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hn Fazio\Desktop\"/>
    </mc:Choice>
  </mc:AlternateContent>
  <xr:revisionPtr revIDLastSave="0" documentId="13_ncr:1_{0E2C3CB6-A686-41E1-A0B0-091E705A0FFC}" xr6:coauthVersionLast="47" xr6:coauthVersionMax="47" xr10:uidLastSave="{00000000-0000-0000-0000-000000000000}"/>
  <bookViews>
    <workbookView xWindow="-110" yWindow="-110" windowWidth="25820" windowHeight="14020" xr2:uid="{3F35F848-2959-4EFA-8A27-D4B0BCFA5DA1}"/>
  </bookViews>
  <sheets>
    <sheet name="Charts" sheetId="9" r:id="rId1"/>
    <sheet name="New vs Historical" sheetId="8" r:id="rId2"/>
    <sheet name="CC A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756" i="1" l="1"/>
  <c r="F18755" i="1"/>
  <c r="F18754" i="1"/>
  <c r="F18753" i="1"/>
  <c r="F18752" i="1"/>
  <c r="F18751" i="1"/>
  <c r="F18750" i="1"/>
  <c r="F18749" i="1"/>
  <c r="F18748" i="1"/>
  <c r="F18747" i="1"/>
  <c r="F18746" i="1"/>
  <c r="F18745" i="1"/>
  <c r="F18744" i="1"/>
  <c r="F18743" i="1"/>
  <c r="F18742" i="1"/>
  <c r="F18741" i="1"/>
  <c r="F18740" i="1"/>
  <c r="F18739" i="1"/>
  <c r="F18738" i="1"/>
  <c r="F18737" i="1"/>
  <c r="F18736" i="1"/>
  <c r="F18735" i="1"/>
  <c r="F18734" i="1"/>
  <c r="F18733" i="1"/>
  <c r="F18732" i="1"/>
  <c r="F18731" i="1"/>
  <c r="F18730" i="1"/>
  <c r="F18729" i="1"/>
  <c r="F18728" i="1"/>
  <c r="F18727" i="1"/>
  <c r="F18726" i="1"/>
  <c r="F18725" i="1"/>
  <c r="F18724" i="1"/>
  <c r="F18723" i="1"/>
  <c r="F18722" i="1"/>
  <c r="F18721" i="1"/>
  <c r="F18720" i="1"/>
  <c r="F18719" i="1"/>
  <c r="F18718" i="1"/>
  <c r="F18717" i="1"/>
  <c r="F18716" i="1"/>
  <c r="F18715" i="1"/>
  <c r="F18714" i="1"/>
  <c r="F18713" i="1"/>
  <c r="F18712" i="1"/>
  <c r="F18711" i="1"/>
  <c r="F18710" i="1"/>
  <c r="F18709" i="1"/>
  <c r="F18708" i="1"/>
  <c r="F18707" i="1"/>
  <c r="F18706" i="1"/>
  <c r="F18705" i="1"/>
  <c r="F18704" i="1"/>
  <c r="F18703" i="1"/>
  <c r="F18702" i="1"/>
  <c r="F18701" i="1"/>
  <c r="F18700" i="1"/>
  <c r="F18699" i="1"/>
  <c r="F18698" i="1"/>
  <c r="F18697" i="1"/>
  <c r="F18696" i="1"/>
  <c r="F18695" i="1"/>
  <c r="F18694" i="1"/>
  <c r="F18693" i="1"/>
  <c r="F18692" i="1"/>
  <c r="F18691" i="1"/>
  <c r="F18690" i="1"/>
  <c r="F18689" i="1"/>
  <c r="F18688" i="1"/>
  <c r="F18687" i="1"/>
  <c r="F18686" i="1"/>
  <c r="F18685" i="1"/>
  <c r="F18684" i="1"/>
  <c r="F18683" i="1"/>
  <c r="F18682" i="1"/>
  <c r="F18681" i="1"/>
  <c r="F18680" i="1"/>
  <c r="F18679" i="1"/>
  <c r="F18678" i="1"/>
  <c r="F18677" i="1"/>
  <c r="F18676" i="1"/>
  <c r="F18675" i="1"/>
  <c r="F18674" i="1"/>
  <c r="F18673" i="1"/>
  <c r="F18672" i="1"/>
  <c r="F18671" i="1"/>
  <c r="F18670" i="1"/>
  <c r="F18669" i="1"/>
  <c r="F18668" i="1"/>
  <c r="F18667" i="1"/>
  <c r="F18666" i="1"/>
  <c r="F18665" i="1"/>
  <c r="F18664" i="1"/>
  <c r="F18663" i="1"/>
  <c r="F18662" i="1"/>
  <c r="F18661" i="1"/>
  <c r="F18660" i="1"/>
  <c r="F18659" i="1"/>
  <c r="F18658" i="1"/>
  <c r="F18657" i="1"/>
  <c r="F18656" i="1"/>
  <c r="F18655" i="1"/>
  <c r="F18654" i="1"/>
  <c r="F18653" i="1"/>
  <c r="F18652" i="1"/>
  <c r="F18651" i="1"/>
  <c r="F18650" i="1"/>
  <c r="F18649" i="1"/>
  <c r="F18648" i="1"/>
  <c r="F18647" i="1"/>
  <c r="F18646" i="1"/>
  <c r="F18645" i="1"/>
  <c r="F18644" i="1"/>
  <c r="F18643" i="1"/>
  <c r="F18642" i="1"/>
  <c r="F18641" i="1"/>
  <c r="F18640" i="1"/>
  <c r="F18639" i="1"/>
  <c r="F18638" i="1"/>
  <c r="F18637" i="1"/>
  <c r="F18636" i="1"/>
  <c r="F18635" i="1"/>
  <c r="F18634" i="1"/>
  <c r="F18633" i="1"/>
  <c r="F18632" i="1"/>
  <c r="F18631" i="1"/>
  <c r="F18630" i="1"/>
  <c r="F18629" i="1"/>
  <c r="F18628" i="1"/>
  <c r="F18627" i="1"/>
  <c r="F18626" i="1"/>
  <c r="F18625" i="1"/>
  <c r="F18624" i="1"/>
  <c r="F18623" i="1"/>
  <c r="F18622" i="1"/>
  <c r="F18621" i="1"/>
  <c r="F18620" i="1"/>
  <c r="F18619" i="1"/>
  <c r="F18618" i="1"/>
  <c r="F18617" i="1"/>
  <c r="F18616" i="1"/>
  <c r="F18615" i="1"/>
  <c r="F18614" i="1"/>
  <c r="F18613" i="1"/>
  <c r="F18612" i="1"/>
  <c r="F18611" i="1"/>
  <c r="F18610" i="1"/>
  <c r="F18609" i="1"/>
  <c r="F18608" i="1"/>
  <c r="F18607" i="1"/>
  <c r="F18606" i="1"/>
  <c r="F18605" i="1"/>
  <c r="F18604" i="1"/>
  <c r="F18603" i="1"/>
  <c r="F18602" i="1"/>
  <c r="F18601" i="1"/>
  <c r="F18600" i="1"/>
  <c r="F18599" i="1"/>
  <c r="F18598" i="1"/>
  <c r="F18597" i="1"/>
  <c r="F18596" i="1"/>
  <c r="F18595" i="1"/>
  <c r="F18594" i="1"/>
  <c r="F18593" i="1"/>
  <c r="F18592" i="1"/>
  <c r="F18591" i="1"/>
  <c r="F18590" i="1"/>
  <c r="F18589" i="1"/>
  <c r="F18588" i="1"/>
  <c r="F18587" i="1"/>
  <c r="F18586" i="1"/>
  <c r="F18585" i="1"/>
  <c r="F18584" i="1"/>
  <c r="F18583" i="1"/>
  <c r="F18582" i="1"/>
  <c r="F18581" i="1"/>
  <c r="F18580" i="1"/>
  <c r="F18579" i="1"/>
  <c r="F18578" i="1"/>
  <c r="F18577" i="1"/>
  <c r="F18576" i="1"/>
  <c r="F18575" i="1"/>
  <c r="F18574" i="1"/>
  <c r="F18573" i="1"/>
  <c r="F18572" i="1"/>
  <c r="F18571" i="1"/>
  <c r="F18570" i="1"/>
  <c r="F18569" i="1"/>
  <c r="F18568" i="1"/>
  <c r="F18567" i="1"/>
  <c r="F18566" i="1"/>
  <c r="F18565" i="1"/>
  <c r="F18564" i="1"/>
  <c r="F18563" i="1"/>
  <c r="F18562" i="1"/>
  <c r="F18561" i="1"/>
  <c r="F18560" i="1"/>
  <c r="F18559" i="1"/>
  <c r="F18558" i="1"/>
  <c r="F18557" i="1"/>
  <c r="F18556" i="1"/>
  <c r="F18555" i="1"/>
  <c r="F18554" i="1"/>
  <c r="F18553" i="1"/>
  <c r="F18552" i="1"/>
  <c r="F18551" i="1"/>
  <c r="F18550" i="1"/>
  <c r="F18549" i="1"/>
  <c r="F18548" i="1"/>
  <c r="F18547" i="1"/>
  <c r="F18546" i="1"/>
  <c r="F18545" i="1"/>
  <c r="F18544" i="1"/>
  <c r="F18543" i="1"/>
  <c r="F18542" i="1"/>
  <c r="F18541" i="1"/>
  <c r="F18540" i="1"/>
  <c r="F18539" i="1"/>
  <c r="F18538" i="1"/>
  <c r="F18537" i="1"/>
  <c r="F18536" i="1"/>
  <c r="F18535" i="1"/>
  <c r="F18534" i="1"/>
  <c r="F18533" i="1"/>
  <c r="F18532" i="1"/>
  <c r="F18531" i="1"/>
  <c r="F18530" i="1"/>
  <c r="F18529" i="1"/>
  <c r="F18528" i="1"/>
  <c r="F18527" i="1"/>
  <c r="F18526" i="1"/>
  <c r="F18525" i="1"/>
  <c r="F18524" i="1"/>
  <c r="F18523" i="1"/>
  <c r="F18522" i="1"/>
  <c r="F18521" i="1"/>
  <c r="F18520" i="1"/>
  <c r="F18519" i="1"/>
  <c r="F18518" i="1"/>
  <c r="F18517" i="1"/>
  <c r="F18516" i="1"/>
  <c r="F18515" i="1"/>
  <c r="F18514" i="1"/>
  <c r="F18513" i="1"/>
  <c r="F18512" i="1"/>
  <c r="F18511" i="1"/>
  <c r="F18510" i="1"/>
  <c r="F18509" i="1"/>
  <c r="F18508" i="1"/>
  <c r="F18507" i="1"/>
  <c r="F18506" i="1"/>
  <c r="F18505" i="1"/>
  <c r="F18504" i="1"/>
  <c r="F18503" i="1"/>
  <c r="F18502" i="1"/>
  <c r="F18501" i="1"/>
  <c r="F18500" i="1"/>
  <c r="F18499" i="1"/>
  <c r="F18498" i="1"/>
  <c r="F18497" i="1"/>
  <c r="F18496" i="1"/>
  <c r="F18495" i="1"/>
  <c r="F18494" i="1"/>
  <c r="F18493" i="1"/>
  <c r="F18492" i="1"/>
  <c r="F18491" i="1"/>
  <c r="F18490" i="1"/>
  <c r="F18489" i="1"/>
  <c r="F18488" i="1"/>
  <c r="F18487" i="1"/>
  <c r="F18486" i="1"/>
  <c r="F18485" i="1"/>
  <c r="F18484" i="1"/>
  <c r="F18483" i="1"/>
  <c r="F18482" i="1"/>
  <c r="F18481" i="1"/>
  <c r="F18480" i="1"/>
  <c r="F18479" i="1"/>
  <c r="F18478" i="1"/>
  <c r="F18477" i="1"/>
  <c r="F18476" i="1"/>
  <c r="F18475" i="1"/>
  <c r="F18474" i="1"/>
  <c r="F18473" i="1"/>
  <c r="F18472" i="1"/>
  <c r="F18471" i="1"/>
  <c r="F18470" i="1"/>
  <c r="F18469" i="1"/>
  <c r="F18468" i="1"/>
  <c r="F18467" i="1"/>
  <c r="F18466" i="1"/>
  <c r="F18465" i="1"/>
  <c r="F18464" i="1"/>
  <c r="F18463" i="1"/>
  <c r="F18462" i="1"/>
  <c r="F18461" i="1"/>
  <c r="F18460" i="1"/>
  <c r="F18459" i="1"/>
  <c r="F18458" i="1"/>
  <c r="F18457" i="1"/>
  <c r="F18456" i="1"/>
  <c r="F18455" i="1"/>
  <c r="F18454" i="1"/>
  <c r="F18453" i="1"/>
  <c r="F18452" i="1"/>
  <c r="F18451" i="1"/>
  <c r="F18450" i="1"/>
  <c r="F18449" i="1"/>
  <c r="F18448" i="1"/>
  <c r="F18447" i="1"/>
  <c r="F18446" i="1"/>
  <c r="F18445" i="1"/>
  <c r="F18444" i="1"/>
  <c r="F18443" i="1"/>
  <c r="F18442" i="1"/>
  <c r="F18441" i="1"/>
  <c r="F18440" i="1"/>
  <c r="F18439" i="1"/>
  <c r="F18438" i="1"/>
  <c r="F18437" i="1"/>
  <c r="F18436" i="1"/>
  <c r="F18435" i="1"/>
  <c r="F18434" i="1"/>
  <c r="F18433" i="1"/>
  <c r="F18432" i="1"/>
  <c r="F18431" i="1"/>
  <c r="F18430" i="1"/>
  <c r="F18429" i="1"/>
  <c r="F18428" i="1"/>
  <c r="F18427" i="1"/>
  <c r="F18426" i="1"/>
  <c r="F18425" i="1"/>
  <c r="F18424" i="1"/>
  <c r="F18423" i="1"/>
  <c r="F18422" i="1"/>
  <c r="F18421" i="1"/>
  <c r="F18420" i="1"/>
  <c r="F18419" i="1"/>
  <c r="F18418" i="1"/>
  <c r="F18417" i="1"/>
  <c r="F18416" i="1"/>
  <c r="F18415" i="1"/>
  <c r="F18414" i="1"/>
  <c r="F18413" i="1"/>
  <c r="F18412" i="1"/>
  <c r="F18411" i="1"/>
  <c r="F18410" i="1"/>
  <c r="F18409" i="1"/>
  <c r="F18408" i="1"/>
  <c r="F18407" i="1"/>
  <c r="F18406" i="1"/>
  <c r="F18405" i="1"/>
  <c r="F18404" i="1"/>
  <c r="F18403" i="1"/>
  <c r="F18402" i="1"/>
  <c r="F18401" i="1"/>
  <c r="F18400" i="1"/>
  <c r="F18399" i="1"/>
  <c r="F18398" i="1"/>
  <c r="F18397" i="1"/>
  <c r="F18396" i="1"/>
  <c r="F18395" i="1"/>
  <c r="F18394" i="1"/>
  <c r="F18393" i="1"/>
  <c r="F18392" i="1"/>
  <c r="F18391" i="1"/>
  <c r="F18390" i="1"/>
  <c r="F18389" i="1"/>
  <c r="F18388" i="1"/>
  <c r="F18387" i="1"/>
  <c r="F18386" i="1"/>
  <c r="F18385" i="1"/>
  <c r="F18384" i="1"/>
  <c r="F18383" i="1"/>
  <c r="F18382" i="1"/>
  <c r="F18381" i="1"/>
  <c r="F18380" i="1"/>
  <c r="F18379" i="1"/>
  <c r="F18378" i="1"/>
  <c r="F18377" i="1"/>
  <c r="F18376" i="1"/>
  <c r="F18375" i="1"/>
  <c r="F18374" i="1"/>
  <c r="F18373" i="1"/>
  <c r="F18372" i="1"/>
  <c r="F18371" i="1"/>
  <c r="F18370" i="1"/>
  <c r="F18369" i="1"/>
  <c r="F18368" i="1"/>
  <c r="F18367" i="1"/>
  <c r="F18366" i="1"/>
  <c r="F18365" i="1"/>
  <c r="F18364" i="1"/>
  <c r="F18363" i="1"/>
  <c r="F18362" i="1"/>
  <c r="F18361" i="1"/>
  <c r="F18360" i="1"/>
  <c r="F18359" i="1"/>
  <c r="F18358" i="1"/>
  <c r="F18357" i="1"/>
  <c r="F18356" i="1"/>
  <c r="F18355" i="1"/>
  <c r="F18354" i="1"/>
  <c r="F18353" i="1"/>
  <c r="F18352" i="1"/>
  <c r="F18351" i="1"/>
  <c r="F18350" i="1"/>
  <c r="F18349" i="1"/>
  <c r="F18348" i="1"/>
  <c r="F18347" i="1"/>
  <c r="F18346" i="1"/>
  <c r="F18345" i="1"/>
  <c r="F18344" i="1"/>
  <c r="F18343" i="1"/>
  <c r="F18342" i="1"/>
  <c r="F18341" i="1"/>
  <c r="F18340" i="1"/>
  <c r="F18339" i="1"/>
  <c r="F18338" i="1"/>
  <c r="F18337" i="1"/>
  <c r="F18336" i="1"/>
  <c r="F18335" i="1"/>
  <c r="F18334" i="1"/>
  <c r="F18333" i="1"/>
  <c r="F18332" i="1"/>
  <c r="F18331" i="1"/>
  <c r="F18330" i="1"/>
  <c r="F18329" i="1"/>
  <c r="F18328" i="1"/>
  <c r="F18327" i="1"/>
  <c r="F18326" i="1"/>
  <c r="F18325" i="1"/>
  <c r="F18324" i="1"/>
  <c r="F18323" i="1"/>
  <c r="F18322" i="1"/>
  <c r="F18321" i="1"/>
  <c r="F18320" i="1"/>
  <c r="F18319" i="1"/>
  <c r="F18318" i="1"/>
  <c r="F18317" i="1"/>
  <c r="F18316" i="1"/>
  <c r="F18315" i="1"/>
  <c r="F18314" i="1"/>
  <c r="F18313" i="1"/>
  <c r="F18312" i="1"/>
  <c r="F18311" i="1"/>
  <c r="F18310" i="1"/>
  <c r="F18309" i="1"/>
  <c r="F18308" i="1"/>
  <c r="F18307" i="1"/>
  <c r="F18306" i="1"/>
  <c r="F18305" i="1"/>
  <c r="F18304" i="1"/>
  <c r="F18303" i="1"/>
  <c r="F18302" i="1"/>
  <c r="F18301" i="1"/>
  <c r="F18300" i="1"/>
  <c r="F18299" i="1"/>
  <c r="F18298" i="1"/>
  <c r="F18297" i="1"/>
  <c r="F18296" i="1"/>
  <c r="F18295" i="1"/>
  <c r="F18294" i="1"/>
  <c r="F18293" i="1"/>
  <c r="F18292" i="1"/>
  <c r="F18291" i="1"/>
  <c r="F18290" i="1"/>
  <c r="F18289" i="1"/>
  <c r="F18288" i="1"/>
  <c r="F18287" i="1"/>
  <c r="F18286" i="1"/>
  <c r="F18285" i="1"/>
  <c r="F18284" i="1"/>
  <c r="F18283" i="1"/>
  <c r="F18282" i="1"/>
  <c r="F18281" i="1"/>
  <c r="F18280" i="1"/>
  <c r="F18279" i="1"/>
  <c r="F18278" i="1"/>
  <c r="F18277" i="1"/>
  <c r="F18276" i="1"/>
  <c r="F18275" i="1"/>
  <c r="F18274" i="1"/>
  <c r="F18273" i="1"/>
  <c r="F18272" i="1"/>
  <c r="F18271" i="1"/>
  <c r="F18270" i="1"/>
  <c r="F18269" i="1"/>
  <c r="F18268" i="1"/>
  <c r="F18267" i="1"/>
  <c r="F18266" i="1"/>
  <c r="F18265" i="1"/>
  <c r="F18264" i="1"/>
  <c r="F18263" i="1"/>
  <c r="F18262" i="1"/>
  <c r="F18261" i="1"/>
  <c r="F18260" i="1"/>
  <c r="F18259" i="1"/>
  <c r="F18258" i="1"/>
  <c r="F18257" i="1"/>
  <c r="F18256" i="1"/>
  <c r="F18255" i="1"/>
  <c r="F18254" i="1"/>
  <c r="F18253" i="1"/>
  <c r="F18252" i="1"/>
  <c r="F18251" i="1"/>
  <c r="F18250" i="1"/>
  <c r="F18249" i="1"/>
  <c r="F18248" i="1"/>
  <c r="F18247" i="1"/>
  <c r="F18246" i="1"/>
  <c r="F18245" i="1"/>
  <c r="F18244" i="1"/>
  <c r="F18243" i="1"/>
  <c r="F18242" i="1"/>
  <c r="F18241" i="1"/>
  <c r="F18240" i="1"/>
  <c r="F18239" i="1"/>
  <c r="F18238" i="1"/>
  <c r="F18237" i="1"/>
  <c r="F18236" i="1"/>
  <c r="F18235" i="1"/>
  <c r="F18234" i="1"/>
  <c r="F18233" i="1"/>
  <c r="F18232" i="1"/>
  <c r="F18231" i="1"/>
  <c r="F18230" i="1"/>
  <c r="F18229" i="1"/>
  <c r="F18228" i="1"/>
  <c r="F18227" i="1"/>
  <c r="F18226" i="1"/>
  <c r="F18225" i="1"/>
  <c r="F18224" i="1"/>
  <c r="F18223" i="1"/>
  <c r="F18222" i="1"/>
  <c r="F18221" i="1"/>
  <c r="F18220" i="1"/>
  <c r="F18219" i="1"/>
  <c r="F18218" i="1"/>
  <c r="F18217" i="1"/>
  <c r="F18216" i="1"/>
  <c r="F18215" i="1"/>
  <c r="F18214" i="1"/>
  <c r="F18213" i="1"/>
  <c r="F18212" i="1"/>
  <c r="F18211" i="1"/>
  <c r="F18210" i="1"/>
  <c r="F18209" i="1"/>
  <c r="F18208" i="1"/>
  <c r="F18207" i="1"/>
  <c r="F18206" i="1"/>
  <c r="F18205" i="1"/>
  <c r="F18204" i="1"/>
  <c r="F18203" i="1"/>
  <c r="F18202" i="1"/>
  <c r="F18201" i="1"/>
  <c r="F18200" i="1"/>
  <c r="F18199" i="1"/>
  <c r="F18198" i="1"/>
  <c r="F18197" i="1"/>
  <c r="F18196" i="1"/>
  <c r="F18195" i="1"/>
  <c r="F18194" i="1"/>
  <c r="F18193" i="1"/>
  <c r="F18192" i="1"/>
  <c r="F18191" i="1"/>
  <c r="F18190" i="1"/>
  <c r="F18189" i="1"/>
  <c r="F18188" i="1"/>
  <c r="F18187" i="1"/>
  <c r="F18186" i="1"/>
  <c r="F18185" i="1"/>
  <c r="F18184" i="1"/>
  <c r="F18183" i="1"/>
  <c r="F18182" i="1"/>
  <c r="F18181" i="1"/>
  <c r="F18180" i="1"/>
  <c r="F18179" i="1"/>
  <c r="F18178" i="1"/>
  <c r="F18177" i="1"/>
  <c r="F18176" i="1"/>
  <c r="F18175" i="1"/>
  <c r="F18174" i="1"/>
  <c r="F18173" i="1"/>
  <c r="F18172" i="1"/>
  <c r="F18171" i="1"/>
  <c r="F18170" i="1"/>
  <c r="F18169" i="1"/>
  <c r="F18168" i="1"/>
  <c r="F18167" i="1"/>
  <c r="F18166" i="1"/>
  <c r="F18165" i="1"/>
  <c r="F18164" i="1"/>
  <c r="F18163" i="1"/>
  <c r="F18162" i="1"/>
  <c r="F18161" i="1"/>
  <c r="F18160" i="1"/>
  <c r="F18159" i="1"/>
  <c r="F18158" i="1"/>
  <c r="F18157" i="1"/>
  <c r="F18156" i="1"/>
  <c r="F18155" i="1"/>
  <c r="F18154" i="1"/>
  <c r="F18153" i="1"/>
  <c r="F18152" i="1"/>
  <c r="F18151" i="1"/>
  <c r="F18150" i="1"/>
  <c r="F18149" i="1"/>
  <c r="F18148" i="1"/>
  <c r="F18147" i="1"/>
  <c r="F18146" i="1"/>
  <c r="F18145" i="1"/>
  <c r="F18144" i="1"/>
  <c r="F18143" i="1"/>
  <c r="F18142" i="1"/>
  <c r="F18141" i="1"/>
  <c r="F18140" i="1"/>
  <c r="F18139" i="1"/>
  <c r="F18138" i="1"/>
  <c r="F18137" i="1"/>
  <c r="F18136" i="1"/>
  <c r="F18135" i="1"/>
  <c r="F18134" i="1"/>
  <c r="F18133" i="1"/>
  <c r="F18132" i="1"/>
  <c r="F18131" i="1"/>
  <c r="F18130" i="1"/>
  <c r="F18129" i="1"/>
  <c r="F18128" i="1"/>
  <c r="F18127" i="1"/>
  <c r="F18126" i="1"/>
  <c r="F18125" i="1"/>
  <c r="F18124" i="1"/>
  <c r="F18123" i="1"/>
  <c r="F18122" i="1"/>
  <c r="F18121" i="1"/>
  <c r="F18120" i="1"/>
  <c r="F18119" i="1"/>
  <c r="F18118" i="1"/>
  <c r="F18117" i="1"/>
  <c r="F18116" i="1"/>
  <c r="F18115" i="1"/>
  <c r="F18114" i="1"/>
  <c r="F18113" i="1"/>
  <c r="F18112" i="1"/>
  <c r="F18111" i="1"/>
  <c r="F18110" i="1"/>
  <c r="F18109" i="1"/>
  <c r="F18108" i="1"/>
  <c r="F18107" i="1"/>
  <c r="F18106" i="1"/>
  <c r="F18105" i="1"/>
  <c r="F18104" i="1"/>
  <c r="F18103" i="1"/>
  <c r="F18102" i="1"/>
  <c r="F18101" i="1"/>
  <c r="F18100" i="1"/>
  <c r="F18099" i="1"/>
  <c r="F18098" i="1"/>
  <c r="F18097" i="1"/>
  <c r="F18096" i="1"/>
  <c r="F18095" i="1"/>
  <c r="F18094" i="1"/>
  <c r="F18093" i="1"/>
  <c r="F18092" i="1"/>
  <c r="F18091" i="1"/>
  <c r="F18090" i="1"/>
  <c r="F18089" i="1"/>
  <c r="F18088" i="1"/>
  <c r="F18087" i="1"/>
  <c r="F18086" i="1"/>
  <c r="F18085" i="1"/>
  <c r="F18084" i="1"/>
  <c r="F18083" i="1"/>
  <c r="F18082" i="1"/>
  <c r="F18081" i="1"/>
  <c r="F18080" i="1"/>
  <c r="F18079" i="1"/>
  <c r="F18078" i="1"/>
  <c r="F18077" i="1"/>
  <c r="F18076" i="1"/>
  <c r="F18075" i="1"/>
  <c r="F18074" i="1"/>
  <c r="F18073" i="1"/>
  <c r="F18072" i="1"/>
  <c r="F18071" i="1"/>
  <c r="F18070" i="1"/>
  <c r="F18069" i="1"/>
  <c r="F18068" i="1"/>
  <c r="F18067" i="1"/>
  <c r="F18066" i="1"/>
  <c r="F18065" i="1"/>
  <c r="F18064" i="1"/>
  <c r="F18063" i="1"/>
  <c r="F18062" i="1"/>
  <c r="F18061" i="1"/>
  <c r="F18060" i="1"/>
  <c r="F18059" i="1"/>
  <c r="F18058" i="1"/>
  <c r="F18057" i="1"/>
  <c r="F18056" i="1"/>
  <c r="F18055" i="1"/>
  <c r="F18054" i="1"/>
  <c r="F18053" i="1"/>
  <c r="F18052" i="1"/>
  <c r="F18051" i="1"/>
  <c r="F18050" i="1"/>
  <c r="F18049" i="1"/>
  <c r="F18048" i="1"/>
  <c r="F18047" i="1"/>
  <c r="F18046" i="1"/>
  <c r="F18045" i="1"/>
  <c r="F18044" i="1"/>
  <c r="F18043" i="1"/>
  <c r="F18042" i="1"/>
  <c r="F18041" i="1"/>
  <c r="F18040" i="1"/>
  <c r="F18039" i="1"/>
  <c r="F18038" i="1"/>
  <c r="F18037" i="1"/>
  <c r="F18036" i="1"/>
  <c r="F18035" i="1"/>
  <c r="F18034" i="1"/>
  <c r="F18033" i="1"/>
  <c r="F18032" i="1"/>
  <c r="F18031" i="1"/>
  <c r="F18030" i="1"/>
  <c r="F18029" i="1"/>
  <c r="F18028" i="1"/>
  <c r="F18027" i="1"/>
  <c r="F18026" i="1"/>
  <c r="F18025" i="1"/>
  <c r="F18024" i="1"/>
  <c r="F18023" i="1"/>
  <c r="F18022" i="1"/>
  <c r="F18021" i="1"/>
  <c r="F18020" i="1"/>
  <c r="F18019" i="1"/>
  <c r="F18018" i="1"/>
  <c r="F18017" i="1"/>
  <c r="F18016" i="1"/>
  <c r="F18015" i="1"/>
  <c r="F18014" i="1"/>
  <c r="F18013" i="1"/>
  <c r="F18012" i="1"/>
  <c r="F18011" i="1"/>
  <c r="F18010" i="1"/>
  <c r="F18009" i="1"/>
  <c r="F18008" i="1"/>
  <c r="F18007" i="1"/>
  <c r="F18006" i="1"/>
  <c r="F18005" i="1"/>
  <c r="F18004" i="1"/>
  <c r="F18003" i="1"/>
  <c r="F18002" i="1"/>
  <c r="F18001" i="1"/>
  <c r="F18000" i="1"/>
  <c r="F17999" i="1"/>
  <c r="F17998" i="1"/>
  <c r="F17997" i="1"/>
  <c r="F17996" i="1"/>
  <c r="F17995" i="1"/>
  <c r="F17994" i="1"/>
  <c r="F17993" i="1"/>
  <c r="F17992" i="1"/>
  <c r="F17991" i="1"/>
  <c r="F17990" i="1"/>
  <c r="F17989" i="1"/>
  <c r="F17988" i="1"/>
  <c r="F17987" i="1"/>
  <c r="F17986" i="1"/>
  <c r="F17985" i="1"/>
  <c r="F17984" i="1"/>
  <c r="F17983" i="1"/>
  <c r="F17982" i="1"/>
  <c r="F17981" i="1"/>
  <c r="F17980" i="1"/>
  <c r="F17979" i="1"/>
  <c r="F17978" i="1"/>
  <c r="F17977" i="1"/>
  <c r="F17976" i="1"/>
  <c r="F17975" i="1"/>
  <c r="F17974" i="1"/>
  <c r="F17973" i="1"/>
  <c r="F17972" i="1"/>
  <c r="F17971" i="1"/>
  <c r="F17970" i="1"/>
  <c r="F17969" i="1"/>
  <c r="F17968" i="1"/>
  <c r="F17967" i="1"/>
  <c r="F17966" i="1"/>
  <c r="F17965" i="1"/>
  <c r="F17964" i="1"/>
  <c r="F17963" i="1"/>
  <c r="F17962" i="1"/>
  <c r="F17961" i="1"/>
  <c r="F17960" i="1"/>
  <c r="F17959" i="1"/>
  <c r="F17958" i="1"/>
  <c r="F17957" i="1"/>
  <c r="F17956" i="1"/>
  <c r="F17955" i="1"/>
  <c r="F17954" i="1"/>
  <c r="F17953" i="1"/>
  <c r="F17952" i="1"/>
  <c r="F17951" i="1"/>
  <c r="F17950" i="1"/>
  <c r="F17949" i="1"/>
  <c r="F17948" i="1"/>
  <c r="F17947" i="1"/>
  <c r="F17946" i="1"/>
  <c r="F17945" i="1"/>
  <c r="F17944" i="1"/>
  <c r="F17943" i="1"/>
  <c r="F17942" i="1"/>
  <c r="F17941" i="1"/>
  <c r="F17940" i="1"/>
  <c r="F17939" i="1"/>
  <c r="F17938" i="1"/>
  <c r="F17937" i="1"/>
  <c r="F17936" i="1"/>
  <c r="F17935" i="1"/>
  <c r="F17934" i="1"/>
  <c r="F17933" i="1"/>
  <c r="F17932" i="1"/>
  <c r="F17931" i="1"/>
  <c r="F17930" i="1"/>
  <c r="F17929" i="1"/>
  <c r="F17928" i="1"/>
  <c r="F17927" i="1"/>
  <c r="F17926" i="1"/>
  <c r="F17925" i="1"/>
  <c r="F17924" i="1"/>
  <c r="F17923" i="1"/>
  <c r="F17922" i="1"/>
  <c r="F17921" i="1"/>
  <c r="F17920" i="1"/>
  <c r="F17919" i="1"/>
  <c r="F17918" i="1"/>
  <c r="F17917" i="1"/>
  <c r="F17916" i="1"/>
  <c r="F17915" i="1"/>
  <c r="F17914" i="1"/>
  <c r="F17913" i="1"/>
  <c r="F17912" i="1"/>
  <c r="F17911" i="1"/>
  <c r="F17910" i="1"/>
  <c r="F17909" i="1"/>
  <c r="F17908" i="1"/>
  <c r="F17907" i="1"/>
  <c r="F17906" i="1"/>
  <c r="F17905" i="1"/>
  <c r="F17904" i="1"/>
  <c r="F17903" i="1"/>
  <c r="F17902" i="1"/>
  <c r="F17901" i="1"/>
  <c r="F17900" i="1"/>
  <c r="F17899" i="1"/>
  <c r="F17898" i="1"/>
  <c r="F17897" i="1"/>
  <c r="F17896" i="1"/>
  <c r="F17895" i="1"/>
  <c r="F17894" i="1"/>
  <c r="F17893" i="1"/>
  <c r="F17892" i="1"/>
  <c r="F17891" i="1"/>
  <c r="F17890" i="1"/>
  <c r="F17889" i="1"/>
  <c r="F17888" i="1"/>
  <c r="F17887" i="1"/>
  <c r="F17886" i="1"/>
  <c r="F17885" i="1"/>
  <c r="F17884" i="1"/>
  <c r="F17883" i="1"/>
  <c r="F17882" i="1"/>
  <c r="F17881" i="1"/>
  <c r="F17880" i="1"/>
  <c r="F17879" i="1"/>
  <c r="F17878" i="1"/>
  <c r="F17877" i="1"/>
  <c r="F17876" i="1"/>
  <c r="F17875" i="1"/>
  <c r="F17874" i="1"/>
  <c r="F17873" i="1"/>
  <c r="F17872" i="1"/>
  <c r="F17871" i="1"/>
  <c r="F17870" i="1"/>
  <c r="F17869" i="1"/>
  <c r="F17868" i="1"/>
  <c r="F17867" i="1"/>
  <c r="F17866" i="1"/>
  <c r="F17865" i="1"/>
  <c r="F17864" i="1"/>
  <c r="F17863" i="1"/>
  <c r="F17862" i="1"/>
  <c r="F17861" i="1"/>
  <c r="F17860" i="1"/>
  <c r="F17859" i="1"/>
  <c r="F17858" i="1"/>
  <c r="F17857" i="1"/>
  <c r="F17856" i="1"/>
  <c r="F17855" i="1"/>
  <c r="F17854" i="1"/>
  <c r="F17853" i="1"/>
  <c r="F17852" i="1"/>
  <c r="F17851" i="1"/>
  <c r="F17850" i="1"/>
  <c r="F17849" i="1"/>
  <c r="F17848" i="1"/>
  <c r="F17847" i="1"/>
  <c r="F17846" i="1"/>
  <c r="F17845" i="1"/>
  <c r="F17844" i="1"/>
  <c r="F17843" i="1"/>
  <c r="F17842" i="1"/>
  <c r="F17841" i="1"/>
  <c r="F17840" i="1"/>
  <c r="F17839" i="1"/>
  <c r="F17838" i="1"/>
  <c r="F17837" i="1"/>
  <c r="F17836" i="1"/>
  <c r="F17835" i="1"/>
  <c r="F17834" i="1"/>
  <c r="F17833" i="1"/>
  <c r="F17832" i="1"/>
  <c r="F17831" i="1"/>
  <c r="F17830" i="1"/>
  <c r="F17829" i="1"/>
  <c r="F17828" i="1"/>
  <c r="F17827" i="1"/>
  <c r="F17826" i="1"/>
  <c r="F17825" i="1"/>
  <c r="F17824" i="1"/>
  <c r="F17823" i="1"/>
  <c r="F17822" i="1"/>
  <c r="F17821" i="1"/>
  <c r="F17820" i="1"/>
  <c r="F17819" i="1"/>
  <c r="F17818" i="1"/>
  <c r="F17817" i="1"/>
  <c r="F17816" i="1"/>
  <c r="F17815" i="1"/>
  <c r="F17814" i="1"/>
  <c r="F17813" i="1"/>
  <c r="F17812" i="1"/>
  <c r="F17811" i="1"/>
  <c r="F17810" i="1"/>
  <c r="F17809" i="1"/>
  <c r="F17808" i="1"/>
  <c r="F17807" i="1"/>
  <c r="F17806" i="1"/>
  <c r="F17805" i="1"/>
  <c r="F17804" i="1"/>
  <c r="F17803" i="1"/>
  <c r="F17802" i="1"/>
  <c r="F17801" i="1"/>
  <c r="F17800" i="1"/>
  <c r="F17799" i="1"/>
  <c r="F17798" i="1"/>
  <c r="F17797" i="1"/>
  <c r="F17796" i="1"/>
  <c r="F17795" i="1"/>
  <c r="F17794" i="1"/>
  <c r="F17793" i="1"/>
  <c r="F17792" i="1"/>
  <c r="F17791" i="1"/>
  <c r="F17790" i="1"/>
  <c r="F17789" i="1"/>
  <c r="F17788" i="1"/>
  <c r="F17787" i="1"/>
  <c r="F17786" i="1"/>
  <c r="F17785" i="1"/>
  <c r="F17784" i="1"/>
  <c r="F17783" i="1"/>
  <c r="F17782" i="1"/>
  <c r="F17781" i="1"/>
  <c r="F17780" i="1"/>
  <c r="F17779" i="1"/>
  <c r="F17778" i="1"/>
  <c r="F17777" i="1"/>
  <c r="F17776" i="1"/>
  <c r="F17775" i="1"/>
  <c r="F17774" i="1"/>
  <c r="F17773" i="1"/>
  <c r="F17772" i="1"/>
  <c r="F17771" i="1"/>
  <c r="F17770" i="1"/>
  <c r="F17769" i="1"/>
  <c r="F17768" i="1"/>
  <c r="F17767" i="1"/>
  <c r="F17766" i="1"/>
  <c r="F17765" i="1"/>
  <c r="F17764" i="1"/>
  <c r="F17763" i="1"/>
  <c r="F17762" i="1"/>
  <c r="F17761" i="1"/>
  <c r="F17760" i="1"/>
  <c r="F17759" i="1"/>
  <c r="F17758" i="1"/>
  <c r="F17757" i="1"/>
  <c r="F17756" i="1"/>
  <c r="F17755" i="1"/>
  <c r="F17754" i="1"/>
  <c r="F17753" i="1"/>
  <c r="F17752" i="1"/>
  <c r="F17751" i="1"/>
  <c r="F17750" i="1"/>
  <c r="F17749" i="1"/>
  <c r="F17748" i="1"/>
  <c r="F17747" i="1"/>
  <c r="F17746" i="1"/>
  <c r="F17745" i="1"/>
  <c r="F17744" i="1"/>
  <c r="F17743" i="1"/>
  <c r="F17742" i="1"/>
  <c r="F17741" i="1"/>
  <c r="F17740" i="1"/>
  <c r="F17739" i="1"/>
  <c r="F17738" i="1"/>
  <c r="F17737" i="1"/>
  <c r="F17736" i="1"/>
  <c r="F17735" i="1"/>
  <c r="F17734" i="1"/>
  <c r="F17733" i="1"/>
  <c r="F17732" i="1"/>
  <c r="F17731" i="1"/>
  <c r="F17730" i="1"/>
  <c r="F17729" i="1"/>
  <c r="F17728" i="1"/>
  <c r="F17727" i="1"/>
  <c r="F17726" i="1"/>
  <c r="F17725" i="1"/>
  <c r="F17724" i="1"/>
  <c r="F17723" i="1"/>
  <c r="F17722" i="1"/>
  <c r="F17721" i="1"/>
  <c r="F17720" i="1"/>
  <c r="F17719" i="1"/>
  <c r="F17718" i="1"/>
  <c r="F17717" i="1"/>
  <c r="F17716" i="1"/>
  <c r="F17715" i="1"/>
  <c r="F17714" i="1"/>
  <c r="F17713" i="1"/>
  <c r="F17712" i="1"/>
  <c r="F17711" i="1"/>
  <c r="F17710" i="1"/>
  <c r="F17709" i="1"/>
  <c r="F17708" i="1"/>
  <c r="F17707" i="1"/>
  <c r="F17706" i="1"/>
  <c r="F17705" i="1"/>
  <c r="F17704" i="1"/>
  <c r="F17703" i="1"/>
  <c r="F17702" i="1"/>
  <c r="F17701" i="1"/>
  <c r="F17700" i="1"/>
  <c r="F17699" i="1"/>
  <c r="F17698" i="1"/>
  <c r="F17697" i="1"/>
  <c r="F17696" i="1"/>
  <c r="F17695" i="1"/>
  <c r="F17694" i="1"/>
  <c r="F17693" i="1"/>
  <c r="F17692" i="1"/>
  <c r="F17691" i="1"/>
  <c r="F17690" i="1"/>
  <c r="F17689" i="1"/>
  <c r="F17688" i="1"/>
  <c r="F17687" i="1"/>
  <c r="F17686" i="1"/>
  <c r="F17685" i="1"/>
  <c r="F17684" i="1"/>
  <c r="F17683" i="1"/>
  <c r="F17682" i="1"/>
  <c r="F17681" i="1"/>
  <c r="F17680" i="1"/>
  <c r="F17679" i="1"/>
  <c r="F17678" i="1"/>
  <c r="F17677" i="1"/>
  <c r="F17676" i="1"/>
  <c r="F17675" i="1"/>
  <c r="F17674" i="1"/>
  <c r="F17673" i="1"/>
  <c r="F17672" i="1"/>
  <c r="F17671" i="1"/>
  <c r="F17670" i="1"/>
  <c r="F17669" i="1"/>
  <c r="F17668" i="1"/>
  <c r="F17667" i="1"/>
  <c r="F17666" i="1"/>
  <c r="F17665" i="1"/>
  <c r="F17664" i="1"/>
  <c r="F17663" i="1"/>
  <c r="F17662" i="1"/>
  <c r="F17661" i="1"/>
  <c r="F17660" i="1"/>
  <c r="F17659" i="1"/>
  <c r="F17658" i="1"/>
  <c r="F17657" i="1"/>
  <c r="F17656" i="1"/>
  <c r="F17655" i="1"/>
  <c r="F17654" i="1"/>
  <c r="F17653" i="1"/>
  <c r="F17652" i="1"/>
  <c r="F17651" i="1"/>
  <c r="F17650" i="1"/>
  <c r="F17649" i="1"/>
  <c r="F17648" i="1"/>
  <c r="F17647" i="1"/>
  <c r="F17646" i="1"/>
  <c r="F17645" i="1"/>
  <c r="F17644" i="1"/>
  <c r="F17643" i="1"/>
  <c r="F17642" i="1"/>
  <c r="F17641" i="1"/>
  <c r="F17640" i="1"/>
  <c r="F17639" i="1"/>
  <c r="F17638" i="1"/>
  <c r="F17637" i="1"/>
  <c r="F17636" i="1"/>
  <c r="F17635" i="1"/>
  <c r="F17634" i="1"/>
  <c r="F17633" i="1"/>
  <c r="F17632" i="1"/>
  <c r="F17631" i="1"/>
  <c r="F17630" i="1"/>
  <c r="F17629" i="1"/>
  <c r="F17628" i="1"/>
  <c r="F17627" i="1"/>
  <c r="F17626" i="1"/>
  <c r="F17625" i="1"/>
  <c r="F17624" i="1"/>
  <c r="F17623" i="1"/>
  <c r="F17622" i="1"/>
  <c r="F17621" i="1"/>
  <c r="F17620" i="1"/>
  <c r="F17619" i="1"/>
  <c r="F17618" i="1"/>
  <c r="F17617" i="1"/>
  <c r="F17616" i="1"/>
  <c r="F17615" i="1"/>
  <c r="F17614" i="1"/>
  <c r="F17613" i="1"/>
  <c r="F17612" i="1"/>
  <c r="F17611" i="1"/>
  <c r="F17610" i="1"/>
  <c r="F17609" i="1"/>
  <c r="F17608" i="1"/>
  <c r="F17607" i="1"/>
  <c r="F17606" i="1"/>
  <c r="F17605" i="1"/>
  <c r="F17604" i="1"/>
  <c r="F17603" i="1"/>
  <c r="F17602" i="1"/>
  <c r="F17601" i="1"/>
  <c r="F17600" i="1"/>
  <c r="F17599" i="1"/>
  <c r="F17598" i="1"/>
  <c r="F17597" i="1"/>
  <c r="F17596" i="1"/>
  <c r="F17595" i="1"/>
  <c r="F17594" i="1"/>
  <c r="F17593" i="1"/>
  <c r="F17592" i="1"/>
  <c r="F17591" i="1"/>
  <c r="F17590" i="1"/>
  <c r="F17589" i="1"/>
  <c r="F17588" i="1"/>
  <c r="F17587" i="1"/>
  <c r="F17586" i="1"/>
  <c r="F17585" i="1"/>
  <c r="F17584" i="1"/>
  <c r="F17583" i="1"/>
  <c r="F17582" i="1"/>
  <c r="F17581" i="1"/>
  <c r="F17580" i="1"/>
  <c r="F17579" i="1"/>
  <c r="F17578" i="1"/>
  <c r="F17577" i="1"/>
  <c r="F17576" i="1"/>
  <c r="F17575" i="1"/>
  <c r="F17574" i="1"/>
  <c r="F17573" i="1"/>
  <c r="F17572" i="1"/>
  <c r="F17571" i="1"/>
  <c r="F17570" i="1"/>
  <c r="F17569" i="1"/>
  <c r="F17568" i="1"/>
  <c r="F17567" i="1"/>
  <c r="F17566" i="1"/>
  <c r="F17565" i="1"/>
  <c r="F17564" i="1"/>
  <c r="F17563" i="1"/>
  <c r="F17562" i="1"/>
  <c r="F17561" i="1"/>
  <c r="F17560" i="1"/>
  <c r="F17559" i="1"/>
  <c r="F17558" i="1"/>
  <c r="F17557" i="1"/>
  <c r="F17556" i="1"/>
  <c r="F17555" i="1"/>
  <c r="F17554" i="1"/>
  <c r="F17553" i="1"/>
  <c r="F17552" i="1"/>
  <c r="F17551" i="1"/>
  <c r="F17550" i="1"/>
  <c r="F17549" i="1"/>
  <c r="F17548" i="1"/>
  <c r="F17547" i="1"/>
  <c r="F17546" i="1"/>
  <c r="F17545" i="1"/>
  <c r="F17544" i="1"/>
  <c r="F17543" i="1"/>
  <c r="F17542" i="1"/>
  <c r="F17541" i="1"/>
  <c r="F17540" i="1"/>
  <c r="F17539" i="1"/>
  <c r="F17538" i="1"/>
  <c r="F17537" i="1"/>
  <c r="F17536" i="1"/>
  <c r="F17535" i="1"/>
  <c r="F17534" i="1"/>
  <c r="F17533" i="1"/>
  <c r="F17532" i="1"/>
  <c r="F17531" i="1"/>
  <c r="F17530" i="1"/>
  <c r="F17529" i="1"/>
  <c r="F17528" i="1"/>
  <c r="F17527" i="1"/>
  <c r="F17526" i="1"/>
  <c r="F17525" i="1"/>
  <c r="F17524" i="1"/>
  <c r="F17523" i="1"/>
  <c r="F17522" i="1"/>
  <c r="F17521" i="1"/>
  <c r="F17520" i="1"/>
  <c r="F17519" i="1"/>
  <c r="F17518" i="1"/>
  <c r="F17517" i="1"/>
  <c r="F17516" i="1"/>
  <c r="F17515" i="1"/>
  <c r="F17514" i="1"/>
  <c r="F17513" i="1"/>
  <c r="F17512" i="1"/>
  <c r="F17511" i="1"/>
  <c r="F17510" i="1"/>
  <c r="F17509" i="1"/>
  <c r="F17508" i="1"/>
  <c r="F17507" i="1"/>
  <c r="F17506" i="1"/>
  <c r="F17505" i="1"/>
  <c r="F17504" i="1"/>
  <c r="F17503" i="1"/>
  <c r="F17502" i="1"/>
  <c r="F17501" i="1"/>
  <c r="F17500" i="1"/>
  <c r="F17499" i="1"/>
  <c r="F17498" i="1"/>
  <c r="F17497" i="1"/>
  <c r="F17496" i="1"/>
  <c r="F17495" i="1"/>
  <c r="F17494" i="1"/>
  <c r="F17493" i="1"/>
  <c r="F17492" i="1"/>
  <c r="F17491" i="1"/>
  <c r="F17490" i="1"/>
  <c r="F17489" i="1"/>
  <c r="F17488" i="1"/>
  <c r="F17487" i="1"/>
  <c r="F17486" i="1"/>
  <c r="F17485" i="1"/>
  <c r="F17484" i="1"/>
  <c r="F17483" i="1"/>
  <c r="F17482" i="1"/>
  <c r="F17481" i="1"/>
  <c r="F17480" i="1"/>
  <c r="F17479" i="1"/>
  <c r="F17478" i="1"/>
  <c r="F17477" i="1"/>
  <c r="F17476" i="1"/>
  <c r="F17475" i="1"/>
  <c r="F17474" i="1"/>
  <c r="F17473" i="1"/>
  <c r="F17472" i="1"/>
  <c r="F17471" i="1"/>
  <c r="F17470" i="1"/>
  <c r="F17469" i="1"/>
  <c r="F17468" i="1"/>
  <c r="F17467" i="1"/>
  <c r="F17466" i="1"/>
  <c r="F17465" i="1"/>
  <c r="F17464" i="1"/>
  <c r="F17463" i="1"/>
  <c r="F17462" i="1"/>
  <c r="F17461" i="1"/>
  <c r="F17460" i="1"/>
  <c r="F17459" i="1"/>
  <c r="F17458" i="1"/>
  <c r="F17457" i="1"/>
  <c r="F17456" i="1"/>
  <c r="F17455" i="1"/>
  <c r="F17454" i="1"/>
  <c r="F17453" i="1"/>
  <c r="F17452" i="1"/>
  <c r="F17451" i="1"/>
  <c r="F17450" i="1"/>
  <c r="F17449" i="1"/>
  <c r="F17448" i="1"/>
  <c r="F17447" i="1"/>
  <c r="F17446" i="1"/>
  <c r="F17445" i="1"/>
  <c r="F17444" i="1"/>
  <c r="F17443" i="1"/>
  <c r="F17442" i="1"/>
  <c r="F17441" i="1"/>
  <c r="F17440" i="1"/>
  <c r="F17439" i="1"/>
  <c r="F17438" i="1"/>
  <c r="F17437" i="1"/>
  <c r="F17436" i="1"/>
  <c r="F17435" i="1"/>
  <c r="F17434" i="1"/>
  <c r="F17433" i="1"/>
  <c r="F17432" i="1"/>
  <c r="F17431" i="1"/>
  <c r="F17430" i="1"/>
  <c r="F17429" i="1"/>
  <c r="F17428" i="1"/>
  <c r="F17427" i="1"/>
  <c r="F17426" i="1"/>
  <c r="F17425" i="1"/>
  <c r="F17424" i="1"/>
  <c r="F17423" i="1"/>
  <c r="F17422" i="1"/>
  <c r="F17421" i="1"/>
  <c r="F17420" i="1"/>
  <c r="F17419" i="1"/>
  <c r="F17418" i="1"/>
  <c r="F17417" i="1"/>
  <c r="F17416" i="1"/>
  <c r="F17415" i="1"/>
  <c r="F17414" i="1"/>
  <c r="F17413" i="1"/>
  <c r="F17412" i="1"/>
  <c r="F17411" i="1"/>
  <c r="F17410" i="1"/>
  <c r="F17409" i="1"/>
  <c r="F17408" i="1"/>
  <c r="F17407" i="1"/>
  <c r="F17406" i="1"/>
  <c r="F17405" i="1"/>
  <c r="F17404" i="1"/>
  <c r="F17403" i="1"/>
  <c r="F17402" i="1"/>
  <c r="F17401" i="1"/>
  <c r="F17400" i="1"/>
  <c r="F17399" i="1"/>
  <c r="F17398" i="1"/>
  <c r="F17397" i="1"/>
  <c r="F17396" i="1"/>
  <c r="F17395" i="1"/>
  <c r="F17394" i="1"/>
  <c r="F17393" i="1"/>
  <c r="F17392" i="1"/>
  <c r="F17391" i="1"/>
  <c r="F17390" i="1"/>
  <c r="F17389" i="1"/>
  <c r="F17388" i="1"/>
  <c r="F17387" i="1"/>
  <c r="F17386" i="1"/>
  <c r="F17385" i="1"/>
  <c r="F17384" i="1"/>
  <c r="F17383" i="1"/>
  <c r="F17382" i="1"/>
  <c r="F17381" i="1"/>
  <c r="F17380" i="1"/>
  <c r="F17379" i="1"/>
  <c r="F17378" i="1"/>
  <c r="F17377" i="1"/>
  <c r="F17376" i="1"/>
  <c r="F17375" i="1"/>
  <c r="F17374" i="1"/>
  <c r="F17373" i="1"/>
  <c r="F17372" i="1"/>
  <c r="F17371" i="1"/>
  <c r="F17370" i="1"/>
  <c r="F17369" i="1"/>
  <c r="F17368" i="1"/>
  <c r="F17367" i="1"/>
  <c r="F17366" i="1"/>
  <c r="F17365" i="1"/>
  <c r="F17364" i="1"/>
  <c r="F17363" i="1"/>
  <c r="F17362" i="1"/>
  <c r="F17361" i="1"/>
  <c r="F17360" i="1"/>
  <c r="F17359" i="1"/>
  <c r="F17358" i="1"/>
  <c r="F17357" i="1"/>
  <c r="F17356" i="1"/>
  <c r="F17355" i="1"/>
  <c r="F17354" i="1"/>
  <c r="F17353" i="1"/>
  <c r="F17352" i="1"/>
  <c r="F17351" i="1"/>
  <c r="F17350" i="1"/>
  <c r="F17349" i="1"/>
  <c r="F17348" i="1"/>
  <c r="F17347" i="1"/>
  <c r="F17346" i="1"/>
  <c r="F17345" i="1"/>
  <c r="F17344" i="1"/>
  <c r="F17343" i="1"/>
  <c r="F17342" i="1"/>
  <c r="F17341" i="1"/>
  <c r="F17340" i="1"/>
  <c r="F17339" i="1"/>
  <c r="F17338" i="1"/>
  <c r="F17337" i="1"/>
  <c r="F17336" i="1"/>
  <c r="F17335" i="1"/>
  <c r="F17334" i="1"/>
  <c r="F17333" i="1"/>
  <c r="F17332" i="1"/>
  <c r="F17331" i="1"/>
  <c r="F17330" i="1"/>
  <c r="F17329" i="1"/>
  <c r="F17328" i="1"/>
  <c r="F17327" i="1"/>
  <c r="F17326" i="1"/>
  <c r="F17325" i="1"/>
  <c r="F17324" i="1"/>
  <c r="F17323" i="1"/>
  <c r="F17322" i="1"/>
  <c r="F17321" i="1"/>
  <c r="F17320" i="1"/>
  <c r="F17319" i="1"/>
  <c r="F17318" i="1"/>
  <c r="F17317" i="1"/>
  <c r="F17316" i="1"/>
  <c r="F17315" i="1"/>
  <c r="F17314" i="1"/>
  <c r="F17313" i="1"/>
  <c r="F17312" i="1"/>
  <c r="F17311" i="1"/>
  <c r="F17310" i="1"/>
  <c r="F17309" i="1"/>
  <c r="F17308" i="1"/>
  <c r="F17307" i="1"/>
  <c r="F17306" i="1"/>
  <c r="F17305" i="1"/>
  <c r="F17304" i="1"/>
  <c r="F17303" i="1"/>
  <c r="F17302" i="1"/>
  <c r="F17301" i="1"/>
  <c r="F17300" i="1"/>
  <c r="F17299" i="1"/>
  <c r="F17298" i="1"/>
  <c r="F17297" i="1"/>
  <c r="F17296" i="1"/>
  <c r="F17295" i="1"/>
  <c r="F17294" i="1"/>
  <c r="F17293" i="1"/>
  <c r="F17292" i="1"/>
  <c r="F17291" i="1"/>
  <c r="F17290" i="1"/>
  <c r="F17289" i="1"/>
  <c r="F17288" i="1"/>
  <c r="F17287" i="1"/>
  <c r="F17286" i="1"/>
  <c r="F17285" i="1"/>
  <c r="F17284" i="1"/>
  <c r="F17283" i="1"/>
  <c r="F17282" i="1"/>
  <c r="F17281" i="1"/>
  <c r="F17280" i="1"/>
  <c r="F17279" i="1"/>
  <c r="F17278" i="1"/>
  <c r="F17277" i="1"/>
  <c r="F17276" i="1"/>
  <c r="F17275" i="1"/>
  <c r="F17274" i="1"/>
  <c r="F17273" i="1"/>
  <c r="F17272" i="1"/>
  <c r="F17271" i="1"/>
  <c r="F17270" i="1"/>
  <c r="F17269" i="1"/>
  <c r="F17268" i="1"/>
  <c r="F17267" i="1"/>
  <c r="F17266" i="1"/>
  <c r="F17265" i="1"/>
  <c r="F17264" i="1"/>
  <c r="F17263" i="1"/>
  <c r="F17262" i="1"/>
  <c r="F17261" i="1"/>
  <c r="F17260" i="1"/>
  <c r="F17259" i="1"/>
  <c r="F17258" i="1"/>
  <c r="F17257" i="1"/>
  <c r="F17256" i="1"/>
  <c r="F17255" i="1"/>
  <c r="F17254" i="1"/>
  <c r="F17253" i="1"/>
  <c r="F17252" i="1"/>
  <c r="F17251" i="1"/>
  <c r="F17250" i="1"/>
  <c r="F17249" i="1"/>
  <c r="F17248" i="1"/>
  <c r="F17247" i="1"/>
  <c r="F17246" i="1"/>
  <c r="F17245" i="1"/>
  <c r="F17244" i="1"/>
  <c r="F17243" i="1"/>
  <c r="F17242" i="1"/>
  <c r="F17241" i="1"/>
  <c r="F17240" i="1"/>
  <c r="F17239" i="1"/>
  <c r="F17238" i="1"/>
  <c r="F17237" i="1"/>
  <c r="F17236" i="1"/>
  <c r="F17235" i="1"/>
  <c r="F17234" i="1"/>
  <c r="F17233" i="1"/>
  <c r="F17232" i="1"/>
  <c r="F17231" i="1"/>
  <c r="F17230" i="1"/>
  <c r="F17229" i="1"/>
  <c r="F17228" i="1"/>
  <c r="F17227" i="1"/>
  <c r="F17226" i="1"/>
  <c r="F17225" i="1"/>
  <c r="F17224" i="1"/>
  <c r="F17223" i="1"/>
  <c r="F17222" i="1"/>
  <c r="F17221" i="1"/>
  <c r="F17220" i="1"/>
  <c r="F17219" i="1"/>
  <c r="F17218" i="1"/>
  <c r="F17217" i="1"/>
  <c r="F17216" i="1"/>
  <c r="F17215" i="1"/>
  <c r="F17214" i="1"/>
  <c r="F17213" i="1"/>
  <c r="F17212" i="1"/>
  <c r="F17211" i="1"/>
  <c r="F17210" i="1"/>
  <c r="F17209" i="1"/>
  <c r="F17208" i="1"/>
  <c r="F17207" i="1"/>
  <c r="F17206" i="1"/>
  <c r="F17205" i="1"/>
  <c r="F17204" i="1"/>
  <c r="F17203" i="1"/>
  <c r="F17202" i="1"/>
  <c r="F17201" i="1"/>
  <c r="F17200" i="1"/>
  <c r="F17199" i="1"/>
  <c r="F17198" i="1"/>
  <c r="F17197" i="1"/>
  <c r="F17196" i="1"/>
  <c r="F17195" i="1"/>
  <c r="F17194" i="1"/>
  <c r="F17193" i="1"/>
  <c r="F17192" i="1"/>
  <c r="F17191" i="1"/>
  <c r="F17190" i="1"/>
  <c r="F17189" i="1"/>
  <c r="F17188" i="1"/>
  <c r="F17187" i="1"/>
  <c r="F17186" i="1"/>
  <c r="F17185" i="1"/>
  <c r="F17184" i="1"/>
  <c r="F17183" i="1"/>
  <c r="F17182" i="1"/>
  <c r="F17181" i="1"/>
  <c r="F17180" i="1"/>
  <c r="F17179" i="1"/>
  <c r="F17178" i="1"/>
  <c r="F17177" i="1"/>
  <c r="F17176" i="1"/>
  <c r="F17175" i="1"/>
  <c r="F17174" i="1"/>
  <c r="F17173" i="1"/>
  <c r="F17172" i="1"/>
  <c r="F17171" i="1"/>
  <c r="F17170" i="1"/>
  <c r="F17169" i="1"/>
  <c r="F17168" i="1"/>
  <c r="F17167" i="1"/>
  <c r="F17166" i="1"/>
  <c r="F17165" i="1"/>
  <c r="F17164" i="1"/>
  <c r="F17163" i="1"/>
  <c r="F17162" i="1"/>
  <c r="F17161" i="1"/>
  <c r="F17160" i="1"/>
  <c r="F17159" i="1"/>
  <c r="F17158" i="1"/>
  <c r="F17157" i="1"/>
  <c r="F17156" i="1"/>
  <c r="F17155" i="1"/>
  <c r="F17154" i="1"/>
  <c r="F17153" i="1"/>
  <c r="F17152" i="1"/>
  <c r="F17151" i="1"/>
  <c r="F17150" i="1"/>
  <c r="F17149" i="1"/>
  <c r="F17148" i="1"/>
  <c r="F17147" i="1"/>
  <c r="F17146" i="1"/>
  <c r="F17145" i="1"/>
  <c r="F17144" i="1"/>
  <c r="F17143" i="1"/>
  <c r="F17142" i="1"/>
  <c r="F17141" i="1"/>
  <c r="F17140" i="1"/>
  <c r="F17139" i="1"/>
  <c r="F17138" i="1"/>
  <c r="F17137" i="1"/>
  <c r="F17136" i="1"/>
  <c r="F17135" i="1"/>
  <c r="F17134" i="1"/>
  <c r="F17133" i="1"/>
  <c r="F17132" i="1"/>
  <c r="F17131" i="1"/>
  <c r="F17130" i="1"/>
  <c r="F17129" i="1"/>
  <c r="F17128" i="1"/>
  <c r="F17127" i="1"/>
  <c r="F17126" i="1"/>
  <c r="F17125" i="1"/>
  <c r="F17124" i="1"/>
  <c r="F17123" i="1"/>
  <c r="F17122" i="1"/>
  <c r="F17121" i="1"/>
  <c r="F17120" i="1"/>
  <c r="F17119" i="1"/>
  <c r="F17118" i="1"/>
  <c r="F17117" i="1"/>
  <c r="F17116" i="1"/>
  <c r="F17115" i="1"/>
  <c r="F17114" i="1"/>
  <c r="F17113" i="1"/>
  <c r="F17112" i="1"/>
  <c r="F17111" i="1"/>
  <c r="F17110" i="1"/>
  <c r="F17109" i="1"/>
  <c r="F17108" i="1"/>
  <c r="F17107" i="1"/>
  <c r="F17106" i="1"/>
  <c r="F17105" i="1"/>
  <c r="F17104" i="1"/>
  <c r="F17103" i="1"/>
  <c r="F17102" i="1"/>
  <c r="F17101" i="1"/>
  <c r="F17100" i="1"/>
  <c r="F17099" i="1"/>
  <c r="F17098" i="1"/>
  <c r="F17097" i="1"/>
  <c r="F17096" i="1"/>
  <c r="F17095" i="1"/>
  <c r="F17094" i="1"/>
  <c r="F17093" i="1"/>
  <c r="F17092" i="1"/>
  <c r="F17091" i="1"/>
  <c r="F17090" i="1"/>
  <c r="F17089" i="1"/>
  <c r="F17088" i="1"/>
  <c r="F17087" i="1"/>
  <c r="F17086" i="1"/>
  <c r="F17085" i="1"/>
  <c r="F17084" i="1"/>
  <c r="F17083" i="1"/>
  <c r="F17082" i="1"/>
  <c r="F17081" i="1"/>
  <c r="F17080" i="1"/>
  <c r="F17079" i="1"/>
  <c r="F17078" i="1"/>
  <c r="F17077" i="1"/>
  <c r="F17076" i="1"/>
  <c r="F17075" i="1"/>
  <c r="F17074" i="1"/>
  <c r="F17073" i="1"/>
  <c r="F17072" i="1"/>
  <c r="F17071" i="1"/>
  <c r="F17070" i="1"/>
  <c r="F17069" i="1"/>
  <c r="F17068" i="1"/>
  <c r="F17067" i="1"/>
  <c r="F17066" i="1"/>
  <c r="F17065" i="1"/>
  <c r="F17064" i="1"/>
  <c r="F17063" i="1"/>
  <c r="F17062" i="1"/>
  <c r="F17061" i="1"/>
  <c r="F17060" i="1"/>
  <c r="F17059" i="1"/>
  <c r="F17058" i="1"/>
  <c r="F17057" i="1"/>
  <c r="F17056" i="1"/>
  <c r="F17055" i="1"/>
  <c r="F17054" i="1"/>
  <c r="F17053" i="1"/>
  <c r="F17052" i="1"/>
  <c r="F17051" i="1"/>
  <c r="F17050" i="1"/>
  <c r="F17049" i="1"/>
  <c r="F17048" i="1"/>
  <c r="F17047" i="1"/>
  <c r="F17046" i="1"/>
  <c r="F17045" i="1"/>
  <c r="F17044" i="1"/>
  <c r="F17043" i="1"/>
  <c r="F17042" i="1"/>
  <c r="F17041" i="1"/>
  <c r="F17040" i="1"/>
  <c r="F17039" i="1"/>
  <c r="F17038" i="1"/>
  <c r="F17037" i="1"/>
  <c r="F17036" i="1"/>
  <c r="F17035" i="1"/>
  <c r="F17034" i="1"/>
  <c r="F17033" i="1"/>
  <c r="F17032" i="1"/>
  <c r="F17031" i="1"/>
  <c r="F17030" i="1"/>
  <c r="F17029" i="1"/>
  <c r="F17028" i="1"/>
  <c r="F17027" i="1"/>
  <c r="F17026" i="1"/>
  <c r="F17025" i="1"/>
  <c r="F17024" i="1"/>
  <c r="F17023" i="1"/>
  <c r="F17022" i="1"/>
  <c r="F17021" i="1"/>
  <c r="F17020" i="1"/>
  <c r="F17019" i="1"/>
  <c r="F17018" i="1"/>
  <c r="F17017" i="1"/>
  <c r="F17016" i="1"/>
  <c r="F17015" i="1"/>
  <c r="F17014" i="1"/>
  <c r="F17013" i="1"/>
  <c r="F17012" i="1"/>
  <c r="F17011" i="1"/>
  <c r="F17010" i="1"/>
  <c r="F17009" i="1"/>
  <c r="F17008" i="1"/>
  <c r="F17007" i="1"/>
  <c r="F17006" i="1"/>
  <c r="F17005" i="1"/>
  <c r="F17004" i="1"/>
  <c r="F17003" i="1"/>
  <c r="F17002" i="1"/>
  <c r="F17001" i="1"/>
  <c r="F17000" i="1"/>
  <c r="F16999" i="1"/>
  <c r="F16998" i="1"/>
  <c r="F16997" i="1"/>
  <c r="F16996" i="1"/>
  <c r="F16995" i="1"/>
  <c r="F16994" i="1"/>
  <c r="F16993" i="1"/>
  <c r="F16992" i="1"/>
  <c r="F16991" i="1"/>
  <c r="F16990" i="1"/>
  <c r="F16989" i="1"/>
  <c r="F16988" i="1"/>
  <c r="F16987" i="1"/>
  <c r="F16986" i="1"/>
  <c r="F16985" i="1"/>
  <c r="F16984" i="1"/>
  <c r="F16983" i="1"/>
  <c r="F16982" i="1"/>
  <c r="F16981" i="1"/>
  <c r="F16980" i="1"/>
  <c r="F16979" i="1"/>
  <c r="F16978" i="1"/>
  <c r="F16977" i="1"/>
  <c r="F16976" i="1"/>
  <c r="F16975" i="1"/>
  <c r="F16974" i="1"/>
  <c r="F16973" i="1"/>
  <c r="F16972" i="1"/>
  <c r="F16971" i="1"/>
  <c r="F16970" i="1"/>
  <c r="F16969" i="1"/>
  <c r="F16968" i="1"/>
  <c r="F16967" i="1"/>
  <c r="F16966" i="1"/>
  <c r="F16965" i="1"/>
  <c r="F16964" i="1"/>
  <c r="F16963" i="1"/>
  <c r="F16962" i="1"/>
  <c r="F16961" i="1"/>
  <c r="F16960" i="1"/>
  <c r="F16959" i="1"/>
  <c r="F16958" i="1"/>
  <c r="F16957" i="1"/>
  <c r="F16956" i="1"/>
  <c r="F16955" i="1"/>
  <c r="F16954" i="1"/>
  <c r="F16953" i="1"/>
  <c r="F16952" i="1"/>
  <c r="F16951" i="1"/>
  <c r="F16950" i="1"/>
  <c r="F16949" i="1"/>
  <c r="F16948" i="1"/>
  <c r="F16947" i="1"/>
  <c r="F16946" i="1"/>
  <c r="F16945" i="1"/>
  <c r="F16944" i="1"/>
  <c r="F16943" i="1"/>
  <c r="F16942" i="1"/>
  <c r="F16941" i="1"/>
  <c r="F16940" i="1"/>
  <c r="F16939" i="1"/>
  <c r="F16938" i="1"/>
  <c r="F16937" i="1"/>
  <c r="F16936" i="1"/>
  <c r="F16935" i="1"/>
  <c r="F16934" i="1"/>
  <c r="F16933" i="1"/>
  <c r="F16932" i="1"/>
  <c r="F16931" i="1"/>
  <c r="F16930" i="1"/>
  <c r="F16929" i="1"/>
  <c r="F16928" i="1"/>
  <c r="F16927" i="1"/>
  <c r="F16926" i="1"/>
  <c r="F16925" i="1"/>
  <c r="F16924" i="1"/>
  <c r="F16923" i="1"/>
  <c r="F16922" i="1"/>
  <c r="F16921" i="1"/>
  <c r="F16920" i="1"/>
  <c r="F16919" i="1"/>
  <c r="F16918" i="1"/>
  <c r="F16917" i="1"/>
  <c r="F16916" i="1"/>
  <c r="F16915" i="1"/>
  <c r="F16914" i="1"/>
  <c r="F16913" i="1"/>
  <c r="F16912" i="1"/>
  <c r="F16911" i="1"/>
  <c r="F16910" i="1"/>
  <c r="F16909" i="1"/>
  <c r="F16908" i="1"/>
  <c r="F16907" i="1"/>
  <c r="F16906" i="1"/>
  <c r="F16905" i="1"/>
  <c r="F16904" i="1"/>
  <c r="F16903" i="1"/>
  <c r="F16902" i="1"/>
  <c r="F16901" i="1"/>
  <c r="F16900" i="1"/>
  <c r="F16899" i="1"/>
  <c r="F16898" i="1"/>
  <c r="F16897" i="1"/>
  <c r="F16896" i="1"/>
  <c r="F16895" i="1"/>
  <c r="F16894" i="1"/>
  <c r="F16893" i="1"/>
  <c r="F16892" i="1"/>
  <c r="F16891" i="1"/>
  <c r="F16890" i="1"/>
  <c r="F16889" i="1"/>
  <c r="F16888" i="1"/>
  <c r="F16887" i="1"/>
  <c r="F16886" i="1"/>
  <c r="F16885" i="1"/>
  <c r="F16884" i="1"/>
  <c r="F16883" i="1"/>
  <c r="F16882" i="1"/>
  <c r="F16881" i="1"/>
  <c r="F16880" i="1"/>
  <c r="F16879" i="1"/>
  <c r="F16878" i="1"/>
  <c r="F16877" i="1"/>
  <c r="F16876" i="1"/>
  <c r="F16875" i="1"/>
  <c r="F16874" i="1"/>
  <c r="F16873" i="1"/>
  <c r="F16872" i="1"/>
  <c r="F16871" i="1"/>
  <c r="F16870" i="1"/>
  <c r="F16869" i="1"/>
  <c r="F16868" i="1"/>
  <c r="F16867" i="1"/>
  <c r="F16866" i="1"/>
  <c r="F16865" i="1"/>
  <c r="F16864" i="1"/>
  <c r="F16863" i="1"/>
  <c r="F16862" i="1"/>
  <c r="F16861" i="1"/>
  <c r="F16860" i="1"/>
  <c r="F16859" i="1"/>
  <c r="F16858" i="1"/>
  <c r="F16857" i="1"/>
  <c r="F16856" i="1"/>
  <c r="F16855" i="1"/>
  <c r="F16854" i="1"/>
  <c r="F16853" i="1"/>
  <c r="F16852" i="1"/>
  <c r="F16851" i="1"/>
  <c r="F16850" i="1"/>
  <c r="F16849" i="1"/>
  <c r="F16848" i="1"/>
  <c r="F16847" i="1"/>
  <c r="F16846" i="1"/>
  <c r="F16845" i="1"/>
  <c r="F16844" i="1"/>
  <c r="F16843" i="1"/>
  <c r="F16842" i="1"/>
  <c r="F16841" i="1"/>
  <c r="F16840" i="1"/>
  <c r="F16839" i="1"/>
  <c r="F16838" i="1"/>
  <c r="F16837" i="1"/>
  <c r="F16836" i="1"/>
  <c r="F16835" i="1"/>
  <c r="F16834" i="1"/>
  <c r="F16833" i="1"/>
  <c r="F16832" i="1"/>
  <c r="F16831" i="1"/>
  <c r="F16830" i="1"/>
  <c r="F16829" i="1"/>
  <c r="F16828" i="1"/>
  <c r="F16827" i="1"/>
  <c r="F16826" i="1"/>
  <c r="F16825" i="1"/>
  <c r="F16824" i="1"/>
  <c r="F16823" i="1"/>
  <c r="F16822" i="1"/>
  <c r="F16821" i="1"/>
  <c r="F16820" i="1"/>
  <c r="F16819" i="1"/>
  <c r="F16818" i="1"/>
  <c r="F16817" i="1"/>
  <c r="F16816" i="1"/>
  <c r="F16815" i="1"/>
  <c r="F16814" i="1"/>
  <c r="F16813" i="1"/>
  <c r="F16812" i="1"/>
  <c r="F16811" i="1"/>
  <c r="F16810" i="1"/>
  <c r="F16809" i="1"/>
  <c r="F16808" i="1"/>
  <c r="F16807" i="1"/>
  <c r="F16806" i="1"/>
  <c r="F16805" i="1"/>
  <c r="F16804" i="1"/>
  <c r="F16803" i="1"/>
  <c r="F16802" i="1"/>
  <c r="F16801" i="1"/>
  <c r="F16800" i="1"/>
  <c r="F16799" i="1"/>
  <c r="F16798" i="1"/>
  <c r="F16797" i="1"/>
  <c r="F16796" i="1"/>
  <c r="F16795" i="1"/>
  <c r="F16794" i="1"/>
  <c r="F16793" i="1"/>
  <c r="F16792" i="1"/>
  <c r="F16791" i="1"/>
  <c r="F16790" i="1"/>
  <c r="F16789" i="1"/>
  <c r="F16788" i="1"/>
  <c r="F16787" i="1"/>
  <c r="F16786" i="1"/>
  <c r="F16785" i="1"/>
  <c r="F16784" i="1"/>
  <c r="F16783" i="1"/>
  <c r="F16782" i="1"/>
  <c r="F16781" i="1"/>
  <c r="F16780" i="1"/>
  <c r="F16779" i="1"/>
  <c r="F16778" i="1"/>
  <c r="F16777" i="1"/>
  <c r="F16776" i="1"/>
  <c r="F16775" i="1"/>
  <c r="F16774" i="1"/>
  <c r="F16773" i="1"/>
  <c r="F16772" i="1"/>
  <c r="F16771" i="1"/>
  <c r="F16770" i="1"/>
  <c r="F16769" i="1"/>
  <c r="F16768" i="1"/>
  <c r="F16767" i="1"/>
  <c r="F16766" i="1"/>
  <c r="F16765" i="1"/>
  <c r="F16764" i="1"/>
  <c r="F16763" i="1"/>
  <c r="F16762" i="1"/>
  <c r="F16761" i="1"/>
  <c r="F16760" i="1"/>
  <c r="F16759" i="1"/>
  <c r="F16758" i="1"/>
  <c r="F16757" i="1"/>
  <c r="F16756" i="1"/>
  <c r="F16755" i="1"/>
  <c r="F16754" i="1"/>
  <c r="F16753" i="1"/>
  <c r="F16752" i="1"/>
  <c r="F16751" i="1"/>
  <c r="F16750" i="1"/>
  <c r="F16749" i="1"/>
  <c r="F16748" i="1"/>
  <c r="F16747" i="1"/>
  <c r="F16746" i="1"/>
  <c r="F16745" i="1"/>
  <c r="F16744" i="1"/>
  <c r="F16743" i="1"/>
  <c r="F16742" i="1"/>
  <c r="F16741" i="1"/>
  <c r="F16740" i="1"/>
  <c r="F16739" i="1"/>
  <c r="F16738" i="1"/>
  <c r="F16737" i="1"/>
  <c r="F16736" i="1"/>
  <c r="F16735" i="1"/>
  <c r="F16734" i="1"/>
  <c r="F16733" i="1"/>
  <c r="F16732" i="1"/>
  <c r="F16731" i="1"/>
  <c r="F16730" i="1"/>
  <c r="F16729" i="1"/>
  <c r="F16728" i="1"/>
  <c r="F16727" i="1"/>
  <c r="F16726" i="1"/>
  <c r="F16725" i="1"/>
  <c r="F16724" i="1"/>
  <c r="F16723" i="1"/>
  <c r="F16722" i="1"/>
  <c r="F16721" i="1"/>
  <c r="F16720" i="1"/>
  <c r="F16719" i="1"/>
  <c r="F16718" i="1"/>
  <c r="F16717" i="1"/>
  <c r="F16716" i="1"/>
  <c r="F16715" i="1"/>
  <c r="F16714" i="1"/>
  <c r="F16713" i="1"/>
  <c r="F16712" i="1"/>
  <c r="F16711" i="1"/>
  <c r="F16710" i="1"/>
  <c r="F16709" i="1"/>
  <c r="F16708" i="1"/>
  <c r="F16707" i="1"/>
  <c r="F16706" i="1"/>
  <c r="F16705" i="1"/>
  <c r="F16704" i="1"/>
  <c r="F16703" i="1"/>
  <c r="F16702" i="1"/>
  <c r="F16701" i="1"/>
  <c r="F16700" i="1"/>
  <c r="F16699" i="1"/>
  <c r="F16698" i="1"/>
  <c r="F16697" i="1"/>
  <c r="F16696" i="1"/>
  <c r="F16695" i="1"/>
  <c r="F16694" i="1"/>
  <c r="F16693" i="1"/>
  <c r="F16692" i="1"/>
  <c r="F16691" i="1"/>
  <c r="F16690" i="1"/>
  <c r="F16689" i="1"/>
  <c r="F16688" i="1"/>
  <c r="F16687" i="1"/>
  <c r="F16686" i="1"/>
  <c r="F16685" i="1"/>
  <c r="F16684" i="1"/>
  <c r="F16683" i="1"/>
  <c r="F16682" i="1"/>
  <c r="F16681" i="1"/>
  <c r="F16680" i="1"/>
  <c r="F16679" i="1"/>
  <c r="F16678" i="1"/>
  <c r="F16677" i="1"/>
  <c r="F16676" i="1"/>
  <c r="F16675" i="1"/>
  <c r="F16674" i="1"/>
  <c r="F16673" i="1"/>
  <c r="F16672" i="1"/>
  <c r="F16671" i="1"/>
  <c r="F16670" i="1"/>
  <c r="F16669" i="1"/>
  <c r="F16668" i="1"/>
  <c r="F16667" i="1"/>
  <c r="F16666" i="1"/>
  <c r="F16665" i="1"/>
  <c r="F16664" i="1"/>
  <c r="F16663" i="1"/>
  <c r="F16662" i="1"/>
  <c r="F16661" i="1"/>
  <c r="F16660" i="1"/>
  <c r="F16659" i="1"/>
  <c r="F16658" i="1"/>
  <c r="F16657" i="1"/>
  <c r="F16656" i="1"/>
  <c r="F16655" i="1"/>
  <c r="F16654" i="1"/>
  <c r="F16653" i="1"/>
  <c r="F16652" i="1"/>
  <c r="F16651" i="1"/>
  <c r="F16650" i="1"/>
  <c r="F16649" i="1"/>
  <c r="F16648" i="1"/>
  <c r="F16647" i="1"/>
  <c r="F16646" i="1"/>
  <c r="F16645" i="1"/>
  <c r="F16644" i="1"/>
  <c r="F16643" i="1"/>
  <c r="F16642" i="1"/>
  <c r="F16641" i="1"/>
  <c r="F16640" i="1"/>
  <c r="F16639" i="1"/>
  <c r="F16638" i="1"/>
  <c r="F16637" i="1"/>
  <c r="F16636" i="1"/>
  <c r="F16635" i="1"/>
  <c r="F16634" i="1"/>
  <c r="F16633" i="1"/>
  <c r="F16632" i="1"/>
  <c r="F16631" i="1"/>
  <c r="F16630" i="1"/>
  <c r="F16629" i="1"/>
  <c r="F16628" i="1"/>
  <c r="F16627" i="1"/>
  <c r="F16626" i="1"/>
  <c r="F16625" i="1"/>
  <c r="F16624" i="1"/>
  <c r="F16623" i="1"/>
  <c r="F16622" i="1"/>
  <c r="F16621" i="1"/>
  <c r="F16620" i="1"/>
  <c r="F16619" i="1"/>
  <c r="F16618" i="1"/>
  <c r="F16617" i="1"/>
  <c r="F16616" i="1"/>
  <c r="F16615" i="1"/>
  <c r="F16614" i="1"/>
  <c r="F16613" i="1"/>
  <c r="F16612" i="1"/>
  <c r="F16611" i="1"/>
  <c r="F16610" i="1"/>
  <c r="F16609" i="1"/>
  <c r="F16608" i="1"/>
  <c r="F16607" i="1"/>
  <c r="F16606" i="1"/>
  <c r="F16605" i="1"/>
  <c r="F16604" i="1"/>
  <c r="F16603" i="1"/>
  <c r="F16602" i="1"/>
  <c r="F16601" i="1"/>
  <c r="F16600" i="1"/>
  <c r="F16599" i="1"/>
  <c r="F16598" i="1"/>
  <c r="F16597" i="1"/>
  <c r="F16596" i="1"/>
  <c r="F16595" i="1"/>
  <c r="F16594" i="1"/>
  <c r="F16593" i="1"/>
  <c r="F16592" i="1"/>
  <c r="F16591" i="1"/>
  <c r="F16590" i="1"/>
  <c r="F16589" i="1"/>
  <c r="F16588" i="1"/>
  <c r="F16587" i="1"/>
  <c r="F16586" i="1"/>
  <c r="F16585" i="1"/>
  <c r="F16584" i="1"/>
  <c r="F16583" i="1"/>
  <c r="F16582" i="1"/>
  <c r="F16581" i="1"/>
  <c r="F16580" i="1"/>
  <c r="F16579" i="1"/>
  <c r="F16578" i="1"/>
  <c r="F16577" i="1"/>
  <c r="F16576" i="1"/>
  <c r="F16575" i="1"/>
  <c r="F16574" i="1"/>
  <c r="F16573" i="1"/>
  <c r="F16572" i="1"/>
  <c r="F16571" i="1"/>
  <c r="F16570" i="1"/>
  <c r="F16569" i="1"/>
  <c r="F16568" i="1"/>
  <c r="F16567" i="1"/>
  <c r="F16566" i="1"/>
  <c r="F16565" i="1"/>
  <c r="F16564" i="1"/>
  <c r="F16563" i="1"/>
  <c r="F16562" i="1"/>
  <c r="F16561" i="1"/>
  <c r="F16560" i="1"/>
  <c r="F16559" i="1"/>
  <c r="F16558" i="1"/>
  <c r="F16557" i="1"/>
  <c r="F16556" i="1"/>
  <c r="F16555" i="1"/>
  <c r="F16554" i="1"/>
  <c r="F16553" i="1"/>
  <c r="F16552" i="1"/>
  <c r="F16551" i="1"/>
  <c r="F16550" i="1"/>
  <c r="F16549" i="1"/>
  <c r="F16548" i="1"/>
  <c r="F16547" i="1"/>
  <c r="F16546" i="1"/>
  <c r="F16545" i="1"/>
  <c r="F16544" i="1"/>
  <c r="F16543" i="1"/>
  <c r="F16542" i="1"/>
  <c r="F16541" i="1"/>
  <c r="F16540" i="1"/>
  <c r="F16539" i="1"/>
  <c r="F16538" i="1"/>
  <c r="F16537" i="1"/>
  <c r="F16536" i="1"/>
  <c r="F16535" i="1"/>
  <c r="F16534" i="1"/>
  <c r="F16533" i="1"/>
  <c r="F16532" i="1"/>
  <c r="F16531" i="1"/>
  <c r="F16530" i="1"/>
  <c r="F16529" i="1"/>
  <c r="F16528" i="1"/>
  <c r="F16527" i="1"/>
  <c r="F16526" i="1"/>
  <c r="F16525" i="1"/>
  <c r="F16524" i="1"/>
  <c r="F16523" i="1"/>
  <c r="F16522" i="1"/>
  <c r="F16521" i="1"/>
  <c r="F16520" i="1"/>
  <c r="F16519" i="1"/>
  <c r="F16518" i="1"/>
  <c r="F16517" i="1"/>
  <c r="F16516" i="1"/>
  <c r="F16515" i="1"/>
  <c r="F16514" i="1"/>
  <c r="F16513" i="1"/>
  <c r="F16512" i="1"/>
  <c r="F16511" i="1"/>
  <c r="F16510" i="1"/>
  <c r="F16509" i="1"/>
  <c r="F16508" i="1"/>
  <c r="F16507" i="1"/>
  <c r="F16506" i="1"/>
  <c r="F16505" i="1"/>
  <c r="F16504" i="1"/>
  <c r="F16503" i="1"/>
  <c r="F16502" i="1"/>
  <c r="F16501" i="1"/>
  <c r="F16500" i="1"/>
  <c r="F16499" i="1"/>
  <c r="F16498" i="1"/>
  <c r="F16497" i="1"/>
  <c r="F16496" i="1"/>
  <c r="F16495" i="1"/>
  <c r="F16494" i="1"/>
  <c r="F16493" i="1"/>
  <c r="F16492" i="1"/>
  <c r="F16491" i="1"/>
  <c r="F16490" i="1"/>
  <c r="F16489" i="1"/>
  <c r="F16488" i="1"/>
  <c r="F16487" i="1"/>
  <c r="F16486" i="1"/>
  <c r="F16485" i="1"/>
  <c r="F16484" i="1"/>
  <c r="F16483" i="1"/>
  <c r="F16482" i="1"/>
  <c r="F16481" i="1"/>
  <c r="F16480" i="1"/>
  <c r="F16479" i="1"/>
  <c r="F16478" i="1"/>
  <c r="F16477" i="1"/>
  <c r="F16476" i="1"/>
  <c r="F16475" i="1"/>
  <c r="F16474" i="1"/>
  <c r="F16473" i="1"/>
  <c r="F16472" i="1"/>
  <c r="F16471" i="1"/>
  <c r="F16470" i="1"/>
  <c r="F16469" i="1"/>
  <c r="F16468" i="1"/>
  <c r="F16467" i="1"/>
  <c r="F16466" i="1"/>
  <c r="F16465" i="1"/>
  <c r="F16464" i="1"/>
  <c r="F16463" i="1"/>
  <c r="F16462" i="1"/>
  <c r="F16461" i="1"/>
  <c r="F16460" i="1"/>
  <c r="F16459" i="1"/>
  <c r="F16458" i="1"/>
  <c r="F16457" i="1"/>
  <c r="F16456" i="1"/>
  <c r="F16455" i="1"/>
  <c r="F16454" i="1"/>
  <c r="F16453" i="1"/>
  <c r="F16452" i="1"/>
  <c r="F16451" i="1"/>
  <c r="F16450" i="1"/>
  <c r="F16449" i="1"/>
  <c r="F16448" i="1"/>
  <c r="F16447" i="1"/>
  <c r="F16446" i="1"/>
  <c r="F16445" i="1"/>
  <c r="F16444" i="1"/>
  <c r="F16443" i="1"/>
  <c r="F16442" i="1"/>
  <c r="F16441" i="1"/>
  <c r="F16440" i="1"/>
  <c r="F16439" i="1"/>
  <c r="F16438" i="1"/>
  <c r="F16437" i="1"/>
  <c r="F16436" i="1"/>
  <c r="F16435" i="1"/>
  <c r="F16434" i="1"/>
  <c r="F16433" i="1"/>
  <c r="F16432" i="1"/>
  <c r="F16431" i="1"/>
  <c r="F16430" i="1"/>
  <c r="F16429" i="1"/>
  <c r="F16428" i="1"/>
  <c r="F16427" i="1"/>
  <c r="F16426" i="1"/>
  <c r="F16425" i="1"/>
  <c r="F16424" i="1"/>
  <c r="F16423" i="1"/>
  <c r="F16422" i="1"/>
  <c r="F16421" i="1"/>
  <c r="F16420" i="1"/>
  <c r="F16419" i="1"/>
  <c r="F16418" i="1"/>
  <c r="F16417" i="1"/>
  <c r="F16416" i="1"/>
  <c r="F16415" i="1"/>
  <c r="F16414" i="1"/>
  <c r="F16413" i="1"/>
  <c r="F16412" i="1"/>
  <c r="F16411" i="1"/>
  <c r="F16410" i="1"/>
  <c r="F16409" i="1"/>
  <c r="F16408" i="1"/>
  <c r="F16407" i="1"/>
  <c r="F16406" i="1"/>
  <c r="F16405" i="1"/>
  <c r="F16404" i="1"/>
  <c r="F16403" i="1"/>
  <c r="F16402" i="1"/>
  <c r="F16401" i="1"/>
  <c r="F16400" i="1"/>
  <c r="F16399" i="1"/>
  <c r="F16398" i="1"/>
  <c r="F16397" i="1"/>
  <c r="F16396" i="1"/>
  <c r="F16395" i="1"/>
  <c r="F16394" i="1"/>
  <c r="F16393" i="1"/>
  <c r="F16392" i="1"/>
  <c r="F16391" i="1"/>
  <c r="F16390" i="1"/>
  <c r="F16389" i="1"/>
  <c r="F16388" i="1"/>
  <c r="F16387" i="1"/>
  <c r="F16386" i="1"/>
  <c r="F16385" i="1"/>
  <c r="F16384" i="1"/>
  <c r="F16383" i="1"/>
  <c r="F16382" i="1"/>
  <c r="F16381" i="1"/>
  <c r="F16380" i="1"/>
  <c r="F16379" i="1"/>
  <c r="F16378" i="1"/>
  <c r="F16377" i="1"/>
  <c r="F16376" i="1"/>
  <c r="F16375" i="1"/>
  <c r="F16374" i="1"/>
  <c r="F16373" i="1"/>
  <c r="F16372" i="1"/>
  <c r="F16371" i="1"/>
  <c r="F16370" i="1"/>
  <c r="F16369" i="1"/>
  <c r="F16368" i="1"/>
  <c r="F16367" i="1"/>
  <c r="F16366" i="1"/>
  <c r="F16365" i="1"/>
  <c r="F16364" i="1"/>
  <c r="F16363" i="1"/>
  <c r="F16362" i="1"/>
  <c r="F16361" i="1"/>
  <c r="F16360" i="1"/>
  <c r="F16359" i="1"/>
  <c r="F16358" i="1"/>
  <c r="F16357" i="1"/>
  <c r="F16356" i="1"/>
  <c r="F16355" i="1"/>
  <c r="F16354" i="1"/>
  <c r="F16353" i="1"/>
  <c r="F16352" i="1"/>
  <c r="F16351" i="1"/>
  <c r="F16350" i="1"/>
  <c r="F16349" i="1"/>
  <c r="F16348" i="1"/>
  <c r="F16347" i="1"/>
  <c r="F16346" i="1"/>
  <c r="F16345" i="1"/>
  <c r="F16344" i="1"/>
  <c r="F16343" i="1"/>
  <c r="F16342" i="1"/>
  <c r="F16341" i="1"/>
  <c r="F16340" i="1"/>
  <c r="F16339" i="1"/>
  <c r="F16338" i="1"/>
  <c r="F16337" i="1"/>
  <c r="F16336" i="1"/>
  <c r="F16335" i="1"/>
  <c r="F16334" i="1"/>
  <c r="F16333" i="1"/>
  <c r="F16332" i="1"/>
  <c r="F16331" i="1"/>
  <c r="F16330" i="1"/>
  <c r="F16329" i="1"/>
  <c r="F16328" i="1"/>
  <c r="F16327" i="1"/>
  <c r="F16326" i="1"/>
  <c r="F16325" i="1"/>
  <c r="F16324" i="1"/>
  <c r="F16323" i="1"/>
  <c r="F16322" i="1"/>
  <c r="F16321" i="1"/>
  <c r="F16320" i="1"/>
  <c r="F16319" i="1"/>
  <c r="F16318" i="1"/>
  <c r="F16317" i="1"/>
  <c r="F16316" i="1"/>
  <c r="F16315" i="1"/>
  <c r="F16314" i="1"/>
  <c r="F16313" i="1"/>
  <c r="F16312" i="1"/>
  <c r="F16311" i="1"/>
  <c r="F16310" i="1"/>
  <c r="F16309" i="1"/>
  <c r="F16308" i="1"/>
  <c r="F16307" i="1"/>
  <c r="F16306" i="1"/>
  <c r="F16305" i="1"/>
  <c r="F16304" i="1"/>
  <c r="F16303" i="1"/>
  <c r="F16302" i="1"/>
  <c r="F16301" i="1"/>
  <c r="F16300" i="1"/>
  <c r="F16299" i="1"/>
  <c r="F16298" i="1"/>
  <c r="F16297" i="1"/>
  <c r="F16296" i="1"/>
  <c r="F16295" i="1"/>
  <c r="F16294" i="1"/>
  <c r="F16293" i="1"/>
  <c r="F16292" i="1"/>
  <c r="F16291" i="1"/>
  <c r="F16290" i="1"/>
  <c r="F16289" i="1"/>
  <c r="F16288" i="1"/>
  <c r="F16287" i="1"/>
  <c r="F16286" i="1"/>
  <c r="F16285" i="1"/>
  <c r="F16284" i="1"/>
  <c r="F16283" i="1"/>
  <c r="F16282" i="1"/>
  <c r="F16281" i="1"/>
  <c r="F16280" i="1"/>
  <c r="F16279" i="1"/>
  <c r="F16278" i="1"/>
  <c r="F16277" i="1"/>
  <c r="F16276" i="1"/>
  <c r="F16275" i="1"/>
  <c r="F16274" i="1"/>
  <c r="F16273" i="1"/>
  <c r="F16272" i="1"/>
  <c r="F16271" i="1"/>
  <c r="F16270" i="1"/>
  <c r="F16269" i="1"/>
  <c r="F16268" i="1"/>
  <c r="F16267" i="1"/>
  <c r="F16266" i="1"/>
  <c r="F16265" i="1"/>
  <c r="F16264" i="1"/>
  <c r="F16263" i="1"/>
  <c r="F16262" i="1"/>
  <c r="F16261" i="1"/>
  <c r="F16260" i="1"/>
  <c r="F16259" i="1"/>
  <c r="F16258" i="1"/>
  <c r="F16257" i="1"/>
  <c r="F16256" i="1"/>
  <c r="F16255" i="1"/>
  <c r="F16254" i="1"/>
  <c r="F16253" i="1"/>
  <c r="F16252" i="1"/>
  <c r="F16251" i="1"/>
  <c r="F16250" i="1"/>
  <c r="F16249" i="1"/>
  <c r="F16248" i="1"/>
  <c r="F16247" i="1"/>
  <c r="F16246" i="1"/>
  <c r="F16245" i="1"/>
  <c r="F16244" i="1"/>
  <c r="F16243" i="1"/>
  <c r="F16242" i="1"/>
  <c r="F16241" i="1"/>
  <c r="F16240" i="1"/>
  <c r="F16239" i="1"/>
  <c r="F16238" i="1"/>
  <c r="F16237" i="1"/>
  <c r="F16236" i="1"/>
  <c r="F16235" i="1"/>
  <c r="F16234" i="1"/>
  <c r="F16233" i="1"/>
  <c r="F16232" i="1"/>
  <c r="F16231" i="1"/>
  <c r="F16230" i="1"/>
  <c r="F16229" i="1"/>
  <c r="F16228" i="1"/>
  <c r="F16227" i="1"/>
  <c r="F16226" i="1"/>
  <c r="F16225" i="1"/>
  <c r="F16224" i="1"/>
  <c r="F16223" i="1"/>
  <c r="F16222" i="1"/>
  <c r="F16221" i="1"/>
  <c r="F16220" i="1"/>
  <c r="F16219" i="1"/>
  <c r="F16218" i="1"/>
  <c r="F16217" i="1"/>
  <c r="F16216" i="1"/>
  <c r="F16215" i="1"/>
  <c r="F16214" i="1"/>
  <c r="F16213" i="1"/>
  <c r="F16212" i="1"/>
  <c r="F16211" i="1"/>
  <c r="F16210" i="1"/>
  <c r="F16209" i="1"/>
  <c r="F16208" i="1"/>
  <c r="F16207" i="1"/>
  <c r="F16206" i="1"/>
  <c r="F16205" i="1"/>
  <c r="F16204" i="1"/>
  <c r="F16203" i="1"/>
  <c r="F16202" i="1"/>
  <c r="F16201" i="1"/>
  <c r="F16200" i="1"/>
  <c r="F16199" i="1"/>
  <c r="F16198" i="1"/>
  <c r="F16197" i="1"/>
  <c r="F16196" i="1"/>
  <c r="F16195" i="1"/>
  <c r="F16194" i="1"/>
  <c r="F16193" i="1"/>
  <c r="F16192" i="1"/>
  <c r="F16191" i="1"/>
  <c r="F16190" i="1"/>
  <c r="F16189" i="1"/>
  <c r="F16188" i="1"/>
  <c r="F16187" i="1"/>
  <c r="F16186" i="1"/>
  <c r="F16185" i="1"/>
  <c r="F16184" i="1"/>
  <c r="F16183" i="1"/>
  <c r="F16182" i="1"/>
  <c r="F16181" i="1"/>
  <c r="F16180" i="1"/>
  <c r="F16179" i="1"/>
  <c r="F16178" i="1"/>
  <c r="F16177" i="1"/>
  <c r="F16176" i="1"/>
  <c r="F16175" i="1"/>
  <c r="F16174" i="1"/>
  <c r="F16173" i="1"/>
  <c r="F16172" i="1"/>
  <c r="F16171" i="1"/>
  <c r="F16170" i="1"/>
  <c r="F16169" i="1"/>
  <c r="F16168" i="1"/>
  <c r="F16167" i="1"/>
  <c r="F16166" i="1"/>
  <c r="F16165" i="1"/>
  <c r="F16164" i="1"/>
  <c r="F16163" i="1"/>
  <c r="F16162" i="1"/>
  <c r="F16161" i="1"/>
  <c r="F16160" i="1"/>
  <c r="F16159" i="1"/>
  <c r="F16158" i="1"/>
  <c r="F16157" i="1"/>
  <c r="F16156" i="1"/>
  <c r="F16155" i="1"/>
  <c r="F16154" i="1"/>
  <c r="F16153" i="1"/>
  <c r="F16152" i="1"/>
  <c r="F16151" i="1"/>
  <c r="F16150" i="1"/>
  <c r="F16149" i="1"/>
  <c r="F16148" i="1"/>
  <c r="F16147" i="1"/>
  <c r="F16146" i="1"/>
  <c r="F16145" i="1"/>
  <c r="F16144" i="1"/>
  <c r="F16143" i="1"/>
  <c r="F16142" i="1"/>
  <c r="F16141" i="1"/>
  <c r="F16140" i="1"/>
  <c r="F16139" i="1"/>
  <c r="F16138" i="1"/>
  <c r="F16137" i="1"/>
  <c r="F16136" i="1"/>
  <c r="F16135" i="1"/>
  <c r="F16134" i="1"/>
  <c r="F16133" i="1"/>
  <c r="F16132" i="1"/>
  <c r="F16131" i="1"/>
  <c r="F16130" i="1"/>
  <c r="F16129" i="1"/>
  <c r="F16128" i="1"/>
  <c r="F16127" i="1"/>
  <c r="F16126" i="1"/>
  <c r="F16125" i="1"/>
  <c r="F16124" i="1"/>
  <c r="F16123" i="1"/>
  <c r="F16122" i="1"/>
  <c r="F16121" i="1"/>
  <c r="F16120" i="1"/>
  <c r="F16119" i="1"/>
  <c r="F16118" i="1"/>
  <c r="F16117" i="1"/>
  <c r="F16116" i="1"/>
  <c r="F16115" i="1"/>
  <c r="F16114" i="1"/>
  <c r="F16113" i="1"/>
  <c r="F16112" i="1"/>
  <c r="F16111" i="1"/>
  <c r="F16110" i="1"/>
  <c r="F16109" i="1"/>
  <c r="F16108" i="1"/>
  <c r="F16107" i="1"/>
  <c r="F16106" i="1"/>
  <c r="F16105" i="1"/>
  <c r="F16104" i="1"/>
  <c r="F16103" i="1"/>
  <c r="F16102" i="1"/>
  <c r="F16101" i="1"/>
  <c r="F16100" i="1"/>
  <c r="F16099" i="1"/>
  <c r="F16098" i="1"/>
  <c r="F16097" i="1"/>
  <c r="F16096" i="1"/>
  <c r="F16095" i="1"/>
  <c r="F16094" i="1"/>
  <c r="F16093" i="1"/>
  <c r="F16092" i="1"/>
  <c r="F16091" i="1"/>
  <c r="F16090" i="1"/>
  <c r="F16089" i="1"/>
  <c r="F16088" i="1"/>
  <c r="F16087" i="1"/>
  <c r="F16086" i="1"/>
  <c r="F16085" i="1"/>
  <c r="F16084" i="1"/>
  <c r="F16083" i="1"/>
  <c r="F16082" i="1"/>
  <c r="F16081" i="1"/>
  <c r="F16080" i="1"/>
  <c r="F16079" i="1"/>
  <c r="F16078" i="1"/>
  <c r="F16077" i="1"/>
  <c r="F16076" i="1"/>
  <c r="F16075" i="1"/>
  <c r="F16074" i="1"/>
  <c r="F16073" i="1"/>
  <c r="F16072" i="1"/>
  <c r="F16071" i="1"/>
  <c r="F16070" i="1"/>
  <c r="F16069" i="1"/>
  <c r="F16068" i="1"/>
  <c r="F16067" i="1"/>
  <c r="F16066" i="1"/>
  <c r="F16065" i="1"/>
  <c r="F16064" i="1"/>
  <c r="F16063" i="1"/>
  <c r="F16062" i="1"/>
  <c r="F16061" i="1"/>
  <c r="F16060" i="1"/>
  <c r="F16059" i="1"/>
  <c r="F16058" i="1"/>
  <c r="F16057" i="1"/>
  <c r="F16056" i="1"/>
  <c r="F16055" i="1"/>
  <c r="F16054" i="1"/>
  <c r="F16053" i="1"/>
  <c r="F16052" i="1"/>
  <c r="F16051" i="1"/>
  <c r="F16050" i="1"/>
  <c r="F16049" i="1"/>
  <c r="F16048" i="1"/>
  <c r="F16047" i="1"/>
  <c r="F16046" i="1"/>
  <c r="F16045" i="1"/>
  <c r="F16044" i="1"/>
  <c r="F16043" i="1"/>
  <c r="F16042" i="1"/>
  <c r="F16041" i="1"/>
  <c r="F16040" i="1"/>
  <c r="F16039" i="1"/>
  <c r="F16038" i="1"/>
  <c r="F16037" i="1"/>
  <c r="F16036" i="1"/>
  <c r="F16035" i="1"/>
  <c r="F16034" i="1"/>
  <c r="F16033" i="1"/>
  <c r="F16032" i="1"/>
  <c r="F16031" i="1"/>
  <c r="F16030" i="1"/>
  <c r="F16029" i="1"/>
  <c r="F16028" i="1"/>
  <c r="F16027" i="1"/>
  <c r="F16026" i="1"/>
  <c r="F16025" i="1"/>
  <c r="F16024" i="1"/>
  <c r="F16023" i="1"/>
  <c r="F16022" i="1"/>
  <c r="F16021" i="1"/>
  <c r="F16020" i="1"/>
  <c r="F16019" i="1"/>
  <c r="F16018" i="1"/>
  <c r="F16017" i="1"/>
  <c r="F16016" i="1"/>
  <c r="F16015" i="1"/>
  <c r="F16014" i="1"/>
  <c r="F16013" i="1"/>
  <c r="F16012" i="1"/>
  <c r="F16011" i="1"/>
  <c r="F16010" i="1"/>
  <c r="F16009" i="1"/>
  <c r="F16008" i="1"/>
  <c r="F16007" i="1"/>
  <c r="F16006" i="1"/>
  <c r="F16005" i="1"/>
  <c r="F16004" i="1"/>
  <c r="F16003" i="1"/>
  <c r="F16002" i="1"/>
  <c r="F16001" i="1"/>
  <c r="F16000" i="1"/>
  <c r="F15999" i="1"/>
  <c r="F15998" i="1"/>
  <c r="F15997" i="1"/>
  <c r="F15996" i="1"/>
  <c r="F15995" i="1"/>
  <c r="F15994" i="1"/>
  <c r="F15993" i="1"/>
  <c r="F15992" i="1"/>
  <c r="F15991" i="1"/>
  <c r="F15990" i="1"/>
  <c r="F15989" i="1"/>
  <c r="F15988" i="1"/>
  <c r="F15987" i="1"/>
  <c r="F15986" i="1"/>
  <c r="F15985" i="1"/>
  <c r="F15984" i="1"/>
  <c r="F15983" i="1"/>
  <c r="F15982" i="1"/>
  <c r="F15981" i="1"/>
  <c r="F15980" i="1"/>
  <c r="F15979" i="1"/>
  <c r="F15978" i="1"/>
  <c r="F15977" i="1"/>
  <c r="F15976" i="1"/>
  <c r="F15975" i="1"/>
  <c r="F15974" i="1"/>
  <c r="F15973" i="1"/>
  <c r="F15972" i="1"/>
  <c r="F15971" i="1"/>
  <c r="F15970" i="1"/>
  <c r="F15969" i="1"/>
  <c r="F15968" i="1"/>
  <c r="F15967" i="1"/>
  <c r="F15966" i="1"/>
  <c r="F15965" i="1"/>
  <c r="F15964" i="1"/>
  <c r="F15963" i="1"/>
  <c r="F15962" i="1"/>
  <c r="F15961" i="1"/>
  <c r="F15960" i="1"/>
  <c r="F15959" i="1"/>
  <c r="F15958" i="1"/>
  <c r="F15957" i="1"/>
  <c r="F15956" i="1"/>
  <c r="F15955" i="1"/>
  <c r="F15954" i="1"/>
  <c r="F15953" i="1"/>
  <c r="F15952" i="1"/>
  <c r="F15951" i="1"/>
  <c r="F15950" i="1"/>
  <c r="F15949" i="1"/>
  <c r="F15948" i="1"/>
  <c r="F15947" i="1"/>
  <c r="F15946" i="1"/>
  <c r="F15945" i="1"/>
  <c r="F15944" i="1"/>
  <c r="F15943" i="1"/>
  <c r="F15942" i="1"/>
  <c r="F15941" i="1"/>
  <c r="F15940" i="1"/>
  <c r="F15939" i="1"/>
  <c r="F15938" i="1"/>
  <c r="F15937" i="1"/>
  <c r="F15936" i="1"/>
  <c r="F15935" i="1"/>
  <c r="F15934" i="1"/>
  <c r="F15933" i="1"/>
  <c r="F15932" i="1"/>
  <c r="F15931" i="1"/>
  <c r="F15930" i="1"/>
  <c r="F15929" i="1"/>
  <c r="F15928" i="1"/>
  <c r="F15927" i="1"/>
  <c r="F15926" i="1"/>
  <c r="F15925" i="1"/>
  <c r="F15924" i="1"/>
  <c r="F15923" i="1"/>
  <c r="F15922" i="1"/>
  <c r="F15921" i="1"/>
  <c r="F15920" i="1"/>
  <c r="F15919" i="1"/>
  <c r="F15918" i="1"/>
  <c r="F15917" i="1"/>
  <c r="F15916" i="1"/>
  <c r="F15915" i="1"/>
  <c r="F15914" i="1"/>
  <c r="F15913" i="1"/>
  <c r="F15912" i="1"/>
  <c r="F15911" i="1"/>
  <c r="F15910" i="1"/>
  <c r="F15909" i="1"/>
  <c r="F15908" i="1"/>
  <c r="F15907" i="1"/>
  <c r="F15906" i="1"/>
  <c r="F15905" i="1"/>
  <c r="F15904" i="1"/>
  <c r="F15903" i="1"/>
  <c r="F15902" i="1"/>
  <c r="F15901" i="1"/>
  <c r="F15900" i="1"/>
  <c r="F15899" i="1"/>
  <c r="F15898" i="1"/>
  <c r="F15897" i="1"/>
  <c r="F15896" i="1"/>
  <c r="F15895" i="1"/>
  <c r="F15894" i="1"/>
  <c r="F15893" i="1"/>
  <c r="F15892" i="1"/>
  <c r="F15891" i="1"/>
  <c r="F15890" i="1"/>
  <c r="F15889" i="1"/>
  <c r="F15888" i="1"/>
  <c r="F15887" i="1"/>
  <c r="F15886" i="1"/>
  <c r="F15885" i="1"/>
  <c r="F15884" i="1"/>
  <c r="F15883" i="1"/>
  <c r="F15882" i="1"/>
  <c r="F15881" i="1"/>
  <c r="F15880" i="1"/>
  <c r="F15879" i="1"/>
  <c r="F15878" i="1"/>
  <c r="F15877" i="1"/>
  <c r="F15876" i="1"/>
  <c r="F15875" i="1"/>
  <c r="F15874" i="1"/>
  <c r="F15873" i="1"/>
  <c r="F15872" i="1"/>
  <c r="F15871" i="1"/>
  <c r="F15870" i="1"/>
  <c r="F15869" i="1"/>
  <c r="F15868" i="1"/>
  <c r="F15867" i="1"/>
  <c r="F15866" i="1"/>
  <c r="F15865" i="1"/>
  <c r="F15864" i="1"/>
  <c r="F15863" i="1"/>
  <c r="F15862" i="1"/>
  <c r="F15861" i="1"/>
  <c r="F15860" i="1"/>
  <c r="F15859" i="1"/>
  <c r="F15858" i="1"/>
  <c r="F15857" i="1"/>
  <c r="F15856" i="1"/>
  <c r="F15855" i="1"/>
  <c r="F15854" i="1"/>
  <c r="F15853" i="1"/>
  <c r="F15852" i="1"/>
  <c r="F15851" i="1"/>
  <c r="F15850" i="1"/>
  <c r="F15849" i="1"/>
  <c r="F15848" i="1"/>
  <c r="F15847" i="1"/>
  <c r="F15846" i="1"/>
  <c r="F15845" i="1"/>
  <c r="F15844" i="1"/>
  <c r="F15843" i="1"/>
  <c r="F15842" i="1"/>
  <c r="F15841" i="1"/>
  <c r="F15840" i="1"/>
  <c r="F15839" i="1"/>
  <c r="F15838" i="1"/>
  <c r="F15837" i="1"/>
  <c r="F15836" i="1"/>
  <c r="F15835" i="1"/>
  <c r="F15834" i="1"/>
  <c r="F15833" i="1"/>
  <c r="F15832" i="1"/>
  <c r="F15831" i="1"/>
  <c r="F15830" i="1"/>
  <c r="F15829" i="1"/>
  <c r="F15828" i="1"/>
  <c r="F15827" i="1"/>
  <c r="F15826" i="1"/>
  <c r="F15825" i="1"/>
  <c r="F15824" i="1"/>
  <c r="F15823" i="1"/>
  <c r="F15822" i="1"/>
  <c r="F15821" i="1"/>
  <c r="F15820" i="1"/>
  <c r="F15819" i="1"/>
  <c r="F15818" i="1"/>
  <c r="F15817" i="1"/>
  <c r="F15816" i="1"/>
  <c r="F15815" i="1"/>
  <c r="F15814" i="1"/>
  <c r="F15813" i="1"/>
  <c r="F15812" i="1"/>
  <c r="F15811" i="1"/>
  <c r="F15810" i="1"/>
  <c r="F15809" i="1"/>
  <c r="F15808" i="1"/>
  <c r="F15807" i="1"/>
  <c r="F15806" i="1"/>
  <c r="F15805" i="1"/>
  <c r="F15804" i="1"/>
  <c r="F15803" i="1"/>
  <c r="F15802" i="1"/>
  <c r="F15801" i="1"/>
  <c r="F15800" i="1"/>
  <c r="F15799" i="1"/>
  <c r="F15798" i="1"/>
  <c r="F15797" i="1"/>
  <c r="F15796" i="1"/>
  <c r="F15795" i="1"/>
  <c r="F15794" i="1"/>
  <c r="F15793" i="1"/>
  <c r="F15792" i="1"/>
  <c r="F15791" i="1"/>
  <c r="F15790" i="1"/>
  <c r="F15789" i="1"/>
  <c r="F15788" i="1"/>
  <c r="F15787" i="1"/>
  <c r="F15786" i="1"/>
  <c r="F15785" i="1"/>
  <c r="F15784" i="1"/>
  <c r="F15783" i="1"/>
  <c r="F15782" i="1"/>
  <c r="F15781" i="1"/>
  <c r="F15780" i="1"/>
  <c r="F15779" i="1"/>
  <c r="F15778" i="1"/>
  <c r="F15777" i="1"/>
  <c r="F15776" i="1"/>
  <c r="F15775" i="1"/>
  <c r="F15774" i="1"/>
  <c r="F15773" i="1"/>
  <c r="F15772" i="1"/>
  <c r="F15771" i="1"/>
  <c r="F15770" i="1"/>
  <c r="F15769" i="1"/>
  <c r="F15768" i="1"/>
  <c r="F15767" i="1"/>
  <c r="F15766" i="1"/>
  <c r="F15765" i="1"/>
  <c r="F15764" i="1"/>
  <c r="F15763" i="1"/>
  <c r="F15762" i="1"/>
  <c r="F15761" i="1"/>
  <c r="F15760" i="1"/>
  <c r="F15759" i="1"/>
  <c r="F15758" i="1"/>
  <c r="F15757" i="1"/>
  <c r="F15756" i="1"/>
  <c r="F15755" i="1"/>
  <c r="F15754" i="1"/>
  <c r="F15753" i="1"/>
  <c r="F15752" i="1"/>
  <c r="F15751" i="1"/>
  <c r="F15750" i="1"/>
  <c r="F15749" i="1"/>
  <c r="F15748" i="1"/>
  <c r="F15747" i="1"/>
  <c r="F15746" i="1"/>
  <c r="F15745" i="1"/>
  <c r="F15744" i="1"/>
  <c r="F15743" i="1"/>
  <c r="F15742" i="1"/>
  <c r="F15741" i="1"/>
  <c r="F15740" i="1"/>
  <c r="F15739" i="1"/>
  <c r="F15738" i="1"/>
  <c r="F15737" i="1"/>
  <c r="F15736" i="1"/>
  <c r="F15735" i="1"/>
  <c r="F15734" i="1"/>
  <c r="F15733" i="1"/>
  <c r="F15732" i="1"/>
  <c r="F15731" i="1"/>
  <c r="F15730" i="1"/>
  <c r="F15729" i="1"/>
  <c r="F15728" i="1"/>
  <c r="F15727" i="1"/>
  <c r="F15726" i="1"/>
  <c r="F15725" i="1"/>
  <c r="F15724" i="1"/>
  <c r="F15723" i="1"/>
  <c r="F15722" i="1"/>
  <c r="F15721" i="1"/>
  <c r="F15720" i="1"/>
  <c r="F15719" i="1"/>
  <c r="F15718" i="1"/>
  <c r="F15717" i="1"/>
  <c r="F15716" i="1"/>
  <c r="F15715" i="1"/>
  <c r="F15714" i="1"/>
  <c r="F15713" i="1"/>
  <c r="F15712" i="1"/>
  <c r="F15711" i="1"/>
  <c r="F15710" i="1"/>
  <c r="F15709" i="1"/>
  <c r="F15708" i="1"/>
  <c r="F15707" i="1"/>
  <c r="F15706" i="1"/>
  <c r="F15705" i="1"/>
  <c r="F15704" i="1"/>
  <c r="F15703" i="1"/>
  <c r="F15702" i="1"/>
  <c r="F15701" i="1"/>
  <c r="F15700" i="1"/>
  <c r="F15699" i="1"/>
  <c r="F15698" i="1"/>
  <c r="F15697" i="1"/>
  <c r="F15696" i="1"/>
  <c r="F15695" i="1"/>
  <c r="F15694" i="1"/>
  <c r="F15693" i="1"/>
  <c r="F15692" i="1"/>
  <c r="F15691" i="1"/>
  <c r="F15690" i="1"/>
  <c r="F15689" i="1"/>
  <c r="F15688" i="1"/>
  <c r="F15687" i="1"/>
  <c r="F15686" i="1"/>
  <c r="F15685" i="1"/>
  <c r="F15684" i="1"/>
  <c r="F15683" i="1"/>
  <c r="F15682" i="1"/>
  <c r="F15681" i="1"/>
  <c r="F15680" i="1"/>
  <c r="F15679" i="1"/>
  <c r="F15678" i="1"/>
  <c r="F15677" i="1"/>
  <c r="F15676" i="1"/>
  <c r="F15675" i="1"/>
  <c r="F15674" i="1"/>
  <c r="F15673" i="1"/>
  <c r="F15672" i="1"/>
  <c r="F15671" i="1"/>
  <c r="F15670" i="1"/>
  <c r="F15669" i="1"/>
  <c r="F15668" i="1"/>
  <c r="F15667" i="1"/>
  <c r="F15666" i="1"/>
  <c r="F15665" i="1"/>
  <c r="F15664" i="1"/>
  <c r="F15663" i="1"/>
  <c r="F15662" i="1"/>
  <c r="F15661" i="1"/>
  <c r="F15660" i="1"/>
  <c r="F15659" i="1"/>
  <c r="F15658" i="1"/>
  <c r="F15657" i="1"/>
  <c r="F15656" i="1"/>
  <c r="F15655" i="1"/>
  <c r="F15654" i="1"/>
  <c r="F15653" i="1"/>
  <c r="F15652" i="1"/>
  <c r="F15651" i="1"/>
  <c r="F15650" i="1"/>
  <c r="F15649" i="1"/>
  <c r="F15648" i="1"/>
  <c r="F15647" i="1"/>
  <c r="F15646" i="1"/>
  <c r="F15645" i="1"/>
  <c r="F15644" i="1"/>
  <c r="F15643" i="1"/>
  <c r="F15642" i="1"/>
  <c r="F15641" i="1"/>
  <c r="F15640" i="1"/>
  <c r="F15639" i="1"/>
  <c r="F15638" i="1"/>
  <c r="F15637" i="1"/>
  <c r="F15636" i="1"/>
  <c r="F15635" i="1"/>
  <c r="F15634" i="1"/>
  <c r="F15633" i="1"/>
  <c r="F15632" i="1"/>
  <c r="F15631" i="1"/>
  <c r="F15630" i="1"/>
  <c r="F15629" i="1"/>
  <c r="F15628" i="1"/>
  <c r="F15627" i="1"/>
  <c r="F15626" i="1"/>
  <c r="F15625" i="1"/>
  <c r="F15624" i="1"/>
  <c r="F15623" i="1"/>
  <c r="F15622" i="1"/>
  <c r="F15621" i="1"/>
  <c r="F15620" i="1"/>
  <c r="F15619" i="1"/>
  <c r="F15618" i="1"/>
  <c r="F15617" i="1"/>
  <c r="F15616" i="1"/>
  <c r="F15615" i="1"/>
  <c r="F15614" i="1"/>
  <c r="F15613" i="1"/>
  <c r="F15612" i="1"/>
  <c r="F15611" i="1"/>
  <c r="F15610" i="1"/>
  <c r="F15609" i="1"/>
  <c r="F15608" i="1"/>
  <c r="F15607" i="1"/>
  <c r="F15606" i="1"/>
  <c r="F15605" i="1"/>
  <c r="F15604" i="1"/>
  <c r="F15603" i="1"/>
  <c r="F15602" i="1"/>
  <c r="F15601" i="1"/>
  <c r="F15600" i="1"/>
  <c r="F15599" i="1"/>
  <c r="F15598" i="1"/>
  <c r="F15597" i="1"/>
  <c r="F15596" i="1"/>
  <c r="F15595" i="1"/>
  <c r="F15594" i="1"/>
  <c r="F15593" i="1"/>
  <c r="F15592" i="1"/>
  <c r="F15591" i="1"/>
  <c r="F15590" i="1"/>
  <c r="F15589" i="1"/>
  <c r="F15588" i="1"/>
  <c r="F15587" i="1"/>
  <c r="F15586" i="1"/>
  <c r="F15585" i="1"/>
  <c r="F15584" i="1"/>
  <c r="F15583" i="1"/>
  <c r="F15582" i="1"/>
  <c r="F15581" i="1"/>
  <c r="F15580" i="1"/>
  <c r="F15579" i="1"/>
  <c r="F15578" i="1"/>
  <c r="F15577" i="1"/>
  <c r="F15576" i="1"/>
  <c r="F15575" i="1"/>
  <c r="F15574" i="1"/>
  <c r="F15573" i="1"/>
  <c r="F15572" i="1"/>
  <c r="F15571" i="1"/>
  <c r="F15570" i="1"/>
  <c r="F15569" i="1"/>
  <c r="F15568" i="1"/>
  <c r="F15567" i="1"/>
  <c r="F15566" i="1"/>
  <c r="F15565" i="1"/>
  <c r="F15564" i="1"/>
  <c r="F15563" i="1"/>
  <c r="F15562" i="1"/>
  <c r="F15561" i="1"/>
  <c r="F15560" i="1"/>
  <c r="F15559" i="1"/>
  <c r="F15558" i="1"/>
  <c r="F15557" i="1"/>
  <c r="F15556" i="1"/>
  <c r="F15555" i="1"/>
  <c r="F15554" i="1"/>
  <c r="F15553" i="1"/>
  <c r="F15552" i="1"/>
  <c r="F15551" i="1"/>
  <c r="F15550" i="1"/>
  <c r="F15549" i="1"/>
  <c r="F15548" i="1"/>
  <c r="F15547" i="1"/>
  <c r="F15546" i="1"/>
  <c r="F15545" i="1"/>
  <c r="F15544" i="1"/>
  <c r="F15543" i="1"/>
  <c r="F15542" i="1"/>
  <c r="F15541" i="1"/>
  <c r="F15540" i="1"/>
  <c r="F15539" i="1"/>
  <c r="F15538" i="1"/>
  <c r="F15537" i="1"/>
  <c r="F15536" i="1"/>
  <c r="F15535" i="1"/>
  <c r="F15534" i="1"/>
  <c r="F15533" i="1"/>
  <c r="F15532" i="1"/>
  <c r="F15531" i="1"/>
  <c r="F15530" i="1"/>
  <c r="F15529" i="1"/>
  <c r="F15528" i="1"/>
  <c r="F15527" i="1"/>
  <c r="F15526" i="1"/>
  <c r="F15525" i="1"/>
  <c r="F15524" i="1"/>
  <c r="F15523" i="1"/>
  <c r="F15522" i="1"/>
  <c r="F15521" i="1"/>
  <c r="F15520" i="1"/>
  <c r="F15519" i="1"/>
  <c r="F15518" i="1"/>
  <c r="F15517" i="1"/>
  <c r="F15516" i="1"/>
  <c r="F15515" i="1"/>
  <c r="F15514" i="1"/>
  <c r="F15513" i="1"/>
  <c r="F15512" i="1"/>
  <c r="F15511" i="1"/>
  <c r="F15510" i="1"/>
  <c r="F15509" i="1"/>
  <c r="F15508" i="1"/>
  <c r="F15507" i="1"/>
  <c r="F15506" i="1"/>
  <c r="F15505" i="1"/>
  <c r="F15504" i="1"/>
  <c r="F15503" i="1"/>
  <c r="F15502" i="1"/>
  <c r="F15501" i="1"/>
  <c r="F15500" i="1"/>
  <c r="F15499" i="1"/>
  <c r="F15498" i="1"/>
  <c r="F15497" i="1"/>
  <c r="F15496" i="1"/>
  <c r="F15495" i="1"/>
  <c r="F15494" i="1"/>
  <c r="F15493" i="1"/>
  <c r="F15492" i="1"/>
  <c r="F15491" i="1"/>
  <c r="F15490" i="1"/>
  <c r="F15489" i="1"/>
  <c r="F15488" i="1"/>
  <c r="F15487" i="1"/>
  <c r="F15486" i="1"/>
  <c r="F15485" i="1"/>
  <c r="F15484" i="1"/>
  <c r="F15483" i="1"/>
  <c r="F15482" i="1"/>
  <c r="F15481" i="1"/>
  <c r="F15480" i="1"/>
  <c r="F15479" i="1"/>
  <c r="F15478" i="1"/>
  <c r="F15477" i="1"/>
  <c r="F15476" i="1"/>
  <c r="F15475" i="1"/>
  <c r="F15474" i="1"/>
  <c r="F15473" i="1"/>
  <c r="F15472" i="1"/>
  <c r="F15471" i="1"/>
  <c r="F15470" i="1"/>
  <c r="F15469" i="1"/>
  <c r="F15468" i="1"/>
  <c r="F15467" i="1"/>
  <c r="F15466" i="1"/>
  <c r="F15465" i="1"/>
  <c r="F15464" i="1"/>
  <c r="F15463" i="1"/>
  <c r="F15462" i="1"/>
  <c r="F15461" i="1"/>
  <c r="F15460" i="1"/>
  <c r="F15459" i="1"/>
  <c r="F15458" i="1"/>
  <c r="F15457" i="1"/>
  <c r="F15456" i="1"/>
  <c r="F15455" i="1"/>
  <c r="F15454" i="1"/>
  <c r="F15453" i="1"/>
  <c r="F15452" i="1"/>
  <c r="F15451" i="1"/>
  <c r="F15450" i="1"/>
  <c r="F15449" i="1"/>
  <c r="F15448" i="1"/>
  <c r="F15447" i="1"/>
  <c r="F15446" i="1"/>
  <c r="F15445" i="1"/>
  <c r="F15444" i="1"/>
  <c r="F15443" i="1"/>
  <c r="F15442" i="1"/>
  <c r="F15441" i="1"/>
  <c r="F15440" i="1"/>
  <c r="F15439" i="1"/>
  <c r="F15438" i="1"/>
  <c r="F15437" i="1"/>
  <c r="F15436" i="1"/>
  <c r="F15435" i="1"/>
  <c r="F15434" i="1"/>
  <c r="F15433" i="1"/>
  <c r="F15432" i="1"/>
  <c r="F15431" i="1"/>
  <c r="F15430" i="1"/>
  <c r="F15429" i="1"/>
  <c r="F15428" i="1"/>
  <c r="F15427" i="1"/>
  <c r="F15426" i="1"/>
  <c r="F15425" i="1"/>
  <c r="F15424" i="1"/>
  <c r="F15423" i="1"/>
  <c r="F15422" i="1"/>
  <c r="F15421" i="1"/>
  <c r="F15420" i="1"/>
  <c r="F15419" i="1"/>
  <c r="F15418" i="1"/>
  <c r="F15417" i="1"/>
  <c r="F15416" i="1"/>
  <c r="F15415" i="1"/>
  <c r="F15414" i="1"/>
  <c r="F15413" i="1"/>
  <c r="F15412" i="1"/>
  <c r="F15411" i="1"/>
  <c r="F15410" i="1"/>
  <c r="F15409" i="1"/>
  <c r="F15408" i="1"/>
  <c r="F15407" i="1"/>
  <c r="F15406" i="1"/>
  <c r="F15405" i="1"/>
  <c r="F15404" i="1"/>
  <c r="F15403" i="1"/>
  <c r="F15402" i="1"/>
  <c r="F15401" i="1"/>
  <c r="F15400" i="1"/>
  <c r="F15399" i="1"/>
  <c r="F15398" i="1"/>
  <c r="F15397" i="1"/>
  <c r="F15396" i="1"/>
  <c r="F15395" i="1"/>
  <c r="F15394" i="1"/>
  <c r="F15393" i="1"/>
  <c r="F15392" i="1"/>
  <c r="F15391" i="1"/>
  <c r="F15390" i="1"/>
  <c r="F15389" i="1"/>
  <c r="F15388" i="1"/>
  <c r="F15387" i="1"/>
  <c r="F15386" i="1"/>
  <c r="F15385" i="1"/>
  <c r="F15384" i="1"/>
  <c r="F15383" i="1"/>
  <c r="F15382" i="1"/>
  <c r="F15381" i="1"/>
  <c r="F15380" i="1"/>
  <c r="F15379" i="1"/>
  <c r="F15378" i="1"/>
  <c r="F15377" i="1"/>
  <c r="F15376" i="1"/>
  <c r="F15375" i="1"/>
  <c r="F15374" i="1"/>
  <c r="F15373" i="1"/>
  <c r="F15372" i="1"/>
  <c r="F15371" i="1"/>
  <c r="F15370" i="1"/>
  <c r="F15369" i="1"/>
  <c r="F15368" i="1"/>
  <c r="F15367" i="1"/>
  <c r="F15366" i="1"/>
  <c r="F15365" i="1"/>
  <c r="F15364" i="1"/>
  <c r="F15363" i="1"/>
  <c r="F15362" i="1"/>
  <c r="F15361" i="1"/>
  <c r="F15360" i="1"/>
  <c r="F15359" i="1"/>
  <c r="F15358" i="1"/>
  <c r="F15357" i="1"/>
  <c r="F15356" i="1"/>
  <c r="F15355" i="1"/>
  <c r="F15354" i="1"/>
  <c r="F15353" i="1"/>
  <c r="F15352" i="1"/>
  <c r="F15351" i="1"/>
  <c r="F15350" i="1"/>
  <c r="F15349" i="1"/>
  <c r="F15348" i="1"/>
  <c r="F15347" i="1"/>
  <c r="F15346" i="1"/>
  <c r="F15345" i="1"/>
  <c r="F15344" i="1"/>
  <c r="F15343" i="1"/>
  <c r="F15342" i="1"/>
  <c r="F15341" i="1"/>
  <c r="F15340" i="1"/>
  <c r="F15339" i="1"/>
  <c r="F15338" i="1"/>
  <c r="F15337" i="1"/>
  <c r="F15336" i="1"/>
  <c r="F15335" i="1"/>
  <c r="F15334" i="1"/>
  <c r="F15333" i="1"/>
  <c r="F15332" i="1"/>
  <c r="F15331" i="1"/>
  <c r="F15330" i="1"/>
  <c r="F15329" i="1"/>
  <c r="F15328" i="1"/>
  <c r="F15327" i="1"/>
  <c r="F15326" i="1"/>
  <c r="F15325" i="1"/>
  <c r="F15324" i="1"/>
  <c r="F15323" i="1"/>
  <c r="F15322" i="1"/>
  <c r="F15321" i="1"/>
  <c r="F15320" i="1"/>
  <c r="F15319" i="1"/>
  <c r="F15318" i="1"/>
  <c r="F15317" i="1"/>
  <c r="F15316" i="1"/>
  <c r="F15315" i="1"/>
  <c r="F15314" i="1"/>
  <c r="F15313" i="1"/>
  <c r="F15312" i="1"/>
  <c r="F15311" i="1"/>
  <c r="F15310" i="1"/>
  <c r="F15309" i="1"/>
  <c r="F15308" i="1"/>
  <c r="F15307" i="1"/>
  <c r="F15306" i="1"/>
  <c r="F15305" i="1"/>
  <c r="F15304" i="1"/>
  <c r="F15303" i="1"/>
  <c r="F15302" i="1"/>
  <c r="F15301" i="1"/>
  <c r="F15300" i="1"/>
  <c r="F15299" i="1"/>
  <c r="F15298" i="1"/>
  <c r="F15297" i="1"/>
  <c r="F15296" i="1"/>
  <c r="F15295" i="1"/>
  <c r="F15294" i="1"/>
  <c r="F15293" i="1"/>
  <c r="F15292" i="1"/>
  <c r="F15291" i="1"/>
  <c r="F15290" i="1"/>
  <c r="F15289" i="1"/>
  <c r="F15288" i="1"/>
  <c r="F15287" i="1"/>
  <c r="F15286" i="1"/>
  <c r="F15285" i="1"/>
  <c r="F15284" i="1"/>
  <c r="F15283" i="1"/>
  <c r="F15282" i="1"/>
  <c r="F15281" i="1"/>
  <c r="F15280" i="1"/>
  <c r="F15279" i="1"/>
  <c r="F15278" i="1"/>
  <c r="F15277" i="1"/>
  <c r="F15276" i="1"/>
  <c r="F15275" i="1"/>
  <c r="F15274" i="1"/>
  <c r="F15273" i="1"/>
  <c r="F15272" i="1"/>
  <c r="F15271" i="1"/>
  <c r="F15270" i="1"/>
  <c r="F15269" i="1"/>
  <c r="F15268" i="1"/>
  <c r="F15267" i="1"/>
  <c r="F15266" i="1"/>
  <c r="F15265" i="1"/>
  <c r="F15264" i="1"/>
  <c r="F15263" i="1"/>
  <c r="F15262" i="1"/>
  <c r="F15261" i="1"/>
  <c r="F15260" i="1"/>
  <c r="F15259" i="1"/>
  <c r="F15258" i="1"/>
  <c r="F15257" i="1"/>
  <c r="F15256" i="1"/>
  <c r="F15255" i="1"/>
  <c r="F15254" i="1"/>
  <c r="F15253" i="1"/>
  <c r="F15252" i="1"/>
  <c r="F15251" i="1"/>
  <c r="F15250" i="1"/>
  <c r="F15249" i="1"/>
  <c r="F15248" i="1"/>
  <c r="F15247" i="1"/>
  <c r="F15246" i="1"/>
  <c r="F15245" i="1"/>
  <c r="F15244" i="1"/>
  <c r="F15243" i="1"/>
  <c r="F15242" i="1"/>
  <c r="F15241" i="1"/>
  <c r="F15240" i="1"/>
  <c r="F15239" i="1"/>
  <c r="F15238" i="1"/>
  <c r="F15237" i="1"/>
  <c r="F15236" i="1"/>
  <c r="F15235" i="1"/>
  <c r="F15234" i="1"/>
  <c r="F15233" i="1"/>
  <c r="F15232" i="1"/>
  <c r="F15231" i="1"/>
  <c r="F15230" i="1"/>
  <c r="F15229" i="1"/>
  <c r="F15228" i="1"/>
  <c r="F15227" i="1"/>
  <c r="F15226" i="1"/>
  <c r="F15225" i="1"/>
  <c r="F15224" i="1"/>
  <c r="F15223" i="1"/>
  <c r="F15222" i="1"/>
  <c r="F15221" i="1"/>
  <c r="F15220" i="1"/>
  <c r="F15219" i="1"/>
  <c r="F15218" i="1"/>
  <c r="F15217" i="1"/>
  <c r="F15216" i="1"/>
  <c r="F15215" i="1"/>
  <c r="F15214" i="1"/>
  <c r="F15213" i="1"/>
  <c r="F15212" i="1"/>
  <c r="F15211" i="1"/>
  <c r="F15210" i="1"/>
  <c r="F15209" i="1"/>
  <c r="F15208" i="1"/>
  <c r="F15207" i="1"/>
  <c r="F15206" i="1"/>
  <c r="F15205" i="1"/>
  <c r="F15204" i="1"/>
  <c r="F15203" i="1"/>
  <c r="F15202" i="1"/>
  <c r="F15201" i="1"/>
  <c r="F15200" i="1"/>
  <c r="F15199" i="1"/>
  <c r="F15198" i="1"/>
  <c r="F15197" i="1"/>
  <c r="F15196" i="1"/>
  <c r="F15195" i="1"/>
  <c r="F15194" i="1"/>
  <c r="F15193" i="1"/>
  <c r="F15192" i="1"/>
  <c r="F15191" i="1"/>
  <c r="F15190" i="1"/>
  <c r="F15189" i="1"/>
  <c r="F15188" i="1"/>
  <c r="F15187" i="1"/>
  <c r="F15186" i="1"/>
  <c r="F15185" i="1"/>
  <c r="F15184" i="1"/>
  <c r="F15183" i="1"/>
  <c r="F15182" i="1"/>
  <c r="F15181" i="1"/>
  <c r="F15180" i="1"/>
  <c r="F15179" i="1"/>
  <c r="F15178" i="1"/>
  <c r="F15177" i="1"/>
  <c r="F15176" i="1"/>
  <c r="F15175" i="1"/>
  <c r="F15174" i="1"/>
  <c r="F15173" i="1"/>
  <c r="F15172" i="1"/>
  <c r="F15171" i="1"/>
  <c r="F15170" i="1"/>
  <c r="F15169" i="1"/>
  <c r="F15168" i="1"/>
  <c r="F15167" i="1"/>
  <c r="F15166" i="1"/>
  <c r="F15165" i="1"/>
  <c r="F15164" i="1"/>
  <c r="F15163" i="1"/>
  <c r="F15162" i="1"/>
  <c r="F15161" i="1"/>
  <c r="F15160" i="1"/>
  <c r="F15159" i="1"/>
  <c r="F15158" i="1"/>
  <c r="F15157" i="1"/>
  <c r="F15156" i="1"/>
  <c r="F15155" i="1"/>
  <c r="F15154" i="1"/>
  <c r="F15153" i="1"/>
  <c r="F15152" i="1"/>
  <c r="F15151" i="1"/>
  <c r="F15150" i="1"/>
  <c r="F15149" i="1"/>
  <c r="F15148" i="1"/>
  <c r="F15147" i="1"/>
  <c r="F15146" i="1"/>
  <c r="F15145" i="1"/>
  <c r="F15144" i="1"/>
  <c r="F15143" i="1"/>
  <c r="F15142" i="1"/>
  <c r="F15141" i="1"/>
  <c r="F15140" i="1"/>
  <c r="F15139" i="1"/>
  <c r="F15138" i="1"/>
  <c r="F15137" i="1"/>
  <c r="F15136" i="1"/>
  <c r="F15135" i="1"/>
  <c r="F15134" i="1"/>
  <c r="F15133" i="1"/>
  <c r="F15132" i="1"/>
  <c r="F15131" i="1"/>
  <c r="F15130" i="1"/>
  <c r="F15129" i="1"/>
  <c r="F15128" i="1"/>
  <c r="F15127" i="1"/>
  <c r="F15126" i="1"/>
  <c r="F15125" i="1"/>
  <c r="F15124" i="1"/>
  <c r="F15123" i="1"/>
  <c r="F15122" i="1"/>
  <c r="F15121" i="1"/>
  <c r="F15120" i="1"/>
  <c r="F15119" i="1"/>
  <c r="F15118" i="1"/>
  <c r="F15117" i="1"/>
  <c r="F15116" i="1"/>
  <c r="F15115" i="1"/>
  <c r="F15114" i="1"/>
  <c r="F15113" i="1"/>
  <c r="F15112" i="1"/>
  <c r="F15111" i="1"/>
  <c r="F15110" i="1"/>
  <c r="F15109" i="1"/>
  <c r="F15108" i="1"/>
  <c r="F15107" i="1"/>
  <c r="F15106" i="1"/>
  <c r="F15105" i="1"/>
  <c r="F15104" i="1"/>
  <c r="F15103" i="1"/>
  <c r="F15102" i="1"/>
  <c r="F15101" i="1"/>
  <c r="F15100" i="1"/>
  <c r="F15099" i="1"/>
  <c r="F15098" i="1"/>
  <c r="F15097" i="1"/>
  <c r="F15096" i="1"/>
  <c r="F15095" i="1"/>
  <c r="F15094" i="1"/>
  <c r="F15093" i="1"/>
  <c r="F15092" i="1"/>
  <c r="F15091" i="1"/>
  <c r="F15090" i="1"/>
  <c r="F15089" i="1"/>
  <c r="F15088" i="1"/>
  <c r="F15087" i="1"/>
  <c r="F15086" i="1"/>
  <c r="F15085" i="1"/>
  <c r="F15084" i="1"/>
  <c r="F15083" i="1"/>
  <c r="F15082" i="1"/>
  <c r="F15081" i="1"/>
  <c r="F15080" i="1"/>
  <c r="F15079" i="1"/>
  <c r="F15078" i="1"/>
  <c r="F15077" i="1"/>
  <c r="F15076" i="1"/>
  <c r="F15075" i="1"/>
  <c r="F15074" i="1"/>
  <c r="F15073" i="1"/>
  <c r="F15072" i="1"/>
  <c r="F15071" i="1"/>
  <c r="F15070" i="1"/>
  <c r="F15069" i="1"/>
  <c r="F15068" i="1"/>
  <c r="F15067" i="1"/>
  <c r="F15066" i="1"/>
  <c r="F15065" i="1"/>
  <c r="F15064" i="1"/>
  <c r="F15063" i="1"/>
  <c r="F15062" i="1"/>
  <c r="F15061" i="1"/>
  <c r="F15060" i="1"/>
  <c r="F15059" i="1"/>
  <c r="F15058" i="1"/>
  <c r="F15057" i="1"/>
  <c r="F15056" i="1"/>
  <c r="F15055" i="1"/>
  <c r="F15054" i="1"/>
  <c r="F15053" i="1"/>
  <c r="F15052" i="1"/>
  <c r="F15051" i="1"/>
  <c r="F15050" i="1"/>
  <c r="F15049" i="1"/>
  <c r="F15048" i="1"/>
  <c r="F15047" i="1"/>
  <c r="F15046" i="1"/>
  <c r="F15045" i="1"/>
  <c r="F15044" i="1"/>
  <c r="F15043" i="1"/>
  <c r="F15042" i="1"/>
  <c r="F15041" i="1"/>
  <c r="F15040" i="1"/>
  <c r="F15039" i="1"/>
  <c r="F15038" i="1"/>
  <c r="F15037" i="1"/>
  <c r="F15036" i="1"/>
  <c r="F15035" i="1"/>
  <c r="F15034" i="1"/>
  <c r="F15033" i="1"/>
  <c r="F15032" i="1"/>
  <c r="F15031" i="1"/>
  <c r="F15030" i="1"/>
  <c r="F15029" i="1"/>
  <c r="F15028" i="1"/>
  <c r="F15027" i="1"/>
  <c r="F15026" i="1"/>
  <c r="F15025" i="1"/>
  <c r="F15024" i="1"/>
  <c r="F15023" i="1"/>
  <c r="F15022" i="1"/>
  <c r="F15021" i="1"/>
  <c r="F15020" i="1"/>
  <c r="F15019" i="1"/>
  <c r="F15018" i="1"/>
  <c r="F15017" i="1"/>
  <c r="F15016" i="1"/>
  <c r="F15015" i="1"/>
  <c r="F15014" i="1"/>
  <c r="F15013" i="1"/>
  <c r="F15012" i="1"/>
  <c r="F15011" i="1"/>
  <c r="F15010" i="1"/>
  <c r="F15009" i="1"/>
  <c r="F15008" i="1"/>
  <c r="F15007" i="1"/>
  <c r="F15006" i="1"/>
  <c r="F15005" i="1"/>
  <c r="F15004" i="1"/>
  <c r="F15003" i="1"/>
  <c r="F15002" i="1"/>
  <c r="F15001" i="1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F2" i="1"/>
  <c r="A2" i="1"/>
  <c r="N4" i="8" l="1"/>
  <c r="L4" i="8"/>
  <c r="L127" i="8" l="1"/>
  <c r="P127" i="8"/>
  <c r="T127" i="8"/>
  <c r="X127" i="8"/>
  <c r="N128" i="8"/>
  <c r="R128" i="8"/>
  <c r="V128" i="8"/>
  <c r="L129" i="8"/>
  <c r="P129" i="8"/>
  <c r="T129" i="8"/>
  <c r="X129" i="8"/>
  <c r="N130" i="8"/>
  <c r="R130" i="8"/>
  <c r="V130" i="8"/>
  <c r="L131" i="8"/>
  <c r="P131" i="8"/>
  <c r="T131" i="8"/>
  <c r="X131" i="8"/>
  <c r="N132" i="8"/>
  <c r="R132" i="8"/>
  <c r="V132" i="8"/>
  <c r="L133" i="8"/>
  <c r="P133" i="8"/>
  <c r="T133" i="8"/>
  <c r="X133" i="8"/>
  <c r="N134" i="8"/>
  <c r="R134" i="8"/>
  <c r="V134" i="8"/>
  <c r="L135" i="8"/>
  <c r="P135" i="8"/>
  <c r="T135" i="8"/>
  <c r="X135" i="8"/>
  <c r="W126" i="8"/>
  <c r="S126" i="8"/>
  <c r="O126" i="8"/>
  <c r="L79" i="8"/>
  <c r="P79" i="8"/>
  <c r="T79" i="8"/>
  <c r="X79" i="8"/>
  <c r="N80" i="8"/>
  <c r="R80" i="8"/>
  <c r="V80" i="8"/>
  <c r="L81" i="8"/>
  <c r="P81" i="8"/>
  <c r="T81" i="8"/>
  <c r="X81" i="8"/>
  <c r="N82" i="8"/>
  <c r="R82" i="8"/>
  <c r="V82" i="8"/>
  <c r="L83" i="8"/>
  <c r="P83" i="8"/>
  <c r="T83" i="8"/>
  <c r="X83" i="8"/>
  <c r="N84" i="8"/>
  <c r="R84" i="8"/>
  <c r="V84" i="8"/>
  <c r="L85" i="8"/>
  <c r="P85" i="8"/>
  <c r="T85" i="8"/>
  <c r="X85" i="8"/>
  <c r="N86" i="8"/>
  <c r="R86" i="8"/>
  <c r="V86" i="8"/>
  <c r="L87" i="8"/>
  <c r="P87" i="8"/>
  <c r="T87" i="8"/>
  <c r="X87" i="8"/>
  <c r="W78" i="8"/>
  <c r="S78" i="8"/>
  <c r="O78" i="8"/>
  <c r="L31" i="8"/>
  <c r="P31" i="8"/>
  <c r="T31" i="8"/>
  <c r="X31" i="8"/>
  <c r="N32" i="8"/>
  <c r="R32" i="8"/>
  <c r="V32" i="8"/>
  <c r="L33" i="8"/>
  <c r="P33" i="8"/>
  <c r="T33" i="8"/>
  <c r="X33" i="8"/>
  <c r="N34" i="8"/>
  <c r="R34" i="8"/>
  <c r="V34" i="8"/>
  <c r="L35" i="8"/>
  <c r="M127" i="8"/>
  <c r="Q127" i="8"/>
  <c r="U127" i="8"/>
  <c r="Y127" i="8"/>
  <c r="O128" i="8"/>
  <c r="S128" i="8"/>
  <c r="W128" i="8"/>
  <c r="M129" i="8"/>
  <c r="Q129" i="8"/>
  <c r="U129" i="8"/>
  <c r="Y129" i="8"/>
  <c r="O130" i="8"/>
  <c r="S130" i="8"/>
  <c r="W130" i="8"/>
  <c r="M131" i="8"/>
  <c r="Q131" i="8"/>
  <c r="U131" i="8"/>
  <c r="Y131" i="8"/>
  <c r="O132" i="8"/>
  <c r="S132" i="8"/>
  <c r="W132" i="8"/>
  <c r="M133" i="8"/>
  <c r="Q133" i="8"/>
  <c r="U133" i="8"/>
  <c r="Y133" i="8"/>
  <c r="O134" i="8"/>
  <c r="S134" i="8"/>
  <c r="W134" i="8"/>
  <c r="M135" i="8"/>
  <c r="Q135" i="8"/>
  <c r="U135" i="8"/>
  <c r="Y135" i="8"/>
  <c r="V126" i="8"/>
  <c r="R126" i="8"/>
  <c r="N126" i="8"/>
  <c r="M79" i="8"/>
  <c r="Q79" i="8"/>
  <c r="U79" i="8"/>
  <c r="Y79" i="8"/>
  <c r="O80" i="8"/>
  <c r="S80" i="8"/>
  <c r="W80" i="8"/>
  <c r="M81" i="8"/>
  <c r="Q81" i="8"/>
  <c r="U81" i="8"/>
  <c r="Y81" i="8"/>
  <c r="O82" i="8"/>
  <c r="S82" i="8"/>
  <c r="W82" i="8"/>
  <c r="M83" i="8"/>
  <c r="Q83" i="8"/>
  <c r="U83" i="8"/>
  <c r="Y83" i="8"/>
  <c r="O84" i="8"/>
  <c r="S84" i="8"/>
  <c r="W84" i="8"/>
  <c r="M85" i="8"/>
  <c r="Q85" i="8"/>
  <c r="U85" i="8"/>
  <c r="Y85" i="8"/>
  <c r="O86" i="8"/>
  <c r="S86" i="8"/>
  <c r="W86" i="8"/>
  <c r="M87" i="8"/>
  <c r="Q87" i="8"/>
  <c r="U87" i="8"/>
  <c r="Y87" i="8"/>
  <c r="V78" i="8"/>
  <c r="R78" i="8"/>
  <c r="N78" i="8"/>
  <c r="M31" i="8"/>
  <c r="Q31" i="8"/>
  <c r="U31" i="8"/>
  <c r="Y31" i="8"/>
  <c r="O32" i="8"/>
  <c r="S32" i="8"/>
  <c r="N127" i="8"/>
  <c r="R127" i="8"/>
  <c r="V127" i="8"/>
  <c r="L128" i="8"/>
  <c r="P128" i="8"/>
  <c r="T128" i="8"/>
  <c r="X128" i="8"/>
  <c r="N129" i="8"/>
  <c r="R129" i="8"/>
  <c r="V129" i="8"/>
  <c r="L130" i="8"/>
  <c r="P130" i="8"/>
  <c r="T130" i="8"/>
  <c r="X130" i="8"/>
  <c r="N131" i="8"/>
  <c r="R131" i="8"/>
  <c r="V131" i="8"/>
  <c r="L132" i="8"/>
  <c r="P132" i="8"/>
  <c r="T132" i="8"/>
  <c r="X132" i="8"/>
  <c r="N133" i="8"/>
  <c r="R133" i="8"/>
  <c r="V133" i="8"/>
  <c r="L134" i="8"/>
  <c r="P134" i="8"/>
  <c r="T134" i="8"/>
  <c r="X134" i="8"/>
  <c r="N135" i="8"/>
  <c r="R135" i="8"/>
  <c r="V135" i="8"/>
  <c r="Y126" i="8"/>
  <c r="U126" i="8"/>
  <c r="Q126" i="8"/>
  <c r="M126" i="8"/>
  <c r="N79" i="8"/>
  <c r="R79" i="8"/>
  <c r="V79" i="8"/>
  <c r="L80" i="8"/>
  <c r="P80" i="8"/>
  <c r="T80" i="8"/>
  <c r="X80" i="8"/>
  <c r="N81" i="8"/>
  <c r="R81" i="8"/>
  <c r="V81" i="8"/>
  <c r="L82" i="8"/>
  <c r="P82" i="8"/>
  <c r="T82" i="8"/>
  <c r="X82" i="8"/>
  <c r="N83" i="8"/>
  <c r="R83" i="8"/>
  <c r="V83" i="8"/>
  <c r="L84" i="8"/>
  <c r="P84" i="8"/>
  <c r="T84" i="8"/>
  <c r="X84" i="8"/>
  <c r="N85" i="8"/>
  <c r="R85" i="8"/>
  <c r="V85" i="8"/>
  <c r="L86" i="8"/>
  <c r="P86" i="8"/>
  <c r="T86" i="8"/>
  <c r="X86" i="8"/>
  <c r="N87" i="8"/>
  <c r="R87" i="8"/>
  <c r="V87" i="8"/>
  <c r="Y78" i="8"/>
  <c r="U78" i="8"/>
  <c r="Q78" i="8"/>
  <c r="M78" i="8"/>
  <c r="N31" i="8"/>
  <c r="R31" i="8"/>
  <c r="V31" i="8"/>
  <c r="L32" i="8"/>
  <c r="P32" i="8"/>
  <c r="T32" i="8"/>
  <c r="X32" i="8"/>
  <c r="N33" i="8"/>
  <c r="R33" i="8"/>
  <c r="V33" i="8"/>
  <c r="L34" i="8"/>
  <c r="P34" i="8"/>
  <c r="T34" i="8"/>
  <c r="X34" i="8"/>
  <c r="N35" i="8"/>
  <c r="O127" i="8"/>
  <c r="Q128" i="8"/>
  <c r="S129" i="8"/>
  <c r="U130" i="8"/>
  <c r="W131" i="8"/>
  <c r="Y132" i="8"/>
  <c r="M134" i="8"/>
  <c r="O135" i="8"/>
  <c r="T126" i="8"/>
  <c r="S79" i="8"/>
  <c r="U80" i="8"/>
  <c r="W81" i="8"/>
  <c r="Y82" i="8"/>
  <c r="M84" i="8"/>
  <c r="O85" i="8"/>
  <c r="Q86" i="8"/>
  <c r="S87" i="8"/>
  <c r="P78" i="8"/>
  <c r="W31" i="8"/>
  <c r="W32" i="8"/>
  <c r="Q33" i="8"/>
  <c r="Y33" i="8"/>
  <c r="S34" i="8"/>
  <c r="M35" i="8"/>
  <c r="R35" i="8"/>
  <c r="V35" i="8"/>
  <c r="L36" i="8"/>
  <c r="P36" i="8"/>
  <c r="T36" i="8"/>
  <c r="X36" i="8"/>
  <c r="N37" i="8"/>
  <c r="R37" i="8"/>
  <c r="V37" i="8"/>
  <c r="L38" i="8"/>
  <c r="P38" i="8"/>
  <c r="T38" i="8"/>
  <c r="X38" i="8"/>
  <c r="N39" i="8"/>
  <c r="R39" i="8"/>
  <c r="V39" i="8"/>
  <c r="Y30" i="8"/>
  <c r="U30" i="8"/>
  <c r="Q30" i="8"/>
  <c r="M30" i="8"/>
  <c r="N7" i="8"/>
  <c r="R7" i="8"/>
  <c r="V7" i="8"/>
  <c r="L8" i="8"/>
  <c r="P8" i="8"/>
  <c r="T8" i="8"/>
  <c r="X8" i="8"/>
  <c r="N9" i="8"/>
  <c r="R9" i="8"/>
  <c r="V9" i="8"/>
  <c r="L10" i="8"/>
  <c r="P10" i="8"/>
  <c r="T10" i="8"/>
  <c r="X10" i="8"/>
  <c r="N11" i="8"/>
  <c r="R11" i="8"/>
  <c r="V11" i="8"/>
  <c r="L12" i="8"/>
  <c r="P12" i="8"/>
  <c r="T12" i="8"/>
  <c r="X12" i="8"/>
  <c r="N13" i="8"/>
  <c r="R13" i="8"/>
  <c r="V13" i="8"/>
  <c r="L14" i="8"/>
  <c r="P14" i="8"/>
  <c r="T14" i="8"/>
  <c r="X14" i="8"/>
  <c r="N15" i="8"/>
  <c r="R15" i="8"/>
  <c r="V15" i="8"/>
  <c r="Y6" i="8"/>
  <c r="U6" i="8"/>
  <c r="Q6" i="8"/>
  <c r="M6" i="8"/>
  <c r="S127" i="8"/>
  <c r="U128" i="8"/>
  <c r="W129" i="8"/>
  <c r="Y130" i="8"/>
  <c r="M132" i="8"/>
  <c r="O133" i="8"/>
  <c r="Q134" i="8"/>
  <c r="S135" i="8"/>
  <c r="P126" i="8"/>
  <c r="W79" i="8"/>
  <c r="Y80" i="8"/>
  <c r="M82" i="8"/>
  <c r="O83" i="8"/>
  <c r="Q84" i="8"/>
  <c r="S85" i="8"/>
  <c r="U86" i="8"/>
  <c r="W87" i="8"/>
  <c r="L78" i="8"/>
  <c r="M32" i="8"/>
  <c r="Y32" i="8"/>
  <c r="S33" i="8"/>
  <c r="M34" i="8"/>
  <c r="U34" i="8"/>
  <c r="O35" i="8"/>
  <c r="S35" i="8"/>
  <c r="W35" i="8"/>
  <c r="M36" i="8"/>
  <c r="Q36" i="8"/>
  <c r="U36" i="8"/>
  <c r="Y36" i="8"/>
  <c r="O37" i="8"/>
  <c r="S37" i="8"/>
  <c r="W37" i="8"/>
  <c r="M38" i="8"/>
  <c r="Q38" i="8"/>
  <c r="U38" i="8"/>
  <c r="Y38" i="8"/>
  <c r="O39" i="8"/>
  <c r="S39" i="8"/>
  <c r="W39" i="8"/>
  <c r="X30" i="8"/>
  <c r="T30" i="8"/>
  <c r="P30" i="8"/>
  <c r="L30" i="8"/>
  <c r="O7" i="8"/>
  <c r="S7" i="8"/>
  <c r="W7" i="8"/>
  <c r="M8" i="8"/>
  <c r="Q8" i="8"/>
  <c r="U8" i="8"/>
  <c r="Y8" i="8"/>
  <c r="O9" i="8"/>
  <c r="S9" i="8"/>
  <c r="W9" i="8"/>
  <c r="M10" i="8"/>
  <c r="Q10" i="8"/>
  <c r="U10" i="8"/>
  <c r="Y10" i="8"/>
  <c r="O11" i="8"/>
  <c r="S11" i="8"/>
  <c r="W11" i="8"/>
  <c r="M12" i="8"/>
  <c r="Q12" i="8"/>
  <c r="U12" i="8"/>
  <c r="Y12" i="8"/>
  <c r="O13" i="8"/>
  <c r="S13" i="8"/>
  <c r="W13" i="8"/>
  <c r="M14" i="8"/>
  <c r="Q14" i="8"/>
  <c r="U14" i="8"/>
  <c r="Y14" i="8"/>
  <c r="O15" i="8"/>
  <c r="S15" i="8"/>
  <c r="W15" i="8"/>
  <c r="X6" i="8"/>
  <c r="T6" i="8"/>
  <c r="P6" i="8"/>
  <c r="L6" i="8"/>
  <c r="O4" i="8"/>
  <c r="W127" i="8"/>
  <c r="Y128" i="8"/>
  <c r="M130" i="8"/>
  <c r="O131" i="8"/>
  <c r="Q132" i="8"/>
  <c r="S133" i="8"/>
  <c r="U134" i="8"/>
  <c r="W135" i="8"/>
  <c r="L126" i="8"/>
  <c r="M80" i="8"/>
  <c r="O81" i="8"/>
  <c r="Q82" i="8"/>
  <c r="S83" i="8"/>
  <c r="U84" i="8"/>
  <c r="W85" i="8"/>
  <c r="Y86" i="8"/>
  <c r="X78" i="8"/>
  <c r="O31" i="8"/>
  <c r="Q32" i="8"/>
  <c r="M33" i="8"/>
  <c r="U33" i="8"/>
  <c r="O34" i="8"/>
  <c r="W34" i="8"/>
  <c r="P35" i="8"/>
  <c r="T35" i="8"/>
  <c r="X35" i="8"/>
  <c r="N36" i="8"/>
  <c r="R36" i="8"/>
  <c r="V36" i="8"/>
  <c r="L37" i="8"/>
  <c r="P37" i="8"/>
  <c r="T37" i="8"/>
  <c r="X37" i="8"/>
  <c r="N38" i="8"/>
  <c r="R38" i="8"/>
  <c r="V38" i="8"/>
  <c r="L39" i="8"/>
  <c r="P39" i="8"/>
  <c r="T39" i="8"/>
  <c r="X39" i="8"/>
  <c r="W30" i="8"/>
  <c r="S30" i="8"/>
  <c r="O30" i="8"/>
  <c r="L7" i="8"/>
  <c r="P7" i="8"/>
  <c r="T7" i="8"/>
  <c r="X7" i="8"/>
  <c r="N8" i="8"/>
  <c r="R8" i="8"/>
  <c r="V8" i="8"/>
  <c r="L9" i="8"/>
  <c r="P9" i="8"/>
  <c r="T9" i="8"/>
  <c r="X9" i="8"/>
  <c r="N10" i="8"/>
  <c r="R10" i="8"/>
  <c r="V10" i="8"/>
  <c r="L11" i="8"/>
  <c r="P11" i="8"/>
  <c r="T11" i="8"/>
  <c r="X11" i="8"/>
  <c r="N12" i="8"/>
  <c r="R12" i="8"/>
  <c r="V12" i="8"/>
  <c r="L13" i="8"/>
  <c r="P13" i="8"/>
  <c r="T13" i="8"/>
  <c r="X13" i="8"/>
  <c r="N14" i="8"/>
  <c r="R14" i="8"/>
  <c r="V14" i="8"/>
  <c r="L15" i="8"/>
  <c r="P15" i="8"/>
  <c r="T15" i="8"/>
  <c r="X15" i="8"/>
  <c r="W6" i="8"/>
  <c r="S6" i="8"/>
  <c r="O6" i="8"/>
  <c r="M128" i="8"/>
  <c r="O129" i="8"/>
  <c r="Q130" i="8"/>
  <c r="S131" i="8"/>
  <c r="U132" i="8"/>
  <c r="W133" i="8"/>
  <c r="Y134" i="8"/>
  <c r="X126" i="8"/>
  <c r="O79" i="8"/>
  <c r="Q80" i="8"/>
  <c r="S81" i="8"/>
  <c r="U82" i="8"/>
  <c r="W83" i="8"/>
  <c r="Y84" i="8"/>
  <c r="M86" i="8"/>
  <c r="O87" i="8"/>
  <c r="T78" i="8"/>
  <c r="S31" i="8"/>
  <c r="U32" i="8"/>
  <c r="O33" i="8"/>
  <c r="W33" i="8"/>
  <c r="Q34" i="8"/>
  <c r="Y34" i="8"/>
  <c r="Q35" i="8"/>
  <c r="U35" i="8"/>
  <c r="Y35" i="8"/>
  <c r="O36" i="8"/>
  <c r="S36" i="8"/>
  <c r="W36" i="8"/>
  <c r="M37" i="8"/>
  <c r="Q37" i="8"/>
  <c r="U37" i="8"/>
  <c r="Y37" i="8"/>
  <c r="O38" i="8"/>
  <c r="S38" i="8"/>
  <c r="W38" i="8"/>
  <c r="M39" i="8"/>
  <c r="Q39" i="8"/>
  <c r="U39" i="8"/>
  <c r="Y39" i="8"/>
  <c r="V30" i="8"/>
  <c r="R30" i="8"/>
  <c r="N30" i="8"/>
  <c r="M7" i="8"/>
  <c r="Q7" i="8"/>
  <c r="U7" i="8"/>
  <c r="Y7" i="8"/>
  <c r="O8" i="8"/>
  <c r="S8" i="8"/>
  <c r="W8" i="8"/>
  <c r="M9" i="8"/>
  <c r="Q9" i="8"/>
  <c r="U9" i="8"/>
  <c r="Y9" i="8"/>
  <c r="O10" i="8"/>
  <c r="S10" i="8"/>
  <c r="W10" i="8"/>
  <c r="M11" i="8"/>
  <c r="Q11" i="8"/>
  <c r="U11" i="8"/>
  <c r="Y11" i="8"/>
  <c r="O12" i="8"/>
  <c r="S12" i="8"/>
  <c r="W12" i="8"/>
  <c r="M13" i="8"/>
  <c r="Q13" i="8"/>
  <c r="U13" i="8"/>
  <c r="Y13" i="8"/>
  <c r="O14" i="8"/>
  <c r="S14" i="8"/>
  <c r="W14" i="8"/>
  <c r="M15" i="8"/>
  <c r="Q15" i="8"/>
  <c r="U15" i="8"/>
  <c r="Y15" i="8"/>
  <c r="V6" i="8"/>
  <c r="R6" i="8"/>
  <c r="N6" i="8"/>
  <c r="M145" i="8"/>
  <c r="Q145" i="8"/>
  <c r="U145" i="8"/>
  <c r="Y145" i="8"/>
  <c r="O145" i="8"/>
  <c r="S145" i="8"/>
  <c r="W145" i="8"/>
  <c r="L145" i="8"/>
  <c r="P145" i="8"/>
  <c r="T145" i="8"/>
  <c r="X145" i="8"/>
  <c r="N145" i="8"/>
  <c r="R145" i="8"/>
  <c r="V145" i="8"/>
  <c r="L137" i="8"/>
  <c r="P137" i="8"/>
  <c r="T137" i="8"/>
  <c r="X137" i="8"/>
  <c r="N138" i="8"/>
  <c r="R138" i="8"/>
  <c r="V138" i="8"/>
  <c r="L139" i="8"/>
  <c r="P139" i="8"/>
  <c r="T139" i="8"/>
  <c r="X139" i="8"/>
  <c r="N140" i="8"/>
  <c r="R140" i="8"/>
  <c r="V140" i="8"/>
  <c r="L141" i="8"/>
  <c r="P141" i="8"/>
  <c r="T141" i="8"/>
  <c r="X141" i="8"/>
  <c r="N142" i="8"/>
  <c r="R142" i="8"/>
  <c r="V142" i="8"/>
  <c r="L143" i="8"/>
  <c r="P143" i="8"/>
  <c r="T143" i="8"/>
  <c r="X143" i="8"/>
  <c r="N144" i="8"/>
  <c r="R144" i="8"/>
  <c r="V144" i="8"/>
  <c r="W136" i="8"/>
  <c r="S136" i="8"/>
  <c r="O136" i="8"/>
  <c r="L89" i="8"/>
  <c r="P89" i="8"/>
  <c r="T89" i="8"/>
  <c r="X89" i="8"/>
  <c r="N90" i="8"/>
  <c r="R90" i="8"/>
  <c r="V90" i="8"/>
  <c r="L91" i="8"/>
  <c r="P91" i="8"/>
  <c r="T91" i="8"/>
  <c r="X91" i="8"/>
  <c r="N92" i="8"/>
  <c r="R92" i="8"/>
  <c r="V92" i="8"/>
  <c r="L93" i="8"/>
  <c r="P93" i="8"/>
  <c r="T93" i="8"/>
  <c r="X93" i="8"/>
  <c r="N94" i="8"/>
  <c r="R94" i="8"/>
  <c r="V94" i="8"/>
  <c r="L95" i="8"/>
  <c r="P95" i="8"/>
  <c r="T95" i="8"/>
  <c r="X95" i="8"/>
  <c r="N96" i="8"/>
  <c r="R96" i="8"/>
  <c r="V96" i="8"/>
  <c r="L97" i="8"/>
  <c r="P97" i="8"/>
  <c r="T97" i="8"/>
  <c r="X97" i="8"/>
  <c r="W88" i="8"/>
  <c r="S88" i="8"/>
  <c r="O88" i="8"/>
  <c r="L41" i="8"/>
  <c r="P41" i="8"/>
  <c r="T41" i="8"/>
  <c r="X41" i="8"/>
  <c r="N42" i="8"/>
  <c r="R42" i="8"/>
  <c r="V42" i="8"/>
  <c r="L43" i="8"/>
  <c r="P43" i="8"/>
  <c r="T43" i="8"/>
  <c r="X43" i="8"/>
  <c r="N44" i="8"/>
  <c r="R44" i="8"/>
  <c r="V44" i="8"/>
  <c r="L45" i="8"/>
  <c r="M137" i="8"/>
  <c r="Q137" i="8"/>
  <c r="U137" i="8"/>
  <c r="Y137" i="8"/>
  <c r="O138" i="8"/>
  <c r="S138" i="8"/>
  <c r="W138" i="8"/>
  <c r="M139" i="8"/>
  <c r="Q139" i="8"/>
  <c r="U139" i="8"/>
  <c r="Y139" i="8"/>
  <c r="O140" i="8"/>
  <c r="S140" i="8"/>
  <c r="W140" i="8"/>
  <c r="M141" i="8"/>
  <c r="Q141" i="8"/>
  <c r="U141" i="8"/>
  <c r="Y141" i="8"/>
  <c r="O142" i="8"/>
  <c r="S142" i="8"/>
  <c r="W142" i="8"/>
  <c r="M143" i="8"/>
  <c r="Q143" i="8"/>
  <c r="U143" i="8"/>
  <c r="Y143" i="8"/>
  <c r="O144" i="8"/>
  <c r="S144" i="8"/>
  <c r="W144" i="8"/>
  <c r="V136" i="8"/>
  <c r="R136" i="8"/>
  <c r="N136" i="8"/>
  <c r="M89" i="8"/>
  <c r="Q89" i="8"/>
  <c r="U89" i="8"/>
  <c r="Y89" i="8"/>
  <c r="O90" i="8"/>
  <c r="S90" i="8"/>
  <c r="W90" i="8"/>
  <c r="M91" i="8"/>
  <c r="Q91" i="8"/>
  <c r="U91" i="8"/>
  <c r="Y91" i="8"/>
  <c r="O92" i="8"/>
  <c r="S92" i="8"/>
  <c r="W92" i="8"/>
  <c r="M93" i="8"/>
  <c r="Q93" i="8"/>
  <c r="U93" i="8"/>
  <c r="Y93" i="8"/>
  <c r="O94" i="8"/>
  <c r="S94" i="8"/>
  <c r="W94" i="8"/>
  <c r="M95" i="8"/>
  <c r="Q95" i="8"/>
  <c r="U95" i="8"/>
  <c r="Y95" i="8"/>
  <c r="O96" i="8"/>
  <c r="S96" i="8"/>
  <c r="W96" i="8"/>
  <c r="M97" i="8"/>
  <c r="Q97" i="8"/>
  <c r="U97" i="8"/>
  <c r="Y97" i="8"/>
  <c r="V88" i="8"/>
  <c r="R88" i="8"/>
  <c r="N88" i="8"/>
  <c r="M41" i="8"/>
  <c r="Q41" i="8"/>
  <c r="U41" i="8"/>
  <c r="Y41" i="8"/>
  <c r="N137" i="8"/>
  <c r="R137" i="8"/>
  <c r="V137" i="8"/>
  <c r="L138" i="8"/>
  <c r="P138" i="8"/>
  <c r="T138" i="8"/>
  <c r="X138" i="8"/>
  <c r="N139" i="8"/>
  <c r="R139" i="8"/>
  <c r="V139" i="8"/>
  <c r="L140" i="8"/>
  <c r="P140" i="8"/>
  <c r="T140" i="8"/>
  <c r="X140" i="8"/>
  <c r="N141" i="8"/>
  <c r="R141" i="8"/>
  <c r="V141" i="8"/>
  <c r="L142" i="8"/>
  <c r="P142" i="8"/>
  <c r="T142" i="8"/>
  <c r="X142" i="8"/>
  <c r="N143" i="8"/>
  <c r="R143" i="8"/>
  <c r="V143" i="8"/>
  <c r="L144" i="8"/>
  <c r="P144" i="8"/>
  <c r="T144" i="8"/>
  <c r="X144" i="8"/>
  <c r="Y136" i="8"/>
  <c r="U136" i="8"/>
  <c r="Q136" i="8"/>
  <c r="M136" i="8"/>
  <c r="N89" i="8"/>
  <c r="R89" i="8"/>
  <c r="V89" i="8"/>
  <c r="L90" i="8"/>
  <c r="P90" i="8"/>
  <c r="T90" i="8"/>
  <c r="X90" i="8"/>
  <c r="N91" i="8"/>
  <c r="R91" i="8"/>
  <c r="V91" i="8"/>
  <c r="L92" i="8"/>
  <c r="P92" i="8"/>
  <c r="T92" i="8"/>
  <c r="X92" i="8"/>
  <c r="N93" i="8"/>
  <c r="R93" i="8"/>
  <c r="V93" i="8"/>
  <c r="L94" i="8"/>
  <c r="P94" i="8"/>
  <c r="T94" i="8"/>
  <c r="X94" i="8"/>
  <c r="N95" i="8"/>
  <c r="R95" i="8"/>
  <c r="V95" i="8"/>
  <c r="L96" i="8"/>
  <c r="P96" i="8"/>
  <c r="T96" i="8"/>
  <c r="X96" i="8"/>
  <c r="N97" i="8"/>
  <c r="R97" i="8"/>
  <c r="V97" i="8"/>
  <c r="Y88" i="8"/>
  <c r="U88" i="8"/>
  <c r="Q88" i="8"/>
  <c r="M88" i="8"/>
  <c r="N41" i="8"/>
  <c r="R41" i="8"/>
  <c r="V41" i="8"/>
  <c r="L42" i="8"/>
  <c r="P42" i="8"/>
  <c r="T42" i="8"/>
  <c r="X42" i="8"/>
  <c r="N43" i="8"/>
  <c r="R43" i="8"/>
  <c r="V43" i="8"/>
  <c r="L44" i="8"/>
  <c r="P44" i="8"/>
  <c r="T44" i="8"/>
  <c r="X44" i="8"/>
  <c r="N45" i="8"/>
  <c r="O137" i="8"/>
  <c r="Q138" i="8"/>
  <c r="S139" i="8"/>
  <c r="U140" i="8"/>
  <c r="W141" i="8"/>
  <c r="Y142" i="8"/>
  <c r="M144" i="8"/>
  <c r="T136" i="8"/>
  <c r="S89" i="8"/>
  <c r="U90" i="8"/>
  <c r="W91" i="8"/>
  <c r="Y92" i="8"/>
  <c r="M94" i="8"/>
  <c r="O95" i="8"/>
  <c r="Q96" i="8"/>
  <c r="S97" i="8"/>
  <c r="P88" i="8"/>
  <c r="W41" i="8"/>
  <c r="S42" i="8"/>
  <c r="M43" i="8"/>
  <c r="S137" i="8"/>
  <c r="U138" i="8"/>
  <c r="W139" i="8"/>
  <c r="Y140" i="8"/>
  <c r="M142" i="8"/>
  <c r="O143" i="8"/>
  <c r="Q144" i="8"/>
  <c r="P136" i="8"/>
  <c r="W89" i="8"/>
  <c r="Y90" i="8"/>
  <c r="M92" i="8"/>
  <c r="O93" i="8"/>
  <c r="Q94" i="8"/>
  <c r="S95" i="8"/>
  <c r="U96" i="8"/>
  <c r="W97" i="8"/>
  <c r="L88" i="8"/>
  <c r="M42" i="8"/>
  <c r="U42" i="8"/>
  <c r="O43" i="8"/>
  <c r="W43" i="8"/>
  <c r="Q44" i="8"/>
  <c r="Y44" i="8"/>
  <c r="Q45" i="8"/>
  <c r="U45" i="8"/>
  <c r="Y45" i="8"/>
  <c r="O46" i="8"/>
  <c r="S46" i="8"/>
  <c r="W46" i="8"/>
  <c r="M47" i="8"/>
  <c r="Q47" i="8"/>
  <c r="U47" i="8"/>
  <c r="Y47" i="8"/>
  <c r="O48" i="8"/>
  <c r="S48" i="8"/>
  <c r="W48" i="8"/>
  <c r="M49" i="8"/>
  <c r="Q49" i="8"/>
  <c r="U49" i="8"/>
  <c r="Y49" i="8"/>
  <c r="V40" i="8"/>
  <c r="R40" i="8"/>
  <c r="N40" i="8"/>
  <c r="M17" i="8"/>
  <c r="Q17" i="8"/>
  <c r="U17" i="8"/>
  <c r="Y17" i="8"/>
  <c r="O18" i="8"/>
  <c r="S18" i="8"/>
  <c r="W18" i="8"/>
  <c r="M19" i="8"/>
  <c r="Q19" i="8"/>
  <c r="U19" i="8"/>
  <c r="Y19" i="8"/>
  <c r="O20" i="8"/>
  <c r="S20" i="8"/>
  <c r="W20" i="8"/>
  <c r="M21" i="8"/>
  <c r="Q21" i="8"/>
  <c r="U21" i="8"/>
  <c r="Y21" i="8"/>
  <c r="O22" i="8"/>
  <c r="S22" i="8"/>
  <c r="W22" i="8"/>
  <c r="M23" i="8"/>
  <c r="Q23" i="8"/>
  <c r="U23" i="8"/>
  <c r="W137" i="8"/>
  <c r="Y138" i="8"/>
  <c r="M140" i="8"/>
  <c r="O141" i="8"/>
  <c r="Q142" i="8"/>
  <c r="S143" i="8"/>
  <c r="U144" i="8"/>
  <c r="L136" i="8"/>
  <c r="M90" i="8"/>
  <c r="O91" i="8"/>
  <c r="Q92" i="8"/>
  <c r="S93" i="8"/>
  <c r="U94" i="8"/>
  <c r="W95" i="8"/>
  <c r="Y96" i="8"/>
  <c r="X88" i="8"/>
  <c r="O41" i="8"/>
  <c r="O42" i="8"/>
  <c r="W42" i="8"/>
  <c r="Q43" i="8"/>
  <c r="Y43" i="8"/>
  <c r="S44" i="8"/>
  <c r="M45" i="8"/>
  <c r="R45" i="8"/>
  <c r="V45" i="8"/>
  <c r="L46" i="8"/>
  <c r="P46" i="8"/>
  <c r="T46" i="8"/>
  <c r="X46" i="8"/>
  <c r="N47" i="8"/>
  <c r="R47" i="8"/>
  <c r="V47" i="8"/>
  <c r="L48" i="8"/>
  <c r="P48" i="8"/>
  <c r="T48" i="8"/>
  <c r="X48" i="8"/>
  <c r="N49" i="8"/>
  <c r="R49" i="8"/>
  <c r="V49" i="8"/>
  <c r="Y40" i="8"/>
  <c r="U40" i="8"/>
  <c r="Q40" i="8"/>
  <c r="M40" i="8"/>
  <c r="N17" i="8"/>
  <c r="R17" i="8"/>
  <c r="V17" i="8"/>
  <c r="L18" i="8"/>
  <c r="P18" i="8"/>
  <c r="T18" i="8"/>
  <c r="X18" i="8"/>
  <c r="N19" i="8"/>
  <c r="R19" i="8"/>
  <c r="V19" i="8"/>
  <c r="L20" i="8"/>
  <c r="P20" i="8"/>
  <c r="T20" i="8"/>
  <c r="X20" i="8"/>
  <c r="N21" i="8"/>
  <c r="R21" i="8"/>
  <c r="V21" i="8"/>
  <c r="L22" i="8"/>
  <c r="P22" i="8"/>
  <c r="T22" i="8"/>
  <c r="X22" i="8"/>
  <c r="N23" i="8"/>
  <c r="R23" i="8"/>
  <c r="V23" i="8"/>
  <c r="L24" i="8"/>
  <c r="P24" i="8"/>
  <c r="T24" i="8"/>
  <c r="X24" i="8"/>
  <c r="N25" i="8"/>
  <c r="R25" i="8"/>
  <c r="V25" i="8"/>
  <c r="Y16" i="8"/>
  <c r="U16" i="8"/>
  <c r="Q16" i="8"/>
  <c r="M16" i="8"/>
  <c r="M138" i="8"/>
  <c r="O139" i="8"/>
  <c r="Q140" i="8"/>
  <c r="S141" i="8"/>
  <c r="U142" i="8"/>
  <c r="W143" i="8"/>
  <c r="Y144" i="8"/>
  <c r="S91" i="8"/>
  <c r="M96" i="8"/>
  <c r="Q42" i="8"/>
  <c r="M44" i="8"/>
  <c r="O45" i="8"/>
  <c r="W45" i="8"/>
  <c r="Q46" i="8"/>
  <c r="Y46" i="8"/>
  <c r="S47" i="8"/>
  <c r="M48" i="8"/>
  <c r="U48" i="8"/>
  <c r="O49" i="8"/>
  <c r="W49" i="8"/>
  <c r="T40" i="8"/>
  <c r="L40" i="8"/>
  <c r="S17" i="8"/>
  <c r="M18" i="8"/>
  <c r="U18" i="8"/>
  <c r="O19" i="8"/>
  <c r="W19" i="8"/>
  <c r="Q20" i="8"/>
  <c r="Y20" i="8"/>
  <c r="S21" i="8"/>
  <c r="M22" i="8"/>
  <c r="U22" i="8"/>
  <c r="O23" i="8"/>
  <c r="W23" i="8"/>
  <c r="N24" i="8"/>
  <c r="S24" i="8"/>
  <c r="Y24" i="8"/>
  <c r="P25" i="8"/>
  <c r="U25" i="8"/>
  <c r="X16" i="8"/>
  <c r="S16" i="8"/>
  <c r="N16" i="8"/>
  <c r="P21" i="8"/>
  <c r="L23" i="8"/>
  <c r="M24" i="8"/>
  <c r="W24" i="8"/>
  <c r="T25" i="8"/>
  <c r="T16" i="8"/>
  <c r="X136" i="8"/>
  <c r="U92" i="8"/>
  <c r="O97" i="8"/>
  <c r="Y42" i="8"/>
  <c r="O44" i="8"/>
  <c r="P45" i="8"/>
  <c r="X45" i="8"/>
  <c r="R46" i="8"/>
  <c r="L47" i="8"/>
  <c r="T47" i="8"/>
  <c r="N48" i="8"/>
  <c r="V48" i="8"/>
  <c r="P49" i="8"/>
  <c r="X49" i="8"/>
  <c r="S40" i="8"/>
  <c r="L17" i="8"/>
  <c r="T17" i="8"/>
  <c r="N18" i="8"/>
  <c r="V18" i="8"/>
  <c r="P19" i="8"/>
  <c r="X19" i="8"/>
  <c r="R20" i="8"/>
  <c r="L21" i="8"/>
  <c r="T21" i="8"/>
  <c r="N22" i="8"/>
  <c r="V22" i="8"/>
  <c r="P23" i="8"/>
  <c r="X23" i="8"/>
  <c r="O24" i="8"/>
  <c r="U24" i="8"/>
  <c r="L25" i="8"/>
  <c r="Q25" i="8"/>
  <c r="W25" i="8"/>
  <c r="W16" i="8"/>
  <c r="R16" i="8"/>
  <c r="L16" i="8"/>
  <c r="W93" i="8"/>
  <c r="S43" i="8"/>
  <c r="S45" i="8"/>
  <c r="O47" i="8"/>
  <c r="Q48" i="8"/>
  <c r="S49" i="8"/>
  <c r="P40" i="8"/>
  <c r="O17" i="8"/>
  <c r="W17" i="8"/>
  <c r="Y18" i="8"/>
  <c r="S19" i="8"/>
  <c r="U20" i="8"/>
  <c r="W21" i="8"/>
  <c r="Y22" i="8"/>
  <c r="Y23" i="8"/>
  <c r="V24" i="8"/>
  <c r="M25" i="8"/>
  <c r="X25" i="8"/>
  <c r="P16" i="8"/>
  <c r="O89" i="8"/>
  <c r="T88" i="8"/>
  <c r="U44" i="8"/>
  <c r="M46" i="8"/>
  <c r="U46" i="8"/>
  <c r="W47" i="8"/>
  <c r="Y48" i="8"/>
  <c r="X40" i="8"/>
  <c r="Q18" i="8"/>
  <c r="M20" i="8"/>
  <c r="O21" i="8"/>
  <c r="Q22" i="8"/>
  <c r="S23" i="8"/>
  <c r="Q24" i="8"/>
  <c r="S25" i="8"/>
  <c r="V16" i="8"/>
  <c r="Q90" i="8"/>
  <c r="Y94" i="8"/>
  <c r="S41" i="8"/>
  <c r="U43" i="8"/>
  <c r="W44" i="8"/>
  <c r="T45" i="8"/>
  <c r="N46" i="8"/>
  <c r="V46" i="8"/>
  <c r="P47" i="8"/>
  <c r="X47" i="8"/>
  <c r="R48" i="8"/>
  <c r="L49" i="8"/>
  <c r="T49" i="8"/>
  <c r="W40" i="8"/>
  <c r="O40" i="8"/>
  <c r="P17" i="8"/>
  <c r="X17" i="8"/>
  <c r="R18" i="8"/>
  <c r="L19" i="8"/>
  <c r="T19" i="8"/>
  <c r="N20" i="8"/>
  <c r="V20" i="8"/>
  <c r="X21" i="8"/>
  <c r="R22" i="8"/>
  <c r="T23" i="8"/>
  <c r="R24" i="8"/>
  <c r="O25" i="8"/>
  <c r="Y25" i="8"/>
  <c r="O16" i="8"/>
  <c r="N28" i="8"/>
  <c r="N196" i="8"/>
  <c r="L196" i="8"/>
  <c r="N172" i="8"/>
  <c r="L172" i="8"/>
  <c r="N148" i="8"/>
  <c r="L148" i="8"/>
  <c r="N124" i="8"/>
  <c r="L124" i="8"/>
  <c r="N100" i="8"/>
  <c r="L100" i="8"/>
  <c r="N76" i="8"/>
  <c r="L76" i="8"/>
  <c r="N52" i="8"/>
  <c r="L52" i="8"/>
  <c r="L28" i="8"/>
  <c r="O28" i="8" l="1"/>
  <c r="O76" i="8"/>
  <c r="O124" i="8"/>
  <c r="O52" i="8"/>
  <c r="O148" i="8"/>
  <c r="O196" i="8"/>
  <c r="O172" i="8"/>
  <c r="U204" i="8"/>
  <c r="N103" i="8"/>
  <c r="V104" i="8"/>
  <c r="O106" i="8"/>
  <c r="V107" i="8"/>
  <c r="P109" i="8"/>
  <c r="W110" i="8"/>
  <c r="Y151" i="8"/>
  <c r="O154" i="8"/>
  <c r="O157" i="8"/>
  <c r="T177" i="8"/>
  <c r="N182" i="8"/>
  <c r="Y198" i="8"/>
  <c r="S203" i="8"/>
  <c r="L102" i="8"/>
  <c r="T103" i="8"/>
  <c r="M105" i="8"/>
  <c r="T106" i="8"/>
  <c r="N108" i="8"/>
  <c r="U109" i="8"/>
  <c r="N111" i="8"/>
  <c r="O150" i="8"/>
  <c r="S152" i="8"/>
  <c r="W154" i="8"/>
  <c r="Q158" i="8"/>
  <c r="N174" i="8"/>
  <c r="V178" i="8"/>
  <c r="P183" i="8"/>
  <c r="M200" i="8"/>
  <c r="Y207" i="8"/>
  <c r="U207" i="8"/>
  <c r="Q207" i="8"/>
  <c r="M207" i="8"/>
  <c r="W206" i="8"/>
  <c r="S206" i="8"/>
  <c r="O206" i="8"/>
  <c r="Y205" i="8"/>
  <c r="U205" i="8"/>
  <c r="Q205" i="8"/>
  <c r="M205" i="8"/>
  <c r="W204" i="8"/>
  <c r="S204" i="8"/>
  <c r="O204" i="8"/>
  <c r="Y203" i="8"/>
  <c r="U203" i="8"/>
  <c r="Q203" i="8"/>
  <c r="M203" i="8"/>
  <c r="W202" i="8"/>
  <c r="S202" i="8"/>
  <c r="O202" i="8"/>
  <c r="Y201" i="8"/>
  <c r="U201" i="8"/>
  <c r="Q201" i="8"/>
  <c r="M201" i="8"/>
  <c r="W200" i="8"/>
  <c r="S200" i="8"/>
  <c r="O200" i="8"/>
  <c r="Y199" i="8"/>
  <c r="U199" i="8"/>
  <c r="Q199" i="8"/>
  <c r="M199" i="8"/>
  <c r="W198" i="8"/>
  <c r="S198" i="8"/>
  <c r="O198" i="8"/>
  <c r="W183" i="8"/>
  <c r="S183" i="8"/>
  <c r="O183" i="8"/>
  <c r="Y182" i="8"/>
  <c r="U182" i="8"/>
  <c r="Q182" i="8"/>
  <c r="M182" i="8"/>
  <c r="W181" i="8"/>
  <c r="S181" i="8"/>
  <c r="O181" i="8"/>
  <c r="Y180" i="8"/>
  <c r="U180" i="8"/>
  <c r="Q180" i="8"/>
  <c r="M180" i="8"/>
  <c r="W179" i="8"/>
  <c r="S179" i="8"/>
  <c r="O179" i="8"/>
  <c r="Y178" i="8"/>
  <c r="U178" i="8"/>
  <c r="Q178" i="8"/>
  <c r="M178" i="8"/>
  <c r="W177" i="8"/>
  <c r="S177" i="8"/>
  <c r="O177" i="8"/>
  <c r="Y176" i="8"/>
  <c r="U176" i="8"/>
  <c r="Q176" i="8"/>
  <c r="M176" i="8"/>
  <c r="W175" i="8"/>
  <c r="S175" i="8"/>
  <c r="O175" i="8"/>
  <c r="Y174" i="8"/>
  <c r="U174" i="8"/>
  <c r="Q174" i="8"/>
  <c r="M174" i="8"/>
  <c r="Y159" i="8"/>
  <c r="U159" i="8"/>
  <c r="Q159" i="8"/>
  <c r="M159" i="8"/>
  <c r="W158" i="8"/>
  <c r="S158" i="8"/>
  <c r="O158" i="8"/>
  <c r="Y157" i="8"/>
  <c r="U157" i="8"/>
  <c r="Q157" i="8"/>
  <c r="M157" i="8"/>
  <c r="W156" i="8"/>
  <c r="S156" i="8"/>
  <c r="O156" i="8"/>
  <c r="Y155" i="8"/>
  <c r="X207" i="8"/>
  <c r="T207" i="8"/>
  <c r="P207" i="8"/>
  <c r="L207" i="8"/>
  <c r="V206" i="8"/>
  <c r="R206" i="8"/>
  <c r="N206" i="8"/>
  <c r="X205" i="8"/>
  <c r="T205" i="8"/>
  <c r="P205" i="8"/>
  <c r="L205" i="8"/>
  <c r="V204" i="8"/>
  <c r="R204" i="8"/>
  <c r="N204" i="8"/>
  <c r="X203" i="8"/>
  <c r="T203" i="8"/>
  <c r="P203" i="8"/>
  <c r="L203" i="8"/>
  <c r="V202" i="8"/>
  <c r="R202" i="8"/>
  <c r="N202" i="8"/>
  <c r="X201" i="8"/>
  <c r="T201" i="8"/>
  <c r="P201" i="8"/>
  <c r="L201" i="8"/>
  <c r="V200" i="8"/>
  <c r="R200" i="8"/>
  <c r="N200" i="8"/>
  <c r="X199" i="8"/>
  <c r="T199" i="8"/>
  <c r="P199" i="8"/>
  <c r="L199" i="8"/>
  <c r="V198" i="8"/>
  <c r="R198" i="8"/>
  <c r="N198" i="8"/>
  <c r="V183" i="8"/>
  <c r="R183" i="8"/>
  <c r="N183" i="8"/>
  <c r="X182" i="8"/>
  <c r="T182" i="8"/>
  <c r="P182" i="8"/>
  <c r="L182" i="8"/>
  <c r="V181" i="8"/>
  <c r="R181" i="8"/>
  <c r="N181" i="8"/>
  <c r="X180" i="8"/>
  <c r="T180" i="8"/>
  <c r="P180" i="8"/>
  <c r="L180" i="8"/>
  <c r="V179" i="8"/>
  <c r="R179" i="8"/>
  <c r="N179" i="8"/>
  <c r="X178" i="8"/>
  <c r="T178" i="8"/>
  <c r="P178" i="8"/>
  <c r="L178" i="8"/>
  <c r="V177" i="8"/>
  <c r="R177" i="8"/>
  <c r="N177" i="8"/>
  <c r="X176" i="8"/>
  <c r="T176" i="8"/>
  <c r="P176" i="8"/>
  <c r="L176" i="8"/>
  <c r="V175" i="8"/>
  <c r="R175" i="8"/>
  <c r="N175" i="8"/>
  <c r="X174" i="8"/>
  <c r="T174" i="8"/>
  <c r="P174" i="8"/>
  <c r="L174" i="8"/>
  <c r="X159" i="8"/>
  <c r="T159" i="8"/>
  <c r="P159" i="8"/>
  <c r="L159" i="8"/>
  <c r="V158" i="8"/>
  <c r="R158" i="8"/>
  <c r="N158" i="8"/>
  <c r="X157" i="8"/>
  <c r="T157" i="8"/>
  <c r="P157" i="8"/>
  <c r="L157" i="8"/>
  <c r="V156" i="8"/>
  <c r="R156" i="8"/>
  <c r="N156" i="8"/>
  <c r="X155" i="8"/>
  <c r="R207" i="8"/>
  <c r="X206" i="8"/>
  <c r="P206" i="8"/>
  <c r="V205" i="8"/>
  <c r="N205" i="8"/>
  <c r="T204" i="8"/>
  <c r="L204" i="8"/>
  <c r="R203" i="8"/>
  <c r="X202" i="8"/>
  <c r="P202" i="8"/>
  <c r="V201" i="8"/>
  <c r="N201" i="8"/>
  <c r="T200" i="8"/>
  <c r="L200" i="8"/>
  <c r="R199" i="8"/>
  <c r="X198" i="8"/>
  <c r="P198" i="8"/>
  <c r="T183" i="8"/>
  <c r="L183" i="8"/>
  <c r="R182" i="8"/>
  <c r="X181" i="8"/>
  <c r="P181" i="8"/>
  <c r="V180" i="8"/>
  <c r="N180" i="8"/>
  <c r="T179" i="8"/>
  <c r="L179" i="8"/>
  <c r="R178" i="8"/>
  <c r="X177" i="8"/>
  <c r="P177" i="8"/>
  <c r="V176" i="8"/>
  <c r="N176" i="8"/>
  <c r="T175" i="8"/>
  <c r="L175" i="8"/>
  <c r="R174" i="8"/>
  <c r="R159" i="8"/>
  <c r="X158" i="8"/>
  <c r="P158" i="8"/>
  <c r="V157" i="8"/>
  <c r="N157" i="8"/>
  <c r="T156" i="8"/>
  <c r="L156" i="8"/>
  <c r="T155" i="8"/>
  <c r="P155" i="8"/>
  <c r="L155" i="8"/>
  <c r="V154" i="8"/>
  <c r="R154" i="8"/>
  <c r="N154" i="8"/>
  <c r="X153" i="8"/>
  <c r="T153" i="8"/>
  <c r="P153" i="8"/>
  <c r="L153" i="8"/>
  <c r="V152" i="8"/>
  <c r="R152" i="8"/>
  <c r="N152" i="8"/>
  <c r="X151" i="8"/>
  <c r="T151" i="8"/>
  <c r="P151" i="8"/>
  <c r="L151" i="8"/>
  <c r="V150" i="8"/>
  <c r="R150" i="8"/>
  <c r="N150" i="8"/>
  <c r="W207" i="8"/>
  <c r="O207" i="8"/>
  <c r="U206" i="8"/>
  <c r="M206" i="8"/>
  <c r="S205" i="8"/>
  <c r="Y204" i="8"/>
  <c r="Q204" i="8"/>
  <c r="W203" i="8"/>
  <c r="O203" i="8"/>
  <c r="U202" i="8"/>
  <c r="M202" i="8"/>
  <c r="S201" i="8"/>
  <c r="Y200" i="8"/>
  <c r="Q200" i="8"/>
  <c r="W199" i="8"/>
  <c r="O199" i="8"/>
  <c r="U198" i="8"/>
  <c r="M198" i="8"/>
  <c r="Y183" i="8"/>
  <c r="Q183" i="8"/>
  <c r="W182" i="8"/>
  <c r="O182" i="8"/>
  <c r="U181" i="8"/>
  <c r="M181" i="8"/>
  <c r="S180" i="8"/>
  <c r="Y179" i="8"/>
  <c r="Q179" i="8"/>
  <c r="W178" i="8"/>
  <c r="O178" i="8"/>
  <c r="U177" i="8"/>
  <c r="M177" i="8"/>
  <c r="S176" i="8"/>
  <c r="Y175" i="8"/>
  <c r="Q175" i="8"/>
  <c r="W174" i="8"/>
  <c r="O174" i="8"/>
  <c r="W159" i="8"/>
  <c r="O159" i="8"/>
  <c r="U158" i="8"/>
  <c r="M158" i="8"/>
  <c r="S157" i="8"/>
  <c r="Y156" i="8"/>
  <c r="Q156" i="8"/>
  <c r="W155" i="8"/>
  <c r="S155" i="8"/>
  <c r="O155" i="8"/>
  <c r="Y154" i="8"/>
  <c r="U154" i="8"/>
  <c r="Q154" i="8"/>
  <c r="M154" i="8"/>
  <c r="W153" i="8"/>
  <c r="S153" i="8"/>
  <c r="O153" i="8"/>
  <c r="Y152" i="8"/>
  <c r="U152" i="8"/>
  <c r="Q152" i="8"/>
  <c r="M152" i="8"/>
  <c r="W151" i="8"/>
  <c r="S151" i="8"/>
  <c r="O151" i="8"/>
  <c r="Y150" i="8"/>
  <c r="U150" i="8"/>
  <c r="Q150" i="8"/>
  <c r="M150" i="8"/>
  <c r="W111" i="8"/>
  <c r="S111" i="8"/>
  <c r="O111" i="8"/>
  <c r="Y110" i="8"/>
  <c r="U110" i="8"/>
  <c r="Q110" i="8"/>
  <c r="M110" i="8"/>
  <c r="W109" i="8"/>
  <c r="S109" i="8"/>
  <c r="O109" i="8"/>
  <c r="Y108" i="8"/>
  <c r="U108" i="8"/>
  <c r="Q108" i="8"/>
  <c r="M108" i="8"/>
  <c r="W107" i="8"/>
  <c r="S107" i="8"/>
  <c r="O107" i="8"/>
  <c r="Y106" i="8"/>
  <c r="U106" i="8"/>
  <c r="Q106" i="8"/>
  <c r="M106" i="8"/>
  <c r="W105" i="8"/>
  <c r="S105" i="8"/>
  <c r="O105" i="8"/>
  <c r="Y104" i="8"/>
  <c r="U104" i="8"/>
  <c r="Q104" i="8"/>
  <c r="M104" i="8"/>
  <c r="W103" i="8"/>
  <c r="S103" i="8"/>
  <c r="O103" i="8"/>
  <c r="Y102" i="8"/>
  <c r="U102" i="8"/>
  <c r="Q102" i="8"/>
  <c r="M102" i="8"/>
  <c r="V207" i="8"/>
  <c r="T206" i="8"/>
  <c r="R205" i="8"/>
  <c r="P204" i="8"/>
  <c r="N203" i="8"/>
  <c r="L202" i="8"/>
  <c r="X200" i="8"/>
  <c r="V199" i="8"/>
  <c r="T198" i="8"/>
  <c r="M183" i="8"/>
  <c r="Y181" i="8"/>
  <c r="W180" i="8"/>
  <c r="U179" i="8"/>
  <c r="S178" i="8"/>
  <c r="Q177" i="8"/>
  <c r="O176" i="8"/>
  <c r="M175" i="8"/>
  <c r="N159" i="8"/>
  <c r="L158" i="8"/>
  <c r="X156" i="8"/>
  <c r="V155" i="8"/>
  <c r="N155" i="8"/>
  <c r="T154" i="8"/>
  <c r="L154" i="8"/>
  <c r="R153" i="8"/>
  <c r="X152" i="8"/>
  <c r="P152" i="8"/>
  <c r="V151" i="8"/>
  <c r="N151" i="8"/>
  <c r="T150" i="8"/>
  <c r="L150" i="8"/>
  <c r="X111" i="8"/>
  <c r="R111" i="8"/>
  <c r="M111" i="8"/>
  <c r="V110" i="8"/>
  <c r="P110" i="8"/>
  <c r="Y109" i="8"/>
  <c r="T109" i="8"/>
  <c r="N109" i="8"/>
  <c r="W108" i="8"/>
  <c r="R108" i="8"/>
  <c r="L108" i="8"/>
  <c r="U107" i="8"/>
  <c r="P107" i="8"/>
  <c r="X106" i="8"/>
  <c r="S106" i="8"/>
  <c r="N106" i="8"/>
  <c r="V105" i="8"/>
  <c r="Q105" i="8"/>
  <c r="L105" i="8"/>
  <c r="T104" i="8"/>
  <c r="O104" i="8"/>
  <c r="X103" i="8"/>
  <c r="R103" i="8"/>
  <c r="M103" i="8"/>
  <c r="V102" i="8"/>
  <c r="P102" i="8"/>
  <c r="S207" i="8"/>
  <c r="Q206" i="8"/>
  <c r="O205" i="8"/>
  <c r="M204" i="8"/>
  <c r="Y202" i="8"/>
  <c r="W201" i="8"/>
  <c r="U200" i="8"/>
  <c r="S199" i="8"/>
  <c r="Q198" i="8"/>
  <c r="X183" i="8"/>
  <c r="V182" i="8"/>
  <c r="T181" i="8"/>
  <c r="R180" i="8"/>
  <c r="P179" i="8"/>
  <c r="N178" i="8"/>
  <c r="L177" i="8"/>
  <c r="X175" i="8"/>
  <c r="V174" i="8"/>
  <c r="Y158" i="8"/>
  <c r="W157" i="8"/>
  <c r="U156" i="8"/>
  <c r="U155" i="8"/>
  <c r="M155" i="8"/>
  <c r="S154" i="8"/>
  <c r="Y153" i="8"/>
  <c r="Q153" i="8"/>
  <c r="W152" i="8"/>
  <c r="O152" i="8"/>
  <c r="U151" i="8"/>
  <c r="M151" i="8"/>
  <c r="S150" i="8"/>
  <c r="V111" i="8"/>
  <c r="Q111" i="8"/>
  <c r="L111" i="8"/>
  <c r="T110" i="8"/>
  <c r="O110" i="8"/>
  <c r="X109" i="8"/>
  <c r="R109" i="8"/>
  <c r="M109" i="8"/>
  <c r="V108" i="8"/>
  <c r="P108" i="8"/>
  <c r="Y107" i="8"/>
  <c r="T107" i="8"/>
  <c r="N107" i="8"/>
  <c r="W106" i="8"/>
  <c r="R106" i="8"/>
  <c r="L106" i="8"/>
  <c r="U105" i="8"/>
  <c r="P105" i="8"/>
  <c r="X104" i="8"/>
  <c r="S104" i="8"/>
  <c r="N104" i="8"/>
  <c r="V103" i="8"/>
  <c r="Q103" i="8"/>
  <c r="L103" i="8"/>
  <c r="T102" i="8"/>
  <c r="O102" i="8"/>
  <c r="N207" i="8"/>
  <c r="L206" i="8"/>
  <c r="X204" i="8"/>
  <c r="V203" i="8"/>
  <c r="T202" i="8"/>
  <c r="R201" i="8"/>
  <c r="P200" i="8"/>
  <c r="N199" i="8"/>
  <c r="L198" i="8"/>
  <c r="U183" i="8"/>
  <c r="S182" i="8"/>
  <c r="Q181" i="8"/>
  <c r="O180" i="8"/>
  <c r="M179" i="8"/>
  <c r="Y177" i="8"/>
  <c r="W176" i="8"/>
  <c r="U175" i="8"/>
  <c r="S174" i="8"/>
  <c r="V159" i="8"/>
  <c r="T158" i="8"/>
  <c r="R157" i="8"/>
  <c r="P156" i="8"/>
  <c r="R155" i="8"/>
  <c r="X154" i="8"/>
  <c r="P154" i="8"/>
  <c r="V153" i="8"/>
  <c r="N153" i="8"/>
  <c r="T152" i="8"/>
  <c r="L152" i="8"/>
  <c r="R151" i="8"/>
  <c r="X150" i="8"/>
  <c r="P150" i="8"/>
  <c r="U111" i="8"/>
  <c r="P111" i="8"/>
  <c r="X110" i="8"/>
  <c r="S110" i="8"/>
  <c r="N110" i="8"/>
  <c r="V109" i="8"/>
  <c r="Q109" i="8"/>
  <c r="L109" i="8"/>
  <c r="T108" i="8"/>
  <c r="O108" i="8"/>
  <c r="X107" i="8"/>
  <c r="R107" i="8"/>
  <c r="M107" i="8"/>
  <c r="V106" i="8"/>
  <c r="P106" i="8"/>
  <c r="Y105" i="8"/>
  <c r="T105" i="8"/>
  <c r="N105" i="8"/>
  <c r="W104" i="8"/>
  <c r="R104" i="8"/>
  <c r="L104" i="8"/>
  <c r="U103" i="8"/>
  <c r="P103" i="8"/>
  <c r="X102" i="8"/>
  <c r="S102" i="8"/>
  <c r="N102" i="8"/>
  <c r="R102" i="8"/>
  <c r="Y103" i="8"/>
  <c r="R105" i="8"/>
  <c r="L107" i="8"/>
  <c r="S108" i="8"/>
  <c r="L110" i="8"/>
  <c r="T111" i="8"/>
  <c r="W150" i="8"/>
  <c r="M153" i="8"/>
  <c r="Q155" i="8"/>
  <c r="S159" i="8"/>
  <c r="P175" i="8"/>
  <c r="X179" i="8"/>
  <c r="O201" i="8"/>
  <c r="W205" i="8"/>
  <c r="W102" i="8"/>
  <c r="P104" i="8"/>
  <c r="X105" i="8"/>
  <c r="Q107" i="8"/>
  <c r="X108" i="8"/>
  <c r="R110" i="8"/>
  <c r="Y111" i="8"/>
  <c r="Q151" i="8"/>
  <c r="U153" i="8"/>
  <c r="M156" i="8"/>
  <c r="R176" i="8"/>
  <c r="L181" i="8"/>
  <c r="Q202" i="8"/>
  <c r="Y206" i="8"/>
  <c r="O100" i="8"/>
  <c r="L62" i="8" l="1"/>
  <c r="S59" i="8"/>
  <c r="V55" i="8"/>
  <c r="L58" i="8"/>
  <c r="L55" i="8"/>
  <c r="L56" i="8"/>
  <c r="L59" i="8"/>
  <c r="L57" i="8"/>
  <c r="U56" i="8"/>
  <c r="U60" i="8"/>
  <c r="Q59" i="8"/>
  <c r="Q58" i="8"/>
  <c r="M62" i="8"/>
  <c r="X57" i="8"/>
  <c r="V63" i="8"/>
  <c r="S55" i="8"/>
  <c r="Y60" i="8"/>
  <c r="O63" i="8"/>
  <c r="R58" i="8"/>
  <c r="R54" i="8"/>
  <c r="T55" i="8"/>
  <c r="W61" i="8"/>
  <c r="M60" i="8"/>
  <c r="W57" i="8"/>
  <c r="N56" i="8"/>
  <c r="P61" i="8"/>
  <c r="M56" i="8"/>
  <c r="R62" i="8"/>
  <c r="Y54" i="8"/>
  <c r="S61" i="8"/>
  <c r="W63" i="8"/>
  <c r="T57" i="8"/>
  <c r="W59" i="8"/>
  <c r="V60" i="8"/>
  <c r="T63" i="8"/>
  <c r="O61" i="8"/>
  <c r="U57" i="8"/>
  <c r="W54" i="8"/>
  <c r="P58" i="8"/>
  <c r="R61" i="8"/>
  <c r="Y57" i="8"/>
  <c r="Q54" i="8"/>
  <c r="Y58" i="8"/>
  <c r="S63" i="8"/>
  <c r="T54" i="8"/>
  <c r="X56" i="8"/>
  <c r="N59" i="8"/>
  <c r="O57" i="8"/>
  <c r="N54" i="8"/>
  <c r="R56" i="8"/>
  <c r="V58" i="8"/>
  <c r="L60" i="8"/>
  <c r="P62" i="8"/>
  <c r="P57" i="8"/>
  <c r="T59" i="8"/>
  <c r="X61" i="8"/>
  <c r="T61" i="8"/>
  <c r="V62" i="8"/>
  <c r="X63" i="8"/>
  <c r="X59" i="8"/>
  <c r="L61" i="8"/>
  <c r="N62" i="8"/>
  <c r="P63" i="8"/>
  <c r="Q61" i="8"/>
  <c r="S62" i="8"/>
  <c r="U63" i="8"/>
  <c r="W55" i="8"/>
  <c r="M58" i="8"/>
  <c r="Q62" i="8"/>
  <c r="Q55" i="8"/>
  <c r="V56" i="8"/>
  <c r="N60" i="8"/>
  <c r="L63" i="8"/>
  <c r="S54" i="8"/>
  <c r="M59" i="8"/>
  <c r="Y62" i="8"/>
  <c r="V54" i="8"/>
  <c r="P59" i="8"/>
  <c r="W56" i="8"/>
  <c r="Q60" i="8"/>
  <c r="U62" i="8"/>
  <c r="X55" i="8"/>
  <c r="N58" i="8"/>
  <c r="M54" i="8"/>
  <c r="O55" i="8"/>
  <c r="Q56" i="8"/>
  <c r="S57" i="8"/>
  <c r="U58" i="8"/>
  <c r="S56" i="8"/>
  <c r="P55" i="8"/>
  <c r="R60" i="8"/>
  <c r="U54" i="8"/>
  <c r="Y56" i="8"/>
  <c r="O59" i="8"/>
  <c r="M57" i="8"/>
  <c r="R55" i="8"/>
  <c r="V57" i="8"/>
  <c r="P60" i="8"/>
  <c r="M55" i="8"/>
  <c r="Q57" i="8"/>
  <c r="U59" i="8"/>
  <c r="L54" i="8"/>
  <c r="P56" i="8"/>
  <c r="T58" i="8"/>
  <c r="V61" i="8"/>
  <c r="Y59" i="8"/>
  <c r="M61" i="8"/>
  <c r="O62" i="8"/>
  <c r="Q63" i="8"/>
  <c r="O54" i="8"/>
  <c r="U55" i="8"/>
  <c r="N63" i="8"/>
  <c r="O60" i="8"/>
  <c r="O58" i="8"/>
  <c r="P54" i="8"/>
  <c r="T56" i="8"/>
  <c r="X58" i="8"/>
  <c r="T62" i="8"/>
  <c r="O56" i="8"/>
  <c r="S58" i="8"/>
  <c r="N55" i="8"/>
  <c r="R57" i="8"/>
  <c r="V59" i="8"/>
  <c r="T60" i="8"/>
  <c r="X62" i="8"/>
  <c r="S60" i="8"/>
  <c r="U61" i="8"/>
  <c r="W62" i="8"/>
  <c r="Y63" i="8"/>
  <c r="W58" i="8"/>
  <c r="Y55" i="8"/>
  <c r="X54" i="8"/>
  <c r="N57" i="8"/>
  <c r="R59" i="8"/>
  <c r="X60" i="8"/>
  <c r="N61" i="8"/>
  <c r="R63" i="8"/>
  <c r="W60" i="8"/>
  <c r="Y61" i="8"/>
  <c r="M63" i="8"/>
</calcChain>
</file>

<file path=xl/sharedStrings.xml><?xml version="1.0" encoding="utf-8"?>
<sst xmlns="http://schemas.openxmlformats.org/spreadsheetml/2006/main" count="57506" uniqueCount="1041">
  <si>
    <t>Data</t>
  </si>
  <si>
    <t>Plant</t>
  </si>
  <si>
    <t>WYR</t>
  </si>
  <si>
    <t>OCT</t>
  </si>
  <si>
    <t>NOV</t>
  </si>
  <si>
    <t>DEC</t>
  </si>
  <si>
    <t>JAN</t>
  </si>
  <si>
    <t>FEB</t>
  </si>
  <si>
    <t>MAR</t>
  </si>
  <si>
    <t>AP1</t>
  </si>
  <si>
    <t>AP2</t>
  </si>
  <si>
    <t>MAY</t>
  </si>
  <si>
    <t>JUN</t>
  </si>
  <si>
    <t>JUL</t>
  </si>
  <si>
    <t>AG1</t>
  </si>
  <si>
    <t>AG2</t>
  </si>
  <si>
    <t>SEP</t>
  </si>
  <si>
    <t>MICA</t>
  </si>
  <si>
    <t>REVELS</t>
  </si>
  <si>
    <t>ARROW</t>
  </si>
  <si>
    <t>LIBBY</t>
  </si>
  <si>
    <t>BONFER</t>
  </si>
  <si>
    <t>DUNCAN</t>
  </si>
  <si>
    <t>CORA L</t>
  </si>
  <si>
    <t>CANAL</t>
  </si>
  <si>
    <t>UP BON</t>
  </si>
  <si>
    <t>LO BON</t>
  </si>
  <si>
    <t>S SLOC</t>
  </si>
  <si>
    <t>BRILL</t>
  </si>
  <si>
    <t>H HORS</t>
  </si>
  <si>
    <t>COLFLS</t>
  </si>
  <si>
    <t>THOM F</t>
  </si>
  <si>
    <t>NOXON</t>
  </si>
  <si>
    <t>CAB G</t>
  </si>
  <si>
    <t>PRST L</t>
  </si>
  <si>
    <t>ALBENI</t>
  </si>
  <si>
    <t>BOX C</t>
  </si>
  <si>
    <t>BOUND</t>
  </si>
  <si>
    <t>7-MILE</t>
  </si>
  <si>
    <t>WANETA</t>
  </si>
  <si>
    <t>CDA LK</t>
  </si>
  <si>
    <t>POST F</t>
  </si>
  <si>
    <t>UP FLS</t>
  </si>
  <si>
    <t>MON ST</t>
  </si>
  <si>
    <t>NINE M</t>
  </si>
  <si>
    <t>LONG L</t>
  </si>
  <si>
    <t>L FALL</t>
  </si>
  <si>
    <t>COULEE</t>
  </si>
  <si>
    <t>CH JOE</t>
  </si>
  <si>
    <t>WELLS</t>
  </si>
  <si>
    <t>CHELAN</t>
  </si>
  <si>
    <t>R RECH</t>
  </si>
  <si>
    <t>ROCK I</t>
  </si>
  <si>
    <t>WANAP</t>
  </si>
  <si>
    <t>PRIEST</t>
  </si>
  <si>
    <t>BRNLEE</t>
  </si>
  <si>
    <t>OXBOW</t>
  </si>
  <si>
    <t>HELL C</t>
  </si>
  <si>
    <t>DWRSHK</t>
  </si>
  <si>
    <t>LR.GRN</t>
  </si>
  <si>
    <t>L GOOS</t>
  </si>
  <si>
    <t>LR MON</t>
  </si>
  <si>
    <t>ICE H</t>
  </si>
  <si>
    <t>MCNARY</t>
  </si>
  <si>
    <t>J DAY</t>
  </si>
  <si>
    <t>RND B</t>
  </si>
  <si>
    <t>PELTON</t>
  </si>
  <si>
    <t>REREG</t>
  </si>
  <si>
    <t>DALLES</t>
  </si>
  <si>
    <t>BONN</t>
  </si>
  <si>
    <t>A</t>
  </si>
  <si>
    <t>G</t>
  </si>
  <si>
    <t>C</t>
  </si>
  <si>
    <t>CC</t>
  </si>
  <si>
    <t>Stor</t>
  </si>
  <si>
    <t>Elev</t>
  </si>
  <si>
    <t>Index</t>
  </si>
  <si>
    <t>Gen</t>
  </si>
  <si>
    <t>Outflow Chart</t>
  </si>
  <si>
    <t>Scenario</t>
  </si>
  <si>
    <t>Storage Content Chart</t>
  </si>
  <si>
    <t>Other Spill Chart</t>
  </si>
  <si>
    <t>Generation Chart</t>
  </si>
  <si>
    <t>Bypass Spill Chart</t>
  </si>
  <si>
    <t>Forced Spill Chart</t>
  </si>
  <si>
    <t>Elevation Chart</t>
  </si>
  <si>
    <t>QOut</t>
  </si>
  <si>
    <t>FSpill</t>
  </si>
  <si>
    <t>BSpill</t>
  </si>
  <si>
    <t>OSpill</t>
  </si>
  <si>
    <t>Plants</t>
  </si>
  <si>
    <t>Title</t>
  </si>
  <si>
    <t>Total Spilled Flow Chart</t>
  </si>
  <si>
    <t>Turbine Flow Chart</t>
  </si>
  <si>
    <t>SKQ</t>
  </si>
  <si>
    <t>Spill</t>
  </si>
  <si>
    <t xml:space="preserve"> </t>
  </si>
  <si>
    <t>TFlow</t>
  </si>
  <si>
    <t>Senario</t>
  </si>
  <si>
    <r>
      <t xml:space="preserve">Go to the "Charts" Tab to enter </t>
    </r>
    <r>
      <rPr>
        <b/>
        <sz val="11"/>
        <color rgb="FFFF0000"/>
        <rFont val="Calibri"/>
        <family val="2"/>
        <scheme val="minor"/>
      </rPr>
      <t>Plant Name</t>
    </r>
    <r>
      <rPr>
        <b/>
        <sz val="11"/>
        <rFont val="Calibri"/>
        <family val="2"/>
        <scheme val="minor"/>
      </rPr>
      <t xml:space="preserve"> and </t>
    </r>
    <r>
      <rPr>
        <b/>
        <sz val="11"/>
        <color rgb="FFFF0000"/>
        <rFont val="Calibri"/>
        <family val="2"/>
        <scheme val="minor"/>
      </rPr>
      <t>CC Scenario</t>
    </r>
    <r>
      <rPr>
        <b/>
        <sz val="11"/>
        <rFont val="Calibri"/>
        <family val="2"/>
        <scheme val="minor"/>
      </rPr>
      <t xml:space="preserve"> (A, C or G)</t>
    </r>
  </si>
  <si>
    <t>CC Scenarios</t>
  </si>
  <si>
    <t>Hist</t>
  </si>
  <si>
    <t>HistElevALBENI2010</t>
  </si>
  <si>
    <t>HistElevALBENI2011</t>
  </si>
  <si>
    <t>HistElevALBENI2012</t>
  </si>
  <si>
    <t>HistElevALBENI2013</t>
  </si>
  <si>
    <t>HistElevALBENI2014</t>
  </si>
  <si>
    <t>HistElevALBENI2015</t>
  </si>
  <si>
    <t>HistElevALBENI2016</t>
  </si>
  <si>
    <t>HistElevALBENI2017</t>
  </si>
  <si>
    <t>HistElevALBENI2018</t>
  </si>
  <si>
    <t>HistElevALBENI2019</t>
  </si>
  <si>
    <t>HistGenALBENI2010</t>
  </si>
  <si>
    <t>HistGenALBENI2011</t>
  </si>
  <si>
    <t>HistGenALBENI2012</t>
  </si>
  <si>
    <t>HistGenALBENI2013</t>
  </si>
  <si>
    <t>HistGenALBENI2014</t>
  </si>
  <si>
    <t>HistGenALBENI2015</t>
  </si>
  <si>
    <t>HistGenALBENI2016</t>
  </si>
  <si>
    <t>HistGenALBENI2017</t>
  </si>
  <si>
    <t>HistGenALBENI2018</t>
  </si>
  <si>
    <t>HistGenALBENI2019</t>
  </si>
  <si>
    <t>HistSpillALBENI2010</t>
  </si>
  <si>
    <t>HistSpillALBENI2011</t>
  </si>
  <si>
    <t>HistSpillALBENI2012</t>
  </si>
  <si>
    <t>HistSpillALBENI2013</t>
  </si>
  <si>
    <t>HistSpillALBENI2014</t>
  </si>
  <si>
    <t>HistSpillALBENI2015</t>
  </si>
  <si>
    <t>HistSpillALBENI2016</t>
  </si>
  <si>
    <t>HistSpillALBENI2017</t>
  </si>
  <si>
    <t>HistSpillALBENI2018</t>
  </si>
  <si>
    <t>HistSpillALBENI2019</t>
  </si>
  <si>
    <t>HistQOutALBENI2010</t>
  </si>
  <si>
    <t>HistQOutALBENI2011</t>
  </si>
  <si>
    <t>HistQOutALBENI2012</t>
  </si>
  <si>
    <t>HistQOutALBENI2013</t>
  </si>
  <si>
    <t>HistQOutALBENI2014</t>
  </si>
  <si>
    <t>HistQOutALBENI2015</t>
  </si>
  <si>
    <t>HistQOutALBENI2016</t>
  </si>
  <si>
    <t>HistQOutALBENI2017</t>
  </si>
  <si>
    <t>HistQOutALBENI2018</t>
  </si>
  <si>
    <t>HistQOutALBENI2019</t>
  </si>
  <si>
    <t>HistElevBONFER2010</t>
  </si>
  <si>
    <t>HistElevBONFER2011</t>
  </si>
  <si>
    <t>HistElevBONFER2012</t>
  </si>
  <si>
    <t>HistElevBONFER2013</t>
  </si>
  <si>
    <t>HistElevBONFER2014</t>
  </si>
  <si>
    <t>HistElevBONFER2015</t>
  </si>
  <si>
    <t>HistElevBONFER2016</t>
  </si>
  <si>
    <t>HistElevBONFER2017</t>
  </si>
  <si>
    <t>HistElevBONFER2018</t>
  </si>
  <si>
    <t>HistElevBONFER2019</t>
  </si>
  <si>
    <t>HistElevBONN2010</t>
  </si>
  <si>
    <t>HistElevBONN2011</t>
  </si>
  <si>
    <t>HistElevBONN2012</t>
  </si>
  <si>
    <t>HistElevBONN2013</t>
  </si>
  <si>
    <t>HistElevBONN2014</t>
  </si>
  <si>
    <t>HistElevBONN2015</t>
  </si>
  <si>
    <t>HistElevBONN2016</t>
  </si>
  <si>
    <t>HistElevBONN2017</t>
  </si>
  <si>
    <t>HistElevBONN2018</t>
  </si>
  <si>
    <t>HistElevBONN2019</t>
  </si>
  <si>
    <t>HistGenBONN2010</t>
  </si>
  <si>
    <t>HistGenBONN2011</t>
  </si>
  <si>
    <t>HistGenBONN2012</t>
  </si>
  <si>
    <t>HistGenBONN2013</t>
  </si>
  <si>
    <t>HistGenBONN2014</t>
  </si>
  <si>
    <t>HistGenBONN2015</t>
  </si>
  <si>
    <t>HistGenBONN2016</t>
  </si>
  <si>
    <t>HistGenBONN2017</t>
  </si>
  <si>
    <t>HistGenBONN2018</t>
  </si>
  <si>
    <t>HistGenBONN2019</t>
  </si>
  <si>
    <t>HistSpillBONN2010</t>
  </si>
  <si>
    <t>HistSpillBONN2011</t>
  </si>
  <si>
    <t>HistSpillBONN2012</t>
  </si>
  <si>
    <t>HistSpillBONN2013</t>
  </si>
  <si>
    <t>HistSpillBONN2014</t>
  </si>
  <si>
    <t>HistSpillBONN2015</t>
  </si>
  <si>
    <t>HistSpillBONN2016</t>
  </si>
  <si>
    <t>HistSpillBONN2017</t>
  </si>
  <si>
    <t>HistSpillBONN2018</t>
  </si>
  <si>
    <t>HistSpillBONN2019</t>
  </si>
  <si>
    <t>HistQOutBONN2010</t>
  </si>
  <si>
    <t>HistQOutBONN2011</t>
  </si>
  <si>
    <t>HistQOutBONN2012</t>
  </si>
  <si>
    <t>HistQOutBONN2013</t>
  </si>
  <si>
    <t>HistQOutBONN2014</t>
  </si>
  <si>
    <t>HistQOutBONN2015</t>
  </si>
  <si>
    <t>HistQOutBONN2016</t>
  </si>
  <si>
    <t>HistQOutBONN2017</t>
  </si>
  <si>
    <t>HistQOutBONN2018</t>
  </si>
  <si>
    <t>HistQOutBONN2019</t>
  </si>
  <si>
    <t>HistElevCAB G2010</t>
  </si>
  <si>
    <t>HistElevCAB G2011</t>
  </si>
  <si>
    <t>HistElevCAB G2012</t>
  </si>
  <si>
    <t>HistElevCAB G2013</t>
  </si>
  <si>
    <t>HistElevCAB G2014</t>
  </si>
  <si>
    <t>HistElevCAB G2015</t>
  </si>
  <si>
    <t>HistElevCAB G2016</t>
  </si>
  <si>
    <t>HistElevCAB G2017</t>
  </si>
  <si>
    <t>HistElevCAB G2018</t>
  </si>
  <si>
    <t>HistElevCAB G2019</t>
  </si>
  <si>
    <t>HistQOutCAB G2010</t>
  </si>
  <si>
    <t>HistQOutCAB G2011</t>
  </si>
  <si>
    <t>HistQOutCAB G2012</t>
  </si>
  <si>
    <t>HistQOutCAB G2013</t>
  </si>
  <si>
    <t>HistQOutCAB G2014</t>
  </si>
  <si>
    <t>HistQOutCAB G2015</t>
  </si>
  <si>
    <t>HistQOutCAB G2016</t>
  </si>
  <si>
    <t>HistQOutCAB G2017</t>
  </si>
  <si>
    <t>HistQOutCAB G2018</t>
  </si>
  <si>
    <t>HistQOutCAB G2019</t>
  </si>
  <si>
    <t>HistStorCAB G2010</t>
  </si>
  <si>
    <t>HistStorCAB G2011</t>
  </si>
  <si>
    <t>HistStorCAB G2012</t>
  </si>
  <si>
    <t>HistStorCAB G2013</t>
  </si>
  <si>
    <t>HistStorCAB G2014</t>
  </si>
  <si>
    <t>HistStorCAB G2015</t>
  </si>
  <si>
    <t>HistStorCAB G2016</t>
  </si>
  <si>
    <t>HistStorCAB G2017</t>
  </si>
  <si>
    <t>HistStorCAB G2018</t>
  </si>
  <si>
    <t>HistStorCAB G2019</t>
  </si>
  <si>
    <t>HistElevCH JOE2010</t>
  </si>
  <si>
    <t>HistElevCH JOE2011</t>
  </si>
  <si>
    <t>HistElevCH JOE2012</t>
  </si>
  <si>
    <t>HistElevCH JOE2013</t>
  </si>
  <si>
    <t>HistElevCH JOE2014</t>
  </si>
  <si>
    <t>HistElevCH JOE2015</t>
  </si>
  <si>
    <t>HistElevCH JOE2016</t>
  </si>
  <si>
    <t>HistElevCH JOE2017</t>
  </si>
  <si>
    <t>HistElevCH JOE2018</t>
  </si>
  <si>
    <t>HistElevCH JOE2019</t>
  </si>
  <si>
    <t>HistGenCH JOE2010</t>
  </si>
  <si>
    <t>HistGenCH JOE2011</t>
  </si>
  <si>
    <t>HistGenCH JOE2012</t>
  </si>
  <si>
    <t>HistGenCH JOE2013</t>
  </si>
  <si>
    <t>HistGenCH JOE2014</t>
  </si>
  <si>
    <t>HistGenCH JOE2015</t>
  </si>
  <si>
    <t>HistGenCH JOE2016</t>
  </si>
  <si>
    <t>HistGenCH JOE2017</t>
  </si>
  <si>
    <t>HistGenCH JOE2018</t>
  </si>
  <si>
    <t>HistGenCH JOE2019</t>
  </si>
  <si>
    <t>HistSpillCH JOE2010</t>
  </si>
  <si>
    <t>HistSpillCH JOE2011</t>
  </si>
  <si>
    <t>HistSpillCH JOE2012</t>
  </si>
  <si>
    <t>HistSpillCH JOE2013</t>
  </si>
  <si>
    <t>HistSpillCH JOE2014</t>
  </si>
  <si>
    <t>HistSpillCH JOE2015</t>
  </si>
  <si>
    <t>HistSpillCH JOE2016</t>
  </si>
  <si>
    <t>HistSpillCH JOE2017</t>
  </si>
  <si>
    <t>HistSpillCH JOE2018</t>
  </si>
  <si>
    <t>HistSpillCH JOE2019</t>
  </si>
  <si>
    <t>HistQOutCH JOE2010</t>
  </si>
  <si>
    <t>HistQOutCH JOE2011</t>
  </si>
  <si>
    <t>HistQOutCH JOE2012</t>
  </si>
  <si>
    <t>HistQOutCH JOE2013</t>
  </si>
  <si>
    <t>HistQOutCH JOE2014</t>
  </si>
  <si>
    <t>HistQOutCH JOE2015</t>
  </si>
  <si>
    <t>HistQOutCH JOE2016</t>
  </si>
  <si>
    <t>HistQOutCH JOE2017</t>
  </si>
  <si>
    <t>HistQOutCH JOE2018</t>
  </si>
  <si>
    <t>HistQOutCH JOE2019</t>
  </si>
  <si>
    <t>HistElevDWRSHK2010</t>
  </si>
  <si>
    <t>HistElevDWRSHK2011</t>
  </si>
  <si>
    <t>HistElevDWRSHK2012</t>
  </si>
  <si>
    <t>HistElevDWRSHK2013</t>
  </si>
  <si>
    <t>HistElevDWRSHK2014</t>
  </si>
  <si>
    <t>HistElevDWRSHK2015</t>
  </si>
  <si>
    <t>HistElevDWRSHK2016</t>
  </si>
  <si>
    <t>HistElevDWRSHK2017</t>
  </si>
  <si>
    <t>HistElevDWRSHK2018</t>
  </si>
  <si>
    <t>HistElevDWRSHK2019</t>
  </si>
  <si>
    <t>HistGenDWRSHK2010</t>
  </si>
  <si>
    <t>HistGenDWRSHK2011</t>
  </si>
  <si>
    <t>HistGenDWRSHK2012</t>
  </si>
  <si>
    <t>HistGenDWRSHK2013</t>
  </si>
  <si>
    <t>HistGenDWRSHK2014</t>
  </si>
  <si>
    <t>HistGenDWRSHK2015</t>
  </si>
  <si>
    <t>HistGenDWRSHK2016</t>
  </si>
  <si>
    <t>HistGenDWRSHK2017</t>
  </si>
  <si>
    <t>HistGenDWRSHK2018</t>
  </si>
  <si>
    <t>HistGenDWRSHK2019</t>
  </si>
  <si>
    <t>HistSpillDWRSHK2010</t>
  </si>
  <si>
    <t>HistSpillDWRSHK2011</t>
  </si>
  <si>
    <t>HistSpillDWRSHK2012</t>
  </si>
  <si>
    <t>HistSpillDWRSHK2013</t>
  </si>
  <si>
    <t>HistSpillDWRSHK2014</t>
  </si>
  <si>
    <t>HistSpillDWRSHK2015</t>
  </si>
  <si>
    <t>HistSpillDWRSHK2016</t>
  </si>
  <si>
    <t>HistSpillDWRSHK2017</t>
  </si>
  <si>
    <t>HistSpillDWRSHK2018</t>
  </si>
  <si>
    <t>HistSpillDWRSHK2019</t>
  </si>
  <si>
    <t>HistQOutDWRSHK2010</t>
  </si>
  <si>
    <t>HistQOutDWRSHK2011</t>
  </si>
  <si>
    <t>HistQOutDWRSHK2012</t>
  </si>
  <si>
    <t>HistQOutDWRSHK2013</t>
  </si>
  <si>
    <t>HistQOutDWRSHK2014</t>
  </si>
  <si>
    <t>HistQOutDWRSHK2015</t>
  </si>
  <si>
    <t>HistQOutDWRSHK2016</t>
  </si>
  <si>
    <t>HistQOutDWRSHK2017</t>
  </si>
  <si>
    <t>HistQOutDWRSHK2018</t>
  </si>
  <si>
    <t>HistQOutDWRSHK2019</t>
  </si>
  <si>
    <t>HistElevCOULEE2010</t>
  </si>
  <si>
    <t>HistElevCOULEE2011</t>
  </si>
  <si>
    <t>HistElevCOULEE2012</t>
  </si>
  <si>
    <t>HistElevCOULEE2013</t>
  </si>
  <si>
    <t>HistElevCOULEE2014</t>
  </si>
  <si>
    <t>HistElevCOULEE2015</t>
  </si>
  <si>
    <t>HistElevCOULEE2016</t>
  </si>
  <si>
    <t>HistElevCOULEE2017</t>
  </si>
  <si>
    <t>HistElevCOULEE2018</t>
  </si>
  <si>
    <t>HistElevCOULEE2019</t>
  </si>
  <si>
    <t>HistGenCOULEE2010</t>
  </si>
  <si>
    <t>HistGenCOULEE2011</t>
  </si>
  <si>
    <t>HistGenCOULEE2012</t>
  </si>
  <si>
    <t>HistGenCOULEE2013</t>
  </si>
  <si>
    <t>HistGenCOULEE2014</t>
  </si>
  <si>
    <t>HistGenCOULEE2015</t>
  </si>
  <si>
    <t>HistGenCOULEE2016</t>
  </si>
  <si>
    <t>HistGenCOULEE2017</t>
  </si>
  <si>
    <t>HistGenCOULEE2018</t>
  </si>
  <si>
    <t>HistGenCOULEE2019</t>
  </si>
  <si>
    <t>HistSpillCOULEE2010</t>
  </si>
  <si>
    <t>HistSpillCOULEE2011</t>
  </si>
  <si>
    <t>HistSpillCOULEE2012</t>
  </si>
  <si>
    <t>HistSpillCOULEE2013</t>
  </si>
  <si>
    <t>HistSpillCOULEE2014</t>
  </si>
  <si>
    <t>HistSpillCOULEE2015</t>
  </si>
  <si>
    <t>HistSpillCOULEE2016</t>
  </si>
  <si>
    <t>HistSpillCOULEE2017</t>
  </si>
  <si>
    <t>HistSpillCOULEE2018</t>
  </si>
  <si>
    <t>HistSpillCOULEE2019</t>
  </si>
  <si>
    <t>HistQOutCOULEE2010</t>
  </si>
  <si>
    <t>HistQOutCOULEE2011</t>
  </si>
  <si>
    <t>HistQOutCOULEE2012</t>
  </si>
  <si>
    <t>HistQOutCOULEE2013</t>
  </si>
  <si>
    <t>HistQOutCOULEE2014</t>
  </si>
  <si>
    <t>HistQOutCOULEE2015</t>
  </si>
  <si>
    <t>HistQOutCOULEE2016</t>
  </si>
  <si>
    <t>HistQOutCOULEE2017</t>
  </si>
  <si>
    <t>HistQOutCOULEE2018</t>
  </si>
  <si>
    <t>HistQOutCOULEE2019</t>
  </si>
  <si>
    <t>HistElevH HORS2010</t>
  </si>
  <si>
    <t>HistElevH HORS2011</t>
  </si>
  <si>
    <t>HistElevH HORS2012</t>
  </si>
  <si>
    <t>HistElevH HORS2013</t>
  </si>
  <si>
    <t>HistElevH HORS2014</t>
  </si>
  <si>
    <t>HistElevH HORS2015</t>
  </si>
  <si>
    <t>HistElevH HORS2016</t>
  </si>
  <si>
    <t>HistElevH HORS2017</t>
  </si>
  <si>
    <t>HistElevH HORS2018</t>
  </si>
  <si>
    <t>HistElevH HORS2019</t>
  </si>
  <si>
    <t>HistGenH HORS2010</t>
  </si>
  <si>
    <t>HistGenH HORS2011</t>
  </si>
  <si>
    <t>HistGenH HORS2012</t>
  </si>
  <si>
    <t>HistGenH HORS2013</t>
  </si>
  <si>
    <t>HistGenH HORS2014</t>
  </si>
  <si>
    <t>HistGenH HORS2015</t>
  </si>
  <si>
    <t>HistGenH HORS2016</t>
  </si>
  <si>
    <t>HistGenH HORS2017</t>
  </si>
  <si>
    <t>HistGenH HORS2018</t>
  </si>
  <si>
    <t>HistGenH HORS2019</t>
  </si>
  <si>
    <t>HistSpillH HORS2010</t>
  </si>
  <si>
    <t>HistSpillH HORS2011</t>
  </si>
  <si>
    <t>HistSpillH HORS2012</t>
  </si>
  <si>
    <t>HistSpillH HORS2013</t>
  </si>
  <si>
    <t>HistSpillH HORS2014</t>
  </si>
  <si>
    <t>HistSpillH HORS2015</t>
  </si>
  <si>
    <t>HistSpillH HORS2016</t>
  </si>
  <si>
    <t>HistSpillH HORS2017</t>
  </si>
  <si>
    <t>HistSpillH HORS2018</t>
  </si>
  <si>
    <t>HistSpillH HORS2019</t>
  </si>
  <si>
    <t>HistQOutH HORS2010</t>
  </si>
  <si>
    <t>HistQOutH HORS2011</t>
  </si>
  <si>
    <t>HistQOutH HORS2012</t>
  </si>
  <si>
    <t>HistQOutH HORS2013</t>
  </si>
  <si>
    <t>HistQOutH HORS2014</t>
  </si>
  <si>
    <t>HistQOutH HORS2015</t>
  </si>
  <si>
    <t>HistQOutH HORS2016</t>
  </si>
  <si>
    <t>HistQOutH HORS2017</t>
  </si>
  <si>
    <t>HistQOutH HORS2018</t>
  </si>
  <si>
    <t>HistQOutH HORS2019</t>
  </si>
  <si>
    <t>HistElevICE H2010</t>
  </si>
  <si>
    <t>HistElevICE H2011</t>
  </si>
  <si>
    <t>HistElevICE H2012</t>
  </si>
  <si>
    <t>HistElevICE H2013</t>
  </si>
  <si>
    <t>HistElevICE H2014</t>
  </si>
  <si>
    <t>HistElevICE H2015</t>
  </si>
  <si>
    <t>HistElevICE H2016</t>
  </si>
  <si>
    <t>HistElevICE H2017</t>
  </si>
  <si>
    <t>HistElevICE H2018</t>
  </si>
  <si>
    <t>HistElevICE H2019</t>
  </si>
  <si>
    <t>HistGenICE H2010</t>
  </si>
  <si>
    <t>HistGenICE H2011</t>
  </si>
  <si>
    <t>HistGenICE H2012</t>
  </si>
  <si>
    <t>HistGenICE H2013</t>
  </si>
  <si>
    <t>HistGenICE H2014</t>
  </si>
  <si>
    <t>HistGenICE H2015</t>
  </si>
  <si>
    <t>HistGenICE H2016</t>
  </si>
  <si>
    <t>HistGenICE H2017</t>
  </si>
  <si>
    <t>HistGenICE H2018</t>
  </si>
  <si>
    <t>HistGenICE H2019</t>
  </si>
  <si>
    <t>HistSpillICE H2010</t>
  </si>
  <si>
    <t>HistSpillICE H2011</t>
  </si>
  <si>
    <t>HistSpillICE H2012</t>
  </si>
  <si>
    <t>HistSpillICE H2013</t>
  </si>
  <si>
    <t>HistSpillICE H2014</t>
  </si>
  <si>
    <t>HistSpillICE H2015</t>
  </si>
  <si>
    <t>HistSpillICE H2016</t>
  </si>
  <si>
    <t>HistSpillICE H2017</t>
  </si>
  <si>
    <t>HistSpillICE H2018</t>
  </si>
  <si>
    <t>HistSpillICE H2019</t>
  </si>
  <si>
    <t>HistQOutICE H2010</t>
  </si>
  <si>
    <t>HistQOutICE H2011</t>
  </si>
  <si>
    <t>HistQOutICE H2012</t>
  </si>
  <si>
    <t>HistQOutICE H2013</t>
  </si>
  <si>
    <t>HistQOutICE H2014</t>
  </si>
  <si>
    <t>HistQOutICE H2015</t>
  </si>
  <si>
    <t>HistQOutICE H2016</t>
  </si>
  <si>
    <t>HistQOutICE H2017</t>
  </si>
  <si>
    <t>HistQOutICE H2018</t>
  </si>
  <si>
    <t>HistQOutICE H2019</t>
  </si>
  <si>
    <t>HistElevJ DAY2010</t>
  </si>
  <si>
    <t>HistElevJ DAY2011</t>
  </si>
  <si>
    <t>HistElevJ DAY2012</t>
  </si>
  <si>
    <t>HistElevJ DAY2013</t>
  </si>
  <si>
    <t>HistElevJ DAY2014</t>
  </si>
  <si>
    <t>HistElevJ DAY2015</t>
  </si>
  <si>
    <t>HistElevJ DAY2016</t>
  </si>
  <si>
    <t>HistElevJ DAY2017</t>
  </si>
  <si>
    <t>HistElevJ DAY2018</t>
  </si>
  <si>
    <t>HistElevJ DAY2019</t>
  </si>
  <si>
    <t>HistGenJ DAY2010</t>
  </si>
  <si>
    <t>HistGenJ DAY2011</t>
  </si>
  <si>
    <t>HistGenJ DAY2012</t>
  </si>
  <si>
    <t>HistGenJ DAY2013</t>
  </si>
  <si>
    <t>HistGenJ DAY2014</t>
  </si>
  <si>
    <t>HistGenJ DAY2015</t>
  </si>
  <si>
    <t>HistGenJ DAY2016</t>
  </si>
  <si>
    <t>HistGenJ DAY2017</t>
  </si>
  <si>
    <t>HistGenJ DAY2018</t>
  </si>
  <si>
    <t>HistGenJ DAY2019</t>
  </si>
  <si>
    <t>HistSpillJ DAY2010</t>
  </si>
  <si>
    <t>HistSpillJ DAY2011</t>
  </si>
  <si>
    <t>HistSpillJ DAY2012</t>
  </si>
  <si>
    <t>HistSpillJ DAY2013</t>
  </si>
  <si>
    <t>HistSpillJ DAY2014</t>
  </si>
  <si>
    <t>HistSpillJ DAY2015</t>
  </si>
  <si>
    <t>HistSpillJ DAY2016</t>
  </si>
  <si>
    <t>HistSpillJ DAY2017</t>
  </si>
  <si>
    <t>HistSpillJ DAY2018</t>
  </si>
  <si>
    <t>HistSpillJ DAY2019</t>
  </si>
  <si>
    <t>HistQOutJ DAY2010</t>
  </si>
  <si>
    <t>HistQOutJ DAY2011</t>
  </si>
  <si>
    <t>HistQOutJ DAY2012</t>
  </si>
  <si>
    <t>HistQOutJ DAY2013</t>
  </si>
  <si>
    <t>HistQOutJ DAY2014</t>
  </si>
  <si>
    <t>HistQOutJ DAY2015</t>
  </si>
  <si>
    <t>HistQOutJ DAY2016</t>
  </si>
  <si>
    <t>HistQOutJ DAY2017</t>
  </si>
  <si>
    <t>HistQOutJ DAY2018</t>
  </si>
  <si>
    <t>HistQOutJ DAY2019</t>
  </si>
  <si>
    <t>HistElevL GOOS2010</t>
  </si>
  <si>
    <t>HistElevL GOOS2011</t>
  </si>
  <si>
    <t>HistElevL GOOS2012</t>
  </si>
  <si>
    <t>HistElevL GOOS2013</t>
  </si>
  <si>
    <t>HistElevL GOOS2014</t>
  </si>
  <si>
    <t>HistElevL GOOS2015</t>
  </si>
  <si>
    <t>HistElevL GOOS2016</t>
  </si>
  <si>
    <t>HistElevL GOOS2017</t>
  </si>
  <si>
    <t>HistElevL GOOS2018</t>
  </si>
  <si>
    <t>HistElevL GOOS2019</t>
  </si>
  <si>
    <t>HistGenL GOOS2010</t>
  </si>
  <si>
    <t>HistGenL GOOS2011</t>
  </si>
  <si>
    <t>HistGenL GOOS2012</t>
  </si>
  <si>
    <t>HistGenL GOOS2013</t>
  </si>
  <si>
    <t>HistGenL GOOS2014</t>
  </si>
  <si>
    <t>HistGenL GOOS2015</t>
  </si>
  <si>
    <t>HistGenL GOOS2016</t>
  </si>
  <si>
    <t>HistGenL GOOS2017</t>
  </si>
  <si>
    <t>HistGenL GOOS2018</t>
  </si>
  <si>
    <t>HistGenL GOOS2019</t>
  </si>
  <si>
    <t>HistSpillL GOOS2010</t>
  </si>
  <si>
    <t>HistSpillL GOOS2011</t>
  </si>
  <si>
    <t>HistSpillL GOOS2012</t>
  </si>
  <si>
    <t>HistSpillL GOOS2013</t>
  </si>
  <si>
    <t>HistSpillL GOOS2014</t>
  </si>
  <si>
    <t>HistSpillL GOOS2015</t>
  </si>
  <si>
    <t>HistSpillL GOOS2016</t>
  </si>
  <si>
    <t>HistSpillL GOOS2017</t>
  </si>
  <si>
    <t>HistSpillL GOOS2018</t>
  </si>
  <si>
    <t>HistSpillL GOOS2019</t>
  </si>
  <si>
    <t>HistQOutL GOOS2010</t>
  </si>
  <si>
    <t>HistQOutL GOOS2011</t>
  </si>
  <si>
    <t>HistQOutL GOOS2012</t>
  </si>
  <si>
    <t>HistQOutL GOOS2013</t>
  </si>
  <si>
    <t>HistQOutL GOOS2014</t>
  </si>
  <si>
    <t>HistQOutL GOOS2015</t>
  </si>
  <si>
    <t>HistQOutL GOOS2016</t>
  </si>
  <si>
    <t>HistQOutL GOOS2017</t>
  </si>
  <si>
    <t>HistQOutL GOOS2018</t>
  </si>
  <si>
    <t>HistQOutL GOOS2019</t>
  </si>
  <si>
    <t>HistElevLIBBY2010</t>
  </si>
  <si>
    <t>HistElevLIBBY2011</t>
  </si>
  <si>
    <t>HistElevLIBBY2012</t>
  </si>
  <si>
    <t>HistElevLIBBY2013</t>
  </si>
  <si>
    <t>HistElevLIBBY2014</t>
  </si>
  <si>
    <t>HistElevLIBBY2015</t>
  </si>
  <si>
    <t>HistElevLIBBY2016</t>
  </si>
  <si>
    <t>HistElevLIBBY2017</t>
  </si>
  <si>
    <t>HistElevLIBBY2018</t>
  </si>
  <si>
    <t>HistElevLIBBY2019</t>
  </si>
  <si>
    <t>HistGenLIBBY2010</t>
  </si>
  <si>
    <t>HistGenLIBBY2011</t>
  </si>
  <si>
    <t>HistGenLIBBY2012</t>
  </si>
  <si>
    <t>HistGenLIBBY2013</t>
  </si>
  <si>
    <t>HistGenLIBBY2014</t>
  </si>
  <si>
    <t>HistGenLIBBY2015</t>
  </si>
  <si>
    <t>HistGenLIBBY2016</t>
  </si>
  <si>
    <t>HistGenLIBBY2017</t>
  </si>
  <si>
    <t>HistGenLIBBY2018</t>
  </si>
  <si>
    <t>HistGenLIBBY2019</t>
  </si>
  <si>
    <t>HistSpillLIBBY2010</t>
  </si>
  <si>
    <t>HistSpillLIBBY2011</t>
  </si>
  <si>
    <t>HistSpillLIBBY2012</t>
  </si>
  <si>
    <t>HistSpillLIBBY2013</t>
  </si>
  <si>
    <t>HistSpillLIBBY2014</t>
  </si>
  <si>
    <t>HistSpillLIBBY2015</t>
  </si>
  <si>
    <t>HistSpillLIBBY2016</t>
  </si>
  <si>
    <t>HistSpillLIBBY2017</t>
  </si>
  <si>
    <t>HistSpillLIBBY2018</t>
  </si>
  <si>
    <t>HistSpillLIBBY2019</t>
  </si>
  <si>
    <t>HistQOutLIBBY2010</t>
  </si>
  <si>
    <t>HistQOutLIBBY2011</t>
  </si>
  <si>
    <t>HistQOutLIBBY2012</t>
  </si>
  <si>
    <t>HistQOutLIBBY2013</t>
  </si>
  <si>
    <t>HistQOutLIBBY2014</t>
  </si>
  <si>
    <t>HistQOutLIBBY2015</t>
  </si>
  <si>
    <t>HistQOutLIBBY2016</t>
  </si>
  <si>
    <t>HistQOutLIBBY2017</t>
  </si>
  <si>
    <t>HistQOutLIBBY2018</t>
  </si>
  <si>
    <t>HistQOutLIBBY2019</t>
  </si>
  <si>
    <t>HistElevLR MON2010</t>
  </si>
  <si>
    <t>HistElevLR MON2011</t>
  </si>
  <si>
    <t>HistElevLR MON2012</t>
  </si>
  <si>
    <t>HistElevLR MON2013</t>
  </si>
  <si>
    <t>HistElevLR MON2014</t>
  </si>
  <si>
    <t>HistElevLR MON2015</t>
  </si>
  <si>
    <t>HistElevLR MON2016</t>
  </si>
  <si>
    <t>HistElevLR MON2017</t>
  </si>
  <si>
    <t>HistElevLR MON2018</t>
  </si>
  <si>
    <t>HistElevLR MON2019</t>
  </si>
  <si>
    <t>HistGenLR MON2010</t>
  </si>
  <si>
    <t>HistGenLR MON2011</t>
  </si>
  <si>
    <t>HistGenLR MON2012</t>
  </si>
  <si>
    <t>HistGenLR MON2013</t>
  </si>
  <si>
    <t>HistGenLR MON2014</t>
  </si>
  <si>
    <t>HistGenLR MON2015</t>
  </si>
  <si>
    <t>HistGenLR MON2016</t>
  </si>
  <si>
    <t>HistGenLR MON2017</t>
  </si>
  <si>
    <t>HistGenLR MON2018</t>
  </si>
  <si>
    <t>HistGenLR MON2019</t>
  </si>
  <si>
    <t>HistSpillLR MON2010</t>
  </si>
  <si>
    <t>HistSpillLR MON2011</t>
  </si>
  <si>
    <t>HistSpillLR MON2012</t>
  </si>
  <si>
    <t>HistSpillLR MON2013</t>
  </si>
  <si>
    <t>HistSpillLR MON2014</t>
  </si>
  <si>
    <t>HistSpillLR MON2015</t>
  </si>
  <si>
    <t>HistSpillLR MON2016</t>
  </si>
  <si>
    <t>HistSpillLR MON2017</t>
  </si>
  <si>
    <t>HistSpillLR MON2018</t>
  </si>
  <si>
    <t>HistSpillLR MON2019</t>
  </si>
  <si>
    <t>HistQOutLR MON2010</t>
  </si>
  <si>
    <t>HistQOutLR MON2011</t>
  </si>
  <si>
    <t>HistQOutLR MON2012</t>
  </si>
  <si>
    <t>HistQOutLR MON2013</t>
  </si>
  <si>
    <t>HistQOutLR MON2014</t>
  </si>
  <si>
    <t>HistQOutLR MON2015</t>
  </si>
  <si>
    <t>HistQOutLR MON2016</t>
  </si>
  <si>
    <t>HistQOutLR MON2017</t>
  </si>
  <si>
    <t>HistQOutLR MON2018</t>
  </si>
  <si>
    <t>HistQOutLR MON2019</t>
  </si>
  <si>
    <t>HistElevLR.GRN2010</t>
  </si>
  <si>
    <t>HistElevLR.GRN2011</t>
  </si>
  <si>
    <t>HistElevLR.GRN2012</t>
  </si>
  <si>
    <t>HistElevLR.GRN2013</t>
  </si>
  <si>
    <t>HistElevLR.GRN2014</t>
  </si>
  <si>
    <t>HistElevLR.GRN2015</t>
  </si>
  <si>
    <t>HistElevLR.GRN2016</t>
  </si>
  <si>
    <t>HistElevLR.GRN2017</t>
  </si>
  <si>
    <t>HistElevLR.GRN2018</t>
  </si>
  <si>
    <t>HistElevLR.GRN2019</t>
  </si>
  <si>
    <t>HistGenLR.GRN2010</t>
  </si>
  <si>
    <t>HistGenLR.GRN2011</t>
  </si>
  <si>
    <t>HistGenLR.GRN2012</t>
  </si>
  <si>
    <t>HistGenLR.GRN2013</t>
  </si>
  <si>
    <t>HistGenLR.GRN2014</t>
  </si>
  <si>
    <t>HistGenLR.GRN2015</t>
  </si>
  <si>
    <t>HistGenLR.GRN2016</t>
  </si>
  <si>
    <t>HistGenLR.GRN2017</t>
  </si>
  <si>
    <t>HistGenLR.GRN2018</t>
  </si>
  <si>
    <t>HistGenLR.GRN2019</t>
  </si>
  <si>
    <t>HistSpillLR.GRN2010</t>
  </si>
  <si>
    <t>HistSpillLR.GRN2011</t>
  </si>
  <si>
    <t>HistSpillLR.GRN2012</t>
  </si>
  <si>
    <t>HistSpillLR.GRN2013</t>
  </si>
  <si>
    <t>HistSpillLR.GRN2014</t>
  </si>
  <si>
    <t>HistSpillLR.GRN2015</t>
  </si>
  <si>
    <t>HistSpillLR.GRN2016</t>
  </si>
  <si>
    <t>HistSpillLR.GRN2017</t>
  </si>
  <si>
    <t>HistSpillLR.GRN2018</t>
  </si>
  <si>
    <t>HistSpillLR.GRN2019</t>
  </si>
  <si>
    <t>HistQOutLR.GRN2010</t>
  </si>
  <si>
    <t>HistQOutLR.GRN2011</t>
  </si>
  <si>
    <t>HistQOutLR.GRN2012</t>
  </si>
  <si>
    <t>HistQOutLR.GRN2013</t>
  </si>
  <si>
    <t>HistQOutLR.GRN2014</t>
  </si>
  <si>
    <t>HistQOutLR.GRN2015</t>
  </si>
  <si>
    <t>HistQOutLR.GRN2016</t>
  </si>
  <si>
    <t>HistQOutLR.GRN2017</t>
  </si>
  <si>
    <t>HistQOutLR.GRN2018</t>
  </si>
  <si>
    <t>HistQOutLR.GRN2019</t>
  </si>
  <si>
    <t>HistElevMCNARY2010</t>
  </si>
  <si>
    <t>HistElevMCNARY2011</t>
  </si>
  <si>
    <t>HistElevMCNARY2012</t>
  </si>
  <si>
    <t>HistElevMCNARY2013</t>
  </si>
  <si>
    <t>HistElevMCNARY2014</t>
  </si>
  <si>
    <t>HistElevMCNARY2015</t>
  </si>
  <si>
    <t>HistElevMCNARY2016</t>
  </si>
  <si>
    <t>HistElevMCNARY2017</t>
  </si>
  <si>
    <t>HistElevMCNARY2018</t>
  </si>
  <si>
    <t>HistElevMCNARY2019</t>
  </si>
  <si>
    <t>HistGenMCNARY2010</t>
  </si>
  <si>
    <t>HistGenMCNARY2011</t>
  </si>
  <si>
    <t>HistGenMCNARY2012</t>
  </si>
  <si>
    <t>HistGenMCNARY2013</t>
  </si>
  <si>
    <t>HistGenMCNARY2014</t>
  </si>
  <si>
    <t>HistGenMCNARY2015</t>
  </si>
  <si>
    <t>HistGenMCNARY2016</t>
  </si>
  <si>
    <t>HistGenMCNARY2017</t>
  </si>
  <si>
    <t>HistGenMCNARY2018</t>
  </si>
  <si>
    <t>HistGenMCNARY2019</t>
  </si>
  <si>
    <t>HistSpillMCNARY2010</t>
  </si>
  <si>
    <t>HistSpillMCNARY2011</t>
  </si>
  <si>
    <t>HistSpillMCNARY2012</t>
  </si>
  <si>
    <t>HistSpillMCNARY2013</t>
  </si>
  <si>
    <t>HistSpillMCNARY2014</t>
  </si>
  <si>
    <t>HistSpillMCNARY2015</t>
  </si>
  <si>
    <t>HistSpillMCNARY2016</t>
  </si>
  <si>
    <t>HistSpillMCNARY2017</t>
  </si>
  <si>
    <t>HistSpillMCNARY2018</t>
  </si>
  <si>
    <t>HistSpillMCNARY2019</t>
  </si>
  <si>
    <t>HistQOutMCNARY2010</t>
  </si>
  <si>
    <t>HistQOutMCNARY2011</t>
  </si>
  <si>
    <t>HistQOutMCNARY2012</t>
  </si>
  <si>
    <t>HistQOutMCNARY2013</t>
  </si>
  <si>
    <t>HistQOutMCNARY2014</t>
  </si>
  <si>
    <t>HistQOutMCNARY2015</t>
  </si>
  <si>
    <t>HistQOutMCNARY2016</t>
  </si>
  <si>
    <t>HistQOutMCNARY2017</t>
  </si>
  <si>
    <t>HistQOutMCNARY2018</t>
  </si>
  <si>
    <t>HistQOutMCNARY2019</t>
  </si>
  <si>
    <t>HistElevNOXON2010</t>
  </si>
  <si>
    <t>HistElevNOXON2011</t>
  </si>
  <si>
    <t>HistElevNOXON2012</t>
  </si>
  <si>
    <t>HistElevNOXON2013</t>
  </si>
  <si>
    <t>HistElevNOXON2014</t>
  </si>
  <si>
    <t>HistElevNOXON2015</t>
  </si>
  <si>
    <t>HistElevNOXON2016</t>
  </si>
  <si>
    <t>HistElevNOXON2017</t>
  </si>
  <si>
    <t>HistElevNOXON2018</t>
  </si>
  <si>
    <t>HistElevNOXON2019</t>
  </si>
  <si>
    <t>HistQOutNOXON2010</t>
  </si>
  <si>
    <t>HistQOutNOXON2011</t>
  </si>
  <si>
    <t>HistQOutNOXON2012</t>
  </si>
  <si>
    <t>HistQOutNOXON2013</t>
  </si>
  <si>
    <t>HistQOutNOXON2014</t>
  </si>
  <si>
    <t>HistQOutNOXON2015</t>
  </si>
  <si>
    <t>HistQOutNOXON2016</t>
  </si>
  <si>
    <t>HistQOutNOXON2017</t>
  </si>
  <si>
    <t>HistQOutNOXON2018</t>
  </si>
  <si>
    <t>HistQOutNOXON2019</t>
  </si>
  <si>
    <t>HistElevPRIEST2010</t>
  </si>
  <si>
    <t>HistElevPRIEST2011</t>
  </si>
  <si>
    <t>HistElevPRIEST2012</t>
  </si>
  <si>
    <t>HistElevPRIEST2013</t>
  </si>
  <si>
    <t>HistElevPRIEST2014</t>
  </si>
  <si>
    <t>HistElevPRIEST2015</t>
  </si>
  <si>
    <t>HistElevPRIEST2016</t>
  </si>
  <si>
    <t>HistElevPRIEST2017</t>
  </si>
  <si>
    <t>HistElevPRIEST2018</t>
  </si>
  <si>
    <t>HistElevPRIEST2019</t>
  </si>
  <si>
    <t>HistGenPRIEST2010</t>
  </si>
  <si>
    <t>HistGenPRIEST2011</t>
  </si>
  <si>
    <t>HistGenPRIEST2012</t>
  </si>
  <si>
    <t>HistGenPRIEST2013</t>
  </si>
  <si>
    <t>HistGenPRIEST2014</t>
  </si>
  <si>
    <t>HistGenPRIEST2015</t>
  </si>
  <si>
    <t>HistGenPRIEST2016</t>
  </si>
  <si>
    <t>HistGenPRIEST2017</t>
  </si>
  <si>
    <t>HistGenPRIEST2018</t>
  </si>
  <si>
    <t>HistGenPRIEST2019</t>
  </si>
  <si>
    <t>HistSpillPRIEST2010</t>
  </si>
  <si>
    <t>HistSpillPRIEST2011</t>
  </si>
  <si>
    <t>HistSpillPRIEST2012</t>
  </si>
  <si>
    <t>HistSpillPRIEST2013</t>
  </si>
  <si>
    <t>HistSpillPRIEST2014</t>
  </si>
  <si>
    <t>HistSpillPRIEST2015</t>
  </si>
  <si>
    <t>HistSpillPRIEST2016</t>
  </si>
  <si>
    <t>HistSpillPRIEST2017</t>
  </si>
  <si>
    <t>HistSpillPRIEST2018</t>
  </si>
  <si>
    <t>HistSpillPRIEST2019</t>
  </si>
  <si>
    <t>HistQOutPRIEST2010</t>
  </si>
  <si>
    <t>HistQOutPRIEST2011</t>
  </si>
  <si>
    <t>HistQOutPRIEST2012</t>
  </si>
  <si>
    <t>HistQOutPRIEST2013</t>
  </si>
  <si>
    <t>HistQOutPRIEST2014</t>
  </si>
  <si>
    <t>HistQOutPRIEST2015</t>
  </si>
  <si>
    <t>HistQOutPRIEST2016</t>
  </si>
  <si>
    <t>HistQOutPRIEST2017</t>
  </si>
  <si>
    <t>HistQOutPRIEST2018</t>
  </si>
  <si>
    <t>HistQOutPRIEST2019</t>
  </si>
  <si>
    <t>HistElevROCK I2010</t>
  </si>
  <si>
    <t>HistElevROCK I2011</t>
  </si>
  <si>
    <t>HistElevROCK I2012</t>
  </si>
  <si>
    <t>HistElevROCK I2013</t>
  </si>
  <si>
    <t>HistElevROCK I2014</t>
  </si>
  <si>
    <t>HistElevROCK I2015</t>
  </si>
  <si>
    <t>HistElevROCK I2016</t>
  </si>
  <si>
    <t>HistElevROCK I2017</t>
  </si>
  <si>
    <t>HistElevROCK I2018</t>
  </si>
  <si>
    <t>HistElevROCK I2019</t>
  </si>
  <si>
    <t>HistGenROCK I2010</t>
  </si>
  <si>
    <t>HistGenROCK I2011</t>
  </si>
  <si>
    <t>HistGenROCK I2012</t>
  </si>
  <si>
    <t>HistGenROCK I2013</t>
  </si>
  <si>
    <t>HistGenROCK I2014</t>
  </si>
  <si>
    <t>HistGenROCK I2015</t>
  </si>
  <si>
    <t>HistGenROCK I2016</t>
  </si>
  <si>
    <t>HistGenROCK I2017</t>
  </si>
  <si>
    <t>HistGenROCK I2018</t>
  </si>
  <si>
    <t>HistGenROCK I2019</t>
  </si>
  <si>
    <t>HistSpillROCK I2010</t>
  </si>
  <si>
    <t>HistSpillROCK I2011</t>
  </si>
  <si>
    <t>HistSpillROCK I2012</t>
  </si>
  <si>
    <t>HistSpillROCK I2013</t>
  </si>
  <si>
    <t>HistSpillROCK I2014</t>
  </si>
  <si>
    <t>HistSpillROCK I2015</t>
  </si>
  <si>
    <t>HistSpillROCK I2016</t>
  </si>
  <si>
    <t>HistSpillROCK I2017</t>
  </si>
  <si>
    <t>HistSpillROCK I2018</t>
  </si>
  <si>
    <t>HistSpillROCK I2019</t>
  </si>
  <si>
    <t>HistQOutROCK I2010</t>
  </si>
  <si>
    <t>HistQOutROCK I2011</t>
  </si>
  <si>
    <t>HistQOutROCK I2012</t>
  </si>
  <si>
    <t>HistQOutROCK I2013</t>
  </si>
  <si>
    <t>HistQOutROCK I2014</t>
  </si>
  <si>
    <t>HistQOutROCK I2015</t>
  </si>
  <si>
    <t>HistQOutROCK I2016</t>
  </si>
  <si>
    <t>HistQOutROCK I2017</t>
  </si>
  <si>
    <t>HistQOutROCK I2018</t>
  </si>
  <si>
    <t>HistQOutROCK I2019</t>
  </si>
  <si>
    <t>HistElevR RECH2010</t>
  </si>
  <si>
    <t>HistElevR RECH2011</t>
  </si>
  <si>
    <t>HistElevR RECH2012</t>
  </si>
  <si>
    <t>HistElevR RECH2013</t>
  </si>
  <si>
    <t>HistElevR RECH2014</t>
  </si>
  <si>
    <t>HistElevR RECH2015</t>
  </si>
  <si>
    <t>HistElevR RECH2016</t>
  </si>
  <si>
    <t>HistElevR RECH2017</t>
  </si>
  <si>
    <t>HistElevR RECH2018</t>
  </si>
  <si>
    <t>HistElevR RECH2019</t>
  </si>
  <si>
    <t>HistGenR RECH2010</t>
  </si>
  <si>
    <t>HistGenR RECH2011</t>
  </si>
  <si>
    <t>HistGenR RECH2012</t>
  </si>
  <si>
    <t>HistGenR RECH2013</t>
  </si>
  <si>
    <t>HistGenR RECH2014</t>
  </si>
  <si>
    <t>HistGenR RECH2015</t>
  </si>
  <si>
    <t>HistGenR RECH2016</t>
  </si>
  <si>
    <t>HistGenR RECH2017</t>
  </si>
  <si>
    <t>HistGenR RECH2018</t>
  </si>
  <si>
    <t>HistGenR RECH2019</t>
  </si>
  <si>
    <t>HistSpillR RECH2010</t>
  </si>
  <si>
    <t>HistSpillR RECH2011</t>
  </si>
  <si>
    <t>HistSpillR RECH2012</t>
  </si>
  <si>
    <t>HistSpillR RECH2013</t>
  </si>
  <si>
    <t>HistSpillR RECH2014</t>
  </si>
  <si>
    <t>HistSpillR RECH2015</t>
  </si>
  <si>
    <t>HistSpillR RECH2016</t>
  </si>
  <si>
    <t>HistSpillR RECH2017</t>
  </si>
  <si>
    <t>HistSpillR RECH2018</t>
  </si>
  <si>
    <t>HistSpillR RECH2019</t>
  </si>
  <si>
    <t>HistQOutR RECH2010</t>
  </si>
  <si>
    <t>HistQOutR RECH2011</t>
  </si>
  <si>
    <t>HistQOutR RECH2012</t>
  </si>
  <si>
    <t>HistQOutR RECH2013</t>
  </si>
  <si>
    <t>HistQOutR RECH2014</t>
  </si>
  <si>
    <t>HistQOutR RECH2015</t>
  </si>
  <si>
    <t>HistQOutR RECH2016</t>
  </si>
  <si>
    <t>HistQOutR RECH2017</t>
  </si>
  <si>
    <t>HistQOutR RECH2018</t>
  </si>
  <si>
    <t>HistQOutR RECH2019</t>
  </si>
  <si>
    <t>HistElevDALLES2010</t>
  </si>
  <si>
    <t>HistElevDALLES2011</t>
  </si>
  <si>
    <t>HistElevDALLES2012</t>
  </si>
  <si>
    <t>HistElevDALLES2013</t>
  </si>
  <si>
    <t>HistElevDALLES2014</t>
  </si>
  <si>
    <t>HistElevDALLES2015</t>
  </si>
  <si>
    <t>HistElevDALLES2016</t>
  </si>
  <si>
    <t>HistElevDALLES2017</t>
  </si>
  <si>
    <t>HistElevDALLES2018</t>
  </si>
  <si>
    <t>HistElevDALLES2019</t>
  </si>
  <si>
    <t>HistGenDALLES2010</t>
  </si>
  <si>
    <t>HistGenDALLES2011</t>
  </si>
  <si>
    <t>HistGenDALLES2012</t>
  </si>
  <si>
    <t>HistGenDALLES2013</t>
  </si>
  <si>
    <t>HistGenDALLES2014</t>
  </si>
  <si>
    <t>HistGenDALLES2015</t>
  </si>
  <si>
    <t>HistGenDALLES2016</t>
  </si>
  <si>
    <t>HistGenDALLES2017</t>
  </si>
  <si>
    <t>HistGenDALLES2018</t>
  </si>
  <si>
    <t>HistGenDALLES2019</t>
  </si>
  <si>
    <t>HistSpillDALLES2010</t>
  </si>
  <si>
    <t>HistSpillDALLES2011</t>
  </si>
  <si>
    <t>HistSpillDALLES2012</t>
  </si>
  <si>
    <t>HistSpillDALLES2013</t>
  </si>
  <si>
    <t>HistSpillDALLES2014</t>
  </si>
  <si>
    <t>HistSpillDALLES2015</t>
  </si>
  <si>
    <t>HistSpillDALLES2016</t>
  </si>
  <si>
    <t>HistSpillDALLES2017</t>
  </si>
  <si>
    <t>HistSpillDALLES2018</t>
  </si>
  <si>
    <t>HistSpillDALLES2019</t>
  </si>
  <si>
    <t>HistQOutDALLES2010</t>
  </si>
  <si>
    <t>HistQOutDALLES2011</t>
  </si>
  <si>
    <t>HistQOutDALLES2012</t>
  </si>
  <si>
    <t>HistQOutDALLES2013</t>
  </si>
  <si>
    <t>HistQOutDALLES2014</t>
  </si>
  <si>
    <t>HistQOutDALLES2015</t>
  </si>
  <si>
    <t>HistQOutDALLES2016</t>
  </si>
  <si>
    <t>HistQOutDALLES2017</t>
  </si>
  <si>
    <t>HistQOutDALLES2018</t>
  </si>
  <si>
    <t>HistQOutDALLES2019</t>
  </si>
  <si>
    <t>HistElevWANAP2010</t>
  </si>
  <si>
    <t>HistElevWANAP2011</t>
  </si>
  <si>
    <t>HistElevWANAP2012</t>
  </si>
  <si>
    <t>HistElevWANAP2013</t>
  </si>
  <si>
    <t>HistElevWANAP2014</t>
  </si>
  <si>
    <t>HistElevWANAP2015</t>
  </si>
  <si>
    <t>HistElevWANAP2016</t>
  </si>
  <si>
    <t>HistElevWANAP2017</t>
  </si>
  <si>
    <t>HistElevWANAP2018</t>
  </si>
  <si>
    <t>HistElevWANAP2019</t>
  </si>
  <si>
    <t>HistGenWANAP2010</t>
  </si>
  <si>
    <t>HistGenWANAP2011</t>
  </si>
  <si>
    <t>HistGenWANAP2012</t>
  </si>
  <si>
    <t>HistGenWANAP2013</t>
  </si>
  <si>
    <t>HistGenWANAP2014</t>
  </si>
  <si>
    <t>HistGenWANAP2015</t>
  </si>
  <si>
    <t>HistGenWANAP2016</t>
  </si>
  <si>
    <t>HistGenWANAP2017</t>
  </si>
  <si>
    <t>HistGenWANAP2018</t>
  </si>
  <si>
    <t>HistGenWANAP2019</t>
  </si>
  <si>
    <t>HistSpillWANAP2010</t>
  </si>
  <si>
    <t>HistSpillWANAP2011</t>
  </si>
  <si>
    <t>HistSpillWANAP2012</t>
  </si>
  <si>
    <t>HistSpillWANAP2013</t>
  </si>
  <si>
    <t>HistSpillWANAP2014</t>
  </si>
  <si>
    <t>HistSpillWANAP2015</t>
  </si>
  <si>
    <t>HistSpillWANAP2016</t>
  </si>
  <si>
    <t>HistSpillWANAP2017</t>
  </si>
  <si>
    <t>HistSpillWANAP2018</t>
  </si>
  <si>
    <t>HistSpillWANAP2019</t>
  </si>
  <si>
    <t>HistQOutWANAP2010</t>
  </si>
  <si>
    <t>HistQOutWANAP2011</t>
  </si>
  <si>
    <t>HistQOutWANAP2012</t>
  </si>
  <si>
    <t>HistQOutWANAP2013</t>
  </si>
  <si>
    <t>HistQOutWANAP2014</t>
  </si>
  <si>
    <t>HistQOutWANAP2015</t>
  </si>
  <si>
    <t>HistQOutWANAP2016</t>
  </si>
  <si>
    <t>HistQOutWANAP2017</t>
  </si>
  <si>
    <t>HistQOutWANAP2018</t>
  </si>
  <si>
    <t>HistQOutWANAP2019</t>
  </si>
  <si>
    <t>HistElevWELLS2010</t>
  </si>
  <si>
    <t>HistElevWELLS2011</t>
  </si>
  <si>
    <t>HistElevWELLS2012</t>
  </si>
  <si>
    <t>HistElevWELLS2013</t>
  </si>
  <si>
    <t>HistElevWELLS2014</t>
  </si>
  <si>
    <t>HistElevWELLS2015</t>
  </si>
  <si>
    <t>HistElevWELLS2016</t>
  </si>
  <si>
    <t>HistElevWELLS2017</t>
  </si>
  <si>
    <t>HistElevWELLS2018</t>
  </si>
  <si>
    <t>HistElevWELLS2019</t>
  </si>
  <si>
    <t>HistGenWELLS2010</t>
  </si>
  <si>
    <t>HistGenWELLS2011</t>
  </si>
  <si>
    <t>HistGenWELLS2012</t>
  </si>
  <si>
    <t>HistGenWELLS2013</t>
  </si>
  <si>
    <t>HistGenWELLS2014</t>
  </si>
  <si>
    <t>HistGenWELLS2015</t>
  </si>
  <si>
    <t>HistGenWELLS2016</t>
  </si>
  <si>
    <t>HistGenWELLS2017</t>
  </si>
  <si>
    <t>HistGenWELLS2018</t>
  </si>
  <si>
    <t>HistGenWELLS2019</t>
  </si>
  <si>
    <t>HistSpillWELLS2010</t>
  </si>
  <si>
    <t>HistSpillWELLS2011</t>
  </si>
  <si>
    <t>HistSpillWELLS2012</t>
  </si>
  <si>
    <t>HistSpillWELLS2013</t>
  </si>
  <si>
    <t>HistSpillWELLS2014</t>
  </si>
  <si>
    <t>HistSpillWELLS2015</t>
  </si>
  <si>
    <t>HistSpillWELLS2016</t>
  </si>
  <si>
    <t>HistSpillWELLS2017</t>
  </si>
  <si>
    <t>HistSpillWELLS2018</t>
  </si>
  <si>
    <t>HistSpillWELLS2019</t>
  </si>
  <si>
    <t>HistQOutWELLS2010</t>
  </si>
  <si>
    <t>HistQOutWELLS2011</t>
  </si>
  <si>
    <t>HistQOutWELLS2012</t>
  </si>
  <si>
    <t>HistQOutWELLS2013</t>
  </si>
  <si>
    <t>HistQOutWELLS2014</t>
  </si>
  <si>
    <t>HistQOutWELLS2015</t>
  </si>
  <si>
    <t>HistQOutWELLS2016</t>
  </si>
  <si>
    <t>HistQOutWELLS2017</t>
  </si>
  <si>
    <t>HistQOutWELLS2018</t>
  </si>
  <si>
    <t>HistQOutWELLS2019</t>
  </si>
  <si>
    <t>HistElevBOX C2010</t>
  </si>
  <si>
    <t>HistElevBOX C2011</t>
  </si>
  <si>
    <t>HistElevBOX C2012</t>
  </si>
  <si>
    <t>HistElevBOX C2013</t>
  </si>
  <si>
    <t>HistElevBOX C2014</t>
  </si>
  <si>
    <t>HistElevBOX C2015</t>
  </si>
  <si>
    <t>HistElevBOX C2016</t>
  </si>
  <si>
    <t>HistElevBOX C2017</t>
  </si>
  <si>
    <t>HistElevBOX C2018</t>
  </si>
  <si>
    <t>HistElevBOX C2019</t>
  </si>
  <si>
    <t>HistQOutBOX C2010</t>
  </si>
  <si>
    <t>HistQOutBOX C2011</t>
  </si>
  <si>
    <t>HistQOutBOX C2012</t>
  </si>
  <si>
    <t>HistQOutBOX C2013</t>
  </si>
  <si>
    <t>HistQOutBOX C2014</t>
  </si>
  <si>
    <t>HistQOutBOX C2015</t>
  </si>
  <si>
    <t>HistQOutBOX C2016</t>
  </si>
  <si>
    <t>HistQOutBOX C2017</t>
  </si>
  <si>
    <t>HistQOutBOX C2018</t>
  </si>
  <si>
    <t>HistQOutBOX C2019</t>
  </si>
  <si>
    <t>HistElevBRNLEE2010</t>
  </si>
  <si>
    <t>HistElevBRNLEE2011</t>
  </si>
  <si>
    <t>HistElevBRNLEE2012</t>
  </si>
  <si>
    <t>HistElevBRNLEE2013</t>
  </si>
  <si>
    <t>HistElevBRNLEE2014</t>
  </si>
  <si>
    <t>HistElevBRNLEE2015</t>
  </si>
  <si>
    <t>HistElevBRNLEE2016</t>
  </si>
  <si>
    <t>HistElevBRNLEE2017</t>
  </si>
  <si>
    <t>HistElevBRNLEE2018</t>
  </si>
  <si>
    <t>HistElevBRNLEE2019</t>
  </si>
  <si>
    <t>HistQOutBRNLEE2010</t>
  </si>
  <si>
    <t>HistQOutBRNLEE2011</t>
  </si>
  <si>
    <t>HistQOutBRNLEE2012</t>
  </si>
  <si>
    <t>HistQOutBRNLEE2013</t>
  </si>
  <si>
    <t>HistQOutBRNLEE2014</t>
  </si>
  <si>
    <t>HistQOutBRNLEE2015</t>
  </si>
  <si>
    <t>HistQOutBRNLEE2016</t>
  </si>
  <si>
    <t>HistQOutBRNLEE2017</t>
  </si>
  <si>
    <t>HistQOutBRNLEE2018</t>
  </si>
  <si>
    <t>HistQOutBRNLEE2019</t>
  </si>
  <si>
    <t>HistStorBRNLEE2010</t>
  </si>
  <si>
    <t>HistStorBRNLEE2011</t>
  </si>
  <si>
    <t>HistStorBRNLEE2012</t>
  </si>
  <si>
    <t>HistStorBRNLEE2013</t>
  </si>
  <si>
    <t>HistStorBRNLEE2014</t>
  </si>
  <si>
    <t>HistStorBRNLEE2015</t>
  </si>
  <si>
    <t>HistStorBRNLEE2016</t>
  </si>
  <si>
    <t>HistStorBRNLEE2017</t>
  </si>
  <si>
    <t>HistStorBRNLEE2018</t>
  </si>
  <si>
    <t>HistStorBRNLEE2019</t>
  </si>
  <si>
    <t>HistQOutHELL C2010</t>
  </si>
  <si>
    <t>HistQOutHELL C2011</t>
  </si>
  <si>
    <t>HistQOutHELL C2012</t>
  </si>
  <si>
    <t>HistQOutHELL C2013</t>
  </si>
  <si>
    <t>HistQOutHELL C2014</t>
  </si>
  <si>
    <t>HistQOutHELL C2015</t>
  </si>
  <si>
    <t>HistQOutHELL C2016</t>
  </si>
  <si>
    <t>HistQOutHELL C2017</t>
  </si>
  <si>
    <t>HistQOutHELL C2018</t>
  </si>
  <si>
    <t>HistQOutHELL C2019</t>
  </si>
  <si>
    <t>HistQOutBONFER2014</t>
  </si>
  <si>
    <t>HistQOutBONFER2015</t>
  </si>
  <si>
    <t>HistQOutBONFER2016</t>
  </si>
  <si>
    <t>HistQOutBONFER2017</t>
  </si>
  <si>
    <t>HistQOutBONFER2018</t>
  </si>
  <si>
    <t>HistQOutARROW2009</t>
  </si>
  <si>
    <t>HistQOutARROW2010</t>
  </si>
  <si>
    <t>HistQOutARROW2011</t>
  </si>
  <si>
    <t>HistQOutARROW2012</t>
  </si>
  <si>
    <t>HistQOutARROW2013</t>
  </si>
  <si>
    <t>HistQOutARROW2014</t>
  </si>
  <si>
    <t>HistQOutARROW2015</t>
  </si>
  <si>
    <t>HistQOutARROW2016</t>
  </si>
  <si>
    <t>HistQOutARROW2017</t>
  </si>
  <si>
    <t>HistQOutARROW2018</t>
  </si>
  <si>
    <t>HistElevDUNCAN2009</t>
  </si>
  <si>
    <t>HistElevDUNCAN2010</t>
  </si>
  <si>
    <t>HistElevDUNCAN2011</t>
  </si>
  <si>
    <t>HistElevDUNCAN2012</t>
  </si>
  <si>
    <t>HistElevDUNCAN2013</t>
  </si>
  <si>
    <t>HistElevDUNCAN2014</t>
  </si>
  <si>
    <t>HistElevDUNCAN2015</t>
  </si>
  <si>
    <t>HistElevDUNCAN2016</t>
  </si>
  <si>
    <t>HistElevDUNCAN2017</t>
  </si>
  <si>
    <t>HistElevDUNCAN2018</t>
  </si>
  <si>
    <t>HistQOutDUNCAN2009</t>
  </si>
  <si>
    <t>HistQOutDUNCAN2010</t>
  </si>
  <si>
    <t>HistQOutDUNCAN2011</t>
  </si>
  <si>
    <t>HistQOutDUNCAN2012</t>
  </si>
  <si>
    <t>HistQOutDUNCAN2013</t>
  </si>
  <si>
    <t>HistQOutDUNCAN2014</t>
  </si>
  <si>
    <t>HistQOutDUNCAN2015</t>
  </si>
  <si>
    <t>HistQOutDUNCAN2016</t>
  </si>
  <si>
    <t>HistQOutDUNCAN2017</t>
  </si>
  <si>
    <t>HistQOutDUNCAN2018</t>
  </si>
  <si>
    <t>HistElevMICA2009</t>
  </si>
  <si>
    <t>HistElevMICA2010</t>
  </si>
  <si>
    <t>HistElevMICA2011</t>
  </si>
  <si>
    <t>HistElevMICA2012</t>
  </si>
  <si>
    <t>HistElevMICA2013</t>
  </si>
  <si>
    <t>HistElevMICA2014</t>
  </si>
  <si>
    <t>HistElevMICA2015</t>
  </si>
  <si>
    <t>HistElevMICA2016</t>
  </si>
  <si>
    <t>HistElevMICA2017</t>
  </si>
  <si>
    <t>HistElevMICA2018</t>
  </si>
  <si>
    <t>HistQOutREVELS2009</t>
  </si>
  <si>
    <t>HistQOutREVELS2010</t>
  </si>
  <si>
    <t>HistQOutREVELS2011</t>
  </si>
  <si>
    <t>HistQOutREVELS2012</t>
  </si>
  <si>
    <t>HistQOutREVELS2013</t>
  </si>
  <si>
    <t>HistQOutREVELS2014</t>
  </si>
  <si>
    <t>HistQOutREVELS2015</t>
  </si>
  <si>
    <t>HistQOutREVELS2016</t>
  </si>
  <si>
    <t>HistQOutREVELS2017</t>
  </si>
  <si>
    <t>HistQOutREVELS2018</t>
  </si>
  <si>
    <t>RA</t>
  </si>
  <si>
    <t>RC</t>
  </si>
  <si>
    <t>RG</t>
  </si>
  <si>
    <t>2025 RA New GENESYS vs Historical Plant Operation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</si>
</sst>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/>
    <xf numFmtId="1" fontId="0" fillId="0" borderId="0" xfId="0" applyNumberFormat="1"/>
    <xf numFmtId="164" fontId="0" fillId="0" borderId="0" xfId="0" applyNumberFormat="1"/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" fontId="0" fillId="0" borderId="0" xfId="0" applyNumberFormat="1" applyFill="1"/>
    <xf numFmtId="164" fontId="0" fillId="0" borderId="0" xfId="0" applyNumberFormat="1" applyFill="1"/>
    <xf numFmtId="0" fontId="0" fillId="0" borderId="0" xfId="0" applyFont="1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3" fillId="2" borderId="0" xfId="0" applyFont="1" applyFill="1"/>
    <xf numFmtId="0" fontId="4" fillId="0" borderId="0" xfId="0" applyFont="1" applyFill="1"/>
    <xf numFmtId="0" fontId="0" fillId="0" borderId="0" xfId="0" applyFont="1" applyFill="1"/>
    <xf numFmtId="0" fontId="0" fillId="3" borderId="0" xfId="0" applyFill="1"/>
    <xf numFmtId="0" fontId="0" fillId="3" borderId="0" xfId="0" applyFill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4" borderId="0" xfId="0" applyFill="1"/>
    <xf numFmtId="0" fontId="3" fillId="2" borderId="2" xfId="0" applyFont="1" applyFill="1" applyBorder="1"/>
    <xf numFmtId="0" fontId="4" fillId="2" borderId="3" xfId="0" applyFont="1" applyFill="1" applyBorder="1"/>
    <xf numFmtId="0" fontId="4" fillId="2" borderId="4" xfId="0" applyFont="1" applyFill="1" applyBorder="1"/>
    <xf numFmtId="0" fontId="7" fillId="5" borderId="0" xfId="0" applyFont="1" applyFill="1" applyBorder="1"/>
    <xf numFmtId="0" fontId="5" fillId="5" borderId="0" xfId="0" applyFont="1" applyFill="1" applyBorder="1"/>
    <xf numFmtId="0" fontId="5" fillId="0" borderId="0" xfId="0" applyFont="1" applyFill="1" applyBorder="1"/>
    <xf numFmtId="0" fontId="0" fillId="3" borderId="0" xfId="0" applyFill="1" applyAlignment="1">
      <alignment horizontal="right"/>
    </xf>
    <xf numFmtId="0" fontId="2" fillId="6" borderId="1" xfId="0" applyFont="1" applyFill="1" applyBorder="1" applyAlignment="1">
      <alignment horizontal="left"/>
    </xf>
    <xf numFmtId="0" fontId="4" fillId="2" borderId="0" xfId="0" applyFont="1" applyFill="1"/>
    <xf numFmtId="0" fontId="0" fillId="7" borderId="0" xfId="0" applyFill="1" applyAlignment="1">
      <alignment horizontal="right"/>
    </xf>
    <xf numFmtId="0" fontId="0" fillId="7" borderId="0" xfId="0" applyFill="1"/>
    <xf numFmtId="164" fontId="0" fillId="4" borderId="0" xfId="0" applyNumberFormat="1" applyFill="1"/>
    <xf numFmtId="0" fontId="0" fillId="4" borderId="0" xfId="0" applyFill="1" applyAlignment="1">
      <alignment horizontal="right"/>
    </xf>
  </cellXfs>
  <cellStyles count="1">
    <cellStyle name="Normal" xfId="0" builtinId="0"/>
  </cellStyles>
  <dxfs count="4">
    <dxf>
      <fill>
        <patternFill patternType="solid">
          <fgColor indexed="64"/>
          <bgColor theme="8" tint="0.79998168889431442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8" tint="0.7999816888943144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Calibri"/>
        <family val="2"/>
        <scheme val="minor"/>
      </font>
      <fill>
        <patternFill patternType="solid">
          <fgColor indexed="64"/>
          <bgColor rgb="FF0070C0"/>
        </patternFill>
      </fill>
    </dxf>
    <dxf>
      <fill>
        <patternFill patternType="solid">
          <fgColor indexed="64"/>
          <bgColor theme="8" tint="0.79998168889431442"/>
        </patternFill>
      </fill>
    </dxf>
  </dxfs>
  <tableStyles count="0" defaultTableStyle="TableStyleMedium2" defaultPivotStyle="PivotStyleLight16"/>
  <colors>
    <mruColors>
      <color rgb="FFEFF5FB"/>
      <color rgb="FFFFF8E5"/>
      <color rgb="FFF4F9F1"/>
      <color rgb="FFFD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'New vs Historical'!$O$4</c:f>
          <c:strCache>
            <c:ptCount val="1"/>
            <c:pt idx="0">
              <c:v>Average Outflow at MICA CC A (New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'New vs Historical'!$K$6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Historical'!$L$6:$Y$6</c:f>
              <c:numCache>
                <c:formatCode>0.0</c:formatCode>
                <c:ptCount val="14"/>
                <c:pt idx="0">
                  <c:v>13.639664496122201</c:v>
                </c:pt>
                <c:pt idx="1">
                  <c:v>17.091623551472299</c:v>
                </c:pt>
                <c:pt idx="2">
                  <c:v>29.1535695588185</c:v>
                </c:pt>
                <c:pt idx="3">
                  <c:v>14.755789044313699</c:v>
                </c:pt>
                <c:pt idx="4">
                  <c:v>28.900035609576701</c:v>
                </c:pt>
                <c:pt idx="5">
                  <c:v>14.984039125325401</c:v>
                </c:pt>
                <c:pt idx="6">
                  <c:v>11.706927950281599</c:v>
                </c:pt>
                <c:pt idx="7">
                  <c:v>9.6371965462634108</c:v>
                </c:pt>
                <c:pt idx="8">
                  <c:v>21.641518223944999</c:v>
                </c:pt>
                <c:pt idx="9">
                  <c:v>45.926445943950803</c:v>
                </c:pt>
                <c:pt idx="10">
                  <c:v>29.786655765655599</c:v>
                </c:pt>
                <c:pt idx="11">
                  <c:v>31.802307409362601</c:v>
                </c:pt>
                <c:pt idx="12">
                  <c:v>35.752554663572397</c:v>
                </c:pt>
                <c:pt idx="13">
                  <c:v>28.016095766156401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2-46F9-B4AD-0B59FFE69981}"/>
            </c:ext>
          </c:extLst>
        </c:ser>
        <c:ser>
          <c:idx val="1"/>
          <c:order val="1"/>
          <c:tx>
            <c:strRef>
              <c:f>'New vs Historical'!$K$7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Historical'!$L$7:$Y$7</c:f>
              <c:numCache>
                <c:formatCode>0.0</c:formatCode>
                <c:ptCount val="14"/>
                <c:pt idx="0">
                  <c:v>11.1295227445998</c:v>
                </c:pt>
                <c:pt idx="1">
                  <c:v>17.367361841823602</c:v>
                </c:pt>
                <c:pt idx="2">
                  <c:v>31.516305031556499</c:v>
                </c:pt>
                <c:pt idx="3">
                  <c:v>13.739584264895599</c:v>
                </c:pt>
                <c:pt idx="4">
                  <c:v>27.929379743580199</c:v>
                </c:pt>
                <c:pt idx="5">
                  <c:v>14.96303293741</c:v>
                </c:pt>
                <c:pt idx="6">
                  <c:v>14.0799846619259</c:v>
                </c:pt>
                <c:pt idx="7">
                  <c:v>9.1362320644097199</c:v>
                </c:pt>
                <c:pt idx="8">
                  <c:v>9.7749136617896504</c:v>
                </c:pt>
                <c:pt idx="9">
                  <c:v>27.856870556751701</c:v>
                </c:pt>
                <c:pt idx="10">
                  <c:v>45.3389642963132</c:v>
                </c:pt>
                <c:pt idx="11">
                  <c:v>41.943239719920903</c:v>
                </c:pt>
                <c:pt idx="12">
                  <c:v>33.257065607892798</c:v>
                </c:pt>
                <c:pt idx="13">
                  <c:v>25.806322369915598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2-46F9-B4AD-0B59FFE69981}"/>
            </c:ext>
          </c:extLst>
        </c:ser>
        <c:ser>
          <c:idx val="2"/>
          <c:order val="2"/>
          <c:tx>
            <c:strRef>
              <c:f>'New vs Historical'!$K$8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Historical'!$L$8:$Y$8</c:f>
              <c:numCache>
                <c:formatCode>0.0</c:formatCode>
                <c:ptCount val="14"/>
                <c:pt idx="0">
                  <c:v>10.0076723376517</c:v>
                </c:pt>
                <c:pt idx="1">
                  <c:v>16.5557803326863</c:v>
                </c:pt>
                <c:pt idx="2">
                  <c:v>26.8672727725701</c:v>
                </c:pt>
                <c:pt idx="3">
                  <c:v>14.0924026461284</c:v>
                </c:pt>
                <c:pt idx="4">
                  <c:v>21.598639708671101</c:v>
                </c:pt>
                <c:pt idx="5">
                  <c:v>13.467501025511599</c:v>
                </c:pt>
                <c:pt idx="6">
                  <c:v>24.602546822892499</c:v>
                </c:pt>
                <c:pt idx="7">
                  <c:v>18.646115983283003</c:v>
                </c:pt>
                <c:pt idx="8">
                  <c:v>15.136968480070101</c:v>
                </c:pt>
                <c:pt idx="9">
                  <c:v>38.6983364192672</c:v>
                </c:pt>
                <c:pt idx="10">
                  <c:v>54.2700528188658</c:v>
                </c:pt>
                <c:pt idx="11">
                  <c:v>38.450587672740802</c:v>
                </c:pt>
                <c:pt idx="12">
                  <c:v>37.3929613345585</c:v>
                </c:pt>
                <c:pt idx="13">
                  <c:v>25.696350447552302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2-46F9-B4AD-0B59FFE69981}"/>
            </c:ext>
          </c:extLst>
        </c:ser>
        <c:ser>
          <c:idx val="3"/>
          <c:order val="3"/>
          <c:tx>
            <c:strRef>
              <c:f>'New vs Historical'!$K$9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Historical'!$L$9:$Y$9</c:f>
              <c:numCache>
                <c:formatCode>0.0</c:formatCode>
                <c:ptCount val="14"/>
                <c:pt idx="0">
                  <c:v>10.707935359441001</c:v>
                </c:pt>
                <c:pt idx="1">
                  <c:v>15.7890993613936</c:v>
                </c:pt>
                <c:pt idx="2">
                  <c:v>27.7692933409704</c:v>
                </c:pt>
                <c:pt idx="3">
                  <c:v>14.3051138959787</c:v>
                </c:pt>
                <c:pt idx="4">
                  <c:v>21.121673906911901</c:v>
                </c:pt>
                <c:pt idx="5">
                  <c:v>13.2452188358432</c:v>
                </c:pt>
                <c:pt idx="6">
                  <c:v>13.3456617189398</c:v>
                </c:pt>
                <c:pt idx="7">
                  <c:v>7.8025645443938796</c:v>
                </c:pt>
                <c:pt idx="8">
                  <c:v>10.153980786831401</c:v>
                </c:pt>
                <c:pt idx="9">
                  <c:v>27.659099028280401</c:v>
                </c:pt>
                <c:pt idx="10">
                  <c:v>47.182723944178598</c:v>
                </c:pt>
                <c:pt idx="11">
                  <c:v>40.407785126876803</c:v>
                </c:pt>
                <c:pt idx="12">
                  <c:v>44.836040864140401</c:v>
                </c:pt>
                <c:pt idx="13">
                  <c:v>26.8922446557761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72-46F9-B4AD-0B59FFE69981}"/>
            </c:ext>
          </c:extLst>
        </c:ser>
        <c:ser>
          <c:idx val="4"/>
          <c:order val="4"/>
          <c:tx>
            <c:strRef>
              <c:f>'New vs Historical'!$K$10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Historical'!$L$10:$Y$10</c:f>
              <c:numCache>
                <c:formatCode>0.0</c:formatCode>
                <c:ptCount val="14"/>
                <c:pt idx="0">
                  <c:v>15.487930926096301</c:v>
                </c:pt>
                <c:pt idx="1">
                  <c:v>29.995933575022399</c:v>
                </c:pt>
                <c:pt idx="2">
                  <c:v>27.4205210432558</c:v>
                </c:pt>
                <c:pt idx="3">
                  <c:v>14.5944503256045</c:v>
                </c:pt>
                <c:pt idx="4">
                  <c:v>26.334219632876501</c:v>
                </c:pt>
                <c:pt idx="5">
                  <c:v>19.650205361912001</c:v>
                </c:pt>
                <c:pt idx="6">
                  <c:v>11.065827790317201</c:v>
                </c:pt>
                <c:pt idx="7">
                  <c:v>9.0301806377523608</c:v>
                </c:pt>
                <c:pt idx="8">
                  <c:v>8.3994688504934096</c:v>
                </c:pt>
                <c:pt idx="9">
                  <c:v>9.2553338309915905</c:v>
                </c:pt>
                <c:pt idx="10">
                  <c:v>37.229665196950201</c:v>
                </c:pt>
                <c:pt idx="11">
                  <c:v>43.249285584238599</c:v>
                </c:pt>
                <c:pt idx="12">
                  <c:v>45.531262269063397</c:v>
                </c:pt>
                <c:pt idx="13">
                  <c:v>38.322346272867598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72-46F9-B4AD-0B59FFE69981}"/>
            </c:ext>
          </c:extLst>
        </c:ser>
        <c:ser>
          <c:idx val="5"/>
          <c:order val="5"/>
          <c:tx>
            <c:strRef>
              <c:f>'New vs Historical'!$K$11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Historical'!$L$11:$Y$11</c:f>
              <c:numCache>
                <c:formatCode>0.0</c:formatCode>
                <c:ptCount val="14"/>
                <c:pt idx="0">
                  <c:v>23.1020944768856</c:v>
                </c:pt>
                <c:pt idx="1">
                  <c:v>32.526872053681203</c:v>
                </c:pt>
                <c:pt idx="2">
                  <c:v>14.890738943674499</c:v>
                </c:pt>
                <c:pt idx="3">
                  <c:v>14.535192542597301</c:v>
                </c:pt>
                <c:pt idx="4">
                  <c:v>12.598784712398899</c:v>
                </c:pt>
                <c:pt idx="5">
                  <c:v>12.146248057624501</c:v>
                </c:pt>
                <c:pt idx="6">
                  <c:v>9.72724605267722</c:v>
                </c:pt>
                <c:pt idx="7">
                  <c:v>9.4094327341252697</c:v>
                </c:pt>
                <c:pt idx="8">
                  <c:v>8.4540046088401795</c:v>
                </c:pt>
                <c:pt idx="9">
                  <c:v>7.8908748289451998</c:v>
                </c:pt>
                <c:pt idx="10">
                  <c:v>13.570518520235</c:v>
                </c:pt>
                <c:pt idx="11">
                  <c:v>28.5979350356311</c:v>
                </c:pt>
                <c:pt idx="12">
                  <c:v>49.630094918863399</c:v>
                </c:pt>
                <c:pt idx="13">
                  <c:v>26.150921753498402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2-46F9-B4AD-0B59FFE69981}"/>
            </c:ext>
          </c:extLst>
        </c:ser>
        <c:ser>
          <c:idx val="6"/>
          <c:order val="6"/>
          <c:tx>
            <c:strRef>
              <c:f>'New vs Historical'!$K$12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Historical'!$L$12:$Y$12</c:f>
              <c:numCache>
                <c:formatCode>0.0</c:formatCode>
                <c:ptCount val="14"/>
                <c:pt idx="0">
                  <c:v>20.524606315012601</c:v>
                </c:pt>
                <c:pt idx="1">
                  <c:v>28.989776611669001</c:v>
                </c:pt>
                <c:pt idx="2">
                  <c:v>14.6069338833065</c:v>
                </c:pt>
                <c:pt idx="3">
                  <c:v>12.8902513806961</c:v>
                </c:pt>
                <c:pt idx="4">
                  <c:v>1.5190284847056501</c:v>
                </c:pt>
                <c:pt idx="5">
                  <c:v>4.7124675487271999</c:v>
                </c:pt>
                <c:pt idx="6">
                  <c:v>24.231585582963799</c:v>
                </c:pt>
                <c:pt idx="7">
                  <c:v>28.843214714803601</c:v>
                </c:pt>
                <c:pt idx="8">
                  <c:v>4.1478035212358098</c:v>
                </c:pt>
                <c:pt idx="9">
                  <c:v>3.1983543799063798</c:v>
                </c:pt>
                <c:pt idx="10">
                  <c:v>48.916666990556699</c:v>
                </c:pt>
                <c:pt idx="11">
                  <c:v>35.7472062090295</c:v>
                </c:pt>
                <c:pt idx="12">
                  <c:v>26.012238787329501</c:v>
                </c:pt>
                <c:pt idx="13">
                  <c:v>25.483176470717201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72-46F9-B4AD-0B59FFE69981}"/>
            </c:ext>
          </c:extLst>
        </c:ser>
        <c:ser>
          <c:idx val="7"/>
          <c:order val="7"/>
          <c:tx>
            <c:strRef>
              <c:f>'New vs Historical'!$K$13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Historical'!$L$13:$Y$13</c:f>
              <c:numCache>
                <c:formatCode>0.0</c:formatCode>
                <c:ptCount val="14"/>
                <c:pt idx="0">
                  <c:v>10.3336510193715</c:v>
                </c:pt>
                <c:pt idx="1">
                  <c:v>17.633615230014499</c:v>
                </c:pt>
                <c:pt idx="2">
                  <c:v>27.6743046264688</c:v>
                </c:pt>
                <c:pt idx="3">
                  <c:v>26.7826115163151</c:v>
                </c:pt>
                <c:pt idx="4">
                  <c:v>15.0133897069119</c:v>
                </c:pt>
                <c:pt idx="5">
                  <c:v>14.269263656807301</c:v>
                </c:pt>
                <c:pt idx="6">
                  <c:v>42.632802792702499</c:v>
                </c:pt>
                <c:pt idx="7">
                  <c:v>31.641749254912199</c:v>
                </c:pt>
                <c:pt idx="8">
                  <c:v>2.0841917013048499</c:v>
                </c:pt>
                <c:pt idx="9">
                  <c:v>8.6878732676129697</c:v>
                </c:pt>
                <c:pt idx="10">
                  <c:v>64.887776569011706</c:v>
                </c:pt>
                <c:pt idx="11">
                  <c:v>40.842039100705598</c:v>
                </c:pt>
                <c:pt idx="12">
                  <c:v>25.660325762339799</c:v>
                </c:pt>
                <c:pt idx="13">
                  <c:v>20.581579470072601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72-46F9-B4AD-0B59FFE69981}"/>
            </c:ext>
          </c:extLst>
        </c:ser>
        <c:ser>
          <c:idx val="8"/>
          <c:order val="8"/>
          <c:tx>
            <c:strRef>
              <c:f>'New vs Historical'!$K$14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Historical'!$L$14:$Y$14</c:f>
              <c:numCache>
                <c:formatCode>0.0</c:formatCode>
                <c:ptCount val="14"/>
                <c:pt idx="0">
                  <c:v>19.699376367345099</c:v>
                </c:pt>
                <c:pt idx="1">
                  <c:v>17.8048492249257</c:v>
                </c:pt>
                <c:pt idx="2">
                  <c:v>29.266540403269399</c:v>
                </c:pt>
                <c:pt idx="3">
                  <c:v>13.5335305081845</c:v>
                </c:pt>
                <c:pt idx="4">
                  <c:v>28.5397392476258</c:v>
                </c:pt>
                <c:pt idx="5">
                  <c:v>13.452418751322</c:v>
                </c:pt>
                <c:pt idx="6">
                  <c:v>10.221986974827599</c:v>
                </c:pt>
                <c:pt idx="7">
                  <c:v>11.119479878443601</c:v>
                </c:pt>
                <c:pt idx="8">
                  <c:v>10.812993768344201</c:v>
                </c:pt>
                <c:pt idx="9">
                  <c:v>38.5661344008942</c:v>
                </c:pt>
                <c:pt idx="10">
                  <c:v>40.783954308208202</c:v>
                </c:pt>
                <c:pt idx="11">
                  <c:v>31.9476803119891</c:v>
                </c:pt>
                <c:pt idx="12">
                  <c:v>35.769375701127203</c:v>
                </c:pt>
                <c:pt idx="13">
                  <c:v>26.571101406415401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72-46F9-B4AD-0B59FFE69981}"/>
            </c:ext>
          </c:extLst>
        </c:ser>
        <c:ser>
          <c:idx val="9"/>
          <c:order val="9"/>
          <c:tx>
            <c:strRef>
              <c:f>'New vs Historical'!$K$15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Historical'!$L$15:$Y$15</c:f>
              <c:numCache>
                <c:formatCode>0.0</c:formatCode>
                <c:ptCount val="14"/>
                <c:pt idx="0">
                  <c:v>9.6980076769751999</c:v>
                </c:pt>
                <c:pt idx="1">
                  <c:v>19.065210402326102</c:v>
                </c:pt>
                <c:pt idx="2">
                  <c:v>29.3166162205593</c:v>
                </c:pt>
                <c:pt idx="3">
                  <c:v>13.637601061794699</c:v>
                </c:pt>
                <c:pt idx="4">
                  <c:v>30.795270089475999</c:v>
                </c:pt>
                <c:pt idx="5">
                  <c:v>47.197811381763003</c:v>
                </c:pt>
                <c:pt idx="6">
                  <c:v>52.316068068218797</c:v>
                </c:pt>
                <c:pt idx="7">
                  <c:v>29.025168353125899</c:v>
                </c:pt>
                <c:pt idx="8">
                  <c:v>9.2429335427211008</c:v>
                </c:pt>
                <c:pt idx="9">
                  <c:v>9.2724933379905501</c:v>
                </c:pt>
                <c:pt idx="10">
                  <c:v>25.113573166537101</c:v>
                </c:pt>
                <c:pt idx="11">
                  <c:v>57.259117239983702</c:v>
                </c:pt>
                <c:pt idx="12">
                  <c:v>43.668669938389399</c:v>
                </c:pt>
                <c:pt idx="13">
                  <c:v>25.529945268981798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72-46F9-B4AD-0B59FFE69981}"/>
            </c:ext>
          </c:extLst>
        </c:ser>
        <c:ser>
          <c:idx val="10"/>
          <c:order val="10"/>
          <c:tx>
            <c:strRef>
              <c:f>'New vs Historical'!$K$16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Historical'!$L$16:$Y$16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72-46F9-B4AD-0B59FFE69981}"/>
            </c:ext>
          </c:extLst>
        </c:ser>
        <c:ser>
          <c:idx val="11"/>
          <c:order val="11"/>
          <c:tx>
            <c:strRef>
              <c:f>'New vs Historical'!$K$17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Historical'!$L$17:$Y$17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72-46F9-B4AD-0B59FFE69981}"/>
            </c:ext>
          </c:extLst>
        </c:ser>
        <c:ser>
          <c:idx val="12"/>
          <c:order val="12"/>
          <c:tx>
            <c:strRef>
              <c:f>'New vs Historical'!$K$18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Historical'!$L$18:$Y$18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72-46F9-B4AD-0B59FFE69981}"/>
            </c:ext>
          </c:extLst>
        </c:ser>
        <c:ser>
          <c:idx val="13"/>
          <c:order val="13"/>
          <c:tx>
            <c:strRef>
              <c:f>'New vs Historical'!$K$19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Historical'!$L$19:$Y$19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72-46F9-B4AD-0B59FFE69981}"/>
            </c:ext>
          </c:extLst>
        </c:ser>
        <c:ser>
          <c:idx val="14"/>
          <c:order val="14"/>
          <c:tx>
            <c:strRef>
              <c:f>'New vs Historical'!$K$20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Historical'!$L$20:$Y$20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572-46F9-B4AD-0B59FFE69981}"/>
            </c:ext>
          </c:extLst>
        </c:ser>
        <c:ser>
          <c:idx val="15"/>
          <c:order val="15"/>
          <c:tx>
            <c:strRef>
              <c:f>'New vs Historical'!$K$21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Historical'!$L$21:$Y$21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72-46F9-B4AD-0B59FFE69981}"/>
            </c:ext>
          </c:extLst>
        </c:ser>
        <c:ser>
          <c:idx val="16"/>
          <c:order val="16"/>
          <c:tx>
            <c:strRef>
              <c:f>'New vs Historical'!$K$22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Historical'!$L$22:$Y$22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72-46F9-B4AD-0B59FFE69981}"/>
            </c:ext>
          </c:extLst>
        </c:ser>
        <c:ser>
          <c:idx val="17"/>
          <c:order val="17"/>
          <c:tx>
            <c:strRef>
              <c:f>'New vs Historical'!$K$23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Historical'!$L$23:$Y$23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72-46F9-B4AD-0B59FFE69981}"/>
            </c:ext>
          </c:extLst>
        </c:ser>
        <c:ser>
          <c:idx val="18"/>
          <c:order val="18"/>
          <c:tx>
            <c:strRef>
              <c:f>'New vs Historical'!$K$24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Historical'!$L$24:$Y$24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72-46F9-B4AD-0B59FFE69981}"/>
            </c:ext>
          </c:extLst>
        </c:ser>
        <c:ser>
          <c:idx val="19"/>
          <c:order val="19"/>
          <c:tx>
            <c:strRef>
              <c:f>'New vs Historical'!$K$25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Historical'!$L$25:$Y$25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72-46F9-B4AD-0B59FFE6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KCFS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FF5FB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'New vs Historical'!$O$28</c:f>
          <c:strCache>
            <c:ptCount val="1"/>
            <c:pt idx="0">
              <c:v>Average Generation at MICA CC A (New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'New vs Historical'!$K$30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Historical'!$L$30:$Y$30</c:f>
              <c:numCache>
                <c:formatCode>0.0</c:formatCode>
                <c:ptCount val="14"/>
                <c:pt idx="0">
                  <c:v>669.00618603494604</c:v>
                </c:pt>
                <c:pt idx="1">
                  <c:v>839.26941223611095</c:v>
                </c:pt>
                <c:pt idx="2">
                  <c:v>1329.0419312638801</c:v>
                </c:pt>
                <c:pt idx="3">
                  <c:v>705.03380665322504</c:v>
                </c:pt>
                <c:pt idx="4">
                  <c:v>1239.2832389806499</c:v>
                </c:pt>
                <c:pt idx="5">
                  <c:v>677.32173372311797</c:v>
                </c:pt>
                <c:pt idx="6">
                  <c:v>535.39878211111102</c:v>
                </c:pt>
                <c:pt idx="7">
                  <c:v>437.28679825</c:v>
                </c:pt>
                <c:pt idx="8">
                  <c:v>876.65297329300995</c:v>
                </c:pt>
                <c:pt idx="9">
                  <c:v>1370.6190532222199</c:v>
                </c:pt>
                <c:pt idx="10">
                  <c:v>1288.8307380779499</c:v>
                </c:pt>
                <c:pt idx="11">
                  <c:v>1379.6043428333301</c:v>
                </c:pt>
                <c:pt idx="12">
                  <c:v>1481.5780134375</c:v>
                </c:pt>
                <c:pt idx="13">
                  <c:v>1245.4940919027699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B-4B03-889C-28289BE3577E}"/>
            </c:ext>
          </c:extLst>
        </c:ser>
        <c:ser>
          <c:idx val="1"/>
          <c:order val="1"/>
          <c:tx>
            <c:strRef>
              <c:f>'New vs Historical'!$K$31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Historical'!$L$31:$Y$31</c:f>
              <c:numCache>
                <c:formatCode>0.0</c:formatCode>
                <c:ptCount val="14"/>
                <c:pt idx="0">
                  <c:v>540.49895223118199</c:v>
                </c:pt>
                <c:pt idx="1">
                  <c:v>850.03333972222197</c:v>
                </c:pt>
                <c:pt idx="2">
                  <c:v>1345.5227209027701</c:v>
                </c:pt>
                <c:pt idx="3">
                  <c:v>653.17032655913897</c:v>
                </c:pt>
                <c:pt idx="4">
                  <c:v>1242.9409284122</c:v>
                </c:pt>
                <c:pt idx="5">
                  <c:v>690.85740958333304</c:v>
                </c:pt>
                <c:pt idx="6">
                  <c:v>640.62233011111095</c:v>
                </c:pt>
                <c:pt idx="7">
                  <c:v>416.96337569444398</c:v>
                </c:pt>
                <c:pt idx="8">
                  <c:v>451.782955403225</c:v>
                </c:pt>
                <c:pt idx="9">
                  <c:v>1172.5665120138799</c:v>
                </c:pt>
                <c:pt idx="10">
                  <c:v>1679.8764543279499</c:v>
                </c:pt>
                <c:pt idx="11">
                  <c:v>1780.4433320277701</c:v>
                </c:pt>
                <c:pt idx="12">
                  <c:v>1555.3679880208299</c:v>
                </c:pt>
                <c:pt idx="13">
                  <c:v>1250.50387830555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B-4B03-889C-28289BE3577E}"/>
            </c:ext>
          </c:extLst>
        </c:ser>
        <c:ser>
          <c:idx val="2"/>
          <c:order val="2"/>
          <c:tx>
            <c:strRef>
              <c:f>'New vs Historical'!$K$32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Historical'!$L$32:$Y$32</c:f>
              <c:numCache>
                <c:formatCode>0.0</c:formatCode>
                <c:ptCount val="14"/>
                <c:pt idx="0">
                  <c:v>481.03848805107498</c:v>
                </c:pt>
                <c:pt idx="1">
                  <c:v>803.78576373611099</c:v>
                </c:pt>
                <c:pt idx="2">
                  <c:v>1261.50903686111</c:v>
                </c:pt>
                <c:pt idx="3">
                  <c:v>662.02422606182802</c:v>
                </c:pt>
                <c:pt idx="4">
                  <c:v>999.77888075892804</c:v>
                </c:pt>
                <c:pt idx="5">
                  <c:v>613.58549215053699</c:v>
                </c:pt>
                <c:pt idx="6">
                  <c:v>1105.2295845277699</c:v>
                </c:pt>
                <c:pt idx="7">
                  <c:v>824.40496169444395</c:v>
                </c:pt>
                <c:pt idx="8">
                  <c:v>669.63637387096696</c:v>
                </c:pt>
                <c:pt idx="9">
                  <c:v>1354.0752764444401</c:v>
                </c:pt>
                <c:pt idx="10">
                  <c:v>1883.4941171370899</c:v>
                </c:pt>
                <c:pt idx="11">
                  <c:v>1577.63589305555</c:v>
                </c:pt>
                <c:pt idx="12">
                  <c:v>1590.60253682291</c:v>
                </c:pt>
                <c:pt idx="13">
                  <c:v>1244.49262380555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B-4B03-889C-28289BE3577E}"/>
            </c:ext>
          </c:extLst>
        </c:ser>
        <c:ser>
          <c:idx val="3"/>
          <c:order val="3"/>
          <c:tx>
            <c:strRef>
              <c:f>'New vs Historical'!$K$33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Historical'!$L$33:$Y$33</c:f>
              <c:numCache>
                <c:formatCode>0.0</c:formatCode>
                <c:ptCount val="14"/>
                <c:pt idx="0">
                  <c:v>516.37127513440805</c:v>
                </c:pt>
                <c:pt idx="1">
                  <c:v>754.25778044027697</c:v>
                </c:pt>
                <c:pt idx="2">
                  <c:v>1246.6008133611101</c:v>
                </c:pt>
                <c:pt idx="3">
                  <c:v>659.86874451612903</c:v>
                </c:pt>
                <c:pt idx="4">
                  <c:v>958.63884885416599</c:v>
                </c:pt>
                <c:pt idx="5">
                  <c:v>593.59500297042996</c:v>
                </c:pt>
                <c:pt idx="6">
                  <c:v>593.40073494444403</c:v>
                </c:pt>
                <c:pt idx="7">
                  <c:v>346.37456277777699</c:v>
                </c:pt>
                <c:pt idx="8">
                  <c:v>458.56931009408601</c:v>
                </c:pt>
                <c:pt idx="9">
                  <c:v>1217.7746945138799</c:v>
                </c:pt>
                <c:pt idx="10">
                  <c:v>1673.5525174731099</c:v>
                </c:pt>
                <c:pt idx="11">
                  <c:v>1538.2069272777701</c:v>
                </c:pt>
                <c:pt idx="12">
                  <c:v>1849.44214195312</c:v>
                </c:pt>
                <c:pt idx="13">
                  <c:v>1268.3637190972199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BB-4B03-889C-28289BE3577E}"/>
            </c:ext>
          </c:extLst>
        </c:ser>
        <c:ser>
          <c:idx val="4"/>
          <c:order val="4"/>
          <c:tx>
            <c:strRef>
              <c:f>'New vs Historical'!$K$34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Historical'!$L$34:$Y$34</c:f>
              <c:numCache>
                <c:formatCode>0.0</c:formatCode>
                <c:ptCount val="14"/>
                <c:pt idx="0">
                  <c:v>723.94832284946199</c:v>
                </c:pt>
                <c:pt idx="1">
                  <c:v>1306.0783916805501</c:v>
                </c:pt>
                <c:pt idx="2">
                  <c:v>1230.40597991666</c:v>
                </c:pt>
                <c:pt idx="3">
                  <c:v>657.51200891128997</c:v>
                </c:pt>
                <c:pt idx="4">
                  <c:v>1145.91274467261</c:v>
                </c:pt>
                <c:pt idx="5">
                  <c:v>808.27118887096697</c:v>
                </c:pt>
                <c:pt idx="6">
                  <c:v>472.76616486111101</c:v>
                </c:pt>
                <c:pt idx="7">
                  <c:v>385.859071944444</c:v>
                </c:pt>
                <c:pt idx="8">
                  <c:v>369.33456818548302</c:v>
                </c:pt>
                <c:pt idx="9">
                  <c:v>409.61120198611098</c:v>
                </c:pt>
                <c:pt idx="10">
                  <c:v>1387.9900601344</c:v>
                </c:pt>
                <c:pt idx="11">
                  <c:v>1677.9109404722201</c:v>
                </c:pt>
                <c:pt idx="12">
                  <c:v>1876.84330940104</c:v>
                </c:pt>
                <c:pt idx="13">
                  <c:v>1612.93942340277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BB-4B03-889C-28289BE3577E}"/>
            </c:ext>
          </c:extLst>
        </c:ser>
        <c:ser>
          <c:idx val="5"/>
          <c:order val="5"/>
          <c:tx>
            <c:strRef>
              <c:f>'New vs Historical'!$K$35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Historical'!$L$35:$Y$35</c:f>
              <c:numCache>
                <c:formatCode>0.0</c:formatCode>
                <c:ptCount val="14"/>
                <c:pt idx="0">
                  <c:v>1025.84639096774</c:v>
                </c:pt>
                <c:pt idx="1">
                  <c:v>1286.9896293888801</c:v>
                </c:pt>
                <c:pt idx="2">
                  <c:v>625.31751101388795</c:v>
                </c:pt>
                <c:pt idx="3">
                  <c:v>594.66352345430096</c:v>
                </c:pt>
                <c:pt idx="4">
                  <c:v>499.35292782737997</c:v>
                </c:pt>
                <c:pt idx="5">
                  <c:v>493.03168073924701</c:v>
                </c:pt>
                <c:pt idx="6">
                  <c:v>389.48410897222197</c:v>
                </c:pt>
                <c:pt idx="7">
                  <c:v>375.99044791666603</c:v>
                </c:pt>
                <c:pt idx="8">
                  <c:v>345.63544353494598</c:v>
                </c:pt>
                <c:pt idx="9">
                  <c:v>340.16681272222201</c:v>
                </c:pt>
                <c:pt idx="10">
                  <c:v>534.97578872311794</c:v>
                </c:pt>
                <c:pt idx="11">
                  <c:v>1205.7458573055501</c:v>
                </c:pt>
                <c:pt idx="12">
                  <c:v>1819.3227827083299</c:v>
                </c:pt>
                <c:pt idx="13">
                  <c:v>1189.37722627777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BB-4B03-889C-28289BE3577E}"/>
            </c:ext>
          </c:extLst>
        </c:ser>
        <c:ser>
          <c:idx val="6"/>
          <c:order val="6"/>
          <c:tx>
            <c:strRef>
              <c:f>'New vs Historical'!$K$36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Historical'!$L$36:$Y$36</c:f>
              <c:numCache>
                <c:formatCode>0.0</c:formatCode>
                <c:ptCount val="14"/>
                <c:pt idx="0">
                  <c:v>911.10718047042997</c:v>
                </c:pt>
                <c:pt idx="1">
                  <c:v>1238.523248125</c:v>
                </c:pt>
                <c:pt idx="2">
                  <c:v>621.40236743055505</c:v>
                </c:pt>
                <c:pt idx="3">
                  <c:v>538.78705091397796</c:v>
                </c:pt>
                <c:pt idx="4">
                  <c:v>62.974896396428498</c:v>
                </c:pt>
                <c:pt idx="5">
                  <c:v>196.81338054973099</c:v>
                </c:pt>
                <c:pt idx="6">
                  <c:v>1002.71688080555</c:v>
                </c:pt>
                <c:pt idx="7">
                  <c:v>1118.4632709166599</c:v>
                </c:pt>
                <c:pt idx="8">
                  <c:v>175.66569493279499</c:v>
                </c:pt>
                <c:pt idx="9">
                  <c:v>151.79482666666601</c:v>
                </c:pt>
                <c:pt idx="10">
                  <c:v>1738.0261661424699</c:v>
                </c:pt>
                <c:pt idx="11">
                  <c:v>1365.4113364166601</c:v>
                </c:pt>
                <c:pt idx="12">
                  <c:v>1273.8791176302</c:v>
                </c:pt>
                <c:pt idx="13">
                  <c:v>1201.9443919861101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BB-4B03-889C-28289BE3577E}"/>
            </c:ext>
          </c:extLst>
        </c:ser>
        <c:ser>
          <c:idx val="7"/>
          <c:order val="7"/>
          <c:tx>
            <c:strRef>
              <c:f>'New vs Historical'!$K$37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Historical'!$L$37:$Y$37</c:f>
              <c:numCache>
                <c:formatCode>0.0</c:formatCode>
                <c:ptCount val="14"/>
                <c:pt idx="0">
                  <c:v>474.21575469086002</c:v>
                </c:pt>
                <c:pt idx="1">
                  <c:v>855.40229015972204</c:v>
                </c:pt>
                <c:pt idx="2">
                  <c:v>1166.64703765277</c:v>
                </c:pt>
                <c:pt idx="3">
                  <c:v>1246.8772076478399</c:v>
                </c:pt>
                <c:pt idx="4">
                  <c:v>687.72326501487998</c:v>
                </c:pt>
                <c:pt idx="5">
                  <c:v>645.52263051075204</c:v>
                </c:pt>
                <c:pt idx="6">
                  <c:v>1330.8699623611101</c:v>
                </c:pt>
                <c:pt idx="7">
                  <c:v>1010.9163937222201</c:v>
                </c:pt>
                <c:pt idx="8">
                  <c:v>87.618692263440806</c:v>
                </c:pt>
                <c:pt idx="9">
                  <c:v>350.87997321666597</c:v>
                </c:pt>
                <c:pt idx="10">
                  <c:v>1601.03786551075</c:v>
                </c:pt>
                <c:pt idx="11">
                  <c:v>1961.83114494444</c:v>
                </c:pt>
                <c:pt idx="12">
                  <c:v>1251.6814525260399</c:v>
                </c:pt>
                <c:pt idx="13">
                  <c:v>1008.50625541666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BB-4B03-889C-28289BE3577E}"/>
            </c:ext>
          </c:extLst>
        </c:ser>
        <c:ser>
          <c:idx val="8"/>
          <c:order val="8"/>
          <c:tx>
            <c:strRef>
              <c:f>'New vs Historical'!$K$38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Historical'!$L$38:$Y$38</c:f>
              <c:numCache>
                <c:formatCode>0.0</c:formatCode>
                <c:ptCount val="14"/>
                <c:pt idx="0">
                  <c:v>932.51704427419304</c:v>
                </c:pt>
                <c:pt idx="1">
                  <c:v>873.61533994444403</c:v>
                </c:pt>
                <c:pt idx="2">
                  <c:v>1341.5918864305499</c:v>
                </c:pt>
                <c:pt idx="3">
                  <c:v>649.67348149193504</c:v>
                </c:pt>
                <c:pt idx="4">
                  <c:v>1280.0438196428499</c:v>
                </c:pt>
                <c:pt idx="5">
                  <c:v>623.75445513440798</c:v>
                </c:pt>
                <c:pt idx="6">
                  <c:v>471.00691777777701</c:v>
                </c:pt>
                <c:pt idx="7">
                  <c:v>511.411006222222</c:v>
                </c:pt>
                <c:pt idx="8">
                  <c:v>501.33951276343998</c:v>
                </c:pt>
                <c:pt idx="9">
                  <c:v>1323.6465080277701</c:v>
                </c:pt>
                <c:pt idx="10">
                  <c:v>1807.0930817876299</c:v>
                </c:pt>
                <c:pt idx="11">
                  <c:v>1495.33289761111</c:v>
                </c:pt>
                <c:pt idx="12">
                  <c:v>1603.6036973176999</c:v>
                </c:pt>
                <c:pt idx="13">
                  <c:v>1263.6214876111101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BB-4B03-889C-28289BE3577E}"/>
            </c:ext>
          </c:extLst>
        </c:ser>
        <c:ser>
          <c:idx val="9"/>
          <c:order val="9"/>
          <c:tx>
            <c:strRef>
              <c:f>'New vs Historical'!$K$39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Historical'!$L$39:$Y$39</c:f>
              <c:numCache>
                <c:formatCode>0.0</c:formatCode>
                <c:ptCount val="14"/>
                <c:pt idx="0">
                  <c:v>469.28221473118202</c:v>
                </c:pt>
                <c:pt idx="1">
                  <c:v>832.37019565277706</c:v>
                </c:pt>
                <c:pt idx="2">
                  <c:v>1279.28559422222</c:v>
                </c:pt>
                <c:pt idx="3">
                  <c:v>632.66460576075201</c:v>
                </c:pt>
                <c:pt idx="4">
                  <c:v>1310.1225950892799</c:v>
                </c:pt>
                <c:pt idx="5">
                  <c:v>1480.6712472311799</c:v>
                </c:pt>
                <c:pt idx="6">
                  <c:v>915.42234516666599</c:v>
                </c:pt>
                <c:pt idx="7">
                  <c:v>1047.04149619444</c:v>
                </c:pt>
                <c:pt idx="8">
                  <c:v>354.31777930107501</c:v>
                </c:pt>
                <c:pt idx="9">
                  <c:v>407.26220061111098</c:v>
                </c:pt>
                <c:pt idx="10">
                  <c:v>1109.17494579301</c:v>
                </c:pt>
                <c:pt idx="11">
                  <c:v>2157.4835950555498</c:v>
                </c:pt>
                <c:pt idx="12">
                  <c:v>1918.34237234375</c:v>
                </c:pt>
                <c:pt idx="13">
                  <c:v>1245.85697990277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BB-4B03-889C-28289BE3577E}"/>
            </c:ext>
          </c:extLst>
        </c:ser>
        <c:ser>
          <c:idx val="10"/>
          <c:order val="10"/>
          <c:tx>
            <c:strRef>
              <c:f>'New vs Historical'!$K$40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Historical'!$L$40:$Y$40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BB-4B03-889C-28289BE3577E}"/>
            </c:ext>
          </c:extLst>
        </c:ser>
        <c:ser>
          <c:idx val="11"/>
          <c:order val="11"/>
          <c:tx>
            <c:strRef>
              <c:f>'New vs Historical'!$K$41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Historical'!$L$41:$Y$41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BB-4B03-889C-28289BE3577E}"/>
            </c:ext>
          </c:extLst>
        </c:ser>
        <c:ser>
          <c:idx val="12"/>
          <c:order val="12"/>
          <c:tx>
            <c:strRef>
              <c:f>'New vs Historical'!$K$42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Historical'!$L$42:$Y$42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BB-4B03-889C-28289BE3577E}"/>
            </c:ext>
          </c:extLst>
        </c:ser>
        <c:ser>
          <c:idx val="13"/>
          <c:order val="13"/>
          <c:tx>
            <c:strRef>
              <c:f>'New vs Historical'!$K$43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Historical'!$L$43:$Y$43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BB-4B03-889C-28289BE3577E}"/>
            </c:ext>
          </c:extLst>
        </c:ser>
        <c:ser>
          <c:idx val="14"/>
          <c:order val="14"/>
          <c:tx>
            <c:strRef>
              <c:f>'New vs Historical'!$K$44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Historical'!$L$44:$Y$44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CBB-4B03-889C-28289BE3577E}"/>
            </c:ext>
          </c:extLst>
        </c:ser>
        <c:ser>
          <c:idx val="15"/>
          <c:order val="15"/>
          <c:tx>
            <c:strRef>
              <c:f>'New vs Historical'!$K$44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Historical'!$L$45:$Y$45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BB-4B03-889C-28289BE3577E}"/>
            </c:ext>
          </c:extLst>
        </c:ser>
        <c:ser>
          <c:idx val="16"/>
          <c:order val="16"/>
          <c:tx>
            <c:strRef>
              <c:f>'New vs Historical'!$K$46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Historical'!$L$46:$Y$46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BB-4B03-889C-28289BE3577E}"/>
            </c:ext>
          </c:extLst>
        </c:ser>
        <c:ser>
          <c:idx val="17"/>
          <c:order val="17"/>
          <c:tx>
            <c:strRef>
              <c:f>'New vs Historical'!$K$47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Historical'!$L$47:$Y$47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BB-4B03-889C-28289BE3577E}"/>
            </c:ext>
          </c:extLst>
        </c:ser>
        <c:ser>
          <c:idx val="18"/>
          <c:order val="18"/>
          <c:tx>
            <c:strRef>
              <c:f>'New vs Historical'!$K$48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Historical'!$L$48:$Y$48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BB-4B03-889C-28289BE3577E}"/>
            </c:ext>
          </c:extLst>
        </c:ser>
        <c:ser>
          <c:idx val="19"/>
          <c:order val="19"/>
          <c:tx>
            <c:strRef>
              <c:f>'New vs Historical'!$K$49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Historical'!$L$49:$Y$49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BB-4B03-889C-28289BE35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MW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8E5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'New vs Historical'!$O$124</c:f>
          <c:strCache>
            <c:ptCount val="1"/>
            <c:pt idx="0">
              <c:v>Ending Elevation at MICA CC A (New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'New vs Historical'!$K$126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Historical'!$L$126:$Y$126</c:f>
              <c:numCache>
                <c:formatCode>0.0</c:formatCode>
                <c:ptCount val="14"/>
                <c:pt idx="0">
                  <c:v>2461.1910236399999</c:v>
                </c:pt>
                <c:pt idx="1">
                  <c:v>2459.2422046799902</c:v>
                </c:pt>
                <c:pt idx="2">
                  <c:v>2449.70808364</c:v>
                </c:pt>
                <c:pt idx="3">
                  <c:v>2443.3498157199901</c:v>
                </c:pt>
                <c:pt idx="4">
                  <c:v>2428.8649071199902</c:v>
                </c:pt>
                <c:pt idx="5">
                  <c:v>2421.1647756399998</c:v>
                </c:pt>
                <c:pt idx="6">
                  <c:v>2419.23892256</c:v>
                </c:pt>
                <c:pt idx="7">
                  <c:v>2420.1509960799999</c:v>
                </c:pt>
                <c:pt idx="8">
                  <c:v>2438.2874796000001</c:v>
                </c:pt>
                <c:pt idx="9">
                  <c:v>2455.2395798799998</c:v>
                </c:pt>
                <c:pt idx="10">
                  <c:v>2459.7474540399999</c:v>
                </c:pt>
                <c:pt idx="11">
                  <c:v>2459.4193700400001</c:v>
                </c:pt>
                <c:pt idx="12">
                  <c:v>2456.8898423999999</c:v>
                </c:pt>
                <c:pt idx="13">
                  <c:v>2455.62999984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9-4365-BDDB-B43581621C86}"/>
            </c:ext>
          </c:extLst>
        </c:ser>
        <c:ser>
          <c:idx val="1"/>
          <c:order val="1"/>
          <c:tx>
            <c:strRef>
              <c:f>'New vs Historical'!$K$127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Historical'!$L$127:$Y$127</c:f>
              <c:numCache>
                <c:formatCode>0.0</c:formatCode>
                <c:ptCount val="14"/>
                <c:pt idx="0">
                  <c:v>2458.9403674</c:v>
                </c:pt>
                <c:pt idx="1">
                  <c:v>2458.1759316799998</c:v>
                </c:pt>
                <c:pt idx="2">
                  <c:v>2447.89049828</c:v>
                </c:pt>
                <c:pt idx="3">
                  <c:v>2442.7231752799999</c:v>
                </c:pt>
                <c:pt idx="4">
                  <c:v>2428.8353795600001</c:v>
                </c:pt>
                <c:pt idx="5">
                  <c:v>2421.24679664</c:v>
                </c:pt>
                <c:pt idx="6">
                  <c:v>2418.7205498399999</c:v>
                </c:pt>
                <c:pt idx="7">
                  <c:v>2422.0801299999998</c:v>
                </c:pt>
                <c:pt idx="8">
                  <c:v>2446.4042777599998</c:v>
                </c:pt>
                <c:pt idx="9">
                  <c:v>2457.0571652399999</c:v>
                </c:pt>
                <c:pt idx="10">
                  <c:v>2459.75073488</c:v>
                </c:pt>
                <c:pt idx="11">
                  <c:v>2459.6523096800001</c:v>
                </c:pt>
                <c:pt idx="12">
                  <c:v>2458.9338057199998</c:v>
                </c:pt>
                <c:pt idx="13">
                  <c:v>2455.0919420800001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69-4365-BDDB-B43581621C86}"/>
            </c:ext>
          </c:extLst>
        </c:ser>
        <c:ser>
          <c:idx val="2"/>
          <c:order val="2"/>
          <c:tx>
            <c:strRef>
              <c:f>'New vs Historical'!$K$128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Historical'!$L$128:$Y$128</c:f>
              <c:numCache>
                <c:formatCode>0.0</c:formatCode>
                <c:ptCount val="14"/>
                <c:pt idx="0">
                  <c:v>2455.7185825199999</c:v>
                </c:pt>
                <c:pt idx="1">
                  <c:v>2450.7907608400001</c:v>
                </c:pt>
                <c:pt idx="2">
                  <c:v>2437.7330176400001</c:v>
                </c:pt>
                <c:pt idx="3">
                  <c:v>2431.6569019600001</c:v>
                </c:pt>
                <c:pt idx="4">
                  <c:v>2421.0597887599902</c:v>
                </c:pt>
                <c:pt idx="5">
                  <c:v>2414.7244867200002</c:v>
                </c:pt>
                <c:pt idx="6">
                  <c:v>2407.71333164</c:v>
                </c:pt>
                <c:pt idx="7">
                  <c:v>2405.3281609599999</c:v>
                </c:pt>
                <c:pt idx="8">
                  <c:v>2437.254015</c:v>
                </c:pt>
                <c:pt idx="9">
                  <c:v>2459.7015222800001</c:v>
                </c:pt>
                <c:pt idx="10">
                  <c:v>2460.39377952</c:v>
                </c:pt>
                <c:pt idx="11">
                  <c:v>2459.481706</c:v>
                </c:pt>
                <c:pt idx="12">
                  <c:v>2456.8045405599901</c:v>
                </c:pt>
                <c:pt idx="13">
                  <c:v>2451.0171387999999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9-4365-BDDB-B43581621C86}"/>
            </c:ext>
          </c:extLst>
        </c:ser>
        <c:ser>
          <c:idx val="3"/>
          <c:order val="3"/>
          <c:tx>
            <c:strRef>
              <c:f>'New vs Historical'!$K$129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Historical'!$L$129:$Y$129</c:f>
              <c:numCache>
                <c:formatCode>0.0</c:formatCode>
                <c:ptCount val="14"/>
                <c:pt idx="0">
                  <c:v>2449.64246684</c:v>
                </c:pt>
                <c:pt idx="1">
                  <c:v>2443.93708608</c:v>
                </c:pt>
                <c:pt idx="2">
                  <c:v>2430.1017837999998</c:v>
                </c:pt>
                <c:pt idx="3">
                  <c:v>2423.1431221599901</c:v>
                </c:pt>
                <c:pt idx="4">
                  <c:v>2412.3196309999998</c:v>
                </c:pt>
                <c:pt idx="5">
                  <c:v>2406.1385284399998</c:v>
                </c:pt>
                <c:pt idx="6">
                  <c:v>2404.2290795599902</c:v>
                </c:pt>
                <c:pt idx="7">
                  <c:v>2407.1457463199999</c:v>
                </c:pt>
                <c:pt idx="8">
                  <c:v>2435.9941724400001</c:v>
                </c:pt>
                <c:pt idx="9">
                  <c:v>2457.5164828400002</c:v>
                </c:pt>
                <c:pt idx="10">
                  <c:v>2460.3872178400002</c:v>
                </c:pt>
                <c:pt idx="11">
                  <c:v>2459.5801311999999</c:v>
                </c:pt>
                <c:pt idx="12">
                  <c:v>2455.6201573199901</c:v>
                </c:pt>
                <c:pt idx="13">
                  <c:v>2445.9285559599998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69-4365-BDDB-B43581621C86}"/>
            </c:ext>
          </c:extLst>
        </c:ser>
        <c:ser>
          <c:idx val="4"/>
          <c:order val="4"/>
          <c:tx>
            <c:strRef>
              <c:f>'New vs Historical'!$K$130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Historical'!$L$130:$Y$130</c:f>
              <c:numCache>
                <c:formatCode>0.0</c:formatCode>
                <c:ptCount val="14"/>
                <c:pt idx="0">
                  <c:v>2443.2874797600002</c:v>
                </c:pt>
                <c:pt idx="1">
                  <c:v>2429.4456157999998</c:v>
                </c:pt>
                <c:pt idx="2">
                  <c:v>2414.9114946</c:v>
                </c:pt>
                <c:pt idx="3">
                  <c:v>2409.1503395599998</c:v>
                </c:pt>
                <c:pt idx="4">
                  <c:v>2395.3904966</c:v>
                </c:pt>
                <c:pt idx="5">
                  <c:v>2384.4029634399999</c:v>
                </c:pt>
                <c:pt idx="6">
                  <c:v>2384.5670054399998</c:v>
                </c:pt>
                <c:pt idx="7">
                  <c:v>2390.2559819999901</c:v>
                </c:pt>
                <c:pt idx="8">
                  <c:v>2427.9265868799998</c:v>
                </c:pt>
                <c:pt idx="9">
                  <c:v>2456.1844618</c:v>
                </c:pt>
                <c:pt idx="10">
                  <c:v>2456.4830182400001</c:v>
                </c:pt>
                <c:pt idx="11">
                  <c:v>2451.52238816</c:v>
                </c:pt>
                <c:pt idx="12">
                  <c:v>2442.32947448</c:v>
                </c:pt>
                <c:pt idx="13">
                  <c:v>2423.8386602399901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69-4365-BDDB-B43581621C86}"/>
            </c:ext>
          </c:extLst>
        </c:ser>
        <c:ser>
          <c:idx val="5"/>
          <c:order val="5"/>
          <c:tx>
            <c:strRef>
              <c:f>'New vs Historical'!$K$131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Historical'!$L$131:$Y$131</c:f>
              <c:numCache>
                <c:formatCode>0.0</c:formatCode>
                <c:ptCount val="14"/>
                <c:pt idx="0">
                  <c:v>2412.8314420400002</c:v>
                </c:pt>
                <c:pt idx="1">
                  <c:v>2394.42592964</c:v>
                </c:pt>
                <c:pt idx="2">
                  <c:v>2383.8550631600001</c:v>
                </c:pt>
                <c:pt idx="3">
                  <c:v>2372.5656927199998</c:v>
                </c:pt>
                <c:pt idx="4">
                  <c:v>2363.7074247199998</c:v>
                </c:pt>
                <c:pt idx="5">
                  <c:v>2354.4882643199999</c:v>
                </c:pt>
                <c:pt idx="6">
                  <c:v>2352.4672668799999</c:v>
                </c:pt>
                <c:pt idx="7">
                  <c:v>2353.35965536</c:v>
                </c:pt>
                <c:pt idx="8">
                  <c:v>2383.3694988399998</c:v>
                </c:pt>
                <c:pt idx="9">
                  <c:v>2413.9961402399999</c:v>
                </c:pt>
                <c:pt idx="10">
                  <c:v>2432.4082143199998</c:v>
                </c:pt>
                <c:pt idx="11">
                  <c:v>2431.3288179599999</c:v>
                </c:pt>
                <c:pt idx="12">
                  <c:v>2421.9226496800002</c:v>
                </c:pt>
                <c:pt idx="13">
                  <c:v>2412.0243553999999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69-4365-BDDB-B43581621C86}"/>
            </c:ext>
          </c:extLst>
        </c:ser>
        <c:ser>
          <c:idx val="6"/>
          <c:order val="6"/>
          <c:tx>
            <c:strRef>
              <c:f>'New vs Historical'!$K$132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Historical'!$L$132:$Y$132</c:f>
              <c:numCache>
                <c:formatCode>0.0</c:formatCode>
                <c:ptCount val="14"/>
                <c:pt idx="0">
                  <c:v>2404.3176622400001</c:v>
                </c:pt>
                <c:pt idx="1">
                  <c:v>2386.2402338400002</c:v>
                </c:pt>
                <c:pt idx="2">
                  <c:v>2377.3294724000002</c:v>
                </c:pt>
                <c:pt idx="3">
                  <c:v>2369.59653252</c:v>
                </c:pt>
                <c:pt idx="4">
                  <c:v>2373.0939079599998</c:v>
                </c:pt>
                <c:pt idx="5">
                  <c:v>2374.2815720399999</c:v>
                </c:pt>
                <c:pt idx="6">
                  <c:v>2366.3616242799999</c:v>
                </c:pt>
                <c:pt idx="7">
                  <c:v>2369.8163488</c:v>
                </c:pt>
                <c:pt idx="8">
                  <c:v>2414.5341979999998</c:v>
                </c:pt>
                <c:pt idx="9">
                  <c:v>2458.3366928400001</c:v>
                </c:pt>
                <c:pt idx="10">
                  <c:v>2461.25664044</c:v>
                </c:pt>
                <c:pt idx="11">
                  <c:v>2461.02698164</c:v>
                </c:pt>
                <c:pt idx="12">
                  <c:v>2460.2527034</c:v>
                </c:pt>
                <c:pt idx="13">
                  <c:v>2455.9449604800002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69-4365-BDDB-B43581621C86}"/>
            </c:ext>
          </c:extLst>
        </c:ser>
        <c:ser>
          <c:idx val="7"/>
          <c:order val="7"/>
          <c:tx>
            <c:strRef>
              <c:f>'New vs Historical'!$K$133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Historical'!$L$133:$Y$133</c:f>
              <c:numCache>
                <c:formatCode>0.0</c:formatCode>
                <c:ptCount val="14"/>
                <c:pt idx="0">
                  <c:v>2455.6890549599998</c:v>
                </c:pt>
                <c:pt idx="1">
                  <c:v>2449.4554589600002</c:v>
                </c:pt>
                <c:pt idx="2">
                  <c:v>2438.2513903599902</c:v>
                </c:pt>
                <c:pt idx="3">
                  <c:v>2424.0191064400001</c:v>
                </c:pt>
                <c:pt idx="4">
                  <c:v>2417.4803923199902</c:v>
                </c:pt>
                <c:pt idx="5">
                  <c:v>2410.5151689999998</c:v>
                </c:pt>
                <c:pt idx="6">
                  <c:v>2397.6772420799998</c:v>
                </c:pt>
                <c:pt idx="7">
                  <c:v>2394.5046698000001</c:v>
                </c:pt>
                <c:pt idx="8">
                  <c:v>2424.72448704</c:v>
                </c:pt>
                <c:pt idx="9">
                  <c:v>2462.1490289200001</c:v>
                </c:pt>
                <c:pt idx="10">
                  <c:v>2462.2933858799902</c:v>
                </c:pt>
                <c:pt idx="11">
                  <c:v>2461.9357743199998</c:v>
                </c:pt>
                <c:pt idx="12">
                  <c:v>2462.2212073999999</c:v>
                </c:pt>
                <c:pt idx="13">
                  <c:v>2461.6076903200001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69-4365-BDDB-B43581621C86}"/>
            </c:ext>
          </c:extLst>
        </c:ser>
        <c:ser>
          <c:idx val="8"/>
          <c:order val="8"/>
          <c:tx>
            <c:strRef>
              <c:f>'New vs Historical'!$K$134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Historical'!$L$134:$Y$134</c:f>
              <c:numCache>
                <c:formatCode>0.0</c:formatCode>
                <c:ptCount val="14"/>
                <c:pt idx="0">
                  <c:v>2460.9777690400001</c:v>
                </c:pt>
                <c:pt idx="1">
                  <c:v>2458.9895799999999</c:v>
                </c:pt>
                <c:pt idx="2">
                  <c:v>2449.4981098799999</c:v>
                </c:pt>
                <c:pt idx="3">
                  <c:v>2444.18314908</c:v>
                </c:pt>
                <c:pt idx="4">
                  <c:v>2430.22317488</c:v>
                </c:pt>
                <c:pt idx="5">
                  <c:v>2424.93117996</c:v>
                </c:pt>
                <c:pt idx="6">
                  <c:v>2423.8189751999998</c:v>
                </c:pt>
                <c:pt idx="7">
                  <c:v>2425.2100513599999</c:v>
                </c:pt>
                <c:pt idx="8">
                  <c:v>2446.7126767200002</c:v>
                </c:pt>
                <c:pt idx="9">
                  <c:v>2462.3590026799998</c:v>
                </c:pt>
                <c:pt idx="10">
                  <c:v>2462.76582684</c:v>
                </c:pt>
                <c:pt idx="11">
                  <c:v>2461.7028346799998</c:v>
                </c:pt>
                <c:pt idx="12">
                  <c:v>2458.6352492800002</c:v>
                </c:pt>
                <c:pt idx="13">
                  <c:v>2452.45086588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69-4365-BDDB-B43581621C86}"/>
            </c:ext>
          </c:extLst>
        </c:ser>
        <c:ser>
          <c:idx val="9"/>
          <c:order val="9"/>
          <c:tx>
            <c:strRef>
              <c:f>'New vs Historical'!$K$135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Historical'!$L$135:$Y$135</c:f>
              <c:numCache>
                <c:formatCode>0.0</c:formatCode>
                <c:ptCount val="14"/>
                <c:pt idx="0">
                  <c:v>2452.2277687599999</c:v>
                </c:pt>
                <c:pt idx="1">
                  <c:v>2445.3904981999999</c:v>
                </c:pt>
                <c:pt idx="2">
                  <c:v>2431.0663507600002</c:v>
                </c:pt>
                <c:pt idx="3">
                  <c:v>2424.4390539599999</c:v>
                </c:pt>
                <c:pt idx="4">
                  <c:v>2407.0276360799999</c:v>
                </c:pt>
                <c:pt idx="5">
                  <c:v>2371.5650365199999</c:v>
                </c:pt>
                <c:pt idx="6">
                  <c:v>2355.3478443999902</c:v>
                </c:pt>
                <c:pt idx="7">
                  <c:v>2353.7107052399901</c:v>
                </c:pt>
                <c:pt idx="8">
                  <c:v>2382.9331471199998</c:v>
                </c:pt>
                <c:pt idx="9">
                  <c:v>2430.3051958799902</c:v>
                </c:pt>
                <c:pt idx="10">
                  <c:v>2462.4443045200001</c:v>
                </c:pt>
                <c:pt idx="11">
                  <c:v>2462.6477166</c:v>
                </c:pt>
                <c:pt idx="12">
                  <c:v>2462.2080840399999</c:v>
                </c:pt>
                <c:pt idx="13">
                  <c:v>2461.6076903200001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69-4365-BDDB-B43581621C86}"/>
            </c:ext>
          </c:extLst>
        </c:ser>
        <c:ser>
          <c:idx val="10"/>
          <c:order val="10"/>
          <c:tx>
            <c:strRef>
              <c:f>'New vs Historical'!$K$136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Historical'!$L$136:$Y$136</c:f>
              <c:numCache>
                <c:formatCode>0.0</c:formatCode>
                <c:ptCount val="14"/>
                <c:pt idx="0">
                  <c:v>2462.9265880000003</c:v>
                </c:pt>
                <c:pt idx="1">
                  <c:v>2454.3964040000001</c:v>
                </c:pt>
                <c:pt idx="2">
                  <c:v>2432.4147760000001</c:v>
                </c:pt>
                <c:pt idx="3">
                  <c:v>2412.401652</c:v>
                </c:pt>
                <c:pt idx="4">
                  <c:v>2396.65362</c:v>
                </c:pt>
                <c:pt idx="5">
                  <c:v>2385.8268480000002</c:v>
                </c:pt>
                <c:pt idx="6">
                  <c:v>2377.9528319999999</c:v>
                </c:pt>
                <c:pt idx="7">
                  <c:v>2378.6089999999999</c:v>
                </c:pt>
                <c:pt idx="8">
                  <c:v>2391.076192</c:v>
                </c:pt>
                <c:pt idx="9">
                  <c:v>2423.5565080000001</c:v>
                </c:pt>
                <c:pt idx="10">
                  <c:v>2453.0840680000001</c:v>
                </c:pt>
                <c:pt idx="11">
                  <c:v>2461.2861680000001</c:v>
                </c:pt>
                <c:pt idx="12">
                  <c:v>2464.567008</c:v>
                </c:pt>
                <c:pt idx="13">
                  <c:v>2470.4725199999998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69-4365-BDDB-B43581621C86}"/>
            </c:ext>
          </c:extLst>
        </c:ser>
        <c:ser>
          <c:idx val="11"/>
          <c:order val="11"/>
          <c:tx>
            <c:strRef>
              <c:f>'New vs Historical'!$K$137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Historical'!$L$137:$Y$137</c:f>
              <c:numCache>
                <c:formatCode>0.0</c:formatCode>
                <c:ptCount val="14"/>
                <c:pt idx="0">
                  <c:v>2469.1601839999998</c:v>
                </c:pt>
                <c:pt idx="1">
                  <c:v>2455.0525720000001</c:v>
                </c:pt>
                <c:pt idx="2">
                  <c:v>2436.0237000000002</c:v>
                </c:pt>
                <c:pt idx="3">
                  <c:v>2418.9633319999998</c:v>
                </c:pt>
                <c:pt idx="4">
                  <c:v>2398.622124</c:v>
                </c:pt>
                <c:pt idx="5">
                  <c:v>2386.1549319999999</c:v>
                </c:pt>
                <c:pt idx="6">
                  <c:v>2383.53026</c:v>
                </c:pt>
                <c:pt idx="7">
                  <c:v>2379.5932519999997</c:v>
                </c:pt>
                <c:pt idx="8">
                  <c:v>2398.2940399999998</c:v>
                </c:pt>
                <c:pt idx="9">
                  <c:v>2437.9922040000001</c:v>
                </c:pt>
                <c:pt idx="10">
                  <c:v>2469.1601839999998</c:v>
                </c:pt>
                <c:pt idx="11">
                  <c:v>2472.11294</c:v>
                </c:pt>
                <c:pt idx="12">
                  <c:v>2473.7533600000002</c:v>
                </c:pt>
                <c:pt idx="13">
                  <c:v>2473.0971919999997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69-4365-BDDB-B43581621C86}"/>
            </c:ext>
          </c:extLst>
        </c:ser>
        <c:ser>
          <c:idx val="12"/>
          <c:order val="12"/>
          <c:tx>
            <c:strRef>
              <c:f>'New vs Historical'!$K$138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Historical'!$L$138:$Y$138</c:f>
              <c:numCache>
                <c:formatCode>0.0</c:formatCode>
                <c:ptCount val="14"/>
                <c:pt idx="0">
                  <c:v>2468.8321000000001</c:v>
                </c:pt>
                <c:pt idx="1">
                  <c:v>2454.7244880000003</c:v>
                </c:pt>
                <c:pt idx="2">
                  <c:v>2436.0237000000002</c:v>
                </c:pt>
                <c:pt idx="3">
                  <c:v>2394.6851160000001</c:v>
                </c:pt>
                <c:pt idx="4">
                  <c:v>2358.9239600000001</c:v>
                </c:pt>
                <c:pt idx="5">
                  <c:v>2346.456768</c:v>
                </c:pt>
                <c:pt idx="6">
                  <c:v>2345.4725159999998</c:v>
                </c:pt>
                <c:pt idx="7">
                  <c:v>2348.0971880000002</c:v>
                </c:pt>
                <c:pt idx="8">
                  <c:v>2377.296664</c:v>
                </c:pt>
                <c:pt idx="9">
                  <c:v>2414.370156</c:v>
                </c:pt>
                <c:pt idx="10">
                  <c:v>2439.3045400000001</c:v>
                </c:pt>
                <c:pt idx="11">
                  <c:v>2443.5696319999997</c:v>
                </c:pt>
                <c:pt idx="12">
                  <c:v>2446.1943040000001</c:v>
                </c:pt>
                <c:pt idx="13">
                  <c:v>2454.3964040000001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69-4365-BDDB-B43581621C86}"/>
            </c:ext>
          </c:extLst>
        </c:ser>
        <c:ser>
          <c:idx val="13"/>
          <c:order val="13"/>
          <c:tx>
            <c:strRef>
              <c:f>'New vs Historical'!$K$139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Historical'!$L$139:$Y$139</c:f>
              <c:numCache>
                <c:formatCode>0.0</c:formatCode>
                <c:ptCount val="14"/>
                <c:pt idx="0">
                  <c:v>2451.1155640000002</c:v>
                </c:pt>
                <c:pt idx="1">
                  <c:v>2438.3202880000003</c:v>
                </c:pt>
                <c:pt idx="2">
                  <c:v>2420.9318359999997</c:v>
                </c:pt>
                <c:pt idx="3">
                  <c:v>2413.3859040000002</c:v>
                </c:pt>
                <c:pt idx="4">
                  <c:v>2392.388528</c:v>
                </c:pt>
                <c:pt idx="5">
                  <c:v>2372.7034880000001</c:v>
                </c:pt>
                <c:pt idx="6">
                  <c:v>2373.3596560000001</c:v>
                </c:pt>
                <c:pt idx="7">
                  <c:v>2372.0473200000001</c:v>
                </c:pt>
                <c:pt idx="8">
                  <c:v>2398.9502080000002</c:v>
                </c:pt>
                <c:pt idx="9">
                  <c:v>2438.3202880000003</c:v>
                </c:pt>
                <c:pt idx="10">
                  <c:v>2464.8950919999997</c:v>
                </c:pt>
                <c:pt idx="11">
                  <c:v>2470.4725199999998</c:v>
                </c:pt>
                <c:pt idx="12">
                  <c:v>2474.7376119999999</c:v>
                </c:pt>
                <c:pt idx="13">
                  <c:v>2474.7376119999999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69-4365-BDDB-B43581621C86}"/>
            </c:ext>
          </c:extLst>
        </c:ser>
        <c:ser>
          <c:idx val="14"/>
          <c:order val="14"/>
          <c:tx>
            <c:strRef>
              <c:f>'New vs Historical'!$K$140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Historical'!$L$140:$Y$140</c:f>
              <c:numCache>
                <c:formatCode>0.0</c:formatCode>
                <c:ptCount val="14"/>
                <c:pt idx="0">
                  <c:v>2473.7533600000002</c:v>
                </c:pt>
                <c:pt idx="1">
                  <c:v>2460.9580839999999</c:v>
                </c:pt>
                <c:pt idx="2">
                  <c:v>2440.9449599999998</c:v>
                </c:pt>
                <c:pt idx="3">
                  <c:v>2421.25992</c:v>
                </c:pt>
                <c:pt idx="4">
                  <c:v>2399.278292</c:v>
                </c:pt>
                <c:pt idx="5">
                  <c:v>2383.8583440000002</c:v>
                </c:pt>
                <c:pt idx="6">
                  <c:v>2378.9370840000001</c:v>
                </c:pt>
                <c:pt idx="7">
                  <c:v>2378.2809159999997</c:v>
                </c:pt>
                <c:pt idx="8">
                  <c:v>2401.9029639999999</c:v>
                </c:pt>
                <c:pt idx="9">
                  <c:v>2438.3202880000003</c:v>
                </c:pt>
                <c:pt idx="10">
                  <c:v>2467.1916799999999</c:v>
                </c:pt>
                <c:pt idx="11">
                  <c:v>2471.456772</c:v>
                </c:pt>
                <c:pt idx="12">
                  <c:v>2473.4252759999999</c:v>
                </c:pt>
                <c:pt idx="13">
                  <c:v>2472.4410240000002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69-4365-BDDB-B43581621C86}"/>
            </c:ext>
          </c:extLst>
        </c:ser>
        <c:ser>
          <c:idx val="15"/>
          <c:order val="15"/>
          <c:tx>
            <c:strRef>
              <c:f>'New vs Historical'!$K$141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Historical'!$L$141:$Y$141</c:f>
              <c:numCache>
                <c:formatCode>0.0</c:formatCode>
                <c:ptCount val="14"/>
                <c:pt idx="0">
                  <c:v>2473.0971919999997</c:v>
                </c:pt>
                <c:pt idx="1">
                  <c:v>2467.1916799999999</c:v>
                </c:pt>
                <c:pt idx="2">
                  <c:v>2460.3019159999999</c:v>
                </c:pt>
                <c:pt idx="3">
                  <c:v>2445.5381360000001</c:v>
                </c:pt>
                <c:pt idx="4">
                  <c:v>2437.0079519999999</c:v>
                </c:pt>
                <c:pt idx="5">
                  <c:v>2431.1024400000001</c:v>
                </c:pt>
                <c:pt idx="6">
                  <c:v>2428.149684</c:v>
                </c:pt>
                <c:pt idx="7">
                  <c:v>2421.25992</c:v>
                </c:pt>
                <c:pt idx="8">
                  <c:v>2433.3990280000003</c:v>
                </c:pt>
                <c:pt idx="9">
                  <c:v>2457.677244</c:v>
                </c:pt>
                <c:pt idx="10">
                  <c:v>2461.6142519999999</c:v>
                </c:pt>
                <c:pt idx="11">
                  <c:v>2458.9895799999999</c:v>
                </c:pt>
                <c:pt idx="12">
                  <c:v>2454.0683199999999</c:v>
                </c:pt>
                <c:pt idx="13">
                  <c:v>2450.4593959999997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69-4365-BDDB-B43581621C86}"/>
            </c:ext>
          </c:extLst>
        </c:ser>
        <c:ser>
          <c:idx val="16"/>
          <c:order val="16"/>
          <c:tx>
            <c:strRef>
              <c:f>'New vs Historical'!$K$142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Historical'!$L$142:$Y$142</c:f>
              <c:numCache>
                <c:formatCode>0.0</c:formatCode>
                <c:ptCount val="14"/>
                <c:pt idx="0">
                  <c:v>2450.4593959999997</c:v>
                </c:pt>
                <c:pt idx="1">
                  <c:v>2439.6326239999999</c:v>
                </c:pt>
                <c:pt idx="2">
                  <c:v>2430.4462719999997</c:v>
                </c:pt>
                <c:pt idx="3">
                  <c:v>2406.168056</c:v>
                </c:pt>
                <c:pt idx="4">
                  <c:v>2396.3255359999998</c:v>
                </c:pt>
                <c:pt idx="5">
                  <c:v>2392.7166119999997</c:v>
                </c:pt>
                <c:pt idx="6">
                  <c:v>2395.3412840000001</c:v>
                </c:pt>
                <c:pt idx="7">
                  <c:v>2405.8399719999998</c:v>
                </c:pt>
                <c:pt idx="8">
                  <c:v>2431.4305239999999</c:v>
                </c:pt>
                <c:pt idx="9">
                  <c:v>2453.0840680000001</c:v>
                </c:pt>
                <c:pt idx="10">
                  <c:v>2465.8793439999999</c:v>
                </c:pt>
                <c:pt idx="11">
                  <c:v>2466.2074280000002</c:v>
                </c:pt>
                <c:pt idx="12">
                  <c:v>2466.2074280000002</c:v>
                </c:pt>
                <c:pt idx="13">
                  <c:v>2465.5512600000002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69-4365-BDDB-B43581621C86}"/>
            </c:ext>
          </c:extLst>
        </c:ser>
        <c:ser>
          <c:idx val="17"/>
          <c:order val="17"/>
          <c:tx>
            <c:strRef>
              <c:f>'New vs Historical'!$K$143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Historical'!$L$143:$Y$143</c:f>
              <c:numCache>
                <c:formatCode>0.0</c:formatCode>
                <c:ptCount val="14"/>
                <c:pt idx="0">
                  <c:v>2467.5197640000001</c:v>
                </c:pt>
                <c:pt idx="1">
                  <c:v>2469.1601839999998</c:v>
                </c:pt>
                <c:pt idx="2">
                  <c:v>2450.4593959999997</c:v>
                </c:pt>
                <c:pt idx="3">
                  <c:v>2426.5092640000003</c:v>
                </c:pt>
                <c:pt idx="4">
                  <c:v>2405.8399719999998</c:v>
                </c:pt>
                <c:pt idx="5">
                  <c:v>2395.9974519999996</c:v>
                </c:pt>
                <c:pt idx="6">
                  <c:v>2394.6851160000001</c:v>
                </c:pt>
                <c:pt idx="7">
                  <c:v>2392.0604440000002</c:v>
                </c:pt>
                <c:pt idx="8">
                  <c:v>2411.4173999999998</c:v>
                </c:pt>
                <c:pt idx="9">
                  <c:v>2450.4593959999997</c:v>
                </c:pt>
                <c:pt idx="10">
                  <c:v>2465.223176</c:v>
                </c:pt>
                <c:pt idx="11">
                  <c:v>2467.5197640000001</c:v>
                </c:pt>
                <c:pt idx="12">
                  <c:v>2467.1916799999999</c:v>
                </c:pt>
                <c:pt idx="13">
                  <c:v>2461.2861680000001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69-4365-BDDB-B43581621C86}"/>
            </c:ext>
          </c:extLst>
        </c:ser>
        <c:ser>
          <c:idx val="18"/>
          <c:order val="18"/>
          <c:tx>
            <c:strRef>
              <c:f>'New vs Historical'!$K$144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Historical'!$L$144:$Y$144</c:f>
              <c:numCache>
                <c:formatCode>0.0</c:formatCode>
                <c:ptCount val="14"/>
                <c:pt idx="0">
                  <c:v>2454.3964040000001</c:v>
                </c:pt>
                <c:pt idx="1">
                  <c:v>2442.58538</c:v>
                </c:pt>
                <c:pt idx="2">
                  <c:v>2419.947584</c:v>
                </c:pt>
                <c:pt idx="3">
                  <c:v>2400.9187119999997</c:v>
                </c:pt>
                <c:pt idx="4">
                  <c:v>2385.1706800000002</c:v>
                </c:pt>
                <c:pt idx="5">
                  <c:v>2367.4541440000003</c:v>
                </c:pt>
                <c:pt idx="6">
                  <c:v>2362.860968</c:v>
                </c:pt>
                <c:pt idx="7">
                  <c:v>2362.5328840000002</c:v>
                </c:pt>
                <c:pt idx="8">
                  <c:v>2407.8084759999997</c:v>
                </c:pt>
                <c:pt idx="9">
                  <c:v>2439.9607080000001</c:v>
                </c:pt>
                <c:pt idx="10">
                  <c:v>2448.818976</c:v>
                </c:pt>
                <c:pt idx="11">
                  <c:v>2451.4436479999999</c:v>
                </c:pt>
                <c:pt idx="12">
                  <c:v>2450.78748</c:v>
                </c:pt>
                <c:pt idx="13">
                  <c:v>2445.2100519999999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69-4365-BDDB-B43581621C86}"/>
            </c:ext>
          </c:extLst>
        </c:ser>
        <c:ser>
          <c:idx val="19"/>
          <c:order val="19"/>
          <c:tx>
            <c:strRef>
              <c:f>'New vs Historical'!$K$145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Historical'!$L$145:$Y$145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69-4365-BDDB-B43581621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8E5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'New vs Historical'!$O$76</c:f>
          <c:strCache>
            <c:ptCount val="1"/>
            <c:pt idx="0">
              <c:v>Average Spill Flow at MICA CC A (New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'New vs Historical'!$K$78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Historical'!$L$78:$Y$78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0.83243502889944399</c:v>
                </c:pt>
                <c:pt idx="3">
                  <c:v>0</c:v>
                </c:pt>
                <c:pt idx="4">
                  <c:v>1.0983927996431699</c:v>
                </c:pt>
                <c:pt idx="5">
                  <c:v>0.17508123245967699</c:v>
                </c:pt>
                <c:pt idx="6">
                  <c:v>0</c:v>
                </c:pt>
                <c:pt idx="7">
                  <c:v>0</c:v>
                </c:pt>
                <c:pt idx="8">
                  <c:v>1.0696304506115499</c:v>
                </c:pt>
                <c:pt idx="9">
                  <c:v>11.857781901777701</c:v>
                </c:pt>
                <c:pt idx="10">
                  <c:v>0.95475917092923301</c:v>
                </c:pt>
                <c:pt idx="11">
                  <c:v>0.75041286800366191</c:v>
                </c:pt>
                <c:pt idx="12">
                  <c:v>1.9811246708385399</c:v>
                </c:pt>
                <c:pt idx="13">
                  <c:v>0.69345667219111096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F-494A-BE12-5D193C8C79A7}"/>
            </c:ext>
          </c:extLst>
        </c:ser>
        <c:ser>
          <c:idx val="1"/>
          <c:order val="1"/>
          <c:tx>
            <c:strRef>
              <c:f>'New vs Historical'!$K$79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Historical'!$L$79:$Y$79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2.4702183090472198</c:v>
                </c:pt>
                <c:pt idx="3">
                  <c:v>0</c:v>
                </c:pt>
                <c:pt idx="4">
                  <c:v>0.75556062022916604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1.6166929777249899</c:v>
                </c:pt>
                <c:pt idx="10">
                  <c:v>7.1930972844979797</c:v>
                </c:pt>
                <c:pt idx="11">
                  <c:v>2.1339378646911098</c:v>
                </c:pt>
                <c:pt idx="12">
                  <c:v>0.80453182693880199</c:v>
                </c:pt>
                <c:pt idx="13">
                  <c:v>2.8111868118055501E-3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F-494A-BE12-5D193C8C79A7}"/>
            </c:ext>
          </c:extLst>
        </c:ser>
        <c:ser>
          <c:idx val="2"/>
          <c:order val="2"/>
          <c:tx>
            <c:strRef>
              <c:f>'New vs Historical'!$K$80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Historical'!$L$80:$Y$80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4.7131960900888802E-2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7.3090981087118703</c:v>
                </c:pt>
                <c:pt idx="10">
                  <c:v>11.4796954798237</c:v>
                </c:pt>
                <c:pt idx="11">
                  <c:v>2.6603952736861101</c:v>
                </c:pt>
                <c:pt idx="12">
                  <c:v>3.24002283123294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F-494A-BE12-5D193C8C79A7}"/>
            </c:ext>
          </c:extLst>
        </c:ser>
        <c:ser>
          <c:idx val="3"/>
          <c:order val="3"/>
          <c:tx>
            <c:strRef>
              <c:f>'New vs Historical'!$K$81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Historical'!$L$81:$Y$81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0.19904896325173599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0.51232257730208297</c:v>
                </c:pt>
                <c:pt idx="10">
                  <c:v>7.8580678874767402</c:v>
                </c:pt>
                <c:pt idx="11">
                  <c:v>1.12742140243638</c:v>
                </c:pt>
                <c:pt idx="12">
                  <c:v>4.18000871582929</c:v>
                </c:pt>
                <c:pt idx="13">
                  <c:v>4.0363558827083302E-3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8F-494A-BE12-5D193C8C79A7}"/>
            </c:ext>
          </c:extLst>
        </c:ser>
        <c:ser>
          <c:idx val="4"/>
          <c:order val="4"/>
          <c:tx>
            <c:strRef>
              <c:f>'New vs Historical'!$K$82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Historical'!$L$82:$Y$82</c:f>
              <c:numCache>
                <c:formatCode>0.0</c:formatCode>
                <c:ptCount val="14"/>
                <c:pt idx="0">
                  <c:v>0</c:v>
                </c:pt>
                <c:pt idx="1">
                  <c:v>0.71553489844671503</c:v>
                </c:pt>
                <c:pt idx="2">
                  <c:v>0.34727636255477001</c:v>
                </c:pt>
                <c:pt idx="3">
                  <c:v>0</c:v>
                </c:pt>
                <c:pt idx="4">
                  <c:v>0.38268298856249999</c:v>
                </c:pt>
                <c:pt idx="5">
                  <c:v>0.80114154154905903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3.2432786827950202</c:v>
                </c:pt>
                <c:pt idx="11">
                  <c:v>6.1308670062538804</c:v>
                </c:pt>
                <c:pt idx="12">
                  <c:v>2.8023908903475201</c:v>
                </c:pt>
                <c:pt idx="13">
                  <c:v>1.6235503826237401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8F-494A-BE12-5D193C8C79A7}"/>
            </c:ext>
          </c:extLst>
        </c:ser>
        <c:ser>
          <c:idx val="5"/>
          <c:order val="5"/>
          <c:tx>
            <c:strRef>
              <c:f>'New vs Historical'!$K$83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Historical'!$L$83:$Y$83</c:f>
              <c:numCache>
                <c:formatCode>0.0</c:formatCode>
                <c:ptCount val="14"/>
                <c:pt idx="0">
                  <c:v>0</c:v>
                </c:pt>
                <c:pt idx="1">
                  <c:v>1.24774582042395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9.9988014536290304E-2</c:v>
                </c:pt>
                <c:pt idx="11">
                  <c:v>0.20185720469444399</c:v>
                </c:pt>
                <c:pt idx="12">
                  <c:v>5.0103848111315097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8F-494A-BE12-5D193C8C79A7}"/>
            </c:ext>
          </c:extLst>
        </c:ser>
        <c:ser>
          <c:idx val="6"/>
          <c:order val="6"/>
          <c:tx>
            <c:strRef>
              <c:f>'New vs Historical'!$K$84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Historical'!$L$84:$Y$84</c:f>
              <c:numCache>
                <c:formatCode>0.0</c:formatCode>
                <c:ptCount val="14"/>
                <c:pt idx="0">
                  <c:v>6.7345676520161202E-3</c:v>
                </c:pt>
                <c:pt idx="1">
                  <c:v>0.60748977283263805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9.0220123184722195E-2</c:v>
                </c:pt>
                <c:pt idx="7">
                  <c:v>1.28137809255555</c:v>
                </c:pt>
                <c:pt idx="8">
                  <c:v>0</c:v>
                </c:pt>
                <c:pt idx="9">
                  <c:v>0</c:v>
                </c:pt>
                <c:pt idx="10">
                  <c:v>10.022510341688699</c:v>
                </c:pt>
                <c:pt idx="11">
                  <c:v>4.6041313237499999</c:v>
                </c:pt>
                <c:pt idx="12">
                  <c:v>0</c:v>
                </c:pt>
                <c:pt idx="13">
                  <c:v>0.25781244642995099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8F-494A-BE12-5D193C8C79A7}"/>
            </c:ext>
          </c:extLst>
        </c:ser>
        <c:ser>
          <c:idx val="7"/>
          <c:order val="7"/>
          <c:tx>
            <c:strRef>
              <c:f>'New vs Historical'!$K$85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Historical'!$L$85:$Y$85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2.6415231044513798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12.211438770125</c:v>
                </c:pt>
                <c:pt idx="7">
                  <c:v>7.9716015851111104</c:v>
                </c:pt>
                <c:pt idx="8">
                  <c:v>0</c:v>
                </c:pt>
                <c:pt idx="9">
                  <c:v>0.67693611703472201</c:v>
                </c:pt>
                <c:pt idx="10">
                  <c:v>23.058445023915599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8F-494A-BE12-5D193C8C79A7}"/>
            </c:ext>
          </c:extLst>
        </c:ser>
        <c:ser>
          <c:idx val="8"/>
          <c:order val="8"/>
          <c:tx>
            <c:strRef>
              <c:f>'New vs Historical'!$K$86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Historical'!$L$86:$Y$86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0.67790337649149301</c:v>
                </c:pt>
                <c:pt idx="3">
                  <c:v>0</c:v>
                </c:pt>
                <c:pt idx="4">
                  <c:v>0.68830597868786403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7.8104526283583304</c:v>
                </c:pt>
                <c:pt idx="10">
                  <c:v>2.0309903937585299</c:v>
                </c:pt>
                <c:pt idx="11">
                  <c:v>0.17761426159166599</c:v>
                </c:pt>
                <c:pt idx="12">
                  <c:v>2.0135345706510401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8F-494A-BE12-5D193C8C79A7}"/>
            </c:ext>
          </c:extLst>
        </c:ser>
        <c:ser>
          <c:idx val="9"/>
          <c:order val="9"/>
          <c:tx>
            <c:strRef>
              <c:f>'New vs Historical'!$K$87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Historical'!$L$87:$Y$87</c:f>
              <c:numCache>
                <c:formatCode>0.0</c:formatCode>
                <c:ptCount val="14"/>
                <c:pt idx="0">
                  <c:v>0</c:v>
                </c:pt>
                <c:pt idx="1">
                  <c:v>7.4498218715277703E-2</c:v>
                </c:pt>
                <c:pt idx="2">
                  <c:v>0.29361167487020801</c:v>
                </c:pt>
                <c:pt idx="3">
                  <c:v>0</c:v>
                </c:pt>
                <c:pt idx="4">
                  <c:v>1.51944563707864</c:v>
                </c:pt>
                <c:pt idx="5">
                  <c:v>13.0279740727076</c:v>
                </c:pt>
                <c:pt idx="6">
                  <c:v>28.081942579444402</c:v>
                </c:pt>
                <c:pt idx="7">
                  <c:v>2.3002352658055498</c:v>
                </c:pt>
                <c:pt idx="8">
                  <c:v>0.42160414032257998</c:v>
                </c:pt>
                <c:pt idx="9">
                  <c:v>0</c:v>
                </c:pt>
                <c:pt idx="10">
                  <c:v>0.66076622027217702</c:v>
                </c:pt>
                <c:pt idx="11">
                  <c:v>5.7025814577336096</c:v>
                </c:pt>
                <c:pt idx="12">
                  <c:v>2.4294660602096299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8F-494A-BE12-5D193C8C79A7}"/>
            </c:ext>
          </c:extLst>
        </c:ser>
        <c:ser>
          <c:idx val="10"/>
          <c:order val="10"/>
          <c:tx>
            <c:strRef>
              <c:f>'New vs Historical'!$K$88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Historical'!$L$88:$Y$88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8F-494A-BE12-5D193C8C79A7}"/>
            </c:ext>
          </c:extLst>
        </c:ser>
        <c:ser>
          <c:idx val="11"/>
          <c:order val="11"/>
          <c:tx>
            <c:strRef>
              <c:f>'New vs Historical'!$K$89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Historical'!$L$89:$Y$89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8F-494A-BE12-5D193C8C79A7}"/>
            </c:ext>
          </c:extLst>
        </c:ser>
        <c:ser>
          <c:idx val="12"/>
          <c:order val="12"/>
          <c:tx>
            <c:strRef>
              <c:f>'New vs Historical'!$K$90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Historical'!$L$90:$Y$90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8F-494A-BE12-5D193C8C79A7}"/>
            </c:ext>
          </c:extLst>
        </c:ser>
        <c:ser>
          <c:idx val="13"/>
          <c:order val="13"/>
          <c:tx>
            <c:strRef>
              <c:f>'New vs Historical'!$K$91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Historical'!$L$91:$Y$91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8F-494A-BE12-5D193C8C79A7}"/>
            </c:ext>
          </c:extLst>
        </c:ser>
        <c:ser>
          <c:idx val="14"/>
          <c:order val="14"/>
          <c:tx>
            <c:strRef>
              <c:f>'New vs Historical'!$K$92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Historical'!$L$92:$Y$92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8F-494A-BE12-5D193C8C79A7}"/>
            </c:ext>
          </c:extLst>
        </c:ser>
        <c:ser>
          <c:idx val="15"/>
          <c:order val="15"/>
          <c:tx>
            <c:strRef>
              <c:f>'New vs Historical'!$K$93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Historical'!$L$93:$Y$93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8F-494A-BE12-5D193C8C79A7}"/>
            </c:ext>
          </c:extLst>
        </c:ser>
        <c:ser>
          <c:idx val="16"/>
          <c:order val="16"/>
          <c:tx>
            <c:strRef>
              <c:f>'New vs Historical'!$K$94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Historical'!$L$94:$Y$94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8F-494A-BE12-5D193C8C79A7}"/>
            </c:ext>
          </c:extLst>
        </c:ser>
        <c:ser>
          <c:idx val="17"/>
          <c:order val="17"/>
          <c:tx>
            <c:strRef>
              <c:f>'New vs Historical'!$K$95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Historical'!$L$95:$Y$95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8F-494A-BE12-5D193C8C79A7}"/>
            </c:ext>
          </c:extLst>
        </c:ser>
        <c:ser>
          <c:idx val="18"/>
          <c:order val="18"/>
          <c:tx>
            <c:strRef>
              <c:f>'New vs Historical'!$K$96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Historical'!$L$96:$Y$96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8F-494A-BE12-5D193C8C79A7}"/>
            </c:ext>
          </c:extLst>
        </c:ser>
        <c:ser>
          <c:idx val="19"/>
          <c:order val="19"/>
          <c:tx>
            <c:strRef>
              <c:f>'New vs Historical'!$K$97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Historical'!$L$97:$Y$97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68F-494A-BE12-5D193C8C7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KCFS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FF5FB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'New vs Historical'!$O$124</c:f>
          <c:strCache>
            <c:ptCount val="1"/>
            <c:pt idx="0">
              <c:v>Ending Elevation at MICA CC A (New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'New vs Historical'!$K$126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Historical'!$L$126:$Y$126</c:f>
              <c:numCache>
                <c:formatCode>0.0</c:formatCode>
                <c:ptCount val="14"/>
                <c:pt idx="0">
                  <c:v>2461.1910236399999</c:v>
                </c:pt>
                <c:pt idx="1">
                  <c:v>2459.2422046799902</c:v>
                </c:pt>
                <c:pt idx="2">
                  <c:v>2449.70808364</c:v>
                </c:pt>
                <c:pt idx="3">
                  <c:v>2443.3498157199901</c:v>
                </c:pt>
                <c:pt idx="4">
                  <c:v>2428.8649071199902</c:v>
                </c:pt>
                <c:pt idx="5">
                  <c:v>2421.1647756399998</c:v>
                </c:pt>
                <c:pt idx="6">
                  <c:v>2419.23892256</c:v>
                </c:pt>
                <c:pt idx="7">
                  <c:v>2420.1509960799999</c:v>
                </c:pt>
                <c:pt idx="8">
                  <c:v>2438.2874796000001</c:v>
                </c:pt>
                <c:pt idx="9">
                  <c:v>2455.2395798799998</c:v>
                </c:pt>
                <c:pt idx="10">
                  <c:v>2459.7474540399999</c:v>
                </c:pt>
                <c:pt idx="11">
                  <c:v>2459.4193700400001</c:v>
                </c:pt>
                <c:pt idx="12">
                  <c:v>2456.8898423999999</c:v>
                </c:pt>
                <c:pt idx="13">
                  <c:v>2455.62999984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F-416F-A87B-827599DDD43D}"/>
            </c:ext>
          </c:extLst>
        </c:ser>
        <c:ser>
          <c:idx val="1"/>
          <c:order val="1"/>
          <c:tx>
            <c:strRef>
              <c:f>'New vs Historical'!$K$127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Historical'!$L$127:$Y$127</c:f>
              <c:numCache>
                <c:formatCode>0.0</c:formatCode>
                <c:ptCount val="14"/>
                <c:pt idx="0">
                  <c:v>2458.9403674</c:v>
                </c:pt>
                <c:pt idx="1">
                  <c:v>2458.1759316799998</c:v>
                </c:pt>
                <c:pt idx="2">
                  <c:v>2447.89049828</c:v>
                </c:pt>
                <c:pt idx="3">
                  <c:v>2442.7231752799999</c:v>
                </c:pt>
                <c:pt idx="4">
                  <c:v>2428.8353795600001</c:v>
                </c:pt>
                <c:pt idx="5">
                  <c:v>2421.24679664</c:v>
                </c:pt>
                <c:pt idx="6">
                  <c:v>2418.7205498399999</c:v>
                </c:pt>
                <c:pt idx="7">
                  <c:v>2422.0801299999998</c:v>
                </c:pt>
                <c:pt idx="8">
                  <c:v>2446.4042777599998</c:v>
                </c:pt>
                <c:pt idx="9">
                  <c:v>2457.0571652399999</c:v>
                </c:pt>
                <c:pt idx="10">
                  <c:v>2459.75073488</c:v>
                </c:pt>
                <c:pt idx="11">
                  <c:v>2459.6523096800001</c:v>
                </c:pt>
                <c:pt idx="12">
                  <c:v>2458.9338057199998</c:v>
                </c:pt>
                <c:pt idx="13">
                  <c:v>2455.0919420800001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F-416F-A87B-827599DDD43D}"/>
            </c:ext>
          </c:extLst>
        </c:ser>
        <c:ser>
          <c:idx val="2"/>
          <c:order val="2"/>
          <c:tx>
            <c:strRef>
              <c:f>'New vs Historical'!$K$128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Historical'!$L$128:$Y$128</c:f>
              <c:numCache>
                <c:formatCode>0.0</c:formatCode>
                <c:ptCount val="14"/>
                <c:pt idx="0">
                  <c:v>2455.7185825199999</c:v>
                </c:pt>
                <c:pt idx="1">
                  <c:v>2450.7907608400001</c:v>
                </c:pt>
                <c:pt idx="2">
                  <c:v>2437.7330176400001</c:v>
                </c:pt>
                <c:pt idx="3">
                  <c:v>2431.6569019600001</c:v>
                </c:pt>
                <c:pt idx="4">
                  <c:v>2421.0597887599902</c:v>
                </c:pt>
                <c:pt idx="5">
                  <c:v>2414.7244867200002</c:v>
                </c:pt>
                <c:pt idx="6">
                  <c:v>2407.71333164</c:v>
                </c:pt>
                <c:pt idx="7">
                  <c:v>2405.3281609599999</c:v>
                </c:pt>
                <c:pt idx="8">
                  <c:v>2437.254015</c:v>
                </c:pt>
                <c:pt idx="9">
                  <c:v>2459.7015222800001</c:v>
                </c:pt>
                <c:pt idx="10">
                  <c:v>2460.39377952</c:v>
                </c:pt>
                <c:pt idx="11">
                  <c:v>2459.481706</c:v>
                </c:pt>
                <c:pt idx="12">
                  <c:v>2456.8045405599901</c:v>
                </c:pt>
                <c:pt idx="13">
                  <c:v>2451.0171387999999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F-416F-A87B-827599DDD43D}"/>
            </c:ext>
          </c:extLst>
        </c:ser>
        <c:ser>
          <c:idx val="3"/>
          <c:order val="3"/>
          <c:tx>
            <c:strRef>
              <c:f>'New vs Historical'!$K$129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Historical'!$L$129:$Y$129</c:f>
              <c:numCache>
                <c:formatCode>0.0</c:formatCode>
                <c:ptCount val="14"/>
                <c:pt idx="0">
                  <c:v>2449.64246684</c:v>
                </c:pt>
                <c:pt idx="1">
                  <c:v>2443.93708608</c:v>
                </c:pt>
                <c:pt idx="2">
                  <c:v>2430.1017837999998</c:v>
                </c:pt>
                <c:pt idx="3">
                  <c:v>2423.1431221599901</c:v>
                </c:pt>
                <c:pt idx="4">
                  <c:v>2412.3196309999998</c:v>
                </c:pt>
                <c:pt idx="5">
                  <c:v>2406.1385284399998</c:v>
                </c:pt>
                <c:pt idx="6">
                  <c:v>2404.2290795599902</c:v>
                </c:pt>
                <c:pt idx="7">
                  <c:v>2407.1457463199999</c:v>
                </c:pt>
                <c:pt idx="8">
                  <c:v>2435.9941724400001</c:v>
                </c:pt>
                <c:pt idx="9">
                  <c:v>2457.5164828400002</c:v>
                </c:pt>
                <c:pt idx="10">
                  <c:v>2460.3872178400002</c:v>
                </c:pt>
                <c:pt idx="11">
                  <c:v>2459.5801311999999</c:v>
                </c:pt>
                <c:pt idx="12">
                  <c:v>2455.6201573199901</c:v>
                </c:pt>
                <c:pt idx="13">
                  <c:v>2445.9285559599998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AF-416F-A87B-827599DDD43D}"/>
            </c:ext>
          </c:extLst>
        </c:ser>
        <c:ser>
          <c:idx val="4"/>
          <c:order val="4"/>
          <c:tx>
            <c:strRef>
              <c:f>'New vs Historical'!$K$130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Historical'!$L$130:$Y$130</c:f>
              <c:numCache>
                <c:formatCode>0.0</c:formatCode>
                <c:ptCount val="14"/>
                <c:pt idx="0">
                  <c:v>2443.2874797600002</c:v>
                </c:pt>
                <c:pt idx="1">
                  <c:v>2429.4456157999998</c:v>
                </c:pt>
                <c:pt idx="2">
                  <c:v>2414.9114946</c:v>
                </c:pt>
                <c:pt idx="3">
                  <c:v>2409.1503395599998</c:v>
                </c:pt>
                <c:pt idx="4">
                  <c:v>2395.3904966</c:v>
                </c:pt>
                <c:pt idx="5">
                  <c:v>2384.4029634399999</c:v>
                </c:pt>
                <c:pt idx="6">
                  <c:v>2384.5670054399998</c:v>
                </c:pt>
                <c:pt idx="7">
                  <c:v>2390.2559819999901</c:v>
                </c:pt>
                <c:pt idx="8">
                  <c:v>2427.9265868799998</c:v>
                </c:pt>
                <c:pt idx="9">
                  <c:v>2456.1844618</c:v>
                </c:pt>
                <c:pt idx="10">
                  <c:v>2456.4830182400001</c:v>
                </c:pt>
                <c:pt idx="11">
                  <c:v>2451.52238816</c:v>
                </c:pt>
                <c:pt idx="12">
                  <c:v>2442.32947448</c:v>
                </c:pt>
                <c:pt idx="13">
                  <c:v>2423.8386602399901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AF-416F-A87B-827599DDD43D}"/>
            </c:ext>
          </c:extLst>
        </c:ser>
        <c:ser>
          <c:idx val="5"/>
          <c:order val="5"/>
          <c:tx>
            <c:strRef>
              <c:f>'New vs Historical'!$K$131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Historical'!$L$131:$Y$131</c:f>
              <c:numCache>
                <c:formatCode>0.0</c:formatCode>
                <c:ptCount val="14"/>
                <c:pt idx="0">
                  <c:v>2412.8314420400002</c:v>
                </c:pt>
                <c:pt idx="1">
                  <c:v>2394.42592964</c:v>
                </c:pt>
                <c:pt idx="2">
                  <c:v>2383.8550631600001</c:v>
                </c:pt>
                <c:pt idx="3">
                  <c:v>2372.5656927199998</c:v>
                </c:pt>
                <c:pt idx="4">
                  <c:v>2363.7074247199998</c:v>
                </c:pt>
                <c:pt idx="5">
                  <c:v>2354.4882643199999</c:v>
                </c:pt>
                <c:pt idx="6">
                  <c:v>2352.4672668799999</c:v>
                </c:pt>
                <c:pt idx="7">
                  <c:v>2353.35965536</c:v>
                </c:pt>
                <c:pt idx="8">
                  <c:v>2383.3694988399998</c:v>
                </c:pt>
                <c:pt idx="9">
                  <c:v>2413.9961402399999</c:v>
                </c:pt>
                <c:pt idx="10">
                  <c:v>2432.4082143199998</c:v>
                </c:pt>
                <c:pt idx="11">
                  <c:v>2431.3288179599999</c:v>
                </c:pt>
                <c:pt idx="12">
                  <c:v>2421.9226496800002</c:v>
                </c:pt>
                <c:pt idx="13">
                  <c:v>2412.0243553999999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AF-416F-A87B-827599DDD43D}"/>
            </c:ext>
          </c:extLst>
        </c:ser>
        <c:ser>
          <c:idx val="6"/>
          <c:order val="6"/>
          <c:tx>
            <c:strRef>
              <c:f>'New vs Historical'!$K$132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Historical'!$L$132:$Y$132</c:f>
              <c:numCache>
                <c:formatCode>0.0</c:formatCode>
                <c:ptCount val="14"/>
                <c:pt idx="0">
                  <c:v>2404.3176622400001</c:v>
                </c:pt>
                <c:pt idx="1">
                  <c:v>2386.2402338400002</c:v>
                </c:pt>
                <c:pt idx="2">
                  <c:v>2377.3294724000002</c:v>
                </c:pt>
                <c:pt idx="3">
                  <c:v>2369.59653252</c:v>
                </c:pt>
                <c:pt idx="4">
                  <c:v>2373.0939079599998</c:v>
                </c:pt>
                <c:pt idx="5">
                  <c:v>2374.2815720399999</c:v>
                </c:pt>
                <c:pt idx="6">
                  <c:v>2366.3616242799999</c:v>
                </c:pt>
                <c:pt idx="7">
                  <c:v>2369.8163488</c:v>
                </c:pt>
                <c:pt idx="8">
                  <c:v>2414.5341979999998</c:v>
                </c:pt>
                <c:pt idx="9">
                  <c:v>2458.3366928400001</c:v>
                </c:pt>
                <c:pt idx="10">
                  <c:v>2461.25664044</c:v>
                </c:pt>
                <c:pt idx="11">
                  <c:v>2461.02698164</c:v>
                </c:pt>
                <c:pt idx="12">
                  <c:v>2460.2527034</c:v>
                </c:pt>
                <c:pt idx="13">
                  <c:v>2455.9449604800002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AF-416F-A87B-827599DDD43D}"/>
            </c:ext>
          </c:extLst>
        </c:ser>
        <c:ser>
          <c:idx val="7"/>
          <c:order val="7"/>
          <c:tx>
            <c:strRef>
              <c:f>'New vs Historical'!$K$133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Historical'!$L$133:$Y$133</c:f>
              <c:numCache>
                <c:formatCode>0.0</c:formatCode>
                <c:ptCount val="14"/>
                <c:pt idx="0">
                  <c:v>2455.6890549599998</c:v>
                </c:pt>
                <c:pt idx="1">
                  <c:v>2449.4554589600002</c:v>
                </c:pt>
                <c:pt idx="2">
                  <c:v>2438.2513903599902</c:v>
                </c:pt>
                <c:pt idx="3">
                  <c:v>2424.0191064400001</c:v>
                </c:pt>
                <c:pt idx="4">
                  <c:v>2417.4803923199902</c:v>
                </c:pt>
                <c:pt idx="5">
                  <c:v>2410.5151689999998</c:v>
                </c:pt>
                <c:pt idx="6">
                  <c:v>2397.6772420799998</c:v>
                </c:pt>
                <c:pt idx="7">
                  <c:v>2394.5046698000001</c:v>
                </c:pt>
                <c:pt idx="8">
                  <c:v>2424.72448704</c:v>
                </c:pt>
                <c:pt idx="9">
                  <c:v>2462.1490289200001</c:v>
                </c:pt>
                <c:pt idx="10">
                  <c:v>2462.2933858799902</c:v>
                </c:pt>
                <c:pt idx="11">
                  <c:v>2461.9357743199998</c:v>
                </c:pt>
                <c:pt idx="12">
                  <c:v>2462.2212073999999</c:v>
                </c:pt>
                <c:pt idx="13">
                  <c:v>2461.6076903200001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AF-416F-A87B-827599DDD43D}"/>
            </c:ext>
          </c:extLst>
        </c:ser>
        <c:ser>
          <c:idx val="8"/>
          <c:order val="8"/>
          <c:tx>
            <c:strRef>
              <c:f>'New vs Historical'!$K$134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Historical'!$L$134:$Y$134</c:f>
              <c:numCache>
                <c:formatCode>0.0</c:formatCode>
                <c:ptCount val="14"/>
                <c:pt idx="0">
                  <c:v>2460.9777690400001</c:v>
                </c:pt>
                <c:pt idx="1">
                  <c:v>2458.9895799999999</c:v>
                </c:pt>
                <c:pt idx="2">
                  <c:v>2449.4981098799999</c:v>
                </c:pt>
                <c:pt idx="3">
                  <c:v>2444.18314908</c:v>
                </c:pt>
                <c:pt idx="4">
                  <c:v>2430.22317488</c:v>
                </c:pt>
                <c:pt idx="5">
                  <c:v>2424.93117996</c:v>
                </c:pt>
                <c:pt idx="6">
                  <c:v>2423.8189751999998</c:v>
                </c:pt>
                <c:pt idx="7">
                  <c:v>2425.2100513599999</c:v>
                </c:pt>
                <c:pt idx="8">
                  <c:v>2446.7126767200002</c:v>
                </c:pt>
                <c:pt idx="9">
                  <c:v>2462.3590026799998</c:v>
                </c:pt>
                <c:pt idx="10">
                  <c:v>2462.76582684</c:v>
                </c:pt>
                <c:pt idx="11">
                  <c:v>2461.7028346799998</c:v>
                </c:pt>
                <c:pt idx="12">
                  <c:v>2458.6352492800002</c:v>
                </c:pt>
                <c:pt idx="13">
                  <c:v>2452.45086588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AF-416F-A87B-827599DDD43D}"/>
            </c:ext>
          </c:extLst>
        </c:ser>
        <c:ser>
          <c:idx val="9"/>
          <c:order val="9"/>
          <c:tx>
            <c:strRef>
              <c:f>'New vs Historical'!$K$135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Historical'!$L$135:$Y$135</c:f>
              <c:numCache>
                <c:formatCode>0.0</c:formatCode>
                <c:ptCount val="14"/>
                <c:pt idx="0">
                  <c:v>2452.2277687599999</c:v>
                </c:pt>
                <c:pt idx="1">
                  <c:v>2445.3904981999999</c:v>
                </c:pt>
                <c:pt idx="2">
                  <c:v>2431.0663507600002</c:v>
                </c:pt>
                <c:pt idx="3">
                  <c:v>2424.4390539599999</c:v>
                </c:pt>
                <c:pt idx="4">
                  <c:v>2407.0276360799999</c:v>
                </c:pt>
                <c:pt idx="5">
                  <c:v>2371.5650365199999</c:v>
                </c:pt>
                <c:pt idx="6">
                  <c:v>2355.3478443999902</c:v>
                </c:pt>
                <c:pt idx="7">
                  <c:v>2353.7107052399901</c:v>
                </c:pt>
                <c:pt idx="8">
                  <c:v>2382.9331471199998</c:v>
                </c:pt>
                <c:pt idx="9">
                  <c:v>2430.3051958799902</c:v>
                </c:pt>
                <c:pt idx="10">
                  <c:v>2462.4443045200001</c:v>
                </c:pt>
                <c:pt idx="11">
                  <c:v>2462.6477166</c:v>
                </c:pt>
                <c:pt idx="12">
                  <c:v>2462.2080840399999</c:v>
                </c:pt>
                <c:pt idx="13">
                  <c:v>2461.6076903200001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AF-416F-A87B-827599DDD43D}"/>
            </c:ext>
          </c:extLst>
        </c:ser>
        <c:ser>
          <c:idx val="10"/>
          <c:order val="10"/>
          <c:tx>
            <c:strRef>
              <c:f>'New vs Historical'!$K$136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Historical'!$L$136:$Y$136</c:f>
              <c:numCache>
                <c:formatCode>0.0</c:formatCode>
                <c:ptCount val="14"/>
                <c:pt idx="0">
                  <c:v>2462.9265880000003</c:v>
                </c:pt>
                <c:pt idx="1">
                  <c:v>2454.3964040000001</c:v>
                </c:pt>
                <c:pt idx="2">
                  <c:v>2432.4147760000001</c:v>
                </c:pt>
                <c:pt idx="3">
                  <c:v>2412.401652</c:v>
                </c:pt>
                <c:pt idx="4">
                  <c:v>2396.65362</c:v>
                </c:pt>
                <c:pt idx="5">
                  <c:v>2385.8268480000002</c:v>
                </c:pt>
                <c:pt idx="6">
                  <c:v>2377.9528319999999</c:v>
                </c:pt>
                <c:pt idx="7">
                  <c:v>2378.6089999999999</c:v>
                </c:pt>
                <c:pt idx="8">
                  <c:v>2391.076192</c:v>
                </c:pt>
                <c:pt idx="9">
                  <c:v>2423.5565080000001</c:v>
                </c:pt>
                <c:pt idx="10">
                  <c:v>2453.0840680000001</c:v>
                </c:pt>
                <c:pt idx="11">
                  <c:v>2461.2861680000001</c:v>
                </c:pt>
                <c:pt idx="12">
                  <c:v>2464.567008</c:v>
                </c:pt>
                <c:pt idx="13">
                  <c:v>2470.4725199999998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AF-416F-A87B-827599DDD43D}"/>
            </c:ext>
          </c:extLst>
        </c:ser>
        <c:ser>
          <c:idx val="11"/>
          <c:order val="11"/>
          <c:tx>
            <c:strRef>
              <c:f>'New vs Historical'!$K$137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Historical'!$L$137:$Y$137</c:f>
              <c:numCache>
                <c:formatCode>0.0</c:formatCode>
                <c:ptCount val="14"/>
                <c:pt idx="0">
                  <c:v>2469.1601839999998</c:v>
                </c:pt>
                <c:pt idx="1">
                  <c:v>2455.0525720000001</c:v>
                </c:pt>
                <c:pt idx="2">
                  <c:v>2436.0237000000002</c:v>
                </c:pt>
                <c:pt idx="3">
                  <c:v>2418.9633319999998</c:v>
                </c:pt>
                <c:pt idx="4">
                  <c:v>2398.622124</c:v>
                </c:pt>
                <c:pt idx="5">
                  <c:v>2386.1549319999999</c:v>
                </c:pt>
                <c:pt idx="6">
                  <c:v>2383.53026</c:v>
                </c:pt>
                <c:pt idx="7">
                  <c:v>2379.5932519999997</c:v>
                </c:pt>
                <c:pt idx="8">
                  <c:v>2398.2940399999998</c:v>
                </c:pt>
                <c:pt idx="9">
                  <c:v>2437.9922040000001</c:v>
                </c:pt>
                <c:pt idx="10">
                  <c:v>2469.1601839999998</c:v>
                </c:pt>
                <c:pt idx="11">
                  <c:v>2472.11294</c:v>
                </c:pt>
                <c:pt idx="12">
                  <c:v>2473.7533600000002</c:v>
                </c:pt>
                <c:pt idx="13">
                  <c:v>2473.0971919999997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AF-416F-A87B-827599DDD43D}"/>
            </c:ext>
          </c:extLst>
        </c:ser>
        <c:ser>
          <c:idx val="12"/>
          <c:order val="12"/>
          <c:tx>
            <c:strRef>
              <c:f>'New vs Historical'!$K$138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Historical'!$L$138:$Y$138</c:f>
              <c:numCache>
                <c:formatCode>0.0</c:formatCode>
                <c:ptCount val="14"/>
                <c:pt idx="0">
                  <c:v>2468.8321000000001</c:v>
                </c:pt>
                <c:pt idx="1">
                  <c:v>2454.7244880000003</c:v>
                </c:pt>
                <c:pt idx="2">
                  <c:v>2436.0237000000002</c:v>
                </c:pt>
                <c:pt idx="3">
                  <c:v>2394.6851160000001</c:v>
                </c:pt>
                <c:pt idx="4">
                  <c:v>2358.9239600000001</c:v>
                </c:pt>
                <c:pt idx="5">
                  <c:v>2346.456768</c:v>
                </c:pt>
                <c:pt idx="6">
                  <c:v>2345.4725159999998</c:v>
                </c:pt>
                <c:pt idx="7">
                  <c:v>2348.0971880000002</c:v>
                </c:pt>
                <c:pt idx="8">
                  <c:v>2377.296664</c:v>
                </c:pt>
                <c:pt idx="9">
                  <c:v>2414.370156</c:v>
                </c:pt>
                <c:pt idx="10">
                  <c:v>2439.3045400000001</c:v>
                </c:pt>
                <c:pt idx="11">
                  <c:v>2443.5696319999997</c:v>
                </c:pt>
                <c:pt idx="12">
                  <c:v>2446.1943040000001</c:v>
                </c:pt>
                <c:pt idx="13">
                  <c:v>2454.3964040000001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AF-416F-A87B-827599DDD43D}"/>
            </c:ext>
          </c:extLst>
        </c:ser>
        <c:ser>
          <c:idx val="13"/>
          <c:order val="13"/>
          <c:tx>
            <c:strRef>
              <c:f>'New vs Historical'!$K$139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Historical'!$L$139:$Y$139</c:f>
              <c:numCache>
                <c:formatCode>0.0</c:formatCode>
                <c:ptCount val="14"/>
                <c:pt idx="0">
                  <c:v>2451.1155640000002</c:v>
                </c:pt>
                <c:pt idx="1">
                  <c:v>2438.3202880000003</c:v>
                </c:pt>
                <c:pt idx="2">
                  <c:v>2420.9318359999997</c:v>
                </c:pt>
                <c:pt idx="3">
                  <c:v>2413.3859040000002</c:v>
                </c:pt>
                <c:pt idx="4">
                  <c:v>2392.388528</c:v>
                </c:pt>
                <c:pt idx="5">
                  <c:v>2372.7034880000001</c:v>
                </c:pt>
                <c:pt idx="6">
                  <c:v>2373.3596560000001</c:v>
                </c:pt>
                <c:pt idx="7">
                  <c:v>2372.0473200000001</c:v>
                </c:pt>
                <c:pt idx="8">
                  <c:v>2398.9502080000002</c:v>
                </c:pt>
                <c:pt idx="9">
                  <c:v>2438.3202880000003</c:v>
                </c:pt>
                <c:pt idx="10">
                  <c:v>2464.8950919999997</c:v>
                </c:pt>
                <c:pt idx="11">
                  <c:v>2470.4725199999998</c:v>
                </c:pt>
                <c:pt idx="12">
                  <c:v>2474.7376119999999</c:v>
                </c:pt>
                <c:pt idx="13">
                  <c:v>2474.7376119999999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AF-416F-A87B-827599DDD43D}"/>
            </c:ext>
          </c:extLst>
        </c:ser>
        <c:ser>
          <c:idx val="14"/>
          <c:order val="14"/>
          <c:tx>
            <c:strRef>
              <c:f>'New vs Historical'!$K$140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Historical'!$L$140:$Y$140</c:f>
              <c:numCache>
                <c:formatCode>0.0</c:formatCode>
                <c:ptCount val="14"/>
                <c:pt idx="0">
                  <c:v>2473.7533600000002</c:v>
                </c:pt>
                <c:pt idx="1">
                  <c:v>2460.9580839999999</c:v>
                </c:pt>
                <c:pt idx="2">
                  <c:v>2440.9449599999998</c:v>
                </c:pt>
                <c:pt idx="3">
                  <c:v>2421.25992</c:v>
                </c:pt>
                <c:pt idx="4">
                  <c:v>2399.278292</c:v>
                </c:pt>
                <c:pt idx="5">
                  <c:v>2383.8583440000002</c:v>
                </c:pt>
                <c:pt idx="6">
                  <c:v>2378.9370840000001</c:v>
                </c:pt>
                <c:pt idx="7">
                  <c:v>2378.2809159999997</c:v>
                </c:pt>
                <c:pt idx="8">
                  <c:v>2401.9029639999999</c:v>
                </c:pt>
                <c:pt idx="9">
                  <c:v>2438.3202880000003</c:v>
                </c:pt>
                <c:pt idx="10">
                  <c:v>2467.1916799999999</c:v>
                </c:pt>
                <c:pt idx="11">
                  <c:v>2471.456772</c:v>
                </c:pt>
                <c:pt idx="12">
                  <c:v>2473.4252759999999</c:v>
                </c:pt>
                <c:pt idx="13">
                  <c:v>2472.4410240000002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AF-416F-A87B-827599DDD43D}"/>
            </c:ext>
          </c:extLst>
        </c:ser>
        <c:ser>
          <c:idx val="15"/>
          <c:order val="15"/>
          <c:tx>
            <c:strRef>
              <c:f>'New vs Historical'!$K$141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Historical'!$L$141:$Y$141</c:f>
              <c:numCache>
                <c:formatCode>0.0</c:formatCode>
                <c:ptCount val="14"/>
                <c:pt idx="0">
                  <c:v>2473.0971919999997</c:v>
                </c:pt>
                <c:pt idx="1">
                  <c:v>2467.1916799999999</c:v>
                </c:pt>
                <c:pt idx="2">
                  <c:v>2460.3019159999999</c:v>
                </c:pt>
                <c:pt idx="3">
                  <c:v>2445.5381360000001</c:v>
                </c:pt>
                <c:pt idx="4">
                  <c:v>2437.0079519999999</c:v>
                </c:pt>
                <c:pt idx="5">
                  <c:v>2431.1024400000001</c:v>
                </c:pt>
                <c:pt idx="6">
                  <c:v>2428.149684</c:v>
                </c:pt>
                <c:pt idx="7">
                  <c:v>2421.25992</c:v>
                </c:pt>
                <c:pt idx="8">
                  <c:v>2433.3990280000003</c:v>
                </c:pt>
                <c:pt idx="9">
                  <c:v>2457.677244</c:v>
                </c:pt>
                <c:pt idx="10">
                  <c:v>2461.6142519999999</c:v>
                </c:pt>
                <c:pt idx="11">
                  <c:v>2458.9895799999999</c:v>
                </c:pt>
                <c:pt idx="12">
                  <c:v>2454.0683199999999</c:v>
                </c:pt>
                <c:pt idx="13">
                  <c:v>2450.4593959999997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AF-416F-A87B-827599DDD43D}"/>
            </c:ext>
          </c:extLst>
        </c:ser>
        <c:ser>
          <c:idx val="16"/>
          <c:order val="16"/>
          <c:tx>
            <c:strRef>
              <c:f>'New vs Historical'!$K$142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Historical'!$L$142:$Y$142</c:f>
              <c:numCache>
                <c:formatCode>0.0</c:formatCode>
                <c:ptCount val="14"/>
                <c:pt idx="0">
                  <c:v>2450.4593959999997</c:v>
                </c:pt>
                <c:pt idx="1">
                  <c:v>2439.6326239999999</c:v>
                </c:pt>
                <c:pt idx="2">
                  <c:v>2430.4462719999997</c:v>
                </c:pt>
                <c:pt idx="3">
                  <c:v>2406.168056</c:v>
                </c:pt>
                <c:pt idx="4">
                  <c:v>2396.3255359999998</c:v>
                </c:pt>
                <c:pt idx="5">
                  <c:v>2392.7166119999997</c:v>
                </c:pt>
                <c:pt idx="6">
                  <c:v>2395.3412840000001</c:v>
                </c:pt>
                <c:pt idx="7">
                  <c:v>2405.8399719999998</c:v>
                </c:pt>
                <c:pt idx="8">
                  <c:v>2431.4305239999999</c:v>
                </c:pt>
                <c:pt idx="9">
                  <c:v>2453.0840680000001</c:v>
                </c:pt>
                <c:pt idx="10">
                  <c:v>2465.8793439999999</c:v>
                </c:pt>
                <c:pt idx="11">
                  <c:v>2466.2074280000002</c:v>
                </c:pt>
                <c:pt idx="12">
                  <c:v>2466.2074280000002</c:v>
                </c:pt>
                <c:pt idx="13">
                  <c:v>2465.5512600000002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AF-416F-A87B-827599DDD43D}"/>
            </c:ext>
          </c:extLst>
        </c:ser>
        <c:ser>
          <c:idx val="17"/>
          <c:order val="17"/>
          <c:tx>
            <c:strRef>
              <c:f>'New vs Historical'!$K$143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Historical'!$L$143:$Y$143</c:f>
              <c:numCache>
                <c:formatCode>0.0</c:formatCode>
                <c:ptCount val="14"/>
                <c:pt idx="0">
                  <c:v>2467.5197640000001</c:v>
                </c:pt>
                <c:pt idx="1">
                  <c:v>2469.1601839999998</c:v>
                </c:pt>
                <c:pt idx="2">
                  <c:v>2450.4593959999997</c:v>
                </c:pt>
                <c:pt idx="3">
                  <c:v>2426.5092640000003</c:v>
                </c:pt>
                <c:pt idx="4">
                  <c:v>2405.8399719999998</c:v>
                </c:pt>
                <c:pt idx="5">
                  <c:v>2395.9974519999996</c:v>
                </c:pt>
                <c:pt idx="6">
                  <c:v>2394.6851160000001</c:v>
                </c:pt>
                <c:pt idx="7">
                  <c:v>2392.0604440000002</c:v>
                </c:pt>
                <c:pt idx="8">
                  <c:v>2411.4173999999998</c:v>
                </c:pt>
                <c:pt idx="9">
                  <c:v>2450.4593959999997</c:v>
                </c:pt>
                <c:pt idx="10">
                  <c:v>2465.223176</c:v>
                </c:pt>
                <c:pt idx="11">
                  <c:v>2467.5197640000001</c:v>
                </c:pt>
                <c:pt idx="12">
                  <c:v>2467.1916799999999</c:v>
                </c:pt>
                <c:pt idx="13">
                  <c:v>2461.2861680000001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AF-416F-A87B-827599DDD43D}"/>
            </c:ext>
          </c:extLst>
        </c:ser>
        <c:ser>
          <c:idx val="18"/>
          <c:order val="18"/>
          <c:tx>
            <c:strRef>
              <c:f>'New vs Historical'!$K$144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Historical'!$L$144:$Y$144</c:f>
              <c:numCache>
                <c:formatCode>0.0</c:formatCode>
                <c:ptCount val="14"/>
                <c:pt idx="0">
                  <c:v>2454.3964040000001</c:v>
                </c:pt>
                <c:pt idx="1">
                  <c:v>2442.58538</c:v>
                </c:pt>
                <c:pt idx="2">
                  <c:v>2419.947584</c:v>
                </c:pt>
                <c:pt idx="3">
                  <c:v>2400.9187119999997</c:v>
                </c:pt>
                <c:pt idx="4">
                  <c:v>2385.1706800000002</c:v>
                </c:pt>
                <c:pt idx="5">
                  <c:v>2367.4541440000003</c:v>
                </c:pt>
                <c:pt idx="6">
                  <c:v>2362.860968</c:v>
                </c:pt>
                <c:pt idx="7">
                  <c:v>2362.5328840000002</c:v>
                </c:pt>
                <c:pt idx="8">
                  <c:v>2407.8084759999997</c:v>
                </c:pt>
                <c:pt idx="9">
                  <c:v>2439.9607080000001</c:v>
                </c:pt>
                <c:pt idx="10">
                  <c:v>2448.818976</c:v>
                </c:pt>
                <c:pt idx="11">
                  <c:v>2451.4436479999999</c:v>
                </c:pt>
                <c:pt idx="12">
                  <c:v>2450.78748</c:v>
                </c:pt>
                <c:pt idx="13">
                  <c:v>2445.2100519999999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AF-416F-A87B-827599DDD43D}"/>
            </c:ext>
          </c:extLst>
        </c:ser>
        <c:ser>
          <c:idx val="19"/>
          <c:order val="19"/>
          <c:tx>
            <c:strRef>
              <c:f>'New vs Historical'!$K$145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Historical'!$L$145:$Y$145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AF-416F-A87B-827599DDD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814383654629378E-2"/>
          <c:y val="0.8504911112915009"/>
          <c:w val="0.94720065164268263"/>
          <c:h val="0.135763184241145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'New vs Historical'!$O$28</c:f>
          <c:strCache>
            <c:ptCount val="1"/>
            <c:pt idx="0">
              <c:v>Average Generation at MICA CC A (New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'New vs Historical'!$K$30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Historical'!$L$30:$Y$30</c:f>
              <c:numCache>
                <c:formatCode>0.0</c:formatCode>
                <c:ptCount val="14"/>
                <c:pt idx="0">
                  <c:v>669.00618603494604</c:v>
                </c:pt>
                <c:pt idx="1">
                  <c:v>839.26941223611095</c:v>
                </c:pt>
                <c:pt idx="2">
                  <c:v>1329.0419312638801</c:v>
                </c:pt>
                <c:pt idx="3">
                  <c:v>705.03380665322504</c:v>
                </c:pt>
                <c:pt idx="4">
                  <c:v>1239.2832389806499</c:v>
                </c:pt>
                <c:pt idx="5">
                  <c:v>677.32173372311797</c:v>
                </c:pt>
                <c:pt idx="6">
                  <c:v>535.39878211111102</c:v>
                </c:pt>
                <c:pt idx="7">
                  <c:v>437.28679825</c:v>
                </c:pt>
                <c:pt idx="8">
                  <c:v>876.65297329300995</c:v>
                </c:pt>
                <c:pt idx="9">
                  <c:v>1370.6190532222199</c:v>
                </c:pt>
                <c:pt idx="10">
                  <c:v>1288.8307380779499</c:v>
                </c:pt>
                <c:pt idx="11">
                  <c:v>1379.6043428333301</c:v>
                </c:pt>
                <c:pt idx="12">
                  <c:v>1481.5780134375</c:v>
                </c:pt>
                <c:pt idx="13">
                  <c:v>1245.4940919027699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7-4277-93C4-DE6E4A447990}"/>
            </c:ext>
          </c:extLst>
        </c:ser>
        <c:ser>
          <c:idx val="1"/>
          <c:order val="1"/>
          <c:tx>
            <c:strRef>
              <c:f>'New vs Historical'!$K$31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Historical'!$L$31:$Y$31</c:f>
              <c:numCache>
                <c:formatCode>0.0</c:formatCode>
                <c:ptCount val="14"/>
                <c:pt idx="0">
                  <c:v>540.49895223118199</c:v>
                </c:pt>
                <c:pt idx="1">
                  <c:v>850.03333972222197</c:v>
                </c:pt>
                <c:pt idx="2">
                  <c:v>1345.5227209027701</c:v>
                </c:pt>
                <c:pt idx="3">
                  <c:v>653.17032655913897</c:v>
                </c:pt>
                <c:pt idx="4">
                  <c:v>1242.9409284122</c:v>
                </c:pt>
                <c:pt idx="5">
                  <c:v>690.85740958333304</c:v>
                </c:pt>
                <c:pt idx="6">
                  <c:v>640.62233011111095</c:v>
                </c:pt>
                <c:pt idx="7">
                  <c:v>416.96337569444398</c:v>
                </c:pt>
                <c:pt idx="8">
                  <c:v>451.782955403225</c:v>
                </c:pt>
                <c:pt idx="9">
                  <c:v>1172.5665120138799</c:v>
                </c:pt>
                <c:pt idx="10">
                  <c:v>1679.8764543279499</c:v>
                </c:pt>
                <c:pt idx="11">
                  <c:v>1780.4433320277701</c:v>
                </c:pt>
                <c:pt idx="12">
                  <c:v>1555.3679880208299</c:v>
                </c:pt>
                <c:pt idx="13">
                  <c:v>1250.50387830555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7-4277-93C4-DE6E4A447990}"/>
            </c:ext>
          </c:extLst>
        </c:ser>
        <c:ser>
          <c:idx val="2"/>
          <c:order val="2"/>
          <c:tx>
            <c:strRef>
              <c:f>'New vs Historical'!$K$32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Historical'!$L$32:$Y$32</c:f>
              <c:numCache>
                <c:formatCode>0.0</c:formatCode>
                <c:ptCount val="14"/>
                <c:pt idx="0">
                  <c:v>481.03848805107498</c:v>
                </c:pt>
                <c:pt idx="1">
                  <c:v>803.78576373611099</c:v>
                </c:pt>
                <c:pt idx="2">
                  <c:v>1261.50903686111</c:v>
                </c:pt>
                <c:pt idx="3">
                  <c:v>662.02422606182802</c:v>
                </c:pt>
                <c:pt idx="4">
                  <c:v>999.77888075892804</c:v>
                </c:pt>
                <c:pt idx="5">
                  <c:v>613.58549215053699</c:v>
                </c:pt>
                <c:pt idx="6">
                  <c:v>1105.2295845277699</c:v>
                </c:pt>
                <c:pt idx="7">
                  <c:v>824.40496169444395</c:v>
                </c:pt>
                <c:pt idx="8">
                  <c:v>669.63637387096696</c:v>
                </c:pt>
                <c:pt idx="9">
                  <c:v>1354.0752764444401</c:v>
                </c:pt>
                <c:pt idx="10">
                  <c:v>1883.4941171370899</c:v>
                </c:pt>
                <c:pt idx="11">
                  <c:v>1577.63589305555</c:v>
                </c:pt>
                <c:pt idx="12">
                  <c:v>1590.60253682291</c:v>
                </c:pt>
                <c:pt idx="13">
                  <c:v>1244.49262380555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7-4277-93C4-DE6E4A447990}"/>
            </c:ext>
          </c:extLst>
        </c:ser>
        <c:ser>
          <c:idx val="3"/>
          <c:order val="3"/>
          <c:tx>
            <c:strRef>
              <c:f>'New vs Historical'!$K$33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Historical'!$L$33:$Y$33</c:f>
              <c:numCache>
                <c:formatCode>0.0</c:formatCode>
                <c:ptCount val="14"/>
                <c:pt idx="0">
                  <c:v>516.37127513440805</c:v>
                </c:pt>
                <c:pt idx="1">
                  <c:v>754.25778044027697</c:v>
                </c:pt>
                <c:pt idx="2">
                  <c:v>1246.6008133611101</c:v>
                </c:pt>
                <c:pt idx="3">
                  <c:v>659.86874451612903</c:v>
                </c:pt>
                <c:pt idx="4">
                  <c:v>958.63884885416599</c:v>
                </c:pt>
                <c:pt idx="5">
                  <c:v>593.59500297042996</c:v>
                </c:pt>
                <c:pt idx="6">
                  <c:v>593.40073494444403</c:v>
                </c:pt>
                <c:pt idx="7">
                  <c:v>346.37456277777699</c:v>
                </c:pt>
                <c:pt idx="8">
                  <c:v>458.56931009408601</c:v>
                </c:pt>
                <c:pt idx="9">
                  <c:v>1217.7746945138799</c:v>
                </c:pt>
                <c:pt idx="10">
                  <c:v>1673.5525174731099</c:v>
                </c:pt>
                <c:pt idx="11">
                  <c:v>1538.2069272777701</c:v>
                </c:pt>
                <c:pt idx="12">
                  <c:v>1849.44214195312</c:v>
                </c:pt>
                <c:pt idx="13">
                  <c:v>1268.3637190972199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07-4277-93C4-DE6E4A447990}"/>
            </c:ext>
          </c:extLst>
        </c:ser>
        <c:ser>
          <c:idx val="4"/>
          <c:order val="4"/>
          <c:tx>
            <c:strRef>
              <c:f>'New vs Historical'!$K$34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Historical'!$L$34:$Y$34</c:f>
              <c:numCache>
                <c:formatCode>0.0</c:formatCode>
                <c:ptCount val="14"/>
                <c:pt idx="0">
                  <c:v>723.94832284946199</c:v>
                </c:pt>
                <c:pt idx="1">
                  <c:v>1306.0783916805501</c:v>
                </c:pt>
                <c:pt idx="2">
                  <c:v>1230.40597991666</c:v>
                </c:pt>
                <c:pt idx="3">
                  <c:v>657.51200891128997</c:v>
                </c:pt>
                <c:pt idx="4">
                  <c:v>1145.91274467261</c:v>
                </c:pt>
                <c:pt idx="5">
                  <c:v>808.27118887096697</c:v>
                </c:pt>
                <c:pt idx="6">
                  <c:v>472.76616486111101</c:v>
                </c:pt>
                <c:pt idx="7">
                  <c:v>385.859071944444</c:v>
                </c:pt>
                <c:pt idx="8">
                  <c:v>369.33456818548302</c:v>
                </c:pt>
                <c:pt idx="9">
                  <c:v>409.61120198611098</c:v>
                </c:pt>
                <c:pt idx="10">
                  <c:v>1387.9900601344</c:v>
                </c:pt>
                <c:pt idx="11">
                  <c:v>1677.9109404722201</c:v>
                </c:pt>
                <c:pt idx="12">
                  <c:v>1876.84330940104</c:v>
                </c:pt>
                <c:pt idx="13">
                  <c:v>1612.93942340277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07-4277-93C4-DE6E4A447990}"/>
            </c:ext>
          </c:extLst>
        </c:ser>
        <c:ser>
          <c:idx val="5"/>
          <c:order val="5"/>
          <c:tx>
            <c:strRef>
              <c:f>'New vs Historical'!$K$35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Historical'!$L$35:$Y$35</c:f>
              <c:numCache>
                <c:formatCode>0.0</c:formatCode>
                <c:ptCount val="14"/>
                <c:pt idx="0">
                  <c:v>1025.84639096774</c:v>
                </c:pt>
                <c:pt idx="1">
                  <c:v>1286.9896293888801</c:v>
                </c:pt>
                <c:pt idx="2">
                  <c:v>625.31751101388795</c:v>
                </c:pt>
                <c:pt idx="3">
                  <c:v>594.66352345430096</c:v>
                </c:pt>
                <c:pt idx="4">
                  <c:v>499.35292782737997</c:v>
                </c:pt>
                <c:pt idx="5">
                  <c:v>493.03168073924701</c:v>
                </c:pt>
                <c:pt idx="6">
                  <c:v>389.48410897222197</c:v>
                </c:pt>
                <c:pt idx="7">
                  <c:v>375.99044791666603</c:v>
                </c:pt>
                <c:pt idx="8">
                  <c:v>345.63544353494598</c:v>
                </c:pt>
                <c:pt idx="9">
                  <c:v>340.16681272222201</c:v>
                </c:pt>
                <c:pt idx="10">
                  <c:v>534.97578872311794</c:v>
                </c:pt>
                <c:pt idx="11">
                  <c:v>1205.7458573055501</c:v>
                </c:pt>
                <c:pt idx="12">
                  <c:v>1819.3227827083299</c:v>
                </c:pt>
                <c:pt idx="13">
                  <c:v>1189.37722627777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7-4277-93C4-DE6E4A447990}"/>
            </c:ext>
          </c:extLst>
        </c:ser>
        <c:ser>
          <c:idx val="6"/>
          <c:order val="6"/>
          <c:tx>
            <c:strRef>
              <c:f>'New vs Historical'!$K$36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Historical'!$L$36:$Y$36</c:f>
              <c:numCache>
                <c:formatCode>0.0</c:formatCode>
                <c:ptCount val="14"/>
                <c:pt idx="0">
                  <c:v>911.10718047042997</c:v>
                </c:pt>
                <c:pt idx="1">
                  <c:v>1238.523248125</c:v>
                </c:pt>
                <c:pt idx="2">
                  <c:v>621.40236743055505</c:v>
                </c:pt>
                <c:pt idx="3">
                  <c:v>538.78705091397796</c:v>
                </c:pt>
                <c:pt idx="4">
                  <c:v>62.974896396428498</c:v>
                </c:pt>
                <c:pt idx="5">
                  <c:v>196.81338054973099</c:v>
                </c:pt>
                <c:pt idx="6">
                  <c:v>1002.71688080555</c:v>
                </c:pt>
                <c:pt idx="7">
                  <c:v>1118.4632709166599</c:v>
                </c:pt>
                <c:pt idx="8">
                  <c:v>175.66569493279499</c:v>
                </c:pt>
                <c:pt idx="9">
                  <c:v>151.79482666666601</c:v>
                </c:pt>
                <c:pt idx="10">
                  <c:v>1738.0261661424699</c:v>
                </c:pt>
                <c:pt idx="11">
                  <c:v>1365.4113364166601</c:v>
                </c:pt>
                <c:pt idx="12">
                  <c:v>1273.8791176302</c:v>
                </c:pt>
                <c:pt idx="13">
                  <c:v>1201.9443919861101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07-4277-93C4-DE6E4A447990}"/>
            </c:ext>
          </c:extLst>
        </c:ser>
        <c:ser>
          <c:idx val="7"/>
          <c:order val="7"/>
          <c:tx>
            <c:strRef>
              <c:f>'New vs Historical'!$K$37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Historical'!$L$37:$Y$37</c:f>
              <c:numCache>
                <c:formatCode>0.0</c:formatCode>
                <c:ptCount val="14"/>
                <c:pt idx="0">
                  <c:v>474.21575469086002</c:v>
                </c:pt>
                <c:pt idx="1">
                  <c:v>855.40229015972204</c:v>
                </c:pt>
                <c:pt idx="2">
                  <c:v>1166.64703765277</c:v>
                </c:pt>
                <c:pt idx="3">
                  <c:v>1246.8772076478399</c:v>
                </c:pt>
                <c:pt idx="4">
                  <c:v>687.72326501487998</c:v>
                </c:pt>
                <c:pt idx="5">
                  <c:v>645.52263051075204</c:v>
                </c:pt>
                <c:pt idx="6">
                  <c:v>1330.8699623611101</c:v>
                </c:pt>
                <c:pt idx="7">
                  <c:v>1010.9163937222201</c:v>
                </c:pt>
                <c:pt idx="8">
                  <c:v>87.618692263440806</c:v>
                </c:pt>
                <c:pt idx="9">
                  <c:v>350.87997321666597</c:v>
                </c:pt>
                <c:pt idx="10">
                  <c:v>1601.03786551075</c:v>
                </c:pt>
                <c:pt idx="11">
                  <c:v>1961.83114494444</c:v>
                </c:pt>
                <c:pt idx="12">
                  <c:v>1251.6814525260399</c:v>
                </c:pt>
                <c:pt idx="13">
                  <c:v>1008.50625541666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07-4277-93C4-DE6E4A447990}"/>
            </c:ext>
          </c:extLst>
        </c:ser>
        <c:ser>
          <c:idx val="8"/>
          <c:order val="8"/>
          <c:tx>
            <c:strRef>
              <c:f>'New vs Historical'!$K$38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Historical'!$L$38:$Y$38</c:f>
              <c:numCache>
                <c:formatCode>0.0</c:formatCode>
                <c:ptCount val="14"/>
                <c:pt idx="0">
                  <c:v>932.51704427419304</c:v>
                </c:pt>
                <c:pt idx="1">
                  <c:v>873.61533994444403</c:v>
                </c:pt>
                <c:pt idx="2">
                  <c:v>1341.5918864305499</c:v>
                </c:pt>
                <c:pt idx="3">
                  <c:v>649.67348149193504</c:v>
                </c:pt>
                <c:pt idx="4">
                  <c:v>1280.0438196428499</c:v>
                </c:pt>
                <c:pt idx="5">
                  <c:v>623.75445513440798</c:v>
                </c:pt>
                <c:pt idx="6">
                  <c:v>471.00691777777701</c:v>
                </c:pt>
                <c:pt idx="7">
                  <c:v>511.411006222222</c:v>
                </c:pt>
                <c:pt idx="8">
                  <c:v>501.33951276343998</c:v>
                </c:pt>
                <c:pt idx="9">
                  <c:v>1323.6465080277701</c:v>
                </c:pt>
                <c:pt idx="10">
                  <c:v>1807.0930817876299</c:v>
                </c:pt>
                <c:pt idx="11">
                  <c:v>1495.33289761111</c:v>
                </c:pt>
                <c:pt idx="12">
                  <c:v>1603.6036973176999</c:v>
                </c:pt>
                <c:pt idx="13">
                  <c:v>1263.6214876111101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07-4277-93C4-DE6E4A447990}"/>
            </c:ext>
          </c:extLst>
        </c:ser>
        <c:ser>
          <c:idx val="9"/>
          <c:order val="9"/>
          <c:tx>
            <c:strRef>
              <c:f>'New vs Historical'!$K$39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Historical'!$L$39:$Y$39</c:f>
              <c:numCache>
                <c:formatCode>0.0</c:formatCode>
                <c:ptCount val="14"/>
                <c:pt idx="0">
                  <c:v>469.28221473118202</c:v>
                </c:pt>
                <c:pt idx="1">
                  <c:v>832.37019565277706</c:v>
                </c:pt>
                <c:pt idx="2">
                  <c:v>1279.28559422222</c:v>
                </c:pt>
                <c:pt idx="3">
                  <c:v>632.66460576075201</c:v>
                </c:pt>
                <c:pt idx="4">
                  <c:v>1310.1225950892799</c:v>
                </c:pt>
                <c:pt idx="5">
                  <c:v>1480.6712472311799</c:v>
                </c:pt>
                <c:pt idx="6">
                  <c:v>915.42234516666599</c:v>
                </c:pt>
                <c:pt idx="7">
                  <c:v>1047.04149619444</c:v>
                </c:pt>
                <c:pt idx="8">
                  <c:v>354.31777930107501</c:v>
                </c:pt>
                <c:pt idx="9">
                  <c:v>407.26220061111098</c:v>
                </c:pt>
                <c:pt idx="10">
                  <c:v>1109.17494579301</c:v>
                </c:pt>
                <c:pt idx="11">
                  <c:v>2157.4835950555498</c:v>
                </c:pt>
                <c:pt idx="12">
                  <c:v>1918.34237234375</c:v>
                </c:pt>
                <c:pt idx="13">
                  <c:v>1245.85697990277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07-4277-93C4-DE6E4A447990}"/>
            </c:ext>
          </c:extLst>
        </c:ser>
        <c:ser>
          <c:idx val="10"/>
          <c:order val="10"/>
          <c:tx>
            <c:strRef>
              <c:f>'New vs Historical'!$K$40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Historical'!$L$40:$Y$40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07-4277-93C4-DE6E4A447990}"/>
            </c:ext>
          </c:extLst>
        </c:ser>
        <c:ser>
          <c:idx val="11"/>
          <c:order val="11"/>
          <c:tx>
            <c:strRef>
              <c:f>'New vs Historical'!$K$41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Historical'!$L$41:$Y$41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07-4277-93C4-DE6E4A447990}"/>
            </c:ext>
          </c:extLst>
        </c:ser>
        <c:ser>
          <c:idx val="12"/>
          <c:order val="12"/>
          <c:tx>
            <c:strRef>
              <c:f>'New vs Historical'!$K$42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Historical'!$L$42:$Y$42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07-4277-93C4-DE6E4A447990}"/>
            </c:ext>
          </c:extLst>
        </c:ser>
        <c:ser>
          <c:idx val="13"/>
          <c:order val="13"/>
          <c:tx>
            <c:strRef>
              <c:f>'New vs Historical'!$K$43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Historical'!$L$43:$Y$43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07-4277-93C4-DE6E4A447990}"/>
            </c:ext>
          </c:extLst>
        </c:ser>
        <c:ser>
          <c:idx val="14"/>
          <c:order val="14"/>
          <c:tx>
            <c:strRef>
              <c:f>'New vs Historical'!$K$44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Historical'!$L$44:$Y$44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07-4277-93C4-DE6E4A447990}"/>
            </c:ext>
          </c:extLst>
        </c:ser>
        <c:ser>
          <c:idx val="15"/>
          <c:order val="15"/>
          <c:tx>
            <c:strRef>
              <c:f>'New vs Historical'!$K$44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Historical'!$L$45:$Y$45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07-4277-93C4-DE6E4A447990}"/>
            </c:ext>
          </c:extLst>
        </c:ser>
        <c:ser>
          <c:idx val="16"/>
          <c:order val="16"/>
          <c:tx>
            <c:strRef>
              <c:f>'New vs Historical'!$K$46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Historical'!$L$46:$Y$46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07-4277-93C4-DE6E4A447990}"/>
            </c:ext>
          </c:extLst>
        </c:ser>
        <c:ser>
          <c:idx val="17"/>
          <c:order val="17"/>
          <c:tx>
            <c:strRef>
              <c:f>'New vs Historical'!$K$47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Historical'!$L$47:$Y$47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07-4277-93C4-DE6E4A447990}"/>
            </c:ext>
          </c:extLst>
        </c:ser>
        <c:ser>
          <c:idx val="18"/>
          <c:order val="18"/>
          <c:tx>
            <c:strRef>
              <c:f>'New vs Historical'!$K$48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Historical'!$L$48:$Y$48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07-4277-93C4-DE6E4A447990}"/>
            </c:ext>
          </c:extLst>
        </c:ser>
        <c:ser>
          <c:idx val="19"/>
          <c:order val="19"/>
          <c:tx>
            <c:strRef>
              <c:f>'New vs Historical'!$K$49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Historical'!$L$49:$Y$49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07-4277-93C4-DE6E4A447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MW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297142275319036E-2"/>
          <c:y val="0.86423681575885491"/>
          <c:w val="0.90409720336682053"/>
          <c:h val="0.125453905890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'New vs Historical'!$O$76</c:f>
          <c:strCache>
            <c:ptCount val="1"/>
            <c:pt idx="0">
              <c:v>Average Spill Flow at MICA CC A (New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'New vs Historical'!$K$78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Historical'!$L$78:$Y$78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0.83243502889944399</c:v>
                </c:pt>
                <c:pt idx="3">
                  <c:v>0</c:v>
                </c:pt>
                <c:pt idx="4">
                  <c:v>1.0983927996431699</c:v>
                </c:pt>
                <c:pt idx="5">
                  <c:v>0.17508123245967699</c:v>
                </c:pt>
                <c:pt idx="6">
                  <c:v>0</c:v>
                </c:pt>
                <c:pt idx="7">
                  <c:v>0</c:v>
                </c:pt>
                <c:pt idx="8">
                  <c:v>1.0696304506115499</c:v>
                </c:pt>
                <c:pt idx="9">
                  <c:v>11.857781901777701</c:v>
                </c:pt>
                <c:pt idx="10">
                  <c:v>0.95475917092923301</c:v>
                </c:pt>
                <c:pt idx="11">
                  <c:v>0.75041286800366191</c:v>
                </c:pt>
                <c:pt idx="12">
                  <c:v>1.9811246708385399</c:v>
                </c:pt>
                <c:pt idx="13">
                  <c:v>0.69345667219111096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7F6-959D-3B7F783013B2}"/>
            </c:ext>
          </c:extLst>
        </c:ser>
        <c:ser>
          <c:idx val="1"/>
          <c:order val="1"/>
          <c:tx>
            <c:strRef>
              <c:f>'New vs Historical'!$K$79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Historical'!$L$79:$Y$79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2.4702183090472198</c:v>
                </c:pt>
                <c:pt idx="3">
                  <c:v>0</c:v>
                </c:pt>
                <c:pt idx="4">
                  <c:v>0.75556062022916604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1.6166929777249899</c:v>
                </c:pt>
                <c:pt idx="10">
                  <c:v>7.1930972844979797</c:v>
                </c:pt>
                <c:pt idx="11">
                  <c:v>2.1339378646911098</c:v>
                </c:pt>
                <c:pt idx="12">
                  <c:v>0.80453182693880199</c:v>
                </c:pt>
                <c:pt idx="13">
                  <c:v>2.8111868118055501E-3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7F6-959D-3B7F783013B2}"/>
            </c:ext>
          </c:extLst>
        </c:ser>
        <c:ser>
          <c:idx val="2"/>
          <c:order val="2"/>
          <c:tx>
            <c:strRef>
              <c:f>'New vs Historical'!$K$80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Historical'!$L$80:$Y$80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4.7131960900888802E-2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7.3090981087118703</c:v>
                </c:pt>
                <c:pt idx="10">
                  <c:v>11.4796954798237</c:v>
                </c:pt>
                <c:pt idx="11">
                  <c:v>2.6603952736861101</c:v>
                </c:pt>
                <c:pt idx="12">
                  <c:v>3.24002283123294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5-47F6-959D-3B7F783013B2}"/>
            </c:ext>
          </c:extLst>
        </c:ser>
        <c:ser>
          <c:idx val="3"/>
          <c:order val="3"/>
          <c:tx>
            <c:strRef>
              <c:f>'New vs Historical'!$K$81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Historical'!$L$81:$Y$81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0.19904896325173599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0.51232257730208297</c:v>
                </c:pt>
                <c:pt idx="10">
                  <c:v>7.8580678874767402</c:v>
                </c:pt>
                <c:pt idx="11">
                  <c:v>1.12742140243638</c:v>
                </c:pt>
                <c:pt idx="12">
                  <c:v>4.18000871582929</c:v>
                </c:pt>
                <c:pt idx="13">
                  <c:v>4.0363558827083302E-3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5-47F6-959D-3B7F783013B2}"/>
            </c:ext>
          </c:extLst>
        </c:ser>
        <c:ser>
          <c:idx val="4"/>
          <c:order val="4"/>
          <c:tx>
            <c:strRef>
              <c:f>'New vs Historical'!$K$82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Historical'!$L$82:$Y$82</c:f>
              <c:numCache>
                <c:formatCode>0.0</c:formatCode>
                <c:ptCount val="14"/>
                <c:pt idx="0">
                  <c:v>0</c:v>
                </c:pt>
                <c:pt idx="1">
                  <c:v>0.71553489844671503</c:v>
                </c:pt>
                <c:pt idx="2">
                  <c:v>0.34727636255477001</c:v>
                </c:pt>
                <c:pt idx="3">
                  <c:v>0</c:v>
                </c:pt>
                <c:pt idx="4">
                  <c:v>0.38268298856249999</c:v>
                </c:pt>
                <c:pt idx="5">
                  <c:v>0.80114154154905903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3.2432786827950202</c:v>
                </c:pt>
                <c:pt idx="11">
                  <c:v>6.1308670062538804</c:v>
                </c:pt>
                <c:pt idx="12">
                  <c:v>2.8023908903475201</c:v>
                </c:pt>
                <c:pt idx="13">
                  <c:v>1.6235503826237401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95-47F6-959D-3B7F783013B2}"/>
            </c:ext>
          </c:extLst>
        </c:ser>
        <c:ser>
          <c:idx val="5"/>
          <c:order val="5"/>
          <c:tx>
            <c:strRef>
              <c:f>'New vs Historical'!$K$83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Historical'!$L$83:$Y$83</c:f>
              <c:numCache>
                <c:formatCode>0.0</c:formatCode>
                <c:ptCount val="14"/>
                <c:pt idx="0">
                  <c:v>0</c:v>
                </c:pt>
                <c:pt idx="1">
                  <c:v>1.24774582042395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9.9988014536290304E-2</c:v>
                </c:pt>
                <c:pt idx="11">
                  <c:v>0.20185720469444399</c:v>
                </c:pt>
                <c:pt idx="12">
                  <c:v>5.0103848111315097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5-47F6-959D-3B7F783013B2}"/>
            </c:ext>
          </c:extLst>
        </c:ser>
        <c:ser>
          <c:idx val="6"/>
          <c:order val="6"/>
          <c:tx>
            <c:strRef>
              <c:f>'New vs Historical'!$K$84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Historical'!$L$84:$Y$84</c:f>
              <c:numCache>
                <c:formatCode>0.0</c:formatCode>
                <c:ptCount val="14"/>
                <c:pt idx="0">
                  <c:v>6.7345676520161202E-3</c:v>
                </c:pt>
                <c:pt idx="1">
                  <c:v>0.60748977283263805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9.0220123184722195E-2</c:v>
                </c:pt>
                <c:pt idx="7">
                  <c:v>1.28137809255555</c:v>
                </c:pt>
                <c:pt idx="8">
                  <c:v>0</c:v>
                </c:pt>
                <c:pt idx="9">
                  <c:v>0</c:v>
                </c:pt>
                <c:pt idx="10">
                  <c:v>10.022510341688699</c:v>
                </c:pt>
                <c:pt idx="11">
                  <c:v>4.6041313237499999</c:v>
                </c:pt>
                <c:pt idx="12">
                  <c:v>0</c:v>
                </c:pt>
                <c:pt idx="13">
                  <c:v>0.25781244642995099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95-47F6-959D-3B7F783013B2}"/>
            </c:ext>
          </c:extLst>
        </c:ser>
        <c:ser>
          <c:idx val="7"/>
          <c:order val="7"/>
          <c:tx>
            <c:strRef>
              <c:f>'New vs Historical'!$K$85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Historical'!$L$85:$Y$85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2.6415231044513798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12.211438770125</c:v>
                </c:pt>
                <c:pt idx="7">
                  <c:v>7.9716015851111104</c:v>
                </c:pt>
                <c:pt idx="8">
                  <c:v>0</c:v>
                </c:pt>
                <c:pt idx="9">
                  <c:v>0.67693611703472201</c:v>
                </c:pt>
                <c:pt idx="10">
                  <c:v>23.058445023915599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95-47F6-959D-3B7F783013B2}"/>
            </c:ext>
          </c:extLst>
        </c:ser>
        <c:ser>
          <c:idx val="8"/>
          <c:order val="8"/>
          <c:tx>
            <c:strRef>
              <c:f>'New vs Historical'!$K$86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Historical'!$L$86:$Y$86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0.67790337649149301</c:v>
                </c:pt>
                <c:pt idx="3">
                  <c:v>0</c:v>
                </c:pt>
                <c:pt idx="4">
                  <c:v>0.68830597868786403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7.8104526283583304</c:v>
                </c:pt>
                <c:pt idx="10">
                  <c:v>2.0309903937585299</c:v>
                </c:pt>
                <c:pt idx="11">
                  <c:v>0.17761426159166599</c:v>
                </c:pt>
                <c:pt idx="12">
                  <c:v>2.0135345706510401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5-47F6-959D-3B7F783013B2}"/>
            </c:ext>
          </c:extLst>
        </c:ser>
        <c:ser>
          <c:idx val="9"/>
          <c:order val="9"/>
          <c:tx>
            <c:strRef>
              <c:f>'New vs Historical'!$K$87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Historical'!$L$87:$Y$87</c:f>
              <c:numCache>
                <c:formatCode>0.0</c:formatCode>
                <c:ptCount val="14"/>
                <c:pt idx="0">
                  <c:v>0</c:v>
                </c:pt>
                <c:pt idx="1">
                  <c:v>7.4498218715277703E-2</c:v>
                </c:pt>
                <c:pt idx="2">
                  <c:v>0.29361167487020801</c:v>
                </c:pt>
                <c:pt idx="3">
                  <c:v>0</c:v>
                </c:pt>
                <c:pt idx="4">
                  <c:v>1.51944563707864</c:v>
                </c:pt>
                <c:pt idx="5">
                  <c:v>13.0279740727076</c:v>
                </c:pt>
                <c:pt idx="6">
                  <c:v>28.081942579444402</c:v>
                </c:pt>
                <c:pt idx="7">
                  <c:v>2.3002352658055498</c:v>
                </c:pt>
                <c:pt idx="8">
                  <c:v>0.42160414032257998</c:v>
                </c:pt>
                <c:pt idx="9">
                  <c:v>0</c:v>
                </c:pt>
                <c:pt idx="10">
                  <c:v>0.66076622027217702</c:v>
                </c:pt>
                <c:pt idx="11">
                  <c:v>5.7025814577336096</c:v>
                </c:pt>
                <c:pt idx="12">
                  <c:v>2.4294660602096299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95-47F6-959D-3B7F783013B2}"/>
            </c:ext>
          </c:extLst>
        </c:ser>
        <c:ser>
          <c:idx val="10"/>
          <c:order val="10"/>
          <c:tx>
            <c:strRef>
              <c:f>'New vs Historical'!$K$88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Historical'!$L$88:$Y$88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95-47F6-959D-3B7F783013B2}"/>
            </c:ext>
          </c:extLst>
        </c:ser>
        <c:ser>
          <c:idx val="11"/>
          <c:order val="11"/>
          <c:tx>
            <c:strRef>
              <c:f>'New vs Historical'!$K$89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Historical'!$L$89:$Y$89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95-47F6-959D-3B7F783013B2}"/>
            </c:ext>
          </c:extLst>
        </c:ser>
        <c:ser>
          <c:idx val="12"/>
          <c:order val="12"/>
          <c:tx>
            <c:strRef>
              <c:f>'New vs Historical'!$K$90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Historical'!$L$90:$Y$90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95-47F6-959D-3B7F783013B2}"/>
            </c:ext>
          </c:extLst>
        </c:ser>
        <c:ser>
          <c:idx val="13"/>
          <c:order val="13"/>
          <c:tx>
            <c:strRef>
              <c:f>'New vs Historical'!$K$91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Historical'!$L$91:$Y$91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95-47F6-959D-3B7F783013B2}"/>
            </c:ext>
          </c:extLst>
        </c:ser>
        <c:ser>
          <c:idx val="14"/>
          <c:order val="14"/>
          <c:tx>
            <c:strRef>
              <c:f>'New vs Historical'!$K$92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Historical'!$L$92:$Y$92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95-47F6-959D-3B7F783013B2}"/>
            </c:ext>
          </c:extLst>
        </c:ser>
        <c:ser>
          <c:idx val="15"/>
          <c:order val="15"/>
          <c:tx>
            <c:strRef>
              <c:f>'New vs Historical'!$K$93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Historical'!$L$93:$Y$93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95-47F6-959D-3B7F783013B2}"/>
            </c:ext>
          </c:extLst>
        </c:ser>
        <c:ser>
          <c:idx val="16"/>
          <c:order val="16"/>
          <c:tx>
            <c:strRef>
              <c:f>'New vs Historical'!$K$94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Historical'!$L$94:$Y$94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95-47F6-959D-3B7F783013B2}"/>
            </c:ext>
          </c:extLst>
        </c:ser>
        <c:ser>
          <c:idx val="17"/>
          <c:order val="17"/>
          <c:tx>
            <c:strRef>
              <c:f>'New vs Historical'!$K$95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Historical'!$L$95:$Y$95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95-47F6-959D-3B7F783013B2}"/>
            </c:ext>
          </c:extLst>
        </c:ser>
        <c:ser>
          <c:idx val="18"/>
          <c:order val="18"/>
          <c:tx>
            <c:strRef>
              <c:f>'New vs Historical'!$K$96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Historical'!$L$96:$Y$96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B95-47F6-959D-3B7F783013B2}"/>
            </c:ext>
          </c:extLst>
        </c:ser>
        <c:ser>
          <c:idx val="19"/>
          <c:order val="19"/>
          <c:tx>
            <c:strRef>
              <c:f>'New vs Historical'!$K$97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Historical'!$L$97:$Y$97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95-47F6-959D-3B7F78301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KCFS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366107792560411E-2"/>
          <c:y val="0.86080038964201644"/>
          <c:w val="0.9170282378495791"/>
          <c:h val="0.128890332007468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'New vs Historical'!$O$4</c:f>
          <c:strCache>
            <c:ptCount val="1"/>
            <c:pt idx="0">
              <c:v>Average Outflow at MICA CC A (New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'New vs Historical'!$K$6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Historical'!$L$6:$Y$6</c:f>
              <c:numCache>
                <c:formatCode>0.0</c:formatCode>
                <c:ptCount val="14"/>
                <c:pt idx="0">
                  <c:v>13.639664496122201</c:v>
                </c:pt>
                <c:pt idx="1">
                  <c:v>17.091623551472299</c:v>
                </c:pt>
                <c:pt idx="2">
                  <c:v>29.1535695588185</c:v>
                </c:pt>
                <c:pt idx="3">
                  <c:v>14.755789044313699</c:v>
                </c:pt>
                <c:pt idx="4">
                  <c:v>28.900035609576701</c:v>
                </c:pt>
                <c:pt idx="5">
                  <c:v>14.984039125325401</c:v>
                </c:pt>
                <c:pt idx="6">
                  <c:v>11.706927950281599</c:v>
                </c:pt>
                <c:pt idx="7">
                  <c:v>9.6371965462634108</c:v>
                </c:pt>
                <c:pt idx="8">
                  <c:v>21.641518223944999</c:v>
                </c:pt>
                <c:pt idx="9">
                  <c:v>45.926445943950803</c:v>
                </c:pt>
                <c:pt idx="10">
                  <c:v>29.786655765655599</c:v>
                </c:pt>
                <c:pt idx="11">
                  <c:v>31.802307409362601</c:v>
                </c:pt>
                <c:pt idx="12">
                  <c:v>35.752554663572397</c:v>
                </c:pt>
                <c:pt idx="13">
                  <c:v>28.016095766156401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4-47CF-A399-3378E4CBA1A7}"/>
            </c:ext>
          </c:extLst>
        </c:ser>
        <c:ser>
          <c:idx val="1"/>
          <c:order val="1"/>
          <c:tx>
            <c:strRef>
              <c:f>'New vs Historical'!$K$7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Historical'!$L$7:$Y$7</c:f>
              <c:numCache>
                <c:formatCode>0.0</c:formatCode>
                <c:ptCount val="14"/>
                <c:pt idx="0">
                  <c:v>11.1295227445998</c:v>
                </c:pt>
                <c:pt idx="1">
                  <c:v>17.367361841823602</c:v>
                </c:pt>
                <c:pt idx="2">
                  <c:v>31.516305031556499</c:v>
                </c:pt>
                <c:pt idx="3">
                  <c:v>13.739584264895599</c:v>
                </c:pt>
                <c:pt idx="4">
                  <c:v>27.929379743580199</c:v>
                </c:pt>
                <c:pt idx="5">
                  <c:v>14.96303293741</c:v>
                </c:pt>
                <c:pt idx="6">
                  <c:v>14.0799846619259</c:v>
                </c:pt>
                <c:pt idx="7">
                  <c:v>9.1362320644097199</c:v>
                </c:pt>
                <c:pt idx="8">
                  <c:v>9.7749136617896504</c:v>
                </c:pt>
                <c:pt idx="9">
                  <c:v>27.856870556751701</c:v>
                </c:pt>
                <c:pt idx="10">
                  <c:v>45.3389642963132</c:v>
                </c:pt>
                <c:pt idx="11">
                  <c:v>41.943239719920903</c:v>
                </c:pt>
                <c:pt idx="12">
                  <c:v>33.257065607892798</c:v>
                </c:pt>
                <c:pt idx="13">
                  <c:v>25.806322369915598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4-47CF-A399-3378E4CBA1A7}"/>
            </c:ext>
          </c:extLst>
        </c:ser>
        <c:ser>
          <c:idx val="2"/>
          <c:order val="2"/>
          <c:tx>
            <c:strRef>
              <c:f>'New vs Historical'!$K$8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Historical'!$L$8:$Y$8</c:f>
              <c:numCache>
                <c:formatCode>0.0</c:formatCode>
                <c:ptCount val="14"/>
                <c:pt idx="0">
                  <c:v>10.0076723376517</c:v>
                </c:pt>
                <c:pt idx="1">
                  <c:v>16.5557803326863</c:v>
                </c:pt>
                <c:pt idx="2">
                  <c:v>26.8672727725701</c:v>
                </c:pt>
                <c:pt idx="3">
                  <c:v>14.0924026461284</c:v>
                </c:pt>
                <c:pt idx="4">
                  <c:v>21.598639708671101</c:v>
                </c:pt>
                <c:pt idx="5">
                  <c:v>13.467501025511599</c:v>
                </c:pt>
                <c:pt idx="6">
                  <c:v>24.602546822892499</c:v>
                </c:pt>
                <c:pt idx="7">
                  <c:v>18.646115983283003</c:v>
                </c:pt>
                <c:pt idx="8">
                  <c:v>15.136968480070101</c:v>
                </c:pt>
                <c:pt idx="9">
                  <c:v>38.6983364192672</c:v>
                </c:pt>
                <c:pt idx="10">
                  <c:v>54.2700528188658</c:v>
                </c:pt>
                <c:pt idx="11">
                  <c:v>38.450587672740802</c:v>
                </c:pt>
                <c:pt idx="12">
                  <c:v>37.3929613345585</c:v>
                </c:pt>
                <c:pt idx="13">
                  <c:v>25.696350447552302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4-47CF-A399-3378E4CBA1A7}"/>
            </c:ext>
          </c:extLst>
        </c:ser>
        <c:ser>
          <c:idx val="3"/>
          <c:order val="3"/>
          <c:tx>
            <c:strRef>
              <c:f>'New vs Historical'!$K$9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Historical'!$L$9:$Y$9</c:f>
              <c:numCache>
                <c:formatCode>0.0</c:formatCode>
                <c:ptCount val="14"/>
                <c:pt idx="0">
                  <c:v>10.707935359441001</c:v>
                </c:pt>
                <c:pt idx="1">
                  <c:v>15.7890993613936</c:v>
                </c:pt>
                <c:pt idx="2">
                  <c:v>27.7692933409704</c:v>
                </c:pt>
                <c:pt idx="3">
                  <c:v>14.3051138959787</c:v>
                </c:pt>
                <c:pt idx="4">
                  <c:v>21.121673906911901</c:v>
                </c:pt>
                <c:pt idx="5">
                  <c:v>13.2452188358432</c:v>
                </c:pt>
                <c:pt idx="6">
                  <c:v>13.3456617189398</c:v>
                </c:pt>
                <c:pt idx="7">
                  <c:v>7.8025645443938796</c:v>
                </c:pt>
                <c:pt idx="8">
                  <c:v>10.153980786831401</c:v>
                </c:pt>
                <c:pt idx="9">
                  <c:v>27.659099028280401</c:v>
                </c:pt>
                <c:pt idx="10">
                  <c:v>47.182723944178598</c:v>
                </c:pt>
                <c:pt idx="11">
                  <c:v>40.407785126876803</c:v>
                </c:pt>
                <c:pt idx="12">
                  <c:v>44.836040864140401</c:v>
                </c:pt>
                <c:pt idx="13">
                  <c:v>26.8922446557761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64-47CF-A399-3378E4CBA1A7}"/>
            </c:ext>
          </c:extLst>
        </c:ser>
        <c:ser>
          <c:idx val="4"/>
          <c:order val="4"/>
          <c:tx>
            <c:strRef>
              <c:f>'New vs Historical'!$K$10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Historical'!$L$10:$Y$10</c:f>
              <c:numCache>
                <c:formatCode>0.0</c:formatCode>
                <c:ptCount val="14"/>
                <c:pt idx="0">
                  <c:v>15.487930926096301</c:v>
                </c:pt>
                <c:pt idx="1">
                  <c:v>29.995933575022399</c:v>
                </c:pt>
                <c:pt idx="2">
                  <c:v>27.4205210432558</c:v>
                </c:pt>
                <c:pt idx="3">
                  <c:v>14.5944503256045</c:v>
                </c:pt>
                <c:pt idx="4">
                  <c:v>26.334219632876501</c:v>
                </c:pt>
                <c:pt idx="5">
                  <c:v>19.650205361912001</c:v>
                </c:pt>
                <c:pt idx="6">
                  <c:v>11.065827790317201</c:v>
                </c:pt>
                <c:pt idx="7">
                  <c:v>9.0301806377523608</c:v>
                </c:pt>
                <c:pt idx="8">
                  <c:v>8.3994688504934096</c:v>
                </c:pt>
                <c:pt idx="9">
                  <c:v>9.2553338309915905</c:v>
                </c:pt>
                <c:pt idx="10">
                  <c:v>37.229665196950201</c:v>
                </c:pt>
                <c:pt idx="11">
                  <c:v>43.249285584238599</c:v>
                </c:pt>
                <c:pt idx="12">
                  <c:v>45.531262269063397</c:v>
                </c:pt>
                <c:pt idx="13">
                  <c:v>38.322346272867598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64-47CF-A399-3378E4CBA1A7}"/>
            </c:ext>
          </c:extLst>
        </c:ser>
        <c:ser>
          <c:idx val="5"/>
          <c:order val="5"/>
          <c:tx>
            <c:strRef>
              <c:f>'New vs Historical'!$K$11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Historical'!$L$11:$Y$11</c:f>
              <c:numCache>
                <c:formatCode>0.0</c:formatCode>
                <c:ptCount val="14"/>
                <c:pt idx="0">
                  <c:v>23.1020944768856</c:v>
                </c:pt>
                <c:pt idx="1">
                  <c:v>32.526872053681203</c:v>
                </c:pt>
                <c:pt idx="2">
                  <c:v>14.890738943674499</c:v>
                </c:pt>
                <c:pt idx="3">
                  <c:v>14.535192542597301</c:v>
                </c:pt>
                <c:pt idx="4">
                  <c:v>12.598784712398899</c:v>
                </c:pt>
                <c:pt idx="5">
                  <c:v>12.146248057624501</c:v>
                </c:pt>
                <c:pt idx="6">
                  <c:v>9.72724605267722</c:v>
                </c:pt>
                <c:pt idx="7">
                  <c:v>9.4094327341252697</c:v>
                </c:pt>
                <c:pt idx="8">
                  <c:v>8.4540046088401795</c:v>
                </c:pt>
                <c:pt idx="9">
                  <c:v>7.8908748289451998</c:v>
                </c:pt>
                <c:pt idx="10">
                  <c:v>13.570518520235</c:v>
                </c:pt>
                <c:pt idx="11">
                  <c:v>28.5979350356311</c:v>
                </c:pt>
                <c:pt idx="12">
                  <c:v>49.630094918863399</c:v>
                </c:pt>
                <c:pt idx="13">
                  <c:v>26.150921753498402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64-47CF-A399-3378E4CBA1A7}"/>
            </c:ext>
          </c:extLst>
        </c:ser>
        <c:ser>
          <c:idx val="6"/>
          <c:order val="6"/>
          <c:tx>
            <c:strRef>
              <c:f>'New vs Historical'!$K$12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Historical'!$L$12:$Y$12</c:f>
              <c:numCache>
                <c:formatCode>0.0</c:formatCode>
                <c:ptCount val="14"/>
                <c:pt idx="0">
                  <c:v>20.524606315012601</c:v>
                </c:pt>
                <c:pt idx="1">
                  <c:v>28.989776611669001</c:v>
                </c:pt>
                <c:pt idx="2">
                  <c:v>14.6069338833065</c:v>
                </c:pt>
                <c:pt idx="3">
                  <c:v>12.8902513806961</c:v>
                </c:pt>
                <c:pt idx="4">
                  <c:v>1.5190284847056501</c:v>
                </c:pt>
                <c:pt idx="5">
                  <c:v>4.7124675487271999</c:v>
                </c:pt>
                <c:pt idx="6">
                  <c:v>24.231585582963799</c:v>
                </c:pt>
                <c:pt idx="7">
                  <c:v>28.843214714803601</c:v>
                </c:pt>
                <c:pt idx="8">
                  <c:v>4.1478035212358098</c:v>
                </c:pt>
                <c:pt idx="9">
                  <c:v>3.1983543799063798</c:v>
                </c:pt>
                <c:pt idx="10">
                  <c:v>48.916666990556699</c:v>
                </c:pt>
                <c:pt idx="11">
                  <c:v>35.7472062090295</c:v>
                </c:pt>
                <c:pt idx="12">
                  <c:v>26.012238787329501</c:v>
                </c:pt>
                <c:pt idx="13">
                  <c:v>25.483176470717201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64-47CF-A399-3378E4CBA1A7}"/>
            </c:ext>
          </c:extLst>
        </c:ser>
        <c:ser>
          <c:idx val="7"/>
          <c:order val="7"/>
          <c:tx>
            <c:strRef>
              <c:f>'New vs Historical'!$K$13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Historical'!$L$13:$Y$13</c:f>
              <c:numCache>
                <c:formatCode>0.0</c:formatCode>
                <c:ptCount val="14"/>
                <c:pt idx="0">
                  <c:v>10.3336510193715</c:v>
                </c:pt>
                <c:pt idx="1">
                  <c:v>17.633615230014499</c:v>
                </c:pt>
                <c:pt idx="2">
                  <c:v>27.6743046264688</c:v>
                </c:pt>
                <c:pt idx="3">
                  <c:v>26.7826115163151</c:v>
                </c:pt>
                <c:pt idx="4">
                  <c:v>15.0133897069119</c:v>
                </c:pt>
                <c:pt idx="5">
                  <c:v>14.269263656807301</c:v>
                </c:pt>
                <c:pt idx="6">
                  <c:v>42.632802792702499</c:v>
                </c:pt>
                <c:pt idx="7">
                  <c:v>31.641749254912199</c:v>
                </c:pt>
                <c:pt idx="8">
                  <c:v>2.0841917013048499</c:v>
                </c:pt>
                <c:pt idx="9">
                  <c:v>8.6878732676129697</c:v>
                </c:pt>
                <c:pt idx="10">
                  <c:v>64.887776569011706</c:v>
                </c:pt>
                <c:pt idx="11">
                  <c:v>40.842039100705598</c:v>
                </c:pt>
                <c:pt idx="12">
                  <c:v>25.660325762339799</c:v>
                </c:pt>
                <c:pt idx="13">
                  <c:v>20.581579470072601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64-47CF-A399-3378E4CBA1A7}"/>
            </c:ext>
          </c:extLst>
        </c:ser>
        <c:ser>
          <c:idx val="8"/>
          <c:order val="8"/>
          <c:tx>
            <c:strRef>
              <c:f>'New vs Historical'!$K$14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Historical'!$L$14:$Y$14</c:f>
              <c:numCache>
                <c:formatCode>0.0</c:formatCode>
                <c:ptCount val="14"/>
                <c:pt idx="0">
                  <c:v>19.699376367345099</c:v>
                </c:pt>
                <c:pt idx="1">
                  <c:v>17.8048492249257</c:v>
                </c:pt>
                <c:pt idx="2">
                  <c:v>29.266540403269399</c:v>
                </c:pt>
                <c:pt idx="3">
                  <c:v>13.5335305081845</c:v>
                </c:pt>
                <c:pt idx="4">
                  <c:v>28.5397392476258</c:v>
                </c:pt>
                <c:pt idx="5">
                  <c:v>13.452418751322</c:v>
                </c:pt>
                <c:pt idx="6">
                  <c:v>10.221986974827599</c:v>
                </c:pt>
                <c:pt idx="7">
                  <c:v>11.119479878443601</c:v>
                </c:pt>
                <c:pt idx="8">
                  <c:v>10.812993768344201</c:v>
                </c:pt>
                <c:pt idx="9">
                  <c:v>38.5661344008942</c:v>
                </c:pt>
                <c:pt idx="10">
                  <c:v>40.783954308208202</c:v>
                </c:pt>
                <c:pt idx="11">
                  <c:v>31.9476803119891</c:v>
                </c:pt>
                <c:pt idx="12">
                  <c:v>35.769375701127203</c:v>
                </c:pt>
                <c:pt idx="13">
                  <c:v>26.571101406415401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64-47CF-A399-3378E4CBA1A7}"/>
            </c:ext>
          </c:extLst>
        </c:ser>
        <c:ser>
          <c:idx val="9"/>
          <c:order val="9"/>
          <c:tx>
            <c:strRef>
              <c:f>'New vs Historical'!$K$15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Historical'!$L$15:$Y$15</c:f>
              <c:numCache>
                <c:formatCode>0.0</c:formatCode>
                <c:ptCount val="14"/>
                <c:pt idx="0">
                  <c:v>9.6980076769751999</c:v>
                </c:pt>
                <c:pt idx="1">
                  <c:v>19.065210402326102</c:v>
                </c:pt>
                <c:pt idx="2">
                  <c:v>29.3166162205593</c:v>
                </c:pt>
                <c:pt idx="3">
                  <c:v>13.637601061794699</c:v>
                </c:pt>
                <c:pt idx="4">
                  <c:v>30.795270089475999</c:v>
                </c:pt>
                <c:pt idx="5">
                  <c:v>47.197811381763003</c:v>
                </c:pt>
                <c:pt idx="6">
                  <c:v>52.316068068218797</c:v>
                </c:pt>
                <c:pt idx="7">
                  <c:v>29.025168353125899</c:v>
                </c:pt>
                <c:pt idx="8">
                  <c:v>9.2429335427211008</c:v>
                </c:pt>
                <c:pt idx="9">
                  <c:v>9.2724933379905501</c:v>
                </c:pt>
                <c:pt idx="10">
                  <c:v>25.113573166537101</c:v>
                </c:pt>
                <c:pt idx="11">
                  <c:v>57.259117239983702</c:v>
                </c:pt>
                <c:pt idx="12">
                  <c:v>43.668669938389399</c:v>
                </c:pt>
                <c:pt idx="13">
                  <c:v>25.529945268981798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64-47CF-A399-3378E4CBA1A7}"/>
            </c:ext>
          </c:extLst>
        </c:ser>
        <c:ser>
          <c:idx val="10"/>
          <c:order val="10"/>
          <c:tx>
            <c:strRef>
              <c:f>'New vs Historical'!$K$16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Historical'!$L$16:$Y$16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64-47CF-A399-3378E4CBA1A7}"/>
            </c:ext>
          </c:extLst>
        </c:ser>
        <c:ser>
          <c:idx val="11"/>
          <c:order val="11"/>
          <c:tx>
            <c:strRef>
              <c:f>'New vs Historical'!$K$17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Historical'!$L$17:$Y$17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64-47CF-A399-3378E4CBA1A7}"/>
            </c:ext>
          </c:extLst>
        </c:ser>
        <c:ser>
          <c:idx val="12"/>
          <c:order val="12"/>
          <c:tx>
            <c:strRef>
              <c:f>'New vs Historical'!$K$18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Historical'!$L$18:$Y$18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64-47CF-A399-3378E4CBA1A7}"/>
            </c:ext>
          </c:extLst>
        </c:ser>
        <c:ser>
          <c:idx val="13"/>
          <c:order val="13"/>
          <c:tx>
            <c:strRef>
              <c:f>'New vs Historical'!$K$19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Historical'!$L$19:$Y$19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64-47CF-A399-3378E4CBA1A7}"/>
            </c:ext>
          </c:extLst>
        </c:ser>
        <c:ser>
          <c:idx val="14"/>
          <c:order val="14"/>
          <c:tx>
            <c:strRef>
              <c:f>'New vs Historical'!$K$20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Historical'!$L$20:$Y$20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864-47CF-A399-3378E4CBA1A7}"/>
            </c:ext>
          </c:extLst>
        </c:ser>
        <c:ser>
          <c:idx val="15"/>
          <c:order val="15"/>
          <c:tx>
            <c:strRef>
              <c:f>'New vs Historical'!$K$21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Historical'!$L$21:$Y$21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64-47CF-A399-3378E4CBA1A7}"/>
            </c:ext>
          </c:extLst>
        </c:ser>
        <c:ser>
          <c:idx val="16"/>
          <c:order val="16"/>
          <c:tx>
            <c:strRef>
              <c:f>'New vs Historical'!$K$22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Historical'!$L$22:$Y$22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64-47CF-A399-3378E4CBA1A7}"/>
            </c:ext>
          </c:extLst>
        </c:ser>
        <c:ser>
          <c:idx val="17"/>
          <c:order val="17"/>
          <c:tx>
            <c:strRef>
              <c:f>'New vs Historical'!$K$23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Historical'!$L$23:$Y$23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64-47CF-A399-3378E4CBA1A7}"/>
            </c:ext>
          </c:extLst>
        </c:ser>
        <c:ser>
          <c:idx val="18"/>
          <c:order val="18"/>
          <c:tx>
            <c:strRef>
              <c:f>'New vs Historical'!$K$24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Historical'!$L$24:$Y$24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64-47CF-A399-3378E4CBA1A7}"/>
            </c:ext>
          </c:extLst>
        </c:ser>
        <c:ser>
          <c:idx val="19"/>
          <c:order val="19"/>
          <c:tx>
            <c:strRef>
              <c:f>'New vs Historical'!$K$25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'New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'New vs Historical'!$L$25:$Y$25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4-47CF-A399-3378E4CBA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KCFS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986797447732828E-2"/>
          <c:y val="0.85736396352517796"/>
          <c:w val="0.91271789302199291"/>
          <c:h val="0.13232675812430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</xdr:colOff>
      <xdr:row>0</xdr:row>
      <xdr:rowOff>12699</xdr:rowOff>
    </xdr:from>
    <xdr:to>
      <xdr:col>12</xdr:col>
      <xdr:colOff>0</xdr:colOff>
      <xdr:row>16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6E8B361-4374-41ED-BBB6-1D69907AE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11112</xdr:colOff>
      <xdr:row>0</xdr:row>
      <xdr:rowOff>6350</xdr:rowOff>
    </xdr:from>
    <xdr:to>
      <xdr:col>21</xdr:col>
      <xdr:colOff>603250</xdr:colOff>
      <xdr:row>16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9D56954-3DAD-4C52-B7D2-8B39C9BB5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7937</xdr:colOff>
      <xdr:row>16</xdr:row>
      <xdr:rowOff>9525</xdr:rowOff>
    </xdr:from>
    <xdr:to>
      <xdr:col>11</xdr:col>
      <xdr:colOff>603250</xdr:colOff>
      <xdr:row>31</xdr:row>
      <xdr:rowOff>177800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7DEDFF-2984-4F16-83D1-FE9A42AA5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11113</xdr:colOff>
      <xdr:row>16</xdr:row>
      <xdr:rowOff>7937</xdr:rowOff>
    </xdr:from>
    <xdr:to>
      <xdr:col>22</xdr:col>
      <xdr:colOff>0</xdr:colOff>
      <xdr:row>31</xdr:row>
      <xdr:rowOff>177800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E9DAAF1-33CF-4FAE-8644-265AECCE0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0.24088</cdr:x>
      <cdr:y>0.09166</cdr:y>
    </cdr:from>
    <cdr:to>
      <cdr:x>0.74668</cdr:x>
      <cdr:y>0.19048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4C81D51-F7FD-4893-9D80-C539FD4941FC}"/>
            </a:ext>
          </a:extLst>
        </cdr:cNvPr>
        <cdr:cNvSpPr txBox="1"/>
      </cdr:nvSpPr>
      <cdr:spPr>
        <a:xfrm xmlns:a="http://schemas.openxmlformats.org/drawingml/2006/main">
          <a:off x="1467278" y="268896"/>
          <a:ext cx="3080910" cy="2899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accent2"/>
              </a:solidFill>
            </a:rPr>
            <a:t>Orange = New GENESYS   </a:t>
          </a:r>
          <a:r>
            <a:rPr lang="en-US" sz="1100" b="1" baseline="0">
              <a:solidFill>
                <a:srgbClr val="00B050"/>
              </a:solidFill>
            </a:rPr>
            <a:t>Green = Hist (2010-19)</a:t>
          </a:r>
          <a:endParaRPr lang="en-US" sz="1100" b="1">
            <a:solidFill>
              <a:srgbClr val="00B05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0.26744</cdr:x>
      <cdr:y>0.08639</cdr:y>
    </cdr:from>
    <cdr:to>
      <cdr:x>0.79525</cdr:x>
      <cdr:y>0.18359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5F275E0-B9D8-40AE-A38A-9904BC2F4251}"/>
            </a:ext>
          </a:extLst>
        </cdr:cNvPr>
        <cdr:cNvSpPr txBox="1"/>
      </cdr:nvSpPr>
      <cdr:spPr>
        <a:xfrm xmlns:a="http://schemas.openxmlformats.org/drawingml/2006/main">
          <a:off x="1625626" y="253996"/>
          <a:ext cx="3208312" cy="285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accent2"/>
              </a:solidFill>
            </a:rPr>
            <a:t>Orange = New GENESYS   </a:t>
          </a:r>
          <a:r>
            <a:rPr lang="en-US" sz="1100" b="1" baseline="0">
              <a:solidFill>
                <a:srgbClr val="00B050"/>
              </a:solidFill>
            </a:rPr>
            <a:t>Green = Hist (2010-19)</a:t>
          </a:r>
          <a:endParaRPr lang="en-US" sz="1100" b="1">
            <a:solidFill>
              <a:srgbClr val="00B050"/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0.25685</cdr:x>
      <cdr:y>0.08884</cdr:y>
    </cdr:from>
    <cdr:to>
      <cdr:x>0.81415</cdr:x>
      <cdr:y>0.17876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5F275E0-B9D8-40AE-A38A-9904BC2F4251}"/>
            </a:ext>
          </a:extLst>
        </cdr:cNvPr>
        <cdr:cNvSpPr txBox="1"/>
      </cdr:nvSpPr>
      <cdr:spPr>
        <a:xfrm xmlns:a="http://schemas.openxmlformats.org/drawingml/2006/main">
          <a:off x="1562117" y="260336"/>
          <a:ext cx="3389296" cy="263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accent2"/>
              </a:solidFill>
            </a:rPr>
            <a:t>Orange = New GENESYS  </a:t>
          </a:r>
          <a:r>
            <a:rPr lang="en-US" sz="1100" b="1" baseline="0">
              <a:solidFill>
                <a:schemeClr val="accent2"/>
              </a:solidFill>
            </a:rPr>
            <a:t> </a:t>
          </a:r>
          <a:r>
            <a:rPr lang="en-US" sz="1100" b="1" baseline="0">
              <a:solidFill>
                <a:srgbClr val="00B050"/>
              </a:solidFill>
            </a:rPr>
            <a:t>Green = Hist (2010-19)</a:t>
          </a:r>
          <a:endParaRPr lang="en-US" sz="1100" b="1">
            <a:solidFill>
              <a:srgbClr val="00B050"/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0.25463</cdr:x>
      <cdr:y>0.08662</cdr:y>
    </cdr:from>
    <cdr:to>
      <cdr:x>0.8466</cdr:x>
      <cdr:y>0.18354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5F275E0-B9D8-40AE-A38A-9904BC2F4251}"/>
            </a:ext>
          </a:extLst>
        </cdr:cNvPr>
        <cdr:cNvSpPr txBox="1"/>
      </cdr:nvSpPr>
      <cdr:spPr>
        <a:xfrm xmlns:a="http://schemas.openxmlformats.org/drawingml/2006/main">
          <a:off x="1549389" y="253990"/>
          <a:ext cx="3602048" cy="284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accent2"/>
              </a:solidFill>
            </a:rPr>
            <a:t>Orange = New GENESYS   </a:t>
          </a:r>
          <a:r>
            <a:rPr lang="en-US" sz="1100" b="1" baseline="0">
              <a:solidFill>
                <a:srgbClr val="00B050"/>
              </a:solidFill>
            </a:rPr>
            <a:t>Green = Hist (2010-19)</a:t>
          </a:r>
          <a:endParaRPr lang="en-US" sz="1100" b="1">
            <a:solidFill>
              <a:srgbClr val="00B050"/>
            </a:solidFill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196850</xdr:colOff>
      <xdr:row>124</xdr:row>
      <xdr:rowOff>12700</xdr:rowOff>
    </xdr:from>
    <xdr:to>
      <xdr:col>9</xdr:col>
      <xdr:colOff>603250</xdr:colOff>
      <xdr:row>144</xdr:row>
      <xdr:rowOff>25400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D9A3D1-290D-495D-9802-620F185F2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203200</xdr:colOff>
      <xdr:row>27</xdr:row>
      <xdr:rowOff>177800</xdr:rowOff>
    </xdr:from>
    <xdr:to>
      <xdr:col>10</xdr:col>
      <xdr:colOff>0</xdr:colOff>
      <xdr:row>48</xdr:row>
      <xdr:rowOff>6350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F6308F2-5E6D-4EE8-A7F3-B8F5A3FFE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203200</xdr:colOff>
      <xdr:row>76</xdr:row>
      <xdr:rowOff>12700</xdr:rowOff>
    </xdr:from>
    <xdr:to>
      <xdr:col>10</xdr:col>
      <xdr:colOff>0</xdr:colOff>
      <xdr:row>96</xdr:row>
      <xdr:rowOff>25400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0EE01F-10D1-47EB-80A4-9D85DF30E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203200</xdr:colOff>
      <xdr:row>4</xdr:row>
      <xdr:rowOff>6350</xdr:rowOff>
    </xdr:from>
    <xdr:to>
      <xdr:col>10</xdr:col>
      <xdr:colOff>0</xdr:colOff>
      <xdr:row>24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3DC342C-86EF-4B7B-A6E1-B440BC56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F5E4C1-C32F-4345-810E-6A4433D6F56E}" name="Table1" displayName="Table1" ref="AA1:AA30" totalsRowShown="0">
  <autoFilter ref="AA1:AA30" xr:uid="{E2F5E4C1-C32F-4345-810E-6A4433D6F56E}"/>
  <sortState xmlns:xlrd2="http://schemas.microsoft.com/office/spreadsheetml/2017/richdata2" ref="AA2:AA55">
    <sortCondition ref="AA2:AA55"/>
  </sortState>
  <tableColumns count="1">
    <tableColumn id="2" xr3:uid="{E462BD94-7877-4D85-9DC9-8F2DCB1D20E8}" name="Plants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4D0230B-9D25-40CB-A2F3-D1AC528FD13D}" name="Table2" displayName="Table2" ref="AC1:AC4" totalsRowShown="0" headerRowDxfId="2" dataDxfId="1">
  <autoFilter ref="AC1:AC4" xr:uid="{C4D0230B-9D25-40CB-A2F3-D1AC528FD13D}"/>
  <tableColumns count="1">
    <tableColumn id="1" xr3:uid="{B2019B0F-CB63-4B84-B5B5-636F1621C2C3}" name="CC Scenari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78736-5F35-422E-8996-4082BEE8C9B8}">
  <dimension ref="A1:AC214"/>
  <sheetViews>
    <sheetView tabSelected="1" zoomScaleNormal="100" workbookViewId="0">
      <selection activeCell="A2" sqref="A2"/>
    </sheetView>
  </sheetViews>
  <sheetFormatPr defaultRowHeight="14.5" x14ac:dyDescent="0.35"/>
  <cols>
    <col min="1" max="1" width="8.7265625" customWidth="1"/>
    <col min="27" max="27" width="8.7265625" style="7"/>
    <col min="29" max="29" width="13.7265625" customWidth="1"/>
  </cols>
  <sheetData>
    <row r="1" spans="1:29" x14ac:dyDescent="0.35">
      <c r="A1" s="10" t="s">
        <v>1</v>
      </c>
      <c r="B1" s="10" t="s">
        <v>98</v>
      </c>
      <c r="AA1" s="16" t="s">
        <v>90</v>
      </c>
      <c r="AC1" s="16" t="s">
        <v>100</v>
      </c>
    </row>
    <row r="2" spans="1:29" x14ac:dyDescent="0.35">
      <c r="A2" s="30" t="s">
        <v>17</v>
      </c>
      <c r="B2" s="30" t="s">
        <v>70</v>
      </c>
      <c r="AA2" s="19" t="s">
        <v>35</v>
      </c>
      <c r="AC2" s="29" t="s">
        <v>70</v>
      </c>
    </row>
    <row r="3" spans="1:29" x14ac:dyDescent="0.35">
      <c r="AA3" s="19" t="s">
        <v>19</v>
      </c>
      <c r="AC3" s="29" t="s">
        <v>72</v>
      </c>
    </row>
    <row r="4" spans="1:29" x14ac:dyDescent="0.35">
      <c r="AA4" s="19" t="s">
        <v>21</v>
      </c>
      <c r="AC4" s="29" t="s">
        <v>71</v>
      </c>
    </row>
    <row r="5" spans="1:29" x14ac:dyDescent="0.35">
      <c r="AA5" s="19" t="s">
        <v>69</v>
      </c>
    </row>
    <row r="6" spans="1:29" x14ac:dyDescent="0.35">
      <c r="AA6" s="19" t="s">
        <v>36</v>
      </c>
    </row>
    <row r="7" spans="1:29" x14ac:dyDescent="0.35">
      <c r="AA7" s="19" t="s">
        <v>55</v>
      </c>
    </row>
    <row r="8" spans="1:29" x14ac:dyDescent="0.35">
      <c r="AA8" s="19" t="s">
        <v>33</v>
      </c>
    </row>
    <row r="9" spans="1:29" x14ac:dyDescent="0.35">
      <c r="AA9" s="19" t="s">
        <v>48</v>
      </c>
    </row>
    <row r="10" spans="1:29" x14ac:dyDescent="0.35">
      <c r="B10" t="s">
        <v>96</v>
      </c>
      <c r="AA10" s="20" t="s">
        <v>47</v>
      </c>
    </row>
    <row r="11" spans="1:29" x14ac:dyDescent="0.35">
      <c r="AA11" s="19" t="s">
        <v>68</v>
      </c>
    </row>
    <row r="12" spans="1:29" x14ac:dyDescent="0.35">
      <c r="AA12" s="19" t="s">
        <v>22</v>
      </c>
    </row>
    <row r="13" spans="1:29" x14ac:dyDescent="0.35">
      <c r="AA13" s="19" t="s">
        <v>58</v>
      </c>
    </row>
    <row r="14" spans="1:29" x14ac:dyDescent="0.35">
      <c r="AA14" s="19" t="s">
        <v>29</v>
      </c>
    </row>
    <row r="15" spans="1:29" x14ac:dyDescent="0.35">
      <c r="AA15" s="19" t="s">
        <v>57</v>
      </c>
    </row>
    <row r="16" spans="1:29" x14ac:dyDescent="0.35">
      <c r="AA16" s="19" t="s">
        <v>62</v>
      </c>
    </row>
    <row r="17" spans="27:27" x14ac:dyDescent="0.35">
      <c r="AA17" s="19" t="s">
        <v>64</v>
      </c>
    </row>
    <row r="18" spans="27:27" x14ac:dyDescent="0.35">
      <c r="AA18" s="19" t="s">
        <v>60</v>
      </c>
    </row>
    <row r="19" spans="27:27" x14ac:dyDescent="0.35">
      <c r="AA19" s="19" t="s">
        <v>20</v>
      </c>
    </row>
    <row r="20" spans="27:27" x14ac:dyDescent="0.35">
      <c r="AA20" s="19" t="s">
        <v>61</v>
      </c>
    </row>
    <row r="21" spans="27:27" x14ac:dyDescent="0.35">
      <c r="AA21" s="19" t="s">
        <v>59</v>
      </c>
    </row>
    <row r="22" spans="27:27" x14ac:dyDescent="0.35">
      <c r="AA22" s="19" t="s">
        <v>63</v>
      </c>
    </row>
    <row r="23" spans="27:27" x14ac:dyDescent="0.35">
      <c r="AA23" s="19" t="s">
        <v>17</v>
      </c>
    </row>
    <row r="24" spans="27:27" x14ac:dyDescent="0.35">
      <c r="AA24" s="19" t="s">
        <v>32</v>
      </c>
    </row>
    <row r="25" spans="27:27" x14ac:dyDescent="0.35">
      <c r="AA25" s="19" t="s">
        <v>54</v>
      </c>
    </row>
    <row r="26" spans="27:27" x14ac:dyDescent="0.35">
      <c r="AA26" s="19" t="s">
        <v>51</v>
      </c>
    </row>
    <row r="27" spans="27:27" x14ac:dyDescent="0.35">
      <c r="AA27" s="19" t="s">
        <v>18</v>
      </c>
    </row>
    <row r="28" spans="27:27" x14ac:dyDescent="0.35">
      <c r="AA28" s="19" t="s">
        <v>52</v>
      </c>
    </row>
    <row r="29" spans="27:27" x14ac:dyDescent="0.35">
      <c r="AA29" s="19" t="s">
        <v>53</v>
      </c>
    </row>
    <row r="30" spans="27:27" x14ac:dyDescent="0.35">
      <c r="AA30" s="19" t="s">
        <v>49</v>
      </c>
    </row>
    <row r="160" spans="27:27" x14ac:dyDescent="0.35">
      <c r="AA160" s="11"/>
    </row>
    <row r="214" spans="27:27" x14ac:dyDescent="0.35">
      <c r="AA214" s="11"/>
    </row>
  </sheetData>
  <dataValidations count="2">
    <dataValidation type="list" allowBlank="1" showInputMessage="1" showErrorMessage="1" promptTitle="CC Scenario" prompt="Please select a climate change scenario" sqref="B2" xr:uid="{F16426F6-F597-4ADD-A875-6560BC92BC36}">
      <formula1>$AC$2:$AC$4</formula1>
    </dataValidation>
    <dataValidation type="list" allowBlank="1" showInputMessage="1" showErrorMessage="1" promptTitle="Hydro Plants" prompt="Please select a plant name" sqref="A2" xr:uid="{7853C9B5-B20A-4965-8075-EB3B632B1A9E}">
      <formula1>$AA$2:$AA$52</formula1>
    </dataValidation>
  </dataValidations>
  <pageMargins left="0.7" right="0.7" top="0.75" bottom="0.75" header="0.3" footer="0.3"/>
  <pageSetup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4E00-17C1-4621-A277-72F13E544D36}">
  <dimension ref="A1:AA214"/>
  <sheetViews>
    <sheetView workbookViewId="0">
      <selection activeCell="A2" sqref="A2"/>
    </sheetView>
  </sheetViews>
  <sheetFormatPr defaultRowHeight="14.5" x14ac:dyDescent="0.35"/>
  <cols>
    <col min="12" max="12" width="8.7265625" style="7"/>
    <col min="13" max="13" width="8.7265625" style="7" customWidth="1"/>
    <col min="14" max="14" width="8.7265625" style="7"/>
    <col min="27" max="27" width="8.7265625" style="7"/>
  </cols>
  <sheetData>
    <row r="1" spans="1:27" x14ac:dyDescent="0.35">
      <c r="A1" s="23" t="s">
        <v>1040</v>
      </c>
      <c r="B1" s="24"/>
      <c r="C1" s="24"/>
      <c r="D1" s="24"/>
      <c r="E1" s="25"/>
      <c r="F1" s="31"/>
      <c r="G1" s="17"/>
      <c r="H1" s="17"/>
      <c r="I1" s="17"/>
      <c r="J1" s="17"/>
      <c r="L1" s="26" t="s">
        <v>99</v>
      </c>
      <c r="M1" s="27"/>
      <c r="N1" s="27"/>
      <c r="O1" s="27"/>
      <c r="P1" s="27"/>
      <c r="Q1" s="27"/>
      <c r="R1" s="27"/>
      <c r="S1" s="28"/>
      <c r="T1" s="17"/>
      <c r="U1" s="17"/>
      <c r="V1" s="17"/>
      <c r="W1" s="17"/>
      <c r="X1" s="17"/>
      <c r="Y1" s="17"/>
      <c r="AA1" s="16" t="s">
        <v>90</v>
      </c>
    </row>
    <row r="2" spans="1:27" s="18" customFormat="1" x14ac:dyDescent="0.35">
      <c r="A2" s="17" t="s">
        <v>96</v>
      </c>
      <c r="B2" s="17"/>
      <c r="C2" s="17"/>
      <c r="D2" s="17"/>
      <c r="E2" s="17"/>
      <c r="F2" s="17"/>
      <c r="G2" s="17"/>
      <c r="H2" s="17"/>
      <c r="I2" s="17"/>
      <c r="J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AA2" s="19" t="s">
        <v>17</v>
      </c>
    </row>
    <row r="3" spans="1:27" s="18" customFormat="1" x14ac:dyDescent="0.35">
      <c r="A3" s="1" t="s">
        <v>78</v>
      </c>
      <c r="B3" s="1"/>
      <c r="C3"/>
      <c r="D3"/>
      <c r="E3"/>
      <c r="F3"/>
      <c r="G3"/>
      <c r="H3"/>
      <c r="I3"/>
      <c r="J3"/>
      <c r="K3"/>
      <c r="L3" s="10" t="s">
        <v>1</v>
      </c>
      <c r="M3" s="10" t="s">
        <v>0</v>
      </c>
      <c r="N3" s="10" t="s">
        <v>79</v>
      </c>
      <c r="O3" s="4" t="s">
        <v>91</v>
      </c>
      <c r="Q3" s="5"/>
      <c r="R3" s="2"/>
      <c r="S3"/>
      <c r="T3"/>
      <c r="U3"/>
      <c r="V3"/>
      <c r="W3"/>
      <c r="X3"/>
      <c r="Y3"/>
      <c r="AA3" s="19" t="s">
        <v>18</v>
      </c>
    </row>
    <row r="4" spans="1:27" s="18" customFormat="1" x14ac:dyDescent="0.35">
      <c r="A4"/>
      <c r="B4"/>
      <c r="C4"/>
      <c r="D4"/>
      <c r="E4"/>
      <c r="F4"/>
      <c r="G4"/>
      <c r="H4"/>
      <c r="I4"/>
      <c r="J4"/>
      <c r="K4"/>
      <c r="L4" s="21" t="str">
        <f>Charts!A2</f>
        <v>MICA</v>
      </c>
      <c r="M4" s="21" t="s">
        <v>86</v>
      </c>
      <c r="N4" s="21" t="str">
        <f>Charts!B2</f>
        <v>A</v>
      </c>
      <c r="O4" t="str">
        <f>_xlfn.CONCAT("Average Outflow at ",L4," CC ",N4," (New vs Historical)")</f>
        <v>Average Outflow at MICA CC A (New vs Historical)</v>
      </c>
      <c r="Q4" s="6"/>
      <c r="R4"/>
      <c r="S4"/>
      <c r="T4"/>
      <c r="U4"/>
      <c r="V4"/>
      <c r="W4"/>
      <c r="X4"/>
      <c r="Y4"/>
      <c r="AA4" s="19" t="s">
        <v>19</v>
      </c>
    </row>
    <row r="5" spans="1:27" s="18" customFormat="1" x14ac:dyDescent="0.35">
      <c r="A5"/>
      <c r="B5"/>
      <c r="C5"/>
      <c r="D5"/>
      <c r="E5"/>
      <c r="F5"/>
      <c r="G5"/>
      <c r="H5"/>
      <c r="I5"/>
      <c r="J5"/>
      <c r="K5" s="2" t="s">
        <v>2</v>
      </c>
      <c r="L5" s="14" t="s">
        <v>3</v>
      </c>
      <c r="M5" s="14" t="s">
        <v>4</v>
      </c>
      <c r="N5" s="14" t="s">
        <v>5</v>
      </c>
      <c r="O5" s="2" t="s">
        <v>6</v>
      </c>
      <c r="P5" s="2" t="s">
        <v>7</v>
      </c>
      <c r="Q5" s="2" t="s">
        <v>8</v>
      </c>
      <c r="R5" s="2" t="s">
        <v>9</v>
      </c>
      <c r="S5" s="2" t="s">
        <v>10</v>
      </c>
      <c r="T5" s="2" t="s">
        <v>11</v>
      </c>
      <c r="U5" s="2" t="s">
        <v>12</v>
      </c>
      <c r="V5" s="2" t="s">
        <v>13</v>
      </c>
      <c r="W5" s="2" t="s">
        <v>14</v>
      </c>
      <c r="X5" s="2" t="s">
        <v>15</v>
      </c>
      <c r="Y5" s="2" t="s">
        <v>16</v>
      </c>
      <c r="AA5" s="19" t="s">
        <v>20</v>
      </c>
    </row>
    <row r="6" spans="1:27" s="18" customFormat="1" x14ac:dyDescent="0.35">
      <c r="A6"/>
      <c r="B6"/>
      <c r="C6"/>
      <c r="D6"/>
      <c r="E6"/>
      <c r="F6"/>
      <c r="G6"/>
      <c r="H6"/>
      <c r="I6"/>
      <c r="J6"/>
      <c r="K6">
        <v>2020</v>
      </c>
      <c r="L6" s="13">
        <f>VLOOKUP((_xlfn.CONCAT("R",$N$4,$M$4,$L$4,$K6)),'CC A'!$F$12277:$T$18756,2,FALSE)</f>
        <v>13.639664496122201</v>
      </c>
      <c r="M6" s="13">
        <f>VLOOKUP((_xlfn.CONCAT("R",$N$4,$M$4,$L$4,$K6)),'CC A'!$F$12277:$T$18756,3,FALSE)</f>
        <v>17.091623551472299</v>
      </c>
      <c r="N6" s="13">
        <f>VLOOKUP((_xlfn.CONCAT("R",$N$4,$M$4,$L$4,$K6)),'CC A'!$F$12277:$T$18756,4,FALSE)</f>
        <v>29.1535695588185</v>
      </c>
      <c r="O6" s="13">
        <f>VLOOKUP((_xlfn.CONCAT("R",$N$4,$M$4,$L$4,$K6)),'CC A'!$F$12277:$T$18756,5,FALSE)</f>
        <v>14.755789044313699</v>
      </c>
      <c r="P6" s="13">
        <f>VLOOKUP((_xlfn.CONCAT("R",$N$4,$M$4,$L$4,$K6)),'CC A'!$F$12277:$T$18756,6,FALSE)</f>
        <v>28.900035609576701</v>
      </c>
      <c r="Q6" s="13">
        <f>VLOOKUP((_xlfn.CONCAT("R",$N$4,$M$4,$L$4,$K6)),'CC A'!$F$12277:$T$18756,7,FALSE)</f>
        <v>14.984039125325401</v>
      </c>
      <c r="R6" s="13">
        <f>VLOOKUP((_xlfn.CONCAT("R",$N$4,$M$4,$L$4,$K6)),'CC A'!$F$12277:$T$18756,8,FALSE)</f>
        <v>11.706927950281599</v>
      </c>
      <c r="S6" s="13">
        <f>VLOOKUP((_xlfn.CONCAT("R",$N$4,$M$4,$L$4,$K6)),'CC A'!$F$12277:$T$18756,9,FALSE)</f>
        <v>9.6371965462634108</v>
      </c>
      <c r="T6" s="13">
        <f>VLOOKUP((_xlfn.CONCAT("R",$N$4,$M$4,$L$4,$K6)),'CC A'!$F$12277:$T$18756,10,FALSE)</f>
        <v>21.641518223944999</v>
      </c>
      <c r="U6" s="13">
        <f>VLOOKUP((_xlfn.CONCAT("R",$N$4,$M$4,$L$4,$K6)),'CC A'!$F$12277:$T$18756,11,FALSE)</f>
        <v>45.926445943950803</v>
      </c>
      <c r="V6" s="13">
        <f>VLOOKUP((_xlfn.CONCAT("R",$N$4,$M$4,$L$4,$K6)),'CC A'!$F$12277:$T$18756,12,FALSE)</f>
        <v>29.786655765655599</v>
      </c>
      <c r="W6" s="13">
        <f>VLOOKUP((_xlfn.CONCAT("R",$N$4,$M$4,$L$4,$K6)),'CC A'!$F$12277:$T$18756,13,FALSE)</f>
        <v>31.802307409362601</v>
      </c>
      <c r="X6" s="13">
        <f>VLOOKUP((_xlfn.CONCAT("R",$N$4,$M$4,$L$4,$K6)),'CC A'!$F$12277:$T$18756,14,FALSE)</f>
        <v>35.752554663572397</v>
      </c>
      <c r="Y6" s="13">
        <f>VLOOKUP((_xlfn.CONCAT("R",$N$4,$M$4,$L$4,$K6)),'CC A'!$F$12277:$T$18756,15,FALSE)</f>
        <v>28.016095766156401</v>
      </c>
      <c r="AA6" s="19" t="s">
        <v>21</v>
      </c>
    </row>
    <row r="7" spans="1:27" s="18" customFormat="1" x14ac:dyDescent="0.35">
      <c r="A7"/>
      <c r="B7"/>
      <c r="C7"/>
      <c r="D7"/>
      <c r="E7"/>
      <c r="F7"/>
      <c r="G7"/>
      <c r="H7"/>
      <c r="I7"/>
      <c r="J7"/>
      <c r="K7">
        <v>2021</v>
      </c>
      <c r="L7" s="13">
        <f>VLOOKUP((_xlfn.CONCAT("R",$N$4,$M$4,$L$4,$K7)),'CC A'!$F$12277:$T$18756,2,FALSE)</f>
        <v>11.1295227445998</v>
      </c>
      <c r="M7" s="13">
        <f>VLOOKUP((_xlfn.CONCAT("R",$N$4,$M$4,$L$4,$K7)),'CC A'!$F$12277:$T$18756,3,FALSE)</f>
        <v>17.367361841823602</v>
      </c>
      <c r="N7" s="13">
        <f>VLOOKUP((_xlfn.CONCAT("R",$N$4,$M$4,$L$4,$K7)),'CC A'!$F$12277:$T$18756,4,FALSE)</f>
        <v>31.516305031556499</v>
      </c>
      <c r="O7" s="13">
        <f>VLOOKUP((_xlfn.CONCAT("R",$N$4,$M$4,$L$4,$K7)),'CC A'!$F$12277:$T$18756,5,FALSE)</f>
        <v>13.739584264895599</v>
      </c>
      <c r="P7" s="13">
        <f>VLOOKUP((_xlfn.CONCAT("R",$N$4,$M$4,$L$4,$K7)),'CC A'!$F$12277:$T$18756,6,FALSE)</f>
        <v>27.929379743580199</v>
      </c>
      <c r="Q7" s="13">
        <f>VLOOKUP((_xlfn.CONCAT("R",$N$4,$M$4,$L$4,$K7)),'CC A'!$F$12277:$T$18756,7,FALSE)</f>
        <v>14.96303293741</v>
      </c>
      <c r="R7" s="13">
        <f>VLOOKUP((_xlfn.CONCAT("R",$N$4,$M$4,$L$4,$K7)),'CC A'!$F$12277:$T$18756,8,FALSE)</f>
        <v>14.0799846619259</v>
      </c>
      <c r="S7" s="13">
        <f>VLOOKUP((_xlfn.CONCAT("R",$N$4,$M$4,$L$4,$K7)),'CC A'!$F$12277:$T$18756,9,FALSE)</f>
        <v>9.1362320644097199</v>
      </c>
      <c r="T7" s="13">
        <f>VLOOKUP((_xlfn.CONCAT("R",$N$4,$M$4,$L$4,$K7)),'CC A'!$F$12277:$T$18756,10,FALSE)</f>
        <v>9.7749136617896504</v>
      </c>
      <c r="U7" s="13">
        <f>VLOOKUP((_xlfn.CONCAT("R",$N$4,$M$4,$L$4,$K7)),'CC A'!$F$12277:$T$18756,11,FALSE)</f>
        <v>27.856870556751701</v>
      </c>
      <c r="V7" s="13">
        <f>VLOOKUP((_xlfn.CONCAT("R",$N$4,$M$4,$L$4,$K7)),'CC A'!$F$12277:$T$18756,12,FALSE)</f>
        <v>45.3389642963132</v>
      </c>
      <c r="W7" s="13">
        <f>VLOOKUP((_xlfn.CONCAT("R",$N$4,$M$4,$L$4,$K7)),'CC A'!$F$12277:$T$18756,13,FALSE)</f>
        <v>41.943239719920903</v>
      </c>
      <c r="X7" s="13">
        <f>VLOOKUP((_xlfn.CONCAT("R",$N$4,$M$4,$L$4,$K7)),'CC A'!$F$12277:$T$18756,14,FALSE)</f>
        <v>33.257065607892798</v>
      </c>
      <c r="Y7" s="13">
        <f>VLOOKUP((_xlfn.CONCAT("R",$N$4,$M$4,$L$4,$K7)),'CC A'!$F$12277:$T$18756,15,FALSE)</f>
        <v>25.806322369915598</v>
      </c>
      <c r="AA7" s="19" t="s">
        <v>22</v>
      </c>
    </row>
    <row r="8" spans="1:27" s="18" customFormat="1" x14ac:dyDescent="0.35">
      <c r="A8"/>
      <c r="B8"/>
      <c r="C8"/>
      <c r="D8"/>
      <c r="E8"/>
      <c r="F8"/>
      <c r="G8"/>
      <c r="H8"/>
      <c r="I8"/>
      <c r="J8"/>
      <c r="K8">
        <v>2022</v>
      </c>
      <c r="L8" s="13">
        <f>VLOOKUP((_xlfn.CONCAT("R",$N$4,$M$4,$L$4,$K8)),'CC A'!$F$12277:$T$18756,2,FALSE)</f>
        <v>10.0076723376517</v>
      </c>
      <c r="M8" s="13">
        <f>VLOOKUP((_xlfn.CONCAT("R",$N$4,$M$4,$L$4,$K8)),'CC A'!$F$12277:$T$18756,3,FALSE)</f>
        <v>16.5557803326863</v>
      </c>
      <c r="N8" s="13">
        <f>VLOOKUP((_xlfn.CONCAT("R",$N$4,$M$4,$L$4,$K8)),'CC A'!$F$12277:$T$18756,4,FALSE)</f>
        <v>26.8672727725701</v>
      </c>
      <c r="O8" s="13">
        <f>VLOOKUP((_xlfn.CONCAT("R",$N$4,$M$4,$L$4,$K8)),'CC A'!$F$12277:$T$18756,5,FALSE)</f>
        <v>14.0924026461284</v>
      </c>
      <c r="P8" s="13">
        <f>VLOOKUP((_xlfn.CONCAT("R",$N$4,$M$4,$L$4,$K8)),'CC A'!$F$12277:$T$18756,6,FALSE)</f>
        <v>21.598639708671101</v>
      </c>
      <c r="Q8" s="13">
        <f>VLOOKUP((_xlfn.CONCAT("R",$N$4,$M$4,$L$4,$K8)),'CC A'!$F$12277:$T$18756,7,FALSE)</f>
        <v>13.467501025511599</v>
      </c>
      <c r="R8" s="13">
        <f>VLOOKUP((_xlfn.CONCAT("R",$N$4,$M$4,$L$4,$K8)),'CC A'!$F$12277:$T$18756,8,FALSE)</f>
        <v>24.602546822892499</v>
      </c>
      <c r="S8" s="13">
        <f>VLOOKUP((_xlfn.CONCAT("R",$N$4,$M$4,$L$4,$K8)),'CC A'!$F$12277:$T$18756,9,FALSE)</f>
        <v>18.646115983283003</v>
      </c>
      <c r="T8" s="13">
        <f>VLOOKUP((_xlfn.CONCAT("R",$N$4,$M$4,$L$4,$K8)),'CC A'!$F$12277:$T$18756,10,FALSE)</f>
        <v>15.136968480070101</v>
      </c>
      <c r="U8" s="13">
        <f>VLOOKUP((_xlfn.CONCAT("R",$N$4,$M$4,$L$4,$K8)),'CC A'!$F$12277:$T$18756,11,FALSE)</f>
        <v>38.6983364192672</v>
      </c>
      <c r="V8" s="13">
        <f>VLOOKUP((_xlfn.CONCAT("R",$N$4,$M$4,$L$4,$K8)),'CC A'!$F$12277:$T$18756,12,FALSE)</f>
        <v>54.2700528188658</v>
      </c>
      <c r="W8" s="13">
        <f>VLOOKUP((_xlfn.CONCAT("R",$N$4,$M$4,$L$4,$K8)),'CC A'!$F$12277:$T$18756,13,FALSE)</f>
        <v>38.450587672740802</v>
      </c>
      <c r="X8" s="13">
        <f>VLOOKUP((_xlfn.CONCAT("R",$N$4,$M$4,$L$4,$K8)),'CC A'!$F$12277:$T$18756,14,FALSE)</f>
        <v>37.3929613345585</v>
      </c>
      <c r="Y8" s="13">
        <f>VLOOKUP((_xlfn.CONCAT("R",$N$4,$M$4,$L$4,$K8)),'CC A'!$F$12277:$T$18756,15,FALSE)</f>
        <v>25.696350447552302</v>
      </c>
      <c r="AA8" s="19" t="s">
        <v>23</v>
      </c>
    </row>
    <row r="9" spans="1:27" s="18" customFormat="1" x14ac:dyDescent="0.35">
      <c r="A9"/>
      <c r="B9"/>
      <c r="C9"/>
      <c r="D9"/>
      <c r="E9"/>
      <c r="F9"/>
      <c r="G9"/>
      <c r="H9"/>
      <c r="I9"/>
      <c r="J9"/>
      <c r="K9">
        <v>2023</v>
      </c>
      <c r="L9" s="13">
        <f>VLOOKUP((_xlfn.CONCAT("R",$N$4,$M$4,$L$4,$K9)),'CC A'!$F$12277:$T$18756,2,FALSE)</f>
        <v>10.707935359441001</v>
      </c>
      <c r="M9" s="13">
        <f>VLOOKUP((_xlfn.CONCAT("R",$N$4,$M$4,$L$4,$K9)),'CC A'!$F$12277:$T$18756,3,FALSE)</f>
        <v>15.7890993613936</v>
      </c>
      <c r="N9" s="13">
        <f>VLOOKUP((_xlfn.CONCAT("R",$N$4,$M$4,$L$4,$K9)),'CC A'!$F$12277:$T$18756,4,FALSE)</f>
        <v>27.7692933409704</v>
      </c>
      <c r="O9" s="13">
        <f>VLOOKUP((_xlfn.CONCAT("R",$N$4,$M$4,$L$4,$K9)),'CC A'!$F$12277:$T$18756,5,FALSE)</f>
        <v>14.3051138959787</v>
      </c>
      <c r="P9" s="13">
        <f>VLOOKUP((_xlfn.CONCAT("R",$N$4,$M$4,$L$4,$K9)),'CC A'!$F$12277:$T$18756,6,FALSE)</f>
        <v>21.121673906911901</v>
      </c>
      <c r="Q9" s="13">
        <f>VLOOKUP((_xlfn.CONCAT("R",$N$4,$M$4,$L$4,$K9)),'CC A'!$F$12277:$T$18756,7,FALSE)</f>
        <v>13.2452188358432</v>
      </c>
      <c r="R9" s="13">
        <f>VLOOKUP((_xlfn.CONCAT("R",$N$4,$M$4,$L$4,$K9)),'CC A'!$F$12277:$T$18756,8,FALSE)</f>
        <v>13.3456617189398</v>
      </c>
      <c r="S9" s="13">
        <f>VLOOKUP((_xlfn.CONCAT("R",$N$4,$M$4,$L$4,$K9)),'CC A'!$F$12277:$T$18756,9,FALSE)</f>
        <v>7.8025645443938796</v>
      </c>
      <c r="T9" s="13">
        <f>VLOOKUP((_xlfn.CONCAT("R",$N$4,$M$4,$L$4,$K9)),'CC A'!$F$12277:$T$18756,10,FALSE)</f>
        <v>10.153980786831401</v>
      </c>
      <c r="U9" s="13">
        <f>VLOOKUP((_xlfn.CONCAT("R",$N$4,$M$4,$L$4,$K9)),'CC A'!$F$12277:$T$18756,11,FALSE)</f>
        <v>27.659099028280401</v>
      </c>
      <c r="V9" s="13">
        <f>VLOOKUP((_xlfn.CONCAT("R",$N$4,$M$4,$L$4,$K9)),'CC A'!$F$12277:$T$18756,12,FALSE)</f>
        <v>47.182723944178598</v>
      </c>
      <c r="W9" s="13">
        <f>VLOOKUP((_xlfn.CONCAT("R",$N$4,$M$4,$L$4,$K9)),'CC A'!$F$12277:$T$18756,13,FALSE)</f>
        <v>40.407785126876803</v>
      </c>
      <c r="X9" s="13">
        <f>VLOOKUP((_xlfn.CONCAT("R",$N$4,$M$4,$L$4,$K9)),'CC A'!$F$12277:$T$18756,14,FALSE)</f>
        <v>44.836040864140401</v>
      </c>
      <c r="Y9" s="13">
        <f>VLOOKUP((_xlfn.CONCAT("R",$N$4,$M$4,$L$4,$K9)),'CC A'!$F$12277:$T$18756,15,FALSE)</f>
        <v>26.8922446557761</v>
      </c>
      <c r="AA9" s="19" t="s">
        <v>24</v>
      </c>
    </row>
    <row r="10" spans="1:27" s="18" customFormat="1" x14ac:dyDescent="0.35">
      <c r="A10"/>
      <c r="B10"/>
      <c r="C10"/>
      <c r="D10"/>
      <c r="E10"/>
      <c r="F10"/>
      <c r="G10"/>
      <c r="H10"/>
      <c r="I10"/>
      <c r="J10"/>
      <c r="K10">
        <v>2024</v>
      </c>
      <c r="L10" s="13">
        <f>VLOOKUP((_xlfn.CONCAT("R",$N$4,$M$4,$L$4,$K10)),'CC A'!$F$12277:$T$18756,2,FALSE)</f>
        <v>15.487930926096301</v>
      </c>
      <c r="M10" s="13">
        <f>VLOOKUP((_xlfn.CONCAT("R",$N$4,$M$4,$L$4,$K10)),'CC A'!$F$12277:$T$18756,3,FALSE)</f>
        <v>29.995933575022399</v>
      </c>
      <c r="N10" s="13">
        <f>VLOOKUP((_xlfn.CONCAT("R",$N$4,$M$4,$L$4,$K10)),'CC A'!$F$12277:$T$18756,4,FALSE)</f>
        <v>27.4205210432558</v>
      </c>
      <c r="O10" s="13">
        <f>VLOOKUP((_xlfn.CONCAT("R",$N$4,$M$4,$L$4,$K10)),'CC A'!$F$12277:$T$18756,5,FALSE)</f>
        <v>14.5944503256045</v>
      </c>
      <c r="P10" s="13">
        <f>VLOOKUP((_xlfn.CONCAT("R",$N$4,$M$4,$L$4,$K10)),'CC A'!$F$12277:$T$18756,6,FALSE)</f>
        <v>26.334219632876501</v>
      </c>
      <c r="Q10" s="13">
        <f>VLOOKUP((_xlfn.CONCAT("R",$N$4,$M$4,$L$4,$K10)),'CC A'!$F$12277:$T$18756,7,FALSE)</f>
        <v>19.650205361912001</v>
      </c>
      <c r="R10" s="13">
        <f>VLOOKUP((_xlfn.CONCAT("R",$N$4,$M$4,$L$4,$K10)),'CC A'!$F$12277:$T$18756,8,FALSE)</f>
        <v>11.065827790317201</v>
      </c>
      <c r="S10" s="13">
        <f>VLOOKUP((_xlfn.CONCAT("R",$N$4,$M$4,$L$4,$K10)),'CC A'!$F$12277:$T$18756,9,FALSE)</f>
        <v>9.0301806377523608</v>
      </c>
      <c r="T10" s="13">
        <f>VLOOKUP((_xlfn.CONCAT("R",$N$4,$M$4,$L$4,$K10)),'CC A'!$F$12277:$T$18756,10,FALSE)</f>
        <v>8.3994688504934096</v>
      </c>
      <c r="U10" s="13">
        <f>VLOOKUP((_xlfn.CONCAT("R",$N$4,$M$4,$L$4,$K10)),'CC A'!$F$12277:$T$18756,11,FALSE)</f>
        <v>9.2553338309915905</v>
      </c>
      <c r="V10" s="13">
        <f>VLOOKUP((_xlfn.CONCAT("R",$N$4,$M$4,$L$4,$K10)),'CC A'!$F$12277:$T$18756,12,FALSE)</f>
        <v>37.229665196950201</v>
      </c>
      <c r="W10" s="13">
        <f>VLOOKUP((_xlfn.CONCAT("R",$N$4,$M$4,$L$4,$K10)),'CC A'!$F$12277:$T$18756,13,FALSE)</f>
        <v>43.249285584238599</v>
      </c>
      <c r="X10" s="13">
        <f>VLOOKUP((_xlfn.CONCAT("R",$N$4,$M$4,$L$4,$K10)),'CC A'!$F$12277:$T$18756,14,FALSE)</f>
        <v>45.531262269063397</v>
      </c>
      <c r="Y10" s="13">
        <f>VLOOKUP((_xlfn.CONCAT("R",$N$4,$M$4,$L$4,$K10)),'CC A'!$F$12277:$T$18756,15,FALSE)</f>
        <v>38.322346272867598</v>
      </c>
      <c r="AA10" s="19" t="s">
        <v>25</v>
      </c>
    </row>
    <row r="11" spans="1:27" s="18" customFormat="1" x14ac:dyDescent="0.35">
      <c r="A11"/>
      <c r="B11"/>
      <c r="C11"/>
      <c r="D11"/>
      <c r="E11"/>
      <c r="F11"/>
      <c r="G11"/>
      <c r="H11"/>
      <c r="I11"/>
      <c r="J11"/>
      <c r="K11">
        <v>2025</v>
      </c>
      <c r="L11" s="13">
        <f>VLOOKUP((_xlfn.CONCAT("R",$N$4,$M$4,$L$4,$K11)),'CC A'!$F$12277:$T$18756,2,FALSE)</f>
        <v>23.1020944768856</v>
      </c>
      <c r="M11" s="13">
        <f>VLOOKUP((_xlfn.CONCAT("R",$N$4,$M$4,$L$4,$K11)),'CC A'!$F$12277:$T$18756,3,FALSE)</f>
        <v>32.526872053681203</v>
      </c>
      <c r="N11" s="13">
        <f>VLOOKUP((_xlfn.CONCAT("R",$N$4,$M$4,$L$4,$K11)),'CC A'!$F$12277:$T$18756,4,FALSE)</f>
        <v>14.890738943674499</v>
      </c>
      <c r="O11" s="13">
        <f>VLOOKUP((_xlfn.CONCAT("R",$N$4,$M$4,$L$4,$K11)),'CC A'!$F$12277:$T$18756,5,FALSE)</f>
        <v>14.535192542597301</v>
      </c>
      <c r="P11" s="13">
        <f>VLOOKUP((_xlfn.CONCAT("R",$N$4,$M$4,$L$4,$K11)),'CC A'!$F$12277:$T$18756,6,FALSE)</f>
        <v>12.598784712398899</v>
      </c>
      <c r="Q11" s="13">
        <f>VLOOKUP((_xlfn.CONCAT("R",$N$4,$M$4,$L$4,$K11)),'CC A'!$F$12277:$T$18756,7,FALSE)</f>
        <v>12.146248057624501</v>
      </c>
      <c r="R11" s="13">
        <f>VLOOKUP((_xlfn.CONCAT("R",$N$4,$M$4,$L$4,$K11)),'CC A'!$F$12277:$T$18756,8,FALSE)</f>
        <v>9.72724605267722</v>
      </c>
      <c r="S11" s="13">
        <f>VLOOKUP((_xlfn.CONCAT("R",$N$4,$M$4,$L$4,$K11)),'CC A'!$F$12277:$T$18756,9,FALSE)</f>
        <v>9.4094327341252697</v>
      </c>
      <c r="T11" s="13">
        <f>VLOOKUP((_xlfn.CONCAT("R",$N$4,$M$4,$L$4,$K11)),'CC A'!$F$12277:$T$18756,10,FALSE)</f>
        <v>8.4540046088401795</v>
      </c>
      <c r="U11" s="13">
        <f>VLOOKUP((_xlfn.CONCAT("R",$N$4,$M$4,$L$4,$K11)),'CC A'!$F$12277:$T$18756,11,FALSE)</f>
        <v>7.8908748289451998</v>
      </c>
      <c r="V11" s="13">
        <f>VLOOKUP((_xlfn.CONCAT("R",$N$4,$M$4,$L$4,$K11)),'CC A'!$F$12277:$T$18756,12,FALSE)</f>
        <v>13.570518520235</v>
      </c>
      <c r="W11" s="13">
        <f>VLOOKUP((_xlfn.CONCAT("R",$N$4,$M$4,$L$4,$K11)),'CC A'!$F$12277:$T$18756,13,FALSE)</f>
        <v>28.5979350356311</v>
      </c>
      <c r="X11" s="13">
        <f>VLOOKUP((_xlfn.CONCAT("R",$N$4,$M$4,$L$4,$K11)),'CC A'!$F$12277:$T$18756,14,FALSE)</f>
        <v>49.630094918863399</v>
      </c>
      <c r="Y11" s="13">
        <f>VLOOKUP((_xlfn.CONCAT("R",$N$4,$M$4,$L$4,$K11)),'CC A'!$F$12277:$T$18756,15,FALSE)</f>
        <v>26.150921753498402</v>
      </c>
      <c r="AA11" s="19" t="s">
        <v>26</v>
      </c>
    </row>
    <row r="12" spans="1:27" s="18" customFormat="1" x14ac:dyDescent="0.35">
      <c r="A12"/>
      <c r="B12"/>
      <c r="C12"/>
      <c r="D12"/>
      <c r="E12"/>
      <c r="F12"/>
      <c r="G12"/>
      <c r="H12"/>
      <c r="I12"/>
      <c r="J12"/>
      <c r="K12">
        <v>2026</v>
      </c>
      <c r="L12" s="13">
        <f>VLOOKUP((_xlfn.CONCAT("R",$N$4,$M$4,$L$4,$K12)),'CC A'!$F$12277:$T$18756,2,FALSE)</f>
        <v>20.524606315012601</v>
      </c>
      <c r="M12" s="13">
        <f>VLOOKUP((_xlfn.CONCAT("R",$N$4,$M$4,$L$4,$K12)),'CC A'!$F$12277:$T$18756,3,FALSE)</f>
        <v>28.989776611669001</v>
      </c>
      <c r="N12" s="13">
        <f>VLOOKUP((_xlfn.CONCAT("R",$N$4,$M$4,$L$4,$K12)),'CC A'!$F$12277:$T$18756,4,FALSE)</f>
        <v>14.6069338833065</v>
      </c>
      <c r="O12" s="13">
        <f>VLOOKUP((_xlfn.CONCAT("R",$N$4,$M$4,$L$4,$K12)),'CC A'!$F$12277:$T$18756,5,FALSE)</f>
        <v>12.8902513806961</v>
      </c>
      <c r="P12" s="13">
        <f>VLOOKUP((_xlfn.CONCAT("R",$N$4,$M$4,$L$4,$K12)),'CC A'!$F$12277:$T$18756,6,FALSE)</f>
        <v>1.5190284847056501</v>
      </c>
      <c r="Q12" s="13">
        <f>VLOOKUP((_xlfn.CONCAT("R",$N$4,$M$4,$L$4,$K12)),'CC A'!$F$12277:$T$18756,7,FALSE)</f>
        <v>4.7124675487271999</v>
      </c>
      <c r="R12" s="13">
        <f>VLOOKUP((_xlfn.CONCAT("R",$N$4,$M$4,$L$4,$K12)),'CC A'!$F$12277:$T$18756,8,FALSE)</f>
        <v>24.231585582963799</v>
      </c>
      <c r="S12" s="13">
        <f>VLOOKUP((_xlfn.CONCAT("R",$N$4,$M$4,$L$4,$K12)),'CC A'!$F$12277:$T$18756,9,FALSE)</f>
        <v>28.843214714803601</v>
      </c>
      <c r="T12" s="13">
        <f>VLOOKUP((_xlfn.CONCAT("R",$N$4,$M$4,$L$4,$K12)),'CC A'!$F$12277:$T$18756,10,FALSE)</f>
        <v>4.1478035212358098</v>
      </c>
      <c r="U12" s="13">
        <f>VLOOKUP((_xlfn.CONCAT("R",$N$4,$M$4,$L$4,$K12)),'CC A'!$F$12277:$T$18756,11,FALSE)</f>
        <v>3.1983543799063798</v>
      </c>
      <c r="V12" s="13">
        <f>VLOOKUP((_xlfn.CONCAT("R",$N$4,$M$4,$L$4,$K12)),'CC A'!$F$12277:$T$18756,12,FALSE)</f>
        <v>48.916666990556699</v>
      </c>
      <c r="W12" s="13">
        <f>VLOOKUP((_xlfn.CONCAT("R",$N$4,$M$4,$L$4,$K12)),'CC A'!$F$12277:$T$18756,13,FALSE)</f>
        <v>35.7472062090295</v>
      </c>
      <c r="X12" s="13">
        <f>VLOOKUP((_xlfn.CONCAT("R",$N$4,$M$4,$L$4,$K12)),'CC A'!$F$12277:$T$18756,14,FALSE)</f>
        <v>26.012238787329501</v>
      </c>
      <c r="Y12" s="13">
        <f>VLOOKUP((_xlfn.CONCAT("R",$N$4,$M$4,$L$4,$K12)),'CC A'!$F$12277:$T$18756,15,FALSE)</f>
        <v>25.483176470717201</v>
      </c>
      <c r="AA12" s="19" t="s">
        <v>27</v>
      </c>
    </row>
    <row r="13" spans="1:27" s="18" customFormat="1" x14ac:dyDescent="0.35">
      <c r="A13"/>
      <c r="B13"/>
      <c r="C13"/>
      <c r="D13"/>
      <c r="E13"/>
      <c r="F13"/>
      <c r="G13"/>
      <c r="H13"/>
      <c r="I13"/>
      <c r="J13"/>
      <c r="K13">
        <v>2027</v>
      </c>
      <c r="L13" s="13">
        <f>VLOOKUP((_xlfn.CONCAT("R",$N$4,$M$4,$L$4,$K13)),'CC A'!$F$12277:$T$18756,2,FALSE)</f>
        <v>10.3336510193715</v>
      </c>
      <c r="M13" s="13">
        <f>VLOOKUP((_xlfn.CONCAT("R",$N$4,$M$4,$L$4,$K13)),'CC A'!$F$12277:$T$18756,3,FALSE)</f>
        <v>17.633615230014499</v>
      </c>
      <c r="N13" s="13">
        <f>VLOOKUP((_xlfn.CONCAT("R",$N$4,$M$4,$L$4,$K13)),'CC A'!$F$12277:$T$18756,4,FALSE)</f>
        <v>27.6743046264688</v>
      </c>
      <c r="O13" s="13">
        <f>VLOOKUP((_xlfn.CONCAT("R",$N$4,$M$4,$L$4,$K13)),'CC A'!$F$12277:$T$18756,5,FALSE)</f>
        <v>26.7826115163151</v>
      </c>
      <c r="P13" s="13">
        <f>VLOOKUP((_xlfn.CONCAT("R",$N$4,$M$4,$L$4,$K13)),'CC A'!$F$12277:$T$18756,6,FALSE)</f>
        <v>15.0133897069119</v>
      </c>
      <c r="Q13" s="13">
        <f>VLOOKUP((_xlfn.CONCAT("R",$N$4,$M$4,$L$4,$K13)),'CC A'!$F$12277:$T$18756,7,FALSE)</f>
        <v>14.269263656807301</v>
      </c>
      <c r="R13" s="13">
        <f>VLOOKUP((_xlfn.CONCAT("R",$N$4,$M$4,$L$4,$K13)),'CC A'!$F$12277:$T$18756,8,FALSE)</f>
        <v>42.632802792702499</v>
      </c>
      <c r="S13" s="13">
        <f>VLOOKUP((_xlfn.CONCAT("R",$N$4,$M$4,$L$4,$K13)),'CC A'!$F$12277:$T$18756,9,FALSE)</f>
        <v>31.641749254912199</v>
      </c>
      <c r="T13" s="13">
        <f>VLOOKUP((_xlfn.CONCAT("R",$N$4,$M$4,$L$4,$K13)),'CC A'!$F$12277:$T$18756,10,FALSE)</f>
        <v>2.0841917013048499</v>
      </c>
      <c r="U13" s="13">
        <f>VLOOKUP((_xlfn.CONCAT("R",$N$4,$M$4,$L$4,$K13)),'CC A'!$F$12277:$T$18756,11,FALSE)</f>
        <v>8.6878732676129697</v>
      </c>
      <c r="V13" s="13">
        <f>VLOOKUP((_xlfn.CONCAT("R",$N$4,$M$4,$L$4,$K13)),'CC A'!$F$12277:$T$18756,12,FALSE)</f>
        <v>64.887776569011706</v>
      </c>
      <c r="W13" s="13">
        <f>VLOOKUP((_xlfn.CONCAT("R",$N$4,$M$4,$L$4,$K13)),'CC A'!$F$12277:$T$18756,13,FALSE)</f>
        <v>40.842039100705598</v>
      </c>
      <c r="X13" s="13">
        <f>VLOOKUP((_xlfn.CONCAT("R",$N$4,$M$4,$L$4,$K13)),'CC A'!$F$12277:$T$18756,14,FALSE)</f>
        <v>25.660325762339799</v>
      </c>
      <c r="Y13" s="13">
        <f>VLOOKUP((_xlfn.CONCAT("R",$N$4,$M$4,$L$4,$K13)),'CC A'!$F$12277:$T$18756,15,FALSE)</f>
        <v>20.581579470072601</v>
      </c>
      <c r="AA13" s="19" t="s">
        <v>28</v>
      </c>
    </row>
    <row r="14" spans="1:27" s="18" customFormat="1" x14ac:dyDescent="0.35">
      <c r="A14"/>
      <c r="B14"/>
      <c r="C14"/>
      <c r="D14"/>
      <c r="E14"/>
      <c r="F14"/>
      <c r="G14"/>
      <c r="H14"/>
      <c r="I14"/>
      <c r="J14"/>
      <c r="K14">
        <v>2028</v>
      </c>
      <c r="L14" s="13">
        <f>VLOOKUP((_xlfn.CONCAT("R",$N$4,$M$4,$L$4,$K14)),'CC A'!$F$12277:$T$18756,2,FALSE)</f>
        <v>19.699376367345099</v>
      </c>
      <c r="M14" s="13">
        <f>VLOOKUP((_xlfn.CONCAT("R",$N$4,$M$4,$L$4,$K14)),'CC A'!$F$12277:$T$18756,3,FALSE)</f>
        <v>17.8048492249257</v>
      </c>
      <c r="N14" s="13">
        <f>VLOOKUP((_xlfn.CONCAT("R",$N$4,$M$4,$L$4,$K14)),'CC A'!$F$12277:$T$18756,4,FALSE)</f>
        <v>29.266540403269399</v>
      </c>
      <c r="O14" s="13">
        <f>VLOOKUP((_xlfn.CONCAT("R",$N$4,$M$4,$L$4,$K14)),'CC A'!$F$12277:$T$18756,5,FALSE)</f>
        <v>13.5335305081845</v>
      </c>
      <c r="P14" s="13">
        <f>VLOOKUP((_xlfn.CONCAT("R",$N$4,$M$4,$L$4,$K14)),'CC A'!$F$12277:$T$18756,6,FALSE)</f>
        <v>28.5397392476258</v>
      </c>
      <c r="Q14" s="13">
        <f>VLOOKUP((_xlfn.CONCAT("R",$N$4,$M$4,$L$4,$K14)),'CC A'!$F$12277:$T$18756,7,FALSE)</f>
        <v>13.452418751322</v>
      </c>
      <c r="R14" s="13">
        <f>VLOOKUP((_xlfn.CONCAT("R",$N$4,$M$4,$L$4,$K14)),'CC A'!$F$12277:$T$18756,8,FALSE)</f>
        <v>10.221986974827599</v>
      </c>
      <c r="S14" s="13">
        <f>VLOOKUP((_xlfn.CONCAT("R",$N$4,$M$4,$L$4,$K14)),'CC A'!$F$12277:$T$18756,9,FALSE)</f>
        <v>11.119479878443601</v>
      </c>
      <c r="T14" s="13">
        <f>VLOOKUP((_xlfn.CONCAT("R",$N$4,$M$4,$L$4,$K14)),'CC A'!$F$12277:$T$18756,10,FALSE)</f>
        <v>10.812993768344201</v>
      </c>
      <c r="U14" s="13">
        <f>VLOOKUP((_xlfn.CONCAT("R",$N$4,$M$4,$L$4,$K14)),'CC A'!$F$12277:$T$18756,11,FALSE)</f>
        <v>38.5661344008942</v>
      </c>
      <c r="V14" s="13">
        <f>VLOOKUP((_xlfn.CONCAT("R",$N$4,$M$4,$L$4,$K14)),'CC A'!$F$12277:$T$18756,12,FALSE)</f>
        <v>40.783954308208202</v>
      </c>
      <c r="W14" s="13">
        <f>VLOOKUP((_xlfn.CONCAT("R",$N$4,$M$4,$L$4,$K14)),'CC A'!$F$12277:$T$18756,13,FALSE)</f>
        <v>31.9476803119891</v>
      </c>
      <c r="X14" s="13">
        <f>VLOOKUP((_xlfn.CONCAT("R",$N$4,$M$4,$L$4,$K14)),'CC A'!$F$12277:$T$18756,14,FALSE)</f>
        <v>35.769375701127203</v>
      </c>
      <c r="Y14" s="13">
        <f>VLOOKUP((_xlfn.CONCAT("R",$N$4,$M$4,$L$4,$K14)),'CC A'!$F$12277:$T$18756,15,FALSE)</f>
        <v>26.571101406415401</v>
      </c>
      <c r="AA14" s="19" t="s">
        <v>29</v>
      </c>
    </row>
    <row r="15" spans="1:27" s="18" customFormat="1" x14ac:dyDescent="0.35">
      <c r="A15"/>
      <c r="B15"/>
      <c r="C15"/>
      <c r="D15"/>
      <c r="E15"/>
      <c r="F15"/>
      <c r="G15"/>
      <c r="H15"/>
      <c r="I15"/>
      <c r="J15"/>
      <c r="K15">
        <v>2029</v>
      </c>
      <c r="L15" s="13">
        <f>VLOOKUP((_xlfn.CONCAT("R",$N$4,$M$4,$L$4,$K15)),'CC A'!$F$12277:$T$18756,2,FALSE)</f>
        <v>9.6980076769751999</v>
      </c>
      <c r="M15" s="13">
        <f>VLOOKUP((_xlfn.CONCAT("R",$N$4,$M$4,$L$4,$K15)),'CC A'!$F$12277:$T$18756,3,FALSE)</f>
        <v>19.065210402326102</v>
      </c>
      <c r="N15" s="13">
        <f>VLOOKUP((_xlfn.CONCAT("R",$N$4,$M$4,$L$4,$K15)),'CC A'!$F$12277:$T$18756,4,FALSE)</f>
        <v>29.3166162205593</v>
      </c>
      <c r="O15" s="13">
        <f>VLOOKUP((_xlfn.CONCAT("R",$N$4,$M$4,$L$4,$K15)),'CC A'!$F$12277:$T$18756,5,FALSE)</f>
        <v>13.637601061794699</v>
      </c>
      <c r="P15" s="13">
        <f>VLOOKUP((_xlfn.CONCAT("R",$N$4,$M$4,$L$4,$K15)),'CC A'!$F$12277:$T$18756,6,FALSE)</f>
        <v>30.795270089475999</v>
      </c>
      <c r="Q15" s="13">
        <f>VLOOKUP((_xlfn.CONCAT("R",$N$4,$M$4,$L$4,$K15)),'CC A'!$F$12277:$T$18756,7,FALSE)</f>
        <v>47.197811381763003</v>
      </c>
      <c r="R15" s="13">
        <f>VLOOKUP((_xlfn.CONCAT("R",$N$4,$M$4,$L$4,$K15)),'CC A'!$F$12277:$T$18756,8,FALSE)</f>
        <v>52.316068068218797</v>
      </c>
      <c r="S15" s="13">
        <f>VLOOKUP((_xlfn.CONCAT("R",$N$4,$M$4,$L$4,$K15)),'CC A'!$F$12277:$T$18756,9,FALSE)</f>
        <v>29.025168353125899</v>
      </c>
      <c r="T15" s="13">
        <f>VLOOKUP((_xlfn.CONCAT("R",$N$4,$M$4,$L$4,$K15)),'CC A'!$F$12277:$T$18756,10,FALSE)</f>
        <v>9.2429335427211008</v>
      </c>
      <c r="U15" s="13">
        <f>VLOOKUP((_xlfn.CONCAT("R",$N$4,$M$4,$L$4,$K15)),'CC A'!$F$12277:$T$18756,11,FALSE)</f>
        <v>9.2724933379905501</v>
      </c>
      <c r="V15" s="13">
        <f>VLOOKUP((_xlfn.CONCAT("R",$N$4,$M$4,$L$4,$K15)),'CC A'!$F$12277:$T$18756,12,FALSE)</f>
        <v>25.113573166537101</v>
      </c>
      <c r="W15" s="13">
        <f>VLOOKUP((_xlfn.CONCAT("R",$N$4,$M$4,$L$4,$K15)),'CC A'!$F$12277:$T$18756,13,FALSE)</f>
        <v>57.259117239983702</v>
      </c>
      <c r="X15" s="13">
        <f>VLOOKUP((_xlfn.CONCAT("R",$N$4,$M$4,$L$4,$K15)),'CC A'!$F$12277:$T$18756,14,FALSE)</f>
        <v>43.668669938389399</v>
      </c>
      <c r="Y15" s="13">
        <f>VLOOKUP((_xlfn.CONCAT("R",$N$4,$M$4,$L$4,$K15)),'CC A'!$F$12277:$T$18756,15,FALSE)</f>
        <v>25.529945268981798</v>
      </c>
      <c r="AA15" s="19" t="s">
        <v>30</v>
      </c>
    </row>
    <row r="16" spans="1:27" s="18" customFormat="1" x14ac:dyDescent="0.35">
      <c r="A16"/>
      <c r="B16"/>
      <c r="C16"/>
      <c r="D16"/>
      <c r="E16"/>
      <c r="F16"/>
      <c r="G16"/>
      <c r="H16"/>
      <c r="I16"/>
      <c r="J16"/>
      <c r="K16" s="22">
        <v>2010</v>
      </c>
      <c r="L16" s="34" t="e">
        <f>VLOOKUP((_xlfn.CONCAT("Hist",$M$4,$L$4,$K16)),'CC A'!$F$11342:$T$12276,2,FALSE)</f>
        <v>#N/A</v>
      </c>
      <c r="M16" s="34" t="e">
        <f>VLOOKUP((_xlfn.CONCAT("Hist",$M$4,$L$4,$K16)),'CC A'!$F$11342:$T$12276,3,FALSE)</f>
        <v>#N/A</v>
      </c>
      <c r="N16" s="34" t="e">
        <f>VLOOKUP((_xlfn.CONCAT("Hist",$M$4,$L$4,$K16)),'CC A'!$F$11342:$T$12276,4,FALSE)</f>
        <v>#N/A</v>
      </c>
      <c r="O16" s="34" t="e">
        <f>VLOOKUP((_xlfn.CONCAT("Hist",$M$4,$L$4,$K16)),'CC A'!$F$11342:$T$12276,5,FALSE)</f>
        <v>#N/A</v>
      </c>
      <c r="P16" s="34" t="e">
        <f>VLOOKUP((_xlfn.CONCAT("Hist",$M$4,$L$4,$K16)),'CC A'!$F$11342:$T$12276,6,FALSE)</f>
        <v>#N/A</v>
      </c>
      <c r="Q16" s="34" t="e">
        <f>VLOOKUP((_xlfn.CONCAT("Hist",$M$4,$L$4,$K16)),'CC A'!$F$11342:$T$12276,7,FALSE)</f>
        <v>#N/A</v>
      </c>
      <c r="R16" s="34" t="e">
        <f>VLOOKUP((_xlfn.CONCAT("Hist",$M$4,$L$4,$K16)),'CC A'!$F$11342:$T$12276,8,FALSE)</f>
        <v>#N/A</v>
      </c>
      <c r="S16" s="34" t="e">
        <f>VLOOKUP((_xlfn.CONCAT("Hist",$M$4,$L$4,$K16)),'CC A'!$F$11342:$T$12276,9,FALSE)</f>
        <v>#N/A</v>
      </c>
      <c r="T16" s="34" t="e">
        <f>VLOOKUP((_xlfn.CONCAT("Hist",$M$4,$L$4,$K16)),'CC A'!$F$11342:$T$12276,10,FALSE)</f>
        <v>#N/A</v>
      </c>
      <c r="U16" s="34" t="e">
        <f>VLOOKUP((_xlfn.CONCAT("Hist",$M$4,$L$4,$K16)),'CC A'!$F$11342:$T$12276,11,FALSE)</f>
        <v>#N/A</v>
      </c>
      <c r="V16" s="34" t="e">
        <f>VLOOKUP((_xlfn.CONCAT("Hist",$M$4,$L$4,$K16)),'CC A'!$F$11342:$T$12276,12,FALSE)</f>
        <v>#N/A</v>
      </c>
      <c r="W16" s="34" t="e">
        <f>VLOOKUP((_xlfn.CONCAT("Hist",$M$4,$L$4,$K16)),'CC A'!$F$11342:$T$12276,13,FALSE)</f>
        <v>#N/A</v>
      </c>
      <c r="X16" s="34" t="e">
        <f>VLOOKUP((_xlfn.CONCAT("Hist",$M$4,$L$4,$K16)),'CC A'!$F$11342:$T$12276,14,FALSE)</f>
        <v>#N/A</v>
      </c>
      <c r="Y16" s="34" t="e">
        <f>VLOOKUP((_xlfn.CONCAT("Hist",$M$4,$L$4,$K16)),'CC A'!$F$11342:$T$12276,15,FALSE)</f>
        <v>#N/A</v>
      </c>
      <c r="AA16" s="19" t="s">
        <v>94</v>
      </c>
    </row>
    <row r="17" spans="1:27" s="18" customFormat="1" x14ac:dyDescent="0.35">
      <c r="A17"/>
      <c r="B17"/>
      <c r="C17"/>
      <c r="D17"/>
      <c r="E17"/>
      <c r="F17"/>
      <c r="G17"/>
      <c r="H17"/>
      <c r="I17"/>
      <c r="J17"/>
      <c r="K17" s="22">
        <v>2011</v>
      </c>
      <c r="L17" s="34" t="e">
        <f>VLOOKUP((_xlfn.CONCAT("Hist",$M$4,$L$4,$K17)),'CC A'!$F$11342:$T$12276,2,FALSE)</f>
        <v>#N/A</v>
      </c>
      <c r="M17" s="34" t="e">
        <f>VLOOKUP((_xlfn.CONCAT("Hist",$M$4,$L$4,$K17)),'CC A'!$F$11342:$T$12276,3,FALSE)</f>
        <v>#N/A</v>
      </c>
      <c r="N17" s="34" t="e">
        <f>VLOOKUP((_xlfn.CONCAT("Hist",$M$4,$L$4,$K17)),'CC A'!$F$11342:$T$12276,4,FALSE)</f>
        <v>#N/A</v>
      </c>
      <c r="O17" s="34" t="e">
        <f>VLOOKUP((_xlfn.CONCAT("Hist",$M$4,$L$4,$K17)),'CC A'!$F$11342:$T$12276,5,FALSE)</f>
        <v>#N/A</v>
      </c>
      <c r="P17" s="34" t="e">
        <f>VLOOKUP((_xlfn.CONCAT("Hist",$M$4,$L$4,$K17)),'CC A'!$F$11342:$T$12276,6,FALSE)</f>
        <v>#N/A</v>
      </c>
      <c r="Q17" s="34" t="e">
        <f>VLOOKUP((_xlfn.CONCAT("Hist",$M$4,$L$4,$K17)),'CC A'!$F$11342:$T$12276,7,FALSE)</f>
        <v>#N/A</v>
      </c>
      <c r="R17" s="34" t="e">
        <f>VLOOKUP((_xlfn.CONCAT("Hist",$M$4,$L$4,$K17)),'CC A'!$F$11342:$T$12276,8,FALSE)</f>
        <v>#N/A</v>
      </c>
      <c r="S17" s="34" t="e">
        <f>VLOOKUP((_xlfn.CONCAT("Hist",$M$4,$L$4,$K17)),'CC A'!$F$11342:$T$12276,9,FALSE)</f>
        <v>#N/A</v>
      </c>
      <c r="T17" s="34" t="e">
        <f>VLOOKUP((_xlfn.CONCAT("Hist",$M$4,$L$4,$K17)),'CC A'!$F$11342:$T$12276,10,FALSE)</f>
        <v>#N/A</v>
      </c>
      <c r="U17" s="34" t="e">
        <f>VLOOKUP((_xlfn.CONCAT("Hist",$M$4,$L$4,$K17)),'CC A'!$F$11342:$T$12276,11,FALSE)</f>
        <v>#N/A</v>
      </c>
      <c r="V17" s="34" t="e">
        <f>VLOOKUP((_xlfn.CONCAT("Hist",$M$4,$L$4,$K17)),'CC A'!$F$11342:$T$12276,12,FALSE)</f>
        <v>#N/A</v>
      </c>
      <c r="W17" s="34" t="e">
        <f>VLOOKUP((_xlfn.CONCAT("Hist",$M$4,$L$4,$K17)),'CC A'!$F$11342:$T$12276,13,FALSE)</f>
        <v>#N/A</v>
      </c>
      <c r="X17" s="34" t="e">
        <f>VLOOKUP((_xlfn.CONCAT("Hist",$M$4,$L$4,$K17)),'CC A'!$F$11342:$T$12276,14,FALSE)</f>
        <v>#N/A</v>
      </c>
      <c r="Y17" s="34" t="e">
        <f>VLOOKUP((_xlfn.CONCAT("Hist",$M$4,$L$4,$K17)),'CC A'!$F$11342:$T$12276,15,FALSE)</f>
        <v>#N/A</v>
      </c>
      <c r="AA17" s="19" t="s">
        <v>31</v>
      </c>
    </row>
    <row r="18" spans="1:27" s="18" customFormat="1" x14ac:dyDescent="0.35">
      <c r="A18"/>
      <c r="B18"/>
      <c r="C18"/>
      <c r="D18"/>
      <c r="E18"/>
      <c r="F18"/>
      <c r="G18"/>
      <c r="H18"/>
      <c r="I18"/>
      <c r="J18"/>
      <c r="K18" s="22">
        <v>2012</v>
      </c>
      <c r="L18" s="34" t="e">
        <f>VLOOKUP((_xlfn.CONCAT("Hist",$M$4,$L$4,$K18)),'CC A'!$F$11342:$T$12276,2,FALSE)</f>
        <v>#N/A</v>
      </c>
      <c r="M18" s="34" t="e">
        <f>VLOOKUP((_xlfn.CONCAT("Hist",$M$4,$L$4,$K18)),'CC A'!$F$11342:$T$12276,3,FALSE)</f>
        <v>#N/A</v>
      </c>
      <c r="N18" s="34" t="e">
        <f>VLOOKUP((_xlfn.CONCAT("Hist",$M$4,$L$4,$K18)),'CC A'!$F$11342:$T$12276,4,FALSE)</f>
        <v>#N/A</v>
      </c>
      <c r="O18" s="34" t="e">
        <f>VLOOKUP((_xlfn.CONCAT("Hist",$M$4,$L$4,$K18)),'CC A'!$F$11342:$T$12276,5,FALSE)</f>
        <v>#N/A</v>
      </c>
      <c r="P18" s="34" t="e">
        <f>VLOOKUP((_xlfn.CONCAT("Hist",$M$4,$L$4,$K18)),'CC A'!$F$11342:$T$12276,6,FALSE)</f>
        <v>#N/A</v>
      </c>
      <c r="Q18" s="34" t="e">
        <f>VLOOKUP((_xlfn.CONCAT("Hist",$M$4,$L$4,$K18)),'CC A'!$F$11342:$T$12276,7,FALSE)</f>
        <v>#N/A</v>
      </c>
      <c r="R18" s="34" t="e">
        <f>VLOOKUP((_xlfn.CONCAT("Hist",$M$4,$L$4,$K18)),'CC A'!$F$11342:$T$12276,8,FALSE)</f>
        <v>#N/A</v>
      </c>
      <c r="S18" s="34" t="e">
        <f>VLOOKUP((_xlfn.CONCAT("Hist",$M$4,$L$4,$K18)),'CC A'!$F$11342:$T$12276,9,FALSE)</f>
        <v>#N/A</v>
      </c>
      <c r="T18" s="34" t="e">
        <f>VLOOKUP((_xlfn.CONCAT("Hist",$M$4,$L$4,$K18)),'CC A'!$F$11342:$T$12276,10,FALSE)</f>
        <v>#N/A</v>
      </c>
      <c r="U18" s="34" t="e">
        <f>VLOOKUP((_xlfn.CONCAT("Hist",$M$4,$L$4,$K18)),'CC A'!$F$11342:$T$12276,11,FALSE)</f>
        <v>#N/A</v>
      </c>
      <c r="V18" s="34" t="e">
        <f>VLOOKUP((_xlfn.CONCAT("Hist",$M$4,$L$4,$K18)),'CC A'!$F$11342:$T$12276,12,FALSE)</f>
        <v>#N/A</v>
      </c>
      <c r="W18" s="34" t="e">
        <f>VLOOKUP((_xlfn.CONCAT("Hist",$M$4,$L$4,$K18)),'CC A'!$F$11342:$T$12276,13,FALSE)</f>
        <v>#N/A</v>
      </c>
      <c r="X18" s="34" t="e">
        <f>VLOOKUP((_xlfn.CONCAT("Hist",$M$4,$L$4,$K18)),'CC A'!$F$11342:$T$12276,14,FALSE)</f>
        <v>#N/A</v>
      </c>
      <c r="Y18" s="34" t="e">
        <f>VLOOKUP((_xlfn.CONCAT("Hist",$M$4,$L$4,$K18)),'CC A'!$F$11342:$T$12276,15,FALSE)</f>
        <v>#N/A</v>
      </c>
      <c r="AA18" s="19" t="s">
        <v>32</v>
      </c>
    </row>
    <row r="19" spans="1:27" s="18" customFormat="1" x14ac:dyDescent="0.35">
      <c r="A19"/>
      <c r="B19"/>
      <c r="C19"/>
      <c r="D19"/>
      <c r="E19"/>
      <c r="F19"/>
      <c r="G19"/>
      <c r="H19"/>
      <c r="I19"/>
      <c r="J19"/>
      <c r="K19" s="22">
        <v>2013</v>
      </c>
      <c r="L19" s="34" t="e">
        <f>VLOOKUP((_xlfn.CONCAT("Hist",$M$4,$L$4,$K19)),'CC A'!$F$11342:$T$12276,2,FALSE)</f>
        <v>#N/A</v>
      </c>
      <c r="M19" s="34" t="e">
        <f>VLOOKUP((_xlfn.CONCAT("Hist",$M$4,$L$4,$K19)),'CC A'!$F$11342:$T$12276,3,FALSE)</f>
        <v>#N/A</v>
      </c>
      <c r="N19" s="34" t="e">
        <f>VLOOKUP((_xlfn.CONCAT("Hist",$M$4,$L$4,$K19)),'CC A'!$F$11342:$T$12276,4,FALSE)</f>
        <v>#N/A</v>
      </c>
      <c r="O19" s="34" t="e">
        <f>VLOOKUP((_xlfn.CONCAT("Hist",$M$4,$L$4,$K19)),'CC A'!$F$11342:$T$12276,5,FALSE)</f>
        <v>#N/A</v>
      </c>
      <c r="P19" s="34" t="e">
        <f>VLOOKUP((_xlfn.CONCAT("Hist",$M$4,$L$4,$K19)),'CC A'!$F$11342:$T$12276,6,FALSE)</f>
        <v>#N/A</v>
      </c>
      <c r="Q19" s="34" t="e">
        <f>VLOOKUP((_xlfn.CONCAT("Hist",$M$4,$L$4,$K19)),'CC A'!$F$11342:$T$12276,7,FALSE)</f>
        <v>#N/A</v>
      </c>
      <c r="R19" s="34" t="e">
        <f>VLOOKUP((_xlfn.CONCAT("Hist",$M$4,$L$4,$K19)),'CC A'!$F$11342:$T$12276,8,FALSE)</f>
        <v>#N/A</v>
      </c>
      <c r="S19" s="34" t="e">
        <f>VLOOKUP((_xlfn.CONCAT("Hist",$M$4,$L$4,$K19)),'CC A'!$F$11342:$T$12276,9,FALSE)</f>
        <v>#N/A</v>
      </c>
      <c r="T19" s="34" t="e">
        <f>VLOOKUP((_xlfn.CONCAT("Hist",$M$4,$L$4,$K19)),'CC A'!$F$11342:$T$12276,10,FALSE)</f>
        <v>#N/A</v>
      </c>
      <c r="U19" s="34" t="e">
        <f>VLOOKUP((_xlfn.CONCAT("Hist",$M$4,$L$4,$K19)),'CC A'!$F$11342:$T$12276,11,FALSE)</f>
        <v>#N/A</v>
      </c>
      <c r="V19" s="34" t="e">
        <f>VLOOKUP((_xlfn.CONCAT("Hist",$M$4,$L$4,$K19)),'CC A'!$F$11342:$T$12276,12,FALSE)</f>
        <v>#N/A</v>
      </c>
      <c r="W19" s="34" t="e">
        <f>VLOOKUP((_xlfn.CONCAT("Hist",$M$4,$L$4,$K19)),'CC A'!$F$11342:$T$12276,13,FALSE)</f>
        <v>#N/A</v>
      </c>
      <c r="X19" s="34" t="e">
        <f>VLOOKUP((_xlfn.CONCAT("Hist",$M$4,$L$4,$K19)),'CC A'!$F$11342:$T$12276,14,FALSE)</f>
        <v>#N/A</v>
      </c>
      <c r="Y19" s="34" t="e">
        <f>VLOOKUP((_xlfn.CONCAT("Hist",$M$4,$L$4,$K19)),'CC A'!$F$11342:$T$12276,15,FALSE)</f>
        <v>#N/A</v>
      </c>
      <c r="AA19" s="19" t="s">
        <v>33</v>
      </c>
    </row>
    <row r="20" spans="1:27" s="18" customFormat="1" x14ac:dyDescent="0.35">
      <c r="A20"/>
      <c r="B20"/>
      <c r="C20"/>
      <c r="D20"/>
      <c r="E20"/>
      <c r="F20"/>
      <c r="G20"/>
      <c r="H20"/>
      <c r="I20"/>
      <c r="J20"/>
      <c r="K20" s="22">
        <v>2014</v>
      </c>
      <c r="L20" s="34" t="e">
        <f>VLOOKUP((_xlfn.CONCAT("Hist",$M$4,$L$4,$K20)),'CC A'!$F$11342:$T$12276,2,FALSE)</f>
        <v>#N/A</v>
      </c>
      <c r="M20" s="34" t="e">
        <f>VLOOKUP((_xlfn.CONCAT("Hist",$M$4,$L$4,$K20)),'CC A'!$F$11342:$T$12276,3,FALSE)</f>
        <v>#N/A</v>
      </c>
      <c r="N20" s="34" t="e">
        <f>VLOOKUP((_xlfn.CONCAT("Hist",$M$4,$L$4,$K20)),'CC A'!$F$11342:$T$12276,4,FALSE)</f>
        <v>#N/A</v>
      </c>
      <c r="O20" s="34" t="e">
        <f>VLOOKUP((_xlfn.CONCAT("Hist",$M$4,$L$4,$K20)),'CC A'!$F$11342:$T$12276,5,FALSE)</f>
        <v>#N/A</v>
      </c>
      <c r="P20" s="34" t="e">
        <f>VLOOKUP((_xlfn.CONCAT("Hist",$M$4,$L$4,$K20)),'CC A'!$F$11342:$T$12276,6,FALSE)</f>
        <v>#N/A</v>
      </c>
      <c r="Q20" s="34" t="e">
        <f>VLOOKUP((_xlfn.CONCAT("Hist",$M$4,$L$4,$K20)),'CC A'!$F$11342:$T$12276,7,FALSE)</f>
        <v>#N/A</v>
      </c>
      <c r="R20" s="34" t="e">
        <f>VLOOKUP((_xlfn.CONCAT("Hist",$M$4,$L$4,$K20)),'CC A'!$F$11342:$T$12276,8,FALSE)</f>
        <v>#N/A</v>
      </c>
      <c r="S20" s="34" t="e">
        <f>VLOOKUP((_xlfn.CONCAT("Hist",$M$4,$L$4,$K20)),'CC A'!$F$11342:$T$12276,9,FALSE)</f>
        <v>#N/A</v>
      </c>
      <c r="T20" s="34" t="e">
        <f>VLOOKUP((_xlfn.CONCAT("Hist",$M$4,$L$4,$K20)),'CC A'!$F$11342:$T$12276,10,FALSE)</f>
        <v>#N/A</v>
      </c>
      <c r="U20" s="34" t="e">
        <f>VLOOKUP((_xlfn.CONCAT("Hist",$M$4,$L$4,$K20)),'CC A'!$F$11342:$T$12276,11,FALSE)</f>
        <v>#N/A</v>
      </c>
      <c r="V20" s="34" t="e">
        <f>VLOOKUP((_xlfn.CONCAT("Hist",$M$4,$L$4,$K20)),'CC A'!$F$11342:$T$12276,12,FALSE)</f>
        <v>#N/A</v>
      </c>
      <c r="W20" s="34" t="e">
        <f>VLOOKUP((_xlfn.CONCAT("Hist",$M$4,$L$4,$K20)),'CC A'!$F$11342:$T$12276,13,FALSE)</f>
        <v>#N/A</v>
      </c>
      <c r="X20" s="34" t="e">
        <f>VLOOKUP((_xlfn.CONCAT("Hist",$M$4,$L$4,$K20)),'CC A'!$F$11342:$T$12276,14,FALSE)</f>
        <v>#N/A</v>
      </c>
      <c r="Y20" s="34" t="e">
        <f>VLOOKUP((_xlfn.CONCAT("Hist",$M$4,$L$4,$K20)),'CC A'!$F$11342:$T$12276,15,FALSE)</f>
        <v>#N/A</v>
      </c>
      <c r="AA20" s="19" t="s">
        <v>34</v>
      </c>
    </row>
    <row r="21" spans="1:27" s="18" customFormat="1" x14ac:dyDescent="0.35">
      <c r="A21"/>
      <c r="B21"/>
      <c r="C21"/>
      <c r="D21"/>
      <c r="E21"/>
      <c r="F21"/>
      <c r="G21"/>
      <c r="H21"/>
      <c r="I21"/>
      <c r="J21"/>
      <c r="K21" s="22">
        <v>2015</v>
      </c>
      <c r="L21" s="34" t="e">
        <f>VLOOKUP((_xlfn.CONCAT("Hist",$M$4,$L$4,$K21)),'CC A'!$F$11342:$T$12276,2,FALSE)</f>
        <v>#N/A</v>
      </c>
      <c r="M21" s="34" t="e">
        <f>VLOOKUP((_xlfn.CONCAT("Hist",$M$4,$L$4,$K21)),'CC A'!$F$11342:$T$12276,3,FALSE)</f>
        <v>#N/A</v>
      </c>
      <c r="N21" s="34" t="e">
        <f>VLOOKUP((_xlfn.CONCAT("Hist",$M$4,$L$4,$K21)),'CC A'!$F$11342:$T$12276,4,FALSE)</f>
        <v>#N/A</v>
      </c>
      <c r="O21" s="34" t="e">
        <f>VLOOKUP((_xlfn.CONCAT("Hist",$M$4,$L$4,$K21)),'CC A'!$F$11342:$T$12276,5,FALSE)</f>
        <v>#N/A</v>
      </c>
      <c r="P21" s="34" t="e">
        <f>VLOOKUP((_xlfn.CONCAT("Hist",$M$4,$L$4,$K21)),'CC A'!$F$11342:$T$12276,6,FALSE)</f>
        <v>#N/A</v>
      </c>
      <c r="Q21" s="34" t="e">
        <f>VLOOKUP((_xlfn.CONCAT("Hist",$M$4,$L$4,$K21)),'CC A'!$F$11342:$T$12276,7,FALSE)</f>
        <v>#N/A</v>
      </c>
      <c r="R21" s="34" t="e">
        <f>VLOOKUP((_xlfn.CONCAT("Hist",$M$4,$L$4,$K21)),'CC A'!$F$11342:$T$12276,8,FALSE)</f>
        <v>#N/A</v>
      </c>
      <c r="S21" s="34" t="e">
        <f>VLOOKUP((_xlfn.CONCAT("Hist",$M$4,$L$4,$K21)),'CC A'!$F$11342:$T$12276,9,FALSE)</f>
        <v>#N/A</v>
      </c>
      <c r="T21" s="34" t="e">
        <f>VLOOKUP((_xlfn.CONCAT("Hist",$M$4,$L$4,$K21)),'CC A'!$F$11342:$T$12276,10,FALSE)</f>
        <v>#N/A</v>
      </c>
      <c r="U21" s="34" t="e">
        <f>VLOOKUP((_xlfn.CONCAT("Hist",$M$4,$L$4,$K21)),'CC A'!$F$11342:$T$12276,11,FALSE)</f>
        <v>#N/A</v>
      </c>
      <c r="V21" s="34" t="e">
        <f>VLOOKUP((_xlfn.CONCAT("Hist",$M$4,$L$4,$K21)),'CC A'!$F$11342:$T$12276,12,FALSE)</f>
        <v>#N/A</v>
      </c>
      <c r="W21" s="34" t="e">
        <f>VLOOKUP((_xlfn.CONCAT("Hist",$M$4,$L$4,$K21)),'CC A'!$F$11342:$T$12276,13,FALSE)</f>
        <v>#N/A</v>
      </c>
      <c r="X21" s="34" t="e">
        <f>VLOOKUP((_xlfn.CONCAT("Hist",$M$4,$L$4,$K21)),'CC A'!$F$11342:$T$12276,14,FALSE)</f>
        <v>#N/A</v>
      </c>
      <c r="Y21" s="34" t="e">
        <f>VLOOKUP((_xlfn.CONCAT("Hist",$M$4,$L$4,$K21)),'CC A'!$F$11342:$T$12276,15,FALSE)</f>
        <v>#N/A</v>
      </c>
      <c r="AA21" s="19" t="s">
        <v>35</v>
      </c>
    </row>
    <row r="22" spans="1:27" s="18" customFormat="1" x14ac:dyDescent="0.35">
      <c r="A22"/>
      <c r="B22"/>
      <c r="C22"/>
      <c r="D22"/>
      <c r="E22"/>
      <c r="F22"/>
      <c r="G22"/>
      <c r="H22"/>
      <c r="I22"/>
      <c r="J22"/>
      <c r="K22" s="22">
        <v>2016</v>
      </c>
      <c r="L22" s="34" t="e">
        <f>VLOOKUP((_xlfn.CONCAT("Hist",$M$4,$L$4,$K22)),'CC A'!$F$11342:$T$12276,2,FALSE)</f>
        <v>#N/A</v>
      </c>
      <c r="M22" s="34" t="e">
        <f>VLOOKUP((_xlfn.CONCAT("Hist",$M$4,$L$4,$K22)),'CC A'!$F$11342:$T$12276,3,FALSE)</f>
        <v>#N/A</v>
      </c>
      <c r="N22" s="34" t="e">
        <f>VLOOKUP((_xlfn.CONCAT("Hist",$M$4,$L$4,$K22)),'CC A'!$F$11342:$T$12276,4,FALSE)</f>
        <v>#N/A</v>
      </c>
      <c r="O22" s="34" t="e">
        <f>VLOOKUP((_xlfn.CONCAT("Hist",$M$4,$L$4,$K22)),'CC A'!$F$11342:$T$12276,5,FALSE)</f>
        <v>#N/A</v>
      </c>
      <c r="P22" s="34" t="e">
        <f>VLOOKUP((_xlfn.CONCAT("Hist",$M$4,$L$4,$K22)),'CC A'!$F$11342:$T$12276,6,FALSE)</f>
        <v>#N/A</v>
      </c>
      <c r="Q22" s="34" t="e">
        <f>VLOOKUP((_xlfn.CONCAT("Hist",$M$4,$L$4,$K22)),'CC A'!$F$11342:$T$12276,7,FALSE)</f>
        <v>#N/A</v>
      </c>
      <c r="R22" s="34" t="e">
        <f>VLOOKUP((_xlfn.CONCAT("Hist",$M$4,$L$4,$K22)),'CC A'!$F$11342:$T$12276,8,FALSE)</f>
        <v>#N/A</v>
      </c>
      <c r="S22" s="34" t="e">
        <f>VLOOKUP((_xlfn.CONCAT("Hist",$M$4,$L$4,$K22)),'CC A'!$F$11342:$T$12276,9,FALSE)</f>
        <v>#N/A</v>
      </c>
      <c r="T22" s="34" t="e">
        <f>VLOOKUP((_xlfn.CONCAT("Hist",$M$4,$L$4,$K22)),'CC A'!$F$11342:$T$12276,10,FALSE)</f>
        <v>#N/A</v>
      </c>
      <c r="U22" s="34" t="e">
        <f>VLOOKUP((_xlfn.CONCAT("Hist",$M$4,$L$4,$K22)),'CC A'!$F$11342:$T$12276,11,FALSE)</f>
        <v>#N/A</v>
      </c>
      <c r="V22" s="34" t="e">
        <f>VLOOKUP((_xlfn.CONCAT("Hist",$M$4,$L$4,$K22)),'CC A'!$F$11342:$T$12276,12,FALSE)</f>
        <v>#N/A</v>
      </c>
      <c r="W22" s="34" t="e">
        <f>VLOOKUP((_xlfn.CONCAT("Hist",$M$4,$L$4,$K22)),'CC A'!$F$11342:$T$12276,13,FALSE)</f>
        <v>#N/A</v>
      </c>
      <c r="X22" s="34" t="e">
        <f>VLOOKUP((_xlfn.CONCAT("Hist",$M$4,$L$4,$K22)),'CC A'!$F$11342:$T$12276,14,FALSE)</f>
        <v>#N/A</v>
      </c>
      <c r="Y22" s="34" t="e">
        <f>VLOOKUP((_xlfn.CONCAT("Hist",$M$4,$L$4,$K22)),'CC A'!$F$11342:$T$12276,15,FALSE)</f>
        <v>#N/A</v>
      </c>
      <c r="AA22" s="19" t="s">
        <v>36</v>
      </c>
    </row>
    <row r="23" spans="1:27" s="18" customFormat="1" x14ac:dyDescent="0.35">
      <c r="A23"/>
      <c r="B23"/>
      <c r="C23"/>
      <c r="D23"/>
      <c r="E23"/>
      <c r="F23"/>
      <c r="G23"/>
      <c r="H23"/>
      <c r="I23"/>
      <c r="J23"/>
      <c r="K23" s="22">
        <v>2017</v>
      </c>
      <c r="L23" s="34" t="e">
        <f>VLOOKUP((_xlfn.CONCAT("Hist",$M$4,$L$4,$K23)),'CC A'!$F$11342:$T$12276,2,FALSE)</f>
        <v>#N/A</v>
      </c>
      <c r="M23" s="34" t="e">
        <f>VLOOKUP((_xlfn.CONCAT("Hist",$M$4,$L$4,$K23)),'CC A'!$F$11342:$T$12276,3,FALSE)</f>
        <v>#N/A</v>
      </c>
      <c r="N23" s="34" t="e">
        <f>VLOOKUP((_xlfn.CONCAT("Hist",$M$4,$L$4,$K23)),'CC A'!$F$11342:$T$12276,4,FALSE)</f>
        <v>#N/A</v>
      </c>
      <c r="O23" s="34" t="e">
        <f>VLOOKUP((_xlfn.CONCAT("Hist",$M$4,$L$4,$K23)),'CC A'!$F$11342:$T$12276,5,FALSE)</f>
        <v>#N/A</v>
      </c>
      <c r="P23" s="34" t="e">
        <f>VLOOKUP((_xlfn.CONCAT("Hist",$M$4,$L$4,$K23)),'CC A'!$F$11342:$T$12276,6,FALSE)</f>
        <v>#N/A</v>
      </c>
      <c r="Q23" s="34" t="e">
        <f>VLOOKUP((_xlfn.CONCAT("Hist",$M$4,$L$4,$K23)),'CC A'!$F$11342:$T$12276,7,FALSE)</f>
        <v>#N/A</v>
      </c>
      <c r="R23" s="34" t="e">
        <f>VLOOKUP((_xlfn.CONCAT("Hist",$M$4,$L$4,$K23)),'CC A'!$F$11342:$T$12276,8,FALSE)</f>
        <v>#N/A</v>
      </c>
      <c r="S23" s="34" t="e">
        <f>VLOOKUP((_xlfn.CONCAT("Hist",$M$4,$L$4,$K23)),'CC A'!$F$11342:$T$12276,9,FALSE)</f>
        <v>#N/A</v>
      </c>
      <c r="T23" s="34" t="e">
        <f>VLOOKUP((_xlfn.CONCAT("Hist",$M$4,$L$4,$K23)),'CC A'!$F$11342:$T$12276,10,FALSE)</f>
        <v>#N/A</v>
      </c>
      <c r="U23" s="34" t="e">
        <f>VLOOKUP((_xlfn.CONCAT("Hist",$M$4,$L$4,$K23)),'CC A'!$F$11342:$T$12276,11,FALSE)</f>
        <v>#N/A</v>
      </c>
      <c r="V23" s="34" t="e">
        <f>VLOOKUP((_xlfn.CONCAT("Hist",$M$4,$L$4,$K23)),'CC A'!$F$11342:$T$12276,12,FALSE)</f>
        <v>#N/A</v>
      </c>
      <c r="W23" s="34" t="e">
        <f>VLOOKUP((_xlfn.CONCAT("Hist",$M$4,$L$4,$K23)),'CC A'!$F$11342:$T$12276,13,FALSE)</f>
        <v>#N/A</v>
      </c>
      <c r="X23" s="34" t="e">
        <f>VLOOKUP((_xlfn.CONCAT("Hist",$M$4,$L$4,$K23)),'CC A'!$F$11342:$T$12276,14,FALSE)</f>
        <v>#N/A</v>
      </c>
      <c r="Y23" s="34" t="e">
        <f>VLOOKUP((_xlfn.CONCAT("Hist",$M$4,$L$4,$K23)),'CC A'!$F$11342:$T$12276,15,FALSE)</f>
        <v>#N/A</v>
      </c>
      <c r="AA23" s="19" t="s">
        <v>37</v>
      </c>
    </row>
    <row r="24" spans="1:27" s="18" customFormat="1" x14ac:dyDescent="0.35">
      <c r="A24"/>
      <c r="B24"/>
      <c r="C24"/>
      <c r="D24"/>
      <c r="E24"/>
      <c r="F24"/>
      <c r="G24"/>
      <c r="H24"/>
      <c r="I24"/>
      <c r="J24"/>
      <c r="K24" s="22">
        <v>2018</v>
      </c>
      <c r="L24" s="34" t="e">
        <f>VLOOKUP((_xlfn.CONCAT("Hist",$M$4,$L$4,$K24)),'CC A'!$F$11342:$T$12276,2,FALSE)</f>
        <v>#N/A</v>
      </c>
      <c r="M24" s="34" t="e">
        <f>VLOOKUP((_xlfn.CONCAT("Hist",$M$4,$L$4,$K24)),'CC A'!$F$11342:$T$12276,3,FALSE)</f>
        <v>#N/A</v>
      </c>
      <c r="N24" s="34" t="e">
        <f>VLOOKUP((_xlfn.CONCAT("Hist",$M$4,$L$4,$K24)),'CC A'!$F$11342:$T$12276,4,FALSE)</f>
        <v>#N/A</v>
      </c>
      <c r="O24" s="34" t="e">
        <f>VLOOKUP((_xlfn.CONCAT("Hist",$M$4,$L$4,$K24)),'CC A'!$F$11342:$T$12276,5,FALSE)</f>
        <v>#N/A</v>
      </c>
      <c r="P24" s="34" t="e">
        <f>VLOOKUP((_xlfn.CONCAT("Hist",$M$4,$L$4,$K24)),'CC A'!$F$11342:$T$12276,6,FALSE)</f>
        <v>#N/A</v>
      </c>
      <c r="Q24" s="34" t="e">
        <f>VLOOKUP((_xlfn.CONCAT("Hist",$M$4,$L$4,$K24)),'CC A'!$F$11342:$T$12276,7,FALSE)</f>
        <v>#N/A</v>
      </c>
      <c r="R24" s="34" t="e">
        <f>VLOOKUP((_xlfn.CONCAT("Hist",$M$4,$L$4,$K24)),'CC A'!$F$11342:$T$12276,8,FALSE)</f>
        <v>#N/A</v>
      </c>
      <c r="S24" s="34" t="e">
        <f>VLOOKUP((_xlfn.CONCAT("Hist",$M$4,$L$4,$K24)),'CC A'!$F$11342:$T$12276,9,FALSE)</f>
        <v>#N/A</v>
      </c>
      <c r="T24" s="34" t="e">
        <f>VLOOKUP((_xlfn.CONCAT("Hist",$M$4,$L$4,$K24)),'CC A'!$F$11342:$T$12276,10,FALSE)</f>
        <v>#N/A</v>
      </c>
      <c r="U24" s="34" t="e">
        <f>VLOOKUP((_xlfn.CONCAT("Hist",$M$4,$L$4,$K24)),'CC A'!$F$11342:$T$12276,11,FALSE)</f>
        <v>#N/A</v>
      </c>
      <c r="V24" s="34" t="e">
        <f>VLOOKUP((_xlfn.CONCAT("Hist",$M$4,$L$4,$K24)),'CC A'!$F$11342:$T$12276,12,FALSE)</f>
        <v>#N/A</v>
      </c>
      <c r="W24" s="34" t="e">
        <f>VLOOKUP((_xlfn.CONCAT("Hist",$M$4,$L$4,$K24)),'CC A'!$F$11342:$T$12276,13,FALSE)</f>
        <v>#N/A</v>
      </c>
      <c r="X24" s="34" t="e">
        <f>VLOOKUP((_xlfn.CONCAT("Hist",$M$4,$L$4,$K24)),'CC A'!$F$11342:$T$12276,14,FALSE)</f>
        <v>#N/A</v>
      </c>
      <c r="Y24" s="34" t="e">
        <f>VLOOKUP((_xlfn.CONCAT("Hist",$M$4,$L$4,$K24)),'CC A'!$F$11342:$T$12276,15,FALSE)</f>
        <v>#N/A</v>
      </c>
      <c r="AA24" s="19" t="s">
        <v>38</v>
      </c>
    </row>
    <row r="25" spans="1:27" s="18" customFormat="1" x14ac:dyDescent="0.35">
      <c r="A25"/>
      <c r="B25"/>
      <c r="C25"/>
      <c r="D25"/>
      <c r="E25"/>
      <c r="F25"/>
      <c r="G25"/>
      <c r="H25"/>
      <c r="I25"/>
      <c r="J25"/>
      <c r="K25" s="22">
        <v>2019</v>
      </c>
      <c r="L25" s="34" t="e">
        <f>VLOOKUP((_xlfn.CONCAT("Hist",$M$4,$L$4,$K25)),'CC A'!$F$11342:$T$12276,2,FALSE)</f>
        <v>#N/A</v>
      </c>
      <c r="M25" s="34" t="e">
        <f>VLOOKUP((_xlfn.CONCAT("Hist",$M$4,$L$4,$K25)),'CC A'!$F$11342:$T$12276,3,FALSE)</f>
        <v>#N/A</v>
      </c>
      <c r="N25" s="34" t="e">
        <f>VLOOKUP((_xlfn.CONCAT("Hist",$M$4,$L$4,$K25)),'CC A'!$F$11342:$T$12276,4,FALSE)</f>
        <v>#N/A</v>
      </c>
      <c r="O25" s="34" t="e">
        <f>VLOOKUP((_xlfn.CONCAT("Hist",$M$4,$L$4,$K25)),'CC A'!$F$11342:$T$12276,5,FALSE)</f>
        <v>#N/A</v>
      </c>
      <c r="P25" s="34" t="e">
        <f>VLOOKUP((_xlfn.CONCAT("Hist",$M$4,$L$4,$K25)),'CC A'!$F$11342:$T$12276,6,FALSE)</f>
        <v>#N/A</v>
      </c>
      <c r="Q25" s="34" t="e">
        <f>VLOOKUP((_xlfn.CONCAT("Hist",$M$4,$L$4,$K25)),'CC A'!$F$11342:$T$12276,7,FALSE)</f>
        <v>#N/A</v>
      </c>
      <c r="R25" s="34" t="e">
        <f>VLOOKUP((_xlfn.CONCAT("Hist",$M$4,$L$4,$K25)),'CC A'!$F$11342:$T$12276,8,FALSE)</f>
        <v>#N/A</v>
      </c>
      <c r="S25" s="34" t="e">
        <f>VLOOKUP((_xlfn.CONCAT("Hist",$M$4,$L$4,$K25)),'CC A'!$F$11342:$T$12276,9,FALSE)</f>
        <v>#N/A</v>
      </c>
      <c r="T25" s="34" t="e">
        <f>VLOOKUP((_xlfn.CONCAT("Hist",$M$4,$L$4,$K25)),'CC A'!$F$11342:$T$12276,10,FALSE)</f>
        <v>#N/A</v>
      </c>
      <c r="U25" s="34" t="e">
        <f>VLOOKUP((_xlfn.CONCAT("Hist",$M$4,$L$4,$K25)),'CC A'!$F$11342:$T$12276,11,FALSE)</f>
        <v>#N/A</v>
      </c>
      <c r="V25" s="34" t="e">
        <f>VLOOKUP((_xlfn.CONCAT("Hist",$M$4,$L$4,$K25)),'CC A'!$F$11342:$T$12276,12,FALSE)</f>
        <v>#N/A</v>
      </c>
      <c r="W25" s="34" t="e">
        <f>VLOOKUP((_xlfn.CONCAT("Hist",$M$4,$L$4,$K25)),'CC A'!$F$11342:$T$12276,13,FALSE)</f>
        <v>#N/A</v>
      </c>
      <c r="X25" s="34" t="e">
        <f>VLOOKUP((_xlfn.CONCAT("Hist",$M$4,$L$4,$K25)),'CC A'!$F$11342:$T$12276,14,FALSE)</f>
        <v>#N/A</v>
      </c>
      <c r="Y25" s="34" t="e">
        <f>VLOOKUP((_xlfn.CONCAT("Hist",$M$4,$L$4,$K25)),'CC A'!$F$11342:$T$12276,15,FALSE)</f>
        <v>#N/A</v>
      </c>
      <c r="AA25" s="19" t="s">
        <v>39</v>
      </c>
    </row>
    <row r="26" spans="1:27" s="18" customFormat="1" x14ac:dyDescent="0.35">
      <c r="A26"/>
      <c r="B26"/>
      <c r="C26"/>
      <c r="D26"/>
      <c r="E26"/>
      <c r="F26"/>
      <c r="G26"/>
      <c r="H26"/>
      <c r="I26"/>
      <c r="J26"/>
      <c r="K26"/>
      <c r="L26" s="7"/>
      <c r="M26" s="7"/>
      <c r="N26" s="7"/>
      <c r="O26"/>
      <c r="P26"/>
      <c r="Q26"/>
      <c r="R26"/>
      <c r="S26"/>
      <c r="T26"/>
      <c r="U26"/>
      <c r="V26"/>
      <c r="W26"/>
      <c r="X26"/>
      <c r="Y26"/>
      <c r="AA26" s="19" t="s">
        <v>40</v>
      </c>
    </row>
    <row r="27" spans="1:27" s="18" customFormat="1" x14ac:dyDescent="0.35">
      <c r="A27" s="1" t="s">
        <v>82</v>
      </c>
      <c r="B27"/>
      <c r="C27"/>
      <c r="D27"/>
      <c r="E27"/>
      <c r="F27"/>
      <c r="G27"/>
      <c r="H27"/>
      <c r="I27"/>
      <c r="J27"/>
      <c r="K27"/>
      <c r="L27" s="10" t="s">
        <v>1</v>
      </c>
      <c r="M27" s="10" t="s">
        <v>0</v>
      </c>
      <c r="N27" s="10" t="s">
        <v>79</v>
      </c>
      <c r="O27" s="4" t="s">
        <v>91</v>
      </c>
      <c r="P27"/>
      <c r="Q27" s="5"/>
      <c r="R27"/>
      <c r="S27"/>
      <c r="T27"/>
      <c r="U27"/>
      <c r="V27" t="s">
        <v>96</v>
      </c>
      <c r="W27"/>
      <c r="X27"/>
      <c r="Y27"/>
      <c r="AA27" s="19" t="s">
        <v>41</v>
      </c>
    </row>
    <row r="28" spans="1:27" s="18" customFormat="1" x14ac:dyDescent="0.35">
      <c r="A28"/>
      <c r="B28"/>
      <c r="C28"/>
      <c r="D28"/>
      <c r="E28"/>
      <c r="F28"/>
      <c r="G28"/>
      <c r="H28"/>
      <c r="I28"/>
      <c r="J28"/>
      <c r="K28"/>
      <c r="L28" s="21" t="str">
        <f>L4</f>
        <v>MICA</v>
      </c>
      <c r="M28" s="11" t="s">
        <v>77</v>
      </c>
      <c r="N28" s="21" t="str">
        <f>N4</f>
        <v>A</v>
      </c>
      <c r="O28" t="str">
        <f>_xlfn.CONCAT("Average Generation at ",L28," CC ",N28," (New vs Historical)")</f>
        <v>Average Generation at MICA CC A (New vs Historical)</v>
      </c>
      <c r="P28"/>
      <c r="Q28" s="7"/>
      <c r="R28"/>
      <c r="S28"/>
      <c r="T28"/>
      <c r="U28"/>
      <c r="V28"/>
      <c r="W28"/>
      <c r="X28"/>
      <c r="Y28"/>
      <c r="AA28" s="19" t="s">
        <v>42</v>
      </c>
    </row>
    <row r="29" spans="1:27" s="18" customFormat="1" x14ac:dyDescent="0.35">
      <c r="A29"/>
      <c r="B29"/>
      <c r="C29"/>
      <c r="D29"/>
      <c r="E29"/>
      <c r="F29"/>
      <c r="G29"/>
      <c r="H29"/>
      <c r="I29"/>
      <c r="J29"/>
      <c r="K29" s="2" t="s">
        <v>2</v>
      </c>
      <c r="L29" s="5" t="s">
        <v>3</v>
      </c>
      <c r="M29" s="5" t="s">
        <v>4</v>
      </c>
      <c r="N29" s="5" t="s">
        <v>5</v>
      </c>
      <c r="O29" s="2" t="s">
        <v>6</v>
      </c>
      <c r="P29" s="2" t="s">
        <v>7</v>
      </c>
      <c r="Q29" s="2" t="s">
        <v>8</v>
      </c>
      <c r="R29" s="2" t="s">
        <v>9</v>
      </c>
      <c r="S29" s="2" t="s">
        <v>10</v>
      </c>
      <c r="T29" s="2" t="s">
        <v>11</v>
      </c>
      <c r="U29" s="2" t="s">
        <v>12</v>
      </c>
      <c r="V29" s="2" t="s">
        <v>13</v>
      </c>
      <c r="W29" s="2" t="s">
        <v>14</v>
      </c>
      <c r="X29" s="2" t="s">
        <v>15</v>
      </c>
      <c r="Y29" s="2" t="s">
        <v>16</v>
      </c>
      <c r="AA29" s="19" t="s">
        <v>43</v>
      </c>
    </row>
    <row r="30" spans="1:27" s="18" customFormat="1" x14ac:dyDescent="0.35">
      <c r="A30"/>
      <c r="B30"/>
      <c r="C30"/>
      <c r="D30"/>
      <c r="E30"/>
      <c r="F30"/>
      <c r="G30"/>
      <c r="H30"/>
      <c r="I30"/>
      <c r="J30"/>
      <c r="K30">
        <v>2020</v>
      </c>
      <c r="L30" s="13">
        <f>VLOOKUP((_xlfn.CONCAT("R",$N$4,$M$28,$L$4,$K30)),'CC A'!$F$12277:$T$18756,2,FALSE)</f>
        <v>669.00618603494604</v>
      </c>
      <c r="M30" s="13">
        <f>VLOOKUP((_xlfn.CONCAT("R",$N$4,$M$28,$L$4,$K30)),'CC A'!$F$12277:$T$18756,3,FALSE)</f>
        <v>839.26941223611095</v>
      </c>
      <c r="N30" s="13">
        <f>VLOOKUP((_xlfn.CONCAT("R",$N$4,$M$28,$L$4,$K30)),'CC A'!$F$12277:$T$18756,4,FALSE)</f>
        <v>1329.0419312638801</v>
      </c>
      <c r="O30" s="13">
        <f>VLOOKUP((_xlfn.CONCAT("R",$N$4,$M$28,$L$4,$K30)),'CC A'!$F$12277:$T$18756,5,FALSE)</f>
        <v>705.03380665322504</v>
      </c>
      <c r="P30" s="13">
        <f>VLOOKUP((_xlfn.CONCAT("R",$N$4,$M$28,$L$4,$K30)),'CC A'!$F$12277:$T$18756,6,FALSE)</f>
        <v>1239.2832389806499</v>
      </c>
      <c r="Q30" s="13">
        <f>VLOOKUP((_xlfn.CONCAT("R",$N$4,$M$28,$L$4,$K30)),'CC A'!$F$12277:$T$18756,7,FALSE)</f>
        <v>677.32173372311797</v>
      </c>
      <c r="R30" s="13">
        <f>VLOOKUP((_xlfn.CONCAT("R",$N$4,$M$28,$L$4,$K30)),'CC A'!$F$12277:$T$18756,8,FALSE)</f>
        <v>535.39878211111102</v>
      </c>
      <c r="S30" s="13">
        <f>VLOOKUP((_xlfn.CONCAT("R",$N$4,$M$28,$L$4,$K30)),'CC A'!$F$12277:$T$18756,9,FALSE)</f>
        <v>437.28679825</v>
      </c>
      <c r="T30" s="13">
        <f>VLOOKUP((_xlfn.CONCAT("R",$N$4,$M$28,$L$4,$K30)),'CC A'!$F$12277:$T$18756,10,FALSE)</f>
        <v>876.65297329300995</v>
      </c>
      <c r="U30" s="13">
        <f>VLOOKUP((_xlfn.CONCAT("R",$N$4,$M$28,$L$4,$K30)),'CC A'!$F$12277:$T$18756,11,FALSE)</f>
        <v>1370.6190532222199</v>
      </c>
      <c r="V30" s="13">
        <f>VLOOKUP((_xlfn.CONCAT("R",$N$4,$M$28,$L$4,$K30)),'CC A'!$F$12277:$T$18756,12,FALSE)</f>
        <v>1288.8307380779499</v>
      </c>
      <c r="W30" s="13">
        <f>VLOOKUP((_xlfn.CONCAT("R",$N$4,$M$28,$L$4,$K30)),'CC A'!$F$12277:$T$18756,13,FALSE)</f>
        <v>1379.6043428333301</v>
      </c>
      <c r="X30" s="13">
        <f>VLOOKUP((_xlfn.CONCAT("R",$N$4,$M$28,$L$4,$K30)),'CC A'!$F$12277:$T$18756,14,FALSE)</f>
        <v>1481.5780134375</v>
      </c>
      <c r="Y30" s="13">
        <f>VLOOKUP((_xlfn.CONCAT("R",$N$4,$M$28,$L$4,$K30)),'CC A'!$F$12277:$T$18756,15,FALSE)</f>
        <v>1245.4940919027699</v>
      </c>
      <c r="AA30" s="19" t="s">
        <v>44</v>
      </c>
    </row>
    <row r="31" spans="1:27" s="18" customFormat="1" x14ac:dyDescent="0.35">
      <c r="A31"/>
      <c r="B31"/>
      <c r="C31"/>
      <c r="D31"/>
      <c r="E31"/>
      <c r="F31"/>
      <c r="G31"/>
      <c r="H31"/>
      <c r="I31"/>
      <c r="J31"/>
      <c r="K31">
        <v>2021</v>
      </c>
      <c r="L31" s="13">
        <f>VLOOKUP((_xlfn.CONCAT("R",$N$4,$M$28,$L$4,$K31)),'CC A'!$F$12277:$T$18756,2,FALSE)</f>
        <v>540.49895223118199</v>
      </c>
      <c r="M31" s="13">
        <f>VLOOKUP((_xlfn.CONCAT("R",$N$4,$M$28,$L$4,$K31)),'CC A'!$F$12277:$T$18756,3,FALSE)</f>
        <v>850.03333972222197</v>
      </c>
      <c r="N31" s="13">
        <f>VLOOKUP((_xlfn.CONCAT("R",$N$4,$M$28,$L$4,$K31)),'CC A'!$F$12277:$T$18756,4,FALSE)</f>
        <v>1345.5227209027701</v>
      </c>
      <c r="O31" s="13">
        <f>VLOOKUP((_xlfn.CONCAT("R",$N$4,$M$28,$L$4,$K31)),'CC A'!$F$12277:$T$18756,5,FALSE)</f>
        <v>653.17032655913897</v>
      </c>
      <c r="P31" s="13">
        <f>VLOOKUP((_xlfn.CONCAT("R",$N$4,$M$28,$L$4,$K31)),'CC A'!$F$12277:$T$18756,6,FALSE)</f>
        <v>1242.9409284122</v>
      </c>
      <c r="Q31" s="13">
        <f>VLOOKUP((_xlfn.CONCAT("R",$N$4,$M$28,$L$4,$K31)),'CC A'!$F$12277:$T$18756,7,FALSE)</f>
        <v>690.85740958333304</v>
      </c>
      <c r="R31" s="13">
        <f>VLOOKUP((_xlfn.CONCAT("R",$N$4,$M$28,$L$4,$K31)),'CC A'!$F$12277:$T$18756,8,FALSE)</f>
        <v>640.62233011111095</v>
      </c>
      <c r="S31" s="13">
        <f>VLOOKUP((_xlfn.CONCAT("R",$N$4,$M$28,$L$4,$K31)),'CC A'!$F$12277:$T$18756,9,FALSE)</f>
        <v>416.96337569444398</v>
      </c>
      <c r="T31" s="13">
        <f>VLOOKUP((_xlfn.CONCAT("R",$N$4,$M$28,$L$4,$K31)),'CC A'!$F$12277:$T$18756,10,FALSE)</f>
        <v>451.782955403225</v>
      </c>
      <c r="U31" s="13">
        <f>VLOOKUP((_xlfn.CONCAT("R",$N$4,$M$28,$L$4,$K31)),'CC A'!$F$12277:$T$18756,11,FALSE)</f>
        <v>1172.5665120138799</v>
      </c>
      <c r="V31" s="13">
        <f>VLOOKUP((_xlfn.CONCAT("R",$N$4,$M$28,$L$4,$K31)),'CC A'!$F$12277:$T$18756,12,FALSE)</f>
        <v>1679.8764543279499</v>
      </c>
      <c r="W31" s="13">
        <f>VLOOKUP((_xlfn.CONCAT("R",$N$4,$M$28,$L$4,$K31)),'CC A'!$F$12277:$T$18756,13,FALSE)</f>
        <v>1780.4433320277701</v>
      </c>
      <c r="X31" s="13">
        <f>VLOOKUP((_xlfn.CONCAT("R",$N$4,$M$28,$L$4,$K31)),'CC A'!$F$12277:$T$18756,14,FALSE)</f>
        <v>1555.3679880208299</v>
      </c>
      <c r="Y31" s="13">
        <f>VLOOKUP((_xlfn.CONCAT("R",$N$4,$M$28,$L$4,$K31)),'CC A'!$F$12277:$T$18756,15,FALSE)</f>
        <v>1250.50387830555</v>
      </c>
      <c r="AA31" s="19" t="s">
        <v>45</v>
      </c>
    </row>
    <row r="32" spans="1:27" s="18" customFormat="1" x14ac:dyDescent="0.35">
      <c r="A32"/>
      <c r="B32"/>
      <c r="C32"/>
      <c r="D32"/>
      <c r="E32"/>
      <c r="F32"/>
      <c r="G32"/>
      <c r="H32"/>
      <c r="I32"/>
      <c r="J32"/>
      <c r="K32">
        <v>2022</v>
      </c>
      <c r="L32" s="13">
        <f>VLOOKUP((_xlfn.CONCAT("R",$N$4,$M$28,$L$4,$K32)),'CC A'!$F$12277:$T$18756,2,FALSE)</f>
        <v>481.03848805107498</v>
      </c>
      <c r="M32" s="13">
        <f>VLOOKUP((_xlfn.CONCAT("R",$N$4,$M$28,$L$4,$K32)),'CC A'!$F$12277:$T$18756,3,FALSE)</f>
        <v>803.78576373611099</v>
      </c>
      <c r="N32" s="13">
        <f>VLOOKUP((_xlfn.CONCAT("R",$N$4,$M$28,$L$4,$K32)),'CC A'!$F$12277:$T$18756,4,FALSE)</f>
        <v>1261.50903686111</v>
      </c>
      <c r="O32" s="13">
        <f>VLOOKUP((_xlfn.CONCAT("R",$N$4,$M$28,$L$4,$K32)),'CC A'!$F$12277:$T$18756,5,FALSE)</f>
        <v>662.02422606182802</v>
      </c>
      <c r="P32" s="13">
        <f>VLOOKUP((_xlfn.CONCAT("R",$N$4,$M$28,$L$4,$K32)),'CC A'!$F$12277:$T$18756,6,FALSE)</f>
        <v>999.77888075892804</v>
      </c>
      <c r="Q32" s="13">
        <f>VLOOKUP((_xlfn.CONCAT("R",$N$4,$M$28,$L$4,$K32)),'CC A'!$F$12277:$T$18756,7,FALSE)</f>
        <v>613.58549215053699</v>
      </c>
      <c r="R32" s="13">
        <f>VLOOKUP((_xlfn.CONCAT("R",$N$4,$M$28,$L$4,$K32)),'CC A'!$F$12277:$T$18756,8,FALSE)</f>
        <v>1105.2295845277699</v>
      </c>
      <c r="S32" s="13">
        <f>VLOOKUP((_xlfn.CONCAT("R",$N$4,$M$28,$L$4,$K32)),'CC A'!$F$12277:$T$18756,9,FALSE)</f>
        <v>824.40496169444395</v>
      </c>
      <c r="T32" s="13">
        <f>VLOOKUP((_xlfn.CONCAT("R",$N$4,$M$28,$L$4,$K32)),'CC A'!$F$12277:$T$18756,10,FALSE)</f>
        <v>669.63637387096696</v>
      </c>
      <c r="U32" s="13">
        <f>VLOOKUP((_xlfn.CONCAT("R",$N$4,$M$28,$L$4,$K32)),'CC A'!$F$12277:$T$18756,11,FALSE)</f>
        <v>1354.0752764444401</v>
      </c>
      <c r="V32" s="13">
        <f>VLOOKUP((_xlfn.CONCAT("R",$N$4,$M$28,$L$4,$K32)),'CC A'!$F$12277:$T$18756,12,FALSE)</f>
        <v>1883.4941171370899</v>
      </c>
      <c r="W32" s="13">
        <f>VLOOKUP((_xlfn.CONCAT("R",$N$4,$M$28,$L$4,$K32)),'CC A'!$F$12277:$T$18756,13,FALSE)</f>
        <v>1577.63589305555</v>
      </c>
      <c r="X32" s="13">
        <f>VLOOKUP((_xlfn.CONCAT("R",$N$4,$M$28,$L$4,$K32)),'CC A'!$F$12277:$T$18756,14,FALSE)</f>
        <v>1590.60253682291</v>
      </c>
      <c r="Y32" s="13">
        <f>VLOOKUP((_xlfn.CONCAT("R",$N$4,$M$28,$L$4,$K32)),'CC A'!$F$12277:$T$18756,15,FALSE)</f>
        <v>1244.49262380555</v>
      </c>
      <c r="AA32" s="19" t="s">
        <v>46</v>
      </c>
    </row>
    <row r="33" spans="1:27" s="18" customFormat="1" x14ac:dyDescent="0.35">
      <c r="A33"/>
      <c r="B33"/>
      <c r="C33"/>
      <c r="D33"/>
      <c r="E33"/>
      <c r="F33"/>
      <c r="G33"/>
      <c r="H33"/>
      <c r="I33"/>
      <c r="J33"/>
      <c r="K33">
        <v>2023</v>
      </c>
      <c r="L33" s="13">
        <f>VLOOKUP((_xlfn.CONCAT("R",$N$4,$M$28,$L$4,$K33)),'CC A'!$F$12277:$T$18756,2,FALSE)</f>
        <v>516.37127513440805</v>
      </c>
      <c r="M33" s="13">
        <f>VLOOKUP((_xlfn.CONCAT("R",$N$4,$M$28,$L$4,$K33)),'CC A'!$F$12277:$T$18756,3,FALSE)</f>
        <v>754.25778044027697</v>
      </c>
      <c r="N33" s="13">
        <f>VLOOKUP((_xlfn.CONCAT("R",$N$4,$M$28,$L$4,$K33)),'CC A'!$F$12277:$T$18756,4,FALSE)</f>
        <v>1246.6008133611101</v>
      </c>
      <c r="O33" s="13">
        <f>VLOOKUP((_xlfn.CONCAT("R",$N$4,$M$28,$L$4,$K33)),'CC A'!$F$12277:$T$18756,5,FALSE)</f>
        <v>659.86874451612903</v>
      </c>
      <c r="P33" s="13">
        <f>VLOOKUP((_xlfn.CONCAT("R",$N$4,$M$28,$L$4,$K33)),'CC A'!$F$12277:$T$18756,6,FALSE)</f>
        <v>958.63884885416599</v>
      </c>
      <c r="Q33" s="13">
        <f>VLOOKUP((_xlfn.CONCAT("R",$N$4,$M$28,$L$4,$K33)),'CC A'!$F$12277:$T$18756,7,FALSE)</f>
        <v>593.59500297042996</v>
      </c>
      <c r="R33" s="13">
        <f>VLOOKUP((_xlfn.CONCAT("R",$N$4,$M$28,$L$4,$K33)),'CC A'!$F$12277:$T$18756,8,FALSE)</f>
        <v>593.40073494444403</v>
      </c>
      <c r="S33" s="13">
        <f>VLOOKUP((_xlfn.CONCAT("R",$N$4,$M$28,$L$4,$K33)),'CC A'!$F$12277:$T$18756,9,FALSE)</f>
        <v>346.37456277777699</v>
      </c>
      <c r="T33" s="13">
        <f>VLOOKUP((_xlfn.CONCAT("R",$N$4,$M$28,$L$4,$K33)),'CC A'!$F$12277:$T$18756,10,FALSE)</f>
        <v>458.56931009408601</v>
      </c>
      <c r="U33" s="13">
        <f>VLOOKUP((_xlfn.CONCAT("R",$N$4,$M$28,$L$4,$K33)),'CC A'!$F$12277:$T$18756,11,FALSE)</f>
        <v>1217.7746945138799</v>
      </c>
      <c r="V33" s="13">
        <f>VLOOKUP((_xlfn.CONCAT("R",$N$4,$M$28,$L$4,$K33)),'CC A'!$F$12277:$T$18756,12,FALSE)</f>
        <v>1673.5525174731099</v>
      </c>
      <c r="W33" s="13">
        <f>VLOOKUP((_xlfn.CONCAT("R",$N$4,$M$28,$L$4,$K33)),'CC A'!$F$12277:$T$18756,13,FALSE)</f>
        <v>1538.2069272777701</v>
      </c>
      <c r="X33" s="13">
        <f>VLOOKUP((_xlfn.CONCAT("R",$N$4,$M$28,$L$4,$K33)),'CC A'!$F$12277:$T$18756,14,FALSE)</f>
        <v>1849.44214195312</v>
      </c>
      <c r="Y33" s="13">
        <f>VLOOKUP((_xlfn.CONCAT("R",$N$4,$M$28,$L$4,$K33)),'CC A'!$F$12277:$T$18756,15,FALSE)</f>
        <v>1268.3637190972199</v>
      </c>
      <c r="AA33" s="20" t="s">
        <v>47</v>
      </c>
    </row>
    <row r="34" spans="1:27" s="18" customFormat="1" x14ac:dyDescent="0.35">
      <c r="A34"/>
      <c r="B34"/>
      <c r="C34"/>
      <c r="D34"/>
      <c r="E34"/>
      <c r="F34"/>
      <c r="G34"/>
      <c r="H34"/>
      <c r="I34"/>
      <c r="J34"/>
      <c r="K34">
        <v>2024</v>
      </c>
      <c r="L34" s="13">
        <f>VLOOKUP((_xlfn.CONCAT("R",$N$4,$M$28,$L$4,$K34)),'CC A'!$F$12277:$T$18756,2,FALSE)</f>
        <v>723.94832284946199</v>
      </c>
      <c r="M34" s="13">
        <f>VLOOKUP((_xlfn.CONCAT("R",$N$4,$M$28,$L$4,$K34)),'CC A'!$F$12277:$T$18756,3,FALSE)</f>
        <v>1306.0783916805501</v>
      </c>
      <c r="N34" s="13">
        <f>VLOOKUP((_xlfn.CONCAT("R",$N$4,$M$28,$L$4,$K34)),'CC A'!$F$12277:$T$18756,4,FALSE)</f>
        <v>1230.40597991666</v>
      </c>
      <c r="O34" s="13">
        <f>VLOOKUP((_xlfn.CONCAT("R",$N$4,$M$28,$L$4,$K34)),'CC A'!$F$12277:$T$18756,5,FALSE)</f>
        <v>657.51200891128997</v>
      </c>
      <c r="P34" s="13">
        <f>VLOOKUP((_xlfn.CONCAT("R",$N$4,$M$28,$L$4,$K34)),'CC A'!$F$12277:$T$18756,6,FALSE)</f>
        <v>1145.91274467261</v>
      </c>
      <c r="Q34" s="13">
        <f>VLOOKUP((_xlfn.CONCAT("R",$N$4,$M$28,$L$4,$K34)),'CC A'!$F$12277:$T$18756,7,FALSE)</f>
        <v>808.27118887096697</v>
      </c>
      <c r="R34" s="13">
        <f>VLOOKUP((_xlfn.CONCAT("R",$N$4,$M$28,$L$4,$K34)),'CC A'!$F$12277:$T$18756,8,FALSE)</f>
        <v>472.76616486111101</v>
      </c>
      <c r="S34" s="13">
        <f>VLOOKUP((_xlfn.CONCAT("R",$N$4,$M$28,$L$4,$K34)),'CC A'!$F$12277:$T$18756,9,FALSE)</f>
        <v>385.859071944444</v>
      </c>
      <c r="T34" s="13">
        <f>VLOOKUP((_xlfn.CONCAT("R",$N$4,$M$28,$L$4,$K34)),'CC A'!$F$12277:$T$18756,10,FALSE)</f>
        <v>369.33456818548302</v>
      </c>
      <c r="U34" s="13">
        <f>VLOOKUP((_xlfn.CONCAT("R",$N$4,$M$28,$L$4,$K34)),'CC A'!$F$12277:$T$18756,11,FALSE)</f>
        <v>409.61120198611098</v>
      </c>
      <c r="V34" s="13">
        <f>VLOOKUP((_xlfn.CONCAT("R",$N$4,$M$28,$L$4,$K34)),'CC A'!$F$12277:$T$18756,12,FALSE)</f>
        <v>1387.9900601344</v>
      </c>
      <c r="W34" s="13">
        <f>VLOOKUP((_xlfn.CONCAT("R",$N$4,$M$28,$L$4,$K34)),'CC A'!$F$12277:$T$18756,13,FALSE)</f>
        <v>1677.9109404722201</v>
      </c>
      <c r="X34" s="13">
        <f>VLOOKUP((_xlfn.CONCAT("R",$N$4,$M$28,$L$4,$K34)),'CC A'!$F$12277:$T$18756,14,FALSE)</f>
        <v>1876.84330940104</v>
      </c>
      <c r="Y34" s="13">
        <f>VLOOKUP((_xlfn.CONCAT("R",$N$4,$M$28,$L$4,$K34)),'CC A'!$F$12277:$T$18756,15,FALSE)</f>
        <v>1612.93942340277</v>
      </c>
      <c r="AA34" s="19" t="s">
        <v>48</v>
      </c>
    </row>
    <row r="35" spans="1:27" s="18" customFormat="1" x14ac:dyDescent="0.35">
      <c r="A35"/>
      <c r="B35"/>
      <c r="C35"/>
      <c r="D35"/>
      <c r="E35"/>
      <c r="F35"/>
      <c r="G35"/>
      <c r="H35"/>
      <c r="I35"/>
      <c r="J35"/>
      <c r="K35">
        <v>2025</v>
      </c>
      <c r="L35" s="13">
        <f>VLOOKUP((_xlfn.CONCAT("R",$N$4,$M$28,$L$4,$K35)),'CC A'!$F$12277:$T$18756,2,FALSE)</f>
        <v>1025.84639096774</v>
      </c>
      <c r="M35" s="13">
        <f>VLOOKUP((_xlfn.CONCAT("R",$N$4,$M$28,$L$4,$K35)),'CC A'!$F$12277:$T$18756,3,FALSE)</f>
        <v>1286.9896293888801</v>
      </c>
      <c r="N35" s="13">
        <f>VLOOKUP((_xlfn.CONCAT("R",$N$4,$M$28,$L$4,$K35)),'CC A'!$F$12277:$T$18756,4,FALSE)</f>
        <v>625.31751101388795</v>
      </c>
      <c r="O35" s="13">
        <f>VLOOKUP((_xlfn.CONCAT("R",$N$4,$M$28,$L$4,$K35)),'CC A'!$F$12277:$T$18756,5,FALSE)</f>
        <v>594.66352345430096</v>
      </c>
      <c r="P35" s="13">
        <f>VLOOKUP((_xlfn.CONCAT("R",$N$4,$M$28,$L$4,$K35)),'CC A'!$F$12277:$T$18756,6,FALSE)</f>
        <v>499.35292782737997</v>
      </c>
      <c r="Q35" s="13">
        <f>VLOOKUP((_xlfn.CONCAT("R",$N$4,$M$28,$L$4,$K35)),'CC A'!$F$12277:$T$18756,7,FALSE)</f>
        <v>493.03168073924701</v>
      </c>
      <c r="R35" s="13">
        <f>VLOOKUP((_xlfn.CONCAT("R",$N$4,$M$28,$L$4,$K35)),'CC A'!$F$12277:$T$18756,8,FALSE)</f>
        <v>389.48410897222197</v>
      </c>
      <c r="S35" s="13">
        <f>VLOOKUP((_xlfn.CONCAT("R",$N$4,$M$28,$L$4,$K35)),'CC A'!$F$12277:$T$18756,9,FALSE)</f>
        <v>375.99044791666603</v>
      </c>
      <c r="T35" s="13">
        <f>VLOOKUP((_xlfn.CONCAT("R",$N$4,$M$28,$L$4,$K35)),'CC A'!$F$12277:$T$18756,10,FALSE)</f>
        <v>345.63544353494598</v>
      </c>
      <c r="U35" s="13">
        <f>VLOOKUP((_xlfn.CONCAT("R",$N$4,$M$28,$L$4,$K35)),'CC A'!$F$12277:$T$18756,11,FALSE)</f>
        <v>340.16681272222201</v>
      </c>
      <c r="V35" s="13">
        <f>VLOOKUP((_xlfn.CONCAT("R",$N$4,$M$28,$L$4,$K35)),'CC A'!$F$12277:$T$18756,12,FALSE)</f>
        <v>534.97578872311794</v>
      </c>
      <c r="W35" s="13">
        <f>VLOOKUP((_xlfn.CONCAT("R",$N$4,$M$28,$L$4,$K35)),'CC A'!$F$12277:$T$18756,13,FALSE)</f>
        <v>1205.7458573055501</v>
      </c>
      <c r="X35" s="13">
        <f>VLOOKUP((_xlfn.CONCAT("R",$N$4,$M$28,$L$4,$K35)),'CC A'!$F$12277:$T$18756,14,FALSE)</f>
        <v>1819.3227827083299</v>
      </c>
      <c r="Y35" s="13">
        <f>VLOOKUP((_xlfn.CONCAT("R",$N$4,$M$28,$L$4,$K35)),'CC A'!$F$12277:$T$18756,15,FALSE)</f>
        <v>1189.37722627777</v>
      </c>
      <c r="AA35" s="19" t="s">
        <v>49</v>
      </c>
    </row>
    <row r="36" spans="1:27" s="18" customFormat="1" x14ac:dyDescent="0.35">
      <c r="A36"/>
      <c r="B36"/>
      <c r="C36"/>
      <c r="D36"/>
      <c r="E36"/>
      <c r="F36"/>
      <c r="G36"/>
      <c r="H36"/>
      <c r="I36"/>
      <c r="J36"/>
      <c r="K36">
        <v>2026</v>
      </c>
      <c r="L36" s="13">
        <f>VLOOKUP((_xlfn.CONCAT("R",$N$4,$M$28,$L$4,$K36)),'CC A'!$F$12277:$T$18756,2,FALSE)</f>
        <v>911.10718047042997</v>
      </c>
      <c r="M36" s="13">
        <f>VLOOKUP((_xlfn.CONCAT("R",$N$4,$M$28,$L$4,$K36)),'CC A'!$F$12277:$T$18756,3,FALSE)</f>
        <v>1238.523248125</v>
      </c>
      <c r="N36" s="13">
        <f>VLOOKUP((_xlfn.CONCAT("R",$N$4,$M$28,$L$4,$K36)),'CC A'!$F$12277:$T$18756,4,FALSE)</f>
        <v>621.40236743055505</v>
      </c>
      <c r="O36" s="13">
        <f>VLOOKUP((_xlfn.CONCAT("R",$N$4,$M$28,$L$4,$K36)),'CC A'!$F$12277:$T$18756,5,FALSE)</f>
        <v>538.78705091397796</v>
      </c>
      <c r="P36" s="13">
        <f>VLOOKUP((_xlfn.CONCAT("R",$N$4,$M$28,$L$4,$K36)),'CC A'!$F$12277:$T$18756,6,FALSE)</f>
        <v>62.974896396428498</v>
      </c>
      <c r="Q36" s="13">
        <f>VLOOKUP((_xlfn.CONCAT("R",$N$4,$M$28,$L$4,$K36)),'CC A'!$F$12277:$T$18756,7,FALSE)</f>
        <v>196.81338054973099</v>
      </c>
      <c r="R36" s="13">
        <f>VLOOKUP((_xlfn.CONCAT("R",$N$4,$M$28,$L$4,$K36)),'CC A'!$F$12277:$T$18756,8,FALSE)</f>
        <v>1002.71688080555</v>
      </c>
      <c r="S36" s="13">
        <f>VLOOKUP((_xlfn.CONCAT("R",$N$4,$M$28,$L$4,$K36)),'CC A'!$F$12277:$T$18756,9,FALSE)</f>
        <v>1118.4632709166599</v>
      </c>
      <c r="T36" s="13">
        <f>VLOOKUP((_xlfn.CONCAT("R",$N$4,$M$28,$L$4,$K36)),'CC A'!$F$12277:$T$18756,10,FALSE)</f>
        <v>175.66569493279499</v>
      </c>
      <c r="U36" s="13">
        <f>VLOOKUP((_xlfn.CONCAT("R",$N$4,$M$28,$L$4,$K36)),'CC A'!$F$12277:$T$18756,11,FALSE)</f>
        <v>151.79482666666601</v>
      </c>
      <c r="V36" s="13">
        <f>VLOOKUP((_xlfn.CONCAT("R",$N$4,$M$28,$L$4,$K36)),'CC A'!$F$12277:$T$18756,12,FALSE)</f>
        <v>1738.0261661424699</v>
      </c>
      <c r="W36" s="13">
        <f>VLOOKUP((_xlfn.CONCAT("R",$N$4,$M$28,$L$4,$K36)),'CC A'!$F$12277:$T$18756,13,FALSE)</f>
        <v>1365.4113364166601</v>
      </c>
      <c r="X36" s="13">
        <f>VLOOKUP((_xlfn.CONCAT("R",$N$4,$M$28,$L$4,$K36)),'CC A'!$F$12277:$T$18756,14,FALSE)</f>
        <v>1273.8791176302</v>
      </c>
      <c r="Y36" s="13">
        <f>VLOOKUP((_xlfn.CONCAT("R",$N$4,$M$28,$L$4,$K36)),'CC A'!$F$12277:$T$18756,15,FALSE)</f>
        <v>1201.9443919861101</v>
      </c>
      <c r="AA36" s="19" t="s">
        <v>50</v>
      </c>
    </row>
    <row r="37" spans="1:27" s="18" customFormat="1" x14ac:dyDescent="0.35">
      <c r="A37"/>
      <c r="B37"/>
      <c r="C37"/>
      <c r="D37"/>
      <c r="E37"/>
      <c r="F37"/>
      <c r="G37"/>
      <c r="H37"/>
      <c r="I37"/>
      <c r="J37"/>
      <c r="K37">
        <v>2027</v>
      </c>
      <c r="L37" s="13">
        <f>VLOOKUP((_xlfn.CONCAT("R",$N$4,$M$28,$L$4,$K37)),'CC A'!$F$12277:$T$18756,2,FALSE)</f>
        <v>474.21575469086002</v>
      </c>
      <c r="M37" s="13">
        <f>VLOOKUP((_xlfn.CONCAT("R",$N$4,$M$28,$L$4,$K37)),'CC A'!$F$12277:$T$18756,3,FALSE)</f>
        <v>855.40229015972204</v>
      </c>
      <c r="N37" s="13">
        <f>VLOOKUP((_xlfn.CONCAT("R",$N$4,$M$28,$L$4,$K37)),'CC A'!$F$12277:$T$18756,4,FALSE)</f>
        <v>1166.64703765277</v>
      </c>
      <c r="O37" s="13">
        <f>VLOOKUP((_xlfn.CONCAT("R",$N$4,$M$28,$L$4,$K37)),'CC A'!$F$12277:$T$18756,5,FALSE)</f>
        <v>1246.8772076478399</v>
      </c>
      <c r="P37" s="13">
        <f>VLOOKUP((_xlfn.CONCAT("R",$N$4,$M$28,$L$4,$K37)),'CC A'!$F$12277:$T$18756,6,FALSE)</f>
        <v>687.72326501487998</v>
      </c>
      <c r="Q37" s="13">
        <f>VLOOKUP((_xlfn.CONCAT("R",$N$4,$M$28,$L$4,$K37)),'CC A'!$F$12277:$T$18756,7,FALSE)</f>
        <v>645.52263051075204</v>
      </c>
      <c r="R37" s="13">
        <f>VLOOKUP((_xlfn.CONCAT("R",$N$4,$M$28,$L$4,$K37)),'CC A'!$F$12277:$T$18756,8,FALSE)</f>
        <v>1330.8699623611101</v>
      </c>
      <c r="S37" s="13">
        <f>VLOOKUP((_xlfn.CONCAT("R",$N$4,$M$28,$L$4,$K37)),'CC A'!$F$12277:$T$18756,9,FALSE)</f>
        <v>1010.9163937222201</v>
      </c>
      <c r="T37" s="13">
        <f>VLOOKUP((_xlfn.CONCAT("R",$N$4,$M$28,$L$4,$K37)),'CC A'!$F$12277:$T$18756,10,FALSE)</f>
        <v>87.618692263440806</v>
      </c>
      <c r="U37" s="13">
        <f>VLOOKUP((_xlfn.CONCAT("R",$N$4,$M$28,$L$4,$K37)),'CC A'!$F$12277:$T$18756,11,FALSE)</f>
        <v>350.87997321666597</v>
      </c>
      <c r="V37" s="13">
        <f>VLOOKUP((_xlfn.CONCAT("R",$N$4,$M$28,$L$4,$K37)),'CC A'!$F$12277:$T$18756,12,FALSE)</f>
        <v>1601.03786551075</v>
      </c>
      <c r="W37" s="13">
        <f>VLOOKUP((_xlfn.CONCAT("R",$N$4,$M$28,$L$4,$K37)),'CC A'!$F$12277:$T$18756,13,FALSE)</f>
        <v>1961.83114494444</v>
      </c>
      <c r="X37" s="13">
        <f>VLOOKUP((_xlfn.CONCAT("R",$N$4,$M$28,$L$4,$K37)),'CC A'!$F$12277:$T$18756,14,FALSE)</f>
        <v>1251.6814525260399</v>
      </c>
      <c r="Y37" s="13">
        <f>VLOOKUP((_xlfn.CONCAT("R",$N$4,$M$28,$L$4,$K37)),'CC A'!$F$12277:$T$18756,15,FALSE)</f>
        <v>1008.50625541666</v>
      </c>
      <c r="AA37" s="19" t="s">
        <v>51</v>
      </c>
    </row>
    <row r="38" spans="1:27" s="18" customFormat="1" x14ac:dyDescent="0.35">
      <c r="A38"/>
      <c r="B38"/>
      <c r="C38"/>
      <c r="D38"/>
      <c r="E38"/>
      <c r="F38"/>
      <c r="G38"/>
      <c r="H38"/>
      <c r="I38"/>
      <c r="J38"/>
      <c r="K38">
        <v>2028</v>
      </c>
      <c r="L38" s="13">
        <f>VLOOKUP((_xlfn.CONCAT("R",$N$4,$M$28,$L$4,$K38)),'CC A'!$F$12277:$T$18756,2,FALSE)</f>
        <v>932.51704427419304</v>
      </c>
      <c r="M38" s="13">
        <f>VLOOKUP((_xlfn.CONCAT("R",$N$4,$M$28,$L$4,$K38)),'CC A'!$F$12277:$T$18756,3,FALSE)</f>
        <v>873.61533994444403</v>
      </c>
      <c r="N38" s="13">
        <f>VLOOKUP((_xlfn.CONCAT("R",$N$4,$M$28,$L$4,$K38)),'CC A'!$F$12277:$T$18756,4,FALSE)</f>
        <v>1341.5918864305499</v>
      </c>
      <c r="O38" s="13">
        <f>VLOOKUP((_xlfn.CONCAT("R",$N$4,$M$28,$L$4,$K38)),'CC A'!$F$12277:$T$18756,5,FALSE)</f>
        <v>649.67348149193504</v>
      </c>
      <c r="P38" s="13">
        <f>VLOOKUP((_xlfn.CONCAT("R",$N$4,$M$28,$L$4,$K38)),'CC A'!$F$12277:$T$18756,6,FALSE)</f>
        <v>1280.0438196428499</v>
      </c>
      <c r="Q38" s="13">
        <f>VLOOKUP((_xlfn.CONCAT("R",$N$4,$M$28,$L$4,$K38)),'CC A'!$F$12277:$T$18756,7,FALSE)</f>
        <v>623.75445513440798</v>
      </c>
      <c r="R38" s="13">
        <f>VLOOKUP((_xlfn.CONCAT("R",$N$4,$M$28,$L$4,$K38)),'CC A'!$F$12277:$T$18756,8,FALSE)</f>
        <v>471.00691777777701</v>
      </c>
      <c r="S38" s="13">
        <f>VLOOKUP((_xlfn.CONCAT("R",$N$4,$M$28,$L$4,$K38)),'CC A'!$F$12277:$T$18756,9,FALSE)</f>
        <v>511.411006222222</v>
      </c>
      <c r="T38" s="13">
        <f>VLOOKUP((_xlfn.CONCAT("R",$N$4,$M$28,$L$4,$K38)),'CC A'!$F$12277:$T$18756,10,FALSE)</f>
        <v>501.33951276343998</v>
      </c>
      <c r="U38" s="13">
        <f>VLOOKUP((_xlfn.CONCAT("R",$N$4,$M$28,$L$4,$K38)),'CC A'!$F$12277:$T$18756,11,FALSE)</f>
        <v>1323.6465080277701</v>
      </c>
      <c r="V38" s="13">
        <f>VLOOKUP((_xlfn.CONCAT("R",$N$4,$M$28,$L$4,$K38)),'CC A'!$F$12277:$T$18756,12,FALSE)</f>
        <v>1807.0930817876299</v>
      </c>
      <c r="W38" s="13">
        <f>VLOOKUP((_xlfn.CONCAT("R",$N$4,$M$28,$L$4,$K38)),'CC A'!$F$12277:$T$18756,13,FALSE)</f>
        <v>1495.33289761111</v>
      </c>
      <c r="X38" s="13">
        <f>VLOOKUP((_xlfn.CONCAT("R",$N$4,$M$28,$L$4,$K38)),'CC A'!$F$12277:$T$18756,14,FALSE)</f>
        <v>1603.6036973176999</v>
      </c>
      <c r="Y38" s="13">
        <f>VLOOKUP((_xlfn.CONCAT("R",$N$4,$M$28,$L$4,$K38)),'CC A'!$F$12277:$T$18756,15,FALSE)</f>
        <v>1263.6214876111101</v>
      </c>
      <c r="AA38" s="19" t="s">
        <v>52</v>
      </c>
    </row>
    <row r="39" spans="1:27" s="18" customFormat="1" x14ac:dyDescent="0.35">
      <c r="A39"/>
      <c r="B39"/>
      <c r="C39"/>
      <c r="D39"/>
      <c r="E39"/>
      <c r="F39"/>
      <c r="G39"/>
      <c r="H39"/>
      <c r="I39"/>
      <c r="J39"/>
      <c r="K39">
        <v>2029</v>
      </c>
      <c r="L39" s="13">
        <f>VLOOKUP((_xlfn.CONCAT("R",$N$4,$M$28,$L$4,$K39)),'CC A'!$F$12277:$T$18756,2,FALSE)</f>
        <v>469.28221473118202</v>
      </c>
      <c r="M39" s="13">
        <f>VLOOKUP((_xlfn.CONCAT("R",$N$4,$M$28,$L$4,$K39)),'CC A'!$F$12277:$T$18756,3,FALSE)</f>
        <v>832.37019565277706</v>
      </c>
      <c r="N39" s="13">
        <f>VLOOKUP((_xlfn.CONCAT("R",$N$4,$M$28,$L$4,$K39)),'CC A'!$F$12277:$T$18756,4,FALSE)</f>
        <v>1279.28559422222</v>
      </c>
      <c r="O39" s="13">
        <f>VLOOKUP((_xlfn.CONCAT("R",$N$4,$M$28,$L$4,$K39)),'CC A'!$F$12277:$T$18756,5,FALSE)</f>
        <v>632.66460576075201</v>
      </c>
      <c r="P39" s="13">
        <f>VLOOKUP((_xlfn.CONCAT("R",$N$4,$M$28,$L$4,$K39)),'CC A'!$F$12277:$T$18756,6,FALSE)</f>
        <v>1310.1225950892799</v>
      </c>
      <c r="Q39" s="13">
        <f>VLOOKUP((_xlfn.CONCAT("R",$N$4,$M$28,$L$4,$K39)),'CC A'!$F$12277:$T$18756,7,FALSE)</f>
        <v>1480.6712472311799</v>
      </c>
      <c r="R39" s="13">
        <f>VLOOKUP((_xlfn.CONCAT("R",$N$4,$M$28,$L$4,$K39)),'CC A'!$F$12277:$T$18756,8,FALSE)</f>
        <v>915.42234516666599</v>
      </c>
      <c r="S39" s="13">
        <f>VLOOKUP((_xlfn.CONCAT("R",$N$4,$M$28,$L$4,$K39)),'CC A'!$F$12277:$T$18756,9,FALSE)</f>
        <v>1047.04149619444</v>
      </c>
      <c r="T39" s="13">
        <f>VLOOKUP((_xlfn.CONCAT("R",$N$4,$M$28,$L$4,$K39)),'CC A'!$F$12277:$T$18756,10,FALSE)</f>
        <v>354.31777930107501</v>
      </c>
      <c r="U39" s="13">
        <f>VLOOKUP((_xlfn.CONCAT("R",$N$4,$M$28,$L$4,$K39)),'CC A'!$F$12277:$T$18756,11,FALSE)</f>
        <v>407.26220061111098</v>
      </c>
      <c r="V39" s="13">
        <f>VLOOKUP((_xlfn.CONCAT("R",$N$4,$M$28,$L$4,$K39)),'CC A'!$F$12277:$T$18756,12,FALSE)</f>
        <v>1109.17494579301</v>
      </c>
      <c r="W39" s="13">
        <f>VLOOKUP((_xlfn.CONCAT("R",$N$4,$M$28,$L$4,$K39)),'CC A'!$F$12277:$T$18756,13,FALSE)</f>
        <v>2157.4835950555498</v>
      </c>
      <c r="X39" s="13">
        <f>VLOOKUP((_xlfn.CONCAT("R",$N$4,$M$28,$L$4,$K39)),'CC A'!$F$12277:$T$18756,14,FALSE)</f>
        <v>1918.34237234375</v>
      </c>
      <c r="Y39" s="13">
        <f>VLOOKUP((_xlfn.CONCAT("R",$N$4,$M$28,$L$4,$K39)),'CC A'!$F$12277:$T$18756,15,FALSE)</f>
        <v>1245.85697990277</v>
      </c>
      <c r="AA39" s="19" t="s">
        <v>53</v>
      </c>
    </row>
    <row r="40" spans="1:27" s="18" customFormat="1" x14ac:dyDescent="0.35">
      <c r="A40"/>
      <c r="B40"/>
      <c r="C40"/>
      <c r="D40"/>
      <c r="E40"/>
      <c r="F40"/>
      <c r="G40"/>
      <c r="H40"/>
      <c r="I40"/>
      <c r="J40"/>
      <c r="K40" s="22">
        <v>2010</v>
      </c>
      <c r="L40" s="34" t="e">
        <f>VLOOKUP((_xlfn.CONCAT("Hist",$M$28,$L$4,$K40)),'CC A'!$F$11342:$T$12276,2,FALSE)</f>
        <v>#N/A</v>
      </c>
      <c r="M40" s="34" t="e">
        <f>VLOOKUP((_xlfn.CONCAT("Hist",$M$28,$L$4,$K40)),'CC A'!$F$11342:$T$12276,3,FALSE)</f>
        <v>#N/A</v>
      </c>
      <c r="N40" s="34" t="e">
        <f>VLOOKUP((_xlfn.CONCAT("Hist",$M$28,$L$4,$K40)),'CC A'!$F$11342:$T$12276,4,FALSE)</f>
        <v>#N/A</v>
      </c>
      <c r="O40" s="34" t="e">
        <f>VLOOKUP((_xlfn.CONCAT("Hist",$M$28,$L$4,$K40)),'CC A'!$F$11342:$T$12276,5,FALSE)</f>
        <v>#N/A</v>
      </c>
      <c r="P40" s="34" t="e">
        <f>VLOOKUP((_xlfn.CONCAT("Hist",$M$28,$L$4,$K40)),'CC A'!$F$11342:$T$12276,6,FALSE)</f>
        <v>#N/A</v>
      </c>
      <c r="Q40" s="34" t="e">
        <f>VLOOKUP((_xlfn.CONCAT("Hist",$M$28,$L$4,$K40)),'CC A'!$F$11342:$T$12276,7,FALSE)</f>
        <v>#N/A</v>
      </c>
      <c r="R40" s="34" t="e">
        <f>VLOOKUP((_xlfn.CONCAT("Hist",$M$28,$L$4,$K40)),'CC A'!$F$11342:$T$12276,8,FALSE)</f>
        <v>#N/A</v>
      </c>
      <c r="S40" s="34" t="e">
        <f>VLOOKUP((_xlfn.CONCAT("Hist",$M$28,$L$4,$K40)),'CC A'!$F$11342:$T$12276,9,FALSE)</f>
        <v>#N/A</v>
      </c>
      <c r="T40" s="34" t="e">
        <f>VLOOKUP((_xlfn.CONCAT("Hist",$M$28,$L$4,$K40)),'CC A'!$F$11342:$T$12276,10,FALSE)</f>
        <v>#N/A</v>
      </c>
      <c r="U40" s="34" t="e">
        <f>VLOOKUP((_xlfn.CONCAT("Hist",$M$28,$L$4,$K40)),'CC A'!$F$11342:$T$12276,11,FALSE)</f>
        <v>#N/A</v>
      </c>
      <c r="V40" s="34" t="e">
        <f>VLOOKUP((_xlfn.CONCAT("Hist",$M$28,$L$4,$K40)),'CC A'!$F$11342:$T$12276,12,FALSE)</f>
        <v>#N/A</v>
      </c>
      <c r="W40" s="34" t="e">
        <f>VLOOKUP((_xlfn.CONCAT("Hist",$M$28,$L$4,$K40)),'CC A'!$F$11342:$T$12276,13,FALSE)</f>
        <v>#N/A</v>
      </c>
      <c r="X40" s="34" t="e">
        <f>VLOOKUP((_xlfn.CONCAT("Hist",$M$28,$L$4,$K40)),'CC A'!$F$11342:$T$12276,14,FALSE)</f>
        <v>#N/A</v>
      </c>
      <c r="Y40" s="34" t="e">
        <f>VLOOKUP((_xlfn.CONCAT("Hist",$M$28,$L$4,$K40)),'CC A'!$F$11342:$T$12276,15,FALSE)</f>
        <v>#N/A</v>
      </c>
      <c r="AA40" s="19" t="s">
        <v>54</v>
      </c>
    </row>
    <row r="41" spans="1:27" s="18" customFormat="1" x14ac:dyDescent="0.35">
      <c r="A41"/>
      <c r="B41"/>
      <c r="C41"/>
      <c r="D41"/>
      <c r="E41"/>
      <c r="F41"/>
      <c r="G41"/>
      <c r="H41"/>
      <c r="I41"/>
      <c r="J41"/>
      <c r="K41" s="22">
        <v>2011</v>
      </c>
      <c r="L41" s="34" t="e">
        <f>VLOOKUP((_xlfn.CONCAT("Hist",$M$28,$L$4,$K41)),'CC A'!$F$11342:$T$12276,2,FALSE)</f>
        <v>#N/A</v>
      </c>
      <c r="M41" s="34" t="e">
        <f>VLOOKUP((_xlfn.CONCAT("Hist",$M$28,$L$4,$K41)),'CC A'!$F$11342:$T$12276,3,FALSE)</f>
        <v>#N/A</v>
      </c>
      <c r="N41" s="34" t="e">
        <f>VLOOKUP((_xlfn.CONCAT("Hist",$M$28,$L$4,$K41)),'CC A'!$F$11342:$T$12276,4,FALSE)</f>
        <v>#N/A</v>
      </c>
      <c r="O41" s="34" t="e">
        <f>VLOOKUP((_xlfn.CONCAT("Hist",$M$28,$L$4,$K41)),'CC A'!$F$11342:$T$12276,5,FALSE)</f>
        <v>#N/A</v>
      </c>
      <c r="P41" s="34" t="e">
        <f>VLOOKUP((_xlfn.CONCAT("Hist",$M$28,$L$4,$K41)),'CC A'!$F$11342:$T$12276,6,FALSE)</f>
        <v>#N/A</v>
      </c>
      <c r="Q41" s="34" t="e">
        <f>VLOOKUP((_xlfn.CONCAT("Hist",$M$28,$L$4,$K41)),'CC A'!$F$11342:$T$12276,7,FALSE)</f>
        <v>#N/A</v>
      </c>
      <c r="R41" s="34" t="e">
        <f>VLOOKUP((_xlfn.CONCAT("Hist",$M$28,$L$4,$K41)),'CC A'!$F$11342:$T$12276,8,FALSE)</f>
        <v>#N/A</v>
      </c>
      <c r="S41" s="34" t="e">
        <f>VLOOKUP((_xlfn.CONCAT("Hist",$M$28,$L$4,$K41)),'CC A'!$F$11342:$T$12276,9,FALSE)</f>
        <v>#N/A</v>
      </c>
      <c r="T41" s="34" t="e">
        <f>VLOOKUP((_xlfn.CONCAT("Hist",$M$28,$L$4,$K41)),'CC A'!$F$11342:$T$12276,10,FALSE)</f>
        <v>#N/A</v>
      </c>
      <c r="U41" s="34" t="e">
        <f>VLOOKUP((_xlfn.CONCAT("Hist",$M$28,$L$4,$K41)),'CC A'!$F$11342:$T$12276,11,FALSE)</f>
        <v>#N/A</v>
      </c>
      <c r="V41" s="34" t="e">
        <f>VLOOKUP((_xlfn.CONCAT("Hist",$M$28,$L$4,$K41)),'CC A'!$F$11342:$T$12276,12,FALSE)</f>
        <v>#N/A</v>
      </c>
      <c r="W41" s="34" t="e">
        <f>VLOOKUP((_xlfn.CONCAT("Hist",$M$28,$L$4,$K41)),'CC A'!$F$11342:$T$12276,13,FALSE)</f>
        <v>#N/A</v>
      </c>
      <c r="X41" s="34" t="e">
        <f>VLOOKUP((_xlfn.CONCAT("Hist",$M$28,$L$4,$K41)),'CC A'!$F$11342:$T$12276,14,FALSE)</f>
        <v>#N/A</v>
      </c>
      <c r="Y41" s="34" t="e">
        <f>VLOOKUP((_xlfn.CONCAT("Hist",$M$28,$L$4,$K41)),'CC A'!$F$11342:$T$12276,15,FALSE)</f>
        <v>#N/A</v>
      </c>
      <c r="AA41" s="19" t="s">
        <v>55</v>
      </c>
    </row>
    <row r="42" spans="1:27" s="18" customFormat="1" x14ac:dyDescent="0.35">
      <c r="A42"/>
      <c r="B42"/>
      <c r="C42"/>
      <c r="D42"/>
      <c r="E42"/>
      <c r="F42"/>
      <c r="G42"/>
      <c r="H42"/>
      <c r="I42"/>
      <c r="J42"/>
      <c r="K42" s="22">
        <v>2012</v>
      </c>
      <c r="L42" s="34" t="e">
        <f>VLOOKUP((_xlfn.CONCAT("Hist",$M$28,$L$4,$K42)),'CC A'!$F$11342:$T$12276,2,FALSE)</f>
        <v>#N/A</v>
      </c>
      <c r="M42" s="34" t="e">
        <f>VLOOKUP((_xlfn.CONCAT("Hist",$M$28,$L$4,$K42)),'CC A'!$F$11342:$T$12276,3,FALSE)</f>
        <v>#N/A</v>
      </c>
      <c r="N42" s="34" t="e">
        <f>VLOOKUP((_xlfn.CONCAT("Hist",$M$28,$L$4,$K42)),'CC A'!$F$11342:$T$12276,4,FALSE)</f>
        <v>#N/A</v>
      </c>
      <c r="O42" s="34" t="e">
        <f>VLOOKUP((_xlfn.CONCAT("Hist",$M$28,$L$4,$K42)),'CC A'!$F$11342:$T$12276,5,FALSE)</f>
        <v>#N/A</v>
      </c>
      <c r="P42" s="34" t="e">
        <f>VLOOKUP((_xlfn.CONCAT("Hist",$M$28,$L$4,$K42)),'CC A'!$F$11342:$T$12276,6,FALSE)</f>
        <v>#N/A</v>
      </c>
      <c r="Q42" s="34" t="e">
        <f>VLOOKUP((_xlfn.CONCAT("Hist",$M$28,$L$4,$K42)),'CC A'!$F$11342:$T$12276,7,FALSE)</f>
        <v>#N/A</v>
      </c>
      <c r="R42" s="34" t="e">
        <f>VLOOKUP((_xlfn.CONCAT("Hist",$M$28,$L$4,$K42)),'CC A'!$F$11342:$T$12276,8,FALSE)</f>
        <v>#N/A</v>
      </c>
      <c r="S42" s="34" t="e">
        <f>VLOOKUP((_xlfn.CONCAT("Hist",$M$28,$L$4,$K42)),'CC A'!$F$11342:$T$12276,9,FALSE)</f>
        <v>#N/A</v>
      </c>
      <c r="T42" s="34" t="e">
        <f>VLOOKUP((_xlfn.CONCAT("Hist",$M$28,$L$4,$K42)),'CC A'!$F$11342:$T$12276,10,FALSE)</f>
        <v>#N/A</v>
      </c>
      <c r="U42" s="34" t="e">
        <f>VLOOKUP((_xlfn.CONCAT("Hist",$M$28,$L$4,$K42)),'CC A'!$F$11342:$T$12276,11,FALSE)</f>
        <v>#N/A</v>
      </c>
      <c r="V42" s="34" t="e">
        <f>VLOOKUP((_xlfn.CONCAT("Hist",$M$28,$L$4,$K42)),'CC A'!$F$11342:$T$12276,12,FALSE)</f>
        <v>#N/A</v>
      </c>
      <c r="W42" s="34" t="e">
        <f>VLOOKUP((_xlfn.CONCAT("Hist",$M$28,$L$4,$K42)),'CC A'!$F$11342:$T$12276,13,FALSE)</f>
        <v>#N/A</v>
      </c>
      <c r="X42" s="34" t="e">
        <f>VLOOKUP((_xlfn.CONCAT("Hist",$M$28,$L$4,$K42)),'CC A'!$F$11342:$T$12276,14,FALSE)</f>
        <v>#N/A</v>
      </c>
      <c r="Y42" s="34" t="e">
        <f>VLOOKUP((_xlfn.CONCAT("Hist",$M$28,$L$4,$K42)),'CC A'!$F$11342:$T$12276,15,FALSE)</f>
        <v>#N/A</v>
      </c>
      <c r="AA42" s="19" t="s">
        <v>56</v>
      </c>
    </row>
    <row r="43" spans="1:27" s="18" customFormat="1" x14ac:dyDescent="0.35">
      <c r="A43"/>
      <c r="B43"/>
      <c r="C43"/>
      <c r="D43"/>
      <c r="E43"/>
      <c r="F43"/>
      <c r="G43"/>
      <c r="H43"/>
      <c r="I43"/>
      <c r="J43"/>
      <c r="K43" s="22">
        <v>2013</v>
      </c>
      <c r="L43" s="34" t="e">
        <f>VLOOKUP((_xlfn.CONCAT("Hist",$M$28,$L$4,$K43)),'CC A'!$F$11342:$T$12276,2,FALSE)</f>
        <v>#N/A</v>
      </c>
      <c r="M43" s="34" t="e">
        <f>VLOOKUP((_xlfn.CONCAT("Hist",$M$28,$L$4,$K43)),'CC A'!$F$11342:$T$12276,3,FALSE)</f>
        <v>#N/A</v>
      </c>
      <c r="N43" s="34" t="e">
        <f>VLOOKUP((_xlfn.CONCAT("Hist",$M$28,$L$4,$K43)),'CC A'!$F$11342:$T$12276,4,FALSE)</f>
        <v>#N/A</v>
      </c>
      <c r="O43" s="34" t="e">
        <f>VLOOKUP((_xlfn.CONCAT("Hist",$M$28,$L$4,$K43)),'CC A'!$F$11342:$T$12276,5,FALSE)</f>
        <v>#N/A</v>
      </c>
      <c r="P43" s="34" t="e">
        <f>VLOOKUP((_xlfn.CONCAT("Hist",$M$28,$L$4,$K43)),'CC A'!$F$11342:$T$12276,6,FALSE)</f>
        <v>#N/A</v>
      </c>
      <c r="Q43" s="34" t="e">
        <f>VLOOKUP((_xlfn.CONCAT("Hist",$M$28,$L$4,$K43)),'CC A'!$F$11342:$T$12276,7,FALSE)</f>
        <v>#N/A</v>
      </c>
      <c r="R43" s="34" t="e">
        <f>VLOOKUP((_xlfn.CONCAT("Hist",$M$28,$L$4,$K43)),'CC A'!$F$11342:$T$12276,8,FALSE)</f>
        <v>#N/A</v>
      </c>
      <c r="S43" s="34" t="e">
        <f>VLOOKUP((_xlfn.CONCAT("Hist",$M$28,$L$4,$K43)),'CC A'!$F$11342:$T$12276,9,FALSE)</f>
        <v>#N/A</v>
      </c>
      <c r="T43" s="34" t="e">
        <f>VLOOKUP((_xlfn.CONCAT("Hist",$M$28,$L$4,$K43)),'CC A'!$F$11342:$T$12276,10,FALSE)</f>
        <v>#N/A</v>
      </c>
      <c r="U43" s="34" t="e">
        <f>VLOOKUP((_xlfn.CONCAT("Hist",$M$28,$L$4,$K43)),'CC A'!$F$11342:$T$12276,11,FALSE)</f>
        <v>#N/A</v>
      </c>
      <c r="V43" s="34" t="e">
        <f>VLOOKUP((_xlfn.CONCAT("Hist",$M$28,$L$4,$K43)),'CC A'!$F$11342:$T$12276,12,FALSE)</f>
        <v>#N/A</v>
      </c>
      <c r="W43" s="34" t="e">
        <f>VLOOKUP((_xlfn.CONCAT("Hist",$M$28,$L$4,$K43)),'CC A'!$F$11342:$T$12276,13,FALSE)</f>
        <v>#N/A</v>
      </c>
      <c r="X43" s="34" t="e">
        <f>VLOOKUP((_xlfn.CONCAT("Hist",$M$28,$L$4,$K43)),'CC A'!$F$11342:$T$12276,14,FALSE)</f>
        <v>#N/A</v>
      </c>
      <c r="Y43" s="34" t="e">
        <f>VLOOKUP((_xlfn.CONCAT("Hist",$M$28,$L$4,$K43)),'CC A'!$F$11342:$T$12276,15,FALSE)</f>
        <v>#N/A</v>
      </c>
      <c r="AA43" s="19" t="s">
        <v>57</v>
      </c>
    </row>
    <row r="44" spans="1:27" s="18" customFormat="1" x14ac:dyDescent="0.35">
      <c r="A44"/>
      <c r="B44"/>
      <c r="C44"/>
      <c r="D44"/>
      <c r="E44"/>
      <c r="F44"/>
      <c r="G44"/>
      <c r="H44"/>
      <c r="I44"/>
      <c r="J44"/>
      <c r="K44" s="22">
        <v>2014</v>
      </c>
      <c r="L44" s="34" t="e">
        <f>VLOOKUP((_xlfn.CONCAT("Hist",$M$28,$L$4,$K44)),'CC A'!$F$11342:$T$12276,2,FALSE)</f>
        <v>#N/A</v>
      </c>
      <c r="M44" s="34" t="e">
        <f>VLOOKUP((_xlfn.CONCAT("Hist",$M$28,$L$4,$K44)),'CC A'!$F$11342:$T$12276,3,FALSE)</f>
        <v>#N/A</v>
      </c>
      <c r="N44" s="34" t="e">
        <f>VLOOKUP((_xlfn.CONCAT("Hist",$M$28,$L$4,$K44)),'CC A'!$F$11342:$T$12276,4,FALSE)</f>
        <v>#N/A</v>
      </c>
      <c r="O44" s="34" t="e">
        <f>VLOOKUP((_xlfn.CONCAT("Hist",$M$28,$L$4,$K44)),'CC A'!$F$11342:$T$12276,5,FALSE)</f>
        <v>#N/A</v>
      </c>
      <c r="P44" s="34" t="e">
        <f>VLOOKUP((_xlfn.CONCAT("Hist",$M$28,$L$4,$K44)),'CC A'!$F$11342:$T$12276,6,FALSE)</f>
        <v>#N/A</v>
      </c>
      <c r="Q44" s="34" t="e">
        <f>VLOOKUP((_xlfn.CONCAT("Hist",$M$28,$L$4,$K44)),'CC A'!$F$11342:$T$12276,7,FALSE)</f>
        <v>#N/A</v>
      </c>
      <c r="R44" s="34" t="e">
        <f>VLOOKUP((_xlfn.CONCAT("Hist",$M$28,$L$4,$K44)),'CC A'!$F$11342:$T$12276,8,FALSE)</f>
        <v>#N/A</v>
      </c>
      <c r="S44" s="34" t="e">
        <f>VLOOKUP((_xlfn.CONCAT("Hist",$M$28,$L$4,$K44)),'CC A'!$F$11342:$T$12276,9,FALSE)</f>
        <v>#N/A</v>
      </c>
      <c r="T44" s="34" t="e">
        <f>VLOOKUP((_xlfn.CONCAT("Hist",$M$28,$L$4,$K44)),'CC A'!$F$11342:$T$12276,10,FALSE)</f>
        <v>#N/A</v>
      </c>
      <c r="U44" s="34" t="e">
        <f>VLOOKUP((_xlfn.CONCAT("Hist",$M$28,$L$4,$K44)),'CC A'!$F$11342:$T$12276,11,FALSE)</f>
        <v>#N/A</v>
      </c>
      <c r="V44" s="34" t="e">
        <f>VLOOKUP((_xlfn.CONCAT("Hist",$M$28,$L$4,$K44)),'CC A'!$F$11342:$T$12276,12,FALSE)</f>
        <v>#N/A</v>
      </c>
      <c r="W44" s="34" t="e">
        <f>VLOOKUP((_xlfn.CONCAT("Hist",$M$28,$L$4,$K44)),'CC A'!$F$11342:$T$12276,13,FALSE)</f>
        <v>#N/A</v>
      </c>
      <c r="X44" s="34" t="e">
        <f>VLOOKUP((_xlfn.CONCAT("Hist",$M$28,$L$4,$K44)),'CC A'!$F$11342:$T$12276,14,FALSE)</f>
        <v>#N/A</v>
      </c>
      <c r="Y44" s="34" t="e">
        <f>VLOOKUP((_xlfn.CONCAT("Hist",$M$28,$L$4,$K44)),'CC A'!$F$11342:$T$12276,15,FALSE)</f>
        <v>#N/A</v>
      </c>
      <c r="AA44" s="19" t="s">
        <v>58</v>
      </c>
    </row>
    <row r="45" spans="1:27" s="18" customFormat="1" x14ac:dyDescent="0.35">
      <c r="A45"/>
      <c r="B45"/>
      <c r="C45"/>
      <c r="D45"/>
      <c r="E45"/>
      <c r="F45"/>
      <c r="G45"/>
      <c r="H45"/>
      <c r="I45"/>
      <c r="J45"/>
      <c r="K45" s="22">
        <v>2015</v>
      </c>
      <c r="L45" s="34" t="e">
        <f>VLOOKUP((_xlfn.CONCAT("Hist",$M$28,$L$4,$K45)),'CC A'!$F$11342:$T$12276,2,FALSE)</f>
        <v>#N/A</v>
      </c>
      <c r="M45" s="34" t="e">
        <f>VLOOKUP((_xlfn.CONCAT("Hist",$M$28,$L$4,$K45)),'CC A'!$F$11342:$T$12276,3,FALSE)</f>
        <v>#N/A</v>
      </c>
      <c r="N45" s="34" t="e">
        <f>VLOOKUP((_xlfn.CONCAT("Hist",$M$28,$L$4,$K45)),'CC A'!$F$11342:$T$12276,4,FALSE)</f>
        <v>#N/A</v>
      </c>
      <c r="O45" s="34" t="e">
        <f>VLOOKUP((_xlfn.CONCAT("Hist",$M$28,$L$4,$K45)),'CC A'!$F$11342:$T$12276,5,FALSE)</f>
        <v>#N/A</v>
      </c>
      <c r="P45" s="34" t="e">
        <f>VLOOKUP((_xlfn.CONCAT("Hist",$M$28,$L$4,$K45)),'CC A'!$F$11342:$T$12276,6,FALSE)</f>
        <v>#N/A</v>
      </c>
      <c r="Q45" s="34" t="e">
        <f>VLOOKUP((_xlfn.CONCAT("Hist",$M$28,$L$4,$K45)),'CC A'!$F$11342:$T$12276,7,FALSE)</f>
        <v>#N/A</v>
      </c>
      <c r="R45" s="34" t="e">
        <f>VLOOKUP((_xlfn.CONCAT("Hist",$M$28,$L$4,$K45)),'CC A'!$F$11342:$T$12276,8,FALSE)</f>
        <v>#N/A</v>
      </c>
      <c r="S45" s="34" t="e">
        <f>VLOOKUP((_xlfn.CONCAT("Hist",$M$28,$L$4,$K45)),'CC A'!$F$11342:$T$12276,9,FALSE)</f>
        <v>#N/A</v>
      </c>
      <c r="T45" s="34" t="e">
        <f>VLOOKUP((_xlfn.CONCAT("Hist",$M$28,$L$4,$K45)),'CC A'!$F$11342:$T$12276,10,FALSE)</f>
        <v>#N/A</v>
      </c>
      <c r="U45" s="34" t="e">
        <f>VLOOKUP((_xlfn.CONCAT("Hist",$M$28,$L$4,$K45)),'CC A'!$F$11342:$T$12276,11,FALSE)</f>
        <v>#N/A</v>
      </c>
      <c r="V45" s="34" t="e">
        <f>VLOOKUP((_xlfn.CONCAT("Hist",$M$28,$L$4,$K45)),'CC A'!$F$11342:$T$12276,12,FALSE)</f>
        <v>#N/A</v>
      </c>
      <c r="W45" s="34" t="e">
        <f>VLOOKUP((_xlfn.CONCAT("Hist",$M$28,$L$4,$K45)),'CC A'!$F$11342:$T$12276,13,FALSE)</f>
        <v>#N/A</v>
      </c>
      <c r="X45" s="34" t="e">
        <f>VLOOKUP((_xlfn.CONCAT("Hist",$M$28,$L$4,$K45)),'CC A'!$F$11342:$T$12276,14,FALSE)</f>
        <v>#N/A</v>
      </c>
      <c r="Y45" s="34" t="e">
        <f>VLOOKUP((_xlfn.CONCAT("Hist",$M$28,$L$4,$K45)),'CC A'!$F$11342:$T$12276,15,FALSE)</f>
        <v>#N/A</v>
      </c>
      <c r="AA45" s="19" t="s">
        <v>59</v>
      </c>
    </row>
    <row r="46" spans="1:27" s="18" customFormat="1" x14ac:dyDescent="0.35">
      <c r="A46"/>
      <c r="B46"/>
      <c r="C46"/>
      <c r="D46"/>
      <c r="E46"/>
      <c r="F46"/>
      <c r="G46"/>
      <c r="H46"/>
      <c r="I46"/>
      <c r="J46"/>
      <c r="K46" s="22">
        <v>2016</v>
      </c>
      <c r="L46" s="34" t="e">
        <f>VLOOKUP((_xlfn.CONCAT("Hist",$M$28,$L$4,$K46)),'CC A'!$F$11342:$T$12276,2,FALSE)</f>
        <v>#N/A</v>
      </c>
      <c r="M46" s="34" t="e">
        <f>VLOOKUP((_xlfn.CONCAT("Hist",$M$28,$L$4,$K46)),'CC A'!$F$11342:$T$12276,3,FALSE)</f>
        <v>#N/A</v>
      </c>
      <c r="N46" s="34" t="e">
        <f>VLOOKUP((_xlfn.CONCAT("Hist",$M$28,$L$4,$K46)),'CC A'!$F$11342:$T$12276,4,FALSE)</f>
        <v>#N/A</v>
      </c>
      <c r="O46" s="34" t="e">
        <f>VLOOKUP((_xlfn.CONCAT("Hist",$M$28,$L$4,$K46)),'CC A'!$F$11342:$T$12276,5,FALSE)</f>
        <v>#N/A</v>
      </c>
      <c r="P46" s="34" t="e">
        <f>VLOOKUP((_xlfn.CONCAT("Hist",$M$28,$L$4,$K46)),'CC A'!$F$11342:$T$12276,6,FALSE)</f>
        <v>#N/A</v>
      </c>
      <c r="Q46" s="34" t="e">
        <f>VLOOKUP((_xlfn.CONCAT("Hist",$M$28,$L$4,$K46)),'CC A'!$F$11342:$T$12276,7,FALSE)</f>
        <v>#N/A</v>
      </c>
      <c r="R46" s="34" t="e">
        <f>VLOOKUP((_xlfn.CONCAT("Hist",$M$28,$L$4,$K46)),'CC A'!$F$11342:$T$12276,8,FALSE)</f>
        <v>#N/A</v>
      </c>
      <c r="S46" s="34" t="e">
        <f>VLOOKUP((_xlfn.CONCAT("Hist",$M$28,$L$4,$K46)),'CC A'!$F$11342:$T$12276,9,FALSE)</f>
        <v>#N/A</v>
      </c>
      <c r="T46" s="34" t="e">
        <f>VLOOKUP((_xlfn.CONCAT("Hist",$M$28,$L$4,$K46)),'CC A'!$F$11342:$T$12276,10,FALSE)</f>
        <v>#N/A</v>
      </c>
      <c r="U46" s="34" t="e">
        <f>VLOOKUP((_xlfn.CONCAT("Hist",$M$28,$L$4,$K46)),'CC A'!$F$11342:$T$12276,11,FALSE)</f>
        <v>#N/A</v>
      </c>
      <c r="V46" s="34" t="e">
        <f>VLOOKUP((_xlfn.CONCAT("Hist",$M$28,$L$4,$K46)),'CC A'!$F$11342:$T$12276,12,FALSE)</f>
        <v>#N/A</v>
      </c>
      <c r="W46" s="34" t="e">
        <f>VLOOKUP((_xlfn.CONCAT("Hist",$M$28,$L$4,$K46)),'CC A'!$F$11342:$T$12276,13,FALSE)</f>
        <v>#N/A</v>
      </c>
      <c r="X46" s="34" t="e">
        <f>VLOOKUP((_xlfn.CONCAT("Hist",$M$28,$L$4,$K46)),'CC A'!$F$11342:$T$12276,14,FALSE)</f>
        <v>#N/A</v>
      </c>
      <c r="Y46" s="34" t="e">
        <f>VLOOKUP((_xlfn.CONCAT("Hist",$M$28,$L$4,$K46)),'CC A'!$F$11342:$T$12276,15,FALSE)</f>
        <v>#N/A</v>
      </c>
      <c r="AA46" s="19" t="s">
        <v>60</v>
      </c>
    </row>
    <row r="47" spans="1:27" s="18" customFormat="1" x14ac:dyDescent="0.35">
      <c r="A47"/>
      <c r="B47"/>
      <c r="C47"/>
      <c r="D47"/>
      <c r="E47"/>
      <c r="F47"/>
      <c r="G47"/>
      <c r="H47"/>
      <c r="I47"/>
      <c r="J47"/>
      <c r="K47" s="22">
        <v>2017</v>
      </c>
      <c r="L47" s="34" t="e">
        <f>VLOOKUP((_xlfn.CONCAT("Hist",$M$28,$L$4,$K47)),'CC A'!$F$11342:$T$12276,2,FALSE)</f>
        <v>#N/A</v>
      </c>
      <c r="M47" s="34" t="e">
        <f>VLOOKUP((_xlfn.CONCAT("Hist",$M$28,$L$4,$K47)),'CC A'!$F$11342:$T$12276,3,FALSE)</f>
        <v>#N/A</v>
      </c>
      <c r="N47" s="34" t="e">
        <f>VLOOKUP((_xlfn.CONCAT("Hist",$M$28,$L$4,$K47)),'CC A'!$F$11342:$T$12276,4,FALSE)</f>
        <v>#N/A</v>
      </c>
      <c r="O47" s="34" t="e">
        <f>VLOOKUP((_xlfn.CONCAT("Hist",$M$28,$L$4,$K47)),'CC A'!$F$11342:$T$12276,5,FALSE)</f>
        <v>#N/A</v>
      </c>
      <c r="P47" s="34" t="e">
        <f>VLOOKUP((_xlfn.CONCAT("Hist",$M$28,$L$4,$K47)),'CC A'!$F$11342:$T$12276,6,FALSE)</f>
        <v>#N/A</v>
      </c>
      <c r="Q47" s="34" t="e">
        <f>VLOOKUP((_xlfn.CONCAT("Hist",$M$28,$L$4,$K47)),'CC A'!$F$11342:$T$12276,7,FALSE)</f>
        <v>#N/A</v>
      </c>
      <c r="R47" s="34" t="e">
        <f>VLOOKUP((_xlfn.CONCAT("Hist",$M$28,$L$4,$K47)),'CC A'!$F$11342:$T$12276,8,FALSE)</f>
        <v>#N/A</v>
      </c>
      <c r="S47" s="34" t="e">
        <f>VLOOKUP((_xlfn.CONCAT("Hist",$M$28,$L$4,$K47)),'CC A'!$F$11342:$T$12276,9,FALSE)</f>
        <v>#N/A</v>
      </c>
      <c r="T47" s="34" t="e">
        <f>VLOOKUP((_xlfn.CONCAT("Hist",$M$28,$L$4,$K47)),'CC A'!$F$11342:$T$12276,10,FALSE)</f>
        <v>#N/A</v>
      </c>
      <c r="U47" s="34" t="e">
        <f>VLOOKUP((_xlfn.CONCAT("Hist",$M$28,$L$4,$K47)),'CC A'!$F$11342:$T$12276,11,FALSE)</f>
        <v>#N/A</v>
      </c>
      <c r="V47" s="34" t="e">
        <f>VLOOKUP((_xlfn.CONCAT("Hist",$M$28,$L$4,$K47)),'CC A'!$F$11342:$T$12276,12,FALSE)</f>
        <v>#N/A</v>
      </c>
      <c r="W47" s="34" t="e">
        <f>VLOOKUP((_xlfn.CONCAT("Hist",$M$28,$L$4,$K47)),'CC A'!$F$11342:$T$12276,13,FALSE)</f>
        <v>#N/A</v>
      </c>
      <c r="X47" s="34" t="e">
        <f>VLOOKUP((_xlfn.CONCAT("Hist",$M$28,$L$4,$K47)),'CC A'!$F$11342:$T$12276,14,FALSE)</f>
        <v>#N/A</v>
      </c>
      <c r="Y47" s="34" t="e">
        <f>VLOOKUP((_xlfn.CONCAT("Hist",$M$28,$L$4,$K47)),'CC A'!$F$11342:$T$12276,15,FALSE)</f>
        <v>#N/A</v>
      </c>
      <c r="AA47" s="19" t="s">
        <v>61</v>
      </c>
    </row>
    <row r="48" spans="1:27" s="18" customFormat="1" x14ac:dyDescent="0.35">
      <c r="A48"/>
      <c r="B48"/>
      <c r="C48"/>
      <c r="D48"/>
      <c r="E48"/>
      <c r="F48"/>
      <c r="G48"/>
      <c r="H48"/>
      <c r="I48"/>
      <c r="J48"/>
      <c r="K48" s="22">
        <v>2018</v>
      </c>
      <c r="L48" s="34" t="e">
        <f>VLOOKUP((_xlfn.CONCAT("Hist",$M$28,$L$4,$K48)),'CC A'!$F$11342:$T$12276,2,FALSE)</f>
        <v>#N/A</v>
      </c>
      <c r="M48" s="34" t="e">
        <f>VLOOKUP((_xlfn.CONCAT("Hist",$M$28,$L$4,$K48)),'CC A'!$F$11342:$T$12276,3,FALSE)</f>
        <v>#N/A</v>
      </c>
      <c r="N48" s="34" t="e">
        <f>VLOOKUP((_xlfn.CONCAT("Hist",$M$28,$L$4,$K48)),'CC A'!$F$11342:$T$12276,4,FALSE)</f>
        <v>#N/A</v>
      </c>
      <c r="O48" s="34" t="e">
        <f>VLOOKUP((_xlfn.CONCAT("Hist",$M$28,$L$4,$K48)),'CC A'!$F$11342:$T$12276,5,FALSE)</f>
        <v>#N/A</v>
      </c>
      <c r="P48" s="34" t="e">
        <f>VLOOKUP((_xlfn.CONCAT("Hist",$M$28,$L$4,$K48)),'CC A'!$F$11342:$T$12276,6,FALSE)</f>
        <v>#N/A</v>
      </c>
      <c r="Q48" s="34" t="e">
        <f>VLOOKUP((_xlfn.CONCAT("Hist",$M$28,$L$4,$K48)),'CC A'!$F$11342:$T$12276,7,FALSE)</f>
        <v>#N/A</v>
      </c>
      <c r="R48" s="34" t="e">
        <f>VLOOKUP((_xlfn.CONCAT("Hist",$M$28,$L$4,$K48)),'CC A'!$F$11342:$T$12276,8,FALSE)</f>
        <v>#N/A</v>
      </c>
      <c r="S48" s="34" t="e">
        <f>VLOOKUP((_xlfn.CONCAT("Hist",$M$28,$L$4,$K48)),'CC A'!$F$11342:$T$12276,9,FALSE)</f>
        <v>#N/A</v>
      </c>
      <c r="T48" s="34" t="e">
        <f>VLOOKUP((_xlfn.CONCAT("Hist",$M$28,$L$4,$K48)),'CC A'!$F$11342:$T$12276,10,FALSE)</f>
        <v>#N/A</v>
      </c>
      <c r="U48" s="34" t="e">
        <f>VLOOKUP((_xlfn.CONCAT("Hist",$M$28,$L$4,$K48)),'CC A'!$F$11342:$T$12276,11,FALSE)</f>
        <v>#N/A</v>
      </c>
      <c r="V48" s="34" t="e">
        <f>VLOOKUP((_xlfn.CONCAT("Hist",$M$28,$L$4,$K48)),'CC A'!$F$11342:$T$12276,12,FALSE)</f>
        <v>#N/A</v>
      </c>
      <c r="W48" s="34" t="e">
        <f>VLOOKUP((_xlfn.CONCAT("Hist",$M$28,$L$4,$K48)),'CC A'!$F$11342:$T$12276,13,FALSE)</f>
        <v>#N/A</v>
      </c>
      <c r="X48" s="34" t="e">
        <f>VLOOKUP((_xlfn.CONCAT("Hist",$M$28,$L$4,$K48)),'CC A'!$F$11342:$T$12276,14,FALSE)</f>
        <v>#N/A</v>
      </c>
      <c r="Y48" s="34" t="e">
        <f>VLOOKUP((_xlfn.CONCAT("Hist",$M$28,$L$4,$K48)),'CC A'!$F$11342:$T$12276,15,FALSE)</f>
        <v>#N/A</v>
      </c>
      <c r="AA48" s="19" t="s">
        <v>62</v>
      </c>
    </row>
    <row r="49" spans="1:27" s="18" customFormat="1" x14ac:dyDescent="0.35">
      <c r="A49"/>
      <c r="B49"/>
      <c r="C49"/>
      <c r="D49"/>
      <c r="E49"/>
      <c r="F49"/>
      <c r="G49"/>
      <c r="H49"/>
      <c r="I49"/>
      <c r="J49"/>
      <c r="K49" s="22">
        <v>2019</v>
      </c>
      <c r="L49" s="34" t="e">
        <f>VLOOKUP((_xlfn.CONCAT("Hist",$M$28,$L$4,$K49)),'CC A'!$F$11342:$T$12276,2,FALSE)</f>
        <v>#N/A</v>
      </c>
      <c r="M49" s="34" t="e">
        <f>VLOOKUP((_xlfn.CONCAT("Hist",$M$28,$L$4,$K49)),'CC A'!$F$11342:$T$12276,3,FALSE)</f>
        <v>#N/A</v>
      </c>
      <c r="N49" s="34" t="e">
        <f>VLOOKUP((_xlfn.CONCAT("Hist",$M$28,$L$4,$K49)),'CC A'!$F$11342:$T$12276,4,FALSE)</f>
        <v>#N/A</v>
      </c>
      <c r="O49" s="34" t="e">
        <f>VLOOKUP((_xlfn.CONCAT("Hist",$M$28,$L$4,$K49)),'CC A'!$F$11342:$T$12276,5,FALSE)</f>
        <v>#N/A</v>
      </c>
      <c r="P49" s="34" t="e">
        <f>VLOOKUP((_xlfn.CONCAT("Hist",$M$28,$L$4,$K49)),'CC A'!$F$11342:$T$12276,6,FALSE)</f>
        <v>#N/A</v>
      </c>
      <c r="Q49" s="34" t="e">
        <f>VLOOKUP((_xlfn.CONCAT("Hist",$M$28,$L$4,$K49)),'CC A'!$F$11342:$T$12276,7,FALSE)</f>
        <v>#N/A</v>
      </c>
      <c r="R49" s="34" t="e">
        <f>VLOOKUP((_xlfn.CONCAT("Hist",$M$28,$L$4,$K49)),'CC A'!$F$11342:$T$12276,8,FALSE)</f>
        <v>#N/A</v>
      </c>
      <c r="S49" s="34" t="e">
        <f>VLOOKUP((_xlfn.CONCAT("Hist",$M$28,$L$4,$K49)),'CC A'!$F$11342:$T$12276,9,FALSE)</f>
        <v>#N/A</v>
      </c>
      <c r="T49" s="34" t="e">
        <f>VLOOKUP((_xlfn.CONCAT("Hist",$M$28,$L$4,$K49)),'CC A'!$F$11342:$T$12276,10,FALSE)</f>
        <v>#N/A</v>
      </c>
      <c r="U49" s="34" t="e">
        <f>VLOOKUP((_xlfn.CONCAT("Hist",$M$28,$L$4,$K49)),'CC A'!$F$11342:$T$12276,11,FALSE)</f>
        <v>#N/A</v>
      </c>
      <c r="V49" s="34" t="e">
        <f>VLOOKUP((_xlfn.CONCAT("Hist",$M$28,$L$4,$K49)),'CC A'!$F$11342:$T$12276,12,FALSE)</f>
        <v>#N/A</v>
      </c>
      <c r="W49" s="34" t="e">
        <f>VLOOKUP((_xlfn.CONCAT("Hist",$M$28,$L$4,$K49)),'CC A'!$F$11342:$T$12276,13,FALSE)</f>
        <v>#N/A</v>
      </c>
      <c r="X49" s="34" t="e">
        <f>VLOOKUP((_xlfn.CONCAT("Hist",$M$28,$L$4,$K49)),'CC A'!$F$11342:$T$12276,14,FALSE)</f>
        <v>#N/A</v>
      </c>
      <c r="Y49" s="34" t="e">
        <f>VLOOKUP((_xlfn.CONCAT("Hist",$M$28,$L$4,$K49)),'CC A'!$F$11342:$T$12276,15,FALSE)</f>
        <v>#N/A</v>
      </c>
      <c r="AA49" s="19" t="s">
        <v>63</v>
      </c>
    </row>
    <row r="50" spans="1:27" x14ac:dyDescent="0.35">
      <c r="AA50" s="19" t="s">
        <v>64</v>
      </c>
    </row>
    <row r="51" spans="1:27" x14ac:dyDescent="0.35">
      <c r="A51" s="1" t="s">
        <v>93</v>
      </c>
      <c r="L51" s="10" t="s">
        <v>1</v>
      </c>
      <c r="M51" s="10" t="s">
        <v>0</v>
      </c>
      <c r="N51" s="10" t="s">
        <v>79</v>
      </c>
      <c r="O51" s="4" t="s">
        <v>91</v>
      </c>
      <c r="Q51" s="5"/>
      <c r="AA51" s="19" t="s">
        <v>65</v>
      </c>
    </row>
    <row r="52" spans="1:27" x14ac:dyDescent="0.35">
      <c r="L52" s="11" t="str">
        <f>L4</f>
        <v>MICA</v>
      </c>
      <c r="M52" s="11" t="s">
        <v>97</v>
      </c>
      <c r="N52" s="11" t="str">
        <f>N4</f>
        <v>A</v>
      </c>
      <c r="O52" t="str">
        <f>_xlfn.CONCAT("Average Turbine Flow at ",L52," CC Scenario ",N52)</f>
        <v>Average Turbine Flow at MICA CC Scenario A</v>
      </c>
      <c r="Q52" s="7"/>
      <c r="AA52" s="19" t="s">
        <v>66</v>
      </c>
    </row>
    <row r="53" spans="1:27" x14ac:dyDescent="0.35">
      <c r="K53" s="2" t="s">
        <v>2</v>
      </c>
      <c r="L53" s="5" t="s">
        <v>3</v>
      </c>
      <c r="M53" s="5" t="s">
        <v>4</v>
      </c>
      <c r="N53" s="5" t="s">
        <v>5</v>
      </c>
      <c r="O53" s="2" t="s">
        <v>6</v>
      </c>
      <c r="P53" s="2" t="s">
        <v>7</v>
      </c>
      <c r="Q53" s="2" t="s">
        <v>8</v>
      </c>
      <c r="R53" s="2" t="s">
        <v>9</v>
      </c>
      <c r="S53" s="2" t="s">
        <v>10</v>
      </c>
      <c r="T53" s="2" t="s">
        <v>11</v>
      </c>
      <c r="U53" s="2" t="s">
        <v>12</v>
      </c>
      <c r="V53" s="2" t="s">
        <v>13</v>
      </c>
      <c r="W53" s="2" t="s">
        <v>14</v>
      </c>
      <c r="X53" s="2" t="s">
        <v>15</v>
      </c>
      <c r="Y53" s="2" t="s">
        <v>16</v>
      </c>
      <c r="AA53" s="19" t="s">
        <v>67</v>
      </c>
    </row>
    <row r="54" spans="1:27" x14ac:dyDescent="0.35">
      <c r="K54">
        <v>2020</v>
      </c>
      <c r="L54" s="15">
        <f t="shared" ref="L54:Y54" si="0">L6-L78</f>
        <v>13.639664496122201</v>
      </c>
      <c r="M54" s="15">
        <f t="shared" si="0"/>
        <v>17.091623551472299</v>
      </c>
      <c r="N54" s="15">
        <f t="shared" si="0"/>
        <v>28.321134529919057</v>
      </c>
      <c r="O54" s="15">
        <f t="shared" si="0"/>
        <v>14.755789044313699</v>
      </c>
      <c r="P54" s="15">
        <f t="shared" si="0"/>
        <v>27.801642809933533</v>
      </c>
      <c r="Q54" s="15">
        <f t="shared" si="0"/>
        <v>14.808957892865724</v>
      </c>
      <c r="R54" s="15">
        <f t="shared" si="0"/>
        <v>11.706927950281599</v>
      </c>
      <c r="S54" s="15">
        <f t="shared" si="0"/>
        <v>9.6371965462634108</v>
      </c>
      <c r="T54" s="15">
        <f t="shared" si="0"/>
        <v>20.571887773333451</v>
      </c>
      <c r="U54" s="15">
        <f t="shared" si="0"/>
        <v>34.068664042173104</v>
      </c>
      <c r="V54" s="15">
        <f t="shared" si="0"/>
        <v>28.831896594726366</v>
      </c>
      <c r="W54" s="15">
        <f t="shared" si="0"/>
        <v>31.051894541358941</v>
      </c>
      <c r="X54" s="15">
        <f t="shared" si="0"/>
        <v>33.771429992733857</v>
      </c>
      <c r="Y54" s="15">
        <f t="shared" si="0"/>
        <v>27.322639093965289</v>
      </c>
      <c r="AA54" s="19" t="s">
        <v>68</v>
      </c>
    </row>
    <row r="55" spans="1:27" x14ac:dyDescent="0.35">
      <c r="K55">
        <v>2021</v>
      </c>
      <c r="L55" s="15">
        <f t="shared" ref="L55:Y55" si="1">L7-L79</f>
        <v>11.1295227445998</v>
      </c>
      <c r="M55" s="15">
        <f t="shared" si="1"/>
        <v>17.367361841823602</v>
      </c>
      <c r="N55" s="15">
        <f t="shared" si="1"/>
        <v>29.04608672250928</v>
      </c>
      <c r="O55" s="15">
        <f t="shared" si="1"/>
        <v>13.739584264895599</v>
      </c>
      <c r="P55" s="15">
        <f t="shared" si="1"/>
        <v>27.173819123351034</v>
      </c>
      <c r="Q55" s="15">
        <f t="shared" si="1"/>
        <v>14.96303293741</v>
      </c>
      <c r="R55" s="15">
        <f t="shared" si="1"/>
        <v>14.0799846619259</v>
      </c>
      <c r="S55" s="15">
        <f t="shared" si="1"/>
        <v>9.1362320644097199</v>
      </c>
      <c r="T55" s="15">
        <f t="shared" si="1"/>
        <v>9.7749136617896504</v>
      </c>
      <c r="U55" s="15">
        <f t="shared" si="1"/>
        <v>26.24017757902671</v>
      </c>
      <c r="V55" s="15">
        <f t="shared" si="1"/>
        <v>38.14586701181522</v>
      </c>
      <c r="W55" s="15">
        <f t="shared" si="1"/>
        <v>39.809301855229791</v>
      </c>
      <c r="X55" s="15">
        <f t="shared" si="1"/>
        <v>32.452533780953999</v>
      </c>
      <c r="Y55" s="15">
        <f t="shared" si="1"/>
        <v>25.803511183103794</v>
      </c>
      <c r="AA55" s="19" t="s">
        <v>69</v>
      </c>
    </row>
    <row r="56" spans="1:27" x14ac:dyDescent="0.35">
      <c r="K56">
        <v>2022</v>
      </c>
      <c r="L56" s="15">
        <f t="shared" ref="L56:Y56" si="2">L8-L80</f>
        <v>10.0076723376517</v>
      </c>
      <c r="M56" s="15">
        <f t="shared" si="2"/>
        <v>16.5557803326863</v>
      </c>
      <c r="N56" s="15">
        <f t="shared" si="2"/>
        <v>26.820140811669212</v>
      </c>
      <c r="O56" s="15">
        <f t="shared" si="2"/>
        <v>14.0924026461284</v>
      </c>
      <c r="P56" s="15">
        <f t="shared" si="2"/>
        <v>21.598639708671101</v>
      </c>
      <c r="Q56" s="15">
        <f t="shared" si="2"/>
        <v>13.467501025511599</v>
      </c>
      <c r="R56" s="15">
        <f t="shared" si="2"/>
        <v>24.602546822892499</v>
      </c>
      <c r="S56" s="15">
        <f t="shared" si="2"/>
        <v>18.646115983283003</v>
      </c>
      <c r="T56" s="15">
        <f t="shared" si="2"/>
        <v>15.136968480070101</v>
      </c>
      <c r="U56" s="15">
        <f t="shared" si="2"/>
        <v>31.389238310555328</v>
      </c>
      <c r="V56" s="15">
        <f t="shared" si="2"/>
        <v>42.790357339042103</v>
      </c>
      <c r="W56" s="15">
        <f t="shared" si="2"/>
        <v>35.790192399054689</v>
      </c>
      <c r="X56" s="15">
        <f t="shared" si="2"/>
        <v>34.152938503325558</v>
      </c>
      <c r="Y56" s="15">
        <f t="shared" si="2"/>
        <v>25.696350447552302</v>
      </c>
    </row>
    <row r="57" spans="1:27" x14ac:dyDescent="0.35">
      <c r="K57">
        <v>2023</v>
      </c>
      <c r="L57" s="15">
        <f t="shared" ref="L57:Y57" si="3">L9-L81</f>
        <v>10.707935359441001</v>
      </c>
      <c r="M57" s="15">
        <f t="shared" si="3"/>
        <v>15.7890993613936</v>
      </c>
      <c r="N57" s="15">
        <f t="shared" si="3"/>
        <v>27.570244377718662</v>
      </c>
      <c r="O57" s="15">
        <f t="shared" si="3"/>
        <v>14.3051138959787</v>
      </c>
      <c r="P57" s="15">
        <f t="shared" si="3"/>
        <v>21.121673906911901</v>
      </c>
      <c r="Q57" s="15">
        <f t="shared" si="3"/>
        <v>13.2452188358432</v>
      </c>
      <c r="R57" s="15">
        <f t="shared" si="3"/>
        <v>13.3456617189398</v>
      </c>
      <c r="S57" s="15">
        <f t="shared" si="3"/>
        <v>7.8025645443938796</v>
      </c>
      <c r="T57" s="15">
        <f t="shared" si="3"/>
        <v>10.153980786831401</v>
      </c>
      <c r="U57" s="15">
        <f t="shared" si="3"/>
        <v>27.146776450978319</v>
      </c>
      <c r="V57" s="15">
        <f t="shared" si="3"/>
        <v>39.324656056701855</v>
      </c>
      <c r="W57" s="15">
        <f t="shared" si="3"/>
        <v>39.28036372444042</v>
      </c>
      <c r="X57" s="15">
        <f t="shared" si="3"/>
        <v>40.656032148311112</v>
      </c>
      <c r="Y57" s="15">
        <f t="shared" si="3"/>
        <v>26.888208299893392</v>
      </c>
    </row>
    <row r="58" spans="1:27" x14ac:dyDescent="0.35">
      <c r="K58">
        <v>2024</v>
      </c>
      <c r="L58" s="15">
        <f t="shared" ref="L58:Y58" si="4">L10-L82</f>
        <v>15.487930926096301</v>
      </c>
      <c r="M58" s="15">
        <f t="shared" si="4"/>
        <v>29.280398676575683</v>
      </c>
      <c r="N58" s="15">
        <f t="shared" si="4"/>
        <v>27.073244680701031</v>
      </c>
      <c r="O58" s="15">
        <f t="shared" si="4"/>
        <v>14.5944503256045</v>
      </c>
      <c r="P58" s="15">
        <f t="shared" si="4"/>
        <v>25.951536644314</v>
      </c>
      <c r="Q58" s="15">
        <f t="shared" si="4"/>
        <v>18.849063820362943</v>
      </c>
      <c r="R58" s="15">
        <f t="shared" si="4"/>
        <v>11.065827790317201</v>
      </c>
      <c r="S58" s="15">
        <f t="shared" si="4"/>
        <v>9.0301806377523608</v>
      </c>
      <c r="T58" s="15">
        <f t="shared" si="4"/>
        <v>8.3994688504934096</v>
      </c>
      <c r="U58" s="15">
        <f t="shared" si="4"/>
        <v>9.2553338309915905</v>
      </c>
      <c r="V58" s="15">
        <f t="shared" si="4"/>
        <v>33.986386514155178</v>
      </c>
      <c r="W58" s="15">
        <f t="shared" si="4"/>
        <v>37.11841857798472</v>
      </c>
      <c r="X58" s="15">
        <f t="shared" si="4"/>
        <v>42.72887137871588</v>
      </c>
      <c r="Y58" s="15">
        <f t="shared" si="4"/>
        <v>36.698795890243858</v>
      </c>
    </row>
    <row r="59" spans="1:27" x14ac:dyDescent="0.35">
      <c r="K59">
        <v>2025</v>
      </c>
      <c r="L59" s="15">
        <f t="shared" ref="L59:Y59" si="5">L11-L83</f>
        <v>23.1020944768856</v>
      </c>
      <c r="M59" s="15">
        <f t="shared" si="5"/>
        <v>31.279126233257251</v>
      </c>
      <c r="N59" s="15">
        <f t="shared" si="5"/>
        <v>14.890738943674499</v>
      </c>
      <c r="O59" s="15">
        <f t="shared" si="5"/>
        <v>14.535192542597301</v>
      </c>
      <c r="P59" s="15">
        <f t="shared" si="5"/>
        <v>12.598784712398899</v>
      </c>
      <c r="Q59" s="15">
        <f t="shared" si="5"/>
        <v>12.146248057624501</v>
      </c>
      <c r="R59" s="15">
        <f t="shared" si="5"/>
        <v>9.72724605267722</v>
      </c>
      <c r="S59" s="15">
        <f t="shared" si="5"/>
        <v>9.4094327341252697</v>
      </c>
      <c r="T59" s="15">
        <f t="shared" si="5"/>
        <v>8.4540046088401795</v>
      </c>
      <c r="U59" s="15">
        <f t="shared" si="5"/>
        <v>7.8908748289451998</v>
      </c>
      <c r="V59" s="15">
        <f t="shared" si="5"/>
        <v>13.47053050569871</v>
      </c>
      <c r="W59" s="15">
        <f t="shared" si="5"/>
        <v>28.396077830936655</v>
      </c>
      <c r="X59" s="15">
        <f t="shared" si="5"/>
        <v>44.619710107731891</v>
      </c>
      <c r="Y59" s="15">
        <f t="shared" si="5"/>
        <v>26.150921753498402</v>
      </c>
    </row>
    <row r="60" spans="1:27" x14ac:dyDescent="0.35">
      <c r="K60">
        <v>2026</v>
      </c>
      <c r="L60" s="15">
        <f t="shared" ref="L60:Y60" si="6">L12-L84</f>
        <v>20.517871747360584</v>
      </c>
      <c r="M60" s="15">
        <f t="shared" si="6"/>
        <v>28.382286838836364</v>
      </c>
      <c r="N60" s="15">
        <f t="shared" si="6"/>
        <v>14.6069338833065</v>
      </c>
      <c r="O60" s="15">
        <f t="shared" si="6"/>
        <v>12.8902513806961</v>
      </c>
      <c r="P60" s="15">
        <f t="shared" si="6"/>
        <v>1.5190284847056501</v>
      </c>
      <c r="Q60" s="15">
        <f t="shared" si="6"/>
        <v>4.7124675487271999</v>
      </c>
      <c r="R60" s="15">
        <f t="shared" si="6"/>
        <v>24.141365459779077</v>
      </c>
      <c r="S60" s="15">
        <f t="shared" si="6"/>
        <v>27.561836622248052</v>
      </c>
      <c r="T60" s="15">
        <f t="shared" si="6"/>
        <v>4.1478035212358098</v>
      </c>
      <c r="U60" s="15">
        <f t="shared" si="6"/>
        <v>3.1983543799063798</v>
      </c>
      <c r="V60" s="15">
        <f t="shared" si="6"/>
        <v>38.894156648867998</v>
      </c>
      <c r="W60" s="15">
        <f t="shared" si="6"/>
        <v>31.1430748852795</v>
      </c>
      <c r="X60" s="15">
        <f t="shared" si="6"/>
        <v>26.012238787329501</v>
      </c>
      <c r="Y60" s="15">
        <f t="shared" si="6"/>
        <v>25.225364024287249</v>
      </c>
    </row>
    <row r="61" spans="1:27" x14ac:dyDescent="0.35">
      <c r="K61">
        <v>2027</v>
      </c>
      <c r="L61" s="15">
        <f t="shared" ref="L61:Y61" si="7">L13-L85</f>
        <v>10.3336510193715</v>
      </c>
      <c r="M61" s="15">
        <f t="shared" si="7"/>
        <v>17.633615230014499</v>
      </c>
      <c r="N61" s="15">
        <f t="shared" si="7"/>
        <v>25.032781522017419</v>
      </c>
      <c r="O61" s="15">
        <f t="shared" si="7"/>
        <v>26.7826115163151</v>
      </c>
      <c r="P61" s="15">
        <f t="shared" si="7"/>
        <v>15.0133897069119</v>
      </c>
      <c r="Q61" s="15">
        <f t="shared" si="7"/>
        <v>14.269263656807301</v>
      </c>
      <c r="R61" s="15">
        <f t="shared" si="7"/>
        <v>30.421364022577499</v>
      </c>
      <c r="S61" s="15">
        <f t="shared" si="7"/>
        <v>23.670147669801089</v>
      </c>
      <c r="T61" s="15">
        <f t="shared" si="7"/>
        <v>2.0841917013048499</v>
      </c>
      <c r="U61" s="15">
        <f t="shared" si="7"/>
        <v>8.010937150578247</v>
      </c>
      <c r="V61" s="15">
        <f t="shared" si="7"/>
        <v>41.82933154509611</v>
      </c>
      <c r="W61" s="15">
        <f t="shared" si="7"/>
        <v>40.842039100705598</v>
      </c>
      <c r="X61" s="15">
        <f t="shared" si="7"/>
        <v>25.660325762339799</v>
      </c>
      <c r="Y61" s="15">
        <f t="shared" si="7"/>
        <v>20.581579470072601</v>
      </c>
    </row>
    <row r="62" spans="1:27" x14ac:dyDescent="0.35">
      <c r="K62">
        <v>2028</v>
      </c>
      <c r="L62" s="15">
        <f t="shared" ref="L62:Y62" si="8">L14-L86</f>
        <v>19.699376367345099</v>
      </c>
      <c r="M62" s="15">
        <f t="shared" si="8"/>
        <v>17.8048492249257</v>
      </c>
      <c r="N62" s="15">
        <f t="shared" si="8"/>
        <v>28.588637026777906</v>
      </c>
      <c r="O62" s="15">
        <f t="shared" si="8"/>
        <v>13.5335305081845</v>
      </c>
      <c r="P62" s="15">
        <f t="shared" si="8"/>
        <v>27.851433268937935</v>
      </c>
      <c r="Q62" s="15">
        <f t="shared" si="8"/>
        <v>13.452418751322</v>
      </c>
      <c r="R62" s="15">
        <f t="shared" si="8"/>
        <v>10.221986974827599</v>
      </c>
      <c r="S62" s="15">
        <f t="shared" si="8"/>
        <v>11.119479878443601</v>
      </c>
      <c r="T62" s="15">
        <f t="shared" si="8"/>
        <v>10.812993768344201</v>
      </c>
      <c r="U62" s="15">
        <f t="shared" si="8"/>
        <v>30.755681772535869</v>
      </c>
      <c r="V62" s="15">
        <f t="shared" si="8"/>
        <v>38.752963914449673</v>
      </c>
      <c r="W62" s="15">
        <f t="shared" si="8"/>
        <v>31.770066050397432</v>
      </c>
      <c r="X62" s="15">
        <f t="shared" si="8"/>
        <v>33.755841130476163</v>
      </c>
      <c r="Y62" s="15">
        <f t="shared" si="8"/>
        <v>26.571101406415401</v>
      </c>
    </row>
    <row r="63" spans="1:27" x14ac:dyDescent="0.35">
      <c r="K63">
        <v>2029</v>
      </c>
      <c r="L63" s="15">
        <f t="shared" ref="L63:Y63" si="9">L15-L87</f>
        <v>9.6980076769751999</v>
      </c>
      <c r="M63" s="15">
        <f t="shared" si="9"/>
        <v>18.990712183610825</v>
      </c>
      <c r="N63" s="15">
        <f t="shared" si="9"/>
        <v>29.023004545689091</v>
      </c>
      <c r="O63" s="15">
        <f t="shared" si="9"/>
        <v>13.637601061794699</v>
      </c>
      <c r="P63" s="15">
        <f t="shared" si="9"/>
        <v>29.275824452397359</v>
      </c>
      <c r="Q63" s="15">
        <f t="shared" si="9"/>
        <v>34.169837309055403</v>
      </c>
      <c r="R63" s="15">
        <f t="shared" si="9"/>
        <v>24.234125488774396</v>
      </c>
      <c r="S63" s="15">
        <f t="shared" si="9"/>
        <v>26.724933087320348</v>
      </c>
      <c r="T63" s="15">
        <f t="shared" si="9"/>
        <v>8.8213294023985203</v>
      </c>
      <c r="U63" s="15">
        <f t="shared" si="9"/>
        <v>9.2724933379905501</v>
      </c>
      <c r="V63" s="15">
        <f t="shared" si="9"/>
        <v>24.452806946264925</v>
      </c>
      <c r="W63" s="15">
        <f t="shared" si="9"/>
        <v>51.556535782250094</v>
      </c>
      <c r="X63" s="15">
        <f t="shared" si="9"/>
        <v>41.239203878179772</v>
      </c>
      <c r="Y63" s="15">
        <f t="shared" si="9"/>
        <v>25.529945268981798</v>
      </c>
    </row>
    <row r="75" spans="1:25" x14ac:dyDescent="0.35">
      <c r="A75" s="1" t="s">
        <v>92</v>
      </c>
      <c r="L75" s="10" t="s">
        <v>1</v>
      </c>
      <c r="M75" s="10" t="s">
        <v>0</v>
      </c>
      <c r="N75" s="10" t="s">
        <v>79</v>
      </c>
      <c r="O75" s="4" t="s">
        <v>91</v>
      </c>
      <c r="Q75" s="5"/>
    </row>
    <row r="76" spans="1:25" x14ac:dyDescent="0.35">
      <c r="L76" s="11" t="str">
        <f>L4</f>
        <v>MICA</v>
      </c>
      <c r="M76" s="11" t="s">
        <v>95</v>
      </c>
      <c r="N76" s="11" t="str">
        <f>N4</f>
        <v>A</v>
      </c>
      <c r="O76" t="str">
        <f>_xlfn.CONCAT("Average Spill Flow at ",L76," CC ",N76," (New vs Historical)")</f>
        <v>Average Spill Flow at MICA CC A (New vs Historical)</v>
      </c>
      <c r="Q76" s="7"/>
    </row>
    <row r="77" spans="1:25" x14ac:dyDescent="0.35">
      <c r="K77" s="2" t="s">
        <v>2</v>
      </c>
      <c r="L77" s="5" t="s">
        <v>3</v>
      </c>
      <c r="M77" s="5" t="s">
        <v>4</v>
      </c>
      <c r="N77" s="5" t="s">
        <v>5</v>
      </c>
      <c r="O77" s="2" t="s">
        <v>6</v>
      </c>
      <c r="P77" s="2" t="s">
        <v>7</v>
      </c>
      <c r="Q77" s="2" t="s">
        <v>8</v>
      </c>
      <c r="R77" s="2" t="s">
        <v>9</v>
      </c>
      <c r="S77" s="2" t="s">
        <v>10</v>
      </c>
      <c r="T77" s="2" t="s">
        <v>11</v>
      </c>
      <c r="U77" s="2" t="s">
        <v>12</v>
      </c>
      <c r="V77" s="2" t="s">
        <v>13</v>
      </c>
      <c r="W77" s="2" t="s">
        <v>14</v>
      </c>
      <c r="X77" s="2" t="s">
        <v>15</v>
      </c>
      <c r="Y77" s="2" t="s">
        <v>16</v>
      </c>
    </row>
    <row r="78" spans="1:25" x14ac:dyDescent="0.35">
      <c r="K78">
        <v>2020</v>
      </c>
      <c r="L78" s="13">
        <f>VLOOKUP((_xlfn.CONCAT("R",$N$4,$M$76,$L$4,$K78)),'CC A'!$F$12277:$T$18756,2,FALSE)</f>
        <v>0</v>
      </c>
      <c r="M78" s="13">
        <f>VLOOKUP((_xlfn.CONCAT("R",$N$4,$M$76,$L$4,$K78)),'CC A'!$F$12277:$T$18756,3,FALSE)</f>
        <v>0</v>
      </c>
      <c r="N78" s="13">
        <f>VLOOKUP((_xlfn.CONCAT("R",$N$4,$M$76,$L$4,$K78)),'CC A'!$F$12277:$T$18756,4,FALSE)</f>
        <v>0.83243502889944399</v>
      </c>
      <c r="O78" s="13">
        <f>VLOOKUP((_xlfn.CONCAT("R",$N$4,$M$76,$L$4,$K78)),'CC A'!$F$12277:$T$18756,5,FALSE)</f>
        <v>0</v>
      </c>
      <c r="P78" s="13">
        <f>VLOOKUP((_xlfn.CONCAT("R",$N$4,$M$76,$L$4,$K78)),'CC A'!$F$12277:$T$18756,6,FALSE)</f>
        <v>1.0983927996431699</v>
      </c>
      <c r="Q78" s="13">
        <f>VLOOKUP((_xlfn.CONCAT("R",$N$4,$M$76,$L$4,$K78)),'CC A'!$F$12277:$T$18756,7,FALSE)</f>
        <v>0.17508123245967699</v>
      </c>
      <c r="R78" s="13">
        <f>VLOOKUP((_xlfn.CONCAT("R",$N$4,$M$76,$L$4,$K78)),'CC A'!$F$12277:$T$18756,8,FALSE)</f>
        <v>0</v>
      </c>
      <c r="S78" s="13">
        <f>VLOOKUP((_xlfn.CONCAT("R",$N$4,$M$76,$L$4,$K78)),'CC A'!$F$12277:$T$18756,9,FALSE)</f>
        <v>0</v>
      </c>
      <c r="T78" s="13">
        <f>VLOOKUP((_xlfn.CONCAT("R",$N$4,$M$76,$L$4,$K78)),'CC A'!$F$12277:$T$18756,10,FALSE)</f>
        <v>1.0696304506115499</v>
      </c>
      <c r="U78" s="13">
        <f>VLOOKUP((_xlfn.CONCAT("R",$N$4,$M$76,$L$4,$K78)),'CC A'!$F$12277:$T$18756,11,FALSE)</f>
        <v>11.857781901777701</v>
      </c>
      <c r="V78" s="13">
        <f>VLOOKUP((_xlfn.CONCAT("R",$N$4,$M$76,$L$4,$K78)),'CC A'!$F$12277:$T$18756,12,FALSE)</f>
        <v>0.95475917092923301</v>
      </c>
      <c r="W78" s="13">
        <f>VLOOKUP((_xlfn.CONCAT("R",$N$4,$M$76,$L$4,$K78)),'CC A'!$F$12277:$T$18756,13,FALSE)</f>
        <v>0.75041286800366191</v>
      </c>
      <c r="X78" s="13">
        <f>VLOOKUP((_xlfn.CONCAT("R",$N$4,$M$76,$L$4,$K78)),'CC A'!$F$12277:$T$18756,14,FALSE)</f>
        <v>1.9811246708385399</v>
      </c>
      <c r="Y78" s="13">
        <f>VLOOKUP((_xlfn.CONCAT("R",$N$4,$M$76,$L$4,$K78)),'CC A'!$F$12277:$T$18756,15,FALSE)</f>
        <v>0.69345667219111096</v>
      </c>
    </row>
    <row r="79" spans="1:25" x14ac:dyDescent="0.35">
      <c r="K79">
        <v>2021</v>
      </c>
      <c r="L79" s="13">
        <f>VLOOKUP((_xlfn.CONCAT("R",$N$4,$M$76,$L$4,$K79)),'CC A'!$F$12277:$T$18756,2,FALSE)</f>
        <v>0</v>
      </c>
      <c r="M79" s="13">
        <f>VLOOKUP((_xlfn.CONCAT("R",$N$4,$M$76,$L$4,$K79)),'CC A'!$F$12277:$T$18756,3,FALSE)</f>
        <v>0</v>
      </c>
      <c r="N79" s="13">
        <f>VLOOKUP((_xlfn.CONCAT("R",$N$4,$M$76,$L$4,$K79)),'CC A'!$F$12277:$T$18756,4,FALSE)</f>
        <v>2.4702183090472198</v>
      </c>
      <c r="O79" s="13">
        <f>VLOOKUP((_xlfn.CONCAT("R",$N$4,$M$76,$L$4,$K79)),'CC A'!$F$12277:$T$18756,5,FALSE)</f>
        <v>0</v>
      </c>
      <c r="P79" s="13">
        <f>VLOOKUP((_xlfn.CONCAT("R",$N$4,$M$76,$L$4,$K79)),'CC A'!$F$12277:$T$18756,6,FALSE)</f>
        <v>0.75556062022916604</v>
      </c>
      <c r="Q79" s="13">
        <f>VLOOKUP((_xlfn.CONCAT("R",$N$4,$M$76,$L$4,$K79)),'CC A'!$F$12277:$T$18756,7,FALSE)</f>
        <v>0</v>
      </c>
      <c r="R79" s="13">
        <f>VLOOKUP((_xlfn.CONCAT("R",$N$4,$M$76,$L$4,$K79)),'CC A'!$F$12277:$T$18756,8,FALSE)</f>
        <v>0</v>
      </c>
      <c r="S79" s="13">
        <f>VLOOKUP((_xlfn.CONCAT("R",$N$4,$M$76,$L$4,$K79)),'CC A'!$F$12277:$T$18756,9,FALSE)</f>
        <v>0</v>
      </c>
      <c r="T79" s="13">
        <f>VLOOKUP((_xlfn.CONCAT("R",$N$4,$M$76,$L$4,$K79)),'CC A'!$F$12277:$T$18756,10,FALSE)</f>
        <v>0</v>
      </c>
      <c r="U79" s="13">
        <f>VLOOKUP((_xlfn.CONCAT("R",$N$4,$M$76,$L$4,$K79)),'CC A'!$F$12277:$T$18756,11,FALSE)</f>
        <v>1.6166929777249899</v>
      </c>
      <c r="V79" s="13">
        <f>VLOOKUP((_xlfn.CONCAT("R",$N$4,$M$76,$L$4,$K79)),'CC A'!$F$12277:$T$18756,12,FALSE)</f>
        <v>7.1930972844979797</v>
      </c>
      <c r="W79" s="13">
        <f>VLOOKUP((_xlfn.CONCAT("R",$N$4,$M$76,$L$4,$K79)),'CC A'!$F$12277:$T$18756,13,FALSE)</f>
        <v>2.1339378646911098</v>
      </c>
      <c r="X79" s="13">
        <f>VLOOKUP((_xlfn.CONCAT("R",$N$4,$M$76,$L$4,$K79)),'CC A'!$F$12277:$T$18756,14,FALSE)</f>
        <v>0.80453182693880199</v>
      </c>
      <c r="Y79" s="13">
        <f>VLOOKUP((_xlfn.CONCAT("R",$N$4,$M$76,$L$4,$K79)),'CC A'!$F$12277:$T$18756,15,FALSE)</f>
        <v>2.8111868118055501E-3</v>
      </c>
    </row>
    <row r="80" spans="1:25" x14ac:dyDescent="0.35">
      <c r="K80">
        <v>2022</v>
      </c>
      <c r="L80" s="13">
        <f>VLOOKUP((_xlfn.CONCAT("R",$N$4,$M$76,$L$4,$K80)),'CC A'!$F$12277:$T$18756,2,FALSE)</f>
        <v>0</v>
      </c>
      <c r="M80" s="13">
        <f>VLOOKUP((_xlfn.CONCAT("R",$N$4,$M$76,$L$4,$K80)),'CC A'!$F$12277:$T$18756,3,FALSE)</f>
        <v>0</v>
      </c>
      <c r="N80" s="13">
        <f>VLOOKUP((_xlfn.CONCAT("R",$N$4,$M$76,$L$4,$K80)),'CC A'!$F$12277:$T$18756,4,FALSE)</f>
        <v>4.7131960900888802E-2</v>
      </c>
      <c r="O80" s="13">
        <f>VLOOKUP((_xlfn.CONCAT("R",$N$4,$M$76,$L$4,$K80)),'CC A'!$F$12277:$T$18756,5,FALSE)</f>
        <v>0</v>
      </c>
      <c r="P80" s="13">
        <f>VLOOKUP((_xlfn.CONCAT("R",$N$4,$M$76,$L$4,$K80)),'CC A'!$F$12277:$T$18756,6,FALSE)</f>
        <v>0</v>
      </c>
      <c r="Q80" s="13">
        <f>VLOOKUP((_xlfn.CONCAT("R",$N$4,$M$76,$L$4,$K80)),'CC A'!$F$12277:$T$18756,7,FALSE)</f>
        <v>0</v>
      </c>
      <c r="R80" s="13">
        <f>VLOOKUP((_xlfn.CONCAT("R",$N$4,$M$76,$L$4,$K80)),'CC A'!$F$12277:$T$18756,8,FALSE)</f>
        <v>0</v>
      </c>
      <c r="S80" s="13">
        <f>VLOOKUP((_xlfn.CONCAT("R",$N$4,$M$76,$L$4,$K80)),'CC A'!$F$12277:$T$18756,9,FALSE)</f>
        <v>0</v>
      </c>
      <c r="T80" s="13">
        <f>VLOOKUP((_xlfn.CONCAT("R",$N$4,$M$76,$L$4,$K80)),'CC A'!$F$12277:$T$18756,10,FALSE)</f>
        <v>0</v>
      </c>
      <c r="U80" s="13">
        <f>VLOOKUP((_xlfn.CONCAT("R",$N$4,$M$76,$L$4,$K80)),'CC A'!$F$12277:$T$18756,11,FALSE)</f>
        <v>7.3090981087118703</v>
      </c>
      <c r="V80" s="13">
        <f>VLOOKUP((_xlfn.CONCAT("R",$N$4,$M$76,$L$4,$K80)),'CC A'!$F$12277:$T$18756,12,FALSE)</f>
        <v>11.4796954798237</v>
      </c>
      <c r="W80" s="13">
        <f>VLOOKUP((_xlfn.CONCAT("R",$N$4,$M$76,$L$4,$K80)),'CC A'!$F$12277:$T$18756,13,FALSE)</f>
        <v>2.6603952736861101</v>
      </c>
      <c r="X80" s="13">
        <f>VLOOKUP((_xlfn.CONCAT("R",$N$4,$M$76,$L$4,$K80)),'CC A'!$F$12277:$T$18756,14,FALSE)</f>
        <v>3.24002283123294</v>
      </c>
      <c r="Y80" s="13">
        <f>VLOOKUP((_xlfn.CONCAT("R",$N$4,$M$76,$L$4,$K80)),'CC A'!$F$12277:$T$18756,15,FALSE)</f>
        <v>0</v>
      </c>
    </row>
    <row r="81" spans="11:25" x14ac:dyDescent="0.35">
      <c r="K81">
        <v>2023</v>
      </c>
      <c r="L81" s="13">
        <f>VLOOKUP((_xlfn.CONCAT("R",$N$4,$M$76,$L$4,$K81)),'CC A'!$F$12277:$T$18756,2,FALSE)</f>
        <v>0</v>
      </c>
      <c r="M81" s="13">
        <f>VLOOKUP((_xlfn.CONCAT("R",$N$4,$M$76,$L$4,$K81)),'CC A'!$F$12277:$T$18756,3,FALSE)</f>
        <v>0</v>
      </c>
      <c r="N81" s="13">
        <f>VLOOKUP((_xlfn.CONCAT("R",$N$4,$M$76,$L$4,$K81)),'CC A'!$F$12277:$T$18756,4,FALSE)</f>
        <v>0.19904896325173599</v>
      </c>
      <c r="O81" s="13">
        <f>VLOOKUP((_xlfn.CONCAT("R",$N$4,$M$76,$L$4,$K81)),'CC A'!$F$12277:$T$18756,5,FALSE)</f>
        <v>0</v>
      </c>
      <c r="P81" s="13">
        <f>VLOOKUP((_xlfn.CONCAT("R",$N$4,$M$76,$L$4,$K81)),'CC A'!$F$12277:$T$18756,6,FALSE)</f>
        <v>0</v>
      </c>
      <c r="Q81" s="13">
        <f>VLOOKUP((_xlfn.CONCAT("R",$N$4,$M$76,$L$4,$K81)),'CC A'!$F$12277:$T$18756,7,FALSE)</f>
        <v>0</v>
      </c>
      <c r="R81" s="13">
        <f>VLOOKUP((_xlfn.CONCAT("R",$N$4,$M$76,$L$4,$K81)),'CC A'!$F$12277:$T$18756,8,FALSE)</f>
        <v>0</v>
      </c>
      <c r="S81" s="13">
        <f>VLOOKUP((_xlfn.CONCAT("R",$N$4,$M$76,$L$4,$K81)),'CC A'!$F$12277:$T$18756,9,FALSE)</f>
        <v>0</v>
      </c>
      <c r="T81" s="13">
        <f>VLOOKUP((_xlfn.CONCAT("R",$N$4,$M$76,$L$4,$K81)),'CC A'!$F$12277:$T$18756,10,FALSE)</f>
        <v>0</v>
      </c>
      <c r="U81" s="13">
        <f>VLOOKUP((_xlfn.CONCAT("R",$N$4,$M$76,$L$4,$K81)),'CC A'!$F$12277:$T$18756,11,FALSE)</f>
        <v>0.51232257730208297</v>
      </c>
      <c r="V81" s="13">
        <f>VLOOKUP((_xlfn.CONCAT("R",$N$4,$M$76,$L$4,$K81)),'CC A'!$F$12277:$T$18756,12,FALSE)</f>
        <v>7.8580678874767402</v>
      </c>
      <c r="W81" s="13">
        <f>VLOOKUP((_xlfn.CONCAT("R",$N$4,$M$76,$L$4,$K81)),'CC A'!$F$12277:$T$18756,13,FALSE)</f>
        <v>1.12742140243638</v>
      </c>
      <c r="X81" s="13">
        <f>VLOOKUP((_xlfn.CONCAT("R",$N$4,$M$76,$L$4,$K81)),'CC A'!$F$12277:$T$18756,14,FALSE)</f>
        <v>4.18000871582929</v>
      </c>
      <c r="Y81" s="13">
        <f>VLOOKUP((_xlfn.CONCAT("R",$N$4,$M$76,$L$4,$K81)),'CC A'!$F$12277:$T$18756,15,FALSE)</f>
        <v>4.0363558827083302E-3</v>
      </c>
    </row>
    <row r="82" spans="11:25" x14ac:dyDescent="0.35">
      <c r="K82">
        <v>2024</v>
      </c>
      <c r="L82" s="13">
        <f>VLOOKUP((_xlfn.CONCAT("R",$N$4,$M$76,$L$4,$K82)),'CC A'!$F$12277:$T$18756,2,FALSE)</f>
        <v>0</v>
      </c>
      <c r="M82" s="13">
        <f>VLOOKUP((_xlfn.CONCAT("R",$N$4,$M$76,$L$4,$K82)),'CC A'!$F$12277:$T$18756,3,FALSE)</f>
        <v>0.71553489844671503</v>
      </c>
      <c r="N82" s="13">
        <f>VLOOKUP((_xlfn.CONCAT("R",$N$4,$M$76,$L$4,$K82)),'CC A'!$F$12277:$T$18756,4,FALSE)</f>
        <v>0.34727636255477001</v>
      </c>
      <c r="O82" s="13">
        <f>VLOOKUP((_xlfn.CONCAT("R",$N$4,$M$76,$L$4,$K82)),'CC A'!$F$12277:$T$18756,5,FALSE)</f>
        <v>0</v>
      </c>
      <c r="P82" s="13">
        <f>VLOOKUP((_xlfn.CONCAT("R",$N$4,$M$76,$L$4,$K82)),'CC A'!$F$12277:$T$18756,6,FALSE)</f>
        <v>0.38268298856249999</v>
      </c>
      <c r="Q82" s="13">
        <f>VLOOKUP((_xlfn.CONCAT("R",$N$4,$M$76,$L$4,$K82)),'CC A'!$F$12277:$T$18756,7,FALSE)</f>
        <v>0.80114154154905903</v>
      </c>
      <c r="R82" s="13">
        <f>VLOOKUP((_xlfn.CONCAT("R",$N$4,$M$76,$L$4,$K82)),'CC A'!$F$12277:$T$18756,8,FALSE)</f>
        <v>0</v>
      </c>
      <c r="S82" s="13">
        <f>VLOOKUP((_xlfn.CONCAT("R",$N$4,$M$76,$L$4,$K82)),'CC A'!$F$12277:$T$18756,9,FALSE)</f>
        <v>0</v>
      </c>
      <c r="T82" s="13">
        <f>VLOOKUP((_xlfn.CONCAT("R",$N$4,$M$76,$L$4,$K82)),'CC A'!$F$12277:$T$18756,10,FALSE)</f>
        <v>0</v>
      </c>
      <c r="U82" s="13">
        <f>VLOOKUP((_xlfn.CONCAT("R",$N$4,$M$76,$L$4,$K82)),'CC A'!$F$12277:$T$18756,11,FALSE)</f>
        <v>0</v>
      </c>
      <c r="V82" s="13">
        <f>VLOOKUP((_xlfn.CONCAT("R",$N$4,$M$76,$L$4,$K82)),'CC A'!$F$12277:$T$18756,12,FALSE)</f>
        <v>3.2432786827950202</v>
      </c>
      <c r="W82" s="13">
        <f>VLOOKUP((_xlfn.CONCAT("R",$N$4,$M$76,$L$4,$K82)),'CC A'!$F$12277:$T$18756,13,FALSE)</f>
        <v>6.1308670062538804</v>
      </c>
      <c r="X82" s="13">
        <f>VLOOKUP((_xlfn.CONCAT("R",$N$4,$M$76,$L$4,$K82)),'CC A'!$F$12277:$T$18756,14,FALSE)</f>
        <v>2.8023908903475201</v>
      </c>
      <c r="Y82" s="13">
        <f>VLOOKUP((_xlfn.CONCAT("R",$N$4,$M$76,$L$4,$K82)),'CC A'!$F$12277:$T$18756,15,FALSE)</f>
        <v>1.6235503826237401</v>
      </c>
    </row>
    <row r="83" spans="11:25" x14ac:dyDescent="0.35">
      <c r="K83">
        <v>2025</v>
      </c>
      <c r="L83" s="13">
        <f>VLOOKUP((_xlfn.CONCAT("R",$N$4,$M$76,$L$4,$K83)),'CC A'!$F$12277:$T$18756,2,FALSE)</f>
        <v>0</v>
      </c>
      <c r="M83" s="13">
        <f>VLOOKUP((_xlfn.CONCAT("R",$N$4,$M$76,$L$4,$K83)),'CC A'!$F$12277:$T$18756,3,FALSE)</f>
        <v>1.24774582042395</v>
      </c>
      <c r="N83" s="13">
        <f>VLOOKUP((_xlfn.CONCAT("R",$N$4,$M$76,$L$4,$K83)),'CC A'!$F$12277:$T$18756,4,FALSE)</f>
        <v>0</v>
      </c>
      <c r="O83" s="13">
        <f>VLOOKUP((_xlfn.CONCAT("R",$N$4,$M$76,$L$4,$K83)),'CC A'!$F$12277:$T$18756,5,FALSE)</f>
        <v>0</v>
      </c>
      <c r="P83" s="13">
        <f>VLOOKUP((_xlfn.CONCAT("R",$N$4,$M$76,$L$4,$K83)),'CC A'!$F$12277:$T$18756,6,FALSE)</f>
        <v>0</v>
      </c>
      <c r="Q83" s="13">
        <f>VLOOKUP((_xlfn.CONCAT("R",$N$4,$M$76,$L$4,$K83)),'CC A'!$F$12277:$T$18756,7,FALSE)</f>
        <v>0</v>
      </c>
      <c r="R83" s="13">
        <f>VLOOKUP((_xlfn.CONCAT("R",$N$4,$M$76,$L$4,$K83)),'CC A'!$F$12277:$T$18756,8,FALSE)</f>
        <v>0</v>
      </c>
      <c r="S83" s="13">
        <f>VLOOKUP((_xlfn.CONCAT("R",$N$4,$M$76,$L$4,$K83)),'CC A'!$F$12277:$T$18756,9,FALSE)</f>
        <v>0</v>
      </c>
      <c r="T83" s="13">
        <f>VLOOKUP((_xlfn.CONCAT("R",$N$4,$M$76,$L$4,$K83)),'CC A'!$F$12277:$T$18756,10,FALSE)</f>
        <v>0</v>
      </c>
      <c r="U83" s="13">
        <f>VLOOKUP((_xlfn.CONCAT("R",$N$4,$M$76,$L$4,$K83)),'CC A'!$F$12277:$T$18756,11,FALSE)</f>
        <v>0</v>
      </c>
      <c r="V83" s="13">
        <f>VLOOKUP((_xlfn.CONCAT("R",$N$4,$M$76,$L$4,$K83)),'CC A'!$F$12277:$T$18756,12,FALSE)</f>
        <v>9.9988014536290304E-2</v>
      </c>
      <c r="W83" s="13">
        <f>VLOOKUP((_xlfn.CONCAT("R",$N$4,$M$76,$L$4,$K83)),'CC A'!$F$12277:$T$18756,13,FALSE)</f>
        <v>0.20185720469444399</v>
      </c>
      <c r="X83" s="13">
        <f>VLOOKUP((_xlfn.CONCAT("R",$N$4,$M$76,$L$4,$K83)),'CC A'!$F$12277:$T$18756,14,FALSE)</f>
        <v>5.0103848111315097</v>
      </c>
      <c r="Y83" s="13">
        <f>VLOOKUP((_xlfn.CONCAT("R",$N$4,$M$76,$L$4,$K83)),'CC A'!$F$12277:$T$18756,15,FALSE)</f>
        <v>0</v>
      </c>
    </row>
    <row r="84" spans="11:25" x14ac:dyDescent="0.35">
      <c r="K84">
        <v>2026</v>
      </c>
      <c r="L84" s="13">
        <f>VLOOKUP((_xlfn.CONCAT("R",$N$4,$M$76,$L$4,$K84)),'CC A'!$F$12277:$T$18756,2,FALSE)</f>
        <v>6.7345676520161202E-3</v>
      </c>
      <c r="M84" s="13">
        <f>VLOOKUP((_xlfn.CONCAT("R",$N$4,$M$76,$L$4,$K84)),'CC A'!$F$12277:$T$18756,3,FALSE)</f>
        <v>0.60748977283263805</v>
      </c>
      <c r="N84" s="13">
        <f>VLOOKUP((_xlfn.CONCAT("R",$N$4,$M$76,$L$4,$K84)),'CC A'!$F$12277:$T$18756,4,FALSE)</f>
        <v>0</v>
      </c>
      <c r="O84" s="13">
        <f>VLOOKUP((_xlfn.CONCAT("R",$N$4,$M$76,$L$4,$K84)),'CC A'!$F$12277:$T$18756,5,FALSE)</f>
        <v>0</v>
      </c>
      <c r="P84" s="13">
        <f>VLOOKUP((_xlfn.CONCAT("R",$N$4,$M$76,$L$4,$K84)),'CC A'!$F$12277:$T$18756,6,FALSE)</f>
        <v>0</v>
      </c>
      <c r="Q84" s="13">
        <f>VLOOKUP((_xlfn.CONCAT("R",$N$4,$M$76,$L$4,$K84)),'CC A'!$F$12277:$T$18756,7,FALSE)</f>
        <v>0</v>
      </c>
      <c r="R84" s="13">
        <f>VLOOKUP((_xlfn.CONCAT("R",$N$4,$M$76,$L$4,$K84)),'CC A'!$F$12277:$T$18756,8,FALSE)</f>
        <v>9.0220123184722195E-2</v>
      </c>
      <c r="S84" s="13">
        <f>VLOOKUP((_xlfn.CONCAT("R",$N$4,$M$76,$L$4,$K84)),'CC A'!$F$12277:$T$18756,9,FALSE)</f>
        <v>1.28137809255555</v>
      </c>
      <c r="T84" s="13">
        <f>VLOOKUP((_xlfn.CONCAT("R",$N$4,$M$76,$L$4,$K84)),'CC A'!$F$12277:$T$18756,10,FALSE)</f>
        <v>0</v>
      </c>
      <c r="U84" s="13">
        <f>VLOOKUP((_xlfn.CONCAT("R",$N$4,$M$76,$L$4,$K84)),'CC A'!$F$12277:$T$18756,11,FALSE)</f>
        <v>0</v>
      </c>
      <c r="V84" s="13">
        <f>VLOOKUP((_xlfn.CONCAT("R",$N$4,$M$76,$L$4,$K84)),'CC A'!$F$12277:$T$18756,12,FALSE)</f>
        <v>10.022510341688699</v>
      </c>
      <c r="W84" s="13">
        <f>VLOOKUP((_xlfn.CONCAT("R",$N$4,$M$76,$L$4,$K84)),'CC A'!$F$12277:$T$18756,13,FALSE)</f>
        <v>4.6041313237499999</v>
      </c>
      <c r="X84" s="13">
        <f>VLOOKUP((_xlfn.CONCAT("R",$N$4,$M$76,$L$4,$K84)),'CC A'!$F$12277:$T$18756,14,FALSE)</f>
        <v>0</v>
      </c>
      <c r="Y84" s="13">
        <f>VLOOKUP((_xlfn.CONCAT("R",$N$4,$M$76,$L$4,$K84)),'CC A'!$F$12277:$T$18756,15,FALSE)</f>
        <v>0.25781244642995099</v>
      </c>
    </row>
    <row r="85" spans="11:25" x14ac:dyDescent="0.35">
      <c r="K85">
        <v>2027</v>
      </c>
      <c r="L85" s="13">
        <f>VLOOKUP((_xlfn.CONCAT("R",$N$4,$M$76,$L$4,$K85)),'CC A'!$F$12277:$T$18756,2,FALSE)</f>
        <v>0</v>
      </c>
      <c r="M85" s="13">
        <f>VLOOKUP((_xlfn.CONCAT("R",$N$4,$M$76,$L$4,$K85)),'CC A'!$F$12277:$T$18756,3,FALSE)</f>
        <v>0</v>
      </c>
      <c r="N85" s="13">
        <f>VLOOKUP((_xlfn.CONCAT("R",$N$4,$M$76,$L$4,$K85)),'CC A'!$F$12277:$T$18756,4,FALSE)</f>
        <v>2.6415231044513798</v>
      </c>
      <c r="O85" s="13">
        <f>VLOOKUP((_xlfn.CONCAT("R",$N$4,$M$76,$L$4,$K85)),'CC A'!$F$12277:$T$18756,5,FALSE)</f>
        <v>0</v>
      </c>
      <c r="P85" s="13">
        <f>VLOOKUP((_xlfn.CONCAT("R",$N$4,$M$76,$L$4,$K85)),'CC A'!$F$12277:$T$18756,6,FALSE)</f>
        <v>0</v>
      </c>
      <c r="Q85" s="13">
        <f>VLOOKUP((_xlfn.CONCAT("R",$N$4,$M$76,$L$4,$K85)),'CC A'!$F$12277:$T$18756,7,FALSE)</f>
        <v>0</v>
      </c>
      <c r="R85" s="13">
        <f>VLOOKUP((_xlfn.CONCAT("R",$N$4,$M$76,$L$4,$K85)),'CC A'!$F$12277:$T$18756,8,FALSE)</f>
        <v>12.211438770125</v>
      </c>
      <c r="S85" s="13">
        <f>VLOOKUP((_xlfn.CONCAT("R",$N$4,$M$76,$L$4,$K85)),'CC A'!$F$12277:$T$18756,9,FALSE)</f>
        <v>7.9716015851111104</v>
      </c>
      <c r="T85" s="13">
        <f>VLOOKUP((_xlfn.CONCAT("R",$N$4,$M$76,$L$4,$K85)),'CC A'!$F$12277:$T$18756,10,FALSE)</f>
        <v>0</v>
      </c>
      <c r="U85" s="13">
        <f>VLOOKUP((_xlfn.CONCAT("R",$N$4,$M$76,$L$4,$K85)),'CC A'!$F$12277:$T$18756,11,FALSE)</f>
        <v>0.67693611703472201</v>
      </c>
      <c r="V85" s="13">
        <f>VLOOKUP((_xlfn.CONCAT("R",$N$4,$M$76,$L$4,$K85)),'CC A'!$F$12277:$T$18756,12,FALSE)</f>
        <v>23.058445023915599</v>
      </c>
      <c r="W85" s="13">
        <f>VLOOKUP((_xlfn.CONCAT("R",$N$4,$M$76,$L$4,$K85)),'CC A'!$F$12277:$T$18756,13,FALSE)</f>
        <v>0</v>
      </c>
      <c r="X85" s="13">
        <f>VLOOKUP((_xlfn.CONCAT("R",$N$4,$M$76,$L$4,$K85)),'CC A'!$F$12277:$T$18756,14,FALSE)</f>
        <v>0</v>
      </c>
      <c r="Y85" s="13">
        <f>VLOOKUP((_xlfn.CONCAT("R",$N$4,$M$76,$L$4,$K85)),'CC A'!$F$12277:$T$18756,15,FALSE)</f>
        <v>0</v>
      </c>
    </row>
    <row r="86" spans="11:25" x14ac:dyDescent="0.35">
      <c r="K86">
        <v>2028</v>
      </c>
      <c r="L86" s="13">
        <f>VLOOKUP((_xlfn.CONCAT("R",$N$4,$M$76,$L$4,$K86)),'CC A'!$F$12277:$T$18756,2,FALSE)</f>
        <v>0</v>
      </c>
      <c r="M86" s="13">
        <f>VLOOKUP((_xlfn.CONCAT("R",$N$4,$M$76,$L$4,$K86)),'CC A'!$F$12277:$T$18756,3,FALSE)</f>
        <v>0</v>
      </c>
      <c r="N86" s="13">
        <f>VLOOKUP((_xlfn.CONCAT("R",$N$4,$M$76,$L$4,$K86)),'CC A'!$F$12277:$T$18756,4,FALSE)</f>
        <v>0.67790337649149301</v>
      </c>
      <c r="O86" s="13">
        <f>VLOOKUP((_xlfn.CONCAT("R",$N$4,$M$76,$L$4,$K86)),'CC A'!$F$12277:$T$18756,5,FALSE)</f>
        <v>0</v>
      </c>
      <c r="P86" s="13">
        <f>VLOOKUP((_xlfn.CONCAT("R",$N$4,$M$76,$L$4,$K86)),'CC A'!$F$12277:$T$18756,6,FALSE)</f>
        <v>0.68830597868786403</v>
      </c>
      <c r="Q86" s="13">
        <f>VLOOKUP((_xlfn.CONCAT("R",$N$4,$M$76,$L$4,$K86)),'CC A'!$F$12277:$T$18756,7,FALSE)</f>
        <v>0</v>
      </c>
      <c r="R86" s="13">
        <f>VLOOKUP((_xlfn.CONCAT("R",$N$4,$M$76,$L$4,$K86)),'CC A'!$F$12277:$T$18756,8,FALSE)</f>
        <v>0</v>
      </c>
      <c r="S86" s="13">
        <f>VLOOKUP((_xlfn.CONCAT("R",$N$4,$M$76,$L$4,$K86)),'CC A'!$F$12277:$T$18756,9,FALSE)</f>
        <v>0</v>
      </c>
      <c r="T86" s="13">
        <f>VLOOKUP((_xlfn.CONCAT("R",$N$4,$M$76,$L$4,$K86)),'CC A'!$F$12277:$T$18756,10,FALSE)</f>
        <v>0</v>
      </c>
      <c r="U86" s="13">
        <f>VLOOKUP((_xlfn.CONCAT("R",$N$4,$M$76,$L$4,$K86)),'CC A'!$F$12277:$T$18756,11,FALSE)</f>
        <v>7.8104526283583304</v>
      </c>
      <c r="V86" s="13">
        <f>VLOOKUP((_xlfn.CONCAT("R",$N$4,$M$76,$L$4,$K86)),'CC A'!$F$12277:$T$18756,12,FALSE)</f>
        <v>2.0309903937585299</v>
      </c>
      <c r="W86" s="13">
        <f>VLOOKUP((_xlfn.CONCAT("R",$N$4,$M$76,$L$4,$K86)),'CC A'!$F$12277:$T$18756,13,FALSE)</f>
        <v>0.17761426159166599</v>
      </c>
      <c r="X86" s="13">
        <f>VLOOKUP((_xlfn.CONCAT("R",$N$4,$M$76,$L$4,$K86)),'CC A'!$F$12277:$T$18756,14,FALSE)</f>
        <v>2.0135345706510401</v>
      </c>
      <c r="Y86" s="13">
        <f>VLOOKUP((_xlfn.CONCAT("R",$N$4,$M$76,$L$4,$K86)),'CC A'!$F$12277:$T$18756,15,FALSE)</f>
        <v>0</v>
      </c>
    </row>
    <row r="87" spans="11:25" x14ac:dyDescent="0.35">
      <c r="K87">
        <v>2029</v>
      </c>
      <c r="L87" s="13">
        <f>VLOOKUP((_xlfn.CONCAT("R",$N$4,$M$76,$L$4,$K87)),'CC A'!$F$12277:$T$18756,2,FALSE)</f>
        <v>0</v>
      </c>
      <c r="M87" s="13">
        <f>VLOOKUP((_xlfn.CONCAT("R",$N$4,$M$76,$L$4,$K87)),'CC A'!$F$12277:$T$18756,3,FALSE)</f>
        <v>7.4498218715277703E-2</v>
      </c>
      <c r="N87" s="13">
        <f>VLOOKUP((_xlfn.CONCAT("R",$N$4,$M$76,$L$4,$K87)),'CC A'!$F$12277:$T$18756,4,FALSE)</f>
        <v>0.29361167487020801</v>
      </c>
      <c r="O87" s="13">
        <f>VLOOKUP((_xlfn.CONCAT("R",$N$4,$M$76,$L$4,$K87)),'CC A'!$F$12277:$T$18756,5,FALSE)</f>
        <v>0</v>
      </c>
      <c r="P87" s="13">
        <f>VLOOKUP((_xlfn.CONCAT("R",$N$4,$M$76,$L$4,$K87)),'CC A'!$F$12277:$T$18756,6,FALSE)</f>
        <v>1.51944563707864</v>
      </c>
      <c r="Q87" s="13">
        <f>VLOOKUP((_xlfn.CONCAT("R",$N$4,$M$76,$L$4,$K87)),'CC A'!$F$12277:$T$18756,7,FALSE)</f>
        <v>13.0279740727076</v>
      </c>
      <c r="R87" s="13">
        <f>VLOOKUP((_xlfn.CONCAT("R",$N$4,$M$76,$L$4,$K87)),'CC A'!$F$12277:$T$18756,8,FALSE)</f>
        <v>28.081942579444402</v>
      </c>
      <c r="S87" s="13">
        <f>VLOOKUP((_xlfn.CONCAT("R",$N$4,$M$76,$L$4,$K87)),'CC A'!$F$12277:$T$18756,9,FALSE)</f>
        <v>2.3002352658055498</v>
      </c>
      <c r="T87" s="13">
        <f>VLOOKUP((_xlfn.CONCAT("R",$N$4,$M$76,$L$4,$K87)),'CC A'!$F$12277:$T$18756,10,FALSE)</f>
        <v>0.42160414032257998</v>
      </c>
      <c r="U87" s="13">
        <f>VLOOKUP((_xlfn.CONCAT("R",$N$4,$M$76,$L$4,$K87)),'CC A'!$F$12277:$T$18756,11,FALSE)</f>
        <v>0</v>
      </c>
      <c r="V87" s="13">
        <f>VLOOKUP((_xlfn.CONCAT("R",$N$4,$M$76,$L$4,$K87)),'CC A'!$F$12277:$T$18756,12,FALSE)</f>
        <v>0.66076622027217702</v>
      </c>
      <c r="W87" s="13">
        <f>VLOOKUP((_xlfn.CONCAT("R",$N$4,$M$76,$L$4,$K87)),'CC A'!$F$12277:$T$18756,13,FALSE)</f>
        <v>5.7025814577336096</v>
      </c>
      <c r="X87" s="13">
        <f>VLOOKUP((_xlfn.CONCAT("R",$N$4,$M$76,$L$4,$K87)),'CC A'!$F$12277:$T$18756,14,FALSE)</f>
        <v>2.4294660602096299</v>
      </c>
      <c r="Y87" s="13">
        <f>VLOOKUP((_xlfn.CONCAT("R",$N$4,$M$76,$L$4,$K87)),'CC A'!$F$12277:$T$18756,15,FALSE)</f>
        <v>0</v>
      </c>
    </row>
    <row r="88" spans="11:25" x14ac:dyDescent="0.35">
      <c r="K88" s="22">
        <v>2010</v>
      </c>
      <c r="L88" s="34" t="e">
        <f>VLOOKUP((_xlfn.CONCAT("Hist",$M$76,$L$4,$K88)),'CC A'!$F$11342:$T$12276,2,FALSE)</f>
        <v>#N/A</v>
      </c>
      <c r="M88" s="34" t="e">
        <f>VLOOKUP((_xlfn.CONCAT("Hist",$M$76,$L$4,$K88)),'CC A'!$F$11342:$T$12276,3,FALSE)</f>
        <v>#N/A</v>
      </c>
      <c r="N88" s="34" t="e">
        <f>VLOOKUP((_xlfn.CONCAT("Hist",$M$76,$L$4,$K88)),'CC A'!$F$11342:$T$12276,4,FALSE)</f>
        <v>#N/A</v>
      </c>
      <c r="O88" s="34" t="e">
        <f>VLOOKUP((_xlfn.CONCAT("Hist",$M$76,$L$4,$K88)),'CC A'!$F$11342:$T$12276,5,FALSE)</f>
        <v>#N/A</v>
      </c>
      <c r="P88" s="34" t="e">
        <f>VLOOKUP((_xlfn.CONCAT("Hist",$M$76,$L$4,$K88)),'CC A'!$F$11342:$T$12276,6,FALSE)</f>
        <v>#N/A</v>
      </c>
      <c r="Q88" s="34" t="e">
        <f>VLOOKUP((_xlfn.CONCAT("Hist",$M$76,$L$4,$K88)),'CC A'!$F$11342:$T$12276,7,FALSE)</f>
        <v>#N/A</v>
      </c>
      <c r="R88" s="34" t="e">
        <f>VLOOKUP((_xlfn.CONCAT("Hist",$M$76,$L$4,$K88)),'CC A'!$F$11342:$T$12276,8,FALSE)</f>
        <v>#N/A</v>
      </c>
      <c r="S88" s="34" t="e">
        <f>VLOOKUP((_xlfn.CONCAT("Hist",$M$76,$L$4,$K88)),'CC A'!$F$11342:$T$12276,9,FALSE)</f>
        <v>#N/A</v>
      </c>
      <c r="T88" s="34" t="e">
        <f>VLOOKUP((_xlfn.CONCAT("Hist",$M$76,$L$4,$K88)),'CC A'!$F$11342:$T$12276,10,FALSE)</f>
        <v>#N/A</v>
      </c>
      <c r="U88" s="34" t="e">
        <f>VLOOKUP((_xlfn.CONCAT("Hist",$M$76,$L$4,$K88)),'CC A'!$F$11342:$T$12276,11,FALSE)</f>
        <v>#N/A</v>
      </c>
      <c r="V88" s="34" t="e">
        <f>VLOOKUP((_xlfn.CONCAT("Hist",$M$76,$L$4,$K88)),'CC A'!$F$11342:$T$12276,12,FALSE)</f>
        <v>#N/A</v>
      </c>
      <c r="W88" s="34" t="e">
        <f>VLOOKUP((_xlfn.CONCAT("Hist",$M$76,$L$4,$K88)),'CC A'!$F$11342:$T$12276,13,FALSE)</f>
        <v>#N/A</v>
      </c>
      <c r="X88" s="34" t="e">
        <f>VLOOKUP((_xlfn.CONCAT("Hist",$M$76,$L$4,$K88)),'CC A'!$F$11342:$T$12276,14,FALSE)</f>
        <v>#N/A</v>
      </c>
      <c r="Y88" s="34" t="e">
        <f>VLOOKUP((_xlfn.CONCAT("Hist",$M$76,$L$4,$K88)),'CC A'!$F$11342:$T$12276,15,FALSE)</f>
        <v>#N/A</v>
      </c>
    </row>
    <row r="89" spans="11:25" x14ac:dyDescent="0.35">
      <c r="K89" s="22">
        <v>2011</v>
      </c>
      <c r="L89" s="34" t="e">
        <f>VLOOKUP((_xlfn.CONCAT("Hist",$M$76,$L$4,$K89)),'CC A'!$F$11342:$T$12276,2,FALSE)</f>
        <v>#N/A</v>
      </c>
      <c r="M89" s="34" t="e">
        <f>VLOOKUP((_xlfn.CONCAT("Hist",$M$76,$L$4,$K89)),'CC A'!$F$11342:$T$12276,3,FALSE)</f>
        <v>#N/A</v>
      </c>
      <c r="N89" s="34" t="e">
        <f>VLOOKUP((_xlfn.CONCAT("Hist",$M$76,$L$4,$K89)),'CC A'!$F$11342:$T$12276,4,FALSE)</f>
        <v>#N/A</v>
      </c>
      <c r="O89" s="34" t="e">
        <f>VLOOKUP((_xlfn.CONCAT("Hist",$M$76,$L$4,$K89)),'CC A'!$F$11342:$T$12276,5,FALSE)</f>
        <v>#N/A</v>
      </c>
      <c r="P89" s="34" t="e">
        <f>VLOOKUP((_xlfn.CONCAT("Hist",$M$76,$L$4,$K89)),'CC A'!$F$11342:$T$12276,6,FALSE)</f>
        <v>#N/A</v>
      </c>
      <c r="Q89" s="34" t="e">
        <f>VLOOKUP((_xlfn.CONCAT("Hist",$M$76,$L$4,$K89)),'CC A'!$F$11342:$T$12276,7,FALSE)</f>
        <v>#N/A</v>
      </c>
      <c r="R89" s="34" t="e">
        <f>VLOOKUP((_xlfn.CONCAT("Hist",$M$76,$L$4,$K89)),'CC A'!$F$11342:$T$12276,8,FALSE)</f>
        <v>#N/A</v>
      </c>
      <c r="S89" s="34" t="e">
        <f>VLOOKUP((_xlfn.CONCAT("Hist",$M$76,$L$4,$K89)),'CC A'!$F$11342:$T$12276,9,FALSE)</f>
        <v>#N/A</v>
      </c>
      <c r="T89" s="34" t="e">
        <f>VLOOKUP((_xlfn.CONCAT("Hist",$M$76,$L$4,$K89)),'CC A'!$F$11342:$T$12276,10,FALSE)</f>
        <v>#N/A</v>
      </c>
      <c r="U89" s="34" t="e">
        <f>VLOOKUP((_xlfn.CONCAT("Hist",$M$76,$L$4,$K89)),'CC A'!$F$11342:$T$12276,11,FALSE)</f>
        <v>#N/A</v>
      </c>
      <c r="V89" s="34" t="e">
        <f>VLOOKUP((_xlfn.CONCAT("Hist",$M$76,$L$4,$K89)),'CC A'!$F$11342:$T$12276,12,FALSE)</f>
        <v>#N/A</v>
      </c>
      <c r="W89" s="34" t="e">
        <f>VLOOKUP((_xlfn.CONCAT("Hist",$M$76,$L$4,$K89)),'CC A'!$F$11342:$T$12276,13,FALSE)</f>
        <v>#N/A</v>
      </c>
      <c r="X89" s="34" t="e">
        <f>VLOOKUP((_xlfn.CONCAT("Hist",$M$76,$L$4,$K89)),'CC A'!$F$11342:$T$12276,14,FALSE)</f>
        <v>#N/A</v>
      </c>
      <c r="Y89" s="34" t="e">
        <f>VLOOKUP((_xlfn.CONCAT("Hist",$M$76,$L$4,$K89)),'CC A'!$F$11342:$T$12276,15,FALSE)</f>
        <v>#N/A</v>
      </c>
    </row>
    <row r="90" spans="11:25" x14ac:dyDescent="0.35">
      <c r="K90" s="22">
        <v>2012</v>
      </c>
      <c r="L90" s="34" t="e">
        <f>VLOOKUP((_xlfn.CONCAT("Hist",$M$76,$L$4,$K90)),'CC A'!$F$11342:$T$12276,2,FALSE)</f>
        <v>#N/A</v>
      </c>
      <c r="M90" s="34" t="e">
        <f>VLOOKUP((_xlfn.CONCAT("Hist",$M$76,$L$4,$K90)),'CC A'!$F$11342:$T$12276,3,FALSE)</f>
        <v>#N/A</v>
      </c>
      <c r="N90" s="34" t="e">
        <f>VLOOKUP((_xlfn.CONCAT("Hist",$M$76,$L$4,$K90)),'CC A'!$F$11342:$T$12276,4,FALSE)</f>
        <v>#N/A</v>
      </c>
      <c r="O90" s="34" t="e">
        <f>VLOOKUP((_xlfn.CONCAT("Hist",$M$76,$L$4,$K90)),'CC A'!$F$11342:$T$12276,5,FALSE)</f>
        <v>#N/A</v>
      </c>
      <c r="P90" s="34" t="e">
        <f>VLOOKUP((_xlfn.CONCAT("Hist",$M$76,$L$4,$K90)),'CC A'!$F$11342:$T$12276,6,FALSE)</f>
        <v>#N/A</v>
      </c>
      <c r="Q90" s="34" t="e">
        <f>VLOOKUP((_xlfn.CONCAT("Hist",$M$76,$L$4,$K90)),'CC A'!$F$11342:$T$12276,7,FALSE)</f>
        <v>#N/A</v>
      </c>
      <c r="R90" s="34" t="e">
        <f>VLOOKUP((_xlfn.CONCAT("Hist",$M$76,$L$4,$K90)),'CC A'!$F$11342:$T$12276,8,FALSE)</f>
        <v>#N/A</v>
      </c>
      <c r="S90" s="34" t="e">
        <f>VLOOKUP((_xlfn.CONCAT("Hist",$M$76,$L$4,$K90)),'CC A'!$F$11342:$T$12276,9,FALSE)</f>
        <v>#N/A</v>
      </c>
      <c r="T90" s="34" t="e">
        <f>VLOOKUP((_xlfn.CONCAT("Hist",$M$76,$L$4,$K90)),'CC A'!$F$11342:$T$12276,10,FALSE)</f>
        <v>#N/A</v>
      </c>
      <c r="U90" s="34" t="e">
        <f>VLOOKUP((_xlfn.CONCAT("Hist",$M$76,$L$4,$K90)),'CC A'!$F$11342:$T$12276,11,FALSE)</f>
        <v>#N/A</v>
      </c>
      <c r="V90" s="34" t="e">
        <f>VLOOKUP((_xlfn.CONCAT("Hist",$M$76,$L$4,$K90)),'CC A'!$F$11342:$T$12276,12,FALSE)</f>
        <v>#N/A</v>
      </c>
      <c r="W90" s="34" t="e">
        <f>VLOOKUP((_xlfn.CONCAT("Hist",$M$76,$L$4,$K90)),'CC A'!$F$11342:$T$12276,13,FALSE)</f>
        <v>#N/A</v>
      </c>
      <c r="X90" s="34" t="e">
        <f>VLOOKUP((_xlfn.CONCAT("Hist",$M$76,$L$4,$K90)),'CC A'!$F$11342:$T$12276,14,FALSE)</f>
        <v>#N/A</v>
      </c>
      <c r="Y90" s="34" t="e">
        <f>VLOOKUP((_xlfn.CONCAT("Hist",$M$76,$L$4,$K90)),'CC A'!$F$11342:$T$12276,15,FALSE)</f>
        <v>#N/A</v>
      </c>
    </row>
    <row r="91" spans="11:25" x14ac:dyDescent="0.35">
      <c r="K91" s="22">
        <v>2013</v>
      </c>
      <c r="L91" s="34" t="e">
        <f>VLOOKUP((_xlfn.CONCAT("Hist",$M$76,$L$4,$K91)),'CC A'!$F$11342:$T$12276,2,FALSE)</f>
        <v>#N/A</v>
      </c>
      <c r="M91" s="34" t="e">
        <f>VLOOKUP((_xlfn.CONCAT("Hist",$M$76,$L$4,$K91)),'CC A'!$F$11342:$T$12276,3,FALSE)</f>
        <v>#N/A</v>
      </c>
      <c r="N91" s="34" t="e">
        <f>VLOOKUP((_xlfn.CONCAT("Hist",$M$76,$L$4,$K91)),'CC A'!$F$11342:$T$12276,4,FALSE)</f>
        <v>#N/A</v>
      </c>
      <c r="O91" s="34" t="e">
        <f>VLOOKUP((_xlfn.CONCAT("Hist",$M$76,$L$4,$K91)),'CC A'!$F$11342:$T$12276,5,FALSE)</f>
        <v>#N/A</v>
      </c>
      <c r="P91" s="34" t="e">
        <f>VLOOKUP((_xlfn.CONCAT("Hist",$M$76,$L$4,$K91)),'CC A'!$F$11342:$T$12276,6,FALSE)</f>
        <v>#N/A</v>
      </c>
      <c r="Q91" s="34" t="e">
        <f>VLOOKUP((_xlfn.CONCAT("Hist",$M$76,$L$4,$K91)),'CC A'!$F$11342:$T$12276,7,FALSE)</f>
        <v>#N/A</v>
      </c>
      <c r="R91" s="34" t="e">
        <f>VLOOKUP((_xlfn.CONCAT("Hist",$M$76,$L$4,$K91)),'CC A'!$F$11342:$T$12276,8,FALSE)</f>
        <v>#N/A</v>
      </c>
      <c r="S91" s="34" t="e">
        <f>VLOOKUP((_xlfn.CONCAT("Hist",$M$76,$L$4,$K91)),'CC A'!$F$11342:$T$12276,9,FALSE)</f>
        <v>#N/A</v>
      </c>
      <c r="T91" s="34" t="e">
        <f>VLOOKUP((_xlfn.CONCAT("Hist",$M$76,$L$4,$K91)),'CC A'!$F$11342:$T$12276,10,FALSE)</f>
        <v>#N/A</v>
      </c>
      <c r="U91" s="34" t="e">
        <f>VLOOKUP((_xlfn.CONCAT("Hist",$M$76,$L$4,$K91)),'CC A'!$F$11342:$T$12276,11,FALSE)</f>
        <v>#N/A</v>
      </c>
      <c r="V91" s="34" t="e">
        <f>VLOOKUP((_xlfn.CONCAT("Hist",$M$76,$L$4,$K91)),'CC A'!$F$11342:$T$12276,12,FALSE)</f>
        <v>#N/A</v>
      </c>
      <c r="W91" s="34" t="e">
        <f>VLOOKUP((_xlfn.CONCAT("Hist",$M$76,$L$4,$K91)),'CC A'!$F$11342:$T$12276,13,FALSE)</f>
        <v>#N/A</v>
      </c>
      <c r="X91" s="34" t="e">
        <f>VLOOKUP((_xlfn.CONCAT("Hist",$M$76,$L$4,$K91)),'CC A'!$F$11342:$T$12276,14,FALSE)</f>
        <v>#N/A</v>
      </c>
      <c r="Y91" s="34" t="e">
        <f>VLOOKUP((_xlfn.CONCAT("Hist",$M$76,$L$4,$K91)),'CC A'!$F$11342:$T$12276,15,FALSE)</f>
        <v>#N/A</v>
      </c>
    </row>
    <row r="92" spans="11:25" x14ac:dyDescent="0.35">
      <c r="K92" s="22">
        <v>2014</v>
      </c>
      <c r="L92" s="34" t="e">
        <f>VLOOKUP((_xlfn.CONCAT("Hist",$M$76,$L$4,$K92)),'CC A'!$F$11342:$T$12276,2,FALSE)</f>
        <v>#N/A</v>
      </c>
      <c r="M92" s="34" t="e">
        <f>VLOOKUP((_xlfn.CONCAT("Hist",$M$76,$L$4,$K92)),'CC A'!$F$11342:$T$12276,3,FALSE)</f>
        <v>#N/A</v>
      </c>
      <c r="N92" s="34" t="e">
        <f>VLOOKUP((_xlfn.CONCAT("Hist",$M$76,$L$4,$K92)),'CC A'!$F$11342:$T$12276,4,FALSE)</f>
        <v>#N/A</v>
      </c>
      <c r="O92" s="34" t="e">
        <f>VLOOKUP((_xlfn.CONCAT("Hist",$M$76,$L$4,$K92)),'CC A'!$F$11342:$T$12276,5,FALSE)</f>
        <v>#N/A</v>
      </c>
      <c r="P92" s="34" t="e">
        <f>VLOOKUP((_xlfn.CONCAT("Hist",$M$76,$L$4,$K92)),'CC A'!$F$11342:$T$12276,6,FALSE)</f>
        <v>#N/A</v>
      </c>
      <c r="Q92" s="34" t="e">
        <f>VLOOKUP((_xlfn.CONCAT("Hist",$M$76,$L$4,$K92)),'CC A'!$F$11342:$T$12276,7,FALSE)</f>
        <v>#N/A</v>
      </c>
      <c r="R92" s="34" t="e">
        <f>VLOOKUP((_xlfn.CONCAT("Hist",$M$76,$L$4,$K92)),'CC A'!$F$11342:$T$12276,8,FALSE)</f>
        <v>#N/A</v>
      </c>
      <c r="S92" s="34" t="e">
        <f>VLOOKUP((_xlfn.CONCAT("Hist",$M$76,$L$4,$K92)),'CC A'!$F$11342:$T$12276,9,FALSE)</f>
        <v>#N/A</v>
      </c>
      <c r="T92" s="34" t="e">
        <f>VLOOKUP((_xlfn.CONCAT("Hist",$M$76,$L$4,$K92)),'CC A'!$F$11342:$T$12276,10,FALSE)</f>
        <v>#N/A</v>
      </c>
      <c r="U92" s="34" t="e">
        <f>VLOOKUP((_xlfn.CONCAT("Hist",$M$76,$L$4,$K92)),'CC A'!$F$11342:$T$12276,11,FALSE)</f>
        <v>#N/A</v>
      </c>
      <c r="V92" s="34" t="e">
        <f>VLOOKUP((_xlfn.CONCAT("Hist",$M$76,$L$4,$K92)),'CC A'!$F$11342:$T$12276,12,FALSE)</f>
        <v>#N/A</v>
      </c>
      <c r="W92" s="34" t="e">
        <f>VLOOKUP((_xlfn.CONCAT("Hist",$M$76,$L$4,$K92)),'CC A'!$F$11342:$T$12276,13,FALSE)</f>
        <v>#N/A</v>
      </c>
      <c r="X92" s="34" t="e">
        <f>VLOOKUP((_xlfn.CONCAT("Hist",$M$76,$L$4,$K92)),'CC A'!$F$11342:$T$12276,14,FALSE)</f>
        <v>#N/A</v>
      </c>
      <c r="Y92" s="34" t="e">
        <f>VLOOKUP((_xlfn.CONCAT("Hist",$M$76,$L$4,$K92)),'CC A'!$F$11342:$T$12276,15,FALSE)</f>
        <v>#N/A</v>
      </c>
    </row>
    <row r="93" spans="11:25" x14ac:dyDescent="0.35">
      <c r="K93" s="22">
        <v>2015</v>
      </c>
      <c r="L93" s="34" t="e">
        <f>VLOOKUP((_xlfn.CONCAT("Hist",$M$76,$L$4,$K93)),'CC A'!$F$11342:$T$12276,2,FALSE)</f>
        <v>#N/A</v>
      </c>
      <c r="M93" s="34" t="e">
        <f>VLOOKUP((_xlfn.CONCAT("Hist",$M$76,$L$4,$K93)),'CC A'!$F$11342:$T$12276,3,FALSE)</f>
        <v>#N/A</v>
      </c>
      <c r="N93" s="34" t="e">
        <f>VLOOKUP((_xlfn.CONCAT("Hist",$M$76,$L$4,$K93)),'CC A'!$F$11342:$T$12276,4,FALSE)</f>
        <v>#N/A</v>
      </c>
      <c r="O93" s="34" t="e">
        <f>VLOOKUP((_xlfn.CONCAT("Hist",$M$76,$L$4,$K93)),'CC A'!$F$11342:$T$12276,5,FALSE)</f>
        <v>#N/A</v>
      </c>
      <c r="P93" s="34" t="e">
        <f>VLOOKUP((_xlfn.CONCAT("Hist",$M$76,$L$4,$K93)),'CC A'!$F$11342:$T$12276,6,FALSE)</f>
        <v>#N/A</v>
      </c>
      <c r="Q93" s="34" t="e">
        <f>VLOOKUP((_xlfn.CONCAT("Hist",$M$76,$L$4,$K93)),'CC A'!$F$11342:$T$12276,7,FALSE)</f>
        <v>#N/A</v>
      </c>
      <c r="R93" s="34" t="e">
        <f>VLOOKUP((_xlfn.CONCAT("Hist",$M$76,$L$4,$K93)),'CC A'!$F$11342:$T$12276,8,FALSE)</f>
        <v>#N/A</v>
      </c>
      <c r="S93" s="34" t="e">
        <f>VLOOKUP((_xlfn.CONCAT("Hist",$M$76,$L$4,$K93)),'CC A'!$F$11342:$T$12276,9,FALSE)</f>
        <v>#N/A</v>
      </c>
      <c r="T93" s="34" t="e">
        <f>VLOOKUP((_xlfn.CONCAT("Hist",$M$76,$L$4,$K93)),'CC A'!$F$11342:$T$12276,10,FALSE)</f>
        <v>#N/A</v>
      </c>
      <c r="U93" s="34" t="e">
        <f>VLOOKUP((_xlfn.CONCAT("Hist",$M$76,$L$4,$K93)),'CC A'!$F$11342:$T$12276,11,FALSE)</f>
        <v>#N/A</v>
      </c>
      <c r="V93" s="34" t="e">
        <f>VLOOKUP((_xlfn.CONCAT("Hist",$M$76,$L$4,$K93)),'CC A'!$F$11342:$T$12276,12,FALSE)</f>
        <v>#N/A</v>
      </c>
      <c r="W93" s="34" t="e">
        <f>VLOOKUP((_xlfn.CONCAT("Hist",$M$76,$L$4,$K93)),'CC A'!$F$11342:$T$12276,13,FALSE)</f>
        <v>#N/A</v>
      </c>
      <c r="X93" s="34" t="e">
        <f>VLOOKUP((_xlfn.CONCAT("Hist",$M$76,$L$4,$K93)),'CC A'!$F$11342:$T$12276,14,FALSE)</f>
        <v>#N/A</v>
      </c>
      <c r="Y93" s="34" t="e">
        <f>VLOOKUP((_xlfn.CONCAT("Hist",$M$76,$L$4,$K93)),'CC A'!$F$11342:$T$12276,15,FALSE)</f>
        <v>#N/A</v>
      </c>
    </row>
    <row r="94" spans="11:25" x14ac:dyDescent="0.35">
      <c r="K94" s="22">
        <v>2016</v>
      </c>
      <c r="L94" s="34" t="e">
        <f>VLOOKUP((_xlfn.CONCAT("Hist",$M$76,$L$4,$K94)),'CC A'!$F$11342:$T$12276,2,FALSE)</f>
        <v>#N/A</v>
      </c>
      <c r="M94" s="34" t="e">
        <f>VLOOKUP((_xlfn.CONCAT("Hist",$M$76,$L$4,$K94)),'CC A'!$F$11342:$T$12276,3,FALSE)</f>
        <v>#N/A</v>
      </c>
      <c r="N94" s="34" t="e">
        <f>VLOOKUP((_xlfn.CONCAT("Hist",$M$76,$L$4,$K94)),'CC A'!$F$11342:$T$12276,4,FALSE)</f>
        <v>#N/A</v>
      </c>
      <c r="O94" s="34" t="e">
        <f>VLOOKUP((_xlfn.CONCAT("Hist",$M$76,$L$4,$K94)),'CC A'!$F$11342:$T$12276,5,FALSE)</f>
        <v>#N/A</v>
      </c>
      <c r="P94" s="34" t="e">
        <f>VLOOKUP((_xlfn.CONCAT("Hist",$M$76,$L$4,$K94)),'CC A'!$F$11342:$T$12276,6,FALSE)</f>
        <v>#N/A</v>
      </c>
      <c r="Q94" s="34" t="e">
        <f>VLOOKUP((_xlfn.CONCAT("Hist",$M$76,$L$4,$K94)),'CC A'!$F$11342:$T$12276,7,FALSE)</f>
        <v>#N/A</v>
      </c>
      <c r="R94" s="34" t="e">
        <f>VLOOKUP((_xlfn.CONCAT("Hist",$M$76,$L$4,$K94)),'CC A'!$F$11342:$T$12276,8,FALSE)</f>
        <v>#N/A</v>
      </c>
      <c r="S94" s="34" t="e">
        <f>VLOOKUP((_xlfn.CONCAT("Hist",$M$76,$L$4,$K94)),'CC A'!$F$11342:$T$12276,9,FALSE)</f>
        <v>#N/A</v>
      </c>
      <c r="T94" s="34" t="e">
        <f>VLOOKUP((_xlfn.CONCAT("Hist",$M$76,$L$4,$K94)),'CC A'!$F$11342:$T$12276,10,FALSE)</f>
        <v>#N/A</v>
      </c>
      <c r="U94" s="34" t="e">
        <f>VLOOKUP((_xlfn.CONCAT("Hist",$M$76,$L$4,$K94)),'CC A'!$F$11342:$T$12276,11,FALSE)</f>
        <v>#N/A</v>
      </c>
      <c r="V94" s="34" t="e">
        <f>VLOOKUP((_xlfn.CONCAT("Hist",$M$76,$L$4,$K94)),'CC A'!$F$11342:$T$12276,12,FALSE)</f>
        <v>#N/A</v>
      </c>
      <c r="W94" s="34" t="e">
        <f>VLOOKUP((_xlfn.CONCAT("Hist",$M$76,$L$4,$K94)),'CC A'!$F$11342:$T$12276,13,FALSE)</f>
        <v>#N/A</v>
      </c>
      <c r="X94" s="34" t="e">
        <f>VLOOKUP((_xlfn.CONCAT("Hist",$M$76,$L$4,$K94)),'CC A'!$F$11342:$T$12276,14,FALSE)</f>
        <v>#N/A</v>
      </c>
      <c r="Y94" s="34" t="e">
        <f>VLOOKUP((_xlfn.CONCAT("Hist",$M$76,$L$4,$K94)),'CC A'!$F$11342:$T$12276,15,FALSE)</f>
        <v>#N/A</v>
      </c>
    </row>
    <row r="95" spans="11:25" x14ac:dyDescent="0.35">
      <c r="K95" s="22">
        <v>2017</v>
      </c>
      <c r="L95" s="34" t="e">
        <f>VLOOKUP((_xlfn.CONCAT("Hist",$M$76,$L$4,$K95)),'CC A'!$F$11342:$T$12276,2,FALSE)</f>
        <v>#N/A</v>
      </c>
      <c r="M95" s="34" t="e">
        <f>VLOOKUP((_xlfn.CONCAT("Hist",$M$76,$L$4,$K95)),'CC A'!$F$11342:$T$12276,3,FALSE)</f>
        <v>#N/A</v>
      </c>
      <c r="N95" s="34" t="e">
        <f>VLOOKUP((_xlfn.CONCAT("Hist",$M$76,$L$4,$K95)),'CC A'!$F$11342:$T$12276,4,FALSE)</f>
        <v>#N/A</v>
      </c>
      <c r="O95" s="34" t="e">
        <f>VLOOKUP((_xlfn.CONCAT("Hist",$M$76,$L$4,$K95)),'CC A'!$F$11342:$T$12276,5,FALSE)</f>
        <v>#N/A</v>
      </c>
      <c r="P95" s="34" t="e">
        <f>VLOOKUP((_xlfn.CONCAT("Hist",$M$76,$L$4,$K95)),'CC A'!$F$11342:$T$12276,6,FALSE)</f>
        <v>#N/A</v>
      </c>
      <c r="Q95" s="34" t="e">
        <f>VLOOKUP((_xlfn.CONCAT("Hist",$M$76,$L$4,$K95)),'CC A'!$F$11342:$T$12276,7,FALSE)</f>
        <v>#N/A</v>
      </c>
      <c r="R95" s="34" t="e">
        <f>VLOOKUP((_xlfn.CONCAT("Hist",$M$76,$L$4,$K95)),'CC A'!$F$11342:$T$12276,8,FALSE)</f>
        <v>#N/A</v>
      </c>
      <c r="S95" s="34" t="e">
        <f>VLOOKUP((_xlfn.CONCAT("Hist",$M$76,$L$4,$K95)),'CC A'!$F$11342:$T$12276,9,FALSE)</f>
        <v>#N/A</v>
      </c>
      <c r="T95" s="34" t="e">
        <f>VLOOKUP((_xlfn.CONCAT("Hist",$M$76,$L$4,$K95)),'CC A'!$F$11342:$T$12276,10,FALSE)</f>
        <v>#N/A</v>
      </c>
      <c r="U95" s="34" t="e">
        <f>VLOOKUP((_xlfn.CONCAT("Hist",$M$76,$L$4,$K95)),'CC A'!$F$11342:$T$12276,11,FALSE)</f>
        <v>#N/A</v>
      </c>
      <c r="V95" s="34" t="e">
        <f>VLOOKUP((_xlfn.CONCAT("Hist",$M$76,$L$4,$K95)),'CC A'!$F$11342:$T$12276,12,FALSE)</f>
        <v>#N/A</v>
      </c>
      <c r="W95" s="34" t="e">
        <f>VLOOKUP((_xlfn.CONCAT("Hist",$M$76,$L$4,$K95)),'CC A'!$F$11342:$T$12276,13,FALSE)</f>
        <v>#N/A</v>
      </c>
      <c r="X95" s="34" t="e">
        <f>VLOOKUP((_xlfn.CONCAT("Hist",$M$76,$L$4,$K95)),'CC A'!$F$11342:$T$12276,14,FALSE)</f>
        <v>#N/A</v>
      </c>
      <c r="Y95" s="34" t="e">
        <f>VLOOKUP((_xlfn.CONCAT("Hist",$M$76,$L$4,$K95)),'CC A'!$F$11342:$T$12276,15,FALSE)</f>
        <v>#N/A</v>
      </c>
    </row>
    <row r="96" spans="11:25" x14ac:dyDescent="0.35">
      <c r="K96" s="22">
        <v>2018</v>
      </c>
      <c r="L96" s="34" t="e">
        <f>VLOOKUP((_xlfn.CONCAT("Hist",$M$76,$L$4,$K96)),'CC A'!$F$11342:$T$12276,2,FALSE)</f>
        <v>#N/A</v>
      </c>
      <c r="M96" s="34" t="e">
        <f>VLOOKUP((_xlfn.CONCAT("Hist",$M$76,$L$4,$K96)),'CC A'!$F$11342:$T$12276,3,FALSE)</f>
        <v>#N/A</v>
      </c>
      <c r="N96" s="34" t="e">
        <f>VLOOKUP((_xlfn.CONCAT("Hist",$M$76,$L$4,$K96)),'CC A'!$F$11342:$T$12276,4,FALSE)</f>
        <v>#N/A</v>
      </c>
      <c r="O96" s="34" t="e">
        <f>VLOOKUP((_xlfn.CONCAT("Hist",$M$76,$L$4,$K96)),'CC A'!$F$11342:$T$12276,5,FALSE)</f>
        <v>#N/A</v>
      </c>
      <c r="P96" s="34" t="e">
        <f>VLOOKUP((_xlfn.CONCAT("Hist",$M$76,$L$4,$K96)),'CC A'!$F$11342:$T$12276,6,FALSE)</f>
        <v>#N/A</v>
      </c>
      <c r="Q96" s="34" t="e">
        <f>VLOOKUP((_xlfn.CONCAT("Hist",$M$76,$L$4,$K96)),'CC A'!$F$11342:$T$12276,7,FALSE)</f>
        <v>#N/A</v>
      </c>
      <c r="R96" s="34" t="e">
        <f>VLOOKUP((_xlfn.CONCAT("Hist",$M$76,$L$4,$K96)),'CC A'!$F$11342:$T$12276,8,FALSE)</f>
        <v>#N/A</v>
      </c>
      <c r="S96" s="34" t="e">
        <f>VLOOKUP((_xlfn.CONCAT("Hist",$M$76,$L$4,$K96)),'CC A'!$F$11342:$T$12276,9,FALSE)</f>
        <v>#N/A</v>
      </c>
      <c r="T96" s="34" t="e">
        <f>VLOOKUP((_xlfn.CONCAT("Hist",$M$76,$L$4,$K96)),'CC A'!$F$11342:$T$12276,10,FALSE)</f>
        <v>#N/A</v>
      </c>
      <c r="U96" s="34" t="e">
        <f>VLOOKUP((_xlfn.CONCAT("Hist",$M$76,$L$4,$K96)),'CC A'!$F$11342:$T$12276,11,FALSE)</f>
        <v>#N/A</v>
      </c>
      <c r="V96" s="34" t="e">
        <f>VLOOKUP((_xlfn.CONCAT("Hist",$M$76,$L$4,$K96)),'CC A'!$F$11342:$T$12276,12,FALSE)</f>
        <v>#N/A</v>
      </c>
      <c r="W96" s="34" t="e">
        <f>VLOOKUP((_xlfn.CONCAT("Hist",$M$76,$L$4,$K96)),'CC A'!$F$11342:$T$12276,13,FALSE)</f>
        <v>#N/A</v>
      </c>
      <c r="X96" s="34" t="e">
        <f>VLOOKUP((_xlfn.CONCAT("Hist",$M$76,$L$4,$K96)),'CC A'!$F$11342:$T$12276,14,FALSE)</f>
        <v>#N/A</v>
      </c>
      <c r="Y96" s="34" t="e">
        <f>VLOOKUP((_xlfn.CONCAT("Hist",$M$76,$L$4,$K96)),'CC A'!$F$11342:$T$12276,15,FALSE)</f>
        <v>#N/A</v>
      </c>
    </row>
    <row r="97" spans="1:25" x14ac:dyDescent="0.35">
      <c r="K97" s="22">
        <v>2019</v>
      </c>
      <c r="L97" s="34" t="e">
        <f>VLOOKUP((_xlfn.CONCAT("Hist",$M$76,$L$4,$K97)),'CC A'!$F$11342:$T$12276,2,FALSE)</f>
        <v>#N/A</v>
      </c>
      <c r="M97" s="34" t="e">
        <f>VLOOKUP((_xlfn.CONCAT("Hist",$M$76,$L$4,$K97)),'CC A'!$F$11342:$T$12276,3,FALSE)</f>
        <v>#N/A</v>
      </c>
      <c r="N97" s="34" t="e">
        <f>VLOOKUP((_xlfn.CONCAT("Hist",$M$76,$L$4,$K97)),'CC A'!$F$11342:$T$12276,4,FALSE)</f>
        <v>#N/A</v>
      </c>
      <c r="O97" s="34" t="e">
        <f>VLOOKUP((_xlfn.CONCAT("Hist",$M$76,$L$4,$K97)),'CC A'!$F$11342:$T$12276,5,FALSE)</f>
        <v>#N/A</v>
      </c>
      <c r="P97" s="34" t="e">
        <f>VLOOKUP((_xlfn.CONCAT("Hist",$M$76,$L$4,$K97)),'CC A'!$F$11342:$T$12276,6,FALSE)</f>
        <v>#N/A</v>
      </c>
      <c r="Q97" s="34" t="e">
        <f>VLOOKUP((_xlfn.CONCAT("Hist",$M$76,$L$4,$K97)),'CC A'!$F$11342:$T$12276,7,FALSE)</f>
        <v>#N/A</v>
      </c>
      <c r="R97" s="34" t="e">
        <f>VLOOKUP((_xlfn.CONCAT("Hist",$M$76,$L$4,$K97)),'CC A'!$F$11342:$T$12276,8,FALSE)</f>
        <v>#N/A</v>
      </c>
      <c r="S97" s="34" t="e">
        <f>VLOOKUP((_xlfn.CONCAT("Hist",$M$76,$L$4,$K97)),'CC A'!$F$11342:$T$12276,9,FALSE)</f>
        <v>#N/A</v>
      </c>
      <c r="T97" s="34" t="e">
        <f>VLOOKUP((_xlfn.CONCAT("Hist",$M$76,$L$4,$K97)),'CC A'!$F$11342:$T$12276,10,FALSE)</f>
        <v>#N/A</v>
      </c>
      <c r="U97" s="34" t="e">
        <f>VLOOKUP((_xlfn.CONCAT("Hist",$M$76,$L$4,$K97)),'CC A'!$F$11342:$T$12276,11,FALSE)</f>
        <v>#N/A</v>
      </c>
      <c r="V97" s="34" t="e">
        <f>VLOOKUP((_xlfn.CONCAT("Hist",$M$76,$L$4,$K97)),'CC A'!$F$11342:$T$12276,12,FALSE)</f>
        <v>#N/A</v>
      </c>
      <c r="W97" s="34" t="e">
        <f>VLOOKUP((_xlfn.CONCAT("Hist",$M$76,$L$4,$K97)),'CC A'!$F$11342:$T$12276,13,FALSE)</f>
        <v>#N/A</v>
      </c>
      <c r="X97" s="34" t="e">
        <f>VLOOKUP((_xlfn.CONCAT("Hist",$M$76,$L$4,$K97)),'CC A'!$F$11342:$T$12276,14,FALSE)</f>
        <v>#N/A</v>
      </c>
      <c r="Y97" s="34" t="e">
        <f>VLOOKUP((_xlfn.CONCAT("Hist",$M$76,$L$4,$K97)),'CC A'!$F$11342:$T$12276,15,FALSE)</f>
        <v>#N/A</v>
      </c>
    </row>
    <row r="99" spans="1:25" x14ac:dyDescent="0.35">
      <c r="A99" s="1" t="s">
        <v>80</v>
      </c>
      <c r="L99" s="10" t="s">
        <v>1</v>
      </c>
      <c r="M99" s="10" t="s">
        <v>0</v>
      </c>
      <c r="N99" s="10" t="s">
        <v>79</v>
      </c>
      <c r="O99" s="4" t="s">
        <v>91</v>
      </c>
      <c r="Q99" s="5"/>
    </row>
    <row r="100" spans="1:25" x14ac:dyDescent="0.35">
      <c r="L100" s="11" t="str">
        <f>L4</f>
        <v>MICA</v>
      </c>
      <c r="M100" s="11" t="s">
        <v>74</v>
      </c>
      <c r="N100" s="11" t="str">
        <f>N4</f>
        <v>A</v>
      </c>
      <c r="O100" t="str">
        <f>_xlfn.CONCAT("End-of-period Storage at ",L100," CC Scenario ",N100)</f>
        <v>End-of-period Storage at MICA CC Scenario A</v>
      </c>
      <c r="Q100" s="7"/>
    </row>
    <row r="101" spans="1:25" x14ac:dyDescent="0.35">
      <c r="K101" s="2" t="s">
        <v>2</v>
      </c>
      <c r="L101" s="5" t="s">
        <v>3</v>
      </c>
      <c r="M101" s="5" t="s">
        <v>4</v>
      </c>
      <c r="N101" s="5" t="s">
        <v>5</v>
      </c>
      <c r="O101" s="2" t="s">
        <v>6</v>
      </c>
      <c r="P101" s="2" t="s">
        <v>7</v>
      </c>
      <c r="Q101" s="2" t="s">
        <v>8</v>
      </c>
      <c r="R101" s="2" t="s">
        <v>9</v>
      </c>
      <c r="S101" s="2" t="s">
        <v>10</v>
      </c>
      <c r="T101" s="2" t="s">
        <v>11</v>
      </c>
      <c r="U101" s="2" t="s">
        <v>12</v>
      </c>
      <c r="V101" s="2" t="s">
        <v>13</v>
      </c>
      <c r="W101" s="2" t="s">
        <v>14</v>
      </c>
      <c r="X101" s="2" t="s">
        <v>15</v>
      </c>
      <c r="Y101" s="2" t="s">
        <v>16</v>
      </c>
    </row>
    <row r="102" spans="1:25" x14ac:dyDescent="0.35">
      <c r="K102">
        <v>2020</v>
      </c>
      <c r="L102" s="12">
        <f>VLOOKUP((_xlfn.CONCAT($N$4,$M$100,$L$4,$K102)),'CC A'!$F$2:$T$11341,2,FALSE)</f>
        <v>5690</v>
      </c>
      <c r="M102" s="7">
        <f>VLOOKUP((_xlfn.CONCAT($N$4,$M$100,$L$4,$K102)),'CC A'!$F$2:$T$11341,3,FALSE)</f>
        <v>5517</v>
      </c>
      <c r="N102" s="12">
        <f>VLOOKUP((_xlfn.CONCAT($N$4,$M$100,$L$4,$K102)),'CC A'!$F$2:$T$11341,4,FALSE)</f>
        <v>4745.1000000000004</v>
      </c>
      <c r="O102" s="8">
        <f>VLOOKUP((_xlfn.CONCAT($N$4,$M$100,$L$4,$K102)),'CC A'!$F$2:$T$11341,5,FALSE)</f>
        <v>4527.3999999999996</v>
      </c>
      <c r="P102" s="8">
        <f>VLOOKUP((_xlfn.CONCAT($N$4,$M$100,$L$4,$K102)),'CC A'!$F$2:$T$11341,6,FALSE)</f>
        <v>3735.2</v>
      </c>
      <c r="Q102" s="8">
        <f>VLOOKUP((_xlfn.CONCAT($N$4,$M$100,$L$4,$K102)),'CC A'!$F$2:$T$11341,7,FALSE)</f>
        <v>3468.4</v>
      </c>
      <c r="R102" s="8">
        <f>VLOOKUP((_xlfn.CONCAT($N$4,$M$100,$L$4,$K102)),'CC A'!$F$2:$T$11341,8,FALSE)</f>
        <v>3377</v>
      </c>
      <c r="S102" s="8">
        <f>VLOOKUP((_xlfn.CONCAT($N$4,$M$100,$L$4,$K102)),'CC A'!$F$2:$T$11341,9,FALSE)</f>
        <v>3396.3</v>
      </c>
      <c r="T102" s="8">
        <f>VLOOKUP((_xlfn.CONCAT($N$4,$M$100,$L$4,$K102)),'CC A'!$F$2:$T$11341,10,FALSE)</f>
        <v>4310.5</v>
      </c>
      <c r="U102" s="8">
        <f>VLOOKUP((_xlfn.CONCAT($N$4,$M$100,$L$4,$K102)),'CC A'!$F$2:$T$11341,11,FALSE)</f>
        <v>5085.1000000000004</v>
      </c>
      <c r="V102" s="8">
        <f>VLOOKUP((_xlfn.CONCAT($N$4,$M$100,$L$4,$K102)),'CC A'!$F$2:$T$11341,12,FALSE)</f>
        <v>5573.1</v>
      </c>
      <c r="W102" s="8">
        <f>VLOOKUP((_xlfn.CONCAT($N$4,$M$100,$L$4,$K102)),'CC A'!$F$2:$T$11341,13,FALSE)</f>
        <v>5573.1</v>
      </c>
      <c r="X102" s="8">
        <f>VLOOKUP((_xlfn.CONCAT($N$4,$M$100,$L$4,$K102)),'CC A'!$F$2:$T$11341,14,FALSE)</f>
        <v>5217.1000000000004</v>
      </c>
      <c r="Y102" s="8">
        <f>VLOOKUP((_xlfn.CONCAT($N$4,$M$100,$L$4,$K102)),'CC A'!$F$2:$T$11341,15,FALSE)</f>
        <v>5086.5</v>
      </c>
    </row>
    <row r="103" spans="1:25" x14ac:dyDescent="0.35">
      <c r="K103">
        <v>2021</v>
      </c>
      <c r="L103" s="12">
        <f>VLOOKUP((_xlfn.CONCAT($N$4,$M$100,$L$4,$K103)),'CC A'!$F$2:$T$11341,2,FALSE)</f>
        <v>5438</v>
      </c>
      <c r="M103" s="7">
        <f>VLOOKUP((_xlfn.CONCAT($N$4,$M$100,$L$4,$K103)),'CC A'!$F$2:$T$11341,3,FALSE)</f>
        <v>5401.4</v>
      </c>
      <c r="N103" s="12">
        <f>VLOOKUP((_xlfn.CONCAT($N$4,$M$100,$L$4,$K103)),'CC A'!$F$2:$T$11341,4,FALSE)</f>
        <v>4688.3999999999996</v>
      </c>
      <c r="O103" s="8">
        <f>VLOOKUP((_xlfn.CONCAT($N$4,$M$100,$L$4,$K103)),'CC A'!$F$2:$T$11341,5,FALSE)</f>
        <v>4496</v>
      </c>
      <c r="P103" s="8">
        <f>VLOOKUP((_xlfn.CONCAT($N$4,$M$100,$L$4,$K103)),'CC A'!$F$2:$T$11341,6,FALSE)</f>
        <v>3751.6</v>
      </c>
      <c r="Q103" s="8">
        <f>VLOOKUP((_xlfn.CONCAT($N$4,$M$100,$L$4,$K103)),'CC A'!$F$2:$T$11341,7,FALSE)</f>
        <v>3437.7</v>
      </c>
      <c r="R103" s="8">
        <f>VLOOKUP((_xlfn.CONCAT($N$4,$M$100,$L$4,$K103)),'CC A'!$F$2:$T$11341,8,FALSE)</f>
        <v>3353.4</v>
      </c>
      <c r="S103" s="8">
        <f>VLOOKUP((_xlfn.CONCAT($N$4,$M$100,$L$4,$K103)),'CC A'!$F$2:$T$11341,9,FALSE)</f>
        <v>3490.5</v>
      </c>
      <c r="T103" s="8">
        <f>VLOOKUP((_xlfn.CONCAT($N$4,$M$100,$L$4,$K103)),'CC A'!$F$2:$T$11341,10,FALSE)</f>
        <v>4683.5</v>
      </c>
      <c r="U103" s="8">
        <f>VLOOKUP((_xlfn.CONCAT($N$4,$M$100,$L$4,$K103)),'CC A'!$F$2:$T$11341,11,FALSE)</f>
        <v>5330.2</v>
      </c>
      <c r="V103" s="8">
        <f>VLOOKUP((_xlfn.CONCAT($N$4,$M$100,$L$4,$K103)),'CC A'!$F$2:$T$11341,12,FALSE)</f>
        <v>5573.1</v>
      </c>
      <c r="W103" s="8">
        <f>VLOOKUP((_xlfn.CONCAT($N$4,$M$100,$L$4,$K103)),'CC A'!$F$2:$T$11341,13,FALSE)</f>
        <v>5573.1</v>
      </c>
      <c r="X103" s="8">
        <f>VLOOKUP((_xlfn.CONCAT($N$4,$M$100,$L$4,$K103)),'CC A'!$F$2:$T$11341,14,FALSE)</f>
        <v>5513.7</v>
      </c>
      <c r="Y103" s="8">
        <f>VLOOKUP((_xlfn.CONCAT($N$4,$M$100,$L$4,$K103)),'CC A'!$F$2:$T$11341,15,FALSE)</f>
        <v>5082.3999999999996</v>
      </c>
    </row>
    <row r="104" spans="1:25" x14ac:dyDescent="0.35">
      <c r="K104">
        <v>2022</v>
      </c>
      <c r="L104" s="12">
        <f>VLOOKUP((_xlfn.CONCAT($N$4,$M$100,$L$4,$K104)),'CC A'!$F$2:$T$11341,2,FALSE)</f>
        <v>5112.2</v>
      </c>
      <c r="M104" s="7">
        <f>VLOOKUP((_xlfn.CONCAT($N$4,$M$100,$L$4,$K104)),'CC A'!$F$2:$T$11341,3,FALSE)</f>
        <v>4856</v>
      </c>
      <c r="N104" s="12">
        <f>VLOOKUP((_xlfn.CONCAT($N$4,$M$100,$L$4,$K104)),'CC A'!$F$2:$T$11341,4,FALSE)</f>
        <v>4163.8999999999996</v>
      </c>
      <c r="O104" s="8">
        <f>VLOOKUP((_xlfn.CONCAT($N$4,$M$100,$L$4,$K104)),'CC A'!$F$2:$T$11341,5,FALSE)</f>
        <v>3953.3</v>
      </c>
      <c r="P104" s="8">
        <f>VLOOKUP((_xlfn.CONCAT($N$4,$M$100,$L$4,$K104)),'CC A'!$F$2:$T$11341,6,FALSE)</f>
        <v>3404.7</v>
      </c>
      <c r="Q104" s="8">
        <f>VLOOKUP((_xlfn.CONCAT($N$4,$M$100,$L$4,$K104)),'CC A'!$F$2:$T$11341,7,FALSE)</f>
        <v>3163.2</v>
      </c>
      <c r="R104" s="8">
        <f>VLOOKUP((_xlfn.CONCAT($N$4,$M$100,$L$4,$K104)),'CC A'!$F$2:$T$11341,8,FALSE)</f>
        <v>2849.4</v>
      </c>
      <c r="S104" s="8">
        <f>VLOOKUP((_xlfn.CONCAT($N$4,$M$100,$L$4,$K104)),'CC A'!$F$2:$T$11341,9,FALSE)</f>
        <v>2743.1</v>
      </c>
      <c r="T104" s="8">
        <f>VLOOKUP((_xlfn.CONCAT($N$4,$M$100,$L$4,$K104)),'CC A'!$F$2:$T$11341,10,FALSE)</f>
        <v>4245.6000000000004</v>
      </c>
      <c r="U104" s="8">
        <f>VLOOKUP((_xlfn.CONCAT($N$4,$M$100,$L$4,$K104)),'CC A'!$F$2:$T$11341,11,FALSE)</f>
        <v>5573</v>
      </c>
      <c r="V104" s="8">
        <f>VLOOKUP((_xlfn.CONCAT($N$4,$M$100,$L$4,$K104)),'CC A'!$F$2:$T$11341,12,FALSE)</f>
        <v>5573</v>
      </c>
      <c r="W104" s="8">
        <f>VLOOKUP((_xlfn.CONCAT($N$4,$M$100,$L$4,$K104)),'CC A'!$F$2:$T$11341,13,FALSE)</f>
        <v>5573</v>
      </c>
      <c r="X104" s="8">
        <f>VLOOKUP((_xlfn.CONCAT($N$4,$M$100,$L$4,$K104)),'CC A'!$F$2:$T$11341,14,FALSE)</f>
        <v>5247</v>
      </c>
      <c r="Y104" s="8">
        <f>VLOOKUP((_xlfn.CONCAT($N$4,$M$100,$L$4,$K104)),'CC A'!$F$2:$T$11341,15,FALSE)</f>
        <v>4829.7</v>
      </c>
    </row>
    <row r="105" spans="1:25" x14ac:dyDescent="0.35">
      <c r="K105">
        <v>2023</v>
      </c>
      <c r="L105" s="12">
        <f>VLOOKUP((_xlfn.CONCAT($N$4,$M$100,$L$4,$K105)),'CC A'!$F$2:$T$11341,2,FALSE)</f>
        <v>4807</v>
      </c>
      <c r="M105" s="7">
        <f>VLOOKUP((_xlfn.CONCAT($N$4,$M$100,$L$4,$K105)),'CC A'!$F$2:$T$11341,3,FALSE)</f>
        <v>4522.6000000000004</v>
      </c>
      <c r="N105" s="12">
        <f>VLOOKUP((_xlfn.CONCAT($N$4,$M$100,$L$4,$K105)),'CC A'!$F$2:$T$11341,4,FALSE)</f>
        <v>3812.8</v>
      </c>
      <c r="O105" s="8">
        <f>VLOOKUP((_xlfn.CONCAT($N$4,$M$100,$L$4,$K105)),'CC A'!$F$2:$T$11341,5,FALSE)</f>
        <v>3575.2</v>
      </c>
      <c r="P105" s="8">
        <f>VLOOKUP((_xlfn.CONCAT($N$4,$M$100,$L$4,$K105)),'CC A'!$F$2:$T$11341,6,FALSE)</f>
        <v>3011.4</v>
      </c>
      <c r="Q105" s="8">
        <f>VLOOKUP((_xlfn.CONCAT($N$4,$M$100,$L$4,$K105)),'CC A'!$F$2:$T$11341,7,FALSE)</f>
        <v>2791.5</v>
      </c>
      <c r="R105" s="8">
        <f>VLOOKUP((_xlfn.CONCAT($N$4,$M$100,$L$4,$K105)),'CC A'!$F$2:$T$11341,8,FALSE)</f>
        <v>2731.8</v>
      </c>
      <c r="S105" s="8">
        <f>VLOOKUP((_xlfn.CONCAT($N$4,$M$100,$L$4,$K105)),'CC A'!$F$2:$T$11341,9,FALSE)</f>
        <v>2805.7</v>
      </c>
      <c r="T105" s="8">
        <f>VLOOKUP((_xlfn.CONCAT($N$4,$M$100,$L$4,$K105)),'CC A'!$F$2:$T$11341,10,FALSE)</f>
        <v>4195.5</v>
      </c>
      <c r="U105" s="8">
        <f>VLOOKUP((_xlfn.CONCAT($N$4,$M$100,$L$4,$K105)),'CC A'!$F$2:$T$11341,11,FALSE)</f>
        <v>5333</v>
      </c>
      <c r="V105" s="8">
        <f>VLOOKUP((_xlfn.CONCAT($N$4,$M$100,$L$4,$K105)),'CC A'!$F$2:$T$11341,12,FALSE)</f>
        <v>5573.1</v>
      </c>
      <c r="W105" s="8">
        <f>VLOOKUP((_xlfn.CONCAT($N$4,$M$100,$L$4,$K105)),'CC A'!$F$2:$T$11341,13,FALSE)</f>
        <v>5573.1</v>
      </c>
      <c r="X105" s="8">
        <f>VLOOKUP((_xlfn.CONCAT($N$4,$M$100,$L$4,$K105)),'CC A'!$F$2:$T$11341,14,FALSE)</f>
        <v>5155.5</v>
      </c>
      <c r="Y105" s="8">
        <f>VLOOKUP((_xlfn.CONCAT($N$4,$M$100,$L$4,$K105)),'CC A'!$F$2:$T$11341,15,FALSE)</f>
        <v>4629.3999999999996</v>
      </c>
    </row>
    <row r="106" spans="1:25" x14ac:dyDescent="0.35">
      <c r="K106">
        <v>2024</v>
      </c>
      <c r="L106" s="12">
        <f>VLOOKUP((_xlfn.CONCAT($N$4,$M$100,$L$4,$K106)),'CC A'!$F$2:$T$11341,2,FALSE)</f>
        <v>4522.1000000000004</v>
      </c>
      <c r="M106" s="7">
        <f>VLOOKUP((_xlfn.CONCAT($N$4,$M$100,$L$4,$K106)),'CC A'!$F$2:$T$11341,3,FALSE)</f>
        <v>3827.2</v>
      </c>
      <c r="N106" s="12">
        <f>VLOOKUP((_xlfn.CONCAT($N$4,$M$100,$L$4,$K106)),'CC A'!$F$2:$T$11341,4,FALSE)</f>
        <v>3128</v>
      </c>
      <c r="O106" s="8">
        <f>VLOOKUP((_xlfn.CONCAT($N$4,$M$100,$L$4,$K106)),'CC A'!$F$2:$T$11341,5,FALSE)</f>
        <v>2975.9</v>
      </c>
      <c r="P106" s="8">
        <f>VLOOKUP((_xlfn.CONCAT($N$4,$M$100,$L$4,$K106)),'CC A'!$F$2:$T$11341,6,FALSE)</f>
        <v>2295.8000000000002</v>
      </c>
      <c r="Q106" s="8">
        <f>VLOOKUP((_xlfn.CONCAT($N$4,$M$100,$L$4,$K106)),'CC A'!$F$2:$T$11341,7,FALSE)</f>
        <v>1992.2</v>
      </c>
      <c r="R106" s="8">
        <f>VLOOKUP((_xlfn.CONCAT($N$4,$M$100,$L$4,$K106)),'CC A'!$F$2:$T$11341,8,FALSE)</f>
        <v>2009.9</v>
      </c>
      <c r="S106" s="8">
        <f>VLOOKUP((_xlfn.CONCAT($N$4,$M$100,$L$4,$K106)),'CC A'!$F$2:$T$11341,9,FALSE)</f>
        <v>2161.1</v>
      </c>
      <c r="T106" s="8">
        <f>VLOOKUP((_xlfn.CONCAT($N$4,$M$100,$L$4,$K106)),'CC A'!$F$2:$T$11341,10,FALSE)</f>
        <v>3780.8</v>
      </c>
      <c r="U106" s="8">
        <f>VLOOKUP((_xlfn.CONCAT($N$4,$M$100,$L$4,$K106)),'CC A'!$F$2:$T$11341,11,FALSE)</f>
        <v>5207.7</v>
      </c>
      <c r="V106" s="8">
        <f>VLOOKUP((_xlfn.CONCAT($N$4,$M$100,$L$4,$K106)),'CC A'!$F$2:$T$11341,12,FALSE)</f>
        <v>5257.6</v>
      </c>
      <c r="W106" s="8">
        <f>VLOOKUP((_xlfn.CONCAT($N$4,$M$100,$L$4,$K106)),'CC A'!$F$2:$T$11341,13,FALSE)</f>
        <v>4913.3999999999996</v>
      </c>
      <c r="X106" s="8">
        <f>VLOOKUP((_xlfn.CONCAT($N$4,$M$100,$L$4,$K106)),'CC A'!$F$2:$T$11341,14,FALSE)</f>
        <v>4450.1000000000004</v>
      </c>
      <c r="Y106" s="8">
        <f>VLOOKUP((_xlfn.CONCAT($N$4,$M$100,$L$4,$K106)),'CC A'!$F$2:$T$11341,15,FALSE)</f>
        <v>3586.5</v>
      </c>
    </row>
    <row r="107" spans="1:25" x14ac:dyDescent="0.35">
      <c r="K107">
        <v>2025</v>
      </c>
      <c r="L107" s="12">
        <f>VLOOKUP((_xlfn.CONCAT($N$4,$M$100,$L$4,$K107)),'CC A'!$F$2:$T$11341,2,FALSE)</f>
        <v>3123.8</v>
      </c>
      <c r="M107" s="7">
        <f>VLOOKUP((_xlfn.CONCAT($N$4,$M$100,$L$4,$K107)),'CC A'!$F$2:$T$11341,3,FALSE)</f>
        <v>2295.1</v>
      </c>
      <c r="N107" s="12">
        <f>VLOOKUP((_xlfn.CONCAT($N$4,$M$100,$L$4,$K107)),'CC A'!$F$2:$T$11341,4,FALSE)</f>
        <v>1968.4</v>
      </c>
      <c r="O107" s="8">
        <f>VLOOKUP((_xlfn.CONCAT($N$4,$M$100,$L$4,$K107)),'CC A'!$F$2:$T$11341,5,FALSE)</f>
        <v>1621</v>
      </c>
      <c r="P107" s="8">
        <f>VLOOKUP((_xlfn.CONCAT($N$4,$M$100,$L$4,$K107)),'CC A'!$F$2:$T$11341,6,FALSE)</f>
        <v>1347.9</v>
      </c>
      <c r="Q107" s="8">
        <f>VLOOKUP((_xlfn.CONCAT($N$4,$M$100,$L$4,$K107)),'CC A'!$F$2:$T$11341,7,FALSE)</f>
        <v>1065.8</v>
      </c>
      <c r="R107" s="8">
        <f>VLOOKUP((_xlfn.CONCAT($N$4,$M$100,$L$4,$K107)),'CC A'!$F$2:$T$11341,8,FALSE)</f>
        <v>999.8</v>
      </c>
      <c r="S107" s="8">
        <f>VLOOKUP((_xlfn.CONCAT($N$4,$M$100,$L$4,$K107)),'CC A'!$F$2:$T$11341,9,FALSE)</f>
        <v>1019.8</v>
      </c>
      <c r="T107" s="8">
        <f>VLOOKUP((_xlfn.CONCAT($N$4,$M$100,$L$4,$K107)),'CC A'!$F$2:$T$11341,10,FALSE)</f>
        <v>1978</v>
      </c>
      <c r="U107" s="8">
        <f>VLOOKUP((_xlfn.CONCAT($N$4,$M$100,$L$4,$K107)),'CC A'!$F$2:$T$11341,11,FALSE)</f>
        <v>3119.1</v>
      </c>
      <c r="V107" s="8">
        <f>VLOOKUP((_xlfn.CONCAT($N$4,$M$100,$L$4,$K107)),'CC A'!$F$2:$T$11341,12,FALSE)</f>
        <v>4016.5</v>
      </c>
      <c r="W107" s="8">
        <f>VLOOKUP((_xlfn.CONCAT($N$4,$M$100,$L$4,$K107)),'CC A'!$F$2:$T$11341,13,FALSE)</f>
        <v>3950.5</v>
      </c>
      <c r="X107" s="8">
        <f>VLOOKUP((_xlfn.CONCAT($N$4,$M$100,$L$4,$K107)),'CC A'!$F$2:$T$11341,14,FALSE)</f>
        <v>3511.6</v>
      </c>
      <c r="Y107" s="8">
        <f>VLOOKUP((_xlfn.CONCAT($N$4,$M$100,$L$4,$K107)),'CC A'!$F$2:$T$11341,15,FALSE)</f>
        <v>3059</v>
      </c>
    </row>
    <row r="108" spans="1:25" x14ac:dyDescent="0.35">
      <c r="K108">
        <v>2026</v>
      </c>
      <c r="L108" s="12">
        <f>VLOOKUP((_xlfn.CONCAT($N$4,$M$100,$L$4,$K108)),'CC A'!$F$2:$T$11341,2,FALSE)</f>
        <v>2767.4</v>
      </c>
      <c r="M108" s="7">
        <f>VLOOKUP((_xlfn.CONCAT($N$4,$M$100,$L$4,$K108)),'CC A'!$F$2:$T$11341,3,FALSE)</f>
        <v>2043.8</v>
      </c>
      <c r="N108" s="12">
        <f>VLOOKUP((_xlfn.CONCAT($N$4,$M$100,$L$4,$K108)),'CC A'!$F$2:$T$11341,4,FALSE)</f>
        <v>1776.5</v>
      </c>
      <c r="O108" s="8">
        <f>VLOOKUP((_xlfn.CONCAT($N$4,$M$100,$L$4,$K108)),'CC A'!$F$2:$T$11341,5,FALSE)</f>
        <v>1503.1</v>
      </c>
      <c r="P108" s="8">
        <f>VLOOKUP((_xlfn.CONCAT($N$4,$M$100,$L$4,$K108)),'CC A'!$F$2:$T$11341,6,FALSE)</f>
        <v>1653.8</v>
      </c>
      <c r="Q108" s="8">
        <f>VLOOKUP((_xlfn.CONCAT($N$4,$M$100,$L$4,$K108)),'CC A'!$F$2:$T$11341,7,FALSE)</f>
        <v>1696.3</v>
      </c>
      <c r="R108" s="8">
        <f>VLOOKUP((_xlfn.CONCAT($N$4,$M$100,$L$4,$K108)),'CC A'!$F$2:$T$11341,8,FALSE)</f>
        <v>1428.4</v>
      </c>
      <c r="S108" s="8">
        <f>VLOOKUP((_xlfn.CONCAT($N$4,$M$100,$L$4,$K108)),'CC A'!$F$2:$T$11341,9,FALSE)</f>
        <v>1497.6</v>
      </c>
      <c r="T108" s="8">
        <f>VLOOKUP((_xlfn.CONCAT($N$4,$M$100,$L$4,$K108)),'CC A'!$F$2:$T$11341,10,FALSE)</f>
        <v>3114</v>
      </c>
      <c r="U108" s="8">
        <f>VLOOKUP((_xlfn.CONCAT($N$4,$M$100,$L$4,$K108)),'CC A'!$F$2:$T$11341,11,FALSE)</f>
        <v>5482</v>
      </c>
      <c r="V108" s="8">
        <f>VLOOKUP((_xlfn.CONCAT($N$4,$M$100,$L$4,$K108)),'CC A'!$F$2:$T$11341,12,FALSE)</f>
        <v>5663</v>
      </c>
      <c r="W108" s="8">
        <f>VLOOKUP((_xlfn.CONCAT($N$4,$M$100,$L$4,$K108)),'CC A'!$F$2:$T$11341,13,FALSE)</f>
        <v>5627.9</v>
      </c>
      <c r="X108" s="8">
        <f>VLOOKUP((_xlfn.CONCAT($N$4,$M$100,$L$4,$K108)),'CC A'!$F$2:$T$11341,14,FALSE)</f>
        <v>5663</v>
      </c>
      <c r="Y108" s="8">
        <f>VLOOKUP((_xlfn.CONCAT($N$4,$M$100,$L$4,$K108)),'CC A'!$F$2:$T$11341,15,FALSE)</f>
        <v>5170</v>
      </c>
    </row>
    <row r="109" spans="1:25" x14ac:dyDescent="0.35">
      <c r="K109">
        <v>2027</v>
      </c>
      <c r="L109" s="12">
        <f>VLOOKUP((_xlfn.CONCAT($N$4,$M$100,$L$4,$K109)),'CC A'!$F$2:$T$11341,2,FALSE)</f>
        <v>5109.8999999999996</v>
      </c>
      <c r="M109" s="7">
        <f>VLOOKUP((_xlfn.CONCAT($N$4,$M$100,$L$4,$K109)),'CC A'!$F$2:$T$11341,3,FALSE)</f>
        <v>4815.3</v>
      </c>
      <c r="N109" s="12">
        <f>VLOOKUP((_xlfn.CONCAT($N$4,$M$100,$L$4,$K109)),'CC A'!$F$2:$T$11341,4,FALSE)</f>
        <v>4241.8</v>
      </c>
      <c r="O109" s="8">
        <f>VLOOKUP((_xlfn.CONCAT($N$4,$M$100,$L$4,$K109)),'CC A'!$F$2:$T$11341,5,FALSE)</f>
        <v>3548.5</v>
      </c>
      <c r="P109" s="8">
        <f>VLOOKUP((_xlfn.CONCAT($N$4,$M$100,$L$4,$K109)),'CC A'!$F$2:$T$11341,6,FALSE)</f>
        <v>3259.5</v>
      </c>
      <c r="Q109" s="8">
        <f>VLOOKUP((_xlfn.CONCAT($N$4,$M$100,$L$4,$K109)),'CC A'!$F$2:$T$11341,7,FALSE)</f>
        <v>3030.9</v>
      </c>
      <c r="R109" s="8">
        <f>VLOOKUP((_xlfn.CONCAT($N$4,$M$100,$L$4,$K109)),'CC A'!$F$2:$T$11341,8,FALSE)</f>
        <v>2432.3000000000002</v>
      </c>
      <c r="S109" s="8">
        <f>VLOOKUP((_xlfn.CONCAT($N$4,$M$100,$L$4,$K109)),'CC A'!$F$2:$T$11341,9,FALSE)</f>
        <v>2279.9</v>
      </c>
      <c r="T109" s="8">
        <f>VLOOKUP((_xlfn.CONCAT($N$4,$M$100,$L$4,$K109)),'CC A'!$F$2:$T$11341,10,FALSE)</f>
        <v>3648.6</v>
      </c>
      <c r="U109" s="8">
        <f>VLOOKUP((_xlfn.CONCAT($N$4,$M$100,$L$4,$K109)),'CC A'!$F$2:$T$11341,11,FALSE)</f>
        <v>5824.9</v>
      </c>
      <c r="V109" s="8">
        <f>VLOOKUP((_xlfn.CONCAT($N$4,$M$100,$L$4,$K109)),'CC A'!$F$2:$T$11341,12,FALSE)</f>
        <v>5825</v>
      </c>
      <c r="W109" s="8">
        <f>VLOOKUP((_xlfn.CONCAT($N$4,$M$100,$L$4,$K109)),'CC A'!$F$2:$T$11341,13,FALSE)</f>
        <v>5789.9</v>
      </c>
      <c r="X109" s="8">
        <f>VLOOKUP((_xlfn.CONCAT($N$4,$M$100,$L$4,$K109)),'CC A'!$F$2:$T$11341,14,FALSE)</f>
        <v>5825</v>
      </c>
      <c r="Y109" s="8">
        <f>VLOOKUP((_xlfn.CONCAT($N$4,$M$100,$L$4,$K109)),'CC A'!$F$2:$T$11341,15,FALSE)</f>
        <v>5749.9</v>
      </c>
    </row>
    <row r="110" spans="1:25" x14ac:dyDescent="0.35">
      <c r="K110">
        <v>2028</v>
      </c>
      <c r="L110" s="12">
        <f>VLOOKUP((_xlfn.CONCAT($N$4,$M$100,$L$4,$K110)),'CC A'!$F$2:$T$11341,2,FALSE)</f>
        <v>5689.9</v>
      </c>
      <c r="M110" s="7">
        <f>VLOOKUP((_xlfn.CONCAT($N$4,$M$100,$L$4,$K110)),'CC A'!$F$2:$T$11341,3,FALSE)</f>
        <v>5534.8</v>
      </c>
      <c r="N110" s="12">
        <f>VLOOKUP((_xlfn.CONCAT($N$4,$M$100,$L$4,$K110)),'CC A'!$F$2:$T$11341,4,FALSE)</f>
        <v>4783.3999999999996</v>
      </c>
      <c r="O110" s="8">
        <f>VLOOKUP((_xlfn.CONCAT($N$4,$M$100,$L$4,$K110)),'CC A'!$F$2:$T$11341,5,FALSE)</f>
        <v>4580.3</v>
      </c>
      <c r="P110" s="8">
        <f>VLOOKUP((_xlfn.CONCAT($N$4,$M$100,$L$4,$K110)),'CC A'!$F$2:$T$11341,6,FALSE)</f>
        <v>3822.2</v>
      </c>
      <c r="Q110" s="8">
        <f>VLOOKUP((_xlfn.CONCAT($N$4,$M$100,$L$4,$K110)),'CC A'!$F$2:$T$11341,7,FALSE)</f>
        <v>3627.9</v>
      </c>
      <c r="R110" s="8">
        <f>VLOOKUP((_xlfn.CONCAT($N$4,$M$100,$L$4,$K110)),'CC A'!$F$2:$T$11341,8,FALSE)</f>
        <v>3550</v>
      </c>
      <c r="S110" s="8">
        <f>VLOOKUP((_xlfn.CONCAT($N$4,$M$100,$L$4,$K110)),'CC A'!$F$2:$T$11341,9,FALSE)</f>
        <v>3632.9</v>
      </c>
      <c r="T110" s="8">
        <f>VLOOKUP((_xlfn.CONCAT($N$4,$M$100,$L$4,$K110)),'CC A'!$F$2:$T$11341,10,FALSE)</f>
        <v>4676</v>
      </c>
      <c r="U110" s="8">
        <f>VLOOKUP((_xlfn.CONCAT($N$4,$M$100,$L$4,$K110)),'CC A'!$F$2:$T$11341,11,FALSE)</f>
        <v>5825.1</v>
      </c>
      <c r="V110" s="8">
        <f>VLOOKUP((_xlfn.CONCAT($N$4,$M$100,$L$4,$K110)),'CC A'!$F$2:$T$11341,12,FALSE)</f>
        <v>5825</v>
      </c>
      <c r="W110" s="8">
        <f>VLOOKUP((_xlfn.CONCAT($N$4,$M$100,$L$4,$K110)),'CC A'!$F$2:$T$11341,13,FALSE)</f>
        <v>5805.4</v>
      </c>
      <c r="X110" s="8">
        <f>VLOOKUP((_xlfn.CONCAT($N$4,$M$100,$L$4,$K110)),'CC A'!$F$2:$T$11341,14,FALSE)</f>
        <v>5423.9</v>
      </c>
      <c r="Y110" s="8">
        <f>VLOOKUP((_xlfn.CONCAT($N$4,$M$100,$L$4,$K110)),'CC A'!$F$2:$T$11341,15,FALSE)</f>
        <v>4899.2</v>
      </c>
    </row>
    <row r="111" spans="1:25" x14ac:dyDescent="0.35">
      <c r="K111">
        <v>2029</v>
      </c>
      <c r="L111" s="12">
        <f>VLOOKUP((_xlfn.CONCAT($N$4,$M$100,$L$4,$K111)),'CC A'!$F$2:$T$11341,2,FALSE)</f>
        <v>4905.8</v>
      </c>
      <c r="M111" s="7">
        <f>VLOOKUP((_xlfn.CONCAT($N$4,$M$100,$L$4,$K111)),'CC A'!$F$2:$T$11341,3,FALSE)</f>
        <v>4609.1000000000004</v>
      </c>
      <c r="N111" s="12">
        <f>VLOOKUP((_xlfn.CONCAT($N$4,$M$100,$L$4,$K111)),'CC A'!$F$2:$T$11341,4,FALSE)</f>
        <v>3895.1</v>
      </c>
      <c r="O111" s="8">
        <f>VLOOKUP((_xlfn.CONCAT($N$4,$M$100,$L$4,$K111)),'CC A'!$F$2:$T$11341,5,FALSE)</f>
        <v>3653.5</v>
      </c>
      <c r="P111" s="8">
        <f>VLOOKUP((_xlfn.CONCAT($N$4,$M$100,$L$4,$K111)),'CC A'!$F$2:$T$11341,6,FALSE)</f>
        <v>2829.3</v>
      </c>
      <c r="Q111" s="8">
        <f>VLOOKUP((_xlfn.CONCAT($N$4,$M$100,$L$4,$K111)),'CC A'!$F$2:$T$11341,7,FALSE)</f>
        <v>1171.9000000000001</v>
      </c>
      <c r="R111" s="8">
        <f>VLOOKUP((_xlfn.CONCAT($N$4,$M$100,$L$4,$K111)),'CC A'!$F$2:$T$11341,8,FALSE)</f>
        <v>1088.7</v>
      </c>
      <c r="S111" s="8">
        <f>VLOOKUP((_xlfn.CONCAT($N$4,$M$100,$L$4,$K111)),'CC A'!$F$2:$T$11341,9,FALSE)</f>
        <v>1005.6</v>
      </c>
      <c r="T111" s="8">
        <f>VLOOKUP((_xlfn.CONCAT($N$4,$M$100,$L$4,$K111)),'CC A'!$F$2:$T$11341,10,FALSE)</f>
        <v>1920.1</v>
      </c>
      <c r="U111" s="8">
        <f>VLOOKUP((_xlfn.CONCAT($N$4,$M$100,$L$4,$K111)),'CC A'!$F$2:$T$11341,11,FALSE)</f>
        <v>3893.7</v>
      </c>
      <c r="V111" s="8">
        <f>VLOOKUP((_xlfn.CONCAT($N$4,$M$100,$L$4,$K111)),'CC A'!$F$2:$T$11341,12,FALSE)</f>
        <v>5825</v>
      </c>
      <c r="W111" s="8">
        <f>VLOOKUP((_xlfn.CONCAT($N$4,$M$100,$L$4,$K111)),'CC A'!$F$2:$T$11341,13,FALSE)</f>
        <v>5825</v>
      </c>
      <c r="X111" s="8">
        <f>VLOOKUP((_xlfn.CONCAT($N$4,$M$100,$L$4,$K111)),'CC A'!$F$2:$T$11341,14,FALSE)</f>
        <v>5825</v>
      </c>
      <c r="Y111" s="8">
        <f>VLOOKUP((_xlfn.CONCAT($N$4,$M$100,$L$4,$K111)),'CC A'!$F$2:$T$11341,15,FALSE)</f>
        <v>5749.9</v>
      </c>
    </row>
    <row r="123" spans="1:25" x14ac:dyDescent="0.35">
      <c r="A123" s="1" t="s">
        <v>85</v>
      </c>
      <c r="L123" s="10" t="s">
        <v>1</v>
      </c>
      <c r="M123" s="10" t="s">
        <v>0</v>
      </c>
      <c r="N123" s="10" t="s">
        <v>79</v>
      </c>
      <c r="O123" s="4" t="s">
        <v>91</v>
      </c>
      <c r="Q123" s="5"/>
    </row>
    <row r="124" spans="1:25" x14ac:dyDescent="0.35">
      <c r="L124" s="11" t="str">
        <f>L4</f>
        <v>MICA</v>
      </c>
      <c r="M124" s="11" t="s">
        <v>75</v>
      </c>
      <c r="N124" s="11" t="str">
        <f>N4</f>
        <v>A</v>
      </c>
      <c r="O124" t="str">
        <f>_xlfn.CONCAT("Ending Elevation at ",L124," CC ",N124," (New vs Historical)")</f>
        <v>Ending Elevation at MICA CC A (New vs Historical)</v>
      </c>
      <c r="Q124" s="7"/>
    </row>
    <row r="125" spans="1:25" x14ac:dyDescent="0.35">
      <c r="K125" s="2" t="s">
        <v>2</v>
      </c>
      <c r="L125" s="5" t="s">
        <v>3</v>
      </c>
      <c r="M125" s="5" t="s">
        <v>4</v>
      </c>
      <c r="N125" s="5" t="s">
        <v>5</v>
      </c>
      <c r="O125" s="2" t="s">
        <v>6</v>
      </c>
      <c r="P125" s="2" t="s">
        <v>7</v>
      </c>
      <c r="Q125" s="2" t="s">
        <v>8</v>
      </c>
      <c r="R125" s="2" t="s">
        <v>9</v>
      </c>
      <c r="S125" s="2" t="s">
        <v>10</v>
      </c>
      <c r="T125" s="2" t="s">
        <v>11</v>
      </c>
      <c r="U125" s="2" t="s">
        <v>12</v>
      </c>
      <c r="V125" s="2" t="s">
        <v>13</v>
      </c>
      <c r="W125" s="2" t="s">
        <v>14</v>
      </c>
      <c r="X125" s="2" t="s">
        <v>15</v>
      </c>
      <c r="Y125" s="2" t="s">
        <v>16</v>
      </c>
    </row>
    <row r="126" spans="1:25" x14ac:dyDescent="0.35">
      <c r="K126">
        <v>2020</v>
      </c>
      <c r="L126" s="13">
        <f>VLOOKUP((_xlfn.CONCAT("R",$N$4,$M$124,$L$4,$K126)),'CC A'!$F$12277:$T$18756,2,FALSE)</f>
        <v>2461.1910236399999</v>
      </c>
      <c r="M126" s="13">
        <f>VLOOKUP((_xlfn.CONCAT("R",$N$4,$M$124,$L$4,$K126)),'CC A'!$F$12277:$T$18756,3,FALSE)</f>
        <v>2459.2422046799902</v>
      </c>
      <c r="N126" s="13">
        <f>VLOOKUP((_xlfn.CONCAT("R",$N$4,$M$124,$L$4,$K126)),'CC A'!$F$12277:$T$18756,4,FALSE)</f>
        <v>2449.70808364</v>
      </c>
      <c r="O126" s="13">
        <f>VLOOKUP((_xlfn.CONCAT("R",$N$4,$M$124,$L$4,$K126)),'CC A'!$F$12277:$T$18756,5,FALSE)</f>
        <v>2443.3498157199901</v>
      </c>
      <c r="P126" s="13">
        <f>VLOOKUP((_xlfn.CONCAT("R",$N$4,$M$124,$L$4,$K126)),'CC A'!$F$12277:$T$18756,6,FALSE)</f>
        <v>2428.8649071199902</v>
      </c>
      <c r="Q126" s="13">
        <f>VLOOKUP((_xlfn.CONCAT("R",$N$4,$M$124,$L$4,$K126)),'CC A'!$F$12277:$T$18756,7,FALSE)</f>
        <v>2421.1647756399998</v>
      </c>
      <c r="R126" s="13">
        <f>VLOOKUP((_xlfn.CONCAT("R",$N$4,$M$124,$L$4,$K126)),'CC A'!$F$12277:$T$18756,8,FALSE)</f>
        <v>2419.23892256</v>
      </c>
      <c r="S126" s="13">
        <f>VLOOKUP((_xlfn.CONCAT("R",$N$4,$M$124,$L$4,$K126)),'CC A'!$F$12277:$T$18756,9,FALSE)</f>
        <v>2420.1509960799999</v>
      </c>
      <c r="T126" s="13">
        <f>VLOOKUP((_xlfn.CONCAT("R",$N$4,$M$124,$L$4,$K126)),'CC A'!$F$12277:$T$18756,10,FALSE)</f>
        <v>2438.2874796000001</v>
      </c>
      <c r="U126" s="13">
        <f>VLOOKUP((_xlfn.CONCAT("R",$N$4,$M$124,$L$4,$K126)),'CC A'!$F$12277:$T$18756,11,FALSE)</f>
        <v>2455.2395798799998</v>
      </c>
      <c r="V126" s="13">
        <f>VLOOKUP((_xlfn.CONCAT("R",$N$4,$M$124,$L$4,$K126)),'CC A'!$F$12277:$T$18756,12,FALSE)</f>
        <v>2459.7474540399999</v>
      </c>
      <c r="W126" s="13">
        <f>VLOOKUP((_xlfn.CONCAT("R",$N$4,$M$124,$L$4,$K126)),'CC A'!$F$12277:$T$18756,13,FALSE)</f>
        <v>2459.4193700400001</v>
      </c>
      <c r="X126" s="13">
        <f>VLOOKUP((_xlfn.CONCAT("R",$N$4,$M$124,$L$4,$K126)),'CC A'!$F$12277:$T$18756,14,FALSE)</f>
        <v>2456.8898423999999</v>
      </c>
      <c r="Y126" s="13">
        <f>VLOOKUP((_xlfn.CONCAT("R",$N$4,$M$124,$L$4,$K126)),'CC A'!$F$12277:$T$18756,15,FALSE)</f>
        <v>2455.62999984</v>
      </c>
    </row>
    <row r="127" spans="1:25" x14ac:dyDescent="0.35">
      <c r="K127">
        <v>2021</v>
      </c>
      <c r="L127" s="13">
        <f>VLOOKUP((_xlfn.CONCAT("R",$N$4,$M$124,$L$4,$K127)),'CC A'!$F$12277:$T$18756,2,FALSE)</f>
        <v>2458.9403674</v>
      </c>
      <c r="M127" s="13">
        <f>VLOOKUP((_xlfn.CONCAT("R",$N$4,$M$124,$L$4,$K127)),'CC A'!$F$12277:$T$18756,3,FALSE)</f>
        <v>2458.1759316799998</v>
      </c>
      <c r="N127" s="13">
        <f>VLOOKUP((_xlfn.CONCAT("R",$N$4,$M$124,$L$4,$K127)),'CC A'!$F$12277:$T$18756,4,FALSE)</f>
        <v>2447.89049828</v>
      </c>
      <c r="O127" s="13">
        <f>VLOOKUP((_xlfn.CONCAT("R",$N$4,$M$124,$L$4,$K127)),'CC A'!$F$12277:$T$18756,5,FALSE)</f>
        <v>2442.7231752799999</v>
      </c>
      <c r="P127" s="13">
        <f>VLOOKUP((_xlfn.CONCAT("R",$N$4,$M$124,$L$4,$K127)),'CC A'!$F$12277:$T$18756,6,FALSE)</f>
        <v>2428.8353795600001</v>
      </c>
      <c r="Q127" s="13">
        <f>VLOOKUP((_xlfn.CONCAT("R",$N$4,$M$124,$L$4,$K127)),'CC A'!$F$12277:$T$18756,7,FALSE)</f>
        <v>2421.24679664</v>
      </c>
      <c r="R127" s="13">
        <f>VLOOKUP((_xlfn.CONCAT("R",$N$4,$M$124,$L$4,$K127)),'CC A'!$F$12277:$T$18756,8,FALSE)</f>
        <v>2418.7205498399999</v>
      </c>
      <c r="S127" s="13">
        <f>VLOOKUP((_xlfn.CONCAT("R",$N$4,$M$124,$L$4,$K127)),'CC A'!$F$12277:$T$18756,9,FALSE)</f>
        <v>2422.0801299999998</v>
      </c>
      <c r="T127" s="13">
        <f>VLOOKUP((_xlfn.CONCAT("R",$N$4,$M$124,$L$4,$K127)),'CC A'!$F$12277:$T$18756,10,FALSE)</f>
        <v>2446.4042777599998</v>
      </c>
      <c r="U127" s="13">
        <f>VLOOKUP((_xlfn.CONCAT("R",$N$4,$M$124,$L$4,$K127)),'CC A'!$F$12277:$T$18756,11,FALSE)</f>
        <v>2457.0571652399999</v>
      </c>
      <c r="V127" s="13">
        <f>VLOOKUP((_xlfn.CONCAT("R",$N$4,$M$124,$L$4,$K127)),'CC A'!$F$12277:$T$18756,12,FALSE)</f>
        <v>2459.75073488</v>
      </c>
      <c r="W127" s="13">
        <f>VLOOKUP((_xlfn.CONCAT("R",$N$4,$M$124,$L$4,$K127)),'CC A'!$F$12277:$T$18756,13,FALSE)</f>
        <v>2459.6523096800001</v>
      </c>
      <c r="X127" s="13">
        <f>VLOOKUP((_xlfn.CONCAT("R",$N$4,$M$124,$L$4,$K127)),'CC A'!$F$12277:$T$18756,14,FALSE)</f>
        <v>2458.9338057199998</v>
      </c>
      <c r="Y127" s="13">
        <f>VLOOKUP((_xlfn.CONCAT("R",$N$4,$M$124,$L$4,$K127)),'CC A'!$F$12277:$T$18756,15,FALSE)</f>
        <v>2455.0919420800001</v>
      </c>
    </row>
    <row r="128" spans="1:25" x14ac:dyDescent="0.35">
      <c r="K128">
        <v>2022</v>
      </c>
      <c r="L128" s="13">
        <f>VLOOKUP((_xlfn.CONCAT("R",$N$4,$M$124,$L$4,$K128)),'CC A'!$F$12277:$T$18756,2,FALSE)</f>
        <v>2455.7185825199999</v>
      </c>
      <c r="M128" s="13">
        <f>VLOOKUP((_xlfn.CONCAT("R",$N$4,$M$124,$L$4,$K128)),'CC A'!$F$12277:$T$18756,3,FALSE)</f>
        <v>2450.7907608400001</v>
      </c>
      <c r="N128" s="13">
        <f>VLOOKUP((_xlfn.CONCAT("R",$N$4,$M$124,$L$4,$K128)),'CC A'!$F$12277:$T$18756,4,FALSE)</f>
        <v>2437.7330176400001</v>
      </c>
      <c r="O128" s="13">
        <f>VLOOKUP((_xlfn.CONCAT("R",$N$4,$M$124,$L$4,$K128)),'CC A'!$F$12277:$T$18756,5,FALSE)</f>
        <v>2431.6569019600001</v>
      </c>
      <c r="P128" s="13">
        <f>VLOOKUP((_xlfn.CONCAT("R",$N$4,$M$124,$L$4,$K128)),'CC A'!$F$12277:$T$18756,6,FALSE)</f>
        <v>2421.0597887599902</v>
      </c>
      <c r="Q128" s="13">
        <f>VLOOKUP((_xlfn.CONCAT("R",$N$4,$M$124,$L$4,$K128)),'CC A'!$F$12277:$T$18756,7,FALSE)</f>
        <v>2414.7244867200002</v>
      </c>
      <c r="R128" s="13">
        <f>VLOOKUP((_xlfn.CONCAT("R",$N$4,$M$124,$L$4,$K128)),'CC A'!$F$12277:$T$18756,8,FALSE)</f>
        <v>2407.71333164</v>
      </c>
      <c r="S128" s="13">
        <f>VLOOKUP((_xlfn.CONCAT("R",$N$4,$M$124,$L$4,$K128)),'CC A'!$F$12277:$T$18756,9,FALSE)</f>
        <v>2405.3281609599999</v>
      </c>
      <c r="T128" s="13">
        <f>VLOOKUP((_xlfn.CONCAT("R",$N$4,$M$124,$L$4,$K128)),'CC A'!$F$12277:$T$18756,10,FALSE)</f>
        <v>2437.254015</v>
      </c>
      <c r="U128" s="13">
        <f>VLOOKUP((_xlfn.CONCAT("R",$N$4,$M$124,$L$4,$K128)),'CC A'!$F$12277:$T$18756,11,FALSE)</f>
        <v>2459.7015222800001</v>
      </c>
      <c r="V128" s="13">
        <f>VLOOKUP((_xlfn.CONCAT("R",$N$4,$M$124,$L$4,$K128)),'CC A'!$F$12277:$T$18756,12,FALSE)</f>
        <v>2460.39377952</v>
      </c>
      <c r="W128" s="13">
        <f>VLOOKUP((_xlfn.CONCAT("R",$N$4,$M$124,$L$4,$K128)),'CC A'!$F$12277:$T$18756,13,FALSE)</f>
        <v>2459.481706</v>
      </c>
      <c r="X128" s="13">
        <f>VLOOKUP((_xlfn.CONCAT("R",$N$4,$M$124,$L$4,$K128)),'CC A'!$F$12277:$T$18756,14,FALSE)</f>
        <v>2456.8045405599901</v>
      </c>
      <c r="Y128" s="13">
        <f>VLOOKUP((_xlfn.CONCAT("R",$N$4,$M$124,$L$4,$K128)),'CC A'!$F$12277:$T$18756,15,FALSE)</f>
        <v>2451.0171387999999</v>
      </c>
    </row>
    <row r="129" spans="11:25" x14ac:dyDescent="0.35">
      <c r="K129">
        <v>2023</v>
      </c>
      <c r="L129" s="13">
        <f>VLOOKUP((_xlfn.CONCAT("R",$N$4,$M$124,$L$4,$K129)),'CC A'!$F$12277:$T$18756,2,FALSE)</f>
        <v>2449.64246684</v>
      </c>
      <c r="M129" s="13">
        <f>VLOOKUP((_xlfn.CONCAT("R",$N$4,$M$124,$L$4,$K129)),'CC A'!$F$12277:$T$18756,3,FALSE)</f>
        <v>2443.93708608</v>
      </c>
      <c r="N129" s="13">
        <f>VLOOKUP((_xlfn.CONCAT("R",$N$4,$M$124,$L$4,$K129)),'CC A'!$F$12277:$T$18756,4,FALSE)</f>
        <v>2430.1017837999998</v>
      </c>
      <c r="O129" s="13">
        <f>VLOOKUP((_xlfn.CONCAT("R",$N$4,$M$124,$L$4,$K129)),'CC A'!$F$12277:$T$18756,5,FALSE)</f>
        <v>2423.1431221599901</v>
      </c>
      <c r="P129" s="13">
        <f>VLOOKUP((_xlfn.CONCAT("R",$N$4,$M$124,$L$4,$K129)),'CC A'!$F$12277:$T$18756,6,FALSE)</f>
        <v>2412.3196309999998</v>
      </c>
      <c r="Q129" s="13">
        <f>VLOOKUP((_xlfn.CONCAT("R",$N$4,$M$124,$L$4,$K129)),'CC A'!$F$12277:$T$18756,7,FALSE)</f>
        <v>2406.1385284399998</v>
      </c>
      <c r="R129" s="13">
        <f>VLOOKUP((_xlfn.CONCAT("R",$N$4,$M$124,$L$4,$K129)),'CC A'!$F$12277:$T$18756,8,FALSE)</f>
        <v>2404.2290795599902</v>
      </c>
      <c r="S129" s="13">
        <f>VLOOKUP((_xlfn.CONCAT("R",$N$4,$M$124,$L$4,$K129)),'CC A'!$F$12277:$T$18756,9,FALSE)</f>
        <v>2407.1457463199999</v>
      </c>
      <c r="T129" s="13">
        <f>VLOOKUP((_xlfn.CONCAT("R",$N$4,$M$124,$L$4,$K129)),'CC A'!$F$12277:$T$18756,10,FALSE)</f>
        <v>2435.9941724400001</v>
      </c>
      <c r="U129" s="13">
        <f>VLOOKUP((_xlfn.CONCAT("R",$N$4,$M$124,$L$4,$K129)),'CC A'!$F$12277:$T$18756,11,FALSE)</f>
        <v>2457.5164828400002</v>
      </c>
      <c r="V129" s="13">
        <f>VLOOKUP((_xlfn.CONCAT("R",$N$4,$M$124,$L$4,$K129)),'CC A'!$F$12277:$T$18756,12,FALSE)</f>
        <v>2460.3872178400002</v>
      </c>
      <c r="W129" s="13">
        <f>VLOOKUP((_xlfn.CONCAT("R",$N$4,$M$124,$L$4,$K129)),'CC A'!$F$12277:$T$18756,13,FALSE)</f>
        <v>2459.5801311999999</v>
      </c>
      <c r="X129" s="13">
        <f>VLOOKUP((_xlfn.CONCAT("R",$N$4,$M$124,$L$4,$K129)),'CC A'!$F$12277:$T$18756,14,FALSE)</f>
        <v>2455.6201573199901</v>
      </c>
      <c r="Y129" s="13">
        <f>VLOOKUP((_xlfn.CONCAT("R",$N$4,$M$124,$L$4,$K129)),'CC A'!$F$12277:$T$18756,15,FALSE)</f>
        <v>2445.9285559599998</v>
      </c>
    </row>
    <row r="130" spans="11:25" x14ac:dyDescent="0.35">
      <c r="K130">
        <v>2024</v>
      </c>
      <c r="L130" s="13">
        <f>VLOOKUP((_xlfn.CONCAT("R",$N$4,$M$124,$L$4,$K130)),'CC A'!$F$12277:$T$18756,2,FALSE)</f>
        <v>2443.2874797600002</v>
      </c>
      <c r="M130" s="13">
        <f>VLOOKUP((_xlfn.CONCAT("R",$N$4,$M$124,$L$4,$K130)),'CC A'!$F$12277:$T$18756,3,FALSE)</f>
        <v>2429.4456157999998</v>
      </c>
      <c r="N130" s="13">
        <f>VLOOKUP((_xlfn.CONCAT("R",$N$4,$M$124,$L$4,$K130)),'CC A'!$F$12277:$T$18756,4,FALSE)</f>
        <v>2414.9114946</v>
      </c>
      <c r="O130" s="13">
        <f>VLOOKUP((_xlfn.CONCAT("R",$N$4,$M$124,$L$4,$K130)),'CC A'!$F$12277:$T$18756,5,FALSE)</f>
        <v>2409.1503395599998</v>
      </c>
      <c r="P130" s="13">
        <f>VLOOKUP((_xlfn.CONCAT("R",$N$4,$M$124,$L$4,$K130)),'CC A'!$F$12277:$T$18756,6,FALSE)</f>
        <v>2395.3904966</v>
      </c>
      <c r="Q130" s="13">
        <f>VLOOKUP((_xlfn.CONCAT("R",$N$4,$M$124,$L$4,$K130)),'CC A'!$F$12277:$T$18756,7,FALSE)</f>
        <v>2384.4029634399999</v>
      </c>
      <c r="R130" s="13">
        <f>VLOOKUP((_xlfn.CONCAT("R",$N$4,$M$124,$L$4,$K130)),'CC A'!$F$12277:$T$18756,8,FALSE)</f>
        <v>2384.5670054399998</v>
      </c>
      <c r="S130" s="13">
        <f>VLOOKUP((_xlfn.CONCAT("R",$N$4,$M$124,$L$4,$K130)),'CC A'!$F$12277:$T$18756,9,FALSE)</f>
        <v>2390.2559819999901</v>
      </c>
      <c r="T130" s="13">
        <f>VLOOKUP((_xlfn.CONCAT("R",$N$4,$M$124,$L$4,$K130)),'CC A'!$F$12277:$T$18756,10,FALSE)</f>
        <v>2427.9265868799998</v>
      </c>
      <c r="U130" s="13">
        <f>VLOOKUP((_xlfn.CONCAT("R",$N$4,$M$124,$L$4,$K130)),'CC A'!$F$12277:$T$18756,11,FALSE)</f>
        <v>2456.1844618</v>
      </c>
      <c r="V130" s="13">
        <f>VLOOKUP((_xlfn.CONCAT("R",$N$4,$M$124,$L$4,$K130)),'CC A'!$F$12277:$T$18756,12,FALSE)</f>
        <v>2456.4830182400001</v>
      </c>
      <c r="W130" s="13">
        <f>VLOOKUP((_xlfn.CONCAT("R",$N$4,$M$124,$L$4,$K130)),'CC A'!$F$12277:$T$18756,13,FALSE)</f>
        <v>2451.52238816</v>
      </c>
      <c r="X130" s="13">
        <f>VLOOKUP((_xlfn.CONCAT("R",$N$4,$M$124,$L$4,$K130)),'CC A'!$F$12277:$T$18756,14,FALSE)</f>
        <v>2442.32947448</v>
      </c>
      <c r="Y130" s="13">
        <f>VLOOKUP((_xlfn.CONCAT("R",$N$4,$M$124,$L$4,$K130)),'CC A'!$F$12277:$T$18756,15,FALSE)</f>
        <v>2423.8386602399901</v>
      </c>
    </row>
    <row r="131" spans="11:25" x14ac:dyDescent="0.35">
      <c r="K131">
        <v>2025</v>
      </c>
      <c r="L131" s="13">
        <f>VLOOKUP((_xlfn.CONCAT("R",$N$4,$M$124,$L$4,$K131)),'CC A'!$F$12277:$T$18756,2,FALSE)</f>
        <v>2412.8314420400002</v>
      </c>
      <c r="M131" s="13">
        <f>VLOOKUP((_xlfn.CONCAT("R",$N$4,$M$124,$L$4,$K131)),'CC A'!$F$12277:$T$18756,3,FALSE)</f>
        <v>2394.42592964</v>
      </c>
      <c r="N131" s="13">
        <f>VLOOKUP((_xlfn.CONCAT("R",$N$4,$M$124,$L$4,$K131)),'CC A'!$F$12277:$T$18756,4,FALSE)</f>
        <v>2383.8550631600001</v>
      </c>
      <c r="O131" s="13">
        <f>VLOOKUP((_xlfn.CONCAT("R",$N$4,$M$124,$L$4,$K131)),'CC A'!$F$12277:$T$18756,5,FALSE)</f>
        <v>2372.5656927199998</v>
      </c>
      <c r="P131" s="13">
        <f>VLOOKUP((_xlfn.CONCAT("R",$N$4,$M$124,$L$4,$K131)),'CC A'!$F$12277:$T$18756,6,FALSE)</f>
        <v>2363.7074247199998</v>
      </c>
      <c r="Q131" s="13">
        <f>VLOOKUP((_xlfn.CONCAT("R",$N$4,$M$124,$L$4,$K131)),'CC A'!$F$12277:$T$18756,7,FALSE)</f>
        <v>2354.4882643199999</v>
      </c>
      <c r="R131" s="13">
        <f>VLOOKUP((_xlfn.CONCAT("R",$N$4,$M$124,$L$4,$K131)),'CC A'!$F$12277:$T$18756,8,FALSE)</f>
        <v>2352.4672668799999</v>
      </c>
      <c r="S131" s="13">
        <f>VLOOKUP((_xlfn.CONCAT("R",$N$4,$M$124,$L$4,$K131)),'CC A'!$F$12277:$T$18756,9,FALSE)</f>
        <v>2353.35965536</v>
      </c>
      <c r="T131" s="13">
        <f>VLOOKUP((_xlfn.CONCAT("R",$N$4,$M$124,$L$4,$K131)),'CC A'!$F$12277:$T$18756,10,FALSE)</f>
        <v>2383.3694988399998</v>
      </c>
      <c r="U131" s="13">
        <f>VLOOKUP((_xlfn.CONCAT("R",$N$4,$M$124,$L$4,$K131)),'CC A'!$F$12277:$T$18756,11,FALSE)</f>
        <v>2413.9961402399999</v>
      </c>
      <c r="V131" s="13">
        <f>VLOOKUP((_xlfn.CONCAT("R",$N$4,$M$124,$L$4,$K131)),'CC A'!$F$12277:$T$18756,12,FALSE)</f>
        <v>2432.4082143199998</v>
      </c>
      <c r="W131" s="13">
        <f>VLOOKUP((_xlfn.CONCAT("R",$N$4,$M$124,$L$4,$K131)),'CC A'!$F$12277:$T$18756,13,FALSE)</f>
        <v>2431.3288179599999</v>
      </c>
      <c r="X131" s="13">
        <f>VLOOKUP((_xlfn.CONCAT("R",$N$4,$M$124,$L$4,$K131)),'CC A'!$F$12277:$T$18756,14,FALSE)</f>
        <v>2421.9226496800002</v>
      </c>
      <c r="Y131" s="13">
        <f>VLOOKUP((_xlfn.CONCAT("R",$N$4,$M$124,$L$4,$K131)),'CC A'!$F$12277:$T$18756,15,FALSE)</f>
        <v>2412.0243553999999</v>
      </c>
    </row>
    <row r="132" spans="11:25" x14ac:dyDescent="0.35">
      <c r="K132">
        <v>2026</v>
      </c>
      <c r="L132" s="13">
        <f>VLOOKUP((_xlfn.CONCAT("R",$N$4,$M$124,$L$4,$K132)),'CC A'!$F$12277:$T$18756,2,FALSE)</f>
        <v>2404.3176622400001</v>
      </c>
      <c r="M132" s="13">
        <f>VLOOKUP((_xlfn.CONCAT("R",$N$4,$M$124,$L$4,$K132)),'CC A'!$F$12277:$T$18756,3,FALSE)</f>
        <v>2386.2402338400002</v>
      </c>
      <c r="N132" s="13">
        <f>VLOOKUP((_xlfn.CONCAT("R",$N$4,$M$124,$L$4,$K132)),'CC A'!$F$12277:$T$18756,4,FALSE)</f>
        <v>2377.3294724000002</v>
      </c>
      <c r="O132" s="13">
        <f>VLOOKUP((_xlfn.CONCAT("R",$N$4,$M$124,$L$4,$K132)),'CC A'!$F$12277:$T$18756,5,FALSE)</f>
        <v>2369.59653252</v>
      </c>
      <c r="P132" s="13">
        <f>VLOOKUP((_xlfn.CONCAT("R",$N$4,$M$124,$L$4,$K132)),'CC A'!$F$12277:$T$18756,6,FALSE)</f>
        <v>2373.0939079599998</v>
      </c>
      <c r="Q132" s="13">
        <f>VLOOKUP((_xlfn.CONCAT("R",$N$4,$M$124,$L$4,$K132)),'CC A'!$F$12277:$T$18756,7,FALSE)</f>
        <v>2374.2815720399999</v>
      </c>
      <c r="R132" s="13">
        <f>VLOOKUP((_xlfn.CONCAT("R",$N$4,$M$124,$L$4,$K132)),'CC A'!$F$12277:$T$18756,8,FALSE)</f>
        <v>2366.3616242799999</v>
      </c>
      <c r="S132" s="13">
        <f>VLOOKUP((_xlfn.CONCAT("R",$N$4,$M$124,$L$4,$K132)),'CC A'!$F$12277:$T$18756,9,FALSE)</f>
        <v>2369.8163488</v>
      </c>
      <c r="T132" s="13">
        <f>VLOOKUP((_xlfn.CONCAT("R",$N$4,$M$124,$L$4,$K132)),'CC A'!$F$12277:$T$18756,10,FALSE)</f>
        <v>2414.5341979999998</v>
      </c>
      <c r="U132" s="13">
        <f>VLOOKUP((_xlfn.CONCAT("R",$N$4,$M$124,$L$4,$K132)),'CC A'!$F$12277:$T$18756,11,FALSE)</f>
        <v>2458.3366928400001</v>
      </c>
      <c r="V132" s="13">
        <f>VLOOKUP((_xlfn.CONCAT("R",$N$4,$M$124,$L$4,$K132)),'CC A'!$F$12277:$T$18756,12,FALSE)</f>
        <v>2461.25664044</v>
      </c>
      <c r="W132" s="13">
        <f>VLOOKUP((_xlfn.CONCAT("R",$N$4,$M$124,$L$4,$K132)),'CC A'!$F$12277:$T$18756,13,FALSE)</f>
        <v>2461.02698164</v>
      </c>
      <c r="X132" s="13">
        <f>VLOOKUP((_xlfn.CONCAT("R",$N$4,$M$124,$L$4,$K132)),'CC A'!$F$12277:$T$18756,14,FALSE)</f>
        <v>2460.2527034</v>
      </c>
      <c r="Y132" s="13">
        <f>VLOOKUP((_xlfn.CONCAT("R",$N$4,$M$124,$L$4,$K132)),'CC A'!$F$12277:$T$18756,15,FALSE)</f>
        <v>2455.9449604800002</v>
      </c>
    </row>
    <row r="133" spans="11:25" x14ac:dyDescent="0.35">
      <c r="K133">
        <v>2027</v>
      </c>
      <c r="L133" s="13">
        <f>VLOOKUP((_xlfn.CONCAT("R",$N$4,$M$124,$L$4,$K133)),'CC A'!$F$12277:$T$18756,2,FALSE)</f>
        <v>2455.6890549599998</v>
      </c>
      <c r="M133" s="13">
        <f>VLOOKUP((_xlfn.CONCAT("R",$N$4,$M$124,$L$4,$K133)),'CC A'!$F$12277:$T$18756,3,FALSE)</f>
        <v>2449.4554589600002</v>
      </c>
      <c r="N133" s="13">
        <f>VLOOKUP((_xlfn.CONCAT("R",$N$4,$M$124,$L$4,$K133)),'CC A'!$F$12277:$T$18756,4,FALSE)</f>
        <v>2438.2513903599902</v>
      </c>
      <c r="O133" s="13">
        <f>VLOOKUP((_xlfn.CONCAT("R",$N$4,$M$124,$L$4,$K133)),'CC A'!$F$12277:$T$18756,5,FALSE)</f>
        <v>2424.0191064400001</v>
      </c>
      <c r="P133" s="13">
        <f>VLOOKUP((_xlfn.CONCAT("R",$N$4,$M$124,$L$4,$K133)),'CC A'!$F$12277:$T$18756,6,FALSE)</f>
        <v>2417.4803923199902</v>
      </c>
      <c r="Q133" s="13">
        <f>VLOOKUP((_xlfn.CONCAT("R",$N$4,$M$124,$L$4,$K133)),'CC A'!$F$12277:$T$18756,7,FALSE)</f>
        <v>2410.5151689999998</v>
      </c>
      <c r="R133" s="13">
        <f>VLOOKUP((_xlfn.CONCAT("R",$N$4,$M$124,$L$4,$K133)),'CC A'!$F$12277:$T$18756,8,FALSE)</f>
        <v>2397.6772420799998</v>
      </c>
      <c r="S133" s="13">
        <f>VLOOKUP((_xlfn.CONCAT("R",$N$4,$M$124,$L$4,$K133)),'CC A'!$F$12277:$T$18756,9,FALSE)</f>
        <v>2394.5046698000001</v>
      </c>
      <c r="T133" s="13">
        <f>VLOOKUP((_xlfn.CONCAT("R",$N$4,$M$124,$L$4,$K133)),'CC A'!$F$12277:$T$18756,10,FALSE)</f>
        <v>2424.72448704</v>
      </c>
      <c r="U133" s="13">
        <f>VLOOKUP((_xlfn.CONCAT("R",$N$4,$M$124,$L$4,$K133)),'CC A'!$F$12277:$T$18756,11,FALSE)</f>
        <v>2462.1490289200001</v>
      </c>
      <c r="V133" s="13">
        <f>VLOOKUP((_xlfn.CONCAT("R",$N$4,$M$124,$L$4,$K133)),'CC A'!$F$12277:$T$18756,12,FALSE)</f>
        <v>2462.2933858799902</v>
      </c>
      <c r="W133" s="13">
        <f>VLOOKUP((_xlfn.CONCAT("R",$N$4,$M$124,$L$4,$K133)),'CC A'!$F$12277:$T$18756,13,FALSE)</f>
        <v>2461.9357743199998</v>
      </c>
      <c r="X133" s="13">
        <f>VLOOKUP((_xlfn.CONCAT("R",$N$4,$M$124,$L$4,$K133)),'CC A'!$F$12277:$T$18756,14,FALSE)</f>
        <v>2462.2212073999999</v>
      </c>
      <c r="Y133" s="13">
        <f>VLOOKUP((_xlfn.CONCAT("R",$N$4,$M$124,$L$4,$K133)),'CC A'!$F$12277:$T$18756,15,FALSE)</f>
        <v>2461.6076903200001</v>
      </c>
    </row>
    <row r="134" spans="11:25" x14ac:dyDescent="0.35">
      <c r="K134">
        <v>2028</v>
      </c>
      <c r="L134" s="13">
        <f>VLOOKUP((_xlfn.CONCAT("R",$N$4,$M$124,$L$4,$K134)),'CC A'!$F$12277:$T$18756,2,FALSE)</f>
        <v>2460.9777690400001</v>
      </c>
      <c r="M134" s="13">
        <f>VLOOKUP((_xlfn.CONCAT("R",$N$4,$M$124,$L$4,$K134)),'CC A'!$F$12277:$T$18756,3,FALSE)</f>
        <v>2458.9895799999999</v>
      </c>
      <c r="N134" s="13">
        <f>VLOOKUP((_xlfn.CONCAT("R",$N$4,$M$124,$L$4,$K134)),'CC A'!$F$12277:$T$18756,4,FALSE)</f>
        <v>2449.4981098799999</v>
      </c>
      <c r="O134" s="13">
        <f>VLOOKUP((_xlfn.CONCAT("R",$N$4,$M$124,$L$4,$K134)),'CC A'!$F$12277:$T$18756,5,FALSE)</f>
        <v>2444.18314908</v>
      </c>
      <c r="P134" s="13">
        <f>VLOOKUP((_xlfn.CONCAT("R",$N$4,$M$124,$L$4,$K134)),'CC A'!$F$12277:$T$18756,6,FALSE)</f>
        <v>2430.22317488</v>
      </c>
      <c r="Q134" s="13">
        <f>VLOOKUP((_xlfn.CONCAT("R",$N$4,$M$124,$L$4,$K134)),'CC A'!$F$12277:$T$18756,7,FALSE)</f>
        <v>2424.93117996</v>
      </c>
      <c r="R134" s="13">
        <f>VLOOKUP((_xlfn.CONCAT("R",$N$4,$M$124,$L$4,$K134)),'CC A'!$F$12277:$T$18756,8,FALSE)</f>
        <v>2423.8189751999998</v>
      </c>
      <c r="S134" s="13">
        <f>VLOOKUP((_xlfn.CONCAT("R",$N$4,$M$124,$L$4,$K134)),'CC A'!$F$12277:$T$18756,9,FALSE)</f>
        <v>2425.2100513599999</v>
      </c>
      <c r="T134" s="13">
        <f>VLOOKUP((_xlfn.CONCAT("R",$N$4,$M$124,$L$4,$K134)),'CC A'!$F$12277:$T$18756,10,FALSE)</f>
        <v>2446.7126767200002</v>
      </c>
      <c r="U134" s="13">
        <f>VLOOKUP((_xlfn.CONCAT("R",$N$4,$M$124,$L$4,$K134)),'CC A'!$F$12277:$T$18756,11,FALSE)</f>
        <v>2462.3590026799998</v>
      </c>
      <c r="V134" s="13">
        <f>VLOOKUP((_xlfn.CONCAT("R",$N$4,$M$124,$L$4,$K134)),'CC A'!$F$12277:$T$18756,12,FALSE)</f>
        <v>2462.76582684</v>
      </c>
      <c r="W134" s="13">
        <f>VLOOKUP((_xlfn.CONCAT("R",$N$4,$M$124,$L$4,$K134)),'CC A'!$F$12277:$T$18756,13,FALSE)</f>
        <v>2461.7028346799998</v>
      </c>
      <c r="X134" s="13">
        <f>VLOOKUP((_xlfn.CONCAT("R",$N$4,$M$124,$L$4,$K134)),'CC A'!$F$12277:$T$18756,14,FALSE)</f>
        <v>2458.6352492800002</v>
      </c>
      <c r="Y134" s="13">
        <f>VLOOKUP((_xlfn.CONCAT("R",$N$4,$M$124,$L$4,$K134)),'CC A'!$F$12277:$T$18756,15,FALSE)</f>
        <v>2452.45086588</v>
      </c>
    </row>
    <row r="135" spans="11:25" x14ac:dyDescent="0.35">
      <c r="K135">
        <v>2029</v>
      </c>
      <c r="L135" s="13">
        <f>VLOOKUP((_xlfn.CONCAT("R",$N$4,$M$124,$L$4,$K135)),'CC A'!$F$12277:$T$18756,2,FALSE)</f>
        <v>2452.2277687599999</v>
      </c>
      <c r="M135" s="13">
        <f>VLOOKUP((_xlfn.CONCAT("R",$N$4,$M$124,$L$4,$K135)),'CC A'!$F$12277:$T$18756,3,FALSE)</f>
        <v>2445.3904981999999</v>
      </c>
      <c r="N135" s="13">
        <f>VLOOKUP((_xlfn.CONCAT("R",$N$4,$M$124,$L$4,$K135)),'CC A'!$F$12277:$T$18756,4,FALSE)</f>
        <v>2431.0663507600002</v>
      </c>
      <c r="O135" s="13">
        <f>VLOOKUP((_xlfn.CONCAT("R",$N$4,$M$124,$L$4,$K135)),'CC A'!$F$12277:$T$18756,5,FALSE)</f>
        <v>2424.4390539599999</v>
      </c>
      <c r="P135" s="13">
        <f>VLOOKUP((_xlfn.CONCAT("R",$N$4,$M$124,$L$4,$K135)),'CC A'!$F$12277:$T$18756,6,FALSE)</f>
        <v>2407.0276360799999</v>
      </c>
      <c r="Q135" s="13">
        <f>VLOOKUP((_xlfn.CONCAT("R",$N$4,$M$124,$L$4,$K135)),'CC A'!$F$12277:$T$18756,7,FALSE)</f>
        <v>2371.5650365199999</v>
      </c>
      <c r="R135" s="13">
        <f>VLOOKUP((_xlfn.CONCAT("R",$N$4,$M$124,$L$4,$K135)),'CC A'!$F$12277:$T$18756,8,FALSE)</f>
        <v>2355.3478443999902</v>
      </c>
      <c r="S135" s="13">
        <f>VLOOKUP((_xlfn.CONCAT("R",$N$4,$M$124,$L$4,$K135)),'CC A'!$F$12277:$T$18756,9,FALSE)</f>
        <v>2353.7107052399901</v>
      </c>
      <c r="T135" s="13">
        <f>VLOOKUP((_xlfn.CONCAT("R",$N$4,$M$124,$L$4,$K135)),'CC A'!$F$12277:$T$18756,10,FALSE)</f>
        <v>2382.9331471199998</v>
      </c>
      <c r="U135" s="13">
        <f>VLOOKUP((_xlfn.CONCAT("R",$N$4,$M$124,$L$4,$K135)),'CC A'!$F$12277:$T$18756,11,FALSE)</f>
        <v>2430.3051958799902</v>
      </c>
      <c r="V135" s="13">
        <f>VLOOKUP((_xlfn.CONCAT("R",$N$4,$M$124,$L$4,$K135)),'CC A'!$F$12277:$T$18756,12,FALSE)</f>
        <v>2462.4443045200001</v>
      </c>
      <c r="W135" s="13">
        <f>VLOOKUP((_xlfn.CONCAT("R",$N$4,$M$124,$L$4,$K135)),'CC A'!$F$12277:$T$18756,13,FALSE)</f>
        <v>2462.6477166</v>
      </c>
      <c r="X135" s="13">
        <f>VLOOKUP((_xlfn.CONCAT("R",$N$4,$M$124,$L$4,$K135)),'CC A'!$F$12277:$T$18756,14,FALSE)</f>
        <v>2462.2080840399999</v>
      </c>
      <c r="Y135" s="13">
        <f>VLOOKUP((_xlfn.CONCAT("R",$N$4,$M$124,$L$4,$K135)),'CC A'!$F$12277:$T$18756,15,FALSE)</f>
        <v>2461.6076903200001</v>
      </c>
    </row>
    <row r="136" spans="11:25" x14ac:dyDescent="0.35">
      <c r="K136" s="22">
        <v>2010</v>
      </c>
      <c r="L136" s="34">
        <f>VLOOKUP((_xlfn.CONCAT("Hist",$M$124,$L$4,$K136)),'CC A'!$F$11342:$T$12276,2,FALSE)</f>
        <v>2462.9265880000003</v>
      </c>
      <c r="M136" s="34">
        <f>VLOOKUP((_xlfn.CONCAT("Hist",$M$124,$L$4,$K136)),'CC A'!$F$11342:$T$12276,3,FALSE)</f>
        <v>2454.3964040000001</v>
      </c>
      <c r="N136" s="34">
        <f>VLOOKUP((_xlfn.CONCAT("Hist",$M$124,$L$4,$K136)),'CC A'!$F$11342:$T$12276,4,FALSE)</f>
        <v>2432.4147760000001</v>
      </c>
      <c r="O136" s="34">
        <f>VLOOKUP((_xlfn.CONCAT("Hist",$M$124,$L$4,$K136)),'CC A'!$F$11342:$T$12276,5,FALSE)</f>
        <v>2412.401652</v>
      </c>
      <c r="P136" s="34">
        <f>VLOOKUP((_xlfn.CONCAT("Hist",$M$124,$L$4,$K136)),'CC A'!$F$11342:$T$12276,6,FALSE)</f>
        <v>2396.65362</v>
      </c>
      <c r="Q136" s="34">
        <f>VLOOKUP((_xlfn.CONCAT("Hist",$M$124,$L$4,$K136)),'CC A'!$F$11342:$T$12276,7,FALSE)</f>
        <v>2385.8268480000002</v>
      </c>
      <c r="R136" s="34">
        <f>VLOOKUP((_xlfn.CONCAT("Hist",$M$124,$L$4,$K136)),'CC A'!$F$11342:$T$12276,8,FALSE)</f>
        <v>2377.9528319999999</v>
      </c>
      <c r="S136" s="34">
        <f>VLOOKUP((_xlfn.CONCAT("Hist",$M$124,$L$4,$K136)),'CC A'!$F$11342:$T$12276,9,FALSE)</f>
        <v>2378.6089999999999</v>
      </c>
      <c r="T136" s="34">
        <f>VLOOKUP((_xlfn.CONCAT("Hist",$M$124,$L$4,$K136)),'CC A'!$F$11342:$T$12276,10,FALSE)</f>
        <v>2391.076192</v>
      </c>
      <c r="U136" s="34">
        <f>VLOOKUP((_xlfn.CONCAT("Hist",$M$124,$L$4,$K136)),'CC A'!$F$11342:$T$12276,11,FALSE)</f>
        <v>2423.5565080000001</v>
      </c>
      <c r="V136" s="34">
        <f>VLOOKUP((_xlfn.CONCAT("Hist",$M$124,$L$4,$K136)),'CC A'!$F$11342:$T$12276,12,FALSE)</f>
        <v>2453.0840680000001</v>
      </c>
      <c r="W136" s="34">
        <f>VLOOKUP((_xlfn.CONCAT("Hist",$M$124,$L$4,$K136)),'CC A'!$F$11342:$T$12276,13,FALSE)</f>
        <v>2461.2861680000001</v>
      </c>
      <c r="X136" s="34">
        <f>VLOOKUP((_xlfn.CONCAT("Hist",$M$124,$L$4,$K136)),'CC A'!$F$11342:$T$12276,14,FALSE)</f>
        <v>2464.567008</v>
      </c>
      <c r="Y136" s="34">
        <f>VLOOKUP((_xlfn.CONCAT("Hist",$M$124,$L$4,$K136)),'CC A'!$F$11342:$T$12276,15,FALSE)</f>
        <v>2470.4725199999998</v>
      </c>
    </row>
    <row r="137" spans="11:25" x14ac:dyDescent="0.35">
      <c r="K137" s="22">
        <v>2011</v>
      </c>
      <c r="L137" s="34">
        <f>VLOOKUP((_xlfn.CONCAT("Hist",$M$124,$L$4,$K137)),'CC A'!$F$11342:$T$12276,2,FALSE)</f>
        <v>2469.1601839999998</v>
      </c>
      <c r="M137" s="34">
        <f>VLOOKUP((_xlfn.CONCAT("Hist",$M$124,$L$4,$K137)),'CC A'!$F$11342:$T$12276,3,FALSE)</f>
        <v>2455.0525720000001</v>
      </c>
      <c r="N137" s="34">
        <f>VLOOKUP((_xlfn.CONCAT("Hist",$M$124,$L$4,$K137)),'CC A'!$F$11342:$T$12276,4,FALSE)</f>
        <v>2436.0237000000002</v>
      </c>
      <c r="O137" s="34">
        <f>VLOOKUP((_xlfn.CONCAT("Hist",$M$124,$L$4,$K137)),'CC A'!$F$11342:$T$12276,5,FALSE)</f>
        <v>2418.9633319999998</v>
      </c>
      <c r="P137" s="34">
        <f>VLOOKUP((_xlfn.CONCAT("Hist",$M$124,$L$4,$K137)),'CC A'!$F$11342:$T$12276,6,FALSE)</f>
        <v>2398.622124</v>
      </c>
      <c r="Q137" s="34">
        <f>VLOOKUP((_xlfn.CONCAT("Hist",$M$124,$L$4,$K137)),'CC A'!$F$11342:$T$12276,7,FALSE)</f>
        <v>2386.1549319999999</v>
      </c>
      <c r="R137" s="34">
        <f>VLOOKUP((_xlfn.CONCAT("Hist",$M$124,$L$4,$K137)),'CC A'!$F$11342:$T$12276,8,FALSE)</f>
        <v>2383.53026</v>
      </c>
      <c r="S137" s="34">
        <f>VLOOKUP((_xlfn.CONCAT("Hist",$M$124,$L$4,$K137)),'CC A'!$F$11342:$T$12276,9,FALSE)</f>
        <v>2379.5932519999997</v>
      </c>
      <c r="T137" s="34">
        <f>VLOOKUP((_xlfn.CONCAT("Hist",$M$124,$L$4,$K137)),'CC A'!$F$11342:$T$12276,10,FALSE)</f>
        <v>2398.2940399999998</v>
      </c>
      <c r="U137" s="34">
        <f>VLOOKUP((_xlfn.CONCAT("Hist",$M$124,$L$4,$K137)),'CC A'!$F$11342:$T$12276,11,FALSE)</f>
        <v>2437.9922040000001</v>
      </c>
      <c r="V137" s="34">
        <f>VLOOKUP((_xlfn.CONCAT("Hist",$M$124,$L$4,$K137)),'CC A'!$F$11342:$T$12276,12,FALSE)</f>
        <v>2469.1601839999998</v>
      </c>
      <c r="W137" s="34">
        <f>VLOOKUP((_xlfn.CONCAT("Hist",$M$124,$L$4,$K137)),'CC A'!$F$11342:$T$12276,13,FALSE)</f>
        <v>2472.11294</v>
      </c>
      <c r="X137" s="34">
        <f>VLOOKUP((_xlfn.CONCAT("Hist",$M$124,$L$4,$K137)),'CC A'!$F$11342:$T$12276,14,FALSE)</f>
        <v>2473.7533600000002</v>
      </c>
      <c r="Y137" s="34">
        <f>VLOOKUP((_xlfn.CONCAT("Hist",$M$124,$L$4,$K137)),'CC A'!$F$11342:$T$12276,15,FALSE)</f>
        <v>2473.0971919999997</v>
      </c>
    </row>
    <row r="138" spans="11:25" x14ac:dyDescent="0.35">
      <c r="K138" s="22">
        <v>2012</v>
      </c>
      <c r="L138" s="34">
        <f>VLOOKUP((_xlfn.CONCAT("Hist",$M$124,$L$4,$K138)),'CC A'!$F$11342:$T$12276,2,FALSE)</f>
        <v>2468.8321000000001</v>
      </c>
      <c r="M138" s="34">
        <f>VLOOKUP((_xlfn.CONCAT("Hist",$M$124,$L$4,$K138)),'CC A'!$F$11342:$T$12276,3,FALSE)</f>
        <v>2454.7244880000003</v>
      </c>
      <c r="N138" s="34">
        <f>VLOOKUP((_xlfn.CONCAT("Hist",$M$124,$L$4,$K138)),'CC A'!$F$11342:$T$12276,4,FALSE)</f>
        <v>2436.0237000000002</v>
      </c>
      <c r="O138" s="34">
        <f>VLOOKUP((_xlfn.CONCAT("Hist",$M$124,$L$4,$K138)),'CC A'!$F$11342:$T$12276,5,FALSE)</f>
        <v>2394.6851160000001</v>
      </c>
      <c r="P138" s="34">
        <f>VLOOKUP((_xlfn.CONCAT("Hist",$M$124,$L$4,$K138)),'CC A'!$F$11342:$T$12276,6,FALSE)</f>
        <v>2358.9239600000001</v>
      </c>
      <c r="Q138" s="34">
        <f>VLOOKUP((_xlfn.CONCAT("Hist",$M$124,$L$4,$K138)),'CC A'!$F$11342:$T$12276,7,FALSE)</f>
        <v>2346.456768</v>
      </c>
      <c r="R138" s="34">
        <f>VLOOKUP((_xlfn.CONCAT("Hist",$M$124,$L$4,$K138)),'CC A'!$F$11342:$T$12276,8,FALSE)</f>
        <v>2345.4725159999998</v>
      </c>
      <c r="S138" s="34">
        <f>VLOOKUP((_xlfn.CONCAT("Hist",$M$124,$L$4,$K138)),'CC A'!$F$11342:$T$12276,9,FALSE)</f>
        <v>2348.0971880000002</v>
      </c>
      <c r="T138" s="34">
        <f>VLOOKUP((_xlfn.CONCAT("Hist",$M$124,$L$4,$K138)),'CC A'!$F$11342:$T$12276,10,FALSE)</f>
        <v>2377.296664</v>
      </c>
      <c r="U138" s="34">
        <f>VLOOKUP((_xlfn.CONCAT("Hist",$M$124,$L$4,$K138)),'CC A'!$F$11342:$T$12276,11,FALSE)</f>
        <v>2414.370156</v>
      </c>
      <c r="V138" s="34">
        <f>VLOOKUP((_xlfn.CONCAT("Hist",$M$124,$L$4,$K138)),'CC A'!$F$11342:$T$12276,12,FALSE)</f>
        <v>2439.3045400000001</v>
      </c>
      <c r="W138" s="34">
        <f>VLOOKUP((_xlfn.CONCAT("Hist",$M$124,$L$4,$K138)),'CC A'!$F$11342:$T$12276,13,FALSE)</f>
        <v>2443.5696319999997</v>
      </c>
      <c r="X138" s="34">
        <f>VLOOKUP((_xlfn.CONCAT("Hist",$M$124,$L$4,$K138)),'CC A'!$F$11342:$T$12276,14,FALSE)</f>
        <v>2446.1943040000001</v>
      </c>
      <c r="Y138" s="34">
        <f>VLOOKUP((_xlfn.CONCAT("Hist",$M$124,$L$4,$K138)),'CC A'!$F$11342:$T$12276,15,FALSE)</f>
        <v>2454.3964040000001</v>
      </c>
    </row>
    <row r="139" spans="11:25" x14ac:dyDescent="0.35">
      <c r="K139" s="22">
        <v>2013</v>
      </c>
      <c r="L139" s="34">
        <f>VLOOKUP((_xlfn.CONCAT("Hist",$M$124,$L$4,$K139)),'CC A'!$F$11342:$T$12276,2,FALSE)</f>
        <v>2451.1155640000002</v>
      </c>
      <c r="M139" s="34">
        <f>VLOOKUP((_xlfn.CONCAT("Hist",$M$124,$L$4,$K139)),'CC A'!$F$11342:$T$12276,3,FALSE)</f>
        <v>2438.3202880000003</v>
      </c>
      <c r="N139" s="34">
        <f>VLOOKUP((_xlfn.CONCAT("Hist",$M$124,$L$4,$K139)),'CC A'!$F$11342:$T$12276,4,FALSE)</f>
        <v>2420.9318359999997</v>
      </c>
      <c r="O139" s="34">
        <f>VLOOKUP((_xlfn.CONCAT("Hist",$M$124,$L$4,$K139)),'CC A'!$F$11342:$T$12276,5,FALSE)</f>
        <v>2413.3859040000002</v>
      </c>
      <c r="P139" s="34">
        <f>VLOOKUP((_xlfn.CONCAT("Hist",$M$124,$L$4,$K139)),'CC A'!$F$11342:$T$12276,6,FALSE)</f>
        <v>2392.388528</v>
      </c>
      <c r="Q139" s="34">
        <f>VLOOKUP((_xlfn.CONCAT("Hist",$M$124,$L$4,$K139)),'CC A'!$F$11342:$T$12276,7,FALSE)</f>
        <v>2372.7034880000001</v>
      </c>
      <c r="R139" s="34">
        <f>VLOOKUP((_xlfn.CONCAT("Hist",$M$124,$L$4,$K139)),'CC A'!$F$11342:$T$12276,8,FALSE)</f>
        <v>2373.3596560000001</v>
      </c>
      <c r="S139" s="34">
        <f>VLOOKUP((_xlfn.CONCAT("Hist",$M$124,$L$4,$K139)),'CC A'!$F$11342:$T$12276,9,FALSE)</f>
        <v>2372.0473200000001</v>
      </c>
      <c r="T139" s="34">
        <f>VLOOKUP((_xlfn.CONCAT("Hist",$M$124,$L$4,$K139)),'CC A'!$F$11342:$T$12276,10,FALSE)</f>
        <v>2398.9502080000002</v>
      </c>
      <c r="U139" s="34">
        <f>VLOOKUP((_xlfn.CONCAT("Hist",$M$124,$L$4,$K139)),'CC A'!$F$11342:$T$12276,11,FALSE)</f>
        <v>2438.3202880000003</v>
      </c>
      <c r="V139" s="34">
        <f>VLOOKUP((_xlfn.CONCAT("Hist",$M$124,$L$4,$K139)),'CC A'!$F$11342:$T$12276,12,FALSE)</f>
        <v>2464.8950919999997</v>
      </c>
      <c r="W139" s="34">
        <f>VLOOKUP((_xlfn.CONCAT("Hist",$M$124,$L$4,$K139)),'CC A'!$F$11342:$T$12276,13,FALSE)</f>
        <v>2470.4725199999998</v>
      </c>
      <c r="X139" s="34">
        <f>VLOOKUP((_xlfn.CONCAT("Hist",$M$124,$L$4,$K139)),'CC A'!$F$11342:$T$12276,14,FALSE)</f>
        <v>2474.7376119999999</v>
      </c>
      <c r="Y139" s="34">
        <f>VLOOKUP((_xlfn.CONCAT("Hist",$M$124,$L$4,$K139)),'CC A'!$F$11342:$T$12276,15,FALSE)</f>
        <v>2474.7376119999999</v>
      </c>
    </row>
    <row r="140" spans="11:25" x14ac:dyDescent="0.35">
      <c r="K140" s="22">
        <v>2014</v>
      </c>
      <c r="L140" s="34">
        <f>VLOOKUP((_xlfn.CONCAT("Hist",$M$124,$L$4,$K140)),'CC A'!$F$11342:$T$12276,2,FALSE)</f>
        <v>2473.7533600000002</v>
      </c>
      <c r="M140" s="34">
        <f>VLOOKUP((_xlfn.CONCAT("Hist",$M$124,$L$4,$K140)),'CC A'!$F$11342:$T$12276,3,FALSE)</f>
        <v>2460.9580839999999</v>
      </c>
      <c r="N140" s="34">
        <f>VLOOKUP((_xlfn.CONCAT("Hist",$M$124,$L$4,$K140)),'CC A'!$F$11342:$T$12276,4,FALSE)</f>
        <v>2440.9449599999998</v>
      </c>
      <c r="O140" s="34">
        <f>VLOOKUP((_xlfn.CONCAT("Hist",$M$124,$L$4,$K140)),'CC A'!$F$11342:$T$12276,5,FALSE)</f>
        <v>2421.25992</v>
      </c>
      <c r="P140" s="34">
        <f>VLOOKUP((_xlfn.CONCAT("Hist",$M$124,$L$4,$K140)),'CC A'!$F$11342:$T$12276,6,FALSE)</f>
        <v>2399.278292</v>
      </c>
      <c r="Q140" s="34">
        <f>VLOOKUP((_xlfn.CONCAT("Hist",$M$124,$L$4,$K140)),'CC A'!$F$11342:$T$12276,7,FALSE)</f>
        <v>2383.8583440000002</v>
      </c>
      <c r="R140" s="34">
        <f>VLOOKUP((_xlfn.CONCAT("Hist",$M$124,$L$4,$K140)),'CC A'!$F$11342:$T$12276,8,FALSE)</f>
        <v>2378.9370840000001</v>
      </c>
      <c r="S140" s="34">
        <f>VLOOKUP((_xlfn.CONCAT("Hist",$M$124,$L$4,$K140)),'CC A'!$F$11342:$T$12276,9,FALSE)</f>
        <v>2378.2809159999997</v>
      </c>
      <c r="T140" s="34">
        <f>VLOOKUP((_xlfn.CONCAT("Hist",$M$124,$L$4,$K140)),'CC A'!$F$11342:$T$12276,10,FALSE)</f>
        <v>2401.9029639999999</v>
      </c>
      <c r="U140" s="34">
        <f>VLOOKUP((_xlfn.CONCAT("Hist",$M$124,$L$4,$K140)),'CC A'!$F$11342:$T$12276,11,FALSE)</f>
        <v>2438.3202880000003</v>
      </c>
      <c r="V140" s="34">
        <f>VLOOKUP((_xlfn.CONCAT("Hist",$M$124,$L$4,$K140)),'CC A'!$F$11342:$T$12276,12,FALSE)</f>
        <v>2467.1916799999999</v>
      </c>
      <c r="W140" s="34">
        <f>VLOOKUP((_xlfn.CONCAT("Hist",$M$124,$L$4,$K140)),'CC A'!$F$11342:$T$12276,13,FALSE)</f>
        <v>2471.456772</v>
      </c>
      <c r="X140" s="34">
        <f>VLOOKUP((_xlfn.CONCAT("Hist",$M$124,$L$4,$K140)),'CC A'!$F$11342:$T$12276,14,FALSE)</f>
        <v>2473.4252759999999</v>
      </c>
      <c r="Y140" s="34">
        <f>VLOOKUP((_xlfn.CONCAT("Hist",$M$124,$L$4,$K140)),'CC A'!$F$11342:$T$12276,15,FALSE)</f>
        <v>2472.4410240000002</v>
      </c>
    </row>
    <row r="141" spans="11:25" x14ac:dyDescent="0.35">
      <c r="K141" s="22">
        <v>2015</v>
      </c>
      <c r="L141" s="34">
        <f>VLOOKUP((_xlfn.CONCAT("Hist",$M$124,$L$4,$K141)),'CC A'!$F$11342:$T$12276,2,FALSE)</f>
        <v>2473.0971919999997</v>
      </c>
      <c r="M141" s="34">
        <f>VLOOKUP((_xlfn.CONCAT("Hist",$M$124,$L$4,$K141)),'CC A'!$F$11342:$T$12276,3,FALSE)</f>
        <v>2467.1916799999999</v>
      </c>
      <c r="N141" s="34">
        <f>VLOOKUP((_xlfn.CONCAT("Hist",$M$124,$L$4,$K141)),'CC A'!$F$11342:$T$12276,4,FALSE)</f>
        <v>2460.3019159999999</v>
      </c>
      <c r="O141" s="34">
        <f>VLOOKUP((_xlfn.CONCAT("Hist",$M$124,$L$4,$K141)),'CC A'!$F$11342:$T$12276,5,FALSE)</f>
        <v>2445.5381360000001</v>
      </c>
      <c r="P141" s="34">
        <f>VLOOKUP((_xlfn.CONCAT("Hist",$M$124,$L$4,$K141)),'CC A'!$F$11342:$T$12276,6,FALSE)</f>
        <v>2437.0079519999999</v>
      </c>
      <c r="Q141" s="34">
        <f>VLOOKUP((_xlfn.CONCAT("Hist",$M$124,$L$4,$K141)),'CC A'!$F$11342:$T$12276,7,FALSE)</f>
        <v>2431.1024400000001</v>
      </c>
      <c r="R141" s="34">
        <f>VLOOKUP((_xlfn.CONCAT("Hist",$M$124,$L$4,$K141)),'CC A'!$F$11342:$T$12276,8,FALSE)</f>
        <v>2428.149684</v>
      </c>
      <c r="S141" s="34">
        <f>VLOOKUP((_xlfn.CONCAT("Hist",$M$124,$L$4,$K141)),'CC A'!$F$11342:$T$12276,9,FALSE)</f>
        <v>2421.25992</v>
      </c>
      <c r="T141" s="34">
        <f>VLOOKUP((_xlfn.CONCAT("Hist",$M$124,$L$4,$K141)),'CC A'!$F$11342:$T$12276,10,FALSE)</f>
        <v>2433.3990280000003</v>
      </c>
      <c r="U141" s="34">
        <f>VLOOKUP((_xlfn.CONCAT("Hist",$M$124,$L$4,$K141)),'CC A'!$F$11342:$T$12276,11,FALSE)</f>
        <v>2457.677244</v>
      </c>
      <c r="V141" s="34">
        <f>VLOOKUP((_xlfn.CONCAT("Hist",$M$124,$L$4,$K141)),'CC A'!$F$11342:$T$12276,12,FALSE)</f>
        <v>2461.6142519999999</v>
      </c>
      <c r="W141" s="34">
        <f>VLOOKUP((_xlfn.CONCAT("Hist",$M$124,$L$4,$K141)),'CC A'!$F$11342:$T$12276,13,FALSE)</f>
        <v>2458.9895799999999</v>
      </c>
      <c r="X141" s="34">
        <f>VLOOKUP((_xlfn.CONCAT("Hist",$M$124,$L$4,$K141)),'CC A'!$F$11342:$T$12276,14,FALSE)</f>
        <v>2454.0683199999999</v>
      </c>
      <c r="Y141" s="34">
        <f>VLOOKUP((_xlfn.CONCAT("Hist",$M$124,$L$4,$K141)),'CC A'!$F$11342:$T$12276,15,FALSE)</f>
        <v>2450.4593959999997</v>
      </c>
    </row>
    <row r="142" spans="11:25" x14ac:dyDescent="0.35">
      <c r="K142" s="22">
        <v>2016</v>
      </c>
      <c r="L142" s="34">
        <f>VLOOKUP((_xlfn.CONCAT("Hist",$M$124,$L$4,$K142)),'CC A'!$F$11342:$T$12276,2,FALSE)</f>
        <v>2450.4593959999997</v>
      </c>
      <c r="M142" s="34">
        <f>VLOOKUP((_xlfn.CONCAT("Hist",$M$124,$L$4,$K142)),'CC A'!$F$11342:$T$12276,3,FALSE)</f>
        <v>2439.6326239999999</v>
      </c>
      <c r="N142" s="34">
        <f>VLOOKUP((_xlfn.CONCAT("Hist",$M$124,$L$4,$K142)),'CC A'!$F$11342:$T$12276,4,FALSE)</f>
        <v>2430.4462719999997</v>
      </c>
      <c r="O142" s="34">
        <f>VLOOKUP((_xlfn.CONCAT("Hist",$M$124,$L$4,$K142)),'CC A'!$F$11342:$T$12276,5,FALSE)</f>
        <v>2406.168056</v>
      </c>
      <c r="P142" s="34">
        <f>VLOOKUP((_xlfn.CONCAT("Hist",$M$124,$L$4,$K142)),'CC A'!$F$11342:$T$12276,6,FALSE)</f>
        <v>2396.3255359999998</v>
      </c>
      <c r="Q142" s="34">
        <f>VLOOKUP((_xlfn.CONCAT("Hist",$M$124,$L$4,$K142)),'CC A'!$F$11342:$T$12276,7,FALSE)</f>
        <v>2392.7166119999997</v>
      </c>
      <c r="R142" s="34">
        <f>VLOOKUP((_xlfn.CONCAT("Hist",$M$124,$L$4,$K142)),'CC A'!$F$11342:$T$12276,8,FALSE)</f>
        <v>2395.3412840000001</v>
      </c>
      <c r="S142" s="34">
        <f>VLOOKUP((_xlfn.CONCAT("Hist",$M$124,$L$4,$K142)),'CC A'!$F$11342:$T$12276,9,FALSE)</f>
        <v>2405.8399719999998</v>
      </c>
      <c r="T142" s="34">
        <f>VLOOKUP((_xlfn.CONCAT("Hist",$M$124,$L$4,$K142)),'CC A'!$F$11342:$T$12276,10,FALSE)</f>
        <v>2431.4305239999999</v>
      </c>
      <c r="U142" s="34">
        <f>VLOOKUP((_xlfn.CONCAT("Hist",$M$124,$L$4,$K142)),'CC A'!$F$11342:$T$12276,11,FALSE)</f>
        <v>2453.0840680000001</v>
      </c>
      <c r="V142" s="34">
        <f>VLOOKUP((_xlfn.CONCAT("Hist",$M$124,$L$4,$K142)),'CC A'!$F$11342:$T$12276,12,FALSE)</f>
        <v>2465.8793439999999</v>
      </c>
      <c r="W142" s="34">
        <f>VLOOKUP((_xlfn.CONCAT("Hist",$M$124,$L$4,$K142)),'CC A'!$F$11342:$T$12276,13,FALSE)</f>
        <v>2466.2074280000002</v>
      </c>
      <c r="X142" s="34">
        <f>VLOOKUP((_xlfn.CONCAT("Hist",$M$124,$L$4,$K142)),'CC A'!$F$11342:$T$12276,14,FALSE)</f>
        <v>2466.2074280000002</v>
      </c>
      <c r="Y142" s="34">
        <f>VLOOKUP((_xlfn.CONCAT("Hist",$M$124,$L$4,$K142)),'CC A'!$F$11342:$T$12276,15,FALSE)</f>
        <v>2465.5512600000002</v>
      </c>
    </row>
    <row r="143" spans="11:25" x14ac:dyDescent="0.35">
      <c r="K143" s="22">
        <v>2017</v>
      </c>
      <c r="L143" s="34">
        <f>VLOOKUP((_xlfn.CONCAT("Hist",$M$124,$L$4,$K143)),'CC A'!$F$11342:$T$12276,2,FALSE)</f>
        <v>2467.5197640000001</v>
      </c>
      <c r="M143" s="34">
        <f>VLOOKUP((_xlfn.CONCAT("Hist",$M$124,$L$4,$K143)),'CC A'!$F$11342:$T$12276,3,FALSE)</f>
        <v>2469.1601839999998</v>
      </c>
      <c r="N143" s="34">
        <f>VLOOKUP((_xlfn.CONCAT("Hist",$M$124,$L$4,$K143)),'CC A'!$F$11342:$T$12276,4,FALSE)</f>
        <v>2450.4593959999997</v>
      </c>
      <c r="O143" s="34">
        <f>VLOOKUP((_xlfn.CONCAT("Hist",$M$124,$L$4,$K143)),'CC A'!$F$11342:$T$12276,5,FALSE)</f>
        <v>2426.5092640000003</v>
      </c>
      <c r="P143" s="34">
        <f>VLOOKUP((_xlfn.CONCAT("Hist",$M$124,$L$4,$K143)),'CC A'!$F$11342:$T$12276,6,FALSE)</f>
        <v>2405.8399719999998</v>
      </c>
      <c r="Q143" s="34">
        <f>VLOOKUP((_xlfn.CONCAT("Hist",$M$124,$L$4,$K143)),'CC A'!$F$11342:$T$12276,7,FALSE)</f>
        <v>2395.9974519999996</v>
      </c>
      <c r="R143" s="34">
        <f>VLOOKUP((_xlfn.CONCAT("Hist",$M$124,$L$4,$K143)),'CC A'!$F$11342:$T$12276,8,FALSE)</f>
        <v>2394.6851160000001</v>
      </c>
      <c r="S143" s="34">
        <f>VLOOKUP((_xlfn.CONCAT("Hist",$M$124,$L$4,$K143)),'CC A'!$F$11342:$T$12276,9,FALSE)</f>
        <v>2392.0604440000002</v>
      </c>
      <c r="T143" s="34">
        <f>VLOOKUP((_xlfn.CONCAT("Hist",$M$124,$L$4,$K143)),'CC A'!$F$11342:$T$12276,10,FALSE)</f>
        <v>2411.4173999999998</v>
      </c>
      <c r="U143" s="34">
        <f>VLOOKUP((_xlfn.CONCAT("Hist",$M$124,$L$4,$K143)),'CC A'!$F$11342:$T$12276,11,FALSE)</f>
        <v>2450.4593959999997</v>
      </c>
      <c r="V143" s="34">
        <f>VLOOKUP((_xlfn.CONCAT("Hist",$M$124,$L$4,$K143)),'CC A'!$F$11342:$T$12276,12,FALSE)</f>
        <v>2465.223176</v>
      </c>
      <c r="W143" s="34">
        <f>VLOOKUP((_xlfn.CONCAT("Hist",$M$124,$L$4,$K143)),'CC A'!$F$11342:$T$12276,13,FALSE)</f>
        <v>2467.5197640000001</v>
      </c>
      <c r="X143" s="34">
        <f>VLOOKUP((_xlfn.CONCAT("Hist",$M$124,$L$4,$K143)),'CC A'!$F$11342:$T$12276,14,FALSE)</f>
        <v>2467.1916799999999</v>
      </c>
      <c r="Y143" s="34">
        <f>VLOOKUP((_xlfn.CONCAT("Hist",$M$124,$L$4,$K143)),'CC A'!$F$11342:$T$12276,15,FALSE)</f>
        <v>2461.2861680000001</v>
      </c>
    </row>
    <row r="144" spans="11:25" x14ac:dyDescent="0.35">
      <c r="K144" s="22">
        <v>2018</v>
      </c>
      <c r="L144" s="34">
        <f>VLOOKUP((_xlfn.CONCAT("Hist",$M$124,$L$4,$K144)),'CC A'!$F$11342:$T$12276,2,FALSE)</f>
        <v>2454.3964040000001</v>
      </c>
      <c r="M144" s="34">
        <f>VLOOKUP((_xlfn.CONCAT("Hist",$M$124,$L$4,$K144)),'CC A'!$F$11342:$T$12276,3,FALSE)</f>
        <v>2442.58538</v>
      </c>
      <c r="N144" s="34">
        <f>VLOOKUP((_xlfn.CONCAT("Hist",$M$124,$L$4,$K144)),'CC A'!$F$11342:$T$12276,4,FALSE)</f>
        <v>2419.947584</v>
      </c>
      <c r="O144" s="34">
        <f>VLOOKUP((_xlfn.CONCAT("Hist",$M$124,$L$4,$K144)),'CC A'!$F$11342:$T$12276,5,FALSE)</f>
        <v>2400.9187119999997</v>
      </c>
      <c r="P144" s="34">
        <f>VLOOKUP((_xlfn.CONCAT("Hist",$M$124,$L$4,$K144)),'CC A'!$F$11342:$T$12276,6,FALSE)</f>
        <v>2385.1706800000002</v>
      </c>
      <c r="Q144" s="34">
        <f>VLOOKUP((_xlfn.CONCAT("Hist",$M$124,$L$4,$K144)),'CC A'!$F$11342:$T$12276,7,FALSE)</f>
        <v>2367.4541440000003</v>
      </c>
      <c r="R144" s="34">
        <f>VLOOKUP((_xlfn.CONCAT("Hist",$M$124,$L$4,$K144)),'CC A'!$F$11342:$T$12276,8,FALSE)</f>
        <v>2362.860968</v>
      </c>
      <c r="S144" s="34">
        <f>VLOOKUP((_xlfn.CONCAT("Hist",$M$124,$L$4,$K144)),'CC A'!$F$11342:$T$12276,9,FALSE)</f>
        <v>2362.5328840000002</v>
      </c>
      <c r="T144" s="34">
        <f>VLOOKUP((_xlfn.CONCAT("Hist",$M$124,$L$4,$K144)),'CC A'!$F$11342:$T$12276,10,FALSE)</f>
        <v>2407.8084759999997</v>
      </c>
      <c r="U144" s="34">
        <f>VLOOKUP((_xlfn.CONCAT("Hist",$M$124,$L$4,$K144)),'CC A'!$F$11342:$T$12276,11,FALSE)</f>
        <v>2439.9607080000001</v>
      </c>
      <c r="V144" s="34">
        <f>VLOOKUP((_xlfn.CONCAT("Hist",$M$124,$L$4,$K144)),'CC A'!$F$11342:$T$12276,12,FALSE)</f>
        <v>2448.818976</v>
      </c>
      <c r="W144" s="34">
        <f>VLOOKUP((_xlfn.CONCAT("Hist",$M$124,$L$4,$K144)),'CC A'!$F$11342:$T$12276,13,FALSE)</f>
        <v>2451.4436479999999</v>
      </c>
      <c r="X144" s="34">
        <f>VLOOKUP((_xlfn.CONCAT("Hist",$M$124,$L$4,$K144)),'CC A'!$F$11342:$T$12276,14,FALSE)</f>
        <v>2450.78748</v>
      </c>
      <c r="Y144" s="34">
        <f>VLOOKUP((_xlfn.CONCAT("Hist",$M$124,$L$4,$K144)),'CC A'!$F$11342:$T$12276,15,FALSE)</f>
        <v>2445.2100519999999</v>
      </c>
    </row>
    <row r="145" spans="1:27" x14ac:dyDescent="0.35">
      <c r="K145" s="22">
        <v>2019</v>
      </c>
      <c r="L145" s="34" t="e">
        <f>VLOOKUP((_xlfn.CONCAT("Hist",$M$124,$L$4,$K145)),'CC A'!$F$11342:$T$12276,2,FALSE)</f>
        <v>#N/A</v>
      </c>
      <c r="M145" s="34" t="e">
        <f>VLOOKUP((_xlfn.CONCAT("Hist",$M$124,$L$4,$K145)),'CC A'!$F$11342:$T$12276,3,FALSE)</f>
        <v>#N/A</v>
      </c>
      <c r="N145" s="34" t="e">
        <f>VLOOKUP((_xlfn.CONCAT("Hist",$M$124,$L$4,$K145)),'CC A'!$F$11342:$T$12276,4,FALSE)</f>
        <v>#N/A</v>
      </c>
      <c r="O145" s="34" t="e">
        <f>VLOOKUP((_xlfn.CONCAT("Hist",$M$124,$L$4,$K145)),'CC A'!$F$11342:$T$12276,5,FALSE)</f>
        <v>#N/A</v>
      </c>
      <c r="P145" s="34" t="e">
        <f>VLOOKUP((_xlfn.CONCAT("Hist",$M$124,$L$4,$K145)),'CC A'!$F$11342:$T$12276,6,FALSE)</f>
        <v>#N/A</v>
      </c>
      <c r="Q145" s="34" t="e">
        <f>VLOOKUP((_xlfn.CONCAT("Hist",$M$124,$L$4,$K145)),'CC A'!$F$11342:$T$12276,7,FALSE)</f>
        <v>#N/A</v>
      </c>
      <c r="R145" s="34" t="e">
        <f>VLOOKUP((_xlfn.CONCAT("Hist",$M$124,$L$4,$K145)),'CC A'!$F$11342:$T$12276,8,FALSE)</f>
        <v>#N/A</v>
      </c>
      <c r="S145" s="34" t="e">
        <f>VLOOKUP((_xlfn.CONCAT("Hist",$M$124,$L$4,$K145)),'CC A'!$F$11342:$T$12276,9,FALSE)</f>
        <v>#N/A</v>
      </c>
      <c r="T145" s="34" t="e">
        <f>VLOOKUP((_xlfn.CONCAT("Hist",$M$124,$L$4,$K145)),'CC A'!$F$11342:$T$12276,10,FALSE)</f>
        <v>#N/A</v>
      </c>
      <c r="U145" s="34" t="e">
        <f>VLOOKUP((_xlfn.CONCAT("Hist",$M$124,$L$4,$K145)),'CC A'!$F$11342:$T$12276,11,FALSE)</f>
        <v>#N/A</v>
      </c>
      <c r="V145" s="34" t="e">
        <f>VLOOKUP((_xlfn.CONCAT("Hist",$M$124,$L$4,$K145)),'CC A'!$F$11342:$T$12276,12,FALSE)</f>
        <v>#N/A</v>
      </c>
      <c r="W145" s="34" t="e">
        <f>VLOOKUP((_xlfn.CONCAT("Hist",$M$124,$L$4,$K145)),'CC A'!$F$11342:$T$12276,13,FALSE)</f>
        <v>#N/A</v>
      </c>
      <c r="X145" s="34" t="e">
        <f>VLOOKUP((_xlfn.CONCAT("Hist",$M$124,$L$4,$K145)),'CC A'!$F$11342:$T$12276,14,FALSE)</f>
        <v>#N/A</v>
      </c>
      <c r="Y145" s="34" t="e">
        <f>VLOOKUP((_xlfn.CONCAT("Hist",$M$124,$L$4,$K145)),'CC A'!$F$11342:$T$12276,15,FALSE)</f>
        <v>#N/A</v>
      </c>
    </row>
    <row r="147" spans="1:27" x14ac:dyDescent="0.35">
      <c r="A147" s="1" t="s">
        <v>84</v>
      </c>
      <c r="L147" s="10" t="s">
        <v>1</v>
      </c>
      <c r="M147" s="10" t="s">
        <v>0</v>
      </c>
      <c r="N147" s="10" t="s">
        <v>79</v>
      </c>
      <c r="O147" s="4" t="s">
        <v>91</v>
      </c>
      <c r="Q147" s="5"/>
    </row>
    <row r="148" spans="1:27" x14ac:dyDescent="0.35">
      <c r="L148" s="11" t="str">
        <f>L4</f>
        <v>MICA</v>
      </c>
      <c r="M148" s="11" t="s">
        <v>87</v>
      </c>
      <c r="N148" s="11" t="str">
        <f>N4</f>
        <v>A</v>
      </c>
      <c r="O148" t="str">
        <f>_xlfn.CONCAT("Average Forced Spill at ",L148," CC Scenario ",N148)</f>
        <v>Average Forced Spill at MICA CC Scenario A</v>
      </c>
      <c r="Q148" s="7"/>
    </row>
    <row r="149" spans="1:27" x14ac:dyDescent="0.35">
      <c r="K149" s="2" t="s">
        <v>2</v>
      </c>
      <c r="L149" s="5" t="s">
        <v>3</v>
      </c>
      <c r="M149" s="5" t="s">
        <v>4</v>
      </c>
      <c r="N149" s="5" t="s">
        <v>5</v>
      </c>
      <c r="O149" s="2" t="s">
        <v>6</v>
      </c>
      <c r="P149" s="2" t="s">
        <v>7</v>
      </c>
      <c r="Q149" s="2" t="s">
        <v>8</v>
      </c>
      <c r="R149" s="2" t="s">
        <v>9</v>
      </c>
      <c r="S149" s="2" t="s">
        <v>10</v>
      </c>
      <c r="T149" s="2" t="s">
        <v>11</v>
      </c>
      <c r="U149" s="2" t="s">
        <v>12</v>
      </c>
      <c r="V149" s="2" t="s">
        <v>13</v>
      </c>
      <c r="W149" s="2" t="s">
        <v>14</v>
      </c>
      <c r="X149" s="2" t="s">
        <v>15</v>
      </c>
      <c r="Y149" s="2" t="s">
        <v>16</v>
      </c>
    </row>
    <row r="150" spans="1:27" x14ac:dyDescent="0.35">
      <c r="K150">
        <v>2020</v>
      </c>
      <c r="L150" s="12">
        <f>VLOOKUP((_xlfn.CONCAT($N$4,$M$148,$L$4,$K150)),'CC A'!$F$2:$T$11341,2,FALSE)</f>
        <v>0</v>
      </c>
      <c r="M150" s="12">
        <f>VLOOKUP((_xlfn.CONCAT($N$4,$M$148,$L$4,$K150)),'CC A'!$F$2:$T$11341,3,FALSE)</f>
        <v>0</v>
      </c>
      <c r="N150" s="12">
        <f>VLOOKUP((_xlfn.CONCAT($N$4,$M$148,$L$4,$K150)),'CC A'!$F$2:$T$11341,4,FALSE)</f>
        <v>0</v>
      </c>
      <c r="O150" s="8">
        <f>VLOOKUP((_xlfn.CONCAT($N$4,$M$148,$L$4,$K150)),'CC A'!$F$2:$T$11341,5,FALSE)</f>
        <v>0</v>
      </c>
      <c r="P150" s="8">
        <f>VLOOKUP((_xlfn.CONCAT($N$4,$M$148,$L$4,$K150)),'CC A'!$F$2:$T$11341,6,FALSE)</f>
        <v>0</v>
      </c>
      <c r="Q150" s="8">
        <f>VLOOKUP((_xlfn.CONCAT($N$4,$M$148,$L$4,$K150)),'CC A'!$F$2:$T$11341,7,FALSE)</f>
        <v>0</v>
      </c>
      <c r="R150" s="8">
        <f>VLOOKUP((_xlfn.CONCAT($N$4,$M$148,$L$4,$K150)),'CC A'!$F$2:$T$11341,8,FALSE)</f>
        <v>0</v>
      </c>
      <c r="S150" s="8">
        <f>VLOOKUP((_xlfn.CONCAT($N$4,$M$148,$L$4,$K150)),'CC A'!$F$2:$T$11341,9,FALSE)</f>
        <v>0</v>
      </c>
      <c r="T150" s="8">
        <f>VLOOKUP((_xlfn.CONCAT($N$4,$M$148,$L$4,$K150)),'CC A'!$F$2:$T$11341,10,FALSE)</f>
        <v>0</v>
      </c>
      <c r="U150" s="8">
        <f>VLOOKUP((_xlfn.CONCAT($N$4,$M$148,$L$4,$K150)),'CC A'!$F$2:$T$11341,11,FALSE)</f>
        <v>0</v>
      </c>
      <c r="V150" s="8">
        <f>VLOOKUP((_xlfn.CONCAT($N$4,$M$148,$L$4,$K150)),'CC A'!$F$2:$T$11341,12,FALSE)</f>
        <v>0</v>
      </c>
      <c r="W150" s="8">
        <f>VLOOKUP((_xlfn.CONCAT($N$4,$M$148,$L$4,$K150)),'CC A'!$F$2:$T$11341,13,FALSE)</f>
        <v>0</v>
      </c>
      <c r="X150" s="8">
        <f>VLOOKUP((_xlfn.CONCAT($N$4,$M$148,$L$4,$K150)),'CC A'!$F$2:$T$11341,14,FALSE)</f>
        <v>0</v>
      </c>
      <c r="Y150" s="8">
        <f>VLOOKUP((_xlfn.CONCAT($N$4,$M$148,$L$4,$K150)),'CC A'!$F$2:$T$11341,15,FALSE)</f>
        <v>0</v>
      </c>
    </row>
    <row r="151" spans="1:27" x14ac:dyDescent="0.35">
      <c r="K151">
        <v>2021</v>
      </c>
      <c r="L151" s="12">
        <f>VLOOKUP((_xlfn.CONCAT($N$4,$M$148,$L$4,$K151)),'CC A'!$F$2:$T$11341,2,FALSE)</f>
        <v>0</v>
      </c>
      <c r="M151" s="12">
        <f>VLOOKUP((_xlfn.CONCAT($N$4,$M$148,$L$4,$K151)),'CC A'!$F$2:$T$11341,3,FALSE)</f>
        <v>0</v>
      </c>
      <c r="N151" s="12">
        <f>VLOOKUP((_xlfn.CONCAT($N$4,$M$148,$L$4,$K151)),'CC A'!$F$2:$T$11341,4,FALSE)</f>
        <v>0</v>
      </c>
      <c r="O151" s="8">
        <f>VLOOKUP((_xlfn.CONCAT($N$4,$M$148,$L$4,$K151)),'CC A'!$F$2:$T$11341,5,FALSE)</f>
        <v>0</v>
      </c>
      <c r="P151" s="8">
        <f>VLOOKUP((_xlfn.CONCAT($N$4,$M$148,$L$4,$K151)),'CC A'!$F$2:$T$11341,6,FALSE)</f>
        <v>0</v>
      </c>
      <c r="Q151" s="8">
        <f>VLOOKUP((_xlfn.CONCAT($N$4,$M$148,$L$4,$K151)),'CC A'!$F$2:$T$11341,7,FALSE)</f>
        <v>0</v>
      </c>
      <c r="R151" s="8">
        <f>VLOOKUP((_xlfn.CONCAT($N$4,$M$148,$L$4,$K151)),'CC A'!$F$2:$T$11341,8,FALSE)</f>
        <v>0</v>
      </c>
      <c r="S151" s="8">
        <f>VLOOKUP((_xlfn.CONCAT($N$4,$M$148,$L$4,$K151)),'CC A'!$F$2:$T$11341,9,FALSE)</f>
        <v>0</v>
      </c>
      <c r="T151" s="8">
        <f>VLOOKUP((_xlfn.CONCAT($N$4,$M$148,$L$4,$K151)),'CC A'!$F$2:$T$11341,10,FALSE)</f>
        <v>0</v>
      </c>
      <c r="U151" s="8">
        <f>VLOOKUP((_xlfn.CONCAT($N$4,$M$148,$L$4,$K151)),'CC A'!$F$2:$T$11341,11,FALSE)</f>
        <v>0</v>
      </c>
      <c r="V151" s="8">
        <f>VLOOKUP((_xlfn.CONCAT($N$4,$M$148,$L$4,$K151)),'CC A'!$F$2:$T$11341,12,FALSE)</f>
        <v>0</v>
      </c>
      <c r="W151" s="8">
        <f>VLOOKUP((_xlfn.CONCAT($N$4,$M$148,$L$4,$K151)),'CC A'!$F$2:$T$11341,13,FALSE)</f>
        <v>0</v>
      </c>
      <c r="X151" s="8">
        <f>VLOOKUP((_xlfn.CONCAT($N$4,$M$148,$L$4,$K151)),'CC A'!$F$2:$T$11341,14,FALSE)</f>
        <v>0</v>
      </c>
      <c r="Y151" s="8">
        <f>VLOOKUP((_xlfn.CONCAT($N$4,$M$148,$L$4,$K151)),'CC A'!$F$2:$T$11341,15,FALSE)</f>
        <v>0</v>
      </c>
    </row>
    <row r="152" spans="1:27" x14ac:dyDescent="0.35">
      <c r="K152">
        <v>2022</v>
      </c>
      <c r="L152" s="12">
        <f>VLOOKUP((_xlfn.CONCAT($N$4,$M$148,$L$4,$K152)),'CC A'!$F$2:$T$11341,2,FALSE)</f>
        <v>0</v>
      </c>
      <c r="M152" s="12">
        <f>VLOOKUP((_xlfn.CONCAT($N$4,$M$148,$L$4,$K152)),'CC A'!$F$2:$T$11341,3,FALSE)</f>
        <v>0</v>
      </c>
      <c r="N152" s="12">
        <f>VLOOKUP((_xlfn.CONCAT($N$4,$M$148,$L$4,$K152)),'CC A'!$F$2:$T$11341,4,FALSE)</f>
        <v>0</v>
      </c>
      <c r="O152" s="8">
        <f>VLOOKUP((_xlfn.CONCAT($N$4,$M$148,$L$4,$K152)),'CC A'!$F$2:$T$11341,5,FALSE)</f>
        <v>0</v>
      </c>
      <c r="P152" s="8">
        <f>VLOOKUP((_xlfn.CONCAT($N$4,$M$148,$L$4,$K152)),'CC A'!$F$2:$T$11341,6,FALSE)</f>
        <v>0</v>
      </c>
      <c r="Q152" s="8">
        <f>VLOOKUP((_xlfn.CONCAT($N$4,$M$148,$L$4,$K152)),'CC A'!$F$2:$T$11341,7,FALSE)</f>
        <v>0</v>
      </c>
      <c r="R152" s="8">
        <f>VLOOKUP((_xlfn.CONCAT($N$4,$M$148,$L$4,$K152)),'CC A'!$F$2:$T$11341,8,FALSE)</f>
        <v>0</v>
      </c>
      <c r="S152" s="8">
        <f>VLOOKUP((_xlfn.CONCAT($N$4,$M$148,$L$4,$K152)),'CC A'!$F$2:$T$11341,9,FALSE)</f>
        <v>0</v>
      </c>
      <c r="T152" s="8">
        <f>VLOOKUP((_xlfn.CONCAT($N$4,$M$148,$L$4,$K152)),'CC A'!$F$2:$T$11341,10,FALSE)</f>
        <v>0</v>
      </c>
      <c r="U152" s="8">
        <f>VLOOKUP((_xlfn.CONCAT($N$4,$M$148,$L$4,$K152)),'CC A'!$F$2:$T$11341,11,FALSE)</f>
        <v>0</v>
      </c>
      <c r="V152" s="8">
        <f>VLOOKUP((_xlfn.CONCAT($N$4,$M$148,$L$4,$K152)),'CC A'!$F$2:$T$11341,12,FALSE)</f>
        <v>0</v>
      </c>
      <c r="W152" s="8">
        <f>VLOOKUP((_xlfn.CONCAT($N$4,$M$148,$L$4,$K152)),'CC A'!$F$2:$T$11341,13,FALSE)</f>
        <v>0</v>
      </c>
      <c r="X152" s="8">
        <f>VLOOKUP((_xlfn.CONCAT($N$4,$M$148,$L$4,$K152)),'CC A'!$F$2:$T$11341,14,FALSE)</f>
        <v>0</v>
      </c>
      <c r="Y152" s="8">
        <f>VLOOKUP((_xlfn.CONCAT($N$4,$M$148,$L$4,$K152)),'CC A'!$F$2:$T$11341,15,FALSE)</f>
        <v>0</v>
      </c>
    </row>
    <row r="153" spans="1:27" x14ac:dyDescent="0.35">
      <c r="K153">
        <v>2023</v>
      </c>
      <c r="L153" s="12">
        <f>VLOOKUP((_xlfn.CONCAT($N$4,$M$148,$L$4,$K153)),'CC A'!$F$2:$T$11341,2,FALSE)</f>
        <v>0</v>
      </c>
      <c r="M153" s="12">
        <f>VLOOKUP((_xlfn.CONCAT($N$4,$M$148,$L$4,$K153)),'CC A'!$F$2:$T$11341,3,FALSE)</f>
        <v>0</v>
      </c>
      <c r="N153" s="12">
        <f>VLOOKUP((_xlfn.CONCAT($N$4,$M$148,$L$4,$K153)),'CC A'!$F$2:$T$11341,4,FALSE)</f>
        <v>0</v>
      </c>
      <c r="O153" s="8">
        <f>VLOOKUP((_xlfn.CONCAT($N$4,$M$148,$L$4,$K153)),'CC A'!$F$2:$T$11341,5,FALSE)</f>
        <v>0</v>
      </c>
      <c r="P153" s="8">
        <f>VLOOKUP((_xlfn.CONCAT($N$4,$M$148,$L$4,$K153)),'CC A'!$F$2:$T$11341,6,FALSE)</f>
        <v>0</v>
      </c>
      <c r="Q153" s="8">
        <f>VLOOKUP((_xlfn.CONCAT($N$4,$M$148,$L$4,$K153)),'CC A'!$F$2:$T$11341,7,FALSE)</f>
        <v>0</v>
      </c>
      <c r="R153" s="8">
        <f>VLOOKUP((_xlfn.CONCAT($N$4,$M$148,$L$4,$K153)),'CC A'!$F$2:$T$11341,8,FALSE)</f>
        <v>0</v>
      </c>
      <c r="S153" s="8">
        <f>VLOOKUP((_xlfn.CONCAT($N$4,$M$148,$L$4,$K153)),'CC A'!$F$2:$T$11341,9,FALSE)</f>
        <v>0</v>
      </c>
      <c r="T153" s="8">
        <f>VLOOKUP((_xlfn.CONCAT($N$4,$M$148,$L$4,$K153)),'CC A'!$F$2:$T$11341,10,FALSE)</f>
        <v>0</v>
      </c>
      <c r="U153" s="8">
        <f>VLOOKUP((_xlfn.CONCAT($N$4,$M$148,$L$4,$K153)),'CC A'!$F$2:$T$11341,11,FALSE)</f>
        <v>0</v>
      </c>
      <c r="V153" s="8">
        <f>VLOOKUP((_xlfn.CONCAT($N$4,$M$148,$L$4,$K153)),'CC A'!$F$2:$T$11341,12,FALSE)</f>
        <v>0</v>
      </c>
      <c r="W153" s="8">
        <f>VLOOKUP((_xlfn.CONCAT($N$4,$M$148,$L$4,$K153)),'CC A'!$F$2:$T$11341,13,FALSE)</f>
        <v>0</v>
      </c>
      <c r="X153" s="8">
        <f>VLOOKUP((_xlfn.CONCAT($N$4,$M$148,$L$4,$K153)),'CC A'!$F$2:$T$11341,14,FALSE)</f>
        <v>0</v>
      </c>
      <c r="Y153" s="8">
        <f>VLOOKUP((_xlfn.CONCAT($N$4,$M$148,$L$4,$K153)),'CC A'!$F$2:$T$11341,15,FALSE)</f>
        <v>0</v>
      </c>
    </row>
    <row r="154" spans="1:27" x14ac:dyDescent="0.35">
      <c r="K154">
        <v>2024</v>
      </c>
      <c r="L154" s="12">
        <f>VLOOKUP((_xlfn.CONCAT($N$4,$M$148,$L$4,$K154)),'CC A'!$F$2:$T$11341,2,FALSE)</f>
        <v>0</v>
      </c>
      <c r="M154" s="12">
        <f>VLOOKUP((_xlfn.CONCAT($N$4,$M$148,$L$4,$K154)),'CC A'!$F$2:$T$11341,3,FALSE)</f>
        <v>0</v>
      </c>
      <c r="N154" s="12">
        <f>VLOOKUP((_xlfn.CONCAT($N$4,$M$148,$L$4,$K154)),'CC A'!$F$2:$T$11341,4,FALSE)</f>
        <v>0</v>
      </c>
      <c r="O154" s="8">
        <f>VLOOKUP((_xlfn.CONCAT($N$4,$M$148,$L$4,$K154)),'CC A'!$F$2:$T$11341,5,FALSE)</f>
        <v>0</v>
      </c>
      <c r="P154" s="8">
        <f>VLOOKUP((_xlfn.CONCAT($N$4,$M$148,$L$4,$K154)),'CC A'!$F$2:$T$11341,6,FALSE)</f>
        <v>0</v>
      </c>
      <c r="Q154" s="8">
        <f>VLOOKUP((_xlfn.CONCAT($N$4,$M$148,$L$4,$K154)),'CC A'!$F$2:$T$11341,7,FALSE)</f>
        <v>0</v>
      </c>
      <c r="R154" s="8">
        <f>VLOOKUP((_xlfn.CONCAT($N$4,$M$148,$L$4,$K154)),'CC A'!$F$2:$T$11341,8,FALSE)</f>
        <v>0</v>
      </c>
      <c r="S154" s="8">
        <f>VLOOKUP((_xlfn.CONCAT($N$4,$M$148,$L$4,$K154)),'CC A'!$F$2:$T$11341,9,FALSE)</f>
        <v>0</v>
      </c>
      <c r="T154" s="8">
        <f>VLOOKUP((_xlfn.CONCAT($N$4,$M$148,$L$4,$K154)),'CC A'!$F$2:$T$11341,10,FALSE)</f>
        <v>0</v>
      </c>
      <c r="U154" s="8">
        <f>VLOOKUP((_xlfn.CONCAT($N$4,$M$148,$L$4,$K154)),'CC A'!$F$2:$T$11341,11,FALSE)</f>
        <v>0</v>
      </c>
      <c r="V154" s="8">
        <f>VLOOKUP((_xlfn.CONCAT($N$4,$M$148,$L$4,$K154)),'CC A'!$F$2:$T$11341,12,FALSE)</f>
        <v>0</v>
      </c>
      <c r="W154" s="8">
        <f>VLOOKUP((_xlfn.CONCAT($N$4,$M$148,$L$4,$K154)),'CC A'!$F$2:$T$11341,13,FALSE)</f>
        <v>0</v>
      </c>
      <c r="X154" s="8">
        <f>VLOOKUP((_xlfn.CONCAT($N$4,$M$148,$L$4,$K154)),'CC A'!$F$2:$T$11341,14,FALSE)</f>
        <v>0</v>
      </c>
      <c r="Y154" s="8">
        <f>VLOOKUP((_xlfn.CONCAT($N$4,$M$148,$L$4,$K154)),'CC A'!$F$2:$T$11341,15,FALSE)</f>
        <v>0</v>
      </c>
    </row>
    <row r="155" spans="1:27" x14ac:dyDescent="0.35">
      <c r="K155">
        <v>2025</v>
      </c>
      <c r="L155" s="12">
        <f>VLOOKUP((_xlfn.CONCAT($N$4,$M$148,$L$4,$K155)),'CC A'!$F$2:$T$11341,2,FALSE)</f>
        <v>0</v>
      </c>
      <c r="M155" s="12">
        <f>VLOOKUP((_xlfn.CONCAT($N$4,$M$148,$L$4,$K155)),'CC A'!$F$2:$T$11341,3,FALSE)</f>
        <v>0</v>
      </c>
      <c r="N155" s="12">
        <f>VLOOKUP((_xlfn.CONCAT($N$4,$M$148,$L$4,$K155)),'CC A'!$F$2:$T$11341,4,FALSE)</f>
        <v>0</v>
      </c>
      <c r="O155" s="8">
        <f>VLOOKUP((_xlfn.CONCAT($N$4,$M$148,$L$4,$K155)),'CC A'!$F$2:$T$11341,5,FALSE)</f>
        <v>0</v>
      </c>
      <c r="P155" s="8">
        <f>VLOOKUP((_xlfn.CONCAT($N$4,$M$148,$L$4,$K155)),'CC A'!$F$2:$T$11341,6,FALSE)</f>
        <v>0</v>
      </c>
      <c r="Q155" s="8">
        <f>VLOOKUP((_xlfn.CONCAT($N$4,$M$148,$L$4,$K155)),'CC A'!$F$2:$T$11341,7,FALSE)</f>
        <v>0</v>
      </c>
      <c r="R155" s="8">
        <f>VLOOKUP((_xlfn.CONCAT($N$4,$M$148,$L$4,$K155)),'CC A'!$F$2:$T$11341,8,FALSE)</f>
        <v>0</v>
      </c>
      <c r="S155" s="8">
        <f>VLOOKUP((_xlfn.CONCAT($N$4,$M$148,$L$4,$K155)),'CC A'!$F$2:$T$11341,9,FALSE)</f>
        <v>0</v>
      </c>
      <c r="T155" s="8">
        <f>VLOOKUP((_xlfn.CONCAT($N$4,$M$148,$L$4,$K155)),'CC A'!$F$2:$T$11341,10,FALSE)</f>
        <v>0</v>
      </c>
      <c r="U155" s="8">
        <f>VLOOKUP((_xlfn.CONCAT($N$4,$M$148,$L$4,$K155)),'CC A'!$F$2:$T$11341,11,FALSE)</f>
        <v>0</v>
      </c>
      <c r="V155" s="8">
        <f>VLOOKUP((_xlfn.CONCAT($N$4,$M$148,$L$4,$K155)),'CC A'!$F$2:$T$11341,12,FALSE)</f>
        <v>0</v>
      </c>
      <c r="W155" s="8">
        <f>VLOOKUP((_xlfn.CONCAT($N$4,$M$148,$L$4,$K155)),'CC A'!$F$2:$T$11341,13,FALSE)</f>
        <v>0</v>
      </c>
      <c r="X155" s="8">
        <f>VLOOKUP((_xlfn.CONCAT($N$4,$M$148,$L$4,$K155)),'CC A'!$F$2:$T$11341,14,FALSE)</f>
        <v>0</v>
      </c>
      <c r="Y155" s="8">
        <f>VLOOKUP((_xlfn.CONCAT($N$4,$M$148,$L$4,$K155)),'CC A'!$F$2:$T$11341,15,FALSE)</f>
        <v>0</v>
      </c>
    </row>
    <row r="156" spans="1:27" x14ac:dyDescent="0.35">
      <c r="K156">
        <v>2026</v>
      </c>
      <c r="L156" s="12">
        <f>VLOOKUP((_xlfn.CONCAT($N$4,$M$148,$L$4,$K156)),'CC A'!$F$2:$T$11341,2,FALSE)</f>
        <v>0</v>
      </c>
      <c r="M156" s="12">
        <f>VLOOKUP((_xlfn.CONCAT($N$4,$M$148,$L$4,$K156)),'CC A'!$F$2:$T$11341,3,FALSE)</f>
        <v>0</v>
      </c>
      <c r="N156" s="12">
        <f>VLOOKUP((_xlfn.CONCAT($N$4,$M$148,$L$4,$K156)),'CC A'!$F$2:$T$11341,4,FALSE)</f>
        <v>0</v>
      </c>
      <c r="O156" s="8">
        <f>VLOOKUP((_xlfn.CONCAT($N$4,$M$148,$L$4,$K156)),'CC A'!$F$2:$T$11341,5,FALSE)</f>
        <v>0</v>
      </c>
      <c r="P156" s="8">
        <f>VLOOKUP((_xlfn.CONCAT($N$4,$M$148,$L$4,$K156)),'CC A'!$F$2:$T$11341,6,FALSE)</f>
        <v>0</v>
      </c>
      <c r="Q156" s="8">
        <f>VLOOKUP((_xlfn.CONCAT($N$4,$M$148,$L$4,$K156)),'CC A'!$F$2:$T$11341,7,FALSE)</f>
        <v>0</v>
      </c>
      <c r="R156" s="8">
        <f>VLOOKUP((_xlfn.CONCAT($N$4,$M$148,$L$4,$K156)),'CC A'!$F$2:$T$11341,8,FALSE)</f>
        <v>0</v>
      </c>
      <c r="S156" s="8">
        <f>VLOOKUP((_xlfn.CONCAT($N$4,$M$148,$L$4,$K156)),'CC A'!$F$2:$T$11341,9,FALSE)</f>
        <v>0</v>
      </c>
      <c r="T156" s="8">
        <f>VLOOKUP((_xlfn.CONCAT($N$4,$M$148,$L$4,$K156)),'CC A'!$F$2:$T$11341,10,FALSE)</f>
        <v>0</v>
      </c>
      <c r="U156" s="8">
        <f>VLOOKUP((_xlfn.CONCAT($N$4,$M$148,$L$4,$K156)),'CC A'!$F$2:$T$11341,11,FALSE)</f>
        <v>0</v>
      </c>
      <c r="V156" s="8">
        <f>VLOOKUP((_xlfn.CONCAT($N$4,$M$148,$L$4,$K156)),'CC A'!$F$2:$T$11341,12,FALSE)</f>
        <v>0</v>
      </c>
      <c r="W156" s="8">
        <f>VLOOKUP((_xlfn.CONCAT($N$4,$M$148,$L$4,$K156)),'CC A'!$F$2:$T$11341,13,FALSE)</f>
        <v>0</v>
      </c>
      <c r="X156" s="8">
        <f>VLOOKUP((_xlfn.CONCAT($N$4,$M$148,$L$4,$K156)),'CC A'!$F$2:$T$11341,14,FALSE)</f>
        <v>0</v>
      </c>
      <c r="Y156" s="8">
        <f>VLOOKUP((_xlfn.CONCAT($N$4,$M$148,$L$4,$K156)),'CC A'!$F$2:$T$11341,15,FALSE)</f>
        <v>0</v>
      </c>
    </row>
    <row r="157" spans="1:27" x14ac:dyDescent="0.35">
      <c r="K157">
        <v>2027</v>
      </c>
      <c r="L157" s="12">
        <f>VLOOKUP((_xlfn.CONCAT($N$4,$M$148,$L$4,$K157)),'CC A'!$F$2:$T$11341,2,FALSE)</f>
        <v>0</v>
      </c>
      <c r="M157" s="12">
        <f>VLOOKUP((_xlfn.CONCAT($N$4,$M$148,$L$4,$K157)),'CC A'!$F$2:$T$11341,3,FALSE)</f>
        <v>0</v>
      </c>
      <c r="N157" s="12">
        <f>VLOOKUP((_xlfn.CONCAT($N$4,$M$148,$L$4,$K157)),'CC A'!$F$2:$T$11341,4,FALSE)</f>
        <v>0</v>
      </c>
      <c r="O157" s="8">
        <f>VLOOKUP((_xlfn.CONCAT($N$4,$M$148,$L$4,$K157)),'CC A'!$F$2:$T$11341,5,FALSE)</f>
        <v>0</v>
      </c>
      <c r="P157" s="8">
        <f>VLOOKUP((_xlfn.CONCAT($N$4,$M$148,$L$4,$K157)),'CC A'!$F$2:$T$11341,6,FALSE)</f>
        <v>0</v>
      </c>
      <c r="Q157" s="8">
        <f>VLOOKUP((_xlfn.CONCAT($N$4,$M$148,$L$4,$K157)),'CC A'!$F$2:$T$11341,7,FALSE)</f>
        <v>0</v>
      </c>
      <c r="R157" s="8">
        <f>VLOOKUP((_xlfn.CONCAT($N$4,$M$148,$L$4,$K157)),'CC A'!$F$2:$T$11341,8,FALSE)</f>
        <v>0</v>
      </c>
      <c r="S157" s="8">
        <f>VLOOKUP((_xlfn.CONCAT($N$4,$M$148,$L$4,$K157)),'CC A'!$F$2:$T$11341,9,FALSE)</f>
        <v>0</v>
      </c>
      <c r="T157" s="8">
        <f>VLOOKUP((_xlfn.CONCAT($N$4,$M$148,$L$4,$K157)),'CC A'!$F$2:$T$11341,10,FALSE)</f>
        <v>0</v>
      </c>
      <c r="U157" s="8">
        <f>VLOOKUP((_xlfn.CONCAT($N$4,$M$148,$L$4,$K157)),'CC A'!$F$2:$T$11341,11,FALSE)</f>
        <v>0</v>
      </c>
      <c r="V157" s="8">
        <f>VLOOKUP((_xlfn.CONCAT($N$4,$M$148,$L$4,$K157)),'CC A'!$F$2:$T$11341,12,FALSE)</f>
        <v>4.306</v>
      </c>
      <c r="W157" s="8">
        <f>VLOOKUP((_xlfn.CONCAT($N$4,$M$148,$L$4,$K157)),'CC A'!$F$2:$T$11341,13,FALSE)</f>
        <v>0</v>
      </c>
      <c r="X157" s="8">
        <f>VLOOKUP((_xlfn.CONCAT($N$4,$M$148,$L$4,$K157)),'CC A'!$F$2:$T$11341,14,FALSE)</f>
        <v>0</v>
      </c>
      <c r="Y157" s="8">
        <f>VLOOKUP((_xlfn.CONCAT($N$4,$M$148,$L$4,$K157)),'CC A'!$F$2:$T$11341,15,FALSE)</f>
        <v>0</v>
      </c>
    </row>
    <row r="158" spans="1:27" x14ac:dyDescent="0.35">
      <c r="K158">
        <v>2028</v>
      </c>
      <c r="L158" s="12">
        <f>VLOOKUP((_xlfn.CONCAT($N$4,$M$148,$L$4,$K158)),'CC A'!$F$2:$T$11341,2,FALSE)</f>
        <v>0</v>
      </c>
      <c r="M158" s="12">
        <f>VLOOKUP((_xlfn.CONCAT($N$4,$M$148,$L$4,$K158)),'CC A'!$F$2:$T$11341,3,FALSE)</f>
        <v>0</v>
      </c>
      <c r="N158" s="12">
        <f>VLOOKUP((_xlfn.CONCAT($N$4,$M$148,$L$4,$K158)),'CC A'!$F$2:$T$11341,4,FALSE)</f>
        <v>0</v>
      </c>
      <c r="O158" s="8">
        <f>VLOOKUP((_xlfn.CONCAT($N$4,$M$148,$L$4,$K158)),'CC A'!$F$2:$T$11341,5,FALSE)</f>
        <v>0</v>
      </c>
      <c r="P158" s="8">
        <f>VLOOKUP((_xlfn.CONCAT($N$4,$M$148,$L$4,$K158)),'CC A'!$F$2:$T$11341,6,FALSE)</f>
        <v>0</v>
      </c>
      <c r="Q158" s="8">
        <f>VLOOKUP((_xlfn.CONCAT($N$4,$M$148,$L$4,$K158)),'CC A'!$F$2:$T$11341,7,FALSE)</f>
        <v>0</v>
      </c>
      <c r="R158" s="8">
        <f>VLOOKUP((_xlfn.CONCAT($N$4,$M$148,$L$4,$K158)),'CC A'!$F$2:$T$11341,8,FALSE)</f>
        <v>0</v>
      </c>
      <c r="S158" s="8">
        <f>VLOOKUP((_xlfn.CONCAT($N$4,$M$148,$L$4,$K158)),'CC A'!$F$2:$T$11341,9,FALSE)</f>
        <v>0</v>
      </c>
      <c r="T158" s="8">
        <f>VLOOKUP((_xlfn.CONCAT($N$4,$M$148,$L$4,$K158)),'CC A'!$F$2:$T$11341,10,FALSE)</f>
        <v>0</v>
      </c>
      <c r="U158" s="8">
        <f>VLOOKUP((_xlfn.CONCAT($N$4,$M$148,$L$4,$K158)),'CC A'!$F$2:$T$11341,11,FALSE)</f>
        <v>0</v>
      </c>
      <c r="V158" s="8">
        <f>VLOOKUP((_xlfn.CONCAT($N$4,$M$148,$L$4,$K158)),'CC A'!$F$2:$T$11341,12,FALSE)</f>
        <v>0</v>
      </c>
      <c r="W158" s="8">
        <f>VLOOKUP((_xlfn.CONCAT($N$4,$M$148,$L$4,$K158)),'CC A'!$F$2:$T$11341,13,FALSE)</f>
        <v>0</v>
      </c>
      <c r="X158" s="8">
        <f>VLOOKUP((_xlfn.CONCAT($N$4,$M$148,$L$4,$K158)),'CC A'!$F$2:$T$11341,14,FALSE)</f>
        <v>0</v>
      </c>
      <c r="Y158" s="8">
        <f>VLOOKUP((_xlfn.CONCAT($N$4,$M$148,$L$4,$K158)),'CC A'!$F$2:$T$11341,15,FALSE)</f>
        <v>0</v>
      </c>
    </row>
    <row r="159" spans="1:27" x14ac:dyDescent="0.35">
      <c r="K159">
        <v>2029</v>
      </c>
      <c r="L159" s="12">
        <f>VLOOKUP((_xlfn.CONCAT($N$4,$M$148,$L$4,$K159)),'CC A'!$F$2:$T$11341,2,FALSE)</f>
        <v>0</v>
      </c>
      <c r="M159" s="12">
        <f>VLOOKUP((_xlfn.CONCAT($N$4,$M$148,$L$4,$K159)),'CC A'!$F$2:$T$11341,3,FALSE)</f>
        <v>0</v>
      </c>
      <c r="N159" s="12">
        <f>VLOOKUP((_xlfn.CONCAT($N$4,$M$148,$L$4,$K159)),'CC A'!$F$2:$T$11341,4,FALSE)</f>
        <v>0</v>
      </c>
      <c r="O159" s="8">
        <f>VLOOKUP((_xlfn.CONCAT($N$4,$M$148,$L$4,$K159)),'CC A'!$F$2:$T$11341,5,FALSE)</f>
        <v>0</v>
      </c>
      <c r="P159" s="8">
        <f>VLOOKUP((_xlfn.CONCAT($N$4,$M$148,$L$4,$K159)),'CC A'!$F$2:$T$11341,6,FALSE)</f>
        <v>0</v>
      </c>
      <c r="Q159" s="8">
        <f>VLOOKUP((_xlfn.CONCAT($N$4,$M$148,$L$4,$K159)),'CC A'!$F$2:$T$11341,7,FALSE)</f>
        <v>0.23200000000000001</v>
      </c>
      <c r="R159" s="8">
        <f>VLOOKUP((_xlfn.CONCAT($N$4,$M$148,$L$4,$K159)),'CC A'!$F$2:$T$11341,8,FALSE)</f>
        <v>0</v>
      </c>
      <c r="S159" s="8">
        <f>VLOOKUP((_xlfn.CONCAT($N$4,$M$148,$L$4,$K159)),'CC A'!$F$2:$T$11341,9,FALSE)</f>
        <v>0</v>
      </c>
      <c r="T159" s="8">
        <f>VLOOKUP((_xlfn.CONCAT($N$4,$M$148,$L$4,$K159)),'CC A'!$F$2:$T$11341,10,FALSE)</f>
        <v>0</v>
      </c>
      <c r="U159" s="8">
        <f>VLOOKUP((_xlfn.CONCAT($N$4,$M$148,$L$4,$K159)),'CC A'!$F$2:$T$11341,11,FALSE)</f>
        <v>0</v>
      </c>
      <c r="V159" s="8">
        <f>VLOOKUP((_xlfn.CONCAT($N$4,$M$148,$L$4,$K159)),'CC A'!$F$2:$T$11341,12,FALSE)</f>
        <v>0</v>
      </c>
      <c r="W159" s="8">
        <f>VLOOKUP((_xlfn.CONCAT($N$4,$M$148,$L$4,$K159)),'CC A'!$F$2:$T$11341,13,FALSE)</f>
        <v>0</v>
      </c>
      <c r="X159" s="8">
        <f>VLOOKUP((_xlfn.CONCAT($N$4,$M$148,$L$4,$K159)),'CC A'!$F$2:$T$11341,14,FALSE)</f>
        <v>0</v>
      </c>
      <c r="Y159" s="8">
        <f>VLOOKUP((_xlfn.CONCAT($N$4,$M$148,$L$4,$K159)),'CC A'!$F$2:$T$11341,15,FALSE)</f>
        <v>0</v>
      </c>
    </row>
    <row r="160" spans="1:27" x14ac:dyDescent="0.35">
      <c r="AA160" s="11"/>
    </row>
    <row r="171" spans="1:25" x14ac:dyDescent="0.35">
      <c r="A171" s="1" t="s">
        <v>83</v>
      </c>
      <c r="L171" s="10" t="s">
        <v>1</v>
      </c>
      <c r="M171" s="10" t="s">
        <v>0</v>
      </c>
      <c r="N171" s="10" t="s">
        <v>79</v>
      </c>
      <c r="O171" s="4" t="s">
        <v>91</v>
      </c>
      <c r="Q171" s="5"/>
    </row>
    <row r="172" spans="1:25" x14ac:dyDescent="0.35">
      <c r="L172" s="11" t="str">
        <f>L4</f>
        <v>MICA</v>
      </c>
      <c r="M172" s="11" t="s">
        <v>88</v>
      </c>
      <c r="N172" s="11" t="str">
        <f>N4</f>
        <v>A</v>
      </c>
      <c r="O172" t="str">
        <f>_xlfn.CONCAT("Average Bypass Spill at ",L172," CC Scenario ",N172)</f>
        <v>Average Bypass Spill at MICA CC Scenario A</v>
      </c>
      <c r="Q172" s="7"/>
    </row>
    <row r="173" spans="1:25" x14ac:dyDescent="0.35">
      <c r="K173" s="2" t="s">
        <v>2</v>
      </c>
      <c r="L173" s="5" t="s">
        <v>3</v>
      </c>
      <c r="M173" s="5" t="s">
        <v>4</v>
      </c>
      <c r="N173" s="5" t="s">
        <v>5</v>
      </c>
      <c r="O173" s="2" t="s">
        <v>6</v>
      </c>
      <c r="P173" s="2" t="s">
        <v>7</v>
      </c>
      <c r="Q173" s="2" t="s">
        <v>8</v>
      </c>
      <c r="R173" s="2" t="s">
        <v>9</v>
      </c>
      <c r="S173" s="2" t="s">
        <v>10</v>
      </c>
      <c r="T173" s="2" t="s">
        <v>11</v>
      </c>
      <c r="U173" s="2" t="s">
        <v>12</v>
      </c>
      <c r="V173" s="2" t="s">
        <v>13</v>
      </c>
      <c r="W173" s="2" t="s">
        <v>14</v>
      </c>
      <c r="X173" s="2" t="s">
        <v>15</v>
      </c>
      <c r="Y173" s="2" t="s">
        <v>16</v>
      </c>
    </row>
    <row r="174" spans="1:25" x14ac:dyDescent="0.35">
      <c r="K174">
        <v>2020</v>
      </c>
      <c r="L174" s="12">
        <f>VLOOKUP((_xlfn.CONCAT($N$4,$M$172,$L$4,$K174)),'CC A'!$F$2:$T$11341,2,FALSE)</f>
        <v>0</v>
      </c>
      <c r="M174" s="12">
        <f>VLOOKUP((_xlfn.CONCAT($N$4,$M$172,$L$4,$K174)),'CC A'!$F$2:$T$11341,3,FALSE)</f>
        <v>0</v>
      </c>
      <c r="N174" s="12">
        <f>VLOOKUP((_xlfn.CONCAT($N$4,$M$172,$L$4,$K174)),'CC A'!$F$2:$T$11341,4,FALSE)</f>
        <v>0</v>
      </c>
      <c r="O174" s="8">
        <f>VLOOKUP((_xlfn.CONCAT($N$4,$M$172,$L$4,$K174)),'CC A'!$F$2:$T$11341,5,FALSE)</f>
        <v>0</v>
      </c>
      <c r="P174" s="8">
        <f>VLOOKUP((_xlfn.CONCAT($N$4,$M$172,$L$4,$K174)),'CC A'!$F$2:$T$11341,6,FALSE)</f>
        <v>0</v>
      </c>
      <c r="Q174" s="8">
        <f>VLOOKUP((_xlfn.CONCAT($N$4,$M$172,$L$4,$K174)),'CC A'!$F$2:$T$11341,7,FALSE)</f>
        <v>0</v>
      </c>
      <c r="R174" s="8">
        <f>VLOOKUP((_xlfn.CONCAT($N$4,$M$172,$L$4,$K174)),'CC A'!$F$2:$T$11341,8,FALSE)</f>
        <v>0</v>
      </c>
      <c r="S174" s="8">
        <f>VLOOKUP((_xlfn.CONCAT($N$4,$M$172,$L$4,$K174)),'CC A'!$F$2:$T$11341,9,FALSE)</f>
        <v>0</v>
      </c>
      <c r="T174" s="8">
        <f>VLOOKUP((_xlfn.CONCAT($N$4,$M$172,$L$4,$K174)),'CC A'!$F$2:$T$11341,10,FALSE)</f>
        <v>0</v>
      </c>
      <c r="U174" s="8">
        <f>VLOOKUP((_xlfn.CONCAT($N$4,$M$172,$L$4,$K174)),'CC A'!$F$2:$T$11341,11,FALSE)</f>
        <v>0</v>
      </c>
      <c r="V174" s="8">
        <f>VLOOKUP((_xlfn.CONCAT($N$4,$M$172,$L$4,$K174)),'CC A'!$F$2:$T$11341,12,FALSE)</f>
        <v>0</v>
      </c>
      <c r="W174" s="8">
        <f>VLOOKUP((_xlfn.CONCAT($N$4,$M$172,$L$4,$K174)),'CC A'!$F$2:$T$11341,13,FALSE)</f>
        <v>0</v>
      </c>
      <c r="X174" s="8">
        <f>VLOOKUP((_xlfn.CONCAT($N$4,$M$172,$L$4,$K174)),'CC A'!$F$2:$T$11341,14,FALSE)</f>
        <v>0</v>
      </c>
      <c r="Y174" s="8">
        <f>VLOOKUP((_xlfn.CONCAT($N$4,$M$172,$L$4,$K174)),'CC A'!$F$2:$T$11341,15,FALSE)</f>
        <v>0</v>
      </c>
    </row>
    <row r="175" spans="1:25" x14ac:dyDescent="0.35">
      <c r="K175">
        <v>2021</v>
      </c>
      <c r="L175" s="12">
        <f>VLOOKUP((_xlfn.CONCAT($N$4,$M$172,$L$4,$K175)),'CC A'!$F$2:$T$11341,2,FALSE)</f>
        <v>0</v>
      </c>
      <c r="M175" s="12">
        <f>VLOOKUP((_xlfn.CONCAT($N$4,$M$172,$L$4,$K175)),'CC A'!$F$2:$T$11341,3,FALSE)</f>
        <v>0</v>
      </c>
      <c r="N175" s="12">
        <f>VLOOKUP((_xlfn.CONCAT($N$4,$M$172,$L$4,$K175)),'CC A'!$F$2:$T$11341,4,FALSE)</f>
        <v>0</v>
      </c>
      <c r="O175" s="8">
        <f>VLOOKUP((_xlfn.CONCAT($N$4,$M$172,$L$4,$K175)),'CC A'!$F$2:$T$11341,5,FALSE)</f>
        <v>0</v>
      </c>
      <c r="P175" s="8">
        <f>VLOOKUP((_xlfn.CONCAT($N$4,$M$172,$L$4,$K175)),'CC A'!$F$2:$T$11341,6,FALSE)</f>
        <v>0</v>
      </c>
      <c r="Q175" s="8">
        <f>VLOOKUP((_xlfn.CONCAT($N$4,$M$172,$L$4,$K175)),'CC A'!$F$2:$T$11341,7,FALSE)</f>
        <v>0</v>
      </c>
      <c r="R175" s="8">
        <f>VLOOKUP((_xlfn.CONCAT($N$4,$M$172,$L$4,$K175)),'CC A'!$F$2:$T$11341,8,FALSE)</f>
        <v>0</v>
      </c>
      <c r="S175" s="8">
        <f>VLOOKUP((_xlfn.CONCAT($N$4,$M$172,$L$4,$K175)),'CC A'!$F$2:$T$11341,9,FALSE)</f>
        <v>0</v>
      </c>
      <c r="T175" s="8">
        <f>VLOOKUP((_xlfn.CONCAT($N$4,$M$172,$L$4,$K175)),'CC A'!$F$2:$T$11341,10,FALSE)</f>
        <v>0</v>
      </c>
      <c r="U175" s="8">
        <f>VLOOKUP((_xlfn.CONCAT($N$4,$M$172,$L$4,$K175)),'CC A'!$F$2:$T$11341,11,FALSE)</f>
        <v>0</v>
      </c>
      <c r="V175" s="8">
        <f>VLOOKUP((_xlfn.CONCAT($N$4,$M$172,$L$4,$K175)),'CC A'!$F$2:$T$11341,12,FALSE)</f>
        <v>0</v>
      </c>
      <c r="W175" s="8">
        <f>VLOOKUP((_xlfn.CONCAT($N$4,$M$172,$L$4,$K175)),'CC A'!$F$2:$T$11341,13,FALSE)</f>
        <v>0</v>
      </c>
      <c r="X175" s="8">
        <f>VLOOKUP((_xlfn.CONCAT($N$4,$M$172,$L$4,$K175)),'CC A'!$F$2:$T$11341,14,FALSE)</f>
        <v>0</v>
      </c>
      <c r="Y175" s="8">
        <f>VLOOKUP((_xlfn.CONCAT($N$4,$M$172,$L$4,$K175)),'CC A'!$F$2:$T$11341,15,FALSE)</f>
        <v>0</v>
      </c>
    </row>
    <row r="176" spans="1:25" x14ac:dyDescent="0.35">
      <c r="K176">
        <v>2022</v>
      </c>
      <c r="L176" s="12">
        <f>VLOOKUP((_xlfn.CONCAT($N$4,$M$172,$L$4,$K176)),'CC A'!$F$2:$T$11341,2,FALSE)</f>
        <v>0</v>
      </c>
      <c r="M176" s="12">
        <f>VLOOKUP((_xlfn.CONCAT($N$4,$M$172,$L$4,$K176)),'CC A'!$F$2:$T$11341,3,FALSE)</f>
        <v>0</v>
      </c>
      <c r="N176" s="12">
        <f>VLOOKUP((_xlfn.CONCAT($N$4,$M$172,$L$4,$K176)),'CC A'!$F$2:$T$11341,4,FALSE)</f>
        <v>0</v>
      </c>
      <c r="O176" s="8">
        <f>VLOOKUP((_xlfn.CONCAT($N$4,$M$172,$L$4,$K176)),'CC A'!$F$2:$T$11341,5,FALSE)</f>
        <v>0</v>
      </c>
      <c r="P176" s="8">
        <f>VLOOKUP((_xlfn.CONCAT($N$4,$M$172,$L$4,$K176)),'CC A'!$F$2:$T$11341,6,FALSE)</f>
        <v>0</v>
      </c>
      <c r="Q176" s="8">
        <f>VLOOKUP((_xlfn.CONCAT($N$4,$M$172,$L$4,$K176)),'CC A'!$F$2:$T$11341,7,FALSE)</f>
        <v>0</v>
      </c>
      <c r="R176" s="8">
        <f>VLOOKUP((_xlfn.CONCAT($N$4,$M$172,$L$4,$K176)),'CC A'!$F$2:$T$11341,8,FALSE)</f>
        <v>0</v>
      </c>
      <c r="S176" s="8">
        <f>VLOOKUP((_xlfn.CONCAT($N$4,$M$172,$L$4,$K176)),'CC A'!$F$2:$T$11341,9,FALSE)</f>
        <v>0</v>
      </c>
      <c r="T176" s="8">
        <f>VLOOKUP((_xlfn.CONCAT($N$4,$M$172,$L$4,$K176)),'CC A'!$F$2:$T$11341,10,FALSE)</f>
        <v>0</v>
      </c>
      <c r="U176" s="8">
        <f>VLOOKUP((_xlfn.CONCAT($N$4,$M$172,$L$4,$K176)),'CC A'!$F$2:$T$11341,11,FALSE)</f>
        <v>0</v>
      </c>
      <c r="V176" s="8">
        <f>VLOOKUP((_xlfn.CONCAT($N$4,$M$172,$L$4,$K176)),'CC A'!$F$2:$T$11341,12,FALSE)</f>
        <v>0</v>
      </c>
      <c r="W176" s="8">
        <f>VLOOKUP((_xlfn.CONCAT($N$4,$M$172,$L$4,$K176)),'CC A'!$F$2:$T$11341,13,FALSE)</f>
        <v>0</v>
      </c>
      <c r="X176" s="8">
        <f>VLOOKUP((_xlfn.CONCAT($N$4,$M$172,$L$4,$K176)),'CC A'!$F$2:$T$11341,14,FALSE)</f>
        <v>0</v>
      </c>
      <c r="Y176" s="8">
        <f>VLOOKUP((_xlfn.CONCAT($N$4,$M$172,$L$4,$K176)),'CC A'!$F$2:$T$11341,15,FALSE)</f>
        <v>0</v>
      </c>
    </row>
    <row r="177" spans="11:25" x14ac:dyDescent="0.35">
      <c r="K177">
        <v>2023</v>
      </c>
      <c r="L177" s="12">
        <f>VLOOKUP((_xlfn.CONCAT($N$4,$M$172,$L$4,$K177)),'CC A'!$F$2:$T$11341,2,FALSE)</f>
        <v>0</v>
      </c>
      <c r="M177" s="12">
        <f>VLOOKUP((_xlfn.CONCAT($N$4,$M$172,$L$4,$K177)),'CC A'!$F$2:$T$11341,3,FALSE)</f>
        <v>0</v>
      </c>
      <c r="N177" s="12">
        <f>VLOOKUP((_xlfn.CONCAT($N$4,$M$172,$L$4,$K177)),'CC A'!$F$2:$T$11341,4,FALSE)</f>
        <v>0</v>
      </c>
      <c r="O177" s="8">
        <f>VLOOKUP((_xlfn.CONCAT($N$4,$M$172,$L$4,$K177)),'CC A'!$F$2:$T$11341,5,FALSE)</f>
        <v>0</v>
      </c>
      <c r="P177" s="8">
        <f>VLOOKUP((_xlfn.CONCAT($N$4,$M$172,$L$4,$K177)),'CC A'!$F$2:$T$11341,6,FALSE)</f>
        <v>0</v>
      </c>
      <c r="Q177" s="8">
        <f>VLOOKUP((_xlfn.CONCAT($N$4,$M$172,$L$4,$K177)),'CC A'!$F$2:$T$11341,7,FALSE)</f>
        <v>0</v>
      </c>
      <c r="R177" s="8">
        <f>VLOOKUP((_xlfn.CONCAT($N$4,$M$172,$L$4,$K177)),'CC A'!$F$2:$T$11341,8,FALSE)</f>
        <v>0</v>
      </c>
      <c r="S177" s="8">
        <f>VLOOKUP((_xlfn.CONCAT($N$4,$M$172,$L$4,$K177)),'CC A'!$F$2:$T$11341,9,FALSE)</f>
        <v>0</v>
      </c>
      <c r="T177" s="8">
        <f>VLOOKUP((_xlfn.CONCAT($N$4,$M$172,$L$4,$K177)),'CC A'!$F$2:$T$11341,10,FALSE)</f>
        <v>0</v>
      </c>
      <c r="U177" s="8">
        <f>VLOOKUP((_xlfn.CONCAT($N$4,$M$172,$L$4,$K177)),'CC A'!$F$2:$T$11341,11,FALSE)</f>
        <v>0</v>
      </c>
      <c r="V177" s="8">
        <f>VLOOKUP((_xlfn.CONCAT($N$4,$M$172,$L$4,$K177)),'CC A'!$F$2:$T$11341,12,FALSE)</f>
        <v>0</v>
      </c>
      <c r="W177" s="8">
        <f>VLOOKUP((_xlfn.CONCAT($N$4,$M$172,$L$4,$K177)),'CC A'!$F$2:$T$11341,13,FALSE)</f>
        <v>0</v>
      </c>
      <c r="X177" s="8">
        <f>VLOOKUP((_xlfn.CONCAT($N$4,$M$172,$L$4,$K177)),'CC A'!$F$2:$T$11341,14,FALSE)</f>
        <v>0</v>
      </c>
      <c r="Y177" s="8">
        <f>VLOOKUP((_xlfn.CONCAT($N$4,$M$172,$L$4,$K177)),'CC A'!$F$2:$T$11341,15,FALSE)</f>
        <v>0</v>
      </c>
    </row>
    <row r="178" spans="11:25" x14ac:dyDescent="0.35">
      <c r="K178">
        <v>2024</v>
      </c>
      <c r="L178" s="12">
        <f>VLOOKUP((_xlfn.CONCAT($N$4,$M$172,$L$4,$K178)),'CC A'!$F$2:$T$11341,2,FALSE)</f>
        <v>0</v>
      </c>
      <c r="M178" s="12">
        <f>VLOOKUP((_xlfn.CONCAT($N$4,$M$172,$L$4,$K178)),'CC A'!$F$2:$T$11341,3,FALSE)</f>
        <v>0</v>
      </c>
      <c r="N178" s="12">
        <f>VLOOKUP((_xlfn.CONCAT($N$4,$M$172,$L$4,$K178)),'CC A'!$F$2:$T$11341,4,FALSE)</f>
        <v>0</v>
      </c>
      <c r="O178" s="8">
        <f>VLOOKUP((_xlfn.CONCAT($N$4,$M$172,$L$4,$K178)),'CC A'!$F$2:$T$11341,5,FALSE)</f>
        <v>0</v>
      </c>
      <c r="P178" s="8">
        <f>VLOOKUP((_xlfn.CONCAT($N$4,$M$172,$L$4,$K178)),'CC A'!$F$2:$T$11341,6,FALSE)</f>
        <v>0</v>
      </c>
      <c r="Q178" s="8">
        <f>VLOOKUP((_xlfn.CONCAT($N$4,$M$172,$L$4,$K178)),'CC A'!$F$2:$T$11341,7,FALSE)</f>
        <v>0</v>
      </c>
      <c r="R178" s="8">
        <f>VLOOKUP((_xlfn.CONCAT($N$4,$M$172,$L$4,$K178)),'CC A'!$F$2:$T$11341,8,FALSE)</f>
        <v>0</v>
      </c>
      <c r="S178" s="8">
        <f>VLOOKUP((_xlfn.CONCAT($N$4,$M$172,$L$4,$K178)),'CC A'!$F$2:$T$11341,9,FALSE)</f>
        <v>0</v>
      </c>
      <c r="T178" s="8">
        <f>VLOOKUP((_xlfn.CONCAT($N$4,$M$172,$L$4,$K178)),'CC A'!$F$2:$T$11341,10,FALSE)</f>
        <v>0</v>
      </c>
      <c r="U178" s="8">
        <f>VLOOKUP((_xlfn.CONCAT($N$4,$M$172,$L$4,$K178)),'CC A'!$F$2:$T$11341,11,FALSE)</f>
        <v>0</v>
      </c>
      <c r="V178" s="8">
        <f>VLOOKUP((_xlfn.CONCAT($N$4,$M$172,$L$4,$K178)),'CC A'!$F$2:$T$11341,12,FALSE)</f>
        <v>0</v>
      </c>
      <c r="W178" s="8">
        <f>VLOOKUP((_xlfn.CONCAT($N$4,$M$172,$L$4,$K178)),'CC A'!$F$2:$T$11341,13,FALSE)</f>
        <v>0</v>
      </c>
      <c r="X178" s="8">
        <f>VLOOKUP((_xlfn.CONCAT($N$4,$M$172,$L$4,$K178)),'CC A'!$F$2:$T$11341,14,FALSE)</f>
        <v>0</v>
      </c>
      <c r="Y178" s="8">
        <f>VLOOKUP((_xlfn.CONCAT($N$4,$M$172,$L$4,$K178)),'CC A'!$F$2:$T$11341,15,FALSE)</f>
        <v>0</v>
      </c>
    </row>
    <row r="179" spans="11:25" x14ac:dyDescent="0.35">
      <c r="K179">
        <v>2025</v>
      </c>
      <c r="L179" s="12">
        <f>VLOOKUP((_xlfn.CONCAT($N$4,$M$172,$L$4,$K179)),'CC A'!$F$2:$T$11341,2,FALSE)</f>
        <v>0</v>
      </c>
      <c r="M179" s="12">
        <f>VLOOKUP((_xlfn.CONCAT($N$4,$M$172,$L$4,$K179)),'CC A'!$F$2:$T$11341,3,FALSE)</f>
        <v>0</v>
      </c>
      <c r="N179" s="12">
        <f>VLOOKUP((_xlfn.CONCAT($N$4,$M$172,$L$4,$K179)),'CC A'!$F$2:$T$11341,4,FALSE)</f>
        <v>0</v>
      </c>
      <c r="O179" s="8">
        <f>VLOOKUP((_xlfn.CONCAT($N$4,$M$172,$L$4,$K179)),'CC A'!$F$2:$T$11341,5,FALSE)</f>
        <v>0</v>
      </c>
      <c r="P179" s="8">
        <f>VLOOKUP((_xlfn.CONCAT($N$4,$M$172,$L$4,$K179)),'CC A'!$F$2:$T$11341,6,FALSE)</f>
        <v>0</v>
      </c>
      <c r="Q179" s="8">
        <f>VLOOKUP((_xlfn.CONCAT($N$4,$M$172,$L$4,$K179)),'CC A'!$F$2:$T$11341,7,FALSE)</f>
        <v>0</v>
      </c>
      <c r="R179" s="8">
        <f>VLOOKUP((_xlfn.CONCAT($N$4,$M$172,$L$4,$K179)),'CC A'!$F$2:$T$11341,8,FALSE)</f>
        <v>0</v>
      </c>
      <c r="S179" s="8">
        <f>VLOOKUP((_xlfn.CONCAT($N$4,$M$172,$L$4,$K179)),'CC A'!$F$2:$T$11341,9,FALSE)</f>
        <v>0</v>
      </c>
      <c r="T179" s="8">
        <f>VLOOKUP((_xlfn.CONCAT($N$4,$M$172,$L$4,$K179)),'CC A'!$F$2:$T$11341,10,FALSE)</f>
        <v>0</v>
      </c>
      <c r="U179" s="8">
        <f>VLOOKUP((_xlfn.CONCAT($N$4,$M$172,$L$4,$K179)),'CC A'!$F$2:$T$11341,11,FALSE)</f>
        <v>0</v>
      </c>
      <c r="V179" s="8">
        <f>VLOOKUP((_xlfn.CONCAT($N$4,$M$172,$L$4,$K179)),'CC A'!$F$2:$T$11341,12,FALSE)</f>
        <v>0</v>
      </c>
      <c r="W179" s="8">
        <f>VLOOKUP((_xlfn.CONCAT($N$4,$M$172,$L$4,$K179)),'CC A'!$F$2:$T$11341,13,FALSE)</f>
        <v>0</v>
      </c>
      <c r="X179" s="8">
        <f>VLOOKUP((_xlfn.CONCAT($N$4,$M$172,$L$4,$K179)),'CC A'!$F$2:$T$11341,14,FALSE)</f>
        <v>0</v>
      </c>
      <c r="Y179" s="8">
        <f>VLOOKUP((_xlfn.CONCAT($N$4,$M$172,$L$4,$K179)),'CC A'!$F$2:$T$11341,15,FALSE)</f>
        <v>0</v>
      </c>
    </row>
    <row r="180" spans="11:25" x14ac:dyDescent="0.35">
      <c r="K180">
        <v>2026</v>
      </c>
      <c r="L180" s="12">
        <f>VLOOKUP((_xlfn.CONCAT($N$4,$M$172,$L$4,$K180)),'CC A'!$F$2:$T$11341,2,FALSE)</f>
        <v>0</v>
      </c>
      <c r="M180" s="12">
        <f>VLOOKUP((_xlfn.CONCAT($N$4,$M$172,$L$4,$K180)),'CC A'!$F$2:$T$11341,3,FALSE)</f>
        <v>0</v>
      </c>
      <c r="N180" s="12">
        <f>VLOOKUP((_xlfn.CONCAT($N$4,$M$172,$L$4,$K180)),'CC A'!$F$2:$T$11341,4,FALSE)</f>
        <v>0</v>
      </c>
      <c r="O180" s="8">
        <f>VLOOKUP((_xlfn.CONCAT($N$4,$M$172,$L$4,$K180)),'CC A'!$F$2:$T$11341,5,FALSE)</f>
        <v>0</v>
      </c>
      <c r="P180" s="8">
        <f>VLOOKUP((_xlfn.CONCAT($N$4,$M$172,$L$4,$K180)),'CC A'!$F$2:$T$11341,6,FALSE)</f>
        <v>0</v>
      </c>
      <c r="Q180" s="8">
        <f>VLOOKUP((_xlfn.CONCAT($N$4,$M$172,$L$4,$K180)),'CC A'!$F$2:$T$11341,7,FALSE)</f>
        <v>0</v>
      </c>
      <c r="R180" s="8">
        <f>VLOOKUP((_xlfn.CONCAT($N$4,$M$172,$L$4,$K180)),'CC A'!$F$2:$T$11341,8,FALSE)</f>
        <v>0</v>
      </c>
      <c r="S180" s="8">
        <f>VLOOKUP((_xlfn.CONCAT($N$4,$M$172,$L$4,$K180)),'CC A'!$F$2:$T$11341,9,FALSE)</f>
        <v>0</v>
      </c>
      <c r="T180" s="8">
        <f>VLOOKUP((_xlfn.CONCAT($N$4,$M$172,$L$4,$K180)),'CC A'!$F$2:$T$11341,10,FALSE)</f>
        <v>0</v>
      </c>
      <c r="U180" s="8">
        <f>VLOOKUP((_xlfn.CONCAT($N$4,$M$172,$L$4,$K180)),'CC A'!$F$2:$T$11341,11,FALSE)</f>
        <v>0</v>
      </c>
      <c r="V180" s="8">
        <f>VLOOKUP((_xlfn.CONCAT($N$4,$M$172,$L$4,$K180)),'CC A'!$F$2:$T$11341,12,FALSE)</f>
        <v>0</v>
      </c>
      <c r="W180" s="8">
        <f>VLOOKUP((_xlfn.CONCAT($N$4,$M$172,$L$4,$K180)),'CC A'!$F$2:$T$11341,13,FALSE)</f>
        <v>0</v>
      </c>
      <c r="X180" s="8">
        <f>VLOOKUP((_xlfn.CONCAT($N$4,$M$172,$L$4,$K180)),'CC A'!$F$2:$T$11341,14,FALSE)</f>
        <v>0</v>
      </c>
      <c r="Y180" s="8">
        <f>VLOOKUP((_xlfn.CONCAT($N$4,$M$172,$L$4,$K180)),'CC A'!$F$2:$T$11341,15,FALSE)</f>
        <v>0</v>
      </c>
    </row>
    <row r="181" spans="11:25" x14ac:dyDescent="0.35">
      <c r="K181">
        <v>2027</v>
      </c>
      <c r="L181" s="12">
        <f>VLOOKUP((_xlfn.CONCAT($N$4,$M$172,$L$4,$K181)),'CC A'!$F$2:$T$11341,2,FALSE)</f>
        <v>0</v>
      </c>
      <c r="M181" s="12">
        <f>VLOOKUP((_xlfn.CONCAT($N$4,$M$172,$L$4,$K181)),'CC A'!$F$2:$T$11341,3,FALSE)</f>
        <v>0</v>
      </c>
      <c r="N181" s="12">
        <f>VLOOKUP((_xlfn.CONCAT($N$4,$M$172,$L$4,$K181)),'CC A'!$F$2:$T$11341,4,FALSE)</f>
        <v>0</v>
      </c>
      <c r="O181" s="8">
        <f>VLOOKUP((_xlfn.CONCAT($N$4,$M$172,$L$4,$K181)),'CC A'!$F$2:$T$11341,5,FALSE)</f>
        <v>0</v>
      </c>
      <c r="P181" s="8">
        <f>VLOOKUP((_xlfn.CONCAT($N$4,$M$172,$L$4,$K181)),'CC A'!$F$2:$T$11341,6,FALSE)</f>
        <v>0</v>
      </c>
      <c r="Q181" s="8">
        <f>VLOOKUP((_xlfn.CONCAT($N$4,$M$172,$L$4,$K181)),'CC A'!$F$2:$T$11341,7,FALSE)</f>
        <v>0</v>
      </c>
      <c r="R181" s="8">
        <f>VLOOKUP((_xlfn.CONCAT($N$4,$M$172,$L$4,$K181)),'CC A'!$F$2:$T$11341,8,FALSE)</f>
        <v>0</v>
      </c>
      <c r="S181" s="8">
        <f>VLOOKUP((_xlfn.CONCAT($N$4,$M$172,$L$4,$K181)),'CC A'!$F$2:$T$11341,9,FALSE)</f>
        <v>0</v>
      </c>
      <c r="T181" s="8">
        <f>VLOOKUP((_xlfn.CONCAT($N$4,$M$172,$L$4,$K181)),'CC A'!$F$2:$T$11341,10,FALSE)</f>
        <v>0</v>
      </c>
      <c r="U181" s="8">
        <f>VLOOKUP((_xlfn.CONCAT($N$4,$M$172,$L$4,$K181)),'CC A'!$F$2:$T$11341,11,FALSE)</f>
        <v>0</v>
      </c>
      <c r="V181" s="8">
        <f>VLOOKUP((_xlfn.CONCAT($N$4,$M$172,$L$4,$K181)),'CC A'!$F$2:$T$11341,12,FALSE)</f>
        <v>0</v>
      </c>
      <c r="W181" s="8">
        <f>VLOOKUP((_xlfn.CONCAT($N$4,$M$172,$L$4,$K181)),'CC A'!$F$2:$T$11341,13,FALSE)</f>
        <v>0</v>
      </c>
      <c r="X181" s="8">
        <f>VLOOKUP((_xlfn.CONCAT($N$4,$M$172,$L$4,$K181)),'CC A'!$F$2:$T$11341,14,FALSE)</f>
        <v>0</v>
      </c>
      <c r="Y181" s="8">
        <f>VLOOKUP((_xlfn.CONCAT($N$4,$M$172,$L$4,$K181)),'CC A'!$F$2:$T$11341,15,FALSE)</f>
        <v>0</v>
      </c>
    </row>
    <row r="182" spans="11:25" x14ac:dyDescent="0.35">
      <c r="K182">
        <v>2028</v>
      </c>
      <c r="L182" s="12">
        <f>VLOOKUP((_xlfn.CONCAT($N$4,$M$172,$L$4,$K182)),'CC A'!$F$2:$T$11341,2,FALSE)</f>
        <v>0</v>
      </c>
      <c r="M182" s="12">
        <f>VLOOKUP((_xlfn.CONCAT($N$4,$M$172,$L$4,$K182)),'CC A'!$F$2:$T$11341,3,FALSE)</f>
        <v>0</v>
      </c>
      <c r="N182" s="12">
        <f>VLOOKUP((_xlfn.CONCAT($N$4,$M$172,$L$4,$K182)),'CC A'!$F$2:$T$11341,4,FALSE)</f>
        <v>0</v>
      </c>
      <c r="O182" s="8">
        <f>VLOOKUP((_xlfn.CONCAT($N$4,$M$172,$L$4,$K182)),'CC A'!$F$2:$T$11341,5,FALSE)</f>
        <v>0</v>
      </c>
      <c r="P182" s="8">
        <f>VLOOKUP((_xlfn.CONCAT($N$4,$M$172,$L$4,$K182)),'CC A'!$F$2:$T$11341,6,FALSE)</f>
        <v>0</v>
      </c>
      <c r="Q182" s="8">
        <f>VLOOKUP((_xlfn.CONCAT($N$4,$M$172,$L$4,$K182)),'CC A'!$F$2:$T$11341,7,FALSE)</f>
        <v>0</v>
      </c>
      <c r="R182" s="8">
        <f>VLOOKUP((_xlfn.CONCAT($N$4,$M$172,$L$4,$K182)),'CC A'!$F$2:$T$11341,8,FALSE)</f>
        <v>0</v>
      </c>
      <c r="S182" s="8">
        <f>VLOOKUP((_xlfn.CONCAT($N$4,$M$172,$L$4,$K182)),'CC A'!$F$2:$T$11341,9,FALSE)</f>
        <v>0</v>
      </c>
      <c r="T182" s="8">
        <f>VLOOKUP((_xlfn.CONCAT($N$4,$M$172,$L$4,$K182)),'CC A'!$F$2:$T$11341,10,FALSE)</f>
        <v>0</v>
      </c>
      <c r="U182" s="8">
        <f>VLOOKUP((_xlfn.CONCAT($N$4,$M$172,$L$4,$K182)),'CC A'!$F$2:$T$11341,11,FALSE)</f>
        <v>0</v>
      </c>
      <c r="V182" s="8">
        <f>VLOOKUP((_xlfn.CONCAT($N$4,$M$172,$L$4,$K182)),'CC A'!$F$2:$T$11341,12,FALSE)</f>
        <v>0</v>
      </c>
      <c r="W182" s="8">
        <f>VLOOKUP((_xlfn.CONCAT($N$4,$M$172,$L$4,$K182)),'CC A'!$F$2:$T$11341,13,FALSE)</f>
        <v>0</v>
      </c>
      <c r="X182" s="8">
        <f>VLOOKUP((_xlfn.CONCAT($N$4,$M$172,$L$4,$K182)),'CC A'!$F$2:$T$11341,14,FALSE)</f>
        <v>0</v>
      </c>
      <c r="Y182" s="8">
        <f>VLOOKUP((_xlfn.CONCAT($N$4,$M$172,$L$4,$K182)),'CC A'!$F$2:$T$11341,15,FALSE)</f>
        <v>0</v>
      </c>
    </row>
    <row r="183" spans="11:25" x14ac:dyDescent="0.35">
      <c r="K183">
        <v>2029</v>
      </c>
      <c r="L183" s="12">
        <f>VLOOKUP((_xlfn.CONCAT($N$4,$M$172,$L$4,$K183)),'CC A'!$F$2:$T$11341,2,FALSE)</f>
        <v>0</v>
      </c>
      <c r="M183" s="12">
        <f>VLOOKUP((_xlfn.CONCAT($N$4,$M$172,$L$4,$K183)),'CC A'!$F$2:$T$11341,3,FALSE)</f>
        <v>0</v>
      </c>
      <c r="N183" s="12">
        <f>VLOOKUP((_xlfn.CONCAT($N$4,$M$172,$L$4,$K183)),'CC A'!$F$2:$T$11341,4,FALSE)</f>
        <v>0</v>
      </c>
      <c r="O183" s="8">
        <f>VLOOKUP((_xlfn.CONCAT($N$4,$M$172,$L$4,$K183)),'CC A'!$F$2:$T$11341,5,FALSE)</f>
        <v>0</v>
      </c>
      <c r="P183" s="8">
        <f>VLOOKUP((_xlfn.CONCAT($N$4,$M$172,$L$4,$K183)),'CC A'!$F$2:$T$11341,6,FALSE)</f>
        <v>0</v>
      </c>
      <c r="Q183" s="8">
        <f>VLOOKUP((_xlfn.CONCAT($N$4,$M$172,$L$4,$K183)),'CC A'!$F$2:$T$11341,7,FALSE)</f>
        <v>0</v>
      </c>
      <c r="R183" s="8">
        <f>VLOOKUP((_xlfn.CONCAT($N$4,$M$172,$L$4,$K183)),'CC A'!$F$2:$T$11341,8,FALSE)</f>
        <v>0</v>
      </c>
      <c r="S183" s="8">
        <f>VLOOKUP((_xlfn.CONCAT($N$4,$M$172,$L$4,$K183)),'CC A'!$F$2:$T$11341,9,FALSE)</f>
        <v>0</v>
      </c>
      <c r="T183" s="8">
        <f>VLOOKUP((_xlfn.CONCAT($N$4,$M$172,$L$4,$K183)),'CC A'!$F$2:$T$11341,10,FALSE)</f>
        <v>0</v>
      </c>
      <c r="U183" s="8">
        <f>VLOOKUP((_xlfn.CONCAT($N$4,$M$172,$L$4,$K183)),'CC A'!$F$2:$T$11341,11,FALSE)</f>
        <v>0</v>
      </c>
      <c r="V183" s="8">
        <f>VLOOKUP((_xlfn.CONCAT($N$4,$M$172,$L$4,$K183)),'CC A'!$F$2:$T$11341,12,FALSE)</f>
        <v>0</v>
      </c>
      <c r="W183" s="8">
        <f>VLOOKUP((_xlfn.CONCAT($N$4,$M$172,$L$4,$K183)),'CC A'!$F$2:$T$11341,13,FALSE)</f>
        <v>0</v>
      </c>
      <c r="X183" s="8">
        <f>VLOOKUP((_xlfn.CONCAT($N$4,$M$172,$L$4,$K183)),'CC A'!$F$2:$T$11341,14,FALSE)</f>
        <v>0</v>
      </c>
      <c r="Y183" s="8">
        <f>VLOOKUP((_xlfn.CONCAT($N$4,$M$172,$L$4,$K183)),'CC A'!$F$2:$T$11341,15,FALSE)</f>
        <v>0</v>
      </c>
    </row>
    <row r="195" spans="1:25" x14ac:dyDescent="0.35">
      <c r="A195" s="1" t="s">
        <v>81</v>
      </c>
      <c r="L195" s="10" t="s">
        <v>1</v>
      </c>
      <c r="M195" s="10" t="s">
        <v>0</v>
      </c>
      <c r="N195" s="10" t="s">
        <v>79</v>
      </c>
      <c r="O195" s="4" t="s">
        <v>91</v>
      </c>
      <c r="Q195" s="5"/>
    </row>
    <row r="196" spans="1:25" x14ac:dyDescent="0.35">
      <c r="L196" s="11" t="str">
        <f>L4</f>
        <v>MICA</v>
      </c>
      <c r="M196" s="11" t="s">
        <v>89</v>
      </c>
      <c r="N196" s="11" t="str">
        <f>N4</f>
        <v>A</v>
      </c>
      <c r="O196" t="str">
        <f>_xlfn.CONCAT("Average Other Spill at ",L196," CC Scenario ",N196)</f>
        <v>Average Other Spill at MICA CC Scenario A</v>
      </c>
      <c r="Q196" s="7"/>
    </row>
    <row r="197" spans="1:25" x14ac:dyDescent="0.35">
      <c r="K197" s="2" t="s">
        <v>2</v>
      </c>
      <c r="L197" s="5" t="s">
        <v>3</v>
      </c>
      <c r="M197" s="5" t="s">
        <v>4</v>
      </c>
      <c r="N197" s="5" t="s">
        <v>5</v>
      </c>
      <c r="O197" s="2" t="s">
        <v>6</v>
      </c>
      <c r="P197" s="2" t="s">
        <v>7</v>
      </c>
      <c r="Q197" s="2" t="s">
        <v>8</v>
      </c>
      <c r="R197" s="2" t="s">
        <v>9</v>
      </c>
      <c r="S197" s="2" t="s">
        <v>10</v>
      </c>
      <c r="T197" s="2" t="s">
        <v>11</v>
      </c>
      <c r="U197" s="2" t="s">
        <v>12</v>
      </c>
      <c r="V197" s="2" t="s">
        <v>13</v>
      </c>
      <c r="W197" s="2" t="s">
        <v>14</v>
      </c>
      <c r="X197" s="2" t="s">
        <v>15</v>
      </c>
      <c r="Y197" s="2" t="s">
        <v>16</v>
      </c>
    </row>
    <row r="198" spans="1:25" x14ac:dyDescent="0.35">
      <c r="K198">
        <v>2020</v>
      </c>
      <c r="L198" s="12">
        <f>VLOOKUP((_xlfn.CONCAT($N$4,$M$196,$L$4,$K198)),'CC A'!$F$2:$T$11341,2,FALSE)</f>
        <v>0</v>
      </c>
      <c r="M198" s="12">
        <f>VLOOKUP((_xlfn.CONCAT($N$4,$M$196,$L$4,$K198)),'CC A'!$F$2:$T$11341,3,FALSE)</f>
        <v>0</v>
      </c>
      <c r="N198" s="12">
        <f>VLOOKUP((_xlfn.CONCAT($N$4,$M$196,$L$4,$K198)),'CC A'!$F$2:$T$11341,4,FALSE)</f>
        <v>0</v>
      </c>
      <c r="O198" s="8">
        <f>VLOOKUP((_xlfn.CONCAT($N$4,$M$196,$L$4,$K198)),'CC A'!$F$2:$T$11341,5,FALSE)</f>
        <v>0</v>
      </c>
      <c r="P198" s="8">
        <f>VLOOKUP((_xlfn.CONCAT($N$4,$M$196,$L$4,$K198)),'CC A'!$F$2:$T$11341,6,FALSE)</f>
        <v>0</v>
      </c>
      <c r="Q198" s="8">
        <f>VLOOKUP((_xlfn.CONCAT($N$4,$M$196,$L$4,$K198)),'CC A'!$F$2:$T$11341,7,FALSE)</f>
        <v>0</v>
      </c>
      <c r="R198" s="8">
        <f>VLOOKUP((_xlfn.CONCAT($N$4,$M$196,$L$4,$K198)),'CC A'!$F$2:$T$11341,8,FALSE)</f>
        <v>0</v>
      </c>
      <c r="S198" s="8">
        <f>VLOOKUP((_xlfn.CONCAT($N$4,$M$196,$L$4,$K198)),'CC A'!$F$2:$T$11341,9,FALSE)</f>
        <v>0</v>
      </c>
      <c r="T198" s="8">
        <f>VLOOKUP((_xlfn.CONCAT($N$4,$M$196,$L$4,$K198)),'CC A'!$F$2:$T$11341,10,FALSE)</f>
        <v>0</v>
      </c>
      <c r="U198" s="8">
        <f>VLOOKUP((_xlfn.CONCAT($N$4,$M$196,$L$4,$K198)),'CC A'!$F$2:$T$11341,11,FALSE)</f>
        <v>0</v>
      </c>
      <c r="V198" s="8">
        <f>VLOOKUP((_xlfn.CONCAT($N$4,$M$196,$L$4,$K198)),'CC A'!$F$2:$T$11341,12,FALSE)</f>
        <v>0</v>
      </c>
      <c r="W198" s="8">
        <f>VLOOKUP((_xlfn.CONCAT($N$4,$M$196,$L$4,$K198)),'CC A'!$F$2:$T$11341,13,FALSE)</f>
        <v>0</v>
      </c>
      <c r="X198" s="8">
        <f>VLOOKUP((_xlfn.CONCAT($N$4,$M$196,$L$4,$K198)),'CC A'!$F$2:$T$11341,14,FALSE)</f>
        <v>0</v>
      </c>
      <c r="Y198" s="8">
        <f>VLOOKUP((_xlfn.CONCAT($N$4,$M$196,$L$4,$K198)),'CC A'!$F$2:$T$11341,15,FALSE)</f>
        <v>0</v>
      </c>
    </row>
    <row r="199" spans="1:25" x14ac:dyDescent="0.35">
      <c r="K199">
        <v>2021</v>
      </c>
      <c r="L199" s="12">
        <f>VLOOKUP((_xlfn.CONCAT($N$4,$M$196,$L$4,$K199)),'CC A'!$F$2:$T$11341,2,FALSE)</f>
        <v>0</v>
      </c>
      <c r="M199" s="12">
        <f>VLOOKUP((_xlfn.CONCAT($N$4,$M$196,$L$4,$K199)),'CC A'!$F$2:$T$11341,3,FALSE)</f>
        <v>0</v>
      </c>
      <c r="N199" s="12">
        <f>VLOOKUP((_xlfn.CONCAT($N$4,$M$196,$L$4,$K199)),'CC A'!$F$2:$T$11341,4,FALSE)</f>
        <v>0</v>
      </c>
      <c r="O199" s="8">
        <f>VLOOKUP((_xlfn.CONCAT($N$4,$M$196,$L$4,$K199)),'CC A'!$F$2:$T$11341,5,FALSE)</f>
        <v>0</v>
      </c>
      <c r="P199" s="8">
        <f>VLOOKUP((_xlfn.CONCAT($N$4,$M$196,$L$4,$K199)),'CC A'!$F$2:$T$11341,6,FALSE)</f>
        <v>0</v>
      </c>
      <c r="Q199" s="8">
        <f>VLOOKUP((_xlfn.CONCAT($N$4,$M$196,$L$4,$K199)),'CC A'!$F$2:$T$11341,7,FALSE)</f>
        <v>0</v>
      </c>
      <c r="R199" s="8">
        <f>VLOOKUP((_xlfn.CONCAT($N$4,$M$196,$L$4,$K199)),'CC A'!$F$2:$T$11341,8,FALSE)</f>
        <v>0</v>
      </c>
      <c r="S199" s="8">
        <f>VLOOKUP((_xlfn.CONCAT($N$4,$M$196,$L$4,$K199)),'CC A'!$F$2:$T$11341,9,FALSE)</f>
        <v>0</v>
      </c>
      <c r="T199" s="8">
        <f>VLOOKUP((_xlfn.CONCAT($N$4,$M$196,$L$4,$K199)),'CC A'!$F$2:$T$11341,10,FALSE)</f>
        <v>0</v>
      </c>
      <c r="U199" s="8">
        <f>VLOOKUP((_xlfn.CONCAT($N$4,$M$196,$L$4,$K199)),'CC A'!$F$2:$T$11341,11,FALSE)</f>
        <v>0</v>
      </c>
      <c r="V199" s="8">
        <f>VLOOKUP((_xlfn.CONCAT($N$4,$M$196,$L$4,$K199)),'CC A'!$F$2:$T$11341,12,FALSE)</f>
        <v>0</v>
      </c>
      <c r="W199" s="8">
        <f>VLOOKUP((_xlfn.CONCAT($N$4,$M$196,$L$4,$K199)),'CC A'!$F$2:$T$11341,13,FALSE)</f>
        <v>0</v>
      </c>
      <c r="X199" s="8">
        <f>VLOOKUP((_xlfn.CONCAT($N$4,$M$196,$L$4,$K199)),'CC A'!$F$2:$T$11341,14,FALSE)</f>
        <v>0</v>
      </c>
      <c r="Y199" s="8">
        <f>VLOOKUP((_xlfn.CONCAT($N$4,$M$196,$L$4,$K199)),'CC A'!$F$2:$T$11341,15,FALSE)</f>
        <v>0</v>
      </c>
    </row>
    <row r="200" spans="1:25" x14ac:dyDescent="0.35">
      <c r="K200">
        <v>2022</v>
      </c>
      <c r="L200" s="12">
        <f>VLOOKUP((_xlfn.CONCAT($N$4,$M$196,$L$4,$K200)),'CC A'!$F$2:$T$11341,2,FALSE)</f>
        <v>0</v>
      </c>
      <c r="M200" s="12">
        <f>VLOOKUP((_xlfn.CONCAT($N$4,$M$196,$L$4,$K200)),'CC A'!$F$2:$T$11341,3,FALSE)</f>
        <v>0</v>
      </c>
      <c r="N200" s="12">
        <f>VLOOKUP((_xlfn.CONCAT($N$4,$M$196,$L$4,$K200)),'CC A'!$F$2:$T$11341,4,FALSE)</f>
        <v>0</v>
      </c>
      <c r="O200" s="8">
        <f>VLOOKUP((_xlfn.CONCAT($N$4,$M$196,$L$4,$K200)),'CC A'!$F$2:$T$11341,5,FALSE)</f>
        <v>0</v>
      </c>
      <c r="P200" s="8">
        <f>VLOOKUP((_xlfn.CONCAT($N$4,$M$196,$L$4,$K200)),'CC A'!$F$2:$T$11341,6,FALSE)</f>
        <v>0</v>
      </c>
      <c r="Q200" s="8">
        <f>VLOOKUP((_xlfn.CONCAT($N$4,$M$196,$L$4,$K200)),'CC A'!$F$2:$T$11341,7,FALSE)</f>
        <v>0</v>
      </c>
      <c r="R200" s="8">
        <f>VLOOKUP((_xlfn.CONCAT($N$4,$M$196,$L$4,$K200)),'CC A'!$F$2:$T$11341,8,FALSE)</f>
        <v>0</v>
      </c>
      <c r="S200" s="8">
        <f>VLOOKUP((_xlfn.CONCAT($N$4,$M$196,$L$4,$K200)),'CC A'!$F$2:$T$11341,9,FALSE)</f>
        <v>0</v>
      </c>
      <c r="T200" s="8">
        <f>VLOOKUP((_xlfn.CONCAT($N$4,$M$196,$L$4,$K200)),'CC A'!$F$2:$T$11341,10,FALSE)</f>
        <v>0</v>
      </c>
      <c r="U200" s="8">
        <f>VLOOKUP((_xlfn.CONCAT($N$4,$M$196,$L$4,$K200)),'CC A'!$F$2:$T$11341,11,FALSE)</f>
        <v>0</v>
      </c>
      <c r="V200" s="8">
        <f>VLOOKUP((_xlfn.CONCAT($N$4,$M$196,$L$4,$K200)),'CC A'!$F$2:$T$11341,12,FALSE)</f>
        <v>0</v>
      </c>
      <c r="W200" s="8">
        <f>VLOOKUP((_xlfn.CONCAT($N$4,$M$196,$L$4,$K200)),'CC A'!$F$2:$T$11341,13,FALSE)</f>
        <v>0</v>
      </c>
      <c r="X200" s="8">
        <f>VLOOKUP((_xlfn.CONCAT($N$4,$M$196,$L$4,$K200)),'CC A'!$F$2:$T$11341,14,FALSE)</f>
        <v>0</v>
      </c>
      <c r="Y200" s="8">
        <f>VLOOKUP((_xlfn.CONCAT($N$4,$M$196,$L$4,$K200)),'CC A'!$F$2:$T$11341,15,FALSE)</f>
        <v>0</v>
      </c>
    </row>
    <row r="201" spans="1:25" x14ac:dyDescent="0.35">
      <c r="K201">
        <v>2023</v>
      </c>
      <c r="L201" s="12">
        <f>VLOOKUP((_xlfn.CONCAT($N$4,$M$196,$L$4,$K201)),'CC A'!$F$2:$T$11341,2,FALSE)</f>
        <v>0</v>
      </c>
      <c r="M201" s="12">
        <f>VLOOKUP((_xlfn.CONCAT($N$4,$M$196,$L$4,$K201)),'CC A'!$F$2:$T$11341,3,FALSE)</f>
        <v>0</v>
      </c>
      <c r="N201" s="12">
        <f>VLOOKUP((_xlfn.CONCAT($N$4,$M$196,$L$4,$K201)),'CC A'!$F$2:$T$11341,4,FALSE)</f>
        <v>0</v>
      </c>
      <c r="O201" s="8">
        <f>VLOOKUP((_xlfn.CONCAT($N$4,$M$196,$L$4,$K201)),'CC A'!$F$2:$T$11341,5,FALSE)</f>
        <v>0</v>
      </c>
      <c r="P201" s="8">
        <f>VLOOKUP((_xlfn.CONCAT($N$4,$M$196,$L$4,$K201)),'CC A'!$F$2:$T$11341,6,FALSE)</f>
        <v>0</v>
      </c>
      <c r="Q201" s="8">
        <f>VLOOKUP((_xlfn.CONCAT($N$4,$M$196,$L$4,$K201)),'CC A'!$F$2:$T$11341,7,FALSE)</f>
        <v>0</v>
      </c>
      <c r="R201" s="8">
        <f>VLOOKUP((_xlfn.CONCAT($N$4,$M$196,$L$4,$K201)),'CC A'!$F$2:$T$11341,8,FALSE)</f>
        <v>0</v>
      </c>
      <c r="S201" s="8">
        <f>VLOOKUP((_xlfn.CONCAT($N$4,$M$196,$L$4,$K201)),'CC A'!$F$2:$T$11341,9,FALSE)</f>
        <v>0</v>
      </c>
      <c r="T201" s="8">
        <f>VLOOKUP((_xlfn.CONCAT($N$4,$M$196,$L$4,$K201)),'CC A'!$F$2:$T$11341,10,FALSE)</f>
        <v>0</v>
      </c>
      <c r="U201" s="8">
        <f>VLOOKUP((_xlfn.CONCAT($N$4,$M$196,$L$4,$K201)),'CC A'!$F$2:$T$11341,11,FALSE)</f>
        <v>0</v>
      </c>
      <c r="V201" s="8">
        <f>VLOOKUP((_xlfn.CONCAT($N$4,$M$196,$L$4,$K201)),'CC A'!$F$2:$T$11341,12,FALSE)</f>
        <v>0</v>
      </c>
      <c r="W201" s="8">
        <f>VLOOKUP((_xlfn.CONCAT($N$4,$M$196,$L$4,$K201)),'CC A'!$F$2:$T$11341,13,FALSE)</f>
        <v>0</v>
      </c>
      <c r="X201" s="8">
        <f>VLOOKUP((_xlfn.CONCAT($N$4,$M$196,$L$4,$K201)),'CC A'!$F$2:$T$11341,14,FALSE)</f>
        <v>0</v>
      </c>
      <c r="Y201" s="8">
        <f>VLOOKUP((_xlfn.CONCAT($N$4,$M$196,$L$4,$K201)),'CC A'!$F$2:$T$11341,15,FALSE)</f>
        <v>0</v>
      </c>
    </row>
    <row r="202" spans="1:25" x14ac:dyDescent="0.35">
      <c r="K202">
        <v>2024</v>
      </c>
      <c r="L202" s="12">
        <f>VLOOKUP((_xlfn.CONCAT($N$4,$M$196,$L$4,$K202)),'CC A'!$F$2:$T$11341,2,FALSE)</f>
        <v>0</v>
      </c>
      <c r="M202" s="12">
        <f>VLOOKUP((_xlfn.CONCAT($N$4,$M$196,$L$4,$K202)),'CC A'!$F$2:$T$11341,3,FALSE)</f>
        <v>0</v>
      </c>
      <c r="N202" s="12">
        <f>VLOOKUP((_xlfn.CONCAT($N$4,$M$196,$L$4,$K202)),'CC A'!$F$2:$T$11341,4,FALSE)</f>
        <v>0</v>
      </c>
      <c r="O202" s="8">
        <f>VLOOKUP((_xlfn.CONCAT($N$4,$M$196,$L$4,$K202)),'CC A'!$F$2:$T$11341,5,FALSE)</f>
        <v>0</v>
      </c>
      <c r="P202" s="8">
        <f>VLOOKUP((_xlfn.CONCAT($N$4,$M$196,$L$4,$K202)),'CC A'!$F$2:$T$11341,6,FALSE)</f>
        <v>0</v>
      </c>
      <c r="Q202" s="8">
        <f>VLOOKUP((_xlfn.CONCAT($N$4,$M$196,$L$4,$K202)),'CC A'!$F$2:$T$11341,7,FALSE)</f>
        <v>0</v>
      </c>
      <c r="R202" s="8">
        <f>VLOOKUP((_xlfn.CONCAT($N$4,$M$196,$L$4,$K202)),'CC A'!$F$2:$T$11341,8,FALSE)</f>
        <v>0</v>
      </c>
      <c r="S202" s="8">
        <f>VLOOKUP((_xlfn.CONCAT($N$4,$M$196,$L$4,$K202)),'CC A'!$F$2:$T$11341,9,FALSE)</f>
        <v>0</v>
      </c>
      <c r="T202" s="8">
        <f>VLOOKUP((_xlfn.CONCAT($N$4,$M$196,$L$4,$K202)),'CC A'!$F$2:$T$11341,10,FALSE)</f>
        <v>0</v>
      </c>
      <c r="U202" s="8">
        <f>VLOOKUP((_xlfn.CONCAT($N$4,$M$196,$L$4,$K202)),'CC A'!$F$2:$T$11341,11,FALSE)</f>
        <v>0</v>
      </c>
      <c r="V202" s="8">
        <f>VLOOKUP((_xlfn.CONCAT($N$4,$M$196,$L$4,$K202)),'CC A'!$F$2:$T$11341,12,FALSE)</f>
        <v>0</v>
      </c>
      <c r="W202" s="8">
        <f>VLOOKUP((_xlfn.CONCAT($N$4,$M$196,$L$4,$K202)),'CC A'!$F$2:$T$11341,13,FALSE)</f>
        <v>0</v>
      </c>
      <c r="X202" s="8">
        <f>VLOOKUP((_xlfn.CONCAT($N$4,$M$196,$L$4,$K202)),'CC A'!$F$2:$T$11341,14,FALSE)</f>
        <v>0</v>
      </c>
      <c r="Y202" s="8">
        <f>VLOOKUP((_xlfn.CONCAT($N$4,$M$196,$L$4,$K202)),'CC A'!$F$2:$T$11341,15,FALSE)</f>
        <v>0</v>
      </c>
    </row>
    <row r="203" spans="1:25" x14ac:dyDescent="0.35">
      <c r="K203">
        <v>2025</v>
      </c>
      <c r="L203" s="12">
        <f>VLOOKUP((_xlfn.CONCAT($N$4,$M$196,$L$4,$K203)),'CC A'!$F$2:$T$11341,2,FALSE)</f>
        <v>0</v>
      </c>
      <c r="M203" s="12">
        <f>VLOOKUP((_xlfn.CONCAT($N$4,$M$196,$L$4,$K203)),'CC A'!$F$2:$T$11341,3,FALSE)</f>
        <v>0</v>
      </c>
      <c r="N203" s="12">
        <f>VLOOKUP((_xlfn.CONCAT($N$4,$M$196,$L$4,$K203)),'CC A'!$F$2:$T$11341,4,FALSE)</f>
        <v>0</v>
      </c>
      <c r="O203" s="8">
        <f>VLOOKUP((_xlfn.CONCAT($N$4,$M$196,$L$4,$K203)),'CC A'!$F$2:$T$11341,5,FALSE)</f>
        <v>0</v>
      </c>
      <c r="P203" s="8">
        <f>VLOOKUP((_xlfn.CONCAT($N$4,$M$196,$L$4,$K203)),'CC A'!$F$2:$T$11341,6,FALSE)</f>
        <v>0</v>
      </c>
      <c r="Q203" s="8">
        <f>VLOOKUP((_xlfn.CONCAT($N$4,$M$196,$L$4,$K203)),'CC A'!$F$2:$T$11341,7,FALSE)</f>
        <v>0</v>
      </c>
      <c r="R203" s="8">
        <f>VLOOKUP((_xlfn.CONCAT($N$4,$M$196,$L$4,$K203)),'CC A'!$F$2:$T$11341,8,FALSE)</f>
        <v>0</v>
      </c>
      <c r="S203" s="8">
        <f>VLOOKUP((_xlfn.CONCAT($N$4,$M$196,$L$4,$K203)),'CC A'!$F$2:$T$11341,9,FALSE)</f>
        <v>0</v>
      </c>
      <c r="T203" s="8">
        <f>VLOOKUP((_xlfn.CONCAT($N$4,$M$196,$L$4,$K203)),'CC A'!$F$2:$T$11341,10,FALSE)</f>
        <v>0</v>
      </c>
      <c r="U203" s="8">
        <f>VLOOKUP((_xlfn.CONCAT($N$4,$M$196,$L$4,$K203)),'CC A'!$F$2:$T$11341,11,FALSE)</f>
        <v>0</v>
      </c>
      <c r="V203" s="8">
        <f>VLOOKUP((_xlfn.CONCAT($N$4,$M$196,$L$4,$K203)),'CC A'!$F$2:$T$11341,12,FALSE)</f>
        <v>0</v>
      </c>
      <c r="W203" s="8">
        <f>VLOOKUP((_xlfn.CONCAT($N$4,$M$196,$L$4,$K203)),'CC A'!$F$2:$T$11341,13,FALSE)</f>
        <v>0</v>
      </c>
      <c r="X203" s="8">
        <f>VLOOKUP((_xlfn.CONCAT($N$4,$M$196,$L$4,$K203)),'CC A'!$F$2:$T$11341,14,FALSE)</f>
        <v>0</v>
      </c>
      <c r="Y203" s="8">
        <f>VLOOKUP((_xlfn.CONCAT($N$4,$M$196,$L$4,$K203)),'CC A'!$F$2:$T$11341,15,FALSE)</f>
        <v>0</v>
      </c>
    </row>
    <row r="204" spans="1:25" x14ac:dyDescent="0.35">
      <c r="K204">
        <v>2026</v>
      </c>
      <c r="L204" s="12">
        <f>VLOOKUP((_xlfn.CONCAT($N$4,$M$196,$L$4,$K204)),'CC A'!$F$2:$T$11341,2,FALSE)</f>
        <v>0</v>
      </c>
      <c r="M204" s="12">
        <f>VLOOKUP((_xlfn.CONCAT($N$4,$M$196,$L$4,$K204)),'CC A'!$F$2:$T$11341,3,FALSE)</f>
        <v>0</v>
      </c>
      <c r="N204" s="12">
        <f>VLOOKUP((_xlfn.CONCAT($N$4,$M$196,$L$4,$K204)),'CC A'!$F$2:$T$11341,4,FALSE)</f>
        <v>0</v>
      </c>
      <c r="O204" s="8">
        <f>VLOOKUP((_xlfn.CONCAT($N$4,$M$196,$L$4,$K204)),'CC A'!$F$2:$T$11341,5,FALSE)</f>
        <v>0</v>
      </c>
      <c r="P204" s="8">
        <f>VLOOKUP((_xlfn.CONCAT($N$4,$M$196,$L$4,$K204)),'CC A'!$F$2:$T$11341,6,FALSE)</f>
        <v>0</v>
      </c>
      <c r="Q204" s="8">
        <f>VLOOKUP((_xlfn.CONCAT($N$4,$M$196,$L$4,$K204)),'CC A'!$F$2:$T$11341,7,FALSE)</f>
        <v>0</v>
      </c>
      <c r="R204" s="8">
        <f>VLOOKUP((_xlfn.CONCAT($N$4,$M$196,$L$4,$K204)),'CC A'!$F$2:$T$11341,8,FALSE)</f>
        <v>0</v>
      </c>
      <c r="S204" s="8">
        <f>VLOOKUP((_xlfn.CONCAT($N$4,$M$196,$L$4,$K204)),'CC A'!$F$2:$T$11341,9,FALSE)</f>
        <v>0</v>
      </c>
      <c r="T204" s="8">
        <f>VLOOKUP((_xlfn.CONCAT($N$4,$M$196,$L$4,$K204)),'CC A'!$F$2:$T$11341,10,FALSE)</f>
        <v>0</v>
      </c>
      <c r="U204" s="8">
        <f>VLOOKUP((_xlfn.CONCAT($N$4,$M$196,$L$4,$K204)),'CC A'!$F$2:$T$11341,11,FALSE)</f>
        <v>0</v>
      </c>
      <c r="V204" s="8">
        <f>VLOOKUP((_xlfn.CONCAT($N$4,$M$196,$L$4,$K204)),'CC A'!$F$2:$T$11341,12,FALSE)</f>
        <v>0</v>
      </c>
      <c r="W204" s="8">
        <f>VLOOKUP((_xlfn.CONCAT($N$4,$M$196,$L$4,$K204)),'CC A'!$F$2:$T$11341,13,FALSE)</f>
        <v>0</v>
      </c>
      <c r="X204" s="8">
        <f>VLOOKUP((_xlfn.CONCAT($N$4,$M$196,$L$4,$K204)),'CC A'!$F$2:$T$11341,14,FALSE)</f>
        <v>0</v>
      </c>
      <c r="Y204" s="8">
        <f>VLOOKUP((_xlfn.CONCAT($N$4,$M$196,$L$4,$K204)),'CC A'!$F$2:$T$11341,15,FALSE)</f>
        <v>0</v>
      </c>
    </row>
    <row r="205" spans="1:25" x14ac:dyDescent="0.35">
      <c r="K205">
        <v>2027</v>
      </c>
      <c r="L205" s="12">
        <f>VLOOKUP((_xlfn.CONCAT($N$4,$M$196,$L$4,$K205)),'CC A'!$F$2:$T$11341,2,FALSE)</f>
        <v>0</v>
      </c>
      <c r="M205" s="12">
        <f>VLOOKUP((_xlfn.CONCAT($N$4,$M$196,$L$4,$K205)),'CC A'!$F$2:$T$11341,3,FALSE)</f>
        <v>0</v>
      </c>
      <c r="N205" s="12">
        <f>VLOOKUP((_xlfn.CONCAT($N$4,$M$196,$L$4,$K205)),'CC A'!$F$2:$T$11341,4,FALSE)</f>
        <v>0</v>
      </c>
      <c r="O205" s="8">
        <f>VLOOKUP((_xlfn.CONCAT($N$4,$M$196,$L$4,$K205)),'CC A'!$F$2:$T$11341,5,FALSE)</f>
        <v>0</v>
      </c>
      <c r="P205" s="8">
        <f>VLOOKUP((_xlfn.CONCAT($N$4,$M$196,$L$4,$K205)),'CC A'!$F$2:$T$11341,6,FALSE)</f>
        <v>0</v>
      </c>
      <c r="Q205" s="8">
        <f>VLOOKUP((_xlfn.CONCAT($N$4,$M$196,$L$4,$K205)),'CC A'!$F$2:$T$11341,7,FALSE)</f>
        <v>0</v>
      </c>
      <c r="R205" s="8">
        <f>VLOOKUP((_xlfn.CONCAT($N$4,$M$196,$L$4,$K205)),'CC A'!$F$2:$T$11341,8,FALSE)</f>
        <v>0</v>
      </c>
      <c r="S205" s="8">
        <f>VLOOKUP((_xlfn.CONCAT($N$4,$M$196,$L$4,$K205)),'CC A'!$F$2:$T$11341,9,FALSE)</f>
        <v>0</v>
      </c>
      <c r="T205" s="8">
        <f>VLOOKUP((_xlfn.CONCAT($N$4,$M$196,$L$4,$K205)),'CC A'!$F$2:$T$11341,10,FALSE)</f>
        <v>0</v>
      </c>
      <c r="U205" s="8">
        <f>VLOOKUP((_xlfn.CONCAT($N$4,$M$196,$L$4,$K205)),'CC A'!$F$2:$T$11341,11,FALSE)</f>
        <v>0</v>
      </c>
      <c r="V205" s="8">
        <f>VLOOKUP((_xlfn.CONCAT($N$4,$M$196,$L$4,$K205)),'CC A'!$F$2:$T$11341,12,FALSE)</f>
        <v>0</v>
      </c>
      <c r="W205" s="8">
        <f>VLOOKUP((_xlfn.CONCAT($N$4,$M$196,$L$4,$K205)),'CC A'!$F$2:$T$11341,13,FALSE)</f>
        <v>0</v>
      </c>
      <c r="X205" s="8">
        <f>VLOOKUP((_xlfn.CONCAT($N$4,$M$196,$L$4,$K205)),'CC A'!$F$2:$T$11341,14,FALSE)</f>
        <v>0</v>
      </c>
      <c r="Y205" s="8">
        <f>VLOOKUP((_xlfn.CONCAT($N$4,$M$196,$L$4,$K205)),'CC A'!$F$2:$T$11341,15,FALSE)</f>
        <v>0</v>
      </c>
    </row>
    <row r="206" spans="1:25" x14ac:dyDescent="0.35">
      <c r="K206">
        <v>2028</v>
      </c>
      <c r="L206" s="12">
        <f>VLOOKUP((_xlfn.CONCAT($N$4,$M$196,$L$4,$K206)),'CC A'!$F$2:$T$11341,2,FALSE)</f>
        <v>0</v>
      </c>
      <c r="M206" s="12">
        <f>VLOOKUP((_xlfn.CONCAT($N$4,$M$196,$L$4,$K206)),'CC A'!$F$2:$T$11341,3,FALSE)</f>
        <v>0</v>
      </c>
      <c r="N206" s="12">
        <f>VLOOKUP((_xlfn.CONCAT($N$4,$M$196,$L$4,$K206)),'CC A'!$F$2:$T$11341,4,FALSE)</f>
        <v>0</v>
      </c>
      <c r="O206" s="8">
        <f>VLOOKUP((_xlfn.CONCAT($N$4,$M$196,$L$4,$K206)),'CC A'!$F$2:$T$11341,5,FALSE)</f>
        <v>0</v>
      </c>
      <c r="P206" s="8">
        <f>VLOOKUP((_xlfn.CONCAT($N$4,$M$196,$L$4,$K206)),'CC A'!$F$2:$T$11341,6,FALSE)</f>
        <v>0</v>
      </c>
      <c r="Q206" s="8">
        <f>VLOOKUP((_xlfn.CONCAT($N$4,$M$196,$L$4,$K206)),'CC A'!$F$2:$T$11341,7,FALSE)</f>
        <v>0</v>
      </c>
      <c r="R206" s="8">
        <f>VLOOKUP((_xlfn.CONCAT($N$4,$M$196,$L$4,$K206)),'CC A'!$F$2:$T$11341,8,FALSE)</f>
        <v>0</v>
      </c>
      <c r="S206" s="8">
        <f>VLOOKUP((_xlfn.CONCAT($N$4,$M$196,$L$4,$K206)),'CC A'!$F$2:$T$11341,9,FALSE)</f>
        <v>0</v>
      </c>
      <c r="T206" s="8">
        <f>VLOOKUP((_xlfn.CONCAT($N$4,$M$196,$L$4,$K206)),'CC A'!$F$2:$T$11341,10,FALSE)</f>
        <v>0</v>
      </c>
      <c r="U206" s="8">
        <f>VLOOKUP((_xlfn.CONCAT($N$4,$M$196,$L$4,$K206)),'CC A'!$F$2:$T$11341,11,FALSE)</f>
        <v>0</v>
      </c>
      <c r="V206" s="8">
        <f>VLOOKUP((_xlfn.CONCAT($N$4,$M$196,$L$4,$K206)),'CC A'!$F$2:$T$11341,12,FALSE)</f>
        <v>0</v>
      </c>
      <c r="W206" s="8">
        <f>VLOOKUP((_xlfn.CONCAT($N$4,$M$196,$L$4,$K206)),'CC A'!$F$2:$T$11341,13,FALSE)</f>
        <v>0</v>
      </c>
      <c r="X206" s="8">
        <f>VLOOKUP((_xlfn.CONCAT($N$4,$M$196,$L$4,$K206)),'CC A'!$F$2:$T$11341,14,FALSE)</f>
        <v>0</v>
      </c>
      <c r="Y206" s="8">
        <f>VLOOKUP((_xlfn.CONCAT($N$4,$M$196,$L$4,$K206)),'CC A'!$F$2:$T$11341,15,FALSE)</f>
        <v>0</v>
      </c>
    </row>
    <row r="207" spans="1:25" x14ac:dyDescent="0.35">
      <c r="K207">
        <v>2029</v>
      </c>
      <c r="L207" s="12">
        <f>VLOOKUP((_xlfn.CONCAT($N$4,$M$196,$L$4,$K207)),'CC A'!$F$2:$T$11341,2,FALSE)</f>
        <v>0</v>
      </c>
      <c r="M207" s="12">
        <f>VLOOKUP((_xlfn.CONCAT($N$4,$M$196,$L$4,$K207)),'CC A'!$F$2:$T$11341,3,FALSE)</f>
        <v>0</v>
      </c>
      <c r="N207" s="12">
        <f>VLOOKUP((_xlfn.CONCAT($N$4,$M$196,$L$4,$K207)),'CC A'!$F$2:$T$11341,4,FALSE)</f>
        <v>0</v>
      </c>
      <c r="O207" s="8">
        <f>VLOOKUP((_xlfn.CONCAT($N$4,$M$196,$L$4,$K207)),'CC A'!$F$2:$T$11341,5,FALSE)</f>
        <v>0</v>
      </c>
      <c r="P207" s="8">
        <f>VLOOKUP((_xlfn.CONCAT($N$4,$M$196,$L$4,$K207)),'CC A'!$F$2:$T$11341,6,FALSE)</f>
        <v>0</v>
      </c>
      <c r="Q207" s="8">
        <f>VLOOKUP((_xlfn.CONCAT($N$4,$M$196,$L$4,$K207)),'CC A'!$F$2:$T$11341,7,FALSE)</f>
        <v>0</v>
      </c>
      <c r="R207" s="8">
        <f>VLOOKUP((_xlfn.CONCAT($N$4,$M$196,$L$4,$K207)),'CC A'!$F$2:$T$11341,8,FALSE)</f>
        <v>0</v>
      </c>
      <c r="S207" s="8">
        <f>VLOOKUP((_xlfn.CONCAT($N$4,$M$196,$L$4,$K207)),'CC A'!$F$2:$T$11341,9,FALSE)</f>
        <v>0</v>
      </c>
      <c r="T207" s="8">
        <f>VLOOKUP((_xlfn.CONCAT($N$4,$M$196,$L$4,$K207)),'CC A'!$F$2:$T$11341,10,FALSE)</f>
        <v>0</v>
      </c>
      <c r="U207" s="8">
        <f>VLOOKUP((_xlfn.CONCAT($N$4,$M$196,$L$4,$K207)),'CC A'!$F$2:$T$11341,11,FALSE)</f>
        <v>0</v>
      </c>
      <c r="V207" s="8">
        <f>VLOOKUP((_xlfn.CONCAT($N$4,$M$196,$L$4,$K207)),'CC A'!$F$2:$T$11341,12,FALSE)</f>
        <v>0</v>
      </c>
      <c r="W207" s="8">
        <f>VLOOKUP((_xlfn.CONCAT($N$4,$M$196,$L$4,$K207)),'CC A'!$F$2:$T$11341,13,FALSE)</f>
        <v>0</v>
      </c>
      <c r="X207" s="8">
        <f>VLOOKUP((_xlfn.CONCAT($N$4,$M$196,$L$4,$K207)),'CC A'!$F$2:$T$11341,14,FALSE)</f>
        <v>0</v>
      </c>
      <c r="Y207" s="8">
        <f>VLOOKUP((_xlfn.CONCAT($N$4,$M$196,$L$4,$K207)),'CC A'!$F$2:$T$11341,15,FALSE)</f>
        <v>0</v>
      </c>
    </row>
    <row r="214" spans="27:27" x14ac:dyDescent="0.35">
      <c r="AA214" s="1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A2BFF-E02E-4338-892B-BE8E8866E351}">
  <dimension ref="A1:T18756"/>
  <sheetViews>
    <sheetView zoomScaleNormal="100" workbookViewId="0">
      <pane ySplit="1" topLeftCell="A2" activePane="bottomLeft" state="frozen"/>
      <selection pane="bottomLeft"/>
    </sheetView>
  </sheetViews>
  <sheetFormatPr defaultRowHeight="14.5" x14ac:dyDescent="0.35"/>
  <cols>
    <col min="2" max="4" width="8.7265625" style="3"/>
    <col min="6" max="6" width="18.08984375" style="3" customWidth="1"/>
  </cols>
  <sheetData>
    <row r="1" spans="1:20" x14ac:dyDescent="0.35">
      <c r="A1">
        <v>1</v>
      </c>
      <c r="B1" s="2" t="s">
        <v>73</v>
      </c>
      <c r="C1" s="2" t="s">
        <v>0</v>
      </c>
      <c r="D1" s="2" t="s">
        <v>1</v>
      </c>
      <c r="E1" s="2" t="s">
        <v>2</v>
      </c>
      <c r="F1" s="2" t="s">
        <v>76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16</v>
      </c>
    </row>
    <row r="2" spans="1:20" x14ac:dyDescent="0.35">
      <c r="A2">
        <f>A1+1</f>
        <v>2</v>
      </c>
      <c r="B2" s="3" t="s">
        <v>70</v>
      </c>
      <c r="C2" s="3" t="s">
        <v>86</v>
      </c>
      <c r="D2" s="3" t="s">
        <v>17</v>
      </c>
      <c r="E2">
        <v>2020</v>
      </c>
      <c r="F2" s="3" t="str">
        <f t="shared" ref="F2:F65" si="0">_xlfn.CONCAT(B2,C2,D2,E2)</f>
        <v>AQOutMICA2020</v>
      </c>
      <c r="G2" s="9">
        <v>13.412000000000001</v>
      </c>
      <c r="H2" s="9">
        <v>15.999000000000001</v>
      </c>
      <c r="I2" s="9">
        <v>31</v>
      </c>
      <c r="J2" s="9">
        <v>11.742000000000001</v>
      </c>
      <c r="K2" s="9">
        <v>31.003</v>
      </c>
      <c r="L2" s="9">
        <v>11.999000000000001</v>
      </c>
      <c r="M2" s="9">
        <v>12.002000000000001</v>
      </c>
      <c r="N2" s="9">
        <v>9.9979999999999993</v>
      </c>
      <c r="O2" s="9">
        <v>20.131</v>
      </c>
      <c r="P2" s="9">
        <v>48.014000000000003</v>
      </c>
      <c r="Q2" s="9">
        <v>26.274999999999999</v>
      </c>
      <c r="R2" s="9">
        <v>27.771000000000001</v>
      </c>
      <c r="S2" s="9">
        <v>40.002000000000002</v>
      </c>
      <c r="T2" s="9">
        <v>26.998999999999999</v>
      </c>
    </row>
    <row r="3" spans="1:20" x14ac:dyDescent="0.35">
      <c r="A3">
        <f t="shared" ref="A3:A66" si="1">A2+1</f>
        <v>3</v>
      </c>
      <c r="B3" s="3" t="s">
        <v>70</v>
      </c>
      <c r="C3" s="3" t="s">
        <v>86</v>
      </c>
      <c r="D3" s="3" t="s">
        <v>17</v>
      </c>
      <c r="E3">
        <v>2021</v>
      </c>
      <c r="F3" s="3" t="str">
        <f t="shared" si="0"/>
        <v>AQOutMICA2021</v>
      </c>
      <c r="G3" s="9">
        <v>11.537000000000001</v>
      </c>
      <c r="H3" s="9">
        <v>16</v>
      </c>
      <c r="I3" s="9">
        <v>32</v>
      </c>
      <c r="J3" s="9">
        <v>11.742000000000001</v>
      </c>
      <c r="K3" s="9">
        <v>31</v>
      </c>
      <c r="L3" s="9">
        <v>14</v>
      </c>
      <c r="M3" s="9">
        <v>12.002000000000001</v>
      </c>
      <c r="N3" s="9">
        <v>10</v>
      </c>
      <c r="O3" s="9">
        <v>7.9989999999999997</v>
      </c>
      <c r="P3" s="9">
        <v>27.238</v>
      </c>
      <c r="Q3" s="9">
        <v>46.101999999999997</v>
      </c>
      <c r="R3" s="9">
        <v>39.991</v>
      </c>
      <c r="S3" s="9">
        <v>31.998999999999999</v>
      </c>
      <c r="T3" s="9">
        <v>27</v>
      </c>
    </row>
    <row r="4" spans="1:20" x14ac:dyDescent="0.35">
      <c r="A4">
        <f t="shared" si="1"/>
        <v>4</v>
      </c>
      <c r="B4" s="3" t="s">
        <v>70</v>
      </c>
      <c r="C4" s="3" t="s">
        <v>86</v>
      </c>
      <c r="D4" s="3" t="s">
        <v>17</v>
      </c>
      <c r="E4">
        <v>2022</v>
      </c>
      <c r="F4" s="3" t="str">
        <f t="shared" si="0"/>
        <v>AQOutMICA2022</v>
      </c>
      <c r="G4" s="9">
        <v>10.002000000000001</v>
      </c>
      <c r="H4" s="9">
        <v>16</v>
      </c>
      <c r="I4" s="9">
        <v>27.998000000000001</v>
      </c>
      <c r="J4" s="9">
        <v>11.743</v>
      </c>
      <c r="K4" s="9">
        <v>24.001000000000001</v>
      </c>
      <c r="L4" s="9">
        <v>11.997999999999999</v>
      </c>
      <c r="M4" s="9">
        <v>26</v>
      </c>
      <c r="N4" s="9">
        <v>18.001999999999999</v>
      </c>
      <c r="O4" s="9">
        <v>14.000999999999999</v>
      </c>
      <c r="P4" s="9">
        <v>38.323999999999998</v>
      </c>
      <c r="Q4" s="9">
        <v>54.104999999999997</v>
      </c>
      <c r="R4" s="9">
        <v>30.411999999999999</v>
      </c>
      <c r="S4" s="9">
        <v>39.997</v>
      </c>
      <c r="T4" s="9">
        <v>27</v>
      </c>
    </row>
    <row r="5" spans="1:20" x14ac:dyDescent="0.35">
      <c r="A5">
        <f t="shared" si="1"/>
        <v>5</v>
      </c>
      <c r="B5" s="3" t="s">
        <v>70</v>
      </c>
      <c r="C5" s="3" t="s">
        <v>86</v>
      </c>
      <c r="D5" s="3" t="s">
        <v>17</v>
      </c>
      <c r="E5">
        <v>2023</v>
      </c>
      <c r="F5" s="3" t="str">
        <f t="shared" si="0"/>
        <v>AQOutMICA2023</v>
      </c>
      <c r="G5" s="9">
        <v>10.000999999999999</v>
      </c>
      <c r="H5" s="9">
        <v>16.001000000000001</v>
      </c>
      <c r="I5" s="9">
        <v>27.998999999999999</v>
      </c>
      <c r="J5" s="9">
        <v>11.742000000000001</v>
      </c>
      <c r="K5" s="9">
        <v>23.998999999999999</v>
      </c>
      <c r="L5" s="9">
        <v>12</v>
      </c>
      <c r="M5" s="9">
        <v>12.004</v>
      </c>
      <c r="N5" s="9">
        <v>9.9990000000000006</v>
      </c>
      <c r="O5" s="9">
        <v>7.9989999999999997</v>
      </c>
      <c r="P5" s="9">
        <v>28.093</v>
      </c>
      <c r="Q5" s="9">
        <v>43.631999999999998</v>
      </c>
      <c r="R5" s="9">
        <v>27.663</v>
      </c>
      <c r="S5" s="9">
        <v>44</v>
      </c>
      <c r="T5" s="9">
        <v>27</v>
      </c>
    </row>
    <row r="6" spans="1:20" x14ac:dyDescent="0.35">
      <c r="A6">
        <f t="shared" si="1"/>
        <v>6</v>
      </c>
      <c r="B6" s="3" t="s">
        <v>70</v>
      </c>
      <c r="C6" s="3" t="s">
        <v>86</v>
      </c>
      <c r="D6" s="3" t="s">
        <v>17</v>
      </c>
      <c r="E6">
        <v>2024</v>
      </c>
      <c r="F6" s="3" t="str">
        <f t="shared" si="0"/>
        <v>AQOutMICA2024</v>
      </c>
      <c r="G6" s="9">
        <v>13.999000000000001</v>
      </c>
      <c r="H6" s="9">
        <v>30.001000000000001</v>
      </c>
      <c r="I6" s="9">
        <v>28</v>
      </c>
      <c r="J6" s="9">
        <v>11.741</v>
      </c>
      <c r="K6" s="9">
        <v>29.236000000000001</v>
      </c>
      <c r="L6" s="9">
        <v>18.128</v>
      </c>
      <c r="M6" s="9">
        <v>10.003</v>
      </c>
      <c r="N6" s="9">
        <v>9.9990000000000006</v>
      </c>
      <c r="O6" s="9">
        <v>8.0009999999999994</v>
      </c>
      <c r="P6" s="9">
        <v>7.9989999999999997</v>
      </c>
      <c r="Q6" s="9">
        <v>31.998999999999999</v>
      </c>
      <c r="R6" s="9">
        <v>43.997999999999998</v>
      </c>
      <c r="S6" s="9">
        <v>44.005000000000003</v>
      </c>
      <c r="T6" s="9">
        <v>36</v>
      </c>
    </row>
    <row r="7" spans="1:20" x14ac:dyDescent="0.35">
      <c r="A7">
        <f t="shared" si="1"/>
        <v>7</v>
      </c>
      <c r="B7" s="3" t="s">
        <v>70</v>
      </c>
      <c r="C7" s="3" t="s">
        <v>86</v>
      </c>
      <c r="D7" s="3" t="s">
        <v>17</v>
      </c>
      <c r="E7">
        <v>2025</v>
      </c>
      <c r="F7" s="3" t="str">
        <f t="shared" si="0"/>
        <v>AQOutMICA2025</v>
      </c>
      <c r="G7" s="9">
        <v>20.998000000000001</v>
      </c>
      <c r="H7" s="9">
        <v>32.000999999999998</v>
      </c>
      <c r="I7" s="9">
        <v>14</v>
      </c>
      <c r="J7" s="9">
        <v>13.999000000000001</v>
      </c>
      <c r="K7" s="9">
        <v>12.000999999999999</v>
      </c>
      <c r="L7" s="9">
        <v>12.002000000000001</v>
      </c>
      <c r="M7" s="9">
        <v>9.9949999999999992</v>
      </c>
      <c r="N7" s="9">
        <v>10.005000000000001</v>
      </c>
      <c r="O7" s="9">
        <v>7.9989999999999997</v>
      </c>
      <c r="P7" s="9">
        <v>8.0009999999999994</v>
      </c>
      <c r="Q7" s="9">
        <v>9.9979999999999993</v>
      </c>
      <c r="R7" s="9">
        <v>27.001999999999999</v>
      </c>
      <c r="S7" s="9">
        <v>44.002000000000002</v>
      </c>
      <c r="T7" s="9">
        <v>27</v>
      </c>
    </row>
    <row r="8" spans="1:20" x14ac:dyDescent="0.35">
      <c r="A8">
        <f t="shared" si="1"/>
        <v>8</v>
      </c>
      <c r="B8" s="3" t="s">
        <v>70</v>
      </c>
      <c r="C8" s="3" t="s">
        <v>86</v>
      </c>
      <c r="D8" s="3" t="s">
        <v>17</v>
      </c>
      <c r="E8">
        <v>2026</v>
      </c>
      <c r="F8" s="3" t="str">
        <f t="shared" si="0"/>
        <v>AQOutMICA2026</v>
      </c>
      <c r="G8" s="9">
        <v>19.001000000000001</v>
      </c>
      <c r="H8" s="9">
        <v>30.658000000000001</v>
      </c>
      <c r="I8" s="9">
        <v>13.999000000000001</v>
      </c>
      <c r="J8" s="9">
        <v>14</v>
      </c>
      <c r="K8" s="9">
        <v>2E-3</v>
      </c>
      <c r="L8" s="9">
        <v>4.58</v>
      </c>
      <c r="M8" s="9">
        <v>25.591000000000001</v>
      </c>
      <c r="N8" s="9">
        <v>30.449000000000002</v>
      </c>
      <c r="O8" s="9">
        <v>3</v>
      </c>
      <c r="P8" s="9">
        <v>0</v>
      </c>
      <c r="Q8" s="9">
        <v>52.131999999999998</v>
      </c>
      <c r="R8" s="9">
        <v>35.024000000000001</v>
      </c>
      <c r="S8" s="9">
        <v>19.064</v>
      </c>
      <c r="T8" s="9">
        <v>26.998000000000001</v>
      </c>
    </row>
    <row r="9" spans="1:20" x14ac:dyDescent="0.35">
      <c r="A9">
        <f t="shared" si="1"/>
        <v>9</v>
      </c>
      <c r="B9" s="3" t="s">
        <v>70</v>
      </c>
      <c r="C9" s="3" t="s">
        <v>86</v>
      </c>
      <c r="D9" s="3" t="s">
        <v>17</v>
      </c>
      <c r="E9">
        <v>2027</v>
      </c>
      <c r="F9" s="3" t="str">
        <f t="shared" si="0"/>
        <v>AQOutMICA2027</v>
      </c>
      <c r="G9" s="9">
        <v>10.003</v>
      </c>
      <c r="H9" s="9">
        <v>15.997999999999999</v>
      </c>
      <c r="I9" s="9">
        <v>28</v>
      </c>
      <c r="J9" s="9">
        <v>27.998999999999999</v>
      </c>
      <c r="K9" s="9">
        <v>14.679</v>
      </c>
      <c r="L9" s="9">
        <v>12.000999999999999</v>
      </c>
      <c r="M9" s="9">
        <v>46.85</v>
      </c>
      <c r="N9" s="9">
        <v>33.472999999999999</v>
      </c>
      <c r="O9" s="9">
        <v>0.34399999999999997</v>
      </c>
      <c r="P9" s="9">
        <v>7.524</v>
      </c>
      <c r="Q9" s="9">
        <v>65.703000000000003</v>
      </c>
      <c r="R9" s="9">
        <v>40.905999999999999</v>
      </c>
      <c r="S9" s="9">
        <v>24.428999999999998</v>
      </c>
      <c r="T9" s="9">
        <v>21.061</v>
      </c>
    </row>
    <row r="10" spans="1:20" x14ac:dyDescent="0.35">
      <c r="A10">
        <f t="shared" si="1"/>
        <v>10</v>
      </c>
      <c r="B10" s="3" t="s">
        <v>70</v>
      </c>
      <c r="C10" s="3" t="s">
        <v>86</v>
      </c>
      <c r="D10" s="3" t="s">
        <v>17</v>
      </c>
      <c r="E10">
        <v>2028</v>
      </c>
      <c r="F10" s="3" t="str">
        <f t="shared" si="0"/>
        <v>AQOutMICA2028</v>
      </c>
      <c r="G10" s="9">
        <v>18.122</v>
      </c>
      <c r="H10" s="9">
        <v>16.001000000000001</v>
      </c>
      <c r="I10" s="9">
        <v>31</v>
      </c>
      <c r="J10" s="9">
        <v>11.741</v>
      </c>
      <c r="K10" s="9">
        <v>31.001000000000001</v>
      </c>
      <c r="L10" s="9">
        <v>11.999000000000001</v>
      </c>
      <c r="M10" s="9">
        <v>11.997999999999999</v>
      </c>
      <c r="N10" s="9">
        <v>10.004</v>
      </c>
      <c r="O10" s="9">
        <v>7.9969999999999999</v>
      </c>
      <c r="P10" s="9">
        <v>40.759</v>
      </c>
      <c r="Q10" s="9">
        <v>41.37</v>
      </c>
      <c r="R10" s="9">
        <v>24.998999999999999</v>
      </c>
      <c r="S10" s="9">
        <v>40.000999999999998</v>
      </c>
      <c r="T10" s="9">
        <v>27.001999999999999</v>
      </c>
    </row>
    <row r="11" spans="1:20" x14ac:dyDescent="0.35">
      <c r="A11">
        <f t="shared" si="1"/>
        <v>11</v>
      </c>
      <c r="B11" s="3" t="s">
        <v>70</v>
      </c>
      <c r="C11" s="3" t="s">
        <v>86</v>
      </c>
      <c r="D11" s="3" t="s">
        <v>17</v>
      </c>
      <c r="E11">
        <v>2029</v>
      </c>
      <c r="F11" s="3" t="str">
        <f t="shared" si="0"/>
        <v>AQOutMICA2029</v>
      </c>
      <c r="G11" s="9">
        <v>9.9969999999999999</v>
      </c>
      <c r="H11" s="9">
        <v>16.001999999999999</v>
      </c>
      <c r="I11" s="9">
        <v>28</v>
      </c>
      <c r="J11" s="9">
        <v>11.743</v>
      </c>
      <c r="K11" s="9">
        <v>32.997999999999998</v>
      </c>
      <c r="L11" s="9">
        <v>60.671999999999997</v>
      </c>
      <c r="M11" s="9">
        <v>24.539000000000001</v>
      </c>
      <c r="N11" s="9">
        <v>31.085999999999999</v>
      </c>
      <c r="O11" s="9">
        <v>8</v>
      </c>
      <c r="P11" s="9">
        <v>7.9989999999999997</v>
      </c>
      <c r="Q11" s="9">
        <v>26.129000000000001</v>
      </c>
      <c r="R11" s="9">
        <v>58.384</v>
      </c>
      <c r="S11" s="9">
        <v>40.704000000000001</v>
      </c>
      <c r="T11" s="9">
        <v>25.882999999999999</v>
      </c>
    </row>
    <row r="12" spans="1:20" x14ac:dyDescent="0.35">
      <c r="A12">
        <f t="shared" si="1"/>
        <v>12</v>
      </c>
      <c r="B12" s="3" t="s">
        <v>70</v>
      </c>
      <c r="C12" s="3" t="s">
        <v>86</v>
      </c>
      <c r="D12" s="3" t="s">
        <v>18</v>
      </c>
      <c r="E12">
        <v>2020</v>
      </c>
      <c r="F12" s="3" t="str">
        <f t="shared" si="0"/>
        <v>AQOutREVELS2020</v>
      </c>
      <c r="G12" s="9">
        <v>22.446999999999999</v>
      </c>
      <c r="H12" s="9">
        <v>23.742000000000001</v>
      </c>
      <c r="I12" s="9">
        <v>33.573999999999998</v>
      </c>
      <c r="J12" s="9">
        <v>13.782999999999999</v>
      </c>
      <c r="K12" s="9">
        <v>32.551000000000002</v>
      </c>
      <c r="L12" s="9">
        <v>13.749000000000001</v>
      </c>
      <c r="M12" s="9">
        <v>16.564</v>
      </c>
      <c r="N12" s="9">
        <v>18.323</v>
      </c>
      <c r="O12" s="9">
        <v>41.848999999999997</v>
      </c>
      <c r="P12" s="9">
        <v>73.33</v>
      </c>
      <c r="Q12" s="9">
        <v>35.412999999999997</v>
      </c>
      <c r="R12" s="9">
        <v>30.867000000000001</v>
      </c>
      <c r="S12" s="9">
        <v>43.152999999999999</v>
      </c>
      <c r="T12" s="9">
        <v>42.28</v>
      </c>
    </row>
    <row r="13" spans="1:20" x14ac:dyDescent="0.35">
      <c r="A13">
        <f t="shared" si="1"/>
        <v>13</v>
      </c>
      <c r="B13" s="3" t="s">
        <v>70</v>
      </c>
      <c r="C13" s="3" t="s">
        <v>86</v>
      </c>
      <c r="D13" s="3" t="s">
        <v>18</v>
      </c>
      <c r="E13">
        <v>2021</v>
      </c>
      <c r="F13" s="3" t="str">
        <f t="shared" si="0"/>
        <v>AQOutREVELS2021</v>
      </c>
      <c r="G13" s="9">
        <v>27.652999999999999</v>
      </c>
      <c r="H13" s="9">
        <v>20.919</v>
      </c>
      <c r="I13" s="9">
        <v>34.491999999999997</v>
      </c>
      <c r="J13" s="9">
        <v>13.973000000000001</v>
      </c>
      <c r="K13" s="9">
        <v>32.81</v>
      </c>
      <c r="L13" s="9">
        <v>15.888999999999999</v>
      </c>
      <c r="M13" s="9">
        <v>17.512</v>
      </c>
      <c r="N13" s="9">
        <v>21.398</v>
      </c>
      <c r="O13" s="9">
        <v>30.738</v>
      </c>
      <c r="P13" s="9">
        <v>43.54</v>
      </c>
      <c r="Q13" s="9">
        <v>64.427999999999997</v>
      </c>
      <c r="R13" s="9">
        <v>49.625</v>
      </c>
      <c r="S13" s="9">
        <v>37.935000000000002</v>
      </c>
      <c r="T13" s="9">
        <v>28.751000000000001</v>
      </c>
    </row>
    <row r="14" spans="1:20" x14ac:dyDescent="0.35">
      <c r="A14">
        <f t="shared" si="1"/>
        <v>14</v>
      </c>
      <c r="B14" s="3" t="s">
        <v>70</v>
      </c>
      <c r="C14" s="3" t="s">
        <v>86</v>
      </c>
      <c r="D14" s="3" t="s">
        <v>18</v>
      </c>
      <c r="E14">
        <v>2022</v>
      </c>
      <c r="F14" s="3" t="str">
        <f t="shared" si="0"/>
        <v>AQOutREVELS2022</v>
      </c>
      <c r="G14" s="9">
        <v>16.021000000000001</v>
      </c>
      <c r="H14" s="9">
        <v>21.931000000000001</v>
      </c>
      <c r="I14" s="9">
        <v>30.803999999999998</v>
      </c>
      <c r="J14" s="9">
        <v>14.263</v>
      </c>
      <c r="K14" s="9">
        <v>26.446999999999999</v>
      </c>
      <c r="L14" s="9">
        <v>14.249000000000001</v>
      </c>
      <c r="M14" s="9">
        <v>28.832999999999998</v>
      </c>
      <c r="N14" s="9">
        <v>23.141999999999999</v>
      </c>
      <c r="O14" s="9">
        <v>42.064999999999998</v>
      </c>
      <c r="P14" s="9">
        <v>72.206000000000003</v>
      </c>
      <c r="Q14" s="9">
        <v>69.944999999999993</v>
      </c>
      <c r="R14" s="9">
        <v>35.643999999999998</v>
      </c>
      <c r="S14" s="9">
        <v>43.555999999999997</v>
      </c>
      <c r="T14" s="9">
        <v>30.373999999999999</v>
      </c>
    </row>
    <row r="15" spans="1:20" x14ac:dyDescent="0.35">
      <c r="A15">
        <f t="shared" si="1"/>
        <v>15</v>
      </c>
      <c r="B15" s="3" t="s">
        <v>70</v>
      </c>
      <c r="C15" s="3" t="s">
        <v>86</v>
      </c>
      <c r="D15" s="3" t="s">
        <v>18</v>
      </c>
      <c r="E15">
        <v>2023</v>
      </c>
      <c r="F15" s="3" t="str">
        <f t="shared" si="0"/>
        <v>AQOutREVELS2023</v>
      </c>
      <c r="G15" s="9">
        <v>18.079999999999998</v>
      </c>
      <c r="H15" s="9">
        <v>20.591999999999999</v>
      </c>
      <c r="I15" s="9">
        <v>30.472000000000001</v>
      </c>
      <c r="J15" s="9">
        <v>13.614000000000001</v>
      </c>
      <c r="K15" s="9">
        <v>26.041</v>
      </c>
      <c r="L15" s="9">
        <v>14.959</v>
      </c>
      <c r="M15" s="9">
        <v>17.648</v>
      </c>
      <c r="N15" s="9">
        <v>17.992999999999999</v>
      </c>
      <c r="O15" s="9">
        <v>33.122999999999998</v>
      </c>
      <c r="P15" s="9">
        <v>55.582000000000001</v>
      </c>
      <c r="Q15" s="9">
        <v>57.247</v>
      </c>
      <c r="R15" s="9">
        <v>31.021000000000001</v>
      </c>
      <c r="S15" s="9">
        <v>46.033999999999999</v>
      </c>
      <c r="T15" s="9">
        <v>28.620999999999999</v>
      </c>
    </row>
    <row r="16" spans="1:20" x14ac:dyDescent="0.35">
      <c r="A16">
        <f t="shared" si="1"/>
        <v>16</v>
      </c>
      <c r="B16" s="3" t="s">
        <v>70</v>
      </c>
      <c r="C16" s="3" t="s">
        <v>86</v>
      </c>
      <c r="D16" s="3" t="s">
        <v>18</v>
      </c>
      <c r="E16">
        <v>2024</v>
      </c>
      <c r="F16" s="3" t="str">
        <f t="shared" si="0"/>
        <v>AQOutREVELS2024</v>
      </c>
      <c r="G16" s="9">
        <v>21.529</v>
      </c>
      <c r="H16" s="9">
        <v>37.46</v>
      </c>
      <c r="I16" s="9">
        <v>30.712</v>
      </c>
      <c r="J16" s="9">
        <v>16.231000000000002</v>
      </c>
      <c r="K16" s="9">
        <v>32.316000000000003</v>
      </c>
      <c r="L16" s="9">
        <v>22.074000000000002</v>
      </c>
      <c r="M16" s="9">
        <v>16.988</v>
      </c>
      <c r="N16" s="9">
        <v>18.126000000000001</v>
      </c>
      <c r="O16" s="9">
        <v>34.893999999999998</v>
      </c>
      <c r="P16" s="9">
        <v>25.67</v>
      </c>
      <c r="Q16" s="9">
        <v>40.533000000000001</v>
      </c>
      <c r="R16" s="9">
        <v>47.088999999999999</v>
      </c>
      <c r="S16" s="9">
        <v>46.281999999999996</v>
      </c>
      <c r="T16" s="9">
        <v>38.354999999999997</v>
      </c>
    </row>
    <row r="17" spans="1:20" x14ac:dyDescent="0.35">
      <c r="A17">
        <f t="shared" si="1"/>
        <v>17</v>
      </c>
      <c r="B17" s="3" t="s">
        <v>70</v>
      </c>
      <c r="C17" s="3" t="s">
        <v>86</v>
      </c>
      <c r="D17" s="3" t="s">
        <v>18</v>
      </c>
      <c r="E17">
        <v>2025</v>
      </c>
      <c r="F17" s="3" t="str">
        <f t="shared" si="0"/>
        <v>AQOutREVELS2025</v>
      </c>
      <c r="G17" s="9">
        <v>24.741</v>
      </c>
      <c r="H17" s="9">
        <v>35.241</v>
      </c>
      <c r="I17" s="9">
        <v>16.004000000000001</v>
      </c>
      <c r="J17" s="9">
        <v>15.364000000000001</v>
      </c>
      <c r="K17" s="9">
        <v>13.201000000000001</v>
      </c>
      <c r="L17" s="9">
        <v>13.76</v>
      </c>
      <c r="M17" s="9">
        <v>13.824</v>
      </c>
      <c r="N17" s="9">
        <v>16.864000000000001</v>
      </c>
      <c r="O17" s="9">
        <v>28.521999999999998</v>
      </c>
      <c r="P17" s="9">
        <v>24.689</v>
      </c>
      <c r="Q17" s="9">
        <v>20.11</v>
      </c>
      <c r="R17" s="9">
        <v>32.741999999999997</v>
      </c>
      <c r="S17" s="9">
        <v>48.49</v>
      </c>
      <c r="T17" s="9">
        <v>33.697000000000003</v>
      </c>
    </row>
    <row r="18" spans="1:20" x14ac:dyDescent="0.35">
      <c r="A18">
        <f t="shared" si="1"/>
        <v>18</v>
      </c>
      <c r="B18" s="3" t="s">
        <v>70</v>
      </c>
      <c r="C18" s="3" t="s">
        <v>86</v>
      </c>
      <c r="D18" s="3" t="s">
        <v>18</v>
      </c>
      <c r="E18">
        <v>2026</v>
      </c>
      <c r="F18" s="3" t="str">
        <f t="shared" si="0"/>
        <v>AQOutREVELS2026</v>
      </c>
      <c r="G18" s="9">
        <v>27.036999999999999</v>
      </c>
      <c r="H18" s="9">
        <v>35.273000000000003</v>
      </c>
      <c r="I18" s="9">
        <v>16.713000000000001</v>
      </c>
      <c r="J18" s="9">
        <v>17.045999999999999</v>
      </c>
      <c r="K18" s="9">
        <v>3.0779999999999998</v>
      </c>
      <c r="L18" s="9">
        <v>7.5149999999999997</v>
      </c>
      <c r="M18" s="9">
        <v>30.550999999999998</v>
      </c>
      <c r="N18" s="9">
        <v>45.228000000000002</v>
      </c>
      <c r="O18" s="9">
        <v>28.388999999999999</v>
      </c>
      <c r="P18" s="9">
        <v>30.843</v>
      </c>
      <c r="Q18" s="9">
        <v>68.346000000000004</v>
      </c>
      <c r="R18" s="9">
        <v>39.825000000000003</v>
      </c>
      <c r="S18" s="9">
        <v>22.132000000000001</v>
      </c>
      <c r="T18" s="9">
        <v>28.597000000000001</v>
      </c>
    </row>
    <row r="19" spans="1:20" x14ac:dyDescent="0.35">
      <c r="A19">
        <f t="shared" si="1"/>
        <v>19</v>
      </c>
      <c r="B19" s="3" t="s">
        <v>70</v>
      </c>
      <c r="C19" s="3" t="s">
        <v>86</v>
      </c>
      <c r="D19" s="3" t="s">
        <v>18</v>
      </c>
      <c r="E19">
        <v>2027</v>
      </c>
      <c r="F19" s="3" t="str">
        <f t="shared" si="0"/>
        <v>AQOutREVELS2027</v>
      </c>
      <c r="G19" s="9">
        <v>16.564</v>
      </c>
      <c r="H19" s="9">
        <v>21.209</v>
      </c>
      <c r="I19" s="9">
        <v>32.744</v>
      </c>
      <c r="J19" s="9">
        <v>30.571000000000002</v>
      </c>
      <c r="K19" s="9">
        <v>16.603999999999999</v>
      </c>
      <c r="L19" s="9">
        <v>14.48</v>
      </c>
      <c r="M19" s="9">
        <v>50.524000000000001</v>
      </c>
      <c r="N19" s="9">
        <v>42.533000000000001</v>
      </c>
      <c r="O19" s="9">
        <v>19.007000000000001</v>
      </c>
      <c r="P19" s="9">
        <v>36.981000000000002</v>
      </c>
      <c r="Q19" s="9">
        <v>79.474999999999994</v>
      </c>
      <c r="R19" s="9">
        <v>46.552</v>
      </c>
      <c r="S19" s="9">
        <v>29.321000000000002</v>
      </c>
      <c r="T19" s="9">
        <v>28.786000000000001</v>
      </c>
    </row>
    <row r="20" spans="1:20" x14ac:dyDescent="0.35">
      <c r="A20">
        <f t="shared" si="1"/>
        <v>20</v>
      </c>
      <c r="B20" s="3" t="s">
        <v>70</v>
      </c>
      <c r="C20" s="3" t="s">
        <v>86</v>
      </c>
      <c r="D20" s="3" t="s">
        <v>18</v>
      </c>
      <c r="E20">
        <v>2028</v>
      </c>
      <c r="F20" s="3" t="str">
        <f t="shared" si="0"/>
        <v>AQOutREVELS2028</v>
      </c>
      <c r="G20" s="9">
        <v>31.172999999999998</v>
      </c>
      <c r="H20" s="9">
        <v>22.135999999999999</v>
      </c>
      <c r="I20" s="9">
        <v>33.795000000000002</v>
      </c>
      <c r="J20" s="9">
        <v>14.073</v>
      </c>
      <c r="K20" s="9">
        <v>33.448999999999998</v>
      </c>
      <c r="L20" s="9">
        <v>15.577999999999999</v>
      </c>
      <c r="M20" s="9">
        <v>15.648</v>
      </c>
      <c r="N20" s="9">
        <v>15.116</v>
      </c>
      <c r="O20" s="9">
        <v>28.442</v>
      </c>
      <c r="P20" s="9">
        <v>68.974000000000004</v>
      </c>
      <c r="Q20" s="9">
        <v>51.15</v>
      </c>
      <c r="R20" s="9">
        <v>27.532</v>
      </c>
      <c r="S20" s="9">
        <v>42.012999999999998</v>
      </c>
      <c r="T20" s="9">
        <v>30.879000000000001</v>
      </c>
    </row>
    <row r="21" spans="1:20" x14ac:dyDescent="0.35">
      <c r="A21">
        <f t="shared" si="1"/>
        <v>21</v>
      </c>
      <c r="B21" s="3" t="s">
        <v>70</v>
      </c>
      <c r="C21" s="3" t="s">
        <v>86</v>
      </c>
      <c r="D21" s="3" t="s">
        <v>18</v>
      </c>
      <c r="E21">
        <v>2029</v>
      </c>
      <c r="F21" s="3" t="str">
        <f t="shared" si="0"/>
        <v>AQOutREVELS2029</v>
      </c>
      <c r="G21" s="9">
        <v>21.905000000000001</v>
      </c>
      <c r="H21" s="9">
        <v>19.843</v>
      </c>
      <c r="I21" s="9">
        <v>30.338000000000001</v>
      </c>
      <c r="J21" s="9">
        <v>13.504</v>
      </c>
      <c r="K21" s="9">
        <v>34.866</v>
      </c>
      <c r="L21" s="9">
        <v>64.545000000000002</v>
      </c>
      <c r="M21" s="9">
        <v>37.555</v>
      </c>
      <c r="N21" s="9">
        <v>46.482999999999997</v>
      </c>
      <c r="O21" s="9">
        <v>25.024999999999999</v>
      </c>
      <c r="P21" s="9">
        <v>38.619</v>
      </c>
      <c r="Q21" s="9">
        <v>54.859000000000002</v>
      </c>
      <c r="R21" s="9">
        <v>71.021000000000001</v>
      </c>
      <c r="S21" s="9">
        <v>48.896999999999998</v>
      </c>
      <c r="T21" s="9">
        <v>29.757999999999999</v>
      </c>
    </row>
    <row r="22" spans="1:20" x14ac:dyDescent="0.35">
      <c r="A22">
        <f t="shared" si="1"/>
        <v>22</v>
      </c>
      <c r="B22" s="3" t="s">
        <v>70</v>
      </c>
      <c r="C22" s="3" t="s">
        <v>86</v>
      </c>
      <c r="D22" s="3" t="s">
        <v>19</v>
      </c>
      <c r="E22">
        <v>2020</v>
      </c>
      <c r="F22" s="3" t="str">
        <f t="shared" si="0"/>
        <v>AQOutARROW2020</v>
      </c>
      <c r="G22" s="9">
        <v>39.396999999999998</v>
      </c>
      <c r="H22" s="9">
        <v>58.216999999999999</v>
      </c>
      <c r="I22" s="9">
        <v>52.869</v>
      </c>
      <c r="J22" s="9">
        <v>53.741999999999997</v>
      </c>
      <c r="K22" s="9">
        <v>60.002000000000002</v>
      </c>
      <c r="L22" s="9">
        <v>17.184999999999999</v>
      </c>
      <c r="M22" s="9">
        <v>20.003</v>
      </c>
      <c r="N22" s="9">
        <v>22.766999999999999</v>
      </c>
      <c r="O22" s="9">
        <v>48.97</v>
      </c>
      <c r="P22" s="9">
        <v>75.936999999999998</v>
      </c>
      <c r="Q22" s="9">
        <v>22.263000000000002</v>
      </c>
      <c r="R22" s="9">
        <v>39.770000000000003</v>
      </c>
      <c r="S22" s="9">
        <v>44.781999999999996</v>
      </c>
      <c r="T22" s="9">
        <v>50.119</v>
      </c>
    </row>
    <row r="23" spans="1:20" x14ac:dyDescent="0.35">
      <c r="A23">
        <f t="shared" si="1"/>
        <v>23</v>
      </c>
      <c r="B23" s="3" t="s">
        <v>70</v>
      </c>
      <c r="C23" s="3" t="s">
        <v>86</v>
      </c>
      <c r="D23" s="3" t="s">
        <v>19</v>
      </c>
      <c r="E23">
        <v>2021</v>
      </c>
      <c r="F23" s="3" t="str">
        <f t="shared" si="0"/>
        <v>AQOutARROW2021</v>
      </c>
      <c r="G23" s="9">
        <v>55.106000000000002</v>
      </c>
      <c r="H23" s="9">
        <v>58.360999999999997</v>
      </c>
      <c r="I23" s="9">
        <v>57.256</v>
      </c>
      <c r="J23" s="9">
        <v>53.741999999999997</v>
      </c>
      <c r="K23" s="9">
        <v>60</v>
      </c>
      <c r="L23" s="9">
        <v>14.51</v>
      </c>
      <c r="M23" s="9">
        <v>20</v>
      </c>
      <c r="N23" s="9">
        <v>29.292000000000002</v>
      </c>
      <c r="O23" s="9">
        <v>41.311999999999998</v>
      </c>
      <c r="P23" s="9">
        <v>70.721999999999994</v>
      </c>
      <c r="Q23" s="9">
        <v>26.475000000000001</v>
      </c>
      <c r="R23" s="9">
        <v>42.247</v>
      </c>
      <c r="S23" s="9">
        <v>43.241999999999997</v>
      </c>
      <c r="T23" s="9">
        <v>35.634</v>
      </c>
    </row>
    <row r="24" spans="1:20" x14ac:dyDescent="0.35">
      <c r="A24">
        <f t="shared" si="1"/>
        <v>24</v>
      </c>
      <c r="B24" s="3" t="s">
        <v>70</v>
      </c>
      <c r="C24" s="3" t="s">
        <v>86</v>
      </c>
      <c r="D24" s="3" t="s">
        <v>19</v>
      </c>
      <c r="E24">
        <v>2022</v>
      </c>
      <c r="F24" s="3" t="str">
        <f t="shared" si="0"/>
        <v>AQOutARROW2022</v>
      </c>
      <c r="G24" s="9">
        <v>30.178000000000001</v>
      </c>
      <c r="H24" s="9">
        <v>35.86</v>
      </c>
      <c r="I24" s="9">
        <v>52.701999999999998</v>
      </c>
      <c r="J24" s="9">
        <v>53.741</v>
      </c>
      <c r="K24" s="9">
        <v>60.000999999999998</v>
      </c>
      <c r="L24" s="9">
        <v>41.692999999999998</v>
      </c>
      <c r="M24" s="9">
        <v>20</v>
      </c>
      <c r="N24" s="9">
        <v>35.005000000000003</v>
      </c>
      <c r="O24" s="9">
        <v>58.637</v>
      </c>
      <c r="P24" s="9">
        <v>85.605999999999995</v>
      </c>
      <c r="Q24" s="9">
        <v>49.101999999999997</v>
      </c>
      <c r="R24" s="9">
        <v>48.44</v>
      </c>
      <c r="S24" s="9">
        <v>46.619</v>
      </c>
      <c r="T24" s="9">
        <v>23.478999999999999</v>
      </c>
    </row>
    <row r="25" spans="1:20" x14ac:dyDescent="0.35">
      <c r="A25">
        <f t="shared" si="1"/>
        <v>25</v>
      </c>
      <c r="B25" s="3" t="s">
        <v>70</v>
      </c>
      <c r="C25" s="3" t="s">
        <v>86</v>
      </c>
      <c r="D25" s="3" t="s">
        <v>19</v>
      </c>
      <c r="E25">
        <v>2023</v>
      </c>
      <c r="F25" s="3" t="str">
        <f t="shared" si="0"/>
        <v>AQOutARROW2023</v>
      </c>
      <c r="G25" s="9">
        <v>32.137</v>
      </c>
      <c r="H25" s="9">
        <v>39.581000000000003</v>
      </c>
      <c r="I25" s="9">
        <v>60.176000000000002</v>
      </c>
      <c r="J25" s="9">
        <v>53.744</v>
      </c>
      <c r="K25" s="9">
        <v>59.996000000000002</v>
      </c>
      <c r="L25" s="9">
        <v>22.664000000000001</v>
      </c>
      <c r="M25" s="9">
        <v>19.998999999999999</v>
      </c>
      <c r="N25" s="9">
        <v>31.484000000000002</v>
      </c>
      <c r="O25" s="9">
        <v>44.753</v>
      </c>
      <c r="P25" s="9">
        <v>75.015000000000001</v>
      </c>
      <c r="Q25" s="9">
        <v>41.5</v>
      </c>
      <c r="R25" s="9">
        <v>47.551000000000002</v>
      </c>
      <c r="S25" s="9">
        <v>49.545999999999999</v>
      </c>
      <c r="T25" s="9">
        <v>27.762</v>
      </c>
    </row>
    <row r="26" spans="1:20" x14ac:dyDescent="0.35">
      <c r="A26">
        <f t="shared" si="1"/>
        <v>26</v>
      </c>
      <c r="B26" s="3" t="s">
        <v>70</v>
      </c>
      <c r="C26" s="3" t="s">
        <v>86</v>
      </c>
      <c r="D26" s="3" t="s">
        <v>19</v>
      </c>
      <c r="E26">
        <v>2024</v>
      </c>
      <c r="F26" s="3" t="str">
        <f t="shared" si="0"/>
        <v>AQOutARROW2024</v>
      </c>
      <c r="G26" s="9">
        <v>26.324999999999999</v>
      </c>
      <c r="H26" s="9">
        <v>36.517000000000003</v>
      </c>
      <c r="I26" s="9">
        <v>41.465000000000003</v>
      </c>
      <c r="J26" s="9">
        <v>53.743000000000002</v>
      </c>
      <c r="K26" s="9">
        <v>67.260999999999996</v>
      </c>
      <c r="L26" s="9">
        <v>29.495999999999999</v>
      </c>
      <c r="M26" s="9">
        <v>20.001999999999999</v>
      </c>
      <c r="N26" s="9">
        <v>34.996000000000002</v>
      </c>
      <c r="O26" s="9">
        <v>73.260000000000005</v>
      </c>
      <c r="P26" s="9">
        <v>83.427999999999997</v>
      </c>
      <c r="Q26" s="9">
        <v>48.384999999999998</v>
      </c>
      <c r="R26" s="9">
        <v>52.512999999999998</v>
      </c>
      <c r="S26" s="9">
        <v>46.844000000000001</v>
      </c>
      <c r="T26" s="9">
        <v>22.436</v>
      </c>
    </row>
    <row r="27" spans="1:20" x14ac:dyDescent="0.35">
      <c r="A27">
        <f t="shared" si="1"/>
        <v>27</v>
      </c>
      <c r="B27" s="3" t="s">
        <v>70</v>
      </c>
      <c r="C27" s="3" t="s">
        <v>86</v>
      </c>
      <c r="D27" s="3" t="s">
        <v>19</v>
      </c>
      <c r="E27">
        <v>2025</v>
      </c>
      <c r="F27" s="3" t="str">
        <f t="shared" si="0"/>
        <v>AQOutARROW2025</v>
      </c>
      <c r="G27" s="9">
        <v>25.527999999999999</v>
      </c>
      <c r="H27" s="9">
        <v>48.640999999999998</v>
      </c>
      <c r="I27" s="9">
        <v>42.4</v>
      </c>
      <c r="J27" s="9">
        <v>9.8109999999999999</v>
      </c>
      <c r="K27" s="9">
        <v>5.7359999999999998</v>
      </c>
      <c r="L27" s="9">
        <v>8.9250000000000007</v>
      </c>
      <c r="M27" s="9">
        <v>14.996</v>
      </c>
      <c r="N27" s="9">
        <v>15.006</v>
      </c>
      <c r="O27" s="9">
        <v>16.581</v>
      </c>
      <c r="P27" s="9">
        <v>19.984999999999999</v>
      </c>
      <c r="Q27" s="9">
        <v>53.927</v>
      </c>
      <c r="R27" s="9">
        <v>61.731000000000002</v>
      </c>
      <c r="S27" s="9">
        <v>42.43</v>
      </c>
      <c r="T27" s="9">
        <v>42.154000000000003</v>
      </c>
    </row>
    <row r="28" spans="1:20" x14ac:dyDescent="0.35">
      <c r="A28">
        <f t="shared" si="1"/>
        <v>28</v>
      </c>
      <c r="B28" s="3" t="s">
        <v>70</v>
      </c>
      <c r="C28" s="3" t="s">
        <v>86</v>
      </c>
      <c r="D28" s="3" t="s">
        <v>19</v>
      </c>
      <c r="E28">
        <v>2026</v>
      </c>
      <c r="F28" s="3" t="str">
        <f t="shared" si="0"/>
        <v>AQOutARROW2026</v>
      </c>
      <c r="G28" s="9">
        <v>25.899000000000001</v>
      </c>
      <c r="H28" s="9">
        <v>31.495999999999999</v>
      </c>
      <c r="I28" s="9">
        <v>50.94</v>
      </c>
      <c r="J28" s="9">
        <v>12.32</v>
      </c>
      <c r="K28" s="9">
        <v>48.002000000000002</v>
      </c>
      <c r="L28" s="9">
        <v>39.412999999999997</v>
      </c>
      <c r="M28" s="9">
        <v>35.591000000000001</v>
      </c>
      <c r="N28" s="9">
        <v>51.374000000000002</v>
      </c>
      <c r="O28" s="9">
        <v>43.624000000000002</v>
      </c>
      <c r="P28" s="9">
        <v>50.790999999999997</v>
      </c>
      <c r="Q28" s="9">
        <v>53.189</v>
      </c>
      <c r="R28" s="9">
        <v>44.523000000000003</v>
      </c>
      <c r="S28" s="9">
        <v>30.635000000000002</v>
      </c>
      <c r="T28" s="9">
        <v>29.800999999999998</v>
      </c>
    </row>
    <row r="29" spans="1:20" x14ac:dyDescent="0.35">
      <c r="A29">
        <f t="shared" si="1"/>
        <v>29</v>
      </c>
      <c r="B29" s="3" t="s">
        <v>70</v>
      </c>
      <c r="C29" s="3" t="s">
        <v>86</v>
      </c>
      <c r="D29" s="3" t="s">
        <v>19</v>
      </c>
      <c r="E29">
        <v>2027</v>
      </c>
      <c r="F29" s="3" t="str">
        <f t="shared" si="0"/>
        <v>AQOutARROW2027</v>
      </c>
      <c r="G29" s="9">
        <v>28.547999999999998</v>
      </c>
      <c r="H29" s="9">
        <v>38.679000000000002</v>
      </c>
      <c r="I29" s="9">
        <v>64.509</v>
      </c>
      <c r="J29" s="9">
        <v>70</v>
      </c>
      <c r="K29" s="9">
        <v>50.679000000000002</v>
      </c>
      <c r="L29" s="9">
        <v>27.693999999999999</v>
      </c>
      <c r="M29" s="9">
        <v>37.396999999999998</v>
      </c>
      <c r="N29" s="9">
        <v>32.631</v>
      </c>
      <c r="O29" s="9">
        <v>39.448999999999998</v>
      </c>
      <c r="P29" s="9">
        <v>56.798999999999999</v>
      </c>
      <c r="Q29" s="9">
        <v>52.369</v>
      </c>
      <c r="R29" s="9">
        <v>53.32</v>
      </c>
      <c r="S29" s="9">
        <v>34.984999999999999</v>
      </c>
      <c r="T29" s="9">
        <v>43.863</v>
      </c>
    </row>
    <row r="30" spans="1:20" x14ac:dyDescent="0.35">
      <c r="A30">
        <f t="shared" si="1"/>
        <v>30</v>
      </c>
      <c r="B30" s="3" t="s">
        <v>70</v>
      </c>
      <c r="C30" s="3" t="s">
        <v>86</v>
      </c>
      <c r="D30" s="3" t="s">
        <v>19</v>
      </c>
      <c r="E30">
        <v>2028</v>
      </c>
      <c r="F30" s="3" t="str">
        <f t="shared" si="0"/>
        <v>AQOutARROW2028</v>
      </c>
      <c r="G30" s="9">
        <v>49.585000000000001</v>
      </c>
      <c r="H30" s="9">
        <v>54.183</v>
      </c>
      <c r="I30" s="9">
        <v>54.399000000000001</v>
      </c>
      <c r="J30" s="9">
        <v>53.741</v>
      </c>
      <c r="K30" s="9">
        <v>60.000999999999998</v>
      </c>
      <c r="L30" s="9">
        <v>22.664999999999999</v>
      </c>
      <c r="M30" s="9">
        <v>19.995999999999999</v>
      </c>
      <c r="N30" s="9">
        <v>26.527999999999999</v>
      </c>
      <c r="O30" s="9">
        <v>39.723999999999997</v>
      </c>
      <c r="P30" s="9">
        <v>66.695999999999998</v>
      </c>
      <c r="Q30" s="9">
        <v>31.164999999999999</v>
      </c>
      <c r="R30" s="9">
        <v>36.246000000000002</v>
      </c>
      <c r="S30" s="9">
        <v>35.976999999999997</v>
      </c>
      <c r="T30" s="9">
        <v>29.992999999999999</v>
      </c>
    </row>
    <row r="31" spans="1:20" x14ac:dyDescent="0.35">
      <c r="A31">
        <f t="shared" si="1"/>
        <v>31</v>
      </c>
      <c r="B31" s="3" t="s">
        <v>70</v>
      </c>
      <c r="C31" s="3" t="s">
        <v>86</v>
      </c>
      <c r="D31" s="3" t="s">
        <v>19</v>
      </c>
      <c r="E31">
        <v>2029</v>
      </c>
      <c r="F31" s="3" t="str">
        <f t="shared" si="0"/>
        <v>AQOutARROW2029</v>
      </c>
      <c r="G31" s="9">
        <v>38.915999999999997</v>
      </c>
      <c r="H31" s="9">
        <v>33.375999999999998</v>
      </c>
      <c r="I31" s="9">
        <v>50.085999999999999</v>
      </c>
      <c r="J31" s="9">
        <v>53.744</v>
      </c>
      <c r="K31" s="9">
        <v>68.997</v>
      </c>
      <c r="L31" s="9">
        <v>79.120999999999995</v>
      </c>
      <c r="M31" s="9">
        <v>38.326000000000001</v>
      </c>
      <c r="N31" s="9">
        <v>35.043999999999997</v>
      </c>
      <c r="O31" s="9">
        <v>46.012999999999998</v>
      </c>
      <c r="P31" s="9">
        <v>56.182000000000002</v>
      </c>
      <c r="Q31" s="9">
        <v>63.865000000000002</v>
      </c>
      <c r="R31" s="9">
        <v>85.177000000000007</v>
      </c>
      <c r="S31" s="9">
        <v>58.216000000000001</v>
      </c>
      <c r="T31" s="9">
        <v>41.14</v>
      </c>
    </row>
    <row r="32" spans="1:20" x14ac:dyDescent="0.35">
      <c r="A32">
        <f t="shared" si="1"/>
        <v>32</v>
      </c>
      <c r="B32" s="3" t="s">
        <v>70</v>
      </c>
      <c r="C32" s="3" t="s">
        <v>86</v>
      </c>
      <c r="D32" s="3" t="s">
        <v>20</v>
      </c>
      <c r="E32">
        <v>2020</v>
      </c>
      <c r="F32" s="3" t="str">
        <f t="shared" si="0"/>
        <v>AQOutLIBBY2020</v>
      </c>
      <c r="G32" s="9">
        <v>4</v>
      </c>
      <c r="H32" s="9">
        <v>12.074999999999999</v>
      </c>
      <c r="I32" s="9">
        <v>18.850000000000001</v>
      </c>
      <c r="J32" s="9">
        <v>17.582999999999998</v>
      </c>
      <c r="K32" s="9">
        <v>11.012</v>
      </c>
      <c r="L32" s="9">
        <v>26.442</v>
      </c>
      <c r="M32" s="9">
        <v>4</v>
      </c>
      <c r="N32" s="9">
        <v>4</v>
      </c>
      <c r="O32" s="9">
        <v>15.516</v>
      </c>
      <c r="P32" s="9">
        <v>15.016</v>
      </c>
      <c r="Q32" s="9">
        <v>9</v>
      </c>
      <c r="R32" s="9">
        <v>9</v>
      </c>
      <c r="S32" s="9">
        <v>9</v>
      </c>
      <c r="T32" s="9">
        <v>6</v>
      </c>
    </row>
    <row r="33" spans="1:20" x14ac:dyDescent="0.35">
      <c r="A33">
        <f t="shared" si="1"/>
        <v>33</v>
      </c>
      <c r="B33" s="3" t="s">
        <v>70</v>
      </c>
      <c r="C33" s="3" t="s">
        <v>86</v>
      </c>
      <c r="D33" s="3" t="s">
        <v>20</v>
      </c>
      <c r="E33">
        <v>2021</v>
      </c>
      <c r="F33" s="3" t="str">
        <f t="shared" si="0"/>
        <v>AQOutLIBBY2021</v>
      </c>
      <c r="G33" s="9">
        <v>7.82</v>
      </c>
      <c r="H33" s="9">
        <v>20</v>
      </c>
      <c r="I33" s="9">
        <v>18.797999999999998</v>
      </c>
      <c r="J33" s="9">
        <v>19.491</v>
      </c>
      <c r="K33" s="9">
        <v>9.16</v>
      </c>
      <c r="L33" s="9">
        <v>4</v>
      </c>
      <c r="M33" s="9">
        <v>4</v>
      </c>
      <c r="N33" s="9">
        <v>4</v>
      </c>
      <c r="O33" s="9">
        <v>20.396999999999998</v>
      </c>
      <c r="P33" s="9">
        <v>13.382</v>
      </c>
      <c r="Q33" s="9">
        <v>8.5649999999999995</v>
      </c>
      <c r="R33" s="9">
        <v>8.5649999999999995</v>
      </c>
      <c r="S33" s="9">
        <v>8.5649999999999995</v>
      </c>
      <c r="T33" s="9">
        <v>8.5660000000000007</v>
      </c>
    </row>
    <row r="34" spans="1:20" x14ac:dyDescent="0.35">
      <c r="A34">
        <f t="shared" si="1"/>
        <v>34</v>
      </c>
      <c r="B34" s="3" t="s">
        <v>70</v>
      </c>
      <c r="C34" s="3" t="s">
        <v>86</v>
      </c>
      <c r="D34" s="3" t="s">
        <v>20</v>
      </c>
      <c r="E34">
        <v>2022</v>
      </c>
      <c r="F34" s="3" t="str">
        <f t="shared" si="0"/>
        <v>AQOutLIBBY2022</v>
      </c>
      <c r="G34" s="9">
        <v>4</v>
      </c>
      <c r="H34" s="9">
        <v>15.225</v>
      </c>
      <c r="I34" s="9">
        <v>18.634</v>
      </c>
      <c r="J34" s="9">
        <v>5.734</v>
      </c>
      <c r="K34" s="9">
        <v>9.2270000000000003</v>
      </c>
      <c r="L34" s="9">
        <v>5.5419999999999998</v>
      </c>
      <c r="M34" s="9">
        <v>4</v>
      </c>
      <c r="N34" s="9">
        <v>4</v>
      </c>
      <c r="O34" s="9">
        <v>20.971</v>
      </c>
      <c r="P34" s="9">
        <v>12.866</v>
      </c>
      <c r="Q34" s="9">
        <v>10.147</v>
      </c>
      <c r="R34" s="9">
        <v>8.27</v>
      </c>
      <c r="S34" s="9">
        <v>8.27</v>
      </c>
      <c r="T34" s="9">
        <v>8.2710000000000008</v>
      </c>
    </row>
    <row r="35" spans="1:20" x14ac:dyDescent="0.35">
      <c r="A35">
        <f t="shared" si="1"/>
        <v>35</v>
      </c>
      <c r="B35" s="3" t="s">
        <v>70</v>
      </c>
      <c r="C35" s="3" t="s">
        <v>86</v>
      </c>
      <c r="D35" s="3" t="s">
        <v>20</v>
      </c>
      <c r="E35">
        <v>2023</v>
      </c>
      <c r="F35" s="3" t="str">
        <f t="shared" si="0"/>
        <v>AQOutLIBBY2023</v>
      </c>
      <c r="G35" s="9">
        <v>4</v>
      </c>
      <c r="H35" s="9">
        <v>14.743</v>
      </c>
      <c r="I35" s="9">
        <v>15.726000000000001</v>
      </c>
      <c r="J35" s="9">
        <v>4</v>
      </c>
      <c r="K35" s="9">
        <v>6.8650000000000002</v>
      </c>
      <c r="L35" s="9">
        <v>4</v>
      </c>
      <c r="M35" s="9">
        <v>4</v>
      </c>
      <c r="N35" s="9">
        <v>6.28</v>
      </c>
      <c r="O35" s="9">
        <v>23.949000000000002</v>
      </c>
      <c r="P35" s="9">
        <v>12.831</v>
      </c>
      <c r="Q35" s="9">
        <v>8.6839999999999993</v>
      </c>
      <c r="R35" s="9">
        <v>8</v>
      </c>
      <c r="S35" s="9">
        <v>8</v>
      </c>
      <c r="T35" s="9">
        <v>6.9320000000000004</v>
      </c>
    </row>
    <row r="36" spans="1:20" x14ac:dyDescent="0.35">
      <c r="A36">
        <f t="shared" si="1"/>
        <v>36</v>
      </c>
      <c r="B36" s="3" t="s">
        <v>70</v>
      </c>
      <c r="C36" s="3" t="s">
        <v>86</v>
      </c>
      <c r="D36" s="3" t="s">
        <v>20</v>
      </c>
      <c r="E36">
        <v>2024</v>
      </c>
      <c r="F36" s="3" t="str">
        <f t="shared" si="0"/>
        <v>AQOutLIBBY2024</v>
      </c>
      <c r="G36" s="9">
        <v>4</v>
      </c>
      <c r="H36" s="9">
        <v>16.916</v>
      </c>
      <c r="I36" s="9">
        <v>18.225999999999999</v>
      </c>
      <c r="J36" s="9">
        <v>8.6129999999999995</v>
      </c>
      <c r="K36" s="9">
        <v>4</v>
      </c>
      <c r="L36" s="9">
        <v>4</v>
      </c>
      <c r="M36" s="9">
        <v>4</v>
      </c>
      <c r="N36" s="9">
        <v>14.82</v>
      </c>
      <c r="O36" s="9">
        <v>24.541</v>
      </c>
      <c r="P36" s="9">
        <v>13.127000000000001</v>
      </c>
      <c r="Q36" s="9">
        <v>8</v>
      </c>
      <c r="R36" s="9">
        <v>8</v>
      </c>
      <c r="S36" s="9">
        <v>8</v>
      </c>
      <c r="T36" s="9">
        <v>6</v>
      </c>
    </row>
    <row r="37" spans="1:20" x14ac:dyDescent="0.35">
      <c r="A37">
        <f t="shared" si="1"/>
        <v>37</v>
      </c>
      <c r="B37" s="3" t="s">
        <v>70</v>
      </c>
      <c r="C37" s="3" t="s">
        <v>86</v>
      </c>
      <c r="D37" s="3" t="s">
        <v>20</v>
      </c>
      <c r="E37">
        <v>2025</v>
      </c>
      <c r="F37" s="3" t="str">
        <f t="shared" si="0"/>
        <v>AQOutLIBBY2025</v>
      </c>
      <c r="G37" s="9">
        <v>4</v>
      </c>
      <c r="H37" s="9">
        <v>4</v>
      </c>
      <c r="I37" s="9">
        <v>14.512</v>
      </c>
      <c r="J37" s="9">
        <v>8.0579999999999998</v>
      </c>
      <c r="K37" s="9">
        <v>4</v>
      </c>
      <c r="L37" s="9">
        <v>4</v>
      </c>
      <c r="M37" s="9">
        <v>4</v>
      </c>
      <c r="N37" s="9">
        <v>4</v>
      </c>
      <c r="O37" s="9">
        <v>18.350999999999999</v>
      </c>
      <c r="P37" s="9">
        <v>8.5449999999999999</v>
      </c>
      <c r="Q37" s="9">
        <v>7.2389999999999999</v>
      </c>
      <c r="R37" s="9">
        <v>7.2389999999999999</v>
      </c>
      <c r="S37" s="9">
        <v>7.2389999999999999</v>
      </c>
      <c r="T37" s="9">
        <v>7.2389999999999999</v>
      </c>
    </row>
    <row r="38" spans="1:20" x14ac:dyDescent="0.35">
      <c r="A38">
        <f t="shared" si="1"/>
        <v>38</v>
      </c>
      <c r="B38" s="3" t="s">
        <v>70</v>
      </c>
      <c r="C38" s="3" t="s">
        <v>86</v>
      </c>
      <c r="D38" s="3" t="s">
        <v>20</v>
      </c>
      <c r="E38">
        <v>2026</v>
      </c>
      <c r="F38" s="3" t="str">
        <f t="shared" si="0"/>
        <v>AQOutLIBBY2026</v>
      </c>
      <c r="G38" s="9">
        <v>4</v>
      </c>
      <c r="H38" s="9">
        <v>7.0289999999999999</v>
      </c>
      <c r="I38" s="9">
        <v>18.16</v>
      </c>
      <c r="J38" s="9">
        <v>4</v>
      </c>
      <c r="K38" s="9">
        <v>16.300999999999998</v>
      </c>
      <c r="L38" s="9">
        <v>24.562999999999999</v>
      </c>
      <c r="M38" s="9">
        <v>21.274000000000001</v>
      </c>
      <c r="N38" s="9">
        <v>12.898</v>
      </c>
      <c r="O38" s="9">
        <v>18.727</v>
      </c>
      <c r="P38" s="9">
        <v>15.298</v>
      </c>
      <c r="Q38" s="9">
        <v>9</v>
      </c>
      <c r="R38" s="9">
        <v>9</v>
      </c>
      <c r="S38" s="9">
        <v>9</v>
      </c>
      <c r="T38" s="9">
        <v>6</v>
      </c>
    </row>
    <row r="39" spans="1:20" x14ac:dyDescent="0.35">
      <c r="A39">
        <f t="shared" si="1"/>
        <v>39</v>
      </c>
      <c r="B39" s="3" t="s">
        <v>70</v>
      </c>
      <c r="C39" s="3" t="s">
        <v>86</v>
      </c>
      <c r="D39" s="3" t="s">
        <v>20</v>
      </c>
      <c r="E39">
        <v>2027</v>
      </c>
      <c r="F39" s="3" t="str">
        <f t="shared" si="0"/>
        <v>AQOutLIBBY2027</v>
      </c>
      <c r="G39" s="9">
        <v>4</v>
      </c>
      <c r="H39" s="9">
        <v>4</v>
      </c>
      <c r="I39" s="9">
        <v>18.89</v>
      </c>
      <c r="J39" s="9">
        <v>30.018000000000001</v>
      </c>
      <c r="K39" s="9">
        <v>17.61</v>
      </c>
      <c r="L39" s="9">
        <v>15.430999999999999</v>
      </c>
      <c r="M39" s="9">
        <v>4</v>
      </c>
      <c r="N39" s="9">
        <v>6.6749999999999998</v>
      </c>
      <c r="O39" s="9">
        <v>22.37</v>
      </c>
      <c r="P39" s="9">
        <v>25</v>
      </c>
      <c r="Q39" s="9">
        <v>32.19</v>
      </c>
      <c r="R39" s="9">
        <v>16.457000000000001</v>
      </c>
      <c r="S39" s="9">
        <v>12.365</v>
      </c>
      <c r="T39" s="9">
        <v>14.169</v>
      </c>
    </row>
    <row r="40" spans="1:20" x14ac:dyDescent="0.35">
      <c r="A40">
        <f t="shared" si="1"/>
        <v>40</v>
      </c>
      <c r="B40" s="3" t="s">
        <v>70</v>
      </c>
      <c r="C40" s="3" t="s">
        <v>86</v>
      </c>
      <c r="D40" s="3" t="s">
        <v>20</v>
      </c>
      <c r="E40">
        <v>2028</v>
      </c>
      <c r="F40" s="3" t="str">
        <f t="shared" si="0"/>
        <v>AQOutLIBBY2028</v>
      </c>
      <c r="G40" s="9">
        <v>4</v>
      </c>
      <c r="H40" s="9">
        <v>17.166</v>
      </c>
      <c r="I40" s="9">
        <v>10.38</v>
      </c>
      <c r="J40" s="9">
        <v>14.436999999999999</v>
      </c>
      <c r="K40" s="9">
        <v>4</v>
      </c>
      <c r="L40" s="9">
        <v>13.151999999999999</v>
      </c>
      <c r="M40" s="9">
        <v>6.74</v>
      </c>
      <c r="N40" s="9">
        <v>14.518000000000001</v>
      </c>
      <c r="O40" s="9">
        <v>22.047999999999998</v>
      </c>
      <c r="P40" s="9">
        <v>14.326000000000001</v>
      </c>
      <c r="Q40" s="9">
        <v>10.852</v>
      </c>
      <c r="R40" s="9">
        <v>8</v>
      </c>
      <c r="S40" s="9">
        <v>8</v>
      </c>
      <c r="T40" s="9">
        <v>7.9710000000000001</v>
      </c>
    </row>
    <row r="41" spans="1:20" x14ac:dyDescent="0.35">
      <c r="A41">
        <f t="shared" si="1"/>
        <v>41</v>
      </c>
      <c r="B41" s="3" t="s">
        <v>70</v>
      </c>
      <c r="C41" s="3" t="s">
        <v>86</v>
      </c>
      <c r="D41" s="3" t="s">
        <v>20</v>
      </c>
      <c r="E41">
        <v>2029</v>
      </c>
      <c r="F41" s="3" t="str">
        <f t="shared" si="0"/>
        <v>AQOutLIBBY2029</v>
      </c>
      <c r="G41" s="9">
        <v>4</v>
      </c>
      <c r="H41" s="9">
        <v>15.848000000000001</v>
      </c>
      <c r="I41" s="9">
        <v>18.256</v>
      </c>
      <c r="J41" s="9">
        <v>27.742999999999999</v>
      </c>
      <c r="K41" s="9">
        <v>21.975999999999999</v>
      </c>
      <c r="L41" s="9">
        <v>11.006</v>
      </c>
      <c r="M41" s="9">
        <v>12.314</v>
      </c>
      <c r="N41" s="9">
        <v>17.529</v>
      </c>
      <c r="O41" s="9">
        <v>22.58</v>
      </c>
      <c r="P41" s="9">
        <v>24.93</v>
      </c>
      <c r="Q41" s="9">
        <v>24.847999999999999</v>
      </c>
      <c r="R41" s="9">
        <v>20.698</v>
      </c>
      <c r="S41" s="9">
        <v>13.897</v>
      </c>
      <c r="T41" s="9">
        <v>14.347</v>
      </c>
    </row>
    <row r="42" spans="1:20" x14ac:dyDescent="0.35">
      <c r="A42">
        <f t="shared" si="1"/>
        <v>42</v>
      </c>
      <c r="B42" s="3" t="s">
        <v>70</v>
      </c>
      <c r="C42" s="3" t="s">
        <v>86</v>
      </c>
      <c r="D42" s="3" t="s">
        <v>21</v>
      </c>
      <c r="E42">
        <v>2020</v>
      </c>
      <c r="F42" s="3" t="str">
        <f t="shared" si="0"/>
        <v>AQOutBONFER2020</v>
      </c>
      <c r="G42" s="9">
        <v>5.375</v>
      </c>
      <c r="H42" s="9">
        <v>13.802</v>
      </c>
      <c r="I42" s="9">
        <v>20.106999999999999</v>
      </c>
      <c r="J42" s="9">
        <v>18.684999999999999</v>
      </c>
      <c r="K42" s="9">
        <v>12.294</v>
      </c>
      <c r="L42" s="9">
        <v>28.523</v>
      </c>
      <c r="M42" s="9">
        <v>10.497</v>
      </c>
      <c r="N42" s="9">
        <v>12.693</v>
      </c>
      <c r="O42" s="9">
        <v>35.119999999999997</v>
      </c>
      <c r="P42" s="9">
        <v>23.62</v>
      </c>
      <c r="Q42" s="9">
        <v>11.545999999999999</v>
      </c>
      <c r="R42" s="9">
        <v>10.747</v>
      </c>
      <c r="S42" s="9">
        <v>10.172000000000001</v>
      </c>
      <c r="T42" s="9">
        <v>7.641</v>
      </c>
    </row>
    <row r="43" spans="1:20" x14ac:dyDescent="0.35">
      <c r="A43">
        <f t="shared" si="1"/>
        <v>43</v>
      </c>
      <c r="B43" s="3" t="s">
        <v>70</v>
      </c>
      <c r="C43" s="3" t="s">
        <v>86</v>
      </c>
      <c r="D43" s="3" t="s">
        <v>21</v>
      </c>
      <c r="E43">
        <v>2021</v>
      </c>
      <c r="F43" s="3" t="str">
        <f t="shared" si="0"/>
        <v>AQOutBONFER2021</v>
      </c>
      <c r="G43" s="9">
        <v>9.8960000000000008</v>
      </c>
      <c r="H43" s="9">
        <v>23.562999999999999</v>
      </c>
      <c r="I43" s="9">
        <v>21.533999999999999</v>
      </c>
      <c r="J43" s="9">
        <v>21.646000000000001</v>
      </c>
      <c r="K43" s="9">
        <v>10.936</v>
      </c>
      <c r="L43" s="9">
        <v>6.3179999999999996</v>
      </c>
      <c r="M43" s="9">
        <v>11.593999999999999</v>
      </c>
      <c r="N43" s="9">
        <v>22.902999999999999</v>
      </c>
      <c r="O43" s="9">
        <v>33.920999999999999</v>
      </c>
      <c r="P43" s="9">
        <v>16.856999999999999</v>
      </c>
      <c r="Q43" s="9">
        <v>10.571999999999999</v>
      </c>
      <c r="R43" s="9">
        <v>9.9809999999999999</v>
      </c>
      <c r="S43" s="9">
        <v>9.64</v>
      </c>
      <c r="T43" s="9">
        <v>9.6539999999999999</v>
      </c>
    </row>
    <row r="44" spans="1:20" x14ac:dyDescent="0.35">
      <c r="A44">
        <f t="shared" si="1"/>
        <v>44</v>
      </c>
      <c r="B44" s="3" t="s">
        <v>70</v>
      </c>
      <c r="C44" s="3" t="s">
        <v>86</v>
      </c>
      <c r="D44" s="3" t="s">
        <v>21</v>
      </c>
      <c r="E44">
        <v>2022</v>
      </c>
      <c r="F44" s="3" t="str">
        <f t="shared" si="0"/>
        <v>AQOutBONFER2022</v>
      </c>
      <c r="G44" s="9">
        <v>5.1890000000000001</v>
      </c>
      <c r="H44" s="9">
        <v>16.54</v>
      </c>
      <c r="I44" s="9">
        <v>19.899999999999999</v>
      </c>
      <c r="J44" s="9">
        <v>7.2409999999999997</v>
      </c>
      <c r="K44" s="9">
        <v>11.003</v>
      </c>
      <c r="L44" s="9">
        <v>8.5860000000000003</v>
      </c>
      <c r="M44" s="9">
        <v>10.266999999999999</v>
      </c>
      <c r="N44" s="9">
        <v>14.513999999999999</v>
      </c>
      <c r="O44" s="9">
        <v>31.712</v>
      </c>
      <c r="P44" s="9">
        <v>16.827999999999999</v>
      </c>
      <c r="Q44" s="9">
        <v>11.73</v>
      </c>
      <c r="R44" s="9">
        <v>9.5879999999999992</v>
      </c>
      <c r="S44" s="9">
        <v>9.6010000000000009</v>
      </c>
      <c r="T44" s="9">
        <v>9.9380000000000006</v>
      </c>
    </row>
    <row r="45" spans="1:20" x14ac:dyDescent="0.35">
      <c r="A45">
        <f t="shared" si="1"/>
        <v>45</v>
      </c>
      <c r="B45" s="3" t="s">
        <v>70</v>
      </c>
      <c r="C45" s="3" t="s">
        <v>86</v>
      </c>
      <c r="D45" s="3" t="s">
        <v>21</v>
      </c>
      <c r="E45">
        <v>2023</v>
      </c>
      <c r="F45" s="3" t="str">
        <f t="shared" si="0"/>
        <v>AQOutBONFER2023</v>
      </c>
      <c r="G45" s="9">
        <v>5.3559999999999999</v>
      </c>
      <c r="H45" s="9">
        <v>15.996</v>
      </c>
      <c r="I45" s="9">
        <v>16.71</v>
      </c>
      <c r="J45" s="9">
        <v>4.9370000000000003</v>
      </c>
      <c r="K45" s="9">
        <v>8.3390000000000004</v>
      </c>
      <c r="L45" s="9">
        <v>9.0670000000000002</v>
      </c>
      <c r="M45" s="9">
        <v>14.691000000000001</v>
      </c>
      <c r="N45" s="9">
        <v>21.311</v>
      </c>
      <c r="O45" s="9">
        <v>34.250999999999998</v>
      </c>
      <c r="P45" s="9">
        <v>15.929</v>
      </c>
      <c r="Q45" s="9">
        <v>10.285</v>
      </c>
      <c r="R45" s="9">
        <v>9.2750000000000004</v>
      </c>
      <c r="S45" s="9">
        <v>9.0640000000000001</v>
      </c>
      <c r="T45" s="9">
        <v>8.0500000000000007</v>
      </c>
    </row>
    <row r="46" spans="1:20" x14ac:dyDescent="0.35">
      <c r="A46">
        <f t="shared" si="1"/>
        <v>46</v>
      </c>
      <c r="B46" s="3" t="s">
        <v>70</v>
      </c>
      <c r="C46" s="3" t="s">
        <v>86</v>
      </c>
      <c r="D46" s="3" t="s">
        <v>21</v>
      </c>
      <c r="E46">
        <v>2024</v>
      </c>
      <c r="F46" s="3" t="str">
        <f t="shared" si="0"/>
        <v>AQOutBONFER2024</v>
      </c>
      <c r="G46" s="9">
        <v>5.29</v>
      </c>
      <c r="H46" s="9">
        <v>18.521000000000001</v>
      </c>
      <c r="I46" s="9">
        <v>19.744</v>
      </c>
      <c r="J46" s="9">
        <v>11.763999999999999</v>
      </c>
      <c r="K46" s="9">
        <v>6.9029999999999996</v>
      </c>
      <c r="L46" s="9">
        <v>10.48</v>
      </c>
      <c r="M46" s="9">
        <v>13.916</v>
      </c>
      <c r="N46" s="9">
        <v>23.239000000000001</v>
      </c>
      <c r="O46" s="9">
        <v>29.696999999999999</v>
      </c>
      <c r="P46" s="9">
        <v>14.875</v>
      </c>
      <c r="Q46" s="9">
        <v>9.3309999999999995</v>
      </c>
      <c r="R46" s="9">
        <v>9.1679999999999993</v>
      </c>
      <c r="S46" s="9">
        <v>9.0220000000000002</v>
      </c>
      <c r="T46" s="9">
        <v>7.0010000000000003</v>
      </c>
    </row>
    <row r="47" spans="1:20" x14ac:dyDescent="0.35">
      <c r="A47">
        <f t="shared" si="1"/>
        <v>47</v>
      </c>
      <c r="B47" s="3" t="s">
        <v>70</v>
      </c>
      <c r="C47" s="3" t="s">
        <v>86</v>
      </c>
      <c r="D47" s="3" t="s">
        <v>21</v>
      </c>
      <c r="E47">
        <v>2025</v>
      </c>
      <c r="F47" s="3" t="str">
        <f t="shared" si="0"/>
        <v>AQOutBONFER2025</v>
      </c>
      <c r="G47" s="9">
        <v>5.1230000000000002</v>
      </c>
      <c r="H47" s="9">
        <v>4.8769999999999998</v>
      </c>
      <c r="I47" s="9">
        <v>15.124000000000001</v>
      </c>
      <c r="J47" s="9">
        <v>8.641</v>
      </c>
      <c r="K47" s="9">
        <v>4.4039999999999999</v>
      </c>
      <c r="L47" s="9">
        <v>5.7949999999999999</v>
      </c>
      <c r="M47" s="9">
        <v>8.2989999999999995</v>
      </c>
      <c r="N47" s="9">
        <v>11.587</v>
      </c>
      <c r="O47" s="9">
        <v>28.402000000000001</v>
      </c>
      <c r="P47" s="9">
        <v>12.747999999999999</v>
      </c>
      <c r="Q47" s="9">
        <v>8.734</v>
      </c>
      <c r="R47" s="9">
        <v>8.6</v>
      </c>
      <c r="S47" s="9">
        <v>8.4960000000000004</v>
      </c>
      <c r="T47" s="9">
        <v>8.3979999999999997</v>
      </c>
    </row>
    <row r="48" spans="1:20" x14ac:dyDescent="0.35">
      <c r="A48">
        <f t="shared" si="1"/>
        <v>48</v>
      </c>
      <c r="B48" s="3" t="s">
        <v>70</v>
      </c>
      <c r="C48" s="3" t="s">
        <v>86</v>
      </c>
      <c r="D48" s="3" t="s">
        <v>21</v>
      </c>
      <c r="E48">
        <v>2026</v>
      </c>
      <c r="F48" s="3" t="str">
        <f t="shared" si="0"/>
        <v>AQOutBONFER2026</v>
      </c>
      <c r="G48" s="9">
        <v>5.0430000000000001</v>
      </c>
      <c r="H48" s="9">
        <v>8.3379999999999992</v>
      </c>
      <c r="I48" s="9">
        <v>19.146999999999998</v>
      </c>
      <c r="J48" s="9">
        <v>8.1329999999999991</v>
      </c>
      <c r="K48" s="9">
        <v>19.256</v>
      </c>
      <c r="L48" s="9">
        <v>30.739000000000001</v>
      </c>
      <c r="M48" s="9">
        <v>36.613999999999997</v>
      </c>
      <c r="N48" s="9">
        <v>30.544</v>
      </c>
      <c r="O48" s="9">
        <v>29.172000000000001</v>
      </c>
      <c r="P48" s="9">
        <v>19.791</v>
      </c>
      <c r="Q48" s="9">
        <v>10.769</v>
      </c>
      <c r="R48" s="9">
        <v>10.428000000000001</v>
      </c>
      <c r="S48" s="9">
        <v>10.367000000000001</v>
      </c>
      <c r="T48" s="9">
        <v>7.2240000000000002</v>
      </c>
    </row>
    <row r="49" spans="1:20" x14ac:dyDescent="0.35">
      <c r="A49">
        <f t="shared" si="1"/>
        <v>49</v>
      </c>
      <c r="B49" s="3" t="s">
        <v>70</v>
      </c>
      <c r="C49" s="3" t="s">
        <v>86</v>
      </c>
      <c r="D49" s="3" t="s">
        <v>21</v>
      </c>
      <c r="E49">
        <v>2027</v>
      </c>
      <c r="F49" s="3" t="str">
        <f t="shared" si="0"/>
        <v>AQOutBONFER2027</v>
      </c>
      <c r="G49" s="9">
        <v>5.524</v>
      </c>
      <c r="H49" s="9">
        <v>6.1769999999999996</v>
      </c>
      <c r="I49" s="9">
        <v>26.251000000000001</v>
      </c>
      <c r="J49" s="9">
        <v>33.676000000000002</v>
      </c>
      <c r="K49" s="9">
        <v>20.071999999999999</v>
      </c>
      <c r="L49" s="9">
        <v>22.109000000000002</v>
      </c>
      <c r="M49" s="9">
        <v>18.236000000000001</v>
      </c>
      <c r="N49" s="9">
        <v>25.856999999999999</v>
      </c>
      <c r="O49" s="9">
        <v>37.231999999999999</v>
      </c>
      <c r="P49" s="9">
        <v>35.347000000000001</v>
      </c>
      <c r="Q49" s="9">
        <v>35.183</v>
      </c>
      <c r="R49" s="9">
        <v>19.117999999999999</v>
      </c>
      <c r="S49" s="9">
        <v>13.507</v>
      </c>
      <c r="T49" s="9">
        <v>15.603999999999999</v>
      </c>
    </row>
    <row r="50" spans="1:20" x14ac:dyDescent="0.35">
      <c r="A50">
        <f t="shared" si="1"/>
        <v>50</v>
      </c>
      <c r="B50" s="3" t="s">
        <v>70</v>
      </c>
      <c r="C50" s="3" t="s">
        <v>86</v>
      </c>
      <c r="D50" s="3" t="s">
        <v>21</v>
      </c>
      <c r="E50">
        <v>2028</v>
      </c>
      <c r="F50" s="3" t="str">
        <f t="shared" si="0"/>
        <v>AQOutBONFER2028</v>
      </c>
      <c r="G50" s="9">
        <v>5.4349999999999996</v>
      </c>
      <c r="H50" s="9">
        <v>18.605</v>
      </c>
      <c r="I50" s="9">
        <v>12.852</v>
      </c>
      <c r="J50" s="9">
        <v>16.486999999999998</v>
      </c>
      <c r="K50" s="9">
        <v>7.32</v>
      </c>
      <c r="L50" s="9">
        <v>19.811</v>
      </c>
      <c r="M50" s="9">
        <v>15.04</v>
      </c>
      <c r="N50" s="9">
        <v>27.785</v>
      </c>
      <c r="O50" s="9">
        <v>34.048999999999999</v>
      </c>
      <c r="P50" s="9">
        <v>19.689</v>
      </c>
      <c r="Q50" s="9">
        <v>12.679</v>
      </c>
      <c r="R50" s="9">
        <v>9.2989999999999995</v>
      </c>
      <c r="S50" s="9">
        <v>9.1029999999999998</v>
      </c>
      <c r="T50" s="9">
        <v>9.1180000000000003</v>
      </c>
    </row>
    <row r="51" spans="1:20" x14ac:dyDescent="0.35">
      <c r="A51">
        <f t="shared" si="1"/>
        <v>51</v>
      </c>
      <c r="B51" s="3" t="s">
        <v>70</v>
      </c>
      <c r="C51" s="3" t="s">
        <v>86</v>
      </c>
      <c r="D51" s="3" t="s">
        <v>21</v>
      </c>
      <c r="E51">
        <v>2029</v>
      </c>
      <c r="F51" s="3" t="str">
        <f t="shared" si="0"/>
        <v>AQOutBONFER2029</v>
      </c>
      <c r="G51" s="9">
        <v>5.5759999999999996</v>
      </c>
      <c r="H51" s="9">
        <v>16.789000000000001</v>
      </c>
      <c r="I51" s="9">
        <v>19.167000000000002</v>
      </c>
      <c r="J51" s="9">
        <v>28.515999999999998</v>
      </c>
      <c r="K51" s="9">
        <v>23.719000000000001</v>
      </c>
      <c r="L51" s="9">
        <v>15.192</v>
      </c>
      <c r="M51" s="9">
        <v>30.797999999999998</v>
      </c>
      <c r="N51" s="9">
        <v>39.609000000000002</v>
      </c>
      <c r="O51" s="9">
        <v>54.604999999999997</v>
      </c>
      <c r="P51" s="9">
        <v>38.435000000000002</v>
      </c>
      <c r="Q51" s="9">
        <v>30.259</v>
      </c>
      <c r="R51" s="9">
        <v>22.978000000000002</v>
      </c>
      <c r="S51" s="9">
        <v>15.093</v>
      </c>
      <c r="T51" s="9">
        <v>15.721</v>
      </c>
    </row>
    <row r="52" spans="1:20" x14ac:dyDescent="0.35">
      <c r="A52">
        <f t="shared" si="1"/>
        <v>52</v>
      </c>
      <c r="B52" s="3" t="s">
        <v>70</v>
      </c>
      <c r="C52" s="3" t="s">
        <v>86</v>
      </c>
      <c r="D52" s="3" t="s">
        <v>22</v>
      </c>
      <c r="E52">
        <v>2020</v>
      </c>
      <c r="F52" s="3" t="str">
        <f t="shared" si="0"/>
        <v>AQOutDUNCAN2020</v>
      </c>
      <c r="G52" s="9">
        <v>3.4369999999999998</v>
      </c>
      <c r="H52" s="9">
        <v>4.1790000000000003</v>
      </c>
      <c r="I52" s="9">
        <v>5.1669999999999998</v>
      </c>
      <c r="J52" s="9">
        <v>8.1159999999999997</v>
      </c>
      <c r="K52" s="9">
        <v>5.4539999999999997</v>
      </c>
      <c r="L52" s="9">
        <v>2.0070000000000001</v>
      </c>
      <c r="M52" s="9">
        <v>1.988</v>
      </c>
      <c r="N52" s="9">
        <v>3.661</v>
      </c>
      <c r="O52" s="9">
        <v>3.2669999999999999</v>
      </c>
      <c r="P52" s="9">
        <v>4.875</v>
      </c>
      <c r="Q52" s="9">
        <v>0.98799999999999999</v>
      </c>
      <c r="R52" s="9">
        <v>5.34</v>
      </c>
      <c r="S52" s="9">
        <v>2.839</v>
      </c>
      <c r="T52" s="9">
        <v>6.6589999999999998</v>
      </c>
    </row>
    <row r="53" spans="1:20" x14ac:dyDescent="0.35">
      <c r="A53">
        <f t="shared" si="1"/>
        <v>53</v>
      </c>
      <c r="B53" s="3" t="s">
        <v>70</v>
      </c>
      <c r="C53" s="3" t="s">
        <v>86</v>
      </c>
      <c r="D53" s="3" t="s">
        <v>22</v>
      </c>
      <c r="E53">
        <v>2021</v>
      </c>
      <c r="F53" s="3" t="str">
        <f t="shared" si="0"/>
        <v>AQOutDUNCAN2021</v>
      </c>
      <c r="G53" s="9">
        <v>4.1219999999999999</v>
      </c>
      <c r="H53" s="9">
        <v>3.601</v>
      </c>
      <c r="I53" s="9">
        <v>5.3470000000000004</v>
      </c>
      <c r="J53" s="9">
        <v>8.2240000000000002</v>
      </c>
      <c r="K53" s="9">
        <v>6.32</v>
      </c>
      <c r="L53" s="9">
        <v>0.1</v>
      </c>
      <c r="M53" s="9">
        <v>0.1</v>
      </c>
      <c r="N53" s="9">
        <v>1.9330000000000001</v>
      </c>
      <c r="O53" s="9">
        <v>3.9260000000000002</v>
      </c>
      <c r="P53" s="9">
        <v>4.3579999999999997</v>
      </c>
      <c r="Q53" s="9">
        <v>1.9359999999999999</v>
      </c>
      <c r="R53" s="9">
        <v>3.956</v>
      </c>
      <c r="S53" s="9">
        <v>5.4950000000000001</v>
      </c>
      <c r="T53" s="9">
        <v>4.8380000000000001</v>
      </c>
    </row>
    <row r="54" spans="1:20" x14ac:dyDescent="0.35">
      <c r="A54">
        <f t="shared" si="1"/>
        <v>54</v>
      </c>
      <c r="B54" s="3" t="s">
        <v>70</v>
      </c>
      <c r="C54" s="3" t="s">
        <v>86</v>
      </c>
      <c r="D54" s="3" t="s">
        <v>22</v>
      </c>
      <c r="E54">
        <v>2022</v>
      </c>
      <c r="F54" s="3" t="str">
        <f t="shared" si="0"/>
        <v>AQOutDUNCAN2022</v>
      </c>
      <c r="G54" s="9">
        <v>2.2109999999999999</v>
      </c>
      <c r="H54" s="9">
        <v>2.4300000000000002</v>
      </c>
      <c r="I54" s="9">
        <v>5.23</v>
      </c>
      <c r="J54" s="9">
        <v>8.5459999999999994</v>
      </c>
      <c r="K54" s="9">
        <v>6.8780000000000001</v>
      </c>
      <c r="L54" s="9">
        <v>1.6080000000000001</v>
      </c>
      <c r="M54" s="9">
        <v>1.546</v>
      </c>
      <c r="N54" s="9">
        <v>3.76</v>
      </c>
      <c r="O54" s="9">
        <v>7.5709999999999997</v>
      </c>
      <c r="P54" s="9">
        <v>2.589</v>
      </c>
      <c r="Q54" s="9">
        <v>1.9079999999999999</v>
      </c>
      <c r="R54" s="9">
        <v>5.6539999999999999</v>
      </c>
      <c r="S54" s="9">
        <v>2.3050000000000002</v>
      </c>
      <c r="T54" s="9">
        <v>4.9560000000000004</v>
      </c>
    </row>
    <row r="55" spans="1:20" x14ac:dyDescent="0.35">
      <c r="A55">
        <f t="shared" si="1"/>
        <v>55</v>
      </c>
      <c r="B55" s="3" t="s">
        <v>70</v>
      </c>
      <c r="C55" s="3" t="s">
        <v>86</v>
      </c>
      <c r="D55" s="3" t="s">
        <v>22</v>
      </c>
      <c r="E55">
        <v>2023</v>
      </c>
      <c r="F55" s="3" t="str">
        <f t="shared" si="0"/>
        <v>AQOutDUNCAN2023</v>
      </c>
      <c r="G55" s="9">
        <v>1.4139999999999999</v>
      </c>
      <c r="H55" s="9">
        <v>3.718</v>
      </c>
      <c r="I55" s="9">
        <v>5.7910000000000004</v>
      </c>
      <c r="J55" s="9">
        <v>7.9130000000000003</v>
      </c>
      <c r="K55" s="9">
        <v>5.8659999999999997</v>
      </c>
      <c r="L55" s="9">
        <v>1.7629999999999999</v>
      </c>
      <c r="M55" s="9">
        <v>2.6059999999999999</v>
      </c>
      <c r="N55" s="9">
        <v>3.37</v>
      </c>
      <c r="O55" s="9">
        <v>4.1239999999999997</v>
      </c>
      <c r="P55" s="9">
        <v>2.5369999999999999</v>
      </c>
      <c r="Q55" s="9">
        <v>4.234</v>
      </c>
      <c r="R55" s="9">
        <v>0.104</v>
      </c>
      <c r="S55" s="9">
        <v>1.673</v>
      </c>
      <c r="T55" s="9">
        <v>4.343</v>
      </c>
    </row>
    <row r="56" spans="1:20" x14ac:dyDescent="0.35">
      <c r="A56">
        <f t="shared" si="1"/>
        <v>56</v>
      </c>
      <c r="B56" s="3" t="s">
        <v>70</v>
      </c>
      <c r="C56" s="3" t="s">
        <v>86</v>
      </c>
      <c r="D56" s="3" t="s">
        <v>22</v>
      </c>
      <c r="E56">
        <v>2024</v>
      </c>
      <c r="F56" s="3" t="str">
        <f t="shared" si="0"/>
        <v>AQOutDUNCAN2024</v>
      </c>
      <c r="G56" s="9">
        <v>5.3959999999999999</v>
      </c>
      <c r="H56" s="9">
        <v>0.80300000000000005</v>
      </c>
      <c r="I56" s="9">
        <v>5.0110000000000001</v>
      </c>
      <c r="J56" s="9">
        <v>8.8439999999999994</v>
      </c>
      <c r="K56" s="9">
        <v>5.524</v>
      </c>
      <c r="L56" s="9">
        <v>2.1829999999999998</v>
      </c>
      <c r="M56" s="9">
        <v>0.63500000000000001</v>
      </c>
      <c r="N56" s="9">
        <v>2.073</v>
      </c>
      <c r="O56" s="9">
        <v>6.1920000000000002</v>
      </c>
      <c r="P56" s="9">
        <v>4</v>
      </c>
      <c r="Q56" s="9">
        <v>3.8879999999999999</v>
      </c>
      <c r="R56" s="9">
        <v>2.0169999999999999</v>
      </c>
      <c r="S56" s="9">
        <v>4.87</v>
      </c>
      <c r="T56" s="9">
        <v>3.4790000000000001</v>
      </c>
    </row>
    <row r="57" spans="1:20" x14ac:dyDescent="0.35">
      <c r="A57">
        <f t="shared" si="1"/>
        <v>57</v>
      </c>
      <c r="B57" s="3" t="s">
        <v>70</v>
      </c>
      <c r="C57" s="3" t="s">
        <v>86</v>
      </c>
      <c r="D57" s="3" t="s">
        <v>22</v>
      </c>
      <c r="E57">
        <v>2025</v>
      </c>
      <c r="F57" s="3" t="str">
        <f t="shared" si="0"/>
        <v>AQOutDUNCAN2025</v>
      </c>
      <c r="G57" s="9">
        <v>4.4290000000000003</v>
      </c>
      <c r="H57" s="9">
        <v>6.7080000000000002</v>
      </c>
      <c r="I57" s="9">
        <v>4.3540000000000001</v>
      </c>
      <c r="J57" s="9">
        <v>0.61299999999999999</v>
      </c>
      <c r="K57" s="9">
        <v>0.38200000000000001</v>
      </c>
      <c r="L57" s="9">
        <v>1.0580000000000001</v>
      </c>
      <c r="M57" s="9">
        <v>2.2410000000000001</v>
      </c>
      <c r="N57" s="9">
        <v>4.12</v>
      </c>
      <c r="O57" s="9">
        <v>0.58799999999999997</v>
      </c>
      <c r="P57" s="9">
        <v>3.5790000000000002</v>
      </c>
      <c r="Q57" s="9">
        <v>2.548</v>
      </c>
      <c r="R57" s="9">
        <v>1.3080000000000001</v>
      </c>
      <c r="S57" s="9">
        <v>2.9820000000000002</v>
      </c>
      <c r="T57" s="9">
        <v>6.4480000000000004</v>
      </c>
    </row>
    <row r="58" spans="1:20" x14ac:dyDescent="0.35">
      <c r="A58">
        <f t="shared" si="1"/>
        <v>58</v>
      </c>
      <c r="B58" s="3" t="s">
        <v>70</v>
      </c>
      <c r="C58" s="3" t="s">
        <v>86</v>
      </c>
      <c r="D58" s="3" t="s">
        <v>22</v>
      </c>
      <c r="E58">
        <v>2026</v>
      </c>
      <c r="F58" s="3" t="str">
        <f t="shared" si="0"/>
        <v>AQOutDUNCAN2026</v>
      </c>
      <c r="G58" s="9">
        <v>4.9820000000000002</v>
      </c>
      <c r="H58" s="9">
        <v>4.2569999999999997</v>
      </c>
      <c r="I58" s="9">
        <v>6.8070000000000004</v>
      </c>
      <c r="J58" s="9">
        <v>3.1179999999999999</v>
      </c>
      <c r="K58" s="9">
        <v>3.3410000000000002</v>
      </c>
      <c r="L58" s="9">
        <v>1.768</v>
      </c>
      <c r="M58" s="9">
        <v>2.3069999999999999</v>
      </c>
      <c r="N58" s="9">
        <v>6.4489999999999998</v>
      </c>
      <c r="O58" s="9">
        <v>5.1379999999999999</v>
      </c>
      <c r="P58" s="9">
        <v>2.2999999999999998</v>
      </c>
      <c r="Q58" s="9">
        <v>0.90200000000000002</v>
      </c>
      <c r="R58" s="9">
        <v>3.161</v>
      </c>
      <c r="S58" s="9">
        <v>3.8069999999999999</v>
      </c>
      <c r="T58" s="9">
        <v>4.827</v>
      </c>
    </row>
    <row r="59" spans="1:20" x14ac:dyDescent="0.35">
      <c r="A59">
        <f t="shared" si="1"/>
        <v>59</v>
      </c>
      <c r="B59" s="3" t="s">
        <v>70</v>
      </c>
      <c r="C59" s="3" t="s">
        <v>86</v>
      </c>
      <c r="D59" s="3" t="s">
        <v>22</v>
      </c>
      <c r="E59">
        <v>2027</v>
      </c>
      <c r="F59" s="3" t="str">
        <f t="shared" si="0"/>
        <v>AQOutDUNCAN2027</v>
      </c>
      <c r="G59" s="9">
        <v>2.887</v>
      </c>
      <c r="H59" s="9">
        <v>3.992</v>
      </c>
      <c r="I59" s="9">
        <v>6.7750000000000004</v>
      </c>
      <c r="J59" s="9">
        <v>8.6639999999999997</v>
      </c>
      <c r="K59" s="9">
        <v>6.4939999999999998</v>
      </c>
      <c r="L59" s="9">
        <v>1.788</v>
      </c>
      <c r="M59" s="9">
        <v>2.3860000000000001</v>
      </c>
      <c r="N59" s="9">
        <v>5.5510000000000002</v>
      </c>
      <c r="O59" s="9">
        <v>3.8690000000000002</v>
      </c>
      <c r="P59" s="9">
        <v>5.1020000000000003</v>
      </c>
      <c r="Q59" s="9">
        <v>3.298</v>
      </c>
      <c r="R59" s="9">
        <v>3.992</v>
      </c>
      <c r="S59" s="9">
        <v>2.95</v>
      </c>
      <c r="T59" s="9">
        <v>7.657</v>
      </c>
    </row>
    <row r="60" spans="1:20" x14ac:dyDescent="0.35">
      <c r="A60">
        <f t="shared" si="1"/>
        <v>60</v>
      </c>
      <c r="B60" s="3" t="s">
        <v>70</v>
      </c>
      <c r="C60" s="3" t="s">
        <v>86</v>
      </c>
      <c r="D60" s="3" t="s">
        <v>22</v>
      </c>
      <c r="E60">
        <v>2028</v>
      </c>
      <c r="F60" s="3" t="str">
        <f t="shared" si="0"/>
        <v>AQOutDUNCAN2028</v>
      </c>
      <c r="G60" s="9">
        <v>4.0209999999999999</v>
      </c>
      <c r="H60" s="9">
        <v>4.0570000000000004</v>
      </c>
      <c r="I60" s="9">
        <v>5.4889999999999999</v>
      </c>
      <c r="J60" s="9">
        <v>8.3659999999999997</v>
      </c>
      <c r="K60" s="9">
        <v>4.5179999999999998</v>
      </c>
      <c r="L60" s="9">
        <v>3.008</v>
      </c>
      <c r="M60" s="9">
        <v>0.109</v>
      </c>
      <c r="N60" s="9">
        <v>2.7519999999999998</v>
      </c>
      <c r="O60" s="9">
        <v>2.8130000000000002</v>
      </c>
      <c r="P60" s="9">
        <v>4.7880000000000003</v>
      </c>
      <c r="Q60" s="9">
        <v>0.10100000000000001</v>
      </c>
      <c r="R60" s="9">
        <v>5.4459999999999997</v>
      </c>
      <c r="S60" s="9">
        <v>2.0390000000000001</v>
      </c>
      <c r="T60" s="9">
        <v>3.69</v>
      </c>
    </row>
    <row r="61" spans="1:20" x14ac:dyDescent="0.35">
      <c r="A61">
        <f t="shared" si="1"/>
        <v>61</v>
      </c>
      <c r="B61" s="3" t="s">
        <v>70</v>
      </c>
      <c r="C61" s="3" t="s">
        <v>86</v>
      </c>
      <c r="D61" s="3" t="s">
        <v>22</v>
      </c>
      <c r="E61">
        <v>2029</v>
      </c>
      <c r="F61" s="3" t="str">
        <f t="shared" si="0"/>
        <v>AQOutDUNCAN2029</v>
      </c>
      <c r="G61" s="9">
        <v>2.5790000000000002</v>
      </c>
      <c r="H61" s="9">
        <v>3.66</v>
      </c>
      <c r="I61" s="9">
        <v>5.1059999999999999</v>
      </c>
      <c r="J61" s="9">
        <v>7.8890000000000002</v>
      </c>
      <c r="K61" s="9">
        <v>6.2889999999999997</v>
      </c>
      <c r="L61" s="9">
        <v>2.3660000000000001</v>
      </c>
      <c r="M61" s="9">
        <v>4.282</v>
      </c>
      <c r="N61" s="9">
        <v>4.7460000000000004</v>
      </c>
      <c r="O61" s="9">
        <v>4.843</v>
      </c>
      <c r="P61" s="9">
        <v>4.1500000000000004</v>
      </c>
      <c r="Q61" s="9">
        <v>3.3290000000000002</v>
      </c>
      <c r="R61" s="9">
        <v>8.1110000000000007</v>
      </c>
      <c r="S61" s="9">
        <v>3.532</v>
      </c>
      <c r="T61" s="9">
        <v>5.3890000000000002</v>
      </c>
    </row>
    <row r="62" spans="1:20" x14ac:dyDescent="0.35">
      <c r="A62">
        <f t="shared" si="1"/>
        <v>62</v>
      </c>
      <c r="B62" s="3" t="s">
        <v>70</v>
      </c>
      <c r="C62" s="3" t="s">
        <v>86</v>
      </c>
      <c r="D62" s="3" t="s">
        <v>23</v>
      </c>
      <c r="E62">
        <v>2020</v>
      </c>
      <c r="F62" s="3" t="str">
        <f t="shared" si="0"/>
        <v>AQOutCORA L2020</v>
      </c>
      <c r="G62" s="9">
        <v>13.207000000000001</v>
      </c>
      <c r="H62" s="9">
        <v>23.638000000000002</v>
      </c>
      <c r="I62" s="9">
        <v>28.236999999999998</v>
      </c>
      <c r="J62" s="9">
        <v>31.565999999999999</v>
      </c>
      <c r="K62" s="9">
        <v>23.271000000000001</v>
      </c>
      <c r="L62" s="9">
        <v>33.767000000000003</v>
      </c>
      <c r="M62" s="9">
        <v>29.847000000000001</v>
      </c>
      <c r="N62" s="9">
        <v>26.777999999999999</v>
      </c>
      <c r="O62" s="9">
        <v>56.377000000000002</v>
      </c>
      <c r="P62" s="9">
        <v>70.179000000000002</v>
      </c>
      <c r="Q62" s="9">
        <v>26.117999999999999</v>
      </c>
      <c r="R62" s="9">
        <v>21.48</v>
      </c>
      <c r="S62" s="9">
        <v>16.744</v>
      </c>
      <c r="T62" s="9">
        <v>14.448</v>
      </c>
    </row>
    <row r="63" spans="1:20" x14ac:dyDescent="0.35">
      <c r="A63">
        <f t="shared" si="1"/>
        <v>63</v>
      </c>
      <c r="B63" s="3" t="s">
        <v>70</v>
      </c>
      <c r="C63" s="3" t="s">
        <v>86</v>
      </c>
      <c r="D63" s="3" t="s">
        <v>23</v>
      </c>
      <c r="E63">
        <v>2021</v>
      </c>
      <c r="F63" s="3" t="str">
        <f t="shared" si="0"/>
        <v>AQOutCORA L2021</v>
      </c>
      <c r="G63" s="9">
        <v>19.695</v>
      </c>
      <c r="H63" s="9">
        <v>33.661000000000001</v>
      </c>
      <c r="I63" s="9">
        <v>31.736999999999998</v>
      </c>
      <c r="J63" s="9">
        <v>36.081000000000003</v>
      </c>
      <c r="K63" s="9">
        <v>23.315000000000001</v>
      </c>
      <c r="L63" s="9">
        <v>15.917</v>
      </c>
      <c r="M63" s="9">
        <v>18.625</v>
      </c>
      <c r="N63" s="9">
        <v>29.643999999999998</v>
      </c>
      <c r="O63" s="9">
        <v>58.634</v>
      </c>
      <c r="P63" s="9">
        <v>48.738</v>
      </c>
      <c r="Q63" s="9">
        <v>25.170999999999999</v>
      </c>
      <c r="R63" s="9">
        <v>22.741</v>
      </c>
      <c r="S63" s="9">
        <v>19.576000000000001</v>
      </c>
      <c r="T63" s="9">
        <v>14.425000000000001</v>
      </c>
    </row>
    <row r="64" spans="1:20" x14ac:dyDescent="0.35">
      <c r="A64">
        <f t="shared" si="1"/>
        <v>64</v>
      </c>
      <c r="B64" s="3" t="s">
        <v>70</v>
      </c>
      <c r="C64" s="3" t="s">
        <v>86</v>
      </c>
      <c r="D64" s="3" t="s">
        <v>23</v>
      </c>
      <c r="E64">
        <v>2022</v>
      </c>
      <c r="F64" s="3" t="str">
        <f t="shared" si="0"/>
        <v>AQOutCORA L2022</v>
      </c>
      <c r="G64" s="9">
        <v>9.9640000000000004</v>
      </c>
      <c r="H64" s="9">
        <v>22.173999999999999</v>
      </c>
      <c r="I64" s="9">
        <v>27.350999999999999</v>
      </c>
      <c r="J64" s="9">
        <v>20.919</v>
      </c>
      <c r="K64" s="9">
        <v>23.952000000000002</v>
      </c>
      <c r="L64" s="9">
        <v>19.492000000000001</v>
      </c>
      <c r="M64" s="9">
        <v>17.384</v>
      </c>
      <c r="N64" s="9">
        <v>23.715</v>
      </c>
      <c r="O64" s="9">
        <v>55.2</v>
      </c>
      <c r="P64" s="9">
        <v>61.186999999999998</v>
      </c>
      <c r="Q64" s="9">
        <v>22.986000000000001</v>
      </c>
      <c r="R64" s="9">
        <v>19.623999999999999</v>
      </c>
      <c r="S64" s="9">
        <v>15.324</v>
      </c>
      <c r="T64" s="9">
        <v>14.823</v>
      </c>
    </row>
    <row r="65" spans="1:20" x14ac:dyDescent="0.35">
      <c r="A65">
        <f t="shared" si="1"/>
        <v>65</v>
      </c>
      <c r="B65" s="3" t="s">
        <v>70</v>
      </c>
      <c r="C65" s="3" t="s">
        <v>86</v>
      </c>
      <c r="D65" s="3" t="s">
        <v>23</v>
      </c>
      <c r="E65">
        <v>2023</v>
      </c>
      <c r="F65" s="3" t="str">
        <f t="shared" si="0"/>
        <v>AQOutCORA L2023</v>
      </c>
      <c r="G65" s="9">
        <v>9.7609999999999992</v>
      </c>
      <c r="H65" s="9">
        <v>22.759</v>
      </c>
      <c r="I65" s="9">
        <v>24.596</v>
      </c>
      <c r="J65" s="9">
        <v>17.558</v>
      </c>
      <c r="K65" s="9">
        <v>20.61</v>
      </c>
      <c r="L65" s="9">
        <v>22.082000000000001</v>
      </c>
      <c r="M65" s="9">
        <v>22.045999999999999</v>
      </c>
      <c r="N65" s="9">
        <v>31.032</v>
      </c>
      <c r="O65" s="9">
        <v>58.798000000000002</v>
      </c>
      <c r="P65" s="9">
        <v>51.668999999999997</v>
      </c>
      <c r="Q65" s="9">
        <v>22.021000000000001</v>
      </c>
      <c r="R65" s="9">
        <v>13.631</v>
      </c>
      <c r="S65" s="9">
        <v>13.897</v>
      </c>
      <c r="T65" s="9">
        <v>11.535</v>
      </c>
    </row>
    <row r="66" spans="1:20" x14ac:dyDescent="0.35">
      <c r="A66">
        <f t="shared" si="1"/>
        <v>66</v>
      </c>
      <c r="B66" s="3" t="s">
        <v>70</v>
      </c>
      <c r="C66" s="3" t="s">
        <v>86</v>
      </c>
      <c r="D66" s="3" t="s">
        <v>23</v>
      </c>
      <c r="E66">
        <v>2024</v>
      </c>
      <c r="F66" s="3" t="str">
        <f t="shared" ref="F66:F129" si="2">_xlfn.CONCAT(B66,C66,D66,E66)</f>
        <v>AQOutCORA L2024</v>
      </c>
      <c r="G66" s="9">
        <v>13.467000000000001</v>
      </c>
      <c r="H66" s="9">
        <v>21.988</v>
      </c>
      <c r="I66" s="9">
        <v>27.285</v>
      </c>
      <c r="J66" s="9">
        <v>27.872</v>
      </c>
      <c r="K66" s="9">
        <v>19.183</v>
      </c>
      <c r="L66" s="9">
        <v>25.707000000000001</v>
      </c>
      <c r="M66" s="9">
        <v>22.757000000000001</v>
      </c>
      <c r="N66" s="9">
        <v>32.793999999999997</v>
      </c>
      <c r="O66" s="9">
        <v>53.966999999999999</v>
      </c>
      <c r="P66" s="9">
        <v>39.508000000000003</v>
      </c>
      <c r="Q66" s="9">
        <v>17.762</v>
      </c>
      <c r="R66" s="9">
        <v>14.913</v>
      </c>
      <c r="S66" s="9">
        <v>16.068999999999999</v>
      </c>
      <c r="T66" s="9">
        <v>8.9359999999999999</v>
      </c>
    </row>
    <row r="67" spans="1:20" x14ac:dyDescent="0.35">
      <c r="A67">
        <f t="shared" ref="A67:A130" si="3">A66+1</f>
        <v>67</v>
      </c>
      <c r="B67" s="3" t="s">
        <v>70</v>
      </c>
      <c r="C67" s="3" t="s">
        <v>86</v>
      </c>
      <c r="D67" s="3" t="s">
        <v>23</v>
      </c>
      <c r="E67">
        <v>2025</v>
      </c>
      <c r="F67" s="3" t="str">
        <f t="shared" si="2"/>
        <v>AQOutCORA L2025</v>
      </c>
      <c r="G67" s="9">
        <v>11.391999999999999</v>
      </c>
      <c r="H67" s="9">
        <v>13.209</v>
      </c>
      <c r="I67" s="9">
        <v>20.866</v>
      </c>
      <c r="J67" s="9">
        <v>13.135</v>
      </c>
      <c r="K67" s="9">
        <v>9.2959999999999994</v>
      </c>
      <c r="L67" s="9">
        <v>15.276999999999999</v>
      </c>
      <c r="M67" s="9">
        <v>15.962</v>
      </c>
      <c r="N67" s="9">
        <v>22.318000000000001</v>
      </c>
      <c r="O67" s="9">
        <v>41.542999999999999</v>
      </c>
      <c r="P67" s="9">
        <v>37.051000000000002</v>
      </c>
      <c r="Q67" s="9">
        <v>18.285</v>
      </c>
      <c r="R67" s="9">
        <v>13.851000000000001</v>
      </c>
      <c r="S67" s="9">
        <v>14.462</v>
      </c>
      <c r="T67" s="9">
        <v>13.68</v>
      </c>
    </row>
    <row r="68" spans="1:20" x14ac:dyDescent="0.35">
      <c r="A68">
        <f t="shared" si="3"/>
        <v>68</v>
      </c>
      <c r="B68" s="3" t="s">
        <v>70</v>
      </c>
      <c r="C68" s="3" t="s">
        <v>86</v>
      </c>
      <c r="D68" s="3" t="s">
        <v>23</v>
      </c>
      <c r="E68">
        <v>2026</v>
      </c>
      <c r="F68" s="3" t="str">
        <f t="shared" si="2"/>
        <v>AQOutCORA L2026</v>
      </c>
      <c r="G68" s="9">
        <v>12.63</v>
      </c>
      <c r="H68" s="9">
        <v>15.592000000000001</v>
      </c>
      <c r="I68" s="9">
        <v>28.097999999999999</v>
      </c>
      <c r="J68" s="9">
        <v>19.927</v>
      </c>
      <c r="K68" s="9">
        <v>30.018000000000001</v>
      </c>
      <c r="L68" s="9">
        <v>36.11</v>
      </c>
      <c r="M68" s="9">
        <v>45.292999999999999</v>
      </c>
      <c r="N68" s="9">
        <v>58.073999999999998</v>
      </c>
      <c r="O68" s="9">
        <v>64.004999999999995</v>
      </c>
      <c r="P68" s="9">
        <v>51.776000000000003</v>
      </c>
      <c r="Q68" s="9">
        <v>22.861999999999998</v>
      </c>
      <c r="R68" s="9">
        <v>18.484000000000002</v>
      </c>
      <c r="S68" s="9">
        <v>18.041</v>
      </c>
      <c r="T68" s="9">
        <v>11.523999999999999</v>
      </c>
    </row>
    <row r="69" spans="1:20" x14ac:dyDescent="0.35">
      <c r="A69">
        <f t="shared" si="3"/>
        <v>69</v>
      </c>
      <c r="B69" s="3" t="s">
        <v>70</v>
      </c>
      <c r="C69" s="3" t="s">
        <v>86</v>
      </c>
      <c r="D69" s="3" t="s">
        <v>23</v>
      </c>
      <c r="E69">
        <v>2027</v>
      </c>
      <c r="F69" s="3" t="str">
        <f t="shared" si="2"/>
        <v>AQOutCORA L2027</v>
      </c>
      <c r="G69" s="9">
        <v>11.238</v>
      </c>
      <c r="H69" s="9">
        <v>14.340999999999999</v>
      </c>
      <c r="I69" s="9">
        <v>40.197000000000003</v>
      </c>
      <c r="J69" s="9">
        <v>47.198999999999998</v>
      </c>
      <c r="K69" s="9">
        <v>35.823999999999998</v>
      </c>
      <c r="L69" s="9">
        <v>31.664999999999999</v>
      </c>
      <c r="M69" s="9">
        <v>32.363999999999997</v>
      </c>
      <c r="N69" s="9">
        <v>45.337000000000003</v>
      </c>
      <c r="O69" s="9">
        <v>66.588999999999999</v>
      </c>
      <c r="P69" s="9">
        <v>77.119</v>
      </c>
      <c r="Q69" s="9">
        <v>64.349000000000004</v>
      </c>
      <c r="R69" s="9">
        <v>40.520000000000003</v>
      </c>
      <c r="S69" s="9">
        <v>22.306999999999999</v>
      </c>
      <c r="T69" s="9">
        <v>23.594000000000001</v>
      </c>
    </row>
    <row r="70" spans="1:20" x14ac:dyDescent="0.35">
      <c r="A70">
        <f t="shared" si="3"/>
        <v>70</v>
      </c>
      <c r="B70" s="3" t="s">
        <v>70</v>
      </c>
      <c r="C70" s="3" t="s">
        <v>86</v>
      </c>
      <c r="D70" s="3" t="s">
        <v>23</v>
      </c>
      <c r="E70">
        <v>2028</v>
      </c>
      <c r="F70" s="3" t="str">
        <f t="shared" si="2"/>
        <v>AQOutCORA L2028</v>
      </c>
      <c r="G70" s="9">
        <v>13.486000000000001</v>
      </c>
      <c r="H70" s="9">
        <v>26.626999999999999</v>
      </c>
      <c r="I70" s="9">
        <v>22.536000000000001</v>
      </c>
      <c r="J70" s="9">
        <v>30.995999999999999</v>
      </c>
      <c r="K70" s="9">
        <v>19.91</v>
      </c>
      <c r="L70" s="9">
        <v>30.231999999999999</v>
      </c>
      <c r="M70" s="9">
        <v>25.988</v>
      </c>
      <c r="N70" s="9">
        <v>31.763999999999999</v>
      </c>
      <c r="O70" s="9">
        <v>55.856000000000002</v>
      </c>
      <c r="P70" s="9">
        <v>59.981000000000002</v>
      </c>
      <c r="Q70" s="9">
        <v>25.506</v>
      </c>
      <c r="R70" s="9">
        <v>19.265000000000001</v>
      </c>
      <c r="S70" s="9">
        <v>14.722</v>
      </c>
      <c r="T70" s="9">
        <v>12.105</v>
      </c>
    </row>
    <row r="71" spans="1:20" x14ac:dyDescent="0.35">
      <c r="A71">
        <f t="shared" si="3"/>
        <v>71</v>
      </c>
      <c r="B71" s="3" t="s">
        <v>70</v>
      </c>
      <c r="C71" s="3" t="s">
        <v>86</v>
      </c>
      <c r="D71" s="3" t="s">
        <v>23</v>
      </c>
      <c r="E71">
        <v>2029</v>
      </c>
      <c r="F71" s="3" t="str">
        <f t="shared" si="2"/>
        <v>AQOutCORA L2029</v>
      </c>
      <c r="G71" s="9">
        <v>11.238</v>
      </c>
      <c r="H71" s="9">
        <v>22.957999999999998</v>
      </c>
      <c r="I71" s="9">
        <v>26.271999999999998</v>
      </c>
      <c r="J71" s="9">
        <v>40.593000000000004</v>
      </c>
      <c r="K71" s="9">
        <v>36.610999999999997</v>
      </c>
      <c r="L71" s="9">
        <v>27.907</v>
      </c>
      <c r="M71" s="9">
        <v>34.648000000000003</v>
      </c>
      <c r="N71" s="9">
        <v>55.731999999999999</v>
      </c>
      <c r="O71" s="9">
        <v>83.954999999999998</v>
      </c>
      <c r="P71" s="9">
        <v>94.924000000000007</v>
      </c>
      <c r="Q71" s="9">
        <v>70.203999999999994</v>
      </c>
      <c r="R71" s="9">
        <v>51.353000000000002</v>
      </c>
      <c r="S71" s="9">
        <v>30.928000000000001</v>
      </c>
      <c r="T71" s="9">
        <v>22.571000000000002</v>
      </c>
    </row>
    <row r="72" spans="1:20" x14ac:dyDescent="0.35">
      <c r="A72">
        <f t="shared" si="3"/>
        <v>72</v>
      </c>
      <c r="B72" s="3" t="s">
        <v>70</v>
      </c>
      <c r="C72" s="3" t="s">
        <v>86</v>
      </c>
      <c r="D72" s="3" t="s">
        <v>24</v>
      </c>
      <c r="E72">
        <v>2020</v>
      </c>
      <c r="F72" s="3" t="str">
        <f t="shared" si="2"/>
        <v>AQOutCANAL2020</v>
      </c>
      <c r="G72" s="9">
        <v>8.2070000000000007</v>
      </c>
      <c r="H72" s="9">
        <v>18.638000000000002</v>
      </c>
      <c r="I72" s="9">
        <v>23.236999999999998</v>
      </c>
      <c r="J72" s="9">
        <v>26.565999999999999</v>
      </c>
      <c r="K72" s="9">
        <v>18.271000000000001</v>
      </c>
      <c r="L72" s="9">
        <v>28.766999999999999</v>
      </c>
      <c r="M72" s="9">
        <v>24.847000000000001</v>
      </c>
      <c r="N72" s="9">
        <v>21.777999999999999</v>
      </c>
      <c r="O72" s="9">
        <v>29</v>
      </c>
      <c r="P72" s="9">
        <v>29</v>
      </c>
      <c r="Q72" s="9">
        <v>21.117999999999999</v>
      </c>
      <c r="R72" s="9">
        <v>16.48</v>
      </c>
      <c r="S72" s="9">
        <v>11.744</v>
      </c>
      <c r="T72" s="9">
        <v>9.4480000000000004</v>
      </c>
    </row>
    <row r="73" spans="1:20" x14ac:dyDescent="0.35">
      <c r="A73">
        <f t="shared" si="3"/>
        <v>73</v>
      </c>
      <c r="B73" s="3" t="s">
        <v>70</v>
      </c>
      <c r="C73" s="3" t="s">
        <v>86</v>
      </c>
      <c r="D73" s="3" t="s">
        <v>24</v>
      </c>
      <c r="E73">
        <v>2021</v>
      </c>
      <c r="F73" s="3" t="str">
        <f t="shared" si="2"/>
        <v>AQOutCANAL2021</v>
      </c>
      <c r="G73" s="9">
        <v>14.695</v>
      </c>
      <c r="H73" s="9">
        <v>28.661000000000001</v>
      </c>
      <c r="I73" s="9">
        <v>26.736999999999998</v>
      </c>
      <c r="J73" s="9">
        <v>29</v>
      </c>
      <c r="K73" s="9">
        <v>18.315000000000001</v>
      </c>
      <c r="L73" s="9">
        <v>10.917</v>
      </c>
      <c r="M73" s="9">
        <v>13.625</v>
      </c>
      <c r="N73" s="9">
        <v>24.643999999999998</v>
      </c>
      <c r="O73" s="9">
        <v>29</v>
      </c>
      <c r="P73" s="9">
        <v>29</v>
      </c>
      <c r="Q73" s="9">
        <v>20.170999999999999</v>
      </c>
      <c r="R73" s="9">
        <v>17.741</v>
      </c>
      <c r="S73" s="9">
        <v>14.576000000000001</v>
      </c>
      <c r="T73" s="9">
        <v>9.4250000000000007</v>
      </c>
    </row>
    <row r="74" spans="1:20" x14ac:dyDescent="0.35">
      <c r="A74">
        <f t="shared" si="3"/>
        <v>74</v>
      </c>
      <c r="B74" s="3" t="s">
        <v>70</v>
      </c>
      <c r="C74" s="3" t="s">
        <v>86</v>
      </c>
      <c r="D74" s="3" t="s">
        <v>24</v>
      </c>
      <c r="E74">
        <v>2022</v>
      </c>
      <c r="F74" s="3" t="str">
        <f t="shared" si="2"/>
        <v>AQOutCANAL2022</v>
      </c>
      <c r="G74" s="9">
        <v>4.9640000000000004</v>
      </c>
      <c r="H74" s="9">
        <v>17.173999999999999</v>
      </c>
      <c r="I74" s="9">
        <v>22.350999999999999</v>
      </c>
      <c r="J74" s="9">
        <v>15.919</v>
      </c>
      <c r="K74" s="9">
        <v>18.952000000000002</v>
      </c>
      <c r="L74" s="9">
        <v>14.492000000000001</v>
      </c>
      <c r="M74" s="9">
        <v>12.384</v>
      </c>
      <c r="N74" s="9">
        <v>18.715</v>
      </c>
      <c r="O74" s="9">
        <v>29</v>
      </c>
      <c r="P74" s="9">
        <v>29</v>
      </c>
      <c r="Q74" s="9">
        <v>17.986000000000001</v>
      </c>
      <c r="R74" s="9">
        <v>14.624000000000001</v>
      </c>
      <c r="S74" s="9">
        <v>10.324</v>
      </c>
      <c r="T74" s="9">
        <v>9.8230000000000004</v>
      </c>
    </row>
    <row r="75" spans="1:20" x14ac:dyDescent="0.35">
      <c r="A75">
        <f t="shared" si="3"/>
        <v>75</v>
      </c>
      <c r="B75" s="3" t="s">
        <v>70</v>
      </c>
      <c r="C75" s="3" t="s">
        <v>86</v>
      </c>
      <c r="D75" s="3" t="s">
        <v>24</v>
      </c>
      <c r="E75">
        <v>2023</v>
      </c>
      <c r="F75" s="3" t="str">
        <f t="shared" si="2"/>
        <v>AQOutCANAL2023</v>
      </c>
      <c r="G75" s="9">
        <v>4.7610000000000001</v>
      </c>
      <c r="H75" s="9">
        <v>17.759</v>
      </c>
      <c r="I75" s="9">
        <v>19.596</v>
      </c>
      <c r="J75" s="9">
        <v>12.558</v>
      </c>
      <c r="K75" s="9">
        <v>15.61</v>
      </c>
      <c r="L75" s="9">
        <v>17.082000000000001</v>
      </c>
      <c r="M75" s="9">
        <v>17.045999999999999</v>
      </c>
      <c r="N75" s="9">
        <v>26.032</v>
      </c>
      <c r="O75" s="9">
        <v>29</v>
      </c>
      <c r="P75" s="9">
        <v>29</v>
      </c>
      <c r="Q75" s="9">
        <v>17.021000000000001</v>
      </c>
      <c r="R75" s="9">
        <v>8.6310000000000002</v>
      </c>
      <c r="S75" s="9">
        <v>8.8970000000000002</v>
      </c>
      <c r="T75" s="9">
        <v>6.5350000000000001</v>
      </c>
    </row>
    <row r="76" spans="1:20" x14ac:dyDescent="0.35">
      <c r="A76">
        <f t="shared" si="3"/>
        <v>76</v>
      </c>
      <c r="B76" s="3" t="s">
        <v>70</v>
      </c>
      <c r="C76" s="3" t="s">
        <v>86</v>
      </c>
      <c r="D76" s="3" t="s">
        <v>24</v>
      </c>
      <c r="E76">
        <v>2024</v>
      </c>
      <c r="F76" s="3" t="str">
        <f t="shared" si="2"/>
        <v>AQOutCANAL2024</v>
      </c>
      <c r="G76" s="9">
        <v>8.4670000000000005</v>
      </c>
      <c r="H76" s="9">
        <v>16.988</v>
      </c>
      <c r="I76" s="9">
        <v>22.285</v>
      </c>
      <c r="J76" s="9">
        <v>22.872</v>
      </c>
      <c r="K76" s="9">
        <v>14.183</v>
      </c>
      <c r="L76" s="9">
        <v>20.707000000000001</v>
      </c>
      <c r="M76" s="9">
        <v>17.757000000000001</v>
      </c>
      <c r="N76" s="9">
        <v>27.794</v>
      </c>
      <c r="O76" s="9">
        <v>29</v>
      </c>
      <c r="P76" s="9">
        <v>29</v>
      </c>
      <c r="Q76" s="9">
        <v>12.762</v>
      </c>
      <c r="R76" s="9">
        <v>9.9130000000000003</v>
      </c>
      <c r="S76" s="9">
        <v>11.069000000000001</v>
      </c>
      <c r="T76" s="9">
        <v>3.9359999999999999</v>
      </c>
    </row>
    <row r="77" spans="1:20" x14ac:dyDescent="0.35">
      <c r="A77">
        <f t="shared" si="3"/>
        <v>77</v>
      </c>
      <c r="B77" s="3" t="s">
        <v>70</v>
      </c>
      <c r="C77" s="3" t="s">
        <v>86</v>
      </c>
      <c r="D77" s="3" t="s">
        <v>24</v>
      </c>
      <c r="E77">
        <v>2025</v>
      </c>
      <c r="F77" s="3" t="str">
        <f t="shared" si="2"/>
        <v>AQOutCANAL2025</v>
      </c>
      <c r="G77" s="9">
        <v>6.3920000000000003</v>
      </c>
      <c r="H77" s="9">
        <v>8.2089999999999996</v>
      </c>
      <c r="I77" s="9">
        <v>15.866</v>
      </c>
      <c r="J77" s="9">
        <v>8.1349999999999998</v>
      </c>
      <c r="K77" s="9">
        <v>4.2960000000000003</v>
      </c>
      <c r="L77" s="9">
        <v>10.276999999999999</v>
      </c>
      <c r="M77" s="9">
        <v>10.962</v>
      </c>
      <c r="N77" s="9">
        <v>17.318000000000001</v>
      </c>
      <c r="O77" s="9">
        <v>29</v>
      </c>
      <c r="P77" s="9">
        <v>29</v>
      </c>
      <c r="Q77" s="9">
        <v>13.285</v>
      </c>
      <c r="R77" s="9">
        <v>8.8510000000000009</v>
      </c>
      <c r="S77" s="9">
        <v>9.4619999999999997</v>
      </c>
      <c r="T77" s="9">
        <v>8.68</v>
      </c>
    </row>
    <row r="78" spans="1:20" x14ac:dyDescent="0.35">
      <c r="A78">
        <f t="shared" si="3"/>
        <v>78</v>
      </c>
      <c r="B78" s="3" t="s">
        <v>70</v>
      </c>
      <c r="C78" s="3" t="s">
        <v>86</v>
      </c>
      <c r="D78" s="3" t="s">
        <v>24</v>
      </c>
      <c r="E78">
        <v>2026</v>
      </c>
      <c r="F78" s="3" t="str">
        <f t="shared" si="2"/>
        <v>AQOutCANAL2026</v>
      </c>
      <c r="G78" s="9">
        <v>7.63</v>
      </c>
      <c r="H78" s="9">
        <v>10.592000000000001</v>
      </c>
      <c r="I78" s="9">
        <v>23.097999999999999</v>
      </c>
      <c r="J78" s="9">
        <v>14.927</v>
      </c>
      <c r="K78" s="9">
        <v>25.018000000000001</v>
      </c>
      <c r="L78" s="9">
        <v>29</v>
      </c>
      <c r="M78" s="9">
        <v>29</v>
      </c>
      <c r="N78" s="9">
        <v>29</v>
      </c>
      <c r="O78" s="9">
        <v>29</v>
      </c>
      <c r="P78" s="9">
        <v>29</v>
      </c>
      <c r="Q78" s="9">
        <v>17.861999999999998</v>
      </c>
      <c r="R78" s="9">
        <v>13.484</v>
      </c>
      <c r="S78" s="9">
        <v>13.041</v>
      </c>
      <c r="T78" s="9">
        <v>6.524</v>
      </c>
    </row>
    <row r="79" spans="1:20" x14ac:dyDescent="0.35">
      <c r="A79">
        <f t="shared" si="3"/>
        <v>79</v>
      </c>
      <c r="B79" s="3" t="s">
        <v>70</v>
      </c>
      <c r="C79" s="3" t="s">
        <v>86</v>
      </c>
      <c r="D79" s="3" t="s">
        <v>24</v>
      </c>
      <c r="E79">
        <v>2027</v>
      </c>
      <c r="F79" s="3" t="str">
        <f t="shared" si="2"/>
        <v>AQOutCANAL2027</v>
      </c>
      <c r="G79" s="9">
        <v>6.2380000000000004</v>
      </c>
      <c r="H79" s="9">
        <v>9.3409999999999993</v>
      </c>
      <c r="I79" s="9">
        <v>29</v>
      </c>
      <c r="J79" s="9">
        <v>29</v>
      </c>
      <c r="K79" s="9">
        <v>29</v>
      </c>
      <c r="L79" s="9">
        <v>26.664999999999999</v>
      </c>
      <c r="M79" s="9">
        <v>27.364000000000001</v>
      </c>
      <c r="N79" s="9">
        <v>29</v>
      </c>
      <c r="O79" s="9">
        <v>29</v>
      </c>
      <c r="P79" s="9">
        <v>29</v>
      </c>
      <c r="Q79" s="9">
        <v>29</v>
      </c>
      <c r="R79" s="9">
        <v>29</v>
      </c>
      <c r="S79" s="9">
        <v>17.306999999999999</v>
      </c>
      <c r="T79" s="9">
        <v>18.594000000000001</v>
      </c>
    </row>
    <row r="80" spans="1:20" x14ac:dyDescent="0.35">
      <c r="A80">
        <f t="shared" si="3"/>
        <v>80</v>
      </c>
      <c r="B80" s="3" t="s">
        <v>70</v>
      </c>
      <c r="C80" s="3" t="s">
        <v>86</v>
      </c>
      <c r="D80" s="3" t="s">
        <v>24</v>
      </c>
      <c r="E80">
        <v>2028</v>
      </c>
      <c r="F80" s="3" t="str">
        <f t="shared" si="2"/>
        <v>AQOutCANAL2028</v>
      </c>
      <c r="G80" s="9">
        <v>8.4860000000000007</v>
      </c>
      <c r="H80" s="9">
        <v>21.626999999999999</v>
      </c>
      <c r="I80" s="9">
        <v>17.536000000000001</v>
      </c>
      <c r="J80" s="9">
        <v>25.995999999999999</v>
      </c>
      <c r="K80" s="9">
        <v>14.91</v>
      </c>
      <c r="L80" s="9">
        <v>25.231999999999999</v>
      </c>
      <c r="M80" s="9">
        <v>20.988</v>
      </c>
      <c r="N80" s="9">
        <v>26.763999999999999</v>
      </c>
      <c r="O80" s="9">
        <v>29</v>
      </c>
      <c r="P80" s="9">
        <v>29</v>
      </c>
      <c r="Q80" s="9">
        <v>20.506</v>
      </c>
      <c r="R80" s="9">
        <v>14.265000000000001</v>
      </c>
      <c r="S80" s="9">
        <v>9.7219999999999995</v>
      </c>
      <c r="T80" s="9">
        <v>7.1050000000000004</v>
      </c>
    </row>
    <row r="81" spans="1:20" x14ac:dyDescent="0.35">
      <c r="A81">
        <f t="shared" si="3"/>
        <v>81</v>
      </c>
      <c r="B81" s="3" t="s">
        <v>70</v>
      </c>
      <c r="C81" s="3" t="s">
        <v>86</v>
      </c>
      <c r="D81" s="3" t="s">
        <v>24</v>
      </c>
      <c r="E81">
        <v>2029</v>
      </c>
      <c r="F81" s="3" t="str">
        <f t="shared" si="2"/>
        <v>AQOutCANAL2029</v>
      </c>
      <c r="G81" s="9">
        <v>6.2380000000000004</v>
      </c>
      <c r="H81" s="9">
        <v>17.957999999999998</v>
      </c>
      <c r="I81" s="9">
        <v>21.271999999999998</v>
      </c>
      <c r="J81" s="9">
        <v>29</v>
      </c>
      <c r="K81" s="9">
        <v>29</v>
      </c>
      <c r="L81" s="9">
        <v>22.907</v>
      </c>
      <c r="M81" s="9">
        <v>29</v>
      </c>
      <c r="N81" s="9">
        <v>29</v>
      </c>
      <c r="O81" s="9">
        <v>29</v>
      </c>
      <c r="P81" s="9">
        <v>29</v>
      </c>
      <c r="Q81" s="9">
        <v>29</v>
      </c>
      <c r="R81" s="9">
        <v>29</v>
      </c>
      <c r="S81" s="9">
        <v>25.928000000000001</v>
      </c>
      <c r="T81" s="9">
        <v>17.571000000000002</v>
      </c>
    </row>
    <row r="82" spans="1:20" x14ac:dyDescent="0.35">
      <c r="A82">
        <f t="shared" si="3"/>
        <v>82</v>
      </c>
      <c r="B82" s="3" t="s">
        <v>70</v>
      </c>
      <c r="C82" s="3" t="s">
        <v>86</v>
      </c>
      <c r="D82" s="3" t="s">
        <v>25</v>
      </c>
      <c r="E82">
        <v>2020</v>
      </c>
      <c r="F82" s="3" t="str">
        <f t="shared" si="2"/>
        <v>AQOutUP BON2020</v>
      </c>
      <c r="G82" s="9">
        <v>5</v>
      </c>
      <c r="H82" s="9">
        <v>5</v>
      </c>
      <c r="I82" s="9">
        <v>5</v>
      </c>
      <c r="J82" s="9">
        <v>5</v>
      </c>
      <c r="K82" s="9">
        <v>5</v>
      </c>
      <c r="L82" s="9">
        <v>5</v>
      </c>
      <c r="M82" s="9">
        <v>5</v>
      </c>
      <c r="N82" s="9">
        <v>5</v>
      </c>
      <c r="O82" s="9">
        <v>27.376999999999999</v>
      </c>
      <c r="P82" s="9">
        <v>41.179000000000002</v>
      </c>
      <c r="Q82" s="9">
        <v>5</v>
      </c>
      <c r="R82" s="9">
        <v>5</v>
      </c>
      <c r="S82" s="9">
        <v>5</v>
      </c>
      <c r="T82" s="9">
        <v>5</v>
      </c>
    </row>
    <row r="83" spans="1:20" x14ac:dyDescent="0.35">
      <c r="A83">
        <f t="shared" si="3"/>
        <v>83</v>
      </c>
      <c r="B83" s="3" t="s">
        <v>70</v>
      </c>
      <c r="C83" s="3" t="s">
        <v>86</v>
      </c>
      <c r="D83" s="3" t="s">
        <v>25</v>
      </c>
      <c r="E83">
        <v>2021</v>
      </c>
      <c r="F83" s="3" t="str">
        <f t="shared" si="2"/>
        <v>AQOutUP BON2021</v>
      </c>
      <c r="G83" s="9">
        <v>5</v>
      </c>
      <c r="H83" s="9">
        <v>5</v>
      </c>
      <c r="I83" s="9">
        <v>5</v>
      </c>
      <c r="J83" s="9">
        <v>7.0810000000000004</v>
      </c>
      <c r="K83" s="9">
        <v>5</v>
      </c>
      <c r="L83" s="9">
        <v>5</v>
      </c>
      <c r="M83" s="9">
        <v>5</v>
      </c>
      <c r="N83" s="9">
        <v>5</v>
      </c>
      <c r="O83" s="9">
        <v>29.634</v>
      </c>
      <c r="P83" s="9">
        <v>19.738</v>
      </c>
      <c r="Q83" s="9">
        <v>5</v>
      </c>
      <c r="R83" s="9">
        <v>5</v>
      </c>
      <c r="S83" s="9">
        <v>5</v>
      </c>
      <c r="T83" s="9">
        <v>5</v>
      </c>
    </row>
    <row r="84" spans="1:20" x14ac:dyDescent="0.35">
      <c r="A84">
        <f t="shared" si="3"/>
        <v>84</v>
      </c>
      <c r="B84" s="3" t="s">
        <v>70</v>
      </c>
      <c r="C84" s="3" t="s">
        <v>86</v>
      </c>
      <c r="D84" s="3" t="s">
        <v>25</v>
      </c>
      <c r="E84">
        <v>2022</v>
      </c>
      <c r="F84" s="3" t="str">
        <f t="shared" si="2"/>
        <v>AQOutUP BON2022</v>
      </c>
      <c r="G84" s="9">
        <v>5</v>
      </c>
      <c r="H84" s="9">
        <v>5</v>
      </c>
      <c r="I84" s="9">
        <v>5</v>
      </c>
      <c r="J84" s="9">
        <v>5</v>
      </c>
      <c r="K84" s="9">
        <v>5</v>
      </c>
      <c r="L84" s="9">
        <v>5</v>
      </c>
      <c r="M84" s="9">
        <v>5</v>
      </c>
      <c r="N84" s="9">
        <v>5</v>
      </c>
      <c r="O84" s="9">
        <v>26.2</v>
      </c>
      <c r="P84" s="9">
        <v>32.186999999999998</v>
      </c>
      <c r="Q84" s="9">
        <v>5</v>
      </c>
      <c r="R84" s="9">
        <v>5</v>
      </c>
      <c r="S84" s="9">
        <v>5</v>
      </c>
      <c r="T84" s="9">
        <v>5</v>
      </c>
    </row>
    <row r="85" spans="1:20" x14ac:dyDescent="0.35">
      <c r="A85">
        <f t="shared" si="3"/>
        <v>85</v>
      </c>
      <c r="B85" s="3" t="s">
        <v>70</v>
      </c>
      <c r="C85" s="3" t="s">
        <v>86</v>
      </c>
      <c r="D85" s="3" t="s">
        <v>25</v>
      </c>
      <c r="E85">
        <v>2023</v>
      </c>
      <c r="F85" s="3" t="str">
        <f t="shared" si="2"/>
        <v>AQOutUP BON2023</v>
      </c>
      <c r="G85" s="9">
        <v>5</v>
      </c>
      <c r="H85" s="9">
        <v>5</v>
      </c>
      <c r="I85" s="9">
        <v>5</v>
      </c>
      <c r="J85" s="9">
        <v>5</v>
      </c>
      <c r="K85" s="9">
        <v>5</v>
      </c>
      <c r="L85" s="9">
        <v>5</v>
      </c>
      <c r="M85" s="9">
        <v>5</v>
      </c>
      <c r="N85" s="9">
        <v>5</v>
      </c>
      <c r="O85" s="9">
        <v>29.797999999999998</v>
      </c>
      <c r="P85" s="9">
        <v>22.669</v>
      </c>
      <c r="Q85" s="9">
        <v>5</v>
      </c>
      <c r="R85" s="9">
        <v>5</v>
      </c>
      <c r="S85" s="9">
        <v>5</v>
      </c>
      <c r="T85" s="9">
        <v>5</v>
      </c>
    </row>
    <row r="86" spans="1:20" x14ac:dyDescent="0.35">
      <c r="A86">
        <f t="shared" si="3"/>
        <v>86</v>
      </c>
      <c r="B86" s="3" t="s">
        <v>70</v>
      </c>
      <c r="C86" s="3" t="s">
        <v>86</v>
      </c>
      <c r="D86" s="3" t="s">
        <v>25</v>
      </c>
      <c r="E86">
        <v>2024</v>
      </c>
      <c r="F86" s="3" t="str">
        <f t="shared" si="2"/>
        <v>AQOutUP BON2024</v>
      </c>
      <c r="G86" s="9">
        <v>5</v>
      </c>
      <c r="H86" s="9">
        <v>5</v>
      </c>
      <c r="I86" s="9">
        <v>5</v>
      </c>
      <c r="J86" s="9">
        <v>5</v>
      </c>
      <c r="K86" s="9">
        <v>5</v>
      </c>
      <c r="L86" s="9">
        <v>5</v>
      </c>
      <c r="M86" s="9">
        <v>5</v>
      </c>
      <c r="N86" s="9">
        <v>5</v>
      </c>
      <c r="O86" s="9">
        <v>24.966999999999999</v>
      </c>
      <c r="P86" s="9">
        <v>10.507999999999999</v>
      </c>
      <c r="Q86" s="9">
        <v>5</v>
      </c>
      <c r="R86" s="9">
        <v>5</v>
      </c>
      <c r="S86" s="9">
        <v>5</v>
      </c>
      <c r="T86" s="9">
        <v>5</v>
      </c>
    </row>
    <row r="87" spans="1:20" x14ac:dyDescent="0.35">
      <c r="A87">
        <f t="shared" si="3"/>
        <v>87</v>
      </c>
      <c r="B87" s="3" t="s">
        <v>70</v>
      </c>
      <c r="C87" s="3" t="s">
        <v>86</v>
      </c>
      <c r="D87" s="3" t="s">
        <v>25</v>
      </c>
      <c r="E87">
        <v>2025</v>
      </c>
      <c r="F87" s="3" t="str">
        <f t="shared" si="2"/>
        <v>AQOutUP BON2025</v>
      </c>
      <c r="G87" s="9">
        <v>5</v>
      </c>
      <c r="H87" s="9">
        <v>5</v>
      </c>
      <c r="I87" s="9">
        <v>5</v>
      </c>
      <c r="J87" s="9">
        <v>5</v>
      </c>
      <c r="K87" s="9">
        <v>5</v>
      </c>
      <c r="L87" s="9">
        <v>5</v>
      </c>
      <c r="M87" s="9">
        <v>5</v>
      </c>
      <c r="N87" s="9">
        <v>5</v>
      </c>
      <c r="O87" s="9">
        <v>12.542999999999999</v>
      </c>
      <c r="P87" s="9">
        <v>8.0510000000000002</v>
      </c>
      <c r="Q87" s="9">
        <v>5</v>
      </c>
      <c r="R87" s="9">
        <v>5</v>
      </c>
      <c r="S87" s="9">
        <v>5</v>
      </c>
      <c r="T87" s="9">
        <v>5</v>
      </c>
    </row>
    <row r="88" spans="1:20" x14ac:dyDescent="0.35">
      <c r="A88">
        <f t="shared" si="3"/>
        <v>88</v>
      </c>
      <c r="B88" s="3" t="s">
        <v>70</v>
      </c>
      <c r="C88" s="3" t="s">
        <v>86</v>
      </c>
      <c r="D88" s="3" t="s">
        <v>25</v>
      </c>
      <c r="E88">
        <v>2026</v>
      </c>
      <c r="F88" s="3" t="str">
        <f t="shared" si="2"/>
        <v>AQOutUP BON2026</v>
      </c>
      <c r="G88" s="9">
        <v>5</v>
      </c>
      <c r="H88" s="9">
        <v>5</v>
      </c>
      <c r="I88" s="9">
        <v>5</v>
      </c>
      <c r="J88" s="9">
        <v>5</v>
      </c>
      <c r="K88" s="9">
        <v>5</v>
      </c>
      <c r="L88" s="9">
        <v>7.11</v>
      </c>
      <c r="M88" s="9">
        <v>16.292999999999999</v>
      </c>
      <c r="N88" s="9">
        <v>29.074000000000002</v>
      </c>
      <c r="O88" s="9">
        <v>35.005000000000003</v>
      </c>
      <c r="P88" s="9">
        <v>22.776</v>
      </c>
      <c r="Q88" s="9">
        <v>5</v>
      </c>
      <c r="R88" s="9">
        <v>5</v>
      </c>
      <c r="S88" s="9">
        <v>5</v>
      </c>
      <c r="T88" s="9">
        <v>5</v>
      </c>
    </row>
    <row r="89" spans="1:20" x14ac:dyDescent="0.35">
      <c r="A89">
        <f t="shared" si="3"/>
        <v>89</v>
      </c>
      <c r="B89" s="3" t="s">
        <v>70</v>
      </c>
      <c r="C89" s="3" t="s">
        <v>86</v>
      </c>
      <c r="D89" s="3" t="s">
        <v>25</v>
      </c>
      <c r="E89">
        <v>2027</v>
      </c>
      <c r="F89" s="3" t="str">
        <f t="shared" si="2"/>
        <v>AQOutUP BON2027</v>
      </c>
      <c r="G89" s="9">
        <v>5</v>
      </c>
      <c r="H89" s="9">
        <v>5</v>
      </c>
      <c r="I89" s="9">
        <v>11.196999999999999</v>
      </c>
      <c r="J89" s="9">
        <v>18.199000000000002</v>
      </c>
      <c r="K89" s="9">
        <v>6.8239999999999998</v>
      </c>
      <c r="L89" s="9">
        <v>5</v>
      </c>
      <c r="M89" s="9">
        <v>5</v>
      </c>
      <c r="N89" s="9">
        <v>16.337</v>
      </c>
      <c r="O89" s="9">
        <v>37.588999999999999</v>
      </c>
      <c r="P89" s="9">
        <v>48.119</v>
      </c>
      <c r="Q89" s="9">
        <v>35.348999999999997</v>
      </c>
      <c r="R89" s="9">
        <v>11.52</v>
      </c>
      <c r="S89" s="9">
        <v>5</v>
      </c>
      <c r="T89" s="9">
        <v>5</v>
      </c>
    </row>
    <row r="90" spans="1:20" x14ac:dyDescent="0.35">
      <c r="A90">
        <f t="shared" si="3"/>
        <v>90</v>
      </c>
      <c r="B90" s="3" t="s">
        <v>70</v>
      </c>
      <c r="C90" s="3" t="s">
        <v>86</v>
      </c>
      <c r="D90" s="3" t="s">
        <v>25</v>
      </c>
      <c r="E90">
        <v>2028</v>
      </c>
      <c r="F90" s="3" t="str">
        <f t="shared" si="2"/>
        <v>AQOutUP BON2028</v>
      </c>
      <c r="G90" s="9">
        <v>5</v>
      </c>
      <c r="H90" s="9">
        <v>5</v>
      </c>
      <c r="I90" s="9">
        <v>5</v>
      </c>
      <c r="J90" s="9">
        <v>5</v>
      </c>
      <c r="K90" s="9">
        <v>5</v>
      </c>
      <c r="L90" s="9">
        <v>5</v>
      </c>
      <c r="M90" s="9">
        <v>5</v>
      </c>
      <c r="N90" s="9">
        <v>5</v>
      </c>
      <c r="O90" s="9">
        <v>26.856000000000002</v>
      </c>
      <c r="P90" s="9">
        <v>30.981000000000002</v>
      </c>
      <c r="Q90" s="9">
        <v>5</v>
      </c>
      <c r="R90" s="9">
        <v>5</v>
      </c>
      <c r="S90" s="9">
        <v>5</v>
      </c>
      <c r="T90" s="9">
        <v>5</v>
      </c>
    </row>
    <row r="91" spans="1:20" x14ac:dyDescent="0.35">
      <c r="A91">
        <f t="shared" si="3"/>
        <v>91</v>
      </c>
      <c r="B91" s="3" t="s">
        <v>70</v>
      </c>
      <c r="C91" s="3" t="s">
        <v>86</v>
      </c>
      <c r="D91" s="3" t="s">
        <v>25</v>
      </c>
      <c r="E91">
        <v>2029</v>
      </c>
      <c r="F91" s="3" t="str">
        <f t="shared" si="2"/>
        <v>AQOutUP BON2029</v>
      </c>
      <c r="G91" s="9">
        <v>5</v>
      </c>
      <c r="H91" s="9">
        <v>5</v>
      </c>
      <c r="I91" s="9">
        <v>5</v>
      </c>
      <c r="J91" s="9">
        <v>11.593</v>
      </c>
      <c r="K91" s="9">
        <v>7.6109999999999998</v>
      </c>
      <c r="L91" s="9">
        <v>5</v>
      </c>
      <c r="M91" s="9">
        <v>5.6479999999999997</v>
      </c>
      <c r="N91" s="9">
        <v>26.731999999999999</v>
      </c>
      <c r="O91" s="9">
        <v>54.954999999999998</v>
      </c>
      <c r="P91" s="9">
        <v>65.924000000000007</v>
      </c>
      <c r="Q91" s="9">
        <v>41.204000000000001</v>
      </c>
      <c r="R91" s="9">
        <v>22.353000000000002</v>
      </c>
      <c r="S91" s="9">
        <v>5</v>
      </c>
      <c r="T91" s="9">
        <v>5</v>
      </c>
    </row>
    <row r="92" spans="1:20" x14ac:dyDescent="0.35">
      <c r="A92">
        <f t="shared" si="3"/>
        <v>92</v>
      </c>
      <c r="B92" s="3" t="s">
        <v>70</v>
      </c>
      <c r="C92" s="3" t="s">
        <v>86</v>
      </c>
      <c r="D92" s="3" t="s">
        <v>26</v>
      </c>
      <c r="E92">
        <v>2020</v>
      </c>
      <c r="F92" s="3" t="str">
        <f t="shared" si="2"/>
        <v>AQOutLO BON2020</v>
      </c>
      <c r="G92" s="9">
        <v>5</v>
      </c>
      <c r="H92" s="9">
        <v>5</v>
      </c>
      <c r="I92" s="9">
        <v>5</v>
      </c>
      <c r="J92" s="9">
        <v>5</v>
      </c>
      <c r="K92" s="9">
        <v>5</v>
      </c>
      <c r="L92" s="9">
        <v>5</v>
      </c>
      <c r="M92" s="9">
        <v>5</v>
      </c>
      <c r="N92" s="9">
        <v>5</v>
      </c>
      <c r="O92" s="9">
        <v>27.376999999999999</v>
      </c>
      <c r="P92" s="9">
        <v>41.179000000000002</v>
      </c>
      <c r="Q92" s="9">
        <v>5</v>
      </c>
      <c r="R92" s="9">
        <v>5</v>
      </c>
      <c r="S92" s="9">
        <v>5</v>
      </c>
      <c r="T92" s="9">
        <v>5</v>
      </c>
    </row>
    <row r="93" spans="1:20" x14ac:dyDescent="0.35">
      <c r="A93">
        <f t="shared" si="3"/>
        <v>93</v>
      </c>
      <c r="B93" s="3" t="s">
        <v>70</v>
      </c>
      <c r="C93" s="3" t="s">
        <v>86</v>
      </c>
      <c r="D93" s="3" t="s">
        <v>26</v>
      </c>
      <c r="E93">
        <v>2021</v>
      </c>
      <c r="F93" s="3" t="str">
        <f t="shared" si="2"/>
        <v>AQOutLO BON2021</v>
      </c>
      <c r="G93" s="9">
        <v>5</v>
      </c>
      <c r="H93" s="9">
        <v>5</v>
      </c>
      <c r="I93" s="9">
        <v>5</v>
      </c>
      <c r="J93" s="9">
        <v>7.0810000000000004</v>
      </c>
      <c r="K93" s="9">
        <v>5</v>
      </c>
      <c r="L93" s="9">
        <v>5</v>
      </c>
      <c r="M93" s="9">
        <v>5</v>
      </c>
      <c r="N93" s="9">
        <v>5</v>
      </c>
      <c r="O93" s="9">
        <v>29.634</v>
      </c>
      <c r="P93" s="9">
        <v>19.738</v>
      </c>
      <c r="Q93" s="9">
        <v>5</v>
      </c>
      <c r="R93" s="9">
        <v>5</v>
      </c>
      <c r="S93" s="9">
        <v>5</v>
      </c>
      <c r="T93" s="9">
        <v>5</v>
      </c>
    </row>
    <row r="94" spans="1:20" x14ac:dyDescent="0.35">
      <c r="A94">
        <f t="shared" si="3"/>
        <v>94</v>
      </c>
      <c r="B94" s="3" t="s">
        <v>70</v>
      </c>
      <c r="C94" s="3" t="s">
        <v>86</v>
      </c>
      <c r="D94" s="3" t="s">
        <v>26</v>
      </c>
      <c r="E94">
        <v>2022</v>
      </c>
      <c r="F94" s="3" t="str">
        <f t="shared" si="2"/>
        <v>AQOutLO BON2022</v>
      </c>
      <c r="G94" s="9">
        <v>5</v>
      </c>
      <c r="H94" s="9">
        <v>5</v>
      </c>
      <c r="I94" s="9">
        <v>5</v>
      </c>
      <c r="J94" s="9">
        <v>5</v>
      </c>
      <c r="K94" s="9">
        <v>5</v>
      </c>
      <c r="L94" s="9">
        <v>5</v>
      </c>
      <c r="M94" s="9">
        <v>5</v>
      </c>
      <c r="N94" s="9">
        <v>5</v>
      </c>
      <c r="O94" s="9">
        <v>26.2</v>
      </c>
      <c r="P94" s="9">
        <v>32.186999999999998</v>
      </c>
      <c r="Q94" s="9">
        <v>5</v>
      </c>
      <c r="R94" s="9">
        <v>5</v>
      </c>
      <c r="S94" s="9">
        <v>5</v>
      </c>
      <c r="T94" s="9">
        <v>5</v>
      </c>
    </row>
    <row r="95" spans="1:20" x14ac:dyDescent="0.35">
      <c r="A95">
        <f t="shared" si="3"/>
        <v>95</v>
      </c>
      <c r="B95" s="3" t="s">
        <v>70</v>
      </c>
      <c r="C95" s="3" t="s">
        <v>86</v>
      </c>
      <c r="D95" s="3" t="s">
        <v>26</v>
      </c>
      <c r="E95">
        <v>2023</v>
      </c>
      <c r="F95" s="3" t="str">
        <f t="shared" si="2"/>
        <v>AQOutLO BON2023</v>
      </c>
      <c r="G95" s="9">
        <v>5</v>
      </c>
      <c r="H95" s="9">
        <v>5</v>
      </c>
      <c r="I95" s="9">
        <v>5</v>
      </c>
      <c r="J95" s="9">
        <v>5</v>
      </c>
      <c r="K95" s="9">
        <v>5</v>
      </c>
      <c r="L95" s="9">
        <v>5</v>
      </c>
      <c r="M95" s="9">
        <v>5</v>
      </c>
      <c r="N95" s="9">
        <v>5</v>
      </c>
      <c r="O95" s="9">
        <v>29.797999999999998</v>
      </c>
      <c r="P95" s="9">
        <v>22.669</v>
      </c>
      <c r="Q95" s="9">
        <v>5</v>
      </c>
      <c r="R95" s="9">
        <v>5</v>
      </c>
      <c r="S95" s="9">
        <v>5</v>
      </c>
      <c r="T95" s="9">
        <v>5</v>
      </c>
    </row>
    <row r="96" spans="1:20" x14ac:dyDescent="0.35">
      <c r="A96">
        <f t="shared" si="3"/>
        <v>96</v>
      </c>
      <c r="B96" s="3" t="s">
        <v>70</v>
      </c>
      <c r="C96" s="3" t="s">
        <v>86</v>
      </c>
      <c r="D96" s="3" t="s">
        <v>26</v>
      </c>
      <c r="E96">
        <v>2024</v>
      </c>
      <c r="F96" s="3" t="str">
        <f t="shared" si="2"/>
        <v>AQOutLO BON2024</v>
      </c>
      <c r="G96" s="9">
        <v>5</v>
      </c>
      <c r="H96" s="9">
        <v>5</v>
      </c>
      <c r="I96" s="9">
        <v>5</v>
      </c>
      <c r="J96" s="9">
        <v>5</v>
      </c>
      <c r="K96" s="9">
        <v>5</v>
      </c>
      <c r="L96" s="9">
        <v>5</v>
      </c>
      <c r="M96" s="9">
        <v>5</v>
      </c>
      <c r="N96" s="9">
        <v>5</v>
      </c>
      <c r="O96" s="9">
        <v>24.966999999999999</v>
      </c>
      <c r="P96" s="9">
        <v>10.507999999999999</v>
      </c>
      <c r="Q96" s="9">
        <v>5</v>
      </c>
      <c r="R96" s="9">
        <v>5</v>
      </c>
      <c r="S96" s="9">
        <v>5</v>
      </c>
      <c r="T96" s="9">
        <v>5</v>
      </c>
    </row>
    <row r="97" spans="1:20" x14ac:dyDescent="0.35">
      <c r="A97">
        <f t="shared" si="3"/>
        <v>97</v>
      </c>
      <c r="B97" s="3" t="s">
        <v>70</v>
      </c>
      <c r="C97" s="3" t="s">
        <v>86</v>
      </c>
      <c r="D97" s="3" t="s">
        <v>26</v>
      </c>
      <c r="E97">
        <v>2025</v>
      </c>
      <c r="F97" s="3" t="str">
        <f t="shared" si="2"/>
        <v>AQOutLO BON2025</v>
      </c>
      <c r="G97" s="9">
        <v>5</v>
      </c>
      <c r="H97" s="9">
        <v>5</v>
      </c>
      <c r="I97" s="9">
        <v>5</v>
      </c>
      <c r="J97" s="9">
        <v>5</v>
      </c>
      <c r="K97" s="9">
        <v>5</v>
      </c>
      <c r="L97" s="9">
        <v>5</v>
      </c>
      <c r="M97" s="9">
        <v>5</v>
      </c>
      <c r="N97" s="9">
        <v>5</v>
      </c>
      <c r="O97" s="9">
        <v>12.542999999999999</v>
      </c>
      <c r="P97" s="9">
        <v>8.0510000000000002</v>
      </c>
      <c r="Q97" s="9">
        <v>5</v>
      </c>
      <c r="R97" s="9">
        <v>5</v>
      </c>
      <c r="S97" s="9">
        <v>5</v>
      </c>
      <c r="T97" s="9">
        <v>5</v>
      </c>
    </row>
    <row r="98" spans="1:20" x14ac:dyDescent="0.35">
      <c r="A98">
        <f t="shared" si="3"/>
        <v>98</v>
      </c>
      <c r="B98" s="3" t="s">
        <v>70</v>
      </c>
      <c r="C98" s="3" t="s">
        <v>86</v>
      </c>
      <c r="D98" s="3" t="s">
        <v>26</v>
      </c>
      <c r="E98">
        <v>2026</v>
      </c>
      <c r="F98" s="3" t="str">
        <f t="shared" si="2"/>
        <v>AQOutLO BON2026</v>
      </c>
      <c r="G98" s="9">
        <v>5</v>
      </c>
      <c r="H98" s="9">
        <v>5</v>
      </c>
      <c r="I98" s="9">
        <v>5</v>
      </c>
      <c r="J98" s="9">
        <v>5</v>
      </c>
      <c r="K98" s="9">
        <v>5</v>
      </c>
      <c r="L98" s="9">
        <v>7.11</v>
      </c>
      <c r="M98" s="9">
        <v>16.292999999999999</v>
      </c>
      <c r="N98" s="9">
        <v>29.074000000000002</v>
      </c>
      <c r="O98" s="9">
        <v>35.005000000000003</v>
      </c>
      <c r="P98" s="9">
        <v>22.776</v>
      </c>
      <c r="Q98" s="9">
        <v>5</v>
      </c>
      <c r="R98" s="9">
        <v>5</v>
      </c>
      <c r="S98" s="9">
        <v>5</v>
      </c>
      <c r="T98" s="9">
        <v>5</v>
      </c>
    </row>
    <row r="99" spans="1:20" x14ac:dyDescent="0.35">
      <c r="A99">
        <f t="shared" si="3"/>
        <v>99</v>
      </c>
      <c r="B99" s="3" t="s">
        <v>70</v>
      </c>
      <c r="C99" s="3" t="s">
        <v>86</v>
      </c>
      <c r="D99" s="3" t="s">
        <v>26</v>
      </c>
      <c r="E99">
        <v>2027</v>
      </c>
      <c r="F99" s="3" t="str">
        <f t="shared" si="2"/>
        <v>AQOutLO BON2027</v>
      </c>
      <c r="G99" s="9">
        <v>5</v>
      </c>
      <c r="H99" s="9">
        <v>5</v>
      </c>
      <c r="I99" s="9">
        <v>11.196999999999999</v>
      </c>
      <c r="J99" s="9">
        <v>18.199000000000002</v>
      </c>
      <c r="K99" s="9">
        <v>6.8239999999999998</v>
      </c>
      <c r="L99" s="9">
        <v>5</v>
      </c>
      <c r="M99" s="9">
        <v>5</v>
      </c>
      <c r="N99" s="9">
        <v>16.337</v>
      </c>
      <c r="O99" s="9">
        <v>37.588999999999999</v>
      </c>
      <c r="P99" s="9">
        <v>48.119</v>
      </c>
      <c r="Q99" s="9">
        <v>35.348999999999997</v>
      </c>
      <c r="R99" s="9">
        <v>11.52</v>
      </c>
      <c r="S99" s="9">
        <v>5</v>
      </c>
      <c r="T99" s="9">
        <v>5</v>
      </c>
    </row>
    <row r="100" spans="1:20" x14ac:dyDescent="0.35">
      <c r="A100">
        <f t="shared" si="3"/>
        <v>100</v>
      </c>
      <c r="B100" s="3" t="s">
        <v>70</v>
      </c>
      <c r="C100" s="3" t="s">
        <v>86</v>
      </c>
      <c r="D100" s="3" t="s">
        <v>26</v>
      </c>
      <c r="E100">
        <v>2028</v>
      </c>
      <c r="F100" s="3" t="str">
        <f t="shared" si="2"/>
        <v>AQOutLO BON2028</v>
      </c>
      <c r="G100" s="9">
        <v>5</v>
      </c>
      <c r="H100" s="9">
        <v>5</v>
      </c>
      <c r="I100" s="9">
        <v>5</v>
      </c>
      <c r="J100" s="9">
        <v>5</v>
      </c>
      <c r="K100" s="9">
        <v>5</v>
      </c>
      <c r="L100" s="9">
        <v>5</v>
      </c>
      <c r="M100" s="9">
        <v>5</v>
      </c>
      <c r="N100" s="9">
        <v>5</v>
      </c>
      <c r="O100" s="9">
        <v>26.856000000000002</v>
      </c>
      <c r="P100" s="9">
        <v>30.981000000000002</v>
      </c>
      <c r="Q100" s="9">
        <v>5</v>
      </c>
      <c r="R100" s="9">
        <v>5</v>
      </c>
      <c r="S100" s="9">
        <v>5</v>
      </c>
      <c r="T100" s="9">
        <v>5</v>
      </c>
    </row>
    <row r="101" spans="1:20" x14ac:dyDescent="0.35">
      <c r="A101">
        <f t="shared" si="3"/>
        <v>101</v>
      </c>
      <c r="B101" s="3" t="s">
        <v>70</v>
      </c>
      <c r="C101" s="3" t="s">
        <v>86</v>
      </c>
      <c r="D101" s="3" t="s">
        <v>26</v>
      </c>
      <c r="E101">
        <v>2029</v>
      </c>
      <c r="F101" s="3" t="str">
        <f t="shared" si="2"/>
        <v>AQOutLO BON2029</v>
      </c>
      <c r="G101" s="9">
        <v>5</v>
      </c>
      <c r="H101" s="9">
        <v>5</v>
      </c>
      <c r="I101" s="9">
        <v>5</v>
      </c>
      <c r="J101" s="9">
        <v>11.593</v>
      </c>
      <c r="K101" s="9">
        <v>7.6109999999999998</v>
      </c>
      <c r="L101" s="9">
        <v>5</v>
      </c>
      <c r="M101" s="9">
        <v>5.6479999999999997</v>
      </c>
      <c r="N101" s="9">
        <v>26.731999999999999</v>
      </c>
      <c r="O101" s="9">
        <v>54.954999999999998</v>
      </c>
      <c r="P101" s="9">
        <v>65.924000000000007</v>
      </c>
      <c r="Q101" s="9">
        <v>41.204000000000001</v>
      </c>
      <c r="R101" s="9">
        <v>22.353000000000002</v>
      </c>
      <c r="S101" s="9">
        <v>5</v>
      </c>
      <c r="T101" s="9">
        <v>5</v>
      </c>
    </row>
    <row r="102" spans="1:20" x14ac:dyDescent="0.35">
      <c r="A102">
        <f t="shared" si="3"/>
        <v>102</v>
      </c>
      <c r="B102" s="3" t="s">
        <v>70</v>
      </c>
      <c r="C102" s="3" t="s">
        <v>86</v>
      </c>
      <c r="D102" s="3" t="s">
        <v>27</v>
      </c>
      <c r="E102">
        <v>2020</v>
      </c>
      <c r="F102" s="3" t="str">
        <f t="shared" si="2"/>
        <v>AQOutS SLOC2020</v>
      </c>
      <c r="G102" s="9">
        <v>5</v>
      </c>
      <c r="H102" s="9">
        <v>5</v>
      </c>
      <c r="I102" s="9">
        <v>5</v>
      </c>
      <c r="J102" s="9">
        <v>5</v>
      </c>
      <c r="K102" s="9">
        <v>5</v>
      </c>
      <c r="L102" s="9">
        <v>5</v>
      </c>
      <c r="M102" s="9">
        <v>5</v>
      </c>
      <c r="N102" s="9">
        <v>5</v>
      </c>
      <c r="O102" s="9">
        <v>27.376999999999999</v>
      </c>
      <c r="P102" s="9">
        <v>41.179000000000002</v>
      </c>
      <c r="Q102" s="9">
        <v>5</v>
      </c>
      <c r="R102" s="9">
        <v>5</v>
      </c>
      <c r="S102" s="9">
        <v>5</v>
      </c>
      <c r="T102" s="9">
        <v>5</v>
      </c>
    </row>
    <row r="103" spans="1:20" x14ac:dyDescent="0.35">
      <c r="A103">
        <f t="shared" si="3"/>
        <v>103</v>
      </c>
      <c r="B103" s="3" t="s">
        <v>70</v>
      </c>
      <c r="C103" s="3" t="s">
        <v>86</v>
      </c>
      <c r="D103" s="3" t="s">
        <v>27</v>
      </c>
      <c r="E103">
        <v>2021</v>
      </c>
      <c r="F103" s="3" t="str">
        <f t="shared" si="2"/>
        <v>AQOutS SLOC2021</v>
      </c>
      <c r="G103" s="9">
        <v>5</v>
      </c>
      <c r="H103" s="9">
        <v>5</v>
      </c>
      <c r="I103" s="9">
        <v>5</v>
      </c>
      <c r="J103" s="9">
        <v>7.0810000000000004</v>
      </c>
      <c r="K103" s="9">
        <v>5</v>
      </c>
      <c r="L103" s="9">
        <v>5</v>
      </c>
      <c r="M103" s="9">
        <v>5</v>
      </c>
      <c r="N103" s="9">
        <v>5</v>
      </c>
      <c r="O103" s="9">
        <v>29.634</v>
      </c>
      <c r="P103" s="9">
        <v>19.738</v>
      </c>
      <c r="Q103" s="9">
        <v>5</v>
      </c>
      <c r="R103" s="9">
        <v>5</v>
      </c>
      <c r="S103" s="9">
        <v>5</v>
      </c>
      <c r="T103" s="9">
        <v>5</v>
      </c>
    </row>
    <row r="104" spans="1:20" x14ac:dyDescent="0.35">
      <c r="A104">
        <f t="shared" si="3"/>
        <v>104</v>
      </c>
      <c r="B104" s="3" t="s">
        <v>70</v>
      </c>
      <c r="C104" s="3" t="s">
        <v>86</v>
      </c>
      <c r="D104" s="3" t="s">
        <v>27</v>
      </c>
      <c r="E104">
        <v>2022</v>
      </c>
      <c r="F104" s="3" t="str">
        <f t="shared" si="2"/>
        <v>AQOutS SLOC2022</v>
      </c>
      <c r="G104" s="9">
        <v>5</v>
      </c>
      <c r="H104" s="9">
        <v>5</v>
      </c>
      <c r="I104" s="9">
        <v>5</v>
      </c>
      <c r="J104" s="9">
        <v>5</v>
      </c>
      <c r="K104" s="9">
        <v>5</v>
      </c>
      <c r="L104" s="9">
        <v>5</v>
      </c>
      <c r="M104" s="9">
        <v>5</v>
      </c>
      <c r="N104" s="9">
        <v>5</v>
      </c>
      <c r="O104" s="9">
        <v>26.2</v>
      </c>
      <c r="P104" s="9">
        <v>32.186999999999998</v>
      </c>
      <c r="Q104" s="9">
        <v>5</v>
      </c>
      <c r="R104" s="9">
        <v>5</v>
      </c>
      <c r="S104" s="9">
        <v>5</v>
      </c>
      <c r="T104" s="9">
        <v>5</v>
      </c>
    </row>
    <row r="105" spans="1:20" x14ac:dyDescent="0.35">
      <c r="A105">
        <f t="shared" si="3"/>
        <v>105</v>
      </c>
      <c r="B105" s="3" t="s">
        <v>70</v>
      </c>
      <c r="C105" s="3" t="s">
        <v>86</v>
      </c>
      <c r="D105" s="3" t="s">
        <v>27</v>
      </c>
      <c r="E105">
        <v>2023</v>
      </c>
      <c r="F105" s="3" t="str">
        <f t="shared" si="2"/>
        <v>AQOutS SLOC2023</v>
      </c>
      <c r="G105" s="9">
        <v>5</v>
      </c>
      <c r="H105" s="9">
        <v>5</v>
      </c>
      <c r="I105" s="9">
        <v>5</v>
      </c>
      <c r="J105" s="9">
        <v>5</v>
      </c>
      <c r="K105" s="9">
        <v>5</v>
      </c>
      <c r="L105" s="9">
        <v>5</v>
      </c>
      <c r="M105" s="9">
        <v>5</v>
      </c>
      <c r="N105" s="9">
        <v>5</v>
      </c>
      <c r="O105" s="9">
        <v>29.797999999999998</v>
      </c>
      <c r="P105" s="9">
        <v>22.669</v>
      </c>
      <c r="Q105" s="9">
        <v>5</v>
      </c>
      <c r="R105" s="9">
        <v>5</v>
      </c>
      <c r="S105" s="9">
        <v>5</v>
      </c>
      <c r="T105" s="9">
        <v>5</v>
      </c>
    </row>
    <row r="106" spans="1:20" x14ac:dyDescent="0.35">
      <c r="A106">
        <f t="shared" si="3"/>
        <v>106</v>
      </c>
      <c r="B106" s="3" t="s">
        <v>70</v>
      </c>
      <c r="C106" s="3" t="s">
        <v>86</v>
      </c>
      <c r="D106" s="3" t="s">
        <v>27</v>
      </c>
      <c r="E106">
        <v>2024</v>
      </c>
      <c r="F106" s="3" t="str">
        <f t="shared" si="2"/>
        <v>AQOutS SLOC2024</v>
      </c>
      <c r="G106" s="9">
        <v>5</v>
      </c>
      <c r="H106" s="9">
        <v>5</v>
      </c>
      <c r="I106" s="9">
        <v>5</v>
      </c>
      <c r="J106" s="9">
        <v>5</v>
      </c>
      <c r="K106" s="9">
        <v>5</v>
      </c>
      <c r="L106" s="9">
        <v>5</v>
      </c>
      <c r="M106" s="9">
        <v>5</v>
      </c>
      <c r="N106" s="9">
        <v>5</v>
      </c>
      <c r="O106" s="9">
        <v>24.966999999999999</v>
      </c>
      <c r="P106" s="9">
        <v>10.507999999999999</v>
      </c>
      <c r="Q106" s="9">
        <v>5</v>
      </c>
      <c r="R106" s="9">
        <v>5</v>
      </c>
      <c r="S106" s="9">
        <v>5</v>
      </c>
      <c r="T106" s="9">
        <v>5</v>
      </c>
    </row>
    <row r="107" spans="1:20" x14ac:dyDescent="0.35">
      <c r="A107">
        <f t="shared" si="3"/>
        <v>107</v>
      </c>
      <c r="B107" s="3" t="s">
        <v>70</v>
      </c>
      <c r="C107" s="3" t="s">
        <v>86</v>
      </c>
      <c r="D107" s="3" t="s">
        <v>27</v>
      </c>
      <c r="E107">
        <v>2025</v>
      </c>
      <c r="F107" s="3" t="str">
        <f t="shared" si="2"/>
        <v>AQOutS SLOC2025</v>
      </c>
      <c r="G107" s="9">
        <v>5</v>
      </c>
      <c r="H107" s="9">
        <v>5</v>
      </c>
      <c r="I107" s="9">
        <v>5</v>
      </c>
      <c r="J107" s="9">
        <v>5</v>
      </c>
      <c r="K107" s="9">
        <v>5</v>
      </c>
      <c r="L107" s="9">
        <v>5</v>
      </c>
      <c r="M107" s="9">
        <v>5</v>
      </c>
      <c r="N107" s="9">
        <v>5</v>
      </c>
      <c r="O107" s="9">
        <v>12.542999999999999</v>
      </c>
      <c r="P107" s="9">
        <v>8.0510000000000002</v>
      </c>
      <c r="Q107" s="9">
        <v>5</v>
      </c>
      <c r="R107" s="9">
        <v>5</v>
      </c>
      <c r="S107" s="9">
        <v>5</v>
      </c>
      <c r="T107" s="9">
        <v>5</v>
      </c>
    </row>
    <row r="108" spans="1:20" x14ac:dyDescent="0.35">
      <c r="A108">
        <f t="shared" si="3"/>
        <v>108</v>
      </c>
      <c r="B108" s="3" t="s">
        <v>70</v>
      </c>
      <c r="C108" s="3" t="s">
        <v>86</v>
      </c>
      <c r="D108" s="3" t="s">
        <v>27</v>
      </c>
      <c r="E108">
        <v>2026</v>
      </c>
      <c r="F108" s="3" t="str">
        <f t="shared" si="2"/>
        <v>AQOutS SLOC2026</v>
      </c>
      <c r="G108" s="9">
        <v>5</v>
      </c>
      <c r="H108" s="9">
        <v>5</v>
      </c>
      <c r="I108" s="9">
        <v>5</v>
      </c>
      <c r="J108" s="9">
        <v>5</v>
      </c>
      <c r="K108" s="9">
        <v>5</v>
      </c>
      <c r="L108" s="9">
        <v>7.11</v>
      </c>
      <c r="M108" s="9">
        <v>16.292999999999999</v>
      </c>
      <c r="N108" s="9">
        <v>29.074000000000002</v>
      </c>
      <c r="O108" s="9">
        <v>35.005000000000003</v>
      </c>
      <c r="P108" s="9">
        <v>22.776</v>
      </c>
      <c r="Q108" s="9">
        <v>5</v>
      </c>
      <c r="R108" s="9">
        <v>5</v>
      </c>
      <c r="S108" s="9">
        <v>5</v>
      </c>
      <c r="T108" s="9">
        <v>5</v>
      </c>
    </row>
    <row r="109" spans="1:20" x14ac:dyDescent="0.35">
      <c r="A109">
        <f t="shared" si="3"/>
        <v>109</v>
      </c>
      <c r="B109" s="3" t="s">
        <v>70</v>
      </c>
      <c r="C109" s="3" t="s">
        <v>86</v>
      </c>
      <c r="D109" s="3" t="s">
        <v>27</v>
      </c>
      <c r="E109">
        <v>2027</v>
      </c>
      <c r="F109" s="3" t="str">
        <f t="shared" si="2"/>
        <v>AQOutS SLOC2027</v>
      </c>
      <c r="G109" s="9">
        <v>5</v>
      </c>
      <c r="H109" s="9">
        <v>5</v>
      </c>
      <c r="I109" s="9">
        <v>11.196999999999999</v>
      </c>
      <c r="J109" s="9">
        <v>18.199000000000002</v>
      </c>
      <c r="K109" s="9">
        <v>6.8239999999999998</v>
      </c>
      <c r="L109" s="9">
        <v>5</v>
      </c>
      <c r="M109" s="9">
        <v>5</v>
      </c>
      <c r="N109" s="9">
        <v>16.337</v>
      </c>
      <c r="O109" s="9">
        <v>37.588999999999999</v>
      </c>
      <c r="P109" s="9">
        <v>48.119</v>
      </c>
      <c r="Q109" s="9">
        <v>35.348999999999997</v>
      </c>
      <c r="R109" s="9">
        <v>11.52</v>
      </c>
      <c r="S109" s="9">
        <v>5</v>
      </c>
      <c r="T109" s="9">
        <v>5</v>
      </c>
    </row>
    <row r="110" spans="1:20" x14ac:dyDescent="0.35">
      <c r="A110">
        <f t="shared" si="3"/>
        <v>110</v>
      </c>
      <c r="B110" s="3" t="s">
        <v>70</v>
      </c>
      <c r="C110" s="3" t="s">
        <v>86</v>
      </c>
      <c r="D110" s="3" t="s">
        <v>27</v>
      </c>
      <c r="E110">
        <v>2028</v>
      </c>
      <c r="F110" s="3" t="str">
        <f t="shared" si="2"/>
        <v>AQOutS SLOC2028</v>
      </c>
      <c r="G110" s="9">
        <v>5</v>
      </c>
      <c r="H110" s="9">
        <v>5</v>
      </c>
      <c r="I110" s="9">
        <v>5</v>
      </c>
      <c r="J110" s="9">
        <v>5</v>
      </c>
      <c r="K110" s="9">
        <v>5</v>
      </c>
      <c r="L110" s="9">
        <v>5</v>
      </c>
      <c r="M110" s="9">
        <v>5</v>
      </c>
      <c r="N110" s="9">
        <v>5</v>
      </c>
      <c r="O110" s="9">
        <v>26.856000000000002</v>
      </c>
      <c r="P110" s="9">
        <v>30.981000000000002</v>
      </c>
      <c r="Q110" s="9">
        <v>5</v>
      </c>
      <c r="R110" s="9">
        <v>5</v>
      </c>
      <c r="S110" s="9">
        <v>5</v>
      </c>
      <c r="T110" s="9">
        <v>5</v>
      </c>
    </row>
    <row r="111" spans="1:20" x14ac:dyDescent="0.35">
      <c r="A111">
        <f t="shared" si="3"/>
        <v>111</v>
      </c>
      <c r="B111" s="3" t="s">
        <v>70</v>
      </c>
      <c r="C111" s="3" t="s">
        <v>86</v>
      </c>
      <c r="D111" s="3" t="s">
        <v>27</v>
      </c>
      <c r="E111">
        <v>2029</v>
      </c>
      <c r="F111" s="3" t="str">
        <f t="shared" si="2"/>
        <v>AQOutS SLOC2029</v>
      </c>
      <c r="G111" s="9">
        <v>5</v>
      </c>
      <c r="H111" s="9">
        <v>5</v>
      </c>
      <c r="I111" s="9">
        <v>5</v>
      </c>
      <c r="J111" s="9">
        <v>11.593</v>
      </c>
      <c r="K111" s="9">
        <v>7.6109999999999998</v>
      </c>
      <c r="L111" s="9">
        <v>5</v>
      </c>
      <c r="M111" s="9">
        <v>5.6479999999999997</v>
      </c>
      <c r="N111" s="9">
        <v>26.731999999999999</v>
      </c>
      <c r="O111" s="9">
        <v>54.954999999999998</v>
      </c>
      <c r="P111" s="9">
        <v>65.924000000000007</v>
      </c>
      <c r="Q111" s="9">
        <v>41.204000000000001</v>
      </c>
      <c r="R111" s="9">
        <v>22.353000000000002</v>
      </c>
      <c r="S111" s="9">
        <v>5</v>
      </c>
      <c r="T111" s="9">
        <v>5</v>
      </c>
    </row>
    <row r="112" spans="1:20" x14ac:dyDescent="0.35">
      <c r="A112">
        <f t="shared" si="3"/>
        <v>112</v>
      </c>
      <c r="B112" s="3" t="s">
        <v>70</v>
      </c>
      <c r="C112" s="3" t="s">
        <v>86</v>
      </c>
      <c r="D112" s="3" t="s">
        <v>28</v>
      </c>
      <c r="E112">
        <v>2020</v>
      </c>
      <c r="F112" s="3" t="str">
        <f t="shared" si="2"/>
        <v>AQOutBRILL2020</v>
      </c>
      <c r="G112" s="9">
        <v>15.522</v>
      </c>
      <c r="H112" s="9">
        <v>25.937000000000001</v>
      </c>
      <c r="I112" s="9">
        <v>29.384</v>
      </c>
      <c r="J112" s="9">
        <v>32.453000000000003</v>
      </c>
      <c r="K112" s="9">
        <v>24.068000000000001</v>
      </c>
      <c r="L112" s="9">
        <v>35.052</v>
      </c>
      <c r="M112" s="9">
        <v>33.655999999999999</v>
      </c>
      <c r="N112" s="9">
        <v>32.087000000000003</v>
      </c>
      <c r="O112" s="9">
        <v>68.254000000000005</v>
      </c>
      <c r="P112" s="9">
        <v>78.69</v>
      </c>
      <c r="Q112" s="9">
        <v>28.248000000000001</v>
      </c>
      <c r="R112" s="9">
        <v>23.113</v>
      </c>
      <c r="S112" s="9">
        <v>17.792000000000002</v>
      </c>
      <c r="T112" s="9">
        <v>17.018999999999998</v>
      </c>
    </row>
    <row r="113" spans="1:20" x14ac:dyDescent="0.35">
      <c r="A113">
        <f t="shared" si="3"/>
        <v>113</v>
      </c>
      <c r="B113" s="3" t="s">
        <v>70</v>
      </c>
      <c r="C113" s="3" t="s">
        <v>86</v>
      </c>
      <c r="D113" s="3" t="s">
        <v>28</v>
      </c>
      <c r="E113">
        <v>2021</v>
      </c>
      <c r="F113" s="3" t="str">
        <f t="shared" si="2"/>
        <v>AQOutBRILL2021</v>
      </c>
      <c r="G113" s="9">
        <v>23.218</v>
      </c>
      <c r="H113" s="9">
        <v>36.073</v>
      </c>
      <c r="I113" s="9">
        <v>33.124000000000002</v>
      </c>
      <c r="J113" s="9">
        <v>37.122999999999998</v>
      </c>
      <c r="K113" s="9">
        <v>24.131</v>
      </c>
      <c r="L113" s="9">
        <v>17.123999999999999</v>
      </c>
      <c r="M113" s="9">
        <v>21.433</v>
      </c>
      <c r="N113" s="9">
        <v>38.423000000000002</v>
      </c>
      <c r="O113" s="9">
        <v>68.765000000000001</v>
      </c>
      <c r="P113" s="9">
        <v>54.311999999999998</v>
      </c>
      <c r="Q113" s="9">
        <v>30.004999999999999</v>
      </c>
      <c r="R113" s="9">
        <v>25.75</v>
      </c>
      <c r="S113" s="9">
        <v>20.798999999999999</v>
      </c>
      <c r="T113" s="9">
        <v>15.589</v>
      </c>
    </row>
    <row r="114" spans="1:20" x14ac:dyDescent="0.35">
      <c r="A114">
        <f t="shared" si="3"/>
        <v>114</v>
      </c>
      <c r="B114" s="3" t="s">
        <v>70</v>
      </c>
      <c r="C114" s="3" t="s">
        <v>86</v>
      </c>
      <c r="D114" s="3" t="s">
        <v>28</v>
      </c>
      <c r="E114">
        <v>2022</v>
      </c>
      <c r="F114" s="3" t="str">
        <f t="shared" si="2"/>
        <v>AQOutBRILL2022</v>
      </c>
      <c r="G114" s="9">
        <v>11.028</v>
      </c>
      <c r="H114" s="9">
        <v>23.396000000000001</v>
      </c>
      <c r="I114" s="9">
        <v>28.202000000000002</v>
      </c>
      <c r="J114" s="9">
        <v>21.919</v>
      </c>
      <c r="K114" s="9">
        <v>24.981000000000002</v>
      </c>
      <c r="L114" s="9">
        <v>20.872</v>
      </c>
      <c r="M114" s="9">
        <v>19.567</v>
      </c>
      <c r="N114" s="9">
        <v>29.396000000000001</v>
      </c>
      <c r="O114" s="9">
        <v>68.69</v>
      </c>
      <c r="P114" s="9">
        <v>71.540000000000006</v>
      </c>
      <c r="Q114" s="9">
        <v>26.266999999999999</v>
      </c>
      <c r="R114" s="9">
        <v>21.105</v>
      </c>
      <c r="S114" s="9">
        <v>16.533000000000001</v>
      </c>
      <c r="T114" s="9">
        <v>16.372</v>
      </c>
    </row>
    <row r="115" spans="1:20" x14ac:dyDescent="0.35">
      <c r="A115">
        <f t="shared" si="3"/>
        <v>115</v>
      </c>
      <c r="B115" s="3" t="s">
        <v>70</v>
      </c>
      <c r="C115" s="3" t="s">
        <v>86</v>
      </c>
      <c r="D115" s="3" t="s">
        <v>28</v>
      </c>
      <c r="E115">
        <v>2023</v>
      </c>
      <c r="F115" s="3" t="str">
        <f t="shared" si="2"/>
        <v>AQOutBRILL2023</v>
      </c>
      <c r="G115" s="9">
        <v>11.407999999999999</v>
      </c>
      <c r="H115" s="9">
        <v>24.04</v>
      </c>
      <c r="I115" s="9">
        <v>25.47</v>
      </c>
      <c r="J115" s="9">
        <v>18.379000000000001</v>
      </c>
      <c r="K115" s="9">
        <v>21.698</v>
      </c>
      <c r="L115" s="9">
        <v>23.914000000000001</v>
      </c>
      <c r="M115" s="9">
        <v>24.762</v>
      </c>
      <c r="N115" s="9">
        <v>36.488</v>
      </c>
      <c r="O115" s="9">
        <v>72.05</v>
      </c>
      <c r="P115" s="9">
        <v>59.225999999999999</v>
      </c>
      <c r="Q115" s="9">
        <v>24.363</v>
      </c>
      <c r="R115" s="9">
        <v>14.9</v>
      </c>
      <c r="S115" s="9">
        <v>14.864000000000001</v>
      </c>
      <c r="T115" s="9">
        <v>12.608000000000001</v>
      </c>
    </row>
    <row r="116" spans="1:20" x14ac:dyDescent="0.35">
      <c r="A116">
        <f t="shared" si="3"/>
        <v>116</v>
      </c>
      <c r="B116" s="3" t="s">
        <v>70</v>
      </c>
      <c r="C116" s="3" t="s">
        <v>86</v>
      </c>
      <c r="D116" s="3" t="s">
        <v>28</v>
      </c>
      <c r="E116">
        <v>2024</v>
      </c>
      <c r="F116" s="3" t="str">
        <f t="shared" si="2"/>
        <v>AQOutBRILL2024</v>
      </c>
      <c r="G116" s="9">
        <v>15.026999999999999</v>
      </c>
      <c r="H116" s="9">
        <v>23.164999999999999</v>
      </c>
      <c r="I116" s="9">
        <v>28.22</v>
      </c>
      <c r="J116" s="9">
        <v>29.292000000000002</v>
      </c>
      <c r="K116" s="9">
        <v>20.402999999999999</v>
      </c>
      <c r="L116" s="9">
        <v>28.565000000000001</v>
      </c>
      <c r="M116" s="9">
        <v>26.798999999999999</v>
      </c>
      <c r="N116" s="9">
        <v>39.506</v>
      </c>
      <c r="O116" s="9">
        <v>64.271000000000001</v>
      </c>
      <c r="P116" s="9">
        <v>42.685000000000002</v>
      </c>
      <c r="Q116" s="9">
        <v>19.245000000000001</v>
      </c>
      <c r="R116" s="9">
        <v>16.292000000000002</v>
      </c>
      <c r="S116" s="9">
        <v>16.824999999999999</v>
      </c>
      <c r="T116" s="9">
        <v>9.75</v>
      </c>
    </row>
    <row r="117" spans="1:20" x14ac:dyDescent="0.35">
      <c r="A117">
        <f t="shared" si="3"/>
        <v>117</v>
      </c>
      <c r="B117" s="3" t="s">
        <v>70</v>
      </c>
      <c r="C117" s="3" t="s">
        <v>86</v>
      </c>
      <c r="D117" s="3" t="s">
        <v>28</v>
      </c>
      <c r="E117">
        <v>2025</v>
      </c>
      <c r="F117" s="3" t="str">
        <f t="shared" si="2"/>
        <v>AQOutBRILL2025</v>
      </c>
      <c r="G117" s="9">
        <v>12.37</v>
      </c>
      <c r="H117" s="9">
        <v>13.97</v>
      </c>
      <c r="I117" s="9">
        <v>21.5</v>
      </c>
      <c r="J117" s="9">
        <v>13.694000000000001</v>
      </c>
      <c r="K117" s="9">
        <v>9.7629999999999999</v>
      </c>
      <c r="L117" s="9">
        <v>16.289000000000001</v>
      </c>
      <c r="M117" s="9">
        <v>17.988</v>
      </c>
      <c r="N117" s="9">
        <v>27.239000000000001</v>
      </c>
      <c r="O117" s="9">
        <v>49.994999999999997</v>
      </c>
      <c r="P117" s="9">
        <v>41.076999999999998</v>
      </c>
      <c r="Q117" s="9">
        <v>20.558</v>
      </c>
      <c r="R117" s="9">
        <v>15.05</v>
      </c>
      <c r="S117" s="9">
        <v>15.500999999999999</v>
      </c>
      <c r="T117" s="9">
        <v>14.837999999999999</v>
      </c>
    </row>
    <row r="118" spans="1:20" x14ac:dyDescent="0.35">
      <c r="A118">
        <f t="shared" si="3"/>
        <v>118</v>
      </c>
      <c r="B118" s="3" t="s">
        <v>70</v>
      </c>
      <c r="C118" s="3" t="s">
        <v>86</v>
      </c>
      <c r="D118" s="3" t="s">
        <v>28</v>
      </c>
      <c r="E118">
        <v>2026</v>
      </c>
      <c r="F118" s="3" t="str">
        <f t="shared" si="2"/>
        <v>AQOutBRILL2026</v>
      </c>
      <c r="G118" s="9">
        <v>14.015000000000001</v>
      </c>
      <c r="H118" s="9">
        <v>16.809999999999999</v>
      </c>
      <c r="I118" s="9">
        <v>28.966999999999999</v>
      </c>
      <c r="J118" s="9">
        <v>21.94</v>
      </c>
      <c r="K118" s="9">
        <v>31.422000000000001</v>
      </c>
      <c r="L118" s="9">
        <v>38.429000000000002</v>
      </c>
      <c r="M118" s="9">
        <v>49.515000000000001</v>
      </c>
      <c r="N118" s="9">
        <v>68.585999999999999</v>
      </c>
      <c r="O118" s="9">
        <v>74.05</v>
      </c>
      <c r="P118" s="9">
        <v>59.988999999999997</v>
      </c>
      <c r="Q118" s="9">
        <v>26.03</v>
      </c>
      <c r="R118" s="9">
        <v>19.899000000000001</v>
      </c>
      <c r="S118" s="9">
        <v>19.295000000000002</v>
      </c>
      <c r="T118" s="9">
        <v>12.624000000000001</v>
      </c>
    </row>
    <row r="119" spans="1:20" x14ac:dyDescent="0.35">
      <c r="A119">
        <f t="shared" si="3"/>
        <v>119</v>
      </c>
      <c r="B119" s="3" t="s">
        <v>70</v>
      </c>
      <c r="C119" s="3" t="s">
        <v>86</v>
      </c>
      <c r="D119" s="3" t="s">
        <v>28</v>
      </c>
      <c r="E119">
        <v>2027</v>
      </c>
      <c r="F119" s="3" t="str">
        <f t="shared" si="2"/>
        <v>AQOutBRILL2027</v>
      </c>
      <c r="G119" s="9">
        <v>12.635</v>
      </c>
      <c r="H119" s="9">
        <v>15.801</v>
      </c>
      <c r="I119" s="9">
        <v>41.948999999999998</v>
      </c>
      <c r="J119" s="9">
        <v>48.393000000000001</v>
      </c>
      <c r="K119" s="9">
        <v>36.718000000000004</v>
      </c>
      <c r="L119" s="9">
        <v>33.646999999999998</v>
      </c>
      <c r="M119" s="9">
        <v>36.768000000000001</v>
      </c>
      <c r="N119" s="9">
        <v>56.395000000000003</v>
      </c>
      <c r="O119" s="9">
        <v>76.325999999999993</v>
      </c>
      <c r="P119" s="9">
        <v>88.366</v>
      </c>
      <c r="Q119" s="9">
        <v>68.016999999999996</v>
      </c>
      <c r="R119" s="9">
        <v>42.295000000000002</v>
      </c>
      <c r="S119" s="9">
        <v>24.065999999999999</v>
      </c>
      <c r="T119" s="9">
        <v>25.343</v>
      </c>
    </row>
    <row r="120" spans="1:20" x14ac:dyDescent="0.35">
      <c r="A120">
        <f t="shared" si="3"/>
        <v>120</v>
      </c>
      <c r="B120" s="3" t="s">
        <v>70</v>
      </c>
      <c r="C120" s="3" t="s">
        <v>86</v>
      </c>
      <c r="D120" s="3" t="s">
        <v>28</v>
      </c>
      <c r="E120">
        <v>2028</v>
      </c>
      <c r="F120" s="3" t="str">
        <f t="shared" si="2"/>
        <v>AQOutBRILL2028</v>
      </c>
      <c r="G120" s="9">
        <v>15.606</v>
      </c>
      <c r="H120" s="9">
        <v>28.327000000000002</v>
      </c>
      <c r="I120" s="9">
        <v>23.861999999999998</v>
      </c>
      <c r="J120" s="9">
        <v>32.103999999999999</v>
      </c>
      <c r="K120" s="9">
        <v>21.379000000000001</v>
      </c>
      <c r="L120" s="9">
        <v>32.002000000000002</v>
      </c>
      <c r="M120" s="9">
        <v>27.762</v>
      </c>
      <c r="N120" s="9">
        <v>37.082999999999998</v>
      </c>
      <c r="O120" s="9">
        <v>65.897000000000006</v>
      </c>
      <c r="P120" s="9">
        <v>69.846000000000004</v>
      </c>
      <c r="Q120" s="9">
        <v>27.888000000000002</v>
      </c>
      <c r="R120" s="9">
        <v>20.518000000000001</v>
      </c>
      <c r="S120" s="9">
        <v>15.853999999999999</v>
      </c>
      <c r="T120" s="9">
        <v>13.294</v>
      </c>
    </row>
    <row r="121" spans="1:20" x14ac:dyDescent="0.35">
      <c r="A121">
        <f t="shared" si="3"/>
        <v>121</v>
      </c>
      <c r="B121" s="3" t="s">
        <v>70</v>
      </c>
      <c r="C121" s="3" t="s">
        <v>86</v>
      </c>
      <c r="D121" s="3" t="s">
        <v>28</v>
      </c>
      <c r="E121">
        <v>2029</v>
      </c>
      <c r="F121" s="3" t="str">
        <f t="shared" si="2"/>
        <v>AQOutBRILL2029</v>
      </c>
      <c r="G121" s="9">
        <v>12.888999999999999</v>
      </c>
      <c r="H121" s="9">
        <v>24.038</v>
      </c>
      <c r="I121" s="9">
        <v>27.09</v>
      </c>
      <c r="J121" s="9">
        <v>41.305999999999997</v>
      </c>
      <c r="K121" s="9">
        <v>37.792000000000002</v>
      </c>
      <c r="L121" s="9">
        <v>29.747</v>
      </c>
      <c r="M121" s="9">
        <v>40.000999999999998</v>
      </c>
      <c r="N121" s="9">
        <v>63.353999999999999</v>
      </c>
      <c r="O121" s="9">
        <v>93.971999999999994</v>
      </c>
      <c r="P121" s="9">
        <v>109.91800000000001</v>
      </c>
      <c r="Q121" s="9">
        <v>78.69</v>
      </c>
      <c r="R121" s="9">
        <v>54.732999999999997</v>
      </c>
      <c r="S121" s="9">
        <v>32.796999999999997</v>
      </c>
      <c r="T121" s="9">
        <v>24.21</v>
      </c>
    </row>
    <row r="122" spans="1:20" x14ac:dyDescent="0.35">
      <c r="A122">
        <f t="shared" si="3"/>
        <v>122</v>
      </c>
      <c r="B122" s="3" t="s">
        <v>70</v>
      </c>
      <c r="C122" s="3" t="s">
        <v>86</v>
      </c>
      <c r="D122" s="3" t="s">
        <v>29</v>
      </c>
      <c r="E122">
        <v>2020</v>
      </c>
      <c r="F122" s="3" t="str">
        <f t="shared" si="2"/>
        <v>AQOutH HORS2020</v>
      </c>
      <c r="G122" s="9">
        <v>1.4910000000000001</v>
      </c>
      <c r="H122" s="9">
        <v>1.107</v>
      </c>
      <c r="I122" s="9">
        <v>1.849</v>
      </c>
      <c r="J122" s="9">
        <v>6.4969999999999999</v>
      </c>
      <c r="K122" s="9">
        <v>2.3780000000000001</v>
      </c>
      <c r="L122" s="9">
        <v>5.0919999999999996</v>
      </c>
      <c r="M122" s="9">
        <v>6.1239999999999997</v>
      </c>
      <c r="N122" s="9">
        <v>8.2460000000000004</v>
      </c>
      <c r="O122" s="9">
        <v>4.0259999999999998</v>
      </c>
      <c r="P122" s="9">
        <v>4.3520000000000003</v>
      </c>
      <c r="Q122" s="9">
        <v>2.7069999999999999</v>
      </c>
      <c r="R122" s="9">
        <v>2.7069999999999999</v>
      </c>
      <c r="S122" s="9">
        <v>2.7069999999999999</v>
      </c>
      <c r="T122" s="9">
        <v>2.7080000000000002</v>
      </c>
    </row>
    <row r="123" spans="1:20" x14ac:dyDescent="0.35">
      <c r="A123">
        <f t="shared" si="3"/>
        <v>123</v>
      </c>
      <c r="B123" s="3" t="s">
        <v>70</v>
      </c>
      <c r="C123" s="3" t="s">
        <v>86</v>
      </c>
      <c r="D123" s="3" t="s">
        <v>29</v>
      </c>
      <c r="E123">
        <v>2021</v>
      </c>
      <c r="F123" s="3" t="str">
        <f t="shared" si="2"/>
        <v>AQOutH HORS2021</v>
      </c>
      <c r="G123" s="9">
        <v>0.9</v>
      </c>
      <c r="H123" s="9">
        <v>0.9</v>
      </c>
      <c r="I123" s="9">
        <v>3.9060000000000001</v>
      </c>
      <c r="J123" s="9">
        <v>5.1619999999999999</v>
      </c>
      <c r="K123" s="9">
        <v>3.4279999999999999</v>
      </c>
      <c r="L123" s="9">
        <v>2.4510000000000001</v>
      </c>
      <c r="M123" s="9">
        <v>2.7250000000000001</v>
      </c>
      <c r="N123" s="9">
        <v>6.7009999999999996</v>
      </c>
      <c r="O123" s="9">
        <v>7.383</v>
      </c>
      <c r="P123" s="9">
        <v>5.5590000000000002</v>
      </c>
      <c r="Q123" s="9">
        <v>3.16</v>
      </c>
      <c r="R123" s="9">
        <v>3.16</v>
      </c>
      <c r="S123" s="9">
        <v>3.16</v>
      </c>
      <c r="T123" s="9">
        <v>3.161</v>
      </c>
    </row>
    <row r="124" spans="1:20" x14ac:dyDescent="0.35">
      <c r="A124">
        <f t="shared" si="3"/>
        <v>124</v>
      </c>
      <c r="B124" s="3" t="s">
        <v>70</v>
      </c>
      <c r="C124" s="3" t="s">
        <v>86</v>
      </c>
      <c r="D124" s="3" t="s">
        <v>29</v>
      </c>
      <c r="E124">
        <v>2022</v>
      </c>
      <c r="F124" s="3" t="str">
        <f t="shared" si="2"/>
        <v>AQOutH HORS2022</v>
      </c>
      <c r="G124" s="9">
        <v>1.159</v>
      </c>
      <c r="H124" s="9">
        <v>0.99</v>
      </c>
      <c r="I124" s="9">
        <v>1.7270000000000001</v>
      </c>
      <c r="J124" s="9">
        <v>3.2509999999999999</v>
      </c>
      <c r="K124" s="9">
        <v>2.8490000000000002</v>
      </c>
      <c r="L124" s="9">
        <v>3.4870000000000001</v>
      </c>
      <c r="M124" s="9">
        <v>2.93</v>
      </c>
      <c r="N124" s="9">
        <v>11.622999999999999</v>
      </c>
      <c r="O124" s="9">
        <v>7.5439999999999996</v>
      </c>
      <c r="P124" s="9">
        <v>5.2640000000000002</v>
      </c>
      <c r="Q124" s="9">
        <v>2.266</v>
      </c>
      <c r="R124" s="9">
        <v>2.266</v>
      </c>
      <c r="S124" s="9">
        <v>2.266</v>
      </c>
      <c r="T124" s="9">
        <v>2.2650000000000001</v>
      </c>
    </row>
    <row r="125" spans="1:20" x14ac:dyDescent="0.35">
      <c r="A125">
        <f t="shared" si="3"/>
        <v>125</v>
      </c>
      <c r="B125" s="3" t="s">
        <v>70</v>
      </c>
      <c r="C125" s="3" t="s">
        <v>86</v>
      </c>
      <c r="D125" s="3" t="s">
        <v>29</v>
      </c>
      <c r="E125">
        <v>2023</v>
      </c>
      <c r="F125" s="3" t="str">
        <f t="shared" si="2"/>
        <v>AQOutH HORS2023</v>
      </c>
      <c r="G125" s="9">
        <v>1.351</v>
      </c>
      <c r="H125" s="9">
        <v>1.607</v>
      </c>
      <c r="I125" s="9">
        <v>1.9510000000000001</v>
      </c>
      <c r="J125" s="9">
        <v>5.2839999999999998</v>
      </c>
      <c r="K125" s="9">
        <v>3.1190000000000002</v>
      </c>
      <c r="L125" s="9">
        <v>0.79600000000000004</v>
      </c>
      <c r="M125" s="9">
        <v>0.79600000000000004</v>
      </c>
      <c r="N125" s="9">
        <v>8.1120000000000001</v>
      </c>
      <c r="O125" s="9">
        <v>8.6809999999999992</v>
      </c>
      <c r="P125" s="9">
        <v>1.623</v>
      </c>
      <c r="Q125" s="9">
        <v>2.3530000000000002</v>
      </c>
      <c r="R125" s="9">
        <v>2.3530000000000002</v>
      </c>
      <c r="S125" s="9">
        <v>2.3530000000000002</v>
      </c>
      <c r="T125" s="9">
        <v>2.3540000000000001</v>
      </c>
    </row>
    <row r="126" spans="1:20" x14ac:dyDescent="0.35">
      <c r="A126">
        <f t="shared" si="3"/>
        <v>126</v>
      </c>
      <c r="B126" s="3" t="s">
        <v>70</v>
      </c>
      <c r="C126" s="3" t="s">
        <v>86</v>
      </c>
      <c r="D126" s="3" t="s">
        <v>29</v>
      </c>
      <c r="E126">
        <v>2024</v>
      </c>
      <c r="F126" s="3" t="str">
        <f t="shared" si="2"/>
        <v>AQOutH HORS2024</v>
      </c>
      <c r="G126" s="9">
        <v>0.79600000000000004</v>
      </c>
      <c r="H126" s="9">
        <v>0.79600000000000004</v>
      </c>
      <c r="I126" s="9">
        <v>3.1579999999999999</v>
      </c>
      <c r="J126" s="9">
        <v>4.1970000000000001</v>
      </c>
      <c r="K126" s="9">
        <v>0.76100000000000001</v>
      </c>
      <c r="L126" s="9">
        <v>2.4550000000000001</v>
      </c>
      <c r="M126" s="9">
        <v>12.526999999999999</v>
      </c>
      <c r="N126" s="9">
        <v>9.8759999999999994</v>
      </c>
      <c r="O126" s="9">
        <v>6.4470000000000001</v>
      </c>
      <c r="P126" s="9">
        <v>1.698</v>
      </c>
      <c r="Q126" s="9">
        <v>1.4319999999999999</v>
      </c>
      <c r="R126" s="9">
        <v>1.4419999999999999</v>
      </c>
      <c r="S126" s="9">
        <v>2.3050000000000002</v>
      </c>
      <c r="T126" s="9">
        <v>2.2509999999999999</v>
      </c>
    </row>
    <row r="127" spans="1:20" x14ac:dyDescent="0.35">
      <c r="A127">
        <f t="shared" si="3"/>
        <v>127</v>
      </c>
      <c r="B127" s="3" t="s">
        <v>70</v>
      </c>
      <c r="C127" s="3" t="s">
        <v>86</v>
      </c>
      <c r="D127" s="3" t="s">
        <v>29</v>
      </c>
      <c r="E127">
        <v>2025</v>
      </c>
      <c r="F127" s="3" t="str">
        <f t="shared" si="2"/>
        <v>AQOutH HORS2025</v>
      </c>
      <c r="G127" s="9">
        <v>2.0790000000000002</v>
      </c>
      <c r="H127" s="9">
        <v>2.085</v>
      </c>
      <c r="I127" s="9">
        <v>2.2440000000000002</v>
      </c>
      <c r="J127" s="9">
        <v>7.9489999999999998</v>
      </c>
      <c r="K127" s="9">
        <v>2.5459999999999998</v>
      </c>
      <c r="L127" s="9">
        <v>1.762</v>
      </c>
      <c r="M127" s="9">
        <v>2.1190000000000002</v>
      </c>
      <c r="N127" s="9">
        <v>0.9</v>
      </c>
      <c r="O127" s="9">
        <v>2.3010000000000002</v>
      </c>
      <c r="P127" s="9">
        <v>4.1870000000000003</v>
      </c>
      <c r="Q127" s="9">
        <v>3.5760000000000001</v>
      </c>
      <c r="R127" s="9">
        <v>3.5760000000000001</v>
      </c>
      <c r="S127" s="9">
        <v>3.5760000000000001</v>
      </c>
      <c r="T127" s="9">
        <v>3.5750000000000002</v>
      </c>
    </row>
    <row r="128" spans="1:20" x14ac:dyDescent="0.35">
      <c r="A128">
        <f t="shared" si="3"/>
        <v>128</v>
      </c>
      <c r="B128" s="3" t="s">
        <v>70</v>
      </c>
      <c r="C128" s="3" t="s">
        <v>86</v>
      </c>
      <c r="D128" s="3" t="s">
        <v>29</v>
      </c>
      <c r="E128">
        <v>2026</v>
      </c>
      <c r="F128" s="3" t="str">
        <f t="shared" si="2"/>
        <v>AQOutH HORS2026</v>
      </c>
      <c r="G128" s="9">
        <v>2.1280000000000001</v>
      </c>
      <c r="H128" s="9">
        <v>1.643</v>
      </c>
      <c r="I128" s="9">
        <v>1.7589999999999999</v>
      </c>
      <c r="J128" s="9">
        <v>0.9</v>
      </c>
      <c r="K128" s="9">
        <v>0.9</v>
      </c>
      <c r="L128" s="9">
        <v>8.7710000000000008</v>
      </c>
      <c r="M128" s="9">
        <v>12.708</v>
      </c>
      <c r="N128" s="9">
        <v>20.5</v>
      </c>
      <c r="O128" s="9">
        <v>4.1920000000000002</v>
      </c>
      <c r="P128" s="9">
        <v>2.82</v>
      </c>
      <c r="Q128" s="9">
        <v>3.27</v>
      </c>
      <c r="R128" s="9">
        <v>3.27</v>
      </c>
      <c r="S128" s="9">
        <v>3.27</v>
      </c>
      <c r="T128" s="9">
        <v>3.2709999999999999</v>
      </c>
    </row>
    <row r="129" spans="1:20" x14ac:dyDescent="0.35">
      <c r="A129">
        <f t="shared" si="3"/>
        <v>129</v>
      </c>
      <c r="B129" s="3" t="s">
        <v>70</v>
      </c>
      <c r="C129" s="3" t="s">
        <v>86</v>
      </c>
      <c r="D129" s="3" t="s">
        <v>29</v>
      </c>
      <c r="E129">
        <v>2027</v>
      </c>
      <c r="F129" s="3" t="str">
        <f t="shared" si="2"/>
        <v>AQOutH HORS2027</v>
      </c>
      <c r="G129" s="9">
        <v>0.9</v>
      </c>
      <c r="H129" s="9">
        <v>0.9</v>
      </c>
      <c r="I129" s="9">
        <v>5.09</v>
      </c>
      <c r="J129" s="9">
        <v>6.843</v>
      </c>
      <c r="K129" s="9">
        <v>3.06</v>
      </c>
      <c r="L129" s="9">
        <v>9.52</v>
      </c>
      <c r="M129" s="9">
        <v>12.103999999999999</v>
      </c>
      <c r="N129" s="9">
        <v>15.94</v>
      </c>
      <c r="O129" s="9">
        <v>9</v>
      </c>
      <c r="P129" s="9">
        <v>10.018000000000001</v>
      </c>
      <c r="Q129" s="9">
        <v>6.3890000000000002</v>
      </c>
      <c r="R129" s="9">
        <v>4.9740000000000002</v>
      </c>
      <c r="S129" s="9">
        <v>4.0220000000000002</v>
      </c>
      <c r="T129" s="9">
        <v>4.0209999999999999</v>
      </c>
    </row>
    <row r="130" spans="1:20" x14ac:dyDescent="0.35">
      <c r="A130">
        <f t="shared" si="3"/>
        <v>130</v>
      </c>
      <c r="B130" s="3" t="s">
        <v>70</v>
      </c>
      <c r="C130" s="3" t="s">
        <v>86</v>
      </c>
      <c r="D130" s="3" t="s">
        <v>29</v>
      </c>
      <c r="E130">
        <v>2028</v>
      </c>
      <c r="F130" s="3" t="str">
        <f t="shared" ref="F130:F193" si="4">_xlfn.CONCAT(B130,C130,D130,E130)</f>
        <v>AQOutH HORS2028</v>
      </c>
      <c r="G130" s="9">
        <v>1.6890000000000001</v>
      </c>
      <c r="H130" s="9">
        <v>1.655</v>
      </c>
      <c r="I130" s="9">
        <v>0.9</v>
      </c>
      <c r="J130" s="9">
        <v>4.2450000000000001</v>
      </c>
      <c r="K130" s="9">
        <v>3.5419999999999998</v>
      </c>
      <c r="L130" s="9">
        <v>5.3040000000000003</v>
      </c>
      <c r="M130" s="9">
        <v>5.7279999999999998</v>
      </c>
      <c r="N130" s="9">
        <v>7.9260000000000002</v>
      </c>
      <c r="O130" s="9">
        <v>7.1289999999999996</v>
      </c>
      <c r="P130" s="9">
        <v>6.6719999999999997</v>
      </c>
      <c r="Q130" s="9">
        <v>2.7050000000000001</v>
      </c>
      <c r="R130" s="9">
        <v>2.7050000000000001</v>
      </c>
      <c r="S130" s="9">
        <v>2.7050000000000001</v>
      </c>
      <c r="T130" s="9">
        <v>2.706</v>
      </c>
    </row>
    <row r="131" spans="1:20" x14ac:dyDescent="0.35">
      <c r="A131">
        <f t="shared" ref="A131:A194" si="5">A130+1</f>
        <v>131</v>
      </c>
      <c r="B131" s="3" t="s">
        <v>70</v>
      </c>
      <c r="C131" s="3" t="s">
        <v>86</v>
      </c>
      <c r="D131" s="3" t="s">
        <v>29</v>
      </c>
      <c r="E131">
        <v>2029</v>
      </c>
      <c r="F131" s="3" t="str">
        <f t="shared" si="4"/>
        <v>AQOutH HORS2029</v>
      </c>
      <c r="G131" s="9">
        <v>0.9</v>
      </c>
      <c r="H131" s="9">
        <v>0.9</v>
      </c>
      <c r="I131" s="9">
        <v>1.756</v>
      </c>
      <c r="J131" s="9">
        <v>9</v>
      </c>
      <c r="K131" s="9">
        <v>9.64</v>
      </c>
      <c r="L131" s="9">
        <v>16.009</v>
      </c>
      <c r="M131" s="9">
        <v>6.1369999999999996</v>
      </c>
      <c r="N131" s="9">
        <v>5.4119999999999999</v>
      </c>
      <c r="O131" s="9">
        <v>2.14</v>
      </c>
      <c r="P131" s="9">
        <v>3.16</v>
      </c>
      <c r="Q131" s="9">
        <v>11.134</v>
      </c>
      <c r="R131" s="9">
        <v>4.1660000000000004</v>
      </c>
      <c r="S131" s="9">
        <v>4.1660000000000004</v>
      </c>
      <c r="T131" s="9">
        <v>4.1660000000000004</v>
      </c>
    </row>
    <row r="132" spans="1:20" x14ac:dyDescent="0.35">
      <c r="A132">
        <f t="shared" si="5"/>
        <v>132</v>
      </c>
      <c r="B132" s="3" t="s">
        <v>70</v>
      </c>
      <c r="C132" s="3" t="s">
        <v>86</v>
      </c>
      <c r="D132" s="3" t="s">
        <v>30</v>
      </c>
      <c r="E132">
        <v>2020</v>
      </c>
      <c r="F132" s="3" t="str">
        <f t="shared" si="4"/>
        <v>AQOutCOLFLS2020</v>
      </c>
      <c r="G132" s="9">
        <v>3.5</v>
      </c>
      <c r="H132" s="9">
        <v>3.5</v>
      </c>
      <c r="I132" s="9">
        <v>3.5</v>
      </c>
      <c r="J132" s="9">
        <v>7.8390000000000004</v>
      </c>
      <c r="K132" s="9">
        <v>3.6680000000000001</v>
      </c>
      <c r="L132" s="9">
        <v>6.32</v>
      </c>
      <c r="M132" s="9">
        <v>9.0619999999999994</v>
      </c>
      <c r="N132" s="9">
        <v>14.295</v>
      </c>
      <c r="O132" s="9">
        <v>36.911000000000001</v>
      </c>
      <c r="P132" s="9">
        <v>25.93</v>
      </c>
      <c r="Q132" s="9">
        <v>8.0519999999999996</v>
      </c>
      <c r="R132" s="9">
        <v>5.4</v>
      </c>
      <c r="S132" s="9">
        <v>4.3479999999999999</v>
      </c>
      <c r="T132" s="9">
        <v>6.1820000000000004</v>
      </c>
    </row>
    <row r="133" spans="1:20" x14ac:dyDescent="0.35">
      <c r="A133">
        <f t="shared" si="5"/>
        <v>133</v>
      </c>
      <c r="B133" s="3" t="s">
        <v>70</v>
      </c>
      <c r="C133" s="3" t="s">
        <v>86</v>
      </c>
      <c r="D133" s="3" t="s">
        <v>30</v>
      </c>
      <c r="E133">
        <v>2021</v>
      </c>
      <c r="F133" s="3" t="str">
        <f t="shared" si="4"/>
        <v>AQOutCOLFLS2021</v>
      </c>
      <c r="G133" s="9">
        <v>3.8620000000000001</v>
      </c>
      <c r="H133" s="9">
        <v>7.415</v>
      </c>
      <c r="I133" s="9">
        <v>8.7899999999999991</v>
      </c>
      <c r="J133" s="9">
        <v>7.8019999999999996</v>
      </c>
      <c r="K133" s="9">
        <v>5.3920000000000003</v>
      </c>
      <c r="L133" s="9">
        <v>4.1740000000000004</v>
      </c>
      <c r="M133" s="9">
        <v>3.5</v>
      </c>
      <c r="N133" s="9">
        <v>21.466000000000001</v>
      </c>
      <c r="O133" s="9">
        <v>32.593000000000004</v>
      </c>
      <c r="P133" s="9">
        <v>18.829000000000001</v>
      </c>
      <c r="Q133" s="9">
        <v>10.488</v>
      </c>
      <c r="R133" s="9">
        <v>7.4649999999999999</v>
      </c>
      <c r="S133" s="9">
        <v>5.2720000000000002</v>
      </c>
      <c r="T133" s="9">
        <v>4.758</v>
      </c>
    </row>
    <row r="134" spans="1:20" x14ac:dyDescent="0.35">
      <c r="A134">
        <f t="shared" si="5"/>
        <v>134</v>
      </c>
      <c r="B134" s="3" t="s">
        <v>70</v>
      </c>
      <c r="C134" s="3" t="s">
        <v>86</v>
      </c>
      <c r="D134" s="3" t="s">
        <v>30</v>
      </c>
      <c r="E134">
        <v>2022</v>
      </c>
      <c r="F134" s="3" t="str">
        <f t="shared" si="4"/>
        <v>AQOutCOLFLS2022</v>
      </c>
      <c r="G134" s="9">
        <v>3.5</v>
      </c>
      <c r="H134" s="9">
        <v>3.5</v>
      </c>
      <c r="I134" s="9">
        <v>4.0129999999999999</v>
      </c>
      <c r="J134" s="9">
        <v>5.7519999999999998</v>
      </c>
      <c r="K134" s="9">
        <v>5.3410000000000002</v>
      </c>
      <c r="L134" s="9">
        <v>6.9969999999999999</v>
      </c>
      <c r="M134" s="9">
        <v>6.5609999999999999</v>
      </c>
      <c r="N134" s="9">
        <v>23.545000000000002</v>
      </c>
      <c r="O134" s="9">
        <v>33.173999999999999</v>
      </c>
      <c r="P134" s="9">
        <v>16.879000000000001</v>
      </c>
      <c r="Q134" s="9">
        <v>5.5049999999999999</v>
      </c>
      <c r="R134" s="9">
        <v>3.9689999999999999</v>
      </c>
      <c r="S134" s="9">
        <v>3.9660000000000002</v>
      </c>
      <c r="T134" s="9">
        <v>4.5880000000000001</v>
      </c>
    </row>
    <row r="135" spans="1:20" x14ac:dyDescent="0.35">
      <c r="A135">
        <f t="shared" si="5"/>
        <v>135</v>
      </c>
      <c r="B135" s="3" t="s">
        <v>70</v>
      </c>
      <c r="C135" s="3" t="s">
        <v>86</v>
      </c>
      <c r="D135" s="3" t="s">
        <v>30</v>
      </c>
      <c r="E135">
        <v>2023</v>
      </c>
      <c r="F135" s="3" t="str">
        <f t="shared" si="4"/>
        <v>AQOutCOLFLS2023</v>
      </c>
      <c r="G135" s="9">
        <v>3.5</v>
      </c>
      <c r="H135" s="9">
        <v>3.5</v>
      </c>
      <c r="I135" s="9">
        <v>3.5</v>
      </c>
      <c r="J135" s="9">
        <v>6.6840000000000002</v>
      </c>
      <c r="K135" s="9">
        <v>5.68</v>
      </c>
      <c r="L135" s="9">
        <v>6.3460000000000001</v>
      </c>
      <c r="M135" s="9">
        <v>10.858000000000001</v>
      </c>
      <c r="N135" s="9">
        <v>24.484999999999999</v>
      </c>
      <c r="O135" s="9">
        <v>28.266999999999999</v>
      </c>
      <c r="P135" s="9">
        <v>11.597</v>
      </c>
      <c r="Q135" s="9">
        <v>6.1050000000000004</v>
      </c>
      <c r="R135" s="9">
        <v>4.3029999999999999</v>
      </c>
      <c r="S135" s="9">
        <v>3.84</v>
      </c>
      <c r="T135" s="9">
        <v>3.9649999999999999</v>
      </c>
    </row>
    <row r="136" spans="1:20" x14ac:dyDescent="0.35">
      <c r="A136">
        <f t="shared" si="5"/>
        <v>136</v>
      </c>
      <c r="B136" s="3" t="s">
        <v>70</v>
      </c>
      <c r="C136" s="3" t="s">
        <v>86</v>
      </c>
      <c r="D136" s="3" t="s">
        <v>30</v>
      </c>
      <c r="E136">
        <v>2024</v>
      </c>
      <c r="F136" s="3" t="str">
        <f t="shared" si="4"/>
        <v>AQOutCOLFLS2024</v>
      </c>
      <c r="G136" s="9">
        <v>4.2949999999999999</v>
      </c>
      <c r="H136" s="9">
        <v>4.4710000000000001</v>
      </c>
      <c r="I136" s="9">
        <v>6.2140000000000004</v>
      </c>
      <c r="J136" s="9">
        <v>9.18</v>
      </c>
      <c r="K136" s="9">
        <v>4.6349999999999998</v>
      </c>
      <c r="L136" s="9">
        <v>8.5839999999999996</v>
      </c>
      <c r="M136" s="9">
        <v>22.059000000000001</v>
      </c>
      <c r="N136" s="9">
        <v>23.643999999999998</v>
      </c>
      <c r="O136" s="9">
        <v>22.497</v>
      </c>
      <c r="P136" s="9">
        <v>6.42</v>
      </c>
      <c r="Q136" s="9">
        <v>3.3959999999999999</v>
      </c>
      <c r="R136" s="9">
        <v>3.3959999999999999</v>
      </c>
      <c r="S136" s="9">
        <v>3.3959999999999999</v>
      </c>
      <c r="T136" s="9">
        <v>3.3959999999999999</v>
      </c>
    </row>
    <row r="137" spans="1:20" x14ac:dyDescent="0.35">
      <c r="A137">
        <f t="shared" si="5"/>
        <v>137</v>
      </c>
      <c r="B137" s="3" t="s">
        <v>70</v>
      </c>
      <c r="C137" s="3" t="s">
        <v>86</v>
      </c>
      <c r="D137" s="3" t="s">
        <v>30</v>
      </c>
      <c r="E137">
        <v>2025</v>
      </c>
      <c r="F137" s="3" t="str">
        <f t="shared" si="4"/>
        <v>AQOutCOLFLS2025</v>
      </c>
      <c r="G137" s="9">
        <v>3.3959999999999999</v>
      </c>
      <c r="H137" s="9">
        <v>3.3959999999999999</v>
      </c>
      <c r="I137" s="9">
        <v>3.3959999999999999</v>
      </c>
      <c r="J137" s="9">
        <v>9.0609999999999999</v>
      </c>
      <c r="K137" s="9">
        <v>3.5</v>
      </c>
      <c r="L137" s="9">
        <v>3.5</v>
      </c>
      <c r="M137" s="9">
        <v>3.5</v>
      </c>
      <c r="N137" s="9">
        <v>12.959</v>
      </c>
      <c r="O137" s="9">
        <v>27.442</v>
      </c>
      <c r="P137" s="9">
        <v>17.968</v>
      </c>
      <c r="Q137" s="9">
        <v>7.9379999999999997</v>
      </c>
      <c r="R137" s="9">
        <v>5.6239999999999997</v>
      </c>
      <c r="S137" s="9">
        <v>5.3259999999999996</v>
      </c>
      <c r="T137" s="9">
        <v>4.9770000000000003</v>
      </c>
    </row>
    <row r="138" spans="1:20" x14ac:dyDescent="0.35">
      <c r="A138">
        <f t="shared" si="5"/>
        <v>138</v>
      </c>
      <c r="B138" s="3" t="s">
        <v>70</v>
      </c>
      <c r="C138" s="3" t="s">
        <v>86</v>
      </c>
      <c r="D138" s="3" t="s">
        <v>30</v>
      </c>
      <c r="E138">
        <v>2026</v>
      </c>
      <c r="F138" s="3" t="str">
        <f t="shared" si="4"/>
        <v>AQOutCOLFLS2026</v>
      </c>
      <c r="G138" s="9">
        <v>3.5</v>
      </c>
      <c r="H138" s="9">
        <v>3.5</v>
      </c>
      <c r="I138" s="9">
        <v>3.5</v>
      </c>
      <c r="J138" s="9">
        <v>4.1740000000000004</v>
      </c>
      <c r="K138" s="9">
        <v>5.0259999999999998</v>
      </c>
      <c r="L138" s="9">
        <v>12.436999999999999</v>
      </c>
      <c r="M138" s="9">
        <v>19.5</v>
      </c>
      <c r="N138" s="9">
        <v>39.582000000000001</v>
      </c>
      <c r="O138" s="9">
        <v>29.841000000000001</v>
      </c>
      <c r="P138" s="9">
        <v>20.786999999999999</v>
      </c>
      <c r="Q138" s="9">
        <v>8.4480000000000004</v>
      </c>
      <c r="R138" s="9">
        <v>6.0750000000000002</v>
      </c>
      <c r="S138" s="9">
        <v>5.4720000000000004</v>
      </c>
      <c r="T138" s="9">
        <v>4.9269999999999996</v>
      </c>
    </row>
    <row r="139" spans="1:20" x14ac:dyDescent="0.35">
      <c r="A139">
        <f t="shared" si="5"/>
        <v>139</v>
      </c>
      <c r="B139" s="3" t="s">
        <v>70</v>
      </c>
      <c r="C139" s="3" t="s">
        <v>86</v>
      </c>
      <c r="D139" s="3" t="s">
        <v>30</v>
      </c>
      <c r="E139">
        <v>2027</v>
      </c>
      <c r="F139" s="3" t="str">
        <f t="shared" si="4"/>
        <v>AQOutCOLFLS2027</v>
      </c>
      <c r="G139" s="9">
        <v>3.8439999999999999</v>
      </c>
      <c r="H139" s="9">
        <v>4.97</v>
      </c>
      <c r="I139" s="9">
        <v>11.236000000000001</v>
      </c>
      <c r="J139" s="9">
        <v>10.28</v>
      </c>
      <c r="K139" s="9">
        <v>5.266</v>
      </c>
      <c r="L139" s="9">
        <v>13.278</v>
      </c>
      <c r="M139" s="9">
        <v>22.626999999999999</v>
      </c>
      <c r="N139" s="9">
        <v>36.496000000000002</v>
      </c>
      <c r="O139" s="9">
        <v>42.094999999999999</v>
      </c>
      <c r="P139" s="9">
        <v>46.067999999999998</v>
      </c>
      <c r="Q139" s="9">
        <v>19.719000000000001</v>
      </c>
      <c r="R139" s="9">
        <v>12.784000000000001</v>
      </c>
      <c r="S139" s="9">
        <v>7.0579999999999998</v>
      </c>
      <c r="T139" s="9">
        <v>6.125</v>
      </c>
    </row>
    <row r="140" spans="1:20" x14ac:dyDescent="0.35">
      <c r="A140">
        <f t="shared" si="5"/>
        <v>140</v>
      </c>
      <c r="B140" s="3" t="s">
        <v>70</v>
      </c>
      <c r="C140" s="3" t="s">
        <v>86</v>
      </c>
      <c r="D140" s="3" t="s">
        <v>30</v>
      </c>
      <c r="E140">
        <v>2028</v>
      </c>
      <c r="F140" s="3" t="str">
        <f t="shared" si="4"/>
        <v>AQOutCOLFLS2028</v>
      </c>
      <c r="G140" s="9">
        <v>3.5</v>
      </c>
      <c r="H140" s="9">
        <v>3.5</v>
      </c>
      <c r="I140" s="9">
        <v>3.9260000000000002</v>
      </c>
      <c r="J140" s="9">
        <v>6.4909999999999997</v>
      </c>
      <c r="K140" s="9">
        <v>6.09</v>
      </c>
      <c r="L140" s="9">
        <v>10.173</v>
      </c>
      <c r="M140" s="9">
        <v>12.314</v>
      </c>
      <c r="N140" s="9">
        <v>17.045999999999999</v>
      </c>
      <c r="O140" s="9">
        <v>29.959</v>
      </c>
      <c r="P140" s="9">
        <v>25.132000000000001</v>
      </c>
      <c r="Q140" s="9">
        <v>7.7880000000000003</v>
      </c>
      <c r="R140" s="9">
        <v>4.9969999999999999</v>
      </c>
      <c r="S140" s="9">
        <v>4.4320000000000004</v>
      </c>
      <c r="T140" s="9">
        <v>4.6429999999999998</v>
      </c>
    </row>
    <row r="141" spans="1:20" x14ac:dyDescent="0.35">
      <c r="A141">
        <f t="shared" si="5"/>
        <v>141</v>
      </c>
      <c r="B141" s="3" t="s">
        <v>70</v>
      </c>
      <c r="C141" s="3" t="s">
        <v>86</v>
      </c>
      <c r="D141" s="3" t="s">
        <v>30</v>
      </c>
      <c r="E141">
        <v>2029</v>
      </c>
      <c r="F141" s="3" t="str">
        <f t="shared" si="4"/>
        <v>AQOutCOLFLS2029</v>
      </c>
      <c r="G141" s="9">
        <v>4.1760000000000002</v>
      </c>
      <c r="H141" s="9">
        <v>3.5289999999999999</v>
      </c>
      <c r="I141" s="9">
        <v>3.5</v>
      </c>
      <c r="J141" s="9">
        <v>10.321</v>
      </c>
      <c r="K141" s="9">
        <v>11.01</v>
      </c>
      <c r="L141" s="9">
        <v>19.199000000000002</v>
      </c>
      <c r="M141" s="9">
        <v>20.6</v>
      </c>
      <c r="N141" s="9">
        <v>17.29</v>
      </c>
      <c r="O141" s="9">
        <v>33.481000000000002</v>
      </c>
      <c r="P141" s="9">
        <v>45.061999999999998</v>
      </c>
      <c r="Q141" s="9">
        <v>28.852</v>
      </c>
      <c r="R141" s="9">
        <v>10.842000000000001</v>
      </c>
      <c r="S141" s="9">
        <v>7.4249999999999998</v>
      </c>
      <c r="T141" s="9">
        <v>6.7960000000000003</v>
      </c>
    </row>
    <row r="142" spans="1:20" x14ac:dyDescent="0.35">
      <c r="A142">
        <f t="shared" si="5"/>
        <v>142</v>
      </c>
      <c r="B142" s="3" t="s">
        <v>70</v>
      </c>
      <c r="C142" s="3" t="s">
        <v>86</v>
      </c>
      <c r="D142" s="3" t="s">
        <v>94</v>
      </c>
      <c r="E142">
        <v>2020</v>
      </c>
      <c r="F142" s="3" t="str">
        <f t="shared" si="4"/>
        <v>AQOutSKQ2020</v>
      </c>
      <c r="G142" s="9">
        <v>7.8710000000000004</v>
      </c>
      <c r="H142" s="9">
        <v>6.5919999999999996</v>
      </c>
      <c r="I142" s="9">
        <v>8.1539999999999999</v>
      </c>
      <c r="J142" s="9">
        <v>11.77</v>
      </c>
      <c r="K142" s="9">
        <v>7.7889999999999997</v>
      </c>
      <c r="L142" s="9">
        <v>8.9139999999999997</v>
      </c>
      <c r="M142" s="9">
        <v>8.7509999999999994</v>
      </c>
      <c r="N142" s="9">
        <v>12.358000000000001</v>
      </c>
      <c r="O142" s="9">
        <v>30.614000000000001</v>
      </c>
      <c r="P142" s="9">
        <v>29.626000000000001</v>
      </c>
      <c r="Q142" s="9">
        <v>8.952</v>
      </c>
      <c r="R142" s="9">
        <v>5.4809999999999999</v>
      </c>
      <c r="S142" s="9">
        <v>4.218</v>
      </c>
      <c r="T142" s="9">
        <v>8.0150000000000006</v>
      </c>
    </row>
    <row r="143" spans="1:20" x14ac:dyDescent="0.35">
      <c r="A143">
        <f t="shared" si="5"/>
        <v>143</v>
      </c>
      <c r="B143" s="3" t="s">
        <v>70</v>
      </c>
      <c r="C143" s="3" t="s">
        <v>86</v>
      </c>
      <c r="D143" s="3" t="s">
        <v>94</v>
      </c>
      <c r="E143">
        <v>2021</v>
      </c>
      <c r="F143" s="3" t="str">
        <f t="shared" si="4"/>
        <v>AQOutSKQ2021</v>
      </c>
      <c r="G143" s="9">
        <v>8.1709999999999994</v>
      </c>
      <c r="H143" s="9">
        <v>11.316000000000001</v>
      </c>
      <c r="I143" s="9">
        <v>14.763</v>
      </c>
      <c r="J143" s="9">
        <v>12.766</v>
      </c>
      <c r="K143" s="9">
        <v>10.108000000000001</v>
      </c>
      <c r="L143" s="9">
        <v>7.9909999999999997</v>
      </c>
      <c r="M143" s="9">
        <v>6.2110000000000003</v>
      </c>
      <c r="N143" s="9">
        <v>11.817</v>
      </c>
      <c r="O143" s="9">
        <v>31.318000000000001</v>
      </c>
      <c r="P143" s="9">
        <v>18.158999999999999</v>
      </c>
      <c r="Q143" s="9">
        <v>12.271000000000001</v>
      </c>
      <c r="R143" s="9">
        <v>8.2100000000000009</v>
      </c>
      <c r="S143" s="9">
        <v>5.4059999999999997</v>
      </c>
      <c r="T143" s="9">
        <v>6.0650000000000004</v>
      </c>
    </row>
    <row r="144" spans="1:20" x14ac:dyDescent="0.35">
      <c r="A144">
        <f t="shared" si="5"/>
        <v>144</v>
      </c>
      <c r="B144" s="3" t="s">
        <v>70</v>
      </c>
      <c r="C144" s="3" t="s">
        <v>86</v>
      </c>
      <c r="D144" s="3" t="s">
        <v>94</v>
      </c>
      <c r="E144">
        <v>2022</v>
      </c>
      <c r="F144" s="3" t="str">
        <f t="shared" si="4"/>
        <v>AQOutSKQ2022</v>
      </c>
      <c r="G144" s="9">
        <v>7.4820000000000002</v>
      </c>
      <c r="H144" s="9">
        <v>6.423</v>
      </c>
      <c r="I144" s="9">
        <v>8.8130000000000006</v>
      </c>
      <c r="J144" s="9">
        <v>10.093999999999999</v>
      </c>
      <c r="K144" s="9">
        <v>10.115</v>
      </c>
      <c r="L144" s="9">
        <v>9.6750000000000007</v>
      </c>
      <c r="M144" s="9">
        <v>9.2219999999999995</v>
      </c>
      <c r="N144" s="9">
        <v>15.298999999999999</v>
      </c>
      <c r="O144" s="9">
        <v>32.255000000000003</v>
      </c>
      <c r="P144" s="9">
        <v>15.843999999999999</v>
      </c>
      <c r="Q144" s="9">
        <v>7.07</v>
      </c>
      <c r="R144" s="9">
        <v>3.2</v>
      </c>
      <c r="S144" s="9">
        <v>3.2</v>
      </c>
      <c r="T144" s="9">
        <v>5.0609999999999999</v>
      </c>
    </row>
    <row r="145" spans="1:20" x14ac:dyDescent="0.35">
      <c r="A145">
        <f t="shared" si="5"/>
        <v>145</v>
      </c>
      <c r="B145" s="3" t="s">
        <v>70</v>
      </c>
      <c r="C145" s="3" t="s">
        <v>86</v>
      </c>
      <c r="D145" s="3" t="s">
        <v>94</v>
      </c>
      <c r="E145">
        <v>2023</v>
      </c>
      <c r="F145" s="3" t="str">
        <f t="shared" si="4"/>
        <v>AQOutSKQ2023</v>
      </c>
      <c r="G145" s="9">
        <v>7.2130000000000001</v>
      </c>
      <c r="H145" s="9">
        <v>6.2039999999999997</v>
      </c>
      <c r="I145" s="9">
        <v>7.9260000000000002</v>
      </c>
      <c r="J145" s="9">
        <v>10.516</v>
      </c>
      <c r="K145" s="9">
        <v>10.151</v>
      </c>
      <c r="L145" s="9">
        <v>9.2880000000000003</v>
      </c>
      <c r="M145" s="9">
        <v>10.263</v>
      </c>
      <c r="N145" s="9">
        <v>18.553999999999998</v>
      </c>
      <c r="O145" s="9">
        <v>29.350999999999999</v>
      </c>
      <c r="P145" s="9">
        <v>12.7</v>
      </c>
      <c r="Q145" s="9">
        <v>7.07</v>
      </c>
      <c r="R145" s="9">
        <v>3.2</v>
      </c>
      <c r="S145" s="9">
        <v>3.2</v>
      </c>
      <c r="T145" s="9">
        <v>3.2</v>
      </c>
    </row>
    <row r="146" spans="1:20" x14ac:dyDescent="0.35">
      <c r="A146">
        <f t="shared" si="5"/>
        <v>146</v>
      </c>
      <c r="B146" s="3" t="s">
        <v>70</v>
      </c>
      <c r="C146" s="3" t="s">
        <v>86</v>
      </c>
      <c r="D146" s="3" t="s">
        <v>94</v>
      </c>
      <c r="E146">
        <v>2024</v>
      </c>
      <c r="F146" s="3" t="str">
        <f t="shared" si="4"/>
        <v>AQOutSKQ2024</v>
      </c>
      <c r="G146" s="9">
        <v>5.3289999999999997</v>
      </c>
      <c r="H146" s="9">
        <v>7.58</v>
      </c>
      <c r="I146" s="9">
        <v>11.121</v>
      </c>
      <c r="J146" s="9">
        <v>14.211</v>
      </c>
      <c r="K146" s="9">
        <v>9.7260000000000009</v>
      </c>
      <c r="L146" s="9">
        <v>10.516999999999999</v>
      </c>
      <c r="M146" s="9">
        <v>15.895</v>
      </c>
      <c r="N146" s="9">
        <v>23.888000000000002</v>
      </c>
      <c r="O146" s="9">
        <v>23.611000000000001</v>
      </c>
      <c r="P146" s="9">
        <v>12.7</v>
      </c>
      <c r="Q146" s="9">
        <v>7.07</v>
      </c>
      <c r="R146" s="9">
        <v>3.2</v>
      </c>
      <c r="S146" s="9">
        <v>3.2</v>
      </c>
      <c r="T146" s="9">
        <v>3.2</v>
      </c>
    </row>
    <row r="147" spans="1:20" x14ac:dyDescent="0.35">
      <c r="A147">
        <f t="shared" si="5"/>
        <v>147</v>
      </c>
      <c r="B147" s="3" t="s">
        <v>70</v>
      </c>
      <c r="C147" s="3" t="s">
        <v>86</v>
      </c>
      <c r="D147" s="3" t="s">
        <v>94</v>
      </c>
      <c r="E147">
        <v>2025</v>
      </c>
      <c r="F147" s="3" t="str">
        <f t="shared" si="4"/>
        <v>AQOutSKQ2025</v>
      </c>
      <c r="G147" s="9">
        <v>3.2</v>
      </c>
      <c r="H147" s="9">
        <v>3.2</v>
      </c>
      <c r="I147" s="9">
        <v>3.2</v>
      </c>
      <c r="J147" s="9">
        <v>9.0510000000000002</v>
      </c>
      <c r="K147" s="9">
        <v>7.0430000000000001</v>
      </c>
      <c r="L147" s="9">
        <v>6.7510000000000003</v>
      </c>
      <c r="M147" s="9">
        <v>6.016</v>
      </c>
      <c r="N147" s="9">
        <v>6.6079999999999997</v>
      </c>
      <c r="O147" s="9">
        <v>23.765999999999998</v>
      </c>
      <c r="P147" s="9">
        <v>16.100000000000001</v>
      </c>
      <c r="Q147" s="9">
        <v>8.5350000000000001</v>
      </c>
      <c r="R147" s="9">
        <v>5.5389999999999997</v>
      </c>
      <c r="S147" s="9">
        <v>5.18</v>
      </c>
      <c r="T147" s="9">
        <v>6.2169999999999996</v>
      </c>
    </row>
    <row r="148" spans="1:20" x14ac:dyDescent="0.35">
      <c r="A148">
        <f t="shared" si="5"/>
        <v>148</v>
      </c>
      <c r="B148" s="3" t="s">
        <v>70</v>
      </c>
      <c r="C148" s="3" t="s">
        <v>86</v>
      </c>
      <c r="D148" s="3" t="s">
        <v>94</v>
      </c>
      <c r="E148">
        <v>2026</v>
      </c>
      <c r="F148" s="3" t="str">
        <f t="shared" si="4"/>
        <v>AQOutSKQ2026</v>
      </c>
      <c r="G148" s="9">
        <v>7.1740000000000004</v>
      </c>
      <c r="H148" s="9">
        <v>6.3209999999999997</v>
      </c>
      <c r="I148" s="9">
        <v>8.0660000000000007</v>
      </c>
      <c r="J148" s="9">
        <v>9.4339999999999993</v>
      </c>
      <c r="K148" s="9">
        <v>10.596</v>
      </c>
      <c r="L148" s="9">
        <v>12.805</v>
      </c>
      <c r="M148" s="9">
        <v>18.721</v>
      </c>
      <c r="N148" s="9">
        <v>31.968</v>
      </c>
      <c r="O148" s="9">
        <v>38.814</v>
      </c>
      <c r="P148" s="9">
        <v>19.21</v>
      </c>
      <c r="Q148" s="9">
        <v>9.3149999999999995</v>
      </c>
      <c r="R148" s="9">
        <v>6.5140000000000002</v>
      </c>
      <c r="S148" s="9">
        <v>5.5810000000000004</v>
      </c>
      <c r="T148" s="9">
        <v>6.2990000000000004</v>
      </c>
    </row>
    <row r="149" spans="1:20" x14ac:dyDescent="0.35">
      <c r="A149">
        <f t="shared" si="5"/>
        <v>149</v>
      </c>
      <c r="B149" s="3" t="s">
        <v>70</v>
      </c>
      <c r="C149" s="3" t="s">
        <v>86</v>
      </c>
      <c r="D149" s="3" t="s">
        <v>94</v>
      </c>
      <c r="E149">
        <v>2027</v>
      </c>
      <c r="F149" s="3" t="str">
        <f t="shared" si="4"/>
        <v>AQOutSKQ2027</v>
      </c>
      <c r="G149" s="9">
        <v>7.7690000000000001</v>
      </c>
      <c r="H149" s="9">
        <v>8.5030000000000001</v>
      </c>
      <c r="I149" s="9">
        <v>17.734999999999999</v>
      </c>
      <c r="J149" s="9">
        <v>15.733000000000001</v>
      </c>
      <c r="K149" s="9">
        <v>10.342000000000001</v>
      </c>
      <c r="L149" s="9">
        <v>13.211</v>
      </c>
      <c r="M149" s="9">
        <v>21.013999999999999</v>
      </c>
      <c r="N149" s="9">
        <v>33.424999999999997</v>
      </c>
      <c r="O149" s="9">
        <v>47.843000000000004</v>
      </c>
      <c r="P149" s="9">
        <v>54.561999999999998</v>
      </c>
      <c r="Q149" s="9">
        <v>23.216999999999999</v>
      </c>
      <c r="R149" s="9">
        <v>15.157999999999999</v>
      </c>
      <c r="S149" s="9">
        <v>7.8360000000000003</v>
      </c>
      <c r="T149" s="9">
        <v>7.8479999999999999</v>
      </c>
    </row>
    <row r="150" spans="1:20" x14ac:dyDescent="0.35">
      <c r="A150">
        <f t="shared" si="5"/>
        <v>150</v>
      </c>
      <c r="B150" s="3" t="s">
        <v>70</v>
      </c>
      <c r="C150" s="3" t="s">
        <v>86</v>
      </c>
      <c r="D150" s="3" t="s">
        <v>94</v>
      </c>
      <c r="E150">
        <v>2028</v>
      </c>
      <c r="F150" s="3" t="str">
        <f t="shared" si="4"/>
        <v>AQOutSKQ2028</v>
      </c>
      <c r="G150" s="9">
        <v>7.4779999999999998</v>
      </c>
      <c r="H150" s="9">
        <v>6.423</v>
      </c>
      <c r="I150" s="9">
        <v>9.1379999999999999</v>
      </c>
      <c r="J150" s="9">
        <v>11.002000000000001</v>
      </c>
      <c r="K150" s="9">
        <v>11.031000000000001</v>
      </c>
      <c r="L150" s="9">
        <v>11.558</v>
      </c>
      <c r="M150" s="9">
        <v>14.236000000000001</v>
      </c>
      <c r="N150" s="9">
        <v>17.739000000000001</v>
      </c>
      <c r="O150" s="9">
        <v>29.15</v>
      </c>
      <c r="P150" s="9">
        <v>24.556999999999999</v>
      </c>
      <c r="Q150" s="9">
        <v>8.6340000000000003</v>
      </c>
      <c r="R150" s="9">
        <v>4.9359999999999999</v>
      </c>
      <c r="S150" s="9">
        <v>4.2210000000000001</v>
      </c>
      <c r="T150" s="9">
        <v>6.048</v>
      </c>
    </row>
    <row r="151" spans="1:20" x14ac:dyDescent="0.35">
      <c r="A151">
        <f t="shared" si="5"/>
        <v>151</v>
      </c>
      <c r="B151" s="3" t="s">
        <v>70</v>
      </c>
      <c r="C151" s="3" t="s">
        <v>86</v>
      </c>
      <c r="D151" s="3" t="s">
        <v>94</v>
      </c>
      <c r="E151">
        <v>2029</v>
      </c>
      <c r="F151" s="3" t="str">
        <f t="shared" si="4"/>
        <v>AQOutSKQ2029</v>
      </c>
      <c r="G151" s="9">
        <v>8.34</v>
      </c>
      <c r="H151" s="9">
        <v>6.4059999999999997</v>
      </c>
      <c r="I151" s="9">
        <v>8.141</v>
      </c>
      <c r="J151" s="9">
        <v>14.228999999999999</v>
      </c>
      <c r="K151" s="9">
        <v>14.465999999999999</v>
      </c>
      <c r="L151" s="9">
        <v>17.016999999999999</v>
      </c>
      <c r="M151" s="9">
        <v>24.959</v>
      </c>
      <c r="N151" s="9">
        <v>26.861999999999998</v>
      </c>
      <c r="O151" s="9">
        <v>37.08</v>
      </c>
      <c r="P151" s="9">
        <v>52.125999999999998</v>
      </c>
      <c r="Q151" s="9">
        <v>34.018000000000001</v>
      </c>
      <c r="R151" s="9">
        <v>12.483000000000001</v>
      </c>
      <c r="S151" s="9">
        <v>8.2759999999999998</v>
      </c>
      <c r="T151" s="9">
        <v>8.6519999999999992</v>
      </c>
    </row>
    <row r="152" spans="1:20" x14ac:dyDescent="0.35">
      <c r="A152">
        <f t="shared" si="5"/>
        <v>152</v>
      </c>
      <c r="B152" s="3" t="s">
        <v>70</v>
      </c>
      <c r="C152" s="3" t="s">
        <v>86</v>
      </c>
      <c r="D152" s="3" t="s">
        <v>31</v>
      </c>
      <c r="E152">
        <v>2020</v>
      </c>
      <c r="F152" s="3" t="str">
        <f t="shared" si="4"/>
        <v>AQOutTHOM F2020</v>
      </c>
      <c r="G152" s="9">
        <v>12.302</v>
      </c>
      <c r="H152" s="9">
        <v>11.301</v>
      </c>
      <c r="I152" s="9">
        <v>11.548999999999999</v>
      </c>
      <c r="J152" s="9">
        <v>14.968</v>
      </c>
      <c r="K152" s="9">
        <v>11.930999999999999</v>
      </c>
      <c r="L152" s="9">
        <v>13.135999999999999</v>
      </c>
      <c r="M152" s="9">
        <v>17.478999999999999</v>
      </c>
      <c r="N152" s="9">
        <v>21.448</v>
      </c>
      <c r="O152" s="9">
        <v>53.884999999999998</v>
      </c>
      <c r="P152" s="9">
        <v>46.148000000000003</v>
      </c>
      <c r="Q152" s="9">
        <v>13.696</v>
      </c>
      <c r="R152" s="9">
        <v>8.9079999999999995</v>
      </c>
      <c r="S152" s="9">
        <v>6.81</v>
      </c>
      <c r="T152" s="9">
        <v>12.259</v>
      </c>
    </row>
    <row r="153" spans="1:20" x14ac:dyDescent="0.35">
      <c r="A153">
        <f t="shared" si="5"/>
        <v>153</v>
      </c>
      <c r="B153" s="3" t="s">
        <v>70</v>
      </c>
      <c r="C153" s="3" t="s">
        <v>86</v>
      </c>
      <c r="D153" s="3" t="s">
        <v>31</v>
      </c>
      <c r="E153">
        <v>2021</v>
      </c>
      <c r="F153" s="3" t="str">
        <f t="shared" si="4"/>
        <v>AQOutTHOM F2021</v>
      </c>
      <c r="G153" s="9">
        <v>12.804</v>
      </c>
      <c r="H153" s="9">
        <v>16.972999999999999</v>
      </c>
      <c r="I153" s="9">
        <v>18.614000000000001</v>
      </c>
      <c r="J153" s="9">
        <v>16.975999999999999</v>
      </c>
      <c r="K153" s="9">
        <v>13.975</v>
      </c>
      <c r="L153" s="9">
        <v>13.683999999999999</v>
      </c>
      <c r="M153" s="9">
        <v>14.613</v>
      </c>
      <c r="N153" s="9">
        <v>37.703000000000003</v>
      </c>
      <c r="O153" s="9">
        <v>57.148000000000003</v>
      </c>
      <c r="P153" s="9">
        <v>30.658000000000001</v>
      </c>
      <c r="Q153" s="9">
        <v>20.058</v>
      </c>
      <c r="R153" s="9">
        <v>14.109</v>
      </c>
      <c r="S153" s="9">
        <v>7.8869999999999996</v>
      </c>
      <c r="T153" s="9">
        <v>10.138</v>
      </c>
    </row>
    <row r="154" spans="1:20" x14ac:dyDescent="0.35">
      <c r="A154">
        <f t="shared" si="5"/>
        <v>154</v>
      </c>
      <c r="B154" s="3" t="s">
        <v>70</v>
      </c>
      <c r="C154" s="3" t="s">
        <v>86</v>
      </c>
      <c r="D154" s="3" t="s">
        <v>31</v>
      </c>
      <c r="E154">
        <v>2022</v>
      </c>
      <c r="F154" s="3" t="str">
        <f t="shared" si="4"/>
        <v>AQOutTHOM F2022</v>
      </c>
      <c r="G154" s="9">
        <v>11.952999999999999</v>
      </c>
      <c r="H154" s="9">
        <v>11.010999999999999</v>
      </c>
      <c r="I154" s="9">
        <v>12.688000000000001</v>
      </c>
      <c r="J154" s="9">
        <v>14.04</v>
      </c>
      <c r="K154" s="9">
        <v>14.411</v>
      </c>
      <c r="L154" s="9">
        <v>16.925999999999998</v>
      </c>
      <c r="M154" s="9">
        <v>17.649000000000001</v>
      </c>
      <c r="N154" s="9">
        <v>37.061</v>
      </c>
      <c r="O154" s="9">
        <v>57.725999999999999</v>
      </c>
      <c r="P154" s="9">
        <v>26.907</v>
      </c>
      <c r="Q154" s="9">
        <v>10.582000000000001</v>
      </c>
      <c r="R154" s="9">
        <v>5.6840000000000002</v>
      </c>
      <c r="S154" s="9">
        <v>6.1059999999999999</v>
      </c>
      <c r="T154" s="9">
        <v>9.718</v>
      </c>
    </row>
    <row r="155" spans="1:20" x14ac:dyDescent="0.35">
      <c r="A155">
        <f t="shared" si="5"/>
        <v>155</v>
      </c>
      <c r="B155" s="3" t="s">
        <v>70</v>
      </c>
      <c r="C155" s="3" t="s">
        <v>86</v>
      </c>
      <c r="D155" s="3" t="s">
        <v>31</v>
      </c>
      <c r="E155">
        <v>2023</v>
      </c>
      <c r="F155" s="3" t="str">
        <f t="shared" si="4"/>
        <v>AQOutTHOM F2023</v>
      </c>
      <c r="G155" s="9">
        <v>10.951000000000001</v>
      </c>
      <c r="H155" s="9">
        <v>9.6620000000000008</v>
      </c>
      <c r="I155" s="9">
        <v>10.656000000000001</v>
      </c>
      <c r="J155" s="9">
        <v>13.509</v>
      </c>
      <c r="K155" s="9">
        <v>13.56</v>
      </c>
      <c r="L155" s="9">
        <v>15.488</v>
      </c>
      <c r="M155" s="9">
        <v>23.88</v>
      </c>
      <c r="N155" s="9">
        <v>38.716000000000001</v>
      </c>
      <c r="O155" s="9">
        <v>49.453000000000003</v>
      </c>
      <c r="P155" s="9">
        <v>22</v>
      </c>
      <c r="Q155" s="9">
        <v>11.268000000000001</v>
      </c>
      <c r="R155" s="9">
        <v>6.1340000000000003</v>
      </c>
      <c r="S155" s="9">
        <v>5.6029999999999998</v>
      </c>
      <c r="T155" s="9">
        <v>7.2480000000000002</v>
      </c>
    </row>
    <row r="156" spans="1:20" x14ac:dyDescent="0.35">
      <c r="A156">
        <f t="shared" si="5"/>
        <v>156</v>
      </c>
      <c r="B156" s="3" t="s">
        <v>70</v>
      </c>
      <c r="C156" s="3" t="s">
        <v>86</v>
      </c>
      <c r="D156" s="3" t="s">
        <v>31</v>
      </c>
      <c r="E156">
        <v>2024</v>
      </c>
      <c r="F156" s="3" t="str">
        <f t="shared" si="4"/>
        <v>AQOutTHOM F2024</v>
      </c>
      <c r="G156" s="9">
        <v>9.7189999999999994</v>
      </c>
      <c r="H156" s="9">
        <v>12.422000000000001</v>
      </c>
      <c r="I156" s="9">
        <v>14.956</v>
      </c>
      <c r="J156" s="9">
        <v>18.530999999999999</v>
      </c>
      <c r="K156" s="9">
        <v>14.401</v>
      </c>
      <c r="L156" s="9">
        <v>19.748000000000001</v>
      </c>
      <c r="M156" s="9">
        <v>32.573</v>
      </c>
      <c r="N156" s="9">
        <v>40.201999999999998</v>
      </c>
      <c r="O156" s="9">
        <v>40.198999999999998</v>
      </c>
      <c r="P156" s="9">
        <v>17.568999999999999</v>
      </c>
      <c r="Q156" s="9">
        <v>9.58</v>
      </c>
      <c r="R156" s="9">
        <v>6.7430000000000003</v>
      </c>
      <c r="S156" s="9">
        <v>4.5570000000000004</v>
      </c>
      <c r="T156" s="9">
        <v>5.9980000000000002</v>
      </c>
    </row>
    <row r="157" spans="1:20" x14ac:dyDescent="0.35">
      <c r="A157">
        <f t="shared" si="5"/>
        <v>157</v>
      </c>
      <c r="B157" s="3" t="s">
        <v>70</v>
      </c>
      <c r="C157" s="3" t="s">
        <v>86</v>
      </c>
      <c r="D157" s="3" t="s">
        <v>31</v>
      </c>
      <c r="E157">
        <v>2025</v>
      </c>
      <c r="F157" s="3" t="str">
        <f t="shared" si="4"/>
        <v>AQOutTHOM F2025</v>
      </c>
      <c r="G157" s="9">
        <v>6.65</v>
      </c>
      <c r="H157" s="9">
        <v>6.0940000000000003</v>
      </c>
      <c r="I157" s="9">
        <v>5.2549999999999999</v>
      </c>
      <c r="J157" s="9">
        <v>11.039</v>
      </c>
      <c r="K157" s="9">
        <v>8.8689999999999998</v>
      </c>
      <c r="L157" s="9">
        <v>11.114000000000001</v>
      </c>
      <c r="M157" s="9">
        <v>9.0549999999999997</v>
      </c>
      <c r="N157" s="9">
        <v>17.359000000000002</v>
      </c>
      <c r="O157" s="9">
        <v>49.685000000000002</v>
      </c>
      <c r="P157" s="9">
        <v>29.637</v>
      </c>
      <c r="Q157" s="9">
        <v>12.959</v>
      </c>
      <c r="R157" s="9">
        <v>8.3949999999999996</v>
      </c>
      <c r="S157" s="9">
        <v>8.0050000000000008</v>
      </c>
      <c r="T157" s="9">
        <v>10.372</v>
      </c>
    </row>
    <row r="158" spans="1:20" x14ac:dyDescent="0.35">
      <c r="A158">
        <f t="shared" si="5"/>
        <v>158</v>
      </c>
      <c r="B158" s="3" t="s">
        <v>70</v>
      </c>
      <c r="C158" s="3" t="s">
        <v>86</v>
      </c>
      <c r="D158" s="3" t="s">
        <v>31</v>
      </c>
      <c r="E158">
        <v>2026</v>
      </c>
      <c r="F158" s="3" t="str">
        <f t="shared" si="4"/>
        <v>AQOutTHOM F2026</v>
      </c>
      <c r="G158" s="9">
        <v>11.694000000000001</v>
      </c>
      <c r="H158" s="9">
        <v>10.661</v>
      </c>
      <c r="I158" s="9">
        <v>11.164</v>
      </c>
      <c r="J158" s="9">
        <v>17.241</v>
      </c>
      <c r="K158" s="9">
        <v>16.617000000000001</v>
      </c>
      <c r="L158" s="9">
        <v>25.555</v>
      </c>
      <c r="M158" s="9">
        <v>45.42</v>
      </c>
      <c r="N158" s="9">
        <v>65.144999999999996</v>
      </c>
      <c r="O158" s="9">
        <v>78.397999999999996</v>
      </c>
      <c r="P158" s="9">
        <v>48.421999999999997</v>
      </c>
      <c r="Q158" s="9">
        <v>17.86</v>
      </c>
      <c r="R158" s="9">
        <v>14.510999999999999</v>
      </c>
      <c r="S158" s="9">
        <v>9.8510000000000009</v>
      </c>
      <c r="T158" s="9">
        <v>11.569000000000001</v>
      </c>
    </row>
    <row r="159" spans="1:20" x14ac:dyDescent="0.35">
      <c r="A159">
        <f t="shared" si="5"/>
        <v>159</v>
      </c>
      <c r="B159" s="3" t="s">
        <v>70</v>
      </c>
      <c r="C159" s="3" t="s">
        <v>86</v>
      </c>
      <c r="D159" s="3" t="s">
        <v>31</v>
      </c>
      <c r="E159">
        <v>2027</v>
      </c>
      <c r="F159" s="3" t="str">
        <f t="shared" si="4"/>
        <v>AQOutTHOM F2027</v>
      </c>
      <c r="G159" s="9">
        <v>12.958</v>
      </c>
      <c r="H159" s="9">
        <v>14.397</v>
      </c>
      <c r="I159" s="9">
        <v>25.867000000000001</v>
      </c>
      <c r="J159" s="9">
        <v>21.132999999999999</v>
      </c>
      <c r="K159" s="9">
        <v>15.388</v>
      </c>
      <c r="L159" s="9">
        <v>25.329000000000001</v>
      </c>
      <c r="M159" s="9">
        <v>47.191000000000003</v>
      </c>
      <c r="N159" s="9">
        <v>70.128</v>
      </c>
      <c r="O159" s="9">
        <v>95.808000000000007</v>
      </c>
      <c r="P159" s="9">
        <v>90.811999999999998</v>
      </c>
      <c r="Q159" s="9">
        <v>37.106999999999999</v>
      </c>
      <c r="R159" s="9">
        <v>27.355</v>
      </c>
      <c r="S159" s="9">
        <v>12.481</v>
      </c>
      <c r="T159" s="9">
        <v>13.590999999999999</v>
      </c>
    </row>
    <row r="160" spans="1:20" x14ac:dyDescent="0.35">
      <c r="A160">
        <f t="shared" si="5"/>
        <v>160</v>
      </c>
      <c r="B160" s="3" t="s">
        <v>70</v>
      </c>
      <c r="C160" s="3" t="s">
        <v>86</v>
      </c>
      <c r="D160" s="3" t="s">
        <v>31</v>
      </c>
      <c r="E160">
        <v>2028</v>
      </c>
      <c r="F160" s="3" t="str">
        <f t="shared" si="4"/>
        <v>AQOutTHOM F2028</v>
      </c>
      <c r="G160" s="9">
        <v>12.842000000000001</v>
      </c>
      <c r="H160" s="9">
        <v>11.207000000000001</v>
      </c>
      <c r="I160" s="9">
        <v>14.023999999999999</v>
      </c>
      <c r="J160" s="9">
        <v>15.669</v>
      </c>
      <c r="K160" s="9">
        <v>17.189</v>
      </c>
      <c r="L160" s="9">
        <v>21.283000000000001</v>
      </c>
      <c r="M160" s="9">
        <v>29.26</v>
      </c>
      <c r="N160" s="9">
        <v>42.387999999999998</v>
      </c>
      <c r="O160" s="9">
        <v>63.887999999999998</v>
      </c>
      <c r="P160" s="9">
        <v>49.19</v>
      </c>
      <c r="Q160" s="9">
        <v>15.775</v>
      </c>
      <c r="R160" s="9">
        <v>9.1890000000000001</v>
      </c>
      <c r="S160" s="9">
        <v>7.2329999999999997</v>
      </c>
      <c r="T160" s="9">
        <v>10.818</v>
      </c>
    </row>
    <row r="161" spans="1:20" x14ac:dyDescent="0.35">
      <c r="A161">
        <f t="shared" si="5"/>
        <v>161</v>
      </c>
      <c r="B161" s="3" t="s">
        <v>70</v>
      </c>
      <c r="C161" s="3" t="s">
        <v>86</v>
      </c>
      <c r="D161" s="3" t="s">
        <v>31</v>
      </c>
      <c r="E161">
        <v>2029</v>
      </c>
      <c r="F161" s="3" t="str">
        <f t="shared" si="4"/>
        <v>AQOutTHOM F2029</v>
      </c>
      <c r="G161" s="9">
        <v>13.85</v>
      </c>
      <c r="H161" s="9">
        <v>9.9760000000000009</v>
      </c>
      <c r="I161" s="9">
        <v>11.593999999999999</v>
      </c>
      <c r="J161" s="9">
        <v>17.547999999999998</v>
      </c>
      <c r="K161" s="9">
        <v>19.251999999999999</v>
      </c>
      <c r="L161" s="9">
        <v>24.286999999999999</v>
      </c>
      <c r="M161" s="9">
        <v>49.414000000000001</v>
      </c>
      <c r="N161" s="9">
        <v>52.241999999999997</v>
      </c>
      <c r="O161" s="9">
        <v>78.305000000000007</v>
      </c>
      <c r="P161" s="9">
        <v>93.322000000000003</v>
      </c>
      <c r="Q161" s="9">
        <v>53.427999999999997</v>
      </c>
      <c r="R161" s="9">
        <v>19.498999999999999</v>
      </c>
      <c r="S161" s="9">
        <v>12.522</v>
      </c>
      <c r="T161" s="9">
        <v>13.759</v>
      </c>
    </row>
    <row r="162" spans="1:20" x14ac:dyDescent="0.35">
      <c r="A162">
        <f t="shared" si="5"/>
        <v>162</v>
      </c>
      <c r="B162" s="3" t="s">
        <v>70</v>
      </c>
      <c r="C162" s="3" t="s">
        <v>86</v>
      </c>
      <c r="D162" s="3" t="s">
        <v>32</v>
      </c>
      <c r="E162">
        <v>2020</v>
      </c>
      <c r="F162" s="3" t="str">
        <f t="shared" si="4"/>
        <v>AQOutNOXON2020</v>
      </c>
      <c r="G162" s="9">
        <v>11.782999999999999</v>
      </c>
      <c r="H162" s="9">
        <v>11.029</v>
      </c>
      <c r="I162" s="9">
        <v>10.869</v>
      </c>
      <c r="J162" s="9">
        <v>14.109</v>
      </c>
      <c r="K162" s="9">
        <v>11.669</v>
      </c>
      <c r="L162" s="9">
        <v>13.358000000000001</v>
      </c>
      <c r="M162" s="9">
        <v>18.364999999999998</v>
      </c>
      <c r="N162" s="9">
        <v>21.600999999999999</v>
      </c>
      <c r="O162" s="9">
        <v>54.508000000000003</v>
      </c>
      <c r="P162" s="9">
        <v>46.615000000000002</v>
      </c>
      <c r="Q162" s="9">
        <v>13.448</v>
      </c>
      <c r="R162" s="9">
        <v>8.3520000000000003</v>
      </c>
      <c r="S162" s="9">
        <v>6.2130000000000001</v>
      </c>
      <c r="T162" s="9">
        <v>11.635</v>
      </c>
    </row>
    <row r="163" spans="1:20" x14ac:dyDescent="0.35">
      <c r="A163">
        <f t="shared" si="5"/>
        <v>163</v>
      </c>
      <c r="B163" s="3" t="s">
        <v>70</v>
      </c>
      <c r="C163" s="3" t="s">
        <v>86</v>
      </c>
      <c r="D163" s="3" t="s">
        <v>32</v>
      </c>
      <c r="E163">
        <v>2021</v>
      </c>
      <c r="F163" s="3" t="str">
        <f t="shared" si="4"/>
        <v>AQOutNOXON2021</v>
      </c>
      <c r="G163" s="9">
        <v>12.215</v>
      </c>
      <c r="H163" s="9">
        <v>17.003</v>
      </c>
      <c r="I163" s="9">
        <v>18.422000000000001</v>
      </c>
      <c r="J163" s="9">
        <v>16.47</v>
      </c>
      <c r="K163" s="9">
        <v>13.702</v>
      </c>
      <c r="L163" s="9">
        <v>13.474</v>
      </c>
      <c r="M163" s="9">
        <v>14.718</v>
      </c>
      <c r="N163" s="9">
        <v>39.311</v>
      </c>
      <c r="O163" s="9">
        <v>57.594000000000001</v>
      </c>
      <c r="P163" s="9">
        <v>30.553000000000001</v>
      </c>
      <c r="Q163" s="9">
        <v>19.8</v>
      </c>
      <c r="R163" s="9">
        <v>13.574</v>
      </c>
      <c r="S163" s="9">
        <v>7.2779999999999996</v>
      </c>
      <c r="T163" s="9">
        <v>9.4280000000000008</v>
      </c>
    </row>
    <row r="164" spans="1:20" x14ac:dyDescent="0.35">
      <c r="A164">
        <f t="shared" si="5"/>
        <v>164</v>
      </c>
      <c r="B164" s="3" t="s">
        <v>70</v>
      </c>
      <c r="C164" s="3" t="s">
        <v>86</v>
      </c>
      <c r="D164" s="3" t="s">
        <v>32</v>
      </c>
      <c r="E164">
        <v>2022</v>
      </c>
      <c r="F164" s="3" t="str">
        <f t="shared" si="4"/>
        <v>AQOutNOXON2022</v>
      </c>
      <c r="G164" s="9">
        <v>11.238</v>
      </c>
      <c r="H164" s="9">
        <v>10.509</v>
      </c>
      <c r="I164" s="9">
        <v>11.938000000000001</v>
      </c>
      <c r="J164" s="9">
        <v>13.397</v>
      </c>
      <c r="K164" s="9">
        <v>14.468</v>
      </c>
      <c r="L164" s="9">
        <v>17.34</v>
      </c>
      <c r="M164" s="9">
        <v>18.210999999999999</v>
      </c>
      <c r="N164" s="9">
        <v>36.542999999999999</v>
      </c>
      <c r="O164" s="9">
        <v>57.658999999999999</v>
      </c>
      <c r="P164" s="9">
        <v>27.225999999999999</v>
      </c>
      <c r="Q164" s="9">
        <v>10.19</v>
      </c>
      <c r="R164" s="9">
        <v>4.9909999999999997</v>
      </c>
      <c r="S164" s="9">
        <v>5.39</v>
      </c>
      <c r="T164" s="9">
        <v>9.2479999999999993</v>
      </c>
    </row>
    <row r="165" spans="1:20" x14ac:dyDescent="0.35">
      <c r="A165">
        <f t="shared" si="5"/>
        <v>165</v>
      </c>
      <c r="B165" s="3" t="s">
        <v>70</v>
      </c>
      <c r="C165" s="3" t="s">
        <v>86</v>
      </c>
      <c r="D165" s="3" t="s">
        <v>32</v>
      </c>
      <c r="E165">
        <v>2023</v>
      </c>
      <c r="F165" s="3" t="str">
        <f t="shared" si="4"/>
        <v>AQOutNOXON2023</v>
      </c>
      <c r="G165" s="9">
        <v>10.304</v>
      </c>
      <c r="H165" s="9">
        <v>8.9849999999999994</v>
      </c>
      <c r="I165" s="9">
        <v>9.8130000000000006</v>
      </c>
      <c r="J165" s="9">
        <v>12.715</v>
      </c>
      <c r="K165" s="9">
        <v>13.472</v>
      </c>
      <c r="L165" s="9">
        <v>15.909000000000001</v>
      </c>
      <c r="M165" s="9">
        <v>25.32</v>
      </c>
      <c r="N165" s="9">
        <v>39.768999999999998</v>
      </c>
      <c r="O165" s="9">
        <v>50.048999999999999</v>
      </c>
      <c r="P165" s="9">
        <v>22.09</v>
      </c>
      <c r="Q165" s="9">
        <v>10.831</v>
      </c>
      <c r="R165" s="9">
        <v>5.375</v>
      </c>
      <c r="S165" s="9">
        <v>4.8490000000000002</v>
      </c>
      <c r="T165" s="9">
        <v>6.4480000000000004</v>
      </c>
    </row>
    <row r="166" spans="1:20" x14ac:dyDescent="0.35">
      <c r="A166">
        <f t="shared" si="5"/>
        <v>166</v>
      </c>
      <c r="B166" s="3" t="s">
        <v>70</v>
      </c>
      <c r="C166" s="3" t="s">
        <v>86</v>
      </c>
      <c r="D166" s="3" t="s">
        <v>32</v>
      </c>
      <c r="E166">
        <v>2024</v>
      </c>
      <c r="F166" s="3" t="str">
        <f t="shared" si="4"/>
        <v>AQOutNOXON2024</v>
      </c>
      <c r="G166" s="9">
        <v>9.0749999999999993</v>
      </c>
      <c r="H166" s="9">
        <v>12.041</v>
      </c>
      <c r="I166" s="9">
        <v>14.292999999999999</v>
      </c>
      <c r="J166" s="9">
        <v>18.344000000000001</v>
      </c>
      <c r="K166" s="9">
        <v>14.667999999999999</v>
      </c>
      <c r="L166" s="9">
        <v>20.186</v>
      </c>
      <c r="M166" s="9">
        <v>33.871000000000002</v>
      </c>
      <c r="N166" s="9">
        <v>39.624000000000002</v>
      </c>
      <c r="O166" s="9">
        <v>40.581000000000003</v>
      </c>
      <c r="P166" s="9">
        <v>17.349</v>
      </c>
      <c r="Q166" s="9">
        <v>9.09</v>
      </c>
      <c r="R166" s="9">
        <v>6.1</v>
      </c>
      <c r="S166" s="9">
        <v>4.2839999999999998</v>
      </c>
      <c r="T166" s="9">
        <v>5.0880000000000001</v>
      </c>
    </row>
    <row r="167" spans="1:20" x14ac:dyDescent="0.35">
      <c r="A167">
        <f t="shared" si="5"/>
        <v>167</v>
      </c>
      <c r="B167" s="3" t="s">
        <v>70</v>
      </c>
      <c r="C167" s="3" t="s">
        <v>86</v>
      </c>
      <c r="D167" s="3" t="s">
        <v>32</v>
      </c>
      <c r="E167">
        <v>2025</v>
      </c>
      <c r="F167" s="3" t="str">
        <f t="shared" si="4"/>
        <v>AQOutNOXON2025</v>
      </c>
      <c r="G167" s="9">
        <v>6.024</v>
      </c>
      <c r="H167" s="9">
        <v>5.5449999999999999</v>
      </c>
      <c r="I167" s="9">
        <v>4.4939999999999998</v>
      </c>
      <c r="J167" s="9">
        <v>10.115</v>
      </c>
      <c r="K167" s="9">
        <v>8.2129999999999992</v>
      </c>
      <c r="L167" s="9">
        <v>10.682</v>
      </c>
      <c r="M167" s="9">
        <v>9.2379999999999995</v>
      </c>
      <c r="N167" s="9">
        <v>17.196999999999999</v>
      </c>
      <c r="O167" s="9">
        <v>50.634</v>
      </c>
      <c r="P167" s="9">
        <v>30.193000000000001</v>
      </c>
      <c r="Q167" s="9">
        <v>12.677</v>
      </c>
      <c r="R167" s="9">
        <v>7.7919999999999998</v>
      </c>
      <c r="S167" s="9">
        <v>7.415</v>
      </c>
      <c r="T167" s="9">
        <v>9.6690000000000005</v>
      </c>
    </row>
    <row r="168" spans="1:20" x14ac:dyDescent="0.35">
      <c r="A168">
        <f t="shared" si="5"/>
        <v>168</v>
      </c>
      <c r="B168" s="3" t="s">
        <v>70</v>
      </c>
      <c r="C168" s="3" t="s">
        <v>86</v>
      </c>
      <c r="D168" s="3" t="s">
        <v>32</v>
      </c>
      <c r="E168">
        <v>2026</v>
      </c>
      <c r="F168" s="3" t="str">
        <f t="shared" si="4"/>
        <v>AQOutNOXON2026</v>
      </c>
      <c r="G168" s="9">
        <v>10.942</v>
      </c>
      <c r="H168" s="9">
        <v>10.304</v>
      </c>
      <c r="I168" s="9">
        <v>10.478999999999999</v>
      </c>
      <c r="J168" s="9">
        <v>17.850000000000001</v>
      </c>
      <c r="K168" s="9">
        <v>17.074999999999999</v>
      </c>
      <c r="L168" s="9">
        <v>26.742000000000001</v>
      </c>
      <c r="M168" s="9">
        <v>46.445999999999998</v>
      </c>
      <c r="N168" s="9">
        <v>64.165000000000006</v>
      </c>
      <c r="O168" s="9">
        <v>76.908000000000001</v>
      </c>
      <c r="P168" s="9">
        <v>47.256999999999998</v>
      </c>
      <c r="Q168" s="9">
        <v>17.292999999999999</v>
      </c>
      <c r="R168" s="9">
        <v>13.935</v>
      </c>
      <c r="S168" s="9">
        <v>9.1470000000000002</v>
      </c>
      <c r="T168" s="9">
        <v>10.853999999999999</v>
      </c>
    </row>
    <row r="169" spans="1:20" x14ac:dyDescent="0.35">
      <c r="A169">
        <f t="shared" si="5"/>
        <v>169</v>
      </c>
      <c r="B169" s="3" t="s">
        <v>70</v>
      </c>
      <c r="C169" s="3" t="s">
        <v>86</v>
      </c>
      <c r="D169" s="3" t="s">
        <v>32</v>
      </c>
      <c r="E169">
        <v>2027</v>
      </c>
      <c r="F169" s="3" t="str">
        <f t="shared" si="4"/>
        <v>AQOutNOXON2027</v>
      </c>
      <c r="G169" s="9">
        <v>12.324</v>
      </c>
      <c r="H169" s="9">
        <v>14.172000000000001</v>
      </c>
      <c r="I169" s="9">
        <v>26.981000000000002</v>
      </c>
      <c r="J169" s="9">
        <v>21.25</v>
      </c>
      <c r="K169" s="9">
        <v>15.448</v>
      </c>
      <c r="L169" s="9">
        <v>26.007000000000001</v>
      </c>
      <c r="M169" s="9">
        <v>46.552</v>
      </c>
      <c r="N169" s="9">
        <v>67.917000000000002</v>
      </c>
      <c r="O169" s="9">
        <v>93.825000000000003</v>
      </c>
      <c r="P169" s="9">
        <v>88.736999999999995</v>
      </c>
      <c r="Q169" s="9">
        <v>36.093000000000004</v>
      </c>
      <c r="R169" s="9">
        <v>26.902999999999999</v>
      </c>
      <c r="S169" s="9">
        <v>11.583</v>
      </c>
      <c r="T169" s="9">
        <v>13.026</v>
      </c>
    </row>
    <row r="170" spans="1:20" x14ac:dyDescent="0.35">
      <c r="A170">
        <f t="shared" si="5"/>
        <v>170</v>
      </c>
      <c r="B170" s="3" t="s">
        <v>70</v>
      </c>
      <c r="C170" s="3" t="s">
        <v>86</v>
      </c>
      <c r="D170" s="3" t="s">
        <v>32</v>
      </c>
      <c r="E170">
        <v>2028</v>
      </c>
      <c r="F170" s="3" t="str">
        <f t="shared" si="4"/>
        <v>AQOutNOXON2028</v>
      </c>
      <c r="G170" s="9">
        <v>12.21</v>
      </c>
      <c r="H170" s="9">
        <v>10.704000000000001</v>
      </c>
      <c r="I170" s="9">
        <v>13.558999999999999</v>
      </c>
      <c r="J170" s="9">
        <v>15.180999999999999</v>
      </c>
      <c r="K170" s="9">
        <v>17.594000000000001</v>
      </c>
      <c r="L170" s="9">
        <v>22.224</v>
      </c>
      <c r="M170" s="9">
        <v>29.725999999999999</v>
      </c>
      <c r="N170" s="9">
        <v>42.787999999999997</v>
      </c>
      <c r="O170" s="9">
        <v>63.398000000000003</v>
      </c>
      <c r="P170" s="9">
        <v>48.515999999999998</v>
      </c>
      <c r="Q170" s="9">
        <v>15.361000000000001</v>
      </c>
      <c r="R170" s="9">
        <v>8.6110000000000007</v>
      </c>
      <c r="S170" s="9">
        <v>6.6130000000000004</v>
      </c>
      <c r="T170" s="9">
        <v>10.201000000000001</v>
      </c>
    </row>
    <row r="171" spans="1:20" x14ac:dyDescent="0.35">
      <c r="A171">
        <f t="shared" si="5"/>
        <v>171</v>
      </c>
      <c r="B171" s="3" t="s">
        <v>70</v>
      </c>
      <c r="C171" s="3" t="s">
        <v>86</v>
      </c>
      <c r="D171" s="3" t="s">
        <v>32</v>
      </c>
      <c r="E171">
        <v>2029</v>
      </c>
      <c r="F171" s="3" t="str">
        <f t="shared" si="4"/>
        <v>AQOutNOXON2029</v>
      </c>
      <c r="G171" s="9">
        <v>13.361000000000001</v>
      </c>
      <c r="H171" s="9">
        <v>9.4149999999999991</v>
      </c>
      <c r="I171" s="9">
        <v>10.865</v>
      </c>
      <c r="J171" s="9">
        <v>16.754999999999999</v>
      </c>
      <c r="K171" s="9">
        <v>19.478999999999999</v>
      </c>
      <c r="L171" s="9">
        <v>24.484999999999999</v>
      </c>
      <c r="M171" s="9">
        <v>51.435000000000002</v>
      </c>
      <c r="N171" s="9">
        <v>52.575000000000003</v>
      </c>
      <c r="O171" s="9">
        <v>79.641000000000005</v>
      </c>
      <c r="P171" s="9">
        <v>92.903999999999996</v>
      </c>
      <c r="Q171" s="9">
        <v>52.722000000000001</v>
      </c>
      <c r="R171" s="9">
        <v>19.048999999999999</v>
      </c>
      <c r="S171" s="9">
        <v>11.911</v>
      </c>
      <c r="T171" s="9">
        <v>13.125999999999999</v>
      </c>
    </row>
    <row r="172" spans="1:20" x14ac:dyDescent="0.35">
      <c r="A172">
        <f t="shared" si="5"/>
        <v>172</v>
      </c>
      <c r="B172" s="3" t="s">
        <v>70</v>
      </c>
      <c r="C172" s="3" t="s">
        <v>86</v>
      </c>
      <c r="D172" s="3" t="s">
        <v>33</v>
      </c>
      <c r="E172">
        <v>2020</v>
      </c>
      <c r="F172" s="3" t="str">
        <f t="shared" si="4"/>
        <v>AQOutCAB G2020</v>
      </c>
      <c r="G172" s="9">
        <v>12.584</v>
      </c>
      <c r="H172" s="9">
        <v>11.946999999999999</v>
      </c>
      <c r="I172" s="9">
        <v>11.683</v>
      </c>
      <c r="J172" s="9">
        <v>14.776</v>
      </c>
      <c r="K172" s="9">
        <v>12.452999999999999</v>
      </c>
      <c r="L172" s="9">
        <v>14.676</v>
      </c>
      <c r="M172" s="9">
        <v>20.847999999999999</v>
      </c>
      <c r="N172" s="9">
        <v>24.497</v>
      </c>
      <c r="O172" s="9">
        <v>57.703000000000003</v>
      </c>
      <c r="P172" s="9">
        <v>49.256</v>
      </c>
      <c r="Q172" s="9">
        <v>14.786</v>
      </c>
      <c r="R172" s="9">
        <v>9.3070000000000004</v>
      </c>
      <c r="S172" s="9">
        <v>7.1159999999999997</v>
      </c>
      <c r="T172" s="9">
        <v>12.565</v>
      </c>
    </row>
    <row r="173" spans="1:20" x14ac:dyDescent="0.35">
      <c r="A173">
        <f t="shared" si="5"/>
        <v>173</v>
      </c>
      <c r="B173" s="3" t="s">
        <v>70</v>
      </c>
      <c r="C173" s="3" t="s">
        <v>86</v>
      </c>
      <c r="D173" s="3" t="s">
        <v>33</v>
      </c>
      <c r="E173">
        <v>2021</v>
      </c>
      <c r="F173" s="3" t="str">
        <f t="shared" si="4"/>
        <v>AQOutCAB G2021</v>
      </c>
      <c r="G173" s="9">
        <v>13.241</v>
      </c>
      <c r="H173" s="9">
        <v>18.547000000000001</v>
      </c>
      <c r="I173" s="9">
        <v>19.773</v>
      </c>
      <c r="J173" s="9">
        <v>17.420000000000002</v>
      </c>
      <c r="K173" s="9">
        <v>14.545999999999999</v>
      </c>
      <c r="L173" s="9">
        <v>14.657</v>
      </c>
      <c r="M173" s="9">
        <v>17.047000000000001</v>
      </c>
      <c r="N173" s="9">
        <v>44.28</v>
      </c>
      <c r="O173" s="9">
        <v>60.518999999999998</v>
      </c>
      <c r="P173" s="9">
        <v>32.256</v>
      </c>
      <c r="Q173" s="9">
        <v>21.114000000000001</v>
      </c>
      <c r="R173" s="9">
        <v>14.538</v>
      </c>
      <c r="S173" s="9">
        <v>8.2959999999999994</v>
      </c>
      <c r="T173" s="9">
        <v>10.194000000000001</v>
      </c>
    </row>
    <row r="174" spans="1:20" x14ac:dyDescent="0.35">
      <c r="A174">
        <f t="shared" si="5"/>
        <v>174</v>
      </c>
      <c r="B174" s="3" t="s">
        <v>70</v>
      </c>
      <c r="C174" s="3" t="s">
        <v>86</v>
      </c>
      <c r="D174" s="3" t="s">
        <v>33</v>
      </c>
      <c r="E174">
        <v>2022</v>
      </c>
      <c r="F174" s="3" t="str">
        <f t="shared" si="4"/>
        <v>AQOutCAB G2022</v>
      </c>
      <c r="G174" s="9">
        <v>12.073</v>
      </c>
      <c r="H174" s="9">
        <v>11.385</v>
      </c>
      <c r="I174" s="9">
        <v>12.79</v>
      </c>
      <c r="J174" s="9">
        <v>14.329000000000001</v>
      </c>
      <c r="K174" s="9">
        <v>15.532</v>
      </c>
      <c r="L174" s="9">
        <v>19.006</v>
      </c>
      <c r="M174" s="9">
        <v>20.385000000000002</v>
      </c>
      <c r="N174" s="9">
        <v>38.880000000000003</v>
      </c>
      <c r="O174" s="9">
        <v>59.95</v>
      </c>
      <c r="P174" s="9">
        <v>28.937999999999999</v>
      </c>
      <c r="Q174" s="9">
        <v>11.252000000000001</v>
      </c>
      <c r="R174" s="9">
        <v>5.7469999999999999</v>
      </c>
      <c r="S174" s="9">
        <v>6.1420000000000003</v>
      </c>
      <c r="T174" s="9">
        <v>10.157</v>
      </c>
    </row>
    <row r="175" spans="1:20" x14ac:dyDescent="0.35">
      <c r="A175">
        <f t="shared" si="5"/>
        <v>175</v>
      </c>
      <c r="B175" s="3" t="s">
        <v>70</v>
      </c>
      <c r="C175" s="3" t="s">
        <v>86</v>
      </c>
      <c r="D175" s="3" t="s">
        <v>33</v>
      </c>
      <c r="E175">
        <v>2023</v>
      </c>
      <c r="F175" s="3" t="str">
        <f t="shared" si="4"/>
        <v>AQOutCAB G2023</v>
      </c>
      <c r="G175" s="9">
        <v>11.098000000000001</v>
      </c>
      <c r="H175" s="9">
        <v>9.7349999999999994</v>
      </c>
      <c r="I175" s="9">
        <v>10.326000000000001</v>
      </c>
      <c r="J175" s="9">
        <v>13.321999999999999</v>
      </c>
      <c r="K175" s="9">
        <v>14.382999999999999</v>
      </c>
      <c r="L175" s="9">
        <v>17.765000000000001</v>
      </c>
      <c r="M175" s="9">
        <v>27.991</v>
      </c>
      <c r="N175" s="9">
        <v>43.104999999999997</v>
      </c>
      <c r="O175" s="9">
        <v>52.295999999999999</v>
      </c>
      <c r="P175" s="9">
        <v>23.5</v>
      </c>
      <c r="Q175" s="9">
        <v>11.955</v>
      </c>
      <c r="R175" s="9">
        <v>6.1210000000000004</v>
      </c>
      <c r="S175" s="9">
        <v>5.5970000000000004</v>
      </c>
      <c r="T175" s="9">
        <v>7.1660000000000004</v>
      </c>
    </row>
    <row r="176" spans="1:20" x14ac:dyDescent="0.35">
      <c r="A176">
        <f t="shared" si="5"/>
        <v>176</v>
      </c>
      <c r="B176" s="3" t="s">
        <v>70</v>
      </c>
      <c r="C176" s="3" t="s">
        <v>86</v>
      </c>
      <c r="D176" s="3" t="s">
        <v>33</v>
      </c>
      <c r="E176">
        <v>2024</v>
      </c>
      <c r="F176" s="3" t="str">
        <f t="shared" si="4"/>
        <v>AQOutCAB G2024</v>
      </c>
      <c r="G176" s="9">
        <v>9.9429999999999996</v>
      </c>
      <c r="H176" s="9">
        <v>13.01</v>
      </c>
      <c r="I176" s="9">
        <v>15.173</v>
      </c>
      <c r="J176" s="9">
        <v>19.673999999999999</v>
      </c>
      <c r="K176" s="9">
        <v>15.978999999999999</v>
      </c>
      <c r="L176" s="9">
        <v>21.896999999999998</v>
      </c>
      <c r="M176" s="9">
        <v>36.322000000000003</v>
      </c>
      <c r="N176" s="9">
        <v>41.328000000000003</v>
      </c>
      <c r="O176" s="9">
        <v>41.994</v>
      </c>
      <c r="P176" s="9">
        <v>18.384</v>
      </c>
      <c r="Q176" s="9">
        <v>9.8580000000000005</v>
      </c>
      <c r="R176" s="9">
        <v>6.7809999999999997</v>
      </c>
      <c r="S176" s="9">
        <v>5</v>
      </c>
      <c r="T176" s="9">
        <v>5.6020000000000003</v>
      </c>
    </row>
    <row r="177" spans="1:20" x14ac:dyDescent="0.35">
      <c r="A177">
        <f t="shared" si="5"/>
        <v>177</v>
      </c>
      <c r="B177" s="3" t="s">
        <v>70</v>
      </c>
      <c r="C177" s="3" t="s">
        <v>86</v>
      </c>
      <c r="D177" s="3" t="s">
        <v>33</v>
      </c>
      <c r="E177">
        <v>2025</v>
      </c>
      <c r="F177" s="3" t="str">
        <f t="shared" si="4"/>
        <v>AQOutCAB G2025</v>
      </c>
      <c r="G177" s="9">
        <v>6.617</v>
      </c>
      <c r="H177" s="9">
        <v>6.1130000000000004</v>
      </c>
      <c r="I177" s="9">
        <v>5</v>
      </c>
      <c r="J177" s="9">
        <v>10.589</v>
      </c>
      <c r="K177" s="9">
        <v>8.5210000000000008</v>
      </c>
      <c r="L177" s="9">
        <v>11.72</v>
      </c>
      <c r="M177" s="9">
        <v>11.103999999999999</v>
      </c>
      <c r="N177" s="9">
        <v>19.234999999999999</v>
      </c>
      <c r="O177" s="9">
        <v>52.8</v>
      </c>
      <c r="P177" s="9">
        <v>32.07</v>
      </c>
      <c r="Q177" s="9">
        <v>13.852</v>
      </c>
      <c r="R177" s="9">
        <v>8.5969999999999995</v>
      </c>
      <c r="S177" s="9">
        <v>8.2420000000000009</v>
      </c>
      <c r="T177" s="9">
        <v>10.422000000000001</v>
      </c>
    </row>
    <row r="178" spans="1:20" x14ac:dyDescent="0.35">
      <c r="A178">
        <f t="shared" si="5"/>
        <v>178</v>
      </c>
      <c r="B178" s="3" t="s">
        <v>70</v>
      </c>
      <c r="C178" s="3" t="s">
        <v>86</v>
      </c>
      <c r="D178" s="3" t="s">
        <v>33</v>
      </c>
      <c r="E178">
        <v>2026</v>
      </c>
      <c r="F178" s="3" t="str">
        <f t="shared" si="4"/>
        <v>AQOutCAB G2026</v>
      </c>
      <c r="G178" s="9">
        <v>11.715</v>
      </c>
      <c r="H178" s="9">
        <v>11.291</v>
      </c>
      <c r="I178" s="9">
        <v>11.313000000000001</v>
      </c>
      <c r="J178" s="9">
        <v>19.931000000000001</v>
      </c>
      <c r="K178" s="9">
        <v>18.582999999999998</v>
      </c>
      <c r="L178" s="9">
        <v>29.404</v>
      </c>
      <c r="M178" s="9">
        <v>50.83</v>
      </c>
      <c r="N178" s="9">
        <v>68.153999999999996</v>
      </c>
      <c r="O178" s="9">
        <v>79.840999999999994</v>
      </c>
      <c r="P178" s="9">
        <v>49.738</v>
      </c>
      <c r="Q178" s="9">
        <v>18.757000000000001</v>
      </c>
      <c r="R178" s="9">
        <v>15.093999999999999</v>
      </c>
      <c r="S178" s="9">
        <v>10.385999999999999</v>
      </c>
      <c r="T178" s="9">
        <v>11.786</v>
      </c>
    </row>
    <row r="179" spans="1:20" x14ac:dyDescent="0.35">
      <c r="A179">
        <f t="shared" si="5"/>
        <v>179</v>
      </c>
      <c r="B179" s="3" t="s">
        <v>70</v>
      </c>
      <c r="C179" s="3" t="s">
        <v>86</v>
      </c>
      <c r="D179" s="3" t="s">
        <v>33</v>
      </c>
      <c r="E179">
        <v>2027</v>
      </c>
      <c r="F179" s="3" t="str">
        <f t="shared" si="4"/>
        <v>AQOutCAB G2027</v>
      </c>
      <c r="G179" s="9">
        <v>13.36</v>
      </c>
      <c r="H179" s="9">
        <v>15.68</v>
      </c>
      <c r="I179" s="9">
        <v>29.824000000000002</v>
      </c>
      <c r="J179" s="9">
        <v>23.119</v>
      </c>
      <c r="K179" s="9">
        <v>16.702000000000002</v>
      </c>
      <c r="L179" s="9">
        <v>28.960999999999999</v>
      </c>
      <c r="M179" s="9">
        <v>50.518000000000001</v>
      </c>
      <c r="N179" s="9">
        <v>72.087999999999994</v>
      </c>
      <c r="O179" s="9">
        <v>97.843999999999994</v>
      </c>
      <c r="P179" s="9">
        <v>92.194000000000003</v>
      </c>
      <c r="Q179" s="9">
        <v>38.463000000000001</v>
      </c>
      <c r="R179" s="9">
        <v>28.748999999999999</v>
      </c>
      <c r="S179" s="9">
        <v>13.016</v>
      </c>
      <c r="T179" s="9">
        <v>14.164</v>
      </c>
    </row>
    <row r="180" spans="1:20" x14ac:dyDescent="0.35">
      <c r="A180">
        <f t="shared" si="5"/>
        <v>180</v>
      </c>
      <c r="B180" s="3" t="s">
        <v>70</v>
      </c>
      <c r="C180" s="3" t="s">
        <v>86</v>
      </c>
      <c r="D180" s="3" t="s">
        <v>33</v>
      </c>
      <c r="E180">
        <v>2028</v>
      </c>
      <c r="F180" s="3" t="str">
        <f t="shared" si="4"/>
        <v>AQOutCAB G2028</v>
      </c>
      <c r="G180" s="9">
        <v>13.205</v>
      </c>
      <c r="H180" s="9">
        <v>11.673999999999999</v>
      </c>
      <c r="I180" s="9">
        <v>14.901</v>
      </c>
      <c r="J180" s="9">
        <v>16.288</v>
      </c>
      <c r="K180" s="9">
        <v>19.116</v>
      </c>
      <c r="L180" s="9">
        <v>24.654</v>
      </c>
      <c r="M180" s="9">
        <v>32.363</v>
      </c>
      <c r="N180" s="9">
        <v>46.451000000000001</v>
      </c>
      <c r="O180" s="9">
        <v>66.161000000000001</v>
      </c>
      <c r="P180" s="9">
        <v>50.845999999999997</v>
      </c>
      <c r="Q180" s="9">
        <v>16.738</v>
      </c>
      <c r="R180" s="9">
        <v>9.59</v>
      </c>
      <c r="S180" s="9">
        <v>7.57</v>
      </c>
      <c r="T180" s="9">
        <v>11.077</v>
      </c>
    </row>
    <row r="181" spans="1:20" x14ac:dyDescent="0.35">
      <c r="A181">
        <f t="shared" si="5"/>
        <v>181</v>
      </c>
      <c r="B181" s="3" t="s">
        <v>70</v>
      </c>
      <c r="C181" s="3" t="s">
        <v>86</v>
      </c>
      <c r="D181" s="3" t="s">
        <v>33</v>
      </c>
      <c r="E181">
        <v>2029</v>
      </c>
      <c r="F181" s="3" t="str">
        <f t="shared" si="4"/>
        <v>AQOutCAB G2029</v>
      </c>
      <c r="G181" s="9">
        <v>14.46</v>
      </c>
      <c r="H181" s="9">
        <v>10.212</v>
      </c>
      <c r="I181" s="9">
        <v>11.625999999999999</v>
      </c>
      <c r="J181" s="9">
        <v>17.507999999999999</v>
      </c>
      <c r="K181" s="9">
        <v>20.742999999999999</v>
      </c>
      <c r="L181" s="9">
        <v>26.196999999999999</v>
      </c>
      <c r="M181" s="9">
        <v>56.682000000000002</v>
      </c>
      <c r="N181" s="9">
        <v>58.527000000000001</v>
      </c>
      <c r="O181" s="9">
        <v>86.879000000000005</v>
      </c>
      <c r="P181" s="9">
        <v>97.897999999999996</v>
      </c>
      <c r="Q181" s="9">
        <v>55.527999999999999</v>
      </c>
      <c r="R181" s="9">
        <v>20.585999999999999</v>
      </c>
      <c r="S181" s="9">
        <v>13.244</v>
      </c>
      <c r="T181" s="9">
        <v>14.284000000000001</v>
      </c>
    </row>
    <row r="182" spans="1:20" x14ac:dyDescent="0.35">
      <c r="A182">
        <f t="shared" si="5"/>
        <v>182</v>
      </c>
      <c r="B182" s="3" t="s">
        <v>70</v>
      </c>
      <c r="C182" s="3" t="s">
        <v>86</v>
      </c>
      <c r="D182" s="3" t="s">
        <v>34</v>
      </c>
      <c r="E182">
        <v>2020</v>
      </c>
      <c r="F182" s="3" t="str">
        <f t="shared" si="4"/>
        <v>AQOutPRST L2020</v>
      </c>
      <c r="G182" s="9">
        <v>1.4910000000000001</v>
      </c>
      <c r="H182" s="9">
        <v>1.1919999999999999</v>
      </c>
      <c r="I182" s="9">
        <v>1.08</v>
      </c>
      <c r="J182" s="9">
        <v>0.64100000000000001</v>
      </c>
      <c r="K182" s="9">
        <v>0.44700000000000001</v>
      </c>
      <c r="L182" s="9">
        <v>0.56299999999999994</v>
      </c>
      <c r="M182" s="9">
        <v>1.1919999999999999</v>
      </c>
      <c r="N182" s="9">
        <v>2.4740000000000002</v>
      </c>
      <c r="O182" s="9">
        <v>4.298</v>
      </c>
      <c r="P182" s="9">
        <v>2.9860000000000002</v>
      </c>
      <c r="Q182" s="9">
        <v>0.17499999999999999</v>
      </c>
      <c r="R182" s="9">
        <v>0.23699999999999999</v>
      </c>
      <c r="S182" s="9">
        <v>0.14399999999999999</v>
      </c>
      <c r="T182" s="9">
        <v>0.59199999999999997</v>
      </c>
    </row>
    <row r="183" spans="1:20" x14ac:dyDescent="0.35">
      <c r="A183">
        <f t="shared" si="5"/>
        <v>183</v>
      </c>
      <c r="B183" s="3" t="s">
        <v>70</v>
      </c>
      <c r="C183" s="3" t="s">
        <v>86</v>
      </c>
      <c r="D183" s="3" t="s">
        <v>34</v>
      </c>
      <c r="E183">
        <v>2021</v>
      </c>
      <c r="F183" s="3" t="str">
        <f t="shared" si="4"/>
        <v>AQOutPRST L2021</v>
      </c>
      <c r="G183" s="9">
        <v>1.8280000000000001</v>
      </c>
      <c r="H183" s="9">
        <v>1.0760000000000001</v>
      </c>
      <c r="I183" s="9">
        <v>1.159</v>
      </c>
      <c r="J183" s="9">
        <v>0.88</v>
      </c>
      <c r="K183" s="9">
        <v>0.56000000000000005</v>
      </c>
      <c r="L183" s="9">
        <v>0.51800000000000002</v>
      </c>
      <c r="M183" s="9">
        <v>0.98399999999999999</v>
      </c>
      <c r="N183" s="9">
        <v>2.976</v>
      </c>
      <c r="O183" s="9">
        <v>4.2130000000000001</v>
      </c>
      <c r="P183" s="9">
        <v>1.853</v>
      </c>
      <c r="Q183" s="9">
        <v>0.41599999999999998</v>
      </c>
      <c r="R183" s="9">
        <v>0.52500000000000002</v>
      </c>
      <c r="S183" s="9">
        <v>0.316</v>
      </c>
      <c r="T183" s="9">
        <v>0.14599999999999999</v>
      </c>
    </row>
    <row r="184" spans="1:20" x14ac:dyDescent="0.35">
      <c r="A184">
        <f t="shared" si="5"/>
        <v>184</v>
      </c>
      <c r="B184" s="3" t="s">
        <v>70</v>
      </c>
      <c r="C184" s="3" t="s">
        <v>86</v>
      </c>
      <c r="D184" s="3" t="s">
        <v>34</v>
      </c>
      <c r="E184">
        <v>2022</v>
      </c>
      <c r="F184" s="3" t="str">
        <f t="shared" si="4"/>
        <v>AQOutPRST L2022</v>
      </c>
      <c r="G184" s="9">
        <v>0.92200000000000004</v>
      </c>
      <c r="H184" s="9">
        <v>0.75600000000000001</v>
      </c>
      <c r="I184" s="9">
        <v>0.53900000000000003</v>
      </c>
      <c r="J184" s="9">
        <v>0.55900000000000005</v>
      </c>
      <c r="K184" s="9">
        <v>0.629</v>
      </c>
      <c r="L184" s="9">
        <v>0.89100000000000001</v>
      </c>
      <c r="M184" s="9">
        <v>1.8260000000000001</v>
      </c>
      <c r="N184" s="9">
        <v>3.3029999999999999</v>
      </c>
      <c r="O184" s="9">
        <v>4.0449999999999999</v>
      </c>
      <c r="P184" s="9">
        <v>2.1520000000000001</v>
      </c>
      <c r="Q184" s="9">
        <v>2.8000000000000001E-2</v>
      </c>
      <c r="R184" s="9">
        <v>0.13300000000000001</v>
      </c>
      <c r="S184" s="9">
        <v>0.11700000000000001</v>
      </c>
      <c r="T184" s="9">
        <v>0.38900000000000001</v>
      </c>
    </row>
    <row r="185" spans="1:20" x14ac:dyDescent="0.35">
      <c r="A185">
        <f t="shared" si="5"/>
        <v>185</v>
      </c>
      <c r="B185" s="3" t="s">
        <v>70</v>
      </c>
      <c r="C185" s="3" t="s">
        <v>86</v>
      </c>
      <c r="D185" s="3" t="s">
        <v>34</v>
      </c>
      <c r="E185">
        <v>2023</v>
      </c>
      <c r="F185" s="3" t="str">
        <f t="shared" si="4"/>
        <v>AQOutPRST L2023</v>
      </c>
      <c r="G185" s="9">
        <v>1.6719999999999999</v>
      </c>
      <c r="H185" s="9">
        <v>0.90200000000000002</v>
      </c>
      <c r="I185" s="9">
        <v>0.70599999999999996</v>
      </c>
      <c r="J185" s="9">
        <v>0.48599999999999999</v>
      </c>
      <c r="K185" s="9">
        <v>0.46300000000000002</v>
      </c>
      <c r="L185" s="9">
        <v>1.046</v>
      </c>
      <c r="M185" s="9">
        <v>2.3359999999999999</v>
      </c>
      <c r="N185" s="9">
        <v>3.6339999999999999</v>
      </c>
      <c r="O185" s="9">
        <v>4.1120000000000001</v>
      </c>
      <c r="P185" s="9">
        <v>1.843</v>
      </c>
      <c r="Q185" s="9">
        <v>4.3999999999999997E-2</v>
      </c>
      <c r="R185" s="9">
        <v>0.14699999999999999</v>
      </c>
      <c r="S185" s="9">
        <v>7.0000000000000007E-2</v>
      </c>
      <c r="T185" s="9">
        <v>0.183</v>
      </c>
    </row>
    <row r="186" spans="1:20" x14ac:dyDescent="0.35">
      <c r="A186">
        <f t="shared" si="5"/>
        <v>186</v>
      </c>
      <c r="B186" s="3" t="s">
        <v>70</v>
      </c>
      <c r="C186" s="3" t="s">
        <v>86</v>
      </c>
      <c r="D186" s="3" t="s">
        <v>34</v>
      </c>
      <c r="E186">
        <v>2024</v>
      </c>
      <c r="F186" s="3" t="str">
        <f t="shared" si="4"/>
        <v>AQOutPRST L2024</v>
      </c>
      <c r="G186" s="9">
        <v>1.349</v>
      </c>
      <c r="H186" s="9">
        <v>0.84199999999999997</v>
      </c>
      <c r="I186" s="9">
        <v>0.67800000000000005</v>
      </c>
      <c r="J186" s="9">
        <v>0.81100000000000005</v>
      </c>
      <c r="K186" s="9">
        <v>1.036</v>
      </c>
      <c r="L186" s="9">
        <v>1.718</v>
      </c>
      <c r="M186" s="9">
        <v>2.9870000000000001</v>
      </c>
      <c r="N186" s="9">
        <v>3.4569999999999999</v>
      </c>
      <c r="O186" s="9">
        <v>2.3809999999999998</v>
      </c>
      <c r="P186" s="9">
        <v>0.43</v>
      </c>
      <c r="Q186" s="9">
        <v>0</v>
      </c>
      <c r="R186" s="9">
        <v>0</v>
      </c>
      <c r="S186" s="9">
        <v>0</v>
      </c>
      <c r="T186" s="9">
        <v>0</v>
      </c>
    </row>
    <row r="187" spans="1:20" x14ac:dyDescent="0.35">
      <c r="A187">
        <f t="shared" si="5"/>
        <v>187</v>
      </c>
      <c r="B187" s="3" t="s">
        <v>70</v>
      </c>
      <c r="C187" s="3" t="s">
        <v>86</v>
      </c>
      <c r="D187" s="3" t="s">
        <v>34</v>
      </c>
      <c r="E187">
        <v>2025</v>
      </c>
      <c r="F187" s="3" t="str">
        <f t="shared" si="4"/>
        <v>AQOutPRST L2025</v>
      </c>
      <c r="G187" s="9">
        <v>1.038</v>
      </c>
      <c r="H187" s="9">
        <v>0.73499999999999999</v>
      </c>
      <c r="I187" s="9">
        <v>0.39100000000000001</v>
      </c>
      <c r="J187" s="9">
        <v>0.185</v>
      </c>
      <c r="K187" s="9">
        <v>0.121</v>
      </c>
      <c r="L187" s="9">
        <v>0.6</v>
      </c>
      <c r="M187" s="9">
        <v>1.6</v>
      </c>
      <c r="N187" s="9">
        <v>3.0350000000000001</v>
      </c>
      <c r="O187" s="9">
        <v>3.0470000000000002</v>
      </c>
      <c r="P187" s="9">
        <v>1.46</v>
      </c>
      <c r="Q187" s="9">
        <v>0.111</v>
      </c>
      <c r="R187" s="9">
        <v>0.28899999999999998</v>
      </c>
      <c r="S187" s="9">
        <v>0.16300000000000001</v>
      </c>
      <c r="T187" s="9">
        <v>0.13100000000000001</v>
      </c>
    </row>
    <row r="188" spans="1:20" x14ac:dyDescent="0.35">
      <c r="A188">
        <f t="shared" si="5"/>
        <v>188</v>
      </c>
      <c r="B188" s="3" t="s">
        <v>70</v>
      </c>
      <c r="C188" s="3" t="s">
        <v>86</v>
      </c>
      <c r="D188" s="3" t="s">
        <v>34</v>
      </c>
      <c r="E188">
        <v>2026</v>
      </c>
      <c r="F188" s="3" t="str">
        <f t="shared" si="4"/>
        <v>AQOutPRST L2026</v>
      </c>
      <c r="G188" s="9">
        <v>1.0389999999999999</v>
      </c>
      <c r="H188" s="9">
        <v>0.81</v>
      </c>
      <c r="I188" s="9">
        <v>0.66200000000000003</v>
      </c>
      <c r="J188" s="9">
        <v>1.0029999999999999</v>
      </c>
      <c r="K188" s="9">
        <v>1.306</v>
      </c>
      <c r="L188" s="9">
        <v>1.425</v>
      </c>
      <c r="M188" s="9">
        <v>2.7930000000000001</v>
      </c>
      <c r="N188" s="9">
        <v>4.9470000000000001</v>
      </c>
      <c r="O188" s="9">
        <v>3.9710000000000001</v>
      </c>
      <c r="P188" s="9">
        <v>1.282</v>
      </c>
      <c r="Q188" s="9">
        <v>0</v>
      </c>
      <c r="R188" s="9">
        <v>0</v>
      </c>
      <c r="S188" s="9">
        <v>8.5000000000000006E-2</v>
      </c>
      <c r="T188" s="9">
        <v>0.122</v>
      </c>
    </row>
    <row r="189" spans="1:20" x14ac:dyDescent="0.35">
      <c r="A189">
        <f t="shared" si="5"/>
        <v>189</v>
      </c>
      <c r="B189" s="3" t="s">
        <v>70</v>
      </c>
      <c r="C189" s="3" t="s">
        <v>86</v>
      </c>
      <c r="D189" s="3" t="s">
        <v>34</v>
      </c>
      <c r="E189">
        <v>2027</v>
      </c>
      <c r="F189" s="3" t="str">
        <f t="shared" si="4"/>
        <v>AQOutPRST L2027</v>
      </c>
      <c r="G189" s="9">
        <v>1.2649999999999999</v>
      </c>
      <c r="H189" s="9">
        <v>1.0189999999999999</v>
      </c>
      <c r="I189" s="9">
        <v>1.9690000000000001</v>
      </c>
      <c r="J189" s="9">
        <v>2.0150000000000001</v>
      </c>
      <c r="K189" s="9">
        <v>0.93899999999999995</v>
      </c>
      <c r="L189" s="9">
        <v>1.224</v>
      </c>
      <c r="M189" s="9">
        <v>2.488</v>
      </c>
      <c r="N189" s="9">
        <v>4.2809999999999997</v>
      </c>
      <c r="O189" s="9">
        <v>4.1189999999999998</v>
      </c>
      <c r="P189" s="9">
        <v>2.2709999999999999</v>
      </c>
      <c r="Q189" s="9">
        <v>0.36899999999999999</v>
      </c>
      <c r="R189" s="9">
        <v>0.60399999999999998</v>
      </c>
      <c r="S189" s="9">
        <v>0.315</v>
      </c>
      <c r="T189" s="9">
        <v>0.26500000000000001</v>
      </c>
    </row>
    <row r="190" spans="1:20" x14ac:dyDescent="0.35">
      <c r="A190">
        <f t="shared" si="5"/>
        <v>190</v>
      </c>
      <c r="B190" s="3" t="s">
        <v>70</v>
      </c>
      <c r="C190" s="3" t="s">
        <v>86</v>
      </c>
      <c r="D190" s="3" t="s">
        <v>34</v>
      </c>
      <c r="E190">
        <v>2028</v>
      </c>
      <c r="F190" s="3" t="str">
        <f t="shared" si="4"/>
        <v>AQOutPRST L2028</v>
      </c>
      <c r="G190" s="9">
        <v>1.1240000000000001</v>
      </c>
      <c r="H190" s="9">
        <v>0.80800000000000005</v>
      </c>
      <c r="I190" s="9">
        <v>0.73699999999999999</v>
      </c>
      <c r="J190" s="9">
        <v>0.81100000000000005</v>
      </c>
      <c r="K190" s="9">
        <v>0.90300000000000002</v>
      </c>
      <c r="L190" s="9">
        <v>1.35</v>
      </c>
      <c r="M190" s="9">
        <v>1.9870000000000001</v>
      </c>
      <c r="N190" s="9">
        <v>2.8719999999999999</v>
      </c>
      <c r="O190" s="9">
        <v>3.6909999999999998</v>
      </c>
      <c r="P190" s="9">
        <v>2.3919999999999999</v>
      </c>
      <c r="Q190" s="9">
        <v>0.107</v>
      </c>
      <c r="R190" s="9">
        <v>0.15</v>
      </c>
      <c r="S190" s="9">
        <v>7.9000000000000001E-2</v>
      </c>
      <c r="T190" s="9">
        <v>0.14599999999999999</v>
      </c>
    </row>
    <row r="191" spans="1:20" x14ac:dyDescent="0.35">
      <c r="A191">
        <f t="shared" si="5"/>
        <v>191</v>
      </c>
      <c r="B191" s="3" t="s">
        <v>70</v>
      </c>
      <c r="C191" s="3" t="s">
        <v>86</v>
      </c>
      <c r="D191" s="3" t="s">
        <v>34</v>
      </c>
      <c r="E191">
        <v>2029</v>
      </c>
      <c r="F191" s="3" t="str">
        <f t="shared" si="4"/>
        <v>AQOutPRST L2029</v>
      </c>
      <c r="G191" s="9">
        <v>1.5209999999999999</v>
      </c>
      <c r="H191" s="9">
        <v>0.81200000000000006</v>
      </c>
      <c r="I191" s="9">
        <v>0.54700000000000004</v>
      </c>
      <c r="J191" s="9">
        <v>0.26100000000000001</v>
      </c>
      <c r="K191" s="9">
        <v>0.52700000000000002</v>
      </c>
      <c r="L191" s="9">
        <v>1.2270000000000001</v>
      </c>
      <c r="M191" s="9">
        <v>3.653</v>
      </c>
      <c r="N191" s="9">
        <v>5.8860000000000001</v>
      </c>
      <c r="O191" s="9">
        <v>6.1310000000000002</v>
      </c>
      <c r="P191" s="9">
        <v>4.5490000000000004</v>
      </c>
      <c r="Q191" s="9">
        <v>1.093</v>
      </c>
      <c r="R191" s="9">
        <v>0.38</v>
      </c>
      <c r="S191" s="9">
        <v>0.18</v>
      </c>
      <c r="T191" s="9">
        <v>0.153</v>
      </c>
    </row>
    <row r="192" spans="1:20" x14ac:dyDescent="0.35">
      <c r="A192">
        <f t="shared" si="5"/>
        <v>192</v>
      </c>
      <c r="B192" s="3" t="s">
        <v>70</v>
      </c>
      <c r="C192" s="3" t="s">
        <v>86</v>
      </c>
      <c r="D192" s="3" t="s">
        <v>35</v>
      </c>
      <c r="E192">
        <v>2020</v>
      </c>
      <c r="F192" s="3" t="str">
        <f t="shared" si="4"/>
        <v>AQOutALBENI2020</v>
      </c>
      <c r="G192" s="9">
        <v>28.106999999999999</v>
      </c>
      <c r="H192" s="9">
        <v>17.602</v>
      </c>
      <c r="I192" s="9">
        <v>14.228</v>
      </c>
      <c r="J192" s="9">
        <v>16.882999999999999</v>
      </c>
      <c r="K192" s="9">
        <v>15.086</v>
      </c>
      <c r="L192" s="9">
        <v>20.332000000000001</v>
      </c>
      <c r="M192" s="9">
        <v>22.957999999999998</v>
      </c>
      <c r="N192" s="9">
        <v>28.321000000000002</v>
      </c>
      <c r="O192" s="9">
        <v>60.332000000000001</v>
      </c>
      <c r="P192" s="9">
        <v>51.704000000000001</v>
      </c>
      <c r="Q192" s="9">
        <v>16.641999999999999</v>
      </c>
      <c r="R192" s="9">
        <v>11.177</v>
      </c>
      <c r="S192" s="9">
        <v>8.7089999999999996</v>
      </c>
      <c r="T192" s="9">
        <v>16.434999999999999</v>
      </c>
    </row>
    <row r="193" spans="1:20" x14ac:dyDescent="0.35">
      <c r="A193">
        <f t="shared" si="5"/>
        <v>193</v>
      </c>
      <c r="B193" s="3" t="s">
        <v>70</v>
      </c>
      <c r="C193" s="3" t="s">
        <v>86</v>
      </c>
      <c r="D193" s="3" t="s">
        <v>35</v>
      </c>
      <c r="E193">
        <v>2021</v>
      </c>
      <c r="F193" s="3" t="str">
        <f t="shared" si="4"/>
        <v>AQOutALBENI2021</v>
      </c>
      <c r="G193" s="9">
        <v>28.452000000000002</v>
      </c>
      <c r="H193" s="9">
        <v>24.22</v>
      </c>
      <c r="I193" s="9">
        <v>23.263999999999999</v>
      </c>
      <c r="J193" s="9">
        <v>20.533000000000001</v>
      </c>
      <c r="K193" s="9">
        <v>17.010999999999999</v>
      </c>
      <c r="L193" s="9">
        <v>19.411000000000001</v>
      </c>
      <c r="M193" s="9">
        <v>18.253</v>
      </c>
      <c r="N193" s="9">
        <v>45.674999999999997</v>
      </c>
      <c r="O193" s="9">
        <v>66.963999999999999</v>
      </c>
      <c r="P193" s="9">
        <v>30.699000000000002</v>
      </c>
      <c r="Q193" s="9">
        <v>22.298999999999999</v>
      </c>
      <c r="R193" s="9">
        <v>16.652999999999999</v>
      </c>
      <c r="S193" s="9">
        <v>9.8770000000000007</v>
      </c>
      <c r="T193" s="9">
        <v>13.679</v>
      </c>
    </row>
    <row r="194" spans="1:20" x14ac:dyDescent="0.35">
      <c r="A194">
        <f t="shared" si="5"/>
        <v>194</v>
      </c>
      <c r="B194" s="3" t="s">
        <v>70</v>
      </c>
      <c r="C194" s="3" t="s">
        <v>86</v>
      </c>
      <c r="D194" s="3" t="s">
        <v>35</v>
      </c>
      <c r="E194">
        <v>2022</v>
      </c>
      <c r="F194" s="3" t="str">
        <f t="shared" ref="F194:F257" si="6">_xlfn.CONCAT(B194,C194,D194,E194)</f>
        <v>AQOutALBENI2022</v>
      </c>
      <c r="G194" s="9">
        <v>26.341000000000001</v>
      </c>
      <c r="H194" s="9">
        <v>16.388999999999999</v>
      </c>
      <c r="I194" s="9">
        <v>15.101000000000001</v>
      </c>
      <c r="J194" s="9">
        <v>17.431999999999999</v>
      </c>
      <c r="K194" s="9">
        <v>19.331</v>
      </c>
      <c r="L194" s="9">
        <v>23.492000000000001</v>
      </c>
      <c r="M194" s="9">
        <v>22.44</v>
      </c>
      <c r="N194" s="9">
        <v>40.454999999999998</v>
      </c>
      <c r="O194" s="9">
        <v>61.762</v>
      </c>
      <c r="P194" s="9">
        <v>28.83</v>
      </c>
      <c r="Q194" s="9">
        <v>12.848000000000001</v>
      </c>
      <c r="R194" s="9">
        <v>7.1630000000000003</v>
      </c>
      <c r="S194" s="9">
        <v>7.5469999999999997</v>
      </c>
      <c r="T194" s="9">
        <v>14.044</v>
      </c>
    </row>
    <row r="195" spans="1:20" x14ac:dyDescent="0.35">
      <c r="A195">
        <f t="shared" ref="A195:A258" si="7">A194+1</f>
        <v>195</v>
      </c>
      <c r="B195" s="3" t="s">
        <v>70</v>
      </c>
      <c r="C195" s="3" t="s">
        <v>86</v>
      </c>
      <c r="D195" s="3" t="s">
        <v>35</v>
      </c>
      <c r="E195">
        <v>2023</v>
      </c>
      <c r="F195" s="3" t="str">
        <f t="shared" si="6"/>
        <v>AQOutALBENI2023</v>
      </c>
      <c r="G195" s="9">
        <v>25.952000000000002</v>
      </c>
      <c r="H195" s="9">
        <v>14.581</v>
      </c>
      <c r="I195" s="9">
        <v>12.119</v>
      </c>
      <c r="J195" s="9">
        <v>15.276999999999999</v>
      </c>
      <c r="K195" s="9">
        <v>17.998999999999999</v>
      </c>
      <c r="L195" s="9">
        <v>23.51</v>
      </c>
      <c r="M195" s="9">
        <v>30.07</v>
      </c>
      <c r="N195" s="9">
        <v>44.920999999999999</v>
      </c>
      <c r="O195" s="9">
        <v>57.326000000000001</v>
      </c>
      <c r="P195" s="9">
        <v>21.786000000000001</v>
      </c>
      <c r="Q195" s="9">
        <v>13.497</v>
      </c>
      <c r="R195" s="9">
        <v>7.6920000000000002</v>
      </c>
      <c r="S195" s="9">
        <v>7.0650000000000004</v>
      </c>
      <c r="T195" s="9">
        <v>10.585000000000001</v>
      </c>
    </row>
    <row r="196" spans="1:20" x14ac:dyDescent="0.35">
      <c r="A196">
        <f t="shared" si="7"/>
        <v>196</v>
      </c>
      <c r="B196" s="3" t="s">
        <v>70</v>
      </c>
      <c r="C196" s="3" t="s">
        <v>86</v>
      </c>
      <c r="D196" s="3" t="s">
        <v>35</v>
      </c>
      <c r="E196">
        <v>2024</v>
      </c>
      <c r="F196" s="3" t="str">
        <f t="shared" si="6"/>
        <v>AQOutALBENI2024</v>
      </c>
      <c r="G196" s="9">
        <v>24.5</v>
      </c>
      <c r="H196" s="9">
        <v>18.119</v>
      </c>
      <c r="I196" s="9">
        <v>17.678000000000001</v>
      </c>
      <c r="J196" s="9">
        <v>23.353999999999999</v>
      </c>
      <c r="K196" s="9">
        <v>20.218</v>
      </c>
      <c r="L196" s="9">
        <v>26.530999999999999</v>
      </c>
      <c r="M196" s="9">
        <v>36.246000000000002</v>
      </c>
      <c r="N196" s="9">
        <v>46.506</v>
      </c>
      <c r="O196" s="9">
        <v>40.901000000000003</v>
      </c>
      <c r="P196" s="9">
        <v>15.422000000000001</v>
      </c>
      <c r="Q196" s="9">
        <v>11.422000000000001</v>
      </c>
      <c r="R196" s="9">
        <v>8.0150000000000006</v>
      </c>
      <c r="S196" s="9">
        <v>6.14</v>
      </c>
      <c r="T196" s="9">
        <v>8.5609999999999999</v>
      </c>
    </row>
    <row r="197" spans="1:20" x14ac:dyDescent="0.35">
      <c r="A197">
        <f t="shared" si="7"/>
        <v>197</v>
      </c>
      <c r="B197" s="3" t="s">
        <v>70</v>
      </c>
      <c r="C197" s="3" t="s">
        <v>86</v>
      </c>
      <c r="D197" s="3" t="s">
        <v>35</v>
      </c>
      <c r="E197">
        <v>2025</v>
      </c>
      <c r="F197" s="3" t="str">
        <f t="shared" si="6"/>
        <v>AQOutALBENI2025</v>
      </c>
      <c r="G197" s="9">
        <v>20.518999999999998</v>
      </c>
      <c r="H197" s="9">
        <v>10.429</v>
      </c>
      <c r="I197" s="9">
        <v>6.0910000000000002</v>
      </c>
      <c r="J197" s="9">
        <v>11.704000000000001</v>
      </c>
      <c r="K197" s="9">
        <v>9.7360000000000007</v>
      </c>
      <c r="L197" s="9">
        <v>15.651999999999999</v>
      </c>
      <c r="M197" s="9">
        <v>10.611000000000001</v>
      </c>
      <c r="N197" s="9">
        <v>18.814</v>
      </c>
      <c r="O197" s="9">
        <v>52.786999999999999</v>
      </c>
      <c r="P197" s="9">
        <v>30.088999999999999</v>
      </c>
      <c r="Q197" s="9">
        <v>15.473000000000001</v>
      </c>
      <c r="R197" s="9">
        <v>10.291</v>
      </c>
      <c r="S197" s="9">
        <v>9.8149999999999995</v>
      </c>
      <c r="T197" s="9">
        <v>13.766999999999999</v>
      </c>
    </row>
    <row r="198" spans="1:20" x14ac:dyDescent="0.35">
      <c r="A198">
        <f t="shared" si="7"/>
        <v>198</v>
      </c>
      <c r="B198" s="3" t="s">
        <v>70</v>
      </c>
      <c r="C198" s="3" t="s">
        <v>86</v>
      </c>
      <c r="D198" s="3" t="s">
        <v>35</v>
      </c>
      <c r="E198">
        <v>2026</v>
      </c>
      <c r="F198" s="3" t="str">
        <f t="shared" si="6"/>
        <v>AQOutALBENI2026</v>
      </c>
      <c r="G198" s="9">
        <v>25.867000000000001</v>
      </c>
      <c r="H198" s="9">
        <v>16.361999999999998</v>
      </c>
      <c r="I198" s="9">
        <v>13.515000000000001</v>
      </c>
      <c r="J198" s="9">
        <v>25.486000000000001</v>
      </c>
      <c r="K198" s="9">
        <v>23.914999999999999</v>
      </c>
      <c r="L198" s="9">
        <v>32.600999999999999</v>
      </c>
      <c r="M198" s="9">
        <v>52.677999999999997</v>
      </c>
      <c r="N198" s="9">
        <v>74.438999999999993</v>
      </c>
      <c r="O198" s="9">
        <v>86.638000000000005</v>
      </c>
      <c r="P198" s="9">
        <v>51.607999999999997</v>
      </c>
      <c r="Q198" s="9">
        <v>19.963000000000001</v>
      </c>
      <c r="R198" s="9">
        <v>16.808</v>
      </c>
      <c r="S198" s="9">
        <v>12.273999999999999</v>
      </c>
      <c r="T198" s="9">
        <v>15.403</v>
      </c>
    </row>
    <row r="199" spans="1:20" x14ac:dyDescent="0.35">
      <c r="A199">
        <f t="shared" si="7"/>
        <v>199</v>
      </c>
      <c r="B199" s="3" t="s">
        <v>70</v>
      </c>
      <c r="C199" s="3" t="s">
        <v>86</v>
      </c>
      <c r="D199" s="3" t="s">
        <v>35</v>
      </c>
      <c r="E199">
        <v>2027</v>
      </c>
      <c r="F199" s="3" t="str">
        <f t="shared" si="6"/>
        <v>AQOutALBENI2027</v>
      </c>
      <c r="G199" s="9">
        <v>28.021999999999998</v>
      </c>
      <c r="H199" s="9">
        <v>21.538</v>
      </c>
      <c r="I199" s="9">
        <v>32.878</v>
      </c>
      <c r="J199" s="9">
        <v>33.600999999999999</v>
      </c>
      <c r="K199" s="9">
        <v>21.541</v>
      </c>
      <c r="L199" s="9">
        <v>32.863999999999997</v>
      </c>
      <c r="M199" s="9">
        <v>51.503</v>
      </c>
      <c r="N199" s="9">
        <v>73.721999999999994</v>
      </c>
      <c r="O199" s="9">
        <v>102.104</v>
      </c>
      <c r="P199" s="9">
        <v>102.529</v>
      </c>
      <c r="Q199" s="9">
        <v>40.511000000000003</v>
      </c>
      <c r="R199" s="9">
        <v>31.367000000000001</v>
      </c>
      <c r="S199" s="9">
        <v>14.536</v>
      </c>
      <c r="T199" s="9">
        <v>18.068000000000001</v>
      </c>
    </row>
    <row r="200" spans="1:20" x14ac:dyDescent="0.35">
      <c r="A200">
        <f t="shared" si="7"/>
        <v>200</v>
      </c>
      <c r="B200" s="3" t="s">
        <v>70</v>
      </c>
      <c r="C200" s="3" t="s">
        <v>86</v>
      </c>
      <c r="D200" s="3" t="s">
        <v>35</v>
      </c>
      <c r="E200">
        <v>2028</v>
      </c>
      <c r="F200" s="3" t="str">
        <f t="shared" si="6"/>
        <v>AQOutALBENI2028</v>
      </c>
      <c r="G200" s="9">
        <v>27.696000000000002</v>
      </c>
      <c r="H200" s="9">
        <v>16.701000000000001</v>
      </c>
      <c r="I200" s="9">
        <v>18.262</v>
      </c>
      <c r="J200" s="9">
        <v>20.376000000000001</v>
      </c>
      <c r="K200" s="9">
        <v>24.466000000000001</v>
      </c>
      <c r="L200" s="9">
        <v>28.693000000000001</v>
      </c>
      <c r="M200" s="9">
        <v>36.216999999999999</v>
      </c>
      <c r="N200" s="9">
        <v>47.957000000000001</v>
      </c>
      <c r="O200" s="9">
        <v>69.316999999999993</v>
      </c>
      <c r="P200" s="9">
        <v>52.920999999999999</v>
      </c>
      <c r="Q200" s="9">
        <v>18.175000000000001</v>
      </c>
      <c r="R200" s="9">
        <v>11.346</v>
      </c>
      <c r="S200" s="9">
        <v>9.218</v>
      </c>
      <c r="T200" s="9">
        <v>14.631</v>
      </c>
    </row>
    <row r="201" spans="1:20" x14ac:dyDescent="0.35">
      <c r="A201">
        <f t="shared" si="7"/>
        <v>201</v>
      </c>
      <c r="B201" s="3" t="s">
        <v>70</v>
      </c>
      <c r="C201" s="3" t="s">
        <v>86</v>
      </c>
      <c r="D201" s="3" t="s">
        <v>35</v>
      </c>
      <c r="E201">
        <v>2029</v>
      </c>
      <c r="F201" s="3" t="str">
        <f t="shared" si="6"/>
        <v>AQOutALBENI2029</v>
      </c>
      <c r="G201" s="9">
        <v>29.289000000000001</v>
      </c>
      <c r="H201" s="9">
        <v>14.756</v>
      </c>
      <c r="I201" s="9">
        <v>13.477</v>
      </c>
      <c r="J201" s="9">
        <v>18.899000000000001</v>
      </c>
      <c r="K201" s="9">
        <v>25.312999999999999</v>
      </c>
      <c r="L201" s="9">
        <v>31.521999999999998</v>
      </c>
      <c r="M201" s="9">
        <v>59.136000000000003</v>
      </c>
      <c r="N201" s="9">
        <v>82.97</v>
      </c>
      <c r="O201" s="9">
        <v>99.37</v>
      </c>
      <c r="P201" s="9">
        <v>108.985</v>
      </c>
      <c r="Q201" s="9">
        <v>59.459000000000003</v>
      </c>
      <c r="R201" s="9">
        <v>22.690999999999999</v>
      </c>
      <c r="S201" s="9">
        <v>14.791</v>
      </c>
      <c r="T201" s="9">
        <v>18.209</v>
      </c>
    </row>
    <row r="202" spans="1:20" x14ac:dyDescent="0.35">
      <c r="A202">
        <f t="shared" si="7"/>
        <v>202</v>
      </c>
      <c r="B202" s="3" t="s">
        <v>70</v>
      </c>
      <c r="C202" s="3" t="s">
        <v>86</v>
      </c>
      <c r="D202" s="3" t="s">
        <v>36</v>
      </c>
      <c r="E202">
        <v>2020</v>
      </c>
      <c r="F202" s="3" t="str">
        <f t="shared" si="6"/>
        <v>AQOutBOX C2020</v>
      </c>
      <c r="G202" s="9">
        <v>28.533999999999999</v>
      </c>
      <c r="H202" s="9">
        <v>17.893999999999998</v>
      </c>
      <c r="I202" s="9">
        <v>14.656000000000001</v>
      </c>
      <c r="J202" s="9">
        <v>17.280999999999999</v>
      </c>
      <c r="K202" s="9">
        <v>14.863</v>
      </c>
      <c r="L202" s="9">
        <v>21.096</v>
      </c>
      <c r="M202" s="9">
        <v>23.242000000000001</v>
      </c>
      <c r="N202" s="9">
        <v>29.315999999999999</v>
      </c>
      <c r="O202" s="9">
        <v>59.585999999999999</v>
      </c>
      <c r="P202" s="9">
        <v>54.44</v>
      </c>
      <c r="Q202" s="9">
        <v>17.875</v>
      </c>
      <c r="R202" s="9">
        <v>11.250999999999999</v>
      </c>
      <c r="S202" s="9">
        <v>9.4149999999999991</v>
      </c>
      <c r="T202" s="9">
        <v>16.635000000000002</v>
      </c>
    </row>
    <row r="203" spans="1:20" x14ac:dyDescent="0.35">
      <c r="A203">
        <f t="shared" si="7"/>
        <v>203</v>
      </c>
      <c r="B203" s="3" t="s">
        <v>70</v>
      </c>
      <c r="C203" s="3" t="s">
        <v>86</v>
      </c>
      <c r="D203" s="3" t="s">
        <v>36</v>
      </c>
      <c r="E203">
        <v>2021</v>
      </c>
      <c r="F203" s="3" t="str">
        <f t="shared" si="6"/>
        <v>AQOutBOX C2021</v>
      </c>
      <c r="G203" s="9">
        <v>28.640999999999998</v>
      </c>
      <c r="H203" s="9">
        <v>24.393999999999998</v>
      </c>
      <c r="I203" s="9">
        <v>24.225999999999999</v>
      </c>
      <c r="J203" s="9">
        <v>20.986999999999998</v>
      </c>
      <c r="K203" s="9">
        <v>17.393000000000001</v>
      </c>
      <c r="L203" s="9">
        <v>19.748000000000001</v>
      </c>
      <c r="M203" s="9">
        <v>18.05</v>
      </c>
      <c r="N203" s="9">
        <v>44.228999999999999</v>
      </c>
      <c r="O203" s="9">
        <v>68.599999999999994</v>
      </c>
      <c r="P203" s="9">
        <v>32.371000000000002</v>
      </c>
      <c r="Q203" s="9">
        <v>23.295999999999999</v>
      </c>
      <c r="R203" s="9">
        <v>17.11</v>
      </c>
      <c r="S203" s="9">
        <v>10.363</v>
      </c>
      <c r="T203" s="9">
        <v>14.003</v>
      </c>
    </row>
    <row r="204" spans="1:20" x14ac:dyDescent="0.35">
      <c r="A204">
        <f t="shared" si="7"/>
        <v>204</v>
      </c>
      <c r="B204" s="3" t="s">
        <v>70</v>
      </c>
      <c r="C204" s="3" t="s">
        <v>86</v>
      </c>
      <c r="D204" s="3" t="s">
        <v>36</v>
      </c>
      <c r="E204">
        <v>2022</v>
      </c>
      <c r="F204" s="3" t="str">
        <f t="shared" si="6"/>
        <v>AQOutBOX C2022</v>
      </c>
      <c r="G204" s="9">
        <v>26.483000000000001</v>
      </c>
      <c r="H204" s="9">
        <v>16.774999999999999</v>
      </c>
      <c r="I204" s="9">
        <v>15.369</v>
      </c>
      <c r="J204" s="9">
        <v>17.591999999999999</v>
      </c>
      <c r="K204" s="9">
        <v>19.863</v>
      </c>
      <c r="L204" s="9">
        <v>23.882999999999999</v>
      </c>
      <c r="M204" s="9">
        <v>23.7</v>
      </c>
      <c r="N204" s="9">
        <v>39.341999999999999</v>
      </c>
      <c r="O204" s="9">
        <v>62.613</v>
      </c>
      <c r="P204" s="9">
        <v>30.873999999999999</v>
      </c>
      <c r="Q204" s="9">
        <v>13.581</v>
      </c>
      <c r="R204" s="9">
        <v>7.4939999999999998</v>
      </c>
      <c r="S204" s="9">
        <v>7.5049999999999999</v>
      </c>
      <c r="T204" s="9">
        <v>14.24</v>
      </c>
    </row>
    <row r="205" spans="1:20" x14ac:dyDescent="0.35">
      <c r="A205">
        <f t="shared" si="7"/>
        <v>205</v>
      </c>
      <c r="B205" s="3" t="s">
        <v>70</v>
      </c>
      <c r="C205" s="3" t="s">
        <v>86</v>
      </c>
      <c r="D205" s="3" t="s">
        <v>36</v>
      </c>
      <c r="E205">
        <v>2023</v>
      </c>
      <c r="F205" s="3" t="str">
        <f t="shared" si="6"/>
        <v>AQOutBOX C2023</v>
      </c>
      <c r="G205" s="9">
        <v>26.359000000000002</v>
      </c>
      <c r="H205" s="9">
        <v>14.929</v>
      </c>
      <c r="I205" s="9">
        <v>12.443</v>
      </c>
      <c r="J205" s="9">
        <v>15.505000000000001</v>
      </c>
      <c r="K205" s="9">
        <v>18.093</v>
      </c>
      <c r="L205" s="9">
        <v>23.170999999999999</v>
      </c>
      <c r="M205" s="9">
        <v>32.018000000000001</v>
      </c>
      <c r="N205" s="9">
        <v>44.787999999999997</v>
      </c>
      <c r="O205" s="9">
        <v>58.695999999999998</v>
      </c>
      <c r="P205" s="9">
        <v>23.317</v>
      </c>
      <c r="Q205" s="9">
        <v>14.166</v>
      </c>
      <c r="R205" s="9">
        <v>7.8940000000000001</v>
      </c>
      <c r="S205" s="9">
        <v>7.4740000000000002</v>
      </c>
      <c r="T205" s="9">
        <v>10.696</v>
      </c>
    </row>
    <row r="206" spans="1:20" x14ac:dyDescent="0.35">
      <c r="A206">
        <f t="shared" si="7"/>
        <v>206</v>
      </c>
      <c r="B206" s="3" t="s">
        <v>70</v>
      </c>
      <c r="C206" s="3" t="s">
        <v>86</v>
      </c>
      <c r="D206" s="3" t="s">
        <v>36</v>
      </c>
      <c r="E206">
        <v>2024</v>
      </c>
      <c r="F206" s="3" t="str">
        <f t="shared" si="6"/>
        <v>AQOutBOX C2024</v>
      </c>
      <c r="G206" s="9">
        <v>24.731000000000002</v>
      </c>
      <c r="H206" s="9">
        <v>18.524000000000001</v>
      </c>
      <c r="I206" s="9">
        <v>17.884</v>
      </c>
      <c r="J206" s="9">
        <v>23.849</v>
      </c>
      <c r="K206" s="9">
        <v>20.754000000000001</v>
      </c>
      <c r="L206" s="9">
        <v>26.088999999999999</v>
      </c>
      <c r="M206" s="9">
        <v>38.11</v>
      </c>
      <c r="N206" s="9">
        <v>46.42</v>
      </c>
      <c r="O206" s="9">
        <v>42.511000000000003</v>
      </c>
      <c r="P206" s="9">
        <v>16.254999999999999</v>
      </c>
      <c r="Q206" s="9">
        <v>11.868</v>
      </c>
      <c r="R206" s="9">
        <v>8.2390000000000008</v>
      </c>
      <c r="S206" s="9">
        <v>6.3869999999999996</v>
      </c>
      <c r="T206" s="9">
        <v>8.7089999999999996</v>
      </c>
    </row>
    <row r="207" spans="1:20" x14ac:dyDescent="0.35">
      <c r="A207">
        <f t="shared" si="7"/>
        <v>207</v>
      </c>
      <c r="B207" s="3" t="s">
        <v>70</v>
      </c>
      <c r="C207" s="3" t="s">
        <v>86</v>
      </c>
      <c r="D207" s="3" t="s">
        <v>36</v>
      </c>
      <c r="E207">
        <v>2025</v>
      </c>
      <c r="F207" s="3" t="str">
        <f t="shared" si="6"/>
        <v>AQOutBOX C2025</v>
      </c>
      <c r="G207" s="9">
        <v>20.7</v>
      </c>
      <c r="H207" s="9">
        <v>10.669</v>
      </c>
      <c r="I207" s="9">
        <v>6.2359999999999998</v>
      </c>
      <c r="J207" s="9">
        <v>11.786</v>
      </c>
      <c r="K207" s="9">
        <v>9.7230000000000008</v>
      </c>
      <c r="L207" s="9">
        <v>15.680999999999999</v>
      </c>
      <c r="M207" s="9">
        <v>11.644</v>
      </c>
      <c r="N207" s="9">
        <v>16.742999999999999</v>
      </c>
      <c r="O207" s="9">
        <v>53.673999999999999</v>
      </c>
      <c r="P207" s="9">
        <v>32.405000000000001</v>
      </c>
      <c r="Q207" s="9">
        <v>16.227</v>
      </c>
      <c r="R207" s="9">
        <v>10.622999999999999</v>
      </c>
      <c r="S207" s="9">
        <v>10.122999999999999</v>
      </c>
      <c r="T207" s="9">
        <v>13.983000000000001</v>
      </c>
    </row>
    <row r="208" spans="1:20" x14ac:dyDescent="0.35">
      <c r="A208">
        <f t="shared" si="7"/>
        <v>208</v>
      </c>
      <c r="B208" s="3" t="s">
        <v>70</v>
      </c>
      <c r="C208" s="3" t="s">
        <v>86</v>
      </c>
      <c r="D208" s="3" t="s">
        <v>36</v>
      </c>
      <c r="E208">
        <v>2026</v>
      </c>
      <c r="F208" s="3" t="str">
        <f t="shared" si="6"/>
        <v>AQOutBOX C2026</v>
      </c>
      <c r="G208" s="9">
        <v>26.056999999999999</v>
      </c>
      <c r="H208" s="9">
        <v>16.667000000000002</v>
      </c>
      <c r="I208" s="9">
        <v>13.919</v>
      </c>
      <c r="J208" s="9">
        <v>25.832000000000001</v>
      </c>
      <c r="K208" s="9">
        <v>24.622</v>
      </c>
      <c r="L208" s="9">
        <v>32.667999999999999</v>
      </c>
      <c r="M208" s="9">
        <v>53.701000000000001</v>
      </c>
      <c r="N208" s="9">
        <v>74.180000000000007</v>
      </c>
      <c r="O208" s="9">
        <v>88.085999999999999</v>
      </c>
      <c r="P208" s="9">
        <v>53.628</v>
      </c>
      <c r="Q208" s="9">
        <v>21.350999999999999</v>
      </c>
      <c r="R208" s="9">
        <v>17.148</v>
      </c>
      <c r="S208" s="9">
        <v>13.045</v>
      </c>
      <c r="T208" s="9">
        <v>15.64</v>
      </c>
    </row>
    <row r="209" spans="1:20" x14ac:dyDescent="0.35">
      <c r="A209">
        <f t="shared" si="7"/>
        <v>209</v>
      </c>
      <c r="B209" s="3" t="s">
        <v>70</v>
      </c>
      <c r="C209" s="3" t="s">
        <v>86</v>
      </c>
      <c r="D209" s="3" t="s">
        <v>36</v>
      </c>
      <c r="E209">
        <v>2027</v>
      </c>
      <c r="F209" s="3" t="str">
        <f t="shared" si="6"/>
        <v>AQOutBOX C2027</v>
      </c>
      <c r="G209" s="9">
        <v>28.341000000000001</v>
      </c>
      <c r="H209" s="9">
        <v>22.102</v>
      </c>
      <c r="I209" s="9">
        <v>33.313000000000002</v>
      </c>
      <c r="J209" s="9">
        <v>34.905999999999999</v>
      </c>
      <c r="K209" s="9">
        <v>22.198</v>
      </c>
      <c r="L209" s="9">
        <v>33.216000000000001</v>
      </c>
      <c r="M209" s="9">
        <v>52.912999999999997</v>
      </c>
      <c r="N209" s="9">
        <v>72.097999999999999</v>
      </c>
      <c r="O209" s="9">
        <v>103.339</v>
      </c>
      <c r="P209" s="9">
        <v>104.889</v>
      </c>
      <c r="Q209" s="9">
        <v>42.707999999999998</v>
      </c>
      <c r="R209" s="9">
        <v>32.634999999999998</v>
      </c>
      <c r="S209" s="9">
        <v>15.285</v>
      </c>
      <c r="T209" s="9">
        <v>18.701000000000001</v>
      </c>
    </row>
    <row r="210" spans="1:20" x14ac:dyDescent="0.35">
      <c r="A210">
        <f t="shared" si="7"/>
        <v>210</v>
      </c>
      <c r="B210" s="3" t="s">
        <v>70</v>
      </c>
      <c r="C210" s="3" t="s">
        <v>86</v>
      </c>
      <c r="D210" s="3" t="s">
        <v>36</v>
      </c>
      <c r="E210">
        <v>2028</v>
      </c>
      <c r="F210" s="3" t="str">
        <f t="shared" si="6"/>
        <v>AQOutBOX C2028</v>
      </c>
      <c r="G210" s="9">
        <v>27.882999999999999</v>
      </c>
      <c r="H210" s="9">
        <v>17.227</v>
      </c>
      <c r="I210" s="9">
        <v>18.64</v>
      </c>
      <c r="J210" s="9">
        <v>20.844000000000001</v>
      </c>
      <c r="K210" s="9">
        <v>24.925000000000001</v>
      </c>
      <c r="L210" s="9">
        <v>29.146999999999998</v>
      </c>
      <c r="M210" s="9">
        <v>37.356000000000002</v>
      </c>
      <c r="N210" s="9">
        <v>47.426000000000002</v>
      </c>
      <c r="O210" s="9">
        <v>70.274000000000001</v>
      </c>
      <c r="P210" s="9">
        <v>54.968000000000004</v>
      </c>
      <c r="Q210" s="9">
        <v>19.353000000000002</v>
      </c>
      <c r="R210" s="9">
        <v>11.712999999999999</v>
      </c>
      <c r="S210" s="9">
        <v>9.6920000000000002</v>
      </c>
      <c r="T210" s="9">
        <v>14.819000000000001</v>
      </c>
    </row>
    <row r="211" spans="1:20" x14ac:dyDescent="0.35">
      <c r="A211">
        <f t="shared" si="7"/>
        <v>211</v>
      </c>
      <c r="B211" s="3" t="s">
        <v>70</v>
      </c>
      <c r="C211" s="3" t="s">
        <v>86</v>
      </c>
      <c r="D211" s="3" t="s">
        <v>36</v>
      </c>
      <c r="E211">
        <v>2029</v>
      </c>
      <c r="F211" s="3" t="str">
        <f t="shared" si="6"/>
        <v>AQOutBOX C2029</v>
      </c>
      <c r="G211" s="9">
        <v>29.622</v>
      </c>
      <c r="H211" s="9">
        <v>15.193</v>
      </c>
      <c r="I211" s="9">
        <v>13.866</v>
      </c>
      <c r="J211" s="9">
        <v>19.254000000000001</v>
      </c>
      <c r="K211" s="9">
        <v>25.643999999999998</v>
      </c>
      <c r="L211" s="9">
        <v>31.315999999999999</v>
      </c>
      <c r="M211" s="9">
        <v>61.219000000000001</v>
      </c>
      <c r="N211" s="9">
        <v>83.983000000000004</v>
      </c>
      <c r="O211" s="9">
        <v>100.937</v>
      </c>
      <c r="P211" s="9">
        <v>110.739</v>
      </c>
      <c r="Q211" s="9">
        <v>62.128</v>
      </c>
      <c r="R211" s="9">
        <v>24.048999999999999</v>
      </c>
      <c r="S211" s="9">
        <v>15.917999999999999</v>
      </c>
      <c r="T211" s="9">
        <v>18.72</v>
      </c>
    </row>
    <row r="212" spans="1:20" x14ac:dyDescent="0.35">
      <c r="A212">
        <f t="shared" si="7"/>
        <v>212</v>
      </c>
      <c r="B212" s="3" t="s">
        <v>70</v>
      </c>
      <c r="C212" s="3" t="s">
        <v>86</v>
      </c>
      <c r="D212" s="3" t="s">
        <v>37</v>
      </c>
      <c r="E212">
        <v>2020</v>
      </c>
      <c r="F212" s="3" t="str">
        <f t="shared" si="6"/>
        <v>AQOutBOUND2020</v>
      </c>
      <c r="G212" s="9">
        <v>28.960999999999999</v>
      </c>
      <c r="H212" s="9">
        <v>18.355</v>
      </c>
      <c r="I212" s="9">
        <v>15.052</v>
      </c>
      <c r="J212" s="9">
        <v>17.565999999999999</v>
      </c>
      <c r="K212" s="9">
        <v>14.916</v>
      </c>
      <c r="L212" s="9">
        <v>21.766999999999999</v>
      </c>
      <c r="M212" s="9">
        <v>23.885000000000002</v>
      </c>
      <c r="N212" s="9">
        <v>30.332000000000001</v>
      </c>
      <c r="O212" s="9">
        <v>60.54</v>
      </c>
      <c r="P212" s="9">
        <v>55.954999999999998</v>
      </c>
      <c r="Q212" s="9">
        <v>18.657</v>
      </c>
      <c r="R212" s="9">
        <v>11.590999999999999</v>
      </c>
      <c r="S212" s="9">
        <v>9.891</v>
      </c>
      <c r="T212" s="9">
        <v>16.960999999999999</v>
      </c>
    </row>
    <row r="213" spans="1:20" x14ac:dyDescent="0.35">
      <c r="A213">
        <f t="shared" si="7"/>
        <v>213</v>
      </c>
      <c r="B213" s="3" t="s">
        <v>70</v>
      </c>
      <c r="C213" s="3" t="s">
        <v>86</v>
      </c>
      <c r="D213" s="3" t="s">
        <v>37</v>
      </c>
      <c r="E213">
        <v>2021</v>
      </c>
      <c r="F213" s="3" t="str">
        <f t="shared" si="6"/>
        <v>AQOutBOUND2021</v>
      </c>
      <c r="G213" s="9">
        <v>29.027000000000001</v>
      </c>
      <c r="H213" s="9">
        <v>24.576000000000001</v>
      </c>
      <c r="I213" s="9">
        <v>24.905000000000001</v>
      </c>
      <c r="J213" s="9">
        <v>21.465</v>
      </c>
      <c r="K213" s="9">
        <v>17.754999999999999</v>
      </c>
      <c r="L213" s="9">
        <v>20.227</v>
      </c>
      <c r="M213" s="9">
        <v>18.812000000000001</v>
      </c>
      <c r="N213" s="9">
        <v>44.634</v>
      </c>
      <c r="O213" s="9">
        <v>70.213999999999999</v>
      </c>
      <c r="P213" s="9">
        <v>33.073999999999998</v>
      </c>
      <c r="Q213" s="9">
        <v>23.837</v>
      </c>
      <c r="R213" s="9">
        <v>17.591999999999999</v>
      </c>
      <c r="S213" s="9">
        <v>10.817</v>
      </c>
      <c r="T213" s="9">
        <v>14.291</v>
      </c>
    </row>
    <row r="214" spans="1:20" x14ac:dyDescent="0.35">
      <c r="A214">
        <f t="shared" si="7"/>
        <v>214</v>
      </c>
      <c r="B214" s="3" t="s">
        <v>70</v>
      </c>
      <c r="C214" s="3" t="s">
        <v>86</v>
      </c>
      <c r="D214" s="3" t="s">
        <v>37</v>
      </c>
      <c r="E214">
        <v>2022</v>
      </c>
      <c r="F214" s="3" t="str">
        <f t="shared" si="6"/>
        <v>AQOutBOUND2022</v>
      </c>
      <c r="G214" s="9">
        <v>26.716000000000001</v>
      </c>
      <c r="H214" s="9">
        <v>17.186</v>
      </c>
      <c r="I214" s="9">
        <v>15.686999999999999</v>
      </c>
      <c r="J214" s="9">
        <v>17.972000000000001</v>
      </c>
      <c r="K214" s="9">
        <v>20.347999999999999</v>
      </c>
      <c r="L214" s="9">
        <v>24.358000000000001</v>
      </c>
      <c r="M214" s="9">
        <v>24.795999999999999</v>
      </c>
      <c r="N214" s="9">
        <v>39.595999999999997</v>
      </c>
      <c r="O214" s="9">
        <v>63.997</v>
      </c>
      <c r="P214" s="9">
        <v>31.991</v>
      </c>
      <c r="Q214" s="9">
        <v>14.204000000000001</v>
      </c>
      <c r="R214" s="9">
        <v>7.83</v>
      </c>
      <c r="S214" s="9">
        <v>7.7779999999999996</v>
      </c>
      <c r="T214" s="9">
        <v>14.535</v>
      </c>
    </row>
    <row r="215" spans="1:20" x14ac:dyDescent="0.35">
      <c r="A215">
        <f t="shared" si="7"/>
        <v>215</v>
      </c>
      <c r="B215" s="3" t="s">
        <v>70</v>
      </c>
      <c r="C215" s="3" t="s">
        <v>86</v>
      </c>
      <c r="D215" s="3" t="s">
        <v>37</v>
      </c>
      <c r="E215">
        <v>2023</v>
      </c>
      <c r="F215" s="3" t="str">
        <f t="shared" si="6"/>
        <v>AQOutBOUND2023</v>
      </c>
      <c r="G215" s="9">
        <v>26.776</v>
      </c>
      <c r="H215" s="9">
        <v>15.273</v>
      </c>
      <c r="I215" s="9">
        <v>12.706</v>
      </c>
      <c r="J215" s="9">
        <v>15.750999999999999</v>
      </c>
      <c r="K215" s="9">
        <v>18.434000000000001</v>
      </c>
      <c r="L215" s="9">
        <v>23.495000000000001</v>
      </c>
      <c r="M215" s="9">
        <v>33.405999999999999</v>
      </c>
      <c r="N215" s="9">
        <v>45.573</v>
      </c>
      <c r="O215" s="9">
        <v>60.33</v>
      </c>
      <c r="P215" s="9">
        <v>24.327000000000002</v>
      </c>
      <c r="Q215" s="9">
        <v>14.750999999999999</v>
      </c>
      <c r="R215" s="9">
        <v>8.1989999999999998</v>
      </c>
      <c r="S215" s="9">
        <v>7.8</v>
      </c>
      <c r="T215" s="9">
        <v>10.911</v>
      </c>
    </row>
    <row r="216" spans="1:20" x14ac:dyDescent="0.35">
      <c r="A216">
        <f t="shared" si="7"/>
        <v>216</v>
      </c>
      <c r="B216" s="3" t="s">
        <v>70</v>
      </c>
      <c r="C216" s="3" t="s">
        <v>86</v>
      </c>
      <c r="D216" s="3" t="s">
        <v>37</v>
      </c>
      <c r="E216">
        <v>2024</v>
      </c>
      <c r="F216" s="3" t="str">
        <f t="shared" si="6"/>
        <v>AQOutBOUND2024</v>
      </c>
      <c r="G216" s="9">
        <v>25.053000000000001</v>
      </c>
      <c r="H216" s="9">
        <v>18.940999999999999</v>
      </c>
      <c r="I216" s="9">
        <v>18.151</v>
      </c>
      <c r="J216" s="9">
        <v>24.341999999999999</v>
      </c>
      <c r="K216" s="9">
        <v>21.303000000000001</v>
      </c>
      <c r="L216" s="9">
        <v>26.350999999999999</v>
      </c>
      <c r="M216" s="9">
        <v>39.479999999999997</v>
      </c>
      <c r="N216" s="9">
        <v>46.991</v>
      </c>
      <c r="O216" s="9">
        <v>43.581000000000003</v>
      </c>
      <c r="P216" s="9">
        <v>16.978999999999999</v>
      </c>
      <c r="Q216" s="9">
        <v>12.327</v>
      </c>
      <c r="R216" s="9">
        <v>8.4860000000000007</v>
      </c>
      <c r="S216" s="9">
        <v>6.6319999999999997</v>
      </c>
      <c r="T216" s="9">
        <v>8.8670000000000009</v>
      </c>
    </row>
    <row r="217" spans="1:20" x14ac:dyDescent="0.35">
      <c r="A217">
        <f t="shared" si="7"/>
        <v>217</v>
      </c>
      <c r="B217" s="3" t="s">
        <v>70</v>
      </c>
      <c r="C217" s="3" t="s">
        <v>86</v>
      </c>
      <c r="D217" s="3" t="s">
        <v>37</v>
      </c>
      <c r="E217">
        <v>2025</v>
      </c>
      <c r="F217" s="3" t="str">
        <f t="shared" si="6"/>
        <v>AQOutBOUND2025</v>
      </c>
      <c r="G217" s="9">
        <v>20.89</v>
      </c>
      <c r="H217" s="9">
        <v>10.829000000000001</v>
      </c>
      <c r="I217" s="9">
        <v>6.3639999999999999</v>
      </c>
      <c r="J217" s="9">
        <v>11.898999999999999</v>
      </c>
      <c r="K217" s="9">
        <v>9.8209999999999997</v>
      </c>
      <c r="L217" s="9">
        <v>16.024999999999999</v>
      </c>
      <c r="M217" s="9">
        <v>12.337</v>
      </c>
      <c r="N217" s="9">
        <v>16.495999999999999</v>
      </c>
      <c r="O217" s="9">
        <v>54.43</v>
      </c>
      <c r="P217" s="9">
        <v>33.368000000000002</v>
      </c>
      <c r="Q217" s="9">
        <v>16.841999999999999</v>
      </c>
      <c r="R217" s="9">
        <v>10.991</v>
      </c>
      <c r="S217" s="9">
        <v>10.462999999999999</v>
      </c>
      <c r="T217" s="9">
        <v>14.236000000000001</v>
      </c>
    </row>
    <row r="218" spans="1:20" x14ac:dyDescent="0.35">
      <c r="A218">
        <f t="shared" si="7"/>
        <v>218</v>
      </c>
      <c r="B218" s="3" t="s">
        <v>70</v>
      </c>
      <c r="C218" s="3" t="s">
        <v>86</v>
      </c>
      <c r="D218" s="3" t="s">
        <v>37</v>
      </c>
      <c r="E218">
        <v>2026</v>
      </c>
      <c r="F218" s="3" t="str">
        <f t="shared" si="6"/>
        <v>AQOutBOUND2026</v>
      </c>
      <c r="G218" s="9">
        <v>26.257999999999999</v>
      </c>
      <c r="H218" s="9">
        <v>16.943999999999999</v>
      </c>
      <c r="I218" s="9">
        <v>14.202999999999999</v>
      </c>
      <c r="J218" s="9">
        <v>26.123000000000001</v>
      </c>
      <c r="K218" s="9">
        <v>25.19</v>
      </c>
      <c r="L218" s="9">
        <v>32.988</v>
      </c>
      <c r="M218" s="9">
        <v>55.213999999999999</v>
      </c>
      <c r="N218" s="9">
        <v>75.353999999999999</v>
      </c>
      <c r="O218" s="9">
        <v>89.846999999999994</v>
      </c>
      <c r="P218" s="9">
        <v>54.561</v>
      </c>
      <c r="Q218" s="9">
        <v>22.053000000000001</v>
      </c>
      <c r="R218" s="9">
        <v>17.46</v>
      </c>
      <c r="S218" s="9">
        <v>13.554</v>
      </c>
      <c r="T218" s="9">
        <v>15.91</v>
      </c>
    </row>
    <row r="219" spans="1:20" x14ac:dyDescent="0.35">
      <c r="A219">
        <f t="shared" si="7"/>
        <v>219</v>
      </c>
      <c r="B219" s="3" t="s">
        <v>70</v>
      </c>
      <c r="C219" s="3" t="s">
        <v>86</v>
      </c>
      <c r="D219" s="3" t="s">
        <v>37</v>
      </c>
      <c r="E219">
        <v>2027</v>
      </c>
      <c r="F219" s="3" t="str">
        <f t="shared" si="6"/>
        <v>AQOutBOUND2027</v>
      </c>
      <c r="G219" s="9">
        <v>28.67</v>
      </c>
      <c r="H219" s="9">
        <v>22.518000000000001</v>
      </c>
      <c r="I219" s="9">
        <v>33.908999999999999</v>
      </c>
      <c r="J219" s="9">
        <v>35.761000000000003</v>
      </c>
      <c r="K219" s="9">
        <v>22.719000000000001</v>
      </c>
      <c r="L219" s="9">
        <v>33.716000000000001</v>
      </c>
      <c r="M219" s="9">
        <v>54.39</v>
      </c>
      <c r="N219" s="9">
        <v>72.63</v>
      </c>
      <c r="O219" s="9">
        <v>104.99</v>
      </c>
      <c r="P219" s="9">
        <v>106.214</v>
      </c>
      <c r="Q219" s="9">
        <v>43.503999999999998</v>
      </c>
      <c r="R219" s="9">
        <v>33.258000000000003</v>
      </c>
      <c r="S219" s="9">
        <v>15.771000000000001</v>
      </c>
      <c r="T219" s="9">
        <v>19.16</v>
      </c>
    </row>
    <row r="220" spans="1:20" x14ac:dyDescent="0.35">
      <c r="A220">
        <f t="shared" si="7"/>
        <v>220</v>
      </c>
      <c r="B220" s="3" t="s">
        <v>70</v>
      </c>
      <c r="C220" s="3" t="s">
        <v>86</v>
      </c>
      <c r="D220" s="3" t="s">
        <v>37</v>
      </c>
      <c r="E220">
        <v>2028</v>
      </c>
      <c r="F220" s="3" t="str">
        <f t="shared" si="6"/>
        <v>AQOutBOUND2028</v>
      </c>
      <c r="G220" s="9">
        <v>28.248999999999999</v>
      </c>
      <c r="H220" s="9">
        <v>17.64</v>
      </c>
      <c r="I220" s="9">
        <v>19.07</v>
      </c>
      <c r="J220" s="9">
        <v>21.346</v>
      </c>
      <c r="K220" s="9">
        <v>25.449000000000002</v>
      </c>
      <c r="L220" s="9">
        <v>29.582999999999998</v>
      </c>
      <c r="M220" s="9">
        <v>37.988</v>
      </c>
      <c r="N220" s="9">
        <v>47.688000000000002</v>
      </c>
      <c r="O220" s="9">
        <v>71.748000000000005</v>
      </c>
      <c r="P220" s="9">
        <v>56.234000000000002</v>
      </c>
      <c r="Q220" s="9">
        <v>20.061</v>
      </c>
      <c r="R220" s="9">
        <v>12.128</v>
      </c>
      <c r="S220" s="9">
        <v>10.116</v>
      </c>
      <c r="T220" s="9">
        <v>15.119</v>
      </c>
    </row>
    <row r="221" spans="1:20" x14ac:dyDescent="0.35">
      <c r="A221">
        <f t="shared" si="7"/>
        <v>221</v>
      </c>
      <c r="B221" s="3" t="s">
        <v>70</v>
      </c>
      <c r="C221" s="3" t="s">
        <v>86</v>
      </c>
      <c r="D221" s="3" t="s">
        <v>37</v>
      </c>
      <c r="E221">
        <v>2029</v>
      </c>
      <c r="F221" s="3" t="str">
        <f t="shared" si="6"/>
        <v>AQOutBOUND2029</v>
      </c>
      <c r="G221" s="9">
        <v>29.978000000000002</v>
      </c>
      <c r="H221" s="9">
        <v>15.525</v>
      </c>
      <c r="I221" s="9">
        <v>14.103999999999999</v>
      </c>
      <c r="J221" s="9">
        <v>19.442</v>
      </c>
      <c r="K221" s="9">
        <v>26.001999999999999</v>
      </c>
      <c r="L221" s="9">
        <v>31.382999999999999</v>
      </c>
      <c r="M221" s="9">
        <v>63.384999999999998</v>
      </c>
      <c r="N221" s="9">
        <v>86.322000000000003</v>
      </c>
      <c r="O221" s="9">
        <v>103.55200000000001</v>
      </c>
      <c r="P221" s="9">
        <v>112.60599999999999</v>
      </c>
      <c r="Q221" s="9">
        <v>63.276000000000003</v>
      </c>
      <c r="R221" s="9">
        <v>24.734999999999999</v>
      </c>
      <c r="S221" s="9">
        <v>16.472000000000001</v>
      </c>
      <c r="T221" s="9">
        <v>19.114000000000001</v>
      </c>
    </row>
    <row r="222" spans="1:20" x14ac:dyDescent="0.35">
      <c r="A222">
        <f t="shared" si="7"/>
        <v>222</v>
      </c>
      <c r="B222" s="3" t="s">
        <v>70</v>
      </c>
      <c r="C222" s="3" t="s">
        <v>86</v>
      </c>
      <c r="D222" s="3" t="s">
        <v>38</v>
      </c>
      <c r="E222">
        <v>2020</v>
      </c>
      <c r="F222" s="3" t="str">
        <f t="shared" si="6"/>
        <v>AQOut7-MILE2020</v>
      </c>
      <c r="G222" s="9">
        <v>29.539000000000001</v>
      </c>
      <c r="H222" s="9">
        <v>19.138999999999999</v>
      </c>
      <c r="I222" s="9">
        <v>15.446</v>
      </c>
      <c r="J222" s="9">
        <v>17.863</v>
      </c>
      <c r="K222" s="9">
        <v>15.141999999999999</v>
      </c>
      <c r="L222" s="9">
        <v>22.352</v>
      </c>
      <c r="M222" s="9">
        <v>25.863</v>
      </c>
      <c r="N222" s="9">
        <v>34.195999999999998</v>
      </c>
      <c r="O222" s="9">
        <v>65.584999999999994</v>
      </c>
      <c r="P222" s="9">
        <v>58.195</v>
      </c>
      <c r="Q222" s="9">
        <v>19.326000000000001</v>
      </c>
      <c r="R222" s="9">
        <v>12.1</v>
      </c>
      <c r="S222" s="9">
        <v>10.170999999999999</v>
      </c>
      <c r="T222" s="9">
        <v>17.451000000000001</v>
      </c>
    </row>
    <row r="223" spans="1:20" x14ac:dyDescent="0.35">
      <c r="A223">
        <f t="shared" si="7"/>
        <v>223</v>
      </c>
      <c r="B223" s="3" t="s">
        <v>70</v>
      </c>
      <c r="C223" s="3" t="s">
        <v>86</v>
      </c>
      <c r="D223" s="3" t="s">
        <v>38</v>
      </c>
      <c r="E223">
        <v>2021</v>
      </c>
      <c r="F223" s="3" t="str">
        <f t="shared" si="6"/>
        <v>AQOut7-MILE2021</v>
      </c>
      <c r="G223" s="9">
        <v>29.635000000000002</v>
      </c>
      <c r="H223" s="9">
        <v>25.181999999999999</v>
      </c>
      <c r="I223" s="9">
        <v>25.439</v>
      </c>
      <c r="J223" s="9">
        <v>21.797999999999998</v>
      </c>
      <c r="K223" s="9">
        <v>18.026</v>
      </c>
      <c r="L223" s="9">
        <v>20.812000000000001</v>
      </c>
      <c r="M223" s="9">
        <v>21.128</v>
      </c>
      <c r="N223" s="9">
        <v>50.640999999999998</v>
      </c>
      <c r="O223" s="9">
        <v>74.058999999999997</v>
      </c>
      <c r="P223" s="9">
        <v>34.311</v>
      </c>
      <c r="Q223" s="9">
        <v>24.81</v>
      </c>
      <c r="R223" s="9">
        <v>18.452999999999999</v>
      </c>
      <c r="S223" s="9">
        <v>11.191000000000001</v>
      </c>
      <c r="T223" s="9">
        <v>14.601000000000001</v>
      </c>
    </row>
    <row r="224" spans="1:20" x14ac:dyDescent="0.35">
      <c r="A224">
        <f t="shared" si="7"/>
        <v>224</v>
      </c>
      <c r="B224" s="3" t="s">
        <v>70</v>
      </c>
      <c r="C224" s="3" t="s">
        <v>86</v>
      </c>
      <c r="D224" s="3" t="s">
        <v>38</v>
      </c>
      <c r="E224">
        <v>2022</v>
      </c>
      <c r="F224" s="3" t="str">
        <f t="shared" si="6"/>
        <v>AQOut7-MILE2022</v>
      </c>
      <c r="G224" s="9">
        <v>27.038</v>
      </c>
      <c r="H224" s="9">
        <v>17.559000000000001</v>
      </c>
      <c r="I224" s="9">
        <v>15.941000000000001</v>
      </c>
      <c r="J224" s="9">
        <v>18.277999999999999</v>
      </c>
      <c r="K224" s="9">
        <v>20.672999999999998</v>
      </c>
      <c r="L224" s="9">
        <v>25.100999999999999</v>
      </c>
      <c r="M224" s="9">
        <v>27.274000000000001</v>
      </c>
      <c r="N224" s="9">
        <v>44.654000000000003</v>
      </c>
      <c r="O224" s="9">
        <v>68.768000000000001</v>
      </c>
      <c r="P224" s="9">
        <v>33.917000000000002</v>
      </c>
      <c r="Q224" s="9">
        <v>14.82</v>
      </c>
      <c r="R224" s="9">
        <v>8.1969999999999992</v>
      </c>
      <c r="S224" s="9">
        <v>8.1140000000000008</v>
      </c>
      <c r="T224" s="9">
        <v>14.994</v>
      </c>
    </row>
    <row r="225" spans="1:20" x14ac:dyDescent="0.35">
      <c r="A225">
        <f t="shared" si="7"/>
        <v>225</v>
      </c>
      <c r="B225" s="3" t="s">
        <v>70</v>
      </c>
      <c r="C225" s="3" t="s">
        <v>86</v>
      </c>
      <c r="D225" s="3" t="s">
        <v>38</v>
      </c>
      <c r="E225">
        <v>2023</v>
      </c>
      <c r="F225" s="3" t="str">
        <f t="shared" si="6"/>
        <v>AQOut7-MILE2023</v>
      </c>
      <c r="G225" s="9">
        <v>27.24</v>
      </c>
      <c r="H225" s="9">
        <v>15.657</v>
      </c>
      <c r="I225" s="9">
        <v>12.965999999999999</v>
      </c>
      <c r="J225" s="9">
        <v>15.981999999999999</v>
      </c>
      <c r="K225" s="9">
        <v>18.75</v>
      </c>
      <c r="L225" s="9">
        <v>24.468</v>
      </c>
      <c r="M225" s="9">
        <v>35.703000000000003</v>
      </c>
      <c r="N225" s="9">
        <v>50.292000000000002</v>
      </c>
      <c r="O225" s="9">
        <v>65.298000000000002</v>
      </c>
      <c r="P225" s="9">
        <v>25.786000000000001</v>
      </c>
      <c r="Q225" s="9">
        <v>15.305</v>
      </c>
      <c r="R225" s="9">
        <v>8.5340000000000007</v>
      </c>
      <c r="S225" s="9">
        <v>8.0540000000000003</v>
      </c>
      <c r="T225" s="9">
        <v>11.2</v>
      </c>
    </row>
    <row r="226" spans="1:20" x14ac:dyDescent="0.35">
      <c r="A226">
        <f t="shared" si="7"/>
        <v>226</v>
      </c>
      <c r="B226" s="3" t="s">
        <v>70</v>
      </c>
      <c r="C226" s="3" t="s">
        <v>86</v>
      </c>
      <c r="D226" s="3" t="s">
        <v>38</v>
      </c>
      <c r="E226">
        <v>2024</v>
      </c>
      <c r="F226" s="3" t="str">
        <f t="shared" si="6"/>
        <v>AQOut7-MILE2024</v>
      </c>
      <c r="G226" s="9">
        <v>25.433</v>
      </c>
      <c r="H226" s="9">
        <v>19.218</v>
      </c>
      <c r="I226" s="9">
        <v>18.352</v>
      </c>
      <c r="J226" s="9">
        <v>24.675000000000001</v>
      </c>
      <c r="K226" s="9">
        <v>21.733000000000001</v>
      </c>
      <c r="L226" s="9">
        <v>27.957999999999998</v>
      </c>
      <c r="M226" s="9">
        <v>43.225000000000001</v>
      </c>
      <c r="N226" s="9">
        <v>50.814999999999998</v>
      </c>
      <c r="O226" s="9">
        <v>45.945</v>
      </c>
      <c r="P226" s="9">
        <v>17.715</v>
      </c>
      <c r="Q226" s="9">
        <v>12.72</v>
      </c>
      <c r="R226" s="9">
        <v>8.84</v>
      </c>
      <c r="S226" s="9">
        <v>6.8520000000000003</v>
      </c>
      <c r="T226" s="9">
        <v>9.1020000000000003</v>
      </c>
    </row>
    <row r="227" spans="1:20" x14ac:dyDescent="0.35">
      <c r="A227">
        <f t="shared" si="7"/>
        <v>227</v>
      </c>
      <c r="B227" s="3" t="s">
        <v>70</v>
      </c>
      <c r="C227" s="3" t="s">
        <v>86</v>
      </c>
      <c r="D227" s="3" t="s">
        <v>38</v>
      </c>
      <c r="E227">
        <v>2025</v>
      </c>
      <c r="F227" s="3" t="str">
        <f t="shared" si="6"/>
        <v>AQOut7-MILE2025</v>
      </c>
      <c r="G227" s="9">
        <v>21.181999999999999</v>
      </c>
      <c r="H227" s="9">
        <v>10.99</v>
      </c>
      <c r="I227" s="9">
        <v>6.48</v>
      </c>
      <c r="J227" s="9">
        <v>12.007</v>
      </c>
      <c r="K227" s="9">
        <v>9.9339999999999993</v>
      </c>
      <c r="L227" s="9">
        <v>16.547999999999998</v>
      </c>
      <c r="M227" s="9">
        <v>13.532999999999999</v>
      </c>
      <c r="N227" s="9">
        <v>19.280999999999999</v>
      </c>
      <c r="O227" s="9">
        <v>56.542999999999999</v>
      </c>
      <c r="P227" s="9">
        <v>34.645000000000003</v>
      </c>
      <c r="Q227" s="9">
        <v>17.466000000000001</v>
      </c>
      <c r="R227" s="9">
        <v>11.311999999999999</v>
      </c>
      <c r="S227" s="9">
        <v>10.734</v>
      </c>
      <c r="T227" s="9">
        <v>14.513</v>
      </c>
    </row>
    <row r="228" spans="1:20" x14ac:dyDescent="0.35">
      <c r="A228">
        <f t="shared" si="7"/>
        <v>228</v>
      </c>
      <c r="B228" s="3" t="s">
        <v>70</v>
      </c>
      <c r="C228" s="3" t="s">
        <v>86</v>
      </c>
      <c r="D228" s="3" t="s">
        <v>38</v>
      </c>
      <c r="E228">
        <v>2026</v>
      </c>
      <c r="F228" s="3" t="str">
        <f t="shared" si="6"/>
        <v>AQOut7-MILE2026</v>
      </c>
      <c r="G228" s="9">
        <v>26.597000000000001</v>
      </c>
      <c r="H228" s="9">
        <v>17.242000000000001</v>
      </c>
      <c r="I228" s="9">
        <v>14.416</v>
      </c>
      <c r="J228" s="9">
        <v>26.609000000000002</v>
      </c>
      <c r="K228" s="9">
        <v>25.739000000000001</v>
      </c>
      <c r="L228" s="9">
        <v>34.235999999999997</v>
      </c>
      <c r="M228" s="9">
        <v>59.006999999999998</v>
      </c>
      <c r="N228" s="9">
        <v>82.123000000000005</v>
      </c>
      <c r="O228" s="9">
        <v>92.971999999999994</v>
      </c>
      <c r="P228" s="9">
        <v>55.844000000000001</v>
      </c>
      <c r="Q228" s="9">
        <v>22.645</v>
      </c>
      <c r="R228" s="9">
        <v>17.844999999999999</v>
      </c>
      <c r="S228" s="9">
        <v>13.874000000000001</v>
      </c>
      <c r="T228" s="9">
        <v>16.210999999999999</v>
      </c>
    </row>
    <row r="229" spans="1:20" x14ac:dyDescent="0.35">
      <c r="A229">
        <f t="shared" si="7"/>
        <v>229</v>
      </c>
      <c r="B229" s="3" t="s">
        <v>70</v>
      </c>
      <c r="C229" s="3" t="s">
        <v>86</v>
      </c>
      <c r="D229" s="3" t="s">
        <v>38</v>
      </c>
      <c r="E229">
        <v>2027</v>
      </c>
      <c r="F229" s="3" t="str">
        <f t="shared" si="6"/>
        <v>AQOut7-MILE2027</v>
      </c>
      <c r="G229" s="9">
        <v>29.094999999999999</v>
      </c>
      <c r="H229" s="9">
        <v>22.835000000000001</v>
      </c>
      <c r="I229" s="9">
        <v>34.731000000000002</v>
      </c>
      <c r="J229" s="9">
        <v>36.222999999999999</v>
      </c>
      <c r="K229" s="9">
        <v>23.032</v>
      </c>
      <c r="L229" s="9">
        <v>34.917999999999999</v>
      </c>
      <c r="M229" s="9">
        <v>58.103000000000002</v>
      </c>
      <c r="N229" s="9">
        <v>79.662000000000006</v>
      </c>
      <c r="O229" s="9">
        <v>108.881</v>
      </c>
      <c r="P229" s="9">
        <v>108.568</v>
      </c>
      <c r="Q229" s="9">
        <v>44.347000000000001</v>
      </c>
      <c r="R229" s="9">
        <v>34.073999999999998</v>
      </c>
      <c r="S229" s="9">
        <v>16.236000000000001</v>
      </c>
      <c r="T229" s="9">
        <v>19.553000000000001</v>
      </c>
    </row>
    <row r="230" spans="1:20" x14ac:dyDescent="0.35">
      <c r="A230">
        <f t="shared" si="7"/>
        <v>230</v>
      </c>
      <c r="B230" s="3" t="s">
        <v>70</v>
      </c>
      <c r="C230" s="3" t="s">
        <v>86</v>
      </c>
      <c r="D230" s="3" t="s">
        <v>38</v>
      </c>
      <c r="E230">
        <v>2028</v>
      </c>
      <c r="F230" s="3" t="str">
        <f t="shared" si="6"/>
        <v>AQOut7-MILE2028</v>
      </c>
      <c r="G230" s="9">
        <v>28.715</v>
      </c>
      <c r="H230" s="9">
        <v>18.042000000000002</v>
      </c>
      <c r="I230" s="9">
        <v>19.513000000000002</v>
      </c>
      <c r="J230" s="9">
        <v>21.683</v>
      </c>
      <c r="K230" s="9">
        <v>26.030999999999999</v>
      </c>
      <c r="L230" s="9">
        <v>30.623999999999999</v>
      </c>
      <c r="M230" s="9">
        <v>39.877000000000002</v>
      </c>
      <c r="N230" s="9">
        <v>52.164999999999999</v>
      </c>
      <c r="O230" s="9">
        <v>75.762</v>
      </c>
      <c r="P230" s="9">
        <v>58.572000000000003</v>
      </c>
      <c r="Q230" s="9">
        <v>20.648</v>
      </c>
      <c r="R230" s="9">
        <v>12.481999999999999</v>
      </c>
      <c r="S230" s="9">
        <v>10.401</v>
      </c>
      <c r="T230" s="9">
        <v>15.414999999999999</v>
      </c>
    </row>
    <row r="231" spans="1:20" x14ac:dyDescent="0.35">
      <c r="A231">
        <f t="shared" si="7"/>
        <v>231</v>
      </c>
      <c r="B231" s="3" t="s">
        <v>70</v>
      </c>
      <c r="C231" s="3" t="s">
        <v>86</v>
      </c>
      <c r="D231" s="3" t="s">
        <v>38</v>
      </c>
      <c r="E231">
        <v>2029</v>
      </c>
      <c r="F231" s="3" t="str">
        <f t="shared" si="6"/>
        <v>AQOut7-MILE2029</v>
      </c>
      <c r="G231" s="9">
        <v>30.416</v>
      </c>
      <c r="H231" s="9">
        <v>15.771000000000001</v>
      </c>
      <c r="I231" s="9">
        <v>14.308999999999999</v>
      </c>
      <c r="J231" s="9">
        <v>19.614999999999998</v>
      </c>
      <c r="K231" s="9">
        <v>26.361999999999998</v>
      </c>
      <c r="L231" s="9">
        <v>31.884</v>
      </c>
      <c r="M231" s="9">
        <v>67.004000000000005</v>
      </c>
      <c r="N231" s="9">
        <v>92.325000000000003</v>
      </c>
      <c r="O231" s="9">
        <v>110.38</v>
      </c>
      <c r="P231" s="9">
        <v>116.712</v>
      </c>
      <c r="Q231" s="9">
        <v>64.578999999999994</v>
      </c>
      <c r="R231" s="9">
        <v>25.341000000000001</v>
      </c>
      <c r="S231" s="9">
        <v>16.885000000000002</v>
      </c>
      <c r="T231" s="9">
        <v>19.53</v>
      </c>
    </row>
    <row r="232" spans="1:20" x14ac:dyDescent="0.35">
      <c r="A232">
        <f t="shared" si="7"/>
        <v>232</v>
      </c>
      <c r="B232" s="3" t="s">
        <v>70</v>
      </c>
      <c r="C232" s="3" t="s">
        <v>86</v>
      </c>
      <c r="D232" s="3" t="s">
        <v>39</v>
      </c>
      <c r="E232">
        <v>2020</v>
      </c>
      <c r="F232" s="3" t="str">
        <f t="shared" si="6"/>
        <v>AQOutWANETA2020</v>
      </c>
      <c r="G232" s="9">
        <v>29.539000000000001</v>
      </c>
      <c r="H232" s="9">
        <v>19.138999999999999</v>
      </c>
      <c r="I232" s="9">
        <v>15.446</v>
      </c>
      <c r="J232" s="9">
        <v>17.863</v>
      </c>
      <c r="K232" s="9">
        <v>15.141999999999999</v>
      </c>
      <c r="L232" s="9">
        <v>22.352</v>
      </c>
      <c r="M232" s="9">
        <v>25.863</v>
      </c>
      <c r="N232" s="9">
        <v>34.195999999999998</v>
      </c>
      <c r="O232" s="9">
        <v>65.584999999999994</v>
      </c>
      <c r="P232" s="9">
        <v>58.195</v>
      </c>
      <c r="Q232" s="9">
        <v>19.326000000000001</v>
      </c>
      <c r="R232" s="9">
        <v>12.1</v>
      </c>
      <c r="S232" s="9">
        <v>10.170999999999999</v>
      </c>
      <c r="T232" s="9">
        <v>17.451000000000001</v>
      </c>
    </row>
    <row r="233" spans="1:20" x14ac:dyDescent="0.35">
      <c r="A233">
        <f t="shared" si="7"/>
        <v>233</v>
      </c>
      <c r="B233" s="3" t="s">
        <v>70</v>
      </c>
      <c r="C233" s="3" t="s">
        <v>86</v>
      </c>
      <c r="D233" s="3" t="s">
        <v>39</v>
      </c>
      <c r="E233">
        <v>2021</v>
      </c>
      <c r="F233" s="3" t="str">
        <f t="shared" si="6"/>
        <v>AQOutWANETA2021</v>
      </c>
      <c r="G233" s="9">
        <v>29.635000000000002</v>
      </c>
      <c r="H233" s="9">
        <v>25.181999999999999</v>
      </c>
      <c r="I233" s="9">
        <v>25.439</v>
      </c>
      <c r="J233" s="9">
        <v>21.797999999999998</v>
      </c>
      <c r="K233" s="9">
        <v>18.026</v>
      </c>
      <c r="L233" s="9">
        <v>20.812000000000001</v>
      </c>
      <c r="M233" s="9">
        <v>21.128</v>
      </c>
      <c r="N233" s="9">
        <v>50.640999999999998</v>
      </c>
      <c r="O233" s="9">
        <v>74.058999999999997</v>
      </c>
      <c r="P233" s="9">
        <v>34.311</v>
      </c>
      <c r="Q233" s="9">
        <v>24.81</v>
      </c>
      <c r="R233" s="9">
        <v>18.452999999999999</v>
      </c>
      <c r="S233" s="9">
        <v>11.191000000000001</v>
      </c>
      <c r="T233" s="9">
        <v>14.601000000000001</v>
      </c>
    </row>
    <row r="234" spans="1:20" x14ac:dyDescent="0.35">
      <c r="A234">
        <f t="shared" si="7"/>
        <v>234</v>
      </c>
      <c r="B234" s="3" t="s">
        <v>70</v>
      </c>
      <c r="C234" s="3" t="s">
        <v>86</v>
      </c>
      <c r="D234" s="3" t="s">
        <v>39</v>
      </c>
      <c r="E234">
        <v>2022</v>
      </c>
      <c r="F234" s="3" t="str">
        <f t="shared" si="6"/>
        <v>AQOutWANETA2022</v>
      </c>
      <c r="G234" s="9">
        <v>27.038</v>
      </c>
      <c r="H234" s="9">
        <v>17.559000000000001</v>
      </c>
      <c r="I234" s="9">
        <v>15.941000000000001</v>
      </c>
      <c r="J234" s="9">
        <v>18.277999999999999</v>
      </c>
      <c r="K234" s="9">
        <v>20.672999999999998</v>
      </c>
      <c r="L234" s="9">
        <v>25.100999999999999</v>
      </c>
      <c r="M234" s="9">
        <v>27.274000000000001</v>
      </c>
      <c r="N234" s="9">
        <v>44.654000000000003</v>
      </c>
      <c r="O234" s="9">
        <v>68.768000000000001</v>
      </c>
      <c r="P234" s="9">
        <v>33.917000000000002</v>
      </c>
      <c r="Q234" s="9">
        <v>14.82</v>
      </c>
      <c r="R234" s="9">
        <v>8.1969999999999992</v>
      </c>
      <c r="S234" s="9">
        <v>8.1140000000000008</v>
      </c>
      <c r="T234" s="9">
        <v>14.994</v>
      </c>
    </row>
    <row r="235" spans="1:20" x14ac:dyDescent="0.35">
      <c r="A235">
        <f t="shared" si="7"/>
        <v>235</v>
      </c>
      <c r="B235" s="3" t="s">
        <v>70</v>
      </c>
      <c r="C235" s="3" t="s">
        <v>86</v>
      </c>
      <c r="D235" s="3" t="s">
        <v>39</v>
      </c>
      <c r="E235">
        <v>2023</v>
      </c>
      <c r="F235" s="3" t="str">
        <f t="shared" si="6"/>
        <v>AQOutWANETA2023</v>
      </c>
      <c r="G235" s="9">
        <v>27.24</v>
      </c>
      <c r="H235" s="9">
        <v>15.657</v>
      </c>
      <c r="I235" s="9">
        <v>12.965999999999999</v>
      </c>
      <c r="J235" s="9">
        <v>15.981999999999999</v>
      </c>
      <c r="K235" s="9">
        <v>18.75</v>
      </c>
      <c r="L235" s="9">
        <v>24.468</v>
      </c>
      <c r="M235" s="9">
        <v>35.703000000000003</v>
      </c>
      <c r="N235" s="9">
        <v>50.292000000000002</v>
      </c>
      <c r="O235" s="9">
        <v>65.298000000000002</v>
      </c>
      <c r="P235" s="9">
        <v>25.786000000000001</v>
      </c>
      <c r="Q235" s="9">
        <v>15.305</v>
      </c>
      <c r="R235" s="9">
        <v>8.5340000000000007</v>
      </c>
      <c r="S235" s="9">
        <v>8.0540000000000003</v>
      </c>
      <c r="T235" s="9">
        <v>11.2</v>
      </c>
    </row>
    <row r="236" spans="1:20" x14ac:dyDescent="0.35">
      <c r="A236">
        <f t="shared" si="7"/>
        <v>236</v>
      </c>
      <c r="B236" s="3" t="s">
        <v>70</v>
      </c>
      <c r="C236" s="3" t="s">
        <v>86</v>
      </c>
      <c r="D236" s="3" t="s">
        <v>39</v>
      </c>
      <c r="E236">
        <v>2024</v>
      </c>
      <c r="F236" s="3" t="str">
        <f t="shared" si="6"/>
        <v>AQOutWANETA2024</v>
      </c>
      <c r="G236" s="9">
        <v>25.433</v>
      </c>
      <c r="H236" s="9">
        <v>19.218</v>
      </c>
      <c r="I236" s="9">
        <v>18.352</v>
      </c>
      <c r="J236" s="9">
        <v>24.675000000000001</v>
      </c>
      <c r="K236" s="9">
        <v>21.733000000000001</v>
      </c>
      <c r="L236" s="9">
        <v>27.957999999999998</v>
      </c>
      <c r="M236" s="9">
        <v>43.225000000000001</v>
      </c>
      <c r="N236" s="9">
        <v>50.814999999999998</v>
      </c>
      <c r="O236" s="9">
        <v>45.945</v>
      </c>
      <c r="P236" s="9">
        <v>17.715</v>
      </c>
      <c r="Q236" s="9">
        <v>12.72</v>
      </c>
      <c r="R236" s="9">
        <v>8.84</v>
      </c>
      <c r="S236" s="9">
        <v>6.8520000000000003</v>
      </c>
      <c r="T236" s="9">
        <v>9.1020000000000003</v>
      </c>
    </row>
    <row r="237" spans="1:20" x14ac:dyDescent="0.35">
      <c r="A237">
        <f t="shared" si="7"/>
        <v>237</v>
      </c>
      <c r="B237" s="3" t="s">
        <v>70</v>
      </c>
      <c r="C237" s="3" t="s">
        <v>86</v>
      </c>
      <c r="D237" s="3" t="s">
        <v>39</v>
      </c>
      <c r="E237">
        <v>2025</v>
      </c>
      <c r="F237" s="3" t="str">
        <f t="shared" si="6"/>
        <v>AQOutWANETA2025</v>
      </c>
      <c r="G237" s="9">
        <v>21.181999999999999</v>
      </c>
      <c r="H237" s="9">
        <v>10.99</v>
      </c>
      <c r="I237" s="9">
        <v>6.48</v>
      </c>
      <c r="J237" s="9">
        <v>12.007</v>
      </c>
      <c r="K237" s="9">
        <v>9.9339999999999993</v>
      </c>
      <c r="L237" s="9">
        <v>16.547999999999998</v>
      </c>
      <c r="M237" s="9">
        <v>13.532999999999999</v>
      </c>
      <c r="N237" s="9">
        <v>19.280999999999999</v>
      </c>
      <c r="O237" s="9">
        <v>56.542999999999999</v>
      </c>
      <c r="P237" s="9">
        <v>34.645000000000003</v>
      </c>
      <c r="Q237" s="9">
        <v>17.466000000000001</v>
      </c>
      <c r="R237" s="9">
        <v>11.311999999999999</v>
      </c>
      <c r="S237" s="9">
        <v>10.734</v>
      </c>
      <c r="T237" s="9">
        <v>14.513</v>
      </c>
    </row>
    <row r="238" spans="1:20" x14ac:dyDescent="0.35">
      <c r="A238">
        <f t="shared" si="7"/>
        <v>238</v>
      </c>
      <c r="B238" s="3" t="s">
        <v>70</v>
      </c>
      <c r="C238" s="3" t="s">
        <v>86</v>
      </c>
      <c r="D238" s="3" t="s">
        <v>39</v>
      </c>
      <c r="E238">
        <v>2026</v>
      </c>
      <c r="F238" s="3" t="str">
        <f t="shared" si="6"/>
        <v>AQOutWANETA2026</v>
      </c>
      <c r="G238" s="9">
        <v>26.597000000000001</v>
      </c>
      <c r="H238" s="9">
        <v>17.242000000000001</v>
      </c>
      <c r="I238" s="9">
        <v>14.416</v>
      </c>
      <c r="J238" s="9">
        <v>26.609000000000002</v>
      </c>
      <c r="K238" s="9">
        <v>25.739000000000001</v>
      </c>
      <c r="L238" s="9">
        <v>34.235999999999997</v>
      </c>
      <c r="M238" s="9">
        <v>59.006999999999998</v>
      </c>
      <c r="N238" s="9">
        <v>82.123000000000005</v>
      </c>
      <c r="O238" s="9">
        <v>92.971999999999994</v>
      </c>
      <c r="P238" s="9">
        <v>55.844000000000001</v>
      </c>
      <c r="Q238" s="9">
        <v>22.645</v>
      </c>
      <c r="R238" s="9">
        <v>17.844999999999999</v>
      </c>
      <c r="S238" s="9">
        <v>13.874000000000001</v>
      </c>
      <c r="T238" s="9">
        <v>16.210999999999999</v>
      </c>
    </row>
    <row r="239" spans="1:20" x14ac:dyDescent="0.35">
      <c r="A239">
        <f t="shared" si="7"/>
        <v>239</v>
      </c>
      <c r="B239" s="3" t="s">
        <v>70</v>
      </c>
      <c r="C239" s="3" t="s">
        <v>86</v>
      </c>
      <c r="D239" s="3" t="s">
        <v>39</v>
      </c>
      <c r="E239">
        <v>2027</v>
      </c>
      <c r="F239" s="3" t="str">
        <f t="shared" si="6"/>
        <v>AQOutWANETA2027</v>
      </c>
      <c r="G239" s="9">
        <v>29.094999999999999</v>
      </c>
      <c r="H239" s="9">
        <v>22.835000000000001</v>
      </c>
      <c r="I239" s="9">
        <v>34.731000000000002</v>
      </c>
      <c r="J239" s="9">
        <v>36.222999999999999</v>
      </c>
      <c r="K239" s="9">
        <v>23.032</v>
      </c>
      <c r="L239" s="9">
        <v>34.917999999999999</v>
      </c>
      <c r="M239" s="9">
        <v>58.103000000000002</v>
      </c>
      <c r="N239" s="9">
        <v>79.662000000000006</v>
      </c>
      <c r="O239" s="9">
        <v>108.881</v>
      </c>
      <c r="P239" s="9">
        <v>108.568</v>
      </c>
      <c r="Q239" s="9">
        <v>44.347000000000001</v>
      </c>
      <c r="R239" s="9">
        <v>34.073999999999998</v>
      </c>
      <c r="S239" s="9">
        <v>16.236000000000001</v>
      </c>
      <c r="T239" s="9">
        <v>19.553000000000001</v>
      </c>
    </row>
    <row r="240" spans="1:20" x14ac:dyDescent="0.35">
      <c r="A240">
        <f t="shared" si="7"/>
        <v>240</v>
      </c>
      <c r="B240" s="3" t="s">
        <v>70</v>
      </c>
      <c r="C240" s="3" t="s">
        <v>86</v>
      </c>
      <c r="D240" s="3" t="s">
        <v>39</v>
      </c>
      <c r="E240">
        <v>2028</v>
      </c>
      <c r="F240" s="3" t="str">
        <f t="shared" si="6"/>
        <v>AQOutWANETA2028</v>
      </c>
      <c r="G240" s="9">
        <v>28.715</v>
      </c>
      <c r="H240" s="9">
        <v>18.042000000000002</v>
      </c>
      <c r="I240" s="9">
        <v>19.513000000000002</v>
      </c>
      <c r="J240" s="9">
        <v>21.683</v>
      </c>
      <c r="K240" s="9">
        <v>26.030999999999999</v>
      </c>
      <c r="L240" s="9">
        <v>30.623999999999999</v>
      </c>
      <c r="M240" s="9">
        <v>39.877000000000002</v>
      </c>
      <c r="N240" s="9">
        <v>52.164999999999999</v>
      </c>
      <c r="O240" s="9">
        <v>75.762</v>
      </c>
      <c r="P240" s="9">
        <v>58.572000000000003</v>
      </c>
      <c r="Q240" s="9">
        <v>20.648</v>
      </c>
      <c r="R240" s="9">
        <v>12.481999999999999</v>
      </c>
      <c r="S240" s="9">
        <v>10.401</v>
      </c>
      <c r="T240" s="9">
        <v>15.414999999999999</v>
      </c>
    </row>
    <row r="241" spans="1:20" x14ac:dyDescent="0.35">
      <c r="A241">
        <f t="shared" si="7"/>
        <v>241</v>
      </c>
      <c r="B241" s="3" t="s">
        <v>70</v>
      </c>
      <c r="C241" s="3" t="s">
        <v>86</v>
      </c>
      <c r="D241" s="3" t="s">
        <v>39</v>
      </c>
      <c r="E241">
        <v>2029</v>
      </c>
      <c r="F241" s="3" t="str">
        <f t="shared" si="6"/>
        <v>AQOutWANETA2029</v>
      </c>
      <c r="G241" s="9">
        <v>30.416</v>
      </c>
      <c r="H241" s="9">
        <v>15.771000000000001</v>
      </c>
      <c r="I241" s="9">
        <v>14.308999999999999</v>
      </c>
      <c r="J241" s="9">
        <v>19.614999999999998</v>
      </c>
      <c r="K241" s="9">
        <v>26.361999999999998</v>
      </c>
      <c r="L241" s="9">
        <v>31.884</v>
      </c>
      <c r="M241" s="9">
        <v>67.004000000000005</v>
      </c>
      <c r="N241" s="9">
        <v>92.325000000000003</v>
      </c>
      <c r="O241" s="9">
        <v>110.38</v>
      </c>
      <c r="P241" s="9">
        <v>116.712</v>
      </c>
      <c r="Q241" s="9">
        <v>64.578999999999994</v>
      </c>
      <c r="R241" s="9">
        <v>25.341000000000001</v>
      </c>
      <c r="S241" s="9">
        <v>16.885000000000002</v>
      </c>
      <c r="T241" s="9">
        <v>19.53</v>
      </c>
    </row>
    <row r="242" spans="1:20" x14ac:dyDescent="0.35">
      <c r="A242">
        <f t="shared" si="7"/>
        <v>242</v>
      </c>
      <c r="B242" s="3" t="s">
        <v>70</v>
      </c>
      <c r="C242" s="3" t="s">
        <v>86</v>
      </c>
      <c r="D242" s="3" t="s">
        <v>40</v>
      </c>
      <c r="E242">
        <v>2020</v>
      </c>
      <c r="F242" s="3" t="str">
        <f t="shared" si="6"/>
        <v>AQOutCDA LK2020</v>
      </c>
      <c r="G242" s="9">
        <v>2.8330000000000002</v>
      </c>
      <c r="H242" s="9">
        <v>4.2169999999999996</v>
      </c>
      <c r="I242" s="9">
        <v>3.0779999999999998</v>
      </c>
      <c r="J242" s="9">
        <v>2.1019999999999999</v>
      </c>
      <c r="K242" s="9">
        <v>4.766</v>
      </c>
      <c r="L242" s="9">
        <v>11.936</v>
      </c>
      <c r="M242" s="9">
        <v>15.696999999999999</v>
      </c>
      <c r="N242" s="9">
        <v>16.821999999999999</v>
      </c>
      <c r="O242" s="9">
        <v>15.256</v>
      </c>
      <c r="P242" s="9">
        <v>5.7889999999999997</v>
      </c>
      <c r="Q242" s="9">
        <v>1.863</v>
      </c>
      <c r="R242" s="9">
        <v>1.2270000000000001</v>
      </c>
      <c r="S242" s="9">
        <v>0.72</v>
      </c>
      <c r="T242" s="9">
        <v>2.2170000000000001</v>
      </c>
    </row>
    <row r="243" spans="1:20" x14ac:dyDescent="0.35">
      <c r="A243">
        <f t="shared" si="7"/>
        <v>243</v>
      </c>
      <c r="B243" s="3" t="s">
        <v>70</v>
      </c>
      <c r="C243" s="3" t="s">
        <v>86</v>
      </c>
      <c r="D243" s="3" t="s">
        <v>40</v>
      </c>
      <c r="E243">
        <v>2021</v>
      </c>
      <c r="F243" s="3" t="str">
        <f t="shared" si="6"/>
        <v>AQOutCDA LK2021</v>
      </c>
      <c r="G243" s="9">
        <v>3.3620000000000001</v>
      </c>
      <c r="H243" s="9">
        <v>6.718</v>
      </c>
      <c r="I243" s="9">
        <v>5.4450000000000003</v>
      </c>
      <c r="J243" s="9">
        <v>4.8079999999999998</v>
      </c>
      <c r="K243" s="9">
        <v>0.379</v>
      </c>
      <c r="L243" s="9">
        <v>10.536</v>
      </c>
      <c r="M243" s="9">
        <v>11.714</v>
      </c>
      <c r="N243" s="9">
        <v>22.53</v>
      </c>
      <c r="O243" s="9">
        <v>16.791</v>
      </c>
      <c r="P243" s="9">
        <v>4.8319999999999999</v>
      </c>
      <c r="Q243" s="9">
        <v>2.5409999999999999</v>
      </c>
      <c r="R243" s="9">
        <v>1.0469999999999999</v>
      </c>
      <c r="S243" s="9">
        <v>1.579</v>
      </c>
      <c r="T243" s="9">
        <v>1.266</v>
      </c>
    </row>
    <row r="244" spans="1:20" x14ac:dyDescent="0.35">
      <c r="A244">
        <f t="shared" si="7"/>
        <v>244</v>
      </c>
      <c r="B244" s="3" t="s">
        <v>70</v>
      </c>
      <c r="C244" s="3" t="s">
        <v>86</v>
      </c>
      <c r="D244" s="3" t="s">
        <v>40</v>
      </c>
      <c r="E244">
        <v>2022</v>
      </c>
      <c r="F244" s="3" t="str">
        <f t="shared" si="6"/>
        <v>AQOutCDA LK2022</v>
      </c>
      <c r="G244" s="9">
        <v>1.9690000000000001</v>
      </c>
      <c r="H244" s="9">
        <v>2.6739999999999999</v>
      </c>
      <c r="I244" s="9">
        <v>3.7050000000000001</v>
      </c>
      <c r="J244" s="9">
        <v>5.7619999999999996</v>
      </c>
      <c r="K244" s="9">
        <v>6.0460000000000003</v>
      </c>
      <c r="L244" s="9">
        <v>13.234999999999999</v>
      </c>
      <c r="M244" s="9">
        <v>12.371</v>
      </c>
      <c r="N244" s="9">
        <v>12.507</v>
      </c>
      <c r="O244" s="9">
        <v>9.843</v>
      </c>
      <c r="P244" s="9">
        <v>3.532</v>
      </c>
      <c r="Q244" s="9">
        <v>1.3220000000000001</v>
      </c>
      <c r="R244" s="9">
        <v>0.86</v>
      </c>
      <c r="S244" s="9">
        <v>1.222</v>
      </c>
      <c r="T244" s="9">
        <v>2.0760000000000001</v>
      </c>
    </row>
    <row r="245" spans="1:20" x14ac:dyDescent="0.35">
      <c r="A245">
        <f t="shared" si="7"/>
        <v>245</v>
      </c>
      <c r="B245" s="3" t="s">
        <v>70</v>
      </c>
      <c r="C245" s="3" t="s">
        <v>86</v>
      </c>
      <c r="D245" s="3" t="s">
        <v>40</v>
      </c>
      <c r="E245">
        <v>2023</v>
      </c>
      <c r="F245" s="3" t="str">
        <f t="shared" si="6"/>
        <v>AQOutCDA LK2023</v>
      </c>
      <c r="G245" s="9">
        <v>1.8240000000000001</v>
      </c>
      <c r="H245" s="9">
        <v>1.7130000000000001</v>
      </c>
      <c r="I245" s="9">
        <v>1.2470000000000001</v>
      </c>
      <c r="J245" s="9">
        <v>3.1539999999999999</v>
      </c>
      <c r="K245" s="9">
        <v>6.6310000000000002</v>
      </c>
      <c r="L245" s="9">
        <v>13.917</v>
      </c>
      <c r="M245" s="9">
        <v>16.033000000000001</v>
      </c>
      <c r="N245" s="9">
        <v>17.989999999999998</v>
      </c>
      <c r="O245" s="9">
        <v>11.016999999999999</v>
      </c>
      <c r="P245" s="9">
        <v>3.4750000000000001</v>
      </c>
      <c r="Q245" s="9">
        <v>1.5820000000000001</v>
      </c>
      <c r="R245" s="9">
        <v>0.82199999999999995</v>
      </c>
      <c r="S245" s="9">
        <v>0.621</v>
      </c>
      <c r="T245" s="9">
        <v>1.351</v>
      </c>
    </row>
    <row r="246" spans="1:20" x14ac:dyDescent="0.35">
      <c r="A246">
        <f t="shared" si="7"/>
        <v>246</v>
      </c>
      <c r="B246" s="3" t="s">
        <v>70</v>
      </c>
      <c r="C246" s="3" t="s">
        <v>86</v>
      </c>
      <c r="D246" s="3" t="s">
        <v>40</v>
      </c>
      <c r="E246">
        <v>2024</v>
      </c>
      <c r="F246" s="3" t="str">
        <f t="shared" si="6"/>
        <v>AQOutCDA LK2024</v>
      </c>
      <c r="G246" s="9">
        <v>2.0289999999999999</v>
      </c>
      <c r="H246" s="9">
        <v>2.9769999999999999</v>
      </c>
      <c r="I246" s="9">
        <v>4.4930000000000003</v>
      </c>
      <c r="J246" s="9">
        <v>5.984</v>
      </c>
      <c r="K246" s="9">
        <v>6.1849999999999996</v>
      </c>
      <c r="L246" s="9">
        <v>13.345000000000001</v>
      </c>
      <c r="M246" s="9">
        <v>13.663</v>
      </c>
      <c r="N246" s="9">
        <v>10.456</v>
      </c>
      <c r="O246" s="9">
        <v>5.5960000000000001</v>
      </c>
      <c r="P246" s="9">
        <v>1.9930000000000001</v>
      </c>
      <c r="Q246" s="9">
        <v>0.93500000000000005</v>
      </c>
      <c r="R246" s="9">
        <v>0.60099999999999998</v>
      </c>
      <c r="S246" s="9">
        <v>0.80700000000000005</v>
      </c>
      <c r="T246" s="9">
        <v>1.089</v>
      </c>
    </row>
    <row r="247" spans="1:20" x14ac:dyDescent="0.35">
      <c r="A247">
        <f t="shared" si="7"/>
        <v>247</v>
      </c>
      <c r="B247" s="3" t="s">
        <v>70</v>
      </c>
      <c r="C247" s="3" t="s">
        <v>86</v>
      </c>
      <c r="D247" s="3" t="s">
        <v>40</v>
      </c>
      <c r="E247">
        <v>2025</v>
      </c>
      <c r="F247" s="3" t="str">
        <f t="shared" si="6"/>
        <v>AQOutCDA LK2025</v>
      </c>
      <c r="G247" s="9">
        <v>1.7989999999999999</v>
      </c>
      <c r="H247" s="9">
        <v>1.585</v>
      </c>
      <c r="I247" s="9">
        <v>1.077</v>
      </c>
      <c r="J247" s="9">
        <v>1.373</v>
      </c>
      <c r="K247" s="9">
        <v>0.84299999999999997</v>
      </c>
      <c r="L247" s="9">
        <v>6.8460000000000001</v>
      </c>
      <c r="M247" s="9">
        <v>15.525</v>
      </c>
      <c r="N247" s="9">
        <v>15.791</v>
      </c>
      <c r="O247" s="9">
        <v>12.61</v>
      </c>
      <c r="P247" s="9">
        <v>4.2960000000000003</v>
      </c>
      <c r="Q247" s="9">
        <v>1.8740000000000001</v>
      </c>
      <c r="R247" s="9">
        <v>0.82899999999999996</v>
      </c>
      <c r="S247" s="9">
        <v>0.83499999999999996</v>
      </c>
      <c r="T247" s="9">
        <v>1.478</v>
      </c>
    </row>
    <row r="248" spans="1:20" x14ac:dyDescent="0.35">
      <c r="A248">
        <f t="shared" si="7"/>
        <v>248</v>
      </c>
      <c r="B248" s="3" t="s">
        <v>70</v>
      </c>
      <c r="C248" s="3" t="s">
        <v>86</v>
      </c>
      <c r="D248" s="3" t="s">
        <v>40</v>
      </c>
      <c r="E248">
        <v>2026</v>
      </c>
      <c r="F248" s="3" t="str">
        <f t="shared" si="6"/>
        <v>AQOutCDA LK2026</v>
      </c>
      <c r="G248" s="9">
        <v>1.871</v>
      </c>
      <c r="H248" s="9">
        <v>3.6869999999999998</v>
      </c>
      <c r="I248" s="9">
        <v>2.81</v>
      </c>
      <c r="J248" s="9">
        <v>14.148999999999999</v>
      </c>
      <c r="K248" s="9">
        <v>12.439</v>
      </c>
      <c r="L248" s="9">
        <v>20.260000000000002</v>
      </c>
      <c r="M248" s="9">
        <v>24.95</v>
      </c>
      <c r="N248" s="9">
        <v>21.977</v>
      </c>
      <c r="O248" s="9">
        <v>10.805999999999999</v>
      </c>
      <c r="P248" s="9">
        <v>4.923</v>
      </c>
      <c r="Q248" s="9">
        <v>1.625</v>
      </c>
      <c r="R248" s="9">
        <v>1.577</v>
      </c>
      <c r="S248" s="9">
        <v>1.0960000000000001</v>
      </c>
      <c r="T248" s="9">
        <v>1.5840000000000001</v>
      </c>
    </row>
    <row r="249" spans="1:20" x14ac:dyDescent="0.35">
      <c r="A249">
        <f t="shared" si="7"/>
        <v>249</v>
      </c>
      <c r="B249" s="3" t="s">
        <v>70</v>
      </c>
      <c r="C249" s="3" t="s">
        <v>86</v>
      </c>
      <c r="D249" s="3" t="s">
        <v>40</v>
      </c>
      <c r="E249">
        <v>2027</v>
      </c>
      <c r="F249" s="3" t="str">
        <f t="shared" si="6"/>
        <v>AQOutCDA LK2027</v>
      </c>
      <c r="G249" s="9">
        <v>2.238</v>
      </c>
      <c r="H249" s="9">
        <v>6.0229999999999997</v>
      </c>
      <c r="I249" s="9">
        <v>14.943</v>
      </c>
      <c r="J249" s="9">
        <v>15.592000000000001</v>
      </c>
      <c r="K249" s="9">
        <v>3.4620000000000002</v>
      </c>
      <c r="L249" s="9">
        <v>18.835999999999999</v>
      </c>
      <c r="M249" s="9">
        <v>20.809000000000001</v>
      </c>
      <c r="N249" s="9">
        <v>17.317</v>
      </c>
      <c r="O249" s="9">
        <v>13.105</v>
      </c>
      <c r="P249" s="9">
        <v>6.84</v>
      </c>
      <c r="Q249" s="9">
        <v>2.6720000000000002</v>
      </c>
      <c r="R249" s="9">
        <v>3.274</v>
      </c>
      <c r="S249" s="9">
        <v>1.002</v>
      </c>
      <c r="T249" s="9">
        <v>1.6459999999999999</v>
      </c>
    </row>
    <row r="250" spans="1:20" x14ac:dyDescent="0.35">
      <c r="A250">
        <f t="shared" si="7"/>
        <v>250</v>
      </c>
      <c r="B250" s="3" t="s">
        <v>70</v>
      </c>
      <c r="C250" s="3" t="s">
        <v>86</v>
      </c>
      <c r="D250" s="3" t="s">
        <v>40</v>
      </c>
      <c r="E250">
        <v>2028</v>
      </c>
      <c r="F250" s="3" t="str">
        <f t="shared" si="6"/>
        <v>AQOutCDA LK2028</v>
      </c>
      <c r="G250" s="9">
        <v>2.1469999999999998</v>
      </c>
      <c r="H250" s="9">
        <v>2.3330000000000002</v>
      </c>
      <c r="I250" s="9">
        <v>5.931</v>
      </c>
      <c r="J250" s="9">
        <v>6.8570000000000002</v>
      </c>
      <c r="K250" s="9">
        <v>9.6340000000000003</v>
      </c>
      <c r="L250" s="9">
        <v>15.583</v>
      </c>
      <c r="M250" s="9">
        <v>16.451000000000001</v>
      </c>
      <c r="N250" s="9">
        <v>18.951000000000001</v>
      </c>
      <c r="O250" s="9">
        <v>13.12</v>
      </c>
      <c r="P250" s="9">
        <v>5.7910000000000004</v>
      </c>
      <c r="Q250" s="9">
        <v>1.85</v>
      </c>
      <c r="R250" s="9">
        <v>1.038</v>
      </c>
      <c r="S250" s="9">
        <v>0.79100000000000004</v>
      </c>
      <c r="T250" s="9">
        <v>1.742</v>
      </c>
    </row>
    <row r="251" spans="1:20" x14ac:dyDescent="0.35">
      <c r="A251">
        <f t="shared" si="7"/>
        <v>251</v>
      </c>
      <c r="B251" s="3" t="s">
        <v>70</v>
      </c>
      <c r="C251" s="3" t="s">
        <v>86</v>
      </c>
      <c r="D251" s="3" t="s">
        <v>40</v>
      </c>
      <c r="E251">
        <v>2029</v>
      </c>
      <c r="F251" s="3" t="str">
        <f t="shared" si="6"/>
        <v>AQOutCDA LK2029</v>
      </c>
      <c r="G251" s="9">
        <v>3.165</v>
      </c>
      <c r="H251" s="9">
        <v>1.5229999999999999</v>
      </c>
      <c r="I251" s="9">
        <v>1.88</v>
      </c>
      <c r="J251" s="9">
        <v>1.9730000000000001</v>
      </c>
      <c r="K251" s="9">
        <v>11.097</v>
      </c>
      <c r="L251" s="9">
        <v>19.170999999999999</v>
      </c>
      <c r="M251" s="9">
        <v>27.170999999999999</v>
      </c>
      <c r="N251" s="9">
        <v>36.156999999999996</v>
      </c>
      <c r="O251" s="9">
        <v>31.341999999999999</v>
      </c>
      <c r="P251" s="9">
        <v>16.972000000000001</v>
      </c>
      <c r="Q251" s="9">
        <v>4.4249999999999998</v>
      </c>
      <c r="R251" s="9">
        <v>1.7869999999999999</v>
      </c>
      <c r="S251" s="9">
        <v>1.22</v>
      </c>
      <c r="T251" s="9">
        <v>1.8120000000000001</v>
      </c>
    </row>
    <row r="252" spans="1:20" x14ac:dyDescent="0.35">
      <c r="A252">
        <f t="shared" si="7"/>
        <v>252</v>
      </c>
      <c r="B252" s="3" t="s">
        <v>70</v>
      </c>
      <c r="C252" s="3" t="s">
        <v>86</v>
      </c>
      <c r="D252" s="3" t="s">
        <v>41</v>
      </c>
      <c r="E252">
        <v>2020</v>
      </c>
      <c r="F252" s="3" t="str">
        <f t="shared" si="6"/>
        <v>AQOutPOST F2020</v>
      </c>
      <c r="G252" s="9">
        <v>2.7879999999999998</v>
      </c>
      <c r="H252" s="9">
        <v>4.1909999999999998</v>
      </c>
      <c r="I252" s="9">
        <v>3.3860000000000001</v>
      </c>
      <c r="J252" s="9">
        <v>2.2530000000000001</v>
      </c>
      <c r="K252" s="9">
        <v>5.26</v>
      </c>
      <c r="L252" s="9">
        <v>12.968</v>
      </c>
      <c r="M252" s="9">
        <v>16.041</v>
      </c>
      <c r="N252" s="9">
        <v>16.673999999999999</v>
      </c>
      <c r="O252" s="9">
        <v>14.414999999999999</v>
      </c>
      <c r="P252" s="9">
        <v>5.3440000000000003</v>
      </c>
      <c r="Q252" s="9">
        <v>1.7450000000000001</v>
      </c>
      <c r="R252" s="9">
        <v>1.1890000000000001</v>
      </c>
      <c r="S252" s="9">
        <v>0.68600000000000005</v>
      </c>
      <c r="T252" s="9">
        <v>2.1230000000000002</v>
      </c>
    </row>
    <row r="253" spans="1:20" x14ac:dyDescent="0.35">
      <c r="A253">
        <f t="shared" si="7"/>
        <v>253</v>
      </c>
      <c r="B253" s="3" t="s">
        <v>70</v>
      </c>
      <c r="C253" s="3" t="s">
        <v>86</v>
      </c>
      <c r="D253" s="3" t="s">
        <v>41</v>
      </c>
      <c r="E253">
        <v>2021</v>
      </c>
      <c r="F253" s="3" t="str">
        <f t="shared" si="6"/>
        <v>AQOutPOST F2021</v>
      </c>
      <c r="G253" s="9">
        <v>3.282</v>
      </c>
      <c r="H253" s="9">
        <v>6.54</v>
      </c>
      <c r="I253" s="9">
        <v>5.6950000000000003</v>
      </c>
      <c r="J253" s="9">
        <v>5.34</v>
      </c>
      <c r="K253" s="9">
        <v>0.6</v>
      </c>
      <c r="L253" s="9">
        <v>10.92</v>
      </c>
      <c r="M253" s="9">
        <v>11.881</v>
      </c>
      <c r="N253" s="9">
        <v>22.2</v>
      </c>
      <c r="O253" s="9">
        <v>16.285</v>
      </c>
      <c r="P253" s="9">
        <v>4.4619999999999997</v>
      </c>
      <c r="Q253" s="9">
        <v>2.39</v>
      </c>
      <c r="R253" s="9">
        <v>1.038</v>
      </c>
      <c r="S253" s="9">
        <v>1.482</v>
      </c>
      <c r="T253" s="9">
        <v>1.242</v>
      </c>
    </row>
    <row r="254" spans="1:20" x14ac:dyDescent="0.35">
      <c r="A254">
        <f t="shared" si="7"/>
        <v>254</v>
      </c>
      <c r="B254" s="3" t="s">
        <v>70</v>
      </c>
      <c r="C254" s="3" t="s">
        <v>86</v>
      </c>
      <c r="D254" s="3" t="s">
        <v>41</v>
      </c>
      <c r="E254">
        <v>2022</v>
      </c>
      <c r="F254" s="3" t="str">
        <f t="shared" si="6"/>
        <v>AQOutPOST F2022</v>
      </c>
      <c r="G254" s="9">
        <v>1.923</v>
      </c>
      <c r="H254" s="9">
        <v>2.6459999999999999</v>
      </c>
      <c r="I254" s="9">
        <v>3.8929999999999998</v>
      </c>
      <c r="J254" s="9">
        <v>6.2549999999999999</v>
      </c>
      <c r="K254" s="9">
        <v>6.6369999999999996</v>
      </c>
      <c r="L254" s="9">
        <v>13.606999999999999</v>
      </c>
      <c r="M254" s="9">
        <v>12.29</v>
      </c>
      <c r="N254" s="9">
        <v>12.013</v>
      </c>
      <c r="O254" s="9">
        <v>9.3330000000000002</v>
      </c>
      <c r="P254" s="9">
        <v>3.3039999999999998</v>
      </c>
      <c r="Q254" s="9">
        <v>1.2709999999999999</v>
      </c>
      <c r="R254" s="9">
        <v>0.83099999999999996</v>
      </c>
      <c r="S254" s="9">
        <v>1.163</v>
      </c>
      <c r="T254" s="9">
        <v>1.9990000000000001</v>
      </c>
    </row>
    <row r="255" spans="1:20" x14ac:dyDescent="0.35">
      <c r="A255">
        <f t="shared" si="7"/>
        <v>255</v>
      </c>
      <c r="B255" s="3" t="s">
        <v>70</v>
      </c>
      <c r="C255" s="3" t="s">
        <v>86</v>
      </c>
      <c r="D255" s="3" t="s">
        <v>41</v>
      </c>
      <c r="E255">
        <v>2023</v>
      </c>
      <c r="F255" s="3" t="str">
        <f t="shared" si="6"/>
        <v>AQOutPOST F2023</v>
      </c>
      <c r="G255" s="9">
        <v>1.806</v>
      </c>
      <c r="H255" s="9">
        <v>1.758</v>
      </c>
      <c r="I255" s="9">
        <v>1.3540000000000001</v>
      </c>
      <c r="J255" s="9">
        <v>3.3679999999999999</v>
      </c>
      <c r="K255" s="9">
        <v>7.3760000000000003</v>
      </c>
      <c r="L255" s="9">
        <v>14.385</v>
      </c>
      <c r="M255" s="9">
        <v>16.379000000000001</v>
      </c>
      <c r="N255" s="9">
        <v>17.544</v>
      </c>
      <c r="O255" s="9">
        <v>10.603999999999999</v>
      </c>
      <c r="P255" s="9">
        <v>3.2490000000000001</v>
      </c>
      <c r="Q255" s="9">
        <v>1.4950000000000001</v>
      </c>
      <c r="R255" s="9">
        <v>0.79600000000000004</v>
      </c>
      <c r="S255" s="9">
        <v>0.6</v>
      </c>
      <c r="T255" s="9">
        <v>1.3280000000000001</v>
      </c>
    </row>
    <row r="256" spans="1:20" x14ac:dyDescent="0.35">
      <c r="A256">
        <f t="shared" si="7"/>
        <v>256</v>
      </c>
      <c r="B256" s="3" t="s">
        <v>70</v>
      </c>
      <c r="C256" s="3" t="s">
        <v>86</v>
      </c>
      <c r="D256" s="3" t="s">
        <v>41</v>
      </c>
      <c r="E256">
        <v>2024</v>
      </c>
      <c r="F256" s="3" t="str">
        <f t="shared" si="6"/>
        <v>AQOutPOST F2024</v>
      </c>
      <c r="G256" s="9">
        <v>1.9770000000000001</v>
      </c>
      <c r="H256" s="9">
        <v>2.9609999999999999</v>
      </c>
      <c r="I256" s="9">
        <v>4.5540000000000003</v>
      </c>
      <c r="J256" s="9">
        <v>6.6260000000000003</v>
      </c>
      <c r="K256" s="9">
        <v>6.5819999999999999</v>
      </c>
      <c r="L256" s="9">
        <v>13.467000000000001</v>
      </c>
      <c r="M256" s="9">
        <v>13.589</v>
      </c>
      <c r="N256" s="9">
        <v>10.19</v>
      </c>
      <c r="O256" s="9">
        <v>5.266</v>
      </c>
      <c r="P256" s="9">
        <v>1.895</v>
      </c>
      <c r="Q256" s="9">
        <v>0.91100000000000003</v>
      </c>
      <c r="R256" s="9">
        <v>0.6</v>
      </c>
      <c r="S256" s="9">
        <v>0.76800000000000002</v>
      </c>
      <c r="T256" s="9">
        <v>1.0760000000000001</v>
      </c>
    </row>
    <row r="257" spans="1:20" x14ac:dyDescent="0.35">
      <c r="A257">
        <f t="shared" si="7"/>
        <v>257</v>
      </c>
      <c r="B257" s="3" t="s">
        <v>70</v>
      </c>
      <c r="C257" s="3" t="s">
        <v>86</v>
      </c>
      <c r="D257" s="3" t="s">
        <v>41</v>
      </c>
      <c r="E257">
        <v>2025</v>
      </c>
      <c r="F257" s="3" t="str">
        <f t="shared" si="6"/>
        <v>AQOutPOST F2025</v>
      </c>
      <c r="G257" s="9">
        <v>1.752</v>
      </c>
      <c r="H257" s="9">
        <v>1.601</v>
      </c>
      <c r="I257" s="9">
        <v>1.137</v>
      </c>
      <c r="J257" s="9">
        <v>1.6080000000000001</v>
      </c>
      <c r="K257" s="9">
        <v>1.0609999999999999</v>
      </c>
      <c r="L257" s="9">
        <v>7.2210000000000001</v>
      </c>
      <c r="M257" s="9">
        <v>15.693</v>
      </c>
      <c r="N257" s="9">
        <v>15.513999999999999</v>
      </c>
      <c r="O257" s="9">
        <v>12.114000000000001</v>
      </c>
      <c r="P257" s="9">
        <v>4.03</v>
      </c>
      <c r="Q257" s="9">
        <v>1.7789999999999999</v>
      </c>
      <c r="R257" s="9">
        <v>0.80400000000000005</v>
      </c>
      <c r="S257" s="9">
        <v>0.79600000000000004</v>
      </c>
      <c r="T257" s="9">
        <v>1.4359999999999999</v>
      </c>
    </row>
    <row r="258" spans="1:20" x14ac:dyDescent="0.35">
      <c r="A258">
        <f t="shared" si="7"/>
        <v>258</v>
      </c>
      <c r="B258" s="3" t="s">
        <v>70</v>
      </c>
      <c r="C258" s="3" t="s">
        <v>86</v>
      </c>
      <c r="D258" s="3" t="s">
        <v>41</v>
      </c>
      <c r="E258">
        <v>2026</v>
      </c>
      <c r="F258" s="3" t="str">
        <f t="shared" ref="F258:F321" si="8">_xlfn.CONCAT(B258,C258,D258,E258)</f>
        <v>AQOutPOST F2026</v>
      </c>
      <c r="G258" s="9">
        <v>1.8160000000000001</v>
      </c>
      <c r="H258" s="9">
        <v>3.5960000000000001</v>
      </c>
      <c r="I258" s="9">
        <v>2.9510000000000001</v>
      </c>
      <c r="J258" s="9">
        <v>15.188000000000001</v>
      </c>
      <c r="K258" s="9">
        <v>12.486000000000001</v>
      </c>
      <c r="L258" s="9">
        <v>20.641999999999999</v>
      </c>
      <c r="M258" s="9">
        <v>25.077999999999999</v>
      </c>
      <c r="N258" s="9">
        <v>21.277000000000001</v>
      </c>
      <c r="O258" s="9">
        <v>10.14</v>
      </c>
      <c r="P258" s="9">
        <v>4.4610000000000003</v>
      </c>
      <c r="Q258" s="9">
        <v>1.508</v>
      </c>
      <c r="R258" s="9">
        <v>1.4590000000000001</v>
      </c>
      <c r="S258" s="9">
        <v>1.0389999999999999</v>
      </c>
      <c r="T258" s="9">
        <v>1.528</v>
      </c>
    </row>
    <row r="259" spans="1:20" x14ac:dyDescent="0.35">
      <c r="A259">
        <f t="shared" ref="A259:A322" si="9">A258+1</f>
        <v>259</v>
      </c>
      <c r="B259" s="3" t="s">
        <v>70</v>
      </c>
      <c r="C259" s="3" t="s">
        <v>86</v>
      </c>
      <c r="D259" s="3" t="s">
        <v>41</v>
      </c>
      <c r="E259">
        <v>2027</v>
      </c>
      <c r="F259" s="3" t="str">
        <f t="shared" si="8"/>
        <v>AQOutPOST F2027</v>
      </c>
      <c r="G259" s="9">
        <v>2.1429999999999998</v>
      </c>
      <c r="H259" s="9">
        <v>5.92</v>
      </c>
      <c r="I259" s="9">
        <v>15.656000000000001</v>
      </c>
      <c r="J259" s="9">
        <v>16.175000000000001</v>
      </c>
      <c r="K259" s="9">
        <v>3.5339999999999998</v>
      </c>
      <c r="L259" s="9">
        <v>19.393000000000001</v>
      </c>
      <c r="M259" s="9">
        <v>20.837</v>
      </c>
      <c r="N259" s="9">
        <v>16.597999999999999</v>
      </c>
      <c r="O259" s="9">
        <v>12.587</v>
      </c>
      <c r="P259" s="9">
        <v>6.351</v>
      </c>
      <c r="Q259" s="9">
        <v>2.4809999999999999</v>
      </c>
      <c r="R259" s="9">
        <v>3.0979999999999999</v>
      </c>
      <c r="S259" s="9">
        <v>0.95599999999999996</v>
      </c>
      <c r="T259" s="9">
        <v>1.6040000000000001</v>
      </c>
    </row>
    <row r="260" spans="1:20" x14ac:dyDescent="0.35">
      <c r="A260">
        <f t="shared" si="9"/>
        <v>260</v>
      </c>
      <c r="B260" s="3" t="s">
        <v>70</v>
      </c>
      <c r="C260" s="3" t="s">
        <v>86</v>
      </c>
      <c r="D260" s="3" t="s">
        <v>41</v>
      </c>
      <c r="E260">
        <v>2028</v>
      </c>
      <c r="F260" s="3" t="str">
        <f t="shared" si="8"/>
        <v>AQOutPOST F2028</v>
      </c>
      <c r="G260" s="9">
        <v>2.0640000000000001</v>
      </c>
      <c r="H260" s="9">
        <v>2.2839999999999998</v>
      </c>
      <c r="I260" s="9">
        <v>6.0679999999999996</v>
      </c>
      <c r="J260" s="9">
        <v>7.6660000000000004</v>
      </c>
      <c r="K260" s="9">
        <v>10.317</v>
      </c>
      <c r="L260" s="9">
        <v>15.875</v>
      </c>
      <c r="M260" s="9">
        <v>16.146000000000001</v>
      </c>
      <c r="N260" s="9">
        <v>18.324999999999999</v>
      </c>
      <c r="O260" s="9">
        <v>12.456</v>
      </c>
      <c r="P260" s="9">
        <v>5.3520000000000003</v>
      </c>
      <c r="Q260" s="9">
        <v>1.724</v>
      </c>
      <c r="R260" s="9">
        <v>0.98599999999999999</v>
      </c>
      <c r="S260" s="9">
        <v>0.75800000000000001</v>
      </c>
      <c r="T260" s="9">
        <v>1.6759999999999999</v>
      </c>
    </row>
    <row r="261" spans="1:20" x14ac:dyDescent="0.35">
      <c r="A261">
        <f t="shared" si="9"/>
        <v>261</v>
      </c>
      <c r="B261" s="3" t="s">
        <v>70</v>
      </c>
      <c r="C261" s="3" t="s">
        <v>86</v>
      </c>
      <c r="D261" s="3" t="s">
        <v>41</v>
      </c>
      <c r="E261">
        <v>2029</v>
      </c>
      <c r="F261" s="3" t="str">
        <f t="shared" si="8"/>
        <v>AQOutPOST F2029</v>
      </c>
      <c r="G261" s="9">
        <v>2.996</v>
      </c>
      <c r="H261" s="9">
        <v>1.522</v>
      </c>
      <c r="I261" s="9">
        <v>2.1040000000000001</v>
      </c>
      <c r="J261" s="9">
        <v>2.1850000000000001</v>
      </c>
      <c r="K261" s="9">
        <v>12.986000000000001</v>
      </c>
      <c r="L261" s="9">
        <v>20.376999999999999</v>
      </c>
      <c r="M261" s="9">
        <v>27.265000000000001</v>
      </c>
      <c r="N261" s="9">
        <v>36.072000000000003</v>
      </c>
      <c r="O261" s="9">
        <v>30.343</v>
      </c>
      <c r="P261" s="9">
        <v>15.868</v>
      </c>
      <c r="Q261" s="9">
        <v>3.9319999999999999</v>
      </c>
      <c r="R261" s="9">
        <v>1.631</v>
      </c>
      <c r="S261" s="9">
        <v>1.119</v>
      </c>
      <c r="T261" s="9">
        <v>1.738</v>
      </c>
    </row>
    <row r="262" spans="1:20" x14ac:dyDescent="0.35">
      <c r="A262">
        <f t="shared" si="9"/>
        <v>262</v>
      </c>
      <c r="B262" s="3" t="s">
        <v>70</v>
      </c>
      <c r="C262" s="3" t="s">
        <v>86</v>
      </c>
      <c r="D262" s="3" t="s">
        <v>42</v>
      </c>
      <c r="E262">
        <v>2020</v>
      </c>
      <c r="F262" s="3" t="str">
        <f t="shared" si="8"/>
        <v>AQOutUP FLS2020</v>
      </c>
      <c r="G262" s="9">
        <v>3.2559999999999998</v>
      </c>
      <c r="H262" s="9">
        <v>4.5549999999999997</v>
      </c>
      <c r="I262" s="9">
        <v>3.9660000000000002</v>
      </c>
      <c r="J262" s="9">
        <v>2.7810000000000001</v>
      </c>
      <c r="K262" s="9">
        <v>5.2690000000000001</v>
      </c>
      <c r="L262" s="9">
        <v>13.47</v>
      </c>
      <c r="M262" s="9">
        <v>15.961</v>
      </c>
      <c r="N262" s="9">
        <v>16.582999999999998</v>
      </c>
      <c r="O262" s="9">
        <v>14.2</v>
      </c>
      <c r="P262" s="9">
        <v>5.5430000000000001</v>
      </c>
      <c r="Q262" s="9">
        <v>2.0150000000000001</v>
      </c>
      <c r="R262" s="9">
        <v>1.526</v>
      </c>
      <c r="S262" s="9">
        <v>1.0349999999999999</v>
      </c>
      <c r="T262" s="9">
        <v>2.4740000000000002</v>
      </c>
    </row>
    <row r="263" spans="1:20" x14ac:dyDescent="0.35">
      <c r="A263">
        <f t="shared" si="9"/>
        <v>263</v>
      </c>
      <c r="B263" s="3" t="s">
        <v>70</v>
      </c>
      <c r="C263" s="3" t="s">
        <v>86</v>
      </c>
      <c r="D263" s="3" t="s">
        <v>42</v>
      </c>
      <c r="E263">
        <v>2021</v>
      </c>
      <c r="F263" s="3" t="str">
        <f t="shared" si="8"/>
        <v>AQOutUP FLS2021</v>
      </c>
      <c r="G263" s="9">
        <v>3.6070000000000002</v>
      </c>
      <c r="H263" s="9">
        <v>6.6559999999999997</v>
      </c>
      <c r="I263" s="9">
        <v>6.1970000000000001</v>
      </c>
      <c r="J263" s="9">
        <v>5.8940000000000001</v>
      </c>
      <c r="K263" s="9">
        <v>1.19</v>
      </c>
      <c r="L263" s="9">
        <v>11.170999999999999</v>
      </c>
      <c r="M263" s="9">
        <v>11.561</v>
      </c>
      <c r="N263" s="9">
        <v>21.872</v>
      </c>
      <c r="O263" s="9">
        <v>16.385999999999999</v>
      </c>
      <c r="P263" s="9">
        <v>4.633</v>
      </c>
      <c r="Q263" s="9">
        <v>2.65</v>
      </c>
      <c r="R263" s="9">
        <v>1.389</v>
      </c>
      <c r="S263" s="9">
        <v>1.7789999999999999</v>
      </c>
      <c r="T263" s="9">
        <v>1.661</v>
      </c>
    </row>
    <row r="264" spans="1:20" x14ac:dyDescent="0.35">
      <c r="A264">
        <f t="shared" si="9"/>
        <v>264</v>
      </c>
      <c r="B264" s="3" t="s">
        <v>70</v>
      </c>
      <c r="C264" s="3" t="s">
        <v>86</v>
      </c>
      <c r="D264" s="3" t="s">
        <v>42</v>
      </c>
      <c r="E264">
        <v>2022</v>
      </c>
      <c r="F264" s="3" t="str">
        <f t="shared" si="8"/>
        <v>AQOutUP FLS2022</v>
      </c>
      <c r="G264" s="9">
        <v>2.3580000000000001</v>
      </c>
      <c r="H264" s="9">
        <v>3.1629999999999998</v>
      </c>
      <c r="I264" s="9">
        <v>4.3940000000000001</v>
      </c>
      <c r="J264" s="9">
        <v>6.3380000000000001</v>
      </c>
      <c r="K264" s="9">
        <v>7.0519999999999996</v>
      </c>
      <c r="L264" s="9">
        <v>13.637</v>
      </c>
      <c r="M264" s="9">
        <v>12.202</v>
      </c>
      <c r="N264" s="9">
        <v>11.805</v>
      </c>
      <c r="O264" s="9">
        <v>9.3160000000000007</v>
      </c>
      <c r="P264" s="9">
        <v>3.613</v>
      </c>
      <c r="Q264" s="9">
        <v>1.5129999999999999</v>
      </c>
      <c r="R264" s="9">
        <v>1.1359999999999999</v>
      </c>
      <c r="S264" s="9">
        <v>1.444</v>
      </c>
      <c r="T264" s="9">
        <v>2.3530000000000002</v>
      </c>
    </row>
    <row r="265" spans="1:20" x14ac:dyDescent="0.35">
      <c r="A265">
        <f t="shared" si="9"/>
        <v>265</v>
      </c>
      <c r="B265" s="3" t="s">
        <v>70</v>
      </c>
      <c r="C265" s="3" t="s">
        <v>86</v>
      </c>
      <c r="D265" s="3" t="s">
        <v>42</v>
      </c>
      <c r="E265">
        <v>2023</v>
      </c>
      <c r="F265" s="3" t="str">
        <f t="shared" si="8"/>
        <v>AQOutUP FLS2023</v>
      </c>
      <c r="G265" s="9">
        <v>2.2829999999999999</v>
      </c>
      <c r="H265" s="9">
        <v>2.2719999999999998</v>
      </c>
      <c r="I265" s="9">
        <v>1.843</v>
      </c>
      <c r="J265" s="9">
        <v>3.7469999999999999</v>
      </c>
      <c r="K265" s="9">
        <v>7.5149999999999997</v>
      </c>
      <c r="L265" s="9">
        <v>14.189</v>
      </c>
      <c r="M265" s="9">
        <v>16.626999999999999</v>
      </c>
      <c r="N265" s="9">
        <v>17.143999999999998</v>
      </c>
      <c r="O265" s="9">
        <v>10.831</v>
      </c>
      <c r="P265" s="9">
        <v>3.5550000000000002</v>
      </c>
      <c r="Q265" s="9">
        <v>1.742</v>
      </c>
      <c r="R265" s="9">
        <v>1.113</v>
      </c>
      <c r="S265" s="9">
        <v>0.90400000000000003</v>
      </c>
      <c r="T265" s="9">
        <v>1.726</v>
      </c>
    </row>
    <row r="266" spans="1:20" x14ac:dyDescent="0.35">
      <c r="A266">
        <f t="shared" si="9"/>
        <v>266</v>
      </c>
      <c r="B266" s="3" t="s">
        <v>70</v>
      </c>
      <c r="C266" s="3" t="s">
        <v>86</v>
      </c>
      <c r="D266" s="3" t="s">
        <v>42</v>
      </c>
      <c r="E266">
        <v>2024</v>
      </c>
      <c r="F266" s="3" t="str">
        <f t="shared" si="8"/>
        <v>AQOutUP FLS2024</v>
      </c>
      <c r="G266" s="9">
        <v>2.4209999999999998</v>
      </c>
      <c r="H266" s="9">
        <v>3.4169999999999998</v>
      </c>
      <c r="I266" s="9">
        <v>4.8810000000000002</v>
      </c>
      <c r="J266" s="9">
        <v>6.7880000000000003</v>
      </c>
      <c r="K266" s="9">
        <v>6.7350000000000003</v>
      </c>
      <c r="L266" s="9">
        <v>13.265000000000001</v>
      </c>
      <c r="M266" s="9">
        <v>13.507</v>
      </c>
      <c r="N266" s="9">
        <v>10.06</v>
      </c>
      <c r="O266" s="9">
        <v>5.5179999999999998</v>
      </c>
      <c r="P266" s="9">
        <v>2.15</v>
      </c>
      <c r="Q266" s="9">
        <v>1.1020000000000001</v>
      </c>
      <c r="R266" s="9">
        <v>0.88100000000000001</v>
      </c>
      <c r="S266" s="9">
        <v>1.0269999999999999</v>
      </c>
      <c r="T266" s="9">
        <v>1.4059999999999999</v>
      </c>
    </row>
    <row r="267" spans="1:20" x14ac:dyDescent="0.35">
      <c r="A267">
        <f t="shared" si="9"/>
        <v>267</v>
      </c>
      <c r="B267" s="3" t="s">
        <v>70</v>
      </c>
      <c r="C267" s="3" t="s">
        <v>86</v>
      </c>
      <c r="D267" s="3" t="s">
        <v>42</v>
      </c>
      <c r="E267">
        <v>2025</v>
      </c>
      <c r="F267" s="3" t="str">
        <f t="shared" si="8"/>
        <v>AQOutUP FLS2025</v>
      </c>
      <c r="G267" s="9">
        <v>2.1059999999999999</v>
      </c>
      <c r="H267" s="9">
        <v>2.0459999999999998</v>
      </c>
      <c r="I267" s="9">
        <v>1.6120000000000001</v>
      </c>
      <c r="J267" s="9">
        <v>2.1230000000000002</v>
      </c>
      <c r="K267" s="9">
        <v>1.516</v>
      </c>
      <c r="L267" s="9">
        <v>6.9249999999999998</v>
      </c>
      <c r="M267" s="9">
        <v>15.273999999999999</v>
      </c>
      <c r="N267" s="9">
        <v>14.744999999999999</v>
      </c>
      <c r="O267" s="9">
        <v>11.702</v>
      </c>
      <c r="P267" s="9">
        <v>4.2720000000000002</v>
      </c>
      <c r="Q267" s="9">
        <v>1.976</v>
      </c>
      <c r="R267" s="9">
        <v>1.1040000000000001</v>
      </c>
      <c r="S267" s="9">
        <v>1.0429999999999999</v>
      </c>
      <c r="T267" s="9">
        <v>1.833</v>
      </c>
    </row>
    <row r="268" spans="1:20" x14ac:dyDescent="0.35">
      <c r="A268">
        <f t="shared" si="9"/>
        <v>268</v>
      </c>
      <c r="B268" s="3" t="s">
        <v>70</v>
      </c>
      <c r="C268" s="3" t="s">
        <v>86</v>
      </c>
      <c r="D268" s="3" t="s">
        <v>42</v>
      </c>
      <c r="E268">
        <v>2026</v>
      </c>
      <c r="F268" s="3" t="str">
        <f t="shared" si="8"/>
        <v>AQOutUP FLS2026</v>
      </c>
      <c r="G268" s="9">
        <v>2.3010000000000002</v>
      </c>
      <c r="H268" s="9">
        <v>3.996</v>
      </c>
      <c r="I268" s="9">
        <v>3.4860000000000002</v>
      </c>
      <c r="J268" s="9">
        <v>15.516999999999999</v>
      </c>
      <c r="K268" s="9">
        <v>12.91</v>
      </c>
      <c r="L268" s="9">
        <v>20.893000000000001</v>
      </c>
      <c r="M268" s="9">
        <v>26.032</v>
      </c>
      <c r="N268" s="9">
        <v>21.882000000000001</v>
      </c>
      <c r="O268" s="9">
        <v>10.55</v>
      </c>
      <c r="P268" s="9">
        <v>4.8339999999999996</v>
      </c>
      <c r="Q268" s="9">
        <v>1.796</v>
      </c>
      <c r="R268" s="9">
        <v>1.7669999999999999</v>
      </c>
      <c r="S268" s="9">
        <v>1.405</v>
      </c>
      <c r="T268" s="9">
        <v>1.9139999999999999</v>
      </c>
    </row>
    <row r="269" spans="1:20" x14ac:dyDescent="0.35">
      <c r="A269">
        <f t="shared" si="9"/>
        <v>269</v>
      </c>
      <c r="B269" s="3" t="s">
        <v>70</v>
      </c>
      <c r="C269" s="3" t="s">
        <v>86</v>
      </c>
      <c r="D269" s="3" t="s">
        <v>42</v>
      </c>
      <c r="E269">
        <v>2027</v>
      </c>
      <c r="F269" s="3" t="str">
        <f t="shared" si="8"/>
        <v>AQOutUP FLS2027</v>
      </c>
      <c r="G269" s="9">
        <v>2.5710000000000002</v>
      </c>
      <c r="H269" s="9">
        <v>6.3259999999999996</v>
      </c>
      <c r="I269" s="9">
        <v>15.593</v>
      </c>
      <c r="J269" s="9">
        <v>17.047000000000001</v>
      </c>
      <c r="K269" s="9">
        <v>4.2220000000000004</v>
      </c>
      <c r="L269" s="9">
        <v>20.170999999999999</v>
      </c>
      <c r="M269" s="9">
        <v>21.585000000000001</v>
      </c>
      <c r="N269" s="9">
        <v>16.914999999999999</v>
      </c>
      <c r="O269" s="9">
        <v>13.145</v>
      </c>
      <c r="P269" s="9">
        <v>6.6050000000000004</v>
      </c>
      <c r="Q269" s="9">
        <v>2.7250000000000001</v>
      </c>
      <c r="R269" s="9">
        <v>3.4140000000000001</v>
      </c>
      <c r="S269" s="9">
        <v>1.236</v>
      </c>
      <c r="T269" s="9">
        <v>2.004</v>
      </c>
    </row>
    <row r="270" spans="1:20" x14ac:dyDescent="0.35">
      <c r="A270">
        <f t="shared" si="9"/>
        <v>270</v>
      </c>
      <c r="B270" s="3" t="s">
        <v>70</v>
      </c>
      <c r="C270" s="3" t="s">
        <v>86</v>
      </c>
      <c r="D270" s="3" t="s">
        <v>42</v>
      </c>
      <c r="E270">
        <v>2028</v>
      </c>
      <c r="F270" s="3" t="str">
        <f t="shared" si="8"/>
        <v>AQOutUP FLS2028</v>
      </c>
      <c r="G270" s="9">
        <v>2.4180000000000001</v>
      </c>
      <c r="H270" s="9">
        <v>2.8370000000000002</v>
      </c>
      <c r="I270" s="9">
        <v>6.4619999999999997</v>
      </c>
      <c r="J270" s="9">
        <v>8.1240000000000006</v>
      </c>
      <c r="K270" s="9">
        <v>10.805</v>
      </c>
      <c r="L270" s="9">
        <v>16.172000000000001</v>
      </c>
      <c r="M270" s="9">
        <v>16.350999999999999</v>
      </c>
      <c r="N270" s="9">
        <v>18.513000000000002</v>
      </c>
      <c r="O270" s="9">
        <v>12.768000000000001</v>
      </c>
      <c r="P270" s="9">
        <v>5.5970000000000004</v>
      </c>
      <c r="Q270" s="9">
        <v>1.966</v>
      </c>
      <c r="R270" s="9">
        <v>1.2769999999999999</v>
      </c>
      <c r="S270" s="9">
        <v>1.06</v>
      </c>
      <c r="T270" s="9">
        <v>2.0089999999999999</v>
      </c>
    </row>
    <row r="271" spans="1:20" x14ac:dyDescent="0.35">
      <c r="A271">
        <f t="shared" si="9"/>
        <v>271</v>
      </c>
      <c r="B271" s="3" t="s">
        <v>70</v>
      </c>
      <c r="C271" s="3" t="s">
        <v>86</v>
      </c>
      <c r="D271" s="3" t="s">
        <v>42</v>
      </c>
      <c r="E271">
        <v>2029</v>
      </c>
      <c r="F271" s="3" t="str">
        <f t="shared" si="8"/>
        <v>AQOutUP FLS2029</v>
      </c>
      <c r="G271" s="9">
        <v>3.496</v>
      </c>
      <c r="H271" s="9">
        <v>1.9710000000000001</v>
      </c>
      <c r="I271" s="9">
        <v>2.6709999999999998</v>
      </c>
      <c r="J271" s="9">
        <v>2.702</v>
      </c>
      <c r="K271" s="9">
        <v>13.983000000000001</v>
      </c>
      <c r="L271" s="9">
        <v>21.521999999999998</v>
      </c>
      <c r="M271" s="9">
        <v>28.632000000000001</v>
      </c>
      <c r="N271" s="9">
        <v>36.703000000000003</v>
      </c>
      <c r="O271" s="9">
        <v>31.256</v>
      </c>
      <c r="P271" s="9">
        <v>16.122</v>
      </c>
      <c r="Q271" s="9">
        <v>4.234</v>
      </c>
      <c r="R271" s="9">
        <v>1.9990000000000001</v>
      </c>
      <c r="S271" s="9">
        <v>1.4730000000000001</v>
      </c>
      <c r="T271" s="9">
        <v>2.1469999999999998</v>
      </c>
    </row>
    <row r="272" spans="1:20" x14ac:dyDescent="0.35">
      <c r="A272">
        <f t="shared" si="9"/>
        <v>272</v>
      </c>
      <c r="B272" s="3" t="s">
        <v>70</v>
      </c>
      <c r="C272" s="3" t="s">
        <v>86</v>
      </c>
      <c r="D272" s="3" t="s">
        <v>43</v>
      </c>
      <c r="E272">
        <v>2020</v>
      </c>
      <c r="F272" s="3" t="str">
        <f t="shared" si="8"/>
        <v>AQOutMON ST2020</v>
      </c>
      <c r="G272" s="9">
        <v>3.2549999999999999</v>
      </c>
      <c r="H272" s="9">
        <v>4.5090000000000003</v>
      </c>
      <c r="I272" s="9">
        <v>3.988</v>
      </c>
      <c r="J272" s="9">
        <v>2.786</v>
      </c>
      <c r="K272" s="9">
        <v>5.0759999999999996</v>
      </c>
      <c r="L272" s="9">
        <v>13.569000000000001</v>
      </c>
      <c r="M272" s="9">
        <v>15.875</v>
      </c>
      <c r="N272" s="9">
        <v>16.599</v>
      </c>
      <c r="O272" s="9">
        <v>14.239000000000001</v>
      </c>
      <c r="P272" s="9">
        <v>5.5759999999999996</v>
      </c>
      <c r="Q272" s="9">
        <v>2.0289999999999999</v>
      </c>
      <c r="R272" s="9">
        <v>1.5229999999999999</v>
      </c>
      <c r="S272" s="9">
        <v>1.044</v>
      </c>
      <c r="T272" s="9">
        <v>2.4569999999999999</v>
      </c>
    </row>
    <row r="273" spans="1:20" x14ac:dyDescent="0.35">
      <c r="A273">
        <f t="shared" si="9"/>
        <v>273</v>
      </c>
      <c r="B273" s="3" t="s">
        <v>70</v>
      </c>
      <c r="C273" s="3" t="s">
        <v>86</v>
      </c>
      <c r="D273" s="3" t="s">
        <v>43</v>
      </c>
      <c r="E273">
        <v>2021</v>
      </c>
      <c r="F273" s="3" t="str">
        <f t="shared" si="8"/>
        <v>AQOutMON ST2021</v>
      </c>
      <c r="G273" s="9">
        <v>3.569</v>
      </c>
      <c r="H273" s="9">
        <v>6.5359999999999996</v>
      </c>
      <c r="I273" s="9">
        <v>6.27</v>
      </c>
      <c r="J273" s="9">
        <v>5.8949999999999996</v>
      </c>
      <c r="K273" s="9">
        <v>1.2</v>
      </c>
      <c r="L273" s="9">
        <v>11.113</v>
      </c>
      <c r="M273" s="9">
        <v>11.472</v>
      </c>
      <c r="N273" s="9">
        <v>21.806000000000001</v>
      </c>
      <c r="O273" s="9">
        <v>16.475999999999999</v>
      </c>
      <c r="P273" s="9">
        <v>4.6319999999999997</v>
      </c>
      <c r="Q273" s="9">
        <v>2.6749999999999998</v>
      </c>
      <c r="R273" s="9">
        <v>1.3919999999999999</v>
      </c>
      <c r="S273" s="9">
        <v>1.774</v>
      </c>
      <c r="T273" s="9">
        <v>1.663</v>
      </c>
    </row>
    <row r="274" spans="1:20" x14ac:dyDescent="0.35">
      <c r="A274">
        <f t="shared" si="9"/>
        <v>274</v>
      </c>
      <c r="B274" s="3" t="s">
        <v>70</v>
      </c>
      <c r="C274" s="3" t="s">
        <v>86</v>
      </c>
      <c r="D274" s="3" t="s">
        <v>43</v>
      </c>
      <c r="E274">
        <v>2022</v>
      </c>
      <c r="F274" s="3" t="str">
        <f t="shared" si="8"/>
        <v>AQOutMON ST2022</v>
      </c>
      <c r="G274" s="9">
        <v>2.3380000000000001</v>
      </c>
      <c r="H274" s="9">
        <v>3.1589999999999998</v>
      </c>
      <c r="I274" s="9">
        <v>4.3719999999999999</v>
      </c>
      <c r="J274" s="9">
        <v>6.2670000000000003</v>
      </c>
      <c r="K274" s="9">
        <v>7.0839999999999996</v>
      </c>
      <c r="L274" s="9">
        <v>13.611000000000001</v>
      </c>
      <c r="M274" s="9">
        <v>12.221</v>
      </c>
      <c r="N274" s="9">
        <v>11.801</v>
      </c>
      <c r="O274" s="9">
        <v>9.3420000000000005</v>
      </c>
      <c r="P274" s="9">
        <v>3.637</v>
      </c>
      <c r="Q274" s="9">
        <v>1.5209999999999999</v>
      </c>
      <c r="R274" s="9">
        <v>1.1379999999999999</v>
      </c>
      <c r="S274" s="9">
        <v>1.4370000000000001</v>
      </c>
      <c r="T274" s="9">
        <v>2.3359999999999999</v>
      </c>
    </row>
    <row r="275" spans="1:20" x14ac:dyDescent="0.35">
      <c r="A275">
        <f t="shared" si="9"/>
        <v>275</v>
      </c>
      <c r="B275" s="3" t="s">
        <v>70</v>
      </c>
      <c r="C275" s="3" t="s">
        <v>86</v>
      </c>
      <c r="D275" s="3" t="s">
        <v>43</v>
      </c>
      <c r="E275">
        <v>2023</v>
      </c>
      <c r="F275" s="3" t="str">
        <f t="shared" si="8"/>
        <v>AQOutMON ST2023</v>
      </c>
      <c r="G275" s="9">
        <v>2.2850000000000001</v>
      </c>
      <c r="H275" s="9">
        <v>2.2679999999999998</v>
      </c>
      <c r="I275" s="9">
        <v>1.8460000000000001</v>
      </c>
      <c r="J275" s="9">
        <v>3.7170000000000001</v>
      </c>
      <c r="K275" s="9">
        <v>7.4589999999999996</v>
      </c>
      <c r="L275" s="9">
        <v>14.077</v>
      </c>
      <c r="M275" s="9">
        <v>16.818999999999999</v>
      </c>
      <c r="N275" s="9">
        <v>16.995000000000001</v>
      </c>
      <c r="O275" s="9">
        <v>10.943</v>
      </c>
      <c r="P275" s="9">
        <v>3.5760000000000001</v>
      </c>
      <c r="Q275" s="9">
        <v>1.75</v>
      </c>
      <c r="R275" s="9">
        <v>1.1160000000000001</v>
      </c>
      <c r="S275" s="9">
        <v>0.90400000000000003</v>
      </c>
      <c r="T275" s="9">
        <v>1.722</v>
      </c>
    </row>
    <row r="276" spans="1:20" x14ac:dyDescent="0.35">
      <c r="A276">
        <f t="shared" si="9"/>
        <v>276</v>
      </c>
      <c r="B276" s="3" t="s">
        <v>70</v>
      </c>
      <c r="C276" s="3" t="s">
        <v>86</v>
      </c>
      <c r="D276" s="3" t="s">
        <v>43</v>
      </c>
      <c r="E276">
        <v>2024</v>
      </c>
      <c r="F276" s="3" t="str">
        <f t="shared" si="8"/>
        <v>AQOutMON ST2024</v>
      </c>
      <c r="G276" s="9">
        <v>2.4079999999999999</v>
      </c>
      <c r="H276" s="9">
        <v>3.4049999999999998</v>
      </c>
      <c r="I276" s="9">
        <v>4.8390000000000004</v>
      </c>
      <c r="J276" s="9">
        <v>6.7880000000000003</v>
      </c>
      <c r="K276" s="9">
        <v>6.72</v>
      </c>
      <c r="L276" s="9">
        <v>13.209</v>
      </c>
      <c r="M276" s="9">
        <v>13.545</v>
      </c>
      <c r="N276" s="9">
        <v>10.106999999999999</v>
      </c>
      <c r="O276" s="9">
        <v>5.55</v>
      </c>
      <c r="P276" s="9">
        <v>2.1629999999999998</v>
      </c>
      <c r="Q276" s="9">
        <v>1.1100000000000001</v>
      </c>
      <c r="R276" s="9">
        <v>0.88300000000000001</v>
      </c>
      <c r="S276" s="9">
        <v>1.026</v>
      </c>
      <c r="T276" s="9">
        <v>1.4039999999999999</v>
      </c>
    </row>
    <row r="277" spans="1:20" x14ac:dyDescent="0.35">
      <c r="A277">
        <f t="shared" si="9"/>
        <v>277</v>
      </c>
      <c r="B277" s="3" t="s">
        <v>70</v>
      </c>
      <c r="C277" s="3" t="s">
        <v>86</v>
      </c>
      <c r="D277" s="3" t="s">
        <v>43</v>
      </c>
      <c r="E277">
        <v>2025</v>
      </c>
      <c r="F277" s="3" t="str">
        <f t="shared" si="8"/>
        <v>AQOutMON ST2025</v>
      </c>
      <c r="G277" s="9">
        <v>2.0979999999999999</v>
      </c>
      <c r="H277" s="9">
        <v>2.0419999999999998</v>
      </c>
      <c r="I277" s="9">
        <v>1.611</v>
      </c>
      <c r="J277" s="9">
        <v>2.1179999999999999</v>
      </c>
      <c r="K277" s="9">
        <v>1.514</v>
      </c>
      <c r="L277" s="9">
        <v>6.8010000000000002</v>
      </c>
      <c r="M277" s="9">
        <v>15.343999999999999</v>
      </c>
      <c r="N277" s="9">
        <v>14.661</v>
      </c>
      <c r="O277" s="9">
        <v>11.756</v>
      </c>
      <c r="P277" s="9">
        <v>4.3239999999999998</v>
      </c>
      <c r="Q277" s="9">
        <v>1.978</v>
      </c>
      <c r="R277" s="9">
        <v>1.111</v>
      </c>
      <c r="S277" s="9">
        <v>1.028</v>
      </c>
      <c r="T277" s="9">
        <v>1.8340000000000001</v>
      </c>
    </row>
    <row r="278" spans="1:20" x14ac:dyDescent="0.35">
      <c r="A278">
        <f t="shared" si="9"/>
        <v>278</v>
      </c>
      <c r="B278" s="3" t="s">
        <v>70</v>
      </c>
      <c r="C278" s="3" t="s">
        <v>86</v>
      </c>
      <c r="D278" s="3" t="s">
        <v>43</v>
      </c>
      <c r="E278">
        <v>2026</v>
      </c>
      <c r="F278" s="3" t="str">
        <f t="shared" si="8"/>
        <v>AQOutMON ST2026</v>
      </c>
      <c r="G278" s="9">
        <v>2.294</v>
      </c>
      <c r="H278" s="9">
        <v>3.964</v>
      </c>
      <c r="I278" s="9">
        <v>3.4780000000000002</v>
      </c>
      <c r="J278" s="9">
        <v>15.426</v>
      </c>
      <c r="K278" s="9">
        <v>12.888</v>
      </c>
      <c r="L278" s="9">
        <v>20.736999999999998</v>
      </c>
      <c r="M278" s="9">
        <v>26.221</v>
      </c>
      <c r="N278" s="9">
        <v>21.922000000000001</v>
      </c>
      <c r="O278" s="9">
        <v>10.613</v>
      </c>
      <c r="P278" s="9">
        <v>4.8520000000000003</v>
      </c>
      <c r="Q278" s="9">
        <v>1.81</v>
      </c>
      <c r="R278" s="9">
        <v>1.748</v>
      </c>
      <c r="S278" s="9">
        <v>1.4259999999999999</v>
      </c>
      <c r="T278" s="9">
        <v>1.911</v>
      </c>
    </row>
    <row r="279" spans="1:20" x14ac:dyDescent="0.35">
      <c r="A279">
        <f t="shared" si="9"/>
        <v>279</v>
      </c>
      <c r="B279" s="3" t="s">
        <v>70</v>
      </c>
      <c r="C279" s="3" t="s">
        <v>86</v>
      </c>
      <c r="D279" s="3" t="s">
        <v>43</v>
      </c>
      <c r="E279">
        <v>2027</v>
      </c>
      <c r="F279" s="3" t="str">
        <f t="shared" si="8"/>
        <v>AQOutMON ST2027</v>
      </c>
      <c r="G279" s="9">
        <v>2.5390000000000001</v>
      </c>
      <c r="H279" s="9">
        <v>6.2919999999999998</v>
      </c>
      <c r="I279" s="9">
        <v>15.398999999999999</v>
      </c>
      <c r="J279" s="9">
        <v>17.201000000000001</v>
      </c>
      <c r="K279" s="9">
        <v>4.2249999999999996</v>
      </c>
      <c r="L279" s="9">
        <v>20.062999999999999</v>
      </c>
      <c r="M279" s="9">
        <v>21.683</v>
      </c>
      <c r="N279" s="9">
        <v>16.84</v>
      </c>
      <c r="O279" s="9">
        <v>13.217000000000001</v>
      </c>
      <c r="P279" s="9">
        <v>6.617</v>
      </c>
      <c r="Q279" s="9">
        <v>2.7360000000000002</v>
      </c>
      <c r="R279" s="9">
        <v>3.411</v>
      </c>
      <c r="S279" s="9">
        <v>1.2350000000000001</v>
      </c>
      <c r="T279" s="9">
        <v>2.0059999999999998</v>
      </c>
    </row>
    <row r="280" spans="1:20" x14ac:dyDescent="0.35">
      <c r="A280">
        <f t="shared" si="9"/>
        <v>280</v>
      </c>
      <c r="B280" s="3" t="s">
        <v>70</v>
      </c>
      <c r="C280" s="3" t="s">
        <v>86</v>
      </c>
      <c r="D280" s="3" t="s">
        <v>43</v>
      </c>
      <c r="E280">
        <v>2028</v>
      </c>
      <c r="F280" s="3" t="str">
        <f t="shared" si="8"/>
        <v>AQOutMON ST2028</v>
      </c>
      <c r="G280" s="9">
        <v>2.3839999999999999</v>
      </c>
      <c r="H280" s="9">
        <v>2.8490000000000002</v>
      </c>
      <c r="I280" s="9">
        <v>6.4189999999999996</v>
      </c>
      <c r="J280" s="9">
        <v>8.1170000000000009</v>
      </c>
      <c r="K280" s="9">
        <v>10.754</v>
      </c>
      <c r="L280" s="9">
        <v>16.126999999999999</v>
      </c>
      <c r="M280" s="9">
        <v>16.353000000000002</v>
      </c>
      <c r="N280" s="9">
        <v>18.477</v>
      </c>
      <c r="O280" s="9">
        <v>12.852</v>
      </c>
      <c r="P280" s="9">
        <v>5.6180000000000003</v>
      </c>
      <c r="Q280" s="9">
        <v>1.9790000000000001</v>
      </c>
      <c r="R280" s="9">
        <v>1.278</v>
      </c>
      <c r="S280" s="9">
        <v>1.0649999999999999</v>
      </c>
      <c r="T280" s="9">
        <v>1.9850000000000001</v>
      </c>
    </row>
    <row r="281" spans="1:20" x14ac:dyDescent="0.35">
      <c r="A281">
        <f t="shared" si="9"/>
        <v>281</v>
      </c>
      <c r="B281" s="3" t="s">
        <v>70</v>
      </c>
      <c r="C281" s="3" t="s">
        <v>86</v>
      </c>
      <c r="D281" s="3" t="s">
        <v>43</v>
      </c>
      <c r="E281">
        <v>2029</v>
      </c>
      <c r="F281" s="3" t="str">
        <f t="shared" si="8"/>
        <v>AQOutMON ST2029</v>
      </c>
      <c r="G281" s="9">
        <v>3.5030000000000001</v>
      </c>
      <c r="H281" s="9">
        <v>1.9710000000000001</v>
      </c>
      <c r="I281" s="9">
        <v>2.669</v>
      </c>
      <c r="J281" s="9">
        <v>2.694</v>
      </c>
      <c r="K281" s="9">
        <v>13.862</v>
      </c>
      <c r="L281" s="9">
        <v>21.39</v>
      </c>
      <c r="M281" s="9">
        <v>28.631</v>
      </c>
      <c r="N281" s="9">
        <v>36.651000000000003</v>
      </c>
      <c r="O281" s="9">
        <v>31.382999999999999</v>
      </c>
      <c r="P281" s="9">
        <v>16.184999999999999</v>
      </c>
      <c r="Q281" s="9">
        <v>4.2649999999999997</v>
      </c>
      <c r="R281" s="9">
        <v>2.0089999999999999</v>
      </c>
      <c r="S281" s="9">
        <v>1.48</v>
      </c>
      <c r="T281" s="9">
        <v>2.1480000000000001</v>
      </c>
    </row>
    <row r="282" spans="1:20" x14ac:dyDescent="0.35">
      <c r="A282">
        <f t="shared" si="9"/>
        <v>282</v>
      </c>
      <c r="B282" s="3" t="s">
        <v>70</v>
      </c>
      <c r="C282" s="3" t="s">
        <v>86</v>
      </c>
      <c r="D282" s="3" t="s">
        <v>44</v>
      </c>
      <c r="E282">
        <v>2020</v>
      </c>
      <c r="F282" s="3" t="str">
        <f t="shared" si="8"/>
        <v>AQOutNINE M2020</v>
      </c>
      <c r="G282" s="9">
        <v>3.597</v>
      </c>
      <c r="H282" s="9">
        <v>4.9429999999999996</v>
      </c>
      <c r="I282" s="9">
        <v>4.3570000000000002</v>
      </c>
      <c r="J282" s="9">
        <v>3.13</v>
      </c>
      <c r="K282" s="9">
        <v>5.7370000000000001</v>
      </c>
      <c r="L282" s="9">
        <v>14.42</v>
      </c>
      <c r="M282" s="9">
        <v>16.425000000000001</v>
      </c>
      <c r="N282" s="9">
        <v>17.106999999999999</v>
      </c>
      <c r="O282" s="9">
        <v>14.715</v>
      </c>
      <c r="P282" s="9">
        <v>6.0759999999999996</v>
      </c>
      <c r="Q282" s="9">
        <v>2.387</v>
      </c>
      <c r="R282" s="9">
        <v>1.879</v>
      </c>
      <c r="S282" s="9">
        <v>1.3540000000000001</v>
      </c>
      <c r="T282" s="9">
        <v>2.798</v>
      </c>
    </row>
    <row r="283" spans="1:20" x14ac:dyDescent="0.35">
      <c r="A283">
        <f t="shared" si="9"/>
        <v>283</v>
      </c>
      <c r="B283" s="3" t="s">
        <v>70</v>
      </c>
      <c r="C283" s="3" t="s">
        <v>86</v>
      </c>
      <c r="D283" s="3" t="s">
        <v>44</v>
      </c>
      <c r="E283">
        <v>2021</v>
      </c>
      <c r="F283" s="3" t="str">
        <f t="shared" si="8"/>
        <v>AQOutNINE M2021</v>
      </c>
      <c r="G283" s="9">
        <v>3.944</v>
      </c>
      <c r="H283" s="9">
        <v>7.0149999999999997</v>
      </c>
      <c r="I283" s="9">
        <v>6.6349999999999998</v>
      </c>
      <c r="J283" s="9">
        <v>6.6020000000000003</v>
      </c>
      <c r="K283" s="9">
        <v>1.7270000000000001</v>
      </c>
      <c r="L283" s="9">
        <v>11.853999999999999</v>
      </c>
      <c r="M283" s="9">
        <v>12.016</v>
      </c>
      <c r="N283" s="9">
        <v>22.332999999999998</v>
      </c>
      <c r="O283" s="9">
        <v>17.045999999999999</v>
      </c>
      <c r="P283" s="9">
        <v>5.1139999999999999</v>
      </c>
      <c r="Q283" s="9">
        <v>3.0720000000000001</v>
      </c>
      <c r="R283" s="9">
        <v>1.7290000000000001</v>
      </c>
      <c r="S283" s="9">
        <v>2.0979999999999999</v>
      </c>
      <c r="T283" s="9">
        <v>1.9570000000000001</v>
      </c>
    </row>
    <row r="284" spans="1:20" x14ac:dyDescent="0.35">
      <c r="A284">
        <f t="shared" si="9"/>
        <v>284</v>
      </c>
      <c r="B284" s="3" t="s">
        <v>70</v>
      </c>
      <c r="C284" s="3" t="s">
        <v>86</v>
      </c>
      <c r="D284" s="3" t="s">
        <v>44</v>
      </c>
      <c r="E284">
        <v>2022</v>
      </c>
      <c r="F284" s="3" t="str">
        <f t="shared" si="8"/>
        <v>AQOutNINE M2022</v>
      </c>
      <c r="G284" s="9">
        <v>2.6749999999999998</v>
      </c>
      <c r="H284" s="9">
        <v>3.528</v>
      </c>
      <c r="I284" s="9">
        <v>4.7489999999999997</v>
      </c>
      <c r="J284" s="9">
        <v>6.7439999999999998</v>
      </c>
      <c r="K284" s="9">
        <v>7.6760000000000002</v>
      </c>
      <c r="L284" s="9">
        <v>14.331</v>
      </c>
      <c r="M284" s="9">
        <v>12.927</v>
      </c>
      <c r="N284" s="9">
        <v>12.391999999999999</v>
      </c>
      <c r="O284" s="9">
        <v>9.9649999999999999</v>
      </c>
      <c r="P284" s="9">
        <v>4.0970000000000004</v>
      </c>
      <c r="Q284" s="9">
        <v>1.8580000000000001</v>
      </c>
      <c r="R284" s="9">
        <v>1.427</v>
      </c>
      <c r="S284" s="9">
        <v>1.7589999999999999</v>
      </c>
      <c r="T284" s="9">
        <v>2.657</v>
      </c>
    </row>
    <row r="285" spans="1:20" x14ac:dyDescent="0.35">
      <c r="A285">
        <f t="shared" si="9"/>
        <v>285</v>
      </c>
      <c r="B285" s="3" t="s">
        <v>70</v>
      </c>
      <c r="C285" s="3" t="s">
        <v>86</v>
      </c>
      <c r="D285" s="3" t="s">
        <v>44</v>
      </c>
      <c r="E285">
        <v>2023</v>
      </c>
      <c r="F285" s="3" t="str">
        <f t="shared" si="8"/>
        <v>AQOutNINE M2023</v>
      </c>
      <c r="G285" s="9">
        <v>2.605</v>
      </c>
      <c r="H285" s="9">
        <v>2.6030000000000002</v>
      </c>
      <c r="I285" s="9">
        <v>2.1230000000000002</v>
      </c>
      <c r="J285" s="9">
        <v>4.2850000000000001</v>
      </c>
      <c r="K285" s="9">
        <v>8.0150000000000006</v>
      </c>
      <c r="L285" s="9">
        <v>14.654999999999999</v>
      </c>
      <c r="M285" s="9">
        <v>17.341999999999999</v>
      </c>
      <c r="N285" s="9">
        <v>17.646999999999998</v>
      </c>
      <c r="O285" s="9">
        <v>11.569000000000001</v>
      </c>
      <c r="P285" s="9">
        <v>4.0759999999999996</v>
      </c>
      <c r="Q285" s="9">
        <v>2.1120000000000001</v>
      </c>
      <c r="R285" s="9">
        <v>1.4219999999999999</v>
      </c>
      <c r="S285" s="9">
        <v>1.204</v>
      </c>
      <c r="T285" s="9">
        <v>2.0270000000000001</v>
      </c>
    </row>
    <row r="286" spans="1:20" x14ac:dyDescent="0.35">
      <c r="A286">
        <f t="shared" si="9"/>
        <v>286</v>
      </c>
      <c r="B286" s="3" t="s">
        <v>70</v>
      </c>
      <c r="C286" s="3" t="s">
        <v>86</v>
      </c>
      <c r="D286" s="3" t="s">
        <v>44</v>
      </c>
      <c r="E286">
        <v>2024</v>
      </c>
      <c r="F286" s="3" t="str">
        <f t="shared" si="8"/>
        <v>AQOutNINE M2024</v>
      </c>
      <c r="G286" s="9">
        <v>2.7330000000000001</v>
      </c>
      <c r="H286" s="9">
        <v>3.7690000000000001</v>
      </c>
      <c r="I286" s="9">
        <v>5.26</v>
      </c>
      <c r="J286" s="9">
        <v>7.1159999999999997</v>
      </c>
      <c r="K286" s="9">
        <v>7.2149999999999999</v>
      </c>
      <c r="L286" s="9">
        <v>13.641999999999999</v>
      </c>
      <c r="M286" s="9">
        <v>14.154999999999999</v>
      </c>
      <c r="N286" s="9">
        <v>10.577999999999999</v>
      </c>
      <c r="O286" s="9">
        <v>6.0510000000000002</v>
      </c>
      <c r="P286" s="9">
        <v>2.5299999999999998</v>
      </c>
      <c r="Q286" s="9">
        <v>1.403</v>
      </c>
      <c r="R286" s="9">
        <v>1.135</v>
      </c>
      <c r="S286" s="9">
        <v>1.2689999999999999</v>
      </c>
      <c r="T286" s="9">
        <v>1.663</v>
      </c>
    </row>
    <row r="287" spans="1:20" x14ac:dyDescent="0.35">
      <c r="A287">
        <f t="shared" si="9"/>
        <v>287</v>
      </c>
      <c r="B287" s="3" t="s">
        <v>70</v>
      </c>
      <c r="C287" s="3" t="s">
        <v>86</v>
      </c>
      <c r="D287" s="3" t="s">
        <v>44</v>
      </c>
      <c r="E287">
        <v>2025</v>
      </c>
      <c r="F287" s="3" t="str">
        <f t="shared" si="8"/>
        <v>AQOutNINE M2025</v>
      </c>
      <c r="G287" s="9">
        <v>2.3650000000000002</v>
      </c>
      <c r="H287" s="9">
        <v>2.331</v>
      </c>
      <c r="I287" s="9">
        <v>1.8939999999999999</v>
      </c>
      <c r="J287" s="9">
        <v>2.5299999999999998</v>
      </c>
      <c r="K287" s="9">
        <v>1.8069999999999999</v>
      </c>
      <c r="L287" s="9">
        <v>7.0229999999999997</v>
      </c>
      <c r="M287" s="9">
        <v>15.451000000000001</v>
      </c>
      <c r="N287" s="9">
        <v>14.705</v>
      </c>
      <c r="O287" s="9">
        <v>11.989000000000001</v>
      </c>
      <c r="P287" s="9">
        <v>4.6710000000000003</v>
      </c>
      <c r="Q287" s="9">
        <v>2.298</v>
      </c>
      <c r="R287" s="9">
        <v>1.3879999999999999</v>
      </c>
      <c r="S287" s="9">
        <v>1.325</v>
      </c>
      <c r="T287" s="9">
        <v>2.1269999999999998</v>
      </c>
    </row>
    <row r="288" spans="1:20" x14ac:dyDescent="0.35">
      <c r="A288">
        <f t="shared" si="9"/>
        <v>288</v>
      </c>
      <c r="B288" s="3" t="s">
        <v>70</v>
      </c>
      <c r="C288" s="3" t="s">
        <v>86</v>
      </c>
      <c r="D288" s="3" t="s">
        <v>44</v>
      </c>
      <c r="E288">
        <v>2026</v>
      </c>
      <c r="F288" s="3" t="str">
        <f t="shared" si="8"/>
        <v>AQOutNINE M2026</v>
      </c>
      <c r="G288" s="9">
        <v>2.6309999999999998</v>
      </c>
      <c r="H288" s="9">
        <v>4.3520000000000003</v>
      </c>
      <c r="I288" s="9">
        <v>3.839</v>
      </c>
      <c r="J288" s="9">
        <v>16.571999999999999</v>
      </c>
      <c r="K288" s="9">
        <v>13.965999999999999</v>
      </c>
      <c r="L288" s="9">
        <v>22.484999999999999</v>
      </c>
      <c r="M288" s="9">
        <v>27.722999999999999</v>
      </c>
      <c r="N288" s="9">
        <v>23.321999999999999</v>
      </c>
      <c r="O288" s="9">
        <v>11.663</v>
      </c>
      <c r="P288" s="9">
        <v>5.5670000000000002</v>
      </c>
      <c r="Q288" s="9">
        <v>2.2519999999999998</v>
      </c>
      <c r="R288" s="9">
        <v>2.12</v>
      </c>
      <c r="S288" s="9">
        <v>1.8180000000000001</v>
      </c>
      <c r="T288" s="9">
        <v>2.23</v>
      </c>
    </row>
    <row r="289" spans="1:20" x14ac:dyDescent="0.35">
      <c r="A289">
        <f t="shared" si="9"/>
        <v>289</v>
      </c>
      <c r="B289" s="3" t="s">
        <v>70</v>
      </c>
      <c r="C289" s="3" t="s">
        <v>86</v>
      </c>
      <c r="D289" s="3" t="s">
        <v>44</v>
      </c>
      <c r="E289">
        <v>2027</v>
      </c>
      <c r="F289" s="3" t="str">
        <f t="shared" si="8"/>
        <v>AQOutNINE M2027</v>
      </c>
      <c r="G289" s="9">
        <v>2.8980000000000001</v>
      </c>
      <c r="H289" s="9">
        <v>6.78</v>
      </c>
      <c r="I289" s="9">
        <v>16.282</v>
      </c>
      <c r="J289" s="9">
        <v>18.091999999999999</v>
      </c>
      <c r="K289" s="9">
        <v>5.2009999999999996</v>
      </c>
      <c r="L289" s="9">
        <v>21.576000000000001</v>
      </c>
      <c r="M289" s="9">
        <v>23.061</v>
      </c>
      <c r="N289" s="9">
        <v>18.18</v>
      </c>
      <c r="O289" s="9">
        <v>14.391</v>
      </c>
      <c r="P289" s="9">
        <v>7.4480000000000004</v>
      </c>
      <c r="Q289" s="9">
        <v>3.1970000000000001</v>
      </c>
      <c r="R289" s="9">
        <v>3.8759999999999999</v>
      </c>
      <c r="S289" s="9">
        <v>1.5920000000000001</v>
      </c>
      <c r="T289" s="9">
        <v>2.33</v>
      </c>
    </row>
    <row r="290" spans="1:20" x14ac:dyDescent="0.35">
      <c r="A290">
        <f t="shared" si="9"/>
        <v>290</v>
      </c>
      <c r="B290" s="3" t="s">
        <v>70</v>
      </c>
      <c r="C290" s="3" t="s">
        <v>86</v>
      </c>
      <c r="D290" s="3" t="s">
        <v>44</v>
      </c>
      <c r="E290">
        <v>2028</v>
      </c>
      <c r="F290" s="3" t="str">
        <f t="shared" si="8"/>
        <v>AQOutNINE M2028</v>
      </c>
      <c r="G290" s="9">
        <v>2.7120000000000002</v>
      </c>
      <c r="H290" s="9">
        <v>3.214</v>
      </c>
      <c r="I290" s="9">
        <v>6.9569999999999999</v>
      </c>
      <c r="J290" s="9">
        <v>8.86</v>
      </c>
      <c r="K290" s="9">
        <v>11.84</v>
      </c>
      <c r="L290" s="9">
        <v>17.186</v>
      </c>
      <c r="M290" s="9">
        <v>17.405000000000001</v>
      </c>
      <c r="N290" s="9">
        <v>19.620999999999999</v>
      </c>
      <c r="O290" s="9">
        <v>13.763999999999999</v>
      </c>
      <c r="P290" s="9">
        <v>6.2930000000000001</v>
      </c>
      <c r="Q290" s="9">
        <v>2.375</v>
      </c>
      <c r="R290" s="9">
        <v>1.6080000000000001</v>
      </c>
      <c r="S290" s="9">
        <v>1.3779999999999999</v>
      </c>
      <c r="T290" s="9">
        <v>2.3039999999999998</v>
      </c>
    </row>
    <row r="291" spans="1:20" x14ac:dyDescent="0.35">
      <c r="A291">
        <f t="shared" si="9"/>
        <v>291</v>
      </c>
      <c r="B291" s="3" t="s">
        <v>70</v>
      </c>
      <c r="C291" s="3" t="s">
        <v>86</v>
      </c>
      <c r="D291" s="3" t="s">
        <v>44</v>
      </c>
      <c r="E291">
        <v>2029</v>
      </c>
      <c r="F291" s="3" t="str">
        <f t="shared" si="8"/>
        <v>AQOutNINE M2029</v>
      </c>
      <c r="G291" s="9">
        <v>3.9060000000000001</v>
      </c>
      <c r="H291" s="9">
        <v>2.2450000000000001</v>
      </c>
      <c r="I291" s="9">
        <v>3.1509999999999998</v>
      </c>
      <c r="J291" s="9">
        <v>3.097</v>
      </c>
      <c r="K291" s="9">
        <v>16.384</v>
      </c>
      <c r="L291" s="9">
        <v>24.09</v>
      </c>
      <c r="M291" s="9">
        <v>31.538</v>
      </c>
      <c r="N291" s="9">
        <v>38.981000000000002</v>
      </c>
      <c r="O291" s="9">
        <v>33.079000000000001</v>
      </c>
      <c r="P291" s="9">
        <v>17.114999999999998</v>
      </c>
      <c r="Q291" s="9">
        <v>4.8540000000000001</v>
      </c>
      <c r="R291" s="9">
        <v>2.4089999999999998</v>
      </c>
      <c r="S291" s="9">
        <v>1.8480000000000001</v>
      </c>
      <c r="T291" s="9">
        <v>2.4910000000000001</v>
      </c>
    </row>
    <row r="292" spans="1:20" x14ac:dyDescent="0.35">
      <c r="A292">
        <f t="shared" si="9"/>
        <v>292</v>
      </c>
      <c r="B292" s="3" t="s">
        <v>70</v>
      </c>
      <c r="C292" s="3" t="s">
        <v>86</v>
      </c>
      <c r="D292" s="3" t="s">
        <v>45</v>
      </c>
      <c r="E292">
        <v>2020</v>
      </c>
      <c r="F292" s="3" t="str">
        <f t="shared" si="8"/>
        <v>AQOutLONG L2020</v>
      </c>
      <c r="G292" s="9">
        <v>3.9510000000000001</v>
      </c>
      <c r="H292" s="9">
        <v>5.3550000000000004</v>
      </c>
      <c r="I292" s="9">
        <v>4.7450000000000001</v>
      </c>
      <c r="J292" s="9">
        <v>4.5259999999999998</v>
      </c>
      <c r="K292" s="9">
        <v>5.49</v>
      </c>
      <c r="L292" s="9">
        <v>14.83</v>
      </c>
      <c r="M292" s="9">
        <v>17.082999999999998</v>
      </c>
      <c r="N292" s="9">
        <v>17.846</v>
      </c>
      <c r="O292" s="9">
        <v>15.366</v>
      </c>
      <c r="P292" s="9">
        <v>6.69</v>
      </c>
      <c r="Q292" s="9">
        <v>2.8050000000000002</v>
      </c>
      <c r="R292" s="9">
        <v>2.2349999999999999</v>
      </c>
      <c r="S292" s="9">
        <v>1.6850000000000001</v>
      </c>
      <c r="T292" s="9">
        <v>3.1339999999999999</v>
      </c>
    </row>
    <row r="293" spans="1:20" x14ac:dyDescent="0.35">
      <c r="A293">
        <f t="shared" si="9"/>
        <v>293</v>
      </c>
      <c r="B293" s="3" t="s">
        <v>70</v>
      </c>
      <c r="C293" s="3" t="s">
        <v>86</v>
      </c>
      <c r="D293" s="3" t="s">
        <v>45</v>
      </c>
      <c r="E293">
        <v>2021</v>
      </c>
      <c r="F293" s="3" t="str">
        <f t="shared" si="8"/>
        <v>AQOutLONG L2021</v>
      </c>
      <c r="G293" s="9">
        <v>4.2839999999999998</v>
      </c>
      <c r="H293" s="9">
        <v>7.3630000000000004</v>
      </c>
      <c r="I293" s="9">
        <v>7.1040000000000001</v>
      </c>
      <c r="J293" s="9">
        <v>7.1219999999999999</v>
      </c>
      <c r="K293" s="9">
        <v>3.306</v>
      </c>
      <c r="L293" s="9">
        <v>11.587999999999999</v>
      </c>
      <c r="M293" s="9">
        <v>12.595000000000001</v>
      </c>
      <c r="N293" s="9">
        <v>22.963000000000001</v>
      </c>
      <c r="O293" s="9">
        <v>17.797000000000001</v>
      </c>
      <c r="P293" s="9">
        <v>5.6719999999999997</v>
      </c>
      <c r="Q293" s="9">
        <v>3.5489999999999999</v>
      </c>
      <c r="R293" s="9">
        <v>2.1440000000000001</v>
      </c>
      <c r="S293" s="9">
        <v>2.4209999999999998</v>
      </c>
      <c r="T293" s="9">
        <v>2.2599999999999998</v>
      </c>
    </row>
    <row r="294" spans="1:20" x14ac:dyDescent="0.35">
      <c r="A294">
        <f t="shared" si="9"/>
        <v>294</v>
      </c>
      <c r="B294" s="3" t="s">
        <v>70</v>
      </c>
      <c r="C294" s="3" t="s">
        <v>86</v>
      </c>
      <c r="D294" s="3" t="s">
        <v>45</v>
      </c>
      <c r="E294">
        <v>2022</v>
      </c>
      <c r="F294" s="3" t="str">
        <f t="shared" si="8"/>
        <v>AQOutLONG L2022</v>
      </c>
      <c r="G294" s="9">
        <v>2.9929999999999999</v>
      </c>
      <c r="H294" s="9">
        <v>3.9260000000000002</v>
      </c>
      <c r="I294" s="9">
        <v>5.1550000000000002</v>
      </c>
      <c r="J294" s="9">
        <v>7.1630000000000003</v>
      </c>
      <c r="K294" s="9">
        <v>8.2710000000000008</v>
      </c>
      <c r="L294" s="9">
        <v>14.98</v>
      </c>
      <c r="M294" s="9">
        <v>13.736000000000001</v>
      </c>
      <c r="N294" s="9">
        <v>13.083</v>
      </c>
      <c r="O294" s="9">
        <v>10.654999999999999</v>
      </c>
      <c r="P294" s="9">
        <v>4.6630000000000003</v>
      </c>
      <c r="Q294" s="9">
        <v>2.23</v>
      </c>
      <c r="R294" s="9">
        <v>1.7350000000000001</v>
      </c>
      <c r="S294" s="9">
        <v>2.0699999999999998</v>
      </c>
      <c r="T294" s="9">
        <v>2.9609999999999999</v>
      </c>
    </row>
    <row r="295" spans="1:20" x14ac:dyDescent="0.35">
      <c r="A295">
        <f t="shared" si="9"/>
        <v>295</v>
      </c>
      <c r="B295" s="3" t="s">
        <v>70</v>
      </c>
      <c r="C295" s="3" t="s">
        <v>86</v>
      </c>
      <c r="D295" s="3" t="s">
        <v>45</v>
      </c>
      <c r="E295">
        <v>2023</v>
      </c>
      <c r="F295" s="3" t="str">
        <f t="shared" si="8"/>
        <v>AQOutLONG L2023</v>
      </c>
      <c r="G295" s="9">
        <v>2.944</v>
      </c>
      <c r="H295" s="9">
        <v>2.9510000000000001</v>
      </c>
      <c r="I295" s="9">
        <v>2.4049999999999998</v>
      </c>
      <c r="J295" s="9">
        <v>5.4619999999999997</v>
      </c>
      <c r="K295" s="9">
        <v>7.7590000000000003</v>
      </c>
      <c r="L295" s="9">
        <v>15.214</v>
      </c>
      <c r="M295" s="9">
        <v>18.274999999999999</v>
      </c>
      <c r="N295" s="9">
        <v>18.297999999999998</v>
      </c>
      <c r="O295" s="9">
        <v>12.416</v>
      </c>
      <c r="P295" s="9">
        <v>4.6950000000000003</v>
      </c>
      <c r="Q295" s="9">
        <v>2.524</v>
      </c>
      <c r="R295" s="9">
        <v>1.75</v>
      </c>
      <c r="S295" s="9">
        <v>1.5149999999999999</v>
      </c>
      <c r="T295" s="9">
        <v>2.3319999999999999</v>
      </c>
    </row>
    <row r="296" spans="1:20" x14ac:dyDescent="0.35">
      <c r="A296">
        <f t="shared" si="9"/>
        <v>296</v>
      </c>
      <c r="B296" s="3" t="s">
        <v>70</v>
      </c>
      <c r="C296" s="3" t="s">
        <v>86</v>
      </c>
      <c r="D296" s="3" t="s">
        <v>45</v>
      </c>
      <c r="E296">
        <v>2024</v>
      </c>
      <c r="F296" s="3" t="str">
        <f t="shared" si="8"/>
        <v>AQOutLONG L2024</v>
      </c>
      <c r="G296" s="9">
        <v>3.052</v>
      </c>
      <c r="H296" s="9">
        <v>4.1369999999999996</v>
      </c>
      <c r="I296" s="9">
        <v>5.633</v>
      </c>
      <c r="J296" s="9">
        <v>7.52</v>
      </c>
      <c r="K296" s="9">
        <v>7.6689999999999996</v>
      </c>
      <c r="L296" s="9">
        <v>14.038</v>
      </c>
      <c r="M296" s="9">
        <v>14.856</v>
      </c>
      <c r="N296" s="9">
        <v>11.15</v>
      </c>
      <c r="O296" s="9">
        <v>6.6589999999999998</v>
      </c>
      <c r="P296" s="9">
        <v>2.956</v>
      </c>
      <c r="Q296" s="9">
        <v>1.7330000000000001</v>
      </c>
      <c r="R296" s="9">
        <v>1.419</v>
      </c>
      <c r="S296" s="9">
        <v>1.5209999999999999</v>
      </c>
      <c r="T296" s="9">
        <v>1.8939999999999999</v>
      </c>
    </row>
    <row r="297" spans="1:20" x14ac:dyDescent="0.35">
      <c r="A297">
        <f t="shared" si="9"/>
        <v>297</v>
      </c>
      <c r="B297" s="3" t="s">
        <v>70</v>
      </c>
      <c r="C297" s="3" t="s">
        <v>86</v>
      </c>
      <c r="D297" s="3" t="s">
        <v>45</v>
      </c>
      <c r="E297">
        <v>2025</v>
      </c>
      <c r="F297" s="3" t="str">
        <f t="shared" si="8"/>
        <v>AQOutLONG L2025</v>
      </c>
      <c r="G297" s="9">
        <v>2.6269999999999998</v>
      </c>
      <c r="H297" s="9">
        <v>2.6160000000000001</v>
      </c>
      <c r="I297" s="9">
        <v>2.133</v>
      </c>
      <c r="J297" s="9">
        <v>3.9449999999999998</v>
      </c>
      <c r="K297" s="9">
        <v>2.081</v>
      </c>
      <c r="L297" s="9">
        <v>6.2130000000000001</v>
      </c>
      <c r="M297" s="9">
        <v>15.654</v>
      </c>
      <c r="N297" s="9">
        <v>14.728</v>
      </c>
      <c r="O297" s="9">
        <v>12.321999999999999</v>
      </c>
      <c r="P297" s="9">
        <v>5.109</v>
      </c>
      <c r="Q297" s="9">
        <v>2.6509999999999998</v>
      </c>
      <c r="R297" s="9">
        <v>1.681</v>
      </c>
      <c r="S297" s="9">
        <v>1.5980000000000001</v>
      </c>
      <c r="T297" s="9">
        <v>2.42</v>
      </c>
    </row>
    <row r="298" spans="1:20" x14ac:dyDescent="0.35">
      <c r="A298">
        <f t="shared" si="9"/>
        <v>298</v>
      </c>
      <c r="B298" s="3" t="s">
        <v>70</v>
      </c>
      <c r="C298" s="3" t="s">
        <v>86</v>
      </c>
      <c r="D298" s="3" t="s">
        <v>45</v>
      </c>
      <c r="E298">
        <v>2026</v>
      </c>
      <c r="F298" s="3" t="str">
        <f t="shared" si="8"/>
        <v>AQOutLONG L2026</v>
      </c>
      <c r="G298" s="9">
        <v>2.9809999999999999</v>
      </c>
      <c r="H298" s="9">
        <v>4.7480000000000002</v>
      </c>
      <c r="I298" s="9">
        <v>4.2480000000000002</v>
      </c>
      <c r="J298" s="9">
        <v>17.515000000000001</v>
      </c>
      <c r="K298" s="9">
        <v>14.888999999999999</v>
      </c>
      <c r="L298" s="9">
        <v>23.632000000000001</v>
      </c>
      <c r="M298" s="9">
        <v>29.302</v>
      </c>
      <c r="N298" s="9">
        <v>24.661999999999999</v>
      </c>
      <c r="O298" s="9">
        <v>12.762</v>
      </c>
      <c r="P298" s="9">
        <v>6.319</v>
      </c>
      <c r="Q298" s="9">
        <v>2.7410000000000001</v>
      </c>
      <c r="R298" s="9">
        <v>2.496</v>
      </c>
      <c r="S298" s="9">
        <v>2.2269999999999999</v>
      </c>
      <c r="T298" s="9">
        <v>2.5569999999999999</v>
      </c>
    </row>
    <row r="299" spans="1:20" x14ac:dyDescent="0.35">
      <c r="A299">
        <f t="shared" si="9"/>
        <v>299</v>
      </c>
      <c r="B299" s="3" t="s">
        <v>70</v>
      </c>
      <c r="C299" s="3" t="s">
        <v>86</v>
      </c>
      <c r="D299" s="3" t="s">
        <v>45</v>
      </c>
      <c r="E299">
        <v>2027</v>
      </c>
      <c r="F299" s="3" t="str">
        <f t="shared" si="8"/>
        <v>AQOutLONG L2027</v>
      </c>
      <c r="G299" s="9">
        <v>3.2519999999999998</v>
      </c>
      <c r="H299" s="9">
        <v>7.2759999999999998</v>
      </c>
      <c r="I299" s="9">
        <v>17.024999999999999</v>
      </c>
      <c r="J299" s="9">
        <v>19.061</v>
      </c>
      <c r="K299" s="9">
        <v>6.16</v>
      </c>
      <c r="L299" s="9">
        <v>22.878</v>
      </c>
      <c r="M299" s="9">
        <v>24.594000000000001</v>
      </c>
      <c r="N299" s="9">
        <v>19.423999999999999</v>
      </c>
      <c r="O299" s="9">
        <v>15.66</v>
      </c>
      <c r="P299" s="9">
        <v>8.3000000000000007</v>
      </c>
      <c r="Q299" s="9">
        <v>3.7290000000000001</v>
      </c>
      <c r="R299" s="9">
        <v>4.3460000000000001</v>
      </c>
      <c r="S299" s="9">
        <v>1.9650000000000001</v>
      </c>
      <c r="T299" s="9">
        <v>2.673</v>
      </c>
    </row>
    <row r="300" spans="1:20" x14ac:dyDescent="0.35">
      <c r="A300">
        <f t="shared" si="9"/>
        <v>300</v>
      </c>
      <c r="B300" s="3" t="s">
        <v>70</v>
      </c>
      <c r="C300" s="3" t="s">
        <v>86</v>
      </c>
      <c r="D300" s="3" t="s">
        <v>45</v>
      </c>
      <c r="E300">
        <v>2028</v>
      </c>
      <c r="F300" s="3" t="str">
        <f t="shared" si="8"/>
        <v>AQOutLONG L2028</v>
      </c>
      <c r="G300" s="9">
        <v>3.0259999999999998</v>
      </c>
      <c r="H300" s="9">
        <v>3.613</v>
      </c>
      <c r="I300" s="9">
        <v>7.4859999999999998</v>
      </c>
      <c r="J300" s="9">
        <v>9.5350000000000001</v>
      </c>
      <c r="K300" s="9">
        <v>12.692</v>
      </c>
      <c r="L300" s="9">
        <v>18.068999999999999</v>
      </c>
      <c r="M300" s="9">
        <v>18.277999999999999</v>
      </c>
      <c r="N300" s="9">
        <v>20.564</v>
      </c>
      <c r="O300" s="9">
        <v>14.711</v>
      </c>
      <c r="P300" s="9">
        <v>7.0170000000000003</v>
      </c>
      <c r="Q300" s="9">
        <v>2.8159999999999998</v>
      </c>
      <c r="R300" s="9">
        <v>1.9490000000000001</v>
      </c>
      <c r="S300" s="9">
        <v>1.706</v>
      </c>
      <c r="T300" s="9">
        <v>2.601</v>
      </c>
    </row>
    <row r="301" spans="1:20" x14ac:dyDescent="0.35">
      <c r="A301">
        <f t="shared" si="9"/>
        <v>301</v>
      </c>
      <c r="B301" s="3" t="s">
        <v>70</v>
      </c>
      <c r="C301" s="3" t="s">
        <v>86</v>
      </c>
      <c r="D301" s="3" t="s">
        <v>45</v>
      </c>
      <c r="E301">
        <v>2029</v>
      </c>
      <c r="F301" s="3" t="str">
        <f t="shared" si="8"/>
        <v>AQOutLONG L2029</v>
      </c>
      <c r="G301" s="9">
        <v>4.3479999999999999</v>
      </c>
      <c r="H301" s="9">
        <v>2.5590000000000002</v>
      </c>
      <c r="I301" s="9">
        <v>3.577</v>
      </c>
      <c r="J301" s="9">
        <v>4.5289999999999999</v>
      </c>
      <c r="K301" s="9">
        <v>16.837</v>
      </c>
      <c r="L301" s="9">
        <v>26.206</v>
      </c>
      <c r="M301" s="9">
        <v>34.545999999999999</v>
      </c>
      <c r="N301" s="9">
        <v>41.581000000000003</v>
      </c>
      <c r="O301" s="9">
        <v>35.052</v>
      </c>
      <c r="P301" s="9">
        <v>18.245999999999999</v>
      </c>
      <c r="Q301" s="9">
        <v>5.5709999999999997</v>
      </c>
      <c r="R301" s="9">
        <v>2.871</v>
      </c>
      <c r="S301" s="9">
        <v>2.2719999999999998</v>
      </c>
      <c r="T301" s="9">
        <v>2.86</v>
      </c>
    </row>
    <row r="302" spans="1:20" x14ac:dyDescent="0.35">
      <c r="A302">
        <f t="shared" si="9"/>
        <v>302</v>
      </c>
      <c r="B302" s="3" t="s">
        <v>70</v>
      </c>
      <c r="C302" s="3" t="s">
        <v>86</v>
      </c>
      <c r="D302" s="3" t="s">
        <v>46</v>
      </c>
      <c r="E302">
        <v>2020</v>
      </c>
      <c r="F302" s="3" t="str">
        <f t="shared" si="8"/>
        <v>AQOutL FALL2020</v>
      </c>
      <c r="G302" s="9">
        <v>3.9510000000000001</v>
      </c>
      <c r="H302" s="9">
        <v>5.3550000000000004</v>
      </c>
      <c r="I302" s="9">
        <v>4.7450000000000001</v>
      </c>
      <c r="J302" s="9">
        <v>4.5259999999999998</v>
      </c>
      <c r="K302" s="9">
        <v>5.49</v>
      </c>
      <c r="L302" s="9">
        <v>14.83</v>
      </c>
      <c r="M302" s="9">
        <v>17.082999999999998</v>
      </c>
      <c r="N302" s="9">
        <v>17.846</v>
      </c>
      <c r="O302" s="9">
        <v>15.366</v>
      </c>
      <c r="P302" s="9">
        <v>6.69</v>
      </c>
      <c r="Q302" s="9">
        <v>2.8050000000000002</v>
      </c>
      <c r="R302" s="9">
        <v>2.2349999999999999</v>
      </c>
      <c r="S302" s="9">
        <v>1.6850000000000001</v>
      </c>
      <c r="T302" s="9">
        <v>3.1339999999999999</v>
      </c>
    </row>
    <row r="303" spans="1:20" x14ac:dyDescent="0.35">
      <c r="A303">
        <f t="shared" si="9"/>
        <v>303</v>
      </c>
      <c r="B303" s="3" t="s">
        <v>70</v>
      </c>
      <c r="C303" s="3" t="s">
        <v>86</v>
      </c>
      <c r="D303" s="3" t="s">
        <v>46</v>
      </c>
      <c r="E303">
        <v>2021</v>
      </c>
      <c r="F303" s="3" t="str">
        <f t="shared" si="8"/>
        <v>AQOutL FALL2021</v>
      </c>
      <c r="G303" s="9">
        <v>4.2839999999999998</v>
      </c>
      <c r="H303" s="9">
        <v>7.3630000000000004</v>
      </c>
      <c r="I303" s="9">
        <v>7.1040000000000001</v>
      </c>
      <c r="J303" s="9">
        <v>7.1219999999999999</v>
      </c>
      <c r="K303" s="9">
        <v>3.306</v>
      </c>
      <c r="L303" s="9">
        <v>11.587999999999999</v>
      </c>
      <c r="M303" s="9">
        <v>12.595000000000001</v>
      </c>
      <c r="N303" s="9">
        <v>22.963000000000001</v>
      </c>
      <c r="O303" s="9">
        <v>17.797000000000001</v>
      </c>
      <c r="P303" s="9">
        <v>5.6719999999999997</v>
      </c>
      <c r="Q303" s="9">
        <v>3.5489999999999999</v>
      </c>
      <c r="R303" s="9">
        <v>2.1440000000000001</v>
      </c>
      <c r="S303" s="9">
        <v>2.4209999999999998</v>
      </c>
      <c r="T303" s="9">
        <v>2.2599999999999998</v>
      </c>
    </row>
    <row r="304" spans="1:20" x14ac:dyDescent="0.35">
      <c r="A304">
        <f t="shared" si="9"/>
        <v>304</v>
      </c>
      <c r="B304" s="3" t="s">
        <v>70</v>
      </c>
      <c r="C304" s="3" t="s">
        <v>86</v>
      </c>
      <c r="D304" s="3" t="s">
        <v>46</v>
      </c>
      <c r="E304">
        <v>2022</v>
      </c>
      <c r="F304" s="3" t="str">
        <f t="shared" si="8"/>
        <v>AQOutL FALL2022</v>
      </c>
      <c r="G304" s="9">
        <v>2.9929999999999999</v>
      </c>
      <c r="H304" s="9">
        <v>3.9260000000000002</v>
      </c>
      <c r="I304" s="9">
        <v>5.1550000000000002</v>
      </c>
      <c r="J304" s="9">
        <v>7.1630000000000003</v>
      </c>
      <c r="K304" s="9">
        <v>8.2710000000000008</v>
      </c>
      <c r="L304" s="9">
        <v>14.98</v>
      </c>
      <c r="M304" s="9">
        <v>13.736000000000001</v>
      </c>
      <c r="N304" s="9">
        <v>13.083</v>
      </c>
      <c r="O304" s="9">
        <v>10.654999999999999</v>
      </c>
      <c r="P304" s="9">
        <v>4.6630000000000003</v>
      </c>
      <c r="Q304" s="9">
        <v>2.23</v>
      </c>
      <c r="R304" s="9">
        <v>1.7350000000000001</v>
      </c>
      <c r="S304" s="9">
        <v>2.0699999999999998</v>
      </c>
      <c r="T304" s="9">
        <v>2.9609999999999999</v>
      </c>
    </row>
    <row r="305" spans="1:20" x14ac:dyDescent="0.35">
      <c r="A305">
        <f t="shared" si="9"/>
        <v>305</v>
      </c>
      <c r="B305" s="3" t="s">
        <v>70</v>
      </c>
      <c r="C305" s="3" t="s">
        <v>86</v>
      </c>
      <c r="D305" s="3" t="s">
        <v>46</v>
      </c>
      <c r="E305">
        <v>2023</v>
      </c>
      <c r="F305" s="3" t="str">
        <f t="shared" si="8"/>
        <v>AQOutL FALL2023</v>
      </c>
      <c r="G305" s="9">
        <v>2.944</v>
      </c>
      <c r="H305" s="9">
        <v>2.9510000000000001</v>
      </c>
      <c r="I305" s="9">
        <v>2.4049999999999998</v>
      </c>
      <c r="J305" s="9">
        <v>5.4619999999999997</v>
      </c>
      <c r="K305" s="9">
        <v>7.7590000000000003</v>
      </c>
      <c r="L305" s="9">
        <v>15.214</v>
      </c>
      <c r="M305" s="9">
        <v>18.274999999999999</v>
      </c>
      <c r="N305" s="9">
        <v>18.297999999999998</v>
      </c>
      <c r="O305" s="9">
        <v>12.416</v>
      </c>
      <c r="P305" s="9">
        <v>4.6950000000000003</v>
      </c>
      <c r="Q305" s="9">
        <v>2.524</v>
      </c>
      <c r="R305" s="9">
        <v>1.75</v>
      </c>
      <c r="S305" s="9">
        <v>1.5149999999999999</v>
      </c>
      <c r="T305" s="9">
        <v>2.3319999999999999</v>
      </c>
    </row>
    <row r="306" spans="1:20" x14ac:dyDescent="0.35">
      <c r="A306">
        <f t="shared" si="9"/>
        <v>306</v>
      </c>
      <c r="B306" s="3" t="s">
        <v>70</v>
      </c>
      <c r="C306" s="3" t="s">
        <v>86</v>
      </c>
      <c r="D306" s="3" t="s">
        <v>46</v>
      </c>
      <c r="E306">
        <v>2024</v>
      </c>
      <c r="F306" s="3" t="str">
        <f t="shared" si="8"/>
        <v>AQOutL FALL2024</v>
      </c>
      <c r="G306" s="9">
        <v>3.052</v>
      </c>
      <c r="H306" s="9">
        <v>4.1369999999999996</v>
      </c>
      <c r="I306" s="9">
        <v>5.633</v>
      </c>
      <c r="J306" s="9">
        <v>7.52</v>
      </c>
      <c r="K306" s="9">
        <v>7.6689999999999996</v>
      </c>
      <c r="L306" s="9">
        <v>14.038</v>
      </c>
      <c r="M306" s="9">
        <v>14.856</v>
      </c>
      <c r="N306" s="9">
        <v>11.15</v>
      </c>
      <c r="O306" s="9">
        <v>6.6589999999999998</v>
      </c>
      <c r="P306" s="9">
        <v>2.956</v>
      </c>
      <c r="Q306" s="9">
        <v>1.7330000000000001</v>
      </c>
      <c r="R306" s="9">
        <v>1.419</v>
      </c>
      <c r="S306" s="9">
        <v>1.5209999999999999</v>
      </c>
      <c r="T306" s="9">
        <v>1.8939999999999999</v>
      </c>
    </row>
    <row r="307" spans="1:20" x14ac:dyDescent="0.35">
      <c r="A307">
        <f t="shared" si="9"/>
        <v>307</v>
      </c>
      <c r="B307" s="3" t="s">
        <v>70</v>
      </c>
      <c r="C307" s="3" t="s">
        <v>86</v>
      </c>
      <c r="D307" s="3" t="s">
        <v>46</v>
      </c>
      <c r="E307">
        <v>2025</v>
      </c>
      <c r="F307" s="3" t="str">
        <f t="shared" si="8"/>
        <v>AQOutL FALL2025</v>
      </c>
      <c r="G307" s="9">
        <v>2.6269999999999998</v>
      </c>
      <c r="H307" s="9">
        <v>2.6160000000000001</v>
      </c>
      <c r="I307" s="9">
        <v>2.133</v>
      </c>
      <c r="J307" s="9">
        <v>3.9449999999999998</v>
      </c>
      <c r="K307" s="9">
        <v>2.081</v>
      </c>
      <c r="L307" s="9">
        <v>6.2130000000000001</v>
      </c>
      <c r="M307" s="9">
        <v>15.654</v>
      </c>
      <c r="N307" s="9">
        <v>14.728</v>
      </c>
      <c r="O307" s="9">
        <v>12.321999999999999</v>
      </c>
      <c r="P307" s="9">
        <v>5.109</v>
      </c>
      <c r="Q307" s="9">
        <v>2.6509999999999998</v>
      </c>
      <c r="R307" s="9">
        <v>1.681</v>
      </c>
      <c r="S307" s="9">
        <v>1.5980000000000001</v>
      </c>
      <c r="T307" s="9">
        <v>2.42</v>
      </c>
    </row>
    <row r="308" spans="1:20" x14ac:dyDescent="0.35">
      <c r="A308">
        <f t="shared" si="9"/>
        <v>308</v>
      </c>
      <c r="B308" s="3" t="s">
        <v>70</v>
      </c>
      <c r="C308" s="3" t="s">
        <v>86</v>
      </c>
      <c r="D308" s="3" t="s">
        <v>46</v>
      </c>
      <c r="E308">
        <v>2026</v>
      </c>
      <c r="F308" s="3" t="str">
        <f t="shared" si="8"/>
        <v>AQOutL FALL2026</v>
      </c>
      <c r="G308" s="9">
        <v>2.9809999999999999</v>
      </c>
      <c r="H308" s="9">
        <v>4.7480000000000002</v>
      </c>
      <c r="I308" s="9">
        <v>4.2480000000000002</v>
      </c>
      <c r="J308" s="9">
        <v>17.515000000000001</v>
      </c>
      <c r="K308" s="9">
        <v>14.888999999999999</v>
      </c>
      <c r="L308" s="9">
        <v>23.632000000000001</v>
      </c>
      <c r="M308" s="9">
        <v>29.302</v>
      </c>
      <c r="N308" s="9">
        <v>24.661999999999999</v>
      </c>
      <c r="O308" s="9">
        <v>12.762</v>
      </c>
      <c r="P308" s="9">
        <v>6.319</v>
      </c>
      <c r="Q308" s="9">
        <v>2.7410000000000001</v>
      </c>
      <c r="R308" s="9">
        <v>2.496</v>
      </c>
      <c r="S308" s="9">
        <v>2.2269999999999999</v>
      </c>
      <c r="T308" s="9">
        <v>2.5569999999999999</v>
      </c>
    </row>
    <row r="309" spans="1:20" x14ac:dyDescent="0.35">
      <c r="A309">
        <f t="shared" si="9"/>
        <v>309</v>
      </c>
      <c r="B309" s="3" t="s">
        <v>70</v>
      </c>
      <c r="C309" s="3" t="s">
        <v>86</v>
      </c>
      <c r="D309" s="3" t="s">
        <v>46</v>
      </c>
      <c r="E309">
        <v>2027</v>
      </c>
      <c r="F309" s="3" t="str">
        <f t="shared" si="8"/>
        <v>AQOutL FALL2027</v>
      </c>
      <c r="G309" s="9">
        <v>3.2519999999999998</v>
      </c>
      <c r="H309" s="9">
        <v>7.2759999999999998</v>
      </c>
      <c r="I309" s="9">
        <v>17.024999999999999</v>
      </c>
      <c r="J309" s="9">
        <v>19.061</v>
      </c>
      <c r="K309" s="9">
        <v>6.16</v>
      </c>
      <c r="L309" s="9">
        <v>22.878</v>
      </c>
      <c r="M309" s="9">
        <v>24.594000000000001</v>
      </c>
      <c r="N309" s="9">
        <v>19.423999999999999</v>
      </c>
      <c r="O309" s="9">
        <v>15.66</v>
      </c>
      <c r="P309" s="9">
        <v>8.3000000000000007</v>
      </c>
      <c r="Q309" s="9">
        <v>3.7290000000000001</v>
      </c>
      <c r="R309" s="9">
        <v>4.3460000000000001</v>
      </c>
      <c r="S309" s="9">
        <v>1.9650000000000001</v>
      </c>
      <c r="T309" s="9">
        <v>2.673</v>
      </c>
    </row>
    <row r="310" spans="1:20" x14ac:dyDescent="0.35">
      <c r="A310">
        <f t="shared" si="9"/>
        <v>310</v>
      </c>
      <c r="B310" s="3" t="s">
        <v>70</v>
      </c>
      <c r="C310" s="3" t="s">
        <v>86</v>
      </c>
      <c r="D310" s="3" t="s">
        <v>46</v>
      </c>
      <c r="E310">
        <v>2028</v>
      </c>
      <c r="F310" s="3" t="str">
        <f t="shared" si="8"/>
        <v>AQOutL FALL2028</v>
      </c>
      <c r="G310" s="9">
        <v>3.0259999999999998</v>
      </c>
      <c r="H310" s="9">
        <v>3.613</v>
      </c>
      <c r="I310" s="9">
        <v>7.4859999999999998</v>
      </c>
      <c r="J310" s="9">
        <v>9.5350000000000001</v>
      </c>
      <c r="K310" s="9">
        <v>12.692</v>
      </c>
      <c r="L310" s="9">
        <v>18.068999999999999</v>
      </c>
      <c r="M310" s="9">
        <v>18.277999999999999</v>
      </c>
      <c r="N310" s="9">
        <v>20.564</v>
      </c>
      <c r="O310" s="9">
        <v>14.711</v>
      </c>
      <c r="P310" s="9">
        <v>7.0170000000000003</v>
      </c>
      <c r="Q310" s="9">
        <v>2.8159999999999998</v>
      </c>
      <c r="R310" s="9">
        <v>1.9490000000000001</v>
      </c>
      <c r="S310" s="9">
        <v>1.706</v>
      </c>
      <c r="T310" s="9">
        <v>2.601</v>
      </c>
    </row>
    <row r="311" spans="1:20" x14ac:dyDescent="0.35">
      <c r="A311">
        <f t="shared" si="9"/>
        <v>311</v>
      </c>
      <c r="B311" s="3" t="s">
        <v>70</v>
      </c>
      <c r="C311" s="3" t="s">
        <v>86</v>
      </c>
      <c r="D311" s="3" t="s">
        <v>46</v>
      </c>
      <c r="E311">
        <v>2029</v>
      </c>
      <c r="F311" s="3" t="str">
        <f t="shared" si="8"/>
        <v>AQOutL FALL2029</v>
      </c>
      <c r="G311" s="9">
        <v>4.3479999999999999</v>
      </c>
      <c r="H311" s="9">
        <v>2.5590000000000002</v>
      </c>
      <c r="I311" s="9">
        <v>3.577</v>
      </c>
      <c r="J311" s="9">
        <v>4.5289999999999999</v>
      </c>
      <c r="K311" s="9">
        <v>16.837</v>
      </c>
      <c r="L311" s="9">
        <v>26.206</v>
      </c>
      <c r="M311" s="9">
        <v>34.545999999999999</v>
      </c>
      <c r="N311" s="9">
        <v>41.581000000000003</v>
      </c>
      <c r="O311" s="9">
        <v>35.052</v>
      </c>
      <c r="P311" s="9">
        <v>18.245999999999999</v>
      </c>
      <c r="Q311" s="9">
        <v>5.5709999999999997</v>
      </c>
      <c r="R311" s="9">
        <v>2.871</v>
      </c>
      <c r="S311" s="9">
        <v>2.2719999999999998</v>
      </c>
      <c r="T311" s="9">
        <v>2.86</v>
      </c>
    </row>
    <row r="312" spans="1:20" x14ac:dyDescent="0.35">
      <c r="A312">
        <f t="shared" si="9"/>
        <v>312</v>
      </c>
      <c r="B312" s="3" t="s">
        <v>70</v>
      </c>
      <c r="C312" s="3" t="s">
        <v>86</v>
      </c>
      <c r="D312" s="3" t="s">
        <v>47</v>
      </c>
      <c r="E312">
        <v>2020</v>
      </c>
      <c r="F312" s="3" t="str">
        <f t="shared" si="8"/>
        <v>AQOutCOULEE2020</v>
      </c>
      <c r="G312" s="9">
        <v>80.222999999999999</v>
      </c>
      <c r="H312" s="9">
        <v>113.30500000000001</v>
      </c>
      <c r="I312" s="9">
        <v>107.214</v>
      </c>
      <c r="J312" s="9">
        <v>119.63800000000001</v>
      </c>
      <c r="K312" s="9">
        <v>115.946</v>
      </c>
      <c r="L312" s="9">
        <v>81.817999999999998</v>
      </c>
      <c r="M312" s="9">
        <v>129.28700000000001</v>
      </c>
      <c r="N312" s="9">
        <v>156.608</v>
      </c>
      <c r="O312" s="9">
        <v>173.52199999999999</v>
      </c>
      <c r="P312" s="9">
        <v>199.53399999999999</v>
      </c>
      <c r="Q312" s="9">
        <v>69.747</v>
      </c>
      <c r="R312" s="9">
        <v>86.260999999999996</v>
      </c>
      <c r="S312" s="9">
        <v>78.396000000000001</v>
      </c>
      <c r="T312" s="9">
        <v>68.016000000000005</v>
      </c>
    </row>
    <row r="313" spans="1:20" x14ac:dyDescent="0.35">
      <c r="A313">
        <f t="shared" si="9"/>
        <v>313</v>
      </c>
      <c r="B313" s="3" t="s">
        <v>70</v>
      </c>
      <c r="C313" s="3" t="s">
        <v>86</v>
      </c>
      <c r="D313" s="3" t="s">
        <v>47</v>
      </c>
      <c r="E313">
        <v>2021</v>
      </c>
      <c r="F313" s="3" t="str">
        <f t="shared" si="8"/>
        <v>AQOutCOULEE2021</v>
      </c>
      <c r="G313" s="9">
        <v>101.997</v>
      </c>
      <c r="H313" s="9">
        <v>130.923</v>
      </c>
      <c r="I313" s="9">
        <v>130.31800000000001</v>
      </c>
      <c r="J313" s="9">
        <v>123.295</v>
      </c>
      <c r="K313" s="9">
        <v>137.828</v>
      </c>
      <c r="L313" s="9">
        <v>85.424999999999997</v>
      </c>
      <c r="M313" s="9">
        <v>66.536000000000001</v>
      </c>
      <c r="N313" s="9">
        <v>130.274</v>
      </c>
      <c r="O313" s="9">
        <v>163.63999999999999</v>
      </c>
      <c r="P313" s="9">
        <v>159.60400000000001</v>
      </c>
      <c r="Q313" s="9">
        <v>80.102000000000004</v>
      </c>
      <c r="R313" s="9">
        <v>95.763000000000005</v>
      </c>
      <c r="S313" s="9">
        <v>79.254000000000005</v>
      </c>
      <c r="T313" s="9">
        <v>59.110999999999997</v>
      </c>
    </row>
    <row r="314" spans="1:20" x14ac:dyDescent="0.35">
      <c r="A314">
        <f t="shared" si="9"/>
        <v>314</v>
      </c>
      <c r="B314" s="3" t="s">
        <v>70</v>
      </c>
      <c r="C314" s="3" t="s">
        <v>86</v>
      </c>
      <c r="D314" s="3" t="s">
        <v>47</v>
      </c>
      <c r="E314">
        <v>2022</v>
      </c>
      <c r="F314" s="3" t="str">
        <f t="shared" si="8"/>
        <v>AQOutCOULEE2022</v>
      </c>
      <c r="G314" s="9">
        <v>62.466999999999999</v>
      </c>
      <c r="H314" s="9">
        <v>83.933999999999997</v>
      </c>
      <c r="I314" s="9">
        <v>104.76300000000001</v>
      </c>
      <c r="J314" s="9">
        <v>136.559</v>
      </c>
      <c r="K314" s="9">
        <v>127.375</v>
      </c>
      <c r="L314" s="9">
        <v>103.88500000000001</v>
      </c>
      <c r="M314" s="9">
        <v>111.071</v>
      </c>
      <c r="N314" s="9">
        <v>140.886</v>
      </c>
      <c r="O314" s="9">
        <v>165.07</v>
      </c>
      <c r="P314" s="9">
        <v>180.27600000000001</v>
      </c>
      <c r="Q314" s="9">
        <v>84.783000000000001</v>
      </c>
      <c r="R314" s="9">
        <v>84.616</v>
      </c>
      <c r="S314" s="9">
        <v>74.462000000000003</v>
      </c>
      <c r="T314" s="9">
        <v>46.734999999999999</v>
      </c>
    </row>
    <row r="315" spans="1:20" x14ac:dyDescent="0.35">
      <c r="A315">
        <f t="shared" si="9"/>
        <v>315</v>
      </c>
      <c r="B315" s="3" t="s">
        <v>70</v>
      </c>
      <c r="C315" s="3" t="s">
        <v>86</v>
      </c>
      <c r="D315" s="3" t="s">
        <v>47</v>
      </c>
      <c r="E315">
        <v>2023</v>
      </c>
      <c r="F315" s="3" t="str">
        <f t="shared" si="8"/>
        <v>AQOutCOULEE2023</v>
      </c>
      <c r="G315" s="9">
        <v>64.066999999999993</v>
      </c>
      <c r="H315" s="9">
        <v>86.501999999999995</v>
      </c>
      <c r="I315" s="9">
        <v>104.322</v>
      </c>
      <c r="J315" s="9">
        <v>129.167</v>
      </c>
      <c r="K315" s="9">
        <v>109.364</v>
      </c>
      <c r="L315" s="9">
        <v>97.123999999999995</v>
      </c>
      <c r="M315" s="9">
        <v>103.444</v>
      </c>
      <c r="N315" s="9">
        <v>141.94300000000001</v>
      </c>
      <c r="O315" s="9">
        <v>163.74199999999999</v>
      </c>
      <c r="P315" s="9">
        <v>155.61799999999999</v>
      </c>
      <c r="Q315" s="9">
        <v>73.242000000000004</v>
      </c>
      <c r="R315" s="9">
        <v>79.861000000000004</v>
      </c>
      <c r="S315" s="9">
        <v>77.168000000000006</v>
      </c>
      <c r="T315" s="9">
        <v>43.768000000000001</v>
      </c>
    </row>
    <row r="316" spans="1:20" x14ac:dyDescent="0.35">
      <c r="A316">
        <f t="shared" si="9"/>
        <v>316</v>
      </c>
      <c r="B316" s="3" t="s">
        <v>70</v>
      </c>
      <c r="C316" s="3" t="s">
        <v>86</v>
      </c>
      <c r="D316" s="3" t="s">
        <v>47</v>
      </c>
      <c r="E316">
        <v>2024</v>
      </c>
      <c r="F316" s="3" t="str">
        <f t="shared" si="8"/>
        <v>AQOutCOULEE2024</v>
      </c>
      <c r="G316" s="9">
        <v>58.505000000000003</v>
      </c>
      <c r="H316" s="9">
        <v>86.489000000000004</v>
      </c>
      <c r="I316" s="9">
        <v>95.846999999999994</v>
      </c>
      <c r="J316" s="9">
        <v>122.604</v>
      </c>
      <c r="K316" s="9">
        <v>119.236</v>
      </c>
      <c r="L316" s="9">
        <v>108.081</v>
      </c>
      <c r="M316" s="9">
        <v>108.98</v>
      </c>
      <c r="N316" s="9">
        <v>137.75299999999999</v>
      </c>
      <c r="O316" s="9">
        <v>174.86</v>
      </c>
      <c r="P316" s="9">
        <v>140.34100000000001</v>
      </c>
      <c r="Q316" s="9">
        <v>71.004000000000005</v>
      </c>
      <c r="R316" s="9">
        <v>87.4</v>
      </c>
      <c r="S316" s="9">
        <v>76.622</v>
      </c>
      <c r="T316" s="9">
        <v>46.15</v>
      </c>
    </row>
    <row r="317" spans="1:20" x14ac:dyDescent="0.35">
      <c r="A317">
        <f t="shared" si="9"/>
        <v>317</v>
      </c>
      <c r="B317" s="3" t="s">
        <v>70</v>
      </c>
      <c r="C317" s="3" t="s">
        <v>86</v>
      </c>
      <c r="D317" s="3" t="s">
        <v>47</v>
      </c>
      <c r="E317">
        <v>2025</v>
      </c>
      <c r="F317" s="3" t="str">
        <f t="shared" si="8"/>
        <v>AQOutCOULEE2025</v>
      </c>
      <c r="G317" s="9">
        <v>44.328000000000003</v>
      </c>
      <c r="H317" s="9">
        <v>90.900999999999996</v>
      </c>
      <c r="I317" s="9">
        <v>82.542000000000002</v>
      </c>
      <c r="J317" s="9">
        <v>60.329000000000001</v>
      </c>
      <c r="K317" s="9">
        <v>61.302</v>
      </c>
      <c r="L317" s="9">
        <v>58.161999999999999</v>
      </c>
      <c r="M317" s="9">
        <v>57.854999999999997</v>
      </c>
      <c r="N317" s="9">
        <v>56.908000000000001</v>
      </c>
      <c r="O317" s="9">
        <v>62.406999999999996</v>
      </c>
      <c r="P317" s="9">
        <v>88.602999999999994</v>
      </c>
      <c r="Q317" s="9">
        <v>82.632000000000005</v>
      </c>
      <c r="R317" s="9">
        <v>98.183000000000007</v>
      </c>
      <c r="S317" s="9">
        <v>73.885000000000005</v>
      </c>
      <c r="T317" s="9">
        <v>59.924999999999997</v>
      </c>
    </row>
    <row r="318" spans="1:20" x14ac:dyDescent="0.35">
      <c r="A318">
        <f t="shared" si="9"/>
        <v>318</v>
      </c>
      <c r="B318" s="3" t="s">
        <v>70</v>
      </c>
      <c r="C318" s="3" t="s">
        <v>86</v>
      </c>
      <c r="D318" s="3" t="s">
        <v>47</v>
      </c>
      <c r="E318">
        <v>2026</v>
      </c>
      <c r="F318" s="3" t="str">
        <f t="shared" si="8"/>
        <v>AQOutCOULEE2026</v>
      </c>
      <c r="G318" s="9">
        <v>59.241</v>
      </c>
      <c r="H318" s="9">
        <v>75.009</v>
      </c>
      <c r="I318" s="9">
        <v>101.62</v>
      </c>
      <c r="J318" s="9">
        <v>116.97799999999999</v>
      </c>
      <c r="K318" s="9">
        <v>137.29599999999999</v>
      </c>
      <c r="L318" s="9">
        <v>140.08000000000001</v>
      </c>
      <c r="M318" s="9">
        <v>236.399</v>
      </c>
      <c r="N318" s="9">
        <v>207.697</v>
      </c>
      <c r="O318" s="9">
        <v>182.24799999999999</v>
      </c>
      <c r="P318" s="9">
        <v>146.989</v>
      </c>
      <c r="Q318" s="9">
        <v>99.850999999999999</v>
      </c>
      <c r="R318" s="9">
        <v>86.049000000000007</v>
      </c>
      <c r="S318" s="9">
        <v>68.91</v>
      </c>
      <c r="T318" s="9">
        <v>53.944000000000003</v>
      </c>
    </row>
    <row r="319" spans="1:20" x14ac:dyDescent="0.35">
      <c r="A319">
        <f t="shared" si="9"/>
        <v>319</v>
      </c>
      <c r="B319" s="3" t="s">
        <v>70</v>
      </c>
      <c r="C319" s="3" t="s">
        <v>86</v>
      </c>
      <c r="D319" s="3" t="s">
        <v>47</v>
      </c>
      <c r="E319">
        <v>2027</v>
      </c>
      <c r="F319" s="3" t="str">
        <f t="shared" si="8"/>
        <v>AQOutCOULEE2027</v>
      </c>
      <c r="G319" s="9">
        <v>63.244</v>
      </c>
      <c r="H319" s="9">
        <v>90.754999999999995</v>
      </c>
      <c r="I319" s="9">
        <v>162.892</v>
      </c>
      <c r="J319" s="9">
        <v>182.64500000000001</v>
      </c>
      <c r="K319" s="9">
        <v>156.25</v>
      </c>
      <c r="L319" s="9">
        <v>138.899</v>
      </c>
      <c r="M319" s="9">
        <v>189.17099999999999</v>
      </c>
      <c r="N319" s="9">
        <v>179.21299999999999</v>
      </c>
      <c r="O319" s="9">
        <v>193.386</v>
      </c>
      <c r="P319" s="9">
        <v>258.75700000000001</v>
      </c>
      <c r="Q319" s="9">
        <v>165.42</v>
      </c>
      <c r="R319" s="9">
        <v>140.36600000000001</v>
      </c>
      <c r="S319" s="9">
        <v>89.186000000000007</v>
      </c>
      <c r="T319" s="9">
        <v>75.665999999999997</v>
      </c>
    </row>
    <row r="320" spans="1:20" x14ac:dyDescent="0.35">
      <c r="A320">
        <f t="shared" si="9"/>
        <v>320</v>
      </c>
      <c r="B320" s="3" t="s">
        <v>70</v>
      </c>
      <c r="C320" s="3" t="s">
        <v>86</v>
      </c>
      <c r="D320" s="3" t="s">
        <v>47</v>
      </c>
      <c r="E320">
        <v>2028</v>
      </c>
      <c r="F320" s="3" t="str">
        <f t="shared" si="8"/>
        <v>AQOutCOULEE2028</v>
      </c>
      <c r="G320" s="9">
        <v>86.051000000000002</v>
      </c>
      <c r="H320" s="9">
        <v>107.786</v>
      </c>
      <c r="I320" s="9">
        <v>110.04600000000001</v>
      </c>
      <c r="J320" s="9">
        <v>153.125</v>
      </c>
      <c r="K320" s="9">
        <v>127.2</v>
      </c>
      <c r="L320" s="9">
        <v>124.57599999999999</v>
      </c>
      <c r="M320" s="9">
        <v>135.268</v>
      </c>
      <c r="N320" s="9">
        <v>140.624</v>
      </c>
      <c r="O320" s="9">
        <v>150.93700000000001</v>
      </c>
      <c r="P320" s="9">
        <v>178.15199999999999</v>
      </c>
      <c r="Q320" s="9">
        <v>77.162999999999997</v>
      </c>
      <c r="R320" s="9">
        <v>74.733999999999995</v>
      </c>
      <c r="S320" s="9">
        <v>68.95</v>
      </c>
      <c r="T320" s="9">
        <v>52.713999999999999</v>
      </c>
    </row>
    <row r="321" spans="1:20" x14ac:dyDescent="0.35">
      <c r="A321">
        <f t="shared" si="9"/>
        <v>321</v>
      </c>
      <c r="B321" s="3" t="s">
        <v>70</v>
      </c>
      <c r="C321" s="3" t="s">
        <v>86</v>
      </c>
      <c r="D321" s="3" t="s">
        <v>47</v>
      </c>
      <c r="E321">
        <v>2029</v>
      </c>
      <c r="F321" s="3" t="str">
        <f t="shared" si="8"/>
        <v>AQOutCOULEE2029</v>
      </c>
      <c r="G321" s="9">
        <v>74.614999999999995</v>
      </c>
      <c r="H321" s="9">
        <v>85.933000000000007</v>
      </c>
      <c r="I321" s="9">
        <v>92.427000000000007</v>
      </c>
      <c r="J321" s="9">
        <v>155.06899999999999</v>
      </c>
      <c r="K321" s="9">
        <v>159.322</v>
      </c>
      <c r="L321" s="9">
        <v>193.696</v>
      </c>
      <c r="M321" s="9">
        <v>196.68299999999999</v>
      </c>
      <c r="N321" s="9">
        <v>249.67699999999999</v>
      </c>
      <c r="O321" s="9">
        <v>252.047</v>
      </c>
      <c r="P321" s="9">
        <v>279.08600000000001</v>
      </c>
      <c r="Q321" s="9">
        <v>212.89599999999999</v>
      </c>
      <c r="R321" s="9">
        <v>161.57900000000001</v>
      </c>
      <c r="S321" s="9">
        <v>128.965</v>
      </c>
      <c r="T321" s="9">
        <v>73.528999999999996</v>
      </c>
    </row>
    <row r="322" spans="1:20" x14ac:dyDescent="0.35">
      <c r="A322">
        <f t="shared" si="9"/>
        <v>322</v>
      </c>
      <c r="B322" s="3" t="s">
        <v>70</v>
      </c>
      <c r="C322" s="3" t="s">
        <v>86</v>
      </c>
      <c r="D322" s="3" t="s">
        <v>48</v>
      </c>
      <c r="E322">
        <v>2020</v>
      </c>
      <c r="F322" s="3" t="str">
        <f t="shared" ref="F322:F385" si="10">_xlfn.CONCAT(B322,C322,D322,E322)</f>
        <v>AQOutCH JOE2020</v>
      </c>
      <c r="G322" s="9">
        <v>80.356999999999999</v>
      </c>
      <c r="H322" s="9">
        <v>114.163</v>
      </c>
      <c r="I322" s="9">
        <v>107.64700000000001</v>
      </c>
      <c r="J322" s="9">
        <v>120.124</v>
      </c>
      <c r="K322" s="9">
        <v>115.806</v>
      </c>
      <c r="L322" s="9">
        <v>82.462999999999994</v>
      </c>
      <c r="M322" s="9">
        <v>128.76</v>
      </c>
      <c r="N322" s="9">
        <v>156.15100000000001</v>
      </c>
      <c r="O322" s="9">
        <v>171.49</v>
      </c>
      <c r="P322" s="9">
        <v>202.63200000000001</v>
      </c>
      <c r="Q322" s="9">
        <v>71.620999999999995</v>
      </c>
      <c r="R322" s="9">
        <v>86.962000000000003</v>
      </c>
      <c r="S322" s="9">
        <v>79.055000000000007</v>
      </c>
      <c r="T322" s="9">
        <v>68.325999999999993</v>
      </c>
    </row>
    <row r="323" spans="1:20" x14ac:dyDescent="0.35">
      <c r="A323">
        <f t="shared" ref="A323:A386" si="11">A322+1</f>
        <v>323</v>
      </c>
      <c r="B323" s="3" t="s">
        <v>70</v>
      </c>
      <c r="C323" s="3" t="s">
        <v>86</v>
      </c>
      <c r="D323" s="3" t="s">
        <v>48</v>
      </c>
      <c r="E323">
        <v>2021</v>
      </c>
      <c r="F323" s="3" t="str">
        <f t="shared" si="10"/>
        <v>AQOutCH JOE2021</v>
      </c>
      <c r="G323" s="9">
        <v>102.602</v>
      </c>
      <c r="H323" s="9">
        <v>130.91999999999999</v>
      </c>
      <c r="I323" s="9">
        <v>131.30600000000001</v>
      </c>
      <c r="J323" s="9">
        <v>123.846</v>
      </c>
      <c r="K323" s="9">
        <v>138.035</v>
      </c>
      <c r="L323" s="9">
        <v>85.616</v>
      </c>
      <c r="M323" s="9">
        <v>65.325000000000003</v>
      </c>
      <c r="N323" s="9">
        <v>128.65700000000001</v>
      </c>
      <c r="O323" s="9">
        <v>165.04900000000001</v>
      </c>
      <c r="P323" s="9">
        <v>159.87799999999999</v>
      </c>
      <c r="Q323" s="9">
        <v>81.772999999999996</v>
      </c>
      <c r="R323" s="9">
        <v>96.733999999999995</v>
      </c>
      <c r="S323" s="9">
        <v>80.2</v>
      </c>
      <c r="T323" s="9">
        <v>59.664999999999999</v>
      </c>
    </row>
    <row r="324" spans="1:20" x14ac:dyDescent="0.35">
      <c r="A324">
        <f t="shared" si="11"/>
        <v>324</v>
      </c>
      <c r="B324" s="3" t="s">
        <v>70</v>
      </c>
      <c r="C324" s="3" t="s">
        <v>86</v>
      </c>
      <c r="D324" s="3" t="s">
        <v>48</v>
      </c>
      <c r="E324">
        <v>2022</v>
      </c>
      <c r="F324" s="3" t="str">
        <f t="shared" si="10"/>
        <v>AQOutCH JOE2022</v>
      </c>
      <c r="G324" s="9">
        <v>62.652000000000001</v>
      </c>
      <c r="H324" s="9">
        <v>84.308000000000007</v>
      </c>
      <c r="I324" s="9">
        <v>104.916</v>
      </c>
      <c r="J324" s="9">
        <v>136.71199999999999</v>
      </c>
      <c r="K324" s="9">
        <v>128.03</v>
      </c>
      <c r="L324" s="9">
        <v>104.3</v>
      </c>
      <c r="M324" s="9">
        <v>110.512</v>
      </c>
      <c r="N324" s="9">
        <v>139.66999999999999</v>
      </c>
      <c r="O324" s="9">
        <v>164.02600000000001</v>
      </c>
      <c r="P324" s="9">
        <v>183.40700000000001</v>
      </c>
      <c r="Q324" s="9">
        <v>86.518000000000001</v>
      </c>
      <c r="R324" s="9">
        <v>85.236999999999995</v>
      </c>
      <c r="S324" s="9">
        <v>75.025999999999996</v>
      </c>
      <c r="T324" s="9">
        <v>46.954000000000001</v>
      </c>
    </row>
    <row r="325" spans="1:20" x14ac:dyDescent="0.35">
      <c r="A325">
        <f t="shared" si="11"/>
        <v>325</v>
      </c>
      <c r="B325" s="3" t="s">
        <v>70</v>
      </c>
      <c r="C325" s="3" t="s">
        <v>86</v>
      </c>
      <c r="D325" s="3" t="s">
        <v>48</v>
      </c>
      <c r="E325">
        <v>2023</v>
      </c>
      <c r="F325" s="3" t="str">
        <f t="shared" si="10"/>
        <v>AQOutCH JOE2023</v>
      </c>
      <c r="G325" s="9">
        <v>64.533000000000001</v>
      </c>
      <c r="H325" s="9">
        <v>86.968000000000004</v>
      </c>
      <c r="I325" s="9">
        <v>104.86499999999999</v>
      </c>
      <c r="J325" s="9">
        <v>130.09399999999999</v>
      </c>
      <c r="K325" s="9">
        <v>109.523</v>
      </c>
      <c r="L325" s="9">
        <v>96.488</v>
      </c>
      <c r="M325" s="9">
        <v>103.721</v>
      </c>
      <c r="N325" s="9">
        <v>141.95699999999999</v>
      </c>
      <c r="O325" s="9">
        <v>163.11199999999999</v>
      </c>
      <c r="P325" s="9">
        <v>157.971</v>
      </c>
      <c r="Q325" s="9">
        <v>74.53</v>
      </c>
      <c r="R325" s="9">
        <v>80.548000000000002</v>
      </c>
      <c r="S325" s="9">
        <v>77.834999999999994</v>
      </c>
      <c r="T325" s="9">
        <v>44.064999999999998</v>
      </c>
    </row>
    <row r="326" spans="1:20" x14ac:dyDescent="0.35">
      <c r="A326">
        <f t="shared" si="11"/>
        <v>326</v>
      </c>
      <c r="B326" s="3" t="s">
        <v>70</v>
      </c>
      <c r="C326" s="3" t="s">
        <v>86</v>
      </c>
      <c r="D326" s="3" t="s">
        <v>48</v>
      </c>
      <c r="E326">
        <v>2024</v>
      </c>
      <c r="F326" s="3" t="str">
        <f t="shared" si="10"/>
        <v>AQOutCH JOE2024</v>
      </c>
      <c r="G326" s="9">
        <v>58.540999999999997</v>
      </c>
      <c r="H326" s="9">
        <v>87.207999999999998</v>
      </c>
      <c r="I326" s="9">
        <v>96.052999999999997</v>
      </c>
      <c r="J326" s="9">
        <v>122.857</v>
      </c>
      <c r="K326" s="9">
        <v>119.64100000000001</v>
      </c>
      <c r="L326" s="9">
        <v>106.813</v>
      </c>
      <c r="M326" s="9">
        <v>110.014</v>
      </c>
      <c r="N326" s="9">
        <v>138.42400000000001</v>
      </c>
      <c r="O326" s="9">
        <v>175.50399999999999</v>
      </c>
      <c r="P326" s="9">
        <v>141.452</v>
      </c>
      <c r="Q326" s="9">
        <v>72.129000000000005</v>
      </c>
      <c r="R326" s="9">
        <v>87.751999999999995</v>
      </c>
      <c r="S326" s="9">
        <v>77.003</v>
      </c>
      <c r="T326" s="9">
        <v>46.140999999999998</v>
      </c>
    </row>
    <row r="327" spans="1:20" x14ac:dyDescent="0.35">
      <c r="A327">
        <f t="shared" si="11"/>
        <v>327</v>
      </c>
      <c r="B327" s="3" t="s">
        <v>70</v>
      </c>
      <c r="C327" s="3" t="s">
        <v>86</v>
      </c>
      <c r="D327" s="3" t="s">
        <v>48</v>
      </c>
      <c r="E327">
        <v>2025</v>
      </c>
      <c r="F327" s="3" t="str">
        <f t="shared" si="10"/>
        <v>AQOutCH JOE2025</v>
      </c>
      <c r="G327" s="9">
        <v>44.426000000000002</v>
      </c>
      <c r="H327" s="9">
        <v>91.608999999999995</v>
      </c>
      <c r="I327" s="9">
        <v>83.608000000000004</v>
      </c>
      <c r="J327" s="9">
        <v>61.359000000000002</v>
      </c>
      <c r="K327" s="9">
        <v>62.713000000000001</v>
      </c>
      <c r="L327" s="9">
        <v>58.139000000000003</v>
      </c>
      <c r="M327" s="9">
        <v>56.499000000000002</v>
      </c>
      <c r="N327" s="9">
        <v>54.814</v>
      </c>
      <c r="O327" s="9">
        <v>61.697000000000003</v>
      </c>
      <c r="P327" s="9">
        <v>89.95</v>
      </c>
      <c r="Q327" s="9">
        <v>83.12</v>
      </c>
      <c r="R327" s="9">
        <v>99.096999999999994</v>
      </c>
      <c r="S327" s="9">
        <v>74.703000000000003</v>
      </c>
      <c r="T327" s="9">
        <v>60.262999999999998</v>
      </c>
    </row>
    <row r="328" spans="1:20" x14ac:dyDescent="0.35">
      <c r="A328">
        <f t="shared" si="11"/>
        <v>328</v>
      </c>
      <c r="B328" s="3" t="s">
        <v>70</v>
      </c>
      <c r="C328" s="3" t="s">
        <v>86</v>
      </c>
      <c r="D328" s="3" t="s">
        <v>48</v>
      </c>
      <c r="E328">
        <v>2026</v>
      </c>
      <c r="F328" s="3" t="str">
        <f t="shared" si="10"/>
        <v>AQOutCH JOE2026</v>
      </c>
      <c r="G328" s="9">
        <v>59.319000000000003</v>
      </c>
      <c r="H328" s="9">
        <v>75.471999999999994</v>
      </c>
      <c r="I328" s="9">
        <v>101.867</v>
      </c>
      <c r="J328" s="9">
        <v>117.33199999999999</v>
      </c>
      <c r="K328" s="9">
        <v>137.74299999999999</v>
      </c>
      <c r="L328" s="9">
        <v>139.398</v>
      </c>
      <c r="M328" s="9">
        <v>236.34899999999999</v>
      </c>
      <c r="N328" s="9">
        <v>207.255</v>
      </c>
      <c r="O328" s="9">
        <v>183.398</v>
      </c>
      <c r="P328" s="9">
        <v>148.541</v>
      </c>
      <c r="Q328" s="9">
        <v>101.837</v>
      </c>
      <c r="R328" s="9">
        <v>86.879000000000005</v>
      </c>
      <c r="S328" s="9">
        <v>69.754999999999995</v>
      </c>
      <c r="T328" s="9">
        <v>54.366</v>
      </c>
    </row>
    <row r="329" spans="1:20" x14ac:dyDescent="0.35">
      <c r="A329">
        <f t="shared" si="11"/>
        <v>329</v>
      </c>
      <c r="B329" s="3" t="s">
        <v>70</v>
      </c>
      <c r="C329" s="3" t="s">
        <v>86</v>
      </c>
      <c r="D329" s="3" t="s">
        <v>48</v>
      </c>
      <c r="E329">
        <v>2027</v>
      </c>
      <c r="F329" s="3" t="str">
        <f t="shared" si="10"/>
        <v>AQOutCH JOE2027</v>
      </c>
      <c r="G329" s="9">
        <v>63.363</v>
      </c>
      <c r="H329" s="9">
        <v>91.501999999999995</v>
      </c>
      <c r="I329" s="9">
        <v>162.876</v>
      </c>
      <c r="J329" s="9">
        <v>183.74700000000001</v>
      </c>
      <c r="K329" s="9">
        <v>157.05799999999999</v>
      </c>
      <c r="L329" s="9">
        <v>138.55699999999999</v>
      </c>
      <c r="M329" s="9">
        <v>188.13399999999999</v>
      </c>
      <c r="N329" s="9">
        <v>177.32499999999999</v>
      </c>
      <c r="O329" s="9">
        <v>193.44300000000001</v>
      </c>
      <c r="P329" s="9">
        <v>261.25</v>
      </c>
      <c r="Q329" s="9">
        <v>167.79</v>
      </c>
      <c r="R329" s="9">
        <v>141.77199999999999</v>
      </c>
      <c r="S329" s="9">
        <v>90.358999999999995</v>
      </c>
      <c r="T329" s="9">
        <v>76.25</v>
      </c>
    </row>
    <row r="330" spans="1:20" x14ac:dyDescent="0.35">
      <c r="A330">
        <f t="shared" si="11"/>
        <v>330</v>
      </c>
      <c r="B330" s="3" t="s">
        <v>70</v>
      </c>
      <c r="C330" s="3" t="s">
        <v>86</v>
      </c>
      <c r="D330" s="3" t="s">
        <v>48</v>
      </c>
      <c r="E330">
        <v>2028</v>
      </c>
      <c r="F330" s="3" t="str">
        <f t="shared" si="10"/>
        <v>AQOutCH JOE2028</v>
      </c>
      <c r="G330" s="9">
        <v>86.159000000000006</v>
      </c>
      <c r="H330" s="9">
        <v>108.797</v>
      </c>
      <c r="I330" s="9">
        <v>110.613</v>
      </c>
      <c r="J330" s="9">
        <v>153.584</v>
      </c>
      <c r="K330" s="9">
        <v>127.52500000000001</v>
      </c>
      <c r="L330" s="9">
        <v>124.40300000000001</v>
      </c>
      <c r="M330" s="9">
        <v>134.785</v>
      </c>
      <c r="N330" s="9">
        <v>139.59100000000001</v>
      </c>
      <c r="O330" s="9">
        <v>152.08199999999999</v>
      </c>
      <c r="P330" s="9">
        <v>179.435</v>
      </c>
      <c r="Q330" s="9">
        <v>78.66</v>
      </c>
      <c r="R330" s="9">
        <v>75.274000000000001</v>
      </c>
      <c r="S330" s="9">
        <v>69.48</v>
      </c>
      <c r="T330" s="9">
        <v>52.951999999999998</v>
      </c>
    </row>
    <row r="331" spans="1:20" x14ac:dyDescent="0.35">
      <c r="A331">
        <f t="shared" si="11"/>
        <v>331</v>
      </c>
      <c r="B331" s="3" t="s">
        <v>70</v>
      </c>
      <c r="C331" s="3" t="s">
        <v>86</v>
      </c>
      <c r="D331" s="3" t="s">
        <v>48</v>
      </c>
      <c r="E331">
        <v>2029</v>
      </c>
      <c r="F331" s="3" t="str">
        <f t="shared" si="10"/>
        <v>AQOutCH JOE2029</v>
      </c>
      <c r="G331" s="9">
        <v>74.873000000000005</v>
      </c>
      <c r="H331" s="9">
        <v>86.403000000000006</v>
      </c>
      <c r="I331" s="9">
        <v>92.772999999999996</v>
      </c>
      <c r="J331" s="9">
        <v>156.298</v>
      </c>
      <c r="K331" s="9">
        <v>159.64500000000001</v>
      </c>
      <c r="L331" s="9">
        <v>192.84800000000001</v>
      </c>
      <c r="M331" s="9">
        <v>196.59</v>
      </c>
      <c r="N331" s="9">
        <v>249.38800000000001</v>
      </c>
      <c r="O331" s="9">
        <v>253.70699999999999</v>
      </c>
      <c r="P331" s="9">
        <v>279.52499999999998</v>
      </c>
      <c r="Q331" s="9">
        <v>215.12299999999999</v>
      </c>
      <c r="R331" s="9">
        <v>163.52600000000001</v>
      </c>
      <c r="S331" s="9">
        <v>130.76900000000001</v>
      </c>
      <c r="T331" s="9">
        <v>74.257000000000005</v>
      </c>
    </row>
    <row r="332" spans="1:20" x14ac:dyDescent="0.35">
      <c r="A332">
        <f t="shared" si="11"/>
        <v>332</v>
      </c>
      <c r="B332" s="3" t="s">
        <v>70</v>
      </c>
      <c r="C332" s="3" t="s">
        <v>86</v>
      </c>
      <c r="D332" s="3" t="s">
        <v>49</v>
      </c>
      <c r="E332">
        <v>2020</v>
      </c>
      <c r="F332" s="3" t="str">
        <f t="shared" si="10"/>
        <v>AQOutWELLS2020</v>
      </c>
      <c r="G332" s="9">
        <v>84.620999999999995</v>
      </c>
      <c r="H332" s="9">
        <v>117.75</v>
      </c>
      <c r="I332" s="9">
        <v>109.379</v>
      </c>
      <c r="J332" s="9">
        <v>121.352</v>
      </c>
      <c r="K332" s="9">
        <v>116.887</v>
      </c>
      <c r="L332" s="9">
        <v>84.387</v>
      </c>
      <c r="M332" s="9">
        <v>132.136</v>
      </c>
      <c r="N332" s="9">
        <v>161.744</v>
      </c>
      <c r="O332" s="9">
        <v>184.36099999999999</v>
      </c>
      <c r="P332" s="9">
        <v>208.45400000000001</v>
      </c>
      <c r="Q332" s="9">
        <v>71.843999999999994</v>
      </c>
      <c r="R332" s="9">
        <v>88.198999999999998</v>
      </c>
      <c r="S332" s="9">
        <v>78.77</v>
      </c>
      <c r="T332" s="9">
        <v>68.524000000000001</v>
      </c>
    </row>
    <row r="333" spans="1:20" x14ac:dyDescent="0.35">
      <c r="A333">
        <f t="shared" si="11"/>
        <v>333</v>
      </c>
      <c r="B333" s="3" t="s">
        <v>70</v>
      </c>
      <c r="C333" s="3" t="s">
        <v>86</v>
      </c>
      <c r="D333" s="3" t="s">
        <v>49</v>
      </c>
      <c r="E333">
        <v>2021</v>
      </c>
      <c r="F333" s="3" t="str">
        <f t="shared" si="10"/>
        <v>AQOutWELLS2021</v>
      </c>
      <c r="G333" s="9">
        <v>104.184</v>
      </c>
      <c r="H333" s="9">
        <v>133.07</v>
      </c>
      <c r="I333" s="9">
        <v>131.91999999999999</v>
      </c>
      <c r="J333" s="9">
        <v>124.77200000000001</v>
      </c>
      <c r="K333" s="9">
        <v>138.72399999999999</v>
      </c>
      <c r="L333" s="9">
        <v>87.843999999999994</v>
      </c>
      <c r="M333" s="9">
        <v>68.528000000000006</v>
      </c>
      <c r="N333" s="9">
        <v>142.649</v>
      </c>
      <c r="O333" s="9">
        <v>176.46299999999999</v>
      </c>
      <c r="P333" s="9">
        <v>163.114</v>
      </c>
      <c r="Q333" s="9">
        <v>85.691999999999993</v>
      </c>
      <c r="R333" s="9">
        <v>98.375</v>
      </c>
      <c r="S333" s="9">
        <v>79.677999999999997</v>
      </c>
      <c r="T333" s="9">
        <v>60.472000000000001</v>
      </c>
    </row>
    <row r="334" spans="1:20" x14ac:dyDescent="0.35">
      <c r="A334">
        <f t="shared" si="11"/>
        <v>334</v>
      </c>
      <c r="B334" s="3" t="s">
        <v>70</v>
      </c>
      <c r="C334" s="3" t="s">
        <v>86</v>
      </c>
      <c r="D334" s="3" t="s">
        <v>49</v>
      </c>
      <c r="E334">
        <v>2022</v>
      </c>
      <c r="F334" s="3" t="str">
        <f t="shared" si="10"/>
        <v>AQOutWELLS2022</v>
      </c>
      <c r="G334" s="9">
        <v>64.241</v>
      </c>
      <c r="H334" s="9">
        <v>85.903000000000006</v>
      </c>
      <c r="I334" s="9">
        <v>105.76900000000001</v>
      </c>
      <c r="J334" s="9">
        <v>138.00399999999999</v>
      </c>
      <c r="K334" s="9">
        <v>130.011</v>
      </c>
      <c r="L334" s="9">
        <v>109.291</v>
      </c>
      <c r="M334" s="9">
        <v>114.66500000000001</v>
      </c>
      <c r="N334" s="9">
        <v>148.99199999999999</v>
      </c>
      <c r="O334" s="9">
        <v>185.59200000000001</v>
      </c>
      <c r="P334" s="9">
        <v>197.714</v>
      </c>
      <c r="Q334" s="9">
        <v>93.641000000000005</v>
      </c>
      <c r="R334" s="9">
        <v>87.805000000000007</v>
      </c>
      <c r="S334" s="9">
        <v>76.147000000000006</v>
      </c>
      <c r="T334" s="9">
        <v>48.774000000000001</v>
      </c>
    </row>
    <row r="335" spans="1:20" x14ac:dyDescent="0.35">
      <c r="A335">
        <f t="shared" si="11"/>
        <v>335</v>
      </c>
      <c r="B335" s="3" t="s">
        <v>70</v>
      </c>
      <c r="C335" s="3" t="s">
        <v>86</v>
      </c>
      <c r="D335" s="3" t="s">
        <v>49</v>
      </c>
      <c r="E335">
        <v>2023</v>
      </c>
      <c r="F335" s="3" t="str">
        <f t="shared" si="10"/>
        <v>AQOutWELLS2023</v>
      </c>
      <c r="G335" s="9">
        <v>67.215000000000003</v>
      </c>
      <c r="H335" s="9">
        <v>88.471000000000004</v>
      </c>
      <c r="I335" s="9">
        <v>105.91500000000001</v>
      </c>
      <c r="J335" s="9">
        <v>130.87200000000001</v>
      </c>
      <c r="K335" s="9">
        <v>111.57599999999999</v>
      </c>
      <c r="L335" s="9">
        <v>99.647000000000006</v>
      </c>
      <c r="M335" s="9">
        <v>108.205</v>
      </c>
      <c r="N335" s="9">
        <v>150.59200000000001</v>
      </c>
      <c r="O335" s="9">
        <v>184.505</v>
      </c>
      <c r="P335" s="9">
        <v>166.12299999999999</v>
      </c>
      <c r="Q335" s="9">
        <v>76.742999999999995</v>
      </c>
      <c r="R335" s="9">
        <v>81.561000000000007</v>
      </c>
      <c r="S335" s="9">
        <v>78.195999999999998</v>
      </c>
      <c r="T335" s="9">
        <v>45.039000000000001</v>
      </c>
    </row>
    <row r="336" spans="1:20" x14ac:dyDescent="0.35">
      <c r="A336">
        <f t="shared" si="11"/>
        <v>336</v>
      </c>
      <c r="B336" s="3" t="s">
        <v>70</v>
      </c>
      <c r="C336" s="3" t="s">
        <v>86</v>
      </c>
      <c r="D336" s="3" t="s">
        <v>49</v>
      </c>
      <c r="E336">
        <v>2024</v>
      </c>
      <c r="F336" s="3" t="str">
        <f t="shared" si="10"/>
        <v>AQOutWELLS2024</v>
      </c>
      <c r="G336" s="9">
        <v>59.613999999999997</v>
      </c>
      <c r="H336" s="9">
        <v>88.152000000000001</v>
      </c>
      <c r="I336" s="9">
        <v>96.882999999999996</v>
      </c>
      <c r="J336" s="9">
        <v>123.41200000000001</v>
      </c>
      <c r="K336" s="9">
        <v>121.295</v>
      </c>
      <c r="L336" s="9">
        <v>110.352</v>
      </c>
      <c r="M336" s="9">
        <v>114.693</v>
      </c>
      <c r="N336" s="9">
        <v>150.17400000000001</v>
      </c>
      <c r="O336" s="9">
        <v>188.46799999999999</v>
      </c>
      <c r="P336" s="9">
        <v>145.08699999999999</v>
      </c>
      <c r="Q336" s="9">
        <v>73.102000000000004</v>
      </c>
      <c r="R336" s="9">
        <v>88.441999999999993</v>
      </c>
      <c r="S336" s="9">
        <v>77.034000000000006</v>
      </c>
      <c r="T336" s="9">
        <v>46.835000000000001</v>
      </c>
    </row>
    <row r="337" spans="1:20" x14ac:dyDescent="0.35">
      <c r="A337">
        <f t="shared" si="11"/>
        <v>337</v>
      </c>
      <c r="B337" s="3" t="s">
        <v>70</v>
      </c>
      <c r="C337" s="3" t="s">
        <v>86</v>
      </c>
      <c r="D337" s="3" t="s">
        <v>49</v>
      </c>
      <c r="E337">
        <v>2025</v>
      </c>
      <c r="F337" s="3" t="str">
        <f t="shared" si="10"/>
        <v>AQOutWELLS2025</v>
      </c>
      <c r="G337" s="9">
        <v>45.697000000000003</v>
      </c>
      <c r="H337" s="9">
        <v>92.2</v>
      </c>
      <c r="I337" s="9">
        <v>83.61</v>
      </c>
      <c r="J337" s="9">
        <v>61.52</v>
      </c>
      <c r="K337" s="9">
        <v>62.723999999999997</v>
      </c>
      <c r="L337" s="9">
        <v>59.311999999999998</v>
      </c>
      <c r="M337" s="9">
        <v>58.170999999999999</v>
      </c>
      <c r="N337" s="9">
        <v>61.649000000000001</v>
      </c>
      <c r="O337" s="9">
        <v>71.918000000000006</v>
      </c>
      <c r="P337" s="9">
        <v>93.096000000000004</v>
      </c>
      <c r="Q337" s="9">
        <v>83.387</v>
      </c>
      <c r="R337" s="9">
        <v>99.825000000000003</v>
      </c>
      <c r="S337" s="9">
        <v>74.521000000000001</v>
      </c>
      <c r="T337" s="9">
        <v>61.087000000000003</v>
      </c>
    </row>
    <row r="338" spans="1:20" x14ac:dyDescent="0.35">
      <c r="A338">
        <f t="shared" si="11"/>
        <v>338</v>
      </c>
      <c r="B338" s="3" t="s">
        <v>70</v>
      </c>
      <c r="C338" s="3" t="s">
        <v>86</v>
      </c>
      <c r="D338" s="3" t="s">
        <v>49</v>
      </c>
      <c r="E338">
        <v>2026</v>
      </c>
      <c r="F338" s="3" t="str">
        <f t="shared" si="10"/>
        <v>AQOutWELLS2026</v>
      </c>
      <c r="G338" s="9">
        <v>61.326000000000001</v>
      </c>
      <c r="H338" s="9">
        <v>76.679000000000002</v>
      </c>
      <c r="I338" s="9">
        <v>102.376</v>
      </c>
      <c r="J338" s="9">
        <v>120.11499999999999</v>
      </c>
      <c r="K338" s="9">
        <v>140.024</v>
      </c>
      <c r="L338" s="9">
        <v>142.51499999999999</v>
      </c>
      <c r="M338" s="9">
        <v>245.09</v>
      </c>
      <c r="N338" s="9">
        <v>227.12</v>
      </c>
      <c r="O338" s="9">
        <v>199.67699999999999</v>
      </c>
      <c r="P338" s="9">
        <v>157.82400000000001</v>
      </c>
      <c r="Q338" s="9">
        <v>105.324</v>
      </c>
      <c r="R338" s="9">
        <v>87.981999999999999</v>
      </c>
      <c r="S338" s="9">
        <v>70.027000000000001</v>
      </c>
      <c r="T338" s="9">
        <v>55.212000000000003</v>
      </c>
    </row>
    <row r="339" spans="1:20" x14ac:dyDescent="0.35">
      <c r="A339">
        <f t="shared" si="11"/>
        <v>339</v>
      </c>
      <c r="B339" s="3" t="s">
        <v>70</v>
      </c>
      <c r="C339" s="3" t="s">
        <v>86</v>
      </c>
      <c r="D339" s="3" t="s">
        <v>49</v>
      </c>
      <c r="E339">
        <v>2027</v>
      </c>
      <c r="F339" s="3" t="str">
        <f t="shared" si="10"/>
        <v>AQOutWELLS2027</v>
      </c>
      <c r="G339" s="9">
        <v>65.158000000000001</v>
      </c>
      <c r="H339" s="9">
        <v>93.207999999999998</v>
      </c>
      <c r="I339" s="9">
        <v>164.58199999999999</v>
      </c>
      <c r="J339" s="9">
        <v>184.477</v>
      </c>
      <c r="K339" s="9">
        <v>157.90299999999999</v>
      </c>
      <c r="L339" s="9">
        <v>141.392</v>
      </c>
      <c r="M339" s="9">
        <v>193.036</v>
      </c>
      <c r="N339" s="9">
        <v>191.65799999999999</v>
      </c>
      <c r="O339" s="9">
        <v>202.821</v>
      </c>
      <c r="P339" s="9">
        <v>270.84800000000001</v>
      </c>
      <c r="Q339" s="9">
        <v>167.21799999999999</v>
      </c>
      <c r="R339" s="9">
        <v>141.22999999999999</v>
      </c>
      <c r="S339" s="9">
        <v>89.308999999999997</v>
      </c>
      <c r="T339" s="9">
        <v>76.897999999999996</v>
      </c>
    </row>
    <row r="340" spans="1:20" x14ac:dyDescent="0.35">
      <c r="A340">
        <f t="shared" si="11"/>
        <v>340</v>
      </c>
      <c r="B340" s="3" t="s">
        <v>70</v>
      </c>
      <c r="C340" s="3" t="s">
        <v>86</v>
      </c>
      <c r="D340" s="3" t="s">
        <v>49</v>
      </c>
      <c r="E340">
        <v>2028</v>
      </c>
      <c r="F340" s="3" t="str">
        <f t="shared" si="10"/>
        <v>AQOutWELLS2028</v>
      </c>
      <c r="G340" s="9">
        <v>87.322999999999993</v>
      </c>
      <c r="H340" s="9">
        <v>110.004</v>
      </c>
      <c r="I340" s="9">
        <v>110.91500000000001</v>
      </c>
      <c r="J340" s="9">
        <v>154.10300000000001</v>
      </c>
      <c r="K340" s="9">
        <v>129.09700000000001</v>
      </c>
      <c r="L340" s="9">
        <v>127.702</v>
      </c>
      <c r="M340" s="9">
        <v>137.11799999999999</v>
      </c>
      <c r="N340" s="9">
        <v>149.066</v>
      </c>
      <c r="O340" s="9">
        <v>169.97800000000001</v>
      </c>
      <c r="P340" s="9">
        <v>191.32599999999999</v>
      </c>
      <c r="Q340" s="9">
        <v>82.3</v>
      </c>
      <c r="R340" s="9">
        <v>76.721999999999994</v>
      </c>
      <c r="S340" s="9">
        <v>70.457999999999998</v>
      </c>
      <c r="T340" s="9">
        <v>54.69</v>
      </c>
    </row>
    <row r="341" spans="1:20" x14ac:dyDescent="0.35">
      <c r="A341">
        <f t="shared" si="11"/>
        <v>341</v>
      </c>
      <c r="B341" s="3" t="s">
        <v>70</v>
      </c>
      <c r="C341" s="3" t="s">
        <v>86</v>
      </c>
      <c r="D341" s="3" t="s">
        <v>49</v>
      </c>
      <c r="E341">
        <v>2029</v>
      </c>
      <c r="F341" s="3" t="str">
        <f t="shared" si="10"/>
        <v>AQOutWELLS2029</v>
      </c>
      <c r="G341" s="9">
        <v>77.527000000000001</v>
      </c>
      <c r="H341" s="9">
        <v>87.647000000000006</v>
      </c>
      <c r="I341" s="9">
        <v>93.525999999999996</v>
      </c>
      <c r="J341" s="9">
        <v>156.48400000000001</v>
      </c>
      <c r="K341" s="9">
        <v>162.452</v>
      </c>
      <c r="L341" s="9">
        <v>196.41399999999999</v>
      </c>
      <c r="M341" s="9">
        <v>210.09</v>
      </c>
      <c r="N341" s="9">
        <v>264.78300000000002</v>
      </c>
      <c r="O341" s="9">
        <v>271.68900000000002</v>
      </c>
      <c r="P341" s="9">
        <v>296.62400000000002</v>
      </c>
      <c r="Q341" s="9">
        <v>218.68600000000001</v>
      </c>
      <c r="R341" s="9">
        <v>164.97300000000001</v>
      </c>
      <c r="S341" s="9">
        <v>129.535</v>
      </c>
      <c r="T341" s="9">
        <v>74.569000000000003</v>
      </c>
    </row>
    <row r="342" spans="1:20" x14ac:dyDescent="0.35">
      <c r="A342">
        <f t="shared" si="11"/>
        <v>342</v>
      </c>
      <c r="B342" s="3" t="s">
        <v>70</v>
      </c>
      <c r="C342" s="3" t="s">
        <v>86</v>
      </c>
      <c r="D342" s="3" t="s">
        <v>50</v>
      </c>
      <c r="E342">
        <v>2020</v>
      </c>
      <c r="F342" s="3" t="str">
        <f t="shared" si="10"/>
        <v>AQOutCHELAN2020</v>
      </c>
      <c r="G342" s="9">
        <v>1.8580000000000001</v>
      </c>
      <c r="H342" s="9">
        <v>2.585</v>
      </c>
      <c r="I342" s="9">
        <v>2.585</v>
      </c>
      <c r="J342" s="9">
        <v>2.585</v>
      </c>
      <c r="K342" s="9">
        <v>2.4319999999999999</v>
      </c>
      <c r="L342" s="9">
        <v>1.5840000000000001</v>
      </c>
      <c r="M342" s="9">
        <v>0.88</v>
      </c>
      <c r="N342" s="9">
        <v>0.88300000000000001</v>
      </c>
      <c r="O342" s="9">
        <v>2.3730000000000002</v>
      </c>
      <c r="P342" s="9">
        <v>1.905</v>
      </c>
      <c r="Q342" s="9">
        <v>0.38200000000000001</v>
      </c>
      <c r="R342" s="9">
        <v>0.88400000000000001</v>
      </c>
      <c r="S342" s="9">
        <v>1.6479999999999999</v>
      </c>
      <c r="T342" s="9">
        <v>1.1319999999999999</v>
      </c>
    </row>
    <row r="343" spans="1:20" x14ac:dyDescent="0.35">
      <c r="A343">
        <f t="shared" si="11"/>
        <v>343</v>
      </c>
      <c r="B343" s="3" t="s">
        <v>70</v>
      </c>
      <c r="C343" s="3" t="s">
        <v>86</v>
      </c>
      <c r="D343" s="3" t="s">
        <v>50</v>
      </c>
      <c r="E343">
        <v>2021</v>
      </c>
      <c r="F343" s="3" t="str">
        <f t="shared" si="10"/>
        <v>AQOutCHELAN2021</v>
      </c>
      <c r="G343" s="9">
        <v>0.86299999999999999</v>
      </c>
      <c r="H343" s="9">
        <v>2.4900000000000002</v>
      </c>
      <c r="I343" s="9">
        <v>2.31</v>
      </c>
      <c r="J343" s="9">
        <v>2.226</v>
      </c>
      <c r="K343" s="9">
        <v>1.982</v>
      </c>
      <c r="L343" s="9">
        <v>1.5840000000000001</v>
      </c>
      <c r="M343" s="9">
        <v>0.88</v>
      </c>
      <c r="N343" s="9">
        <v>0.92100000000000004</v>
      </c>
      <c r="O343" s="9">
        <v>2.3839999999999999</v>
      </c>
      <c r="P343" s="9">
        <v>1.861</v>
      </c>
      <c r="Q343" s="9">
        <v>0.93200000000000005</v>
      </c>
      <c r="R343" s="9">
        <v>1.194</v>
      </c>
      <c r="S343" s="9">
        <v>1.75</v>
      </c>
      <c r="T343" s="9">
        <v>1.0629999999999999</v>
      </c>
    </row>
    <row r="344" spans="1:20" x14ac:dyDescent="0.35">
      <c r="A344">
        <f t="shared" si="11"/>
        <v>344</v>
      </c>
      <c r="B344" s="3" t="s">
        <v>70</v>
      </c>
      <c r="C344" s="3" t="s">
        <v>86</v>
      </c>
      <c r="D344" s="3" t="s">
        <v>50</v>
      </c>
      <c r="E344">
        <v>2022</v>
      </c>
      <c r="F344" s="3" t="str">
        <f t="shared" si="10"/>
        <v>AQOutCHELAN2022</v>
      </c>
      <c r="G344" s="9">
        <v>0.52400000000000002</v>
      </c>
      <c r="H344" s="9">
        <v>2.387</v>
      </c>
      <c r="I344" s="9">
        <v>2.1560000000000001</v>
      </c>
      <c r="J344" s="9">
        <v>2.585</v>
      </c>
      <c r="K344" s="9">
        <v>2.5619999999999998</v>
      </c>
      <c r="L344" s="9">
        <v>1.589</v>
      </c>
      <c r="M344" s="9">
        <v>0.93</v>
      </c>
      <c r="N344" s="9">
        <v>0.96799999999999997</v>
      </c>
      <c r="O344" s="9">
        <v>3.052</v>
      </c>
      <c r="P344" s="9">
        <v>6.6239999999999997</v>
      </c>
      <c r="Q344" s="9">
        <v>3.262</v>
      </c>
      <c r="R344" s="9">
        <v>1.4359999999999999</v>
      </c>
      <c r="S344" s="9">
        <v>1.976</v>
      </c>
      <c r="T344" s="9">
        <v>1.2689999999999999</v>
      </c>
    </row>
    <row r="345" spans="1:20" x14ac:dyDescent="0.35">
      <c r="A345">
        <f t="shared" si="11"/>
        <v>345</v>
      </c>
      <c r="B345" s="3" t="s">
        <v>70</v>
      </c>
      <c r="C345" s="3" t="s">
        <v>86</v>
      </c>
      <c r="D345" s="3" t="s">
        <v>50</v>
      </c>
      <c r="E345">
        <v>2023</v>
      </c>
      <c r="F345" s="3" t="str">
        <f t="shared" si="10"/>
        <v>AQOutCHELAN2023</v>
      </c>
      <c r="G345" s="9">
        <v>0.70899999999999996</v>
      </c>
      <c r="H345" s="9">
        <v>2.1800000000000002</v>
      </c>
      <c r="I345" s="9">
        <v>2.1040000000000001</v>
      </c>
      <c r="J345" s="9">
        <v>2.2090000000000001</v>
      </c>
      <c r="K345" s="9">
        <v>2.42</v>
      </c>
      <c r="L345" s="9">
        <v>1.5860000000000001</v>
      </c>
      <c r="M345" s="9">
        <v>0.88300000000000001</v>
      </c>
      <c r="N345" s="9">
        <v>0.95899999999999996</v>
      </c>
      <c r="O345" s="9">
        <v>2.387</v>
      </c>
      <c r="P345" s="9">
        <v>4.2649999999999997</v>
      </c>
      <c r="Q345" s="9">
        <v>2.1</v>
      </c>
      <c r="R345" s="9">
        <v>1.056</v>
      </c>
      <c r="S345" s="9">
        <v>1.7250000000000001</v>
      </c>
      <c r="T345" s="9">
        <v>1.1020000000000001</v>
      </c>
    </row>
    <row r="346" spans="1:20" x14ac:dyDescent="0.35">
      <c r="A346">
        <f t="shared" si="11"/>
        <v>346</v>
      </c>
      <c r="B346" s="3" t="s">
        <v>70</v>
      </c>
      <c r="C346" s="3" t="s">
        <v>86</v>
      </c>
      <c r="D346" s="3" t="s">
        <v>50</v>
      </c>
      <c r="E346">
        <v>2024</v>
      </c>
      <c r="F346" s="3" t="str">
        <f t="shared" si="10"/>
        <v>AQOutCHELAN2024</v>
      </c>
      <c r="G346" s="9">
        <v>0.49</v>
      </c>
      <c r="H346" s="9">
        <v>1.9550000000000001</v>
      </c>
      <c r="I346" s="9">
        <v>2.0870000000000002</v>
      </c>
      <c r="J346" s="9">
        <v>2.3559999999999999</v>
      </c>
      <c r="K346" s="9">
        <v>2.4740000000000002</v>
      </c>
      <c r="L346" s="9">
        <v>1.587</v>
      </c>
      <c r="M346" s="9">
        <v>0.90400000000000003</v>
      </c>
      <c r="N346" s="9">
        <v>0.96699999999999997</v>
      </c>
      <c r="O346" s="9">
        <v>2.3879999999999999</v>
      </c>
      <c r="P346" s="9">
        <v>2.585</v>
      </c>
      <c r="Q346" s="9">
        <v>1.2509999999999999</v>
      </c>
      <c r="R346" s="9">
        <v>0.85</v>
      </c>
      <c r="S346" s="9">
        <v>1.5940000000000001</v>
      </c>
      <c r="T346" s="9">
        <v>0.99</v>
      </c>
    </row>
    <row r="347" spans="1:20" x14ac:dyDescent="0.35">
      <c r="A347">
        <f t="shared" si="11"/>
        <v>347</v>
      </c>
      <c r="B347" s="3" t="s">
        <v>70</v>
      </c>
      <c r="C347" s="3" t="s">
        <v>86</v>
      </c>
      <c r="D347" s="3" t="s">
        <v>50</v>
      </c>
      <c r="E347">
        <v>2025</v>
      </c>
      <c r="F347" s="3" t="str">
        <f t="shared" si="10"/>
        <v>AQOutCHELAN2025</v>
      </c>
      <c r="G347" s="9">
        <v>0.49</v>
      </c>
      <c r="H347" s="9">
        <v>1.6339999999999999</v>
      </c>
      <c r="I347" s="9">
        <v>1.877</v>
      </c>
      <c r="J347" s="9">
        <v>1.899</v>
      </c>
      <c r="K347" s="9">
        <v>1.778</v>
      </c>
      <c r="L347" s="9">
        <v>1.5840000000000001</v>
      </c>
      <c r="M347" s="9">
        <v>0.88</v>
      </c>
      <c r="N347" s="9">
        <v>0.91800000000000004</v>
      </c>
      <c r="O347" s="9">
        <v>2.379</v>
      </c>
      <c r="P347" s="9">
        <v>0.82699999999999996</v>
      </c>
      <c r="Q347" s="9">
        <v>0.40799999999999997</v>
      </c>
      <c r="R347" s="9">
        <v>0.83</v>
      </c>
      <c r="S347" s="9">
        <v>1.589</v>
      </c>
      <c r="T347" s="9">
        <v>1.0580000000000001</v>
      </c>
    </row>
    <row r="348" spans="1:20" x14ac:dyDescent="0.35">
      <c r="A348">
        <f t="shared" si="11"/>
        <v>348</v>
      </c>
      <c r="B348" s="3" t="s">
        <v>70</v>
      </c>
      <c r="C348" s="3" t="s">
        <v>86</v>
      </c>
      <c r="D348" s="3" t="s">
        <v>50</v>
      </c>
      <c r="E348">
        <v>2026</v>
      </c>
      <c r="F348" s="3" t="str">
        <f t="shared" si="10"/>
        <v>AQOutCHELAN2026</v>
      </c>
      <c r="G348" s="9">
        <v>0.60499999999999998</v>
      </c>
      <c r="H348" s="9">
        <v>2.5760000000000001</v>
      </c>
      <c r="I348" s="9">
        <v>2.2599999999999998</v>
      </c>
      <c r="J348" s="9">
        <v>2.585</v>
      </c>
      <c r="K348" s="9">
        <v>2.577</v>
      </c>
      <c r="L348" s="9">
        <v>1.59</v>
      </c>
      <c r="M348" s="9">
        <v>0.94799999999999995</v>
      </c>
      <c r="N348" s="9">
        <v>0.97099999999999997</v>
      </c>
      <c r="O348" s="9">
        <v>4.1319999999999997</v>
      </c>
      <c r="P348" s="9">
        <v>6.2039999999999997</v>
      </c>
      <c r="Q348" s="9">
        <v>2.673</v>
      </c>
      <c r="R348" s="9">
        <v>1.2949999999999999</v>
      </c>
      <c r="S348" s="9">
        <v>1.839</v>
      </c>
      <c r="T348" s="9">
        <v>1.1499999999999999</v>
      </c>
    </row>
    <row r="349" spans="1:20" x14ac:dyDescent="0.35">
      <c r="A349">
        <f t="shared" si="11"/>
        <v>349</v>
      </c>
      <c r="B349" s="3" t="s">
        <v>70</v>
      </c>
      <c r="C349" s="3" t="s">
        <v>86</v>
      </c>
      <c r="D349" s="3" t="s">
        <v>50</v>
      </c>
      <c r="E349">
        <v>2027</v>
      </c>
      <c r="F349" s="3" t="str">
        <f t="shared" si="10"/>
        <v>AQOutCHELAN2027</v>
      </c>
      <c r="G349" s="9">
        <v>0.55200000000000005</v>
      </c>
      <c r="H349" s="9">
        <v>2.3919999999999999</v>
      </c>
      <c r="I349" s="9">
        <v>2.585</v>
      </c>
      <c r="J349" s="9">
        <v>2.585</v>
      </c>
      <c r="K349" s="9">
        <v>2.585</v>
      </c>
      <c r="L349" s="9">
        <v>1.673</v>
      </c>
      <c r="M349" s="9">
        <v>0.96599999999999997</v>
      </c>
      <c r="N349" s="9">
        <v>0.97</v>
      </c>
      <c r="O349" s="9">
        <v>2.3929999999999998</v>
      </c>
      <c r="P349" s="9">
        <v>4.649</v>
      </c>
      <c r="Q349" s="9">
        <v>2.0990000000000002</v>
      </c>
      <c r="R349" s="9">
        <v>1.095</v>
      </c>
      <c r="S349" s="9">
        <v>1.776</v>
      </c>
      <c r="T349" s="9">
        <v>1.1910000000000001</v>
      </c>
    </row>
    <row r="350" spans="1:20" x14ac:dyDescent="0.35">
      <c r="A350">
        <f t="shared" si="11"/>
        <v>350</v>
      </c>
      <c r="B350" s="3" t="s">
        <v>70</v>
      </c>
      <c r="C350" s="3" t="s">
        <v>86</v>
      </c>
      <c r="D350" s="3" t="s">
        <v>50</v>
      </c>
      <c r="E350">
        <v>2028</v>
      </c>
      <c r="F350" s="3" t="str">
        <f t="shared" si="10"/>
        <v>AQOutCHELAN2028</v>
      </c>
      <c r="G350" s="9">
        <v>0.49</v>
      </c>
      <c r="H350" s="9">
        <v>2.008</v>
      </c>
      <c r="I350" s="9">
        <v>2.1819999999999999</v>
      </c>
      <c r="J350" s="9">
        <v>2.3570000000000002</v>
      </c>
      <c r="K350" s="9">
        <v>2.5569999999999999</v>
      </c>
      <c r="L350" s="9">
        <v>1.5880000000000001</v>
      </c>
      <c r="M350" s="9">
        <v>0.88300000000000001</v>
      </c>
      <c r="N350" s="9">
        <v>0.95499999999999996</v>
      </c>
      <c r="O350" s="9">
        <v>2.383</v>
      </c>
      <c r="P350" s="9">
        <v>5.3019999999999996</v>
      </c>
      <c r="Q350" s="9">
        <v>3.11</v>
      </c>
      <c r="R350" s="9">
        <v>1.446</v>
      </c>
      <c r="S350" s="9">
        <v>1.9830000000000001</v>
      </c>
      <c r="T350" s="9">
        <v>1.3440000000000001</v>
      </c>
    </row>
    <row r="351" spans="1:20" x14ac:dyDescent="0.35">
      <c r="A351">
        <f t="shared" si="11"/>
        <v>351</v>
      </c>
      <c r="B351" s="3" t="s">
        <v>70</v>
      </c>
      <c r="C351" s="3" t="s">
        <v>86</v>
      </c>
      <c r="D351" s="3" t="s">
        <v>50</v>
      </c>
      <c r="E351">
        <v>2029</v>
      </c>
      <c r="F351" s="3" t="str">
        <f t="shared" si="10"/>
        <v>AQOutCHELAN2029</v>
      </c>
      <c r="G351" s="9">
        <v>0.86599999999999999</v>
      </c>
      <c r="H351" s="9">
        <v>2.073</v>
      </c>
      <c r="I351" s="9">
        <v>2.0649999999999999</v>
      </c>
      <c r="J351" s="9">
        <v>2.052</v>
      </c>
      <c r="K351" s="9">
        <v>2.573</v>
      </c>
      <c r="L351" s="9">
        <v>1.591</v>
      </c>
      <c r="M351" s="9">
        <v>0.96599999999999997</v>
      </c>
      <c r="N351" s="9">
        <v>0.97099999999999997</v>
      </c>
      <c r="O351" s="9">
        <v>4.3239999999999998</v>
      </c>
      <c r="P351" s="9">
        <v>8.1890000000000001</v>
      </c>
      <c r="Q351" s="9">
        <v>4.6100000000000003</v>
      </c>
      <c r="R351" s="9">
        <v>2.141</v>
      </c>
      <c r="S351" s="9">
        <v>2.363</v>
      </c>
      <c r="T351" s="9">
        <v>1.399</v>
      </c>
    </row>
    <row r="352" spans="1:20" x14ac:dyDescent="0.35">
      <c r="A352">
        <f t="shared" si="11"/>
        <v>352</v>
      </c>
      <c r="B352" s="3" t="s">
        <v>70</v>
      </c>
      <c r="C352" s="3" t="s">
        <v>86</v>
      </c>
      <c r="D352" s="3" t="s">
        <v>51</v>
      </c>
      <c r="E352">
        <v>2020</v>
      </c>
      <c r="F352" s="3" t="str">
        <f t="shared" si="10"/>
        <v>AQOutR RECH2020</v>
      </c>
      <c r="G352" s="9">
        <v>86.498000000000005</v>
      </c>
      <c r="H352" s="9">
        <v>120.884</v>
      </c>
      <c r="I352" s="9">
        <v>112.10899999999999</v>
      </c>
      <c r="J352" s="9">
        <v>124.06699999999999</v>
      </c>
      <c r="K352" s="9">
        <v>118.88</v>
      </c>
      <c r="L352" s="9">
        <v>86.388000000000005</v>
      </c>
      <c r="M352" s="9">
        <v>132.33600000000001</v>
      </c>
      <c r="N352" s="9">
        <v>161.29599999999999</v>
      </c>
      <c r="O352" s="9">
        <v>185.208</v>
      </c>
      <c r="P352" s="9">
        <v>212.148</v>
      </c>
      <c r="Q352" s="9">
        <v>72.492000000000004</v>
      </c>
      <c r="R352" s="9">
        <v>89</v>
      </c>
      <c r="S352" s="9">
        <v>80.051000000000002</v>
      </c>
      <c r="T352" s="9">
        <v>68.320999999999998</v>
      </c>
    </row>
    <row r="353" spans="1:20" x14ac:dyDescent="0.35">
      <c r="A353">
        <f t="shared" si="11"/>
        <v>353</v>
      </c>
      <c r="B353" s="3" t="s">
        <v>70</v>
      </c>
      <c r="C353" s="3" t="s">
        <v>86</v>
      </c>
      <c r="D353" s="3" t="s">
        <v>51</v>
      </c>
      <c r="E353">
        <v>2021</v>
      </c>
      <c r="F353" s="3" t="str">
        <f t="shared" si="10"/>
        <v>AQOutR RECH2021</v>
      </c>
      <c r="G353" s="9">
        <v>104.40300000000001</v>
      </c>
      <c r="H353" s="9">
        <v>134.28299999999999</v>
      </c>
      <c r="I353" s="9">
        <v>134.28299999999999</v>
      </c>
      <c r="J353" s="9">
        <v>126.851</v>
      </c>
      <c r="K353" s="9">
        <v>140.68700000000001</v>
      </c>
      <c r="L353" s="9">
        <v>89.643000000000001</v>
      </c>
      <c r="M353" s="9">
        <v>65.957999999999998</v>
      </c>
      <c r="N353" s="9">
        <v>142.929</v>
      </c>
      <c r="O353" s="9">
        <v>180.48</v>
      </c>
      <c r="P353" s="9">
        <v>163.92500000000001</v>
      </c>
      <c r="Q353" s="9">
        <v>86.397999999999996</v>
      </c>
      <c r="R353" s="9">
        <v>99.665999999999997</v>
      </c>
      <c r="S353" s="9">
        <v>80.924999999999997</v>
      </c>
      <c r="T353" s="9">
        <v>61.554000000000002</v>
      </c>
    </row>
    <row r="354" spans="1:20" x14ac:dyDescent="0.35">
      <c r="A354">
        <f t="shared" si="11"/>
        <v>354</v>
      </c>
      <c r="B354" s="3" t="s">
        <v>70</v>
      </c>
      <c r="C354" s="3" t="s">
        <v>86</v>
      </c>
      <c r="D354" s="3" t="s">
        <v>51</v>
      </c>
      <c r="E354">
        <v>2022</v>
      </c>
      <c r="F354" s="3" t="str">
        <f t="shared" si="10"/>
        <v>AQOutR RECH2022</v>
      </c>
      <c r="G354" s="9">
        <v>64.659000000000006</v>
      </c>
      <c r="H354" s="9">
        <v>88.344999999999999</v>
      </c>
      <c r="I354" s="9">
        <v>107.751</v>
      </c>
      <c r="J354" s="9">
        <v>140.00800000000001</v>
      </c>
      <c r="K354" s="9">
        <v>132.733</v>
      </c>
      <c r="L354" s="9">
        <v>112.09</v>
      </c>
      <c r="M354" s="9">
        <v>115.12</v>
      </c>
      <c r="N354" s="9">
        <v>151.18299999999999</v>
      </c>
      <c r="O354" s="9">
        <v>190.76</v>
      </c>
      <c r="P354" s="9">
        <v>209.625</v>
      </c>
      <c r="Q354" s="9">
        <v>99.498999999999995</v>
      </c>
      <c r="R354" s="9">
        <v>89.953000000000003</v>
      </c>
      <c r="S354" s="9">
        <v>78.257999999999996</v>
      </c>
      <c r="T354" s="9">
        <v>49.734999999999999</v>
      </c>
    </row>
    <row r="355" spans="1:20" x14ac:dyDescent="0.35">
      <c r="A355">
        <f t="shared" si="11"/>
        <v>355</v>
      </c>
      <c r="B355" s="3" t="s">
        <v>70</v>
      </c>
      <c r="C355" s="3" t="s">
        <v>86</v>
      </c>
      <c r="D355" s="3" t="s">
        <v>51</v>
      </c>
      <c r="E355">
        <v>2023</v>
      </c>
      <c r="F355" s="3" t="str">
        <f t="shared" si="10"/>
        <v>AQOutR RECH2023</v>
      </c>
      <c r="G355" s="9">
        <v>68.176000000000002</v>
      </c>
      <c r="H355" s="9">
        <v>90.694999999999993</v>
      </c>
      <c r="I355" s="9">
        <v>108.10899999999999</v>
      </c>
      <c r="J355" s="9">
        <v>133.03899999999999</v>
      </c>
      <c r="K355" s="9">
        <v>113.557</v>
      </c>
      <c r="L355" s="9">
        <v>100.869</v>
      </c>
      <c r="M355" s="9">
        <v>108.66800000000001</v>
      </c>
      <c r="N355" s="9">
        <v>151.23599999999999</v>
      </c>
      <c r="O355" s="9">
        <v>188.721</v>
      </c>
      <c r="P355" s="9">
        <v>173.184</v>
      </c>
      <c r="Q355" s="9">
        <v>79.566999999999993</v>
      </c>
      <c r="R355" s="9">
        <v>82.89</v>
      </c>
      <c r="S355" s="9">
        <v>79.825999999999993</v>
      </c>
      <c r="T355" s="9">
        <v>45.993000000000002</v>
      </c>
    </row>
    <row r="356" spans="1:20" x14ac:dyDescent="0.35">
      <c r="A356">
        <f t="shared" si="11"/>
        <v>356</v>
      </c>
      <c r="B356" s="3" t="s">
        <v>70</v>
      </c>
      <c r="C356" s="3" t="s">
        <v>86</v>
      </c>
      <c r="D356" s="3" t="s">
        <v>51</v>
      </c>
      <c r="E356">
        <v>2024</v>
      </c>
      <c r="F356" s="3" t="str">
        <f t="shared" si="10"/>
        <v>AQOutR RECH2024</v>
      </c>
      <c r="G356" s="9">
        <v>59.5</v>
      </c>
      <c r="H356" s="9">
        <v>90.266000000000005</v>
      </c>
      <c r="I356" s="9">
        <v>98.762</v>
      </c>
      <c r="J356" s="9">
        <v>125.09</v>
      </c>
      <c r="K356" s="9">
        <v>123.765</v>
      </c>
      <c r="L356" s="9">
        <v>110.601</v>
      </c>
      <c r="M356" s="9">
        <v>115.706</v>
      </c>
      <c r="N356" s="9">
        <v>151.96199999999999</v>
      </c>
      <c r="O356" s="9">
        <v>192.45400000000001</v>
      </c>
      <c r="P356" s="9">
        <v>149.422</v>
      </c>
      <c r="Q356" s="9">
        <v>75.093000000000004</v>
      </c>
      <c r="R356" s="9">
        <v>89.15</v>
      </c>
      <c r="S356" s="9">
        <v>78.293999999999997</v>
      </c>
      <c r="T356" s="9">
        <v>47.798999999999999</v>
      </c>
    </row>
    <row r="357" spans="1:20" x14ac:dyDescent="0.35">
      <c r="A357">
        <f t="shared" si="11"/>
        <v>357</v>
      </c>
      <c r="B357" s="3" t="s">
        <v>70</v>
      </c>
      <c r="C357" s="3" t="s">
        <v>86</v>
      </c>
      <c r="D357" s="3" t="s">
        <v>51</v>
      </c>
      <c r="E357">
        <v>2025</v>
      </c>
      <c r="F357" s="3" t="str">
        <f t="shared" si="10"/>
        <v>AQOutR RECH2025</v>
      </c>
      <c r="G357" s="9">
        <v>46.204999999999998</v>
      </c>
      <c r="H357" s="9">
        <v>93.893000000000001</v>
      </c>
      <c r="I357" s="9">
        <v>85.462000000000003</v>
      </c>
      <c r="J357" s="9">
        <v>63.473999999999997</v>
      </c>
      <c r="K357" s="9">
        <v>64.444000000000003</v>
      </c>
      <c r="L357" s="9">
        <v>60.732999999999997</v>
      </c>
      <c r="M357" s="9">
        <v>56.927</v>
      </c>
      <c r="N357" s="9">
        <v>61.046999999999997</v>
      </c>
      <c r="O357" s="9">
        <v>73.933999999999997</v>
      </c>
      <c r="P357" s="9">
        <v>94.99</v>
      </c>
      <c r="Q357" s="9">
        <v>83.307000000000002</v>
      </c>
      <c r="R357" s="9">
        <v>100.943</v>
      </c>
      <c r="S357" s="9">
        <v>76.09</v>
      </c>
      <c r="T357" s="9">
        <v>61.944000000000003</v>
      </c>
    </row>
    <row r="358" spans="1:20" x14ac:dyDescent="0.35">
      <c r="A358">
        <f t="shared" si="11"/>
        <v>358</v>
      </c>
      <c r="B358" s="3" t="s">
        <v>70</v>
      </c>
      <c r="C358" s="3" t="s">
        <v>86</v>
      </c>
      <c r="D358" s="3" t="s">
        <v>51</v>
      </c>
      <c r="E358">
        <v>2026</v>
      </c>
      <c r="F358" s="3" t="str">
        <f t="shared" si="10"/>
        <v>AQOutR RECH2026</v>
      </c>
      <c r="G358" s="9">
        <v>61.692999999999998</v>
      </c>
      <c r="H358" s="9">
        <v>79.215000000000003</v>
      </c>
      <c r="I358" s="9">
        <v>104.55800000000001</v>
      </c>
      <c r="J358" s="9">
        <v>122.098</v>
      </c>
      <c r="K358" s="9">
        <v>142.75299999999999</v>
      </c>
      <c r="L358" s="9">
        <v>142.94200000000001</v>
      </c>
      <c r="M358" s="9">
        <v>248.27600000000001</v>
      </c>
      <c r="N358" s="9">
        <v>231.06700000000001</v>
      </c>
      <c r="O358" s="9">
        <v>205.82599999999999</v>
      </c>
      <c r="P358" s="9">
        <v>166.55500000000001</v>
      </c>
      <c r="Q358" s="9">
        <v>109.461</v>
      </c>
      <c r="R358" s="9">
        <v>89.870999999999995</v>
      </c>
      <c r="S358" s="9">
        <v>71.933999999999997</v>
      </c>
      <c r="T358" s="9">
        <v>56.366</v>
      </c>
    </row>
    <row r="359" spans="1:20" x14ac:dyDescent="0.35">
      <c r="A359">
        <f t="shared" si="11"/>
        <v>359</v>
      </c>
      <c r="B359" s="3" t="s">
        <v>70</v>
      </c>
      <c r="C359" s="3" t="s">
        <v>86</v>
      </c>
      <c r="D359" s="3" t="s">
        <v>51</v>
      </c>
      <c r="E359">
        <v>2027</v>
      </c>
      <c r="F359" s="3" t="str">
        <f t="shared" si="10"/>
        <v>AQOutR RECH2027</v>
      </c>
      <c r="G359" s="9">
        <v>65.37</v>
      </c>
      <c r="H359" s="9">
        <v>95.552000000000007</v>
      </c>
      <c r="I359" s="9">
        <v>165.86699999999999</v>
      </c>
      <c r="J359" s="9">
        <v>187.416</v>
      </c>
      <c r="K359" s="9">
        <v>160.511</v>
      </c>
      <c r="L359" s="9">
        <v>142.56299999999999</v>
      </c>
      <c r="M359" s="9">
        <v>191.11199999999999</v>
      </c>
      <c r="N359" s="9">
        <v>190.79499999999999</v>
      </c>
      <c r="O359" s="9">
        <v>204.68899999999999</v>
      </c>
      <c r="P359" s="9">
        <v>278.411</v>
      </c>
      <c r="Q359" s="9">
        <v>169.06899999999999</v>
      </c>
      <c r="R359" s="9">
        <v>142.215</v>
      </c>
      <c r="S359" s="9">
        <v>90.320999999999998</v>
      </c>
      <c r="T359" s="9">
        <v>77.849999999999994</v>
      </c>
    </row>
    <row r="360" spans="1:20" x14ac:dyDescent="0.35">
      <c r="A360">
        <f t="shared" si="11"/>
        <v>360</v>
      </c>
      <c r="B360" s="3" t="s">
        <v>70</v>
      </c>
      <c r="C360" s="3" t="s">
        <v>86</v>
      </c>
      <c r="D360" s="3" t="s">
        <v>51</v>
      </c>
      <c r="E360">
        <v>2028</v>
      </c>
      <c r="F360" s="3" t="str">
        <f t="shared" si="10"/>
        <v>AQOutR RECH2028</v>
      </c>
      <c r="G360" s="9">
        <v>86.852999999999994</v>
      </c>
      <c r="H360" s="9">
        <v>111.946</v>
      </c>
      <c r="I360" s="9">
        <v>112.584</v>
      </c>
      <c r="J360" s="9">
        <v>156.22300000000001</v>
      </c>
      <c r="K360" s="9">
        <v>131.74199999999999</v>
      </c>
      <c r="L360" s="9">
        <v>129.22499999999999</v>
      </c>
      <c r="M360" s="9">
        <v>136.21799999999999</v>
      </c>
      <c r="N360" s="9">
        <v>149.27699999999999</v>
      </c>
      <c r="O360" s="9">
        <v>174.285</v>
      </c>
      <c r="P360" s="9">
        <v>200.29900000000001</v>
      </c>
      <c r="Q360" s="9">
        <v>87.754000000000005</v>
      </c>
      <c r="R360" s="9">
        <v>78.83</v>
      </c>
      <c r="S360" s="9">
        <v>72.582999999999998</v>
      </c>
      <c r="T360" s="9">
        <v>55.912999999999997</v>
      </c>
    </row>
    <row r="361" spans="1:20" x14ac:dyDescent="0.35">
      <c r="A361">
        <f t="shared" si="11"/>
        <v>361</v>
      </c>
      <c r="B361" s="3" t="s">
        <v>70</v>
      </c>
      <c r="C361" s="3" t="s">
        <v>86</v>
      </c>
      <c r="D361" s="3" t="s">
        <v>51</v>
      </c>
      <c r="E361">
        <v>2029</v>
      </c>
      <c r="F361" s="3" t="str">
        <f t="shared" si="10"/>
        <v>AQOutR RECH2029</v>
      </c>
      <c r="G361" s="9">
        <v>78.221999999999994</v>
      </c>
      <c r="H361" s="9">
        <v>89.846999999999994</v>
      </c>
      <c r="I361" s="9">
        <v>95.622</v>
      </c>
      <c r="J361" s="9">
        <v>158.434</v>
      </c>
      <c r="K361" s="9">
        <v>164.34399999999999</v>
      </c>
      <c r="L361" s="9">
        <v>196.48500000000001</v>
      </c>
      <c r="M361" s="9">
        <v>211.553</v>
      </c>
      <c r="N361" s="9">
        <v>265.86200000000002</v>
      </c>
      <c r="O361" s="9">
        <v>280.88400000000001</v>
      </c>
      <c r="P361" s="9">
        <v>306.77999999999997</v>
      </c>
      <c r="Q361" s="9">
        <v>224.12700000000001</v>
      </c>
      <c r="R361" s="9">
        <v>167.958</v>
      </c>
      <c r="S361" s="9">
        <v>131.667</v>
      </c>
      <c r="T361" s="9">
        <v>75.906999999999996</v>
      </c>
    </row>
    <row r="362" spans="1:20" x14ac:dyDescent="0.35">
      <c r="A362">
        <f t="shared" si="11"/>
        <v>362</v>
      </c>
      <c r="B362" s="3" t="s">
        <v>70</v>
      </c>
      <c r="C362" s="3" t="s">
        <v>86</v>
      </c>
      <c r="D362" s="3" t="s">
        <v>52</v>
      </c>
      <c r="E362">
        <v>2020</v>
      </c>
      <c r="F362" s="3" t="str">
        <f t="shared" si="10"/>
        <v>AQOutROCK I2020</v>
      </c>
      <c r="G362" s="9">
        <v>89.274000000000001</v>
      </c>
      <c r="H362" s="9">
        <v>125.124</v>
      </c>
      <c r="I362" s="9">
        <v>114.236</v>
      </c>
      <c r="J362" s="9">
        <v>125.33</v>
      </c>
      <c r="K362" s="9">
        <v>119.976</v>
      </c>
      <c r="L362" s="9">
        <v>89.135000000000005</v>
      </c>
      <c r="M362" s="9">
        <v>138.03100000000001</v>
      </c>
      <c r="N362" s="9">
        <v>165.858</v>
      </c>
      <c r="O362" s="9">
        <v>194.124</v>
      </c>
      <c r="P362" s="9">
        <v>217.76599999999999</v>
      </c>
      <c r="Q362" s="9">
        <v>72.927999999999997</v>
      </c>
      <c r="R362" s="9">
        <v>88.905000000000001</v>
      </c>
      <c r="S362" s="9">
        <v>79.908000000000001</v>
      </c>
      <c r="T362" s="9">
        <v>68.632000000000005</v>
      </c>
    </row>
    <row r="363" spans="1:20" x14ac:dyDescent="0.35">
      <c r="A363">
        <f t="shared" si="11"/>
        <v>363</v>
      </c>
      <c r="B363" s="3" t="s">
        <v>70</v>
      </c>
      <c r="C363" s="3" t="s">
        <v>86</v>
      </c>
      <c r="D363" s="3" t="s">
        <v>52</v>
      </c>
      <c r="E363">
        <v>2021</v>
      </c>
      <c r="F363" s="3" t="str">
        <f t="shared" si="10"/>
        <v>AQOutROCK I2021</v>
      </c>
      <c r="G363" s="9">
        <v>107.35899999999999</v>
      </c>
      <c r="H363" s="9">
        <v>137.649</v>
      </c>
      <c r="I363" s="9">
        <v>136.96799999999999</v>
      </c>
      <c r="J363" s="9">
        <v>128.19800000000001</v>
      </c>
      <c r="K363" s="9">
        <v>141.85</v>
      </c>
      <c r="L363" s="9">
        <v>92.683999999999997</v>
      </c>
      <c r="M363" s="9">
        <v>69.834000000000003</v>
      </c>
      <c r="N363" s="9">
        <v>152.40700000000001</v>
      </c>
      <c r="O363" s="9">
        <v>189.571</v>
      </c>
      <c r="P363" s="9">
        <v>165.27500000000001</v>
      </c>
      <c r="Q363" s="9">
        <v>87.391999999999996</v>
      </c>
      <c r="R363" s="9">
        <v>100.071</v>
      </c>
      <c r="S363" s="9">
        <v>80.986000000000004</v>
      </c>
      <c r="T363" s="9">
        <v>62.107999999999997</v>
      </c>
    </row>
    <row r="364" spans="1:20" x14ac:dyDescent="0.35">
      <c r="A364">
        <f t="shared" si="11"/>
        <v>364</v>
      </c>
      <c r="B364" s="3" t="s">
        <v>70</v>
      </c>
      <c r="C364" s="3" t="s">
        <v>86</v>
      </c>
      <c r="D364" s="3" t="s">
        <v>52</v>
      </c>
      <c r="E364">
        <v>2022</v>
      </c>
      <c r="F364" s="3" t="str">
        <f t="shared" si="10"/>
        <v>AQOutROCK I2022</v>
      </c>
      <c r="G364" s="9">
        <v>66.129000000000005</v>
      </c>
      <c r="H364" s="9">
        <v>91.012</v>
      </c>
      <c r="I364" s="9">
        <v>109.434</v>
      </c>
      <c r="J364" s="9">
        <v>142.77099999999999</v>
      </c>
      <c r="K364" s="9">
        <v>137.19800000000001</v>
      </c>
      <c r="L364" s="9">
        <v>117.09699999999999</v>
      </c>
      <c r="M364" s="9">
        <v>120.40600000000001</v>
      </c>
      <c r="N364" s="9">
        <v>157.78399999999999</v>
      </c>
      <c r="O364" s="9">
        <v>200.95500000000001</v>
      </c>
      <c r="P364" s="9">
        <v>217.87100000000001</v>
      </c>
      <c r="Q364" s="9">
        <v>101.986</v>
      </c>
      <c r="R364" s="9">
        <v>90.421000000000006</v>
      </c>
      <c r="S364" s="9">
        <v>78.271000000000001</v>
      </c>
      <c r="T364" s="9">
        <v>50.06</v>
      </c>
    </row>
    <row r="365" spans="1:20" x14ac:dyDescent="0.35">
      <c r="A365">
        <f t="shared" si="11"/>
        <v>365</v>
      </c>
      <c r="B365" s="3" t="s">
        <v>70</v>
      </c>
      <c r="C365" s="3" t="s">
        <v>86</v>
      </c>
      <c r="D365" s="3" t="s">
        <v>52</v>
      </c>
      <c r="E365">
        <v>2023</v>
      </c>
      <c r="F365" s="3" t="str">
        <f t="shared" si="10"/>
        <v>AQOutROCK I2023</v>
      </c>
      <c r="G365" s="9">
        <v>70.248000000000005</v>
      </c>
      <c r="H365" s="9">
        <v>92.581999999999994</v>
      </c>
      <c r="I365" s="9">
        <v>109.42700000000001</v>
      </c>
      <c r="J365" s="9">
        <v>134.88200000000001</v>
      </c>
      <c r="K365" s="9">
        <v>116.035</v>
      </c>
      <c r="L365" s="9">
        <v>105.559</v>
      </c>
      <c r="M365" s="9">
        <v>114.431</v>
      </c>
      <c r="N365" s="9">
        <v>157.756</v>
      </c>
      <c r="O365" s="9">
        <v>199.63</v>
      </c>
      <c r="P365" s="9">
        <v>178.06299999999999</v>
      </c>
      <c r="Q365" s="9">
        <v>80.244</v>
      </c>
      <c r="R365" s="9">
        <v>82.942999999999998</v>
      </c>
      <c r="S365" s="9">
        <v>79.695999999999998</v>
      </c>
      <c r="T365" s="9">
        <v>46.28</v>
      </c>
    </row>
    <row r="366" spans="1:20" x14ac:dyDescent="0.35">
      <c r="A366">
        <f t="shared" si="11"/>
        <v>366</v>
      </c>
      <c r="B366" s="3" t="s">
        <v>70</v>
      </c>
      <c r="C366" s="3" t="s">
        <v>86</v>
      </c>
      <c r="D366" s="3" t="s">
        <v>52</v>
      </c>
      <c r="E366">
        <v>2024</v>
      </c>
      <c r="F366" s="3" t="str">
        <f t="shared" si="10"/>
        <v>AQOutROCK I2024</v>
      </c>
      <c r="G366" s="9">
        <v>60.469000000000001</v>
      </c>
      <c r="H366" s="9">
        <v>93.152000000000001</v>
      </c>
      <c r="I366" s="9">
        <v>100.389</v>
      </c>
      <c r="J366" s="9">
        <v>127.824</v>
      </c>
      <c r="K366" s="9">
        <v>127.08199999999999</v>
      </c>
      <c r="L366" s="9">
        <v>114.673</v>
      </c>
      <c r="M366" s="9">
        <v>121.917</v>
      </c>
      <c r="N366" s="9">
        <v>158.102</v>
      </c>
      <c r="O366" s="9">
        <v>201.959</v>
      </c>
      <c r="P366" s="9">
        <v>152.221</v>
      </c>
      <c r="Q366" s="9">
        <v>75.584000000000003</v>
      </c>
      <c r="R366" s="9">
        <v>88.986000000000004</v>
      </c>
      <c r="S366" s="9">
        <v>78.100999999999999</v>
      </c>
      <c r="T366" s="9">
        <v>48.076000000000001</v>
      </c>
    </row>
    <row r="367" spans="1:20" x14ac:dyDescent="0.35">
      <c r="A367">
        <f t="shared" si="11"/>
        <v>367</v>
      </c>
      <c r="B367" s="3" t="s">
        <v>70</v>
      </c>
      <c r="C367" s="3" t="s">
        <v>86</v>
      </c>
      <c r="D367" s="3" t="s">
        <v>52</v>
      </c>
      <c r="E367">
        <v>2025</v>
      </c>
      <c r="F367" s="3" t="str">
        <f t="shared" si="10"/>
        <v>AQOutROCK I2025</v>
      </c>
      <c r="G367" s="9">
        <v>47.399000000000001</v>
      </c>
      <c r="H367" s="9">
        <v>95.37</v>
      </c>
      <c r="I367" s="9">
        <v>86.701999999999998</v>
      </c>
      <c r="J367" s="9">
        <v>64.453999999999994</v>
      </c>
      <c r="K367" s="9">
        <v>65.325999999999993</v>
      </c>
      <c r="L367" s="9">
        <v>64.337999999999994</v>
      </c>
      <c r="M367" s="9">
        <v>63.192</v>
      </c>
      <c r="N367" s="9">
        <v>68.418999999999997</v>
      </c>
      <c r="O367" s="9">
        <v>82.953000000000003</v>
      </c>
      <c r="P367" s="9">
        <v>98.31</v>
      </c>
      <c r="Q367" s="9">
        <v>83.305000000000007</v>
      </c>
      <c r="R367" s="9">
        <v>101.184</v>
      </c>
      <c r="S367" s="9">
        <v>76.174999999999997</v>
      </c>
      <c r="T367" s="9">
        <v>62.491999999999997</v>
      </c>
    </row>
    <row r="368" spans="1:20" x14ac:dyDescent="0.35">
      <c r="A368">
        <f t="shared" si="11"/>
        <v>368</v>
      </c>
      <c r="B368" s="3" t="s">
        <v>70</v>
      </c>
      <c r="C368" s="3" t="s">
        <v>86</v>
      </c>
      <c r="D368" s="3" t="s">
        <v>52</v>
      </c>
      <c r="E368">
        <v>2026</v>
      </c>
      <c r="F368" s="3" t="str">
        <f t="shared" si="10"/>
        <v>AQOutROCK I2026</v>
      </c>
      <c r="G368" s="9">
        <v>63.656999999999996</v>
      </c>
      <c r="H368" s="9">
        <v>83.346999999999994</v>
      </c>
      <c r="I368" s="9">
        <v>106.789</v>
      </c>
      <c r="J368" s="9">
        <v>127.642</v>
      </c>
      <c r="K368" s="9">
        <v>147.167</v>
      </c>
      <c r="L368" s="9">
        <v>146.32599999999999</v>
      </c>
      <c r="M368" s="9">
        <v>258.64100000000002</v>
      </c>
      <c r="N368" s="9">
        <v>245.12700000000001</v>
      </c>
      <c r="O368" s="9">
        <v>213.66300000000001</v>
      </c>
      <c r="P368" s="9">
        <v>171.65199999999999</v>
      </c>
      <c r="Q368" s="9">
        <v>110.798</v>
      </c>
      <c r="R368" s="9">
        <v>90.040999999999997</v>
      </c>
      <c r="S368" s="9">
        <v>71.774000000000001</v>
      </c>
      <c r="T368" s="9">
        <v>56.7</v>
      </c>
    </row>
    <row r="369" spans="1:20" x14ac:dyDescent="0.35">
      <c r="A369">
        <f t="shared" si="11"/>
        <v>369</v>
      </c>
      <c r="B369" s="3" t="s">
        <v>70</v>
      </c>
      <c r="C369" s="3" t="s">
        <v>86</v>
      </c>
      <c r="D369" s="3" t="s">
        <v>52</v>
      </c>
      <c r="E369">
        <v>2027</v>
      </c>
      <c r="F369" s="3" t="str">
        <f t="shared" si="10"/>
        <v>AQOutROCK I2027</v>
      </c>
      <c r="G369" s="9">
        <v>66.421999999999997</v>
      </c>
      <c r="H369" s="9">
        <v>99.259</v>
      </c>
      <c r="I369" s="9">
        <v>175.19</v>
      </c>
      <c r="J369" s="9">
        <v>190.54300000000001</v>
      </c>
      <c r="K369" s="9">
        <v>162.101</v>
      </c>
      <c r="L369" s="9">
        <v>146.57599999999999</v>
      </c>
      <c r="M369" s="9">
        <v>195.595</v>
      </c>
      <c r="N369" s="9">
        <v>198.97300000000001</v>
      </c>
      <c r="O369" s="9">
        <v>211.339</v>
      </c>
      <c r="P369" s="9">
        <v>284.77199999999999</v>
      </c>
      <c r="Q369" s="9">
        <v>169.55799999999999</v>
      </c>
      <c r="R369" s="9">
        <v>141.97200000000001</v>
      </c>
      <c r="S369" s="9">
        <v>89.784999999999997</v>
      </c>
      <c r="T369" s="9">
        <v>78.444999999999993</v>
      </c>
    </row>
    <row r="370" spans="1:20" x14ac:dyDescent="0.35">
      <c r="A370">
        <f t="shared" si="11"/>
        <v>370</v>
      </c>
      <c r="B370" s="3" t="s">
        <v>70</v>
      </c>
      <c r="C370" s="3" t="s">
        <v>86</v>
      </c>
      <c r="D370" s="3" t="s">
        <v>52</v>
      </c>
      <c r="E370">
        <v>2028</v>
      </c>
      <c r="F370" s="3" t="str">
        <f t="shared" si="10"/>
        <v>AQOutROCK I2028</v>
      </c>
      <c r="G370" s="9">
        <v>87.963999999999999</v>
      </c>
      <c r="H370" s="9">
        <v>114.51</v>
      </c>
      <c r="I370" s="9">
        <v>115.128</v>
      </c>
      <c r="J370" s="9">
        <v>158.44999999999999</v>
      </c>
      <c r="K370" s="9">
        <v>136.708</v>
      </c>
      <c r="L370" s="9">
        <v>134.172</v>
      </c>
      <c r="M370" s="9">
        <v>139.31200000000001</v>
      </c>
      <c r="N370" s="9">
        <v>155.196</v>
      </c>
      <c r="O370" s="9">
        <v>184.512</v>
      </c>
      <c r="P370" s="9">
        <v>208.42500000000001</v>
      </c>
      <c r="Q370" s="9">
        <v>89.855000000000004</v>
      </c>
      <c r="R370" s="9">
        <v>79.278000000000006</v>
      </c>
      <c r="S370" s="9">
        <v>72.691999999999993</v>
      </c>
      <c r="T370" s="9">
        <v>56.414999999999999</v>
      </c>
    </row>
    <row r="371" spans="1:20" x14ac:dyDescent="0.35">
      <c r="A371">
        <f t="shared" si="11"/>
        <v>371</v>
      </c>
      <c r="B371" s="3" t="s">
        <v>70</v>
      </c>
      <c r="C371" s="3" t="s">
        <v>86</v>
      </c>
      <c r="D371" s="3" t="s">
        <v>52</v>
      </c>
      <c r="E371">
        <v>2029</v>
      </c>
      <c r="F371" s="3" t="str">
        <f t="shared" si="10"/>
        <v>AQOutROCK I2029</v>
      </c>
      <c r="G371" s="9">
        <v>80.978999999999999</v>
      </c>
      <c r="H371" s="9">
        <v>91.599000000000004</v>
      </c>
      <c r="I371" s="9">
        <v>96.676000000000002</v>
      </c>
      <c r="J371" s="9">
        <v>159.30699999999999</v>
      </c>
      <c r="K371" s="9">
        <v>168.56700000000001</v>
      </c>
      <c r="L371" s="9">
        <v>200.12700000000001</v>
      </c>
      <c r="M371" s="9">
        <v>224.18700000000001</v>
      </c>
      <c r="N371" s="9">
        <v>276.87400000000002</v>
      </c>
      <c r="O371" s="9">
        <v>294.42200000000003</v>
      </c>
      <c r="P371" s="9">
        <v>316.702</v>
      </c>
      <c r="Q371" s="9">
        <v>227.30799999999999</v>
      </c>
      <c r="R371" s="9">
        <v>168.98500000000001</v>
      </c>
      <c r="S371" s="9">
        <v>131.369</v>
      </c>
      <c r="T371" s="9">
        <v>76.171000000000006</v>
      </c>
    </row>
    <row r="372" spans="1:20" x14ac:dyDescent="0.35">
      <c r="A372">
        <f t="shared" si="11"/>
        <v>372</v>
      </c>
      <c r="B372" s="3" t="s">
        <v>70</v>
      </c>
      <c r="C372" s="3" t="s">
        <v>86</v>
      </c>
      <c r="D372" s="3" t="s">
        <v>53</v>
      </c>
      <c r="E372">
        <v>2020</v>
      </c>
      <c r="F372" s="3" t="str">
        <f t="shared" si="10"/>
        <v>AQOutWANAP2020</v>
      </c>
      <c r="G372" s="9">
        <v>88.710999999999999</v>
      </c>
      <c r="H372" s="9">
        <v>125.387</v>
      </c>
      <c r="I372" s="9">
        <v>114.236</v>
      </c>
      <c r="J372" s="9">
        <v>125.209</v>
      </c>
      <c r="K372" s="9">
        <v>119.53100000000001</v>
      </c>
      <c r="L372" s="9">
        <v>89.176000000000002</v>
      </c>
      <c r="M372" s="9">
        <v>137.07300000000001</v>
      </c>
      <c r="N372" s="9">
        <v>164.93100000000001</v>
      </c>
      <c r="O372" s="9">
        <v>192.059</v>
      </c>
      <c r="P372" s="9">
        <v>219.21899999999999</v>
      </c>
      <c r="Q372" s="9">
        <v>73.680000000000007</v>
      </c>
      <c r="R372" s="9">
        <v>88.867999999999995</v>
      </c>
      <c r="S372" s="9">
        <v>79.856999999999999</v>
      </c>
      <c r="T372" s="9">
        <v>68.171000000000006</v>
      </c>
    </row>
    <row r="373" spans="1:20" x14ac:dyDescent="0.35">
      <c r="A373">
        <f t="shared" si="11"/>
        <v>373</v>
      </c>
      <c r="B373" s="3" t="s">
        <v>70</v>
      </c>
      <c r="C373" s="3" t="s">
        <v>86</v>
      </c>
      <c r="D373" s="3" t="s">
        <v>53</v>
      </c>
      <c r="E373">
        <v>2021</v>
      </c>
      <c r="F373" s="3" t="str">
        <f t="shared" si="10"/>
        <v>AQOutWANAP2021</v>
      </c>
      <c r="G373" s="9">
        <v>107.069</v>
      </c>
      <c r="H373" s="9">
        <v>137.08699999999999</v>
      </c>
      <c r="I373" s="9">
        <v>137.191</v>
      </c>
      <c r="J373" s="9">
        <v>128.14400000000001</v>
      </c>
      <c r="K373" s="9">
        <v>141.69900000000001</v>
      </c>
      <c r="L373" s="9">
        <v>92.421999999999997</v>
      </c>
      <c r="M373" s="9">
        <v>68.209999999999994</v>
      </c>
      <c r="N373" s="9">
        <v>150.36699999999999</v>
      </c>
      <c r="O373" s="9">
        <v>189.89400000000001</v>
      </c>
      <c r="P373" s="9">
        <v>164.83199999999999</v>
      </c>
      <c r="Q373" s="9">
        <v>88.037000000000006</v>
      </c>
      <c r="R373" s="9">
        <v>100.14</v>
      </c>
      <c r="S373" s="9">
        <v>81.113</v>
      </c>
      <c r="T373" s="9">
        <v>61.987000000000002</v>
      </c>
    </row>
    <row r="374" spans="1:20" x14ac:dyDescent="0.35">
      <c r="A374">
        <f t="shared" si="11"/>
        <v>374</v>
      </c>
      <c r="B374" s="3" t="s">
        <v>70</v>
      </c>
      <c r="C374" s="3" t="s">
        <v>86</v>
      </c>
      <c r="D374" s="3" t="s">
        <v>53</v>
      </c>
      <c r="E374">
        <v>2022</v>
      </c>
      <c r="F374" s="3" t="str">
        <f t="shared" si="10"/>
        <v>AQOutWANAP2022</v>
      </c>
      <c r="G374" s="9">
        <v>65.733000000000004</v>
      </c>
      <c r="H374" s="9">
        <v>90.936000000000007</v>
      </c>
      <c r="I374" s="9">
        <v>109.27500000000001</v>
      </c>
      <c r="J374" s="9">
        <v>142.22</v>
      </c>
      <c r="K374" s="9">
        <v>137.447</v>
      </c>
      <c r="L374" s="9">
        <v>116.98699999999999</v>
      </c>
      <c r="M374" s="9">
        <v>119.517</v>
      </c>
      <c r="N374" s="9">
        <v>155.96299999999999</v>
      </c>
      <c r="O374" s="9">
        <v>199.047</v>
      </c>
      <c r="P374" s="9">
        <v>220.273</v>
      </c>
      <c r="Q374" s="9">
        <v>102.93600000000001</v>
      </c>
      <c r="R374" s="9">
        <v>90.426000000000002</v>
      </c>
      <c r="S374" s="9">
        <v>78.216999999999999</v>
      </c>
      <c r="T374" s="9">
        <v>49.616</v>
      </c>
    </row>
    <row r="375" spans="1:20" x14ac:dyDescent="0.35">
      <c r="A375">
        <f t="shared" si="11"/>
        <v>375</v>
      </c>
      <c r="B375" s="3" t="s">
        <v>70</v>
      </c>
      <c r="C375" s="3" t="s">
        <v>86</v>
      </c>
      <c r="D375" s="3" t="s">
        <v>53</v>
      </c>
      <c r="E375">
        <v>2023</v>
      </c>
      <c r="F375" s="3" t="str">
        <f t="shared" si="10"/>
        <v>AQOutWANAP2023</v>
      </c>
      <c r="G375" s="9">
        <v>70.103999999999999</v>
      </c>
      <c r="H375" s="9">
        <v>92.474000000000004</v>
      </c>
      <c r="I375" s="9">
        <v>109.294</v>
      </c>
      <c r="J375" s="9">
        <v>134.69900000000001</v>
      </c>
      <c r="K375" s="9">
        <v>115.66</v>
      </c>
      <c r="L375" s="9">
        <v>104.53700000000001</v>
      </c>
      <c r="M375" s="9">
        <v>114.443</v>
      </c>
      <c r="N375" s="9">
        <v>157.43199999999999</v>
      </c>
      <c r="O375" s="9">
        <v>198.51900000000001</v>
      </c>
      <c r="P375" s="9">
        <v>179.55600000000001</v>
      </c>
      <c r="Q375" s="9">
        <v>80.703000000000003</v>
      </c>
      <c r="R375" s="9">
        <v>82.924000000000007</v>
      </c>
      <c r="S375" s="9">
        <v>79.655000000000001</v>
      </c>
      <c r="T375" s="9">
        <v>46.015999999999998</v>
      </c>
    </row>
    <row r="376" spans="1:20" x14ac:dyDescent="0.35">
      <c r="A376">
        <f t="shared" si="11"/>
        <v>376</v>
      </c>
      <c r="B376" s="3" t="s">
        <v>70</v>
      </c>
      <c r="C376" s="3" t="s">
        <v>86</v>
      </c>
      <c r="D376" s="3" t="s">
        <v>53</v>
      </c>
      <c r="E376">
        <v>2024</v>
      </c>
      <c r="F376" s="3" t="str">
        <f t="shared" si="10"/>
        <v>AQOutWANAP2024</v>
      </c>
      <c r="G376" s="9">
        <v>59.826999999999998</v>
      </c>
      <c r="H376" s="9">
        <v>93.299000000000007</v>
      </c>
      <c r="I376" s="9">
        <v>100.193</v>
      </c>
      <c r="J376" s="9">
        <v>127.655</v>
      </c>
      <c r="K376" s="9">
        <v>127.021</v>
      </c>
      <c r="L376" s="9">
        <v>113.239</v>
      </c>
      <c r="M376" s="9">
        <v>122.26300000000001</v>
      </c>
      <c r="N376" s="9">
        <v>157.86799999999999</v>
      </c>
      <c r="O376" s="9">
        <v>201.858</v>
      </c>
      <c r="P376" s="9">
        <v>152.87200000000001</v>
      </c>
      <c r="Q376" s="9">
        <v>76.042000000000002</v>
      </c>
      <c r="R376" s="9">
        <v>88.790999999999997</v>
      </c>
      <c r="S376" s="9">
        <v>77.948999999999998</v>
      </c>
      <c r="T376" s="9">
        <v>47.841999999999999</v>
      </c>
    </row>
    <row r="377" spans="1:20" x14ac:dyDescent="0.35">
      <c r="A377">
        <f t="shared" si="11"/>
        <v>377</v>
      </c>
      <c r="B377" s="3" t="s">
        <v>70</v>
      </c>
      <c r="C377" s="3" t="s">
        <v>86</v>
      </c>
      <c r="D377" s="3" t="s">
        <v>53</v>
      </c>
      <c r="E377">
        <v>2025</v>
      </c>
      <c r="F377" s="3" t="str">
        <f t="shared" si="10"/>
        <v>AQOutWANAP2025</v>
      </c>
      <c r="G377" s="9">
        <v>47.140999999999998</v>
      </c>
      <c r="H377" s="9">
        <v>95.281000000000006</v>
      </c>
      <c r="I377" s="9">
        <v>86.567999999999998</v>
      </c>
      <c r="J377" s="9">
        <v>64.350999999999999</v>
      </c>
      <c r="K377" s="9">
        <v>65.191999999999993</v>
      </c>
      <c r="L377" s="9">
        <v>63.911000000000001</v>
      </c>
      <c r="M377" s="9">
        <v>61.875</v>
      </c>
      <c r="N377" s="9">
        <v>66.236000000000004</v>
      </c>
      <c r="O377" s="9">
        <v>82.674999999999997</v>
      </c>
      <c r="P377" s="9">
        <v>99.268000000000001</v>
      </c>
      <c r="Q377" s="9">
        <v>83.301000000000002</v>
      </c>
      <c r="R377" s="9">
        <v>101.453</v>
      </c>
      <c r="S377" s="9">
        <v>76.322999999999993</v>
      </c>
      <c r="T377" s="9">
        <v>62.274999999999999</v>
      </c>
    </row>
    <row r="378" spans="1:20" x14ac:dyDescent="0.35">
      <c r="A378">
        <f t="shared" si="11"/>
        <v>378</v>
      </c>
      <c r="B378" s="3" t="s">
        <v>70</v>
      </c>
      <c r="C378" s="3" t="s">
        <v>86</v>
      </c>
      <c r="D378" s="3" t="s">
        <v>53</v>
      </c>
      <c r="E378">
        <v>2026</v>
      </c>
      <c r="F378" s="3" t="str">
        <f t="shared" si="10"/>
        <v>AQOutWANAP2026</v>
      </c>
      <c r="G378" s="9">
        <v>63.243000000000002</v>
      </c>
      <c r="H378" s="9">
        <v>83.278999999999996</v>
      </c>
      <c r="I378" s="9">
        <v>106.68899999999999</v>
      </c>
      <c r="J378" s="9">
        <v>127.447</v>
      </c>
      <c r="K378" s="9">
        <v>147.08000000000001</v>
      </c>
      <c r="L378" s="9">
        <v>145.31</v>
      </c>
      <c r="M378" s="9">
        <v>258.05599999999998</v>
      </c>
      <c r="N378" s="9">
        <v>243.99</v>
      </c>
      <c r="O378" s="9">
        <v>213.691</v>
      </c>
      <c r="P378" s="9">
        <v>172.255</v>
      </c>
      <c r="Q378" s="9">
        <v>111.749</v>
      </c>
      <c r="R378" s="9">
        <v>90.058999999999997</v>
      </c>
      <c r="S378" s="9">
        <v>71.808999999999997</v>
      </c>
      <c r="T378" s="9">
        <v>56.502000000000002</v>
      </c>
    </row>
    <row r="379" spans="1:20" x14ac:dyDescent="0.35">
      <c r="A379">
        <f t="shared" si="11"/>
        <v>379</v>
      </c>
      <c r="B379" s="3" t="s">
        <v>70</v>
      </c>
      <c r="C379" s="3" t="s">
        <v>86</v>
      </c>
      <c r="D379" s="3" t="s">
        <v>53</v>
      </c>
      <c r="E379">
        <v>2027</v>
      </c>
      <c r="F379" s="3" t="str">
        <f t="shared" si="10"/>
        <v>AQOutWANAP2027</v>
      </c>
      <c r="G379" s="9">
        <v>65.840999999999994</v>
      </c>
      <c r="H379" s="9">
        <v>99.281000000000006</v>
      </c>
      <c r="I379" s="9">
        <v>174.535</v>
      </c>
      <c r="J379" s="9">
        <v>190.81299999999999</v>
      </c>
      <c r="K379" s="9">
        <v>162.071</v>
      </c>
      <c r="L379" s="9">
        <v>145.626</v>
      </c>
      <c r="M379" s="9">
        <v>193.898</v>
      </c>
      <c r="N379" s="9">
        <v>196.07300000000001</v>
      </c>
      <c r="O379" s="9">
        <v>211.291</v>
      </c>
      <c r="P379" s="9">
        <v>285.68200000000002</v>
      </c>
      <c r="Q379" s="9">
        <v>170.65700000000001</v>
      </c>
      <c r="R379" s="9">
        <v>142.285</v>
      </c>
      <c r="S379" s="9">
        <v>89.835999999999999</v>
      </c>
      <c r="T379" s="9">
        <v>78.311000000000007</v>
      </c>
    </row>
    <row r="380" spans="1:20" x14ac:dyDescent="0.35">
      <c r="A380">
        <f t="shared" si="11"/>
        <v>380</v>
      </c>
      <c r="B380" s="3" t="s">
        <v>70</v>
      </c>
      <c r="C380" s="3" t="s">
        <v>86</v>
      </c>
      <c r="D380" s="3" t="s">
        <v>53</v>
      </c>
      <c r="E380">
        <v>2028</v>
      </c>
      <c r="F380" s="3" t="str">
        <f t="shared" si="10"/>
        <v>AQOutWANAP2028</v>
      </c>
      <c r="G380" s="9">
        <v>87.454999999999998</v>
      </c>
      <c r="H380" s="9">
        <v>114.611</v>
      </c>
      <c r="I380" s="9">
        <v>114.937</v>
      </c>
      <c r="J380" s="9">
        <v>158.33699999999999</v>
      </c>
      <c r="K380" s="9">
        <v>136.51400000000001</v>
      </c>
      <c r="L380" s="9">
        <v>133.773</v>
      </c>
      <c r="M380" s="9">
        <v>138.52099999999999</v>
      </c>
      <c r="N380" s="9">
        <v>153.596</v>
      </c>
      <c r="O380" s="9">
        <v>184.68899999999999</v>
      </c>
      <c r="P380" s="9">
        <v>209.119</v>
      </c>
      <c r="Q380" s="9">
        <v>90.540999999999997</v>
      </c>
      <c r="R380" s="9">
        <v>79.233000000000004</v>
      </c>
      <c r="S380" s="9">
        <v>72.635999999999996</v>
      </c>
      <c r="T380" s="9">
        <v>56.045999999999999</v>
      </c>
    </row>
    <row r="381" spans="1:20" x14ac:dyDescent="0.35">
      <c r="A381">
        <f t="shared" si="11"/>
        <v>381</v>
      </c>
      <c r="B381" s="3" t="s">
        <v>70</v>
      </c>
      <c r="C381" s="3" t="s">
        <v>86</v>
      </c>
      <c r="D381" s="3" t="s">
        <v>53</v>
      </c>
      <c r="E381">
        <v>2029</v>
      </c>
      <c r="F381" s="3" t="str">
        <f t="shared" si="10"/>
        <v>AQOutWANAP2029</v>
      </c>
      <c r="G381" s="9">
        <v>80.626999999999995</v>
      </c>
      <c r="H381" s="9">
        <v>91.576999999999998</v>
      </c>
      <c r="I381" s="9">
        <v>96.543999999999997</v>
      </c>
      <c r="J381" s="9">
        <v>159.13900000000001</v>
      </c>
      <c r="K381" s="9">
        <v>168.31100000000001</v>
      </c>
      <c r="L381" s="9">
        <v>198.88499999999999</v>
      </c>
      <c r="M381" s="9">
        <v>223.96700000000001</v>
      </c>
      <c r="N381" s="9">
        <v>276.17200000000003</v>
      </c>
      <c r="O381" s="9">
        <v>294.78100000000001</v>
      </c>
      <c r="P381" s="9">
        <v>316.15499999999997</v>
      </c>
      <c r="Q381" s="9">
        <v>228.07499999999999</v>
      </c>
      <c r="R381" s="9">
        <v>169.751</v>
      </c>
      <c r="S381" s="9">
        <v>131.97499999999999</v>
      </c>
      <c r="T381" s="9">
        <v>76.052000000000007</v>
      </c>
    </row>
    <row r="382" spans="1:20" x14ac:dyDescent="0.35">
      <c r="A382">
        <f t="shared" si="11"/>
        <v>382</v>
      </c>
      <c r="B382" s="3" t="s">
        <v>70</v>
      </c>
      <c r="C382" s="3" t="s">
        <v>86</v>
      </c>
      <c r="D382" s="3" t="s">
        <v>54</v>
      </c>
      <c r="E382">
        <v>2020</v>
      </c>
      <c r="F382" s="3" t="str">
        <f t="shared" si="10"/>
        <v>AQOutPRIEST2020</v>
      </c>
      <c r="G382" s="9">
        <v>88.215000000000003</v>
      </c>
      <c r="H382" s="9">
        <v>125.639</v>
      </c>
      <c r="I382" s="9">
        <v>114.19799999999999</v>
      </c>
      <c r="J382" s="9">
        <v>125.10299999999999</v>
      </c>
      <c r="K382" s="9">
        <v>119.40900000000001</v>
      </c>
      <c r="L382" s="9">
        <v>89.314999999999998</v>
      </c>
      <c r="M382" s="9">
        <v>136.66399999999999</v>
      </c>
      <c r="N382" s="9">
        <v>164.65799999999999</v>
      </c>
      <c r="O382" s="9">
        <v>191.721</v>
      </c>
      <c r="P382" s="9">
        <v>220.94499999999999</v>
      </c>
      <c r="Q382" s="9">
        <v>74.296000000000006</v>
      </c>
      <c r="R382" s="9">
        <v>88.79</v>
      </c>
      <c r="S382" s="9">
        <v>79.701999999999998</v>
      </c>
      <c r="T382" s="9">
        <v>67.834000000000003</v>
      </c>
    </row>
    <row r="383" spans="1:20" x14ac:dyDescent="0.35">
      <c r="A383">
        <f t="shared" si="11"/>
        <v>383</v>
      </c>
      <c r="B383" s="3" t="s">
        <v>70</v>
      </c>
      <c r="C383" s="3" t="s">
        <v>86</v>
      </c>
      <c r="D383" s="3" t="s">
        <v>54</v>
      </c>
      <c r="E383">
        <v>2021</v>
      </c>
      <c r="F383" s="3" t="str">
        <f t="shared" si="10"/>
        <v>AQOutPRIEST2021</v>
      </c>
      <c r="G383" s="9">
        <v>106.80200000000001</v>
      </c>
      <c r="H383" s="9">
        <v>136.887</v>
      </c>
      <c r="I383" s="9">
        <v>137.28700000000001</v>
      </c>
      <c r="J383" s="9">
        <v>128.21100000000001</v>
      </c>
      <c r="K383" s="9">
        <v>141.559</v>
      </c>
      <c r="L383" s="9">
        <v>92.24</v>
      </c>
      <c r="M383" s="9">
        <v>67.787999999999997</v>
      </c>
      <c r="N383" s="9">
        <v>149.78899999999999</v>
      </c>
      <c r="O383" s="9">
        <v>190.899</v>
      </c>
      <c r="P383" s="9">
        <v>165.07499999999999</v>
      </c>
      <c r="Q383" s="9">
        <v>88.716999999999999</v>
      </c>
      <c r="R383" s="9">
        <v>100.139</v>
      </c>
      <c r="S383" s="9">
        <v>81.111000000000004</v>
      </c>
      <c r="T383" s="9">
        <v>61.683</v>
      </c>
    </row>
    <row r="384" spans="1:20" x14ac:dyDescent="0.35">
      <c r="A384">
        <f t="shared" si="11"/>
        <v>384</v>
      </c>
      <c r="B384" s="3" t="s">
        <v>70</v>
      </c>
      <c r="C384" s="3" t="s">
        <v>86</v>
      </c>
      <c r="D384" s="3" t="s">
        <v>54</v>
      </c>
      <c r="E384">
        <v>2022</v>
      </c>
      <c r="F384" s="3" t="str">
        <f t="shared" si="10"/>
        <v>AQOutPRIEST2022</v>
      </c>
      <c r="G384" s="9">
        <v>65.283000000000001</v>
      </c>
      <c r="H384" s="9">
        <v>90.914000000000001</v>
      </c>
      <c r="I384" s="9">
        <v>109.185</v>
      </c>
      <c r="J384" s="9">
        <v>142.084</v>
      </c>
      <c r="K384" s="9">
        <v>137.67699999999999</v>
      </c>
      <c r="L384" s="9">
        <v>117.223</v>
      </c>
      <c r="M384" s="9">
        <v>119.554</v>
      </c>
      <c r="N384" s="9">
        <v>155.30000000000001</v>
      </c>
      <c r="O384" s="9">
        <v>199.00700000000001</v>
      </c>
      <c r="P384" s="9">
        <v>222.37700000000001</v>
      </c>
      <c r="Q384" s="9">
        <v>103.681</v>
      </c>
      <c r="R384" s="9">
        <v>90.347999999999999</v>
      </c>
      <c r="S384" s="9">
        <v>78.137</v>
      </c>
      <c r="T384" s="9">
        <v>49.231999999999999</v>
      </c>
    </row>
    <row r="385" spans="1:20" x14ac:dyDescent="0.35">
      <c r="A385">
        <f t="shared" si="11"/>
        <v>385</v>
      </c>
      <c r="B385" s="3" t="s">
        <v>70</v>
      </c>
      <c r="C385" s="3" t="s">
        <v>86</v>
      </c>
      <c r="D385" s="3" t="s">
        <v>54</v>
      </c>
      <c r="E385">
        <v>2023</v>
      </c>
      <c r="F385" s="3" t="str">
        <f t="shared" si="10"/>
        <v>AQOutPRIEST2023</v>
      </c>
      <c r="G385" s="9">
        <v>69.847999999999999</v>
      </c>
      <c r="H385" s="9">
        <v>92.35</v>
      </c>
      <c r="I385" s="9">
        <v>109.07899999999999</v>
      </c>
      <c r="J385" s="9">
        <v>134.73099999999999</v>
      </c>
      <c r="K385" s="9">
        <v>115.51600000000001</v>
      </c>
      <c r="L385" s="9">
        <v>104.17</v>
      </c>
      <c r="M385" s="9">
        <v>114.955</v>
      </c>
      <c r="N385" s="9">
        <v>157.797</v>
      </c>
      <c r="O385" s="9">
        <v>198.649</v>
      </c>
      <c r="P385" s="9">
        <v>180.9</v>
      </c>
      <c r="Q385" s="9">
        <v>81.099000000000004</v>
      </c>
      <c r="R385" s="9">
        <v>82.816999999999993</v>
      </c>
      <c r="S385" s="9">
        <v>79.52</v>
      </c>
      <c r="T385" s="9">
        <v>45.664000000000001</v>
      </c>
    </row>
    <row r="386" spans="1:20" x14ac:dyDescent="0.35">
      <c r="A386">
        <f t="shared" si="11"/>
        <v>386</v>
      </c>
      <c r="B386" s="3" t="s">
        <v>70</v>
      </c>
      <c r="C386" s="3" t="s">
        <v>86</v>
      </c>
      <c r="D386" s="3" t="s">
        <v>54</v>
      </c>
      <c r="E386">
        <v>2024</v>
      </c>
      <c r="F386" s="3" t="str">
        <f t="shared" ref="F386:F449" si="12">_xlfn.CONCAT(B386,C386,D386,E386)</f>
        <v>AQOutPRIEST2024</v>
      </c>
      <c r="G386" s="9">
        <v>59.274000000000001</v>
      </c>
      <c r="H386" s="9">
        <v>93.41</v>
      </c>
      <c r="I386" s="9">
        <v>100.17</v>
      </c>
      <c r="J386" s="9">
        <v>127.59699999999999</v>
      </c>
      <c r="K386" s="9">
        <v>127.128</v>
      </c>
      <c r="L386" s="9">
        <v>112.73699999999999</v>
      </c>
      <c r="M386" s="9">
        <v>122.84699999999999</v>
      </c>
      <c r="N386" s="9">
        <v>158.17099999999999</v>
      </c>
      <c r="O386" s="9">
        <v>202.566</v>
      </c>
      <c r="P386" s="9">
        <v>153.36199999999999</v>
      </c>
      <c r="Q386" s="9">
        <v>76.344999999999999</v>
      </c>
      <c r="R386" s="9">
        <v>88.566999999999993</v>
      </c>
      <c r="S386" s="9">
        <v>77.742000000000004</v>
      </c>
      <c r="T386" s="9">
        <v>47.482999999999997</v>
      </c>
    </row>
    <row r="387" spans="1:20" x14ac:dyDescent="0.35">
      <c r="A387">
        <f t="shared" ref="A387:A450" si="13">A386+1</f>
        <v>387</v>
      </c>
      <c r="B387" s="3" t="s">
        <v>70</v>
      </c>
      <c r="C387" s="3" t="s">
        <v>86</v>
      </c>
      <c r="D387" s="3" t="s">
        <v>54</v>
      </c>
      <c r="E387">
        <v>2025</v>
      </c>
      <c r="F387" s="3" t="str">
        <f t="shared" si="12"/>
        <v>AQOutPRIEST2025</v>
      </c>
      <c r="G387" s="9">
        <v>46.780999999999999</v>
      </c>
      <c r="H387" s="9">
        <v>95.103999999999999</v>
      </c>
      <c r="I387" s="9">
        <v>86.268000000000001</v>
      </c>
      <c r="J387" s="9">
        <v>64.236000000000004</v>
      </c>
      <c r="K387" s="9">
        <v>64.998999999999995</v>
      </c>
      <c r="L387" s="9">
        <v>63.548999999999999</v>
      </c>
      <c r="M387" s="9">
        <v>61.252000000000002</v>
      </c>
      <c r="N387" s="9">
        <v>64.998000000000005</v>
      </c>
      <c r="O387" s="9">
        <v>83.171000000000006</v>
      </c>
      <c r="P387" s="9">
        <v>100.21</v>
      </c>
      <c r="Q387" s="9">
        <v>83.335999999999999</v>
      </c>
      <c r="R387" s="9">
        <v>101.498</v>
      </c>
      <c r="S387" s="9">
        <v>76.316000000000003</v>
      </c>
      <c r="T387" s="9">
        <v>61.948</v>
      </c>
    </row>
    <row r="388" spans="1:20" x14ac:dyDescent="0.35">
      <c r="A388">
        <f t="shared" si="13"/>
        <v>388</v>
      </c>
      <c r="B388" s="3" t="s">
        <v>70</v>
      </c>
      <c r="C388" s="3" t="s">
        <v>86</v>
      </c>
      <c r="D388" s="3" t="s">
        <v>54</v>
      </c>
      <c r="E388">
        <v>2026</v>
      </c>
      <c r="F388" s="3" t="str">
        <f t="shared" si="12"/>
        <v>AQOutPRIEST2026</v>
      </c>
      <c r="G388" s="9">
        <v>62.826999999999998</v>
      </c>
      <c r="H388" s="9">
        <v>83.251000000000005</v>
      </c>
      <c r="I388" s="9">
        <v>106.544</v>
      </c>
      <c r="J388" s="9">
        <v>127.672</v>
      </c>
      <c r="K388" s="9">
        <v>147.26</v>
      </c>
      <c r="L388" s="9">
        <v>145.28200000000001</v>
      </c>
      <c r="M388" s="9">
        <v>258.803</v>
      </c>
      <c r="N388" s="9">
        <v>244.55699999999999</v>
      </c>
      <c r="O388" s="9">
        <v>214.91</v>
      </c>
      <c r="P388" s="9">
        <v>173.38</v>
      </c>
      <c r="Q388" s="9">
        <v>112.498</v>
      </c>
      <c r="R388" s="9">
        <v>89.981999999999999</v>
      </c>
      <c r="S388" s="9">
        <v>71.766000000000005</v>
      </c>
      <c r="T388" s="9">
        <v>56.164000000000001</v>
      </c>
    </row>
    <row r="389" spans="1:20" x14ac:dyDescent="0.35">
      <c r="A389">
        <f t="shared" si="13"/>
        <v>389</v>
      </c>
      <c r="B389" s="3" t="s">
        <v>70</v>
      </c>
      <c r="C389" s="3" t="s">
        <v>86</v>
      </c>
      <c r="D389" s="3" t="s">
        <v>54</v>
      </c>
      <c r="E389">
        <v>2027</v>
      </c>
      <c r="F389" s="3" t="str">
        <f t="shared" si="12"/>
        <v>AQOutPRIEST2027</v>
      </c>
      <c r="G389" s="9">
        <v>65.277000000000001</v>
      </c>
      <c r="H389" s="9">
        <v>99.36</v>
      </c>
      <c r="I389" s="9">
        <v>174.66</v>
      </c>
      <c r="J389" s="9">
        <v>191.017</v>
      </c>
      <c r="K389" s="9">
        <v>162.18600000000001</v>
      </c>
      <c r="L389" s="9">
        <v>145.624</v>
      </c>
      <c r="M389" s="9">
        <v>193.77</v>
      </c>
      <c r="N389" s="9">
        <v>195.124</v>
      </c>
      <c r="O389" s="9">
        <v>212.21600000000001</v>
      </c>
      <c r="P389" s="9">
        <v>287.59100000000001</v>
      </c>
      <c r="Q389" s="9">
        <v>171.614</v>
      </c>
      <c r="R389" s="9">
        <v>142.51599999999999</v>
      </c>
      <c r="S389" s="9">
        <v>89.759</v>
      </c>
      <c r="T389" s="9">
        <v>78.082999999999998</v>
      </c>
    </row>
    <row r="390" spans="1:20" x14ac:dyDescent="0.35">
      <c r="A390">
        <f t="shared" si="13"/>
        <v>390</v>
      </c>
      <c r="B390" s="3" t="s">
        <v>70</v>
      </c>
      <c r="C390" s="3" t="s">
        <v>86</v>
      </c>
      <c r="D390" s="3" t="s">
        <v>54</v>
      </c>
      <c r="E390">
        <v>2028</v>
      </c>
      <c r="F390" s="3" t="str">
        <f t="shared" si="12"/>
        <v>AQOutPRIEST2028</v>
      </c>
      <c r="G390" s="9">
        <v>86.957999999999998</v>
      </c>
      <c r="H390" s="9">
        <v>114.636</v>
      </c>
      <c r="I390" s="9">
        <v>114.94499999999999</v>
      </c>
      <c r="J390" s="9">
        <v>158.471</v>
      </c>
      <c r="K390" s="9">
        <v>136.65899999999999</v>
      </c>
      <c r="L390" s="9">
        <v>133.88200000000001</v>
      </c>
      <c r="M390" s="9">
        <v>138.62799999999999</v>
      </c>
      <c r="N390" s="9">
        <v>153.303</v>
      </c>
      <c r="O390" s="9">
        <v>185.881</v>
      </c>
      <c r="P390" s="9">
        <v>210.357</v>
      </c>
      <c r="Q390" s="9">
        <v>91.093000000000004</v>
      </c>
      <c r="R390" s="9">
        <v>79.153000000000006</v>
      </c>
      <c r="S390" s="9">
        <v>72.531999999999996</v>
      </c>
      <c r="T390" s="9">
        <v>55.676000000000002</v>
      </c>
    </row>
    <row r="391" spans="1:20" x14ac:dyDescent="0.35">
      <c r="A391">
        <f t="shared" si="13"/>
        <v>391</v>
      </c>
      <c r="B391" s="3" t="s">
        <v>70</v>
      </c>
      <c r="C391" s="3" t="s">
        <v>86</v>
      </c>
      <c r="D391" s="3" t="s">
        <v>54</v>
      </c>
      <c r="E391">
        <v>2029</v>
      </c>
      <c r="F391" s="3" t="str">
        <f t="shared" si="12"/>
        <v>AQOutPRIEST2029</v>
      </c>
      <c r="G391" s="9">
        <v>80.323999999999998</v>
      </c>
      <c r="H391" s="9">
        <v>91.399000000000001</v>
      </c>
      <c r="I391" s="9">
        <v>96.456999999999994</v>
      </c>
      <c r="J391" s="9">
        <v>158.876</v>
      </c>
      <c r="K391" s="9">
        <v>169.089</v>
      </c>
      <c r="L391" s="9">
        <v>198.81700000000001</v>
      </c>
      <c r="M391" s="9">
        <v>224.89099999999999</v>
      </c>
      <c r="N391" s="9">
        <v>276.85700000000003</v>
      </c>
      <c r="O391" s="9">
        <v>296.61700000000002</v>
      </c>
      <c r="P391" s="9">
        <v>317.428</v>
      </c>
      <c r="Q391" s="9">
        <v>229.215</v>
      </c>
      <c r="R391" s="9">
        <v>170.20599999999999</v>
      </c>
      <c r="S391" s="9">
        <v>132.27500000000001</v>
      </c>
      <c r="T391" s="9">
        <v>75.751999999999995</v>
      </c>
    </row>
    <row r="392" spans="1:20" x14ac:dyDescent="0.35">
      <c r="A392">
        <f t="shared" si="13"/>
        <v>392</v>
      </c>
      <c r="B392" s="3" t="s">
        <v>70</v>
      </c>
      <c r="C392" s="3" t="s">
        <v>86</v>
      </c>
      <c r="D392" s="3" t="s">
        <v>55</v>
      </c>
      <c r="E392">
        <v>2020</v>
      </c>
      <c r="F392" s="3" t="str">
        <f t="shared" si="12"/>
        <v>AQOutBRNLEE2020</v>
      </c>
      <c r="G392" s="9">
        <v>10.042</v>
      </c>
      <c r="H392" s="9">
        <v>8.734</v>
      </c>
      <c r="I392" s="9">
        <v>8.8659999999999997</v>
      </c>
      <c r="J392" s="9">
        <v>18.347000000000001</v>
      </c>
      <c r="K392" s="9">
        <v>17.359000000000002</v>
      </c>
      <c r="L392" s="9">
        <v>21.265999999999998</v>
      </c>
      <c r="M392" s="9">
        <v>9.9149999999999991</v>
      </c>
      <c r="N392" s="9">
        <v>10.59</v>
      </c>
      <c r="O392" s="9">
        <v>8.4339999999999993</v>
      </c>
      <c r="P392" s="9">
        <v>7.8620000000000001</v>
      </c>
      <c r="Q392" s="9">
        <v>9.1229999999999993</v>
      </c>
      <c r="R392" s="9">
        <v>8.5519999999999996</v>
      </c>
      <c r="S392" s="9">
        <v>8.0990000000000002</v>
      </c>
      <c r="T392" s="9">
        <v>8.9740000000000002</v>
      </c>
    </row>
    <row r="393" spans="1:20" x14ac:dyDescent="0.35">
      <c r="A393">
        <f t="shared" si="13"/>
        <v>393</v>
      </c>
      <c r="B393" s="3" t="s">
        <v>70</v>
      </c>
      <c r="C393" s="3" t="s">
        <v>86</v>
      </c>
      <c r="D393" s="3" t="s">
        <v>55</v>
      </c>
      <c r="E393">
        <v>2021</v>
      </c>
      <c r="F393" s="3" t="str">
        <f t="shared" si="12"/>
        <v>AQOutBRNLEE2021</v>
      </c>
      <c r="G393" s="9">
        <v>7.72</v>
      </c>
      <c r="H393" s="9">
        <v>8.66</v>
      </c>
      <c r="I393" s="9">
        <v>9.8559999999999999</v>
      </c>
      <c r="J393" s="9">
        <v>12.705</v>
      </c>
      <c r="K393" s="9">
        <v>15.327</v>
      </c>
      <c r="L393" s="9">
        <v>16.486999999999998</v>
      </c>
      <c r="M393" s="9">
        <v>8.0229999999999997</v>
      </c>
      <c r="N393" s="9">
        <v>11.212999999999999</v>
      </c>
      <c r="O393" s="9">
        <v>15.032</v>
      </c>
      <c r="P393" s="9">
        <v>9.9730000000000008</v>
      </c>
      <c r="Q393" s="9">
        <v>11.324999999999999</v>
      </c>
      <c r="R393" s="9">
        <v>10.545999999999999</v>
      </c>
      <c r="S393" s="9">
        <v>13.06</v>
      </c>
      <c r="T393" s="9">
        <v>10.24</v>
      </c>
    </row>
    <row r="394" spans="1:20" x14ac:dyDescent="0.35">
      <c r="A394">
        <f t="shared" si="13"/>
        <v>394</v>
      </c>
      <c r="B394" s="3" t="s">
        <v>70</v>
      </c>
      <c r="C394" s="3" t="s">
        <v>86</v>
      </c>
      <c r="D394" s="3" t="s">
        <v>55</v>
      </c>
      <c r="E394">
        <v>2022</v>
      </c>
      <c r="F394" s="3" t="str">
        <f t="shared" si="12"/>
        <v>AQOutBRNLEE2022</v>
      </c>
      <c r="G394" s="9">
        <v>8.8070000000000004</v>
      </c>
      <c r="H394" s="9">
        <v>8.6020000000000003</v>
      </c>
      <c r="I394" s="9">
        <v>14.728999999999999</v>
      </c>
      <c r="J394" s="9">
        <v>20.783000000000001</v>
      </c>
      <c r="K394" s="9">
        <v>27.247</v>
      </c>
      <c r="L394" s="9">
        <v>28.04</v>
      </c>
      <c r="M394" s="9">
        <v>29.102</v>
      </c>
      <c r="N394" s="9">
        <v>39.380000000000003</v>
      </c>
      <c r="O394" s="9">
        <v>32.049999999999997</v>
      </c>
      <c r="P394" s="9">
        <v>10.494</v>
      </c>
      <c r="Q394" s="9">
        <v>13.813000000000001</v>
      </c>
      <c r="R394" s="9">
        <v>10.858000000000001</v>
      </c>
      <c r="S394" s="9">
        <v>11.45</v>
      </c>
      <c r="T394" s="9">
        <v>11.234999999999999</v>
      </c>
    </row>
    <row r="395" spans="1:20" x14ac:dyDescent="0.35">
      <c r="A395">
        <f t="shared" si="13"/>
        <v>395</v>
      </c>
      <c r="B395" s="3" t="s">
        <v>70</v>
      </c>
      <c r="C395" s="3" t="s">
        <v>86</v>
      </c>
      <c r="D395" s="3" t="s">
        <v>55</v>
      </c>
      <c r="E395">
        <v>2023</v>
      </c>
      <c r="F395" s="3" t="str">
        <f t="shared" si="12"/>
        <v>AQOutBRNLEE2023</v>
      </c>
      <c r="G395" s="9">
        <v>9.5990000000000002</v>
      </c>
      <c r="H395" s="9">
        <v>8.8309999999999995</v>
      </c>
      <c r="I395" s="9">
        <v>8.8569999999999993</v>
      </c>
      <c r="J395" s="9">
        <v>10.504</v>
      </c>
      <c r="K395" s="9">
        <v>21.029</v>
      </c>
      <c r="L395" s="9">
        <v>22.966999999999999</v>
      </c>
      <c r="M395" s="9">
        <v>24.314</v>
      </c>
      <c r="N395" s="9">
        <v>49.51</v>
      </c>
      <c r="O395" s="9">
        <v>17.594999999999999</v>
      </c>
      <c r="P395" s="9">
        <v>9.3670000000000009</v>
      </c>
      <c r="Q395" s="9">
        <v>12.706</v>
      </c>
      <c r="R395" s="9">
        <v>13.012</v>
      </c>
      <c r="S395" s="9">
        <v>11.282999999999999</v>
      </c>
      <c r="T395" s="9">
        <v>12.37</v>
      </c>
    </row>
    <row r="396" spans="1:20" x14ac:dyDescent="0.35">
      <c r="A396">
        <f t="shared" si="13"/>
        <v>396</v>
      </c>
      <c r="B396" s="3" t="s">
        <v>70</v>
      </c>
      <c r="C396" s="3" t="s">
        <v>86</v>
      </c>
      <c r="D396" s="3" t="s">
        <v>55</v>
      </c>
      <c r="E396">
        <v>2024</v>
      </c>
      <c r="F396" s="3" t="str">
        <f t="shared" si="12"/>
        <v>AQOutBRNLEE2024</v>
      </c>
      <c r="G396" s="9">
        <v>9.9619999999999997</v>
      </c>
      <c r="H396" s="9">
        <v>8.5790000000000006</v>
      </c>
      <c r="I396" s="9">
        <v>14.198</v>
      </c>
      <c r="J396" s="9">
        <v>18.832999999999998</v>
      </c>
      <c r="K396" s="9">
        <v>19.489000000000001</v>
      </c>
      <c r="L396" s="9">
        <v>28.48</v>
      </c>
      <c r="M396" s="9">
        <v>15.648</v>
      </c>
      <c r="N396" s="9">
        <v>29.474</v>
      </c>
      <c r="O396" s="9">
        <v>7.6760000000000002</v>
      </c>
      <c r="P396" s="9">
        <v>6.423</v>
      </c>
      <c r="Q396" s="9">
        <v>10.46</v>
      </c>
      <c r="R396" s="9">
        <v>9.8710000000000004</v>
      </c>
      <c r="S396" s="9">
        <v>9.5410000000000004</v>
      </c>
      <c r="T396" s="9">
        <v>9.2530000000000001</v>
      </c>
    </row>
    <row r="397" spans="1:20" x14ac:dyDescent="0.35">
      <c r="A397">
        <f t="shared" si="13"/>
        <v>397</v>
      </c>
      <c r="B397" s="3" t="s">
        <v>70</v>
      </c>
      <c r="C397" s="3" t="s">
        <v>86</v>
      </c>
      <c r="D397" s="3" t="s">
        <v>55</v>
      </c>
      <c r="E397">
        <v>2025</v>
      </c>
      <c r="F397" s="3" t="str">
        <f t="shared" si="12"/>
        <v>AQOutBRNLEE2025</v>
      </c>
      <c r="G397" s="9">
        <v>7.5789999999999997</v>
      </c>
      <c r="H397" s="9">
        <v>8.8330000000000002</v>
      </c>
      <c r="I397" s="9">
        <v>8.8699999999999992</v>
      </c>
      <c r="J397" s="9">
        <v>8.8550000000000004</v>
      </c>
      <c r="K397" s="9">
        <v>8.8670000000000009</v>
      </c>
      <c r="L397" s="9">
        <v>27.77</v>
      </c>
      <c r="M397" s="9">
        <v>10.122999999999999</v>
      </c>
      <c r="N397" s="9">
        <v>36.246000000000002</v>
      </c>
      <c r="O397" s="9">
        <v>27.303000000000001</v>
      </c>
      <c r="P397" s="9">
        <v>28.721</v>
      </c>
      <c r="Q397" s="9">
        <v>13.03</v>
      </c>
      <c r="R397" s="9">
        <v>10.61</v>
      </c>
      <c r="S397" s="9">
        <v>16.637</v>
      </c>
      <c r="T397" s="9">
        <v>13.67</v>
      </c>
    </row>
    <row r="398" spans="1:20" x14ac:dyDescent="0.35">
      <c r="A398">
        <f t="shared" si="13"/>
        <v>398</v>
      </c>
      <c r="B398" s="3" t="s">
        <v>70</v>
      </c>
      <c r="C398" s="3" t="s">
        <v>86</v>
      </c>
      <c r="D398" s="3" t="s">
        <v>55</v>
      </c>
      <c r="E398">
        <v>2026</v>
      </c>
      <c r="F398" s="3" t="str">
        <f t="shared" si="12"/>
        <v>AQOutBRNLEE2026</v>
      </c>
      <c r="G398" s="9">
        <v>12.997</v>
      </c>
      <c r="H398" s="9">
        <v>11.68</v>
      </c>
      <c r="I398" s="9">
        <v>17.158999999999999</v>
      </c>
      <c r="J398" s="9">
        <v>39.015000000000001</v>
      </c>
      <c r="K398" s="9">
        <v>56.896000000000001</v>
      </c>
      <c r="L398" s="9">
        <v>89.111000000000004</v>
      </c>
      <c r="M398" s="9">
        <v>111.681</v>
      </c>
      <c r="N398" s="9">
        <v>106.03</v>
      </c>
      <c r="O398" s="9">
        <v>69.787000000000006</v>
      </c>
      <c r="P398" s="9">
        <v>57.304000000000002</v>
      </c>
      <c r="Q398" s="9">
        <v>18.984999999999999</v>
      </c>
      <c r="R398" s="9">
        <v>18.629000000000001</v>
      </c>
      <c r="S398" s="9">
        <v>16.722999999999999</v>
      </c>
      <c r="T398" s="9">
        <v>17.626999999999999</v>
      </c>
    </row>
    <row r="399" spans="1:20" x14ac:dyDescent="0.35">
      <c r="A399">
        <f t="shared" si="13"/>
        <v>399</v>
      </c>
      <c r="B399" s="3" t="s">
        <v>70</v>
      </c>
      <c r="C399" s="3" t="s">
        <v>86</v>
      </c>
      <c r="D399" s="3" t="s">
        <v>55</v>
      </c>
      <c r="E399">
        <v>2027</v>
      </c>
      <c r="F399" s="3" t="str">
        <f t="shared" si="12"/>
        <v>AQOutBRNLEE2027</v>
      </c>
      <c r="G399" s="9">
        <v>15.21</v>
      </c>
      <c r="H399" s="9">
        <v>14.023999999999999</v>
      </c>
      <c r="I399" s="9">
        <v>33.262999999999998</v>
      </c>
      <c r="J399" s="9">
        <v>30</v>
      </c>
      <c r="K399" s="9">
        <v>40.615000000000002</v>
      </c>
      <c r="L399" s="9">
        <v>69.266000000000005</v>
      </c>
      <c r="M399" s="9">
        <v>81.272999999999996</v>
      </c>
      <c r="N399" s="9">
        <v>95.903999999999996</v>
      </c>
      <c r="O399" s="9">
        <v>73.355000000000004</v>
      </c>
      <c r="P399" s="9">
        <v>69.081999999999994</v>
      </c>
      <c r="Q399" s="9">
        <v>21.963000000000001</v>
      </c>
      <c r="R399" s="9">
        <v>19.837</v>
      </c>
      <c r="S399" s="9">
        <v>17.759</v>
      </c>
      <c r="T399" s="9">
        <v>17.361999999999998</v>
      </c>
    </row>
    <row r="400" spans="1:20" x14ac:dyDescent="0.35">
      <c r="A400">
        <f t="shared" si="13"/>
        <v>400</v>
      </c>
      <c r="B400" s="3" t="s">
        <v>70</v>
      </c>
      <c r="C400" s="3" t="s">
        <v>86</v>
      </c>
      <c r="D400" s="3" t="s">
        <v>55</v>
      </c>
      <c r="E400">
        <v>2028</v>
      </c>
      <c r="F400" s="3" t="str">
        <f t="shared" si="12"/>
        <v>AQOutBRNLEE2028</v>
      </c>
      <c r="G400" s="9">
        <v>17.184999999999999</v>
      </c>
      <c r="H400" s="9">
        <v>16.021999999999998</v>
      </c>
      <c r="I400" s="9">
        <v>26.542999999999999</v>
      </c>
      <c r="J400" s="9">
        <v>30</v>
      </c>
      <c r="K400" s="9">
        <v>42.308999999999997</v>
      </c>
      <c r="L400" s="9">
        <v>57.018999999999998</v>
      </c>
      <c r="M400" s="9">
        <v>63.720999999999997</v>
      </c>
      <c r="N400" s="9">
        <v>78.816000000000003</v>
      </c>
      <c r="O400" s="9">
        <v>58.045000000000002</v>
      </c>
      <c r="P400" s="9">
        <v>40.225999999999999</v>
      </c>
      <c r="Q400" s="9">
        <v>16.187999999999999</v>
      </c>
      <c r="R400" s="9">
        <v>15.798999999999999</v>
      </c>
      <c r="S400" s="9">
        <v>14.45</v>
      </c>
      <c r="T400" s="9">
        <v>15.398</v>
      </c>
    </row>
    <row r="401" spans="1:20" x14ac:dyDescent="0.35">
      <c r="A401">
        <f t="shared" si="13"/>
        <v>401</v>
      </c>
      <c r="B401" s="3" t="s">
        <v>70</v>
      </c>
      <c r="C401" s="3" t="s">
        <v>86</v>
      </c>
      <c r="D401" s="3" t="s">
        <v>55</v>
      </c>
      <c r="E401">
        <v>2029</v>
      </c>
      <c r="F401" s="3" t="str">
        <f t="shared" si="12"/>
        <v>AQOutBRNLEE2029</v>
      </c>
      <c r="G401" s="9">
        <v>13.709</v>
      </c>
      <c r="H401" s="9">
        <v>8.7129999999999992</v>
      </c>
      <c r="I401" s="9">
        <v>13.132999999999999</v>
      </c>
      <c r="J401" s="9">
        <v>20.655000000000001</v>
      </c>
      <c r="K401" s="9">
        <v>31.952999999999999</v>
      </c>
      <c r="L401" s="9">
        <v>43.84</v>
      </c>
      <c r="M401" s="9">
        <v>50.56</v>
      </c>
      <c r="N401" s="9">
        <v>46.817999999999998</v>
      </c>
      <c r="O401" s="9">
        <v>26.815999999999999</v>
      </c>
      <c r="P401" s="9">
        <v>22.163</v>
      </c>
      <c r="Q401" s="9">
        <v>15.486000000000001</v>
      </c>
      <c r="R401" s="9">
        <v>13.789</v>
      </c>
      <c r="S401" s="9">
        <v>13.513</v>
      </c>
      <c r="T401" s="9">
        <v>13.077</v>
      </c>
    </row>
    <row r="402" spans="1:20" x14ac:dyDescent="0.35">
      <c r="A402">
        <f t="shared" si="13"/>
        <v>402</v>
      </c>
      <c r="B402" s="3" t="s">
        <v>70</v>
      </c>
      <c r="C402" s="3" t="s">
        <v>86</v>
      </c>
      <c r="D402" s="3" t="s">
        <v>56</v>
      </c>
      <c r="E402">
        <v>2020</v>
      </c>
      <c r="F402" s="3" t="str">
        <f t="shared" si="12"/>
        <v>AQOutOXBOW2020</v>
      </c>
      <c r="G402" s="9">
        <v>10.042</v>
      </c>
      <c r="H402" s="9">
        <v>8.734</v>
      </c>
      <c r="I402" s="9">
        <v>8.8659999999999997</v>
      </c>
      <c r="J402" s="9">
        <v>18.347000000000001</v>
      </c>
      <c r="K402" s="9">
        <v>17.359000000000002</v>
      </c>
      <c r="L402" s="9">
        <v>21.265999999999998</v>
      </c>
      <c r="M402" s="9">
        <v>9.9149999999999991</v>
      </c>
      <c r="N402" s="9">
        <v>10.59</v>
      </c>
      <c r="O402" s="9">
        <v>8.4339999999999993</v>
      </c>
      <c r="P402" s="9">
        <v>7.8620000000000001</v>
      </c>
      <c r="Q402" s="9">
        <v>9.1229999999999993</v>
      </c>
      <c r="R402" s="9">
        <v>8.5519999999999996</v>
      </c>
      <c r="S402" s="9">
        <v>8.0990000000000002</v>
      </c>
      <c r="T402" s="9">
        <v>8.9740000000000002</v>
      </c>
    </row>
    <row r="403" spans="1:20" x14ac:dyDescent="0.35">
      <c r="A403">
        <f t="shared" si="13"/>
        <v>403</v>
      </c>
      <c r="B403" s="3" t="s">
        <v>70</v>
      </c>
      <c r="C403" s="3" t="s">
        <v>86</v>
      </c>
      <c r="D403" s="3" t="s">
        <v>56</v>
      </c>
      <c r="E403">
        <v>2021</v>
      </c>
      <c r="F403" s="3" t="str">
        <f t="shared" si="12"/>
        <v>AQOutOXBOW2021</v>
      </c>
      <c r="G403" s="9">
        <v>7.72</v>
      </c>
      <c r="H403" s="9">
        <v>8.66</v>
      </c>
      <c r="I403" s="9">
        <v>9.8559999999999999</v>
      </c>
      <c r="J403" s="9">
        <v>12.705</v>
      </c>
      <c r="K403" s="9">
        <v>15.327</v>
      </c>
      <c r="L403" s="9">
        <v>16.486999999999998</v>
      </c>
      <c r="M403" s="9">
        <v>8.0229999999999997</v>
      </c>
      <c r="N403" s="9">
        <v>11.212999999999999</v>
      </c>
      <c r="O403" s="9">
        <v>15.032</v>
      </c>
      <c r="P403" s="9">
        <v>9.9730000000000008</v>
      </c>
      <c r="Q403" s="9">
        <v>11.324999999999999</v>
      </c>
      <c r="R403" s="9">
        <v>10.545999999999999</v>
      </c>
      <c r="S403" s="9">
        <v>13.06</v>
      </c>
      <c r="T403" s="9">
        <v>10.24</v>
      </c>
    </row>
    <row r="404" spans="1:20" x14ac:dyDescent="0.35">
      <c r="A404">
        <f t="shared" si="13"/>
        <v>404</v>
      </c>
      <c r="B404" s="3" t="s">
        <v>70</v>
      </c>
      <c r="C404" s="3" t="s">
        <v>86</v>
      </c>
      <c r="D404" s="3" t="s">
        <v>56</v>
      </c>
      <c r="E404">
        <v>2022</v>
      </c>
      <c r="F404" s="3" t="str">
        <f t="shared" si="12"/>
        <v>AQOutOXBOW2022</v>
      </c>
      <c r="G404" s="9">
        <v>8.8070000000000004</v>
      </c>
      <c r="H404" s="9">
        <v>8.6020000000000003</v>
      </c>
      <c r="I404" s="9">
        <v>14.728999999999999</v>
      </c>
      <c r="J404" s="9">
        <v>20.783000000000001</v>
      </c>
      <c r="K404" s="9">
        <v>27.247</v>
      </c>
      <c r="L404" s="9">
        <v>28.04</v>
      </c>
      <c r="M404" s="9">
        <v>29.102</v>
      </c>
      <c r="N404" s="9">
        <v>39.380000000000003</v>
      </c>
      <c r="O404" s="9">
        <v>32.049999999999997</v>
      </c>
      <c r="P404" s="9">
        <v>10.494</v>
      </c>
      <c r="Q404" s="9">
        <v>13.813000000000001</v>
      </c>
      <c r="R404" s="9">
        <v>10.858000000000001</v>
      </c>
      <c r="S404" s="9">
        <v>11.45</v>
      </c>
      <c r="T404" s="9">
        <v>11.234999999999999</v>
      </c>
    </row>
    <row r="405" spans="1:20" x14ac:dyDescent="0.35">
      <c r="A405">
        <f t="shared" si="13"/>
        <v>405</v>
      </c>
      <c r="B405" s="3" t="s">
        <v>70</v>
      </c>
      <c r="C405" s="3" t="s">
        <v>86</v>
      </c>
      <c r="D405" s="3" t="s">
        <v>56</v>
      </c>
      <c r="E405">
        <v>2023</v>
      </c>
      <c r="F405" s="3" t="str">
        <f t="shared" si="12"/>
        <v>AQOutOXBOW2023</v>
      </c>
      <c r="G405" s="9">
        <v>9.5990000000000002</v>
      </c>
      <c r="H405" s="9">
        <v>8.8309999999999995</v>
      </c>
      <c r="I405" s="9">
        <v>8.8569999999999993</v>
      </c>
      <c r="J405" s="9">
        <v>10.504</v>
      </c>
      <c r="K405" s="9">
        <v>21.029</v>
      </c>
      <c r="L405" s="9">
        <v>22.966999999999999</v>
      </c>
      <c r="M405" s="9">
        <v>24.314</v>
      </c>
      <c r="N405" s="9">
        <v>49.51</v>
      </c>
      <c r="O405" s="9">
        <v>17.594999999999999</v>
      </c>
      <c r="P405" s="9">
        <v>9.3670000000000009</v>
      </c>
      <c r="Q405" s="9">
        <v>12.706</v>
      </c>
      <c r="R405" s="9">
        <v>13.012</v>
      </c>
      <c r="S405" s="9">
        <v>11.282999999999999</v>
      </c>
      <c r="T405" s="9">
        <v>12.37</v>
      </c>
    </row>
    <row r="406" spans="1:20" x14ac:dyDescent="0.35">
      <c r="A406">
        <f t="shared" si="13"/>
        <v>406</v>
      </c>
      <c r="B406" s="3" t="s">
        <v>70</v>
      </c>
      <c r="C406" s="3" t="s">
        <v>86</v>
      </c>
      <c r="D406" s="3" t="s">
        <v>56</v>
      </c>
      <c r="E406">
        <v>2024</v>
      </c>
      <c r="F406" s="3" t="str">
        <f t="shared" si="12"/>
        <v>AQOutOXBOW2024</v>
      </c>
      <c r="G406" s="9">
        <v>9.9619999999999997</v>
      </c>
      <c r="H406" s="9">
        <v>8.5790000000000006</v>
      </c>
      <c r="I406" s="9">
        <v>14.198</v>
      </c>
      <c r="J406" s="9">
        <v>18.832999999999998</v>
      </c>
      <c r="K406" s="9">
        <v>19.489000000000001</v>
      </c>
      <c r="L406" s="9">
        <v>28.48</v>
      </c>
      <c r="M406" s="9">
        <v>15.648</v>
      </c>
      <c r="N406" s="9">
        <v>29.474</v>
      </c>
      <c r="O406" s="9">
        <v>7.6760000000000002</v>
      </c>
      <c r="P406" s="9">
        <v>6.423</v>
      </c>
      <c r="Q406" s="9">
        <v>10.46</v>
      </c>
      <c r="R406" s="9">
        <v>9.8710000000000004</v>
      </c>
      <c r="S406" s="9">
        <v>9.5410000000000004</v>
      </c>
      <c r="T406" s="9">
        <v>9.2530000000000001</v>
      </c>
    </row>
    <row r="407" spans="1:20" x14ac:dyDescent="0.35">
      <c r="A407">
        <f t="shared" si="13"/>
        <v>407</v>
      </c>
      <c r="B407" s="3" t="s">
        <v>70</v>
      </c>
      <c r="C407" s="3" t="s">
        <v>86</v>
      </c>
      <c r="D407" s="3" t="s">
        <v>56</v>
      </c>
      <c r="E407">
        <v>2025</v>
      </c>
      <c r="F407" s="3" t="str">
        <f t="shared" si="12"/>
        <v>AQOutOXBOW2025</v>
      </c>
      <c r="G407" s="9">
        <v>7.5789999999999997</v>
      </c>
      <c r="H407" s="9">
        <v>8.8330000000000002</v>
      </c>
      <c r="I407" s="9">
        <v>8.8699999999999992</v>
      </c>
      <c r="J407" s="9">
        <v>8.8550000000000004</v>
      </c>
      <c r="K407" s="9">
        <v>8.8670000000000009</v>
      </c>
      <c r="L407" s="9">
        <v>27.77</v>
      </c>
      <c r="M407" s="9">
        <v>10.122999999999999</v>
      </c>
      <c r="N407" s="9">
        <v>36.246000000000002</v>
      </c>
      <c r="O407" s="9">
        <v>27.303000000000001</v>
      </c>
      <c r="P407" s="9">
        <v>28.721</v>
      </c>
      <c r="Q407" s="9">
        <v>13.03</v>
      </c>
      <c r="R407" s="9">
        <v>10.61</v>
      </c>
      <c r="S407" s="9">
        <v>16.637</v>
      </c>
      <c r="T407" s="9">
        <v>13.67</v>
      </c>
    </row>
    <row r="408" spans="1:20" x14ac:dyDescent="0.35">
      <c r="A408">
        <f t="shared" si="13"/>
        <v>408</v>
      </c>
      <c r="B408" s="3" t="s">
        <v>70</v>
      </c>
      <c r="C408" s="3" t="s">
        <v>86</v>
      </c>
      <c r="D408" s="3" t="s">
        <v>56</v>
      </c>
      <c r="E408">
        <v>2026</v>
      </c>
      <c r="F408" s="3" t="str">
        <f t="shared" si="12"/>
        <v>AQOutOXBOW2026</v>
      </c>
      <c r="G408" s="9">
        <v>12.997</v>
      </c>
      <c r="H408" s="9">
        <v>11.68</v>
      </c>
      <c r="I408" s="9">
        <v>17.158999999999999</v>
      </c>
      <c r="J408" s="9">
        <v>39.015000000000001</v>
      </c>
      <c r="K408" s="9">
        <v>56.896000000000001</v>
      </c>
      <c r="L408" s="9">
        <v>89.111000000000004</v>
      </c>
      <c r="M408" s="9">
        <v>111.681</v>
      </c>
      <c r="N408" s="9">
        <v>106.03</v>
      </c>
      <c r="O408" s="9">
        <v>69.787000000000006</v>
      </c>
      <c r="P408" s="9">
        <v>57.304000000000002</v>
      </c>
      <c r="Q408" s="9">
        <v>18.984999999999999</v>
      </c>
      <c r="R408" s="9">
        <v>18.629000000000001</v>
      </c>
      <c r="S408" s="9">
        <v>16.722999999999999</v>
      </c>
      <c r="T408" s="9">
        <v>17.626999999999999</v>
      </c>
    </row>
    <row r="409" spans="1:20" x14ac:dyDescent="0.35">
      <c r="A409">
        <f t="shared" si="13"/>
        <v>409</v>
      </c>
      <c r="B409" s="3" t="s">
        <v>70</v>
      </c>
      <c r="C409" s="3" t="s">
        <v>86</v>
      </c>
      <c r="D409" s="3" t="s">
        <v>56</v>
      </c>
      <c r="E409">
        <v>2027</v>
      </c>
      <c r="F409" s="3" t="str">
        <f t="shared" si="12"/>
        <v>AQOutOXBOW2027</v>
      </c>
      <c r="G409" s="9">
        <v>15.21</v>
      </c>
      <c r="H409" s="9">
        <v>14.023999999999999</v>
      </c>
      <c r="I409" s="9">
        <v>33.262999999999998</v>
      </c>
      <c r="J409" s="9">
        <v>30</v>
      </c>
      <c r="K409" s="9">
        <v>40.615000000000002</v>
      </c>
      <c r="L409" s="9">
        <v>69.266000000000005</v>
      </c>
      <c r="M409" s="9">
        <v>81.272999999999996</v>
      </c>
      <c r="N409" s="9">
        <v>95.903999999999996</v>
      </c>
      <c r="O409" s="9">
        <v>73.355000000000004</v>
      </c>
      <c r="P409" s="9">
        <v>69.081999999999994</v>
      </c>
      <c r="Q409" s="9">
        <v>21.963000000000001</v>
      </c>
      <c r="R409" s="9">
        <v>19.837</v>
      </c>
      <c r="S409" s="9">
        <v>17.759</v>
      </c>
      <c r="T409" s="9">
        <v>17.361999999999998</v>
      </c>
    </row>
    <row r="410" spans="1:20" x14ac:dyDescent="0.35">
      <c r="A410">
        <f t="shared" si="13"/>
        <v>410</v>
      </c>
      <c r="B410" s="3" t="s">
        <v>70</v>
      </c>
      <c r="C410" s="3" t="s">
        <v>86</v>
      </c>
      <c r="D410" s="3" t="s">
        <v>56</v>
      </c>
      <c r="E410">
        <v>2028</v>
      </c>
      <c r="F410" s="3" t="str">
        <f t="shared" si="12"/>
        <v>AQOutOXBOW2028</v>
      </c>
      <c r="G410" s="9">
        <v>17.184999999999999</v>
      </c>
      <c r="H410" s="9">
        <v>16.021999999999998</v>
      </c>
      <c r="I410" s="9">
        <v>26.542999999999999</v>
      </c>
      <c r="J410" s="9">
        <v>30</v>
      </c>
      <c r="K410" s="9">
        <v>42.308999999999997</v>
      </c>
      <c r="L410" s="9">
        <v>57.018999999999998</v>
      </c>
      <c r="M410" s="9">
        <v>63.720999999999997</v>
      </c>
      <c r="N410" s="9">
        <v>78.816000000000003</v>
      </c>
      <c r="O410" s="9">
        <v>58.045000000000002</v>
      </c>
      <c r="P410" s="9">
        <v>40.225999999999999</v>
      </c>
      <c r="Q410" s="9">
        <v>16.187999999999999</v>
      </c>
      <c r="R410" s="9">
        <v>15.798999999999999</v>
      </c>
      <c r="S410" s="9">
        <v>14.45</v>
      </c>
      <c r="T410" s="9">
        <v>15.398</v>
      </c>
    </row>
    <row r="411" spans="1:20" x14ac:dyDescent="0.35">
      <c r="A411">
        <f t="shared" si="13"/>
        <v>411</v>
      </c>
      <c r="B411" s="3" t="s">
        <v>70</v>
      </c>
      <c r="C411" s="3" t="s">
        <v>86</v>
      </c>
      <c r="D411" s="3" t="s">
        <v>56</v>
      </c>
      <c r="E411">
        <v>2029</v>
      </c>
      <c r="F411" s="3" t="str">
        <f t="shared" si="12"/>
        <v>AQOutOXBOW2029</v>
      </c>
      <c r="G411" s="9">
        <v>13.709</v>
      </c>
      <c r="H411" s="9">
        <v>8.7129999999999992</v>
      </c>
      <c r="I411" s="9">
        <v>13.132999999999999</v>
      </c>
      <c r="J411" s="9">
        <v>20.655000000000001</v>
      </c>
      <c r="K411" s="9">
        <v>31.952999999999999</v>
      </c>
      <c r="L411" s="9">
        <v>43.84</v>
      </c>
      <c r="M411" s="9">
        <v>50.56</v>
      </c>
      <c r="N411" s="9">
        <v>46.817999999999998</v>
      </c>
      <c r="O411" s="9">
        <v>26.815999999999999</v>
      </c>
      <c r="P411" s="9">
        <v>22.163</v>
      </c>
      <c r="Q411" s="9">
        <v>15.486000000000001</v>
      </c>
      <c r="R411" s="9">
        <v>13.789</v>
      </c>
      <c r="S411" s="9">
        <v>13.513</v>
      </c>
      <c r="T411" s="9">
        <v>13.077</v>
      </c>
    </row>
    <row r="412" spans="1:20" x14ac:dyDescent="0.35">
      <c r="A412">
        <f t="shared" si="13"/>
        <v>412</v>
      </c>
      <c r="B412" s="3" t="s">
        <v>70</v>
      </c>
      <c r="C412" s="3" t="s">
        <v>86</v>
      </c>
      <c r="D412" s="3" t="s">
        <v>57</v>
      </c>
      <c r="E412">
        <v>2020</v>
      </c>
      <c r="F412" s="3" t="str">
        <f t="shared" si="12"/>
        <v>AQOutHELL C2020</v>
      </c>
      <c r="G412" s="9">
        <v>10.289</v>
      </c>
      <c r="H412" s="9">
        <v>9</v>
      </c>
      <c r="I412" s="9">
        <v>9</v>
      </c>
      <c r="J412" s="9">
        <v>18.489000000000001</v>
      </c>
      <c r="K412" s="9">
        <v>17.677</v>
      </c>
      <c r="L412" s="9">
        <v>21.812999999999999</v>
      </c>
      <c r="M412" s="9">
        <v>11.003</v>
      </c>
      <c r="N412" s="9">
        <v>11.519</v>
      </c>
      <c r="O412" s="9">
        <v>9.9209999999999994</v>
      </c>
      <c r="P412" s="9">
        <v>8.7149999999999999</v>
      </c>
      <c r="Q412" s="9">
        <v>9.4550000000000001</v>
      </c>
      <c r="R412" s="9">
        <v>8.7769999999999992</v>
      </c>
      <c r="S412" s="9">
        <v>8.3119999999999994</v>
      </c>
      <c r="T412" s="9">
        <v>9.1180000000000003</v>
      </c>
    </row>
    <row r="413" spans="1:20" x14ac:dyDescent="0.35">
      <c r="A413">
        <f t="shared" si="13"/>
        <v>413</v>
      </c>
      <c r="B413" s="3" t="s">
        <v>70</v>
      </c>
      <c r="C413" s="3" t="s">
        <v>86</v>
      </c>
      <c r="D413" s="3" t="s">
        <v>57</v>
      </c>
      <c r="E413">
        <v>2021</v>
      </c>
      <c r="F413" s="3" t="str">
        <f t="shared" si="12"/>
        <v>AQOutHELL C2021</v>
      </c>
      <c r="G413" s="9">
        <v>7.9379999999999997</v>
      </c>
      <c r="H413" s="9">
        <v>9</v>
      </c>
      <c r="I413" s="9">
        <v>10.169</v>
      </c>
      <c r="J413" s="9">
        <v>12.887</v>
      </c>
      <c r="K413" s="9">
        <v>15.462999999999999</v>
      </c>
      <c r="L413" s="9">
        <v>17.324999999999999</v>
      </c>
      <c r="M413" s="9">
        <v>9</v>
      </c>
      <c r="N413" s="9">
        <v>12.933</v>
      </c>
      <c r="O413" s="9">
        <v>16.721</v>
      </c>
      <c r="P413" s="9">
        <v>10.874000000000001</v>
      </c>
      <c r="Q413" s="9">
        <v>11.766999999999999</v>
      </c>
      <c r="R413" s="9">
        <v>10.94</v>
      </c>
      <c r="S413" s="9">
        <v>13.429</v>
      </c>
      <c r="T413" s="9">
        <v>10.432</v>
      </c>
    </row>
    <row r="414" spans="1:20" x14ac:dyDescent="0.35">
      <c r="A414">
        <f t="shared" si="13"/>
        <v>414</v>
      </c>
      <c r="B414" s="3" t="s">
        <v>70</v>
      </c>
      <c r="C414" s="3" t="s">
        <v>86</v>
      </c>
      <c r="D414" s="3" t="s">
        <v>57</v>
      </c>
      <c r="E414">
        <v>2022</v>
      </c>
      <c r="F414" s="3" t="str">
        <f t="shared" si="12"/>
        <v>AQOutHELL C2022</v>
      </c>
      <c r="G414" s="9">
        <v>8.9930000000000003</v>
      </c>
      <c r="H414" s="9">
        <v>9</v>
      </c>
      <c r="I414" s="9">
        <v>15.233000000000001</v>
      </c>
      <c r="J414" s="9">
        <v>21.196000000000002</v>
      </c>
      <c r="K414" s="9">
        <v>27.800999999999998</v>
      </c>
      <c r="L414" s="9">
        <v>29.321999999999999</v>
      </c>
      <c r="M414" s="9">
        <v>30.26</v>
      </c>
      <c r="N414" s="9">
        <v>41.046999999999997</v>
      </c>
      <c r="O414" s="9">
        <v>33.950000000000003</v>
      </c>
      <c r="P414" s="9">
        <v>11.611000000000001</v>
      </c>
      <c r="Q414" s="9">
        <v>14.363</v>
      </c>
      <c r="R414" s="9">
        <v>11.143000000000001</v>
      </c>
      <c r="S414" s="9">
        <v>11.753</v>
      </c>
      <c r="T414" s="9">
        <v>11.529</v>
      </c>
    </row>
    <row r="415" spans="1:20" x14ac:dyDescent="0.35">
      <c r="A415">
        <f t="shared" si="13"/>
        <v>415</v>
      </c>
      <c r="B415" s="3" t="s">
        <v>70</v>
      </c>
      <c r="C415" s="3" t="s">
        <v>86</v>
      </c>
      <c r="D415" s="3" t="s">
        <v>57</v>
      </c>
      <c r="E415">
        <v>2023</v>
      </c>
      <c r="F415" s="3" t="str">
        <f t="shared" si="12"/>
        <v>AQOutHELL C2023</v>
      </c>
      <c r="G415" s="9">
        <v>9.7750000000000004</v>
      </c>
      <c r="H415" s="9">
        <v>9</v>
      </c>
      <c r="I415" s="9">
        <v>9</v>
      </c>
      <c r="J415" s="9">
        <v>10.632</v>
      </c>
      <c r="K415" s="9">
        <v>21.475999999999999</v>
      </c>
      <c r="L415" s="9">
        <v>23.811</v>
      </c>
      <c r="M415" s="9">
        <v>25.783000000000001</v>
      </c>
      <c r="N415" s="9">
        <v>50.972999999999999</v>
      </c>
      <c r="O415" s="9">
        <v>19.225999999999999</v>
      </c>
      <c r="P415" s="9">
        <v>10.340999999999999</v>
      </c>
      <c r="Q415" s="9">
        <v>13.311999999999999</v>
      </c>
      <c r="R415" s="9">
        <v>13.349</v>
      </c>
      <c r="S415" s="9">
        <v>11.603</v>
      </c>
      <c r="T415" s="9">
        <v>12.62</v>
      </c>
    </row>
    <row r="416" spans="1:20" x14ac:dyDescent="0.35">
      <c r="A416">
        <f t="shared" si="13"/>
        <v>416</v>
      </c>
      <c r="B416" s="3" t="s">
        <v>70</v>
      </c>
      <c r="C416" s="3" t="s">
        <v>86</v>
      </c>
      <c r="D416" s="3" t="s">
        <v>57</v>
      </c>
      <c r="E416">
        <v>2024</v>
      </c>
      <c r="F416" s="3" t="str">
        <f t="shared" si="12"/>
        <v>AQOutHELL C2024</v>
      </c>
      <c r="G416" s="9">
        <v>10.24</v>
      </c>
      <c r="H416" s="9">
        <v>9</v>
      </c>
      <c r="I416" s="9">
        <v>14.617000000000001</v>
      </c>
      <c r="J416" s="9">
        <v>19.196000000000002</v>
      </c>
      <c r="K416" s="9">
        <v>20.044</v>
      </c>
      <c r="L416" s="9">
        <v>29.364999999999998</v>
      </c>
      <c r="M416" s="9">
        <v>16.838999999999999</v>
      </c>
      <c r="N416" s="9">
        <v>30.991</v>
      </c>
      <c r="O416" s="9">
        <v>9</v>
      </c>
      <c r="P416" s="9">
        <v>7</v>
      </c>
      <c r="Q416" s="9">
        <v>10.724</v>
      </c>
      <c r="R416" s="9">
        <v>10.052</v>
      </c>
      <c r="S416" s="9">
        <v>9.7149999999999999</v>
      </c>
      <c r="T416" s="9">
        <v>9.39</v>
      </c>
    </row>
    <row r="417" spans="1:20" x14ac:dyDescent="0.35">
      <c r="A417">
        <f t="shared" si="13"/>
        <v>417</v>
      </c>
      <c r="B417" s="3" t="s">
        <v>70</v>
      </c>
      <c r="C417" s="3" t="s">
        <v>86</v>
      </c>
      <c r="D417" s="3" t="s">
        <v>57</v>
      </c>
      <c r="E417">
        <v>2025</v>
      </c>
      <c r="F417" s="3" t="str">
        <f t="shared" si="12"/>
        <v>AQOutHELL C2025</v>
      </c>
      <c r="G417" s="9">
        <v>7.7309999999999999</v>
      </c>
      <c r="H417" s="9">
        <v>9</v>
      </c>
      <c r="I417" s="9">
        <v>9</v>
      </c>
      <c r="J417" s="9">
        <v>9</v>
      </c>
      <c r="K417" s="9">
        <v>9</v>
      </c>
      <c r="L417" s="9">
        <v>28.742999999999999</v>
      </c>
      <c r="M417" s="9">
        <v>10.866</v>
      </c>
      <c r="N417" s="9">
        <v>37.487000000000002</v>
      </c>
      <c r="O417" s="9">
        <v>28.841000000000001</v>
      </c>
      <c r="P417" s="9">
        <v>30.262</v>
      </c>
      <c r="Q417" s="9">
        <v>13.759</v>
      </c>
      <c r="R417" s="9">
        <v>11.061</v>
      </c>
      <c r="S417" s="9">
        <v>17.117999999999999</v>
      </c>
      <c r="T417" s="9">
        <v>14.019</v>
      </c>
    </row>
    <row r="418" spans="1:20" x14ac:dyDescent="0.35">
      <c r="A418">
        <f t="shared" si="13"/>
        <v>418</v>
      </c>
      <c r="B418" s="3" t="s">
        <v>70</v>
      </c>
      <c r="C418" s="3" t="s">
        <v>86</v>
      </c>
      <c r="D418" s="3" t="s">
        <v>57</v>
      </c>
      <c r="E418">
        <v>2026</v>
      </c>
      <c r="F418" s="3" t="str">
        <f t="shared" si="12"/>
        <v>AQOutHELL C2026</v>
      </c>
      <c r="G418" s="9">
        <v>13.404</v>
      </c>
      <c r="H418" s="9">
        <v>12.484999999999999</v>
      </c>
      <c r="I418" s="9">
        <v>17.681000000000001</v>
      </c>
      <c r="J418" s="9">
        <v>40.441000000000003</v>
      </c>
      <c r="K418" s="9">
        <v>58.353999999999999</v>
      </c>
      <c r="L418" s="9">
        <v>91.495000000000005</v>
      </c>
      <c r="M418" s="9">
        <v>114.777</v>
      </c>
      <c r="N418" s="9">
        <v>109.06399999999999</v>
      </c>
      <c r="O418" s="9">
        <v>72.807000000000002</v>
      </c>
      <c r="P418" s="9">
        <v>58.805</v>
      </c>
      <c r="Q418" s="9">
        <v>20.190000000000001</v>
      </c>
      <c r="R418" s="9">
        <v>19.548999999999999</v>
      </c>
      <c r="S418" s="9">
        <v>17.594000000000001</v>
      </c>
      <c r="T418" s="9">
        <v>18.228999999999999</v>
      </c>
    </row>
    <row r="419" spans="1:20" x14ac:dyDescent="0.35">
      <c r="A419">
        <f t="shared" si="13"/>
        <v>419</v>
      </c>
      <c r="B419" s="3" t="s">
        <v>70</v>
      </c>
      <c r="C419" s="3" t="s">
        <v>86</v>
      </c>
      <c r="D419" s="3" t="s">
        <v>57</v>
      </c>
      <c r="E419">
        <v>2027</v>
      </c>
      <c r="F419" s="3" t="str">
        <f t="shared" si="12"/>
        <v>AQOutHELL C2027</v>
      </c>
      <c r="G419" s="9">
        <v>15.811999999999999</v>
      </c>
      <c r="H419" s="9">
        <v>14.738</v>
      </c>
      <c r="I419" s="9">
        <v>34.344000000000001</v>
      </c>
      <c r="J419" s="9">
        <v>30.859000000000002</v>
      </c>
      <c r="K419" s="9">
        <v>41.408999999999999</v>
      </c>
      <c r="L419" s="9">
        <v>71.221000000000004</v>
      </c>
      <c r="M419" s="9">
        <v>83.343000000000004</v>
      </c>
      <c r="N419" s="9">
        <v>99.091999999999999</v>
      </c>
      <c r="O419" s="9">
        <v>75.78</v>
      </c>
      <c r="P419" s="9">
        <v>70.927000000000007</v>
      </c>
      <c r="Q419" s="9">
        <v>23.207999999999998</v>
      </c>
      <c r="R419" s="9">
        <v>20.751000000000001</v>
      </c>
      <c r="S419" s="9">
        <v>18.599</v>
      </c>
      <c r="T419" s="9">
        <v>18.172000000000001</v>
      </c>
    </row>
    <row r="420" spans="1:20" x14ac:dyDescent="0.35">
      <c r="A420">
        <f t="shared" si="13"/>
        <v>420</v>
      </c>
      <c r="B420" s="3" t="s">
        <v>70</v>
      </c>
      <c r="C420" s="3" t="s">
        <v>86</v>
      </c>
      <c r="D420" s="3" t="s">
        <v>57</v>
      </c>
      <c r="E420">
        <v>2028</v>
      </c>
      <c r="F420" s="3" t="str">
        <f t="shared" si="12"/>
        <v>AQOutHELL C2028</v>
      </c>
      <c r="G420" s="9">
        <v>17.745999999999999</v>
      </c>
      <c r="H420" s="9">
        <v>16.681000000000001</v>
      </c>
      <c r="I420" s="9">
        <v>27.154</v>
      </c>
      <c r="J420" s="9">
        <v>30.774000000000001</v>
      </c>
      <c r="K420" s="9">
        <v>43.265999999999998</v>
      </c>
      <c r="L420" s="9">
        <v>58.576000000000001</v>
      </c>
      <c r="M420" s="9">
        <v>65.236000000000004</v>
      </c>
      <c r="N420" s="9">
        <v>81.277000000000001</v>
      </c>
      <c r="O420" s="9">
        <v>60.911000000000001</v>
      </c>
      <c r="P420" s="9">
        <v>41.972999999999999</v>
      </c>
      <c r="Q420" s="9">
        <v>17.11</v>
      </c>
      <c r="R420" s="9">
        <v>16.399999999999999</v>
      </c>
      <c r="S420" s="9">
        <v>15.032999999999999</v>
      </c>
      <c r="T420" s="9">
        <v>15.782</v>
      </c>
    </row>
    <row r="421" spans="1:20" x14ac:dyDescent="0.35">
      <c r="A421">
        <f t="shared" si="13"/>
        <v>421</v>
      </c>
      <c r="B421" s="3" t="s">
        <v>70</v>
      </c>
      <c r="C421" s="3" t="s">
        <v>86</v>
      </c>
      <c r="D421" s="3" t="s">
        <v>57</v>
      </c>
      <c r="E421">
        <v>2029</v>
      </c>
      <c r="F421" s="3" t="str">
        <f t="shared" si="12"/>
        <v>AQOutHELL C2029</v>
      </c>
      <c r="G421" s="9">
        <v>14.183</v>
      </c>
      <c r="H421" s="9">
        <v>9</v>
      </c>
      <c r="I421" s="9">
        <v>13.411</v>
      </c>
      <c r="J421" s="9">
        <v>20.959</v>
      </c>
      <c r="K421" s="9">
        <v>32.639000000000003</v>
      </c>
      <c r="L421" s="9">
        <v>45.212000000000003</v>
      </c>
      <c r="M421" s="9">
        <v>53.218000000000004</v>
      </c>
      <c r="N421" s="9">
        <v>49.378999999999998</v>
      </c>
      <c r="O421" s="9">
        <v>29.472000000000001</v>
      </c>
      <c r="P421" s="9">
        <v>23.998000000000001</v>
      </c>
      <c r="Q421" s="9">
        <v>16.355</v>
      </c>
      <c r="R421" s="9">
        <v>14.231</v>
      </c>
      <c r="S421" s="9">
        <v>13.941000000000001</v>
      </c>
      <c r="T421" s="9">
        <v>13.372</v>
      </c>
    </row>
    <row r="422" spans="1:20" x14ac:dyDescent="0.35">
      <c r="A422">
        <f t="shared" si="13"/>
        <v>422</v>
      </c>
      <c r="B422" s="3" t="s">
        <v>70</v>
      </c>
      <c r="C422" s="3" t="s">
        <v>86</v>
      </c>
      <c r="D422" s="3" t="s">
        <v>58</v>
      </c>
      <c r="E422">
        <v>2020</v>
      </c>
      <c r="F422" s="3" t="str">
        <f t="shared" si="12"/>
        <v>AQOutDWRSHK2020</v>
      </c>
      <c r="G422" s="9">
        <v>1.6</v>
      </c>
      <c r="H422" s="9">
        <v>1.6</v>
      </c>
      <c r="I422" s="9">
        <v>1.6</v>
      </c>
      <c r="J422" s="9">
        <v>3.6139999999999999</v>
      </c>
      <c r="K422" s="9">
        <v>5.6840000000000002</v>
      </c>
      <c r="L422" s="9">
        <v>5.6529999999999996</v>
      </c>
      <c r="M422" s="9">
        <v>10.535</v>
      </c>
      <c r="N422" s="9">
        <v>20.748000000000001</v>
      </c>
      <c r="O422" s="9">
        <v>1.611</v>
      </c>
      <c r="P422" s="9">
        <v>1.6</v>
      </c>
      <c r="Q422" s="9">
        <v>9.8580000000000005</v>
      </c>
      <c r="R422" s="9">
        <v>9.9269999999999996</v>
      </c>
      <c r="S422" s="9">
        <v>7.4450000000000003</v>
      </c>
      <c r="T422" s="9">
        <v>5.0869999999999997</v>
      </c>
    </row>
    <row r="423" spans="1:20" x14ac:dyDescent="0.35">
      <c r="A423">
        <f t="shared" si="13"/>
        <v>423</v>
      </c>
      <c r="B423" s="3" t="s">
        <v>70</v>
      </c>
      <c r="C423" s="3" t="s">
        <v>86</v>
      </c>
      <c r="D423" s="3" t="s">
        <v>58</v>
      </c>
      <c r="E423">
        <v>2021</v>
      </c>
      <c r="F423" s="3" t="str">
        <f t="shared" si="12"/>
        <v>AQOutDWRSHK2021</v>
      </c>
      <c r="G423" s="9">
        <v>1.6</v>
      </c>
      <c r="H423" s="9">
        <v>1.6</v>
      </c>
      <c r="I423" s="9">
        <v>3.1960000000000002</v>
      </c>
      <c r="J423" s="9">
        <v>8.8780000000000001</v>
      </c>
      <c r="K423" s="9">
        <v>4.1260000000000003</v>
      </c>
      <c r="L423" s="9">
        <v>2.2770000000000001</v>
      </c>
      <c r="M423" s="9">
        <v>1.6</v>
      </c>
      <c r="N423" s="9">
        <v>8</v>
      </c>
      <c r="O423" s="9">
        <v>10.747999999999999</v>
      </c>
      <c r="P423" s="9">
        <v>5.5469999999999997</v>
      </c>
      <c r="Q423" s="9">
        <v>11</v>
      </c>
      <c r="R423" s="9">
        <v>11</v>
      </c>
      <c r="S423" s="9">
        <v>9.7739999999999991</v>
      </c>
      <c r="T423" s="9">
        <v>4.5789999999999997</v>
      </c>
    </row>
    <row r="424" spans="1:20" x14ac:dyDescent="0.35">
      <c r="A424">
        <f t="shared" si="13"/>
        <v>424</v>
      </c>
      <c r="B424" s="3" t="s">
        <v>70</v>
      </c>
      <c r="C424" s="3" t="s">
        <v>86</v>
      </c>
      <c r="D424" s="3" t="s">
        <v>58</v>
      </c>
      <c r="E424">
        <v>2022</v>
      </c>
      <c r="F424" s="3" t="str">
        <f t="shared" si="12"/>
        <v>AQOutDWRSHK2022</v>
      </c>
      <c r="G424" s="9">
        <v>1.6</v>
      </c>
      <c r="H424" s="9">
        <v>1.6</v>
      </c>
      <c r="I424" s="9">
        <v>1.6</v>
      </c>
      <c r="J424" s="9">
        <v>1.6</v>
      </c>
      <c r="K424" s="9">
        <v>3.6339999999999999</v>
      </c>
      <c r="L424" s="9">
        <v>6.1180000000000003</v>
      </c>
      <c r="M424" s="9">
        <v>2.96</v>
      </c>
      <c r="N424" s="9">
        <v>9.5640000000000001</v>
      </c>
      <c r="O424" s="9">
        <v>8.8659999999999997</v>
      </c>
      <c r="P424" s="9">
        <v>4.173</v>
      </c>
      <c r="Q424" s="9">
        <v>10.537000000000001</v>
      </c>
      <c r="R424" s="9">
        <v>10.565</v>
      </c>
      <c r="S424" s="9">
        <v>7.9240000000000004</v>
      </c>
      <c r="T424" s="9">
        <v>4.8520000000000003</v>
      </c>
    </row>
    <row r="425" spans="1:20" x14ac:dyDescent="0.35">
      <c r="A425">
        <f t="shared" si="13"/>
        <v>425</v>
      </c>
      <c r="B425" s="3" t="s">
        <v>70</v>
      </c>
      <c r="C425" s="3" t="s">
        <v>86</v>
      </c>
      <c r="D425" s="3" t="s">
        <v>58</v>
      </c>
      <c r="E425">
        <v>2023</v>
      </c>
      <c r="F425" s="3" t="str">
        <f t="shared" si="12"/>
        <v>AQOutDWRSHK2023</v>
      </c>
      <c r="G425" s="9">
        <v>1.6</v>
      </c>
      <c r="H425" s="9">
        <v>1.6</v>
      </c>
      <c r="I425" s="9">
        <v>1.6</v>
      </c>
      <c r="J425" s="9">
        <v>1.6</v>
      </c>
      <c r="K425" s="9">
        <v>1.6</v>
      </c>
      <c r="L425" s="9">
        <v>5.0620000000000003</v>
      </c>
      <c r="M425" s="9">
        <v>3.9220000000000002</v>
      </c>
      <c r="N425" s="9">
        <v>9.5640000000000001</v>
      </c>
      <c r="O425" s="9">
        <v>10.794</v>
      </c>
      <c r="P425" s="9">
        <v>4.2519999999999998</v>
      </c>
      <c r="Q425" s="9">
        <v>10.526999999999999</v>
      </c>
      <c r="R425" s="9">
        <v>10.555</v>
      </c>
      <c r="S425" s="9">
        <v>7.9169999999999998</v>
      </c>
      <c r="T425" s="9">
        <v>4.4850000000000003</v>
      </c>
    </row>
    <row r="426" spans="1:20" x14ac:dyDescent="0.35">
      <c r="A426">
        <f t="shared" si="13"/>
        <v>426</v>
      </c>
      <c r="B426" s="3" t="s">
        <v>70</v>
      </c>
      <c r="C426" s="3" t="s">
        <v>86</v>
      </c>
      <c r="D426" s="3" t="s">
        <v>58</v>
      </c>
      <c r="E426">
        <v>2024</v>
      </c>
      <c r="F426" s="3" t="str">
        <f t="shared" si="12"/>
        <v>AQOutDWRSHK2024</v>
      </c>
      <c r="G426" s="9">
        <v>1.6</v>
      </c>
      <c r="H426" s="9">
        <v>1.6</v>
      </c>
      <c r="I426" s="9">
        <v>1.6</v>
      </c>
      <c r="J426" s="9">
        <v>4.42</v>
      </c>
      <c r="K426" s="9">
        <v>1.6</v>
      </c>
      <c r="L426" s="9">
        <v>3.6240000000000001</v>
      </c>
      <c r="M426" s="9">
        <v>3.7559999999999998</v>
      </c>
      <c r="N426" s="9">
        <v>9.4779999999999998</v>
      </c>
      <c r="O426" s="9">
        <v>7.2789999999999999</v>
      </c>
      <c r="P426" s="9">
        <v>2.5270000000000001</v>
      </c>
      <c r="Q426" s="9">
        <v>10.25</v>
      </c>
      <c r="R426" s="9">
        <v>10.295</v>
      </c>
      <c r="S426" s="9">
        <v>7.7220000000000004</v>
      </c>
      <c r="T426" s="9">
        <v>4.157</v>
      </c>
    </row>
    <row r="427" spans="1:20" x14ac:dyDescent="0.35">
      <c r="A427">
        <f t="shared" si="13"/>
        <v>427</v>
      </c>
      <c r="B427" s="3" t="s">
        <v>70</v>
      </c>
      <c r="C427" s="3" t="s">
        <v>86</v>
      </c>
      <c r="D427" s="3" t="s">
        <v>58</v>
      </c>
      <c r="E427">
        <v>2025</v>
      </c>
      <c r="F427" s="3" t="str">
        <f t="shared" si="12"/>
        <v>AQOutDWRSHK2025</v>
      </c>
      <c r="G427" s="9">
        <v>1.6</v>
      </c>
      <c r="H427" s="9">
        <v>1.6</v>
      </c>
      <c r="I427" s="9">
        <v>1.6</v>
      </c>
      <c r="J427" s="9">
        <v>1.6</v>
      </c>
      <c r="K427" s="9">
        <v>1.84</v>
      </c>
      <c r="L427" s="9">
        <v>5.7</v>
      </c>
      <c r="M427" s="9">
        <v>1.6</v>
      </c>
      <c r="N427" s="9">
        <v>2.2919999999999998</v>
      </c>
      <c r="O427" s="9">
        <v>8.0410000000000004</v>
      </c>
      <c r="P427" s="9">
        <v>5.3170000000000002</v>
      </c>
      <c r="Q427" s="9">
        <v>10.750999999999999</v>
      </c>
      <c r="R427" s="9">
        <v>10.766</v>
      </c>
      <c r="S427" s="9">
        <v>8.0739999999999998</v>
      </c>
      <c r="T427" s="9">
        <v>4.8250000000000002</v>
      </c>
    </row>
    <row r="428" spans="1:20" x14ac:dyDescent="0.35">
      <c r="A428">
        <f t="shared" si="13"/>
        <v>428</v>
      </c>
      <c r="B428" s="3" t="s">
        <v>70</v>
      </c>
      <c r="C428" s="3" t="s">
        <v>86</v>
      </c>
      <c r="D428" s="3" t="s">
        <v>58</v>
      </c>
      <c r="E428">
        <v>2026</v>
      </c>
      <c r="F428" s="3" t="str">
        <f t="shared" si="12"/>
        <v>AQOutDWRSHK2026</v>
      </c>
      <c r="G428" s="9">
        <v>1.6</v>
      </c>
      <c r="H428" s="9">
        <v>1.6</v>
      </c>
      <c r="I428" s="9">
        <v>1.6</v>
      </c>
      <c r="J428" s="9">
        <v>13.417999999999999</v>
      </c>
      <c r="K428" s="9">
        <v>6.6559999999999997</v>
      </c>
      <c r="L428" s="9">
        <v>9.5530000000000008</v>
      </c>
      <c r="M428" s="9">
        <v>25</v>
      </c>
      <c r="N428" s="9">
        <v>22.558</v>
      </c>
      <c r="O428" s="9">
        <v>4.4180000000000001</v>
      </c>
      <c r="P428" s="9">
        <v>5.4589999999999996</v>
      </c>
      <c r="Q428" s="9">
        <v>11</v>
      </c>
      <c r="R428" s="9">
        <v>11</v>
      </c>
      <c r="S428" s="9">
        <v>8.923</v>
      </c>
      <c r="T428" s="9">
        <v>4.923</v>
      </c>
    </row>
    <row r="429" spans="1:20" x14ac:dyDescent="0.35">
      <c r="A429">
        <f t="shared" si="13"/>
        <v>429</v>
      </c>
      <c r="B429" s="3" t="s">
        <v>70</v>
      </c>
      <c r="C429" s="3" t="s">
        <v>86</v>
      </c>
      <c r="D429" s="3" t="s">
        <v>58</v>
      </c>
      <c r="E429">
        <v>2027</v>
      </c>
      <c r="F429" s="3" t="str">
        <f t="shared" si="12"/>
        <v>AQOutDWRSHK2027</v>
      </c>
      <c r="G429" s="9">
        <v>1.6</v>
      </c>
      <c r="H429" s="9">
        <v>1.6</v>
      </c>
      <c r="I429" s="9">
        <v>12.128</v>
      </c>
      <c r="J429" s="9">
        <v>15.852</v>
      </c>
      <c r="K429" s="9">
        <v>1.6</v>
      </c>
      <c r="L429" s="9">
        <v>8</v>
      </c>
      <c r="M429" s="9">
        <v>14.19</v>
      </c>
      <c r="N429" s="9">
        <v>11.500999999999999</v>
      </c>
      <c r="O429" s="9">
        <v>4.1399999999999997</v>
      </c>
      <c r="P429" s="9">
        <v>8.1649999999999991</v>
      </c>
      <c r="Q429" s="9">
        <v>11.292999999999999</v>
      </c>
      <c r="R429" s="9">
        <v>11.292999999999999</v>
      </c>
      <c r="S429" s="9">
        <v>11.292999999999999</v>
      </c>
      <c r="T429" s="9">
        <v>5.0119999999999996</v>
      </c>
    </row>
    <row r="430" spans="1:20" x14ac:dyDescent="0.35">
      <c r="A430">
        <f t="shared" si="13"/>
        <v>430</v>
      </c>
      <c r="B430" s="3" t="s">
        <v>70</v>
      </c>
      <c r="C430" s="3" t="s">
        <v>86</v>
      </c>
      <c r="D430" s="3" t="s">
        <v>58</v>
      </c>
      <c r="E430">
        <v>2028</v>
      </c>
      <c r="F430" s="3" t="str">
        <f t="shared" si="12"/>
        <v>AQOutDWRSHK2028</v>
      </c>
      <c r="G430" s="9">
        <v>1.6</v>
      </c>
      <c r="H430" s="9">
        <v>1.6</v>
      </c>
      <c r="I430" s="9">
        <v>1.6</v>
      </c>
      <c r="J430" s="9">
        <v>3.5569999999999999</v>
      </c>
      <c r="K430" s="9">
        <v>8.33</v>
      </c>
      <c r="L430" s="9">
        <v>9.3889999999999993</v>
      </c>
      <c r="M430" s="9">
        <v>14.259</v>
      </c>
      <c r="N430" s="9">
        <v>7.9349999999999996</v>
      </c>
      <c r="O430" s="9">
        <v>5.3869999999999996</v>
      </c>
      <c r="P430" s="9">
        <v>7.383</v>
      </c>
      <c r="Q430" s="9">
        <v>11</v>
      </c>
      <c r="R430" s="9">
        <v>11</v>
      </c>
      <c r="S430" s="9">
        <v>8.5960000000000001</v>
      </c>
      <c r="T430" s="9">
        <v>4.8380000000000001</v>
      </c>
    </row>
    <row r="431" spans="1:20" x14ac:dyDescent="0.35">
      <c r="A431">
        <f t="shared" si="13"/>
        <v>431</v>
      </c>
      <c r="B431" s="3" t="s">
        <v>70</v>
      </c>
      <c r="C431" s="3" t="s">
        <v>86</v>
      </c>
      <c r="D431" s="3" t="s">
        <v>58</v>
      </c>
      <c r="E431">
        <v>2029</v>
      </c>
      <c r="F431" s="3" t="str">
        <f t="shared" si="12"/>
        <v>AQOutDWRSHK2029</v>
      </c>
      <c r="G431" s="9">
        <v>1.6</v>
      </c>
      <c r="H431" s="9">
        <v>1.6</v>
      </c>
      <c r="I431" s="9">
        <v>1.6</v>
      </c>
      <c r="J431" s="9">
        <v>6.8869999999999996</v>
      </c>
      <c r="K431" s="9">
        <v>10.894</v>
      </c>
      <c r="L431" s="9">
        <v>15.531000000000001</v>
      </c>
      <c r="M431" s="9">
        <v>23.59</v>
      </c>
      <c r="N431" s="9">
        <v>14.034000000000001</v>
      </c>
      <c r="O431" s="9">
        <v>5.1420000000000003</v>
      </c>
      <c r="P431" s="9">
        <v>9.5229999999999997</v>
      </c>
      <c r="Q431" s="9">
        <v>12.228999999999999</v>
      </c>
      <c r="R431" s="9">
        <v>12.228999999999999</v>
      </c>
      <c r="S431" s="9">
        <v>12.228999999999999</v>
      </c>
      <c r="T431" s="9">
        <v>4.8959999999999999</v>
      </c>
    </row>
    <row r="432" spans="1:20" x14ac:dyDescent="0.35">
      <c r="A432">
        <f t="shared" si="13"/>
        <v>432</v>
      </c>
      <c r="B432" s="3" t="s">
        <v>70</v>
      </c>
      <c r="C432" s="3" t="s">
        <v>86</v>
      </c>
      <c r="D432" s="3" t="s">
        <v>59</v>
      </c>
      <c r="E432">
        <v>2020</v>
      </c>
      <c r="F432" s="3" t="str">
        <f t="shared" si="12"/>
        <v>AQOutLR.GRN2020</v>
      </c>
      <c r="G432" s="9">
        <v>24.143000000000001</v>
      </c>
      <c r="H432" s="9">
        <v>24.507999999999999</v>
      </c>
      <c r="I432" s="9">
        <v>23.64</v>
      </c>
      <c r="J432" s="9">
        <v>32.667000000000002</v>
      </c>
      <c r="K432" s="9">
        <v>37.097000000000001</v>
      </c>
      <c r="L432" s="9">
        <v>49.505000000000003</v>
      </c>
      <c r="M432" s="9">
        <v>53.368000000000002</v>
      </c>
      <c r="N432" s="9">
        <v>65.703000000000003</v>
      </c>
      <c r="O432" s="9">
        <v>62.673000000000002</v>
      </c>
      <c r="P432" s="9">
        <v>46.146999999999998</v>
      </c>
      <c r="Q432" s="9">
        <v>31.634</v>
      </c>
      <c r="R432" s="9">
        <v>26.863</v>
      </c>
      <c r="S432" s="9">
        <v>23.279</v>
      </c>
      <c r="T432" s="9">
        <v>22.190999999999999</v>
      </c>
    </row>
    <row r="433" spans="1:20" x14ac:dyDescent="0.35">
      <c r="A433">
        <f t="shared" si="13"/>
        <v>433</v>
      </c>
      <c r="B433" s="3" t="s">
        <v>70</v>
      </c>
      <c r="C433" s="3" t="s">
        <v>86</v>
      </c>
      <c r="D433" s="3" t="s">
        <v>59</v>
      </c>
      <c r="E433">
        <v>2021</v>
      </c>
      <c r="F433" s="3" t="str">
        <f t="shared" si="12"/>
        <v>AQOutLR.GRN2021</v>
      </c>
      <c r="G433" s="9">
        <v>21.26</v>
      </c>
      <c r="H433" s="9">
        <v>26.756</v>
      </c>
      <c r="I433" s="9">
        <v>29.74</v>
      </c>
      <c r="J433" s="9">
        <v>36.978999999999999</v>
      </c>
      <c r="K433" s="9">
        <v>31.983000000000001</v>
      </c>
      <c r="L433" s="9">
        <v>41.161000000000001</v>
      </c>
      <c r="M433" s="9">
        <v>34.517000000000003</v>
      </c>
      <c r="N433" s="9">
        <v>92.194000000000003</v>
      </c>
      <c r="O433" s="9">
        <v>101.187</v>
      </c>
      <c r="P433" s="9">
        <v>51.152000000000001</v>
      </c>
      <c r="Q433" s="9">
        <v>39.598999999999997</v>
      </c>
      <c r="R433" s="9">
        <v>37.21</v>
      </c>
      <c r="S433" s="9">
        <v>34.256999999999998</v>
      </c>
      <c r="T433" s="9">
        <v>24.489000000000001</v>
      </c>
    </row>
    <row r="434" spans="1:20" x14ac:dyDescent="0.35">
      <c r="A434">
        <f t="shared" si="13"/>
        <v>434</v>
      </c>
      <c r="B434" s="3" t="s">
        <v>70</v>
      </c>
      <c r="C434" s="3" t="s">
        <v>86</v>
      </c>
      <c r="D434" s="3" t="s">
        <v>59</v>
      </c>
      <c r="E434">
        <v>2022</v>
      </c>
      <c r="F434" s="3" t="str">
        <f t="shared" si="12"/>
        <v>AQOutLR.GRN2022</v>
      </c>
      <c r="G434" s="9">
        <v>20.731000000000002</v>
      </c>
      <c r="H434" s="9">
        <v>22.539000000000001</v>
      </c>
      <c r="I434" s="9">
        <v>32.152999999999999</v>
      </c>
      <c r="J434" s="9">
        <v>37.573</v>
      </c>
      <c r="K434" s="9">
        <v>50.69</v>
      </c>
      <c r="L434" s="9">
        <v>67.286000000000001</v>
      </c>
      <c r="M434" s="9">
        <v>70.102999999999994</v>
      </c>
      <c r="N434" s="9">
        <v>109.545</v>
      </c>
      <c r="O434" s="9">
        <v>121.887</v>
      </c>
      <c r="P434" s="9">
        <v>55.326999999999998</v>
      </c>
      <c r="Q434" s="9">
        <v>37.207000000000001</v>
      </c>
      <c r="R434" s="9">
        <v>29.597000000000001</v>
      </c>
      <c r="S434" s="9">
        <v>28.009</v>
      </c>
      <c r="T434" s="9">
        <v>27.693999999999999</v>
      </c>
    </row>
    <row r="435" spans="1:20" x14ac:dyDescent="0.35">
      <c r="A435">
        <f t="shared" si="13"/>
        <v>435</v>
      </c>
      <c r="B435" s="3" t="s">
        <v>70</v>
      </c>
      <c r="C435" s="3" t="s">
        <v>86</v>
      </c>
      <c r="D435" s="3" t="s">
        <v>59</v>
      </c>
      <c r="E435">
        <v>2023</v>
      </c>
      <c r="F435" s="3" t="str">
        <f t="shared" si="12"/>
        <v>AQOutLR.GRN2023</v>
      </c>
      <c r="G435" s="9">
        <v>20.137</v>
      </c>
      <c r="H435" s="9">
        <v>19.244</v>
      </c>
      <c r="I435" s="9">
        <v>19.082000000000001</v>
      </c>
      <c r="J435" s="9">
        <v>22.366</v>
      </c>
      <c r="K435" s="9">
        <v>38.072000000000003</v>
      </c>
      <c r="L435" s="9">
        <v>51.834000000000003</v>
      </c>
      <c r="M435" s="9">
        <v>69.125</v>
      </c>
      <c r="N435" s="9">
        <v>118.379</v>
      </c>
      <c r="O435" s="9">
        <v>93.021000000000001</v>
      </c>
      <c r="P435" s="9">
        <v>46.59</v>
      </c>
      <c r="Q435" s="9">
        <v>36.209000000000003</v>
      </c>
      <c r="R435" s="9">
        <v>30.884</v>
      </c>
      <c r="S435" s="9">
        <v>29.315000000000001</v>
      </c>
      <c r="T435" s="9">
        <v>25.87</v>
      </c>
    </row>
    <row r="436" spans="1:20" x14ac:dyDescent="0.35">
      <c r="A436">
        <f t="shared" si="13"/>
        <v>436</v>
      </c>
      <c r="B436" s="3" t="s">
        <v>70</v>
      </c>
      <c r="C436" s="3" t="s">
        <v>86</v>
      </c>
      <c r="D436" s="3" t="s">
        <v>59</v>
      </c>
      <c r="E436">
        <v>2024</v>
      </c>
      <c r="F436" s="3" t="str">
        <f t="shared" si="12"/>
        <v>AQOutLR.GRN2024</v>
      </c>
      <c r="G436" s="9">
        <v>22.995000000000001</v>
      </c>
      <c r="H436" s="9">
        <v>25.167000000000002</v>
      </c>
      <c r="I436" s="9">
        <v>30.245000000000001</v>
      </c>
      <c r="J436" s="9">
        <v>38.33</v>
      </c>
      <c r="K436" s="9">
        <v>38.875999999999998</v>
      </c>
      <c r="L436" s="9">
        <v>58.552999999999997</v>
      </c>
      <c r="M436" s="9">
        <v>60.77</v>
      </c>
      <c r="N436" s="9">
        <v>93.069000000000003</v>
      </c>
      <c r="O436" s="9">
        <v>61.088000000000001</v>
      </c>
      <c r="P436" s="9">
        <v>24.062999999999999</v>
      </c>
      <c r="Q436" s="9">
        <v>28.899000000000001</v>
      </c>
      <c r="R436" s="9">
        <v>27.995000000000001</v>
      </c>
      <c r="S436" s="9">
        <v>23.762</v>
      </c>
      <c r="T436" s="9">
        <v>19.471</v>
      </c>
    </row>
    <row r="437" spans="1:20" x14ac:dyDescent="0.35">
      <c r="A437">
        <f t="shared" si="13"/>
        <v>437</v>
      </c>
      <c r="B437" s="3" t="s">
        <v>70</v>
      </c>
      <c r="C437" s="3" t="s">
        <v>86</v>
      </c>
      <c r="D437" s="3" t="s">
        <v>59</v>
      </c>
      <c r="E437">
        <v>2025</v>
      </c>
      <c r="F437" s="3" t="str">
        <f t="shared" si="12"/>
        <v>AQOutLR.GRN2025</v>
      </c>
      <c r="G437" s="9">
        <v>17.291</v>
      </c>
      <c r="H437" s="9">
        <v>18.858000000000001</v>
      </c>
      <c r="I437" s="9">
        <v>19.289000000000001</v>
      </c>
      <c r="J437" s="9">
        <v>19.686</v>
      </c>
      <c r="K437" s="9">
        <v>18.416</v>
      </c>
      <c r="L437" s="9">
        <v>56.069000000000003</v>
      </c>
      <c r="M437" s="9">
        <v>42.716999999999999</v>
      </c>
      <c r="N437" s="9">
        <v>75.421000000000006</v>
      </c>
      <c r="O437" s="9">
        <v>105.127</v>
      </c>
      <c r="P437" s="9">
        <v>89.611000000000004</v>
      </c>
      <c r="Q437" s="9">
        <v>40.521999999999998</v>
      </c>
      <c r="R437" s="9">
        <v>31.48</v>
      </c>
      <c r="S437" s="9">
        <v>35.777999999999999</v>
      </c>
      <c r="T437" s="9">
        <v>30.97</v>
      </c>
    </row>
    <row r="438" spans="1:20" x14ac:dyDescent="0.35">
      <c r="A438">
        <f t="shared" si="13"/>
        <v>438</v>
      </c>
      <c r="B438" s="3" t="s">
        <v>70</v>
      </c>
      <c r="C438" s="3" t="s">
        <v>86</v>
      </c>
      <c r="D438" s="3" t="s">
        <v>59</v>
      </c>
      <c r="E438">
        <v>2026</v>
      </c>
      <c r="F438" s="3" t="str">
        <f t="shared" si="12"/>
        <v>AQOutLR.GRN2026</v>
      </c>
      <c r="G438" s="9">
        <v>29.513000000000002</v>
      </c>
      <c r="H438" s="9">
        <v>34.097999999999999</v>
      </c>
      <c r="I438" s="9">
        <v>35.627000000000002</v>
      </c>
      <c r="J438" s="9">
        <v>91.393000000000001</v>
      </c>
      <c r="K438" s="9">
        <v>99.679000000000002</v>
      </c>
      <c r="L438" s="9">
        <v>158.82900000000001</v>
      </c>
      <c r="M438" s="9">
        <v>234.03299999999999</v>
      </c>
      <c r="N438" s="9">
        <v>266.61799999999999</v>
      </c>
      <c r="O438" s="9">
        <v>195.154</v>
      </c>
      <c r="P438" s="9">
        <v>138.46299999999999</v>
      </c>
      <c r="Q438" s="9">
        <v>58.805</v>
      </c>
      <c r="R438" s="9">
        <v>53.835000000000001</v>
      </c>
      <c r="S438" s="9">
        <v>42.088000000000001</v>
      </c>
      <c r="T438" s="9">
        <v>36.658000000000001</v>
      </c>
    </row>
    <row r="439" spans="1:20" x14ac:dyDescent="0.35">
      <c r="A439">
        <f t="shared" si="13"/>
        <v>439</v>
      </c>
      <c r="B439" s="3" t="s">
        <v>70</v>
      </c>
      <c r="C439" s="3" t="s">
        <v>86</v>
      </c>
      <c r="D439" s="3" t="s">
        <v>59</v>
      </c>
      <c r="E439">
        <v>2027</v>
      </c>
      <c r="F439" s="3" t="str">
        <f t="shared" si="12"/>
        <v>AQOutLR.GRN2027</v>
      </c>
      <c r="G439" s="9">
        <v>31.530999999999999</v>
      </c>
      <c r="H439" s="9">
        <v>33.826999999999998</v>
      </c>
      <c r="I439" s="9">
        <v>78.409000000000006</v>
      </c>
      <c r="J439" s="9">
        <v>74.646000000000001</v>
      </c>
      <c r="K439" s="9">
        <v>63.506999999999998</v>
      </c>
      <c r="L439" s="9">
        <v>118.03</v>
      </c>
      <c r="M439" s="9">
        <v>142.482</v>
      </c>
      <c r="N439" s="9">
        <v>202.09700000000001</v>
      </c>
      <c r="O439" s="9">
        <v>199.71899999999999</v>
      </c>
      <c r="P439" s="9">
        <v>174.506</v>
      </c>
      <c r="Q439" s="9">
        <v>65.272999999999996</v>
      </c>
      <c r="R439" s="9">
        <v>54.7</v>
      </c>
      <c r="S439" s="9">
        <v>43.036999999999999</v>
      </c>
      <c r="T439" s="9">
        <v>39.432000000000002</v>
      </c>
    </row>
    <row r="440" spans="1:20" x14ac:dyDescent="0.35">
      <c r="A440">
        <f t="shared" si="13"/>
        <v>440</v>
      </c>
      <c r="B440" s="3" t="s">
        <v>70</v>
      </c>
      <c r="C440" s="3" t="s">
        <v>86</v>
      </c>
      <c r="D440" s="3" t="s">
        <v>59</v>
      </c>
      <c r="E440">
        <v>2028</v>
      </c>
      <c r="F440" s="3" t="str">
        <f t="shared" si="12"/>
        <v>AQOutLR.GRN2028</v>
      </c>
      <c r="G440" s="9">
        <v>33.177</v>
      </c>
      <c r="H440" s="9">
        <v>32.994999999999997</v>
      </c>
      <c r="I440" s="9">
        <v>47.527999999999999</v>
      </c>
      <c r="J440" s="9">
        <v>54.969000000000001</v>
      </c>
      <c r="K440" s="9">
        <v>76.274000000000001</v>
      </c>
      <c r="L440" s="9">
        <v>101.842</v>
      </c>
      <c r="M440" s="9">
        <v>124.254</v>
      </c>
      <c r="N440" s="9">
        <v>174.94800000000001</v>
      </c>
      <c r="O440" s="9">
        <v>181.09200000000001</v>
      </c>
      <c r="P440" s="9">
        <v>117.63</v>
      </c>
      <c r="Q440" s="9">
        <v>48.939</v>
      </c>
      <c r="R440" s="9">
        <v>38.006999999999998</v>
      </c>
      <c r="S440" s="9">
        <v>34.009</v>
      </c>
      <c r="T440" s="9">
        <v>30.652999999999999</v>
      </c>
    </row>
    <row r="441" spans="1:20" x14ac:dyDescent="0.35">
      <c r="A441">
        <f t="shared" si="13"/>
        <v>441</v>
      </c>
      <c r="B441" s="3" t="s">
        <v>70</v>
      </c>
      <c r="C441" s="3" t="s">
        <v>86</v>
      </c>
      <c r="D441" s="3" t="s">
        <v>59</v>
      </c>
      <c r="E441">
        <v>2029</v>
      </c>
      <c r="F441" s="3" t="str">
        <f t="shared" si="12"/>
        <v>AQOutLR.GRN2029</v>
      </c>
      <c r="G441" s="9">
        <v>32.159999999999997</v>
      </c>
      <c r="H441" s="9">
        <v>21.423999999999999</v>
      </c>
      <c r="I441" s="9">
        <v>27.059000000000001</v>
      </c>
      <c r="J441" s="9">
        <v>40.115000000000002</v>
      </c>
      <c r="K441" s="9">
        <v>75.445999999999998</v>
      </c>
      <c r="L441" s="9">
        <v>94.622</v>
      </c>
      <c r="M441" s="9">
        <v>163.94900000000001</v>
      </c>
      <c r="N441" s="9">
        <v>135.73099999999999</v>
      </c>
      <c r="O441" s="9">
        <v>141.85900000000001</v>
      </c>
      <c r="P441" s="9">
        <v>118.64</v>
      </c>
      <c r="Q441" s="9">
        <v>59.488</v>
      </c>
      <c r="R441" s="9">
        <v>39.048999999999999</v>
      </c>
      <c r="S441" s="9">
        <v>36.832000000000001</v>
      </c>
      <c r="T441" s="9">
        <v>28.207000000000001</v>
      </c>
    </row>
    <row r="442" spans="1:20" x14ac:dyDescent="0.35">
      <c r="A442">
        <f t="shared" si="13"/>
        <v>442</v>
      </c>
      <c r="B442" s="3" t="s">
        <v>70</v>
      </c>
      <c r="C442" s="3" t="s">
        <v>86</v>
      </c>
      <c r="D442" s="3" t="s">
        <v>60</v>
      </c>
      <c r="E442">
        <v>2020</v>
      </c>
      <c r="F442" s="3" t="str">
        <f t="shared" si="12"/>
        <v>AQOutL GOOS2020</v>
      </c>
      <c r="G442" s="9">
        <v>24.222999999999999</v>
      </c>
      <c r="H442" s="9">
        <v>24.486000000000001</v>
      </c>
      <c r="I442" s="9">
        <v>23.696000000000002</v>
      </c>
      <c r="J442" s="9">
        <v>32.725000000000001</v>
      </c>
      <c r="K442" s="9">
        <v>36.628999999999998</v>
      </c>
      <c r="L442" s="9">
        <v>49.844999999999999</v>
      </c>
      <c r="M442" s="9">
        <v>54.896999999999998</v>
      </c>
      <c r="N442" s="9">
        <v>65.561999999999998</v>
      </c>
      <c r="O442" s="9">
        <v>62.354999999999997</v>
      </c>
      <c r="P442" s="9">
        <v>46.554000000000002</v>
      </c>
      <c r="Q442" s="9">
        <v>31.68</v>
      </c>
      <c r="R442" s="9">
        <v>26.847999999999999</v>
      </c>
      <c r="S442" s="9">
        <v>23.253</v>
      </c>
      <c r="T442" s="9">
        <v>21.2</v>
      </c>
    </row>
    <row r="443" spans="1:20" x14ac:dyDescent="0.35">
      <c r="A443">
        <f t="shared" si="13"/>
        <v>443</v>
      </c>
      <c r="B443" s="3" t="s">
        <v>70</v>
      </c>
      <c r="C443" s="3" t="s">
        <v>86</v>
      </c>
      <c r="D443" s="3" t="s">
        <v>60</v>
      </c>
      <c r="E443">
        <v>2021</v>
      </c>
      <c r="F443" s="3" t="str">
        <f t="shared" si="12"/>
        <v>AQOutL GOOS2021</v>
      </c>
      <c r="G443" s="9">
        <v>21.384</v>
      </c>
      <c r="H443" s="9">
        <v>26.606000000000002</v>
      </c>
      <c r="I443" s="9">
        <v>29.936</v>
      </c>
      <c r="J443" s="9">
        <v>37</v>
      </c>
      <c r="K443" s="9">
        <v>32.037999999999997</v>
      </c>
      <c r="L443" s="9">
        <v>41.000999999999998</v>
      </c>
      <c r="M443" s="9">
        <v>35.569000000000003</v>
      </c>
      <c r="N443" s="9">
        <v>91.543999999999997</v>
      </c>
      <c r="O443" s="9">
        <v>101.47</v>
      </c>
      <c r="P443" s="9">
        <v>51.462000000000003</v>
      </c>
      <c r="Q443" s="9">
        <v>39.637</v>
      </c>
      <c r="R443" s="9">
        <v>37.194000000000003</v>
      </c>
      <c r="S443" s="9">
        <v>34.228999999999999</v>
      </c>
      <c r="T443" s="9">
        <v>23.664999999999999</v>
      </c>
    </row>
    <row r="444" spans="1:20" x14ac:dyDescent="0.35">
      <c r="A444">
        <f t="shared" si="13"/>
        <v>444</v>
      </c>
      <c r="B444" s="3" t="s">
        <v>70</v>
      </c>
      <c r="C444" s="3" t="s">
        <v>86</v>
      </c>
      <c r="D444" s="3" t="s">
        <v>60</v>
      </c>
      <c r="E444">
        <v>2022</v>
      </c>
      <c r="F444" s="3" t="str">
        <f t="shared" si="12"/>
        <v>AQOutL GOOS2022</v>
      </c>
      <c r="G444" s="9">
        <v>20.68</v>
      </c>
      <c r="H444" s="9">
        <v>22.52</v>
      </c>
      <c r="I444" s="9">
        <v>32.168999999999997</v>
      </c>
      <c r="J444" s="9">
        <v>37.503</v>
      </c>
      <c r="K444" s="9">
        <v>50.734999999999999</v>
      </c>
      <c r="L444" s="9">
        <v>67.185000000000002</v>
      </c>
      <c r="M444" s="9">
        <v>71.299000000000007</v>
      </c>
      <c r="N444" s="9">
        <v>109.038</v>
      </c>
      <c r="O444" s="9">
        <v>121.956</v>
      </c>
      <c r="P444" s="9">
        <v>55.74</v>
      </c>
      <c r="Q444" s="9">
        <v>37.280999999999999</v>
      </c>
      <c r="R444" s="9">
        <v>29.452999999999999</v>
      </c>
      <c r="S444" s="9">
        <v>27.876999999999999</v>
      </c>
      <c r="T444" s="9">
        <v>27.004000000000001</v>
      </c>
    </row>
    <row r="445" spans="1:20" x14ac:dyDescent="0.35">
      <c r="A445">
        <f t="shared" si="13"/>
        <v>445</v>
      </c>
      <c r="B445" s="3" t="s">
        <v>70</v>
      </c>
      <c r="C445" s="3" t="s">
        <v>86</v>
      </c>
      <c r="D445" s="3" t="s">
        <v>60</v>
      </c>
      <c r="E445">
        <v>2023</v>
      </c>
      <c r="F445" s="3" t="str">
        <f t="shared" si="12"/>
        <v>AQOutL GOOS2023</v>
      </c>
      <c r="G445" s="9">
        <v>20.152999999999999</v>
      </c>
      <c r="H445" s="9">
        <v>19.257000000000001</v>
      </c>
      <c r="I445" s="9">
        <v>19.140999999999998</v>
      </c>
      <c r="J445" s="9">
        <v>22.388000000000002</v>
      </c>
      <c r="K445" s="9">
        <v>37.948999999999998</v>
      </c>
      <c r="L445" s="9">
        <v>51.493000000000002</v>
      </c>
      <c r="M445" s="9">
        <v>70.53</v>
      </c>
      <c r="N445" s="9">
        <v>118.17700000000001</v>
      </c>
      <c r="O445" s="9">
        <v>93.168999999999997</v>
      </c>
      <c r="P445" s="9">
        <v>46.88</v>
      </c>
      <c r="Q445" s="9">
        <v>36.241</v>
      </c>
      <c r="R445" s="9">
        <v>30.82</v>
      </c>
      <c r="S445" s="9">
        <v>29.251000000000001</v>
      </c>
      <c r="T445" s="9">
        <v>25.013999999999999</v>
      </c>
    </row>
    <row r="446" spans="1:20" x14ac:dyDescent="0.35">
      <c r="A446">
        <f t="shared" si="13"/>
        <v>446</v>
      </c>
      <c r="B446" s="3" t="s">
        <v>70</v>
      </c>
      <c r="C446" s="3" t="s">
        <v>86</v>
      </c>
      <c r="D446" s="3" t="s">
        <v>60</v>
      </c>
      <c r="E446">
        <v>2024</v>
      </c>
      <c r="F446" s="3" t="str">
        <f t="shared" si="12"/>
        <v>AQOutL GOOS2024</v>
      </c>
      <c r="G446" s="9">
        <v>23.050999999999998</v>
      </c>
      <c r="H446" s="9">
        <v>25.138000000000002</v>
      </c>
      <c r="I446" s="9">
        <v>30.245000000000001</v>
      </c>
      <c r="J446" s="9">
        <v>38.368000000000002</v>
      </c>
      <c r="K446" s="9">
        <v>38.856999999999999</v>
      </c>
      <c r="L446" s="9">
        <v>58.23</v>
      </c>
      <c r="M446" s="9">
        <v>62.304000000000002</v>
      </c>
      <c r="N446" s="9">
        <v>92.965000000000003</v>
      </c>
      <c r="O446" s="9">
        <v>61.36</v>
      </c>
      <c r="P446" s="9">
        <v>24.158000000000001</v>
      </c>
      <c r="Q446" s="9">
        <v>28.91</v>
      </c>
      <c r="R446" s="9">
        <v>27.968</v>
      </c>
      <c r="S446" s="9">
        <v>23.733000000000001</v>
      </c>
      <c r="T446" s="9">
        <v>18.670999999999999</v>
      </c>
    </row>
    <row r="447" spans="1:20" x14ac:dyDescent="0.35">
      <c r="A447">
        <f t="shared" si="13"/>
        <v>447</v>
      </c>
      <c r="B447" s="3" t="s">
        <v>70</v>
      </c>
      <c r="C447" s="3" t="s">
        <v>86</v>
      </c>
      <c r="D447" s="3" t="s">
        <v>60</v>
      </c>
      <c r="E447">
        <v>2025</v>
      </c>
      <c r="F447" s="3" t="str">
        <f t="shared" si="12"/>
        <v>AQOutL GOOS2025</v>
      </c>
      <c r="G447" s="9">
        <v>17.298999999999999</v>
      </c>
      <c r="H447" s="9">
        <v>18.856999999999999</v>
      </c>
      <c r="I447" s="9">
        <v>19.344999999999999</v>
      </c>
      <c r="J447" s="9">
        <v>19.713000000000001</v>
      </c>
      <c r="K447" s="9">
        <v>18.443999999999999</v>
      </c>
      <c r="L447" s="9">
        <v>55.697000000000003</v>
      </c>
      <c r="M447" s="9">
        <v>43.637</v>
      </c>
      <c r="N447" s="9">
        <v>74.647999999999996</v>
      </c>
      <c r="O447" s="9">
        <v>104.901</v>
      </c>
      <c r="P447" s="9">
        <v>90.617000000000004</v>
      </c>
      <c r="Q447" s="9">
        <v>40.597000000000001</v>
      </c>
      <c r="R447" s="9">
        <v>31.324000000000002</v>
      </c>
      <c r="S447" s="9">
        <v>35.633000000000003</v>
      </c>
      <c r="T447" s="9">
        <v>30.210999999999999</v>
      </c>
    </row>
    <row r="448" spans="1:20" x14ac:dyDescent="0.35">
      <c r="A448">
        <f t="shared" si="13"/>
        <v>448</v>
      </c>
      <c r="B448" s="3" t="s">
        <v>70</v>
      </c>
      <c r="C448" s="3" t="s">
        <v>86</v>
      </c>
      <c r="D448" s="3" t="s">
        <v>60</v>
      </c>
      <c r="E448">
        <v>2026</v>
      </c>
      <c r="F448" s="3" t="str">
        <f t="shared" si="12"/>
        <v>AQOutL GOOS2026</v>
      </c>
      <c r="G448" s="9">
        <v>29.46</v>
      </c>
      <c r="H448" s="9">
        <v>34.094000000000001</v>
      </c>
      <c r="I448" s="9">
        <v>35.683999999999997</v>
      </c>
      <c r="J448" s="9">
        <v>91.182000000000002</v>
      </c>
      <c r="K448" s="9">
        <v>99.674999999999997</v>
      </c>
      <c r="L448" s="9">
        <v>158.31899999999999</v>
      </c>
      <c r="M448" s="9">
        <v>235.36799999999999</v>
      </c>
      <c r="N448" s="9">
        <v>266.34300000000002</v>
      </c>
      <c r="O448" s="9">
        <v>195.46100000000001</v>
      </c>
      <c r="P448" s="9">
        <v>138.857</v>
      </c>
      <c r="Q448" s="9">
        <v>59.167000000000002</v>
      </c>
      <c r="R448" s="9">
        <v>53.823</v>
      </c>
      <c r="S448" s="9">
        <v>42.081000000000003</v>
      </c>
      <c r="T448" s="9">
        <v>35.805</v>
      </c>
    </row>
    <row r="449" spans="1:20" x14ac:dyDescent="0.35">
      <c r="A449">
        <f t="shared" si="13"/>
        <v>449</v>
      </c>
      <c r="B449" s="3" t="s">
        <v>70</v>
      </c>
      <c r="C449" s="3" t="s">
        <v>86</v>
      </c>
      <c r="D449" s="3" t="s">
        <v>60</v>
      </c>
      <c r="E449">
        <v>2027</v>
      </c>
      <c r="F449" s="3" t="str">
        <f t="shared" si="12"/>
        <v>AQOutL GOOS2027</v>
      </c>
      <c r="G449" s="9">
        <v>31.495000000000001</v>
      </c>
      <c r="H449" s="9">
        <v>33.844000000000001</v>
      </c>
      <c r="I449" s="9">
        <v>78.132999999999996</v>
      </c>
      <c r="J449" s="9">
        <v>74.938000000000002</v>
      </c>
      <c r="K449" s="9">
        <v>63.536000000000001</v>
      </c>
      <c r="L449" s="9">
        <v>117.697</v>
      </c>
      <c r="M449" s="9">
        <v>143.089</v>
      </c>
      <c r="N449" s="9">
        <v>200.96899999999999</v>
      </c>
      <c r="O449" s="9">
        <v>199.49600000000001</v>
      </c>
      <c r="P449" s="9">
        <v>175.833</v>
      </c>
      <c r="Q449" s="9">
        <v>65.429000000000002</v>
      </c>
      <c r="R449" s="9">
        <v>54.595999999999997</v>
      </c>
      <c r="S449" s="9">
        <v>42.927999999999997</v>
      </c>
      <c r="T449" s="9">
        <v>39.006999999999998</v>
      </c>
    </row>
    <row r="450" spans="1:20" x14ac:dyDescent="0.35">
      <c r="A450">
        <f t="shared" si="13"/>
        <v>450</v>
      </c>
      <c r="B450" s="3" t="s">
        <v>70</v>
      </c>
      <c r="C450" s="3" t="s">
        <v>86</v>
      </c>
      <c r="D450" s="3" t="s">
        <v>60</v>
      </c>
      <c r="E450">
        <v>2028</v>
      </c>
      <c r="F450" s="3" t="str">
        <f t="shared" ref="F450:F513" si="14">_xlfn.CONCAT(B450,C450,D450,E450)</f>
        <v>AQOutL GOOS2028</v>
      </c>
      <c r="G450" s="9">
        <v>33.127000000000002</v>
      </c>
      <c r="H450" s="9">
        <v>32.996000000000002</v>
      </c>
      <c r="I450" s="9">
        <v>47.496000000000002</v>
      </c>
      <c r="J450" s="9">
        <v>55.002000000000002</v>
      </c>
      <c r="K450" s="9">
        <v>76.222999999999999</v>
      </c>
      <c r="L450" s="9">
        <v>101.61</v>
      </c>
      <c r="M450" s="9">
        <v>125.071</v>
      </c>
      <c r="N450" s="9">
        <v>174.09</v>
      </c>
      <c r="O450" s="9">
        <v>181.33799999999999</v>
      </c>
      <c r="P450" s="9">
        <v>118.45</v>
      </c>
      <c r="Q450" s="9">
        <v>49.112000000000002</v>
      </c>
      <c r="R450" s="9">
        <v>37.996000000000002</v>
      </c>
      <c r="S450" s="9">
        <v>33.997</v>
      </c>
      <c r="T450" s="9">
        <v>29.805</v>
      </c>
    </row>
    <row r="451" spans="1:20" x14ac:dyDescent="0.35">
      <c r="A451">
        <f t="shared" ref="A451:A514" si="15">A450+1</f>
        <v>451</v>
      </c>
      <c r="B451" s="3" t="s">
        <v>70</v>
      </c>
      <c r="C451" s="3" t="s">
        <v>86</v>
      </c>
      <c r="D451" s="3" t="s">
        <v>60</v>
      </c>
      <c r="E451">
        <v>2029</v>
      </c>
      <c r="F451" s="3" t="str">
        <f t="shared" si="14"/>
        <v>AQOutL GOOS2029</v>
      </c>
      <c r="G451" s="9">
        <v>32.106999999999999</v>
      </c>
      <c r="H451" s="9">
        <v>21.459</v>
      </c>
      <c r="I451" s="9">
        <v>27.120999999999999</v>
      </c>
      <c r="J451" s="9">
        <v>40.125999999999998</v>
      </c>
      <c r="K451" s="9">
        <v>75.436999999999998</v>
      </c>
      <c r="L451" s="9">
        <v>94.286000000000001</v>
      </c>
      <c r="M451" s="9">
        <v>165.279</v>
      </c>
      <c r="N451" s="9">
        <v>135.404</v>
      </c>
      <c r="O451" s="9">
        <v>142.297</v>
      </c>
      <c r="P451" s="9">
        <v>118.967</v>
      </c>
      <c r="Q451" s="9">
        <v>59.706000000000003</v>
      </c>
      <c r="R451" s="9">
        <v>39.058999999999997</v>
      </c>
      <c r="S451" s="9">
        <v>36.838000000000001</v>
      </c>
      <c r="T451" s="9">
        <v>27.387</v>
      </c>
    </row>
    <row r="452" spans="1:20" x14ac:dyDescent="0.35">
      <c r="A452">
        <f t="shared" si="15"/>
        <v>452</v>
      </c>
      <c r="B452" s="3" t="s">
        <v>70</v>
      </c>
      <c r="C452" s="3" t="s">
        <v>86</v>
      </c>
      <c r="D452" s="3" t="s">
        <v>61</v>
      </c>
      <c r="E452">
        <v>2020</v>
      </c>
      <c r="F452" s="3" t="str">
        <f t="shared" si="14"/>
        <v>AQOutLR MON2020</v>
      </c>
      <c r="G452" s="9">
        <v>22.007000000000001</v>
      </c>
      <c r="H452" s="9">
        <v>22.672000000000001</v>
      </c>
      <c r="I452" s="9">
        <v>21.855</v>
      </c>
      <c r="J452" s="9">
        <v>31.155000000000001</v>
      </c>
      <c r="K452" s="9">
        <v>35.228999999999999</v>
      </c>
      <c r="L452" s="9">
        <v>50.142000000000003</v>
      </c>
      <c r="M452" s="9">
        <v>56.011000000000003</v>
      </c>
      <c r="N452" s="9">
        <v>65.600999999999999</v>
      </c>
      <c r="O452" s="9">
        <v>62.622</v>
      </c>
      <c r="P452" s="9">
        <v>45.475999999999999</v>
      </c>
      <c r="Q452" s="9">
        <v>28.518999999999998</v>
      </c>
      <c r="R452" s="9">
        <v>23.954999999999998</v>
      </c>
      <c r="S452" s="9">
        <v>20.192</v>
      </c>
      <c r="T452" s="9">
        <v>18.405000000000001</v>
      </c>
    </row>
    <row r="453" spans="1:20" x14ac:dyDescent="0.35">
      <c r="A453">
        <f t="shared" si="15"/>
        <v>453</v>
      </c>
      <c r="B453" s="3" t="s">
        <v>70</v>
      </c>
      <c r="C453" s="3" t="s">
        <v>86</v>
      </c>
      <c r="D453" s="3" t="s">
        <v>61</v>
      </c>
      <c r="E453">
        <v>2021</v>
      </c>
      <c r="F453" s="3" t="str">
        <f t="shared" si="14"/>
        <v>AQOutLR MON2021</v>
      </c>
      <c r="G453" s="9">
        <v>19.664000000000001</v>
      </c>
      <c r="H453" s="9">
        <v>24.795999999999999</v>
      </c>
      <c r="I453" s="9">
        <v>28.105</v>
      </c>
      <c r="J453" s="9">
        <v>35.561999999999998</v>
      </c>
      <c r="K453" s="9">
        <v>30.048999999999999</v>
      </c>
      <c r="L453" s="9">
        <v>39.725000000000001</v>
      </c>
      <c r="M453" s="9">
        <v>36.421999999999997</v>
      </c>
      <c r="N453" s="9">
        <v>92.016999999999996</v>
      </c>
      <c r="O453" s="9">
        <v>101.795</v>
      </c>
      <c r="P453" s="9">
        <v>49.645000000000003</v>
      </c>
      <c r="Q453" s="9">
        <v>36.344000000000001</v>
      </c>
      <c r="R453" s="9">
        <v>33.582000000000001</v>
      </c>
      <c r="S453" s="9">
        <v>30.757999999999999</v>
      </c>
      <c r="T453" s="9">
        <v>20.463999999999999</v>
      </c>
    </row>
    <row r="454" spans="1:20" x14ac:dyDescent="0.35">
      <c r="A454">
        <f t="shared" si="15"/>
        <v>454</v>
      </c>
      <c r="B454" s="3" t="s">
        <v>70</v>
      </c>
      <c r="C454" s="3" t="s">
        <v>86</v>
      </c>
      <c r="D454" s="3" t="s">
        <v>61</v>
      </c>
      <c r="E454">
        <v>2022</v>
      </c>
      <c r="F454" s="3" t="str">
        <f t="shared" si="14"/>
        <v>AQOutLR MON2022</v>
      </c>
      <c r="G454" s="9">
        <v>18.285</v>
      </c>
      <c r="H454" s="9">
        <v>20.087</v>
      </c>
      <c r="I454" s="9">
        <v>29.904</v>
      </c>
      <c r="J454" s="9">
        <v>35.472999999999999</v>
      </c>
      <c r="K454" s="9">
        <v>49.143999999999998</v>
      </c>
      <c r="L454" s="9">
        <v>67.052000000000007</v>
      </c>
      <c r="M454" s="9">
        <v>71.671000000000006</v>
      </c>
      <c r="N454" s="9">
        <v>108.14400000000001</v>
      </c>
      <c r="O454" s="9">
        <v>121.206</v>
      </c>
      <c r="P454" s="9">
        <v>53.68</v>
      </c>
      <c r="Q454" s="9">
        <v>33.457999999999998</v>
      </c>
      <c r="R454" s="9">
        <v>25.623999999999999</v>
      </c>
      <c r="S454" s="9">
        <v>24.283000000000001</v>
      </c>
      <c r="T454" s="9">
        <v>23.766999999999999</v>
      </c>
    </row>
    <row r="455" spans="1:20" x14ac:dyDescent="0.35">
      <c r="A455">
        <f t="shared" si="15"/>
        <v>455</v>
      </c>
      <c r="B455" s="3" t="s">
        <v>70</v>
      </c>
      <c r="C455" s="3" t="s">
        <v>86</v>
      </c>
      <c r="D455" s="3" t="s">
        <v>61</v>
      </c>
      <c r="E455">
        <v>2023</v>
      </c>
      <c r="F455" s="3" t="str">
        <f t="shared" si="14"/>
        <v>AQOutLR MON2023</v>
      </c>
      <c r="G455" s="9">
        <v>18.02</v>
      </c>
      <c r="H455" s="9">
        <v>17.254000000000001</v>
      </c>
      <c r="I455" s="9">
        <v>17.254999999999999</v>
      </c>
      <c r="J455" s="9">
        <v>21.077999999999999</v>
      </c>
      <c r="K455" s="9">
        <v>36.171999999999997</v>
      </c>
      <c r="L455" s="9">
        <v>50.558999999999997</v>
      </c>
      <c r="M455" s="9">
        <v>71.501999999999995</v>
      </c>
      <c r="N455" s="9">
        <v>118.696</v>
      </c>
      <c r="O455" s="9">
        <v>92.965000000000003</v>
      </c>
      <c r="P455" s="9">
        <v>44.814999999999998</v>
      </c>
      <c r="Q455" s="9">
        <v>32.497999999999998</v>
      </c>
      <c r="R455" s="9">
        <v>27.145</v>
      </c>
      <c r="S455" s="9">
        <v>25.62</v>
      </c>
      <c r="T455" s="9">
        <v>21.666</v>
      </c>
    </row>
    <row r="456" spans="1:20" x14ac:dyDescent="0.35">
      <c r="A456">
        <f t="shared" si="15"/>
        <v>456</v>
      </c>
      <c r="B456" s="3" t="s">
        <v>70</v>
      </c>
      <c r="C456" s="3" t="s">
        <v>86</v>
      </c>
      <c r="D456" s="3" t="s">
        <v>61</v>
      </c>
      <c r="E456">
        <v>2024</v>
      </c>
      <c r="F456" s="3" t="str">
        <f t="shared" si="14"/>
        <v>AQOutLR MON2024</v>
      </c>
      <c r="G456" s="9">
        <v>20.603999999999999</v>
      </c>
      <c r="H456" s="9">
        <v>23.103000000000002</v>
      </c>
      <c r="I456" s="9">
        <v>28.445</v>
      </c>
      <c r="J456" s="9">
        <v>36.649000000000001</v>
      </c>
      <c r="K456" s="9">
        <v>37.524000000000001</v>
      </c>
      <c r="L456" s="9">
        <v>57.692999999999998</v>
      </c>
      <c r="M456" s="9">
        <v>64.391000000000005</v>
      </c>
      <c r="N456" s="9">
        <v>93.733000000000004</v>
      </c>
      <c r="O456" s="9">
        <v>61.34</v>
      </c>
      <c r="P456" s="9">
        <v>21.29</v>
      </c>
      <c r="Q456" s="9">
        <v>25.574000000000002</v>
      </c>
      <c r="R456" s="9">
        <v>24.916</v>
      </c>
      <c r="S456" s="9">
        <v>20.731999999999999</v>
      </c>
      <c r="T456" s="9">
        <v>16.177</v>
      </c>
    </row>
    <row r="457" spans="1:20" x14ac:dyDescent="0.35">
      <c r="A457">
        <f t="shared" si="15"/>
        <v>457</v>
      </c>
      <c r="B457" s="3" t="s">
        <v>70</v>
      </c>
      <c r="C457" s="3" t="s">
        <v>86</v>
      </c>
      <c r="D457" s="3" t="s">
        <v>61</v>
      </c>
      <c r="E457">
        <v>2025</v>
      </c>
      <c r="F457" s="3" t="str">
        <f t="shared" si="14"/>
        <v>AQOutLR MON2025</v>
      </c>
      <c r="G457" s="9">
        <v>15.79</v>
      </c>
      <c r="H457" s="9">
        <v>17.18</v>
      </c>
      <c r="I457" s="9">
        <v>17.861000000000001</v>
      </c>
      <c r="J457" s="9">
        <v>18.329999999999998</v>
      </c>
      <c r="K457" s="9">
        <v>17.047999999999998</v>
      </c>
      <c r="L457" s="9">
        <v>53.988</v>
      </c>
      <c r="M457" s="9">
        <v>42.97</v>
      </c>
      <c r="N457" s="9">
        <v>72.930000000000007</v>
      </c>
      <c r="O457" s="9">
        <v>103.45399999999999</v>
      </c>
      <c r="P457" s="9">
        <v>89.025999999999996</v>
      </c>
      <c r="Q457" s="9">
        <v>36.963000000000001</v>
      </c>
      <c r="R457" s="9">
        <v>27.03</v>
      </c>
      <c r="S457" s="9">
        <v>31.5</v>
      </c>
      <c r="T457" s="9">
        <v>26.567</v>
      </c>
    </row>
    <row r="458" spans="1:20" x14ac:dyDescent="0.35">
      <c r="A458">
        <f t="shared" si="15"/>
        <v>458</v>
      </c>
      <c r="B458" s="3" t="s">
        <v>70</v>
      </c>
      <c r="C458" s="3" t="s">
        <v>86</v>
      </c>
      <c r="D458" s="3" t="s">
        <v>61</v>
      </c>
      <c r="E458">
        <v>2026</v>
      </c>
      <c r="F458" s="3" t="str">
        <f t="shared" si="14"/>
        <v>AQOutLR MON2026</v>
      </c>
      <c r="G458" s="9">
        <v>26.076000000000001</v>
      </c>
      <c r="H458" s="9">
        <v>30.914999999999999</v>
      </c>
      <c r="I458" s="9">
        <v>32.216000000000001</v>
      </c>
      <c r="J458" s="9">
        <v>90.322999999999993</v>
      </c>
      <c r="K458" s="9">
        <v>98.064999999999998</v>
      </c>
      <c r="L458" s="9">
        <v>157.815</v>
      </c>
      <c r="M458" s="9">
        <v>231.78</v>
      </c>
      <c r="N458" s="9">
        <v>260.77100000000002</v>
      </c>
      <c r="O458" s="9">
        <v>188.994</v>
      </c>
      <c r="P458" s="9">
        <v>133.78899999999999</v>
      </c>
      <c r="Q458" s="9">
        <v>54.817999999999998</v>
      </c>
      <c r="R458" s="9">
        <v>49.103999999999999</v>
      </c>
      <c r="S458" s="9">
        <v>37.648000000000003</v>
      </c>
      <c r="T458" s="9">
        <v>31.167999999999999</v>
      </c>
    </row>
    <row r="459" spans="1:20" x14ac:dyDescent="0.35">
      <c r="A459">
        <f t="shared" si="15"/>
        <v>459</v>
      </c>
      <c r="B459" s="3" t="s">
        <v>70</v>
      </c>
      <c r="C459" s="3" t="s">
        <v>86</v>
      </c>
      <c r="D459" s="3" t="s">
        <v>61</v>
      </c>
      <c r="E459">
        <v>2027</v>
      </c>
      <c r="F459" s="3" t="str">
        <f t="shared" si="14"/>
        <v>AQOutLR MON2027</v>
      </c>
      <c r="G459" s="9">
        <v>27.888000000000002</v>
      </c>
      <c r="H459" s="9">
        <v>30.978999999999999</v>
      </c>
      <c r="I459" s="9">
        <v>76.590999999999994</v>
      </c>
      <c r="J459" s="9">
        <v>73.248999999999995</v>
      </c>
      <c r="K459" s="9">
        <v>61.610999999999997</v>
      </c>
      <c r="L459" s="9">
        <v>117.086</v>
      </c>
      <c r="M459" s="9">
        <v>140.24299999999999</v>
      </c>
      <c r="N459" s="9">
        <v>197.02</v>
      </c>
      <c r="O459" s="9">
        <v>193.767</v>
      </c>
      <c r="P459" s="9">
        <v>170.94300000000001</v>
      </c>
      <c r="Q459" s="9">
        <v>61.258000000000003</v>
      </c>
      <c r="R459" s="9">
        <v>50.493000000000002</v>
      </c>
      <c r="S459" s="9">
        <v>38.447000000000003</v>
      </c>
      <c r="T459" s="9">
        <v>34.987000000000002</v>
      </c>
    </row>
    <row r="460" spans="1:20" x14ac:dyDescent="0.35">
      <c r="A460">
        <f t="shared" si="15"/>
        <v>460</v>
      </c>
      <c r="B460" s="3" t="s">
        <v>70</v>
      </c>
      <c r="C460" s="3" t="s">
        <v>86</v>
      </c>
      <c r="D460" s="3" t="s">
        <v>61</v>
      </c>
      <c r="E460">
        <v>2028</v>
      </c>
      <c r="F460" s="3" t="str">
        <f t="shared" si="14"/>
        <v>AQOutLR MON2028</v>
      </c>
      <c r="G460" s="9">
        <v>29.724</v>
      </c>
      <c r="H460" s="9">
        <v>29.623000000000001</v>
      </c>
      <c r="I460" s="9">
        <v>45.106999999999999</v>
      </c>
      <c r="J460" s="9">
        <v>53.482999999999997</v>
      </c>
      <c r="K460" s="9">
        <v>75.691000000000003</v>
      </c>
      <c r="L460" s="9">
        <v>101.143</v>
      </c>
      <c r="M460" s="9">
        <v>124.47499999999999</v>
      </c>
      <c r="N460" s="9">
        <v>172.69800000000001</v>
      </c>
      <c r="O460" s="9">
        <v>176.94300000000001</v>
      </c>
      <c r="P460" s="9">
        <v>115.84399999999999</v>
      </c>
      <c r="Q460" s="9">
        <v>45.356999999999999</v>
      </c>
      <c r="R460" s="9">
        <v>33.679000000000002</v>
      </c>
      <c r="S460" s="9">
        <v>29.713999999999999</v>
      </c>
      <c r="T460" s="9">
        <v>25.946000000000002</v>
      </c>
    </row>
    <row r="461" spans="1:20" x14ac:dyDescent="0.35">
      <c r="A461">
        <f t="shared" si="15"/>
        <v>461</v>
      </c>
      <c r="B461" s="3" t="s">
        <v>70</v>
      </c>
      <c r="C461" s="3" t="s">
        <v>86</v>
      </c>
      <c r="D461" s="3" t="s">
        <v>61</v>
      </c>
      <c r="E461">
        <v>2029</v>
      </c>
      <c r="F461" s="3" t="str">
        <f t="shared" si="14"/>
        <v>AQOutLR MON2029</v>
      </c>
      <c r="G461" s="9">
        <v>28.968</v>
      </c>
      <c r="H461" s="9">
        <v>18.486000000000001</v>
      </c>
      <c r="I461" s="9">
        <v>24.684000000000001</v>
      </c>
      <c r="J461" s="9">
        <v>37.719000000000001</v>
      </c>
      <c r="K461" s="9">
        <v>77.891000000000005</v>
      </c>
      <c r="L461" s="9">
        <v>96.212000000000003</v>
      </c>
      <c r="M461" s="9">
        <v>169.65899999999999</v>
      </c>
      <c r="N461" s="9">
        <v>137.042</v>
      </c>
      <c r="O461" s="9">
        <v>141.01</v>
      </c>
      <c r="P461" s="9">
        <v>116.02800000000001</v>
      </c>
      <c r="Q461" s="9">
        <v>56.137999999999998</v>
      </c>
      <c r="R461" s="9">
        <v>34.789000000000001</v>
      </c>
      <c r="S461" s="9">
        <v>32.548999999999999</v>
      </c>
      <c r="T461" s="9">
        <v>23.623000000000001</v>
      </c>
    </row>
    <row r="462" spans="1:20" x14ac:dyDescent="0.35">
      <c r="A462">
        <f t="shared" si="15"/>
        <v>462</v>
      </c>
      <c r="B462" s="3" t="s">
        <v>70</v>
      </c>
      <c r="C462" s="3" t="s">
        <v>86</v>
      </c>
      <c r="D462" s="3" t="s">
        <v>62</v>
      </c>
      <c r="E462">
        <v>2020</v>
      </c>
      <c r="F462" s="3" t="str">
        <f t="shared" si="14"/>
        <v>AQOutICE H2020</v>
      </c>
      <c r="G462" s="9">
        <v>22.073</v>
      </c>
      <c r="H462" s="9">
        <v>22.652999999999999</v>
      </c>
      <c r="I462" s="9">
        <v>21.893000000000001</v>
      </c>
      <c r="J462" s="9">
        <v>31.21</v>
      </c>
      <c r="K462" s="9">
        <v>34.771999999999998</v>
      </c>
      <c r="L462" s="9">
        <v>50.442999999999998</v>
      </c>
      <c r="M462" s="9">
        <v>56.652000000000001</v>
      </c>
      <c r="N462" s="9">
        <v>65.45</v>
      </c>
      <c r="O462" s="9">
        <v>62.337000000000003</v>
      </c>
      <c r="P462" s="9">
        <v>45.912999999999997</v>
      </c>
      <c r="Q462" s="9">
        <v>28.58</v>
      </c>
      <c r="R462" s="9">
        <v>23.954000000000001</v>
      </c>
      <c r="S462" s="9">
        <v>20.186</v>
      </c>
      <c r="T462" s="9">
        <v>17.875</v>
      </c>
    </row>
    <row r="463" spans="1:20" x14ac:dyDescent="0.35">
      <c r="A463">
        <f t="shared" si="15"/>
        <v>463</v>
      </c>
      <c r="B463" s="3" t="s">
        <v>70</v>
      </c>
      <c r="C463" s="3" t="s">
        <v>86</v>
      </c>
      <c r="D463" s="3" t="s">
        <v>62</v>
      </c>
      <c r="E463">
        <v>2021</v>
      </c>
      <c r="F463" s="3" t="str">
        <f t="shared" si="14"/>
        <v>AQOutICE H2021</v>
      </c>
      <c r="G463" s="9">
        <v>19.768999999999998</v>
      </c>
      <c r="H463" s="9">
        <v>24.619</v>
      </c>
      <c r="I463" s="9">
        <v>28.256</v>
      </c>
      <c r="J463" s="9">
        <v>35.585000000000001</v>
      </c>
      <c r="K463" s="9">
        <v>30.087</v>
      </c>
      <c r="L463" s="9">
        <v>39.576000000000001</v>
      </c>
      <c r="M463" s="9">
        <v>36.734000000000002</v>
      </c>
      <c r="N463" s="9">
        <v>91.515000000000001</v>
      </c>
      <c r="O463" s="9">
        <v>102.03400000000001</v>
      </c>
      <c r="P463" s="9">
        <v>49.889000000000003</v>
      </c>
      <c r="Q463" s="9">
        <v>36.408999999999999</v>
      </c>
      <c r="R463" s="9">
        <v>33.564999999999998</v>
      </c>
      <c r="S463" s="9">
        <v>30.739000000000001</v>
      </c>
      <c r="T463" s="9">
        <v>20.088000000000001</v>
      </c>
    </row>
    <row r="464" spans="1:20" x14ac:dyDescent="0.35">
      <c r="A464">
        <f t="shared" si="15"/>
        <v>464</v>
      </c>
      <c r="B464" s="3" t="s">
        <v>70</v>
      </c>
      <c r="C464" s="3" t="s">
        <v>86</v>
      </c>
      <c r="D464" s="3" t="s">
        <v>62</v>
      </c>
      <c r="E464">
        <v>2022</v>
      </c>
      <c r="F464" s="3" t="str">
        <f t="shared" si="14"/>
        <v>AQOutICE H2022</v>
      </c>
      <c r="G464" s="9">
        <v>18.231999999999999</v>
      </c>
      <c r="H464" s="9">
        <v>20.09</v>
      </c>
      <c r="I464" s="9">
        <v>29.908000000000001</v>
      </c>
      <c r="J464" s="9">
        <v>35.404000000000003</v>
      </c>
      <c r="K464" s="9">
        <v>49.191000000000003</v>
      </c>
      <c r="L464" s="9">
        <v>66.965999999999994</v>
      </c>
      <c r="M464" s="9">
        <v>71.957999999999998</v>
      </c>
      <c r="N464" s="9">
        <v>107.6</v>
      </c>
      <c r="O464" s="9">
        <v>121.25</v>
      </c>
      <c r="P464" s="9">
        <v>54.164000000000001</v>
      </c>
      <c r="Q464" s="9">
        <v>33.542000000000002</v>
      </c>
      <c r="R464" s="9">
        <v>25.539000000000001</v>
      </c>
      <c r="S464" s="9">
        <v>24.202999999999999</v>
      </c>
      <c r="T464" s="9">
        <v>23.474</v>
      </c>
    </row>
    <row r="465" spans="1:20" x14ac:dyDescent="0.35">
      <c r="A465">
        <f t="shared" si="15"/>
        <v>465</v>
      </c>
      <c r="B465" s="3" t="s">
        <v>70</v>
      </c>
      <c r="C465" s="3" t="s">
        <v>86</v>
      </c>
      <c r="D465" s="3" t="s">
        <v>62</v>
      </c>
      <c r="E465">
        <v>2023</v>
      </c>
      <c r="F465" s="3" t="str">
        <f t="shared" si="14"/>
        <v>AQOutICE H2023</v>
      </c>
      <c r="G465" s="9">
        <v>18.030999999999999</v>
      </c>
      <c r="H465" s="9">
        <v>17.25</v>
      </c>
      <c r="I465" s="9">
        <v>17.277999999999999</v>
      </c>
      <c r="J465" s="9">
        <v>21.068000000000001</v>
      </c>
      <c r="K465" s="9">
        <v>36.061</v>
      </c>
      <c r="L465" s="9">
        <v>50.203000000000003</v>
      </c>
      <c r="M465" s="9">
        <v>72.036000000000001</v>
      </c>
      <c r="N465" s="9">
        <v>118.491</v>
      </c>
      <c r="O465" s="9">
        <v>93.194000000000003</v>
      </c>
      <c r="P465" s="9">
        <v>45.082000000000001</v>
      </c>
      <c r="Q465" s="9">
        <v>32.555</v>
      </c>
      <c r="R465" s="9">
        <v>27.132000000000001</v>
      </c>
      <c r="S465" s="9">
        <v>25.606000000000002</v>
      </c>
      <c r="T465" s="9">
        <v>21.262</v>
      </c>
    </row>
    <row r="466" spans="1:20" x14ac:dyDescent="0.35">
      <c r="A466">
        <f t="shared" si="15"/>
        <v>466</v>
      </c>
      <c r="B466" s="3" t="s">
        <v>70</v>
      </c>
      <c r="C466" s="3" t="s">
        <v>86</v>
      </c>
      <c r="D466" s="3" t="s">
        <v>62</v>
      </c>
      <c r="E466">
        <v>2024</v>
      </c>
      <c r="F466" s="3" t="str">
        <f t="shared" si="14"/>
        <v>AQOutICE H2024</v>
      </c>
      <c r="G466" s="9">
        <v>20.602</v>
      </c>
      <c r="H466" s="9">
        <v>23.087</v>
      </c>
      <c r="I466" s="9">
        <v>28.425000000000001</v>
      </c>
      <c r="J466" s="9">
        <v>36.674999999999997</v>
      </c>
      <c r="K466" s="9">
        <v>37.500999999999998</v>
      </c>
      <c r="L466" s="9">
        <v>57.381999999999998</v>
      </c>
      <c r="M466" s="9">
        <v>65.125</v>
      </c>
      <c r="N466" s="9">
        <v>93.731999999999999</v>
      </c>
      <c r="O466" s="9">
        <v>61.53</v>
      </c>
      <c r="P466" s="9">
        <v>21.411999999999999</v>
      </c>
      <c r="Q466" s="9">
        <v>25.6</v>
      </c>
      <c r="R466" s="9">
        <v>24.919</v>
      </c>
      <c r="S466" s="9">
        <v>20.734000000000002</v>
      </c>
      <c r="T466" s="9">
        <v>15.81</v>
      </c>
    </row>
    <row r="467" spans="1:20" x14ac:dyDescent="0.35">
      <c r="A467">
        <f t="shared" si="15"/>
        <v>467</v>
      </c>
      <c r="B467" s="3" t="s">
        <v>70</v>
      </c>
      <c r="C467" s="3" t="s">
        <v>86</v>
      </c>
      <c r="D467" s="3" t="s">
        <v>62</v>
      </c>
      <c r="E467">
        <v>2025</v>
      </c>
      <c r="F467" s="3" t="str">
        <f t="shared" si="14"/>
        <v>AQOutICE H2025</v>
      </c>
      <c r="G467" s="9">
        <v>15.789</v>
      </c>
      <c r="H467" s="9">
        <v>17.186</v>
      </c>
      <c r="I467" s="9">
        <v>17.899000000000001</v>
      </c>
      <c r="J467" s="9">
        <v>18.335999999999999</v>
      </c>
      <c r="K467" s="9">
        <v>17.071999999999999</v>
      </c>
      <c r="L467" s="9">
        <v>53.613999999999997</v>
      </c>
      <c r="M467" s="9">
        <v>43.218000000000004</v>
      </c>
      <c r="N467" s="9">
        <v>72.405000000000001</v>
      </c>
      <c r="O467" s="9">
        <v>103.364</v>
      </c>
      <c r="P467" s="9">
        <v>89.736000000000004</v>
      </c>
      <c r="Q467" s="9">
        <v>37.067</v>
      </c>
      <c r="R467" s="9">
        <v>26.919</v>
      </c>
      <c r="S467" s="9">
        <v>31.396000000000001</v>
      </c>
      <c r="T467" s="9">
        <v>26.274999999999999</v>
      </c>
    </row>
    <row r="468" spans="1:20" x14ac:dyDescent="0.35">
      <c r="A468">
        <f t="shared" si="15"/>
        <v>468</v>
      </c>
      <c r="B468" s="3" t="s">
        <v>70</v>
      </c>
      <c r="C468" s="3" t="s">
        <v>86</v>
      </c>
      <c r="D468" s="3" t="s">
        <v>62</v>
      </c>
      <c r="E468">
        <v>2026</v>
      </c>
      <c r="F468" s="3" t="str">
        <f t="shared" si="14"/>
        <v>AQOutICE H2026</v>
      </c>
      <c r="G468" s="9">
        <v>25.972000000000001</v>
      </c>
      <c r="H468" s="9">
        <v>30.893000000000001</v>
      </c>
      <c r="I468" s="9">
        <v>32.265999999999998</v>
      </c>
      <c r="J468" s="9">
        <v>90.153999999999996</v>
      </c>
      <c r="K468" s="9">
        <v>98.013000000000005</v>
      </c>
      <c r="L468" s="9">
        <v>157.43799999999999</v>
      </c>
      <c r="M468" s="9">
        <v>232.369</v>
      </c>
      <c r="N468" s="9">
        <v>260.608</v>
      </c>
      <c r="O468" s="9">
        <v>189.08799999999999</v>
      </c>
      <c r="P468" s="9">
        <v>134.10400000000001</v>
      </c>
      <c r="Q468" s="9">
        <v>55.207000000000001</v>
      </c>
      <c r="R468" s="9">
        <v>49.113</v>
      </c>
      <c r="S468" s="9">
        <v>37.656999999999996</v>
      </c>
      <c r="T468" s="9">
        <v>30.783999999999999</v>
      </c>
    </row>
    <row r="469" spans="1:20" x14ac:dyDescent="0.35">
      <c r="A469">
        <f t="shared" si="15"/>
        <v>469</v>
      </c>
      <c r="B469" s="3" t="s">
        <v>70</v>
      </c>
      <c r="C469" s="3" t="s">
        <v>86</v>
      </c>
      <c r="D469" s="3" t="s">
        <v>62</v>
      </c>
      <c r="E469">
        <v>2027</v>
      </c>
      <c r="F469" s="3" t="str">
        <f t="shared" si="14"/>
        <v>AQOutICE H2027</v>
      </c>
      <c r="G469" s="9">
        <v>27.846</v>
      </c>
      <c r="H469" s="9">
        <v>30.96</v>
      </c>
      <c r="I469" s="9">
        <v>76.311000000000007</v>
      </c>
      <c r="J469" s="9">
        <v>73.546000000000006</v>
      </c>
      <c r="K469" s="9">
        <v>61.64</v>
      </c>
      <c r="L469" s="9">
        <v>116.709</v>
      </c>
      <c r="M469" s="9">
        <v>140.17699999999999</v>
      </c>
      <c r="N469" s="9">
        <v>196.11500000000001</v>
      </c>
      <c r="O469" s="9">
        <v>193.59</v>
      </c>
      <c r="P469" s="9">
        <v>171.99799999999999</v>
      </c>
      <c r="Q469" s="9">
        <v>61.457000000000001</v>
      </c>
      <c r="R469" s="9">
        <v>50.485999999999997</v>
      </c>
      <c r="S469" s="9">
        <v>38.424999999999997</v>
      </c>
      <c r="T469" s="9">
        <v>34.880000000000003</v>
      </c>
    </row>
    <row r="470" spans="1:20" x14ac:dyDescent="0.35">
      <c r="A470">
        <f t="shared" si="15"/>
        <v>470</v>
      </c>
      <c r="B470" s="3" t="s">
        <v>70</v>
      </c>
      <c r="C470" s="3" t="s">
        <v>86</v>
      </c>
      <c r="D470" s="3" t="s">
        <v>62</v>
      </c>
      <c r="E470">
        <v>2028</v>
      </c>
      <c r="F470" s="3" t="str">
        <f t="shared" si="14"/>
        <v>AQOutICE H2028</v>
      </c>
      <c r="G470" s="9">
        <v>29.692</v>
      </c>
      <c r="H470" s="9">
        <v>29.622</v>
      </c>
      <c r="I470" s="9">
        <v>45.067999999999998</v>
      </c>
      <c r="J470" s="9">
        <v>53.453000000000003</v>
      </c>
      <c r="K470" s="9">
        <v>75.613</v>
      </c>
      <c r="L470" s="9">
        <v>100.89</v>
      </c>
      <c r="M470" s="9">
        <v>124.532</v>
      </c>
      <c r="N470" s="9">
        <v>171.97300000000001</v>
      </c>
      <c r="O470" s="9">
        <v>177.22</v>
      </c>
      <c r="P470" s="9">
        <v>116.57</v>
      </c>
      <c r="Q470" s="9">
        <v>45.517000000000003</v>
      </c>
      <c r="R470" s="9">
        <v>33.706000000000003</v>
      </c>
      <c r="S470" s="9">
        <v>29.74</v>
      </c>
      <c r="T470" s="9">
        <v>25.542000000000002</v>
      </c>
    </row>
    <row r="471" spans="1:20" x14ac:dyDescent="0.35">
      <c r="A471">
        <f t="shared" si="15"/>
        <v>471</v>
      </c>
      <c r="B471" s="3" t="s">
        <v>70</v>
      </c>
      <c r="C471" s="3" t="s">
        <v>86</v>
      </c>
      <c r="D471" s="3" t="s">
        <v>62</v>
      </c>
      <c r="E471">
        <v>2029</v>
      </c>
      <c r="F471" s="3" t="str">
        <f t="shared" si="14"/>
        <v>AQOutICE H2029</v>
      </c>
      <c r="G471" s="9">
        <v>28.898</v>
      </c>
      <c r="H471" s="9">
        <v>18.523</v>
      </c>
      <c r="I471" s="9">
        <v>24.739000000000001</v>
      </c>
      <c r="J471" s="9">
        <v>37.691000000000003</v>
      </c>
      <c r="K471" s="9">
        <v>77.808000000000007</v>
      </c>
      <c r="L471" s="9">
        <v>95.909000000000006</v>
      </c>
      <c r="M471" s="9">
        <v>169.92</v>
      </c>
      <c r="N471" s="9">
        <v>136.50399999999999</v>
      </c>
      <c r="O471" s="9">
        <v>141.47900000000001</v>
      </c>
      <c r="P471" s="9">
        <v>116.411</v>
      </c>
      <c r="Q471" s="9">
        <v>56.356999999999999</v>
      </c>
      <c r="R471" s="9">
        <v>34.811</v>
      </c>
      <c r="S471" s="9">
        <v>32.567</v>
      </c>
      <c r="T471" s="9">
        <v>23.245000000000001</v>
      </c>
    </row>
    <row r="472" spans="1:20" x14ac:dyDescent="0.35">
      <c r="A472">
        <f t="shared" si="15"/>
        <v>472</v>
      </c>
      <c r="B472" s="3" t="s">
        <v>70</v>
      </c>
      <c r="C472" s="3" t="s">
        <v>86</v>
      </c>
      <c r="D472" s="3" t="s">
        <v>63</v>
      </c>
      <c r="E472">
        <v>2020</v>
      </c>
      <c r="F472" s="3" t="str">
        <f t="shared" si="14"/>
        <v>AQOutMCNARY2020</v>
      </c>
      <c r="G472" s="9">
        <v>113.61799999999999</v>
      </c>
      <c r="H472" s="9">
        <v>157.78399999999999</v>
      </c>
      <c r="I472" s="9">
        <v>144.27600000000001</v>
      </c>
      <c r="J472" s="9">
        <v>162.34100000000001</v>
      </c>
      <c r="K472" s="9">
        <v>159.114</v>
      </c>
      <c r="L472" s="9">
        <v>152.34700000000001</v>
      </c>
      <c r="M472" s="9">
        <v>197.06800000000001</v>
      </c>
      <c r="N472" s="9">
        <v>233.19499999999999</v>
      </c>
      <c r="O472" s="9">
        <v>234.86799999999999</v>
      </c>
      <c r="P472" s="9">
        <v>254.232</v>
      </c>
      <c r="Q472" s="9">
        <v>108.52200000000001</v>
      </c>
      <c r="R472" s="9">
        <v>120.23099999999999</v>
      </c>
      <c r="S472" s="9">
        <v>107.404</v>
      </c>
      <c r="T472" s="9">
        <v>88.456000000000003</v>
      </c>
    </row>
    <row r="473" spans="1:20" x14ac:dyDescent="0.35">
      <c r="A473">
        <f t="shared" si="15"/>
        <v>473</v>
      </c>
      <c r="B473" s="3" t="s">
        <v>70</v>
      </c>
      <c r="C473" s="3" t="s">
        <v>86</v>
      </c>
      <c r="D473" s="3" t="s">
        <v>63</v>
      </c>
      <c r="E473">
        <v>2021</v>
      </c>
      <c r="F473" s="3" t="str">
        <f t="shared" si="14"/>
        <v>AQOutMCNARY2021</v>
      </c>
      <c r="G473" s="9">
        <v>132.22999999999999</v>
      </c>
      <c r="H473" s="9">
        <v>166.47399999999999</v>
      </c>
      <c r="I473" s="9">
        <v>176.63800000000001</v>
      </c>
      <c r="J473" s="9">
        <v>171.38499999999999</v>
      </c>
      <c r="K473" s="9">
        <v>176.524</v>
      </c>
      <c r="L473" s="9">
        <v>138.495</v>
      </c>
      <c r="M473" s="9">
        <v>100.259</v>
      </c>
      <c r="N473" s="9">
        <v>237.12799999999999</v>
      </c>
      <c r="O473" s="9">
        <v>290.27199999999999</v>
      </c>
      <c r="P473" s="9">
        <v>209.905</v>
      </c>
      <c r="Q473" s="9">
        <v>121.316</v>
      </c>
      <c r="R473" s="9">
        <v>137.38900000000001</v>
      </c>
      <c r="S473" s="9">
        <v>116.17100000000001</v>
      </c>
      <c r="T473" s="9">
        <v>85.608999999999995</v>
      </c>
    </row>
    <row r="474" spans="1:20" x14ac:dyDescent="0.35">
      <c r="A474">
        <f t="shared" si="15"/>
        <v>474</v>
      </c>
      <c r="B474" s="3" t="s">
        <v>70</v>
      </c>
      <c r="C474" s="3" t="s">
        <v>86</v>
      </c>
      <c r="D474" s="3" t="s">
        <v>63</v>
      </c>
      <c r="E474">
        <v>2022</v>
      </c>
      <c r="F474" s="3" t="str">
        <f t="shared" si="14"/>
        <v>AQOutMCNARY2022</v>
      </c>
      <c r="G474" s="9">
        <v>87.432000000000002</v>
      </c>
      <c r="H474" s="9">
        <v>117.85599999999999</v>
      </c>
      <c r="I474" s="9">
        <v>143.00800000000001</v>
      </c>
      <c r="J474" s="9">
        <v>181.233</v>
      </c>
      <c r="K474" s="9">
        <v>198.374</v>
      </c>
      <c r="L474" s="9">
        <v>193.32</v>
      </c>
      <c r="M474" s="9">
        <v>196.71799999999999</v>
      </c>
      <c r="N474" s="9">
        <v>258.87</v>
      </c>
      <c r="O474" s="9">
        <v>311.73200000000003</v>
      </c>
      <c r="P474" s="9">
        <v>267.59800000000001</v>
      </c>
      <c r="Q474" s="9">
        <v>140.07300000000001</v>
      </c>
      <c r="R474" s="9">
        <v>122.41800000000001</v>
      </c>
      <c r="S474" s="9">
        <v>108.372</v>
      </c>
      <c r="T474" s="9">
        <v>75.866</v>
      </c>
    </row>
    <row r="475" spans="1:20" x14ac:dyDescent="0.35">
      <c r="A475">
        <f t="shared" si="15"/>
        <v>475</v>
      </c>
      <c r="B475" s="3" t="s">
        <v>70</v>
      </c>
      <c r="C475" s="3" t="s">
        <v>86</v>
      </c>
      <c r="D475" s="3" t="s">
        <v>63</v>
      </c>
      <c r="E475">
        <v>2023</v>
      </c>
      <c r="F475" s="3" t="str">
        <f t="shared" si="14"/>
        <v>AQOutMCNARY2023</v>
      </c>
      <c r="G475" s="9">
        <v>95.311999999999998</v>
      </c>
      <c r="H475" s="9">
        <v>116.60299999999999</v>
      </c>
      <c r="I475" s="9">
        <v>131.005</v>
      </c>
      <c r="J475" s="9">
        <v>160.18700000000001</v>
      </c>
      <c r="K475" s="9">
        <v>157.49199999999999</v>
      </c>
      <c r="L475" s="9">
        <v>158.01499999999999</v>
      </c>
      <c r="M475" s="9">
        <v>196.077</v>
      </c>
      <c r="N475" s="9">
        <v>279.88</v>
      </c>
      <c r="O475" s="9">
        <v>281.74299999999999</v>
      </c>
      <c r="P475" s="9">
        <v>223.52600000000001</v>
      </c>
      <c r="Q475" s="9">
        <v>114.55200000000001</v>
      </c>
      <c r="R475" s="9">
        <v>114.886</v>
      </c>
      <c r="S475" s="9">
        <v>110.036</v>
      </c>
      <c r="T475" s="9">
        <v>68.902000000000001</v>
      </c>
    </row>
    <row r="476" spans="1:20" x14ac:dyDescent="0.35">
      <c r="A476">
        <f t="shared" si="15"/>
        <v>476</v>
      </c>
      <c r="B476" s="3" t="s">
        <v>70</v>
      </c>
      <c r="C476" s="3" t="s">
        <v>86</v>
      </c>
      <c r="D476" s="3" t="s">
        <v>63</v>
      </c>
      <c r="E476">
        <v>2024</v>
      </c>
      <c r="F476" s="3" t="str">
        <f t="shared" si="14"/>
        <v>AQOutMCNARY2024</v>
      </c>
      <c r="G476" s="9">
        <v>82.635000000000005</v>
      </c>
      <c r="H476" s="9">
        <v>126.51900000000001</v>
      </c>
      <c r="I476" s="9">
        <v>134.13300000000001</v>
      </c>
      <c r="J476" s="9">
        <v>172.858</v>
      </c>
      <c r="K476" s="9">
        <v>174.45400000000001</v>
      </c>
      <c r="L476" s="9">
        <v>173.072</v>
      </c>
      <c r="M476" s="9">
        <v>197.292</v>
      </c>
      <c r="N476" s="9">
        <v>253.36099999999999</v>
      </c>
      <c r="O476" s="9">
        <v>246.405</v>
      </c>
      <c r="P476" s="9">
        <v>172.965</v>
      </c>
      <c r="Q476" s="9">
        <v>108.077</v>
      </c>
      <c r="R476" s="9">
        <v>116.78</v>
      </c>
      <c r="S476" s="9">
        <v>102.23399999999999</v>
      </c>
      <c r="T476" s="9">
        <v>65.840999999999994</v>
      </c>
    </row>
    <row r="477" spans="1:20" x14ac:dyDescent="0.35">
      <c r="A477">
        <f t="shared" si="15"/>
        <v>477</v>
      </c>
      <c r="B477" s="3" t="s">
        <v>70</v>
      </c>
      <c r="C477" s="3" t="s">
        <v>86</v>
      </c>
      <c r="D477" s="3" t="s">
        <v>63</v>
      </c>
      <c r="E477">
        <v>2025</v>
      </c>
      <c r="F477" s="3" t="str">
        <f t="shared" si="14"/>
        <v>AQOutMCNARY2025</v>
      </c>
      <c r="G477" s="9">
        <v>66.197999999999993</v>
      </c>
      <c r="H477" s="9">
        <v>115.53700000000001</v>
      </c>
      <c r="I477" s="9">
        <v>106.52800000000001</v>
      </c>
      <c r="J477" s="9">
        <v>85.774000000000001</v>
      </c>
      <c r="K477" s="9">
        <v>85.522999999999996</v>
      </c>
      <c r="L477" s="9">
        <v>120.453</v>
      </c>
      <c r="M477" s="9">
        <v>103.95</v>
      </c>
      <c r="N477" s="9">
        <v>126.093</v>
      </c>
      <c r="O477" s="9">
        <v>180.38900000000001</v>
      </c>
      <c r="P477" s="9">
        <v>191.58699999999999</v>
      </c>
      <c r="Q477" s="9">
        <v>119.13</v>
      </c>
      <c r="R477" s="9">
        <v>132.80500000000001</v>
      </c>
      <c r="S477" s="9">
        <v>110.809</v>
      </c>
      <c r="T477" s="9">
        <v>90.352999999999994</v>
      </c>
    </row>
    <row r="478" spans="1:20" x14ac:dyDescent="0.35">
      <c r="A478">
        <f t="shared" si="15"/>
        <v>478</v>
      </c>
      <c r="B478" s="3" t="s">
        <v>70</v>
      </c>
      <c r="C478" s="3" t="s">
        <v>86</v>
      </c>
      <c r="D478" s="3" t="s">
        <v>63</v>
      </c>
      <c r="E478">
        <v>2026</v>
      </c>
      <c r="F478" s="3" t="str">
        <f t="shared" si="14"/>
        <v>AQOutMCNARY2026</v>
      </c>
      <c r="G478" s="9">
        <v>90.227999999999994</v>
      </c>
      <c r="H478" s="9">
        <v>117.07599999999999</v>
      </c>
      <c r="I478" s="9">
        <v>139.78200000000001</v>
      </c>
      <c r="J478" s="9">
        <v>222.08500000000001</v>
      </c>
      <c r="K478" s="9">
        <v>250.76900000000001</v>
      </c>
      <c r="L478" s="9">
        <v>304.50799999999998</v>
      </c>
      <c r="M478" s="9">
        <v>515.73500000000001</v>
      </c>
      <c r="N478" s="9">
        <v>528.25300000000004</v>
      </c>
      <c r="O478" s="9">
        <v>408.41</v>
      </c>
      <c r="P478" s="9">
        <v>295.81900000000002</v>
      </c>
      <c r="Q478" s="9">
        <v>165.727</v>
      </c>
      <c r="R478" s="9">
        <v>140.625</v>
      </c>
      <c r="S478" s="9">
        <v>111.28700000000001</v>
      </c>
      <c r="T478" s="9">
        <v>87.489000000000004</v>
      </c>
    </row>
    <row r="479" spans="1:20" x14ac:dyDescent="0.35">
      <c r="A479">
        <f t="shared" si="15"/>
        <v>479</v>
      </c>
      <c r="B479" s="3" t="s">
        <v>70</v>
      </c>
      <c r="C479" s="3" t="s">
        <v>86</v>
      </c>
      <c r="D479" s="3" t="s">
        <v>63</v>
      </c>
      <c r="E479">
        <v>2027</v>
      </c>
      <c r="F479" s="3" t="str">
        <f t="shared" si="14"/>
        <v>AQOutMCNARY2027</v>
      </c>
      <c r="G479" s="9">
        <v>93.097999999999999</v>
      </c>
      <c r="H479" s="9">
        <v>136.167</v>
      </c>
      <c r="I479" s="9">
        <v>253.267</v>
      </c>
      <c r="J479" s="9">
        <v>274.50299999999999</v>
      </c>
      <c r="K479" s="9">
        <v>229.155</v>
      </c>
      <c r="L479" s="9">
        <v>267.17</v>
      </c>
      <c r="M479" s="9">
        <v>335.88900000000001</v>
      </c>
      <c r="N479" s="9">
        <v>381.01499999999999</v>
      </c>
      <c r="O479" s="9">
        <v>419.041</v>
      </c>
      <c r="P479" s="9">
        <v>456.85300000000001</v>
      </c>
      <c r="Q479" s="9">
        <v>225.20500000000001</v>
      </c>
      <c r="R479" s="9">
        <v>194.733</v>
      </c>
      <c r="S479" s="9">
        <v>127.908</v>
      </c>
      <c r="T479" s="9">
        <v>116.75</v>
      </c>
    </row>
    <row r="480" spans="1:20" x14ac:dyDescent="0.35">
      <c r="A480">
        <f t="shared" si="15"/>
        <v>480</v>
      </c>
      <c r="B480" s="3" t="s">
        <v>70</v>
      </c>
      <c r="C480" s="3" t="s">
        <v>86</v>
      </c>
      <c r="D480" s="3" t="s">
        <v>63</v>
      </c>
      <c r="E480">
        <v>2028</v>
      </c>
      <c r="F480" s="3" t="str">
        <f t="shared" si="14"/>
        <v>AQOutMCNARY2028</v>
      </c>
      <c r="G480" s="9">
        <v>119.852</v>
      </c>
      <c r="H480" s="9">
        <v>150.845</v>
      </c>
      <c r="I480" s="9">
        <v>166.22800000000001</v>
      </c>
      <c r="J480" s="9">
        <v>219.07900000000001</v>
      </c>
      <c r="K480" s="9">
        <v>220.066</v>
      </c>
      <c r="L480" s="9">
        <v>239.69200000000001</v>
      </c>
      <c r="M480" s="9">
        <v>264.62799999999999</v>
      </c>
      <c r="N480" s="9">
        <v>316.39299999999997</v>
      </c>
      <c r="O480" s="9">
        <v>375.03800000000001</v>
      </c>
      <c r="P480" s="9">
        <v>317.45100000000002</v>
      </c>
      <c r="Q480" s="9">
        <v>136.52099999999999</v>
      </c>
      <c r="R480" s="9">
        <v>116.64700000000001</v>
      </c>
      <c r="S480" s="9">
        <v>106.045</v>
      </c>
      <c r="T480" s="9">
        <v>82.337000000000003</v>
      </c>
    </row>
    <row r="481" spans="1:20" x14ac:dyDescent="0.35">
      <c r="A481">
        <f t="shared" si="15"/>
        <v>481</v>
      </c>
      <c r="B481" s="3" t="s">
        <v>70</v>
      </c>
      <c r="C481" s="3" t="s">
        <v>86</v>
      </c>
      <c r="D481" s="3" t="s">
        <v>63</v>
      </c>
      <c r="E481">
        <v>2029</v>
      </c>
      <c r="F481" s="3" t="str">
        <f t="shared" si="14"/>
        <v>AQOutMCNARY2029</v>
      </c>
      <c r="G481" s="9">
        <v>113.14700000000001</v>
      </c>
      <c r="H481" s="9">
        <v>114.96899999999999</v>
      </c>
      <c r="I481" s="9">
        <v>124.321</v>
      </c>
      <c r="J481" s="9">
        <v>199.327</v>
      </c>
      <c r="K481" s="9">
        <v>255.74799999999999</v>
      </c>
      <c r="L481" s="9">
        <v>300.09100000000001</v>
      </c>
      <c r="M481" s="9">
        <v>413.36399999999998</v>
      </c>
      <c r="N481" s="9">
        <v>425.53399999999999</v>
      </c>
      <c r="O481" s="9">
        <v>454.41199999999998</v>
      </c>
      <c r="P481" s="9">
        <v>435.29599999999999</v>
      </c>
      <c r="Q481" s="9">
        <v>267.97399999999999</v>
      </c>
      <c r="R481" s="9">
        <v>212.161</v>
      </c>
      <c r="S481" s="9">
        <v>170.98599999999999</v>
      </c>
      <c r="T481" s="9">
        <v>107.67700000000001</v>
      </c>
    </row>
    <row r="482" spans="1:20" x14ac:dyDescent="0.35">
      <c r="A482">
        <f t="shared" si="15"/>
        <v>482</v>
      </c>
      <c r="B482" s="3" t="s">
        <v>70</v>
      </c>
      <c r="C482" s="3" t="s">
        <v>86</v>
      </c>
      <c r="D482" s="3" t="s">
        <v>64</v>
      </c>
      <c r="E482">
        <v>2020</v>
      </c>
      <c r="F482" s="3" t="str">
        <f t="shared" si="14"/>
        <v>AQOutJ DAY2020</v>
      </c>
      <c r="G482" s="9">
        <v>112.042</v>
      </c>
      <c r="H482" s="9">
        <v>160.53100000000001</v>
      </c>
      <c r="I482" s="9">
        <v>146.22399999999999</v>
      </c>
      <c r="J482" s="9">
        <v>163.40600000000001</v>
      </c>
      <c r="K482" s="9">
        <v>161.21700000000001</v>
      </c>
      <c r="L482" s="9">
        <v>157.15299999999999</v>
      </c>
      <c r="M482" s="9">
        <v>203.82900000000001</v>
      </c>
      <c r="N482" s="9">
        <v>234.82400000000001</v>
      </c>
      <c r="O482" s="9">
        <v>231.685</v>
      </c>
      <c r="P482" s="9">
        <v>257.91000000000003</v>
      </c>
      <c r="Q482" s="9">
        <v>109.98399999999999</v>
      </c>
      <c r="R482" s="9">
        <v>120.36</v>
      </c>
      <c r="S482" s="9">
        <v>107.31</v>
      </c>
      <c r="T482" s="9">
        <v>88.72</v>
      </c>
    </row>
    <row r="483" spans="1:20" x14ac:dyDescent="0.35">
      <c r="A483">
        <f t="shared" si="15"/>
        <v>483</v>
      </c>
      <c r="B483" s="3" t="s">
        <v>70</v>
      </c>
      <c r="C483" s="3" t="s">
        <v>86</v>
      </c>
      <c r="D483" s="3" t="s">
        <v>64</v>
      </c>
      <c r="E483">
        <v>2021</v>
      </c>
      <c r="F483" s="3" t="str">
        <f t="shared" si="14"/>
        <v>AQOutJ DAY2021</v>
      </c>
      <c r="G483" s="9">
        <v>131.90199999999999</v>
      </c>
      <c r="H483" s="9">
        <v>168.44</v>
      </c>
      <c r="I483" s="9">
        <v>179.77</v>
      </c>
      <c r="J483" s="9">
        <v>173.86799999999999</v>
      </c>
      <c r="K483" s="9">
        <v>178.25800000000001</v>
      </c>
      <c r="L483" s="9">
        <v>141.251</v>
      </c>
      <c r="M483" s="9">
        <v>108.461</v>
      </c>
      <c r="N483" s="9">
        <v>237.11099999999999</v>
      </c>
      <c r="O483" s="9">
        <v>296.09199999999998</v>
      </c>
      <c r="P483" s="9">
        <v>210.49</v>
      </c>
      <c r="Q483" s="9">
        <v>123.253</v>
      </c>
      <c r="R483" s="9">
        <v>137.655</v>
      </c>
      <c r="S483" s="9">
        <v>117.989</v>
      </c>
      <c r="T483" s="9">
        <v>85.991</v>
      </c>
    </row>
    <row r="484" spans="1:20" x14ac:dyDescent="0.35">
      <c r="A484">
        <f t="shared" si="15"/>
        <v>484</v>
      </c>
      <c r="B484" s="3" t="s">
        <v>70</v>
      </c>
      <c r="C484" s="3" t="s">
        <v>86</v>
      </c>
      <c r="D484" s="3" t="s">
        <v>64</v>
      </c>
      <c r="E484">
        <v>2022</v>
      </c>
      <c r="F484" s="3" t="str">
        <f t="shared" si="14"/>
        <v>AQOutJ DAY2022</v>
      </c>
      <c r="G484" s="9">
        <v>85.731999999999999</v>
      </c>
      <c r="H484" s="9">
        <v>120.218</v>
      </c>
      <c r="I484" s="9">
        <v>145.21899999999999</v>
      </c>
      <c r="J484" s="9">
        <v>183.011</v>
      </c>
      <c r="K484" s="9">
        <v>202.732</v>
      </c>
      <c r="L484" s="9">
        <v>199.76599999999999</v>
      </c>
      <c r="M484" s="9">
        <v>205.13200000000001</v>
      </c>
      <c r="N484" s="9">
        <v>259.30200000000002</v>
      </c>
      <c r="O484" s="9">
        <v>313.69200000000001</v>
      </c>
      <c r="P484" s="9">
        <v>273.85000000000002</v>
      </c>
      <c r="Q484" s="9">
        <v>141.768</v>
      </c>
      <c r="R484" s="9">
        <v>122.327</v>
      </c>
      <c r="S484" s="9">
        <v>108.35899999999999</v>
      </c>
      <c r="T484" s="9">
        <v>75.843999999999994</v>
      </c>
    </row>
    <row r="485" spans="1:20" x14ac:dyDescent="0.35">
      <c r="A485">
        <f t="shared" si="15"/>
        <v>485</v>
      </c>
      <c r="B485" s="3" t="s">
        <v>70</v>
      </c>
      <c r="C485" s="3" t="s">
        <v>86</v>
      </c>
      <c r="D485" s="3" t="s">
        <v>64</v>
      </c>
      <c r="E485">
        <v>2023</v>
      </c>
      <c r="F485" s="3" t="str">
        <f t="shared" si="14"/>
        <v>AQOutJ DAY2023</v>
      </c>
      <c r="G485" s="9">
        <v>94.53</v>
      </c>
      <c r="H485" s="9">
        <v>117.976</v>
      </c>
      <c r="I485" s="9">
        <v>131.94900000000001</v>
      </c>
      <c r="J485" s="9">
        <v>161.559</v>
      </c>
      <c r="K485" s="9">
        <v>159.738</v>
      </c>
      <c r="L485" s="9">
        <v>159.25899999999999</v>
      </c>
      <c r="M485" s="9">
        <v>205.40799999999999</v>
      </c>
      <c r="N485" s="9">
        <v>283.97000000000003</v>
      </c>
      <c r="O485" s="9">
        <v>282.19600000000003</v>
      </c>
      <c r="P485" s="9">
        <v>227.02799999999999</v>
      </c>
      <c r="Q485" s="9">
        <v>115.298</v>
      </c>
      <c r="R485" s="9">
        <v>114.834</v>
      </c>
      <c r="S485" s="9">
        <v>110.117</v>
      </c>
      <c r="T485" s="9">
        <v>69.302999999999997</v>
      </c>
    </row>
    <row r="486" spans="1:20" x14ac:dyDescent="0.35">
      <c r="A486">
        <f t="shared" si="15"/>
        <v>486</v>
      </c>
      <c r="B486" s="3" t="s">
        <v>70</v>
      </c>
      <c r="C486" s="3" t="s">
        <v>86</v>
      </c>
      <c r="D486" s="3" t="s">
        <v>64</v>
      </c>
      <c r="E486">
        <v>2024</v>
      </c>
      <c r="F486" s="3" t="str">
        <f t="shared" si="14"/>
        <v>AQOutJ DAY2024</v>
      </c>
      <c r="G486" s="9">
        <v>80.858999999999995</v>
      </c>
      <c r="H486" s="9">
        <v>129.75899999999999</v>
      </c>
      <c r="I486" s="9">
        <v>136.68199999999999</v>
      </c>
      <c r="J486" s="9">
        <v>174.82499999999999</v>
      </c>
      <c r="K486" s="9">
        <v>178.066</v>
      </c>
      <c r="L486" s="9">
        <v>174.791</v>
      </c>
      <c r="M486" s="9">
        <v>206.06299999999999</v>
      </c>
      <c r="N486" s="9">
        <v>258.13799999999998</v>
      </c>
      <c r="O486" s="9">
        <v>248.50399999999999</v>
      </c>
      <c r="P486" s="9">
        <v>174.69900000000001</v>
      </c>
      <c r="Q486" s="9">
        <v>108.521</v>
      </c>
      <c r="R486" s="9">
        <v>116.289</v>
      </c>
      <c r="S486" s="9">
        <v>101.819</v>
      </c>
      <c r="T486" s="9">
        <v>65.662999999999997</v>
      </c>
    </row>
    <row r="487" spans="1:20" x14ac:dyDescent="0.35">
      <c r="A487">
        <f t="shared" si="15"/>
        <v>487</v>
      </c>
      <c r="B487" s="3" t="s">
        <v>70</v>
      </c>
      <c r="C487" s="3" t="s">
        <v>86</v>
      </c>
      <c r="D487" s="3" t="s">
        <v>64</v>
      </c>
      <c r="E487">
        <v>2025</v>
      </c>
      <c r="F487" s="3" t="str">
        <f t="shared" si="14"/>
        <v>AQOutJ DAY2025</v>
      </c>
      <c r="G487" s="9">
        <v>65.153999999999996</v>
      </c>
      <c r="H487" s="9">
        <v>116.788</v>
      </c>
      <c r="I487" s="9">
        <v>107.98099999999999</v>
      </c>
      <c r="J487" s="9">
        <v>87.441000000000003</v>
      </c>
      <c r="K487" s="9">
        <v>86.394000000000005</v>
      </c>
      <c r="L487" s="9">
        <v>123.246</v>
      </c>
      <c r="M487" s="9">
        <v>109.229</v>
      </c>
      <c r="N487" s="9">
        <v>124.96599999999999</v>
      </c>
      <c r="O487" s="9">
        <v>182.392</v>
      </c>
      <c r="P487" s="9">
        <v>195.73699999999999</v>
      </c>
      <c r="Q487" s="9">
        <v>119.295</v>
      </c>
      <c r="R487" s="9">
        <v>132.88499999999999</v>
      </c>
      <c r="S487" s="9">
        <v>111.28100000000001</v>
      </c>
      <c r="T487" s="9">
        <v>91.337000000000003</v>
      </c>
    </row>
    <row r="488" spans="1:20" x14ac:dyDescent="0.35">
      <c r="A488">
        <f t="shared" si="15"/>
        <v>488</v>
      </c>
      <c r="B488" s="3" t="s">
        <v>70</v>
      </c>
      <c r="C488" s="3" t="s">
        <v>86</v>
      </c>
      <c r="D488" s="3" t="s">
        <v>64</v>
      </c>
      <c r="E488">
        <v>2026</v>
      </c>
      <c r="F488" s="3" t="str">
        <f t="shared" si="14"/>
        <v>AQOutJ DAY2026</v>
      </c>
      <c r="G488" s="9">
        <v>89.043000000000006</v>
      </c>
      <c r="H488" s="9">
        <v>119.77200000000001</v>
      </c>
      <c r="I488" s="9">
        <v>141.673</v>
      </c>
      <c r="J488" s="9">
        <v>227.54599999999999</v>
      </c>
      <c r="K488" s="9">
        <v>257.98599999999999</v>
      </c>
      <c r="L488" s="9">
        <v>320.11399999999998</v>
      </c>
      <c r="M488" s="9">
        <v>542.34900000000005</v>
      </c>
      <c r="N488" s="9">
        <v>540.49900000000002</v>
      </c>
      <c r="O488" s="9">
        <v>418.166</v>
      </c>
      <c r="P488" s="9">
        <v>298.38</v>
      </c>
      <c r="Q488" s="9">
        <v>168.40100000000001</v>
      </c>
      <c r="R488" s="9">
        <v>141.24799999999999</v>
      </c>
      <c r="S488" s="9">
        <v>111.742</v>
      </c>
      <c r="T488" s="9">
        <v>88.07</v>
      </c>
    </row>
    <row r="489" spans="1:20" x14ac:dyDescent="0.35">
      <c r="A489">
        <f t="shared" si="15"/>
        <v>489</v>
      </c>
      <c r="B489" s="3" t="s">
        <v>70</v>
      </c>
      <c r="C489" s="3" t="s">
        <v>86</v>
      </c>
      <c r="D489" s="3" t="s">
        <v>64</v>
      </c>
      <c r="E489">
        <v>2027</v>
      </c>
      <c r="F489" s="3" t="str">
        <f t="shared" si="14"/>
        <v>AQOutJ DAY2027</v>
      </c>
      <c r="G489" s="9">
        <v>91.135000000000005</v>
      </c>
      <c r="H489" s="9">
        <v>138.61699999999999</v>
      </c>
      <c r="I489" s="9">
        <v>258.14699999999999</v>
      </c>
      <c r="J489" s="9">
        <v>278.83499999999998</v>
      </c>
      <c r="K489" s="9">
        <v>233.208</v>
      </c>
      <c r="L489" s="9">
        <v>278.483</v>
      </c>
      <c r="M489" s="9">
        <v>349.25099999999998</v>
      </c>
      <c r="N489" s="9">
        <v>388.64299999999997</v>
      </c>
      <c r="O489" s="9">
        <v>428.77300000000002</v>
      </c>
      <c r="P489" s="9">
        <v>463.27600000000001</v>
      </c>
      <c r="Q489" s="9">
        <v>227.73</v>
      </c>
      <c r="R489" s="9">
        <v>195.74299999999999</v>
      </c>
      <c r="S489" s="9">
        <v>128.97999999999999</v>
      </c>
      <c r="T489" s="9">
        <v>118.494</v>
      </c>
    </row>
    <row r="490" spans="1:20" x14ac:dyDescent="0.35">
      <c r="A490">
        <f t="shared" si="15"/>
        <v>490</v>
      </c>
      <c r="B490" s="3" t="s">
        <v>70</v>
      </c>
      <c r="C490" s="3" t="s">
        <v>86</v>
      </c>
      <c r="D490" s="3" t="s">
        <v>64</v>
      </c>
      <c r="E490">
        <v>2028</v>
      </c>
      <c r="F490" s="3" t="str">
        <f t="shared" si="14"/>
        <v>AQOutJ DAY2028</v>
      </c>
      <c r="G490" s="9">
        <v>118.636</v>
      </c>
      <c r="H490" s="9">
        <v>153.15299999999999</v>
      </c>
      <c r="I490" s="9">
        <v>169.67</v>
      </c>
      <c r="J490" s="9">
        <v>223.584</v>
      </c>
      <c r="K490" s="9">
        <v>226.95699999999999</v>
      </c>
      <c r="L490" s="9">
        <v>250.58699999999999</v>
      </c>
      <c r="M490" s="9">
        <v>279.048</v>
      </c>
      <c r="N490" s="9">
        <v>325.26</v>
      </c>
      <c r="O490" s="9">
        <v>386.35199999999998</v>
      </c>
      <c r="P490" s="9">
        <v>323.04700000000003</v>
      </c>
      <c r="Q490" s="9">
        <v>138.35400000000001</v>
      </c>
      <c r="R490" s="9">
        <v>116.917</v>
      </c>
      <c r="S490" s="9">
        <v>106.015</v>
      </c>
      <c r="T490" s="9">
        <v>82.257000000000005</v>
      </c>
    </row>
    <row r="491" spans="1:20" x14ac:dyDescent="0.35">
      <c r="A491">
        <f t="shared" si="15"/>
        <v>491</v>
      </c>
      <c r="B491" s="3" t="s">
        <v>70</v>
      </c>
      <c r="C491" s="3" t="s">
        <v>86</v>
      </c>
      <c r="D491" s="3" t="s">
        <v>64</v>
      </c>
      <c r="E491">
        <v>2029</v>
      </c>
      <c r="F491" s="3" t="str">
        <f t="shared" si="14"/>
        <v>AQOutJ DAY2029</v>
      </c>
      <c r="G491" s="9">
        <v>112.35299999999999</v>
      </c>
      <c r="H491" s="9">
        <v>116.295</v>
      </c>
      <c r="I491" s="9">
        <v>125.872</v>
      </c>
      <c r="J491" s="9">
        <v>200.69200000000001</v>
      </c>
      <c r="K491" s="9">
        <v>260.78100000000001</v>
      </c>
      <c r="L491" s="9">
        <v>307.25</v>
      </c>
      <c r="M491" s="9">
        <v>435.08</v>
      </c>
      <c r="N491" s="9">
        <v>439.54899999999998</v>
      </c>
      <c r="O491" s="9">
        <v>465.05200000000002</v>
      </c>
      <c r="P491" s="9">
        <v>437.31700000000001</v>
      </c>
      <c r="Q491" s="9">
        <v>269.39499999999998</v>
      </c>
      <c r="R491" s="9">
        <v>213.93199999999999</v>
      </c>
      <c r="S491" s="9">
        <v>172.572</v>
      </c>
      <c r="T491" s="9">
        <v>108.3</v>
      </c>
    </row>
    <row r="492" spans="1:20" x14ac:dyDescent="0.35">
      <c r="A492">
        <f t="shared" si="15"/>
        <v>492</v>
      </c>
      <c r="B492" s="3" t="s">
        <v>70</v>
      </c>
      <c r="C492" s="3" t="s">
        <v>86</v>
      </c>
      <c r="D492" s="3" t="s">
        <v>65</v>
      </c>
      <c r="E492">
        <v>2020</v>
      </c>
      <c r="F492" s="3" t="str">
        <f t="shared" si="14"/>
        <v>AQOutRND B2020</v>
      </c>
      <c r="G492" s="9">
        <v>3.875</v>
      </c>
      <c r="H492" s="9">
        <v>4.3230000000000004</v>
      </c>
      <c r="I492" s="9">
        <v>3.85</v>
      </c>
      <c r="J492" s="9">
        <v>3.77</v>
      </c>
      <c r="K492" s="9">
        <v>3.9380000000000002</v>
      </c>
      <c r="L492" s="9">
        <v>4.1909999999999998</v>
      </c>
      <c r="M492" s="9">
        <v>4.5999999999999996</v>
      </c>
      <c r="N492" s="9">
        <v>4.8</v>
      </c>
      <c r="O492" s="9">
        <v>3.5880000000000001</v>
      </c>
      <c r="P492" s="9">
        <v>3.76</v>
      </c>
      <c r="Q492" s="9">
        <v>3.89</v>
      </c>
      <c r="R492" s="9">
        <v>3.6629999999999998</v>
      </c>
      <c r="S492" s="9">
        <v>3.53</v>
      </c>
      <c r="T492" s="9">
        <v>3.83</v>
      </c>
    </row>
    <row r="493" spans="1:20" x14ac:dyDescent="0.35">
      <c r="A493">
        <f t="shared" si="15"/>
        <v>493</v>
      </c>
      <c r="B493" s="3" t="s">
        <v>70</v>
      </c>
      <c r="C493" s="3" t="s">
        <v>86</v>
      </c>
      <c r="D493" s="3" t="s">
        <v>65</v>
      </c>
      <c r="E493">
        <v>2021</v>
      </c>
      <c r="F493" s="3" t="str">
        <f t="shared" si="14"/>
        <v>AQOutRND B2021</v>
      </c>
      <c r="G493" s="9">
        <v>3.8</v>
      </c>
      <c r="H493" s="9">
        <v>4.1029999999999998</v>
      </c>
      <c r="I493" s="9">
        <v>4.3</v>
      </c>
      <c r="J493" s="9">
        <v>4.8600000000000003</v>
      </c>
      <c r="K493" s="9">
        <v>4.2130000000000001</v>
      </c>
      <c r="L493" s="9">
        <v>3.9510000000000001</v>
      </c>
      <c r="M493" s="9">
        <v>4.5999999999999996</v>
      </c>
      <c r="N493" s="9">
        <v>4.8</v>
      </c>
      <c r="O493" s="9">
        <v>4.2480000000000002</v>
      </c>
      <c r="P493" s="9">
        <v>3.87</v>
      </c>
      <c r="Q493" s="9">
        <v>3.89</v>
      </c>
      <c r="R493" s="9">
        <v>3.653</v>
      </c>
      <c r="S493" s="9">
        <v>3.52</v>
      </c>
      <c r="T493" s="9">
        <v>3.83</v>
      </c>
    </row>
    <row r="494" spans="1:20" x14ac:dyDescent="0.35">
      <c r="A494">
        <f t="shared" si="15"/>
        <v>494</v>
      </c>
      <c r="B494" s="3" t="s">
        <v>70</v>
      </c>
      <c r="C494" s="3" t="s">
        <v>86</v>
      </c>
      <c r="D494" s="3" t="s">
        <v>65</v>
      </c>
      <c r="E494">
        <v>2022</v>
      </c>
      <c r="F494" s="3" t="str">
        <f t="shared" si="14"/>
        <v>AQOutRND B2022</v>
      </c>
      <c r="G494" s="9">
        <v>3.81</v>
      </c>
      <c r="H494" s="9">
        <v>3.9129999999999998</v>
      </c>
      <c r="I494" s="9">
        <v>4.2300000000000004</v>
      </c>
      <c r="J494" s="9">
        <v>4.62</v>
      </c>
      <c r="K494" s="9">
        <v>4.633</v>
      </c>
      <c r="L494" s="9">
        <v>4.4109999999999996</v>
      </c>
      <c r="M494" s="9">
        <v>4.5999999999999996</v>
      </c>
      <c r="N494" s="9">
        <v>4.8</v>
      </c>
      <c r="O494" s="9">
        <v>4.4080000000000004</v>
      </c>
      <c r="P494" s="9">
        <v>4.72</v>
      </c>
      <c r="Q494" s="9">
        <v>4.24</v>
      </c>
      <c r="R494" s="9">
        <v>3.6629999999999998</v>
      </c>
      <c r="S494" s="9">
        <v>3.53</v>
      </c>
      <c r="T494" s="9">
        <v>3.82</v>
      </c>
    </row>
    <row r="495" spans="1:20" x14ac:dyDescent="0.35">
      <c r="A495">
        <f t="shared" si="15"/>
        <v>495</v>
      </c>
      <c r="B495" s="3" t="s">
        <v>70</v>
      </c>
      <c r="C495" s="3" t="s">
        <v>86</v>
      </c>
      <c r="D495" s="3" t="s">
        <v>65</v>
      </c>
      <c r="E495">
        <v>2023</v>
      </c>
      <c r="F495" s="3" t="str">
        <f t="shared" si="14"/>
        <v>AQOutRND B2023</v>
      </c>
      <c r="G495" s="9">
        <v>3.81</v>
      </c>
      <c r="H495" s="9">
        <v>3.7029999999999998</v>
      </c>
      <c r="I495" s="9">
        <v>3.25</v>
      </c>
      <c r="J495" s="9">
        <v>3.21</v>
      </c>
      <c r="K495" s="9">
        <v>3.3130000000000002</v>
      </c>
      <c r="L495" s="9">
        <v>3.681</v>
      </c>
      <c r="M495" s="9">
        <v>4.59</v>
      </c>
      <c r="N495" s="9">
        <v>4.79</v>
      </c>
      <c r="O495" s="9">
        <v>3.6080000000000001</v>
      </c>
      <c r="P495" s="9">
        <v>3.81</v>
      </c>
      <c r="Q495" s="9">
        <v>3.89</v>
      </c>
      <c r="R495" s="9">
        <v>3.6629999999999998</v>
      </c>
      <c r="S495" s="9">
        <v>3.53</v>
      </c>
      <c r="T495" s="9">
        <v>3.82</v>
      </c>
    </row>
    <row r="496" spans="1:20" x14ac:dyDescent="0.35">
      <c r="A496">
        <f t="shared" si="15"/>
        <v>496</v>
      </c>
      <c r="B496" s="3" t="s">
        <v>70</v>
      </c>
      <c r="C496" s="3" t="s">
        <v>86</v>
      </c>
      <c r="D496" s="3" t="s">
        <v>65</v>
      </c>
      <c r="E496">
        <v>2024</v>
      </c>
      <c r="F496" s="3" t="str">
        <f t="shared" si="14"/>
        <v>AQOutRND B2024</v>
      </c>
      <c r="G496" s="9">
        <v>3.81</v>
      </c>
      <c r="H496" s="9">
        <v>4.7130000000000001</v>
      </c>
      <c r="I496" s="9">
        <v>4.66</v>
      </c>
      <c r="J496" s="9">
        <v>4.79</v>
      </c>
      <c r="K496" s="9">
        <v>4.3979999999999997</v>
      </c>
      <c r="L496" s="9">
        <v>4.0709999999999997</v>
      </c>
      <c r="M496" s="9">
        <v>4.5999999999999996</v>
      </c>
      <c r="N496" s="9">
        <v>4.8</v>
      </c>
      <c r="O496" s="9">
        <v>3.698</v>
      </c>
      <c r="P496" s="9">
        <v>3.77</v>
      </c>
      <c r="Q496" s="9">
        <v>3.89</v>
      </c>
      <c r="R496" s="9">
        <v>3.653</v>
      </c>
      <c r="S496" s="9">
        <v>3.52</v>
      </c>
      <c r="T496" s="9">
        <v>3.82</v>
      </c>
    </row>
    <row r="497" spans="1:20" x14ac:dyDescent="0.35">
      <c r="A497">
        <f t="shared" si="15"/>
        <v>497</v>
      </c>
      <c r="B497" s="3" t="s">
        <v>70</v>
      </c>
      <c r="C497" s="3" t="s">
        <v>86</v>
      </c>
      <c r="D497" s="3" t="s">
        <v>65</v>
      </c>
      <c r="E497">
        <v>2025</v>
      </c>
      <c r="F497" s="3" t="str">
        <f t="shared" si="14"/>
        <v>AQOutRND B2025</v>
      </c>
      <c r="G497" s="9">
        <v>3.81</v>
      </c>
      <c r="H497" s="9">
        <v>3.1429999999999998</v>
      </c>
      <c r="I497" s="9">
        <v>2.956</v>
      </c>
      <c r="J497" s="9">
        <v>3.1440000000000001</v>
      </c>
      <c r="K497" s="9">
        <v>3.0529999999999999</v>
      </c>
      <c r="L497" s="9">
        <v>3.5</v>
      </c>
      <c r="M497" s="9">
        <v>4.4889999999999999</v>
      </c>
      <c r="N497" s="9">
        <v>4.79</v>
      </c>
      <c r="O497" s="9">
        <v>3.5979999999999999</v>
      </c>
      <c r="P497" s="9">
        <v>4.0999999999999996</v>
      </c>
      <c r="Q497" s="9">
        <v>3.89</v>
      </c>
      <c r="R497" s="9">
        <v>3.653</v>
      </c>
      <c r="S497" s="9">
        <v>3.52</v>
      </c>
      <c r="T497" s="9">
        <v>3.82</v>
      </c>
    </row>
    <row r="498" spans="1:20" x14ac:dyDescent="0.35">
      <c r="A498">
        <f t="shared" si="15"/>
        <v>498</v>
      </c>
      <c r="B498" s="3" t="s">
        <v>70</v>
      </c>
      <c r="C498" s="3" t="s">
        <v>86</v>
      </c>
      <c r="D498" s="3" t="s">
        <v>65</v>
      </c>
      <c r="E498">
        <v>2026</v>
      </c>
      <c r="F498" s="3" t="str">
        <f t="shared" si="14"/>
        <v>AQOutRND B2026</v>
      </c>
      <c r="G498" s="9">
        <v>3.95</v>
      </c>
      <c r="H498" s="9">
        <v>5.6230000000000002</v>
      </c>
      <c r="I498" s="9">
        <v>5.91</v>
      </c>
      <c r="J498" s="9">
        <v>7.86</v>
      </c>
      <c r="K498" s="9">
        <v>8.4030000000000005</v>
      </c>
      <c r="L498" s="9">
        <v>11.420999999999999</v>
      </c>
      <c r="M498" s="9">
        <v>11.987</v>
      </c>
      <c r="N498" s="9">
        <v>12.1</v>
      </c>
      <c r="O498" s="9">
        <v>8.2200000000000006</v>
      </c>
      <c r="P498" s="9">
        <v>7.17</v>
      </c>
      <c r="Q498" s="9">
        <v>6.14</v>
      </c>
      <c r="R498" s="9">
        <v>4.6529999999999996</v>
      </c>
      <c r="S498" s="9">
        <v>4.5199999999999996</v>
      </c>
      <c r="T498" s="9">
        <v>4.13</v>
      </c>
    </row>
    <row r="499" spans="1:20" x14ac:dyDescent="0.35">
      <c r="A499">
        <f t="shared" si="15"/>
        <v>499</v>
      </c>
      <c r="B499" s="3" t="s">
        <v>70</v>
      </c>
      <c r="C499" s="3" t="s">
        <v>86</v>
      </c>
      <c r="D499" s="3" t="s">
        <v>65</v>
      </c>
      <c r="E499">
        <v>2027</v>
      </c>
      <c r="F499" s="3" t="str">
        <f t="shared" si="14"/>
        <v>AQOutRND B2027</v>
      </c>
      <c r="G499" s="9">
        <v>4.49</v>
      </c>
      <c r="H499" s="9">
        <v>5.1130000000000004</v>
      </c>
      <c r="I499" s="9">
        <v>10.23</v>
      </c>
      <c r="J499" s="9">
        <v>9.42</v>
      </c>
      <c r="K499" s="9">
        <v>7.8129999999999997</v>
      </c>
      <c r="L499" s="9">
        <v>10.071</v>
      </c>
      <c r="M499" s="9">
        <v>10.467000000000001</v>
      </c>
      <c r="N499" s="9">
        <v>10.58</v>
      </c>
      <c r="O499" s="9">
        <v>8.56</v>
      </c>
      <c r="P499" s="9">
        <v>8.2200000000000006</v>
      </c>
      <c r="Q499" s="9">
        <v>6.49</v>
      </c>
      <c r="R499" s="9">
        <v>5.0830000000000002</v>
      </c>
      <c r="S499" s="9">
        <v>4.95</v>
      </c>
      <c r="T499" s="9">
        <v>4.24</v>
      </c>
    </row>
    <row r="500" spans="1:20" x14ac:dyDescent="0.35">
      <c r="A500">
        <f t="shared" si="15"/>
        <v>500</v>
      </c>
      <c r="B500" s="3" t="s">
        <v>70</v>
      </c>
      <c r="C500" s="3" t="s">
        <v>86</v>
      </c>
      <c r="D500" s="3" t="s">
        <v>65</v>
      </c>
      <c r="E500">
        <v>2028</v>
      </c>
      <c r="F500" s="3" t="str">
        <f t="shared" si="14"/>
        <v>AQOutRND B2028</v>
      </c>
      <c r="G500" s="9">
        <v>4.53</v>
      </c>
      <c r="H500" s="9">
        <v>5.1630000000000003</v>
      </c>
      <c r="I500" s="9">
        <v>8.1</v>
      </c>
      <c r="J500" s="9">
        <v>9.33</v>
      </c>
      <c r="K500" s="9">
        <v>8.7680000000000007</v>
      </c>
      <c r="L500" s="9">
        <v>9.1509999999999998</v>
      </c>
      <c r="M500" s="9">
        <v>8.5869999999999997</v>
      </c>
      <c r="N500" s="9">
        <v>8.6999999999999993</v>
      </c>
      <c r="O500" s="9">
        <v>8.08</v>
      </c>
      <c r="P500" s="9">
        <v>7.76</v>
      </c>
      <c r="Q500" s="9">
        <v>6.47</v>
      </c>
      <c r="R500" s="9">
        <v>4.593</v>
      </c>
      <c r="S500" s="9">
        <v>4.46</v>
      </c>
      <c r="T500" s="9">
        <v>3.82</v>
      </c>
    </row>
    <row r="501" spans="1:20" x14ac:dyDescent="0.35">
      <c r="A501">
        <f t="shared" si="15"/>
        <v>501</v>
      </c>
      <c r="B501" s="3" t="s">
        <v>70</v>
      </c>
      <c r="C501" s="3" t="s">
        <v>86</v>
      </c>
      <c r="D501" s="3" t="s">
        <v>65</v>
      </c>
      <c r="E501">
        <v>2029</v>
      </c>
      <c r="F501" s="3" t="str">
        <f t="shared" si="14"/>
        <v>AQOutRND B2029</v>
      </c>
      <c r="G501" s="9">
        <v>4.2699999999999996</v>
      </c>
      <c r="H501" s="9">
        <v>4.3730000000000002</v>
      </c>
      <c r="I501" s="9">
        <v>4.16</v>
      </c>
      <c r="J501" s="9">
        <v>4.37</v>
      </c>
      <c r="K501" s="9">
        <v>5.2830000000000004</v>
      </c>
      <c r="L501" s="9">
        <v>6.1509999999999998</v>
      </c>
      <c r="M501" s="9">
        <v>6.63</v>
      </c>
      <c r="N501" s="9">
        <v>6.83</v>
      </c>
      <c r="O501" s="9">
        <v>5.6680000000000001</v>
      </c>
      <c r="P501" s="9">
        <v>5.43</v>
      </c>
      <c r="Q501" s="9">
        <v>4.97</v>
      </c>
      <c r="R501" s="9">
        <v>3.9630000000000001</v>
      </c>
      <c r="S501" s="9">
        <v>3.83</v>
      </c>
      <c r="T501" s="9">
        <v>3.82</v>
      </c>
    </row>
    <row r="502" spans="1:20" x14ac:dyDescent="0.35">
      <c r="A502">
        <f t="shared" si="15"/>
        <v>502</v>
      </c>
      <c r="B502" s="3" t="s">
        <v>70</v>
      </c>
      <c r="C502" s="3" t="s">
        <v>86</v>
      </c>
      <c r="D502" s="3" t="s">
        <v>66</v>
      </c>
      <c r="E502">
        <v>2020</v>
      </c>
      <c r="F502" s="3" t="str">
        <f t="shared" si="14"/>
        <v>AQOutPELTON2020</v>
      </c>
      <c r="G502" s="9">
        <v>3.875</v>
      </c>
      <c r="H502" s="9">
        <v>4.3230000000000004</v>
      </c>
      <c r="I502" s="9">
        <v>3.85</v>
      </c>
      <c r="J502" s="9">
        <v>3.77</v>
      </c>
      <c r="K502" s="9">
        <v>3.9380000000000002</v>
      </c>
      <c r="L502" s="9">
        <v>4.1909999999999998</v>
      </c>
      <c r="M502" s="9">
        <v>4.5999999999999996</v>
      </c>
      <c r="N502" s="9">
        <v>4.8</v>
      </c>
      <c r="O502" s="9">
        <v>3.5880000000000001</v>
      </c>
      <c r="P502" s="9">
        <v>3.76</v>
      </c>
      <c r="Q502" s="9">
        <v>3.89</v>
      </c>
      <c r="R502" s="9">
        <v>3.6629999999999998</v>
      </c>
      <c r="S502" s="9">
        <v>3.53</v>
      </c>
      <c r="T502" s="9">
        <v>3.83</v>
      </c>
    </row>
    <row r="503" spans="1:20" x14ac:dyDescent="0.35">
      <c r="A503">
        <f t="shared" si="15"/>
        <v>503</v>
      </c>
      <c r="B503" s="3" t="s">
        <v>70</v>
      </c>
      <c r="C503" s="3" t="s">
        <v>86</v>
      </c>
      <c r="D503" s="3" t="s">
        <v>66</v>
      </c>
      <c r="E503">
        <v>2021</v>
      </c>
      <c r="F503" s="3" t="str">
        <f t="shared" si="14"/>
        <v>AQOutPELTON2021</v>
      </c>
      <c r="G503" s="9">
        <v>3.8</v>
      </c>
      <c r="H503" s="9">
        <v>4.1029999999999998</v>
      </c>
      <c r="I503" s="9">
        <v>4.3</v>
      </c>
      <c r="J503" s="9">
        <v>4.8600000000000003</v>
      </c>
      <c r="K503" s="9">
        <v>4.2130000000000001</v>
      </c>
      <c r="L503" s="9">
        <v>3.9510000000000001</v>
      </c>
      <c r="M503" s="9">
        <v>4.5999999999999996</v>
      </c>
      <c r="N503" s="9">
        <v>4.8</v>
      </c>
      <c r="O503" s="9">
        <v>4.2480000000000002</v>
      </c>
      <c r="P503" s="9">
        <v>3.87</v>
      </c>
      <c r="Q503" s="9">
        <v>3.89</v>
      </c>
      <c r="R503" s="9">
        <v>3.653</v>
      </c>
      <c r="S503" s="9">
        <v>3.52</v>
      </c>
      <c r="T503" s="9">
        <v>3.83</v>
      </c>
    </row>
    <row r="504" spans="1:20" x14ac:dyDescent="0.35">
      <c r="A504">
        <f t="shared" si="15"/>
        <v>504</v>
      </c>
      <c r="B504" s="3" t="s">
        <v>70</v>
      </c>
      <c r="C504" s="3" t="s">
        <v>86</v>
      </c>
      <c r="D504" s="3" t="s">
        <v>66</v>
      </c>
      <c r="E504">
        <v>2022</v>
      </c>
      <c r="F504" s="3" t="str">
        <f t="shared" si="14"/>
        <v>AQOutPELTON2022</v>
      </c>
      <c r="G504" s="9">
        <v>3.81</v>
      </c>
      <c r="H504" s="9">
        <v>3.9129999999999998</v>
      </c>
      <c r="I504" s="9">
        <v>4.2300000000000004</v>
      </c>
      <c r="J504" s="9">
        <v>4.62</v>
      </c>
      <c r="K504" s="9">
        <v>4.633</v>
      </c>
      <c r="L504" s="9">
        <v>4.4109999999999996</v>
      </c>
      <c r="M504" s="9">
        <v>4.5999999999999996</v>
      </c>
      <c r="N504" s="9">
        <v>4.8</v>
      </c>
      <c r="O504" s="9">
        <v>4.4080000000000004</v>
      </c>
      <c r="P504" s="9">
        <v>4.72</v>
      </c>
      <c r="Q504" s="9">
        <v>4.24</v>
      </c>
      <c r="R504" s="9">
        <v>3.6629999999999998</v>
      </c>
      <c r="S504" s="9">
        <v>3.53</v>
      </c>
      <c r="T504" s="9">
        <v>3.82</v>
      </c>
    </row>
    <row r="505" spans="1:20" x14ac:dyDescent="0.35">
      <c r="A505">
        <f t="shared" si="15"/>
        <v>505</v>
      </c>
      <c r="B505" s="3" t="s">
        <v>70</v>
      </c>
      <c r="C505" s="3" t="s">
        <v>86</v>
      </c>
      <c r="D505" s="3" t="s">
        <v>66</v>
      </c>
      <c r="E505">
        <v>2023</v>
      </c>
      <c r="F505" s="3" t="str">
        <f t="shared" si="14"/>
        <v>AQOutPELTON2023</v>
      </c>
      <c r="G505" s="9">
        <v>3.81</v>
      </c>
      <c r="H505" s="9">
        <v>3.7029999999999998</v>
      </c>
      <c r="I505" s="9">
        <v>3.25</v>
      </c>
      <c r="J505" s="9">
        <v>3.21</v>
      </c>
      <c r="K505" s="9">
        <v>3.3130000000000002</v>
      </c>
      <c r="L505" s="9">
        <v>3.681</v>
      </c>
      <c r="M505" s="9">
        <v>4.59</v>
      </c>
      <c r="N505" s="9">
        <v>4.79</v>
      </c>
      <c r="O505" s="9">
        <v>3.6080000000000001</v>
      </c>
      <c r="P505" s="9">
        <v>3.81</v>
      </c>
      <c r="Q505" s="9">
        <v>3.89</v>
      </c>
      <c r="R505" s="9">
        <v>3.6629999999999998</v>
      </c>
      <c r="S505" s="9">
        <v>3.53</v>
      </c>
      <c r="T505" s="9">
        <v>3.82</v>
      </c>
    </row>
    <row r="506" spans="1:20" x14ac:dyDescent="0.35">
      <c r="A506">
        <f t="shared" si="15"/>
        <v>506</v>
      </c>
      <c r="B506" s="3" t="s">
        <v>70</v>
      </c>
      <c r="C506" s="3" t="s">
        <v>86</v>
      </c>
      <c r="D506" s="3" t="s">
        <v>66</v>
      </c>
      <c r="E506">
        <v>2024</v>
      </c>
      <c r="F506" s="3" t="str">
        <f t="shared" si="14"/>
        <v>AQOutPELTON2024</v>
      </c>
      <c r="G506" s="9">
        <v>3.81</v>
      </c>
      <c r="H506" s="9">
        <v>4.7130000000000001</v>
      </c>
      <c r="I506" s="9">
        <v>4.66</v>
      </c>
      <c r="J506" s="9">
        <v>4.79</v>
      </c>
      <c r="K506" s="9">
        <v>4.3979999999999997</v>
      </c>
      <c r="L506" s="9">
        <v>4.0709999999999997</v>
      </c>
      <c r="M506" s="9">
        <v>4.5999999999999996</v>
      </c>
      <c r="N506" s="9">
        <v>4.8</v>
      </c>
      <c r="O506" s="9">
        <v>3.698</v>
      </c>
      <c r="P506" s="9">
        <v>3.77</v>
      </c>
      <c r="Q506" s="9">
        <v>3.89</v>
      </c>
      <c r="R506" s="9">
        <v>3.653</v>
      </c>
      <c r="S506" s="9">
        <v>3.52</v>
      </c>
      <c r="T506" s="9">
        <v>3.82</v>
      </c>
    </row>
    <row r="507" spans="1:20" x14ac:dyDescent="0.35">
      <c r="A507">
        <f t="shared" si="15"/>
        <v>507</v>
      </c>
      <c r="B507" s="3" t="s">
        <v>70</v>
      </c>
      <c r="C507" s="3" t="s">
        <v>86</v>
      </c>
      <c r="D507" s="3" t="s">
        <v>66</v>
      </c>
      <c r="E507">
        <v>2025</v>
      </c>
      <c r="F507" s="3" t="str">
        <f t="shared" si="14"/>
        <v>AQOutPELTON2025</v>
      </c>
      <c r="G507" s="9">
        <v>3.81</v>
      </c>
      <c r="H507" s="9">
        <v>3.1429999999999998</v>
      </c>
      <c r="I507" s="9">
        <v>2.956</v>
      </c>
      <c r="J507" s="9">
        <v>3.1440000000000001</v>
      </c>
      <c r="K507" s="9">
        <v>3.0529999999999999</v>
      </c>
      <c r="L507" s="9">
        <v>3.5</v>
      </c>
      <c r="M507" s="9">
        <v>4.4889999999999999</v>
      </c>
      <c r="N507" s="9">
        <v>4.79</v>
      </c>
      <c r="O507" s="9">
        <v>3.5979999999999999</v>
      </c>
      <c r="P507" s="9">
        <v>4.0999999999999996</v>
      </c>
      <c r="Q507" s="9">
        <v>3.89</v>
      </c>
      <c r="R507" s="9">
        <v>3.653</v>
      </c>
      <c r="S507" s="9">
        <v>3.52</v>
      </c>
      <c r="T507" s="9">
        <v>3.82</v>
      </c>
    </row>
    <row r="508" spans="1:20" x14ac:dyDescent="0.35">
      <c r="A508">
        <f t="shared" si="15"/>
        <v>508</v>
      </c>
      <c r="B508" s="3" t="s">
        <v>70</v>
      </c>
      <c r="C508" s="3" t="s">
        <v>86</v>
      </c>
      <c r="D508" s="3" t="s">
        <v>66</v>
      </c>
      <c r="E508">
        <v>2026</v>
      </c>
      <c r="F508" s="3" t="str">
        <f t="shared" si="14"/>
        <v>AQOutPELTON2026</v>
      </c>
      <c r="G508" s="9">
        <v>3.95</v>
      </c>
      <c r="H508" s="9">
        <v>5.6230000000000002</v>
      </c>
      <c r="I508" s="9">
        <v>5.91</v>
      </c>
      <c r="J508" s="9">
        <v>7.86</v>
      </c>
      <c r="K508" s="9">
        <v>8.4030000000000005</v>
      </c>
      <c r="L508" s="9">
        <v>11.420999999999999</v>
      </c>
      <c r="M508" s="9">
        <v>11.987</v>
      </c>
      <c r="N508" s="9">
        <v>12.1</v>
      </c>
      <c r="O508" s="9">
        <v>8.2200000000000006</v>
      </c>
      <c r="P508" s="9">
        <v>7.17</v>
      </c>
      <c r="Q508" s="9">
        <v>6.14</v>
      </c>
      <c r="R508" s="9">
        <v>4.6529999999999996</v>
      </c>
      <c r="S508" s="9">
        <v>4.5199999999999996</v>
      </c>
      <c r="T508" s="9">
        <v>4.13</v>
      </c>
    </row>
    <row r="509" spans="1:20" x14ac:dyDescent="0.35">
      <c r="A509">
        <f t="shared" si="15"/>
        <v>509</v>
      </c>
      <c r="B509" s="3" t="s">
        <v>70</v>
      </c>
      <c r="C509" s="3" t="s">
        <v>86</v>
      </c>
      <c r="D509" s="3" t="s">
        <v>66</v>
      </c>
      <c r="E509">
        <v>2027</v>
      </c>
      <c r="F509" s="3" t="str">
        <f t="shared" si="14"/>
        <v>AQOutPELTON2027</v>
      </c>
      <c r="G509" s="9">
        <v>4.49</v>
      </c>
      <c r="H509" s="9">
        <v>5.1130000000000004</v>
      </c>
      <c r="I509" s="9">
        <v>10.23</v>
      </c>
      <c r="J509" s="9">
        <v>9.42</v>
      </c>
      <c r="K509" s="9">
        <v>7.8129999999999997</v>
      </c>
      <c r="L509" s="9">
        <v>10.071</v>
      </c>
      <c r="M509" s="9">
        <v>10.467000000000001</v>
      </c>
      <c r="N509" s="9">
        <v>10.58</v>
      </c>
      <c r="O509" s="9">
        <v>8.56</v>
      </c>
      <c r="P509" s="9">
        <v>8.2200000000000006</v>
      </c>
      <c r="Q509" s="9">
        <v>6.49</v>
      </c>
      <c r="R509" s="9">
        <v>5.0830000000000002</v>
      </c>
      <c r="S509" s="9">
        <v>4.95</v>
      </c>
      <c r="T509" s="9">
        <v>4.24</v>
      </c>
    </row>
    <row r="510" spans="1:20" x14ac:dyDescent="0.35">
      <c r="A510">
        <f t="shared" si="15"/>
        <v>510</v>
      </c>
      <c r="B510" s="3" t="s">
        <v>70</v>
      </c>
      <c r="C510" s="3" t="s">
        <v>86</v>
      </c>
      <c r="D510" s="3" t="s">
        <v>66</v>
      </c>
      <c r="E510">
        <v>2028</v>
      </c>
      <c r="F510" s="3" t="str">
        <f t="shared" si="14"/>
        <v>AQOutPELTON2028</v>
      </c>
      <c r="G510" s="9">
        <v>4.53</v>
      </c>
      <c r="H510" s="9">
        <v>5.1630000000000003</v>
      </c>
      <c r="I510" s="9">
        <v>8.1</v>
      </c>
      <c r="J510" s="9">
        <v>9.33</v>
      </c>
      <c r="K510" s="9">
        <v>8.7680000000000007</v>
      </c>
      <c r="L510" s="9">
        <v>9.1509999999999998</v>
      </c>
      <c r="M510" s="9">
        <v>8.5869999999999997</v>
      </c>
      <c r="N510" s="9">
        <v>8.6999999999999993</v>
      </c>
      <c r="O510" s="9">
        <v>8.08</v>
      </c>
      <c r="P510" s="9">
        <v>7.76</v>
      </c>
      <c r="Q510" s="9">
        <v>6.47</v>
      </c>
      <c r="R510" s="9">
        <v>4.593</v>
      </c>
      <c r="S510" s="9">
        <v>4.46</v>
      </c>
      <c r="T510" s="9">
        <v>3.82</v>
      </c>
    </row>
    <row r="511" spans="1:20" x14ac:dyDescent="0.35">
      <c r="A511">
        <f t="shared" si="15"/>
        <v>511</v>
      </c>
      <c r="B511" s="3" t="s">
        <v>70</v>
      </c>
      <c r="C511" s="3" t="s">
        <v>86</v>
      </c>
      <c r="D511" s="3" t="s">
        <v>66</v>
      </c>
      <c r="E511">
        <v>2029</v>
      </c>
      <c r="F511" s="3" t="str">
        <f t="shared" si="14"/>
        <v>AQOutPELTON2029</v>
      </c>
      <c r="G511" s="9">
        <v>4.2699999999999996</v>
      </c>
      <c r="H511" s="9">
        <v>4.3730000000000002</v>
      </c>
      <c r="I511" s="9">
        <v>4.16</v>
      </c>
      <c r="J511" s="9">
        <v>4.37</v>
      </c>
      <c r="K511" s="9">
        <v>5.2830000000000004</v>
      </c>
      <c r="L511" s="9">
        <v>6.1509999999999998</v>
      </c>
      <c r="M511" s="9">
        <v>6.63</v>
      </c>
      <c r="N511" s="9">
        <v>6.83</v>
      </c>
      <c r="O511" s="9">
        <v>5.6680000000000001</v>
      </c>
      <c r="P511" s="9">
        <v>5.43</v>
      </c>
      <c r="Q511" s="9">
        <v>4.97</v>
      </c>
      <c r="R511" s="9">
        <v>3.9630000000000001</v>
      </c>
      <c r="S511" s="9">
        <v>3.83</v>
      </c>
      <c r="T511" s="9">
        <v>3.82</v>
      </c>
    </row>
    <row r="512" spans="1:20" x14ac:dyDescent="0.35">
      <c r="A512">
        <f t="shared" si="15"/>
        <v>512</v>
      </c>
      <c r="B512" s="3" t="s">
        <v>70</v>
      </c>
      <c r="C512" s="3" t="s">
        <v>86</v>
      </c>
      <c r="D512" s="3" t="s">
        <v>67</v>
      </c>
      <c r="E512">
        <v>2020</v>
      </c>
      <c r="F512" s="3" t="str">
        <f t="shared" si="14"/>
        <v>AQOutREREG2020</v>
      </c>
      <c r="G512" s="9">
        <v>3.875</v>
      </c>
      <c r="H512" s="9">
        <v>4.3230000000000004</v>
      </c>
      <c r="I512" s="9">
        <v>3.85</v>
      </c>
      <c r="J512" s="9">
        <v>3.77</v>
      </c>
      <c r="K512" s="9">
        <v>3.9380000000000002</v>
      </c>
      <c r="L512" s="9">
        <v>4.1909999999999998</v>
      </c>
      <c r="M512" s="9">
        <v>4.5999999999999996</v>
      </c>
      <c r="N512" s="9">
        <v>4.8</v>
      </c>
      <c r="O512" s="9">
        <v>3.5880000000000001</v>
      </c>
      <c r="P512" s="9">
        <v>3.76</v>
      </c>
      <c r="Q512" s="9">
        <v>3.89</v>
      </c>
      <c r="R512" s="9">
        <v>3.6629999999999998</v>
      </c>
      <c r="S512" s="9">
        <v>3.53</v>
      </c>
      <c r="T512" s="9">
        <v>3.83</v>
      </c>
    </row>
    <row r="513" spans="1:20" x14ac:dyDescent="0.35">
      <c r="A513">
        <f t="shared" si="15"/>
        <v>513</v>
      </c>
      <c r="B513" s="3" t="s">
        <v>70</v>
      </c>
      <c r="C513" s="3" t="s">
        <v>86</v>
      </c>
      <c r="D513" s="3" t="s">
        <v>67</v>
      </c>
      <c r="E513">
        <v>2021</v>
      </c>
      <c r="F513" s="3" t="str">
        <f t="shared" si="14"/>
        <v>AQOutREREG2021</v>
      </c>
      <c r="G513" s="9">
        <v>3.8</v>
      </c>
      <c r="H513" s="9">
        <v>4.1029999999999998</v>
      </c>
      <c r="I513" s="9">
        <v>4.3</v>
      </c>
      <c r="J513" s="9">
        <v>4.8600000000000003</v>
      </c>
      <c r="K513" s="9">
        <v>4.2130000000000001</v>
      </c>
      <c r="L513" s="9">
        <v>3.9510000000000001</v>
      </c>
      <c r="M513" s="9">
        <v>4.5999999999999996</v>
      </c>
      <c r="N513" s="9">
        <v>4.8</v>
      </c>
      <c r="O513" s="9">
        <v>4.2480000000000002</v>
      </c>
      <c r="P513" s="9">
        <v>3.87</v>
      </c>
      <c r="Q513" s="9">
        <v>3.89</v>
      </c>
      <c r="R513" s="9">
        <v>3.653</v>
      </c>
      <c r="S513" s="9">
        <v>3.52</v>
      </c>
      <c r="T513" s="9">
        <v>3.83</v>
      </c>
    </row>
    <row r="514" spans="1:20" x14ac:dyDescent="0.35">
      <c r="A514">
        <f t="shared" si="15"/>
        <v>514</v>
      </c>
      <c r="B514" s="3" t="s">
        <v>70</v>
      </c>
      <c r="C514" s="3" t="s">
        <v>86</v>
      </c>
      <c r="D514" s="3" t="s">
        <v>67</v>
      </c>
      <c r="E514">
        <v>2022</v>
      </c>
      <c r="F514" s="3" t="str">
        <f t="shared" ref="F514:F577" si="16">_xlfn.CONCAT(B514,C514,D514,E514)</f>
        <v>AQOutREREG2022</v>
      </c>
      <c r="G514" s="9">
        <v>3.81</v>
      </c>
      <c r="H514" s="9">
        <v>3.9129999999999998</v>
      </c>
      <c r="I514" s="9">
        <v>4.2300000000000004</v>
      </c>
      <c r="J514" s="9">
        <v>4.62</v>
      </c>
      <c r="K514" s="9">
        <v>4.633</v>
      </c>
      <c r="L514" s="9">
        <v>4.4109999999999996</v>
      </c>
      <c r="M514" s="9">
        <v>4.5999999999999996</v>
      </c>
      <c r="N514" s="9">
        <v>4.8</v>
      </c>
      <c r="O514" s="9">
        <v>4.4080000000000004</v>
      </c>
      <c r="P514" s="9">
        <v>4.72</v>
      </c>
      <c r="Q514" s="9">
        <v>4.24</v>
      </c>
      <c r="R514" s="9">
        <v>3.6629999999999998</v>
      </c>
      <c r="S514" s="9">
        <v>3.53</v>
      </c>
      <c r="T514" s="9">
        <v>3.82</v>
      </c>
    </row>
    <row r="515" spans="1:20" x14ac:dyDescent="0.35">
      <c r="A515">
        <f t="shared" ref="A515:A578" si="17">A514+1</f>
        <v>515</v>
      </c>
      <c r="B515" s="3" t="s">
        <v>70</v>
      </c>
      <c r="C515" s="3" t="s">
        <v>86</v>
      </c>
      <c r="D515" s="3" t="s">
        <v>67</v>
      </c>
      <c r="E515">
        <v>2023</v>
      </c>
      <c r="F515" s="3" t="str">
        <f t="shared" si="16"/>
        <v>AQOutREREG2023</v>
      </c>
      <c r="G515" s="9">
        <v>3.81</v>
      </c>
      <c r="H515" s="9">
        <v>3.7029999999999998</v>
      </c>
      <c r="I515" s="9">
        <v>3.25</v>
      </c>
      <c r="J515" s="9">
        <v>3.21</v>
      </c>
      <c r="K515" s="9">
        <v>3.3130000000000002</v>
      </c>
      <c r="L515" s="9">
        <v>3.681</v>
      </c>
      <c r="M515" s="9">
        <v>4.59</v>
      </c>
      <c r="N515" s="9">
        <v>4.79</v>
      </c>
      <c r="O515" s="9">
        <v>3.6080000000000001</v>
      </c>
      <c r="P515" s="9">
        <v>3.81</v>
      </c>
      <c r="Q515" s="9">
        <v>3.89</v>
      </c>
      <c r="R515" s="9">
        <v>3.6629999999999998</v>
      </c>
      <c r="S515" s="9">
        <v>3.53</v>
      </c>
      <c r="T515" s="9">
        <v>3.82</v>
      </c>
    </row>
    <row r="516" spans="1:20" x14ac:dyDescent="0.35">
      <c r="A516">
        <f t="shared" si="17"/>
        <v>516</v>
      </c>
      <c r="B516" s="3" t="s">
        <v>70</v>
      </c>
      <c r="C516" s="3" t="s">
        <v>86</v>
      </c>
      <c r="D516" s="3" t="s">
        <v>67</v>
      </c>
      <c r="E516">
        <v>2024</v>
      </c>
      <c r="F516" s="3" t="str">
        <f t="shared" si="16"/>
        <v>AQOutREREG2024</v>
      </c>
      <c r="G516" s="9">
        <v>3.81</v>
      </c>
      <c r="H516" s="9">
        <v>4.7130000000000001</v>
      </c>
      <c r="I516" s="9">
        <v>4.66</v>
      </c>
      <c r="J516" s="9">
        <v>4.79</v>
      </c>
      <c r="K516" s="9">
        <v>4.3979999999999997</v>
      </c>
      <c r="L516" s="9">
        <v>4.0709999999999997</v>
      </c>
      <c r="M516" s="9">
        <v>4.5999999999999996</v>
      </c>
      <c r="N516" s="9">
        <v>4.8</v>
      </c>
      <c r="O516" s="9">
        <v>3.698</v>
      </c>
      <c r="P516" s="9">
        <v>3.77</v>
      </c>
      <c r="Q516" s="9">
        <v>3.89</v>
      </c>
      <c r="R516" s="9">
        <v>3.653</v>
      </c>
      <c r="S516" s="9">
        <v>3.52</v>
      </c>
      <c r="T516" s="9">
        <v>3.82</v>
      </c>
    </row>
    <row r="517" spans="1:20" x14ac:dyDescent="0.35">
      <c r="A517">
        <f t="shared" si="17"/>
        <v>517</v>
      </c>
      <c r="B517" s="3" t="s">
        <v>70</v>
      </c>
      <c r="C517" s="3" t="s">
        <v>86</v>
      </c>
      <c r="D517" s="3" t="s">
        <v>67</v>
      </c>
      <c r="E517">
        <v>2025</v>
      </c>
      <c r="F517" s="3" t="str">
        <f t="shared" si="16"/>
        <v>AQOutREREG2025</v>
      </c>
      <c r="G517" s="9">
        <v>3.81</v>
      </c>
      <c r="H517" s="9">
        <v>3.1429999999999998</v>
      </c>
      <c r="I517" s="9">
        <v>2.956</v>
      </c>
      <c r="J517" s="9">
        <v>3.1440000000000001</v>
      </c>
      <c r="K517" s="9">
        <v>3.0529999999999999</v>
      </c>
      <c r="L517" s="9">
        <v>3.5</v>
      </c>
      <c r="M517" s="9">
        <v>4.4889999999999999</v>
      </c>
      <c r="N517" s="9">
        <v>4.79</v>
      </c>
      <c r="O517" s="9">
        <v>3.5979999999999999</v>
      </c>
      <c r="P517" s="9">
        <v>4.0999999999999996</v>
      </c>
      <c r="Q517" s="9">
        <v>3.89</v>
      </c>
      <c r="R517" s="9">
        <v>3.653</v>
      </c>
      <c r="S517" s="9">
        <v>3.52</v>
      </c>
      <c r="T517" s="9">
        <v>3.82</v>
      </c>
    </row>
    <row r="518" spans="1:20" x14ac:dyDescent="0.35">
      <c r="A518">
        <f t="shared" si="17"/>
        <v>518</v>
      </c>
      <c r="B518" s="3" t="s">
        <v>70</v>
      </c>
      <c r="C518" s="3" t="s">
        <v>86</v>
      </c>
      <c r="D518" s="3" t="s">
        <v>67</v>
      </c>
      <c r="E518">
        <v>2026</v>
      </c>
      <c r="F518" s="3" t="str">
        <f t="shared" si="16"/>
        <v>AQOutREREG2026</v>
      </c>
      <c r="G518" s="9">
        <v>3.95</v>
      </c>
      <c r="H518" s="9">
        <v>5.6230000000000002</v>
      </c>
      <c r="I518" s="9">
        <v>5.91</v>
      </c>
      <c r="J518" s="9">
        <v>7.86</v>
      </c>
      <c r="K518" s="9">
        <v>8.4030000000000005</v>
      </c>
      <c r="L518" s="9">
        <v>11.420999999999999</v>
      </c>
      <c r="M518" s="9">
        <v>11.987</v>
      </c>
      <c r="N518" s="9">
        <v>12.1</v>
      </c>
      <c r="O518" s="9">
        <v>8.2200000000000006</v>
      </c>
      <c r="P518" s="9">
        <v>7.17</v>
      </c>
      <c r="Q518" s="9">
        <v>6.14</v>
      </c>
      <c r="R518" s="9">
        <v>4.6529999999999996</v>
      </c>
      <c r="S518" s="9">
        <v>4.5199999999999996</v>
      </c>
      <c r="T518" s="9">
        <v>4.13</v>
      </c>
    </row>
    <row r="519" spans="1:20" x14ac:dyDescent="0.35">
      <c r="A519">
        <f t="shared" si="17"/>
        <v>519</v>
      </c>
      <c r="B519" s="3" t="s">
        <v>70</v>
      </c>
      <c r="C519" s="3" t="s">
        <v>86</v>
      </c>
      <c r="D519" s="3" t="s">
        <v>67</v>
      </c>
      <c r="E519">
        <v>2027</v>
      </c>
      <c r="F519" s="3" t="str">
        <f t="shared" si="16"/>
        <v>AQOutREREG2027</v>
      </c>
      <c r="G519" s="9">
        <v>4.49</v>
      </c>
      <c r="H519" s="9">
        <v>5.1130000000000004</v>
      </c>
      <c r="I519" s="9">
        <v>10.23</v>
      </c>
      <c r="J519" s="9">
        <v>9.42</v>
      </c>
      <c r="K519" s="9">
        <v>7.8129999999999997</v>
      </c>
      <c r="L519" s="9">
        <v>10.071</v>
      </c>
      <c r="M519" s="9">
        <v>10.467000000000001</v>
      </c>
      <c r="N519" s="9">
        <v>10.58</v>
      </c>
      <c r="O519" s="9">
        <v>8.56</v>
      </c>
      <c r="P519" s="9">
        <v>8.2200000000000006</v>
      </c>
      <c r="Q519" s="9">
        <v>6.49</v>
      </c>
      <c r="R519" s="9">
        <v>5.0830000000000002</v>
      </c>
      <c r="S519" s="9">
        <v>4.95</v>
      </c>
      <c r="T519" s="9">
        <v>4.24</v>
      </c>
    </row>
    <row r="520" spans="1:20" x14ac:dyDescent="0.35">
      <c r="A520">
        <f t="shared" si="17"/>
        <v>520</v>
      </c>
      <c r="B520" s="3" t="s">
        <v>70</v>
      </c>
      <c r="C520" s="3" t="s">
        <v>86</v>
      </c>
      <c r="D520" s="3" t="s">
        <v>67</v>
      </c>
      <c r="E520">
        <v>2028</v>
      </c>
      <c r="F520" s="3" t="str">
        <f t="shared" si="16"/>
        <v>AQOutREREG2028</v>
      </c>
      <c r="G520" s="9">
        <v>4.53</v>
      </c>
      <c r="H520" s="9">
        <v>5.1630000000000003</v>
      </c>
      <c r="I520" s="9">
        <v>8.1</v>
      </c>
      <c r="J520" s="9">
        <v>9.33</v>
      </c>
      <c r="K520" s="9">
        <v>8.7680000000000007</v>
      </c>
      <c r="L520" s="9">
        <v>9.1509999999999998</v>
      </c>
      <c r="M520" s="9">
        <v>8.5869999999999997</v>
      </c>
      <c r="N520" s="9">
        <v>8.6999999999999993</v>
      </c>
      <c r="O520" s="9">
        <v>8.08</v>
      </c>
      <c r="P520" s="9">
        <v>7.76</v>
      </c>
      <c r="Q520" s="9">
        <v>6.47</v>
      </c>
      <c r="R520" s="9">
        <v>4.593</v>
      </c>
      <c r="S520" s="9">
        <v>4.46</v>
      </c>
      <c r="T520" s="9">
        <v>3.82</v>
      </c>
    </row>
    <row r="521" spans="1:20" x14ac:dyDescent="0.35">
      <c r="A521">
        <f t="shared" si="17"/>
        <v>521</v>
      </c>
      <c r="B521" s="3" t="s">
        <v>70</v>
      </c>
      <c r="C521" s="3" t="s">
        <v>86</v>
      </c>
      <c r="D521" s="3" t="s">
        <v>67</v>
      </c>
      <c r="E521">
        <v>2029</v>
      </c>
      <c r="F521" s="3" t="str">
        <f t="shared" si="16"/>
        <v>AQOutREREG2029</v>
      </c>
      <c r="G521" s="9">
        <v>4.2699999999999996</v>
      </c>
      <c r="H521" s="9">
        <v>4.3730000000000002</v>
      </c>
      <c r="I521" s="9">
        <v>4.16</v>
      </c>
      <c r="J521" s="9">
        <v>4.37</v>
      </c>
      <c r="K521" s="9">
        <v>5.2830000000000004</v>
      </c>
      <c r="L521" s="9">
        <v>6.1509999999999998</v>
      </c>
      <c r="M521" s="9">
        <v>6.63</v>
      </c>
      <c r="N521" s="9">
        <v>6.83</v>
      </c>
      <c r="O521" s="9">
        <v>5.6680000000000001</v>
      </c>
      <c r="P521" s="9">
        <v>5.43</v>
      </c>
      <c r="Q521" s="9">
        <v>4.97</v>
      </c>
      <c r="R521" s="9">
        <v>3.9630000000000001</v>
      </c>
      <c r="S521" s="9">
        <v>3.83</v>
      </c>
      <c r="T521" s="9">
        <v>3.82</v>
      </c>
    </row>
    <row r="522" spans="1:20" x14ac:dyDescent="0.35">
      <c r="A522">
        <f t="shared" si="17"/>
        <v>522</v>
      </c>
      <c r="B522" s="3" t="s">
        <v>70</v>
      </c>
      <c r="C522" s="3" t="s">
        <v>86</v>
      </c>
      <c r="D522" s="3" t="s">
        <v>68</v>
      </c>
      <c r="E522">
        <v>2020</v>
      </c>
      <c r="F522" s="3" t="str">
        <f t="shared" si="16"/>
        <v>AQOutDALLES2020</v>
      </c>
      <c r="G522" s="9">
        <v>114.91</v>
      </c>
      <c r="H522" s="9">
        <v>165.23400000000001</v>
      </c>
      <c r="I522" s="9">
        <v>151.08099999999999</v>
      </c>
      <c r="J522" s="9">
        <v>167.87200000000001</v>
      </c>
      <c r="K522" s="9">
        <v>166.42599999999999</v>
      </c>
      <c r="L522" s="9">
        <v>163.71700000000001</v>
      </c>
      <c r="M522" s="9">
        <v>207.99199999999999</v>
      </c>
      <c r="N522" s="9">
        <v>239.31800000000001</v>
      </c>
      <c r="O522" s="9">
        <v>229.654</v>
      </c>
      <c r="P522" s="9">
        <v>261.78300000000002</v>
      </c>
      <c r="Q522" s="9">
        <v>114.349</v>
      </c>
      <c r="R522" s="9">
        <v>123.928</v>
      </c>
      <c r="S522" s="9">
        <v>110.848</v>
      </c>
      <c r="T522" s="9">
        <v>91.241</v>
      </c>
    </row>
    <row r="523" spans="1:20" x14ac:dyDescent="0.35">
      <c r="A523">
        <f t="shared" si="17"/>
        <v>523</v>
      </c>
      <c r="B523" s="3" t="s">
        <v>70</v>
      </c>
      <c r="C523" s="3" t="s">
        <v>86</v>
      </c>
      <c r="D523" s="3" t="s">
        <v>68</v>
      </c>
      <c r="E523">
        <v>2021</v>
      </c>
      <c r="F523" s="3" t="str">
        <f t="shared" si="16"/>
        <v>AQOutDALLES2021</v>
      </c>
      <c r="G523" s="9">
        <v>134.904</v>
      </c>
      <c r="H523" s="9">
        <v>172.071</v>
      </c>
      <c r="I523" s="9">
        <v>185.87700000000001</v>
      </c>
      <c r="J523" s="9">
        <v>181.142</v>
      </c>
      <c r="K523" s="9">
        <v>183.536</v>
      </c>
      <c r="L523" s="9">
        <v>146.024</v>
      </c>
      <c r="M523" s="9">
        <v>110.191</v>
      </c>
      <c r="N523" s="9">
        <v>237.68</v>
      </c>
      <c r="O523" s="9">
        <v>298.96100000000001</v>
      </c>
      <c r="P523" s="9">
        <v>213.73400000000001</v>
      </c>
      <c r="Q523" s="9">
        <v>126.512</v>
      </c>
      <c r="R523" s="9">
        <v>140.91399999999999</v>
      </c>
      <c r="S523" s="9">
        <v>121.45099999999999</v>
      </c>
      <c r="T523" s="9">
        <v>89.628</v>
      </c>
    </row>
    <row r="524" spans="1:20" x14ac:dyDescent="0.35">
      <c r="A524">
        <f t="shared" si="17"/>
        <v>524</v>
      </c>
      <c r="B524" s="3" t="s">
        <v>70</v>
      </c>
      <c r="C524" s="3" t="s">
        <v>86</v>
      </c>
      <c r="D524" s="3" t="s">
        <v>68</v>
      </c>
      <c r="E524">
        <v>2022</v>
      </c>
      <c r="F524" s="3" t="str">
        <f t="shared" si="16"/>
        <v>AQOutDALLES2022</v>
      </c>
      <c r="G524" s="9">
        <v>88.491</v>
      </c>
      <c r="H524" s="9">
        <v>124.489</v>
      </c>
      <c r="I524" s="9">
        <v>150.25800000000001</v>
      </c>
      <c r="J524" s="9">
        <v>188.327</v>
      </c>
      <c r="K524" s="9">
        <v>210.50399999999999</v>
      </c>
      <c r="L524" s="9">
        <v>205.839</v>
      </c>
      <c r="M524" s="9">
        <v>208.65799999999999</v>
      </c>
      <c r="N524" s="9">
        <v>259.72000000000003</v>
      </c>
      <c r="O524" s="9">
        <v>313.83699999999999</v>
      </c>
      <c r="P524" s="9">
        <v>280.18</v>
      </c>
      <c r="Q524" s="9">
        <v>147.44300000000001</v>
      </c>
      <c r="R524" s="9">
        <v>126.479</v>
      </c>
      <c r="S524" s="9">
        <v>112.033</v>
      </c>
      <c r="T524" s="9">
        <v>79.204999999999998</v>
      </c>
    </row>
    <row r="525" spans="1:20" x14ac:dyDescent="0.35">
      <c r="A525">
        <f t="shared" si="17"/>
        <v>525</v>
      </c>
      <c r="B525" s="3" t="s">
        <v>70</v>
      </c>
      <c r="C525" s="3" t="s">
        <v>86</v>
      </c>
      <c r="D525" s="3" t="s">
        <v>68</v>
      </c>
      <c r="E525">
        <v>2023</v>
      </c>
      <c r="F525" s="3" t="str">
        <f t="shared" si="16"/>
        <v>AQOutDALLES2023</v>
      </c>
      <c r="G525" s="9">
        <v>98.138000000000005</v>
      </c>
      <c r="H525" s="9">
        <v>121.36</v>
      </c>
      <c r="I525" s="9">
        <v>135.291</v>
      </c>
      <c r="J525" s="9">
        <v>165.26400000000001</v>
      </c>
      <c r="K525" s="9">
        <v>164.33</v>
      </c>
      <c r="L525" s="9">
        <v>162.30699999999999</v>
      </c>
      <c r="M525" s="9">
        <v>209.143</v>
      </c>
      <c r="N525" s="9">
        <v>286.15499999999997</v>
      </c>
      <c r="O525" s="9">
        <v>283.87799999999999</v>
      </c>
      <c r="P525" s="9">
        <v>231.44300000000001</v>
      </c>
      <c r="Q525" s="9">
        <v>119.408</v>
      </c>
      <c r="R525" s="9">
        <v>118.542</v>
      </c>
      <c r="S525" s="9">
        <v>113.816</v>
      </c>
      <c r="T525" s="9">
        <v>72.72</v>
      </c>
    </row>
    <row r="526" spans="1:20" x14ac:dyDescent="0.35">
      <c r="A526">
        <f t="shared" si="17"/>
        <v>526</v>
      </c>
      <c r="B526" s="3" t="s">
        <v>70</v>
      </c>
      <c r="C526" s="3" t="s">
        <v>86</v>
      </c>
      <c r="D526" s="3" t="s">
        <v>68</v>
      </c>
      <c r="E526">
        <v>2024</v>
      </c>
      <c r="F526" s="3" t="str">
        <f t="shared" si="16"/>
        <v>AQOutDALLES2024</v>
      </c>
      <c r="G526" s="9">
        <v>83.418999999999997</v>
      </c>
      <c r="H526" s="9">
        <v>135.36600000000001</v>
      </c>
      <c r="I526" s="9">
        <v>142.84</v>
      </c>
      <c r="J526" s="9">
        <v>180.845</v>
      </c>
      <c r="K526" s="9">
        <v>184.81399999999999</v>
      </c>
      <c r="L526" s="9">
        <v>178.34399999999999</v>
      </c>
      <c r="M526" s="9">
        <v>210.90100000000001</v>
      </c>
      <c r="N526" s="9">
        <v>260.37</v>
      </c>
      <c r="O526" s="9">
        <v>249.946</v>
      </c>
      <c r="P526" s="9">
        <v>178.047</v>
      </c>
      <c r="Q526" s="9">
        <v>112.93600000000001</v>
      </c>
      <c r="R526" s="9">
        <v>119.72499999999999</v>
      </c>
      <c r="S526" s="9">
        <v>105.316</v>
      </c>
      <c r="T526" s="9">
        <v>69.194000000000003</v>
      </c>
    </row>
    <row r="527" spans="1:20" x14ac:dyDescent="0.35">
      <c r="A527">
        <f t="shared" si="17"/>
        <v>527</v>
      </c>
      <c r="B527" s="3" t="s">
        <v>70</v>
      </c>
      <c r="C527" s="3" t="s">
        <v>86</v>
      </c>
      <c r="D527" s="3" t="s">
        <v>68</v>
      </c>
      <c r="E527">
        <v>2025</v>
      </c>
      <c r="F527" s="3" t="str">
        <f t="shared" si="16"/>
        <v>AQOutDALLES2025</v>
      </c>
      <c r="G527" s="9">
        <v>69.028999999999996</v>
      </c>
      <c r="H527" s="9">
        <v>120.02</v>
      </c>
      <c r="I527" s="9">
        <v>111.02200000000001</v>
      </c>
      <c r="J527" s="9">
        <v>91.5</v>
      </c>
      <c r="K527" s="9">
        <v>90.887</v>
      </c>
      <c r="L527" s="9">
        <v>126.845</v>
      </c>
      <c r="M527" s="9">
        <v>113.578</v>
      </c>
      <c r="N527" s="9">
        <v>125.812</v>
      </c>
      <c r="O527" s="9">
        <v>183.48699999999999</v>
      </c>
      <c r="P527" s="9">
        <v>200.79300000000001</v>
      </c>
      <c r="Q527" s="9">
        <v>122.625</v>
      </c>
      <c r="R527" s="9">
        <v>136.65700000000001</v>
      </c>
      <c r="S527" s="9">
        <v>114.27200000000001</v>
      </c>
      <c r="T527" s="9">
        <v>94.744</v>
      </c>
    </row>
    <row r="528" spans="1:20" x14ac:dyDescent="0.35">
      <c r="A528">
        <f t="shared" si="17"/>
        <v>528</v>
      </c>
      <c r="B528" s="3" t="s">
        <v>70</v>
      </c>
      <c r="C528" s="3" t="s">
        <v>86</v>
      </c>
      <c r="D528" s="3" t="s">
        <v>68</v>
      </c>
      <c r="E528">
        <v>2026</v>
      </c>
      <c r="F528" s="3" t="str">
        <f t="shared" si="16"/>
        <v>AQOutDALLES2026</v>
      </c>
      <c r="G528" s="9">
        <v>91.759</v>
      </c>
      <c r="H528" s="9">
        <v>125.447</v>
      </c>
      <c r="I528" s="9">
        <v>147.72300000000001</v>
      </c>
      <c r="J528" s="9">
        <v>237.21100000000001</v>
      </c>
      <c r="K528" s="9">
        <v>268.00700000000001</v>
      </c>
      <c r="L528" s="9">
        <v>333.30399999999997</v>
      </c>
      <c r="M528" s="9">
        <v>555.51</v>
      </c>
      <c r="N528" s="9">
        <v>552.03599999999994</v>
      </c>
      <c r="O528" s="9">
        <v>425.88799999999998</v>
      </c>
      <c r="P528" s="9">
        <v>304.92899999999997</v>
      </c>
      <c r="Q528" s="9">
        <v>174.50399999999999</v>
      </c>
      <c r="R528" s="9">
        <v>145.14699999999999</v>
      </c>
      <c r="S528" s="9">
        <v>115.517</v>
      </c>
      <c r="T528" s="9">
        <v>91.269000000000005</v>
      </c>
    </row>
    <row r="529" spans="1:20" x14ac:dyDescent="0.35">
      <c r="A529">
        <f t="shared" si="17"/>
        <v>529</v>
      </c>
      <c r="B529" s="3" t="s">
        <v>70</v>
      </c>
      <c r="C529" s="3" t="s">
        <v>86</v>
      </c>
      <c r="D529" s="3" t="s">
        <v>68</v>
      </c>
      <c r="E529">
        <v>2027</v>
      </c>
      <c r="F529" s="3" t="str">
        <f t="shared" si="16"/>
        <v>AQOutDALLES2027</v>
      </c>
      <c r="G529" s="9">
        <v>93.974000000000004</v>
      </c>
      <c r="H529" s="9">
        <v>143.136</v>
      </c>
      <c r="I529" s="9">
        <v>268.26799999999997</v>
      </c>
      <c r="J529" s="9">
        <v>290.66199999999998</v>
      </c>
      <c r="K529" s="9">
        <v>242.99</v>
      </c>
      <c r="L529" s="9">
        <v>290.76299999999998</v>
      </c>
      <c r="M529" s="9">
        <v>359.46899999999999</v>
      </c>
      <c r="N529" s="9">
        <v>394.60300000000001</v>
      </c>
      <c r="O529" s="9">
        <v>435.83</v>
      </c>
      <c r="P529" s="9">
        <v>471.05900000000003</v>
      </c>
      <c r="Q529" s="9">
        <v>234.29499999999999</v>
      </c>
      <c r="R529" s="9">
        <v>200.13399999999999</v>
      </c>
      <c r="S529" s="9">
        <v>132.142</v>
      </c>
      <c r="T529" s="9">
        <v>122.547</v>
      </c>
    </row>
    <row r="530" spans="1:20" x14ac:dyDescent="0.35">
      <c r="A530">
        <f t="shared" si="17"/>
        <v>530</v>
      </c>
      <c r="B530" s="3" t="s">
        <v>70</v>
      </c>
      <c r="C530" s="3" t="s">
        <v>86</v>
      </c>
      <c r="D530" s="3" t="s">
        <v>68</v>
      </c>
      <c r="E530">
        <v>2028</v>
      </c>
      <c r="F530" s="3" t="str">
        <f t="shared" si="16"/>
        <v>AQOutDALLES2028</v>
      </c>
      <c r="G530" s="9">
        <v>121.827</v>
      </c>
      <c r="H530" s="9">
        <v>158.01</v>
      </c>
      <c r="I530" s="9">
        <v>179.06299999999999</v>
      </c>
      <c r="J530" s="9">
        <v>235.63399999999999</v>
      </c>
      <c r="K530" s="9">
        <v>238.91</v>
      </c>
      <c r="L530" s="9">
        <v>260.98399999999998</v>
      </c>
      <c r="M530" s="9">
        <v>287.20299999999997</v>
      </c>
      <c r="N530" s="9">
        <v>330.31900000000002</v>
      </c>
      <c r="O530" s="9">
        <v>393.077</v>
      </c>
      <c r="P530" s="9">
        <v>330.96499999999997</v>
      </c>
      <c r="Q530" s="9">
        <v>145.56</v>
      </c>
      <c r="R530" s="9">
        <v>121.48</v>
      </c>
      <c r="S530" s="9">
        <v>110.36199999999999</v>
      </c>
      <c r="T530" s="9">
        <v>85.281000000000006</v>
      </c>
    </row>
    <row r="531" spans="1:20" x14ac:dyDescent="0.35">
      <c r="A531">
        <f t="shared" si="17"/>
        <v>531</v>
      </c>
      <c r="B531" s="3" t="s">
        <v>70</v>
      </c>
      <c r="C531" s="3" t="s">
        <v>86</v>
      </c>
      <c r="D531" s="3" t="s">
        <v>68</v>
      </c>
      <c r="E531">
        <v>2029</v>
      </c>
      <c r="F531" s="3" t="str">
        <f t="shared" si="16"/>
        <v>AQOutDALLES2029</v>
      </c>
      <c r="G531" s="9">
        <v>116.152</v>
      </c>
      <c r="H531" s="9">
        <v>120.354</v>
      </c>
      <c r="I531" s="9">
        <v>129.976</v>
      </c>
      <c r="J531" s="9">
        <v>204.79400000000001</v>
      </c>
      <c r="K531" s="9">
        <v>268.11200000000002</v>
      </c>
      <c r="L531" s="9">
        <v>314.23</v>
      </c>
      <c r="M531" s="9">
        <v>444.32400000000001</v>
      </c>
      <c r="N531" s="9">
        <v>446.46300000000002</v>
      </c>
      <c r="O531" s="9">
        <v>470.96600000000001</v>
      </c>
      <c r="P531" s="9">
        <v>440.43599999999998</v>
      </c>
      <c r="Q531" s="9">
        <v>273.77600000000001</v>
      </c>
      <c r="R531" s="9">
        <v>218.071</v>
      </c>
      <c r="S531" s="9">
        <v>176.25299999999999</v>
      </c>
      <c r="T531" s="9">
        <v>112.03700000000001</v>
      </c>
    </row>
    <row r="532" spans="1:20" x14ac:dyDescent="0.35">
      <c r="A532">
        <f t="shared" si="17"/>
        <v>532</v>
      </c>
      <c r="B532" s="3" t="s">
        <v>70</v>
      </c>
      <c r="C532" s="3" t="s">
        <v>86</v>
      </c>
      <c r="D532" s="3" t="s">
        <v>69</v>
      </c>
      <c r="E532">
        <v>2020</v>
      </c>
      <c r="F532" s="3" t="str">
        <f t="shared" si="16"/>
        <v>AQOutBONN2020</v>
      </c>
      <c r="G532" s="9">
        <v>116.879</v>
      </c>
      <c r="H532" s="9">
        <v>171.10599999999999</v>
      </c>
      <c r="I532" s="9">
        <v>155.84399999999999</v>
      </c>
      <c r="J532" s="9">
        <v>170.41</v>
      </c>
      <c r="K532" s="9">
        <v>172.887</v>
      </c>
      <c r="L532" s="9">
        <v>172.929</v>
      </c>
      <c r="M532" s="9">
        <v>214.39</v>
      </c>
      <c r="N532" s="9">
        <v>244.114</v>
      </c>
      <c r="O532" s="9">
        <v>227.999</v>
      </c>
      <c r="P532" s="9">
        <v>265.05399999999997</v>
      </c>
      <c r="Q532" s="9">
        <v>117.84099999999999</v>
      </c>
      <c r="R532" s="9">
        <v>125.83799999999999</v>
      </c>
      <c r="S532" s="9">
        <v>112.536</v>
      </c>
      <c r="T532" s="9">
        <v>92.192999999999998</v>
      </c>
    </row>
    <row r="533" spans="1:20" x14ac:dyDescent="0.35">
      <c r="A533">
        <f t="shared" si="17"/>
        <v>533</v>
      </c>
      <c r="B533" s="3" t="s">
        <v>70</v>
      </c>
      <c r="C533" s="3" t="s">
        <v>86</v>
      </c>
      <c r="D533" s="3" t="s">
        <v>69</v>
      </c>
      <c r="E533">
        <v>2021</v>
      </c>
      <c r="F533" s="3" t="str">
        <f t="shared" si="16"/>
        <v>AQOutBONN2021</v>
      </c>
      <c r="G533" s="9">
        <v>137.31299999999999</v>
      </c>
      <c r="H533" s="9">
        <v>177.57900000000001</v>
      </c>
      <c r="I533" s="9">
        <v>191.82499999999999</v>
      </c>
      <c r="J533" s="9">
        <v>186.364</v>
      </c>
      <c r="K533" s="9">
        <v>186.54400000000001</v>
      </c>
      <c r="L533" s="9">
        <v>152.28100000000001</v>
      </c>
      <c r="M533" s="9">
        <v>111.67</v>
      </c>
      <c r="N533" s="9">
        <v>244.88399999999999</v>
      </c>
      <c r="O533" s="9">
        <v>300.39</v>
      </c>
      <c r="P533" s="9">
        <v>214.79300000000001</v>
      </c>
      <c r="Q533" s="9">
        <v>128.05000000000001</v>
      </c>
      <c r="R533" s="9">
        <v>143.71</v>
      </c>
      <c r="S533" s="9">
        <v>123.892</v>
      </c>
      <c r="T533" s="9">
        <v>90.855000000000004</v>
      </c>
    </row>
    <row r="534" spans="1:20" x14ac:dyDescent="0.35">
      <c r="A534">
        <f t="shared" si="17"/>
        <v>534</v>
      </c>
      <c r="B534" s="3" t="s">
        <v>70</v>
      </c>
      <c r="C534" s="3" t="s">
        <v>86</v>
      </c>
      <c r="D534" s="3" t="s">
        <v>69</v>
      </c>
      <c r="E534">
        <v>2022</v>
      </c>
      <c r="F534" s="3" t="str">
        <f t="shared" si="16"/>
        <v>AQOutBONN2022</v>
      </c>
      <c r="G534" s="9">
        <v>89.207999999999998</v>
      </c>
      <c r="H534" s="9">
        <v>127.934</v>
      </c>
      <c r="I534" s="9">
        <v>154.417</v>
      </c>
      <c r="J534" s="9">
        <v>195.667</v>
      </c>
      <c r="K534" s="9">
        <v>221.47399999999999</v>
      </c>
      <c r="L534" s="9">
        <v>216.28100000000001</v>
      </c>
      <c r="M534" s="9">
        <v>211.261</v>
      </c>
      <c r="N534" s="9">
        <v>261.78800000000001</v>
      </c>
      <c r="O534" s="9">
        <v>313.31799999999998</v>
      </c>
      <c r="P534" s="9">
        <v>285.31700000000001</v>
      </c>
      <c r="Q534" s="9">
        <v>152.04599999999999</v>
      </c>
      <c r="R534" s="9">
        <v>128.88</v>
      </c>
      <c r="S534" s="9">
        <v>113.926</v>
      </c>
      <c r="T534" s="9">
        <v>80.421000000000006</v>
      </c>
    </row>
    <row r="535" spans="1:20" x14ac:dyDescent="0.35">
      <c r="A535">
        <f t="shared" si="17"/>
        <v>535</v>
      </c>
      <c r="B535" s="3" t="s">
        <v>70</v>
      </c>
      <c r="C535" s="3" t="s">
        <v>86</v>
      </c>
      <c r="D535" s="3" t="s">
        <v>69</v>
      </c>
      <c r="E535">
        <v>2023</v>
      </c>
      <c r="F535" s="3" t="str">
        <f t="shared" si="16"/>
        <v>AQOutBONN2023</v>
      </c>
      <c r="G535" s="9">
        <v>99.623000000000005</v>
      </c>
      <c r="H535" s="9">
        <v>123.434</v>
      </c>
      <c r="I535" s="9">
        <v>136.648</v>
      </c>
      <c r="J535" s="9">
        <v>168.09800000000001</v>
      </c>
      <c r="K535" s="9">
        <v>170.73400000000001</v>
      </c>
      <c r="L535" s="9">
        <v>170.12299999999999</v>
      </c>
      <c r="M535" s="9">
        <v>213.83500000000001</v>
      </c>
      <c r="N535" s="9">
        <v>294.30599999999998</v>
      </c>
      <c r="O535" s="9">
        <v>288.51900000000001</v>
      </c>
      <c r="P535" s="9">
        <v>235.25899999999999</v>
      </c>
      <c r="Q535" s="9">
        <v>122.68</v>
      </c>
      <c r="R535" s="9">
        <v>120.26300000000001</v>
      </c>
      <c r="S535" s="9">
        <v>115.20099999999999</v>
      </c>
      <c r="T535" s="9">
        <v>74.001000000000005</v>
      </c>
    </row>
    <row r="536" spans="1:20" x14ac:dyDescent="0.35">
      <c r="A536">
        <f t="shared" si="17"/>
        <v>536</v>
      </c>
      <c r="B536" s="3" t="s">
        <v>70</v>
      </c>
      <c r="C536" s="3" t="s">
        <v>86</v>
      </c>
      <c r="D536" s="3" t="s">
        <v>69</v>
      </c>
      <c r="E536">
        <v>2024</v>
      </c>
      <c r="F536" s="3" t="str">
        <f t="shared" si="16"/>
        <v>AQOutBONN2024</v>
      </c>
      <c r="G536" s="9">
        <v>84.242000000000004</v>
      </c>
      <c r="H536" s="9">
        <v>140.893</v>
      </c>
      <c r="I536" s="9">
        <v>148.672</v>
      </c>
      <c r="J536" s="9">
        <v>185.80600000000001</v>
      </c>
      <c r="K536" s="9">
        <v>194.065</v>
      </c>
      <c r="L536" s="9">
        <v>184.315</v>
      </c>
      <c r="M536" s="9">
        <v>218.69800000000001</v>
      </c>
      <c r="N536" s="9">
        <v>264.04399999999998</v>
      </c>
      <c r="O536" s="9">
        <v>252.411</v>
      </c>
      <c r="P536" s="9">
        <v>180.97200000000001</v>
      </c>
      <c r="Q536" s="9">
        <v>115.79</v>
      </c>
      <c r="R536" s="9">
        <v>120.864</v>
      </c>
      <c r="S536" s="9">
        <v>106.307</v>
      </c>
      <c r="T536" s="9">
        <v>70</v>
      </c>
    </row>
    <row r="537" spans="1:20" x14ac:dyDescent="0.35">
      <c r="A537">
        <f t="shared" si="17"/>
        <v>537</v>
      </c>
      <c r="B537" s="3" t="s">
        <v>70</v>
      </c>
      <c r="C537" s="3" t="s">
        <v>86</v>
      </c>
      <c r="D537" s="3" t="s">
        <v>69</v>
      </c>
      <c r="E537">
        <v>2025</v>
      </c>
      <c r="F537" s="3" t="str">
        <f t="shared" si="16"/>
        <v>AQOutBONN2025</v>
      </c>
      <c r="G537" s="9">
        <v>70</v>
      </c>
      <c r="H537" s="9">
        <v>122.001</v>
      </c>
      <c r="I537" s="9">
        <v>112.066</v>
      </c>
      <c r="J537" s="9">
        <v>94.388000000000005</v>
      </c>
      <c r="K537" s="9">
        <v>92.998000000000005</v>
      </c>
      <c r="L537" s="9">
        <v>133.9</v>
      </c>
      <c r="M537" s="9">
        <v>122.53100000000001</v>
      </c>
      <c r="N537" s="9">
        <v>132.31800000000001</v>
      </c>
      <c r="O537" s="9">
        <v>187.07900000000001</v>
      </c>
      <c r="P537" s="9">
        <v>204.239</v>
      </c>
      <c r="Q537" s="9">
        <v>125.855</v>
      </c>
      <c r="R537" s="9">
        <v>138.42400000000001</v>
      </c>
      <c r="S537" s="9">
        <v>115.601</v>
      </c>
      <c r="T537" s="9">
        <v>96.314999999999998</v>
      </c>
    </row>
    <row r="538" spans="1:20" x14ac:dyDescent="0.35">
      <c r="A538">
        <f t="shared" si="17"/>
        <v>538</v>
      </c>
      <c r="B538" s="3" t="s">
        <v>70</v>
      </c>
      <c r="C538" s="3" t="s">
        <v>86</v>
      </c>
      <c r="D538" s="3" t="s">
        <v>69</v>
      </c>
      <c r="E538">
        <v>2026</v>
      </c>
      <c r="F538" s="3" t="str">
        <f t="shared" si="16"/>
        <v>AQOutBONN2026</v>
      </c>
      <c r="G538" s="9">
        <v>93.021000000000001</v>
      </c>
      <c r="H538" s="9">
        <v>130.72999999999999</v>
      </c>
      <c r="I538" s="9">
        <v>152.32599999999999</v>
      </c>
      <c r="J538" s="9">
        <v>250.53399999999999</v>
      </c>
      <c r="K538" s="9">
        <v>278.53199999999998</v>
      </c>
      <c r="L538" s="9">
        <v>346.62299999999999</v>
      </c>
      <c r="M538" s="9">
        <v>560.35699999999997</v>
      </c>
      <c r="N538" s="9">
        <v>553.94200000000001</v>
      </c>
      <c r="O538" s="9">
        <v>426.56</v>
      </c>
      <c r="P538" s="9">
        <v>306.20299999999997</v>
      </c>
      <c r="Q538" s="9">
        <v>178.67500000000001</v>
      </c>
      <c r="R538" s="9">
        <v>148.45099999999999</v>
      </c>
      <c r="S538" s="9">
        <v>118.4</v>
      </c>
      <c r="T538" s="9">
        <v>92.756</v>
      </c>
    </row>
    <row r="539" spans="1:20" x14ac:dyDescent="0.35">
      <c r="A539">
        <f t="shared" si="17"/>
        <v>539</v>
      </c>
      <c r="B539" s="3" t="s">
        <v>70</v>
      </c>
      <c r="C539" s="3" t="s">
        <v>86</v>
      </c>
      <c r="D539" s="3" t="s">
        <v>69</v>
      </c>
      <c r="E539">
        <v>2027</v>
      </c>
      <c r="F539" s="3" t="str">
        <f t="shared" si="16"/>
        <v>AQOutBONN2027</v>
      </c>
      <c r="G539" s="9">
        <v>94.582999999999998</v>
      </c>
      <c r="H539" s="9">
        <v>147.06</v>
      </c>
      <c r="I539" s="9">
        <v>279.06599999999997</v>
      </c>
      <c r="J539" s="9">
        <v>298.803</v>
      </c>
      <c r="K539" s="9">
        <v>249.52099999999999</v>
      </c>
      <c r="L539" s="9">
        <v>305.10199999999998</v>
      </c>
      <c r="M539" s="9">
        <v>362.34899999999999</v>
      </c>
      <c r="N539" s="9">
        <v>395.90499999999997</v>
      </c>
      <c r="O539" s="9">
        <v>434.65199999999999</v>
      </c>
      <c r="P539" s="9">
        <v>471.14800000000002</v>
      </c>
      <c r="Q539" s="9">
        <v>237.51300000000001</v>
      </c>
      <c r="R539" s="9">
        <v>203.542</v>
      </c>
      <c r="S539" s="9">
        <v>134.898</v>
      </c>
      <c r="T539" s="9">
        <v>125.369</v>
      </c>
    </row>
    <row r="540" spans="1:20" x14ac:dyDescent="0.35">
      <c r="A540">
        <f t="shared" si="17"/>
        <v>540</v>
      </c>
      <c r="B540" s="3" t="s">
        <v>70</v>
      </c>
      <c r="C540" s="3" t="s">
        <v>86</v>
      </c>
      <c r="D540" s="3" t="s">
        <v>69</v>
      </c>
      <c r="E540">
        <v>2028</v>
      </c>
      <c r="F540" s="3" t="str">
        <f t="shared" si="16"/>
        <v>AQOutBONN2028</v>
      </c>
      <c r="G540" s="9">
        <v>123.791</v>
      </c>
      <c r="H540" s="9">
        <v>160.869</v>
      </c>
      <c r="I540" s="9">
        <v>189.56100000000001</v>
      </c>
      <c r="J540" s="9">
        <v>246.458</v>
      </c>
      <c r="K540" s="9">
        <v>253.82599999999999</v>
      </c>
      <c r="L540" s="9">
        <v>269.89699999999999</v>
      </c>
      <c r="M540" s="9">
        <v>291.95299999999997</v>
      </c>
      <c r="N540" s="9">
        <v>333.82400000000001</v>
      </c>
      <c r="O540" s="9">
        <v>393.12200000000001</v>
      </c>
      <c r="P540" s="9">
        <v>333.34</v>
      </c>
      <c r="Q540" s="9">
        <v>150.227</v>
      </c>
      <c r="R540" s="9">
        <v>124.446</v>
      </c>
      <c r="S540" s="9">
        <v>112.765</v>
      </c>
      <c r="T540" s="9">
        <v>86.448999999999998</v>
      </c>
    </row>
    <row r="541" spans="1:20" x14ac:dyDescent="0.35">
      <c r="A541">
        <f t="shared" si="17"/>
        <v>541</v>
      </c>
      <c r="B541" s="3" t="s">
        <v>70</v>
      </c>
      <c r="C541" s="3" t="s">
        <v>86</v>
      </c>
      <c r="D541" s="3" t="s">
        <v>69</v>
      </c>
      <c r="E541">
        <v>2029</v>
      </c>
      <c r="F541" s="3" t="str">
        <f t="shared" si="16"/>
        <v>AQOutBONN2029</v>
      </c>
      <c r="G541" s="9">
        <v>119.146</v>
      </c>
      <c r="H541" s="9">
        <v>121.999</v>
      </c>
      <c r="I541" s="9">
        <v>131.75399999999999</v>
      </c>
      <c r="J541" s="9">
        <v>206.648</v>
      </c>
      <c r="K541" s="9">
        <v>282.73099999999999</v>
      </c>
      <c r="L541" s="9">
        <v>327.245</v>
      </c>
      <c r="M541" s="9">
        <v>457.13600000000002</v>
      </c>
      <c r="N541" s="9">
        <v>456.63299999999998</v>
      </c>
      <c r="O541" s="9">
        <v>476.36599999999999</v>
      </c>
      <c r="P541" s="9">
        <v>440.42700000000002</v>
      </c>
      <c r="Q541" s="9">
        <v>277.255</v>
      </c>
      <c r="R541" s="9">
        <v>222.78800000000001</v>
      </c>
      <c r="S541" s="9">
        <v>180.22300000000001</v>
      </c>
      <c r="T541" s="9">
        <v>114.64400000000001</v>
      </c>
    </row>
    <row r="542" spans="1:20" x14ac:dyDescent="0.35">
      <c r="A542">
        <f t="shared" si="17"/>
        <v>542</v>
      </c>
      <c r="B542" s="3" t="s">
        <v>70</v>
      </c>
      <c r="C542" s="3" t="s">
        <v>74</v>
      </c>
      <c r="D542" s="3" t="s">
        <v>17</v>
      </c>
      <c r="E542">
        <v>2020</v>
      </c>
      <c r="F542" s="3" t="str">
        <f t="shared" si="16"/>
        <v>AStorMICA2020</v>
      </c>
      <c r="G542" s="9">
        <v>5690</v>
      </c>
      <c r="H542" s="9">
        <v>5517</v>
      </c>
      <c r="I542" s="9">
        <v>4745.1000000000004</v>
      </c>
      <c r="J542" s="9">
        <v>4527.3999999999996</v>
      </c>
      <c r="K542" s="9">
        <v>3735.2</v>
      </c>
      <c r="L542" s="9">
        <v>3468.4</v>
      </c>
      <c r="M542" s="9">
        <v>3377</v>
      </c>
      <c r="N542" s="9">
        <v>3396.3</v>
      </c>
      <c r="O542" s="9">
        <v>4310.5</v>
      </c>
      <c r="P542" s="9">
        <v>5085.1000000000004</v>
      </c>
      <c r="Q542" s="9">
        <v>5573.1</v>
      </c>
      <c r="R542" s="9">
        <v>5573.1</v>
      </c>
      <c r="S542" s="9">
        <v>5217.1000000000004</v>
      </c>
      <c r="T542" s="9">
        <v>5086.5</v>
      </c>
    </row>
    <row r="543" spans="1:20" x14ac:dyDescent="0.35">
      <c r="A543">
        <f t="shared" si="17"/>
        <v>543</v>
      </c>
      <c r="B543" s="3" t="s">
        <v>70</v>
      </c>
      <c r="C543" s="3" t="s">
        <v>74</v>
      </c>
      <c r="D543" s="3" t="s">
        <v>17</v>
      </c>
      <c r="E543">
        <v>2021</v>
      </c>
      <c r="F543" s="3" t="str">
        <f t="shared" si="16"/>
        <v>AStorMICA2021</v>
      </c>
      <c r="G543" s="9">
        <v>5438</v>
      </c>
      <c r="H543" s="9">
        <v>5401.4</v>
      </c>
      <c r="I543" s="9">
        <v>4688.3999999999996</v>
      </c>
      <c r="J543" s="9">
        <v>4496</v>
      </c>
      <c r="K543" s="9">
        <v>3751.6</v>
      </c>
      <c r="L543" s="9">
        <v>3437.7</v>
      </c>
      <c r="M543" s="9">
        <v>3353.4</v>
      </c>
      <c r="N543" s="9">
        <v>3490.5</v>
      </c>
      <c r="O543" s="9">
        <v>4683.5</v>
      </c>
      <c r="P543" s="9">
        <v>5330.2</v>
      </c>
      <c r="Q543" s="9">
        <v>5573.1</v>
      </c>
      <c r="R543" s="9">
        <v>5573.1</v>
      </c>
      <c r="S543" s="9">
        <v>5513.7</v>
      </c>
      <c r="T543" s="9">
        <v>5082.3999999999996</v>
      </c>
    </row>
    <row r="544" spans="1:20" x14ac:dyDescent="0.35">
      <c r="A544">
        <f t="shared" si="17"/>
        <v>544</v>
      </c>
      <c r="B544" s="3" t="s">
        <v>70</v>
      </c>
      <c r="C544" s="3" t="s">
        <v>74</v>
      </c>
      <c r="D544" s="3" t="s">
        <v>17</v>
      </c>
      <c r="E544">
        <v>2022</v>
      </c>
      <c r="F544" s="3" t="str">
        <f t="shared" si="16"/>
        <v>AStorMICA2022</v>
      </c>
      <c r="G544" s="9">
        <v>5112.2</v>
      </c>
      <c r="H544" s="9">
        <v>4856</v>
      </c>
      <c r="I544" s="9">
        <v>4163.8999999999996</v>
      </c>
      <c r="J544" s="9">
        <v>3953.3</v>
      </c>
      <c r="K544" s="9">
        <v>3404.7</v>
      </c>
      <c r="L544" s="9">
        <v>3163.2</v>
      </c>
      <c r="M544" s="9">
        <v>2849.4</v>
      </c>
      <c r="N544" s="9">
        <v>2743.1</v>
      </c>
      <c r="O544" s="9">
        <v>4245.6000000000004</v>
      </c>
      <c r="P544" s="9">
        <v>5573</v>
      </c>
      <c r="Q544" s="9">
        <v>5573</v>
      </c>
      <c r="R544" s="9">
        <v>5573</v>
      </c>
      <c r="S544" s="9">
        <v>5247</v>
      </c>
      <c r="T544" s="9">
        <v>4829.7</v>
      </c>
    </row>
    <row r="545" spans="1:20" x14ac:dyDescent="0.35">
      <c r="A545">
        <f t="shared" si="17"/>
        <v>545</v>
      </c>
      <c r="B545" s="3" t="s">
        <v>70</v>
      </c>
      <c r="C545" s="3" t="s">
        <v>74</v>
      </c>
      <c r="D545" s="3" t="s">
        <v>17</v>
      </c>
      <c r="E545">
        <v>2023</v>
      </c>
      <c r="F545" s="3" t="str">
        <f t="shared" si="16"/>
        <v>AStorMICA2023</v>
      </c>
      <c r="G545" s="9">
        <v>4807</v>
      </c>
      <c r="H545" s="9">
        <v>4522.6000000000004</v>
      </c>
      <c r="I545" s="9">
        <v>3812.8</v>
      </c>
      <c r="J545" s="9">
        <v>3575.2</v>
      </c>
      <c r="K545" s="9">
        <v>3011.4</v>
      </c>
      <c r="L545" s="9">
        <v>2791.5</v>
      </c>
      <c r="M545" s="9">
        <v>2731.8</v>
      </c>
      <c r="N545" s="9">
        <v>2805.7</v>
      </c>
      <c r="O545" s="9">
        <v>4195.5</v>
      </c>
      <c r="P545" s="9">
        <v>5333</v>
      </c>
      <c r="Q545" s="9">
        <v>5573.1</v>
      </c>
      <c r="R545" s="9">
        <v>5573.1</v>
      </c>
      <c r="S545" s="9">
        <v>5155.5</v>
      </c>
      <c r="T545" s="9">
        <v>4629.3999999999996</v>
      </c>
    </row>
    <row r="546" spans="1:20" x14ac:dyDescent="0.35">
      <c r="A546">
        <f t="shared" si="17"/>
        <v>546</v>
      </c>
      <c r="B546" s="3" t="s">
        <v>70</v>
      </c>
      <c r="C546" s="3" t="s">
        <v>74</v>
      </c>
      <c r="D546" s="3" t="s">
        <v>17</v>
      </c>
      <c r="E546">
        <v>2024</v>
      </c>
      <c r="F546" s="3" t="str">
        <f t="shared" si="16"/>
        <v>AStorMICA2024</v>
      </c>
      <c r="G546" s="9">
        <v>4522.1000000000004</v>
      </c>
      <c r="H546" s="9">
        <v>3827.2</v>
      </c>
      <c r="I546" s="9">
        <v>3128</v>
      </c>
      <c r="J546" s="9">
        <v>2975.9</v>
      </c>
      <c r="K546" s="9">
        <v>2295.8000000000002</v>
      </c>
      <c r="L546" s="9">
        <v>1992.2</v>
      </c>
      <c r="M546" s="9">
        <v>2009.9</v>
      </c>
      <c r="N546" s="9">
        <v>2161.1</v>
      </c>
      <c r="O546" s="9">
        <v>3780.8</v>
      </c>
      <c r="P546" s="9">
        <v>5207.7</v>
      </c>
      <c r="Q546" s="9">
        <v>5257.6</v>
      </c>
      <c r="R546" s="9">
        <v>4913.3999999999996</v>
      </c>
      <c r="S546" s="9">
        <v>4450.1000000000004</v>
      </c>
      <c r="T546" s="9">
        <v>3586.5</v>
      </c>
    </row>
    <row r="547" spans="1:20" x14ac:dyDescent="0.35">
      <c r="A547">
        <f t="shared" si="17"/>
        <v>547</v>
      </c>
      <c r="B547" s="3" t="s">
        <v>70</v>
      </c>
      <c r="C547" s="3" t="s">
        <v>74</v>
      </c>
      <c r="D547" s="3" t="s">
        <v>17</v>
      </c>
      <c r="E547">
        <v>2025</v>
      </c>
      <c r="F547" s="3" t="str">
        <f t="shared" si="16"/>
        <v>AStorMICA2025</v>
      </c>
      <c r="G547" s="9">
        <v>3123.8</v>
      </c>
      <c r="H547" s="9">
        <v>2295.1</v>
      </c>
      <c r="I547" s="9">
        <v>1968.4</v>
      </c>
      <c r="J547" s="9">
        <v>1621</v>
      </c>
      <c r="K547" s="9">
        <v>1347.9</v>
      </c>
      <c r="L547" s="9">
        <v>1065.8</v>
      </c>
      <c r="M547" s="9">
        <v>999.8</v>
      </c>
      <c r="N547" s="9">
        <v>1019.8</v>
      </c>
      <c r="O547" s="9">
        <v>1978</v>
      </c>
      <c r="P547" s="9">
        <v>3119.1</v>
      </c>
      <c r="Q547" s="9">
        <v>4016.5</v>
      </c>
      <c r="R547" s="9">
        <v>3950.5</v>
      </c>
      <c r="S547" s="9">
        <v>3511.6</v>
      </c>
      <c r="T547" s="9">
        <v>3059</v>
      </c>
    </row>
    <row r="548" spans="1:20" x14ac:dyDescent="0.35">
      <c r="A548">
        <f t="shared" si="17"/>
        <v>548</v>
      </c>
      <c r="B548" s="3" t="s">
        <v>70</v>
      </c>
      <c r="C548" s="3" t="s">
        <v>74</v>
      </c>
      <c r="D548" s="3" t="s">
        <v>17</v>
      </c>
      <c r="E548">
        <v>2026</v>
      </c>
      <c r="F548" s="3" t="str">
        <f t="shared" si="16"/>
        <v>AStorMICA2026</v>
      </c>
      <c r="G548" s="9">
        <v>2767.4</v>
      </c>
      <c r="H548" s="9">
        <v>2043.8</v>
      </c>
      <c r="I548" s="9">
        <v>1776.5</v>
      </c>
      <c r="J548" s="9">
        <v>1503.1</v>
      </c>
      <c r="K548" s="9">
        <v>1653.8</v>
      </c>
      <c r="L548" s="9">
        <v>1696.3</v>
      </c>
      <c r="M548" s="9">
        <v>1428.4</v>
      </c>
      <c r="N548" s="9">
        <v>1497.6</v>
      </c>
      <c r="O548" s="9">
        <v>3114</v>
      </c>
      <c r="P548" s="9">
        <v>5482</v>
      </c>
      <c r="Q548" s="9">
        <v>5663</v>
      </c>
      <c r="R548" s="9">
        <v>5627.9</v>
      </c>
      <c r="S548" s="9">
        <v>5663</v>
      </c>
      <c r="T548" s="9">
        <v>5170</v>
      </c>
    </row>
    <row r="549" spans="1:20" x14ac:dyDescent="0.35">
      <c r="A549">
        <f t="shared" si="17"/>
        <v>549</v>
      </c>
      <c r="B549" s="3" t="s">
        <v>70</v>
      </c>
      <c r="C549" s="3" t="s">
        <v>74</v>
      </c>
      <c r="D549" s="3" t="s">
        <v>17</v>
      </c>
      <c r="E549">
        <v>2027</v>
      </c>
      <c r="F549" s="3" t="str">
        <f t="shared" si="16"/>
        <v>AStorMICA2027</v>
      </c>
      <c r="G549" s="9">
        <v>5109.8999999999996</v>
      </c>
      <c r="H549" s="9">
        <v>4815.3</v>
      </c>
      <c r="I549" s="9">
        <v>4241.8</v>
      </c>
      <c r="J549" s="9">
        <v>3548.5</v>
      </c>
      <c r="K549" s="9">
        <v>3259.5</v>
      </c>
      <c r="L549" s="9">
        <v>3030.9</v>
      </c>
      <c r="M549" s="9">
        <v>2432.3000000000002</v>
      </c>
      <c r="N549" s="9">
        <v>2279.9</v>
      </c>
      <c r="O549" s="9">
        <v>3648.6</v>
      </c>
      <c r="P549" s="9">
        <v>5824.9</v>
      </c>
      <c r="Q549" s="9">
        <v>5825</v>
      </c>
      <c r="R549" s="9">
        <v>5789.9</v>
      </c>
      <c r="S549" s="9">
        <v>5825</v>
      </c>
      <c r="T549" s="9">
        <v>5749.9</v>
      </c>
    </row>
    <row r="550" spans="1:20" x14ac:dyDescent="0.35">
      <c r="A550">
        <f t="shared" si="17"/>
        <v>550</v>
      </c>
      <c r="B550" s="3" t="s">
        <v>70</v>
      </c>
      <c r="C550" s="3" t="s">
        <v>74</v>
      </c>
      <c r="D550" s="3" t="s">
        <v>17</v>
      </c>
      <c r="E550">
        <v>2028</v>
      </c>
      <c r="F550" s="3" t="str">
        <f t="shared" si="16"/>
        <v>AStorMICA2028</v>
      </c>
      <c r="G550" s="9">
        <v>5689.9</v>
      </c>
      <c r="H550" s="9">
        <v>5534.8</v>
      </c>
      <c r="I550" s="9">
        <v>4783.3999999999996</v>
      </c>
      <c r="J550" s="9">
        <v>4580.3</v>
      </c>
      <c r="K550" s="9">
        <v>3822.2</v>
      </c>
      <c r="L550" s="9">
        <v>3627.9</v>
      </c>
      <c r="M550" s="9">
        <v>3550</v>
      </c>
      <c r="N550" s="9">
        <v>3632.9</v>
      </c>
      <c r="O550" s="9">
        <v>4676</v>
      </c>
      <c r="P550" s="9">
        <v>5825.1</v>
      </c>
      <c r="Q550" s="9">
        <v>5825</v>
      </c>
      <c r="R550" s="9">
        <v>5805.4</v>
      </c>
      <c r="S550" s="9">
        <v>5423.9</v>
      </c>
      <c r="T550" s="9">
        <v>4899.2</v>
      </c>
    </row>
    <row r="551" spans="1:20" x14ac:dyDescent="0.35">
      <c r="A551">
        <f t="shared" si="17"/>
        <v>551</v>
      </c>
      <c r="B551" s="3" t="s">
        <v>70</v>
      </c>
      <c r="C551" s="3" t="s">
        <v>74</v>
      </c>
      <c r="D551" s="3" t="s">
        <v>17</v>
      </c>
      <c r="E551">
        <v>2029</v>
      </c>
      <c r="F551" s="3" t="str">
        <f t="shared" si="16"/>
        <v>AStorMICA2029</v>
      </c>
      <c r="G551" s="9">
        <v>4905.8</v>
      </c>
      <c r="H551" s="9">
        <v>4609.1000000000004</v>
      </c>
      <c r="I551" s="9">
        <v>3895.1</v>
      </c>
      <c r="J551" s="9">
        <v>3653.5</v>
      </c>
      <c r="K551" s="9">
        <v>2829.3</v>
      </c>
      <c r="L551" s="9">
        <v>1171.9000000000001</v>
      </c>
      <c r="M551" s="9">
        <v>1088.7</v>
      </c>
      <c r="N551" s="9">
        <v>1005.6</v>
      </c>
      <c r="O551" s="9">
        <v>1920.1</v>
      </c>
      <c r="P551" s="9">
        <v>3893.7</v>
      </c>
      <c r="Q551" s="9">
        <v>5825</v>
      </c>
      <c r="R551" s="9">
        <v>5825</v>
      </c>
      <c r="S551" s="9">
        <v>5825</v>
      </c>
      <c r="T551" s="9">
        <v>5749.9</v>
      </c>
    </row>
    <row r="552" spans="1:20" x14ac:dyDescent="0.35">
      <c r="A552">
        <f t="shared" si="17"/>
        <v>552</v>
      </c>
      <c r="B552" s="3" t="s">
        <v>70</v>
      </c>
      <c r="C552" s="3" t="s">
        <v>74</v>
      </c>
      <c r="D552" s="3" t="s">
        <v>18</v>
      </c>
      <c r="E552">
        <v>2020</v>
      </c>
      <c r="F552" s="3" t="str">
        <f t="shared" si="16"/>
        <v>AStorREVELS2020</v>
      </c>
      <c r="G552" s="9">
        <v>557</v>
      </c>
      <c r="H552" s="9">
        <v>557</v>
      </c>
      <c r="I552" s="9">
        <v>557</v>
      </c>
      <c r="J552" s="9">
        <v>557</v>
      </c>
      <c r="K552" s="9">
        <v>557</v>
      </c>
      <c r="L552" s="9">
        <v>557</v>
      </c>
      <c r="M552" s="9">
        <v>557</v>
      </c>
      <c r="N552" s="9">
        <v>557</v>
      </c>
      <c r="O552" s="9">
        <v>557</v>
      </c>
      <c r="P552" s="9">
        <v>557</v>
      </c>
      <c r="Q552" s="9">
        <v>557</v>
      </c>
      <c r="R552" s="9">
        <v>557</v>
      </c>
      <c r="S552" s="9">
        <v>557</v>
      </c>
      <c r="T552" s="9">
        <v>557</v>
      </c>
    </row>
    <row r="553" spans="1:20" x14ac:dyDescent="0.35">
      <c r="A553">
        <f t="shared" si="17"/>
        <v>553</v>
      </c>
      <c r="B553" s="3" t="s">
        <v>70</v>
      </c>
      <c r="C553" s="3" t="s">
        <v>74</v>
      </c>
      <c r="D553" s="3" t="s">
        <v>18</v>
      </c>
      <c r="E553">
        <v>2021</v>
      </c>
      <c r="F553" s="3" t="str">
        <f t="shared" si="16"/>
        <v>AStorREVELS2021</v>
      </c>
      <c r="G553" s="9">
        <v>557</v>
      </c>
      <c r="H553" s="9">
        <v>557</v>
      </c>
      <c r="I553" s="9">
        <v>557</v>
      </c>
      <c r="J553" s="9">
        <v>557</v>
      </c>
      <c r="K553" s="9">
        <v>557</v>
      </c>
      <c r="L553" s="9">
        <v>557</v>
      </c>
      <c r="M553" s="9">
        <v>557</v>
      </c>
      <c r="N553" s="9">
        <v>557</v>
      </c>
      <c r="O553" s="9">
        <v>557</v>
      </c>
      <c r="P553" s="9">
        <v>557</v>
      </c>
      <c r="Q553" s="9">
        <v>557</v>
      </c>
      <c r="R553" s="9">
        <v>557</v>
      </c>
      <c r="S553" s="9">
        <v>557</v>
      </c>
      <c r="T553" s="9">
        <v>557</v>
      </c>
    </row>
    <row r="554" spans="1:20" x14ac:dyDescent="0.35">
      <c r="A554">
        <f t="shared" si="17"/>
        <v>554</v>
      </c>
      <c r="B554" s="3" t="s">
        <v>70</v>
      </c>
      <c r="C554" s="3" t="s">
        <v>74</v>
      </c>
      <c r="D554" s="3" t="s">
        <v>18</v>
      </c>
      <c r="E554">
        <v>2022</v>
      </c>
      <c r="F554" s="3" t="str">
        <f t="shared" si="16"/>
        <v>AStorREVELS2022</v>
      </c>
      <c r="G554" s="9">
        <v>557</v>
      </c>
      <c r="H554" s="9">
        <v>557</v>
      </c>
      <c r="I554" s="9">
        <v>557</v>
      </c>
      <c r="J554" s="9">
        <v>557</v>
      </c>
      <c r="K554" s="9">
        <v>557</v>
      </c>
      <c r="L554" s="9">
        <v>557</v>
      </c>
      <c r="M554" s="9">
        <v>557</v>
      </c>
      <c r="N554" s="9">
        <v>557</v>
      </c>
      <c r="O554" s="9">
        <v>557</v>
      </c>
      <c r="P554" s="9">
        <v>557</v>
      </c>
      <c r="Q554" s="9">
        <v>557</v>
      </c>
      <c r="R554" s="9">
        <v>557</v>
      </c>
      <c r="S554" s="9">
        <v>557</v>
      </c>
      <c r="T554" s="9">
        <v>557</v>
      </c>
    </row>
    <row r="555" spans="1:20" x14ac:dyDescent="0.35">
      <c r="A555">
        <f t="shared" si="17"/>
        <v>555</v>
      </c>
      <c r="B555" s="3" t="s">
        <v>70</v>
      </c>
      <c r="C555" s="3" t="s">
        <v>74</v>
      </c>
      <c r="D555" s="3" t="s">
        <v>18</v>
      </c>
      <c r="E555">
        <v>2023</v>
      </c>
      <c r="F555" s="3" t="str">
        <f t="shared" si="16"/>
        <v>AStorREVELS2023</v>
      </c>
      <c r="G555" s="9">
        <v>557</v>
      </c>
      <c r="H555" s="9">
        <v>557</v>
      </c>
      <c r="I555" s="9">
        <v>557</v>
      </c>
      <c r="J555" s="9">
        <v>557</v>
      </c>
      <c r="K555" s="9">
        <v>557</v>
      </c>
      <c r="L555" s="9">
        <v>557</v>
      </c>
      <c r="M555" s="9">
        <v>557</v>
      </c>
      <c r="N555" s="9">
        <v>557</v>
      </c>
      <c r="O555" s="9">
        <v>557</v>
      </c>
      <c r="P555" s="9">
        <v>557</v>
      </c>
      <c r="Q555" s="9">
        <v>557</v>
      </c>
      <c r="R555" s="9">
        <v>557</v>
      </c>
      <c r="S555" s="9">
        <v>557</v>
      </c>
      <c r="T555" s="9">
        <v>557</v>
      </c>
    </row>
    <row r="556" spans="1:20" x14ac:dyDescent="0.35">
      <c r="A556">
        <f t="shared" si="17"/>
        <v>556</v>
      </c>
      <c r="B556" s="3" t="s">
        <v>70</v>
      </c>
      <c r="C556" s="3" t="s">
        <v>74</v>
      </c>
      <c r="D556" s="3" t="s">
        <v>18</v>
      </c>
      <c r="E556">
        <v>2024</v>
      </c>
      <c r="F556" s="3" t="str">
        <f t="shared" si="16"/>
        <v>AStorREVELS2024</v>
      </c>
      <c r="G556" s="9">
        <v>557</v>
      </c>
      <c r="H556" s="9">
        <v>557</v>
      </c>
      <c r="I556" s="9">
        <v>557</v>
      </c>
      <c r="J556" s="9">
        <v>557</v>
      </c>
      <c r="K556" s="9">
        <v>557</v>
      </c>
      <c r="L556" s="9">
        <v>557</v>
      </c>
      <c r="M556" s="9">
        <v>557</v>
      </c>
      <c r="N556" s="9">
        <v>557</v>
      </c>
      <c r="O556" s="9">
        <v>557</v>
      </c>
      <c r="P556" s="9">
        <v>557</v>
      </c>
      <c r="Q556" s="9">
        <v>557</v>
      </c>
      <c r="R556" s="9">
        <v>557</v>
      </c>
      <c r="S556" s="9">
        <v>557</v>
      </c>
      <c r="T556" s="9">
        <v>557</v>
      </c>
    </row>
    <row r="557" spans="1:20" x14ac:dyDescent="0.35">
      <c r="A557">
        <f t="shared" si="17"/>
        <v>557</v>
      </c>
      <c r="B557" s="3" t="s">
        <v>70</v>
      </c>
      <c r="C557" s="3" t="s">
        <v>74</v>
      </c>
      <c r="D557" s="3" t="s">
        <v>18</v>
      </c>
      <c r="E557">
        <v>2025</v>
      </c>
      <c r="F557" s="3" t="str">
        <f t="shared" si="16"/>
        <v>AStorREVELS2025</v>
      </c>
      <c r="G557" s="9">
        <v>557</v>
      </c>
      <c r="H557" s="9">
        <v>557</v>
      </c>
      <c r="I557" s="9">
        <v>557</v>
      </c>
      <c r="J557" s="9">
        <v>557</v>
      </c>
      <c r="K557" s="9">
        <v>557</v>
      </c>
      <c r="L557" s="9">
        <v>557</v>
      </c>
      <c r="M557" s="9">
        <v>557</v>
      </c>
      <c r="N557" s="9">
        <v>557</v>
      </c>
      <c r="O557" s="9">
        <v>557</v>
      </c>
      <c r="P557" s="9">
        <v>557</v>
      </c>
      <c r="Q557" s="9">
        <v>557</v>
      </c>
      <c r="R557" s="9">
        <v>557</v>
      </c>
      <c r="S557" s="9">
        <v>557</v>
      </c>
      <c r="T557" s="9">
        <v>557</v>
      </c>
    </row>
    <row r="558" spans="1:20" x14ac:dyDescent="0.35">
      <c r="A558">
        <f t="shared" si="17"/>
        <v>558</v>
      </c>
      <c r="B558" s="3" t="s">
        <v>70</v>
      </c>
      <c r="C558" s="3" t="s">
        <v>74</v>
      </c>
      <c r="D558" s="3" t="s">
        <v>18</v>
      </c>
      <c r="E558">
        <v>2026</v>
      </c>
      <c r="F558" s="3" t="str">
        <f t="shared" si="16"/>
        <v>AStorREVELS2026</v>
      </c>
      <c r="G558" s="9">
        <v>557</v>
      </c>
      <c r="H558" s="9">
        <v>557</v>
      </c>
      <c r="I558" s="9">
        <v>557</v>
      </c>
      <c r="J558" s="9">
        <v>557</v>
      </c>
      <c r="K558" s="9">
        <v>557</v>
      </c>
      <c r="L558" s="9">
        <v>557</v>
      </c>
      <c r="M558" s="9">
        <v>557</v>
      </c>
      <c r="N558" s="9">
        <v>557</v>
      </c>
      <c r="O558" s="9">
        <v>557</v>
      </c>
      <c r="P558" s="9">
        <v>557</v>
      </c>
      <c r="Q558" s="9">
        <v>557</v>
      </c>
      <c r="R558" s="9">
        <v>557</v>
      </c>
      <c r="S558" s="9">
        <v>557</v>
      </c>
      <c r="T558" s="9">
        <v>557</v>
      </c>
    </row>
    <row r="559" spans="1:20" x14ac:dyDescent="0.35">
      <c r="A559">
        <f t="shared" si="17"/>
        <v>559</v>
      </c>
      <c r="B559" s="3" t="s">
        <v>70</v>
      </c>
      <c r="C559" s="3" t="s">
        <v>74</v>
      </c>
      <c r="D559" s="3" t="s">
        <v>18</v>
      </c>
      <c r="E559">
        <v>2027</v>
      </c>
      <c r="F559" s="3" t="str">
        <f t="shared" si="16"/>
        <v>AStorREVELS2027</v>
      </c>
      <c r="G559" s="9">
        <v>557</v>
      </c>
      <c r="H559" s="9">
        <v>557</v>
      </c>
      <c r="I559" s="9">
        <v>557</v>
      </c>
      <c r="J559" s="9">
        <v>557</v>
      </c>
      <c r="K559" s="9">
        <v>557</v>
      </c>
      <c r="L559" s="9">
        <v>557</v>
      </c>
      <c r="M559" s="9">
        <v>557</v>
      </c>
      <c r="N559" s="9">
        <v>557</v>
      </c>
      <c r="O559" s="9">
        <v>557</v>
      </c>
      <c r="P559" s="9">
        <v>557</v>
      </c>
      <c r="Q559" s="9">
        <v>557</v>
      </c>
      <c r="R559" s="9">
        <v>557</v>
      </c>
      <c r="S559" s="9">
        <v>557</v>
      </c>
      <c r="T559" s="9">
        <v>557</v>
      </c>
    </row>
    <row r="560" spans="1:20" x14ac:dyDescent="0.35">
      <c r="A560">
        <f t="shared" si="17"/>
        <v>560</v>
      </c>
      <c r="B560" s="3" t="s">
        <v>70</v>
      </c>
      <c r="C560" s="3" t="s">
        <v>74</v>
      </c>
      <c r="D560" s="3" t="s">
        <v>18</v>
      </c>
      <c r="E560">
        <v>2028</v>
      </c>
      <c r="F560" s="3" t="str">
        <f t="shared" si="16"/>
        <v>AStorREVELS2028</v>
      </c>
      <c r="G560" s="9">
        <v>557</v>
      </c>
      <c r="H560" s="9">
        <v>557</v>
      </c>
      <c r="I560" s="9">
        <v>557</v>
      </c>
      <c r="J560" s="9">
        <v>557</v>
      </c>
      <c r="K560" s="9">
        <v>557</v>
      </c>
      <c r="L560" s="9">
        <v>557</v>
      </c>
      <c r="M560" s="9">
        <v>557</v>
      </c>
      <c r="N560" s="9">
        <v>557</v>
      </c>
      <c r="O560" s="9">
        <v>557</v>
      </c>
      <c r="P560" s="9">
        <v>557</v>
      </c>
      <c r="Q560" s="9">
        <v>557</v>
      </c>
      <c r="R560" s="9">
        <v>557</v>
      </c>
      <c r="S560" s="9">
        <v>557</v>
      </c>
      <c r="T560" s="9">
        <v>557</v>
      </c>
    </row>
    <row r="561" spans="1:20" x14ac:dyDescent="0.35">
      <c r="A561">
        <f t="shared" si="17"/>
        <v>561</v>
      </c>
      <c r="B561" s="3" t="s">
        <v>70</v>
      </c>
      <c r="C561" s="3" t="s">
        <v>74</v>
      </c>
      <c r="D561" s="3" t="s">
        <v>18</v>
      </c>
      <c r="E561">
        <v>2029</v>
      </c>
      <c r="F561" s="3" t="str">
        <f t="shared" si="16"/>
        <v>AStorREVELS2029</v>
      </c>
      <c r="G561" s="9">
        <v>557</v>
      </c>
      <c r="H561" s="9">
        <v>557</v>
      </c>
      <c r="I561" s="9">
        <v>557</v>
      </c>
      <c r="J561" s="9">
        <v>557</v>
      </c>
      <c r="K561" s="9">
        <v>557</v>
      </c>
      <c r="L561" s="9">
        <v>557</v>
      </c>
      <c r="M561" s="9">
        <v>557</v>
      </c>
      <c r="N561" s="9">
        <v>557</v>
      </c>
      <c r="O561" s="9">
        <v>557</v>
      </c>
      <c r="P561" s="9">
        <v>557</v>
      </c>
      <c r="Q561" s="9">
        <v>557</v>
      </c>
      <c r="R561" s="9">
        <v>557</v>
      </c>
      <c r="S561" s="9">
        <v>557</v>
      </c>
      <c r="T561" s="9">
        <v>557</v>
      </c>
    </row>
    <row r="562" spans="1:20" x14ac:dyDescent="0.35">
      <c r="A562">
        <f t="shared" si="17"/>
        <v>562</v>
      </c>
      <c r="B562" s="3" t="s">
        <v>70</v>
      </c>
      <c r="C562" s="3" t="s">
        <v>74</v>
      </c>
      <c r="D562" s="3" t="s">
        <v>19</v>
      </c>
      <c r="E562">
        <v>2020</v>
      </c>
      <c r="F562" s="3" t="str">
        <f t="shared" si="16"/>
        <v>AStorARROW2020</v>
      </c>
      <c r="G562" s="9">
        <v>3262.3</v>
      </c>
      <c r="H562" s="9">
        <v>2640.5</v>
      </c>
      <c r="I562" s="9">
        <v>2208.4</v>
      </c>
      <c r="J562" s="9">
        <v>1091.0999999999999</v>
      </c>
      <c r="K562" s="9">
        <v>383.6</v>
      </c>
      <c r="L562" s="9">
        <v>410.1</v>
      </c>
      <c r="M562" s="9">
        <v>547.79999999999995</v>
      </c>
      <c r="N562" s="9">
        <v>773.2</v>
      </c>
      <c r="O562" s="9">
        <v>1663.9</v>
      </c>
      <c r="P562" s="9">
        <v>2565.6999999999998</v>
      </c>
      <c r="Q562" s="9">
        <v>3281</v>
      </c>
      <c r="R562" s="9">
        <v>3210.6</v>
      </c>
      <c r="S562" s="9">
        <v>3242.7</v>
      </c>
      <c r="T562" s="9">
        <v>3500.7</v>
      </c>
    </row>
    <row r="563" spans="1:20" x14ac:dyDescent="0.35">
      <c r="A563">
        <f t="shared" si="17"/>
        <v>563</v>
      </c>
      <c r="B563" s="3" t="s">
        <v>70</v>
      </c>
      <c r="C563" s="3" t="s">
        <v>74</v>
      </c>
      <c r="D563" s="3" t="s">
        <v>19</v>
      </c>
      <c r="E563">
        <v>2021</v>
      </c>
      <c r="F563" s="3" t="str">
        <f t="shared" si="16"/>
        <v>AStorARROW2021</v>
      </c>
      <c r="G563" s="9">
        <v>3262.3</v>
      </c>
      <c r="H563" s="9">
        <v>2504.1</v>
      </c>
      <c r="I563" s="9">
        <v>2013.1</v>
      </c>
      <c r="J563" s="9">
        <v>929.4</v>
      </c>
      <c r="K563" s="9">
        <v>268.10000000000002</v>
      </c>
      <c r="L563" s="9">
        <v>440.3</v>
      </c>
      <c r="M563" s="9">
        <v>559.6</v>
      </c>
      <c r="N563" s="9">
        <v>795.4</v>
      </c>
      <c r="O563" s="9">
        <v>1510.2</v>
      </c>
      <c r="P563" s="9">
        <v>1335.6</v>
      </c>
      <c r="Q563" s="9">
        <v>3216.1</v>
      </c>
      <c r="R563" s="9">
        <v>3506.3</v>
      </c>
      <c r="S563" s="9">
        <v>3539.7</v>
      </c>
      <c r="T563" s="9">
        <v>3453.1</v>
      </c>
    </row>
    <row r="564" spans="1:20" x14ac:dyDescent="0.35">
      <c r="A564">
        <f t="shared" si="17"/>
        <v>564</v>
      </c>
      <c r="B564" s="3" t="s">
        <v>70</v>
      </c>
      <c r="C564" s="3" t="s">
        <v>74</v>
      </c>
      <c r="D564" s="3" t="s">
        <v>19</v>
      </c>
      <c r="E564">
        <v>2022</v>
      </c>
      <c r="F564" s="3" t="str">
        <f t="shared" si="16"/>
        <v>AStorARROW2022</v>
      </c>
      <c r="G564" s="9">
        <v>3205.5</v>
      </c>
      <c r="H564" s="9">
        <v>3049.5</v>
      </c>
      <c r="I564" s="9">
        <v>2537.6</v>
      </c>
      <c r="J564" s="9">
        <v>1472.2</v>
      </c>
      <c r="K564" s="9">
        <v>680.3</v>
      </c>
      <c r="L564" s="9">
        <v>0</v>
      </c>
      <c r="M564" s="9">
        <v>255.3</v>
      </c>
      <c r="N564" s="9">
        <v>348.6</v>
      </c>
      <c r="O564" s="9">
        <v>1285.9000000000001</v>
      </c>
      <c r="P564" s="9">
        <v>2113.6</v>
      </c>
      <c r="Q564" s="9">
        <v>3286.8</v>
      </c>
      <c r="R564" s="9">
        <v>3171.5</v>
      </c>
      <c r="S564" s="9">
        <v>3179</v>
      </c>
      <c r="T564" s="9">
        <v>3579.6</v>
      </c>
    </row>
    <row r="565" spans="1:20" x14ac:dyDescent="0.35">
      <c r="A565">
        <f t="shared" si="17"/>
        <v>565</v>
      </c>
      <c r="B565" s="3" t="s">
        <v>70</v>
      </c>
      <c r="C565" s="3" t="s">
        <v>74</v>
      </c>
      <c r="D565" s="3" t="s">
        <v>19</v>
      </c>
      <c r="E565">
        <v>2023</v>
      </c>
      <c r="F565" s="3" t="str">
        <f t="shared" si="16"/>
        <v>AStorARROW2023</v>
      </c>
      <c r="G565" s="9">
        <v>3455</v>
      </c>
      <c r="H565" s="9">
        <v>3107.5</v>
      </c>
      <c r="I565" s="9">
        <v>2334.3000000000002</v>
      </c>
      <c r="J565" s="9">
        <v>1202.9000000000001</v>
      </c>
      <c r="K565" s="9">
        <v>379.3</v>
      </c>
      <c r="L565" s="9">
        <v>340.6</v>
      </c>
      <c r="M565" s="9">
        <v>514.5</v>
      </c>
      <c r="N565" s="9">
        <v>641</v>
      </c>
      <c r="O565" s="9">
        <v>1594.8</v>
      </c>
      <c r="P565" s="9">
        <v>1972.5</v>
      </c>
      <c r="Q565" s="9">
        <v>2863.9</v>
      </c>
      <c r="R565" s="9">
        <v>2673.6</v>
      </c>
      <c r="S565" s="9">
        <v>2658.8</v>
      </c>
      <c r="T565" s="9">
        <v>2804.1</v>
      </c>
    </row>
    <row r="566" spans="1:20" x14ac:dyDescent="0.35">
      <c r="A566">
        <f t="shared" si="17"/>
        <v>566</v>
      </c>
      <c r="B566" s="3" t="s">
        <v>70</v>
      </c>
      <c r="C566" s="3" t="s">
        <v>74</v>
      </c>
      <c r="D566" s="3" t="s">
        <v>19</v>
      </c>
      <c r="E566">
        <v>2024</v>
      </c>
      <c r="F566" s="3" t="str">
        <f t="shared" si="16"/>
        <v>AStorARROW2024</v>
      </c>
      <c r="G566" s="9">
        <v>2963.4</v>
      </c>
      <c r="H566" s="9">
        <v>3256.2</v>
      </c>
      <c r="I566" s="9">
        <v>3079.3</v>
      </c>
      <c r="J566" s="9">
        <v>2156.8000000000002</v>
      </c>
      <c r="K566" s="9">
        <v>1312</v>
      </c>
      <c r="L566" s="9">
        <v>1381.8</v>
      </c>
      <c r="M566" s="9">
        <v>1584.1</v>
      </c>
      <c r="N566" s="9">
        <v>1674</v>
      </c>
      <c r="O566" s="9">
        <v>1619.6</v>
      </c>
      <c r="P566" s="9">
        <v>405.3</v>
      </c>
      <c r="Q566" s="9">
        <v>410.5</v>
      </c>
      <c r="R566" s="9">
        <v>379.9</v>
      </c>
      <c r="S566" s="9">
        <v>408.7</v>
      </c>
      <c r="T566" s="9">
        <v>1009.1</v>
      </c>
    </row>
    <row r="567" spans="1:20" x14ac:dyDescent="0.35">
      <c r="A567">
        <f t="shared" si="17"/>
        <v>567</v>
      </c>
      <c r="B567" s="3" t="s">
        <v>70</v>
      </c>
      <c r="C567" s="3" t="s">
        <v>74</v>
      </c>
      <c r="D567" s="3" t="s">
        <v>19</v>
      </c>
      <c r="E567">
        <v>2025</v>
      </c>
      <c r="F567" s="3" t="str">
        <f t="shared" si="16"/>
        <v>AStorARROW2025</v>
      </c>
      <c r="G567" s="9">
        <v>1146.2</v>
      </c>
      <c r="H567" s="9">
        <v>886.8</v>
      </c>
      <c r="I567" s="9">
        <v>165.9</v>
      </c>
      <c r="J567" s="9">
        <v>422.9</v>
      </c>
      <c r="K567" s="9">
        <v>696</v>
      </c>
      <c r="L567" s="9">
        <v>978</v>
      </c>
      <c r="M567" s="9">
        <v>1119.3</v>
      </c>
      <c r="N567" s="9">
        <v>1404.1</v>
      </c>
      <c r="O567" s="9">
        <v>2692.3</v>
      </c>
      <c r="P567" s="9">
        <v>3390.8</v>
      </c>
      <c r="Q567" s="9">
        <v>2707.8</v>
      </c>
      <c r="R567" s="9">
        <v>2359.9</v>
      </c>
      <c r="S567" s="9">
        <v>2522</v>
      </c>
      <c r="T567" s="9">
        <v>2482.8000000000002</v>
      </c>
    </row>
    <row r="568" spans="1:20" x14ac:dyDescent="0.35">
      <c r="A568">
        <f t="shared" si="17"/>
        <v>568</v>
      </c>
      <c r="B568" s="3" t="s">
        <v>70</v>
      </c>
      <c r="C568" s="3" t="s">
        <v>74</v>
      </c>
      <c r="D568" s="3" t="s">
        <v>19</v>
      </c>
      <c r="E568">
        <v>2026</v>
      </c>
      <c r="F568" s="3" t="str">
        <f t="shared" si="16"/>
        <v>AStorARROW2026</v>
      </c>
      <c r="G568" s="9">
        <v>2848</v>
      </c>
      <c r="H568" s="9">
        <v>3195.6</v>
      </c>
      <c r="I568" s="9">
        <v>2299.4</v>
      </c>
      <c r="J568" s="9">
        <v>2684.5</v>
      </c>
      <c r="K568" s="9">
        <v>1616.2</v>
      </c>
      <c r="L568" s="9">
        <v>851.5</v>
      </c>
      <c r="M568" s="9">
        <v>977.6</v>
      </c>
      <c r="N568" s="9">
        <v>1374.1</v>
      </c>
      <c r="O568" s="9">
        <v>2065.3000000000002</v>
      </c>
      <c r="P568" s="9">
        <v>2595.6999999999998</v>
      </c>
      <c r="Q568" s="9">
        <v>3579.6</v>
      </c>
      <c r="R568" s="9">
        <v>3579.6</v>
      </c>
      <c r="S568" s="9">
        <v>3498.5</v>
      </c>
      <c r="T568" s="9">
        <v>3579.6</v>
      </c>
    </row>
    <row r="569" spans="1:20" x14ac:dyDescent="0.35">
      <c r="A569">
        <f t="shared" si="17"/>
        <v>569</v>
      </c>
      <c r="B569" s="3" t="s">
        <v>70</v>
      </c>
      <c r="C569" s="3" t="s">
        <v>74</v>
      </c>
      <c r="D569" s="3" t="s">
        <v>19</v>
      </c>
      <c r="E569">
        <v>2027</v>
      </c>
      <c r="F569" s="3" t="str">
        <f t="shared" si="16"/>
        <v>AStorARROW2027</v>
      </c>
      <c r="G569" s="9">
        <v>3455</v>
      </c>
      <c r="H569" s="9">
        <v>3180.1</v>
      </c>
      <c r="I569" s="9">
        <v>2549.6</v>
      </c>
      <c r="J569" s="9">
        <v>1495</v>
      </c>
      <c r="K569" s="9">
        <v>650.6</v>
      </c>
      <c r="L569" s="9">
        <v>412</v>
      </c>
      <c r="M569" s="9">
        <v>773</v>
      </c>
      <c r="N569" s="9">
        <v>1321.1</v>
      </c>
      <c r="O569" s="9">
        <v>1586.1</v>
      </c>
      <c r="P569" s="9">
        <v>2191.4</v>
      </c>
      <c r="Q569" s="9">
        <v>3579.6</v>
      </c>
      <c r="R569" s="9">
        <v>3579.6</v>
      </c>
      <c r="S569" s="9">
        <v>3579.5</v>
      </c>
      <c r="T569" s="9">
        <v>3382.2</v>
      </c>
    </row>
    <row r="570" spans="1:20" x14ac:dyDescent="0.35">
      <c r="A570">
        <f t="shared" si="17"/>
        <v>570</v>
      </c>
      <c r="B570" s="3" t="s">
        <v>70</v>
      </c>
      <c r="C570" s="3" t="s">
        <v>74</v>
      </c>
      <c r="D570" s="3" t="s">
        <v>19</v>
      </c>
      <c r="E570">
        <v>2028</v>
      </c>
      <c r="F570" s="3" t="str">
        <f t="shared" si="16"/>
        <v>AStorARROW2028</v>
      </c>
      <c r="G570" s="9">
        <v>3262.3</v>
      </c>
      <c r="H570" s="9">
        <v>2622.6</v>
      </c>
      <c r="I570" s="9">
        <v>2170</v>
      </c>
      <c r="J570" s="9">
        <v>1092.2</v>
      </c>
      <c r="K570" s="9">
        <v>487.9</v>
      </c>
      <c r="L570" s="9">
        <v>502.1</v>
      </c>
      <c r="M570" s="9">
        <v>549.20000000000005</v>
      </c>
      <c r="N570" s="9">
        <v>630.9</v>
      </c>
      <c r="O570" s="9">
        <v>1307.5999999999999</v>
      </c>
      <c r="P570" s="9">
        <v>2434.5</v>
      </c>
      <c r="Q570" s="9">
        <v>3358.6</v>
      </c>
      <c r="R570" s="9">
        <v>3273</v>
      </c>
      <c r="S570" s="9">
        <v>3409.3</v>
      </c>
      <c r="T570" s="9">
        <v>3579.6</v>
      </c>
    </row>
    <row r="571" spans="1:20" x14ac:dyDescent="0.35">
      <c r="A571">
        <f t="shared" si="17"/>
        <v>571</v>
      </c>
      <c r="B571" s="3" t="s">
        <v>70</v>
      </c>
      <c r="C571" s="3" t="s">
        <v>74</v>
      </c>
      <c r="D571" s="3" t="s">
        <v>19</v>
      </c>
      <c r="E571">
        <v>2029</v>
      </c>
      <c r="F571" s="3" t="str">
        <f t="shared" si="16"/>
        <v>AStorARROW2029</v>
      </c>
      <c r="G571" s="9">
        <v>3455</v>
      </c>
      <c r="H571" s="9">
        <v>3241.8</v>
      </c>
      <c r="I571" s="9">
        <v>2761</v>
      </c>
      <c r="J571" s="9">
        <v>1610.3</v>
      </c>
      <c r="K571" s="9">
        <v>784.7</v>
      </c>
      <c r="L571" s="9">
        <v>610.1</v>
      </c>
      <c r="M571" s="9">
        <v>958.3</v>
      </c>
      <c r="N571" s="9">
        <v>1576.9</v>
      </c>
      <c r="O571" s="9">
        <v>1927</v>
      </c>
      <c r="P571" s="9">
        <v>2797.6</v>
      </c>
      <c r="Q571" s="9">
        <v>3579.6</v>
      </c>
      <c r="R571" s="9">
        <v>3579.6</v>
      </c>
      <c r="S571" s="9">
        <v>3579.5</v>
      </c>
      <c r="T571" s="9">
        <v>3382.2</v>
      </c>
    </row>
    <row r="572" spans="1:20" x14ac:dyDescent="0.35">
      <c r="A572">
        <f t="shared" si="17"/>
        <v>572</v>
      </c>
      <c r="B572" s="3" t="s">
        <v>70</v>
      </c>
      <c r="C572" s="3" t="s">
        <v>74</v>
      </c>
      <c r="D572" s="3" t="s">
        <v>20</v>
      </c>
      <c r="E572">
        <v>2020</v>
      </c>
      <c r="F572" s="3" t="str">
        <f t="shared" si="16"/>
        <v>AStorLIBBY2020</v>
      </c>
      <c r="G572" s="9">
        <v>2188</v>
      </c>
      <c r="H572" s="9">
        <v>1977.1</v>
      </c>
      <c r="I572" s="9">
        <v>1502.4</v>
      </c>
      <c r="J572" s="9">
        <v>1047.2</v>
      </c>
      <c r="K572" s="9">
        <v>806.3</v>
      </c>
      <c r="L572" s="9">
        <v>73</v>
      </c>
      <c r="M572" s="9">
        <v>116.1</v>
      </c>
      <c r="N572" s="9">
        <v>176.5</v>
      </c>
      <c r="O572" s="9">
        <v>1115.5</v>
      </c>
      <c r="P572" s="9">
        <v>1968.8</v>
      </c>
      <c r="Q572" s="9">
        <v>2210.8000000000002</v>
      </c>
      <c r="R572" s="9">
        <v>2211.6</v>
      </c>
      <c r="S572" s="9">
        <v>2166.6999999999998</v>
      </c>
      <c r="T572" s="9">
        <v>2243</v>
      </c>
    </row>
    <row r="573" spans="1:20" x14ac:dyDescent="0.35">
      <c r="A573">
        <f t="shared" si="17"/>
        <v>573</v>
      </c>
      <c r="B573" s="3" t="s">
        <v>70</v>
      </c>
      <c r="C573" s="3" t="s">
        <v>74</v>
      </c>
      <c r="D573" s="3" t="s">
        <v>20</v>
      </c>
      <c r="E573">
        <v>2021</v>
      </c>
      <c r="F573" s="3" t="str">
        <f t="shared" si="16"/>
        <v>AStorLIBBY2021</v>
      </c>
      <c r="G573" s="9">
        <v>2215.9</v>
      </c>
      <c r="H573" s="9">
        <v>1893.5</v>
      </c>
      <c r="I573" s="9">
        <v>1502.4</v>
      </c>
      <c r="J573" s="9">
        <v>1064.7</v>
      </c>
      <c r="K573" s="9">
        <v>931.6</v>
      </c>
      <c r="L573" s="9">
        <v>939.7</v>
      </c>
      <c r="M573" s="9">
        <v>976.8</v>
      </c>
      <c r="N573" s="9">
        <v>1248</v>
      </c>
      <c r="O573" s="9">
        <v>1634.9</v>
      </c>
      <c r="P573" s="9">
        <v>1990.3</v>
      </c>
      <c r="Q573" s="9">
        <v>2374.4</v>
      </c>
      <c r="R573" s="9">
        <v>2406.9</v>
      </c>
      <c r="S573" s="9">
        <v>2379.8000000000002</v>
      </c>
      <c r="T573" s="9">
        <v>2280.3000000000002</v>
      </c>
    </row>
    <row r="574" spans="1:20" x14ac:dyDescent="0.35">
      <c r="A574">
        <f t="shared" si="17"/>
        <v>574</v>
      </c>
      <c r="B574" s="3" t="s">
        <v>70</v>
      </c>
      <c r="C574" s="3" t="s">
        <v>74</v>
      </c>
      <c r="D574" s="3" t="s">
        <v>20</v>
      </c>
      <c r="E574">
        <v>2022</v>
      </c>
      <c r="F574" s="3" t="str">
        <f t="shared" si="16"/>
        <v>AStorLIBBY2022</v>
      </c>
      <c r="G574" s="9">
        <v>2312.5</v>
      </c>
      <c r="H574" s="9">
        <v>1977.1</v>
      </c>
      <c r="I574" s="9">
        <v>1502.4</v>
      </c>
      <c r="J574" s="9">
        <v>1424.5</v>
      </c>
      <c r="K574" s="9">
        <v>1254.7</v>
      </c>
      <c r="L574" s="9">
        <v>1205.9000000000001</v>
      </c>
      <c r="M574" s="9">
        <v>1228.5</v>
      </c>
      <c r="N574" s="9">
        <v>1368.5</v>
      </c>
      <c r="O574" s="9">
        <v>1855.3</v>
      </c>
      <c r="P574" s="9">
        <v>2348.1999999999998</v>
      </c>
      <c r="Q574" s="9">
        <v>2395</v>
      </c>
      <c r="R574" s="9">
        <v>2373.6999999999998</v>
      </c>
      <c r="S574" s="9">
        <v>2330.3000000000002</v>
      </c>
      <c r="T574" s="9">
        <v>2280.3000000000002</v>
      </c>
    </row>
    <row r="575" spans="1:20" x14ac:dyDescent="0.35">
      <c r="A575">
        <f t="shared" si="17"/>
        <v>575</v>
      </c>
      <c r="B575" s="3" t="s">
        <v>70</v>
      </c>
      <c r="C575" s="3" t="s">
        <v>74</v>
      </c>
      <c r="D575" s="3" t="s">
        <v>20</v>
      </c>
      <c r="E575">
        <v>2023</v>
      </c>
      <c r="F575" s="3" t="str">
        <f t="shared" si="16"/>
        <v>AStorLIBBY2023</v>
      </c>
      <c r="G575" s="9">
        <v>2306.1999999999998</v>
      </c>
      <c r="H575" s="9">
        <v>1977.1</v>
      </c>
      <c r="I575" s="9">
        <v>1590.9</v>
      </c>
      <c r="J575" s="9">
        <v>1558.6</v>
      </c>
      <c r="K575" s="9">
        <v>1461</v>
      </c>
      <c r="L575" s="9">
        <v>1507.5</v>
      </c>
      <c r="M575" s="9">
        <v>1573.5</v>
      </c>
      <c r="N575" s="9">
        <v>1735.9</v>
      </c>
      <c r="O575" s="9">
        <v>1958.2</v>
      </c>
      <c r="P575" s="9">
        <v>2310.6</v>
      </c>
      <c r="Q575" s="9">
        <v>2395</v>
      </c>
      <c r="R575" s="9">
        <v>2373.8000000000002</v>
      </c>
      <c r="S575" s="9">
        <v>2331</v>
      </c>
      <c r="T575" s="9">
        <v>2280.3000000000002</v>
      </c>
    </row>
    <row r="576" spans="1:20" x14ac:dyDescent="0.35">
      <c r="A576">
        <f t="shared" si="17"/>
        <v>576</v>
      </c>
      <c r="B576" s="3" t="s">
        <v>70</v>
      </c>
      <c r="C576" s="3" t="s">
        <v>74</v>
      </c>
      <c r="D576" s="3" t="s">
        <v>20</v>
      </c>
      <c r="E576">
        <v>2024</v>
      </c>
      <c r="F576" s="3" t="str">
        <f t="shared" si="16"/>
        <v>AStorLIBBY2024</v>
      </c>
      <c r="G576" s="9">
        <v>2348.3000000000002</v>
      </c>
      <c r="H576" s="9">
        <v>1977.1</v>
      </c>
      <c r="I576" s="9">
        <v>1536.3</v>
      </c>
      <c r="J576" s="9">
        <v>1445.4</v>
      </c>
      <c r="K576" s="9">
        <v>1470.6</v>
      </c>
      <c r="L576" s="9">
        <v>1638.2</v>
      </c>
      <c r="M576" s="9">
        <v>1715.5</v>
      </c>
      <c r="N576" s="9">
        <v>1799.8</v>
      </c>
      <c r="O576" s="9">
        <v>1980.3</v>
      </c>
      <c r="P576" s="9">
        <v>2028.9</v>
      </c>
      <c r="Q576" s="9">
        <v>2038.8</v>
      </c>
      <c r="R576" s="9">
        <v>2017.9</v>
      </c>
      <c r="S576" s="9">
        <v>1964.2</v>
      </c>
      <c r="T576" s="9">
        <v>1905</v>
      </c>
    </row>
    <row r="577" spans="1:20" x14ac:dyDescent="0.35">
      <c r="A577">
        <f t="shared" si="17"/>
        <v>577</v>
      </c>
      <c r="B577" s="3" t="s">
        <v>70</v>
      </c>
      <c r="C577" s="3" t="s">
        <v>74</v>
      </c>
      <c r="D577" s="3" t="s">
        <v>20</v>
      </c>
      <c r="E577">
        <v>2025</v>
      </c>
      <c r="F577" s="3" t="str">
        <f t="shared" si="16"/>
        <v>AStorLIBBY2025</v>
      </c>
      <c r="G577" s="9">
        <v>1910.2</v>
      </c>
      <c r="H577" s="9">
        <v>1877.9</v>
      </c>
      <c r="I577" s="9">
        <v>1502.4</v>
      </c>
      <c r="J577" s="9">
        <v>1315.1</v>
      </c>
      <c r="K577" s="9">
        <v>1251.5</v>
      </c>
      <c r="L577" s="9">
        <v>1213</v>
      </c>
      <c r="M577" s="9">
        <v>1227.8</v>
      </c>
      <c r="N577" s="9">
        <v>1364.9</v>
      </c>
      <c r="O577" s="9">
        <v>1640.3</v>
      </c>
      <c r="P577" s="9">
        <v>2014.3</v>
      </c>
      <c r="Q577" s="9">
        <v>2162</v>
      </c>
      <c r="R577" s="9">
        <v>2148.1</v>
      </c>
      <c r="S577" s="9">
        <v>2122.6</v>
      </c>
      <c r="T577" s="9">
        <v>2061.3000000000002</v>
      </c>
    </row>
    <row r="578" spans="1:20" x14ac:dyDescent="0.35">
      <c r="A578">
        <f t="shared" si="17"/>
        <v>578</v>
      </c>
      <c r="B578" s="3" t="s">
        <v>70</v>
      </c>
      <c r="C578" s="3" t="s">
        <v>74</v>
      </c>
      <c r="D578" s="3" t="s">
        <v>20</v>
      </c>
      <c r="E578">
        <v>2026</v>
      </c>
      <c r="F578" s="3" t="str">
        <f t="shared" ref="F578:F641" si="18">_xlfn.CONCAT(B578,C578,D578,E578)</f>
        <v>AStorLIBBY2026</v>
      </c>
      <c r="G578" s="9">
        <v>2079.4</v>
      </c>
      <c r="H578" s="9">
        <v>1977.1</v>
      </c>
      <c r="I578" s="9">
        <v>1502.4</v>
      </c>
      <c r="J578" s="9">
        <v>1486.4</v>
      </c>
      <c r="K578" s="9">
        <v>1127.4000000000001</v>
      </c>
      <c r="L578" s="9">
        <v>532.79999999999995</v>
      </c>
      <c r="M578" s="9">
        <v>340.7</v>
      </c>
      <c r="N578" s="9">
        <v>583.9</v>
      </c>
      <c r="O578" s="9">
        <v>1059.0999999999999</v>
      </c>
      <c r="P578" s="9">
        <v>1728.7</v>
      </c>
      <c r="Q578" s="9">
        <v>1898.3</v>
      </c>
      <c r="R578" s="9">
        <v>1875.3</v>
      </c>
      <c r="S578" s="9">
        <v>1829.7</v>
      </c>
      <c r="T578" s="9">
        <v>1803.1</v>
      </c>
    </row>
    <row r="579" spans="1:20" x14ac:dyDescent="0.35">
      <c r="A579">
        <f t="shared" ref="A579:A642" si="19">A578+1</f>
        <v>579</v>
      </c>
      <c r="B579" s="3" t="s">
        <v>70</v>
      </c>
      <c r="C579" s="3" t="s">
        <v>74</v>
      </c>
      <c r="D579" s="3" t="s">
        <v>20</v>
      </c>
      <c r="E579">
        <v>2027</v>
      </c>
      <c r="F579" s="3" t="str">
        <f t="shared" si="18"/>
        <v>AStorLIBBY2027</v>
      </c>
      <c r="G579" s="9">
        <v>1846.2</v>
      </c>
      <c r="H579" s="9">
        <v>1876.8</v>
      </c>
      <c r="I579" s="9">
        <v>1502.4</v>
      </c>
      <c r="J579" s="9">
        <v>715.7</v>
      </c>
      <c r="K579" s="9">
        <v>329.1</v>
      </c>
      <c r="L579" s="9">
        <v>32.5</v>
      </c>
      <c r="M579" s="9">
        <v>165.6</v>
      </c>
      <c r="N579" s="9">
        <v>576.9</v>
      </c>
      <c r="O579" s="9">
        <v>1156.7</v>
      </c>
      <c r="P579" s="9">
        <v>2328.6</v>
      </c>
      <c r="Q579" s="9">
        <v>2510.5</v>
      </c>
      <c r="R579" s="9">
        <v>2510.5</v>
      </c>
      <c r="S579" s="9">
        <v>2488.1999999999998</v>
      </c>
      <c r="T579" s="9">
        <v>2280.3000000000002</v>
      </c>
    </row>
    <row r="580" spans="1:20" x14ac:dyDescent="0.35">
      <c r="A580">
        <f t="shared" si="19"/>
        <v>580</v>
      </c>
      <c r="B580" s="3" t="s">
        <v>70</v>
      </c>
      <c r="C580" s="3" t="s">
        <v>74</v>
      </c>
      <c r="D580" s="3" t="s">
        <v>20</v>
      </c>
      <c r="E580">
        <v>2028</v>
      </c>
      <c r="F580" s="3" t="str">
        <f t="shared" si="18"/>
        <v>AStorLIBBY2028</v>
      </c>
      <c r="G580" s="9">
        <v>2353.6</v>
      </c>
      <c r="H580" s="9">
        <v>1977.1</v>
      </c>
      <c r="I580" s="9">
        <v>1805.8</v>
      </c>
      <c r="J580" s="9">
        <v>1491.1</v>
      </c>
      <c r="K580" s="9">
        <v>1533.3</v>
      </c>
      <c r="L580" s="9">
        <v>1355.1</v>
      </c>
      <c r="M580" s="9">
        <v>1391.5</v>
      </c>
      <c r="N580" s="9">
        <v>1426.3</v>
      </c>
      <c r="O580" s="9">
        <v>1604.2</v>
      </c>
      <c r="P580" s="9">
        <v>2323.4</v>
      </c>
      <c r="Q580" s="9">
        <v>2395</v>
      </c>
      <c r="R580" s="9">
        <v>2383</v>
      </c>
      <c r="S580" s="9">
        <v>2350</v>
      </c>
      <c r="T580" s="9">
        <v>2280.3000000000002</v>
      </c>
    </row>
    <row r="581" spans="1:20" x14ac:dyDescent="0.35">
      <c r="A581">
        <f t="shared" si="19"/>
        <v>581</v>
      </c>
      <c r="B581" s="3" t="s">
        <v>70</v>
      </c>
      <c r="C581" s="3" t="s">
        <v>74</v>
      </c>
      <c r="D581" s="3" t="s">
        <v>20</v>
      </c>
      <c r="E581">
        <v>2029</v>
      </c>
      <c r="F581" s="3" t="str">
        <f t="shared" si="18"/>
        <v>AStorLIBBY2029</v>
      </c>
      <c r="G581" s="9">
        <v>2339.8000000000002</v>
      </c>
      <c r="H581" s="9">
        <v>1977.1</v>
      </c>
      <c r="I581" s="9">
        <v>1502.4</v>
      </c>
      <c r="J581" s="9">
        <v>715.7</v>
      </c>
      <c r="K581" s="9">
        <v>171.7</v>
      </c>
      <c r="L581" s="9">
        <v>0</v>
      </c>
      <c r="M581" s="9">
        <v>21.4</v>
      </c>
      <c r="N581" s="9">
        <v>42</v>
      </c>
      <c r="O581" s="9">
        <v>625.79999999999995</v>
      </c>
      <c r="P581" s="9">
        <v>1774.9</v>
      </c>
      <c r="Q581" s="9">
        <v>2510.5</v>
      </c>
      <c r="R581" s="9">
        <v>2510.5</v>
      </c>
      <c r="S581" s="9">
        <v>2474</v>
      </c>
      <c r="T581" s="9">
        <v>2280.3000000000002</v>
      </c>
    </row>
    <row r="582" spans="1:20" x14ac:dyDescent="0.35">
      <c r="A582">
        <f t="shared" si="19"/>
        <v>582</v>
      </c>
      <c r="B582" s="3" t="s">
        <v>70</v>
      </c>
      <c r="C582" s="3" t="s">
        <v>74</v>
      </c>
      <c r="D582" s="3" t="s">
        <v>21</v>
      </c>
      <c r="E582">
        <v>2020</v>
      </c>
      <c r="F582" s="3" t="str">
        <f t="shared" si="18"/>
        <v>AStorBONFER2020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</row>
    <row r="583" spans="1:20" x14ac:dyDescent="0.35">
      <c r="A583">
        <f t="shared" si="19"/>
        <v>583</v>
      </c>
      <c r="B583" s="3" t="s">
        <v>70</v>
      </c>
      <c r="C583" s="3" t="s">
        <v>74</v>
      </c>
      <c r="D583" s="3" t="s">
        <v>21</v>
      </c>
      <c r="E583">
        <v>2021</v>
      </c>
      <c r="F583" s="3" t="str">
        <f t="shared" si="18"/>
        <v>AStorBONFER2021</v>
      </c>
      <c r="G583" s="9">
        <v>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</row>
    <row r="584" spans="1:20" x14ac:dyDescent="0.35">
      <c r="A584">
        <f t="shared" si="19"/>
        <v>584</v>
      </c>
      <c r="B584" s="3" t="s">
        <v>70</v>
      </c>
      <c r="C584" s="3" t="s">
        <v>74</v>
      </c>
      <c r="D584" s="3" t="s">
        <v>21</v>
      </c>
      <c r="E584">
        <v>2022</v>
      </c>
      <c r="F584" s="3" t="str">
        <f t="shared" si="18"/>
        <v>AStorBONFER2022</v>
      </c>
      <c r="G584" s="9">
        <v>0</v>
      </c>
      <c r="H584" s="9">
        <v>0</v>
      </c>
      <c r="I584" s="9">
        <v>0</v>
      </c>
      <c r="J584" s="9">
        <v>0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  <c r="S584" s="9">
        <v>0</v>
      </c>
      <c r="T584" s="9">
        <v>0</v>
      </c>
    </row>
    <row r="585" spans="1:20" x14ac:dyDescent="0.35">
      <c r="A585">
        <f t="shared" si="19"/>
        <v>585</v>
      </c>
      <c r="B585" s="3" t="s">
        <v>70</v>
      </c>
      <c r="C585" s="3" t="s">
        <v>74</v>
      </c>
      <c r="D585" s="3" t="s">
        <v>21</v>
      </c>
      <c r="E585">
        <v>2023</v>
      </c>
      <c r="F585" s="3" t="str">
        <f t="shared" si="18"/>
        <v>AStorBONFER2023</v>
      </c>
      <c r="G585" s="9">
        <v>0</v>
      </c>
      <c r="H585" s="9">
        <v>0</v>
      </c>
      <c r="I585" s="9">
        <v>0</v>
      </c>
      <c r="J585" s="9">
        <v>0</v>
      </c>
      <c r="K585" s="9">
        <v>0</v>
      </c>
      <c r="L585" s="9">
        <v>0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</row>
    <row r="586" spans="1:20" x14ac:dyDescent="0.35">
      <c r="A586">
        <f t="shared" si="19"/>
        <v>586</v>
      </c>
      <c r="B586" s="3" t="s">
        <v>70</v>
      </c>
      <c r="C586" s="3" t="s">
        <v>74</v>
      </c>
      <c r="D586" s="3" t="s">
        <v>21</v>
      </c>
      <c r="E586">
        <v>2024</v>
      </c>
      <c r="F586" s="3" t="str">
        <f t="shared" si="18"/>
        <v>AStorBONFER2024</v>
      </c>
      <c r="G586" s="9">
        <v>0</v>
      </c>
      <c r="H586" s="9">
        <v>0</v>
      </c>
      <c r="I586" s="9">
        <v>0</v>
      </c>
      <c r="J586" s="9">
        <v>0</v>
      </c>
      <c r="K586" s="9">
        <v>0</v>
      </c>
      <c r="L586" s="9">
        <v>0</v>
      </c>
      <c r="M586" s="9">
        <v>0</v>
      </c>
      <c r="N586" s="9">
        <v>0</v>
      </c>
      <c r="O586" s="9">
        <v>0</v>
      </c>
      <c r="P586" s="9">
        <v>0</v>
      </c>
      <c r="Q586" s="9">
        <v>0</v>
      </c>
      <c r="R586" s="9">
        <v>0</v>
      </c>
      <c r="S586" s="9">
        <v>0</v>
      </c>
      <c r="T586" s="9">
        <v>0</v>
      </c>
    </row>
    <row r="587" spans="1:20" x14ac:dyDescent="0.35">
      <c r="A587">
        <f t="shared" si="19"/>
        <v>587</v>
      </c>
      <c r="B587" s="3" t="s">
        <v>70</v>
      </c>
      <c r="C587" s="3" t="s">
        <v>74</v>
      </c>
      <c r="D587" s="3" t="s">
        <v>21</v>
      </c>
      <c r="E587">
        <v>2025</v>
      </c>
      <c r="F587" s="3" t="str">
        <f t="shared" si="18"/>
        <v>AStorBONFER2025</v>
      </c>
      <c r="G587" s="9">
        <v>0</v>
      </c>
      <c r="H587" s="9">
        <v>0</v>
      </c>
      <c r="I587" s="9">
        <v>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</row>
    <row r="588" spans="1:20" x14ac:dyDescent="0.35">
      <c r="A588">
        <f t="shared" si="19"/>
        <v>588</v>
      </c>
      <c r="B588" s="3" t="s">
        <v>70</v>
      </c>
      <c r="C588" s="3" t="s">
        <v>74</v>
      </c>
      <c r="D588" s="3" t="s">
        <v>21</v>
      </c>
      <c r="E588">
        <v>2026</v>
      </c>
      <c r="F588" s="3" t="str">
        <f t="shared" si="18"/>
        <v>AStorBONFER2026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</row>
    <row r="589" spans="1:20" x14ac:dyDescent="0.35">
      <c r="A589">
        <f t="shared" si="19"/>
        <v>589</v>
      </c>
      <c r="B589" s="3" t="s">
        <v>70</v>
      </c>
      <c r="C589" s="3" t="s">
        <v>74</v>
      </c>
      <c r="D589" s="3" t="s">
        <v>21</v>
      </c>
      <c r="E589">
        <v>2027</v>
      </c>
      <c r="F589" s="3" t="str">
        <f t="shared" si="18"/>
        <v>AStorBONFER2027</v>
      </c>
      <c r="G589" s="9">
        <v>0</v>
      </c>
      <c r="H589" s="9">
        <v>0</v>
      </c>
      <c r="I589" s="9">
        <v>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  <c r="Q589" s="9">
        <v>0</v>
      </c>
      <c r="R589" s="9">
        <v>0</v>
      </c>
      <c r="S589" s="9">
        <v>0</v>
      </c>
      <c r="T589" s="9">
        <v>0</v>
      </c>
    </row>
    <row r="590" spans="1:20" x14ac:dyDescent="0.35">
      <c r="A590">
        <f t="shared" si="19"/>
        <v>590</v>
      </c>
      <c r="B590" s="3" t="s">
        <v>70</v>
      </c>
      <c r="C590" s="3" t="s">
        <v>74</v>
      </c>
      <c r="D590" s="3" t="s">
        <v>21</v>
      </c>
      <c r="E590">
        <v>2028</v>
      </c>
      <c r="F590" s="3" t="str">
        <f t="shared" si="18"/>
        <v>AStorBONFER2028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  <c r="Q590" s="9">
        <v>0</v>
      </c>
      <c r="R590" s="9">
        <v>0</v>
      </c>
      <c r="S590" s="9">
        <v>0</v>
      </c>
      <c r="T590" s="9">
        <v>0</v>
      </c>
    </row>
    <row r="591" spans="1:20" x14ac:dyDescent="0.35">
      <c r="A591">
        <f t="shared" si="19"/>
        <v>591</v>
      </c>
      <c r="B591" s="3" t="s">
        <v>70</v>
      </c>
      <c r="C591" s="3" t="s">
        <v>74</v>
      </c>
      <c r="D591" s="3" t="s">
        <v>21</v>
      </c>
      <c r="E591">
        <v>2029</v>
      </c>
      <c r="F591" s="3" t="str">
        <f t="shared" si="18"/>
        <v>AStorBONFER2029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9">
        <v>0</v>
      </c>
    </row>
    <row r="592" spans="1:20" x14ac:dyDescent="0.35">
      <c r="A592">
        <f t="shared" si="19"/>
        <v>592</v>
      </c>
      <c r="B592" s="3" t="s">
        <v>70</v>
      </c>
      <c r="C592" s="3" t="s">
        <v>74</v>
      </c>
      <c r="D592" s="3" t="s">
        <v>22</v>
      </c>
      <c r="E592">
        <v>2020</v>
      </c>
      <c r="F592" s="3" t="str">
        <f t="shared" si="18"/>
        <v>AStorDUNCAN2020</v>
      </c>
      <c r="G592" s="9">
        <v>575</v>
      </c>
      <c r="H592" s="9">
        <v>525</v>
      </c>
      <c r="I592" s="9">
        <v>400</v>
      </c>
      <c r="J592" s="9">
        <v>171.6</v>
      </c>
      <c r="K592" s="9">
        <v>29.5</v>
      </c>
      <c r="L592" s="9">
        <v>0</v>
      </c>
      <c r="M592" s="9">
        <v>0</v>
      </c>
      <c r="N592" s="9">
        <v>0</v>
      </c>
      <c r="O592" s="9">
        <v>253.5</v>
      </c>
      <c r="P592" s="9">
        <v>503.3</v>
      </c>
      <c r="Q592" s="9">
        <v>634.1</v>
      </c>
      <c r="R592" s="9">
        <v>595.79999999999995</v>
      </c>
      <c r="S592" s="9">
        <v>590.20000000000005</v>
      </c>
      <c r="T592" s="9">
        <v>559</v>
      </c>
    </row>
    <row r="593" spans="1:20" x14ac:dyDescent="0.35">
      <c r="A593">
        <f t="shared" si="19"/>
        <v>593</v>
      </c>
      <c r="B593" s="3" t="s">
        <v>70</v>
      </c>
      <c r="C593" s="3" t="s">
        <v>74</v>
      </c>
      <c r="D593" s="3" t="s">
        <v>22</v>
      </c>
      <c r="E593">
        <v>2021</v>
      </c>
      <c r="F593" s="3" t="str">
        <f t="shared" si="18"/>
        <v>AStorDUNCAN2021</v>
      </c>
      <c r="G593" s="9">
        <v>575</v>
      </c>
      <c r="H593" s="9">
        <v>525</v>
      </c>
      <c r="I593" s="9">
        <v>400</v>
      </c>
      <c r="J593" s="9">
        <v>171.6</v>
      </c>
      <c r="K593" s="9">
        <v>10.9</v>
      </c>
      <c r="L593" s="9">
        <v>35.5</v>
      </c>
      <c r="M593" s="9">
        <v>59.8</v>
      </c>
      <c r="N593" s="9">
        <v>117.5</v>
      </c>
      <c r="O593" s="9">
        <v>274.7</v>
      </c>
      <c r="P593" s="9">
        <v>383.2</v>
      </c>
      <c r="Q593" s="9">
        <v>599.79999999999995</v>
      </c>
      <c r="R593" s="9">
        <v>653.5</v>
      </c>
      <c r="S593" s="9">
        <v>635.1</v>
      </c>
      <c r="T593" s="9">
        <v>537.1</v>
      </c>
    </row>
    <row r="594" spans="1:20" x14ac:dyDescent="0.35">
      <c r="A594">
        <f t="shared" si="19"/>
        <v>594</v>
      </c>
      <c r="B594" s="3" t="s">
        <v>70</v>
      </c>
      <c r="C594" s="3" t="s">
        <v>74</v>
      </c>
      <c r="D594" s="3" t="s">
        <v>22</v>
      </c>
      <c r="E594">
        <v>2022</v>
      </c>
      <c r="F594" s="3" t="str">
        <f t="shared" si="18"/>
        <v>AStorDUNCAN2022</v>
      </c>
      <c r="G594" s="9">
        <v>544</v>
      </c>
      <c r="H594" s="9">
        <v>525</v>
      </c>
      <c r="I594" s="9">
        <v>400</v>
      </c>
      <c r="J594" s="9">
        <v>171.6</v>
      </c>
      <c r="K594" s="9">
        <v>10.9</v>
      </c>
      <c r="L594" s="9">
        <v>0</v>
      </c>
      <c r="M594" s="9">
        <v>0</v>
      </c>
      <c r="N594" s="9">
        <v>0</v>
      </c>
      <c r="O594" s="9">
        <v>206.3</v>
      </c>
      <c r="P594" s="9">
        <v>503.3</v>
      </c>
      <c r="Q594" s="9">
        <v>637.1</v>
      </c>
      <c r="R594" s="9">
        <v>595.1</v>
      </c>
      <c r="S594" s="9">
        <v>589.6</v>
      </c>
      <c r="T594" s="9">
        <v>521.6</v>
      </c>
    </row>
    <row r="595" spans="1:20" x14ac:dyDescent="0.35">
      <c r="A595">
        <f t="shared" si="19"/>
        <v>595</v>
      </c>
      <c r="B595" s="3" t="s">
        <v>70</v>
      </c>
      <c r="C595" s="3" t="s">
        <v>74</v>
      </c>
      <c r="D595" s="3" t="s">
        <v>22</v>
      </c>
      <c r="E595">
        <v>2023</v>
      </c>
      <c r="F595" s="3" t="str">
        <f t="shared" si="18"/>
        <v>AStorDUNCAN2023</v>
      </c>
      <c r="G595" s="9">
        <v>575</v>
      </c>
      <c r="H595" s="9">
        <v>511.6</v>
      </c>
      <c r="I595" s="9">
        <v>364.6</v>
      </c>
      <c r="J595" s="9">
        <v>141.80000000000001</v>
      </c>
      <c r="K595" s="9">
        <v>8.5</v>
      </c>
      <c r="L595" s="9">
        <v>0</v>
      </c>
      <c r="M595" s="9">
        <v>0</v>
      </c>
      <c r="N595" s="9">
        <v>11.7</v>
      </c>
      <c r="O595" s="9">
        <v>239.7</v>
      </c>
      <c r="P595" s="9">
        <v>457.4</v>
      </c>
      <c r="Q595" s="9">
        <v>544</v>
      </c>
      <c r="R595" s="9">
        <v>578</v>
      </c>
      <c r="S595" s="9">
        <v>579.29999999999995</v>
      </c>
      <c r="T595" s="9">
        <v>496.9</v>
      </c>
    </row>
    <row r="596" spans="1:20" x14ac:dyDescent="0.35">
      <c r="A596">
        <f t="shared" si="19"/>
        <v>596</v>
      </c>
      <c r="B596" s="3" t="s">
        <v>70</v>
      </c>
      <c r="C596" s="3" t="s">
        <v>74</v>
      </c>
      <c r="D596" s="3" t="s">
        <v>22</v>
      </c>
      <c r="E596">
        <v>2024</v>
      </c>
      <c r="F596" s="3" t="str">
        <f t="shared" si="18"/>
        <v>AStorDUNCAN2024</v>
      </c>
      <c r="G596" s="9">
        <v>438</v>
      </c>
      <c r="H596" s="9">
        <v>485.1</v>
      </c>
      <c r="I596" s="9">
        <v>368.5</v>
      </c>
      <c r="J596" s="9">
        <v>145</v>
      </c>
      <c r="K596" s="9">
        <v>22.8</v>
      </c>
      <c r="L596" s="9">
        <v>22</v>
      </c>
      <c r="M596" s="9">
        <v>58.3</v>
      </c>
      <c r="N596" s="9">
        <v>90.1</v>
      </c>
      <c r="O596" s="9">
        <v>274.7</v>
      </c>
      <c r="P596" s="9">
        <v>382.6</v>
      </c>
      <c r="Q596" s="9">
        <v>401.8</v>
      </c>
      <c r="R596" s="9">
        <v>421.4</v>
      </c>
      <c r="S596" s="9">
        <v>384.1</v>
      </c>
      <c r="T596" s="9">
        <v>325.10000000000002</v>
      </c>
    </row>
    <row r="597" spans="1:20" x14ac:dyDescent="0.35">
      <c r="A597">
        <f t="shared" si="19"/>
        <v>597</v>
      </c>
      <c r="B597" s="3" t="s">
        <v>70</v>
      </c>
      <c r="C597" s="3" t="s">
        <v>74</v>
      </c>
      <c r="D597" s="3" t="s">
        <v>22</v>
      </c>
      <c r="E597">
        <v>2025</v>
      </c>
      <c r="F597" s="3" t="str">
        <f t="shared" si="18"/>
        <v>AStorDUNCAN2025</v>
      </c>
      <c r="G597" s="9">
        <v>263.7</v>
      </c>
      <c r="H597" s="9">
        <v>106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0.3</v>
      </c>
      <c r="O597" s="9">
        <v>274.7</v>
      </c>
      <c r="P597" s="9">
        <v>385.9</v>
      </c>
      <c r="Q597" s="9">
        <v>504</v>
      </c>
      <c r="R597" s="9">
        <v>550.5</v>
      </c>
      <c r="S597" s="9">
        <v>544.5</v>
      </c>
      <c r="T597" s="9">
        <v>445.7</v>
      </c>
    </row>
    <row r="598" spans="1:20" x14ac:dyDescent="0.35">
      <c r="A598">
        <f t="shared" si="19"/>
        <v>598</v>
      </c>
      <c r="B598" s="3" t="s">
        <v>70</v>
      </c>
      <c r="C598" s="3" t="s">
        <v>74</v>
      </c>
      <c r="D598" s="3" t="s">
        <v>22</v>
      </c>
      <c r="E598">
        <v>2026</v>
      </c>
      <c r="F598" s="3" t="str">
        <f t="shared" si="18"/>
        <v>AStorDUNCAN2026</v>
      </c>
      <c r="G598" s="9">
        <v>371.8</v>
      </c>
      <c r="H598" s="9">
        <v>293.8</v>
      </c>
      <c r="I598" s="9">
        <v>122</v>
      </c>
      <c r="J598" s="9">
        <v>66.2</v>
      </c>
      <c r="K598" s="9">
        <v>8.5</v>
      </c>
      <c r="L598" s="9">
        <v>0</v>
      </c>
      <c r="M598" s="9">
        <v>0</v>
      </c>
      <c r="N598" s="9">
        <v>26.2</v>
      </c>
      <c r="O598" s="9">
        <v>199.8</v>
      </c>
      <c r="P598" s="9">
        <v>503.3</v>
      </c>
      <c r="Q598" s="9">
        <v>705.8</v>
      </c>
      <c r="R598" s="9">
        <v>705.6</v>
      </c>
      <c r="S598" s="9">
        <v>677</v>
      </c>
      <c r="T598" s="9">
        <v>581.70000000000005</v>
      </c>
    </row>
    <row r="599" spans="1:20" x14ac:dyDescent="0.35">
      <c r="A599">
        <f t="shared" si="19"/>
        <v>599</v>
      </c>
      <c r="B599" s="3" t="s">
        <v>70</v>
      </c>
      <c r="C599" s="3" t="s">
        <v>74</v>
      </c>
      <c r="D599" s="3" t="s">
        <v>22</v>
      </c>
      <c r="E599">
        <v>2027</v>
      </c>
      <c r="F599" s="3" t="str">
        <f t="shared" si="18"/>
        <v>AStorDUNCAN2027</v>
      </c>
      <c r="G599" s="9">
        <v>575</v>
      </c>
      <c r="H599" s="9">
        <v>525</v>
      </c>
      <c r="I599" s="9">
        <v>400</v>
      </c>
      <c r="J599" s="9">
        <v>171.6</v>
      </c>
      <c r="K599" s="9">
        <v>10.9</v>
      </c>
      <c r="L599" s="9">
        <v>0</v>
      </c>
      <c r="M599" s="9">
        <v>0</v>
      </c>
      <c r="N599" s="9">
        <v>13.3</v>
      </c>
      <c r="O599" s="9">
        <v>203.7</v>
      </c>
      <c r="P599" s="9">
        <v>494.4</v>
      </c>
      <c r="Q599" s="9">
        <v>705.8</v>
      </c>
      <c r="R599" s="9">
        <v>705.8</v>
      </c>
      <c r="S599" s="9">
        <v>705.8</v>
      </c>
      <c r="T599" s="9">
        <v>600</v>
      </c>
    </row>
    <row r="600" spans="1:20" x14ac:dyDescent="0.35">
      <c r="A600">
        <f t="shared" si="19"/>
        <v>600</v>
      </c>
      <c r="B600" s="3" t="s">
        <v>70</v>
      </c>
      <c r="C600" s="3" t="s">
        <v>74</v>
      </c>
      <c r="D600" s="3" t="s">
        <v>22</v>
      </c>
      <c r="E600">
        <v>2028</v>
      </c>
      <c r="F600" s="3" t="str">
        <f t="shared" si="18"/>
        <v>AStorDUNCAN2028</v>
      </c>
      <c r="G600" s="9">
        <v>575</v>
      </c>
      <c r="H600" s="9">
        <v>525</v>
      </c>
      <c r="I600" s="9">
        <v>400</v>
      </c>
      <c r="J600" s="9">
        <v>171.6</v>
      </c>
      <c r="K600" s="9">
        <v>77.7</v>
      </c>
      <c r="L600" s="9">
        <v>34.299999999999997</v>
      </c>
      <c r="M600" s="9">
        <v>61.5</v>
      </c>
      <c r="N600" s="9">
        <v>77.099999999999994</v>
      </c>
      <c r="O600" s="9">
        <v>274.7</v>
      </c>
      <c r="P600" s="9">
        <v>503.3</v>
      </c>
      <c r="Q600" s="9">
        <v>642.29999999999995</v>
      </c>
      <c r="R600" s="9">
        <v>596.6</v>
      </c>
      <c r="S600" s="9">
        <v>592.20000000000005</v>
      </c>
      <c r="T600" s="9">
        <v>537.20000000000005</v>
      </c>
    </row>
    <row r="601" spans="1:20" x14ac:dyDescent="0.35">
      <c r="A601">
        <f t="shared" si="19"/>
        <v>601</v>
      </c>
      <c r="B601" s="3" t="s">
        <v>70</v>
      </c>
      <c r="C601" s="3" t="s">
        <v>74</v>
      </c>
      <c r="D601" s="3" t="s">
        <v>22</v>
      </c>
      <c r="E601">
        <v>2029</v>
      </c>
      <c r="F601" s="3" t="str">
        <f t="shared" si="18"/>
        <v>AStorDUNCAN2029</v>
      </c>
      <c r="G601" s="9">
        <v>575</v>
      </c>
      <c r="H601" s="9">
        <v>510.1</v>
      </c>
      <c r="I601" s="9">
        <v>381</v>
      </c>
      <c r="J601" s="9">
        <v>155.6</v>
      </c>
      <c r="K601" s="9">
        <v>8.5</v>
      </c>
      <c r="L601" s="9">
        <v>0</v>
      </c>
      <c r="M601" s="9">
        <v>0</v>
      </c>
      <c r="N601" s="9">
        <v>1.8</v>
      </c>
      <c r="O601" s="9">
        <v>80.599999999999994</v>
      </c>
      <c r="P601" s="9">
        <v>400.7</v>
      </c>
      <c r="Q601" s="9">
        <v>705.8</v>
      </c>
      <c r="R601" s="9">
        <v>705.8</v>
      </c>
      <c r="S601" s="9">
        <v>705.8</v>
      </c>
      <c r="T601" s="9">
        <v>600</v>
      </c>
    </row>
    <row r="602" spans="1:20" x14ac:dyDescent="0.35">
      <c r="A602">
        <f t="shared" si="19"/>
        <v>602</v>
      </c>
      <c r="B602" s="3" t="s">
        <v>70</v>
      </c>
      <c r="C602" s="3" t="s">
        <v>74</v>
      </c>
      <c r="D602" s="3" t="s">
        <v>23</v>
      </c>
      <c r="E602">
        <v>2020</v>
      </c>
      <c r="F602" s="3" t="str">
        <f t="shared" si="18"/>
        <v>AStorCORA L2020</v>
      </c>
      <c r="G602" s="9">
        <v>396.9</v>
      </c>
      <c r="H602" s="9">
        <v>396.9</v>
      </c>
      <c r="I602" s="9">
        <v>396.9</v>
      </c>
      <c r="J602" s="9">
        <v>322.8</v>
      </c>
      <c r="K602" s="9">
        <v>234.8</v>
      </c>
      <c r="L602" s="9">
        <v>270.8</v>
      </c>
      <c r="M602" s="9">
        <v>142.19999999999999</v>
      </c>
      <c r="N602" s="9">
        <v>194</v>
      </c>
      <c r="O602" s="9">
        <v>785.2</v>
      </c>
      <c r="P602" s="9">
        <v>447.7</v>
      </c>
      <c r="Q602" s="9">
        <v>285.39999999999998</v>
      </c>
      <c r="R602" s="9">
        <v>285.39999999999998</v>
      </c>
      <c r="S602" s="9">
        <v>285.39999999999998</v>
      </c>
      <c r="T602" s="9">
        <v>396.9</v>
      </c>
    </row>
    <row r="603" spans="1:20" x14ac:dyDescent="0.35">
      <c r="A603">
        <f t="shared" si="19"/>
        <v>603</v>
      </c>
      <c r="B603" s="3" t="s">
        <v>70</v>
      </c>
      <c r="C603" s="3" t="s">
        <v>74</v>
      </c>
      <c r="D603" s="3" t="s">
        <v>23</v>
      </c>
      <c r="E603">
        <v>2021</v>
      </c>
      <c r="F603" s="3" t="str">
        <f t="shared" si="18"/>
        <v>AStorCORA L2021</v>
      </c>
      <c r="G603" s="9">
        <v>396.9</v>
      </c>
      <c r="H603" s="9">
        <v>396.9</v>
      </c>
      <c r="I603" s="9">
        <v>396.9</v>
      </c>
      <c r="J603" s="9">
        <v>322.8</v>
      </c>
      <c r="K603" s="9">
        <v>234.8</v>
      </c>
      <c r="L603" s="9">
        <v>69.8</v>
      </c>
      <c r="M603" s="9">
        <v>69.8</v>
      </c>
      <c r="N603" s="9">
        <v>338.4</v>
      </c>
      <c r="O603" s="9">
        <v>684.2</v>
      </c>
      <c r="P603" s="9">
        <v>285.39999999999998</v>
      </c>
      <c r="Q603" s="9">
        <v>285.39999999999998</v>
      </c>
      <c r="R603" s="9">
        <v>285.39999999999998</v>
      </c>
      <c r="S603" s="9">
        <v>285.39999999999998</v>
      </c>
      <c r="T603" s="9">
        <v>396.9</v>
      </c>
    </row>
    <row r="604" spans="1:20" x14ac:dyDescent="0.35">
      <c r="A604">
        <f t="shared" si="19"/>
        <v>604</v>
      </c>
      <c r="B604" s="3" t="s">
        <v>70</v>
      </c>
      <c r="C604" s="3" t="s">
        <v>74</v>
      </c>
      <c r="D604" s="3" t="s">
        <v>23</v>
      </c>
      <c r="E604">
        <v>2022</v>
      </c>
      <c r="F604" s="3" t="str">
        <f t="shared" si="18"/>
        <v>AStorCORA L2022</v>
      </c>
      <c r="G604" s="9">
        <v>396.9</v>
      </c>
      <c r="H604" s="9">
        <v>396.9</v>
      </c>
      <c r="I604" s="9">
        <v>396.9</v>
      </c>
      <c r="J604" s="9">
        <v>322.8</v>
      </c>
      <c r="K604" s="9">
        <v>234.8</v>
      </c>
      <c r="L604" s="9">
        <v>69.8</v>
      </c>
      <c r="M604" s="9">
        <v>69.8</v>
      </c>
      <c r="N604" s="9">
        <v>188.8</v>
      </c>
      <c r="O604" s="9">
        <v>767.7</v>
      </c>
      <c r="P604" s="9">
        <v>304.10000000000002</v>
      </c>
      <c r="Q604" s="9">
        <v>285.39999999999998</v>
      </c>
      <c r="R604" s="9">
        <v>285.39999999999998</v>
      </c>
      <c r="S604" s="9">
        <v>285.39999999999998</v>
      </c>
      <c r="T604" s="9">
        <v>396.9</v>
      </c>
    </row>
    <row r="605" spans="1:20" x14ac:dyDescent="0.35">
      <c r="A605">
        <f t="shared" si="19"/>
        <v>605</v>
      </c>
      <c r="B605" s="3" t="s">
        <v>70</v>
      </c>
      <c r="C605" s="3" t="s">
        <v>74</v>
      </c>
      <c r="D605" s="3" t="s">
        <v>23</v>
      </c>
      <c r="E605">
        <v>2023</v>
      </c>
      <c r="F605" s="3" t="str">
        <f t="shared" si="18"/>
        <v>AStorCORA L2023</v>
      </c>
      <c r="G605" s="9">
        <v>396.9</v>
      </c>
      <c r="H605" s="9">
        <v>396.9</v>
      </c>
      <c r="I605" s="9">
        <v>396.9</v>
      </c>
      <c r="J605" s="9">
        <v>322.8</v>
      </c>
      <c r="K605" s="9">
        <v>234.8</v>
      </c>
      <c r="L605" s="9">
        <v>69.8</v>
      </c>
      <c r="M605" s="9">
        <v>144.1</v>
      </c>
      <c r="N605" s="9">
        <v>297</v>
      </c>
      <c r="O605" s="9">
        <v>728.8</v>
      </c>
      <c r="P605" s="9">
        <v>285.39999999999998</v>
      </c>
      <c r="Q605" s="9">
        <v>285.39999999999998</v>
      </c>
      <c r="R605" s="9">
        <v>285.39999999999998</v>
      </c>
      <c r="S605" s="9">
        <v>285.39999999999998</v>
      </c>
      <c r="T605" s="9">
        <v>396.9</v>
      </c>
    </row>
    <row r="606" spans="1:20" x14ac:dyDescent="0.35">
      <c r="A606">
        <f t="shared" si="19"/>
        <v>606</v>
      </c>
      <c r="B606" s="3" t="s">
        <v>70</v>
      </c>
      <c r="C606" s="3" t="s">
        <v>74</v>
      </c>
      <c r="D606" s="3" t="s">
        <v>23</v>
      </c>
      <c r="E606">
        <v>2024</v>
      </c>
      <c r="F606" s="3" t="str">
        <f t="shared" si="18"/>
        <v>AStorCORA L2024</v>
      </c>
      <c r="G606" s="9">
        <v>396.9</v>
      </c>
      <c r="H606" s="9">
        <v>396.9</v>
      </c>
      <c r="I606" s="9">
        <v>396.9</v>
      </c>
      <c r="J606" s="9">
        <v>322.8</v>
      </c>
      <c r="K606" s="9">
        <v>234.8</v>
      </c>
      <c r="L606" s="9">
        <v>74.400000000000006</v>
      </c>
      <c r="M606" s="9">
        <v>158.5</v>
      </c>
      <c r="N606" s="9">
        <v>324.10000000000002</v>
      </c>
      <c r="O606" s="9">
        <v>608.6</v>
      </c>
      <c r="P606" s="9">
        <v>285.39999999999998</v>
      </c>
      <c r="Q606" s="9">
        <v>285.39999999999998</v>
      </c>
      <c r="R606" s="9">
        <v>285.39999999999998</v>
      </c>
      <c r="S606" s="9">
        <v>285.39999999999998</v>
      </c>
      <c r="T606" s="9">
        <v>396.9</v>
      </c>
    </row>
    <row r="607" spans="1:20" x14ac:dyDescent="0.35">
      <c r="A607">
        <f t="shared" si="19"/>
        <v>607</v>
      </c>
      <c r="B607" s="3" t="s">
        <v>70</v>
      </c>
      <c r="C607" s="3" t="s">
        <v>74</v>
      </c>
      <c r="D607" s="3" t="s">
        <v>23</v>
      </c>
      <c r="E607">
        <v>2025</v>
      </c>
      <c r="F607" s="3" t="str">
        <f t="shared" si="18"/>
        <v>AStorCORA L2025</v>
      </c>
      <c r="G607" s="9">
        <v>396.9</v>
      </c>
      <c r="H607" s="9">
        <v>396.9</v>
      </c>
      <c r="I607" s="9">
        <v>396.9</v>
      </c>
      <c r="J607" s="9">
        <v>322.8</v>
      </c>
      <c r="K607" s="9">
        <v>234.8</v>
      </c>
      <c r="L607" s="9">
        <v>69.8</v>
      </c>
      <c r="M607" s="9">
        <v>69.8</v>
      </c>
      <c r="N607" s="9">
        <v>151.4</v>
      </c>
      <c r="O607" s="9">
        <v>528</v>
      </c>
      <c r="P607" s="9">
        <v>285.39999999999998</v>
      </c>
      <c r="Q607" s="9">
        <v>285.39999999999998</v>
      </c>
      <c r="R607" s="9">
        <v>285.39999999999998</v>
      </c>
      <c r="S607" s="9">
        <v>285.39999999999998</v>
      </c>
      <c r="T607" s="9">
        <v>396.9</v>
      </c>
    </row>
    <row r="608" spans="1:20" x14ac:dyDescent="0.35">
      <c r="A608">
        <f t="shared" si="19"/>
        <v>608</v>
      </c>
      <c r="B608" s="3" t="s">
        <v>70</v>
      </c>
      <c r="C608" s="3" t="s">
        <v>74</v>
      </c>
      <c r="D608" s="3" t="s">
        <v>23</v>
      </c>
      <c r="E608">
        <v>2026</v>
      </c>
      <c r="F608" s="3" t="str">
        <f t="shared" si="18"/>
        <v>AStorCORA L2026</v>
      </c>
      <c r="G608" s="9">
        <v>396.9</v>
      </c>
      <c r="H608" s="9">
        <v>396.9</v>
      </c>
      <c r="I608" s="9">
        <v>396.9</v>
      </c>
      <c r="J608" s="9">
        <v>322.8</v>
      </c>
      <c r="K608" s="9">
        <v>234.8</v>
      </c>
      <c r="L608" s="9">
        <v>324.8</v>
      </c>
      <c r="M608" s="9">
        <v>434.5</v>
      </c>
      <c r="N608" s="9">
        <v>577.29999999999995</v>
      </c>
      <c r="O608" s="9">
        <v>546.5</v>
      </c>
      <c r="P608" s="9">
        <v>344</v>
      </c>
      <c r="Q608" s="9">
        <v>285.39999999999998</v>
      </c>
      <c r="R608" s="9">
        <v>285.39999999999998</v>
      </c>
      <c r="S608" s="9">
        <v>285.39999999999998</v>
      </c>
      <c r="T608" s="9">
        <v>396.9</v>
      </c>
    </row>
    <row r="609" spans="1:20" x14ac:dyDescent="0.35">
      <c r="A609">
        <f t="shared" si="19"/>
        <v>609</v>
      </c>
      <c r="B609" s="3" t="s">
        <v>70</v>
      </c>
      <c r="C609" s="3" t="s">
        <v>74</v>
      </c>
      <c r="D609" s="3" t="s">
        <v>23</v>
      </c>
      <c r="E609">
        <v>2027</v>
      </c>
      <c r="F609" s="3" t="str">
        <f t="shared" si="18"/>
        <v>AStorCORA L2027</v>
      </c>
      <c r="G609" s="9">
        <v>396.9</v>
      </c>
      <c r="H609" s="9">
        <v>396.9</v>
      </c>
      <c r="I609" s="9">
        <v>396.9</v>
      </c>
      <c r="J609" s="9">
        <v>401.3</v>
      </c>
      <c r="K609" s="9">
        <v>234.8</v>
      </c>
      <c r="L609" s="9">
        <v>221.2</v>
      </c>
      <c r="M609" s="9">
        <v>251.3</v>
      </c>
      <c r="N609" s="9">
        <v>508.9</v>
      </c>
      <c r="O609" s="9">
        <v>660.6</v>
      </c>
      <c r="P609" s="9">
        <v>694.6</v>
      </c>
      <c r="Q609" s="9">
        <v>435.4</v>
      </c>
      <c r="R609" s="9">
        <v>285.39999999999998</v>
      </c>
      <c r="S609" s="9">
        <v>285.39999999999998</v>
      </c>
      <c r="T609" s="9">
        <v>396.9</v>
      </c>
    </row>
    <row r="610" spans="1:20" x14ac:dyDescent="0.35">
      <c r="A610">
        <f t="shared" si="19"/>
        <v>610</v>
      </c>
      <c r="B610" s="3" t="s">
        <v>70</v>
      </c>
      <c r="C610" s="3" t="s">
        <v>74</v>
      </c>
      <c r="D610" s="3" t="s">
        <v>23</v>
      </c>
      <c r="E610">
        <v>2028</v>
      </c>
      <c r="F610" s="3" t="str">
        <f t="shared" si="18"/>
        <v>AStorCORA L2028</v>
      </c>
      <c r="G610" s="9">
        <v>396.9</v>
      </c>
      <c r="H610" s="9">
        <v>396.9</v>
      </c>
      <c r="I610" s="9">
        <v>396.9</v>
      </c>
      <c r="J610" s="9">
        <v>322.8</v>
      </c>
      <c r="K610" s="9">
        <v>234.8</v>
      </c>
      <c r="L610" s="9">
        <v>187.3</v>
      </c>
      <c r="M610" s="9">
        <v>129</v>
      </c>
      <c r="N610" s="9">
        <v>329.3</v>
      </c>
      <c r="O610" s="9">
        <v>639.79999999999995</v>
      </c>
      <c r="P610" s="9">
        <v>408.8</v>
      </c>
      <c r="Q610" s="9">
        <v>285.39999999999998</v>
      </c>
      <c r="R610" s="9">
        <v>285.39999999999998</v>
      </c>
      <c r="S610" s="9">
        <v>285.39999999999998</v>
      </c>
      <c r="T610" s="9">
        <v>396.9</v>
      </c>
    </row>
    <row r="611" spans="1:20" x14ac:dyDescent="0.35">
      <c r="A611">
        <f t="shared" si="19"/>
        <v>611</v>
      </c>
      <c r="B611" s="3" t="s">
        <v>70</v>
      </c>
      <c r="C611" s="3" t="s">
        <v>74</v>
      </c>
      <c r="D611" s="3" t="s">
        <v>23</v>
      </c>
      <c r="E611">
        <v>2029</v>
      </c>
      <c r="F611" s="3" t="str">
        <f t="shared" si="18"/>
        <v>AStorCORA L2029</v>
      </c>
      <c r="G611" s="9">
        <v>396.9</v>
      </c>
      <c r="H611" s="9">
        <v>396.9</v>
      </c>
      <c r="I611" s="9">
        <v>396.9</v>
      </c>
      <c r="J611" s="9">
        <v>322.8</v>
      </c>
      <c r="K611" s="9">
        <v>248</v>
      </c>
      <c r="L611" s="9">
        <v>116.7</v>
      </c>
      <c r="M611" s="9">
        <v>409.7</v>
      </c>
      <c r="N611" s="9">
        <v>557</v>
      </c>
      <c r="O611" s="9">
        <v>916.6</v>
      </c>
      <c r="P611" s="9">
        <v>733.6</v>
      </c>
      <c r="Q611" s="9">
        <v>499.7</v>
      </c>
      <c r="R611" s="9">
        <v>382.8</v>
      </c>
      <c r="S611" s="9">
        <v>285.39999999999998</v>
      </c>
      <c r="T611" s="9">
        <v>396.9</v>
      </c>
    </row>
    <row r="612" spans="1:20" x14ac:dyDescent="0.35">
      <c r="A612">
        <f t="shared" si="19"/>
        <v>612</v>
      </c>
      <c r="B612" s="3" t="s">
        <v>70</v>
      </c>
      <c r="C612" s="3" t="s">
        <v>74</v>
      </c>
      <c r="D612" s="3" t="s">
        <v>24</v>
      </c>
      <c r="E612">
        <v>2020</v>
      </c>
      <c r="F612" s="3" t="str">
        <f t="shared" si="18"/>
        <v>AStorCANAL2020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9">
        <v>0</v>
      </c>
    </row>
    <row r="613" spans="1:20" x14ac:dyDescent="0.35">
      <c r="A613">
        <f t="shared" si="19"/>
        <v>613</v>
      </c>
      <c r="B613" s="3" t="s">
        <v>70</v>
      </c>
      <c r="C613" s="3" t="s">
        <v>74</v>
      </c>
      <c r="D613" s="3" t="s">
        <v>24</v>
      </c>
      <c r="E613">
        <v>2021</v>
      </c>
      <c r="F613" s="3" t="str">
        <f t="shared" si="18"/>
        <v>AStorCANAL2021</v>
      </c>
      <c r="G613" s="9">
        <v>0</v>
      </c>
      <c r="H613" s="9">
        <v>0</v>
      </c>
      <c r="I613" s="9">
        <v>0</v>
      </c>
      <c r="J613" s="9">
        <v>0</v>
      </c>
      <c r="K613" s="9">
        <v>0</v>
      </c>
      <c r="L613" s="9">
        <v>0</v>
      </c>
      <c r="M613" s="9">
        <v>0</v>
      </c>
      <c r="N613" s="9">
        <v>0</v>
      </c>
      <c r="O613" s="9">
        <v>0</v>
      </c>
      <c r="P613" s="9">
        <v>0</v>
      </c>
      <c r="Q613" s="9">
        <v>0</v>
      </c>
      <c r="R613" s="9">
        <v>0</v>
      </c>
      <c r="S613" s="9">
        <v>0</v>
      </c>
      <c r="T613" s="9">
        <v>0</v>
      </c>
    </row>
    <row r="614" spans="1:20" x14ac:dyDescent="0.35">
      <c r="A614">
        <f t="shared" si="19"/>
        <v>614</v>
      </c>
      <c r="B614" s="3" t="s">
        <v>70</v>
      </c>
      <c r="C614" s="3" t="s">
        <v>74</v>
      </c>
      <c r="D614" s="3" t="s">
        <v>24</v>
      </c>
      <c r="E614">
        <v>2022</v>
      </c>
      <c r="F614" s="3" t="str">
        <f t="shared" si="18"/>
        <v>AStorCANAL2022</v>
      </c>
      <c r="G614" s="9">
        <v>0</v>
      </c>
      <c r="H614" s="9">
        <v>0</v>
      </c>
      <c r="I614" s="9">
        <v>0</v>
      </c>
      <c r="J614" s="9">
        <v>0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0</v>
      </c>
    </row>
    <row r="615" spans="1:20" x14ac:dyDescent="0.35">
      <c r="A615">
        <f t="shared" si="19"/>
        <v>615</v>
      </c>
      <c r="B615" s="3" t="s">
        <v>70</v>
      </c>
      <c r="C615" s="3" t="s">
        <v>74</v>
      </c>
      <c r="D615" s="3" t="s">
        <v>24</v>
      </c>
      <c r="E615">
        <v>2023</v>
      </c>
      <c r="F615" s="3" t="str">
        <f t="shared" si="18"/>
        <v>AStorCANAL2023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</row>
    <row r="616" spans="1:20" x14ac:dyDescent="0.35">
      <c r="A616">
        <f t="shared" si="19"/>
        <v>616</v>
      </c>
      <c r="B616" s="3" t="s">
        <v>70</v>
      </c>
      <c r="C616" s="3" t="s">
        <v>74</v>
      </c>
      <c r="D616" s="3" t="s">
        <v>24</v>
      </c>
      <c r="E616">
        <v>2024</v>
      </c>
      <c r="F616" s="3" t="str">
        <f t="shared" si="18"/>
        <v>AStorCANAL2024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9">
        <v>0</v>
      </c>
    </row>
    <row r="617" spans="1:20" x14ac:dyDescent="0.35">
      <c r="A617">
        <f t="shared" si="19"/>
        <v>617</v>
      </c>
      <c r="B617" s="3" t="s">
        <v>70</v>
      </c>
      <c r="C617" s="3" t="s">
        <v>74</v>
      </c>
      <c r="D617" s="3" t="s">
        <v>24</v>
      </c>
      <c r="E617">
        <v>2025</v>
      </c>
      <c r="F617" s="3" t="str">
        <f t="shared" si="18"/>
        <v>AStorCANAL2025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</row>
    <row r="618" spans="1:20" x14ac:dyDescent="0.35">
      <c r="A618">
        <f t="shared" si="19"/>
        <v>618</v>
      </c>
      <c r="B618" s="3" t="s">
        <v>70</v>
      </c>
      <c r="C618" s="3" t="s">
        <v>74</v>
      </c>
      <c r="D618" s="3" t="s">
        <v>24</v>
      </c>
      <c r="E618">
        <v>2026</v>
      </c>
      <c r="F618" s="3" t="str">
        <f t="shared" si="18"/>
        <v>AStorCANAL2026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</row>
    <row r="619" spans="1:20" x14ac:dyDescent="0.35">
      <c r="A619">
        <f t="shared" si="19"/>
        <v>619</v>
      </c>
      <c r="B619" s="3" t="s">
        <v>70</v>
      </c>
      <c r="C619" s="3" t="s">
        <v>74</v>
      </c>
      <c r="D619" s="3" t="s">
        <v>24</v>
      </c>
      <c r="E619">
        <v>2027</v>
      </c>
      <c r="F619" s="3" t="str">
        <f t="shared" si="18"/>
        <v>AStorCANAL2027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9">
        <v>0</v>
      </c>
    </row>
    <row r="620" spans="1:20" x14ac:dyDescent="0.35">
      <c r="A620">
        <f t="shared" si="19"/>
        <v>620</v>
      </c>
      <c r="B620" s="3" t="s">
        <v>70</v>
      </c>
      <c r="C620" s="3" t="s">
        <v>74</v>
      </c>
      <c r="D620" s="3" t="s">
        <v>24</v>
      </c>
      <c r="E620">
        <v>2028</v>
      </c>
      <c r="F620" s="3" t="str">
        <f t="shared" si="18"/>
        <v>AStorCANAL2028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</row>
    <row r="621" spans="1:20" x14ac:dyDescent="0.35">
      <c r="A621">
        <f t="shared" si="19"/>
        <v>621</v>
      </c>
      <c r="B621" s="3" t="s">
        <v>70</v>
      </c>
      <c r="C621" s="3" t="s">
        <v>74</v>
      </c>
      <c r="D621" s="3" t="s">
        <v>24</v>
      </c>
      <c r="E621">
        <v>2029</v>
      </c>
      <c r="F621" s="3" t="str">
        <f t="shared" si="18"/>
        <v>AStorCANAL2029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</row>
    <row r="622" spans="1:20" x14ac:dyDescent="0.35">
      <c r="A622">
        <f t="shared" si="19"/>
        <v>622</v>
      </c>
      <c r="B622" s="3" t="s">
        <v>70</v>
      </c>
      <c r="C622" s="3" t="s">
        <v>74</v>
      </c>
      <c r="D622" s="3" t="s">
        <v>25</v>
      </c>
      <c r="E622">
        <v>2020</v>
      </c>
      <c r="F622" s="3" t="str">
        <f t="shared" si="18"/>
        <v>AStorUP BON2020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</row>
    <row r="623" spans="1:20" x14ac:dyDescent="0.35">
      <c r="A623">
        <f t="shared" si="19"/>
        <v>623</v>
      </c>
      <c r="B623" s="3" t="s">
        <v>70</v>
      </c>
      <c r="C623" s="3" t="s">
        <v>74</v>
      </c>
      <c r="D623" s="3" t="s">
        <v>25</v>
      </c>
      <c r="E623">
        <v>2021</v>
      </c>
      <c r="F623" s="3" t="str">
        <f t="shared" si="18"/>
        <v>AStorUP BON2021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</row>
    <row r="624" spans="1:20" x14ac:dyDescent="0.35">
      <c r="A624">
        <f t="shared" si="19"/>
        <v>624</v>
      </c>
      <c r="B624" s="3" t="s">
        <v>70</v>
      </c>
      <c r="C624" s="3" t="s">
        <v>74</v>
      </c>
      <c r="D624" s="3" t="s">
        <v>25</v>
      </c>
      <c r="E624">
        <v>2022</v>
      </c>
      <c r="F624" s="3" t="str">
        <f t="shared" si="18"/>
        <v>AStorUP BON2022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</row>
    <row r="625" spans="1:20" x14ac:dyDescent="0.35">
      <c r="A625">
        <f t="shared" si="19"/>
        <v>625</v>
      </c>
      <c r="B625" s="3" t="s">
        <v>70</v>
      </c>
      <c r="C625" s="3" t="s">
        <v>74</v>
      </c>
      <c r="D625" s="3" t="s">
        <v>25</v>
      </c>
      <c r="E625">
        <v>2023</v>
      </c>
      <c r="F625" s="3" t="str">
        <f t="shared" si="18"/>
        <v>AStorUP BON2023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</row>
    <row r="626" spans="1:20" x14ac:dyDescent="0.35">
      <c r="A626">
        <f t="shared" si="19"/>
        <v>626</v>
      </c>
      <c r="B626" s="3" t="s">
        <v>70</v>
      </c>
      <c r="C626" s="3" t="s">
        <v>74</v>
      </c>
      <c r="D626" s="3" t="s">
        <v>25</v>
      </c>
      <c r="E626">
        <v>2024</v>
      </c>
      <c r="F626" s="3" t="str">
        <f t="shared" si="18"/>
        <v>AStorUP BON2024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0</v>
      </c>
    </row>
    <row r="627" spans="1:20" x14ac:dyDescent="0.35">
      <c r="A627">
        <f t="shared" si="19"/>
        <v>627</v>
      </c>
      <c r="B627" s="3" t="s">
        <v>70</v>
      </c>
      <c r="C627" s="3" t="s">
        <v>74</v>
      </c>
      <c r="D627" s="3" t="s">
        <v>25</v>
      </c>
      <c r="E627">
        <v>2025</v>
      </c>
      <c r="F627" s="3" t="str">
        <f t="shared" si="18"/>
        <v>AStorUP BON2025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</v>
      </c>
    </row>
    <row r="628" spans="1:20" x14ac:dyDescent="0.35">
      <c r="A628">
        <f t="shared" si="19"/>
        <v>628</v>
      </c>
      <c r="B628" s="3" t="s">
        <v>70</v>
      </c>
      <c r="C628" s="3" t="s">
        <v>74</v>
      </c>
      <c r="D628" s="3" t="s">
        <v>25</v>
      </c>
      <c r="E628">
        <v>2026</v>
      </c>
      <c r="F628" s="3" t="str">
        <f t="shared" si="18"/>
        <v>AStorUP BON2026</v>
      </c>
      <c r="G628" s="9">
        <v>0</v>
      </c>
      <c r="H628" s="9">
        <v>0</v>
      </c>
      <c r="I628" s="9">
        <v>0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0</v>
      </c>
    </row>
    <row r="629" spans="1:20" x14ac:dyDescent="0.35">
      <c r="A629">
        <f t="shared" si="19"/>
        <v>629</v>
      </c>
      <c r="B629" s="3" t="s">
        <v>70</v>
      </c>
      <c r="C629" s="3" t="s">
        <v>74</v>
      </c>
      <c r="D629" s="3" t="s">
        <v>25</v>
      </c>
      <c r="E629">
        <v>2027</v>
      </c>
      <c r="F629" s="3" t="str">
        <f t="shared" si="18"/>
        <v>AStorUP BON2027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</row>
    <row r="630" spans="1:20" x14ac:dyDescent="0.35">
      <c r="A630">
        <f t="shared" si="19"/>
        <v>630</v>
      </c>
      <c r="B630" s="3" t="s">
        <v>70</v>
      </c>
      <c r="C630" s="3" t="s">
        <v>74</v>
      </c>
      <c r="D630" s="3" t="s">
        <v>25</v>
      </c>
      <c r="E630">
        <v>2028</v>
      </c>
      <c r="F630" s="3" t="str">
        <f t="shared" si="18"/>
        <v>AStorUP BON2028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</row>
    <row r="631" spans="1:20" x14ac:dyDescent="0.35">
      <c r="A631">
        <f t="shared" si="19"/>
        <v>631</v>
      </c>
      <c r="B631" s="3" t="s">
        <v>70</v>
      </c>
      <c r="C631" s="3" t="s">
        <v>74</v>
      </c>
      <c r="D631" s="3" t="s">
        <v>25</v>
      </c>
      <c r="E631">
        <v>2029</v>
      </c>
      <c r="F631" s="3" t="str">
        <f t="shared" si="18"/>
        <v>AStorUP BON2029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0</v>
      </c>
    </row>
    <row r="632" spans="1:20" x14ac:dyDescent="0.35">
      <c r="A632">
        <f t="shared" si="19"/>
        <v>632</v>
      </c>
      <c r="B632" s="3" t="s">
        <v>70</v>
      </c>
      <c r="C632" s="3" t="s">
        <v>74</v>
      </c>
      <c r="D632" s="3" t="s">
        <v>26</v>
      </c>
      <c r="E632">
        <v>2020</v>
      </c>
      <c r="F632" s="3" t="str">
        <f t="shared" si="18"/>
        <v>AStorLO BON2020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0</v>
      </c>
    </row>
    <row r="633" spans="1:20" x14ac:dyDescent="0.35">
      <c r="A633">
        <f t="shared" si="19"/>
        <v>633</v>
      </c>
      <c r="B633" s="3" t="s">
        <v>70</v>
      </c>
      <c r="C633" s="3" t="s">
        <v>74</v>
      </c>
      <c r="D633" s="3" t="s">
        <v>26</v>
      </c>
      <c r="E633">
        <v>2021</v>
      </c>
      <c r="F633" s="3" t="str">
        <f t="shared" si="18"/>
        <v>AStorLO BON2021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9">
        <v>0</v>
      </c>
    </row>
    <row r="634" spans="1:20" x14ac:dyDescent="0.35">
      <c r="A634">
        <f t="shared" si="19"/>
        <v>634</v>
      </c>
      <c r="B634" s="3" t="s">
        <v>70</v>
      </c>
      <c r="C634" s="3" t="s">
        <v>74</v>
      </c>
      <c r="D634" s="3" t="s">
        <v>26</v>
      </c>
      <c r="E634">
        <v>2022</v>
      </c>
      <c r="F634" s="3" t="str">
        <f t="shared" si="18"/>
        <v>AStorLO BON2022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</row>
    <row r="635" spans="1:20" x14ac:dyDescent="0.35">
      <c r="A635">
        <f t="shared" si="19"/>
        <v>635</v>
      </c>
      <c r="B635" s="3" t="s">
        <v>70</v>
      </c>
      <c r="C635" s="3" t="s">
        <v>74</v>
      </c>
      <c r="D635" s="3" t="s">
        <v>26</v>
      </c>
      <c r="E635">
        <v>2023</v>
      </c>
      <c r="F635" s="3" t="str">
        <f t="shared" si="18"/>
        <v>AStorLO BON2023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</row>
    <row r="636" spans="1:20" x14ac:dyDescent="0.35">
      <c r="A636">
        <f t="shared" si="19"/>
        <v>636</v>
      </c>
      <c r="B636" s="3" t="s">
        <v>70</v>
      </c>
      <c r="C636" s="3" t="s">
        <v>74</v>
      </c>
      <c r="D636" s="3" t="s">
        <v>26</v>
      </c>
      <c r="E636">
        <v>2024</v>
      </c>
      <c r="F636" s="3" t="str">
        <f t="shared" si="18"/>
        <v>AStorLO BON2024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</row>
    <row r="637" spans="1:20" x14ac:dyDescent="0.35">
      <c r="A637">
        <f t="shared" si="19"/>
        <v>637</v>
      </c>
      <c r="B637" s="3" t="s">
        <v>70</v>
      </c>
      <c r="C637" s="3" t="s">
        <v>74</v>
      </c>
      <c r="D637" s="3" t="s">
        <v>26</v>
      </c>
      <c r="E637">
        <v>2025</v>
      </c>
      <c r="F637" s="3" t="str">
        <f t="shared" si="18"/>
        <v>AStorLO BON2025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</row>
    <row r="638" spans="1:20" x14ac:dyDescent="0.35">
      <c r="A638">
        <f t="shared" si="19"/>
        <v>638</v>
      </c>
      <c r="B638" s="3" t="s">
        <v>70</v>
      </c>
      <c r="C638" s="3" t="s">
        <v>74</v>
      </c>
      <c r="D638" s="3" t="s">
        <v>26</v>
      </c>
      <c r="E638">
        <v>2026</v>
      </c>
      <c r="F638" s="3" t="str">
        <f t="shared" si="18"/>
        <v>AStorLO BON2026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9">
        <v>0</v>
      </c>
    </row>
    <row r="639" spans="1:20" x14ac:dyDescent="0.35">
      <c r="A639">
        <f t="shared" si="19"/>
        <v>639</v>
      </c>
      <c r="B639" s="3" t="s">
        <v>70</v>
      </c>
      <c r="C639" s="3" t="s">
        <v>74</v>
      </c>
      <c r="D639" s="3" t="s">
        <v>26</v>
      </c>
      <c r="E639">
        <v>2027</v>
      </c>
      <c r="F639" s="3" t="str">
        <f t="shared" si="18"/>
        <v>AStorLO BON2027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</row>
    <row r="640" spans="1:20" x14ac:dyDescent="0.35">
      <c r="A640">
        <f t="shared" si="19"/>
        <v>640</v>
      </c>
      <c r="B640" s="3" t="s">
        <v>70</v>
      </c>
      <c r="C640" s="3" t="s">
        <v>74</v>
      </c>
      <c r="D640" s="3" t="s">
        <v>26</v>
      </c>
      <c r="E640">
        <v>2028</v>
      </c>
      <c r="F640" s="3" t="str">
        <f t="shared" si="18"/>
        <v>AStorLO BON2028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</row>
    <row r="641" spans="1:20" x14ac:dyDescent="0.35">
      <c r="A641">
        <f t="shared" si="19"/>
        <v>641</v>
      </c>
      <c r="B641" s="3" t="s">
        <v>70</v>
      </c>
      <c r="C641" s="3" t="s">
        <v>74</v>
      </c>
      <c r="D641" s="3" t="s">
        <v>26</v>
      </c>
      <c r="E641">
        <v>2029</v>
      </c>
      <c r="F641" s="3" t="str">
        <f t="shared" si="18"/>
        <v>AStorLO BON2029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</row>
    <row r="642" spans="1:20" x14ac:dyDescent="0.35">
      <c r="A642">
        <f t="shared" si="19"/>
        <v>642</v>
      </c>
      <c r="B642" s="3" t="s">
        <v>70</v>
      </c>
      <c r="C642" s="3" t="s">
        <v>74</v>
      </c>
      <c r="D642" s="3" t="s">
        <v>27</v>
      </c>
      <c r="E642">
        <v>2020</v>
      </c>
      <c r="F642" s="3" t="str">
        <f t="shared" ref="F642:F705" si="20">_xlfn.CONCAT(B642,C642,D642,E642)</f>
        <v>AStorS SLOC2020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</row>
    <row r="643" spans="1:20" x14ac:dyDescent="0.35">
      <c r="A643">
        <f t="shared" ref="A643:A706" si="21">A642+1</f>
        <v>643</v>
      </c>
      <c r="B643" s="3" t="s">
        <v>70</v>
      </c>
      <c r="C643" s="3" t="s">
        <v>74</v>
      </c>
      <c r="D643" s="3" t="s">
        <v>27</v>
      </c>
      <c r="E643">
        <v>2021</v>
      </c>
      <c r="F643" s="3" t="str">
        <f t="shared" si="20"/>
        <v>AStorS SLOC2021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</row>
    <row r="644" spans="1:20" x14ac:dyDescent="0.35">
      <c r="A644">
        <f t="shared" si="21"/>
        <v>644</v>
      </c>
      <c r="B644" s="3" t="s">
        <v>70</v>
      </c>
      <c r="C644" s="3" t="s">
        <v>74</v>
      </c>
      <c r="D644" s="3" t="s">
        <v>27</v>
      </c>
      <c r="E644">
        <v>2022</v>
      </c>
      <c r="F644" s="3" t="str">
        <f t="shared" si="20"/>
        <v>AStorS SLOC2022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</row>
    <row r="645" spans="1:20" x14ac:dyDescent="0.35">
      <c r="A645">
        <f t="shared" si="21"/>
        <v>645</v>
      </c>
      <c r="B645" s="3" t="s">
        <v>70</v>
      </c>
      <c r="C645" s="3" t="s">
        <v>74</v>
      </c>
      <c r="D645" s="3" t="s">
        <v>27</v>
      </c>
      <c r="E645">
        <v>2023</v>
      </c>
      <c r="F645" s="3" t="str">
        <f t="shared" si="20"/>
        <v>AStorS SLOC2023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</row>
    <row r="646" spans="1:20" x14ac:dyDescent="0.35">
      <c r="A646">
        <f t="shared" si="21"/>
        <v>646</v>
      </c>
      <c r="B646" s="3" t="s">
        <v>70</v>
      </c>
      <c r="C646" s="3" t="s">
        <v>74</v>
      </c>
      <c r="D646" s="3" t="s">
        <v>27</v>
      </c>
      <c r="E646">
        <v>2024</v>
      </c>
      <c r="F646" s="3" t="str">
        <f t="shared" si="20"/>
        <v>AStorS SLOC2024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</row>
    <row r="647" spans="1:20" x14ac:dyDescent="0.35">
      <c r="A647">
        <f t="shared" si="21"/>
        <v>647</v>
      </c>
      <c r="B647" s="3" t="s">
        <v>70</v>
      </c>
      <c r="C647" s="3" t="s">
        <v>74</v>
      </c>
      <c r="D647" s="3" t="s">
        <v>27</v>
      </c>
      <c r="E647">
        <v>2025</v>
      </c>
      <c r="F647" s="3" t="str">
        <f t="shared" si="20"/>
        <v>AStorS SLOC2025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</row>
    <row r="648" spans="1:20" x14ac:dyDescent="0.35">
      <c r="A648">
        <f t="shared" si="21"/>
        <v>648</v>
      </c>
      <c r="B648" s="3" t="s">
        <v>70</v>
      </c>
      <c r="C648" s="3" t="s">
        <v>74</v>
      </c>
      <c r="D648" s="3" t="s">
        <v>27</v>
      </c>
      <c r="E648">
        <v>2026</v>
      </c>
      <c r="F648" s="3" t="str">
        <f t="shared" si="20"/>
        <v>AStorS SLOC2026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</row>
    <row r="649" spans="1:20" x14ac:dyDescent="0.35">
      <c r="A649">
        <f t="shared" si="21"/>
        <v>649</v>
      </c>
      <c r="B649" s="3" t="s">
        <v>70</v>
      </c>
      <c r="C649" s="3" t="s">
        <v>74</v>
      </c>
      <c r="D649" s="3" t="s">
        <v>27</v>
      </c>
      <c r="E649">
        <v>2027</v>
      </c>
      <c r="F649" s="3" t="str">
        <f t="shared" si="20"/>
        <v>AStorS SLOC2027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9">
        <v>0</v>
      </c>
    </row>
    <row r="650" spans="1:20" x14ac:dyDescent="0.35">
      <c r="A650">
        <f t="shared" si="21"/>
        <v>650</v>
      </c>
      <c r="B650" s="3" t="s">
        <v>70</v>
      </c>
      <c r="C650" s="3" t="s">
        <v>74</v>
      </c>
      <c r="D650" s="3" t="s">
        <v>27</v>
      </c>
      <c r="E650">
        <v>2028</v>
      </c>
      <c r="F650" s="3" t="str">
        <f t="shared" si="20"/>
        <v>AStorS SLOC2028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</row>
    <row r="651" spans="1:20" x14ac:dyDescent="0.35">
      <c r="A651">
        <f t="shared" si="21"/>
        <v>651</v>
      </c>
      <c r="B651" s="3" t="s">
        <v>70</v>
      </c>
      <c r="C651" s="3" t="s">
        <v>74</v>
      </c>
      <c r="D651" s="3" t="s">
        <v>27</v>
      </c>
      <c r="E651">
        <v>2029</v>
      </c>
      <c r="F651" s="3" t="str">
        <f t="shared" si="20"/>
        <v>AStorS SLOC2029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</row>
    <row r="652" spans="1:20" x14ac:dyDescent="0.35">
      <c r="A652">
        <f t="shared" si="21"/>
        <v>652</v>
      </c>
      <c r="B652" s="3" t="s">
        <v>70</v>
      </c>
      <c r="C652" s="3" t="s">
        <v>74</v>
      </c>
      <c r="D652" s="3" t="s">
        <v>28</v>
      </c>
      <c r="E652">
        <v>2020</v>
      </c>
      <c r="F652" s="3" t="str">
        <f t="shared" si="20"/>
        <v>AStorBRILL2020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</row>
    <row r="653" spans="1:20" x14ac:dyDescent="0.35">
      <c r="A653">
        <f t="shared" si="21"/>
        <v>653</v>
      </c>
      <c r="B653" s="3" t="s">
        <v>70</v>
      </c>
      <c r="C653" s="3" t="s">
        <v>74</v>
      </c>
      <c r="D653" s="3" t="s">
        <v>28</v>
      </c>
      <c r="E653">
        <v>2021</v>
      </c>
      <c r="F653" s="3" t="str">
        <f t="shared" si="20"/>
        <v>AStorBRILL2021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</row>
    <row r="654" spans="1:20" x14ac:dyDescent="0.35">
      <c r="A654">
        <f t="shared" si="21"/>
        <v>654</v>
      </c>
      <c r="B654" s="3" t="s">
        <v>70</v>
      </c>
      <c r="C654" s="3" t="s">
        <v>74</v>
      </c>
      <c r="D654" s="3" t="s">
        <v>28</v>
      </c>
      <c r="E654">
        <v>2022</v>
      </c>
      <c r="F654" s="3" t="str">
        <f t="shared" si="20"/>
        <v>AStorBRILL2022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</row>
    <row r="655" spans="1:20" x14ac:dyDescent="0.35">
      <c r="A655">
        <f t="shared" si="21"/>
        <v>655</v>
      </c>
      <c r="B655" s="3" t="s">
        <v>70</v>
      </c>
      <c r="C655" s="3" t="s">
        <v>74</v>
      </c>
      <c r="D655" s="3" t="s">
        <v>28</v>
      </c>
      <c r="E655">
        <v>2023</v>
      </c>
      <c r="F655" s="3" t="str">
        <f t="shared" si="20"/>
        <v>AStorBRILL2023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</row>
    <row r="656" spans="1:20" x14ac:dyDescent="0.35">
      <c r="A656">
        <f t="shared" si="21"/>
        <v>656</v>
      </c>
      <c r="B656" s="3" t="s">
        <v>70</v>
      </c>
      <c r="C656" s="3" t="s">
        <v>74</v>
      </c>
      <c r="D656" s="3" t="s">
        <v>28</v>
      </c>
      <c r="E656">
        <v>2024</v>
      </c>
      <c r="F656" s="3" t="str">
        <f t="shared" si="20"/>
        <v>AStorBRILL2024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</row>
    <row r="657" spans="1:20" x14ac:dyDescent="0.35">
      <c r="A657">
        <f t="shared" si="21"/>
        <v>657</v>
      </c>
      <c r="B657" s="3" t="s">
        <v>70</v>
      </c>
      <c r="C657" s="3" t="s">
        <v>74</v>
      </c>
      <c r="D657" s="3" t="s">
        <v>28</v>
      </c>
      <c r="E657">
        <v>2025</v>
      </c>
      <c r="F657" s="3" t="str">
        <f t="shared" si="20"/>
        <v>AStorBRILL2025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</row>
    <row r="658" spans="1:20" x14ac:dyDescent="0.35">
      <c r="A658">
        <f t="shared" si="21"/>
        <v>658</v>
      </c>
      <c r="B658" s="3" t="s">
        <v>70</v>
      </c>
      <c r="C658" s="3" t="s">
        <v>74</v>
      </c>
      <c r="D658" s="3" t="s">
        <v>28</v>
      </c>
      <c r="E658">
        <v>2026</v>
      </c>
      <c r="F658" s="3" t="str">
        <f t="shared" si="20"/>
        <v>AStorBRILL2026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</row>
    <row r="659" spans="1:20" x14ac:dyDescent="0.35">
      <c r="A659">
        <f t="shared" si="21"/>
        <v>659</v>
      </c>
      <c r="B659" s="3" t="s">
        <v>70</v>
      </c>
      <c r="C659" s="3" t="s">
        <v>74</v>
      </c>
      <c r="D659" s="3" t="s">
        <v>28</v>
      </c>
      <c r="E659">
        <v>2027</v>
      </c>
      <c r="F659" s="3" t="str">
        <f t="shared" si="20"/>
        <v>AStorBRILL2027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</row>
    <row r="660" spans="1:20" x14ac:dyDescent="0.35">
      <c r="A660">
        <f t="shared" si="21"/>
        <v>660</v>
      </c>
      <c r="B660" s="3" t="s">
        <v>70</v>
      </c>
      <c r="C660" s="3" t="s">
        <v>74</v>
      </c>
      <c r="D660" s="3" t="s">
        <v>28</v>
      </c>
      <c r="E660">
        <v>2028</v>
      </c>
      <c r="F660" s="3" t="str">
        <f t="shared" si="20"/>
        <v>AStorBRILL2028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</row>
    <row r="661" spans="1:20" x14ac:dyDescent="0.35">
      <c r="A661">
        <f t="shared" si="21"/>
        <v>661</v>
      </c>
      <c r="B661" s="3" t="s">
        <v>70</v>
      </c>
      <c r="C661" s="3" t="s">
        <v>74</v>
      </c>
      <c r="D661" s="3" t="s">
        <v>28</v>
      </c>
      <c r="E661">
        <v>2029</v>
      </c>
      <c r="F661" s="3" t="str">
        <f t="shared" si="20"/>
        <v>AStorBRILL2029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</row>
    <row r="662" spans="1:20" x14ac:dyDescent="0.35">
      <c r="A662">
        <f t="shared" si="21"/>
        <v>662</v>
      </c>
      <c r="B662" s="3" t="s">
        <v>70</v>
      </c>
      <c r="C662" s="3" t="s">
        <v>74</v>
      </c>
      <c r="D662" s="3" t="s">
        <v>29</v>
      </c>
      <c r="E662">
        <v>2020</v>
      </c>
      <c r="F662" s="3" t="str">
        <f t="shared" si="20"/>
        <v>AStorH HORS2020</v>
      </c>
      <c r="G662" s="9">
        <v>1371.4</v>
      </c>
      <c r="H662" s="9">
        <v>1373.3</v>
      </c>
      <c r="I662" s="9">
        <v>1341.1</v>
      </c>
      <c r="J662" s="9">
        <v>1158.4000000000001</v>
      </c>
      <c r="K662" s="9">
        <v>1105.5</v>
      </c>
      <c r="L662" s="9">
        <v>967.8</v>
      </c>
      <c r="M662" s="9">
        <v>911.4</v>
      </c>
      <c r="N662" s="9">
        <v>848</v>
      </c>
      <c r="O662" s="9">
        <v>1317</v>
      </c>
      <c r="P662" s="9">
        <v>1480.1</v>
      </c>
      <c r="Q662" s="9">
        <v>1465.3</v>
      </c>
      <c r="R662" s="9">
        <v>1445.8</v>
      </c>
      <c r="S662" s="9">
        <v>1419.2</v>
      </c>
      <c r="T662" s="9">
        <v>1386.7</v>
      </c>
    </row>
    <row r="663" spans="1:20" x14ac:dyDescent="0.35">
      <c r="A663">
        <f t="shared" si="21"/>
        <v>663</v>
      </c>
      <c r="B663" s="3" t="s">
        <v>70</v>
      </c>
      <c r="C663" s="3" t="s">
        <v>74</v>
      </c>
      <c r="D663" s="3" t="s">
        <v>29</v>
      </c>
      <c r="E663">
        <v>2021</v>
      </c>
      <c r="F663" s="3" t="str">
        <f t="shared" si="20"/>
        <v>AStorH HORS2021</v>
      </c>
      <c r="G663" s="9">
        <v>1405.3</v>
      </c>
      <c r="H663" s="9">
        <v>1445.8</v>
      </c>
      <c r="I663" s="9">
        <v>1377.3</v>
      </c>
      <c r="J663" s="9">
        <v>1250.7</v>
      </c>
      <c r="K663" s="9">
        <v>1178.0999999999999</v>
      </c>
      <c r="L663" s="9">
        <v>1126</v>
      </c>
      <c r="M663" s="9">
        <v>1119.5999999999999</v>
      </c>
      <c r="N663" s="9">
        <v>1227.5999999999999</v>
      </c>
      <c r="O663" s="9">
        <v>1459.1</v>
      </c>
      <c r="P663" s="9">
        <v>1480.1</v>
      </c>
      <c r="Q663" s="9">
        <v>1500.1</v>
      </c>
      <c r="R663" s="9">
        <v>1485</v>
      </c>
      <c r="S663" s="9">
        <v>1454.2</v>
      </c>
      <c r="T663" s="9">
        <v>1386.7</v>
      </c>
    </row>
    <row r="664" spans="1:20" x14ac:dyDescent="0.35">
      <c r="A664">
        <f t="shared" si="21"/>
        <v>664</v>
      </c>
      <c r="B664" s="3" t="s">
        <v>70</v>
      </c>
      <c r="C664" s="3" t="s">
        <v>74</v>
      </c>
      <c r="D664" s="3" t="s">
        <v>29</v>
      </c>
      <c r="E664">
        <v>2022</v>
      </c>
      <c r="F664" s="3" t="str">
        <f t="shared" si="20"/>
        <v>AStorH HORS2022</v>
      </c>
      <c r="G664" s="9">
        <v>1390.8</v>
      </c>
      <c r="H664" s="9">
        <v>1398.6</v>
      </c>
      <c r="I664" s="9">
        <v>1377.3</v>
      </c>
      <c r="J664" s="9">
        <v>1310.4000000000001</v>
      </c>
      <c r="K664" s="9">
        <v>1259.5999999999999</v>
      </c>
      <c r="L664" s="9">
        <v>1217.0999999999999</v>
      </c>
      <c r="M664" s="9">
        <v>1229.8</v>
      </c>
      <c r="N664" s="9">
        <v>1245.3</v>
      </c>
      <c r="O664" s="9">
        <v>1485.9</v>
      </c>
      <c r="P664" s="9">
        <v>1480.1</v>
      </c>
      <c r="Q664" s="9">
        <v>1458.9</v>
      </c>
      <c r="R664" s="9">
        <v>1440</v>
      </c>
      <c r="S664" s="9">
        <v>1421.3</v>
      </c>
      <c r="T664" s="9">
        <v>1386.7</v>
      </c>
    </row>
    <row r="665" spans="1:20" x14ac:dyDescent="0.35">
      <c r="A665">
        <f t="shared" si="21"/>
        <v>665</v>
      </c>
      <c r="B665" s="3" t="s">
        <v>70</v>
      </c>
      <c r="C665" s="3" t="s">
        <v>74</v>
      </c>
      <c r="D665" s="3" t="s">
        <v>29</v>
      </c>
      <c r="E665">
        <v>2023</v>
      </c>
      <c r="F665" s="3" t="str">
        <f t="shared" si="20"/>
        <v>AStorH HORS2023</v>
      </c>
      <c r="G665" s="9">
        <v>1370.8</v>
      </c>
      <c r="H665" s="9">
        <v>1344.1</v>
      </c>
      <c r="I665" s="9">
        <v>1301.0999999999999</v>
      </c>
      <c r="J665" s="9">
        <v>1152.8</v>
      </c>
      <c r="K665" s="9">
        <v>1096.7</v>
      </c>
      <c r="L665" s="9">
        <v>1187.7</v>
      </c>
      <c r="M665" s="9">
        <v>1280.5999999999999</v>
      </c>
      <c r="N665" s="9">
        <v>1320.3</v>
      </c>
      <c r="O665" s="9">
        <v>1400.7</v>
      </c>
      <c r="P665" s="9">
        <v>1480.1</v>
      </c>
      <c r="Q665" s="9">
        <v>1468.5</v>
      </c>
      <c r="R665" s="9">
        <v>1450.4</v>
      </c>
      <c r="S665" s="9">
        <v>1428.1</v>
      </c>
      <c r="T665" s="9">
        <v>1386.7</v>
      </c>
    </row>
    <row r="666" spans="1:20" x14ac:dyDescent="0.35">
      <c r="A666">
        <f t="shared" si="21"/>
        <v>666</v>
      </c>
      <c r="B666" s="3" t="s">
        <v>70</v>
      </c>
      <c r="C666" s="3" t="s">
        <v>74</v>
      </c>
      <c r="D666" s="3" t="s">
        <v>29</v>
      </c>
      <c r="E666">
        <v>2024</v>
      </c>
      <c r="F666" s="3" t="str">
        <f t="shared" si="20"/>
        <v>AStorH HORS2024</v>
      </c>
      <c r="G666" s="9">
        <v>1410.3</v>
      </c>
      <c r="H666" s="9">
        <v>1434</v>
      </c>
      <c r="I666" s="9">
        <v>1377.3</v>
      </c>
      <c r="J666" s="9">
        <v>1320.9</v>
      </c>
      <c r="K666" s="9">
        <v>1353.6</v>
      </c>
      <c r="L666" s="9">
        <v>1417</v>
      </c>
      <c r="M666" s="9">
        <v>1330.2</v>
      </c>
      <c r="N666" s="9">
        <v>1330.2</v>
      </c>
      <c r="O666" s="9">
        <v>1399.5</v>
      </c>
      <c r="P666" s="9">
        <v>1413.5</v>
      </c>
      <c r="Q666" s="9">
        <v>1407.2</v>
      </c>
      <c r="R666" s="9">
        <v>1404.2</v>
      </c>
      <c r="S666" s="9">
        <v>1378.7</v>
      </c>
      <c r="T666" s="9">
        <v>1328.9</v>
      </c>
    </row>
    <row r="667" spans="1:20" x14ac:dyDescent="0.35">
      <c r="A667">
        <f t="shared" si="21"/>
        <v>667</v>
      </c>
      <c r="B667" s="3" t="s">
        <v>70</v>
      </c>
      <c r="C667" s="3" t="s">
        <v>74</v>
      </c>
      <c r="D667" s="3" t="s">
        <v>29</v>
      </c>
      <c r="E667">
        <v>2025</v>
      </c>
      <c r="F667" s="3" t="str">
        <f t="shared" si="20"/>
        <v>AStorH HORS2025</v>
      </c>
      <c r="G667" s="9">
        <v>1285.8</v>
      </c>
      <c r="H667" s="9">
        <v>1240.7</v>
      </c>
      <c r="I667" s="9">
        <v>1183.8</v>
      </c>
      <c r="J667" s="9">
        <v>947</v>
      </c>
      <c r="K667" s="9">
        <v>882.2</v>
      </c>
      <c r="L667" s="9">
        <v>860.2</v>
      </c>
      <c r="M667" s="9">
        <v>863.6</v>
      </c>
      <c r="N667" s="9">
        <v>1006</v>
      </c>
      <c r="O667" s="9">
        <v>1410.6</v>
      </c>
      <c r="P667" s="9">
        <v>1480.1</v>
      </c>
      <c r="Q667" s="9">
        <v>1432.9</v>
      </c>
      <c r="R667" s="9">
        <v>1395.9</v>
      </c>
      <c r="S667" s="9">
        <v>1356.5</v>
      </c>
      <c r="T667" s="9">
        <v>1275</v>
      </c>
    </row>
    <row r="668" spans="1:20" x14ac:dyDescent="0.35">
      <c r="A668">
        <f t="shared" si="21"/>
        <v>668</v>
      </c>
      <c r="B668" s="3" t="s">
        <v>70</v>
      </c>
      <c r="C668" s="3" t="s">
        <v>74</v>
      </c>
      <c r="D668" s="3" t="s">
        <v>29</v>
      </c>
      <c r="E668">
        <v>2026</v>
      </c>
      <c r="F668" s="3" t="str">
        <f t="shared" si="20"/>
        <v>AStorH HORS2026</v>
      </c>
      <c r="G668" s="9">
        <v>1232.8</v>
      </c>
      <c r="H668" s="9">
        <v>1211.8</v>
      </c>
      <c r="I668" s="9">
        <v>1179</v>
      </c>
      <c r="J668" s="9">
        <v>1208.7</v>
      </c>
      <c r="K668" s="9">
        <v>1228.7</v>
      </c>
      <c r="L668" s="9">
        <v>1021.4</v>
      </c>
      <c r="M668" s="9">
        <v>920.5</v>
      </c>
      <c r="N668" s="9">
        <v>849.7</v>
      </c>
      <c r="O668" s="9">
        <v>1226.5</v>
      </c>
      <c r="P668" s="9">
        <v>1480.1</v>
      </c>
      <c r="Q668" s="9">
        <v>1492.6</v>
      </c>
      <c r="R668" s="9">
        <v>1475.4</v>
      </c>
      <c r="S668" s="9">
        <v>1449.5</v>
      </c>
      <c r="T668" s="9">
        <v>1386.7</v>
      </c>
    </row>
    <row r="669" spans="1:20" x14ac:dyDescent="0.35">
      <c r="A669">
        <f t="shared" si="21"/>
        <v>669</v>
      </c>
      <c r="B669" s="3" t="s">
        <v>70</v>
      </c>
      <c r="C669" s="3" t="s">
        <v>74</v>
      </c>
      <c r="D669" s="3" t="s">
        <v>29</v>
      </c>
      <c r="E669">
        <v>2027</v>
      </c>
      <c r="F669" s="3" t="str">
        <f t="shared" si="20"/>
        <v>AStorH HORS2027</v>
      </c>
      <c r="G669" s="9">
        <v>1405.4</v>
      </c>
      <c r="H669" s="9">
        <v>1423</v>
      </c>
      <c r="I669" s="9">
        <v>1377.3</v>
      </c>
      <c r="J669" s="9">
        <v>1210.9000000000001</v>
      </c>
      <c r="K669" s="9">
        <v>1152.7</v>
      </c>
      <c r="L669" s="9">
        <v>941.4</v>
      </c>
      <c r="M669" s="9">
        <v>892.3</v>
      </c>
      <c r="N669" s="9">
        <v>890.5</v>
      </c>
      <c r="O669" s="9">
        <v>1245.0999999999999</v>
      </c>
      <c r="P669" s="9">
        <v>1480.1</v>
      </c>
      <c r="Q669" s="9">
        <v>1503.4</v>
      </c>
      <c r="R669" s="9">
        <v>1503.4</v>
      </c>
      <c r="S669" s="9">
        <v>1469.3</v>
      </c>
      <c r="T669" s="9">
        <v>1386.7</v>
      </c>
    </row>
    <row r="670" spans="1:20" x14ac:dyDescent="0.35">
      <c r="A670">
        <f t="shared" si="21"/>
        <v>670</v>
      </c>
      <c r="B670" s="3" t="s">
        <v>70</v>
      </c>
      <c r="C670" s="3" t="s">
        <v>74</v>
      </c>
      <c r="D670" s="3" t="s">
        <v>29</v>
      </c>
      <c r="E670">
        <v>2028</v>
      </c>
      <c r="F670" s="3" t="str">
        <f t="shared" si="20"/>
        <v>AStorH HORS2028</v>
      </c>
      <c r="G670" s="9">
        <v>1372.4</v>
      </c>
      <c r="H670" s="9">
        <v>1354.3</v>
      </c>
      <c r="I670" s="9">
        <v>1367.6</v>
      </c>
      <c r="J670" s="9">
        <v>1266.2</v>
      </c>
      <c r="K670" s="9">
        <v>1191.0999999999999</v>
      </c>
      <c r="L670" s="9">
        <v>1101.8</v>
      </c>
      <c r="M670" s="9">
        <v>1089.7</v>
      </c>
      <c r="N670" s="9">
        <v>1080</v>
      </c>
      <c r="O670" s="9">
        <v>1354.5</v>
      </c>
      <c r="P670" s="9">
        <v>1480.1</v>
      </c>
      <c r="Q670" s="9">
        <v>1480.4</v>
      </c>
      <c r="R670" s="9">
        <v>1459.6</v>
      </c>
      <c r="S670" s="9">
        <v>1434.6</v>
      </c>
      <c r="T670" s="9">
        <v>1386.7</v>
      </c>
    </row>
    <row r="671" spans="1:20" x14ac:dyDescent="0.35">
      <c r="A671">
        <f t="shared" si="21"/>
        <v>671</v>
      </c>
      <c r="B671" s="3" t="s">
        <v>70</v>
      </c>
      <c r="C671" s="3" t="s">
        <v>74</v>
      </c>
      <c r="D671" s="3" t="s">
        <v>29</v>
      </c>
      <c r="E671">
        <v>2029</v>
      </c>
      <c r="F671" s="3" t="str">
        <f t="shared" si="20"/>
        <v>AStorH HORS2029</v>
      </c>
      <c r="G671" s="9">
        <v>1403.5</v>
      </c>
      <c r="H671" s="9">
        <v>1407</v>
      </c>
      <c r="I671" s="9">
        <v>1374.6</v>
      </c>
      <c r="J671" s="9">
        <v>1112.9000000000001</v>
      </c>
      <c r="K671" s="9">
        <v>858.9</v>
      </c>
      <c r="L671" s="9">
        <v>406.5</v>
      </c>
      <c r="M671" s="9">
        <v>436.1</v>
      </c>
      <c r="N671" s="9">
        <v>464</v>
      </c>
      <c r="O671" s="9">
        <v>884.4</v>
      </c>
      <c r="P671" s="9">
        <v>1480.1</v>
      </c>
      <c r="Q671" s="9">
        <v>1503.4</v>
      </c>
      <c r="R671" s="9">
        <v>1499.8</v>
      </c>
      <c r="S671" s="9">
        <v>1466.6</v>
      </c>
      <c r="T671" s="9">
        <v>1386.7</v>
      </c>
    </row>
    <row r="672" spans="1:20" x14ac:dyDescent="0.35">
      <c r="A672">
        <f t="shared" si="21"/>
        <v>672</v>
      </c>
      <c r="B672" s="3" t="s">
        <v>70</v>
      </c>
      <c r="C672" s="3" t="s">
        <v>74</v>
      </c>
      <c r="D672" s="3" t="s">
        <v>30</v>
      </c>
      <c r="E672">
        <v>2020</v>
      </c>
      <c r="F672" s="3" t="str">
        <f t="shared" si="20"/>
        <v>AStorCOLFLS2020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</row>
    <row r="673" spans="1:20" x14ac:dyDescent="0.35">
      <c r="A673">
        <f t="shared" si="21"/>
        <v>673</v>
      </c>
      <c r="B673" s="3" t="s">
        <v>70</v>
      </c>
      <c r="C673" s="3" t="s">
        <v>74</v>
      </c>
      <c r="D673" s="3" t="s">
        <v>30</v>
      </c>
      <c r="E673">
        <v>2021</v>
      </c>
      <c r="F673" s="3" t="str">
        <f t="shared" si="20"/>
        <v>AStorCOLFLS2021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</row>
    <row r="674" spans="1:20" x14ac:dyDescent="0.35">
      <c r="A674">
        <f t="shared" si="21"/>
        <v>674</v>
      </c>
      <c r="B674" s="3" t="s">
        <v>70</v>
      </c>
      <c r="C674" s="3" t="s">
        <v>74</v>
      </c>
      <c r="D674" s="3" t="s">
        <v>30</v>
      </c>
      <c r="E674">
        <v>2022</v>
      </c>
      <c r="F674" s="3" t="str">
        <f t="shared" si="20"/>
        <v>AStorCOLFLS2022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</row>
    <row r="675" spans="1:20" x14ac:dyDescent="0.35">
      <c r="A675">
        <f t="shared" si="21"/>
        <v>675</v>
      </c>
      <c r="B675" s="3" t="s">
        <v>70</v>
      </c>
      <c r="C675" s="3" t="s">
        <v>74</v>
      </c>
      <c r="D675" s="3" t="s">
        <v>30</v>
      </c>
      <c r="E675">
        <v>2023</v>
      </c>
      <c r="F675" s="3" t="str">
        <f t="shared" si="20"/>
        <v>AStorCOLFLS2023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</row>
    <row r="676" spans="1:20" x14ac:dyDescent="0.35">
      <c r="A676">
        <f t="shared" si="21"/>
        <v>676</v>
      </c>
      <c r="B676" s="3" t="s">
        <v>70</v>
      </c>
      <c r="C676" s="3" t="s">
        <v>74</v>
      </c>
      <c r="D676" s="3" t="s">
        <v>30</v>
      </c>
      <c r="E676">
        <v>2024</v>
      </c>
      <c r="F676" s="3" t="str">
        <f t="shared" si="20"/>
        <v>AStorCOLFLS2024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</row>
    <row r="677" spans="1:20" x14ac:dyDescent="0.35">
      <c r="A677">
        <f t="shared" si="21"/>
        <v>677</v>
      </c>
      <c r="B677" s="3" t="s">
        <v>70</v>
      </c>
      <c r="C677" s="3" t="s">
        <v>74</v>
      </c>
      <c r="D677" s="3" t="s">
        <v>30</v>
      </c>
      <c r="E677">
        <v>2025</v>
      </c>
      <c r="F677" s="3" t="str">
        <f t="shared" si="20"/>
        <v>AStorCOLFLS2025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9">
        <v>0</v>
      </c>
    </row>
    <row r="678" spans="1:20" x14ac:dyDescent="0.35">
      <c r="A678">
        <f t="shared" si="21"/>
        <v>678</v>
      </c>
      <c r="B678" s="3" t="s">
        <v>70</v>
      </c>
      <c r="C678" s="3" t="s">
        <v>74</v>
      </c>
      <c r="D678" s="3" t="s">
        <v>30</v>
      </c>
      <c r="E678">
        <v>2026</v>
      </c>
      <c r="F678" s="3" t="str">
        <f t="shared" si="20"/>
        <v>AStorCOLFLS2026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</row>
    <row r="679" spans="1:20" x14ac:dyDescent="0.35">
      <c r="A679">
        <f t="shared" si="21"/>
        <v>679</v>
      </c>
      <c r="B679" s="3" t="s">
        <v>70</v>
      </c>
      <c r="C679" s="3" t="s">
        <v>74</v>
      </c>
      <c r="D679" s="3" t="s">
        <v>30</v>
      </c>
      <c r="E679">
        <v>2027</v>
      </c>
      <c r="F679" s="3" t="str">
        <f t="shared" si="20"/>
        <v>AStorCOLFLS2027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</row>
    <row r="680" spans="1:20" x14ac:dyDescent="0.35">
      <c r="A680">
        <f t="shared" si="21"/>
        <v>680</v>
      </c>
      <c r="B680" s="3" t="s">
        <v>70</v>
      </c>
      <c r="C680" s="3" t="s">
        <v>74</v>
      </c>
      <c r="D680" s="3" t="s">
        <v>30</v>
      </c>
      <c r="E680">
        <v>2028</v>
      </c>
      <c r="F680" s="3" t="str">
        <f t="shared" si="20"/>
        <v>AStorCOLFLS2028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</row>
    <row r="681" spans="1:20" x14ac:dyDescent="0.35">
      <c r="A681">
        <f t="shared" si="21"/>
        <v>681</v>
      </c>
      <c r="B681" s="3" t="s">
        <v>70</v>
      </c>
      <c r="C681" s="3" t="s">
        <v>74</v>
      </c>
      <c r="D681" s="3" t="s">
        <v>30</v>
      </c>
      <c r="E681">
        <v>2029</v>
      </c>
      <c r="F681" s="3" t="str">
        <f t="shared" si="20"/>
        <v>AStorCOLFLS2029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</row>
    <row r="682" spans="1:20" x14ac:dyDescent="0.35">
      <c r="A682">
        <f t="shared" si="21"/>
        <v>682</v>
      </c>
      <c r="B682" s="3" t="s">
        <v>70</v>
      </c>
      <c r="C682" s="3" t="s">
        <v>74</v>
      </c>
      <c r="D682" s="3" t="s">
        <v>94</v>
      </c>
      <c r="E682">
        <v>2020</v>
      </c>
      <c r="F682" s="3" t="str">
        <f t="shared" si="20"/>
        <v>AStorSKQ2020</v>
      </c>
      <c r="G682" s="9">
        <v>488.6</v>
      </c>
      <c r="H682" s="9">
        <v>426.3</v>
      </c>
      <c r="I682" s="9">
        <v>302.8</v>
      </c>
      <c r="J682" s="9">
        <v>198.8</v>
      </c>
      <c r="K682" s="9">
        <v>101.8</v>
      </c>
      <c r="L682" s="9">
        <v>52.7</v>
      </c>
      <c r="M682" s="9">
        <v>95.6</v>
      </c>
      <c r="N682" s="9">
        <v>173.7</v>
      </c>
      <c r="O682" s="9">
        <v>548.4</v>
      </c>
      <c r="P682" s="9">
        <v>614.70000000000005</v>
      </c>
      <c r="Q682" s="9">
        <v>614.70000000000005</v>
      </c>
      <c r="R682" s="9">
        <v>614.70000000000005</v>
      </c>
      <c r="S682" s="9">
        <v>614.70000000000005</v>
      </c>
      <c r="T682" s="9">
        <v>583.1</v>
      </c>
    </row>
    <row r="683" spans="1:20" x14ac:dyDescent="0.35">
      <c r="A683">
        <f t="shared" si="21"/>
        <v>683</v>
      </c>
      <c r="B683" s="3" t="s">
        <v>70</v>
      </c>
      <c r="C683" s="3" t="s">
        <v>74</v>
      </c>
      <c r="D683" s="3" t="s">
        <v>94</v>
      </c>
      <c r="E683">
        <v>2021</v>
      </c>
      <c r="F683" s="3" t="str">
        <f t="shared" si="20"/>
        <v>AStorSKQ2021</v>
      </c>
      <c r="G683" s="9">
        <v>488.6</v>
      </c>
      <c r="H683" s="9">
        <v>426.3</v>
      </c>
      <c r="I683" s="9">
        <v>302.8</v>
      </c>
      <c r="J683" s="9">
        <v>198.8</v>
      </c>
      <c r="K683" s="9">
        <v>101.8</v>
      </c>
      <c r="L683" s="9">
        <v>29.9</v>
      </c>
      <c r="M683" s="9">
        <v>17.5</v>
      </c>
      <c r="N683" s="9">
        <v>235.8</v>
      </c>
      <c r="O683" s="9">
        <v>500.9</v>
      </c>
      <c r="P683" s="9">
        <v>614.70000000000005</v>
      </c>
      <c r="Q683" s="9">
        <v>614.70000000000005</v>
      </c>
      <c r="R683" s="9">
        <v>614.70000000000005</v>
      </c>
      <c r="S683" s="9">
        <v>614.70000000000005</v>
      </c>
      <c r="T683" s="9">
        <v>583.1</v>
      </c>
    </row>
    <row r="684" spans="1:20" x14ac:dyDescent="0.35">
      <c r="A684">
        <f t="shared" si="21"/>
        <v>684</v>
      </c>
      <c r="B684" s="3" t="s">
        <v>70</v>
      </c>
      <c r="C684" s="3" t="s">
        <v>74</v>
      </c>
      <c r="D684" s="3" t="s">
        <v>94</v>
      </c>
      <c r="E684">
        <v>2022</v>
      </c>
      <c r="F684" s="3" t="str">
        <f t="shared" si="20"/>
        <v>AStorSKQ2022</v>
      </c>
      <c r="G684" s="9">
        <v>488.6</v>
      </c>
      <c r="H684" s="9">
        <v>426.3</v>
      </c>
      <c r="I684" s="9">
        <v>302.8</v>
      </c>
      <c r="J684" s="9">
        <v>198.8</v>
      </c>
      <c r="K684" s="9">
        <v>101.8</v>
      </c>
      <c r="L684" s="9">
        <v>81.400000000000006</v>
      </c>
      <c r="M684" s="9">
        <v>84.9</v>
      </c>
      <c r="N684" s="9">
        <v>271.3</v>
      </c>
      <c r="O684" s="9">
        <v>484.6</v>
      </c>
      <c r="P684" s="9">
        <v>614.70000000000005</v>
      </c>
      <c r="Q684" s="9">
        <v>566.1</v>
      </c>
      <c r="R684" s="9">
        <v>573.29999999999995</v>
      </c>
      <c r="S684" s="9">
        <v>581.6</v>
      </c>
      <c r="T684" s="9">
        <v>583.1</v>
      </c>
    </row>
    <row r="685" spans="1:20" x14ac:dyDescent="0.35">
      <c r="A685">
        <f t="shared" si="21"/>
        <v>685</v>
      </c>
      <c r="B685" s="3" t="s">
        <v>70</v>
      </c>
      <c r="C685" s="3" t="s">
        <v>74</v>
      </c>
      <c r="D685" s="3" t="s">
        <v>94</v>
      </c>
      <c r="E685">
        <v>2023</v>
      </c>
      <c r="F685" s="3" t="str">
        <f t="shared" si="20"/>
        <v>AStorSKQ2023</v>
      </c>
      <c r="G685" s="9">
        <v>488.6</v>
      </c>
      <c r="H685" s="9">
        <v>426.3</v>
      </c>
      <c r="I685" s="9">
        <v>302.8</v>
      </c>
      <c r="J685" s="9">
        <v>198.8</v>
      </c>
      <c r="K685" s="9">
        <v>101.8</v>
      </c>
      <c r="L685" s="9">
        <v>67.099999999999994</v>
      </c>
      <c r="M685" s="9">
        <v>135.80000000000001</v>
      </c>
      <c r="N685" s="9">
        <v>309.2</v>
      </c>
      <c r="O685" s="9">
        <v>426.3</v>
      </c>
      <c r="P685" s="9">
        <v>468.6</v>
      </c>
      <c r="Q685" s="9">
        <v>447.7</v>
      </c>
      <c r="R685" s="9">
        <v>459.9</v>
      </c>
      <c r="S685" s="9">
        <v>463.8</v>
      </c>
      <c r="T685" s="9">
        <v>491.7</v>
      </c>
    </row>
    <row r="686" spans="1:20" x14ac:dyDescent="0.35">
      <c r="A686">
        <f t="shared" si="21"/>
        <v>686</v>
      </c>
      <c r="B686" s="3" t="s">
        <v>70</v>
      </c>
      <c r="C686" s="3" t="s">
        <v>74</v>
      </c>
      <c r="D686" s="3" t="s">
        <v>94</v>
      </c>
      <c r="E686">
        <v>2024</v>
      </c>
      <c r="F686" s="3" t="str">
        <f t="shared" si="20"/>
        <v>AStorSKQ2024</v>
      </c>
      <c r="G686" s="9">
        <v>488.6</v>
      </c>
      <c r="H686" s="9">
        <v>426.3</v>
      </c>
      <c r="I686" s="9">
        <v>302.8</v>
      </c>
      <c r="J686" s="9">
        <v>198.8</v>
      </c>
      <c r="K686" s="9">
        <v>101.8</v>
      </c>
      <c r="L686" s="9">
        <v>109.6</v>
      </c>
      <c r="M686" s="9">
        <v>263.2</v>
      </c>
      <c r="N686" s="9">
        <v>316.3</v>
      </c>
      <c r="O686" s="9">
        <v>426.3</v>
      </c>
      <c r="P686" s="9">
        <v>265.5</v>
      </c>
      <c r="Q686" s="9">
        <v>136.1</v>
      </c>
      <c r="R686" s="9">
        <v>136</v>
      </c>
      <c r="S686" s="9">
        <v>131.1</v>
      </c>
      <c r="T686" s="9">
        <v>136.69999999999999</v>
      </c>
    </row>
    <row r="687" spans="1:20" x14ac:dyDescent="0.35">
      <c r="A687">
        <f t="shared" si="21"/>
        <v>687</v>
      </c>
      <c r="B687" s="3" t="s">
        <v>70</v>
      </c>
      <c r="C687" s="3" t="s">
        <v>74</v>
      </c>
      <c r="D687" s="3" t="s">
        <v>94</v>
      </c>
      <c r="E687">
        <v>2025</v>
      </c>
      <c r="F687" s="3" t="str">
        <f t="shared" si="20"/>
        <v>AStorSKQ2025</v>
      </c>
      <c r="G687" s="9">
        <v>158.80000000000001</v>
      </c>
      <c r="H687" s="9">
        <v>180.1</v>
      </c>
      <c r="I687" s="9">
        <v>194.3</v>
      </c>
      <c r="J687" s="9">
        <v>198.8</v>
      </c>
      <c r="K687" s="9">
        <v>101.8</v>
      </c>
      <c r="L687" s="9">
        <v>29.9</v>
      </c>
      <c r="M687" s="9">
        <v>8.3000000000000007</v>
      </c>
      <c r="N687" s="9">
        <v>138.1</v>
      </c>
      <c r="O687" s="9">
        <v>438.5</v>
      </c>
      <c r="P687" s="9">
        <v>614.70000000000005</v>
      </c>
      <c r="Q687" s="9">
        <v>614.70000000000005</v>
      </c>
      <c r="R687" s="9">
        <v>614.70000000000005</v>
      </c>
      <c r="S687" s="9">
        <v>614.70000000000005</v>
      </c>
      <c r="T687" s="9">
        <v>583.1</v>
      </c>
    </row>
    <row r="688" spans="1:20" x14ac:dyDescent="0.35">
      <c r="A688">
        <f t="shared" si="21"/>
        <v>688</v>
      </c>
      <c r="B688" s="3" t="s">
        <v>70</v>
      </c>
      <c r="C688" s="3" t="s">
        <v>74</v>
      </c>
      <c r="D688" s="3" t="s">
        <v>94</v>
      </c>
      <c r="E688">
        <v>2026</v>
      </c>
      <c r="F688" s="3" t="str">
        <f t="shared" si="20"/>
        <v>AStorSKQ2026</v>
      </c>
      <c r="G688" s="9">
        <v>488.6</v>
      </c>
      <c r="H688" s="9">
        <v>426.3</v>
      </c>
      <c r="I688" s="9">
        <v>302.8</v>
      </c>
      <c r="J688" s="9">
        <v>198.8</v>
      </c>
      <c r="K688" s="9">
        <v>101.8</v>
      </c>
      <c r="L688" s="9">
        <v>180.6</v>
      </c>
      <c r="M688" s="9">
        <v>268.89999999999998</v>
      </c>
      <c r="N688" s="9">
        <v>481.1</v>
      </c>
      <c r="O688" s="9">
        <v>426.3</v>
      </c>
      <c r="P688" s="9">
        <v>614.70000000000005</v>
      </c>
      <c r="Q688" s="9">
        <v>614.70000000000005</v>
      </c>
      <c r="R688" s="9">
        <v>614.70000000000005</v>
      </c>
      <c r="S688" s="9">
        <v>614.70000000000005</v>
      </c>
      <c r="T688" s="9">
        <v>583.1</v>
      </c>
    </row>
    <row r="689" spans="1:20" x14ac:dyDescent="0.35">
      <c r="A689">
        <f t="shared" si="21"/>
        <v>689</v>
      </c>
      <c r="B689" s="3" t="s">
        <v>70</v>
      </c>
      <c r="C689" s="3" t="s">
        <v>74</v>
      </c>
      <c r="D689" s="3" t="s">
        <v>94</v>
      </c>
      <c r="E689">
        <v>2027</v>
      </c>
      <c r="F689" s="3" t="str">
        <f t="shared" si="20"/>
        <v>AStorSKQ2027</v>
      </c>
      <c r="G689" s="9">
        <v>488.6</v>
      </c>
      <c r="H689" s="9">
        <v>426.3</v>
      </c>
      <c r="I689" s="9">
        <v>302.8</v>
      </c>
      <c r="J689" s="9">
        <v>198.8</v>
      </c>
      <c r="K689" s="9">
        <v>101.8</v>
      </c>
      <c r="L689" s="9">
        <v>192.7</v>
      </c>
      <c r="M689" s="9">
        <v>316.3</v>
      </c>
      <c r="N689" s="9">
        <v>463.7</v>
      </c>
      <c r="O689" s="9">
        <v>614.70000000000005</v>
      </c>
      <c r="P689" s="9">
        <v>614.70000000000005</v>
      </c>
      <c r="Q689" s="9">
        <v>614.70000000000005</v>
      </c>
      <c r="R689" s="9">
        <v>614.70000000000005</v>
      </c>
      <c r="S689" s="9">
        <v>614.70000000000005</v>
      </c>
      <c r="T689" s="9">
        <v>583.1</v>
      </c>
    </row>
    <row r="690" spans="1:20" x14ac:dyDescent="0.35">
      <c r="A690">
        <f t="shared" si="21"/>
        <v>690</v>
      </c>
      <c r="B690" s="3" t="s">
        <v>70</v>
      </c>
      <c r="C690" s="3" t="s">
        <v>74</v>
      </c>
      <c r="D690" s="3" t="s">
        <v>94</v>
      </c>
      <c r="E690">
        <v>2028</v>
      </c>
      <c r="F690" s="3" t="str">
        <f t="shared" si="20"/>
        <v>AStorSKQ2028</v>
      </c>
      <c r="G690" s="9">
        <v>488.6</v>
      </c>
      <c r="H690" s="9">
        <v>426.3</v>
      </c>
      <c r="I690" s="9">
        <v>302.8</v>
      </c>
      <c r="J690" s="9">
        <v>198.8</v>
      </c>
      <c r="K690" s="9">
        <v>101.8</v>
      </c>
      <c r="L690" s="9">
        <v>143.80000000000001</v>
      </c>
      <c r="M690" s="9">
        <v>181</v>
      </c>
      <c r="N690" s="9">
        <v>241.8</v>
      </c>
      <c r="O690" s="9">
        <v>450.2</v>
      </c>
      <c r="P690" s="9">
        <v>614.70000000000005</v>
      </c>
      <c r="Q690" s="9">
        <v>614.70000000000005</v>
      </c>
      <c r="R690" s="9">
        <v>614.70000000000005</v>
      </c>
      <c r="S690" s="9">
        <v>614.70000000000005</v>
      </c>
      <c r="T690" s="9">
        <v>583.1</v>
      </c>
    </row>
    <row r="691" spans="1:20" x14ac:dyDescent="0.35">
      <c r="A691">
        <f t="shared" si="21"/>
        <v>691</v>
      </c>
      <c r="B691" s="3" t="s">
        <v>70</v>
      </c>
      <c r="C691" s="3" t="s">
        <v>74</v>
      </c>
      <c r="D691" s="3" t="s">
        <v>94</v>
      </c>
      <c r="E691">
        <v>2029</v>
      </c>
      <c r="F691" s="3" t="str">
        <f t="shared" si="20"/>
        <v>AStorSKQ2029</v>
      </c>
      <c r="G691" s="9">
        <v>488.6</v>
      </c>
      <c r="H691" s="9">
        <v>426.3</v>
      </c>
      <c r="I691" s="9">
        <v>302.8</v>
      </c>
      <c r="J691" s="9">
        <v>198.8</v>
      </c>
      <c r="K691" s="9">
        <v>132.80000000000001</v>
      </c>
      <c r="L691" s="9">
        <v>270.5</v>
      </c>
      <c r="M691" s="9">
        <v>335.3</v>
      </c>
      <c r="N691" s="9">
        <v>309.60000000000002</v>
      </c>
      <c r="O691" s="9">
        <v>545.9</v>
      </c>
      <c r="P691" s="9">
        <v>614.70000000000005</v>
      </c>
      <c r="Q691" s="9">
        <v>614.70000000000005</v>
      </c>
      <c r="R691" s="9">
        <v>614.70000000000005</v>
      </c>
      <c r="S691" s="9">
        <v>614.70000000000005</v>
      </c>
      <c r="T691" s="9">
        <v>583.1</v>
      </c>
    </row>
    <row r="692" spans="1:20" x14ac:dyDescent="0.35">
      <c r="A692">
        <f t="shared" si="21"/>
        <v>692</v>
      </c>
      <c r="B692" s="3" t="s">
        <v>70</v>
      </c>
      <c r="C692" s="3" t="s">
        <v>74</v>
      </c>
      <c r="D692" s="3" t="s">
        <v>31</v>
      </c>
      <c r="E692">
        <v>2020</v>
      </c>
      <c r="F692" s="3" t="str">
        <f t="shared" si="20"/>
        <v>AStorTHOM F2020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</row>
    <row r="693" spans="1:20" x14ac:dyDescent="0.35">
      <c r="A693">
        <f t="shared" si="21"/>
        <v>693</v>
      </c>
      <c r="B693" s="3" t="s">
        <v>70</v>
      </c>
      <c r="C693" s="3" t="s">
        <v>74</v>
      </c>
      <c r="D693" s="3" t="s">
        <v>31</v>
      </c>
      <c r="E693">
        <v>2021</v>
      </c>
      <c r="F693" s="3" t="str">
        <f t="shared" si="20"/>
        <v>AStorTHOM F2021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</row>
    <row r="694" spans="1:20" x14ac:dyDescent="0.35">
      <c r="A694">
        <f t="shared" si="21"/>
        <v>694</v>
      </c>
      <c r="B694" s="3" t="s">
        <v>70</v>
      </c>
      <c r="C694" s="3" t="s">
        <v>74</v>
      </c>
      <c r="D694" s="3" t="s">
        <v>31</v>
      </c>
      <c r="E694">
        <v>2022</v>
      </c>
      <c r="F694" s="3" t="str">
        <f t="shared" si="20"/>
        <v>AStorTHOM F2022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</row>
    <row r="695" spans="1:20" x14ac:dyDescent="0.35">
      <c r="A695">
        <f t="shared" si="21"/>
        <v>695</v>
      </c>
      <c r="B695" s="3" t="s">
        <v>70</v>
      </c>
      <c r="C695" s="3" t="s">
        <v>74</v>
      </c>
      <c r="D695" s="3" t="s">
        <v>31</v>
      </c>
      <c r="E695">
        <v>2023</v>
      </c>
      <c r="F695" s="3" t="str">
        <f t="shared" si="20"/>
        <v>AStorTHOM F2023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</row>
    <row r="696" spans="1:20" x14ac:dyDescent="0.35">
      <c r="A696">
        <f t="shared" si="21"/>
        <v>696</v>
      </c>
      <c r="B696" s="3" t="s">
        <v>70</v>
      </c>
      <c r="C696" s="3" t="s">
        <v>74</v>
      </c>
      <c r="D696" s="3" t="s">
        <v>31</v>
      </c>
      <c r="E696">
        <v>2024</v>
      </c>
      <c r="F696" s="3" t="str">
        <f t="shared" si="20"/>
        <v>AStorTHOM F2024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</row>
    <row r="697" spans="1:20" x14ac:dyDescent="0.35">
      <c r="A697">
        <f t="shared" si="21"/>
        <v>697</v>
      </c>
      <c r="B697" s="3" t="s">
        <v>70</v>
      </c>
      <c r="C697" s="3" t="s">
        <v>74</v>
      </c>
      <c r="D697" s="3" t="s">
        <v>31</v>
      </c>
      <c r="E697">
        <v>2025</v>
      </c>
      <c r="F697" s="3" t="str">
        <f t="shared" si="20"/>
        <v>AStorTHOM F2025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</row>
    <row r="698" spans="1:20" x14ac:dyDescent="0.35">
      <c r="A698">
        <f t="shared" si="21"/>
        <v>698</v>
      </c>
      <c r="B698" s="3" t="s">
        <v>70</v>
      </c>
      <c r="C698" s="3" t="s">
        <v>74</v>
      </c>
      <c r="D698" s="3" t="s">
        <v>31</v>
      </c>
      <c r="E698">
        <v>2026</v>
      </c>
      <c r="F698" s="3" t="str">
        <f t="shared" si="20"/>
        <v>AStorTHOM F2026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</row>
    <row r="699" spans="1:20" x14ac:dyDescent="0.35">
      <c r="A699">
        <f t="shared" si="21"/>
        <v>699</v>
      </c>
      <c r="B699" s="3" t="s">
        <v>70</v>
      </c>
      <c r="C699" s="3" t="s">
        <v>74</v>
      </c>
      <c r="D699" s="3" t="s">
        <v>31</v>
      </c>
      <c r="E699">
        <v>2027</v>
      </c>
      <c r="F699" s="3" t="str">
        <f t="shared" si="20"/>
        <v>AStorTHOM F2027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</row>
    <row r="700" spans="1:20" x14ac:dyDescent="0.35">
      <c r="A700">
        <f t="shared" si="21"/>
        <v>700</v>
      </c>
      <c r="B700" s="3" t="s">
        <v>70</v>
      </c>
      <c r="C700" s="3" t="s">
        <v>74</v>
      </c>
      <c r="D700" s="3" t="s">
        <v>31</v>
      </c>
      <c r="E700">
        <v>2028</v>
      </c>
      <c r="F700" s="3" t="str">
        <f t="shared" si="20"/>
        <v>AStorTHOM F2028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</row>
    <row r="701" spans="1:20" x14ac:dyDescent="0.35">
      <c r="A701">
        <f t="shared" si="21"/>
        <v>701</v>
      </c>
      <c r="B701" s="3" t="s">
        <v>70</v>
      </c>
      <c r="C701" s="3" t="s">
        <v>74</v>
      </c>
      <c r="D701" s="3" t="s">
        <v>31</v>
      </c>
      <c r="E701">
        <v>2029</v>
      </c>
      <c r="F701" s="3" t="str">
        <f t="shared" si="20"/>
        <v>AStorTHOM F2029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</row>
    <row r="702" spans="1:20" x14ac:dyDescent="0.35">
      <c r="A702">
        <f t="shared" si="21"/>
        <v>702</v>
      </c>
      <c r="B702" s="3" t="s">
        <v>70</v>
      </c>
      <c r="C702" s="3" t="s">
        <v>74</v>
      </c>
      <c r="D702" s="3" t="s">
        <v>32</v>
      </c>
      <c r="E702">
        <v>2020</v>
      </c>
      <c r="F702" s="3" t="str">
        <f t="shared" si="20"/>
        <v>AStorNOXON2020</v>
      </c>
      <c r="G702" s="9">
        <v>116.3</v>
      </c>
      <c r="H702" s="9">
        <v>112.3</v>
      </c>
      <c r="I702" s="9">
        <v>112.3</v>
      </c>
      <c r="J702" s="9">
        <v>112.3</v>
      </c>
      <c r="K702" s="9">
        <v>100.8</v>
      </c>
      <c r="L702" s="9">
        <v>100.8</v>
      </c>
      <c r="M702" s="9">
        <v>100.8</v>
      </c>
      <c r="N702" s="9">
        <v>116.3</v>
      </c>
      <c r="O702" s="9">
        <v>116.3</v>
      </c>
      <c r="P702" s="9">
        <v>116.3</v>
      </c>
      <c r="Q702" s="9">
        <v>116.3</v>
      </c>
      <c r="R702" s="9">
        <v>116.3</v>
      </c>
      <c r="S702" s="9">
        <v>116.3</v>
      </c>
      <c r="T702" s="9">
        <v>116.3</v>
      </c>
    </row>
    <row r="703" spans="1:20" x14ac:dyDescent="0.35">
      <c r="A703">
        <f t="shared" si="21"/>
        <v>703</v>
      </c>
      <c r="B703" s="3" t="s">
        <v>70</v>
      </c>
      <c r="C703" s="3" t="s">
        <v>74</v>
      </c>
      <c r="D703" s="3" t="s">
        <v>32</v>
      </c>
      <c r="E703">
        <v>2021</v>
      </c>
      <c r="F703" s="3" t="str">
        <f t="shared" si="20"/>
        <v>AStorNOXON2021</v>
      </c>
      <c r="G703" s="9">
        <v>116.3</v>
      </c>
      <c r="H703" s="9">
        <v>112.3</v>
      </c>
      <c r="I703" s="9">
        <v>112.3</v>
      </c>
      <c r="J703" s="9">
        <v>112.3</v>
      </c>
      <c r="K703" s="9">
        <v>100.8</v>
      </c>
      <c r="L703" s="9">
        <v>100.8</v>
      </c>
      <c r="M703" s="9">
        <v>100.8</v>
      </c>
      <c r="N703" s="9">
        <v>116.3</v>
      </c>
      <c r="O703" s="9">
        <v>116.3</v>
      </c>
      <c r="P703" s="9">
        <v>116.3</v>
      </c>
      <c r="Q703" s="9">
        <v>116.3</v>
      </c>
      <c r="R703" s="9">
        <v>116.3</v>
      </c>
      <c r="S703" s="9">
        <v>116.3</v>
      </c>
      <c r="T703" s="9">
        <v>116.3</v>
      </c>
    </row>
    <row r="704" spans="1:20" x14ac:dyDescent="0.35">
      <c r="A704">
        <f t="shared" si="21"/>
        <v>704</v>
      </c>
      <c r="B704" s="3" t="s">
        <v>70</v>
      </c>
      <c r="C704" s="3" t="s">
        <v>74</v>
      </c>
      <c r="D704" s="3" t="s">
        <v>32</v>
      </c>
      <c r="E704">
        <v>2022</v>
      </c>
      <c r="F704" s="3" t="str">
        <f t="shared" si="20"/>
        <v>AStorNOXON2022</v>
      </c>
      <c r="G704" s="9">
        <v>116.3</v>
      </c>
      <c r="H704" s="9">
        <v>112.3</v>
      </c>
      <c r="I704" s="9">
        <v>112.3</v>
      </c>
      <c r="J704" s="9">
        <v>112.3</v>
      </c>
      <c r="K704" s="9">
        <v>100.8</v>
      </c>
      <c r="L704" s="9">
        <v>100.8</v>
      </c>
      <c r="M704" s="9">
        <v>100.8</v>
      </c>
      <c r="N704" s="9">
        <v>116.3</v>
      </c>
      <c r="O704" s="9">
        <v>116.3</v>
      </c>
      <c r="P704" s="9">
        <v>116.3</v>
      </c>
      <c r="Q704" s="9">
        <v>116.3</v>
      </c>
      <c r="R704" s="9">
        <v>116.3</v>
      </c>
      <c r="S704" s="9">
        <v>116.3</v>
      </c>
      <c r="T704" s="9">
        <v>116.3</v>
      </c>
    </row>
    <row r="705" spans="1:20" x14ac:dyDescent="0.35">
      <c r="A705">
        <f t="shared" si="21"/>
        <v>705</v>
      </c>
      <c r="B705" s="3" t="s">
        <v>70</v>
      </c>
      <c r="C705" s="3" t="s">
        <v>74</v>
      </c>
      <c r="D705" s="3" t="s">
        <v>32</v>
      </c>
      <c r="E705">
        <v>2023</v>
      </c>
      <c r="F705" s="3" t="str">
        <f t="shared" si="20"/>
        <v>AStorNOXON2023</v>
      </c>
      <c r="G705" s="9">
        <v>116.3</v>
      </c>
      <c r="H705" s="9">
        <v>112.3</v>
      </c>
      <c r="I705" s="9">
        <v>112.3</v>
      </c>
      <c r="J705" s="9">
        <v>112.3</v>
      </c>
      <c r="K705" s="9">
        <v>100.8</v>
      </c>
      <c r="L705" s="9">
        <v>100.8</v>
      </c>
      <c r="M705" s="9">
        <v>100.8</v>
      </c>
      <c r="N705" s="9">
        <v>116.3</v>
      </c>
      <c r="O705" s="9">
        <v>116.3</v>
      </c>
      <c r="P705" s="9">
        <v>116.3</v>
      </c>
      <c r="Q705" s="9">
        <v>116.3</v>
      </c>
      <c r="R705" s="9">
        <v>116.3</v>
      </c>
      <c r="S705" s="9">
        <v>116.3</v>
      </c>
      <c r="T705" s="9">
        <v>116.3</v>
      </c>
    </row>
    <row r="706" spans="1:20" x14ac:dyDescent="0.35">
      <c r="A706">
        <f t="shared" si="21"/>
        <v>706</v>
      </c>
      <c r="B706" s="3" t="s">
        <v>70</v>
      </c>
      <c r="C706" s="3" t="s">
        <v>74</v>
      </c>
      <c r="D706" s="3" t="s">
        <v>32</v>
      </c>
      <c r="E706">
        <v>2024</v>
      </c>
      <c r="F706" s="3" t="str">
        <f t="shared" ref="F706:F769" si="22">_xlfn.CONCAT(B706,C706,D706,E706)</f>
        <v>AStorNOXON2024</v>
      </c>
      <c r="G706" s="9">
        <v>116.3</v>
      </c>
      <c r="H706" s="9">
        <v>112.3</v>
      </c>
      <c r="I706" s="9">
        <v>112.3</v>
      </c>
      <c r="J706" s="9">
        <v>112.3</v>
      </c>
      <c r="K706" s="9">
        <v>100.8</v>
      </c>
      <c r="L706" s="9">
        <v>100.8</v>
      </c>
      <c r="M706" s="9">
        <v>100.8</v>
      </c>
      <c r="N706" s="9">
        <v>116.3</v>
      </c>
      <c r="O706" s="9">
        <v>116.3</v>
      </c>
      <c r="P706" s="9">
        <v>116.3</v>
      </c>
      <c r="Q706" s="9">
        <v>116.3</v>
      </c>
      <c r="R706" s="9">
        <v>116.3</v>
      </c>
      <c r="S706" s="9">
        <v>109.9</v>
      </c>
      <c r="T706" s="9">
        <v>116.3</v>
      </c>
    </row>
    <row r="707" spans="1:20" x14ac:dyDescent="0.35">
      <c r="A707">
        <f t="shared" ref="A707:A770" si="23">A706+1</f>
        <v>707</v>
      </c>
      <c r="B707" s="3" t="s">
        <v>70</v>
      </c>
      <c r="C707" s="3" t="s">
        <v>74</v>
      </c>
      <c r="D707" s="3" t="s">
        <v>32</v>
      </c>
      <c r="E707">
        <v>2025</v>
      </c>
      <c r="F707" s="3" t="str">
        <f t="shared" si="22"/>
        <v>AStorNOXON2025</v>
      </c>
      <c r="G707" s="9">
        <v>116.3</v>
      </c>
      <c r="H707" s="9">
        <v>112.3</v>
      </c>
      <c r="I707" s="9">
        <v>111.1</v>
      </c>
      <c r="J707" s="9">
        <v>112.3</v>
      </c>
      <c r="K707" s="9">
        <v>100.8</v>
      </c>
      <c r="L707" s="9">
        <v>100.8</v>
      </c>
      <c r="M707" s="9">
        <v>100.8</v>
      </c>
      <c r="N707" s="9">
        <v>116.3</v>
      </c>
      <c r="O707" s="9">
        <v>116.3</v>
      </c>
      <c r="P707" s="9">
        <v>116.3</v>
      </c>
      <c r="Q707" s="9">
        <v>116.3</v>
      </c>
      <c r="R707" s="9">
        <v>116.3</v>
      </c>
      <c r="S707" s="9">
        <v>116.3</v>
      </c>
      <c r="T707" s="9">
        <v>116.3</v>
      </c>
    </row>
    <row r="708" spans="1:20" x14ac:dyDescent="0.35">
      <c r="A708">
        <f t="shared" si="23"/>
        <v>708</v>
      </c>
      <c r="B708" s="3" t="s">
        <v>70</v>
      </c>
      <c r="C708" s="3" t="s">
        <v>74</v>
      </c>
      <c r="D708" s="3" t="s">
        <v>32</v>
      </c>
      <c r="E708">
        <v>2026</v>
      </c>
      <c r="F708" s="3" t="str">
        <f t="shared" si="22"/>
        <v>AStorNOXON2026</v>
      </c>
      <c r="G708" s="9">
        <v>116.3</v>
      </c>
      <c r="H708" s="9">
        <v>112.3</v>
      </c>
      <c r="I708" s="9">
        <v>112.3</v>
      </c>
      <c r="J708" s="9">
        <v>112.3</v>
      </c>
      <c r="K708" s="9">
        <v>100.8</v>
      </c>
      <c r="L708" s="9">
        <v>100.8</v>
      </c>
      <c r="M708" s="9">
        <v>100.8</v>
      </c>
      <c r="N708" s="9">
        <v>116.3</v>
      </c>
      <c r="O708" s="9">
        <v>116.3</v>
      </c>
      <c r="P708" s="9">
        <v>116.3</v>
      </c>
      <c r="Q708" s="9">
        <v>116.3</v>
      </c>
      <c r="R708" s="9">
        <v>116.3</v>
      </c>
      <c r="S708" s="9">
        <v>116.3</v>
      </c>
      <c r="T708" s="9">
        <v>116.3</v>
      </c>
    </row>
    <row r="709" spans="1:20" x14ac:dyDescent="0.35">
      <c r="A709">
        <f t="shared" si="23"/>
        <v>709</v>
      </c>
      <c r="B709" s="3" t="s">
        <v>70</v>
      </c>
      <c r="C709" s="3" t="s">
        <v>74</v>
      </c>
      <c r="D709" s="3" t="s">
        <v>32</v>
      </c>
      <c r="E709">
        <v>2027</v>
      </c>
      <c r="F709" s="3" t="str">
        <f t="shared" si="22"/>
        <v>AStorNOXON2027</v>
      </c>
      <c r="G709" s="9">
        <v>116.3</v>
      </c>
      <c r="H709" s="9">
        <v>112.3</v>
      </c>
      <c r="I709" s="9">
        <v>112.3</v>
      </c>
      <c r="J709" s="9">
        <v>112.3</v>
      </c>
      <c r="K709" s="9">
        <v>100.8</v>
      </c>
      <c r="L709" s="9">
        <v>100.8</v>
      </c>
      <c r="M709" s="9">
        <v>100.8</v>
      </c>
      <c r="N709" s="9">
        <v>116.3</v>
      </c>
      <c r="O709" s="9">
        <v>116.3</v>
      </c>
      <c r="P709" s="9">
        <v>116.3</v>
      </c>
      <c r="Q709" s="9">
        <v>116.3</v>
      </c>
      <c r="R709" s="9">
        <v>116.3</v>
      </c>
      <c r="S709" s="9">
        <v>116.3</v>
      </c>
      <c r="T709" s="9">
        <v>116.3</v>
      </c>
    </row>
    <row r="710" spans="1:20" x14ac:dyDescent="0.35">
      <c r="A710">
        <f t="shared" si="23"/>
        <v>710</v>
      </c>
      <c r="B710" s="3" t="s">
        <v>70</v>
      </c>
      <c r="C710" s="3" t="s">
        <v>74</v>
      </c>
      <c r="D710" s="3" t="s">
        <v>32</v>
      </c>
      <c r="E710">
        <v>2028</v>
      </c>
      <c r="F710" s="3" t="str">
        <f t="shared" si="22"/>
        <v>AStorNOXON2028</v>
      </c>
      <c r="G710" s="9">
        <v>116.3</v>
      </c>
      <c r="H710" s="9">
        <v>112.3</v>
      </c>
      <c r="I710" s="9">
        <v>112.3</v>
      </c>
      <c r="J710" s="9">
        <v>112.3</v>
      </c>
      <c r="K710" s="9">
        <v>100.8</v>
      </c>
      <c r="L710" s="9">
        <v>100.8</v>
      </c>
      <c r="M710" s="9">
        <v>100.8</v>
      </c>
      <c r="N710" s="9">
        <v>116.3</v>
      </c>
      <c r="O710" s="9">
        <v>116.3</v>
      </c>
      <c r="P710" s="9">
        <v>116.3</v>
      </c>
      <c r="Q710" s="9">
        <v>116.3</v>
      </c>
      <c r="R710" s="9">
        <v>116.3</v>
      </c>
      <c r="S710" s="9">
        <v>116.3</v>
      </c>
      <c r="T710" s="9">
        <v>116.3</v>
      </c>
    </row>
    <row r="711" spans="1:20" x14ac:dyDescent="0.35">
      <c r="A711">
        <f t="shared" si="23"/>
        <v>711</v>
      </c>
      <c r="B711" s="3" t="s">
        <v>70</v>
      </c>
      <c r="C711" s="3" t="s">
        <v>74</v>
      </c>
      <c r="D711" s="3" t="s">
        <v>32</v>
      </c>
      <c r="E711">
        <v>2029</v>
      </c>
      <c r="F711" s="3" t="str">
        <f t="shared" si="22"/>
        <v>AStorNOXON2029</v>
      </c>
      <c r="G711" s="9">
        <v>116.3</v>
      </c>
      <c r="H711" s="9">
        <v>112.3</v>
      </c>
      <c r="I711" s="9">
        <v>112.3</v>
      </c>
      <c r="J711" s="9">
        <v>112.3</v>
      </c>
      <c r="K711" s="9">
        <v>100.8</v>
      </c>
      <c r="L711" s="9">
        <v>100.8</v>
      </c>
      <c r="M711" s="9">
        <v>100.8</v>
      </c>
      <c r="N711" s="9">
        <v>116.3</v>
      </c>
      <c r="O711" s="9">
        <v>116.3</v>
      </c>
      <c r="P711" s="9">
        <v>116.3</v>
      </c>
      <c r="Q711" s="9">
        <v>116.3</v>
      </c>
      <c r="R711" s="9">
        <v>116.3</v>
      </c>
      <c r="S711" s="9">
        <v>116.3</v>
      </c>
      <c r="T711" s="9">
        <v>116.3</v>
      </c>
    </row>
    <row r="712" spans="1:20" x14ac:dyDescent="0.35">
      <c r="A712">
        <f t="shared" si="23"/>
        <v>712</v>
      </c>
      <c r="B712" s="3" t="s">
        <v>70</v>
      </c>
      <c r="C712" s="3" t="s">
        <v>74</v>
      </c>
      <c r="D712" s="3" t="s">
        <v>33</v>
      </c>
      <c r="E712">
        <v>2020</v>
      </c>
      <c r="F712" s="3" t="str">
        <f t="shared" si="22"/>
        <v>AStorCAB G2020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</row>
    <row r="713" spans="1:20" x14ac:dyDescent="0.35">
      <c r="A713">
        <f t="shared" si="23"/>
        <v>713</v>
      </c>
      <c r="B713" s="3" t="s">
        <v>70</v>
      </c>
      <c r="C713" s="3" t="s">
        <v>74</v>
      </c>
      <c r="D713" s="3" t="s">
        <v>33</v>
      </c>
      <c r="E713">
        <v>2021</v>
      </c>
      <c r="F713" s="3" t="str">
        <f t="shared" si="22"/>
        <v>AStorCAB G2021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</row>
    <row r="714" spans="1:20" x14ac:dyDescent="0.35">
      <c r="A714">
        <f t="shared" si="23"/>
        <v>714</v>
      </c>
      <c r="B714" s="3" t="s">
        <v>70</v>
      </c>
      <c r="C714" s="3" t="s">
        <v>74</v>
      </c>
      <c r="D714" s="3" t="s">
        <v>33</v>
      </c>
      <c r="E714">
        <v>2022</v>
      </c>
      <c r="F714" s="3" t="str">
        <f t="shared" si="22"/>
        <v>AStorCAB G2022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</row>
    <row r="715" spans="1:20" x14ac:dyDescent="0.35">
      <c r="A715">
        <f t="shared" si="23"/>
        <v>715</v>
      </c>
      <c r="B715" s="3" t="s">
        <v>70</v>
      </c>
      <c r="C715" s="3" t="s">
        <v>74</v>
      </c>
      <c r="D715" s="3" t="s">
        <v>33</v>
      </c>
      <c r="E715">
        <v>2023</v>
      </c>
      <c r="F715" s="3" t="str">
        <f t="shared" si="22"/>
        <v>AStorCAB G2023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</row>
    <row r="716" spans="1:20" x14ac:dyDescent="0.35">
      <c r="A716">
        <f t="shared" si="23"/>
        <v>716</v>
      </c>
      <c r="B716" s="3" t="s">
        <v>70</v>
      </c>
      <c r="C716" s="3" t="s">
        <v>74</v>
      </c>
      <c r="D716" s="3" t="s">
        <v>33</v>
      </c>
      <c r="E716">
        <v>2024</v>
      </c>
      <c r="F716" s="3" t="str">
        <f t="shared" si="22"/>
        <v>AStorCAB G2024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</row>
    <row r="717" spans="1:20" x14ac:dyDescent="0.35">
      <c r="A717">
        <f t="shared" si="23"/>
        <v>717</v>
      </c>
      <c r="B717" s="3" t="s">
        <v>70</v>
      </c>
      <c r="C717" s="3" t="s">
        <v>74</v>
      </c>
      <c r="D717" s="3" t="s">
        <v>33</v>
      </c>
      <c r="E717">
        <v>2025</v>
      </c>
      <c r="F717" s="3" t="str">
        <f t="shared" si="22"/>
        <v>AStorCAB G2025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</row>
    <row r="718" spans="1:20" x14ac:dyDescent="0.35">
      <c r="A718">
        <f t="shared" si="23"/>
        <v>718</v>
      </c>
      <c r="B718" s="3" t="s">
        <v>70</v>
      </c>
      <c r="C718" s="3" t="s">
        <v>74</v>
      </c>
      <c r="D718" s="3" t="s">
        <v>33</v>
      </c>
      <c r="E718">
        <v>2026</v>
      </c>
      <c r="F718" s="3" t="str">
        <f t="shared" si="22"/>
        <v>AStorCAB G2026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</row>
    <row r="719" spans="1:20" x14ac:dyDescent="0.35">
      <c r="A719">
        <f t="shared" si="23"/>
        <v>719</v>
      </c>
      <c r="B719" s="3" t="s">
        <v>70</v>
      </c>
      <c r="C719" s="3" t="s">
        <v>74</v>
      </c>
      <c r="D719" s="3" t="s">
        <v>33</v>
      </c>
      <c r="E719">
        <v>2027</v>
      </c>
      <c r="F719" s="3" t="str">
        <f t="shared" si="22"/>
        <v>AStorCAB G2027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</row>
    <row r="720" spans="1:20" x14ac:dyDescent="0.35">
      <c r="A720">
        <f t="shared" si="23"/>
        <v>720</v>
      </c>
      <c r="B720" s="3" t="s">
        <v>70</v>
      </c>
      <c r="C720" s="3" t="s">
        <v>74</v>
      </c>
      <c r="D720" s="3" t="s">
        <v>33</v>
      </c>
      <c r="E720">
        <v>2028</v>
      </c>
      <c r="F720" s="3" t="str">
        <f t="shared" si="22"/>
        <v>AStorCAB G2028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</row>
    <row r="721" spans="1:20" x14ac:dyDescent="0.35">
      <c r="A721">
        <f t="shared" si="23"/>
        <v>721</v>
      </c>
      <c r="B721" s="3" t="s">
        <v>70</v>
      </c>
      <c r="C721" s="3" t="s">
        <v>74</v>
      </c>
      <c r="D721" s="3" t="s">
        <v>33</v>
      </c>
      <c r="E721">
        <v>2029</v>
      </c>
      <c r="F721" s="3" t="str">
        <f t="shared" si="22"/>
        <v>AStorCAB G2029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</row>
    <row r="722" spans="1:20" x14ac:dyDescent="0.35">
      <c r="A722">
        <f t="shared" si="23"/>
        <v>722</v>
      </c>
      <c r="B722" s="3" t="s">
        <v>70</v>
      </c>
      <c r="C722" s="3" t="s">
        <v>74</v>
      </c>
      <c r="D722" s="3" t="s">
        <v>34</v>
      </c>
      <c r="E722">
        <v>2020</v>
      </c>
      <c r="F722" s="3" t="str">
        <f t="shared" si="22"/>
        <v>AStorPRST L2020</v>
      </c>
      <c r="G722" s="9">
        <v>11.5</v>
      </c>
      <c r="H722" s="9">
        <v>18.2</v>
      </c>
      <c r="I722" s="9">
        <v>8.4</v>
      </c>
      <c r="J722" s="9">
        <v>2.6</v>
      </c>
      <c r="K722" s="9">
        <v>0.2</v>
      </c>
      <c r="L722" s="9">
        <v>7.5</v>
      </c>
      <c r="M722" s="9">
        <v>22.2</v>
      </c>
      <c r="N722" s="9">
        <v>40.5</v>
      </c>
      <c r="O722" s="9">
        <v>59.4</v>
      </c>
      <c r="P722" s="9">
        <v>23.4</v>
      </c>
      <c r="Q722" s="9">
        <v>35.5</v>
      </c>
      <c r="R722" s="9">
        <v>35.5</v>
      </c>
      <c r="S722" s="9">
        <v>35.5</v>
      </c>
      <c r="T722" s="9">
        <v>35.5</v>
      </c>
    </row>
    <row r="723" spans="1:20" x14ac:dyDescent="0.35">
      <c r="A723">
        <f t="shared" si="23"/>
        <v>723</v>
      </c>
      <c r="B723" s="3" t="s">
        <v>70</v>
      </c>
      <c r="C723" s="3" t="s">
        <v>74</v>
      </c>
      <c r="D723" s="3" t="s">
        <v>34</v>
      </c>
      <c r="E723">
        <v>2021</v>
      </c>
      <c r="F723" s="3" t="str">
        <f t="shared" si="22"/>
        <v>AStorPRST L2021</v>
      </c>
      <c r="G723" s="9">
        <v>11.7</v>
      </c>
      <c r="H723" s="9">
        <v>14.8</v>
      </c>
      <c r="I723" s="9">
        <v>14</v>
      </c>
      <c r="J723" s="9">
        <v>6.3</v>
      </c>
      <c r="K723" s="9">
        <v>1.3</v>
      </c>
      <c r="L723" s="9">
        <v>4.5</v>
      </c>
      <c r="M723" s="9">
        <v>19.399999999999999</v>
      </c>
      <c r="N723" s="9">
        <v>54.6</v>
      </c>
      <c r="O723" s="9">
        <v>43.7</v>
      </c>
      <c r="P723" s="9">
        <v>23.4</v>
      </c>
      <c r="Q723" s="9">
        <v>35.5</v>
      </c>
      <c r="R723" s="9">
        <v>35.5</v>
      </c>
      <c r="S723" s="9">
        <v>35.5</v>
      </c>
      <c r="T723" s="9">
        <v>35.5</v>
      </c>
    </row>
    <row r="724" spans="1:20" x14ac:dyDescent="0.35">
      <c r="A724">
        <f t="shared" si="23"/>
        <v>724</v>
      </c>
      <c r="B724" s="3" t="s">
        <v>70</v>
      </c>
      <c r="C724" s="3" t="s">
        <v>74</v>
      </c>
      <c r="D724" s="3" t="s">
        <v>34</v>
      </c>
      <c r="E724">
        <v>2022</v>
      </c>
      <c r="F724" s="3" t="str">
        <f t="shared" si="22"/>
        <v>AStorPRST L2022</v>
      </c>
      <c r="G724" s="9">
        <v>11.5</v>
      </c>
      <c r="H724" s="9">
        <v>4</v>
      </c>
      <c r="I724" s="9">
        <v>2.8</v>
      </c>
      <c r="J724" s="9">
        <v>4.8</v>
      </c>
      <c r="K724" s="9">
        <v>5.7</v>
      </c>
      <c r="L724" s="9">
        <v>15</v>
      </c>
      <c r="M724" s="9">
        <v>32.1</v>
      </c>
      <c r="N724" s="9">
        <v>48.3</v>
      </c>
      <c r="O724" s="9">
        <v>46.7</v>
      </c>
      <c r="P724" s="9">
        <v>23.4</v>
      </c>
      <c r="Q724" s="9">
        <v>35.5</v>
      </c>
      <c r="R724" s="9">
        <v>35.5</v>
      </c>
      <c r="S724" s="9">
        <v>35.5</v>
      </c>
      <c r="T724" s="9">
        <v>35.5</v>
      </c>
    </row>
    <row r="725" spans="1:20" x14ac:dyDescent="0.35">
      <c r="A725">
        <f t="shared" si="23"/>
        <v>725</v>
      </c>
      <c r="B725" s="3" t="s">
        <v>70</v>
      </c>
      <c r="C725" s="3" t="s">
        <v>74</v>
      </c>
      <c r="D725" s="3" t="s">
        <v>34</v>
      </c>
      <c r="E725">
        <v>2023</v>
      </c>
      <c r="F725" s="3" t="str">
        <f t="shared" si="22"/>
        <v>AStorPRST L2023</v>
      </c>
      <c r="G725" s="9">
        <v>11.5</v>
      </c>
      <c r="H725" s="9">
        <v>9.6</v>
      </c>
      <c r="I725" s="9">
        <v>3.9</v>
      </c>
      <c r="J725" s="9">
        <v>0.6</v>
      </c>
      <c r="K725" s="9">
        <v>2.9</v>
      </c>
      <c r="L725" s="9">
        <v>22.7</v>
      </c>
      <c r="M725" s="9">
        <v>36.700000000000003</v>
      </c>
      <c r="N725" s="9">
        <v>50.3</v>
      </c>
      <c r="O725" s="9">
        <v>46</v>
      </c>
      <c r="P725" s="9">
        <v>23.4</v>
      </c>
      <c r="Q725" s="9">
        <v>35.5</v>
      </c>
      <c r="R725" s="9">
        <v>35.5</v>
      </c>
      <c r="S725" s="9">
        <v>35.5</v>
      </c>
      <c r="T725" s="9">
        <v>35.5</v>
      </c>
    </row>
    <row r="726" spans="1:20" x14ac:dyDescent="0.35">
      <c r="A726">
        <f t="shared" si="23"/>
        <v>726</v>
      </c>
      <c r="B726" s="3" t="s">
        <v>70</v>
      </c>
      <c r="C726" s="3" t="s">
        <v>74</v>
      </c>
      <c r="D726" s="3" t="s">
        <v>34</v>
      </c>
      <c r="E726">
        <v>2024</v>
      </c>
      <c r="F726" s="3" t="str">
        <f t="shared" si="22"/>
        <v>AStorPRST L2024</v>
      </c>
      <c r="G726" s="9">
        <v>11.5</v>
      </c>
      <c r="H726" s="9">
        <v>7.3</v>
      </c>
      <c r="I726" s="9">
        <v>5.2</v>
      </c>
      <c r="J726" s="9">
        <v>12.5</v>
      </c>
      <c r="K726" s="9">
        <v>12.9</v>
      </c>
      <c r="L726" s="9">
        <v>31.3</v>
      </c>
      <c r="M726" s="9">
        <v>42.9</v>
      </c>
      <c r="N726" s="9">
        <v>40.6</v>
      </c>
      <c r="O726" s="9">
        <v>19.899999999999999</v>
      </c>
      <c r="P726" s="9">
        <v>23.4</v>
      </c>
      <c r="Q726" s="9">
        <v>29.4</v>
      </c>
      <c r="R726" s="9">
        <v>31.1</v>
      </c>
      <c r="S726" s="9">
        <v>32</v>
      </c>
      <c r="T726" s="9">
        <v>33.5</v>
      </c>
    </row>
    <row r="727" spans="1:20" x14ac:dyDescent="0.35">
      <c r="A727">
        <f t="shared" si="23"/>
        <v>727</v>
      </c>
      <c r="B727" s="3" t="s">
        <v>70</v>
      </c>
      <c r="C727" s="3" t="s">
        <v>74</v>
      </c>
      <c r="D727" s="3" t="s">
        <v>34</v>
      </c>
      <c r="E727">
        <v>2025</v>
      </c>
      <c r="F727" s="3" t="str">
        <f t="shared" si="22"/>
        <v>AStorPRST L2025</v>
      </c>
      <c r="G727" s="9">
        <v>11.5</v>
      </c>
      <c r="H727" s="9">
        <v>3.2</v>
      </c>
      <c r="I727" s="9">
        <v>0</v>
      </c>
      <c r="J727" s="9">
        <v>0</v>
      </c>
      <c r="K727" s="9">
        <v>0</v>
      </c>
      <c r="L727" s="9">
        <v>9.3000000000000007</v>
      </c>
      <c r="M727" s="9">
        <v>31.7</v>
      </c>
      <c r="N727" s="9">
        <v>43.5</v>
      </c>
      <c r="O727" s="9">
        <v>32</v>
      </c>
      <c r="P727" s="9">
        <v>23.4</v>
      </c>
      <c r="Q727" s="9">
        <v>35.5</v>
      </c>
      <c r="R727" s="9">
        <v>35.5</v>
      </c>
      <c r="S727" s="9">
        <v>35.5</v>
      </c>
      <c r="T727" s="9">
        <v>35.5</v>
      </c>
    </row>
    <row r="728" spans="1:20" x14ac:dyDescent="0.35">
      <c r="A728">
        <f t="shared" si="23"/>
        <v>728</v>
      </c>
      <c r="B728" s="3" t="s">
        <v>70</v>
      </c>
      <c r="C728" s="3" t="s">
        <v>74</v>
      </c>
      <c r="D728" s="3" t="s">
        <v>34</v>
      </c>
      <c r="E728">
        <v>2026</v>
      </c>
      <c r="F728" s="3" t="str">
        <f t="shared" si="22"/>
        <v>AStorPRST L2026</v>
      </c>
      <c r="G728" s="9">
        <v>11.5</v>
      </c>
      <c r="H728" s="9">
        <v>6.1</v>
      </c>
      <c r="I728" s="9">
        <v>5.8</v>
      </c>
      <c r="J728" s="9">
        <v>18.7</v>
      </c>
      <c r="K728" s="9">
        <v>14.2</v>
      </c>
      <c r="L728" s="9">
        <v>22</v>
      </c>
      <c r="M728" s="9">
        <v>48.4</v>
      </c>
      <c r="N728" s="9">
        <v>64.3</v>
      </c>
      <c r="O728" s="9">
        <v>29.2</v>
      </c>
      <c r="P728" s="9">
        <v>23.4</v>
      </c>
      <c r="Q728" s="9">
        <v>33.5</v>
      </c>
      <c r="R728" s="9">
        <v>35.4</v>
      </c>
      <c r="S728" s="9">
        <v>35.5</v>
      </c>
      <c r="T728" s="9">
        <v>35.5</v>
      </c>
    </row>
    <row r="729" spans="1:20" x14ac:dyDescent="0.35">
      <c r="A729">
        <f t="shared" si="23"/>
        <v>729</v>
      </c>
      <c r="B729" s="3" t="s">
        <v>70</v>
      </c>
      <c r="C729" s="3" t="s">
        <v>74</v>
      </c>
      <c r="D729" s="3" t="s">
        <v>34</v>
      </c>
      <c r="E729">
        <v>2027</v>
      </c>
      <c r="F729" s="3" t="str">
        <f t="shared" si="22"/>
        <v>AStorPRST L2027</v>
      </c>
      <c r="G729" s="9">
        <v>11.5</v>
      </c>
      <c r="H729" s="9">
        <v>13.4</v>
      </c>
      <c r="I729" s="9">
        <v>37.200000000000003</v>
      </c>
      <c r="J729" s="9">
        <v>14.5</v>
      </c>
      <c r="K729" s="9">
        <v>8.1</v>
      </c>
      <c r="L729" s="9">
        <v>22.5</v>
      </c>
      <c r="M729" s="9">
        <v>40.5</v>
      </c>
      <c r="N729" s="9">
        <v>59.1</v>
      </c>
      <c r="O729" s="9">
        <v>37.299999999999997</v>
      </c>
      <c r="P729" s="9">
        <v>23.4</v>
      </c>
      <c r="Q729" s="9">
        <v>35.5</v>
      </c>
      <c r="R729" s="9">
        <v>35.5</v>
      </c>
      <c r="S729" s="9">
        <v>35.5</v>
      </c>
      <c r="T729" s="9">
        <v>35.5</v>
      </c>
    </row>
    <row r="730" spans="1:20" x14ac:dyDescent="0.35">
      <c r="A730">
        <f t="shared" si="23"/>
        <v>730</v>
      </c>
      <c r="B730" s="3" t="s">
        <v>70</v>
      </c>
      <c r="C730" s="3" t="s">
        <v>74</v>
      </c>
      <c r="D730" s="3" t="s">
        <v>34</v>
      </c>
      <c r="E730">
        <v>2028</v>
      </c>
      <c r="F730" s="3" t="str">
        <f t="shared" si="22"/>
        <v>AStorPRST L2028</v>
      </c>
      <c r="G730" s="9">
        <v>11.5</v>
      </c>
      <c r="H730" s="9">
        <v>6</v>
      </c>
      <c r="I730" s="9">
        <v>8.8000000000000007</v>
      </c>
      <c r="J730" s="9">
        <v>8.9</v>
      </c>
      <c r="K730" s="9">
        <v>12.3</v>
      </c>
      <c r="L730" s="9">
        <v>21.7</v>
      </c>
      <c r="M730" s="9">
        <v>29.3</v>
      </c>
      <c r="N730" s="9">
        <v>42.7</v>
      </c>
      <c r="O730" s="9">
        <v>45.4</v>
      </c>
      <c r="P730" s="9">
        <v>23.4</v>
      </c>
      <c r="Q730" s="9">
        <v>35.5</v>
      </c>
      <c r="R730" s="9">
        <v>35.5</v>
      </c>
      <c r="S730" s="9">
        <v>35.5</v>
      </c>
      <c r="T730" s="9">
        <v>35.5</v>
      </c>
    </row>
    <row r="731" spans="1:20" x14ac:dyDescent="0.35">
      <c r="A731">
        <f t="shared" si="23"/>
        <v>731</v>
      </c>
      <c r="B731" s="3" t="s">
        <v>70</v>
      </c>
      <c r="C731" s="3" t="s">
        <v>74</v>
      </c>
      <c r="D731" s="3" t="s">
        <v>34</v>
      </c>
      <c r="E731">
        <v>2029</v>
      </c>
      <c r="F731" s="3" t="str">
        <f t="shared" si="22"/>
        <v>AStorPRST L2029</v>
      </c>
      <c r="G731" s="9">
        <v>11.5</v>
      </c>
      <c r="H731" s="9">
        <v>6.2</v>
      </c>
      <c r="I731" s="9">
        <v>0.9</v>
      </c>
      <c r="J731" s="9">
        <v>0</v>
      </c>
      <c r="K731" s="9">
        <v>6.2</v>
      </c>
      <c r="L731" s="9">
        <v>24.5</v>
      </c>
      <c r="M731" s="9">
        <v>62.9</v>
      </c>
      <c r="N731" s="9">
        <v>68.7</v>
      </c>
      <c r="O731" s="9">
        <v>67.8</v>
      </c>
      <c r="P731" s="9">
        <v>37</v>
      </c>
      <c r="Q731" s="9">
        <v>35.5</v>
      </c>
      <c r="R731" s="9">
        <v>35.5</v>
      </c>
      <c r="S731" s="9">
        <v>35.5</v>
      </c>
      <c r="T731" s="9">
        <v>35.5</v>
      </c>
    </row>
    <row r="732" spans="1:20" x14ac:dyDescent="0.35">
      <c r="A732">
        <f t="shared" si="23"/>
        <v>732</v>
      </c>
      <c r="B732" s="3" t="s">
        <v>70</v>
      </c>
      <c r="C732" s="3" t="s">
        <v>74</v>
      </c>
      <c r="D732" s="3" t="s">
        <v>35</v>
      </c>
      <c r="E732">
        <v>2020</v>
      </c>
      <c r="F732" s="3" t="str">
        <f t="shared" si="22"/>
        <v>AStorALBENI2020</v>
      </c>
      <c r="G732" s="9">
        <v>146.1</v>
      </c>
      <c r="H732" s="9">
        <v>68.599999999999994</v>
      </c>
      <c r="I732" s="9">
        <v>68.599999999999994</v>
      </c>
      <c r="J732" s="9">
        <v>68.599999999999994</v>
      </c>
      <c r="K732" s="9">
        <v>68.599999999999994</v>
      </c>
      <c r="L732" s="9">
        <v>68.599999999999994</v>
      </c>
      <c r="M732" s="9">
        <v>146.1</v>
      </c>
      <c r="N732" s="9">
        <v>234.7</v>
      </c>
      <c r="O732" s="9">
        <v>448.7</v>
      </c>
      <c r="P732" s="9">
        <v>570.70000000000005</v>
      </c>
      <c r="Q732" s="9">
        <v>570.70000000000005</v>
      </c>
      <c r="R732" s="9">
        <v>570.70000000000005</v>
      </c>
      <c r="S732" s="9">
        <v>570.70000000000005</v>
      </c>
      <c r="T732" s="9">
        <v>512.4</v>
      </c>
    </row>
    <row r="733" spans="1:20" x14ac:dyDescent="0.35">
      <c r="A733">
        <f t="shared" si="23"/>
        <v>733</v>
      </c>
      <c r="B733" s="3" t="s">
        <v>70</v>
      </c>
      <c r="C733" s="3" t="s">
        <v>74</v>
      </c>
      <c r="D733" s="3" t="s">
        <v>35</v>
      </c>
      <c r="E733">
        <v>2021</v>
      </c>
      <c r="F733" s="3" t="str">
        <f t="shared" si="22"/>
        <v>AStorALBENI2021</v>
      </c>
      <c r="G733" s="9">
        <v>146.1</v>
      </c>
      <c r="H733" s="9">
        <v>68.599999999999994</v>
      </c>
      <c r="I733" s="9">
        <v>68.599999999999994</v>
      </c>
      <c r="J733" s="9">
        <v>68.599999999999994</v>
      </c>
      <c r="K733" s="9">
        <v>68.599999999999994</v>
      </c>
      <c r="L733" s="9">
        <v>68.599999999999994</v>
      </c>
      <c r="M733" s="9">
        <v>146.1</v>
      </c>
      <c r="N733" s="9">
        <v>331</v>
      </c>
      <c r="O733" s="9">
        <v>441.2</v>
      </c>
      <c r="P733" s="9">
        <v>570.70000000000005</v>
      </c>
      <c r="Q733" s="9">
        <v>570.70000000000005</v>
      </c>
      <c r="R733" s="9">
        <v>570.70000000000005</v>
      </c>
      <c r="S733" s="9">
        <v>570.70000000000005</v>
      </c>
      <c r="T733" s="9">
        <v>512.4</v>
      </c>
    </row>
    <row r="734" spans="1:20" x14ac:dyDescent="0.35">
      <c r="A734">
        <f t="shared" si="23"/>
        <v>734</v>
      </c>
      <c r="B734" s="3" t="s">
        <v>70</v>
      </c>
      <c r="C734" s="3" t="s">
        <v>74</v>
      </c>
      <c r="D734" s="3" t="s">
        <v>35</v>
      </c>
      <c r="E734">
        <v>2022</v>
      </c>
      <c r="F734" s="3" t="str">
        <f t="shared" si="22"/>
        <v>AStorALBENI2022</v>
      </c>
      <c r="G734" s="9">
        <v>146.1</v>
      </c>
      <c r="H734" s="9">
        <v>68.599999999999994</v>
      </c>
      <c r="I734" s="9">
        <v>68.599999999999994</v>
      </c>
      <c r="J734" s="9">
        <v>68.599999999999994</v>
      </c>
      <c r="K734" s="9">
        <v>68.599999999999994</v>
      </c>
      <c r="L734" s="9">
        <v>68.599999999999994</v>
      </c>
      <c r="M734" s="9">
        <v>146.1</v>
      </c>
      <c r="N734" s="9">
        <v>254.5</v>
      </c>
      <c r="O734" s="9">
        <v>448.5</v>
      </c>
      <c r="P734" s="9">
        <v>570.70000000000005</v>
      </c>
      <c r="Q734" s="9">
        <v>570.70000000000005</v>
      </c>
      <c r="R734" s="9">
        <v>570.70000000000005</v>
      </c>
      <c r="S734" s="9">
        <v>570.70000000000005</v>
      </c>
      <c r="T734" s="9">
        <v>512.4</v>
      </c>
    </row>
    <row r="735" spans="1:20" x14ac:dyDescent="0.35">
      <c r="A735">
        <f t="shared" si="23"/>
        <v>735</v>
      </c>
      <c r="B735" s="3" t="s">
        <v>70</v>
      </c>
      <c r="C735" s="3" t="s">
        <v>74</v>
      </c>
      <c r="D735" s="3" t="s">
        <v>35</v>
      </c>
      <c r="E735">
        <v>2023</v>
      </c>
      <c r="F735" s="3" t="str">
        <f t="shared" si="22"/>
        <v>AStorALBENI2023</v>
      </c>
      <c r="G735" s="9">
        <v>146.1</v>
      </c>
      <c r="H735" s="9">
        <v>68.599999999999994</v>
      </c>
      <c r="I735" s="9">
        <v>68.599999999999994</v>
      </c>
      <c r="J735" s="9">
        <v>68.599999999999994</v>
      </c>
      <c r="K735" s="9">
        <v>68.599999999999994</v>
      </c>
      <c r="L735" s="9">
        <v>68.599999999999994</v>
      </c>
      <c r="M735" s="9">
        <v>165.6</v>
      </c>
      <c r="N735" s="9">
        <v>300.5</v>
      </c>
      <c r="O735" s="9">
        <v>419</v>
      </c>
      <c r="P735" s="9">
        <v>570.70000000000005</v>
      </c>
      <c r="Q735" s="9">
        <v>570.70000000000005</v>
      </c>
      <c r="R735" s="9">
        <v>570.70000000000005</v>
      </c>
      <c r="S735" s="9">
        <v>570.70000000000005</v>
      </c>
      <c r="T735" s="9">
        <v>512.4</v>
      </c>
    </row>
    <row r="736" spans="1:20" x14ac:dyDescent="0.35">
      <c r="A736">
        <f t="shared" si="23"/>
        <v>736</v>
      </c>
      <c r="B736" s="3" t="s">
        <v>70</v>
      </c>
      <c r="C736" s="3" t="s">
        <v>74</v>
      </c>
      <c r="D736" s="3" t="s">
        <v>35</v>
      </c>
      <c r="E736">
        <v>2024</v>
      </c>
      <c r="F736" s="3" t="str">
        <f t="shared" si="22"/>
        <v>AStorALBENI2024</v>
      </c>
      <c r="G736" s="9">
        <v>146.1</v>
      </c>
      <c r="H736" s="9">
        <v>68.599999999999994</v>
      </c>
      <c r="I736" s="9">
        <v>68.599999999999994</v>
      </c>
      <c r="J736" s="9">
        <v>68.599999999999994</v>
      </c>
      <c r="K736" s="9">
        <v>68.599999999999994</v>
      </c>
      <c r="L736" s="9">
        <v>102.8</v>
      </c>
      <c r="M736" s="9">
        <v>231.6</v>
      </c>
      <c r="N736" s="9">
        <v>257.60000000000002</v>
      </c>
      <c r="O736" s="9">
        <v>419</v>
      </c>
      <c r="P736" s="9">
        <v>570.70000000000005</v>
      </c>
      <c r="Q736" s="9">
        <v>570.70000000000005</v>
      </c>
      <c r="R736" s="9">
        <v>570.70000000000005</v>
      </c>
      <c r="S736" s="9">
        <v>570.70000000000005</v>
      </c>
      <c r="T736" s="9">
        <v>512.4</v>
      </c>
    </row>
    <row r="737" spans="1:20" x14ac:dyDescent="0.35">
      <c r="A737">
        <f t="shared" si="23"/>
        <v>737</v>
      </c>
      <c r="B737" s="3" t="s">
        <v>70</v>
      </c>
      <c r="C737" s="3" t="s">
        <v>74</v>
      </c>
      <c r="D737" s="3" t="s">
        <v>35</v>
      </c>
      <c r="E737">
        <v>2025</v>
      </c>
      <c r="F737" s="3" t="str">
        <f t="shared" si="22"/>
        <v>AStorALBENI2025</v>
      </c>
      <c r="G737" s="9">
        <v>146.1</v>
      </c>
      <c r="H737" s="9">
        <v>68.599999999999994</v>
      </c>
      <c r="I737" s="9">
        <v>68.599999999999994</v>
      </c>
      <c r="J737" s="9">
        <v>68.599999999999994</v>
      </c>
      <c r="K737" s="9">
        <v>68.599999999999994</v>
      </c>
      <c r="L737" s="9">
        <v>68.599999999999994</v>
      </c>
      <c r="M737" s="9">
        <v>146.1</v>
      </c>
      <c r="N737" s="9">
        <v>234.7</v>
      </c>
      <c r="O737" s="9">
        <v>419</v>
      </c>
      <c r="P737" s="9">
        <v>570.70000000000005</v>
      </c>
      <c r="Q737" s="9">
        <v>570.70000000000005</v>
      </c>
      <c r="R737" s="9">
        <v>570.70000000000005</v>
      </c>
      <c r="S737" s="9">
        <v>570.70000000000005</v>
      </c>
      <c r="T737" s="9">
        <v>512.4</v>
      </c>
    </row>
    <row r="738" spans="1:20" x14ac:dyDescent="0.35">
      <c r="A738">
        <f t="shared" si="23"/>
        <v>738</v>
      </c>
      <c r="B738" s="3" t="s">
        <v>70</v>
      </c>
      <c r="C738" s="3" t="s">
        <v>74</v>
      </c>
      <c r="D738" s="3" t="s">
        <v>35</v>
      </c>
      <c r="E738">
        <v>2026</v>
      </c>
      <c r="F738" s="3" t="str">
        <f t="shared" si="22"/>
        <v>AStorALBENI2026</v>
      </c>
      <c r="G738" s="9">
        <v>146.1</v>
      </c>
      <c r="H738" s="9">
        <v>68.599999999999994</v>
      </c>
      <c r="I738" s="9">
        <v>68.599999999999994</v>
      </c>
      <c r="J738" s="9">
        <v>82.5</v>
      </c>
      <c r="K738" s="9">
        <v>68.599999999999994</v>
      </c>
      <c r="L738" s="9">
        <v>206.7</v>
      </c>
      <c r="M738" s="9">
        <v>371.6</v>
      </c>
      <c r="N738" s="9">
        <v>495.1</v>
      </c>
      <c r="O738" s="9">
        <v>526</v>
      </c>
      <c r="P738" s="9">
        <v>570.70000000000005</v>
      </c>
      <c r="Q738" s="9">
        <v>570.70000000000005</v>
      </c>
      <c r="R738" s="9">
        <v>570.70000000000005</v>
      </c>
      <c r="S738" s="9">
        <v>570.70000000000005</v>
      </c>
      <c r="T738" s="9">
        <v>512.4</v>
      </c>
    </row>
    <row r="739" spans="1:20" x14ac:dyDescent="0.35">
      <c r="A739">
        <f t="shared" si="23"/>
        <v>739</v>
      </c>
      <c r="B739" s="3" t="s">
        <v>70</v>
      </c>
      <c r="C739" s="3" t="s">
        <v>74</v>
      </c>
      <c r="D739" s="3" t="s">
        <v>35</v>
      </c>
      <c r="E739">
        <v>2027</v>
      </c>
      <c r="F739" s="3" t="str">
        <f t="shared" si="22"/>
        <v>AStorALBENI2027</v>
      </c>
      <c r="G739" s="9">
        <v>146.1</v>
      </c>
      <c r="H739" s="9">
        <v>68.599999999999994</v>
      </c>
      <c r="I739" s="9">
        <v>211.2</v>
      </c>
      <c r="J739" s="9">
        <v>80.3</v>
      </c>
      <c r="K739" s="9">
        <v>68.599999999999994</v>
      </c>
      <c r="L739" s="9">
        <v>210.9</v>
      </c>
      <c r="M739" s="9">
        <v>351.2</v>
      </c>
      <c r="N739" s="9">
        <v>506.4</v>
      </c>
      <c r="O739" s="9">
        <v>703</v>
      </c>
      <c r="P739" s="9">
        <v>570.70000000000005</v>
      </c>
      <c r="Q739" s="9">
        <v>570.70000000000005</v>
      </c>
      <c r="R739" s="9">
        <v>570.70000000000005</v>
      </c>
      <c r="S739" s="9">
        <v>570.70000000000005</v>
      </c>
      <c r="T739" s="9">
        <v>512.4</v>
      </c>
    </row>
    <row r="740" spans="1:20" x14ac:dyDescent="0.35">
      <c r="A740">
        <f t="shared" si="23"/>
        <v>740</v>
      </c>
      <c r="B740" s="3" t="s">
        <v>70</v>
      </c>
      <c r="C740" s="3" t="s">
        <v>74</v>
      </c>
      <c r="D740" s="3" t="s">
        <v>35</v>
      </c>
      <c r="E740">
        <v>2028</v>
      </c>
      <c r="F740" s="3" t="str">
        <f t="shared" si="22"/>
        <v>AStorALBENI2028</v>
      </c>
      <c r="G740" s="9">
        <v>146.1</v>
      </c>
      <c r="H740" s="9">
        <v>68.599999999999994</v>
      </c>
      <c r="I740" s="9">
        <v>68.599999999999994</v>
      </c>
      <c r="J740" s="9">
        <v>68.599999999999994</v>
      </c>
      <c r="K740" s="9">
        <v>68.599999999999994</v>
      </c>
      <c r="L740" s="9">
        <v>143.19999999999999</v>
      </c>
      <c r="M740" s="9">
        <v>190.8</v>
      </c>
      <c r="N740" s="9">
        <v>319.7</v>
      </c>
      <c r="O740" s="9">
        <v>482.2</v>
      </c>
      <c r="P740" s="9">
        <v>570.70000000000005</v>
      </c>
      <c r="Q740" s="9">
        <v>570.70000000000005</v>
      </c>
      <c r="R740" s="9">
        <v>570.70000000000005</v>
      </c>
      <c r="S740" s="9">
        <v>570.70000000000005</v>
      </c>
      <c r="T740" s="9">
        <v>512.4</v>
      </c>
    </row>
    <row r="741" spans="1:20" x14ac:dyDescent="0.35">
      <c r="A741">
        <f t="shared" si="23"/>
        <v>741</v>
      </c>
      <c r="B741" s="3" t="s">
        <v>70</v>
      </c>
      <c r="C741" s="3" t="s">
        <v>74</v>
      </c>
      <c r="D741" s="3" t="s">
        <v>35</v>
      </c>
      <c r="E741">
        <v>2029</v>
      </c>
      <c r="F741" s="3" t="str">
        <f t="shared" si="22"/>
        <v>AStorALBENI2029</v>
      </c>
      <c r="G741" s="9">
        <v>146.1</v>
      </c>
      <c r="H741" s="9">
        <v>68.599999999999994</v>
      </c>
      <c r="I741" s="9">
        <v>68.599999999999994</v>
      </c>
      <c r="J741" s="9">
        <v>68.599999999999994</v>
      </c>
      <c r="K741" s="9">
        <v>79.2</v>
      </c>
      <c r="L741" s="9">
        <v>178.6</v>
      </c>
      <c r="M741" s="9">
        <v>488.4</v>
      </c>
      <c r="N741" s="9">
        <v>486.2</v>
      </c>
      <c r="O741" s="9">
        <v>693.4</v>
      </c>
      <c r="P741" s="9">
        <v>590.79999999999995</v>
      </c>
      <c r="Q741" s="9">
        <v>570.70000000000005</v>
      </c>
      <c r="R741" s="9">
        <v>570.70000000000005</v>
      </c>
      <c r="S741" s="9">
        <v>570.70000000000005</v>
      </c>
      <c r="T741" s="9">
        <v>512.4</v>
      </c>
    </row>
    <row r="742" spans="1:20" x14ac:dyDescent="0.35">
      <c r="A742">
        <f t="shared" si="23"/>
        <v>742</v>
      </c>
      <c r="B742" s="3" t="s">
        <v>70</v>
      </c>
      <c r="C742" s="3" t="s">
        <v>74</v>
      </c>
      <c r="D742" s="3" t="s">
        <v>36</v>
      </c>
      <c r="E742">
        <v>2020</v>
      </c>
      <c r="F742" s="3" t="str">
        <f t="shared" si="22"/>
        <v>AStorBOX C2020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</row>
    <row r="743" spans="1:20" x14ac:dyDescent="0.35">
      <c r="A743">
        <f t="shared" si="23"/>
        <v>743</v>
      </c>
      <c r="B743" s="3" t="s">
        <v>70</v>
      </c>
      <c r="C743" s="3" t="s">
        <v>74</v>
      </c>
      <c r="D743" s="3" t="s">
        <v>36</v>
      </c>
      <c r="E743">
        <v>2021</v>
      </c>
      <c r="F743" s="3" t="str">
        <f t="shared" si="22"/>
        <v>AStorBOX C2021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</row>
    <row r="744" spans="1:20" x14ac:dyDescent="0.35">
      <c r="A744">
        <f t="shared" si="23"/>
        <v>744</v>
      </c>
      <c r="B744" s="3" t="s">
        <v>70</v>
      </c>
      <c r="C744" s="3" t="s">
        <v>74</v>
      </c>
      <c r="D744" s="3" t="s">
        <v>36</v>
      </c>
      <c r="E744">
        <v>2022</v>
      </c>
      <c r="F744" s="3" t="str">
        <f t="shared" si="22"/>
        <v>AStorBOX C2022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</row>
    <row r="745" spans="1:20" x14ac:dyDescent="0.35">
      <c r="A745">
        <f t="shared" si="23"/>
        <v>745</v>
      </c>
      <c r="B745" s="3" t="s">
        <v>70</v>
      </c>
      <c r="C745" s="3" t="s">
        <v>74</v>
      </c>
      <c r="D745" s="3" t="s">
        <v>36</v>
      </c>
      <c r="E745">
        <v>2023</v>
      </c>
      <c r="F745" s="3" t="str">
        <f t="shared" si="22"/>
        <v>AStorBOX C2023</v>
      </c>
      <c r="G745" s="9">
        <v>0</v>
      </c>
      <c r="H745" s="9">
        <v>0</v>
      </c>
      <c r="I745" s="9">
        <v>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</row>
    <row r="746" spans="1:20" x14ac:dyDescent="0.35">
      <c r="A746">
        <f t="shared" si="23"/>
        <v>746</v>
      </c>
      <c r="B746" s="3" t="s">
        <v>70</v>
      </c>
      <c r="C746" s="3" t="s">
        <v>74</v>
      </c>
      <c r="D746" s="3" t="s">
        <v>36</v>
      </c>
      <c r="E746">
        <v>2024</v>
      </c>
      <c r="F746" s="3" t="str">
        <f t="shared" si="22"/>
        <v>AStorBOX C2024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</row>
    <row r="747" spans="1:20" x14ac:dyDescent="0.35">
      <c r="A747">
        <f t="shared" si="23"/>
        <v>747</v>
      </c>
      <c r="B747" s="3" t="s">
        <v>70</v>
      </c>
      <c r="C747" s="3" t="s">
        <v>74</v>
      </c>
      <c r="D747" s="3" t="s">
        <v>36</v>
      </c>
      <c r="E747">
        <v>2025</v>
      </c>
      <c r="F747" s="3" t="str">
        <f t="shared" si="22"/>
        <v>AStorBOX C2025</v>
      </c>
      <c r="G747" s="9">
        <v>0</v>
      </c>
      <c r="H747" s="9">
        <v>0</v>
      </c>
      <c r="I747" s="9">
        <v>0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</row>
    <row r="748" spans="1:20" x14ac:dyDescent="0.35">
      <c r="A748">
        <f t="shared" si="23"/>
        <v>748</v>
      </c>
      <c r="B748" s="3" t="s">
        <v>70</v>
      </c>
      <c r="C748" s="3" t="s">
        <v>74</v>
      </c>
      <c r="D748" s="3" t="s">
        <v>36</v>
      </c>
      <c r="E748">
        <v>2026</v>
      </c>
      <c r="F748" s="3" t="str">
        <f t="shared" si="22"/>
        <v>AStorBOX C2026</v>
      </c>
      <c r="G748" s="9">
        <v>0</v>
      </c>
      <c r="H748" s="9">
        <v>0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</row>
    <row r="749" spans="1:20" x14ac:dyDescent="0.35">
      <c r="A749">
        <f t="shared" si="23"/>
        <v>749</v>
      </c>
      <c r="B749" s="3" t="s">
        <v>70</v>
      </c>
      <c r="C749" s="3" t="s">
        <v>74</v>
      </c>
      <c r="D749" s="3" t="s">
        <v>36</v>
      </c>
      <c r="E749">
        <v>2027</v>
      </c>
      <c r="F749" s="3" t="str">
        <f t="shared" si="22"/>
        <v>AStorBOX C2027</v>
      </c>
      <c r="G749" s="9">
        <v>0</v>
      </c>
      <c r="H749" s="9">
        <v>0</v>
      </c>
      <c r="I749" s="9">
        <v>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</row>
    <row r="750" spans="1:20" x14ac:dyDescent="0.35">
      <c r="A750">
        <f t="shared" si="23"/>
        <v>750</v>
      </c>
      <c r="B750" s="3" t="s">
        <v>70</v>
      </c>
      <c r="C750" s="3" t="s">
        <v>74</v>
      </c>
      <c r="D750" s="3" t="s">
        <v>36</v>
      </c>
      <c r="E750">
        <v>2028</v>
      </c>
      <c r="F750" s="3" t="str">
        <f t="shared" si="22"/>
        <v>AStorBOX C2028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</row>
    <row r="751" spans="1:20" x14ac:dyDescent="0.35">
      <c r="A751">
        <f t="shared" si="23"/>
        <v>751</v>
      </c>
      <c r="B751" s="3" t="s">
        <v>70</v>
      </c>
      <c r="C751" s="3" t="s">
        <v>74</v>
      </c>
      <c r="D751" s="3" t="s">
        <v>36</v>
      </c>
      <c r="E751">
        <v>2029</v>
      </c>
      <c r="F751" s="3" t="str">
        <f t="shared" si="22"/>
        <v>AStorBOX C2029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</row>
    <row r="752" spans="1:20" x14ac:dyDescent="0.35">
      <c r="A752">
        <f t="shared" si="23"/>
        <v>752</v>
      </c>
      <c r="B752" s="3" t="s">
        <v>70</v>
      </c>
      <c r="C752" s="3" t="s">
        <v>74</v>
      </c>
      <c r="D752" s="3" t="s">
        <v>37</v>
      </c>
      <c r="E752">
        <v>2020</v>
      </c>
      <c r="F752" s="3" t="str">
        <f t="shared" si="22"/>
        <v>AStorBOUND2020</v>
      </c>
      <c r="G752" s="9">
        <v>0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9">
        <v>0</v>
      </c>
      <c r="T752" s="9">
        <v>0</v>
      </c>
    </row>
    <row r="753" spans="1:20" x14ac:dyDescent="0.35">
      <c r="A753">
        <f t="shared" si="23"/>
        <v>753</v>
      </c>
      <c r="B753" s="3" t="s">
        <v>70</v>
      </c>
      <c r="C753" s="3" t="s">
        <v>74</v>
      </c>
      <c r="D753" s="3" t="s">
        <v>37</v>
      </c>
      <c r="E753">
        <v>2021</v>
      </c>
      <c r="F753" s="3" t="str">
        <f t="shared" si="22"/>
        <v>AStorBOUND2021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</row>
    <row r="754" spans="1:20" x14ac:dyDescent="0.35">
      <c r="A754">
        <f t="shared" si="23"/>
        <v>754</v>
      </c>
      <c r="B754" s="3" t="s">
        <v>70</v>
      </c>
      <c r="C754" s="3" t="s">
        <v>74</v>
      </c>
      <c r="D754" s="3" t="s">
        <v>37</v>
      </c>
      <c r="E754">
        <v>2022</v>
      </c>
      <c r="F754" s="3" t="str">
        <f t="shared" si="22"/>
        <v>AStorBOUND2022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9">
        <v>0</v>
      </c>
    </row>
    <row r="755" spans="1:20" x14ac:dyDescent="0.35">
      <c r="A755">
        <f t="shared" si="23"/>
        <v>755</v>
      </c>
      <c r="B755" s="3" t="s">
        <v>70</v>
      </c>
      <c r="C755" s="3" t="s">
        <v>74</v>
      </c>
      <c r="D755" s="3" t="s">
        <v>37</v>
      </c>
      <c r="E755">
        <v>2023</v>
      </c>
      <c r="F755" s="3" t="str">
        <f t="shared" si="22"/>
        <v>AStorBOUND2023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</row>
    <row r="756" spans="1:20" x14ac:dyDescent="0.35">
      <c r="A756">
        <f t="shared" si="23"/>
        <v>756</v>
      </c>
      <c r="B756" s="3" t="s">
        <v>70</v>
      </c>
      <c r="C756" s="3" t="s">
        <v>74</v>
      </c>
      <c r="D756" s="3" t="s">
        <v>37</v>
      </c>
      <c r="E756">
        <v>2024</v>
      </c>
      <c r="F756" s="3" t="str">
        <f t="shared" si="22"/>
        <v>AStorBOUND2024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</row>
    <row r="757" spans="1:20" x14ac:dyDescent="0.35">
      <c r="A757">
        <f t="shared" si="23"/>
        <v>757</v>
      </c>
      <c r="B757" s="3" t="s">
        <v>70</v>
      </c>
      <c r="C757" s="3" t="s">
        <v>74</v>
      </c>
      <c r="D757" s="3" t="s">
        <v>37</v>
      </c>
      <c r="E757">
        <v>2025</v>
      </c>
      <c r="F757" s="3" t="str">
        <f t="shared" si="22"/>
        <v>AStorBOUND2025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</row>
    <row r="758" spans="1:20" x14ac:dyDescent="0.35">
      <c r="A758">
        <f t="shared" si="23"/>
        <v>758</v>
      </c>
      <c r="B758" s="3" t="s">
        <v>70</v>
      </c>
      <c r="C758" s="3" t="s">
        <v>74</v>
      </c>
      <c r="D758" s="3" t="s">
        <v>37</v>
      </c>
      <c r="E758">
        <v>2026</v>
      </c>
      <c r="F758" s="3" t="str">
        <f t="shared" si="22"/>
        <v>AStorBOUND2026</v>
      </c>
      <c r="G758" s="9">
        <v>0</v>
      </c>
      <c r="H758" s="9">
        <v>0</v>
      </c>
      <c r="I758" s="9">
        <v>0</v>
      </c>
      <c r="J758" s="9">
        <v>0</v>
      </c>
      <c r="K758" s="9">
        <v>0</v>
      </c>
      <c r="L758" s="9">
        <v>0</v>
      </c>
      <c r="M758" s="9">
        <v>0</v>
      </c>
      <c r="N758" s="9">
        <v>0</v>
      </c>
      <c r="O758" s="9">
        <v>0</v>
      </c>
      <c r="P758" s="9">
        <v>0</v>
      </c>
      <c r="Q758" s="9">
        <v>0</v>
      </c>
      <c r="R758" s="9">
        <v>0</v>
      </c>
      <c r="S758" s="9">
        <v>0</v>
      </c>
      <c r="T758" s="9">
        <v>0</v>
      </c>
    </row>
    <row r="759" spans="1:20" x14ac:dyDescent="0.35">
      <c r="A759">
        <f t="shared" si="23"/>
        <v>759</v>
      </c>
      <c r="B759" s="3" t="s">
        <v>70</v>
      </c>
      <c r="C759" s="3" t="s">
        <v>74</v>
      </c>
      <c r="D759" s="3" t="s">
        <v>37</v>
      </c>
      <c r="E759">
        <v>2027</v>
      </c>
      <c r="F759" s="3" t="str">
        <f t="shared" si="22"/>
        <v>AStorBOUND2027</v>
      </c>
      <c r="G759" s="9">
        <v>0</v>
      </c>
      <c r="H759" s="9">
        <v>0</v>
      </c>
      <c r="I759" s="9">
        <v>0</v>
      </c>
      <c r="J759" s="9">
        <v>0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</row>
    <row r="760" spans="1:20" x14ac:dyDescent="0.35">
      <c r="A760">
        <f t="shared" si="23"/>
        <v>760</v>
      </c>
      <c r="B760" s="3" t="s">
        <v>70</v>
      </c>
      <c r="C760" s="3" t="s">
        <v>74</v>
      </c>
      <c r="D760" s="3" t="s">
        <v>37</v>
      </c>
      <c r="E760">
        <v>2028</v>
      </c>
      <c r="F760" s="3" t="str">
        <f t="shared" si="22"/>
        <v>AStorBOUND2028</v>
      </c>
      <c r="G760" s="9">
        <v>0</v>
      </c>
      <c r="H760" s="9">
        <v>0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9">
        <v>0</v>
      </c>
    </row>
    <row r="761" spans="1:20" x14ac:dyDescent="0.35">
      <c r="A761">
        <f t="shared" si="23"/>
        <v>761</v>
      </c>
      <c r="B761" s="3" t="s">
        <v>70</v>
      </c>
      <c r="C761" s="3" t="s">
        <v>74</v>
      </c>
      <c r="D761" s="3" t="s">
        <v>37</v>
      </c>
      <c r="E761">
        <v>2029</v>
      </c>
      <c r="F761" s="3" t="str">
        <f t="shared" si="22"/>
        <v>AStorBOUND2029</v>
      </c>
      <c r="G761" s="9">
        <v>0</v>
      </c>
      <c r="H761" s="9">
        <v>0</v>
      </c>
      <c r="I761" s="9">
        <v>0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</row>
    <row r="762" spans="1:20" x14ac:dyDescent="0.35">
      <c r="A762">
        <f t="shared" si="23"/>
        <v>762</v>
      </c>
      <c r="B762" s="3" t="s">
        <v>70</v>
      </c>
      <c r="C762" s="3" t="s">
        <v>74</v>
      </c>
      <c r="D762" s="3" t="s">
        <v>38</v>
      </c>
      <c r="E762">
        <v>2020</v>
      </c>
      <c r="F762" s="3" t="str">
        <f t="shared" si="22"/>
        <v>AStor7-MILE2020</v>
      </c>
      <c r="G762" s="9">
        <v>0</v>
      </c>
      <c r="H762" s="9"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  <c r="S762" s="9">
        <v>0</v>
      </c>
      <c r="T762" s="9">
        <v>0</v>
      </c>
    </row>
    <row r="763" spans="1:20" x14ac:dyDescent="0.35">
      <c r="A763">
        <f t="shared" si="23"/>
        <v>763</v>
      </c>
      <c r="B763" s="3" t="s">
        <v>70</v>
      </c>
      <c r="C763" s="3" t="s">
        <v>74</v>
      </c>
      <c r="D763" s="3" t="s">
        <v>38</v>
      </c>
      <c r="E763">
        <v>2021</v>
      </c>
      <c r="F763" s="3" t="str">
        <f t="shared" si="22"/>
        <v>AStor7-MILE2021</v>
      </c>
      <c r="G763" s="9">
        <v>0</v>
      </c>
      <c r="H763" s="9">
        <v>0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  <c r="T763" s="9">
        <v>0</v>
      </c>
    </row>
    <row r="764" spans="1:20" x14ac:dyDescent="0.35">
      <c r="A764">
        <f t="shared" si="23"/>
        <v>764</v>
      </c>
      <c r="B764" s="3" t="s">
        <v>70</v>
      </c>
      <c r="C764" s="3" t="s">
        <v>74</v>
      </c>
      <c r="D764" s="3" t="s">
        <v>38</v>
      </c>
      <c r="E764">
        <v>2022</v>
      </c>
      <c r="F764" s="3" t="str">
        <f t="shared" si="22"/>
        <v>AStor7-MILE2022</v>
      </c>
      <c r="G764" s="9">
        <v>0</v>
      </c>
      <c r="H764" s="9">
        <v>0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0</v>
      </c>
    </row>
    <row r="765" spans="1:20" x14ac:dyDescent="0.35">
      <c r="A765">
        <f t="shared" si="23"/>
        <v>765</v>
      </c>
      <c r="B765" s="3" t="s">
        <v>70</v>
      </c>
      <c r="C765" s="3" t="s">
        <v>74</v>
      </c>
      <c r="D765" s="3" t="s">
        <v>38</v>
      </c>
      <c r="E765">
        <v>2023</v>
      </c>
      <c r="F765" s="3" t="str">
        <f t="shared" si="22"/>
        <v>AStor7-MILE2023</v>
      </c>
      <c r="G765" s="9">
        <v>0</v>
      </c>
      <c r="H765" s="9">
        <v>0</v>
      </c>
      <c r="I765" s="9">
        <v>0</v>
      </c>
      <c r="J765" s="9">
        <v>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</row>
    <row r="766" spans="1:20" x14ac:dyDescent="0.35">
      <c r="A766">
        <f t="shared" si="23"/>
        <v>766</v>
      </c>
      <c r="B766" s="3" t="s">
        <v>70</v>
      </c>
      <c r="C766" s="3" t="s">
        <v>74</v>
      </c>
      <c r="D766" s="3" t="s">
        <v>38</v>
      </c>
      <c r="E766">
        <v>2024</v>
      </c>
      <c r="F766" s="3" t="str">
        <f t="shared" si="22"/>
        <v>AStor7-MILE2024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  <c r="Q766" s="9">
        <v>0</v>
      </c>
      <c r="R766" s="9">
        <v>0</v>
      </c>
      <c r="S766" s="9">
        <v>0</v>
      </c>
      <c r="T766" s="9">
        <v>0</v>
      </c>
    </row>
    <row r="767" spans="1:20" x14ac:dyDescent="0.35">
      <c r="A767">
        <f t="shared" si="23"/>
        <v>767</v>
      </c>
      <c r="B767" s="3" t="s">
        <v>70</v>
      </c>
      <c r="C767" s="3" t="s">
        <v>74</v>
      </c>
      <c r="D767" s="3" t="s">
        <v>38</v>
      </c>
      <c r="E767">
        <v>2025</v>
      </c>
      <c r="F767" s="3" t="str">
        <f t="shared" si="22"/>
        <v>AStor7-MILE2025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9">
        <v>0</v>
      </c>
    </row>
    <row r="768" spans="1:20" x14ac:dyDescent="0.35">
      <c r="A768">
        <f t="shared" si="23"/>
        <v>768</v>
      </c>
      <c r="B768" s="3" t="s">
        <v>70</v>
      </c>
      <c r="C768" s="3" t="s">
        <v>74</v>
      </c>
      <c r="D768" s="3" t="s">
        <v>38</v>
      </c>
      <c r="E768">
        <v>2026</v>
      </c>
      <c r="F768" s="3" t="str">
        <f t="shared" si="22"/>
        <v>AStor7-MILE2026</v>
      </c>
      <c r="G768" s="9">
        <v>0</v>
      </c>
      <c r="H768" s="9">
        <v>0</v>
      </c>
      <c r="I768" s="9">
        <v>0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9">
        <v>0</v>
      </c>
      <c r="Q768" s="9">
        <v>0</v>
      </c>
      <c r="R768" s="9">
        <v>0</v>
      </c>
      <c r="S768" s="9">
        <v>0</v>
      </c>
      <c r="T768" s="9">
        <v>0</v>
      </c>
    </row>
    <row r="769" spans="1:20" x14ac:dyDescent="0.35">
      <c r="A769">
        <f t="shared" si="23"/>
        <v>769</v>
      </c>
      <c r="B769" s="3" t="s">
        <v>70</v>
      </c>
      <c r="C769" s="3" t="s">
        <v>74</v>
      </c>
      <c r="D769" s="3" t="s">
        <v>38</v>
      </c>
      <c r="E769">
        <v>2027</v>
      </c>
      <c r="F769" s="3" t="str">
        <f t="shared" si="22"/>
        <v>AStor7-MILE2027</v>
      </c>
      <c r="G769" s="9">
        <v>0</v>
      </c>
      <c r="H769" s="9">
        <v>0</v>
      </c>
      <c r="I769" s="9">
        <v>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</row>
    <row r="770" spans="1:20" x14ac:dyDescent="0.35">
      <c r="A770">
        <f t="shared" si="23"/>
        <v>770</v>
      </c>
      <c r="B770" s="3" t="s">
        <v>70</v>
      </c>
      <c r="C770" s="3" t="s">
        <v>74</v>
      </c>
      <c r="D770" s="3" t="s">
        <v>38</v>
      </c>
      <c r="E770">
        <v>2028</v>
      </c>
      <c r="F770" s="3" t="str">
        <f t="shared" ref="F770:F833" si="24">_xlfn.CONCAT(B770,C770,D770,E770)</f>
        <v>AStor7-MILE2028</v>
      </c>
      <c r="G770" s="9">
        <v>0</v>
      </c>
      <c r="H770" s="9">
        <v>0</v>
      </c>
      <c r="I770" s="9">
        <v>0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</row>
    <row r="771" spans="1:20" x14ac:dyDescent="0.35">
      <c r="A771">
        <f t="shared" ref="A771:A834" si="25">A770+1</f>
        <v>771</v>
      </c>
      <c r="B771" s="3" t="s">
        <v>70</v>
      </c>
      <c r="C771" s="3" t="s">
        <v>74</v>
      </c>
      <c r="D771" s="3" t="s">
        <v>38</v>
      </c>
      <c r="E771">
        <v>2029</v>
      </c>
      <c r="F771" s="3" t="str">
        <f t="shared" si="24"/>
        <v>AStor7-MILE2029</v>
      </c>
      <c r="G771" s="9">
        <v>0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</row>
    <row r="772" spans="1:20" x14ac:dyDescent="0.35">
      <c r="A772">
        <f t="shared" si="25"/>
        <v>772</v>
      </c>
      <c r="B772" s="3" t="s">
        <v>70</v>
      </c>
      <c r="C772" s="3" t="s">
        <v>74</v>
      </c>
      <c r="D772" s="3" t="s">
        <v>39</v>
      </c>
      <c r="E772">
        <v>2020</v>
      </c>
      <c r="F772" s="3" t="str">
        <f t="shared" si="24"/>
        <v>AStorWANETA2020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0</v>
      </c>
      <c r="T772" s="9">
        <v>0</v>
      </c>
    </row>
    <row r="773" spans="1:20" x14ac:dyDescent="0.35">
      <c r="A773">
        <f t="shared" si="25"/>
        <v>773</v>
      </c>
      <c r="B773" s="3" t="s">
        <v>70</v>
      </c>
      <c r="C773" s="3" t="s">
        <v>74</v>
      </c>
      <c r="D773" s="3" t="s">
        <v>39</v>
      </c>
      <c r="E773">
        <v>2021</v>
      </c>
      <c r="F773" s="3" t="str">
        <f t="shared" si="24"/>
        <v>AStorWANETA2021</v>
      </c>
      <c r="G773" s="9">
        <v>0</v>
      </c>
      <c r="H773" s="9">
        <v>0</v>
      </c>
      <c r="I773" s="9">
        <v>0</v>
      </c>
      <c r="J773" s="9">
        <v>0</v>
      </c>
      <c r="K773" s="9">
        <v>0</v>
      </c>
      <c r="L773" s="9">
        <v>0</v>
      </c>
      <c r="M773" s="9">
        <v>0</v>
      </c>
      <c r="N773" s="9">
        <v>0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</row>
    <row r="774" spans="1:20" x14ac:dyDescent="0.35">
      <c r="A774">
        <f t="shared" si="25"/>
        <v>774</v>
      </c>
      <c r="B774" s="3" t="s">
        <v>70</v>
      </c>
      <c r="C774" s="3" t="s">
        <v>74</v>
      </c>
      <c r="D774" s="3" t="s">
        <v>39</v>
      </c>
      <c r="E774">
        <v>2022</v>
      </c>
      <c r="F774" s="3" t="str">
        <f t="shared" si="24"/>
        <v>AStorWANETA2022</v>
      </c>
      <c r="G774" s="9">
        <v>0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</row>
    <row r="775" spans="1:20" x14ac:dyDescent="0.35">
      <c r="A775">
        <f t="shared" si="25"/>
        <v>775</v>
      </c>
      <c r="B775" s="3" t="s">
        <v>70</v>
      </c>
      <c r="C775" s="3" t="s">
        <v>74</v>
      </c>
      <c r="D775" s="3" t="s">
        <v>39</v>
      </c>
      <c r="E775">
        <v>2023</v>
      </c>
      <c r="F775" s="3" t="str">
        <f t="shared" si="24"/>
        <v>AStorWANETA2023</v>
      </c>
      <c r="G775" s="9">
        <v>0</v>
      </c>
      <c r="H775" s="9">
        <v>0</v>
      </c>
      <c r="I775" s="9">
        <v>0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</row>
    <row r="776" spans="1:20" x14ac:dyDescent="0.35">
      <c r="A776">
        <f t="shared" si="25"/>
        <v>776</v>
      </c>
      <c r="B776" s="3" t="s">
        <v>70</v>
      </c>
      <c r="C776" s="3" t="s">
        <v>74</v>
      </c>
      <c r="D776" s="3" t="s">
        <v>39</v>
      </c>
      <c r="E776">
        <v>2024</v>
      </c>
      <c r="F776" s="3" t="str">
        <f t="shared" si="24"/>
        <v>AStorWANETA2024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</row>
    <row r="777" spans="1:20" x14ac:dyDescent="0.35">
      <c r="A777">
        <f t="shared" si="25"/>
        <v>777</v>
      </c>
      <c r="B777" s="3" t="s">
        <v>70</v>
      </c>
      <c r="C777" s="3" t="s">
        <v>74</v>
      </c>
      <c r="D777" s="3" t="s">
        <v>39</v>
      </c>
      <c r="E777">
        <v>2025</v>
      </c>
      <c r="F777" s="3" t="str">
        <f t="shared" si="24"/>
        <v>AStorWANETA2025</v>
      </c>
      <c r="G777" s="9">
        <v>0</v>
      </c>
      <c r="H777" s="9">
        <v>0</v>
      </c>
      <c r="I777" s="9">
        <v>0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</row>
    <row r="778" spans="1:20" x14ac:dyDescent="0.35">
      <c r="A778">
        <f t="shared" si="25"/>
        <v>778</v>
      </c>
      <c r="B778" s="3" t="s">
        <v>70</v>
      </c>
      <c r="C778" s="3" t="s">
        <v>74</v>
      </c>
      <c r="D778" s="3" t="s">
        <v>39</v>
      </c>
      <c r="E778">
        <v>2026</v>
      </c>
      <c r="F778" s="3" t="str">
        <f t="shared" si="24"/>
        <v>AStorWANETA2026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</row>
    <row r="779" spans="1:20" x14ac:dyDescent="0.35">
      <c r="A779">
        <f t="shared" si="25"/>
        <v>779</v>
      </c>
      <c r="B779" s="3" t="s">
        <v>70</v>
      </c>
      <c r="C779" s="3" t="s">
        <v>74</v>
      </c>
      <c r="D779" s="3" t="s">
        <v>39</v>
      </c>
      <c r="E779">
        <v>2027</v>
      </c>
      <c r="F779" s="3" t="str">
        <f t="shared" si="24"/>
        <v>AStorWANETA2027</v>
      </c>
      <c r="G779" s="9">
        <v>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</row>
    <row r="780" spans="1:20" x14ac:dyDescent="0.35">
      <c r="A780">
        <f t="shared" si="25"/>
        <v>780</v>
      </c>
      <c r="B780" s="3" t="s">
        <v>70</v>
      </c>
      <c r="C780" s="3" t="s">
        <v>74</v>
      </c>
      <c r="D780" s="3" t="s">
        <v>39</v>
      </c>
      <c r="E780">
        <v>2028</v>
      </c>
      <c r="F780" s="3" t="str">
        <f t="shared" si="24"/>
        <v>AStorWANETA2028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</row>
    <row r="781" spans="1:20" x14ac:dyDescent="0.35">
      <c r="A781">
        <f t="shared" si="25"/>
        <v>781</v>
      </c>
      <c r="B781" s="3" t="s">
        <v>70</v>
      </c>
      <c r="C781" s="3" t="s">
        <v>74</v>
      </c>
      <c r="D781" s="3" t="s">
        <v>39</v>
      </c>
      <c r="E781">
        <v>2029</v>
      </c>
      <c r="F781" s="3" t="str">
        <f t="shared" si="24"/>
        <v>AStorWANETA2029</v>
      </c>
      <c r="G781" s="9">
        <v>0</v>
      </c>
      <c r="H781" s="9">
        <v>0</v>
      </c>
      <c r="I781" s="9">
        <v>0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</row>
    <row r="782" spans="1:20" x14ac:dyDescent="0.35">
      <c r="A782">
        <f t="shared" si="25"/>
        <v>782</v>
      </c>
      <c r="B782" s="3" t="s">
        <v>70</v>
      </c>
      <c r="C782" s="3" t="s">
        <v>74</v>
      </c>
      <c r="D782" s="3" t="s">
        <v>40</v>
      </c>
      <c r="E782">
        <v>2020</v>
      </c>
      <c r="F782" s="3" t="str">
        <f t="shared" si="24"/>
        <v>AStorCDA LK2020</v>
      </c>
      <c r="G782" s="9">
        <v>68</v>
      </c>
      <c r="H782" s="9">
        <v>47.7</v>
      </c>
      <c r="I782" s="9">
        <v>27</v>
      </c>
      <c r="J782" s="9">
        <v>6.7</v>
      </c>
      <c r="K782" s="9">
        <v>73</v>
      </c>
      <c r="L782" s="9">
        <v>106</v>
      </c>
      <c r="M782" s="9">
        <v>131.5</v>
      </c>
      <c r="N782" s="9">
        <v>126.3</v>
      </c>
      <c r="O782" s="9">
        <v>112.5</v>
      </c>
      <c r="P782" s="9">
        <v>112.5</v>
      </c>
      <c r="Q782" s="9">
        <v>112.5</v>
      </c>
      <c r="R782" s="9">
        <v>112.1</v>
      </c>
      <c r="S782" s="9">
        <v>112.5</v>
      </c>
      <c r="T782" s="9">
        <v>92.4</v>
      </c>
    </row>
    <row r="783" spans="1:20" x14ac:dyDescent="0.35">
      <c r="A783">
        <f t="shared" si="25"/>
        <v>783</v>
      </c>
      <c r="B783" s="3" t="s">
        <v>70</v>
      </c>
      <c r="C783" s="3" t="s">
        <v>74</v>
      </c>
      <c r="D783" s="3" t="s">
        <v>40</v>
      </c>
      <c r="E783">
        <v>2021</v>
      </c>
      <c r="F783" s="3" t="str">
        <f t="shared" si="24"/>
        <v>AStorCDA LK2021</v>
      </c>
      <c r="G783" s="9">
        <v>68</v>
      </c>
      <c r="H783" s="9">
        <v>47.7</v>
      </c>
      <c r="I783" s="9">
        <v>42.9</v>
      </c>
      <c r="J783" s="9">
        <v>37.5</v>
      </c>
      <c r="K783" s="9">
        <v>96.5</v>
      </c>
      <c r="L783" s="9">
        <v>65.7</v>
      </c>
      <c r="M783" s="9">
        <v>110.7</v>
      </c>
      <c r="N783" s="9">
        <v>250</v>
      </c>
      <c r="O783" s="9">
        <v>112.5</v>
      </c>
      <c r="P783" s="9">
        <v>112.5</v>
      </c>
      <c r="Q783" s="9">
        <v>112.5</v>
      </c>
      <c r="R783" s="9">
        <v>112.1</v>
      </c>
      <c r="S783" s="9">
        <v>112.5</v>
      </c>
      <c r="T783" s="9">
        <v>92.4</v>
      </c>
    </row>
    <row r="784" spans="1:20" x14ac:dyDescent="0.35">
      <c r="A784">
        <f t="shared" si="25"/>
        <v>784</v>
      </c>
      <c r="B784" s="3" t="s">
        <v>70</v>
      </c>
      <c r="C784" s="3" t="s">
        <v>74</v>
      </c>
      <c r="D784" s="3" t="s">
        <v>40</v>
      </c>
      <c r="E784">
        <v>2022</v>
      </c>
      <c r="F784" s="3" t="str">
        <f t="shared" si="24"/>
        <v>AStorCDA LK2022</v>
      </c>
      <c r="G784" s="9">
        <v>68</v>
      </c>
      <c r="H784" s="9">
        <v>47.7</v>
      </c>
      <c r="I784" s="9">
        <v>27</v>
      </c>
      <c r="J784" s="9">
        <v>68.7</v>
      </c>
      <c r="K784" s="9">
        <v>112.5</v>
      </c>
      <c r="L784" s="9">
        <v>85.5</v>
      </c>
      <c r="M784" s="9">
        <v>99.3</v>
      </c>
      <c r="N784" s="9">
        <v>112.5</v>
      </c>
      <c r="O784" s="9">
        <v>112.5</v>
      </c>
      <c r="P784" s="9">
        <v>112.5</v>
      </c>
      <c r="Q784" s="9">
        <v>112.5</v>
      </c>
      <c r="R784" s="9">
        <v>112.1</v>
      </c>
      <c r="S784" s="9">
        <v>112.5</v>
      </c>
      <c r="T784" s="9">
        <v>92.4</v>
      </c>
    </row>
    <row r="785" spans="1:20" x14ac:dyDescent="0.35">
      <c r="A785">
        <f t="shared" si="25"/>
        <v>785</v>
      </c>
      <c r="B785" s="3" t="s">
        <v>70</v>
      </c>
      <c r="C785" s="3" t="s">
        <v>74</v>
      </c>
      <c r="D785" s="3" t="s">
        <v>40</v>
      </c>
      <c r="E785">
        <v>2023</v>
      </c>
      <c r="F785" s="3" t="str">
        <f t="shared" si="24"/>
        <v>AStorCDA LK2023</v>
      </c>
      <c r="G785" s="9">
        <v>68</v>
      </c>
      <c r="H785" s="9">
        <v>47.7</v>
      </c>
      <c r="I785" s="9">
        <v>27</v>
      </c>
      <c r="J785" s="9">
        <v>21.4</v>
      </c>
      <c r="K785" s="9">
        <v>88.3</v>
      </c>
      <c r="L785" s="9">
        <v>120.2</v>
      </c>
      <c r="M785" s="9">
        <v>123.4</v>
      </c>
      <c r="N785" s="9">
        <v>155.4</v>
      </c>
      <c r="O785" s="9">
        <v>112.5</v>
      </c>
      <c r="P785" s="9">
        <v>112.5</v>
      </c>
      <c r="Q785" s="9">
        <v>112.5</v>
      </c>
      <c r="R785" s="9">
        <v>112.1</v>
      </c>
      <c r="S785" s="9">
        <v>111.7</v>
      </c>
      <c r="T785" s="9">
        <v>92.4</v>
      </c>
    </row>
    <row r="786" spans="1:20" x14ac:dyDescent="0.35">
      <c r="A786">
        <f t="shared" si="25"/>
        <v>786</v>
      </c>
      <c r="B786" s="3" t="s">
        <v>70</v>
      </c>
      <c r="C786" s="3" t="s">
        <v>74</v>
      </c>
      <c r="D786" s="3" t="s">
        <v>40</v>
      </c>
      <c r="E786">
        <v>2024</v>
      </c>
      <c r="F786" s="3" t="str">
        <f t="shared" si="24"/>
        <v>AStorCDA LK2024</v>
      </c>
      <c r="G786" s="9">
        <v>68</v>
      </c>
      <c r="H786" s="9">
        <v>47.7</v>
      </c>
      <c r="I786" s="9">
        <v>27.6</v>
      </c>
      <c r="J786" s="9">
        <v>71.599999999999994</v>
      </c>
      <c r="K786" s="9">
        <v>112.5</v>
      </c>
      <c r="L786" s="9">
        <v>87.2</v>
      </c>
      <c r="M786" s="9">
        <v>117.4</v>
      </c>
      <c r="N786" s="9">
        <v>112.5</v>
      </c>
      <c r="O786" s="9">
        <v>112.5</v>
      </c>
      <c r="P786" s="9">
        <v>112.5</v>
      </c>
      <c r="Q786" s="9">
        <v>112.5</v>
      </c>
      <c r="R786" s="9">
        <v>111.9</v>
      </c>
      <c r="S786" s="9">
        <v>112.5</v>
      </c>
      <c r="T786" s="9">
        <v>92.4</v>
      </c>
    </row>
    <row r="787" spans="1:20" x14ac:dyDescent="0.35">
      <c r="A787">
        <f t="shared" si="25"/>
        <v>787</v>
      </c>
      <c r="B787" s="3" t="s">
        <v>70</v>
      </c>
      <c r="C787" s="3" t="s">
        <v>74</v>
      </c>
      <c r="D787" s="3" t="s">
        <v>40</v>
      </c>
      <c r="E787">
        <v>2025</v>
      </c>
      <c r="F787" s="3" t="str">
        <f t="shared" si="24"/>
        <v>AStorCDA LK2025</v>
      </c>
      <c r="G787" s="9">
        <v>68</v>
      </c>
      <c r="H787" s="9">
        <v>47.7</v>
      </c>
      <c r="I787" s="9">
        <v>27</v>
      </c>
      <c r="J787" s="9">
        <v>6.7</v>
      </c>
      <c r="K787" s="9">
        <v>0</v>
      </c>
      <c r="L787" s="9">
        <v>113.1</v>
      </c>
      <c r="M787" s="9">
        <v>121.4</v>
      </c>
      <c r="N787" s="9">
        <v>117.9</v>
      </c>
      <c r="O787" s="9">
        <v>112.5</v>
      </c>
      <c r="P787" s="9">
        <v>112.5</v>
      </c>
      <c r="Q787" s="9">
        <v>112.5</v>
      </c>
      <c r="R787" s="9">
        <v>112.1</v>
      </c>
      <c r="S787" s="9">
        <v>112.5</v>
      </c>
      <c r="T787" s="9">
        <v>92.4</v>
      </c>
    </row>
    <row r="788" spans="1:20" x14ac:dyDescent="0.35">
      <c r="A788">
        <f t="shared" si="25"/>
        <v>788</v>
      </c>
      <c r="B788" s="3" t="s">
        <v>70</v>
      </c>
      <c r="C788" s="3" t="s">
        <v>74</v>
      </c>
      <c r="D788" s="3" t="s">
        <v>40</v>
      </c>
      <c r="E788">
        <v>2026</v>
      </c>
      <c r="F788" s="3" t="str">
        <f t="shared" si="24"/>
        <v>AStorCDA LK2026</v>
      </c>
      <c r="G788" s="9">
        <v>68</v>
      </c>
      <c r="H788" s="9">
        <v>47.7</v>
      </c>
      <c r="I788" s="9">
        <v>27</v>
      </c>
      <c r="J788" s="9">
        <v>185</v>
      </c>
      <c r="K788" s="9">
        <v>112.5</v>
      </c>
      <c r="L788" s="9">
        <v>207.3</v>
      </c>
      <c r="M788" s="9">
        <v>197</v>
      </c>
      <c r="N788" s="9">
        <v>153.69999999999999</v>
      </c>
      <c r="O788" s="9">
        <v>112.5</v>
      </c>
      <c r="P788" s="9">
        <v>112.5</v>
      </c>
      <c r="Q788" s="9">
        <v>112.5</v>
      </c>
      <c r="R788" s="9">
        <v>112.1</v>
      </c>
      <c r="S788" s="9">
        <v>112.5</v>
      </c>
      <c r="T788" s="9">
        <v>92.4</v>
      </c>
    </row>
    <row r="789" spans="1:20" x14ac:dyDescent="0.35">
      <c r="A789">
        <f t="shared" si="25"/>
        <v>789</v>
      </c>
      <c r="B789" s="3" t="s">
        <v>70</v>
      </c>
      <c r="C789" s="3" t="s">
        <v>74</v>
      </c>
      <c r="D789" s="3" t="s">
        <v>40</v>
      </c>
      <c r="E789">
        <v>2027</v>
      </c>
      <c r="F789" s="3" t="str">
        <f t="shared" si="24"/>
        <v>AStorCDA LK2027</v>
      </c>
      <c r="G789" s="9">
        <v>68</v>
      </c>
      <c r="H789" s="9">
        <v>47.7</v>
      </c>
      <c r="I789" s="9">
        <v>176.4</v>
      </c>
      <c r="J789" s="9">
        <v>59.2</v>
      </c>
      <c r="K789" s="9">
        <v>112.5</v>
      </c>
      <c r="L789" s="9">
        <v>181.6</v>
      </c>
      <c r="M789" s="9">
        <v>148</v>
      </c>
      <c r="N789" s="9">
        <v>118.7</v>
      </c>
      <c r="O789" s="9">
        <v>112.5</v>
      </c>
      <c r="P789" s="9">
        <v>112.5</v>
      </c>
      <c r="Q789" s="9">
        <v>112.5</v>
      </c>
      <c r="R789" s="9">
        <v>112.1</v>
      </c>
      <c r="S789" s="9">
        <v>112.5</v>
      </c>
      <c r="T789" s="9">
        <v>92.4</v>
      </c>
    </row>
    <row r="790" spans="1:20" x14ac:dyDescent="0.35">
      <c r="A790">
        <f t="shared" si="25"/>
        <v>790</v>
      </c>
      <c r="B790" s="3" t="s">
        <v>70</v>
      </c>
      <c r="C790" s="3" t="s">
        <v>74</v>
      </c>
      <c r="D790" s="3" t="s">
        <v>40</v>
      </c>
      <c r="E790">
        <v>2028</v>
      </c>
      <c r="F790" s="3" t="str">
        <f t="shared" si="24"/>
        <v>AStorCDA LK2028</v>
      </c>
      <c r="G790" s="9">
        <v>68</v>
      </c>
      <c r="H790" s="9">
        <v>47.7</v>
      </c>
      <c r="I790" s="9">
        <v>50.7</v>
      </c>
      <c r="J790" s="9">
        <v>62.6</v>
      </c>
      <c r="K790" s="9">
        <v>112.5</v>
      </c>
      <c r="L790" s="9">
        <v>123</v>
      </c>
      <c r="M790" s="9">
        <v>128.1</v>
      </c>
      <c r="N790" s="9">
        <v>168</v>
      </c>
      <c r="O790" s="9">
        <v>112.5</v>
      </c>
      <c r="P790" s="9">
        <v>112.5</v>
      </c>
      <c r="Q790" s="9">
        <v>112.5</v>
      </c>
      <c r="R790" s="9">
        <v>112.1</v>
      </c>
      <c r="S790" s="9">
        <v>112.5</v>
      </c>
      <c r="T790" s="9">
        <v>92.4</v>
      </c>
    </row>
    <row r="791" spans="1:20" x14ac:dyDescent="0.35">
      <c r="A791">
        <f t="shared" si="25"/>
        <v>791</v>
      </c>
      <c r="B791" s="3" t="s">
        <v>70</v>
      </c>
      <c r="C791" s="3" t="s">
        <v>74</v>
      </c>
      <c r="D791" s="3" t="s">
        <v>40</v>
      </c>
      <c r="E791">
        <v>2029</v>
      </c>
      <c r="F791" s="3" t="str">
        <f t="shared" si="24"/>
        <v>AStorCDA LK2029</v>
      </c>
      <c r="G791" s="9">
        <v>68</v>
      </c>
      <c r="H791" s="9">
        <v>47.7</v>
      </c>
      <c r="I791" s="9">
        <v>27</v>
      </c>
      <c r="J791" s="9">
        <v>6.7</v>
      </c>
      <c r="K791" s="9">
        <v>162.30000000000001</v>
      </c>
      <c r="L791" s="9">
        <v>137.9</v>
      </c>
      <c r="M791" s="9">
        <v>305.3</v>
      </c>
      <c r="N791" s="9">
        <v>285.60000000000002</v>
      </c>
      <c r="O791" s="9">
        <v>226.2</v>
      </c>
      <c r="P791" s="9">
        <v>112.5</v>
      </c>
      <c r="Q791" s="9">
        <v>112.5</v>
      </c>
      <c r="R791" s="9">
        <v>112.1</v>
      </c>
      <c r="S791" s="9">
        <v>112.5</v>
      </c>
      <c r="T791" s="9">
        <v>92.4</v>
      </c>
    </row>
    <row r="792" spans="1:20" x14ac:dyDescent="0.35">
      <c r="A792">
        <f t="shared" si="25"/>
        <v>792</v>
      </c>
      <c r="B792" s="3" t="s">
        <v>70</v>
      </c>
      <c r="C792" s="3" t="s">
        <v>74</v>
      </c>
      <c r="D792" s="3" t="s">
        <v>41</v>
      </c>
      <c r="E792">
        <v>2020</v>
      </c>
      <c r="F792" s="3" t="str">
        <f t="shared" si="24"/>
        <v>AStorPOST F2020</v>
      </c>
      <c r="G792" s="9">
        <v>0</v>
      </c>
      <c r="H792" s="9">
        <v>0</v>
      </c>
      <c r="I792" s="9">
        <v>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</row>
    <row r="793" spans="1:20" x14ac:dyDescent="0.35">
      <c r="A793">
        <f t="shared" si="25"/>
        <v>793</v>
      </c>
      <c r="B793" s="3" t="s">
        <v>70</v>
      </c>
      <c r="C793" s="3" t="s">
        <v>74</v>
      </c>
      <c r="D793" s="3" t="s">
        <v>41</v>
      </c>
      <c r="E793">
        <v>2021</v>
      </c>
      <c r="F793" s="3" t="str">
        <f t="shared" si="24"/>
        <v>AStorPOST F2021</v>
      </c>
      <c r="G793" s="9">
        <v>0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</row>
    <row r="794" spans="1:20" x14ac:dyDescent="0.35">
      <c r="A794">
        <f t="shared" si="25"/>
        <v>794</v>
      </c>
      <c r="B794" s="3" t="s">
        <v>70</v>
      </c>
      <c r="C794" s="3" t="s">
        <v>74</v>
      </c>
      <c r="D794" s="3" t="s">
        <v>41</v>
      </c>
      <c r="E794">
        <v>2022</v>
      </c>
      <c r="F794" s="3" t="str">
        <f t="shared" si="24"/>
        <v>AStorPOST F2022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</row>
    <row r="795" spans="1:20" x14ac:dyDescent="0.35">
      <c r="A795">
        <f t="shared" si="25"/>
        <v>795</v>
      </c>
      <c r="B795" s="3" t="s">
        <v>70</v>
      </c>
      <c r="C795" s="3" t="s">
        <v>74</v>
      </c>
      <c r="D795" s="3" t="s">
        <v>41</v>
      </c>
      <c r="E795">
        <v>2023</v>
      </c>
      <c r="F795" s="3" t="str">
        <f t="shared" si="24"/>
        <v>AStorPOST F2023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</row>
    <row r="796" spans="1:20" x14ac:dyDescent="0.35">
      <c r="A796">
        <f t="shared" si="25"/>
        <v>796</v>
      </c>
      <c r="B796" s="3" t="s">
        <v>70</v>
      </c>
      <c r="C796" s="3" t="s">
        <v>74</v>
      </c>
      <c r="D796" s="3" t="s">
        <v>41</v>
      </c>
      <c r="E796">
        <v>2024</v>
      </c>
      <c r="F796" s="3" t="str">
        <f t="shared" si="24"/>
        <v>AStorPOST F2024</v>
      </c>
      <c r="G796" s="9">
        <v>0</v>
      </c>
      <c r="H796" s="9">
        <v>0</v>
      </c>
      <c r="I796" s="9">
        <v>0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</row>
    <row r="797" spans="1:20" x14ac:dyDescent="0.35">
      <c r="A797">
        <f t="shared" si="25"/>
        <v>797</v>
      </c>
      <c r="B797" s="3" t="s">
        <v>70</v>
      </c>
      <c r="C797" s="3" t="s">
        <v>74</v>
      </c>
      <c r="D797" s="3" t="s">
        <v>41</v>
      </c>
      <c r="E797">
        <v>2025</v>
      </c>
      <c r="F797" s="3" t="str">
        <f t="shared" si="24"/>
        <v>AStorPOST F2025</v>
      </c>
      <c r="G797" s="9">
        <v>0</v>
      </c>
      <c r="H797" s="9">
        <v>0</v>
      </c>
      <c r="I797" s="9">
        <v>0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</row>
    <row r="798" spans="1:20" x14ac:dyDescent="0.35">
      <c r="A798">
        <f t="shared" si="25"/>
        <v>798</v>
      </c>
      <c r="B798" s="3" t="s">
        <v>70</v>
      </c>
      <c r="C798" s="3" t="s">
        <v>74</v>
      </c>
      <c r="D798" s="3" t="s">
        <v>41</v>
      </c>
      <c r="E798">
        <v>2026</v>
      </c>
      <c r="F798" s="3" t="str">
        <f t="shared" si="24"/>
        <v>AStorPOST F2026</v>
      </c>
      <c r="G798" s="9">
        <v>0</v>
      </c>
      <c r="H798" s="9">
        <v>0</v>
      </c>
      <c r="I798" s="9">
        <v>0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</row>
    <row r="799" spans="1:20" x14ac:dyDescent="0.35">
      <c r="A799">
        <f t="shared" si="25"/>
        <v>799</v>
      </c>
      <c r="B799" s="3" t="s">
        <v>70</v>
      </c>
      <c r="C799" s="3" t="s">
        <v>74</v>
      </c>
      <c r="D799" s="3" t="s">
        <v>41</v>
      </c>
      <c r="E799">
        <v>2027</v>
      </c>
      <c r="F799" s="3" t="str">
        <f t="shared" si="24"/>
        <v>AStorPOST F2027</v>
      </c>
      <c r="G799" s="9">
        <v>0</v>
      </c>
      <c r="H799" s="9">
        <v>0</v>
      </c>
      <c r="I799" s="9">
        <v>0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</row>
    <row r="800" spans="1:20" x14ac:dyDescent="0.35">
      <c r="A800">
        <f t="shared" si="25"/>
        <v>800</v>
      </c>
      <c r="B800" s="3" t="s">
        <v>70</v>
      </c>
      <c r="C800" s="3" t="s">
        <v>74</v>
      </c>
      <c r="D800" s="3" t="s">
        <v>41</v>
      </c>
      <c r="E800">
        <v>2028</v>
      </c>
      <c r="F800" s="3" t="str">
        <f t="shared" si="24"/>
        <v>AStorPOST F2028</v>
      </c>
      <c r="G800" s="9">
        <v>0</v>
      </c>
      <c r="H800" s="9">
        <v>0</v>
      </c>
      <c r="I800" s="9">
        <v>0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</row>
    <row r="801" spans="1:20" x14ac:dyDescent="0.35">
      <c r="A801">
        <f t="shared" si="25"/>
        <v>801</v>
      </c>
      <c r="B801" s="3" t="s">
        <v>70</v>
      </c>
      <c r="C801" s="3" t="s">
        <v>74</v>
      </c>
      <c r="D801" s="3" t="s">
        <v>41</v>
      </c>
      <c r="E801">
        <v>2029</v>
      </c>
      <c r="F801" s="3" t="str">
        <f t="shared" si="24"/>
        <v>AStorPOST F2029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</row>
    <row r="802" spans="1:20" x14ac:dyDescent="0.35">
      <c r="A802">
        <f t="shared" si="25"/>
        <v>802</v>
      </c>
      <c r="B802" s="3" t="s">
        <v>70</v>
      </c>
      <c r="C802" s="3" t="s">
        <v>74</v>
      </c>
      <c r="D802" s="3" t="s">
        <v>42</v>
      </c>
      <c r="E802">
        <v>2020</v>
      </c>
      <c r="F802" s="3" t="str">
        <f t="shared" si="24"/>
        <v>AStorUP FLS2020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</row>
    <row r="803" spans="1:20" x14ac:dyDescent="0.35">
      <c r="A803">
        <f t="shared" si="25"/>
        <v>803</v>
      </c>
      <c r="B803" s="3" t="s">
        <v>70</v>
      </c>
      <c r="C803" s="3" t="s">
        <v>74</v>
      </c>
      <c r="D803" s="3" t="s">
        <v>42</v>
      </c>
      <c r="E803">
        <v>2021</v>
      </c>
      <c r="F803" s="3" t="str">
        <f t="shared" si="24"/>
        <v>AStorUP FLS2021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</row>
    <row r="804" spans="1:20" x14ac:dyDescent="0.35">
      <c r="A804">
        <f t="shared" si="25"/>
        <v>804</v>
      </c>
      <c r="B804" s="3" t="s">
        <v>70</v>
      </c>
      <c r="C804" s="3" t="s">
        <v>74</v>
      </c>
      <c r="D804" s="3" t="s">
        <v>42</v>
      </c>
      <c r="E804">
        <v>2022</v>
      </c>
      <c r="F804" s="3" t="str">
        <f t="shared" si="24"/>
        <v>AStorUP FLS2022</v>
      </c>
      <c r="G804" s="9">
        <v>0</v>
      </c>
      <c r="H804" s="9">
        <v>0</v>
      </c>
      <c r="I804" s="9">
        <v>0</v>
      </c>
      <c r="J804" s="9">
        <v>0</v>
      </c>
      <c r="K804" s="9">
        <v>0</v>
      </c>
      <c r="L804" s="9">
        <v>0</v>
      </c>
      <c r="M804" s="9">
        <v>0</v>
      </c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</row>
    <row r="805" spans="1:20" x14ac:dyDescent="0.35">
      <c r="A805">
        <f t="shared" si="25"/>
        <v>805</v>
      </c>
      <c r="B805" s="3" t="s">
        <v>70</v>
      </c>
      <c r="C805" s="3" t="s">
        <v>74</v>
      </c>
      <c r="D805" s="3" t="s">
        <v>42</v>
      </c>
      <c r="E805">
        <v>2023</v>
      </c>
      <c r="F805" s="3" t="str">
        <f t="shared" si="24"/>
        <v>AStorUP FLS2023</v>
      </c>
      <c r="G805" s="9">
        <v>0</v>
      </c>
      <c r="H805" s="9">
        <v>0</v>
      </c>
      <c r="I805" s="9">
        <v>0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</row>
    <row r="806" spans="1:20" x14ac:dyDescent="0.35">
      <c r="A806">
        <f t="shared" si="25"/>
        <v>806</v>
      </c>
      <c r="B806" s="3" t="s">
        <v>70</v>
      </c>
      <c r="C806" s="3" t="s">
        <v>74</v>
      </c>
      <c r="D806" s="3" t="s">
        <v>42</v>
      </c>
      <c r="E806">
        <v>2024</v>
      </c>
      <c r="F806" s="3" t="str">
        <f t="shared" si="24"/>
        <v>AStorUP FLS2024</v>
      </c>
      <c r="G806" s="9">
        <v>0</v>
      </c>
      <c r="H806" s="9">
        <v>0</v>
      </c>
      <c r="I806" s="9">
        <v>0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</row>
    <row r="807" spans="1:20" x14ac:dyDescent="0.35">
      <c r="A807">
        <f t="shared" si="25"/>
        <v>807</v>
      </c>
      <c r="B807" s="3" t="s">
        <v>70</v>
      </c>
      <c r="C807" s="3" t="s">
        <v>74</v>
      </c>
      <c r="D807" s="3" t="s">
        <v>42</v>
      </c>
      <c r="E807">
        <v>2025</v>
      </c>
      <c r="F807" s="3" t="str">
        <f t="shared" si="24"/>
        <v>AStorUP FLS2025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</row>
    <row r="808" spans="1:20" x14ac:dyDescent="0.35">
      <c r="A808">
        <f t="shared" si="25"/>
        <v>808</v>
      </c>
      <c r="B808" s="3" t="s">
        <v>70</v>
      </c>
      <c r="C808" s="3" t="s">
        <v>74</v>
      </c>
      <c r="D808" s="3" t="s">
        <v>42</v>
      </c>
      <c r="E808">
        <v>2026</v>
      </c>
      <c r="F808" s="3" t="str">
        <f t="shared" si="24"/>
        <v>AStorUP FLS2026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</row>
    <row r="809" spans="1:20" x14ac:dyDescent="0.35">
      <c r="A809">
        <f t="shared" si="25"/>
        <v>809</v>
      </c>
      <c r="B809" s="3" t="s">
        <v>70</v>
      </c>
      <c r="C809" s="3" t="s">
        <v>74</v>
      </c>
      <c r="D809" s="3" t="s">
        <v>42</v>
      </c>
      <c r="E809">
        <v>2027</v>
      </c>
      <c r="F809" s="3" t="str">
        <f t="shared" si="24"/>
        <v>AStorUP FLS2027</v>
      </c>
      <c r="G809" s="9">
        <v>0</v>
      </c>
      <c r="H809" s="9">
        <v>0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  <c r="S809" s="9">
        <v>0</v>
      </c>
      <c r="T809" s="9">
        <v>0</v>
      </c>
    </row>
    <row r="810" spans="1:20" x14ac:dyDescent="0.35">
      <c r="A810">
        <f t="shared" si="25"/>
        <v>810</v>
      </c>
      <c r="B810" s="3" t="s">
        <v>70</v>
      </c>
      <c r="C810" s="3" t="s">
        <v>74</v>
      </c>
      <c r="D810" s="3" t="s">
        <v>42</v>
      </c>
      <c r="E810">
        <v>2028</v>
      </c>
      <c r="F810" s="3" t="str">
        <f t="shared" si="24"/>
        <v>AStorUP FLS2028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</row>
    <row r="811" spans="1:20" x14ac:dyDescent="0.35">
      <c r="A811">
        <f t="shared" si="25"/>
        <v>811</v>
      </c>
      <c r="B811" s="3" t="s">
        <v>70</v>
      </c>
      <c r="C811" s="3" t="s">
        <v>74</v>
      </c>
      <c r="D811" s="3" t="s">
        <v>42</v>
      </c>
      <c r="E811">
        <v>2029</v>
      </c>
      <c r="F811" s="3" t="str">
        <f t="shared" si="24"/>
        <v>AStorUP FLS2029</v>
      </c>
      <c r="G811" s="9">
        <v>0</v>
      </c>
      <c r="H811" s="9">
        <v>0</v>
      </c>
      <c r="I811" s="9">
        <v>0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</row>
    <row r="812" spans="1:20" x14ac:dyDescent="0.35">
      <c r="A812">
        <f t="shared" si="25"/>
        <v>812</v>
      </c>
      <c r="B812" s="3" t="s">
        <v>70</v>
      </c>
      <c r="C812" s="3" t="s">
        <v>74</v>
      </c>
      <c r="D812" s="3" t="s">
        <v>43</v>
      </c>
      <c r="E812">
        <v>2020</v>
      </c>
      <c r="F812" s="3" t="str">
        <f t="shared" si="24"/>
        <v>AStorMON ST2020</v>
      </c>
      <c r="G812" s="9">
        <v>0</v>
      </c>
      <c r="H812" s="9">
        <v>0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</row>
    <row r="813" spans="1:20" x14ac:dyDescent="0.35">
      <c r="A813">
        <f t="shared" si="25"/>
        <v>813</v>
      </c>
      <c r="B813" s="3" t="s">
        <v>70</v>
      </c>
      <c r="C813" s="3" t="s">
        <v>74</v>
      </c>
      <c r="D813" s="3" t="s">
        <v>43</v>
      </c>
      <c r="E813">
        <v>2021</v>
      </c>
      <c r="F813" s="3" t="str">
        <f t="shared" si="24"/>
        <v>AStorMON ST2021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</row>
    <row r="814" spans="1:20" x14ac:dyDescent="0.35">
      <c r="A814">
        <f t="shared" si="25"/>
        <v>814</v>
      </c>
      <c r="B814" s="3" t="s">
        <v>70</v>
      </c>
      <c r="C814" s="3" t="s">
        <v>74</v>
      </c>
      <c r="D814" s="3" t="s">
        <v>43</v>
      </c>
      <c r="E814">
        <v>2022</v>
      </c>
      <c r="F814" s="3" t="str">
        <f t="shared" si="24"/>
        <v>AStorMON ST2022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</row>
    <row r="815" spans="1:20" x14ac:dyDescent="0.35">
      <c r="A815">
        <f t="shared" si="25"/>
        <v>815</v>
      </c>
      <c r="B815" s="3" t="s">
        <v>70</v>
      </c>
      <c r="C815" s="3" t="s">
        <v>74</v>
      </c>
      <c r="D815" s="3" t="s">
        <v>43</v>
      </c>
      <c r="E815">
        <v>2023</v>
      </c>
      <c r="F815" s="3" t="str">
        <f t="shared" si="24"/>
        <v>AStorMON ST2023</v>
      </c>
      <c r="G815" s="9">
        <v>0</v>
      </c>
      <c r="H815" s="9">
        <v>0</v>
      </c>
      <c r="I815" s="9">
        <v>0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</row>
    <row r="816" spans="1:20" x14ac:dyDescent="0.35">
      <c r="A816">
        <f t="shared" si="25"/>
        <v>816</v>
      </c>
      <c r="B816" s="3" t="s">
        <v>70</v>
      </c>
      <c r="C816" s="3" t="s">
        <v>74</v>
      </c>
      <c r="D816" s="3" t="s">
        <v>43</v>
      </c>
      <c r="E816">
        <v>2024</v>
      </c>
      <c r="F816" s="3" t="str">
        <f t="shared" si="24"/>
        <v>AStorMON ST2024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</row>
    <row r="817" spans="1:20" x14ac:dyDescent="0.35">
      <c r="A817">
        <f t="shared" si="25"/>
        <v>817</v>
      </c>
      <c r="B817" s="3" t="s">
        <v>70</v>
      </c>
      <c r="C817" s="3" t="s">
        <v>74</v>
      </c>
      <c r="D817" s="3" t="s">
        <v>43</v>
      </c>
      <c r="E817">
        <v>2025</v>
      </c>
      <c r="F817" s="3" t="str">
        <f t="shared" si="24"/>
        <v>AStorMON ST2025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</row>
    <row r="818" spans="1:20" x14ac:dyDescent="0.35">
      <c r="A818">
        <f t="shared" si="25"/>
        <v>818</v>
      </c>
      <c r="B818" s="3" t="s">
        <v>70</v>
      </c>
      <c r="C818" s="3" t="s">
        <v>74</v>
      </c>
      <c r="D818" s="3" t="s">
        <v>43</v>
      </c>
      <c r="E818">
        <v>2026</v>
      </c>
      <c r="F818" s="3" t="str">
        <f t="shared" si="24"/>
        <v>AStorMON ST2026</v>
      </c>
      <c r="G818" s="9">
        <v>0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</row>
    <row r="819" spans="1:20" x14ac:dyDescent="0.35">
      <c r="A819">
        <f t="shared" si="25"/>
        <v>819</v>
      </c>
      <c r="B819" s="3" t="s">
        <v>70</v>
      </c>
      <c r="C819" s="3" t="s">
        <v>74</v>
      </c>
      <c r="D819" s="3" t="s">
        <v>43</v>
      </c>
      <c r="E819">
        <v>2027</v>
      </c>
      <c r="F819" s="3" t="str">
        <f t="shared" si="24"/>
        <v>AStorMON ST2027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</row>
    <row r="820" spans="1:20" x14ac:dyDescent="0.35">
      <c r="A820">
        <f t="shared" si="25"/>
        <v>820</v>
      </c>
      <c r="B820" s="3" t="s">
        <v>70</v>
      </c>
      <c r="C820" s="3" t="s">
        <v>74</v>
      </c>
      <c r="D820" s="3" t="s">
        <v>43</v>
      </c>
      <c r="E820">
        <v>2028</v>
      </c>
      <c r="F820" s="3" t="str">
        <f t="shared" si="24"/>
        <v>AStorMON ST2028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</row>
    <row r="821" spans="1:20" x14ac:dyDescent="0.35">
      <c r="A821">
        <f t="shared" si="25"/>
        <v>821</v>
      </c>
      <c r="B821" s="3" t="s">
        <v>70</v>
      </c>
      <c r="C821" s="3" t="s">
        <v>74</v>
      </c>
      <c r="D821" s="3" t="s">
        <v>43</v>
      </c>
      <c r="E821">
        <v>2029</v>
      </c>
      <c r="F821" s="3" t="str">
        <f t="shared" si="24"/>
        <v>AStorMON ST2029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0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</row>
    <row r="822" spans="1:20" x14ac:dyDescent="0.35">
      <c r="A822">
        <f t="shared" si="25"/>
        <v>822</v>
      </c>
      <c r="B822" s="3" t="s">
        <v>70</v>
      </c>
      <c r="C822" s="3" t="s">
        <v>74</v>
      </c>
      <c r="D822" s="3" t="s">
        <v>44</v>
      </c>
      <c r="E822">
        <v>2020</v>
      </c>
      <c r="F822" s="3" t="str">
        <f t="shared" si="24"/>
        <v>AStorNINE M2020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</row>
    <row r="823" spans="1:20" x14ac:dyDescent="0.35">
      <c r="A823">
        <f t="shared" si="25"/>
        <v>823</v>
      </c>
      <c r="B823" s="3" t="s">
        <v>70</v>
      </c>
      <c r="C823" s="3" t="s">
        <v>74</v>
      </c>
      <c r="D823" s="3" t="s">
        <v>44</v>
      </c>
      <c r="E823">
        <v>2021</v>
      </c>
      <c r="F823" s="3" t="str">
        <f t="shared" si="24"/>
        <v>AStorNINE M2021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  <c r="Q823" s="9">
        <v>0</v>
      </c>
      <c r="R823" s="9">
        <v>0</v>
      </c>
      <c r="S823" s="9">
        <v>0</v>
      </c>
      <c r="T823" s="9">
        <v>0</v>
      </c>
    </row>
    <row r="824" spans="1:20" x14ac:dyDescent="0.35">
      <c r="A824">
        <f t="shared" si="25"/>
        <v>824</v>
      </c>
      <c r="B824" s="3" t="s">
        <v>70</v>
      </c>
      <c r="C824" s="3" t="s">
        <v>74</v>
      </c>
      <c r="D824" s="3" t="s">
        <v>44</v>
      </c>
      <c r="E824">
        <v>2022</v>
      </c>
      <c r="F824" s="3" t="str">
        <f t="shared" si="24"/>
        <v>AStorNINE M2022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</row>
    <row r="825" spans="1:20" x14ac:dyDescent="0.35">
      <c r="A825">
        <f t="shared" si="25"/>
        <v>825</v>
      </c>
      <c r="B825" s="3" t="s">
        <v>70</v>
      </c>
      <c r="C825" s="3" t="s">
        <v>74</v>
      </c>
      <c r="D825" s="3" t="s">
        <v>44</v>
      </c>
      <c r="E825">
        <v>2023</v>
      </c>
      <c r="F825" s="3" t="str">
        <f t="shared" si="24"/>
        <v>AStorNINE M2023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</row>
    <row r="826" spans="1:20" x14ac:dyDescent="0.35">
      <c r="A826">
        <f t="shared" si="25"/>
        <v>826</v>
      </c>
      <c r="B826" s="3" t="s">
        <v>70</v>
      </c>
      <c r="C826" s="3" t="s">
        <v>74</v>
      </c>
      <c r="D826" s="3" t="s">
        <v>44</v>
      </c>
      <c r="E826">
        <v>2024</v>
      </c>
      <c r="F826" s="3" t="str">
        <f t="shared" si="24"/>
        <v>AStorNINE M2024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</row>
    <row r="827" spans="1:20" x14ac:dyDescent="0.35">
      <c r="A827">
        <f t="shared" si="25"/>
        <v>827</v>
      </c>
      <c r="B827" s="3" t="s">
        <v>70</v>
      </c>
      <c r="C827" s="3" t="s">
        <v>74</v>
      </c>
      <c r="D827" s="3" t="s">
        <v>44</v>
      </c>
      <c r="E827">
        <v>2025</v>
      </c>
      <c r="F827" s="3" t="str">
        <f t="shared" si="24"/>
        <v>AStorNINE M2025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</row>
    <row r="828" spans="1:20" x14ac:dyDescent="0.35">
      <c r="A828">
        <f t="shared" si="25"/>
        <v>828</v>
      </c>
      <c r="B828" s="3" t="s">
        <v>70</v>
      </c>
      <c r="C828" s="3" t="s">
        <v>74</v>
      </c>
      <c r="D828" s="3" t="s">
        <v>44</v>
      </c>
      <c r="E828">
        <v>2026</v>
      </c>
      <c r="F828" s="3" t="str">
        <f t="shared" si="24"/>
        <v>AStorNINE M2026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</row>
    <row r="829" spans="1:20" x14ac:dyDescent="0.35">
      <c r="A829">
        <f t="shared" si="25"/>
        <v>829</v>
      </c>
      <c r="B829" s="3" t="s">
        <v>70</v>
      </c>
      <c r="C829" s="3" t="s">
        <v>74</v>
      </c>
      <c r="D829" s="3" t="s">
        <v>44</v>
      </c>
      <c r="E829">
        <v>2027</v>
      </c>
      <c r="F829" s="3" t="str">
        <f t="shared" si="24"/>
        <v>AStorNINE M2027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</row>
    <row r="830" spans="1:20" x14ac:dyDescent="0.35">
      <c r="A830">
        <f t="shared" si="25"/>
        <v>830</v>
      </c>
      <c r="B830" s="3" t="s">
        <v>70</v>
      </c>
      <c r="C830" s="3" t="s">
        <v>74</v>
      </c>
      <c r="D830" s="3" t="s">
        <v>44</v>
      </c>
      <c r="E830">
        <v>2028</v>
      </c>
      <c r="F830" s="3" t="str">
        <f t="shared" si="24"/>
        <v>AStorNINE M2028</v>
      </c>
      <c r="G830" s="9">
        <v>0</v>
      </c>
      <c r="H830" s="9">
        <v>0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</row>
    <row r="831" spans="1:20" x14ac:dyDescent="0.35">
      <c r="A831">
        <f t="shared" si="25"/>
        <v>831</v>
      </c>
      <c r="B831" s="3" t="s">
        <v>70</v>
      </c>
      <c r="C831" s="3" t="s">
        <v>74</v>
      </c>
      <c r="D831" s="3" t="s">
        <v>44</v>
      </c>
      <c r="E831">
        <v>2029</v>
      </c>
      <c r="F831" s="3" t="str">
        <f t="shared" si="24"/>
        <v>AStorNINE M2029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</row>
    <row r="832" spans="1:20" x14ac:dyDescent="0.35">
      <c r="A832">
        <f t="shared" si="25"/>
        <v>832</v>
      </c>
      <c r="B832" s="3" t="s">
        <v>70</v>
      </c>
      <c r="C832" s="3" t="s">
        <v>74</v>
      </c>
      <c r="D832" s="3" t="s">
        <v>45</v>
      </c>
      <c r="E832">
        <v>2020</v>
      </c>
      <c r="F832" s="3" t="str">
        <f t="shared" si="24"/>
        <v>AStorLONG L2020</v>
      </c>
      <c r="G832" s="9">
        <v>52.5</v>
      </c>
      <c r="H832" s="9">
        <v>52.5</v>
      </c>
      <c r="I832" s="9">
        <v>52.5</v>
      </c>
      <c r="J832" s="9">
        <v>19.8</v>
      </c>
      <c r="K832" s="9">
        <v>39.5</v>
      </c>
      <c r="L832" s="9">
        <v>52.5</v>
      </c>
      <c r="M832" s="9">
        <v>52.5</v>
      </c>
      <c r="N832" s="9">
        <v>52.5</v>
      </c>
      <c r="O832" s="9">
        <v>52.5</v>
      </c>
      <c r="P832" s="9">
        <v>52.5</v>
      </c>
      <c r="Q832" s="9">
        <v>52.5</v>
      </c>
      <c r="R832" s="9">
        <v>52.5</v>
      </c>
      <c r="S832" s="9">
        <v>52.5</v>
      </c>
      <c r="T832" s="9">
        <v>52.5</v>
      </c>
    </row>
    <row r="833" spans="1:20" x14ac:dyDescent="0.35">
      <c r="A833">
        <f t="shared" si="25"/>
        <v>833</v>
      </c>
      <c r="B833" s="3" t="s">
        <v>70</v>
      </c>
      <c r="C833" s="3" t="s">
        <v>74</v>
      </c>
      <c r="D833" s="3" t="s">
        <v>45</v>
      </c>
      <c r="E833">
        <v>2021</v>
      </c>
      <c r="F833" s="3" t="str">
        <f t="shared" si="24"/>
        <v>AStorLONG L2021</v>
      </c>
      <c r="G833" s="9">
        <v>52.5</v>
      </c>
      <c r="H833" s="9">
        <v>52.5</v>
      </c>
      <c r="I833" s="9">
        <v>52.5</v>
      </c>
      <c r="J833" s="9">
        <v>52.5</v>
      </c>
      <c r="K833" s="9">
        <v>19.8</v>
      </c>
      <c r="L833" s="9">
        <v>52.5</v>
      </c>
      <c r="M833" s="9">
        <v>52.5</v>
      </c>
      <c r="N833" s="9">
        <v>52.5</v>
      </c>
      <c r="O833" s="9">
        <v>52.5</v>
      </c>
      <c r="P833" s="9">
        <v>52.5</v>
      </c>
      <c r="Q833" s="9">
        <v>52.5</v>
      </c>
      <c r="R833" s="9">
        <v>52.5</v>
      </c>
      <c r="S833" s="9">
        <v>52.5</v>
      </c>
      <c r="T833" s="9">
        <v>52.5</v>
      </c>
    </row>
    <row r="834" spans="1:20" x14ac:dyDescent="0.35">
      <c r="A834">
        <f t="shared" si="25"/>
        <v>834</v>
      </c>
      <c r="B834" s="3" t="s">
        <v>70</v>
      </c>
      <c r="C834" s="3" t="s">
        <v>74</v>
      </c>
      <c r="D834" s="3" t="s">
        <v>45</v>
      </c>
      <c r="E834">
        <v>2022</v>
      </c>
      <c r="F834" s="3" t="str">
        <f t="shared" ref="F834:F897" si="26">_xlfn.CONCAT(B834,C834,D834,E834)</f>
        <v>AStorLONG L2022</v>
      </c>
      <c r="G834" s="9">
        <v>52.5</v>
      </c>
      <c r="H834" s="9">
        <v>52.5</v>
      </c>
      <c r="I834" s="9">
        <v>52.5</v>
      </c>
      <c r="J834" s="9">
        <v>52.5</v>
      </c>
      <c r="K834" s="9">
        <v>52.5</v>
      </c>
      <c r="L834" s="9">
        <v>52.5</v>
      </c>
      <c r="M834" s="9">
        <v>52.5</v>
      </c>
      <c r="N834" s="9">
        <v>52.5</v>
      </c>
      <c r="O834" s="9">
        <v>52.5</v>
      </c>
      <c r="P834" s="9">
        <v>52.5</v>
      </c>
      <c r="Q834" s="9">
        <v>52.5</v>
      </c>
      <c r="R834" s="9">
        <v>52.5</v>
      </c>
      <c r="S834" s="9">
        <v>52.5</v>
      </c>
      <c r="T834" s="9">
        <v>52.5</v>
      </c>
    </row>
    <row r="835" spans="1:20" x14ac:dyDescent="0.35">
      <c r="A835">
        <f t="shared" ref="A835:A898" si="27">A834+1</f>
        <v>835</v>
      </c>
      <c r="B835" s="3" t="s">
        <v>70</v>
      </c>
      <c r="C835" s="3" t="s">
        <v>74</v>
      </c>
      <c r="D835" s="3" t="s">
        <v>45</v>
      </c>
      <c r="E835">
        <v>2023</v>
      </c>
      <c r="F835" s="3" t="str">
        <f t="shared" si="26"/>
        <v>AStorLONG L2023</v>
      </c>
      <c r="G835" s="9">
        <v>52.5</v>
      </c>
      <c r="H835" s="9">
        <v>52.5</v>
      </c>
      <c r="I835" s="9">
        <v>52.5</v>
      </c>
      <c r="J835" s="9">
        <v>27.2</v>
      </c>
      <c r="K835" s="9">
        <v>52.5</v>
      </c>
      <c r="L835" s="9">
        <v>52.5</v>
      </c>
      <c r="M835" s="9">
        <v>52.5</v>
      </c>
      <c r="N835" s="9">
        <v>52.5</v>
      </c>
      <c r="O835" s="9">
        <v>52.5</v>
      </c>
      <c r="P835" s="9">
        <v>52.5</v>
      </c>
      <c r="Q835" s="9">
        <v>52.5</v>
      </c>
      <c r="R835" s="9">
        <v>52.5</v>
      </c>
      <c r="S835" s="9">
        <v>52.5</v>
      </c>
      <c r="T835" s="9">
        <v>52.5</v>
      </c>
    </row>
    <row r="836" spans="1:20" x14ac:dyDescent="0.35">
      <c r="A836">
        <f t="shared" si="27"/>
        <v>836</v>
      </c>
      <c r="B836" s="3" t="s">
        <v>70</v>
      </c>
      <c r="C836" s="3" t="s">
        <v>74</v>
      </c>
      <c r="D836" s="3" t="s">
        <v>45</v>
      </c>
      <c r="E836">
        <v>2024</v>
      </c>
      <c r="F836" s="3" t="str">
        <f t="shared" si="26"/>
        <v>AStorLONG L2024</v>
      </c>
      <c r="G836" s="9">
        <v>52.5</v>
      </c>
      <c r="H836" s="9">
        <v>52.5</v>
      </c>
      <c r="I836" s="9">
        <v>52.5</v>
      </c>
      <c r="J836" s="9">
        <v>52.5</v>
      </c>
      <c r="K836" s="9">
        <v>52.5</v>
      </c>
      <c r="L836" s="9">
        <v>52.5</v>
      </c>
      <c r="M836" s="9">
        <v>52.5</v>
      </c>
      <c r="N836" s="9">
        <v>52.5</v>
      </c>
      <c r="O836" s="9">
        <v>52.5</v>
      </c>
      <c r="P836" s="9">
        <v>52.5</v>
      </c>
      <c r="Q836" s="9">
        <v>52.5</v>
      </c>
      <c r="R836" s="9">
        <v>52.5</v>
      </c>
      <c r="S836" s="9">
        <v>52.5</v>
      </c>
      <c r="T836" s="9">
        <v>52.5</v>
      </c>
    </row>
    <row r="837" spans="1:20" x14ac:dyDescent="0.35">
      <c r="A837">
        <f t="shared" si="27"/>
        <v>837</v>
      </c>
      <c r="B837" s="3" t="s">
        <v>70</v>
      </c>
      <c r="C837" s="3" t="s">
        <v>74</v>
      </c>
      <c r="D837" s="3" t="s">
        <v>45</v>
      </c>
      <c r="E837">
        <v>2025</v>
      </c>
      <c r="F837" s="3" t="str">
        <f t="shared" si="26"/>
        <v>AStorLONG L2025</v>
      </c>
      <c r="G837" s="9">
        <v>52.5</v>
      </c>
      <c r="H837" s="9">
        <v>52.5</v>
      </c>
      <c r="I837" s="9">
        <v>52.5</v>
      </c>
      <c r="J837" s="9">
        <v>19.8</v>
      </c>
      <c r="K837" s="9">
        <v>19.8</v>
      </c>
      <c r="L837" s="9">
        <v>52.5</v>
      </c>
      <c r="M837" s="9">
        <v>52.5</v>
      </c>
      <c r="N837" s="9">
        <v>52.5</v>
      </c>
      <c r="O837" s="9">
        <v>52.5</v>
      </c>
      <c r="P837" s="9">
        <v>52.5</v>
      </c>
      <c r="Q837" s="9">
        <v>52.5</v>
      </c>
      <c r="R837" s="9">
        <v>52.5</v>
      </c>
      <c r="S837" s="9">
        <v>52.5</v>
      </c>
      <c r="T837" s="9">
        <v>52.5</v>
      </c>
    </row>
    <row r="838" spans="1:20" x14ac:dyDescent="0.35">
      <c r="A838">
        <f t="shared" si="27"/>
        <v>838</v>
      </c>
      <c r="B838" s="3" t="s">
        <v>70</v>
      </c>
      <c r="C838" s="3" t="s">
        <v>74</v>
      </c>
      <c r="D838" s="3" t="s">
        <v>45</v>
      </c>
      <c r="E838">
        <v>2026</v>
      </c>
      <c r="F838" s="3" t="str">
        <f t="shared" si="26"/>
        <v>AStorLONG L2026</v>
      </c>
      <c r="G838" s="9">
        <v>52.5</v>
      </c>
      <c r="H838" s="9">
        <v>52.5</v>
      </c>
      <c r="I838" s="9">
        <v>52.5</v>
      </c>
      <c r="J838" s="9">
        <v>52.5</v>
      </c>
      <c r="K838" s="9">
        <v>52.5</v>
      </c>
      <c r="L838" s="9">
        <v>52.5</v>
      </c>
      <c r="M838" s="9">
        <v>52.5</v>
      </c>
      <c r="N838" s="9">
        <v>52.5</v>
      </c>
      <c r="O838" s="9">
        <v>52.5</v>
      </c>
      <c r="P838" s="9">
        <v>52.5</v>
      </c>
      <c r="Q838" s="9">
        <v>52.5</v>
      </c>
      <c r="R838" s="9">
        <v>52.5</v>
      </c>
      <c r="S838" s="9">
        <v>52.5</v>
      </c>
      <c r="T838" s="9">
        <v>52.5</v>
      </c>
    </row>
    <row r="839" spans="1:20" x14ac:dyDescent="0.35">
      <c r="A839">
        <f t="shared" si="27"/>
        <v>839</v>
      </c>
      <c r="B839" s="3" t="s">
        <v>70</v>
      </c>
      <c r="C839" s="3" t="s">
        <v>74</v>
      </c>
      <c r="D839" s="3" t="s">
        <v>45</v>
      </c>
      <c r="E839">
        <v>2027</v>
      </c>
      <c r="F839" s="3" t="str">
        <f t="shared" si="26"/>
        <v>AStorLONG L2027</v>
      </c>
      <c r="G839" s="9">
        <v>52.5</v>
      </c>
      <c r="H839" s="9">
        <v>52.5</v>
      </c>
      <c r="I839" s="9">
        <v>52.5</v>
      </c>
      <c r="J839" s="9">
        <v>52.5</v>
      </c>
      <c r="K839" s="9">
        <v>52.5</v>
      </c>
      <c r="L839" s="9">
        <v>52.5</v>
      </c>
      <c r="M839" s="9">
        <v>52.5</v>
      </c>
      <c r="N839" s="9">
        <v>52.5</v>
      </c>
      <c r="O839" s="9">
        <v>52.5</v>
      </c>
      <c r="P839" s="9">
        <v>52.5</v>
      </c>
      <c r="Q839" s="9">
        <v>52.5</v>
      </c>
      <c r="R839" s="9">
        <v>52.5</v>
      </c>
      <c r="S839" s="9">
        <v>52.5</v>
      </c>
      <c r="T839" s="9">
        <v>52.5</v>
      </c>
    </row>
    <row r="840" spans="1:20" x14ac:dyDescent="0.35">
      <c r="A840">
        <f t="shared" si="27"/>
        <v>840</v>
      </c>
      <c r="B840" s="3" t="s">
        <v>70</v>
      </c>
      <c r="C840" s="3" t="s">
        <v>74</v>
      </c>
      <c r="D840" s="3" t="s">
        <v>45</v>
      </c>
      <c r="E840">
        <v>2028</v>
      </c>
      <c r="F840" s="3" t="str">
        <f t="shared" si="26"/>
        <v>AStorLONG L2028</v>
      </c>
      <c r="G840" s="9">
        <v>52.5</v>
      </c>
      <c r="H840" s="9">
        <v>52.5</v>
      </c>
      <c r="I840" s="9">
        <v>52.5</v>
      </c>
      <c r="J840" s="9">
        <v>52.5</v>
      </c>
      <c r="K840" s="9">
        <v>52.5</v>
      </c>
      <c r="L840" s="9">
        <v>52.5</v>
      </c>
      <c r="M840" s="9">
        <v>52.5</v>
      </c>
      <c r="N840" s="9">
        <v>52.5</v>
      </c>
      <c r="O840" s="9">
        <v>52.5</v>
      </c>
      <c r="P840" s="9">
        <v>52.5</v>
      </c>
      <c r="Q840" s="9">
        <v>52.5</v>
      </c>
      <c r="R840" s="9">
        <v>52.5</v>
      </c>
      <c r="S840" s="9">
        <v>52.5</v>
      </c>
      <c r="T840" s="9">
        <v>52.5</v>
      </c>
    </row>
    <row r="841" spans="1:20" x14ac:dyDescent="0.35">
      <c r="A841">
        <f t="shared" si="27"/>
        <v>841</v>
      </c>
      <c r="B841" s="3" t="s">
        <v>70</v>
      </c>
      <c r="C841" s="3" t="s">
        <v>74</v>
      </c>
      <c r="D841" s="3" t="s">
        <v>45</v>
      </c>
      <c r="E841">
        <v>2029</v>
      </c>
      <c r="F841" s="3" t="str">
        <f t="shared" si="26"/>
        <v>AStorLONG L2029</v>
      </c>
      <c r="G841" s="9">
        <v>52.5</v>
      </c>
      <c r="H841" s="9">
        <v>52.5</v>
      </c>
      <c r="I841" s="9">
        <v>52.5</v>
      </c>
      <c r="J841" s="9">
        <v>19.8</v>
      </c>
      <c r="K841" s="9">
        <v>52.5</v>
      </c>
      <c r="L841" s="9">
        <v>52.5</v>
      </c>
      <c r="M841" s="9">
        <v>52.5</v>
      </c>
      <c r="N841" s="9">
        <v>52.5</v>
      </c>
      <c r="O841" s="9">
        <v>52.5</v>
      </c>
      <c r="P841" s="9">
        <v>52.5</v>
      </c>
      <c r="Q841" s="9">
        <v>52.5</v>
      </c>
      <c r="R841" s="9">
        <v>52.5</v>
      </c>
      <c r="S841" s="9">
        <v>52.5</v>
      </c>
      <c r="T841" s="9">
        <v>52.5</v>
      </c>
    </row>
    <row r="842" spans="1:20" x14ac:dyDescent="0.35">
      <c r="A842">
        <f t="shared" si="27"/>
        <v>842</v>
      </c>
      <c r="B842" s="3" t="s">
        <v>70</v>
      </c>
      <c r="C842" s="3" t="s">
        <v>74</v>
      </c>
      <c r="D842" s="3" t="s">
        <v>46</v>
      </c>
      <c r="E842">
        <v>2020</v>
      </c>
      <c r="F842" s="3" t="str">
        <f t="shared" si="26"/>
        <v>AStorL FALL2020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</row>
    <row r="843" spans="1:20" x14ac:dyDescent="0.35">
      <c r="A843">
        <f t="shared" si="27"/>
        <v>843</v>
      </c>
      <c r="B843" s="3" t="s">
        <v>70</v>
      </c>
      <c r="C843" s="3" t="s">
        <v>74</v>
      </c>
      <c r="D843" s="3" t="s">
        <v>46</v>
      </c>
      <c r="E843">
        <v>2021</v>
      </c>
      <c r="F843" s="3" t="str">
        <f t="shared" si="26"/>
        <v>AStorL FALL2021</v>
      </c>
      <c r="G843" s="9">
        <v>0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0</v>
      </c>
      <c r="T843" s="9">
        <v>0</v>
      </c>
    </row>
    <row r="844" spans="1:20" x14ac:dyDescent="0.35">
      <c r="A844">
        <f t="shared" si="27"/>
        <v>844</v>
      </c>
      <c r="B844" s="3" t="s">
        <v>70</v>
      </c>
      <c r="C844" s="3" t="s">
        <v>74</v>
      </c>
      <c r="D844" s="3" t="s">
        <v>46</v>
      </c>
      <c r="E844">
        <v>2022</v>
      </c>
      <c r="F844" s="3" t="str">
        <f t="shared" si="26"/>
        <v>AStorL FALL2022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</row>
    <row r="845" spans="1:20" x14ac:dyDescent="0.35">
      <c r="A845">
        <f t="shared" si="27"/>
        <v>845</v>
      </c>
      <c r="B845" s="3" t="s">
        <v>70</v>
      </c>
      <c r="C845" s="3" t="s">
        <v>74</v>
      </c>
      <c r="D845" s="3" t="s">
        <v>46</v>
      </c>
      <c r="E845">
        <v>2023</v>
      </c>
      <c r="F845" s="3" t="str">
        <f t="shared" si="26"/>
        <v>AStorL FALL2023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</row>
    <row r="846" spans="1:20" x14ac:dyDescent="0.35">
      <c r="A846">
        <f t="shared" si="27"/>
        <v>846</v>
      </c>
      <c r="B846" s="3" t="s">
        <v>70</v>
      </c>
      <c r="C846" s="3" t="s">
        <v>74</v>
      </c>
      <c r="D846" s="3" t="s">
        <v>46</v>
      </c>
      <c r="E846">
        <v>2024</v>
      </c>
      <c r="F846" s="3" t="str">
        <f t="shared" si="26"/>
        <v>AStorL FALL2024</v>
      </c>
      <c r="G846" s="9">
        <v>0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0</v>
      </c>
    </row>
    <row r="847" spans="1:20" x14ac:dyDescent="0.35">
      <c r="A847">
        <f t="shared" si="27"/>
        <v>847</v>
      </c>
      <c r="B847" s="3" t="s">
        <v>70</v>
      </c>
      <c r="C847" s="3" t="s">
        <v>74</v>
      </c>
      <c r="D847" s="3" t="s">
        <v>46</v>
      </c>
      <c r="E847">
        <v>2025</v>
      </c>
      <c r="F847" s="3" t="str">
        <f t="shared" si="26"/>
        <v>AStorL FALL2025</v>
      </c>
      <c r="G847" s="9">
        <v>0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9">
        <v>0</v>
      </c>
      <c r="T847" s="9">
        <v>0</v>
      </c>
    </row>
    <row r="848" spans="1:20" x14ac:dyDescent="0.35">
      <c r="A848">
        <f t="shared" si="27"/>
        <v>848</v>
      </c>
      <c r="B848" s="3" t="s">
        <v>70</v>
      </c>
      <c r="C848" s="3" t="s">
        <v>74</v>
      </c>
      <c r="D848" s="3" t="s">
        <v>46</v>
      </c>
      <c r="E848">
        <v>2026</v>
      </c>
      <c r="F848" s="3" t="str">
        <f t="shared" si="26"/>
        <v>AStorL FALL2026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  <c r="Q848" s="9">
        <v>0</v>
      </c>
      <c r="R848" s="9">
        <v>0</v>
      </c>
      <c r="S848" s="9">
        <v>0</v>
      </c>
      <c r="T848" s="9">
        <v>0</v>
      </c>
    </row>
    <row r="849" spans="1:20" x14ac:dyDescent="0.35">
      <c r="A849">
        <f t="shared" si="27"/>
        <v>849</v>
      </c>
      <c r="B849" s="3" t="s">
        <v>70</v>
      </c>
      <c r="C849" s="3" t="s">
        <v>74</v>
      </c>
      <c r="D849" s="3" t="s">
        <v>46</v>
      </c>
      <c r="E849">
        <v>2027</v>
      </c>
      <c r="F849" s="3" t="str">
        <f t="shared" si="26"/>
        <v>AStorL FALL2027</v>
      </c>
      <c r="G849" s="9">
        <v>0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  <c r="Q849" s="9">
        <v>0</v>
      </c>
      <c r="R849" s="9">
        <v>0</v>
      </c>
      <c r="S849" s="9">
        <v>0</v>
      </c>
      <c r="T849" s="9">
        <v>0</v>
      </c>
    </row>
    <row r="850" spans="1:20" x14ac:dyDescent="0.35">
      <c r="A850">
        <f t="shared" si="27"/>
        <v>850</v>
      </c>
      <c r="B850" s="3" t="s">
        <v>70</v>
      </c>
      <c r="C850" s="3" t="s">
        <v>74</v>
      </c>
      <c r="D850" s="3" t="s">
        <v>46</v>
      </c>
      <c r="E850">
        <v>2028</v>
      </c>
      <c r="F850" s="3" t="str">
        <f t="shared" si="26"/>
        <v>AStorL FALL2028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9">
        <v>0</v>
      </c>
      <c r="T850" s="9">
        <v>0</v>
      </c>
    </row>
    <row r="851" spans="1:20" x14ac:dyDescent="0.35">
      <c r="A851">
        <f t="shared" si="27"/>
        <v>851</v>
      </c>
      <c r="B851" s="3" t="s">
        <v>70</v>
      </c>
      <c r="C851" s="3" t="s">
        <v>74</v>
      </c>
      <c r="D851" s="3" t="s">
        <v>46</v>
      </c>
      <c r="E851">
        <v>2029</v>
      </c>
      <c r="F851" s="3" t="str">
        <f t="shared" si="26"/>
        <v>AStorL FALL2029</v>
      </c>
      <c r="G851" s="9">
        <v>0</v>
      </c>
      <c r="H851" s="9">
        <v>0</v>
      </c>
      <c r="I851" s="9">
        <v>0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  <c r="Q851" s="9">
        <v>0</v>
      </c>
      <c r="R851" s="9">
        <v>0</v>
      </c>
      <c r="S851" s="9">
        <v>0</v>
      </c>
      <c r="T851" s="9">
        <v>0</v>
      </c>
    </row>
    <row r="852" spans="1:20" x14ac:dyDescent="0.35">
      <c r="A852">
        <f t="shared" si="27"/>
        <v>852</v>
      </c>
      <c r="B852" s="3" t="s">
        <v>70</v>
      </c>
      <c r="C852" s="3" t="s">
        <v>74</v>
      </c>
      <c r="D852" s="3" t="s">
        <v>47</v>
      </c>
      <c r="E852">
        <v>2020</v>
      </c>
      <c r="F852" s="3" t="str">
        <f t="shared" si="26"/>
        <v>AStorCOULEE2020</v>
      </c>
      <c r="G852" s="9">
        <v>2615.5</v>
      </c>
      <c r="H852" s="9">
        <v>2615.5</v>
      </c>
      <c r="I852" s="9">
        <v>2615.5</v>
      </c>
      <c r="J852" s="9">
        <v>2379</v>
      </c>
      <c r="K852" s="9">
        <v>2068.3000000000002</v>
      </c>
      <c r="L852" s="9">
        <v>2328.1999999999998</v>
      </c>
      <c r="M852" s="9">
        <v>1907.6</v>
      </c>
      <c r="N852" s="9">
        <v>1245.2</v>
      </c>
      <c r="O852" s="9">
        <v>1785.9</v>
      </c>
      <c r="P852" s="9">
        <v>2574.6</v>
      </c>
      <c r="Q852" s="9">
        <v>2493</v>
      </c>
      <c r="R852" s="9">
        <v>2295.3000000000002</v>
      </c>
      <c r="S852" s="9">
        <v>2180.4</v>
      </c>
      <c r="T852" s="9">
        <v>2523</v>
      </c>
    </row>
    <row r="853" spans="1:20" x14ac:dyDescent="0.35">
      <c r="A853">
        <f t="shared" si="27"/>
        <v>853</v>
      </c>
      <c r="B853" s="3" t="s">
        <v>70</v>
      </c>
      <c r="C853" s="3" t="s">
        <v>74</v>
      </c>
      <c r="D853" s="3" t="s">
        <v>47</v>
      </c>
      <c r="E853">
        <v>2021</v>
      </c>
      <c r="F853" s="3" t="str">
        <f t="shared" si="26"/>
        <v>AStorCOULEE2021</v>
      </c>
      <c r="G853" s="9">
        <v>2615.5</v>
      </c>
      <c r="H853" s="9">
        <v>2615.5</v>
      </c>
      <c r="I853" s="9">
        <v>2615.5</v>
      </c>
      <c r="J853" s="9">
        <v>2615.5</v>
      </c>
      <c r="K853" s="9">
        <v>1805.3</v>
      </c>
      <c r="L853" s="9">
        <v>1208.8</v>
      </c>
      <c r="M853" s="9">
        <v>1254.9000000000001</v>
      </c>
      <c r="N853" s="9">
        <v>1380.2</v>
      </c>
      <c r="O853" s="9">
        <v>2615.5</v>
      </c>
      <c r="P853" s="9">
        <v>2493</v>
      </c>
      <c r="Q853" s="9">
        <v>2493</v>
      </c>
      <c r="R853" s="9">
        <v>2295.3000000000002</v>
      </c>
      <c r="S853" s="9">
        <v>2180.4</v>
      </c>
      <c r="T853" s="9">
        <v>2419.1</v>
      </c>
    </row>
    <row r="854" spans="1:20" x14ac:dyDescent="0.35">
      <c r="A854">
        <f t="shared" si="27"/>
        <v>854</v>
      </c>
      <c r="B854" s="3" t="s">
        <v>70</v>
      </c>
      <c r="C854" s="3" t="s">
        <v>74</v>
      </c>
      <c r="D854" s="3" t="s">
        <v>47</v>
      </c>
      <c r="E854">
        <v>2022</v>
      </c>
      <c r="F854" s="3" t="str">
        <f t="shared" si="26"/>
        <v>AStorCOULEE2022</v>
      </c>
      <c r="G854" s="9">
        <v>2615.5</v>
      </c>
      <c r="H854" s="9">
        <v>2615.5</v>
      </c>
      <c r="I854" s="9">
        <v>2615.5</v>
      </c>
      <c r="J854" s="9">
        <v>1553.2</v>
      </c>
      <c r="K854" s="9">
        <v>1244</v>
      </c>
      <c r="L854" s="9">
        <v>1337.4</v>
      </c>
      <c r="M854" s="9">
        <v>974.8</v>
      </c>
      <c r="N854" s="9">
        <v>773.4</v>
      </c>
      <c r="O854" s="9">
        <v>2025.6</v>
      </c>
      <c r="P854" s="9">
        <v>2574.6</v>
      </c>
      <c r="Q854" s="9">
        <v>2493</v>
      </c>
      <c r="R854" s="9">
        <v>2295.3000000000002</v>
      </c>
      <c r="S854" s="9">
        <v>2180.4</v>
      </c>
      <c r="T854" s="9">
        <v>2414.4</v>
      </c>
    </row>
    <row r="855" spans="1:20" x14ac:dyDescent="0.35">
      <c r="A855">
        <f t="shared" si="27"/>
        <v>855</v>
      </c>
      <c r="B855" s="3" t="s">
        <v>70</v>
      </c>
      <c r="C855" s="3" t="s">
        <v>74</v>
      </c>
      <c r="D855" s="3" t="s">
        <v>47</v>
      </c>
      <c r="E855">
        <v>2023</v>
      </c>
      <c r="F855" s="3" t="str">
        <f t="shared" si="26"/>
        <v>AStorCOULEE2023</v>
      </c>
      <c r="G855" s="9">
        <v>2615.5</v>
      </c>
      <c r="H855" s="9">
        <v>2615.5</v>
      </c>
      <c r="I855" s="9">
        <v>2615.5</v>
      </c>
      <c r="J855" s="9">
        <v>1575.1</v>
      </c>
      <c r="K855" s="9">
        <v>1556.6</v>
      </c>
      <c r="L855" s="9">
        <v>1380.2</v>
      </c>
      <c r="M855" s="9">
        <v>1380.2</v>
      </c>
      <c r="N855" s="9">
        <v>1380.2</v>
      </c>
      <c r="O855" s="9">
        <v>2240.6</v>
      </c>
      <c r="P855" s="9">
        <v>2493</v>
      </c>
      <c r="Q855" s="9">
        <v>2493</v>
      </c>
      <c r="R855" s="9">
        <v>2295.3000000000002</v>
      </c>
      <c r="S855" s="9">
        <v>2180.4</v>
      </c>
      <c r="T855" s="9">
        <v>2413.9</v>
      </c>
    </row>
    <row r="856" spans="1:20" x14ac:dyDescent="0.35">
      <c r="A856">
        <f t="shared" si="27"/>
        <v>856</v>
      </c>
      <c r="B856" s="3" t="s">
        <v>70</v>
      </c>
      <c r="C856" s="3" t="s">
        <v>74</v>
      </c>
      <c r="D856" s="3" t="s">
        <v>47</v>
      </c>
      <c r="E856">
        <v>2024</v>
      </c>
      <c r="F856" s="3" t="str">
        <f t="shared" si="26"/>
        <v>AStorCOULEE2024</v>
      </c>
      <c r="G856" s="9">
        <v>2615.5</v>
      </c>
      <c r="H856" s="9">
        <v>2615.5</v>
      </c>
      <c r="I856" s="9">
        <v>2615.5</v>
      </c>
      <c r="J856" s="9">
        <v>2553.8000000000002</v>
      </c>
      <c r="K856" s="9">
        <v>2615.5</v>
      </c>
      <c r="L856" s="9">
        <v>2414.5</v>
      </c>
      <c r="M856" s="9">
        <v>2426.4</v>
      </c>
      <c r="N856" s="9">
        <v>2400.4</v>
      </c>
      <c r="O856" s="9">
        <v>2556.5</v>
      </c>
      <c r="P856" s="9">
        <v>2493</v>
      </c>
      <c r="Q856" s="9">
        <v>2493</v>
      </c>
      <c r="R856" s="9">
        <v>2295.3000000000002</v>
      </c>
      <c r="S856" s="9">
        <v>2180.4</v>
      </c>
      <c r="T856" s="9">
        <v>2032.6</v>
      </c>
    </row>
    <row r="857" spans="1:20" x14ac:dyDescent="0.35">
      <c r="A857">
        <f t="shared" si="27"/>
        <v>857</v>
      </c>
      <c r="B857" s="3" t="s">
        <v>70</v>
      </c>
      <c r="C857" s="3" t="s">
        <v>74</v>
      </c>
      <c r="D857" s="3" t="s">
        <v>47</v>
      </c>
      <c r="E857">
        <v>2025</v>
      </c>
      <c r="F857" s="3" t="str">
        <f t="shared" si="26"/>
        <v>AStorCOULEE2025</v>
      </c>
      <c r="G857" s="9">
        <v>2538.9</v>
      </c>
      <c r="H857" s="9">
        <v>2176.5</v>
      </c>
      <c r="I857" s="9">
        <v>1915.1</v>
      </c>
      <c r="J857" s="9">
        <v>1292.2</v>
      </c>
      <c r="K857" s="9">
        <v>332</v>
      </c>
      <c r="L857" s="9">
        <v>0</v>
      </c>
      <c r="M857" s="9">
        <v>0</v>
      </c>
      <c r="N857" s="9">
        <v>184.9</v>
      </c>
      <c r="O857" s="9">
        <v>2189.4</v>
      </c>
      <c r="P857" s="9">
        <v>2493</v>
      </c>
      <c r="Q857" s="9">
        <v>2493</v>
      </c>
      <c r="R857" s="9">
        <v>2295.3000000000002</v>
      </c>
      <c r="S857" s="9">
        <v>2180.4</v>
      </c>
      <c r="T857" s="9">
        <v>2457.5</v>
      </c>
    </row>
    <row r="858" spans="1:20" x14ac:dyDescent="0.35">
      <c r="A858">
        <f t="shared" si="27"/>
        <v>858</v>
      </c>
      <c r="B858" s="3" t="s">
        <v>70</v>
      </c>
      <c r="C858" s="3" t="s">
        <v>74</v>
      </c>
      <c r="D858" s="3" t="s">
        <v>47</v>
      </c>
      <c r="E858">
        <v>2026</v>
      </c>
      <c r="F858" s="3" t="str">
        <f t="shared" si="26"/>
        <v>AStorCOULEE2026</v>
      </c>
      <c r="G858" s="9">
        <v>2615.5</v>
      </c>
      <c r="H858" s="9">
        <v>2615.5</v>
      </c>
      <c r="I858" s="9">
        <v>2615.5</v>
      </c>
      <c r="J858" s="9">
        <v>1553.2</v>
      </c>
      <c r="K858" s="9">
        <v>1208.8</v>
      </c>
      <c r="L858" s="9">
        <v>1164.9000000000001</v>
      </c>
      <c r="M858" s="9">
        <v>311.2</v>
      </c>
      <c r="N858" s="9">
        <v>667.5</v>
      </c>
      <c r="O858" s="9">
        <v>1860.5</v>
      </c>
      <c r="P858" s="9">
        <v>2574.6</v>
      </c>
      <c r="Q858" s="9">
        <v>2493</v>
      </c>
      <c r="R858" s="9">
        <v>2372.6999999999998</v>
      </c>
      <c r="S858" s="9">
        <v>2258.1999999999998</v>
      </c>
      <c r="T858" s="9">
        <v>2420.6</v>
      </c>
    </row>
    <row r="859" spans="1:20" x14ac:dyDescent="0.35">
      <c r="A859">
        <f t="shared" si="27"/>
        <v>859</v>
      </c>
      <c r="B859" s="3" t="s">
        <v>70</v>
      </c>
      <c r="C859" s="3" t="s">
        <v>74</v>
      </c>
      <c r="D859" s="3" t="s">
        <v>47</v>
      </c>
      <c r="E859">
        <v>2027</v>
      </c>
      <c r="F859" s="3" t="str">
        <f t="shared" si="26"/>
        <v>AStorCOULEE2027</v>
      </c>
      <c r="G859" s="9">
        <v>2615.5</v>
      </c>
      <c r="H859" s="9">
        <v>2615.5</v>
      </c>
      <c r="I859" s="9">
        <v>2615.5</v>
      </c>
      <c r="J859" s="9">
        <v>2522.6999999999998</v>
      </c>
      <c r="K859" s="9">
        <v>1485</v>
      </c>
      <c r="L859" s="9">
        <v>1108.8</v>
      </c>
      <c r="M859" s="9">
        <v>641</v>
      </c>
      <c r="N859" s="9">
        <v>736.6</v>
      </c>
      <c r="O859" s="9">
        <v>2147.1999999999998</v>
      </c>
      <c r="P859" s="9">
        <v>2574.6</v>
      </c>
      <c r="Q859" s="9">
        <v>2615.5</v>
      </c>
      <c r="R859" s="9">
        <v>2490.4</v>
      </c>
      <c r="S859" s="9">
        <v>2258.1999999999998</v>
      </c>
      <c r="T859" s="9">
        <v>2577</v>
      </c>
    </row>
    <row r="860" spans="1:20" x14ac:dyDescent="0.35">
      <c r="A860">
        <f t="shared" si="27"/>
        <v>860</v>
      </c>
      <c r="B860" s="3" t="s">
        <v>70</v>
      </c>
      <c r="C860" s="3" t="s">
        <v>74</v>
      </c>
      <c r="D860" s="3" t="s">
        <v>47</v>
      </c>
      <c r="E860">
        <v>2028</v>
      </c>
      <c r="F860" s="3" t="str">
        <f t="shared" si="26"/>
        <v>AStorCOULEE2028</v>
      </c>
      <c r="G860" s="9">
        <v>2615.5</v>
      </c>
      <c r="H860" s="9">
        <v>2615.5</v>
      </c>
      <c r="I860" s="9">
        <v>2615.5</v>
      </c>
      <c r="J860" s="9">
        <v>1553.2</v>
      </c>
      <c r="K860" s="9">
        <v>1467.1</v>
      </c>
      <c r="L860" s="9">
        <v>1064.5999999999999</v>
      </c>
      <c r="M860" s="9">
        <v>641</v>
      </c>
      <c r="N860" s="9">
        <v>597.29999999999995</v>
      </c>
      <c r="O860" s="9">
        <v>1885</v>
      </c>
      <c r="P860" s="9">
        <v>2574.6</v>
      </c>
      <c r="Q860" s="9">
        <v>2493</v>
      </c>
      <c r="R860" s="9">
        <v>2372.6999999999998</v>
      </c>
      <c r="S860" s="9">
        <v>2258.1999999999998</v>
      </c>
      <c r="T860" s="9">
        <v>2414.8000000000002</v>
      </c>
    </row>
    <row r="861" spans="1:20" x14ac:dyDescent="0.35">
      <c r="A861">
        <f t="shared" si="27"/>
        <v>861</v>
      </c>
      <c r="B861" s="3" t="s">
        <v>70</v>
      </c>
      <c r="C861" s="3" t="s">
        <v>74</v>
      </c>
      <c r="D861" s="3" t="s">
        <v>47</v>
      </c>
      <c r="E861">
        <v>2029</v>
      </c>
      <c r="F861" s="3" t="str">
        <f t="shared" si="26"/>
        <v>AStorCOULEE2029</v>
      </c>
      <c r="G861" s="9">
        <v>2615.5</v>
      </c>
      <c r="H861" s="9">
        <v>2451.3000000000002</v>
      </c>
      <c r="I861" s="9">
        <v>2615.5</v>
      </c>
      <c r="J861" s="9">
        <v>1553.2</v>
      </c>
      <c r="K861" s="9">
        <v>1255.9000000000001</v>
      </c>
      <c r="L861" s="9">
        <v>376.9</v>
      </c>
      <c r="M861" s="9">
        <v>281.3</v>
      </c>
      <c r="N861" s="9">
        <v>152.69999999999999</v>
      </c>
      <c r="O861" s="9">
        <v>1761.7</v>
      </c>
      <c r="P861" s="9">
        <v>2574.6</v>
      </c>
      <c r="Q861" s="9">
        <v>2615.5</v>
      </c>
      <c r="R861" s="9">
        <v>2614.8000000000002</v>
      </c>
      <c r="S861" s="9">
        <v>2258.1999999999998</v>
      </c>
      <c r="T861" s="9">
        <v>2553.1999999999998</v>
      </c>
    </row>
    <row r="862" spans="1:20" x14ac:dyDescent="0.35">
      <c r="A862">
        <f t="shared" si="27"/>
        <v>862</v>
      </c>
      <c r="B862" s="3" t="s">
        <v>70</v>
      </c>
      <c r="C862" s="3" t="s">
        <v>74</v>
      </c>
      <c r="D862" s="3" t="s">
        <v>48</v>
      </c>
      <c r="E862">
        <v>2020</v>
      </c>
      <c r="F862" s="3" t="str">
        <f t="shared" si="26"/>
        <v>AStorCH JOE2020</v>
      </c>
      <c r="G862" s="9">
        <v>290.2</v>
      </c>
      <c r="H862" s="9">
        <v>290.2</v>
      </c>
      <c r="I862" s="9">
        <v>290.2</v>
      </c>
      <c r="J862" s="9">
        <v>290.2</v>
      </c>
      <c r="K862" s="9">
        <v>290.2</v>
      </c>
      <c r="L862" s="9">
        <v>290.2</v>
      </c>
      <c r="M862" s="9">
        <v>290.2</v>
      </c>
      <c r="N862" s="9">
        <v>290.2</v>
      </c>
      <c r="O862" s="9">
        <v>290.2</v>
      </c>
      <c r="P862" s="9">
        <v>290.2</v>
      </c>
      <c r="Q862" s="9">
        <v>290.2</v>
      </c>
      <c r="R862" s="9">
        <v>290.2</v>
      </c>
      <c r="S862" s="9">
        <v>290.2</v>
      </c>
      <c r="T862" s="9">
        <v>290.2</v>
      </c>
    </row>
    <row r="863" spans="1:20" x14ac:dyDescent="0.35">
      <c r="A863">
        <f t="shared" si="27"/>
        <v>863</v>
      </c>
      <c r="B863" s="3" t="s">
        <v>70</v>
      </c>
      <c r="C863" s="3" t="s">
        <v>74</v>
      </c>
      <c r="D863" s="3" t="s">
        <v>48</v>
      </c>
      <c r="E863">
        <v>2021</v>
      </c>
      <c r="F863" s="3" t="str">
        <f t="shared" si="26"/>
        <v>AStorCH JOE2021</v>
      </c>
      <c r="G863" s="9">
        <v>290.2</v>
      </c>
      <c r="H863" s="9">
        <v>290.2</v>
      </c>
      <c r="I863" s="9">
        <v>290.2</v>
      </c>
      <c r="J863" s="9">
        <v>290.2</v>
      </c>
      <c r="K863" s="9">
        <v>290.2</v>
      </c>
      <c r="L863" s="9">
        <v>290.2</v>
      </c>
      <c r="M863" s="9">
        <v>290.2</v>
      </c>
      <c r="N863" s="9">
        <v>290.2</v>
      </c>
      <c r="O863" s="9">
        <v>290.2</v>
      </c>
      <c r="P863" s="9">
        <v>290.2</v>
      </c>
      <c r="Q863" s="9">
        <v>290.2</v>
      </c>
      <c r="R863" s="9">
        <v>290.2</v>
      </c>
      <c r="S863" s="9">
        <v>290.2</v>
      </c>
      <c r="T863" s="9">
        <v>290.2</v>
      </c>
    </row>
    <row r="864" spans="1:20" x14ac:dyDescent="0.35">
      <c r="A864">
        <f t="shared" si="27"/>
        <v>864</v>
      </c>
      <c r="B864" s="3" t="s">
        <v>70</v>
      </c>
      <c r="C864" s="3" t="s">
        <v>74</v>
      </c>
      <c r="D864" s="3" t="s">
        <v>48</v>
      </c>
      <c r="E864">
        <v>2022</v>
      </c>
      <c r="F864" s="3" t="str">
        <f t="shared" si="26"/>
        <v>AStorCH JOE2022</v>
      </c>
      <c r="G864" s="9">
        <v>290.2</v>
      </c>
      <c r="H864" s="9">
        <v>290.2</v>
      </c>
      <c r="I864" s="9">
        <v>290.2</v>
      </c>
      <c r="J864" s="9">
        <v>290.2</v>
      </c>
      <c r="K864" s="9">
        <v>290.2</v>
      </c>
      <c r="L864" s="9">
        <v>290.2</v>
      </c>
      <c r="M864" s="9">
        <v>290.2</v>
      </c>
      <c r="N864" s="9">
        <v>290.2</v>
      </c>
      <c r="O864" s="9">
        <v>290.2</v>
      </c>
      <c r="P864" s="9">
        <v>290.2</v>
      </c>
      <c r="Q864" s="9">
        <v>290.2</v>
      </c>
      <c r="R864" s="9">
        <v>290.2</v>
      </c>
      <c r="S864" s="9">
        <v>290.2</v>
      </c>
      <c r="T864" s="9">
        <v>290.2</v>
      </c>
    </row>
    <row r="865" spans="1:20" x14ac:dyDescent="0.35">
      <c r="A865">
        <f t="shared" si="27"/>
        <v>865</v>
      </c>
      <c r="B865" s="3" t="s">
        <v>70</v>
      </c>
      <c r="C865" s="3" t="s">
        <v>74</v>
      </c>
      <c r="D865" s="3" t="s">
        <v>48</v>
      </c>
      <c r="E865">
        <v>2023</v>
      </c>
      <c r="F865" s="3" t="str">
        <f t="shared" si="26"/>
        <v>AStorCH JOE2023</v>
      </c>
      <c r="G865" s="9">
        <v>290.2</v>
      </c>
      <c r="H865" s="9">
        <v>290.2</v>
      </c>
      <c r="I865" s="9">
        <v>290.2</v>
      </c>
      <c r="J865" s="9">
        <v>290.2</v>
      </c>
      <c r="K865" s="9">
        <v>290.2</v>
      </c>
      <c r="L865" s="9">
        <v>290.2</v>
      </c>
      <c r="M865" s="9">
        <v>290.2</v>
      </c>
      <c r="N865" s="9">
        <v>290.2</v>
      </c>
      <c r="O865" s="9">
        <v>290.2</v>
      </c>
      <c r="P865" s="9">
        <v>290.2</v>
      </c>
      <c r="Q865" s="9">
        <v>290.2</v>
      </c>
      <c r="R865" s="9">
        <v>290.2</v>
      </c>
      <c r="S865" s="9">
        <v>290.2</v>
      </c>
      <c r="T865" s="9">
        <v>290.2</v>
      </c>
    </row>
    <row r="866" spans="1:20" x14ac:dyDescent="0.35">
      <c r="A866">
        <f t="shared" si="27"/>
        <v>866</v>
      </c>
      <c r="B866" s="3" t="s">
        <v>70</v>
      </c>
      <c r="C866" s="3" t="s">
        <v>74</v>
      </c>
      <c r="D866" s="3" t="s">
        <v>48</v>
      </c>
      <c r="E866">
        <v>2024</v>
      </c>
      <c r="F866" s="3" t="str">
        <f t="shared" si="26"/>
        <v>AStorCH JOE2024</v>
      </c>
      <c r="G866" s="9">
        <v>290.2</v>
      </c>
      <c r="H866" s="9">
        <v>290.2</v>
      </c>
      <c r="I866" s="9">
        <v>290.2</v>
      </c>
      <c r="J866" s="9">
        <v>290.2</v>
      </c>
      <c r="K866" s="9">
        <v>290.2</v>
      </c>
      <c r="L866" s="9">
        <v>290.2</v>
      </c>
      <c r="M866" s="9">
        <v>290.2</v>
      </c>
      <c r="N866" s="9">
        <v>290.2</v>
      </c>
      <c r="O866" s="9">
        <v>290.2</v>
      </c>
      <c r="P866" s="9">
        <v>290.2</v>
      </c>
      <c r="Q866" s="9">
        <v>290.2</v>
      </c>
      <c r="R866" s="9">
        <v>290.2</v>
      </c>
      <c r="S866" s="9">
        <v>290.2</v>
      </c>
      <c r="T866" s="9">
        <v>290.2</v>
      </c>
    </row>
    <row r="867" spans="1:20" x14ac:dyDescent="0.35">
      <c r="A867">
        <f t="shared" si="27"/>
        <v>867</v>
      </c>
      <c r="B867" s="3" t="s">
        <v>70</v>
      </c>
      <c r="C867" s="3" t="s">
        <v>74</v>
      </c>
      <c r="D867" s="3" t="s">
        <v>48</v>
      </c>
      <c r="E867">
        <v>2025</v>
      </c>
      <c r="F867" s="3" t="str">
        <f t="shared" si="26"/>
        <v>AStorCH JOE2025</v>
      </c>
      <c r="G867" s="9">
        <v>290.2</v>
      </c>
      <c r="H867" s="9">
        <v>290.2</v>
      </c>
      <c r="I867" s="9">
        <v>290.2</v>
      </c>
      <c r="J867" s="9">
        <v>290.2</v>
      </c>
      <c r="K867" s="9">
        <v>290.2</v>
      </c>
      <c r="L867" s="9">
        <v>290.2</v>
      </c>
      <c r="M867" s="9">
        <v>290.2</v>
      </c>
      <c r="N867" s="9">
        <v>290.2</v>
      </c>
      <c r="O867" s="9">
        <v>290.2</v>
      </c>
      <c r="P867" s="9">
        <v>290.2</v>
      </c>
      <c r="Q867" s="9">
        <v>290.2</v>
      </c>
      <c r="R867" s="9">
        <v>290.2</v>
      </c>
      <c r="S867" s="9">
        <v>290.2</v>
      </c>
      <c r="T867" s="9">
        <v>290.2</v>
      </c>
    </row>
    <row r="868" spans="1:20" x14ac:dyDescent="0.35">
      <c r="A868">
        <f t="shared" si="27"/>
        <v>868</v>
      </c>
      <c r="B868" s="3" t="s">
        <v>70</v>
      </c>
      <c r="C868" s="3" t="s">
        <v>74</v>
      </c>
      <c r="D868" s="3" t="s">
        <v>48</v>
      </c>
      <c r="E868">
        <v>2026</v>
      </c>
      <c r="F868" s="3" t="str">
        <f t="shared" si="26"/>
        <v>AStorCH JOE2026</v>
      </c>
      <c r="G868" s="9">
        <v>290.2</v>
      </c>
      <c r="H868" s="9">
        <v>290.2</v>
      </c>
      <c r="I868" s="9">
        <v>290.2</v>
      </c>
      <c r="J868" s="9">
        <v>290.2</v>
      </c>
      <c r="K868" s="9">
        <v>290.2</v>
      </c>
      <c r="L868" s="9">
        <v>290.2</v>
      </c>
      <c r="M868" s="9">
        <v>290.2</v>
      </c>
      <c r="N868" s="9">
        <v>290.2</v>
      </c>
      <c r="O868" s="9">
        <v>290.2</v>
      </c>
      <c r="P868" s="9">
        <v>290.2</v>
      </c>
      <c r="Q868" s="9">
        <v>290.2</v>
      </c>
      <c r="R868" s="9">
        <v>290.2</v>
      </c>
      <c r="S868" s="9">
        <v>290.2</v>
      </c>
      <c r="T868" s="9">
        <v>290.2</v>
      </c>
    </row>
    <row r="869" spans="1:20" x14ac:dyDescent="0.35">
      <c r="A869">
        <f t="shared" si="27"/>
        <v>869</v>
      </c>
      <c r="B869" s="3" t="s">
        <v>70</v>
      </c>
      <c r="C869" s="3" t="s">
        <v>74</v>
      </c>
      <c r="D869" s="3" t="s">
        <v>48</v>
      </c>
      <c r="E869">
        <v>2027</v>
      </c>
      <c r="F869" s="3" t="str">
        <f t="shared" si="26"/>
        <v>AStorCH JOE2027</v>
      </c>
      <c r="G869" s="9">
        <v>290.2</v>
      </c>
      <c r="H869" s="9">
        <v>290.2</v>
      </c>
      <c r="I869" s="9">
        <v>290.2</v>
      </c>
      <c r="J869" s="9">
        <v>290.2</v>
      </c>
      <c r="K869" s="9">
        <v>290.2</v>
      </c>
      <c r="L869" s="9">
        <v>290.2</v>
      </c>
      <c r="M869" s="9">
        <v>290.2</v>
      </c>
      <c r="N869" s="9">
        <v>290.2</v>
      </c>
      <c r="O869" s="9">
        <v>290.2</v>
      </c>
      <c r="P869" s="9">
        <v>290.2</v>
      </c>
      <c r="Q869" s="9">
        <v>290.2</v>
      </c>
      <c r="R869" s="9">
        <v>290.2</v>
      </c>
      <c r="S869" s="9">
        <v>290.2</v>
      </c>
      <c r="T869" s="9">
        <v>290.2</v>
      </c>
    </row>
    <row r="870" spans="1:20" x14ac:dyDescent="0.35">
      <c r="A870">
        <f t="shared" si="27"/>
        <v>870</v>
      </c>
      <c r="B870" s="3" t="s">
        <v>70</v>
      </c>
      <c r="C870" s="3" t="s">
        <v>74</v>
      </c>
      <c r="D870" s="3" t="s">
        <v>48</v>
      </c>
      <c r="E870">
        <v>2028</v>
      </c>
      <c r="F870" s="3" t="str">
        <f t="shared" si="26"/>
        <v>AStorCH JOE2028</v>
      </c>
      <c r="G870" s="9">
        <v>290.2</v>
      </c>
      <c r="H870" s="9">
        <v>290.2</v>
      </c>
      <c r="I870" s="9">
        <v>290.2</v>
      </c>
      <c r="J870" s="9">
        <v>290.2</v>
      </c>
      <c r="K870" s="9">
        <v>290.2</v>
      </c>
      <c r="L870" s="9">
        <v>290.2</v>
      </c>
      <c r="M870" s="9">
        <v>290.2</v>
      </c>
      <c r="N870" s="9">
        <v>290.2</v>
      </c>
      <c r="O870" s="9">
        <v>290.2</v>
      </c>
      <c r="P870" s="9">
        <v>290.2</v>
      </c>
      <c r="Q870" s="9">
        <v>290.2</v>
      </c>
      <c r="R870" s="9">
        <v>290.2</v>
      </c>
      <c r="S870" s="9">
        <v>290.2</v>
      </c>
      <c r="T870" s="9">
        <v>290.2</v>
      </c>
    </row>
    <row r="871" spans="1:20" x14ac:dyDescent="0.35">
      <c r="A871">
        <f t="shared" si="27"/>
        <v>871</v>
      </c>
      <c r="B871" s="3" t="s">
        <v>70</v>
      </c>
      <c r="C871" s="3" t="s">
        <v>74</v>
      </c>
      <c r="D871" s="3" t="s">
        <v>48</v>
      </c>
      <c r="E871">
        <v>2029</v>
      </c>
      <c r="F871" s="3" t="str">
        <f t="shared" si="26"/>
        <v>AStorCH JOE2029</v>
      </c>
      <c r="G871" s="9">
        <v>290.2</v>
      </c>
      <c r="H871" s="9">
        <v>290.2</v>
      </c>
      <c r="I871" s="9">
        <v>290.2</v>
      </c>
      <c r="J871" s="9">
        <v>290.2</v>
      </c>
      <c r="K871" s="9">
        <v>290.2</v>
      </c>
      <c r="L871" s="9">
        <v>290.2</v>
      </c>
      <c r="M871" s="9">
        <v>290.2</v>
      </c>
      <c r="N871" s="9">
        <v>290.2</v>
      </c>
      <c r="O871" s="9">
        <v>290.2</v>
      </c>
      <c r="P871" s="9">
        <v>290.2</v>
      </c>
      <c r="Q871" s="9">
        <v>290.2</v>
      </c>
      <c r="R871" s="9">
        <v>290.2</v>
      </c>
      <c r="S871" s="9">
        <v>290.2</v>
      </c>
      <c r="T871" s="9">
        <v>290.2</v>
      </c>
    </row>
    <row r="872" spans="1:20" x14ac:dyDescent="0.35">
      <c r="A872">
        <f t="shared" si="27"/>
        <v>872</v>
      </c>
      <c r="B872" s="3" t="s">
        <v>70</v>
      </c>
      <c r="C872" s="3" t="s">
        <v>74</v>
      </c>
      <c r="D872" s="3" t="s">
        <v>49</v>
      </c>
      <c r="E872">
        <v>2020</v>
      </c>
      <c r="F872" s="3" t="str">
        <f t="shared" si="26"/>
        <v>AStorWELLS2020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</row>
    <row r="873" spans="1:20" x14ac:dyDescent="0.35">
      <c r="A873">
        <f t="shared" si="27"/>
        <v>873</v>
      </c>
      <c r="B873" s="3" t="s">
        <v>70</v>
      </c>
      <c r="C873" s="3" t="s">
        <v>74</v>
      </c>
      <c r="D873" s="3" t="s">
        <v>49</v>
      </c>
      <c r="E873">
        <v>2021</v>
      </c>
      <c r="F873" s="3" t="str">
        <f t="shared" si="26"/>
        <v>AStorWELLS2021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9">
        <v>0</v>
      </c>
    </row>
    <row r="874" spans="1:20" x14ac:dyDescent="0.35">
      <c r="A874">
        <f t="shared" si="27"/>
        <v>874</v>
      </c>
      <c r="B874" s="3" t="s">
        <v>70</v>
      </c>
      <c r="C874" s="3" t="s">
        <v>74</v>
      </c>
      <c r="D874" s="3" t="s">
        <v>49</v>
      </c>
      <c r="E874">
        <v>2022</v>
      </c>
      <c r="F874" s="3" t="str">
        <f t="shared" si="26"/>
        <v>AStorWELLS2022</v>
      </c>
      <c r="G874" s="9">
        <v>0</v>
      </c>
      <c r="H874" s="9">
        <v>0</v>
      </c>
      <c r="I874" s="9">
        <v>0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  <c r="Q874" s="9">
        <v>0</v>
      </c>
      <c r="R874" s="9">
        <v>0</v>
      </c>
      <c r="S874" s="9">
        <v>0</v>
      </c>
      <c r="T874" s="9">
        <v>0</v>
      </c>
    </row>
    <row r="875" spans="1:20" x14ac:dyDescent="0.35">
      <c r="A875">
        <f t="shared" si="27"/>
        <v>875</v>
      </c>
      <c r="B875" s="3" t="s">
        <v>70</v>
      </c>
      <c r="C875" s="3" t="s">
        <v>74</v>
      </c>
      <c r="D875" s="3" t="s">
        <v>49</v>
      </c>
      <c r="E875">
        <v>2023</v>
      </c>
      <c r="F875" s="3" t="str">
        <f t="shared" si="26"/>
        <v>AStorWELLS2023</v>
      </c>
      <c r="G875" s="9">
        <v>0</v>
      </c>
      <c r="H875" s="9">
        <v>0</v>
      </c>
      <c r="I875" s="9">
        <v>0</v>
      </c>
      <c r="J875" s="9">
        <v>0</v>
      </c>
      <c r="K875" s="9">
        <v>0</v>
      </c>
      <c r="L875" s="9">
        <v>0</v>
      </c>
      <c r="M875" s="9">
        <v>0</v>
      </c>
      <c r="N875" s="9">
        <v>0</v>
      </c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</row>
    <row r="876" spans="1:20" x14ac:dyDescent="0.35">
      <c r="A876">
        <f t="shared" si="27"/>
        <v>876</v>
      </c>
      <c r="B876" s="3" t="s">
        <v>70</v>
      </c>
      <c r="C876" s="3" t="s">
        <v>74</v>
      </c>
      <c r="D876" s="3" t="s">
        <v>49</v>
      </c>
      <c r="E876">
        <v>2024</v>
      </c>
      <c r="F876" s="3" t="str">
        <f t="shared" si="26"/>
        <v>AStorWELLS2024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</row>
    <row r="877" spans="1:20" x14ac:dyDescent="0.35">
      <c r="A877">
        <f t="shared" si="27"/>
        <v>877</v>
      </c>
      <c r="B877" s="3" t="s">
        <v>70</v>
      </c>
      <c r="C877" s="3" t="s">
        <v>74</v>
      </c>
      <c r="D877" s="3" t="s">
        <v>49</v>
      </c>
      <c r="E877">
        <v>2025</v>
      </c>
      <c r="F877" s="3" t="str">
        <f t="shared" si="26"/>
        <v>AStorWELLS2025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</row>
    <row r="878" spans="1:20" x14ac:dyDescent="0.35">
      <c r="A878">
        <f t="shared" si="27"/>
        <v>878</v>
      </c>
      <c r="B878" s="3" t="s">
        <v>70</v>
      </c>
      <c r="C878" s="3" t="s">
        <v>74</v>
      </c>
      <c r="D878" s="3" t="s">
        <v>49</v>
      </c>
      <c r="E878">
        <v>2026</v>
      </c>
      <c r="F878" s="3" t="str">
        <f t="shared" si="26"/>
        <v>AStorWELLS2026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  <c r="S878" s="9">
        <v>0</v>
      </c>
      <c r="T878" s="9">
        <v>0</v>
      </c>
    </row>
    <row r="879" spans="1:20" x14ac:dyDescent="0.35">
      <c r="A879">
        <f t="shared" si="27"/>
        <v>879</v>
      </c>
      <c r="B879" s="3" t="s">
        <v>70</v>
      </c>
      <c r="C879" s="3" t="s">
        <v>74</v>
      </c>
      <c r="D879" s="3" t="s">
        <v>49</v>
      </c>
      <c r="E879">
        <v>2027</v>
      </c>
      <c r="F879" s="3" t="str">
        <f t="shared" si="26"/>
        <v>AStorWELLS2027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</row>
    <row r="880" spans="1:20" x14ac:dyDescent="0.35">
      <c r="A880">
        <f t="shared" si="27"/>
        <v>880</v>
      </c>
      <c r="B880" s="3" t="s">
        <v>70</v>
      </c>
      <c r="C880" s="3" t="s">
        <v>74</v>
      </c>
      <c r="D880" s="3" t="s">
        <v>49</v>
      </c>
      <c r="E880">
        <v>2028</v>
      </c>
      <c r="F880" s="3" t="str">
        <f t="shared" si="26"/>
        <v>AStorWELLS2028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</row>
    <row r="881" spans="1:20" x14ac:dyDescent="0.35">
      <c r="A881">
        <f t="shared" si="27"/>
        <v>881</v>
      </c>
      <c r="B881" s="3" t="s">
        <v>70</v>
      </c>
      <c r="C881" s="3" t="s">
        <v>74</v>
      </c>
      <c r="D881" s="3" t="s">
        <v>49</v>
      </c>
      <c r="E881">
        <v>2029</v>
      </c>
      <c r="F881" s="3" t="str">
        <f t="shared" si="26"/>
        <v>AStorWELLS2029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</row>
    <row r="882" spans="1:20" x14ac:dyDescent="0.35">
      <c r="A882">
        <f t="shared" si="27"/>
        <v>882</v>
      </c>
      <c r="B882" s="3" t="s">
        <v>70</v>
      </c>
      <c r="C882" s="3" t="s">
        <v>74</v>
      </c>
      <c r="D882" s="3" t="s">
        <v>50</v>
      </c>
      <c r="E882">
        <v>2020</v>
      </c>
      <c r="F882" s="3" t="str">
        <f t="shared" si="26"/>
        <v>AStorCHELAN2020</v>
      </c>
      <c r="G882" s="9">
        <v>316.8</v>
      </c>
      <c r="H882" s="9">
        <v>287.89999999999998</v>
      </c>
      <c r="I882" s="9">
        <v>235</v>
      </c>
      <c r="J882" s="9">
        <v>172.8</v>
      </c>
      <c r="K882" s="9">
        <v>118.4</v>
      </c>
      <c r="L882" s="9">
        <v>99.5</v>
      </c>
      <c r="M882" s="9">
        <v>120.5</v>
      </c>
      <c r="N882" s="9">
        <v>141.6</v>
      </c>
      <c r="O882" s="9">
        <v>239.9</v>
      </c>
      <c r="P882" s="9">
        <v>308.5</v>
      </c>
      <c r="Q882" s="9">
        <v>341.5</v>
      </c>
      <c r="R882" s="9">
        <v>341.5</v>
      </c>
      <c r="S882" s="9">
        <v>326.7</v>
      </c>
      <c r="T882" s="9">
        <v>312.3</v>
      </c>
    </row>
    <row r="883" spans="1:20" x14ac:dyDescent="0.35">
      <c r="A883">
        <f t="shared" si="27"/>
        <v>883</v>
      </c>
      <c r="B883" s="3" t="s">
        <v>70</v>
      </c>
      <c r="C883" s="3" t="s">
        <v>74</v>
      </c>
      <c r="D883" s="3" t="s">
        <v>50</v>
      </c>
      <c r="E883">
        <v>2021</v>
      </c>
      <c r="F883" s="3" t="str">
        <f t="shared" si="26"/>
        <v>AStorCHELAN2021</v>
      </c>
      <c r="G883" s="9">
        <v>316.8</v>
      </c>
      <c r="H883" s="9">
        <v>272.2</v>
      </c>
      <c r="I883" s="9">
        <v>220.5</v>
      </c>
      <c r="J883" s="9">
        <v>165.4</v>
      </c>
      <c r="K883" s="9">
        <v>118.4</v>
      </c>
      <c r="L883" s="9">
        <v>101.9</v>
      </c>
      <c r="M883" s="9">
        <v>110.1</v>
      </c>
      <c r="N883" s="9">
        <v>176.4</v>
      </c>
      <c r="O883" s="9">
        <v>282</v>
      </c>
      <c r="P883" s="9">
        <v>308.5</v>
      </c>
      <c r="Q883" s="9">
        <v>341.5</v>
      </c>
      <c r="R883" s="9">
        <v>341.5</v>
      </c>
      <c r="S883" s="9">
        <v>326.7</v>
      </c>
      <c r="T883" s="9">
        <v>312.3</v>
      </c>
    </row>
    <row r="884" spans="1:20" x14ac:dyDescent="0.35">
      <c r="A884">
        <f t="shared" si="27"/>
        <v>884</v>
      </c>
      <c r="B884" s="3" t="s">
        <v>70</v>
      </c>
      <c r="C884" s="3" t="s">
        <v>74</v>
      </c>
      <c r="D884" s="3" t="s">
        <v>50</v>
      </c>
      <c r="E884">
        <v>2022</v>
      </c>
      <c r="F884" s="3" t="str">
        <f t="shared" si="26"/>
        <v>AStorCHELAN2022</v>
      </c>
      <c r="G884" s="9">
        <v>316.8</v>
      </c>
      <c r="H884" s="9">
        <v>272.2</v>
      </c>
      <c r="I884" s="9">
        <v>220.5</v>
      </c>
      <c r="J884" s="9">
        <v>171.2</v>
      </c>
      <c r="K884" s="9">
        <v>129.30000000000001</v>
      </c>
      <c r="L884" s="9">
        <v>136.69999999999999</v>
      </c>
      <c r="M884" s="9">
        <v>155.5</v>
      </c>
      <c r="N884" s="9">
        <v>208.8</v>
      </c>
      <c r="O884" s="9">
        <v>341.5</v>
      </c>
      <c r="P884" s="9">
        <v>341.5</v>
      </c>
      <c r="Q884" s="9">
        <v>341.5</v>
      </c>
      <c r="R884" s="9">
        <v>341.5</v>
      </c>
      <c r="S884" s="9">
        <v>326.7</v>
      </c>
      <c r="T884" s="9">
        <v>312.3</v>
      </c>
    </row>
    <row r="885" spans="1:20" x14ac:dyDescent="0.35">
      <c r="A885">
        <f t="shared" si="27"/>
        <v>885</v>
      </c>
      <c r="B885" s="3" t="s">
        <v>70</v>
      </c>
      <c r="C885" s="3" t="s">
        <v>74</v>
      </c>
      <c r="D885" s="3" t="s">
        <v>50</v>
      </c>
      <c r="E885">
        <v>2023</v>
      </c>
      <c r="F885" s="3" t="str">
        <f t="shared" si="26"/>
        <v>AStorCHELAN2023</v>
      </c>
      <c r="G885" s="9">
        <v>316.8</v>
      </c>
      <c r="H885" s="9">
        <v>272.2</v>
      </c>
      <c r="I885" s="9">
        <v>220.5</v>
      </c>
      <c r="J885" s="9">
        <v>165.4</v>
      </c>
      <c r="K885" s="9">
        <v>118.4</v>
      </c>
      <c r="L885" s="9">
        <v>120.1</v>
      </c>
      <c r="M885" s="9">
        <v>142.19999999999999</v>
      </c>
      <c r="N885" s="9">
        <v>169.7</v>
      </c>
      <c r="O885" s="9">
        <v>317.3</v>
      </c>
      <c r="P885" s="9">
        <v>341.5</v>
      </c>
      <c r="Q885" s="9">
        <v>341.5</v>
      </c>
      <c r="R885" s="9">
        <v>341.5</v>
      </c>
      <c r="S885" s="9">
        <v>326.7</v>
      </c>
      <c r="T885" s="9">
        <v>312.3</v>
      </c>
    </row>
    <row r="886" spans="1:20" x14ac:dyDescent="0.35">
      <c r="A886">
        <f t="shared" si="27"/>
        <v>886</v>
      </c>
      <c r="B886" s="3" t="s">
        <v>70</v>
      </c>
      <c r="C886" s="3" t="s">
        <v>74</v>
      </c>
      <c r="D886" s="3" t="s">
        <v>50</v>
      </c>
      <c r="E886">
        <v>2024</v>
      </c>
      <c r="F886" s="3" t="str">
        <f t="shared" si="26"/>
        <v>AStorCHELAN2024</v>
      </c>
      <c r="G886" s="9">
        <v>314.7</v>
      </c>
      <c r="H886" s="9">
        <v>272.2</v>
      </c>
      <c r="I886" s="9">
        <v>220.5</v>
      </c>
      <c r="J886" s="9">
        <v>165.4</v>
      </c>
      <c r="K886" s="9">
        <v>118.4</v>
      </c>
      <c r="L886" s="9">
        <v>125.9</v>
      </c>
      <c r="M886" s="9">
        <v>151.80000000000001</v>
      </c>
      <c r="N886" s="9">
        <v>189.5</v>
      </c>
      <c r="O886" s="9">
        <v>310.2</v>
      </c>
      <c r="P886" s="9">
        <v>336</v>
      </c>
      <c r="Q886" s="9">
        <v>341.5</v>
      </c>
      <c r="R886" s="9">
        <v>341.5</v>
      </c>
      <c r="S886" s="9">
        <v>326.7</v>
      </c>
      <c r="T886" s="9">
        <v>312.3</v>
      </c>
    </row>
    <row r="887" spans="1:20" x14ac:dyDescent="0.35">
      <c r="A887">
        <f t="shared" si="27"/>
        <v>887</v>
      </c>
      <c r="B887" s="3" t="s">
        <v>70</v>
      </c>
      <c r="C887" s="3" t="s">
        <v>74</v>
      </c>
      <c r="D887" s="3" t="s">
        <v>50</v>
      </c>
      <c r="E887">
        <v>2025</v>
      </c>
      <c r="F887" s="3" t="str">
        <f t="shared" si="26"/>
        <v>AStorCHELAN2025</v>
      </c>
      <c r="G887" s="9">
        <v>312</v>
      </c>
      <c r="H887" s="9">
        <v>272.2</v>
      </c>
      <c r="I887" s="9">
        <v>220.5</v>
      </c>
      <c r="J887" s="9">
        <v>165.4</v>
      </c>
      <c r="K887" s="9">
        <v>118.4</v>
      </c>
      <c r="L887" s="9">
        <v>101.9</v>
      </c>
      <c r="M887" s="9">
        <v>119.8</v>
      </c>
      <c r="N887" s="9">
        <v>163.6</v>
      </c>
      <c r="O887" s="9">
        <v>231.2</v>
      </c>
      <c r="P887" s="9">
        <v>308.5</v>
      </c>
      <c r="Q887" s="9">
        <v>341.5</v>
      </c>
      <c r="R887" s="9">
        <v>341.5</v>
      </c>
      <c r="S887" s="9">
        <v>326.7</v>
      </c>
      <c r="T887" s="9">
        <v>312.3</v>
      </c>
    </row>
    <row r="888" spans="1:20" x14ac:dyDescent="0.35">
      <c r="A888">
        <f t="shared" si="27"/>
        <v>888</v>
      </c>
      <c r="B888" s="3" t="s">
        <v>70</v>
      </c>
      <c r="C888" s="3" t="s">
        <v>74</v>
      </c>
      <c r="D888" s="3" t="s">
        <v>50</v>
      </c>
      <c r="E888">
        <v>2026</v>
      </c>
      <c r="F888" s="3" t="str">
        <f t="shared" si="26"/>
        <v>AStorCHELAN2026</v>
      </c>
      <c r="G888" s="9">
        <v>316.8</v>
      </c>
      <c r="H888" s="9">
        <v>272.2</v>
      </c>
      <c r="I888" s="9">
        <v>220.5</v>
      </c>
      <c r="J888" s="9">
        <v>181.9</v>
      </c>
      <c r="K888" s="9">
        <v>138.69999999999999</v>
      </c>
      <c r="L888" s="9">
        <v>136.1</v>
      </c>
      <c r="M888" s="9">
        <v>175.4</v>
      </c>
      <c r="N888" s="9">
        <v>272.2</v>
      </c>
      <c r="O888" s="9">
        <v>341.5</v>
      </c>
      <c r="P888" s="9">
        <v>341.5</v>
      </c>
      <c r="Q888" s="9">
        <v>341.5</v>
      </c>
      <c r="R888" s="9">
        <v>341.5</v>
      </c>
      <c r="S888" s="9">
        <v>326.7</v>
      </c>
      <c r="T888" s="9">
        <v>312.3</v>
      </c>
    </row>
    <row r="889" spans="1:20" x14ac:dyDescent="0.35">
      <c r="A889">
        <f t="shared" si="27"/>
        <v>889</v>
      </c>
      <c r="B889" s="3" t="s">
        <v>70</v>
      </c>
      <c r="C889" s="3" t="s">
        <v>74</v>
      </c>
      <c r="D889" s="3" t="s">
        <v>50</v>
      </c>
      <c r="E889">
        <v>2027</v>
      </c>
      <c r="F889" s="3" t="str">
        <f t="shared" si="26"/>
        <v>AStorCHELAN2027</v>
      </c>
      <c r="G889" s="9">
        <v>316.8</v>
      </c>
      <c r="H889" s="9">
        <v>272.2</v>
      </c>
      <c r="I889" s="9">
        <v>256</v>
      </c>
      <c r="J889" s="9">
        <v>206.2</v>
      </c>
      <c r="K889" s="9">
        <v>150.30000000000001</v>
      </c>
      <c r="L889" s="9">
        <v>151.5</v>
      </c>
      <c r="M889" s="9">
        <v>168.8</v>
      </c>
      <c r="N889" s="9">
        <v>232.5</v>
      </c>
      <c r="O889" s="9">
        <v>310.39999999999998</v>
      </c>
      <c r="P889" s="9">
        <v>341.5</v>
      </c>
      <c r="Q889" s="9">
        <v>341.5</v>
      </c>
      <c r="R889" s="9">
        <v>341.5</v>
      </c>
      <c r="S889" s="9">
        <v>326.7</v>
      </c>
      <c r="T889" s="9">
        <v>312.3</v>
      </c>
    </row>
    <row r="890" spans="1:20" x14ac:dyDescent="0.35">
      <c r="A890">
        <f t="shared" si="27"/>
        <v>890</v>
      </c>
      <c r="B890" s="3" t="s">
        <v>70</v>
      </c>
      <c r="C890" s="3" t="s">
        <v>74</v>
      </c>
      <c r="D890" s="3" t="s">
        <v>50</v>
      </c>
      <c r="E890">
        <v>2028</v>
      </c>
      <c r="F890" s="3" t="str">
        <f t="shared" si="26"/>
        <v>AStorCHELAN2028</v>
      </c>
      <c r="G890" s="9">
        <v>314</v>
      </c>
      <c r="H890" s="9">
        <v>272.2</v>
      </c>
      <c r="I890" s="9">
        <v>220.5</v>
      </c>
      <c r="J890" s="9">
        <v>165.4</v>
      </c>
      <c r="K890" s="9">
        <v>127.3</v>
      </c>
      <c r="L890" s="9">
        <v>125.7</v>
      </c>
      <c r="M890" s="9">
        <v>139.6</v>
      </c>
      <c r="N890" s="9">
        <v>176.2</v>
      </c>
      <c r="O890" s="9">
        <v>267.2</v>
      </c>
      <c r="P890" s="9">
        <v>341.5</v>
      </c>
      <c r="Q890" s="9">
        <v>341.5</v>
      </c>
      <c r="R890" s="9">
        <v>341.5</v>
      </c>
      <c r="S890" s="9">
        <v>326.7</v>
      </c>
      <c r="T890" s="9">
        <v>312.3</v>
      </c>
    </row>
    <row r="891" spans="1:20" x14ac:dyDescent="0.35">
      <c r="A891">
        <f t="shared" si="27"/>
        <v>891</v>
      </c>
      <c r="B891" s="3" t="s">
        <v>70</v>
      </c>
      <c r="C891" s="3" t="s">
        <v>74</v>
      </c>
      <c r="D891" s="3" t="s">
        <v>50</v>
      </c>
      <c r="E891">
        <v>2029</v>
      </c>
      <c r="F891" s="3" t="str">
        <f t="shared" si="26"/>
        <v>AStorCHELAN2029</v>
      </c>
      <c r="G891" s="9">
        <v>316.8</v>
      </c>
      <c r="H891" s="9">
        <v>272.2</v>
      </c>
      <c r="I891" s="9">
        <v>220.5</v>
      </c>
      <c r="J891" s="9">
        <v>165.4</v>
      </c>
      <c r="K891" s="9">
        <v>139.6</v>
      </c>
      <c r="L891" s="9">
        <v>144.5</v>
      </c>
      <c r="M891" s="9">
        <v>181.6</v>
      </c>
      <c r="N891" s="9">
        <v>251.7</v>
      </c>
      <c r="O891" s="9">
        <v>341.5</v>
      </c>
      <c r="P891" s="9">
        <v>341.5</v>
      </c>
      <c r="Q891" s="9">
        <v>341.5</v>
      </c>
      <c r="R891" s="9">
        <v>341.5</v>
      </c>
      <c r="S891" s="9">
        <v>326.7</v>
      </c>
      <c r="T891" s="9">
        <v>312.3</v>
      </c>
    </row>
    <row r="892" spans="1:20" x14ac:dyDescent="0.35">
      <c r="A892">
        <f t="shared" si="27"/>
        <v>892</v>
      </c>
      <c r="B892" s="3" t="s">
        <v>70</v>
      </c>
      <c r="C892" s="3" t="s">
        <v>74</v>
      </c>
      <c r="D892" s="3" t="s">
        <v>51</v>
      </c>
      <c r="E892">
        <v>2020</v>
      </c>
      <c r="F892" s="3" t="str">
        <f t="shared" si="26"/>
        <v>AStorR RECH2020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</row>
    <row r="893" spans="1:20" x14ac:dyDescent="0.35">
      <c r="A893">
        <f t="shared" si="27"/>
        <v>893</v>
      </c>
      <c r="B893" s="3" t="s">
        <v>70</v>
      </c>
      <c r="C893" s="3" t="s">
        <v>74</v>
      </c>
      <c r="D893" s="3" t="s">
        <v>51</v>
      </c>
      <c r="E893">
        <v>2021</v>
      </c>
      <c r="F893" s="3" t="str">
        <f t="shared" si="26"/>
        <v>AStorR RECH2021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</row>
    <row r="894" spans="1:20" x14ac:dyDescent="0.35">
      <c r="A894">
        <f t="shared" si="27"/>
        <v>894</v>
      </c>
      <c r="B894" s="3" t="s">
        <v>70</v>
      </c>
      <c r="C894" s="3" t="s">
        <v>74</v>
      </c>
      <c r="D894" s="3" t="s">
        <v>51</v>
      </c>
      <c r="E894">
        <v>2022</v>
      </c>
      <c r="F894" s="3" t="str">
        <f t="shared" si="26"/>
        <v>AStorR RECH2022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</row>
    <row r="895" spans="1:20" x14ac:dyDescent="0.35">
      <c r="A895">
        <f t="shared" si="27"/>
        <v>895</v>
      </c>
      <c r="B895" s="3" t="s">
        <v>70</v>
      </c>
      <c r="C895" s="3" t="s">
        <v>74</v>
      </c>
      <c r="D895" s="3" t="s">
        <v>51</v>
      </c>
      <c r="E895">
        <v>2023</v>
      </c>
      <c r="F895" s="3" t="str">
        <f t="shared" si="26"/>
        <v>AStorR RECH2023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</row>
    <row r="896" spans="1:20" x14ac:dyDescent="0.35">
      <c r="A896">
        <f t="shared" si="27"/>
        <v>896</v>
      </c>
      <c r="B896" s="3" t="s">
        <v>70</v>
      </c>
      <c r="C896" s="3" t="s">
        <v>74</v>
      </c>
      <c r="D896" s="3" t="s">
        <v>51</v>
      </c>
      <c r="E896">
        <v>2024</v>
      </c>
      <c r="F896" s="3" t="str">
        <f t="shared" si="26"/>
        <v>AStorR RECH2024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</row>
    <row r="897" spans="1:20" x14ac:dyDescent="0.35">
      <c r="A897">
        <f t="shared" si="27"/>
        <v>897</v>
      </c>
      <c r="B897" s="3" t="s">
        <v>70</v>
      </c>
      <c r="C897" s="3" t="s">
        <v>74</v>
      </c>
      <c r="D897" s="3" t="s">
        <v>51</v>
      </c>
      <c r="E897">
        <v>2025</v>
      </c>
      <c r="F897" s="3" t="str">
        <f t="shared" si="26"/>
        <v>AStorR RECH2025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</row>
    <row r="898" spans="1:20" x14ac:dyDescent="0.35">
      <c r="A898">
        <f t="shared" si="27"/>
        <v>898</v>
      </c>
      <c r="B898" s="3" t="s">
        <v>70</v>
      </c>
      <c r="C898" s="3" t="s">
        <v>74</v>
      </c>
      <c r="D898" s="3" t="s">
        <v>51</v>
      </c>
      <c r="E898">
        <v>2026</v>
      </c>
      <c r="F898" s="3" t="str">
        <f t="shared" ref="F898:F961" si="28">_xlfn.CONCAT(B898,C898,D898,E898)</f>
        <v>AStorR RECH2026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>
        <v>0</v>
      </c>
    </row>
    <row r="899" spans="1:20" x14ac:dyDescent="0.35">
      <c r="A899">
        <f t="shared" ref="A899:A962" si="29">A898+1</f>
        <v>899</v>
      </c>
      <c r="B899" s="3" t="s">
        <v>70</v>
      </c>
      <c r="C899" s="3" t="s">
        <v>74</v>
      </c>
      <c r="D899" s="3" t="s">
        <v>51</v>
      </c>
      <c r="E899">
        <v>2027</v>
      </c>
      <c r="F899" s="3" t="str">
        <f t="shared" si="28"/>
        <v>AStorR RECH2027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</row>
    <row r="900" spans="1:20" x14ac:dyDescent="0.35">
      <c r="A900">
        <f t="shared" si="29"/>
        <v>900</v>
      </c>
      <c r="B900" s="3" t="s">
        <v>70</v>
      </c>
      <c r="C900" s="3" t="s">
        <v>74</v>
      </c>
      <c r="D900" s="3" t="s">
        <v>51</v>
      </c>
      <c r="E900">
        <v>2028</v>
      </c>
      <c r="F900" s="3" t="str">
        <f t="shared" si="28"/>
        <v>AStorR RECH2028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</row>
    <row r="901" spans="1:20" x14ac:dyDescent="0.35">
      <c r="A901">
        <f t="shared" si="29"/>
        <v>901</v>
      </c>
      <c r="B901" s="3" t="s">
        <v>70</v>
      </c>
      <c r="C901" s="3" t="s">
        <v>74</v>
      </c>
      <c r="D901" s="3" t="s">
        <v>51</v>
      </c>
      <c r="E901">
        <v>2029</v>
      </c>
      <c r="F901" s="3" t="str">
        <f t="shared" si="28"/>
        <v>AStorR RECH2029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</row>
    <row r="902" spans="1:20" x14ac:dyDescent="0.35">
      <c r="A902">
        <f t="shared" si="29"/>
        <v>902</v>
      </c>
      <c r="B902" s="3" t="s">
        <v>70</v>
      </c>
      <c r="C902" s="3" t="s">
        <v>74</v>
      </c>
      <c r="D902" s="3" t="s">
        <v>52</v>
      </c>
      <c r="E902">
        <v>2020</v>
      </c>
      <c r="F902" s="3" t="str">
        <f t="shared" si="28"/>
        <v>AStorROCK I2020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</row>
    <row r="903" spans="1:20" x14ac:dyDescent="0.35">
      <c r="A903">
        <f t="shared" si="29"/>
        <v>903</v>
      </c>
      <c r="B903" s="3" t="s">
        <v>70</v>
      </c>
      <c r="C903" s="3" t="s">
        <v>74</v>
      </c>
      <c r="D903" s="3" t="s">
        <v>52</v>
      </c>
      <c r="E903">
        <v>2021</v>
      </c>
      <c r="F903" s="3" t="str">
        <f t="shared" si="28"/>
        <v>AStorROCK I2021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</row>
    <row r="904" spans="1:20" x14ac:dyDescent="0.35">
      <c r="A904">
        <f t="shared" si="29"/>
        <v>904</v>
      </c>
      <c r="B904" s="3" t="s">
        <v>70</v>
      </c>
      <c r="C904" s="3" t="s">
        <v>74</v>
      </c>
      <c r="D904" s="3" t="s">
        <v>52</v>
      </c>
      <c r="E904">
        <v>2022</v>
      </c>
      <c r="F904" s="3" t="str">
        <f t="shared" si="28"/>
        <v>AStorROCK I2022</v>
      </c>
      <c r="G904" s="9">
        <v>0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</row>
    <row r="905" spans="1:20" x14ac:dyDescent="0.35">
      <c r="A905">
        <f t="shared" si="29"/>
        <v>905</v>
      </c>
      <c r="B905" s="3" t="s">
        <v>70</v>
      </c>
      <c r="C905" s="3" t="s">
        <v>74</v>
      </c>
      <c r="D905" s="3" t="s">
        <v>52</v>
      </c>
      <c r="E905">
        <v>2023</v>
      </c>
      <c r="F905" s="3" t="str">
        <f t="shared" si="28"/>
        <v>AStorROCK I2023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</row>
    <row r="906" spans="1:20" x14ac:dyDescent="0.35">
      <c r="A906">
        <f t="shared" si="29"/>
        <v>906</v>
      </c>
      <c r="B906" s="3" t="s">
        <v>70</v>
      </c>
      <c r="C906" s="3" t="s">
        <v>74</v>
      </c>
      <c r="D906" s="3" t="s">
        <v>52</v>
      </c>
      <c r="E906">
        <v>2024</v>
      </c>
      <c r="F906" s="3" t="str">
        <f t="shared" si="28"/>
        <v>AStorROCK I2024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</row>
    <row r="907" spans="1:20" x14ac:dyDescent="0.35">
      <c r="A907">
        <f t="shared" si="29"/>
        <v>907</v>
      </c>
      <c r="B907" s="3" t="s">
        <v>70</v>
      </c>
      <c r="C907" s="3" t="s">
        <v>74</v>
      </c>
      <c r="D907" s="3" t="s">
        <v>52</v>
      </c>
      <c r="E907">
        <v>2025</v>
      </c>
      <c r="F907" s="3" t="str">
        <f t="shared" si="28"/>
        <v>AStorROCK I2025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</row>
    <row r="908" spans="1:20" x14ac:dyDescent="0.35">
      <c r="A908">
        <f t="shared" si="29"/>
        <v>908</v>
      </c>
      <c r="B908" s="3" t="s">
        <v>70</v>
      </c>
      <c r="C908" s="3" t="s">
        <v>74</v>
      </c>
      <c r="D908" s="3" t="s">
        <v>52</v>
      </c>
      <c r="E908">
        <v>2026</v>
      </c>
      <c r="F908" s="3" t="str">
        <f t="shared" si="28"/>
        <v>AStorROCK I2026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</row>
    <row r="909" spans="1:20" x14ac:dyDescent="0.35">
      <c r="A909">
        <f t="shared" si="29"/>
        <v>909</v>
      </c>
      <c r="B909" s="3" t="s">
        <v>70</v>
      </c>
      <c r="C909" s="3" t="s">
        <v>74</v>
      </c>
      <c r="D909" s="3" t="s">
        <v>52</v>
      </c>
      <c r="E909">
        <v>2027</v>
      </c>
      <c r="F909" s="3" t="str">
        <f t="shared" si="28"/>
        <v>AStorROCK I2027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</row>
    <row r="910" spans="1:20" x14ac:dyDescent="0.35">
      <c r="A910">
        <f t="shared" si="29"/>
        <v>910</v>
      </c>
      <c r="B910" s="3" t="s">
        <v>70</v>
      </c>
      <c r="C910" s="3" t="s">
        <v>74</v>
      </c>
      <c r="D910" s="3" t="s">
        <v>52</v>
      </c>
      <c r="E910">
        <v>2028</v>
      </c>
      <c r="F910" s="3" t="str">
        <f t="shared" si="28"/>
        <v>AStorROCK I2028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</row>
    <row r="911" spans="1:20" x14ac:dyDescent="0.35">
      <c r="A911">
        <f t="shared" si="29"/>
        <v>911</v>
      </c>
      <c r="B911" s="3" t="s">
        <v>70</v>
      </c>
      <c r="C911" s="3" t="s">
        <v>74</v>
      </c>
      <c r="D911" s="3" t="s">
        <v>52</v>
      </c>
      <c r="E911">
        <v>2029</v>
      </c>
      <c r="F911" s="3" t="str">
        <f t="shared" si="28"/>
        <v>AStorROCK I2029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</row>
    <row r="912" spans="1:20" x14ac:dyDescent="0.35">
      <c r="A912">
        <f t="shared" si="29"/>
        <v>912</v>
      </c>
      <c r="B912" s="3" t="s">
        <v>70</v>
      </c>
      <c r="C912" s="3" t="s">
        <v>74</v>
      </c>
      <c r="D912" s="3" t="s">
        <v>53</v>
      </c>
      <c r="E912">
        <v>2020</v>
      </c>
      <c r="F912" s="3" t="str">
        <f t="shared" si="28"/>
        <v>AStorWANAP2020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</row>
    <row r="913" spans="1:20" x14ac:dyDescent="0.35">
      <c r="A913">
        <f t="shared" si="29"/>
        <v>913</v>
      </c>
      <c r="B913" s="3" t="s">
        <v>70</v>
      </c>
      <c r="C913" s="3" t="s">
        <v>74</v>
      </c>
      <c r="D913" s="3" t="s">
        <v>53</v>
      </c>
      <c r="E913">
        <v>2021</v>
      </c>
      <c r="F913" s="3" t="str">
        <f t="shared" si="28"/>
        <v>AStorWANAP2021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</row>
    <row r="914" spans="1:20" x14ac:dyDescent="0.35">
      <c r="A914">
        <f t="shared" si="29"/>
        <v>914</v>
      </c>
      <c r="B914" s="3" t="s">
        <v>70</v>
      </c>
      <c r="C914" s="3" t="s">
        <v>74</v>
      </c>
      <c r="D914" s="3" t="s">
        <v>53</v>
      </c>
      <c r="E914">
        <v>2022</v>
      </c>
      <c r="F914" s="3" t="str">
        <f t="shared" si="28"/>
        <v>AStorWANAP2022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</row>
    <row r="915" spans="1:20" x14ac:dyDescent="0.35">
      <c r="A915">
        <f t="shared" si="29"/>
        <v>915</v>
      </c>
      <c r="B915" s="3" t="s">
        <v>70</v>
      </c>
      <c r="C915" s="3" t="s">
        <v>74</v>
      </c>
      <c r="D915" s="3" t="s">
        <v>53</v>
      </c>
      <c r="E915">
        <v>2023</v>
      </c>
      <c r="F915" s="3" t="str">
        <f t="shared" si="28"/>
        <v>AStorWANAP2023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</row>
    <row r="916" spans="1:20" x14ac:dyDescent="0.35">
      <c r="A916">
        <f t="shared" si="29"/>
        <v>916</v>
      </c>
      <c r="B916" s="3" t="s">
        <v>70</v>
      </c>
      <c r="C916" s="3" t="s">
        <v>74</v>
      </c>
      <c r="D916" s="3" t="s">
        <v>53</v>
      </c>
      <c r="E916">
        <v>2024</v>
      </c>
      <c r="F916" s="3" t="str">
        <f t="shared" si="28"/>
        <v>AStorWANAP2024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</row>
    <row r="917" spans="1:20" x14ac:dyDescent="0.35">
      <c r="A917">
        <f t="shared" si="29"/>
        <v>917</v>
      </c>
      <c r="B917" s="3" t="s">
        <v>70</v>
      </c>
      <c r="C917" s="3" t="s">
        <v>74</v>
      </c>
      <c r="D917" s="3" t="s">
        <v>53</v>
      </c>
      <c r="E917">
        <v>2025</v>
      </c>
      <c r="F917" s="3" t="str">
        <f t="shared" si="28"/>
        <v>AStorWANAP2025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</row>
    <row r="918" spans="1:20" x14ac:dyDescent="0.35">
      <c r="A918">
        <f t="shared" si="29"/>
        <v>918</v>
      </c>
      <c r="B918" s="3" t="s">
        <v>70</v>
      </c>
      <c r="C918" s="3" t="s">
        <v>74</v>
      </c>
      <c r="D918" s="3" t="s">
        <v>53</v>
      </c>
      <c r="E918">
        <v>2026</v>
      </c>
      <c r="F918" s="3" t="str">
        <f t="shared" si="28"/>
        <v>AStorWANAP2026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</row>
    <row r="919" spans="1:20" x14ac:dyDescent="0.35">
      <c r="A919">
        <f t="shared" si="29"/>
        <v>919</v>
      </c>
      <c r="B919" s="3" t="s">
        <v>70</v>
      </c>
      <c r="C919" s="3" t="s">
        <v>74</v>
      </c>
      <c r="D919" s="3" t="s">
        <v>53</v>
      </c>
      <c r="E919">
        <v>2027</v>
      </c>
      <c r="F919" s="3" t="str">
        <f t="shared" si="28"/>
        <v>AStorWANAP2027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</row>
    <row r="920" spans="1:20" x14ac:dyDescent="0.35">
      <c r="A920">
        <f t="shared" si="29"/>
        <v>920</v>
      </c>
      <c r="B920" s="3" t="s">
        <v>70</v>
      </c>
      <c r="C920" s="3" t="s">
        <v>74</v>
      </c>
      <c r="D920" s="3" t="s">
        <v>53</v>
      </c>
      <c r="E920">
        <v>2028</v>
      </c>
      <c r="F920" s="3" t="str">
        <f t="shared" si="28"/>
        <v>AStorWANAP2028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9">
        <v>0</v>
      </c>
    </row>
    <row r="921" spans="1:20" x14ac:dyDescent="0.35">
      <c r="A921">
        <f t="shared" si="29"/>
        <v>921</v>
      </c>
      <c r="B921" s="3" t="s">
        <v>70</v>
      </c>
      <c r="C921" s="3" t="s">
        <v>74</v>
      </c>
      <c r="D921" s="3" t="s">
        <v>53</v>
      </c>
      <c r="E921">
        <v>2029</v>
      </c>
      <c r="F921" s="3" t="str">
        <f t="shared" si="28"/>
        <v>AStorWANAP2029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</row>
    <row r="922" spans="1:20" x14ac:dyDescent="0.35">
      <c r="A922">
        <f t="shared" si="29"/>
        <v>922</v>
      </c>
      <c r="B922" s="3" t="s">
        <v>70</v>
      </c>
      <c r="C922" s="3" t="s">
        <v>74</v>
      </c>
      <c r="D922" s="3" t="s">
        <v>54</v>
      </c>
      <c r="E922">
        <v>2020</v>
      </c>
      <c r="F922" s="3" t="str">
        <f t="shared" si="28"/>
        <v>AStorPRIEST2020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</row>
    <row r="923" spans="1:20" x14ac:dyDescent="0.35">
      <c r="A923">
        <f t="shared" si="29"/>
        <v>923</v>
      </c>
      <c r="B923" s="3" t="s">
        <v>70</v>
      </c>
      <c r="C923" s="3" t="s">
        <v>74</v>
      </c>
      <c r="D923" s="3" t="s">
        <v>54</v>
      </c>
      <c r="E923">
        <v>2021</v>
      </c>
      <c r="F923" s="3" t="str">
        <f t="shared" si="28"/>
        <v>AStorPRIEST2021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0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</row>
    <row r="924" spans="1:20" x14ac:dyDescent="0.35">
      <c r="A924">
        <f t="shared" si="29"/>
        <v>924</v>
      </c>
      <c r="B924" s="3" t="s">
        <v>70</v>
      </c>
      <c r="C924" s="3" t="s">
        <v>74</v>
      </c>
      <c r="D924" s="3" t="s">
        <v>54</v>
      </c>
      <c r="E924">
        <v>2022</v>
      </c>
      <c r="F924" s="3" t="str">
        <f t="shared" si="28"/>
        <v>AStorPRIEST2022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9">
        <v>0</v>
      </c>
    </row>
    <row r="925" spans="1:20" x14ac:dyDescent="0.35">
      <c r="A925">
        <f t="shared" si="29"/>
        <v>925</v>
      </c>
      <c r="B925" s="3" t="s">
        <v>70</v>
      </c>
      <c r="C925" s="3" t="s">
        <v>74</v>
      </c>
      <c r="D925" s="3" t="s">
        <v>54</v>
      </c>
      <c r="E925">
        <v>2023</v>
      </c>
      <c r="F925" s="3" t="str">
        <f t="shared" si="28"/>
        <v>AStorPRIEST2023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</row>
    <row r="926" spans="1:20" x14ac:dyDescent="0.35">
      <c r="A926">
        <f t="shared" si="29"/>
        <v>926</v>
      </c>
      <c r="B926" s="3" t="s">
        <v>70</v>
      </c>
      <c r="C926" s="3" t="s">
        <v>74</v>
      </c>
      <c r="D926" s="3" t="s">
        <v>54</v>
      </c>
      <c r="E926">
        <v>2024</v>
      </c>
      <c r="F926" s="3" t="str">
        <f t="shared" si="28"/>
        <v>AStorPRIEST2024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</row>
    <row r="927" spans="1:20" x14ac:dyDescent="0.35">
      <c r="A927">
        <f t="shared" si="29"/>
        <v>927</v>
      </c>
      <c r="B927" s="3" t="s">
        <v>70</v>
      </c>
      <c r="C927" s="3" t="s">
        <v>74</v>
      </c>
      <c r="D927" s="3" t="s">
        <v>54</v>
      </c>
      <c r="E927">
        <v>2025</v>
      </c>
      <c r="F927" s="3" t="str">
        <f t="shared" si="28"/>
        <v>AStorPRIEST2025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</row>
    <row r="928" spans="1:20" x14ac:dyDescent="0.35">
      <c r="A928">
        <f t="shared" si="29"/>
        <v>928</v>
      </c>
      <c r="B928" s="3" t="s">
        <v>70</v>
      </c>
      <c r="C928" s="3" t="s">
        <v>74</v>
      </c>
      <c r="D928" s="3" t="s">
        <v>54</v>
      </c>
      <c r="E928">
        <v>2026</v>
      </c>
      <c r="F928" s="3" t="str">
        <f t="shared" si="28"/>
        <v>AStorPRIEST2026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</row>
    <row r="929" spans="1:20" x14ac:dyDescent="0.35">
      <c r="A929">
        <f t="shared" si="29"/>
        <v>929</v>
      </c>
      <c r="B929" s="3" t="s">
        <v>70</v>
      </c>
      <c r="C929" s="3" t="s">
        <v>74</v>
      </c>
      <c r="D929" s="3" t="s">
        <v>54</v>
      </c>
      <c r="E929">
        <v>2027</v>
      </c>
      <c r="F929" s="3" t="str">
        <f t="shared" si="28"/>
        <v>AStorPRIEST2027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</row>
    <row r="930" spans="1:20" x14ac:dyDescent="0.35">
      <c r="A930">
        <f t="shared" si="29"/>
        <v>930</v>
      </c>
      <c r="B930" s="3" t="s">
        <v>70</v>
      </c>
      <c r="C930" s="3" t="s">
        <v>74</v>
      </c>
      <c r="D930" s="3" t="s">
        <v>54</v>
      </c>
      <c r="E930">
        <v>2028</v>
      </c>
      <c r="F930" s="3" t="str">
        <f t="shared" si="28"/>
        <v>AStorPRIEST2028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</row>
    <row r="931" spans="1:20" x14ac:dyDescent="0.35">
      <c r="A931">
        <f t="shared" si="29"/>
        <v>931</v>
      </c>
      <c r="B931" s="3" t="s">
        <v>70</v>
      </c>
      <c r="C931" s="3" t="s">
        <v>74</v>
      </c>
      <c r="D931" s="3" t="s">
        <v>54</v>
      </c>
      <c r="E931">
        <v>2029</v>
      </c>
      <c r="F931" s="3" t="str">
        <f t="shared" si="28"/>
        <v>AStorPRIEST2029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</row>
    <row r="932" spans="1:20" x14ac:dyDescent="0.35">
      <c r="A932">
        <f t="shared" si="29"/>
        <v>932</v>
      </c>
      <c r="B932" s="3" t="s">
        <v>70</v>
      </c>
      <c r="C932" s="3" t="s">
        <v>74</v>
      </c>
      <c r="D932" s="3" t="s">
        <v>55</v>
      </c>
      <c r="E932">
        <v>2020</v>
      </c>
      <c r="F932" s="3" t="str">
        <f t="shared" si="28"/>
        <v>AStorBRNLEE2020</v>
      </c>
      <c r="G932" s="9">
        <v>320.39999999999998</v>
      </c>
      <c r="H932" s="9">
        <v>396.2</v>
      </c>
      <c r="I932" s="9">
        <v>401.5</v>
      </c>
      <c r="J932" s="9">
        <v>409.5</v>
      </c>
      <c r="K932" s="9">
        <v>462.6</v>
      </c>
      <c r="L932" s="9">
        <v>357.8</v>
      </c>
      <c r="M932" s="9">
        <v>422.4</v>
      </c>
      <c r="N932" s="9">
        <v>434.9</v>
      </c>
      <c r="O932" s="9">
        <v>491.7</v>
      </c>
      <c r="P932" s="9">
        <v>491.7</v>
      </c>
      <c r="Q932" s="9">
        <v>391.5</v>
      </c>
      <c r="R932" s="9">
        <v>373.5</v>
      </c>
      <c r="S932" s="9">
        <v>349.4</v>
      </c>
      <c r="T932" s="9">
        <v>309.7</v>
      </c>
    </row>
    <row r="933" spans="1:20" x14ac:dyDescent="0.35">
      <c r="A933">
        <f t="shared" si="29"/>
        <v>933</v>
      </c>
      <c r="B933" s="3" t="s">
        <v>70</v>
      </c>
      <c r="C933" s="3" t="s">
        <v>74</v>
      </c>
      <c r="D933" s="3" t="s">
        <v>55</v>
      </c>
      <c r="E933">
        <v>2021</v>
      </c>
      <c r="F933" s="3" t="str">
        <f t="shared" si="28"/>
        <v>AStorBRNLEE2021</v>
      </c>
      <c r="G933" s="9">
        <v>320.39999999999998</v>
      </c>
      <c r="H933" s="9">
        <v>423.7</v>
      </c>
      <c r="I933" s="9">
        <v>443.2</v>
      </c>
      <c r="J933" s="9">
        <v>409.5</v>
      </c>
      <c r="K933" s="9">
        <v>291.10000000000002</v>
      </c>
      <c r="L933" s="9">
        <v>295.89999999999998</v>
      </c>
      <c r="M933" s="9">
        <v>361.7</v>
      </c>
      <c r="N933" s="9">
        <v>489.6</v>
      </c>
      <c r="O933" s="9">
        <v>491.7</v>
      </c>
      <c r="P933" s="9">
        <v>491.7</v>
      </c>
      <c r="Q933" s="9">
        <v>391.5</v>
      </c>
      <c r="R933" s="9">
        <v>373.5</v>
      </c>
      <c r="S933" s="9">
        <v>349.4</v>
      </c>
      <c r="T933" s="9">
        <v>309.7</v>
      </c>
    </row>
    <row r="934" spans="1:20" x14ac:dyDescent="0.35">
      <c r="A934">
        <f t="shared" si="29"/>
        <v>934</v>
      </c>
      <c r="B934" s="3" t="s">
        <v>70</v>
      </c>
      <c r="C934" s="3" t="s">
        <v>74</v>
      </c>
      <c r="D934" s="3" t="s">
        <v>55</v>
      </c>
      <c r="E934">
        <v>2022</v>
      </c>
      <c r="F934" s="3" t="str">
        <f t="shared" si="28"/>
        <v>AStorBRNLEE2022</v>
      </c>
      <c r="G934" s="9">
        <v>320.39999999999998</v>
      </c>
      <c r="H934" s="9">
        <v>462.5</v>
      </c>
      <c r="I934" s="9">
        <v>443.2</v>
      </c>
      <c r="J934" s="9">
        <v>409.5</v>
      </c>
      <c r="K934" s="9">
        <v>291.10000000000002</v>
      </c>
      <c r="L934" s="9">
        <v>243.4</v>
      </c>
      <c r="M934" s="9">
        <v>226.1</v>
      </c>
      <c r="N934" s="9">
        <v>211.6</v>
      </c>
      <c r="O934" s="9">
        <v>452.2</v>
      </c>
      <c r="P934" s="9">
        <v>491.7</v>
      </c>
      <c r="Q934" s="9">
        <v>391.5</v>
      </c>
      <c r="R934" s="9">
        <v>373.5</v>
      </c>
      <c r="S934" s="9">
        <v>349.4</v>
      </c>
      <c r="T934" s="9">
        <v>309.7</v>
      </c>
    </row>
    <row r="935" spans="1:20" x14ac:dyDescent="0.35">
      <c r="A935">
        <f t="shared" si="29"/>
        <v>935</v>
      </c>
      <c r="B935" s="3" t="s">
        <v>70</v>
      </c>
      <c r="C935" s="3" t="s">
        <v>74</v>
      </c>
      <c r="D935" s="3" t="s">
        <v>55</v>
      </c>
      <c r="E935">
        <v>2023</v>
      </c>
      <c r="F935" s="3" t="str">
        <f t="shared" si="28"/>
        <v>AStorBRNLEE2023</v>
      </c>
      <c r="G935" s="9">
        <v>320.39999999999998</v>
      </c>
      <c r="H935" s="9">
        <v>388.3</v>
      </c>
      <c r="I935" s="9">
        <v>388.4</v>
      </c>
      <c r="J935" s="9">
        <v>409.5</v>
      </c>
      <c r="K935" s="9">
        <v>314.5</v>
      </c>
      <c r="L935" s="9">
        <v>297</v>
      </c>
      <c r="M935" s="9">
        <v>292.7</v>
      </c>
      <c r="N935" s="9">
        <v>309.7</v>
      </c>
      <c r="O935" s="9">
        <v>450.8</v>
      </c>
      <c r="P935" s="9">
        <v>491.7</v>
      </c>
      <c r="Q935" s="9">
        <v>391.5</v>
      </c>
      <c r="R935" s="9">
        <v>373.5</v>
      </c>
      <c r="S935" s="9">
        <v>349.4</v>
      </c>
      <c r="T935" s="9">
        <v>309.7</v>
      </c>
    </row>
    <row r="936" spans="1:20" x14ac:dyDescent="0.35">
      <c r="A936">
        <f t="shared" si="29"/>
        <v>936</v>
      </c>
      <c r="B936" s="3" t="s">
        <v>70</v>
      </c>
      <c r="C936" s="3" t="s">
        <v>74</v>
      </c>
      <c r="D936" s="3" t="s">
        <v>55</v>
      </c>
      <c r="E936">
        <v>2024</v>
      </c>
      <c r="F936" s="3" t="str">
        <f t="shared" si="28"/>
        <v>AStorBRNLEE2024</v>
      </c>
      <c r="G936" s="9">
        <v>320.39999999999998</v>
      </c>
      <c r="H936" s="9">
        <v>479.3</v>
      </c>
      <c r="I936" s="9">
        <v>443.2</v>
      </c>
      <c r="J936" s="9">
        <v>409.5</v>
      </c>
      <c r="K936" s="9">
        <v>391.5</v>
      </c>
      <c r="L936" s="9">
        <v>345.2</v>
      </c>
      <c r="M936" s="9">
        <v>413.7</v>
      </c>
      <c r="N936" s="9">
        <v>465.4</v>
      </c>
      <c r="O936" s="9">
        <v>447.2</v>
      </c>
      <c r="P936" s="9">
        <v>481.3</v>
      </c>
      <c r="Q936" s="9">
        <v>391.5</v>
      </c>
      <c r="R936" s="9">
        <v>373.5</v>
      </c>
      <c r="S936" s="9">
        <v>349.4</v>
      </c>
      <c r="T936" s="9">
        <v>309.7</v>
      </c>
    </row>
    <row r="937" spans="1:20" x14ac:dyDescent="0.35">
      <c r="A937">
        <f t="shared" si="29"/>
        <v>937</v>
      </c>
      <c r="B937" s="3" t="s">
        <v>70</v>
      </c>
      <c r="C937" s="3" t="s">
        <v>74</v>
      </c>
      <c r="D937" s="3" t="s">
        <v>55</v>
      </c>
      <c r="E937">
        <v>2025</v>
      </c>
      <c r="F937" s="3" t="str">
        <f t="shared" si="28"/>
        <v>AStorBRNLEE2025</v>
      </c>
      <c r="G937" s="9">
        <v>320.39999999999998</v>
      </c>
      <c r="H937" s="9">
        <v>340.3</v>
      </c>
      <c r="I937" s="9">
        <v>310</v>
      </c>
      <c r="J937" s="9">
        <v>282.7</v>
      </c>
      <c r="K937" s="9">
        <v>288.89999999999998</v>
      </c>
      <c r="L937" s="9">
        <v>264.60000000000002</v>
      </c>
      <c r="M937" s="9">
        <v>366.8</v>
      </c>
      <c r="N937" s="9">
        <v>416.2</v>
      </c>
      <c r="O937" s="9">
        <v>479.9</v>
      </c>
      <c r="P937" s="9">
        <v>491.7</v>
      </c>
      <c r="Q937" s="9">
        <v>391.5</v>
      </c>
      <c r="R937" s="9">
        <v>373.5</v>
      </c>
      <c r="S937" s="9">
        <v>349.4</v>
      </c>
      <c r="T937" s="9">
        <v>309.7</v>
      </c>
    </row>
    <row r="938" spans="1:20" x14ac:dyDescent="0.35">
      <c r="A938">
        <f t="shared" si="29"/>
        <v>938</v>
      </c>
      <c r="B938" s="3" t="s">
        <v>70</v>
      </c>
      <c r="C938" s="3" t="s">
        <v>74</v>
      </c>
      <c r="D938" s="3" t="s">
        <v>55</v>
      </c>
      <c r="E938">
        <v>2026</v>
      </c>
      <c r="F938" s="3" t="str">
        <f t="shared" si="28"/>
        <v>AStorBRNLEE2026</v>
      </c>
      <c r="G938" s="9">
        <v>320.39999999999998</v>
      </c>
      <c r="H938" s="9">
        <v>491.7</v>
      </c>
      <c r="I938" s="9">
        <v>443.2</v>
      </c>
      <c r="J938" s="9">
        <v>491.7</v>
      </c>
      <c r="K938" s="9">
        <v>291.10000000000002</v>
      </c>
      <c r="L938" s="9">
        <v>190.8</v>
      </c>
      <c r="M938" s="9">
        <v>87.3</v>
      </c>
      <c r="N938" s="9">
        <v>47</v>
      </c>
      <c r="O938" s="9">
        <v>413.1</v>
      </c>
      <c r="P938" s="9">
        <v>491.7</v>
      </c>
      <c r="Q938" s="9">
        <v>391.5</v>
      </c>
      <c r="R938" s="9">
        <v>373.5</v>
      </c>
      <c r="S938" s="9">
        <v>349.4</v>
      </c>
      <c r="T938" s="9">
        <v>309.7</v>
      </c>
    </row>
    <row r="939" spans="1:20" x14ac:dyDescent="0.35">
      <c r="A939">
        <f t="shared" si="29"/>
        <v>939</v>
      </c>
      <c r="B939" s="3" t="s">
        <v>70</v>
      </c>
      <c r="C939" s="3" t="s">
        <v>74</v>
      </c>
      <c r="D939" s="3" t="s">
        <v>55</v>
      </c>
      <c r="E939">
        <v>2027</v>
      </c>
      <c r="F939" s="3" t="str">
        <f t="shared" si="28"/>
        <v>AStorBRNLEE2027</v>
      </c>
      <c r="G939" s="9">
        <v>320.39999999999998</v>
      </c>
      <c r="H939" s="9">
        <v>491.7</v>
      </c>
      <c r="I939" s="9">
        <v>443.2</v>
      </c>
      <c r="J939" s="9">
        <v>442.4</v>
      </c>
      <c r="K939" s="9">
        <v>282.10000000000002</v>
      </c>
      <c r="L939" s="9">
        <v>240</v>
      </c>
      <c r="M939" s="9">
        <v>92.4</v>
      </c>
      <c r="N939" s="9">
        <v>59.4</v>
      </c>
      <c r="O939" s="9">
        <v>422.4</v>
      </c>
      <c r="P939" s="9">
        <v>491.7</v>
      </c>
      <c r="Q939" s="9">
        <v>391.5</v>
      </c>
      <c r="R939" s="9">
        <v>373.5</v>
      </c>
      <c r="S939" s="9">
        <v>349.4</v>
      </c>
      <c r="T939" s="9">
        <v>309.7</v>
      </c>
    </row>
    <row r="940" spans="1:20" x14ac:dyDescent="0.35">
      <c r="A940">
        <f t="shared" si="29"/>
        <v>940</v>
      </c>
      <c r="B940" s="3" t="s">
        <v>70</v>
      </c>
      <c r="C940" s="3" t="s">
        <v>74</v>
      </c>
      <c r="D940" s="3" t="s">
        <v>55</v>
      </c>
      <c r="E940">
        <v>2028</v>
      </c>
      <c r="F940" s="3" t="str">
        <f t="shared" si="28"/>
        <v>AStorBRNLEE2028</v>
      </c>
      <c r="G940" s="9">
        <v>320.39999999999998</v>
      </c>
      <c r="H940" s="9">
        <v>491.7</v>
      </c>
      <c r="I940" s="9">
        <v>443.2</v>
      </c>
      <c r="J940" s="9">
        <v>437.2</v>
      </c>
      <c r="K940" s="9">
        <v>291.10000000000002</v>
      </c>
      <c r="L940" s="9">
        <v>240</v>
      </c>
      <c r="M940" s="9">
        <v>204.8</v>
      </c>
      <c r="N940" s="9">
        <v>169.9</v>
      </c>
      <c r="O940" s="9">
        <v>441.1</v>
      </c>
      <c r="P940" s="9">
        <v>491.7</v>
      </c>
      <c r="Q940" s="9">
        <v>391.5</v>
      </c>
      <c r="R940" s="9">
        <v>373.5</v>
      </c>
      <c r="S940" s="9">
        <v>349.4</v>
      </c>
      <c r="T940" s="9">
        <v>309.7</v>
      </c>
    </row>
    <row r="941" spans="1:20" x14ac:dyDescent="0.35">
      <c r="A941">
        <f t="shared" si="29"/>
        <v>941</v>
      </c>
      <c r="B941" s="3" t="s">
        <v>70</v>
      </c>
      <c r="C941" s="3" t="s">
        <v>74</v>
      </c>
      <c r="D941" s="3" t="s">
        <v>55</v>
      </c>
      <c r="E941">
        <v>2029</v>
      </c>
      <c r="F941" s="3" t="str">
        <f t="shared" si="28"/>
        <v>AStorBRNLEE2029</v>
      </c>
      <c r="G941" s="9">
        <v>320.39999999999998</v>
      </c>
      <c r="H941" s="9">
        <v>453</v>
      </c>
      <c r="I941" s="9">
        <v>443.2</v>
      </c>
      <c r="J941" s="9">
        <v>409.5</v>
      </c>
      <c r="K941" s="9">
        <v>240</v>
      </c>
      <c r="L941" s="9">
        <v>114</v>
      </c>
      <c r="M941" s="9">
        <v>63.7</v>
      </c>
      <c r="N941" s="9">
        <v>0</v>
      </c>
      <c r="O941" s="9">
        <v>413.1</v>
      </c>
      <c r="P941" s="9">
        <v>491.7</v>
      </c>
      <c r="Q941" s="9">
        <v>391.5</v>
      </c>
      <c r="R941" s="9">
        <v>373.5</v>
      </c>
      <c r="S941" s="9">
        <v>349.4</v>
      </c>
      <c r="T941" s="9">
        <v>309.7</v>
      </c>
    </row>
    <row r="942" spans="1:20" x14ac:dyDescent="0.35">
      <c r="A942">
        <f t="shared" si="29"/>
        <v>942</v>
      </c>
      <c r="B942" s="3" t="s">
        <v>70</v>
      </c>
      <c r="C942" s="3" t="s">
        <v>74</v>
      </c>
      <c r="D942" s="3" t="s">
        <v>56</v>
      </c>
      <c r="E942">
        <v>2020</v>
      </c>
      <c r="F942" s="3" t="str">
        <f t="shared" si="28"/>
        <v>AStorOXBOW2020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</row>
    <row r="943" spans="1:20" x14ac:dyDescent="0.35">
      <c r="A943">
        <f t="shared" si="29"/>
        <v>943</v>
      </c>
      <c r="B943" s="3" t="s">
        <v>70</v>
      </c>
      <c r="C943" s="3" t="s">
        <v>74</v>
      </c>
      <c r="D943" s="3" t="s">
        <v>56</v>
      </c>
      <c r="E943">
        <v>2021</v>
      </c>
      <c r="F943" s="3" t="str">
        <f t="shared" si="28"/>
        <v>AStorOXBOW2021</v>
      </c>
      <c r="G943" s="9">
        <v>0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</row>
    <row r="944" spans="1:20" x14ac:dyDescent="0.35">
      <c r="A944">
        <f t="shared" si="29"/>
        <v>944</v>
      </c>
      <c r="B944" s="3" t="s">
        <v>70</v>
      </c>
      <c r="C944" s="3" t="s">
        <v>74</v>
      </c>
      <c r="D944" s="3" t="s">
        <v>56</v>
      </c>
      <c r="E944">
        <v>2022</v>
      </c>
      <c r="F944" s="3" t="str">
        <f t="shared" si="28"/>
        <v>AStorOXBOW2022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</row>
    <row r="945" spans="1:20" x14ac:dyDescent="0.35">
      <c r="A945">
        <f t="shared" si="29"/>
        <v>945</v>
      </c>
      <c r="B945" s="3" t="s">
        <v>70</v>
      </c>
      <c r="C945" s="3" t="s">
        <v>74</v>
      </c>
      <c r="D945" s="3" t="s">
        <v>56</v>
      </c>
      <c r="E945">
        <v>2023</v>
      </c>
      <c r="F945" s="3" t="str">
        <f t="shared" si="28"/>
        <v>AStorOXBOW2023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</row>
    <row r="946" spans="1:20" x14ac:dyDescent="0.35">
      <c r="A946">
        <f t="shared" si="29"/>
        <v>946</v>
      </c>
      <c r="B946" s="3" t="s">
        <v>70</v>
      </c>
      <c r="C946" s="3" t="s">
        <v>74</v>
      </c>
      <c r="D946" s="3" t="s">
        <v>56</v>
      </c>
      <c r="E946">
        <v>2024</v>
      </c>
      <c r="F946" s="3" t="str">
        <f t="shared" si="28"/>
        <v>AStorOXBOW2024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</row>
    <row r="947" spans="1:20" x14ac:dyDescent="0.35">
      <c r="A947">
        <f t="shared" si="29"/>
        <v>947</v>
      </c>
      <c r="B947" s="3" t="s">
        <v>70</v>
      </c>
      <c r="C947" s="3" t="s">
        <v>74</v>
      </c>
      <c r="D947" s="3" t="s">
        <v>56</v>
      </c>
      <c r="E947">
        <v>2025</v>
      </c>
      <c r="F947" s="3" t="str">
        <f t="shared" si="28"/>
        <v>AStorOXBOW2025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</row>
    <row r="948" spans="1:20" x14ac:dyDescent="0.35">
      <c r="A948">
        <f t="shared" si="29"/>
        <v>948</v>
      </c>
      <c r="B948" s="3" t="s">
        <v>70</v>
      </c>
      <c r="C948" s="3" t="s">
        <v>74</v>
      </c>
      <c r="D948" s="3" t="s">
        <v>56</v>
      </c>
      <c r="E948">
        <v>2026</v>
      </c>
      <c r="F948" s="3" t="str">
        <f t="shared" si="28"/>
        <v>AStorOXBOW2026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</row>
    <row r="949" spans="1:20" x14ac:dyDescent="0.35">
      <c r="A949">
        <f t="shared" si="29"/>
        <v>949</v>
      </c>
      <c r="B949" s="3" t="s">
        <v>70</v>
      </c>
      <c r="C949" s="3" t="s">
        <v>74</v>
      </c>
      <c r="D949" s="3" t="s">
        <v>56</v>
      </c>
      <c r="E949">
        <v>2027</v>
      </c>
      <c r="F949" s="3" t="str">
        <f t="shared" si="28"/>
        <v>AStorOXBOW2027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9">
        <v>0</v>
      </c>
    </row>
    <row r="950" spans="1:20" x14ac:dyDescent="0.35">
      <c r="A950">
        <f t="shared" si="29"/>
        <v>950</v>
      </c>
      <c r="B950" s="3" t="s">
        <v>70</v>
      </c>
      <c r="C950" s="3" t="s">
        <v>74</v>
      </c>
      <c r="D950" s="3" t="s">
        <v>56</v>
      </c>
      <c r="E950">
        <v>2028</v>
      </c>
      <c r="F950" s="3" t="str">
        <f t="shared" si="28"/>
        <v>AStorOXBOW2028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</row>
    <row r="951" spans="1:20" x14ac:dyDescent="0.35">
      <c r="A951">
        <f t="shared" si="29"/>
        <v>951</v>
      </c>
      <c r="B951" s="3" t="s">
        <v>70</v>
      </c>
      <c r="C951" s="3" t="s">
        <v>74</v>
      </c>
      <c r="D951" s="3" t="s">
        <v>56</v>
      </c>
      <c r="E951">
        <v>2029</v>
      </c>
      <c r="F951" s="3" t="str">
        <f t="shared" si="28"/>
        <v>AStorOXBOW2029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</row>
    <row r="952" spans="1:20" x14ac:dyDescent="0.35">
      <c r="A952">
        <f t="shared" si="29"/>
        <v>952</v>
      </c>
      <c r="B952" s="3" t="s">
        <v>70</v>
      </c>
      <c r="C952" s="3" t="s">
        <v>74</v>
      </c>
      <c r="D952" s="3" t="s">
        <v>57</v>
      </c>
      <c r="E952">
        <v>2020</v>
      </c>
      <c r="F952" s="3" t="str">
        <f t="shared" si="28"/>
        <v>AStorHELL C2020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</row>
    <row r="953" spans="1:20" x14ac:dyDescent="0.35">
      <c r="A953">
        <f t="shared" si="29"/>
        <v>953</v>
      </c>
      <c r="B953" s="3" t="s">
        <v>70</v>
      </c>
      <c r="C953" s="3" t="s">
        <v>74</v>
      </c>
      <c r="D953" s="3" t="s">
        <v>57</v>
      </c>
      <c r="E953">
        <v>2021</v>
      </c>
      <c r="F953" s="3" t="str">
        <f t="shared" si="28"/>
        <v>AStorHELL C2021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</row>
    <row r="954" spans="1:20" x14ac:dyDescent="0.35">
      <c r="A954">
        <f t="shared" si="29"/>
        <v>954</v>
      </c>
      <c r="B954" s="3" t="s">
        <v>70</v>
      </c>
      <c r="C954" s="3" t="s">
        <v>74</v>
      </c>
      <c r="D954" s="3" t="s">
        <v>57</v>
      </c>
      <c r="E954">
        <v>2022</v>
      </c>
      <c r="F954" s="3" t="str">
        <f t="shared" si="28"/>
        <v>AStorHELL C2022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</row>
    <row r="955" spans="1:20" x14ac:dyDescent="0.35">
      <c r="A955">
        <f t="shared" si="29"/>
        <v>955</v>
      </c>
      <c r="B955" s="3" t="s">
        <v>70</v>
      </c>
      <c r="C955" s="3" t="s">
        <v>74</v>
      </c>
      <c r="D955" s="3" t="s">
        <v>57</v>
      </c>
      <c r="E955">
        <v>2023</v>
      </c>
      <c r="F955" s="3" t="str">
        <f t="shared" si="28"/>
        <v>AStorHELL C2023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9">
        <v>0</v>
      </c>
    </row>
    <row r="956" spans="1:20" x14ac:dyDescent="0.35">
      <c r="A956">
        <f t="shared" si="29"/>
        <v>956</v>
      </c>
      <c r="B956" s="3" t="s">
        <v>70</v>
      </c>
      <c r="C956" s="3" t="s">
        <v>74</v>
      </c>
      <c r="D956" s="3" t="s">
        <v>57</v>
      </c>
      <c r="E956">
        <v>2024</v>
      </c>
      <c r="F956" s="3" t="str">
        <f t="shared" si="28"/>
        <v>AStorHELL C2024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9">
        <v>0</v>
      </c>
    </row>
    <row r="957" spans="1:20" x14ac:dyDescent="0.35">
      <c r="A957">
        <f t="shared" si="29"/>
        <v>957</v>
      </c>
      <c r="B957" s="3" t="s">
        <v>70</v>
      </c>
      <c r="C957" s="3" t="s">
        <v>74</v>
      </c>
      <c r="D957" s="3" t="s">
        <v>57</v>
      </c>
      <c r="E957">
        <v>2025</v>
      </c>
      <c r="F957" s="3" t="str">
        <f t="shared" si="28"/>
        <v>AStorHELL C2025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0</v>
      </c>
      <c r="T957" s="9">
        <v>0</v>
      </c>
    </row>
    <row r="958" spans="1:20" x14ac:dyDescent="0.35">
      <c r="A958">
        <f t="shared" si="29"/>
        <v>958</v>
      </c>
      <c r="B958" s="3" t="s">
        <v>70</v>
      </c>
      <c r="C958" s="3" t="s">
        <v>74</v>
      </c>
      <c r="D958" s="3" t="s">
        <v>57</v>
      </c>
      <c r="E958">
        <v>2026</v>
      </c>
      <c r="F958" s="3" t="str">
        <f t="shared" si="28"/>
        <v>AStorHELL C2026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9">
        <v>0</v>
      </c>
    </row>
    <row r="959" spans="1:20" x14ac:dyDescent="0.35">
      <c r="A959">
        <f t="shared" si="29"/>
        <v>959</v>
      </c>
      <c r="B959" s="3" t="s">
        <v>70</v>
      </c>
      <c r="C959" s="3" t="s">
        <v>74</v>
      </c>
      <c r="D959" s="3" t="s">
        <v>57</v>
      </c>
      <c r="E959">
        <v>2027</v>
      </c>
      <c r="F959" s="3" t="str">
        <f t="shared" si="28"/>
        <v>AStorHELL C2027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</row>
    <row r="960" spans="1:20" x14ac:dyDescent="0.35">
      <c r="A960">
        <f t="shared" si="29"/>
        <v>960</v>
      </c>
      <c r="B960" s="3" t="s">
        <v>70</v>
      </c>
      <c r="C960" s="3" t="s">
        <v>74</v>
      </c>
      <c r="D960" s="3" t="s">
        <v>57</v>
      </c>
      <c r="E960">
        <v>2028</v>
      </c>
      <c r="F960" s="3" t="str">
        <f t="shared" si="28"/>
        <v>AStorHELL C2028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</row>
    <row r="961" spans="1:20" x14ac:dyDescent="0.35">
      <c r="A961">
        <f t="shared" si="29"/>
        <v>961</v>
      </c>
      <c r="B961" s="3" t="s">
        <v>70</v>
      </c>
      <c r="C961" s="3" t="s">
        <v>74</v>
      </c>
      <c r="D961" s="3" t="s">
        <v>57</v>
      </c>
      <c r="E961">
        <v>2029</v>
      </c>
      <c r="F961" s="3" t="str">
        <f t="shared" si="28"/>
        <v>AStorHELL C2029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</row>
    <row r="962" spans="1:20" x14ac:dyDescent="0.35">
      <c r="A962">
        <f t="shared" si="29"/>
        <v>962</v>
      </c>
      <c r="B962" s="3" t="s">
        <v>70</v>
      </c>
      <c r="C962" s="3" t="s">
        <v>74</v>
      </c>
      <c r="D962" s="3" t="s">
        <v>58</v>
      </c>
      <c r="E962">
        <v>2020</v>
      </c>
      <c r="F962" s="3" t="str">
        <f t="shared" ref="F962:F1025" si="30">_xlfn.CONCAT(B962,C962,D962,E962)</f>
        <v>AStorDWRSHK2020</v>
      </c>
      <c r="G962" s="9">
        <v>414.2</v>
      </c>
      <c r="H962" s="9">
        <v>568</v>
      </c>
      <c r="I962" s="9">
        <v>621.5</v>
      </c>
      <c r="J962" s="9">
        <v>560.79999999999995</v>
      </c>
      <c r="K962" s="9">
        <v>488.3</v>
      </c>
      <c r="L962" s="9">
        <v>517.4</v>
      </c>
      <c r="M962" s="9">
        <v>515.70000000000005</v>
      </c>
      <c r="N962" s="9">
        <v>389</v>
      </c>
      <c r="O962" s="9">
        <v>805.1</v>
      </c>
      <c r="P962" s="9">
        <v>960</v>
      </c>
      <c r="Q962" s="9">
        <v>726.7</v>
      </c>
      <c r="R962" s="9">
        <v>598.9</v>
      </c>
      <c r="S962" s="9">
        <v>497</v>
      </c>
      <c r="T962" s="9">
        <v>389.4</v>
      </c>
    </row>
    <row r="963" spans="1:20" x14ac:dyDescent="0.35">
      <c r="A963">
        <f t="shared" ref="A963:A1026" si="31">A962+1</f>
        <v>963</v>
      </c>
      <c r="B963" s="3" t="s">
        <v>70</v>
      </c>
      <c r="C963" s="3" t="s">
        <v>74</v>
      </c>
      <c r="D963" s="3" t="s">
        <v>58</v>
      </c>
      <c r="E963">
        <v>2021</v>
      </c>
      <c r="F963" s="3" t="str">
        <f t="shared" si="30"/>
        <v>AStorDWRSHK2021</v>
      </c>
      <c r="G963" s="9">
        <v>428.1</v>
      </c>
      <c r="H963" s="9">
        <v>590.79999999999995</v>
      </c>
      <c r="I963" s="9">
        <v>662.9</v>
      </c>
      <c r="J963" s="9">
        <v>464.3</v>
      </c>
      <c r="K963" s="9">
        <v>391.6</v>
      </c>
      <c r="L963" s="9">
        <v>464.6</v>
      </c>
      <c r="M963" s="9">
        <v>603.20000000000005</v>
      </c>
      <c r="N963" s="9">
        <v>891.8</v>
      </c>
      <c r="O963" s="9">
        <v>1016</v>
      </c>
      <c r="P963" s="9">
        <v>1016</v>
      </c>
      <c r="Q963" s="9">
        <v>770.6</v>
      </c>
      <c r="R963" s="9">
        <v>632</v>
      </c>
      <c r="S963" s="9">
        <v>497</v>
      </c>
      <c r="T963" s="9">
        <v>389.4</v>
      </c>
    </row>
    <row r="964" spans="1:20" x14ac:dyDescent="0.35">
      <c r="A964">
        <f t="shared" si="31"/>
        <v>964</v>
      </c>
      <c r="B964" s="3" t="s">
        <v>70</v>
      </c>
      <c r="C964" s="3" t="s">
        <v>74</v>
      </c>
      <c r="D964" s="3" t="s">
        <v>58</v>
      </c>
      <c r="E964">
        <v>2022</v>
      </c>
      <c r="F964" s="3" t="str">
        <f t="shared" si="30"/>
        <v>AStorDWRSHK2022</v>
      </c>
      <c r="G964" s="9">
        <v>373.2</v>
      </c>
      <c r="H964" s="9">
        <v>430</v>
      </c>
      <c r="I964" s="9">
        <v>506.9</v>
      </c>
      <c r="J964" s="9">
        <v>591.1</v>
      </c>
      <c r="K964" s="9">
        <v>619.4</v>
      </c>
      <c r="L964" s="9">
        <v>723.8</v>
      </c>
      <c r="M964" s="9">
        <v>852</v>
      </c>
      <c r="N964" s="9">
        <v>921.4</v>
      </c>
      <c r="O964" s="9">
        <v>1016</v>
      </c>
      <c r="P964" s="9">
        <v>1016</v>
      </c>
      <c r="Q964" s="9">
        <v>743.1</v>
      </c>
      <c r="R964" s="9">
        <v>602.20000000000005</v>
      </c>
      <c r="S964" s="9">
        <v>497</v>
      </c>
      <c r="T964" s="9">
        <v>389.4</v>
      </c>
    </row>
    <row r="965" spans="1:20" x14ac:dyDescent="0.35">
      <c r="A965">
        <f t="shared" si="31"/>
        <v>965</v>
      </c>
      <c r="B965" s="3" t="s">
        <v>70</v>
      </c>
      <c r="C965" s="3" t="s">
        <v>74</v>
      </c>
      <c r="D965" s="3" t="s">
        <v>58</v>
      </c>
      <c r="E965">
        <v>2023</v>
      </c>
      <c r="F965" s="3" t="str">
        <f t="shared" si="30"/>
        <v>AStorDWRSHK2023</v>
      </c>
      <c r="G965" s="9">
        <v>386.4</v>
      </c>
      <c r="H965" s="9">
        <v>392.5</v>
      </c>
      <c r="I965" s="9">
        <v>388.5</v>
      </c>
      <c r="J965" s="9">
        <v>432.1</v>
      </c>
      <c r="K965" s="9">
        <v>503.8</v>
      </c>
      <c r="L965" s="9">
        <v>686.6</v>
      </c>
      <c r="M965" s="9">
        <v>816.7</v>
      </c>
      <c r="N965" s="9">
        <v>949.8</v>
      </c>
      <c r="O965" s="9">
        <v>1016</v>
      </c>
      <c r="P965" s="9">
        <v>1016</v>
      </c>
      <c r="Q965" s="9">
        <v>749.2</v>
      </c>
      <c r="R965" s="9">
        <v>608.70000000000005</v>
      </c>
      <c r="S965" s="9">
        <v>497</v>
      </c>
      <c r="T965" s="9">
        <v>389.4</v>
      </c>
    </row>
    <row r="966" spans="1:20" x14ac:dyDescent="0.35">
      <c r="A966">
        <f t="shared" si="31"/>
        <v>966</v>
      </c>
      <c r="B966" s="3" t="s">
        <v>70</v>
      </c>
      <c r="C966" s="3" t="s">
        <v>74</v>
      </c>
      <c r="D966" s="3" t="s">
        <v>58</v>
      </c>
      <c r="E966">
        <v>2024</v>
      </c>
      <c r="F966" s="3" t="str">
        <f t="shared" si="30"/>
        <v>AStorDWRSHK2024</v>
      </c>
      <c r="G966" s="9">
        <v>387.5</v>
      </c>
      <c r="H966" s="9">
        <v>475.7</v>
      </c>
      <c r="I966" s="9">
        <v>558.5</v>
      </c>
      <c r="J966" s="9">
        <v>550.70000000000005</v>
      </c>
      <c r="K966" s="9">
        <v>619.29999999999995</v>
      </c>
      <c r="L966" s="9">
        <v>789.4</v>
      </c>
      <c r="M966" s="9">
        <v>948.3</v>
      </c>
      <c r="N966" s="9">
        <v>1000.7</v>
      </c>
      <c r="O966" s="9">
        <v>1016</v>
      </c>
      <c r="P966" s="9">
        <v>1016</v>
      </c>
      <c r="Q966" s="9">
        <v>744.2</v>
      </c>
      <c r="R966" s="9">
        <v>606.9</v>
      </c>
      <c r="S966" s="9">
        <v>497</v>
      </c>
      <c r="T966" s="9">
        <v>389.4</v>
      </c>
    </row>
    <row r="967" spans="1:20" x14ac:dyDescent="0.35">
      <c r="A967">
        <f t="shared" si="31"/>
        <v>967</v>
      </c>
      <c r="B967" s="3" t="s">
        <v>70</v>
      </c>
      <c r="C967" s="3" t="s">
        <v>74</v>
      </c>
      <c r="D967" s="3" t="s">
        <v>58</v>
      </c>
      <c r="E967">
        <v>2025</v>
      </c>
      <c r="F967" s="3" t="str">
        <f t="shared" si="30"/>
        <v>AStorDWRSHK2025</v>
      </c>
      <c r="G967" s="9">
        <v>370.2</v>
      </c>
      <c r="H967" s="9">
        <v>384.5</v>
      </c>
      <c r="I967" s="9">
        <v>382.1</v>
      </c>
      <c r="J967" s="9">
        <v>367.3</v>
      </c>
      <c r="K967" s="9">
        <v>337.1</v>
      </c>
      <c r="L967" s="9">
        <v>374.1</v>
      </c>
      <c r="M967" s="9">
        <v>559.6</v>
      </c>
      <c r="N967" s="9">
        <v>758.8</v>
      </c>
      <c r="O967" s="9">
        <v>987.5</v>
      </c>
      <c r="P967" s="9">
        <v>1016</v>
      </c>
      <c r="Q967" s="9">
        <v>751</v>
      </c>
      <c r="R967" s="9">
        <v>608.1</v>
      </c>
      <c r="S967" s="9">
        <v>497</v>
      </c>
      <c r="T967" s="9">
        <v>389.4</v>
      </c>
    </row>
    <row r="968" spans="1:20" x14ac:dyDescent="0.35">
      <c r="A968">
        <f t="shared" si="31"/>
        <v>968</v>
      </c>
      <c r="B968" s="3" t="s">
        <v>70</v>
      </c>
      <c r="C968" s="3" t="s">
        <v>74</v>
      </c>
      <c r="D968" s="3" t="s">
        <v>58</v>
      </c>
      <c r="E968">
        <v>2026</v>
      </c>
      <c r="F968" s="3" t="str">
        <f t="shared" si="30"/>
        <v>AStorDWRSHK2026</v>
      </c>
      <c r="G968" s="9">
        <v>389.6</v>
      </c>
      <c r="H968" s="9">
        <v>503.3</v>
      </c>
      <c r="I968" s="9">
        <v>557.70000000000005</v>
      </c>
      <c r="J968" s="9">
        <v>592.79999999999995</v>
      </c>
      <c r="K968" s="9">
        <v>644.70000000000005</v>
      </c>
      <c r="L968" s="9">
        <v>791.2</v>
      </c>
      <c r="M968" s="9">
        <v>697.9</v>
      </c>
      <c r="N968" s="9">
        <v>671.8</v>
      </c>
      <c r="O968" s="9">
        <v>951.8</v>
      </c>
      <c r="P968" s="9">
        <v>1016</v>
      </c>
      <c r="Q968" s="9">
        <v>750.6</v>
      </c>
      <c r="R968" s="9">
        <v>612</v>
      </c>
      <c r="S968" s="9">
        <v>497</v>
      </c>
      <c r="T968" s="9">
        <v>389.4</v>
      </c>
    </row>
    <row r="969" spans="1:20" x14ac:dyDescent="0.35">
      <c r="A969">
        <f t="shared" si="31"/>
        <v>969</v>
      </c>
      <c r="B969" s="3" t="s">
        <v>70</v>
      </c>
      <c r="C969" s="3" t="s">
        <v>74</v>
      </c>
      <c r="D969" s="3" t="s">
        <v>58</v>
      </c>
      <c r="E969">
        <v>2027</v>
      </c>
      <c r="F969" s="3" t="str">
        <f t="shared" si="30"/>
        <v>AStorDWRSHK2027</v>
      </c>
      <c r="G969" s="9">
        <v>391.3</v>
      </c>
      <c r="H969" s="9">
        <v>530.29999999999995</v>
      </c>
      <c r="I969" s="9">
        <v>662.9</v>
      </c>
      <c r="J969" s="9">
        <v>437.6</v>
      </c>
      <c r="K969" s="9">
        <v>477.2</v>
      </c>
      <c r="L969" s="9">
        <v>582.20000000000005</v>
      </c>
      <c r="M969" s="9">
        <v>589.20000000000005</v>
      </c>
      <c r="N969" s="9">
        <v>665</v>
      </c>
      <c r="O969" s="9">
        <v>1004.8</v>
      </c>
      <c r="P969" s="9">
        <v>1016</v>
      </c>
      <c r="Q969" s="9">
        <v>775.4</v>
      </c>
      <c r="R969" s="9">
        <v>650.6</v>
      </c>
      <c r="S969" s="9">
        <v>497</v>
      </c>
      <c r="T969" s="9">
        <v>389.4</v>
      </c>
    </row>
    <row r="970" spans="1:20" x14ac:dyDescent="0.35">
      <c r="A970">
        <f t="shared" si="31"/>
        <v>970</v>
      </c>
      <c r="B970" s="3" t="s">
        <v>70</v>
      </c>
      <c r="C970" s="3" t="s">
        <v>74</v>
      </c>
      <c r="D970" s="3" t="s">
        <v>58</v>
      </c>
      <c r="E970">
        <v>2028</v>
      </c>
      <c r="F970" s="3" t="str">
        <f t="shared" si="30"/>
        <v>AStorDWRSHK2028</v>
      </c>
      <c r="G970" s="9">
        <v>390.5</v>
      </c>
      <c r="H970" s="9">
        <v>414.8</v>
      </c>
      <c r="I970" s="9">
        <v>531.70000000000005</v>
      </c>
      <c r="J970" s="9">
        <v>540.1</v>
      </c>
      <c r="K970" s="9">
        <v>426.3</v>
      </c>
      <c r="L970" s="9">
        <v>430.1</v>
      </c>
      <c r="M970" s="9">
        <v>444</v>
      </c>
      <c r="N970" s="9">
        <v>628.29999999999995</v>
      </c>
      <c r="O970" s="9">
        <v>981.1</v>
      </c>
      <c r="P970" s="9">
        <v>1016</v>
      </c>
      <c r="Q970" s="9">
        <v>759.3</v>
      </c>
      <c r="R970" s="9">
        <v>615.79999999999995</v>
      </c>
      <c r="S970" s="9">
        <v>497</v>
      </c>
      <c r="T970" s="9">
        <v>389.4</v>
      </c>
    </row>
    <row r="971" spans="1:20" x14ac:dyDescent="0.35">
      <c r="A971">
        <f t="shared" si="31"/>
        <v>971</v>
      </c>
      <c r="B971" s="3" t="s">
        <v>70</v>
      </c>
      <c r="C971" s="3" t="s">
        <v>74</v>
      </c>
      <c r="D971" s="3" t="s">
        <v>58</v>
      </c>
      <c r="E971">
        <v>2029</v>
      </c>
      <c r="F971" s="3" t="str">
        <f t="shared" si="30"/>
        <v>AStorDWRSHK2029</v>
      </c>
      <c r="G971" s="9">
        <v>460.7</v>
      </c>
      <c r="H971" s="9">
        <v>489.7</v>
      </c>
      <c r="I971" s="9">
        <v>493.1</v>
      </c>
      <c r="J971" s="9">
        <v>326.10000000000002</v>
      </c>
      <c r="K971" s="9">
        <v>225.9</v>
      </c>
      <c r="L971" s="9">
        <v>0</v>
      </c>
      <c r="M971" s="9">
        <v>24.4</v>
      </c>
      <c r="N971" s="9">
        <v>203.3</v>
      </c>
      <c r="O971" s="9">
        <v>816.4</v>
      </c>
      <c r="P971" s="9">
        <v>1016</v>
      </c>
      <c r="Q971" s="9">
        <v>817.4</v>
      </c>
      <c r="R971" s="9">
        <v>667.1</v>
      </c>
      <c r="S971" s="9">
        <v>497</v>
      </c>
      <c r="T971" s="9">
        <v>389.4</v>
      </c>
    </row>
    <row r="972" spans="1:20" x14ac:dyDescent="0.35">
      <c r="A972">
        <f t="shared" si="31"/>
        <v>972</v>
      </c>
      <c r="B972" s="3" t="s">
        <v>70</v>
      </c>
      <c r="C972" s="3" t="s">
        <v>74</v>
      </c>
      <c r="D972" s="3" t="s">
        <v>59</v>
      </c>
      <c r="E972">
        <v>2020</v>
      </c>
      <c r="F972" s="3" t="str">
        <f t="shared" si="30"/>
        <v>AStorLR.GRN2020</v>
      </c>
      <c r="G972" s="9">
        <v>224.9</v>
      </c>
      <c r="H972" s="9">
        <v>245.7</v>
      </c>
      <c r="I972" s="9">
        <v>245.7</v>
      </c>
      <c r="J972" s="9">
        <v>245.7</v>
      </c>
      <c r="K972" s="9">
        <v>245.7</v>
      </c>
      <c r="L972" s="9">
        <v>245.7</v>
      </c>
      <c r="M972" s="9">
        <v>224.9</v>
      </c>
      <c r="N972" s="9">
        <v>224.9</v>
      </c>
      <c r="O972" s="9">
        <v>224.9</v>
      </c>
      <c r="P972" s="9">
        <v>224.9</v>
      </c>
      <c r="Q972" s="9">
        <v>224.9</v>
      </c>
      <c r="R972" s="9">
        <v>224.9</v>
      </c>
      <c r="S972" s="9">
        <v>224.9</v>
      </c>
      <c r="T972" s="9">
        <v>224.9</v>
      </c>
    </row>
    <row r="973" spans="1:20" x14ac:dyDescent="0.35">
      <c r="A973">
        <f t="shared" si="31"/>
        <v>973</v>
      </c>
      <c r="B973" s="3" t="s">
        <v>70</v>
      </c>
      <c r="C973" s="3" t="s">
        <v>74</v>
      </c>
      <c r="D973" s="3" t="s">
        <v>59</v>
      </c>
      <c r="E973">
        <v>2021</v>
      </c>
      <c r="F973" s="3" t="str">
        <f t="shared" si="30"/>
        <v>AStorLR.GRN2021</v>
      </c>
      <c r="G973" s="9">
        <v>224.9</v>
      </c>
      <c r="H973" s="9">
        <v>245.7</v>
      </c>
      <c r="I973" s="9">
        <v>245.7</v>
      </c>
      <c r="J973" s="9">
        <v>245.7</v>
      </c>
      <c r="K973" s="9">
        <v>245.7</v>
      </c>
      <c r="L973" s="9">
        <v>245.7</v>
      </c>
      <c r="M973" s="9">
        <v>224.9</v>
      </c>
      <c r="N973" s="9">
        <v>224.9</v>
      </c>
      <c r="O973" s="9">
        <v>224.9</v>
      </c>
      <c r="P973" s="9">
        <v>224.9</v>
      </c>
      <c r="Q973" s="9">
        <v>224.9</v>
      </c>
      <c r="R973" s="9">
        <v>224.9</v>
      </c>
      <c r="S973" s="9">
        <v>224.9</v>
      </c>
      <c r="T973" s="9">
        <v>224.9</v>
      </c>
    </row>
    <row r="974" spans="1:20" x14ac:dyDescent="0.35">
      <c r="A974">
        <f t="shared" si="31"/>
        <v>974</v>
      </c>
      <c r="B974" s="3" t="s">
        <v>70</v>
      </c>
      <c r="C974" s="3" t="s">
        <v>74</v>
      </c>
      <c r="D974" s="3" t="s">
        <v>59</v>
      </c>
      <c r="E974">
        <v>2022</v>
      </c>
      <c r="F974" s="3" t="str">
        <f t="shared" si="30"/>
        <v>AStorLR.GRN2022</v>
      </c>
      <c r="G974" s="9">
        <v>224.9</v>
      </c>
      <c r="H974" s="9">
        <v>245.7</v>
      </c>
      <c r="I974" s="9">
        <v>245.7</v>
      </c>
      <c r="J974" s="9">
        <v>245.7</v>
      </c>
      <c r="K974" s="9">
        <v>245.7</v>
      </c>
      <c r="L974" s="9">
        <v>245.7</v>
      </c>
      <c r="M974" s="9">
        <v>224.9</v>
      </c>
      <c r="N974" s="9">
        <v>224.9</v>
      </c>
      <c r="O974" s="9">
        <v>224.9</v>
      </c>
      <c r="P974" s="9">
        <v>224.9</v>
      </c>
      <c r="Q974" s="9">
        <v>224.9</v>
      </c>
      <c r="R974" s="9">
        <v>224.9</v>
      </c>
      <c r="S974" s="9">
        <v>224.9</v>
      </c>
      <c r="T974" s="9">
        <v>224.9</v>
      </c>
    </row>
    <row r="975" spans="1:20" x14ac:dyDescent="0.35">
      <c r="A975">
        <f t="shared" si="31"/>
        <v>975</v>
      </c>
      <c r="B975" s="3" t="s">
        <v>70</v>
      </c>
      <c r="C975" s="3" t="s">
        <v>74</v>
      </c>
      <c r="D975" s="3" t="s">
        <v>59</v>
      </c>
      <c r="E975">
        <v>2023</v>
      </c>
      <c r="F975" s="3" t="str">
        <f t="shared" si="30"/>
        <v>AStorLR.GRN2023</v>
      </c>
      <c r="G975" s="9">
        <v>224.9</v>
      </c>
      <c r="H975" s="9">
        <v>245.7</v>
      </c>
      <c r="I975" s="9">
        <v>245.7</v>
      </c>
      <c r="J975" s="9">
        <v>245.7</v>
      </c>
      <c r="K975" s="9">
        <v>245.7</v>
      </c>
      <c r="L975" s="9">
        <v>245.7</v>
      </c>
      <c r="M975" s="9">
        <v>224.9</v>
      </c>
      <c r="N975" s="9">
        <v>224.9</v>
      </c>
      <c r="O975" s="9">
        <v>224.9</v>
      </c>
      <c r="P975" s="9">
        <v>224.9</v>
      </c>
      <c r="Q975" s="9">
        <v>224.9</v>
      </c>
      <c r="R975" s="9">
        <v>224.9</v>
      </c>
      <c r="S975" s="9">
        <v>224.9</v>
      </c>
      <c r="T975" s="9">
        <v>224.9</v>
      </c>
    </row>
    <row r="976" spans="1:20" x14ac:dyDescent="0.35">
      <c r="A976">
        <f t="shared" si="31"/>
        <v>976</v>
      </c>
      <c r="B976" s="3" t="s">
        <v>70</v>
      </c>
      <c r="C976" s="3" t="s">
        <v>74</v>
      </c>
      <c r="D976" s="3" t="s">
        <v>59</v>
      </c>
      <c r="E976">
        <v>2024</v>
      </c>
      <c r="F976" s="3" t="str">
        <f t="shared" si="30"/>
        <v>AStorLR.GRN2024</v>
      </c>
      <c r="G976" s="9">
        <v>224.9</v>
      </c>
      <c r="H976" s="9">
        <v>245.7</v>
      </c>
      <c r="I976" s="9">
        <v>245.7</v>
      </c>
      <c r="J976" s="9">
        <v>245.7</v>
      </c>
      <c r="K976" s="9">
        <v>245.7</v>
      </c>
      <c r="L976" s="9">
        <v>245.7</v>
      </c>
      <c r="M976" s="9">
        <v>224.9</v>
      </c>
      <c r="N976" s="9">
        <v>224.9</v>
      </c>
      <c r="O976" s="9">
        <v>224.9</v>
      </c>
      <c r="P976" s="9">
        <v>224.9</v>
      </c>
      <c r="Q976" s="9">
        <v>224.9</v>
      </c>
      <c r="R976" s="9">
        <v>224.9</v>
      </c>
      <c r="S976" s="9">
        <v>224.9</v>
      </c>
      <c r="T976" s="9">
        <v>224.9</v>
      </c>
    </row>
    <row r="977" spans="1:20" x14ac:dyDescent="0.35">
      <c r="A977">
        <f t="shared" si="31"/>
        <v>977</v>
      </c>
      <c r="B977" s="3" t="s">
        <v>70</v>
      </c>
      <c r="C977" s="3" t="s">
        <v>74</v>
      </c>
      <c r="D977" s="3" t="s">
        <v>59</v>
      </c>
      <c r="E977">
        <v>2025</v>
      </c>
      <c r="F977" s="3" t="str">
        <f t="shared" si="30"/>
        <v>AStorLR.GRN2025</v>
      </c>
      <c r="G977" s="9">
        <v>224.9</v>
      </c>
      <c r="H977" s="9">
        <v>245.7</v>
      </c>
      <c r="I977" s="9">
        <v>245.7</v>
      </c>
      <c r="J977" s="9">
        <v>245.7</v>
      </c>
      <c r="K977" s="9">
        <v>245.7</v>
      </c>
      <c r="L977" s="9">
        <v>245.7</v>
      </c>
      <c r="M977" s="9">
        <v>224.9</v>
      </c>
      <c r="N977" s="9">
        <v>224.9</v>
      </c>
      <c r="O977" s="9">
        <v>224.9</v>
      </c>
      <c r="P977" s="9">
        <v>224.9</v>
      </c>
      <c r="Q977" s="9">
        <v>224.9</v>
      </c>
      <c r="R977" s="9">
        <v>224.9</v>
      </c>
      <c r="S977" s="9">
        <v>224.9</v>
      </c>
      <c r="T977" s="9">
        <v>224.9</v>
      </c>
    </row>
    <row r="978" spans="1:20" x14ac:dyDescent="0.35">
      <c r="A978">
        <f t="shared" si="31"/>
        <v>978</v>
      </c>
      <c r="B978" s="3" t="s">
        <v>70</v>
      </c>
      <c r="C978" s="3" t="s">
        <v>74</v>
      </c>
      <c r="D978" s="3" t="s">
        <v>59</v>
      </c>
      <c r="E978">
        <v>2026</v>
      </c>
      <c r="F978" s="3" t="str">
        <f t="shared" si="30"/>
        <v>AStorLR.GRN2026</v>
      </c>
      <c r="G978" s="9">
        <v>224.9</v>
      </c>
      <c r="H978" s="9">
        <v>245.7</v>
      </c>
      <c r="I978" s="9">
        <v>245.7</v>
      </c>
      <c r="J978" s="9">
        <v>245.7</v>
      </c>
      <c r="K978" s="9">
        <v>245.7</v>
      </c>
      <c r="L978" s="9">
        <v>245.7</v>
      </c>
      <c r="M978" s="9">
        <v>224.9</v>
      </c>
      <c r="N978" s="9">
        <v>224.9</v>
      </c>
      <c r="O978" s="9">
        <v>224.9</v>
      </c>
      <c r="P978" s="9">
        <v>224.9</v>
      </c>
      <c r="Q978" s="9">
        <v>224.9</v>
      </c>
      <c r="R978" s="9">
        <v>224.9</v>
      </c>
      <c r="S978" s="9">
        <v>224.9</v>
      </c>
      <c r="T978" s="9">
        <v>224.9</v>
      </c>
    </row>
    <row r="979" spans="1:20" x14ac:dyDescent="0.35">
      <c r="A979">
        <f t="shared" si="31"/>
        <v>979</v>
      </c>
      <c r="B979" s="3" t="s">
        <v>70</v>
      </c>
      <c r="C979" s="3" t="s">
        <v>74</v>
      </c>
      <c r="D979" s="3" t="s">
        <v>59</v>
      </c>
      <c r="E979">
        <v>2027</v>
      </c>
      <c r="F979" s="3" t="str">
        <f t="shared" si="30"/>
        <v>AStorLR.GRN2027</v>
      </c>
      <c r="G979" s="9">
        <v>224.9</v>
      </c>
      <c r="H979" s="9">
        <v>245.7</v>
      </c>
      <c r="I979" s="9">
        <v>245.7</v>
      </c>
      <c r="J979" s="9">
        <v>245.7</v>
      </c>
      <c r="K979" s="9">
        <v>245.7</v>
      </c>
      <c r="L979" s="9">
        <v>245.7</v>
      </c>
      <c r="M979" s="9">
        <v>224.9</v>
      </c>
      <c r="N979" s="9">
        <v>224.9</v>
      </c>
      <c r="O979" s="9">
        <v>224.9</v>
      </c>
      <c r="P979" s="9">
        <v>224.9</v>
      </c>
      <c r="Q979" s="9">
        <v>224.9</v>
      </c>
      <c r="R979" s="9">
        <v>224.9</v>
      </c>
      <c r="S979" s="9">
        <v>224.9</v>
      </c>
      <c r="T979" s="9">
        <v>224.9</v>
      </c>
    </row>
    <row r="980" spans="1:20" x14ac:dyDescent="0.35">
      <c r="A980">
        <f t="shared" si="31"/>
        <v>980</v>
      </c>
      <c r="B980" s="3" t="s">
        <v>70</v>
      </c>
      <c r="C980" s="3" t="s">
        <v>74</v>
      </c>
      <c r="D980" s="3" t="s">
        <v>59</v>
      </c>
      <c r="E980">
        <v>2028</v>
      </c>
      <c r="F980" s="3" t="str">
        <f t="shared" si="30"/>
        <v>AStorLR.GRN2028</v>
      </c>
      <c r="G980" s="9">
        <v>224.9</v>
      </c>
      <c r="H980" s="9">
        <v>245.7</v>
      </c>
      <c r="I980" s="9">
        <v>245.7</v>
      </c>
      <c r="J980" s="9">
        <v>245.7</v>
      </c>
      <c r="K980" s="9">
        <v>245.7</v>
      </c>
      <c r="L980" s="9">
        <v>245.7</v>
      </c>
      <c r="M980" s="9">
        <v>224.9</v>
      </c>
      <c r="N980" s="9">
        <v>224.9</v>
      </c>
      <c r="O980" s="9">
        <v>224.9</v>
      </c>
      <c r="P980" s="9">
        <v>224.9</v>
      </c>
      <c r="Q980" s="9">
        <v>224.9</v>
      </c>
      <c r="R980" s="9">
        <v>224.9</v>
      </c>
      <c r="S980" s="9">
        <v>224.9</v>
      </c>
      <c r="T980" s="9">
        <v>224.9</v>
      </c>
    </row>
    <row r="981" spans="1:20" x14ac:dyDescent="0.35">
      <c r="A981">
        <f t="shared" si="31"/>
        <v>981</v>
      </c>
      <c r="B981" s="3" t="s">
        <v>70</v>
      </c>
      <c r="C981" s="3" t="s">
        <v>74</v>
      </c>
      <c r="D981" s="3" t="s">
        <v>59</v>
      </c>
      <c r="E981">
        <v>2029</v>
      </c>
      <c r="F981" s="3" t="str">
        <f t="shared" si="30"/>
        <v>AStorLR.GRN2029</v>
      </c>
      <c r="G981" s="9">
        <v>224.9</v>
      </c>
      <c r="H981" s="9">
        <v>245.7</v>
      </c>
      <c r="I981" s="9">
        <v>245.7</v>
      </c>
      <c r="J981" s="9">
        <v>245.7</v>
      </c>
      <c r="K981" s="9">
        <v>245.7</v>
      </c>
      <c r="L981" s="9">
        <v>245.7</v>
      </c>
      <c r="M981" s="9">
        <v>224.9</v>
      </c>
      <c r="N981" s="9">
        <v>224.9</v>
      </c>
      <c r="O981" s="9">
        <v>224.9</v>
      </c>
      <c r="P981" s="9">
        <v>224.9</v>
      </c>
      <c r="Q981" s="9">
        <v>224.9</v>
      </c>
      <c r="R981" s="9">
        <v>224.9</v>
      </c>
      <c r="S981" s="9">
        <v>224.9</v>
      </c>
      <c r="T981" s="9">
        <v>224.9</v>
      </c>
    </row>
    <row r="982" spans="1:20" x14ac:dyDescent="0.35">
      <c r="A982">
        <f t="shared" si="31"/>
        <v>982</v>
      </c>
      <c r="B982" s="3" t="s">
        <v>70</v>
      </c>
      <c r="C982" s="3" t="s">
        <v>74</v>
      </c>
      <c r="D982" s="3" t="s">
        <v>60</v>
      </c>
      <c r="E982">
        <v>2020</v>
      </c>
      <c r="F982" s="3" t="str">
        <f t="shared" si="30"/>
        <v>AStorL GOOS2020</v>
      </c>
      <c r="G982" s="9">
        <v>285</v>
      </c>
      <c r="H982" s="9">
        <v>285</v>
      </c>
      <c r="I982" s="9">
        <v>285</v>
      </c>
      <c r="J982" s="9">
        <v>285</v>
      </c>
      <c r="K982" s="9">
        <v>285</v>
      </c>
      <c r="L982" s="9">
        <v>285</v>
      </c>
      <c r="M982" s="9">
        <v>260.39999999999998</v>
      </c>
      <c r="N982" s="9">
        <v>260.39999999999998</v>
      </c>
      <c r="O982" s="9">
        <v>260.39999999999998</v>
      </c>
      <c r="P982" s="9">
        <v>260.39999999999998</v>
      </c>
      <c r="Q982" s="9">
        <v>260.39999999999998</v>
      </c>
      <c r="R982" s="9">
        <v>260.39999999999998</v>
      </c>
      <c r="S982" s="9">
        <v>260.39999999999998</v>
      </c>
      <c r="T982" s="9">
        <v>285</v>
      </c>
    </row>
    <row r="983" spans="1:20" x14ac:dyDescent="0.35">
      <c r="A983">
        <f t="shared" si="31"/>
        <v>983</v>
      </c>
      <c r="B983" s="3" t="s">
        <v>70</v>
      </c>
      <c r="C983" s="3" t="s">
        <v>74</v>
      </c>
      <c r="D983" s="3" t="s">
        <v>60</v>
      </c>
      <c r="E983">
        <v>2021</v>
      </c>
      <c r="F983" s="3" t="str">
        <f t="shared" si="30"/>
        <v>AStorL GOOS2021</v>
      </c>
      <c r="G983" s="9">
        <v>285</v>
      </c>
      <c r="H983" s="9">
        <v>285</v>
      </c>
      <c r="I983" s="9">
        <v>285</v>
      </c>
      <c r="J983" s="9">
        <v>285</v>
      </c>
      <c r="K983" s="9">
        <v>285</v>
      </c>
      <c r="L983" s="9">
        <v>285</v>
      </c>
      <c r="M983" s="9">
        <v>260.39999999999998</v>
      </c>
      <c r="N983" s="9">
        <v>260.39999999999998</v>
      </c>
      <c r="O983" s="9">
        <v>260.39999999999998</v>
      </c>
      <c r="P983" s="9">
        <v>260.39999999999998</v>
      </c>
      <c r="Q983" s="9">
        <v>260.39999999999998</v>
      </c>
      <c r="R983" s="9">
        <v>260.39999999999998</v>
      </c>
      <c r="S983" s="9">
        <v>260.39999999999998</v>
      </c>
      <c r="T983" s="9">
        <v>285</v>
      </c>
    </row>
    <row r="984" spans="1:20" x14ac:dyDescent="0.35">
      <c r="A984">
        <f t="shared" si="31"/>
        <v>984</v>
      </c>
      <c r="B984" s="3" t="s">
        <v>70</v>
      </c>
      <c r="C984" s="3" t="s">
        <v>74</v>
      </c>
      <c r="D984" s="3" t="s">
        <v>60</v>
      </c>
      <c r="E984">
        <v>2022</v>
      </c>
      <c r="F984" s="3" t="str">
        <f t="shared" si="30"/>
        <v>AStorL GOOS2022</v>
      </c>
      <c r="G984" s="9">
        <v>285</v>
      </c>
      <c r="H984" s="9">
        <v>285</v>
      </c>
      <c r="I984" s="9">
        <v>285</v>
      </c>
      <c r="J984" s="9">
        <v>285</v>
      </c>
      <c r="K984" s="9">
        <v>285</v>
      </c>
      <c r="L984" s="9">
        <v>285</v>
      </c>
      <c r="M984" s="9">
        <v>260.39999999999998</v>
      </c>
      <c r="N984" s="9">
        <v>260.39999999999998</v>
      </c>
      <c r="O984" s="9">
        <v>260.39999999999998</v>
      </c>
      <c r="P984" s="9">
        <v>260.39999999999998</v>
      </c>
      <c r="Q984" s="9">
        <v>260.39999999999998</v>
      </c>
      <c r="R984" s="9">
        <v>260.39999999999998</v>
      </c>
      <c r="S984" s="9">
        <v>260.39999999999998</v>
      </c>
      <c r="T984" s="9">
        <v>285</v>
      </c>
    </row>
    <row r="985" spans="1:20" x14ac:dyDescent="0.35">
      <c r="A985">
        <f t="shared" si="31"/>
        <v>985</v>
      </c>
      <c r="B985" s="3" t="s">
        <v>70</v>
      </c>
      <c r="C985" s="3" t="s">
        <v>74</v>
      </c>
      <c r="D985" s="3" t="s">
        <v>60</v>
      </c>
      <c r="E985">
        <v>2023</v>
      </c>
      <c r="F985" s="3" t="str">
        <f t="shared" si="30"/>
        <v>AStorL GOOS2023</v>
      </c>
      <c r="G985" s="9">
        <v>285</v>
      </c>
      <c r="H985" s="9">
        <v>285</v>
      </c>
      <c r="I985" s="9">
        <v>285</v>
      </c>
      <c r="J985" s="9">
        <v>285</v>
      </c>
      <c r="K985" s="9">
        <v>285</v>
      </c>
      <c r="L985" s="9">
        <v>285</v>
      </c>
      <c r="M985" s="9">
        <v>260.39999999999998</v>
      </c>
      <c r="N985" s="9">
        <v>260.39999999999998</v>
      </c>
      <c r="O985" s="9">
        <v>260.39999999999998</v>
      </c>
      <c r="P985" s="9">
        <v>260.39999999999998</v>
      </c>
      <c r="Q985" s="9">
        <v>260.39999999999998</v>
      </c>
      <c r="R985" s="9">
        <v>260.39999999999998</v>
      </c>
      <c r="S985" s="9">
        <v>260.39999999999998</v>
      </c>
      <c r="T985" s="9">
        <v>285</v>
      </c>
    </row>
    <row r="986" spans="1:20" x14ac:dyDescent="0.35">
      <c r="A986">
        <f t="shared" si="31"/>
        <v>986</v>
      </c>
      <c r="B986" s="3" t="s">
        <v>70</v>
      </c>
      <c r="C986" s="3" t="s">
        <v>74</v>
      </c>
      <c r="D986" s="3" t="s">
        <v>60</v>
      </c>
      <c r="E986">
        <v>2024</v>
      </c>
      <c r="F986" s="3" t="str">
        <f t="shared" si="30"/>
        <v>AStorL GOOS2024</v>
      </c>
      <c r="G986" s="9">
        <v>285</v>
      </c>
      <c r="H986" s="9">
        <v>285</v>
      </c>
      <c r="I986" s="9">
        <v>285</v>
      </c>
      <c r="J986" s="9">
        <v>285</v>
      </c>
      <c r="K986" s="9">
        <v>285</v>
      </c>
      <c r="L986" s="9">
        <v>285</v>
      </c>
      <c r="M986" s="9">
        <v>260.39999999999998</v>
      </c>
      <c r="N986" s="9">
        <v>260.39999999999998</v>
      </c>
      <c r="O986" s="9">
        <v>260.39999999999998</v>
      </c>
      <c r="P986" s="9">
        <v>260.39999999999998</v>
      </c>
      <c r="Q986" s="9">
        <v>260.39999999999998</v>
      </c>
      <c r="R986" s="9">
        <v>260.39999999999998</v>
      </c>
      <c r="S986" s="9">
        <v>260.39999999999998</v>
      </c>
      <c r="T986" s="9">
        <v>285</v>
      </c>
    </row>
    <row r="987" spans="1:20" x14ac:dyDescent="0.35">
      <c r="A987">
        <f t="shared" si="31"/>
        <v>987</v>
      </c>
      <c r="B987" s="3" t="s">
        <v>70</v>
      </c>
      <c r="C987" s="3" t="s">
        <v>74</v>
      </c>
      <c r="D987" s="3" t="s">
        <v>60</v>
      </c>
      <c r="E987">
        <v>2025</v>
      </c>
      <c r="F987" s="3" t="str">
        <f t="shared" si="30"/>
        <v>AStorL GOOS2025</v>
      </c>
      <c r="G987" s="9">
        <v>285</v>
      </c>
      <c r="H987" s="9">
        <v>285</v>
      </c>
      <c r="I987" s="9">
        <v>285</v>
      </c>
      <c r="J987" s="9">
        <v>285</v>
      </c>
      <c r="K987" s="9">
        <v>285</v>
      </c>
      <c r="L987" s="9">
        <v>285</v>
      </c>
      <c r="M987" s="9">
        <v>260.39999999999998</v>
      </c>
      <c r="N987" s="9">
        <v>260.39999999999998</v>
      </c>
      <c r="O987" s="9">
        <v>260.39999999999998</v>
      </c>
      <c r="P987" s="9">
        <v>260.39999999999998</v>
      </c>
      <c r="Q987" s="9">
        <v>260.39999999999998</v>
      </c>
      <c r="R987" s="9">
        <v>260.39999999999998</v>
      </c>
      <c r="S987" s="9">
        <v>260.39999999999998</v>
      </c>
      <c r="T987" s="9">
        <v>285</v>
      </c>
    </row>
    <row r="988" spans="1:20" x14ac:dyDescent="0.35">
      <c r="A988">
        <f t="shared" si="31"/>
        <v>988</v>
      </c>
      <c r="B988" s="3" t="s">
        <v>70</v>
      </c>
      <c r="C988" s="3" t="s">
        <v>74</v>
      </c>
      <c r="D988" s="3" t="s">
        <v>60</v>
      </c>
      <c r="E988">
        <v>2026</v>
      </c>
      <c r="F988" s="3" t="str">
        <f t="shared" si="30"/>
        <v>AStorL GOOS2026</v>
      </c>
      <c r="G988" s="9">
        <v>285</v>
      </c>
      <c r="H988" s="9">
        <v>285</v>
      </c>
      <c r="I988" s="9">
        <v>285</v>
      </c>
      <c r="J988" s="9">
        <v>285</v>
      </c>
      <c r="K988" s="9">
        <v>285</v>
      </c>
      <c r="L988" s="9">
        <v>285</v>
      </c>
      <c r="M988" s="9">
        <v>260.39999999999998</v>
      </c>
      <c r="N988" s="9">
        <v>260.39999999999998</v>
      </c>
      <c r="O988" s="9">
        <v>260.39999999999998</v>
      </c>
      <c r="P988" s="9">
        <v>260.39999999999998</v>
      </c>
      <c r="Q988" s="9">
        <v>260.39999999999998</v>
      </c>
      <c r="R988" s="9">
        <v>260.39999999999998</v>
      </c>
      <c r="S988" s="9">
        <v>260.39999999999998</v>
      </c>
      <c r="T988" s="9">
        <v>285</v>
      </c>
    </row>
    <row r="989" spans="1:20" x14ac:dyDescent="0.35">
      <c r="A989">
        <f t="shared" si="31"/>
        <v>989</v>
      </c>
      <c r="B989" s="3" t="s">
        <v>70</v>
      </c>
      <c r="C989" s="3" t="s">
        <v>74</v>
      </c>
      <c r="D989" s="3" t="s">
        <v>60</v>
      </c>
      <c r="E989">
        <v>2027</v>
      </c>
      <c r="F989" s="3" t="str">
        <f t="shared" si="30"/>
        <v>AStorL GOOS2027</v>
      </c>
      <c r="G989" s="9">
        <v>285</v>
      </c>
      <c r="H989" s="9">
        <v>285</v>
      </c>
      <c r="I989" s="9">
        <v>285</v>
      </c>
      <c r="J989" s="9">
        <v>285</v>
      </c>
      <c r="K989" s="9">
        <v>285</v>
      </c>
      <c r="L989" s="9">
        <v>285</v>
      </c>
      <c r="M989" s="9">
        <v>260.39999999999998</v>
      </c>
      <c r="N989" s="9">
        <v>260.39999999999998</v>
      </c>
      <c r="O989" s="9">
        <v>260.39999999999998</v>
      </c>
      <c r="P989" s="9">
        <v>260.39999999999998</v>
      </c>
      <c r="Q989" s="9">
        <v>260.39999999999998</v>
      </c>
      <c r="R989" s="9">
        <v>260.39999999999998</v>
      </c>
      <c r="S989" s="9">
        <v>260.39999999999998</v>
      </c>
      <c r="T989" s="9">
        <v>285</v>
      </c>
    </row>
    <row r="990" spans="1:20" x14ac:dyDescent="0.35">
      <c r="A990">
        <f t="shared" si="31"/>
        <v>990</v>
      </c>
      <c r="B990" s="3" t="s">
        <v>70</v>
      </c>
      <c r="C990" s="3" t="s">
        <v>74</v>
      </c>
      <c r="D990" s="3" t="s">
        <v>60</v>
      </c>
      <c r="E990">
        <v>2028</v>
      </c>
      <c r="F990" s="3" t="str">
        <f t="shared" si="30"/>
        <v>AStorL GOOS2028</v>
      </c>
      <c r="G990" s="9">
        <v>285</v>
      </c>
      <c r="H990" s="9">
        <v>285</v>
      </c>
      <c r="I990" s="9">
        <v>285</v>
      </c>
      <c r="J990" s="9">
        <v>285</v>
      </c>
      <c r="K990" s="9">
        <v>285</v>
      </c>
      <c r="L990" s="9">
        <v>285</v>
      </c>
      <c r="M990" s="9">
        <v>260.39999999999998</v>
      </c>
      <c r="N990" s="9">
        <v>260.39999999999998</v>
      </c>
      <c r="O990" s="9">
        <v>260.39999999999998</v>
      </c>
      <c r="P990" s="9">
        <v>260.39999999999998</v>
      </c>
      <c r="Q990" s="9">
        <v>260.39999999999998</v>
      </c>
      <c r="R990" s="9">
        <v>260.39999999999998</v>
      </c>
      <c r="S990" s="9">
        <v>260.39999999999998</v>
      </c>
      <c r="T990" s="9">
        <v>285</v>
      </c>
    </row>
    <row r="991" spans="1:20" x14ac:dyDescent="0.35">
      <c r="A991">
        <f t="shared" si="31"/>
        <v>991</v>
      </c>
      <c r="B991" s="3" t="s">
        <v>70</v>
      </c>
      <c r="C991" s="3" t="s">
        <v>74</v>
      </c>
      <c r="D991" s="3" t="s">
        <v>60</v>
      </c>
      <c r="E991">
        <v>2029</v>
      </c>
      <c r="F991" s="3" t="str">
        <f t="shared" si="30"/>
        <v>AStorL GOOS2029</v>
      </c>
      <c r="G991" s="9">
        <v>285</v>
      </c>
      <c r="H991" s="9">
        <v>285</v>
      </c>
      <c r="I991" s="9">
        <v>285</v>
      </c>
      <c r="J991" s="9">
        <v>285</v>
      </c>
      <c r="K991" s="9">
        <v>285</v>
      </c>
      <c r="L991" s="9">
        <v>285</v>
      </c>
      <c r="M991" s="9">
        <v>260.39999999999998</v>
      </c>
      <c r="N991" s="9">
        <v>260.39999999999998</v>
      </c>
      <c r="O991" s="9">
        <v>260.39999999999998</v>
      </c>
      <c r="P991" s="9">
        <v>260.39999999999998</v>
      </c>
      <c r="Q991" s="9">
        <v>260.39999999999998</v>
      </c>
      <c r="R991" s="9">
        <v>260.39999999999998</v>
      </c>
      <c r="S991" s="9">
        <v>260.39999999999998</v>
      </c>
      <c r="T991" s="9">
        <v>285</v>
      </c>
    </row>
    <row r="992" spans="1:20" x14ac:dyDescent="0.35">
      <c r="A992">
        <f t="shared" si="31"/>
        <v>992</v>
      </c>
      <c r="B992" s="3" t="s">
        <v>70</v>
      </c>
      <c r="C992" s="3" t="s">
        <v>74</v>
      </c>
      <c r="D992" s="3" t="s">
        <v>61</v>
      </c>
      <c r="E992">
        <v>2020</v>
      </c>
      <c r="F992" s="3" t="str">
        <f t="shared" si="30"/>
        <v>AStorLR MON2020</v>
      </c>
      <c r="G992" s="9">
        <v>190.1</v>
      </c>
      <c r="H992" s="9">
        <v>190.1</v>
      </c>
      <c r="I992" s="9">
        <v>190.1</v>
      </c>
      <c r="J992" s="9">
        <v>190.1</v>
      </c>
      <c r="K992" s="9">
        <v>190.1</v>
      </c>
      <c r="L992" s="9">
        <v>190.1</v>
      </c>
      <c r="M992" s="9">
        <v>180.4</v>
      </c>
      <c r="N992" s="9">
        <v>180.4</v>
      </c>
      <c r="O992" s="9">
        <v>180.4</v>
      </c>
      <c r="P992" s="9">
        <v>180.4</v>
      </c>
      <c r="Q992" s="9">
        <v>180.4</v>
      </c>
      <c r="R992" s="9">
        <v>180.4</v>
      </c>
      <c r="S992" s="9">
        <v>180.4</v>
      </c>
      <c r="T992" s="9">
        <v>190.1</v>
      </c>
    </row>
    <row r="993" spans="1:20" x14ac:dyDescent="0.35">
      <c r="A993">
        <f t="shared" si="31"/>
        <v>993</v>
      </c>
      <c r="B993" s="3" t="s">
        <v>70</v>
      </c>
      <c r="C993" s="3" t="s">
        <v>74</v>
      </c>
      <c r="D993" s="3" t="s">
        <v>61</v>
      </c>
      <c r="E993">
        <v>2021</v>
      </c>
      <c r="F993" s="3" t="str">
        <f t="shared" si="30"/>
        <v>AStorLR MON2021</v>
      </c>
      <c r="G993" s="9">
        <v>190.1</v>
      </c>
      <c r="H993" s="9">
        <v>190.1</v>
      </c>
      <c r="I993" s="9">
        <v>190.1</v>
      </c>
      <c r="J993" s="9">
        <v>190.1</v>
      </c>
      <c r="K993" s="9">
        <v>190.1</v>
      </c>
      <c r="L993" s="9">
        <v>190.1</v>
      </c>
      <c r="M993" s="9">
        <v>180.4</v>
      </c>
      <c r="N993" s="9">
        <v>180.4</v>
      </c>
      <c r="O993" s="9">
        <v>180.4</v>
      </c>
      <c r="P993" s="9">
        <v>180.4</v>
      </c>
      <c r="Q993" s="9">
        <v>180.4</v>
      </c>
      <c r="R993" s="9">
        <v>180.4</v>
      </c>
      <c r="S993" s="9">
        <v>180.4</v>
      </c>
      <c r="T993" s="9">
        <v>190.1</v>
      </c>
    </row>
    <row r="994" spans="1:20" x14ac:dyDescent="0.35">
      <c r="A994">
        <f t="shared" si="31"/>
        <v>994</v>
      </c>
      <c r="B994" s="3" t="s">
        <v>70</v>
      </c>
      <c r="C994" s="3" t="s">
        <v>74</v>
      </c>
      <c r="D994" s="3" t="s">
        <v>61</v>
      </c>
      <c r="E994">
        <v>2022</v>
      </c>
      <c r="F994" s="3" t="str">
        <f t="shared" si="30"/>
        <v>AStorLR MON2022</v>
      </c>
      <c r="G994" s="9">
        <v>190.1</v>
      </c>
      <c r="H994" s="9">
        <v>190.1</v>
      </c>
      <c r="I994" s="9">
        <v>190.1</v>
      </c>
      <c r="J994" s="9">
        <v>190.1</v>
      </c>
      <c r="K994" s="9">
        <v>190.1</v>
      </c>
      <c r="L994" s="9">
        <v>190.1</v>
      </c>
      <c r="M994" s="9">
        <v>180.4</v>
      </c>
      <c r="N994" s="9">
        <v>180.4</v>
      </c>
      <c r="O994" s="9">
        <v>180.4</v>
      </c>
      <c r="P994" s="9">
        <v>180.4</v>
      </c>
      <c r="Q994" s="9">
        <v>180.4</v>
      </c>
      <c r="R994" s="9">
        <v>180.4</v>
      </c>
      <c r="S994" s="9">
        <v>180.4</v>
      </c>
      <c r="T994" s="9">
        <v>190.1</v>
      </c>
    </row>
    <row r="995" spans="1:20" x14ac:dyDescent="0.35">
      <c r="A995">
        <f t="shared" si="31"/>
        <v>995</v>
      </c>
      <c r="B995" s="3" t="s">
        <v>70</v>
      </c>
      <c r="C995" s="3" t="s">
        <v>74</v>
      </c>
      <c r="D995" s="3" t="s">
        <v>61</v>
      </c>
      <c r="E995">
        <v>2023</v>
      </c>
      <c r="F995" s="3" t="str">
        <f t="shared" si="30"/>
        <v>AStorLR MON2023</v>
      </c>
      <c r="G995" s="9">
        <v>190.1</v>
      </c>
      <c r="H995" s="9">
        <v>190.1</v>
      </c>
      <c r="I995" s="9">
        <v>190.1</v>
      </c>
      <c r="J995" s="9">
        <v>190.1</v>
      </c>
      <c r="K995" s="9">
        <v>190.1</v>
      </c>
      <c r="L995" s="9">
        <v>190.1</v>
      </c>
      <c r="M995" s="9">
        <v>180.4</v>
      </c>
      <c r="N995" s="9">
        <v>180.4</v>
      </c>
      <c r="O995" s="9">
        <v>180.4</v>
      </c>
      <c r="P995" s="9">
        <v>180.4</v>
      </c>
      <c r="Q995" s="9">
        <v>180.4</v>
      </c>
      <c r="R995" s="9">
        <v>180.4</v>
      </c>
      <c r="S995" s="9">
        <v>180.4</v>
      </c>
      <c r="T995" s="9">
        <v>190.1</v>
      </c>
    </row>
    <row r="996" spans="1:20" x14ac:dyDescent="0.35">
      <c r="A996">
        <f t="shared" si="31"/>
        <v>996</v>
      </c>
      <c r="B996" s="3" t="s">
        <v>70</v>
      </c>
      <c r="C996" s="3" t="s">
        <v>74</v>
      </c>
      <c r="D996" s="3" t="s">
        <v>61</v>
      </c>
      <c r="E996">
        <v>2024</v>
      </c>
      <c r="F996" s="3" t="str">
        <f t="shared" si="30"/>
        <v>AStorLR MON2024</v>
      </c>
      <c r="G996" s="9">
        <v>190.1</v>
      </c>
      <c r="H996" s="9">
        <v>190.1</v>
      </c>
      <c r="I996" s="9">
        <v>190.1</v>
      </c>
      <c r="J996" s="9">
        <v>190.1</v>
      </c>
      <c r="K996" s="9">
        <v>190.1</v>
      </c>
      <c r="L996" s="9">
        <v>190.1</v>
      </c>
      <c r="M996" s="9">
        <v>180.4</v>
      </c>
      <c r="N996" s="9">
        <v>180.4</v>
      </c>
      <c r="O996" s="9">
        <v>180.4</v>
      </c>
      <c r="P996" s="9">
        <v>180.4</v>
      </c>
      <c r="Q996" s="9">
        <v>180.4</v>
      </c>
      <c r="R996" s="9">
        <v>180.4</v>
      </c>
      <c r="S996" s="9">
        <v>180.4</v>
      </c>
      <c r="T996" s="9">
        <v>190.1</v>
      </c>
    </row>
    <row r="997" spans="1:20" x14ac:dyDescent="0.35">
      <c r="A997">
        <f t="shared" si="31"/>
        <v>997</v>
      </c>
      <c r="B997" s="3" t="s">
        <v>70</v>
      </c>
      <c r="C997" s="3" t="s">
        <v>74</v>
      </c>
      <c r="D997" s="3" t="s">
        <v>61</v>
      </c>
      <c r="E997">
        <v>2025</v>
      </c>
      <c r="F997" s="3" t="str">
        <f t="shared" si="30"/>
        <v>AStorLR MON2025</v>
      </c>
      <c r="G997" s="9">
        <v>190.1</v>
      </c>
      <c r="H997" s="9">
        <v>190.1</v>
      </c>
      <c r="I997" s="9">
        <v>190.1</v>
      </c>
      <c r="J997" s="9">
        <v>190.1</v>
      </c>
      <c r="K997" s="9">
        <v>190.1</v>
      </c>
      <c r="L997" s="9">
        <v>190.1</v>
      </c>
      <c r="M997" s="9">
        <v>180.4</v>
      </c>
      <c r="N997" s="9">
        <v>180.4</v>
      </c>
      <c r="O997" s="9">
        <v>180.4</v>
      </c>
      <c r="P997" s="9">
        <v>180.4</v>
      </c>
      <c r="Q997" s="9">
        <v>180.4</v>
      </c>
      <c r="R997" s="9">
        <v>180.4</v>
      </c>
      <c r="S997" s="9">
        <v>180.4</v>
      </c>
      <c r="T997" s="9">
        <v>190.1</v>
      </c>
    </row>
    <row r="998" spans="1:20" x14ac:dyDescent="0.35">
      <c r="A998">
        <f t="shared" si="31"/>
        <v>998</v>
      </c>
      <c r="B998" s="3" t="s">
        <v>70</v>
      </c>
      <c r="C998" s="3" t="s">
        <v>74</v>
      </c>
      <c r="D998" s="3" t="s">
        <v>61</v>
      </c>
      <c r="E998">
        <v>2026</v>
      </c>
      <c r="F998" s="3" t="str">
        <f t="shared" si="30"/>
        <v>AStorLR MON2026</v>
      </c>
      <c r="G998" s="9">
        <v>190.1</v>
      </c>
      <c r="H998" s="9">
        <v>190.1</v>
      </c>
      <c r="I998" s="9">
        <v>190.1</v>
      </c>
      <c r="J998" s="9">
        <v>190.1</v>
      </c>
      <c r="K998" s="9">
        <v>190.1</v>
      </c>
      <c r="L998" s="9">
        <v>190.1</v>
      </c>
      <c r="M998" s="9">
        <v>180.4</v>
      </c>
      <c r="N998" s="9">
        <v>180.4</v>
      </c>
      <c r="O998" s="9">
        <v>180.4</v>
      </c>
      <c r="P998" s="9">
        <v>180.4</v>
      </c>
      <c r="Q998" s="9">
        <v>180.4</v>
      </c>
      <c r="R998" s="9">
        <v>180.4</v>
      </c>
      <c r="S998" s="9">
        <v>180.4</v>
      </c>
      <c r="T998" s="9">
        <v>190.1</v>
      </c>
    </row>
    <row r="999" spans="1:20" x14ac:dyDescent="0.35">
      <c r="A999">
        <f t="shared" si="31"/>
        <v>999</v>
      </c>
      <c r="B999" s="3" t="s">
        <v>70</v>
      </c>
      <c r="C999" s="3" t="s">
        <v>74</v>
      </c>
      <c r="D999" s="3" t="s">
        <v>61</v>
      </c>
      <c r="E999">
        <v>2027</v>
      </c>
      <c r="F999" s="3" t="str">
        <f t="shared" si="30"/>
        <v>AStorLR MON2027</v>
      </c>
      <c r="G999" s="9">
        <v>190.1</v>
      </c>
      <c r="H999" s="9">
        <v>190.1</v>
      </c>
      <c r="I999" s="9">
        <v>190.1</v>
      </c>
      <c r="J999" s="9">
        <v>190.1</v>
      </c>
      <c r="K999" s="9">
        <v>190.1</v>
      </c>
      <c r="L999" s="9">
        <v>190.1</v>
      </c>
      <c r="M999" s="9">
        <v>180.4</v>
      </c>
      <c r="N999" s="9">
        <v>180.4</v>
      </c>
      <c r="O999" s="9">
        <v>180.4</v>
      </c>
      <c r="P999" s="9">
        <v>180.4</v>
      </c>
      <c r="Q999" s="9">
        <v>180.4</v>
      </c>
      <c r="R999" s="9">
        <v>180.4</v>
      </c>
      <c r="S999" s="9">
        <v>180.4</v>
      </c>
      <c r="T999" s="9">
        <v>190.1</v>
      </c>
    </row>
    <row r="1000" spans="1:20" x14ac:dyDescent="0.35">
      <c r="A1000">
        <f t="shared" si="31"/>
        <v>1000</v>
      </c>
      <c r="B1000" s="3" t="s">
        <v>70</v>
      </c>
      <c r="C1000" s="3" t="s">
        <v>74</v>
      </c>
      <c r="D1000" s="3" t="s">
        <v>61</v>
      </c>
      <c r="E1000">
        <v>2028</v>
      </c>
      <c r="F1000" s="3" t="str">
        <f t="shared" si="30"/>
        <v>AStorLR MON2028</v>
      </c>
      <c r="G1000" s="9">
        <v>190.1</v>
      </c>
      <c r="H1000" s="9">
        <v>190.1</v>
      </c>
      <c r="I1000" s="9">
        <v>190.1</v>
      </c>
      <c r="J1000" s="9">
        <v>190.1</v>
      </c>
      <c r="K1000" s="9">
        <v>190.1</v>
      </c>
      <c r="L1000" s="9">
        <v>190.1</v>
      </c>
      <c r="M1000" s="9">
        <v>180.4</v>
      </c>
      <c r="N1000" s="9">
        <v>180.4</v>
      </c>
      <c r="O1000" s="9">
        <v>180.4</v>
      </c>
      <c r="P1000" s="9">
        <v>180.4</v>
      </c>
      <c r="Q1000" s="9">
        <v>180.4</v>
      </c>
      <c r="R1000" s="9">
        <v>180.4</v>
      </c>
      <c r="S1000" s="9">
        <v>180.4</v>
      </c>
      <c r="T1000" s="9">
        <v>190.1</v>
      </c>
    </row>
    <row r="1001" spans="1:20" x14ac:dyDescent="0.35">
      <c r="A1001">
        <f t="shared" si="31"/>
        <v>1001</v>
      </c>
      <c r="B1001" s="3" t="s">
        <v>70</v>
      </c>
      <c r="C1001" s="3" t="s">
        <v>74</v>
      </c>
      <c r="D1001" s="3" t="s">
        <v>61</v>
      </c>
      <c r="E1001">
        <v>2029</v>
      </c>
      <c r="F1001" s="3" t="str">
        <f t="shared" si="30"/>
        <v>AStorLR MON2029</v>
      </c>
      <c r="G1001" s="9">
        <v>190.1</v>
      </c>
      <c r="H1001" s="9">
        <v>190.1</v>
      </c>
      <c r="I1001" s="9">
        <v>190.1</v>
      </c>
      <c r="J1001" s="9">
        <v>190.1</v>
      </c>
      <c r="K1001" s="9">
        <v>190.1</v>
      </c>
      <c r="L1001" s="9">
        <v>190.1</v>
      </c>
      <c r="M1001" s="9">
        <v>180.4</v>
      </c>
      <c r="N1001" s="9">
        <v>180.4</v>
      </c>
      <c r="O1001" s="9">
        <v>180.4</v>
      </c>
      <c r="P1001" s="9">
        <v>180.4</v>
      </c>
      <c r="Q1001" s="9">
        <v>180.4</v>
      </c>
      <c r="R1001" s="9">
        <v>180.4</v>
      </c>
      <c r="S1001" s="9">
        <v>180.4</v>
      </c>
      <c r="T1001" s="9">
        <v>190.1</v>
      </c>
    </row>
    <row r="1002" spans="1:20" x14ac:dyDescent="0.35">
      <c r="A1002">
        <f t="shared" si="31"/>
        <v>1002</v>
      </c>
      <c r="B1002" s="3" t="s">
        <v>70</v>
      </c>
      <c r="C1002" s="3" t="s">
        <v>74</v>
      </c>
      <c r="D1002" s="3" t="s">
        <v>62</v>
      </c>
      <c r="E1002">
        <v>2020</v>
      </c>
      <c r="F1002" s="3" t="str">
        <f t="shared" si="30"/>
        <v>AStorICE H2020</v>
      </c>
      <c r="G1002" s="9">
        <v>204.8</v>
      </c>
      <c r="H1002" s="9">
        <v>204.8</v>
      </c>
      <c r="I1002" s="9">
        <v>204.8</v>
      </c>
      <c r="J1002" s="9">
        <v>204.8</v>
      </c>
      <c r="K1002" s="9">
        <v>204.8</v>
      </c>
      <c r="L1002" s="9">
        <v>204.8</v>
      </c>
      <c r="M1002" s="9">
        <v>193.4</v>
      </c>
      <c r="N1002" s="9">
        <v>193.4</v>
      </c>
      <c r="O1002" s="9">
        <v>193.4</v>
      </c>
      <c r="P1002" s="9">
        <v>193.4</v>
      </c>
      <c r="Q1002" s="9">
        <v>193.4</v>
      </c>
      <c r="R1002" s="9">
        <v>193.4</v>
      </c>
      <c r="S1002" s="9">
        <v>193.4</v>
      </c>
      <c r="T1002" s="9">
        <v>204.8</v>
      </c>
    </row>
    <row r="1003" spans="1:20" x14ac:dyDescent="0.35">
      <c r="A1003">
        <f t="shared" si="31"/>
        <v>1003</v>
      </c>
      <c r="B1003" s="3" t="s">
        <v>70</v>
      </c>
      <c r="C1003" s="3" t="s">
        <v>74</v>
      </c>
      <c r="D1003" s="3" t="s">
        <v>62</v>
      </c>
      <c r="E1003">
        <v>2021</v>
      </c>
      <c r="F1003" s="3" t="str">
        <f t="shared" si="30"/>
        <v>AStorICE H2021</v>
      </c>
      <c r="G1003" s="9">
        <v>204.8</v>
      </c>
      <c r="H1003" s="9">
        <v>204.8</v>
      </c>
      <c r="I1003" s="9">
        <v>204.8</v>
      </c>
      <c r="J1003" s="9">
        <v>204.8</v>
      </c>
      <c r="K1003" s="9">
        <v>204.8</v>
      </c>
      <c r="L1003" s="9">
        <v>204.8</v>
      </c>
      <c r="M1003" s="9">
        <v>193.4</v>
      </c>
      <c r="N1003" s="9">
        <v>193.4</v>
      </c>
      <c r="O1003" s="9">
        <v>193.4</v>
      </c>
      <c r="P1003" s="9">
        <v>193.4</v>
      </c>
      <c r="Q1003" s="9">
        <v>193.4</v>
      </c>
      <c r="R1003" s="9">
        <v>193.4</v>
      </c>
      <c r="S1003" s="9">
        <v>193.4</v>
      </c>
      <c r="T1003" s="9">
        <v>204.8</v>
      </c>
    </row>
    <row r="1004" spans="1:20" x14ac:dyDescent="0.35">
      <c r="A1004">
        <f t="shared" si="31"/>
        <v>1004</v>
      </c>
      <c r="B1004" s="3" t="s">
        <v>70</v>
      </c>
      <c r="C1004" s="3" t="s">
        <v>74</v>
      </c>
      <c r="D1004" s="3" t="s">
        <v>62</v>
      </c>
      <c r="E1004">
        <v>2022</v>
      </c>
      <c r="F1004" s="3" t="str">
        <f t="shared" si="30"/>
        <v>AStorICE H2022</v>
      </c>
      <c r="G1004" s="9">
        <v>204.8</v>
      </c>
      <c r="H1004" s="9">
        <v>204.8</v>
      </c>
      <c r="I1004" s="9">
        <v>204.8</v>
      </c>
      <c r="J1004" s="9">
        <v>204.8</v>
      </c>
      <c r="K1004" s="9">
        <v>204.8</v>
      </c>
      <c r="L1004" s="9">
        <v>204.8</v>
      </c>
      <c r="M1004" s="9">
        <v>193.4</v>
      </c>
      <c r="N1004" s="9">
        <v>193.4</v>
      </c>
      <c r="O1004" s="9">
        <v>193.4</v>
      </c>
      <c r="P1004" s="9">
        <v>193.4</v>
      </c>
      <c r="Q1004" s="9">
        <v>193.4</v>
      </c>
      <c r="R1004" s="9">
        <v>193.4</v>
      </c>
      <c r="S1004" s="9">
        <v>193.4</v>
      </c>
      <c r="T1004" s="9">
        <v>204.8</v>
      </c>
    </row>
    <row r="1005" spans="1:20" x14ac:dyDescent="0.35">
      <c r="A1005">
        <f t="shared" si="31"/>
        <v>1005</v>
      </c>
      <c r="B1005" s="3" t="s">
        <v>70</v>
      </c>
      <c r="C1005" s="3" t="s">
        <v>74</v>
      </c>
      <c r="D1005" s="3" t="s">
        <v>62</v>
      </c>
      <c r="E1005">
        <v>2023</v>
      </c>
      <c r="F1005" s="3" t="str">
        <f t="shared" si="30"/>
        <v>AStorICE H2023</v>
      </c>
      <c r="G1005" s="9">
        <v>204.8</v>
      </c>
      <c r="H1005" s="9">
        <v>204.8</v>
      </c>
      <c r="I1005" s="9">
        <v>204.8</v>
      </c>
      <c r="J1005" s="9">
        <v>204.8</v>
      </c>
      <c r="K1005" s="9">
        <v>204.8</v>
      </c>
      <c r="L1005" s="9">
        <v>204.8</v>
      </c>
      <c r="M1005" s="9">
        <v>193.4</v>
      </c>
      <c r="N1005" s="9">
        <v>193.4</v>
      </c>
      <c r="O1005" s="9">
        <v>193.4</v>
      </c>
      <c r="P1005" s="9">
        <v>193.4</v>
      </c>
      <c r="Q1005" s="9">
        <v>193.4</v>
      </c>
      <c r="R1005" s="9">
        <v>193.4</v>
      </c>
      <c r="S1005" s="9">
        <v>193.4</v>
      </c>
      <c r="T1005" s="9">
        <v>204.8</v>
      </c>
    </row>
    <row r="1006" spans="1:20" x14ac:dyDescent="0.35">
      <c r="A1006">
        <f t="shared" si="31"/>
        <v>1006</v>
      </c>
      <c r="B1006" s="3" t="s">
        <v>70</v>
      </c>
      <c r="C1006" s="3" t="s">
        <v>74</v>
      </c>
      <c r="D1006" s="3" t="s">
        <v>62</v>
      </c>
      <c r="E1006">
        <v>2024</v>
      </c>
      <c r="F1006" s="3" t="str">
        <f t="shared" si="30"/>
        <v>AStorICE H2024</v>
      </c>
      <c r="G1006" s="9">
        <v>204.8</v>
      </c>
      <c r="H1006" s="9">
        <v>204.8</v>
      </c>
      <c r="I1006" s="9">
        <v>204.8</v>
      </c>
      <c r="J1006" s="9">
        <v>204.8</v>
      </c>
      <c r="K1006" s="9">
        <v>204.8</v>
      </c>
      <c r="L1006" s="9">
        <v>204.8</v>
      </c>
      <c r="M1006" s="9">
        <v>193.4</v>
      </c>
      <c r="N1006" s="9">
        <v>193.4</v>
      </c>
      <c r="O1006" s="9">
        <v>193.4</v>
      </c>
      <c r="P1006" s="9">
        <v>193.4</v>
      </c>
      <c r="Q1006" s="9">
        <v>193.4</v>
      </c>
      <c r="R1006" s="9">
        <v>193.4</v>
      </c>
      <c r="S1006" s="9">
        <v>193.4</v>
      </c>
      <c r="T1006" s="9">
        <v>204.8</v>
      </c>
    </row>
    <row r="1007" spans="1:20" x14ac:dyDescent="0.35">
      <c r="A1007">
        <f t="shared" si="31"/>
        <v>1007</v>
      </c>
      <c r="B1007" s="3" t="s">
        <v>70</v>
      </c>
      <c r="C1007" s="3" t="s">
        <v>74</v>
      </c>
      <c r="D1007" s="3" t="s">
        <v>62</v>
      </c>
      <c r="E1007">
        <v>2025</v>
      </c>
      <c r="F1007" s="3" t="str">
        <f t="shared" si="30"/>
        <v>AStorICE H2025</v>
      </c>
      <c r="G1007" s="9">
        <v>204.8</v>
      </c>
      <c r="H1007" s="9">
        <v>204.8</v>
      </c>
      <c r="I1007" s="9">
        <v>204.8</v>
      </c>
      <c r="J1007" s="9">
        <v>204.8</v>
      </c>
      <c r="K1007" s="9">
        <v>204.8</v>
      </c>
      <c r="L1007" s="9">
        <v>204.8</v>
      </c>
      <c r="M1007" s="9">
        <v>193.4</v>
      </c>
      <c r="N1007" s="9">
        <v>193.4</v>
      </c>
      <c r="O1007" s="9">
        <v>193.4</v>
      </c>
      <c r="P1007" s="9">
        <v>193.4</v>
      </c>
      <c r="Q1007" s="9">
        <v>193.4</v>
      </c>
      <c r="R1007" s="9">
        <v>193.4</v>
      </c>
      <c r="S1007" s="9">
        <v>193.4</v>
      </c>
      <c r="T1007" s="9">
        <v>204.8</v>
      </c>
    </row>
    <row r="1008" spans="1:20" x14ac:dyDescent="0.35">
      <c r="A1008">
        <f t="shared" si="31"/>
        <v>1008</v>
      </c>
      <c r="B1008" s="3" t="s">
        <v>70</v>
      </c>
      <c r="C1008" s="3" t="s">
        <v>74</v>
      </c>
      <c r="D1008" s="3" t="s">
        <v>62</v>
      </c>
      <c r="E1008">
        <v>2026</v>
      </c>
      <c r="F1008" s="3" t="str">
        <f t="shared" si="30"/>
        <v>AStorICE H2026</v>
      </c>
      <c r="G1008" s="9">
        <v>204.8</v>
      </c>
      <c r="H1008" s="9">
        <v>204.8</v>
      </c>
      <c r="I1008" s="9">
        <v>204.8</v>
      </c>
      <c r="J1008" s="9">
        <v>204.8</v>
      </c>
      <c r="K1008" s="9">
        <v>204.8</v>
      </c>
      <c r="L1008" s="9">
        <v>204.8</v>
      </c>
      <c r="M1008" s="9">
        <v>193.4</v>
      </c>
      <c r="N1008" s="9">
        <v>193.4</v>
      </c>
      <c r="O1008" s="9">
        <v>193.4</v>
      </c>
      <c r="P1008" s="9">
        <v>193.4</v>
      </c>
      <c r="Q1008" s="9">
        <v>193.4</v>
      </c>
      <c r="R1008" s="9">
        <v>193.4</v>
      </c>
      <c r="S1008" s="9">
        <v>193.4</v>
      </c>
      <c r="T1008" s="9">
        <v>204.8</v>
      </c>
    </row>
    <row r="1009" spans="1:20" x14ac:dyDescent="0.35">
      <c r="A1009">
        <f t="shared" si="31"/>
        <v>1009</v>
      </c>
      <c r="B1009" s="3" t="s">
        <v>70</v>
      </c>
      <c r="C1009" s="3" t="s">
        <v>74</v>
      </c>
      <c r="D1009" s="3" t="s">
        <v>62</v>
      </c>
      <c r="E1009">
        <v>2027</v>
      </c>
      <c r="F1009" s="3" t="str">
        <f t="shared" si="30"/>
        <v>AStorICE H2027</v>
      </c>
      <c r="G1009" s="9">
        <v>204.8</v>
      </c>
      <c r="H1009" s="9">
        <v>204.8</v>
      </c>
      <c r="I1009" s="9">
        <v>204.8</v>
      </c>
      <c r="J1009" s="9">
        <v>204.8</v>
      </c>
      <c r="K1009" s="9">
        <v>204.8</v>
      </c>
      <c r="L1009" s="9">
        <v>204.8</v>
      </c>
      <c r="M1009" s="9">
        <v>193.4</v>
      </c>
      <c r="N1009" s="9">
        <v>193.4</v>
      </c>
      <c r="O1009" s="9">
        <v>193.4</v>
      </c>
      <c r="P1009" s="9">
        <v>193.4</v>
      </c>
      <c r="Q1009" s="9">
        <v>193.4</v>
      </c>
      <c r="R1009" s="9">
        <v>193.4</v>
      </c>
      <c r="S1009" s="9">
        <v>193.4</v>
      </c>
      <c r="T1009" s="9">
        <v>204.8</v>
      </c>
    </row>
    <row r="1010" spans="1:20" x14ac:dyDescent="0.35">
      <c r="A1010">
        <f t="shared" si="31"/>
        <v>1010</v>
      </c>
      <c r="B1010" s="3" t="s">
        <v>70</v>
      </c>
      <c r="C1010" s="3" t="s">
        <v>74</v>
      </c>
      <c r="D1010" s="3" t="s">
        <v>62</v>
      </c>
      <c r="E1010">
        <v>2028</v>
      </c>
      <c r="F1010" s="3" t="str">
        <f t="shared" si="30"/>
        <v>AStorICE H2028</v>
      </c>
      <c r="G1010" s="9">
        <v>204.8</v>
      </c>
      <c r="H1010" s="9">
        <v>204.8</v>
      </c>
      <c r="I1010" s="9">
        <v>204.8</v>
      </c>
      <c r="J1010" s="9">
        <v>204.8</v>
      </c>
      <c r="K1010" s="9">
        <v>204.8</v>
      </c>
      <c r="L1010" s="9">
        <v>204.8</v>
      </c>
      <c r="M1010" s="9">
        <v>193.4</v>
      </c>
      <c r="N1010" s="9">
        <v>193.4</v>
      </c>
      <c r="O1010" s="9">
        <v>193.4</v>
      </c>
      <c r="P1010" s="9">
        <v>193.4</v>
      </c>
      <c r="Q1010" s="9">
        <v>193.4</v>
      </c>
      <c r="R1010" s="9">
        <v>193.4</v>
      </c>
      <c r="S1010" s="9">
        <v>193.4</v>
      </c>
      <c r="T1010" s="9">
        <v>204.8</v>
      </c>
    </row>
    <row r="1011" spans="1:20" x14ac:dyDescent="0.35">
      <c r="A1011">
        <f t="shared" si="31"/>
        <v>1011</v>
      </c>
      <c r="B1011" s="3" t="s">
        <v>70</v>
      </c>
      <c r="C1011" s="3" t="s">
        <v>74</v>
      </c>
      <c r="D1011" s="3" t="s">
        <v>62</v>
      </c>
      <c r="E1011">
        <v>2029</v>
      </c>
      <c r="F1011" s="3" t="str">
        <f t="shared" si="30"/>
        <v>AStorICE H2029</v>
      </c>
      <c r="G1011" s="9">
        <v>204.8</v>
      </c>
      <c r="H1011" s="9">
        <v>204.8</v>
      </c>
      <c r="I1011" s="9">
        <v>204.8</v>
      </c>
      <c r="J1011" s="9">
        <v>204.8</v>
      </c>
      <c r="K1011" s="9">
        <v>204.8</v>
      </c>
      <c r="L1011" s="9">
        <v>204.8</v>
      </c>
      <c r="M1011" s="9">
        <v>193.4</v>
      </c>
      <c r="N1011" s="9">
        <v>193.4</v>
      </c>
      <c r="O1011" s="9">
        <v>193.4</v>
      </c>
      <c r="P1011" s="9">
        <v>193.4</v>
      </c>
      <c r="Q1011" s="9">
        <v>193.4</v>
      </c>
      <c r="R1011" s="9">
        <v>193.4</v>
      </c>
      <c r="S1011" s="9">
        <v>193.4</v>
      </c>
      <c r="T1011" s="9">
        <v>204.8</v>
      </c>
    </row>
    <row r="1012" spans="1:20" x14ac:dyDescent="0.35">
      <c r="A1012">
        <f t="shared" si="31"/>
        <v>1012</v>
      </c>
      <c r="B1012" s="3" t="s">
        <v>70</v>
      </c>
      <c r="C1012" s="3" t="s">
        <v>74</v>
      </c>
      <c r="D1012" s="3" t="s">
        <v>63</v>
      </c>
      <c r="E1012">
        <v>2020</v>
      </c>
      <c r="F1012" s="3" t="str">
        <f t="shared" si="30"/>
        <v>AStorMCNARY2020</v>
      </c>
      <c r="G1012" s="9">
        <v>550.29999999999995</v>
      </c>
      <c r="H1012" s="9">
        <v>550.29999999999995</v>
      </c>
      <c r="I1012" s="9">
        <v>550.29999999999995</v>
      </c>
      <c r="J1012" s="9">
        <v>550.29999999999995</v>
      </c>
      <c r="K1012" s="9">
        <v>550.29999999999995</v>
      </c>
      <c r="L1012" s="9">
        <v>550.29999999999995</v>
      </c>
      <c r="M1012" s="9">
        <v>550.29999999999995</v>
      </c>
      <c r="N1012" s="9">
        <v>550.29999999999995</v>
      </c>
      <c r="O1012" s="9">
        <v>550.29999999999995</v>
      </c>
      <c r="P1012" s="9">
        <v>550.29999999999995</v>
      </c>
      <c r="Q1012" s="9">
        <v>550.29999999999995</v>
      </c>
      <c r="R1012" s="9">
        <v>550.29999999999995</v>
      </c>
      <c r="S1012" s="9">
        <v>550.29999999999995</v>
      </c>
      <c r="T1012" s="9">
        <v>550.29999999999995</v>
      </c>
    </row>
    <row r="1013" spans="1:20" x14ac:dyDescent="0.35">
      <c r="A1013">
        <f t="shared" si="31"/>
        <v>1013</v>
      </c>
      <c r="B1013" s="3" t="s">
        <v>70</v>
      </c>
      <c r="C1013" s="3" t="s">
        <v>74</v>
      </c>
      <c r="D1013" s="3" t="s">
        <v>63</v>
      </c>
      <c r="E1013">
        <v>2021</v>
      </c>
      <c r="F1013" s="3" t="str">
        <f t="shared" si="30"/>
        <v>AStorMCNARY2021</v>
      </c>
      <c r="G1013" s="9">
        <v>550.29999999999995</v>
      </c>
      <c r="H1013" s="9">
        <v>550.29999999999995</v>
      </c>
      <c r="I1013" s="9">
        <v>550.29999999999995</v>
      </c>
      <c r="J1013" s="9">
        <v>550.29999999999995</v>
      </c>
      <c r="K1013" s="9">
        <v>550.29999999999995</v>
      </c>
      <c r="L1013" s="9">
        <v>550.29999999999995</v>
      </c>
      <c r="M1013" s="9">
        <v>550.29999999999995</v>
      </c>
      <c r="N1013" s="9">
        <v>550.29999999999995</v>
      </c>
      <c r="O1013" s="9">
        <v>550.29999999999995</v>
      </c>
      <c r="P1013" s="9">
        <v>550.29999999999995</v>
      </c>
      <c r="Q1013" s="9">
        <v>550.29999999999995</v>
      </c>
      <c r="R1013" s="9">
        <v>550.29999999999995</v>
      </c>
      <c r="S1013" s="9">
        <v>550.29999999999995</v>
      </c>
      <c r="T1013" s="9">
        <v>550.29999999999995</v>
      </c>
    </row>
    <row r="1014" spans="1:20" x14ac:dyDescent="0.35">
      <c r="A1014">
        <f t="shared" si="31"/>
        <v>1014</v>
      </c>
      <c r="B1014" s="3" t="s">
        <v>70</v>
      </c>
      <c r="C1014" s="3" t="s">
        <v>74</v>
      </c>
      <c r="D1014" s="3" t="s">
        <v>63</v>
      </c>
      <c r="E1014">
        <v>2022</v>
      </c>
      <c r="F1014" s="3" t="str">
        <f t="shared" si="30"/>
        <v>AStorMCNARY2022</v>
      </c>
      <c r="G1014" s="9">
        <v>550.29999999999995</v>
      </c>
      <c r="H1014" s="9">
        <v>550.29999999999995</v>
      </c>
      <c r="I1014" s="9">
        <v>550.29999999999995</v>
      </c>
      <c r="J1014" s="9">
        <v>550.29999999999995</v>
      </c>
      <c r="K1014" s="9">
        <v>550.29999999999995</v>
      </c>
      <c r="L1014" s="9">
        <v>550.29999999999995</v>
      </c>
      <c r="M1014" s="9">
        <v>550.29999999999995</v>
      </c>
      <c r="N1014" s="9">
        <v>550.29999999999995</v>
      </c>
      <c r="O1014" s="9">
        <v>550.29999999999995</v>
      </c>
      <c r="P1014" s="9">
        <v>550.29999999999995</v>
      </c>
      <c r="Q1014" s="9">
        <v>550.29999999999995</v>
      </c>
      <c r="R1014" s="9">
        <v>550.29999999999995</v>
      </c>
      <c r="S1014" s="9">
        <v>550.29999999999995</v>
      </c>
      <c r="T1014" s="9">
        <v>550.29999999999995</v>
      </c>
    </row>
    <row r="1015" spans="1:20" x14ac:dyDescent="0.35">
      <c r="A1015">
        <f t="shared" si="31"/>
        <v>1015</v>
      </c>
      <c r="B1015" s="3" t="s">
        <v>70</v>
      </c>
      <c r="C1015" s="3" t="s">
        <v>74</v>
      </c>
      <c r="D1015" s="3" t="s">
        <v>63</v>
      </c>
      <c r="E1015">
        <v>2023</v>
      </c>
      <c r="F1015" s="3" t="str">
        <f t="shared" si="30"/>
        <v>AStorMCNARY2023</v>
      </c>
      <c r="G1015" s="9">
        <v>550.29999999999995</v>
      </c>
      <c r="H1015" s="9">
        <v>550.29999999999995</v>
      </c>
      <c r="I1015" s="9">
        <v>550.29999999999995</v>
      </c>
      <c r="J1015" s="9">
        <v>550.29999999999995</v>
      </c>
      <c r="K1015" s="9">
        <v>550.29999999999995</v>
      </c>
      <c r="L1015" s="9">
        <v>550.29999999999995</v>
      </c>
      <c r="M1015" s="9">
        <v>550.29999999999995</v>
      </c>
      <c r="N1015" s="9">
        <v>550.29999999999995</v>
      </c>
      <c r="O1015" s="9">
        <v>550.29999999999995</v>
      </c>
      <c r="P1015" s="9">
        <v>550.29999999999995</v>
      </c>
      <c r="Q1015" s="9">
        <v>550.29999999999995</v>
      </c>
      <c r="R1015" s="9">
        <v>550.29999999999995</v>
      </c>
      <c r="S1015" s="9">
        <v>550.29999999999995</v>
      </c>
      <c r="T1015" s="9">
        <v>550.29999999999995</v>
      </c>
    </row>
    <row r="1016" spans="1:20" x14ac:dyDescent="0.35">
      <c r="A1016">
        <f t="shared" si="31"/>
        <v>1016</v>
      </c>
      <c r="B1016" s="3" t="s">
        <v>70</v>
      </c>
      <c r="C1016" s="3" t="s">
        <v>74</v>
      </c>
      <c r="D1016" s="3" t="s">
        <v>63</v>
      </c>
      <c r="E1016">
        <v>2024</v>
      </c>
      <c r="F1016" s="3" t="str">
        <f t="shared" si="30"/>
        <v>AStorMCNARY2024</v>
      </c>
      <c r="G1016" s="9">
        <v>550.29999999999995</v>
      </c>
      <c r="H1016" s="9">
        <v>550.29999999999995</v>
      </c>
      <c r="I1016" s="9">
        <v>550.29999999999995</v>
      </c>
      <c r="J1016" s="9">
        <v>550.29999999999995</v>
      </c>
      <c r="K1016" s="9">
        <v>550.29999999999995</v>
      </c>
      <c r="L1016" s="9">
        <v>550.29999999999995</v>
      </c>
      <c r="M1016" s="9">
        <v>550.29999999999995</v>
      </c>
      <c r="N1016" s="9">
        <v>550.29999999999995</v>
      </c>
      <c r="O1016" s="9">
        <v>550.29999999999995</v>
      </c>
      <c r="P1016" s="9">
        <v>550.29999999999995</v>
      </c>
      <c r="Q1016" s="9">
        <v>550.29999999999995</v>
      </c>
      <c r="R1016" s="9">
        <v>550.29999999999995</v>
      </c>
      <c r="S1016" s="9">
        <v>550.29999999999995</v>
      </c>
      <c r="T1016" s="9">
        <v>550.29999999999995</v>
      </c>
    </row>
    <row r="1017" spans="1:20" x14ac:dyDescent="0.35">
      <c r="A1017">
        <f t="shared" si="31"/>
        <v>1017</v>
      </c>
      <c r="B1017" s="3" t="s">
        <v>70</v>
      </c>
      <c r="C1017" s="3" t="s">
        <v>74</v>
      </c>
      <c r="D1017" s="3" t="s">
        <v>63</v>
      </c>
      <c r="E1017">
        <v>2025</v>
      </c>
      <c r="F1017" s="3" t="str">
        <f t="shared" si="30"/>
        <v>AStorMCNARY2025</v>
      </c>
      <c r="G1017" s="9">
        <v>550.29999999999995</v>
      </c>
      <c r="H1017" s="9">
        <v>550.29999999999995</v>
      </c>
      <c r="I1017" s="9">
        <v>550.29999999999995</v>
      </c>
      <c r="J1017" s="9">
        <v>550.29999999999995</v>
      </c>
      <c r="K1017" s="9">
        <v>550.29999999999995</v>
      </c>
      <c r="L1017" s="9">
        <v>550.29999999999995</v>
      </c>
      <c r="M1017" s="9">
        <v>550.29999999999995</v>
      </c>
      <c r="N1017" s="9">
        <v>550.29999999999995</v>
      </c>
      <c r="O1017" s="9">
        <v>550.29999999999995</v>
      </c>
      <c r="P1017" s="9">
        <v>550.29999999999995</v>
      </c>
      <c r="Q1017" s="9">
        <v>550.29999999999995</v>
      </c>
      <c r="R1017" s="9">
        <v>550.29999999999995</v>
      </c>
      <c r="S1017" s="9">
        <v>550.29999999999995</v>
      </c>
      <c r="T1017" s="9">
        <v>550.29999999999995</v>
      </c>
    </row>
    <row r="1018" spans="1:20" x14ac:dyDescent="0.35">
      <c r="A1018">
        <f t="shared" si="31"/>
        <v>1018</v>
      </c>
      <c r="B1018" s="3" t="s">
        <v>70</v>
      </c>
      <c r="C1018" s="3" t="s">
        <v>74</v>
      </c>
      <c r="D1018" s="3" t="s">
        <v>63</v>
      </c>
      <c r="E1018">
        <v>2026</v>
      </c>
      <c r="F1018" s="3" t="str">
        <f t="shared" si="30"/>
        <v>AStorMCNARY2026</v>
      </c>
      <c r="G1018" s="9">
        <v>550.29999999999995</v>
      </c>
      <c r="H1018" s="9">
        <v>550.29999999999995</v>
      </c>
      <c r="I1018" s="9">
        <v>550.29999999999995</v>
      </c>
      <c r="J1018" s="9">
        <v>550.29999999999995</v>
      </c>
      <c r="K1018" s="9">
        <v>550.29999999999995</v>
      </c>
      <c r="L1018" s="9">
        <v>550.29999999999995</v>
      </c>
      <c r="M1018" s="9">
        <v>550.29999999999995</v>
      </c>
      <c r="N1018" s="9">
        <v>550.29999999999995</v>
      </c>
      <c r="O1018" s="9">
        <v>550.29999999999995</v>
      </c>
      <c r="P1018" s="9">
        <v>550.29999999999995</v>
      </c>
      <c r="Q1018" s="9">
        <v>550.29999999999995</v>
      </c>
      <c r="R1018" s="9">
        <v>550.29999999999995</v>
      </c>
      <c r="S1018" s="9">
        <v>550.29999999999995</v>
      </c>
      <c r="T1018" s="9">
        <v>550.29999999999995</v>
      </c>
    </row>
    <row r="1019" spans="1:20" x14ac:dyDescent="0.35">
      <c r="A1019">
        <f t="shared" si="31"/>
        <v>1019</v>
      </c>
      <c r="B1019" s="3" t="s">
        <v>70</v>
      </c>
      <c r="C1019" s="3" t="s">
        <v>74</v>
      </c>
      <c r="D1019" s="3" t="s">
        <v>63</v>
      </c>
      <c r="E1019">
        <v>2027</v>
      </c>
      <c r="F1019" s="3" t="str">
        <f t="shared" si="30"/>
        <v>AStorMCNARY2027</v>
      </c>
      <c r="G1019" s="9">
        <v>550.29999999999995</v>
      </c>
      <c r="H1019" s="9">
        <v>550.29999999999995</v>
      </c>
      <c r="I1019" s="9">
        <v>550.29999999999995</v>
      </c>
      <c r="J1019" s="9">
        <v>550.29999999999995</v>
      </c>
      <c r="K1019" s="9">
        <v>550.29999999999995</v>
      </c>
      <c r="L1019" s="9">
        <v>550.29999999999995</v>
      </c>
      <c r="M1019" s="9">
        <v>550.29999999999995</v>
      </c>
      <c r="N1019" s="9">
        <v>550.29999999999995</v>
      </c>
      <c r="O1019" s="9">
        <v>550.29999999999995</v>
      </c>
      <c r="P1019" s="9">
        <v>550.29999999999995</v>
      </c>
      <c r="Q1019" s="9">
        <v>550.29999999999995</v>
      </c>
      <c r="R1019" s="9">
        <v>550.29999999999995</v>
      </c>
      <c r="S1019" s="9">
        <v>550.29999999999995</v>
      </c>
      <c r="T1019" s="9">
        <v>550.29999999999995</v>
      </c>
    </row>
    <row r="1020" spans="1:20" x14ac:dyDescent="0.35">
      <c r="A1020">
        <f t="shared" si="31"/>
        <v>1020</v>
      </c>
      <c r="B1020" s="3" t="s">
        <v>70</v>
      </c>
      <c r="C1020" s="3" t="s">
        <v>74</v>
      </c>
      <c r="D1020" s="3" t="s">
        <v>63</v>
      </c>
      <c r="E1020">
        <v>2028</v>
      </c>
      <c r="F1020" s="3" t="str">
        <f t="shared" si="30"/>
        <v>AStorMCNARY2028</v>
      </c>
      <c r="G1020" s="9">
        <v>550.29999999999995</v>
      </c>
      <c r="H1020" s="9">
        <v>550.29999999999995</v>
      </c>
      <c r="I1020" s="9">
        <v>550.29999999999995</v>
      </c>
      <c r="J1020" s="9">
        <v>550.29999999999995</v>
      </c>
      <c r="K1020" s="9">
        <v>550.29999999999995</v>
      </c>
      <c r="L1020" s="9">
        <v>550.29999999999995</v>
      </c>
      <c r="M1020" s="9">
        <v>550.29999999999995</v>
      </c>
      <c r="N1020" s="9">
        <v>550.29999999999995</v>
      </c>
      <c r="O1020" s="9">
        <v>550.29999999999995</v>
      </c>
      <c r="P1020" s="9">
        <v>550.29999999999995</v>
      </c>
      <c r="Q1020" s="9">
        <v>550.29999999999995</v>
      </c>
      <c r="R1020" s="9">
        <v>550.29999999999995</v>
      </c>
      <c r="S1020" s="9">
        <v>550.29999999999995</v>
      </c>
      <c r="T1020" s="9">
        <v>550.29999999999995</v>
      </c>
    </row>
    <row r="1021" spans="1:20" x14ac:dyDescent="0.35">
      <c r="A1021">
        <f t="shared" si="31"/>
        <v>1021</v>
      </c>
      <c r="B1021" s="3" t="s">
        <v>70</v>
      </c>
      <c r="C1021" s="3" t="s">
        <v>74</v>
      </c>
      <c r="D1021" s="3" t="s">
        <v>63</v>
      </c>
      <c r="E1021">
        <v>2029</v>
      </c>
      <c r="F1021" s="3" t="str">
        <f t="shared" si="30"/>
        <v>AStorMCNARY2029</v>
      </c>
      <c r="G1021" s="9">
        <v>550.29999999999995</v>
      </c>
      <c r="H1021" s="9">
        <v>550.29999999999995</v>
      </c>
      <c r="I1021" s="9">
        <v>550.29999999999995</v>
      </c>
      <c r="J1021" s="9">
        <v>550.29999999999995</v>
      </c>
      <c r="K1021" s="9">
        <v>550.29999999999995</v>
      </c>
      <c r="L1021" s="9">
        <v>550.29999999999995</v>
      </c>
      <c r="M1021" s="9">
        <v>550.29999999999995</v>
      </c>
      <c r="N1021" s="9">
        <v>550.29999999999995</v>
      </c>
      <c r="O1021" s="9">
        <v>550.29999999999995</v>
      </c>
      <c r="P1021" s="9">
        <v>550.29999999999995</v>
      </c>
      <c r="Q1021" s="9">
        <v>550.29999999999995</v>
      </c>
      <c r="R1021" s="9">
        <v>550.29999999999995</v>
      </c>
      <c r="S1021" s="9">
        <v>550.29999999999995</v>
      </c>
      <c r="T1021" s="9">
        <v>550.29999999999995</v>
      </c>
    </row>
    <row r="1022" spans="1:20" x14ac:dyDescent="0.35">
      <c r="A1022">
        <f t="shared" si="31"/>
        <v>1022</v>
      </c>
      <c r="B1022" s="3" t="s">
        <v>70</v>
      </c>
      <c r="C1022" s="3" t="s">
        <v>74</v>
      </c>
      <c r="D1022" s="3" t="s">
        <v>64</v>
      </c>
      <c r="E1022">
        <v>2020</v>
      </c>
      <c r="F1022" s="3" t="str">
        <f t="shared" si="30"/>
        <v>AStorJ DAY2020</v>
      </c>
      <c r="G1022" s="9">
        <v>190.4</v>
      </c>
      <c r="H1022" s="9">
        <v>190.4</v>
      </c>
      <c r="I1022" s="9">
        <v>190.4</v>
      </c>
      <c r="J1022" s="9">
        <v>190.4</v>
      </c>
      <c r="K1022" s="9">
        <v>190.4</v>
      </c>
      <c r="L1022" s="9">
        <v>190.4</v>
      </c>
      <c r="M1022" s="9">
        <v>127.8</v>
      </c>
      <c r="N1022" s="9">
        <v>127.8</v>
      </c>
      <c r="O1022" s="9">
        <v>127.8</v>
      </c>
      <c r="P1022" s="9">
        <v>127.8</v>
      </c>
      <c r="Q1022" s="9">
        <v>127.8</v>
      </c>
      <c r="R1022" s="9">
        <v>127.8</v>
      </c>
      <c r="S1022" s="9">
        <v>127.8</v>
      </c>
      <c r="T1022" s="9">
        <v>127.8</v>
      </c>
    </row>
    <row r="1023" spans="1:20" x14ac:dyDescent="0.35">
      <c r="A1023">
        <f t="shared" si="31"/>
        <v>1023</v>
      </c>
      <c r="B1023" s="3" t="s">
        <v>70</v>
      </c>
      <c r="C1023" s="3" t="s">
        <v>74</v>
      </c>
      <c r="D1023" s="3" t="s">
        <v>64</v>
      </c>
      <c r="E1023">
        <v>2021</v>
      </c>
      <c r="F1023" s="3" t="str">
        <f t="shared" si="30"/>
        <v>AStorJ DAY2021</v>
      </c>
      <c r="G1023" s="9">
        <v>190.4</v>
      </c>
      <c r="H1023" s="9">
        <v>190.4</v>
      </c>
      <c r="I1023" s="9">
        <v>190.4</v>
      </c>
      <c r="J1023" s="9">
        <v>190.4</v>
      </c>
      <c r="K1023" s="9">
        <v>190.4</v>
      </c>
      <c r="L1023" s="9">
        <v>190.4</v>
      </c>
      <c r="M1023" s="9">
        <v>127.8</v>
      </c>
      <c r="N1023" s="9">
        <v>127.8</v>
      </c>
      <c r="O1023" s="9">
        <v>127.8</v>
      </c>
      <c r="P1023" s="9">
        <v>127.8</v>
      </c>
      <c r="Q1023" s="9">
        <v>127.8</v>
      </c>
      <c r="R1023" s="9">
        <v>127.8</v>
      </c>
      <c r="S1023" s="9">
        <v>127.8</v>
      </c>
      <c r="T1023" s="9">
        <v>127.8</v>
      </c>
    </row>
    <row r="1024" spans="1:20" x14ac:dyDescent="0.35">
      <c r="A1024">
        <f t="shared" si="31"/>
        <v>1024</v>
      </c>
      <c r="B1024" s="3" t="s">
        <v>70</v>
      </c>
      <c r="C1024" s="3" t="s">
        <v>74</v>
      </c>
      <c r="D1024" s="3" t="s">
        <v>64</v>
      </c>
      <c r="E1024">
        <v>2022</v>
      </c>
      <c r="F1024" s="3" t="str">
        <f t="shared" si="30"/>
        <v>AStorJ DAY2022</v>
      </c>
      <c r="G1024" s="9">
        <v>190.4</v>
      </c>
      <c r="H1024" s="9">
        <v>190.4</v>
      </c>
      <c r="I1024" s="9">
        <v>190.4</v>
      </c>
      <c r="J1024" s="9">
        <v>190.4</v>
      </c>
      <c r="K1024" s="9">
        <v>190.4</v>
      </c>
      <c r="L1024" s="9">
        <v>190.4</v>
      </c>
      <c r="M1024" s="9">
        <v>127.8</v>
      </c>
      <c r="N1024" s="9">
        <v>127.8</v>
      </c>
      <c r="O1024" s="9">
        <v>127.8</v>
      </c>
      <c r="P1024" s="9">
        <v>127.8</v>
      </c>
      <c r="Q1024" s="9">
        <v>127.8</v>
      </c>
      <c r="R1024" s="9">
        <v>127.8</v>
      </c>
      <c r="S1024" s="9">
        <v>127.8</v>
      </c>
      <c r="T1024" s="9">
        <v>127.8</v>
      </c>
    </row>
    <row r="1025" spans="1:20" x14ac:dyDescent="0.35">
      <c r="A1025">
        <f t="shared" si="31"/>
        <v>1025</v>
      </c>
      <c r="B1025" s="3" t="s">
        <v>70</v>
      </c>
      <c r="C1025" s="3" t="s">
        <v>74</v>
      </c>
      <c r="D1025" s="3" t="s">
        <v>64</v>
      </c>
      <c r="E1025">
        <v>2023</v>
      </c>
      <c r="F1025" s="3" t="str">
        <f t="shared" si="30"/>
        <v>AStorJ DAY2023</v>
      </c>
      <c r="G1025" s="9">
        <v>190.4</v>
      </c>
      <c r="H1025" s="9">
        <v>190.4</v>
      </c>
      <c r="I1025" s="9">
        <v>190.4</v>
      </c>
      <c r="J1025" s="9">
        <v>190.4</v>
      </c>
      <c r="K1025" s="9">
        <v>190.4</v>
      </c>
      <c r="L1025" s="9">
        <v>190.4</v>
      </c>
      <c r="M1025" s="9">
        <v>127.8</v>
      </c>
      <c r="N1025" s="9">
        <v>127.8</v>
      </c>
      <c r="O1025" s="9">
        <v>127.8</v>
      </c>
      <c r="P1025" s="9">
        <v>127.8</v>
      </c>
      <c r="Q1025" s="9">
        <v>127.8</v>
      </c>
      <c r="R1025" s="9">
        <v>127.8</v>
      </c>
      <c r="S1025" s="9">
        <v>127.8</v>
      </c>
      <c r="T1025" s="9">
        <v>127.8</v>
      </c>
    </row>
    <row r="1026" spans="1:20" x14ac:dyDescent="0.35">
      <c r="A1026">
        <f t="shared" si="31"/>
        <v>1026</v>
      </c>
      <c r="B1026" s="3" t="s">
        <v>70</v>
      </c>
      <c r="C1026" s="3" t="s">
        <v>74</v>
      </c>
      <c r="D1026" s="3" t="s">
        <v>64</v>
      </c>
      <c r="E1026">
        <v>2024</v>
      </c>
      <c r="F1026" s="3" t="str">
        <f t="shared" ref="F1026:F1089" si="32">_xlfn.CONCAT(B1026,C1026,D1026,E1026)</f>
        <v>AStorJ DAY2024</v>
      </c>
      <c r="G1026" s="9">
        <v>190.4</v>
      </c>
      <c r="H1026" s="9">
        <v>190.4</v>
      </c>
      <c r="I1026" s="9">
        <v>190.4</v>
      </c>
      <c r="J1026" s="9">
        <v>190.4</v>
      </c>
      <c r="K1026" s="9">
        <v>190.4</v>
      </c>
      <c r="L1026" s="9">
        <v>190.4</v>
      </c>
      <c r="M1026" s="9">
        <v>127.8</v>
      </c>
      <c r="N1026" s="9">
        <v>127.8</v>
      </c>
      <c r="O1026" s="9">
        <v>127.8</v>
      </c>
      <c r="P1026" s="9">
        <v>127.8</v>
      </c>
      <c r="Q1026" s="9">
        <v>127.8</v>
      </c>
      <c r="R1026" s="9">
        <v>127.8</v>
      </c>
      <c r="S1026" s="9">
        <v>127.8</v>
      </c>
      <c r="T1026" s="9">
        <v>127.8</v>
      </c>
    </row>
    <row r="1027" spans="1:20" x14ac:dyDescent="0.35">
      <c r="A1027">
        <f t="shared" ref="A1027:A1090" si="33">A1026+1</f>
        <v>1027</v>
      </c>
      <c r="B1027" s="3" t="s">
        <v>70</v>
      </c>
      <c r="C1027" s="3" t="s">
        <v>74</v>
      </c>
      <c r="D1027" s="3" t="s">
        <v>64</v>
      </c>
      <c r="E1027">
        <v>2025</v>
      </c>
      <c r="F1027" s="3" t="str">
        <f t="shared" si="32"/>
        <v>AStorJ DAY2025</v>
      </c>
      <c r="G1027" s="9">
        <v>190.4</v>
      </c>
      <c r="H1027" s="9">
        <v>190.4</v>
      </c>
      <c r="I1027" s="9">
        <v>190.4</v>
      </c>
      <c r="J1027" s="9">
        <v>190.4</v>
      </c>
      <c r="K1027" s="9">
        <v>190.4</v>
      </c>
      <c r="L1027" s="9">
        <v>190.4</v>
      </c>
      <c r="M1027" s="9">
        <v>127.8</v>
      </c>
      <c r="N1027" s="9">
        <v>127.8</v>
      </c>
      <c r="O1027" s="9">
        <v>127.8</v>
      </c>
      <c r="P1027" s="9">
        <v>127.8</v>
      </c>
      <c r="Q1027" s="9">
        <v>127.8</v>
      </c>
      <c r="R1027" s="9">
        <v>127.8</v>
      </c>
      <c r="S1027" s="9">
        <v>127.8</v>
      </c>
      <c r="T1027" s="9">
        <v>127.8</v>
      </c>
    </row>
    <row r="1028" spans="1:20" x14ac:dyDescent="0.35">
      <c r="A1028">
        <f t="shared" si="33"/>
        <v>1028</v>
      </c>
      <c r="B1028" s="3" t="s">
        <v>70</v>
      </c>
      <c r="C1028" s="3" t="s">
        <v>74</v>
      </c>
      <c r="D1028" s="3" t="s">
        <v>64</v>
      </c>
      <c r="E1028">
        <v>2026</v>
      </c>
      <c r="F1028" s="3" t="str">
        <f t="shared" si="32"/>
        <v>AStorJ DAY2026</v>
      </c>
      <c r="G1028" s="9">
        <v>190.4</v>
      </c>
      <c r="H1028" s="9">
        <v>190.4</v>
      </c>
      <c r="I1028" s="9">
        <v>190.4</v>
      </c>
      <c r="J1028" s="9">
        <v>190.4</v>
      </c>
      <c r="K1028" s="9">
        <v>190.4</v>
      </c>
      <c r="L1028" s="9">
        <v>190.4</v>
      </c>
      <c r="M1028" s="9">
        <v>127.8</v>
      </c>
      <c r="N1028" s="9">
        <v>127.8</v>
      </c>
      <c r="O1028" s="9">
        <v>127.8</v>
      </c>
      <c r="P1028" s="9">
        <v>127.8</v>
      </c>
      <c r="Q1028" s="9">
        <v>127.8</v>
      </c>
      <c r="R1028" s="9">
        <v>127.8</v>
      </c>
      <c r="S1028" s="9">
        <v>127.8</v>
      </c>
      <c r="T1028" s="9">
        <v>127.8</v>
      </c>
    </row>
    <row r="1029" spans="1:20" x14ac:dyDescent="0.35">
      <c r="A1029">
        <f t="shared" si="33"/>
        <v>1029</v>
      </c>
      <c r="B1029" s="3" t="s">
        <v>70</v>
      </c>
      <c r="C1029" s="3" t="s">
        <v>74</v>
      </c>
      <c r="D1029" s="3" t="s">
        <v>64</v>
      </c>
      <c r="E1029">
        <v>2027</v>
      </c>
      <c r="F1029" s="3" t="str">
        <f t="shared" si="32"/>
        <v>AStorJ DAY2027</v>
      </c>
      <c r="G1029" s="9">
        <v>190.4</v>
      </c>
      <c r="H1029" s="9">
        <v>190.4</v>
      </c>
      <c r="I1029" s="9">
        <v>190.4</v>
      </c>
      <c r="J1029" s="9">
        <v>190.4</v>
      </c>
      <c r="K1029" s="9">
        <v>190.4</v>
      </c>
      <c r="L1029" s="9">
        <v>190.4</v>
      </c>
      <c r="M1029" s="9">
        <v>127.8</v>
      </c>
      <c r="N1029" s="9">
        <v>127.8</v>
      </c>
      <c r="O1029" s="9">
        <v>127.8</v>
      </c>
      <c r="P1029" s="9">
        <v>127.8</v>
      </c>
      <c r="Q1029" s="9">
        <v>127.8</v>
      </c>
      <c r="R1029" s="9">
        <v>127.8</v>
      </c>
      <c r="S1029" s="9">
        <v>127.8</v>
      </c>
      <c r="T1029" s="9">
        <v>127.8</v>
      </c>
    </row>
    <row r="1030" spans="1:20" x14ac:dyDescent="0.35">
      <c r="A1030">
        <f t="shared" si="33"/>
        <v>1030</v>
      </c>
      <c r="B1030" s="3" t="s">
        <v>70</v>
      </c>
      <c r="C1030" s="3" t="s">
        <v>74</v>
      </c>
      <c r="D1030" s="3" t="s">
        <v>64</v>
      </c>
      <c r="E1030">
        <v>2028</v>
      </c>
      <c r="F1030" s="3" t="str">
        <f t="shared" si="32"/>
        <v>AStorJ DAY2028</v>
      </c>
      <c r="G1030" s="9">
        <v>190.4</v>
      </c>
      <c r="H1030" s="9">
        <v>190.4</v>
      </c>
      <c r="I1030" s="9">
        <v>190.4</v>
      </c>
      <c r="J1030" s="9">
        <v>190.4</v>
      </c>
      <c r="K1030" s="9">
        <v>190.4</v>
      </c>
      <c r="L1030" s="9">
        <v>190.4</v>
      </c>
      <c r="M1030" s="9">
        <v>127.8</v>
      </c>
      <c r="N1030" s="9">
        <v>127.8</v>
      </c>
      <c r="O1030" s="9">
        <v>127.8</v>
      </c>
      <c r="P1030" s="9">
        <v>127.8</v>
      </c>
      <c r="Q1030" s="9">
        <v>127.8</v>
      </c>
      <c r="R1030" s="9">
        <v>127.8</v>
      </c>
      <c r="S1030" s="9">
        <v>127.8</v>
      </c>
      <c r="T1030" s="9">
        <v>127.8</v>
      </c>
    </row>
    <row r="1031" spans="1:20" x14ac:dyDescent="0.35">
      <c r="A1031">
        <f t="shared" si="33"/>
        <v>1031</v>
      </c>
      <c r="B1031" s="3" t="s">
        <v>70</v>
      </c>
      <c r="C1031" s="3" t="s">
        <v>74</v>
      </c>
      <c r="D1031" s="3" t="s">
        <v>64</v>
      </c>
      <c r="E1031">
        <v>2029</v>
      </c>
      <c r="F1031" s="3" t="str">
        <f t="shared" si="32"/>
        <v>AStorJ DAY2029</v>
      </c>
      <c r="G1031" s="9">
        <v>190.4</v>
      </c>
      <c r="H1031" s="9">
        <v>190.4</v>
      </c>
      <c r="I1031" s="9">
        <v>190.4</v>
      </c>
      <c r="J1031" s="9">
        <v>190.4</v>
      </c>
      <c r="K1031" s="9">
        <v>190.4</v>
      </c>
      <c r="L1031" s="9">
        <v>190.4</v>
      </c>
      <c r="M1031" s="9">
        <v>127.8</v>
      </c>
      <c r="N1031" s="9">
        <v>127.8</v>
      </c>
      <c r="O1031" s="9">
        <v>127.8</v>
      </c>
      <c r="P1031" s="9">
        <v>127.8</v>
      </c>
      <c r="Q1031" s="9">
        <v>127.8</v>
      </c>
      <c r="R1031" s="9">
        <v>127.8</v>
      </c>
      <c r="S1031" s="9">
        <v>127.8</v>
      </c>
      <c r="T1031" s="9">
        <v>127.8</v>
      </c>
    </row>
    <row r="1032" spans="1:20" x14ac:dyDescent="0.35">
      <c r="A1032">
        <f t="shared" si="33"/>
        <v>1032</v>
      </c>
      <c r="B1032" s="3" t="s">
        <v>70</v>
      </c>
      <c r="C1032" s="3" t="s">
        <v>74</v>
      </c>
      <c r="D1032" s="3" t="s">
        <v>65</v>
      </c>
      <c r="E1032">
        <v>2020</v>
      </c>
      <c r="F1032" s="3" t="str">
        <f t="shared" si="32"/>
        <v>AStorRND B2020</v>
      </c>
      <c r="G1032" s="9">
        <v>136.30000000000001</v>
      </c>
      <c r="H1032" s="9">
        <v>124.8</v>
      </c>
      <c r="I1032" s="9">
        <v>124.8</v>
      </c>
      <c r="J1032" s="9">
        <v>124.8</v>
      </c>
      <c r="K1032" s="9">
        <v>129.19999999999999</v>
      </c>
      <c r="L1032" s="9">
        <v>136.6</v>
      </c>
      <c r="M1032" s="9">
        <v>136.6</v>
      </c>
      <c r="N1032" s="9">
        <v>133.6</v>
      </c>
      <c r="O1032" s="9">
        <v>138.30000000000001</v>
      </c>
      <c r="P1032" s="9">
        <v>138.30000000000001</v>
      </c>
      <c r="Q1032" s="9">
        <v>138.30000000000001</v>
      </c>
      <c r="R1032" s="9">
        <v>136.30000000000001</v>
      </c>
      <c r="S1032" s="9">
        <v>136.30000000000001</v>
      </c>
      <c r="T1032" s="9">
        <v>136.30000000000001</v>
      </c>
    </row>
    <row r="1033" spans="1:20" x14ac:dyDescent="0.35">
      <c r="A1033">
        <f t="shared" si="33"/>
        <v>1033</v>
      </c>
      <c r="B1033" s="3" t="s">
        <v>70</v>
      </c>
      <c r="C1033" s="3" t="s">
        <v>74</v>
      </c>
      <c r="D1033" s="3" t="s">
        <v>65</v>
      </c>
      <c r="E1033">
        <v>2021</v>
      </c>
      <c r="F1033" s="3" t="str">
        <f t="shared" si="32"/>
        <v>AStorRND B2021</v>
      </c>
      <c r="G1033" s="9">
        <v>136.30000000000001</v>
      </c>
      <c r="H1033" s="9">
        <v>124.8</v>
      </c>
      <c r="I1033" s="9">
        <v>124.8</v>
      </c>
      <c r="J1033" s="9">
        <v>124.8</v>
      </c>
      <c r="K1033" s="9">
        <v>129.19999999999999</v>
      </c>
      <c r="L1033" s="9">
        <v>136.6</v>
      </c>
      <c r="M1033" s="9">
        <v>136.6</v>
      </c>
      <c r="N1033" s="9">
        <v>133.6</v>
      </c>
      <c r="O1033" s="9">
        <v>138.30000000000001</v>
      </c>
      <c r="P1033" s="9">
        <v>138.30000000000001</v>
      </c>
      <c r="Q1033" s="9">
        <v>138.30000000000001</v>
      </c>
      <c r="R1033" s="9">
        <v>136.30000000000001</v>
      </c>
      <c r="S1033" s="9">
        <v>136.30000000000001</v>
      </c>
      <c r="T1033" s="9">
        <v>136.30000000000001</v>
      </c>
    </row>
    <row r="1034" spans="1:20" x14ac:dyDescent="0.35">
      <c r="A1034">
        <f t="shared" si="33"/>
        <v>1034</v>
      </c>
      <c r="B1034" s="3" t="s">
        <v>70</v>
      </c>
      <c r="C1034" s="3" t="s">
        <v>74</v>
      </c>
      <c r="D1034" s="3" t="s">
        <v>65</v>
      </c>
      <c r="E1034">
        <v>2022</v>
      </c>
      <c r="F1034" s="3" t="str">
        <f t="shared" si="32"/>
        <v>AStorRND B2022</v>
      </c>
      <c r="G1034" s="9">
        <v>136.30000000000001</v>
      </c>
      <c r="H1034" s="9">
        <v>124.8</v>
      </c>
      <c r="I1034" s="9">
        <v>124.8</v>
      </c>
      <c r="J1034" s="9">
        <v>124.8</v>
      </c>
      <c r="K1034" s="9">
        <v>129.19999999999999</v>
      </c>
      <c r="L1034" s="9">
        <v>136.6</v>
      </c>
      <c r="M1034" s="9">
        <v>136.6</v>
      </c>
      <c r="N1034" s="9">
        <v>133.6</v>
      </c>
      <c r="O1034" s="9">
        <v>138.30000000000001</v>
      </c>
      <c r="P1034" s="9">
        <v>138.30000000000001</v>
      </c>
      <c r="Q1034" s="9">
        <v>138.30000000000001</v>
      </c>
      <c r="R1034" s="9">
        <v>136.30000000000001</v>
      </c>
      <c r="S1034" s="9">
        <v>136.30000000000001</v>
      </c>
      <c r="T1034" s="9">
        <v>136.30000000000001</v>
      </c>
    </row>
    <row r="1035" spans="1:20" x14ac:dyDescent="0.35">
      <c r="A1035">
        <f t="shared" si="33"/>
        <v>1035</v>
      </c>
      <c r="B1035" s="3" t="s">
        <v>70</v>
      </c>
      <c r="C1035" s="3" t="s">
        <v>74</v>
      </c>
      <c r="D1035" s="3" t="s">
        <v>65</v>
      </c>
      <c r="E1035">
        <v>2023</v>
      </c>
      <c r="F1035" s="3" t="str">
        <f t="shared" si="32"/>
        <v>AStorRND B2023</v>
      </c>
      <c r="G1035" s="9">
        <v>136.30000000000001</v>
      </c>
      <c r="H1035" s="9">
        <v>124.8</v>
      </c>
      <c r="I1035" s="9">
        <v>124.8</v>
      </c>
      <c r="J1035" s="9">
        <v>124.8</v>
      </c>
      <c r="K1035" s="9">
        <v>129.19999999999999</v>
      </c>
      <c r="L1035" s="9">
        <v>136.6</v>
      </c>
      <c r="M1035" s="9">
        <v>136.6</v>
      </c>
      <c r="N1035" s="9">
        <v>133.6</v>
      </c>
      <c r="O1035" s="9">
        <v>138.30000000000001</v>
      </c>
      <c r="P1035" s="9">
        <v>138.30000000000001</v>
      </c>
      <c r="Q1035" s="9">
        <v>138.30000000000001</v>
      </c>
      <c r="R1035" s="9">
        <v>136.30000000000001</v>
      </c>
      <c r="S1035" s="9">
        <v>136.30000000000001</v>
      </c>
      <c r="T1035" s="9">
        <v>136.30000000000001</v>
      </c>
    </row>
    <row r="1036" spans="1:20" x14ac:dyDescent="0.35">
      <c r="A1036">
        <f t="shared" si="33"/>
        <v>1036</v>
      </c>
      <c r="B1036" s="3" t="s">
        <v>70</v>
      </c>
      <c r="C1036" s="3" t="s">
        <v>74</v>
      </c>
      <c r="D1036" s="3" t="s">
        <v>65</v>
      </c>
      <c r="E1036">
        <v>2024</v>
      </c>
      <c r="F1036" s="3" t="str">
        <f t="shared" si="32"/>
        <v>AStorRND B2024</v>
      </c>
      <c r="G1036" s="9">
        <v>136.30000000000001</v>
      </c>
      <c r="H1036" s="9">
        <v>124.8</v>
      </c>
      <c r="I1036" s="9">
        <v>124.8</v>
      </c>
      <c r="J1036" s="9">
        <v>124.8</v>
      </c>
      <c r="K1036" s="9">
        <v>129.19999999999999</v>
      </c>
      <c r="L1036" s="9">
        <v>136.6</v>
      </c>
      <c r="M1036" s="9">
        <v>136.6</v>
      </c>
      <c r="N1036" s="9">
        <v>133.6</v>
      </c>
      <c r="O1036" s="9">
        <v>138.30000000000001</v>
      </c>
      <c r="P1036" s="9">
        <v>138.30000000000001</v>
      </c>
      <c r="Q1036" s="9">
        <v>138.30000000000001</v>
      </c>
      <c r="R1036" s="9">
        <v>136.30000000000001</v>
      </c>
      <c r="S1036" s="9">
        <v>136.30000000000001</v>
      </c>
      <c r="T1036" s="9">
        <v>136.30000000000001</v>
      </c>
    </row>
    <row r="1037" spans="1:20" x14ac:dyDescent="0.35">
      <c r="A1037">
        <f t="shared" si="33"/>
        <v>1037</v>
      </c>
      <c r="B1037" s="3" t="s">
        <v>70</v>
      </c>
      <c r="C1037" s="3" t="s">
        <v>74</v>
      </c>
      <c r="D1037" s="3" t="s">
        <v>65</v>
      </c>
      <c r="E1037">
        <v>2025</v>
      </c>
      <c r="F1037" s="3" t="str">
        <f t="shared" si="32"/>
        <v>AStorRND B2025</v>
      </c>
      <c r="G1037" s="9">
        <v>136.30000000000001</v>
      </c>
      <c r="H1037" s="9">
        <v>124.8</v>
      </c>
      <c r="I1037" s="9">
        <v>124.6</v>
      </c>
      <c r="J1037" s="9">
        <v>124.8</v>
      </c>
      <c r="K1037" s="9">
        <v>129.19999999999999</v>
      </c>
      <c r="L1037" s="9">
        <v>135.1</v>
      </c>
      <c r="M1037" s="9">
        <v>136.6</v>
      </c>
      <c r="N1037" s="9">
        <v>133.6</v>
      </c>
      <c r="O1037" s="9">
        <v>138.30000000000001</v>
      </c>
      <c r="P1037" s="9">
        <v>138.30000000000001</v>
      </c>
      <c r="Q1037" s="9">
        <v>138.30000000000001</v>
      </c>
      <c r="R1037" s="9">
        <v>136.30000000000001</v>
      </c>
      <c r="S1037" s="9">
        <v>136.30000000000001</v>
      </c>
      <c r="T1037" s="9">
        <v>136.30000000000001</v>
      </c>
    </row>
    <row r="1038" spans="1:20" x14ac:dyDescent="0.35">
      <c r="A1038">
        <f t="shared" si="33"/>
        <v>1038</v>
      </c>
      <c r="B1038" s="3" t="s">
        <v>70</v>
      </c>
      <c r="C1038" s="3" t="s">
        <v>74</v>
      </c>
      <c r="D1038" s="3" t="s">
        <v>65</v>
      </c>
      <c r="E1038">
        <v>2026</v>
      </c>
      <c r="F1038" s="3" t="str">
        <f t="shared" si="32"/>
        <v>AStorRND B2026</v>
      </c>
      <c r="G1038" s="9">
        <v>136.30000000000001</v>
      </c>
      <c r="H1038" s="9">
        <v>124.8</v>
      </c>
      <c r="I1038" s="9">
        <v>124.8</v>
      </c>
      <c r="J1038" s="9">
        <v>124.8</v>
      </c>
      <c r="K1038" s="9">
        <v>129.19999999999999</v>
      </c>
      <c r="L1038" s="9">
        <v>136.6</v>
      </c>
      <c r="M1038" s="9">
        <v>138.30000000000001</v>
      </c>
      <c r="N1038" s="9">
        <v>138.30000000000001</v>
      </c>
      <c r="O1038" s="9">
        <v>138.30000000000001</v>
      </c>
      <c r="P1038" s="9">
        <v>138.30000000000001</v>
      </c>
      <c r="Q1038" s="9">
        <v>138.30000000000001</v>
      </c>
      <c r="R1038" s="9">
        <v>136.30000000000001</v>
      </c>
      <c r="S1038" s="9">
        <v>136.30000000000001</v>
      </c>
      <c r="T1038" s="9">
        <v>136.30000000000001</v>
      </c>
    </row>
    <row r="1039" spans="1:20" x14ac:dyDescent="0.35">
      <c r="A1039">
        <f t="shared" si="33"/>
        <v>1039</v>
      </c>
      <c r="B1039" s="3" t="s">
        <v>70</v>
      </c>
      <c r="C1039" s="3" t="s">
        <v>74</v>
      </c>
      <c r="D1039" s="3" t="s">
        <v>65</v>
      </c>
      <c r="E1039">
        <v>2027</v>
      </c>
      <c r="F1039" s="3" t="str">
        <f t="shared" si="32"/>
        <v>AStorRND B2027</v>
      </c>
      <c r="G1039" s="9">
        <v>136.30000000000001</v>
      </c>
      <c r="H1039" s="9">
        <v>124.8</v>
      </c>
      <c r="I1039" s="9">
        <v>124.8</v>
      </c>
      <c r="J1039" s="9">
        <v>124.8</v>
      </c>
      <c r="K1039" s="9">
        <v>129.19999999999999</v>
      </c>
      <c r="L1039" s="9">
        <v>136.6</v>
      </c>
      <c r="M1039" s="9">
        <v>138.30000000000001</v>
      </c>
      <c r="N1039" s="9">
        <v>138.30000000000001</v>
      </c>
      <c r="O1039" s="9">
        <v>138.30000000000001</v>
      </c>
      <c r="P1039" s="9">
        <v>138.30000000000001</v>
      </c>
      <c r="Q1039" s="9">
        <v>138.30000000000001</v>
      </c>
      <c r="R1039" s="9">
        <v>136.30000000000001</v>
      </c>
      <c r="S1039" s="9">
        <v>136.30000000000001</v>
      </c>
      <c r="T1039" s="9">
        <v>136.30000000000001</v>
      </c>
    </row>
    <row r="1040" spans="1:20" x14ac:dyDescent="0.35">
      <c r="A1040">
        <f t="shared" si="33"/>
        <v>1040</v>
      </c>
      <c r="B1040" s="3" t="s">
        <v>70</v>
      </c>
      <c r="C1040" s="3" t="s">
        <v>74</v>
      </c>
      <c r="D1040" s="3" t="s">
        <v>65</v>
      </c>
      <c r="E1040">
        <v>2028</v>
      </c>
      <c r="F1040" s="3" t="str">
        <f t="shared" si="32"/>
        <v>AStorRND B2028</v>
      </c>
      <c r="G1040" s="9">
        <v>136.30000000000001</v>
      </c>
      <c r="H1040" s="9">
        <v>124.8</v>
      </c>
      <c r="I1040" s="9">
        <v>124.8</v>
      </c>
      <c r="J1040" s="9">
        <v>124.8</v>
      </c>
      <c r="K1040" s="9">
        <v>129.19999999999999</v>
      </c>
      <c r="L1040" s="9">
        <v>136.6</v>
      </c>
      <c r="M1040" s="9">
        <v>138.30000000000001</v>
      </c>
      <c r="N1040" s="9">
        <v>138.30000000000001</v>
      </c>
      <c r="O1040" s="9">
        <v>138.30000000000001</v>
      </c>
      <c r="P1040" s="9">
        <v>138.30000000000001</v>
      </c>
      <c r="Q1040" s="9">
        <v>138.30000000000001</v>
      </c>
      <c r="R1040" s="9">
        <v>136.30000000000001</v>
      </c>
      <c r="S1040" s="9">
        <v>136.30000000000001</v>
      </c>
      <c r="T1040" s="9">
        <v>136.30000000000001</v>
      </c>
    </row>
    <row r="1041" spans="1:20" x14ac:dyDescent="0.35">
      <c r="A1041">
        <f t="shared" si="33"/>
        <v>1041</v>
      </c>
      <c r="B1041" s="3" t="s">
        <v>70</v>
      </c>
      <c r="C1041" s="3" t="s">
        <v>74</v>
      </c>
      <c r="D1041" s="3" t="s">
        <v>65</v>
      </c>
      <c r="E1041">
        <v>2029</v>
      </c>
      <c r="F1041" s="3" t="str">
        <f t="shared" si="32"/>
        <v>AStorRND B2029</v>
      </c>
      <c r="G1041" s="9">
        <v>136.30000000000001</v>
      </c>
      <c r="H1041" s="9">
        <v>124.8</v>
      </c>
      <c r="I1041" s="9">
        <v>124.8</v>
      </c>
      <c r="J1041" s="9">
        <v>124.8</v>
      </c>
      <c r="K1041" s="9">
        <v>129.19999999999999</v>
      </c>
      <c r="L1041" s="9">
        <v>136.6</v>
      </c>
      <c r="M1041" s="9">
        <v>136.6</v>
      </c>
      <c r="N1041" s="9">
        <v>133.6</v>
      </c>
      <c r="O1041" s="9">
        <v>138.30000000000001</v>
      </c>
      <c r="P1041" s="9">
        <v>138.30000000000001</v>
      </c>
      <c r="Q1041" s="9">
        <v>138.30000000000001</v>
      </c>
      <c r="R1041" s="9">
        <v>136.30000000000001</v>
      </c>
      <c r="S1041" s="9">
        <v>136.30000000000001</v>
      </c>
      <c r="T1041" s="9">
        <v>136.30000000000001</v>
      </c>
    </row>
    <row r="1042" spans="1:20" x14ac:dyDescent="0.35">
      <c r="A1042">
        <f t="shared" si="33"/>
        <v>1042</v>
      </c>
      <c r="B1042" s="3" t="s">
        <v>70</v>
      </c>
      <c r="C1042" s="3" t="s">
        <v>74</v>
      </c>
      <c r="D1042" s="3" t="s">
        <v>66</v>
      </c>
      <c r="E1042">
        <v>2020</v>
      </c>
      <c r="F1042" s="3" t="str">
        <f t="shared" si="32"/>
        <v>AStorPELTON2020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9">
        <v>0</v>
      </c>
    </row>
    <row r="1043" spans="1:20" x14ac:dyDescent="0.35">
      <c r="A1043">
        <f t="shared" si="33"/>
        <v>1043</v>
      </c>
      <c r="B1043" s="3" t="s">
        <v>70</v>
      </c>
      <c r="C1043" s="3" t="s">
        <v>74</v>
      </c>
      <c r="D1043" s="3" t="s">
        <v>66</v>
      </c>
      <c r="E1043">
        <v>2021</v>
      </c>
      <c r="F1043" s="3" t="str">
        <f t="shared" si="32"/>
        <v>AStorPELTON2021</v>
      </c>
      <c r="G1043" s="9">
        <v>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</row>
    <row r="1044" spans="1:20" x14ac:dyDescent="0.35">
      <c r="A1044">
        <f t="shared" si="33"/>
        <v>1044</v>
      </c>
      <c r="B1044" s="3" t="s">
        <v>70</v>
      </c>
      <c r="C1044" s="3" t="s">
        <v>74</v>
      </c>
      <c r="D1044" s="3" t="s">
        <v>66</v>
      </c>
      <c r="E1044">
        <v>2022</v>
      </c>
      <c r="F1044" s="3" t="str">
        <f t="shared" si="32"/>
        <v>AStorPELTON2022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</row>
    <row r="1045" spans="1:20" x14ac:dyDescent="0.35">
      <c r="A1045">
        <f t="shared" si="33"/>
        <v>1045</v>
      </c>
      <c r="B1045" s="3" t="s">
        <v>70</v>
      </c>
      <c r="C1045" s="3" t="s">
        <v>74</v>
      </c>
      <c r="D1045" s="3" t="s">
        <v>66</v>
      </c>
      <c r="E1045">
        <v>2023</v>
      </c>
      <c r="F1045" s="3" t="str">
        <f t="shared" si="32"/>
        <v>AStorPELTON2023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</row>
    <row r="1046" spans="1:20" x14ac:dyDescent="0.35">
      <c r="A1046">
        <f t="shared" si="33"/>
        <v>1046</v>
      </c>
      <c r="B1046" s="3" t="s">
        <v>70</v>
      </c>
      <c r="C1046" s="3" t="s">
        <v>74</v>
      </c>
      <c r="D1046" s="3" t="s">
        <v>66</v>
      </c>
      <c r="E1046">
        <v>2024</v>
      </c>
      <c r="F1046" s="3" t="str">
        <f t="shared" si="32"/>
        <v>AStorPELTON2024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</row>
    <row r="1047" spans="1:20" x14ac:dyDescent="0.35">
      <c r="A1047">
        <f t="shared" si="33"/>
        <v>1047</v>
      </c>
      <c r="B1047" s="3" t="s">
        <v>70</v>
      </c>
      <c r="C1047" s="3" t="s">
        <v>74</v>
      </c>
      <c r="D1047" s="3" t="s">
        <v>66</v>
      </c>
      <c r="E1047">
        <v>2025</v>
      </c>
      <c r="F1047" s="3" t="str">
        <f t="shared" si="32"/>
        <v>AStorPELTON2025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</row>
    <row r="1048" spans="1:20" x14ac:dyDescent="0.35">
      <c r="A1048">
        <f t="shared" si="33"/>
        <v>1048</v>
      </c>
      <c r="B1048" s="3" t="s">
        <v>70</v>
      </c>
      <c r="C1048" s="3" t="s">
        <v>74</v>
      </c>
      <c r="D1048" s="3" t="s">
        <v>66</v>
      </c>
      <c r="E1048">
        <v>2026</v>
      </c>
      <c r="F1048" s="3" t="str">
        <f t="shared" si="32"/>
        <v>AStorPELTON2026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</row>
    <row r="1049" spans="1:20" x14ac:dyDescent="0.35">
      <c r="A1049">
        <f t="shared" si="33"/>
        <v>1049</v>
      </c>
      <c r="B1049" s="3" t="s">
        <v>70</v>
      </c>
      <c r="C1049" s="3" t="s">
        <v>74</v>
      </c>
      <c r="D1049" s="3" t="s">
        <v>66</v>
      </c>
      <c r="E1049">
        <v>2027</v>
      </c>
      <c r="F1049" s="3" t="str">
        <f t="shared" si="32"/>
        <v>AStorPELTON2027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</row>
    <row r="1050" spans="1:20" x14ac:dyDescent="0.35">
      <c r="A1050">
        <f t="shared" si="33"/>
        <v>1050</v>
      </c>
      <c r="B1050" s="3" t="s">
        <v>70</v>
      </c>
      <c r="C1050" s="3" t="s">
        <v>74</v>
      </c>
      <c r="D1050" s="3" t="s">
        <v>66</v>
      </c>
      <c r="E1050">
        <v>2028</v>
      </c>
      <c r="F1050" s="3" t="str">
        <f t="shared" si="32"/>
        <v>AStorPELTON2028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</row>
    <row r="1051" spans="1:20" x14ac:dyDescent="0.35">
      <c r="A1051">
        <f t="shared" si="33"/>
        <v>1051</v>
      </c>
      <c r="B1051" s="3" t="s">
        <v>70</v>
      </c>
      <c r="C1051" s="3" t="s">
        <v>74</v>
      </c>
      <c r="D1051" s="3" t="s">
        <v>66</v>
      </c>
      <c r="E1051">
        <v>2029</v>
      </c>
      <c r="F1051" s="3" t="str">
        <f t="shared" si="32"/>
        <v>AStorPELTON2029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  <c r="S1051" s="9">
        <v>0</v>
      </c>
      <c r="T1051" s="9">
        <v>0</v>
      </c>
    </row>
    <row r="1052" spans="1:20" x14ac:dyDescent="0.35">
      <c r="A1052">
        <f t="shared" si="33"/>
        <v>1052</v>
      </c>
      <c r="B1052" s="3" t="s">
        <v>70</v>
      </c>
      <c r="C1052" s="3" t="s">
        <v>74</v>
      </c>
      <c r="D1052" s="3" t="s">
        <v>67</v>
      </c>
      <c r="E1052">
        <v>2020</v>
      </c>
      <c r="F1052" s="3" t="str">
        <f t="shared" si="32"/>
        <v>AStorREREG2020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</row>
    <row r="1053" spans="1:20" x14ac:dyDescent="0.35">
      <c r="A1053">
        <f t="shared" si="33"/>
        <v>1053</v>
      </c>
      <c r="B1053" s="3" t="s">
        <v>70</v>
      </c>
      <c r="C1053" s="3" t="s">
        <v>74</v>
      </c>
      <c r="D1053" s="3" t="s">
        <v>67</v>
      </c>
      <c r="E1053">
        <v>2021</v>
      </c>
      <c r="F1053" s="3" t="str">
        <f t="shared" si="32"/>
        <v>AStorREREG2021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9">
        <v>0</v>
      </c>
    </row>
    <row r="1054" spans="1:20" x14ac:dyDescent="0.35">
      <c r="A1054">
        <f t="shared" si="33"/>
        <v>1054</v>
      </c>
      <c r="B1054" s="3" t="s">
        <v>70</v>
      </c>
      <c r="C1054" s="3" t="s">
        <v>74</v>
      </c>
      <c r="D1054" s="3" t="s">
        <v>67</v>
      </c>
      <c r="E1054">
        <v>2022</v>
      </c>
      <c r="F1054" s="3" t="str">
        <f t="shared" si="32"/>
        <v>AStorREREG2022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</row>
    <row r="1055" spans="1:20" x14ac:dyDescent="0.35">
      <c r="A1055">
        <f t="shared" si="33"/>
        <v>1055</v>
      </c>
      <c r="B1055" s="3" t="s">
        <v>70</v>
      </c>
      <c r="C1055" s="3" t="s">
        <v>74</v>
      </c>
      <c r="D1055" s="3" t="s">
        <v>67</v>
      </c>
      <c r="E1055">
        <v>2023</v>
      </c>
      <c r="F1055" s="3" t="str">
        <f t="shared" si="32"/>
        <v>AStorREREG2023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0</v>
      </c>
    </row>
    <row r="1056" spans="1:20" x14ac:dyDescent="0.35">
      <c r="A1056">
        <f t="shared" si="33"/>
        <v>1056</v>
      </c>
      <c r="B1056" s="3" t="s">
        <v>70</v>
      </c>
      <c r="C1056" s="3" t="s">
        <v>74</v>
      </c>
      <c r="D1056" s="3" t="s">
        <v>67</v>
      </c>
      <c r="E1056">
        <v>2024</v>
      </c>
      <c r="F1056" s="3" t="str">
        <f t="shared" si="32"/>
        <v>AStorREREG2024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</row>
    <row r="1057" spans="1:20" x14ac:dyDescent="0.35">
      <c r="A1057">
        <f t="shared" si="33"/>
        <v>1057</v>
      </c>
      <c r="B1057" s="3" t="s">
        <v>70</v>
      </c>
      <c r="C1057" s="3" t="s">
        <v>74</v>
      </c>
      <c r="D1057" s="3" t="s">
        <v>67</v>
      </c>
      <c r="E1057">
        <v>2025</v>
      </c>
      <c r="F1057" s="3" t="str">
        <f t="shared" si="32"/>
        <v>AStorREREG2025</v>
      </c>
      <c r="G1057" s="9">
        <v>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0</v>
      </c>
      <c r="R1057" s="9">
        <v>0</v>
      </c>
      <c r="S1057" s="9">
        <v>0</v>
      </c>
      <c r="T1057" s="9">
        <v>0</v>
      </c>
    </row>
    <row r="1058" spans="1:20" x14ac:dyDescent="0.35">
      <c r="A1058">
        <f t="shared" si="33"/>
        <v>1058</v>
      </c>
      <c r="B1058" s="3" t="s">
        <v>70</v>
      </c>
      <c r="C1058" s="3" t="s">
        <v>74</v>
      </c>
      <c r="D1058" s="3" t="s">
        <v>67</v>
      </c>
      <c r="E1058">
        <v>2026</v>
      </c>
      <c r="F1058" s="3" t="str">
        <f t="shared" si="32"/>
        <v>AStorREREG2026</v>
      </c>
      <c r="G1058" s="9">
        <v>0</v>
      </c>
      <c r="H1058" s="9">
        <v>0</v>
      </c>
      <c r="I1058" s="9">
        <v>0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9">
        <v>0</v>
      </c>
      <c r="T1058" s="9">
        <v>0</v>
      </c>
    </row>
    <row r="1059" spans="1:20" x14ac:dyDescent="0.35">
      <c r="A1059">
        <f t="shared" si="33"/>
        <v>1059</v>
      </c>
      <c r="B1059" s="3" t="s">
        <v>70</v>
      </c>
      <c r="C1059" s="3" t="s">
        <v>74</v>
      </c>
      <c r="D1059" s="3" t="s">
        <v>67</v>
      </c>
      <c r="E1059">
        <v>2027</v>
      </c>
      <c r="F1059" s="3" t="str">
        <f t="shared" si="32"/>
        <v>AStorREREG2027</v>
      </c>
      <c r="G1059" s="9">
        <v>0</v>
      </c>
      <c r="H1059" s="9">
        <v>0</v>
      </c>
      <c r="I1059" s="9">
        <v>0</v>
      </c>
      <c r="J1059" s="9">
        <v>0</v>
      </c>
      <c r="K1059" s="9">
        <v>0</v>
      </c>
      <c r="L1059" s="9">
        <v>0</v>
      </c>
      <c r="M1059" s="9">
        <v>0</v>
      </c>
      <c r="N1059" s="9">
        <v>0</v>
      </c>
      <c r="O1059" s="9">
        <v>0</v>
      </c>
      <c r="P1059" s="9">
        <v>0</v>
      </c>
      <c r="Q1059" s="9">
        <v>0</v>
      </c>
      <c r="R1059" s="9">
        <v>0</v>
      </c>
      <c r="S1059" s="9">
        <v>0</v>
      </c>
      <c r="T1059" s="9">
        <v>0</v>
      </c>
    </row>
    <row r="1060" spans="1:20" x14ac:dyDescent="0.35">
      <c r="A1060">
        <f t="shared" si="33"/>
        <v>1060</v>
      </c>
      <c r="B1060" s="3" t="s">
        <v>70</v>
      </c>
      <c r="C1060" s="3" t="s">
        <v>74</v>
      </c>
      <c r="D1060" s="3" t="s">
        <v>67</v>
      </c>
      <c r="E1060">
        <v>2028</v>
      </c>
      <c r="F1060" s="3" t="str">
        <f t="shared" si="32"/>
        <v>AStorREREG2028</v>
      </c>
      <c r="G1060" s="9">
        <v>0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  <c r="Q1060" s="9">
        <v>0</v>
      </c>
      <c r="R1060" s="9">
        <v>0</v>
      </c>
      <c r="S1060" s="9">
        <v>0</v>
      </c>
      <c r="T1060" s="9">
        <v>0</v>
      </c>
    </row>
    <row r="1061" spans="1:20" x14ac:dyDescent="0.35">
      <c r="A1061">
        <f t="shared" si="33"/>
        <v>1061</v>
      </c>
      <c r="B1061" s="3" t="s">
        <v>70</v>
      </c>
      <c r="C1061" s="3" t="s">
        <v>74</v>
      </c>
      <c r="D1061" s="3" t="s">
        <v>67</v>
      </c>
      <c r="E1061">
        <v>2029</v>
      </c>
      <c r="F1061" s="3" t="str">
        <f t="shared" si="32"/>
        <v>AStorREREG2029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0</v>
      </c>
      <c r="N1061" s="9">
        <v>0</v>
      </c>
      <c r="O1061" s="9">
        <v>0</v>
      </c>
      <c r="P1061" s="9">
        <v>0</v>
      </c>
      <c r="Q1061" s="9">
        <v>0</v>
      </c>
      <c r="R1061" s="9">
        <v>0</v>
      </c>
      <c r="S1061" s="9">
        <v>0</v>
      </c>
      <c r="T1061" s="9">
        <v>0</v>
      </c>
    </row>
    <row r="1062" spans="1:20" x14ac:dyDescent="0.35">
      <c r="A1062">
        <f t="shared" si="33"/>
        <v>1062</v>
      </c>
      <c r="B1062" s="3" t="s">
        <v>70</v>
      </c>
      <c r="C1062" s="3" t="s">
        <v>74</v>
      </c>
      <c r="D1062" s="3" t="s">
        <v>68</v>
      </c>
      <c r="E1062">
        <v>2020</v>
      </c>
      <c r="F1062" s="3" t="str">
        <f t="shared" si="32"/>
        <v>AStorDALLES2020</v>
      </c>
      <c r="G1062" s="9">
        <v>146.1</v>
      </c>
      <c r="H1062" s="9">
        <v>146.1</v>
      </c>
      <c r="I1062" s="9">
        <v>146.1</v>
      </c>
      <c r="J1062" s="9">
        <v>146.1</v>
      </c>
      <c r="K1062" s="9">
        <v>146.1</v>
      </c>
      <c r="L1062" s="9">
        <v>146.1</v>
      </c>
      <c r="M1062" s="9">
        <v>146.1</v>
      </c>
      <c r="N1062" s="9">
        <v>146.1</v>
      </c>
      <c r="O1062" s="9">
        <v>146.1</v>
      </c>
      <c r="P1062" s="9">
        <v>146.1</v>
      </c>
      <c r="Q1062" s="9">
        <v>146.1</v>
      </c>
      <c r="R1062" s="9">
        <v>146.1</v>
      </c>
      <c r="S1062" s="9">
        <v>146.1</v>
      </c>
      <c r="T1062" s="9">
        <v>146.1</v>
      </c>
    </row>
    <row r="1063" spans="1:20" x14ac:dyDescent="0.35">
      <c r="A1063">
        <f t="shared" si="33"/>
        <v>1063</v>
      </c>
      <c r="B1063" s="3" t="s">
        <v>70</v>
      </c>
      <c r="C1063" s="3" t="s">
        <v>74</v>
      </c>
      <c r="D1063" s="3" t="s">
        <v>68</v>
      </c>
      <c r="E1063">
        <v>2021</v>
      </c>
      <c r="F1063" s="3" t="str">
        <f t="shared" si="32"/>
        <v>AStorDALLES2021</v>
      </c>
      <c r="G1063" s="9">
        <v>146.1</v>
      </c>
      <c r="H1063" s="9">
        <v>146.1</v>
      </c>
      <c r="I1063" s="9">
        <v>146.1</v>
      </c>
      <c r="J1063" s="9">
        <v>146.1</v>
      </c>
      <c r="K1063" s="9">
        <v>146.1</v>
      </c>
      <c r="L1063" s="9">
        <v>146.1</v>
      </c>
      <c r="M1063" s="9">
        <v>146.1</v>
      </c>
      <c r="N1063" s="9">
        <v>146.1</v>
      </c>
      <c r="O1063" s="9">
        <v>146.1</v>
      </c>
      <c r="P1063" s="9">
        <v>146.1</v>
      </c>
      <c r="Q1063" s="9">
        <v>146.1</v>
      </c>
      <c r="R1063" s="9">
        <v>146.1</v>
      </c>
      <c r="S1063" s="9">
        <v>146.1</v>
      </c>
      <c r="T1063" s="9">
        <v>146.1</v>
      </c>
    </row>
    <row r="1064" spans="1:20" x14ac:dyDescent="0.35">
      <c r="A1064">
        <f t="shared" si="33"/>
        <v>1064</v>
      </c>
      <c r="B1064" s="3" t="s">
        <v>70</v>
      </c>
      <c r="C1064" s="3" t="s">
        <v>74</v>
      </c>
      <c r="D1064" s="3" t="s">
        <v>68</v>
      </c>
      <c r="E1064">
        <v>2022</v>
      </c>
      <c r="F1064" s="3" t="str">
        <f t="shared" si="32"/>
        <v>AStorDALLES2022</v>
      </c>
      <c r="G1064" s="9">
        <v>146.1</v>
      </c>
      <c r="H1064" s="9">
        <v>146.1</v>
      </c>
      <c r="I1064" s="9">
        <v>146.1</v>
      </c>
      <c r="J1064" s="9">
        <v>146.1</v>
      </c>
      <c r="K1064" s="9">
        <v>146.1</v>
      </c>
      <c r="L1064" s="9">
        <v>146.1</v>
      </c>
      <c r="M1064" s="9">
        <v>146.1</v>
      </c>
      <c r="N1064" s="9">
        <v>146.1</v>
      </c>
      <c r="O1064" s="9">
        <v>146.1</v>
      </c>
      <c r="P1064" s="9">
        <v>146.1</v>
      </c>
      <c r="Q1064" s="9">
        <v>146.1</v>
      </c>
      <c r="R1064" s="9">
        <v>146.1</v>
      </c>
      <c r="S1064" s="9">
        <v>146.1</v>
      </c>
      <c r="T1064" s="9">
        <v>146.1</v>
      </c>
    </row>
    <row r="1065" spans="1:20" x14ac:dyDescent="0.35">
      <c r="A1065">
        <f t="shared" si="33"/>
        <v>1065</v>
      </c>
      <c r="B1065" s="3" t="s">
        <v>70</v>
      </c>
      <c r="C1065" s="3" t="s">
        <v>74</v>
      </c>
      <c r="D1065" s="3" t="s">
        <v>68</v>
      </c>
      <c r="E1065">
        <v>2023</v>
      </c>
      <c r="F1065" s="3" t="str">
        <f t="shared" si="32"/>
        <v>AStorDALLES2023</v>
      </c>
      <c r="G1065" s="9">
        <v>146.1</v>
      </c>
      <c r="H1065" s="9">
        <v>146.1</v>
      </c>
      <c r="I1065" s="9">
        <v>146.1</v>
      </c>
      <c r="J1065" s="9">
        <v>146.1</v>
      </c>
      <c r="K1065" s="9">
        <v>146.1</v>
      </c>
      <c r="L1065" s="9">
        <v>146.1</v>
      </c>
      <c r="M1065" s="9">
        <v>146.1</v>
      </c>
      <c r="N1065" s="9">
        <v>146.1</v>
      </c>
      <c r="O1065" s="9">
        <v>146.1</v>
      </c>
      <c r="P1065" s="9">
        <v>146.1</v>
      </c>
      <c r="Q1065" s="9">
        <v>146.1</v>
      </c>
      <c r="R1065" s="9">
        <v>146.1</v>
      </c>
      <c r="S1065" s="9">
        <v>146.1</v>
      </c>
      <c r="T1065" s="9">
        <v>146.1</v>
      </c>
    </row>
    <row r="1066" spans="1:20" x14ac:dyDescent="0.35">
      <c r="A1066">
        <f t="shared" si="33"/>
        <v>1066</v>
      </c>
      <c r="B1066" s="3" t="s">
        <v>70</v>
      </c>
      <c r="C1066" s="3" t="s">
        <v>74</v>
      </c>
      <c r="D1066" s="3" t="s">
        <v>68</v>
      </c>
      <c r="E1066">
        <v>2024</v>
      </c>
      <c r="F1066" s="3" t="str">
        <f t="shared" si="32"/>
        <v>AStorDALLES2024</v>
      </c>
      <c r="G1066" s="9">
        <v>146.1</v>
      </c>
      <c r="H1066" s="9">
        <v>146.1</v>
      </c>
      <c r="I1066" s="9">
        <v>146.1</v>
      </c>
      <c r="J1066" s="9">
        <v>146.1</v>
      </c>
      <c r="K1066" s="9">
        <v>146.1</v>
      </c>
      <c r="L1066" s="9">
        <v>146.1</v>
      </c>
      <c r="M1066" s="9">
        <v>146.1</v>
      </c>
      <c r="N1066" s="9">
        <v>146.1</v>
      </c>
      <c r="O1066" s="9">
        <v>146.1</v>
      </c>
      <c r="P1066" s="9">
        <v>146.1</v>
      </c>
      <c r="Q1066" s="9">
        <v>146.1</v>
      </c>
      <c r="R1066" s="9">
        <v>146.1</v>
      </c>
      <c r="S1066" s="9">
        <v>146.1</v>
      </c>
      <c r="T1066" s="9">
        <v>146.1</v>
      </c>
    </row>
    <row r="1067" spans="1:20" x14ac:dyDescent="0.35">
      <c r="A1067">
        <f t="shared" si="33"/>
        <v>1067</v>
      </c>
      <c r="B1067" s="3" t="s">
        <v>70</v>
      </c>
      <c r="C1067" s="3" t="s">
        <v>74</v>
      </c>
      <c r="D1067" s="3" t="s">
        <v>68</v>
      </c>
      <c r="E1067">
        <v>2025</v>
      </c>
      <c r="F1067" s="3" t="str">
        <f t="shared" si="32"/>
        <v>AStorDALLES2025</v>
      </c>
      <c r="G1067" s="9">
        <v>146.1</v>
      </c>
      <c r="H1067" s="9">
        <v>146.1</v>
      </c>
      <c r="I1067" s="9">
        <v>146.1</v>
      </c>
      <c r="J1067" s="9">
        <v>146.1</v>
      </c>
      <c r="K1067" s="9">
        <v>146.1</v>
      </c>
      <c r="L1067" s="9">
        <v>146.1</v>
      </c>
      <c r="M1067" s="9">
        <v>146.1</v>
      </c>
      <c r="N1067" s="9">
        <v>146.1</v>
      </c>
      <c r="O1067" s="9">
        <v>146.1</v>
      </c>
      <c r="P1067" s="9">
        <v>146.1</v>
      </c>
      <c r="Q1067" s="9">
        <v>146.1</v>
      </c>
      <c r="R1067" s="9">
        <v>146.1</v>
      </c>
      <c r="S1067" s="9">
        <v>146.1</v>
      </c>
      <c r="T1067" s="9">
        <v>146.1</v>
      </c>
    </row>
    <row r="1068" spans="1:20" x14ac:dyDescent="0.35">
      <c r="A1068">
        <f t="shared" si="33"/>
        <v>1068</v>
      </c>
      <c r="B1068" s="3" t="s">
        <v>70</v>
      </c>
      <c r="C1068" s="3" t="s">
        <v>74</v>
      </c>
      <c r="D1068" s="3" t="s">
        <v>68</v>
      </c>
      <c r="E1068">
        <v>2026</v>
      </c>
      <c r="F1068" s="3" t="str">
        <f t="shared" si="32"/>
        <v>AStorDALLES2026</v>
      </c>
      <c r="G1068" s="9">
        <v>146.1</v>
      </c>
      <c r="H1068" s="9">
        <v>146.1</v>
      </c>
      <c r="I1068" s="9">
        <v>146.1</v>
      </c>
      <c r="J1068" s="9">
        <v>146.1</v>
      </c>
      <c r="K1068" s="9">
        <v>146.1</v>
      </c>
      <c r="L1068" s="9">
        <v>146.1</v>
      </c>
      <c r="M1068" s="9">
        <v>146.1</v>
      </c>
      <c r="N1068" s="9">
        <v>146.1</v>
      </c>
      <c r="O1068" s="9">
        <v>146.1</v>
      </c>
      <c r="P1068" s="9">
        <v>146.1</v>
      </c>
      <c r="Q1068" s="9">
        <v>146.1</v>
      </c>
      <c r="R1068" s="9">
        <v>146.1</v>
      </c>
      <c r="S1068" s="9">
        <v>146.1</v>
      </c>
      <c r="T1068" s="9">
        <v>146.1</v>
      </c>
    </row>
    <row r="1069" spans="1:20" x14ac:dyDescent="0.35">
      <c r="A1069">
        <f t="shared" si="33"/>
        <v>1069</v>
      </c>
      <c r="B1069" s="3" t="s">
        <v>70</v>
      </c>
      <c r="C1069" s="3" t="s">
        <v>74</v>
      </c>
      <c r="D1069" s="3" t="s">
        <v>68</v>
      </c>
      <c r="E1069">
        <v>2027</v>
      </c>
      <c r="F1069" s="3" t="str">
        <f t="shared" si="32"/>
        <v>AStorDALLES2027</v>
      </c>
      <c r="G1069" s="9">
        <v>146.1</v>
      </c>
      <c r="H1069" s="9">
        <v>146.1</v>
      </c>
      <c r="I1069" s="9">
        <v>146.1</v>
      </c>
      <c r="J1069" s="9">
        <v>146.1</v>
      </c>
      <c r="K1069" s="9">
        <v>146.1</v>
      </c>
      <c r="L1069" s="9">
        <v>146.1</v>
      </c>
      <c r="M1069" s="9">
        <v>146.1</v>
      </c>
      <c r="N1069" s="9">
        <v>146.1</v>
      </c>
      <c r="O1069" s="9">
        <v>146.1</v>
      </c>
      <c r="P1069" s="9">
        <v>146.1</v>
      </c>
      <c r="Q1069" s="9">
        <v>146.1</v>
      </c>
      <c r="R1069" s="9">
        <v>146.1</v>
      </c>
      <c r="S1069" s="9">
        <v>146.1</v>
      </c>
      <c r="T1069" s="9">
        <v>146.1</v>
      </c>
    </row>
    <row r="1070" spans="1:20" x14ac:dyDescent="0.35">
      <c r="A1070">
        <f t="shared" si="33"/>
        <v>1070</v>
      </c>
      <c r="B1070" s="3" t="s">
        <v>70</v>
      </c>
      <c r="C1070" s="3" t="s">
        <v>74</v>
      </c>
      <c r="D1070" s="3" t="s">
        <v>68</v>
      </c>
      <c r="E1070">
        <v>2028</v>
      </c>
      <c r="F1070" s="3" t="str">
        <f t="shared" si="32"/>
        <v>AStorDALLES2028</v>
      </c>
      <c r="G1070" s="9">
        <v>146.1</v>
      </c>
      <c r="H1070" s="9">
        <v>146.1</v>
      </c>
      <c r="I1070" s="9">
        <v>146.1</v>
      </c>
      <c r="J1070" s="9">
        <v>146.1</v>
      </c>
      <c r="K1070" s="9">
        <v>146.1</v>
      </c>
      <c r="L1070" s="9">
        <v>146.1</v>
      </c>
      <c r="M1070" s="9">
        <v>146.1</v>
      </c>
      <c r="N1070" s="9">
        <v>146.1</v>
      </c>
      <c r="O1070" s="9">
        <v>146.1</v>
      </c>
      <c r="P1070" s="9">
        <v>146.1</v>
      </c>
      <c r="Q1070" s="9">
        <v>146.1</v>
      </c>
      <c r="R1070" s="9">
        <v>146.1</v>
      </c>
      <c r="S1070" s="9">
        <v>146.1</v>
      </c>
      <c r="T1070" s="9">
        <v>146.1</v>
      </c>
    </row>
    <row r="1071" spans="1:20" x14ac:dyDescent="0.35">
      <c r="A1071">
        <f t="shared" si="33"/>
        <v>1071</v>
      </c>
      <c r="B1071" s="3" t="s">
        <v>70</v>
      </c>
      <c r="C1071" s="3" t="s">
        <v>74</v>
      </c>
      <c r="D1071" s="3" t="s">
        <v>68</v>
      </c>
      <c r="E1071">
        <v>2029</v>
      </c>
      <c r="F1071" s="3" t="str">
        <f t="shared" si="32"/>
        <v>AStorDALLES2029</v>
      </c>
      <c r="G1071" s="9">
        <v>146.1</v>
      </c>
      <c r="H1071" s="9">
        <v>146.1</v>
      </c>
      <c r="I1071" s="9">
        <v>146.1</v>
      </c>
      <c r="J1071" s="9">
        <v>146.1</v>
      </c>
      <c r="K1071" s="9">
        <v>146.1</v>
      </c>
      <c r="L1071" s="9">
        <v>146.1</v>
      </c>
      <c r="M1071" s="9">
        <v>146.1</v>
      </c>
      <c r="N1071" s="9">
        <v>146.1</v>
      </c>
      <c r="O1071" s="9">
        <v>146.1</v>
      </c>
      <c r="P1071" s="9">
        <v>146.1</v>
      </c>
      <c r="Q1071" s="9">
        <v>146.1</v>
      </c>
      <c r="R1071" s="9">
        <v>146.1</v>
      </c>
      <c r="S1071" s="9">
        <v>146.1</v>
      </c>
      <c r="T1071" s="9">
        <v>146.1</v>
      </c>
    </row>
    <row r="1072" spans="1:20" x14ac:dyDescent="0.35">
      <c r="A1072">
        <f t="shared" si="33"/>
        <v>1072</v>
      </c>
      <c r="B1072" s="3" t="s">
        <v>70</v>
      </c>
      <c r="C1072" s="3" t="s">
        <v>74</v>
      </c>
      <c r="D1072" s="3" t="s">
        <v>69</v>
      </c>
      <c r="E1072">
        <v>2020</v>
      </c>
      <c r="F1072" s="3" t="str">
        <f t="shared" si="32"/>
        <v>AStorBONN2020</v>
      </c>
      <c r="G1072" s="9">
        <v>347.1</v>
      </c>
      <c r="H1072" s="9">
        <v>347.1</v>
      </c>
      <c r="I1072" s="9">
        <v>347.1</v>
      </c>
      <c r="J1072" s="9">
        <v>347.1</v>
      </c>
      <c r="K1072" s="9">
        <v>347.1</v>
      </c>
      <c r="L1072" s="9">
        <v>347.1</v>
      </c>
      <c r="M1072" s="9">
        <v>347.1</v>
      </c>
      <c r="N1072" s="9">
        <v>347.1</v>
      </c>
      <c r="O1072" s="9">
        <v>347.1</v>
      </c>
      <c r="P1072" s="9">
        <v>347.1</v>
      </c>
      <c r="Q1072" s="9">
        <v>347.1</v>
      </c>
      <c r="R1072" s="9">
        <v>347.1</v>
      </c>
      <c r="S1072" s="9">
        <v>347.1</v>
      </c>
      <c r="T1072" s="9">
        <v>347.1</v>
      </c>
    </row>
    <row r="1073" spans="1:20" x14ac:dyDescent="0.35">
      <c r="A1073">
        <f t="shared" si="33"/>
        <v>1073</v>
      </c>
      <c r="B1073" s="3" t="s">
        <v>70</v>
      </c>
      <c r="C1073" s="3" t="s">
        <v>74</v>
      </c>
      <c r="D1073" s="3" t="s">
        <v>69</v>
      </c>
      <c r="E1073">
        <v>2021</v>
      </c>
      <c r="F1073" s="3" t="str">
        <f t="shared" si="32"/>
        <v>AStorBONN2021</v>
      </c>
      <c r="G1073" s="9">
        <v>347.1</v>
      </c>
      <c r="H1073" s="9">
        <v>347.1</v>
      </c>
      <c r="I1073" s="9">
        <v>347.1</v>
      </c>
      <c r="J1073" s="9">
        <v>347.1</v>
      </c>
      <c r="K1073" s="9">
        <v>347.1</v>
      </c>
      <c r="L1073" s="9">
        <v>347.1</v>
      </c>
      <c r="M1073" s="9">
        <v>347.1</v>
      </c>
      <c r="N1073" s="9">
        <v>347.1</v>
      </c>
      <c r="O1073" s="9">
        <v>347.1</v>
      </c>
      <c r="P1073" s="9">
        <v>347.1</v>
      </c>
      <c r="Q1073" s="9">
        <v>347.1</v>
      </c>
      <c r="R1073" s="9">
        <v>347.1</v>
      </c>
      <c r="S1073" s="9">
        <v>347.1</v>
      </c>
      <c r="T1073" s="9">
        <v>347.1</v>
      </c>
    </row>
    <row r="1074" spans="1:20" x14ac:dyDescent="0.35">
      <c r="A1074">
        <f t="shared" si="33"/>
        <v>1074</v>
      </c>
      <c r="B1074" s="3" t="s">
        <v>70</v>
      </c>
      <c r="C1074" s="3" t="s">
        <v>74</v>
      </c>
      <c r="D1074" s="3" t="s">
        <v>69</v>
      </c>
      <c r="E1074">
        <v>2022</v>
      </c>
      <c r="F1074" s="3" t="str">
        <f t="shared" si="32"/>
        <v>AStorBONN2022</v>
      </c>
      <c r="G1074" s="9">
        <v>347.1</v>
      </c>
      <c r="H1074" s="9">
        <v>347.1</v>
      </c>
      <c r="I1074" s="9">
        <v>347.1</v>
      </c>
      <c r="J1074" s="9">
        <v>347.1</v>
      </c>
      <c r="K1074" s="9">
        <v>347.1</v>
      </c>
      <c r="L1074" s="9">
        <v>347.1</v>
      </c>
      <c r="M1074" s="9">
        <v>347.1</v>
      </c>
      <c r="N1074" s="9">
        <v>347.1</v>
      </c>
      <c r="O1074" s="9">
        <v>347.1</v>
      </c>
      <c r="P1074" s="9">
        <v>347.1</v>
      </c>
      <c r="Q1074" s="9">
        <v>347.1</v>
      </c>
      <c r="R1074" s="9">
        <v>347.1</v>
      </c>
      <c r="S1074" s="9">
        <v>347.1</v>
      </c>
      <c r="T1074" s="9">
        <v>347.1</v>
      </c>
    </row>
    <row r="1075" spans="1:20" x14ac:dyDescent="0.35">
      <c r="A1075">
        <f t="shared" si="33"/>
        <v>1075</v>
      </c>
      <c r="B1075" s="3" t="s">
        <v>70</v>
      </c>
      <c r="C1075" s="3" t="s">
        <v>74</v>
      </c>
      <c r="D1075" s="3" t="s">
        <v>69</v>
      </c>
      <c r="E1075">
        <v>2023</v>
      </c>
      <c r="F1075" s="3" t="str">
        <f t="shared" si="32"/>
        <v>AStorBONN2023</v>
      </c>
      <c r="G1075" s="9">
        <v>347.1</v>
      </c>
      <c r="H1075" s="9">
        <v>347.1</v>
      </c>
      <c r="I1075" s="9">
        <v>347.1</v>
      </c>
      <c r="J1075" s="9">
        <v>347.1</v>
      </c>
      <c r="K1075" s="9">
        <v>347.1</v>
      </c>
      <c r="L1075" s="9">
        <v>347.1</v>
      </c>
      <c r="M1075" s="9">
        <v>347.1</v>
      </c>
      <c r="N1075" s="9">
        <v>347.1</v>
      </c>
      <c r="O1075" s="9">
        <v>347.1</v>
      </c>
      <c r="P1075" s="9">
        <v>347.1</v>
      </c>
      <c r="Q1075" s="9">
        <v>347.1</v>
      </c>
      <c r="R1075" s="9">
        <v>347.1</v>
      </c>
      <c r="S1075" s="9">
        <v>347.1</v>
      </c>
      <c r="T1075" s="9">
        <v>347.1</v>
      </c>
    </row>
    <row r="1076" spans="1:20" x14ac:dyDescent="0.35">
      <c r="A1076">
        <f t="shared" si="33"/>
        <v>1076</v>
      </c>
      <c r="B1076" s="3" t="s">
        <v>70</v>
      </c>
      <c r="C1076" s="3" t="s">
        <v>74</v>
      </c>
      <c r="D1076" s="3" t="s">
        <v>69</v>
      </c>
      <c r="E1076">
        <v>2024</v>
      </c>
      <c r="F1076" s="3" t="str">
        <f t="shared" si="32"/>
        <v>AStorBONN2024</v>
      </c>
      <c r="G1076" s="9">
        <v>347.1</v>
      </c>
      <c r="H1076" s="9">
        <v>347.1</v>
      </c>
      <c r="I1076" s="9">
        <v>347.1</v>
      </c>
      <c r="J1076" s="9">
        <v>347.1</v>
      </c>
      <c r="K1076" s="9">
        <v>347.1</v>
      </c>
      <c r="L1076" s="9">
        <v>347.1</v>
      </c>
      <c r="M1076" s="9">
        <v>347.1</v>
      </c>
      <c r="N1076" s="9">
        <v>347.1</v>
      </c>
      <c r="O1076" s="9">
        <v>347.1</v>
      </c>
      <c r="P1076" s="9">
        <v>347.1</v>
      </c>
      <c r="Q1076" s="9">
        <v>347.1</v>
      </c>
      <c r="R1076" s="9">
        <v>347.1</v>
      </c>
      <c r="S1076" s="9">
        <v>347.1</v>
      </c>
      <c r="T1076" s="9">
        <v>347.1</v>
      </c>
    </row>
    <row r="1077" spans="1:20" x14ac:dyDescent="0.35">
      <c r="A1077">
        <f t="shared" si="33"/>
        <v>1077</v>
      </c>
      <c r="B1077" s="3" t="s">
        <v>70</v>
      </c>
      <c r="C1077" s="3" t="s">
        <v>74</v>
      </c>
      <c r="D1077" s="3" t="s">
        <v>69</v>
      </c>
      <c r="E1077">
        <v>2025</v>
      </c>
      <c r="F1077" s="3" t="str">
        <f t="shared" si="32"/>
        <v>AStorBONN2025</v>
      </c>
      <c r="G1077" s="9">
        <v>347.1</v>
      </c>
      <c r="H1077" s="9">
        <v>347.1</v>
      </c>
      <c r="I1077" s="9">
        <v>347.1</v>
      </c>
      <c r="J1077" s="9">
        <v>347.1</v>
      </c>
      <c r="K1077" s="9">
        <v>347.1</v>
      </c>
      <c r="L1077" s="9">
        <v>347.1</v>
      </c>
      <c r="M1077" s="9">
        <v>347.1</v>
      </c>
      <c r="N1077" s="9">
        <v>347.1</v>
      </c>
      <c r="O1077" s="9">
        <v>347.1</v>
      </c>
      <c r="P1077" s="9">
        <v>347.1</v>
      </c>
      <c r="Q1077" s="9">
        <v>347.1</v>
      </c>
      <c r="R1077" s="9">
        <v>347.1</v>
      </c>
      <c r="S1077" s="9">
        <v>347.1</v>
      </c>
      <c r="T1077" s="9">
        <v>347.1</v>
      </c>
    </row>
    <row r="1078" spans="1:20" x14ac:dyDescent="0.35">
      <c r="A1078">
        <f t="shared" si="33"/>
        <v>1078</v>
      </c>
      <c r="B1078" s="3" t="s">
        <v>70</v>
      </c>
      <c r="C1078" s="3" t="s">
        <v>74</v>
      </c>
      <c r="D1078" s="3" t="s">
        <v>69</v>
      </c>
      <c r="E1078">
        <v>2026</v>
      </c>
      <c r="F1078" s="3" t="str">
        <f t="shared" si="32"/>
        <v>AStorBONN2026</v>
      </c>
      <c r="G1078" s="9">
        <v>347.1</v>
      </c>
      <c r="H1078" s="9">
        <v>347.1</v>
      </c>
      <c r="I1078" s="9">
        <v>347.1</v>
      </c>
      <c r="J1078" s="9">
        <v>347.1</v>
      </c>
      <c r="K1078" s="9">
        <v>347.1</v>
      </c>
      <c r="L1078" s="9">
        <v>347.1</v>
      </c>
      <c r="M1078" s="9">
        <v>347.1</v>
      </c>
      <c r="N1078" s="9">
        <v>347.1</v>
      </c>
      <c r="O1078" s="9">
        <v>347.1</v>
      </c>
      <c r="P1078" s="9">
        <v>347.1</v>
      </c>
      <c r="Q1078" s="9">
        <v>347.1</v>
      </c>
      <c r="R1078" s="9">
        <v>347.1</v>
      </c>
      <c r="S1078" s="9">
        <v>347.1</v>
      </c>
      <c r="T1078" s="9">
        <v>347.1</v>
      </c>
    </row>
    <row r="1079" spans="1:20" x14ac:dyDescent="0.35">
      <c r="A1079">
        <f t="shared" si="33"/>
        <v>1079</v>
      </c>
      <c r="B1079" s="3" t="s">
        <v>70</v>
      </c>
      <c r="C1079" s="3" t="s">
        <v>74</v>
      </c>
      <c r="D1079" s="3" t="s">
        <v>69</v>
      </c>
      <c r="E1079">
        <v>2027</v>
      </c>
      <c r="F1079" s="3" t="str">
        <f t="shared" si="32"/>
        <v>AStorBONN2027</v>
      </c>
      <c r="G1079" s="9">
        <v>347.1</v>
      </c>
      <c r="H1079" s="9">
        <v>347.1</v>
      </c>
      <c r="I1079" s="9">
        <v>347.1</v>
      </c>
      <c r="J1079" s="9">
        <v>347.1</v>
      </c>
      <c r="K1079" s="9">
        <v>347.1</v>
      </c>
      <c r="L1079" s="9">
        <v>347.1</v>
      </c>
      <c r="M1079" s="9">
        <v>347.1</v>
      </c>
      <c r="N1079" s="9">
        <v>347.1</v>
      </c>
      <c r="O1079" s="9">
        <v>347.1</v>
      </c>
      <c r="P1079" s="9">
        <v>347.1</v>
      </c>
      <c r="Q1079" s="9">
        <v>347.1</v>
      </c>
      <c r="R1079" s="9">
        <v>347.1</v>
      </c>
      <c r="S1079" s="9">
        <v>347.1</v>
      </c>
      <c r="T1079" s="9">
        <v>347.1</v>
      </c>
    </row>
    <row r="1080" spans="1:20" x14ac:dyDescent="0.35">
      <c r="A1080">
        <f t="shared" si="33"/>
        <v>1080</v>
      </c>
      <c r="B1080" s="3" t="s">
        <v>70</v>
      </c>
      <c r="C1080" s="3" t="s">
        <v>74</v>
      </c>
      <c r="D1080" s="3" t="s">
        <v>69</v>
      </c>
      <c r="E1080">
        <v>2028</v>
      </c>
      <c r="F1080" s="3" t="str">
        <f t="shared" si="32"/>
        <v>AStorBONN2028</v>
      </c>
      <c r="G1080" s="9">
        <v>347.1</v>
      </c>
      <c r="H1080" s="9">
        <v>347.1</v>
      </c>
      <c r="I1080" s="9">
        <v>347.1</v>
      </c>
      <c r="J1080" s="9">
        <v>347.1</v>
      </c>
      <c r="K1080" s="9">
        <v>347.1</v>
      </c>
      <c r="L1080" s="9">
        <v>347.1</v>
      </c>
      <c r="M1080" s="9">
        <v>347.1</v>
      </c>
      <c r="N1080" s="9">
        <v>347.1</v>
      </c>
      <c r="O1080" s="9">
        <v>347.1</v>
      </c>
      <c r="P1080" s="9">
        <v>347.1</v>
      </c>
      <c r="Q1080" s="9">
        <v>347.1</v>
      </c>
      <c r="R1080" s="9">
        <v>347.1</v>
      </c>
      <c r="S1080" s="9">
        <v>347.1</v>
      </c>
      <c r="T1080" s="9">
        <v>347.1</v>
      </c>
    </row>
    <row r="1081" spans="1:20" x14ac:dyDescent="0.35">
      <c r="A1081">
        <f t="shared" si="33"/>
        <v>1081</v>
      </c>
      <c r="B1081" s="3" t="s">
        <v>70</v>
      </c>
      <c r="C1081" s="3" t="s">
        <v>74</v>
      </c>
      <c r="D1081" s="3" t="s">
        <v>69</v>
      </c>
      <c r="E1081">
        <v>2029</v>
      </c>
      <c r="F1081" s="3" t="str">
        <f t="shared" si="32"/>
        <v>AStorBONN2029</v>
      </c>
      <c r="G1081" s="9">
        <v>347.1</v>
      </c>
      <c r="H1081" s="9">
        <v>347.1</v>
      </c>
      <c r="I1081" s="9">
        <v>347.1</v>
      </c>
      <c r="J1081" s="9">
        <v>347.1</v>
      </c>
      <c r="K1081" s="9">
        <v>347.1</v>
      </c>
      <c r="L1081" s="9">
        <v>347.1</v>
      </c>
      <c r="M1081" s="9">
        <v>347.1</v>
      </c>
      <c r="N1081" s="9">
        <v>347.1</v>
      </c>
      <c r="O1081" s="9">
        <v>347.1</v>
      </c>
      <c r="P1081" s="9">
        <v>347.1</v>
      </c>
      <c r="Q1081" s="9">
        <v>347.1</v>
      </c>
      <c r="R1081" s="9">
        <v>347.1</v>
      </c>
      <c r="S1081" s="9">
        <v>347.1</v>
      </c>
      <c r="T1081" s="9">
        <v>347.1</v>
      </c>
    </row>
    <row r="1082" spans="1:20" x14ac:dyDescent="0.35">
      <c r="A1082">
        <f t="shared" si="33"/>
        <v>1082</v>
      </c>
      <c r="B1082" s="3" t="s">
        <v>70</v>
      </c>
      <c r="C1082" s="3" t="s">
        <v>75</v>
      </c>
      <c r="D1082" s="3" t="s">
        <v>17</v>
      </c>
      <c r="E1082">
        <v>2020</v>
      </c>
      <c r="F1082" s="3" t="str">
        <f t="shared" si="32"/>
        <v>AElevMICA2020</v>
      </c>
      <c r="G1082" s="9">
        <v>2467.5</v>
      </c>
      <c r="H1082" s="9">
        <v>2464.1999999999998</v>
      </c>
      <c r="I1082" s="9">
        <v>2448.9</v>
      </c>
      <c r="J1082" s="9">
        <v>2444.5</v>
      </c>
      <c r="K1082" s="9">
        <v>2427.6999999999998</v>
      </c>
      <c r="L1082" s="9">
        <v>2421.8000000000002</v>
      </c>
      <c r="M1082" s="9">
        <v>2419.6999999999998</v>
      </c>
      <c r="N1082" s="9">
        <v>2420.1999999999998</v>
      </c>
      <c r="O1082" s="9">
        <v>2440</v>
      </c>
      <c r="P1082" s="9">
        <v>2455.6999999999998</v>
      </c>
      <c r="Q1082" s="9">
        <v>2465.3000000000002</v>
      </c>
      <c r="R1082" s="9">
        <v>2465.3000000000002</v>
      </c>
      <c r="S1082" s="9">
        <v>2458.3000000000002</v>
      </c>
      <c r="T1082" s="9">
        <v>2455.8000000000002</v>
      </c>
    </row>
    <row r="1083" spans="1:20" x14ac:dyDescent="0.35">
      <c r="A1083">
        <f t="shared" si="33"/>
        <v>1083</v>
      </c>
      <c r="B1083" s="3" t="s">
        <v>70</v>
      </c>
      <c r="C1083" s="3" t="s">
        <v>75</v>
      </c>
      <c r="D1083" s="3" t="s">
        <v>17</v>
      </c>
      <c r="E1083">
        <v>2021</v>
      </c>
      <c r="F1083" s="3" t="str">
        <f t="shared" si="32"/>
        <v>AElevMICA2021</v>
      </c>
      <c r="G1083" s="9">
        <v>2462.6</v>
      </c>
      <c r="H1083" s="9">
        <v>2461.9</v>
      </c>
      <c r="I1083" s="9">
        <v>2447.8000000000002</v>
      </c>
      <c r="J1083" s="9">
        <v>2443.8000000000002</v>
      </c>
      <c r="K1083" s="9">
        <v>2428</v>
      </c>
      <c r="L1083" s="9">
        <v>2421.1</v>
      </c>
      <c r="M1083" s="9">
        <v>2419.1999999999998</v>
      </c>
      <c r="N1083" s="9">
        <v>2422.3000000000002</v>
      </c>
      <c r="O1083" s="9">
        <v>2447.6999999999998</v>
      </c>
      <c r="P1083" s="9">
        <v>2460.6</v>
      </c>
      <c r="Q1083" s="9">
        <v>2465.3000000000002</v>
      </c>
      <c r="R1083" s="9">
        <v>2465.3000000000002</v>
      </c>
      <c r="S1083" s="9">
        <v>2464.1</v>
      </c>
      <c r="T1083" s="9">
        <v>2455.6999999999998</v>
      </c>
    </row>
    <row r="1084" spans="1:20" x14ac:dyDescent="0.35">
      <c r="A1084">
        <f t="shared" si="33"/>
        <v>1084</v>
      </c>
      <c r="B1084" s="3" t="s">
        <v>70</v>
      </c>
      <c r="C1084" s="3" t="s">
        <v>75</v>
      </c>
      <c r="D1084" s="3" t="s">
        <v>17</v>
      </c>
      <c r="E1084">
        <v>2022</v>
      </c>
      <c r="F1084" s="3" t="str">
        <f t="shared" si="32"/>
        <v>AElevMICA2022</v>
      </c>
      <c r="G1084" s="9">
        <v>2456.3000000000002</v>
      </c>
      <c r="H1084" s="9">
        <v>2451.1999999999998</v>
      </c>
      <c r="I1084" s="9">
        <v>2436.9</v>
      </c>
      <c r="J1084" s="9">
        <v>2432.4</v>
      </c>
      <c r="K1084" s="9">
        <v>2420.4</v>
      </c>
      <c r="L1084" s="9">
        <v>2414.9</v>
      </c>
      <c r="M1084" s="9">
        <v>2407.6</v>
      </c>
      <c r="N1084" s="9">
        <v>2405</v>
      </c>
      <c r="O1084" s="9">
        <v>2438.6</v>
      </c>
      <c r="P1084" s="9">
        <v>2465.3000000000002</v>
      </c>
      <c r="Q1084" s="9">
        <v>2465.3000000000002</v>
      </c>
      <c r="R1084" s="9">
        <v>2465.3000000000002</v>
      </c>
      <c r="S1084" s="9">
        <v>2458.9</v>
      </c>
      <c r="T1084" s="9">
        <v>2450.6</v>
      </c>
    </row>
    <row r="1085" spans="1:20" x14ac:dyDescent="0.35">
      <c r="A1085">
        <f t="shared" si="33"/>
        <v>1085</v>
      </c>
      <c r="B1085" s="3" t="s">
        <v>70</v>
      </c>
      <c r="C1085" s="3" t="s">
        <v>75</v>
      </c>
      <c r="D1085" s="3" t="s">
        <v>17</v>
      </c>
      <c r="E1085">
        <v>2023</v>
      </c>
      <c r="F1085" s="3" t="str">
        <f t="shared" si="32"/>
        <v>AElevMICA2023</v>
      </c>
      <c r="G1085" s="9">
        <v>2450.1999999999998</v>
      </c>
      <c r="H1085" s="9">
        <v>2444.4</v>
      </c>
      <c r="I1085" s="9">
        <v>2429.4</v>
      </c>
      <c r="J1085" s="9">
        <v>2424.1999999999998</v>
      </c>
      <c r="K1085" s="9">
        <v>2411.4</v>
      </c>
      <c r="L1085" s="9">
        <v>2406.1999999999998</v>
      </c>
      <c r="M1085" s="9">
        <v>2404.8000000000002</v>
      </c>
      <c r="N1085" s="9">
        <v>2406.5</v>
      </c>
      <c r="O1085" s="9">
        <v>2437.6</v>
      </c>
      <c r="P1085" s="9">
        <v>2460.6</v>
      </c>
      <c r="Q1085" s="9">
        <v>2465.3000000000002</v>
      </c>
      <c r="R1085" s="9">
        <v>2465.3000000000002</v>
      </c>
      <c r="S1085" s="9">
        <v>2457.1</v>
      </c>
      <c r="T1085" s="9">
        <v>2446.6</v>
      </c>
    </row>
    <row r="1086" spans="1:20" x14ac:dyDescent="0.35">
      <c r="A1086">
        <f t="shared" si="33"/>
        <v>1086</v>
      </c>
      <c r="B1086" s="3" t="s">
        <v>70</v>
      </c>
      <c r="C1086" s="3" t="s">
        <v>75</v>
      </c>
      <c r="D1086" s="3" t="s">
        <v>17</v>
      </c>
      <c r="E1086">
        <v>2024</v>
      </c>
      <c r="F1086" s="3" t="str">
        <f t="shared" si="32"/>
        <v>AElevMICA2024</v>
      </c>
      <c r="G1086" s="9">
        <v>2444.4</v>
      </c>
      <c r="H1086" s="9">
        <v>2429.6999999999998</v>
      </c>
      <c r="I1086" s="9">
        <v>2414.1</v>
      </c>
      <c r="J1086" s="9">
        <v>2410.6</v>
      </c>
      <c r="K1086" s="9">
        <v>2394.1</v>
      </c>
      <c r="L1086" s="9">
        <v>2385.9</v>
      </c>
      <c r="M1086" s="9">
        <v>2386.4</v>
      </c>
      <c r="N1086" s="9">
        <v>2390.5</v>
      </c>
      <c r="O1086" s="9">
        <v>2428.6999999999998</v>
      </c>
      <c r="P1086" s="9">
        <v>2458.1999999999998</v>
      </c>
      <c r="Q1086" s="9">
        <v>2459.1</v>
      </c>
      <c r="R1086" s="9">
        <v>2452.3000000000002</v>
      </c>
      <c r="S1086" s="9">
        <v>2442.9</v>
      </c>
      <c r="T1086" s="9">
        <v>2424.4</v>
      </c>
    </row>
    <row r="1087" spans="1:20" x14ac:dyDescent="0.35">
      <c r="A1087">
        <f t="shared" si="33"/>
        <v>1087</v>
      </c>
      <c r="B1087" s="3" t="s">
        <v>70</v>
      </c>
      <c r="C1087" s="3" t="s">
        <v>75</v>
      </c>
      <c r="D1087" s="3" t="s">
        <v>17</v>
      </c>
      <c r="E1087">
        <v>2025</v>
      </c>
      <c r="F1087" s="3" t="str">
        <f t="shared" si="32"/>
        <v>AElevMICA2025</v>
      </c>
      <c r="G1087" s="9">
        <v>2414</v>
      </c>
      <c r="H1087" s="9">
        <v>2394.1</v>
      </c>
      <c r="I1087" s="9">
        <v>2385.3000000000002</v>
      </c>
      <c r="J1087" s="9">
        <v>2375.1999999999998</v>
      </c>
      <c r="K1087" s="9">
        <v>2366.5</v>
      </c>
      <c r="L1087" s="9">
        <v>2357.6</v>
      </c>
      <c r="M1087" s="9">
        <v>2355.5</v>
      </c>
      <c r="N1087" s="9">
        <v>2356.1</v>
      </c>
      <c r="O1087" s="9">
        <v>2385.5</v>
      </c>
      <c r="P1087" s="9">
        <v>2413.9</v>
      </c>
      <c r="Q1087" s="9">
        <v>2433.8000000000002</v>
      </c>
      <c r="R1087" s="9">
        <v>2432.3000000000002</v>
      </c>
      <c r="S1087" s="9">
        <v>2422.6999999999998</v>
      </c>
      <c r="T1087" s="9">
        <v>2412.5</v>
      </c>
    </row>
    <row r="1088" spans="1:20" x14ac:dyDescent="0.35">
      <c r="A1088">
        <f t="shared" si="33"/>
        <v>1088</v>
      </c>
      <c r="B1088" s="3" t="s">
        <v>70</v>
      </c>
      <c r="C1088" s="3" t="s">
        <v>75</v>
      </c>
      <c r="D1088" s="3" t="s">
        <v>17</v>
      </c>
      <c r="E1088">
        <v>2026</v>
      </c>
      <c r="F1088" s="3" t="str">
        <f t="shared" si="32"/>
        <v>AElevMICA2026</v>
      </c>
      <c r="G1088" s="9">
        <v>2405.6</v>
      </c>
      <c r="H1088" s="9">
        <v>2387.3000000000002</v>
      </c>
      <c r="I1088" s="9">
        <v>2380.1</v>
      </c>
      <c r="J1088" s="9">
        <v>2371.4</v>
      </c>
      <c r="K1088" s="9">
        <v>2376.1999999999998</v>
      </c>
      <c r="L1088" s="9">
        <v>2377.5</v>
      </c>
      <c r="M1088" s="9">
        <v>2369.1</v>
      </c>
      <c r="N1088" s="9">
        <v>2371.3000000000002</v>
      </c>
      <c r="O1088" s="9">
        <v>2413.8000000000002</v>
      </c>
      <c r="P1088" s="9">
        <v>2463.5</v>
      </c>
      <c r="Q1088" s="9">
        <v>2467</v>
      </c>
      <c r="R1088" s="9">
        <v>2466.3000000000002</v>
      </c>
      <c r="S1088" s="9">
        <v>2467</v>
      </c>
      <c r="T1088" s="9">
        <v>2457.4</v>
      </c>
    </row>
    <row r="1089" spans="1:20" x14ac:dyDescent="0.35">
      <c r="A1089">
        <f t="shared" si="33"/>
        <v>1089</v>
      </c>
      <c r="B1089" s="3" t="s">
        <v>70</v>
      </c>
      <c r="C1089" s="3" t="s">
        <v>75</v>
      </c>
      <c r="D1089" s="3" t="s">
        <v>17</v>
      </c>
      <c r="E1089">
        <v>2027</v>
      </c>
      <c r="F1089" s="3" t="str">
        <f t="shared" si="32"/>
        <v>AElevMICA2027</v>
      </c>
      <c r="G1089" s="9">
        <v>2456.1999999999998</v>
      </c>
      <c r="H1089" s="9">
        <v>2450.3000000000002</v>
      </c>
      <c r="I1089" s="9">
        <v>2438.5</v>
      </c>
      <c r="J1089" s="9">
        <v>2423.6</v>
      </c>
      <c r="K1089" s="9">
        <v>2417.1</v>
      </c>
      <c r="L1089" s="9">
        <v>2411.8000000000002</v>
      </c>
      <c r="M1089" s="9">
        <v>2397.5</v>
      </c>
      <c r="N1089" s="9">
        <v>2393.6999999999998</v>
      </c>
      <c r="O1089" s="9">
        <v>2425.8000000000002</v>
      </c>
      <c r="P1089" s="9">
        <v>2470.1</v>
      </c>
      <c r="Q1089" s="9">
        <v>2470.1</v>
      </c>
      <c r="R1089" s="9">
        <v>2469.4</v>
      </c>
      <c r="S1089" s="9">
        <v>2470.1</v>
      </c>
      <c r="T1089" s="9">
        <v>2468.6</v>
      </c>
    </row>
    <row r="1090" spans="1:20" x14ac:dyDescent="0.35">
      <c r="A1090">
        <f t="shared" si="33"/>
        <v>1090</v>
      </c>
      <c r="B1090" s="3" t="s">
        <v>70</v>
      </c>
      <c r="C1090" s="3" t="s">
        <v>75</v>
      </c>
      <c r="D1090" s="3" t="s">
        <v>17</v>
      </c>
      <c r="E1090">
        <v>2028</v>
      </c>
      <c r="F1090" s="3" t="str">
        <f t="shared" ref="F1090:F1153" si="34">_xlfn.CONCAT(B1090,C1090,D1090,E1090)</f>
        <v>AElevMICA2028</v>
      </c>
      <c r="G1090" s="9">
        <v>2467.5</v>
      </c>
      <c r="H1090" s="9">
        <v>2464.5</v>
      </c>
      <c r="I1090" s="9">
        <v>2449.6999999999998</v>
      </c>
      <c r="J1090" s="9">
        <v>2445.6</v>
      </c>
      <c r="K1090" s="9">
        <v>2429.6</v>
      </c>
      <c r="L1090" s="9">
        <v>2425.3000000000002</v>
      </c>
      <c r="M1090" s="9">
        <v>2423.6</v>
      </c>
      <c r="N1090" s="9">
        <v>2425.4</v>
      </c>
      <c r="O1090" s="9">
        <v>2447.5</v>
      </c>
      <c r="P1090" s="9">
        <v>2470.1</v>
      </c>
      <c r="Q1090" s="9">
        <v>2470.1</v>
      </c>
      <c r="R1090" s="9">
        <v>2469.6999999999998</v>
      </c>
      <c r="S1090" s="9">
        <v>2462.4</v>
      </c>
      <c r="T1090" s="9">
        <v>2452</v>
      </c>
    </row>
    <row r="1091" spans="1:20" x14ac:dyDescent="0.35">
      <c r="A1091">
        <f t="shared" ref="A1091:A1154" si="35">A1090+1</f>
        <v>1091</v>
      </c>
      <c r="B1091" s="3" t="s">
        <v>70</v>
      </c>
      <c r="C1091" s="3" t="s">
        <v>75</v>
      </c>
      <c r="D1091" s="3" t="s">
        <v>17</v>
      </c>
      <c r="E1091">
        <v>2029</v>
      </c>
      <c r="F1091" s="3" t="str">
        <f t="shared" si="34"/>
        <v>AElevMICA2029</v>
      </c>
      <c r="G1091" s="9">
        <v>2452.1999999999998</v>
      </c>
      <c r="H1091" s="9">
        <v>2446.1</v>
      </c>
      <c r="I1091" s="9">
        <v>2431.1</v>
      </c>
      <c r="J1091" s="9">
        <v>2425.9</v>
      </c>
      <c r="K1091" s="9">
        <v>2407.1</v>
      </c>
      <c r="L1091" s="9">
        <v>2360.9</v>
      </c>
      <c r="M1091" s="9">
        <v>2358.3000000000002</v>
      </c>
      <c r="N1091" s="9">
        <v>2355.6999999999998</v>
      </c>
      <c r="O1091" s="9">
        <v>2384</v>
      </c>
      <c r="P1091" s="9">
        <v>2431.1</v>
      </c>
      <c r="Q1091" s="9">
        <v>2470.1</v>
      </c>
      <c r="R1091" s="9">
        <v>2470.1</v>
      </c>
      <c r="S1091" s="9">
        <v>2470.1</v>
      </c>
      <c r="T1091" s="9">
        <v>2468.6</v>
      </c>
    </row>
    <row r="1092" spans="1:20" x14ac:dyDescent="0.35">
      <c r="A1092">
        <f t="shared" si="35"/>
        <v>1092</v>
      </c>
      <c r="B1092" s="3" t="s">
        <v>70</v>
      </c>
      <c r="C1092" s="3" t="s">
        <v>75</v>
      </c>
      <c r="D1092" s="3" t="s">
        <v>18</v>
      </c>
      <c r="E1092">
        <v>2020</v>
      </c>
      <c r="F1092" s="3" t="str">
        <f t="shared" si="34"/>
        <v>AElevREVELS2020</v>
      </c>
      <c r="G1092" s="9">
        <v>1875.6</v>
      </c>
      <c r="H1092" s="9">
        <v>1875.6</v>
      </c>
      <c r="I1092" s="9">
        <v>1875.6</v>
      </c>
      <c r="J1092" s="9">
        <v>1875.6</v>
      </c>
      <c r="K1092" s="9">
        <v>1875.6</v>
      </c>
      <c r="L1092" s="9">
        <v>1875.6</v>
      </c>
      <c r="M1092" s="9">
        <v>1875.6</v>
      </c>
      <c r="N1092" s="9">
        <v>1875.6</v>
      </c>
      <c r="O1092" s="9">
        <v>1875.6</v>
      </c>
      <c r="P1092" s="9">
        <v>1875.6</v>
      </c>
      <c r="Q1092" s="9">
        <v>1875.6</v>
      </c>
      <c r="R1092" s="9">
        <v>1875.6</v>
      </c>
      <c r="S1092" s="9">
        <v>1875.6</v>
      </c>
      <c r="T1092" s="9">
        <v>1875.6</v>
      </c>
    </row>
    <row r="1093" spans="1:20" x14ac:dyDescent="0.35">
      <c r="A1093">
        <f t="shared" si="35"/>
        <v>1093</v>
      </c>
      <c r="B1093" s="3" t="s">
        <v>70</v>
      </c>
      <c r="C1093" s="3" t="s">
        <v>75</v>
      </c>
      <c r="D1093" s="3" t="s">
        <v>18</v>
      </c>
      <c r="E1093">
        <v>2021</v>
      </c>
      <c r="F1093" s="3" t="str">
        <f t="shared" si="34"/>
        <v>AElevREVELS2021</v>
      </c>
      <c r="G1093" s="9">
        <v>1875.6</v>
      </c>
      <c r="H1093" s="9">
        <v>1875.6</v>
      </c>
      <c r="I1093" s="9">
        <v>1875.6</v>
      </c>
      <c r="J1093" s="9">
        <v>1875.6</v>
      </c>
      <c r="K1093" s="9">
        <v>1875.6</v>
      </c>
      <c r="L1093" s="9">
        <v>1875.6</v>
      </c>
      <c r="M1093" s="9">
        <v>1875.6</v>
      </c>
      <c r="N1093" s="9">
        <v>1875.6</v>
      </c>
      <c r="O1093" s="9">
        <v>1875.6</v>
      </c>
      <c r="P1093" s="9">
        <v>1875.6</v>
      </c>
      <c r="Q1093" s="9">
        <v>1875.6</v>
      </c>
      <c r="R1093" s="9">
        <v>1875.6</v>
      </c>
      <c r="S1093" s="9">
        <v>1875.6</v>
      </c>
      <c r="T1093" s="9">
        <v>1875.6</v>
      </c>
    </row>
    <row r="1094" spans="1:20" x14ac:dyDescent="0.35">
      <c r="A1094">
        <f t="shared" si="35"/>
        <v>1094</v>
      </c>
      <c r="B1094" s="3" t="s">
        <v>70</v>
      </c>
      <c r="C1094" s="3" t="s">
        <v>75</v>
      </c>
      <c r="D1094" s="3" t="s">
        <v>18</v>
      </c>
      <c r="E1094">
        <v>2022</v>
      </c>
      <c r="F1094" s="3" t="str">
        <f t="shared" si="34"/>
        <v>AElevREVELS2022</v>
      </c>
      <c r="G1094" s="9">
        <v>1875.6</v>
      </c>
      <c r="H1094" s="9">
        <v>1875.6</v>
      </c>
      <c r="I1094" s="9">
        <v>1875.6</v>
      </c>
      <c r="J1094" s="9">
        <v>1875.6</v>
      </c>
      <c r="K1094" s="9">
        <v>1875.6</v>
      </c>
      <c r="L1094" s="9">
        <v>1875.6</v>
      </c>
      <c r="M1094" s="9">
        <v>1875.6</v>
      </c>
      <c r="N1094" s="9">
        <v>1875.6</v>
      </c>
      <c r="O1094" s="9">
        <v>1875.6</v>
      </c>
      <c r="P1094" s="9">
        <v>1875.6</v>
      </c>
      <c r="Q1094" s="9">
        <v>1875.6</v>
      </c>
      <c r="R1094" s="9">
        <v>1875.6</v>
      </c>
      <c r="S1094" s="9">
        <v>1875.6</v>
      </c>
      <c r="T1094" s="9">
        <v>1875.6</v>
      </c>
    </row>
    <row r="1095" spans="1:20" x14ac:dyDescent="0.35">
      <c r="A1095">
        <f t="shared" si="35"/>
        <v>1095</v>
      </c>
      <c r="B1095" s="3" t="s">
        <v>70</v>
      </c>
      <c r="C1095" s="3" t="s">
        <v>75</v>
      </c>
      <c r="D1095" s="3" t="s">
        <v>18</v>
      </c>
      <c r="E1095">
        <v>2023</v>
      </c>
      <c r="F1095" s="3" t="str">
        <f t="shared" si="34"/>
        <v>AElevREVELS2023</v>
      </c>
      <c r="G1095" s="9">
        <v>1875.6</v>
      </c>
      <c r="H1095" s="9">
        <v>1875.6</v>
      </c>
      <c r="I1095" s="9">
        <v>1875.6</v>
      </c>
      <c r="J1095" s="9">
        <v>1875.6</v>
      </c>
      <c r="K1095" s="9">
        <v>1875.6</v>
      </c>
      <c r="L1095" s="9">
        <v>1875.6</v>
      </c>
      <c r="M1095" s="9">
        <v>1875.6</v>
      </c>
      <c r="N1095" s="9">
        <v>1875.6</v>
      </c>
      <c r="O1095" s="9">
        <v>1875.6</v>
      </c>
      <c r="P1095" s="9">
        <v>1875.6</v>
      </c>
      <c r="Q1095" s="9">
        <v>1875.6</v>
      </c>
      <c r="R1095" s="9">
        <v>1875.6</v>
      </c>
      <c r="S1095" s="9">
        <v>1875.6</v>
      </c>
      <c r="T1095" s="9">
        <v>1875.6</v>
      </c>
    </row>
    <row r="1096" spans="1:20" x14ac:dyDescent="0.35">
      <c r="A1096">
        <f t="shared" si="35"/>
        <v>1096</v>
      </c>
      <c r="B1096" s="3" t="s">
        <v>70</v>
      </c>
      <c r="C1096" s="3" t="s">
        <v>75</v>
      </c>
      <c r="D1096" s="3" t="s">
        <v>18</v>
      </c>
      <c r="E1096">
        <v>2024</v>
      </c>
      <c r="F1096" s="3" t="str">
        <f t="shared" si="34"/>
        <v>AElevREVELS2024</v>
      </c>
      <c r="G1096" s="9">
        <v>1875.6</v>
      </c>
      <c r="H1096" s="9">
        <v>1875.6</v>
      </c>
      <c r="I1096" s="9">
        <v>1875.6</v>
      </c>
      <c r="J1096" s="9">
        <v>1875.6</v>
      </c>
      <c r="K1096" s="9">
        <v>1875.6</v>
      </c>
      <c r="L1096" s="9">
        <v>1875.6</v>
      </c>
      <c r="M1096" s="9">
        <v>1875.6</v>
      </c>
      <c r="N1096" s="9">
        <v>1875.6</v>
      </c>
      <c r="O1096" s="9">
        <v>1875.6</v>
      </c>
      <c r="P1096" s="9">
        <v>1875.6</v>
      </c>
      <c r="Q1096" s="9">
        <v>1875.6</v>
      </c>
      <c r="R1096" s="9">
        <v>1875.6</v>
      </c>
      <c r="S1096" s="9">
        <v>1875.6</v>
      </c>
      <c r="T1096" s="9">
        <v>1875.6</v>
      </c>
    </row>
    <row r="1097" spans="1:20" x14ac:dyDescent="0.35">
      <c r="A1097">
        <f t="shared" si="35"/>
        <v>1097</v>
      </c>
      <c r="B1097" s="3" t="s">
        <v>70</v>
      </c>
      <c r="C1097" s="3" t="s">
        <v>75</v>
      </c>
      <c r="D1097" s="3" t="s">
        <v>18</v>
      </c>
      <c r="E1097">
        <v>2025</v>
      </c>
      <c r="F1097" s="3" t="str">
        <f t="shared" si="34"/>
        <v>AElevREVELS2025</v>
      </c>
      <c r="G1097" s="9">
        <v>1875.6</v>
      </c>
      <c r="H1097" s="9">
        <v>1875.6</v>
      </c>
      <c r="I1097" s="9">
        <v>1875.6</v>
      </c>
      <c r="J1097" s="9">
        <v>1875.6</v>
      </c>
      <c r="K1097" s="9">
        <v>1875.6</v>
      </c>
      <c r="L1097" s="9">
        <v>1875.6</v>
      </c>
      <c r="M1097" s="9">
        <v>1875.6</v>
      </c>
      <c r="N1097" s="9">
        <v>1875.6</v>
      </c>
      <c r="O1097" s="9">
        <v>1875.6</v>
      </c>
      <c r="P1097" s="9">
        <v>1875.6</v>
      </c>
      <c r="Q1097" s="9">
        <v>1875.6</v>
      </c>
      <c r="R1097" s="9">
        <v>1875.6</v>
      </c>
      <c r="S1097" s="9">
        <v>1875.6</v>
      </c>
      <c r="T1097" s="9">
        <v>1875.6</v>
      </c>
    </row>
    <row r="1098" spans="1:20" x14ac:dyDescent="0.35">
      <c r="A1098">
        <f t="shared" si="35"/>
        <v>1098</v>
      </c>
      <c r="B1098" s="3" t="s">
        <v>70</v>
      </c>
      <c r="C1098" s="3" t="s">
        <v>75</v>
      </c>
      <c r="D1098" s="3" t="s">
        <v>18</v>
      </c>
      <c r="E1098">
        <v>2026</v>
      </c>
      <c r="F1098" s="3" t="str">
        <f t="shared" si="34"/>
        <v>AElevREVELS2026</v>
      </c>
      <c r="G1098" s="9">
        <v>1875.6</v>
      </c>
      <c r="H1098" s="9">
        <v>1875.6</v>
      </c>
      <c r="I1098" s="9">
        <v>1875.6</v>
      </c>
      <c r="J1098" s="9">
        <v>1875.6</v>
      </c>
      <c r="K1098" s="9">
        <v>1875.6</v>
      </c>
      <c r="L1098" s="9">
        <v>1875.6</v>
      </c>
      <c r="M1098" s="9">
        <v>1875.6</v>
      </c>
      <c r="N1098" s="9">
        <v>1875.6</v>
      </c>
      <c r="O1098" s="9">
        <v>1875.6</v>
      </c>
      <c r="P1098" s="9">
        <v>1875.6</v>
      </c>
      <c r="Q1098" s="9">
        <v>1875.6</v>
      </c>
      <c r="R1098" s="9">
        <v>1875.6</v>
      </c>
      <c r="S1098" s="9">
        <v>1875.6</v>
      </c>
      <c r="T1098" s="9">
        <v>1875.6</v>
      </c>
    </row>
    <row r="1099" spans="1:20" x14ac:dyDescent="0.35">
      <c r="A1099">
        <f t="shared" si="35"/>
        <v>1099</v>
      </c>
      <c r="B1099" s="3" t="s">
        <v>70</v>
      </c>
      <c r="C1099" s="3" t="s">
        <v>75</v>
      </c>
      <c r="D1099" s="3" t="s">
        <v>18</v>
      </c>
      <c r="E1099">
        <v>2027</v>
      </c>
      <c r="F1099" s="3" t="str">
        <f t="shared" si="34"/>
        <v>AElevREVELS2027</v>
      </c>
      <c r="G1099" s="9">
        <v>1875.6</v>
      </c>
      <c r="H1099" s="9">
        <v>1875.6</v>
      </c>
      <c r="I1099" s="9">
        <v>1875.6</v>
      </c>
      <c r="J1099" s="9">
        <v>1875.6</v>
      </c>
      <c r="K1099" s="9">
        <v>1875.6</v>
      </c>
      <c r="L1099" s="9">
        <v>1875.6</v>
      </c>
      <c r="M1099" s="9">
        <v>1875.6</v>
      </c>
      <c r="N1099" s="9">
        <v>1875.6</v>
      </c>
      <c r="O1099" s="9">
        <v>1875.6</v>
      </c>
      <c r="P1099" s="9">
        <v>1875.6</v>
      </c>
      <c r="Q1099" s="9">
        <v>1875.6</v>
      </c>
      <c r="R1099" s="9">
        <v>1875.6</v>
      </c>
      <c r="S1099" s="9">
        <v>1875.6</v>
      </c>
      <c r="T1099" s="9">
        <v>1875.6</v>
      </c>
    </row>
    <row r="1100" spans="1:20" x14ac:dyDescent="0.35">
      <c r="A1100">
        <f t="shared" si="35"/>
        <v>1100</v>
      </c>
      <c r="B1100" s="3" t="s">
        <v>70</v>
      </c>
      <c r="C1100" s="3" t="s">
        <v>75</v>
      </c>
      <c r="D1100" s="3" t="s">
        <v>18</v>
      </c>
      <c r="E1100">
        <v>2028</v>
      </c>
      <c r="F1100" s="3" t="str">
        <f t="shared" si="34"/>
        <v>AElevREVELS2028</v>
      </c>
      <c r="G1100" s="9">
        <v>1875.6</v>
      </c>
      <c r="H1100" s="9">
        <v>1875.6</v>
      </c>
      <c r="I1100" s="9">
        <v>1875.6</v>
      </c>
      <c r="J1100" s="9">
        <v>1875.6</v>
      </c>
      <c r="K1100" s="9">
        <v>1875.6</v>
      </c>
      <c r="L1100" s="9">
        <v>1875.6</v>
      </c>
      <c r="M1100" s="9">
        <v>1875.6</v>
      </c>
      <c r="N1100" s="9">
        <v>1875.6</v>
      </c>
      <c r="O1100" s="9">
        <v>1875.6</v>
      </c>
      <c r="P1100" s="9">
        <v>1875.6</v>
      </c>
      <c r="Q1100" s="9">
        <v>1875.6</v>
      </c>
      <c r="R1100" s="9">
        <v>1875.6</v>
      </c>
      <c r="S1100" s="9">
        <v>1875.6</v>
      </c>
      <c r="T1100" s="9">
        <v>1875.6</v>
      </c>
    </row>
    <row r="1101" spans="1:20" x14ac:dyDescent="0.35">
      <c r="A1101">
        <f t="shared" si="35"/>
        <v>1101</v>
      </c>
      <c r="B1101" s="3" t="s">
        <v>70</v>
      </c>
      <c r="C1101" s="3" t="s">
        <v>75</v>
      </c>
      <c r="D1101" s="3" t="s">
        <v>18</v>
      </c>
      <c r="E1101">
        <v>2029</v>
      </c>
      <c r="F1101" s="3" t="str">
        <f t="shared" si="34"/>
        <v>AElevREVELS2029</v>
      </c>
      <c r="G1101" s="9">
        <v>1875.6</v>
      </c>
      <c r="H1101" s="9">
        <v>1875.6</v>
      </c>
      <c r="I1101" s="9">
        <v>1875.6</v>
      </c>
      <c r="J1101" s="9">
        <v>1875.6</v>
      </c>
      <c r="K1101" s="9">
        <v>1875.6</v>
      </c>
      <c r="L1101" s="9">
        <v>1875.6</v>
      </c>
      <c r="M1101" s="9">
        <v>1875.6</v>
      </c>
      <c r="N1101" s="9">
        <v>1875.6</v>
      </c>
      <c r="O1101" s="9">
        <v>1875.6</v>
      </c>
      <c r="P1101" s="9">
        <v>1875.6</v>
      </c>
      <c r="Q1101" s="9">
        <v>1875.6</v>
      </c>
      <c r="R1101" s="9">
        <v>1875.6</v>
      </c>
      <c r="S1101" s="9">
        <v>1875.6</v>
      </c>
      <c r="T1101" s="9">
        <v>1875.6</v>
      </c>
    </row>
    <row r="1102" spans="1:20" x14ac:dyDescent="0.35">
      <c r="A1102">
        <f t="shared" si="35"/>
        <v>1102</v>
      </c>
      <c r="B1102" s="3" t="s">
        <v>70</v>
      </c>
      <c r="C1102" s="3" t="s">
        <v>75</v>
      </c>
      <c r="D1102" s="3" t="s">
        <v>19</v>
      </c>
      <c r="E1102">
        <v>2020</v>
      </c>
      <c r="F1102" s="3" t="str">
        <f t="shared" si="34"/>
        <v>AElevARROW2020</v>
      </c>
      <c r="G1102" s="9">
        <v>1439.1</v>
      </c>
      <c r="H1102" s="9">
        <v>1429.1</v>
      </c>
      <c r="I1102" s="9">
        <v>1421.9</v>
      </c>
      <c r="J1102" s="9">
        <v>1401.5</v>
      </c>
      <c r="K1102" s="9">
        <v>1386.8</v>
      </c>
      <c r="L1102" s="9">
        <v>1387.4</v>
      </c>
      <c r="M1102" s="9">
        <v>1390.3</v>
      </c>
      <c r="N1102" s="9">
        <v>1395.2</v>
      </c>
      <c r="O1102" s="9">
        <v>1412.3</v>
      </c>
      <c r="P1102" s="9">
        <v>1427.9</v>
      </c>
      <c r="Q1102" s="9">
        <v>1439.4</v>
      </c>
      <c r="R1102" s="9">
        <v>1438.3</v>
      </c>
      <c r="S1102" s="9">
        <v>1438.8</v>
      </c>
      <c r="T1102" s="9">
        <v>1442.8</v>
      </c>
    </row>
    <row r="1103" spans="1:20" x14ac:dyDescent="0.35">
      <c r="A1103">
        <f t="shared" si="35"/>
        <v>1103</v>
      </c>
      <c r="B1103" s="3" t="s">
        <v>70</v>
      </c>
      <c r="C1103" s="3" t="s">
        <v>75</v>
      </c>
      <c r="D1103" s="3" t="s">
        <v>19</v>
      </c>
      <c r="E1103">
        <v>2021</v>
      </c>
      <c r="F1103" s="3" t="str">
        <f t="shared" si="34"/>
        <v>AElevARROW2021</v>
      </c>
      <c r="G1103" s="9">
        <v>1439.1</v>
      </c>
      <c r="H1103" s="9">
        <v>1426.9</v>
      </c>
      <c r="I1103" s="9">
        <v>1418.5</v>
      </c>
      <c r="J1103" s="9">
        <v>1398.3</v>
      </c>
      <c r="K1103" s="9">
        <v>1384.3</v>
      </c>
      <c r="L1103" s="9">
        <v>1388</v>
      </c>
      <c r="M1103" s="9">
        <v>1390.6</v>
      </c>
      <c r="N1103" s="9">
        <v>1395.6</v>
      </c>
      <c r="O1103" s="9">
        <v>1409.5</v>
      </c>
      <c r="P1103" s="9">
        <v>1406.2</v>
      </c>
      <c r="Q1103" s="9">
        <v>1438.4</v>
      </c>
      <c r="R1103" s="9">
        <v>1442.9</v>
      </c>
      <c r="S1103" s="9">
        <v>1443.4</v>
      </c>
      <c r="T1103" s="9">
        <v>1442.1</v>
      </c>
    </row>
    <row r="1104" spans="1:20" x14ac:dyDescent="0.35">
      <c r="A1104">
        <f t="shared" si="35"/>
        <v>1104</v>
      </c>
      <c r="B1104" s="3" t="s">
        <v>70</v>
      </c>
      <c r="C1104" s="3" t="s">
        <v>75</v>
      </c>
      <c r="D1104" s="3" t="s">
        <v>19</v>
      </c>
      <c r="E1104">
        <v>2022</v>
      </c>
      <c r="F1104" s="3" t="str">
        <f t="shared" si="34"/>
        <v>AElevARROW2022</v>
      </c>
      <c r="G1104" s="9">
        <v>1438.2</v>
      </c>
      <c r="H1104" s="9">
        <v>1435.8</v>
      </c>
      <c r="I1104" s="9">
        <v>1427.4</v>
      </c>
      <c r="J1104" s="9">
        <v>1408.8</v>
      </c>
      <c r="K1104" s="9">
        <v>1393.2</v>
      </c>
      <c r="L1104" s="9">
        <v>1377.9</v>
      </c>
      <c r="M1104" s="9">
        <v>1384</v>
      </c>
      <c r="N1104" s="9">
        <v>1386.1</v>
      </c>
      <c r="O1104" s="9">
        <v>1405.3</v>
      </c>
      <c r="P1104" s="9">
        <v>1420.3</v>
      </c>
      <c r="Q1104" s="9">
        <v>1439.5</v>
      </c>
      <c r="R1104" s="9">
        <v>1437.7</v>
      </c>
      <c r="S1104" s="9">
        <v>1437.8</v>
      </c>
      <c r="T1104" s="9">
        <v>1444</v>
      </c>
    </row>
    <row r="1105" spans="1:20" x14ac:dyDescent="0.35">
      <c r="A1105">
        <f t="shared" si="35"/>
        <v>1105</v>
      </c>
      <c r="B1105" s="3" t="s">
        <v>70</v>
      </c>
      <c r="C1105" s="3" t="s">
        <v>75</v>
      </c>
      <c r="D1105" s="3" t="s">
        <v>19</v>
      </c>
      <c r="E1105">
        <v>2023</v>
      </c>
      <c r="F1105" s="3" t="str">
        <f t="shared" si="34"/>
        <v>AElevARROW2023</v>
      </c>
      <c r="G1105" s="9">
        <v>1442.1</v>
      </c>
      <c r="H1105" s="9">
        <v>1436.7</v>
      </c>
      <c r="I1105" s="9">
        <v>1424</v>
      </c>
      <c r="J1105" s="9">
        <v>1403.7</v>
      </c>
      <c r="K1105" s="9">
        <v>1386.7</v>
      </c>
      <c r="L1105" s="9">
        <v>1385.9</v>
      </c>
      <c r="M1105" s="9">
        <v>1389.6</v>
      </c>
      <c r="N1105" s="9">
        <v>1392.3</v>
      </c>
      <c r="O1105" s="9">
        <v>1411</v>
      </c>
      <c r="P1105" s="9">
        <v>1417.8</v>
      </c>
      <c r="Q1105" s="9">
        <v>1432.8</v>
      </c>
      <c r="R1105" s="9">
        <v>1429.7</v>
      </c>
      <c r="S1105" s="9">
        <v>1429.4</v>
      </c>
      <c r="T1105" s="9">
        <v>1431.8</v>
      </c>
    </row>
    <row r="1106" spans="1:20" x14ac:dyDescent="0.35">
      <c r="A1106">
        <f t="shared" si="35"/>
        <v>1106</v>
      </c>
      <c r="B1106" s="3" t="s">
        <v>70</v>
      </c>
      <c r="C1106" s="3" t="s">
        <v>75</v>
      </c>
      <c r="D1106" s="3" t="s">
        <v>19</v>
      </c>
      <c r="E1106">
        <v>2024</v>
      </c>
      <c r="F1106" s="3" t="str">
        <f t="shared" si="34"/>
        <v>AElevARROW2024</v>
      </c>
      <c r="G1106" s="9">
        <v>1434.4</v>
      </c>
      <c r="H1106" s="9">
        <v>1439</v>
      </c>
      <c r="I1106" s="9">
        <v>1436.2</v>
      </c>
      <c r="J1106" s="9">
        <v>1421</v>
      </c>
      <c r="K1106" s="9">
        <v>1405.7</v>
      </c>
      <c r="L1106" s="9">
        <v>1407.1</v>
      </c>
      <c r="M1106" s="9">
        <v>1410.8</v>
      </c>
      <c r="N1106" s="9">
        <v>1412.5</v>
      </c>
      <c r="O1106" s="9">
        <v>1411.5</v>
      </c>
      <c r="P1106" s="9">
        <v>1387.3</v>
      </c>
      <c r="Q1106" s="9">
        <v>1387.4</v>
      </c>
      <c r="R1106" s="9">
        <v>1386.7</v>
      </c>
      <c r="S1106" s="9">
        <v>1387.4</v>
      </c>
      <c r="T1106" s="9">
        <v>1399.9</v>
      </c>
    </row>
    <row r="1107" spans="1:20" x14ac:dyDescent="0.35">
      <c r="A1107">
        <f t="shared" si="35"/>
        <v>1107</v>
      </c>
      <c r="B1107" s="3" t="s">
        <v>70</v>
      </c>
      <c r="C1107" s="3" t="s">
        <v>75</v>
      </c>
      <c r="D1107" s="3" t="s">
        <v>19</v>
      </c>
      <c r="E1107">
        <v>2025</v>
      </c>
      <c r="F1107" s="3" t="str">
        <f t="shared" si="34"/>
        <v>AElevARROW2025</v>
      </c>
      <c r="G1107" s="9">
        <v>1402.6</v>
      </c>
      <c r="H1107" s="9">
        <v>1397.5</v>
      </c>
      <c r="I1107" s="9">
        <v>1381.9</v>
      </c>
      <c r="J1107" s="9">
        <v>1387.7</v>
      </c>
      <c r="K1107" s="9">
        <v>1393.5</v>
      </c>
      <c r="L1107" s="9">
        <v>1399.3</v>
      </c>
      <c r="M1107" s="9">
        <v>1402.1</v>
      </c>
      <c r="N1107" s="9">
        <v>1407.5</v>
      </c>
      <c r="O1107" s="9">
        <v>1430</v>
      </c>
      <c r="P1107" s="9">
        <v>1441.1</v>
      </c>
      <c r="Q1107" s="9">
        <v>1430.3</v>
      </c>
      <c r="R1107" s="9">
        <v>1424.5</v>
      </c>
      <c r="S1107" s="9">
        <v>1427.2</v>
      </c>
      <c r="T1107" s="9">
        <v>1426.5</v>
      </c>
    </row>
    <row r="1108" spans="1:20" x14ac:dyDescent="0.35">
      <c r="A1108">
        <f t="shared" si="35"/>
        <v>1108</v>
      </c>
      <c r="B1108" s="3" t="s">
        <v>70</v>
      </c>
      <c r="C1108" s="3" t="s">
        <v>75</v>
      </c>
      <c r="D1108" s="3" t="s">
        <v>19</v>
      </c>
      <c r="E1108">
        <v>2026</v>
      </c>
      <c r="F1108" s="3" t="str">
        <f t="shared" si="34"/>
        <v>AElevARROW2026</v>
      </c>
      <c r="G1108" s="9">
        <v>1432.5</v>
      </c>
      <c r="H1108" s="9">
        <v>1438.1</v>
      </c>
      <c r="I1108" s="9">
        <v>1423.4</v>
      </c>
      <c r="J1108" s="9">
        <v>1429.9</v>
      </c>
      <c r="K1108" s="9">
        <v>1411.4</v>
      </c>
      <c r="L1108" s="9">
        <v>1396.7</v>
      </c>
      <c r="M1108" s="9">
        <v>1399.3</v>
      </c>
      <c r="N1108" s="9">
        <v>1406.9</v>
      </c>
      <c r="O1108" s="9">
        <v>1419.4</v>
      </c>
      <c r="P1108" s="9">
        <v>1428.4</v>
      </c>
      <c r="Q1108" s="9">
        <v>1444</v>
      </c>
      <c r="R1108" s="9">
        <v>1444</v>
      </c>
      <c r="S1108" s="9">
        <v>1442.8</v>
      </c>
      <c r="T1108" s="9">
        <v>1444</v>
      </c>
    </row>
    <row r="1109" spans="1:20" x14ac:dyDescent="0.35">
      <c r="A1109">
        <f t="shared" si="35"/>
        <v>1109</v>
      </c>
      <c r="B1109" s="3" t="s">
        <v>70</v>
      </c>
      <c r="C1109" s="3" t="s">
        <v>75</v>
      </c>
      <c r="D1109" s="3" t="s">
        <v>19</v>
      </c>
      <c r="E1109">
        <v>2027</v>
      </c>
      <c r="F1109" s="3" t="str">
        <f t="shared" si="34"/>
        <v>AElevARROW2027</v>
      </c>
      <c r="G1109" s="9">
        <v>1442.1</v>
      </c>
      <c r="H1109" s="9">
        <v>1437.8</v>
      </c>
      <c r="I1109" s="9">
        <v>1427.6</v>
      </c>
      <c r="J1109" s="9">
        <v>1409.2</v>
      </c>
      <c r="K1109" s="9">
        <v>1392.5</v>
      </c>
      <c r="L1109" s="9">
        <v>1387.4</v>
      </c>
      <c r="M1109" s="9">
        <v>1395.2</v>
      </c>
      <c r="N1109" s="9">
        <v>1405.9</v>
      </c>
      <c r="O1109" s="9">
        <v>1410.9</v>
      </c>
      <c r="P1109" s="9">
        <v>1421.6</v>
      </c>
      <c r="Q1109" s="9">
        <v>1444</v>
      </c>
      <c r="R1109" s="9">
        <v>1444</v>
      </c>
      <c r="S1109" s="9">
        <v>1444</v>
      </c>
      <c r="T1109" s="9">
        <v>1441</v>
      </c>
    </row>
    <row r="1110" spans="1:20" x14ac:dyDescent="0.35">
      <c r="A1110">
        <f t="shared" si="35"/>
        <v>1110</v>
      </c>
      <c r="B1110" s="3" t="s">
        <v>70</v>
      </c>
      <c r="C1110" s="3" t="s">
        <v>75</v>
      </c>
      <c r="D1110" s="3" t="s">
        <v>19</v>
      </c>
      <c r="E1110">
        <v>2028</v>
      </c>
      <c r="F1110" s="3" t="str">
        <f t="shared" si="34"/>
        <v>AElevARROW2028</v>
      </c>
      <c r="G1110" s="9">
        <v>1439.1</v>
      </c>
      <c r="H1110" s="9">
        <v>1428.8</v>
      </c>
      <c r="I1110" s="9">
        <v>1421.2</v>
      </c>
      <c r="J1110" s="9">
        <v>1401.5</v>
      </c>
      <c r="K1110" s="9">
        <v>1389.1</v>
      </c>
      <c r="L1110" s="9">
        <v>1389.4</v>
      </c>
      <c r="M1110" s="9">
        <v>1390.4</v>
      </c>
      <c r="N1110" s="9">
        <v>1392.1</v>
      </c>
      <c r="O1110" s="9">
        <v>1405.7</v>
      </c>
      <c r="P1110" s="9">
        <v>1425.7</v>
      </c>
      <c r="Q1110" s="9">
        <v>1440.6</v>
      </c>
      <c r="R1110" s="9">
        <v>1439.3</v>
      </c>
      <c r="S1110" s="9">
        <v>1441.4</v>
      </c>
      <c r="T1110" s="9">
        <v>1444</v>
      </c>
    </row>
    <row r="1111" spans="1:20" x14ac:dyDescent="0.35">
      <c r="A1111">
        <f t="shared" si="35"/>
        <v>1111</v>
      </c>
      <c r="B1111" s="3" t="s">
        <v>70</v>
      </c>
      <c r="C1111" s="3" t="s">
        <v>75</v>
      </c>
      <c r="D1111" s="3" t="s">
        <v>19</v>
      </c>
      <c r="E1111">
        <v>2029</v>
      </c>
      <c r="F1111" s="3" t="str">
        <f t="shared" si="34"/>
        <v>AElevARROW2029</v>
      </c>
      <c r="G1111" s="9">
        <v>1442.1</v>
      </c>
      <c r="H1111" s="9">
        <v>1438.8</v>
      </c>
      <c r="I1111" s="9">
        <v>1431.1</v>
      </c>
      <c r="J1111" s="9">
        <v>1411.3</v>
      </c>
      <c r="K1111" s="9">
        <v>1395.4</v>
      </c>
      <c r="L1111" s="9">
        <v>1391.7</v>
      </c>
      <c r="M1111" s="9">
        <v>1398.9</v>
      </c>
      <c r="N1111" s="9">
        <v>1410.7</v>
      </c>
      <c r="O1111" s="9">
        <v>1417</v>
      </c>
      <c r="P1111" s="9">
        <v>1431.7</v>
      </c>
      <c r="Q1111" s="9">
        <v>1444</v>
      </c>
      <c r="R1111" s="9">
        <v>1444</v>
      </c>
      <c r="S1111" s="9">
        <v>1444</v>
      </c>
      <c r="T1111" s="9">
        <v>1441</v>
      </c>
    </row>
    <row r="1112" spans="1:20" x14ac:dyDescent="0.35">
      <c r="A1112">
        <f t="shared" si="35"/>
        <v>1112</v>
      </c>
      <c r="B1112" s="3" t="s">
        <v>70</v>
      </c>
      <c r="C1112" s="3" t="s">
        <v>75</v>
      </c>
      <c r="D1112" s="3" t="s">
        <v>20</v>
      </c>
      <c r="E1112">
        <v>2020</v>
      </c>
      <c r="F1112" s="3" t="str">
        <f t="shared" si="34"/>
        <v>AElevLIBBY2020</v>
      </c>
      <c r="G1112" s="9">
        <v>2444.8000000000002</v>
      </c>
      <c r="H1112" s="9">
        <v>2435</v>
      </c>
      <c r="I1112" s="9">
        <v>2411</v>
      </c>
      <c r="J1112" s="9">
        <v>2382.8000000000002</v>
      </c>
      <c r="K1112" s="9">
        <v>2365.3000000000002</v>
      </c>
      <c r="L1112" s="9">
        <v>2296.1999999999998</v>
      </c>
      <c r="M1112" s="9">
        <v>2301.5</v>
      </c>
      <c r="N1112" s="9">
        <v>2308.1999999999998</v>
      </c>
      <c r="O1112" s="9">
        <v>2387.5</v>
      </c>
      <c r="P1112" s="9">
        <v>2434.6</v>
      </c>
      <c r="Q1112" s="9">
        <v>2445.9</v>
      </c>
      <c r="R1112" s="9">
        <v>2445.9</v>
      </c>
      <c r="S1112" s="9">
        <v>2443.9</v>
      </c>
      <c r="T1112" s="9">
        <v>2447.3000000000002</v>
      </c>
    </row>
    <row r="1113" spans="1:20" x14ac:dyDescent="0.35">
      <c r="A1113">
        <f t="shared" si="35"/>
        <v>1113</v>
      </c>
      <c r="B1113" s="3" t="s">
        <v>70</v>
      </c>
      <c r="C1113" s="3" t="s">
        <v>75</v>
      </c>
      <c r="D1113" s="3" t="s">
        <v>20</v>
      </c>
      <c r="E1113">
        <v>2021</v>
      </c>
      <c r="F1113" s="3" t="str">
        <f t="shared" si="34"/>
        <v>AElevLIBBY2021</v>
      </c>
      <c r="G1113" s="9">
        <v>2446.1</v>
      </c>
      <c r="H1113" s="9">
        <v>2431</v>
      </c>
      <c r="I1113" s="9">
        <v>2411</v>
      </c>
      <c r="J1113" s="9">
        <v>2384</v>
      </c>
      <c r="K1113" s="9">
        <v>2374.6</v>
      </c>
      <c r="L1113" s="9">
        <v>2375.1999999999998</v>
      </c>
      <c r="M1113" s="9">
        <v>2377.9</v>
      </c>
      <c r="N1113" s="9">
        <v>2396.1</v>
      </c>
      <c r="O1113" s="9">
        <v>2418</v>
      </c>
      <c r="P1113" s="9">
        <v>2435.6</v>
      </c>
      <c r="Q1113" s="9">
        <v>2453.1</v>
      </c>
      <c r="R1113" s="9">
        <v>2454.5</v>
      </c>
      <c r="S1113" s="9">
        <v>2453.3000000000002</v>
      </c>
      <c r="T1113" s="9">
        <v>2449</v>
      </c>
    </row>
    <row r="1114" spans="1:20" x14ac:dyDescent="0.35">
      <c r="A1114">
        <f t="shared" si="35"/>
        <v>1114</v>
      </c>
      <c r="B1114" s="3" t="s">
        <v>70</v>
      </c>
      <c r="C1114" s="3" t="s">
        <v>75</v>
      </c>
      <c r="D1114" s="3" t="s">
        <v>20</v>
      </c>
      <c r="E1114">
        <v>2022</v>
      </c>
      <c r="F1114" s="3" t="str">
        <f t="shared" si="34"/>
        <v>AElevLIBBY2022</v>
      </c>
      <c r="G1114" s="9">
        <v>2450.4</v>
      </c>
      <c r="H1114" s="9">
        <v>2435</v>
      </c>
      <c r="I1114" s="9">
        <v>2411</v>
      </c>
      <c r="J1114" s="9">
        <v>2406.6</v>
      </c>
      <c r="K1114" s="9">
        <v>2396.5</v>
      </c>
      <c r="L1114" s="9">
        <v>2393.4</v>
      </c>
      <c r="M1114" s="9">
        <v>2394.8000000000002</v>
      </c>
      <c r="N1114" s="9">
        <v>2403.4</v>
      </c>
      <c r="O1114" s="9">
        <v>2429.1999999999998</v>
      </c>
      <c r="P1114" s="9">
        <v>2452</v>
      </c>
      <c r="Q1114" s="9">
        <v>2454</v>
      </c>
      <c r="R1114" s="9">
        <v>2453.1</v>
      </c>
      <c r="S1114" s="9">
        <v>2451.1999999999998</v>
      </c>
      <c r="T1114" s="9">
        <v>2449</v>
      </c>
    </row>
    <row r="1115" spans="1:20" x14ac:dyDescent="0.35">
      <c r="A1115">
        <f t="shared" si="35"/>
        <v>1115</v>
      </c>
      <c r="B1115" s="3" t="s">
        <v>70</v>
      </c>
      <c r="C1115" s="3" t="s">
        <v>75</v>
      </c>
      <c r="D1115" s="3" t="s">
        <v>20</v>
      </c>
      <c r="E1115">
        <v>2023</v>
      </c>
      <c r="F1115" s="3" t="str">
        <f t="shared" si="34"/>
        <v>AElevLIBBY2023</v>
      </c>
      <c r="G1115" s="9">
        <v>2450.1999999999998</v>
      </c>
      <c r="H1115" s="9">
        <v>2435</v>
      </c>
      <c r="I1115" s="9">
        <v>2415.6999999999998</v>
      </c>
      <c r="J1115" s="9">
        <v>2414</v>
      </c>
      <c r="K1115" s="9">
        <v>2408.6999999999998</v>
      </c>
      <c r="L1115" s="9">
        <v>2411.3000000000002</v>
      </c>
      <c r="M1115" s="9">
        <v>2414.8000000000002</v>
      </c>
      <c r="N1115" s="9">
        <v>2423.1999999999998</v>
      </c>
      <c r="O1115" s="9">
        <v>2434.1</v>
      </c>
      <c r="P1115" s="9">
        <v>2450.4</v>
      </c>
      <c r="Q1115" s="9">
        <v>2454</v>
      </c>
      <c r="R1115" s="9">
        <v>2453.1</v>
      </c>
      <c r="S1115" s="9">
        <v>2451.1999999999998</v>
      </c>
      <c r="T1115" s="9">
        <v>2449</v>
      </c>
    </row>
    <row r="1116" spans="1:20" x14ac:dyDescent="0.35">
      <c r="A1116">
        <f t="shared" si="35"/>
        <v>1116</v>
      </c>
      <c r="B1116" s="3" t="s">
        <v>70</v>
      </c>
      <c r="C1116" s="3" t="s">
        <v>75</v>
      </c>
      <c r="D1116" s="3" t="s">
        <v>20</v>
      </c>
      <c r="E1116">
        <v>2024</v>
      </c>
      <c r="F1116" s="3" t="str">
        <f t="shared" si="34"/>
        <v>AElevLIBBY2024</v>
      </c>
      <c r="G1116" s="9">
        <v>2452</v>
      </c>
      <c r="H1116" s="9">
        <v>2435</v>
      </c>
      <c r="I1116" s="9">
        <v>2412.8000000000002</v>
      </c>
      <c r="J1116" s="9">
        <v>2407.8000000000002</v>
      </c>
      <c r="K1116" s="9">
        <v>2409.3000000000002</v>
      </c>
      <c r="L1116" s="9">
        <v>2418.1999999999998</v>
      </c>
      <c r="M1116" s="9">
        <v>2422.1999999999998</v>
      </c>
      <c r="N1116" s="9">
        <v>2426.4</v>
      </c>
      <c r="O1116" s="9">
        <v>2435.1999999999998</v>
      </c>
      <c r="P1116" s="9">
        <v>2437.5</v>
      </c>
      <c r="Q1116" s="9">
        <v>2437.9</v>
      </c>
      <c r="R1116" s="9">
        <v>2436.9</v>
      </c>
      <c r="S1116" s="9">
        <v>2434.4</v>
      </c>
      <c r="T1116" s="9">
        <v>2431.6</v>
      </c>
    </row>
    <row r="1117" spans="1:20" x14ac:dyDescent="0.35">
      <c r="A1117">
        <f t="shared" si="35"/>
        <v>1117</v>
      </c>
      <c r="B1117" s="3" t="s">
        <v>70</v>
      </c>
      <c r="C1117" s="3" t="s">
        <v>75</v>
      </c>
      <c r="D1117" s="3" t="s">
        <v>20</v>
      </c>
      <c r="E1117">
        <v>2025</v>
      </c>
      <c r="F1117" s="3" t="str">
        <f t="shared" si="34"/>
        <v>AElevLIBBY2025</v>
      </c>
      <c r="G1117" s="9">
        <v>2431.8000000000002</v>
      </c>
      <c r="H1117" s="9">
        <v>2430.3000000000002</v>
      </c>
      <c r="I1117" s="9">
        <v>2411</v>
      </c>
      <c r="J1117" s="9">
        <v>2400.3000000000002</v>
      </c>
      <c r="K1117" s="9">
        <v>2396.3000000000002</v>
      </c>
      <c r="L1117" s="9">
        <v>2393.9</v>
      </c>
      <c r="M1117" s="9">
        <v>2394.8000000000002</v>
      </c>
      <c r="N1117" s="9">
        <v>2403.1999999999998</v>
      </c>
      <c r="O1117" s="9">
        <v>2418.3000000000002</v>
      </c>
      <c r="P1117" s="9">
        <v>2436.8000000000002</v>
      </c>
      <c r="Q1117" s="9">
        <v>2443.6</v>
      </c>
      <c r="R1117" s="9">
        <v>2443</v>
      </c>
      <c r="S1117" s="9">
        <v>2441.8000000000002</v>
      </c>
      <c r="T1117" s="9">
        <v>2439</v>
      </c>
    </row>
    <row r="1118" spans="1:20" x14ac:dyDescent="0.35">
      <c r="A1118">
        <f t="shared" si="35"/>
        <v>1118</v>
      </c>
      <c r="B1118" s="3" t="s">
        <v>70</v>
      </c>
      <c r="C1118" s="3" t="s">
        <v>75</v>
      </c>
      <c r="D1118" s="3" t="s">
        <v>20</v>
      </c>
      <c r="E1118">
        <v>2026</v>
      </c>
      <c r="F1118" s="3" t="str">
        <f t="shared" si="34"/>
        <v>AElevLIBBY2026</v>
      </c>
      <c r="G1118" s="9">
        <v>2439.9</v>
      </c>
      <c r="H1118" s="9">
        <v>2435</v>
      </c>
      <c r="I1118" s="9">
        <v>2411</v>
      </c>
      <c r="J1118" s="9">
        <v>2410.1</v>
      </c>
      <c r="K1118" s="9">
        <v>2388.3000000000002</v>
      </c>
      <c r="L1118" s="9">
        <v>2342.9</v>
      </c>
      <c r="M1118" s="9">
        <v>2325.1999999999998</v>
      </c>
      <c r="N1118" s="9">
        <v>2347.3000000000002</v>
      </c>
      <c r="O1118" s="9">
        <v>2383.6</v>
      </c>
      <c r="P1118" s="9">
        <v>2422.8000000000002</v>
      </c>
      <c r="Q1118" s="9">
        <v>2431.3000000000002</v>
      </c>
      <c r="R1118" s="9">
        <v>2430.1999999999998</v>
      </c>
      <c r="S1118" s="9">
        <v>2427.9</v>
      </c>
      <c r="T1118" s="9">
        <v>2426.6</v>
      </c>
    </row>
    <row r="1119" spans="1:20" x14ac:dyDescent="0.35">
      <c r="A1119">
        <f t="shared" si="35"/>
        <v>1119</v>
      </c>
      <c r="B1119" s="3" t="s">
        <v>70</v>
      </c>
      <c r="C1119" s="3" t="s">
        <v>75</v>
      </c>
      <c r="D1119" s="3" t="s">
        <v>20</v>
      </c>
      <c r="E1119">
        <v>2027</v>
      </c>
      <c r="F1119" s="3" t="str">
        <f t="shared" si="34"/>
        <v>AElevLIBBY2027</v>
      </c>
      <c r="G1119" s="9">
        <v>2428.6999999999998</v>
      </c>
      <c r="H1119" s="9">
        <v>2430.1999999999998</v>
      </c>
      <c r="I1119" s="9">
        <v>2411</v>
      </c>
      <c r="J1119" s="9">
        <v>2358.1999999999998</v>
      </c>
      <c r="K1119" s="9">
        <v>2324.1</v>
      </c>
      <c r="L1119" s="9">
        <v>2291.1</v>
      </c>
      <c r="M1119" s="9">
        <v>2307</v>
      </c>
      <c r="N1119" s="9">
        <v>2346.6999999999998</v>
      </c>
      <c r="O1119" s="9">
        <v>2390.3000000000002</v>
      </c>
      <c r="P1119" s="9">
        <v>2451.1</v>
      </c>
      <c r="Q1119" s="9">
        <v>2459</v>
      </c>
      <c r="R1119" s="9">
        <v>2459</v>
      </c>
      <c r="S1119" s="9">
        <v>2458</v>
      </c>
      <c r="T1119" s="9">
        <v>2449</v>
      </c>
    </row>
    <row r="1120" spans="1:20" x14ac:dyDescent="0.35">
      <c r="A1120">
        <f t="shared" si="35"/>
        <v>1120</v>
      </c>
      <c r="B1120" s="3" t="s">
        <v>70</v>
      </c>
      <c r="C1120" s="3" t="s">
        <v>75</v>
      </c>
      <c r="D1120" s="3" t="s">
        <v>20</v>
      </c>
      <c r="E1120">
        <v>2028</v>
      </c>
      <c r="F1120" s="3" t="str">
        <f t="shared" si="34"/>
        <v>AElevLIBBY2028</v>
      </c>
      <c r="G1120" s="9">
        <v>2452.1999999999998</v>
      </c>
      <c r="H1120" s="9">
        <v>2435</v>
      </c>
      <c r="I1120" s="9">
        <v>2426.6999999999998</v>
      </c>
      <c r="J1120" s="9">
        <v>2410.4</v>
      </c>
      <c r="K1120" s="9">
        <v>2412.6</v>
      </c>
      <c r="L1120" s="9">
        <v>2402.6</v>
      </c>
      <c r="M1120" s="9">
        <v>2404.6999999999998</v>
      </c>
      <c r="N1120" s="9">
        <v>2406.6999999999998</v>
      </c>
      <c r="O1120" s="9">
        <v>2416.4</v>
      </c>
      <c r="P1120" s="9">
        <v>2450.9</v>
      </c>
      <c r="Q1120" s="9">
        <v>2454</v>
      </c>
      <c r="R1120" s="9">
        <v>2453.5</v>
      </c>
      <c r="S1120" s="9">
        <v>2452.1</v>
      </c>
      <c r="T1120" s="9">
        <v>2449</v>
      </c>
    </row>
    <row r="1121" spans="1:20" x14ac:dyDescent="0.35">
      <c r="A1121">
        <f t="shared" si="35"/>
        <v>1121</v>
      </c>
      <c r="B1121" s="3" t="s">
        <v>70</v>
      </c>
      <c r="C1121" s="3" t="s">
        <v>75</v>
      </c>
      <c r="D1121" s="3" t="s">
        <v>20</v>
      </c>
      <c r="E1121">
        <v>2029</v>
      </c>
      <c r="F1121" s="3" t="str">
        <f t="shared" si="34"/>
        <v>AElevLIBBY2029</v>
      </c>
      <c r="G1121" s="9">
        <v>2451.6</v>
      </c>
      <c r="H1121" s="9">
        <v>2435</v>
      </c>
      <c r="I1121" s="9">
        <v>2411</v>
      </c>
      <c r="J1121" s="9">
        <v>2358.1999999999998</v>
      </c>
      <c r="K1121" s="9">
        <v>2307.6999999999998</v>
      </c>
      <c r="L1121" s="9">
        <v>2287</v>
      </c>
      <c r="M1121" s="9">
        <v>2289.6999999999998</v>
      </c>
      <c r="N1121" s="9">
        <v>2292.3000000000002</v>
      </c>
      <c r="O1121" s="9">
        <v>2350.9</v>
      </c>
      <c r="P1121" s="9">
        <v>2425.1999999999998</v>
      </c>
      <c r="Q1121" s="9">
        <v>2459</v>
      </c>
      <c r="R1121" s="9">
        <v>2459</v>
      </c>
      <c r="S1121" s="9">
        <v>2457.4</v>
      </c>
      <c r="T1121" s="9">
        <v>2449</v>
      </c>
    </row>
    <row r="1122" spans="1:20" x14ac:dyDescent="0.35">
      <c r="A1122">
        <f t="shared" si="35"/>
        <v>1122</v>
      </c>
      <c r="B1122" s="3" t="s">
        <v>70</v>
      </c>
      <c r="C1122" s="3" t="s">
        <v>75</v>
      </c>
      <c r="D1122" s="3" t="s">
        <v>21</v>
      </c>
      <c r="E1122">
        <v>2020</v>
      </c>
      <c r="F1122" s="3" t="str">
        <f t="shared" si="34"/>
        <v>AElevBONFER2020</v>
      </c>
      <c r="G1122" s="9" t="e">
        <v>#N/A</v>
      </c>
      <c r="H1122" s="9" t="e">
        <v>#N/A</v>
      </c>
      <c r="I1122" s="9" t="e">
        <v>#N/A</v>
      </c>
      <c r="J1122" s="9" t="e">
        <v>#N/A</v>
      </c>
      <c r="K1122" s="9" t="e">
        <v>#N/A</v>
      </c>
      <c r="L1122" s="9" t="e">
        <v>#N/A</v>
      </c>
      <c r="M1122" s="9" t="e">
        <v>#N/A</v>
      </c>
      <c r="N1122" s="9" t="e">
        <v>#N/A</v>
      </c>
      <c r="O1122" s="9" t="e">
        <v>#N/A</v>
      </c>
      <c r="P1122" s="9" t="e">
        <v>#N/A</v>
      </c>
      <c r="Q1122" s="9" t="e">
        <v>#N/A</v>
      </c>
      <c r="R1122" s="9" t="e">
        <v>#N/A</v>
      </c>
      <c r="S1122" s="9" t="e">
        <v>#N/A</v>
      </c>
      <c r="T1122" s="9" t="e">
        <v>#N/A</v>
      </c>
    </row>
    <row r="1123" spans="1:20" x14ac:dyDescent="0.35">
      <c r="A1123">
        <f t="shared" si="35"/>
        <v>1123</v>
      </c>
      <c r="B1123" s="3" t="s">
        <v>70</v>
      </c>
      <c r="C1123" s="3" t="s">
        <v>75</v>
      </c>
      <c r="D1123" s="3" t="s">
        <v>21</v>
      </c>
      <c r="E1123">
        <v>2021</v>
      </c>
      <c r="F1123" s="3" t="str">
        <f t="shared" si="34"/>
        <v>AElevBONFER2021</v>
      </c>
      <c r="G1123" s="9" t="e">
        <v>#N/A</v>
      </c>
      <c r="H1123" s="9" t="e">
        <v>#N/A</v>
      </c>
      <c r="I1123" s="9" t="e">
        <v>#N/A</v>
      </c>
      <c r="J1123" s="9" t="e">
        <v>#N/A</v>
      </c>
      <c r="K1123" s="9" t="e">
        <v>#N/A</v>
      </c>
      <c r="L1123" s="9" t="e">
        <v>#N/A</v>
      </c>
      <c r="M1123" s="9" t="e">
        <v>#N/A</v>
      </c>
      <c r="N1123" s="9" t="e">
        <v>#N/A</v>
      </c>
      <c r="O1123" s="9" t="e">
        <v>#N/A</v>
      </c>
      <c r="P1123" s="9" t="e">
        <v>#N/A</v>
      </c>
      <c r="Q1123" s="9" t="e">
        <v>#N/A</v>
      </c>
      <c r="R1123" s="9" t="e">
        <v>#N/A</v>
      </c>
      <c r="S1123" s="9" t="e">
        <v>#N/A</v>
      </c>
      <c r="T1123" s="9" t="e">
        <v>#N/A</v>
      </c>
    </row>
    <row r="1124" spans="1:20" x14ac:dyDescent="0.35">
      <c r="A1124">
        <f t="shared" si="35"/>
        <v>1124</v>
      </c>
      <c r="B1124" s="3" t="s">
        <v>70</v>
      </c>
      <c r="C1124" s="3" t="s">
        <v>75</v>
      </c>
      <c r="D1124" s="3" t="s">
        <v>21</v>
      </c>
      <c r="E1124">
        <v>2022</v>
      </c>
      <c r="F1124" s="3" t="str">
        <f t="shared" si="34"/>
        <v>AElevBONFER2022</v>
      </c>
      <c r="G1124" s="9" t="e">
        <v>#N/A</v>
      </c>
      <c r="H1124" s="9" t="e">
        <v>#N/A</v>
      </c>
      <c r="I1124" s="9" t="e">
        <v>#N/A</v>
      </c>
      <c r="J1124" s="9" t="e">
        <v>#N/A</v>
      </c>
      <c r="K1124" s="9" t="e">
        <v>#N/A</v>
      </c>
      <c r="L1124" s="9" t="e">
        <v>#N/A</v>
      </c>
      <c r="M1124" s="9" t="e">
        <v>#N/A</v>
      </c>
      <c r="N1124" s="9" t="e">
        <v>#N/A</v>
      </c>
      <c r="O1124" s="9" t="e">
        <v>#N/A</v>
      </c>
      <c r="P1124" s="9" t="e">
        <v>#N/A</v>
      </c>
      <c r="Q1124" s="9" t="e">
        <v>#N/A</v>
      </c>
      <c r="R1124" s="9" t="e">
        <v>#N/A</v>
      </c>
      <c r="S1124" s="9" t="e">
        <v>#N/A</v>
      </c>
      <c r="T1124" s="9" t="e">
        <v>#N/A</v>
      </c>
    </row>
    <row r="1125" spans="1:20" x14ac:dyDescent="0.35">
      <c r="A1125">
        <f t="shared" si="35"/>
        <v>1125</v>
      </c>
      <c r="B1125" s="3" t="s">
        <v>70</v>
      </c>
      <c r="C1125" s="3" t="s">
        <v>75</v>
      </c>
      <c r="D1125" s="3" t="s">
        <v>21</v>
      </c>
      <c r="E1125">
        <v>2023</v>
      </c>
      <c r="F1125" s="3" t="str">
        <f t="shared" si="34"/>
        <v>AElevBONFER2023</v>
      </c>
      <c r="G1125" s="9" t="e">
        <v>#N/A</v>
      </c>
      <c r="H1125" s="9" t="e">
        <v>#N/A</v>
      </c>
      <c r="I1125" s="9" t="e">
        <v>#N/A</v>
      </c>
      <c r="J1125" s="9" t="e">
        <v>#N/A</v>
      </c>
      <c r="K1125" s="9" t="e">
        <v>#N/A</v>
      </c>
      <c r="L1125" s="9" t="e">
        <v>#N/A</v>
      </c>
      <c r="M1125" s="9" t="e">
        <v>#N/A</v>
      </c>
      <c r="N1125" s="9" t="e">
        <v>#N/A</v>
      </c>
      <c r="O1125" s="9" t="e">
        <v>#N/A</v>
      </c>
      <c r="P1125" s="9" t="e">
        <v>#N/A</v>
      </c>
      <c r="Q1125" s="9" t="e">
        <v>#N/A</v>
      </c>
      <c r="R1125" s="9" t="e">
        <v>#N/A</v>
      </c>
      <c r="S1125" s="9" t="e">
        <v>#N/A</v>
      </c>
      <c r="T1125" s="9" t="e">
        <v>#N/A</v>
      </c>
    </row>
    <row r="1126" spans="1:20" x14ac:dyDescent="0.35">
      <c r="A1126">
        <f t="shared" si="35"/>
        <v>1126</v>
      </c>
      <c r="B1126" s="3" t="s">
        <v>70</v>
      </c>
      <c r="C1126" s="3" t="s">
        <v>75</v>
      </c>
      <c r="D1126" s="3" t="s">
        <v>21</v>
      </c>
      <c r="E1126">
        <v>2024</v>
      </c>
      <c r="F1126" s="3" t="str">
        <f t="shared" si="34"/>
        <v>AElevBONFER2024</v>
      </c>
      <c r="G1126" s="9" t="e">
        <v>#N/A</v>
      </c>
      <c r="H1126" s="9" t="e">
        <v>#N/A</v>
      </c>
      <c r="I1126" s="9" t="e">
        <v>#N/A</v>
      </c>
      <c r="J1126" s="9" t="e">
        <v>#N/A</v>
      </c>
      <c r="K1126" s="9" t="e">
        <v>#N/A</v>
      </c>
      <c r="L1126" s="9" t="e">
        <v>#N/A</v>
      </c>
      <c r="M1126" s="9" t="e">
        <v>#N/A</v>
      </c>
      <c r="N1126" s="9" t="e">
        <v>#N/A</v>
      </c>
      <c r="O1126" s="9" t="e">
        <v>#N/A</v>
      </c>
      <c r="P1126" s="9" t="e">
        <v>#N/A</v>
      </c>
      <c r="Q1126" s="9" t="e">
        <v>#N/A</v>
      </c>
      <c r="R1126" s="9" t="e">
        <v>#N/A</v>
      </c>
      <c r="S1126" s="9" t="e">
        <v>#N/A</v>
      </c>
      <c r="T1126" s="9" t="e">
        <v>#N/A</v>
      </c>
    </row>
    <row r="1127" spans="1:20" x14ac:dyDescent="0.35">
      <c r="A1127">
        <f t="shared" si="35"/>
        <v>1127</v>
      </c>
      <c r="B1127" s="3" t="s">
        <v>70</v>
      </c>
      <c r="C1127" s="3" t="s">
        <v>75</v>
      </c>
      <c r="D1127" s="3" t="s">
        <v>21</v>
      </c>
      <c r="E1127">
        <v>2025</v>
      </c>
      <c r="F1127" s="3" t="str">
        <f t="shared" si="34"/>
        <v>AElevBONFER2025</v>
      </c>
      <c r="G1127" s="9" t="e">
        <v>#N/A</v>
      </c>
      <c r="H1127" s="9" t="e">
        <v>#N/A</v>
      </c>
      <c r="I1127" s="9" t="e">
        <v>#N/A</v>
      </c>
      <c r="J1127" s="9" t="e">
        <v>#N/A</v>
      </c>
      <c r="K1127" s="9" t="e">
        <v>#N/A</v>
      </c>
      <c r="L1127" s="9" t="e">
        <v>#N/A</v>
      </c>
      <c r="M1127" s="9" t="e">
        <v>#N/A</v>
      </c>
      <c r="N1127" s="9" t="e">
        <v>#N/A</v>
      </c>
      <c r="O1127" s="9" t="e">
        <v>#N/A</v>
      </c>
      <c r="P1127" s="9" t="e">
        <v>#N/A</v>
      </c>
      <c r="Q1127" s="9" t="e">
        <v>#N/A</v>
      </c>
      <c r="R1127" s="9" t="e">
        <v>#N/A</v>
      </c>
      <c r="S1127" s="9" t="e">
        <v>#N/A</v>
      </c>
      <c r="T1127" s="9" t="e">
        <v>#N/A</v>
      </c>
    </row>
    <row r="1128" spans="1:20" x14ac:dyDescent="0.35">
      <c r="A1128">
        <f t="shared" si="35"/>
        <v>1128</v>
      </c>
      <c r="B1128" s="3" t="s">
        <v>70</v>
      </c>
      <c r="C1128" s="3" t="s">
        <v>75</v>
      </c>
      <c r="D1128" s="3" t="s">
        <v>21</v>
      </c>
      <c r="E1128">
        <v>2026</v>
      </c>
      <c r="F1128" s="3" t="str">
        <f t="shared" si="34"/>
        <v>AElevBONFER2026</v>
      </c>
      <c r="G1128" s="9" t="e">
        <v>#N/A</v>
      </c>
      <c r="H1128" s="9" t="e">
        <v>#N/A</v>
      </c>
      <c r="I1128" s="9" t="e">
        <v>#N/A</v>
      </c>
      <c r="J1128" s="9" t="e">
        <v>#N/A</v>
      </c>
      <c r="K1128" s="9" t="e">
        <v>#N/A</v>
      </c>
      <c r="L1128" s="9" t="e">
        <v>#N/A</v>
      </c>
      <c r="M1128" s="9" t="e">
        <v>#N/A</v>
      </c>
      <c r="N1128" s="9" t="e">
        <v>#N/A</v>
      </c>
      <c r="O1128" s="9" t="e">
        <v>#N/A</v>
      </c>
      <c r="P1128" s="9" t="e">
        <v>#N/A</v>
      </c>
      <c r="Q1128" s="9" t="e">
        <v>#N/A</v>
      </c>
      <c r="R1128" s="9" t="e">
        <v>#N/A</v>
      </c>
      <c r="S1128" s="9" t="e">
        <v>#N/A</v>
      </c>
      <c r="T1128" s="9" t="e">
        <v>#N/A</v>
      </c>
    </row>
    <row r="1129" spans="1:20" x14ac:dyDescent="0.35">
      <c r="A1129">
        <f t="shared" si="35"/>
        <v>1129</v>
      </c>
      <c r="B1129" s="3" t="s">
        <v>70</v>
      </c>
      <c r="C1129" s="3" t="s">
        <v>75</v>
      </c>
      <c r="D1129" s="3" t="s">
        <v>21</v>
      </c>
      <c r="E1129">
        <v>2027</v>
      </c>
      <c r="F1129" s="3" t="str">
        <f t="shared" si="34"/>
        <v>AElevBONFER2027</v>
      </c>
      <c r="G1129" s="9" t="e">
        <v>#N/A</v>
      </c>
      <c r="H1129" s="9" t="e">
        <v>#N/A</v>
      </c>
      <c r="I1129" s="9" t="e">
        <v>#N/A</v>
      </c>
      <c r="J1129" s="9" t="e">
        <v>#N/A</v>
      </c>
      <c r="K1129" s="9" t="e">
        <v>#N/A</v>
      </c>
      <c r="L1129" s="9" t="e">
        <v>#N/A</v>
      </c>
      <c r="M1129" s="9" t="e">
        <v>#N/A</v>
      </c>
      <c r="N1129" s="9" t="e">
        <v>#N/A</v>
      </c>
      <c r="O1129" s="9" t="e">
        <v>#N/A</v>
      </c>
      <c r="P1129" s="9" t="e">
        <v>#N/A</v>
      </c>
      <c r="Q1129" s="9" t="e">
        <v>#N/A</v>
      </c>
      <c r="R1129" s="9" t="e">
        <v>#N/A</v>
      </c>
      <c r="S1129" s="9" t="e">
        <v>#N/A</v>
      </c>
      <c r="T1129" s="9" t="e">
        <v>#N/A</v>
      </c>
    </row>
    <row r="1130" spans="1:20" x14ac:dyDescent="0.35">
      <c r="A1130">
        <f t="shared" si="35"/>
        <v>1130</v>
      </c>
      <c r="B1130" s="3" t="s">
        <v>70</v>
      </c>
      <c r="C1130" s="3" t="s">
        <v>75</v>
      </c>
      <c r="D1130" s="3" t="s">
        <v>21</v>
      </c>
      <c r="E1130">
        <v>2028</v>
      </c>
      <c r="F1130" s="3" t="str">
        <f t="shared" si="34"/>
        <v>AElevBONFER2028</v>
      </c>
      <c r="G1130" s="9" t="e">
        <v>#N/A</v>
      </c>
      <c r="H1130" s="9" t="e">
        <v>#N/A</v>
      </c>
      <c r="I1130" s="9" t="e">
        <v>#N/A</v>
      </c>
      <c r="J1130" s="9" t="e">
        <v>#N/A</v>
      </c>
      <c r="K1130" s="9" t="e">
        <v>#N/A</v>
      </c>
      <c r="L1130" s="9" t="e">
        <v>#N/A</v>
      </c>
      <c r="M1130" s="9" t="e">
        <v>#N/A</v>
      </c>
      <c r="N1130" s="9" t="e">
        <v>#N/A</v>
      </c>
      <c r="O1130" s="9" t="e">
        <v>#N/A</v>
      </c>
      <c r="P1130" s="9" t="e">
        <v>#N/A</v>
      </c>
      <c r="Q1130" s="9" t="e">
        <v>#N/A</v>
      </c>
      <c r="R1130" s="9" t="e">
        <v>#N/A</v>
      </c>
      <c r="S1130" s="9" t="e">
        <v>#N/A</v>
      </c>
      <c r="T1130" s="9" t="e">
        <v>#N/A</v>
      </c>
    </row>
    <row r="1131" spans="1:20" x14ac:dyDescent="0.35">
      <c r="A1131">
        <f t="shared" si="35"/>
        <v>1131</v>
      </c>
      <c r="B1131" s="3" t="s">
        <v>70</v>
      </c>
      <c r="C1131" s="3" t="s">
        <v>75</v>
      </c>
      <c r="D1131" s="3" t="s">
        <v>21</v>
      </c>
      <c r="E1131">
        <v>2029</v>
      </c>
      <c r="F1131" s="3" t="str">
        <f t="shared" si="34"/>
        <v>AElevBONFER2029</v>
      </c>
      <c r="G1131" s="9" t="e">
        <v>#N/A</v>
      </c>
      <c r="H1131" s="9" t="e">
        <v>#N/A</v>
      </c>
      <c r="I1131" s="9" t="e">
        <v>#N/A</v>
      </c>
      <c r="J1131" s="9" t="e">
        <v>#N/A</v>
      </c>
      <c r="K1131" s="9" t="e">
        <v>#N/A</v>
      </c>
      <c r="L1131" s="9" t="e">
        <v>#N/A</v>
      </c>
      <c r="M1131" s="9" t="e">
        <v>#N/A</v>
      </c>
      <c r="N1131" s="9" t="e">
        <v>#N/A</v>
      </c>
      <c r="O1131" s="9" t="e">
        <v>#N/A</v>
      </c>
      <c r="P1131" s="9" t="e">
        <v>#N/A</v>
      </c>
      <c r="Q1131" s="9" t="e">
        <v>#N/A</v>
      </c>
      <c r="R1131" s="9" t="e">
        <v>#N/A</v>
      </c>
      <c r="S1131" s="9" t="e">
        <v>#N/A</v>
      </c>
      <c r="T1131" s="9" t="e">
        <v>#N/A</v>
      </c>
    </row>
    <row r="1132" spans="1:20" x14ac:dyDescent="0.35">
      <c r="A1132">
        <f t="shared" si="35"/>
        <v>1132</v>
      </c>
      <c r="B1132" s="3" t="s">
        <v>70</v>
      </c>
      <c r="C1132" s="3" t="s">
        <v>75</v>
      </c>
      <c r="D1132" s="3" t="s">
        <v>22</v>
      </c>
      <c r="E1132">
        <v>2020</v>
      </c>
      <c r="F1132" s="3" t="str">
        <f t="shared" si="34"/>
        <v>AElevDUNCAN2020</v>
      </c>
      <c r="G1132" s="9">
        <v>1877.1</v>
      </c>
      <c r="H1132" s="9">
        <v>1871.1</v>
      </c>
      <c r="I1132" s="9">
        <v>1855.9</v>
      </c>
      <c r="J1132" s="9">
        <v>1824.9</v>
      </c>
      <c r="K1132" s="9">
        <v>1800.9</v>
      </c>
      <c r="L1132" s="9">
        <v>1794.2</v>
      </c>
      <c r="M1132" s="9">
        <v>1794.2</v>
      </c>
      <c r="N1132" s="9">
        <v>1794.2</v>
      </c>
      <c r="O1132" s="9">
        <v>1836.5</v>
      </c>
      <c r="P1132" s="9">
        <v>1868.5</v>
      </c>
      <c r="Q1132" s="9">
        <v>1883.8</v>
      </c>
      <c r="R1132" s="9">
        <v>1879.5</v>
      </c>
      <c r="S1132" s="9">
        <v>1878.8</v>
      </c>
      <c r="T1132" s="9">
        <v>1875.2</v>
      </c>
    </row>
    <row r="1133" spans="1:20" x14ac:dyDescent="0.35">
      <c r="A1133">
        <f t="shared" si="35"/>
        <v>1133</v>
      </c>
      <c r="B1133" s="3" t="s">
        <v>70</v>
      </c>
      <c r="C1133" s="3" t="s">
        <v>75</v>
      </c>
      <c r="D1133" s="3" t="s">
        <v>22</v>
      </c>
      <c r="E1133">
        <v>2021</v>
      </c>
      <c r="F1133" s="3" t="str">
        <f t="shared" si="34"/>
        <v>AElevDUNCAN2021</v>
      </c>
      <c r="G1133" s="9">
        <v>1877.1</v>
      </c>
      <c r="H1133" s="9">
        <v>1871.1</v>
      </c>
      <c r="I1133" s="9">
        <v>1855.9</v>
      </c>
      <c r="J1133" s="9">
        <v>1824.9</v>
      </c>
      <c r="K1133" s="9">
        <v>1796.9</v>
      </c>
      <c r="L1133" s="9">
        <v>1802.1</v>
      </c>
      <c r="M1133" s="9">
        <v>1806.7</v>
      </c>
      <c r="N1133" s="9">
        <v>1816.5</v>
      </c>
      <c r="O1133" s="9">
        <v>1839.5</v>
      </c>
      <c r="P1133" s="9">
        <v>1853.7</v>
      </c>
      <c r="Q1133" s="9">
        <v>1879.9</v>
      </c>
      <c r="R1133" s="9">
        <v>1886</v>
      </c>
      <c r="S1133" s="9">
        <v>1883.9</v>
      </c>
      <c r="T1133" s="9">
        <v>1872.6</v>
      </c>
    </row>
    <row r="1134" spans="1:20" x14ac:dyDescent="0.35">
      <c r="A1134">
        <f t="shared" si="35"/>
        <v>1134</v>
      </c>
      <c r="B1134" s="3" t="s">
        <v>70</v>
      </c>
      <c r="C1134" s="3" t="s">
        <v>75</v>
      </c>
      <c r="D1134" s="3" t="s">
        <v>22</v>
      </c>
      <c r="E1134">
        <v>2022</v>
      </c>
      <c r="F1134" s="3" t="str">
        <f t="shared" si="34"/>
        <v>AElevDUNCAN2022</v>
      </c>
      <c r="G1134" s="9">
        <v>1873.4</v>
      </c>
      <c r="H1134" s="9">
        <v>1871.1</v>
      </c>
      <c r="I1134" s="9">
        <v>1855.9</v>
      </c>
      <c r="J1134" s="9">
        <v>1824.9</v>
      </c>
      <c r="K1134" s="9">
        <v>1796.9</v>
      </c>
      <c r="L1134" s="9">
        <v>1794.2</v>
      </c>
      <c r="M1134" s="9">
        <v>1794.2</v>
      </c>
      <c r="N1134" s="9">
        <v>1794.2</v>
      </c>
      <c r="O1134" s="9">
        <v>1829.9</v>
      </c>
      <c r="P1134" s="9">
        <v>1868.5</v>
      </c>
      <c r="Q1134" s="9">
        <v>1884.2</v>
      </c>
      <c r="R1134" s="9">
        <v>1879.4</v>
      </c>
      <c r="S1134" s="9">
        <v>1878.8</v>
      </c>
      <c r="T1134" s="9">
        <v>1870.7</v>
      </c>
    </row>
    <row r="1135" spans="1:20" x14ac:dyDescent="0.35">
      <c r="A1135">
        <f t="shared" si="35"/>
        <v>1135</v>
      </c>
      <c r="B1135" s="3" t="s">
        <v>70</v>
      </c>
      <c r="C1135" s="3" t="s">
        <v>75</v>
      </c>
      <c r="D1135" s="3" t="s">
        <v>22</v>
      </c>
      <c r="E1135">
        <v>2023</v>
      </c>
      <c r="F1135" s="3" t="str">
        <f t="shared" si="34"/>
        <v>AElevDUNCAN2023</v>
      </c>
      <c r="G1135" s="9">
        <v>1877.1</v>
      </c>
      <c r="H1135" s="9">
        <v>1869.5</v>
      </c>
      <c r="I1135" s="9">
        <v>1851.3</v>
      </c>
      <c r="J1135" s="9">
        <v>1820.3</v>
      </c>
      <c r="K1135" s="9">
        <v>1796.3</v>
      </c>
      <c r="L1135" s="9">
        <v>1794.2</v>
      </c>
      <c r="M1135" s="9">
        <v>1794.2</v>
      </c>
      <c r="N1135" s="9">
        <v>1797.1</v>
      </c>
      <c r="O1135" s="9">
        <v>1834.6</v>
      </c>
      <c r="P1135" s="9">
        <v>1862.9</v>
      </c>
      <c r="Q1135" s="9">
        <v>1873.4</v>
      </c>
      <c r="R1135" s="9">
        <v>1877.4</v>
      </c>
      <c r="S1135" s="9">
        <v>1877.6</v>
      </c>
      <c r="T1135" s="9">
        <v>1867.7</v>
      </c>
    </row>
    <row r="1136" spans="1:20" x14ac:dyDescent="0.35">
      <c r="A1136">
        <f t="shared" si="35"/>
        <v>1136</v>
      </c>
      <c r="B1136" s="3" t="s">
        <v>70</v>
      </c>
      <c r="C1136" s="3" t="s">
        <v>75</v>
      </c>
      <c r="D1136" s="3" t="s">
        <v>22</v>
      </c>
      <c r="E1136">
        <v>2024</v>
      </c>
      <c r="F1136" s="3" t="str">
        <f t="shared" si="34"/>
        <v>AElevDUNCAN2024</v>
      </c>
      <c r="G1136" s="9">
        <v>1860.6</v>
      </c>
      <c r="H1136" s="9">
        <v>1866.3</v>
      </c>
      <c r="I1136" s="9">
        <v>1851.8</v>
      </c>
      <c r="J1136" s="9">
        <v>1820.8</v>
      </c>
      <c r="K1136" s="9">
        <v>1799.5</v>
      </c>
      <c r="L1136" s="9">
        <v>1799.4</v>
      </c>
      <c r="M1136" s="9">
        <v>1806.5</v>
      </c>
      <c r="N1136" s="9">
        <v>1812</v>
      </c>
      <c r="O1136" s="9">
        <v>1839.5</v>
      </c>
      <c r="P1136" s="9">
        <v>1853.6</v>
      </c>
      <c r="Q1136" s="9">
        <v>1856.1</v>
      </c>
      <c r="R1136" s="9">
        <v>1858.6</v>
      </c>
      <c r="S1136" s="9">
        <v>1853.8</v>
      </c>
      <c r="T1136" s="9">
        <v>1846.2</v>
      </c>
    </row>
    <row r="1137" spans="1:20" x14ac:dyDescent="0.35">
      <c r="A1137">
        <f t="shared" si="35"/>
        <v>1137</v>
      </c>
      <c r="B1137" s="3" t="s">
        <v>70</v>
      </c>
      <c r="C1137" s="3" t="s">
        <v>75</v>
      </c>
      <c r="D1137" s="3" t="s">
        <v>22</v>
      </c>
      <c r="E1137">
        <v>2025</v>
      </c>
      <c r="F1137" s="3" t="str">
        <f t="shared" si="34"/>
        <v>AElevDUNCAN2025</v>
      </c>
      <c r="G1137" s="9">
        <v>1838</v>
      </c>
      <c r="H1137" s="9">
        <v>1814.7</v>
      </c>
      <c r="I1137" s="9">
        <v>1794.2</v>
      </c>
      <c r="J1137" s="9">
        <v>1794.2</v>
      </c>
      <c r="K1137" s="9">
        <v>1794.2</v>
      </c>
      <c r="L1137" s="9">
        <v>1794.2</v>
      </c>
      <c r="M1137" s="9">
        <v>1794.2</v>
      </c>
      <c r="N1137" s="9">
        <v>1794.3</v>
      </c>
      <c r="O1137" s="9">
        <v>1839.5</v>
      </c>
      <c r="P1137" s="9">
        <v>1854</v>
      </c>
      <c r="Q1137" s="9">
        <v>1868.6</v>
      </c>
      <c r="R1137" s="9">
        <v>1874.2</v>
      </c>
      <c r="S1137" s="9">
        <v>1873.4</v>
      </c>
      <c r="T1137" s="9">
        <v>1861.5</v>
      </c>
    </row>
    <row r="1138" spans="1:20" x14ac:dyDescent="0.35">
      <c r="A1138">
        <f t="shared" si="35"/>
        <v>1138</v>
      </c>
      <c r="B1138" s="3" t="s">
        <v>70</v>
      </c>
      <c r="C1138" s="3" t="s">
        <v>75</v>
      </c>
      <c r="D1138" s="3" t="s">
        <v>22</v>
      </c>
      <c r="E1138">
        <v>2026</v>
      </c>
      <c r="F1138" s="3" t="str">
        <f t="shared" si="34"/>
        <v>AElevDUNCAN2026</v>
      </c>
      <c r="G1138" s="9">
        <v>1852.2</v>
      </c>
      <c r="H1138" s="9">
        <v>1842.1</v>
      </c>
      <c r="I1138" s="9">
        <v>1817.2</v>
      </c>
      <c r="J1138" s="9">
        <v>1807.8</v>
      </c>
      <c r="K1138" s="9">
        <v>1796.3</v>
      </c>
      <c r="L1138" s="9">
        <v>1794.2</v>
      </c>
      <c r="M1138" s="9">
        <v>1794.2</v>
      </c>
      <c r="N1138" s="9">
        <v>1800.2</v>
      </c>
      <c r="O1138" s="9">
        <v>1829</v>
      </c>
      <c r="P1138" s="9">
        <v>1868.5</v>
      </c>
      <c r="Q1138" s="9">
        <v>1892</v>
      </c>
      <c r="R1138" s="9">
        <v>1892</v>
      </c>
      <c r="S1138" s="9">
        <v>1888.7</v>
      </c>
      <c r="T1138" s="9">
        <v>1877.9</v>
      </c>
    </row>
    <row r="1139" spans="1:20" x14ac:dyDescent="0.35">
      <c r="A1139">
        <f t="shared" si="35"/>
        <v>1139</v>
      </c>
      <c r="B1139" s="3" t="s">
        <v>70</v>
      </c>
      <c r="C1139" s="3" t="s">
        <v>75</v>
      </c>
      <c r="D1139" s="3" t="s">
        <v>22</v>
      </c>
      <c r="E1139">
        <v>2027</v>
      </c>
      <c r="F1139" s="3" t="str">
        <f t="shared" si="34"/>
        <v>AElevDUNCAN2027</v>
      </c>
      <c r="G1139" s="9">
        <v>1877.1</v>
      </c>
      <c r="H1139" s="9">
        <v>1871.1</v>
      </c>
      <c r="I1139" s="9">
        <v>1855.9</v>
      </c>
      <c r="J1139" s="9">
        <v>1824.9</v>
      </c>
      <c r="K1139" s="9">
        <v>1796.9</v>
      </c>
      <c r="L1139" s="9">
        <v>1794.2</v>
      </c>
      <c r="M1139" s="9">
        <v>1794.2</v>
      </c>
      <c r="N1139" s="9">
        <v>1797.4</v>
      </c>
      <c r="O1139" s="9">
        <v>1829.6</v>
      </c>
      <c r="P1139" s="9">
        <v>1867.4</v>
      </c>
      <c r="Q1139" s="9">
        <v>1892</v>
      </c>
      <c r="R1139" s="9">
        <v>1892</v>
      </c>
      <c r="S1139" s="9">
        <v>1892</v>
      </c>
      <c r="T1139" s="9">
        <v>1880</v>
      </c>
    </row>
    <row r="1140" spans="1:20" x14ac:dyDescent="0.35">
      <c r="A1140">
        <f t="shared" si="35"/>
        <v>1140</v>
      </c>
      <c r="B1140" s="3" t="s">
        <v>70</v>
      </c>
      <c r="C1140" s="3" t="s">
        <v>75</v>
      </c>
      <c r="D1140" s="3" t="s">
        <v>22</v>
      </c>
      <c r="E1140">
        <v>2028</v>
      </c>
      <c r="F1140" s="3" t="str">
        <f t="shared" si="34"/>
        <v>AElevDUNCAN2028</v>
      </c>
      <c r="G1140" s="9">
        <v>1877.1</v>
      </c>
      <c r="H1140" s="9">
        <v>1871.1</v>
      </c>
      <c r="I1140" s="9">
        <v>1855.9</v>
      </c>
      <c r="J1140" s="9">
        <v>1824.9</v>
      </c>
      <c r="K1140" s="9">
        <v>1809.8</v>
      </c>
      <c r="L1140" s="9">
        <v>1801.8</v>
      </c>
      <c r="M1140" s="9">
        <v>1807</v>
      </c>
      <c r="N1140" s="9">
        <v>1809.7</v>
      </c>
      <c r="O1140" s="9">
        <v>1839.5</v>
      </c>
      <c r="P1140" s="9">
        <v>1868.5</v>
      </c>
      <c r="Q1140" s="9">
        <v>1884.8</v>
      </c>
      <c r="R1140" s="9">
        <v>1879.6</v>
      </c>
      <c r="S1140" s="9">
        <v>1879.1</v>
      </c>
      <c r="T1140" s="9">
        <v>1872.6</v>
      </c>
    </row>
    <row r="1141" spans="1:20" x14ac:dyDescent="0.35">
      <c r="A1141">
        <f t="shared" si="35"/>
        <v>1141</v>
      </c>
      <c r="B1141" s="3" t="s">
        <v>70</v>
      </c>
      <c r="C1141" s="3" t="s">
        <v>75</v>
      </c>
      <c r="D1141" s="3" t="s">
        <v>22</v>
      </c>
      <c r="E1141">
        <v>2029</v>
      </c>
      <c r="F1141" s="3" t="str">
        <f t="shared" si="34"/>
        <v>AElevDUNCAN2029</v>
      </c>
      <c r="G1141" s="9">
        <v>1877.1</v>
      </c>
      <c r="H1141" s="9">
        <v>1869.3</v>
      </c>
      <c r="I1141" s="9">
        <v>1853.4</v>
      </c>
      <c r="J1141" s="9">
        <v>1822.4</v>
      </c>
      <c r="K1141" s="9">
        <v>1796.3</v>
      </c>
      <c r="L1141" s="9">
        <v>1794.2</v>
      </c>
      <c r="M1141" s="9">
        <v>1794.2</v>
      </c>
      <c r="N1141" s="9">
        <v>1794.6</v>
      </c>
      <c r="O1141" s="9">
        <v>1810.3</v>
      </c>
      <c r="P1141" s="9">
        <v>1856</v>
      </c>
      <c r="Q1141" s="9">
        <v>1892</v>
      </c>
      <c r="R1141" s="9">
        <v>1892</v>
      </c>
      <c r="S1141" s="9">
        <v>1892</v>
      </c>
      <c r="T1141" s="9">
        <v>1880</v>
      </c>
    </row>
    <row r="1142" spans="1:20" x14ac:dyDescent="0.35">
      <c r="A1142">
        <f t="shared" si="35"/>
        <v>1142</v>
      </c>
      <c r="B1142" s="3" t="s">
        <v>70</v>
      </c>
      <c r="C1142" s="3" t="s">
        <v>75</v>
      </c>
      <c r="D1142" s="3" t="s">
        <v>23</v>
      </c>
      <c r="E1142">
        <v>2020</v>
      </c>
      <c r="F1142" s="3" t="str">
        <f t="shared" si="34"/>
        <v>AElevCORA L2020</v>
      </c>
      <c r="G1142" s="9">
        <v>1745.3</v>
      </c>
      <c r="H1142" s="9">
        <v>1745.3</v>
      </c>
      <c r="I1142" s="9">
        <v>1745.3</v>
      </c>
      <c r="J1142" s="9">
        <v>1744</v>
      </c>
      <c r="K1142" s="9">
        <v>1742.4</v>
      </c>
      <c r="L1142" s="9">
        <v>1743.1</v>
      </c>
      <c r="M1142" s="9">
        <v>1740.7</v>
      </c>
      <c r="N1142" s="9">
        <v>1741.6</v>
      </c>
      <c r="O1142" s="9">
        <v>1752</v>
      </c>
      <c r="P1142" s="9">
        <v>1746.2</v>
      </c>
      <c r="Q1142" s="9">
        <v>1743.3</v>
      </c>
      <c r="R1142" s="9">
        <v>1743.3</v>
      </c>
      <c r="S1142" s="9">
        <v>1743.3</v>
      </c>
      <c r="T1142" s="9">
        <v>1745.3</v>
      </c>
    </row>
    <row r="1143" spans="1:20" x14ac:dyDescent="0.35">
      <c r="A1143">
        <f t="shared" si="35"/>
        <v>1143</v>
      </c>
      <c r="B1143" s="3" t="s">
        <v>70</v>
      </c>
      <c r="C1143" s="3" t="s">
        <v>75</v>
      </c>
      <c r="D1143" s="3" t="s">
        <v>23</v>
      </c>
      <c r="E1143">
        <v>2021</v>
      </c>
      <c r="F1143" s="3" t="str">
        <f t="shared" si="34"/>
        <v>AElevCORA L2021</v>
      </c>
      <c r="G1143" s="9">
        <v>1745.3</v>
      </c>
      <c r="H1143" s="9">
        <v>1745.3</v>
      </c>
      <c r="I1143" s="9">
        <v>1745.3</v>
      </c>
      <c r="J1143" s="9">
        <v>1744</v>
      </c>
      <c r="K1143" s="9">
        <v>1742.4</v>
      </c>
      <c r="L1143" s="9">
        <v>1739.3</v>
      </c>
      <c r="M1143" s="9">
        <v>1739.3</v>
      </c>
      <c r="N1143" s="9">
        <v>1744.3</v>
      </c>
      <c r="O1143" s="9">
        <v>1750.3</v>
      </c>
      <c r="P1143" s="9">
        <v>1743.3</v>
      </c>
      <c r="Q1143" s="9">
        <v>1743.3</v>
      </c>
      <c r="R1143" s="9">
        <v>1743.3</v>
      </c>
      <c r="S1143" s="9">
        <v>1743.3</v>
      </c>
      <c r="T1143" s="9">
        <v>1745.3</v>
      </c>
    </row>
    <row r="1144" spans="1:20" x14ac:dyDescent="0.35">
      <c r="A1144">
        <f t="shared" si="35"/>
        <v>1144</v>
      </c>
      <c r="B1144" s="3" t="s">
        <v>70</v>
      </c>
      <c r="C1144" s="3" t="s">
        <v>75</v>
      </c>
      <c r="D1144" s="3" t="s">
        <v>23</v>
      </c>
      <c r="E1144">
        <v>2022</v>
      </c>
      <c r="F1144" s="3" t="str">
        <f t="shared" si="34"/>
        <v>AElevCORA L2022</v>
      </c>
      <c r="G1144" s="9">
        <v>1745.3</v>
      </c>
      <c r="H1144" s="9">
        <v>1745.3</v>
      </c>
      <c r="I1144" s="9">
        <v>1745.3</v>
      </c>
      <c r="J1144" s="9">
        <v>1744</v>
      </c>
      <c r="K1144" s="9">
        <v>1742.4</v>
      </c>
      <c r="L1144" s="9">
        <v>1739.3</v>
      </c>
      <c r="M1144" s="9">
        <v>1739.3</v>
      </c>
      <c r="N1144" s="9">
        <v>1741.5</v>
      </c>
      <c r="O1144" s="9">
        <v>1751.7</v>
      </c>
      <c r="P1144" s="9">
        <v>1743.7</v>
      </c>
      <c r="Q1144" s="9">
        <v>1743.3</v>
      </c>
      <c r="R1144" s="9">
        <v>1743.3</v>
      </c>
      <c r="S1144" s="9">
        <v>1743.3</v>
      </c>
      <c r="T1144" s="9">
        <v>1745.3</v>
      </c>
    </row>
    <row r="1145" spans="1:20" x14ac:dyDescent="0.35">
      <c r="A1145">
        <f t="shared" si="35"/>
        <v>1145</v>
      </c>
      <c r="B1145" s="3" t="s">
        <v>70</v>
      </c>
      <c r="C1145" s="3" t="s">
        <v>75</v>
      </c>
      <c r="D1145" s="3" t="s">
        <v>23</v>
      </c>
      <c r="E1145">
        <v>2023</v>
      </c>
      <c r="F1145" s="3" t="str">
        <f t="shared" si="34"/>
        <v>AElevCORA L2023</v>
      </c>
      <c r="G1145" s="9">
        <v>1745.3</v>
      </c>
      <c r="H1145" s="9">
        <v>1745.3</v>
      </c>
      <c r="I1145" s="9">
        <v>1745.3</v>
      </c>
      <c r="J1145" s="9">
        <v>1744</v>
      </c>
      <c r="K1145" s="9">
        <v>1742.4</v>
      </c>
      <c r="L1145" s="9">
        <v>1739.3</v>
      </c>
      <c r="M1145" s="9">
        <v>1740.7</v>
      </c>
      <c r="N1145" s="9">
        <v>1743.5</v>
      </c>
      <c r="O1145" s="9">
        <v>1751</v>
      </c>
      <c r="P1145" s="9">
        <v>1743.3</v>
      </c>
      <c r="Q1145" s="9">
        <v>1743.3</v>
      </c>
      <c r="R1145" s="9">
        <v>1743.3</v>
      </c>
      <c r="S1145" s="9">
        <v>1743.3</v>
      </c>
      <c r="T1145" s="9">
        <v>1745.3</v>
      </c>
    </row>
    <row r="1146" spans="1:20" x14ac:dyDescent="0.35">
      <c r="A1146">
        <f t="shared" si="35"/>
        <v>1146</v>
      </c>
      <c r="B1146" s="3" t="s">
        <v>70</v>
      </c>
      <c r="C1146" s="3" t="s">
        <v>75</v>
      </c>
      <c r="D1146" s="3" t="s">
        <v>23</v>
      </c>
      <c r="E1146">
        <v>2024</v>
      </c>
      <c r="F1146" s="3" t="str">
        <f t="shared" si="34"/>
        <v>AElevCORA L2024</v>
      </c>
      <c r="G1146" s="9">
        <v>1745.3</v>
      </c>
      <c r="H1146" s="9">
        <v>1745.3</v>
      </c>
      <c r="I1146" s="9">
        <v>1745.3</v>
      </c>
      <c r="J1146" s="9">
        <v>1744</v>
      </c>
      <c r="K1146" s="9">
        <v>1742.4</v>
      </c>
      <c r="L1146" s="9">
        <v>1739.4</v>
      </c>
      <c r="M1146" s="9">
        <v>1741</v>
      </c>
      <c r="N1146" s="9">
        <v>1744</v>
      </c>
      <c r="O1146" s="9">
        <v>1749</v>
      </c>
      <c r="P1146" s="9">
        <v>1743.3</v>
      </c>
      <c r="Q1146" s="9">
        <v>1743.3</v>
      </c>
      <c r="R1146" s="9">
        <v>1743.3</v>
      </c>
      <c r="S1146" s="9">
        <v>1743.3</v>
      </c>
      <c r="T1146" s="9">
        <v>1745.3</v>
      </c>
    </row>
    <row r="1147" spans="1:20" x14ac:dyDescent="0.35">
      <c r="A1147">
        <f t="shared" si="35"/>
        <v>1147</v>
      </c>
      <c r="B1147" s="3" t="s">
        <v>70</v>
      </c>
      <c r="C1147" s="3" t="s">
        <v>75</v>
      </c>
      <c r="D1147" s="3" t="s">
        <v>23</v>
      </c>
      <c r="E1147">
        <v>2025</v>
      </c>
      <c r="F1147" s="3" t="str">
        <f t="shared" si="34"/>
        <v>AElevCORA L2025</v>
      </c>
      <c r="G1147" s="9">
        <v>1745.3</v>
      </c>
      <c r="H1147" s="9">
        <v>1745.3</v>
      </c>
      <c r="I1147" s="9">
        <v>1745.3</v>
      </c>
      <c r="J1147" s="9">
        <v>1744</v>
      </c>
      <c r="K1147" s="9">
        <v>1742.4</v>
      </c>
      <c r="L1147" s="9">
        <v>1739.3</v>
      </c>
      <c r="M1147" s="9">
        <v>1739.3</v>
      </c>
      <c r="N1147" s="9">
        <v>1740.8</v>
      </c>
      <c r="O1147" s="9">
        <v>1747.6</v>
      </c>
      <c r="P1147" s="9">
        <v>1743.3</v>
      </c>
      <c r="Q1147" s="9">
        <v>1743.3</v>
      </c>
      <c r="R1147" s="9">
        <v>1743.3</v>
      </c>
      <c r="S1147" s="9">
        <v>1743.3</v>
      </c>
      <c r="T1147" s="9">
        <v>1745.3</v>
      </c>
    </row>
    <row r="1148" spans="1:20" x14ac:dyDescent="0.35">
      <c r="A1148">
        <f t="shared" si="35"/>
        <v>1148</v>
      </c>
      <c r="B1148" s="3" t="s">
        <v>70</v>
      </c>
      <c r="C1148" s="3" t="s">
        <v>75</v>
      </c>
      <c r="D1148" s="3" t="s">
        <v>23</v>
      </c>
      <c r="E1148">
        <v>2026</v>
      </c>
      <c r="F1148" s="3" t="str">
        <f t="shared" si="34"/>
        <v>AElevCORA L2026</v>
      </c>
      <c r="G1148" s="9">
        <v>1745.3</v>
      </c>
      <c r="H1148" s="9">
        <v>1745.3</v>
      </c>
      <c r="I1148" s="9">
        <v>1745.3</v>
      </c>
      <c r="J1148" s="9">
        <v>1744</v>
      </c>
      <c r="K1148" s="9">
        <v>1742.4</v>
      </c>
      <c r="L1148" s="9">
        <v>1744</v>
      </c>
      <c r="M1148" s="9">
        <v>1746</v>
      </c>
      <c r="N1148" s="9">
        <v>1748.5</v>
      </c>
      <c r="O1148" s="9">
        <v>1747.9</v>
      </c>
      <c r="P1148" s="9">
        <v>1744.4</v>
      </c>
      <c r="Q1148" s="9">
        <v>1743.3</v>
      </c>
      <c r="R1148" s="9">
        <v>1743.3</v>
      </c>
      <c r="S1148" s="9">
        <v>1743.3</v>
      </c>
      <c r="T1148" s="9">
        <v>1745.3</v>
      </c>
    </row>
    <row r="1149" spans="1:20" x14ac:dyDescent="0.35">
      <c r="A1149">
        <f t="shared" si="35"/>
        <v>1149</v>
      </c>
      <c r="B1149" s="3" t="s">
        <v>70</v>
      </c>
      <c r="C1149" s="3" t="s">
        <v>75</v>
      </c>
      <c r="D1149" s="3" t="s">
        <v>23</v>
      </c>
      <c r="E1149">
        <v>2027</v>
      </c>
      <c r="F1149" s="3" t="str">
        <f t="shared" si="34"/>
        <v>AElevCORA L2027</v>
      </c>
      <c r="G1149" s="9">
        <v>1745.3</v>
      </c>
      <c r="H1149" s="9">
        <v>1745.3</v>
      </c>
      <c r="I1149" s="9">
        <v>1745.3</v>
      </c>
      <c r="J1149" s="9">
        <v>1745.4</v>
      </c>
      <c r="K1149" s="9">
        <v>1742.4</v>
      </c>
      <c r="L1149" s="9">
        <v>1742.1</v>
      </c>
      <c r="M1149" s="9">
        <v>1742.7</v>
      </c>
      <c r="N1149" s="9">
        <v>1747.3</v>
      </c>
      <c r="O1149" s="9">
        <v>1749.9</v>
      </c>
      <c r="P1149" s="9">
        <v>1750.5</v>
      </c>
      <c r="Q1149" s="9">
        <v>1746</v>
      </c>
      <c r="R1149" s="9">
        <v>1743.3</v>
      </c>
      <c r="S1149" s="9">
        <v>1743.3</v>
      </c>
      <c r="T1149" s="9">
        <v>1745.3</v>
      </c>
    </row>
    <row r="1150" spans="1:20" x14ac:dyDescent="0.35">
      <c r="A1150">
        <f t="shared" si="35"/>
        <v>1150</v>
      </c>
      <c r="B1150" s="3" t="s">
        <v>70</v>
      </c>
      <c r="C1150" s="3" t="s">
        <v>75</v>
      </c>
      <c r="D1150" s="3" t="s">
        <v>23</v>
      </c>
      <c r="E1150">
        <v>2028</v>
      </c>
      <c r="F1150" s="3" t="str">
        <f t="shared" si="34"/>
        <v>AElevCORA L2028</v>
      </c>
      <c r="G1150" s="9">
        <v>1745.3</v>
      </c>
      <c r="H1150" s="9">
        <v>1745.3</v>
      </c>
      <c r="I1150" s="9">
        <v>1745.3</v>
      </c>
      <c r="J1150" s="9">
        <v>1744</v>
      </c>
      <c r="K1150" s="9">
        <v>1742.4</v>
      </c>
      <c r="L1150" s="9">
        <v>1741.5</v>
      </c>
      <c r="M1150" s="9">
        <v>1740.4</v>
      </c>
      <c r="N1150" s="9">
        <v>1744.1</v>
      </c>
      <c r="O1150" s="9">
        <v>1749.5</v>
      </c>
      <c r="P1150" s="9">
        <v>1745.5</v>
      </c>
      <c r="Q1150" s="9">
        <v>1743.3</v>
      </c>
      <c r="R1150" s="9">
        <v>1743.3</v>
      </c>
      <c r="S1150" s="9">
        <v>1743.3</v>
      </c>
      <c r="T1150" s="9">
        <v>1745.3</v>
      </c>
    </row>
    <row r="1151" spans="1:20" x14ac:dyDescent="0.35">
      <c r="A1151">
        <f t="shared" si="35"/>
        <v>1151</v>
      </c>
      <c r="B1151" s="3" t="s">
        <v>70</v>
      </c>
      <c r="C1151" s="3" t="s">
        <v>75</v>
      </c>
      <c r="D1151" s="3" t="s">
        <v>23</v>
      </c>
      <c r="E1151">
        <v>2029</v>
      </c>
      <c r="F1151" s="3" t="str">
        <f t="shared" si="34"/>
        <v>AElevCORA L2029</v>
      </c>
      <c r="G1151" s="9">
        <v>1745.3</v>
      </c>
      <c r="H1151" s="9">
        <v>1745.3</v>
      </c>
      <c r="I1151" s="9">
        <v>1745.3</v>
      </c>
      <c r="J1151" s="9">
        <v>1744</v>
      </c>
      <c r="K1151" s="9">
        <v>1742.6</v>
      </c>
      <c r="L1151" s="9">
        <v>1740.2</v>
      </c>
      <c r="M1151" s="9">
        <v>1745.5</v>
      </c>
      <c r="N1151" s="9">
        <v>1748.1</v>
      </c>
      <c r="O1151" s="9">
        <v>1754.2</v>
      </c>
      <c r="P1151" s="9">
        <v>1751.1</v>
      </c>
      <c r="Q1151" s="9">
        <v>1747.1</v>
      </c>
      <c r="R1151" s="9">
        <v>1745.1</v>
      </c>
      <c r="S1151" s="9">
        <v>1743.3</v>
      </c>
      <c r="T1151" s="9">
        <v>1745.3</v>
      </c>
    </row>
    <row r="1152" spans="1:20" x14ac:dyDescent="0.35">
      <c r="A1152">
        <f t="shared" si="35"/>
        <v>1152</v>
      </c>
      <c r="B1152" s="3" t="s">
        <v>70</v>
      </c>
      <c r="C1152" s="3" t="s">
        <v>75</v>
      </c>
      <c r="D1152" s="3" t="s">
        <v>24</v>
      </c>
      <c r="E1152">
        <v>2020</v>
      </c>
      <c r="F1152" s="3" t="str">
        <f t="shared" si="34"/>
        <v>AElevCANAL2020</v>
      </c>
      <c r="G1152" s="9" t="e">
        <v>#N/A</v>
      </c>
      <c r="H1152" s="9" t="e">
        <v>#N/A</v>
      </c>
      <c r="I1152" s="9" t="e">
        <v>#N/A</v>
      </c>
      <c r="J1152" s="9" t="e">
        <v>#N/A</v>
      </c>
      <c r="K1152" s="9" t="e">
        <v>#N/A</v>
      </c>
      <c r="L1152" s="9" t="e">
        <v>#N/A</v>
      </c>
      <c r="M1152" s="9" t="e">
        <v>#N/A</v>
      </c>
      <c r="N1152" s="9" t="e">
        <v>#N/A</v>
      </c>
      <c r="O1152" s="9" t="e">
        <v>#N/A</v>
      </c>
      <c r="P1152" s="9" t="e">
        <v>#N/A</v>
      </c>
      <c r="Q1152" s="9" t="e">
        <v>#N/A</v>
      </c>
      <c r="R1152" s="9" t="e">
        <v>#N/A</v>
      </c>
      <c r="S1152" s="9" t="e">
        <v>#N/A</v>
      </c>
      <c r="T1152" s="9" t="e">
        <v>#N/A</v>
      </c>
    </row>
    <row r="1153" spans="1:20" x14ac:dyDescent="0.35">
      <c r="A1153">
        <f t="shared" si="35"/>
        <v>1153</v>
      </c>
      <c r="B1153" s="3" t="s">
        <v>70</v>
      </c>
      <c r="C1153" s="3" t="s">
        <v>75</v>
      </c>
      <c r="D1153" s="3" t="s">
        <v>24</v>
      </c>
      <c r="E1153">
        <v>2021</v>
      </c>
      <c r="F1153" s="3" t="str">
        <f t="shared" si="34"/>
        <v>AElevCANAL2021</v>
      </c>
      <c r="G1153" s="9" t="e">
        <v>#N/A</v>
      </c>
      <c r="H1153" s="9" t="e">
        <v>#N/A</v>
      </c>
      <c r="I1153" s="9" t="e">
        <v>#N/A</v>
      </c>
      <c r="J1153" s="9" t="e">
        <v>#N/A</v>
      </c>
      <c r="K1153" s="9" t="e">
        <v>#N/A</v>
      </c>
      <c r="L1153" s="9" t="e">
        <v>#N/A</v>
      </c>
      <c r="M1153" s="9" t="e">
        <v>#N/A</v>
      </c>
      <c r="N1153" s="9" t="e">
        <v>#N/A</v>
      </c>
      <c r="O1153" s="9" t="e">
        <v>#N/A</v>
      </c>
      <c r="P1153" s="9" t="e">
        <v>#N/A</v>
      </c>
      <c r="Q1153" s="9" t="e">
        <v>#N/A</v>
      </c>
      <c r="R1153" s="9" t="e">
        <v>#N/A</v>
      </c>
      <c r="S1153" s="9" t="e">
        <v>#N/A</v>
      </c>
      <c r="T1153" s="9" t="e">
        <v>#N/A</v>
      </c>
    </row>
    <row r="1154" spans="1:20" x14ac:dyDescent="0.35">
      <c r="A1154">
        <f t="shared" si="35"/>
        <v>1154</v>
      </c>
      <c r="B1154" s="3" t="s">
        <v>70</v>
      </c>
      <c r="C1154" s="3" t="s">
        <v>75</v>
      </c>
      <c r="D1154" s="3" t="s">
        <v>24</v>
      </c>
      <c r="E1154">
        <v>2022</v>
      </c>
      <c r="F1154" s="3" t="str">
        <f t="shared" ref="F1154:F1217" si="36">_xlfn.CONCAT(B1154,C1154,D1154,E1154)</f>
        <v>AElevCANAL2022</v>
      </c>
      <c r="G1154" s="9" t="e">
        <v>#N/A</v>
      </c>
      <c r="H1154" s="9" t="e">
        <v>#N/A</v>
      </c>
      <c r="I1154" s="9" t="e">
        <v>#N/A</v>
      </c>
      <c r="J1154" s="9" t="e">
        <v>#N/A</v>
      </c>
      <c r="K1154" s="9" t="e">
        <v>#N/A</v>
      </c>
      <c r="L1154" s="9" t="e">
        <v>#N/A</v>
      </c>
      <c r="M1154" s="9" t="e">
        <v>#N/A</v>
      </c>
      <c r="N1154" s="9" t="e">
        <v>#N/A</v>
      </c>
      <c r="O1154" s="9" t="e">
        <v>#N/A</v>
      </c>
      <c r="P1154" s="9" t="e">
        <v>#N/A</v>
      </c>
      <c r="Q1154" s="9" t="e">
        <v>#N/A</v>
      </c>
      <c r="R1154" s="9" t="e">
        <v>#N/A</v>
      </c>
      <c r="S1154" s="9" t="e">
        <v>#N/A</v>
      </c>
      <c r="T1154" s="9" t="e">
        <v>#N/A</v>
      </c>
    </row>
    <row r="1155" spans="1:20" x14ac:dyDescent="0.35">
      <c r="A1155">
        <f t="shared" ref="A1155:A1218" si="37">A1154+1</f>
        <v>1155</v>
      </c>
      <c r="B1155" s="3" t="s">
        <v>70</v>
      </c>
      <c r="C1155" s="3" t="s">
        <v>75</v>
      </c>
      <c r="D1155" s="3" t="s">
        <v>24</v>
      </c>
      <c r="E1155">
        <v>2023</v>
      </c>
      <c r="F1155" s="3" t="str">
        <f t="shared" si="36"/>
        <v>AElevCANAL2023</v>
      </c>
      <c r="G1155" s="9" t="e">
        <v>#N/A</v>
      </c>
      <c r="H1155" s="9" t="e">
        <v>#N/A</v>
      </c>
      <c r="I1155" s="9" t="e">
        <v>#N/A</v>
      </c>
      <c r="J1155" s="9" t="e">
        <v>#N/A</v>
      </c>
      <c r="K1155" s="9" t="e">
        <v>#N/A</v>
      </c>
      <c r="L1155" s="9" t="e">
        <v>#N/A</v>
      </c>
      <c r="M1155" s="9" t="e">
        <v>#N/A</v>
      </c>
      <c r="N1155" s="9" t="e">
        <v>#N/A</v>
      </c>
      <c r="O1155" s="9" t="e">
        <v>#N/A</v>
      </c>
      <c r="P1155" s="9" t="e">
        <v>#N/A</v>
      </c>
      <c r="Q1155" s="9" t="e">
        <v>#N/A</v>
      </c>
      <c r="R1155" s="9" t="e">
        <v>#N/A</v>
      </c>
      <c r="S1155" s="9" t="e">
        <v>#N/A</v>
      </c>
      <c r="T1155" s="9" t="e">
        <v>#N/A</v>
      </c>
    </row>
    <row r="1156" spans="1:20" x14ac:dyDescent="0.35">
      <c r="A1156">
        <f t="shared" si="37"/>
        <v>1156</v>
      </c>
      <c r="B1156" s="3" t="s">
        <v>70</v>
      </c>
      <c r="C1156" s="3" t="s">
        <v>75</v>
      </c>
      <c r="D1156" s="3" t="s">
        <v>24</v>
      </c>
      <c r="E1156">
        <v>2024</v>
      </c>
      <c r="F1156" s="3" t="str">
        <f t="shared" si="36"/>
        <v>AElevCANAL2024</v>
      </c>
      <c r="G1156" s="9" t="e">
        <v>#N/A</v>
      </c>
      <c r="H1156" s="9" t="e">
        <v>#N/A</v>
      </c>
      <c r="I1156" s="9" t="e">
        <v>#N/A</v>
      </c>
      <c r="J1156" s="9" t="e">
        <v>#N/A</v>
      </c>
      <c r="K1156" s="9" t="e">
        <v>#N/A</v>
      </c>
      <c r="L1156" s="9" t="e">
        <v>#N/A</v>
      </c>
      <c r="M1156" s="9" t="e">
        <v>#N/A</v>
      </c>
      <c r="N1156" s="9" t="e">
        <v>#N/A</v>
      </c>
      <c r="O1156" s="9" t="e">
        <v>#N/A</v>
      </c>
      <c r="P1156" s="9" t="e">
        <v>#N/A</v>
      </c>
      <c r="Q1156" s="9" t="e">
        <v>#N/A</v>
      </c>
      <c r="R1156" s="9" t="e">
        <v>#N/A</v>
      </c>
      <c r="S1156" s="9" t="e">
        <v>#N/A</v>
      </c>
      <c r="T1156" s="9" t="e">
        <v>#N/A</v>
      </c>
    </row>
    <row r="1157" spans="1:20" x14ac:dyDescent="0.35">
      <c r="A1157">
        <f t="shared" si="37"/>
        <v>1157</v>
      </c>
      <c r="B1157" s="3" t="s">
        <v>70</v>
      </c>
      <c r="C1157" s="3" t="s">
        <v>75</v>
      </c>
      <c r="D1157" s="3" t="s">
        <v>24</v>
      </c>
      <c r="E1157">
        <v>2025</v>
      </c>
      <c r="F1157" s="3" t="str">
        <f t="shared" si="36"/>
        <v>AElevCANAL2025</v>
      </c>
      <c r="G1157" s="9" t="e">
        <v>#N/A</v>
      </c>
      <c r="H1157" s="9" t="e">
        <v>#N/A</v>
      </c>
      <c r="I1157" s="9" t="e">
        <v>#N/A</v>
      </c>
      <c r="J1157" s="9" t="e">
        <v>#N/A</v>
      </c>
      <c r="K1157" s="9" t="e">
        <v>#N/A</v>
      </c>
      <c r="L1157" s="9" t="e">
        <v>#N/A</v>
      </c>
      <c r="M1157" s="9" t="e">
        <v>#N/A</v>
      </c>
      <c r="N1157" s="9" t="e">
        <v>#N/A</v>
      </c>
      <c r="O1157" s="9" t="e">
        <v>#N/A</v>
      </c>
      <c r="P1157" s="9" t="e">
        <v>#N/A</v>
      </c>
      <c r="Q1157" s="9" t="e">
        <v>#N/A</v>
      </c>
      <c r="R1157" s="9" t="e">
        <v>#N/A</v>
      </c>
      <c r="S1157" s="9" t="e">
        <v>#N/A</v>
      </c>
      <c r="T1157" s="9" t="e">
        <v>#N/A</v>
      </c>
    </row>
    <row r="1158" spans="1:20" x14ac:dyDescent="0.35">
      <c r="A1158">
        <f t="shared" si="37"/>
        <v>1158</v>
      </c>
      <c r="B1158" s="3" t="s">
        <v>70</v>
      </c>
      <c r="C1158" s="3" t="s">
        <v>75</v>
      </c>
      <c r="D1158" s="3" t="s">
        <v>24</v>
      </c>
      <c r="E1158">
        <v>2026</v>
      </c>
      <c r="F1158" s="3" t="str">
        <f t="shared" si="36"/>
        <v>AElevCANAL2026</v>
      </c>
      <c r="G1158" s="9" t="e">
        <v>#N/A</v>
      </c>
      <c r="H1158" s="9" t="e">
        <v>#N/A</v>
      </c>
      <c r="I1158" s="9" t="e">
        <v>#N/A</v>
      </c>
      <c r="J1158" s="9" t="e">
        <v>#N/A</v>
      </c>
      <c r="K1158" s="9" t="e">
        <v>#N/A</v>
      </c>
      <c r="L1158" s="9" t="e">
        <v>#N/A</v>
      </c>
      <c r="M1158" s="9" t="e">
        <v>#N/A</v>
      </c>
      <c r="N1158" s="9" t="e">
        <v>#N/A</v>
      </c>
      <c r="O1158" s="9" t="e">
        <v>#N/A</v>
      </c>
      <c r="P1158" s="9" t="e">
        <v>#N/A</v>
      </c>
      <c r="Q1158" s="9" t="e">
        <v>#N/A</v>
      </c>
      <c r="R1158" s="9" t="e">
        <v>#N/A</v>
      </c>
      <c r="S1158" s="9" t="e">
        <v>#N/A</v>
      </c>
      <c r="T1158" s="9" t="e">
        <v>#N/A</v>
      </c>
    </row>
    <row r="1159" spans="1:20" x14ac:dyDescent="0.35">
      <c r="A1159">
        <f t="shared" si="37"/>
        <v>1159</v>
      </c>
      <c r="B1159" s="3" t="s">
        <v>70</v>
      </c>
      <c r="C1159" s="3" t="s">
        <v>75</v>
      </c>
      <c r="D1159" s="3" t="s">
        <v>24</v>
      </c>
      <c r="E1159">
        <v>2027</v>
      </c>
      <c r="F1159" s="3" t="str">
        <f t="shared" si="36"/>
        <v>AElevCANAL2027</v>
      </c>
      <c r="G1159" s="9" t="e">
        <v>#N/A</v>
      </c>
      <c r="H1159" s="9" t="e">
        <v>#N/A</v>
      </c>
      <c r="I1159" s="9" t="e">
        <v>#N/A</v>
      </c>
      <c r="J1159" s="9" t="e">
        <v>#N/A</v>
      </c>
      <c r="K1159" s="9" t="e">
        <v>#N/A</v>
      </c>
      <c r="L1159" s="9" t="e">
        <v>#N/A</v>
      </c>
      <c r="M1159" s="9" t="e">
        <v>#N/A</v>
      </c>
      <c r="N1159" s="9" t="e">
        <v>#N/A</v>
      </c>
      <c r="O1159" s="9" t="e">
        <v>#N/A</v>
      </c>
      <c r="P1159" s="9" t="e">
        <v>#N/A</v>
      </c>
      <c r="Q1159" s="9" t="e">
        <v>#N/A</v>
      </c>
      <c r="R1159" s="9" t="e">
        <v>#N/A</v>
      </c>
      <c r="S1159" s="9" t="e">
        <v>#N/A</v>
      </c>
      <c r="T1159" s="9" t="e">
        <v>#N/A</v>
      </c>
    </row>
    <row r="1160" spans="1:20" x14ac:dyDescent="0.35">
      <c r="A1160">
        <f t="shared" si="37"/>
        <v>1160</v>
      </c>
      <c r="B1160" s="3" t="s">
        <v>70</v>
      </c>
      <c r="C1160" s="3" t="s">
        <v>75</v>
      </c>
      <c r="D1160" s="3" t="s">
        <v>24</v>
      </c>
      <c r="E1160">
        <v>2028</v>
      </c>
      <c r="F1160" s="3" t="str">
        <f t="shared" si="36"/>
        <v>AElevCANAL2028</v>
      </c>
      <c r="G1160" s="9" t="e">
        <v>#N/A</v>
      </c>
      <c r="H1160" s="9" t="e">
        <v>#N/A</v>
      </c>
      <c r="I1160" s="9" t="e">
        <v>#N/A</v>
      </c>
      <c r="J1160" s="9" t="e">
        <v>#N/A</v>
      </c>
      <c r="K1160" s="9" t="e">
        <v>#N/A</v>
      </c>
      <c r="L1160" s="9" t="e">
        <v>#N/A</v>
      </c>
      <c r="M1160" s="9" t="e">
        <v>#N/A</v>
      </c>
      <c r="N1160" s="9" t="e">
        <v>#N/A</v>
      </c>
      <c r="O1160" s="9" t="e">
        <v>#N/A</v>
      </c>
      <c r="P1160" s="9" t="e">
        <v>#N/A</v>
      </c>
      <c r="Q1160" s="9" t="e">
        <v>#N/A</v>
      </c>
      <c r="R1160" s="9" t="e">
        <v>#N/A</v>
      </c>
      <c r="S1160" s="9" t="e">
        <v>#N/A</v>
      </c>
      <c r="T1160" s="9" t="e">
        <v>#N/A</v>
      </c>
    </row>
    <row r="1161" spans="1:20" x14ac:dyDescent="0.35">
      <c r="A1161">
        <f t="shared" si="37"/>
        <v>1161</v>
      </c>
      <c r="B1161" s="3" t="s">
        <v>70</v>
      </c>
      <c r="C1161" s="3" t="s">
        <v>75</v>
      </c>
      <c r="D1161" s="3" t="s">
        <v>24</v>
      </c>
      <c r="E1161">
        <v>2029</v>
      </c>
      <c r="F1161" s="3" t="str">
        <f t="shared" si="36"/>
        <v>AElevCANAL2029</v>
      </c>
      <c r="G1161" s="9" t="e">
        <v>#N/A</v>
      </c>
      <c r="H1161" s="9" t="e">
        <v>#N/A</v>
      </c>
      <c r="I1161" s="9" t="e">
        <v>#N/A</v>
      </c>
      <c r="J1161" s="9" t="e">
        <v>#N/A</v>
      </c>
      <c r="K1161" s="9" t="e">
        <v>#N/A</v>
      </c>
      <c r="L1161" s="9" t="e">
        <v>#N/A</v>
      </c>
      <c r="M1161" s="9" t="e">
        <v>#N/A</v>
      </c>
      <c r="N1161" s="9" t="e">
        <v>#N/A</v>
      </c>
      <c r="O1161" s="9" t="e">
        <v>#N/A</v>
      </c>
      <c r="P1161" s="9" t="e">
        <v>#N/A</v>
      </c>
      <c r="Q1161" s="9" t="e">
        <v>#N/A</v>
      </c>
      <c r="R1161" s="9" t="e">
        <v>#N/A</v>
      </c>
      <c r="S1161" s="9" t="e">
        <v>#N/A</v>
      </c>
      <c r="T1161" s="9" t="e">
        <v>#N/A</v>
      </c>
    </row>
    <row r="1162" spans="1:20" x14ac:dyDescent="0.35">
      <c r="A1162">
        <f t="shared" si="37"/>
        <v>1162</v>
      </c>
      <c r="B1162" s="3" t="s">
        <v>70</v>
      </c>
      <c r="C1162" s="3" t="s">
        <v>75</v>
      </c>
      <c r="D1162" s="3" t="s">
        <v>25</v>
      </c>
      <c r="E1162">
        <v>2020</v>
      </c>
      <c r="F1162" s="3" t="str">
        <f t="shared" si="36"/>
        <v>AElevUP BON2020</v>
      </c>
      <c r="G1162" s="9" t="e">
        <v>#N/A</v>
      </c>
      <c r="H1162" s="9" t="e">
        <v>#N/A</v>
      </c>
      <c r="I1162" s="9" t="e">
        <v>#N/A</v>
      </c>
      <c r="J1162" s="9" t="e">
        <v>#N/A</v>
      </c>
      <c r="K1162" s="9" t="e">
        <v>#N/A</v>
      </c>
      <c r="L1162" s="9" t="e">
        <v>#N/A</v>
      </c>
      <c r="M1162" s="9" t="e">
        <v>#N/A</v>
      </c>
      <c r="N1162" s="9" t="e">
        <v>#N/A</v>
      </c>
      <c r="O1162" s="9" t="e">
        <v>#N/A</v>
      </c>
      <c r="P1162" s="9" t="e">
        <v>#N/A</v>
      </c>
      <c r="Q1162" s="9" t="e">
        <v>#N/A</v>
      </c>
      <c r="R1162" s="9" t="e">
        <v>#N/A</v>
      </c>
      <c r="S1162" s="9" t="e">
        <v>#N/A</v>
      </c>
      <c r="T1162" s="9" t="e">
        <v>#N/A</v>
      </c>
    </row>
    <row r="1163" spans="1:20" x14ac:dyDescent="0.35">
      <c r="A1163">
        <f t="shared" si="37"/>
        <v>1163</v>
      </c>
      <c r="B1163" s="3" t="s">
        <v>70</v>
      </c>
      <c r="C1163" s="3" t="s">
        <v>75</v>
      </c>
      <c r="D1163" s="3" t="s">
        <v>25</v>
      </c>
      <c r="E1163">
        <v>2021</v>
      </c>
      <c r="F1163" s="3" t="str">
        <f t="shared" si="36"/>
        <v>AElevUP BON2021</v>
      </c>
      <c r="G1163" s="9" t="e">
        <v>#N/A</v>
      </c>
      <c r="H1163" s="9" t="e">
        <v>#N/A</v>
      </c>
      <c r="I1163" s="9" t="e">
        <v>#N/A</v>
      </c>
      <c r="J1163" s="9" t="e">
        <v>#N/A</v>
      </c>
      <c r="K1163" s="9" t="e">
        <v>#N/A</v>
      </c>
      <c r="L1163" s="9" t="e">
        <v>#N/A</v>
      </c>
      <c r="M1163" s="9" t="e">
        <v>#N/A</v>
      </c>
      <c r="N1163" s="9" t="e">
        <v>#N/A</v>
      </c>
      <c r="O1163" s="9" t="e">
        <v>#N/A</v>
      </c>
      <c r="P1163" s="9" t="e">
        <v>#N/A</v>
      </c>
      <c r="Q1163" s="9" t="e">
        <v>#N/A</v>
      </c>
      <c r="R1163" s="9" t="e">
        <v>#N/A</v>
      </c>
      <c r="S1163" s="9" t="e">
        <v>#N/A</v>
      </c>
      <c r="T1163" s="9" t="e">
        <v>#N/A</v>
      </c>
    </row>
    <row r="1164" spans="1:20" x14ac:dyDescent="0.35">
      <c r="A1164">
        <f t="shared" si="37"/>
        <v>1164</v>
      </c>
      <c r="B1164" s="3" t="s">
        <v>70</v>
      </c>
      <c r="C1164" s="3" t="s">
        <v>75</v>
      </c>
      <c r="D1164" s="3" t="s">
        <v>25</v>
      </c>
      <c r="E1164">
        <v>2022</v>
      </c>
      <c r="F1164" s="3" t="str">
        <f t="shared" si="36"/>
        <v>AElevUP BON2022</v>
      </c>
      <c r="G1164" s="9" t="e">
        <v>#N/A</v>
      </c>
      <c r="H1164" s="9" t="e">
        <v>#N/A</v>
      </c>
      <c r="I1164" s="9" t="e">
        <v>#N/A</v>
      </c>
      <c r="J1164" s="9" t="e">
        <v>#N/A</v>
      </c>
      <c r="K1164" s="9" t="e">
        <v>#N/A</v>
      </c>
      <c r="L1164" s="9" t="e">
        <v>#N/A</v>
      </c>
      <c r="M1164" s="9" t="e">
        <v>#N/A</v>
      </c>
      <c r="N1164" s="9" t="e">
        <v>#N/A</v>
      </c>
      <c r="O1164" s="9" t="e">
        <v>#N/A</v>
      </c>
      <c r="P1164" s="9" t="e">
        <v>#N/A</v>
      </c>
      <c r="Q1164" s="9" t="e">
        <v>#N/A</v>
      </c>
      <c r="R1164" s="9" t="e">
        <v>#N/A</v>
      </c>
      <c r="S1164" s="9" t="e">
        <v>#N/A</v>
      </c>
      <c r="T1164" s="9" t="e">
        <v>#N/A</v>
      </c>
    </row>
    <row r="1165" spans="1:20" x14ac:dyDescent="0.35">
      <c r="A1165">
        <f t="shared" si="37"/>
        <v>1165</v>
      </c>
      <c r="B1165" s="3" t="s">
        <v>70</v>
      </c>
      <c r="C1165" s="3" t="s">
        <v>75</v>
      </c>
      <c r="D1165" s="3" t="s">
        <v>25</v>
      </c>
      <c r="E1165">
        <v>2023</v>
      </c>
      <c r="F1165" s="3" t="str">
        <f t="shared" si="36"/>
        <v>AElevUP BON2023</v>
      </c>
      <c r="G1165" s="9" t="e">
        <v>#N/A</v>
      </c>
      <c r="H1165" s="9" t="e">
        <v>#N/A</v>
      </c>
      <c r="I1165" s="9" t="e">
        <v>#N/A</v>
      </c>
      <c r="J1165" s="9" t="e">
        <v>#N/A</v>
      </c>
      <c r="K1165" s="9" t="e">
        <v>#N/A</v>
      </c>
      <c r="L1165" s="9" t="e">
        <v>#N/A</v>
      </c>
      <c r="M1165" s="9" t="e">
        <v>#N/A</v>
      </c>
      <c r="N1165" s="9" t="e">
        <v>#N/A</v>
      </c>
      <c r="O1165" s="9" t="e">
        <v>#N/A</v>
      </c>
      <c r="P1165" s="9" t="e">
        <v>#N/A</v>
      </c>
      <c r="Q1165" s="9" t="e">
        <v>#N/A</v>
      </c>
      <c r="R1165" s="9" t="e">
        <v>#N/A</v>
      </c>
      <c r="S1165" s="9" t="e">
        <v>#N/A</v>
      </c>
      <c r="T1165" s="9" t="e">
        <v>#N/A</v>
      </c>
    </row>
    <row r="1166" spans="1:20" x14ac:dyDescent="0.35">
      <c r="A1166">
        <f t="shared" si="37"/>
        <v>1166</v>
      </c>
      <c r="B1166" s="3" t="s">
        <v>70</v>
      </c>
      <c r="C1166" s="3" t="s">
        <v>75</v>
      </c>
      <c r="D1166" s="3" t="s">
        <v>25</v>
      </c>
      <c r="E1166">
        <v>2024</v>
      </c>
      <c r="F1166" s="3" t="str">
        <f t="shared" si="36"/>
        <v>AElevUP BON2024</v>
      </c>
      <c r="G1166" s="9" t="e">
        <v>#N/A</v>
      </c>
      <c r="H1166" s="9" t="e">
        <v>#N/A</v>
      </c>
      <c r="I1166" s="9" t="e">
        <v>#N/A</v>
      </c>
      <c r="J1166" s="9" t="e">
        <v>#N/A</v>
      </c>
      <c r="K1166" s="9" t="e">
        <v>#N/A</v>
      </c>
      <c r="L1166" s="9" t="e">
        <v>#N/A</v>
      </c>
      <c r="M1166" s="9" t="e">
        <v>#N/A</v>
      </c>
      <c r="N1166" s="9" t="e">
        <v>#N/A</v>
      </c>
      <c r="O1166" s="9" t="e">
        <v>#N/A</v>
      </c>
      <c r="P1166" s="9" t="e">
        <v>#N/A</v>
      </c>
      <c r="Q1166" s="9" t="e">
        <v>#N/A</v>
      </c>
      <c r="R1166" s="9" t="e">
        <v>#N/A</v>
      </c>
      <c r="S1166" s="9" t="e">
        <v>#N/A</v>
      </c>
      <c r="T1166" s="9" t="e">
        <v>#N/A</v>
      </c>
    </row>
    <row r="1167" spans="1:20" x14ac:dyDescent="0.35">
      <c r="A1167">
        <f t="shared" si="37"/>
        <v>1167</v>
      </c>
      <c r="B1167" s="3" t="s">
        <v>70</v>
      </c>
      <c r="C1167" s="3" t="s">
        <v>75</v>
      </c>
      <c r="D1167" s="3" t="s">
        <v>25</v>
      </c>
      <c r="E1167">
        <v>2025</v>
      </c>
      <c r="F1167" s="3" t="str">
        <f t="shared" si="36"/>
        <v>AElevUP BON2025</v>
      </c>
      <c r="G1167" s="9" t="e">
        <v>#N/A</v>
      </c>
      <c r="H1167" s="9" t="e">
        <v>#N/A</v>
      </c>
      <c r="I1167" s="9" t="e">
        <v>#N/A</v>
      </c>
      <c r="J1167" s="9" t="e">
        <v>#N/A</v>
      </c>
      <c r="K1167" s="9" t="e">
        <v>#N/A</v>
      </c>
      <c r="L1167" s="9" t="e">
        <v>#N/A</v>
      </c>
      <c r="M1167" s="9" t="e">
        <v>#N/A</v>
      </c>
      <c r="N1167" s="9" t="e">
        <v>#N/A</v>
      </c>
      <c r="O1167" s="9" t="e">
        <v>#N/A</v>
      </c>
      <c r="P1167" s="9" t="e">
        <v>#N/A</v>
      </c>
      <c r="Q1167" s="9" t="e">
        <v>#N/A</v>
      </c>
      <c r="R1167" s="9" t="e">
        <v>#N/A</v>
      </c>
      <c r="S1167" s="9" t="e">
        <v>#N/A</v>
      </c>
      <c r="T1167" s="9" t="e">
        <v>#N/A</v>
      </c>
    </row>
    <row r="1168" spans="1:20" x14ac:dyDescent="0.35">
      <c r="A1168">
        <f t="shared" si="37"/>
        <v>1168</v>
      </c>
      <c r="B1168" s="3" t="s">
        <v>70</v>
      </c>
      <c r="C1168" s="3" t="s">
        <v>75</v>
      </c>
      <c r="D1168" s="3" t="s">
        <v>25</v>
      </c>
      <c r="E1168">
        <v>2026</v>
      </c>
      <c r="F1168" s="3" t="str">
        <f t="shared" si="36"/>
        <v>AElevUP BON2026</v>
      </c>
      <c r="G1168" s="9" t="e">
        <v>#N/A</v>
      </c>
      <c r="H1168" s="9" t="e">
        <v>#N/A</v>
      </c>
      <c r="I1168" s="9" t="e">
        <v>#N/A</v>
      </c>
      <c r="J1168" s="9" t="e">
        <v>#N/A</v>
      </c>
      <c r="K1168" s="9" t="e">
        <v>#N/A</v>
      </c>
      <c r="L1168" s="9" t="e">
        <v>#N/A</v>
      </c>
      <c r="M1168" s="9" t="e">
        <v>#N/A</v>
      </c>
      <c r="N1168" s="9" t="e">
        <v>#N/A</v>
      </c>
      <c r="O1168" s="9" t="e">
        <v>#N/A</v>
      </c>
      <c r="P1168" s="9" t="e">
        <v>#N/A</v>
      </c>
      <c r="Q1168" s="9" t="e">
        <v>#N/A</v>
      </c>
      <c r="R1168" s="9" t="e">
        <v>#N/A</v>
      </c>
      <c r="S1168" s="9" t="e">
        <v>#N/A</v>
      </c>
      <c r="T1168" s="9" t="e">
        <v>#N/A</v>
      </c>
    </row>
    <row r="1169" spans="1:20" x14ac:dyDescent="0.35">
      <c r="A1169">
        <f t="shared" si="37"/>
        <v>1169</v>
      </c>
      <c r="B1169" s="3" t="s">
        <v>70</v>
      </c>
      <c r="C1169" s="3" t="s">
        <v>75</v>
      </c>
      <c r="D1169" s="3" t="s">
        <v>25</v>
      </c>
      <c r="E1169">
        <v>2027</v>
      </c>
      <c r="F1169" s="3" t="str">
        <f t="shared" si="36"/>
        <v>AElevUP BON2027</v>
      </c>
      <c r="G1169" s="9" t="e">
        <v>#N/A</v>
      </c>
      <c r="H1169" s="9" t="e">
        <v>#N/A</v>
      </c>
      <c r="I1169" s="9" t="e">
        <v>#N/A</v>
      </c>
      <c r="J1169" s="9" t="e">
        <v>#N/A</v>
      </c>
      <c r="K1169" s="9" t="e">
        <v>#N/A</v>
      </c>
      <c r="L1169" s="9" t="e">
        <v>#N/A</v>
      </c>
      <c r="M1169" s="9" t="e">
        <v>#N/A</v>
      </c>
      <c r="N1169" s="9" t="e">
        <v>#N/A</v>
      </c>
      <c r="O1169" s="9" t="e">
        <v>#N/A</v>
      </c>
      <c r="P1169" s="9" t="e">
        <v>#N/A</v>
      </c>
      <c r="Q1169" s="9" t="e">
        <v>#N/A</v>
      </c>
      <c r="R1169" s="9" t="e">
        <v>#N/A</v>
      </c>
      <c r="S1169" s="9" t="e">
        <v>#N/A</v>
      </c>
      <c r="T1169" s="9" t="e">
        <v>#N/A</v>
      </c>
    </row>
    <row r="1170" spans="1:20" x14ac:dyDescent="0.35">
      <c r="A1170">
        <f t="shared" si="37"/>
        <v>1170</v>
      </c>
      <c r="B1170" s="3" t="s">
        <v>70</v>
      </c>
      <c r="C1170" s="3" t="s">
        <v>75</v>
      </c>
      <c r="D1170" s="3" t="s">
        <v>25</v>
      </c>
      <c r="E1170">
        <v>2028</v>
      </c>
      <c r="F1170" s="3" t="str">
        <f t="shared" si="36"/>
        <v>AElevUP BON2028</v>
      </c>
      <c r="G1170" s="9" t="e">
        <v>#N/A</v>
      </c>
      <c r="H1170" s="9" t="e">
        <v>#N/A</v>
      </c>
      <c r="I1170" s="9" t="e">
        <v>#N/A</v>
      </c>
      <c r="J1170" s="9" t="e">
        <v>#N/A</v>
      </c>
      <c r="K1170" s="9" t="e">
        <v>#N/A</v>
      </c>
      <c r="L1170" s="9" t="e">
        <v>#N/A</v>
      </c>
      <c r="M1170" s="9" t="e">
        <v>#N/A</v>
      </c>
      <c r="N1170" s="9" t="e">
        <v>#N/A</v>
      </c>
      <c r="O1170" s="9" t="e">
        <v>#N/A</v>
      </c>
      <c r="P1170" s="9" t="e">
        <v>#N/A</v>
      </c>
      <c r="Q1170" s="9" t="e">
        <v>#N/A</v>
      </c>
      <c r="R1170" s="9" t="e">
        <v>#N/A</v>
      </c>
      <c r="S1170" s="9" t="e">
        <v>#N/A</v>
      </c>
      <c r="T1170" s="9" t="e">
        <v>#N/A</v>
      </c>
    </row>
    <row r="1171" spans="1:20" x14ac:dyDescent="0.35">
      <c r="A1171">
        <f t="shared" si="37"/>
        <v>1171</v>
      </c>
      <c r="B1171" s="3" t="s">
        <v>70</v>
      </c>
      <c r="C1171" s="3" t="s">
        <v>75</v>
      </c>
      <c r="D1171" s="3" t="s">
        <v>25</v>
      </c>
      <c r="E1171">
        <v>2029</v>
      </c>
      <c r="F1171" s="3" t="str">
        <f t="shared" si="36"/>
        <v>AElevUP BON2029</v>
      </c>
      <c r="G1171" s="9" t="e">
        <v>#N/A</v>
      </c>
      <c r="H1171" s="9" t="e">
        <v>#N/A</v>
      </c>
      <c r="I1171" s="9" t="e">
        <v>#N/A</v>
      </c>
      <c r="J1171" s="9" t="e">
        <v>#N/A</v>
      </c>
      <c r="K1171" s="9" t="e">
        <v>#N/A</v>
      </c>
      <c r="L1171" s="9" t="e">
        <v>#N/A</v>
      </c>
      <c r="M1171" s="9" t="e">
        <v>#N/A</v>
      </c>
      <c r="N1171" s="9" t="e">
        <v>#N/A</v>
      </c>
      <c r="O1171" s="9" t="e">
        <v>#N/A</v>
      </c>
      <c r="P1171" s="9" t="e">
        <v>#N/A</v>
      </c>
      <c r="Q1171" s="9" t="e">
        <v>#N/A</v>
      </c>
      <c r="R1171" s="9" t="e">
        <v>#N/A</v>
      </c>
      <c r="S1171" s="9" t="e">
        <v>#N/A</v>
      </c>
      <c r="T1171" s="9" t="e">
        <v>#N/A</v>
      </c>
    </row>
    <row r="1172" spans="1:20" x14ac:dyDescent="0.35">
      <c r="A1172">
        <f t="shared" si="37"/>
        <v>1172</v>
      </c>
      <c r="B1172" s="3" t="s">
        <v>70</v>
      </c>
      <c r="C1172" s="3" t="s">
        <v>75</v>
      </c>
      <c r="D1172" s="3" t="s">
        <v>26</v>
      </c>
      <c r="E1172">
        <v>2020</v>
      </c>
      <c r="F1172" s="3" t="str">
        <f t="shared" si="36"/>
        <v>AElevLO BON2020</v>
      </c>
      <c r="G1172" s="9" t="e">
        <v>#N/A</v>
      </c>
      <c r="H1172" s="9" t="e">
        <v>#N/A</v>
      </c>
      <c r="I1172" s="9" t="e">
        <v>#N/A</v>
      </c>
      <c r="J1172" s="9" t="e">
        <v>#N/A</v>
      </c>
      <c r="K1172" s="9" t="e">
        <v>#N/A</v>
      </c>
      <c r="L1172" s="9" t="e">
        <v>#N/A</v>
      </c>
      <c r="M1172" s="9" t="e">
        <v>#N/A</v>
      </c>
      <c r="N1172" s="9" t="e">
        <v>#N/A</v>
      </c>
      <c r="O1172" s="9" t="e">
        <v>#N/A</v>
      </c>
      <c r="P1172" s="9" t="e">
        <v>#N/A</v>
      </c>
      <c r="Q1172" s="9" t="e">
        <v>#N/A</v>
      </c>
      <c r="R1172" s="9" t="e">
        <v>#N/A</v>
      </c>
      <c r="S1172" s="9" t="e">
        <v>#N/A</v>
      </c>
      <c r="T1172" s="9" t="e">
        <v>#N/A</v>
      </c>
    </row>
    <row r="1173" spans="1:20" x14ac:dyDescent="0.35">
      <c r="A1173">
        <f t="shared" si="37"/>
        <v>1173</v>
      </c>
      <c r="B1173" s="3" t="s">
        <v>70</v>
      </c>
      <c r="C1173" s="3" t="s">
        <v>75</v>
      </c>
      <c r="D1173" s="3" t="s">
        <v>26</v>
      </c>
      <c r="E1173">
        <v>2021</v>
      </c>
      <c r="F1173" s="3" t="str">
        <f t="shared" si="36"/>
        <v>AElevLO BON2021</v>
      </c>
      <c r="G1173" s="9" t="e">
        <v>#N/A</v>
      </c>
      <c r="H1173" s="9" t="e">
        <v>#N/A</v>
      </c>
      <c r="I1173" s="9" t="e">
        <v>#N/A</v>
      </c>
      <c r="J1173" s="9" t="e">
        <v>#N/A</v>
      </c>
      <c r="K1173" s="9" t="e">
        <v>#N/A</v>
      </c>
      <c r="L1173" s="9" t="e">
        <v>#N/A</v>
      </c>
      <c r="M1173" s="9" t="e">
        <v>#N/A</v>
      </c>
      <c r="N1173" s="9" t="e">
        <v>#N/A</v>
      </c>
      <c r="O1173" s="9" t="e">
        <v>#N/A</v>
      </c>
      <c r="P1173" s="9" t="e">
        <v>#N/A</v>
      </c>
      <c r="Q1173" s="9" t="e">
        <v>#N/A</v>
      </c>
      <c r="R1173" s="9" t="e">
        <v>#N/A</v>
      </c>
      <c r="S1173" s="9" t="e">
        <v>#N/A</v>
      </c>
      <c r="T1173" s="9" t="e">
        <v>#N/A</v>
      </c>
    </row>
    <row r="1174" spans="1:20" x14ac:dyDescent="0.35">
      <c r="A1174">
        <f t="shared" si="37"/>
        <v>1174</v>
      </c>
      <c r="B1174" s="3" t="s">
        <v>70</v>
      </c>
      <c r="C1174" s="3" t="s">
        <v>75</v>
      </c>
      <c r="D1174" s="3" t="s">
        <v>26</v>
      </c>
      <c r="E1174">
        <v>2022</v>
      </c>
      <c r="F1174" s="3" t="str">
        <f t="shared" si="36"/>
        <v>AElevLO BON2022</v>
      </c>
      <c r="G1174" s="9" t="e">
        <v>#N/A</v>
      </c>
      <c r="H1174" s="9" t="e">
        <v>#N/A</v>
      </c>
      <c r="I1174" s="9" t="e">
        <v>#N/A</v>
      </c>
      <c r="J1174" s="9" t="e">
        <v>#N/A</v>
      </c>
      <c r="K1174" s="9" t="e">
        <v>#N/A</v>
      </c>
      <c r="L1174" s="9" t="e">
        <v>#N/A</v>
      </c>
      <c r="M1174" s="9" t="e">
        <v>#N/A</v>
      </c>
      <c r="N1174" s="9" t="e">
        <v>#N/A</v>
      </c>
      <c r="O1174" s="9" t="e">
        <v>#N/A</v>
      </c>
      <c r="P1174" s="9" t="e">
        <v>#N/A</v>
      </c>
      <c r="Q1174" s="9" t="e">
        <v>#N/A</v>
      </c>
      <c r="R1174" s="9" t="e">
        <v>#N/A</v>
      </c>
      <c r="S1174" s="9" t="e">
        <v>#N/A</v>
      </c>
      <c r="T1174" s="9" t="e">
        <v>#N/A</v>
      </c>
    </row>
    <row r="1175" spans="1:20" x14ac:dyDescent="0.35">
      <c r="A1175">
        <f t="shared" si="37"/>
        <v>1175</v>
      </c>
      <c r="B1175" s="3" t="s">
        <v>70</v>
      </c>
      <c r="C1175" s="3" t="s">
        <v>75</v>
      </c>
      <c r="D1175" s="3" t="s">
        <v>26</v>
      </c>
      <c r="E1175">
        <v>2023</v>
      </c>
      <c r="F1175" s="3" t="str">
        <f t="shared" si="36"/>
        <v>AElevLO BON2023</v>
      </c>
      <c r="G1175" s="9" t="e">
        <v>#N/A</v>
      </c>
      <c r="H1175" s="9" t="e">
        <v>#N/A</v>
      </c>
      <c r="I1175" s="9" t="e">
        <v>#N/A</v>
      </c>
      <c r="J1175" s="9" t="e">
        <v>#N/A</v>
      </c>
      <c r="K1175" s="9" t="e">
        <v>#N/A</v>
      </c>
      <c r="L1175" s="9" t="e">
        <v>#N/A</v>
      </c>
      <c r="M1175" s="9" t="e">
        <v>#N/A</v>
      </c>
      <c r="N1175" s="9" t="e">
        <v>#N/A</v>
      </c>
      <c r="O1175" s="9" t="e">
        <v>#N/A</v>
      </c>
      <c r="P1175" s="9" t="e">
        <v>#N/A</v>
      </c>
      <c r="Q1175" s="9" t="e">
        <v>#N/A</v>
      </c>
      <c r="R1175" s="9" t="e">
        <v>#N/A</v>
      </c>
      <c r="S1175" s="9" t="e">
        <v>#N/A</v>
      </c>
      <c r="T1175" s="9" t="e">
        <v>#N/A</v>
      </c>
    </row>
    <row r="1176" spans="1:20" x14ac:dyDescent="0.35">
      <c r="A1176">
        <f t="shared" si="37"/>
        <v>1176</v>
      </c>
      <c r="B1176" s="3" t="s">
        <v>70</v>
      </c>
      <c r="C1176" s="3" t="s">
        <v>75</v>
      </c>
      <c r="D1176" s="3" t="s">
        <v>26</v>
      </c>
      <c r="E1176">
        <v>2024</v>
      </c>
      <c r="F1176" s="3" t="str">
        <f t="shared" si="36"/>
        <v>AElevLO BON2024</v>
      </c>
      <c r="G1176" s="9" t="e">
        <v>#N/A</v>
      </c>
      <c r="H1176" s="9" t="e">
        <v>#N/A</v>
      </c>
      <c r="I1176" s="9" t="e">
        <v>#N/A</v>
      </c>
      <c r="J1176" s="9" t="e">
        <v>#N/A</v>
      </c>
      <c r="K1176" s="9" t="e">
        <v>#N/A</v>
      </c>
      <c r="L1176" s="9" t="e">
        <v>#N/A</v>
      </c>
      <c r="M1176" s="9" t="e">
        <v>#N/A</v>
      </c>
      <c r="N1176" s="9" t="e">
        <v>#N/A</v>
      </c>
      <c r="O1176" s="9" t="e">
        <v>#N/A</v>
      </c>
      <c r="P1176" s="9" t="e">
        <v>#N/A</v>
      </c>
      <c r="Q1176" s="9" t="e">
        <v>#N/A</v>
      </c>
      <c r="R1176" s="9" t="e">
        <v>#N/A</v>
      </c>
      <c r="S1176" s="9" t="e">
        <v>#N/A</v>
      </c>
      <c r="T1176" s="9" t="e">
        <v>#N/A</v>
      </c>
    </row>
    <row r="1177" spans="1:20" x14ac:dyDescent="0.35">
      <c r="A1177">
        <f t="shared" si="37"/>
        <v>1177</v>
      </c>
      <c r="B1177" s="3" t="s">
        <v>70</v>
      </c>
      <c r="C1177" s="3" t="s">
        <v>75</v>
      </c>
      <c r="D1177" s="3" t="s">
        <v>26</v>
      </c>
      <c r="E1177">
        <v>2025</v>
      </c>
      <c r="F1177" s="3" t="str">
        <f t="shared" si="36"/>
        <v>AElevLO BON2025</v>
      </c>
      <c r="G1177" s="9" t="e">
        <v>#N/A</v>
      </c>
      <c r="H1177" s="9" t="e">
        <v>#N/A</v>
      </c>
      <c r="I1177" s="9" t="e">
        <v>#N/A</v>
      </c>
      <c r="J1177" s="9" t="e">
        <v>#N/A</v>
      </c>
      <c r="K1177" s="9" t="e">
        <v>#N/A</v>
      </c>
      <c r="L1177" s="9" t="e">
        <v>#N/A</v>
      </c>
      <c r="M1177" s="9" t="e">
        <v>#N/A</v>
      </c>
      <c r="N1177" s="9" t="e">
        <v>#N/A</v>
      </c>
      <c r="O1177" s="9" t="e">
        <v>#N/A</v>
      </c>
      <c r="P1177" s="9" t="e">
        <v>#N/A</v>
      </c>
      <c r="Q1177" s="9" t="e">
        <v>#N/A</v>
      </c>
      <c r="R1177" s="9" t="e">
        <v>#N/A</v>
      </c>
      <c r="S1177" s="9" t="e">
        <v>#N/A</v>
      </c>
      <c r="T1177" s="9" t="e">
        <v>#N/A</v>
      </c>
    </row>
    <row r="1178" spans="1:20" x14ac:dyDescent="0.35">
      <c r="A1178">
        <f t="shared" si="37"/>
        <v>1178</v>
      </c>
      <c r="B1178" s="3" t="s">
        <v>70</v>
      </c>
      <c r="C1178" s="3" t="s">
        <v>75</v>
      </c>
      <c r="D1178" s="3" t="s">
        <v>26</v>
      </c>
      <c r="E1178">
        <v>2026</v>
      </c>
      <c r="F1178" s="3" t="str">
        <f t="shared" si="36"/>
        <v>AElevLO BON2026</v>
      </c>
      <c r="G1178" s="9" t="e">
        <v>#N/A</v>
      </c>
      <c r="H1178" s="9" t="e">
        <v>#N/A</v>
      </c>
      <c r="I1178" s="9" t="e">
        <v>#N/A</v>
      </c>
      <c r="J1178" s="9" t="e">
        <v>#N/A</v>
      </c>
      <c r="K1178" s="9" t="e">
        <v>#N/A</v>
      </c>
      <c r="L1178" s="9" t="e">
        <v>#N/A</v>
      </c>
      <c r="M1178" s="9" t="e">
        <v>#N/A</v>
      </c>
      <c r="N1178" s="9" t="e">
        <v>#N/A</v>
      </c>
      <c r="O1178" s="9" t="e">
        <v>#N/A</v>
      </c>
      <c r="P1178" s="9" t="e">
        <v>#N/A</v>
      </c>
      <c r="Q1178" s="9" t="e">
        <v>#N/A</v>
      </c>
      <c r="R1178" s="9" t="e">
        <v>#N/A</v>
      </c>
      <c r="S1178" s="9" t="e">
        <v>#N/A</v>
      </c>
      <c r="T1178" s="9" t="e">
        <v>#N/A</v>
      </c>
    </row>
    <row r="1179" spans="1:20" x14ac:dyDescent="0.35">
      <c r="A1179">
        <f t="shared" si="37"/>
        <v>1179</v>
      </c>
      <c r="B1179" s="3" t="s">
        <v>70</v>
      </c>
      <c r="C1179" s="3" t="s">
        <v>75</v>
      </c>
      <c r="D1179" s="3" t="s">
        <v>26</v>
      </c>
      <c r="E1179">
        <v>2027</v>
      </c>
      <c r="F1179" s="3" t="str">
        <f t="shared" si="36"/>
        <v>AElevLO BON2027</v>
      </c>
      <c r="G1179" s="9" t="e">
        <v>#N/A</v>
      </c>
      <c r="H1179" s="9" t="e">
        <v>#N/A</v>
      </c>
      <c r="I1179" s="9" t="e">
        <v>#N/A</v>
      </c>
      <c r="J1179" s="9" t="e">
        <v>#N/A</v>
      </c>
      <c r="K1179" s="9" t="e">
        <v>#N/A</v>
      </c>
      <c r="L1179" s="9" t="e">
        <v>#N/A</v>
      </c>
      <c r="M1179" s="9" t="e">
        <v>#N/A</v>
      </c>
      <c r="N1179" s="9" t="e">
        <v>#N/A</v>
      </c>
      <c r="O1179" s="9" t="e">
        <v>#N/A</v>
      </c>
      <c r="P1179" s="9" t="e">
        <v>#N/A</v>
      </c>
      <c r="Q1179" s="9" t="e">
        <v>#N/A</v>
      </c>
      <c r="R1179" s="9" t="e">
        <v>#N/A</v>
      </c>
      <c r="S1179" s="9" t="e">
        <v>#N/A</v>
      </c>
      <c r="T1179" s="9" t="e">
        <v>#N/A</v>
      </c>
    </row>
    <row r="1180" spans="1:20" x14ac:dyDescent="0.35">
      <c r="A1180">
        <f t="shared" si="37"/>
        <v>1180</v>
      </c>
      <c r="B1180" s="3" t="s">
        <v>70</v>
      </c>
      <c r="C1180" s="3" t="s">
        <v>75</v>
      </c>
      <c r="D1180" s="3" t="s">
        <v>26</v>
      </c>
      <c r="E1180">
        <v>2028</v>
      </c>
      <c r="F1180" s="3" t="str">
        <f t="shared" si="36"/>
        <v>AElevLO BON2028</v>
      </c>
      <c r="G1180" s="9" t="e">
        <v>#N/A</v>
      </c>
      <c r="H1180" s="9" t="e">
        <v>#N/A</v>
      </c>
      <c r="I1180" s="9" t="e">
        <v>#N/A</v>
      </c>
      <c r="J1180" s="9" t="e">
        <v>#N/A</v>
      </c>
      <c r="K1180" s="9" t="e">
        <v>#N/A</v>
      </c>
      <c r="L1180" s="9" t="e">
        <v>#N/A</v>
      </c>
      <c r="M1180" s="9" t="e">
        <v>#N/A</v>
      </c>
      <c r="N1180" s="9" t="e">
        <v>#N/A</v>
      </c>
      <c r="O1180" s="9" t="e">
        <v>#N/A</v>
      </c>
      <c r="P1180" s="9" t="e">
        <v>#N/A</v>
      </c>
      <c r="Q1180" s="9" t="e">
        <v>#N/A</v>
      </c>
      <c r="R1180" s="9" t="e">
        <v>#N/A</v>
      </c>
      <c r="S1180" s="9" t="e">
        <v>#N/A</v>
      </c>
      <c r="T1180" s="9" t="e">
        <v>#N/A</v>
      </c>
    </row>
    <row r="1181" spans="1:20" x14ac:dyDescent="0.35">
      <c r="A1181">
        <f t="shared" si="37"/>
        <v>1181</v>
      </c>
      <c r="B1181" s="3" t="s">
        <v>70</v>
      </c>
      <c r="C1181" s="3" t="s">
        <v>75</v>
      </c>
      <c r="D1181" s="3" t="s">
        <v>26</v>
      </c>
      <c r="E1181">
        <v>2029</v>
      </c>
      <c r="F1181" s="3" t="str">
        <f t="shared" si="36"/>
        <v>AElevLO BON2029</v>
      </c>
      <c r="G1181" s="9" t="e">
        <v>#N/A</v>
      </c>
      <c r="H1181" s="9" t="e">
        <v>#N/A</v>
      </c>
      <c r="I1181" s="9" t="e">
        <v>#N/A</v>
      </c>
      <c r="J1181" s="9" t="e">
        <v>#N/A</v>
      </c>
      <c r="K1181" s="9" t="e">
        <v>#N/A</v>
      </c>
      <c r="L1181" s="9" t="e">
        <v>#N/A</v>
      </c>
      <c r="M1181" s="9" t="e">
        <v>#N/A</v>
      </c>
      <c r="N1181" s="9" t="e">
        <v>#N/A</v>
      </c>
      <c r="O1181" s="9" t="e">
        <v>#N/A</v>
      </c>
      <c r="P1181" s="9" t="e">
        <v>#N/A</v>
      </c>
      <c r="Q1181" s="9" t="e">
        <v>#N/A</v>
      </c>
      <c r="R1181" s="9" t="e">
        <v>#N/A</v>
      </c>
      <c r="S1181" s="9" t="e">
        <v>#N/A</v>
      </c>
      <c r="T1181" s="9" t="e">
        <v>#N/A</v>
      </c>
    </row>
    <row r="1182" spans="1:20" x14ac:dyDescent="0.35">
      <c r="A1182">
        <f t="shared" si="37"/>
        <v>1182</v>
      </c>
      <c r="B1182" s="3" t="s">
        <v>70</v>
      </c>
      <c r="C1182" s="3" t="s">
        <v>75</v>
      </c>
      <c r="D1182" s="3" t="s">
        <v>27</v>
      </c>
      <c r="E1182">
        <v>2020</v>
      </c>
      <c r="F1182" s="3" t="str">
        <f t="shared" si="36"/>
        <v>AElevS SLOC2020</v>
      </c>
      <c r="G1182" s="9" t="e">
        <v>#N/A</v>
      </c>
      <c r="H1182" s="9" t="e">
        <v>#N/A</v>
      </c>
      <c r="I1182" s="9" t="e">
        <v>#N/A</v>
      </c>
      <c r="J1182" s="9" t="e">
        <v>#N/A</v>
      </c>
      <c r="K1182" s="9" t="e">
        <v>#N/A</v>
      </c>
      <c r="L1182" s="9" t="e">
        <v>#N/A</v>
      </c>
      <c r="M1182" s="9" t="e">
        <v>#N/A</v>
      </c>
      <c r="N1182" s="9" t="e">
        <v>#N/A</v>
      </c>
      <c r="O1182" s="9" t="e">
        <v>#N/A</v>
      </c>
      <c r="P1182" s="9" t="e">
        <v>#N/A</v>
      </c>
      <c r="Q1182" s="9" t="e">
        <v>#N/A</v>
      </c>
      <c r="R1182" s="9" t="e">
        <v>#N/A</v>
      </c>
      <c r="S1182" s="9" t="e">
        <v>#N/A</v>
      </c>
      <c r="T1182" s="9" t="e">
        <v>#N/A</v>
      </c>
    </row>
    <row r="1183" spans="1:20" x14ac:dyDescent="0.35">
      <c r="A1183">
        <f t="shared" si="37"/>
        <v>1183</v>
      </c>
      <c r="B1183" s="3" t="s">
        <v>70</v>
      </c>
      <c r="C1183" s="3" t="s">
        <v>75</v>
      </c>
      <c r="D1183" s="3" t="s">
        <v>27</v>
      </c>
      <c r="E1183">
        <v>2021</v>
      </c>
      <c r="F1183" s="3" t="str">
        <f t="shared" si="36"/>
        <v>AElevS SLOC2021</v>
      </c>
      <c r="G1183" s="9" t="e">
        <v>#N/A</v>
      </c>
      <c r="H1183" s="9" t="e">
        <v>#N/A</v>
      </c>
      <c r="I1183" s="9" t="e">
        <v>#N/A</v>
      </c>
      <c r="J1183" s="9" t="e">
        <v>#N/A</v>
      </c>
      <c r="K1183" s="9" t="e">
        <v>#N/A</v>
      </c>
      <c r="L1183" s="9" t="e">
        <v>#N/A</v>
      </c>
      <c r="M1183" s="9" t="e">
        <v>#N/A</v>
      </c>
      <c r="N1183" s="9" t="e">
        <v>#N/A</v>
      </c>
      <c r="O1183" s="9" t="e">
        <v>#N/A</v>
      </c>
      <c r="P1183" s="9" t="e">
        <v>#N/A</v>
      </c>
      <c r="Q1183" s="9" t="e">
        <v>#N/A</v>
      </c>
      <c r="R1183" s="9" t="e">
        <v>#N/A</v>
      </c>
      <c r="S1183" s="9" t="e">
        <v>#N/A</v>
      </c>
      <c r="T1183" s="9" t="e">
        <v>#N/A</v>
      </c>
    </row>
    <row r="1184" spans="1:20" x14ac:dyDescent="0.35">
      <c r="A1184">
        <f t="shared" si="37"/>
        <v>1184</v>
      </c>
      <c r="B1184" s="3" t="s">
        <v>70</v>
      </c>
      <c r="C1184" s="3" t="s">
        <v>75</v>
      </c>
      <c r="D1184" s="3" t="s">
        <v>27</v>
      </c>
      <c r="E1184">
        <v>2022</v>
      </c>
      <c r="F1184" s="3" t="str">
        <f t="shared" si="36"/>
        <v>AElevS SLOC2022</v>
      </c>
      <c r="G1184" s="9" t="e">
        <v>#N/A</v>
      </c>
      <c r="H1184" s="9" t="e">
        <v>#N/A</v>
      </c>
      <c r="I1184" s="9" t="e">
        <v>#N/A</v>
      </c>
      <c r="J1184" s="9" t="e">
        <v>#N/A</v>
      </c>
      <c r="K1184" s="9" t="e">
        <v>#N/A</v>
      </c>
      <c r="L1184" s="9" t="e">
        <v>#N/A</v>
      </c>
      <c r="M1184" s="9" t="e">
        <v>#N/A</v>
      </c>
      <c r="N1184" s="9" t="e">
        <v>#N/A</v>
      </c>
      <c r="O1184" s="9" t="e">
        <v>#N/A</v>
      </c>
      <c r="P1184" s="9" t="e">
        <v>#N/A</v>
      </c>
      <c r="Q1184" s="9" t="e">
        <v>#N/A</v>
      </c>
      <c r="R1184" s="9" t="e">
        <v>#N/A</v>
      </c>
      <c r="S1184" s="9" t="e">
        <v>#N/A</v>
      </c>
      <c r="T1184" s="9" t="e">
        <v>#N/A</v>
      </c>
    </row>
    <row r="1185" spans="1:20" x14ac:dyDescent="0.35">
      <c r="A1185">
        <f t="shared" si="37"/>
        <v>1185</v>
      </c>
      <c r="B1185" s="3" t="s">
        <v>70</v>
      </c>
      <c r="C1185" s="3" t="s">
        <v>75</v>
      </c>
      <c r="D1185" s="3" t="s">
        <v>27</v>
      </c>
      <c r="E1185">
        <v>2023</v>
      </c>
      <c r="F1185" s="3" t="str">
        <f t="shared" si="36"/>
        <v>AElevS SLOC2023</v>
      </c>
      <c r="G1185" s="9" t="e">
        <v>#N/A</v>
      </c>
      <c r="H1185" s="9" t="e">
        <v>#N/A</v>
      </c>
      <c r="I1185" s="9" t="e">
        <v>#N/A</v>
      </c>
      <c r="J1185" s="9" t="e">
        <v>#N/A</v>
      </c>
      <c r="K1185" s="9" t="e">
        <v>#N/A</v>
      </c>
      <c r="L1185" s="9" t="e">
        <v>#N/A</v>
      </c>
      <c r="M1185" s="9" t="e">
        <v>#N/A</v>
      </c>
      <c r="N1185" s="9" t="e">
        <v>#N/A</v>
      </c>
      <c r="O1185" s="9" t="e">
        <v>#N/A</v>
      </c>
      <c r="P1185" s="9" t="e">
        <v>#N/A</v>
      </c>
      <c r="Q1185" s="9" t="e">
        <v>#N/A</v>
      </c>
      <c r="R1185" s="9" t="e">
        <v>#N/A</v>
      </c>
      <c r="S1185" s="9" t="e">
        <v>#N/A</v>
      </c>
      <c r="T1185" s="9" t="e">
        <v>#N/A</v>
      </c>
    </row>
    <row r="1186" spans="1:20" x14ac:dyDescent="0.35">
      <c r="A1186">
        <f t="shared" si="37"/>
        <v>1186</v>
      </c>
      <c r="B1186" s="3" t="s">
        <v>70</v>
      </c>
      <c r="C1186" s="3" t="s">
        <v>75</v>
      </c>
      <c r="D1186" s="3" t="s">
        <v>27</v>
      </c>
      <c r="E1186">
        <v>2024</v>
      </c>
      <c r="F1186" s="3" t="str">
        <f t="shared" si="36"/>
        <v>AElevS SLOC2024</v>
      </c>
      <c r="G1186" s="9" t="e">
        <v>#N/A</v>
      </c>
      <c r="H1186" s="9" t="e">
        <v>#N/A</v>
      </c>
      <c r="I1186" s="9" t="e">
        <v>#N/A</v>
      </c>
      <c r="J1186" s="9" t="e">
        <v>#N/A</v>
      </c>
      <c r="K1186" s="9" t="e">
        <v>#N/A</v>
      </c>
      <c r="L1186" s="9" t="e">
        <v>#N/A</v>
      </c>
      <c r="M1186" s="9" t="e">
        <v>#N/A</v>
      </c>
      <c r="N1186" s="9" t="e">
        <v>#N/A</v>
      </c>
      <c r="O1186" s="9" t="e">
        <v>#N/A</v>
      </c>
      <c r="P1186" s="9" t="e">
        <v>#N/A</v>
      </c>
      <c r="Q1186" s="9" t="e">
        <v>#N/A</v>
      </c>
      <c r="R1186" s="9" t="e">
        <v>#N/A</v>
      </c>
      <c r="S1186" s="9" t="e">
        <v>#N/A</v>
      </c>
      <c r="T1186" s="9" t="e">
        <v>#N/A</v>
      </c>
    </row>
    <row r="1187" spans="1:20" x14ac:dyDescent="0.35">
      <c r="A1187">
        <f t="shared" si="37"/>
        <v>1187</v>
      </c>
      <c r="B1187" s="3" t="s">
        <v>70</v>
      </c>
      <c r="C1187" s="3" t="s">
        <v>75</v>
      </c>
      <c r="D1187" s="3" t="s">
        <v>27</v>
      </c>
      <c r="E1187">
        <v>2025</v>
      </c>
      <c r="F1187" s="3" t="str">
        <f t="shared" si="36"/>
        <v>AElevS SLOC2025</v>
      </c>
      <c r="G1187" s="9" t="e">
        <v>#N/A</v>
      </c>
      <c r="H1187" s="9" t="e">
        <v>#N/A</v>
      </c>
      <c r="I1187" s="9" t="e">
        <v>#N/A</v>
      </c>
      <c r="J1187" s="9" t="e">
        <v>#N/A</v>
      </c>
      <c r="K1187" s="9" t="e">
        <v>#N/A</v>
      </c>
      <c r="L1187" s="9" t="e">
        <v>#N/A</v>
      </c>
      <c r="M1187" s="9" t="e">
        <v>#N/A</v>
      </c>
      <c r="N1187" s="9" t="e">
        <v>#N/A</v>
      </c>
      <c r="O1187" s="9" t="e">
        <v>#N/A</v>
      </c>
      <c r="P1187" s="9" t="e">
        <v>#N/A</v>
      </c>
      <c r="Q1187" s="9" t="e">
        <v>#N/A</v>
      </c>
      <c r="R1187" s="9" t="e">
        <v>#N/A</v>
      </c>
      <c r="S1187" s="9" t="e">
        <v>#N/A</v>
      </c>
      <c r="T1187" s="9" t="e">
        <v>#N/A</v>
      </c>
    </row>
    <row r="1188" spans="1:20" x14ac:dyDescent="0.35">
      <c r="A1188">
        <f t="shared" si="37"/>
        <v>1188</v>
      </c>
      <c r="B1188" s="3" t="s">
        <v>70</v>
      </c>
      <c r="C1188" s="3" t="s">
        <v>75</v>
      </c>
      <c r="D1188" s="3" t="s">
        <v>27</v>
      </c>
      <c r="E1188">
        <v>2026</v>
      </c>
      <c r="F1188" s="3" t="str">
        <f t="shared" si="36"/>
        <v>AElevS SLOC2026</v>
      </c>
      <c r="G1188" s="9" t="e">
        <v>#N/A</v>
      </c>
      <c r="H1188" s="9" t="e">
        <v>#N/A</v>
      </c>
      <c r="I1188" s="9" t="e">
        <v>#N/A</v>
      </c>
      <c r="J1188" s="9" t="e">
        <v>#N/A</v>
      </c>
      <c r="K1188" s="9" t="e">
        <v>#N/A</v>
      </c>
      <c r="L1188" s="9" t="e">
        <v>#N/A</v>
      </c>
      <c r="M1188" s="9" t="e">
        <v>#N/A</v>
      </c>
      <c r="N1188" s="9" t="e">
        <v>#N/A</v>
      </c>
      <c r="O1188" s="9" t="e">
        <v>#N/A</v>
      </c>
      <c r="P1188" s="9" t="e">
        <v>#N/A</v>
      </c>
      <c r="Q1188" s="9" t="e">
        <v>#N/A</v>
      </c>
      <c r="R1188" s="9" t="e">
        <v>#N/A</v>
      </c>
      <c r="S1188" s="9" t="e">
        <v>#N/A</v>
      </c>
      <c r="T1188" s="9" t="e">
        <v>#N/A</v>
      </c>
    </row>
    <row r="1189" spans="1:20" x14ac:dyDescent="0.35">
      <c r="A1189">
        <f t="shared" si="37"/>
        <v>1189</v>
      </c>
      <c r="B1189" s="3" t="s">
        <v>70</v>
      </c>
      <c r="C1189" s="3" t="s">
        <v>75</v>
      </c>
      <c r="D1189" s="3" t="s">
        <v>27</v>
      </c>
      <c r="E1189">
        <v>2027</v>
      </c>
      <c r="F1189" s="3" t="str">
        <f t="shared" si="36"/>
        <v>AElevS SLOC2027</v>
      </c>
      <c r="G1189" s="9" t="e">
        <v>#N/A</v>
      </c>
      <c r="H1189" s="9" t="e">
        <v>#N/A</v>
      </c>
      <c r="I1189" s="9" t="e">
        <v>#N/A</v>
      </c>
      <c r="J1189" s="9" t="e">
        <v>#N/A</v>
      </c>
      <c r="K1189" s="9" t="e">
        <v>#N/A</v>
      </c>
      <c r="L1189" s="9" t="e">
        <v>#N/A</v>
      </c>
      <c r="M1189" s="9" t="e">
        <v>#N/A</v>
      </c>
      <c r="N1189" s="9" t="e">
        <v>#N/A</v>
      </c>
      <c r="O1189" s="9" t="e">
        <v>#N/A</v>
      </c>
      <c r="P1189" s="9" t="e">
        <v>#N/A</v>
      </c>
      <c r="Q1189" s="9" t="e">
        <v>#N/A</v>
      </c>
      <c r="R1189" s="9" t="e">
        <v>#N/A</v>
      </c>
      <c r="S1189" s="9" t="e">
        <v>#N/A</v>
      </c>
      <c r="T1189" s="9" t="e">
        <v>#N/A</v>
      </c>
    </row>
    <row r="1190" spans="1:20" x14ac:dyDescent="0.35">
      <c r="A1190">
        <f t="shared" si="37"/>
        <v>1190</v>
      </c>
      <c r="B1190" s="3" t="s">
        <v>70</v>
      </c>
      <c r="C1190" s="3" t="s">
        <v>75</v>
      </c>
      <c r="D1190" s="3" t="s">
        <v>27</v>
      </c>
      <c r="E1190">
        <v>2028</v>
      </c>
      <c r="F1190" s="3" t="str">
        <f t="shared" si="36"/>
        <v>AElevS SLOC2028</v>
      </c>
      <c r="G1190" s="9" t="e">
        <v>#N/A</v>
      </c>
      <c r="H1190" s="9" t="e">
        <v>#N/A</v>
      </c>
      <c r="I1190" s="9" t="e">
        <v>#N/A</v>
      </c>
      <c r="J1190" s="9" t="e">
        <v>#N/A</v>
      </c>
      <c r="K1190" s="9" t="e">
        <v>#N/A</v>
      </c>
      <c r="L1190" s="9" t="e">
        <v>#N/A</v>
      </c>
      <c r="M1190" s="9" t="e">
        <v>#N/A</v>
      </c>
      <c r="N1190" s="9" t="e">
        <v>#N/A</v>
      </c>
      <c r="O1190" s="9" t="e">
        <v>#N/A</v>
      </c>
      <c r="P1190" s="9" t="e">
        <v>#N/A</v>
      </c>
      <c r="Q1190" s="9" t="e">
        <v>#N/A</v>
      </c>
      <c r="R1190" s="9" t="e">
        <v>#N/A</v>
      </c>
      <c r="S1190" s="9" t="e">
        <v>#N/A</v>
      </c>
      <c r="T1190" s="9" t="e">
        <v>#N/A</v>
      </c>
    </row>
    <row r="1191" spans="1:20" x14ac:dyDescent="0.35">
      <c r="A1191">
        <f t="shared" si="37"/>
        <v>1191</v>
      </c>
      <c r="B1191" s="3" t="s">
        <v>70</v>
      </c>
      <c r="C1191" s="3" t="s">
        <v>75</v>
      </c>
      <c r="D1191" s="3" t="s">
        <v>27</v>
      </c>
      <c r="E1191">
        <v>2029</v>
      </c>
      <c r="F1191" s="3" t="str">
        <f t="shared" si="36"/>
        <v>AElevS SLOC2029</v>
      </c>
      <c r="G1191" s="9" t="e">
        <v>#N/A</v>
      </c>
      <c r="H1191" s="9" t="e">
        <v>#N/A</v>
      </c>
      <c r="I1191" s="9" t="e">
        <v>#N/A</v>
      </c>
      <c r="J1191" s="9" t="e">
        <v>#N/A</v>
      </c>
      <c r="K1191" s="9" t="e">
        <v>#N/A</v>
      </c>
      <c r="L1191" s="9" t="e">
        <v>#N/A</v>
      </c>
      <c r="M1191" s="9" t="e">
        <v>#N/A</v>
      </c>
      <c r="N1191" s="9" t="e">
        <v>#N/A</v>
      </c>
      <c r="O1191" s="9" t="e">
        <v>#N/A</v>
      </c>
      <c r="P1191" s="9" t="e">
        <v>#N/A</v>
      </c>
      <c r="Q1191" s="9" t="e">
        <v>#N/A</v>
      </c>
      <c r="R1191" s="9" t="e">
        <v>#N/A</v>
      </c>
      <c r="S1191" s="9" t="e">
        <v>#N/A</v>
      </c>
      <c r="T1191" s="9" t="e">
        <v>#N/A</v>
      </c>
    </row>
    <row r="1192" spans="1:20" x14ac:dyDescent="0.35">
      <c r="A1192">
        <f t="shared" si="37"/>
        <v>1192</v>
      </c>
      <c r="B1192" s="3" t="s">
        <v>70</v>
      </c>
      <c r="C1192" s="3" t="s">
        <v>75</v>
      </c>
      <c r="D1192" s="3" t="s">
        <v>28</v>
      </c>
      <c r="E1192">
        <v>2020</v>
      </c>
      <c r="F1192" s="3" t="str">
        <f t="shared" si="36"/>
        <v>AElevBRILL2020</v>
      </c>
      <c r="G1192" s="9" t="e">
        <v>#N/A</v>
      </c>
      <c r="H1192" s="9" t="e">
        <v>#N/A</v>
      </c>
      <c r="I1192" s="9" t="e">
        <v>#N/A</v>
      </c>
      <c r="J1192" s="9" t="e">
        <v>#N/A</v>
      </c>
      <c r="K1192" s="9" t="e">
        <v>#N/A</v>
      </c>
      <c r="L1192" s="9" t="e">
        <v>#N/A</v>
      </c>
      <c r="M1192" s="9" t="e">
        <v>#N/A</v>
      </c>
      <c r="N1192" s="9" t="e">
        <v>#N/A</v>
      </c>
      <c r="O1192" s="9" t="e">
        <v>#N/A</v>
      </c>
      <c r="P1192" s="9" t="e">
        <v>#N/A</v>
      </c>
      <c r="Q1192" s="9" t="e">
        <v>#N/A</v>
      </c>
      <c r="R1192" s="9" t="e">
        <v>#N/A</v>
      </c>
      <c r="S1192" s="9" t="e">
        <v>#N/A</v>
      </c>
      <c r="T1192" s="9" t="e">
        <v>#N/A</v>
      </c>
    </row>
    <row r="1193" spans="1:20" x14ac:dyDescent="0.35">
      <c r="A1193">
        <f t="shared" si="37"/>
        <v>1193</v>
      </c>
      <c r="B1193" s="3" t="s">
        <v>70</v>
      </c>
      <c r="C1193" s="3" t="s">
        <v>75</v>
      </c>
      <c r="D1193" s="3" t="s">
        <v>28</v>
      </c>
      <c r="E1193">
        <v>2021</v>
      </c>
      <c r="F1193" s="3" t="str">
        <f t="shared" si="36"/>
        <v>AElevBRILL2021</v>
      </c>
      <c r="G1193" s="9" t="e">
        <v>#N/A</v>
      </c>
      <c r="H1193" s="9" t="e">
        <v>#N/A</v>
      </c>
      <c r="I1193" s="9" t="e">
        <v>#N/A</v>
      </c>
      <c r="J1193" s="9" t="e">
        <v>#N/A</v>
      </c>
      <c r="K1193" s="9" t="e">
        <v>#N/A</v>
      </c>
      <c r="L1193" s="9" t="e">
        <v>#N/A</v>
      </c>
      <c r="M1193" s="9" t="e">
        <v>#N/A</v>
      </c>
      <c r="N1193" s="9" t="e">
        <v>#N/A</v>
      </c>
      <c r="O1193" s="9" t="e">
        <v>#N/A</v>
      </c>
      <c r="P1193" s="9" t="e">
        <v>#N/A</v>
      </c>
      <c r="Q1193" s="9" t="e">
        <v>#N/A</v>
      </c>
      <c r="R1193" s="9" t="e">
        <v>#N/A</v>
      </c>
      <c r="S1193" s="9" t="e">
        <v>#N/A</v>
      </c>
      <c r="T1193" s="9" t="e">
        <v>#N/A</v>
      </c>
    </row>
    <row r="1194" spans="1:20" x14ac:dyDescent="0.35">
      <c r="A1194">
        <f t="shared" si="37"/>
        <v>1194</v>
      </c>
      <c r="B1194" s="3" t="s">
        <v>70</v>
      </c>
      <c r="C1194" s="3" t="s">
        <v>75</v>
      </c>
      <c r="D1194" s="3" t="s">
        <v>28</v>
      </c>
      <c r="E1194">
        <v>2022</v>
      </c>
      <c r="F1194" s="3" t="str">
        <f t="shared" si="36"/>
        <v>AElevBRILL2022</v>
      </c>
      <c r="G1194" s="9" t="e">
        <v>#N/A</v>
      </c>
      <c r="H1194" s="9" t="e">
        <v>#N/A</v>
      </c>
      <c r="I1194" s="9" t="e">
        <v>#N/A</v>
      </c>
      <c r="J1194" s="9" t="e">
        <v>#N/A</v>
      </c>
      <c r="K1194" s="9" t="e">
        <v>#N/A</v>
      </c>
      <c r="L1194" s="9" t="e">
        <v>#N/A</v>
      </c>
      <c r="M1194" s="9" t="e">
        <v>#N/A</v>
      </c>
      <c r="N1194" s="9" t="e">
        <v>#N/A</v>
      </c>
      <c r="O1194" s="9" t="e">
        <v>#N/A</v>
      </c>
      <c r="P1194" s="9" t="e">
        <v>#N/A</v>
      </c>
      <c r="Q1194" s="9" t="e">
        <v>#N/A</v>
      </c>
      <c r="R1194" s="9" t="e">
        <v>#N/A</v>
      </c>
      <c r="S1194" s="9" t="e">
        <v>#N/A</v>
      </c>
      <c r="T1194" s="9" t="e">
        <v>#N/A</v>
      </c>
    </row>
    <row r="1195" spans="1:20" x14ac:dyDescent="0.35">
      <c r="A1195">
        <f t="shared" si="37"/>
        <v>1195</v>
      </c>
      <c r="B1195" s="3" t="s">
        <v>70</v>
      </c>
      <c r="C1195" s="3" t="s">
        <v>75</v>
      </c>
      <c r="D1195" s="3" t="s">
        <v>28</v>
      </c>
      <c r="E1195">
        <v>2023</v>
      </c>
      <c r="F1195" s="3" t="str">
        <f t="shared" si="36"/>
        <v>AElevBRILL2023</v>
      </c>
      <c r="G1195" s="9" t="e">
        <v>#N/A</v>
      </c>
      <c r="H1195" s="9" t="e">
        <v>#N/A</v>
      </c>
      <c r="I1195" s="9" t="e">
        <v>#N/A</v>
      </c>
      <c r="J1195" s="9" t="e">
        <v>#N/A</v>
      </c>
      <c r="K1195" s="9" t="e">
        <v>#N/A</v>
      </c>
      <c r="L1195" s="9" t="e">
        <v>#N/A</v>
      </c>
      <c r="M1195" s="9" t="e">
        <v>#N/A</v>
      </c>
      <c r="N1195" s="9" t="e">
        <v>#N/A</v>
      </c>
      <c r="O1195" s="9" t="e">
        <v>#N/A</v>
      </c>
      <c r="P1195" s="9" t="e">
        <v>#N/A</v>
      </c>
      <c r="Q1195" s="9" t="e">
        <v>#N/A</v>
      </c>
      <c r="R1195" s="9" t="e">
        <v>#N/A</v>
      </c>
      <c r="S1195" s="9" t="e">
        <v>#N/A</v>
      </c>
      <c r="T1195" s="9" t="e">
        <v>#N/A</v>
      </c>
    </row>
    <row r="1196" spans="1:20" x14ac:dyDescent="0.35">
      <c r="A1196">
        <f t="shared" si="37"/>
        <v>1196</v>
      </c>
      <c r="B1196" s="3" t="s">
        <v>70</v>
      </c>
      <c r="C1196" s="3" t="s">
        <v>75</v>
      </c>
      <c r="D1196" s="3" t="s">
        <v>28</v>
      </c>
      <c r="E1196">
        <v>2024</v>
      </c>
      <c r="F1196" s="3" t="str">
        <f t="shared" si="36"/>
        <v>AElevBRILL2024</v>
      </c>
      <c r="G1196" s="9" t="e">
        <v>#N/A</v>
      </c>
      <c r="H1196" s="9" t="e">
        <v>#N/A</v>
      </c>
      <c r="I1196" s="9" t="e">
        <v>#N/A</v>
      </c>
      <c r="J1196" s="9" t="e">
        <v>#N/A</v>
      </c>
      <c r="K1196" s="9" t="e">
        <v>#N/A</v>
      </c>
      <c r="L1196" s="9" t="e">
        <v>#N/A</v>
      </c>
      <c r="M1196" s="9" t="e">
        <v>#N/A</v>
      </c>
      <c r="N1196" s="9" t="e">
        <v>#N/A</v>
      </c>
      <c r="O1196" s="9" t="e">
        <v>#N/A</v>
      </c>
      <c r="P1196" s="9" t="e">
        <v>#N/A</v>
      </c>
      <c r="Q1196" s="9" t="e">
        <v>#N/A</v>
      </c>
      <c r="R1196" s="9" t="e">
        <v>#N/A</v>
      </c>
      <c r="S1196" s="9" t="e">
        <v>#N/A</v>
      </c>
      <c r="T1196" s="9" t="e">
        <v>#N/A</v>
      </c>
    </row>
    <row r="1197" spans="1:20" x14ac:dyDescent="0.35">
      <c r="A1197">
        <f t="shared" si="37"/>
        <v>1197</v>
      </c>
      <c r="B1197" s="3" t="s">
        <v>70</v>
      </c>
      <c r="C1197" s="3" t="s">
        <v>75</v>
      </c>
      <c r="D1197" s="3" t="s">
        <v>28</v>
      </c>
      <c r="E1197">
        <v>2025</v>
      </c>
      <c r="F1197" s="3" t="str">
        <f t="shared" si="36"/>
        <v>AElevBRILL2025</v>
      </c>
      <c r="G1197" s="9" t="e">
        <v>#N/A</v>
      </c>
      <c r="H1197" s="9" t="e">
        <v>#N/A</v>
      </c>
      <c r="I1197" s="9" t="e">
        <v>#N/A</v>
      </c>
      <c r="J1197" s="9" t="e">
        <v>#N/A</v>
      </c>
      <c r="K1197" s="9" t="e">
        <v>#N/A</v>
      </c>
      <c r="L1197" s="9" t="e">
        <v>#N/A</v>
      </c>
      <c r="M1197" s="9" t="e">
        <v>#N/A</v>
      </c>
      <c r="N1197" s="9" t="e">
        <v>#N/A</v>
      </c>
      <c r="O1197" s="9" t="e">
        <v>#N/A</v>
      </c>
      <c r="P1197" s="9" t="e">
        <v>#N/A</v>
      </c>
      <c r="Q1197" s="9" t="e">
        <v>#N/A</v>
      </c>
      <c r="R1197" s="9" t="e">
        <v>#N/A</v>
      </c>
      <c r="S1197" s="9" t="e">
        <v>#N/A</v>
      </c>
      <c r="T1197" s="9" t="e">
        <v>#N/A</v>
      </c>
    </row>
    <row r="1198" spans="1:20" x14ac:dyDescent="0.35">
      <c r="A1198">
        <f t="shared" si="37"/>
        <v>1198</v>
      </c>
      <c r="B1198" s="3" t="s">
        <v>70</v>
      </c>
      <c r="C1198" s="3" t="s">
        <v>75</v>
      </c>
      <c r="D1198" s="3" t="s">
        <v>28</v>
      </c>
      <c r="E1198">
        <v>2026</v>
      </c>
      <c r="F1198" s="3" t="str">
        <f t="shared" si="36"/>
        <v>AElevBRILL2026</v>
      </c>
      <c r="G1198" s="9" t="e">
        <v>#N/A</v>
      </c>
      <c r="H1198" s="9" t="e">
        <v>#N/A</v>
      </c>
      <c r="I1198" s="9" t="e">
        <v>#N/A</v>
      </c>
      <c r="J1198" s="9" t="e">
        <v>#N/A</v>
      </c>
      <c r="K1198" s="9" t="e">
        <v>#N/A</v>
      </c>
      <c r="L1198" s="9" t="e">
        <v>#N/A</v>
      </c>
      <c r="M1198" s="9" t="e">
        <v>#N/A</v>
      </c>
      <c r="N1198" s="9" t="e">
        <v>#N/A</v>
      </c>
      <c r="O1198" s="9" t="e">
        <v>#N/A</v>
      </c>
      <c r="P1198" s="9" t="e">
        <v>#N/A</v>
      </c>
      <c r="Q1198" s="9" t="e">
        <v>#N/A</v>
      </c>
      <c r="R1198" s="9" t="e">
        <v>#N/A</v>
      </c>
      <c r="S1198" s="9" t="e">
        <v>#N/A</v>
      </c>
      <c r="T1198" s="9" t="e">
        <v>#N/A</v>
      </c>
    </row>
    <row r="1199" spans="1:20" x14ac:dyDescent="0.35">
      <c r="A1199">
        <f t="shared" si="37"/>
        <v>1199</v>
      </c>
      <c r="B1199" s="3" t="s">
        <v>70</v>
      </c>
      <c r="C1199" s="3" t="s">
        <v>75</v>
      </c>
      <c r="D1199" s="3" t="s">
        <v>28</v>
      </c>
      <c r="E1199">
        <v>2027</v>
      </c>
      <c r="F1199" s="3" t="str">
        <f t="shared" si="36"/>
        <v>AElevBRILL2027</v>
      </c>
      <c r="G1199" s="9" t="e">
        <v>#N/A</v>
      </c>
      <c r="H1199" s="9" t="e">
        <v>#N/A</v>
      </c>
      <c r="I1199" s="9" t="e">
        <v>#N/A</v>
      </c>
      <c r="J1199" s="9" t="e">
        <v>#N/A</v>
      </c>
      <c r="K1199" s="9" t="e">
        <v>#N/A</v>
      </c>
      <c r="L1199" s="9" t="e">
        <v>#N/A</v>
      </c>
      <c r="M1199" s="9" t="e">
        <v>#N/A</v>
      </c>
      <c r="N1199" s="9" t="e">
        <v>#N/A</v>
      </c>
      <c r="O1199" s="9" t="e">
        <v>#N/A</v>
      </c>
      <c r="P1199" s="9" t="e">
        <v>#N/A</v>
      </c>
      <c r="Q1199" s="9" t="e">
        <v>#N/A</v>
      </c>
      <c r="R1199" s="9" t="e">
        <v>#N/A</v>
      </c>
      <c r="S1199" s="9" t="e">
        <v>#N/A</v>
      </c>
      <c r="T1199" s="9" t="e">
        <v>#N/A</v>
      </c>
    </row>
    <row r="1200" spans="1:20" x14ac:dyDescent="0.35">
      <c r="A1200">
        <f t="shared" si="37"/>
        <v>1200</v>
      </c>
      <c r="B1200" s="3" t="s">
        <v>70</v>
      </c>
      <c r="C1200" s="3" t="s">
        <v>75</v>
      </c>
      <c r="D1200" s="3" t="s">
        <v>28</v>
      </c>
      <c r="E1200">
        <v>2028</v>
      </c>
      <c r="F1200" s="3" t="str">
        <f t="shared" si="36"/>
        <v>AElevBRILL2028</v>
      </c>
      <c r="G1200" s="9" t="e">
        <v>#N/A</v>
      </c>
      <c r="H1200" s="9" t="e">
        <v>#N/A</v>
      </c>
      <c r="I1200" s="9" t="e">
        <v>#N/A</v>
      </c>
      <c r="J1200" s="9" t="e">
        <v>#N/A</v>
      </c>
      <c r="K1200" s="9" t="e">
        <v>#N/A</v>
      </c>
      <c r="L1200" s="9" t="e">
        <v>#N/A</v>
      </c>
      <c r="M1200" s="9" t="e">
        <v>#N/A</v>
      </c>
      <c r="N1200" s="9" t="e">
        <v>#N/A</v>
      </c>
      <c r="O1200" s="9" t="e">
        <v>#N/A</v>
      </c>
      <c r="P1200" s="9" t="e">
        <v>#N/A</v>
      </c>
      <c r="Q1200" s="9" t="e">
        <v>#N/A</v>
      </c>
      <c r="R1200" s="9" t="e">
        <v>#N/A</v>
      </c>
      <c r="S1200" s="9" t="e">
        <v>#N/A</v>
      </c>
      <c r="T1200" s="9" t="e">
        <v>#N/A</v>
      </c>
    </row>
    <row r="1201" spans="1:20" x14ac:dyDescent="0.35">
      <c r="A1201">
        <f t="shared" si="37"/>
        <v>1201</v>
      </c>
      <c r="B1201" s="3" t="s">
        <v>70</v>
      </c>
      <c r="C1201" s="3" t="s">
        <v>75</v>
      </c>
      <c r="D1201" s="3" t="s">
        <v>28</v>
      </c>
      <c r="E1201">
        <v>2029</v>
      </c>
      <c r="F1201" s="3" t="str">
        <f t="shared" si="36"/>
        <v>AElevBRILL2029</v>
      </c>
      <c r="G1201" s="9" t="e">
        <v>#N/A</v>
      </c>
      <c r="H1201" s="9" t="e">
        <v>#N/A</v>
      </c>
      <c r="I1201" s="9" t="e">
        <v>#N/A</v>
      </c>
      <c r="J1201" s="9" t="e">
        <v>#N/A</v>
      </c>
      <c r="K1201" s="9" t="e">
        <v>#N/A</v>
      </c>
      <c r="L1201" s="9" t="e">
        <v>#N/A</v>
      </c>
      <c r="M1201" s="9" t="e">
        <v>#N/A</v>
      </c>
      <c r="N1201" s="9" t="e">
        <v>#N/A</v>
      </c>
      <c r="O1201" s="9" t="e">
        <v>#N/A</v>
      </c>
      <c r="P1201" s="9" t="e">
        <v>#N/A</v>
      </c>
      <c r="Q1201" s="9" t="e">
        <v>#N/A</v>
      </c>
      <c r="R1201" s="9" t="e">
        <v>#N/A</v>
      </c>
      <c r="S1201" s="9" t="e">
        <v>#N/A</v>
      </c>
      <c r="T1201" s="9" t="e">
        <v>#N/A</v>
      </c>
    </row>
    <row r="1202" spans="1:20" x14ac:dyDescent="0.35">
      <c r="A1202">
        <f t="shared" si="37"/>
        <v>1202</v>
      </c>
      <c r="B1202" s="3" t="s">
        <v>70</v>
      </c>
      <c r="C1202" s="3" t="s">
        <v>75</v>
      </c>
      <c r="D1202" s="3" t="s">
        <v>29</v>
      </c>
      <c r="E1202">
        <v>2020</v>
      </c>
      <c r="F1202" s="3" t="str">
        <f t="shared" si="36"/>
        <v>AElevH HORS2020</v>
      </c>
      <c r="G1202" s="9">
        <v>3548.7</v>
      </c>
      <c r="H1202" s="9">
        <v>3548.9</v>
      </c>
      <c r="I1202" s="9">
        <v>3546</v>
      </c>
      <c r="J1202" s="9">
        <v>3529.1</v>
      </c>
      <c r="K1202" s="9">
        <v>3524</v>
      </c>
      <c r="L1202" s="9">
        <v>3509.9</v>
      </c>
      <c r="M1202" s="9">
        <v>3503.7</v>
      </c>
      <c r="N1202" s="9">
        <v>3496.6</v>
      </c>
      <c r="O1202" s="9">
        <v>3543.8</v>
      </c>
      <c r="P1202" s="9">
        <v>3558</v>
      </c>
      <c r="Q1202" s="9">
        <v>3556.7</v>
      </c>
      <c r="R1202" s="9">
        <v>3555.1</v>
      </c>
      <c r="S1202" s="9">
        <v>3552.8</v>
      </c>
      <c r="T1202" s="9">
        <v>3550</v>
      </c>
    </row>
    <row r="1203" spans="1:20" x14ac:dyDescent="0.35">
      <c r="A1203">
        <f t="shared" si="37"/>
        <v>1203</v>
      </c>
      <c r="B1203" s="3" t="s">
        <v>70</v>
      </c>
      <c r="C1203" s="3" t="s">
        <v>75</v>
      </c>
      <c r="D1203" s="3" t="s">
        <v>29</v>
      </c>
      <c r="E1203">
        <v>2021</v>
      </c>
      <c r="F1203" s="3" t="str">
        <f t="shared" si="36"/>
        <v>AElevH HORS2021</v>
      </c>
      <c r="G1203" s="9">
        <v>3551.6</v>
      </c>
      <c r="H1203" s="9">
        <v>3555.1</v>
      </c>
      <c r="I1203" s="9">
        <v>3549.2</v>
      </c>
      <c r="J1203" s="9">
        <v>3537.8</v>
      </c>
      <c r="K1203" s="9">
        <v>3530.9</v>
      </c>
      <c r="L1203" s="9">
        <v>3525.9</v>
      </c>
      <c r="M1203" s="9">
        <v>3525.3</v>
      </c>
      <c r="N1203" s="9">
        <v>3535.7</v>
      </c>
      <c r="O1203" s="9">
        <v>3556.2</v>
      </c>
      <c r="P1203" s="9">
        <v>3558</v>
      </c>
      <c r="Q1203" s="9">
        <v>3559.7</v>
      </c>
      <c r="R1203" s="9">
        <v>3558.4</v>
      </c>
      <c r="S1203" s="9">
        <v>3555.8</v>
      </c>
      <c r="T1203" s="9">
        <v>3550</v>
      </c>
    </row>
    <row r="1204" spans="1:20" x14ac:dyDescent="0.35">
      <c r="A1204">
        <f t="shared" si="37"/>
        <v>1204</v>
      </c>
      <c r="B1204" s="3" t="s">
        <v>70</v>
      </c>
      <c r="C1204" s="3" t="s">
        <v>75</v>
      </c>
      <c r="D1204" s="3" t="s">
        <v>29</v>
      </c>
      <c r="E1204">
        <v>2022</v>
      </c>
      <c r="F1204" s="3" t="str">
        <f t="shared" si="36"/>
        <v>AElevH HORS2022</v>
      </c>
      <c r="G1204" s="9">
        <v>3550.3</v>
      </c>
      <c r="H1204" s="9">
        <v>3551</v>
      </c>
      <c r="I1204" s="9">
        <v>3549.2</v>
      </c>
      <c r="J1204" s="9">
        <v>3543.2</v>
      </c>
      <c r="K1204" s="9">
        <v>3538.6</v>
      </c>
      <c r="L1204" s="9">
        <v>3534.7</v>
      </c>
      <c r="M1204" s="9">
        <v>3535.9</v>
      </c>
      <c r="N1204" s="9">
        <v>3537.3</v>
      </c>
      <c r="O1204" s="9">
        <v>3558.5</v>
      </c>
      <c r="P1204" s="9">
        <v>3558</v>
      </c>
      <c r="Q1204" s="9">
        <v>3556.2</v>
      </c>
      <c r="R1204" s="9">
        <v>3554.6</v>
      </c>
      <c r="S1204" s="9">
        <v>3553</v>
      </c>
      <c r="T1204" s="9">
        <v>3550</v>
      </c>
    </row>
    <row r="1205" spans="1:20" x14ac:dyDescent="0.35">
      <c r="A1205">
        <f t="shared" si="37"/>
        <v>1205</v>
      </c>
      <c r="B1205" s="3" t="s">
        <v>70</v>
      </c>
      <c r="C1205" s="3" t="s">
        <v>75</v>
      </c>
      <c r="D1205" s="3" t="s">
        <v>29</v>
      </c>
      <c r="E1205">
        <v>2023</v>
      </c>
      <c r="F1205" s="3" t="str">
        <f t="shared" si="36"/>
        <v>AElevH HORS2023</v>
      </c>
      <c r="G1205" s="9">
        <v>3548.6</v>
      </c>
      <c r="H1205" s="9">
        <v>3546.3</v>
      </c>
      <c r="I1205" s="9">
        <v>3542.4</v>
      </c>
      <c r="J1205" s="9">
        <v>3528.5</v>
      </c>
      <c r="K1205" s="9">
        <v>3523.1</v>
      </c>
      <c r="L1205" s="9">
        <v>3531.9</v>
      </c>
      <c r="M1205" s="9">
        <v>3540.5</v>
      </c>
      <c r="N1205" s="9">
        <v>3544.1</v>
      </c>
      <c r="O1205" s="9">
        <v>3551.2</v>
      </c>
      <c r="P1205" s="9">
        <v>3558</v>
      </c>
      <c r="Q1205" s="9">
        <v>3557</v>
      </c>
      <c r="R1205" s="9">
        <v>3555.5</v>
      </c>
      <c r="S1205" s="9">
        <v>3553.6</v>
      </c>
      <c r="T1205" s="9">
        <v>3550</v>
      </c>
    </row>
    <row r="1206" spans="1:20" x14ac:dyDescent="0.35">
      <c r="A1206">
        <f t="shared" si="37"/>
        <v>1206</v>
      </c>
      <c r="B1206" s="3" t="s">
        <v>70</v>
      </c>
      <c r="C1206" s="3" t="s">
        <v>75</v>
      </c>
      <c r="D1206" s="3" t="s">
        <v>29</v>
      </c>
      <c r="E1206">
        <v>2024</v>
      </c>
      <c r="F1206" s="3" t="str">
        <f t="shared" si="36"/>
        <v>AElevH HORS2024</v>
      </c>
      <c r="G1206" s="9">
        <v>3552</v>
      </c>
      <c r="H1206" s="9">
        <v>3554.1</v>
      </c>
      <c r="I1206" s="9">
        <v>3549.2</v>
      </c>
      <c r="J1206" s="9">
        <v>3544.2</v>
      </c>
      <c r="K1206" s="9">
        <v>3547.1</v>
      </c>
      <c r="L1206" s="9">
        <v>3552.6</v>
      </c>
      <c r="M1206" s="9">
        <v>3545</v>
      </c>
      <c r="N1206" s="9">
        <v>3545</v>
      </c>
      <c r="O1206" s="9">
        <v>3551.1</v>
      </c>
      <c r="P1206" s="9">
        <v>3552.3</v>
      </c>
      <c r="Q1206" s="9">
        <v>3551.8</v>
      </c>
      <c r="R1206" s="9">
        <v>3551.5</v>
      </c>
      <c r="S1206" s="9">
        <v>3549.3</v>
      </c>
      <c r="T1206" s="9">
        <v>3544.9</v>
      </c>
    </row>
    <row r="1207" spans="1:20" x14ac:dyDescent="0.35">
      <c r="A1207">
        <f t="shared" si="37"/>
        <v>1207</v>
      </c>
      <c r="B1207" s="3" t="s">
        <v>70</v>
      </c>
      <c r="C1207" s="3" t="s">
        <v>75</v>
      </c>
      <c r="D1207" s="3" t="s">
        <v>29</v>
      </c>
      <c r="E1207">
        <v>2025</v>
      </c>
      <c r="F1207" s="3" t="str">
        <f t="shared" si="36"/>
        <v>AElevH HORS2025</v>
      </c>
      <c r="G1207" s="9">
        <v>3541</v>
      </c>
      <c r="H1207" s="9">
        <v>3536.9</v>
      </c>
      <c r="I1207" s="9">
        <v>3531.5</v>
      </c>
      <c r="J1207" s="9">
        <v>3507.6</v>
      </c>
      <c r="K1207" s="9">
        <v>3500.5</v>
      </c>
      <c r="L1207" s="9">
        <v>3498.1</v>
      </c>
      <c r="M1207" s="9">
        <v>3498.4</v>
      </c>
      <c r="N1207" s="9">
        <v>3513.8</v>
      </c>
      <c r="O1207" s="9">
        <v>3552</v>
      </c>
      <c r="P1207" s="9">
        <v>3558</v>
      </c>
      <c r="Q1207" s="9">
        <v>3554</v>
      </c>
      <c r="R1207" s="9">
        <v>3550.8</v>
      </c>
      <c r="S1207" s="9">
        <v>3547.4</v>
      </c>
      <c r="T1207" s="9">
        <v>3540</v>
      </c>
    </row>
    <row r="1208" spans="1:20" x14ac:dyDescent="0.35">
      <c r="A1208">
        <f t="shared" si="37"/>
        <v>1208</v>
      </c>
      <c r="B1208" s="3" t="s">
        <v>70</v>
      </c>
      <c r="C1208" s="3" t="s">
        <v>75</v>
      </c>
      <c r="D1208" s="3" t="s">
        <v>29</v>
      </c>
      <c r="E1208">
        <v>2026</v>
      </c>
      <c r="F1208" s="3" t="str">
        <f t="shared" si="36"/>
        <v>AElevH HORS2026</v>
      </c>
      <c r="G1208" s="9">
        <v>3536.2</v>
      </c>
      <c r="H1208" s="9">
        <v>3534.2</v>
      </c>
      <c r="I1208" s="9">
        <v>3531</v>
      </c>
      <c r="J1208" s="9">
        <v>3533.9</v>
      </c>
      <c r="K1208" s="9">
        <v>3535.8</v>
      </c>
      <c r="L1208" s="9">
        <v>3515.4</v>
      </c>
      <c r="M1208" s="9">
        <v>3504.7</v>
      </c>
      <c r="N1208" s="9">
        <v>3496.8</v>
      </c>
      <c r="O1208" s="9">
        <v>3535.6</v>
      </c>
      <c r="P1208" s="9">
        <v>3558</v>
      </c>
      <c r="Q1208" s="9">
        <v>3559.1</v>
      </c>
      <c r="R1208" s="9">
        <v>3557.6</v>
      </c>
      <c r="S1208" s="9">
        <v>3555.4</v>
      </c>
      <c r="T1208" s="9">
        <v>3550</v>
      </c>
    </row>
    <row r="1209" spans="1:20" x14ac:dyDescent="0.35">
      <c r="A1209">
        <f t="shared" si="37"/>
        <v>1209</v>
      </c>
      <c r="B1209" s="3" t="s">
        <v>70</v>
      </c>
      <c r="C1209" s="3" t="s">
        <v>75</v>
      </c>
      <c r="D1209" s="3" t="s">
        <v>29</v>
      </c>
      <c r="E1209">
        <v>2027</v>
      </c>
      <c r="F1209" s="3" t="str">
        <f t="shared" si="36"/>
        <v>AElevH HORS2027</v>
      </c>
      <c r="G1209" s="9">
        <v>3551.6</v>
      </c>
      <c r="H1209" s="9">
        <v>3553.1</v>
      </c>
      <c r="I1209" s="9">
        <v>3549.2</v>
      </c>
      <c r="J1209" s="9">
        <v>3534.1</v>
      </c>
      <c r="K1209" s="9">
        <v>3528.5</v>
      </c>
      <c r="L1209" s="9">
        <v>3507</v>
      </c>
      <c r="M1209" s="9">
        <v>3501.6</v>
      </c>
      <c r="N1209" s="9">
        <v>3501.4</v>
      </c>
      <c r="O1209" s="9">
        <v>3537.3</v>
      </c>
      <c r="P1209" s="9">
        <v>3558</v>
      </c>
      <c r="Q1209" s="9">
        <v>3560</v>
      </c>
      <c r="R1209" s="9">
        <v>3560</v>
      </c>
      <c r="S1209" s="9">
        <v>3557.1</v>
      </c>
      <c r="T1209" s="9">
        <v>3550</v>
      </c>
    </row>
    <row r="1210" spans="1:20" x14ac:dyDescent="0.35">
      <c r="A1210">
        <f t="shared" si="37"/>
        <v>1210</v>
      </c>
      <c r="B1210" s="3" t="s">
        <v>70</v>
      </c>
      <c r="C1210" s="3" t="s">
        <v>75</v>
      </c>
      <c r="D1210" s="3" t="s">
        <v>29</v>
      </c>
      <c r="E1210">
        <v>2028</v>
      </c>
      <c r="F1210" s="3" t="str">
        <f t="shared" si="36"/>
        <v>AElevH HORS2028</v>
      </c>
      <c r="G1210" s="9">
        <v>3548.8</v>
      </c>
      <c r="H1210" s="9">
        <v>3547.2</v>
      </c>
      <c r="I1210" s="9">
        <v>3548.4</v>
      </c>
      <c r="J1210" s="9">
        <v>3539.2</v>
      </c>
      <c r="K1210" s="9">
        <v>3532.2</v>
      </c>
      <c r="L1210" s="9">
        <v>3523.6</v>
      </c>
      <c r="M1210" s="9">
        <v>3522.4</v>
      </c>
      <c r="N1210" s="9">
        <v>3521.4</v>
      </c>
      <c r="O1210" s="9">
        <v>3547.2</v>
      </c>
      <c r="P1210" s="9">
        <v>3558</v>
      </c>
      <c r="Q1210" s="9">
        <v>3558</v>
      </c>
      <c r="R1210" s="9">
        <v>3556.2</v>
      </c>
      <c r="S1210" s="9">
        <v>3554.1</v>
      </c>
      <c r="T1210" s="9">
        <v>3550</v>
      </c>
    </row>
    <row r="1211" spans="1:20" x14ac:dyDescent="0.35">
      <c r="A1211">
        <f t="shared" si="37"/>
        <v>1211</v>
      </c>
      <c r="B1211" s="3" t="s">
        <v>70</v>
      </c>
      <c r="C1211" s="3" t="s">
        <v>75</v>
      </c>
      <c r="D1211" s="3" t="s">
        <v>29</v>
      </c>
      <c r="E1211">
        <v>2029</v>
      </c>
      <c r="F1211" s="3" t="str">
        <f t="shared" si="36"/>
        <v>AElevH HORS2029</v>
      </c>
      <c r="G1211" s="9">
        <v>3551.4</v>
      </c>
      <c r="H1211" s="9">
        <v>3551.7</v>
      </c>
      <c r="I1211" s="9">
        <v>3549</v>
      </c>
      <c r="J1211" s="9">
        <v>3524.7</v>
      </c>
      <c r="K1211" s="9">
        <v>3497.9</v>
      </c>
      <c r="L1211" s="9">
        <v>3434.1</v>
      </c>
      <c r="M1211" s="9">
        <v>3439.2</v>
      </c>
      <c r="N1211" s="9">
        <v>3444</v>
      </c>
      <c r="O1211" s="9">
        <v>3500.7</v>
      </c>
      <c r="P1211" s="9">
        <v>3558</v>
      </c>
      <c r="Q1211" s="9">
        <v>3560</v>
      </c>
      <c r="R1211" s="9">
        <v>3559.7</v>
      </c>
      <c r="S1211" s="9">
        <v>3556.8</v>
      </c>
      <c r="T1211" s="9">
        <v>3550</v>
      </c>
    </row>
    <row r="1212" spans="1:20" x14ac:dyDescent="0.35">
      <c r="A1212">
        <f t="shared" si="37"/>
        <v>1212</v>
      </c>
      <c r="B1212" s="3" t="s">
        <v>70</v>
      </c>
      <c r="C1212" s="3" t="s">
        <v>75</v>
      </c>
      <c r="D1212" s="3" t="s">
        <v>30</v>
      </c>
      <c r="E1212">
        <v>2020</v>
      </c>
      <c r="F1212" s="3" t="str">
        <f t="shared" si="36"/>
        <v>AElevCOLFLS2020</v>
      </c>
      <c r="G1212" s="9" t="e">
        <v>#N/A</v>
      </c>
      <c r="H1212" s="9" t="e">
        <v>#N/A</v>
      </c>
      <c r="I1212" s="9" t="e">
        <v>#N/A</v>
      </c>
      <c r="J1212" s="9" t="e">
        <v>#N/A</v>
      </c>
      <c r="K1212" s="9" t="e">
        <v>#N/A</v>
      </c>
      <c r="L1212" s="9" t="e">
        <v>#N/A</v>
      </c>
      <c r="M1212" s="9" t="e">
        <v>#N/A</v>
      </c>
      <c r="N1212" s="9" t="e">
        <v>#N/A</v>
      </c>
      <c r="O1212" s="9" t="e">
        <v>#N/A</v>
      </c>
      <c r="P1212" s="9" t="e">
        <v>#N/A</v>
      </c>
      <c r="Q1212" s="9" t="e">
        <v>#N/A</v>
      </c>
      <c r="R1212" s="9" t="e">
        <v>#N/A</v>
      </c>
      <c r="S1212" s="9" t="e">
        <v>#N/A</v>
      </c>
      <c r="T1212" s="9" t="e">
        <v>#N/A</v>
      </c>
    </row>
    <row r="1213" spans="1:20" x14ac:dyDescent="0.35">
      <c r="A1213">
        <f t="shared" si="37"/>
        <v>1213</v>
      </c>
      <c r="B1213" s="3" t="s">
        <v>70</v>
      </c>
      <c r="C1213" s="3" t="s">
        <v>75</v>
      </c>
      <c r="D1213" s="3" t="s">
        <v>30</v>
      </c>
      <c r="E1213">
        <v>2021</v>
      </c>
      <c r="F1213" s="3" t="str">
        <f t="shared" si="36"/>
        <v>AElevCOLFLS2021</v>
      </c>
      <c r="G1213" s="9" t="e">
        <v>#N/A</v>
      </c>
      <c r="H1213" s="9" t="e">
        <v>#N/A</v>
      </c>
      <c r="I1213" s="9" t="e">
        <v>#N/A</v>
      </c>
      <c r="J1213" s="9" t="e">
        <v>#N/A</v>
      </c>
      <c r="K1213" s="9" t="e">
        <v>#N/A</v>
      </c>
      <c r="L1213" s="9" t="e">
        <v>#N/A</v>
      </c>
      <c r="M1213" s="9" t="e">
        <v>#N/A</v>
      </c>
      <c r="N1213" s="9" t="e">
        <v>#N/A</v>
      </c>
      <c r="O1213" s="9" t="e">
        <v>#N/A</v>
      </c>
      <c r="P1213" s="9" t="e">
        <v>#N/A</v>
      </c>
      <c r="Q1213" s="9" t="e">
        <v>#N/A</v>
      </c>
      <c r="R1213" s="9" t="e">
        <v>#N/A</v>
      </c>
      <c r="S1213" s="9" t="e">
        <v>#N/A</v>
      </c>
      <c r="T1213" s="9" t="e">
        <v>#N/A</v>
      </c>
    </row>
    <row r="1214" spans="1:20" x14ac:dyDescent="0.35">
      <c r="A1214">
        <f t="shared" si="37"/>
        <v>1214</v>
      </c>
      <c r="B1214" s="3" t="s">
        <v>70</v>
      </c>
      <c r="C1214" s="3" t="s">
        <v>75</v>
      </c>
      <c r="D1214" s="3" t="s">
        <v>30</v>
      </c>
      <c r="E1214">
        <v>2022</v>
      </c>
      <c r="F1214" s="3" t="str">
        <f t="shared" si="36"/>
        <v>AElevCOLFLS2022</v>
      </c>
      <c r="G1214" s="9" t="e">
        <v>#N/A</v>
      </c>
      <c r="H1214" s="9" t="e">
        <v>#N/A</v>
      </c>
      <c r="I1214" s="9" t="e">
        <v>#N/A</v>
      </c>
      <c r="J1214" s="9" t="e">
        <v>#N/A</v>
      </c>
      <c r="K1214" s="9" t="e">
        <v>#N/A</v>
      </c>
      <c r="L1214" s="9" t="e">
        <v>#N/A</v>
      </c>
      <c r="M1214" s="9" t="e">
        <v>#N/A</v>
      </c>
      <c r="N1214" s="9" t="e">
        <v>#N/A</v>
      </c>
      <c r="O1214" s="9" t="e">
        <v>#N/A</v>
      </c>
      <c r="P1214" s="9" t="e">
        <v>#N/A</v>
      </c>
      <c r="Q1214" s="9" t="e">
        <v>#N/A</v>
      </c>
      <c r="R1214" s="9" t="e">
        <v>#N/A</v>
      </c>
      <c r="S1214" s="9" t="e">
        <v>#N/A</v>
      </c>
      <c r="T1214" s="9" t="e">
        <v>#N/A</v>
      </c>
    </row>
    <row r="1215" spans="1:20" x14ac:dyDescent="0.35">
      <c r="A1215">
        <f t="shared" si="37"/>
        <v>1215</v>
      </c>
      <c r="B1215" s="3" t="s">
        <v>70</v>
      </c>
      <c r="C1215" s="3" t="s">
        <v>75</v>
      </c>
      <c r="D1215" s="3" t="s">
        <v>30</v>
      </c>
      <c r="E1215">
        <v>2023</v>
      </c>
      <c r="F1215" s="3" t="str">
        <f t="shared" si="36"/>
        <v>AElevCOLFLS2023</v>
      </c>
      <c r="G1215" s="9" t="e">
        <v>#N/A</v>
      </c>
      <c r="H1215" s="9" t="e">
        <v>#N/A</v>
      </c>
      <c r="I1215" s="9" t="e">
        <v>#N/A</v>
      </c>
      <c r="J1215" s="9" t="e">
        <v>#N/A</v>
      </c>
      <c r="K1215" s="9" t="e">
        <v>#N/A</v>
      </c>
      <c r="L1215" s="9" t="e">
        <v>#N/A</v>
      </c>
      <c r="M1215" s="9" t="e">
        <v>#N/A</v>
      </c>
      <c r="N1215" s="9" t="e">
        <v>#N/A</v>
      </c>
      <c r="O1215" s="9" t="e">
        <v>#N/A</v>
      </c>
      <c r="P1215" s="9" t="e">
        <v>#N/A</v>
      </c>
      <c r="Q1215" s="9" t="e">
        <v>#N/A</v>
      </c>
      <c r="R1215" s="9" t="e">
        <v>#N/A</v>
      </c>
      <c r="S1215" s="9" t="e">
        <v>#N/A</v>
      </c>
      <c r="T1215" s="9" t="e">
        <v>#N/A</v>
      </c>
    </row>
    <row r="1216" spans="1:20" x14ac:dyDescent="0.35">
      <c r="A1216">
        <f t="shared" si="37"/>
        <v>1216</v>
      </c>
      <c r="B1216" s="3" t="s">
        <v>70</v>
      </c>
      <c r="C1216" s="3" t="s">
        <v>75</v>
      </c>
      <c r="D1216" s="3" t="s">
        <v>30</v>
      </c>
      <c r="E1216">
        <v>2024</v>
      </c>
      <c r="F1216" s="3" t="str">
        <f t="shared" si="36"/>
        <v>AElevCOLFLS2024</v>
      </c>
      <c r="G1216" s="9" t="e">
        <v>#N/A</v>
      </c>
      <c r="H1216" s="9" t="e">
        <v>#N/A</v>
      </c>
      <c r="I1216" s="9" t="e">
        <v>#N/A</v>
      </c>
      <c r="J1216" s="9" t="e">
        <v>#N/A</v>
      </c>
      <c r="K1216" s="9" t="e">
        <v>#N/A</v>
      </c>
      <c r="L1216" s="9" t="e">
        <v>#N/A</v>
      </c>
      <c r="M1216" s="9" t="e">
        <v>#N/A</v>
      </c>
      <c r="N1216" s="9" t="e">
        <v>#N/A</v>
      </c>
      <c r="O1216" s="9" t="e">
        <v>#N/A</v>
      </c>
      <c r="P1216" s="9" t="e">
        <v>#N/A</v>
      </c>
      <c r="Q1216" s="9" t="e">
        <v>#N/A</v>
      </c>
      <c r="R1216" s="9" t="e">
        <v>#N/A</v>
      </c>
      <c r="S1216" s="9" t="e">
        <v>#N/A</v>
      </c>
      <c r="T1216" s="9" t="e">
        <v>#N/A</v>
      </c>
    </row>
    <row r="1217" spans="1:20" x14ac:dyDescent="0.35">
      <c r="A1217">
        <f t="shared" si="37"/>
        <v>1217</v>
      </c>
      <c r="B1217" s="3" t="s">
        <v>70</v>
      </c>
      <c r="C1217" s="3" t="s">
        <v>75</v>
      </c>
      <c r="D1217" s="3" t="s">
        <v>30</v>
      </c>
      <c r="E1217">
        <v>2025</v>
      </c>
      <c r="F1217" s="3" t="str">
        <f t="shared" si="36"/>
        <v>AElevCOLFLS2025</v>
      </c>
      <c r="G1217" s="9" t="e">
        <v>#N/A</v>
      </c>
      <c r="H1217" s="9" t="e">
        <v>#N/A</v>
      </c>
      <c r="I1217" s="9" t="e">
        <v>#N/A</v>
      </c>
      <c r="J1217" s="9" t="e">
        <v>#N/A</v>
      </c>
      <c r="K1217" s="9" t="e">
        <v>#N/A</v>
      </c>
      <c r="L1217" s="9" t="e">
        <v>#N/A</v>
      </c>
      <c r="M1217" s="9" t="e">
        <v>#N/A</v>
      </c>
      <c r="N1217" s="9" t="e">
        <v>#N/A</v>
      </c>
      <c r="O1217" s="9" t="e">
        <v>#N/A</v>
      </c>
      <c r="P1217" s="9" t="e">
        <v>#N/A</v>
      </c>
      <c r="Q1217" s="9" t="e">
        <v>#N/A</v>
      </c>
      <c r="R1217" s="9" t="e">
        <v>#N/A</v>
      </c>
      <c r="S1217" s="9" t="e">
        <v>#N/A</v>
      </c>
      <c r="T1217" s="9" t="e">
        <v>#N/A</v>
      </c>
    </row>
    <row r="1218" spans="1:20" x14ac:dyDescent="0.35">
      <c r="A1218">
        <f t="shared" si="37"/>
        <v>1218</v>
      </c>
      <c r="B1218" s="3" t="s">
        <v>70</v>
      </c>
      <c r="C1218" s="3" t="s">
        <v>75</v>
      </c>
      <c r="D1218" s="3" t="s">
        <v>30</v>
      </c>
      <c r="E1218">
        <v>2026</v>
      </c>
      <c r="F1218" s="3" t="str">
        <f t="shared" ref="F1218:F1281" si="38">_xlfn.CONCAT(B1218,C1218,D1218,E1218)</f>
        <v>AElevCOLFLS2026</v>
      </c>
      <c r="G1218" s="9" t="e">
        <v>#N/A</v>
      </c>
      <c r="H1218" s="9" t="e">
        <v>#N/A</v>
      </c>
      <c r="I1218" s="9" t="e">
        <v>#N/A</v>
      </c>
      <c r="J1218" s="9" t="e">
        <v>#N/A</v>
      </c>
      <c r="K1218" s="9" t="e">
        <v>#N/A</v>
      </c>
      <c r="L1218" s="9" t="e">
        <v>#N/A</v>
      </c>
      <c r="M1218" s="9" t="e">
        <v>#N/A</v>
      </c>
      <c r="N1218" s="9" t="e">
        <v>#N/A</v>
      </c>
      <c r="O1218" s="9" t="e">
        <v>#N/A</v>
      </c>
      <c r="P1218" s="9" t="e">
        <v>#N/A</v>
      </c>
      <c r="Q1218" s="9" t="e">
        <v>#N/A</v>
      </c>
      <c r="R1218" s="9" t="e">
        <v>#N/A</v>
      </c>
      <c r="S1218" s="9" t="e">
        <v>#N/A</v>
      </c>
      <c r="T1218" s="9" t="e">
        <v>#N/A</v>
      </c>
    </row>
    <row r="1219" spans="1:20" x14ac:dyDescent="0.35">
      <c r="A1219">
        <f t="shared" ref="A1219:A1282" si="39">A1218+1</f>
        <v>1219</v>
      </c>
      <c r="B1219" s="3" t="s">
        <v>70</v>
      </c>
      <c r="C1219" s="3" t="s">
        <v>75</v>
      </c>
      <c r="D1219" s="3" t="s">
        <v>30</v>
      </c>
      <c r="E1219">
        <v>2027</v>
      </c>
      <c r="F1219" s="3" t="str">
        <f t="shared" si="38"/>
        <v>AElevCOLFLS2027</v>
      </c>
      <c r="G1219" s="9" t="e">
        <v>#N/A</v>
      </c>
      <c r="H1219" s="9" t="e">
        <v>#N/A</v>
      </c>
      <c r="I1219" s="9" t="e">
        <v>#N/A</v>
      </c>
      <c r="J1219" s="9" t="e">
        <v>#N/A</v>
      </c>
      <c r="K1219" s="9" t="e">
        <v>#N/A</v>
      </c>
      <c r="L1219" s="9" t="e">
        <v>#N/A</v>
      </c>
      <c r="M1219" s="9" t="e">
        <v>#N/A</v>
      </c>
      <c r="N1219" s="9" t="e">
        <v>#N/A</v>
      </c>
      <c r="O1219" s="9" t="e">
        <v>#N/A</v>
      </c>
      <c r="P1219" s="9" t="e">
        <v>#N/A</v>
      </c>
      <c r="Q1219" s="9" t="e">
        <v>#N/A</v>
      </c>
      <c r="R1219" s="9" t="e">
        <v>#N/A</v>
      </c>
      <c r="S1219" s="9" t="e">
        <v>#N/A</v>
      </c>
      <c r="T1219" s="9" t="e">
        <v>#N/A</v>
      </c>
    </row>
    <row r="1220" spans="1:20" x14ac:dyDescent="0.35">
      <c r="A1220">
        <f t="shared" si="39"/>
        <v>1220</v>
      </c>
      <c r="B1220" s="3" t="s">
        <v>70</v>
      </c>
      <c r="C1220" s="3" t="s">
        <v>75</v>
      </c>
      <c r="D1220" s="3" t="s">
        <v>30</v>
      </c>
      <c r="E1220">
        <v>2028</v>
      </c>
      <c r="F1220" s="3" t="str">
        <f t="shared" si="38"/>
        <v>AElevCOLFLS2028</v>
      </c>
      <c r="G1220" s="9" t="e">
        <v>#N/A</v>
      </c>
      <c r="H1220" s="9" t="e">
        <v>#N/A</v>
      </c>
      <c r="I1220" s="9" t="e">
        <v>#N/A</v>
      </c>
      <c r="J1220" s="9" t="e">
        <v>#N/A</v>
      </c>
      <c r="K1220" s="9" t="e">
        <v>#N/A</v>
      </c>
      <c r="L1220" s="9" t="e">
        <v>#N/A</v>
      </c>
      <c r="M1220" s="9" t="e">
        <v>#N/A</v>
      </c>
      <c r="N1220" s="9" t="e">
        <v>#N/A</v>
      </c>
      <c r="O1220" s="9" t="e">
        <v>#N/A</v>
      </c>
      <c r="P1220" s="9" t="e">
        <v>#N/A</v>
      </c>
      <c r="Q1220" s="9" t="e">
        <v>#N/A</v>
      </c>
      <c r="R1220" s="9" t="e">
        <v>#N/A</v>
      </c>
      <c r="S1220" s="9" t="e">
        <v>#N/A</v>
      </c>
      <c r="T1220" s="9" t="e">
        <v>#N/A</v>
      </c>
    </row>
    <row r="1221" spans="1:20" x14ac:dyDescent="0.35">
      <c r="A1221">
        <f t="shared" si="39"/>
        <v>1221</v>
      </c>
      <c r="B1221" s="3" t="s">
        <v>70</v>
      </c>
      <c r="C1221" s="3" t="s">
        <v>75</v>
      </c>
      <c r="D1221" s="3" t="s">
        <v>30</v>
      </c>
      <c r="E1221">
        <v>2029</v>
      </c>
      <c r="F1221" s="3" t="str">
        <f t="shared" si="38"/>
        <v>AElevCOLFLS2029</v>
      </c>
      <c r="G1221" s="9" t="e">
        <v>#N/A</v>
      </c>
      <c r="H1221" s="9" t="e">
        <v>#N/A</v>
      </c>
      <c r="I1221" s="9" t="e">
        <v>#N/A</v>
      </c>
      <c r="J1221" s="9" t="e">
        <v>#N/A</v>
      </c>
      <c r="K1221" s="9" t="e">
        <v>#N/A</v>
      </c>
      <c r="L1221" s="9" t="e">
        <v>#N/A</v>
      </c>
      <c r="M1221" s="9" t="e">
        <v>#N/A</v>
      </c>
      <c r="N1221" s="9" t="e">
        <v>#N/A</v>
      </c>
      <c r="O1221" s="9" t="e">
        <v>#N/A</v>
      </c>
      <c r="P1221" s="9" t="e">
        <v>#N/A</v>
      </c>
      <c r="Q1221" s="9" t="e">
        <v>#N/A</v>
      </c>
      <c r="R1221" s="9" t="e">
        <v>#N/A</v>
      </c>
      <c r="S1221" s="9" t="e">
        <v>#N/A</v>
      </c>
      <c r="T1221" s="9" t="e">
        <v>#N/A</v>
      </c>
    </row>
    <row r="1222" spans="1:20" x14ac:dyDescent="0.35">
      <c r="A1222">
        <f t="shared" si="39"/>
        <v>1222</v>
      </c>
      <c r="B1222" s="3" t="s">
        <v>70</v>
      </c>
      <c r="C1222" s="3" t="s">
        <v>75</v>
      </c>
      <c r="D1222" s="3" t="s">
        <v>94</v>
      </c>
      <c r="E1222">
        <v>2020</v>
      </c>
      <c r="F1222" s="3" t="str">
        <f t="shared" si="38"/>
        <v>AElevSKQ2020</v>
      </c>
      <c r="G1222" s="9">
        <v>2891</v>
      </c>
      <c r="H1222" s="9">
        <v>2890</v>
      </c>
      <c r="I1222" s="9">
        <v>2888</v>
      </c>
      <c r="J1222" s="9">
        <v>2886.3</v>
      </c>
      <c r="K1222" s="9">
        <v>2884.7</v>
      </c>
      <c r="L1222" s="9">
        <v>2883.9</v>
      </c>
      <c r="M1222" s="9">
        <v>2884.6</v>
      </c>
      <c r="N1222" s="9">
        <v>2885.9</v>
      </c>
      <c r="O1222" s="9">
        <v>2892</v>
      </c>
      <c r="P1222" s="9">
        <v>2893</v>
      </c>
      <c r="Q1222" s="9">
        <v>2893</v>
      </c>
      <c r="R1222" s="9">
        <v>2893</v>
      </c>
      <c r="S1222" s="9">
        <v>2893</v>
      </c>
      <c r="T1222" s="9">
        <v>2892.5</v>
      </c>
    </row>
    <row r="1223" spans="1:20" x14ac:dyDescent="0.35">
      <c r="A1223">
        <f t="shared" si="39"/>
        <v>1223</v>
      </c>
      <c r="B1223" s="3" t="s">
        <v>70</v>
      </c>
      <c r="C1223" s="3" t="s">
        <v>75</v>
      </c>
      <c r="D1223" s="3" t="s">
        <v>94</v>
      </c>
      <c r="E1223">
        <v>2021</v>
      </c>
      <c r="F1223" s="3" t="str">
        <f t="shared" si="38"/>
        <v>AElevSKQ2021</v>
      </c>
      <c r="G1223" s="9">
        <v>2891</v>
      </c>
      <c r="H1223" s="9">
        <v>2890</v>
      </c>
      <c r="I1223" s="9">
        <v>2888</v>
      </c>
      <c r="J1223" s="9">
        <v>2886.3</v>
      </c>
      <c r="K1223" s="9">
        <v>2884.7</v>
      </c>
      <c r="L1223" s="9">
        <v>2883.5</v>
      </c>
      <c r="M1223" s="9">
        <v>2883.3</v>
      </c>
      <c r="N1223" s="9">
        <v>2886.9</v>
      </c>
      <c r="O1223" s="9">
        <v>2891.2</v>
      </c>
      <c r="P1223" s="9">
        <v>2893</v>
      </c>
      <c r="Q1223" s="9">
        <v>2893</v>
      </c>
      <c r="R1223" s="9">
        <v>2893</v>
      </c>
      <c r="S1223" s="9">
        <v>2893</v>
      </c>
      <c r="T1223" s="9">
        <v>2892.5</v>
      </c>
    </row>
    <row r="1224" spans="1:20" x14ac:dyDescent="0.35">
      <c r="A1224">
        <f t="shared" si="39"/>
        <v>1224</v>
      </c>
      <c r="B1224" s="3" t="s">
        <v>70</v>
      </c>
      <c r="C1224" s="3" t="s">
        <v>75</v>
      </c>
      <c r="D1224" s="3" t="s">
        <v>94</v>
      </c>
      <c r="E1224">
        <v>2022</v>
      </c>
      <c r="F1224" s="3" t="str">
        <f t="shared" si="38"/>
        <v>AElevSKQ2022</v>
      </c>
      <c r="G1224" s="9">
        <v>2891</v>
      </c>
      <c r="H1224" s="9">
        <v>2890</v>
      </c>
      <c r="I1224" s="9">
        <v>2888</v>
      </c>
      <c r="J1224" s="9">
        <v>2886.3</v>
      </c>
      <c r="K1224" s="9">
        <v>2884.7</v>
      </c>
      <c r="L1224" s="9">
        <v>2884.4</v>
      </c>
      <c r="M1224" s="9">
        <v>2884.4</v>
      </c>
      <c r="N1224" s="9">
        <v>2887.5</v>
      </c>
      <c r="O1224" s="9">
        <v>2890.9</v>
      </c>
      <c r="P1224" s="9">
        <v>2893</v>
      </c>
      <c r="Q1224" s="9">
        <v>2892.2</v>
      </c>
      <c r="R1224" s="9">
        <v>2892.3</v>
      </c>
      <c r="S1224" s="9">
        <v>2892.5</v>
      </c>
      <c r="T1224" s="9">
        <v>2892.5</v>
      </c>
    </row>
    <row r="1225" spans="1:20" x14ac:dyDescent="0.35">
      <c r="A1225">
        <f t="shared" si="39"/>
        <v>1225</v>
      </c>
      <c r="B1225" s="3" t="s">
        <v>70</v>
      </c>
      <c r="C1225" s="3" t="s">
        <v>75</v>
      </c>
      <c r="D1225" s="3" t="s">
        <v>94</v>
      </c>
      <c r="E1225">
        <v>2023</v>
      </c>
      <c r="F1225" s="3" t="str">
        <f t="shared" si="38"/>
        <v>AElevSKQ2023</v>
      </c>
      <c r="G1225" s="9">
        <v>2891</v>
      </c>
      <c r="H1225" s="9">
        <v>2890</v>
      </c>
      <c r="I1225" s="9">
        <v>2888</v>
      </c>
      <c r="J1225" s="9">
        <v>2886.3</v>
      </c>
      <c r="K1225" s="9">
        <v>2884.7</v>
      </c>
      <c r="L1225" s="9">
        <v>2884.1</v>
      </c>
      <c r="M1225" s="9">
        <v>2885.3</v>
      </c>
      <c r="N1225" s="9">
        <v>2888.1</v>
      </c>
      <c r="O1225" s="9">
        <v>2890</v>
      </c>
      <c r="P1225" s="9">
        <v>2890.7</v>
      </c>
      <c r="Q1225" s="9">
        <v>2890.3</v>
      </c>
      <c r="R1225" s="9">
        <v>2890.5</v>
      </c>
      <c r="S1225" s="9">
        <v>2890.6</v>
      </c>
      <c r="T1225" s="9">
        <v>2891</v>
      </c>
    </row>
    <row r="1226" spans="1:20" x14ac:dyDescent="0.35">
      <c r="A1226">
        <f t="shared" si="39"/>
        <v>1226</v>
      </c>
      <c r="B1226" s="3" t="s">
        <v>70</v>
      </c>
      <c r="C1226" s="3" t="s">
        <v>75</v>
      </c>
      <c r="D1226" s="3" t="s">
        <v>94</v>
      </c>
      <c r="E1226">
        <v>2024</v>
      </c>
      <c r="F1226" s="3" t="str">
        <f t="shared" si="38"/>
        <v>AElevSKQ2024</v>
      </c>
      <c r="G1226" s="9">
        <v>2891</v>
      </c>
      <c r="H1226" s="9">
        <v>2890</v>
      </c>
      <c r="I1226" s="9">
        <v>2888</v>
      </c>
      <c r="J1226" s="9">
        <v>2886.3</v>
      </c>
      <c r="K1226" s="9">
        <v>2884.7</v>
      </c>
      <c r="L1226" s="9">
        <v>2884.8</v>
      </c>
      <c r="M1226" s="9">
        <v>2887.4</v>
      </c>
      <c r="N1226" s="9">
        <v>2888.2</v>
      </c>
      <c r="O1226" s="9">
        <v>2890</v>
      </c>
      <c r="P1226" s="9">
        <v>2887.4</v>
      </c>
      <c r="Q1226" s="9">
        <v>2885.3</v>
      </c>
      <c r="R1226" s="9">
        <v>2885.3</v>
      </c>
      <c r="S1226" s="9">
        <v>2885.2</v>
      </c>
      <c r="T1226" s="9">
        <v>2885.3</v>
      </c>
    </row>
    <row r="1227" spans="1:20" x14ac:dyDescent="0.35">
      <c r="A1227">
        <f t="shared" si="39"/>
        <v>1227</v>
      </c>
      <c r="B1227" s="3" t="s">
        <v>70</v>
      </c>
      <c r="C1227" s="3" t="s">
        <v>75</v>
      </c>
      <c r="D1227" s="3" t="s">
        <v>94</v>
      </c>
      <c r="E1227">
        <v>2025</v>
      </c>
      <c r="F1227" s="3" t="str">
        <f t="shared" si="38"/>
        <v>AElevSKQ2025</v>
      </c>
      <c r="G1227" s="9">
        <v>2885.6</v>
      </c>
      <c r="H1227" s="9">
        <v>2886</v>
      </c>
      <c r="I1227" s="9">
        <v>2886.2</v>
      </c>
      <c r="J1227" s="9">
        <v>2886.3</v>
      </c>
      <c r="K1227" s="9">
        <v>2884.7</v>
      </c>
      <c r="L1227" s="9">
        <v>2883.5</v>
      </c>
      <c r="M1227" s="9">
        <v>2883.1</v>
      </c>
      <c r="N1227" s="9">
        <v>2885.3</v>
      </c>
      <c r="O1227" s="9">
        <v>2890.2</v>
      </c>
      <c r="P1227" s="9">
        <v>2893</v>
      </c>
      <c r="Q1227" s="9">
        <v>2893</v>
      </c>
      <c r="R1227" s="9">
        <v>2893</v>
      </c>
      <c r="S1227" s="9">
        <v>2893</v>
      </c>
      <c r="T1227" s="9">
        <v>2892.5</v>
      </c>
    </row>
    <row r="1228" spans="1:20" x14ac:dyDescent="0.35">
      <c r="A1228">
        <f t="shared" si="39"/>
        <v>1228</v>
      </c>
      <c r="B1228" s="3" t="s">
        <v>70</v>
      </c>
      <c r="C1228" s="3" t="s">
        <v>75</v>
      </c>
      <c r="D1228" s="3" t="s">
        <v>94</v>
      </c>
      <c r="E1228">
        <v>2026</v>
      </c>
      <c r="F1228" s="3" t="str">
        <f t="shared" si="38"/>
        <v>AElevSKQ2026</v>
      </c>
      <c r="G1228" s="9">
        <v>2891</v>
      </c>
      <c r="H1228" s="9">
        <v>2890</v>
      </c>
      <c r="I1228" s="9">
        <v>2888</v>
      </c>
      <c r="J1228" s="9">
        <v>2886.3</v>
      </c>
      <c r="K1228" s="9">
        <v>2884.7</v>
      </c>
      <c r="L1228" s="9">
        <v>2886</v>
      </c>
      <c r="M1228" s="9">
        <v>2887.4</v>
      </c>
      <c r="N1228" s="9">
        <v>2890.9</v>
      </c>
      <c r="O1228" s="9">
        <v>2890</v>
      </c>
      <c r="P1228" s="9">
        <v>2893</v>
      </c>
      <c r="Q1228" s="9">
        <v>2893</v>
      </c>
      <c r="R1228" s="9">
        <v>2893</v>
      </c>
      <c r="S1228" s="9">
        <v>2893</v>
      </c>
      <c r="T1228" s="9">
        <v>2892.5</v>
      </c>
    </row>
    <row r="1229" spans="1:20" x14ac:dyDescent="0.35">
      <c r="A1229">
        <f t="shared" si="39"/>
        <v>1229</v>
      </c>
      <c r="B1229" s="3" t="s">
        <v>70</v>
      </c>
      <c r="C1229" s="3" t="s">
        <v>75</v>
      </c>
      <c r="D1229" s="3" t="s">
        <v>94</v>
      </c>
      <c r="E1229">
        <v>2027</v>
      </c>
      <c r="F1229" s="3" t="str">
        <f t="shared" si="38"/>
        <v>AElevSKQ2027</v>
      </c>
      <c r="G1229" s="9">
        <v>2891</v>
      </c>
      <c r="H1229" s="9">
        <v>2890</v>
      </c>
      <c r="I1229" s="9">
        <v>2888</v>
      </c>
      <c r="J1229" s="9">
        <v>2886.3</v>
      </c>
      <c r="K1229" s="9">
        <v>2884.7</v>
      </c>
      <c r="L1229" s="9">
        <v>2886.2</v>
      </c>
      <c r="M1229" s="9">
        <v>2888.2</v>
      </c>
      <c r="N1229" s="9">
        <v>2890.6</v>
      </c>
      <c r="O1229" s="9">
        <v>2893</v>
      </c>
      <c r="P1229" s="9">
        <v>2893</v>
      </c>
      <c r="Q1229" s="9">
        <v>2893</v>
      </c>
      <c r="R1229" s="9">
        <v>2893</v>
      </c>
      <c r="S1229" s="9">
        <v>2893</v>
      </c>
      <c r="T1229" s="9">
        <v>2892.5</v>
      </c>
    </row>
    <row r="1230" spans="1:20" x14ac:dyDescent="0.35">
      <c r="A1230">
        <f t="shared" si="39"/>
        <v>1230</v>
      </c>
      <c r="B1230" s="3" t="s">
        <v>70</v>
      </c>
      <c r="C1230" s="3" t="s">
        <v>75</v>
      </c>
      <c r="D1230" s="3" t="s">
        <v>94</v>
      </c>
      <c r="E1230">
        <v>2028</v>
      </c>
      <c r="F1230" s="3" t="str">
        <f t="shared" si="38"/>
        <v>AElevSKQ2028</v>
      </c>
      <c r="G1230" s="9">
        <v>2891</v>
      </c>
      <c r="H1230" s="9">
        <v>2890</v>
      </c>
      <c r="I1230" s="9">
        <v>2888</v>
      </c>
      <c r="J1230" s="9">
        <v>2886.3</v>
      </c>
      <c r="K1230" s="9">
        <v>2884.7</v>
      </c>
      <c r="L1230" s="9">
        <v>2885.4</v>
      </c>
      <c r="M1230" s="9">
        <v>2886</v>
      </c>
      <c r="N1230" s="9">
        <v>2887</v>
      </c>
      <c r="O1230" s="9">
        <v>2890.4</v>
      </c>
      <c r="P1230" s="9">
        <v>2893</v>
      </c>
      <c r="Q1230" s="9">
        <v>2893</v>
      </c>
      <c r="R1230" s="9">
        <v>2893</v>
      </c>
      <c r="S1230" s="9">
        <v>2893</v>
      </c>
      <c r="T1230" s="9">
        <v>2892.5</v>
      </c>
    </row>
    <row r="1231" spans="1:20" x14ac:dyDescent="0.35">
      <c r="A1231">
        <f t="shared" si="39"/>
        <v>1231</v>
      </c>
      <c r="B1231" s="3" t="s">
        <v>70</v>
      </c>
      <c r="C1231" s="3" t="s">
        <v>75</v>
      </c>
      <c r="D1231" s="3" t="s">
        <v>94</v>
      </c>
      <c r="E1231">
        <v>2029</v>
      </c>
      <c r="F1231" s="3" t="str">
        <f t="shared" si="38"/>
        <v>AElevSKQ2029</v>
      </c>
      <c r="G1231" s="9">
        <v>2891</v>
      </c>
      <c r="H1231" s="9">
        <v>2890</v>
      </c>
      <c r="I1231" s="9">
        <v>2888</v>
      </c>
      <c r="J1231" s="9">
        <v>2886.3</v>
      </c>
      <c r="K1231" s="9">
        <v>2885.2</v>
      </c>
      <c r="L1231" s="9">
        <v>2887.5</v>
      </c>
      <c r="M1231" s="9">
        <v>2888.5</v>
      </c>
      <c r="N1231" s="9">
        <v>2888.1</v>
      </c>
      <c r="O1231" s="9">
        <v>2891.9</v>
      </c>
      <c r="P1231" s="9">
        <v>2893</v>
      </c>
      <c r="Q1231" s="9">
        <v>2893</v>
      </c>
      <c r="R1231" s="9">
        <v>2893</v>
      </c>
      <c r="S1231" s="9">
        <v>2893</v>
      </c>
      <c r="T1231" s="9">
        <v>2892.5</v>
      </c>
    </row>
    <row r="1232" spans="1:20" x14ac:dyDescent="0.35">
      <c r="A1232">
        <f t="shared" si="39"/>
        <v>1232</v>
      </c>
      <c r="B1232" s="3" t="s">
        <v>70</v>
      </c>
      <c r="C1232" s="3" t="s">
        <v>75</v>
      </c>
      <c r="D1232" s="3" t="s">
        <v>31</v>
      </c>
      <c r="E1232">
        <v>2020</v>
      </c>
      <c r="F1232" s="3" t="str">
        <f t="shared" si="38"/>
        <v>AElevTHOM F2020</v>
      </c>
      <c r="G1232" s="9" t="e">
        <v>#N/A</v>
      </c>
      <c r="H1232" s="9" t="e">
        <v>#N/A</v>
      </c>
      <c r="I1232" s="9" t="e">
        <v>#N/A</v>
      </c>
      <c r="J1232" s="9" t="e">
        <v>#N/A</v>
      </c>
      <c r="K1232" s="9" t="e">
        <v>#N/A</v>
      </c>
      <c r="L1232" s="9" t="e">
        <v>#N/A</v>
      </c>
      <c r="M1232" s="9" t="e">
        <v>#N/A</v>
      </c>
      <c r="N1232" s="9" t="e">
        <v>#N/A</v>
      </c>
      <c r="O1232" s="9" t="e">
        <v>#N/A</v>
      </c>
      <c r="P1232" s="9" t="e">
        <v>#N/A</v>
      </c>
      <c r="Q1232" s="9" t="e">
        <v>#N/A</v>
      </c>
      <c r="R1232" s="9" t="e">
        <v>#N/A</v>
      </c>
      <c r="S1232" s="9" t="e">
        <v>#N/A</v>
      </c>
      <c r="T1232" s="9" t="e">
        <v>#N/A</v>
      </c>
    </row>
    <row r="1233" spans="1:20" x14ac:dyDescent="0.35">
      <c r="A1233">
        <f t="shared" si="39"/>
        <v>1233</v>
      </c>
      <c r="B1233" s="3" t="s">
        <v>70</v>
      </c>
      <c r="C1233" s="3" t="s">
        <v>75</v>
      </c>
      <c r="D1233" s="3" t="s">
        <v>31</v>
      </c>
      <c r="E1233">
        <v>2021</v>
      </c>
      <c r="F1233" s="3" t="str">
        <f t="shared" si="38"/>
        <v>AElevTHOM F2021</v>
      </c>
      <c r="G1233" s="9" t="e">
        <v>#N/A</v>
      </c>
      <c r="H1233" s="9" t="e">
        <v>#N/A</v>
      </c>
      <c r="I1233" s="9" t="e">
        <v>#N/A</v>
      </c>
      <c r="J1233" s="9" t="e">
        <v>#N/A</v>
      </c>
      <c r="K1233" s="9" t="e">
        <v>#N/A</v>
      </c>
      <c r="L1233" s="9" t="e">
        <v>#N/A</v>
      </c>
      <c r="M1233" s="9" t="e">
        <v>#N/A</v>
      </c>
      <c r="N1233" s="9" t="e">
        <v>#N/A</v>
      </c>
      <c r="O1233" s="9" t="e">
        <v>#N/A</v>
      </c>
      <c r="P1233" s="9" t="e">
        <v>#N/A</v>
      </c>
      <c r="Q1233" s="9" t="e">
        <v>#N/A</v>
      </c>
      <c r="R1233" s="9" t="e">
        <v>#N/A</v>
      </c>
      <c r="S1233" s="9" t="e">
        <v>#N/A</v>
      </c>
      <c r="T1233" s="9" t="e">
        <v>#N/A</v>
      </c>
    </row>
    <row r="1234" spans="1:20" x14ac:dyDescent="0.35">
      <c r="A1234">
        <f t="shared" si="39"/>
        <v>1234</v>
      </c>
      <c r="B1234" s="3" t="s">
        <v>70</v>
      </c>
      <c r="C1234" s="3" t="s">
        <v>75</v>
      </c>
      <c r="D1234" s="3" t="s">
        <v>31</v>
      </c>
      <c r="E1234">
        <v>2022</v>
      </c>
      <c r="F1234" s="3" t="str">
        <f t="shared" si="38"/>
        <v>AElevTHOM F2022</v>
      </c>
      <c r="G1234" s="9" t="e">
        <v>#N/A</v>
      </c>
      <c r="H1234" s="9" t="e">
        <v>#N/A</v>
      </c>
      <c r="I1234" s="9" t="e">
        <v>#N/A</v>
      </c>
      <c r="J1234" s="9" t="e">
        <v>#N/A</v>
      </c>
      <c r="K1234" s="9" t="e">
        <v>#N/A</v>
      </c>
      <c r="L1234" s="9" t="e">
        <v>#N/A</v>
      </c>
      <c r="M1234" s="9" t="e">
        <v>#N/A</v>
      </c>
      <c r="N1234" s="9" t="e">
        <v>#N/A</v>
      </c>
      <c r="O1234" s="9" t="e">
        <v>#N/A</v>
      </c>
      <c r="P1234" s="9" t="e">
        <v>#N/A</v>
      </c>
      <c r="Q1234" s="9" t="e">
        <v>#N/A</v>
      </c>
      <c r="R1234" s="9" t="e">
        <v>#N/A</v>
      </c>
      <c r="S1234" s="9" t="e">
        <v>#N/A</v>
      </c>
      <c r="T1234" s="9" t="e">
        <v>#N/A</v>
      </c>
    </row>
    <row r="1235" spans="1:20" x14ac:dyDescent="0.35">
      <c r="A1235">
        <f t="shared" si="39"/>
        <v>1235</v>
      </c>
      <c r="B1235" s="3" t="s">
        <v>70</v>
      </c>
      <c r="C1235" s="3" t="s">
        <v>75</v>
      </c>
      <c r="D1235" s="3" t="s">
        <v>31</v>
      </c>
      <c r="E1235">
        <v>2023</v>
      </c>
      <c r="F1235" s="3" t="str">
        <f t="shared" si="38"/>
        <v>AElevTHOM F2023</v>
      </c>
      <c r="G1235" s="9" t="e">
        <v>#N/A</v>
      </c>
      <c r="H1235" s="9" t="e">
        <v>#N/A</v>
      </c>
      <c r="I1235" s="9" t="e">
        <v>#N/A</v>
      </c>
      <c r="J1235" s="9" t="e">
        <v>#N/A</v>
      </c>
      <c r="K1235" s="9" t="e">
        <v>#N/A</v>
      </c>
      <c r="L1235" s="9" t="e">
        <v>#N/A</v>
      </c>
      <c r="M1235" s="9" t="e">
        <v>#N/A</v>
      </c>
      <c r="N1235" s="9" t="e">
        <v>#N/A</v>
      </c>
      <c r="O1235" s="9" t="e">
        <v>#N/A</v>
      </c>
      <c r="P1235" s="9" t="e">
        <v>#N/A</v>
      </c>
      <c r="Q1235" s="9" t="e">
        <v>#N/A</v>
      </c>
      <c r="R1235" s="9" t="e">
        <v>#N/A</v>
      </c>
      <c r="S1235" s="9" t="e">
        <v>#N/A</v>
      </c>
      <c r="T1235" s="9" t="e">
        <v>#N/A</v>
      </c>
    </row>
    <row r="1236" spans="1:20" x14ac:dyDescent="0.35">
      <c r="A1236">
        <f t="shared" si="39"/>
        <v>1236</v>
      </c>
      <c r="B1236" s="3" t="s">
        <v>70</v>
      </c>
      <c r="C1236" s="3" t="s">
        <v>75</v>
      </c>
      <c r="D1236" s="3" t="s">
        <v>31</v>
      </c>
      <c r="E1236">
        <v>2024</v>
      </c>
      <c r="F1236" s="3" t="str">
        <f t="shared" si="38"/>
        <v>AElevTHOM F2024</v>
      </c>
      <c r="G1236" s="9" t="e">
        <v>#N/A</v>
      </c>
      <c r="H1236" s="9" t="e">
        <v>#N/A</v>
      </c>
      <c r="I1236" s="9" t="e">
        <v>#N/A</v>
      </c>
      <c r="J1236" s="9" t="e">
        <v>#N/A</v>
      </c>
      <c r="K1236" s="9" t="e">
        <v>#N/A</v>
      </c>
      <c r="L1236" s="9" t="e">
        <v>#N/A</v>
      </c>
      <c r="M1236" s="9" t="e">
        <v>#N/A</v>
      </c>
      <c r="N1236" s="9" t="e">
        <v>#N/A</v>
      </c>
      <c r="O1236" s="9" t="e">
        <v>#N/A</v>
      </c>
      <c r="P1236" s="9" t="e">
        <v>#N/A</v>
      </c>
      <c r="Q1236" s="9" t="e">
        <v>#N/A</v>
      </c>
      <c r="R1236" s="9" t="e">
        <v>#N/A</v>
      </c>
      <c r="S1236" s="9" t="e">
        <v>#N/A</v>
      </c>
      <c r="T1236" s="9" t="e">
        <v>#N/A</v>
      </c>
    </row>
    <row r="1237" spans="1:20" x14ac:dyDescent="0.35">
      <c r="A1237">
        <f t="shared" si="39"/>
        <v>1237</v>
      </c>
      <c r="B1237" s="3" t="s">
        <v>70</v>
      </c>
      <c r="C1237" s="3" t="s">
        <v>75</v>
      </c>
      <c r="D1237" s="3" t="s">
        <v>31</v>
      </c>
      <c r="E1237">
        <v>2025</v>
      </c>
      <c r="F1237" s="3" t="str">
        <f t="shared" si="38"/>
        <v>AElevTHOM F2025</v>
      </c>
      <c r="G1237" s="9" t="e">
        <v>#N/A</v>
      </c>
      <c r="H1237" s="9" t="e">
        <v>#N/A</v>
      </c>
      <c r="I1237" s="9" t="e">
        <v>#N/A</v>
      </c>
      <c r="J1237" s="9" t="e">
        <v>#N/A</v>
      </c>
      <c r="K1237" s="9" t="e">
        <v>#N/A</v>
      </c>
      <c r="L1237" s="9" t="e">
        <v>#N/A</v>
      </c>
      <c r="M1237" s="9" t="e">
        <v>#N/A</v>
      </c>
      <c r="N1237" s="9" t="e">
        <v>#N/A</v>
      </c>
      <c r="O1237" s="9" t="e">
        <v>#N/A</v>
      </c>
      <c r="P1237" s="9" t="e">
        <v>#N/A</v>
      </c>
      <c r="Q1237" s="9" t="e">
        <v>#N/A</v>
      </c>
      <c r="R1237" s="9" t="e">
        <v>#N/A</v>
      </c>
      <c r="S1237" s="9" t="e">
        <v>#N/A</v>
      </c>
      <c r="T1237" s="9" t="e">
        <v>#N/A</v>
      </c>
    </row>
    <row r="1238" spans="1:20" x14ac:dyDescent="0.35">
      <c r="A1238">
        <f t="shared" si="39"/>
        <v>1238</v>
      </c>
      <c r="B1238" s="3" t="s">
        <v>70</v>
      </c>
      <c r="C1238" s="3" t="s">
        <v>75</v>
      </c>
      <c r="D1238" s="3" t="s">
        <v>31</v>
      </c>
      <c r="E1238">
        <v>2026</v>
      </c>
      <c r="F1238" s="3" t="str">
        <f t="shared" si="38"/>
        <v>AElevTHOM F2026</v>
      </c>
      <c r="G1238" s="9" t="e">
        <v>#N/A</v>
      </c>
      <c r="H1238" s="9" t="e">
        <v>#N/A</v>
      </c>
      <c r="I1238" s="9" t="e">
        <v>#N/A</v>
      </c>
      <c r="J1238" s="9" t="e">
        <v>#N/A</v>
      </c>
      <c r="K1238" s="9" t="e">
        <v>#N/A</v>
      </c>
      <c r="L1238" s="9" t="e">
        <v>#N/A</v>
      </c>
      <c r="M1238" s="9" t="e">
        <v>#N/A</v>
      </c>
      <c r="N1238" s="9" t="e">
        <v>#N/A</v>
      </c>
      <c r="O1238" s="9" t="e">
        <v>#N/A</v>
      </c>
      <c r="P1238" s="9" t="e">
        <v>#N/A</v>
      </c>
      <c r="Q1238" s="9" t="e">
        <v>#N/A</v>
      </c>
      <c r="R1238" s="9" t="e">
        <v>#N/A</v>
      </c>
      <c r="S1238" s="9" t="e">
        <v>#N/A</v>
      </c>
      <c r="T1238" s="9" t="e">
        <v>#N/A</v>
      </c>
    </row>
    <row r="1239" spans="1:20" x14ac:dyDescent="0.35">
      <c r="A1239">
        <f t="shared" si="39"/>
        <v>1239</v>
      </c>
      <c r="B1239" s="3" t="s">
        <v>70</v>
      </c>
      <c r="C1239" s="3" t="s">
        <v>75</v>
      </c>
      <c r="D1239" s="3" t="s">
        <v>31</v>
      </c>
      <c r="E1239">
        <v>2027</v>
      </c>
      <c r="F1239" s="3" t="str">
        <f t="shared" si="38"/>
        <v>AElevTHOM F2027</v>
      </c>
      <c r="G1239" s="9" t="e">
        <v>#N/A</v>
      </c>
      <c r="H1239" s="9" t="e">
        <v>#N/A</v>
      </c>
      <c r="I1239" s="9" t="e">
        <v>#N/A</v>
      </c>
      <c r="J1239" s="9" t="e">
        <v>#N/A</v>
      </c>
      <c r="K1239" s="9" t="e">
        <v>#N/A</v>
      </c>
      <c r="L1239" s="9" t="e">
        <v>#N/A</v>
      </c>
      <c r="M1239" s="9" t="e">
        <v>#N/A</v>
      </c>
      <c r="N1239" s="9" t="e">
        <v>#N/A</v>
      </c>
      <c r="O1239" s="9" t="e">
        <v>#N/A</v>
      </c>
      <c r="P1239" s="9" t="e">
        <v>#N/A</v>
      </c>
      <c r="Q1239" s="9" t="e">
        <v>#N/A</v>
      </c>
      <c r="R1239" s="9" t="e">
        <v>#N/A</v>
      </c>
      <c r="S1239" s="9" t="e">
        <v>#N/A</v>
      </c>
      <c r="T1239" s="9" t="e">
        <v>#N/A</v>
      </c>
    </row>
    <row r="1240" spans="1:20" x14ac:dyDescent="0.35">
      <c r="A1240">
        <f t="shared" si="39"/>
        <v>1240</v>
      </c>
      <c r="B1240" s="3" t="s">
        <v>70</v>
      </c>
      <c r="C1240" s="3" t="s">
        <v>75</v>
      </c>
      <c r="D1240" s="3" t="s">
        <v>31</v>
      </c>
      <c r="E1240">
        <v>2028</v>
      </c>
      <c r="F1240" s="3" t="str">
        <f t="shared" si="38"/>
        <v>AElevTHOM F2028</v>
      </c>
      <c r="G1240" s="9" t="e">
        <v>#N/A</v>
      </c>
      <c r="H1240" s="9" t="e">
        <v>#N/A</v>
      </c>
      <c r="I1240" s="9" t="e">
        <v>#N/A</v>
      </c>
      <c r="J1240" s="9" t="e">
        <v>#N/A</v>
      </c>
      <c r="K1240" s="9" t="e">
        <v>#N/A</v>
      </c>
      <c r="L1240" s="9" t="e">
        <v>#N/A</v>
      </c>
      <c r="M1240" s="9" t="e">
        <v>#N/A</v>
      </c>
      <c r="N1240" s="9" t="e">
        <v>#N/A</v>
      </c>
      <c r="O1240" s="9" t="e">
        <v>#N/A</v>
      </c>
      <c r="P1240" s="9" t="e">
        <v>#N/A</v>
      </c>
      <c r="Q1240" s="9" t="e">
        <v>#N/A</v>
      </c>
      <c r="R1240" s="9" t="e">
        <v>#N/A</v>
      </c>
      <c r="S1240" s="9" t="e">
        <v>#N/A</v>
      </c>
      <c r="T1240" s="9" t="e">
        <v>#N/A</v>
      </c>
    </row>
    <row r="1241" spans="1:20" x14ac:dyDescent="0.35">
      <c r="A1241">
        <f t="shared" si="39"/>
        <v>1241</v>
      </c>
      <c r="B1241" s="3" t="s">
        <v>70</v>
      </c>
      <c r="C1241" s="3" t="s">
        <v>75</v>
      </c>
      <c r="D1241" s="3" t="s">
        <v>31</v>
      </c>
      <c r="E1241">
        <v>2029</v>
      </c>
      <c r="F1241" s="3" t="str">
        <f t="shared" si="38"/>
        <v>AElevTHOM F2029</v>
      </c>
      <c r="G1241" s="9" t="e">
        <v>#N/A</v>
      </c>
      <c r="H1241" s="9" t="e">
        <v>#N/A</v>
      </c>
      <c r="I1241" s="9" t="e">
        <v>#N/A</v>
      </c>
      <c r="J1241" s="9" t="e">
        <v>#N/A</v>
      </c>
      <c r="K1241" s="9" t="e">
        <v>#N/A</v>
      </c>
      <c r="L1241" s="9" t="e">
        <v>#N/A</v>
      </c>
      <c r="M1241" s="9" t="e">
        <v>#N/A</v>
      </c>
      <c r="N1241" s="9" t="e">
        <v>#N/A</v>
      </c>
      <c r="O1241" s="9" t="e">
        <v>#N/A</v>
      </c>
      <c r="P1241" s="9" t="e">
        <v>#N/A</v>
      </c>
      <c r="Q1241" s="9" t="e">
        <v>#N/A</v>
      </c>
      <c r="R1241" s="9" t="e">
        <v>#N/A</v>
      </c>
      <c r="S1241" s="9" t="e">
        <v>#N/A</v>
      </c>
      <c r="T1241" s="9" t="e">
        <v>#N/A</v>
      </c>
    </row>
    <row r="1242" spans="1:20" x14ac:dyDescent="0.35">
      <c r="A1242">
        <f t="shared" si="39"/>
        <v>1242</v>
      </c>
      <c r="B1242" s="3" t="s">
        <v>70</v>
      </c>
      <c r="C1242" s="3" t="s">
        <v>75</v>
      </c>
      <c r="D1242" s="3" t="s">
        <v>32</v>
      </c>
      <c r="E1242">
        <v>2020</v>
      </c>
      <c r="F1242" s="3" t="str">
        <f t="shared" si="38"/>
        <v>AElevNOXON2020</v>
      </c>
      <c r="G1242" s="9">
        <v>2331</v>
      </c>
      <c r="H1242" s="9">
        <v>2330</v>
      </c>
      <c r="I1242" s="9">
        <v>2330</v>
      </c>
      <c r="J1242" s="9">
        <v>2330</v>
      </c>
      <c r="K1242" s="9">
        <v>2327</v>
      </c>
      <c r="L1242" s="9">
        <v>2327</v>
      </c>
      <c r="M1242" s="9">
        <v>2327</v>
      </c>
      <c r="N1242" s="9">
        <v>2331</v>
      </c>
      <c r="O1242" s="9">
        <v>2331</v>
      </c>
      <c r="P1242" s="9">
        <v>2331</v>
      </c>
      <c r="Q1242" s="9">
        <v>2331</v>
      </c>
      <c r="R1242" s="9">
        <v>2331</v>
      </c>
      <c r="S1242" s="9">
        <v>2331</v>
      </c>
      <c r="T1242" s="9">
        <v>2331</v>
      </c>
    </row>
    <row r="1243" spans="1:20" x14ac:dyDescent="0.35">
      <c r="A1243">
        <f t="shared" si="39"/>
        <v>1243</v>
      </c>
      <c r="B1243" s="3" t="s">
        <v>70</v>
      </c>
      <c r="C1243" s="3" t="s">
        <v>75</v>
      </c>
      <c r="D1243" s="3" t="s">
        <v>32</v>
      </c>
      <c r="E1243">
        <v>2021</v>
      </c>
      <c r="F1243" s="3" t="str">
        <f t="shared" si="38"/>
        <v>AElevNOXON2021</v>
      </c>
      <c r="G1243" s="9">
        <v>2331</v>
      </c>
      <c r="H1243" s="9">
        <v>2330</v>
      </c>
      <c r="I1243" s="9">
        <v>2330</v>
      </c>
      <c r="J1243" s="9">
        <v>2330</v>
      </c>
      <c r="K1243" s="9">
        <v>2327</v>
      </c>
      <c r="L1243" s="9">
        <v>2327</v>
      </c>
      <c r="M1243" s="9">
        <v>2327</v>
      </c>
      <c r="N1243" s="9">
        <v>2331</v>
      </c>
      <c r="O1243" s="9">
        <v>2331</v>
      </c>
      <c r="P1243" s="9">
        <v>2331</v>
      </c>
      <c r="Q1243" s="9">
        <v>2331</v>
      </c>
      <c r="R1243" s="9">
        <v>2331</v>
      </c>
      <c r="S1243" s="9">
        <v>2331</v>
      </c>
      <c r="T1243" s="9">
        <v>2331</v>
      </c>
    </row>
    <row r="1244" spans="1:20" x14ac:dyDescent="0.35">
      <c r="A1244">
        <f t="shared" si="39"/>
        <v>1244</v>
      </c>
      <c r="B1244" s="3" t="s">
        <v>70</v>
      </c>
      <c r="C1244" s="3" t="s">
        <v>75</v>
      </c>
      <c r="D1244" s="3" t="s">
        <v>32</v>
      </c>
      <c r="E1244">
        <v>2022</v>
      </c>
      <c r="F1244" s="3" t="str">
        <f t="shared" si="38"/>
        <v>AElevNOXON2022</v>
      </c>
      <c r="G1244" s="9">
        <v>2331</v>
      </c>
      <c r="H1244" s="9">
        <v>2330</v>
      </c>
      <c r="I1244" s="9">
        <v>2330</v>
      </c>
      <c r="J1244" s="9">
        <v>2330</v>
      </c>
      <c r="K1244" s="9">
        <v>2327</v>
      </c>
      <c r="L1244" s="9">
        <v>2327</v>
      </c>
      <c r="M1244" s="9">
        <v>2327</v>
      </c>
      <c r="N1244" s="9">
        <v>2331</v>
      </c>
      <c r="O1244" s="9">
        <v>2331</v>
      </c>
      <c r="P1244" s="9">
        <v>2331</v>
      </c>
      <c r="Q1244" s="9">
        <v>2331</v>
      </c>
      <c r="R1244" s="9">
        <v>2331</v>
      </c>
      <c r="S1244" s="9">
        <v>2331</v>
      </c>
      <c r="T1244" s="9">
        <v>2331</v>
      </c>
    </row>
    <row r="1245" spans="1:20" x14ac:dyDescent="0.35">
      <c r="A1245">
        <f t="shared" si="39"/>
        <v>1245</v>
      </c>
      <c r="B1245" s="3" t="s">
        <v>70</v>
      </c>
      <c r="C1245" s="3" t="s">
        <v>75</v>
      </c>
      <c r="D1245" s="3" t="s">
        <v>32</v>
      </c>
      <c r="E1245">
        <v>2023</v>
      </c>
      <c r="F1245" s="3" t="str">
        <f t="shared" si="38"/>
        <v>AElevNOXON2023</v>
      </c>
      <c r="G1245" s="9">
        <v>2331</v>
      </c>
      <c r="H1245" s="9">
        <v>2330</v>
      </c>
      <c r="I1245" s="9">
        <v>2330</v>
      </c>
      <c r="J1245" s="9">
        <v>2330</v>
      </c>
      <c r="K1245" s="9">
        <v>2327</v>
      </c>
      <c r="L1245" s="9">
        <v>2327</v>
      </c>
      <c r="M1245" s="9">
        <v>2327</v>
      </c>
      <c r="N1245" s="9">
        <v>2331</v>
      </c>
      <c r="O1245" s="9">
        <v>2331</v>
      </c>
      <c r="P1245" s="9">
        <v>2331</v>
      </c>
      <c r="Q1245" s="9">
        <v>2331</v>
      </c>
      <c r="R1245" s="9">
        <v>2331</v>
      </c>
      <c r="S1245" s="9">
        <v>2331</v>
      </c>
      <c r="T1245" s="9">
        <v>2331</v>
      </c>
    </row>
    <row r="1246" spans="1:20" x14ac:dyDescent="0.35">
      <c r="A1246">
        <f t="shared" si="39"/>
        <v>1246</v>
      </c>
      <c r="B1246" s="3" t="s">
        <v>70</v>
      </c>
      <c r="C1246" s="3" t="s">
        <v>75</v>
      </c>
      <c r="D1246" s="3" t="s">
        <v>32</v>
      </c>
      <c r="E1246">
        <v>2024</v>
      </c>
      <c r="F1246" s="3" t="str">
        <f t="shared" si="38"/>
        <v>AElevNOXON2024</v>
      </c>
      <c r="G1246" s="9">
        <v>2331</v>
      </c>
      <c r="H1246" s="9">
        <v>2330</v>
      </c>
      <c r="I1246" s="9">
        <v>2330</v>
      </c>
      <c r="J1246" s="9">
        <v>2330</v>
      </c>
      <c r="K1246" s="9">
        <v>2327</v>
      </c>
      <c r="L1246" s="9">
        <v>2327</v>
      </c>
      <c r="M1246" s="9">
        <v>2327</v>
      </c>
      <c r="N1246" s="9">
        <v>2331</v>
      </c>
      <c r="O1246" s="9">
        <v>2331</v>
      </c>
      <c r="P1246" s="9">
        <v>2331</v>
      </c>
      <c r="Q1246" s="9">
        <v>2331</v>
      </c>
      <c r="R1246" s="9">
        <v>2331</v>
      </c>
      <c r="S1246" s="9">
        <v>2329.4</v>
      </c>
      <c r="T1246" s="9">
        <v>2331</v>
      </c>
    </row>
    <row r="1247" spans="1:20" x14ac:dyDescent="0.35">
      <c r="A1247">
        <f t="shared" si="39"/>
        <v>1247</v>
      </c>
      <c r="B1247" s="3" t="s">
        <v>70</v>
      </c>
      <c r="C1247" s="3" t="s">
        <v>75</v>
      </c>
      <c r="D1247" s="3" t="s">
        <v>32</v>
      </c>
      <c r="E1247">
        <v>2025</v>
      </c>
      <c r="F1247" s="3" t="str">
        <f t="shared" si="38"/>
        <v>AElevNOXON2025</v>
      </c>
      <c r="G1247" s="9">
        <v>2331</v>
      </c>
      <c r="H1247" s="9">
        <v>2330</v>
      </c>
      <c r="I1247" s="9">
        <v>2329.6999999999998</v>
      </c>
      <c r="J1247" s="9">
        <v>2330</v>
      </c>
      <c r="K1247" s="9">
        <v>2327</v>
      </c>
      <c r="L1247" s="9">
        <v>2327</v>
      </c>
      <c r="M1247" s="9">
        <v>2327</v>
      </c>
      <c r="N1247" s="9">
        <v>2331</v>
      </c>
      <c r="O1247" s="9">
        <v>2331</v>
      </c>
      <c r="P1247" s="9">
        <v>2331</v>
      </c>
      <c r="Q1247" s="9">
        <v>2331</v>
      </c>
      <c r="R1247" s="9">
        <v>2331</v>
      </c>
      <c r="S1247" s="9">
        <v>2331</v>
      </c>
      <c r="T1247" s="9">
        <v>2331</v>
      </c>
    </row>
    <row r="1248" spans="1:20" x14ac:dyDescent="0.35">
      <c r="A1248">
        <f t="shared" si="39"/>
        <v>1248</v>
      </c>
      <c r="B1248" s="3" t="s">
        <v>70</v>
      </c>
      <c r="C1248" s="3" t="s">
        <v>75</v>
      </c>
      <c r="D1248" s="3" t="s">
        <v>32</v>
      </c>
      <c r="E1248">
        <v>2026</v>
      </c>
      <c r="F1248" s="3" t="str">
        <f t="shared" si="38"/>
        <v>AElevNOXON2026</v>
      </c>
      <c r="G1248" s="9">
        <v>2331</v>
      </c>
      <c r="H1248" s="9">
        <v>2330</v>
      </c>
      <c r="I1248" s="9">
        <v>2330</v>
      </c>
      <c r="J1248" s="9">
        <v>2330</v>
      </c>
      <c r="K1248" s="9">
        <v>2327</v>
      </c>
      <c r="L1248" s="9">
        <v>2327</v>
      </c>
      <c r="M1248" s="9">
        <v>2327</v>
      </c>
      <c r="N1248" s="9">
        <v>2331</v>
      </c>
      <c r="O1248" s="9">
        <v>2331</v>
      </c>
      <c r="P1248" s="9">
        <v>2331</v>
      </c>
      <c r="Q1248" s="9">
        <v>2331</v>
      </c>
      <c r="R1248" s="9">
        <v>2331</v>
      </c>
      <c r="S1248" s="9">
        <v>2331</v>
      </c>
      <c r="T1248" s="9">
        <v>2331</v>
      </c>
    </row>
    <row r="1249" spans="1:20" x14ac:dyDescent="0.35">
      <c r="A1249">
        <f t="shared" si="39"/>
        <v>1249</v>
      </c>
      <c r="B1249" s="3" t="s">
        <v>70</v>
      </c>
      <c r="C1249" s="3" t="s">
        <v>75</v>
      </c>
      <c r="D1249" s="3" t="s">
        <v>32</v>
      </c>
      <c r="E1249">
        <v>2027</v>
      </c>
      <c r="F1249" s="3" t="str">
        <f t="shared" si="38"/>
        <v>AElevNOXON2027</v>
      </c>
      <c r="G1249" s="9">
        <v>2331</v>
      </c>
      <c r="H1249" s="9">
        <v>2330</v>
      </c>
      <c r="I1249" s="9">
        <v>2330</v>
      </c>
      <c r="J1249" s="9">
        <v>2330</v>
      </c>
      <c r="K1249" s="9">
        <v>2327</v>
      </c>
      <c r="L1249" s="9">
        <v>2327</v>
      </c>
      <c r="M1249" s="9">
        <v>2327</v>
      </c>
      <c r="N1249" s="9">
        <v>2331</v>
      </c>
      <c r="O1249" s="9">
        <v>2331</v>
      </c>
      <c r="P1249" s="9">
        <v>2331</v>
      </c>
      <c r="Q1249" s="9">
        <v>2331</v>
      </c>
      <c r="R1249" s="9">
        <v>2331</v>
      </c>
      <c r="S1249" s="9">
        <v>2331</v>
      </c>
      <c r="T1249" s="9">
        <v>2331</v>
      </c>
    </row>
    <row r="1250" spans="1:20" x14ac:dyDescent="0.35">
      <c r="A1250">
        <f t="shared" si="39"/>
        <v>1250</v>
      </c>
      <c r="B1250" s="3" t="s">
        <v>70</v>
      </c>
      <c r="C1250" s="3" t="s">
        <v>75</v>
      </c>
      <c r="D1250" s="3" t="s">
        <v>32</v>
      </c>
      <c r="E1250">
        <v>2028</v>
      </c>
      <c r="F1250" s="3" t="str">
        <f t="shared" si="38"/>
        <v>AElevNOXON2028</v>
      </c>
      <c r="G1250" s="9">
        <v>2331</v>
      </c>
      <c r="H1250" s="9">
        <v>2330</v>
      </c>
      <c r="I1250" s="9">
        <v>2330</v>
      </c>
      <c r="J1250" s="9">
        <v>2330</v>
      </c>
      <c r="K1250" s="9">
        <v>2327</v>
      </c>
      <c r="L1250" s="9">
        <v>2327</v>
      </c>
      <c r="M1250" s="9">
        <v>2327</v>
      </c>
      <c r="N1250" s="9">
        <v>2331</v>
      </c>
      <c r="O1250" s="9">
        <v>2331</v>
      </c>
      <c r="P1250" s="9">
        <v>2331</v>
      </c>
      <c r="Q1250" s="9">
        <v>2331</v>
      </c>
      <c r="R1250" s="9">
        <v>2331</v>
      </c>
      <c r="S1250" s="9">
        <v>2331</v>
      </c>
      <c r="T1250" s="9">
        <v>2331</v>
      </c>
    </row>
    <row r="1251" spans="1:20" x14ac:dyDescent="0.35">
      <c r="A1251">
        <f t="shared" si="39"/>
        <v>1251</v>
      </c>
      <c r="B1251" s="3" t="s">
        <v>70</v>
      </c>
      <c r="C1251" s="3" t="s">
        <v>75</v>
      </c>
      <c r="D1251" s="3" t="s">
        <v>32</v>
      </c>
      <c r="E1251">
        <v>2029</v>
      </c>
      <c r="F1251" s="3" t="str">
        <f t="shared" si="38"/>
        <v>AElevNOXON2029</v>
      </c>
      <c r="G1251" s="9">
        <v>2331</v>
      </c>
      <c r="H1251" s="9">
        <v>2330</v>
      </c>
      <c r="I1251" s="9">
        <v>2330</v>
      </c>
      <c r="J1251" s="9">
        <v>2330</v>
      </c>
      <c r="K1251" s="9">
        <v>2327</v>
      </c>
      <c r="L1251" s="9">
        <v>2327</v>
      </c>
      <c r="M1251" s="9">
        <v>2327</v>
      </c>
      <c r="N1251" s="9">
        <v>2331</v>
      </c>
      <c r="O1251" s="9">
        <v>2331</v>
      </c>
      <c r="P1251" s="9">
        <v>2331</v>
      </c>
      <c r="Q1251" s="9">
        <v>2331</v>
      </c>
      <c r="R1251" s="9">
        <v>2331</v>
      </c>
      <c r="S1251" s="9">
        <v>2331</v>
      </c>
      <c r="T1251" s="9">
        <v>2331</v>
      </c>
    </row>
    <row r="1252" spans="1:20" x14ac:dyDescent="0.35">
      <c r="A1252">
        <f t="shared" si="39"/>
        <v>1252</v>
      </c>
      <c r="B1252" s="3" t="s">
        <v>70</v>
      </c>
      <c r="C1252" s="3" t="s">
        <v>75</v>
      </c>
      <c r="D1252" s="3" t="s">
        <v>33</v>
      </c>
      <c r="E1252">
        <v>2020</v>
      </c>
      <c r="F1252" s="3" t="str">
        <f t="shared" si="38"/>
        <v>AElevCAB G2020</v>
      </c>
      <c r="G1252" s="9" t="e">
        <v>#N/A</v>
      </c>
      <c r="H1252" s="9" t="e">
        <v>#N/A</v>
      </c>
      <c r="I1252" s="9" t="e">
        <v>#N/A</v>
      </c>
      <c r="J1252" s="9" t="e">
        <v>#N/A</v>
      </c>
      <c r="K1252" s="9" t="e">
        <v>#N/A</v>
      </c>
      <c r="L1252" s="9" t="e">
        <v>#N/A</v>
      </c>
      <c r="M1252" s="9" t="e">
        <v>#N/A</v>
      </c>
      <c r="N1252" s="9" t="e">
        <v>#N/A</v>
      </c>
      <c r="O1252" s="9" t="e">
        <v>#N/A</v>
      </c>
      <c r="P1252" s="9" t="e">
        <v>#N/A</v>
      </c>
      <c r="Q1252" s="9" t="e">
        <v>#N/A</v>
      </c>
      <c r="R1252" s="9" t="e">
        <v>#N/A</v>
      </c>
      <c r="S1252" s="9" t="e">
        <v>#N/A</v>
      </c>
      <c r="T1252" s="9" t="e">
        <v>#N/A</v>
      </c>
    </row>
    <row r="1253" spans="1:20" x14ac:dyDescent="0.35">
      <c r="A1253">
        <f t="shared" si="39"/>
        <v>1253</v>
      </c>
      <c r="B1253" s="3" t="s">
        <v>70</v>
      </c>
      <c r="C1253" s="3" t="s">
        <v>75</v>
      </c>
      <c r="D1253" s="3" t="s">
        <v>33</v>
      </c>
      <c r="E1253">
        <v>2021</v>
      </c>
      <c r="F1253" s="3" t="str">
        <f t="shared" si="38"/>
        <v>AElevCAB G2021</v>
      </c>
      <c r="G1253" s="9" t="e">
        <v>#N/A</v>
      </c>
      <c r="H1253" s="9" t="e">
        <v>#N/A</v>
      </c>
      <c r="I1253" s="9" t="e">
        <v>#N/A</v>
      </c>
      <c r="J1253" s="9" t="e">
        <v>#N/A</v>
      </c>
      <c r="K1253" s="9" t="e">
        <v>#N/A</v>
      </c>
      <c r="L1253" s="9" t="e">
        <v>#N/A</v>
      </c>
      <c r="M1253" s="9" t="e">
        <v>#N/A</v>
      </c>
      <c r="N1253" s="9" t="e">
        <v>#N/A</v>
      </c>
      <c r="O1253" s="9" t="e">
        <v>#N/A</v>
      </c>
      <c r="P1253" s="9" t="e">
        <v>#N/A</v>
      </c>
      <c r="Q1253" s="9" t="e">
        <v>#N/A</v>
      </c>
      <c r="R1253" s="9" t="e">
        <v>#N/A</v>
      </c>
      <c r="S1253" s="9" t="e">
        <v>#N/A</v>
      </c>
      <c r="T1253" s="9" t="e">
        <v>#N/A</v>
      </c>
    </row>
    <row r="1254" spans="1:20" x14ac:dyDescent="0.35">
      <c r="A1254">
        <f t="shared" si="39"/>
        <v>1254</v>
      </c>
      <c r="B1254" s="3" t="s">
        <v>70</v>
      </c>
      <c r="C1254" s="3" t="s">
        <v>75</v>
      </c>
      <c r="D1254" s="3" t="s">
        <v>33</v>
      </c>
      <c r="E1254">
        <v>2022</v>
      </c>
      <c r="F1254" s="3" t="str">
        <f t="shared" si="38"/>
        <v>AElevCAB G2022</v>
      </c>
      <c r="G1254" s="9" t="e">
        <v>#N/A</v>
      </c>
      <c r="H1254" s="9" t="e">
        <v>#N/A</v>
      </c>
      <c r="I1254" s="9" t="e">
        <v>#N/A</v>
      </c>
      <c r="J1254" s="9" t="e">
        <v>#N/A</v>
      </c>
      <c r="K1254" s="9" t="e">
        <v>#N/A</v>
      </c>
      <c r="L1254" s="9" t="e">
        <v>#N/A</v>
      </c>
      <c r="M1254" s="9" t="e">
        <v>#N/A</v>
      </c>
      <c r="N1254" s="9" t="e">
        <v>#N/A</v>
      </c>
      <c r="O1254" s="9" t="e">
        <v>#N/A</v>
      </c>
      <c r="P1254" s="9" t="e">
        <v>#N/A</v>
      </c>
      <c r="Q1254" s="9" t="e">
        <v>#N/A</v>
      </c>
      <c r="R1254" s="9" t="e">
        <v>#N/A</v>
      </c>
      <c r="S1254" s="9" t="e">
        <v>#N/A</v>
      </c>
      <c r="T1254" s="9" t="e">
        <v>#N/A</v>
      </c>
    </row>
    <row r="1255" spans="1:20" x14ac:dyDescent="0.35">
      <c r="A1255">
        <f t="shared" si="39"/>
        <v>1255</v>
      </c>
      <c r="B1255" s="3" t="s">
        <v>70</v>
      </c>
      <c r="C1255" s="3" t="s">
        <v>75</v>
      </c>
      <c r="D1255" s="3" t="s">
        <v>33</v>
      </c>
      <c r="E1255">
        <v>2023</v>
      </c>
      <c r="F1255" s="3" t="str">
        <f t="shared" si="38"/>
        <v>AElevCAB G2023</v>
      </c>
      <c r="G1255" s="9" t="e">
        <v>#N/A</v>
      </c>
      <c r="H1255" s="9" t="e">
        <v>#N/A</v>
      </c>
      <c r="I1255" s="9" t="e">
        <v>#N/A</v>
      </c>
      <c r="J1255" s="9" t="e">
        <v>#N/A</v>
      </c>
      <c r="K1255" s="9" t="e">
        <v>#N/A</v>
      </c>
      <c r="L1255" s="9" t="e">
        <v>#N/A</v>
      </c>
      <c r="M1255" s="9" t="e">
        <v>#N/A</v>
      </c>
      <c r="N1255" s="9" t="e">
        <v>#N/A</v>
      </c>
      <c r="O1255" s="9" t="e">
        <v>#N/A</v>
      </c>
      <c r="P1255" s="9" t="e">
        <v>#N/A</v>
      </c>
      <c r="Q1255" s="9" t="e">
        <v>#N/A</v>
      </c>
      <c r="R1255" s="9" t="e">
        <v>#N/A</v>
      </c>
      <c r="S1255" s="9" t="e">
        <v>#N/A</v>
      </c>
      <c r="T1255" s="9" t="e">
        <v>#N/A</v>
      </c>
    </row>
    <row r="1256" spans="1:20" x14ac:dyDescent="0.35">
      <c r="A1256">
        <f t="shared" si="39"/>
        <v>1256</v>
      </c>
      <c r="B1256" s="3" t="s">
        <v>70</v>
      </c>
      <c r="C1256" s="3" t="s">
        <v>75</v>
      </c>
      <c r="D1256" s="3" t="s">
        <v>33</v>
      </c>
      <c r="E1256">
        <v>2024</v>
      </c>
      <c r="F1256" s="3" t="str">
        <f t="shared" si="38"/>
        <v>AElevCAB G2024</v>
      </c>
      <c r="G1256" s="9" t="e">
        <v>#N/A</v>
      </c>
      <c r="H1256" s="9" t="e">
        <v>#N/A</v>
      </c>
      <c r="I1256" s="9" t="e">
        <v>#N/A</v>
      </c>
      <c r="J1256" s="9" t="e">
        <v>#N/A</v>
      </c>
      <c r="K1256" s="9" t="e">
        <v>#N/A</v>
      </c>
      <c r="L1256" s="9" t="e">
        <v>#N/A</v>
      </c>
      <c r="M1256" s="9" t="e">
        <v>#N/A</v>
      </c>
      <c r="N1256" s="9" t="e">
        <v>#N/A</v>
      </c>
      <c r="O1256" s="9" t="e">
        <v>#N/A</v>
      </c>
      <c r="P1256" s="9" t="e">
        <v>#N/A</v>
      </c>
      <c r="Q1256" s="9" t="e">
        <v>#N/A</v>
      </c>
      <c r="R1256" s="9" t="e">
        <v>#N/A</v>
      </c>
      <c r="S1256" s="9" t="e">
        <v>#N/A</v>
      </c>
      <c r="T1256" s="9" t="e">
        <v>#N/A</v>
      </c>
    </row>
    <row r="1257" spans="1:20" x14ac:dyDescent="0.35">
      <c r="A1257">
        <f t="shared" si="39"/>
        <v>1257</v>
      </c>
      <c r="B1257" s="3" t="s">
        <v>70</v>
      </c>
      <c r="C1257" s="3" t="s">
        <v>75</v>
      </c>
      <c r="D1257" s="3" t="s">
        <v>33</v>
      </c>
      <c r="E1257">
        <v>2025</v>
      </c>
      <c r="F1257" s="3" t="str">
        <f t="shared" si="38"/>
        <v>AElevCAB G2025</v>
      </c>
      <c r="G1257" s="9" t="e">
        <v>#N/A</v>
      </c>
      <c r="H1257" s="9" t="e">
        <v>#N/A</v>
      </c>
      <c r="I1257" s="9" t="e">
        <v>#N/A</v>
      </c>
      <c r="J1257" s="9" t="e">
        <v>#N/A</v>
      </c>
      <c r="K1257" s="9" t="e">
        <v>#N/A</v>
      </c>
      <c r="L1257" s="9" t="e">
        <v>#N/A</v>
      </c>
      <c r="M1257" s="9" t="e">
        <v>#N/A</v>
      </c>
      <c r="N1257" s="9" t="e">
        <v>#N/A</v>
      </c>
      <c r="O1257" s="9" t="e">
        <v>#N/A</v>
      </c>
      <c r="P1257" s="9" t="e">
        <v>#N/A</v>
      </c>
      <c r="Q1257" s="9" t="e">
        <v>#N/A</v>
      </c>
      <c r="R1257" s="9" t="e">
        <v>#N/A</v>
      </c>
      <c r="S1257" s="9" t="e">
        <v>#N/A</v>
      </c>
      <c r="T1257" s="9" t="e">
        <v>#N/A</v>
      </c>
    </row>
    <row r="1258" spans="1:20" x14ac:dyDescent="0.35">
      <c r="A1258">
        <f t="shared" si="39"/>
        <v>1258</v>
      </c>
      <c r="B1258" s="3" t="s">
        <v>70</v>
      </c>
      <c r="C1258" s="3" t="s">
        <v>75</v>
      </c>
      <c r="D1258" s="3" t="s">
        <v>33</v>
      </c>
      <c r="E1258">
        <v>2026</v>
      </c>
      <c r="F1258" s="3" t="str">
        <f t="shared" si="38"/>
        <v>AElevCAB G2026</v>
      </c>
      <c r="G1258" s="9" t="e">
        <v>#N/A</v>
      </c>
      <c r="H1258" s="9" t="e">
        <v>#N/A</v>
      </c>
      <c r="I1258" s="9" t="e">
        <v>#N/A</v>
      </c>
      <c r="J1258" s="9" t="e">
        <v>#N/A</v>
      </c>
      <c r="K1258" s="9" t="e">
        <v>#N/A</v>
      </c>
      <c r="L1258" s="9" t="e">
        <v>#N/A</v>
      </c>
      <c r="M1258" s="9" t="e">
        <v>#N/A</v>
      </c>
      <c r="N1258" s="9" t="e">
        <v>#N/A</v>
      </c>
      <c r="O1258" s="9" t="e">
        <v>#N/A</v>
      </c>
      <c r="P1258" s="9" t="e">
        <v>#N/A</v>
      </c>
      <c r="Q1258" s="9" t="e">
        <v>#N/A</v>
      </c>
      <c r="R1258" s="9" t="e">
        <v>#N/A</v>
      </c>
      <c r="S1258" s="9" t="e">
        <v>#N/A</v>
      </c>
      <c r="T1258" s="9" t="e">
        <v>#N/A</v>
      </c>
    </row>
    <row r="1259" spans="1:20" x14ac:dyDescent="0.35">
      <c r="A1259">
        <f t="shared" si="39"/>
        <v>1259</v>
      </c>
      <c r="B1259" s="3" t="s">
        <v>70</v>
      </c>
      <c r="C1259" s="3" t="s">
        <v>75</v>
      </c>
      <c r="D1259" s="3" t="s">
        <v>33</v>
      </c>
      <c r="E1259">
        <v>2027</v>
      </c>
      <c r="F1259" s="3" t="str">
        <f t="shared" si="38"/>
        <v>AElevCAB G2027</v>
      </c>
      <c r="G1259" s="9" t="e">
        <v>#N/A</v>
      </c>
      <c r="H1259" s="9" t="e">
        <v>#N/A</v>
      </c>
      <c r="I1259" s="9" t="e">
        <v>#N/A</v>
      </c>
      <c r="J1259" s="9" t="e">
        <v>#N/A</v>
      </c>
      <c r="K1259" s="9" t="e">
        <v>#N/A</v>
      </c>
      <c r="L1259" s="9" t="e">
        <v>#N/A</v>
      </c>
      <c r="M1259" s="9" t="e">
        <v>#N/A</v>
      </c>
      <c r="N1259" s="9" t="e">
        <v>#N/A</v>
      </c>
      <c r="O1259" s="9" t="e">
        <v>#N/A</v>
      </c>
      <c r="P1259" s="9" t="e">
        <v>#N/A</v>
      </c>
      <c r="Q1259" s="9" t="e">
        <v>#N/A</v>
      </c>
      <c r="R1259" s="9" t="e">
        <v>#N/A</v>
      </c>
      <c r="S1259" s="9" t="e">
        <v>#N/A</v>
      </c>
      <c r="T1259" s="9" t="e">
        <v>#N/A</v>
      </c>
    </row>
    <row r="1260" spans="1:20" x14ac:dyDescent="0.35">
      <c r="A1260">
        <f t="shared" si="39"/>
        <v>1260</v>
      </c>
      <c r="B1260" s="3" t="s">
        <v>70</v>
      </c>
      <c r="C1260" s="3" t="s">
        <v>75</v>
      </c>
      <c r="D1260" s="3" t="s">
        <v>33</v>
      </c>
      <c r="E1260">
        <v>2028</v>
      </c>
      <c r="F1260" s="3" t="str">
        <f t="shared" si="38"/>
        <v>AElevCAB G2028</v>
      </c>
      <c r="G1260" s="9" t="e">
        <v>#N/A</v>
      </c>
      <c r="H1260" s="9" t="e">
        <v>#N/A</v>
      </c>
      <c r="I1260" s="9" t="e">
        <v>#N/A</v>
      </c>
      <c r="J1260" s="9" t="e">
        <v>#N/A</v>
      </c>
      <c r="K1260" s="9" t="e">
        <v>#N/A</v>
      </c>
      <c r="L1260" s="9" t="e">
        <v>#N/A</v>
      </c>
      <c r="M1260" s="9" t="e">
        <v>#N/A</v>
      </c>
      <c r="N1260" s="9" t="e">
        <v>#N/A</v>
      </c>
      <c r="O1260" s="9" t="e">
        <v>#N/A</v>
      </c>
      <c r="P1260" s="9" t="e">
        <v>#N/A</v>
      </c>
      <c r="Q1260" s="9" t="e">
        <v>#N/A</v>
      </c>
      <c r="R1260" s="9" t="e">
        <v>#N/A</v>
      </c>
      <c r="S1260" s="9" t="e">
        <v>#N/A</v>
      </c>
      <c r="T1260" s="9" t="e">
        <v>#N/A</v>
      </c>
    </row>
    <row r="1261" spans="1:20" x14ac:dyDescent="0.35">
      <c r="A1261">
        <f t="shared" si="39"/>
        <v>1261</v>
      </c>
      <c r="B1261" s="3" t="s">
        <v>70</v>
      </c>
      <c r="C1261" s="3" t="s">
        <v>75</v>
      </c>
      <c r="D1261" s="3" t="s">
        <v>33</v>
      </c>
      <c r="E1261">
        <v>2029</v>
      </c>
      <c r="F1261" s="3" t="str">
        <f t="shared" si="38"/>
        <v>AElevCAB G2029</v>
      </c>
      <c r="G1261" s="9" t="e">
        <v>#N/A</v>
      </c>
      <c r="H1261" s="9" t="e">
        <v>#N/A</v>
      </c>
      <c r="I1261" s="9" t="e">
        <v>#N/A</v>
      </c>
      <c r="J1261" s="9" t="e">
        <v>#N/A</v>
      </c>
      <c r="K1261" s="9" t="e">
        <v>#N/A</v>
      </c>
      <c r="L1261" s="9" t="e">
        <v>#N/A</v>
      </c>
      <c r="M1261" s="9" t="e">
        <v>#N/A</v>
      </c>
      <c r="N1261" s="9" t="e">
        <v>#N/A</v>
      </c>
      <c r="O1261" s="9" t="e">
        <v>#N/A</v>
      </c>
      <c r="P1261" s="9" t="e">
        <v>#N/A</v>
      </c>
      <c r="Q1261" s="9" t="e">
        <v>#N/A</v>
      </c>
      <c r="R1261" s="9" t="e">
        <v>#N/A</v>
      </c>
      <c r="S1261" s="9" t="e">
        <v>#N/A</v>
      </c>
      <c r="T1261" s="9" t="e">
        <v>#N/A</v>
      </c>
    </row>
    <row r="1262" spans="1:20" x14ac:dyDescent="0.35">
      <c r="A1262">
        <f t="shared" si="39"/>
        <v>1262</v>
      </c>
      <c r="B1262" s="3" t="s">
        <v>70</v>
      </c>
      <c r="C1262" s="3" t="s">
        <v>75</v>
      </c>
      <c r="D1262" s="3" t="s">
        <v>34</v>
      </c>
      <c r="E1262">
        <v>2020</v>
      </c>
      <c r="F1262" s="3" t="str">
        <f t="shared" si="38"/>
        <v>AElevPRST L2020</v>
      </c>
      <c r="G1262" s="9">
        <v>1</v>
      </c>
      <c r="H1262" s="9">
        <v>1.6</v>
      </c>
      <c r="I1262" s="9">
        <v>0.7</v>
      </c>
      <c r="J1262" s="9">
        <v>0.2</v>
      </c>
      <c r="K1262" s="9">
        <v>0</v>
      </c>
      <c r="L1262" s="9">
        <v>0.7</v>
      </c>
      <c r="M1262" s="9">
        <v>1.9</v>
      </c>
      <c r="N1262" s="9">
        <v>3.4</v>
      </c>
      <c r="O1262" s="9">
        <v>5</v>
      </c>
      <c r="P1262" s="9">
        <v>2</v>
      </c>
      <c r="Q1262" s="9">
        <v>3</v>
      </c>
      <c r="R1262" s="9">
        <v>3</v>
      </c>
      <c r="S1262" s="9">
        <v>3</v>
      </c>
      <c r="T1262" s="9">
        <v>3</v>
      </c>
    </row>
    <row r="1263" spans="1:20" x14ac:dyDescent="0.35">
      <c r="A1263">
        <f t="shared" si="39"/>
        <v>1263</v>
      </c>
      <c r="B1263" s="3" t="s">
        <v>70</v>
      </c>
      <c r="C1263" s="3" t="s">
        <v>75</v>
      </c>
      <c r="D1263" s="3" t="s">
        <v>34</v>
      </c>
      <c r="E1263">
        <v>2021</v>
      </c>
      <c r="F1263" s="3" t="str">
        <f t="shared" si="38"/>
        <v>AElevPRST L2021</v>
      </c>
      <c r="G1263" s="9">
        <v>1</v>
      </c>
      <c r="H1263" s="9">
        <v>1.3</v>
      </c>
      <c r="I1263" s="9">
        <v>1.2</v>
      </c>
      <c r="J1263" s="9">
        <v>0.6</v>
      </c>
      <c r="K1263" s="9">
        <v>0.1</v>
      </c>
      <c r="L1263" s="9">
        <v>0.4</v>
      </c>
      <c r="M1263" s="9">
        <v>1.7</v>
      </c>
      <c r="N1263" s="9">
        <v>4.5999999999999996</v>
      </c>
      <c r="O1263" s="9">
        <v>3.7</v>
      </c>
      <c r="P1263" s="9">
        <v>2</v>
      </c>
      <c r="Q1263" s="9">
        <v>3</v>
      </c>
      <c r="R1263" s="9">
        <v>3</v>
      </c>
      <c r="S1263" s="9">
        <v>3</v>
      </c>
      <c r="T1263" s="9">
        <v>3</v>
      </c>
    </row>
    <row r="1264" spans="1:20" x14ac:dyDescent="0.35">
      <c r="A1264">
        <f t="shared" si="39"/>
        <v>1264</v>
      </c>
      <c r="B1264" s="3" t="s">
        <v>70</v>
      </c>
      <c r="C1264" s="3" t="s">
        <v>75</v>
      </c>
      <c r="D1264" s="3" t="s">
        <v>34</v>
      </c>
      <c r="E1264">
        <v>2022</v>
      </c>
      <c r="F1264" s="3" t="str">
        <f t="shared" si="38"/>
        <v>AElevPRST L2022</v>
      </c>
      <c r="G1264" s="9">
        <v>1</v>
      </c>
      <c r="H1264" s="9">
        <v>0.3</v>
      </c>
      <c r="I1264" s="9">
        <v>0.2</v>
      </c>
      <c r="J1264" s="9">
        <v>0.4</v>
      </c>
      <c r="K1264" s="9">
        <v>0.5</v>
      </c>
      <c r="L1264" s="9">
        <v>1.3</v>
      </c>
      <c r="M1264" s="9">
        <v>2.7</v>
      </c>
      <c r="N1264" s="9">
        <v>4.0999999999999996</v>
      </c>
      <c r="O1264" s="9">
        <v>3.9</v>
      </c>
      <c r="P1264" s="9">
        <v>2</v>
      </c>
      <c r="Q1264" s="9">
        <v>3</v>
      </c>
      <c r="R1264" s="9">
        <v>3</v>
      </c>
      <c r="S1264" s="9">
        <v>3</v>
      </c>
      <c r="T1264" s="9">
        <v>3</v>
      </c>
    </row>
    <row r="1265" spans="1:20" x14ac:dyDescent="0.35">
      <c r="A1265">
        <f t="shared" si="39"/>
        <v>1265</v>
      </c>
      <c r="B1265" s="3" t="s">
        <v>70</v>
      </c>
      <c r="C1265" s="3" t="s">
        <v>75</v>
      </c>
      <c r="D1265" s="3" t="s">
        <v>34</v>
      </c>
      <c r="E1265">
        <v>2023</v>
      </c>
      <c r="F1265" s="3" t="str">
        <f t="shared" si="38"/>
        <v>AElevPRST L2023</v>
      </c>
      <c r="G1265" s="9">
        <v>1</v>
      </c>
      <c r="H1265" s="9">
        <v>0.8</v>
      </c>
      <c r="I1265" s="9">
        <v>0.3</v>
      </c>
      <c r="J1265" s="9">
        <v>0</v>
      </c>
      <c r="K1265" s="9">
        <v>0.3</v>
      </c>
      <c r="L1265" s="9">
        <v>1.9</v>
      </c>
      <c r="M1265" s="9">
        <v>3.1</v>
      </c>
      <c r="N1265" s="9">
        <v>4.2</v>
      </c>
      <c r="O1265" s="9">
        <v>3.9</v>
      </c>
      <c r="P1265" s="9">
        <v>2</v>
      </c>
      <c r="Q1265" s="9">
        <v>3</v>
      </c>
      <c r="R1265" s="9">
        <v>3</v>
      </c>
      <c r="S1265" s="9">
        <v>3</v>
      </c>
      <c r="T1265" s="9">
        <v>3</v>
      </c>
    </row>
    <row r="1266" spans="1:20" x14ac:dyDescent="0.35">
      <c r="A1266">
        <f t="shared" si="39"/>
        <v>1266</v>
      </c>
      <c r="B1266" s="3" t="s">
        <v>70</v>
      </c>
      <c r="C1266" s="3" t="s">
        <v>75</v>
      </c>
      <c r="D1266" s="3" t="s">
        <v>34</v>
      </c>
      <c r="E1266">
        <v>2024</v>
      </c>
      <c r="F1266" s="3" t="str">
        <f t="shared" si="38"/>
        <v>AElevPRST L2024</v>
      </c>
      <c r="G1266" s="9">
        <v>1</v>
      </c>
      <c r="H1266" s="9">
        <v>0.6</v>
      </c>
      <c r="I1266" s="9">
        <v>0.5</v>
      </c>
      <c r="J1266" s="9">
        <v>1.1000000000000001</v>
      </c>
      <c r="K1266" s="9">
        <v>1.1000000000000001</v>
      </c>
      <c r="L1266" s="9">
        <v>2.7</v>
      </c>
      <c r="M1266" s="9">
        <v>3.6</v>
      </c>
      <c r="N1266" s="9">
        <v>3.4</v>
      </c>
      <c r="O1266" s="9">
        <v>1.7</v>
      </c>
      <c r="P1266" s="9">
        <v>2</v>
      </c>
      <c r="Q1266" s="9">
        <v>2.5</v>
      </c>
      <c r="R1266" s="9">
        <v>2.6</v>
      </c>
      <c r="S1266" s="9">
        <v>2.7</v>
      </c>
      <c r="T1266" s="9">
        <v>2.8</v>
      </c>
    </row>
    <row r="1267" spans="1:20" x14ac:dyDescent="0.35">
      <c r="A1267">
        <f t="shared" si="39"/>
        <v>1267</v>
      </c>
      <c r="B1267" s="3" t="s">
        <v>70</v>
      </c>
      <c r="C1267" s="3" t="s">
        <v>75</v>
      </c>
      <c r="D1267" s="3" t="s">
        <v>34</v>
      </c>
      <c r="E1267">
        <v>2025</v>
      </c>
      <c r="F1267" s="3" t="str">
        <f t="shared" si="38"/>
        <v>AElevPRST L2025</v>
      </c>
      <c r="G1267" s="9">
        <v>1</v>
      </c>
      <c r="H1267" s="9">
        <v>0.3</v>
      </c>
      <c r="I1267" s="9">
        <v>0</v>
      </c>
      <c r="J1267" s="9">
        <v>0</v>
      </c>
      <c r="K1267" s="9">
        <v>0</v>
      </c>
      <c r="L1267" s="9">
        <v>0.8</v>
      </c>
      <c r="M1267" s="9">
        <v>2.7</v>
      </c>
      <c r="N1267" s="9">
        <v>3.7</v>
      </c>
      <c r="O1267" s="9">
        <v>2.7</v>
      </c>
      <c r="P1267" s="9">
        <v>2</v>
      </c>
      <c r="Q1267" s="9">
        <v>3</v>
      </c>
      <c r="R1267" s="9">
        <v>3</v>
      </c>
      <c r="S1267" s="9">
        <v>3</v>
      </c>
      <c r="T1267" s="9">
        <v>3</v>
      </c>
    </row>
    <row r="1268" spans="1:20" x14ac:dyDescent="0.35">
      <c r="A1268">
        <f t="shared" si="39"/>
        <v>1268</v>
      </c>
      <c r="B1268" s="3" t="s">
        <v>70</v>
      </c>
      <c r="C1268" s="3" t="s">
        <v>75</v>
      </c>
      <c r="D1268" s="3" t="s">
        <v>34</v>
      </c>
      <c r="E1268">
        <v>2026</v>
      </c>
      <c r="F1268" s="3" t="str">
        <f t="shared" si="38"/>
        <v>AElevPRST L2026</v>
      </c>
      <c r="G1268" s="9">
        <v>1</v>
      </c>
      <c r="H1268" s="9">
        <v>0.5</v>
      </c>
      <c r="I1268" s="9">
        <v>0.5</v>
      </c>
      <c r="J1268" s="9">
        <v>1.6</v>
      </c>
      <c r="K1268" s="9">
        <v>1.2</v>
      </c>
      <c r="L1268" s="9">
        <v>1.9</v>
      </c>
      <c r="M1268" s="9">
        <v>4.0999999999999996</v>
      </c>
      <c r="N1268" s="9">
        <v>5.4</v>
      </c>
      <c r="O1268" s="9">
        <v>2.5</v>
      </c>
      <c r="P1268" s="9">
        <v>2</v>
      </c>
      <c r="Q1268" s="9">
        <v>2.8</v>
      </c>
      <c r="R1268" s="9">
        <v>3</v>
      </c>
      <c r="S1268" s="9">
        <v>3</v>
      </c>
      <c r="T1268" s="9">
        <v>3</v>
      </c>
    </row>
    <row r="1269" spans="1:20" x14ac:dyDescent="0.35">
      <c r="A1269">
        <f t="shared" si="39"/>
        <v>1269</v>
      </c>
      <c r="B1269" s="3" t="s">
        <v>70</v>
      </c>
      <c r="C1269" s="3" t="s">
        <v>75</v>
      </c>
      <c r="D1269" s="3" t="s">
        <v>34</v>
      </c>
      <c r="E1269">
        <v>2027</v>
      </c>
      <c r="F1269" s="3" t="str">
        <f t="shared" si="38"/>
        <v>AElevPRST L2027</v>
      </c>
      <c r="G1269" s="9">
        <v>1</v>
      </c>
      <c r="H1269" s="9">
        <v>1.2</v>
      </c>
      <c r="I1269" s="9">
        <v>3.1</v>
      </c>
      <c r="J1269" s="9">
        <v>1.3</v>
      </c>
      <c r="K1269" s="9">
        <v>0.7</v>
      </c>
      <c r="L1269" s="9">
        <v>1.9</v>
      </c>
      <c r="M1269" s="9">
        <v>3.4</v>
      </c>
      <c r="N1269" s="9">
        <v>5</v>
      </c>
      <c r="O1269" s="9">
        <v>3.2</v>
      </c>
      <c r="P1269" s="9">
        <v>2</v>
      </c>
      <c r="Q1269" s="9">
        <v>3</v>
      </c>
      <c r="R1269" s="9">
        <v>3</v>
      </c>
      <c r="S1269" s="9">
        <v>3</v>
      </c>
      <c r="T1269" s="9">
        <v>3</v>
      </c>
    </row>
    <row r="1270" spans="1:20" x14ac:dyDescent="0.35">
      <c r="A1270">
        <f t="shared" si="39"/>
        <v>1270</v>
      </c>
      <c r="B1270" s="3" t="s">
        <v>70</v>
      </c>
      <c r="C1270" s="3" t="s">
        <v>75</v>
      </c>
      <c r="D1270" s="3" t="s">
        <v>34</v>
      </c>
      <c r="E1270">
        <v>2028</v>
      </c>
      <c r="F1270" s="3" t="str">
        <f t="shared" si="38"/>
        <v>AElevPRST L2028</v>
      </c>
      <c r="G1270" s="9">
        <v>1</v>
      </c>
      <c r="H1270" s="9">
        <v>0.5</v>
      </c>
      <c r="I1270" s="9">
        <v>0.8</v>
      </c>
      <c r="J1270" s="9">
        <v>0.8</v>
      </c>
      <c r="K1270" s="9">
        <v>1.1000000000000001</v>
      </c>
      <c r="L1270" s="9">
        <v>1.9</v>
      </c>
      <c r="M1270" s="9">
        <v>2.5</v>
      </c>
      <c r="N1270" s="9">
        <v>3.6</v>
      </c>
      <c r="O1270" s="9">
        <v>3.8</v>
      </c>
      <c r="P1270" s="9">
        <v>2</v>
      </c>
      <c r="Q1270" s="9">
        <v>3</v>
      </c>
      <c r="R1270" s="9">
        <v>3</v>
      </c>
      <c r="S1270" s="9">
        <v>3</v>
      </c>
      <c r="T1270" s="9">
        <v>3</v>
      </c>
    </row>
    <row r="1271" spans="1:20" x14ac:dyDescent="0.35">
      <c r="A1271">
        <f t="shared" si="39"/>
        <v>1271</v>
      </c>
      <c r="B1271" s="3" t="s">
        <v>70</v>
      </c>
      <c r="C1271" s="3" t="s">
        <v>75</v>
      </c>
      <c r="D1271" s="3" t="s">
        <v>34</v>
      </c>
      <c r="E1271">
        <v>2029</v>
      </c>
      <c r="F1271" s="3" t="str">
        <f t="shared" si="38"/>
        <v>AElevPRST L2029</v>
      </c>
      <c r="G1271" s="9">
        <v>1</v>
      </c>
      <c r="H1271" s="9">
        <v>0.5</v>
      </c>
      <c r="I1271" s="9">
        <v>0.1</v>
      </c>
      <c r="J1271" s="9">
        <v>0</v>
      </c>
      <c r="K1271" s="9">
        <v>0.5</v>
      </c>
      <c r="L1271" s="9">
        <v>2.1</v>
      </c>
      <c r="M1271" s="9">
        <v>5.3</v>
      </c>
      <c r="N1271" s="9">
        <v>5.7</v>
      </c>
      <c r="O1271" s="9">
        <v>5.7</v>
      </c>
      <c r="P1271" s="9">
        <v>3.1</v>
      </c>
      <c r="Q1271" s="9">
        <v>3</v>
      </c>
      <c r="R1271" s="9">
        <v>3</v>
      </c>
      <c r="S1271" s="9">
        <v>3</v>
      </c>
      <c r="T1271" s="9">
        <v>3</v>
      </c>
    </row>
    <row r="1272" spans="1:20" x14ac:dyDescent="0.35">
      <c r="A1272">
        <f t="shared" si="39"/>
        <v>1272</v>
      </c>
      <c r="B1272" s="3" t="s">
        <v>70</v>
      </c>
      <c r="C1272" s="3" t="s">
        <v>75</v>
      </c>
      <c r="D1272" s="3" t="s">
        <v>35</v>
      </c>
      <c r="E1272">
        <v>2020</v>
      </c>
      <c r="F1272" s="3" t="str">
        <f t="shared" si="38"/>
        <v>AElevALBENI2020</v>
      </c>
      <c r="G1272" s="9">
        <v>2053</v>
      </c>
      <c r="H1272" s="9">
        <v>2051.1999999999998</v>
      </c>
      <c r="I1272" s="9">
        <v>2051.1999999999998</v>
      </c>
      <c r="J1272" s="9">
        <v>2051.1999999999998</v>
      </c>
      <c r="K1272" s="9">
        <v>2051.1999999999998</v>
      </c>
      <c r="L1272" s="9">
        <v>2051.1999999999998</v>
      </c>
      <c r="M1272" s="9">
        <v>2053</v>
      </c>
      <c r="N1272" s="9">
        <v>2055</v>
      </c>
      <c r="O1272" s="9">
        <v>2059.6</v>
      </c>
      <c r="P1272" s="9">
        <v>2062.1999999999998</v>
      </c>
      <c r="Q1272" s="9">
        <v>2062.1999999999998</v>
      </c>
      <c r="R1272" s="9">
        <v>2062.1999999999998</v>
      </c>
      <c r="S1272" s="9">
        <v>2062.1999999999998</v>
      </c>
      <c r="T1272" s="9">
        <v>2061</v>
      </c>
    </row>
    <row r="1273" spans="1:20" x14ac:dyDescent="0.35">
      <c r="A1273">
        <f t="shared" si="39"/>
        <v>1273</v>
      </c>
      <c r="B1273" s="3" t="s">
        <v>70</v>
      </c>
      <c r="C1273" s="3" t="s">
        <v>75</v>
      </c>
      <c r="D1273" s="3" t="s">
        <v>35</v>
      </c>
      <c r="E1273">
        <v>2021</v>
      </c>
      <c r="F1273" s="3" t="str">
        <f t="shared" si="38"/>
        <v>AElevALBENI2021</v>
      </c>
      <c r="G1273" s="9">
        <v>2053</v>
      </c>
      <c r="H1273" s="9">
        <v>2051.1999999999998</v>
      </c>
      <c r="I1273" s="9">
        <v>2051.1999999999998</v>
      </c>
      <c r="J1273" s="9">
        <v>2051.1999999999998</v>
      </c>
      <c r="K1273" s="9">
        <v>2051.1999999999998</v>
      </c>
      <c r="L1273" s="9">
        <v>2051.1999999999998</v>
      </c>
      <c r="M1273" s="9">
        <v>2053</v>
      </c>
      <c r="N1273" s="9">
        <v>2057.1</v>
      </c>
      <c r="O1273" s="9">
        <v>2059.5</v>
      </c>
      <c r="P1273" s="9">
        <v>2062.1999999999998</v>
      </c>
      <c r="Q1273" s="9">
        <v>2062.1999999999998</v>
      </c>
      <c r="R1273" s="9">
        <v>2062.1999999999998</v>
      </c>
      <c r="S1273" s="9">
        <v>2062.1999999999998</v>
      </c>
      <c r="T1273" s="9">
        <v>2061</v>
      </c>
    </row>
    <row r="1274" spans="1:20" x14ac:dyDescent="0.35">
      <c r="A1274">
        <f t="shared" si="39"/>
        <v>1274</v>
      </c>
      <c r="B1274" s="3" t="s">
        <v>70</v>
      </c>
      <c r="C1274" s="3" t="s">
        <v>75</v>
      </c>
      <c r="D1274" s="3" t="s">
        <v>35</v>
      </c>
      <c r="E1274">
        <v>2022</v>
      </c>
      <c r="F1274" s="3" t="str">
        <f t="shared" si="38"/>
        <v>AElevALBENI2022</v>
      </c>
      <c r="G1274" s="9">
        <v>2053</v>
      </c>
      <c r="H1274" s="9">
        <v>2051.1999999999998</v>
      </c>
      <c r="I1274" s="9">
        <v>2051.1999999999998</v>
      </c>
      <c r="J1274" s="9">
        <v>2051.1999999999998</v>
      </c>
      <c r="K1274" s="9">
        <v>2051.1999999999998</v>
      </c>
      <c r="L1274" s="9">
        <v>2051.1999999999998</v>
      </c>
      <c r="M1274" s="9">
        <v>2053</v>
      </c>
      <c r="N1274" s="9">
        <v>2055.4</v>
      </c>
      <c r="O1274" s="9">
        <v>2059.6</v>
      </c>
      <c r="P1274" s="9">
        <v>2062.1999999999998</v>
      </c>
      <c r="Q1274" s="9">
        <v>2062.1999999999998</v>
      </c>
      <c r="R1274" s="9">
        <v>2062.1999999999998</v>
      </c>
      <c r="S1274" s="9">
        <v>2062.1999999999998</v>
      </c>
      <c r="T1274" s="9">
        <v>2061</v>
      </c>
    </row>
    <row r="1275" spans="1:20" x14ac:dyDescent="0.35">
      <c r="A1275">
        <f t="shared" si="39"/>
        <v>1275</v>
      </c>
      <c r="B1275" s="3" t="s">
        <v>70</v>
      </c>
      <c r="C1275" s="3" t="s">
        <v>75</v>
      </c>
      <c r="D1275" s="3" t="s">
        <v>35</v>
      </c>
      <c r="E1275">
        <v>2023</v>
      </c>
      <c r="F1275" s="3" t="str">
        <f t="shared" si="38"/>
        <v>AElevALBENI2023</v>
      </c>
      <c r="G1275" s="9">
        <v>2053</v>
      </c>
      <c r="H1275" s="9">
        <v>2051.1999999999998</v>
      </c>
      <c r="I1275" s="9">
        <v>2051.1999999999998</v>
      </c>
      <c r="J1275" s="9">
        <v>2051.1999999999998</v>
      </c>
      <c r="K1275" s="9">
        <v>2051.1999999999998</v>
      </c>
      <c r="L1275" s="9">
        <v>2051.1999999999998</v>
      </c>
      <c r="M1275" s="9">
        <v>2053.4</v>
      </c>
      <c r="N1275" s="9">
        <v>2056.5</v>
      </c>
      <c r="O1275" s="9">
        <v>2059</v>
      </c>
      <c r="P1275" s="9">
        <v>2062.1999999999998</v>
      </c>
      <c r="Q1275" s="9">
        <v>2062.1999999999998</v>
      </c>
      <c r="R1275" s="9">
        <v>2062.1999999999998</v>
      </c>
      <c r="S1275" s="9">
        <v>2062.1999999999998</v>
      </c>
      <c r="T1275" s="9">
        <v>2061</v>
      </c>
    </row>
    <row r="1276" spans="1:20" x14ac:dyDescent="0.35">
      <c r="A1276">
        <f t="shared" si="39"/>
        <v>1276</v>
      </c>
      <c r="B1276" s="3" t="s">
        <v>70</v>
      </c>
      <c r="C1276" s="3" t="s">
        <v>75</v>
      </c>
      <c r="D1276" s="3" t="s">
        <v>35</v>
      </c>
      <c r="E1276">
        <v>2024</v>
      </c>
      <c r="F1276" s="3" t="str">
        <f t="shared" si="38"/>
        <v>AElevALBENI2024</v>
      </c>
      <c r="G1276" s="9">
        <v>2053</v>
      </c>
      <c r="H1276" s="9">
        <v>2051.1999999999998</v>
      </c>
      <c r="I1276" s="9">
        <v>2051.1999999999998</v>
      </c>
      <c r="J1276" s="9">
        <v>2051.1999999999998</v>
      </c>
      <c r="K1276" s="9">
        <v>2051.1999999999998</v>
      </c>
      <c r="L1276" s="9">
        <v>2052</v>
      </c>
      <c r="M1276" s="9">
        <v>2054.9</v>
      </c>
      <c r="N1276" s="9">
        <v>2055.5</v>
      </c>
      <c r="O1276" s="9">
        <v>2059</v>
      </c>
      <c r="P1276" s="9">
        <v>2062.1999999999998</v>
      </c>
      <c r="Q1276" s="9">
        <v>2062.1999999999998</v>
      </c>
      <c r="R1276" s="9">
        <v>2062.1999999999998</v>
      </c>
      <c r="S1276" s="9">
        <v>2062.1999999999998</v>
      </c>
      <c r="T1276" s="9">
        <v>2061</v>
      </c>
    </row>
    <row r="1277" spans="1:20" x14ac:dyDescent="0.35">
      <c r="A1277">
        <f t="shared" si="39"/>
        <v>1277</v>
      </c>
      <c r="B1277" s="3" t="s">
        <v>70</v>
      </c>
      <c r="C1277" s="3" t="s">
        <v>75</v>
      </c>
      <c r="D1277" s="3" t="s">
        <v>35</v>
      </c>
      <c r="E1277">
        <v>2025</v>
      </c>
      <c r="F1277" s="3" t="str">
        <f t="shared" si="38"/>
        <v>AElevALBENI2025</v>
      </c>
      <c r="G1277" s="9">
        <v>2053</v>
      </c>
      <c r="H1277" s="9">
        <v>2051.1999999999998</v>
      </c>
      <c r="I1277" s="9">
        <v>2051.1999999999998</v>
      </c>
      <c r="J1277" s="9">
        <v>2051.1999999999998</v>
      </c>
      <c r="K1277" s="9">
        <v>2051.1999999999998</v>
      </c>
      <c r="L1277" s="9">
        <v>2051.1999999999998</v>
      </c>
      <c r="M1277" s="9">
        <v>2053</v>
      </c>
      <c r="N1277" s="9">
        <v>2055</v>
      </c>
      <c r="O1277" s="9">
        <v>2059</v>
      </c>
      <c r="P1277" s="9">
        <v>2062.1999999999998</v>
      </c>
      <c r="Q1277" s="9">
        <v>2062.1999999999998</v>
      </c>
      <c r="R1277" s="9">
        <v>2062.1999999999998</v>
      </c>
      <c r="S1277" s="9">
        <v>2062.1999999999998</v>
      </c>
      <c r="T1277" s="9">
        <v>2061</v>
      </c>
    </row>
    <row r="1278" spans="1:20" x14ac:dyDescent="0.35">
      <c r="A1278">
        <f t="shared" si="39"/>
        <v>1278</v>
      </c>
      <c r="B1278" s="3" t="s">
        <v>70</v>
      </c>
      <c r="C1278" s="3" t="s">
        <v>75</v>
      </c>
      <c r="D1278" s="3" t="s">
        <v>35</v>
      </c>
      <c r="E1278">
        <v>2026</v>
      </c>
      <c r="F1278" s="3" t="str">
        <f t="shared" si="38"/>
        <v>AElevALBENI2026</v>
      </c>
      <c r="G1278" s="9">
        <v>2053</v>
      </c>
      <c r="H1278" s="9">
        <v>2051.1999999999998</v>
      </c>
      <c r="I1278" s="9">
        <v>2051.1999999999998</v>
      </c>
      <c r="J1278" s="9">
        <v>2051.6</v>
      </c>
      <c r="K1278" s="9">
        <v>2051.1999999999998</v>
      </c>
      <c r="L1278" s="9">
        <v>2054.4</v>
      </c>
      <c r="M1278" s="9">
        <v>2058</v>
      </c>
      <c r="N1278" s="9">
        <v>2060.6</v>
      </c>
      <c r="O1278" s="9">
        <v>2061.3000000000002</v>
      </c>
      <c r="P1278" s="9">
        <v>2062.1999999999998</v>
      </c>
      <c r="Q1278" s="9">
        <v>2062.1999999999998</v>
      </c>
      <c r="R1278" s="9">
        <v>2062.1999999999998</v>
      </c>
      <c r="S1278" s="9">
        <v>2062.1999999999998</v>
      </c>
      <c r="T1278" s="9">
        <v>2061</v>
      </c>
    </row>
    <row r="1279" spans="1:20" x14ac:dyDescent="0.35">
      <c r="A1279">
        <f t="shared" si="39"/>
        <v>1279</v>
      </c>
      <c r="B1279" s="3" t="s">
        <v>70</v>
      </c>
      <c r="C1279" s="3" t="s">
        <v>75</v>
      </c>
      <c r="D1279" s="3" t="s">
        <v>35</v>
      </c>
      <c r="E1279">
        <v>2027</v>
      </c>
      <c r="F1279" s="3" t="str">
        <f t="shared" si="38"/>
        <v>AElevALBENI2027</v>
      </c>
      <c r="G1279" s="9">
        <v>2053</v>
      </c>
      <c r="H1279" s="9">
        <v>2051.1999999999998</v>
      </c>
      <c r="I1279" s="9">
        <v>2054.5</v>
      </c>
      <c r="J1279" s="9">
        <v>2051.5</v>
      </c>
      <c r="K1279" s="9">
        <v>2051.1999999999998</v>
      </c>
      <c r="L1279" s="9">
        <v>2054.5</v>
      </c>
      <c r="M1279" s="9">
        <v>2057.5</v>
      </c>
      <c r="N1279" s="9">
        <v>2060.9</v>
      </c>
      <c r="O1279" s="9">
        <v>2064.9</v>
      </c>
      <c r="P1279" s="9">
        <v>2062.1999999999998</v>
      </c>
      <c r="Q1279" s="9">
        <v>2062.1999999999998</v>
      </c>
      <c r="R1279" s="9">
        <v>2062.1999999999998</v>
      </c>
      <c r="S1279" s="9">
        <v>2062.1999999999998</v>
      </c>
      <c r="T1279" s="9">
        <v>2061</v>
      </c>
    </row>
    <row r="1280" spans="1:20" x14ac:dyDescent="0.35">
      <c r="A1280">
        <f t="shared" si="39"/>
        <v>1280</v>
      </c>
      <c r="B1280" s="3" t="s">
        <v>70</v>
      </c>
      <c r="C1280" s="3" t="s">
        <v>75</v>
      </c>
      <c r="D1280" s="3" t="s">
        <v>35</v>
      </c>
      <c r="E1280">
        <v>2028</v>
      </c>
      <c r="F1280" s="3" t="str">
        <f t="shared" si="38"/>
        <v>AElevALBENI2028</v>
      </c>
      <c r="G1280" s="9">
        <v>2053</v>
      </c>
      <c r="H1280" s="9">
        <v>2051.1999999999998</v>
      </c>
      <c r="I1280" s="9">
        <v>2051.1999999999998</v>
      </c>
      <c r="J1280" s="9">
        <v>2051.1999999999998</v>
      </c>
      <c r="K1280" s="9">
        <v>2051.1999999999998</v>
      </c>
      <c r="L1280" s="9">
        <v>2052.9</v>
      </c>
      <c r="M1280" s="9">
        <v>2054</v>
      </c>
      <c r="N1280" s="9">
        <v>2056.9</v>
      </c>
      <c r="O1280" s="9">
        <v>2060.4</v>
      </c>
      <c r="P1280" s="9">
        <v>2062.1999999999998</v>
      </c>
      <c r="Q1280" s="9">
        <v>2062.1999999999998</v>
      </c>
      <c r="R1280" s="9">
        <v>2062.1999999999998</v>
      </c>
      <c r="S1280" s="9">
        <v>2062.1999999999998</v>
      </c>
      <c r="T1280" s="9">
        <v>2061</v>
      </c>
    </row>
    <row r="1281" spans="1:20" x14ac:dyDescent="0.35">
      <c r="A1281">
        <f t="shared" si="39"/>
        <v>1281</v>
      </c>
      <c r="B1281" s="3" t="s">
        <v>70</v>
      </c>
      <c r="C1281" s="3" t="s">
        <v>75</v>
      </c>
      <c r="D1281" s="3" t="s">
        <v>35</v>
      </c>
      <c r="E1281">
        <v>2029</v>
      </c>
      <c r="F1281" s="3" t="str">
        <f t="shared" si="38"/>
        <v>AElevALBENI2029</v>
      </c>
      <c r="G1281" s="9">
        <v>2053</v>
      </c>
      <c r="H1281" s="9">
        <v>2051.1999999999998</v>
      </c>
      <c r="I1281" s="9">
        <v>2051.1999999999998</v>
      </c>
      <c r="J1281" s="9">
        <v>2051.1999999999998</v>
      </c>
      <c r="K1281" s="9">
        <v>2051.5</v>
      </c>
      <c r="L1281" s="9">
        <v>2053.6999999999998</v>
      </c>
      <c r="M1281" s="9">
        <v>2060.5</v>
      </c>
      <c r="N1281" s="9">
        <v>2060.4</v>
      </c>
      <c r="O1281" s="9">
        <v>2064.8000000000002</v>
      </c>
      <c r="P1281" s="9">
        <v>2062.6999999999998</v>
      </c>
      <c r="Q1281" s="9">
        <v>2062.1999999999998</v>
      </c>
      <c r="R1281" s="9">
        <v>2062.1999999999998</v>
      </c>
      <c r="S1281" s="9">
        <v>2062.1999999999998</v>
      </c>
      <c r="T1281" s="9">
        <v>2061</v>
      </c>
    </row>
    <row r="1282" spans="1:20" x14ac:dyDescent="0.35">
      <c r="A1282">
        <f t="shared" si="39"/>
        <v>1282</v>
      </c>
      <c r="B1282" s="3" t="s">
        <v>70</v>
      </c>
      <c r="C1282" s="3" t="s">
        <v>75</v>
      </c>
      <c r="D1282" s="3" t="s">
        <v>36</v>
      </c>
      <c r="E1282">
        <v>2020</v>
      </c>
      <c r="F1282" s="3" t="str">
        <f t="shared" ref="F1282:F1345" si="40">_xlfn.CONCAT(B1282,C1282,D1282,E1282)</f>
        <v>AElevBOX C2020</v>
      </c>
      <c r="G1282" s="9" t="e">
        <v>#N/A</v>
      </c>
      <c r="H1282" s="9" t="e">
        <v>#N/A</v>
      </c>
      <c r="I1282" s="9" t="e">
        <v>#N/A</v>
      </c>
      <c r="J1282" s="9" t="e">
        <v>#N/A</v>
      </c>
      <c r="K1282" s="9" t="e">
        <v>#N/A</v>
      </c>
      <c r="L1282" s="9" t="e">
        <v>#N/A</v>
      </c>
      <c r="M1282" s="9" t="e">
        <v>#N/A</v>
      </c>
      <c r="N1282" s="9" t="e">
        <v>#N/A</v>
      </c>
      <c r="O1282" s="9" t="e">
        <v>#N/A</v>
      </c>
      <c r="P1282" s="9" t="e">
        <v>#N/A</v>
      </c>
      <c r="Q1282" s="9" t="e">
        <v>#N/A</v>
      </c>
      <c r="R1282" s="9" t="e">
        <v>#N/A</v>
      </c>
      <c r="S1282" s="9" t="e">
        <v>#N/A</v>
      </c>
      <c r="T1282" s="9" t="e">
        <v>#N/A</v>
      </c>
    </row>
    <row r="1283" spans="1:20" x14ac:dyDescent="0.35">
      <c r="A1283">
        <f t="shared" ref="A1283:A1346" si="41">A1282+1</f>
        <v>1283</v>
      </c>
      <c r="B1283" s="3" t="s">
        <v>70</v>
      </c>
      <c r="C1283" s="3" t="s">
        <v>75</v>
      </c>
      <c r="D1283" s="3" t="s">
        <v>36</v>
      </c>
      <c r="E1283">
        <v>2021</v>
      </c>
      <c r="F1283" s="3" t="str">
        <f t="shared" si="40"/>
        <v>AElevBOX C2021</v>
      </c>
      <c r="G1283" s="9" t="e">
        <v>#N/A</v>
      </c>
      <c r="H1283" s="9" t="e">
        <v>#N/A</v>
      </c>
      <c r="I1283" s="9" t="e">
        <v>#N/A</v>
      </c>
      <c r="J1283" s="9" t="e">
        <v>#N/A</v>
      </c>
      <c r="K1283" s="9" t="e">
        <v>#N/A</v>
      </c>
      <c r="L1283" s="9" t="e">
        <v>#N/A</v>
      </c>
      <c r="M1283" s="9" t="e">
        <v>#N/A</v>
      </c>
      <c r="N1283" s="9" t="e">
        <v>#N/A</v>
      </c>
      <c r="O1283" s="9" t="e">
        <v>#N/A</v>
      </c>
      <c r="P1283" s="9" t="e">
        <v>#N/A</v>
      </c>
      <c r="Q1283" s="9" t="e">
        <v>#N/A</v>
      </c>
      <c r="R1283" s="9" t="e">
        <v>#N/A</v>
      </c>
      <c r="S1283" s="9" t="e">
        <v>#N/A</v>
      </c>
      <c r="T1283" s="9" t="e">
        <v>#N/A</v>
      </c>
    </row>
    <row r="1284" spans="1:20" x14ac:dyDescent="0.35">
      <c r="A1284">
        <f t="shared" si="41"/>
        <v>1284</v>
      </c>
      <c r="B1284" s="3" t="s">
        <v>70</v>
      </c>
      <c r="C1284" s="3" t="s">
        <v>75</v>
      </c>
      <c r="D1284" s="3" t="s">
        <v>36</v>
      </c>
      <c r="E1284">
        <v>2022</v>
      </c>
      <c r="F1284" s="3" t="str">
        <f t="shared" si="40"/>
        <v>AElevBOX C2022</v>
      </c>
      <c r="G1284" s="9" t="e">
        <v>#N/A</v>
      </c>
      <c r="H1284" s="9" t="e">
        <v>#N/A</v>
      </c>
      <c r="I1284" s="9" t="e">
        <v>#N/A</v>
      </c>
      <c r="J1284" s="9" t="e">
        <v>#N/A</v>
      </c>
      <c r="K1284" s="9" t="e">
        <v>#N/A</v>
      </c>
      <c r="L1284" s="9" t="e">
        <v>#N/A</v>
      </c>
      <c r="M1284" s="9" t="e">
        <v>#N/A</v>
      </c>
      <c r="N1284" s="9" t="e">
        <v>#N/A</v>
      </c>
      <c r="O1284" s="9" t="e">
        <v>#N/A</v>
      </c>
      <c r="P1284" s="9" t="e">
        <v>#N/A</v>
      </c>
      <c r="Q1284" s="9" t="e">
        <v>#N/A</v>
      </c>
      <c r="R1284" s="9" t="e">
        <v>#N/A</v>
      </c>
      <c r="S1284" s="9" t="e">
        <v>#N/A</v>
      </c>
      <c r="T1284" s="9" t="e">
        <v>#N/A</v>
      </c>
    </row>
    <row r="1285" spans="1:20" x14ac:dyDescent="0.35">
      <c r="A1285">
        <f t="shared" si="41"/>
        <v>1285</v>
      </c>
      <c r="B1285" s="3" t="s">
        <v>70</v>
      </c>
      <c r="C1285" s="3" t="s">
        <v>75</v>
      </c>
      <c r="D1285" s="3" t="s">
        <v>36</v>
      </c>
      <c r="E1285">
        <v>2023</v>
      </c>
      <c r="F1285" s="3" t="str">
        <f t="shared" si="40"/>
        <v>AElevBOX C2023</v>
      </c>
      <c r="G1285" s="9" t="e">
        <v>#N/A</v>
      </c>
      <c r="H1285" s="9" t="e">
        <v>#N/A</v>
      </c>
      <c r="I1285" s="9" t="e">
        <v>#N/A</v>
      </c>
      <c r="J1285" s="9" t="e">
        <v>#N/A</v>
      </c>
      <c r="K1285" s="9" t="e">
        <v>#N/A</v>
      </c>
      <c r="L1285" s="9" t="e">
        <v>#N/A</v>
      </c>
      <c r="M1285" s="9" t="e">
        <v>#N/A</v>
      </c>
      <c r="N1285" s="9" t="e">
        <v>#N/A</v>
      </c>
      <c r="O1285" s="9" t="e">
        <v>#N/A</v>
      </c>
      <c r="P1285" s="9" t="e">
        <v>#N/A</v>
      </c>
      <c r="Q1285" s="9" t="e">
        <v>#N/A</v>
      </c>
      <c r="R1285" s="9" t="e">
        <v>#N/A</v>
      </c>
      <c r="S1285" s="9" t="e">
        <v>#N/A</v>
      </c>
      <c r="T1285" s="9" t="e">
        <v>#N/A</v>
      </c>
    </row>
    <row r="1286" spans="1:20" x14ac:dyDescent="0.35">
      <c r="A1286">
        <f t="shared" si="41"/>
        <v>1286</v>
      </c>
      <c r="B1286" s="3" t="s">
        <v>70</v>
      </c>
      <c r="C1286" s="3" t="s">
        <v>75</v>
      </c>
      <c r="D1286" s="3" t="s">
        <v>36</v>
      </c>
      <c r="E1286">
        <v>2024</v>
      </c>
      <c r="F1286" s="3" t="str">
        <f t="shared" si="40"/>
        <v>AElevBOX C2024</v>
      </c>
      <c r="G1286" s="9" t="e">
        <v>#N/A</v>
      </c>
      <c r="H1286" s="9" t="e">
        <v>#N/A</v>
      </c>
      <c r="I1286" s="9" t="e">
        <v>#N/A</v>
      </c>
      <c r="J1286" s="9" t="e">
        <v>#N/A</v>
      </c>
      <c r="K1286" s="9" t="e">
        <v>#N/A</v>
      </c>
      <c r="L1286" s="9" t="e">
        <v>#N/A</v>
      </c>
      <c r="M1286" s="9" t="e">
        <v>#N/A</v>
      </c>
      <c r="N1286" s="9" t="e">
        <v>#N/A</v>
      </c>
      <c r="O1286" s="9" t="e">
        <v>#N/A</v>
      </c>
      <c r="P1286" s="9" t="e">
        <v>#N/A</v>
      </c>
      <c r="Q1286" s="9" t="e">
        <v>#N/A</v>
      </c>
      <c r="R1286" s="9" t="e">
        <v>#N/A</v>
      </c>
      <c r="S1286" s="9" t="e">
        <v>#N/A</v>
      </c>
      <c r="T1286" s="9" t="e">
        <v>#N/A</v>
      </c>
    </row>
    <row r="1287" spans="1:20" x14ac:dyDescent="0.35">
      <c r="A1287">
        <f t="shared" si="41"/>
        <v>1287</v>
      </c>
      <c r="B1287" s="3" t="s">
        <v>70</v>
      </c>
      <c r="C1287" s="3" t="s">
        <v>75</v>
      </c>
      <c r="D1287" s="3" t="s">
        <v>36</v>
      </c>
      <c r="E1287">
        <v>2025</v>
      </c>
      <c r="F1287" s="3" t="str">
        <f t="shared" si="40"/>
        <v>AElevBOX C2025</v>
      </c>
      <c r="G1287" s="9" t="e">
        <v>#N/A</v>
      </c>
      <c r="H1287" s="9" t="e">
        <v>#N/A</v>
      </c>
      <c r="I1287" s="9" t="e">
        <v>#N/A</v>
      </c>
      <c r="J1287" s="9" t="e">
        <v>#N/A</v>
      </c>
      <c r="K1287" s="9" t="e">
        <v>#N/A</v>
      </c>
      <c r="L1287" s="9" t="e">
        <v>#N/A</v>
      </c>
      <c r="M1287" s="9" t="e">
        <v>#N/A</v>
      </c>
      <c r="N1287" s="9" t="e">
        <v>#N/A</v>
      </c>
      <c r="O1287" s="9" t="e">
        <v>#N/A</v>
      </c>
      <c r="P1287" s="9" t="e">
        <v>#N/A</v>
      </c>
      <c r="Q1287" s="9" t="e">
        <v>#N/A</v>
      </c>
      <c r="R1287" s="9" t="e">
        <v>#N/A</v>
      </c>
      <c r="S1287" s="9" t="e">
        <v>#N/A</v>
      </c>
      <c r="T1287" s="9" t="e">
        <v>#N/A</v>
      </c>
    </row>
    <row r="1288" spans="1:20" x14ac:dyDescent="0.35">
      <c r="A1288">
        <f t="shared" si="41"/>
        <v>1288</v>
      </c>
      <c r="B1288" s="3" t="s">
        <v>70</v>
      </c>
      <c r="C1288" s="3" t="s">
        <v>75</v>
      </c>
      <c r="D1288" s="3" t="s">
        <v>36</v>
      </c>
      <c r="E1288">
        <v>2026</v>
      </c>
      <c r="F1288" s="3" t="str">
        <f t="shared" si="40"/>
        <v>AElevBOX C2026</v>
      </c>
      <c r="G1288" s="9" t="e">
        <v>#N/A</v>
      </c>
      <c r="H1288" s="9" t="e">
        <v>#N/A</v>
      </c>
      <c r="I1288" s="9" t="e">
        <v>#N/A</v>
      </c>
      <c r="J1288" s="9" t="e">
        <v>#N/A</v>
      </c>
      <c r="K1288" s="9" t="e">
        <v>#N/A</v>
      </c>
      <c r="L1288" s="9" t="e">
        <v>#N/A</v>
      </c>
      <c r="M1288" s="9" t="e">
        <v>#N/A</v>
      </c>
      <c r="N1288" s="9" t="e">
        <v>#N/A</v>
      </c>
      <c r="O1288" s="9" t="e">
        <v>#N/A</v>
      </c>
      <c r="P1288" s="9" t="e">
        <v>#N/A</v>
      </c>
      <c r="Q1288" s="9" t="e">
        <v>#N/A</v>
      </c>
      <c r="R1288" s="9" t="e">
        <v>#N/A</v>
      </c>
      <c r="S1288" s="9" t="e">
        <v>#N/A</v>
      </c>
      <c r="T1288" s="9" t="e">
        <v>#N/A</v>
      </c>
    </row>
    <row r="1289" spans="1:20" x14ac:dyDescent="0.35">
      <c r="A1289">
        <f t="shared" si="41"/>
        <v>1289</v>
      </c>
      <c r="B1289" s="3" t="s">
        <v>70</v>
      </c>
      <c r="C1289" s="3" t="s">
        <v>75</v>
      </c>
      <c r="D1289" s="3" t="s">
        <v>36</v>
      </c>
      <c r="E1289">
        <v>2027</v>
      </c>
      <c r="F1289" s="3" t="str">
        <f t="shared" si="40"/>
        <v>AElevBOX C2027</v>
      </c>
      <c r="G1289" s="9" t="e">
        <v>#N/A</v>
      </c>
      <c r="H1289" s="9" t="e">
        <v>#N/A</v>
      </c>
      <c r="I1289" s="9" t="e">
        <v>#N/A</v>
      </c>
      <c r="J1289" s="9" t="e">
        <v>#N/A</v>
      </c>
      <c r="K1289" s="9" t="e">
        <v>#N/A</v>
      </c>
      <c r="L1289" s="9" t="e">
        <v>#N/A</v>
      </c>
      <c r="M1289" s="9" t="e">
        <v>#N/A</v>
      </c>
      <c r="N1289" s="9" t="e">
        <v>#N/A</v>
      </c>
      <c r="O1289" s="9" t="e">
        <v>#N/A</v>
      </c>
      <c r="P1289" s="9" t="e">
        <v>#N/A</v>
      </c>
      <c r="Q1289" s="9" t="e">
        <v>#N/A</v>
      </c>
      <c r="R1289" s="9" t="e">
        <v>#N/A</v>
      </c>
      <c r="S1289" s="9" t="e">
        <v>#N/A</v>
      </c>
      <c r="T1289" s="9" t="e">
        <v>#N/A</v>
      </c>
    </row>
    <row r="1290" spans="1:20" x14ac:dyDescent="0.35">
      <c r="A1290">
        <f t="shared" si="41"/>
        <v>1290</v>
      </c>
      <c r="B1290" s="3" t="s">
        <v>70</v>
      </c>
      <c r="C1290" s="3" t="s">
        <v>75</v>
      </c>
      <c r="D1290" s="3" t="s">
        <v>36</v>
      </c>
      <c r="E1290">
        <v>2028</v>
      </c>
      <c r="F1290" s="3" t="str">
        <f t="shared" si="40"/>
        <v>AElevBOX C2028</v>
      </c>
      <c r="G1290" s="9" t="e">
        <v>#N/A</v>
      </c>
      <c r="H1290" s="9" t="e">
        <v>#N/A</v>
      </c>
      <c r="I1290" s="9" t="e">
        <v>#N/A</v>
      </c>
      <c r="J1290" s="9" t="e">
        <v>#N/A</v>
      </c>
      <c r="K1290" s="9" t="e">
        <v>#N/A</v>
      </c>
      <c r="L1290" s="9" t="e">
        <v>#N/A</v>
      </c>
      <c r="M1290" s="9" t="e">
        <v>#N/A</v>
      </c>
      <c r="N1290" s="9" t="e">
        <v>#N/A</v>
      </c>
      <c r="O1290" s="9" t="e">
        <v>#N/A</v>
      </c>
      <c r="P1290" s="9" t="e">
        <v>#N/A</v>
      </c>
      <c r="Q1290" s="9" t="e">
        <v>#N/A</v>
      </c>
      <c r="R1290" s="9" t="e">
        <v>#N/A</v>
      </c>
      <c r="S1290" s="9" t="e">
        <v>#N/A</v>
      </c>
      <c r="T1290" s="9" t="e">
        <v>#N/A</v>
      </c>
    </row>
    <row r="1291" spans="1:20" x14ac:dyDescent="0.35">
      <c r="A1291">
        <f t="shared" si="41"/>
        <v>1291</v>
      </c>
      <c r="B1291" s="3" t="s">
        <v>70</v>
      </c>
      <c r="C1291" s="3" t="s">
        <v>75</v>
      </c>
      <c r="D1291" s="3" t="s">
        <v>36</v>
      </c>
      <c r="E1291">
        <v>2029</v>
      </c>
      <c r="F1291" s="3" t="str">
        <f t="shared" si="40"/>
        <v>AElevBOX C2029</v>
      </c>
      <c r="G1291" s="9" t="e">
        <v>#N/A</v>
      </c>
      <c r="H1291" s="9" t="e">
        <v>#N/A</v>
      </c>
      <c r="I1291" s="9" t="e">
        <v>#N/A</v>
      </c>
      <c r="J1291" s="9" t="e">
        <v>#N/A</v>
      </c>
      <c r="K1291" s="9" t="e">
        <v>#N/A</v>
      </c>
      <c r="L1291" s="9" t="e">
        <v>#N/A</v>
      </c>
      <c r="M1291" s="9" t="e">
        <v>#N/A</v>
      </c>
      <c r="N1291" s="9" t="e">
        <v>#N/A</v>
      </c>
      <c r="O1291" s="9" t="e">
        <v>#N/A</v>
      </c>
      <c r="P1291" s="9" t="e">
        <v>#N/A</v>
      </c>
      <c r="Q1291" s="9" t="e">
        <v>#N/A</v>
      </c>
      <c r="R1291" s="9" t="e">
        <v>#N/A</v>
      </c>
      <c r="S1291" s="9" t="e">
        <v>#N/A</v>
      </c>
      <c r="T1291" s="9" t="e">
        <v>#N/A</v>
      </c>
    </row>
    <row r="1292" spans="1:20" x14ac:dyDescent="0.35">
      <c r="A1292">
        <f t="shared" si="41"/>
        <v>1292</v>
      </c>
      <c r="B1292" s="3" t="s">
        <v>70</v>
      </c>
      <c r="C1292" s="3" t="s">
        <v>75</v>
      </c>
      <c r="D1292" s="3" t="s">
        <v>37</v>
      </c>
      <c r="E1292">
        <v>2020</v>
      </c>
      <c r="F1292" s="3" t="str">
        <f t="shared" si="40"/>
        <v>AElevBOUND2020</v>
      </c>
      <c r="G1292" s="9" t="e">
        <v>#N/A</v>
      </c>
      <c r="H1292" s="9" t="e">
        <v>#N/A</v>
      </c>
      <c r="I1292" s="9" t="e">
        <v>#N/A</v>
      </c>
      <c r="J1292" s="9" t="e">
        <v>#N/A</v>
      </c>
      <c r="K1292" s="9" t="e">
        <v>#N/A</v>
      </c>
      <c r="L1292" s="9" t="e">
        <v>#N/A</v>
      </c>
      <c r="M1292" s="9" t="e">
        <v>#N/A</v>
      </c>
      <c r="N1292" s="9" t="e">
        <v>#N/A</v>
      </c>
      <c r="O1292" s="9" t="e">
        <v>#N/A</v>
      </c>
      <c r="P1292" s="9" t="e">
        <v>#N/A</v>
      </c>
      <c r="Q1292" s="9" t="e">
        <v>#N/A</v>
      </c>
      <c r="R1292" s="9" t="e">
        <v>#N/A</v>
      </c>
      <c r="S1292" s="9" t="e">
        <v>#N/A</v>
      </c>
      <c r="T1292" s="9" t="e">
        <v>#N/A</v>
      </c>
    </row>
    <row r="1293" spans="1:20" x14ac:dyDescent="0.35">
      <c r="A1293">
        <f t="shared" si="41"/>
        <v>1293</v>
      </c>
      <c r="B1293" s="3" t="s">
        <v>70</v>
      </c>
      <c r="C1293" s="3" t="s">
        <v>75</v>
      </c>
      <c r="D1293" s="3" t="s">
        <v>37</v>
      </c>
      <c r="E1293">
        <v>2021</v>
      </c>
      <c r="F1293" s="3" t="str">
        <f t="shared" si="40"/>
        <v>AElevBOUND2021</v>
      </c>
      <c r="G1293" s="9" t="e">
        <v>#N/A</v>
      </c>
      <c r="H1293" s="9" t="e">
        <v>#N/A</v>
      </c>
      <c r="I1293" s="9" t="e">
        <v>#N/A</v>
      </c>
      <c r="J1293" s="9" t="e">
        <v>#N/A</v>
      </c>
      <c r="K1293" s="9" t="e">
        <v>#N/A</v>
      </c>
      <c r="L1293" s="9" t="e">
        <v>#N/A</v>
      </c>
      <c r="M1293" s="9" t="e">
        <v>#N/A</v>
      </c>
      <c r="N1293" s="9" t="e">
        <v>#N/A</v>
      </c>
      <c r="O1293" s="9" t="e">
        <v>#N/A</v>
      </c>
      <c r="P1293" s="9" t="e">
        <v>#N/A</v>
      </c>
      <c r="Q1293" s="9" t="e">
        <v>#N/A</v>
      </c>
      <c r="R1293" s="9" t="e">
        <v>#N/A</v>
      </c>
      <c r="S1293" s="9" t="e">
        <v>#N/A</v>
      </c>
      <c r="T1293" s="9" t="e">
        <v>#N/A</v>
      </c>
    </row>
    <row r="1294" spans="1:20" x14ac:dyDescent="0.35">
      <c r="A1294">
        <f t="shared" si="41"/>
        <v>1294</v>
      </c>
      <c r="B1294" s="3" t="s">
        <v>70</v>
      </c>
      <c r="C1294" s="3" t="s">
        <v>75</v>
      </c>
      <c r="D1294" s="3" t="s">
        <v>37</v>
      </c>
      <c r="E1294">
        <v>2022</v>
      </c>
      <c r="F1294" s="3" t="str">
        <f t="shared" si="40"/>
        <v>AElevBOUND2022</v>
      </c>
      <c r="G1294" s="9" t="e">
        <v>#N/A</v>
      </c>
      <c r="H1294" s="9" t="e">
        <v>#N/A</v>
      </c>
      <c r="I1294" s="9" t="e">
        <v>#N/A</v>
      </c>
      <c r="J1294" s="9" t="e">
        <v>#N/A</v>
      </c>
      <c r="K1294" s="9" t="e">
        <v>#N/A</v>
      </c>
      <c r="L1294" s="9" t="e">
        <v>#N/A</v>
      </c>
      <c r="M1294" s="9" t="e">
        <v>#N/A</v>
      </c>
      <c r="N1294" s="9" t="e">
        <v>#N/A</v>
      </c>
      <c r="O1294" s="9" t="e">
        <v>#N/A</v>
      </c>
      <c r="P1294" s="9" t="e">
        <v>#N/A</v>
      </c>
      <c r="Q1294" s="9" t="e">
        <v>#N/A</v>
      </c>
      <c r="R1294" s="9" t="e">
        <v>#N/A</v>
      </c>
      <c r="S1294" s="9" t="e">
        <v>#N/A</v>
      </c>
      <c r="T1294" s="9" t="e">
        <v>#N/A</v>
      </c>
    </row>
    <row r="1295" spans="1:20" x14ac:dyDescent="0.35">
      <c r="A1295">
        <f t="shared" si="41"/>
        <v>1295</v>
      </c>
      <c r="B1295" s="3" t="s">
        <v>70</v>
      </c>
      <c r="C1295" s="3" t="s">
        <v>75</v>
      </c>
      <c r="D1295" s="3" t="s">
        <v>37</v>
      </c>
      <c r="E1295">
        <v>2023</v>
      </c>
      <c r="F1295" s="3" t="str">
        <f t="shared" si="40"/>
        <v>AElevBOUND2023</v>
      </c>
      <c r="G1295" s="9" t="e">
        <v>#N/A</v>
      </c>
      <c r="H1295" s="9" t="e">
        <v>#N/A</v>
      </c>
      <c r="I1295" s="9" t="e">
        <v>#N/A</v>
      </c>
      <c r="J1295" s="9" t="e">
        <v>#N/A</v>
      </c>
      <c r="K1295" s="9" t="e">
        <v>#N/A</v>
      </c>
      <c r="L1295" s="9" t="e">
        <v>#N/A</v>
      </c>
      <c r="M1295" s="9" t="e">
        <v>#N/A</v>
      </c>
      <c r="N1295" s="9" t="e">
        <v>#N/A</v>
      </c>
      <c r="O1295" s="9" t="e">
        <v>#N/A</v>
      </c>
      <c r="P1295" s="9" t="e">
        <v>#N/A</v>
      </c>
      <c r="Q1295" s="9" t="e">
        <v>#N/A</v>
      </c>
      <c r="R1295" s="9" t="e">
        <v>#N/A</v>
      </c>
      <c r="S1295" s="9" t="e">
        <v>#N/A</v>
      </c>
      <c r="T1295" s="9" t="e">
        <v>#N/A</v>
      </c>
    </row>
    <row r="1296" spans="1:20" x14ac:dyDescent="0.35">
      <c r="A1296">
        <f t="shared" si="41"/>
        <v>1296</v>
      </c>
      <c r="B1296" s="3" t="s">
        <v>70</v>
      </c>
      <c r="C1296" s="3" t="s">
        <v>75</v>
      </c>
      <c r="D1296" s="3" t="s">
        <v>37</v>
      </c>
      <c r="E1296">
        <v>2024</v>
      </c>
      <c r="F1296" s="3" t="str">
        <f t="shared" si="40"/>
        <v>AElevBOUND2024</v>
      </c>
      <c r="G1296" s="9" t="e">
        <v>#N/A</v>
      </c>
      <c r="H1296" s="9" t="e">
        <v>#N/A</v>
      </c>
      <c r="I1296" s="9" t="e">
        <v>#N/A</v>
      </c>
      <c r="J1296" s="9" t="e">
        <v>#N/A</v>
      </c>
      <c r="K1296" s="9" t="e">
        <v>#N/A</v>
      </c>
      <c r="L1296" s="9" t="e">
        <v>#N/A</v>
      </c>
      <c r="M1296" s="9" t="e">
        <v>#N/A</v>
      </c>
      <c r="N1296" s="9" t="e">
        <v>#N/A</v>
      </c>
      <c r="O1296" s="9" t="e">
        <v>#N/A</v>
      </c>
      <c r="P1296" s="9" t="e">
        <v>#N/A</v>
      </c>
      <c r="Q1296" s="9" t="e">
        <v>#N/A</v>
      </c>
      <c r="R1296" s="9" t="e">
        <v>#N/A</v>
      </c>
      <c r="S1296" s="9" t="e">
        <v>#N/A</v>
      </c>
      <c r="T1296" s="9" t="e">
        <v>#N/A</v>
      </c>
    </row>
    <row r="1297" spans="1:20" x14ac:dyDescent="0.35">
      <c r="A1297">
        <f t="shared" si="41"/>
        <v>1297</v>
      </c>
      <c r="B1297" s="3" t="s">
        <v>70</v>
      </c>
      <c r="C1297" s="3" t="s">
        <v>75</v>
      </c>
      <c r="D1297" s="3" t="s">
        <v>37</v>
      </c>
      <c r="E1297">
        <v>2025</v>
      </c>
      <c r="F1297" s="3" t="str">
        <f t="shared" si="40"/>
        <v>AElevBOUND2025</v>
      </c>
      <c r="G1297" s="9" t="e">
        <v>#N/A</v>
      </c>
      <c r="H1297" s="9" t="e">
        <v>#N/A</v>
      </c>
      <c r="I1297" s="9" t="e">
        <v>#N/A</v>
      </c>
      <c r="J1297" s="9" t="e">
        <v>#N/A</v>
      </c>
      <c r="K1297" s="9" t="e">
        <v>#N/A</v>
      </c>
      <c r="L1297" s="9" t="e">
        <v>#N/A</v>
      </c>
      <c r="M1297" s="9" t="e">
        <v>#N/A</v>
      </c>
      <c r="N1297" s="9" t="e">
        <v>#N/A</v>
      </c>
      <c r="O1297" s="9" t="e">
        <v>#N/A</v>
      </c>
      <c r="P1297" s="9" t="e">
        <v>#N/A</v>
      </c>
      <c r="Q1297" s="9" t="e">
        <v>#N/A</v>
      </c>
      <c r="R1297" s="9" t="e">
        <v>#N/A</v>
      </c>
      <c r="S1297" s="9" t="e">
        <v>#N/A</v>
      </c>
      <c r="T1297" s="9" t="e">
        <v>#N/A</v>
      </c>
    </row>
    <row r="1298" spans="1:20" x14ac:dyDescent="0.35">
      <c r="A1298">
        <f t="shared" si="41"/>
        <v>1298</v>
      </c>
      <c r="B1298" s="3" t="s">
        <v>70</v>
      </c>
      <c r="C1298" s="3" t="s">
        <v>75</v>
      </c>
      <c r="D1298" s="3" t="s">
        <v>37</v>
      </c>
      <c r="E1298">
        <v>2026</v>
      </c>
      <c r="F1298" s="3" t="str">
        <f t="shared" si="40"/>
        <v>AElevBOUND2026</v>
      </c>
      <c r="G1298" s="9" t="e">
        <v>#N/A</v>
      </c>
      <c r="H1298" s="9" t="e">
        <v>#N/A</v>
      </c>
      <c r="I1298" s="9" t="e">
        <v>#N/A</v>
      </c>
      <c r="J1298" s="9" t="e">
        <v>#N/A</v>
      </c>
      <c r="K1298" s="9" t="e">
        <v>#N/A</v>
      </c>
      <c r="L1298" s="9" t="e">
        <v>#N/A</v>
      </c>
      <c r="M1298" s="9" t="e">
        <v>#N/A</v>
      </c>
      <c r="N1298" s="9" t="e">
        <v>#N/A</v>
      </c>
      <c r="O1298" s="9" t="e">
        <v>#N/A</v>
      </c>
      <c r="P1298" s="9" t="e">
        <v>#N/A</v>
      </c>
      <c r="Q1298" s="9" t="e">
        <v>#N/A</v>
      </c>
      <c r="R1298" s="9" t="e">
        <v>#N/A</v>
      </c>
      <c r="S1298" s="9" t="e">
        <v>#N/A</v>
      </c>
      <c r="T1298" s="9" t="e">
        <v>#N/A</v>
      </c>
    </row>
    <row r="1299" spans="1:20" x14ac:dyDescent="0.35">
      <c r="A1299">
        <f t="shared" si="41"/>
        <v>1299</v>
      </c>
      <c r="B1299" s="3" t="s">
        <v>70</v>
      </c>
      <c r="C1299" s="3" t="s">
        <v>75</v>
      </c>
      <c r="D1299" s="3" t="s">
        <v>37</v>
      </c>
      <c r="E1299">
        <v>2027</v>
      </c>
      <c r="F1299" s="3" t="str">
        <f t="shared" si="40"/>
        <v>AElevBOUND2027</v>
      </c>
      <c r="G1299" s="9" t="e">
        <v>#N/A</v>
      </c>
      <c r="H1299" s="9" t="e">
        <v>#N/A</v>
      </c>
      <c r="I1299" s="9" t="e">
        <v>#N/A</v>
      </c>
      <c r="J1299" s="9" t="e">
        <v>#N/A</v>
      </c>
      <c r="K1299" s="9" t="e">
        <v>#N/A</v>
      </c>
      <c r="L1299" s="9" t="e">
        <v>#N/A</v>
      </c>
      <c r="M1299" s="9" t="e">
        <v>#N/A</v>
      </c>
      <c r="N1299" s="9" t="e">
        <v>#N/A</v>
      </c>
      <c r="O1299" s="9" t="e">
        <v>#N/A</v>
      </c>
      <c r="P1299" s="9" t="e">
        <v>#N/A</v>
      </c>
      <c r="Q1299" s="9" t="e">
        <v>#N/A</v>
      </c>
      <c r="R1299" s="9" t="e">
        <v>#N/A</v>
      </c>
      <c r="S1299" s="9" t="e">
        <v>#N/A</v>
      </c>
      <c r="T1299" s="9" t="e">
        <v>#N/A</v>
      </c>
    </row>
    <row r="1300" spans="1:20" x14ac:dyDescent="0.35">
      <c r="A1300">
        <f t="shared" si="41"/>
        <v>1300</v>
      </c>
      <c r="B1300" s="3" t="s">
        <v>70</v>
      </c>
      <c r="C1300" s="3" t="s">
        <v>75</v>
      </c>
      <c r="D1300" s="3" t="s">
        <v>37</v>
      </c>
      <c r="E1300">
        <v>2028</v>
      </c>
      <c r="F1300" s="3" t="str">
        <f t="shared" si="40"/>
        <v>AElevBOUND2028</v>
      </c>
      <c r="G1300" s="9" t="e">
        <v>#N/A</v>
      </c>
      <c r="H1300" s="9" t="e">
        <v>#N/A</v>
      </c>
      <c r="I1300" s="9" t="e">
        <v>#N/A</v>
      </c>
      <c r="J1300" s="9" t="e">
        <v>#N/A</v>
      </c>
      <c r="K1300" s="9" t="e">
        <v>#N/A</v>
      </c>
      <c r="L1300" s="9" t="e">
        <v>#N/A</v>
      </c>
      <c r="M1300" s="9" t="e">
        <v>#N/A</v>
      </c>
      <c r="N1300" s="9" t="e">
        <v>#N/A</v>
      </c>
      <c r="O1300" s="9" t="e">
        <v>#N/A</v>
      </c>
      <c r="P1300" s="9" t="e">
        <v>#N/A</v>
      </c>
      <c r="Q1300" s="9" t="e">
        <v>#N/A</v>
      </c>
      <c r="R1300" s="9" t="e">
        <v>#N/A</v>
      </c>
      <c r="S1300" s="9" t="e">
        <v>#N/A</v>
      </c>
      <c r="T1300" s="9" t="e">
        <v>#N/A</v>
      </c>
    </row>
    <row r="1301" spans="1:20" x14ac:dyDescent="0.35">
      <c r="A1301">
        <f t="shared" si="41"/>
        <v>1301</v>
      </c>
      <c r="B1301" s="3" t="s">
        <v>70</v>
      </c>
      <c r="C1301" s="3" t="s">
        <v>75</v>
      </c>
      <c r="D1301" s="3" t="s">
        <v>37</v>
      </c>
      <c r="E1301">
        <v>2029</v>
      </c>
      <c r="F1301" s="3" t="str">
        <f t="shared" si="40"/>
        <v>AElevBOUND2029</v>
      </c>
      <c r="G1301" s="9" t="e">
        <v>#N/A</v>
      </c>
      <c r="H1301" s="9" t="e">
        <v>#N/A</v>
      </c>
      <c r="I1301" s="9" t="e">
        <v>#N/A</v>
      </c>
      <c r="J1301" s="9" t="e">
        <v>#N/A</v>
      </c>
      <c r="K1301" s="9" t="e">
        <v>#N/A</v>
      </c>
      <c r="L1301" s="9" t="e">
        <v>#N/A</v>
      </c>
      <c r="M1301" s="9" t="e">
        <v>#N/A</v>
      </c>
      <c r="N1301" s="9" t="e">
        <v>#N/A</v>
      </c>
      <c r="O1301" s="9" t="e">
        <v>#N/A</v>
      </c>
      <c r="P1301" s="9" t="e">
        <v>#N/A</v>
      </c>
      <c r="Q1301" s="9" t="e">
        <v>#N/A</v>
      </c>
      <c r="R1301" s="9" t="e">
        <v>#N/A</v>
      </c>
      <c r="S1301" s="9" t="e">
        <v>#N/A</v>
      </c>
      <c r="T1301" s="9" t="e">
        <v>#N/A</v>
      </c>
    </row>
    <row r="1302" spans="1:20" x14ac:dyDescent="0.35">
      <c r="A1302">
        <f t="shared" si="41"/>
        <v>1302</v>
      </c>
      <c r="B1302" s="3" t="s">
        <v>70</v>
      </c>
      <c r="C1302" s="3" t="s">
        <v>75</v>
      </c>
      <c r="D1302" s="3" t="s">
        <v>38</v>
      </c>
      <c r="E1302">
        <v>2020</v>
      </c>
      <c r="F1302" s="3" t="str">
        <f t="shared" si="40"/>
        <v>AElev7-MILE2020</v>
      </c>
      <c r="G1302" s="9" t="e">
        <v>#N/A</v>
      </c>
      <c r="H1302" s="9" t="e">
        <v>#N/A</v>
      </c>
      <c r="I1302" s="9" t="e">
        <v>#N/A</v>
      </c>
      <c r="J1302" s="9" t="e">
        <v>#N/A</v>
      </c>
      <c r="K1302" s="9" t="e">
        <v>#N/A</v>
      </c>
      <c r="L1302" s="9" t="e">
        <v>#N/A</v>
      </c>
      <c r="M1302" s="9" t="e">
        <v>#N/A</v>
      </c>
      <c r="N1302" s="9" t="e">
        <v>#N/A</v>
      </c>
      <c r="O1302" s="9" t="e">
        <v>#N/A</v>
      </c>
      <c r="P1302" s="9" t="e">
        <v>#N/A</v>
      </c>
      <c r="Q1302" s="9" t="e">
        <v>#N/A</v>
      </c>
      <c r="R1302" s="9" t="e">
        <v>#N/A</v>
      </c>
      <c r="S1302" s="9" t="e">
        <v>#N/A</v>
      </c>
      <c r="T1302" s="9" t="e">
        <v>#N/A</v>
      </c>
    </row>
    <row r="1303" spans="1:20" x14ac:dyDescent="0.35">
      <c r="A1303">
        <f t="shared" si="41"/>
        <v>1303</v>
      </c>
      <c r="B1303" s="3" t="s">
        <v>70</v>
      </c>
      <c r="C1303" s="3" t="s">
        <v>75</v>
      </c>
      <c r="D1303" s="3" t="s">
        <v>38</v>
      </c>
      <c r="E1303">
        <v>2021</v>
      </c>
      <c r="F1303" s="3" t="str">
        <f t="shared" si="40"/>
        <v>AElev7-MILE2021</v>
      </c>
      <c r="G1303" s="9" t="e">
        <v>#N/A</v>
      </c>
      <c r="H1303" s="9" t="e">
        <v>#N/A</v>
      </c>
      <c r="I1303" s="9" t="e">
        <v>#N/A</v>
      </c>
      <c r="J1303" s="9" t="e">
        <v>#N/A</v>
      </c>
      <c r="K1303" s="9" t="e">
        <v>#N/A</v>
      </c>
      <c r="L1303" s="9" t="e">
        <v>#N/A</v>
      </c>
      <c r="M1303" s="9" t="e">
        <v>#N/A</v>
      </c>
      <c r="N1303" s="9" t="e">
        <v>#N/A</v>
      </c>
      <c r="O1303" s="9" t="e">
        <v>#N/A</v>
      </c>
      <c r="P1303" s="9" t="e">
        <v>#N/A</v>
      </c>
      <c r="Q1303" s="9" t="e">
        <v>#N/A</v>
      </c>
      <c r="R1303" s="9" t="e">
        <v>#N/A</v>
      </c>
      <c r="S1303" s="9" t="e">
        <v>#N/A</v>
      </c>
      <c r="T1303" s="9" t="e">
        <v>#N/A</v>
      </c>
    </row>
    <row r="1304" spans="1:20" x14ac:dyDescent="0.35">
      <c r="A1304">
        <f t="shared" si="41"/>
        <v>1304</v>
      </c>
      <c r="B1304" s="3" t="s">
        <v>70</v>
      </c>
      <c r="C1304" s="3" t="s">
        <v>75</v>
      </c>
      <c r="D1304" s="3" t="s">
        <v>38</v>
      </c>
      <c r="E1304">
        <v>2022</v>
      </c>
      <c r="F1304" s="3" t="str">
        <f t="shared" si="40"/>
        <v>AElev7-MILE2022</v>
      </c>
      <c r="G1304" s="9" t="e">
        <v>#N/A</v>
      </c>
      <c r="H1304" s="9" t="e">
        <v>#N/A</v>
      </c>
      <c r="I1304" s="9" t="e">
        <v>#N/A</v>
      </c>
      <c r="J1304" s="9" t="e">
        <v>#N/A</v>
      </c>
      <c r="K1304" s="9" t="e">
        <v>#N/A</v>
      </c>
      <c r="L1304" s="9" t="e">
        <v>#N/A</v>
      </c>
      <c r="M1304" s="9" t="e">
        <v>#N/A</v>
      </c>
      <c r="N1304" s="9" t="e">
        <v>#N/A</v>
      </c>
      <c r="O1304" s="9" t="e">
        <v>#N/A</v>
      </c>
      <c r="P1304" s="9" t="e">
        <v>#N/A</v>
      </c>
      <c r="Q1304" s="9" t="e">
        <v>#N/A</v>
      </c>
      <c r="R1304" s="9" t="e">
        <v>#N/A</v>
      </c>
      <c r="S1304" s="9" t="e">
        <v>#N/A</v>
      </c>
      <c r="T1304" s="9" t="e">
        <v>#N/A</v>
      </c>
    </row>
    <row r="1305" spans="1:20" x14ac:dyDescent="0.35">
      <c r="A1305">
        <f t="shared" si="41"/>
        <v>1305</v>
      </c>
      <c r="B1305" s="3" t="s">
        <v>70</v>
      </c>
      <c r="C1305" s="3" t="s">
        <v>75</v>
      </c>
      <c r="D1305" s="3" t="s">
        <v>38</v>
      </c>
      <c r="E1305">
        <v>2023</v>
      </c>
      <c r="F1305" s="3" t="str">
        <f t="shared" si="40"/>
        <v>AElev7-MILE2023</v>
      </c>
      <c r="G1305" s="9" t="e">
        <v>#N/A</v>
      </c>
      <c r="H1305" s="9" t="e">
        <v>#N/A</v>
      </c>
      <c r="I1305" s="9" t="e">
        <v>#N/A</v>
      </c>
      <c r="J1305" s="9" t="e">
        <v>#N/A</v>
      </c>
      <c r="K1305" s="9" t="e">
        <v>#N/A</v>
      </c>
      <c r="L1305" s="9" t="e">
        <v>#N/A</v>
      </c>
      <c r="M1305" s="9" t="e">
        <v>#N/A</v>
      </c>
      <c r="N1305" s="9" t="e">
        <v>#N/A</v>
      </c>
      <c r="O1305" s="9" t="e">
        <v>#N/A</v>
      </c>
      <c r="P1305" s="9" t="e">
        <v>#N/A</v>
      </c>
      <c r="Q1305" s="9" t="e">
        <v>#N/A</v>
      </c>
      <c r="R1305" s="9" t="e">
        <v>#N/A</v>
      </c>
      <c r="S1305" s="9" t="e">
        <v>#N/A</v>
      </c>
      <c r="T1305" s="9" t="e">
        <v>#N/A</v>
      </c>
    </row>
    <row r="1306" spans="1:20" x14ac:dyDescent="0.35">
      <c r="A1306">
        <f t="shared" si="41"/>
        <v>1306</v>
      </c>
      <c r="B1306" s="3" t="s">
        <v>70</v>
      </c>
      <c r="C1306" s="3" t="s">
        <v>75</v>
      </c>
      <c r="D1306" s="3" t="s">
        <v>38</v>
      </c>
      <c r="E1306">
        <v>2024</v>
      </c>
      <c r="F1306" s="3" t="str">
        <f t="shared" si="40"/>
        <v>AElev7-MILE2024</v>
      </c>
      <c r="G1306" s="9" t="e">
        <v>#N/A</v>
      </c>
      <c r="H1306" s="9" t="e">
        <v>#N/A</v>
      </c>
      <c r="I1306" s="9" t="e">
        <v>#N/A</v>
      </c>
      <c r="J1306" s="9" t="e">
        <v>#N/A</v>
      </c>
      <c r="K1306" s="9" t="e">
        <v>#N/A</v>
      </c>
      <c r="L1306" s="9" t="e">
        <v>#N/A</v>
      </c>
      <c r="M1306" s="9" t="e">
        <v>#N/A</v>
      </c>
      <c r="N1306" s="9" t="e">
        <v>#N/A</v>
      </c>
      <c r="O1306" s="9" t="e">
        <v>#N/A</v>
      </c>
      <c r="P1306" s="9" t="e">
        <v>#N/A</v>
      </c>
      <c r="Q1306" s="9" t="e">
        <v>#N/A</v>
      </c>
      <c r="R1306" s="9" t="e">
        <v>#N/A</v>
      </c>
      <c r="S1306" s="9" t="e">
        <v>#N/A</v>
      </c>
      <c r="T1306" s="9" t="e">
        <v>#N/A</v>
      </c>
    </row>
    <row r="1307" spans="1:20" x14ac:dyDescent="0.35">
      <c r="A1307">
        <f t="shared" si="41"/>
        <v>1307</v>
      </c>
      <c r="B1307" s="3" t="s">
        <v>70</v>
      </c>
      <c r="C1307" s="3" t="s">
        <v>75</v>
      </c>
      <c r="D1307" s="3" t="s">
        <v>38</v>
      </c>
      <c r="E1307">
        <v>2025</v>
      </c>
      <c r="F1307" s="3" t="str">
        <f t="shared" si="40"/>
        <v>AElev7-MILE2025</v>
      </c>
      <c r="G1307" s="9" t="e">
        <v>#N/A</v>
      </c>
      <c r="H1307" s="9" t="e">
        <v>#N/A</v>
      </c>
      <c r="I1307" s="9" t="e">
        <v>#N/A</v>
      </c>
      <c r="J1307" s="9" t="e">
        <v>#N/A</v>
      </c>
      <c r="K1307" s="9" t="e">
        <v>#N/A</v>
      </c>
      <c r="L1307" s="9" t="e">
        <v>#N/A</v>
      </c>
      <c r="M1307" s="9" t="e">
        <v>#N/A</v>
      </c>
      <c r="N1307" s="9" t="e">
        <v>#N/A</v>
      </c>
      <c r="O1307" s="9" t="e">
        <v>#N/A</v>
      </c>
      <c r="P1307" s="9" t="e">
        <v>#N/A</v>
      </c>
      <c r="Q1307" s="9" t="e">
        <v>#N/A</v>
      </c>
      <c r="R1307" s="9" t="e">
        <v>#N/A</v>
      </c>
      <c r="S1307" s="9" t="e">
        <v>#N/A</v>
      </c>
      <c r="T1307" s="9" t="e">
        <v>#N/A</v>
      </c>
    </row>
    <row r="1308" spans="1:20" x14ac:dyDescent="0.35">
      <c r="A1308">
        <f t="shared" si="41"/>
        <v>1308</v>
      </c>
      <c r="B1308" s="3" t="s">
        <v>70</v>
      </c>
      <c r="C1308" s="3" t="s">
        <v>75</v>
      </c>
      <c r="D1308" s="3" t="s">
        <v>38</v>
      </c>
      <c r="E1308">
        <v>2026</v>
      </c>
      <c r="F1308" s="3" t="str">
        <f t="shared" si="40"/>
        <v>AElev7-MILE2026</v>
      </c>
      <c r="G1308" s="9" t="e">
        <v>#N/A</v>
      </c>
      <c r="H1308" s="9" t="e">
        <v>#N/A</v>
      </c>
      <c r="I1308" s="9" t="e">
        <v>#N/A</v>
      </c>
      <c r="J1308" s="9" t="e">
        <v>#N/A</v>
      </c>
      <c r="K1308" s="9" t="e">
        <v>#N/A</v>
      </c>
      <c r="L1308" s="9" t="e">
        <v>#N/A</v>
      </c>
      <c r="M1308" s="9" t="e">
        <v>#N/A</v>
      </c>
      <c r="N1308" s="9" t="e">
        <v>#N/A</v>
      </c>
      <c r="O1308" s="9" t="e">
        <v>#N/A</v>
      </c>
      <c r="P1308" s="9" t="e">
        <v>#N/A</v>
      </c>
      <c r="Q1308" s="9" t="e">
        <v>#N/A</v>
      </c>
      <c r="R1308" s="9" t="e">
        <v>#N/A</v>
      </c>
      <c r="S1308" s="9" t="e">
        <v>#N/A</v>
      </c>
      <c r="T1308" s="9" t="e">
        <v>#N/A</v>
      </c>
    </row>
    <row r="1309" spans="1:20" x14ac:dyDescent="0.35">
      <c r="A1309">
        <f t="shared" si="41"/>
        <v>1309</v>
      </c>
      <c r="B1309" s="3" t="s">
        <v>70</v>
      </c>
      <c r="C1309" s="3" t="s">
        <v>75</v>
      </c>
      <c r="D1309" s="3" t="s">
        <v>38</v>
      </c>
      <c r="E1309">
        <v>2027</v>
      </c>
      <c r="F1309" s="3" t="str">
        <f t="shared" si="40"/>
        <v>AElev7-MILE2027</v>
      </c>
      <c r="G1309" s="9" t="e">
        <v>#N/A</v>
      </c>
      <c r="H1309" s="9" t="e">
        <v>#N/A</v>
      </c>
      <c r="I1309" s="9" t="e">
        <v>#N/A</v>
      </c>
      <c r="J1309" s="9" t="e">
        <v>#N/A</v>
      </c>
      <c r="K1309" s="9" t="e">
        <v>#N/A</v>
      </c>
      <c r="L1309" s="9" t="e">
        <v>#N/A</v>
      </c>
      <c r="M1309" s="9" t="e">
        <v>#N/A</v>
      </c>
      <c r="N1309" s="9" t="e">
        <v>#N/A</v>
      </c>
      <c r="O1309" s="9" t="e">
        <v>#N/A</v>
      </c>
      <c r="P1309" s="9" t="e">
        <v>#N/A</v>
      </c>
      <c r="Q1309" s="9" t="e">
        <v>#N/A</v>
      </c>
      <c r="R1309" s="9" t="e">
        <v>#N/A</v>
      </c>
      <c r="S1309" s="9" t="e">
        <v>#N/A</v>
      </c>
      <c r="T1309" s="9" t="e">
        <v>#N/A</v>
      </c>
    </row>
    <row r="1310" spans="1:20" x14ac:dyDescent="0.35">
      <c r="A1310">
        <f t="shared" si="41"/>
        <v>1310</v>
      </c>
      <c r="B1310" s="3" t="s">
        <v>70</v>
      </c>
      <c r="C1310" s="3" t="s">
        <v>75</v>
      </c>
      <c r="D1310" s="3" t="s">
        <v>38</v>
      </c>
      <c r="E1310">
        <v>2028</v>
      </c>
      <c r="F1310" s="3" t="str">
        <f t="shared" si="40"/>
        <v>AElev7-MILE2028</v>
      </c>
      <c r="G1310" s="9" t="e">
        <v>#N/A</v>
      </c>
      <c r="H1310" s="9" t="e">
        <v>#N/A</v>
      </c>
      <c r="I1310" s="9" t="e">
        <v>#N/A</v>
      </c>
      <c r="J1310" s="9" t="e">
        <v>#N/A</v>
      </c>
      <c r="K1310" s="9" t="e">
        <v>#N/A</v>
      </c>
      <c r="L1310" s="9" t="e">
        <v>#N/A</v>
      </c>
      <c r="M1310" s="9" t="e">
        <v>#N/A</v>
      </c>
      <c r="N1310" s="9" t="e">
        <v>#N/A</v>
      </c>
      <c r="O1310" s="9" t="e">
        <v>#N/A</v>
      </c>
      <c r="P1310" s="9" t="e">
        <v>#N/A</v>
      </c>
      <c r="Q1310" s="9" t="e">
        <v>#N/A</v>
      </c>
      <c r="R1310" s="9" t="e">
        <v>#N/A</v>
      </c>
      <c r="S1310" s="9" t="e">
        <v>#N/A</v>
      </c>
      <c r="T1310" s="9" t="e">
        <v>#N/A</v>
      </c>
    </row>
    <row r="1311" spans="1:20" x14ac:dyDescent="0.35">
      <c r="A1311">
        <f t="shared" si="41"/>
        <v>1311</v>
      </c>
      <c r="B1311" s="3" t="s">
        <v>70</v>
      </c>
      <c r="C1311" s="3" t="s">
        <v>75</v>
      </c>
      <c r="D1311" s="3" t="s">
        <v>38</v>
      </c>
      <c r="E1311">
        <v>2029</v>
      </c>
      <c r="F1311" s="3" t="str">
        <f t="shared" si="40"/>
        <v>AElev7-MILE2029</v>
      </c>
      <c r="G1311" s="9" t="e">
        <v>#N/A</v>
      </c>
      <c r="H1311" s="9" t="e">
        <v>#N/A</v>
      </c>
      <c r="I1311" s="9" t="e">
        <v>#N/A</v>
      </c>
      <c r="J1311" s="9" t="e">
        <v>#N/A</v>
      </c>
      <c r="K1311" s="9" t="e">
        <v>#N/A</v>
      </c>
      <c r="L1311" s="9" t="e">
        <v>#N/A</v>
      </c>
      <c r="M1311" s="9" t="e">
        <v>#N/A</v>
      </c>
      <c r="N1311" s="9" t="e">
        <v>#N/A</v>
      </c>
      <c r="O1311" s="9" t="e">
        <v>#N/A</v>
      </c>
      <c r="P1311" s="9" t="e">
        <v>#N/A</v>
      </c>
      <c r="Q1311" s="9" t="e">
        <v>#N/A</v>
      </c>
      <c r="R1311" s="9" t="e">
        <v>#N/A</v>
      </c>
      <c r="S1311" s="9" t="e">
        <v>#N/A</v>
      </c>
      <c r="T1311" s="9" t="e">
        <v>#N/A</v>
      </c>
    </row>
    <row r="1312" spans="1:20" x14ac:dyDescent="0.35">
      <c r="A1312">
        <f t="shared" si="41"/>
        <v>1312</v>
      </c>
      <c r="B1312" s="3" t="s">
        <v>70</v>
      </c>
      <c r="C1312" s="3" t="s">
        <v>75</v>
      </c>
      <c r="D1312" s="3" t="s">
        <v>39</v>
      </c>
      <c r="E1312">
        <v>2020</v>
      </c>
      <c r="F1312" s="3" t="str">
        <f t="shared" si="40"/>
        <v>AElevWANETA2020</v>
      </c>
      <c r="G1312" s="9" t="e">
        <v>#N/A</v>
      </c>
      <c r="H1312" s="9" t="e">
        <v>#N/A</v>
      </c>
      <c r="I1312" s="9" t="e">
        <v>#N/A</v>
      </c>
      <c r="J1312" s="9" t="e">
        <v>#N/A</v>
      </c>
      <c r="K1312" s="9" t="e">
        <v>#N/A</v>
      </c>
      <c r="L1312" s="9" t="e">
        <v>#N/A</v>
      </c>
      <c r="M1312" s="9" t="e">
        <v>#N/A</v>
      </c>
      <c r="N1312" s="9" t="e">
        <v>#N/A</v>
      </c>
      <c r="O1312" s="9" t="e">
        <v>#N/A</v>
      </c>
      <c r="P1312" s="9" t="e">
        <v>#N/A</v>
      </c>
      <c r="Q1312" s="9" t="e">
        <v>#N/A</v>
      </c>
      <c r="R1312" s="9" t="e">
        <v>#N/A</v>
      </c>
      <c r="S1312" s="9" t="e">
        <v>#N/A</v>
      </c>
      <c r="T1312" s="9" t="e">
        <v>#N/A</v>
      </c>
    </row>
    <row r="1313" spans="1:20" x14ac:dyDescent="0.35">
      <c r="A1313">
        <f t="shared" si="41"/>
        <v>1313</v>
      </c>
      <c r="B1313" s="3" t="s">
        <v>70</v>
      </c>
      <c r="C1313" s="3" t="s">
        <v>75</v>
      </c>
      <c r="D1313" s="3" t="s">
        <v>39</v>
      </c>
      <c r="E1313">
        <v>2021</v>
      </c>
      <c r="F1313" s="3" t="str">
        <f t="shared" si="40"/>
        <v>AElevWANETA2021</v>
      </c>
      <c r="G1313" s="9" t="e">
        <v>#N/A</v>
      </c>
      <c r="H1313" s="9" t="e">
        <v>#N/A</v>
      </c>
      <c r="I1313" s="9" t="e">
        <v>#N/A</v>
      </c>
      <c r="J1313" s="9" t="e">
        <v>#N/A</v>
      </c>
      <c r="K1313" s="9" t="e">
        <v>#N/A</v>
      </c>
      <c r="L1313" s="9" t="e">
        <v>#N/A</v>
      </c>
      <c r="M1313" s="9" t="e">
        <v>#N/A</v>
      </c>
      <c r="N1313" s="9" t="e">
        <v>#N/A</v>
      </c>
      <c r="O1313" s="9" t="e">
        <v>#N/A</v>
      </c>
      <c r="P1313" s="9" t="e">
        <v>#N/A</v>
      </c>
      <c r="Q1313" s="9" t="e">
        <v>#N/A</v>
      </c>
      <c r="R1313" s="9" t="e">
        <v>#N/A</v>
      </c>
      <c r="S1313" s="9" t="e">
        <v>#N/A</v>
      </c>
      <c r="T1313" s="9" t="e">
        <v>#N/A</v>
      </c>
    </row>
    <row r="1314" spans="1:20" x14ac:dyDescent="0.35">
      <c r="A1314">
        <f t="shared" si="41"/>
        <v>1314</v>
      </c>
      <c r="B1314" s="3" t="s">
        <v>70</v>
      </c>
      <c r="C1314" s="3" t="s">
        <v>75</v>
      </c>
      <c r="D1314" s="3" t="s">
        <v>39</v>
      </c>
      <c r="E1314">
        <v>2022</v>
      </c>
      <c r="F1314" s="3" t="str">
        <f t="shared" si="40"/>
        <v>AElevWANETA2022</v>
      </c>
      <c r="G1314" s="9" t="e">
        <v>#N/A</v>
      </c>
      <c r="H1314" s="9" t="e">
        <v>#N/A</v>
      </c>
      <c r="I1314" s="9" t="e">
        <v>#N/A</v>
      </c>
      <c r="J1314" s="9" t="e">
        <v>#N/A</v>
      </c>
      <c r="K1314" s="9" t="e">
        <v>#N/A</v>
      </c>
      <c r="L1314" s="9" t="e">
        <v>#N/A</v>
      </c>
      <c r="M1314" s="9" t="e">
        <v>#N/A</v>
      </c>
      <c r="N1314" s="9" t="e">
        <v>#N/A</v>
      </c>
      <c r="O1314" s="9" t="e">
        <v>#N/A</v>
      </c>
      <c r="P1314" s="9" t="e">
        <v>#N/A</v>
      </c>
      <c r="Q1314" s="9" t="e">
        <v>#N/A</v>
      </c>
      <c r="R1314" s="9" t="e">
        <v>#N/A</v>
      </c>
      <c r="S1314" s="9" t="e">
        <v>#N/A</v>
      </c>
      <c r="T1314" s="9" t="e">
        <v>#N/A</v>
      </c>
    </row>
    <row r="1315" spans="1:20" x14ac:dyDescent="0.35">
      <c r="A1315">
        <f t="shared" si="41"/>
        <v>1315</v>
      </c>
      <c r="B1315" s="3" t="s">
        <v>70</v>
      </c>
      <c r="C1315" s="3" t="s">
        <v>75</v>
      </c>
      <c r="D1315" s="3" t="s">
        <v>39</v>
      </c>
      <c r="E1315">
        <v>2023</v>
      </c>
      <c r="F1315" s="3" t="str">
        <f t="shared" si="40"/>
        <v>AElevWANETA2023</v>
      </c>
      <c r="G1315" s="9" t="e">
        <v>#N/A</v>
      </c>
      <c r="H1315" s="9" t="e">
        <v>#N/A</v>
      </c>
      <c r="I1315" s="9" t="e">
        <v>#N/A</v>
      </c>
      <c r="J1315" s="9" t="e">
        <v>#N/A</v>
      </c>
      <c r="K1315" s="9" t="e">
        <v>#N/A</v>
      </c>
      <c r="L1315" s="9" t="e">
        <v>#N/A</v>
      </c>
      <c r="M1315" s="9" t="e">
        <v>#N/A</v>
      </c>
      <c r="N1315" s="9" t="e">
        <v>#N/A</v>
      </c>
      <c r="O1315" s="9" t="e">
        <v>#N/A</v>
      </c>
      <c r="P1315" s="9" t="e">
        <v>#N/A</v>
      </c>
      <c r="Q1315" s="9" t="e">
        <v>#N/A</v>
      </c>
      <c r="R1315" s="9" t="e">
        <v>#N/A</v>
      </c>
      <c r="S1315" s="9" t="e">
        <v>#N/A</v>
      </c>
      <c r="T1315" s="9" t="e">
        <v>#N/A</v>
      </c>
    </row>
    <row r="1316" spans="1:20" x14ac:dyDescent="0.35">
      <c r="A1316">
        <f t="shared" si="41"/>
        <v>1316</v>
      </c>
      <c r="B1316" s="3" t="s">
        <v>70</v>
      </c>
      <c r="C1316" s="3" t="s">
        <v>75</v>
      </c>
      <c r="D1316" s="3" t="s">
        <v>39</v>
      </c>
      <c r="E1316">
        <v>2024</v>
      </c>
      <c r="F1316" s="3" t="str">
        <f t="shared" si="40"/>
        <v>AElevWANETA2024</v>
      </c>
      <c r="G1316" s="9" t="e">
        <v>#N/A</v>
      </c>
      <c r="H1316" s="9" t="e">
        <v>#N/A</v>
      </c>
      <c r="I1316" s="9" t="e">
        <v>#N/A</v>
      </c>
      <c r="J1316" s="9" t="e">
        <v>#N/A</v>
      </c>
      <c r="K1316" s="9" t="e">
        <v>#N/A</v>
      </c>
      <c r="L1316" s="9" t="e">
        <v>#N/A</v>
      </c>
      <c r="M1316" s="9" t="e">
        <v>#N/A</v>
      </c>
      <c r="N1316" s="9" t="e">
        <v>#N/A</v>
      </c>
      <c r="O1316" s="9" t="e">
        <v>#N/A</v>
      </c>
      <c r="P1316" s="9" t="e">
        <v>#N/A</v>
      </c>
      <c r="Q1316" s="9" t="e">
        <v>#N/A</v>
      </c>
      <c r="R1316" s="9" t="e">
        <v>#N/A</v>
      </c>
      <c r="S1316" s="9" t="e">
        <v>#N/A</v>
      </c>
      <c r="T1316" s="9" t="e">
        <v>#N/A</v>
      </c>
    </row>
    <row r="1317" spans="1:20" x14ac:dyDescent="0.35">
      <c r="A1317">
        <f t="shared" si="41"/>
        <v>1317</v>
      </c>
      <c r="B1317" s="3" t="s">
        <v>70</v>
      </c>
      <c r="C1317" s="3" t="s">
        <v>75</v>
      </c>
      <c r="D1317" s="3" t="s">
        <v>39</v>
      </c>
      <c r="E1317">
        <v>2025</v>
      </c>
      <c r="F1317" s="3" t="str">
        <f t="shared" si="40"/>
        <v>AElevWANETA2025</v>
      </c>
      <c r="G1317" s="9" t="e">
        <v>#N/A</v>
      </c>
      <c r="H1317" s="9" t="e">
        <v>#N/A</v>
      </c>
      <c r="I1317" s="9" t="e">
        <v>#N/A</v>
      </c>
      <c r="J1317" s="9" t="e">
        <v>#N/A</v>
      </c>
      <c r="K1317" s="9" t="e">
        <v>#N/A</v>
      </c>
      <c r="L1317" s="9" t="e">
        <v>#N/A</v>
      </c>
      <c r="M1317" s="9" t="e">
        <v>#N/A</v>
      </c>
      <c r="N1317" s="9" t="e">
        <v>#N/A</v>
      </c>
      <c r="O1317" s="9" t="e">
        <v>#N/A</v>
      </c>
      <c r="P1317" s="9" t="e">
        <v>#N/A</v>
      </c>
      <c r="Q1317" s="9" t="e">
        <v>#N/A</v>
      </c>
      <c r="R1317" s="9" t="e">
        <v>#N/A</v>
      </c>
      <c r="S1317" s="9" t="e">
        <v>#N/A</v>
      </c>
      <c r="T1317" s="9" t="e">
        <v>#N/A</v>
      </c>
    </row>
    <row r="1318" spans="1:20" x14ac:dyDescent="0.35">
      <c r="A1318">
        <f t="shared" si="41"/>
        <v>1318</v>
      </c>
      <c r="B1318" s="3" t="s">
        <v>70</v>
      </c>
      <c r="C1318" s="3" t="s">
        <v>75</v>
      </c>
      <c r="D1318" s="3" t="s">
        <v>39</v>
      </c>
      <c r="E1318">
        <v>2026</v>
      </c>
      <c r="F1318" s="3" t="str">
        <f t="shared" si="40"/>
        <v>AElevWANETA2026</v>
      </c>
      <c r="G1318" s="9" t="e">
        <v>#N/A</v>
      </c>
      <c r="H1318" s="9" t="e">
        <v>#N/A</v>
      </c>
      <c r="I1318" s="9" t="e">
        <v>#N/A</v>
      </c>
      <c r="J1318" s="9" t="e">
        <v>#N/A</v>
      </c>
      <c r="K1318" s="9" t="e">
        <v>#N/A</v>
      </c>
      <c r="L1318" s="9" t="e">
        <v>#N/A</v>
      </c>
      <c r="M1318" s="9" t="e">
        <v>#N/A</v>
      </c>
      <c r="N1318" s="9" t="e">
        <v>#N/A</v>
      </c>
      <c r="O1318" s="9" t="e">
        <v>#N/A</v>
      </c>
      <c r="P1318" s="9" t="e">
        <v>#N/A</v>
      </c>
      <c r="Q1318" s="9" t="e">
        <v>#N/A</v>
      </c>
      <c r="R1318" s="9" t="e">
        <v>#N/A</v>
      </c>
      <c r="S1318" s="9" t="e">
        <v>#N/A</v>
      </c>
      <c r="T1318" s="9" t="e">
        <v>#N/A</v>
      </c>
    </row>
    <row r="1319" spans="1:20" x14ac:dyDescent="0.35">
      <c r="A1319">
        <f t="shared" si="41"/>
        <v>1319</v>
      </c>
      <c r="B1319" s="3" t="s">
        <v>70</v>
      </c>
      <c r="C1319" s="3" t="s">
        <v>75</v>
      </c>
      <c r="D1319" s="3" t="s">
        <v>39</v>
      </c>
      <c r="E1319">
        <v>2027</v>
      </c>
      <c r="F1319" s="3" t="str">
        <f t="shared" si="40"/>
        <v>AElevWANETA2027</v>
      </c>
      <c r="G1319" s="9" t="e">
        <v>#N/A</v>
      </c>
      <c r="H1319" s="9" t="e">
        <v>#N/A</v>
      </c>
      <c r="I1319" s="9" t="e">
        <v>#N/A</v>
      </c>
      <c r="J1319" s="9" t="e">
        <v>#N/A</v>
      </c>
      <c r="K1319" s="9" t="e">
        <v>#N/A</v>
      </c>
      <c r="L1319" s="9" t="e">
        <v>#N/A</v>
      </c>
      <c r="M1319" s="9" t="e">
        <v>#N/A</v>
      </c>
      <c r="N1319" s="9" t="e">
        <v>#N/A</v>
      </c>
      <c r="O1319" s="9" t="e">
        <v>#N/A</v>
      </c>
      <c r="P1319" s="9" t="e">
        <v>#N/A</v>
      </c>
      <c r="Q1319" s="9" t="e">
        <v>#N/A</v>
      </c>
      <c r="R1319" s="9" t="e">
        <v>#N/A</v>
      </c>
      <c r="S1319" s="9" t="e">
        <v>#N/A</v>
      </c>
      <c r="T1319" s="9" t="e">
        <v>#N/A</v>
      </c>
    </row>
    <row r="1320" spans="1:20" x14ac:dyDescent="0.35">
      <c r="A1320">
        <f t="shared" si="41"/>
        <v>1320</v>
      </c>
      <c r="B1320" s="3" t="s">
        <v>70</v>
      </c>
      <c r="C1320" s="3" t="s">
        <v>75</v>
      </c>
      <c r="D1320" s="3" t="s">
        <v>39</v>
      </c>
      <c r="E1320">
        <v>2028</v>
      </c>
      <c r="F1320" s="3" t="str">
        <f t="shared" si="40"/>
        <v>AElevWANETA2028</v>
      </c>
      <c r="G1320" s="9" t="e">
        <v>#N/A</v>
      </c>
      <c r="H1320" s="9" t="e">
        <v>#N/A</v>
      </c>
      <c r="I1320" s="9" t="e">
        <v>#N/A</v>
      </c>
      <c r="J1320" s="9" t="e">
        <v>#N/A</v>
      </c>
      <c r="K1320" s="9" t="e">
        <v>#N/A</v>
      </c>
      <c r="L1320" s="9" t="e">
        <v>#N/A</v>
      </c>
      <c r="M1320" s="9" t="e">
        <v>#N/A</v>
      </c>
      <c r="N1320" s="9" t="e">
        <v>#N/A</v>
      </c>
      <c r="O1320" s="9" t="e">
        <v>#N/A</v>
      </c>
      <c r="P1320" s="9" t="e">
        <v>#N/A</v>
      </c>
      <c r="Q1320" s="9" t="e">
        <v>#N/A</v>
      </c>
      <c r="R1320" s="9" t="e">
        <v>#N/A</v>
      </c>
      <c r="S1320" s="9" t="e">
        <v>#N/A</v>
      </c>
      <c r="T1320" s="9" t="e">
        <v>#N/A</v>
      </c>
    </row>
    <row r="1321" spans="1:20" x14ac:dyDescent="0.35">
      <c r="A1321">
        <f t="shared" si="41"/>
        <v>1321</v>
      </c>
      <c r="B1321" s="3" t="s">
        <v>70</v>
      </c>
      <c r="C1321" s="3" t="s">
        <v>75</v>
      </c>
      <c r="D1321" s="3" t="s">
        <v>39</v>
      </c>
      <c r="E1321">
        <v>2029</v>
      </c>
      <c r="F1321" s="3" t="str">
        <f t="shared" si="40"/>
        <v>AElevWANETA2029</v>
      </c>
      <c r="G1321" s="9" t="e">
        <v>#N/A</v>
      </c>
      <c r="H1321" s="9" t="e">
        <v>#N/A</v>
      </c>
      <c r="I1321" s="9" t="e">
        <v>#N/A</v>
      </c>
      <c r="J1321" s="9" t="e">
        <v>#N/A</v>
      </c>
      <c r="K1321" s="9" t="e">
        <v>#N/A</v>
      </c>
      <c r="L1321" s="9" t="e">
        <v>#N/A</v>
      </c>
      <c r="M1321" s="9" t="e">
        <v>#N/A</v>
      </c>
      <c r="N1321" s="9" t="e">
        <v>#N/A</v>
      </c>
      <c r="O1321" s="9" t="e">
        <v>#N/A</v>
      </c>
      <c r="P1321" s="9" t="e">
        <v>#N/A</v>
      </c>
      <c r="Q1321" s="9" t="e">
        <v>#N/A</v>
      </c>
      <c r="R1321" s="9" t="e">
        <v>#N/A</v>
      </c>
      <c r="S1321" s="9" t="e">
        <v>#N/A</v>
      </c>
      <c r="T1321" s="9" t="e">
        <v>#N/A</v>
      </c>
    </row>
    <row r="1322" spans="1:20" x14ac:dyDescent="0.35">
      <c r="A1322">
        <f t="shared" si="41"/>
        <v>1322</v>
      </c>
      <c r="B1322" s="3" t="s">
        <v>70</v>
      </c>
      <c r="C1322" s="3" t="s">
        <v>75</v>
      </c>
      <c r="D1322" s="3" t="s">
        <v>40</v>
      </c>
      <c r="E1322">
        <v>2020</v>
      </c>
      <c r="F1322" s="3" t="str">
        <f t="shared" si="40"/>
        <v>AElevCDA LK2020</v>
      </c>
      <c r="G1322" s="9">
        <v>2125.5</v>
      </c>
      <c r="H1322" s="9">
        <v>2124</v>
      </c>
      <c r="I1322" s="9">
        <v>2122.5</v>
      </c>
      <c r="J1322" s="9">
        <v>2121</v>
      </c>
      <c r="K1322" s="9">
        <v>2125.9</v>
      </c>
      <c r="L1322" s="9">
        <v>2127.6999999999998</v>
      </c>
      <c r="M1322" s="9">
        <v>2128</v>
      </c>
      <c r="N1322" s="9">
        <v>2128</v>
      </c>
      <c r="O1322" s="9">
        <v>2128</v>
      </c>
      <c r="P1322" s="9">
        <v>2128</v>
      </c>
      <c r="Q1322" s="9">
        <v>2128</v>
      </c>
      <c r="R1322" s="9">
        <v>2128</v>
      </c>
      <c r="S1322" s="9">
        <v>2128</v>
      </c>
      <c r="T1322" s="9">
        <v>2127</v>
      </c>
    </row>
    <row r="1323" spans="1:20" x14ac:dyDescent="0.35">
      <c r="A1323">
        <f t="shared" si="41"/>
        <v>1323</v>
      </c>
      <c r="B1323" s="3" t="s">
        <v>70</v>
      </c>
      <c r="C1323" s="3" t="s">
        <v>75</v>
      </c>
      <c r="D1323" s="3" t="s">
        <v>40</v>
      </c>
      <c r="E1323">
        <v>2021</v>
      </c>
      <c r="F1323" s="3" t="str">
        <f t="shared" si="40"/>
        <v>AElevCDA LK2021</v>
      </c>
      <c r="G1323" s="9">
        <v>2125.5</v>
      </c>
      <c r="H1323" s="9">
        <v>2124</v>
      </c>
      <c r="I1323" s="9">
        <v>2123.6999999999998</v>
      </c>
      <c r="J1323" s="9">
        <v>2123.3000000000002</v>
      </c>
      <c r="K1323" s="9">
        <v>2127.1999999999998</v>
      </c>
      <c r="L1323" s="9">
        <v>2125.3000000000002</v>
      </c>
      <c r="M1323" s="9">
        <v>2127.9</v>
      </c>
      <c r="N1323" s="9">
        <v>2128</v>
      </c>
      <c r="O1323" s="9">
        <v>2128</v>
      </c>
      <c r="P1323" s="9">
        <v>2128</v>
      </c>
      <c r="Q1323" s="9">
        <v>2128</v>
      </c>
      <c r="R1323" s="9">
        <v>2128</v>
      </c>
      <c r="S1323" s="9">
        <v>2128</v>
      </c>
      <c r="T1323" s="9">
        <v>2127</v>
      </c>
    </row>
    <row r="1324" spans="1:20" x14ac:dyDescent="0.35">
      <c r="A1324">
        <f t="shared" si="41"/>
        <v>1324</v>
      </c>
      <c r="B1324" s="3" t="s">
        <v>70</v>
      </c>
      <c r="C1324" s="3" t="s">
        <v>75</v>
      </c>
      <c r="D1324" s="3" t="s">
        <v>40</v>
      </c>
      <c r="E1324">
        <v>2022</v>
      </c>
      <c r="F1324" s="3" t="str">
        <f t="shared" si="40"/>
        <v>AElevCDA LK2022</v>
      </c>
      <c r="G1324" s="9">
        <v>2125.5</v>
      </c>
      <c r="H1324" s="9">
        <v>2124</v>
      </c>
      <c r="I1324" s="9">
        <v>2122.5</v>
      </c>
      <c r="J1324" s="9">
        <v>2125.6</v>
      </c>
      <c r="K1324" s="9">
        <v>2128</v>
      </c>
      <c r="L1324" s="9">
        <v>2126.6</v>
      </c>
      <c r="M1324" s="9">
        <v>2127.4</v>
      </c>
      <c r="N1324" s="9">
        <v>2128</v>
      </c>
      <c r="O1324" s="9">
        <v>2128</v>
      </c>
      <c r="P1324" s="9">
        <v>2128</v>
      </c>
      <c r="Q1324" s="9">
        <v>2128</v>
      </c>
      <c r="R1324" s="9">
        <v>2128</v>
      </c>
      <c r="S1324" s="9">
        <v>2128</v>
      </c>
      <c r="T1324" s="9">
        <v>2127</v>
      </c>
    </row>
    <row r="1325" spans="1:20" x14ac:dyDescent="0.35">
      <c r="A1325">
        <f t="shared" si="41"/>
        <v>1325</v>
      </c>
      <c r="B1325" s="3" t="s">
        <v>70</v>
      </c>
      <c r="C1325" s="3" t="s">
        <v>75</v>
      </c>
      <c r="D1325" s="3" t="s">
        <v>40</v>
      </c>
      <c r="E1325">
        <v>2023</v>
      </c>
      <c r="F1325" s="3" t="str">
        <f t="shared" si="40"/>
        <v>AElevCDA LK2023</v>
      </c>
      <c r="G1325" s="9">
        <v>2125.5</v>
      </c>
      <c r="H1325" s="9">
        <v>2124</v>
      </c>
      <c r="I1325" s="9">
        <v>2122.5</v>
      </c>
      <c r="J1325" s="9">
        <v>2122.1</v>
      </c>
      <c r="K1325" s="9">
        <v>2126.8000000000002</v>
      </c>
      <c r="L1325" s="9">
        <v>2128</v>
      </c>
      <c r="M1325" s="9">
        <v>2128</v>
      </c>
      <c r="N1325" s="9">
        <v>2128</v>
      </c>
      <c r="O1325" s="9">
        <v>2128</v>
      </c>
      <c r="P1325" s="9">
        <v>2128</v>
      </c>
      <c r="Q1325" s="9">
        <v>2128</v>
      </c>
      <c r="R1325" s="9">
        <v>2128</v>
      </c>
      <c r="S1325" s="9">
        <v>2128</v>
      </c>
      <c r="T1325" s="9">
        <v>2127</v>
      </c>
    </row>
    <row r="1326" spans="1:20" x14ac:dyDescent="0.35">
      <c r="A1326">
        <f t="shared" si="41"/>
        <v>1326</v>
      </c>
      <c r="B1326" s="3" t="s">
        <v>70</v>
      </c>
      <c r="C1326" s="3" t="s">
        <v>75</v>
      </c>
      <c r="D1326" s="3" t="s">
        <v>40</v>
      </c>
      <c r="E1326">
        <v>2024</v>
      </c>
      <c r="F1326" s="3" t="str">
        <f t="shared" si="40"/>
        <v>AElevCDA LK2024</v>
      </c>
      <c r="G1326" s="9">
        <v>2125.5</v>
      </c>
      <c r="H1326" s="9">
        <v>2124</v>
      </c>
      <c r="I1326" s="9">
        <v>2122.5</v>
      </c>
      <c r="J1326" s="9">
        <v>2125.8000000000002</v>
      </c>
      <c r="K1326" s="9">
        <v>2128</v>
      </c>
      <c r="L1326" s="9">
        <v>2126.6999999999998</v>
      </c>
      <c r="M1326" s="9">
        <v>2128</v>
      </c>
      <c r="N1326" s="9">
        <v>2128</v>
      </c>
      <c r="O1326" s="9">
        <v>2128</v>
      </c>
      <c r="P1326" s="9">
        <v>2128</v>
      </c>
      <c r="Q1326" s="9">
        <v>2128</v>
      </c>
      <c r="R1326" s="9">
        <v>2128</v>
      </c>
      <c r="S1326" s="9">
        <v>2128</v>
      </c>
      <c r="T1326" s="9">
        <v>2127</v>
      </c>
    </row>
    <row r="1327" spans="1:20" x14ac:dyDescent="0.35">
      <c r="A1327">
        <f t="shared" si="41"/>
        <v>1327</v>
      </c>
      <c r="B1327" s="3" t="s">
        <v>70</v>
      </c>
      <c r="C1327" s="3" t="s">
        <v>75</v>
      </c>
      <c r="D1327" s="3" t="s">
        <v>40</v>
      </c>
      <c r="E1327">
        <v>2025</v>
      </c>
      <c r="F1327" s="3" t="str">
        <f t="shared" si="40"/>
        <v>AElevCDA LK2025</v>
      </c>
      <c r="G1327" s="9">
        <v>2125.5</v>
      </c>
      <c r="H1327" s="9">
        <v>2124</v>
      </c>
      <c r="I1327" s="9">
        <v>2122.5</v>
      </c>
      <c r="J1327" s="9">
        <v>2121</v>
      </c>
      <c r="K1327" s="9">
        <v>2120.5</v>
      </c>
      <c r="L1327" s="9">
        <v>2128</v>
      </c>
      <c r="M1327" s="9">
        <v>2128</v>
      </c>
      <c r="N1327" s="9">
        <v>2128</v>
      </c>
      <c r="O1327" s="9">
        <v>2128</v>
      </c>
      <c r="P1327" s="9">
        <v>2128</v>
      </c>
      <c r="Q1327" s="9">
        <v>2128</v>
      </c>
      <c r="R1327" s="9">
        <v>2128</v>
      </c>
      <c r="S1327" s="9">
        <v>2128</v>
      </c>
      <c r="T1327" s="9">
        <v>2127</v>
      </c>
    </row>
    <row r="1328" spans="1:20" x14ac:dyDescent="0.35">
      <c r="A1328">
        <f t="shared" si="41"/>
        <v>1328</v>
      </c>
      <c r="B1328" s="3" t="s">
        <v>70</v>
      </c>
      <c r="C1328" s="3" t="s">
        <v>75</v>
      </c>
      <c r="D1328" s="3" t="s">
        <v>40</v>
      </c>
      <c r="E1328">
        <v>2026</v>
      </c>
      <c r="F1328" s="3" t="str">
        <f t="shared" si="40"/>
        <v>AElevCDA LK2026</v>
      </c>
      <c r="G1328" s="9">
        <v>2125.5</v>
      </c>
      <c r="H1328" s="9">
        <v>2124</v>
      </c>
      <c r="I1328" s="9">
        <v>2122.5</v>
      </c>
      <c r="J1328" s="9">
        <v>2128</v>
      </c>
      <c r="K1328" s="9">
        <v>2128</v>
      </c>
      <c r="L1328" s="9">
        <v>2128</v>
      </c>
      <c r="M1328" s="9">
        <v>2128</v>
      </c>
      <c r="N1328" s="9">
        <v>2128</v>
      </c>
      <c r="O1328" s="9">
        <v>2128</v>
      </c>
      <c r="P1328" s="9">
        <v>2128</v>
      </c>
      <c r="Q1328" s="9">
        <v>2128</v>
      </c>
      <c r="R1328" s="9">
        <v>2128</v>
      </c>
      <c r="S1328" s="9">
        <v>2128</v>
      </c>
      <c r="T1328" s="9">
        <v>2127</v>
      </c>
    </row>
    <row r="1329" spans="1:20" x14ac:dyDescent="0.35">
      <c r="A1329">
        <f t="shared" si="41"/>
        <v>1329</v>
      </c>
      <c r="B1329" s="3" t="s">
        <v>70</v>
      </c>
      <c r="C1329" s="3" t="s">
        <v>75</v>
      </c>
      <c r="D1329" s="3" t="s">
        <v>40</v>
      </c>
      <c r="E1329">
        <v>2027</v>
      </c>
      <c r="F1329" s="3" t="str">
        <f t="shared" si="40"/>
        <v>AElevCDA LK2027</v>
      </c>
      <c r="G1329" s="9">
        <v>2125.5</v>
      </c>
      <c r="H1329" s="9">
        <v>2124</v>
      </c>
      <c r="I1329" s="9">
        <v>2128</v>
      </c>
      <c r="J1329" s="9">
        <v>2124.9</v>
      </c>
      <c r="K1329" s="9">
        <v>2128</v>
      </c>
      <c r="L1329" s="9">
        <v>2128</v>
      </c>
      <c r="M1329" s="9">
        <v>2128</v>
      </c>
      <c r="N1329" s="9">
        <v>2128</v>
      </c>
      <c r="O1329" s="9">
        <v>2128</v>
      </c>
      <c r="P1329" s="9">
        <v>2128</v>
      </c>
      <c r="Q1329" s="9">
        <v>2128</v>
      </c>
      <c r="R1329" s="9">
        <v>2128</v>
      </c>
      <c r="S1329" s="9">
        <v>2128</v>
      </c>
      <c r="T1329" s="9">
        <v>2127</v>
      </c>
    </row>
    <row r="1330" spans="1:20" x14ac:dyDescent="0.35">
      <c r="A1330">
        <f t="shared" si="41"/>
        <v>1330</v>
      </c>
      <c r="B1330" s="3" t="s">
        <v>70</v>
      </c>
      <c r="C1330" s="3" t="s">
        <v>75</v>
      </c>
      <c r="D1330" s="3" t="s">
        <v>40</v>
      </c>
      <c r="E1330">
        <v>2028</v>
      </c>
      <c r="F1330" s="3" t="str">
        <f t="shared" si="40"/>
        <v>AElevCDA LK2028</v>
      </c>
      <c r="G1330" s="9">
        <v>2125.5</v>
      </c>
      <c r="H1330" s="9">
        <v>2124</v>
      </c>
      <c r="I1330" s="9">
        <v>2124.1999999999998</v>
      </c>
      <c r="J1330" s="9">
        <v>2125.1</v>
      </c>
      <c r="K1330" s="9">
        <v>2128</v>
      </c>
      <c r="L1330" s="9">
        <v>2128</v>
      </c>
      <c r="M1330" s="9">
        <v>2128</v>
      </c>
      <c r="N1330" s="9">
        <v>2128</v>
      </c>
      <c r="O1330" s="9">
        <v>2128</v>
      </c>
      <c r="P1330" s="9">
        <v>2128</v>
      </c>
      <c r="Q1330" s="9">
        <v>2128</v>
      </c>
      <c r="R1330" s="9">
        <v>2128</v>
      </c>
      <c r="S1330" s="9">
        <v>2128</v>
      </c>
      <c r="T1330" s="9">
        <v>2127</v>
      </c>
    </row>
    <row r="1331" spans="1:20" x14ac:dyDescent="0.35">
      <c r="A1331">
        <f t="shared" si="41"/>
        <v>1331</v>
      </c>
      <c r="B1331" s="3" t="s">
        <v>70</v>
      </c>
      <c r="C1331" s="3" t="s">
        <v>75</v>
      </c>
      <c r="D1331" s="3" t="s">
        <v>40</v>
      </c>
      <c r="E1331">
        <v>2029</v>
      </c>
      <c r="F1331" s="3" t="str">
        <f t="shared" si="40"/>
        <v>AElevCDA LK2029</v>
      </c>
      <c r="G1331" s="9">
        <v>2125.5</v>
      </c>
      <c r="H1331" s="9">
        <v>2124</v>
      </c>
      <c r="I1331" s="9">
        <v>2122.5</v>
      </c>
      <c r="J1331" s="9">
        <v>2121</v>
      </c>
      <c r="K1331" s="9">
        <v>2128</v>
      </c>
      <c r="L1331" s="9">
        <v>2128</v>
      </c>
      <c r="M1331" s="9">
        <v>2128</v>
      </c>
      <c r="N1331" s="9">
        <v>2128</v>
      </c>
      <c r="O1331" s="9">
        <v>2128</v>
      </c>
      <c r="P1331" s="9">
        <v>2128</v>
      </c>
      <c r="Q1331" s="9">
        <v>2128</v>
      </c>
      <c r="R1331" s="9">
        <v>2128</v>
      </c>
      <c r="S1331" s="9">
        <v>2128</v>
      </c>
      <c r="T1331" s="9">
        <v>2127</v>
      </c>
    </row>
    <row r="1332" spans="1:20" x14ac:dyDescent="0.35">
      <c r="A1332">
        <f t="shared" si="41"/>
        <v>1332</v>
      </c>
      <c r="B1332" s="3" t="s">
        <v>70</v>
      </c>
      <c r="C1332" s="3" t="s">
        <v>75</v>
      </c>
      <c r="D1332" s="3" t="s">
        <v>41</v>
      </c>
      <c r="E1332">
        <v>2020</v>
      </c>
      <c r="F1332" s="3" t="str">
        <f t="shared" si="40"/>
        <v>AElevPOST F2020</v>
      </c>
      <c r="G1332" s="9" t="e">
        <v>#N/A</v>
      </c>
      <c r="H1332" s="9" t="e">
        <v>#N/A</v>
      </c>
      <c r="I1332" s="9" t="e">
        <v>#N/A</v>
      </c>
      <c r="J1332" s="9" t="e">
        <v>#N/A</v>
      </c>
      <c r="K1332" s="9" t="e">
        <v>#N/A</v>
      </c>
      <c r="L1332" s="9" t="e">
        <v>#N/A</v>
      </c>
      <c r="M1332" s="9" t="e">
        <v>#N/A</v>
      </c>
      <c r="N1332" s="9" t="e">
        <v>#N/A</v>
      </c>
      <c r="O1332" s="9" t="e">
        <v>#N/A</v>
      </c>
      <c r="P1332" s="9" t="e">
        <v>#N/A</v>
      </c>
      <c r="Q1332" s="9" t="e">
        <v>#N/A</v>
      </c>
      <c r="R1332" s="9" t="e">
        <v>#N/A</v>
      </c>
      <c r="S1332" s="9" t="e">
        <v>#N/A</v>
      </c>
      <c r="T1332" s="9" t="e">
        <v>#N/A</v>
      </c>
    </row>
    <row r="1333" spans="1:20" x14ac:dyDescent="0.35">
      <c r="A1333">
        <f t="shared" si="41"/>
        <v>1333</v>
      </c>
      <c r="B1333" s="3" t="s">
        <v>70</v>
      </c>
      <c r="C1333" s="3" t="s">
        <v>75</v>
      </c>
      <c r="D1333" s="3" t="s">
        <v>41</v>
      </c>
      <c r="E1333">
        <v>2021</v>
      </c>
      <c r="F1333" s="3" t="str">
        <f t="shared" si="40"/>
        <v>AElevPOST F2021</v>
      </c>
      <c r="G1333" s="9" t="e">
        <v>#N/A</v>
      </c>
      <c r="H1333" s="9" t="e">
        <v>#N/A</v>
      </c>
      <c r="I1333" s="9" t="e">
        <v>#N/A</v>
      </c>
      <c r="J1333" s="9" t="e">
        <v>#N/A</v>
      </c>
      <c r="K1333" s="9" t="e">
        <v>#N/A</v>
      </c>
      <c r="L1333" s="9" t="e">
        <v>#N/A</v>
      </c>
      <c r="M1333" s="9" t="e">
        <v>#N/A</v>
      </c>
      <c r="N1333" s="9" t="e">
        <v>#N/A</v>
      </c>
      <c r="O1333" s="9" t="e">
        <v>#N/A</v>
      </c>
      <c r="P1333" s="9" t="e">
        <v>#N/A</v>
      </c>
      <c r="Q1333" s="9" t="e">
        <v>#N/A</v>
      </c>
      <c r="R1333" s="9" t="e">
        <v>#N/A</v>
      </c>
      <c r="S1333" s="9" t="e">
        <v>#N/A</v>
      </c>
      <c r="T1333" s="9" t="e">
        <v>#N/A</v>
      </c>
    </row>
    <row r="1334" spans="1:20" x14ac:dyDescent="0.35">
      <c r="A1334">
        <f t="shared" si="41"/>
        <v>1334</v>
      </c>
      <c r="B1334" s="3" t="s">
        <v>70</v>
      </c>
      <c r="C1334" s="3" t="s">
        <v>75</v>
      </c>
      <c r="D1334" s="3" t="s">
        <v>41</v>
      </c>
      <c r="E1334">
        <v>2022</v>
      </c>
      <c r="F1334" s="3" t="str">
        <f t="shared" si="40"/>
        <v>AElevPOST F2022</v>
      </c>
      <c r="G1334" s="9" t="e">
        <v>#N/A</v>
      </c>
      <c r="H1334" s="9" t="e">
        <v>#N/A</v>
      </c>
      <c r="I1334" s="9" t="e">
        <v>#N/A</v>
      </c>
      <c r="J1334" s="9" t="e">
        <v>#N/A</v>
      </c>
      <c r="K1334" s="9" t="e">
        <v>#N/A</v>
      </c>
      <c r="L1334" s="9" t="e">
        <v>#N/A</v>
      </c>
      <c r="M1334" s="9" t="e">
        <v>#N/A</v>
      </c>
      <c r="N1334" s="9" t="e">
        <v>#N/A</v>
      </c>
      <c r="O1334" s="9" t="e">
        <v>#N/A</v>
      </c>
      <c r="P1334" s="9" t="e">
        <v>#N/A</v>
      </c>
      <c r="Q1334" s="9" t="e">
        <v>#N/A</v>
      </c>
      <c r="R1334" s="9" t="e">
        <v>#N/A</v>
      </c>
      <c r="S1334" s="9" t="e">
        <v>#N/A</v>
      </c>
      <c r="T1334" s="9" t="e">
        <v>#N/A</v>
      </c>
    </row>
    <row r="1335" spans="1:20" x14ac:dyDescent="0.35">
      <c r="A1335">
        <f t="shared" si="41"/>
        <v>1335</v>
      </c>
      <c r="B1335" s="3" t="s">
        <v>70</v>
      </c>
      <c r="C1335" s="3" t="s">
        <v>75</v>
      </c>
      <c r="D1335" s="3" t="s">
        <v>41</v>
      </c>
      <c r="E1335">
        <v>2023</v>
      </c>
      <c r="F1335" s="3" t="str">
        <f t="shared" si="40"/>
        <v>AElevPOST F2023</v>
      </c>
      <c r="G1335" s="9" t="e">
        <v>#N/A</v>
      </c>
      <c r="H1335" s="9" t="e">
        <v>#N/A</v>
      </c>
      <c r="I1335" s="9" t="e">
        <v>#N/A</v>
      </c>
      <c r="J1335" s="9" t="e">
        <v>#N/A</v>
      </c>
      <c r="K1335" s="9" t="e">
        <v>#N/A</v>
      </c>
      <c r="L1335" s="9" t="e">
        <v>#N/A</v>
      </c>
      <c r="M1335" s="9" t="e">
        <v>#N/A</v>
      </c>
      <c r="N1335" s="9" t="e">
        <v>#N/A</v>
      </c>
      <c r="O1335" s="9" t="e">
        <v>#N/A</v>
      </c>
      <c r="P1335" s="9" t="e">
        <v>#N/A</v>
      </c>
      <c r="Q1335" s="9" t="e">
        <v>#N/A</v>
      </c>
      <c r="R1335" s="9" t="e">
        <v>#N/A</v>
      </c>
      <c r="S1335" s="9" t="e">
        <v>#N/A</v>
      </c>
      <c r="T1335" s="9" t="e">
        <v>#N/A</v>
      </c>
    </row>
    <row r="1336" spans="1:20" x14ac:dyDescent="0.35">
      <c r="A1336">
        <f t="shared" si="41"/>
        <v>1336</v>
      </c>
      <c r="B1336" s="3" t="s">
        <v>70</v>
      </c>
      <c r="C1336" s="3" t="s">
        <v>75</v>
      </c>
      <c r="D1336" s="3" t="s">
        <v>41</v>
      </c>
      <c r="E1336">
        <v>2024</v>
      </c>
      <c r="F1336" s="3" t="str">
        <f t="shared" si="40"/>
        <v>AElevPOST F2024</v>
      </c>
      <c r="G1336" s="9" t="e">
        <v>#N/A</v>
      </c>
      <c r="H1336" s="9" t="e">
        <v>#N/A</v>
      </c>
      <c r="I1336" s="9" t="e">
        <v>#N/A</v>
      </c>
      <c r="J1336" s="9" t="e">
        <v>#N/A</v>
      </c>
      <c r="K1336" s="9" t="e">
        <v>#N/A</v>
      </c>
      <c r="L1336" s="9" t="e">
        <v>#N/A</v>
      </c>
      <c r="M1336" s="9" t="e">
        <v>#N/A</v>
      </c>
      <c r="N1336" s="9" t="e">
        <v>#N/A</v>
      </c>
      <c r="O1336" s="9" t="e">
        <v>#N/A</v>
      </c>
      <c r="P1336" s="9" t="e">
        <v>#N/A</v>
      </c>
      <c r="Q1336" s="9" t="e">
        <v>#N/A</v>
      </c>
      <c r="R1336" s="9" t="e">
        <v>#N/A</v>
      </c>
      <c r="S1336" s="9" t="e">
        <v>#N/A</v>
      </c>
      <c r="T1336" s="9" t="e">
        <v>#N/A</v>
      </c>
    </row>
    <row r="1337" spans="1:20" x14ac:dyDescent="0.35">
      <c r="A1337">
        <f t="shared" si="41"/>
        <v>1337</v>
      </c>
      <c r="B1337" s="3" t="s">
        <v>70</v>
      </c>
      <c r="C1337" s="3" t="s">
        <v>75</v>
      </c>
      <c r="D1337" s="3" t="s">
        <v>41</v>
      </c>
      <c r="E1337">
        <v>2025</v>
      </c>
      <c r="F1337" s="3" t="str">
        <f t="shared" si="40"/>
        <v>AElevPOST F2025</v>
      </c>
      <c r="G1337" s="9" t="e">
        <v>#N/A</v>
      </c>
      <c r="H1337" s="9" t="e">
        <v>#N/A</v>
      </c>
      <c r="I1337" s="9" t="e">
        <v>#N/A</v>
      </c>
      <c r="J1337" s="9" t="e">
        <v>#N/A</v>
      </c>
      <c r="K1337" s="9" t="e">
        <v>#N/A</v>
      </c>
      <c r="L1337" s="9" t="e">
        <v>#N/A</v>
      </c>
      <c r="M1337" s="9" t="e">
        <v>#N/A</v>
      </c>
      <c r="N1337" s="9" t="e">
        <v>#N/A</v>
      </c>
      <c r="O1337" s="9" t="e">
        <v>#N/A</v>
      </c>
      <c r="P1337" s="9" t="e">
        <v>#N/A</v>
      </c>
      <c r="Q1337" s="9" t="e">
        <v>#N/A</v>
      </c>
      <c r="R1337" s="9" t="e">
        <v>#N/A</v>
      </c>
      <c r="S1337" s="9" t="e">
        <v>#N/A</v>
      </c>
      <c r="T1337" s="9" t="e">
        <v>#N/A</v>
      </c>
    </row>
    <row r="1338" spans="1:20" x14ac:dyDescent="0.35">
      <c r="A1338">
        <f t="shared" si="41"/>
        <v>1338</v>
      </c>
      <c r="B1338" s="3" t="s">
        <v>70</v>
      </c>
      <c r="C1338" s="3" t="s">
        <v>75</v>
      </c>
      <c r="D1338" s="3" t="s">
        <v>41</v>
      </c>
      <c r="E1338">
        <v>2026</v>
      </c>
      <c r="F1338" s="3" t="str">
        <f t="shared" si="40"/>
        <v>AElevPOST F2026</v>
      </c>
      <c r="G1338" s="9" t="e">
        <v>#N/A</v>
      </c>
      <c r="H1338" s="9" t="e">
        <v>#N/A</v>
      </c>
      <c r="I1338" s="9" t="e">
        <v>#N/A</v>
      </c>
      <c r="J1338" s="9" t="e">
        <v>#N/A</v>
      </c>
      <c r="K1338" s="9" t="e">
        <v>#N/A</v>
      </c>
      <c r="L1338" s="9" t="e">
        <v>#N/A</v>
      </c>
      <c r="M1338" s="9" t="e">
        <v>#N/A</v>
      </c>
      <c r="N1338" s="9" t="e">
        <v>#N/A</v>
      </c>
      <c r="O1338" s="9" t="e">
        <v>#N/A</v>
      </c>
      <c r="P1338" s="9" t="e">
        <v>#N/A</v>
      </c>
      <c r="Q1338" s="9" t="e">
        <v>#N/A</v>
      </c>
      <c r="R1338" s="9" t="e">
        <v>#N/A</v>
      </c>
      <c r="S1338" s="9" t="e">
        <v>#N/A</v>
      </c>
      <c r="T1338" s="9" t="e">
        <v>#N/A</v>
      </c>
    </row>
    <row r="1339" spans="1:20" x14ac:dyDescent="0.35">
      <c r="A1339">
        <f t="shared" si="41"/>
        <v>1339</v>
      </c>
      <c r="B1339" s="3" t="s">
        <v>70</v>
      </c>
      <c r="C1339" s="3" t="s">
        <v>75</v>
      </c>
      <c r="D1339" s="3" t="s">
        <v>41</v>
      </c>
      <c r="E1339">
        <v>2027</v>
      </c>
      <c r="F1339" s="3" t="str">
        <f t="shared" si="40"/>
        <v>AElevPOST F2027</v>
      </c>
      <c r="G1339" s="9" t="e">
        <v>#N/A</v>
      </c>
      <c r="H1339" s="9" t="e">
        <v>#N/A</v>
      </c>
      <c r="I1339" s="9" t="e">
        <v>#N/A</v>
      </c>
      <c r="J1339" s="9" t="e">
        <v>#N/A</v>
      </c>
      <c r="K1339" s="9" t="e">
        <v>#N/A</v>
      </c>
      <c r="L1339" s="9" t="e">
        <v>#N/A</v>
      </c>
      <c r="M1339" s="9" t="e">
        <v>#N/A</v>
      </c>
      <c r="N1339" s="9" t="e">
        <v>#N/A</v>
      </c>
      <c r="O1339" s="9" t="e">
        <v>#N/A</v>
      </c>
      <c r="P1339" s="9" t="e">
        <v>#N/A</v>
      </c>
      <c r="Q1339" s="9" t="e">
        <v>#N/A</v>
      </c>
      <c r="R1339" s="9" t="e">
        <v>#N/A</v>
      </c>
      <c r="S1339" s="9" t="e">
        <v>#N/A</v>
      </c>
      <c r="T1339" s="9" t="e">
        <v>#N/A</v>
      </c>
    </row>
    <row r="1340" spans="1:20" x14ac:dyDescent="0.35">
      <c r="A1340">
        <f t="shared" si="41"/>
        <v>1340</v>
      </c>
      <c r="B1340" s="3" t="s">
        <v>70</v>
      </c>
      <c r="C1340" s="3" t="s">
        <v>75</v>
      </c>
      <c r="D1340" s="3" t="s">
        <v>41</v>
      </c>
      <c r="E1340">
        <v>2028</v>
      </c>
      <c r="F1340" s="3" t="str">
        <f t="shared" si="40"/>
        <v>AElevPOST F2028</v>
      </c>
      <c r="G1340" s="9" t="e">
        <v>#N/A</v>
      </c>
      <c r="H1340" s="9" t="e">
        <v>#N/A</v>
      </c>
      <c r="I1340" s="9" t="e">
        <v>#N/A</v>
      </c>
      <c r="J1340" s="9" t="e">
        <v>#N/A</v>
      </c>
      <c r="K1340" s="9" t="e">
        <v>#N/A</v>
      </c>
      <c r="L1340" s="9" t="e">
        <v>#N/A</v>
      </c>
      <c r="M1340" s="9" t="e">
        <v>#N/A</v>
      </c>
      <c r="N1340" s="9" t="e">
        <v>#N/A</v>
      </c>
      <c r="O1340" s="9" t="e">
        <v>#N/A</v>
      </c>
      <c r="P1340" s="9" t="e">
        <v>#N/A</v>
      </c>
      <c r="Q1340" s="9" t="e">
        <v>#N/A</v>
      </c>
      <c r="R1340" s="9" t="e">
        <v>#N/A</v>
      </c>
      <c r="S1340" s="9" t="e">
        <v>#N/A</v>
      </c>
      <c r="T1340" s="9" t="e">
        <v>#N/A</v>
      </c>
    </row>
    <row r="1341" spans="1:20" x14ac:dyDescent="0.35">
      <c r="A1341">
        <f t="shared" si="41"/>
        <v>1341</v>
      </c>
      <c r="B1341" s="3" t="s">
        <v>70</v>
      </c>
      <c r="C1341" s="3" t="s">
        <v>75</v>
      </c>
      <c r="D1341" s="3" t="s">
        <v>41</v>
      </c>
      <c r="E1341">
        <v>2029</v>
      </c>
      <c r="F1341" s="3" t="str">
        <f t="shared" si="40"/>
        <v>AElevPOST F2029</v>
      </c>
      <c r="G1341" s="9" t="e">
        <v>#N/A</v>
      </c>
      <c r="H1341" s="9" t="e">
        <v>#N/A</v>
      </c>
      <c r="I1341" s="9" t="e">
        <v>#N/A</v>
      </c>
      <c r="J1341" s="9" t="e">
        <v>#N/A</v>
      </c>
      <c r="K1341" s="9" t="e">
        <v>#N/A</v>
      </c>
      <c r="L1341" s="9" t="e">
        <v>#N/A</v>
      </c>
      <c r="M1341" s="9" t="e">
        <v>#N/A</v>
      </c>
      <c r="N1341" s="9" t="e">
        <v>#N/A</v>
      </c>
      <c r="O1341" s="9" t="e">
        <v>#N/A</v>
      </c>
      <c r="P1341" s="9" t="e">
        <v>#N/A</v>
      </c>
      <c r="Q1341" s="9" t="e">
        <v>#N/A</v>
      </c>
      <c r="R1341" s="9" t="e">
        <v>#N/A</v>
      </c>
      <c r="S1341" s="9" t="e">
        <v>#N/A</v>
      </c>
      <c r="T1341" s="9" t="e">
        <v>#N/A</v>
      </c>
    </row>
    <row r="1342" spans="1:20" x14ac:dyDescent="0.35">
      <c r="A1342">
        <f t="shared" si="41"/>
        <v>1342</v>
      </c>
      <c r="B1342" s="3" t="s">
        <v>70</v>
      </c>
      <c r="C1342" s="3" t="s">
        <v>75</v>
      </c>
      <c r="D1342" s="3" t="s">
        <v>42</v>
      </c>
      <c r="E1342">
        <v>2020</v>
      </c>
      <c r="F1342" s="3" t="str">
        <f t="shared" si="40"/>
        <v>AElevUP FLS2020</v>
      </c>
      <c r="G1342" s="9" t="e">
        <v>#N/A</v>
      </c>
      <c r="H1342" s="9" t="e">
        <v>#N/A</v>
      </c>
      <c r="I1342" s="9" t="e">
        <v>#N/A</v>
      </c>
      <c r="J1342" s="9" t="e">
        <v>#N/A</v>
      </c>
      <c r="K1342" s="9" t="e">
        <v>#N/A</v>
      </c>
      <c r="L1342" s="9" t="e">
        <v>#N/A</v>
      </c>
      <c r="M1342" s="9" t="e">
        <v>#N/A</v>
      </c>
      <c r="N1342" s="9" t="e">
        <v>#N/A</v>
      </c>
      <c r="O1342" s="9" t="e">
        <v>#N/A</v>
      </c>
      <c r="P1342" s="9" t="e">
        <v>#N/A</v>
      </c>
      <c r="Q1342" s="9" t="e">
        <v>#N/A</v>
      </c>
      <c r="R1342" s="9" t="e">
        <v>#N/A</v>
      </c>
      <c r="S1342" s="9" t="e">
        <v>#N/A</v>
      </c>
      <c r="T1342" s="9" t="e">
        <v>#N/A</v>
      </c>
    </row>
    <row r="1343" spans="1:20" x14ac:dyDescent="0.35">
      <c r="A1343">
        <f t="shared" si="41"/>
        <v>1343</v>
      </c>
      <c r="B1343" s="3" t="s">
        <v>70</v>
      </c>
      <c r="C1343" s="3" t="s">
        <v>75</v>
      </c>
      <c r="D1343" s="3" t="s">
        <v>42</v>
      </c>
      <c r="E1343">
        <v>2021</v>
      </c>
      <c r="F1343" s="3" t="str">
        <f t="shared" si="40"/>
        <v>AElevUP FLS2021</v>
      </c>
      <c r="G1343" s="9" t="e">
        <v>#N/A</v>
      </c>
      <c r="H1343" s="9" t="e">
        <v>#N/A</v>
      </c>
      <c r="I1343" s="9" t="e">
        <v>#N/A</v>
      </c>
      <c r="J1343" s="9" t="e">
        <v>#N/A</v>
      </c>
      <c r="K1343" s="9" t="e">
        <v>#N/A</v>
      </c>
      <c r="L1343" s="9" t="e">
        <v>#N/A</v>
      </c>
      <c r="M1343" s="9" t="e">
        <v>#N/A</v>
      </c>
      <c r="N1343" s="9" t="e">
        <v>#N/A</v>
      </c>
      <c r="O1343" s="9" t="e">
        <v>#N/A</v>
      </c>
      <c r="P1343" s="9" t="e">
        <v>#N/A</v>
      </c>
      <c r="Q1343" s="9" t="e">
        <v>#N/A</v>
      </c>
      <c r="R1343" s="9" t="e">
        <v>#N/A</v>
      </c>
      <c r="S1343" s="9" t="e">
        <v>#N/A</v>
      </c>
      <c r="T1343" s="9" t="e">
        <v>#N/A</v>
      </c>
    </row>
    <row r="1344" spans="1:20" x14ac:dyDescent="0.35">
      <c r="A1344">
        <f t="shared" si="41"/>
        <v>1344</v>
      </c>
      <c r="B1344" s="3" t="s">
        <v>70</v>
      </c>
      <c r="C1344" s="3" t="s">
        <v>75</v>
      </c>
      <c r="D1344" s="3" t="s">
        <v>42</v>
      </c>
      <c r="E1344">
        <v>2022</v>
      </c>
      <c r="F1344" s="3" t="str">
        <f t="shared" si="40"/>
        <v>AElevUP FLS2022</v>
      </c>
      <c r="G1344" s="9" t="e">
        <v>#N/A</v>
      </c>
      <c r="H1344" s="9" t="e">
        <v>#N/A</v>
      </c>
      <c r="I1344" s="9" t="e">
        <v>#N/A</v>
      </c>
      <c r="J1344" s="9" t="e">
        <v>#N/A</v>
      </c>
      <c r="K1344" s="9" t="e">
        <v>#N/A</v>
      </c>
      <c r="L1344" s="9" t="e">
        <v>#N/A</v>
      </c>
      <c r="M1344" s="9" t="e">
        <v>#N/A</v>
      </c>
      <c r="N1344" s="9" t="e">
        <v>#N/A</v>
      </c>
      <c r="O1344" s="9" t="e">
        <v>#N/A</v>
      </c>
      <c r="P1344" s="9" t="e">
        <v>#N/A</v>
      </c>
      <c r="Q1344" s="9" t="e">
        <v>#N/A</v>
      </c>
      <c r="R1344" s="9" t="e">
        <v>#N/A</v>
      </c>
      <c r="S1344" s="9" t="e">
        <v>#N/A</v>
      </c>
      <c r="T1344" s="9" t="e">
        <v>#N/A</v>
      </c>
    </row>
    <row r="1345" spans="1:20" x14ac:dyDescent="0.35">
      <c r="A1345">
        <f t="shared" si="41"/>
        <v>1345</v>
      </c>
      <c r="B1345" s="3" t="s">
        <v>70</v>
      </c>
      <c r="C1345" s="3" t="s">
        <v>75</v>
      </c>
      <c r="D1345" s="3" t="s">
        <v>42</v>
      </c>
      <c r="E1345">
        <v>2023</v>
      </c>
      <c r="F1345" s="3" t="str">
        <f t="shared" si="40"/>
        <v>AElevUP FLS2023</v>
      </c>
      <c r="G1345" s="9" t="e">
        <v>#N/A</v>
      </c>
      <c r="H1345" s="9" t="e">
        <v>#N/A</v>
      </c>
      <c r="I1345" s="9" t="e">
        <v>#N/A</v>
      </c>
      <c r="J1345" s="9" t="e">
        <v>#N/A</v>
      </c>
      <c r="K1345" s="9" t="e">
        <v>#N/A</v>
      </c>
      <c r="L1345" s="9" t="e">
        <v>#N/A</v>
      </c>
      <c r="M1345" s="9" t="e">
        <v>#N/A</v>
      </c>
      <c r="N1345" s="9" t="e">
        <v>#N/A</v>
      </c>
      <c r="O1345" s="9" t="e">
        <v>#N/A</v>
      </c>
      <c r="P1345" s="9" t="e">
        <v>#N/A</v>
      </c>
      <c r="Q1345" s="9" t="e">
        <v>#N/A</v>
      </c>
      <c r="R1345" s="9" t="e">
        <v>#N/A</v>
      </c>
      <c r="S1345" s="9" t="e">
        <v>#N/A</v>
      </c>
      <c r="T1345" s="9" t="e">
        <v>#N/A</v>
      </c>
    </row>
    <row r="1346" spans="1:20" x14ac:dyDescent="0.35">
      <c r="A1346">
        <f t="shared" si="41"/>
        <v>1346</v>
      </c>
      <c r="B1346" s="3" t="s">
        <v>70</v>
      </c>
      <c r="C1346" s="3" t="s">
        <v>75</v>
      </c>
      <c r="D1346" s="3" t="s">
        <v>42</v>
      </c>
      <c r="E1346">
        <v>2024</v>
      </c>
      <c r="F1346" s="3" t="str">
        <f t="shared" ref="F1346:F1409" si="42">_xlfn.CONCAT(B1346,C1346,D1346,E1346)</f>
        <v>AElevUP FLS2024</v>
      </c>
      <c r="G1346" s="9" t="e">
        <v>#N/A</v>
      </c>
      <c r="H1346" s="9" t="e">
        <v>#N/A</v>
      </c>
      <c r="I1346" s="9" t="e">
        <v>#N/A</v>
      </c>
      <c r="J1346" s="9" t="e">
        <v>#N/A</v>
      </c>
      <c r="K1346" s="9" t="e">
        <v>#N/A</v>
      </c>
      <c r="L1346" s="9" t="e">
        <v>#N/A</v>
      </c>
      <c r="M1346" s="9" t="e">
        <v>#N/A</v>
      </c>
      <c r="N1346" s="9" t="e">
        <v>#N/A</v>
      </c>
      <c r="O1346" s="9" t="e">
        <v>#N/A</v>
      </c>
      <c r="P1346" s="9" t="e">
        <v>#N/A</v>
      </c>
      <c r="Q1346" s="9" t="e">
        <v>#N/A</v>
      </c>
      <c r="R1346" s="9" t="e">
        <v>#N/A</v>
      </c>
      <c r="S1346" s="9" t="e">
        <v>#N/A</v>
      </c>
      <c r="T1346" s="9" t="e">
        <v>#N/A</v>
      </c>
    </row>
    <row r="1347" spans="1:20" x14ac:dyDescent="0.35">
      <c r="A1347">
        <f t="shared" ref="A1347:A1410" si="43">A1346+1</f>
        <v>1347</v>
      </c>
      <c r="B1347" s="3" t="s">
        <v>70</v>
      </c>
      <c r="C1347" s="3" t="s">
        <v>75</v>
      </c>
      <c r="D1347" s="3" t="s">
        <v>42</v>
      </c>
      <c r="E1347">
        <v>2025</v>
      </c>
      <c r="F1347" s="3" t="str">
        <f t="shared" si="42"/>
        <v>AElevUP FLS2025</v>
      </c>
      <c r="G1347" s="9" t="e">
        <v>#N/A</v>
      </c>
      <c r="H1347" s="9" t="e">
        <v>#N/A</v>
      </c>
      <c r="I1347" s="9" t="e">
        <v>#N/A</v>
      </c>
      <c r="J1347" s="9" t="e">
        <v>#N/A</v>
      </c>
      <c r="K1347" s="9" t="e">
        <v>#N/A</v>
      </c>
      <c r="L1347" s="9" t="e">
        <v>#N/A</v>
      </c>
      <c r="M1347" s="9" t="e">
        <v>#N/A</v>
      </c>
      <c r="N1347" s="9" t="e">
        <v>#N/A</v>
      </c>
      <c r="O1347" s="9" t="e">
        <v>#N/A</v>
      </c>
      <c r="P1347" s="9" t="e">
        <v>#N/A</v>
      </c>
      <c r="Q1347" s="9" t="e">
        <v>#N/A</v>
      </c>
      <c r="R1347" s="9" t="e">
        <v>#N/A</v>
      </c>
      <c r="S1347" s="9" t="e">
        <v>#N/A</v>
      </c>
      <c r="T1347" s="9" t="e">
        <v>#N/A</v>
      </c>
    </row>
    <row r="1348" spans="1:20" x14ac:dyDescent="0.35">
      <c r="A1348">
        <f t="shared" si="43"/>
        <v>1348</v>
      </c>
      <c r="B1348" s="3" t="s">
        <v>70</v>
      </c>
      <c r="C1348" s="3" t="s">
        <v>75</v>
      </c>
      <c r="D1348" s="3" t="s">
        <v>42</v>
      </c>
      <c r="E1348">
        <v>2026</v>
      </c>
      <c r="F1348" s="3" t="str">
        <f t="shared" si="42"/>
        <v>AElevUP FLS2026</v>
      </c>
      <c r="G1348" s="9" t="e">
        <v>#N/A</v>
      </c>
      <c r="H1348" s="9" t="e">
        <v>#N/A</v>
      </c>
      <c r="I1348" s="9" t="e">
        <v>#N/A</v>
      </c>
      <c r="J1348" s="9" t="e">
        <v>#N/A</v>
      </c>
      <c r="K1348" s="9" t="e">
        <v>#N/A</v>
      </c>
      <c r="L1348" s="9" t="e">
        <v>#N/A</v>
      </c>
      <c r="M1348" s="9" t="e">
        <v>#N/A</v>
      </c>
      <c r="N1348" s="9" t="e">
        <v>#N/A</v>
      </c>
      <c r="O1348" s="9" t="e">
        <v>#N/A</v>
      </c>
      <c r="P1348" s="9" t="e">
        <v>#N/A</v>
      </c>
      <c r="Q1348" s="9" t="e">
        <v>#N/A</v>
      </c>
      <c r="R1348" s="9" t="e">
        <v>#N/A</v>
      </c>
      <c r="S1348" s="9" t="e">
        <v>#N/A</v>
      </c>
      <c r="T1348" s="9" t="e">
        <v>#N/A</v>
      </c>
    </row>
    <row r="1349" spans="1:20" x14ac:dyDescent="0.35">
      <c r="A1349">
        <f t="shared" si="43"/>
        <v>1349</v>
      </c>
      <c r="B1349" s="3" t="s">
        <v>70</v>
      </c>
      <c r="C1349" s="3" t="s">
        <v>75</v>
      </c>
      <c r="D1349" s="3" t="s">
        <v>42</v>
      </c>
      <c r="E1349">
        <v>2027</v>
      </c>
      <c r="F1349" s="3" t="str">
        <f t="shared" si="42"/>
        <v>AElevUP FLS2027</v>
      </c>
      <c r="G1349" s="9" t="e">
        <v>#N/A</v>
      </c>
      <c r="H1349" s="9" t="e">
        <v>#N/A</v>
      </c>
      <c r="I1349" s="9" t="e">
        <v>#N/A</v>
      </c>
      <c r="J1349" s="9" t="e">
        <v>#N/A</v>
      </c>
      <c r="K1349" s="9" t="e">
        <v>#N/A</v>
      </c>
      <c r="L1349" s="9" t="e">
        <v>#N/A</v>
      </c>
      <c r="M1349" s="9" t="e">
        <v>#N/A</v>
      </c>
      <c r="N1349" s="9" t="e">
        <v>#N/A</v>
      </c>
      <c r="O1349" s="9" t="e">
        <v>#N/A</v>
      </c>
      <c r="P1349" s="9" t="e">
        <v>#N/A</v>
      </c>
      <c r="Q1349" s="9" t="e">
        <v>#N/A</v>
      </c>
      <c r="R1349" s="9" t="e">
        <v>#N/A</v>
      </c>
      <c r="S1349" s="9" t="e">
        <v>#N/A</v>
      </c>
      <c r="T1349" s="9" t="e">
        <v>#N/A</v>
      </c>
    </row>
    <row r="1350" spans="1:20" x14ac:dyDescent="0.35">
      <c r="A1350">
        <f t="shared" si="43"/>
        <v>1350</v>
      </c>
      <c r="B1350" s="3" t="s">
        <v>70</v>
      </c>
      <c r="C1350" s="3" t="s">
        <v>75</v>
      </c>
      <c r="D1350" s="3" t="s">
        <v>42</v>
      </c>
      <c r="E1350">
        <v>2028</v>
      </c>
      <c r="F1350" s="3" t="str">
        <f t="shared" si="42"/>
        <v>AElevUP FLS2028</v>
      </c>
      <c r="G1350" s="9" t="e">
        <v>#N/A</v>
      </c>
      <c r="H1350" s="9" t="e">
        <v>#N/A</v>
      </c>
      <c r="I1350" s="9" t="e">
        <v>#N/A</v>
      </c>
      <c r="J1350" s="9" t="e">
        <v>#N/A</v>
      </c>
      <c r="K1350" s="9" t="e">
        <v>#N/A</v>
      </c>
      <c r="L1350" s="9" t="e">
        <v>#N/A</v>
      </c>
      <c r="M1350" s="9" t="e">
        <v>#N/A</v>
      </c>
      <c r="N1350" s="9" t="e">
        <v>#N/A</v>
      </c>
      <c r="O1350" s="9" t="e">
        <v>#N/A</v>
      </c>
      <c r="P1350" s="9" t="e">
        <v>#N/A</v>
      </c>
      <c r="Q1350" s="9" t="e">
        <v>#N/A</v>
      </c>
      <c r="R1350" s="9" t="e">
        <v>#N/A</v>
      </c>
      <c r="S1350" s="9" t="e">
        <v>#N/A</v>
      </c>
      <c r="T1350" s="9" t="e">
        <v>#N/A</v>
      </c>
    </row>
    <row r="1351" spans="1:20" x14ac:dyDescent="0.35">
      <c r="A1351">
        <f t="shared" si="43"/>
        <v>1351</v>
      </c>
      <c r="B1351" s="3" t="s">
        <v>70</v>
      </c>
      <c r="C1351" s="3" t="s">
        <v>75</v>
      </c>
      <c r="D1351" s="3" t="s">
        <v>42</v>
      </c>
      <c r="E1351">
        <v>2029</v>
      </c>
      <c r="F1351" s="3" t="str">
        <f t="shared" si="42"/>
        <v>AElevUP FLS2029</v>
      </c>
      <c r="G1351" s="9" t="e">
        <v>#N/A</v>
      </c>
      <c r="H1351" s="9" t="e">
        <v>#N/A</v>
      </c>
      <c r="I1351" s="9" t="e">
        <v>#N/A</v>
      </c>
      <c r="J1351" s="9" t="e">
        <v>#N/A</v>
      </c>
      <c r="K1351" s="9" t="e">
        <v>#N/A</v>
      </c>
      <c r="L1351" s="9" t="e">
        <v>#N/A</v>
      </c>
      <c r="M1351" s="9" t="e">
        <v>#N/A</v>
      </c>
      <c r="N1351" s="9" t="e">
        <v>#N/A</v>
      </c>
      <c r="O1351" s="9" t="e">
        <v>#N/A</v>
      </c>
      <c r="P1351" s="9" t="e">
        <v>#N/A</v>
      </c>
      <c r="Q1351" s="9" t="e">
        <v>#N/A</v>
      </c>
      <c r="R1351" s="9" t="e">
        <v>#N/A</v>
      </c>
      <c r="S1351" s="9" t="e">
        <v>#N/A</v>
      </c>
      <c r="T1351" s="9" t="e">
        <v>#N/A</v>
      </c>
    </row>
    <row r="1352" spans="1:20" x14ac:dyDescent="0.35">
      <c r="A1352">
        <f t="shared" si="43"/>
        <v>1352</v>
      </c>
      <c r="B1352" s="3" t="s">
        <v>70</v>
      </c>
      <c r="C1352" s="3" t="s">
        <v>75</v>
      </c>
      <c r="D1352" s="3" t="s">
        <v>43</v>
      </c>
      <c r="E1352">
        <v>2020</v>
      </c>
      <c r="F1352" s="3" t="str">
        <f t="shared" si="42"/>
        <v>AElevMON ST2020</v>
      </c>
      <c r="G1352" s="9" t="e">
        <v>#N/A</v>
      </c>
      <c r="H1352" s="9" t="e">
        <v>#N/A</v>
      </c>
      <c r="I1352" s="9" t="e">
        <v>#N/A</v>
      </c>
      <c r="J1352" s="9" t="e">
        <v>#N/A</v>
      </c>
      <c r="K1352" s="9" t="e">
        <v>#N/A</v>
      </c>
      <c r="L1352" s="9" t="e">
        <v>#N/A</v>
      </c>
      <c r="M1352" s="9" t="e">
        <v>#N/A</v>
      </c>
      <c r="N1352" s="9" t="e">
        <v>#N/A</v>
      </c>
      <c r="O1352" s="9" t="e">
        <v>#N/A</v>
      </c>
      <c r="P1352" s="9" t="e">
        <v>#N/A</v>
      </c>
      <c r="Q1352" s="9" t="e">
        <v>#N/A</v>
      </c>
      <c r="R1352" s="9" t="e">
        <v>#N/A</v>
      </c>
      <c r="S1352" s="9" t="e">
        <v>#N/A</v>
      </c>
      <c r="T1352" s="9" t="e">
        <v>#N/A</v>
      </c>
    </row>
    <row r="1353" spans="1:20" x14ac:dyDescent="0.35">
      <c r="A1353">
        <f t="shared" si="43"/>
        <v>1353</v>
      </c>
      <c r="B1353" s="3" t="s">
        <v>70</v>
      </c>
      <c r="C1353" s="3" t="s">
        <v>75</v>
      </c>
      <c r="D1353" s="3" t="s">
        <v>43</v>
      </c>
      <c r="E1353">
        <v>2021</v>
      </c>
      <c r="F1353" s="3" t="str">
        <f t="shared" si="42"/>
        <v>AElevMON ST2021</v>
      </c>
      <c r="G1353" s="9" t="e">
        <v>#N/A</v>
      </c>
      <c r="H1353" s="9" t="e">
        <v>#N/A</v>
      </c>
      <c r="I1353" s="9" t="e">
        <v>#N/A</v>
      </c>
      <c r="J1353" s="9" t="e">
        <v>#N/A</v>
      </c>
      <c r="K1353" s="9" t="e">
        <v>#N/A</v>
      </c>
      <c r="L1353" s="9" t="e">
        <v>#N/A</v>
      </c>
      <c r="M1353" s="9" t="e">
        <v>#N/A</v>
      </c>
      <c r="N1353" s="9" t="e">
        <v>#N/A</v>
      </c>
      <c r="O1353" s="9" t="e">
        <v>#N/A</v>
      </c>
      <c r="P1353" s="9" t="e">
        <v>#N/A</v>
      </c>
      <c r="Q1353" s="9" t="e">
        <v>#N/A</v>
      </c>
      <c r="R1353" s="9" t="e">
        <v>#N/A</v>
      </c>
      <c r="S1353" s="9" t="e">
        <v>#N/A</v>
      </c>
      <c r="T1353" s="9" t="e">
        <v>#N/A</v>
      </c>
    </row>
    <row r="1354" spans="1:20" x14ac:dyDescent="0.35">
      <c r="A1354">
        <f t="shared" si="43"/>
        <v>1354</v>
      </c>
      <c r="B1354" s="3" t="s">
        <v>70</v>
      </c>
      <c r="C1354" s="3" t="s">
        <v>75</v>
      </c>
      <c r="D1354" s="3" t="s">
        <v>43</v>
      </c>
      <c r="E1354">
        <v>2022</v>
      </c>
      <c r="F1354" s="3" t="str">
        <f t="shared" si="42"/>
        <v>AElevMON ST2022</v>
      </c>
      <c r="G1354" s="9" t="e">
        <v>#N/A</v>
      </c>
      <c r="H1354" s="9" t="e">
        <v>#N/A</v>
      </c>
      <c r="I1354" s="9" t="e">
        <v>#N/A</v>
      </c>
      <c r="J1354" s="9" t="e">
        <v>#N/A</v>
      </c>
      <c r="K1354" s="9" t="e">
        <v>#N/A</v>
      </c>
      <c r="L1354" s="9" t="e">
        <v>#N/A</v>
      </c>
      <c r="M1354" s="9" t="e">
        <v>#N/A</v>
      </c>
      <c r="N1354" s="9" t="e">
        <v>#N/A</v>
      </c>
      <c r="O1354" s="9" t="e">
        <v>#N/A</v>
      </c>
      <c r="P1354" s="9" t="e">
        <v>#N/A</v>
      </c>
      <c r="Q1354" s="9" t="e">
        <v>#N/A</v>
      </c>
      <c r="R1354" s="9" t="e">
        <v>#N/A</v>
      </c>
      <c r="S1354" s="9" t="e">
        <v>#N/A</v>
      </c>
      <c r="T1354" s="9" t="e">
        <v>#N/A</v>
      </c>
    </row>
    <row r="1355" spans="1:20" x14ac:dyDescent="0.35">
      <c r="A1355">
        <f t="shared" si="43"/>
        <v>1355</v>
      </c>
      <c r="B1355" s="3" t="s">
        <v>70</v>
      </c>
      <c r="C1355" s="3" t="s">
        <v>75</v>
      </c>
      <c r="D1355" s="3" t="s">
        <v>43</v>
      </c>
      <c r="E1355">
        <v>2023</v>
      </c>
      <c r="F1355" s="3" t="str">
        <f t="shared" si="42"/>
        <v>AElevMON ST2023</v>
      </c>
      <c r="G1355" s="9" t="e">
        <v>#N/A</v>
      </c>
      <c r="H1355" s="9" t="e">
        <v>#N/A</v>
      </c>
      <c r="I1355" s="9" t="e">
        <v>#N/A</v>
      </c>
      <c r="J1355" s="9" t="e">
        <v>#N/A</v>
      </c>
      <c r="K1355" s="9" t="e">
        <v>#N/A</v>
      </c>
      <c r="L1355" s="9" t="e">
        <v>#N/A</v>
      </c>
      <c r="M1355" s="9" t="e">
        <v>#N/A</v>
      </c>
      <c r="N1355" s="9" t="e">
        <v>#N/A</v>
      </c>
      <c r="O1355" s="9" t="e">
        <v>#N/A</v>
      </c>
      <c r="P1355" s="9" t="e">
        <v>#N/A</v>
      </c>
      <c r="Q1355" s="9" t="e">
        <v>#N/A</v>
      </c>
      <c r="R1355" s="9" t="e">
        <v>#N/A</v>
      </c>
      <c r="S1355" s="9" t="e">
        <v>#N/A</v>
      </c>
      <c r="T1355" s="9" t="e">
        <v>#N/A</v>
      </c>
    </row>
    <row r="1356" spans="1:20" x14ac:dyDescent="0.35">
      <c r="A1356">
        <f t="shared" si="43"/>
        <v>1356</v>
      </c>
      <c r="B1356" s="3" t="s">
        <v>70</v>
      </c>
      <c r="C1356" s="3" t="s">
        <v>75</v>
      </c>
      <c r="D1356" s="3" t="s">
        <v>43</v>
      </c>
      <c r="E1356">
        <v>2024</v>
      </c>
      <c r="F1356" s="3" t="str">
        <f t="shared" si="42"/>
        <v>AElevMON ST2024</v>
      </c>
      <c r="G1356" s="9" t="e">
        <v>#N/A</v>
      </c>
      <c r="H1356" s="9" t="e">
        <v>#N/A</v>
      </c>
      <c r="I1356" s="9" t="e">
        <v>#N/A</v>
      </c>
      <c r="J1356" s="9" t="e">
        <v>#N/A</v>
      </c>
      <c r="K1356" s="9" t="e">
        <v>#N/A</v>
      </c>
      <c r="L1356" s="9" t="e">
        <v>#N/A</v>
      </c>
      <c r="M1356" s="9" t="e">
        <v>#N/A</v>
      </c>
      <c r="N1356" s="9" t="e">
        <v>#N/A</v>
      </c>
      <c r="O1356" s="9" t="e">
        <v>#N/A</v>
      </c>
      <c r="P1356" s="9" t="e">
        <v>#N/A</v>
      </c>
      <c r="Q1356" s="9" t="e">
        <v>#N/A</v>
      </c>
      <c r="R1356" s="9" t="e">
        <v>#N/A</v>
      </c>
      <c r="S1356" s="9" t="e">
        <v>#N/A</v>
      </c>
      <c r="T1356" s="9" t="e">
        <v>#N/A</v>
      </c>
    </row>
    <row r="1357" spans="1:20" x14ac:dyDescent="0.35">
      <c r="A1357">
        <f t="shared" si="43"/>
        <v>1357</v>
      </c>
      <c r="B1357" s="3" t="s">
        <v>70</v>
      </c>
      <c r="C1357" s="3" t="s">
        <v>75</v>
      </c>
      <c r="D1357" s="3" t="s">
        <v>43</v>
      </c>
      <c r="E1357">
        <v>2025</v>
      </c>
      <c r="F1357" s="3" t="str">
        <f t="shared" si="42"/>
        <v>AElevMON ST2025</v>
      </c>
      <c r="G1357" s="9" t="e">
        <v>#N/A</v>
      </c>
      <c r="H1357" s="9" t="e">
        <v>#N/A</v>
      </c>
      <c r="I1357" s="9" t="e">
        <v>#N/A</v>
      </c>
      <c r="J1357" s="9" t="e">
        <v>#N/A</v>
      </c>
      <c r="K1357" s="9" t="e">
        <v>#N/A</v>
      </c>
      <c r="L1357" s="9" t="e">
        <v>#N/A</v>
      </c>
      <c r="M1357" s="9" t="e">
        <v>#N/A</v>
      </c>
      <c r="N1357" s="9" t="e">
        <v>#N/A</v>
      </c>
      <c r="O1357" s="9" t="e">
        <v>#N/A</v>
      </c>
      <c r="P1357" s="9" t="e">
        <v>#N/A</v>
      </c>
      <c r="Q1357" s="9" t="e">
        <v>#N/A</v>
      </c>
      <c r="R1357" s="9" t="e">
        <v>#N/A</v>
      </c>
      <c r="S1357" s="9" t="e">
        <v>#N/A</v>
      </c>
      <c r="T1357" s="9" t="e">
        <v>#N/A</v>
      </c>
    </row>
    <row r="1358" spans="1:20" x14ac:dyDescent="0.35">
      <c r="A1358">
        <f t="shared" si="43"/>
        <v>1358</v>
      </c>
      <c r="B1358" s="3" t="s">
        <v>70</v>
      </c>
      <c r="C1358" s="3" t="s">
        <v>75</v>
      </c>
      <c r="D1358" s="3" t="s">
        <v>43</v>
      </c>
      <c r="E1358">
        <v>2026</v>
      </c>
      <c r="F1358" s="3" t="str">
        <f t="shared" si="42"/>
        <v>AElevMON ST2026</v>
      </c>
      <c r="G1358" s="9" t="e">
        <v>#N/A</v>
      </c>
      <c r="H1358" s="9" t="e">
        <v>#N/A</v>
      </c>
      <c r="I1358" s="9" t="e">
        <v>#N/A</v>
      </c>
      <c r="J1358" s="9" t="e">
        <v>#N/A</v>
      </c>
      <c r="K1358" s="9" t="e">
        <v>#N/A</v>
      </c>
      <c r="L1358" s="9" t="e">
        <v>#N/A</v>
      </c>
      <c r="M1358" s="9" t="e">
        <v>#N/A</v>
      </c>
      <c r="N1358" s="9" t="e">
        <v>#N/A</v>
      </c>
      <c r="O1358" s="9" t="e">
        <v>#N/A</v>
      </c>
      <c r="P1358" s="9" t="e">
        <v>#N/A</v>
      </c>
      <c r="Q1358" s="9" t="e">
        <v>#N/A</v>
      </c>
      <c r="R1358" s="9" t="e">
        <v>#N/A</v>
      </c>
      <c r="S1358" s="9" t="e">
        <v>#N/A</v>
      </c>
      <c r="T1358" s="9" t="e">
        <v>#N/A</v>
      </c>
    </row>
    <row r="1359" spans="1:20" x14ac:dyDescent="0.35">
      <c r="A1359">
        <f t="shared" si="43"/>
        <v>1359</v>
      </c>
      <c r="B1359" s="3" t="s">
        <v>70</v>
      </c>
      <c r="C1359" s="3" t="s">
        <v>75</v>
      </c>
      <c r="D1359" s="3" t="s">
        <v>43</v>
      </c>
      <c r="E1359">
        <v>2027</v>
      </c>
      <c r="F1359" s="3" t="str">
        <f t="shared" si="42"/>
        <v>AElevMON ST2027</v>
      </c>
      <c r="G1359" s="9" t="e">
        <v>#N/A</v>
      </c>
      <c r="H1359" s="9" t="e">
        <v>#N/A</v>
      </c>
      <c r="I1359" s="9" t="e">
        <v>#N/A</v>
      </c>
      <c r="J1359" s="9" t="e">
        <v>#N/A</v>
      </c>
      <c r="K1359" s="9" t="e">
        <v>#N/A</v>
      </c>
      <c r="L1359" s="9" t="e">
        <v>#N/A</v>
      </c>
      <c r="M1359" s="9" t="e">
        <v>#N/A</v>
      </c>
      <c r="N1359" s="9" t="e">
        <v>#N/A</v>
      </c>
      <c r="O1359" s="9" t="e">
        <v>#N/A</v>
      </c>
      <c r="P1359" s="9" t="e">
        <v>#N/A</v>
      </c>
      <c r="Q1359" s="9" t="e">
        <v>#N/A</v>
      </c>
      <c r="R1359" s="9" t="e">
        <v>#N/A</v>
      </c>
      <c r="S1359" s="9" t="e">
        <v>#N/A</v>
      </c>
      <c r="T1359" s="9" t="e">
        <v>#N/A</v>
      </c>
    </row>
    <row r="1360" spans="1:20" x14ac:dyDescent="0.35">
      <c r="A1360">
        <f t="shared" si="43"/>
        <v>1360</v>
      </c>
      <c r="B1360" s="3" t="s">
        <v>70</v>
      </c>
      <c r="C1360" s="3" t="s">
        <v>75</v>
      </c>
      <c r="D1360" s="3" t="s">
        <v>43</v>
      </c>
      <c r="E1360">
        <v>2028</v>
      </c>
      <c r="F1360" s="3" t="str">
        <f t="shared" si="42"/>
        <v>AElevMON ST2028</v>
      </c>
      <c r="G1360" s="9" t="e">
        <v>#N/A</v>
      </c>
      <c r="H1360" s="9" t="e">
        <v>#N/A</v>
      </c>
      <c r="I1360" s="9" t="e">
        <v>#N/A</v>
      </c>
      <c r="J1360" s="9" t="e">
        <v>#N/A</v>
      </c>
      <c r="K1360" s="9" t="e">
        <v>#N/A</v>
      </c>
      <c r="L1360" s="9" t="e">
        <v>#N/A</v>
      </c>
      <c r="M1360" s="9" t="e">
        <v>#N/A</v>
      </c>
      <c r="N1360" s="9" t="e">
        <v>#N/A</v>
      </c>
      <c r="O1360" s="9" t="e">
        <v>#N/A</v>
      </c>
      <c r="P1360" s="9" t="e">
        <v>#N/A</v>
      </c>
      <c r="Q1360" s="9" t="e">
        <v>#N/A</v>
      </c>
      <c r="R1360" s="9" t="e">
        <v>#N/A</v>
      </c>
      <c r="S1360" s="9" t="e">
        <v>#N/A</v>
      </c>
      <c r="T1360" s="9" t="e">
        <v>#N/A</v>
      </c>
    </row>
    <row r="1361" spans="1:20" x14ac:dyDescent="0.35">
      <c r="A1361">
        <f t="shared" si="43"/>
        <v>1361</v>
      </c>
      <c r="B1361" s="3" t="s">
        <v>70</v>
      </c>
      <c r="C1361" s="3" t="s">
        <v>75</v>
      </c>
      <c r="D1361" s="3" t="s">
        <v>43</v>
      </c>
      <c r="E1361">
        <v>2029</v>
      </c>
      <c r="F1361" s="3" t="str">
        <f t="shared" si="42"/>
        <v>AElevMON ST2029</v>
      </c>
      <c r="G1361" s="9" t="e">
        <v>#N/A</v>
      </c>
      <c r="H1361" s="9" t="e">
        <v>#N/A</v>
      </c>
      <c r="I1361" s="9" t="e">
        <v>#N/A</v>
      </c>
      <c r="J1361" s="9" t="e">
        <v>#N/A</v>
      </c>
      <c r="K1361" s="9" t="e">
        <v>#N/A</v>
      </c>
      <c r="L1361" s="9" t="e">
        <v>#N/A</v>
      </c>
      <c r="M1361" s="9" t="e">
        <v>#N/A</v>
      </c>
      <c r="N1361" s="9" t="e">
        <v>#N/A</v>
      </c>
      <c r="O1361" s="9" t="e">
        <v>#N/A</v>
      </c>
      <c r="P1361" s="9" t="e">
        <v>#N/A</v>
      </c>
      <c r="Q1361" s="9" t="e">
        <v>#N/A</v>
      </c>
      <c r="R1361" s="9" t="e">
        <v>#N/A</v>
      </c>
      <c r="S1361" s="9" t="e">
        <v>#N/A</v>
      </c>
      <c r="T1361" s="9" t="e">
        <v>#N/A</v>
      </c>
    </row>
    <row r="1362" spans="1:20" x14ac:dyDescent="0.35">
      <c r="A1362">
        <f t="shared" si="43"/>
        <v>1362</v>
      </c>
      <c r="B1362" s="3" t="s">
        <v>70</v>
      </c>
      <c r="C1362" s="3" t="s">
        <v>75</v>
      </c>
      <c r="D1362" s="3" t="s">
        <v>44</v>
      </c>
      <c r="E1362">
        <v>2020</v>
      </c>
      <c r="F1362" s="3" t="str">
        <f t="shared" si="42"/>
        <v>AElevNINE M2020</v>
      </c>
      <c r="G1362" s="9" t="e">
        <v>#N/A</v>
      </c>
      <c r="H1362" s="9" t="e">
        <v>#N/A</v>
      </c>
      <c r="I1362" s="9" t="e">
        <v>#N/A</v>
      </c>
      <c r="J1362" s="9" t="e">
        <v>#N/A</v>
      </c>
      <c r="K1362" s="9" t="e">
        <v>#N/A</v>
      </c>
      <c r="L1362" s="9" t="e">
        <v>#N/A</v>
      </c>
      <c r="M1362" s="9" t="e">
        <v>#N/A</v>
      </c>
      <c r="N1362" s="9" t="e">
        <v>#N/A</v>
      </c>
      <c r="O1362" s="9" t="e">
        <v>#N/A</v>
      </c>
      <c r="P1362" s="9" t="e">
        <v>#N/A</v>
      </c>
      <c r="Q1362" s="9" t="e">
        <v>#N/A</v>
      </c>
      <c r="R1362" s="9" t="e">
        <v>#N/A</v>
      </c>
      <c r="S1362" s="9" t="e">
        <v>#N/A</v>
      </c>
      <c r="T1362" s="9" t="e">
        <v>#N/A</v>
      </c>
    </row>
    <row r="1363" spans="1:20" x14ac:dyDescent="0.35">
      <c r="A1363">
        <f t="shared" si="43"/>
        <v>1363</v>
      </c>
      <c r="B1363" s="3" t="s">
        <v>70</v>
      </c>
      <c r="C1363" s="3" t="s">
        <v>75</v>
      </c>
      <c r="D1363" s="3" t="s">
        <v>44</v>
      </c>
      <c r="E1363">
        <v>2021</v>
      </c>
      <c r="F1363" s="3" t="str">
        <f t="shared" si="42"/>
        <v>AElevNINE M2021</v>
      </c>
      <c r="G1363" s="9" t="e">
        <v>#N/A</v>
      </c>
      <c r="H1363" s="9" t="e">
        <v>#N/A</v>
      </c>
      <c r="I1363" s="9" t="e">
        <v>#N/A</v>
      </c>
      <c r="J1363" s="9" t="e">
        <v>#N/A</v>
      </c>
      <c r="K1363" s="9" t="e">
        <v>#N/A</v>
      </c>
      <c r="L1363" s="9" t="e">
        <v>#N/A</v>
      </c>
      <c r="M1363" s="9" t="e">
        <v>#N/A</v>
      </c>
      <c r="N1363" s="9" t="e">
        <v>#N/A</v>
      </c>
      <c r="O1363" s="9" t="e">
        <v>#N/A</v>
      </c>
      <c r="P1363" s="9" t="e">
        <v>#N/A</v>
      </c>
      <c r="Q1363" s="9" t="e">
        <v>#N/A</v>
      </c>
      <c r="R1363" s="9" t="e">
        <v>#N/A</v>
      </c>
      <c r="S1363" s="9" t="e">
        <v>#N/A</v>
      </c>
      <c r="T1363" s="9" t="e">
        <v>#N/A</v>
      </c>
    </row>
    <row r="1364" spans="1:20" x14ac:dyDescent="0.35">
      <c r="A1364">
        <f t="shared" si="43"/>
        <v>1364</v>
      </c>
      <c r="B1364" s="3" t="s">
        <v>70</v>
      </c>
      <c r="C1364" s="3" t="s">
        <v>75</v>
      </c>
      <c r="D1364" s="3" t="s">
        <v>44</v>
      </c>
      <c r="E1364">
        <v>2022</v>
      </c>
      <c r="F1364" s="3" t="str">
        <f t="shared" si="42"/>
        <v>AElevNINE M2022</v>
      </c>
      <c r="G1364" s="9" t="e">
        <v>#N/A</v>
      </c>
      <c r="H1364" s="9" t="e">
        <v>#N/A</v>
      </c>
      <c r="I1364" s="9" t="e">
        <v>#N/A</v>
      </c>
      <c r="J1364" s="9" t="e">
        <v>#N/A</v>
      </c>
      <c r="K1364" s="9" t="e">
        <v>#N/A</v>
      </c>
      <c r="L1364" s="9" t="e">
        <v>#N/A</v>
      </c>
      <c r="M1364" s="9" t="e">
        <v>#N/A</v>
      </c>
      <c r="N1364" s="9" t="e">
        <v>#N/A</v>
      </c>
      <c r="O1364" s="9" t="e">
        <v>#N/A</v>
      </c>
      <c r="P1364" s="9" t="e">
        <v>#N/A</v>
      </c>
      <c r="Q1364" s="9" t="e">
        <v>#N/A</v>
      </c>
      <c r="R1364" s="9" t="e">
        <v>#N/A</v>
      </c>
      <c r="S1364" s="9" t="e">
        <v>#N/A</v>
      </c>
      <c r="T1364" s="9" t="e">
        <v>#N/A</v>
      </c>
    </row>
    <row r="1365" spans="1:20" x14ac:dyDescent="0.35">
      <c r="A1365">
        <f t="shared" si="43"/>
        <v>1365</v>
      </c>
      <c r="B1365" s="3" t="s">
        <v>70</v>
      </c>
      <c r="C1365" s="3" t="s">
        <v>75</v>
      </c>
      <c r="D1365" s="3" t="s">
        <v>44</v>
      </c>
      <c r="E1365">
        <v>2023</v>
      </c>
      <c r="F1365" s="3" t="str">
        <f t="shared" si="42"/>
        <v>AElevNINE M2023</v>
      </c>
      <c r="G1365" s="9" t="e">
        <v>#N/A</v>
      </c>
      <c r="H1365" s="9" t="e">
        <v>#N/A</v>
      </c>
      <c r="I1365" s="9" t="e">
        <v>#N/A</v>
      </c>
      <c r="J1365" s="9" t="e">
        <v>#N/A</v>
      </c>
      <c r="K1365" s="9" t="e">
        <v>#N/A</v>
      </c>
      <c r="L1365" s="9" t="e">
        <v>#N/A</v>
      </c>
      <c r="M1365" s="9" t="e">
        <v>#N/A</v>
      </c>
      <c r="N1365" s="9" t="e">
        <v>#N/A</v>
      </c>
      <c r="O1365" s="9" t="e">
        <v>#N/A</v>
      </c>
      <c r="P1365" s="9" t="e">
        <v>#N/A</v>
      </c>
      <c r="Q1365" s="9" t="e">
        <v>#N/A</v>
      </c>
      <c r="R1365" s="9" t="e">
        <v>#N/A</v>
      </c>
      <c r="S1365" s="9" t="e">
        <v>#N/A</v>
      </c>
      <c r="T1365" s="9" t="e">
        <v>#N/A</v>
      </c>
    </row>
    <row r="1366" spans="1:20" x14ac:dyDescent="0.35">
      <c r="A1366">
        <f t="shared" si="43"/>
        <v>1366</v>
      </c>
      <c r="B1366" s="3" t="s">
        <v>70</v>
      </c>
      <c r="C1366" s="3" t="s">
        <v>75</v>
      </c>
      <c r="D1366" s="3" t="s">
        <v>44</v>
      </c>
      <c r="E1366">
        <v>2024</v>
      </c>
      <c r="F1366" s="3" t="str">
        <f t="shared" si="42"/>
        <v>AElevNINE M2024</v>
      </c>
      <c r="G1366" s="9" t="e">
        <v>#N/A</v>
      </c>
      <c r="H1366" s="9" t="e">
        <v>#N/A</v>
      </c>
      <c r="I1366" s="9" t="e">
        <v>#N/A</v>
      </c>
      <c r="J1366" s="9" t="e">
        <v>#N/A</v>
      </c>
      <c r="K1366" s="9" t="e">
        <v>#N/A</v>
      </c>
      <c r="L1366" s="9" t="e">
        <v>#N/A</v>
      </c>
      <c r="M1366" s="9" t="e">
        <v>#N/A</v>
      </c>
      <c r="N1366" s="9" t="e">
        <v>#N/A</v>
      </c>
      <c r="O1366" s="9" t="e">
        <v>#N/A</v>
      </c>
      <c r="P1366" s="9" t="e">
        <v>#N/A</v>
      </c>
      <c r="Q1366" s="9" t="e">
        <v>#N/A</v>
      </c>
      <c r="R1366" s="9" t="e">
        <v>#N/A</v>
      </c>
      <c r="S1366" s="9" t="e">
        <v>#N/A</v>
      </c>
      <c r="T1366" s="9" t="e">
        <v>#N/A</v>
      </c>
    </row>
    <row r="1367" spans="1:20" x14ac:dyDescent="0.35">
      <c r="A1367">
        <f t="shared" si="43"/>
        <v>1367</v>
      </c>
      <c r="B1367" s="3" t="s">
        <v>70</v>
      </c>
      <c r="C1367" s="3" t="s">
        <v>75</v>
      </c>
      <c r="D1367" s="3" t="s">
        <v>44</v>
      </c>
      <c r="E1367">
        <v>2025</v>
      </c>
      <c r="F1367" s="3" t="str">
        <f t="shared" si="42"/>
        <v>AElevNINE M2025</v>
      </c>
      <c r="G1367" s="9" t="e">
        <v>#N/A</v>
      </c>
      <c r="H1367" s="9" t="e">
        <v>#N/A</v>
      </c>
      <c r="I1367" s="9" t="e">
        <v>#N/A</v>
      </c>
      <c r="J1367" s="9" t="e">
        <v>#N/A</v>
      </c>
      <c r="K1367" s="9" t="e">
        <v>#N/A</v>
      </c>
      <c r="L1367" s="9" t="e">
        <v>#N/A</v>
      </c>
      <c r="M1367" s="9" t="e">
        <v>#N/A</v>
      </c>
      <c r="N1367" s="9" t="e">
        <v>#N/A</v>
      </c>
      <c r="O1367" s="9" t="e">
        <v>#N/A</v>
      </c>
      <c r="P1367" s="9" t="e">
        <v>#N/A</v>
      </c>
      <c r="Q1367" s="9" t="e">
        <v>#N/A</v>
      </c>
      <c r="R1367" s="9" t="e">
        <v>#N/A</v>
      </c>
      <c r="S1367" s="9" t="e">
        <v>#N/A</v>
      </c>
      <c r="T1367" s="9" t="e">
        <v>#N/A</v>
      </c>
    </row>
    <row r="1368" spans="1:20" x14ac:dyDescent="0.35">
      <c r="A1368">
        <f t="shared" si="43"/>
        <v>1368</v>
      </c>
      <c r="B1368" s="3" t="s">
        <v>70</v>
      </c>
      <c r="C1368" s="3" t="s">
        <v>75</v>
      </c>
      <c r="D1368" s="3" t="s">
        <v>44</v>
      </c>
      <c r="E1368">
        <v>2026</v>
      </c>
      <c r="F1368" s="3" t="str">
        <f t="shared" si="42"/>
        <v>AElevNINE M2026</v>
      </c>
      <c r="G1368" s="9" t="e">
        <v>#N/A</v>
      </c>
      <c r="H1368" s="9" t="e">
        <v>#N/A</v>
      </c>
      <c r="I1368" s="9" t="e">
        <v>#N/A</v>
      </c>
      <c r="J1368" s="9" t="e">
        <v>#N/A</v>
      </c>
      <c r="K1368" s="9" t="e">
        <v>#N/A</v>
      </c>
      <c r="L1368" s="9" t="e">
        <v>#N/A</v>
      </c>
      <c r="M1368" s="9" t="e">
        <v>#N/A</v>
      </c>
      <c r="N1368" s="9" t="e">
        <v>#N/A</v>
      </c>
      <c r="O1368" s="9" t="e">
        <v>#N/A</v>
      </c>
      <c r="P1368" s="9" t="e">
        <v>#N/A</v>
      </c>
      <c r="Q1368" s="9" t="e">
        <v>#N/A</v>
      </c>
      <c r="R1368" s="9" t="e">
        <v>#N/A</v>
      </c>
      <c r="S1368" s="9" t="e">
        <v>#N/A</v>
      </c>
      <c r="T1368" s="9" t="e">
        <v>#N/A</v>
      </c>
    </row>
    <row r="1369" spans="1:20" x14ac:dyDescent="0.35">
      <c r="A1369">
        <f t="shared" si="43"/>
        <v>1369</v>
      </c>
      <c r="B1369" s="3" t="s">
        <v>70</v>
      </c>
      <c r="C1369" s="3" t="s">
        <v>75</v>
      </c>
      <c r="D1369" s="3" t="s">
        <v>44</v>
      </c>
      <c r="E1369">
        <v>2027</v>
      </c>
      <c r="F1369" s="3" t="str">
        <f t="shared" si="42"/>
        <v>AElevNINE M2027</v>
      </c>
      <c r="G1369" s="9" t="e">
        <v>#N/A</v>
      </c>
      <c r="H1369" s="9" t="e">
        <v>#N/A</v>
      </c>
      <c r="I1369" s="9" t="e">
        <v>#N/A</v>
      </c>
      <c r="J1369" s="9" t="e">
        <v>#N/A</v>
      </c>
      <c r="K1369" s="9" t="e">
        <v>#N/A</v>
      </c>
      <c r="L1369" s="9" t="e">
        <v>#N/A</v>
      </c>
      <c r="M1369" s="9" t="e">
        <v>#N/A</v>
      </c>
      <c r="N1369" s="9" t="e">
        <v>#N/A</v>
      </c>
      <c r="O1369" s="9" t="e">
        <v>#N/A</v>
      </c>
      <c r="P1369" s="9" t="e">
        <v>#N/A</v>
      </c>
      <c r="Q1369" s="9" t="e">
        <v>#N/A</v>
      </c>
      <c r="R1369" s="9" t="e">
        <v>#N/A</v>
      </c>
      <c r="S1369" s="9" t="e">
        <v>#N/A</v>
      </c>
      <c r="T1369" s="9" t="e">
        <v>#N/A</v>
      </c>
    </row>
    <row r="1370" spans="1:20" x14ac:dyDescent="0.35">
      <c r="A1370">
        <f t="shared" si="43"/>
        <v>1370</v>
      </c>
      <c r="B1370" s="3" t="s">
        <v>70</v>
      </c>
      <c r="C1370" s="3" t="s">
        <v>75</v>
      </c>
      <c r="D1370" s="3" t="s">
        <v>44</v>
      </c>
      <c r="E1370">
        <v>2028</v>
      </c>
      <c r="F1370" s="3" t="str">
        <f t="shared" si="42"/>
        <v>AElevNINE M2028</v>
      </c>
      <c r="G1370" s="9" t="e">
        <v>#N/A</v>
      </c>
      <c r="H1370" s="9" t="e">
        <v>#N/A</v>
      </c>
      <c r="I1370" s="9" t="e">
        <v>#N/A</v>
      </c>
      <c r="J1370" s="9" t="e">
        <v>#N/A</v>
      </c>
      <c r="K1370" s="9" t="e">
        <v>#N/A</v>
      </c>
      <c r="L1370" s="9" t="e">
        <v>#N/A</v>
      </c>
      <c r="M1370" s="9" t="e">
        <v>#N/A</v>
      </c>
      <c r="N1370" s="9" t="e">
        <v>#N/A</v>
      </c>
      <c r="O1370" s="9" t="e">
        <v>#N/A</v>
      </c>
      <c r="P1370" s="9" t="e">
        <v>#N/A</v>
      </c>
      <c r="Q1370" s="9" t="e">
        <v>#N/A</v>
      </c>
      <c r="R1370" s="9" t="e">
        <v>#N/A</v>
      </c>
      <c r="S1370" s="9" t="e">
        <v>#N/A</v>
      </c>
      <c r="T1370" s="9" t="e">
        <v>#N/A</v>
      </c>
    </row>
    <row r="1371" spans="1:20" x14ac:dyDescent="0.35">
      <c r="A1371">
        <f t="shared" si="43"/>
        <v>1371</v>
      </c>
      <c r="B1371" s="3" t="s">
        <v>70</v>
      </c>
      <c r="C1371" s="3" t="s">
        <v>75</v>
      </c>
      <c r="D1371" s="3" t="s">
        <v>44</v>
      </c>
      <c r="E1371">
        <v>2029</v>
      </c>
      <c r="F1371" s="3" t="str">
        <f t="shared" si="42"/>
        <v>AElevNINE M2029</v>
      </c>
      <c r="G1371" s="9" t="e">
        <v>#N/A</v>
      </c>
      <c r="H1371" s="9" t="e">
        <v>#N/A</v>
      </c>
      <c r="I1371" s="9" t="e">
        <v>#N/A</v>
      </c>
      <c r="J1371" s="9" t="e">
        <v>#N/A</v>
      </c>
      <c r="K1371" s="9" t="e">
        <v>#N/A</v>
      </c>
      <c r="L1371" s="9" t="e">
        <v>#N/A</v>
      </c>
      <c r="M1371" s="9" t="e">
        <v>#N/A</v>
      </c>
      <c r="N1371" s="9" t="e">
        <v>#N/A</v>
      </c>
      <c r="O1371" s="9" t="e">
        <v>#N/A</v>
      </c>
      <c r="P1371" s="9" t="e">
        <v>#N/A</v>
      </c>
      <c r="Q1371" s="9" t="e">
        <v>#N/A</v>
      </c>
      <c r="R1371" s="9" t="e">
        <v>#N/A</v>
      </c>
      <c r="S1371" s="9" t="e">
        <v>#N/A</v>
      </c>
      <c r="T1371" s="9" t="e">
        <v>#N/A</v>
      </c>
    </row>
    <row r="1372" spans="1:20" x14ac:dyDescent="0.35">
      <c r="A1372">
        <f t="shared" si="43"/>
        <v>1372</v>
      </c>
      <c r="B1372" s="3" t="s">
        <v>70</v>
      </c>
      <c r="C1372" s="3" t="s">
        <v>75</v>
      </c>
      <c r="D1372" s="3" t="s">
        <v>45</v>
      </c>
      <c r="E1372">
        <v>2020</v>
      </c>
      <c r="F1372" s="3" t="str">
        <f t="shared" si="42"/>
        <v>AElevLONG L2020</v>
      </c>
      <c r="G1372" s="9">
        <v>1536</v>
      </c>
      <c r="H1372" s="9">
        <v>1536</v>
      </c>
      <c r="I1372" s="9">
        <v>1536</v>
      </c>
      <c r="J1372" s="9">
        <v>1522</v>
      </c>
      <c r="K1372" s="9">
        <v>1530.7</v>
      </c>
      <c r="L1372" s="9">
        <v>1536</v>
      </c>
      <c r="M1372" s="9">
        <v>1536</v>
      </c>
      <c r="N1372" s="9">
        <v>1536</v>
      </c>
      <c r="O1372" s="9">
        <v>1536</v>
      </c>
      <c r="P1372" s="9">
        <v>1536</v>
      </c>
      <c r="Q1372" s="9">
        <v>1536</v>
      </c>
      <c r="R1372" s="9">
        <v>1536</v>
      </c>
      <c r="S1372" s="9">
        <v>1536</v>
      </c>
      <c r="T1372" s="9">
        <v>1536</v>
      </c>
    </row>
    <row r="1373" spans="1:20" x14ac:dyDescent="0.35">
      <c r="A1373">
        <f t="shared" si="43"/>
        <v>1373</v>
      </c>
      <c r="B1373" s="3" t="s">
        <v>70</v>
      </c>
      <c r="C1373" s="3" t="s">
        <v>75</v>
      </c>
      <c r="D1373" s="3" t="s">
        <v>45</v>
      </c>
      <c r="E1373">
        <v>2021</v>
      </c>
      <c r="F1373" s="3" t="str">
        <f t="shared" si="42"/>
        <v>AElevLONG L2021</v>
      </c>
      <c r="G1373" s="9">
        <v>1536</v>
      </c>
      <c r="H1373" s="9">
        <v>1536</v>
      </c>
      <c r="I1373" s="9">
        <v>1536</v>
      </c>
      <c r="J1373" s="9">
        <v>1536</v>
      </c>
      <c r="K1373" s="9">
        <v>1522</v>
      </c>
      <c r="L1373" s="9">
        <v>1536</v>
      </c>
      <c r="M1373" s="9">
        <v>1536</v>
      </c>
      <c r="N1373" s="9">
        <v>1536</v>
      </c>
      <c r="O1373" s="9">
        <v>1536</v>
      </c>
      <c r="P1373" s="9">
        <v>1536</v>
      </c>
      <c r="Q1373" s="9">
        <v>1536</v>
      </c>
      <c r="R1373" s="9">
        <v>1536</v>
      </c>
      <c r="S1373" s="9">
        <v>1536</v>
      </c>
      <c r="T1373" s="9">
        <v>1536</v>
      </c>
    </row>
    <row r="1374" spans="1:20" x14ac:dyDescent="0.35">
      <c r="A1374">
        <f t="shared" si="43"/>
        <v>1374</v>
      </c>
      <c r="B1374" s="3" t="s">
        <v>70</v>
      </c>
      <c r="C1374" s="3" t="s">
        <v>75</v>
      </c>
      <c r="D1374" s="3" t="s">
        <v>45</v>
      </c>
      <c r="E1374">
        <v>2022</v>
      </c>
      <c r="F1374" s="3" t="str">
        <f t="shared" si="42"/>
        <v>AElevLONG L2022</v>
      </c>
      <c r="G1374" s="9">
        <v>1536</v>
      </c>
      <c r="H1374" s="9">
        <v>1536</v>
      </c>
      <c r="I1374" s="9">
        <v>1536</v>
      </c>
      <c r="J1374" s="9">
        <v>1536</v>
      </c>
      <c r="K1374" s="9">
        <v>1536</v>
      </c>
      <c r="L1374" s="9">
        <v>1536</v>
      </c>
      <c r="M1374" s="9">
        <v>1536</v>
      </c>
      <c r="N1374" s="9">
        <v>1536</v>
      </c>
      <c r="O1374" s="9">
        <v>1536</v>
      </c>
      <c r="P1374" s="9">
        <v>1536</v>
      </c>
      <c r="Q1374" s="9">
        <v>1536</v>
      </c>
      <c r="R1374" s="9">
        <v>1536</v>
      </c>
      <c r="S1374" s="9">
        <v>1536</v>
      </c>
      <c r="T1374" s="9">
        <v>1536</v>
      </c>
    </row>
    <row r="1375" spans="1:20" x14ac:dyDescent="0.35">
      <c r="A1375">
        <f t="shared" si="43"/>
        <v>1375</v>
      </c>
      <c r="B1375" s="3" t="s">
        <v>70</v>
      </c>
      <c r="C1375" s="3" t="s">
        <v>75</v>
      </c>
      <c r="D1375" s="3" t="s">
        <v>45</v>
      </c>
      <c r="E1375">
        <v>2023</v>
      </c>
      <c r="F1375" s="3" t="str">
        <f t="shared" si="42"/>
        <v>AElevLONG L2023</v>
      </c>
      <c r="G1375" s="9">
        <v>1536</v>
      </c>
      <c r="H1375" s="9">
        <v>1536</v>
      </c>
      <c r="I1375" s="9">
        <v>1536</v>
      </c>
      <c r="J1375" s="9">
        <v>1525.5</v>
      </c>
      <c r="K1375" s="9">
        <v>1536</v>
      </c>
      <c r="L1375" s="9">
        <v>1536</v>
      </c>
      <c r="M1375" s="9">
        <v>1536</v>
      </c>
      <c r="N1375" s="9">
        <v>1536</v>
      </c>
      <c r="O1375" s="9">
        <v>1536</v>
      </c>
      <c r="P1375" s="9">
        <v>1536</v>
      </c>
      <c r="Q1375" s="9">
        <v>1536</v>
      </c>
      <c r="R1375" s="9">
        <v>1536</v>
      </c>
      <c r="S1375" s="9">
        <v>1536</v>
      </c>
      <c r="T1375" s="9">
        <v>1536</v>
      </c>
    </row>
    <row r="1376" spans="1:20" x14ac:dyDescent="0.35">
      <c r="A1376">
        <f t="shared" si="43"/>
        <v>1376</v>
      </c>
      <c r="B1376" s="3" t="s">
        <v>70</v>
      </c>
      <c r="C1376" s="3" t="s">
        <v>75</v>
      </c>
      <c r="D1376" s="3" t="s">
        <v>45</v>
      </c>
      <c r="E1376">
        <v>2024</v>
      </c>
      <c r="F1376" s="3" t="str">
        <f t="shared" si="42"/>
        <v>AElevLONG L2024</v>
      </c>
      <c r="G1376" s="9">
        <v>1536</v>
      </c>
      <c r="H1376" s="9">
        <v>1536</v>
      </c>
      <c r="I1376" s="9">
        <v>1536</v>
      </c>
      <c r="J1376" s="9">
        <v>1536</v>
      </c>
      <c r="K1376" s="9">
        <v>1536</v>
      </c>
      <c r="L1376" s="9">
        <v>1536</v>
      </c>
      <c r="M1376" s="9">
        <v>1536</v>
      </c>
      <c r="N1376" s="9">
        <v>1536</v>
      </c>
      <c r="O1376" s="9">
        <v>1536</v>
      </c>
      <c r="P1376" s="9">
        <v>1536</v>
      </c>
      <c r="Q1376" s="9">
        <v>1536</v>
      </c>
      <c r="R1376" s="9">
        <v>1536</v>
      </c>
      <c r="S1376" s="9">
        <v>1536</v>
      </c>
      <c r="T1376" s="9">
        <v>1536</v>
      </c>
    </row>
    <row r="1377" spans="1:20" x14ac:dyDescent="0.35">
      <c r="A1377">
        <f t="shared" si="43"/>
        <v>1377</v>
      </c>
      <c r="B1377" s="3" t="s">
        <v>70</v>
      </c>
      <c r="C1377" s="3" t="s">
        <v>75</v>
      </c>
      <c r="D1377" s="3" t="s">
        <v>45</v>
      </c>
      <c r="E1377">
        <v>2025</v>
      </c>
      <c r="F1377" s="3" t="str">
        <f t="shared" si="42"/>
        <v>AElevLONG L2025</v>
      </c>
      <c r="G1377" s="9">
        <v>1536</v>
      </c>
      <c r="H1377" s="9">
        <v>1536</v>
      </c>
      <c r="I1377" s="9">
        <v>1536</v>
      </c>
      <c r="J1377" s="9">
        <v>1522</v>
      </c>
      <c r="K1377" s="9">
        <v>1522</v>
      </c>
      <c r="L1377" s="9">
        <v>1536</v>
      </c>
      <c r="M1377" s="9">
        <v>1536</v>
      </c>
      <c r="N1377" s="9">
        <v>1536</v>
      </c>
      <c r="O1377" s="9">
        <v>1536</v>
      </c>
      <c r="P1377" s="9">
        <v>1536</v>
      </c>
      <c r="Q1377" s="9">
        <v>1536</v>
      </c>
      <c r="R1377" s="9">
        <v>1536</v>
      </c>
      <c r="S1377" s="9">
        <v>1536</v>
      </c>
      <c r="T1377" s="9">
        <v>1536</v>
      </c>
    </row>
    <row r="1378" spans="1:20" x14ac:dyDescent="0.35">
      <c r="A1378">
        <f t="shared" si="43"/>
        <v>1378</v>
      </c>
      <c r="B1378" s="3" t="s">
        <v>70</v>
      </c>
      <c r="C1378" s="3" t="s">
        <v>75</v>
      </c>
      <c r="D1378" s="3" t="s">
        <v>45</v>
      </c>
      <c r="E1378">
        <v>2026</v>
      </c>
      <c r="F1378" s="3" t="str">
        <f t="shared" si="42"/>
        <v>AElevLONG L2026</v>
      </c>
      <c r="G1378" s="9">
        <v>1536</v>
      </c>
      <c r="H1378" s="9">
        <v>1536</v>
      </c>
      <c r="I1378" s="9">
        <v>1536</v>
      </c>
      <c r="J1378" s="9">
        <v>1536</v>
      </c>
      <c r="K1378" s="9">
        <v>1536</v>
      </c>
      <c r="L1378" s="9">
        <v>1536</v>
      </c>
      <c r="M1378" s="9">
        <v>1536</v>
      </c>
      <c r="N1378" s="9">
        <v>1536</v>
      </c>
      <c r="O1378" s="9">
        <v>1536</v>
      </c>
      <c r="P1378" s="9">
        <v>1536</v>
      </c>
      <c r="Q1378" s="9">
        <v>1536</v>
      </c>
      <c r="R1378" s="9">
        <v>1536</v>
      </c>
      <c r="S1378" s="9">
        <v>1536</v>
      </c>
      <c r="T1378" s="9">
        <v>1536</v>
      </c>
    </row>
    <row r="1379" spans="1:20" x14ac:dyDescent="0.35">
      <c r="A1379">
        <f t="shared" si="43"/>
        <v>1379</v>
      </c>
      <c r="B1379" s="3" t="s">
        <v>70</v>
      </c>
      <c r="C1379" s="3" t="s">
        <v>75</v>
      </c>
      <c r="D1379" s="3" t="s">
        <v>45</v>
      </c>
      <c r="E1379">
        <v>2027</v>
      </c>
      <c r="F1379" s="3" t="str">
        <f t="shared" si="42"/>
        <v>AElevLONG L2027</v>
      </c>
      <c r="G1379" s="9">
        <v>1536</v>
      </c>
      <c r="H1379" s="9">
        <v>1536</v>
      </c>
      <c r="I1379" s="9">
        <v>1536</v>
      </c>
      <c r="J1379" s="9">
        <v>1536</v>
      </c>
      <c r="K1379" s="9">
        <v>1536</v>
      </c>
      <c r="L1379" s="9">
        <v>1536</v>
      </c>
      <c r="M1379" s="9">
        <v>1536</v>
      </c>
      <c r="N1379" s="9">
        <v>1536</v>
      </c>
      <c r="O1379" s="9">
        <v>1536</v>
      </c>
      <c r="P1379" s="9">
        <v>1536</v>
      </c>
      <c r="Q1379" s="9">
        <v>1536</v>
      </c>
      <c r="R1379" s="9">
        <v>1536</v>
      </c>
      <c r="S1379" s="9">
        <v>1536</v>
      </c>
      <c r="T1379" s="9">
        <v>1536</v>
      </c>
    </row>
    <row r="1380" spans="1:20" x14ac:dyDescent="0.35">
      <c r="A1380">
        <f t="shared" si="43"/>
        <v>1380</v>
      </c>
      <c r="B1380" s="3" t="s">
        <v>70</v>
      </c>
      <c r="C1380" s="3" t="s">
        <v>75</v>
      </c>
      <c r="D1380" s="3" t="s">
        <v>45</v>
      </c>
      <c r="E1380">
        <v>2028</v>
      </c>
      <c r="F1380" s="3" t="str">
        <f t="shared" si="42"/>
        <v>AElevLONG L2028</v>
      </c>
      <c r="G1380" s="9">
        <v>1536</v>
      </c>
      <c r="H1380" s="9">
        <v>1536</v>
      </c>
      <c r="I1380" s="9">
        <v>1536</v>
      </c>
      <c r="J1380" s="9">
        <v>1536</v>
      </c>
      <c r="K1380" s="9">
        <v>1536</v>
      </c>
      <c r="L1380" s="9">
        <v>1536</v>
      </c>
      <c r="M1380" s="9">
        <v>1536</v>
      </c>
      <c r="N1380" s="9">
        <v>1536</v>
      </c>
      <c r="O1380" s="9">
        <v>1536</v>
      </c>
      <c r="P1380" s="9">
        <v>1536</v>
      </c>
      <c r="Q1380" s="9">
        <v>1536</v>
      </c>
      <c r="R1380" s="9">
        <v>1536</v>
      </c>
      <c r="S1380" s="9">
        <v>1536</v>
      </c>
      <c r="T1380" s="9">
        <v>1536</v>
      </c>
    </row>
    <row r="1381" spans="1:20" x14ac:dyDescent="0.35">
      <c r="A1381">
        <f t="shared" si="43"/>
        <v>1381</v>
      </c>
      <c r="B1381" s="3" t="s">
        <v>70</v>
      </c>
      <c r="C1381" s="3" t="s">
        <v>75</v>
      </c>
      <c r="D1381" s="3" t="s">
        <v>45</v>
      </c>
      <c r="E1381">
        <v>2029</v>
      </c>
      <c r="F1381" s="3" t="str">
        <f t="shared" si="42"/>
        <v>AElevLONG L2029</v>
      </c>
      <c r="G1381" s="9">
        <v>1536</v>
      </c>
      <c r="H1381" s="9">
        <v>1536</v>
      </c>
      <c r="I1381" s="9">
        <v>1536</v>
      </c>
      <c r="J1381" s="9">
        <v>1522</v>
      </c>
      <c r="K1381" s="9">
        <v>1536</v>
      </c>
      <c r="L1381" s="9">
        <v>1536</v>
      </c>
      <c r="M1381" s="9">
        <v>1536</v>
      </c>
      <c r="N1381" s="9">
        <v>1536</v>
      </c>
      <c r="O1381" s="9">
        <v>1536</v>
      </c>
      <c r="P1381" s="9">
        <v>1536</v>
      </c>
      <c r="Q1381" s="9">
        <v>1536</v>
      </c>
      <c r="R1381" s="9">
        <v>1536</v>
      </c>
      <c r="S1381" s="9">
        <v>1536</v>
      </c>
      <c r="T1381" s="9">
        <v>1536</v>
      </c>
    </row>
    <row r="1382" spans="1:20" x14ac:dyDescent="0.35">
      <c r="A1382">
        <f t="shared" si="43"/>
        <v>1382</v>
      </c>
      <c r="B1382" s="3" t="s">
        <v>70</v>
      </c>
      <c r="C1382" s="3" t="s">
        <v>75</v>
      </c>
      <c r="D1382" s="3" t="s">
        <v>46</v>
      </c>
      <c r="E1382">
        <v>2020</v>
      </c>
      <c r="F1382" s="3" t="str">
        <f t="shared" si="42"/>
        <v>AElevL FALL2020</v>
      </c>
      <c r="G1382" s="9" t="e">
        <v>#N/A</v>
      </c>
      <c r="H1382" s="9" t="e">
        <v>#N/A</v>
      </c>
      <c r="I1382" s="9" t="e">
        <v>#N/A</v>
      </c>
      <c r="J1382" s="9" t="e">
        <v>#N/A</v>
      </c>
      <c r="K1382" s="9" t="e">
        <v>#N/A</v>
      </c>
      <c r="L1382" s="9" t="e">
        <v>#N/A</v>
      </c>
      <c r="M1382" s="9" t="e">
        <v>#N/A</v>
      </c>
      <c r="N1382" s="9" t="e">
        <v>#N/A</v>
      </c>
      <c r="O1382" s="9" t="e">
        <v>#N/A</v>
      </c>
      <c r="P1382" s="9" t="e">
        <v>#N/A</v>
      </c>
      <c r="Q1382" s="9" t="e">
        <v>#N/A</v>
      </c>
      <c r="R1382" s="9" t="e">
        <v>#N/A</v>
      </c>
      <c r="S1382" s="9" t="e">
        <v>#N/A</v>
      </c>
      <c r="T1382" s="9" t="e">
        <v>#N/A</v>
      </c>
    </row>
    <row r="1383" spans="1:20" x14ac:dyDescent="0.35">
      <c r="A1383">
        <f t="shared" si="43"/>
        <v>1383</v>
      </c>
      <c r="B1383" s="3" t="s">
        <v>70</v>
      </c>
      <c r="C1383" s="3" t="s">
        <v>75</v>
      </c>
      <c r="D1383" s="3" t="s">
        <v>46</v>
      </c>
      <c r="E1383">
        <v>2021</v>
      </c>
      <c r="F1383" s="3" t="str">
        <f t="shared" si="42"/>
        <v>AElevL FALL2021</v>
      </c>
      <c r="G1383" s="9" t="e">
        <v>#N/A</v>
      </c>
      <c r="H1383" s="9" t="e">
        <v>#N/A</v>
      </c>
      <c r="I1383" s="9" t="e">
        <v>#N/A</v>
      </c>
      <c r="J1383" s="9" t="e">
        <v>#N/A</v>
      </c>
      <c r="K1383" s="9" t="e">
        <v>#N/A</v>
      </c>
      <c r="L1383" s="9" t="e">
        <v>#N/A</v>
      </c>
      <c r="M1383" s="9" t="e">
        <v>#N/A</v>
      </c>
      <c r="N1383" s="9" t="e">
        <v>#N/A</v>
      </c>
      <c r="O1383" s="9" t="e">
        <v>#N/A</v>
      </c>
      <c r="P1383" s="9" t="e">
        <v>#N/A</v>
      </c>
      <c r="Q1383" s="9" t="e">
        <v>#N/A</v>
      </c>
      <c r="R1383" s="9" t="e">
        <v>#N/A</v>
      </c>
      <c r="S1383" s="9" t="e">
        <v>#N/A</v>
      </c>
      <c r="T1383" s="9" t="e">
        <v>#N/A</v>
      </c>
    </row>
    <row r="1384" spans="1:20" x14ac:dyDescent="0.35">
      <c r="A1384">
        <f t="shared" si="43"/>
        <v>1384</v>
      </c>
      <c r="B1384" s="3" t="s">
        <v>70</v>
      </c>
      <c r="C1384" s="3" t="s">
        <v>75</v>
      </c>
      <c r="D1384" s="3" t="s">
        <v>46</v>
      </c>
      <c r="E1384">
        <v>2022</v>
      </c>
      <c r="F1384" s="3" t="str">
        <f t="shared" si="42"/>
        <v>AElevL FALL2022</v>
      </c>
      <c r="G1384" s="9" t="e">
        <v>#N/A</v>
      </c>
      <c r="H1384" s="9" t="e">
        <v>#N/A</v>
      </c>
      <c r="I1384" s="9" t="e">
        <v>#N/A</v>
      </c>
      <c r="J1384" s="9" t="e">
        <v>#N/A</v>
      </c>
      <c r="K1384" s="9" t="e">
        <v>#N/A</v>
      </c>
      <c r="L1384" s="9" t="e">
        <v>#N/A</v>
      </c>
      <c r="M1384" s="9" t="e">
        <v>#N/A</v>
      </c>
      <c r="N1384" s="9" t="e">
        <v>#N/A</v>
      </c>
      <c r="O1384" s="9" t="e">
        <v>#N/A</v>
      </c>
      <c r="P1384" s="9" t="e">
        <v>#N/A</v>
      </c>
      <c r="Q1384" s="9" t="e">
        <v>#N/A</v>
      </c>
      <c r="R1384" s="9" t="e">
        <v>#N/A</v>
      </c>
      <c r="S1384" s="9" t="e">
        <v>#N/A</v>
      </c>
      <c r="T1384" s="9" t="e">
        <v>#N/A</v>
      </c>
    </row>
    <row r="1385" spans="1:20" x14ac:dyDescent="0.35">
      <c r="A1385">
        <f t="shared" si="43"/>
        <v>1385</v>
      </c>
      <c r="B1385" s="3" t="s">
        <v>70</v>
      </c>
      <c r="C1385" s="3" t="s">
        <v>75</v>
      </c>
      <c r="D1385" s="3" t="s">
        <v>46</v>
      </c>
      <c r="E1385">
        <v>2023</v>
      </c>
      <c r="F1385" s="3" t="str">
        <f t="shared" si="42"/>
        <v>AElevL FALL2023</v>
      </c>
      <c r="G1385" s="9" t="e">
        <v>#N/A</v>
      </c>
      <c r="H1385" s="9" t="e">
        <v>#N/A</v>
      </c>
      <c r="I1385" s="9" t="e">
        <v>#N/A</v>
      </c>
      <c r="J1385" s="9" t="e">
        <v>#N/A</v>
      </c>
      <c r="K1385" s="9" t="e">
        <v>#N/A</v>
      </c>
      <c r="L1385" s="9" t="e">
        <v>#N/A</v>
      </c>
      <c r="M1385" s="9" t="e">
        <v>#N/A</v>
      </c>
      <c r="N1385" s="9" t="e">
        <v>#N/A</v>
      </c>
      <c r="O1385" s="9" t="e">
        <v>#N/A</v>
      </c>
      <c r="P1385" s="9" t="e">
        <v>#N/A</v>
      </c>
      <c r="Q1385" s="9" t="e">
        <v>#N/A</v>
      </c>
      <c r="R1385" s="9" t="e">
        <v>#N/A</v>
      </c>
      <c r="S1385" s="9" t="e">
        <v>#N/A</v>
      </c>
      <c r="T1385" s="9" t="e">
        <v>#N/A</v>
      </c>
    </row>
    <row r="1386" spans="1:20" x14ac:dyDescent="0.35">
      <c r="A1386">
        <f t="shared" si="43"/>
        <v>1386</v>
      </c>
      <c r="B1386" s="3" t="s">
        <v>70</v>
      </c>
      <c r="C1386" s="3" t="s">
        <v>75</v>
      </c>
      <c r="D1386" s="3" t="s">
        <v>46</v>
      </c>
      <c r="E1386">
        <v>2024</v>
      </c>
      <c r="F1386" s="3" t="str">
        <f t="shared" si="42"/>
        <v>AElevL FALL2024</v>
      </c>
      <c r="G1386" s="9" t="e">
        <v>#N/A</v>
      </c>
      <c r="H1386" s="9" t="e">
        <v>#N/A</v>
      </c>
      <c r="I1386" s="9" t="e">
        <v>#N/A</v>
      </c>
      <c r="J1386" s="9" t="e">
        <v>#N/A</v>
      </c>
      <c r="K1386" s="9" t="e">
        <v>#N/A</v>
      </c>
      <c r="L1386" s="9" t="e">
        <v>#N/A</v>
      </c>
      <c r="M1386" s="9" t="e">
        <v>#N/A</v>
      </c>
      <c r="N1386" s="9" t="e">
        <v>#N/A</v>
      </c>
      <c r="O1386" s="9" t="e">
        <v>#N/A</v>
      </c>
      <c r="P1386" s="9" t="e">
        <v>#N/A</v>
      </c>
      <c r="Q1386" s="9" t="e">
        <v>#N/A</v>
      </c>
      <c r="R1386" s="9" t="e">
        <v>#N/A</v>
      </c>
      <c r="S1386" s="9" t="e">
        <v>#N/A</v>
      </c>
      <c r="T1386" s="9" t="e">
        <v>#N/A</v>
      </c>
    </row>
    <row r="1387" spans="1:20" x14ac:dyDescent="0.35">
      <c r="A1387">
        <f t="shared" si="43"/>
        <v>1387</v>
      </c>
      <c r="B1387" s="3" t="s">
        <v>70</v>
      </c>
      <c r="C1387" s="3" t="s">
        <v>75</v>
      </c>
      <c r="D1387" s="3" t="s">
        <v>46</v>
      </c>
      <c r="E1387">
        <v>2025</v>
      </c>
      <c r="F1387" s="3" t="str">
        <f t="shared" si="42"/>
        <v>AElevL FALL2025</v>
      </c>
      <c r="G1387" s="9" t="e">
        <v>#N/A</v>
      </c>
      <c r="H1387" s="9" t="e">
        <v>#N/A</v>
      </c>
      <c r="I1387" s="9" t="e">
        <v>#N/A</v>
      </c>
      <c r="J1387" s="9" t="e">
        <v>#N/A</v>
      </c>
      <c r="K1387" s="9" t="e">
        <v>#N/A</v>
      </c>
      <c r="L1387" s="9" t="e">
        <v>#N/A</v>
      </c>
      <c r="M1387" s="9" t="e">
        <v>#N/A</v>
      </c>
      <c r="N1387" s="9" t="e">
        <v>#N/A</v>
      </c>
      <c r="O1387" s="9" t="e">
        <v>#N/A</v>
      </c>
      <c r="P1387" s="9" t="e">
        <v>#N/A</v>
      </c>
      <c r="Q1387" s="9" t="e">
        <v>#N/A</v>
      </c>
      <c r="R1387" s="9" t="e">
        <v>#N/A</v>
      </c>
      <c r="S1387" s="9" t="e">
        <v>#N/A</v>
      </c>
      <c r="T1387" s="9" t="e">
        <v>#N/A</v>
      </c>
    </row>
    <row r="1388" spans="1:20" x14ac:dyDescent="0.35">
      <c r="A1388">
        <f t="shared" si="43"/>
        <v>1388</v>
      </c>
      <c r="B1388" s="3" t="s">
        <v>70</v>
      </c>
      <c r="C1388" s="3" t="s">
        <v>75</v>
      </c>
      <c r="D1388" s="3" t="s">
        <v>46</v>
      </c>
      <c r="E1388">
        <v>2026</v>
      </c>
      <c r="F1388" s="3" t="str">
        <f t="shared" si="42"/>
        <v>AElevL FALL2026</v>
      </c>
      <c r="G1388" s="9" t="e">
        <v>#N/A</v>
      </c>
      <c r="H1388" s="9" t="e">
        <v>#N/A</v>
      </c>
      <c r="I1388" s="9" t="e">
        <v>#N/A</v>
      </c>
      <c r="J1388" s="9" t="e">
        <v>#N/A</v>
      </c>
      <c r="K1388" s="9" t="e">
        <v>#N/A</v>
      </c>
      <c r="L1388" s="9" t="e">
        <v>#N/A</v>
      </c>
      <c r="M1388" s="9" t="e">
        <v>#N/A</v>
      </c>
      <c r="N1388" s="9" t="e">
        <v>#N/A</v>
      </c>
      <c r="O1388" s="9" t="e">
        <v>#N/A</v>
      </c>
      <c r="P1388" s="9" t="e">
        <v>#N/A</v>
      </c>
      <c r="Q1388" s="9" t="e">
        <v>#N/A</v>
      </c>
      <c r="R1388" s="9" t="e">
        <v>#N/A</v>
      </c>
      <c r="S1388" s="9" t="e">
        <v>#N/A</v>
      </c>
      <c r="T1388" s="9" t="e">
        <v>#N/A</v>
      </c>
    </row>
    <row r="1389" spans="1:20" x14ac:dyDescent="0.35">
      <c r="A1389">
        <f t="shared" si="43"/>
        <v>1389</v>
      </c>
      <c r="B1389" s="3" t="s">
        <v>70</v>
      </c>
      <c r="C1389" s="3" t="s">
        <v>75</v>
      </c>
      <c r="D1389" s="3" t="s">
        <v>46</v>
      </c>
      <c r="E1389">
        <v>2027</v>
      </c>
      <c r="F1389" s="3" t="str">
        <f t="shared" si="42"/>
        <v>AElevL FALL2027</v>
      </c>
      <c r="G1389" s="9" t="e">
        <v>#N/A</v>
      </c>
      <c r="H1389" s="9" t="e">
        <v>#N/A</v>
      </c>
      <c r="I1389" s="9" t="e">
        <v>#N/A</v>
      </c>
      <c r="J1389" s="9" t="e">
        <v>#N/A</v>
      </c>
      <c r="K1389" s="9" t="e">
        <v>#N/A</v>
      </c>
      <c r="L1389" s="9" t="e">
        <v>#N/A</v>
      </c>
      <c r="M1389" s="9" t="e">
        <v>#N/A</v>
      </c>
      <c r="N1389" s="9" t="e">
        <v>#N/A</v>
      </c>
      <c r="O1389" s="9" t="e">
        <v>#N/A</v>
      </c>
      <c r="P1389" s="9" t="e">
        <v>#N/A</v>
      </c>
      <c r="Q1389" s="9" t="e">
        <v>#N/A</v>
      </c>
      <c r="R1389" s="9" t="e">
        <v>#N/A</v>
      </c>
      <c r="S1389" s="9" t="e">
        <v>#N/A</v>
      </c>
      <c r="T1389" s="9" t="e">
        <v>#N/A</v>
      </c>
    </row>
    <row r="1390" spans="1:20" x14ac:dyDescent="0.35">
      <c r="A1390">
        <f t="shared" si="43"/>
        <v>1390</v>
      </c>
      <c r="B1390" s="3" t="s">
        <v>70</v>
      </c>
      <c r="C1390" s="3" t="s">
        <v>75</v>
      </c>
      <c r="D1390" s="3" t="s">
        <v>46</v>
      </c>
      <c r="E1390">
        <v>2028</v>
      </c>
      <c r="F1390" s="3" t="str">
        <f t="shared" si="42"/>
        <v>AElevL FALL2028</v>
      </c>
      <c r="G1390" s="9" t="e">
        <v>#N/A</v>
      </c>
      <c r="H1390" s="9" t="e">
        <v>#N/A</v>
      </c>
      <c r="I1390" s="9" t="e">
        <v>#N/A</v>
      </c>
      <c r="J1390" s="9" t="e">
        <v>#N/A</v>
      </c>
      <c r="K1390" s="9" t="e">
        <v>#N/A</v>
      </c>
      <c r="L1390" s="9" t="e">
        <v>#N/A</v>
      </c>
      <c r="M1390" s="9" t="e">
        <v>#N/A</v>
      </c>
      <c r="N1390" s="9" t="e">
        <v>#N/A</v>
      </c>
      <c r="O1390" s="9" t="e">
        <v>#N/A</v>
      </c>
      <c r="P1390" s="9" t="e">
        <v>#N/A</v>
      </c>
      <c r="Q1390" s="9" t="e">
        <v>#N/A</v>
      </c>
      <c r="R1390" s="9" t="e">
        <v>#N/A</v>
      </c>
      <c r="S1390" s="9" t="e">
        <v>#N/A</v>
      </c>
      <c r="T1390" s="9" t="e">
        <v>#N/A</v>
      </c>
    </row>
    <row r="1391" spans="1:20" x14ac:dyDescent="0.35">
      <c r="A1391">
        <f t="shared" si="43"/>
        <v>1391</v>
      </c>
      <c r="B1391" s="3" t="s">
        <v>70</v>
      </c>
      <c r="C1391" s="3" t="s">
        <v>75</v>
      </c>
      <c r="D1391" s="3" t="s">
        <v>46</v>
      </c>
      <c r="E1391">
        <v>2029</v>
      </c>
      <c r="F1391" s="3" t="str">
        <f t="shared" si="42"/>
        <v>AElevL FALL2029</v>
      </c>
      <c r="G1391" s="9" t="e">
        <v>#N/A</v>
      </c>
      <c r="H1391" s="9" t="e">
        <v>#N/A</v>
      </c>
      <c r="I1391" s="9" t="e">
        <v>#N/A</v>
      </c>
      <c r="J1391" s="9" t="e">
        <v>#N/A</v>
      </c>
      <c r="K1391" s="9" t="e">
        <v>#N/A</v>
      </c>
      <c r="L1391" s="9" t="e">
        <v>#N/A</v>
      </c>
      <c r="M1391" s="9" t="e">
        <v>#N/A</v>
      </c>
      <c r="N1391" s="9" t="e">
        <v>#N/A</v>
      </c>
      <c r="O1391" s="9" t="e">
        <v>#N/A</v>
      </c>
      <c r="P1391" s="9" t="e">
        <v>#N/A</v>
      </c>
      <c r="Q1391" s="9" t="e">
        <v>#N/A</v>
      </c>
      <c r="R1391" s="9" t="e">
        <v>#N/A</v>
      </c>
      <c r="S1391" s="9" t="e">
        <v>#N/A</v>
      </c>
      <c r="T1391" s="9" t="e">
        <v>#N/A</v>
      </c>
    </row>
    <row r="1392" spans="1:20" x14ac:dyDescent="0.35">
      <c r="A1392">
        <f t="shared" si="43"/>
        <v>1392</v>
      </c>
      <c r="B1392" s="3" t="s">
        <v>70</v>
      </c>
      <c r="C1392" s="3" t="s">
        <v>75</v>
      </c>
      <c r="D1392" s="3" t="s">
        <v>47</v>
      </c>
      <c r="E1392">
        <v>2020</v>
      </c>
      <c r="F1392" s="3" t="str">
        <f t="shared" si="42"/>
        <v>AElevCOULEE2020</v>
      </c>
      <c r="G1392" s="9">
        <v>1288</v>
      </c>
      <c r="H1392" s="9">
        <v>1288</v>
      </c>
      <c r="I1392" s="9">
        <v>1288</v>
      </c>
      <c r="J1392" s="9">
        <v>1282.0999999999999</v>
      </c>
      <c r="K1392" s="9">
        <v>1274.0999999999999</v>
      </c>
      <c r="L1392" s="9">
        <v>1280.8</v>
      </c>
      <c r="M1392" s="9">
        <v>1269.8</v>
      </c>
      <c r="N1392" s="9">
        <v>1251.0999999999999</v>
      </c>
      <c r="O1392" s="9">
        <v>1266.5</v>
      </c>
      <c r="P1392" s="9">
        <v>1287</v>
      </c>
      <c r="Q1392" s="9">
        <v>1285</v>
      </c>
      <c r="R1392" s="9">
        <v>1280</v>
      </c>
      <c r="S1392" s="9">
        <v>1277</v>
      </c>
      <c r="T1392" s="9">
        <v>1285.7</v>
      </c>
    </row>
    <row r="1393" spans="1:20" x14ac:dyDescent="0.35">
      <c r="A1393">
        <f t="shared" si="43"/>
        <v>1393</v>
      </c>
      <c r="B1393" s="3" t="s">
        <v>70</v>
      </c>
      <c r="C1393" s="3" t="s">
        <v>75</v>
      </c>
      <c r="D1393" s="3" t="s">
        <v>47</v>
      </c>
      <c r="E1393">
        <v>2021</v>
      </c>
      <c r="F1393" s="3" t="str">
        <f t="shared" si="42"/>
        <v>AElevCOULEE2021</v>
      </c>
      <c r="G1393" s="9">
        <v>1288</v>
      </c>
      <c r="H1393" s="9">
        <v>1288</v>
      </c>
      <c r="I1393" s="9">
        <v>1288</v>
      </c>
      <c r="J1393" s="9">
        <v>1288</v>
      </c>
      <c r="K1393" s="9">
        <v>1267</v>
      </c>
      <c r="L1393" s="9">
        <v>1250</v>
      </c>
      <c r="M1393" s="9">
        <v>1251.4000000000001</v>
      </c>
      <c r="N1393" s="9">
        <v>1255</v>
      </c>
      <c r="O1393" s="9">
        <v>1288</v>
      </c>
      <c r="P1393" s="9">
        <v>1285</v>
      </c>
      <c r="Q1393" s="9">
        <v>1285</v>
      </c>
      <c r="R1393" s="9">
        <v>1280</v>
      </c>
      <c r="S1393" s="9">
        <v>1277</v>
      </c>
      <c r="T1393" s="9">
        <v>1283.0999999999999</v>
      </c>
    </row>
    <row r="1394" spans="1:20" x14ac:dyDescent="0.35">
      <c r="A1394">
        <f t="shared" si="43"/>
        <v>1394</v>
      </c>
      <c r="B1394" s="3" t="s">
        <v>70</v>
      </c>
      <c r="C1394" s="3" t="s">
        <v>75</v>
      </c>
      <c r="D1394" s="3" t="s">
        <v>47</v>
      </c>
      <c r="E1394">
        <v>2022</v>
      </c>
      <c r="F1394" s="3" t="str">
        <f t="shared" si="42"/>
        <v>AElevCOULEE2022</v>
      </c>
      <c r="G1394" s="9">
        <v>1288</v>
      </c>
      <c r="H1394" s="9">
        <v>1288</v>
      </c>
      <c r="I1394" s="9">
        <v>1288</v>
      </c>
      <c r="J1394" s="9">
        <v>1260</v>
      </c>
      <c r="K1394" s="9">
        <v>1251</v>
      </c>
      <c r="L1394" s="9">
        <v>1253.8</v>
      </c>
      <c r="M1394" s="9">
        <v>1242.9000000000001</v>
      </c>
      <c r="N1394" s="9">
        <v>1236.4000000000001</v>
      </c>
      <c r="O1394" s="9">
        <v>1273</v>
      </c>
      <c r="P1394" s="9">
        <v>1287</v>
      </c>
      <c r="Q1394" s="9">
        <v>1285</v>
      </c>
      <c r="R1394" s="9">
        <v>1280</v>
      </c>
      <c r="S1394" s="9">
        <v>1277</v>
      </c>
      <c r="T1394" s="9">
        <v>1283</v>
      </c>
    </row>
    <row r="1395" spans="1:20" x14ac:dyDescent="0.35">
      <c r="A1395">
        <f t="shared" si="43"/>
        <v>1395</v>
      </c>
      <c r="B1395" s="3" t="s">
        <v>70</v>
      </c>
      <c r="C1395" s="3" t="s">
        <v>75</v>
      </c>
      <c r="D1395" s="3" t="s">
        <v>47</v>
      </c>
      <c r="E1395">
        <v>2023</v>
      </c>
      <c r="F1395" s="3" t="str">
        <f t="shared" si="42"/>
        <v>AElevCOULEE2023</v>
      </c>
      <c r="G1395" s="9">
        <v>1288</v>
      </c>
      <c r="H1395" s="9">
        <v>1288</v>
      </c>
      <c r="I1395" s="9">
        <v>1288</v>
      </c>
      <c r="J1395" s="9">
        <v>1260.5999999999999</v>
      </c>
      <c r="K1395" s="9">
        <v>1260.0999999999999</v>
      </c>
      <c r="L1395" s="9">
        <v>1255</v>
      </c>
      <c r="M1395" s="9">
        <v>1255</v>
      </c>
      <c r="N1395" s="9">
        <v>1255</v>
      </c>
      <c r="O1395" s="9">
        <v>1278.5999999999999</v>
      </c>
      <c r="P1395" s="9">
        <v>1285</v>
      </c>
      <c r="Q1395" s="9">
        <v>1285</v>
      </c>
      <c r="R1395" s="9">
        <v>1280</v>
      </c>
      <c r="S1395" s="9">
        <v>1277</v>
      </c>
      <c r="T1395" s="9">
        <v>1283</v>
      </c>
    </row>
    <row r="1396" spans="1:20" x14ac:dyDescent="0.35">
      <c r="A1396">
        <f t="shared" si="43"/>
        <v>1396</v>
      </c>
      <c r="B1396" s="3" t="s">
        <v>70</v>
      </c>
      <c r="C1396" s="3" t="s">
        <v>75</v>
      </c>
      <c r="D1396" s="3" t="s">
        <v>47</v>
      </c>
      <c r="E1396">
        <v>2024</v>
      </c>
      <c r="F1396" s="3" t="str">
        <f t="shared" si="42"/>
        <v>AElevCOULEE2024</v>
      </c>
      <c r="G1396" s="9">
        <v>1288</v>
      </c>
      <c r="H1396" s="9">
        <v>1288</v>
      </c>
      <c r="I1396" s="9">
        <v>1288</v>
      </c>
      <c r="J1396" s="9">
        <v>1286.5</v>
      </c>
      <c r="K1396" s="9">
        <v>1288</v>
      </c>
      <c r="L1396" s="9">
        <v>1283</v>
      </c>
      <c r="M1396" s="9">
        <v>1283.3</v>
      </c>
      <c r="N1396" s="9">
        <v>1282.7</v>
      </c>
      <c r="O1396" s="9">
        <v>1286.5999999999999</v>
      </c>
      <c r="P1396" s="9">
        <v>1285</v>
      </c>
      <c r="Q1396" s="9">
        <v>1285</v>
      </c>
      <c r="R1396" s="9">
        <v>1280</v>
      </c>
      <c r="S1396" s="9">
        <v>1277</v>
      </c>
      <c r="T1396" s="9">
        <v>1273.0999999999999</v>
      </c>
    </row>
    <row r="1397" spans="1:20" x14ac:dyDescent="0.35">
      <c r="A1397">
        <f t="shared" si="43"/>
        <v>1397</v>
      </c>
      <c r="B1397" s="3" t="s">
        <v>70</v>
      </c>
      <c r="C1397" s="3" t="s">
        <v>75</v>
      </c>
      <c r="D1397" s="3" t="s">
        <v>47</v>
      </c>
      <c r="E1397">
        <v>2025</v>
      </c>
      <c r="F1397" s="3" t="str">
        <f t="shared" si="42"/>
        <v>AElevCOULEE2025</v>
      </c>
      <c r="G1397" s="9">
        <v>1286.0999999999999</v>
      </c>
      <c r="H1397" s="9">
        <v>1276.9000000000001</v>
      </c>
      <c r="I1397" s="9">
        <v>1270</v>
      </c>
      <c r="J1397" s="9">
        <v>1252.4000000000001</v>
      </c>
      <c r="K1397" s="9">
        <v>1221</v>
      </c>
      <c r="L1397" s="9">
        <v>1208</v>
      </c>
      <c r="M1397" s="9">
        <v>1208</v>
      </c>
      <c r="N1397" s="9">
        <v>1215.4000000000001</v>
      </c>
      <c r="O1397" s="9">
        <v>1277.3</v>
      </c>
      <c r="P1397" s="9">
        <v>1285</v>
      </c>
      <c r="Q1397" s="9">
        <v>1285</v>
      </c>
      <c r="R1397" s="9">
        <v>1280</v>
      </c>
      <c r="S1397" s="9">
        <v>1277</v>
      </c>
      <c r="T1397" s="9">
        <v>1284.0999999999999</v>
      </c>
    </row>
    <row r="1398" spans="1:20" x14ac:dyDescent="0.35">
      <c r="A1398">
        <f t="shared" si="43"/>
        <v>1398</v>
      </c>
      <c r="B1398" s="3" t="s">
        <v>70</v>
      </c>
      <c r="C1398" s="3" t="s">
        <v>75</v>
      </c>
      <c r="D1398" s="3" t="s">
        <v>47</v>
      </c>
      <c r="E1398">
        <v>2026</v>
      </c>
      <c r="F1398" s="3" t="str">
        <f t="shared" si="42"/>
        <v>AElevCOULEE2026</v>
      </c>
      <c r="G1398" s="9">
        <v>1288</v>
      </c>
      <c r="H1398" s="9">
        <v>1288</v>
      </c>
      <c r="I1398" s="9">
        <v>1288</v>
      </c>
      <c r="J1398" s="9">
        <v>1260</v>
      </c>
      <c r="K1398" s="9">
        <v>1250</v>
      </c>
      <c r="L1398" s="9">
        <v>1248.7</v>
      </c>
      <c r="M1398" s="9">
        <v>1220.2</v>
      </c>
      <c r="N1398" s="9">
        <v>1232.9000000000001</v>
      </c>
      <c r="O1398" s="9">
        <v>1268.5</v>
      </c>
      <c r="P1398" s="9">
        <v>1287</v>
      </c>
      <c r="Q1398" s="9">
        <v>1285</v>
      </c>
      <c r="R1398" s="9">
        <v>1282</v>
      </c>
      <c r="S1398" s="9">
        <v>1279.0999999999999</v>
      </c>
      <c r="T1398" s="9">
        <v>1283.2</v>
      </c>
    </row>
    <row r="1399" spans="1:20" x14ac:dyDescent="0.35">
      <c r="A1399">
        <f t="shared" si="43"/>
        <v>1399</v>
      </c>
      <c r="B1399" s="3" t="s">
        <v>70</v>
      </c>
      <c r="C1399" s="3" t="s">
        <v>75</v>
      </c>
      <c r="D1399" s="3" t="s">
        <v>47</v>
      </c>
      <c r="E1399">
        <v>2027</v>
      </c>
      <c r="F1399" s="3" t="str">
        <f t="shared" si="42"/>
        <v>AElevCOULEE2027</v>
      </c>
      <c r="G1399" s="9">
        <v>1288</v>
      </c>
      <c r="H1399" s="9">
        <v>1288</v>
      </c>
      <c r="I1399" s="9">
        <v>1288</v>
      </c>
      <c r="J1399" s="9">
        <v>1285.7</v>
      </c>
      <c r="K1399" s="9">
        <v>1258</v>
      </c>
      <c r="L1399" s="9">
        <v>1247</v>
      </c>
      <c r="M1399" s="9">
        <v>1232</v>
      </c>
      <c r="N1399" s="9">
        <v>1235.2</v>
      </c>
      <c r="O1399" s="9">
        <v>1276.2</v>
      </c>
      <c r="P1399" s="9">
        <v>1287</v>
      </c>
      <c r="Q1399" s="9">
        <v>1288</v>
      </c>
      <c r="R1399" s="9">
        <v>1284.9000000000001</v>
      </c>
      <c r="S1399" s="9">
        <v>1279.0999999999999</v>
      </c>
      <c r="T1399" s="9">
        <v>1287.0999999999999</v>
      </c>
    </row>
    <row r="1400" spans="1:20" x14ac:dyDescent="0.35">
      <c r="A1400">
        <f t="shared" si="43"/>
        <v>1400</v>
      </c>
      <c r="B1400" s="3" t="s">
        <v>70</v>
      </c>
      <c r="C1400" s="3" t="s">
        <v>75</v>
      </c>
      <c r="D1400" s="3" t="s">
        <v>47</v>
      </c>
      <c r="E1400">
        <v>2028</v>
      </c>
      <c r="F1400" s="3" t="str">
        <f t="shared" si="42"/>
        <v>AElevCOULEE2028</v>
      </c>
      <c r="G1400" s="9">
        <v>1288</v>
      </c>
      <c r="H1400" s="9">
        <v>1288</v>
      </c>
      <c r="I1400" s="9">
        <v>1288</v>
      </c>
      <c r="J1400" s="9">
        <v>1260</v>
      </c>
      <c r="K1400" s="9">
        <v>1257.5</v>
      </c>
      <c r="L1400" s="9">
        <v>1245.5999999999999</v>
      </c>
      <c r="M1400" s="9">
        <v>1232</v>
      </c>
      <c r="N1400" s="9">
        <v>1230.5</v>
      </c>
      <c r="O1400" s="9">
        <v>1269.2</v>
      </c>
      <c r="P1400" s="9">
        <v>1287</v>
      </c>
      <c r="Q1400" s="9">
        <v>1285</v>
      </c>
      <c r="R1400" s="9">
        <v>1282</v>
      </c>
      <c r="S1400" s="9">
        <v>1279.0999999999999</v>
      </c>
      <c r="T1400" s="9">
        <v>1283</v>
      </c>
    </row>
    <row r="1401" spans="1:20" x14ac:dyDescent="0.35">
      <c r="A1401">
        <f t="shared" si="43"/>
        <v>1401</v>
      </c>
      <c r="B1401" s="3" t="s">
        <v>70</v>
      </c>
      <c r="C1401" s="3" t="s">
        <v>75</v>
      </c>
      <c r="D1401" s="3" t="s">
        <v>47</v>
      </c>
      <c r="E1401">
        <v>2029</v>
      </c>
      <c r="F1401" s="3" t="str">
        <f t="shared" si="42"/>
        <v>AElevCOULEE2029</v>
      </c>
      <c r="G1401" s="9">
        <v>1288</v>
      </c>
      <c r="H1401" s="9">
        <v>1283.9000000000001</v>
      </c>
      <c r="I1401" s="9">
        <v>1288</v>
      </c>
      <c r="J1401" s="9">
        <v>1260</v>
      </c>
      <c r="K1401" s="9">
        <v>1251.4000000000001</v>
      </c>
      <c r="L1401" s="9">
        <v>1222.7</v>
      </c>
      <c r="M1401" s="9">
        <v>1219.0999999999999</v>
      </c>
      <c r="N1401" s="9">
        <v>1214.0999999999999</v>
      </c>
      <c r="O1401" s="9">
        <v>1265.8</v>
      </c>
      <c r="P1401" s="9">
        <v>1287</v>
      </c>
      <c r="Q1401" s="9">
        <v>1288</v>
      </c>
      <c r="R1401" s="9">
        <v>1288</v>
      </c>
      <c r="S1401" s="9">
        <v>1279.0999999999999</v>
      </c>
      <c r="T1401" s="9">
        <v>1286.5</v>
      </c>
    </row>
    <row r="1402" spans="1:20" x14ac:dyDescent="0.35">
      <c r="A1402">
        <f t="shared" si="43"/>
        <v>1402</v>
      </c>
      <c r="B1402" s="3" t="s">
        <v>70</v>
      </c>
      <c r="C1402" s="3" t="s">
        <v>75</v>
      </c>
      <c r="D1402" s="3" t="s">
        <v>48</v>
      </c>
      <c r="E1402">
        <v>2020</v>
      </c>
      <c r="F1402" s="3" t="str">
        <f t="shared" si="42"/>
        <v>AElevCH JOE2020</v>
      </c>
      <c r="G1402" s="9">
        <v>953.8</v>
      </c>
      <c r="H1402" s="9">
        <v>953.8</v>
      </c>
      <c r="I1402" s="9">
        <v>953.8</v>
      </c>
      <c r="J1402" s="9">
        <v>953.8</v>
      </c>
      <c r="K1402" s="9">
        <v>953.8</v>
      </c>
      <c r="L1402" s="9">
        <v>953.8</v>
      </c>
      <c r="M1402" s="9">
        <v>953.8</v>
      </c>
      <c r="N1402" s="9">
        <v>953.8</v>
      </c>
      <c r="O1402" s="9">
        <v>953.8</v>
      </c>
      <c r="P1402" s="9">
        <v>953.8</v>
      </c>
      <c r="Q1402" s="9">
        <v>953.8</v>
      </c>
      <c r="R1402" s="9">
        <v>953.8</v>
      </c>
      <c r="S1402" s="9">
        <v>953.8</v>
      </c>
      <c r="T1402" s="9">
        <v>953.8</v>
      </c>
    </row>
    <row r="1403" spans="1:20" x14ac:dyDescent="0.35">
      <c r="A1403">
        <f t="shared" si="43"/>
        <v>1403</v>
      </c>
      <c r="B1403" s="3" t="s">
        <v>70</v>
      </c>
      <c r="C1403" s="3" t="s">
        <v>75</v>
      </c>
      <c r="D1403" s="3" t="s">
        <v>48</v>
      </c>
      <c r="E1403">
        <v>2021</v>
      </c>
      <c r="F1403" s="3" t="str">
        <f t="shared" si="42"/>
        <v>AElevCH JOE2021</v>
      </c>
      <c r="G1403" s="9">
        <v>953.8</v>
      </c>
      <c r="H1403" s="9">
        <v>953.8</v>
      </c>
      <c r="I1403" s="9">
        <v>953.8</v>
      </c>
      <c r="J1403" s="9">
        <v>953.8</v>
      </c>
      <c r="K1403" s="9">
        <v>953.8</v>
      </c>
      <c r="L1403" s="9">
        <v>953.8</v>
      </c>
      <c r="M1403" s="9">
        <v>953.8</v>
      </c>
      <c r="N1403" s="9">
        <v>953.8</v>
      </c>
      <c r="O1403" s="9">
        <v>953.8</v>
      </c>
      <c r="P1403" s="9">
        <v>953.8</v>
      </c>
      <c r="Q1403" s="9">
        <v>953.8</v>
      </c>
      <c r="R1403" s="9">
        <v>953.8</v>
      </c>
      <c r="S1403" s="9">
        <v>953.8</v>
      </c>
      <c r="T1403" s="9">
        <v>953.8</v>
      </c>
    </row>
    <row r="1404" spans="1:20" x14ac:dyDescent="0.35">
      <c r="A1404">
        <f t="shared" si="43"/>
        <v>1404</v>
      </c>
      <c r="B1404" s="3" t="s">
        <v>70</v>
      </c>
      <c r="C1404" s="3" t="s">
        <v>75</v>
      </c>
      <c r="D1404" s="3" t="s">
        <v>48</v>
      </c>
      <c r="E1404">
        <v>2022</v>
      </c>
      <c r="F1404" s="3" t="str">
        <f t="shared" si="42"/>
        <v>AElevCH JOE2022</v>
      </c>
      <c r="G1404" s="9">
        <v>953.8</v>
      </c>
      <c r="H1404" s="9">
        <v>953.8</v>
      </c>
      <c r="I1404" s="9">
        <v>953.8</v>
      </c>
      <c r="J1404" s="9">
        <v>953.8</v>
      </c>
      <c r="K1404" s="9">
        <v>953.8</v>
      </c>
      <c r="L1404" s="9">
        <v>953.8</v>
      </c>
      <c r="M1404" s="9">
        <v>953.8</v>
      </c>
      <c r="N1404" s="9">
        <v>953.8</v>
      </c>
      <c r="O1404" s="9">
        <v>953.8</v>
      </c>
      <c r="P1404" s="9">
        <v>953.8</v>
      </c>
      <c r="Q1404" s="9">
        <v>953.8</v>
      </c>
      <c r="R1404" s="9">
        <v>953.8</v>
      </c>
      <c r="S1404" s="9">
        <v>953.8</v>
      </c>
      <c r="T1404" s="9">
        <v>953.8</v>
      </c>
    </row>
    <row r="1405" spans="1:20" x14ac:dyDescent="0.35">
      <c r="A1405">
        <f t="shared" si="43"/>
        <v>1405</v>
      </c>
      <c r="B1405" s="3" t="s">
        <v>70</v>
      </c>
      <c r="C1405" s="3" t="s">
        <v>75</v>
      </c>
      <c r="D1405" s="3" t="s">
        <v>48</v>
      </c>
      <c r="E1405">
        <v>2023</v>
      </c>
      <c r="F1405" s="3" t="str">
        <f t="shared" si="42"/>
        <v>AElevCH JOE2023</v>
      </c>
      <c r="G1405" s="9">
        <v>953.8</v>
      </c>
      <c r="H1405" s="9">
        <v>953.8</v>
      </c>
      <c r="I1405" s="9">
        <v>953.8</v>
      </c>
      <c r="J1405" s="9">
        <v>953.8</v>
      </c>
      <c r="K1405" s="9">
        <v>953.8</v>
      </c>
      <c r="L1405" s="9">
        <v>953.8</v>
      </c>
      <c r="M1405" s="9">
        <v>953.8</v>
      </c>
      <c r="N1405" s="9">
        <v>953.8</v>
      </c>
      <c r="O1405" s="9">
        <v>953.8</v>
      </c>
      <c r="P1405" s="9">
        <v>953.8</v>
      </c>
      <c r="Q1405" s="9">
        <v>953.8</v>
      </c>
      <c r="R1405" s="9">
        <v>953.8</v>
      </c>
      <c r="S1405" s="9">
        <v>953.8</v>
      </c>
      <c r="T1405" s="9">
        <v>953.8</v>
      </c>
    </row>
    <row r="1406" spans="1:20" x14ac:dyDescent="0.35">
      <c r="A1406">
        <f t="shared" si="43"/>
        <v>1406</v>
      </c>
      <c r="B1406" s="3" t="s">
        <v>70</v>
      </c>
      <c r="C1406" s="3" t="s">
        <v>75</v>
      </c>
      <c r="D1406" s="3" t="s">
        <v>48</v>
      </c>
      <c r="E1406">
        <v>2024</v>
      </c>
      <c r="F1406" s="3" t="str">
        <f t="shared" si="42"/>
        <v>AElevCH JOE2024</v>
      </c>
      <c r="G1406" s="9">
        <v>953.8</v>
      </c>
      <c r="H1406" s="9">
        <v>953.8</v>
      </c>
      <c r="I1406" s="9">
        <v>953.8</v>
      </c>
      <c r="J1406" s="9">
        <v>953.8</v>
      </c>
      <c r="K1406" s="9">
        <v>953.8</v>
      </c>
      <c r="L1406" s="9">
        <v>953.8</v>
      </c>
      <c r="M1406" s="9">
        <v>953.8</v>
      </c>
      <c r="N1406" s="9">
        <v>953.8</v>
      </c>
      <c r="O1406" s="9">
        <v>953.8</v>
      </c>
      <c r="P1406" s="9">
        <v>953.8</v>
      </c>
      <c r="Q1406" s="9">
        <v>953.8</v>
      </c>
      <c r="R1406" s="9">
        <v>953.8</v>
      </c>
      <c r="S1406" s="9">
        <v>953.8</v>
      </c>
      <c r="T1406" s="9">
        <v>953.8</v>
      </c>
    </row>
    <row r="1407" spans="1:20" x14ac:dyDescent="0.35">
      <c r="A1407">
        <f t="shared" si="43"/>
        <v>1407</v>
      </c>
      <c r="B1407" s="3" t="s">
        <v>70</v>
      </c>
      <c r="C1407" s="3" t="s">
        <v>75</v>
      </c>
      <c r="D1407" s="3" t="s">
        <v>48</v>
      </c>
      <c r="E1407">
        <v>2025</v>
      </c>
      <c r="F1407" s="3" t="str">
        <f t="shared" si="42"/>
        <v>AElevCH JOE2025</v>
      </c>
      <c r="G1407" s="9">
        <v>953.8</v>
      </c>
      <c r="H1407" s="9">
        <v>953.8</v>
      </c>
      <c r="I1407" s="9">
        <v>953.8</v>
      </c>
      <c r="J1407" s="9">
        <v>953.8</v>
      </c>
      <c r="K1407" s="9">
        <v>953.8</v>
      </c>
      <c r="L1407" s="9">
        <v>953.8</v>
      </c>
      <c r="M1407" s="9">
        <v>953.8</v>
      </c>
      <c r="N1407" s="9">
        <v>953.8</v>
      </c>
      <c r="O1407" s="9">
        <v>953.8</v>
      </c>
      <c r="P1407" s="9">
        <v>953.8</v>
      </c>
      <c r="Q1407" s="9">
        <v>953.8</v>
      </c>
      <c r="R1407" s="9">
        <v>953.8</v>
      </c>
      <c r="S1407" s="9">
        <v>953.8</v>
      </c>
      <c r="T1407" s="9">
        <v>953.8</v>
      </c>
    </row>
    <row r="1408" spans="1:20" x14ac:dyDescent="0.35">
      <c r="A1408">
        <f t="shared" si="43"/>
        <v>1408</v>
      </c>
      <c r="B1408" s="3" t="s">
        <v>70</v>
      </c>
      <c r="C1408" s="3" t="s">
        <v>75</v>
      </c>
      <c r="D1408" s="3" t="s">
        <v>48</v>
      </c>
      <c r="E1408">
        <v>2026</v>
      </c>
      <c r="F1408" s="3" t="str">
        <f t="shared" si="42"/>
        <v>AElevCH JOE2026</v>
      </c>
      <c r="G1408" s="9">
        <v>953.8</v>
      </c>
      <c r="H1408" s="9">
        <v>953.8</v>
      </c>
      <c r="I1408" s="9">
        <v>953.8</v>
      </c>
      <c r="J1408" s="9">
        <v>953.8</v>
      </c>
      <c r="K1408" s="9">
        <v>953.8</v>
      </c>
      <c r="L1408" s="9">
        <v>953.8</v>
      </c>
      <c r="M1408" s="9">
        <v>953.8</v>
      </c>
      <c r="N1408" s="9">
        <v>953.8</v>
      </c>
      <c r="O1408" s="9">
        <v>953.8</v>
      </c>
      <c r="P1408" s="9">
        <v>953.8</v>
      </c>
      <c r="Q1408" s="9">
        <v>953.8</v>
      </c>
      <c r="R1408" s="9">
        <v>953.8</v>
      </c>
      <c r="S1408" s="9">
        <v>953.8</v>
      </c>
      <c r="T1408" s="9">
        <v>953.8</v>
      </c>
    </row>
    <row r="1409" spans="1:20" x14ac:dyDescent="0.35">
      <c r="A1409">
        <f t="shared" si="43"/>
        <v>1409</v>
      </c>
      <c r="B1409" s="3" t="s">
        <v>70</v>
      </c>
      <c r="C1409" s="3" t="s">
        <v>75</v>
      </c>
      <c r="D1409" s="3" t="s">
        <v>48</v>
      </c>
      <c r="E1409">
        <v>2027</v>
      </c>
      <c r="F1409" s="3" t="str">
        <f t="shared" si="42"/>
        <v>AElevCH JOE2027</v>
      </c>
      <c r="G1409" s="9">
        <v>953.8</v>
      </c>
      <c r="H1409" s="9">
        <v>953.8</v>
      </c>
      <c r="I1409" s="9">
        <v>953.8</v>
      </c>
      <c r="J1409" s="9">
        <v>953.8</v>
      </c>
      <c r="K1409" s="9">
        <v>953.8</v>
      </c>
      <c r="L1409" s="9">
        <v>953.8</v>
      </c>
      <c r="M1409" s="9">
        <v>953.8</v>
      </c>
      <c r="N1409" s="9">
        <v>953.8</v>
      </c>
      <c r="O1409" s="9">
        <v>953.8</v>
      </c>
      <c r="P1409" s="9">
        <v>953.8</v>
      </c>
      <c r="Q1409" s="9">
        <v>953.8</v>
      </c>
      <c r="R1409" s="9">
        <v>953.8</v>
      </c>
      <c r="S1409" s="9">
        <v>953.8</v>
      </c>
      <c r="T1409" s="9">
        <v>953.8</v>
      </c>
    </row>
    <row r="1410" spans="1:20" x14ac:dyDescent="0.35">
      <c r="A1410">
        <f t="shared" si="43"/>
        <v>1410</v>
      </c>
      <c r="B1410" s="3" t="s">
        <v>70</v>
      </c>
      <c r="C1410" s="3" t="s">
        <v>75</v>
      </c>
      <c r="D1410" s="3" t="s">
        <v>48</v>
      </c>
      <c r="E1410">
        <v>2028</v>
      </c>
      <c r="F1410" s="3" t="str">
        <f t="shared" ref="F1410:F1473" si="44">_xlfn.CONCAT(B1410,C1410,D1410,E1410)</f>
        <v>AElevCH JOE2028</v>
      </c>
      <c r="G1410" s="9">
        <v>953.8</v>
      </c>
      <c r="H1410" s="9">
        <v>953.8</v>
      </c>
      <c r="I1410" s="9">
        <v>953.8</v>
      </c>
      <c r="J1410" s="9">
        <v>953.8</v>
      </c>
      <c r="K1410" s="9">
        <v>953.8</v>
      </c>
      <c r="L1410" s="9">
        <v>953.8</v>
      </c>
      <c r="M1410" s="9">
        <v>953.8</v>
      </c>
      <c r="N1410" s="9">
        <v>953.8</v>
      </c>
      <c r="O1410" s="9">
        <v>953.8</v>
      </c>
      <c r="P1410" s="9">
        <v>953.8</v>
      </c>
      <c r="Q1410" s="9">
        <v>953.8</v>
      </c>
      <c r="R1410" s="9">
        <v>953.8</v>
      </c>
      <c r="S1410" s="9">
        <v>953.8</v>
      </c>
      <c r="T1410" s="9">
        <v>953.8</v>
      </c>
    </row>
    <row r="1411" spans="1:20" x14ac:dyDescent="0.35">
      <c r="A1411">
        <f t="shared" ref="A1411:A1474" si="45">A1410+1</f>
        <v>1411</v>
      </c>
      <c r="B1411" s="3" t="s">
        <v>70</v>
      </c>
      <c r="C1411" s="3" t="s">
        <v>75</v>
      </c>
      <c r="D1411" s="3" t="s">
        <v>48</v>
      </c>
      <c r="E1411">
        <v>2029</v>
      </c>
      <c r="F1411" s="3" t="str">
        <f t="shared" si="44"/>
        <v>AElevCH JOE2029</v>
      </c>
      <c r="G1411" s="9">
        <v>953.8</v>
      </c>
      <c r="H1411" s="9">
        <v>953.8</v>
      </c>
      <c r="I1411" s="9">
        <v>953.8</v>
      </c>
      <c r="J1411" s="9">
        <v>953.8</v>
      </c>
      <c r="K1411" s="9">
        <v>953.8</v>
      </c>
      <c r="L1411" s="9">
        <v>953.8</v>
      </c>
      <c r="M1411" s="9">
        <v>953.8</v>
      </c>
      <c r="N1411" s="9">
        <v>953.8</v>
      </c>
      <c r="O1411" s="9">
        <v>953.8</v>
      </c>
      <c r="P1411" s="9">
        <v>953.8</v>
      </c>
      <c r="Q1411" s="9">
        <v>953.8</v>
      </c>
      <c r="R1411" s="9">
        <v>953.8</v>
      </c>
      <c r="S1411" s="9">
        <v>953.8</v>
      </c>
      <c r="T1411" s="9">
        <v>953.8</v>
      </c>
    </row>
    <row r="1412" spans="1:20" x14ac:dyDescent="0.35">
      <c r="A1412">
        <f t="shared" si="45"/>
        <v>1412</v>
      </c>
      <c r="B1412" s="3" t="s">
        <v>70</v>
      </c>
      <c r="C1412" s="3" t="s">
        <v>75</v>
      </c>
      <c r="D1412" s="3" t="s">
        <v>49</v>
      </c>
      <c r="E1412">
        <v>2020</v>
      </c>
      <c r="F1412" s="3" t="str">
        <f t="shared" si="44"/>
        <v>AElevWELLS2020</v>
      </c>
      <c r="G1412" s="9" t="e">
        <v>#N/A</v>
      </c>
      <c r="H1412" s="9" t="e">
        <v>#N/A</v>
      </c>
      <c r="I1412" s="9" t="e">
        <v>#N/A</v>
      </c>
      <c r="J1412" s="9" t="e">
        <v>#N/A</v>
      </c>
      <c r="K1412" s="9" t="e">
        <v>#N/A</v>
      </c>
      <c r="L1412" s="9" t="e">
        <v>#N/A</v>
      </c>
      <c r="M1412" s="9" t="e">
        <v>#N/A</v>
      </c>
      <c r="N1412" s="9" t="e">
        <v>#N/A</v>
      </c>
      <c r="O1412" s="9" t="e">
        <v>#N/A</v>
      </c>
      <c r="P1412" s="9" t="e">
        <v>#N/A</v>
      </c>
      <c r="Q1412" s="9" t="e">
        <v>#N/A</v>
      </c>
      <c r="R1412" s="9" t="e">
        <v>#N/A</v>
      </c>
      <c r="S1412" s="9" t="e">
        <v>#N/A</v>
      </c>
      <c r="T1412" s="9" t="e">
        <v>#N/A</v>
      </c>
    </row>
    <row r="1413" spans="1:20" x14ac:dyDescent="0.35">
      <c r="A1413">
        <f t="shared" si="45"/>
        <v>1413</v>
      </c>
      <c r="B1413" s="3" t="s">
        <v>70</v>
      </c>
      <c r="C1413" s="3" t="s">
        <v>75</v>
      </c>
      <c r="D1413" s="3" t="s">
        <v>49</v>
      </c>
      <c r="E1413">
        <v>2021</v>
      </c>
      <c r="F1413" s="3" t="str">
        <f t="shared" si="44"/>
        <v>AElevWELLS2021</v>
      </c>
      <c r="G1413" s="9" t="e">
        <v>#N/A</v>
      </c>
      <c r="H1413" s="9" t="e">
        <v>#N/A</v>
      </c>
      <c r="I1413" s="9" t="e">
        <v>#N/A</v>
      </c>
      <c r="J1413" s="9" t="e">
        <v>#N/A</v>
      </c>
      <c r="K1413" s="9" t="e">
        <v>#N/A</v>
      </c>
      <c r="L1413" s="9" t="e">
        <v>#N/A</v>
      </c>
      <c r="M1413" s="9" t="e">
        <v>#N/A</v>
      </c>
      <c r="N1413" s="9" t="e">
        <v>#N/A</v>
      </c>
      <c r="O1413" s="9" t="e">
        <v>#N/A</v>
      </c>
      <c r="P1413" s="9" t="e">
        <v>#N/A</v>
      </c>
      <c r="Q1413" s="9" t="e">
        <v>#N/A</v>
      </c>
      <c r="R1413" s="9" t="e">
        <v>#N/A</v>
      </c>
      <c r="S1413" s="9" t="e">
        <v>#N/A</v>
      </c>
      <c r="T1413" s="9" t="e">
        <v>#N/A</v>
      </c>
    </row>
    <row r="1414" spans="1:20" x14ac:dyDescent="0.35">
      <c r="A1414">
        <f t="shared" si="45"/>
        <v>1414</v>
      </c>
      <c r="B1414" s="3" t="s">
        <v>70</v>
      </c>
      <c r="C1414" s="3" t="s">
        <v>75</v>
      </c>
      <c r="D1414" s="3" t="s">
        <v>49</v>
      </c>
      <c r="E1414">
        <v>2022</v>
      </c>
      <c r="F1414" s="3" t="str">
        <f t="shared" si="44"/>
        <v>AElevWELLS2022</v>
      </c>
      <c r="G1414" s="9" t="e">
        <v>#N/A</v>
      </c>
      <c r="H1414" s="9" t="e">
        <v>#N/A</v>
      </c>
      <c r="I1414" s="9" t="e">
        <v>#N/A</v>
      </c>
      <c r="J1414" s="9" t="e">
        <v>#N/A</v>
      </c>
      <c r="K1414" s="9" t="e">
        <v>#N/A</v>
      </c>
      <c r="L1414" s="9" t="e">
        <v>#N/A</v>
      </c>
      <c r="M1414" s="9" t="e">
        <v>#N/A</v>
      </c>
      <c r="N1414" s="9" t="e">
        <v>#N/A</v>
      </c>
      <c r="O1414" s="9" t="e">
        <v>#N/A</v>
      </c>
      <c r="P1414" s="9" t="e">
        <v>#N/A</v>
      </c>
      <c r="Q1414" s="9" t="e">
        <v>#N/A</v>
      </c>
      <c r="R1414" s="9" t="e">
        <v>#N/A</v>
      </c>
      <c r="S1414" s="9" t="e">
        <v>#N/A</v>
      </c>
      <c r="T1414" s="9" t="e">
        <v>#N/A</v>
      </c>
    </row>
    <row r="1415" spans="1:20" x14ac:dyDescent="0.35">
      <c r="A1415">
        <f t="shared" si="45"/>
        <v>1415</v>
      </c>
      <c r="B1415" s="3" t="s">
        <v>70</v>
      </c>
      <c r="C1415" s="3" t="s">
        <v>75</v>
      </c>
      <c r="D1415" s="3" t="s">
        <v>49</v>
      </c>
      <c r="E1415">
        <v>2023</v>
      </c>
      <c r="F1415" s="3" t="str">
        <f t="shared" si="44"/>
        <v>AElevWELLS2023</v>
      </c>
      <c r="G1415" s="9" t="e">
        <v>#N/A</v>
      </c>
      <c r="H1415" s="9" t="e">
        <v>#N/A</v>
      </c>
      <c r="I1415" s="9" t="e">
        <v>#N/A</v>
      </c>
      <c r="J1415" s="9" t="e">
        <v>#N/A</v>
      </c>
      <c r="K1415" s="9" t="e">
        <v>#N/A</v>
      </c>
      <c r="L1415" s="9" t="e">
        <v>#N/A</v>
      </c>
      <c r="M1415" s="9" t="e">
        <v>#N/A</v>
      </c>
      <c r="N1415" s="9" t="e">
        <v>#N/A</v>
      </c>
      <c r="O1415" s="9" t="e">
        <v>#N/A</v>
      </c>
      <c r="P1415" s="9" t="e">
        <v>#N/A</v>
      </c>
      <c r="Q1415" s="9" t="e">
        <v>#N/A</v>
      </c>
      <c r="R1415" s="9" t="e">
        <v>#N/A</v>
      </c>
      <c r="S1415" s="9" t="e">
        <v>#N/A</v>
      </c>
      <c r="T1415" s="9" t="e">
        <v>#N/A</v>
      </c>
    </row>
    <row r="1416" spans="1:20" x14ac:dyDescent="0.35">
      <c r="A1416">
        <f t="shared" si="45"/>
        <v>1416</v>
      </c>
      <c r="B1416" s="3" t="s">
        <v>70</v>
      </c>
      <c r="C1416" s="3" t="s">
        <v>75</v>
      </c>
      <c r="D1416" s="3" t="s">
        <v>49</v>
      </c>
      <c r="E1416">
        <v>2024</v>
      </c>
      <c r="F1416" s="3" t="str">
        <f t="shared" si="44"/>
        <v>AElevWELLS2024</v>
      </c>
      <c r="G1416" s="9" t="e">
        <v>#N/A</v>
      </c>
      <c r="H1416" s="9" t="e">
        <v>#N/A</v>
      </c>
      <c r="I1416" s="9" t="e">
        <v>#N/A</v>
      </c>
      <c r="J1416" s="9" t="e">
        <v>#N/A</v>
      </c>
      <c r="K1416" s="9" t="e">
        <v>#N/A</v>
      </c>
      <c r="L1416" s="9" t="e">
        <v>#N/A</v>
      </c>
      <c r="M1416" s="9" t="e">
        <v>#N/A</v>
      </c>
      <c r="N1416" s="9" t="e">
        <v>#N/A</v>
      </c>
      <c r="O1416" s="9" t="e">
        <v>#N/A</v>
      </c>
      <c r="P1416" s="9" t="e">
        <v>#N/A</v>
      </c>
      <c r="Q1416" s="9" t="e">
        <v>#N/A</v>
      </c>
      <c r="R1416" s="9" t="e">
        <v>#N/A</v>
      </c>
      <c r="S1416" s="9" t="e">
        <v>#N/A</v>
      </c>
      <c r="T1416" s="9" t="e">
        <v>#N/A</v>
      </c>
    </row>
    <row r="1417" spans="1:20" x14ac:dyDescent="0.35">
      <c r="A1417">
        <f t="shared" si="45"/>
        <v>1417</v>
      </c>
      <c r="B1417" s="3" t="s">
        <v>70</v>
      </c>
      <c r="C1417" s="3" t="s">
        <v>75</v>
      </c>
      <c r="D1417" s="3" t="s">
        <v>49</v>
      </c>
      <c r="E1417">
        <v>2025</v>
      </c>
      <c r="F1417" s="3" t="str">
        <f t="shared" si="44"/>
        <v>AElevWELLS2025</v>
      </c>
      <c r="G1417" s="9" t="e">
        <v>#N/A</v>
      </c>
      <c r="H1417" s="9" t="e">
        <v>#N/A</v>
      </c>
      <c r="I1417" s="9" t="e">
        <v>#N/A</v>
      </c>
      <c r="J1417" s="9" t="e">
        <v>#N/A</v>
      </c>
      <c r="K1417" s="9" t="e">
        <v>#N/A</v>
      </c>
      <c r="L1417" s="9" t="e">
        <v>#N/A</v>
      </c>
      <c r="M1417" s="9" t="e">
        <v>#N/A</v>
      </c>
      <c r="N1417" s="9" t="e">
        <v>#N/A</v>
      </c>
      <c r="O1417" s="9" t="e">
        <v>#N/A</v>
      </c>
      <c r="P1417" s="9" t="e">
        <v>#N/A</v>
      </c>
      <c r="Q1417" s="9" t="e">
        <v>#N/A</v>
      </c>
      <c r="R1417" s="9" t="e">
        <v>#N/A</v>
      </c>
      <c r="S1417" s="9" t="e">
        <v>#N/A</v>
      </c>
      <c r="T1417" s="9" t="e">
        <v>#N/A</v>
      </c>
    </row>
    <row r="1418" spans="1:20" x14ac:dyDescent="0.35">
      <c r="A1418">
        <f t="shared" si="45"/>
        <v>1418</v>
      </c>
      <c r="B1418" s="3" t="s">
        <v>70</v>
      </c>
      <c r="C1418" s="3" t="s">
        <v>75</v>
      </c>
      <c r="D1418" s="3" t="s">
        <v>49</v>
      </c>
      <c r="E1418">
        <v>2026</v>
      </c>
      <c r="F1418" s="3" t="str">
        <f t="shared" si="44"/>
        <v>AElevWELLS2026</v>
      </c>
      <c r="G1418" s="9" t="e">
        <v>#N/A</v>
      </c>
      <c r="H1418" s="9" t="e">
        <v>#N/A</v>
      </c>
      <c r="I1418" s="9" t="e">
        <v>#N/A</v>
      </c>
      <c r="J1418" s="9" t="e">
        <v>#N/A</v>
      </c>
      <c r="K1418" s="9" t="e">
        <v>#N/A</v>
      </c>
      <c r="L1418" s="9" t="e">
        <v>#N/A</v>
      </c>
      <c r="M1418" s="9" t="e">
        <v>#N/A</v>
      </c>
      <c r="N1418" s="9" t="e">
        <v>#N/A</v>
      </c>
      <c r="O1418" s="9" t="e">
        <v>#N/A</v>
      </c>
      <c r="P1418" s="9" t="e">
        <v>#N/A</v>
      </c>
      <c r="Q1418" s="9" t="e">
        <v>#N/A</v>
      </c>
      <c r="R1418" s="9" t="e">
        <v>#N/A</v>
      </c>
      <c r="S1418" s="9" t="e">
        <v>#N/A</v>
      </c>
      <c r="T1418" s="9" t="e">
        <v>#N/A</v>
      </c>
    </row>
    <row r="1419" spans="1:20" x14ac:dyDescent="0.35">
      <c r="A1419">
        <f t="shared" si="45"/>
        <v>1419</v>
      </c>
      <c r="B1419" s="3" t="s">
        <v>70</v>
      </c>
      <c r="C1419" s="3" t="s">
        <v>75</v>
      </c>
      <c r="D1419" s="3" t="s">
        <v>49</v>
      </c>
      <c r="E1419">
        <v>2027</v>
      </c>
      <c r="F1419" s="3" t="str">
        <f t="shared" si="44"/>
        <v>AElevWELLS2027</v>
      </c>
      <c r="G1419" s="9" t="e">
        <v>#N/A</v>
      </c>
      <c r="H1419" s="9" t="e">
        <v>#N/A</v>
      </c>
      <c r="I1419" s="9" t="e">
        <v>#N/A</v>
      </c>
      <c r="J1419" s="9" t="e">
        <v>#N/A</v>
      </c>
      <c r="K1419" s="9" t="e">
        <v>#N/A</v>
      </c>
      <c r="L1419" s="9" t="e">
        <v>#N/A</v>
      </c>
      <c r="M1419" s="9" t="e">
        <v>#N/A</v>
      </c>
      <c r="N1419" s="9" t="e">
        <v>#N/A</v>
      </c>
      <c r="O1419" s="9" t="e">
        <v>#N/A</v>
      </c>
      <c r="P1419" s="9" t="e">
        <v>#N/A</v>
      </c>
      <c r="Q1419" s="9" t="e">
        <v>#N/A</v>
      </c>
      <c r="R1419" s="9" t="e">
        <v>#N/A</v>
      </c>
      <c r="S1419" s="9" t="e">
        <v>#N/A</v>
      </c>
      <c r="T1419" s="9" t="e">
        <v>#N/A</v>
      </c>
    </row>
    <row r="1420" spans="1:20" x14ac:dyDescent="0.35">
      <c r="A1420">
        <f t="shared" si="45"/>
        <v>1420</v>
      </c>
      <c r="B1420" s="3" t="s">
        <v>70</v>
      </c>
      <c r="C1420" s="3" t="s">
        <v>75</v>
      </c>
      <c r="D1420" s="3" t="s">
        <v>49</v>
      </c>
      <c r="E1420">
        <v>2028</v>
      </c>
      <c r="F1420" s="3" t="str">
        <f t="shared" si="44"/>
        <v>AElevWELLS2028</v>
      </c>
      <c r="G1420" s="9" t="e">
        <v>#N/A</v>
      </c>
      <c r="H1420" s="9" t="e">
        <v>#N/A</v>
      </c>
      <c r="I1420" s="9" t="e">
        <v>#N/A</v>
      </c>
      <c r="J1420" s="9" t="e">
        <v>#N/A</v>
      </c>
      <c r="K1420" s="9" t="e">
        <v>#N/A</v>
      </c>
      <c r="L1420" s="9" t="e">
        <v>#N/A</v>
      </c>
      <c r="M1420" s="9" t="e">
        <v>#N/A</v>
      </c>
      <c r="N1420" s="9" t="e">
        <v>#N/A</v>
      </c>
      <c r="O1420" s="9" t="e">
        <v>#N/A</v>
      </c>
      <c r="P1420" s="9" t="e">
        <v>#N/A</v>
      </c>
      <c r="Q1420" s="9" t="e">
        <v>#N/A</v>
      </c>
      <c r="R1420" s="9" t="e">
        <v>#N/A</v>
      </c>
      <c r="S1420" s="9" t="e">
        <v>#N/A</v>
      </c>
      <c r="T1420" s="9" t="e">
        <v>#N/A</v>
      </c>
    </row>
    <row r="1421" spans="1:20" x14ac:dyDescent="0.35">
      <c r="A1421">
        <f t="shared" si="45"/>
        <v>1421</v>
      </c>
      <c r="B1421" s="3" t="s">
        <v>70</v>
      </c>
      <c r="C1421" s="3" t="s">
        <v>75</v>
      </c>
      <c r="D1421" s="3" t="s">
        <v>49</v>
      </c>
      <c r="E1421">
        <v>2029</v>
      </c>
      <c r="F1421" s="3" t="str">
        <f t="shared" si="44"/>
        <v>AElevWELLS2029</v>
      </c>
      <c r="G1421" s="9" t="e">
        <v>#N/A</v>
      </c>
      <c r="H1421" s="9" t="e">
        <v>#N/A</v>
      </c>
      <c r="I1421" s="9" t="e">
        <v>#N/A</v>
      </c>
      <c r="J1421" s="9" t="e">
        <v>#N/A</v>
      </c>
      <c r="K1421" s="9" t="e">
        <v>#N/A</v>
      </c>
      <c r="L1421" s="9" t="e">
        <v>#N/A</v>
      </c>
      <c r="M1421" s="9" t="e">
        <v>#N/A</v>
      </c>
      <c r="N1421" s="9" t="e">
        <v>#N/A</v>
      </c>
      <c r="O1421" s="9" t="e">
        <v>#N/A</v>
      </c>
      <c r="P1421" s="9" t="e">
        <v>#N/A</v>
      </c>
      <c r="Q1421" s="9" t="e">
        <v>#N/A</v>
      </c>
      <c r="R1421" s="9" t="e">
        <v>#N/A</v>
      </c>
      <c r="S1421" s="9" t="e">
        <v>#N/A</v>
      </c>
      <c r="T1421" s="9" t="e">
        <v>#N/A</v>
      </c>
    </row>
    <row r="1422" spans="1:20" x14ac:dyDescent="0.35">
      <c r="A1422">
        <f t="shared" si="45"/>
        <v>1422</v>
      </c>
      <c r="B1422" s="3" t="s">
        <v>70</v>
      </c>
      <c r="C1422" s="3" t="s">
        <v>75</v>
      </c>
      <c r="D1422" s="3" t="s">
        <v>50</v>
      </c>
      <c r="E1422">
        <v>2020</v>
      </c>
      <c r="F1422" s="3" t="str">
        <f t="shared" si="44"/>
        <v>AElevCHELAN2020</v>
      </c>
      <c r="G1422" s="9">
        <v>1098.5</v>
      </c>
      <c r="H1422" s="9">
        <v>1096.8</v>
      </c>
      <c r="I1422" s="9">
        <v>1093.5999999999999</v>
      </c>
      <c r="J1422" s="9">
        <v>1089.7</v>
      </c>
      <c r="K1422" s="9">
        <v>1086.4000000000001</v>
      </c>
      <c r="L1422" s="9">
        <v>1085.2</v>
      </c>
      <c r="M1422" s="9">
        <v>1086.5</v>
      </c>
      <c r="N1422" s="9">
        <v>1087.8</v>
      </c>
      <c r="O1422" s="9">
        <v>1093.8</v>
      </c>
      <c r="P1422" s="9">
        <v>1098</v>
      </c>
      <c r="Q1422" s="9">
        <v>1100</v>
      </c>
      <c r="R1422" s="9">
        <v>1100</v>
      </c>
      <c r="S1422" s="9">
        <v>1099.0999999999999</v>
      </c>
      <c r="T1422" s="9">
        <v>1098.2</v>
      </c>
    </row>
    <row r="1423" spans="1:20" x14ac:dyDescent="0.35">
      <c r="A1423">
        <f t="shared" si="45"/>
        <v>1423</v>
      </c>
      <c r="B1423" s="3" t="s">
        <v>70</v>
      </c>
      <c r="C1423" s="3" t="s">
        <v>75</v>
      </c>
      <c r="D1423" s="3" t="s">
        <v>50</v>
      </c>
      <c r="E1423">
        <v>2021</v>
      </c>
      <c r="F1423" s="3" t="str">
        <f t="shared" si="44"/>
        <v>AElevCHELAN2021</v>
      </c>
      <c r="G1423" s="9">
        <v>1098.5</v>
      </c>
      <c r="H1423" s="9">
        <v>1095.8</v>
      </c>
      <c r="I1423" s="9">
        <v>1092.7</v>
      </c>
      <c r="J1423" s="9">
        <v>1089.3</v>
      </c>
      <c r="K1423" s="9">
        <v>1086.4000000000001</v>
      </c>
      <c r="L1423" s="9">
        <v>1085.4000000000001</v>
      </c>
      <c r="M1423" s="9">
        <v>1085.9000000000001</v>
      </c>
      <c r="N1423" s="9">
        <v>1090</v>
      </c>
      <c r="O1423" s="9">
        <v>1096.4000000000001</v>
      </c>
      <c r="P1423" s="9">
        <v>1098</v>
      </c>
      <c r="Q1423" s="9">
        <v>1100</v>
      </c>
      <c r="R1423" s="9">
        <v>1100</v>
      </c>
      <c r="S1423" s="9">
        <v>1099.0999999999999</v>
      </c>
      <c r="T1423" s="9">
        <v>1098.2</v>
      </c>
    </row>
    <row r="1424" spans="1:20" x14ac:dyDescent="0.35">
      <c r="A1424">
        <f t="shared" si="45"/>
        <v>1424</v>
      </c>
      <c r="B1424" s="3" t="s">
        <v>70</v>
      </c>
      <c r="C1424" s="3" t="s">
        <v>75</v>
      </c>
      <c r="D1424" s="3" t="s">
        <v>50</v>
      </c>
      <c r="E1424">
        <v>2022</v>
      </c>
      <c r="F1424" s="3" t="str">
        <f t="shared" si="44"/>
        <v>AElevCHELAN2022</v>
      </c>
      <c r="G1424" s="9">
        <v>1098.5</v>
      </c>
      <c r="H1424" s="9">
        <v>1095.8</v>
      </c>
      <c r="I1424" s="9">
        <v>1092.7</v>
      </c>
      <c r="J1424" s="9">
        <v>1089.5999999999999</v>
      </c>
      <c r="K1424" s="9">
        <v>1087.0999999999999</v>
      </c>
      <c r="L1424" s="9">
        <v>1087.5</v>
      </c>
      <c r="M1424" s="9">
        <v>1088.7</v>
      </c>
      <c r="N1424" s="9">
        <v>1092</v>
      </c>
      <c r="O1424" s="9">
        <v>1100</v>
      </c>
      <c r="P1424" s="9">
        <v>1100</v>
      </c>
      <c r="Q1424" s="9">
        <v>1100</v>
      </c>
      <c r="R1424" s="9">
        <v>1100</v>
      </c>
      <c r="S1424" s="9">
        <v>1099.0999999999999</v>
      </c>
      <c r="T1424" s="9">
        <v>1098.2</v>
      </c>
    </row>
    <row r="1425" spans="1:20" x14ac:dyDescent="0.35">
      <c r="A1425">
        <f t="shared" si="45"/>
        <v>1425</v>
      </c>
      <c r="B1425" s="3" t="s">
        <v>70</v>
      </c>
      <c r="C1425" s="3" t="s">
        <v>75</v>
      </c>
      <c r="D1425" s="3" t="s">
        <v>50</v>
      </c>
      <c r="E1425">
        <v>2023</v>
      </c>
      <c r="F1425" s="3" t="str">
        <f t="shared" si="44"/>
        <v>AElevCHELAN2023</v>
      </c>
      <c r="G1425" s="9">
        <v>1098.5</v>
      </c>
      <c r="H1425" s="9">
        <v>1095.8</v>
      </c>
      <c r="I1425" s="9">
        <v>1092.7</v>
      </c>
      <c r="J1425" s="9">
        <v>1089.3</v>
      </c>
      <c r="K1425" s="9">
        <v>1086.4000000000001</v>
      </c>
      <c r="L1425" s="9">
        <v>1086.5</v>
      </c>
      <c r="M1425" s="9">
        <v>1087.9000000000001</v>
      </c>
      <c r="N1425" s="9">
        <v>1089.5999999999999</v>
      </c>
      <c r="O1425" s="9">
        <v>1098.5</v>
      </c>
      <c r="P1425" s="9">
        <v>1100</v>
      </c>
      <c r="Q1425" s="9">
        <v>1100</v>
      </c>
      <c r="R1425" s="9">
        <v>1100</v>
      </c>
      <c r="S1425" s="9">
        <v>1099.0999999999999</v>
      </c>
      <c r="T1425" s="9">
        <v>1098.2</v>
      </c>
    </row>
    <row r="1426" spans="1:20" x14ac:dyDescent="0.35">
      <c r="A1426">
        <f t="shared" si="45"/>
        <v>1426</v>
      </c>
      <c r="B1426" s="3" t="s">
        <v>70</v>
      </c>
      <c r="C1426" s="3" t="s">
        <v>75</v>
      </c>
      <c r="D1426" s="3" t="s">
        <v>50</v>
      </c>
      <c r="E1426">
        <v>2024</v>
      </c>
      <c r="F1426" s="3" t="str">
        <f t="shared" si="44"/>
        <v>AElevCHELAN2024</v>
      </c>
      <c r="G1426" s="9">
        <v>1098.4000000000001</v>
      </c>
      <c r="H1426" s="9">
        <v>1095.8</v>
      </c>
      <c r="I1426" s="9">
        <v>1092.7</v>
      </c>
      <c r="J1426" s="9">
        <v>1089.3</v>
      </c>
      <c r="K1426" s="9">
        <v>1086.4000000000001</v>
      </c>
      <c r="L1426" s="9">
        <v>1086.9000000000001</v>
      </c>
      <c r="M1426" s="9">
        <v>1088.5</v>
      </c>
      <c r="N1426" s="9">
        <v>1090.8</v>
      </c>
      <c r="O1426" s="9">
        <v>1098.0999999999999</v>
      </c>
      <c r="P1426" s="9">
        <v>1099.7</v>
      </c>
      <c r="Q1426" s="9">
        <v>1100</v>
      </c>
      <c r="R1426" s="9">
        <v>1100</v>
      </c>
      <c r="S1426" s="9">
        <v>1099.0999999999999</v>
      </c>
      <c r="T1426" s="9">
        <v>1098.2</v>
      </c>
    </row>
    <row r="1427" spans="1:20" x14ac:dyDescent="0.35">
      <c r="A1427">
        <f t="shared" si="45"/>
        <v>1427</v>
      </c>
      <c r="B1427" s="3" t="s">
        <v>70</v>
      </c>
      <c r="C1427" s="3" t="s">
        <v>75</v>
      </c>
      <c r="D1427" s="3" t="s">
        <v>50</v>
      </c>
      <c r="E1427">
        <v>2025</v>
      </c>
      <c r="F1427" s="3" t="str">
        <f t="shared" si="44"/>
        <v>AElevCHELAN2025</v>
      </c>
      <c r="G1427" s="9">
        <v>1098.2</v>
      </c>
      <c r="H1427" s="9">
        <v>1095.8</v>
      </c>
      <c r="I1427" s="9">
        <v>1092.7</v>
      </c>
      <c r="J1427" s="9">
        <v>1089.3</v>
      </c>
      <c r="K1427" s="9">
        <v>1086.4000000000001</v>
      </c>
      <c r="L1427" s="9">
        <v>1085.4000000000001</v>
      </c>
      <c r="M1427" s="9">
        <v>1086.5</v>
      </c>
      <c r="N1427" s="9">
        <v>1089.2</v>
      </c>
      <c r="O1427" s="9">
        <v>1093.3</v>
      </c>
      <c r="P1427" s="9">
        <v>1098</v>
      </c>
      <c r="Q1427" s="9">
        <v>1100</v>
      </c>
      <c r="R1427" s="9">
        <v>1100</v>
      </c>
      <c r="S1427" s="9">
        <v>1099.0999999999999</v>
      </c>
      <c r="T1427" s="9">
        <v>1098.2</v>
      </c>
    </row>
    <row r="1428" spans="1:20" x14ac:dyDescent="0.35">
      <c r="A1428">
        <f t="shared" si="45"/>
        <v>1428</v>
      </c>
      <c r="B1428" s="3" t="s">
        <v>70</v>
      </c>
      <c r="C1428" s="3" t="s">
        <v>75</v>
      </c>
      <c r="D1428" s="3" t="s">
        <v>50</v>
      </c>
      <c r="E1428">
        <v>2026</v>
      </c>
      <c r="F1428" s="3" t="str">
        <f t="shared" si="44"/>
        <v>AElevCHELAN2026</v>
      </c>
      <c r="G1428" s="9">
        <v>1098.5</v>
      </c>
      <c r="H1428" s="9">
        <v>1095.8</v>
      </c>
      <c r="I1428" s="9">
        <v>1092.7</v>
      </c>
      <c r="J1428" s="9">
        <v>1090.3</v>
      </c>
      <c r="K1428" s="9">
        <v>1087.5999999999999</v>
      </c>
      <c r="L1428" s="9">
        <v>1087.5</v>
      </c>
      <c r="M1428" s="9">
        <v>1089.9000000000001</v>
      </c>
      <c r="N1428" s="9">
        <v>1095.8</v>
      </c>
      <c r="O1428" s="9">
        <v>1100</v>
      </c>
      <c r="P1428" s="9">
        <v>1100</v>
      </c>
      <c r="Q1428" s="9">
        <v>1100</v>
      </c>
      <c r="R1428" s="9">
        <v>1100</v>
      </c>
      <c r="S1428" s="9">
        <v>1099.0999999999999</v>
      </c>
      <c r="T1428" s="9">
        <v>1098.2</v>
      </c>
    </row>
    <row r="1429" spans="1:20" x14ac:dyDescent="0.35">
      <c r="A1429">
        <f t="shared" si="45"/>
        <v>1429</v>
      </c>
      <c r="B1429" s="3" t="s">
        <v>70</v>
      </c>
      <c r="C1429" s="3" t="s">
        <v>75</v>
      </c>
      <c r="D1429" s="3" t="s">
        <v>50</v>
      </c>
      <c r="E1429">
        <v>2027</v>
      </c>
      <c r="F1429" s="3" t="str">
        <f t="shared" si="44"/>
        <v>AElevCHELAN2027</v>
      </c>
      <c r="G1429" s="9">
        <v>1098.5</v>
      </c>
      <c r="H1429" s="9">
        <v>1095.8</v>
      </c>
      <c r="I1429" s="9">
        <v>1094.8</v>
      </c>
      <c r="J1429" s="9">
        <v>1091.8</v>
      </c>
      <c r="K1429" s="9">
        <v>1088.4000000000001</v>
      </c>
      <c r="L1429" s="9">
        <v>1088.4000000000001</v>
      </c>
      <c r="M1429" s="9">
        <v>1089.5</v>
      </c>
      <c r="N1429" s="9">
        <v>1093.4000000000001</v>
      </c>
      <c r="O1429" s="9">
        <v>1098.0999999999999</v>
      </c>
      <c r="P1429" s="9">
        <v>1100</v>
      </c>
      <c r="Q1429" s="9">
        <v>1100</v>
      </c>
      <c r="R1429" s="9">
        <v>1100</v>
      </c>
      <c r="S1429" s="9">
        <v>1099.0999999999999</v>
      </c>
      <c r="T1429" s="9">
        <v>1098.2</v>
      </c>
    </row>
    <row r="1430" spans="1:20" x14ac:dyDescent="0.35">
      <c r="A1430">
        <f t="shared" si="45"/>
        <v>1430</v>
      </c>
      <c r="B1430" s="3" t="s">
        <v>70</v>
      </c>
      <c r="C1430" s="3" t="s">
        <v>75</v>
      </c>
      <c r="D1430" s="3" t="s">
        <v>50</v>
      </c>
      <c r="E1430">
        <v>2028</v>
      </c>
      <c r="F1430" s="3" t="str">
        <f t="shared" si="44"/>
        <v>AElevCHELAN2028</v>
      </c>
      <c r="G1430" s="9">
        <v>1098.3</v>
      </c>
      <c r="H1430" s="9">
        <v>1095.8</v>
      </c>
      <c r="I1430" s="9">
        <v>1092.7</v>
      </c>
      <c r="J1430" s="9">
        <v>1089.3</v>
      </c>
      <c r="K1430" s="9">
        <v>1086.9000000000001</v>
      </c>
      <c r="L1430" s="9">
        <v>1086.8</v>
      </c>
      <c r="M1430" s="9">
        <v>1087.7</v>
      </c>
      <c r="N1430" s="9">
        <v>1090</v>
      </c>
      <c r="O1430" s="9">
        <v>1095.5</v>
      </c>
      <c r="P1430" s="9">
        <v>1100</v>
      </c>
      <c r="Q1430" s="9">
        <v>1100</v>
      </c>
      <c r="R1430" s="9">
        <v>1100</v>
      </c>
      <c r="S1430" s="9">
        <v>1099.0999999999999</v>
      </c>
      <c r="T1430" s="9">
        <v>1098.2</v>
      </c>
    </row>
    <row r="1431" spans="1:20" x14ac:dyDescent="0.35">
      <c r="A1431">
        <f t="shared" si="45"/>
        <v>1431</v>
      </c>
      <c r="B1431" s="3" t="s">
        <v>70</v>
      </c>
      <c r="C1431" s="3" t="s">
        <v>75</v>
      </c>
      <c r="D1431" s="3" t="s">
        <v>50</v>
      </c>
      <c r="E1431">
        <v>2029</v>
      </c>
      <c r="F1431" s="3" t="str">
        <f t="shared" si="44"/>
        <v>AElevCHELAN2029</v>
      </c>
      <c r="G1431" s="9">
        <v>1098.5</v>
      </c>
      <c r="H1431" s="9">
        <v>1095.8</v>
      </c>
      <c r="I1431" s="9">
        <v>1092.7</v>
      </c>
      <c r="J1431" s="9">
        <v>1089.3</v>
      </c>
      <c r="K1431" s="9">
        <v>1087.7</v>
      </c>
      <c r="L1431" s="9">
        <v>1088</v>
      </c>
      <c r="M1431" s="9">
        <v>1090.3</v>
      </c>
      <c r="N1431" s="9">
        <v>1094.5999999999999</v>
      </c>
      <c r="O1431" s="9">
        <v>1100</v>
      </c>
      <c r="P1431" s="9">
        <v>1100</v>
      </c>
      <c r="Q1431" s="9">
        <v>1100</v>
      </c>
      <c r="R1431" s="9">
        <v>1100</v>
      </c>
      <c r="S1431" s="9">
        <v>1099.0999999999999</v>
      </c>
      <c r="T1431" s="9">
        <v>1098.2</v>
      </c>
    </row>
    <row r="1432" spans="1:20" x14ac:dyDescent="0.35">
      <c r="A1432">
        <f t="shared" si="45"/>
        <v>1432</v>
      </c>
      <c r="B1432" s="3" t="s">
        <v>70</v>
      </c>
      <c r="C1432" s="3" t="s">
        <v>75</v>
      </c>
      <c r="D1432" s="3" t="s">
        <v>51</v>
      </c>
      <c r="E1432">
        <v>2020</v>
      </c>
      <c r="F1432" s="3" t="str">
        <f t="shared" si="44"/>
        <v>AElevR RECH2020</v>
      </c>
      <c r="G1432" s="9" t="e">
        <v>#N/A</v>
      </c>
      <c r="H1432" s="9" t="e">
        <v>#N/A</v>
      </c>
      <c r="I1432" s="9" t="e">
        <v>#N/A</v>
      </c>
      <c r="J1432" s="9" t="e">
        <v>#N/A</v>
      </c>
      <c r="K1432" s="9" t="e">
        <v>#N/A</v>
      </c>
      <c r="L1432" s="9" t="e">
        <v>#N/A</v>
      </c>
      <c r="M1432" s="9" t="e">
        <v>#N/A</v>
      </c>
      <c r="N1432" s="9" t="e">
        <v>#N/A</v>
      </c>
      <c r="O1432" s="9" t="e">
        <v>#N/A</v>
      </c>
      <c r="P1432" s="9" t="e">
        <v>#N/A</v>
      </c>
      <c r="Q1432" s="9" t="e">
        <v>#N/A</v>
      </c>
      <c r="R1432" s="9" t="e">
        <v>#N/A</v>
      </c>
      <c r="S1432" s="9" t="e">
        <v>#N/A</v>
      </c>
      <c r="T1432" s="9" t="e">
        <v>#N/A</v>
      </c>
    </row>
    <row r="1433" spans="1:20" x14ac:dyDescent="0.35">
      <c r="A1433">
        <f t="shared" si="45"/>
        <v>1433</v>
      </c>
      <c r="B1433" s="3" t="s">
        <v>70</v>
      </c>
      <c r="C1433" s="3" t="s">
        <v>75</v>
      </c>
      <c r="D1433" s="3" t="s">
        <v>51</v>
      </c>
      <c r="E1433">
        <v>2021</v>
      </c>
      <c r="F1433" s="3" t="str">
        <f t="shared" si="44"/>
        <v>AElevR RECH2021</v>
      </c>
      <c r="G1433" s="9" t="e">
        <v>#N/A</v>
      </c>
      <c r="H1433" s="9" t="e">
        <v>#N/A</v>
      </c>
      <c r="I1433" s="9" t="e">
        <v>#N/A</v>
      </c>
      <c r="J1433" s="9" t="e">
        <v>#N/A</v>
      </c>
      <c r="K1433" s="9" t="e">
        <v>#N/A</v>
      </c>
      <c r="L1433" s="9" t="e">
        <v>#N/A</v>
      </c>
      <c r="M1433" s="9" t="e">
        <v>#N/A</v>
      </c>
      <c r="N1433" s="9" t="e">
        <v>#N/A</v>
      </c>
      <c r="O1433" s="9" t="e">
        <v>#N/A</v>
      </c>
      <c r="P1433" s="9" t="e">
        <v>#N/A</v>
      </c>
      <c r="Q1433" s="9" t="e">
        <v>#N/A</v>
      </c>
      <c r="R1433" s="9" t="e">
        <v>#N/A</v>
      </c>
      <c r="S1433" s="9" t="e">
        <v>#N/A</v>
      </c>
      <c r="T1433" s="9" t="e">
        <v>#N/A</v>
      </c>
    </row>
    <row r="1434" spans="1:20" x14ac:dyDescent="0.35">
      <c r="A1434">
        <f t="shared" si="45"/>
        <v>1434</v>
      </c>
      <c r="B1434" s="3" t="s">
        <v>70</v>
      </c>
      <c r="C1434" s="3" t="s">
        <v>75</v>
      </c>
      <c r="D1434" s="3" t="s">
        <v>51</v>
      </c>
      <c r="E1434">
        <v>2022</v>
      </c>
      <c r="F1434" s="3" t="str">
        <f t="shared" si="44"/>
        <v>AElevR RECH2022</v>
      </c>
      <c r="G1434" s="9" t="e">
        <v>#N/A</v>
      </c>
      <c r="H1434" s="9" t="e">
        <v>#N/A</v>
      </c>
      <c r="I1434" s="9" t="e">
        <v>#N/A</v>
      </c>
      <c r="J1434" s="9" t="e">
        <v>#N/A</v>
      </c>
      <c r="K1434" s="9" t="e">
        <v>#N/A</v>
      </c>
      <c r="L1434" s="9" t="e">
        <v>#N/A</v>
      </c>
      <c r="M1434" s="9" t="e">
        <v>#N/A</v>
      </c>
      <c r="N1434" s="9" t="e">
        <v>#N/A</v>
      </c>
      <c r="O1434" s="9" t="e">
        <v>#N/A</v>
      </c>
      <c r="P1434" s="9" t="e">
        <v>#N/A</v>
      </c>
      <c r="Q1434" s="9" t="e">
        <v>#N/A</v>
      </c>
      <c r="R1434" s="9" t="e">
        <v>#N/A</v>
      </c>
      <c r="S1434" s="9" t="e">
        <v>#N/A</v>
      </c>
      <c r="T1434" s="9" t="e">
        <v>#N/A</v>
      </c>
    </row>
    <row r="1435" spans="1:20" x14ac:dyDescent="0.35">
      <c r="A1435">
        <f t="shared" si="45"/>
        <v>1435</v>
      </c>
      <c r="B1435" s="3" t="s">
        <v>70</v>
      </c>
      <c r="C1435" s="3" t="s">
        <v>75</v>
      </c>
      <c r="D1435" s="3" t="s">
        <v>51</v>
      </c>
      <c r="E1435">
        <v>2023</v>
      </c>
      <c r="F1435" s="3" t="str">
        <f t="shared" si="44"/>
        <v>AElevR RECH2023</v>
      </c>
      <c r="G1435" s="9" t="e">
        <v>#N/A</v>
      </c>
      <c r="H1435" s="9" t="e">
        <v>#N/A</v>
      </c>
      <c r="I1435" s="9" t="e">
        <v>#N/A</v>
      </c>
      <c r="J1435" s="9" t="e">
        <v>#N/A</v>
      </c>
      <c r="K1435" s="9" t="e">
        <v>#N/A</v>
      </c>
      <c r="L1435" s="9" t="e">
        <v>#N/A</v>
      </c>
      <c r="M1435" s="9" t="e">
        <v>#N/A</v>
      </c>
      <c r="N1435" s="9" t="e">
        <v>#N/A</v>
      </c>
      <c r="O1435" s="9" t="e">
        <v>#N/A</v>
      </c>
      <c r="P1435" s="9" t="e">
        <v>#N/A</v>
      </c>
      <c r="Q1435" s="9" t="e">
        <v>#N/A</v>
      </c>
      <c r="R1435" s="9" t="e">
        <v>#N/A</v>
      </c>
      <c r="S1435" s="9" t="e">
        <v>#N/A</v>
      </c>
      <c r="T1435" s="9" t="e">
        <v>#N/A</v>
      </c>
    </row>
    <row r="1436" spans="1:20" x14ac:dyDescent="0.35">
      <c r="A1436">
        <f t="shared" si="45"/>
        <v>1436</v>
      </c>
      <c r="B1436" s="3" t="s">
        <v>70</v>
      </c>
      <c r="C1436" s="3" t="s">
        <v>75</v>
      </c>
      <c r="D1436" s="3" t="s">
        <v>51</v>
      </c>
      <c r="E1436">
        <v>2024</v>
      </c>
      <c r="F1436" s="3" t="str">
        <f t="shared" si="44"/>
        <v>AElevR RECH2024</v>
      </c>
      <c r="G1436" s="9" t="e">
        <v>#N/A</v>
      </c>
      <c r="H1436" s="9" t="e">
        <v>#N/A</v>
      </c>
      <c r="I1436" s="9" t="e">
        <v>#N/A</v>
      </c>
      <c r="J1436" s="9" t="e">
        <v>#N/A</v>
      </c>
      <c r="K1436" s="9" t="e">
        <v>#N/A</v>
      </c>
      <c r="L1436" s="9" t="e">
        <v>#N/A</v>
      </c>
      <c r="M1436" s="9" t="e">
        <v>#N/A</v>
      </c>
      <c r="N1436" s="9" t="e">
        <v>#N/A</v>
      </c>
      <c r="O1436" s="9" t="e">
        <v>#N/A</v>
      </c>
      <c r="P1436" s="9" t="e">
        <v>#N/A</v>
      </c>
      <c r="Q1436" s="9" t="e">
        <v>#N/A</v>
      </c>
      <c r="R1436" s="9" t="e">
        <v>#N/A</v>
      </c>
      <c r="S1436" s="9" t="e">
        <v>#N/A</v>
      </c>
      <c r="T1436" s="9" t="e">
        <v>#N/A</v>
      </c>
    </row>
    <row r="1437" spans="1:20" x14ac:dyDescent="0.35">
      <c r="A1437">
        <f t="shared" si="45"/>
        <v>1437</v>
      </c>
      <c r="B1437" s="3" t="s">
        <v>70</v>
      </c>
      <c r="C1437" s="3" t="s">
        <v>75</v>
      </c>
      <c r="D1437" s="3" t="s">
        <v>51</v>
      </c>
      <c r="E1437">
        <v>2025</v>
      </c>
      <c r="F1437" s="3" t="str">
        <f t="shared" si="44"/>
        <v>AElevR RECH2025</v>
      </c>
      <c r="G1437" s="9" t="e">
        <v>#N/A</v>
      </c>
      <c r="H1437" s="9" t="e">
        <v>#N/A</v>
      </c>
      <c r="I1437" s="9" t="e">
        <v>#N/A</v>
      </c>
      <c r="J1437" s="9" t="e">
        <v>#N/A</v>
      </c>
      <c r="K1437" s="9" t="e">
        <v>#N/A</v>
      </c>
      <c r="L1437" s="9" t="e">
        <v>#N/A</v>
      </c>
      <c r="M1437" s="9" t="e">
        <v>#N/A</v>
      </c>
      <c r="N1437" s="9" t="e">
        <v>#N/A</v>
      </c>
      <c r="O1437" s="9" t="e">
        <v>#N/A</v>
      </c>
      <c r="P1437" s="9" t="e">
        <v>#N/A</v>
      </c>
      <c r="Q1437" s="9" t="e">
        <v>#N/A</v>
      </c>
      <c r="R1437" s="9" t="e">
        <v>#N/A</v>
      </c>
      <c r="S1437" s="9" t="e">
        <v>#N/A</v>
      </c>
      <c r="T1437" s="9" t="e">
        <v>#N/A</v>
      </c>
    </row>
    <row r="1438" spans="1:20" x14ac:dyDescent="0.35">
      <c r="A1438">
        <f t="shared" si="45"/>
        <v>1438</v>
      </c>
      <c r="B1438" s="3" t="s">
        <v>70</v>
      </c>
      <c r="C1438" s="3" t="s">
        <v>75</v>
      </c>
      <c r="D1438" s="3" t="s">
        <v>51</v>
      </c>
      <c r="E1438">
        <v>2026</v>
      </c>
      <c r="F1438" s="3" t="str">
        <f t="shared" si="44"/>
        <v>AElevR RECH2026</v>
      </c>
      <c r="G1438" s="9" t="e">
        <v>#N/A</v>
      </c>
      <c r="H1438" s="9" t="e">
        <v>#N/A</v>
      </c>
      <c r="I1438" s="9" t="e">
        <v>#N/A</v>
      </c>
      <c r="J1438" s="9" t="e">
        <v>#N/A</v>
      </c>
      <c r="K1438" s="9" t="e">
        <v>#N/A</v>
      </c>
      <c r="L1438" s="9" t="e">
        <v>#N/A</v>
      </c>
      <c r="M1438" s="9" t="e">
        <v>#N/A</v>
      </c>
      <c r="N1438" s="9" t="e">
        <v>#N/A</v>
      </c>
      <c r="O1438" s="9" t="e">
        <v>#N/A</v>
      </c>
      <c r="P1438" s="9" t="e">
        <v>#N/A</v>
      </c>
      <c r="Q1438" s="9" t="e">
        <v>#N/A</v>
      </c>
      <c r="R1438" s="9" t="e">
        <v>#N/A</v>
      </c>
      <c r="S1438" s="9" t="e">
        <v>#N/A</v>
      </c>
      <c r="T1438" s="9" t="e">
        <v>#N/A</v>
      </c>
    </row>
    <row r="1439" spans="1:20" x14ac:dyDescent="0.35">
      <c r="A1439">
        <f t="shared" si="45"/>
        <v>1439</v>
      </c>
      <c r="B1439" s="3" t="s">
        <v>70</v>
      </c>
      <c r="C1439" s="3" t="s">
        <v>75</v>
      </c>
      <c r="D1439" s="3" t="s">
        <v>51</v>
      </c>
      <c r="E1439">
        <v>2027</v>
      </c>
      <c r="F1439" s="3" t="str">
        <f t="shared" si="44"/>
        <v>AElevR RECH2027</v>
      </c>
      <c r="G1439" s="9" t="e">
        <v>#N/A</v>
      </c>
      <c r="H1439" s="9" t="e">
        <v>#N/A</v>
      </c>
      <c r="I1439" s="9" t="e">
        <v>#N/A</v>
      </c>
      <c r="J1439" s="9" t="e">
        <v>#N/A</v>
      </c>
      <c r="K1439" s="9" t="e">
        <v>#N/A</v>
      </c>
      <c r="L1439" s="9" t="e">
        <v>#N/A</v>
      </c>
      <c r="M1439" s="9" t="e">
        <v>#N/A</v>
      </c>
      <c r="N1439" s="9" t="e">
        <v>#N/A</v>
      </c>
      <c r="O1439" s="9" t="e">
        <v>#N/A</v>
      </c>
      <c r="P1439" s="9" t="e">
        <v>#N/A</v>
      </c>
      <c r="Q1439" s="9" t="e">
        <v>#N/A</v>
      </c>
      <c r="R1439" s="9" t="e">
        <v>#N/A</v>
      </c>
      <c r="S1439" s="9" t="e">
        <v>#N/A</v>
      </c>
      <c r="T1439" s="9" t="e">
        <v>#N/A</v>
      </c>
    </row>
    <row r="1440" spans="1:20" x14ac:dyDescent="0.35">
      <c r="A1440">
        <f t="shared" si="45"/>
        <v>1440</v>
      </c>
      <c r="B1440" s="3" t="s">
        <v>70</v>
      </c>
      <c r="C1440" s="3" t="s">
        <v>75</v>
      </c>
      <c r="D1440" s="3" t="s">
        <v>51</v>
      </c>
      <c r="E1440">
        <v>2028</v>
      </c>
      <c r="F1440" s="3" t="str">
        <f t="shared" si="44"/>
        <v>AElevR RECH2028</v>
      </c>
      <c r="G1440" s="9" t="e">
        <v>#N/A</v>
      </c>
      <c r="H1440" s="9" t="e">
        <v>#N/A</v>
      </c>
      <c r="I1440" s="9" t="e">
        <v>#N/A</v>
      </c>
      <c r="J1440" s="9" t="e">
        <v>#N/A</v>
      </c>
      <c r="K1440" s="9" t="e">
        <v>#N/A</v>
      </c>
      <c r="L1440" s="9" t="e">
        <v>#N/A</v>
      </c>
      <c r="M1440" s="9" t="e">
        <v>#N/A</v>
      </c>
      <c r="N1440" s="9" t="e">
        <v>#N/A</v>
      </c>
      <c r="O1440" s="9" t="e">
        <v>#N/A</v>
      </c>
      <c r="P1440" s="9" t="e">
        <v>#N/A</v>
      </c>
      <c r="Q1440" s="9" t="e">
        <v>#N/A</v>
      </c>
      <c r="R1440" s="9" t="e">
        <v>#N/A</v>
      </c>
      <c r="S1440" s="9" t="e">
        <v>#N/A</v>
      </c>
      <c r="T1440" s="9" t="e">
        <v>#N/A</v>
      </c>
    </row>
    <row r="1441" spans="1:20" x14ac:dyDescent="0.35">
      <c r="A1441">
        <f t="shared" si="45"/>
        <v>1441</v>
      </c>
      <c r="B1441" s="3" t="s">
        <v>70</v>
      </c>
      <c r="C1441" s="3" t="s">
        <v>75</v>
      </c>
      <c r="D1441" s="3" t="s">
        <v>51</v>
      </c>
      <c r="E1441">
        <v>2029</v>
      </c>
      <c r="F1441" s="3" t="str">
        <f t="shared" si="44"/>
        <v>AElevR RECH2029</v>
      </c>
      <c r="G1441" s="9" t="e">
        <v>#N/A</v>
      </c>
      <c r="H1441" s="9" t="e">
        <v>#N/A</v>
      </c>
      <c r="I1441" s="9" t="e">
        <v>#N/A</v>
      </c>
      <c r="J1441" s="9" t="e">
        <v>#N/A</v>
      </c>
      <c r="K1441" s="9" t="e">
        <v>#N/A</v>
      </c>
      <c r="L1441" s="9" t="e">
        <v>#N/A</v>
      </c>
      <c r="M1441" s="9" t="e">
        <v>#N/A</v>
      </c>
      <c r="N1441" s="9" t="e">
        <v>#N/A</v>
      </c>
      <c r="O1441" s="9" t="e">
        <v>#N/A</v>
      </c>
      <c r="P1441" s="9" t="e">
        <v>#N/A</v>
      </c>
      <c r="Q1441" s="9" t="e">
        <v>#N/A</v>
      </c>
      <c r="R1441" s="9" t="e">
        <v>#N/A</v>
      </c>
      <c r="S1441" s="9" t="e">
        <v>#N/A</v>
      </c>
      <c r="T1441" s="9" t="e">
        <v>#N/A</v>
      </c>
    </row>
    <row r="1442" spans="1:20" x14ac:dyDescent="0.35">
      <c r="A1442">
        <f t="shared" si="45"/>
        <v>1442</v>
      </c>
      <c r="B1442" s="3" t="s">
        <v>70</v>
      </c>
      <c r="C1442" s="3" t="s">
        <v>75</v>
      </c>
      <c r="D1442" s="3" t="s">
        <v>52</v>
      </c>
      <c r="E1442">
        <v>2020</v>
      </c>
      <c r="F1442" s="3" t="str">
        <f t="shared" si="44"/>
        <v>AElevROCK I2020</v>
      </c>
      <c r="G1442" s="9" t="e">
        <v>#N/A</v>
      </c>
      <c r="H1442" s="9" t="e">
        <v>#N/A</v>
      </c>
      <c r="I1442" s="9" t="e">
        <v>#N/A</v>
      </c>
      <c r="J1442" s="9" t="e">
        <v>#N/A</v>
      </c>
      <c r="K1442" s="9" t="e">
        <v>#N/A</v>
      </c>
      <c r="L1442" s="9" t="e">
        <v>#N/A</v>
      </c>
      <c r="M1442" s="9" t="e">
        <v>#N/A</v>
      </c>
      <c r="N1442" s="9" t="e">
        <v>#N/A</v>
      </c>
      <c r="O1442" s="9" t="e">
        <v>#N/A</v>
      </c>
      <c r="P1442" s="9" t="e">
        <v>#N/A</v>
      </c>
      <c r="Q1442" s="9" t="e">
        <v>#N/A</v>
      </c>
      <c r="R1442" s="9" t="e">
        <v>#N/A</v>
      </c>
      <c r="S1442" s="9" t="e">
        <v>#N/A</v>
      </c>
      <c r="T1442" s="9" t="e">
        <v>#N/A</v>
      </c>
    </row>
    <row r="1443" spans="1:20" x14ac:dyDescent="0.35">
      <c r="A1443">
        <f t="shared" si="45"/>
        <v>1443</v>
      </c>
      <c r="B1443" s="3" t="s">
        <v>70</v>
      </c>
      <c r="C1443" s="3" t="s">
        <v>75</v>
      </c>
      <c r="D1443" s="3" t="s">
        <v>52</v>
      </c>
      <c r="E1443">
        <v>2021</v>
      </c>
      <c r="F1443" s="3" t="str">
        <f t="shared" si="44"/>
        <v>AElevROCK I2021</v>
      </c>
      <c r="G1443" s="9" t="e">
        <v>#N/A</v>
      </c>
      <c r="H1443" s="9" t="e">
        <v>#N/A</v>
      </c>
      <c r="I1443" s="9" t="e">
        <v>#N/A</v>
      </c>
      <c r="J1443" s="9" t="e">
        <v>#N/A</v>
      </c>
      <c r="K1443" s="9" t="e">
        <v>#N/A</v>
      </c>
      <c r="L1443" s="9" t="e">
        <v>#N/A</v>
      </c>
      <c r="M1443" s="9" t="e">
        <v>#N/A</v>
      </c>
      <c r="N1443" s="9" t="e">
        <v>#N/A</v>
      </c>
      <c r="O1443" s="9" t="e">
        <v>#N/A</v>
      </c>
      <c r="P1443" s="9" t="e">
        <v>#N/A</v>
      </c>
      <c r="Q1443" s="9" t="e">
        <v>#N/A</v>
      </c>
      <c r="R1443" s="9" t="e">
        <v>#N/A</v>
      </c>
      <c r="S1443" s="9" t="e">
        <v>#N/A</v>
      </c>
      <c r="T1443" s="9" t="e">
        <v>#N/A</v>
      </c>
    </row>
    <row r="1444" spans="1:20" x14ac:dyDescent="0.35">
      <c r="A1444">
        <f t="shared" si="45"/>
        <v>1444</v>
      </c>
      <c r="B1444" s="3" t="s">
        <v>70</v>
      </c>
      <c r="C1444" s="3" t="s">
        <v>75</v>
      </c>
      <c r="D1444" s="3" t="s">
        <v>52</v>
      </c>
      <c r="E1444">
        <v>2022</v>
      </c>
      <c r="F1444" s="3" t="str">
        <f t="shared" si="44"/>
        <v>AElevROCK I2022</v>
      </c>
      <c r="G1444" s="9" t="e">
        <v>#N/A</v>
      </c>
      <c r="H1444" s="9" t="e">
        <v>#N/A</v>
      </c>
      <c r="I1444" s="9" t="e">
        <v>#N/A</v>
      </c>
      <c r="J1444" s="9" t="e">
        <v>#N/A</v>
      </c>
      <c r="K1444" s="9" t="e">
        <v>#N/A</v>
      </c>
      <c r="L1444" s="9" t="e">
        <v>#N/A</v>
      </c>
      <c r="M1444" s="9" t="e">
        <v>#N/A</v>
      </c>
      <c r="N1444" s="9" t="e">
        <v>#N/A</v>
      </c>
      <c r="O1444" s="9" t="e">
        <v>#N/A</v>
      </c>
      <c r="P1444" s="9" t="e">
        <v>#N/A</v>
      </c>
      <c r="Q1444" s="9" t="e">
        <v>#N/A</v>
      </c>
      <c r="R1444" s="9" t="e">
        <v>#N/A</v>
      </c>
      <c r="S1444" s="9" t="e">
        <v>#N/A</v>
      </c>
      <c r="T1444" s="9" t="e">
        <v>#N/A</v>
      </c>
    </row>
    <row r="1445" spans="1:20" x14ac:dyDescent="0.35">
      <c r="A1445">
        <f t="shared" si="45"/>
        <v>1445</v>
      </c>
      <c r="B1445" s="3" t="s">
        <v>70</v>
      </c>
      <c r="C1445" s="3" t="s">
        <v>75</v>
      </c>
      <c r="D1445" s="3" t="s">
        <v>52</v>
      </c>
      <c r="E1445">
        <v>2023</v>
      </c>
      <c r="F1445" s="3" t="str">
        <f t="shared" si="44"/>
        <v>AElevROCK I2023</v>
      </c>
      <c r="G1445" s="9" t="e">
        <v>#N/A</v>
      </c>
      <c r="H1445" s="9" t="e">
        <v>#N/A</v>
      </c>
      <c r="I1445" s="9" t="e">
        <v>#N/A</v>
      </c>
      <c r="J1445" s="9" t="e">
        <v>#N/A</v>
      </c>
      <c r="K1445" s="9" t="e">
        <v>#N/A</v>
      </c>
      <c r="L1445" s="9" t="e">
        <v>#N/A</v>
      </c>
      <c r="M1445" s="9" t="e">
        <v>#N/A</v>
      </c>
      <c r="N1445" s="9" t="e">
        <v>#N/A</v>
      </c>
      <c r="O1445" s="9" t="e">
        <v>#N/A</v>
      </c>
      <c r="P1445" s="9" t="e">
        <v>#N/A</v>
      </c>
      <c r="Q1445" s="9" t="e">
        <v>#N/A</v>
      </c>
      <c r="R1445" s="9" t="e">
        <v>#N/A</v>
      </c>
      <c r="S1445" s="9" t="e">
        <v>#N/A</v>
      </c>
      <c r="T1445" s="9" t="e">
        <v>#N/A</v>
      </c>
    </row>
    <row r="1446" spans="1:20" x14ac:dyDescent="0.35">
      <c r="A1446">
        <f t="shared" si="45"/>
        <v>1446</v>
      </c>
      <c r="B1446" s="3" t="s">
        <v>70</v>
      </c>
      <c r="C1446" s="3" t="s">
        <v>75</v>
      </c>
      <c r="D1446" s="3" t="s">
        <v>52</v>
      </c>
      <c r="E1446">
        <v>2024</v>
      </c>
      <c r="F1446" s="3" t="str">
        <f t="shared" si="44"/>
        <v>AElevROCK I2024</v>
      </c>
      <c r="G1446" s="9" t="e">
        <v>#N/A</v>
      </c>
      <c r="H1446" s="9" t="e">
        <v>#N/A</v>
      </c>
      <c r="I1446" s="9" t="e">
        <v>#N/A</v>
      </c>
      <c r="J1446" s="9" t="e">
        <v>#N/A</v>
      </c>
      <c r="K1446" s="9" t="e">
        <v>#N/A</v>
      </c>
      <c r="L1446" s="9" t="e">
        <v>#N/A</v>
      </c>
      <c r="M1446" s="9" t="e">
        <v>#N/A</v>
      </c>
      <c r="N1446" s="9" t="e">
        <v>#N/A</v>
      </c>
      <c r="O1446" s="9" t="e">
        <v>#N/A</v>
      </c>
      <c r="P1446" s="9" t="e">
        <v>#N/A</v>
      </c>
      <c r="Q1446" s="9" t="e">
        <v>#N/A</v>
      </c>
      <c r="R1446" s="9" t="e">
        <v>#N/A</v>
      </c>
      <c r="S1446" s="9" t="e">
        <v>#N/A</v>
      </c>
      <c r="T1446" s="9" t="e">
        <v>#N/A</v>
      </c>
    </row>
    <row r="1447" spans="1:20" x14ac:dyDescent="0.35">
      <c r="A1447">
        <f t="shared" si="45"/>
        <v>1447</v>
      </c>
      <c r="B1447" s="3" t="s">
        <v>70</v>
      </c>
      <c r="C1447" s="3" t="s">
        <v>75</v>
      </c>
      <c r="D1447" s="3" t="s">
        <v>52</v>
      </c>
      <c r="E1447">
        <v>2025</v>
      </c>
      <c r="F1447" s="3" t="str">
        <f t="shared" si="44"/>
        <v>AElevROCK I2025</v>
      </c>
      <c r="G1447" s="9" t="e">
        <v>#N/A</v>
      </c>
      <c r="H1447" s="9" t="e">
        <v>#N/A</v>
      </c>
      <c r="I1447" s="9" t="e">
        <v>#N/A</v>
      </c>
      <c r="J1447" s="9" t="e">
        <v>#N/A</v>
      </c>
      <c r="K1447" s="9" t="e">
        <v>#N/A</v>
      </c>
      <c r="L1447" s="9" t="e">
        <v>#N/A</v>
      </c>
      <c r="M1447" s="9" t="e">
        <v>#N/A</v>
      </c>
      <c r="N1447" s="9" t="e">
        <v>#N/A</v>
      </c>
      <c r="O1447" s="9" t="e">
        <v>#N/A</v>
      </c>
      <c r="P1447" s="9" t="e">
        <v>#N/A</v>
      </c>
      <c r="Q1447" s="9" t="e">
        <v>#N/A</v>
      </c>
      <c r="R1447" s="9" t="e">
        <v>#N/A</v>
      </c>
      <c r="S1447" s="9" t="e">
        <v>#N/A</v>
      </c>
      <c r="T1447" s="9" t="e">
        <v>#N/A</v>
      </c>
    </row>
    <row r="1448" spans="1:20" x14ac:dyDescent="0.35">
      <c r="A1448">
        <f t="shared" si="45"/>
        <v>1448</v>
      </c>
      <c r="B1448" s="3" t="s">
        <v>70</v>
      </c>
      <c r="C1448" s="3" t="s">
        <v>75</v>
      </c>
      <c r="D1448" s="3" t="s">
        <v>52</v>
      </c>
      <c r="E1448">
        <v>2026</v>
      </c>
      <c r="F1448" s="3" t="str">
        <f t="shared" si="44"/>
        <v>AElevROCK I2026</v>
      </c>
      <c r="G1448" s="9" t="e">
        <v>#N/A</v>
      </c>
      <c r="H1448" s="9" t="e">
        <v>#N/A</v>
      </c>
      <c r="I1448" s="9" t="e">
        <v>#N/A</v>
      </c>
      <c r="J1448" s="9" t="e">
        <v>#N/A</v>
      </c>
      <c r="K1448" s="9" t="e">
        <v>#N/A</v>
      </c>
      <c r="L1448" s="9" t="e">
        <v>#N/A</v>
      </c>
      <c r="M1448" s="9" t="e">
        <v>#N/A</v>
      </c>
      <c r="N1448" s="9" t="e">
        <v>#N/A</v>
      </c>
      <c r="O1448" s="9" t="e">
        <v>#N/A</v>
      </c>
      <c r="P1448" s="9" t="e">
        <v>#N/A</v>
      </c>
      <c r="Q1448" s="9" t="e">
        <v>#N/A</v>
      </c>
      <c r="R1448" s="9" t="e">
        <v>#N/A</v>
      </c>
      <c r="S1448" s="9" t="e">
        <v>#N/A</v>
      </c>
      <c r="T1448" s="9" t="e">
        <v>#N/A</v>
      </c>
    </row>
    <row r="1449" spans="1:20" x14ac:dyDescent="0.35">
      <c r="A1449">
        <f t="shared" si="45"/>
        <v>1449</v>
      </c>
      <c r="B1449" s="3" t="s">
        <v>70</v>
      </c>
      <c r="C1449" s="3" t="s">
        <v>75</v>
      </c>
      <c r="D1449" s="3" t="s">
        <v>52</v>
      </c>
      <c r="E1449">
        <v>2027</v>
      </c>
      <c r="F1449" s="3" t="str">
        <f t="shared" si="44"/>
        <v>AElevROCK I2027</v>
      </c>
      <c r="G1449" s="9" t="e">
        <v>#N/A</v>
      </c>
      <c r="H1449" s="9" t="e">
        <v>#N/A</v>
      </c>
      <c r="I1449" s="9" t="e">
        <v>#N/A</v>
      </c>
      <c r="J1449" s="9" t="e">
        <v>#N/A</v>
      </c>
      <c r="K1449" s="9" t="e">
        <v>#N/A</v>
      </c>
      <c r="L1449" s="9" t="e">
        <v>#N/A</v>
      </c>
      <c r="M1449" s="9" t="e">
        <v>#N/A</v>
      </c>
      <c r="N1449" s="9" t="e">
        <v>#N/A</v>
      </c>
      <c r="O1449" s="9" t="e">
        <v>#N/A</v>
      </c>
      <c r="P1449" s="9" t="e">
        <v>#N/A</v>
      </c>
      <c r="Q1449" s="9" t="e">
        <v>#N/A</v>
      </c>
      <c r="R1449" s="9" t="e">
        <v>#N/A</v>
      </c>
      <c r="S1449" s="9" t="e">
        <v>#N/A</v>
      </c>
      <c r="T1449" s="9" t="e">
        <v>#N/A</v>
      </c>
    </row>
    <row r="1450" spans="1:20" x14ac:dyDescent="0.35">
      <c r="A1450">
        <f t="shared" si="45"/>
        <v>1450</v>
      </c>
      <c r="B1450" s="3" t="s">
        <v>70</v>
      </c>
      <c r="C1450" s="3" t="s">
        <v>75</v>
      </c>
      <c r="D1450" s="3" t="s">
        <v>52</v>
      </c>
      <c r="E1450">
        <v>2028</v>
      </c>
      <c r="F1450" s="3" t="str">
        <f t="shared" si="44"/>
        <v>AElevROCK I2028</v>
      </c>
      <c r="G1450" s="9" t="e">
        <v>#N/A</v>
      </c>
      <c r="H1450" s="9" t="e">
        <v>#N/A</v>
      </c>
      <c r="I1450" s="9" t="e">
        <v>#N/A</v>
      </c>
      <c r="J1450" s="9" t="e">
        <v>#N/A</v>
      </c>
      <c r="K1450" s="9" t="e">
        <v>#N/A</v>
      </c>
      <c r="L1450" s="9" t="e">
        <v>#N/A</v>
      </c>
      <c r="M1450" s="9" t="e">
        <v>#N/A</v>
      </c>
      <c r="N1450" s="9" t="e">
        <v>#N/A</v>
      </c>
      <c r="O1450" s="9" t="e">
        <v>#N/A</v>
      </c>
      <c r="P1450" s="9" t="e">
        <v>#N/A</v>
      </c>
      <c r="Q1450" s="9" t="e">
        <v>#N/A</v>
      </c>
      <c r="R1450" s="9" t="e">
        <v>#N/A</v>
      </c>
      <c r="S1450" s="9" t="e">
        <v>#N/A</v>
      </c>
      <c r="T1450" s="9" t="e">
        <v>#N/A</v>
      </c>
    </row>
    <row r="1451" spans="1:20" x14ac:dyDescent="0.35">
      <c r="A1451">
        <f t="shared" si="45"/>
        <v>1451</v>
      </c>
      <c r="B1451" s="3" t="s">
        <v>70</v>
      </c>
      <c r="C1451" s="3" t="s">
        <v>75</v>
      </c>
      <c r="D1451" s="3" t="s">
        <v>52</v>
      </c>
      <c r="E1451">
        <v>2029</v>
      </c>
      <c r="F1451" s="3" t="str">
        <f t="shared" si="44"/>
        <v>AElevROCK I2029</v>
      </c>
      <c r="G1451" s="9" t="e">
        <v>#N/A</v>
      </c>
      <c r="H1451" s="9" t="e">
        <v>#N/A</v>
      </c>
      <c r="I1451" s="9" t="e">
        <v>#N/A</v>
      </c>
      <c r="J1451" s="9" t="e">
        <v>#N/A</v>
      </c>
      <c r="K1451" s="9" t="e">
        <v>#N/A</v>
      </c>
      <c r="L1451" s="9" t="e">
        <v>#N/A</v>
      </c>
      <c r="M1451" s="9" t="e">
        <v>#N/A</v>
      </c>
      <c r="N1451" s="9" t="e">
        <v>#N/A</v>
      </c>
      <c r="O1451" s="9" t="e">
        <v>#N/A</v>
      </c>
      <c r="P1451" s="9" t="e">
        <v>#N/A</v>
      </c>
      <c r="Q1451" s="9" t="e">
        <v>#N/A</v>
      </c>
      <c r="R1451" s="9" t="e">
        <v>#N/A</v>
      </c>
      <c r="S1451" s="9" t="e">
        <v>#N/A</v>
      </c>
      <c r="T1451" s="9" t="e">
        <v>#N/A</v>
      </c>
    </row>
    <row r="1452" spans="1:20" x14ac:dyDescent="0.35">
      <c r="A1452">
        <f t="shared" si="45"/>
        <v>1452</v>
      </c>
      <c r="B1452" s="3" t="s">
        <v>70</v>
      </c>
      <c r="C1452" s="3" t="s">
        <v>75</v>
      </c>
      <c r="D1452" s="3" t="s">
        <v>53</v>
      </c>
      <c r="E1452">
        <v>2020</v>
      </c>
      <c r="F1452" s="3" t="str">
        <f t="shared" si="44"/>
        <v>AElevWANAP2020</v>
      </c>
      <c r="G1452" s="9" t="e">
        <v>#N/A</v>
      </c>
      <c r="H1452" s="9" t="e">
        <v>#N/A</v>
      </c>
      <c r="I1452" s="9" t="e">
        <v>#N/A</v>
      </c>
      <c r="J1452" s="9" t="e">
        <v>#N/A</v>
      </c>
      <c r="K1452" s="9" t="e">
        <v>#N/A</v>
      </c>
      <c r="L1452" s="9" t="e">
        <v>#N/A</v>
      </c>
      <c r="M1452" s="9" t="e">
        <v>#N/A</v>
      </c>
      <c r="N1452" s="9" t="e">
        <v>#N/A</v>
      </c>
      <c r="O1452" s="9" t="e">
        <v>#N/A</v>
      </c>
      <c r="P1452" s="9" t="e">
        <v>#N/A</v>
      </c>
      <c r="Q1452" s="9" t="e">
        <v>#N/A</v>
      </c>
      <c r="R1452" s="9" t="e">
        <v>#N/A</v>
      </c>
      <c r="S1452" s="9" t="e">
        <v>#N/A</v>
      </c>
      <c r="T1452" s="9" t="e">
        <v>#N/A</v>
      </c>
    </row>
    <row r="1453" spans="1:20" x14ac:dyDescent="0.35">
      <c r="A1453">
        <f t="shared" si="45"/>
        <v>1453</v>
      </c>
      <c r="B1453" s="3" t="s">
        <v>70</v>
      </c>
      <c r="C1453" s="3" t="s">
        <v>75</v>
      </c>
      <c r="D1453" s="3" t="s">
        <v>53</v>
      </c>
      <c r="E1453">
        <v>2021</v>
      </c>
      <c r="F1453" s="3" t="str">
        <f t="shared" si="44"/>
        <v>AElevWANAP2021</v>
      </c>
      <c r="G1453" s="9" t="e">
        <v>#N/A</v>
      </c>
      <c r="H1453" s="9" t="e">
        <v>#N/A</v>
      </c>
      <c r="I1453" s="9" t="e">
        <v>#N/A</v>
      </c>
      <c r="J1453" s="9" t="e">
        <v>#N/A</v>
      </c>
      <c r="K1453" s="9" t="e">
        <v>#N/A</v>
      </c>
      <c r="L1453" s="9" t="e">
        <v>#N/A</v>
      </c>
      <c r="M1453" s="9" t="e">
        <v>#N/A</v>
      </c>
      <c r="N1453" s="9" t="e">
        <v>#N/A</v>
      </c>
      <c r="O1453" s="9" t="e">
        <v>#N/A</v>
      </c>
      <c r="P1453" s="9" t="e">
        <v>#N/A</v>
      </c>
      <c r="Q1453" s="9" t="e">
        <v>#N/A</v>
      </c>
      <c r="R1453" s="9" t="e">
        <v>#N/A</v>
      </c>
      <c r="S1453" s="9" t="e">
        <v>#N/A</v>
      </c>
      <c r="T1453" s="9" t="e">
        <v>#N/A</v>
      </c>
    </row>
    <row r="1454" spans="1:20" x14ac:dyDescent="0.35">
      <c r="A1454">
        <f t="shared" si="45"/>
        <v>1454</v>
      </c>
      <c r="B1454" s="3" t="s">
        <v>70</v>
      </c>
      <c r="C1454" s="3" t="s">
        <v>75</v>
      </c>
      <c r="D1454" s="3" t="s">
        <v>53</v>
      </c>
      <c r="E1454">
        <v>2022</v>
      </c>
      <c r="F1454" s="3" t="str">
        <f t="shared" si="44"/>
        <v>AElevWANAP2022</v>
      </c>
      <c r="G1454" s="9" t="e">
        <v>#N/A</v>
      </c>
      <c r="H1454" s="9" t="e">
        <v>#N/A</v>
      </c>
      <c r="I1454" s="9" t="e">
        <v>#N/A</v>
      </c>
      <c r="J1454" s="9" t="e">
        <v>#N/A</v>
      </c>
      <c r="K1454" s="9" t="e">
        <v>#N/A</v>
      </c>
      <c r="L1454" s="9" t="e">
        <v>#N/A</v>
      </c>
      <c r="M1454" s="9" t="e">
        <v>#N/A</v>
      </c>
      <c r="N1454" s="9" t="e">
        <v>#N/A</v>
      </c>
      <c r="O1454" s="9" t="e">
        <v>#N/A</v>
      </c>
      <c r="P1454" s="9" t="e">
        <v>#N/A</v>
      </c>
      <c r="Q1454" s="9" t="e">
        <v>#N/A</v>
      </c>
      <c r="R1454" s="9" t="e">
        <v>#N/A</v>
      </c>
      <c r="S1454" s="9" t="e">
        <v>#N/A</v>
      </c>
      <c r="T1454" s="9" t="e">
        <v>#N/A</v>
      </c>
    </row>
    <row r="1455" spans="1:20" x14ac:dyDescent="0.35">
      <c r="A1455">
        <f t="shared" si="45"/>
        <v>1455</v>
      </c>
      <c r="B1455" s="3" t="s">
        <v>70</v>
      </c>
      <c r="C1455" s="3" t="s">
        <v>75</v>
      </c>
      <c r="D1455" s="3" t="s">
        <v>53</v>
      </c>
      <c r="E1455">
        <v>2023</v>
      </c>
      <c r="F1455" s="3" t="str">
        <f t="shared" si="44"/>
        <v>AElevWANAP2023</v>
      </c>
      <c r="G1455" s="9" t="e">
        <v>#N/A</v>
      </c>
      <c r="H1455" s="9" t="e">
        <v>#N/A</v>
      </c>
      <c r="I1455" s="9" t="e">
        <v>#N/A</v>
      </c>
      <c r="J1455" s="9" t="e">
        <v>#N/A</v>
      </c>
      <c r="K1455" s="9" t="e">
        <v>#N/A</v>
      </c>
      <c r="L1455" s="9" t="e">
        <v>#N/A</v>
      </c>
      <c r="M1455" s="9" t="e">
        <v>#N/A</v>
      </c>
      <c r="N1455" s="9" t="e">
        <v>#N/A</v>
      </c>
      <c r="O1455" s="9" t="e">
        <v>#N/A</v>
      </c>
      <c r="P1455" s="9" t="e">
        <v>#N/A</v>
      </c>
      <c r="Q1455" s="9" t="e">
        <v>#N/A</v>
      </c>
      <c r="R1455" s="9" t="e">
        <v>#N/A</v>
      </c>
      <c r="S1455" s="9" t="e">
        <v>#N/A</v>
      </c>
      <c r="T1455" s="9" t="e">
        <v>#N/A</v>
      </c>
    </row>
    <row r="1456" spans="1:20" x14ac:dyDescent="0.35">
      <c r="A1456">
        <f t="shared" si="45"/>
        <v>1456</v>
      </c>
      <c r="B1456" s="3" t="s">
        <v>70</v>
      </c>
      <c r="C1456" s="3" t="s">
        <v>75</v>
      </c>
      <c r="D1456" s="3" t="s">
        <v>53</v>
      </c>
      <c r="E1456">
        <v>2024</v>
      </c>
      <c r="F1456" s="3" t="str">
        <f t="shared" si="44"/>
        <v>AElevWANAP2024</v>
      </c>
      <c r="G1456" s="9" t="e">
        <v>#N/A</v>
      </c>
      <c r="H1456" s="9" t="e">
        <v>#N/A</v>
      </c>
      <c r="I1456" s="9" t="e">
        <v>#N/A</v>
      </c>
      <c r="J1456" s="9" t="e">
        <v>#N/A</v>
      </c>
      <c r="K1456" s="9" t="e">
        <v>#N/A</v>
      </c>
      <c r="L1456" s="9" t="e">
        <v>#N/A</v>
      </c>
      <c r="M1456" s="9" t="e">
        <v>#N/A</v>
      </c>
      <c r="N1456" s="9" t="e">
        <v>#N/A</v>
      </c>
      <c r="O1456" s="9" t="e">
        <v>#N/A</v>
      </c>
      <c r="P1456" s="9" t="e">
        <v>#N/A</v>
      </c>
      <c r="Q1456" s="9" t="e">
        <v>#N/A</v>
      </c>
      <c r="R1456" s="9" t="e">
        <v>#N/A</v>
      </c>
      <c r="S1456" s="9" t="e">
        <v>#N/A</v>
      </c>
      <c r="T1456" s="9" t="e">
        <v>#N/A</v>
      </c>
    </row>
    <row r="1457" spans="1:20" x14ac:dyDescent="0.35">
      <c r="A1457">
        <f t="shared" si="45"/>
        <v>1457</v>
      </c>
      <c r="B1457" s="3" t="s">
        <v>70</v>
      </c>
      <c r="C1457" s="3" t="s">
        <v>75</v>
      </c>
      <c r="D1457" s="3" t="s">
        <v>53</v>
      </c>
      <c r="E1457">
        <v>2025</v>
      </c>
      <c r="F1457" s="3" t="str">
        <f t="shared" si="44"/>
        <v>AElevWANAP2025</v>
      </c>
      <c r="G1457" s="9" t="e">
        <v>#N/A</v>
      </c>
      <c r="H1457" s="9" t="e">
        <v>#N/A</v>
      </c>
      <c r="I1457" s="9" t="e">
        <v>#N/A</v>
      </c>
      <c r="J1457" s="9" t="e">
        <v>#N/A</v>
      </c>
      <c r="K1457" s="9" t="e">
        <v>#N/A</v>
      </c>
      <c r="L1457" s="9" t="e">
        <v>#N/A</v>
      </c>
      <c r="M1457" s="9" t="e">
        <v>#N/A</v>
      </c>
      <c r="N1457" s="9" t="e">
        <v>#N/A</v>
      </c>
      <c r="O1457" s="9" t="e">
        <v>#N/A</v>
      </c>
      <c r="P1457" s="9" t="e">
        <v>#N/A</v>
      </c>
      <c r="Q1457" s="9" t="e">
        <v>#N/A</v>
      </c>
      <c r="R1457" s="9" t="e">
        <v>#N/A</v>
      </c>
      <c r="S1457" s="9" t="e">
        <v>#N/A</v>
      </c>
      <c r="T1457" s="9" t="e">
        <v>#N/A</v>
      </c>
    </row>
    <row r="1458" spans="1:20" x14ac:dyDescent="0.35">
      <c r="A1458">
        <f t="shared" si="45"/>
        <v>1458</v>
      </c>
      <c r="B1458" s="3" t="s">
        <v>70</v>
      </c>
      <c r="C1458" s="3" t="s">
        <v>75</v>
      </c>
      <c r="D1458" s="3" t="s">
        <v>53</v>
      </c>
      <c r="E1458">
        <v>2026</v>
      </c>
      <c r="F1458" s="3" t="str">
        <f t="shared" si="44"/>
        <v>AElevWANAP2026</v>
      </c>
      <c r="G1458" s="9" t="e">
        <v>#N/A</v>
      </c>
      <c r="H1458" s="9" t="e">
        <v>#N/A</v>
      </c>
      <c r="I1458" s="9" t="e">
        <v>#N/A</v>
      </c>
      <c r="J1458" s="9" t="e">
        <v>#N/A</v>
      </c>
      <c r="K1458" s="9" t="e">
        <v>#N/A</v>
      </c>
      <c r="L1458" s="9" t="e">
        <v>#N/A</v>
      </c>
      <c r="M1458" s="9" t="e">
        <v>#N/A</v>
      </c>
      <c r="N1458" s="9" t="e">
        <v>#N/A</v>
      </c>
      <c r="O1458" s="9" t="e">
        <v>#N/A</v>
      </c>
      <c r="P1458" s="9" t="e">
        <v>#N/A</v>
      </c>
      <c r="Q1458" s="9" t="e">
        <v>#N/A</v>
      </c>
      <c r="R1458" s="9" t="e">
        <v>#N/A</v>
      </c>
      <c r="S1458" s="9" t="e">
        <v>#N/A</v>
      </c>
      <c r="T1458" s="9" t="e">
        <v>#N/A</v>
      </c>
    </row>
    <row r="1459" spans="1:20" x14ac:dyDescent="0.35">
      <c r="A1459">
        <f t="shared" si="45"/>
        <v>1459</v>
      </c>
      <c r="B1459" s="3" t="s">
        <v>70</v>
      </c>
      <c r="C1459" s="3" t="s">
        <v>75</v>
      </c>
      <c r="D1459" s="3" t="s">
        <v>53</v>
      </c>
      <c r="E1459">
        <v>2027</v>
      </c>
      <c r="F1459" s="3" t="str">
        <f t="shared" si="44"/>
        <v>AElevWANAP2027</v>
      </c>
      <c r="G1459" s="9" t="e">
        <v>#N/A</v>
      </c>
      <c r="H1459" s="9" t="e">
        <v>#N/A</v>
      </c>
      <c r="I1459" s="9" t="e">
        <v>#N/A</v>
      </c>
      <c r="J1459" s="9" t="e">
        <v>#N/A</v>
      </c>
      <c r="K1459" s="9" t="e">
        <v>#N/A</v>
      </c>
      <c r="L1459" s="9" t="e">
        <v>#N/A</v>
      </c>
      <c r="M1459" s="9" t="e">
        <v>#N/A</v>
      </c>
      <c r="N1459" s="9" t="e">
        <v>#N/A</v>
      </c>
      <c r="O1459" s="9" t="e">
        <v>#N/A</v>
      </c>
      <c r="P1459" s="9" t="e">
        <v>#N/A</v>
      </c>
      <c r="Q1459" s="9" t="e">
        <v>#N/A</v>
      </c>
      <c r="R1459" s="9" t="e">
        <v>#N/A</v>
      </c>
      <c r="S1459" s="9" t="e">
        <v>#N/A</v>
      </c>
      <c r="T1459" s="9" t="e">
        <v>#N/A</v>
      </c>
    </row>
    <row r="1460" spans="1:20" x14ac:dyDescent="0.35">
      <c r="A1460">
        <f t="shared" si="45"/>
        <v>1460</v>
      </c>
      <c r="B1460" s="3" t="s">
        <v>70</v>
      </c>
      <c r="C1460" s="3" t="s">
        <v>75</v>
      </c>
      <c r="D1460" s="3" t="s">
        <v>53</v>
      </c>
      <c r="E1460">
        <v>2028</v>
      </c>
      <c r="F1460" s="3" t="str">
        <f t="shared" si="44"/>
        <v>AElevWANAP2028</v>
      </c>
      <c r="G1460" s="9" t="e">
        <v>#N/A</v>
      </c>
      <c r="H1460" s="9" t="e">
        <v>#N/A</v>
      </c>
      <c r="I1460" s="9" t="e">
        <v>#N/A</v>
      </c>
      <c r="J1460" s="9" t="e">
        <v>#N/A</v>
      </c>
      <c r="K1460" s="9" t="e">
        <v>#N/A</v>
      </c>
      <c r="L1460" s="9" t="e">
        <v>#N/A</v>
      </c>
      <c r="M1460" s="9" t="e">
        <v>#N/A</v>
      </c>
      <c r="N1460" s="9" t="e">
        <v>#N/A</v>
      </c>
      <c r="O1460" s="9" t="e">
        <v>#N/A</v>
      </c>
      <c r="P1460" s="9" t="e">
        <v>#N/A</v>
      </c>
      <c r="Q1460" s="9" t="e">
        <v>#N/A</v>
      </c>
      <c r="R1460" s="9" t="e">
        <v>#N/A</v>
      </c>
      <c r="S1460" s="9" t="e">
        <v>#N/A</v>
      </c>
      <c r="T1460" s="9" t="e">
        <v>#N/A</v>
      </c>
    </row>
    <row r="1461" spans="1:20" x14ac:dyDescent="0.35">
      <c r="A1461">
        <f t="shared" si="45"/>
        <v>1461</v>
      </c>
      <c r="B1461" s="3" t="s">
        <v>70</v>
      </c>
      <c r="C1461" s="3" t="s">
        <v>75</v>
      </c>
      <c r="D1461" s="3" t="s">
        <v>53</v>
      </c>
      <c r="E1461">
        <v>2029</v>
      </c>
      <c r="F1461" s="3" t="str">
        <f t="shared" si="44"/>
        <v>AElevWANAP2029</v>
      </c>
      <c r="G1461" s="9" t="e">
        <v>#N/A</v>
      </c>
      <c r="H1461" s="9" t="e">
        <v>#N/A</v>
      </c>
      <c r="I1461" s="9" t="e">
        <v>#N/A</v>
      </c>
      <c r="J1461" s="9" t="e">
        <v>#N/A</v>
      </c>
      <c r="K1461" s="9" t="e">
        <v>#N/A</v>
      </c>
      <c r="L1461" s="9" t="e">
        <v>#N/A</v>
      </c>
      <c r="M1461" s="9" t="e">
        <v>#N/A</v>
      </c>
      <c r="N1461" s="9" t="e">
        <v>#N/A</v>
      </c>
      <c r="O1461" s="9" t="e">
        <v>#N/A</v>
      </c>
      <c r="P1461" s="9" t="e">
        <v>#N/A</v>
      </c>
      <c r="Q1461" s="9" t="e">
        <v>#N/A</v>
      </c>
      <c r="R1461" s="9" t="e">
        <v>#N/A</v>
      </c>
      <c r="S1461" s="9" t="e">
        <v>#N/A</v>
      </c>
      <c r="T1461" s="9" t="e">
        <v>#N/A</v>
      </c>
    </row>
    <row r="1462" spans="1:20" x14ac:dyDescent="0.35">
      <c r="A1462">
        <f t="shared" si="45"/>
        <v>1462</v>
      </c>
      <c r="B1462" s="3" t="s">
        <v>70</v>
      </c>
      <c r="C1462" s="3" t="s">
        <v>75</v>
      </c>
      <c r="D1462" s="3" t="s">
        <v>54</v>
      </c>
      <c r="E1462">
        <v>2020</v>
      </c>
      <c r="F1462" s="3" t="str">
        <f t="shared" si="44"/>
        <v>AElevPRIEST2020</v>
      </c>
      <c r="G1462" s="9" t="e">
        <v>#N/A</v>
      </c>
      <c r="H1462" s="9" t="e">
        <v>#N/A</v>
      </c>
      <c r="I1462" s="9" t="e">
        <v>#N/A</v>
      </c>
      <c r="J1462" s="9" t="e">
        <v>#N/A</v>
      </c>
      <c r="K1462" s="9" t="e">
        <v>#N/A</v>
      </c>
      <c r="L1462" s="9" t="e">
        <v>#N/A</v>
      </c>
      <c r="M1462" s="9" t="e">
        <v>#N/A</v>
      </c>
      <c r="N1462" s="9" t="e">
        <v>#N/A</v>
      </c>
      <c r="O1462" s="9" t="e">
        <v>#N/A</v>
      </c>
      <c r="P1462" s="9" t="e">
        <v>#N/A</v>
      </c>
      <c r="Q1462" s="9" t="e">
        <v>#N/A</v>
      </c>
      <c r="R1462" s="9" t="e">
        <v>#N/A</v>
      </c>
      <c r="S1462" s="9" t="e">
        <v>#N/A</v>
      </c>
      <c r="T1462" s="9" t="e">
        <v>#N/A</v>
      </c>
    </row>
    <row r="1463" spans="1:20" x14ac:dyDescent="0.35">
      <c r="A1463">
        <f t="shared" si="45"/>
        <v>1463</v>
      </c>
      <c r="B1463" s="3" t="s">
        <v>70</v>
      </c>
      <c r="C1463" s="3" t="s">
        <v>75</v>
      </c>
      <c r="D1463" s="3" t="s">
        <v>54</v>
      </c>
      <c r="E1463">
        <v>2021</v>
      </c>
      <c r="F1463" s="3" t="str">
        <f t="shared" si="44"/>
        <v>AElevPRIEST2021</v>
      </c>
      <c r="G1463" s="9" t="e">
        <v>#N/A</v>
      </c>
      <c r="H1463" s="9" t="e">
        <v>#N/A</v>
      </c>
      <c r="I1463" s="9" t="e">
        <v>#N/A</v>
      </c>
      <c r="J1463" s="9" t="e">
        <v>#N/A</v>
      </c>
      <c r="K1463" s="9" t="e">
        <v>#N/A</v>
      </c>
      <c r="L1463" s="9" t="e">
        <v>#N/A</v>
      </c>
      <c r="M1463" s="9" t="e">
        <v>#N/A</v>
      </c>
      <c r="N1463" s="9" t="e">
        <v>#N/A</v>
      </c>
      <c r="O1463" s="9" t="e">
        <v>#N/A</v>
      </c>
      <c r="P1463" s="9" t="e">
        <v>#N/A</v>
      </c>
      <c r="Q1463" s="9" t="e">
        <v>#N/A</v>
      </c>
      <c r="R1463" s="9" t="e">
        <v>#N/A</v>
      </c>
      <c r="S1463" s="9" t="e">
        <v>#N/A</v>
      </c>
      <c r="T1463" s="9" t="e">
        <v>#N/A</v>
      </c>
    </row>
    <row r="1464" spans="1:20" x14ac:dyDescent="0.35">
      <c r="A1464">
        <f t="shared" si="45"/>
        <v>1464</v>
      </c>
      <c r="B1464" s="3" t="s">
        <v>70</v>
      </c>
      <c r="C1464" s="3" t="s">
        <v>75</v>
      </c>
      <c r="D1464" s="3" t="s">
        <v>54</v>
      </c>
      <c r="E1464">
        <v>2022</v>
      </c>
      <c r="F1464" s="3" t="str">
        <f t="shared" si="44"/>
        <v>AElevPRIEST2022</v>
      </c>
      <c r="G1464" s="9" t="e">
        <v>#N/A</v>
      </c>
      <c r="H1464" s="9" t="e">
        <v>#N/A</v>
      </c>
      <c r="I1464" s="9" t="e">
        <v>#N/A</v>
      </c>
      <c r="J1464" s="9" t="e">
        <v>#N/A</v>
      </c>
      <c r="K1464" s="9" t="e">
        <v>#N/A</v>
      </c>
      <c r="L1464" s="9" t="e">
        <v>#N/A</v>
      </c>
      <c r="M1464" s="9" t="e">
        <v>#N/A</v>
      </c>
      <c r="N1464" s="9" t="e">
        <v>#N/A</v>
      </c>
      <c r="O1464" s="9" t="e">
        <v>#N/A</v>
      </c>
      <c r="P1464" s="9" t="e">
        <v>#N/A</v>
      </c>
      <c r="Q1464" s="9" t="e">
        <v>#N/A</v>
      </c>
      <c r="R1464" s="9" t="e">
        <v>#N/A</v>
      </c>
      <c r="S1464" s="9" t="e">
        <v>#N/A</v>
      </c>
      <c r="T1464" s="9" t="e">
        <v>#N/A</v>
      </c>
    </row>
    <row r="1465" spans="1:20" x14ac:dyDescent="0.35">
      <c r="A1465">
        <f t="shared" si="45"/>
        <v>1465</v>
      </c>
      <c r="B1465" s="3" t="s">
        <v>70</v>
      </c>
      <c r="C1465" s="3" t="s">
        <v>75</v>
      </c>
      <c r="D1465" s="3" t="s">
        <v>54</v>
      </c>
      <c r="E1465">
        <v>2023</v>
      </c>
      <c r="F1465" s="3" t="str">
        <f t="shared" si="44"/>
        <v>AElevPRIEST2023</v>
      </c>
      <c r="G1465" s="9" t="e">
        <v>#N/A</v>
      </c>
      <c r="H1465" s="9" t="e">
        <v>#N/A</v>
      </c>
      <c r="I1465" s="9" t="e">
        <v>#N/A</v>
      </c>
      <c r="J1465" s="9" t="e">
        <v>#N/A</v>
      </c>
      <c r="K1465" s="9" t="e">
        <v>#N/A</v>
      </c>
      <c r="L1465" s="9" t="e">
        <v>#N/A</v>
      </c>
      <c r="M1465" s="9" t="e">
        <v>#N/A</v>
      </c>
      <c r="N1465" s="9" t="e">
        <v>#N/A</v>
      </c>
      <c r="O1465" s="9" t="e">
        <v>#N/A</v>
      </c>
      <c r="P1465" s="9" t="e">
        <v>#N/A</v>
      </c>
      <c r="Q1465" s="9" t="e">
        <v>#N/A</v>
      </c>
      <c r="R1465" s="9" t="e">
        <v>#N/A</v>
      </c>
      <c r="S1465" s="9" t="e">
        <v>#N/A</v>
      </c>
      <c r="T1465" s="9" t="e">
        <v>#N/A</v>
      </c>
    </row>
    <row r="1466" spans="1:20" x14ac:dyDescent="0.35">
      <c r="A1466">
        <f t="shared" si="45"/>
        <v>1466</v>
      </c>
      <c r="B1466" s="3" t="s">
        <v>70</v>
      </c>
      <c r="C1466" s="3" t="s">
        <v>75</v>
      </c>
      <c r="D1466" s="3" t="s">
        <v>54</v>
      </c>
      <c r="E1466">
        <v>2024</v>
      </c>
      <c r="F1466" s="3" t="str">
        <f t="shared" si="44"/>
        <v>AElevPRIEST2024</v>
      </c>
      <c r="G1466" s="9" t="e">
        <v>#N/A</v>
      </c>
      <c r="H1466" s="9" t="e">
        <v>#N/A</v>
      </c>
      <c r="I1466" s="9" t="e">
        <v>#N/A</v>
      </c>
      <c r="J1466" s="9" t="e">
        <v>#N/A</v>
      </c>
      <c r="K1466" s="9" t="e">
        <v>#N/A</v>
      </c>
      <c r="L1466" s="9" t="e">
        <v>#N/A</v>
      </c>
      <c r="M1466" s="9" t="e">
        <v>#N/A</v>
      </c>
      <c r="N1466" s="9" t="e">
        <v>#N/A</v>
      </c>
      <c r="O1466" s="9" t="e">
        <v>#N/A</v>
      </c>
      <c r="P1466" s="9" t="e">
        <v>#N/A</v>
      </c>
      <c r="Q1466" s="9" t="e">
        <v>#N/A</v>
      </c>
      <c r="R1466" s="9" t="e">
        <v>#N/A</v>
      </c>
      <c r="S1466" s="9" t="e">
        <v>#N/A</v>
      </c>
      <c r="T1466" s="9" t="e">
        <v>#N/A</v>
      </c>
    </row>
    <row r="1467" spans="1:20" x14ac:dyDescent="0.35">
      <c r="A1467">
        <f t="shared" si="45"/>
        <v>1467</v>
      </c>
      <c r="B1467" s="3" t="s">
        <v>70</v>
      </c>
      <c r="C1467" s="3" t="s">
        <v>75</v>
      </c>
      <c r="D1467" s="3" t="s">
        <v>54</v>
      </c>
      <c r="E1467">
        <v>2025</v>
      </c>
      <c r="F1467" s="3" t="str">
        <f t="shared" si="44"/>
        <v>AElevPRIEST2025</v>
      </c>
      <c r="G1467" s="9" t="e">
        <v>#N/A</v>
      </c>
      <c r="H1467" s="9" t="e">
        <v>#N/A</v>
      </c>
      <c r="I1467" s="9" t="e">
        <v>#N/A</v>
      </c>
      <c r="J1467" s="9" t="e">
        <v>#N/A</v>
      </c>
      <c r="K1467" s="9" t="e">
        <v>#N/A</v>
      </c>
      <c r="L1467" s="9" t="e">
        <v>#N/A</v>
      </c>
      <c r="M1467" s="9" t="e">
        <v>#N/A</v>
      </c>
      <c r="N1467" s="9" t="e">
        <v>#N/A</v>
      </c>
      <c r="O1467" s="9" t="e">
        <v>#N/A</v>
      </c>
      <c r="P1467" s="9" t="e">
        <v>#N/A</v>
      </c>
      <c r="Q1467" s="9" t="e">
        <v>#N/A</v>
      </c>
      <c r="R1467" s="9" t="e">
        <v>#N/A</v>
      </c>
      <c r="S1467" s="9" t="e">
        <v>#N/A</v>
      </c>
      <c r="T1467" s="9" t="e">
        <v>#N/A</v>
      </c>
    </row>
    <row r="1468" spans="1:20" x14ac:dyDescent="0.35">
      <c r="A1468">
        <f t="shared" si="45"/>
        <v>1468</v>
      </c>
      <c r="B1468" s="3" t="s">
        <v>70</v>
      </c>
      <c r="C1468" s="3" t="s">
        <v>75</v>
      </c>
      <c r="D1468" s="3" t="s">
        <v>54</v>
      </c>
      <c r="E1468">
        <v>2026</v>
      </c>
      <c r="F1468" s="3" t="str">
        <f t="shared" si="44"/>
        <v>AElevPRIEST2026</v>
      </c>
      <c r="G1468" s="9" t="e">
        <v>#N/A</v>
      </c>
      <c r="H1468" s="9" t="e">
        <v>#N/A</v>
      </c>
      <c r="I1468" s="9" t="e">
        <v>#N/A</v>
      </c>
      <c r="J1468" s="9" t="e">
        <v>#N/A</v>
      </c>
      <c r="K1468" s="9" t="e">
        <v>#N/A</v>
      </c>
      <c r="L1468" s="9" t="e">
        <v>#N/A</v>
      </c>
      <c r="M1468" s="9" t="e">
        <v>#N/A</v>
      </c>
      <c r="N1468" s="9" t="e">
        <v>#N/A</v>
      </c>
      <c r="O1468" s="9" t="e">
        <v>#N/A</v>
      </c>
      <c r="P1468" s="9" t="e">
        <v>#N/A</v>
      </c>
      <c r="Q1468" s="9" t="e">
        <v>#N/A</v>
      </c>
      <c r="R1468" s="9" t="e">
        <v>#N/A</v>
      </c>
      <c r="S1468" s="9" t="e">
        <v>#N/A</v>
      </c>
      <c r="T1468" s="9" t="e">
        <v>#N/A</v>
      </c>
    </row>
    <row r="1469" spans="1:20" x14ac:dyDescent="0.35">
      <c r="A1469">
        <f t="shared" si="45"/>
        <v>1469</v>
      </c>
      <c r="B1469" s="3" t="s">
        <v>70</v>
      </c>
      <c r="C1469" s="3" t="s">
        <v>75</v>
      </c>
      <c r="D1469" s="3" t="s">
        <v>54</v>
      </c>
      <c r="E1469">
        <v>2027</v>
      </c>
      <c r="F1469" s="3" t="str">
        <f t="shared" si="44"/>
        <v>AElevPRIEST2027</v>
      </c>
      <c r="G1469" s="9" t="e">
        <v>#N/A</v>
      </c>
      <c r="H1469" s="9" t="e">
        <v>#N/A</v>
      </c>
      <c r="I1469" s="9" t="e">
        <v>#N/A</v>
      </c>
      <c r="J1469" s="9" t="e">
        <v>#N/A</v>
      </c>
      <c r="K1469" s="9" t="e">
        <v>#N/A</v>
      </c>
      <c r="L1469" s="9" t="e">
        <v>#N/A</v>
      </c>
      <c r="M1469" s="9" t="e">
        <v>#N/A</v>
      </c>
      <c r="N1469" s="9" t="e">
        <v>#N/A</v>
      </c>
      <c r="O1469" s="9" t="e">
        <v>#N/A</v>
      </c>
      <c r="P1469" s="9" t="e">
        <v>#N/A</v>
      </c>
      <c r="Q1469" s="9" t="e">
        <v>#N/A</v>
      </c>
      <c r="R1469" s="9" t="e">
        <v>#N/A</v>
      </c>
      <c r="S1469" s="9" t="e">
        <v>#N/A</v>
      </c>
      <c r="T1469" s="9" t="e">
        <v>#N/A</v>
      </c>
    </row>
    <row r="1470" spans="1:20" x14ac:dyDescent="0.35">
      <c r="A1470">
        <f t="shared" si="45"/>
        <v>1470</v>
      </c>
      <c r="B1470" s="3" t="s">
        <v>70</v>
      </c>
      <c r="C1470" s="3" t="s">
        <v>75</v>
      </c>
      <c r="D1470" s="3" t="s">
        <v>54</v>
      </c>
      <c r="E1470">
        <v>2028</v>
      </c>
      <c r="F1470" s="3" t="str">
        <f t="shared" si="44"/>
        <v>AElevPRIEST2028</v>
      </c>
      <c r="G1470" s="9" t="e">
        <v>#N/A</v>
      </c>
      <c r="H1470" s="9" t="e">
        <v>#N/A</v>
      </c>
      <c r="I1470" s="9" t="e">
        <v>#N/A</v>
      </c>
      <c r="J1470" s="9" t="e">
        <v>#N/A</v>
      </c>
      <c r="K1470" s="9" t="e">
        <v>#N/A</v>
      </c>
      <c r="L1470" s="9" t="e">
        <v>#N/A</v>
      </c>
      <c r="M1470" s="9" t="e">
        <v>#N/A</v>
      </c>
      <c r="N1470" s="9" t="e">
        <v>#N/A</v>
      </c>
      <c r="O1470" s="9" t="e">
        <v>#N/A</v>
      </c>
      <c r="P1470" s="9" t="e">
        <v>#N/A</v>
      </c>
      <c r="Q1470" s="9" t="e">
        <v>#N/A</v>
      </c>
      <c r="R1470" s="9" t="e">
        <v>#N/A</v>
      </c>
      <c r="S1470" s="9" t="e">
        <v>#N/A</v>
      </c>
      <c r="T1470" s="9" t="e">
        <v>#N/A</v>
      </c>
    </row>
    <row r="1471" spans="1:20" x14ac:dyDescent="0.35">
      <c r="A1471">
        <f t="shared" si="45"/>
        <v>1471</v>
      </c>
      <c r="B1471" s="3" t="s">
        <v>70</v>
      </c>
      <c r="C1471" s="3" t="s">
        <v>75</v>
      </c>
      <c r="D1471" s="3" t="s">
        <v>54</v>
      </c>
      <c r="E1471">
        <v>2029</v>
      </c>
      <c r="F1471" s="3" t="str">
        <f t="shared" si="44"/>
        <v>AElevPRIEST2029</v>
      </c>
      <c r="G1471" s="9" t="e">
        <v>#N/A</v>
      </c>
      <c r="H1471" s="9" t="e">
        <v>#N/A</v>
      </c>
      <c r="I1471" s="9" t="e">
        <v>#N/A</v>
      </c>
      <c r="J1471" s="9" t="e">
        <v>#N/A</v>
      </c>
      <c r="K1471" s="9" t="e">
        <v>#N/A</v>
      </c>
      <c r="L1471" s="9" t="e">
        <v>#N/A</v>
      </c>
      <c r="M1471" s="9" t="e">
        <v>#N/A</v>
      </c>
      <c r="N1471" s="9" t="e">
        <v>#N/A</v>
      </c>
      <c r="O1471" s="9" t="e">
        <v>#N/A</v>
      </c>
      <c r="P1471" s="9" t="e">
        <v>#N/A</v>
      </c>
      <c r="Q1471" s="9" t="e">
        <v>#N/A</v>
      </c>
      <c r="R1471" s="9" t="e">
        <v>#N/A</v>
      </c>
      <c r="S1471" s="9" t="e">
        <v>#N/A</v>
      </c>
      <c r="T1471" s="9" t="e">
        <v>#N/A</v>
      </c>
    </row>
    <row r="1472" spans="1:20" x14ac:dyDescent="0.35">
      <c r="A1472">
        <f t="shared" si="45"/>
        <v>1472</v>
      </c>
      <c r="B1472" s="3" t="s">
        <v>70</v>
      </c>
      <c r="C1472" s="3" t="s">
        <v>75</v>
      </c>
      <c r="D1472" s="3" t="s">
        <v>55</v>
      </c>
      <c r="E1472">
        <v>2020</v>
      </c>
      <c r="F1472" s="3" t="str">
        <f t="shared" si="44"/>
        <v>AElevBRNLEE2020</v>
      </c>
      <c r="G1472" s="9">
        <v>2050</v>
      </c>
      <c r="H1472" s="9">
        <v>2062.8000000000002</v>
      </c>
      <c r="I1472" s="9">
        <v>2063.6999999999998</v>
      </c>
      <c r="J1472" s="9">
        <v>2065</v>
      </c>
      <c r="K1472" s="9">
        <v>2072.8000000000002</v>
      </c>
      <c r="L1472" s="9">
        <v>2056.4</v>
      </c>
      <c r="M1472" s="9">
        <v>2067</v>
      </c>
      <c r="N1472" s="9">
        <v>2068.8000000000002</v>
      </c>
      <c r="O1472" s="9">
        <v>2077</v>
      </c>
      <c r="P1472" s="9">
        <v>2077</v>
      </c>
      <c r="Q1472" s="9">
        <v>2062</v>
      </c>
      <c r="R1472" s="9">
        <v>2059</v>
      </c>
      <c r="S1472" s="9">
        <v>2055</v>
      </c>
      <c r="T1472" s="9">
        <v>2048</v>
      </c>
    </row>
    <row r="1473" spans="1:20" x14ac:dyDescent="0.35">
      <c r="A1473">
        <f t="shared" si="45"/>
        <v>1473</v>
      </c>
      <c r="B1473" s="3" t="s">
        <v>70</v>
      </c>
      <c r="C1473" s="3" t="s">
        <v>75</v>
      </c>
      <c r="D1473" s="3" t="s">
        <v>55</v>
      </c>
      <c r="E1473">
        <v>2021</v>
      </c>
      <c r="F1473" s="3" t="str">
        <f t="shared" si="44"/>
        <v>AElevBRNLEE2021</v>
      </c>
      <c r="G1473" s="9">
        <v>2050</v>
      </c>
      <c r="H1473" s="9">
        <v>2067.1999999999998</v>
      </c>
      <c r="I1473" s="9">
        <v>2070</v>
      </c>
      <c r="J1473" s="9">
        <v>2065</v>
      </c>
      <c r="K1473" s="9">
        <v>2044.5</v>
      </c>
      <c r="L1473" s="9">
        <v>2045.4</v>
      </c>
      <c r="M1473" s="9">
        <v>2057</v>
      </c>
      <c r="N1473" s="9">
        <v>2076.6999999999998</v>
      </c>
      <c r="O1473" s="9">
        <v>2077</v>
      </c>
      <c r="P1473" s="9">
        <v>2077</v>
      </c>
      <c r="Q1473" s="9">
        <v>2062</v>
      </c>
      <c r="R1473" s="9">
        <v>2059</v>
      </c>
      <c r="S1473" s="9">
        <v>2055</v>
      </c>
      <c r="T1473" s="9">
        <v>2048</v>
      </c>
    </row>
    <row r="1474" spans="1:20" x14ac:dyDescent="0.35">
      <c r="A1474">
        <f t="shared" si="45"/>
        <v>1474</v>
      </c>
      <c r="B1474" s="3" t="s">
        <v>70</v>
      </c>
      <c r="C1474" s="3" t="s">
        <v>75</v>
      </c>
      <c r="D1474" s="3" t="s">
        <v>55</v>
      </c>
      <c r="E1474">
        <v>2022</v>
      </c>
      <c r="F1474" s="3" t="str">
        <f t="shared" ref="F1474:F1537" si="46">_xlfn.CONCAT(B1474,C1474,D1474,E1474)</f>
        <v>AElevBRNLEE2022</v>
      </c>
      <c r="G1474" s="9">
        <v>2050</v>
      </c>
      <c r="H1474" s="9">
        <v>2072.8000000000002</v>
      </c>
      <c r="I1474" s="9">
        <v>2070</v>
      </c>
      <c r="J1474" s="9">
        <v>2065</v>
      </c>
      <c r="K1474" s="9">
        <v>2044.5</v>
      </c>
      <c r="L1474" s="9">
        <v>2035.3</v>
      </c>
      <c r="M1474" s="9">
        <v>2031.7</v>
      </c>
      <c r="N1474" s="9">
        <v>2028.7</v>
      </c>
      <c r="O1474" s="9">
        <v>2071.3000000000002</v>
      </c>
      <c r="P1474" s="9">
        <v>2077</v>
      </c>
      <c r="Q1474" s="9">
        <v>2062</v>
      </c>
      <c r="R1474" s="9">
        <v>2059</v>
      </c>
      <c r="S1474" s="9">
        <v>2055</v>
      </c>
      <c r="T1474" s="9">
        <v>2048</v>
      </c>
    </row>
    <row r="1475" spans="1:20" x14ac:dyDescent="0.35">
      <c r="A1475">
        <f t="shared" ref="A1475:A1538" si="47">A1474+1</f>
        <v>1475</v>
      </c>
      <c r="B1475" s="3" t="s">
        <v>70</v>
      </c>
      <c r="C1475" s="3" t="s">
        <v>75</v>
      </c>
      <c r="D1475" s="3" t="s">
        <v>55</v>
      </c>
      <c r="E1475">
        <v>2023</v>
      </c>
      <c r="F1475" s="3" t="str">
        <f t="shared" si="46"/>
        <v>AElevBRNLEE2023</v>
      </c>
      <c r="G1475" s="9">
        <v>2050</v>
      </c>
      <c r="H1475" s="9">
        <v>2061.5</v>
      </c>
      <c r="I1475" s="9">
        <v>2061.5</v>
      </c>
      <c r="J1475" s="9">
        <v>2065</v>
      </c>
      <c r="K1475" s="9">
        <v>2048.9</v>
      </c>
      <c r="L1475" s="9">
        <v>2045.6</v>
      </c>
      <c r="M1475" s="9">
        <v>2044.8</v>
      </c>
      <c r="N1475" s="9">
        <v>2048</v>
      </c>
      <c r="O1475" s="9">
        <v>2071.1</v>
      </c>
      <c r="P1475" s="9">
        <v>2077</v>
      </c>
      <c r="Q1475" s="9">
        <v>2062</v>
      </c>
      <c r="R1475" s="9">
        <v>2059</v>
      </c>
      <c r="S1475" s="9">
        <v>2055</v>
      </c>
      <c r="T1475" s="9">
        <v>2048</v>
      </c>
    </row>
    <row r="1476" spans="1:20" x14ac:dyDescent="0.35">
      <c r="A1476">
        <f t="shared" si="47"/>
        <v>1476</v>
      </c>
      <c r="B1476" s="3" t="s">
        <v>70</v>
      </c>
      <c r="C1476" s="3" t="s">
        <v>75</v>
      </c>
      <c r="D1476" s="3" t="s">
        <v>55</v>
      </c>
      <c r="E1476">
        <v>2024</v>
      </c>
      <c r="F1476" s="3" t="str">
        <f t="shared" si="46"/>
        <v>AElevBRNLEE2024</v>
      </c>
      <c r="G1476" s="9">
        <v>2050</v>
      </c>
      <c r="H1476" s="9">
        <v>2075.1999999999998</v>
      </c>
      <c r="I1476" s="9">
        <v>2070</v>
      </c>
      <c r="J1476" s="9">
        <v>2065</v>
      </c>
      <c r="K1476" s="9">
        <v>2062</v>
      </c>
      <c r="L1476" s="9">
        <v>2054.3000000000002</v>
      </c>
      <c r="M1476" s="9">
        <v>2065.6999999999998</v>
      </c>
      <c r="N1476" s="9">
        <v>2073.1999999999998</v>
      </c>
      <c r="O1476" s="9">
        <v>2070.6</v>
      </c>
      <c r="P1476" s="9">
        <v>2075.5</v>
      </c>
      <c r="Q1476" s="9">
        <v>2062</v>
      </c>
      <c r="R1476" s="9">
        <v>2059</v>
      </c>
      <c r="S1476" s="9">
        <v>2055</v>
      </c>
      <c r="T1476" s="9">
        <v>2048</v>
      </c>
    </row>
    <row r="1477" spans="1:20" x14ac:dyDescent="0.35">
      <c r="A1477">
        <f t="shared" si="47"/>
        <v>1477</v>
      </c>
      <c r="B1477" s="3" t="s">
        <v>70</v>
      </c>
      <c r="C1477" s="3" t="s">
        <v>75</v>
      </c>
      <c r="D1477" s="3" t="s">
        <v>55</v>
      </c>
      <c r="E1477">
        <v>2025</v>
      </c>
      <c r="F1477" s="3" t="str">
        <f t="shared" si="46"/>
        <v>AElevBRNLEE2025</v>
      </c>
      <c r="G1477" s="9">
        <v>2050</v>
      </c>
      <c r="H1477" s="9">
        <v>2053.5</v>
      </c>
      <c r="I1477" s="9">
        <v>2048</v>
      </c>
      <c r="J1477" s="9">
        <v>2042.9</v>
      </c>
      <c r="K1477" s="9">
        <v>2044.1</v>
      </c>
      <c r="L1477" s="9">
        <v>2039.5</v>
      </c>
      <c r="M1477" s="9">
        <v>2057.9</v>
      </c>
      <c r="N1477" s="9">
        <v>2066.1</v>
      </c>
      <c r="O1477" s="9">
        <v>2075.3000000000002</v>
      </c>
      <c r="P1477" s="9">
        <v>2077</v>
      </c>
      <c r="Q1477" s="9">
        <v>2062</v>
      </c>
      <c r="R1477" s="9">
        <v>2059</v>
      </c>
      <c r="S1477" s="9">
        <v>2055</v>
      </c>
      <c r="T1477" s="9">
        <v>2048</v>
      </c>
    </row>
    <row r="1478" spans="1:20" x14ac:dyDescent="0.35">
      <c r="A1478">
        <f t="shared" si="47"/>
        <v>1478</v>
      </c>
      <c r="B1478" s="3" t="s">
        <v>70</v>
      </c>
      <c r="C1478" s="3" t="s">
        <v>75</v>
      </c>
      <c r="D1478" s="3" t="s">
        <v>55</v>
      </c>
      <c r="E1478">
        <v>2026</v>
      </c>
      <c r="F1478" s="3" t="str">
        <f t="shared" si="46"/>
        <v>AElevBRNLEE2026</v>
      </c>
      <c r="G1478" s="9">
        <v>2050</v>
      </c>
      <c r="H1478" s="9">
        <v>2077</v>
      </c>
      <c r="I1478" s="9">
        <v>2070</v>
      </c>
      <c r="J1478" s="9">
        <v>2077</v>
      </c>
      <c r="K1478" s="9">
        <v>2044.5</v>
      </c>
      <c r="L1478" s="9">
        <v>2024.4</v>
      </c>
      <c r="M1478" s="9">
        <v>2000</v>
      </c>
      <c r="N1478" s="9">
        <v>1989.6</v>
      </c>
      <c r="O1478" s="9">
        <v>2065.6</v>
      </c>
      <c r="P1478" s="9">
        <v>2077</v>
      </c>
      <c r="Q1478" s="9">
        <v>2062</v>
      </c>
      <c r="R1478" s="9">
        <v>2059</v>
      </c>
      <c r="S1478" s="9">
        <v>2055</v>
      </c>
      <c r="T1478" s="9">
        <v>2048</v>
      </c>
    </row>
    <row r="1479" spans="1:20" x14ac:dyDescent="0.35">
      <c r="A1479">
        <f t="shared" si="47"/>
        <v>1479</v>
      </c>
      <c r="B1479" s="3" t="s">
        <v>70</v>
      </c>
      <c r="C1479" s="3" t="s">
        <v>75</v>
      </c>
      <c r="D1479" s="3" t="s">
        <v>55</v>
      </c>
      <c r="E1479">
        <v>2027</v>
      </c>
      <c r="F1479" s="3" t="str">
        <f t="shared" si="46"/>
        <v>AElevBRNLEE2027</v>
      </c>
      <c r="G1479" s="9">
        <v>2050</v>
      </c>
      <c r="H1479" s="9">
        <v>2077</v>
      </c>
      <c r="I1479" s="9">
        <v>2070</v>
      </c>
      <c r="J1479" s="9">
        <v>2069.9</v>
      </c>
      <c r="K1479" s="9">
        <v>2042.8</v>
      </c>
      <c r="L1479" s="9">
        <v>2034.6</v>
      </c>
      <c r="M1479" s="9">
        <v>2001.3</v>
      </c>
      <c r="N1479" s="9">
        <v>1992.9</v>
      </c>
      <c r="O1479" s="9">
        <v>2067</v>
      </c>
      <c r="P1479" s="9">
        <v>2077</v>
      </c>
      <c r="Q1479" s="9">
        <v>2062</v>
      </c>
      <c r="R1479" s="9">
        <v>2059</v>
      </c>
      <c r="S1479" s="9">
        <v>2055</v>
      </c>
      <c r="T1479" s="9">
        <v>2048</v>
      </c>
    </row>
    <row r="1480" spans="1:20" x14ac:dyDescent="0.35">
      <c r="A1480">
        <f t="shared" si="47"/>
        <v>1480</v>
      </c>
      <c r="B1480" s="3" t="s">
        <v>70</v>
      </c>
      <c r="C1480" s="3" t="s">
        <v>75</v>
      </c>
      <c r="D1480" s="3" t="s">
        <v>55</v>
      </c>
      <c r="E1480">
        <v>2028</v>
      </c>
      <c r="F1480" s="3" t="str">
        <f t="shared" si="46"/>
        <v>AElevBRNLEE2028</v>
      </c>
      <c r="G1480" s="9">
        <v>2050</v>
      </c>
      <c r="H1480" s="9">
        <v>2077</v>
      </c>
      <c r="I1480" s="9">
        <v>2070</v>
      </c>
      <c r="J1480" s="9">
        <v>2069.1</v>
      </c>
      <c r="K1480" s="9">
        <v>2044.5</v>
      </c>
      <c r="L1480" s="9">
        <v>2034.6</v>
      </c>
      <c r="M1480" s="9">
        <v>2027.3</v>
      </c>
      <c r="N1480" s="9">
        <v>2019.7</v>
      </c>
      <c r="O1480" s="9">
        <v>2069.6999999999998</v>
      </c>
      <c r="P1480" s="9">
        <v>2077</v>
      </c>
      <c r="Q1480" s="9">
        <v>2062</v>
      </c>
      <c r="R1480" s="9">
        <v>2059</v>
      </c>
      <c r="S1480" s="9">
        <v>2055</v>
      </c>
      <c r="T1480" s="9">
        <v>2048</v>
      </c>
    </row>
    <row r="1481" spans="1:20" x14ac:dyDescent="0.35">
      <c r="A1481">
        <f t="shared" si="47"/>
        <v>1481</v>
      </c>
      <c r="B1481" s="3" t="s">
        <v>70</v>
      </c>
      <c r="C1481" s="3" t="s">
        <v>75</v>
      </c>
      <c r="D1481" s="3" t="s">
        <v>55</v>
      </c>
      <c r="E1481">
        <v>2029</v>
      </c>
      <c r="F1481" s="3" t="str">
        <f t="shared" si="46"/>
        <v>AElevBRNLEE2029</v>
      </c>
      <c r="G1481" s="9">
        <v>2050</v>
      </c>
      <c r="H1481" s="9">
        <v>2071.4</v>
      </c>
      <c r="I1481" s="9">
        <v>2070</v>
      </c>
      <c r="J1481" s="9">
        <v>2065</v>
      </c>
      <c r="K1481" s="9">
        <v>2034.6</v>
      </c>
      <c r="L1481" s="9">
        <v>2006.8</v>
      </c>
      <c r="M1481" s="9">
        <v>1994</v>
      </c>
      <c r="N1481" s="9">
        <v>1976</v>
      </c>
      <c r="O1481" s="9">
        <v>2065.6</v>
      </c>
      <c r="P1481" s="9">
        <v>2077</v>
      </c>
      <c r="Q1481" s="9">
        <v>2062</v>
      </c>
      <c r="R1481" s="9">
        <v>2059</v>
      </c>
      <c r="S1481" s="9">
        <v>2055</v>
      </c>
      <c r="T1481" s="9">
        <v>2048</v>
      </c>
    </row>
    <row r="1482" spans="1:20" x14ac:dyDescent="0.35">
      <c r="A1482">
        <f t="shared" si="47"/>
        <v>1482</v>
      </c>
      <c r="B1482" s="3" t="s">
        <v>70</v>
      </c>
      <c r="C1482" s="3" t="s">
        <v>75</v>
      </c>
      <c r="D1482" s="3" t="s">
        <v>56</v>
      </c>
      <c r="E1482">
        <v>2020</v>
      </c>
      <c r="F1482" s="3" t="str">
        <f t="shared" si="46"/>
        <v>AElevOXBOW2020</v>
      </c>
      <c r="G1482" s="9" t="e">
        <v>#N/A</v>
      </c>
      <c r="H1482" s="9" t="e">
        <v>#N/A</v>
      </c>
      <c r="I1482" s="9" t="e">
        <v>#N/A</v>
      </c>
      <c r="J1482" s="9" t="e">
        <v>#N/A</v>
      </c>
      <c r="K1482" s="9" t="e">
        <v>#N/A</v>
      </c>
      <c r="L1482" s="9" t="e">
        <v>#N/A</v>
      </c>
      <c r="M1482" s="9" t="e">
        <v>#N/A</v>
      </c>
      <c r="N1482" s="9" t="e">
        <v>#N/A</v>
      </c>
      <c r="O1482" s="9" t="e">
        <v>#N/A</v>
      </c>
      <c r="P1482" s="9" t="e">
        <v>#N/A</v>
      </c>
      <c r="Q1482" s="9" t="e">
        <v>#N/A</v>
      </c>
      <c r="R1482" s="9" t="e">
        <v>#N/A</v>
      </c>
      <c r="S1482" s="9" t="e">
        <v>#N/A</v>
      </c>
      <c r="T1482" s="9" t="e">
        <v>#N/A</v>
      </c>
    </row>
    <row r="1483" spans="1:20" x14ac:dyDescent="0.35">
      <c r="A1483">
        <f t="shared" si="47"/>
        <v>1483</v>
      </c>
      <c r="B1483" s="3" t="s">
        <v>70</v>
      </c>
      <c r="C1483" s="3" t="s">
        <v>75</v>
      </c>
      <c r="D1483" s="3" t="s">
        <v>56</v>
      </c>
      <c r="E1483">
        <v>2021</v>
      </c>
      <c r="F1483" s="3" t="str">
        <f t="shared" si="46"/>
        <v>AElevOXBOW2021</v>
      </c>
      <c r="G1483" s="9" t="e">
        <v>#N/A</v>
      </c>
      <c r="H1483" s="9" t="e">
        <v>#N/A</v>
      </c>
      <c r="I1483" s="9" t="e">
        <v>#N/A</v>
      </c>
      <c r="J1483" s="9" t="e">
        <v>#N/A</v>
      </c>
      <c r="K1483" s="9" t="e">
        <v>#N/A</v>
      </c>
      <c r="L1483" s="9" t="e">
        <v>#N/A</v>
      </c>
      <c r="M1483" s="9" t="e">
        <v>#N/A</v>
      </c>
      <c r="N1483" s="9" t="e">
        <v>#N/A</v>
      </c>
      <c r="O1483" s="9" t="e">
        <v>#N/A</v>
      </c>
      <c r="P1483" s="9" t="e">
        <v>#N/A</v>
      </c>
      <c r="Q1483" s="9" t="e">
        <v>#N/A</v>
      </c>
      <c r="R1483" s="9" t="e">
        <v>#N/A</v>
      </c>
      <c r="S1483" s="9" t="e">
        <v>#N/A</v>
      </c>
      <c r="T1483" s="9" t="e">
        <v>#N/A</v>
      </c>
    </row>
    <row r="1484" spans="1:20" x14ac:dyDescent="0.35">
      <c r="A1484">
        <f t="shared" si="47"/>
        <v>1484</v>
      </c>
      <c r="B1484" s="3" t="s">
        <v>70</v>
      </c>
      <c r="C1484" s="3" t="s">
        <v>75</v>
      </c>
      <c r="D1484" s="3" t="s">
        <v>56</v>
      </c>
      <c r="E1484">
        <v>2022</v>
      </c>
      <c r="F1484" s="3" t="str">
        <f t="shared" si="46"/>
        <v>AElevOXBOW2022</v>
      </c>
      <c r="G1484" s="9" t="e">
        <v>#N/A</v>
      </c>
      <c r="H1484" s="9" t="e">
        <v>#N/A</v>
      </c>
      <c r="I1484" s="9" t="e">
        <v>#N/A</v>
      </c>
      <c r="J1484" s="9" t="e">
        <v>#N/A</v>
      </c>
      <c r="K1484" s="9" t="e">
        <v>#N/A</v>
      </c>
      <c r="L1484" s="9" t="e">
        <v>#N/A</v>
      </c>
      <c r="M1484" s="9" t="e">
        <v>#N/A</v>
      </c>
      <c r="N1484" s="9" t="e">
        <v>#N/A</v>
      </c>
      <c r="O1484" s="9" t="e">
        <v>#N/A</v>
      </c>
      <c r="P1484" s="9" t="e">
        <v>#N/A</v>
      </c>
      <c r="Q1484" s="9" t="e">
        <v>#N/A</v>
      </c>
      <c r="R1484" s="9" t="e">
        <v>#N/A</v>
      </c>
      <c r="S1484" s="9" t="e">
        <v>#N/A</v>
      </c>
      <c r="T1484" s="9" t="e">
        <v>#N/A</v>
      </c>
    </row>
    <row r="1485" spans="1:20" x14ac:dyDescent="0.35">
      <c r="A1485">
        <f t="shared" si="47"/>
        <v>1485</v>
      </c>
      <c r="B1485" s="3" t="s">
        <v>70</v>
      </c>
      <c r="C1485" s="3" t="s">
        <v>75</v>
      </c>
      <c r="D1485" s="3" t="s">
        <v>56</v>
      </c>
      <c r="E1485">
        <v>2023</v>
      </c>
      <c r="F1485" s="3" t="str">
        <f t="shared" si="46"/>
        <v>AElevOXBOW2023</v>
      </c>
      <c r="G1485" s="9" t="e">
        <v>#N/A</v>
      </c>
      <c r="H1485" s="9" t="e">
        <v>#N/A</v>
      </c>
      <c r="I1485" s="9" t="e">
        <v>#N/A</v>
      </c>
      <c r="J1485" s="9" t="e">
        <v>#N/A</v>
      </c>
      <c r="K1485" s="9" t="e">
        <v>#N/A</v>
      </c>
      <c r="L1485" s="9" t="e">
        <v>#N/A</v>
      </c>
      <c r="M1485" s="9" t="e">
        <v>#N/A</v>
      </c>
      <c r="N1485" s="9" t="e">
        <v>#N/A</v>
      </c>
      <c r="O1485" s="9" t="e">
        <v>#N/A</v>
      </c>
      <c r="P1485" s="9" t="e">
        <v>#N/A</v>
      </c>
      <c r="Q1485" s="9" t="e">
        <v>#N/A</v>
      </c>
      <c r="R1485" s="9" t="e">
        <v>#N/A</v>
      </c>
      <c r="S1485" s="9" t="e">
        <v>#N/A</v>
      </c>
      <c r="T1485" s="9" t="e">
        <v>#N/A</v>
      </c>
    </row>
    <row r="1486" spans="1:20" x14ac:dyDescent="0.35">
      <c r="A1486">
        <f t="shared" si="47"/>
        <v>1486</v>
      </c>
      <c r="B1486" s="3" t="s">
        <v>70</v>
      </c>
      <c r="C1486" s="3" t="s">
        <v>75</v>
      </c>
      <c r="D1486" s="3" t="s">
        <v>56</v>
      </c>
      <c r="E1486">
        <v>2024</v>
      </c>
      <c r="F1486" s="3" t="str">
        <f t="shared" si="46"/>
        <v>AElevOXBOW2024</v>
      </c>
      <c r="G1486" s="9" t="e">
        <v>#N/A</v>
      </c>
      <c r="H1486" s="9" t="e">
        <v>#N/A</v>
      </c>
      <c r="I1486" s="9" t="e">
        <v>#N/A</v>
      </c>
      <c r="J1486" s="9" t="e">
        <v>#N/A</v>
      </c>
      <c r="K1486" s="9" t="e">
        <v>#N/A</v>
      </c>
      <c r="L1486" s="9" t="e">
        <v>#N/A</v>
      </c>
      <c r="M1486" s="9" t="e">
        <v>#N/A</v>
      </c>
      <c r="N1486" s="9" t="e">
        <v>#N/A</v>
      </c>
      <c r="O1486" s="9" t="e">
        <v>#N/A</v>
      </c>
      <c r="P1486" s="9" t="e">
        <v>#N/A</v>
      </c>
      <c r="Q1486" s="9" t="e">
        <v>#N/A</v>
      </c>
      <c r="R1486" s="9" t="e">
        <v>#N/A</v>
      </c>
      <c r="S1486" s="9" t="e">
        <v>#N/A</v>
      </c>
      <c r="T1486" s="9" t="e">
        <v>#N/A</v>
      </c>
    </row>
    <row r="1487" spans="1:20" x14ac:dyDescent="0.35">
      <c r="A1487">
        <f t="shared" si="47"/>
        <v>1487</v>
      </c>
      <c r="B1487" s="3" t="s">
        <v>70</v>
      </c>
      <c r="C1487" s="3" t="s">
        <v>75</v>
      </c>
      <c r="D1487" s="3" t="s">
        <v>56</v>
      </c>
      <c r="E1487">
        <v>2025</v>
      </c>
      <c r="F1487" s="3" t="str">
        <f t="shared" si="46"/>
        <v>AElevOXBOW2025</v>
      </c>
      <c r="G1487" s="9" t="e">
        <v>#N/A</v>
      </c>
      <c r="H1487" s="9" t="e">
        <v>#N/A</v>
      </c>
      <c r="I1487" s="9" t="e">
        <v>#N/A</v>
      </c>
      <c r="J1487" s="9" t="e">
        <v>#N/A</v>
      </c>
      <c r="K1487" s="9" t="e">
        <v>#N/A</v>
      </c>
      <c r="L1487" s="9" t="e">
        <v>#N/A</v>
      </c>
      <c r="M1487" s="9" t="e">
        <v>#N/A</v>
      </c>
      <c r="N1487" s="9" t="e">
        <v>#N/A</v>
      </c>
      <c r="O1487" s="9" t="e">
        <v>#N/A</v>
      </c>
      <c r="P1487" s="9" t="e">
        <v>#N/A</v>
      </c>
      <c r="Q1487" s="9" t="e">
        <v>#N/A</v>
      </c>
      <c r="R1487" s="9" t="e">
        <v>#N/A</v>
      </c>
      <c r="S1487" s="9" t="e">
        <v>#N/A</v>
      </c>
      <c r="T1487" s="9" t="e">
        <v>#N/A</v>
      </c>
    </row>
    <row r="1488" spans="1:20" x14ac:dyDescent="0.35">
      <c r="A1488">
        <f t="shared" si="47"/>
        <v>1488</v>
      </c>
      <c r="B1488" s="3" t="s">
        <v>70</v>
      </c>
      <c r="C1488" s="3" t="s">
        <v>75</v>
      </c>
      <c r="D1488" s="3" t="s">
        <v>56</v>
      </c>
      <c r="E1488">
        <v>2026</v>
      </c>
      <c r="F1488" s="3" t="str">
        <f t="shared" si="46"/>
        <v>AElevOXBOW2026</v>
      </c>
      <c r="G1488" s="9" t="e">
        <v>#N/A</v>
      </c>
      <c r="H1488" s="9" t="e">
        <v>#N/A</v>
      </c>
      <c r="I1488" s="9" t="e">
        <v>#N/A</v>
      </c>
      <c r="J1488" s="9" t="e">
        <v>#N/A</v>
      </c>
      <c r="K1488" s="9" t="e">
        <v>#N/A</v>
      </c>
      <c r="L1488" s="9" t="e">
        <v>#N/A</v>
      </c>
      <c r="M1488" s="9" t="e">
        <v>#N/A</v>
      </c>
      <c r="N1488" s="9" t="e">
        <v>#N/A</v>
      </c>
      <c r="O1488" s="9" t="e">
        <v>#N/A</v>
      </c>
      <c r="P1488" s="9" t="e">
        <v>#N/A</v>
      </c>
      <c r="Q1488" s="9" t="e">
        <v>#N/A</v>
      </c>
      <c r="R1488" s="9" t="e">
        <v>#N/A</v>
      </c>
      <c r="S1488" s="9" t="e">
        <v>#N/A</v>
      </c>
      <c r="T1488" s="9" t="e">
        <v>#N/A</v>
      </c>
    </row>
    <row r="1489" spans="1:20" x14ac:dyDescent="0.35">
      <c r="A1489">
        <f t="shared" si="47"/>
        <v>1489</v>
      </c>
      <c r="B1489" s="3" t="s">
        <v>70</v>
      </c>
      <c r="C1489" s="3" t="s">
        <v>75</v>
      </c>
      <c r="D1489" s="3" t="s">
        <v>56</v>
      </c>
      <c r="E1489">
        <v>2027</v>
      </c>
      <c r="F1489" s="3" t="str">
        <f t="shared" si="46"/>
        <v>AElevOXBOW2027</v>
      </c>
      <c r="G1489" s="9" t="e">
        <v>#N/A</v>
      </c>
      <c r="H1489" s="9" t="e">
        <v>#N/A</v>
      </c>
      <c r="I1489" s="9" t="e">
        <v>#N/A</v>
      </c>
      <c r="J1489" s="9" t="e">
        <v>#N/A</v>
      </c>
      <c r="K1489" s="9" t="e">
        <v>#N/A</v>
      </c>
      <c r="L1489" s="9" t="e">
        <v>#N/A</v>
      </c>
      <c r="M1489" s="9" t="e">
        <v>#N/A</v>
      </c>
      <c r="N1489" s="9" t="e">
        <v>#N/A</v>
      </c>
      <c r="O1489" s="9" t="e">
        <v>#N/A</v>
      </c>
      <c r="P1489" s="9" t="e">
        <v>#N/A</v>
      </c>
      <c r="Q1489" s="9" t="e">
        <v>#N/A</v>
      </c>
      <c r="R1489" s="9" t="e">
        <v>#N/A</v>
      </c>
      <c r="S1489" s="9" t="e">
        <v>#N/A</v>
      </c>
      <c r="T1489" s="9" t="e">
        <v>#N/A</v>
      </c>
    </row>
    <row r="1490" spans="1:20" x14ac:dyDescent="0.35">
      <c r="A1490">
        <f t="shared" si="47"/>
        <v>1490</v>
      </c>
      <c r="B1490" s="3" t="s">
        <v>70</v>
      </c>
      <c r="C1490" s="3" t="s">
        <v>75</v>
      </c>
      <c r="D1490" s="3" t="s">
        <v>56</v>
      </c>
      <c r="E1490">
        <v>2028</v>
      </c>
      <c r="F1490" s="3" t="str">
        <f t="shared" si="46"/>
        <v>AElevOXBOW2028</v>
      </c>
      <c r="G1490" s="9" t="e">
        <v>#N/A</v>
      </c>
      <c r="H1490" s="9" t="e">
        <v>#N/A</v>
      </c>
      <c r="I1490" s="9" t="e">
        <v>#N/A</v>
      </c>
      <c r="J1490" s="9" t="e">
        <v>#N/A</v>
      </c>
      <c r="K1490" s="9" t="e">
        <v>#N/A</v>
      </c>
      <c r="L1490" s="9" t="e">
        <v>#N/A</v>
      </c>
      <c r="M1490" s="9" t="e">
        <v>#N/A</v>
      </c>
      <c r="N1490" s="9" t="e">
        <v>#N/A</v>
      </c>
      <c r="O1490" s="9" t="e">
        <v>#N/A</v>
      </c>
      <c r="P1490" s="9" t="e">
        <v>#N/A</v>
      </c>
      <c r="Q1490" s="9" t="e">
        <v>#N/A</v>
      </c>
      <c r="R1490" s="9" t="e">
        <v>#N/A</v>
      </c>
      <c r="S1490" s="9" t="e">
        <v>#N/A</v>
      </c>
      <c r="T1490" s="9" t="e">
        <v>#N/A</v>
      </c>
    </row>
    <row r="1491" spans="1:20" x14ac:dyDescent="0.35">
      <c r="A1491">
        <f t="shared" si="47"/>
        <v>1491</v>
      </c>
      <c r="B1491" s="3" t="s">
        <v>70</v>
      </c>
      <c r="C1491" s="3" t="s">
        <v>75</v>
      </c>
      <c r="D1491" s="3" t="s">
        <v>56</v>
      </c>
      <c r="E1491">
        <v>2029</v>
      </c>
      <c r="F1491" s="3" t="str">
        <f t="shared" si="46"/>
        <v>AElevOXBOW2029</v>
      </c>
      <c r="G1491" s="9" t="e">
        <v>#N/A</v>
      </c>
      <c r="H1491" s="9" t="e">
        <v>#N/A</v>
      </c>
      <c r="I1491" s="9" t="e">
        <v>#N/A</v>
      </c>
      <c r="J1491" s="9" t="e">
        <v>#N/A</v>
      </c>
      <c r="K1491" s="9" t="e">
        <v>#N/A</v>
      </c>
      <c r="L1491" s="9" t="e">
        <v>#N/A</v>
      </c>
      <c r="M1491" s="9" t="e">
        <v>#N/A</v>
      </c>
      <c r="N1491" s="9" t="e">
        <v>#N/A</v>
      </c>
      <c r="O1491" s="9" t="e">
        <v>#N/A</v>
      </c>
      <c r="P1491" s="9" t="e">
        <v>#N/A</v>
      </c>
      <c r="Q1491" s="9" t="e">
        <v>#N/A</v>
      </c>
      <c r="R1491" s="9" t="e">
        <v>#N/A</v>
      </c>
      <c r="S1491" s="9" t="e">
        <v>#N/A</v>
      </c>
      <c r="T1491" s="9" t="e">
        <v>#N/A</v>
      </c>
    </row>
    <row r="1492" spans="1:20" x14ac:dyDescent="0.35">
      <c r="A1492">
        <f t="shared" si="47"/>
        <v>1492</v>
      </c>
      <c r="B1492" s="3" t="s">
        <v>70</v>
      </c>
      <c r="C1492" s="3" t="s">
        <v>75</v>
      </c>
      <c r="D1492" s="3" t="s">
        <v>57</v>
      </c>
      <c r="E1492">
        <v>2020</v>
      </c>
      <c r="F1492" s="3" t="str">
        <f t="shared" si="46"/>
        <v>AElevHELL C2020</v>
      </c>
      <c r="G1492" s="9" t="e">
        <v>#N/A</v>
      </c>
      <c r="H1492" s="9" t="e">
        <v>#N/A</v>
      </c>
      <c r="I1492" s="9" t="e">
        <v>#N/A</v>
      </c>
      <c r="J1492" s="9" t="e">
        <v>#N/A</v>
      </c>
      <c r="K1492" s="9" t="e">
        <v>#N/A</v>
      </c>
      <c r="L1492" s="9" t="e">
        <v>#N/A</v>
      </c>
      <c r="M1492" s="9" t="e">
        <v>#N/A</v>
      </c>
      <c r="N1492" s="9" t="e">
        <v>#N/A</v>
      </c>
      <c r="O1492" s="9" t="e">
        <v>#N/A</v>
      </c>
      <c r="P1492" s="9" t="e">
        <v>#N/A</v>
      </c>
      <c r="Q1492" s="9" t="e">
        <v>#N/A</v>
      </c>
      <c r="R1492" s="9" t="e">
        <v>#N/A</v>
      </c>
      <c r="S1492" s="9" t="e">
        <v>#N/A</v>
      </c>
      <c r="T1492" s="9" t="e">
        <v>#N/A</v>
      </c>
    </row>
    <row r="1493" spans="1:20" x14ac:dyDescent="0.35">
      <c r="A1493">
        <f t="shared" si="47"/>
        <v>1493</v>
      </c>
      <c r="B1493" s="3" t="s">
        <v>70</v>
      </c>
      <c r="C1493" s="3" t="s">
        <v>75</v>
      </c>
      <c r="D1493" s="3" t="s">
        <v>57</v>
      </c>
      <c r="E1493">
        <v>2021</v>
      </c>
      <c r="F1493" s="3" t="str">
        <f t="shared" si="46"/>
        <v>AElevHELL C2021</v>
      </c>
      <c r="G1493" s="9" t="e">
        <v>#N/A</v>
      </c>
      <c r="H1493" s="9" t="e">
        <v>#N/A</v>
      </c>
      <c r="I1493" s="9" t="e">
        <v>#N/A</v>
      </c>
      <c r="J1493" s="9" t="e">
        <v>#N/A</v>
      </c>
      <c r="K1493" s="9" t="e">
        <v>#N/A</v>
      </c>
      <c r="L1493" s="9" t="e">
        <v>#N/A</v>
      </c>
      <c r="M1493" s="9" t="e">
        <v>#N/A</v>
      </c>
      <c r="N1493" s="9" t="e">
        <v>#N/A</v>
      </c>
      <c r="O1493" s="9" t="e">
        <v>#N/A</v>
      </c>
      <c r="P1493" s="9" t="e">
        <v>#N/A</v>
      </c>
      <c r="Q1493" s="9" t="e">
        <v>#N/A</v>
      </c>
      <c r="R1493" s="9" t="e">
        <v>#N/A</v>
      </c>
      <c r="S1493" s="9" t="e">
        <v>#N/A</v>
      </c>
      <c r="T1493" s="9" t="e">
        <v>#N/A</v>
      </c>
    </row>
    <row r="1494" spans="1:20" x14ac:dyDescent="0.35">
      <c r="A1494">
        <f t="shared" si="47"/>
        <v>1494</v>
      </c>
      <c r="B1494" s="3" t="s">
        <v>70</v>
      </c>
      <c r="C1494" s="3" t="s">
        <v>75</v>
      </c>
      <c r="D1494" s="3" t="s">
        <v>57</v>
      </c>
      <c r="E1494">
        <v>2022</v>
      </c>
      <c r="F1494" s="3" t="str">
        <f t="shared" si="46"/>
        <v>AElevHELL C2022</v>
      </c>
      <c r="G1494" s="9" t="e">
        <v>#N/A</v>
      </c>
      <c r="H1494" s="9" t="e">
        <v>#N/A</v>
      </c>
      <c r="I1494" s="9" t="e">
        <v>#N/A</v>
      </c>
      <c r="J1494" s="9" t="e">
        <v>#N/A</v>
      </c>
      <c r="K1494" s="9" t="e">
        <v>#N/A</v>
      </c>
      <c r="L1494" s="9" t="e">
        <v>#N/A</v>
      </c>
      <c r="M1494" s="9" t="e">
        <v>#N/A</v>
      </c>
      <c r="N1494" s="9" t="e">
        <v>#N/A</v>
      </c>
      <c r="O1494" s="9" t="e">
        <v>#N/A</v>
      </c>
      <c r="P1494" s="9" t="e">
        <v>#N/A</v>
      </c>
      <c r="Q1494" s="9" t="e">
        <v>#N/A</v>
      </c>
      <c r="R1494" s="9" t="e">
        <v>#N/A</v>
      </c>
      <c r="S1494" s="9" t="e">
        <v>#N/A</v>
      </c>
      <c r="T1494" s="9" t="e">
        <v>#N/A</v>
      </c>
    </row>
    <row r="1495" spans="1:20" x14ac:dyDescent="0.35">
      <c r="A1495">
        <f t="shared" si="47"/>
        <v>1495</v>
      </c>
      <c r="B1495" s="3" t="s">
        <v>70</v>
      </c>
      <c r="C1495" s="3" t="s">
        <v>75</v>
      </c>
      <c r="D1495" s="3" t="s">
        <v>57</v>
      </c>
      <c r="E1495">
        <v>2023</v>
      </c>
      <c r="F1495" s="3" t="str">
        <f t="shared" si="46"/>
        <v>AElevHELL C2023</v>
      </c>
      <c r="G1495" s="9" t="e">
        <v>#N/A</v>
      </c>
      <c r="H1495" s="9" t="e">
        <v>#N/A</v>
      </c>
      <c r="I1495" s="9" t="e">
        <v>#N/A</v>
      </c>
      <c r="J1495" s="9" t="e">
        <v>#N/A</v>
      </c>
      <c r="K1495" s="9" t="e">
        <v>#N/A</v>
      </c>
      <c r="L1495" s="9" t="e">
        <v>#N/A</v>
      </c>
      <c r="M1495" s="9" t="e">
        <v>#N/A</v>
      </c>
      <c r="N1495" s="9" t="e">
        <v>#N/A</v>
      </c>
      <c r="O1495" s="9" t="e">
        <v>#N/A</v>
      </c>
      <c r="P1495" s="9" t="e">
        <v>#N/A</v>
      </c>
      <c r="Q1495" s="9" t="e">
        <v>#N/A</v>
      </c>
      <c r="R1495" s="9" t="e">
        <v>#N/A</v>
      </c>
      <c r="S1495" s="9" t="e">
        <v>#N/A</v>
      </c>
      <c r="T1495" s="9" t="e">
        <v>#N/A</v>
      </c>
    </row>
    <row r="1496" spans="1:20" x14ac:dyDescent="0.35">
      <c r="A1496">
        <f t="shared" si="47"/>
        <v>1496</v>
      </c>
      <c r="B1496" s="3" t="s">
        <v>70</v>
      </c>
      <c r="C1496" s="3" t="s">
        <v>75</v>
      </c>
      <c r="D1496" s="3" t="s">
        <v>57</v>
      </c>
      <c r="E1496">
        <v>2024</v>
      </c>
      <c r="F1496" s="3" t="str">
        <f t="shared" si="46"/>
        <v>AElevHELL C2024</v>
      </c>
      <c r="G1496" s="9" t="e">
        <v>#N/A</v>
      </c>
      <c r="H1496" s="9" t="e">
        <v>#N/A</v>
      </c>
      <c r="I1496" s="9" t="e">
        <v>#N/A</v>
      </c>
      <c r="J1496" s="9" t="e">
        <v>#N/A</v>
      </c>
      <c r="K1496" s="9" t="e">
        <v>#N/A</v>
      </c>
      <c r="L1496" s="9" t="e">
        <v>#N/A</v>
      </c>
      <c r="M1496" s="9" t="e">
        <v>#N/A</v>
      </c>
      <c r="N1496" s="9" t="e">
        <v>#N/A</v>
      </c>
      <c r="O1496" s="9" t="e">
        <v>#N/A</v>
      </c>
      <c r="P1496" s="9" t="e">
        <v>#N/A</v>
      </c>
      <c r="Q1496" s="9" t="e">
        <v>#N/A</v>
      </c>
      <c r="R1496" s="9" t="e">
        <v>#N/A</v>
      </c>
      <c r="S1496" s="9" t="e">
        <v>#N/A</v>
      </c>
      <c r="T1496" s="9" t="e">
        <v>#N/A</v>
      </c>
    </row>
    <row r="1497" spans="1:20" x14ac:dyDescent="0.35">
      <c r="A1497">
        <f t="shared" si="47"/>
        <v>1497</v>
      </c>
      <c r="B1497" s="3" t="s">
        <v>70</v>
      </c>
      <c r="C1497" s="3" t="s">
        <v>75</v>
      </c>
      <c r="D1497" s="3" t="s">
        <v>57</v>
      </c>
      <c r="E1497">
        <v>2025</v>
      </c>
      <c r="F1497" s="3" t="str">
        <f t="shared" si="46"/>
        <v>AElevHELL C2025</v>
      </c>
      <c r="G1497" s="9" t="e">
        <v>#N/A</v>
      </c>
      <c r="H1497" s="9" t="e">
        <v>#N/A</v>
      </c>
      <c r="I1497" s="9" t="e">
        <v>#N/A</v>
      </c>
      <c r="J1497" s="9" t="e">
        <v>#N/A</v>
      </c>
      <c r="K1497" s="9" t="e">
        <v>#N/A</v>
      </c>
      <c r="L1497" s="9" t="e">
        <v>#N/A</v>
      </c>
      <c r="M1497" s="9" t="e">
        <v>#N/A</v>
      </c>
      <c r="N1497" s="9" t="e">
        <v>#N/A</v>
      </c>
      <c r="O1497" s="9" t="e">
        <v>#N/A</v>
      </c>
      <c r="P1497" s="9" t="e">
        <v>#N/A</v>
      </c>
      <c r="Q1497" s="9" t="e">
        <v>#N/A</v>
      </c>
      <c r="R1497" s="9" t="e">
        <v>#N/A</v>
      </c>
      <c r="S1497" s="9" t="e">
        <v>#N/A</v>
      </c>
      <c r="T1497" s="9" t="e">
        <v>#N/A</v>
      </c>
    </row>
    <row r="1498" spans="1:20" x14ac:dyDescent="0.35">
      <c r="A1498">
        <f t="shared" si="47"/>
        <v>1498</v>
      </c>
      <c r="B1498" s="3" t="s">
        <v>70</v>
      </c>
      <c r="C1498" s="3" t="s">
        <v>75</v>
      </c>
      <c r="D1498" s="3" t="s">
        <v>57</v>
      </c>
      <c r="E1498">
        <v>2026</v>
      </c>
      <c r="F1498" s="3" t="str">
        <f t="shared" si="46"/>
        <v>AElevHELL C2026</v>
      </c>
      <c r="G1498" s="9" t="e">
        <v>#N/A</v>
      </c>
      <c r="H1498" s="9" t="e">
        <v>#N/A</v>
      </c>
      <c r="I1498" s="9" t="e">
        <v>#N/A</v>
      </c>
      <c r="J1498" s="9" t="e">
        <v>#N/A</v>
      </c>
      <c r="K1498" s="9" t="e">
        <v>#N/A</v>
      </c>
      <c r="L1498" s="9" t="e">
        <v>#N/A</v>
      </c>
      <c r="M1498" s="9" t="e">
        <v>#N/A</v>
      </c>
      <c r="N1498" s="9" t="e">
        <v>#N/A</v>
      </c>
      <c r="O1498" s="9" t="e">
        <v>#N/A</v>
      </c>
      <c r="P1498" s="9" t="e">
        <v>#N/A</v>
      </c>
      <c r="Q1498" s="9" t="e">
        <v>#N/A</v>
      </c>
      <c r="R1498" s="9" t="e">
        <v>#N/A</v>
      </c>
      <c r="S1498" s="9" t="e">
        <v>#N/A</v>
      </c>
      <c r="T1498" s="9" t="e">
        <v>#N/A</v>
      </c>
    </row>
    <row r="1499" spans="1:20" x14ac:dyDescent="0.35">
      <c r="A1499">
        <f t="shared" si="47"/>
        <v>1499</v>
      </c>
      <c r="B1499" s="3" t="s">
        <v>70</v>
      </c>
      <c r="C1499" s="3" t="s">
        <v>75</v>
      </c>
      <c r="D1499" s="3" t="s">
        <v>57</v>
      </c>
      <c r="E1499">
        <v>2027</v>
      </c>
      <c r="F1499" s="3" t="str">
        <f t="shared" si="46"/>
        <v>AElevHELL C2027</v>
      </c>
      <c r="G1499" s="9" t="e">
        <v>#N/A</v>
      </c>
      <c r="H1499" s="9" t="e">
        <v>#N/A</v>
      </c>
      <c r="I1499" s="9" t="e">
        <v>#N/A</v>
      </c>
      <c r="J1499" s="9" t="e">
        <v>#N/A</v>
      </c>
      <c r="K1499" s="9" t="e">
        <v>#N/A</v>
      </c>
      <c r="L1499" s="9" t="e">
        <v>#N/A</v>
      </c>
      <c r="M1499" s="9" t="e">
        <v>#N/A</v>
      </c>
      <c r="N1499" s="9" t="e">
        <v>#N/A</v>
      </c>
      <c r="O1499" s="9" t="e">
        <v>#N/A</v>
      </c>
      <c r="P1499" s="9" t="e">
        <v>#N/A</v>
      </c>
      <c r="Q1499" s="9" t="e">
        <v>#N/A</v>
      </c>
      <c r="R1499" s="9" t="e">
        <v>#N/A</v>
      </c>
      <c r="S1499" s="9" t="e">
        <v>#N/A</v>
      </c>
      <c r="T1499" s="9" t="e">
        <v>#N/A</v>
      </c>
    </row>
    <row r="1500" spans="1:20" x14ac:dyDescent="0.35">
      <c r="A1500">
        <f t="shared" si="47"/>
        <v>1500</v>
      </c>
      <c r="B1500" s="3" t="s">
        <v>70</v>
      </c>
      <c r="C1500" s="3" t="s">
        <v>75</v>
      </c>
      <c r="D1500" s="3" t="s">
        <v>57</v>
      </c>
      <c r="E1500">
        <v>2028</v>
      </c>
      <c r="F1500" s="3" t="str">
        <f t="shared" si="46"/>
        <v>AElevHELL C2028</v>
      </c>
      <c r="G1500" s="9" t="e">
        <v>#N/A</v>
      </c>
      <c r="H1500" s="9" t="e">
        <v>#N/A</v>
      </c>
      <c r="I1500" s="9" t="e">
        <v>#N/A</v>
      </c>
      <c r="J1500" s="9" t="e">
        <v>#N/A</v>
      </c>
      <c r="K1500" s="9" t="e">
        <v>#N/A</v>
      </c>
      <c r="L1500" s="9" t="e">
        <v>#N/A</v>
      </c>
      <c r="M1500" s="9" t="e">
        <v>#N/A</v>
      </c>
      <c r="N1500" s="9" t="e">
        <v>#N/A</v>
      </c>
      <c r="O1500" s="9" t="e">
        <v>#N/A</v>
      </c>
      <c r="P1500" s="9" t="e">
        <v>#N/A</v>
      </c>
      <c r="Q1500" s="9" t="e">
        <v>#N/A</v>
      </c>
      <c r="R1500" s="9" t="e">
        <v>#N/A</v>
      </c>
      <c r="S1500" s="9" t="e">
        <v>#N/A</v>
      </c>
      <c r="T1500" s="9" t="e">
        <v>#N/A</v>
      </c>
    </row>
    <row r="1501" spans="1:20" x14ac:dyDescent="0.35">
      <c r="A1501">
        <f t="shared" si="47"/>
        <v>1501</v>
      </c>
      <c r="B1501" s="3" t="s">
        <v>70</v>
      </c>
      <c r="C1501" s="3" t="s">
        <v>75</v>
      </c>
      <c r="D1501" s="3" t="s">
        <v>57</v>
      </c>
      <c r="E1501">
        <v>2029</v>
      </c>
      <c r="F1501" s="3" t="str">
        <f t="shared" si="46"/>
        <v>AElevHELL C2029</v>
      </c>
      <c r="G1501" s="9" t="e">
        <v>#N/A</v>
      </c>
      <c r="H1501" s="9" t="e">
        <v>#N/A</v>
      </c>
      <c r="I1501" s="9" t="e">
        <v>#N/A</v>
      </c>
      <c r="J1501" s="9" t="e">
        <v>#N/A</v>
      </c>
      <c r="K1501" s="9" t="e">
        <v>#N/A</v>
      </c>
      <c r="L1501" s="9" t="e">
        <v>#N/A</v>
      </c>
      <c r="M1501" s="9" t="e">
        <v>#N/A</v>
      </c>
      <c r="N1501" s="9" t="e">
        <v>#N/A</v>
      </c>
      <c r="O1501" s="9" t="e">
        <v>#N/A</v>
      </c>
      <c r="P1501" s="9" t="e">
        <v>#N/A</v>
      </c>
      <c r="Q1501" s="9" t="e">
        <v>#N/A</v>
      </c>
      <c r="R1501" s="9" t="e">
        <v>#N/A</v>
      </c>
      <c r="S1501" s="9" t="e">
        <v>#N/A</v>
      </c>
      <c r="T1501" s="9" t="e">
        <v>#N/A</v>
      </c>
    </row>
    <row r="1502" spans="1:20" x14ac:dyDescent="0.35">
      <c r="A1502">
        <f t="shared" si="47"/>
        <v>1502</v>
      </c>
      <c r="B1502" s="3" t="s">
        <v>70</v>
      </c>
      <c r="C1502" s="3" t="s">
        <v>75</v>
      </c>
      <c r="D1502" s="3" t="s">
        <v>58</v>
      </c>
      <c r="E1502">
        <v>2020</v>
      </c>
      <c r="F1502" s="3" t="str">
        <f t="shared" si="46"/>
        <v>AElevDWRSHK2020</v>
      </c>
      <c r="G1502" s="9">
        <v>1522.8</v>
      </c>
      <c r="H1502" s="9">
        <v>1545.1</v>
      </c>
      <c r="I1502" s="9">
        <v>1552.5</v>
      </c>
      <c r="J1502" s="9">
        <v>1544.1</v>
      </c>
      <c r="K1502" s="9">
        <v>1533.7</v>
      </c>
      <c r="L1502" s="9">
        <v>1538</v>
      </c>
      <c r="M1502" s="9">
        <v>1537.7</v>
      </c>
      <c r="N1502" s="9">
        <v>1518.9</v>
      </c>
      <c r="O1502" s="9">
        <v>1576.3</v>
      </c>
      <c r="P1502" s="9">
        <v>1594</v>
      </c>
      <c r="Q1502" s="9">
        <v>1566.6</v>
      </c>
      <c r="R1502" s="9">
        <v>1549.5</v>
      </c>
      <c r="S1502" s="9">
        <v>1535</v>
      </c>
      <c r="T1502" s="9">
        <v>1519</v>
      </c>
    </row>
    <row r="1503" spans="1:20" x14ac:dyDescent="0.35">
      <c r="A1503">
        <f t="shared" si="47"/>
        <v>1503</v>
      </c>
      <c r="B1503" s="3" t="s">
        <v>70</v>
      </c>
      <c r="C1503" s="3" t="s">
        <v>75</v>
      </c>
      <c r="D1503" s="3" t="s">
        <v>58</v>
      </c>
      <c r="E1503">
        <v>2021</v>
      </c>
      <c r="F1503" s="3" t="str">
        <f t="shared" si="46"/>
        <v>AElevDWRSHK2021</v>
      </c>
      <c r="G1503" s="9">
        <v>1524.8</v>
      </c>
      <c r="H1503" s="9">
        <v>1548.3</v>
      </c>
      <c r="I1503" s="9">
        <v>1558.2</v>
      </c>
      <c r="J1503" s="9">
        <v>1530.2</v>
      </c>
      <c r="K1503" s="9">
        <v>1519.3</v>
      </c>
      <c r="L1503" s="9">
        <v>1530.3</v>
      </c>
      <c r="M1503" s="9">
        <v>1550.1</v>
      </c>
      <c r="N1503" s="9">
        <v>1586.5</v>
      </c>
      <c r="O1503" s="9">
        <v>1600</v>
      </c>
      <c r="P1503" s="9">
        <v>1600</v>
      </c>
      <c r="Q1503" s="9">
        <v>1572.1</v>
      </c>
      <c r="R1503" s="9">
        <v>1554</v>
      </c>
      <c r="S1503" s="9">
        <v>1535</v>
      </c>
      <c r="T1503" s="9">
        <v>1519</v>
      </c>
    </row>
    <row r="1504" spans="1:20" x14ac:dyDescent="0.35">
      <c r="A1504">
        <f t="shared" si="47"/>
        <v>1504</v>
      </c>
      <c r="B1504" s="3" t="s">
        <v>70</v>
      </c>
      <c r="C1504" s="3" t="s">
        <v>75</v>
      </c>
      <c r="D1504" s="3" t="s">
        <v>58</v>
      </c>
      <c r="E1504">
        <v>2022</v>
      </c>
      <c r="F1504" s="3" t="str">
        <f t="shared" si="46"/>
        <v>AElevDWRSHK2022</v>
      </c>
      <c r="G1504" s="9">
        <v>1516.5</v>
      </c>
      <c r="H1504" s="9">
        <v>1525.1</v>
      </c>
      <c r="I1504" s="9">
        <v>1536.5</v>
      </c>
      <c r="J1504" s="9">
        <v>1548.4</v>
      </c>
      <c r="K1504" s="9">
        <v>1552.3</v>
      </c>
      <c r="L1504" s="9">
        <v>1566.2</v>
      </c>
      <c r="M1504" s="9">
        <v>1581.9</v>
      </c>
      <c r="N1504" s="9">
        <v>1589.8</v>
      </c>
      <c r="O1504" s="9">
        <v>1600</v>
      </c>
      <c r="P1504" s="9">
        <v>1600</v>
      </c>
      <c r="Q1504" s="9">
        <v>1568.7</v>
      </c>
      <c r="R1504" s="9">
        <v>1549.9</v>
      </c>
      <c r="S1504" s="9">
        <v>1535</v>
      </c>
      <c r="T1504" s="9">
        <v>1519</v>
      </c>
    </row>
    <row r="1505" spans="1:20" x14ac:dyDescent="0.35">
      <c r="A1505">
        <f t="shared" si="47"/>
        <v>1505</v>
      </c>
      <c r="B1505" s="3" t="s">
        <v>70</v>
      </c>
      <c r="C1505" s="3" t="s">
        <v>75</v>
      </c>
      <c r="D1505" s="3" t="s">
        <v>58</v>
      </c>
      <c r="E1505">
        <v>2023</v>
      </c>
      <c r="F1505" s="3" t="str">
        <f t="shared" si="46"/>
        <v>AElevDWRSHK2023</v>
      </c>
      <c r="G1505" s="9">
        <v>1518.5</v>
      </c>
      <c r="H1505" s="9">
        <v>1519.5</v>
      </c>
      <c r="I1505" s="9">
        <v>1518.9</v>
      </c>
      <c r="J1505" s="9">
        <v>1525.4</v>
      </c>
      <c r="K1505" s="9">
        <v>1536</v>
      </c>
      <c r="L1505" s="9">
        <v>1561.4</v>
      </c>
      <c r="M1505" s="9">
        <v>1577.7</v>
      </c>
      <c r="N1505" s="9">
        <v>1592.9</v>
      </c>
      <c r="O1505" s="9">
        <v>1600</v>
      </c>
      <c r="P1505" s="9">
        <v>1600</v>
      </c>
      <c r="Q1505" s="9">
        <v>1569.5</v>
      </c>
      <c r="R1505" s="9">
        <v>1550.8</v>
      </c>
      <c r="S1505" s="9">
        <v>1535</v>
      </c>
      <c r="T1505" s="9">
        <v>1519</v>
      </c>
    </row>
    <row r="1506" spans="1:20" x14ac:dyDescent="0.35">
      <c r="A1506">
        <f t="shared" si="47"/>
        <v>1506</v>
      </c>
      <c r="B1506" s="3" t="s">
        <v>70</v>
      </c>
      <c r="C1506" s="3" t="s">
        <v>75</v>
      </c>
      <c r="D1506" s="3" t="s">
        <v>58</v>
      </c>
      <c r="E1506">
        <v>2024</v>
      </c>
      <c r="F1506" s="3" t="str">
        <f t="shared" si="46"/>
        <v>AElevDWRSHK2024</v>
      </c>
      <c r="G1506" s="9">
        <v>1518.7</v>
      </c>
      <c r="H1506" s="9">
        <v>1531.9</v>
      </c>
      <c r="I1506" s="9">
        <v>1543.8</v>
      </c>
      <c r="J1506" s="9">
        <v>1542.7</v>
      </c>
      <c r="K1506" s="9">
        <v>1552.3</v>
      </c>
      <c r="L1506" s="9">
        <v>1574.4</v>
      </c>
      <c r="M1506" s="9">
        <v>1592.7</v>
      </c>
      <c r="N1506" s="9">
        <v>1598.4</v>
      </c>
      <c r="O1506" s="9">
        <v>1600</v>
      </c>
      <c r="P1506" s="9">
        <v>1600</v>
      </c>
      <c r="Q1506" s="9">
        <v>1568.9</v>
      </c>
      <c r="R1506" s="9">
        <v>1550.6</v>
      </c>
      <c r="S1506" s="9">
        <v>1535</v>
      </c>
      <c r="T1506" s="9">
        <v>1519</v>
      </c>
    </row>
    <row r="1507" spans="1:20" x14ac:dyDescent="0.35">
      <c r="A1507">
        <f t="shared" si="47"/>
        <v>1507</v>
      </c>
      <c r="B1507" s="3" t="s">
        <v>70</v>
      </c>
      <c r="C1507" s="3" t="s">
        <v>75</v>
      </c>
      <c r="D1507" s="3" t="s">
        <v>58</v>
      </c>
      <c r="E1507">
        <v>2025</v>
      </c>
      <c r="F1507" s="3" t="str">
        <f t="shared" si="46"/>
        <v>AElevDWRSHK2025</v>
      </c>
      <c r="G1507" s="9">
        <v>1516</v>
      </c>
      <c r="H1507" s="9">
        <v>1518.2</v>
      </c>
      <c r="I1507" s="9">
        <v>1517.8</v>
      </c>
      <c r="J1507" s="9">
        <v>1515.5</v>
      </c>
      <c r="K1507" s="9">
        <v>1510.8</v>
      </c>
      <c r="L1507" s="9">
        <v>1516.6</v>
      </c>
      <c r="M1507" s="9">
        <v>1544</v>
      </c>
      <c r="N1507" s="9">
        <v>1570.7</v>
      </c>
      <c r="O1507" s="9">
        <v>1596.9</v>
      </c>
      <c r="P1507" s="9">
        <v>1600</v>
      </c>
      <c r="Q1507" s="9">
        <v>1569.7</v>
      </c>
      <c r="R1507" s="9">
        <v>1550.7</v>
      </c>
      <c r="S1507" s="9">
        <v>1535</v>
      </c>
      <c r="T1507" s="9">
        <v>1519</v>
      </c>
    </row>
    <row r="1508" spans="1:20" x14ac:dyDescent="0.35">
      <c r="A1508">
        <f t="shared" si="47"/>
        <v>1508</v>
      </c>
      <c r="B1508" s="3" t="s">
        <v>70</v>
      </c>
      <c r="C1508" s="3" t="s">
        <v>75</v>
      </c>
      <c r="D1508" s="3" t="s">
        <v>58</v>
      </c>
      <c r="E1508">
        <v>2026</v>
      </c>
      <c r="F1508" s="3" t="str">
        <f t="shared" si="46"/>
        <v>AElevDWRSHK2026</v>
      </c>
      <c r="G1508" s="9">
        <v>1519</v>
      </c>
      <c r="H1508" s="9">
        <v>1535.9</v>
      </c>
      <c r="I1508" s="9">
        <v>1543.7</v>
      </c>
      <c r="J1508" s="9">
        <v>1548.6</v>
      </c>
      <c r="K1508" s="9">
        <v>1555.7</v>
      </c>
      <c r="L1508" s="9">
        <v>1574.6</v>
      </c>
      <c r="M1508" s="9">
        <v>1562.8</v>
      </c>
      <c r="N1508" s="9">
        <v>1559.4</v>
      </c>
      <c r="O1508" s="9">
        <v>1593.1</v>
      </c>
      <c r="P1508" s="9">
        <v>1600</v>
      </c>
      <c r="Q1508" s="9">
        <v>1569.7</v>
      </c>
      <c r="R1508" s="9">
        <v>1551.3</v>
      </c>
      <c r="S1508" s="9">
        <v>1535</v>
      </c>
      <c r="T1508" s="9">
        <v>1519</v>
      </c>
    </row>
    <row r="1509" spans="1:20" x14ac:dyDescent="0.35">
      <c r="A1509">
        <f t="shared" si="47"/>
        <v>1509</v>
      </c>
      <c r="B1509" s="3" t="s">
        <v>70</v>
      </c>
      <c r="C1509" s="3" t="s">
        <v>75</v>
      </c>
      <c r="D1509" s="3" t="s">
        <v>58</v>
      </c>
      <c r="E1509">
        <v>2027</v>
      </c>
      <c r="F1509" s="3" t="str">
        <f t="shared" si="46"/>
        <v>AElevDWRSHK2027</v>
      </c>
      <c r="G1509" s="9">
        <v>1519.3</v>
      </c>
      <c r="H1509" s="9">
        <v>1539.9</v>
      </c>
      <c r="I1509" s="9">
        <v>1558.2</v>
      </c>
      <c r="J1509" s="9">
        <v>1526.2</v>
      </c>
      <c r="K1509" s="9">
        <v>1532.1</v>
      </c>
      <c r="L1509" s="9">
        <v>1547.1</v>
      </c>
      <c r="M1509" s="9">
        <v>1548.1</v>
      </c>
      <c r="N1509" s="9">
        <v>1558.5</v>
      </c>
      <c r="O1509" s="9">
        <v>1598.8</v>
      </c>
      <c r="P1509" s="9">
        <v>1600</v>
      </c>
      <c r="Q1509" s="9">
        <v>1572.7</v>
      </c>
      <c r="R1509" s="9">
        <v>1556.5</v>
      </c>
      <c r="S1509" s="9">
        <v>1535</v>
      </c>
      <c r="T1509" s="9">
        <v>1519</v>
      </c>
    </row>
    <row r="1510" spans="1:20" x14ac:dyDescent="0.35">
      <c r="A1510">
        <f t="shared" si="47"/>
        <v>1510</v>
      </c>
      <c r="B1510" s="3" t="s">
        <v>70</v>
      </c>
      <c r="C1510" s="3" t="s">
        <v>75</v>
      </c>
      <c r="D1510" s="3" t="s">
        <v>58</v>
      </c>
      <c r="E1510">
        <v>2028</v>
      </c>
      <c r="F1510" s="3" t="str">
        <f t="shared" si="46"/>
        <v>AElevDWRSHK2028</v>
      </c>
      <c r="G1510" s="9">
        <v>1519.2</v>
      </c>
      <c r="H1510" s="9">
        <v>1522.8</v>
      </c>
      <c r="I1510" s="9">
        <v>1540.1</v>
      </c>
      <c r="J1510" s="9">
        <v>1541.2</v>
      </c>
      <c r="K1510" s="9">
        <v>1524.6</v>
      </c>
      <c r="L1510" s="9">
        <v>1525.1</v>
      </c>
      <c r="M1510" s="9">
        <v>1527.2</v>
      </c>
      <c r="N1510" s="9">
        <v>1553.5</v>
      </c>
      <c r="O1510" s="9">
        <v>1596.3</v>
      </c>
      <c r="P1510" s="9">
        <v>1600</v>
      </c>
      <c r="Q1510" s="9">
        <v>1570.8</v>
      </c>
      <c r="R1510" s="9">
        <v>1551.8</v>
      </c>
      <c r="S1510" s="9">
        <v>1535</v>
      </c>
      <c r="T1510" s="9">
        <v>1519</v>
      </c>
    </row>
    <row r="1511" spans="1:20" x14ac:dyDescent="0.35">
      <c r="A1511">
        <f t="shared" si="47"/>
        <v>1511</v>
      </c>
      <c r="B1511" s="3" t="s">
        <v>70</v>
      </c>
      <c r="C1511" s="3" t="s">
        <v>75</v>
      </c>
      <c r="D1511" s="3" t="s">
        <v>58</v>
      </c>
      <c r="E1511">
        <v>2029</v>
      </c>
      <c r="F1511" s="3" t="str">
        <f t="shared" si="46"/>
        <v>AElevDWRSHK2029</v>
      </c>
      <c r="G1511" s="9">
        <v>1529.7</v>
      </c>
      <c r="H1511" s="9">
        <v>1533.9</v>
      </c>
      <c r="I1511" s="9">
        <v>1534.4</v>
      </c>
      <c r="J1511" s="9">
        <v>1509</v>
      </c>
      <c r="K1511" s="9">
        <v>1491.6</v>
      </c>
      <c r="L1511" s="9">
        <v>1445</v>
      </c>
      <c r="M1511" s="9">
        <v>1450.4</v>
      </c>
      <c r="N1511" s="9">
        <v>1487.3</v>
      </c>
      <c r="O1511" s="9">
        <v>1577.7</v>
      </c>
      <c r="P1511" s="9">
        <v>1600</v>
      </c>
      <c r="Q1511" s="9">
        <v>1577.8</v>
      </c>
      <c r="R1511" s="9">
        <v>1558.8</v>
      </c>
      <c r="S1511" s="9">
        <v>1535</v>
      </c>
      <c r="T1511" s="9">
        <v>1519</v>
      </c>
    </row>
    <row r="1512" spans="1:20" x14ac:dyDescent="0.35">
      <c r="A1512">
        <f t="shared" si="47"/>
        <v>1512</v>
      </c>
      <c r="B1512" s="3" t="s">
        <v>70</v>
      </c>
      <c r="C1512" s="3" t="s">
        <v>75</v>
      </c>
      <c r="D1512" s="3" t="s">
        <v>59</v>
      </c>
      <c r="E1512">
        <v>2020</v>
      </c>
      <c r="F1512" s="3" t="str">
        <f t="shared" si="46"/>
        <v>AElevLR.GRN2020</v>
      </c>
      <c r="G1512" s="9">
        <v>733</v>
      </c>
      <c r="H1512" s="9">
        <v>738</v>
      </c>
      <c r="I1512" s="9">
        <v>738</v>
      </c>
      <c r="J1512" s="9">
        <v>738</v>
      </c>
      <c r="K1512" s="9">
        <v>738</v>
      </c>
      <c r="L1512" s="9">
        <v>738</v>
      </c>
      <c r="M1512" s="9">
        <v>733</v>
      </c>
      <c r="N1512" s="9">
        <v>733</v>
      </c>
      <c r="O1512" s="9">
        <v>733</v>
      </c>
      <c r="P1512" s="9">
        <v>733</v>
      </c>
      <c r="Q1512" s="9">
        <v>733</v>
      </c>
      <c r="R1512" s="9">
        <v>733</v>
      </c>
      <c r="S1512" s="9">
        <v>733</v>
      </c>
      <c r="T1512" s="9">
        <v>733</v>
      </c>
    </row>
    <row r="1513" spans="1:20" x14ac:dyDescent="0.35">
      <c r="A1513">
        <f t="shared" si="47"/>
        <v>1513</v>
      </c>
      <c r="B1513" s="3" t="s">
        <v>70</v>
      </c>
      <c r="C1513" s="3" t="s">
        <v>75</v>
      </c>
      <c r="D1513" s="3" t="s">
        <v>59</v>
      </c>
      <c r="E1513">
        <v>2021</v>
      </c>
      <c r="F1513" s="3" t="str">
        <f t="shared" si="46"/>
        <v>AElevLR.GRN2021</v>
      </c>
      <c r="G1513" s="9">
        <v>733</v>
      </c>
      <c r="H1513" s="9">
        <v>738</v>
      </c>
      <c r="I1513" s="9">
        <v>738</v>
      </c>
      <c r="J1513" s="9">
        <v>738</v>
      </c>
      <c r="K1513" s="9">
        <v>738</v>
      </c>
      <c r="L1513" s="9">
        <v>738</v>
      </c>
      <c r="M1513" s="9">
        <v>733</v>
      </c>
      <c r="N1513" s="9">
        <v>733</v>
      </c>
      <c r="O1513" s="9">
        <v>733</v>
      </c>
      <c r="P1513" s="9">
        <v>733</v>
      </c>
      <c r="Q1513" s="9">
        <v>733</v>
      </c>
      <c r="R1513" s="9">
        <v>733</v>
      </c>
      <c r="S1513" s="9">
        <v>733</v>
      </c>
      <c r="T1513" s="9">
        <v>733</v>
      </c>
    </row>
    <row r="1514" spans="1:20" x14ac:dyDescent="0.35">
      <c r="A1514">
        <f t="shared" si="47"/>
        <v>1514</v>
      </c>
      <c r="B1514" s="3" t="s">
        <v>70</v>
      </c>
      <c r="C1514" s="3" t="s">
        <v>75</v>
      </c>
      <c r="D1514" s="3" t="s">
        <v>59</v>
      </c>
      <c r="E1514">
        <v>2022</v>
      </c>
      <c r="F1514" s="3" t="str">
        <f t="shared" si="46"/>
        <v>AElevLR.GRN2022</v>
      </c>
      <c r="G1514" s="9">
        <v>733</v>
      </c>
      <c r="H1514" s="9">
        <v>738</v>
      </c>
      <c r="I1514" s="9">
        <v>738</v>
      </c>
      <c r="J1514" s="9">
        <v>738</v>
      </c>
      <c r="K1514" s="9">
        <v>738</v>
      </c>
      <c r="L1514" s="9">
        <v>738</v>
      </c>
      <c r="M1514" s="9">
        <v>733</v>
      </c>
      <c r="N1514" s="9">
        <v>733</v>
      </c>
      <c r="O1514" s="9">
        <v>733</v>
      </c>
      <c r="P1514" s="9">
        <v>733</v>
      </c>
      <c r="Q1514" s="9">
        <v>733</v>
      </c>
      <c r="R1514" s="9">
        <v>733</v>
      </c>
      <c r="S1514" s="9">
        <v>733</v>
      </c>
      <c r="T1514" s="9">
        <v>733</v>
      </c>
    </row>
    <row r="1515" spans="1:20" x14ac:dyDescent="0.35">
      <c r="A1515">
        <f t="shared" si="47"/>
        <v>1515</v>
      </c>
      <c r="B1515" s="3" t="s">
        <v>70</v>
      </c>
      <c r="C1515" s="3" t="s">
        <v>75</v>
      </c>
      <c r="D1515" s="3" t="s">
        <v>59</v>
      </c>
      <c r="E1515">
        <v>2023</v>
      </c>
      <c r="F1515" s="3" t="str">
        <f t="shared" si="46"/>
        <v>AElevLR.GRN2023</v>
      </c>
      <c r="G1515" s="9">
        <v>733</v>
      </c>
      <c r="H1515" s="9">
        <v>738</v>
      </c>
      <c r="I1515" s="9">
        <v>738</v>
      </c>
      <c r="J1515" s="9">
        <v>738</v>
      </c>
      <c r="K1515" s="9">
        <v>738</v>
      </c>
      <c r="L1515" s="9">
        <v>738</v>
      </c>
      <c r="M1515" s="9">
        <v>733</v>
      </c>
      <c r="N1515" s="9">
        <v>733</v>
      </c>
      <c r="O1515" s="9">
        <v>733</v>
      </c>
      <c r="P1515" s="9">
        <v>733</v>
      </c>
      <c r="Q1515" s="9">
        <v>733</v>
      </c>
      <c r="R1515" s="9">
        <v>733</v>
      </c>
      <c r="S1515" s="9">
        <v>733</v>
      </c>
      <c r="T1515" s="9">
        <v>733</v>
      </c>
    </row>
    <row r="1516" spans="1:20" x14ac:dyDescent="0.35">
      <c r="A1516">
        <f t="shared" si="47"/>
        <v>1516</v>
      </c>
      <c r="B1516" s="3" t="s">
        <v>70</v>
      </c>
      <c r="C1516" s="3" t="s">
        <v>75</v>
      </c>
      <c r="D1516" s="3" t="s">
        <v>59</v>
      </c>
      <c r="E1516">
        <v>2024</v>
      </c>
      <c r="F1516" s="3" t="str">
        <f t="shared" si="46"/>
        <v>AElevLR.GRN2024</v>
      </c>
      <c r="G1516" s="9">
        <v>733</v>
      </c>
      <c r="H1516" s="9">
        <v>738</v>
      </c>
      <c r="I1516" s="9">
        <v>738</v>
      </c>
      <c r="J1516" s="9">
        <v>738</v>
      </c>
      <c r="K1516" s="9">
        <v>738</v>
      </c>
      <c r="L1516" s="9">
        <v>738</v>
      </c>
      <c r="M1516" s="9">
        <v>733</v>
      </c>
      <c r="N1516" s="9">
        <v>733</v>
      </c>
      <c r="O1516" s="9">
        <v>733</v>
      </c>
      <c r="P1516" s="9">
        <v>733</v>
      </c>
      <c r="Q1516" s="9">
        <v>733</v>
      </c>
      <c r="R1516" s="9">
        <v>733</v>
      </c>
      <c r="S1516" s="9">
        <v>733</v>
      </c>
      <c r="T1516" s="9">
        <v>733</v>
      </c>
    </row>
    <row r="1517" spans="1:20" x14ac:dyDescent="0.35">
      <c r="A1517">
        <f t="shared" si="47"/>
        <v>1517</v>
      </c>
      <c r="B1517" s="3" t="s">
        <v>70</v>
      </c>
      <c r="C1517" s="3" t="s">
        <v>75</v>
      </c>
      <c r="D1517" s="3" t="s">
        <v>59</v>
      </c>
      <c r="E1517">
        <v>2025</v>
      </c>
      <c r="F1517" s="3" t="str">
        <f t="shared" si="46"/>
        <v>AElevLR.GRN2025</v>
      </c>
      <c r="G1517" s="9">
        <v>733</v>
      </c>
      <c r="H1517" s="9">
        <v>738</v>
      </c>
      <c r="I1517" s="9">
        <v>738</v>
      </c>
      <c r="J1517" s="9">
        <v>738</v>
      </c>
      <c r="K1517" s="9">
        <v>738</v>
      </c>
      <c r="L1517" s="9">
        <v>738</v>
      </c>
      <c r="M1517" s="9">
        <v>733</v>
      </c>
      <c r="N1517" s="9">
        <v>733</v>
      </c>
      <c r="O1517" s="9">
        <v>733</v>
      </c>
      <c r="P1517" s="9">
        <v>733</v>
      </c>
      <c r="Q1517" s="9">
        <v>733</v>
      </c>
      <c r="R1517" s="9">
        <v>733</v>
      </c>
      <c r="S1517" s="9">
        <v>733</v>
      </c>
      <c r="T1517" s="9">
        <v>733</v>
      </c>
    </row>
    <row r="1518" spans="1:20" x14ac:dyDescent="0.35">
      <c r="A1518">
        <f t="shared" si="47"/>
        <v>1518</v>
      </c>
      <c r="B1518" s="3" t="s">
        <v>70</v>
      </c>
      <c r="C1518" s="3" t="s">
        <v>75</v>
      </c>
      <c r="D1518" s="3" t="s">
        <v>59</v>
      </c>
      <c r="E1518">
        <v>2026</v>
      </c>
      <c r="F1518" s="3" t="str">
        <f t="shared" si="46"/>
        <v>AElevLR.GRN2026</v>
      </c>
      <c r="G1518" s="9">
        <v>733</v>
      </c>
      <c r="H1518" s="9">
        <v>738</v>
      </c>
      <c r="I1518" s="9">
        <v>738</v>
      </c>
      <c r="J1518" s="9">
        <v>738</v>
      </c>
      <c r="K1518" s="9">
        <v>738</v>
      </c>
      <c r="L1518" s="9">
        <v>738</v>
      </c>
      <c r="M1518" s="9">
        <v>733</v>
      </c>
      <c r="N1518" s="9">
        <v>733</v>
      </c>
      <c r="O1518" s="9">
        <v>733</v>
      </c>
      <c r="P1518" s="9">
        <v>733</v>
      </c>
      <c r="Q1518" s="9">
        <v>733</v>
      </c>
      <c r="R1518" s="9">
        <v>733</v>
      </c>
      <c r="S1518" s="9">
        <v>733</v>
      </c>
      <c r="T1518" s="9">
        <v>733</v>
      </c>
    </row>
    <row r="1519" spans="1:20" x14ac:dyDescent="0.35">
      <c r="A1519">
        <f t="shared" si="47"/>
        <v>1519</v>
      </c>
      <c r="B1519" s="3" t="s">
        <v>70</v>
      </c>
      <c r="C1519" s="3" t="s">
        <v>75</v>
      </c>
      <c r="D1519" s="3" t="s">
        <v>59</v>
      </c>
      <c r="E1519">
        <v>2027</v>
      </c>
      <c r="F1519" s="3" t="str">
        <f t="shared" si="46"/>
        <v>AElevLR.GRN2027</v>
      </c>
      <c r="G1519" s="9">
        <v>733</v>
      </c>
      <c r="H1519" s="9">
        <v>738</v>
      </c>
      <c r="I1519" s="9">
        <v>738</v>
      </c>
      <c r="J1519" s="9">
        <v>738</v>
      </c>
      <c r="K1519" s="9">
        <v>738</v>
      </c>
      <c r="L1519" s="9">
        <v>738</v>
      </c>
      <c r="M1519" s="9">
        <v>733</v>
      </c>
      <c r="N1519" s="9">
        <v>733</v>
      </c>
      <c r="O1519" s="9">
        <v>733</v>
      </c>
      <c r="P1519" s="9">
        <v>733</v>
      </c>
      <c r="Q1519" s="9">
        <v>733</v>
      </c>
      <c r="R1519" s="9">
        <v>733</v>
      </c>
      <c r="S1519" s="9">
        <v>733</v>
      </c>
      <c r="T1519" s="9">
        <v>733</v>
      </c>
    </row>
    <row r="1520" spans="1:20" x14ac:dyDescent="0.35">
      <c r="A1520">
        <f t="shared" si="47"/>
        <v>1520</v>
      </c>
      <c r="B1520" s="3" t="s">
        <v>70</v>
      </c>
      <c r="C1520" s="3" t="s">
        <v>75</v>
      </c>
      <c r="D1520" s="3" t="s">
        <v>59</v>
      </c>
      <c r="E1520">
        <v>2028</v>
      </c>
      <c r="F1520" s="3" t="str">
        <f t="shared" si="46"/>
        <v>AElevLR.GRN2028</v>
      </c>
      <c r="G1520" s="9">
        <v>733</v>
      </c>
      <c r="H1520" s="9">
        <v>738</v>
      </c>
      <c r="I1520" s="9">
        <v>738</v>
      </c>
      <c r="J1520" s="9">
        <v>738</v>
      </c>
      <c r="K1520" s="9">
        <v>738</v>
      </c>
      <c r="L1520" s="9">
        <v>738</v>
      </c>
      <c r="M1520" s="9">
        <v>733</v>
      </c>
      <c r="N1520" s="9">
        <v>733</v>
      </c>
      <c r="O1520" s="9">
        <v>733</v>
      </c>
      <c r="P1520" s="9">
        <v>733</v>
      </c>
      <c r="Q1520" s="9">
        <v>733</v>
      </c>
      <c r="R1520" s="9">
        <v>733</v>
      </c>
      <c r="S1520" s="9">
        <v>733</v>
      </c>
      <c r="T1520" s="9">
        <v>733</v>
      </c>
    </row>
    <row r="1521" spans="1:20" x14ac:dyDescent="0.35">
      <c r="A1521">
        <f t="shared" si="47"/>
        <v>1521</v>
      </c>
      <c r="B1521" s="3" t="s">
        <v>70</v>
      </c>
      <c r="C1521" s="3" t="s">
        <v>75</v>
      </c>
      <c r="D1521" s="3" t="s">
        <v>59</v>
      </c>
      <c r="E1521">
        <v>2029</v>
      </c>
      <c r="F1521" s="3" t="str">
        <f t="shared" si="46"/>
        <v>AElevLR.GRN2029</v>
      </c>
      <c r="G1521" s="9">
        <v>733</v>
      </c>
      <c r="H1521" s="9">
        <v>738</v>
      </c>
      <c r="I1521" s="9">
        <v>738</v>
      </c>
      <c r="J1521" s="9">
        <v>738</v>
      </c>
      <c r="K1521" s="9">
        <v>738</v>
      </c>
      <c r="L1521" s="9">
        <v>738</v>
      </c>
      <c r="M1521" s="9">
        <v>733</v>
      </c>
      <c r="N1521" s="9">
        <v>733</v>
      </c>
      <c r="O1521" s="9">
        <v>733</v>
      </c>
      <c r="P1521" s="9">
        <v>733</v>
      </c>
      <c r="Q1521" s="9">
        <v>733</v>
      </c>
      <c r="R1521" s="9">
        <v>733</v>
      </c>
      <c r="S1521" s="9">
        <v>733</v>
      </c>
      <c r="T1521" s="9">
        <v>733</v>
      </c>
    </row>
    <row r="1522" spans="1:20" x14ac:dyDescent="0.35">
      <c r="A1522">
        <f t="shared" si="47"/>
        <v>1522</v>
      </c>
      <c r="B1522" s="3" t="s">
        <v>70</v>
      </c>
      <c r="C1522" s="3" t="s">
        <v>75</v>
      </c>
      <c r="D1522" s="3" t="s">
        <v>60</v>
      </c>
      <c r="E1522">
        <v>2020</v>
      </c>
      <c r="F1522" s="3" t="str">
        <f t="shared" si="46"/>
        <v>AElevL GOOS2020</v>
      </c>
      <c r="G1522" s="9">
        <v>638</v>
      </c>
      <c r="H1522" s="9">
        <v>638</v>
      </c>
      <c r="I1522" s="9">
        <v>638</v>
      </c>
      <c r="J1522" s="9">
        <v>638</v>
      </c>
      <c r="K1522" s="9">
        <v>638</v>
      </c>
      <c r="L1522" s="9">
        <v>638</v>
      </c>
      <c r="M1522" s="9">
        <v>633</v>
      </c>
      <c r="N1522" s="9">
        <v>633</v>
      </c>
      <c r="O1522" s="9">
        <v>633</v>
      </c>
      <c r="P1522" s="9">
        <v>633</v>
      </c>
      <c r="Q1522" s="9">
        <v>633</v>
      </c>
      <c r="R1522" s="9">
        <v>633</v>
      </c>
      <c r="S1522" s="9">
        <v>633</v>
      </c>
      <c r="T1522" s="9">
        <v>638</v>
      </c>
    </row>
    <row r="1523" spans="1:20" x14ac:dyDescent="0.35">
      <c r="A1523">
        <f t="shared" si="47"/>
        <v>1523</v>
      </c>
      <c r="B1523" s="3" t="s">
        <v>70</v>
      </c>
      <c r="C1523" s="3" t="s">
        <v>75</v>
      </c>
      <c r="D1523" s="3" t="s">
        <v>60</v>
      </c>
      <c r="E1523">
        <v>2021</v>
      </c>
      <c r="F1523" s="3" t="str">
        <f t="shared" si="46"/>
        <v>AElevL GOOS2021</v>
      </c>
      <c r="G1523" s="9">
        <v>638</v>
      </c>
      <c r="H1523" s="9">
        <v>638</v>
      </c>
      <c r="I1523" s="9">
        <v>638</v>
      </c>
      <c r="J1523" s="9">
        <v>638</v>
      </c>
      <c r="K1523" s="9">
        <v>638</v>
      </c>
      <c r="L1523" s="9">
        <v>638</v>
      </c>
      <c r="M1523" s="9">
        <v>633</v>
      </c>
      <c r="N1523" s="9">
        <v>633</v>
      </c>
      <c r="O1523" s="9">
        <v>633</v>
      </c>
      <c r="P1523" s="9">
        <v>633</v>
      </c>
      <c r="Q1523" s="9">
        <v>633</v>
      </c>
      <c r="R1523" s="9">
        <v>633</v>
      </c>
      <c r="S1523" s="9">
        <v>633</v>
      </c>
      <c r="T1523" s="9">
        <v>638</v>
      </c>
    </row>
    <row r="1524" spans="1:20" x14ac:dyDescent="0.35">
      <c r="A1524">
        <f t="shared" si="47"/>
        <v>1524</v>
      </c>
      <c r="B1524" s="3" t="s">
        <v>70</v>
      </c>
      <c r="C1524" s="3" t="s">
        <v>75</v>
      </c>
      <c r="D1524" s="3" t="s">
        <v>60</v>
      </c>
      <c r="E1524">
        <v>2022</v>
      </c>
      <c r="F1524" s="3" t="str">
        <f t="shared" si="46"/>
        <v>AElevL GOOS2022</v>
      </c>
      <c r="G1524" s="9">
        <v>638</v>
      </c>
      <c r="H1524" s="9">
        <v>638</v>
      </c>
      <c r="I1524" s="9">
        <v>638</v>
      </c>
      <c r="J1524" s="9">
        <v>638</v>
      </c>
      <c r="K1524" s="9">
        <v>638</v>
      </c>
      <c r="L1524" s="9">
        <v>638</v>
      </c>
      <c r="M1524" s="9">
        <v>633</v>
      </c>
      <c r="N1524" s="9">
        <v>633</v>
      </c>
      <c r="O1524" s="9">
        <v>633</v>
      </c>
      <c r="P1524" s="9">
        <v>633</v>
      </c>
      <c r="Q1524" s="9">
        <v>633</v>
      </c>
      <c r="R1524" s="9">
        <v>633</v>
      </c>
      <c r="S1524" s="9">
        <v>633</v>
      </c>
      <c r="T1524" s="9">
        <v>638</v>
      </c>
    </row>
    <row r="1525" spans="1:20" x14ac:dyDescent="0.35">
      <c r="A1525">
        <f t="shared" si="47"/>
        <v>1525</v>
      </c>
      <c r="B1525" s="3" t="s">
        <v>70</v>
      </c>
      <c r="C1525" s="3" t="s">
        <v>75</v>
      </c>
      <c r="D1525" s="3" t="s">
        <v>60</v>
      </c>
      <c r="E1525">
        <v>2023</v>
      </c>
      <c r="F1525" s="3" t="str">
        <f t="shared" si="46"/>
        <v>AElevL GOOS2023</v>
      </c>
      <c r="G1525" s="9">
        <v>638</v>
      </c>
      <c r="H1525" s="9">
        <v>638</v>
      </c>
      <c r="I1525" s="9">
        <v>638</v>
      </c>
      <c r="J1525" s="9">
        <v>638</v>
      </c>
      <c r="K1525" s="9">
        <v>638</v>
      </c>
      <c r="L1525" s="9">
        <v>638</v>
      </c>
      <c r="M1525" s="9">
        <v>633</v>
      </c>
      <c r="N1525" s="9">
        <v>633</v>
      </c>
      <c r="O1525" s="9">
        <v>633</v>
      </c>
      <c r="P1525" s="9">
        <v>633</v>
      </c>
      <c r="Q1525" s="9">
        <v>633</v>
      </c>
      <c r="R1525" s="9">
        <v>633</v>
      </c>
      <c r="S1525" s="9">
        <v>633</v>
      </c>
      <c r="T1525" s="9">
        <v>638</v>
      </c>
    </row>
    <row r="1526" spans="1:20" x14ac:dyDescent="0.35">
      <c r="A1526">
        <f t="shared" si="47"/>
        <v>1526</v>
      </c>
      <c r="B1526" s="3" t="s">
        <v>70</v>
      </c>
      <c r="C1526" s="3" t="s">
        <v>75</v>
      </c>
      <c r="D1526" s="3" t="s">
        <v>60</v>
      </c>
      <c r="E1526">
        <v>2024</v>
      </c>
      <c r="F1526" s="3" t="str">
        <f t="shared" si="46"/>
        <v>AElevL GOOS2024</v>
      </c>
      <c r="G1526" s="9">
        <v>638</v>
      </c>
      <c r="H1526" s="9">
        <v>638</v>
      </c>
      <c r="I1526" s="9">
        <v>638</v>
      </c>
      <c r="J1526" s="9">
        <v>638</v>
      </c>
      <c r="K1526" s="9">
        <v>638</v>
      </c>
      <c r="L1526" s="9">
        <v>638</v>
      </c>
      <c r="M1526" s="9">
        <v>633</v>
      </c>
      <c r="N1526" s="9">
        <v>633</v>
      </c>
      <c r="O1526" s="9">
        <v>633</v>
      </c>
      <c r="P1526" s="9">
        <v>633</v>
      </c>
      <c r="Q1526" s="9">
        <v>633</v>
      </c>
      <c r="R1526" s="9">
        <v>633</v>
      </c>
      <c r="S1526" s="9">
        <v>633</v>
      </c>
      <c r="T1526" s="9">
        <v>638</v>
      </c>
    </row>
    <row r="1527" spans="1:20" x14ac:dyDescent="0.35">
      <c r="A1527">
        <f t="shared" si="47"/>
        <v>1527</v>
      </c>
      <c r="B1527" s="3" t="s">
        <v>70</v>
      </c>
      <c r="C1527" s="3" t="s">
        <v>75</v>
      </c>
      <c r="D1527" s="3" t="s">
        <v>60</v>
      </c>
      <c r="E1527">
        <v>2025</v>
      </c>
      <c r="F1527" s="3" t="str">
        <f t="shared" si="46"/>
        <v>AElevL GOOS2025</v>
      </c>
      <c r="G1527" s="9">
        <v>638</v>
      </c>
      <c r="H1527" s="9">
        <v>638</v>
      </c>
      <c r="I1527" s="9">
        <v>638</v>
      </c>
      <c r="J1527" s="9">
        <v>638</v>
      </c>
      <c r="K1527" s="9">
        <v>638</v>
      </c>
      <c r="L1527" s="9">
        <v>638</v>
      </c>
      <c r="M1527" s="9">
        <v>633</v>
      </c>
      <c r="N1527" s="9">
        <v>633</v>
      </c>
      <c r="O1527" s="9">
        <v>633</v>
      </c>
      <c r="P1527" s="9">
        <v>633</v>
      </c>
      <c r="Q1527" s="9">
        <v>633</v>
      </c>
      <c r="R1527" s="9">
        <v>633</v>
      </c>
      <c r="S1527" s="9">
        <v>633</v>
      </c>
      <c r="T1527" s="9">
        <v>638</v>
      </c>
    </row>
    <row r="1528" spans="1:20" x14ac:dyDescent="0.35">
      <c r="A1528">
        <f t="shared" si="47"/>
        <v>1528</v>
      </c>
      <c r="B1528" s="3" t="s">
        <v>70</v>
      </c>
      <c r="C1528" s="3" t="s">
        <v>75</v>
      </c>
      <c r="D1528" s="3" t="s">
        <v>60</v>
      </c>
      <c r="E1528">
        <v>2026</v>
      </c>
      <c r="F1528" s="3" t="str">
        <f t="shared" si="46"/>
        <v>AElevL GOOS2026</v>
      </c>
      <c r="G1528" s="9">
        <v>638</v>
      </c>
      <c r="H1528" s="9">
        <v>638</v>
      </c>
      <c r="I1528" s="9">
        <v>638</v>
      </c>
      <c r="J1528" s="9">
        <v>638</v>
      </c>
      <c r="K1528" s="9">
        <v>638</v>
      </c>
      <c r="L1528" s="9">
        <v>638</v>
      </c>
      <c r="M1528" s="9">
        <v>633</v>
      </c>
      <c r="N1528" s="9">
        <v>633</v>
      </c>
      <c r="O1528" s="9">
        <v>633</v>
      </c>
      <c r="P1528" s="9">
        <v>633</v>
      </c>
      <c r="Q1528" s="9">
        <v>633</v>
      </c>
      <c r="R1528" s="9">
        <v>633</v>
      </c>
      <c r="S1528" s="9">
        <v>633</v>
      </c>
      <c r="T1528" s="9">
        <v>638</v>
      </c>
    </row>
    <row r="1529" spans="1:20" x14ac:dyDescent="0.35">
      <c r="A1529">
        <f t="shared" si="47"/>
        <v>1529</v>
      </c>
      <c r="B1529" s="3" t="s">
        <v>70</v>
      </c>
      <c r="C1529" s="3" t="s">
        <v>75</v>
      </c>
      <c r="D1529" s="3" t="s">
        <v>60</v>
      </c>
      <c r="E1529">
        <v>2027</v>
      </c>
      <c r="F1529" s="3" t="str">
        <f t="shared" si="46"/>
        <v>AElevL GOOS2027</v>
      </c>
      <c r="G1529" s="9">
        <v>638</v>
      </c>
      <c r="H1529" s="9">
        <v>638</v>
      </c>
      <c r="I1529" s="9">
        <v>638</v>
      </c>
      <c r="J1529" s="9">
        <v>638</v>
      </c>
      <c r="K1529" s="9">
        <v>638</v>
      </c>
      <c r="L1529" s="9">
        <v>638</v>
      </c>
      <c r="M1529" s="9">
        <v>633</v>
      </c>
      <c r="N1529" s="9">
        <v>633</v>
      </c>
      <c r="O1529" s="9">
        <v>633</v>
      </c>
      <c r="P1529" s="9">
        <v>633</v>
      </c>
      <c r="Q1529" s="9">
        <v>633</v>
      </c>
      <c r="R1529" s="9">
        <v>633</v>
      </c>
      <c r="S1529" s="9">
        <v>633</v>
      </c>
      <c r="T1529" s="9">
        <v>638</v>
      </c>
    </row>
    <row r="1530" spans="1:20" x14ac:dyDescent="0.35">
      <c r="A1530">
        <f t="shared" si="47"/>
        <v>1530</v>
      </c>
      <c r="B1530" s="3" t="s">
        <v>70</v>
      </c>
      <c r="C1530" s="3" t="s">
        <v>75</v>
      </c>
      <c r="D1530" s="3" t="s">
        <v>60</v>
      </c>
      <c r="E1530">
        <v>2028</v>
      </c>
      <c r="F1530" s="3" t="str">
        <f t="shared" si="46"/>
        <v>AElevL GOOS2028</v>
      </c>
      <c r="G1530" s="9">
        <v>638</v>
      </c>
      <c r="H1530" s="9">
        <v>638</v>
      </c>
      <c r="I1530" s="9">
        <v>638</v>
      </c>
      <c r="J1530" s="9">
        <v>638</v>
      </c>
      <c r="K1530" s="9">
        <v>638</v>
      </c>
      <c r="L1530" s="9">
        <v>638</v>
      </c>
      <c r="M1530" s="9">
        <v>633</v>
      </c>
      <c r="N1530" s="9">
        <v>633</v>
      </c>
      <c r="O1530" s="9">
        <v>633</v>
      </c>
      <c r="P1530" s="9">
        <v>633</v>
      </c>
      <c r="Q1530" s="9">
        <v>633</v>
      </c>
      <c r="R1530" s="9">
        <v>633</v>
      </c>
      <c r="S1530" s="9">
        <v>633</v>
      </c>
      <c r="T1530" s="9">
        <v>638</v>
      </c>
    </row>
    <row r="1531" spans="1:20" x14ac:dyDescent="0.35">
      <c r="A1531">
        <f t="shared" si="47"/>
        <v>1531</v>
      </c>
      <c r="B1531" s="3" t="s">
        <v>70</v>
      </c>
      <c r="C1531" s="3" t="s">
        <v>75</v>
      </c>
      <c r="D1531" s="3" t="s">
        <v>60</v>
      </c>
      <c r="E1531">
        <v>2029</v>
      </c>
      <c r="F1531" s="3" t="str">
        <f t="shared" si="46"/>
        <v>AElevL GOOS2029</v>
      </c>
      <c r="G1531" s="9">
        <v>638</v>
      </c>
      <c r="H1531" s="9">
        <v>638</v>
      </c>
      <c r="I1531" s="9">
        <v>638</v>
      </c>
      <c r="J1531" s="9">
        <v>638</v>
      </c>
      <c r="K1531" s="9">
        <v>638</v>
      </c>
      <c r="L1531" s="9">
        <v>638</v>
      </c>
      <c r="M1531" s="9">
        <v>633</v>
      </c>
      <c r="N1531" s="9">
        <v>633</v>
      </c>
      <c r="O1531" s="9">
        <v>633</v>
      </c>
      <c r="P1531" s="9">
        <v>633</v>
      </c>
      <c r="Q1531" s="9">
        <v>633</v>
      </c>
      <c r="R1531" s="9">
        <v>633</v>
      </c>
      <c r="S1531" s="9">
        <v>633</v>
      </c>
      <c r="T1531" s="9">
        <v>638</v>
      </c>
    </row>
    <row r="1532" spans="1:20" x14ac:dyDescent="0.35">
      <c r="A1532">
        <f t="shared" si="47"/>
        <v>1532</v>
      </c>
      <c r="B1532" s="3" t="s">
        <v>70</v>
      </c>
      <c r="C1532" s="3" t="s">
        <v>75</v>
      </c>
      <c r="D1532" s="3" t="s">
        <v>61</v>
      </c>
      <c r="E1532">
        <v>2020</v>
      </c>
      <c r="F1532" s="3" t="str">
        <f t="shared" si="46"/>
        <v>AElevLR MON2020</v>
      </c>
      <c r="G1532" s="9">
        <v>540</v>
      </c>
      <c r="H1532" s="9">
        <v>540</v>
      </c>
      <c r="I1532" s="9">
        <v>540</v>
      </c>
      <c r="J1532" s="9">
        <v>540</v>
      </c>
      <c r="K1532" s="9">
        <v>540</v>
      </c>
      <c r="L1532" s="9">
        <v>540</v>
      </c>
      <c r="M1532" s="9">
        <v>537</v>
      </c>
      <c r="N1532" s="9">
        <v>537</v>
      </c>
      <c r="O1532" s="9">
        <v>537</v>
      </c>
      <c r="P1532" s="9">
        <v>537</v>
      </c>
      <c r="Q1532" s="9">
        <v>537</v>
      </c>
      <c r="R1532" s="9">
        <v>537</v>
      </c>
      <c r="S1532" s="9">
        <v>537</v>
      </c>
      <c r="T1532" s="9">
        <v>540</v>
      </c>
    </row>
    <row r="1533" spans="1:20" x14ac:dyDescent="0.35">
      <c r="A1533">
        <f t="shared" si="47"/>
        <v>1533</v>
      </c>
      <c r="B1533" s="3" t="s">
        <v>70</v>
      </c>
      <c r="C1533" s="3" t="s">
        <v>75</v>
      </c>
      <c r="D1533" s="3" t="s">
        <v>61</v>
      </c>
      <c r="E1533">
        <v>2021</v>
      </c>
      <c r="F1533" s="3" t="str">
        <f t="shared" si="46"/>
        <v>AElevLR MON2021</v>
      </c>
      <c r="G1533" s="9">
        <v>540</v>
      </c>
      <c r="H1533" s="9">
        <v>540</v>
      </c>
      <c r="I1533" s="9">
        <v>540</v>
      </c>
      <c r="J1533" s="9">
        <v>540</v>
      </c>
      <c r="K1533" s="9">
        <v>540</v>
      </c>
      <c r="L1533" s="9">
        <v>540</v>
      </c>
      <c r="M1533" s="9">
        <v>537</v>
      </c>
      <c r="N1533" s="9">
        <v>537</v>
      </c>
      <c r="O1533" s="9">
        <v>537</v>
      </c>
      <c r="P1533" s="9">
        <v>537</v>
      </c>
      <c r="Q1533" s="9">
        <v>537</v>
      </c>
      <c r="R1533" s="9">
        <v>537</v>
      </c>
      <c r="S1533" s="9">
        <v>537</v>
      </c>
      <c r="T1533" s="9">
        <v>540</v>
      </c>
    </row>
    <row r="1534" spans="1:20" x14ac:dyDescent="0.35">
      <c r="A1534">
        <f t="shared" si="47"/>
        <v>1534</v>
      </c>
      <c r="B1534" s="3" t="s">
        <v>70</v>
      </c>
      <c r="C1534" s="3" t="s">
        <v>75</v>
      </c>
      <c r="D1534" s="3" t="s">
        <v>61</v>
      </c>
      <c r="E1534">
        <v>2022</v>
      </c>
      <c r="F1534" s="3" t="str">
        <f t="shared" si="46"/>
        <v>AElevLR MON2022</v>
      </c>
      <c r="G1534" s="9">
        <v>540</v>
      </c>
      <c r="H1534" s="9">
        <v>540</v>
      </c>
      <c r="I1534" s="9">
        <v>540</v>
      </c>
      <c r="J1534" s="9">
        <v>540</v>
      </c>
      <c r="K1534" s="9">
        <v>540</v>
      </c>
      <c r="L1534" s="9">
        <v>540</v>
      </c>
      <c r="M1534" s="9">
        <v>537</v>
      </c>
      <c r="N1534" s="9">
        <v>537</v>
      </c>
      <c r="O1534" s="9">
        <v>537</v>
      </c>
      <c r="P1534" s="9">
        <v>537</v>
      </c>
      <c r="Q1534" s="9">
        <v>537</v>
      </c>
      <c r="R1534" s="9">
        <v>537</v>
      </c>
      <c r="S1534" s="9">
        <v>537</v>
      </c>
      <c r="T1534" s="9">
        <v>540</v>
      </c>
    </row>
    <row r="1535" spans="1:20" x14ac:dyDescent="0.35">
      <c r="A1535">
        <f t="shared" si="47"/>
        <v>1535</v>
      </c>
      <c r="B1535" s="3" t="s">
        <v>70</v>
      </c>
      <c r="C1535" s="3" t="s">
        <v>75</v>
      </c>
      <c r="D1535" s="3" t="s">
        <v>61</v>
      </c>
      <c r="E1535">
        <v>2023</v>
      </c>
      <c r="F1535" s="3" t="str">
        <f t="shared" si="46"/>
        <v>AElevLR MON2023</v>
      </c>
      <c r="G1535" s="9">
        <v>540</v>
      </c>
      <c r="H1535" s="9">
        <v>540</v>
      </c>
      <c r="I1535" s="9">
        <v>540</v>
      </c>
      <c r="J1535" s="9">
        <v>540</v>
      </c>
      <c r="K1535" s="9">
        <v>540</v>
      </c>
      <c r="L1535" s="9">
        <v>540</v>
      </c>
      <c r="M1535" s="9">
        <v>537</v>
      </c>
      <c r="N1535" s="9">
        <v>537</v>
      </c>
      <c r="O1535" s="9">
        <v>537</v>
      </c>
      <c r="P1535" s="9">
        <v>537</v>
      </c>
      <c r="Q1535" s="9">
        <v>537</v>
      </c>
      <c r="R1535" s="9">
        <v>537</v>
      </c>
      <c r="S1535" s="9">
        <v>537</v>
      </c>
      <c r="T1535" s="9">
        <v>540</v>
      </c>
    </row>
    <row r="1536" spans="1:20" x14ac:dyDescent="0.35">
      <c r="A1536">
        <f t="shared" si="47"/>
        <v>1536</v>
      </c>
      <c r="B1536" s="3" t="s">
        <v>70</v>
      </c>
      <c r="C1536" s="3" t="s">
        <v>75</v>
      </c>
      <c r="D1536" s="3" t="s">
        <v>61</v>
      </c>
      <c r="E1536">
        <v>2024</v>
      </c>
      <c r="F1536" s="3" t="str">
        <f t="shared" si="46"/>
        <v>AElevLR MON2024</v>
      </c>
      <c r="G1536" s="9">
        <v>540</v>
      </c>
      <c r="H1536" s="9">
        <v>540</v>
      </c>
      <c r="I1536" s="9">
        <v>540</v>
      </c>
      <c r="J1536" s="9">
        <v>540</v>
      </c>
      <c r="K1536" s="9">
        <v>540</v>
      </c>
      <c r="L1536" s="9">
        <v>540</v>
      </c>
      <c r="M1536" s="9">
        <v>537</v>
      </c>
      <c r="N1536" s="9">
        <v>537</v>
      </c>
      <c r="O1536" s="9">
        <v>537</v>
      </c>
      <c r="P1536" s="9">
        <v>537</v>
      </c>
      <c r="Q1536" s="9">
        <v>537</v>
      </c>
      <c r="R1536" s="9">
        <v>537</v>
      </c>
      <c r="S1536" s="9">
        <v>537</v>
      </c>
      <c r="T1536" s="9">
        <v>540</v>
      </c>
    </row>
    <row r="1537" spans="1:20" x14ac:dyDescent="0.35">
      <c r="A1537">
        <f t="shared" si="47"/>
        <v>1537</v>
      </c>
      <c r="B1537" s="3" t="s">
        <v>70</v>
      </c>
      <c r="C1537" s="3" t="s">
        <v>75</v>
      </c>
      <c r="D1537" s="3" t="s">
        <v>61</v>
      </c>
      <c r="E1537">
        <v>2025</v>
      </c>
      <c r="F1537" s="3" t="str">
        <f t="shared" si="46"/>
        <v>AElevLR MON2025</v>
      </c>
      <c r="G1537" s="9">
        <v>540</v>
      </c>
      <c r="H1537" s="9">
        <v>540</v>
      </c>
      <c r="I1537" s="9">
        <v>540</v>
      </c>
      <c r="J1537" s="9">
        <v>540</v>
      </c>
      <c r="K1537" s="9">
        <v>540</v>
      </c>
      <c r="L1537" s="9">
        <v>540</v>
      </c>
      <c r="M1537" s="9">
        <v>537</v>
      </c>
      <c r="N1537" s="9">
        <v>537</v>
      </c>
      <c r="O1537" s="9">
        <v>537</v>
      </c>
      <c r="P1537" s="9">
        <v>537</v>
      </c>
      <c r="Q1537" s="9">
        <v>537</v>
      </c>
      <c r="R1537" s="9">
        <v>537</v>
      </c>
      <c r="S1537" s="9">
        <v>537</v>
      </c>
      <c r="T1537" s="9">
        <v>540</v>
      </c>
    </row>
    <row r="1538" spans="1:20" x14ac:dyDescent="0.35">
      <c r="A1538">
        <f t="shared" si="47"/>
        <v>1538</v>
      </c>
      <c r="B1538" s="3" t="s">
        <v>70</v>
      </c>
      <c r="C1538" s="3" t="s">
        <v>75</v>
      </c>
      <c r="D1538" s="3" t="s">
        <v>61</v>
      </c>
      <c r="E1538">
        <v>2026</v>
      </c>
      <c r="F1538" s="3" t="str">
        <f t="shared" ref="F1538:F1601" si="48">_xlfn.CONCAT(B1538,C1538,D1538,E1538)</f>
        <v>AElevLR MON2026</v>
      </c>
      <c r="G1538" s="9">
        <v>540</v>
      </c>
      <c r="H1538" s="9">
        <v>540</v>
      </c>
      <c r="I1538" s="9">
        <v>540</v>
      </c>
      <c r="J1538" s="9">
        <v>540</v>
      </c>
      <c r="K1538" s="9">
        <v>540</v>
      </c>
      <c r="L1538" s="9">
        <v>540</v>
      </c>
      <c r="M1538" s="9">
        <v>537</v>
      </c>
      <c r="N1538" s="9">
        <v>537</v>
      </c>
      <c r="O1538" s="9">
        <v>537</v>
      </c>
      <c r="P1538" s="9">
        <v>537</v>
      </c>
      <c r="Q1538" s="9">
        <v>537</v>
      </c>
      <c r="R1538" s="9">
        <v>537</v>
      </c>
      <c r="S1538" s="9">
        <v>537</v>
      </c>
      <c r="T1538" s="9">
        <v>540</v>
      </c>
    </row>
    <row r="1539" spans="1:20" x14ac:dyDescent="0.35">
      <c r="A1539">
        <f t="shared" ref="A1539:A1602" si="49">A1538+1</f>
        <v>1539</v>
      </c>
      <c r="B1539" s="3" t="s">
        <v>70</v>
      </c>
      <c r="C1539" s="3" t="s">
        <v>75</v>
      </c>
      <c r="D1539" s="3" t="s">
        <v>61</v>
      </c>
      <c r="E1539">
        <v>2027</v>
      </c>
      <c r="F1539" s="3" t="str">
        <f t="shared" si="48"/>
        <v>AElevLR MON2027</v>
      </c>
      <c r="G1539" s="9">
        <v>540</v>
      </c>
      <c r="H1539" s="9">
        <v>540</v>
      </c>
      <c r="I1539" s="9">
        <v>540</v>
      </c>
      <c r="J1539" s="9">
        <v>540</v>
      </c>
      <c r="K1539" s="9">
        <v>540</v>
      </c>
      <c r="L1539" s="9">
        <v>540</v>
      </c>
      <c r="M1539" s="9">
        <v>537</v>
      </c>
      <c r="N1539" s="9">
        <v>537</v>
      </c>
      <c r="O1539" s="9">
        <v>537</v>
      </c>
      <c r="P1539" s="9">
        <v>537</v>
      </c>
      <c r="Q1539" s="9">
        <v>537</v>
      </c>
      <c r="R1539" s="9">
        <v>537</v>
      </c>
      <c r="S1539" s="9">
        <v>537</v>
      </c>
      <c r="T1539" s="9">
        <v>540</v>
      </c>
    </row>
    <row r="1540" spans="1:20" x14ac:dyDescent="0.35">
      <c r="A1540">
        <f t="shared" si="49"/>
        <v>1540</v>
      </c>
      <c r="B1540" s="3" t="s">
        <v>70</v>
      </c>
      <c r="C1540" s="3" t="s">
        <v>75</v>
      </c>
      <c r="D1540" s="3" t="s">
        <v>61</v>
      </c>
      <c r="E1540">
        <v>2028</v>
      </c>
      <c r="F1540" s="3" t="str">
        <f t="shared" si="48"/>
        <v>AElevLR MON2028</v>
      </c>
      <c r="G1540" s="9">
        <v>540</v>
      </c>
      <c r="H1540" s="9">
        <v>540</v>
      </c>
      <c r="I1540" s="9">
        <v>540</v>
      </c>
      <c r="J1540" s="9">
        <v>540</v>
      </c>
      <c r="K1540" s="9">
        <v>540</v>
      </c>
      <c r="L1540" s="9">
        <v>540</v>
      </c>
      <c r="M1540" s="9">
        <v>537</v>
      </c>
      <c r="N1540" s="9">
        <v>537</v>
      </c>
      <c r="O1540" s="9">
        <v>537</v>
      </c>
      <c r="P1540" s="9">
        <v>537</v>
      </c>
      <c r="Q1540" s="9">
        <v>537</v>
      </c>
      <c r="R1540" s="9">
        <v>537</v>
      </c>
      <c r="S1540" s="9">
        <v>537</v>
      </c>
      <c r="T1540" s="9">
        <v>540</v>
      </c>
    </row>
    <row r="1541" spans="1:20" x14ac:dyDescent="0.35">
      <c r="A1541">
        <f t="shared" si="49"/>
        <v>1541</v>
      </c>
      <c r="B1541" s="3" t="s">
        <v>70</v>
      </c>
      <c r="C1541" s="3" t="s">
        <v>75</v>
      </c>
      <c r="D1541" s="3" t="s">
        <v>61</v>
      </c>
      <c r="E1541">
        <v>2029</v>
      </c>
      <c r="F1541" s="3" t="str">
        <f t="shared" si="48"/>
        <v>AElevLR MON2029</v>
      </c>
      <c r="G1541" s="9">
        <v>540</v>
      </c>
      <c r="H1541" s="9">
        <v>540</v>
      </c>
      <c r="I1541" s="9">
        <v>540</v>
      </c>
      <c r="J1541" s="9">
        <v>540</v>
      </c>
      <c r="K1541" s="9">
        <v>540</v>
      </c>
      <c r="L1541" s="9">
        <v>540</v>
      </c>
      <c r="M1541" s="9">
        <v>537</v>
      </c>
      <c r="N1541" s="9">
        <v>537</v>
      </c>
      <c r="O1541" s="9">
        <v>537</v>
      </c>
      <c r="P1541" s="9">
        <v>537</v>
      </c>
      <c r="Q1541" s="9">
        <v>537</v>
      </c>
      <c r="R1541" s="9">
        <v>537</v>
      </c>
      <c r="S1541" s="9">
        <v>537</v>
      </c>
      <c r="T1541" s="9">
        <v>540</v>
      </c>
    </row>
    <row r="1542" spans="1:20" x14ac:dyDescent="0.35">
      <c r="A1542">
        <f t="shared" si="49"/>
        <v>1542</v>
      </c>
      <c r="B1542" s="3" t="s">
        <v>70</v>
      </c>
      <c r="C1542" s="3" t="s">
        <v>75</v>
      </c>
      <c r="D1542" s="3" t="s">
        <v>62</v>
      </c>
      <c r="E1542">
        <v>2020</v>
      </c>
      <c r="F1542" s="3" t="str">
        <f t="shared" si="48"/>
        <v>AElevICE H2020</v>
      </c>
      <c r="G1542" s="9">
        <v>440</v>
      </c>
      <c r="H1542" s="9">
        <v>440</v>
      </c>
      <c r="I1542" s="9">
        <v>440</v>
      </c>
      <c r="J1542" s="9">
        <v>440</v>
      </c>
      <c r="K1542" s="9">
        <v>440</v>
      </c>
      <c r="L1542" s="9">
        <v>440</v>
      </c>
      <c r="M1542" s="9">
        <v>437</v>
      </c>
      <c r="N1542" s="9">
        <v>437</v>
      </c>
      <c r="O1542" s="9">
        <v>437</v>
      </c>
      <c r="P1542" s="9">
        <v>437</v>
      </c>
      <c r="Q1542" s="9">
        <v>437</v>
      </c>
      <c r="R1542" s="9">
        <v>437</v>
      </c>
      <c r="S1542" s="9">
        <v>437</v>
      </c>
      <c r="T1542" s="9">
        <v>440</v>
      </c>
    </row>
    <row r="1543" spans="1:20" x14ac:dyDescent="0.35">
      <c r="A1543">
        <f t="shared" si="49"/>
        <v>1543</v>
      </c>
      <c r="B1543" s="3" t="s">
        <v>70</v>
      </c>
      <c r="C1543" s="3" t="s">
        <v>75</v>
      </c>
      <c r="D1543" s="3" t="s">
        <v>62</v>
      </c>
      <c r="E1543">
        <v>2021</v>
      </c>
      <c r="F1543" s="3" t="str">
        <f t="shared" si="48"/>
        <v>AElevICE H2021</v>
      </c>
      <c r="G1543" s="9">
        <v>440</v>
      </c>
      <c r="H1543" s="9">
        <v>440</v>
      </c>
      <c r="I1543" s="9">
        <v>440</v>
      </c>
      <c r="J1543" s="9">
        <v>440</v>
      </c>
      <c r="K1543" s="9">
        <v>440</v>
      </c>
      <c r="L1543" s="9">
        <v>440</v>
      </c>
      <c r="M1543" s="9">
        <v>437</v>
      </c>
      <c r="N1543" s="9">
        <v>437</v>
      </c>
      <c r="O1543" s="9">
        <v>437</v>
      </c>
      <c r="P1543" s="9">
        <v>437</v>
      </c>
      <c r="Q1543" s="9">
        <v>437</v>
      </c>
      <c r="R1543" s="9">
        <v>437</v>
      </c>
      <c r="S1543" s="9">
        <v>437</v>
      </c>
      <c r="T1543" s="9">
        <v>440</v>
      </c>
    </row>
    <row r="1544" spans="1:20" x14ac:dyDescent="0.35">
      <c r="A1544">
        <f t="shared" si="49"/>
        <v>1544</v>
      </c>
      <c r="B1544" s="3" t="s">
        <v>70</v>
      </c>
      <c r="C1544" s="3" t="s">
        <v>75</v>
      </c>
      <c r="D1544" s="3" t="s">
        <v>62</v>
      </c>
      <c r="E1544">
        <v>2022</v>
      </c>
      <c r="F1544" s="3" t="str">
        <f t="shared" si="48"/>
        <v>AElevICE H2022</v>
      </c>
      <c r="G1544" s="9">
        <v>440</v>
      </c>
      <c r="H1544" s="9">
        <v>440</v>
      </c>
      <c r="I1544" s="9">
        <v>440</v>
      </c>
      <c r="J1544" s="9">
        <v>440</v>
      </c>
      <c r="K1544" s="9">
        <v>440</v>
      </c>
      <c r="L1544" s="9">
        <v>440</v>
      </c>
      <c r="M1544" s="9">
        <v>437</v>
      </c>
      <c r="N1544" s="9">
        <v>437</v>
      </c>
      <c r="O1544" s="9">
        <v>437</v>
      </c>
      <c r="P1544" s="9">
        <v>437</v>
      </c>
      <c r="Q1544" s="9">
        <v>437</v>
      </c>
      <c r="R1544" s="9">
        <v>437</v>
      </c>
      <c r="S1544" s="9">
        <v>437</v>
      </c>
      <c r="T1544" s="9">
        <v>440</v>
      </c>
    </row>
    <row r="1545" spans="1:20" x14ac:dyDescent="0.35">
      <c r="A1545">
        <f t="shared" si="49"/>
        <v>1545</v>
      </c>
      <c r="B1545" s="3" t="s">
        <v>70</v>
      </c>
      <c r="C1545" s="3" t="s">
        <v>75</v>
      </c>
      <c r="D1545" s="3" t="s">
        <v>62</v>
      </c>
      <c r="E1545">
        <v>2023</v>
      </c>
      <c r="F1545" s="3" t="str">
        <f t="shared" si="48"/>
        <v>AElevICE H2023</v>
      </c>
      <c r="G1545" s="9">
        <v>440</v>
      </c>
      <c r="H1545" s="9">
        <v>440</v>
      </c>
      <c r="I1545" s="9">
        <v>440</v>
      </c>
      <c r="J1545" s="9">
        <v>440</v>
      </c>
      <c r="K1545" s="9">
        <v>440</v>
      </c>
      <c r="L1545" s="9">
        <v>440</v>
      </c>
      <c r="M1545" s="9">
        <v>437</v>
      </c>
      <c r="N1545" s="9">
        <v>437</v>
      </c>
      <c r="O1545" s="9">
        <v>437</v>
      </c>
      <c r="P1545" s="9">
        <v>437</v>
      </c>
      <c r="Q1545" s="9">
        <v>437</v>
      </c>
      <c r="R1545" s="9">
        <v>437</v>
      </c>
      <c r="S1545" s="9">
        <v>437</v>
      </c>
      <c r="T1545" s="9">
        <v>440</v>
      </c>
    </row>
    <row r="1546" spans="1:20" x14ac:dyDescent="0.35">
      <c r="A1546">
        <f t="shared" si="49"/>
        <v>1546</v>
      </c>
      <c r="B1546" s="3" t="s">
        <v>70</v>
      </c>
      <c r="C1546" s="3" t="s">
        <v>75</v>
      </c>
      <c r="D1546" s="3" t="s">
        <v>62</v>
      </c>
      <c r="E1546">
        <v>2024</v>
      </c>
      <c r="F1546" s="3" t="str">
        <f t="shared" si="48"/>
        <v>AElevICE H2024</v>
      </c>
      <c r="G1546" s="9">
        <v>440</v>
      </c>
      <c r="H1546" s="9">
        <v>440</v>
      </c>
      <c r="I1546" s="9">
        <v>440</v>
      </c>
      <c r="J1546" s="9">
        <v>440</v>
      </c>
      <c r="K1546" s="9">
        <v>440</v>
      </c>
      <c r="L1546" s="9">
        <v>440</v>
      </c>
      <c r="M1546" s="9">
        <v>437</v>
      </c>
      <c r="N1546" s="9">
        <v>437</v>
      </c>
      <c r="O1546" s="9">
        <v>437</v>
      </c>
      <c r="P1546" s="9">
        <v>437</v>
      </c>
      <c r="Q1546" s="9">
        <v>437</v>
      </c>
      <c r="R1546" s="9">
        <v>437</v>
      </c>
      <c r="S1546" s="9">
        <v>437</v>
      </c>
      <c r="T1546" s="9">
        <v>440</v>
      </c>
    </row>
    <row r="1547" spans="1:20" x14ac:dyDescent="0.35">
      <c r="A1547">
        <f t="shared" si="49"/>
        <v>1547</v>
      </c>
      <c r="B1547" s="3" t="s">
        <v>70</v>
      </c>
      <c r="C1547" s="3" t="s">
        <v>75</v>
      </c>
      <c r="D1547" s="3" t="s">
        <v>62</v>
      </c>
      <c r="E1547">
        <v>2025</v>
      </c>
      <c r="F1547" s="3" t="str">
        <f t="shared" si="48"/>
        <v>AElevICE H2025</v>
      </c>
      <c r="G1547" s="9">
        <v>440</v>
      </c>
      <c r="H1547" s="9">
        <v>440</v>
      </c>
      <c r="I1547" s="9">
        <v>440</v>
      </c>
      <c r="J1547" s="9">
        <v>440</v>
      </c>
      <c r="K1547" s="9">
        <v>440</v>
      </c>
      <c r="L1547" s="9">
        <v>440</v>
      </c>
      <c r="M1547" s="9">
        <v>437</v>
      </c>
      <c r="N1547" s="9">
        <v>437</v>
      </c>
      <c r="O1547" s="9">
        <v>437</v>
      </c>
      <c r="P1547" s="9">
        <v>437</v>
      </c>
      <c r="Q1547" s="9">
        <v>437</v>
      </c>
      <c r="R1547" s="9">
        <v>437</v>
      </c>
      <c r="S1547" s="9">
        <v>437</v>
      </c>
      <c r="T1547" s="9">
        <v>440</v>
      </c>
    </row>
    <row r="1548" spans="1:20" x14ac:dyDescent="0.35">
      <c r="A1548">
        <f t="shared" si="49"/>
        <v>1548</v>
      </c>
      <c r="B1548" s="3" t="s">
        <v>70</v>
      </c>
      <c r="C1548" s="3" t="s">
        <v>75</v>
      </c>
      <c r="D1548" s="3" t="s">
        <v>62</v>
      </c>
      <c r="E1548">
        <v>2026</v>
      </c>
      <c r="F1548" s="3" t="str">
        <f t="shared" si="48"/>
        <v>AElevICE H2026</v>
      </c>
      <c r="G1548" s="9">
        <v>440</v>
      </c>
      <c r="H1548" s="9">
        <v>440</v>
      </c>
      <c r="I1548" s="9">
        <v>440</v>
      </c>
      <c r="J1548" s="9">
        <v>440</v>
      </c>
      <c r="K1548" s="9">
        <v>440</v>
      </c>
      <c r="L1548" s="9">
        <v>440</v>
      </c>
      <c r="M1548" s="9">
        <v>437</v>
      </c>
      <c r="N1548" s="9">
        <v>437</v>
      </c>
      <c r="O1548" s="9">
        <v>437</v>
      </c>
      <c r="P1548" s="9">
        <v>437</v>
      </c>
      <c r="Q1548" s="9">
        <v>437</v>
      </c>
      <c r="R1548" s="9">
        <v>437</v>
      </c>
      <c r="S1548" s="9">
        <v>437</v>
      </c>
      <c r="T1548" s="9">
        <v>440</v>
      </c>
    </row>
    <row r="1549" spans="1:20" x14ac:dyDescent="0.35">
      <c r="A1549">
        <f t="shared" si="49"/>
        <v>1549</v>
      </c>
      <c r="B1549" s="3" t="s">
        <v>70</v>
      </c>
      <c r="C1549" s="3" t="s">
        <v>75</v>
      </c>
      <c r="D1549" s="3" t="s">
        <v>62</v>
      </c>
      <c r="E1549">
        <v>2027</v>
      </c>
      <c r="F1549" s="3" t="str">
        <f t="shared" si="48"/>
        <v>AElevICE H2027</v>
      </c>
      <c r="G1549" s="9">
        <v>440</v>
      </c>
      <c r="H1549" s="9">
        <v>440</v>
      </c>
      <c r="I1549" s="9">
        <v>440</v>
      </c>
      <c r="J1549" s="9">
        <v>440</v>
      </c>
      <c r="K1549" s="9">
        <v>440</v>
      </c>
      <c r="L1549" s="9">
        <v>440</v>
      </c>
      <c r="M1549" s="9">
        <v>437</v>
      </c>
      <c r="N1549" s="9">
        <v>437</v>
      </c>
      <c r="O1549" s="9">
        <v>437</v>
      </c>
      <c r="P1549" s="9">
        <v>437</v>
      </c>
      <c r="Q1549" s="9">
        <v>437</v>
      </c>
      <c r="R1549" s="9">
        <v>437</v>
      </c>
      <c r="S1549" s="9">
        <v>437</v>
      </c>
      <c r="T1549" s="9">
        <v>440</v>
      </c>
    </row>
    <row r="1550" spans="1:20" x14ac:dyDescent="0.35">
      <c r="A1550">
        <f t="shared" si="49"/>
        <v>1550</v>
      </c>
      <c r="B1550" s="3" t="s">
        <v>70</v>
      </c>
      <c r="C1550" s="3" t="s">
        <v>75</v>
      </c>
      <c r="D1550" s="3" t="s">
        <v>62</v>
      </c>
      <c r="E1550">
        <v>2028</v>
      </c>
      <c r="F1550" s="3" t="str">
        <f t="shared" si="48"/>
        <v>AElevICE H2028</v>
      </c>
      <c r="G1550" s="9">
        <v>440</v>
      </c>
      <c r="H1550" s="9">
        <v>440</v>
      </c>
      <c r="I1550" s="9">
        <v>440</v>
      </c>
      <c r="J1550" s="9">
        <v>440</v>
      </c>
      <c r="K1550" s="9">
        <v>440</v>
      </c>
      <c r="L1550" s="9">
        <v>440</v>
      </c>
      <c r="M1550" s="9">
        <v>437</v>
      </c>
      <c r="N1550" s="9">
        <v>437</v>
      </c>
      <c r="O1550" s="9">
        <v>437</v>
      </c>
      <c r="P1550" s="9">
        <v>437</v>
      </c>
      <c r="Q1550" s="9">
        <v>437</v>
      </c>
      <c r="R1550" s="9">
        <v>437</v>
      </c>
      <c r="S1550" s="9">
        <v>437</v>
      </c>
      <c r="T1550" s="9">
        <v>440</v>
      </c>
    </row>
    <row r="1551" spans="1:20" x14ac:dyDescent="0.35">
      <c r="A1551">
        <f t="shared" si="49"/>
        <v>1551</v>
      </c>
      <c r="B1551" s="3" t="s">
        <v>70</v>
      </c>
      <c r="C1551" s="3" t="s">
        <v>75</v>
      </c>
      <c r="D1551" s="3" t="s">
        <v>62</v>
      </c>
      <c r="E1551">
        <v>2029</v>
      </c>
      <c r="F1551" s="3" t="str">
        <f t="shared" si="48"/>
        <v>AElevICE H2029</v>
      </c>
      <c r="G1551" s="9">
        <v>440</v>
      </c>
      <c r="H1551" s="9">
        <v>440</v>
      </c>
      <c r="I1551" s="9">
        <v>440</v>
      </c>
      <c r="J1551" s="9">
        <v>440</v>
      </c>
      <c r="K1551" s="9">
        <v>440</v>
      </c>
      <c r="L1551" s="9">
        <v>440</v>
      </c>
      <c r="M1551" s="9">
        <v>437</v>
      </c>
      <c r="N1551" s="9">
        <v>437</v>
      </c>
      <c r="O1551" s="9">
        <v>437</v>
      </c>
      <c r="P1551" s="9">
        <v>437</v>
      </c>
      <c r="Q1551" s="9">
        <v>437</v>
      </c>
      <c r="R1551" s="9">
        <v>437</v>
      </c>
      <c r="S1551" s="9">
        <v>437</v>
      </c>
      <c r="T1551" s="9">
        <v>440</v>
      </c>
    </row>
    <row r="1552" spans="1:20" x14ac:dyDescent="0.35">
      <c r="A1552">
        <f t="shared" si="49"/>
        <v>1552</v>
      </c>
      <c r="B1552" s="3" t="s">
        <v>70</v>
      </c>
      <c r="C1552" s="3" t="s">
        <v>75</v>
      </c>
      <c r="D1552" s="3" t="s">
        <v>63</v>
      </c>
      <c r="E1552">
        <v>2020</v>
      </c>
      <c r="F1552" s="3" t="str">
        <f t="shared" si="48"/>
        <v>AElevMCNARY2020</v>
      </c>
      <c r="G1552" s="9">
        <v>338.7</v>
      </c>
      <c r="H1552" s="9">
        <v>338.7</v>
      </c>
      <c r="I1552" s="9">
        <v>338.7</v>
      </c>
      <c r="J1552" s="9">
        <v>338.7</v>
      </c>
      <c r="K1552" s="9">
        <v>338.7</v>
      </c>
      <c r="L1552" s="9">
        <v>338.7</v>
      </c>
      <c r="M1552" s="9">
        <v>338.7</v>
      </c>
      <c r="N1552" s="9">
        <v>338.7</v>
      </c>
      <c r="O1552" s="9">
        <v>338.7</v>
      </c>
      <c r="P1552" s="9">
        <v>338.7</v>
      </c>
      <c r="Q1552" s="9">
        <v>338.7</v>
      </c>
      <c r="R1552" s="9">
        <v>338.7</v>
      </c>
      <c r="S1552" s="9">
        <v>338.7</v>
      </c>
      <c r="T1552" s="9">
        <v>338.7</v>
      </c>
    </row>
    <row r="1553" spans="1:20" x14ac:dyDescent="0.35">
      <c r="A1553">
        <f t="shared" si="49"/>
        <v>1553</v>
      </c>
      <c r="B1553" s="3" t="s">
        <v>70</v>
      </c>
      <c r="C1553" s="3" t="s">
        <v>75</v>
      </c>
      <c r="D1553" s="3" t="s">
        <v>63</v>
      </c>
      <c r="E1553">
        <v>2021</v>
      </c>
      <c r="F1553" s="3" t="str">
        <f t="shared" si="48"/>
        <v>AElevMCNARY2021</v>
      </c>
      <c r="G1553" s="9">
        <v>338.7</v>
      </c>
      <c r="H1553" s="9">
        <v>338.7</v>
      </c>
      <c r="I1553" s="9">
        <v>338.7</v>
      </c>
      <c r="J1553" s="9">
        <v>338.7</v>
      </c>
      <c r="K1553" s="9">
        <v>338.7</v>
      </c>
      <c r="L1553" s="9">
        <v>338.7</v>
      </c>
      <c r="M1553" s="9">
        <v>338.7</v>
      </c>
      <c r="N1553" s="9">
        <v>338.7</v>
      </c>
      <c r="O1553" s="9">
        <v>338.7</v>
      </c>
      <c r="P1553" s="9">
        <v>338.7</v>
      </c>
      <c r="Q1553" s="9">
        <v>338.7</v>
      </c>
      <c r="R1553" s="9">
        <v>338.7</v>
      </c>
      <c r="S1553" s="9">
        <v>338.7</v>
      </c>
      <c r="T1553" s="9">
        <v>338.7</v>
      </c>
    </row>
    <row r="1554" spans="1:20" x14ac:dyDescent="0.35">
      <c r="A1554">
        <f t="shared" si="49"/>
        <v>1554</v>
      </c>
      <c r="B1554" s="3" t="s">
        <v>70</v>
      </c>
      <c r="C1554" s="3" t="s">
        <v>75</v>
      </c>
      <c r="D1554" s="3" t="s">
        <v>63</v>
      </c>
      <c r="E1554">
        <v>2022</v>
      </c>
      <c r="F1554" s="3" t="str">
        <f t="shared" si="48"/>
        <v>AElevMCNARY2022</v>
      </c>
      <c r="G1554" s="9">
        <v>338.7</v>
      </c>
      <c r="H1554" s="9">
        <v>338.7</v>
      </c>
      <c r="I1554" s="9">
        <v>338.7</v>
      </c>
      <c r="J1554" s="9">
        <v>338.7</v>
      </c>
      <c r="K1554" s="9">
        <v>338.7</v>
      </c>
      <c r="L1554" s="9">
        <v>338.7</v>
      </c>
      <c r="M1554" s="9">
        <v>338.7</v>
      </c>
      <c r="N1554" s="9">
        <v>338.7</v>
      </c>
      <c r="O1554" s="9">
        <v>338.7</v>
      </c>
      <c r="P1554" s="9">
        <v>338.7</v>
      </c>
      <c r="Q1554" s="9">
        <v>338.7</v>
      </c>
      <c r="R1554" s="9">
        <v>338.7</v>
      </c>
      <c r="S1554" s="9">
        <v>338.7</v>
      </c>
      <c r="T1554" s="9">
        <v>338.7</v>
      </c>
    </row>
    <row r="1555" spans="1:20" x14ac:dyDescent="0.35">
      <c r="A1555">
        <f t="shared" si="49"/>
        <v>1555</v>
      </c>
      <c r="B1555" s="3" t="s">
        <v>70</v>
      </c>
      <c r="C1555" s="3" t="s">
        <v>75</v>
      </c>
      <c r="D1555" s="3" t="s">
        <v>63</v>
      </c>
      <c r="E1555">
        <v>2023</v>
      </c>
      <c r="F1555" s="3" t="str">
        <f t="shared" si="48"/>
        <v>AElevMCNARY2023</v>
      </c>
      <c r="G1555" s="9">
        <v>338.7</v>
      </c>
      <c r="H1555" s="9">
        <v>338.7</v>
      </c>
      <c r="I1555" s="9">
        <v>338.7</v>
      </c>
      <c r="J1555" s="9">
        <v>338.7</v>
      </c>
      <c r="K1555" s="9">
        <v>338.7</v>
      </c>
      <c r="L1555" s="9">
        <v>338.7</v>
      </c>
      <c r="M1555" s="9">
        <v>338.7</v>
      </c>
      <c r="N1555" s="9">
        <v>338.7</v>
      </c>
      <c r="O1555" s="9">
        <v>338.7</v>
      </c>
      <c r="P1555" s="9">
        <v>338.7</v>
      </c>
      <c r="Q1555" s="9">
        <v>338.7</v>
      </c>
      <c r="R1555" s="9">
        <v>338.7</v>
      </c>
      <c r="S1555" s="9">
        <v>338.7</v>
      </c>
      <c r="T1555" s="9">
        <v>338.7</v>
      </c>
    </row>
    <row r="1556" spans="1:20" x14ac:dyDescent="0.35">
      <c r="A1556">
        <f t="shared" si="49"/>
        <v>1556</v>
      </c>
      <c r="B1556" s="3" t="s">
        <v>70</v>
      </c>
      <c r="C1556" s="3" t="s">
        <v>75</v>
      </c>
      <c r="D1556" s="3" t="s">
        <v>63</v>
      </c>
      <c r="E1556">
        <v>2024</v>
      </c>
      <c r="F1556" s="3" t="str">
        <f t="shared" si="48"/>
        <v>AElevMCNARY2024</v>
      </c>
      <c r="G1556" s="9">
        <v>338.7</v>
      </c>
      <c r="H1556" s="9">
        <v>338.7</v>
      </c>
      <c r="I1556" s="9">
        <v>338.7</v>
      </c>
      <c r="J1556" s="9">
        <v>338.7</v>
      </c>
      <c r="K1556" s="9">
        <v>338.7</v>
      </c>
      <c r="L1556" s="9">
        <v>338.7</v>
      </c>
      <c r="M1556" s="9">
        <v>338.7</v>
      </c>
      <c r="N1556" s="9">
        <v>338.7</v>
      </c>
      <c r="O1556" s="9">
        <v>338.7</v>
      </c>
      <c r="P1556" s="9">
        <v>338.7</v>
      </c>
      <c r="Q1556" s="9">
        <v>338.7</v>
      </c>
      <c r="R1556" s="9">
        <v>338.7</v>
      </c>
      <c r="S1556" s="9">
        <v>338.7</v>
      </c>
      <c r="T1556" s="9">
        <v>338.7</v>
      </c>
    </row>
    <row r="1557" spans="1:20" x14ac:dyDescent="0.35">
      <c r="A1557">
        <f t="shared" si="49"/>
        <v>1557</v>
      </c>
      <c r="B1557" s="3" t="s">
        <v>70</v>
      </c>
      <c r="C1557" s="3" t="s">
        <v>75</v>
      </c>
      <c r="D1557" s="3" t="s">
        <v>63</v>
      </c>
      <c r="E1557">
        <v>2025</v>
      </c>
      <c r="F1557" s="3" t="str">
        <f t="shared" si="48"/>
        <v>AElevMCNARY2025</v>
      </c>
      <c r="G1557" s="9">
        <v>338.7</v>
      </c>
      <c r="H1557" s="9">
        <v>338.7</v>
      </c>
      <c r="I1557" s="9">
        <v>338.7</v>
      </c>
      <c r="J1557" s="9">
        <v>338.7</v>
      </c>
      <c r="K1557" s="9">
        <v>338.7</v>
      </c>
      <c r="L1557" s="9">
        <v>338.7</v>
      </c>
      <c r="M1557" s="9">
        <v>338.7</v>
      </c>
      <c r="N1557" s="9">
        <v>338.7</v>
      </c>
      <c r="O1557" s="9">
        <v>338.7</v>
      </c>
      <c r="P1557" s="9">
        <v>338.7</v>
      </c>
      <c r="Q1557" s="9">
        <v>338.7</v>
      </c>
      <c r="R1557" s="9">
        <v>338.7</v>
      </c>
      <c r="S1557" s="9">
        <v>338.7</v>
      </c>
      <c r="T1557" s="9">
        <v>338.7</v>
      </c>
    </row>
    <row r="1558" spans="1:20" x14ac:dyDescent="0.35">
      <c r="A1558">
        <f t="shared" si="49"/>
        <v>1558</v>
      </c>
      <c r="B1558" s="3" t="s">
        <v>70</v>
      </c>
      <c r="C1558" s="3" t="s">
        <v>75</v>
      </c>
      <c r="D1558" s="3" t="s">
        <v>63</v>
      </c>
      <c r="E1558">
        <v>2026</v>
      </c>
      <c r="F1558" s="3" t="str">
        <f t="shared" si="48"/>
        <v>AElevMCNARY2026</v>
      </c>
      <c r="G1558" s="9">
        <v>338.7</v>
      </c>
      <c r="H1558" s="9">
        <v>338.7</v>
      </c>
      <c r="I1558" s="9">
        <v>338.7</v>
      </c>
      <c r="J1558" s="9">
        <v>338.7</v>
      </c>
      <c r="K1558" s="9">
        <v>338.7</v>
      </c>
      <c r="L1558" s="9">
        <v>338.7</v>
      </c>
      <c r="M1558" s="9">
        <v>338.7</v>
      </c>
      <c r="N1558" s="9">
        <v>338.7</v>
      </c>
      <c r="O1558" s="9">
        <v>338.7</v>
      </c>
      <c r="P1558" s="9">
        <v>338.7</v>
      </c>
      <c r="Q1558" s="9">
        <v>338.7</v>
      </c>
      <c r="R1558" s="9">
        <v>338.7</v>
      </c>
      <c r="S1558" s="9">
        <v>338.7</v>
      </c>
      <c r="T1558" s="9">
        <v>338.7</v>
      </c>
    </row>
    <row r="1559" spans="1:20" x14ac:dyDescent="0.35">
      <c r="A1559">
        <f t="shared" si="49"/>
        <v>1559</v>
      </c>
      <c r="B1559" s="3" t="s">
        <v>70</v>
      </c>
      <c r="C1559" s="3" t="s">
        <v>75</v>
      </c>
      <c r="D1559" s="3" t="s">
        <v>63</v>
      </c>
      <c r="E1559">
        <v>2027</v>
      </c>
      <c r="F1559" s="3" t="str">
        <f t="shared" si="48"/>
        <v>AElevMCNARY2027</v>
      </c>
      <c r="G1559" s="9">
        <v>338.7</v>
      </c>
      <c r="H1559" s="9">
        <v>338.7</v>
      </c>
      <c r="I1559" s="9">
        <v>338.7</v>
      </c>
      <c r="J1559" s="9">
        <v>338.7</v>
      </c>
      <c r="K1559" s="9">
        <v>338.7</v>
      </c>
      <c r="L1559" s="9">
        <v>338.7</v>
      </c>
      <c r="M1559" s="9">
        <v>338.7</v>
      </c>
      <c r="N1559" s="9">
        <v>338.7</v>
      </c>
      <c r="O1559" s="9">
        <v>338.7</v>
      </c>
      <c r="P1559" s="9">
        <v>338.7</v>
      </c>
      <c r="Q1559" s="9">
        <v>338.7</v>
      </c>
      <c r="R1559" s="9">
        <v>338.7</v>
      </c>
      <c r="S1559" s="9">
        <v>338.7</v>
      </c>
      <c r="T1559" s="9">
        <v>338.7</v>
      </c>
    </row>
    <row r="1560" spans="1:20" x14ac:dyDescent="0.35">
      <c r="A1560">
        <f t="shared" si="49"/>
        <v>1560</v>
      </c>
      <c r="B1560" s="3" t="s">
        <v>70</v>
      </c>
      <c r="C1560" s="3" t="s">
        <v>75</v>
      </c>
      <c r="D1560" s="3" t="s">
        <v>63</v>
      </c>
      <c r="E1560">
        <v>2028</v>
      </c>
      <c r="F1560" s="3" t="str">
        <f t="shared" si="48"/>
        <v>AElevMCNARY2028</v>
      </c>
      <c r="G1560" s="9">
        <v>338.7</v>
      </c>
      <c r="H1560" s="9">
        <v>338.7</v>
      </c>
      <c r="I1560" s="9">
        <v>338.7</v>
      </c>
      <c r="J1560" s="9">
        <v>338.7</v>
      </c>
      <c r="K1560" s="9">
        <v>338.7</v>
      </c>
      <c r="L1560" s="9">
        <v>338.7</v>
      </c>
      <c r="M1560" s="9">
        <v>338.7</v>
      </c>
      <c r="N1560" s="9">
        <v>338.7</v>
      </c>
      <c r="O1560" s="9">
        <v>338.7</v>
      </c>
      <c r="P1560" s="9">
        <v>338.7</v>
      </c>
      <c r="Q1560" s="9">
        <v>338.7</v>
      </c>
      <c r="R1560" s="9">
        <v>338.7</v>
      </c>
      <c r="S1560" s="9">
        <v>338.7</v>
      </c>
      <c r="T1560" s="9">
        <v>338.7</v>
      </c>
    </row>
    <row r="1561" spans="1:20" x14ac:dyDescent="0.35">
      <c r="A1561">
        <f t="shared" si="49"/>
        <v>1561</v>
      </c>
      <c r="B1561" s="3" t="s">
        <v>70</v>
      </c>
      <c r="C1561" s="3" t="s">
        <v>75</v>
      </c>
      <c r="D1561" s="3" t="s">
        <v>63</v>
      </c>
      <c r="E1561">
        <v>2029</v>
      </c>
      <c r="F1561" s="3" t="str">
        <f t="shared" si="48"/>
        <v>AElevMCNARY2029</v>
      </c>
      <c r="G1561" s="9">
        <v>338.7</v>
      </c>
      <c r="H1561" s="9">
        <v>338.7</v>
      </c>
      <c r="I1561" s="9">
        <v>338.7</v>
      </c>
      <c r="J1561" s="9">
        <v>338.7</v>
      </c>
      <c r="K1561" s="9">
        <v>338.7</v>
      </c>
      <c r="L1561" s="9">
        <v>338.7</v>
      </c>
      <c r="M1561" s="9">
        <v>338.7</v>
      </c>
      <c r="N1561" s="9">
        <v>338.7</v>
      </c>
      <c r="O1561" s="9">
        <v>338.7</v>
      </c>
      <c r="P1561" s="9">
        <v>338.7</v>
      </c>
      <c r="Q1561" s="9">
        <v>338.7</v>
      </c>
      <c r="R1561" s="9">
        <v>338.7</v>
      </c>
      <c r="S1561" s="9">
        <v>338.7</v>
      </c>
      <c r="T1561" s="9">
        <v>338.7</v>
      </c>
    </row>
    <row r="1562" spans="1:20" x14ac:dyDescent="0.35">
      <c r="A1562">
        <f t="shared" si="49"/>
        <v>1562</v>
      </c>
      <c r="B1562" s="3" t="s">
        <v>70</v>
      </c>
      <c r="C1562" s="3" t="s">
        <v>75</v>
      </c>
      <c r="D1562" s="3" t="s">
        <v>64</v>
      </c>
      <c r="E1562">
        <v>2020</v>
      </c>
      <c r="F1562" s="3" t="str">
        <f t="shared" si="48"/>
        <v>AElevJ DAY2020</v>
      </c>
      <c r="G1562" s="9">
        <v>265</v>
      </c>
      <c r="H1562" s="9">
        <v>265</v>
      </c>
      <c r="I1562" s="9">
        <v>265</v>
      </c>
      <c r="J1562" s="9">
        <v>265</v>
      </c>
      <c r="K1562" s="9">
        <v>265</v>
      </c>
      <c r="L1562" s="9">
        <v>265</v>
      </c>
      <c r="M1562" s="9">
        <v>262.5</v>
      </c>
      <c r="N1562" s="9">
        <v>262.5</v>
      </c>
      <c r="O1562" s="9">
        <v>262.5</v>
      </c>
      <c r="P1562" s="9">
        <v>262.5</v>
      </c>
      <c r="Q1562" s="9">
        <v>262.5</v>
      </c>
      <c r="R1562" s="9">
        <v>262.5</v>
      </c>
      <c r="S1562" s="9">
        <v>262.5</v>
      </c>
      <c r="T1562" s="9">
        <v>262.5</v>
      </c>
    </row>
    <row r="1563" spans="1:20" x14ac:dyDescent="0.35">
      <c r="A1563">
        <f t="shared" si="49"/>
        <v>1563</v>
      </c>
      <c r="B1563" s="3" t="s">
        <v>70</v>
      </c>
      <c r="C1563" s="3" t="s">
        <v>75</v>
      </c>
      <c r="D1563" s="3" t="s">
        <v>64</v>
      </c>
      <c r="E1563">
        <v>2021</v>
      </c>
      <c r="F1563" s="3" t="str">
        <f t="shared" si="48"/>
        <v>AElevJ DAY2021</v>
      </c>
      <c r="G1563" s="9">
        <v>265</v>
      </c>
      <c r="H1563" s="9">
        <v>265</v>
      </c>
      <c r="I1563" s="9">
        <v>265</v>
      </c>
      <c r="J1563" s="9">
        <v>265</v>
      </c>
      <c r="K1563" s="9">
        <v>265</v>
      </c>
      <c r="L1563" s="9">
        <v>265</v>
      </c>
      <c r="M1563" s="9">
        <v>262.5</v>
      </c>
      <c r="N1563" s="9">
        <v>262.5</v>
      </c>
      <c r="O1563" s="9">
        <v>262.5</v>
      </c>
      <c r="P1563" s="9">
        <v>262.5</v>
      </c>
      <c r="Q1563" s="9">
        <v>262.5</v>
      </c>
      <c r="R1563" s="9">
        <v>262.5</v>
      </c>
      <c r="S1563" s="9">
        <v>262.5</v>
      </c>
      <c r="T1563" s="9">
        <v>262.5</v>
      </c>
    </row>
    <row r="1564" spans="1:20" x14ac:dyDescent="0.35">
      <c r="A1564">
        <f t="shared" si="49"/>
        <v>1564</v>
      </c>
      <c r="B1564" s="3" t="s">
        <v>70</v>
      </c>
      <c r="C1564" s="3" t="s">
        <v>75</v>
      </c>
      <c r="D1564" s="3" t="s">
        <v>64</v>
      </c>
      <c r="E1564">
        <v>2022</v>
      </c>
      <c r="F1564" s="3" t="str">
        <f t="shared" si="48"/>
        <v>AElevJ DAY2022</v>
      </c>
      <c r="G1564" s="9">
        <v>265</v>
      </c>
      <c r="H1564" s="9">
        <v>265</v>
      </c>
      <c r="I1564" s="9">
        <v>265</v>
      </c>
      <c r="J1564" s="9">
        <v>265</v>
      </c>
      <c r="K1564" s="9">
        <v>265</v>
      </c>
      <c r="L1564" s="9">
        <v>265</v>
      </c>
      <c r="M1564" s="9">
        <v>262.5</v>
      </c>
      <c r="N1564" s="9">
        <v>262.5</v>
      </c>
      <c r="O1564" s="9">
        <v>262.5</v>
      </c>
      <c r="P1564" s="9">
        <v>262.5</v>
      </c>
      <c r="Q1564" s="9">
        <v>262.5</v>
      </c>
      <c r="R1564" s="9">
        <v>262.5</v>
      </c>
      <c r="S1564" s="9">
        <v>262.5</v>
      </c>
      <c r="T1564" s="9">
        <v>262.5</v>
      </c>
    </row>
    <row r="1565" spans="1:20" x14ac:dyDescent="0.35">
      <c r="A1565">
        <f t="shared" si="49"/>
        <v>1565</v>
      </c>
      <c r="B1565" s="3" t="s">
        <v>70</v>
      </c>
      <c r="C1565" s="3" t="s">
        <v>75</v>
      </c>
      <c r="D1565" s="3" t="s">
        <v>64</v>
      </c>
      <c r="E1565">
        <v>2023</v>
      </c>
      <c r="F1565" s="3" t="str">
        <f t="shared" si="48"/>
        <v>AElevJ DAY2023</v>
      </c>
      <c r="G1565" s="9">
        <v>265</v>
      </c>
      <c r="H1565" s="9">
        <v>265</v>
      </c>
      <c r="I1565" s="9">
        <v>265</v>
      </c>
      <c r="J1565" s="9">
        <v>265</v>
      </c>
      <c r="K1565" s="9">
        <v>265</v>
      </c>
      <c r="L1565" s="9">
        <v>265</v>
      </c>
      <c r="M1565" s="9">
        <v>262.5</v>
      </c>
      <c r="N1565" s="9">
        <v>262.5</v>
      </c>
      <c r="O1565" s="9">
        <v>262.5</v>
      </c>
      <c r="P1565" s="9">
        <v>262.5</v>
      </c>
      <c r="Q1565" s="9">
        <v>262.5</v>
      </c>
      <c r="R1565" s="9">
        <v>262.5</v>
      </c>
      <c r="S1565" s="9">
        <v>262.5</v>
      </c>
      <c r="T1565" s="9">
        <v>262.5</v>
      </c>
    </row>
    <row r="1566" spans="1:20" x14ac:dyDescent="0.35">
      <c r="A1566">
        <f t="shared" si="49"/>
        <v>1566</v>
      </c>
      <c r="B1566" s="3" t="s">
        <v>70</v>
      </c>
      <c r="C1566" s="3" t="s">
        <v>75</v>
      </c>
      <c r="D1566" s="3" t="s">
        <v>64</v>
      </c>
      <c r="E1566">
        <v>2024</v>
      </c>
      <c r="F1566" s="3" t="str">
        <f t="shared" si="48"/>
        <v>AElevJ DAY2024</v>
      </c>
      <c r="G1566" s="9">
        <v>265</v>
      </c>
      <c r="H1566" s="9">
        <v>265</v>
      </c>
      <c r="I1566" s="9">
        <v>265</v>
      </c>
      <c r="J1566" s="9">
        <v>265</v>
      </c>
      <c r="K1566" s="9">
        <v>265</v>
      </c>
      <c r="L1566" s="9">
        <v>265</v>
      </c>
      <c r="M1566" s="9">
        <v>262.5</v>
      </c>
      <c r="N1566" s="9">
        <v>262.5</v>
      </c>
      <c r="O1566" s="9">
        <v>262.5</v>
      </c>
      <c r="P1566" s="9">
        <v>262.5</v>
      </c>
      <c r="Q1566" s="9">
        <v>262.5</v>
      </c>
      <c r="R1566" s="9">
        <v>262.5</v>
      </c>
      <c r="S1566" s="9">
        <v>262.5</v>
      </c>
      <c r="T1566" s="9">
        <v>262.5</v>
      </c>
    </row>
    <row r="1567" spans="1:20" x14ac:dyDescent="0.35">
      <c r="A1567">
        <f t="shared" si="49"/>
        <v>1567</v>
      </c>
      <c r="B1567" s="3" t="s">
        <v>70</v>
      </c>
      <c r="C1567" s="3" t="s">
        <v>75</v>
      </c>
      <c r="D1567" s="3" t="s">
        <v>64</v>
      </c>
      <c r="E1567">
        <v>2025</v>
      </c>
      <c r="F1567" s="3" t="str">
        <f t="shared" si="48"/>
        <v>AElevJ DAY2025</v>
      </c>
      <c r="G1567" s="9">
        <v>265</v>
      </c>
      <c r="H1567" s="9">
        <v>265</v>
      </c>
      <c r="I1567" s="9">
        <v>265</v>
      </c>
      <c r="J1567" s="9">
        <v>265</v>
      </c>
      <c r="K1567" s="9">
        <v>265</v>
      </c>
      <c r="L1567" s="9">
        <v>265</v>
      </c>
      <c r="M1567" s="9">
        <v>262.5</v>
      </c>
      <c r="N1567" s="9">
        <v>262.5</v>
      </c>
      <c r="O1567" s="9">
        <v>262.5</v>
      </c>
      <c r="P1567" s="9">
        <v>262.5</v>
      </c>
      <c r="Q1567" s="9">
        <v>262.5</v>
      </c>
      <c r="R1567" s="9">
        <v>262.5</v>
      </c>
      <c r="S1567" s="9">
        <v>262.5</v>
      </c>
      <c r="T1567" s="9">
        <v>262.5</v>
      </c>
    </row>
    <row r="1568" spans="1:20" x14ac:dyDescent="0.35">
      <c r="A1568">
        <f t="shared" si="49"/>
        <v>1568</v>
      </c>
      <c r="B1568" s="3" t="s">
        <v>70</v>
      </c>
      <c r="C1568" s="3" t="s">
        <v>75</v>
      </c>
      <c r="D1568" s="3" t="s">
        <v>64</v>
      </c>
      <c r="E1568">
        <v>2026</v>
      </c>
      <c r="F1568" s="3" t="str">
        <f t="shared" si="48"/>
        <v>AElevJ DAY2026</v>
      </c>
      <c r="G1568" s="9">
        <v>265</v>
      </c>
      <c r="H1568" s="9">
        <v>265</v>
      </c>
      <c r="I1568" s="9">
        <v>265</v>
      </c>
      <c r="J1568" s="9">
        <v>265</v>
      </c>
      <c r="K1568" s="9">
        <v>265</v>
      </c>
      <c r="L1568" s="9">
        <v>265</v>
      </c>
      <c r="M1568" s="9">
        <v>262.5</v>
      </c>
      <c r="N1568" s="9">
        <v>262.5</v>
      </c>
      <c r="O1568" s="9">
        <v>262.5</v>
      </c>
      <c r="P1568" s="9">
        <v>262.5</v>
      </c>
      <c r="Q1568" s="9">
        <v>262.5</v>
      </c>
      <c r="R1568" s="9">
        <v>262.5</v>
      </c>
      <c r="S1568" s="9">
        <v>262.5</v>
      </c>
      <c r="T1568" s="9">
        <v>262.5</v>
      </c>
    </row>
    <row r="1569" spans="1:20" x14ac:dyDescent="0.35">
      <c r="A1569">
        <f t="shared" si="49"/>
        <v>1569</v>
      </c>
      <c r="B1569" s="3" t="s">
        <v>70</v>
      </c>
      <c r="C1569" s="3" t="s">
        <v>75</v>
      </c>
      <c r="D1569" s="3" t="s">
        <v>64</v>
      </c>
      <c r="E1569">
        <v>2027</v>
      </c>
      <c r="F1569" s="3" t="str">
        <f t="shared" si="48"/>
        <v>AElevJ DAY2027</v>
      </c>
      <c r="G1569" s="9">
        <v>265</v>
      </c>
      <c r="H1569" s="9">
        <v>265</v>
      </c>
      <c r="I1569" s="9">
        <v>265</v>
      </c>
      <c r="J1569" s="9">
        <v>265</v>
      </c>
      <c r="K1569" s="9">
        <v>265</v>
      </c>
      <c r="L1569" s="9">
        <v>265</v>
      </c>
      <c r="M1569" s="9">
        <v>262.5</v>
      </c>
      <c r="N1569" s="9">
        <v>262.5</v>
      </c>
      <c r="O1569" s="9">
        <v>262.5</v>
      </c>
      <c r="P1569" s="9">
        <v>262.5</v>
      </c>
      <c r="Q1569" s="9">
        <v>262.5</v>
      </c>
      <c r="R1569" s="9">
        <v>262.5</v>
      </c>
      <c r="S1569" s="9">
        <v>262.5</v>
      </c>
      <c r="T1569" s="9">
        <v>262.5</v>
      </c>
    </row>
    <row r="1570" spans="1:20" x14ac:dyDescent="0.35">
      <c r="A1570">
        <f t="shared" si="49"/>
        <v>1570</v>
      </c>
      <c r="B1570" s="3" t="s">
        <v>70</v>
      </c>
      <c r="C1570" s="3" t="s">
        <v>75</v>
      </c>
      <c r="D1570" s="3" t="s">
        <v>64</v>
      </c>
      <c r="E1570">
        <v>2028</v>
      </c>
      <c r="F1570" s="3" t="str">
        <f t="shared" si="48"/>
        <v>AElevJ DAY2028</v>
      </c>
      <c r="G1570" s="9">
        <v>265</v>
      </c>
      <c r="H1570" s="9">
        <v>265</v>
      </c>
      <c r="I1570" s="9">
        <v>265</v>
      </c>
      <c r="J1570" s="9">
        <v>265</v>
      </c>
      <c r="K1570" s="9">
        <v>265</v>
      </c>
      <c r="L1570" s="9">
        <v>265</v>
      </c>
      <c r="M1570" s="9">
        <v>262.5</v>
      </c>
      <c r="N1570" s="9">
        <v>262.5</v>
      </c>
      <c r="O1570" s="9">
        <v>262.5</v>
      </c>
      <c r="P1570" s="9">
        <v>262.5</v>
      </c>
      <c r="Q1570" s="9">
        <v>262.5</v>
      </c>
      <c r="R1570" s="9">
        <v>262.5</v>
      </c>
      <c r="S1570" s="9">
        <v>262.5</v>
      </c>
      <c r="T1570" s="9">
        <v>262.5</v>
      </c>
    </row>
    <row r="1571" spans="1:20" x14ac:dyDescent="0.35">
      <c r="A1571">
        <f t="shared" si="49"/>
        <v>1571</v>
      </c>
      <c r="B1571" s="3" t="s">
        <v>70</v>
      </c>
      <c r="C1571" s="3" t="s">
        <v>75</v>
      </c>
      <c r="D1571" s="3" t="s">
        <v>64</v>
      </c>
      <c r="E1571">
        <v>2029</v>
      </c>
      <c r="F1571" s="3" t="str">
        <f t="shared" si="48"/>
        <v>AElevJ DAY2029</v>
      </c>
      <c r="G1571" s="9">
        <v>265</v>
      </c>
      <c r="H1571" s="9">
        <v>265</v>
      </c>
      <c r="I1571" s="9">
        <v>265</v>
      </c>
      <c r="J1571" s="9">
        <v>265</v>
      </c>
      <c r="K1571" s="9">
        <v>265</v>
      </c>
      <c r="L1571" s="9">
        <v>265</v>
      </c>
      <c r="M1571" s="9">
        <v>262.5</v>
      </c>
      <c r="N1571" s="9">
        <v>262.5</v>
      </c>
      <c r="O1571" s="9">
        <v>262.5</v>
      </c>
      <c r="P1571" s="9">
        <v>262.5</v>
      </c>
      <c r="Q1571" s="9">
        <v>262.5</v>
      </c>
      <c r="R1571" s="9">
        <v>262.5</v>
      </c>
      <c r="S1571" s="9">
        <v>262.5</v>
      </c>
      <c r="T1571" s="9">
        <v>262.5</v>
      </c>
    </row>
    <row r="1572" spans="1:20" x14ac:dyDescent="0.35">
      <c r="A1572">
        <f t="shared" si="49"/>
        <v>1572</v>
      </c>
      <c r="B1572" s="3" t="s">
        <v>70</v>
      </c>
      <c r="C1572" s="3" t="s">
        <v>75</v>
      </c>
      <c r="D1572" s="3" t="s">
        <v>65</v>
      </c>
      <c r="E1572">
        <v>2020</v>
      </c>
      <c r="F1572" s="3" t="str">
        <f t="shared" si="48"/>
        <v>AElevRND B2020</v>
      </c>
      <c r="G1572" s="9">
        <v>1944</v>
      </c>
      <c r="H1572" s="9">
        <v>1938.1</v>
      </c>
      <c r="I1572" s="9">
        <v>1938.1</v>
      </c>
      <c r="J1572" s="9">
        <v>1938.1</v>
      </c>
      <c r="K1572" s="9">
        <v>1940.4</v>
      </c>
      <c r="L1572" s="9">
        <v>1944.1</v>
      </c>
      <c r="M1572" s="9">
        <v>1944.1</v>
      </c>
      <c r="N1572" s="9">
        <v>1942.6</v>
      </c>
      <c r="O1572" s="9">
        <v>1945</v>
      </c>
      <c r="P1572" s="9">
        <v>1945</v>
      </c>
      <c r="Q1572" s="9">
        <v>1945</v>
      </c>
      <c r="R1572" s="9">
        <v>1944</v>
      </c>
      <c r="S1572" s="9">
        <v>1944</v>
      </c>
      <c r="T1572" s="9">
        <v>1944</v>
      </c>
    </row>
    <row r="1573" spans="1:20" x14ac:dyDescent="0.35">
      <c r="A1573">
        <f t="shared" si="49"/>
        <v>1573</v>
      </c>
      <c r="B1573" s="3" t="s">
        <v>70</v>
      </c>
      <c r="C1573" s="3" t="s">
        <v>75</v>
      </c>
      <c r="D1573" s="3" t="s">
        <v>65</v>
      </c>
      <c r="E1573">
        <v>2021</v>
      </c>
      <c r="F1573" s="3" t="str">
        <f t="shared" si="48"/>
        <v>AElevRND B2021</v>
      </c>
      <c r="G1573" s="9">
        <v>1944</v>
      </c>
      <c r="H1573" s="9">
        <v>1938.1</v>
      </c>
      <c r="I1573" s="9">
        <v>1938.1</v>
      </c>
      <c r="J1573" s="9">
        <v>1938.1</v>
      </c>
      <c r="K1573" s="9">
        <v>1940.4</v>
      </c>
      <c r="L1573" s="9">
        <v>1944.1</v>
      </c>
      <c r="M1573" s="9">
        <v>1944.1</v>
      </c>
      <c r="N1573" s="9">
        <v>1942.6</v>
      </c>
      <c r="O1573" s="9">
        <v>1945</v>
      </c>
      <c r="P1573" s="9">
        <v>1945</v>
      </c>
      <c r="Q1573" s="9">
        <v>1945</v>
      </c>
      <c r="R1573" s="9">
        <v>1944</v>
      </c>
      <c r="S1573" s="9">
        <v>1944</v>
      </c>
      <c r="T1573" s="9">
        <v>1944</v>
      </c>
    </row>
    <row r="1574" spans="1:20" x14ac:dyDescent="0.35">
      <c r="A1574">
        <f t="shared" si="49"/>
        <v>1574</v>
      </c>
      <c r="B1574" s="3" t="s">
        <v>70</v>
      </c>
      <c r="C1574" s="3" t="s">
        <v>75</v>
      </c>
      <c r="D1574" s="3" t="s">
        <v>65</v>
      </c>
      <c r="E1574">
        <v>2022</v>
      </c>
      <c r="F1574" s="3" t="str">
        <f t="shared" si="48"/>
        <v>AElevRND B2022</v>
      </c>
      <c r="G1574" s="9">
        <v>1944</v>
      </c>
      <c r="H1574" s="9">
        <v>1938.1</v>
      </c>
      <c r="I1574" s="9">
        <v>1938.1</v>
      </c>
      <c r="J1574" s="9">
        <v>1938.1</v>
      </c>
      <c r="K1574" s="9">
        <v>1940.4</v>
      </c>
      <c r="L1574" s="9">
        <v>1944.1</v>
      </c>
      <c r="M1574" s="9">
        <v>1944.1</v>
      </c>
      <c r="N1574" s="9">
        <v>1942.6</v>
      </c>
      <c r="O1574" s="9">
        <v>1945</v>
      </c>
      <c r="P1574" s="9">
        <v>1945</v>
      </c>
      <c r="Q1574" s="9">
        <v>1945</v>
      </c>
      <c r="R1574" s="9">
        <v>1944</v>
      </c>
      <c r="S1574" s="9">
        <v>1944</v>
      </c>
      <c r="T1574" s="9">
        <v>1944</v>
      </c>
    </row>
    <row r="1575" spans="1:20" x14ac:dyDescent="0.35">
      <c r="A1575">
        <f t="shared" si="49"/>
        <v>1575</v>
      </c>
      <c r="B1575" s="3" t="s">
        <v>70</v>
      </c>
      <c r="C1575" s="3" t="s">
        <v>75</v>
      </c>
      <c r="D1575" s="3" t="s">
        <v>65</v>
      </c>
      <c r="E1575">
        <v>2023</v>
      </c>
      <c r="F1575" s="3" t="str">
        <f t="shared" si="48"/>
        <v>AElevRND B2023</v>
      </c>
      <c r="G1575" s="9">
        <v>1944</v>
      </c>
      <c r="H1575" s="9">
        <v>1938.1</v>
      </c>
      <c r="I1575" s="9">
        <v>1938.1</v>
      </c>
      <c r="J1575" s="9">
        <v>1938.1</v>
      </c>
      <c r="K1575" s="9">
        <v>1940.4</v>
      </c>
      <c r="L1575" s="9">
        <v>1944.1</v>
      </c>
      <c r="M1575" s="9">
        <v>1944.1</v>
      </c>
      <c r="N1575" s="9">
        <v>1942.6</v>
      </c>
      <c r="O1575" s="9">
        <v>1945</v>
      </c>
      <c r="P1575" s="9">
        <v>1945</v>
      </c>
      <c r="Q1575" s="9">
        <v>1945</v>
      </c>
      <c r="R1575" s="9">
        <v>1944</v>
      </c>
      <c r="S1575" s="9">
        <v>1944</v>
      </c>
      <c r="T1575" s="9">
        <v>1944</v>
      </c>
    </row>
    <row r="1576" spans="1:20" x14ac:dyDescent="0.35">
      <c r="A1576">
        <f t="shared" si="49"/>
        <v>1576</v>
      </c>
      <c r="B1576" s="3" t="s">
        <v>70</v>
      </c>
      <c r="C1576" s="3" t="s">
        <v>75</v>
      </c>
      <c r="D1576" s="3" t="s">
        <v>65</v>
      </c>
      <c r="E1576">
        <v>2024</v>
      </c>
      <c r="F1576" s="3" t="str">
        <f t="shared" si="48"/>
        <v>AElevRND B2024</v>
      </c>
      <c r="G1576" s="9">
        <v>1944</v>
      </c>
      <c r="H1576" s="9">
        <v>1938.1</v>
      </c>
      <c r="I1576" s="9">
        <v>1938.1</v>
      </c>
      <c r="J1576" s="9">
        <v>1938.1</v>
      </c>
      <c r="K1576" s="9">
        <v>1940.4</v>
      </c>
      <c r="L1576" s="9">
        <v>1944.1</v>
      </c>
      <c r="M1576" s="9">
        <v>1944.1</v>
      </c>
      <c r="N1576" s="9">
        <v>1942.6</v>
      </c>
      <c r="O1576" s="9">
        <v>1945</v>
      </c>
      <c r="P1576" s="9">
        <v>1945</v>
      </c>
      <c r="Q1576" s="9">
        <v>1945</v>
      </c>
      <c r="R1576" s="9">
        <v>1944</v>
      </c>
      <c r="S1576" s="9">
        <v>1944</v>
      </c>
      <c r="T1576" s="9">
        <v>1944</v>
      </c>
    </row>
    <row r="1577" spans="1:20" x14ac:dyDescent="0.35">
      <c r="A1577">
        <f t="shared" si="49"/>
        <v>1577</v>
      </c>
      <c r="B1577" s="3" t="s">
        <v>70</v>
      </c>
      <c r="C1577" s="3" t="s">
        <v>75</v>
      </c>
      <c r="D1577" s="3" t="s">
        <v>65</v>
      </c>
      <c r="E1577">
        <v>2025</v>
      </c>
      <c r="F1577" s="3" t="str">
        <f t="shared" si="48"/>
        <v>AElevRND B2025</v>
      </c>
      <c r="G1577" s="9">
        <v>1944</v>
      </c>
      <c r="H1577" s="9">
        <v>1938.1</v>
      </c>
      <c r="I1577" s="9">
        <v>1938</v>
      </c>
      <c r="J1577" s="9">
        <v>1938.1</v>
      </c>
      <c r="K1577" s="9">
        <v>1940.4</v>
      </c>
      <c r="L1577" s="9">
        <v>1943.4</v>
      </c>
      <c r="M1577" s="9">
        <v>1944.1</v>
      </c>
      <c r="N1577" s="9">
        <v>1942.6</v>
      </c>
      <c r="O1577" s="9">
        <v>1945</v>
      </c>
      <c r="P1577" s="9">
        <v>1945</v>
      </c>
      <c r="Q1577" s="9">
        <v>1945</v>
      </c>
      <c r="R1577" s="9">
        <v>1944</v>
      </c>
      <c r="S1577" s="9">
        <v>1944</v>
      </c>
      <c r="T1577" s="9">
        <v>1944</v>
      </c>
    </row>
    <row r="1578" spans="1:20" x14ac:dyDescent="0.35">
      <c r="A1578">
        <f t="shared" si="49"/>
        <v>1578</v>
      </c>
      <c r="B1578" s="3" t="s">
        <v>70</v>
      </c>
      <c r="C1578" s="3" t="s">
        <v>75</v>
      </c>
      <c r="D1578" s="3" t="s">
        <v>65</v>
      </c>
      <c r="E1578">
        <v>2026</v>
      </c>
      <c r="F1578" s="3" t="str">
        <f t="shared" si="48"/>
        <v>AElevRND B2026</v>
      </c>
      <c r="G1578" s="9">
        <v>1944</v>
      </c>
      <c r="H1578" s="9">
        <v>1938.1</v>
      </c>
      <c r="I1578" s="9">
        <v>1938.1</v>
      </c>
      <c r="J1578" s="9">
        <v>1938.1</v>
      </c>
      <c r="K1578" s="9">
        <v>1940.4</v>
      </c>
      <c r="L1578" s="9">
        <v>1944.1</v>
      </c>
      <c r="M1578" s="9">
        <v>1945</v>
      </c>
      <c r="N1578" s="9">
        <v>1945</v>
      </c>
      <c r="O1578" s="9">
        <v>1945</v>
      </c>
      <c r="P1578" s="9">
        <v>1945</v>
      </c>
      <c r="Q1578" s="9">
        <v>1945</v>
      </c>
      <c r="R1578" s="9">
        <v>1944</v>
      </c>
      <c r="S1578" s="9">
        <v>1944</v>
      </c>
      <c r="T1578" s="9">
        <v>1944</v>
      </c>
    </row>
    <row r="1579" spans="1:20" x14ac:dyDescent="0.35">
      <c r="A1579">
        <f t="shared" si="49"/>
        <v>1579</v>
      </c>
      <c r="B1579" s="3" t="s">
        <v>70</v>
      </c>
      <c r="C1579" s="3" t="s">
        <v>75</v>
      </c>
      <c r="D1579" s="3" t="s">
        <v>65</v>
      </c>
      <c r="E1579">
        <v>2027</v>
      </c>
      <c r="F1579" s="3" t="str">
        <f t="shared" si="48"/>
        <v>AElevRND B2027</v>
      </c>
      <c r="G1579" s="9">
        <v>1944</v>
      </c>
      <c r="H1579" s="9">
        <v>1938.1</v>
      </c>
      <c r="I1579" s="9">
        <v>1938.1</v>
      </c>
      <c r="J1579" s="9">
        <v>1938.1</v>
      </c>
      <c r="K1579" s="9">
        <v>1940.4</v>
      </c>
      <c r="L1579" s="9">
        <v>1944.1</v>
      </c>
      <c r="M1579" s="9">
        <v>1945</v>
      </c>
      <c r="N1579" s="9">
        <v>1945</v>
      </c>
      <c r="O1579" s="9">
        <v>1945</v>
      </c>
      <c r="P1579" s="9">
        <v>1945</v>
      </c>
      <c r="Q1579" s="9">
        <v>1945</v>
      </c>
      <c r="R1579" s="9">
        <v>1944</v>
      </c>
      <c r="S1579" s="9">
        <v>1944</v>
      </c>
      <c r="T1579" s="9">
        <v>1944</v>
      </c>
    </row>
    <row r="1580" spans="1:20" x14ac:dyDescent="0.35">
      <c r="A1580">
        <f t="shared" si="49"/>
        <v>1580</v>
      </c>
      <c r="B1580" s="3" t="s">
        <v>70</v>
      </c>
      <c r="C1580" s="3" t="s">
        <v>75</v>
      </c>
      <c r="D1580" s="3" t="s">
        <v>65</v>
      </c>
      <c r="E1580">
        <v>2028</v>
      </c>
      <c r="F1580" s="3" t="str">
        <f t="shared" si="48"/>
        <v>AElevRND B2028</v>
      </c>
      <c r="G1580" s="9">
        <v>1944</v>
      </c>
      <c r="H1580" s="9">
        <v>1938.1</v>
      </c>
      <c r="I1580" s="9">
        <v>1938.1</v>
      </c>
      <c r="J1580" s="9">
        <v>1938.1</v>
      </c>
      <c r="K1580" s="9">
        <v>1940.4</v>
      </c>
      <c r="L1580" s="9">
        <v>1944.1</v>
      </c>
      <c r="M1580" s="9">
        <v>1945</v>
      </c>
      <c r="N1580" s="9">
        <v>1945</v>
      </c>
      <c r="O1580" s="9">
        <v>1945</v>
      </c>
      <c r="P1580" s="9">
        <v>1945</v>
      </c>
      <c r="Q1580" s="9">
        <v>1945</v>
      </c>
      <c r="R1580" s="9">
        <v>1944</v>
      </c>
      <c r="S1580" s="9">
        <v>1944</v>
      </c>
      <c r="T1580" s="9">
        <v>1944</v>
      </c>
    </row>
    <row r="1581" spans="1:20" x14ac:dyDescent="0.35">
      <c r="A1581">
        <f t="shared" si="49"/>
        <v>1581</v>
      </c>
      <c r="B1581" s="3" t="s">
        <v>70</v>
      </c>
      <c r="C1581" s="3" t="s">
        <v>75</v>
      </c>
      <c r="D1581" s="3" t="s">
        <v>65</v>
      </c>
      <c r="E1581">
        <v>2029</v>
      </c>
      <c r="F1581" s="3" t="str">
        <f t="shared" si="48"/>
        <v>AElevRND B2029</v>
      </c>
      <c r="G1581" s="9">
        <v>1944</v>
      </c>
      <c r="H1581" s="9">
        <v>1938.1</v>
      </c>
      <c r="I1581" s="9">
        <v>1938.1</v>
      </c>
      <c r="J1581" s="9">
        <v>1938.1</v>
      </c>
      <c r="K1581" s="9">
        <v>1940.4</v>
      </c>
      <c r="L1581" s="9">
        <v>1944.1</v>
      </c>
      <c r="M1581" s="9">
        <v>1944.1</v>
      </c>
      <c r="N1581" s="9">
        <v>1942.6</v>
      </c>
      <c r="O1581" s="9">
        <v>1945</v>
      </c>
      <c r="P1581" s="9">
        <v>1945</v>
      </c>
      <c r="Q1581" s="9">
        <v>1945</v>
      </c>
      <c r="R1581" s="9">
        <v>1944</v>
      </c>
      <c r="S1581" s="9">
        <v>1944</v>
      </c>
      <c r="T1581" s="9">
        <v>1944</v>
      </c>
    </row>
    <row r="1582" spans="1:20" x14ac:dyDescent="0.35">
      <c r="A1582">
        <f t="shared" si="49"/>
        <v>1582</v>
      </c>
      <c r="B1582" s="3" t="s">
        <v>70</v>
      </c>
      <c r="C1582" s="3" t="s">
        <v>75</v>
      </c>
      <c r="D1582" s="3" t="s">
        <v>66</v>
      </c>
      <c r="E1582">
        <v>2020</v>
      </c>
      <c r="F1582" s="3" t="str">
        <f t="shared" si="48"/>
        <v>AElevPELTON2020</v>
      </c>
      <c r="G1582" s="9" t="e">
        <v>#N/A</v>
      </c>
      <c r="H1582" s="9" t="e">
        <v>#N/A</v>
      </c>
      <c r="I1582" s="9" t="e">
        <v>#N/A</v>
      </c>
      <c r="J1582" s="9" t="e">
        <v>#N/A</v>
      </c>
      <c r="K1582" s="9" t="e">
        <v>#N/A</v>
      </c>
      <c r="L1582" s="9" t="e">
        <v>#N/A</v>
      </c>
      <c r="M1582" s="9" t="e">
        <v>#N/A</v>
      </c>
      <c r="N1582" s="9" t="e">
        <v>#N/A</v>
      </c>
      <c r="O1582" s="9" t="e">
        <v>#N/A</v>
      </c>
      <c r="P1582" s="9" t="e">
        <v>#N/A</v>
      </c>
      <c r="Q1582" s="9" t="e">
        <v>#N/A</v>
      </c>
      <c r="R1582" s="9" t="e">
        <v>#N/A</v>
      </c>
      <c r="S1582" s="9" t="e">
        <v>#N/A</v>
      </c>
      <c r="T1582" s="9" t="e">
        <v>#N/A</v>
      </c>
    </row>
    <row r="1583" spans="1:20" x14ac:dyDescent="0.35">
      <c r="A1583">
        <f t="shared" si="49"/>
        <v>1583</v>
      </c>
      <c r="B1583" s="3" t="s">
        <v>70</v>
      </c>
      <c r="C1583" s="3" t="s">
        <v>75</v>
      </c>
      <c r="D1583" s="3" t="s">
        <v>66</v>
      </c>
      <c r="E1583">
        <v>2021</v>
      </c>
      <c r="F1583" s="3" t="str">
        <f t="shared" si="48"/>
        <v>AElevPELTON2021</v>
      </c>
      <c r="G1583" s="9" t="e">
        <v>#N/A</v>
      </c>
      <c r="H1583" s="9" t="e">
        <v>#N/A</v>
      </c>
      <c r="I1583" s="9" t="e">
        <v>#N/A</v>
      </c>
      <c r="J1583" s="9" t="e">
        <v>#N/A</v>
      </c>
      <c r="K1583" s="9" t="e">
        <v>#N/A</v>
      </c>
      <c r="L1583" s="9" t="e">
        <v>#N/A</v>
      </c>
      <c r="M1583" s="9" t="e">
        <v>#N/A</v>
      </c>
      <c r="N1583" s="9" t="e">
        <v>#N/A</v>
      </c>
      <c r="O1583" s="9" t="e">
        <v>#N/A</v>
      </c>
      <c r="P1583" s="9" t="e">
        <v>#N/A</v>
      </c>
      <c r="Q1583" s="9" t="e">
        <v>#N/A</v>
      </c>
      <c r="R1583" s="9" t="e">
        <v>#N/A</v>
      </c>
      <c r="S1583" s="9" t="e">
        <v>#N/A</v>
      </c>
      <c r="T1583" s="9" t="e">
        <v>#N/A</v>
      </c>
    </row>
    <row r="1584" spans="1:20" x14ac:dyDescent="0.35">
      <c r="A1584">
        <f t="shared" si="49"/>
        <v>1584</v>
      </c>
      <c r="B1584" s="3" t="s">
        <v>70</v>
      </c>
      <c r="C1584" s="3" t="s">
        <v>75</v>
      </c>
      <c r="D1584" s="3" t="s">
        <v>66</v>
      </c>
      <c r="E1584">
        <v>2022</v>
      </c>
      <c r="F1584" s="3" t="str">
        <f t="shared" si="48"/>
        <v>AElevPELTON2022</v>
      </c>
      <c r="G1584" s="9" t="e">
        <v>#N/A</v>
      </c>
      <c r="H1584" s="9" t="e">
        <v>#N/A</v>
      </c>
      <c r="I1584" s="9" t="e">
        <v>#N/A</v>
      </c>
      <c r="J1584" s="9" t="e">
        <v>#N/A</v>
      </c>
      <c r="K1584" s="9" t="e">
        <v>#N/A</v>
      </c>
      <c r="L1584" s="9" t="e">
        <v>#N/A</v>
      </c>
      <c r="M1584" s="9" t="e">
        <v>#N/A</v>
      </c>
      <c r="N1584" s="9" t="e">
        <v>#N/A</v>
      </c>
      <c r="O1584" s="9" t="e">
        <v>#N/A</v>
      </c>
      <c r="P1584" s="9" t="e">
        <v>#N/A</v>
      </c>
      <c r="Q1584" s="9" t="e">
        <v>#N/A</v>
      </c>
      <c r="R1584" s="9" t="e">
        <v>#N/A</v>
      </c>
      <c r="S1584" s="9" t="e">
        <v>#N/A</v>
      </c>
      <c r="T1584" s="9" t="e">
        <v>#N/A</v>
      </c>
    </row>
    <row r="1585" spans="1:20" x14ac:dyDescent="0.35">
      <c r="A1585">
        <f t="shared" si="49"/>
        <v>1585</v>
      </c>
      <c r="B1585" s="3" t="s">
        <v>70</v>
      </c>
      <c r="C1585" s="3" t="s">
        <v>75</v>
      </c>
      <c r="D1585" s="3" t="s">
        <v>66</v>
      </c>
      <c r="E1585">
        <v>2023</v>
      </c>
      <c r="F1585" s="3" t="str">
        <f t="shared" si="48"/>
        <v>AElevPELTON2023</v>
      </c>
      <c r="G1585" s="9" t="e">
        <v>#N/A</v>
      </c>
      <c r="H1585" s="9" t="e">
        <v>#N/A</v>
      </c>
      <c r="I1585" s="9" t="e">
        <v>#N/A</v>
      </c>
      <c r="J1585" s="9" t="e">
        <v>#N/A</v>
      </c>
      <c r="K1585" s="9" t="e">
        <v>#N/A</v>
      </c>
      <c r="L1585" s="9" t="e">
        <v>#N/A</v>
      </c>
      <c r="M1585" s="9" t="e">
        <v>#N/A</v>
      </c>
      <c r="N1585" s="9" t="e">
        <v>#N/A</v>
      </c>
      <c r="O1585" s="9" t="e">
        <v>#N/A</v>
      </c>
      <c r="P1585" s="9" t="e">
        <v>#N/A</v>
      </c>
      <c r="Q1585" s="9" t="e">
        <v>#N/A</v>
      </c>
      <c r="R1585" s="9" t="e">
        <v>#N/A</v>
      </c>
      <c r="S1585" s="9" t="e">
        <v>#N/A</v>
      </c>
      <c r="T1585" s="9" t="e">
        <v>#N/A</v>
      </c>
    </row>
    <row r="1586" spans="1:20" x14ac:dyDescent="0.35">
      <c r="A1586">
        <f t="shared" si="49"/>
        <v>1586</v>
      </c>
      <c r="B1586" s="3" t="s">
        <v>70</v>
      </c>
      <c r="C1586" s="3" t="s">
        <v>75</v>
      </c>
      <c r="D1586" s="3" t="s">
        <v>66</v>
      </c>
      <c r="E1586">
        <v>2024</v>
      </c>
      <c r="F1586" s="3" t="str">
        <f t="shared" si="48"/>
        <v>AElevPELTON2024</v>
      </c>
      <c r="G1586" s="9" t="e">
        <v>#N/A</v>
      </c>
      <c r="H1586" s="9" t="e">
        <v>#N/A</v>
      </c>
      <c r="I1586" s="9" t="e">
        <v>#N/A</v>
      </c>
      <c r="J1586" s="9" t="e">
        <v>#N/A</v>
      </c>
      <c r="K1586" s="9" t="e">
        <v>#N/A</v>
      </c>
      <c r="L1586" s="9" t="e">
        <v>#N/A</v>
      </c>
      <c r="M1586" s="9" t="e">
        <v>#N/A</v>
      </c>
      <c r="N1586" s="9" t="e">
        <v>#N/A</v>
      </c>
      <c r="O1586" s="9" t="e">
        <v>#N/A</v>
      </c>
      <c r="P1586" s="9" t="e">
        <v>#N/A</v>
      </c>
      <c r="Q1586" s="9" t="e">
        <v>#N/A</v>
      </c>
      <c r="R1586" s="9" t="e">
        <v>#N/A</v>
      </c>
      <c r="S1586" s="9" t="e">
        <v>#N/A</v>
      </c>
      <c r="T1586" s="9" t="e">
        <v>#N/A</v>
      </c>
    </row>
    <row r="1587" spans="1:20" x14ac:dyDescent="0.35">
      <c r="A1587">
        <f t="shared" si="49"/>
        <v>1587</v>
      </c>
      <c r="B1587" s="3" t="s">
        <v>70</v>
      </c>
      <c r="C1587" s="3" t="s">
        <v>75</v>
      </c>
      <c r="D1587" s="3" t="s">
        <v>66</v>
      </c>
      <c r="E1587">
        <v>2025</v>
      </c>
      <c r="F1587" s="3" t="str">
        <f t="shared" si="48"/>
        <v>AElevPELTON2025</v>
      </c>
      <c r="G1587" s="9" t="e">
        <v>#N/A</v>
      </c>
      <c r="H1587" s="9" t="e">
        <v>#N/A</v>
      </c>
      <c r="I1587" s="9" t="e">
        <v>#N/A</v>
      </c>
      <c r="J1587" s="9" t="e">
        <v>#N/A</v>
      </c>
      <c r="K1587" s="9" t="e">
        <v>#N/A</v>
      </c>
      <c r="L1587" s="9" t="e">
        <v>#N/A</v>
      </c>
      <c r="M1587" s="9" t="e">
        <v>#N/A</v>
      </c>
      <c r="N1587" s="9" t="e">
        <v>#N/A</v>
      </c>
      <c r="O1587" s="9" t="e">
        <v>#N/A</v>
      </c>
      <c r="P1587" s="9" t="e">
        <v>#N/A</v>
      </c>
      <c r="Q1587" s="9" t="e">
        <v>#N/A</v>
      </c>
      <c r="R1587" s="9" t="e">
        <v>#N/A</v>
      </c>
      <c r="S1587" s="9" t="e">
        <v>#N/A</v>
      </c>
      <c r="T1587" s="9" t="e">
        <v>#N/A</v>
      </c>
    </row>
    <row r="1588" spans="1:20" x14ac:dyDescent="0.35">
      <c r="A1588">
        <f t="shared" si="49"/>
        <v>1588</v>
      </c>
      <c r="B1588" s="3" t="s">
        <v>70</v>
      </c>
      <c r="C1588" s="3" t="s">
        <v>75</v>
      </c>
      <c r="D1588" s="3" t="s">
        <v>66</v>
      </c>
      <c r="E1588">
        <v>2026</v>
      </c>
      <c r="F1588" s="3" t="str">
        <f t="shared" si="48"/>
        <v>AElevPELTON2026</v>
      </c>
      <c r="G1588" s="9" t="e">
        <v>#N/A</v>
      </c>
      <c r="H1588" s="9" t="e">
        <v>#N/A</v>
      </c>
      <c r="I1588" s="9" t="e">
        <v>#N/A</v>
      </c>
      <c r="J1588" s="9" t="e">
        <v>#N/A</v>
      </c>
      <c r="K1588" s="9" t="e">
        <v>#N/A</v>
      </c>
      <c r="L1588" s="9" t="e">
        <v>#N/A</v>
      </c>
      <c r="M1588" s="9" t="e">
        <v>#N/A</v>
      </c>
      <c r="N1588" s="9" t="e">
        <v>#N/A</v>
      </c>
      <c r="O1588" s="9" t="e">
        <v>#N/A</v>
      </c>
      <c r="P1588" s="9" t="e">
        <v>#N/A</v>
      </c>
      <c r="Q1588" s="9" t="e">
        <v>#N/A</v>
      </c>
      <c r="R1588" s="9" t="e">
        <v>#N/A</v>
      </c>
      <c r="S1588" s="9" t="e">
        <v>#N/A</v>
      </c>
      <c r="T1588" s="9" t="e">
        <v>#N/A</v>
      </c>
    </row>
    <row r="1589" spans="1:20" x14ac:dyDescent="0.35">
      <c r="A1589">
        <f t="shared" si="49"/>
        <v>1589</v>
      </c>
      <c r="B1589" s="3" t="s">
        <v>70</v>
      </c>
      <c r="C1589" s="3" t="s">
        <v>75</v>
      </c>
      <c r="D1589" s="3" t="s">
        <v>66</v>
      </c>
      <c r="E1589">
        <v>2027</v>
      </c>
      <c r="F1589" s="3" t="str">
        <f t="shared" si="48"/>
        <v>AElevPELTON2027</v>
      </c>
      <c r="G1589" s="9" t="e">
        <v>#N/A</v>
      </c>
      <c r="H1589" s="9" t="e">
        <v>#N/A</v>
      </c>
      <c r="I1589" s="9" t="e">
        <v>#N/A</v>
      </c>
      <c r="J1589" s="9" t="e">
        <v>#N/A</v>
      </c>
      <c r="K1589" s="9" t="e">
        <v>#N/A</v>
      </c>
      <c r="L1589" s="9" t="e">
        <v>#N/A</v>
      </c>
      <c r="M1589" s="9" t="e">
        <v>#N/A</v>
      </c>
      <c r="N1589" s="9" t="e">
        <v>#N/A</v>
      </c>
      <c r="O1589" s="9" t="e">
        <v>#N/A</v>
      </c>
      <c r="P1589" s="9" t="e">
        <v>#N/A</v>
      </c>
      <c r="Q1589" s="9" t="e">
        <v>#N/A</v>
      </c>
      <c r="R1589" s="9" t="e">
        <v>#N/A</v>
      </c>
      <c r="S1589" s="9" t="e">
        <v>#N/A</v>
      </c>
      <c r="T1589" s="9" t="e">
        <v>#N/A</v>
      </c>
    </row>
    <row r="1590" spans="1:20" x14ac:dyDescent="0.35">
      <c r="A1590">
        <f t="shared" si="49"/>
        <v>1590</v>
      </c>
      <c r="B1590" s="3" t="s">
        <v>70</v>
      </c>
      <c r="C1590" s="3" t="s">
        <v>75</v>
      </c>
      <c r="D1590" s="3" t="s">
        <v>66</v>
      </c>
      <c r="E1590">
        <v>2028</v>
      </c>
      <c r="F1590" s="3" t="str">
        <f t="shared" si="48"/>
        <v>AElevPELTON2028</v>
      </c>
      <c r="G1590" s="9" t="e">
        <v>#N/A</v>
      </c>
      <c r="H1590" s="9" t="e">
        <v>#N/A</v>
      </c>
      <c r="I1590" s="9" t="e">
        <v>#N/A</v>
      </c>
      <c r="J1590" s="9" t="e">
        <v>#N/A</v>
      </c>
      <c r="K1590" s="9" t="e">
        <v>#N/A</v>
      </c>
      <c r="L1590" s="9" t="e">
        <v>#N/A</v>
      </c>
      <c r="M1590" s="9" t="e">
        <v>#N/A</v>
      </c>
      <c r="N1590" s="9" t="e">
        <v>#N/A</v>
      </c>
      <c r="O1590" s="9" t="e">
        <v>#N/A</v>
      </c>
      <c r="P1590" s="9" t="e">
        <v>#N/A</v>
      </c>
      <c r="Q1590" s="9" t="e">
        <v>#N/A</v>
      </c>
      <c r="R1590" s="9" t="e">
        <v>#N/A</v>
      </c>
      <c r="S1590" s="9" t="e">
        <v>#N/A</v>
      </c>
      <c r="T1590" s="9" t="e">
        <v>#N/A</v>
      </c>
    </row>
    <row r="1591" spans="1:20" x14ac:dyDescent="0.35">
      <c r="A1591">
        <f t="shared" si="49"/>
        <v>1591</v>
      </c>
      <c r="B1591" s="3" t="s">
        <v>70</v>
      </c>
      <c r="C1591" s="3" t="s">
        <v>75</v>
      </c>
      <c r="D1591" s="3" t="s">
        <v>66</v>
      </c>
      <c r="E1591">
        <v>2029</v>
      </c>
      <c r="F1591" s="3" t="str">
        <f t="shared" si="48"/>
        <v>AElevPELTON2029</v>
      </c>
      <c r="G1591" s="9" t="e">
        <v>#N/A</v>
      </c>
      <c r="H1591" s="9" t="e">
        <v>#N/A</v>
      </c>
      <c r="I1591" s="9" t="e">
        <v>#N/A</v>
      </c>
      <c r="J1591" s="9" t="e">
        <v>#N/A</v>
      </c>
      <c r="K1591" s="9" t="e">
        <v>#N/A</v>
      </c>
      <c r="L1591" s="9" t="e">
        <v>#N/A</v>
      </c>
      <c r="M1591" s="9" t="e">
        <v>#N/A</v>
      </c>
      <c r="N1591" s="9" t="e">
        <v>#N/A</v>
      </c>
      <c r="O1591" s="9" t="e">
        <v>#N/A</v>
      </c>
      <c r="P1591" s="9" t="e">
        <v>#N/A</v>
      </c>
      <c r="Q1591" s="9" t="e">
        <v>#N/A</v>
      </c>
      <c r="R1591" s="9" t="e">
        <v>#N/A</v>
      </c>
      <c r="S1591" s="9" t="e">
        <v>#N/A</v>
      </c>
      <c r="T1591" s="9" t="e">
        <v>#N/A</v>
      </c>
    </row>
    <row r="1592" spans="1:20" x14ac:dyDescent="0.35">
      <c r="A1592">
        <f t="shared" si="49"/>
        <v>1592</v>
      </c>
      <c r="B1592" s="3" t="s">
        <v>70</v>
      </c>
      <c r="C1592" s="3" t="s">
        <v>75</v>
      </c>
      <c r="D1592" s="3" t="s">
        <v>67</v>
      </c>
      <c r="E1592">
        <v>2020</v>
      </c>
      <c r="F1592" s="3" t="str">
        <f t="shared" si="48"/>
        <v>AElevREREG2020</v>
      </c>
      <c r="G1592" s="9" t="e">
        <v>#N/A</v>
      </c>
      <c r="H1592" s="9" t="e">
        <v>#N/A</v>
      </c>
      <c r="I1592" s="9" t="e">
        <v>#N/A</v>
      </c>
      <c r="J1592" s="9" t="e">
        <v>#N/A</v>
      </c>
      <c r="K1592" s="9" t="e">
        <v>#N/A</v>
      </c>
      <c r="L1592" s="9" t="e">
        <v>#N/A</v>
      </c>
      <c r="M1592" s="9" t="e">
        <v>#N/A</v>
      </c>
      <c r="N1592" s="9" t="e">
        <v>#N/A</v>
      </c>
      <c r="O1592" s="9" t="e">
        <v>#N/A</v>
      </c>
      <c r="P1592" s="9" t="e">
        <v>#N/A</v>
      </c>
      <c r="Q1592" s="9" t="e">
        <v>#N/A</v>
      </c>
      <c r="R1592" s="9" t="e">
        <v>#N/A</v>
      </c>
      <c r="S1592" s="9" t="e">
        <v>#N/A</v>
      </c>
      <c r="T1592" s="9" t="e">
        <v>#N/A</v>
      </c>
    </row>
    <row r="1593" spans="1:20" x14ac:dyDescent="0.35">
      <c r="A1593">
        <f t="shared" si="49"/>
        <v>1593</v>
      </c>
      <c r="B1593" s="3" t="s">
        <v>70</v>
      </c>
      <c r="C1593" s="3" t="s">
        <v>75</v>
      </c>
      <c r="D1593" s="3" t="s">
        <v>67</v>
      </c>
      <c r="E1593">
        <v>2021</v>
      </c>
      <c r="F1593" s="3" t="str">
        <f t="shared" si="48"/>
        <v>AElevREREG2021</v>
      </c>
      <c r="G1593" s="9" t="e">
        <v>#N/A</v>
      </c>
      <c r="H1593" s="9" t="e">
        <v>#N/A</v>
      </c>
      <c r="I1593" s="9" t="e">
        <v>#N/A</v>
      </c>
      <c r="J1593" s="9" t="e">
        <v>#N/A</v>
      </c>
      <c r="K1593" s="9" t="e">
        <v>#N/A</v>
      </c>
      <c r="L1593" s="9" t="e">
        <v>#N/A</v>
      </c>
      <c r="M1593" s="9" t="e">
        <v>#N/A</v>
      </c>
      <c r="N1593" s="9" t="e">
        <v>#N/A</v>
      </c>
      <c r="O1593" s="9" t="e">
        <v>#N/A</v>
      </c>
      <c r="P1593" s="9" t="e">
        <v>#N/A</v>
      </c>
      <c r="Q1593" s="9" t="e">
        <v>#N/A</v>
      </c>
      <c r="R1593" s="9" t="e">
        <v>#N/A</v>
      </c>
      <c r="S1593" s="9" t="e">
        <v>#N/A</v>
      </c>
      <c r="T1593" s="9" t="e">
        <v>#N/A</v>
      </c>
    </row>
    <row r="1594" spans="1:20" x14ac:dyDescent="0.35">
      <c r="A1594">
        <f t="shared" si="49"/>
        <v>1594</v>
      </c>
      <c r="B1594" s="3" t="s">
        <v>70</v>
      </c>
      <c r="C1594" s="3" t="s">
        <v>75</v>
      </c>
      <c r="D1594" s="3" t="s">
        <v>67</v>
      </c>
      <c r="E1594">
        <v>2022</v>
      </c>
      <c r="F1594" s="3" t="str">
        <f t="shared" si="48"/>
        <v>AElevREREG2022</v>
      </c>
      <c r="G1594" s="9" t="e">
        <v>#N/A</v>
      </c>
      <c r="H1594" s="9" t="e">
        <v>#N/A</v>
      </c>
      <c r="I1594" s="9" t="e">
        <v>#N/A</v>
      </c>
      <c r="J1594" s="9" t="e">
        <v>#N/A</v>
      </c>
      <c r="K1594" s="9" t="e">
        <v>#N/A</v>
      </c>
      <c r="L1594" s="9" t="e">
        <v>#N/A</v>
      </c>
      <c r="M1594" s="9" t="e">
        <v>#N/A</v>
      </c>
      <c r="N1594" s="9" t="e">
        <v>#N/A</v>
      </c>
      <c r="O1594" s="9" t="e">
        <v>#N/A</v>
      </c>
      <c r="P1594" s="9" t="e">
        <v>#N/A</v>
      </c>
      <c r="Q1594" s="9" t="e">
        <v>#N/A</v>
      </c>
      <c r="R1594" s="9" t="e">
        <v>#N/A</v>
      </c>
      <c r="S1594" s="9" t="e">
        <v>#N/A</v>
      </c>
      <c r="T1594" s="9" t="e">
        <v>#N/A</v>
      </c>
    </row>
    <row r="1595" spans="1:20" x14ac:dyDescent="0.35">
      <c r="A1595">
        <f t="shared" si="49"/>
        <v>1595</v>
      </c>
      <c r="B1595" s="3" t="s">
        <v>70</v>
      </c>
      <c r="C1595" s="3" t="s">
        <v>75</v>
      </c>
      <c r="D1595" s="3" t="s">
        <v>67</v>
      </c>
      <c r="E1595">
        <v>2023</v>
      </c>
      <c r="F1595" s="3" t="str">
        <f t="shared" si="48"/>
        <v>AElevREREG2023</v>
      </c>
      <c r="G1595" s="9" t="e">
        <v>#N/A</v>
      </c>
      <c r="H1595" s="9" t="e">
        <v>#N/A</v>
      </c>
      <c r="I1595" s="9" t="e">
        <v>#N/A</v>
      </c>
      <c r="J1595" s="9" t="e">
        <v>#N/A</v>
      </c>
      <c r="K1595" s="9" t="e">
        <v>#N/A</v>
      </c>
      <c r="L1595" s="9" t="e">
        <v>#N/A</v>
      </c>
      <c r="M1595" s="9" t="e">
        <v>#N/A</v>
      </c>
      <c r="N1595" s="9" t="e">
        <v>#N/A</v>
      </c>
      <c r="O1595" s="9" t="e">
        <v>#N/A</v>
      </c>
      <c r="P1595" s="9" t="e">
        <v>#N/A</v>
      </c>
      <c r="Q1595" s="9" t="e">
        <v>#N/A</v>
      </c>
      <c r="R1595" s="9" t="e">
        <v>#N/A</v>
      </c>
      <c r="S1595" s="9" t="e">
        <v>#N/A</v>
      </c>
      <c r="T1595" s="9" t="e">
        <v>#N/A</v>
      </c>
    </row>
    <row r="1596" spans="1:20" x14ac:dyDescent="0.35">
      <c r="A1596">
        <f t="shared" si="49"/>
        <v>1596</v>
      </c>
      <c r="B1596" s="3" t="s">
        <v>70</v>
      </c>
      <c r="C1596" s="3" t="s">
        <v>75</v>
      </c>
      <c r="D1596" s="3" t="s">
        <v>67</v>
      </c>
      <c r="E1596">
        <v>2024</v>
      </c>
      <c r="F1596" s="3" t="str">
        <f t="shared" si="48"/>
        <v>AElevREREG2024</v>
      </c>
      <c r="G1596" s="9" t="e">
        <v>#N/A</v>
      </c>
      <c r="H1596" s="9" t="e">
        <v>#N/A</v>
      </c>
      <c r="I1596" s="9" t="e">
        <v>#N/A</v>
      </c>
      <c r="J1596" s="9" t="e">
        <v>#N/A</v>
      </c>
      <c r="K1596" s="9" t="e">
        <v>#N/A</v>
      </c>
      <c r="L1596" s="9" t="e">
        <v>#N/A</v>
      </c>
      <c r="M1596" s="9" t="e">
        <v>#N/A</v>
      </c>
      <c r="N1596" s="9" t="e">
        <v>#N/A</v>
      </c>
      <c r="O1596" s="9" t="e">
        <v>#N/A</v>
      </c>
      <c r="P1596" s="9" t="e">
        <v>#N/A</v>
      </c>
      <c r="Q1596" s="9" t="e">
        <v>#N/A</v>
      </c>
      <c r="R1596" s="9" t="e">
        <v>#N/A</v>
      </c>
      <c r="S1596" s="9" t="e">
        <v>#N/A</v>
      </c>
      <c r="T1596" s="9" t="e">
        <v>#N/A</v>
      </c>
    </row>
    <row r="1597" spans="1:20" x14ac:dyDescent="0.35">
      <c r="A1597">
        <f t="shared" si="49"/>
        <v>1597</v>
      </c>
      <c r="B1597" s="3" t="s">
        <v>70</v>
      </c>
      <c r="C1597" s="3" t="s">
        <v>75</v>
      </c>
      <c r="D1597" s="3" t="s">
        <v>67</v>
      </c>
      <c r="E1597">
        <v>2025</v>
      </c>
      <c r="F1597" s="3" t="str">
        <f t="shared" si="48"/>
        <v>AElevREREG2025</v>
      </c>
      <c r="G1597" s="9" t="e">
        <v>#N/A</v>
      </c>
      <c r="H1597" s="9" t="e">
        <v>#N/A</v>
      </c>
      <c r="I1597" s="9" t="e">
        <v>#N/A</v>
      </c>
      <c r="J1597" s="9" t="e">
        <v>#N/A</v>
      </c>
      <c r="K1597" s="9" t="e">
        <v>#N/A</v>
      </c>
      <c r="L1597" s="9" t="e">
        <v>#N/A</v>
      </c>
      <c r="M1597" s="9" t="e">
        <v>#N/A</v>
      </c>
      <c r="N1597" s="9" t="e">
        <v>#N/A</v>
      </c>
      <c r="O1597" s="9" t="e">
        <v>#N/A</v>
      </c>
      <c r="P1597" s="9" t="e">
        <v>#N/A</v>
      </c>
      <c r="Q1597" s="9" t="e">
        <v>#N/A</v>
      </c>
      <c r="R1597" s="9" t="e">
        <v>#N/A</v>
      </c>
      <c r="S1597" s="9" t="e">
        <v>#N/A</v>
      </c>
      <c r="T1597" s="9" t="e">
        <v>#N/A</v>
      </c>
    </row>
    <row r="1598" spans="1:20" x14ac:dyDescent="0.35">
      <c r="A1598">
        <f t="shared" si="49"/>
        <v>1598</v>
      </c>
      <c r="B1598" s="3" t="s">
        <v>70</v>
      </c>
      <c r="C1598" s="3" t="s">
        <v>75</v>
      </c>
      <c r="D1598" s="3" t="s">
        <v>67</v>
      </c>
      <c r="E1598">
        <v>2026</v>
      </c>
      <c r="F1598" s="3" t="str">
        <f t="shared" si="48"/>
        <v>AElevREREG2026</v>
      </c>
      <c r="G1598" s="9" t="e">
        <v>#N/A</v>
      </c>
      <c r="H1598" s="9" t="e">
        <v>#N/A</v>
      </c>
      <c r="I1598" s="9" t="e">
        <v>#N/A</v>
      </c>
      <c r="J1598" s="9" t="e">
        <v>#N/A</v>
      </c>
      <c r="K1598" s="9" t="e">
        <v>#N/A</v>
      </c>
      <c r="L1598" s="9" t="e">
        <v>#N/A</v>
      </c>
      <c r="M1598" s="9" t="e">
        <v>#N/A</v>
      </c>
      <c r="N1598" s="9" t="e">
        <v>#N/A</v>
      </c>
      <c r="O1598" s="9" t="e">
        <v>#N/A</v>
      </c>
      <c r="P1598" s="9" t="e">
        <v>#N/A</v>
      </c>
      <c r="Q1598" s="9" t="e">
        <v>#N/A</v>
      </c>
      <c r="R1598" s="9" t="e">
        <v>#N/A</v>
      </c>
      <c r="S1598" s="9" t="e">
        <v>#N/A</v>
      </c>
      <c r="T1598" s="9" t="e">
        <v>#N/A</v>
      </c>
    </row>
    <row r="1599" spans="1:20" x14ac:dyDescent="0.35">
      <c r="A1599">
        <f t="shared" si="49"/>
        <v>1599</v>
      </c>
      <c r="B1599" s="3" t="s">
        <v>70</v>
      </c>
      <c r="C1599" s="3" t="s">
        <v>75</v>
      </c>
      <c r="D1599" s="3" t="s">
        <v>67</v>
      </c>
      <c r="E1599">
        <v>2027</v>
      </c>
      <c r="F1599" s="3" t="str">
        <f t="shared" si="48"/>
        <v>AElevREREG2027</v>
      </c>
      <c r="G1599" s="9" t="e">
        <v>#N/A</v>
      </c>
      <c r="H1599" s="9" t="e">
        <v>#N/A</v>
      </c>
      <c r="I1599" s="9" t="e">
        <v>#N/A</v>
      </c>
      <c r="J1599" s="9" t="e">
        <v>#N/A</v>
      </c>
      <c r="K1599" s="9" t="e">
        <v>#N/A</v>
      </c>
      <c r="L1599" s="9" t="e">
        <v>#N/A</v>
      </c>
      <c r="M1599" s="9" t="e">
        <v>#N/A</v>
      </c>
      <c r="N1599" s="9" t="e">
        <v>#N/A</v>
      </c>
      <c r="O1599" s="9" t="e">
        <v>#N/A</v>
      </c>
      <c r="P1599" s="9" t="e">
        <v>#N/A</v>
      </c>
      <c r="Q1599" s="9" t="e">
        <v>#N/A</v>
      </c>
      <c r="R1599" s="9" t="e">
        <v>#N/A</v>
      </c>
      <c r="S1599" s="9" t="e">
        <v>#N/A</v>
      </c>
      <c r="T1599" s="9" t="e">
        <v>#N/A</v>
      </c>
    </row>
    <row r="1600" spans="1:20" x14ac:dyDescent="0.35">
      <c r="A1600">
        <f t="shared" si="49"/>
        <v>1600</v>
      </c>
      <c r="B1600" s="3" t="s">
        <v>70</v>
      </c>
      <c r="C1600" s="3" t="s">
        <v>75</v>
      </c>
      <c r="D1600" s="3" t="s">
        <v>67</v>
      </c>
      <c r="E1600">
        <v>2028</v>
      </c>
      <c r="F1600" s="3" t="str">
        <f t="shared" si="48"/>
        <v>AElevREREG2028</v>
      </c>
      <c r="G1600" s="9" t="e">
        <v>#N/A</v>
      </c>
      <c r="H1600" s="9" t="e">
        <v>#N/A</v>
      </c>
      <c r="I1600" s="9" t="e">
        <v>#N/A</v>
      </c>
      <c r="J1600" s="9" t="e">
        <v>#N/A</v>
      </c>
      <c r="K1600" s="9" t="e">
        <v>#N/A</v>
      </c>
      <c r="L1600" s="9" t="e">
        <v>#N/A</v>
      </c>
      <c r="M1600" s="9" t="e">
        <v>#N/A</v>
      </c>
      <c r="N1600" s="9" t="e">
        <v>#N/A</v>
      </c>
      <c r="O1600" s="9" t="e">
        <v>#N/A</v>
      </c>
      <c r="P1600" s="9" t="e">
        <v>#N/A</v>
      </c>
      <c r="Q1600" s="9" t="e">
        <v>#N/A</v>
      </c>
      <c r="R1600" s="9" t="e">
        <v>#N/A</v>
      </c>
      <c r="S1600" s="9" t="e">
        <v>#N/A</v>
      </c>
      <c r="T1600" s="9" t="e">
        <v>#N/A</v>
      </c>
    </row>
    <row r="1601" spans="1:20" x14ac:dyDescent="0.35">
      <c r="A1601">
        <f t="shared" si="49"/>
        <v>1601</v>
      </c>
      <c r="B1601" s="3" t="s">
        <v>70</v>
      </c>
      <c r="C1601" s="3" t="s">
        <v>75</v>
      </c>
      <c r="D1601" s="3" t="s">
        <v>67</v>
      </c>
      <c r="E1601">
        <v>2029</v>
      </c>
      <c r="F1601" s="3" t="str">
        <f t="shared" si="48"/>
        <v>AElevREREG2029</v>
      </c>
      <c r="G1601" s="9" t="e">
        <v>#N/A</v>
      </c>
      <c r="H1601" s="9" t="e">
        <v>#N/A</v>
      </c>
      <c r="I1601" s="9" t="e">
        <v>#N/A</v>
      </c>
      <c r="J1601" s="9" t="e">
        <v>#N/A</v>
      </c>
      <c r="K1601" s="9" t="e">
        <v>#N/A</v>
      </c>
      <c r="L1601" s="9" t="e">
        <v>#N/A</v>
      </c>
      <c r="M1601" s="9" t="e">
        <v>#N/A</v>
      </c>
      <c r="N1601" s="9" t="e">
        <v>#N/A</v>
      </c>
      <c r="O1601" s="9" t="e">
        <v>#N/A</v>
      </c>
      <c r="P1601" s="9" t="e">
        <v>#N/A</v>
      </c>
      <c r="Q1601" s="9" t="e">
        <v>#N/A</v>
      </c>
      <c r="R1601" s="9" t="e">
        <v>#N/A</v>
      </c>
      <c r="S1601" s="9" t="e">
        <v>#N/A</v>
      </c>
      <c r="T1601" s="9" t="e">
        <v>#N/A</v>
      </c>
    </row>
    <row r="1602" spans="1:20" x14ac:dyDescent="0.35">
      <c r="A1602">
        <f t="shared" si="49"/>
        <v>1602</v>
      </c>
      <c r="B1602" s="3" t="s">
        <v>70</v>
      </c>
      <c r="C1602" s="3" t="s">
        <v>75</v>
      </c>
      <c r="D1602" s="3" t="s">
        <v>68</v>
      </c>
      <c r="E1602">
        <v>2020</v>
      </c>
      <c r="F1602" s="3" t="str">
        <f t="shared" ref="F1602:F1665" si="50">_xlfn.CONCAT(B1602,C1602,D1602,E1602)</f>
        <v>AElevDALLES2020</v>
      </c>
      <c r="G1602" s="9">
        <v>158.1</v>
      </c>
      <c r="H1602" s="9">
        <v>158.1</v>
      </c>
      <c r="I1602" s="9">
        <v>158.1</v>
      </c>
      <c r="J1602" s="9">
        <v>158.1</v>
      </c>
      <c r="K1602" s="9">
        <v>158.1</v>
      </c>
      <c r="L1602" s="9">
        <v>158.1</v>
      </c>
      <c r="M1602" s="9">
        <v>158.1</v>
      </c>
      <c r="N1602" s="9">
        <v>158.1</v>
      </c>
      <c r="O1602" s="9">
        <v>158.1</v>
      </c>
      <c r="P1602" s="9">
        <v>158.1</v>
      </c>
      <c r="Q1602" s="9">
        <v>158.1</v>
      </c>
      <c r="R1602" s="9">
        <v>158.1</v>
      </c>
      <c r="S1602" s="9">
        <v>158.1</v>
      </c>
      <c r="T1602" s="9">
        <v>158.1</v>
      </c>
    </row>
    <row r="1603" spans="1:20" x14ac:dyDescent="0.35">
      <c r="A1603">
        <f t="shared" ref="A1603:A1666" si="51">A1602+1</f>
        <v>1603</v>
      </c>
      <c r="B1603" s="3" t="s">
        <v>70</v>
      </c>
      <c r="C1603" s="3" t="s">
        <v>75</v>
      </c>
      <c r="D1603" s="3" t="s">
        <v>68</v>
      </c>
      <c r="E1603">
        <v>2021</v>
      </c>
      <c r="F1603" s="3" t="str">
        <f t="shared" si="50"/>
        <v>AElevDALLES2021</v>
      </c>
      <c r="G1603" s="9">
        <v>158.1</v>
      </c>
      <c r="H1603" s="9">
        <v>158.1</v>
      </c>
      <c r="I1603" s="9">
        <v>158.1</v>
      </c>
      <c r="J1603" s="9">
        <v>158.1</v>
      </c>
      <c r="K1603" s="9">
        <v>158.1</v>
      </c>
      <c r="L1603" s="9">
        <v>158.1</v>
      </c>
      <c r="M1603" s="9">
        <v>158.1</v>
      </c>
      <c r="N1603" s="9">
        <v>158.1</v>
      </c>
      <c r="O1603" s="9">
        <v>158.1</v>
      </c>
      <c r="P1603" s="9">
        <v>158.1</v>
      </c>
      <c r="Q1603" s="9">
        <v>158.1</v>
      </c>
      <c r="R1603" s="9">
        <v>158.1</v>
      </c>
      <c r="S1603" s="9">
        <v>158.1</v>
      </c>
      <c r="T1603" s="9">
        <v>158.1</v>
      </c>
    </row>
    <row r="1604" spans="1:20" x14ac:dyDescent="0.35">
      <c r="A1604">
        <f t="shared" si="51"/>
        <v>1604</v>
      </c>
      <c r="B1604" s="3" t="s">
        <v>70</v>
      </c>
      <c r="C1604" s="3" t="s">
        <v>75</v>
      </c>
      <c r="D1604" s="3" t="s">
        <v>68</v>
      </c>
      <c r="E1604">
        <v>2022</v>
      </c>
      <c r="F1604" s="3" t="str">
        <f t="shared" si="50"/>
        <v>AElevDALLES2022</v>
      </c>
      <c r="G1604" s="9">
        <v>158.1</v>
      </c>
      <c r="H1604" s="9">
        <v>158.1</v>
      </c>
      <c r="I1604" s="9">
        <v>158.1</v>
      </c>
      <c r="J1604" s="9">
        <v>158.1</v>
      </c>
      <c r="K1604" s="9">
        <v>158.1</v>
      </c>
      <c r="L1604" s="9">
        <v>158.1</v>
      </c>
      <c r="M1604" s="9">
        <v>158.1</v>
      </c>
      <c r="N1604" s="9">
        <v>158.1</v>
      </c>
      <c r="O1604" s="9">
        <v>158.1</v>
      </c>
      <c r="P1604" s="9">
        <v>158.1</v>
      </c>
      <c r="Q1604" s="9">
        <v>158.1</v>
      </c>
      <c r="R1604" s="9">
        <v>158.1</v>
      </c>
      <c r="S1604" s="9">
        <v>158.1</v>
      </c>
      <c r="T1604" s="9">
        <v>158.1</v>
      </c>
    </row>
    <row r="1605" spans="1:20" x14ac:dyDescent="0.35">
      <c r="A1605">
        <f t="shared" si="51"/>
        <v>1605</v>
      </c>
      <c r="B1605" s="3" t="s">
        <v>70</v>
      </c>
      <c r="C1605" s="3" t="s">
        <v>75</v>
      </c>
      <c r="D1605" s="3" t="s">
        <v>68</v>
      </c>
      <c r="E1605">
        <v>2023</v>
      </c>
      <c r="F1605" s="3" t="str">
        <f t="shared" si="50"/>
        <v>AElevDALLES2023</v>
      </c>
      <c r="G1605" s="9">
        <v>158.1</v>
      </c>
      <c r="H1605" s="9">
        <v>158.1</v>
      </c>
      <c r="I1605" s="9">
        <v>158.1</v>
      </c>
      <c r="J1605" s="9">
        <v>158.1</v>
      </c>
      <c r="K1605" s="9">
        <v>158.1</v>
      </c>
      <c r="L1605" s="9">
        <v>158.1</v>
      </c>
      <c r="M1605" s="9">
        <v>158.1</v>
      </c>
      <c r="N1605" s="9">
        <v>158.1</v>
      </c>
      <c r="O1605" s="9">
        <v>158.1</v>
      </c>
      <c r="P1605" s="9">
        <v>158.1</v>
      </c>
      <c r="Q1605" s="9">
        <v>158.1</v>
      </c>
      <c r="R1605" s="9">
        <v>158.1</v>
      </c>
      <c r="S1605" s="9">
        <v>158.1</v>
      </c>
      <c r="T1605" s="9">
        <v>158.1</v>
      </c>
    </row>
    <row r="1606" spans="1:20" x14ac:dyDescent="0.35">
      <c r="A1606">
        <f t="shared" si="51"/>
        <v>1606</v>
      </c>
      <c r="B1606" s="3" t="s">
        <v>70</v>
      </c>
      <c r="C1606" s="3" t="s">
        <v>75</v>
      </c>
      <c r="D1606" s="3" t="s">
        <v>68</v>
      </c>
      <c r="E1606">
        <v>2024</v>
      </c>
      <c r="F1606" s="3" t="str">
        <f t="shared" si="50"/>
        <v>AElevDALLES2024</v>
      </c>
      <c r="G1606" s="9">
        <v>158.1</v>
      </c>
      <c r="H1606" s="9">
        <v>158.1</v>
      </c>
      <c r="I1606" s="9">
        <v>158.1</v>
      </c>
      <c r="J1606" s="9">
        <v>158.1</v>
      </c>
      <c r="K1606" s="9">
        <v>158.1</v>
      </c>
      <c r="L1606" s="9">
        <v>158.1</v>
      </c>
      <c r="M1606" s="9">
        <v>158.1</v>
      </c>
      <c r="N1606" s="9">
        <v>158.1</v>
      </c>
      <c r="O1606" s="9">
        <v>158.1</v>
      </c>
      <c r="P1606" s="9">
        <v>158.1</v>
      </c>
      <c r="Q1606" s="9">
        <v>158.1</v>
      </c>
      <c r="R1606" s="9">
        <v>158.1</v>
      </c>
      <c r="S1606" s="9">
        <v>158.1</v>
      </c>
      <c r="T1606" s="9">
        <v>158.1</v>
      </c>
    </row>
    <row r="1607" spans="1:20" x14ac:dyDescent="0.35">
      <c r="A1607">
        <f t="shared" si="51"/>
        <v>1607</v>
      </c>
      <c r="B1607" s="3" t="s">
        <v>70</v>
      </c>
      <c r="C1607" s="3" t="s">
        <v>75</v>
      </c>
      <c r="D1607" s="3" t="s">
        <v>68</v>
      </c>
      <c r="E1607">
        <v>2025</v>
      </c>
      <c r="F1607" s="3" t="str">
        <f t="shared" si="50"/>
        <v>AElevDALLES2025</v>
      </c>
      <c r="G1607" s="9">
        <v>158.1</v>
      </c>
      <c r="H1607" s="9">
        <v>158.1</v>
      </c>
      <c r="I1607" s="9">
        <v>158.1</v>
      </c>
      <c r="J1607" s="9">
        <v>158.1</v>
      </c>
      <c r="K1607" s="9">
        <v>158.1</v>
      </c>
      <c r="L1607" s="9">
        <v>158.1</v>
      </c>
      <c r="M1607" s="9">
        <v>158.1</v>
      </c>
      <c r="N1607" s="9">
        <v>158.1</v>
      </c>
      <c r="O1607" s="9">
        <v>158.1</v>
      </c>
      <c r="P1607" s="9">
        <v>158.1</v>
      </c>
      <c r="Q1607" s="9">
        <v>158.1</v>
      </c>
      <c r="R1607" s="9">
        <v>158.1</v>
      </c>
      <c r="S1607" s="9">
        <v>158.1</v>
      </c>
      <c r="T1607" s="9">
        <v>158.1</v>
      </c>
    </row>
    <row r="1608" spans="1:20" x14ac:dyDescent="0.35">
      <c r="A1608">
        <f t="shared" si="51"/>
        <v>1608</v>
      </c>
      <c r="B1608" s="3" t="s">
        <v>70</v>
      </c>
      <c r="C1608" s="3" t="s">
        <v>75</v>
      </c>
      <c r="D1608" s="3" t="s">
        <v>68</v>
      </c>
      <c r="E1608">
        <v>2026</v>
      </c>
      <c r="F1608" s="3" t="str">
        <f t="shared" si="50"/>
        <v>AElevDALLES2026</v>
      </c>
      <c r="G1608" s="9">
        <v>158.1</v>
      </c>
      <c r="H1608" s="9">
        <v>158.1</v>
      </c>
      <c r="I1608" s="9">
        <v>158.1</v>
      </c>
      <c r="J1608" s="9">
        <v>158.1</v>
      </c>
      <c r="K1608" s="9">
        <v>158.1</v>
      </c>
      <c r="L1608" s="9">
        <v>158.1</v>
      </c>
      <c r="M1608" s="9">
        <v>158.1</v>
      </c>
      <c r="N1608" s="9">
        <v>158.1</v>
      </c>
      <c r="O1608" s="9">
        <v>158.1</v>
      </c>
      <c r="P1608" s="9">
        <v>158.1</v>
      </c>
      <c r="Q1608" s="9">
        <v>158.1</v>
      </c>
      <c r="R1608" s="9">
        <v>158.1</v>
      </c>
      <c r="S1608" s="9">
        <v>158.1</v>
      </c>
      <c r="T1608" s="9">
        <v>158.1</v>
      </c>
    </row>
    <row r="1609" spans="1:20" x14ac:dyDescent="0.35">
      <c r="A1609">
        <f t="shared" si="51"/>
        <v>1609</v>
      </c>
      <c r="B1609" s="3" t="s">
        <v>70</v>
      </c>
      <c r="C1609" s="3" t="s">
        <v>75</v>
      </c>
      <c r="D1609" s="3" t="s">
        <v>68</v>
      </c>
      <c r="E1609">
        <v>2027</v>
      </c>
      <c r="F1609" s="3" t="str">
        <f t="shared" si="50"/>
        <v>AElevDALLES2027</v>
      </c>
      <c r="G1609" s="9">
        <v>158.1</v>
      </c>
      <c r="H1609" s="9">
        <v>158.1</v>
      </c>
      <c r="I1609" s="9">
        <v>158.1</v>
      </c>
      <c r="J1609" s="9">
        <v>158.1</v>
      </c>
      <c r="K1609" s="9">
        <v>158.1</v>
      </c>
      <c r="L1609" s="9">
        <v>158.1</v>
      </c>
      <c r="M1609" s="9">
        <v>158.1</v>
      </c>
      <c r="N1609" s="9">
        <v>158.1</v>
      </c>
      <c r="O1609" s="9">
        <v>158.1</v>
      </c>
      <c r="P1609" s="9">
        <v>158.1</v>
      </c>
      <c r="Q1609" s="9">
        <v>158.1</v>
      </c>
      <c r="R1609" s="9">
        <v>158.1</v>
      </c>
      <c r="S1609" s="9">
        <v>158.1</v>
      </c>
      <c r="T1609" s="9">
        <v>158.1</v>
      </c>
    </row>
    <row r="1610" spans="1:20" x14ac:dyDescent="0.35">
      <c r="A1610">
        <f t="shared" si="51"/>
        <v>1610</v>
      </c>
      <c r="B1610" s="3" t="s">
        <v>70</v>
      </c>
      <c r="C1610" s="3" t="s">
        <v>75</v>
      </c>
      <c r="D1610" s="3" t="s">
        <v>68</v>
      </c>
      <c r="E1610">
        <v>2028</v>
      </c>
      <c r="F1610" s="3" t="str">
        <f t="shared" si="50"/>
        <v>AElevDALLES2028</v>
      </c>
      <c r="G1610" s="9">
        <v>158.1</v>
      </c>
      <c r="H1610" s="9">
        <v>158.1</v>
      </c>
      <c r="I1610" s="9">
        <v>158.1</v>
      </c>
      <c r="J1610" s="9">
        <v>158.1</v>
      </c>
      <c r="K1610" s="9">
        <v>158.1</v>
      </c>
      <c r="L1610" s="9">
        <v>158.1</v>
      </c>
      <c r="M1610" s="9">
        <v>158.1</v>
      </c>
      <c r="N1610" s="9">
        <v>158.1</v>
      </c>
      <c r="O1610" s="9">
        <v>158.1</v>
      </c>
      <c r="P1610" s="9">
        <v>158.1</v>
      </c>
      <c r="Q1610" s="9">
        <v>158.1</v>
      </c>
      <c r="R1610" s="9">
        <v>158.1</v>
      </c>
      <c r="S1610" s="9">
        <v>158.1</v>
      </c>
      <c r="T1610" s="9">
        <v>158.1</v>
      </c>
    </row>
    <row r="1611" spans="1:20" x14ac:dyDescent="0.35">
      <c r="A1611">
        <f t="shared" si="51"/>
        <v>1611</v>
      </c>
      <c r="B1611" s="3" t="s">
        <v>70</v>
      </c>
      <c r="C1611" s="3" t="s">
        <v>75</v>
      </c>
      <c r="D1611" s="3" t="s">
        <v>68</v>
      </c>
      <c r="E1611">
        <v>2029</v>
      </c>
      <c r="F1611" s="3" t="str">
        <f t="shared" si="50"/>
        <v>AElevDALLES2029</v>
      </c>
      <c r="G1611" s="9">
        <v>158.1</v>
      </c>
      <c r="H1611" s="9">
        <v>158.1</v>
      </c>
      <c r="I1611" s="9">
        <v>158.1</v>
      </c>
      <c r="J1611" s="9">
        <v>158.1</v>
      </c>
      <c r="K1611" s="9">
        <v>158.1</v>
      </c>
      <c r="L1611" s="9">
        <v>158.1</v>
      </c>
      <c r="M1611" s="9">
        <v>158.1</v>
      </c>
      <c r="N1611" s="9">
        <v>158.1</v>
      </c>
      <c r="O1611" s="9">
        <v>158.1</v>
      </c>
      <c r="P1611" s="9">
        <v>158.1</v>
      </c>
      <c r="Q1611" s="9">
        <v>158.1</v>
      </c>
      <c r="R1611" s="9">
        <v>158.1</v>
      </c>
      <c r="S1611" s="9">
        <v>158.1</v>
      </c>
      <c r="T1611" s="9">
        <v>158.1</v>
      </c>
    </row>
    <row r="1612" spans="1:20" x14ac:dyDescent="0.35">
      <c r="A1612">
        <f t="shared" si="51"/>
        <v>1612</v>
      </c>
      <c r="B1612" s="3" t="s">
        <v>70</v>
      </c>
      <c r="C1612" s="3" t="s">
        <v>75</v>
      </c>
      <c r="D1612" s="3" t="s">
        <v>69</v>
      </c>
      <c r="E1612">
        <v>2020</v>
      </c>
      <c r="F1612" s="3" t="str">
        <f t="shared" si="50"/>
        <v>AElevBONN2020</v>
      </c>
      <c r="G1612" s="9">
        <v>74.099999999999994</v>
      </c>
      <c r="H1612" s="9">
        <v>74.099999999999994</v>
      </c>
      <c r="I1612" s="9">
        <v>74.099999999999994</v>
      </c>
      <c r="J1612" s="9">
        <v>74.099999999999994</v>
      </c>
      <c r="K1612" s="9">
        <v>74.099999999999994</v>
      </c>
      <c r="L1612" s="9">
        <v>74.099999999999994</v>
      </c>
      <c r="M1612" s="9">
        <v>74.099999999999994</v>
      </c>
      <c r="N1612" s="9">
        <v>74.099999999999994</v>
      </c>
      <c r="O1612" s="9">
        <v>74.099999999999994</v>
      </c>
      <c r="P1612" s="9">
        <v>74.099999999999994</v>
      </c>
      <c r="Q1612" s="9">
        <v>74.099999999999994</v>
      </c>
      <c r="R1612" s="9">
        <v>74.099999999999994</v>
      </c>
      <c r="S1612" s="9">
        <v>74.099999999999994</v>
      </c>
      <c r="T1612" s="9">
        <v>74.099999999999994</v>
      </c>
    </row>
    <row r="1613" spans="1:20" x14ac:dyDescent="0.35">
      <c r="A1613">
        <f t="shared" si="51"/>
        <v>1613</v>
      </c>
      <c r="B1613" s="3" t="s">
        <v>70</v>
      </c>
      <c r="C1613" s="3" t="s">
        <v>75</v>
      </c>
      <c r="D1613" s="3" t="s">
        <v>69</v>
      </c>
      <c r="E1613">
        <v>2021</v>
      </c>
      <c r="F1613" s="3" t="str">
        <f t="shared" si="50"/>
        <v>AElevBONN2021</v>
      </c>
      <c r="G1613" s="9">
        <v>74.099999999999994</v>
      </c>
      <c r="H1613" s="9">
        <v>74.099999999999994</v>
      </c>
      <c r="I1613" s="9">
        <v>74.099999999999994</v>
      </c>
      <c r="J1613" s="9">
        <v>74.099999999999994</v>
      </c>
      <c r="K1613" s="9">
        <v>74.099999999999994</v>
      </c>
      <c r="L1613" s="9">
        <v>74.099999999999994</v>
      </c>
      <c r="M1613" s="9">
        <v>74.099999999999994</v>
      </c>
      <c r="N1613" s="9">
        <v>74.099999999999994</v>
      </c>
      <c r="O1613" s="9">
        <v>74.099999999999994</v>
      </c>
      <c r="P1613" s="9">
        <v>74.099999999999994</v>
      </c>
      <c r="Q1613" s="9">
        <v>74.099999999999994</v>
      </c>
      <c r="R1613" s="9">
        <v>74.099999999999994</v>
      </c>
      <c r="S1613" s="9">
        <v>74.099999999999994</v>
      </c>
      <c r="T1613" s="9">
        <v>74.099999999999994</v>
      </c>
    </row>
    <row r="1614" spans="1:20" x14ac:dyDescent="0.35">
      <c r="A1614">
        <f t="shared" si="51"/>
        <v>1614</v>
      </c>
      <c r="B1614" s="3" t="s">
        <v>70</v>
      </c>
      <c r="C1614" s="3" t="s">
        <v>75</v>
      </c>
      <c r="D1614" s="3" t="s">
        <v>69</v>
      </c>
      <c r="E1614">
        <v>2022</v>
      </c>
      <c r="F1614" s="3" t="str">
        <f t="shared" si="50"/>
        <v>AElevBONN2022</v>
      </c>
      <c r="G1614" s="9">
        <v>74.099999999999994</v>
      </c>
      <c r="H1614" s="9">
        <v>74.099999999999994</v>
      </c>
      <c r="I1614" s="9">
        <v>74.099999999999994</v>
      </c>
      <c r="J1614" s="9">
        <v>74.099999999999994</v>
      </c>
      <c r="K1614" s="9">
        <v>74.099999999999994</v>
      </c>
      <c r="L1614" s="9">
        <v>74.099999999999994</v>
      </c>
      <c r="M1614" s="9">
        <v>74.099999999999994</v>
      </c>
      <c r="N1614" s="9">
        <v>74.099999999999994</v>
      </c>
      <c r="O1614" s="9">
        <v>74.099999999999994</v>
      </c>
      <c r="P1614" s="9">
        <v>74.099999999999994</v>
      </c>
      <c r="Q1614" s="9">
        <v>74.099999999999994</v>
      </c>
      <c r="R1614" s="9">
        <v>74.099999999999994</v>
      </c>
      <c r="S1614" s="9">
        <v>74.099999999999994</v>
      </c>
      <c r="T1614" s="9">
        <v>74.099999999999994</v>
      </c>
    </row>
    <row r="1615" spans="1:20" x14ac:dyDescent="0.35">
      <c r="A1615">
        <f t="shared" si="51"/>
        <v>1615</v>
      </c>
      <c r="B1615" s="3" t="s">
        <v>70</v>
      </c>
      <c r="C1615" s="3" t="s">
        <v>75</v>
      </c>
      <c r="D1615" s="3" t="s">
        <v>69</v>
      </c>
      <c r="E1615">
        <v>2023</v>
      </c>
      <c r="F1615" s="3" t="str">
        <f t="shared" si="50"/>
        <v>AElevBONN2023</v>
      </c>
      <c r="G1615" s="9">
        <v>74.099999999999994</v>
      </c>
      <c r="H1615" s="9">
        <v>74.099999999999994</v>
      </c>
      <c r="I1615" s="9">
        <v>74.099999999999994</v>
      </c>
      <c r="J1615" s="9">
        <v>74.099999999999994</v>
      </c>
      <c r="K1615" s="9">
        <v>74.099999999999994</v>
      </c>
      <c r="L1615" s="9">
        <v>74.099999999999994</v>
      </c>
      <c r="M1615" s="9">
        <v>74.099999999999994</v>
      </c>
      <c r="N1615" s="9">
        <v>74.099999999999994</v>
      </c>
      <c r="O1615" s="9">
        <v>74.099999999999994</v>
      </c>
      <c r="P1615" s="9">
        <v>74.099999999999994</v>
      </c>
      <c r="Q1615" s="9">
        <v>74.099999999999994</v>
      </c>
      <c r="R1615" s="9">
        <v>74.099999999999994</v>
      </c>
      <c r="S1615" s="9">
        <v>74.099999999999994</v>
      </c>
      <c r="T1615" s="9">
        <v>74.099999999999994</v>
      </c>
    </row>
    <row r="1616" spans="1:20" x14ac:dyDescent="0.35">
      <c r="A1616">
        <f t="shared" si="51"/>
        <v>1616</v>
      </c>
      <c r="B1616" s="3" t="s">
        <v>70</v>
      </c>
      <c r="C1616" s="3" t="s">
        <v>75</v>
      </c>
      <c r="D1616" s="3" t="s">
        <v>69</v>
      </c>
      <c r="E1616">
        <v>2024</v>
      </c>
      <c r="F1616" s="3" t="str">
        <f t="shared" si="50"/>
        <v>AElevBONN2024</v>
      </c>
      <c r="G1616" s="9">
        <v>74.099999999999994</v>
      </c>
      <c r="H1616" s="9">
        <v>74.099999999999994</v>
      </c>
      <c r="I1616" s="9">
        <v>74.099999999999994</v>
      </c>
      <c r="J1616" s="9">
        <v>74.099999999999994</v>
      </c>
      <c r="K1616" s="9">
        <v>74.099999999999994</v>
      </c>
      <c r="L1616" s="9">
        <v>74.099999999999994</v>
      </c>
      <c r="M1616" s="9">
        <v>74.099999999999994</v>
      </c>
      <c r="N1616" s="9">
        <v>74.099999999999994</v>
      </c>
      <c r="O1616" s="9">
        <v>74.099999999999994</v>
      </c>
      <c r="P1616" s="9">
        <v>74.099999999999994</v>
      </c>
      <c r="Q1616" s="9">
        <v>74.099999999999994</v>
      </c>
      <c r="R1616" s="9">
        <v>74.099999999999994</v>
      </c>
      <c r="S1616" s="9">
        <v>74.099999999999994</v>
      </c>
      <c r="T1616" s="9">
        <v>74.099999999999994</v>
      </c>
    </row>
    <row r="1617" spans="1:20" x14ac:dyDescent="0.35">
      <c r="A1617">
        <f t="shared" si="51"/>
        <v>1617</v>
      </c>
      <c r="B1617" s="3" t="s">
        <v>70</v>
      </c>
      <c r="C1617" s="3" t="s">
        <v>75</v>
      </c>
      <c r="D1617" s="3" t="s">
        <v>69</v>
      </c>
      <c r="E1617">
        <v>2025</v>
      </c>
      <c r="F1617" s="3" t="str">
        <f t="shared" si="50"/>
        <v>AElevBONN2025</v>
      </c>
      <c r="G1617" s="9">
        <v>74.099999999999994</v>
      </c>
      <c r="H1617" s="9">
        <v>74.099999999999994</v>
      </c>
      <c r="I1617" s="9">
        <v>74.099999999999994</v>
      </c>
      <c r="J1617" s="9">
        <v>74.099999999999994</v>
      </c>
      <c r="K1617" s="9">
        <v>74.099999999999994</v>
      </c>
      <c r="L1617" s="9">
        <v>74.099999999999994</v>
      </c>
      <c r="M1617" s="9">
        <v>74.099999999999994</v>
      </c>
      <c r="N1617" s="9">
        <v>74.099999999999994</v>
      </c>
      <c r="O1617" s="9">
        <v>74.099999999999994</v>
      </c>
      <c r="P1617" s="9">
        <v>74.099999999999994</v>
      </c>
      <c r="Q1617" s="9">
        <v>74.099999999999994</v>
      </c>
      <c r="R1617" s="9">
        <v>74.099999999999994</v>
      </c>
      <c r="S1617" s="9">
        <v>74.099999999999994</v>
      </c>
      <c r="T1617" s="9">
        <v>74.099999999999994</v>
      </c>
    </row>
    <row r="1618" spans="1:20" x14ac:dyDescent="0.35">
      <c r="A1618">
        <f t="shared" si="51"/>
        <v>1618</v>
      </c>
      <c r="B1618" s="3" t="s">
        <v>70</v>
      </c>
      <c r="C1618" s="3" t="s">
        <v>75</v>
      </c>
      <c r="D1618" s="3" t="s">
        <v>69</v>
      </c>
      <c r="E1618">
        <v>2026</v>
      </c>
      <c r="F1618" s="3" t="str">
        <f t="shared" si="50"/>
        <v>AElevBONN2026</v>
      </c>
      <c r="G1618" s="9">
        <v>74.099999999999994</v>
      </c>
      <c r="H1618" s="9">
        <v>74.099999999999994</v>
      </c>
      <c r="I1618" s="9">
        <v>74.099999999999994</v>
      </c>
      <c r="J1618" s="9">
        <v>74.099999999999994</v>
      </c>
      <c r="K1618" s="9">
        <v>74.099999999999994</v>
      </c>
      <c r="L1618" s="9">
        <v>74.099999999999994</v>
      </c>
      <c r="M1618" s="9">
        <v>74.099999999999994</v>
      </c>
      <c r="N1618" s="9">
        <v>74.099999999999994</v>
      </c>
      <c r="O1618" s="9">
        <v>74.099999999999994</v>
      </c>
      <c r="P1618" s="9">
        <v>74.099999999999994</v>
      </c>
      <c r="Q1618" s="9">
        <v>74.099999999999994</v>
      </c>
      <c r="R1618" s="9">
        <v>74.099999999999994</v>
      </c>
      <c r="S1618" s="9">
        <v>74.099999999999994</v>
      </c>
      <c r="T1618" s="9">
        <v>74.099999999999994</v>
      </c>
    </row>
    <row r="1619" spans="1:20" x14ac:dyDescent="0.35">
      <c r="A1619">
        <f t="shared" si="51"/>
        <v>1619</v>
      </c>
      <c r="B1619" s="3" t="s">
        <v>70</v>
      </c>
      <c r="C1619" s="3" t="s">
        <v>75</v>
      </c>
      <c r="D1619" s="3" t="s">
        <v>69</v>
      </c>
      <c r="E1619">
        <v>2027</v>
      </c>
      <c r="F1619" s="3" t="str">
        <f t="shared" si="50"/>
        <v>AElevBONN2027</v>
      </c>
      <c r="G1619" s="9">
        <v>74.099999999999994</v>
      </c>
      <c r="H1619" s="9">
        <v>74.099999999999994</v>
      </c>
      <c r="I1619" s="9">
        <v>74.099999999999994</v>
      </c>
      <c r="J1619" s="9">
        <v>74.099999999999994</v>
      </c>
      <c r="K1619" s="9">
        <v>74.099999999999994</v>
      </c>
      <c r="L1619" s="9">
        <v>74.099999999999994</v>
      </c>
      <c r="M1619" s="9">
        <v>74.099999999999994</v>
      </c>
      <c r="N1619" s="9">
        <v>74.099999999999994</v>
      </c>
      <c r="O1619" s="9">
        <v>74.099999999999994</v>
      </c>
      <c r="P1619" s="9">
        <v>74.099999999999994</v>
      </c>
      <c r="Q1619" s="9">
        <v>74.099999999999994</v>
      </c>
      <c r="R1619" s="9">
        <v>74.099999999999994</v>
      </c>
      <c r="S1619" s="9">
        <v>74.099999999999994</v>
      </c>
      <c r="T1619" s="9">
        <v>74.099999999999994</v>
      </c>
    </row>
    <row r="1620" spans="1:20" x14ac:dyDescent="0.35">
      <c r="A1620">
        <f t="shared" si="51"/>
        <v>1620</v>
      </c>
      <c r="B1620" s="3" t="s">
        <v>70</v>
      </c>
      <c r="C1620" s="3" t="s">
        <v>75</v>
      </c>
      <c r="D1620" s="3" t="s">
        <v>69</v>
      </c>
      <c r="E1620">
        <v>2028</v>
      </c>
      <c r="F1620" s="3" t="str">
        <f t="shared" si="50"/>
        <v>AElevBONN2028</v>
      </c>
      <c r="G1620" s="9">
        <v>74.099999999999994</v>
      </c>
      <c r="H1620" s="9">
        <v>74.099999999999994</v>
      </c>
      <c r="I1620" s="9">
        <v>74.099999999999994</v>
      </c>
      <c r="J1620" s="9">
        <v>74.099999999999994</v>
      </c>
      <c r="K1620" s="9">
        <v>74.099999999999994</v>
      </c>
      <c r="L1620" s="9">
        <v>74.099999999999994</v>
      </c>
      <c r="M1620" s="9">
        <v>74.099999999999994</v>
      </c>
      <c r="N1620" s="9">
        <v>74.099999999999994</v>
      </c>
      <c r="O1620" s="9">
        <v>74.099999999999994</v>
      </c>
      <c r="P1620" s="9">
        <v>74.099999999999994</v>
      </c>
      <c r="Q1620" s="9">
        <v>74.099999999999994</v>
      </c>
      <c r="R1620" s="9">
        <v>74.099999999999994</v>
      </c>
      <c r="S1620" s="9">
        <v>74.099999999999994</v>
      </c>
      <c r="T1620" s="9">
        <v>74.099999999999994</v>
      </c>
    </row>
    <row r="1621" spans="1:20" x14ac:dyDescent="0.35">
      <c r="A1621">
        <f t="shared" si="51"/>
        <v>1621</v>
      </c>
      <c r="B1621" s="3" t="s">
        <v>70</v>
      </c>
      <c r="C1621" s="3" t="s">
        <v>75</v>
      </c>
      <c r="D1621" s="3" t="s">
        <v>69</v>
      </c>
      <c r="E1621">
        <v>2029</v>
      </c>
      <c r="F1621" s="3" t="str">
        <f t="shared" si="50"/>
        <v>AElevBONN2029</v>
      </c>
      <c r="G1621" s="9">
        <v>74.099999999999994</v>
      </c>
      <c r="H1621" s="9">
        <v>74.099999999999994</v>
      </c>
      <c r="I1621" s="9">
        <v>74.099999999999994</v>
      </c>
      <c r="J1621" s="9">
        <v>74.099999999999994</v>
      </c>
      <c r="K1621" s="9">
        <v>74.099999999999994</v>
      </c>
      <c r="L1621" s="9">
        <v>74.099999999999994</v>
      </c>
      <c r="M1621" s="9">
        <v>74.099999999999994</v>
      </c>
      <c r="N1621" s="9">
        <v>74.099999999999994</v>
      </c>
      <c r="O1621" s="9">
        <v>74.099999999999994</v>
      </c>
      <c r="P1621" s="9">
        <v>74.099999999999994</v>
      </c>
      <c r="Q1621" s="9">
        <v>74.099999999999994</v>
      </c>
      <c r="R1621" s="9">
        <v>74.099999999999994</v>
      </c>
      <c r="S1621" s="9">
        <v>74.099999999999994</v>
      </c>
      <c r="T1621" s="9">
        <v>74.099999999999994</v>
      </c>
    </row>
    <row r="1622" spans="1:20" x14ac:dyDescent="0.35">
      <c r="A1622">
        <f t="shared" si="51"/>
        <v>1622</v>
      </c>
      <c r="B1622" s="3" t="s">
        <v>70</v>
      </c>
      <c r="C1622" s="3" t="s">
        <v>87</v>
      </c>
      <c r="D1622" s="3" t="s">
        <v>17</v>
      </c>
      <c r="E1622">
        <v>2020</v>
      </c>
      <c r="F1622" s="3" t="str">
        <f t="shared" si="50"/>
        <v>AFSpillMICA2020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</row>
    <row r="1623" spans="1:20" x14ac:dyDescent="0.35">
      <c r="A1623">
        <f t="shared" si="51"/>
        <v>1623</v>
      </c>
      <c r="B1623" s="3" t="s">
        <v>70</v>
      </c>
      <c r="C1623" s="3" t="s">
        <v>87</v>
      </c>
      <c r="D1623" s="3" t="s">
        <v>17</v>
      </c>
      <c r="E1623">
        <v>2021</v>
      </c>
      <c r="F1623" s="3" t="str">
        <f t="shared" si="50"/>
        <v>AFSpillMICA2021</v>
      </c>
      <c r="G1623" s="9">
        <v>0</v>
      </c>
      <c r="H1623" s="9"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</row>
    <row r="1624" spans="1:20" x14ac:dyDescent="0.35">
      <c r="A1624">
        <f t="shared" si="51"/>
        <v>1624</v>
      </c>
      <c r="B1624" s="3" t="s">
        <v>70</v>
      </c>
      <c r="C1624" s="3" t="s">
        <v>87</v>
      </c>
      <c r="D1624" s="3" t="s">
        <v>17</v>
      </c>
      <c r="E1624">
        <v>2022</v>
      </c>
      <c r="F1624" s="3" t="str">
        <f t="shared" si="50"/>
        <v>AFSpillMICA2022</v>
      </c>
      <c r="G1624" s="9">
        <v>0</v>
      </c>
      <c r="H1624" s="9">
        <v>0</v>
      </c>
      <c r="I1624" s="9">
        <v>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</row>
    <row r="1625" spans="1:20" x14ac:dyDescent="0.35">
      <c r="A1625">
        <f t="shared" si="51"/>
        <v>1625</v>
      </c>
      <c r="B1625" s="3" t="s">
        <v>70</v>
      </c>
      <c r="C1625" s="3" t="s">
        <v>87</v>
      </c>
      <c r="D1625" s="3" t="s">
        <v>17</v>
      </c>
      <c r="E1625">
        <v>2023</v>
      </c>
      <c r="F1625" s="3" t="str">
        <f t="shared" si="50"/>
        <v>AFSpillMICA2023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</row>
    <row r="1626" spans="1:20" x14ac:dyDescent="0.35">
      <c r="A1626">
        <f t="shared" si="51"/>
        <v>1626</v>
      </c>
      <c r="B1626" s="3" t="s">
        <v>70</v>
      </c>
      <c r="C1626" s="3" t="s">
        <v>87</v>
      </c>
      <c r="D1626" s="3" t="s">
        <v>17</v>
      </c>
      <c r="E1626">
        <v>2024</v>
      </c>
      <c r="F1626" s="3" t="str">
        <f t="shared" si="50"/>
        <v>AFSpillMICA2024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</row>
    <row r="1627" spans="1:20" x14ac:dyDescent="0.35">
      <c r="A1627">
        <f t="shared" si="51"/>
        <v>1627</v>
      </c>
      <c r="B1627" s="3" t="s">
        <v>70</v>
      </c>
      <c r="C1627" s="3" t="s">
        <v>87</v>
      </c>
      <c r="D1627" s="3" t="s">
        <v>17</v>
      </c>
      <c r="E1627">
        <v>2025</v>
      </c>
      <c r="F1627" s="3" t="str">
        <f t="shared" si="50"/>
        <v>AFSpillMICA2025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9">
        <v>0</v>
      </c>
    </row>
    <row r="1628" spans="1:20" x14ac:dyDescent="0.35">
      <c r="A1628">
        <f t="shared" si="51"/>
        <v>1628</v>
      </c>
      <c r="B1628" s="3" t="s">
        <v>70</v>
      </c>
      <c r="C1628" s="3" t="s">
        <v>87</v>
      </c>
      <c r="D1628" s="3" t="s">
        <v>17</v>
      </c>
      <c r="E1628">
        <v>2026</v>
      </c>
      <c r="F1628" s="3" t="str">
        <f t="shared" si="50"/>
        <v>AFSpillMICA2026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</row>
    <row r="1629" spans="1:20" x14ac:dyDescent="0.35">
      <c r="A1629">
        <f t="shared" si="51"/>
        <v>1629</v>
      </c>
      <c r="B1629" s="3" t="s">
        <v>70</v>
      </c>
      <c r="C1629" s="3" t="s">
        <v>87</v>
      </c>
      <c r="D1629" s="3" t="s">
        <v>17</v>
      </c>
      <c r="E1629">
        <v>2027</v>
      </c>
      <c r="F1629" s="3" t="str">
        <f t="shared" si="50"/>
        <v>AFSpillMICA2027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4.306</v>
      </c>
      <c r="R1629" s="9">
        <v>0</v>
      </c>
      <c r="S1629" s="9">
        <v>0</v>
      </c>
      <c r="T1629" s="9">
        <v>0</v>
      </c>
    </row>
    <row r="1630" spans="1:20" x14ac:dyDescent="0.35">
      <c r="A1630">
        <f t="shared" si="51"/>
        <v>1630</v>
      </c>
      <c r="B1630" s="3" t="s">
        <v>70</v>
      </c>
      <c r="C1630" s="3" t="s">
        <v>87</v>
      </c>
      <c r="D1630" s="3" t="s">
        <v>17</v>
      </c>
      <c r="E1630">
        <v>2028</v>
      </c>
      <c r="F1630" s="3" t="str">
        <f t="shared" si="50"/>
        <v>AFSpillMICA2028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</row>
    <row r="1631" spans="1:20" x14ac:dyDescent="0.35">
      <c r="A1631">
        <f t="shared" si="51"/>
        <v>1631</v>
      </c>
      <c r="B1631" s="3" t="s">
        <v>70</v>
      </c>
      <c r="C1631" s="3" t="s">
        <v>87</v>
      </c>
      <c r="D1631" s="3" t="s">
        <v>17</v>
      </c>
      <c r="E1631">
        <v>2029</v>
      </c>
      <c r="F1631" s="3" t="str">
        <f t="shared" si="50"/>
        <v>AFSpillMICA2029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0.23200000000000001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</row>
    <row r="1632" spans="1:20" x14ac:dyDescent="0.35">
      <c r="A1632">
        <f t="shared" si="51"/>
        <v>1632</v>
      </c>
      <c r="B1632" s="3" t="s">
        <v>70</v>
      </c>
      <c r="C1632" s="3" t="s">
        <v>87</v>
      </c>
      <c r="D1632" s="3" t="s">
        <v>18</v>
      </c>
      <c r="E1632">
        <v>2020</v>
      </c>
      <c r="F1632" s="3" t="str">
        <f t="shared" si="50"/>
        <v>AFSpillREVELS2020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  <c r="S1632" s="9">
        <v>0</v>
      </c>
      <c r="T1632" s="9">
        <v>0</v>
      </c>
    </row>
    <row r="1633" spans="1:20" x14ac:dyDescent="0.35">
      <c r="A1633">
        <f t="shared" si="51"/>
        <v>1633</v>
      </c>
      <c r="B1633" s="3" t="s">
        <v>70</v>
      </c>
      <c r="C1633" s="3" t="s">
        <v>87</v>
      </c>
      <c r="D1633" s="3" t="s">
        <v>18</v>
      </c>
      <c r="E1633">
        <v>2021</v>
      </c>
      <c r="F1633" s="3" t="str">
        <f t="shared" si="50"/>
        <v>AFSpillREVELS2021</v>
      </c>
      <c r="G1633" s="9">
        <v>0</v>
      </c>
      <c r="H1633" s="9">
        <v>0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9">
        <v>0</v>
      </c>
    </row>
    <row r="1634" spans="1:20" x14ac:dyDescent="0.35">
      <c r="A1634">
        <f t="shared" si="51"/>
        <v>1634</v>
      </c>
      <c r="B1634" s="3" t="s">
        <v>70</v>
      </c>
      <c r="C1634" s="3" t="s">
        <v>87</v>
      </c>
      <c r="D1634" s="3" t="s">
        <v>18</v>
      </c>
      <c r="E1634">
        <v>2022</v>
      </c>
      <c r="F1634" s="3" t="str">
        <f t="shared" si="50"/>
        <v>AFSpillREVELS2022</v>
      </c>
      <c r="G1634" s="9">
        <v>0</v>
      </c>
      <c r="H1634" s="9">
        <v>0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0</v>
      </c>
      <c r="R1634" s="9">
        <v>0</v>
      </c>
      <c r="S1634" s="9">
        <v>0</v>
      </c>
      <c r="T1634" s="9">
        <v>0</v>
      </c>
    </row>
    <row r="1635" spans="1:20" x14ac:dyDescent="0.35">
      <c r="A1635">
        <f t="shared" si="51"/>
        <v>1635</v>
      </c>
      <c r="B1635" s="3" t="s">
        <v>70</v>
      </c>
      <c r="C1635" s="3" t="s">
        <v>87</v>
      </c>
      <c r="D1635" s="3" t="s">
        <v>18</v>
      </c>
      <c r="E1635">
        <v>2023</v>
      </c>
      <c r="F1635" s="3" t="str">
        <f t="shared" si="50"/>
        <v>AFSpillREVELS2023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</row>
    <row r="1636" spans="1:20" x14ac:dyDescent="0.35">
      <c r="A1636">
        <f t="shared" si="51"/>
        <v>1636</v>
      </c>
      <c r="B1636" s="3" t="s">
        <v>70</v>
      </c>
      <c r="C1636" s="3" t="s">
        <v>87</v>
      </c>
      <c r="D1636" s="3" t="s">
        <v>18</v>
      </c>
      <c r="E1636">
        <v>2024</v>
      </c>
      <c r="F1636" s="3" t="str">
        <f t="shared" si="50"/>
        <v>AFSpillREVELS2024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</row>
    <row r="1637" spans="1:20" x14ac:dyDescent="0.35">
      <c r="A1637">
        <f t="shared" si="51"/>
        <v>1637</v>
      </c>
      <c r="B1637" s="3" t="s">
        <v>70</v>
      </c>
      <c r="C1637" s="3" t="s">
        <v>87</v>
      </c>
      <c r="D1637" s="3" t="s">
        <v>18</v>
      </c>
      <c r="E1637">
        <v>2025</v>
      </c>
      <c r="F1637" s="3" t="str">
        <f t="shared" si="50"/>
        <v>AFSpillREVELS2025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</row>
    <row r="1638" spans="1:20" x14ac:dyDescent="0.35">
      <c r="A1638">
        <f t="shared" si="51"/>
        <v>1638</v>
      </c>
      <c r="B1638" s="3" t="s">
        <v>70</v>
      </c>
      <c r="C1638" s="3" t="s">
        <v>87</v>
      </c>
      <c r="D1638" s="3" t="s">
        <v>18</v>
      </c>
      <c r="E1638">
        <v>2026</v>
      </c>
      <c r="F1638" s="3" t="str">
        <f t="shared" si="50"/>
        <v>AFSpillREVELS2026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</row>
    <row r="1639" spans="1:20" x14ac:dyDescent="0.35">
      <c r="A1639">
        <f t="shared" si="51"/>
        <v>1639</v>
      </c>
      <c r="B1639" s="3" t="s">
        <v>70</v>
      </c>
      <c r="C1639" s="3" t="s">
        <v>87</v>
      </c>
      <c r="D1639" s="3" t="s">
        <v>18</v>
      </c>
      <c r="E1639">
        <v>2027</v>
      </c>
      <c r="F1639" s="3" t="str">
        <f t="shared" si="50"/>
        <v>AFSpillREVELS2027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4.4939999999999998</v>
      </c>
      <c r="R1639" s="9">
        <v>0</v>
      </c>
      <c r="S1639" s="9">
        <v>0</v>
      </c>
      <c r="T1639" s="9">
        <v>0</v>
      </c>
    </row>
    <row r="1640" spans="1:20" x14ac:dyDescent="0.35">
      <c r="A1640">
        <f t="shared" si="51"/>
        <v>1640</v>
      </c>
      <c r="B1640" s="3" t="s">
        <v>70</v>
      </c>
      <c r="C1640" s="3" t="s">
        <v>87</v>
      </c>
      <c r="D1640" s="3" t="s">
        <v>18</v>
      </c>
      <c r="E1640">
        <v>2028</v>
      </c>
      <c r="F1640" s="3" t="str">
        <f t="shared" si="50"/>
        <v>AFSpillREVELS2028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</row>
    <row r="1641" spans="1:20" x14ac:dyDescent="0.35">
      <c r="A1641">
        <f t="shared" si="51"/>
        <v>1641</v>
      </c>
      <c r="B1641" s="3" t="s">
        <v>70</v>
      </c>
      <c r="C1641" s="3" t="s">
        <v>87</v>
      </c>
      <c r="D1641" s="3" t="s">
        <v>18</v>
      </c>
      <c r="E1641">
        <v>2029</v>
      </c>
      <c r="F1641" s="3" t="str">
        <f t="shared" si="50"/>
        <v>AFSpillREVELS2029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</row>
    <row r="1642" spans="1:20" x14ac:dyDescent="0.35">
      <c r="A1642">
        <f t="shared" si="51"/>
        <v>1642</v>
      </c>
      <c r="B1642" s="3" t="s">
        <v>70</v>
      </c>
      <c r="C1642" s="3" t="s">
        <v>87</v>
      </c>
      <c r="D1642" s="3" t="s">
        <v>19</v>
      </c>
      <c r="E1642">
        <v>2020</v>
      </c>
      <c r="F1642" s="3" t="str">
        <f t="shared" si="50"/>
        <v>AFSpillARROW2020</v>
      </c>
      <c r="G1642" s="9">
        <v>3.4000000000000002E-2</v>
      </c>
      <c r="H1642" s="9">
        <v>18.811</v>
      </c>
      <c r="I1642" s="9">
        <v>13.499000000000001</v>
      </c>
      <c r="J1642" s="9">
        <v>21.629000000000001</v>
      </c>
      <c r="K1642" s="9">
        <v>60.002000000000002</v>
      </c>
      <c r="L1642" s="9">
        <v>17.184999999999999</v>
      </c>
      <c r="M1642" s="9">
        <v>20.003</v>
      </c>
      <c r="N1642" s="9">
        <v>22.766999999999999</v>
      </c>
      <c r="O1642" s="9">
        <v>34.332999999999998</v>
      </c>
      <c r="P1642" s="9">
        <v>37.627000000000002</v>
      </c>
      <c r="Q1642" s="9">
        <v>0</v>
      </c>
      <c r="R1642" s="9">
        <v>0.40100000000000002</v>
      </c>
      <c r="S1642" s="9">
        <v>5.4059999999999997</v>
      </c>
      <c r="T1642" s="9">
        <v>10.75</v>
      </c>
    </row>
    <row r="1643" spans="1:20" x14ac:dyDescent="0.35">
      <c r="A1643">
        <f t="shared" si="51"/>
        <v>1643</v>
      </c>
      <c r="B1643" s="3" t="s">
        <v>70</v>
      </c>
      <c r="C1643" s="3" t="s">
        <v>87</v>
      </c>
      <c r="D1643" s="3" t="s">
        <v>19</v>
      </c>
      <c r="E1643">
        <v>2021</v>
      </c>
      <c r="F1643" s="3" t="str">
        <f t="shared" si="50"/>
        <v>AFSpillARROW2021</v>
      </c>
      <c r="G1643" s="9">
        <v>15.734</v>
      </c>
      <c r="H1643" s="9">
        <v>18.963000000000001</v>
      </c>
      <c r="I1643" s="9">
        <v>18.087</v>
      </c>
      <c r="J1643" s="9">
        <v>27.41</v>
      </c>
      <c r="K1643" s="9">
        <v>60</v>
      </c>
      <c r="L1643" s="9">
        <v>14.51</v>
      </c>
      <c r="M1643" s="9">
        <v>20</v>
      </c>
      <c r="N1643" s="9">
        <v>29.292000000000002</v>
      </c>
      <c r="O1643" s="9">
        <v>26.619</v>
      </c>
      <c r="P1643" s="9">
        <v>55.81</v>
      </c>
      <c r="Q1643" s="9">
        <v>0</v>
      </c>
      <c r="R1643" s="9">
        <v>2.8849999999999998</v>
      </c>
      <c r="S1643" s="9">
        <v>6.3959999999999999</v>
      </c>
      <c r="T1643" s="9">
        <v>0.09</v>
      </c>
    </row>
    <row r="1644" spans="1:20" x14ac:dyDescent="0.35">
      <c r="A1644">
        <f t="shared" si="51"/>
        <v>1644</v>
      </c>
      <c r="B1644" s="3" t="s">
        <v>70</v>
      </c>
      <c r="C1644" s="3" t="s">
        <v>87</v>
      </c>
      <c r="D1644" s="3" t="s">
        <v>19</v>
      </c>
      <c r="E1644">
        <v>2022</v>
      </c>
      <c r="F1644" s="3" t="str">
        <f t="shared" si="50"/>
        <v>AFSpillARROW2022</v>
      </c>
      <c r="G1644" s="9">
        <v>0</v>
      </c>
      <c r="H1644" s="9">
        <v>0</v>
      </c>
      <c r="I1644" s="9">
        <v>13.308999999999999</v>
      </c>
      <c r="J1644" s="9">
        <v>15.173</v>
      </c>
      <c r="K1644" s="9">
        <v>49.671999999999997</v>
      </c>
      <c r="L1644" s="9">
        <v>41.692999999999998</v>
      </c>
      <c r="M1644" s="9">
        <v>20</v>
      </c>
      <c r="N1644" s="9">
        <v>35.005000000000003</v>
      </c>
      <c r="O1644" s="9">
        <v>58.637</v>
      </c>
      <c r="P1644" s="9">
        <v>60.274000000000001</v>
      </c>
      <c r="Q1644" s="9">
        <v>9.7159999999999993</v>
      </c>
      <c r="R1644" s="9">
        <v>9.0609999999999999</v>
      </c>
      <c r="S1644" s="9">
        <v>7.2370000000000001</v>
      </c>
      <c r="T1644" s="9">
        <v>0</v>
      </c>
    </row>
    <row r="1645" spans="1:20" x14ac:dyDescent="0.35">
      <c r="A1645">
        <f t="shared" si="51"/>
        <v>1645</v>
      </c>
      <c r="B1645" s="3" t="s">
        <v>70</v>
      </c>
      <c r="C1645" s="3" t="s">
        <v>87</v>
      </c>
      <c r="D1645" s="3" t="s">
        <v>19</v>
      </c>
      <c r="E1645">
        <v>2023</v>
      </c>
      <c r="F1645" s="3" t="str">
        <f t="shared" si="50"/>
        <v>AFSpillARROW2023</v>
      </c>
      <c r="G1645" s="9">
        <v>0</v>
      </c>
      <c r="H1645" s="9">
        <v>0.215</v>
      </c>
      <c r="I1645" s="9">
        <v>20.802</v>
      </c>
      <c r="J1645" s="9">
        <v>17.614999999999998</v>
      </c>
      <c r="K1645" s="9">
        <v>59.996000000000002</v>
      </c>
      <c r="L1645" s="9">
        <v>22.664000000000001</v>
      </c>
      <c r="M1645" s="9">
        <v>19.998999999999999</v>
      </c>
      <c r="N1645" s="9">
        <v>31.484000000000002</v>
      </c>
      <c r="O1645" s="9">
        <v>30.896000000000001</v>
      </c>
      <c r="P1645" s="9">
        <v>44.030999999999999</v>
      </c>
      <c r="Q1645" s="9">
        <v>2.1429999999999998</v>
      </c>
      <c r="R1645" s="9">
        <v>8.1530000000000005</v>
      </c>
      <c r="S1645" s="9">
        <v>10.164999999999999</v>
      </c>
      <c r="T1645" s="9">
        <v>0</v>
      </c>
    </row>
    <row r="1646" spans="1:20" x14ac:dyDescent="0.35">
      <c r="A1646">
        <f t="shared" si="51"/>
        <v>1646</v>
      </c>
      <c r="B1646" s="3" t="s">
        <v>70</v>
      </c>
      <c r="C1646" s="3" t="s">
        <v>87</v>
      </c>
      <c r="D1646" s="3" t="s">
        <v>19</v>
      </c>
      <c r="E1646">
        <v>2024</v>
      </c>
      <c r="F1646" s="3" t="str">
        <f t="shared" si="50"/>
        <v>AFSpillARROW2024</v>
      </c>
      <c r="G1646" s="9">
        <v>0</v>
      </c>
      <c r="H1646" s="9">
        <v>0</v>
      </c>
      <c r="I1646" s="9">
        <v>2.0880000000000001</v>
      </c>
      <c r="J1646" s="9">
        <v>14.375999999999999</v>
      </c>
      <c r="K1646" s="9">
        <v>35.887</v>
      </c>
      <c r="L1646" s="9">
        <v>0</v>
      </c>
      <c r="M1646" s="9">
        <v>0</v>
      </c>
      <c r="N1646" s="9">
        <v>0</v>
      </c>
      <c r="O1646" s="9">
        <v>46.265999999999998</v>
      </c>
      <c r="P1646" s="9">
        <v>83.427999999999997</v>
      </c>
      <c r="Q1646" s="9">
        <v>48.384999999999998</v>
      </c>
      <c r="R1646" s="9">
        <v>52.512999999999998</v>
      </c>
      <c r="S1646" s="9">
        <v>46.844000000000001</v>
      </c>
      <c r="T1646" s="9">
        <v>13.089</v>
      </c>
    </row>
    <row r="1647" spans="1:20" x14ac:dyDescent="0.35">
      <c r="A1647">
        <f t="shared" si="51"/>
        <v>1647</v>
      </c>
      <c r="B1647" s="3" t="s">
        <v>70</v>
      </c>
      <c r="C1647" s="3" t="s">
        <v>87</v>
      </c>
      <c r="D1647" s="3" t="s">
        <v>19</v>
      </c>
      <c r="E1647">
        <v>2025</v>
      </c>
      <c r="F1647" s="3" t="str">
        <f t="shared" si="50"/>
        <v>AFSpillARROW2025</v>
      </c>
      <c r="G1647" s="9">
        <v>4.4800000000000004</v>
      </c>
      <c r="H1647" s="9">
        <v>37.326999999999998</v>
      </c>
      <c r="I1647" s="9">
        <v>42.4</v>
      </c>
      <c r="J1647" s="9">
        <v>9.8109999999999999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14.525</v>
      </c>
      <c r="R1647" s="9">
        <v>22.381</v>
      </c>
      <c r="S1647" s="9">
        <v>3.0710000000000002</v>
      </c>
      <c r="T1647" s="9">
        <v>2.7850000000000001</v>
      </c>
    </row>
    <row r="1648" spans="1:20" x14ac:dyDescent="0.35">
      <c r="A1648">
        <f t="shared" si="51"/>
        <v>1648</v>
      </c>
      <c r="B1648" s="3" t="s">
        <v>70</v>
      </c>
      <c r="C1648" s="3" t="s">
        <v>87</v>
      </c>
      <c r="D1648" s="3" t="s">
        <v>19</v>
      </c>
      <c r="E1648">
        <v>2026</v>
      </c>
      <c r="F1648" s="3" t="str">
        <f t="shared" si="50"/>
        <v>AFSpillARROW2026</v>
      </c>
      <c r="G1648" s="9">
        <v>0</v>
      </c>
      <c r="H1648" s="9">
        <v>0</v>
      </c>
      <c r="I1648" s="9">
        <v>11.55</v>
      </c>
      <c r="J1648" s="9">
        <v>0</v>
      </c>
      <c r="K1648" s="9">
        <v>8.8699999999999992</v>
      </c>
      <c r="L1648" s="9">
        <v>17.553999999999998</v>
      </c>
      <c r="M1648" s="9">
        <v>23.927</v>
      </c>
      <c r="N1648" s="9">
        <v>37.561</v>
      </c>
      <c r="O1648" s="9">
        <v>6.0410000000000004</v>
      </c>
      <c r="P1648" s="9">
        <v>11.366</v>
      </c>
      <c r="Q1648" s="9">
        <v>13.792</v>
      </c>
      <c r="R1648" s="9">
        <v>8.548</v>
      </c>
      <c r="S1648" s="9">
        <v>0</v>
      </c>
      <c r="T1648" s="9">
        <v>0</v>
      </c>
    </row>
    <row r="1649" spans="1:20" x14ac:dyDescent="0.35">
      <c r="A1649">
        <f t="shared" si="51"/>
        <v>1649</v>
      </c>
      <c r="B1649" s="3" t="s">
        <v>70</v>
      </c>
      <c r="C1649" s="3" t="s">
        <v>87</v>
      </c>
      <c r="D1649" s="3" t="s">
        <v>19</v>
      </c>
      <c r="E1649">
        <v>2027</v>
      </c>
      <c r="F1649" s="3" t="str">
        <f t="shared" si="50"/>
        <v>AFSpillARROW2027</v>
      </c>
      <c r="G1649" s="9">
        <v>0</v>
      </c>
      <c r="H1649" s="9">
        <v>0</v>
      </c>
      <c r="I1649" s="9">
        <v>25.120999999999999</v>
      </c>
      <c r="J1649" s="9">
        <v>31.853000000000002</v>
      </c>
      <c r="K1649" s="9">
        <v>38.521000000000001</v>
      </c>
      <c r="L1649" s="9">
        <v>27.693999999999999</v>
      </c>
      <c r="M1649" s="9">
        <v>37.396999999999998</v>
      </c>
      <c r="N1649" s="9">
        <v>18.199000000000002</v>
      </c>
      <c r="O1649" s="9">
        <v>9.0190000000000001</v>
      </c>
      <c r="P1649" s="9">
        <v>18.748999999999999</v>
      </c>
      <c r="Q1649" s="9">
        <v>12.964</v>
      </c>
      <c r="R1649" s="9">
        <v>15.13</v>
      </c>
      <c r="S1649" s="9">
        <v>1.163</v>
      </c>
      <c r="T1649" s="9">
        <v>5.931</v>
      </c>
    </row>
    <row r="1650" spans="1:20" x14ac:dyDescent="0.35">
      <c r="A1650">
        <f t="shared" si="51"/>
        <v>1650</v>
      </c>
      <c r="B1650" s="3" t="s">
        <v>70</v>
      </c>
      <c r="C1650" s="3" t="s">
        <v>87</v>
      </c>
      <c r="D1650" s="3" t="s">
        <v>19</v>
      </c>
      <c r="E1650">
        <v>2028</v>
      </c>
      <c r="F1650" s="3" t="str">
        <f t="shared" si="50"/>
        <v>AFSpillARROW2028</v>
      </c>
      <c r="G1650" s="9">
        <v>10.212999999999999</v>
      </c>
      <c r="H1650" s="9">
        <v>14.773999999999999</v>
      </c>
      <c r="I1650" s="9">
        <v>14.996</v>
      </c>
      <c r="J1650" s="9">
        <v>22.141999999999999</v>
      </c>
      <c r="K1650" s="9">
        <v>60.000999999999998</v>
      </c>
      <c r="L1650" s="9">
        <v>22.664999999999999</v>
      </c>
      <c r="M1650" s="9">
        <v>19.995999999999999</v>
      </c>
      <c r="N1650" s="9">
        <v>26.527999999999999</v>
      </c>
      <c r="O1650" s="9">
        <v>27.661000000000001</v>
      </c>
      <c r="P1650" s="9">
        <v>30.754999999999999</v>
      </c>
      <c r="Q1650" s="9">
        <v>0</v>
      </c>
      <c r="R1650" s="9">
        <v>0</v>
      </c>
      <c r="S1650" s="9">
        <v>0</v>
      </c>
      <c r="T1650" s="9">
        <v>0</v>
      </c>
    </row>
    <row r="1651" spans="1:20" x14ac:dyDescent="0.35">
      <c r="A1651">
        <f t="shared" si="51"/>
        <v>1651</v>
      </c>
      <c r="B1651" s="3" t="s">
        <v>70</v>
      </c>
      <c r="C1651" s="3" t="s">
        <v>87</v>
      </c>
      <c r="D1651" s="3" t="s">
        <v>19</v>
      </c>
      <c r="E1651">
        <v>2029</v>
      </c>
      <c r="F1651" s="3" t="str">
        <f t="shared" si="50"/>
        <v>AFSpillARROW2029</v>
      </c>
      <c r="G1651" s="9">
        <v>3.0019999999999998</v>
      </c>
      <c r="H1651" s="9">
        <v>0</v>
      </c>
      <c r="I1651" s="9">
        <v>10.683</v>
      </c>
      <c r="J1651" s="9">
        <v>14.67</v>
      </c>
      <c r="K1651" s="9">
        <v>57.311</v>
      </c>
      <c r="L1651" s="9">
        <v>79.120999999999995</v>
      </c>
      <c r="M1651" s="9">
        <v>38.326000000000001</v>
      </c>
      <c r="N1651" s="9">
        <v>9.73</v>
      </c>
      <c r="O1651" s="9">
        <v>8.1910000000000007</v>
      </c>
      <c r="P1651" s="9">
        <v>16.773</v>
      </c>
      <c r="Q1651" s="9">
        <v>24.466999999999999</v>
      </c>
      <c r="R1651" s="9">
        <v>45.796999999999997</v>
      </c>
      <c r="S1651" s="9">
        <v>18.856999999999999</v>
      </c>
      <c r="T1651" s="9">
        <v>3.9119999999999999</v>
      </c>
    </row>
    <row r="1652" spans="1:20" x14ac:dyDescent="0.35">
      <c r="A1652">
        <f t="shared" si="51"/>
        <v>1652</v>
      </c>
      <c r="B1652" s="3" t="s">
        <v>70</v>
      </c>
      <c r="C1652" s="3" t="s">
        <v>87</v>
      </c>
      <c r="D1652" s="3" t="s">
        <v>20</v>
      </c>
      <c r="E1652">
        <v>2020</v>
      </c>
      <c r="F1652" s="3" t="str">
        <f t="shared" si="50"/>
        <v>AFSpillLIBBY2020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9.4819999999999993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</row>
    <row r="1653" spans="1:20" x14ac:dyDescent="0.35">
      <c r="A1653">
        <f t="shared" si="51"/>
        <v>1653</v>
      </c>
      <c r="B1653" s="3" t="s">
        <v>70</v>
      </c>
      <c r="C1653" s="3" t="s">
        <v>87</v>
      </c>
      <c r="D1653" s="3" t="s">
        <v>20</v>
      </c>
      <c r="E1653">
        <v>2021</v>
      </c>
      <c r="F1653" s="3" t="str">
        <f t="shared" si="50"/>
        <v>AFSpillLIBBY2021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</row>
    <row r="1654" spans="1:20" x14ac:dyDescent="0.35">
      <c r="A1654">
        <f t="shared" si="51"/>
        <v>1654</v>
      </c>
      <c r="B1654" s="3" t="s">
        <v>70</v>
      </c>
      <c r="C1654" s="3" t="s">
        <v>87</v>
      </c>
      <c r="D1654" s="3" t="s">
        <v>20</v>
      </c>
      <c r="E1654">
        <v>2022</v>
      </c>
      <c r="F1654" s="3" t="str">
        <f t="shared" si="50"/>
        <v>AFSpillLIBBY2022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</row>
    <row r="1655" spans="1:20" x14ac:dyDescent="0.35">
      <c r="A1655">
        <f t="shared" si="51"/>
        <v>1655</v>
      </c>
      <c r="B1655" s="3" t="s">
        <v>70</v>
      </c>
      <c r="C1655" s="3" t="s">
        <v>87</v>
      </c>
      <c r="D1655" s="3" t="s">
        <v>20</v>
      </c>
      <c r="E1655">
        <v>2023</v>
      </c>
      <c r="F1655" s="3" t="str">
        <f t="shared" si="50"/>
        <v>AFSpillLIBBY2023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</row>
    <row r="1656" spans="1:20" x14ac:dyDescent="0.35">
      <c r="A1656">
        <f t="shared" si="51"/>
        <v>1656</v>
      </c>
      <c r="B1656" s="3" t="s">
        <v>70</v>
      </c>
      <c r="C1656" s="3" t="s">
        <v>87</v>
      </c>
      <c r="D1656" s="3" t="s">
        <v>20</v>
      </c>
      <c r="E1656">
        <v>2024</v>
      </c>
      <c r="F1656" s="3" t="str">
        <f t="shared" si="50"/>
        <v>AFSpillLIBBY2024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</row>
    <row r="1657" spans="1:20" x14ac:dyDescent="0.35">
      <c r="A1657">
        <f t="shared" si="51"/>
        <v>1657</v>
      </c>
      <c r="B1657" s="3" t="s">
        <v>70</v>
      </c>
      <c r="C1657" s="3" t="s">
        <v>87</v>
      </c>
      <c r="D1657" s="3" t="s">
        <v>20</v>
      </c>
      <c r="E1657">
        <v>2025</v>
      </c>
      <c r="F1657" s="3" t="str">
        <f t="shared" si="50"/>
        <v>AFSpillLIBBY2025</v>
      </c>
      <c r="G1657" s="9">
        <v>0</v>
      </c>
      <c r="H1657" s="9">
        <v>0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</row>
    <row r="1658" spans="1:20" x14ac:dyDescent="0.35">
      <c r="A1658">
        <f t="shared" si="51"/>
        <v>1658</v>
      </c>
      <c r="B1658" s="3" t="s">
        <v>70</v>
      </c>
      <c r="C1658" s="3" t="s">
        <v>87</v>
      </c>
      <c r="D1658" s="3" t="s">
        <v>20</v>
      </c>
      <c r="E1658">
        <v>2026</v>
      </c>
      <c r="F1658" s="3" t="str">
        <f t="shared" si="50"/>
        <v>AFSpillLIBBY2026</v>
      </c>
      <c r="G1658" s="9">
        <v>0</v>
      </c>
      <c r="H1658" s="9">
        <v>0</v>
      </c>
      <c r="I1658" s="9">
        <v>0</v>
      </c>
      <c r="J1658" s="9">
        <v>0</v>
      </c>
      <c r="K1658" s="9">
        <v>0</v>
      </c>
      <c r="L1658" s="9">
        <v>5.0750000000000002</v>
      </c>
      <c r="M1658" s="9">
        <v>2.6030000000000002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</row>
    <row r="1659" spans="1:20" x14ac:dyDescent="0.35">
      <c r="A1659">
        <f t="shared" si="51"/>
        <v>1659</v>
      </c>
      <c r="B1659" s="3" t="s">
        <v>70</v>
      </c>
      <c r="C1659" s="3" t="s">
        <v>87</v>
      </c>
      <c r="D1659" s="3" t="s">
        <v>20</v>
      </c>
      <c r="E1659">
        <v>2027</v>
      </c>
      <c r="F1659" s="3" t="str">
        <f t="shared" si="50"/>
        <v>AFSpillLIBBY2027</v>
      </c>
      <c r="G1659" s="9">
        <v>0</v>
      </c>
      <c r="H1659" s="9">
        <v>0</v>
      </c>
      <c r="I1659" s="9">
        <v>0</v>
      </c>
      <c r="J1659" s="9">
        <v>8.282</v>
      </c>
      <c r="K1659" s="9">
        <v>0</v>
      </c>
      <c r="L1659" s="9">
        <v>2.109</v>
      </c>
      <c r="M1659" s="9">
        <v>0</v>
      </c>
      <c r="N1659" s="9">
        <v>0</v>
      </c>
      <c r="O1659" s="9">
        <v>0</v>
      </c>
      <c r="P1659" s="9">
        <v>0</v>
      </c>
      <c r="Q1659" s="9">
        <v>7.782</v>
      </c>
      <c r="R1659" s="9">
        <v>0</v>
      </c>
      <c r="S1659" s="9">
        <v>0</v>
      </c>
      <c r="T1659" s="9">
        <v>0</v>
      </c>
    </row>
    <row r="1660" spans="1:20" x14ac:dyDescent="0.35">
      <c r="A1660">
        <f t="shared" si="51"/>
        <v>1660</v>
      </c>
      <c r="B1660" s="3" t="s">
        <v>70</v>
      </c>
      <c r="C1660" s="3" t="s">
        <v>87</v>
      </c>
      <c r="D1660" s="3" t="s">
        <v>20</v>
      </c>
      <c r="E1660">
        <v>2028</v>
      </c>
      <c r="F1660" s="3" t="str">
        <f t="shared" si="50"/>
        <v>AFSpillLIBBY2028</v>
      </c>
      <c r="G1660" s="9">
        <v>0</v>
      </c>
      <c r="H1660" s="9">
        <v>0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  <c r="Q1660" s="9">
        <v>0</v>
      </c>
      <c r="R1660" s="9">
        <v>0</v>
      </c>
      <c r="S1660" s="9">
        <v>0</v>
      </c>
      <c r="T1660" s="9">
        <v>0</v>
      </c>
    </row>
    <row r="1661" spans="1:20" x14ac:dyDescent="0.35">
      <c r="A1661">
        <f t="shared" si="51"/>
        <v>1661</v>
      </c>
      <c r="B1661" s="3" t="s">
        <v>70</v>
      </c>
      <c r="C1661" s="3" t="s">
        <v>87</v>
      </c>
      <c r="D1661" s="3" t="s">
        <v>20</v>
      </c>
      <c r="E1661">
        <v>2029</v>
      </c>
      <c r="F1661" s="3" t="str">
        <f t="shared" si="50"/>
        <v>AFSpillLIBBY2029</v>
      </c>
      <c r="G1661" s="9">
        <v>0</v>
      </c>
      <c r="H1661" s="9">
        <v>0</v>
      </c>
      <c r="I1661" s="9">
        <v>0</v>
      </c>
      <c r="J1661" s="9">
        <v>5.9939999999999998</v>
      </c>
      <c r="K1661" s="9">
        <v>2.8380000000000001</v>
      </c>
      <c r="L1661" s="9">
        <v>0</v>
      </c>
      <c r="M1661" s="9">
        <v>2.54</v>
      </c>
      <c r="N1661" s="9">
        <v>6.7880000000000003</v>
      </c>
      <c r="O1661" s="9">
        <v>3.2709999999999999</v>
      </c>
      <c r="P1661" s="9">
        <v>0</v>
      </c>
      <c r="Q1661" s="9">
        <v>0</v>
      </c>
      <c r="R1661" s="9">
        <v>0.68</v>
      </c>
      <c r="S1661" s="9">
        <v>0</v>
      </c>
      <c r="T1661" s="9">
        <v>0</v>
      </c>
    </row>
    <row r="1662" spans="1:20" x14ac:dyDescent="0.35">
      <c r="A1662">
        <f t="shared" si="51"/>
        <v>1662</v>
      </c>
      <c r="B1662" s="3" t="s">
        <v>70</v>
      </c>
      <c r="C1662" s="3" t="s">
        <v>87</v>
      </c>
      <c r="D1662" s="3" t="s">
        <v>21</v>
      </c>
      <c r="E1662">
        <v>2020</v>
      </c>
      <c r="F1662" s="3" t="str">
        <f t="shared" si="50"/>
        <v>AFSpillBONFER2020</v>
      </c>
      <c r="G1662" s="9">
        <v>5.375</v>
      </c>
      <c r="H1662" s="9">
        <v>13.802</v>
      </c>
      <c r="I1662" s="9">
        <v>20.106999999999999</v>
      </c>
      <c r="J1662" s="9">
        <v>18.684999999999999</v>
      </c>
      <c r="K1662" s="9">
        <v>12.294</v>
      </c>
      <c r="L1662" s="9">
        <v>28.523</v>
      </c>
      <c r="M1662" s="9">
        <v>10.497</v>
      </c>
      <c r="N1662" s="9">
        <v>12.693</v>
      </c>
      <c r="O1662" s="9">
        <v>35.119999999999997</v>
      </c>
      <c r="P1662" s="9">
        <v>23.62</v>
      </c>
      <c r="Q1662" s="9">
        <v>11.545999999999999</v>
      </c>
      <c r="R1662" s="9">
        <v>10.747</v>
      </c>
      <c r="S1662" s="9">
        <v>10.172000000000001</v>
      </c>
      <c r="T1662" s="9">
        <v>7.641</v>
      </c>
    </row>
    <row r="1663" spans="1:20" x14ac:dyDescent="0.35">
      <c r="A1663">
        <f t="shared" si="51"/>
        <v>1663</v>
      </c>
      <c r="B1663" s="3" t="s">
        <v>70</v>
      </c>
      <c r="C1663" s="3" t="s">
        <v>87</v>
      </c>
      <c r="D1663" s="3" t="s">
        <v>21</v>
      </c>
      <c r="E1663">
        <v>2021</v>
      </c>
      <c r="F1663" s="3" t="str">
        <f t="shared" si="50"/>
        <v>AFSpillBONFER2021</v>
      </c>
      <c r="G1663" s="9">
        <v>9.8960000000000008</v>
      </c>
      <c r="H1663" s="9">
        <v>23.562999999999999</v>
      </c>
      <c r="I1663" s="9">
        <v>21.533999999999999</v>
      </c>
      <c r="J1663" s="9">
        <v>21.646000000000001</v>
      </c>
      <c r="K1663" s="9">
        <v>10.936</v>
      </c>
      <c r="L1663" s="9">
        <v>6.3179999999999996</v>
      </c>
      <c r="M1663" s="9">
        <v>11.593999999999999</v>
      </c>
      <c r="N1663" s="9">
        <v>22.902999999999999</v>
      </c>
      <c r="O1663" s="9">
        <v>33.920999999999999</v>
      </c>
      <c r="P1663" s="9">
        <v>16.856999999999999</v>
      </c>
      <c r="Q1663" s="9">
        <v>10.571999999999999</v>
      </c>
      <c r="R1663" s="9">
        <v>9.9809999999999999</v>
      </c>
      <c r="S1663" s="9">
        <v>9.64</v>
      </c>
      <c r="T1663" s="9">
        <v>9.6539999999999999</v>
      </c>
    </row>
    <row r="1664" spans="1:20" x14ac:dyDescent="0.35">
      <c r="A1664">
        <f t="shared" si="51"/>
        <v>1664</v>
      </c>
      <c r="B1664" s="3" t="s">
        <v>70</v>
      </c>
      <c r="C1664" s="3" t="s">
        <v>87</v>
      </c>
      <c r="D1664" s="3" t="s">
        <v>21</v>
      </c>
      <c r="E1664">
        <v>2022</v>
      </c>
      <c r="F1664" s="3" t="str">
        <f t="shared" si="50"/>
        <v>AFSpillBONFER2022</v>
      </c>
      <c r="G1664" s="9">
        <v>5.1890000000000001</v>
      </c>
      <c r="H1664" s="9">
        <v>16.54</v>
      </c>
      <c r="I1664" s="9">
        <v>19.899999999999999</v>
      </c>
      <c r="J1664" s="9">
        <v>7.2409999999999997</v>
      </c>
      <c r="K1664" s="9">
        <v>11.003</v>
      </c>
      <c r="L1664" s="9">
        <v>8.5860000000000003</v>
      </c>
      <c r="M1664" s="9">
        <v>10.266999999999999</v>
      </c>
      <c r="N1664" s="9">
        <v>14.513999999999999</v>
      </c>
      <c r="O1664" s="9">
        <v>31.712</v>
      </c>
      <c r="P1664" s="9">
        <v>16.827999999999999</v>
      </c>
      <c r="Q1664" s="9">
        <v>11.73</v>
      </c>
      <c r="R1664" s="9">
        <v>9.5879999999999992</v>
      </c>
      <c r="S1664" s="9">
        <v>9.6010000000000009</v>
      </c>
      <c r="T1664" s="9">
        <v>9.9380000000000006</v>
      </c>
    </row>
    <row r="1665" spans="1:20" x14ac:dyDescent="0.35">
      <c r="A1665">
        <f t="shared" si="51"/>
        <v>1665</v>
      </c>
      <c r="B1665" s="3" t="s">
        <v>70</v>
      </c>
      <c r="C1665" s="3" t="s">
        <v>87</v>
      </c>
      <c r="D1665" s="3" t="s">
        <v>21</v>
      </c>
      <c r="E1665">
        <v>2023</v>
      </c>
      <c r="F1665" s="3" t="str">
        <f t="shared" si="50"/>
        <v>AFSpillBONFER2023</v>
      </c>
      <c r="G1665" s="9">
        <v>5.3559999999999999</v>
      </c>
      <c r="H1665" s="9">
        <v>15.996</v>
      </c>
      <c r="I1665" s="9">
        <v>16.71</v>
      </c>
      <c r="J1665" s="9">
        <v>4.9370000000000003</v>
      </c>
      <c r="K1665" s="9">
        <v>8.3390000000000004</v>
      </c>
      <c r="L1665" s="9">
        <v>9.0670000000000002</v>
      </c>
      <c r="M1665" s="9">
        <v>14.691000000000001</v>
      </c>
      <c r="N1665" s="9">
        <v>21.311</v>
      </c>
      <c r="O1665" s="9">
        <v>34.250999999999998</v>
      </c>
      <c r="P1665" s="9">
        <v>15.929</v>
      </c>
      <c r="Q1665" s="9">
        <v>10.285</v>
      </c>
      <c r="R1665" s="9">
        <v>9.2750000000000004</v>
      </c>
      <c r="S1665" s="9">
        <v>9.0640000000000001</v>
      </c>
      <c r="T1665" s="9">
        <v>8.0500000000000007</v>
      </c>
    </row>
    <row r="1666" spans="1:20" x14ac:dyDescent="0.35">
      <c r="A1666">
        <f t="shared" si="51"/>
        <v>1666</v>
      </c>
      <c r="B1666" s="3" t="s">
        <v>70</v>
      </c>
      <c r="C1666" s="3" t="s">
        <v>87</v>
      </c>
      <c r="D1666" s="3" t="s">
        <v>21</v>
      </c>
      <c r="E1666">
        <v>2024</v>
      </c>
      <c r="F1666" s="3" t="str">
        <f t="shared" ref="F1666:F1729" si="52">_xlfn.CONCAT(B1666,C1666,D1666,E1666)</f>
        <v>AFSpillBONFER2024</v>
      </c>
      <c r="G1666" s="9">
        <v>5.29</v>
      </c>
      <c r="H1666" s="9">
        <v>18.521000000000001</v>
      </c>
      <c r="I1666" s="9">
        <v>19.744</v>
      </c>
      <c r="J1666" s="9">
        <v>11.763999999999999</v>
      </c>
      <c r="K1666" s="9">
        <v>6.9029999999999996</v>
      </c>
      <c r="L1666" s="9">
        <v>10.48</v>
      </c>
      <c r="M1666" s="9">
        <v>13.916</v>
      </c>
      <c r="N1666" s="9">
        <v>23.239000000000001</v>
      </c>
      <c r="O1666" s="9">
        <v>29.696999999999999</v>
      </c>
      <c r="P1666" s="9">
        <v>14.875</v>
      </c>
      <c r="Q1666" s="9">
        <v>9.3309999999999995</v>
      </c>
      <c r="R1666" s="9">
        <v>9.1679999999999993</v>
      </c>
      <c r="S1666" s="9">
        <v>9.0220000000000002</v>
      </c>
      <c r="T1666" s="9">
        <v>7.0010000000000003</v>
      </c>
    </row>
    <row r="1667" spans="1:20" x14ac:dyDescent="0.35">
      <c r="A1667">
        <f t="shared" ref="A1667:A1730" si="53">A1666+1</f>
        <v>1667</v>
      </c>
      <c r="B1667" s="3" t="s">
        <v>70</v>
      </c>
      <c r="C1667" s="3" t="s">
        <v>87</v>
      </c>
      <c r="D1667" s="3" t="s">
        <v>21</v>
      </c>
      <c r="E1667">
        <v>2025</v>
      </c>
      <c r="F1667" s="3" t="str">
        <f t="shared" si="52"/>
        <v>AFSpillBONFER2025</v>
      </c>
      <c r="G1667" s="9">
        <v>5.1230000000000002</v>
      </c>
      <c r="H1667" s="9">
        <v>4.8769999999999998</v>
      </c>
      <c r="I1667" s="9">
        <v>15.124000000000001</v>
      </c>
      <c r="J1667" s="9">
        <v>8.641</v>
      </c>
      <c r="K1667" s="9">
        <v>4.4039999999999999</v>
      </c>
      <c r="L1667" s="9">
        <v>5.7949999999999999</v>
      </c>
      <c r="M1667" s="9">
        <v>8.2989999999999995</v>
      </c>
      <c r="N1667" s="9">
        <v>11.587</v>
      </c>
      <c r="O1667" s="9">
        <v>28.402000000000001</v>
      </c>
      <c r="P1667" s="9">
        <v>12.747999999999999</v>
      </c>
      <c r="Q1667" s="9">
        <v>8.734</v>
      </c>
      <c r="R1667" s="9">
        <v>8.6</v>
      </c>
      <c r="S1667" s="9">
        <v>8.4960000000000004</v>
      </c>
      <c r="T1667" s="9">
        <v>8.3979999999999997</v>
      </c>
    </row>
    <row r="1668" spans="1:20" x14ac:dyDescent="0.35">
      <c r="A1668">
        <f t="shared" si="53"/>
        <v>1668</v>
      </c>
      <c r="B1668" s="3" t="s">
        <v>70</v>
      </c>
      <c r="C1668" s="3" t="s">
        <v>87</v>
      </c>
      <c r="D1668" s="3" t="s">
        <v>21</v>
      </c>
      <c r="E1668">
        <v>2026</v>
      </c>
      <c r="F1668" s="3" t="str">
        <f t="shared" si="52"/>
        <v>AFSpillBONFER2026</v>
      </c>
      <c r="G1668" s="9">
        <v>5.0430000000000001</v>
      </c>
      <c r="H1668" s="9">
        <v>8.3379999999999992</v>
      </c>
      <c r="I1668" s="9">
        <v>19.146999999999998</v>
      </c>
      <c r="J1668" s="9">
        <v>8.1329999999999991</v>
      </c>
      <c r="K1668" s="9">
        <v>19.256</v>
      </c>
      <c r="L1668" s="9">
        <v>30.739000000000001</v>
      </c>
      <c r="M1668" s="9">
        <v>36.613999999999997</v>
      </c>
      <c r="N1668" s="9">
        <v>30.544</v>
      </c>
      <c r="O1668" s="9">
        <v>29.172000000000001</v>
      </c>
      <c r="P1668" s="9">
        <v>19.791</v>
      </c>
      <c r="Q1668" s="9">
        <v>10.769</v>
      </c>
      <c r="R1668" s="9">
        <v>10.428000000000001</v>
      </c>
      <c r="S1668" s="9">
        <v>10.367000000000001</v>
      </c>
      <c r="T1668" s="9">
        <v>7.2240000000000002</v>
      </c>
    </row>
    <row r="1669" spans="1:20" x14ac:dyDescent="0.35">
      <c r="A1669">
        <f t="shared" si="53"/>
        <v>1669</v>
      </c>
      <c r="B1669" s="3" t="s">
        <v>70</v>
      </c>
      <c r="C1669" s="3" t="s">
        <v>87</v>
      </c>
      <c r="D1669" s="3" t="s">
        <v>21</v>
      </c>
      <c r="E1669">
        <v>2027</v>
      </c>
      <c r="F1669" s="3" t="str">
        <f t="shared" si="52"/>
        <v>AFSpillBONFER2027</v>
      </c>
      <c r="G1669" s="9">
        <v>5.524</v>
      </c>
      <c r="H1669" s="9">
        <v>6.1769999999999996</v>
      </c>
      <c r="I1669" s="9">
        <v>26.251000000000001</v>
      </c>
      <c r="J1669" s="9">
        <v>33.676000000000002</v>
      </c>
      <c r="K1669" s="9">
        <v>20.071999999999999</v>
      </c>
      <c r="L1669" s="9">
        <v>22.109000000000002</v>
      </c>
      <c r="M1669" s="9">
        <v>18.236000000000001</v>
      </c>
      <c r="N1669" s="9">
        <v>25.856999999999999</v>
      </c>
      <c r="O1669" s="9">
        <v>37.231999999999999</v>
      </c>
      <c r="P1669" s="9">
        <v>35.347000000000001</v>
      </c>
      <c r="Q1669" s="9">
        <v>35.183</v>
      </c>
      <c r="R1669" s="9">
        <v>19.117999999999999</v>
      </c>
      <c r="S1669" s="9">
        <v>13.507</v>
      </c>
      <c r="T1669" s="9">
        <v>15.603999999999999</v>
      </c>
    </row>
    <row r="1670" spans="1:20" x14ac:dyDescent="0.35">
      <c r="A1670">
        <f t="shared" si="53"/>
        <v>1670</v>
      </c>
      <c r="B1670" s="3" t="s">
        <v>70</v>
      </c>
      <c r="C1670" s="3" t="s">
        <v>87</v>
      </c>
      <c r="D1670" s="3" t="s">
        <v>21</v>
      </c>
      <c r="E1670">
        <v>2028</v>
      </c>
      <c r="F1670" s="3" t="str">
        <f t="shared" si="52"/>
        <v>AFSpillBONFER2028</v>
      </c>
      <c r="G1670" s="9">
        <v>5.4349999999999996</v>
      </c>
      <c r="H1670" s="9">
        <v>18.605</v>
      </c>
      <c r="I1670" s="9">
        <v>12.852</v>
      </c>
      <c r="J1670" s="9">
        <v>16.486999999999998</v>
      </c>
      <c r="K1670" s="9">
        <v>7.32</v>
      </c>
      <c r="L1670" s="9">
        <v>19.811</v>
      </c>
      <c r="M1670" s="9">
        <v>15.04</v>
      </c>
      <c r="N1670" s="9">
        <v>27.785</v>
      </c>
      <c r="O1670" s="9">
        <v>34.048999999999999</v>
      </c>
      <c r="P1670" s="9">
        <v>19.689</v>
      </c>
      <c r="Q1670" s="9">
        <v>12.679</v>
      </c>
      <c r="R1670" s="9">
        <v>9.2989999999999995</v>
      </c>
      <c r="S1670" s="9">
        <v>9.1029999999999998</v>
      </c>
      <c r="T1670" s="9">
        <v>9.1180000000000003</v>
      </c>
    </row>
    <row r="1671" spans="1:20" x14ac:dyDescent="0.35">
      <c r="A1671">
        <f t="shared" si="53"/>
        <v>1671</v>
      </c>
      <c r="B1671" s="3" t="s">
        <v>70</v>
      </c>
      <c r="C1671" s="3" t="s">
        <v>87</v>
      </c>
      <c r="D1671" s="3" t="s">
        <v>21</v>
      </c>
      <c r="E1671">
        <v>2029</v>
      </c>
      <c r="F1671" s="3" t="str">
        <f t="shared" si="52"/>
        <v>AFSpillBONFER2029</v>
      </c>
      <c r="G1671" s="9">
        <v>5.5759999999999996</v>
      </c>
      <c r="H1671" s="9">
        <v>16.789000000000001</v>
      </c>
      <c r="I1671" s="9">
        <v>19.167000000000002</v>
      </c>
      <c r="J1671" s="9">
        <v>28.515999999999998</v>
      </c>
      <c r="K1671" s="9">
        <v>23.719000000000001</v>
      </c>
      <c r="L1671" s="9">
        <v>15.192</v>
      </c>
      <c r="M1671" s="9">
        <v>30.797999999999998</v>
      </c>
      <c r="N1671" s="9">
        <v>39.609000000000002</v>
      </c>
      <c r="O1671" s="9">
        <v>54.604999999999997</v>
      </c>
      <c r="P1671" s="9">
        <v>38.435000000000002</v>
      </c>
      <c r="Q1671" s="9">
        <v>30.259</v>
      </c>
      <c r="R1671" s="9">
        <v>22.978000000000002</v>
      </c>
      <c r="S1671" s="9">
        <v>15.093</v>
      </c>
      <c r="T1671" s="9">
        <v>15.721</v>
      </c>
    </row>
    <row r="1672" spans="1:20" x14ac:dyDescent="0.35">
      <c r="A1672">
        <f t="shared" si="53"/>
        <v>1672</v>
      </c>
      <c r="B1672" s="3" t="s">
        <v>70</v>
      </c>
      <c r="C1672" s="3" t="s">
        <v>87</v>
      </c>
      <c r="D1672" s="3" t="s">
        <v>22</v>
      </c>
      <c r="E1672">
        <v>2020</v>
      </c>
      <c r="F1672" s="3" t="str">
        <f t="shared" si="52"/>
        <v>AFSpillDUNCAN2020</v>
      </c>
      <c r="G1672" s="9">
        <v>3.4369999999999998</v>
      </c>
      <c r="H1672" s="9">
        <v>4.1790000000000003</v>
      </c>
      <c r="I1672" s="9">
        <v>5.1669999999999998</v>
      </c>
      <c r="J1672" s="9">
        <v>8.1159999999999997</v>
      </c>
      <c r="K1672" s="9">
        <v>5.4539999999999997</v>
      </c>
      <c r="L1672" s="9">
        <v>2.0070000000000001</v>
      </c>
      <c r="M1672" s="9">
        <v>1.988</v>
      </c>
      <c r="N1672" s="9">
        <v>3.661</v>
      </c>
      <c r="O1672" s="9">
        <v>3.2669999999999999</v>
      </c>
      <c r="P1672" s="9">
        <v>4.875</v>
      </c>
      <c r="Q1672" s="9">
        <v>0.98799999999999999</v>
      </c>
      <c r="R1672" s="9">
        <v>5.34</v>
      </c>
      <c r="S1672" s="9">
        <v>2.839</v>
      </c>
      <c r="T1672" s="9">
        <v>6.6589999999999998</v>
      </c>
    </row>
    <row r="1673" spans="1:20" x14ac:dyDescent="0.35">
      <c r="A1673">
        <f t="shared" si="53"/>
        <v>1673</v>
      </c>
      <c r="B1673" s="3" t="s">
        <v>70</v>
      </c>
      <c r="C1673" s="3" t="s">
        <v>87</v>
      </c>
      <c r="D1673" s="3" t="s">
        <v>22</v>
      </c>
      <c r="E1673">
        <v>2021</v>
      </c>
      <c r="F1673" s="3" t="str">
        <f t="shared" si="52"/>
        <v>AFSpillDUNCAN2021</v>
      </c>
      <c r="G1673" s="9">
        <v>4.1219999999999999</v>
      </c>
      <c r="H1673" s="9">
        <v>3.601</v>
      </c>
      <c r="I1673" s="9">
        <v>5.3470000000000004</v>
      </c>
      <c r="J1673" s="9">
        <v>8.2240000000000002</v>
      </c>
      <c r="K1673" s="9">
        <v>6.32</v>
      </c>
      <c r="L1673" s="9">
        <v>0.1</v>
      </c>
      <c r="M1673" s="9">
        <v>0.1</v>
      </c>
      <c r="N1673" s="9">
        <v>1.9330000000000001</v>
      </c>
      <c r="O1673" s="9">
        <v>3.9260000000000002</v>
      </c>
      <c r="P1673" s="9">
        <v>4.3579999999999997</v>
      </c>
      <c r="Q1673" s="9">
        <v>1.9359999999999999</v>
      </c>
      <c r="R1673" s="9">
        <v>3.956</v>
      </c>
      <c r="S1673" s="9">
        <v>5.4950000000000001</v>
      </c>
      <c r="T1673" s="9">
        <v>4.8380000000000001</v>
      </c>
    </row>
    <row r="1674" spans="1:20" x14ac:dyDescent="0.35">
      <c r="A1674">
        <f t="shared" si="53"/>
        <v>1674</v>
      </c>
      <c r="B1674" s="3" t="s">
        <v>70</v>
      </c>
      <c r="C1674" s="3" t="s">
        <v>87</v>
      </c>
      <c r="D1674" s="3" t="s">
        <v>22</v>
      </c>
      <c r="E1674">
        <v>2022</v>
      </c>
      <c r="F1674" s="3" t="str">
        <f t="shared" si="52"/>
        <v>AFSpillDUNCAN2022</v>
      </c>
      <c r="G1674" s="9">
        <v>2.2109999999999999</v>
      </c>
      <c r="H1674" s="9">
        <v>2.4300000000000002</v>
      </c>
      <c r="I1674" s="9">
        <v>5.23</v>
      </c>
      <c r="J1674" s="9">
        <v>8.5459999999999994</v>
      </c>
      <c r="K1674" s="9">
        <v>6.8780000000000001</v>
      </c>
      <c r="L1674" s="9">
        <v>1.6080000000000001</v>
      </c>
      <c r="M1674" s="9">
        <v>1.546</v>
      </c>
      <c r="N1674" s="9">
        <v>3.76</v>
      </c>
      <c r="O1674" s="9">
        <v>7.5709999999999997</v>
      </c>
      <c r="P1674" s="9">
        <v>2.589</v>
      </c>
      <c r="Q1674" s="9">
        <v>1.9079999999999999</v>
      </c>
      <c r="R1674" s="9">
        <v>5.6539999999999999</v>
      </c>
      <c r="S1674" s="9">
        <v>2.3050000000000002</v>
      </c>
      <c r="T1674" s="9">
        <v>4.9560000000000004</v>
      </c>
    </row>
    <row r="1675" spans="1:20" x14ac:dyDescent="0.35">
      <c r="A1675">
        <f t="shared" si="53"/>
        <v>1675</v>
      </c>
      <c r="B1675" s="3" t="s">
        <v>70</v>
      </c>
      <c r="C1675" s="3" t="s">
        <v>87</v>
      </c>
      <c r="D1675" s="3" t="s">
        <v>22</v>
      </c>
      <c r="E1675">
        <v>2023</v>
      </c>
      <c r="F1675" s="3" t="str">
        <f t="shared" si="52"/>
        <v>AFSpillDUNCAN2023</v>
      </c>
      <c r="G1675" s="9">
        <v>1.4139999999999999</v>
      </c>
      <c r="H1675" s="9">
        <v>3.718</v>
      </c>
      <c r="I1675" s="9">
        <v>5.7910000000000004</v>
      </c>
      <c r="J1675" s="9">
        <v>7.9130000000000003</v>
      </c>
      <c r="K1675" s="9">
        <v>5.8659999999999997</v>
      </c>
      <c r="L1675" s="9">
        <v>1.7629999999999999</v>
      </c>
      <c r="M1675" s="9">
        <v>2.6059999999999999</v>
      </c>
      <c r="N1675" s="9">
        <v>3.37</v>
      </c>
      <c r="O1675" s="9">
        <v>4.1239999999999997</v>
      </c>
      <c r="P1675" s="9">
        <v>2.5369999999999999</v>
      </c>
      <c r="Q1675" s="9">
        <v>4.234</v>
      </c>
      <c r="R1675" s="9">
        <v>0.104</v>
      </c>
      <c r="S1675" s="9">
        <v>1.673</v>
      </c>
      <c r="T1675" s="9">
        <v>4.343</v>
      </c>
    </row>
    <row r="1676" spans="1:20" x14ac:dyDescent="0.35">
      <c r="A1676">
        <f t="shared" si="53"/>
        <v>1676</v>
      </c>
      <c r="B1676" s="3" t="s">
        <v>70</v>
      </c>
      <c r="C1676" s="3" t="s">
        <v>87</v>
      </c>
      <c r="D1676" s="3" t="s">
        <v>22</v>
      </c>
      <c r="E1676">
        <v>2024</v>
      </c>
      <c r="F1676" s="3" t="str">
        <f t="shared" si="52"/>
        <v>AFSpillDUNCAN2024</v>
      </c>
      <c r="G1676" s="9">
        <v>5.3959999999999999</v>
      </c>
      <c r="H1676" s="9">
        <v>0.80300000000000005</v>
      </c>
      <c r="I1676" s="9">
        <v>5.0110000000000001</v>
      </c>
      <c r="J1676" s="9">
        <v>8.8439999999999994</v>
      </c>
      <c r="K1676" s="9">
        <v>5.524</v>
      </c>
      <c r="L1676" s="9">
        <v>2.1829999999999998</v>
      </c>
      <c r="M1676" s="9">
        <v>0.63500000000000001</v>
      </c>
      <c r="N1676" s="9">
        <v>2.073</v>
      </c>
      <c r="O1676" s="9">
        <v>6.1920000000000002</v>
      </c>
      <c r="P1676" s="9">
        <v>4</v>
      </c>
      <c r="Q1676" s="9">
        <v>3.8879999999999999</v>
      </c>
      <c r="R1676" s="9">
        <v>2.0169999999999999</v>
      </c>
      <c r="S1676" s="9">
        <v>4.87</v>
      </c>
      <c r="T1676" s="9">
        <v>3.4790000000000001</v>
      </c>
    </row>
    <row r="1677" spans="1:20" x14ac:dyDescent="0.35">
      <c r="A1677">
        <f t="shared" si="53"/>
        <v>1677</v>
      </c>
      <c r="B1677" s="3" t="s">
        <v>70</v>
      </c>
      <c r="C1677" s="3" t="s">
        <v>87</v>
      </c>
      <c r="D1677" s="3" t="s">
        <v>22</v>
      </c>
      <c r="E1677">
        <v>2025</v>
      </c>
      <c r="F1677" s="3" t="str">
        <f t="shared" si="52"/>
        <v>AFSpillDUNCAN2025</v>
      </c>
      <c r="G1677" s="9">
        <v>4.4290000000000003</v>
      </c>
      <c r="H1677" s="9">
        <v>6.7080000000000002</v>
      </c>
      <c r="I1677" s="9">
        <v>4.3540000000000001</v>
      </c>
      <c r="J1677" s="9">
        <v>0.61299999999999999</v>
      </c>
      <c r="K1677" s="9">
        <v>0.38200000000000001</v>
      </c>
      <c r="L1677" s="9">
        <v>1.0580000000000001</v>
      </c>
      <c r="M1677" s="9">
        <v>2.2410000000000001</v>
      </c>
      <c r="N1677" s="9">
        <v>4.12</v>
      </c>
      <c r="O1677" s="9">
        <v>0.58799999999999997</v>
      </c>
      <c r="P1677" s="9">
        <v>3.5790000000000002</v>
      </c>
      <c r="Q1677" s="9">
        <v>2.548</v>
      </c>
      <c r="R1677" s="9">
        <v>1.3080000000000001</v>
      </c>
      <c r="S1677" s="9">
        <v>2.9820000000000002</v>
      </c>
      <c r="T1677" s="9">
        <v>6.4480000000000004</v>
      </c>
    </row>
    <row r="1678" spans="1:20" x14ac:dyDescent="0.35">
      <c r="A1678">
        <f t="shared" si="53"/>
        <v>1678</v>
      </c>
      <c r="B1678" s="3" t="s">
        <v>70</v>
      </c>
      <c r="C1678" s="3" t="s">
        <v>87</v>
      </c>
      <c r="D1678" s="3" t="s">
        <v>22</v>
      </c>
      <c r="E1678">
        <v>2026</v>
      </c>
      <c r="F1678" s="3" t="str">
        <f t="shared" si="52"/>
        <v>AFSpillDUNCAN2026</v>
      </c>
      <c r="G1678" s="9">
        <v>4.9820000000000002</v>
      </c>
      <c r="H1678" s="9">
        <v>4.2569999999999997</v>
      </c>
      <c r="I1678" s="9">
        <v>6.8070000000000004</v>
      </c>
      <c r="J1678" s="9">
        <v>3.1179999999999999</v>
      </c>
      <c r="K1678" s="9">
        <v>3.3410000000000002</v>
      </c>
      <c r="L1678" s="9">
        <v>1.768</v>
      </c>
      <c r="M1678" s="9">
        <v>2.3069999999999999</v>
      </c>
      <c r="N1678" s="9">
        <v>6.4489999999999998</v>
      </c>
      <c r="O1678" s="9">
        <v>5.1379999999999999</v>
      </c>
      <c r="P1678" s="9">
        <v>2.2999999999999998</v>
      </c>
      <c r="Q1678" s="9">
        <v>0.90200000000000002</v>
      </c>
      <c r="R1678" s="9">
        <v>3.161</v>
      </c>
      <c r="S1678" s="9">
        <v>3.8069999999999999</v>
      </c>
      <c r="T1678" s="9">
        <v>4.827</v>
      </c>
    </row>
    <row r="1679" spans="1:20" x14ac:dyDescent="0.35">
      <c r="A1679">
        <f t="shared" si="53"/>
        <v>1679</v>
      </c>
      <c r="B1679" s="3" t="s">
        <v>70</v>
      </c>
      <c r="C1679" s="3" t="s">
        <v>87</v>
      </c>
      <c r="D1679" s="3" t="s">
        <v>22</v>
      </c>
      <c r="E1679">
        <v>2027</v>
      </c>
      <c r="F1679" s="3" t="str">
        <f t="shared" si="52"/>
        <v>AFSpillDUNCAN2027</v>
      </c>
      <c r="G1679" s="9">
        <v>2.887</v>
      </c>
      <c r="H1679" s="9">
        <v>3.992</v>
      </c>
      <c r="I1679" s="9">
        <v>6.7750000000000004</v>
      </c>
      <c r="J1679" s="9">
        <v>8.6639999999999997</v>
      </c>
      <c r="K1679" s="9">
        <v>6.4939999999999998</v>
      </c>
      <c r="L1679" s="9">
        <v>1.788</v>
      </c>
      <c r="M1679" s="9">
        <v>2.3860000000000001</v>
      </c>
      <c r="N1679" s="9">
        <v>5.5510000000000002</v>
      </c>
      <c r="O1679" s="9">
        <v>3.8690000000000002</v>
      </c>
      <c r="P1679" s="9">
        <v>5.1020000000000003</v>
      </c>
      <c r="Q1679" s="9">
        <v>3.298</v>
      </c>
      <c r="R1679" s="9">
        <v>3.992</v>
      </c>
      <c r="S1679" s="9">
        <v>2.95</v>
      </c>
      <c r="T1679" s="9">
        <v>7.657</v>
      </c>
    </row>
    <row r="1680" spans="1:20" x14ac:dyDescent="0.35">
      <c r="A1680">
        <f t="shared" si="53"/>
        <v>1680</v>
      </c>
      <c r="B1680" s="3" t="s">
        <v>70</v>
      </c>
      <c r="C1680" s="3" t="s">
        <v>87</v>
      </c>
      <c r="D1680" s="3" t="s">
        <v>22</v>
      </c>
      <c r="E1680">
        <v>2028</v>
      </c>
      <c r="F1680" s="3" t="str">
        <f t="shared" si="52"/>
        <v>AFSpillDUNCAN2028</v>
      </c>
      <c r="G1680" s="9">
        <v>4.0209999999999999</v>
      </c>
      <c r="H1680" s="9">
        <v>4.0570000000000004</v>
      </c>
      <c r="I1680" s="9">
        <v>5.4889999999999999</v>
      </c>
      <c r="J1680" s="9">
        <v>8.3659999999999997</v>
      </c>
      <c r="K1680" s="9">
        <v>4.5179999999999998</v>
      </c>
      <c r="L1680" s="9">
        <v>3.008</v>
      </c>
      <c r="M1680" s="9">
        <v>0.109</v>
      </c>
      <c r="N1680" s="9">
        <v>2.7519999999999998</v>
      </c>
      <c r="O1680" s="9">
        <v>2.8130000000000002</v>
      </c>
      <c r="P1680" s="9">
        <v>4.7880000000000003</v>
      </c>
      <c r="Q1680" s="9">
        <v>0.10100000000000001</v>
      </c>
      <c r="R1680" s="9">
        <v>5.4459999999999997</v>
      </c>
      <c r="S1680" s="9">
        <v>2.0390000000000001</v>
      </c>
      <c r="T1680" s="9">
        <v>3.69</v>
      </c>
    </row>
    <row r="1681" spans="1:20" x14ac:dyDescent="0.35">
      <c r="A1681">
        <f t="shared" si="53"/>
        <v>1681</v>
      </c>
      <c r="B1681" s="3" t="s">
        <v>70</v>
      </c>
      <c r="C1681" s="3" t="s">
        <v>87</v>
      </c>
      <c r="D1681" s="3" t="s">
        <v>22</v>
      </c>
      <c r="E1681">
        <v>2029</v>
      </c>
      <c r="F1681" s="3" t="str">
        <f t="shared" si="52"/>
        <v>AFSpillDUNCAN2029</v>
      </c>
      <c r="G1681" s="9">
        <v>2.5790000000000002</v>
      </c>
      <c r="H1681" s="9">
        <v>3.66</v>
      </c>
      <c r="I1681" s="9">
        <v>5.1059999999999999</v>
      </c>
      <c r="J1681" s="9">
        <v>7.8890000000000002</v>
      </c>
      <c r="K1681" s="9">
        <v>6.2889999999999997</v>
      </c>
      <c r="L1681" s="9">
        <v>2.3660000000000001</v>
      </c>
      <c r="M1681" s="9">
        <v>4.282</v>
      </c>
      <c r="N1681" s="9">
        <v>4.7460000000000004</v>
      </c>
      <c r="O1681" s="9">
        <v>4.843</v>
      </c>
      <c r="P1681" s="9">
        <v>4.1500000000000004</v>
      </c>
      <c r="Q1681" s="9">
        <v>3.3290000000000002</v>
      </c>
      <c r="R1681" s="9">
        <v>8.1110000000000007</v>
      </c>
      <c r="S1681" s="9">
        <v>3.532</v>
      </c>
      <c r="T1681" s="9">
        <v>5.3890000000000002</v>
      </c>
    </row>
    <row r="1682" spans="1:20" x14ac:dyDescent="0.35">
      <c r="A1682">
        <f t="shared" si="53"/>
        <v>1682</v>
      </c>
      <c r="B1682" s="3" t="s">
        <v>70</v>
      </c>
      <c r="C1682" s="3" t="s">
        <v>87</v>
      </c>
      <c r="D1682" s="3" t="s">
        <v>23</v>
      </c>
      <c r="E1682">
        <v>2020</v>
      </c>
      <c r="F1682" s="3" t="str">
        <f t="shared" si="52"/>
        <v>AFSpillCORA L2020</v>
      </c>
      <c r="G1682" s="9">
        <v>0</v>
      </c>
      <c r="H1682" s="9">
        <v>0</v>
      </c>
      <c r="I1682" s="9">
        <v>0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15.265000000000001</v>
      </c>
      <c r="P1682" s="9">
        <v>29.266999999999999</v>
      </c>
      <c r="Q1682" s="9">
        <v>0</v>
      </c>
      <c r="R1682" s="9">
        <v>0</v>
      </c>
      <c r="S1682" s="9">
        <v>0</v>
      </c>
      <c r="T1682" s="9">
        <v>0</v>
      </c>
    </row>
    <row r="1683" spans="1:20" x14ac:dyDescent="0.35">
      <c r="A1683">
        <f t="shared" si="53"/>
        <v>1683</v>
      </c>
      <c r="B1683" s="3" t="s">
        <v>70</v>
      </c>
      <c r="C1683" s="3" t="s">
        <v>87</v>
      </c>
      <c r="D1683" s="3" t="s">
        <v>23</v>
      </c>
      <c r="E1683">
        <v>2021</v>
      </c>
      <c r="F1683" s="3" t="str">
        <f t="shared" si="52"/>
        <v>AFSpillCORA L2021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17.555</v>
      </c>
      <c r="P1683" s="9">
        <v>6.9939999999999998</v>
      </c>
      <c r="Q1683" s="9">
        <v>0</v>
      </c>
      <c r="R1683" s="9">
        <v>0</v>
      </c>
      <c r="S1683" s="9">
        <v>0</v>
      </c>
      <c r="T1683" s="9">
        <v>0</v>
      </c>
    </row>
    <row r="1684" spans="1:20" x14ac:dyDescent="0.35">
      <c r="A1684">
        <f t="shared" si="53"/>
        <v>1684</v>
      </c>
      <c r="B1684" s="3" t="s">
        <v>70</v>
      </c>
      <c r="C1684" s="3" t="s">
        <v>87</v>
      </c>
      <c r="D1684" s="3" t="s">
        <v>23</v>
      </c>
      <c r="E1684">
        <v>2022</v>
      </c>
      <c r="F1684" s="3" t="str">
        <f t="shared" si="52"/>
        <v>AFSpillCORA L2022</v>
      </c>
      <c r="G1684" s="9">
        <v>0</v>
      </c>
      <c r="H1684" s="9">
        <v>0</v>
      </c>
      <c r="I1684" s="9">
        <v>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14.069000000000001</v>
      </c>
      <c r="P1684" s="9">
        <v>20.143999999999998</v>
      </c>
      <c r="Q1684" s="9">
        <v>0</v>
      </c>
      <c r="R1684" s="9">
        <v>0</v>
      </c>
      <c r="S1684" s="9">
        <v>0</v>
      </c>
      <c r="T1684" s="9">
        <v>0</v>
      </c>
    </row>
    <row r="1685" spans="1:20" x14ac:dyDescent="0.35">
      <c r="A1685">
        <f t="shared" si="53"/>
        <v>1685</v>
      </c>
      <c r="B1685" s="3" t="s">
        <v>70</v>
      </c>
      <c r="C1685" s="3" t="s">
        <v>87</v>
      </c>
      <c r="D1685" s="3" t="s">
        <v>23</v>
      </c>
      <c r="E1685">
        <v>2023</v>
      </c>
      <c r="F1685" s="3" t="str">
        <f t="shared" si="52"/>
        <v>AFSpillCORA L2023</v>
      </c>
      <c r="G1685" s="9">
        <v>0</v>
      </c>
      <c r="H1685" s="9">
        <v>0</v>
      </c>
      <c r="I1685" s="9">
        <v>0</v>
      </c>
      <c r="J1685" s="9">
        <v>0</v>
      </c>
      <c r="K1685" s="9">
        <v>0</v>
      </c>
      <c r="L1685" s="9">
        <v>0</v>
      </c>
      <c r="M1685" s="9">
        <v>0</v>
      </c>
      <c r="N1685" s="9">
        <v>0</v>
      </c>
      <c r="O1685" s="9">
        <v>17.721</v>
      </c>
      <c r="P1685" s="9">
        <v>9.9770000000000003</v>
      </c>
      <c r="Q1685" s="9">
        <v>0</v>
      </c>
      <c r="R1685" s="9">
        <v>0</v>
      </c>
      <c r="S1685" s="9">
        <v>0</v>
      </c>
      <c r="T1685" s="9">
        <v>0</v>
      </c>
    </row>
    <row r="1686" spans="1:20" x14ac:dyDescent="0.35">
      <c r="A1686">
        <f t="shared" si="53"/>
        <v>1686</v>
      </c>
      <c r="B1686" s="3" t="s">
        <v>70</v>
      </c>
      <c r="C1686" s="3" t="s">
        <v>87</v>
      </c>
      <c r="D1686" s="3" t="s">
        <v>23</v>
      </c>
      <c r="E1686">
        <v>2024</v>
      </c>
      <c r="F1686" s="3" t="str">
        <f t="shared" si="52"/>
        <v>AFSpillCORA L2024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12.816000000000001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</row>
    <row r="1687" spans="1:20" x14ac:dyDescent="0.35">
      <c r="A1687">
        <f t="shared" si="53"/>
        <v>1687</v>
      </c>
      <c r="B1687" s="3" t="s">
        <v>70</v>
      </c>
      <c r="C1687" s="3" t="s">
        <v>87</v>
      </c>
      <c r="D1687" s="3" t="s">
        <v>23</v>
      </c>
      <c r="E1687">
        <v>2025</v>
      </c>
      <c r="F1687" s="3" t="str">
        <f t="shared" si="52"/>
        <v>AFSpillCORA L2025</v>
      </c>
      <c r="G1687" s="9">
        <v>0</v>
      </c>
      <c r="H1687" s="9">
        <v>0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0.17199999999999999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</row>
    <row r="1688" spans="1:20" x14ac:dyDescent="0.35">
      <c r="A1688">
        <f t="shared" si="53"/>
        <v>1688</v>
      </c>
      <c r="B1688" s="3" t="s">
        <v>70</v>
      </c>
      <c r="C1688" s="3" t="s">
        <v>87</v>
      </c>
      <c r="D1688" s="3" t="s">
        <v>23</v>
      </c>
      <c r="E1688">
        <v>2026</v>
      </c>
      <c r="F1688" s="3" t="str">
        <f t="shared" si="52"/>
        <v>AFSpillCORA L2026</v>
      </c>
      <c r="G1688" s="9">
        <v>0</v>
      </c>
      <c r="H1688" s="9">
        <v>0</v>
      </c>
      <c r="I1688" s="9">
        <v>0</v>
      </c>
      <c r="J1688" s="9">
        <v>0</v>
      </c>
      <c r="K1688" s="9">
        <v>0</v>
      </c>
      <c r="L1688" s="9">
        <v>0</v>
      </c>
      <c r="M1688" s="9">
        <v>3.996</v>
      </c>
      <c r="N1688" s="9">
        <v>16.986999999999998</v>
      </c>
      <c r="O1688" s="9">
        <v>23.001999999999999</v>
      </c>
      <c r="P1688" s="9">
        <v>10.590999999999999</v>
      </c>
      <c r="Q1688" s="9">
        <v>0</v>
      </c>
      <c r="R1688" s="9">
        <v>0</v>
      </c>
      <c r="S1688" s="9">
        <v>0</v>
      </c>
      <c r="T1688" s="9">
        <v>0</v>
      </c>
    </row>
    <row r="1689" spans="1:20" x14ac:dyDescent="0.35">
      <c r="A1689">
        <f t="shared" si="53"/>
        <v>1689</v>
      </c>
      <c r="B1689" s="3" t="s">
        <v>70</v>
      </c>
      <c r="C1689" s="3" t="s">
        <v>87</v>
      </c>
      <c r="D1689" s="3" t="s">
        <v>23</v>
      </c>
      <c r="E1689">
        <v>2027</v>
      </c>
      <c r="F1689" s="3" t="str">
        <f t="shared" si="52"/>
        <v>AFSpillCORA L2027</v>
      </c>
      <c r="G1689" s="9">
        <v>0</v>
      </c>
      <c r="H1689" s="9">
        <v>0</v>
      </c>
      <c r="I1689" s="9">
        <v>0</v>
      </c>
      <c r="J1689" s="9">
        <v>5.9370000000000003</v>
      </c>
      <c r="K1689" s="9">
        <v>0</v>
      </c>
      <c r="L1689" s="9">
        <v>0</v>
      </c>
      <c r="M1689" s="9">
        <v>0</v>
      </c>
      <c r="N1689" s="9">
        <v>4.04</v>
      </c>
      <c r="O1689" s="9">
        <v>25.623000000000001</v>
      </c>
      <c r="P1689" s="9">
        <v>36.293999999999997</v>
      </c>
      <c r="Q1689" s="9">
        <v>23.350999999999999</v>
      </c>
      <c r="R1689" s="9">
        <v>0</v>
      </c>
      <c r="S1689" s="9">
        <v>0</v>
      </c>
      <c r="T1689" s="9">
        <v>0</v>
      </c>
    </row>
    <row r="1690" spans="1:20" x14ac:dyDescent="0.35">
      <c r="A1690">
        <f t="shared" si="53"/>
        <v>1690</v>
      </c>
      <c r="B1690" s="3" t="s">
        <v>70</v>
      </c>
      <c r="C1690" s="3" t="s">
        <v>87</v>
      </c>
      <c r="D1690" s="3" t="s">
        <v>23</v>
      </c>
      <c r="E1690">
        <v>2028</v>
      </c>
      <c r="F1690" s="3" t="str">
        <f t="shared" si="52"/>
        <v>AFSpillCORA L2028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14.736000000000001</v>
      </c>
      <c r="P1690" s="9">
        <v>18.920999999999999</v>
      </c>
      <c r="Q1690" s="9">
        <v>0</v>
      </c>
      <c r="R1690" s="9">
        <v>0</v>
      </c>
      <c r="S1690" s="9">
        <v>0</v>
      </c>
      <c r="T1690" s="9">
        <v>0</v>
      </c>
    </row>
    <row r="1691" spans="1:20" x14ac:dyDescent="0.35">
      <c r="A1691">
        <f t="shared" si="53"/>
        <v>1691</v>
      </c>
      <c r="B1691" s="3" t="s">
        <v>70</v>
      </c>
      <c r="C1691" s="3" t="s">
        <v>87</v>
      </c>
      <c r="D1691" s="3" t="s">
        <v>23</v>
      </c>
      <c r="E1691">
        <v>2029</v>
      </c>
      <c r="F1691" s="3" t="str">
        <f t="shared" si="52"/>
        <v>AFSpillCORA L2029</v>
      </c>
      <c r="G1691" s="9">
        <v>0</v>
      </c>
      <c r="H1691" s="9">
        <v>0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14.609</v>
      </c>
      <c r="O1691" s="9">
        <v>43.218000000000004</v>
      </c>
      <c r="P1691" s="9">
        <v>54.337000000000003</v>
      </c>
      <c r="Q1691" s="9">
        <v>29.292000000000002</v>
      </c>
      <c r="R1691" s="9">
        <v>10.161</v>
      </c>
      <c r="S1691" s="9">
        <v>0</v>
      </c>
      <c r="T1691" s="9">
        <v>0</v>
      </c>
    </row>
    <row r="1692" spans="1:20" x14ac:dyDescent="0.35">
      <c r="A1692">
        <f t="shared" si="53"/>
        <v>1692</v>
      </c>
      <c r="B1692" s="3" t="s">
        <v>70</v>
      </c>
      <c r="C1692" s="3" t="s">
        <v>87</v>
      </c>
      <c r="D1692" s="3" t="s">
        <v>24</v>
      </c>
      <c r="E1692">
        <v>2020</v>
      </c>
      <c r="F1692" s="3" t="str">
        <f t="shared" si="52"/>
        <v>AFSpillCANAL2020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0</v>
      </c>
      <c r="T1692" s="9">
        <v>0</v>
      </c>
    </row>
    <row r="1693" spans="1:20" x14ac:dyDescent="0.35">
      <c r="A1693">
        <f t="shared" si="53"/>
        <v>1693</v>
      </c>
      <c r="B1693" s="3" t="s">
        <v>70</v>
      </c>
      <c r="C1693" s="3" t="s">
        <v>87</v>
      </c>
      <c r="D1693" s="3" t="s">
        <v>24</v>
      </c>
      <c r="E1693">
        <v>2021</v>
      </c>
      <c r="F1693" s="3" t="str">
        <f t="shared" si="52"/>
        <v>AFSpillCANAL2021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9">
        <v>0</v>
      </c>
      <c r="T1693" s="9">
        <v>0</v>
      </c>
    </row>
    <row r="1694" spans="1:20" x14ac:dyDescent="0.35">
      <c r="A1694">
        <f t="shared" si="53"/>
        <v>1694</v>
      </c>
      <c r="B1694" s="3" t="s">
        <v>70</v>
      </c>
      <c r="C1694" s="3" t="s">
        <v>87</v>
      </c>
      <c r="D1694" s="3" t="s">
        <v>24</v>
      </c>
      <c r="E1694">
        <v>2022</v>
      </c>
      <c r="F1694" s="3" t="str">
        <f t="shared" si="52"/>
        <v>AFSpillCANAL2022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  <c r="Q1694" s="9">
        <v>0</v>
      </c>
      <c r="R1694" s="9">
        <v>0</v>
      </c>
      <c r="S1694" s="9">
        <v>0</v>
      </c>
      <c r="T1694" s="9">
        <v>0</v>
      </c>
    </row>
    <row r="1695" spans="1:20" x14ac:dyDescent="0.35">
      <c r="A1695">
        <f t="shared" si="53"/>
        <v>1695</v>
      </c>
      <c r="B1695" s="3" t="s">
        <v>70</v>
      </c>
      <c r="C1695" s="3" t="s">
        <v>87</v>
      </c>
      <c r="D1695" s="3" t="s">
        <v>24</v>
      </c>
      <c r="E1695">
        <v>2023</v>
      </c>
      <c r="F1695" s="3" t="str">
        <f t="shared" si="52"/>
        <v>AFSpillCANAL2023</v>
      </c>
      <c r="G1695" s="9">
        <v>0</v>
      </c>
      <c r="H1695" s="9">
        <v>0</v>
      </c>
      <c r="I1695" s="9">
        <v>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0</v>
      </c>
      <c r="S1695" s="9">
        <v>0</v>
      </c>
      <c r="T1695" s="9">
        <v>0</v>
      </c>
    </row>
    <row r="1696" spans="1:20" x14ac:dyDescent="0.35">
      <c r="A1696">
        <f t="shared" si="53"/>
        <v>1696</v>
      </c>
      <c r="B1696" s="3" t="s">
        <v>70</v>
      </c>
      <c r="C1696" s="3" t="s">
        <v>87</v>
      </c>
      <c r="D1696" s="3" t="s">
        <v>24</v>
      </c>
      <c r="E1696">
        <v>2024</v>
      </c>
      <c r="F1696" s="3" t="str">
        <f t="shared" si="52"/>
        <v>AFSpillCANAL2024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  <c r="Q1696" s="9">
        <v>0</v>
      </c>
      <c r="R1696" s="9">
        <v>0</v>
      </c>
      <c r="S1696" s="9">
        <v>0</v>
      </c>
      <c r="T1696" s="9">
        <v>0</v>
      </c>
    </row>
    <row r="1697" spans="1:20" x14ac:dyDescent="0.35">
      <c r="A1697">
        <f t="shared" si="53"/>
        <v>1697</v>
      </c>
      <c r="B1697" s="3" t="s">
        <v>70</v>
      </c>
      <c r="C1697" s="3" t="s">
        <v>87</v>
      </c>
      <c r="D1697" s="3" t="s">
        <v>24</v>
      </c>
      <c r="E1697">
        <v>2025</v>
      </c>
      <c r="F1697" s="3" t="str">
        <f t="shared" si="52"/>
        <v>AFSpillCANAL2025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</row>
    <row r="1698" spans="1:20" x14ac:dyDescent="0.35">
      <c r="A1698">
        <f t="shared" si="53"/>
        <v>1698</v>
      </c>
      <c r="B1698" s="3" t="s">
        <v>70</v>
      </c>
      <c r="C1698" s="3" t="s">
        <v>87</v>
      </c>
      <c r="D1698" s="3" t="s">
        <v>24</v>
      </c>
      <c r="E1698">
        <v>2026</v>
      </c>
      <c r="F1698" s="3" t="str">
        <f t="shared" si="52"/>
        <v>AFSpillCANAL2026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</row>
    <row r="1699" spans="1:20" x14ac:dyDescent="0.35">
      <c r="A1699">
        <f t="shared" si="53"/>
        <v>1699</v>
      </c>
      <c r="B1699" s="3" t="s">
        <v>70</v>
      </c>
      <c r="C1699" s="3" t="s">
        <v>87</v>
      </c>
      <c r="D1699" s="3" t="s">
        <v>24</v>
      </c>
      <c r="E1699">
        <v>2027</v>
      </c>
      <c r="F1699" s="3" t="str">
        <f t="shared" si="52"/>
        <v>AFSpillCANAL2027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0</v>
      </c>
      <c r="P1699" s="9">
        <v>0</v>
      </c>
      <c r="Q1699" s="9">
        <v>0</v>
      </c>
      <c r="R1699" s="9">
        <v>0</v>
      </c>
      <c r="S1699" s="9">
        <v>0</v>
      </c>
      <c r="T1699" s="9">
        <v>0</v>
      </c>
    </row>
    <row r="1700" spans="1:20" x14ac:dyDescent="0.35">
      <c r="A1700">
        <f t="shared" si="53"/>
        <v>1700</v>
      </c>
      <c r="B1700" s="3" t="s">
        <v>70</v>
      </c>
      <c r="C1700" s="3" t="s">
        <v>87</v>
      </c>
      <c r="D1700" s="3" t="s">
        <v>24</v>
      </c>
      <c r="E1700">
        <v>2028</v>
      </c>
      <c r="F1700" s="3" t="str">
        <f t="shared" si="52"/>
        <v>AFSpillCANAL2028</v>
      </c>
      <c r="G1700" s="9">
        <v>0</v>
      </c>
      <c r="H1700" s="9">
        <v>0</v>
      </c>
      <c r="I1700" s="9">
        <v>0</v>
      </c>
      <c r="J1700" s="9">
        <v>0</v>
      </c>
      <c r="K1700" s="9">
        <v>0</v>
      </c>
      <c r="L1700" s="9">
        <v>0</v>
      </c>
      <c r="M1700" s="9">
        <v>0</v>
      </c>
      <c r="N1700" s="9">
        <v>0</v>
      </c>
      <c r="O1700" s="9">
        <v>0</v>
      </c>
      <c r="P1700" s="9">
        <v>0</v>
      </c>
      <c r="Q1700" s="9">
        <v>0</v>
      </c>
      <c r="R1700" s="9">
        <v>0</v>
      </c>
      <c r="S1700" s="9">
        <v>0</v>
      </c>
      <c r="T1700" s="9">
        <v>0</v>
      </c>
    </row>
    <row r="1701" spans="1:20" x14ac:dyDescent="0.35">
      <c r="A1701">
        <f t="shared" si="53"/>
        <v>1701</v>
      </c>
      <c r="B1701" s="3" t="s">
        <v>70</v>
      </c>
      <c r="C1701" s="3" t="s">
        <v>87</v>
      </c>
      <c r="D1701" s="3" t="s">
        <v>24</v>
      </c>
      <c r="E1701">
        <v>2029</v>
      </c>
      <c r="F1701" s="3" t="str">
        <f t="shared" si="52"/>
        <v>AFSpillCANAL2029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0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</row>
    <row r="1702" spans="1:20" x14ac:dyDescent="0.35">
      <c r="A1702">
        <f t="shared" si="53"/>
        <v>1702</v>
      </c>
      <c r="B1702" s="3" t="s">
        <v>70</v>
      </c>
      <c r="C1702" s="3" t="s">
        <v>87</v>
      </c>
      <c r="D1702" s="3" t="s">
        <v>25</v>
      </c>
      <c r="E1702">
        <v>2020</v>
      </c>
      <c r="F1702" s="3" t="str">
        <f t="shared" si="52"/>
        <v>AFSpillUP BON2020</v>
      </c>
      <c r="G1702" s="9">
        <v>0</v>
      </c>
      <c r="H1702" s="9">
        <v>0</v>
      </c>
      <c r="I1702" s="9">
        <v>0</v>
      </c>
      <c r="J1702" s="9">
        <v>0</v>
      </c>
      <c r="K1702" s="9">
        <v>0</v>
      </c>
      <c r="L1702" s="9">
        <v>0</v>
      </c>
      <c r="M1702" s="9">
        <v>0</v>
      </c>
      <c r="N1702" s="9">
        <v>0</v>
      </c>
      <c r="O1702" s="9">
        <v>14.057</v>
      </c>
      <c r="P1702" s="9">
        <v>27.859000000000002</v>
      </c>
      <c r="Q1702" s="9">
        <v>0</v>
      </c>
      <c r="R1702" s="9">
        <v>0</v>
      </c>
      <c r="S1702" s="9">
        <v>0</v>
      </c>
      <c r="T1702" s="9">
        <v>0</v>
      </c>
    </row>
    <row r="1703" spans="1:20" x14ac:dyDescent="0.35">
      <c r="A1703">
        <f t="shared" si="53"/>
        <v>1703</v>
      </c>
      <c r="B1703" s="3" t="s">
        <v>70</v>
      </c>
      <c r="C1703" s="3" t="s">
        <v>87</v>
      </c>
      <c r="D1703" s="3" t="s">
        <v>25</v>
      </c>
      <c r="E1703">
        <v>2021</v>
      </c>
      <c r="F1703" s="3" t="str">
        <f t="shared" si="52"/>
        <v>AFSpillUP BON2021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16.314</v>
      </c>
      <c r="P1703" s="9">
        <v>6.4180000000000001</v>
      </c>
      <c r="Q1703" s="9">
        <v>0</v>
      </c>
      <c r="R1703" s="9">
        <v>0</v>
      </c>
      <c r="S1703" s="9">
        <v>0</v>
      </c>
      <c r="T1703" s="9">
        <v>0</v>
      </c>
    </row>
    <row r="1704" spans="1:20" x14ac:dyDescent="0.35">
      <c r="A1704">
        <f t="shared" si="53"/>
        <v>1704</v>
      </c>
      <c r="B1704" s="3" t="s">
        <v>70</v>
      </c>
      <c r="C1704" s="3" t="s">
        <v>87</v>
      </c>
      <c r="D1704" s="3" t="s">
        <v>25</v>
      </c>
      <c r="E1704">
        <v>2022</v>
      </c>
      <c r="F1704" s="3" t="str">
        <f t="shared" si="52"/>
        <v>AFSpillUP BON2022</v>
      </c>
      <c r="G1704" s="9">
        <v>0</v>
      </c>
      <c r="H1704" s="9">
        <v>0</v>
      </c>
      <c r="I1704" s="9">
        <v>0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12.88</v>
      </c>
      <c r="P1704" s="9">
        <v>18.867000000000001</v>
      </c>
      <c r="Q1704" s="9">
        <v>0</v>
      </c>
      <c r="R1704" s="9">
        <v>0</v>
      </c>
      <c r="S1704" s="9">
        <v>0</v>
      </c>
      <c r="T1704" s="9">
        <v>0</v>
      </c>
    </row>
    <row r="1705" spans="1:20" x14ac:dyDescent="0.35">
      <c r="A1705">
        <f t="shared" si="53"/>
        <v>1705</v>
      </c>
      <c r="B1705" s="3" t="s">
        <v>70</v>
      </c>
      <c r="C1705" s="3" t="s">
        <v>87</v>
      </c>
      <c r="D1705" s="3" t="s">
        <v>25</v>
      </c>
      <c r="E1705">
        <v>2023</v>
      </c>
      <c r="F1705" s="3" t="str">
        <f t="shared" si="52"/>
        <v>AFSpillUP BON2023</v>
      </c>
      <c r="G1705" s="9">
        <v>0</v>
      </c>
      <c r="H1705" s="9">
        <v>0</v>
      </c>
      <c r="I1705" s="9">
        <v>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16.478000000000002</v>
      </c>
      <c r="P1705" s="9">
        <v>9.3490000000000002</v>
      </c>
      <c r="Q1705" s="9">
        <v>0</v>
      </c>
      <c r="R1705" s="9">
        <v>0</v>
      </c>
      <c r="S1705" s="9">
        <v>0</v>
      </c>
      <c r="T1705" s="9">
        <v>0</v>
      </c>
    </row>
    <row r="1706" spans="1:20" x14ac:dyDescent="0.35">
      <c r="A1706">
        <f t="shared" si="53"/>
        <v>1706</v>
      </c>
      <c r="B1706" s="3" t="s">
        <v>70</v>
      </c>
      <c r="C1706" s="3" t="s">
        <v>87</v>
      </c>
      <c r="D1706" s="3" t="s">
        <v>25</v>
      </c>
      <c r="E1706">
        <v>2024</v>
      </c>
      <c r="F1706" s="3" t="str">
        <f t="shared" si="52"/>
        <v>AFSpillUP BON2024</v>
      </c>
      <c r="G1706" s="9">
        <v>0</v>
      </c>
      <c r="H1706" s="9">
        <v>0</v>
      </c>
      <c r="I1706" s="9">
        <v>0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11.647</v>
      </c>
      <c r="P1706" s="9">
        <v>0</v>
      </c>
      <c r="Q1706" s="9">
        <v>0</v>
      </c>
      <c r="R1706" s="9">
        <v>0</v>
      </c>
      <c r="S1706" s="9">
        <v>0</v>
      </c>
      <c r="T1706" s="9">
        <v>0</v>
      </c>
    </row>
    <row r="1707" spans="1:20" x14ac:dyDescent="0.35">
      <c r="A1707">
        <f t="shared" si="53"/>
        <v>1707</v>
      </c>
      <c r="B1707" s="3" t="s">
        <v>70</v>
      </c>
      <c r="C1707" s="3" t="s">
        <v>87</v>
      </c>
      <c r="D1707" s="3" t="s">
        <v>25</v>
      </c>
      <c r="E1707">
        <v>2025</v>
      </c>
      <c r="F1707" s="3" t="str">
        <f t="shared" si="52"/>
        <v>AFSpillUP BON2025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</row>
    <row r="1708" spans="1:20" x14ac:dyDescent="0.35">
      <c r="A1708">
        <f t="shared" si="53"/>
        <v>1708</v>
      </c>
      <c r="B1708" s="3" t="s">
        <v>70</v>
      </c>
      <c r="C1708" s="3" t="s">
        <v>87</v>
      </c>
      <c r="D1708" s="3" t="s">
        <v>25</v>
      </c>
      <c r="E1708">
        <v>2026</v>
      </c>
      <c r="F1708" s="3" t="str">
        <f t="shared" si="52"/>
        <v>AFSpillUP BON2026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2.9729999999999999</v>
      </c>
      <c r="N1708" s="9">
        <v>15.754</v>
      </c>
      <c r="O1708" s="9">
        <v>21.684999999999999</v>
      </c>
      <c r="P1708" s="9">
        <v>9.4559999999999995</v>
      </c>
      <c r="Q1708" s="9">
        <v>0</v>
      </c>
      <c r="R1708" s="9">
        <v>0</v>
      </c>
      <c r="S1708" s="9">
        <v>0</v>
      </c>
      <c r="T1708" s="9">
        <v>0</v>
      </c>
    </row>
    <row r="1709" spans="1:20" x14ac:dyDescent="0.35">
      <c r="A1709">
        <f t="shared" si="53"/>
        <v>1709</v>
      </c>
      <c r="B1709" s="3" t="s">
        <v>70</v>
      </c>
      <c r="C1709" s="3" t="s">
        <v>87</v>
      </c>
      <c r="D1709" s="3" t="s">
        <v>25</v>
      </c>
      <c r="E1709">
        <v>2027</v>
      </c>
      <c r="F1709" s="3" t="str">
        <f t="shared" si="52"/>
        <v>AFSpillUP BON2027</v>
      </c>
      <c r="G1709" s="9">
        <v>0</v>
      </c>
      <c r="H1709" s="9">
        <v>0</v>
      </c>
      <c r="I1709" s="9">
        <v>0</v>
      </c>
      <c r="J1709" s="9">
        <v>4.8789999999999996</v>
      </c>
      <c r="K1709" s="9">
        <v>0</v>
      </c>
      <c r="L1709" s="9">
        <v>0</v>
      </c>
      <c r="M1709" s="9">
        <v>0</v>
      </c>
      <c r="N1709" s="9">
        <v>3.0169999999999999</v>
      </c>
      <c r="O1709" s="9">
        <v>24.268999999999998</v>
      </c>
      <c r="P1709" s="9">
        <v>34.798999999999999</v>
      </c>
      <c r="Q1709" s="9">
        <v>22.029</v>
      </c>
      <c r="R1709" s="9">
        <v>0</v>
      </c>
      <c r="S1709" s="9">
        <v>0</v>
      </c>
      <c r="T1709" s="9">
        <v>0</v>
      </c>
    </row>
    <row r="1710" spans="1:20" x14ac:dyDescent="0.35">
      <c r="A1710">
        <f t="shared" si="53"/>
        <v>1710</v>
      </c>
      <c r="B1710" s="3" t="s">
        <v>70</v>
      </c>
      <c r="C1710" s="3" t="s">
        <v>87</v>
      </c>
      <c r="D1710" s="3" t="s">
        <v>25</v>
      </c>
      <c r="E1710">
        <v>2028</v>
      </c>
      <c r="F1710" s="3" t="str">
        <f t="shared" si="52"/>
        <v>AFSpillUP BON2028</v>
      </c>
      <c r="G1710" s="9">
        <v>0</v>
      </c>
      <c r="H1710" s="9">
        <v>0</v>
      </c>
      <c r="I1710" s="9">
        <v>0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13.536</v>
      </c>
      <c r="P1710" s="9">
        <v>17.661000000000001</v>
      </c>
      <c r="Q1710" s="9">
        <v>0</v>
      </c>
      <c r="R1710" s="9">
        <v>0</v>
      </c>
      <c r="S1710" s="9">
        <v>0</v>
      </c>
      <c r="T1710" s="9">
        <v>0</v>
      </c>
    </row>
    <row r="1711" spans="1:20" x14ac:dyDescent="0.35">
      <c r="A1711">
        <f t="shared" si="53"/>
        <v>1711</v>
      </c>
      <c r="B1711" s="3" t="s">
        <v>70</v>
      </c>
      <c r="C1711" s="3" t="s">
        <v>87</v>
      </c>
      <c r="D1711" s="3" t="s">
        <v>25</v>
      </c>
      <c r="E1711">
        <v>2029</v>
      </c>
      <c r="F1711" s="3" t="str">
        <f t="shared" si="52"/>
        <v>AFSpillUP BON2029</v>
      </c>
      <c r="G1711" s="9">
        <v>0</v>
      </c>
      <c r="H1711" s="9">
        <v>0</v>
      </c>
      <c r="I1711" s="9">
        <v>0</v>
      </c>
      <c r="J1711" s="9">
        <v>0</v>
      </c>
      <c r="K1711" s="9">
        <v>0</v>
      </c>
      <c r="L1711" s="9">
        <v>0</v>
      </c>
      <c r="M1711" s="9">
        <v>0</v>
      </c>
      <c r="N1711" s="9">
        <v>13.412000000000001</v>
      </c>
      <c r="O1711" s="9">
        <v>41.634999999999998</v>
      </c>
      <c r="P1711" s="9">
        <v>52.603999999999999</v>
      </c>
      <c r="Q1711" s="9">
        <v>27.884</v>
      </c>
      <c r="R1711" s="9">
        <v>9.0329999999999995</v>
      </c>
      <c r="S1711" s="9">
        <v>0</v>
      </c>
      <c r="T1711" s="9">
        <v>0</v>
      </c>
    </row>
    <row r="1712" spans="1:20" x14ac:dyDescent="0.35">
      <c r="A1712">
        <f t="shared" si="53"/>
        <v>1712</v>
      </c>
      <c r="B1712" s="3" t="s">
        <v>70</v>
      </c>
      <c r="C1712" s="3" t="s">
        <v>87</v>
      </c>
      <c r="D1712" s="3" t="s">
        <v>26</v>
      </c>
      <c r="E1712">
        <v>2020</v>
      </c>
      <c r="F1712" s="3" t="str">
        <f t="shared" si="52"/>
        <v>AFSpillLO BON2020</v>
      </c>
      <c r="G1712" s="9">
        <v>0</v>
      </c>
      <c r="H1712" s="9">
        <v>0</v>
      </c>
      <c r="I1712" s="9">
        <v>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18.177</v>
      </c>
      <c r="P1712" s="9">
        <v>31.978999999999999</v>
      </c>
      <c r="Q1712" s="9">
        <v>0</v>
      </c>
      <c r="R1712" s="9">
        <v>0</v>
      </c>
      <c r="S1712" s="9">
        <v>0</v>
      </c>
      <c r="T1712" s="9">
        <v>0</v>
      </c>
    </row>
    <row r="1713" spans="1:20" x14ac:dyDescent="0.35">
      <c r="A1713">
        <f t="shared" si="53"/>
        <v>1713</v>
      </c>
      <c r="B1713" s="3" t="s">
        <v>70</v>
      </c>
      <c r="C1713" s="3" t="s">
        <v>87</v>
      </c>
      <c r="D1713" s="3" t="s">
        <v>26</v>
      </c>
      <c r="E1713">
        <v>2021</v>
      </c>
      <c r="F1713" s="3" t="str">
        <f t="shared" si="52"/>
        <v>AFSpillLO BON2021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20.434000000000001</v>
      </c>
      <c r="P1713" s="9">
        <v>10.538</v>
      </c>
      <c r="Q1713" s="9">
        <v>0</v>
      </c>
      <c r="R1713" s="9">
        <v>0</v>
      </c>
      <c r="S1713" s="9">
        <v>0</v>
      </c>
      <c r="T1713" s="9">
        <v>0</v>
      </c>
    </row>
    <row r="1714" spans="1:20" x14ac:dyDescent="0.35">
      <c r="A1714">
        <f t="shared" si="53"/>
        <v>1714</v>
      </c>
      <c r="B1714" s="3" t="s">
        <v>70</v>
      </c>
      <c r="C1714" s="3" t="s">
        <v>87</v>
      </c>
      <c r="D1714" s="3" t="s">
        <v>26</v>
      </c>
      <c r="E1714">
        <v>2022</v>
      </c>
      <c r="F1714" s="3" t="str">
        <f t="shared" si="52"/>
        <v>AFSpillLO BON2022</v>
      </c>
      <c r="G1714" s="9">
        <v>0</v>
      </c>
      <c r="H1714" s="9">
        <v>0</v>
      </c>
      <c r="I1714" s="9">
        <v>0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17</v>
      </c>
      <c r="P1714" s="9">
        <v>22.986999999999998</v>
      </c>
      <c r="Q1714" s="9">
        <v>0</v>
      </c>
      <c r="R1714" s="9">
        <v>0</v>
      </c>
      <c r="S1714" s="9">
        <v>0</v>
      </c>
      <c r="T1714" s="9">
        <v>0</v>
      </c>
    </row>
    <row r="1715" spans="1:20" x14ac:dyDescent="0.35">
      <c r="A1715">
        <f t="shared" si="53"/>
        <v>1715</v>
      </c>
      <c r="B1715" s="3" t="s">
        <v>70</v>
      </c>
      <c r="C1715" s="3" t="s">
        <v>87</v>
      </c>
      <c r="D1715" s="3" t="s">
        <v>26</v>
      </c>
      <c r="E1715">
        <v>2023</v>
      </c>
      <c r="F1715" s="3" t="str">
        <f t="shared" si="52"/>
        <v>AFSpillLO BON2023</v>
      </c>
      <c r="G1715" s="9">
        <v>0</v>
      </c>
      <c r="H1715" s="9">
        <v>0</v>
      </c>
      <c r="I1715" s="9">
        <v>0</v>
      </c>
      <c r="J1715" s="9">
        <v>0</v>
      </c>
      <c r="K1715" s="9">
        <v>0</v>
      </c>
      <c r="L1715" s="9">
        <v>0</v>
      </c>
      <c r="M1715" s="9">
        <v>0</v>
      </c>
      <c r="N1715" s="9">
        <v>0</v>
      </c>
      <c r="O1715" s="9">
        <v>20.597999999999999</v>
      </c>
      <c r="P1715" s="9">
        <v>13.468999999999999</v>
      </c>
      <c r="Q1715" s="9">
        <v>0</v>
      </c>
      <c r="R1715" s="9">
        <v>0</v>
      </c>
      <c r="S1715" s="9">
        <v>0</v>
      </c>
      <c r="T1715" s="9">
        <v>0</v>
      </c>
    </row>
    <row r="1716" spans="1:20" x14ac:dyDescent="0.35">
      <c r="A1716">
        <f t="shared" si="53"/>
        <v>1716</v>
      </c>
      <c r="B1716" s="3" t="s">
        <v>70</v>
      </c>
      <c r="C1716" s="3" t="s">
        <v>87</v>
      </c>
      <c r="D1716" s="3" t="s">
        <v>26</v>
      </c>
      <c r="E1716">
        <v>2024</v>
      </c>
      <c r="F1716" s="3" t="str">
        <f t="shared" si="52"/>
        <v>AFSpillLO BON2024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15.766999999999999</v>
      </c>
      <c r="P1716" s="9">
        <v>1.3080000000000001</v>
      </c>
      <c r="Q1716" s="9">
        <v>0</v>
      </c>
      <c r="R1716" s="9">
        <v>0</v>
      </c>
      <c r="S1716" s="9">
        <v>0</v>
      </c>
      <c r="T1716" s="9">
        <v>0</v>
      </c>
    </row>
    <row r="1717" spans="1:20" x14ac:dyDescent="0.35">
      <c r="A1717">
        <f t="shared" si="53"/>
        <v>1717</v>
      </c>
      <c r="B1717" s="3" t="s">
        <v>70</v>
      </c>
      <c r="C1717" s="3" t="s">
        <v>87</v>
      </c>
      <c r="D1717" s="3" t="s">
        <v>26</v>
      </c>
      <c r="E1717">
        <v>2025</v>
      </c>
      <c r="F1717" s="3" t="str">
        <f t="shared" si="52"/>
        <v>AFSpillLO BON2025</v>
      </c>
      <c r="G1717" s="9">
        <v>0</v>
      </c>
      <c r="H1717" s="9">
        <v>0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3.343</v>
      </c>
      <c r="P1717" s="9">
        <v>0</v>
      </c>
      <c r="Q1717" s="9">
        <v>0</v>
      </c>
      <c r="R1717" s="9">
        <v>0</v>
      </c>
      <c r="S1717" s="9">
        <v>0</v>
      </c>
      <c r="T1717" s="9">
        <v>0</v>
      </c>
    </row>
    <row r="1718" spans="1:20" x14ac:dyDescent="0.35">
      <c r="A1718">
        <f t="shared" si="53"/>
        <v>1718</v>
      </c>
      <c r="B1718" s="3" t="s">
        <v>70</v>
      </c>
      <c r="C1718" s="3" t="s">
        <v>87</v>
      </c>
      <c r="D1718" s="3" t="s">
        <v>26</v>
      </c>
      <c r="E1718">
        <v>2026</v>
      </c>
      <c r="F1718" s="3" t="str">
        <f t="shared" si="52"/>
        <v>AFSpillLO BON2026</v>
      </c>
      <c r="G1718" s="9">
        <v>0</v>
      </c>
      <c r="H1718" s="9">
        <v>0</v>
      </c>
      <c r="I1718" s="9">
        <v>0</v>
      </c>
      <c r="J1718" s="9">
        <v>0</v>
      </c>
      <c r="K1718" s="9">
        <v>0</v>
      </c>
      <c r="L1718" s="9">
        <v>0</v>
      </c>
      <c r="M1718" s="9">
        <v>7.093</v>
      </c>
      <c r="N1718" s="9">
        <v>19.873999999999999</v>
      </c>
      <c r="O1718" s="9">
        <v>25.805</v>
      </c>
      <c r="P1718" s="9">
        <v>13.576000000000001</v>
      </c>
      <c r="Q1718" s="9">
        <v>0</v>
      </c>
      <c r="R1718" s="9">
        <v>0</v>
      </c>
      <c r="S1718" s="9">
        <v>0</v>
      </c>
      <c r="T1718" s="9">
        <v>0</v>
      </c>
    </row>
    <row r="1719" spans="1:20" x14ac:dyDescent="0.35">
      <c r="A1719">
        <f t="shared" si="53"/>
        <v>1719</v>
      </c>
      <c r="B1719" s="3" t="s">
        <v>70</v>
      </c>
      <c r="C1719" s="3" t="s">
        <v>87</v>
      </c>
      <c r="D1719" s="3" t="s">
        <v>26</v>
      </c>
      <c r="E1719">
        <v>2027</v>
      </c>
      <c r="F1719" s="3" t="str">
        <f t="shared" si="52"/>
        <v>AFSpillLO BON2027</v>
      </c>
      <c r="G1719" s="9">
        <v>0</v>
      </c>
      <c r="H1719" s="9">
        <v>0</v>
      </c>
      <c r="I1719" s="9">
        <v>1.9970000000000001</v>
      </c>
      <c r="J1719" s="9">
        <v>8.9990000000000006</v>
      </c>
      <c r="K1719" s="9">
        <v>0</v>
      </c>
      <c r="L1719" s="9">
        <v>0</v>
      </c>
      <c r="M1719" s="9">
        <v>0</v>
      </c>
      <c r="N1719" s="9">
        <v>7.1369999999999996</v>
      </c>
      <c r="O1719" s="9">
        <v>28.388999999999999</v>
      </c>
      <c r="P1719" s="9">
        <v>38.918999999999997</v>
      </c>
      <c r="Q1719" s="9">
        <v>26.149000000000001</v>
      </c>
      <c r="R1719" s="9">
        <v>2.3199999999999998</v>
      </c>
      <c r="S1719" s="9">
        <v>0</v>
      </c>
      <c r="T1719" s="9">
        <v>0</v>
      </c>
    </row>
    <row r="1720" spans="1:20" x14ac:dyDescent="0.35">
      <c r="A1720">
        <f t="shared" si="53"/>
        <v>1720</v>
      </c>
      <c r="B1720" s="3" t="s">
        <v>70</v>
      </c>
      <c r="C1720" s="3" t="s">
        <v>87</v>
      </c>
      <c r="D1720" s="3" t="s">
        <v>26</v>
      </c>
      <c r="E1720">
        <v>2028</v>
      </c>
      <c r="F1720" s="3" t="str">
        <f t="shared" si="52"/>
        <v>AFSpillLO BON2028</v>
      </c>
      <c r="G1720" s="9">
        <v>0</v>
      </c>
      <c r="H1720" s="9">
        <v>0</v>
      </c>
      <c r="I1720" s="9">
        <v>0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17.655999999999999</v>
      </c>
      <c r="P1720" s="9">
        <v>21.780999999999999</v>
      </c>
      <c r="Q1720" s="9">
        <v>0</v>
      </c>
      <c r="R1720" s="9">
        <v>0</v>
      </c>
      <c r="S1720" s="9">
        <v>0</v>
      </c>
      <c r="T1720" s="9">
        <v>0</v>
      </c>
    </row>
    <row r="1721" spans="1:20" x14ac:dyDescent="0.35">
      <c r="A1721">
        <f t="shared" si="53"/>
        <v>1721</v>
      </c>
      <c r="B1721" s="3" t="s">
        <v>70</v>
      </c>
      <c r="C1721" s="3" t="s">
        <v>87</v>
      </c>
      <c r="D1721" s="3" t="s">
        <v>26</v>
      </c>
      <c r="E1721">
        <v>2029</v>
      </c>
      <c r="F1721" s="3" t="str">
        <f t="shared" si="52"/>
        <v>AFSpillLO BON2029</v>
      </c>
      <c r="G1721" s="9">
        <v>0</v>
      </c>
      <c r="H1721" s="9">
        <v>0</v>
      </c>
      <c r="I1721" s="9">
        <v>0</v>
      </c>
      <c r="J1721" s="9">
        <v>2.3929999999999998</v>
      </c>
      <c r="K1721" s="9">
        <v>0</v>
      </c>
      <c r="L1721" s="9">
        <v>0</v>
      </c>
      <c r="M1721" s="9">
        <v>0</v>
      </c>
      <c r="N1721" s="9">
        <v>17.532</v>
      </c>
      <c r="O1721" s="9">
        <v>45.755000000000003</v>
      </c>
      <c r="P1721" s="9">
        <v>56.723999999999997</v>
      </c>
      <c r="Q1721" s="9">
        <v>32.003999999999998</v>
      </c>
      <c r="R1721" s="9">
        <v>13.153</v>
      </c>
      <c r="S1721" s="9">
        <v>0</v>
      </c>
      <c r="T1721" s="9">
        <v>0</v>
      </c>
    </row>
    <row r="1722" spans="1:20" x14ac:dyDescent="0.35">
      <c r="A1722">
        <f t="shared" si="53"/>
        <v>1722</v>
      </c>
      <c r="B1722" s="3" t="s">
        <v>70</v>
      </c>
      <c r="C1722" s="3" t="s">
        <v>87</v>
      </c>
      <c r="D1722" s="3" t="s">
        <v>27</v>
      </c>
      <c r="E1722">
        <v>2020</v>
      </c>
      <c r="F1722" s="3" t="str">
        <f t="shared" si="52"/>
        <v>AFSpillS SLOC2020</v>
      </c>
      <c r="G1722" s="9">
        <v>0</v>
      </c>
      <c r="H1722" s="9">
        <v>0</v>
      </c>
      <c r="I1722" s="9">
        <v>0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16.587</v>
      </c>
      <c r="P1722" s="9">
        <v>30.388999999999999</v>
      </c>
      <c r="Q1722" s="9">
        <v>0</v>
      </c>
      <c r="R1722" s="9">
        <v>0</v>
      </c>
      <c r="S1722" s="9">
        <v>0</v>
      </c>
      <c r="T1722" s="9">
        <v>0</v>
      </c>
    </row>
    <row r="1723" spans="1:20" x14ac:dyDescent="0.35">
      <c r="A1723">
        <f t="shared" si="53"/>
        <v>1723</v>
      </c>
      <c r="B1723" s="3" t="s">
        <v>70</v>
      </c>
      <c r="C1723" s="3" t="s">
        <v>87</v>
      </c>
      <c r="D1723" s="3" t="s">
        <v>27</v>
      </c>
      <c r="E1723">
        <v>2021</v>
      </c>
      <c r="F1723" s="3" t="str">
        <f t="shared" si="52"/>
        <v>AFSpillS SLOC2021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18.844000000000001</v>
      </c>
      <c r="P1723" s="9">
        <v>8.9480000000000004</v>
      </c>
      <c r="Q1723" s="9">
        <v>0</v>
      </c>
      <c r="R1723" s="9">
        <v>0</v>
      </c>
      <c r="S1723" s="9">
        <v>0</v>
      </c>
      <c r="T1723" s="9">
        <v>0</v>
      </c>
    </row>
    <row r="1724" spans="1:20" x14ac:dyDescent="0.35">
      <c r="A1724">
        <f t="shared" si="53"/>
        <v>1724</v>
      </c>
      <c r="B1724" s="3" t="s">
        <v>70</v>
      </c>
      <c r="C1724" s="3" t="s">
        <v>87</v>
      </c>
      <c r="D1724" s="3" t="s">
        <v>27</v>
      </c>
      <c r="E1724">
        <v>2022</v>
      </c>
      <c r="F1724" s="3" t="str">
        <f t="shared" si="52"/>
        <v>AFSpillS SLOC2022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15.41</v>
      </c>
      <c r="P1724" s="9">
        <v>21.396999999999998</v>
      </c>
      <c r="Q1724" s="9">
        <v>0</v>
      </c>
      <c r="R1724" s="9">
        <v>0</v>
      </c>
      <c r="S1724" s="9">
        <v>0</v>
      </c>
      <c r="T1724" s="9">
        <v>0</v>
      </c>
    </row>
    <row r="1725" spans="1:20" x14ac:dyDescent="0.35">
      <c r="A1725">
        <f t="shared" si="53"/>
        <v>1725</v>
      </c>
      <c r="B1725" s="3" t="s">
        <v>70</v>
      </c>
      <c r="C1725" s="3" t="s">
        <v>87</v>
      </c>
      <c r="D1725" s="3" t="s">
        <v>27</v>
      </c>
      <c r="E1725">
        <v>2023</v>
      </c>
      <c r="F1725" s="3" t="str">
        <f t="shared" si="52"/>
        <v>AFSpillS SLOC2023</v>
      </c>
      <c r="G1725" s="9">
        <v>0</v>
      </c>
      <c r="H1725" s="9">
        <v>0</v>
      </c>
      <c r="I1725" s="9">
        <v>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19.007999999999999</v>
      </c>
      <c r="P1725" s="9">
        <v>11.879</v>
      </c>
      <c r="Q1725" s="9">
        <v>0</v>
      </c>
      <c r="R1725" s="9">
        <v>0</v>
      </c>
      <c r="S1725" s="9">
        <v>0</v>
      </c>
      <c r="T1725" s="9">
        <v>0</v>
      </c>
    </row>
    <row r="1726" spans="1:20" x14ac:dyDescent="0.35">
      <c r="A1726">
        <f t="shared" si="53"/>
        <v>1726</v>
      </c>
      <c r="B1726" s="3" t="s">
        <v>70</v>
      </c>
      <c r="C1726" s="3" t="s">
        <v>87</v>
      </c>
      <c r="D1726" s="3" t="s">
        <v>27</v>
      </c>
      <c r="E1726">
        <v>2024</v>
      </c>
      <c r="F1726" s="3" t="str">
        <f t="shared" si="52"/>
        <v>AFSpillS SLOC2024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14.177</v>
      </c>
      <c r="P1726" s="9">
        <v>0</v>
      </c>
      <c r="Q1726" s="9">
        <v>0</v>
      </c>
      <c r="R1726" s="9">
        <v>0</v>
      </c>
      <c r="S1726" s="9">
        <v>0</v>
      </c>
      <c r="T1726" s="9">
        <v>0</v>
      </c>
    </row>
    <row r="1727" spans="1:20" x14ac:dyDescent="0.35">
      <c r="A1727">
        <f t="shared" si="53"/>
        <v>1727</v>
      </c>
      <c r="B1727" s="3" t="s">
        <v>70</v>
      </c>
      <c r="C1727" s="3" t="s">
        <v>87</v>
      </c>
      <c r="D1727" s="3" t="s">
        <v>27</v>
      </c>
      <c r="E1727">
        <v>2025</v>
      </c>
      <c r="F1727" s="3" t="str">
        <f t="shared" si="52"/>
        <v>AFSpillS SLOC2025</v>
      </c>
      <c r="G1727" s="9">
        <v>0</v>
      </c>
      <c r="H1727" s="9">
        <v>0</v>
      </c>
      <c r="I1727" s="9">
        <v>0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1.7529999999999999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</row>
    <row r="1728" spans="1:20" x14ac:dyDescent="0.35">
      <c r="A1728">
        <f t="shared" si="53"/>
        <v>1728</v>
      </c>
      <c r="B1728" s="3" t="s">
        <v>70</v>
      </c>
      <c r="C1728" s="3" t="s">
        <v>87</v>
      </c>
      <c r="D1728" s="3" t="s">
        <v>27</v>
      </c>
      <c r="E1728">
        <v>2026</v>
      </c>
      <c r="F1728" s="3" t="str">
        <f t="shared" si="52"/>
        <v>AFSpillS SLOC2026</v>
      </c>
      <c r="G1728" s="9">
        <v>0</v>
      </c>
      <c r="H1728" s="9">
        <v>0</v>
      </c>
      <c r="I1728" s="9">
        <v>0</v>
      </c>
      <c r="J1728" s="9">
        <v>0</v>
      </c>
      <c r="K1728" s="9">
        <v>0</v>
      </c>
      <c r="L1728" s="9">
        <v>0</v>
      </c>
      <c r="M1728" s="9">
        <v>5.5030000000000001</v>
      </c>
      <c r="N1728" s="9">
        <v>18.283999999999999</v>
      </c>
      <c r="O1728" s="9">
        <v>24.215</v>
      </c>
      <c r="P1728" s="9">
        <v>11.986000000000001</v>
      </c>
      <c r="Q1728" s="9">
        <v>0</v>
      </c>
      <c r="R1728" s="9">
        <v>0</v>
      </c>
      <c r="S1728" s="9">
        <v>0</v>
      </c>
      <c r="T1728" s="9">
        <v>0</v>
      </c>
    </row>
    <row r="1729" spans="1:20" x14ac:dyDescent="0.35">
      <c r="A1729">
        <f t="shared" si="53"/>
        <v>1729</v>
      </c>
      <c r="B1729" s="3" t="s">
        <v>70</v>
      </c>
      <c r="C1729" s="3" t="s">
        <v>87</v>
      </c>
      <c r="D1729" s="3" t="s">
        <v>27</v>
      </c>
      <c r="E1729">
        <v>2027</v>
      </c>
      <c r="F1729" s="3" t="str">
        <f t="shared" si="52"/>
        <v>AFSpillS SLOC2027</v>
      </c>
      <c r="G1729" s="9">
        <v>0</v>
      </c>
      <c r="H1729" s="9">
        <v>0</v>
      </c>
      <c r="I1729" s="9">
        <v>0.40699999999999997</v>
      </c>
      <c r="J1729" s="9">
        <v>7.4089999999999998</v>
      </c>
      <c r="K1729" s="9">
        <v>0</v>
      </c>
      <c r="L1729" s="9">
        <v>0</v>
      </c>
      <c r="M1729" s="9">
        <v>0</v>
      </c>
      <c r="N1729" s="9">
        <v>5.5469999999999997</v>
      </c>
      <c r="O1729" s="9">
        <v>26.798999999999999</v>
      </c>
      <c r="P1729" s="9">
        <v>37.329000000000001</v>
      </c>
      <c r="Q1729" s="9">
        <v>24.559000000000001</v>
      </c>
      <c r="R1729" s="9">
        <v>0.73</v>
      </c>
      <c r="S1729" s="9">
        <v>0</v>
      </c>
      <c r="T1729" s="9">
        <v>0</v>
      </c>
    </row>
    <row r="1730" spans="1:20" x14ac:dyDescent="0.35">
      <c r="A1730">
        <f t="shared" si="53"/>
        <v>1730</v>
      </c>
      <c r="B1730" s="3" t="s">
        <v>70</v>
      </c>
      <c r="C1730" s="3" t="s">
        <v>87</v>
      </c>
      <c r="D1730" s="3" t="s">
        <v>27</v>
      </c>
      <c r="E1730">
        <v>2028</v>
      </c>
      <c r="F1730" s="3" t="str">
        <f t="shared" ref="F1730:F1793" si="54">_xlfn.CONCAT(B1730,C1730,D1730,E1730)</f>
        <v>AFSpillS SLOC2028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0</v>
      </c>
      <c r="M1730" s="9">
        <v>0</v>
      </c>
      <c r="N1730" s="9">
        <v>0</v>
      </c>
      <c r="O1730" s="9">
        <v>16.065999999999999</v>
      </c>
      <c r="P1730" s="9">
        <v>20.190999999999999</v>
      </c>
      <c r="Q1730" s="9">
        <v>0</v>
      </c>
      <c r="R1730" s="9">
        <v>0</v>
      </c>
      <c r="S1730" s="9">
        <v>0</v>
      </c>
      <c r="T1730" s="9">
        <v>0</v>
      </c>
    </row>
    <row r="1731" spans="1:20" x14ac:dyDescent="0.35">
      <c r="A1731">
        <f t="shared" ref="A1731:A1794" si="55">A1730+1</f>
        <v>1731</v>
      </c>
      <c r="B1731" s="3" t="s">
        <v>70</v>
      </c>
      <c r="C1731" s="3" t="s">
        <v>87</v>
      </c>
      <c r="D1731" s="3" t="s">
        <v>27</v>
      </c>
      <c r="E1731">
        <v>2029</v>
      </c>
      <c r="F1731" s="3" t="str">
        <f t="shared" si="54"/>
        <v>AFSpillS SLOC2029</v>
      </c>
      <c r="G1731" s="9">
        <v>0</v>
      </c>
      <c r="H1731" s="9">
        <v>0</v>
      </c>
      <c r="I1731" s="9">
        <v>0</v>
      </c>
      <c r="J1731" s="9">
        <v>0.80300000000000005</v>
      </c>
      <c r="K1731" s="9">
        <v>0</v>
      </c>
      <c r="L1731" s="9">
        <v>0</v>
      </c>
      <c r="M1731" s="9">
        <v>0</v>
      </c>
      <c r="N1731" s="9">
        <v>15.942</v>
      </c>
      <c r="O1731" s="9">
        <v>44.164999999999999</v>
      </c>
      <c r="P1731" s="9">
        <v>55.134</v>
      </c>
      <c r="Q1731" s="9">
        <v>30.414000000000001</v>
      </c>
      <c r="R1731" s="9">
        <v>11.563000000000001</v>
      </c>
      <c r="S1731" s="9">
        <v>0</v>
      </c>
      <c r="T1731" s="9">
        <v>0</v>
      </c>
    </row>
    <row r="1732" spans="1:20" x14ac:dyDescent="0.35">
      <c r="A1732">
        <f t="shared" si="55"/>
        <v>1732</v>
      </c>
      <c r="B1732" s="3" t="s">
        <v>70</v>
      </c>
      <c r="C1732" s="3" t="s">
        <v>87</v>
      </c>
      <c r="D1732" s="3" t="s">
        <v>28</v>
      </c>
      <c r="E1732">
        <v>2020</v>
      </c>
      <c r="F1732" s="3" t="str">
        <f t="shared" si="54"/>
        <v>AFSpillBRILL2020</v>
      </c>
      <c r="G1732" s="9">
        <v>0</v>
      </c>
      <c r="H1732" s="9">
        <v>0</v>
      </c>
      <c r="I1732" s="9">
        <v>0</v>
      </c>
      <c r="J1732" s="9">
        <v>0</v>
      </c>
      <c r="K1732" s="9">
        <v>0</v>
      </c>
      <c r="L1732" s="9">
        <v>0</v>
      </c>
      <c r="M1732" s="9">
        <v>0</v>
      </c>
      <c r="N1732" s="9">
        <v>0</v>
      </c>
      <c r="O1732" s="9">
        <v>30.154</v>
      </c>
      <c r="P1732" s="9">
        <v>40.590000000000003</v>
      </c>
      <c r="Q1732" s="9">
        <v>0</v>
      </c>
      <c r="R1732" s="9">
        <v>0</v>
      </c>
      <c r="S1732" s="9">
        <v>0</v>
      </c>
      <c r="T1732" s="9">
        <v>0</v>
      </c>
    </row>
    <row r="1733" spans="1:20" x14ac:dyDescent="0.35">
      <c r="A1733">
        <f t="shared" si="55"/>
        <v>1733</v>
      </c>
      <c r="B1733" s="3" t="s">
        <v>70</v>
      </c>
      <c r="C1733" s="3" t="s">
        <v>87</v>
      </c>
      <c r="D1733" s="3" t="s">
        <v>28</v>
      </c>
      <c r="E1733">
        <v>2021</v>
      </c>
      <c r="F1733" s="3" t="str">
        <f t="shared" si="54"/>
        <v>AFSpillBRILL2021</v>
      </c>
      <c r="G1733" s="9">
        <v>0</v>
      </c>
      <c r="H1733" s="9">
        <v>0</v>
      </c>
      <c r="I1733" s="9">
        <v>0</v>
      </c>
      <c r="J1733" s="9">
        <v>0</v>
      </c>
      <c r="K1733" s="9">
        <v>0</v>
      </c>
      <c r="L1733" s="9">
        <v>0</v>
      </c>
      <c r="M1733" s="9">
        <v>0</v>
      </c>
      <c r="N1733" s="9">
        <v>0.32300000000000001</v>
      </c>
      <c r="O1733" s="9">
        <v>30.664999999999999</v>
      </c>
      <c r="P1733" s="9">
        <v>16.212</v>
      </c>
      <c r="Q1733" s="9">
        <v>0</v>
      </c>
      <c r="R1733" s="9">
        <v>0</v>
      </c>
      <c r="S1733" s="9">
        <v>0</v>
      </c>
      <c r="T1733" s="9">
        <v>0</v>
      </c>
    </row>
    <row r="1734" spans="1:20" x14ac:dyDescent="0.35">
      <c r="A1734">
        <f t="shared" si="55"/>
        <v>1734</v>
      </c>
      <c r="B1734" s="3" t="s">
        <v>70</v>
      </c>
      <c r="C1734" s="3" t="s">
        <v>87</v>
      </c>
      <c r="D1734" s="3" t="s">
        <v>28</v>
      </c>
      <c r="E1734">
        <v>2022</v>
      </c>
      <c r="F1734" s="3" t="str">
        <f t="shared" si="54"/>
        <v>AFSpillBRILL2022</v>
      </c>
      <c r="G1734" s="9">
        <v>0</v>
      </c>
      <c r="H1734" s="9">
        <v>0</v>
      </c>
      <c r="I1734" s="9">
        <v>0</v>
      </c>
      <c r="J1734" s="9">
        <v>0</v>
      </c>
      <c r="K1734" s="9">
        <v>0</v>
      </c>
      <c r="L1734" s="9">
        <v>0</v>
      </c>
      <c r="M1734" s="9">
        <v>0</v>
      </c>
      <c r="N1734" s="9">
        <v>0</v>
      </c>
      <c r="O1734" s="9">
        <v>30.59</v>
      </c>
      <c r="P1734" s="9">
        <v>33.44</v>
      </c>
      <c r="Q1734" s="9">
        <v>0</v>
      </c>
      <c r="R1734" s="9">
        <v>0</v>
      </c>
      <c r="S1734" s="9">
        <v>0</v>
      </c>
      <c r="T1734" s="9">
        <v>0</v>
      </c>
    </row>
    <row r="1735" spans="1:20" x14ac:dyDescent="0.35">
      <c r="A1735">
        <f t="shared" si="55"/>
        <v>1735</v>
      </c>
      <c r="B1735" s="3" t="s">
        <v>70</v>
      </c>
      <c r="C1735" s="3" t="s">
        <v>87</v>
      </c>
      <c r="D1735" s="3" t="s">
        <v>28</v>
      </c>
      <c r="E1735">
        <v>2023</v>
      </c>
      <c r="F1735" s="3" t="str">
        <f t="shared" si="54"/>
        <v>AFSpillBRILL2023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33.950000000000003</v>
      </c>
      <c r="P1735" s="9">
        <v>21.126000000000001</v>
      </c>
      <c r="Q1735" s="9">
        <v>0</v>
      </c>
      <c r="R1735" s="9">
        <v>0</v>
      </c>
      <c r="S1735" s="9">
        <v>0</v>
      </c>
      <c r="T1735" s="9">
        <v>0</v>
      </c>
    </row>
    <row r="1736" spans="1:20" x14ac:dyDescent="0.35">
      <c r="A1736">
        <f t="shared" si="55"/>
        <v>1736</v>
      </c>
      <c r="B1736" s="3" t="s">
        <v>70</v>
      </c>
      <c r="C1736" s="3" t="s">
        <v>87</v>
      </c>
      <c r="D1736" s="3" t="s">
        <v>28</v>
      </c>
      <c r="E1736">
        <v>2024</v>
      </c>
      <c r="F1736" s="3" t="str">
        <f t="shared" si="54"/>
        <v>AFSpillBRILL2024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1.4059999999999999</v>
      </c>
      <c r="O1736" s="9">
        <v>26.170999999999999</v>
      </c>
      <c r="P1736" s="9">
        <v>4.585</v>
      </c>
      <c r="Q1736" s="9">
        <v>0</v>
      </c>
      <c r="R1736" s="9">
        <v>0</v>
      </c>
      <c r="S1736" s="9">
        <v>0</v>
      </c>
      <c r="T1736" s="9">
        <v>0</v>
      </c>
    </row>
    <row r="1737" spans="1:20" x14ac:dyDescent="0.35">
      <c r="A1737">
        <f t="shared" si="55"/>
        <v>1737</v>
      </c>
      <c r="B1737" s="3" t="s">
        <v>70</v>
      </c>
      <c r="C1737" s="3" t="s">
        <v>87</v>
      </c>
      <c r="D1737" s="3" t="s">
        <v>28</v>
      </c>
      <c r="E1737">
        <v>2025</v>
      </c>
      <c r="F1737" s="3" t="str">
        <f t="shared" si="54"/>
        <v>AFSpillBRILL2025</v>
      </c>
      <c r="G1737" s="9">
        <v>0</v>
      </c>
      <c r="H1737" s="9">
        <v>0</v>
      </c>
      <c r="I1737" s="9">
        <v>0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11.895</v>
      </c>
      <c r="P1737" s="9">
        <v>2.9769999999999999</v>
      </c>
      <c r="Q1737" s="9">
        <v>0</v>
      </c>
      <c r="R1737" s="9">
        <v>0</v>
      </c>
      <c r="S1737" s="9">
        <v>0</v>
      </c>
      <c r="T1737" s="9">
        <v>0</v>
      </c>
    </row>
    <row r="1738" spans="1:20" x14ac:dyDescent="0.35">
      <c r="A1738">
        <f t="shared" si="55"/>
        <v>1738</v>
      </c>
      <c r="B1738" s="3" t="s">
        <v>70</v>
      </c>
      <c r="C1738" s="3" t="s">
        <v>87</v>
      </c>
      <c r="D1738" s="3" t="s">
        <v>28</v>
      </c>
      <c r="E1738">
        <v>2026</v>
      </c>
      <c r="F1738" s="3" t="str">
        <f t="shared" si="54"/>
        <v>AFSpillBRILL2026</v>
      </c>
      <c r="G1738" s="9">
        <v>0</v>
      </c>
      <c r="H1738" s="9">
        <v>0</v>
      </c>
      <c r="I1738" s="9">
        <v>0</v>
      </c>
      <c r="J1738" s="9">
        <v>0</v>
      </c>
      <c r="K1738" s="9">
        <v>0</v>
      </c>
      <c r="L1738" s="9">
        <v>0.32900000000000001</v>
      </c>
      <c r="M1738" s="9">
        <v>11.414999999999999</v>
      </c>
      <c r="N1738" s="9">
        <v>30.486000000000001</v>
      </c>
      <c r="O1738" s="9">
        <v>35.950000000000003</v>
      </c>
      <c r="P1738" s="9">
        <v>21.888999999999999</v>
      </c>
      <c r="Q1738" s="9">
        <v>0</v>
      </c>
      <c r="R1738" s="9">
        <v>0</v>
      </c>
      <c r="S1738" s="9">
        <v>0</v>
      </c>
      <c r="T1738" s="9">
        <v>0</v>
      </c>
    </row>
    <row r="1739" spans="1:20" x14ac:dyDescent="0.35">
      <c r="A1739">
        <f t="shared" si="55"/>
        <v>1739</v>
      </c>
      <c r="B1739" s="3" t="s">
        <v>70</v>
      </c>
      <c r="C1739" s="3" t="s">
        <v>87</v>
      </c>
      <c r="D1739" s="3" t="s">
        <v>28</v>
      </c>
      <c r="E1739">
        <v>2027</v>
      </c>
      <c r="F1739" s="3" t="str">
        <f t="shared" si="54"/>
        <v>AFSpillBRILL2027</v>
      </c>
      <c r="G1739" s="9">
        <v>0</v>
      </c>
      <c r="H1739" s="9">
        <v>0</v>
      </c>
      <c r="I1739" s="9">
        <v>3.8490000000000002</v>
      </c>
      <c r="J1739" s="9">
        <v>10.292999999999999</v>
      </c>
      <c r="K1739" s="9">
        <v>0</v>
      </c>
      <c r="L1739" s="9">
        <v>0</v>
      </c>
      <c r="M1739" s="9">
        <v>0</v>
      </c>
      <c r="N1739" s="9">
        <v>18.295000000000002</v>
      </c>
      <c r="O1739" s="9">
        <v>38.225999999999999</v>
      </c>
      <c r="P1739" s="9">
        <v>50.265999999999998</v>
      </c>
      <c r="Q1739" s="9">
        <v>29.917000000000002</v>
      </c>
      <c r="R1739" s="9">
        <v>4.1950000000000003</v>
      </c>
      <c r="S1739" s="9">
        <v>0</v>
      </c>
      <c r="T1739" s="9">
        <v>0</v>
      </c>
    </row>
    <row r="1740" spans="1:20" x14ac:dyDescent="0.35">
      <c r="A1740">
        <f t="shared" si="55"/>
        <v>1740</v>
      </c>
      <c r="B1740" s="3" t="s">
        <v>70</v>
      </c>
      <c r="C1740" s="3" t="s">
        <v>87</v>
      </c>
      <c r="D1740" s="3" t="s">
        <v>28</v>
      </c>
      <c r="E1740">
        <v>2028</v>
      </c>
      <c r="F1740" s="3" t="str">
        <f t="shared" si="54"/>
        <v>AFSpillBRILL2028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27.797000000000001</v>
      </c>
      <c r="P1740" s="9">
        <v>31.745999999999999</v>
      </c>
      <c r="Q1740" s="9">
        <v>0</v>
      </c>
      <c r="R1740" s="9">
        <v>0</v>
      </c>
      <c r="S1740" s="9">
        <v>0</v>
      </c>
      <c r="T1740" s="9">
        <v>0</v>
      </c>
    </row>
    <row r="1741" spans="1:20" x14ac:dyDescent="0.35">
      <c r="A1741">
        <f t="shared" si="55"/>
        <v>1741</v>
      </c>
      <c r="B1741" s="3" t="s">
        <v>70</v>
      </c>
      <c r="C1741" s="3" t="s">
        <v>87</v>
      </c>
      <c r="D1741" s="3" t="s">
        <v>28</v>
      </c>
      <c r="E1741">
        <v>2029</v>
      </c>
      <c r="F1741" s="3" t="str">
        <f t="shared" si="54"/>
        <v>AFSpillBRILL2029</v>
      </c>
      <c r="G1741" s="9">
        <v>0</v>
      </c>
      <c r="H1741" s="9">
        <v>0</v>
      </c>
      <c r="I1741" s="9">
        <v>0</v>
      </c>
      <c r="J1741" s="9">
        <v>3.206</v>
      </c>
      <c r="K1741" s="9">
        <v>0</v>
      </c>
      <c r="L1741" s="9">
        <v>0</v>
      </c>
      <c r="M1741" s="9">
        <v>1.901</v>
      </c>
      <c r="N1741" s="9">
        <v>25.254000000000001</v>
      </c>
      <c r="O1741" s="9">
        <v>55.872</v>
      </c>
      <c r="P1741" s="9">
        <v>71.817999999999998</v>
      </c>
      <c r="Q1741" s="9">
        <v>40.590000000000003</v>
      </c>
      <c r="R1741" s="9">
        <v>16.632999999999999</v>
      </c>
      <c r="S1741" s="9">
        <v>0</v>
      </c>
      <c r="T1741" s="9">
        <v>0</v>
      </c>
    </row>
    <row r="1742" spans="1:20" x14ac:dyDescent="0.35">
      <c r="A1742">
        <f t="shared" si="55"/>
        <v>1742</v>
      </c>
      <c r="B1742" s="3" t="s">
        <v>70</v>
      </c>
      <c r="C1742" s="3" t="s">
        <v>87</v>
      </c>
      <c r="D1742" s="3" t="s">
        <v>29</v>
      </c>
      <c r="E1742">
        <v>2020</v>
      </c>
      <c r="F1742" s="3" t="str">
        <f t="shared" si="54"/>
        <v>AFSpillH HORS2020</v>
      </c>
      <c r="G1742" s="9">
        <v>0</v>
      </c>
      <c r="H1742" s="9">
        <v>0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</row>
    <row r="1743" spans="1:20" x14ac:dyDescent="0.35">
      <c r="A1743">
        <f t="shared" si="55"/>
        <v>1743</v>
      </c>
      <c r="B1743" s="3" t="s">
        <v>70</v>
      </c>
      <c r="C1743" s="3" t="s">
        <v>87</v>
      </c>
      <c r="D1743" s="3" t="s">
        <v>29</v>
      </c>
      <c r="E1743">
        <v>2021</v>
      </c>
      <c r="F1743" s="3" t="str">
        <f t="shared" si="54"/>
        <v>AFSpillH HORS2021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</row>
    <row r="1744" spans="1:20" x14ac:dyDescent="0.35">
      <c r="A1744">
        <f t="shared" si="55"/>
        <v>1744</v>
      </c>
      <c r="B1744" s="3" t="s">
        <v>70</v>
      </c>
      <c r="C1744" s="3" t="s">
        <v>87</v>
      </c>
      <c r="D1744" s="3" t="s">
        <v>29</v>
      </c>
      <c r="E1744">
        <v>2022</v>
      </c>
      <c r="F1744" s="3" t="str">
        <f t="shared" si="54"/>
        <v>AFSpillH HORS2022</v>
      </c>
      <c r="G1744" s="9">
        <v>0</v>
      </c>
      <c r="H1744" s="9">
        <v>0</v>
      </c>
      <c r="I1744" s="9">
        <v>0</v>
      </c>
      <c r="J1744" s="9">
        <v>0</v>
      </c>
      <c r="K1744" s="9">
        <v>0</v>
      </c>
      <c r="L1744" s="9">
        <v>0</v>
      </c>
      <c r="M1744" s="9">
        <v>0</v>
      </c>
      <c r="N1744" s="9">
        <v>1.4770000000000001</v>
      </c>
      <c r="O1744" s="9">
        <v>0</v>
      </c>
      <c r="P1744" s="9">
        <v>0</v>
      </c>
      <c r="Q1744" s="9">
        <v>0</v>
      </c>
      <c r="R1744" s="9">
        <v>0</v>
      </c>
      <c r="S1744" s="9">
        <v>0</v>
      </c>
      <c r="T1744" s="9">
        <v>0</v>
      </c>
    </row>
    <row r="1745" spans="1:20" x14ac:dyDescent="0.35">
      <c r="A1745">
        <f t="shared" si="55"/>
        <v>1745</v>
      </c>
      <c r="B1745" s="3" t="s">
        <v>70</v>
      </c>
      <c r="C1745" s="3" t="s">
        <v>87</v>
      </c>
      <c r="D1745" s="3" t="s">
        <v>29</v>
      </c>
      <c r="E1745">
        <v>2023</v>
      </c>
      <c r="F1745" s="3" t="str">
        <f t="shared" si="54"/>
        <v>AFSpillH HORS2023</v>
      </c>
      <c r="G1745" s="9">
        <v>0</v>
      </c>
      <c r="H1745" s="9">
        <v>0</v>
      </c>
      <c r="I1745" s="9">
        <v>0</v>
      </c>
      <c r="J1745" s="9">
        <v>0</v>
      </c>
      <c r="K1745" s="9">
        <v>0</v>
      </c>
      <c r="L1745" s="9">
        <v>0</v>
      </c>
      <c r="M1745" s="9">
        <v>0</v>
      </c>
      <c r="N1745" s="9">
        <v>0</v>
      </c>
      <c r="O1745" s="9">
        <v>0</v>
      </c>
      <c r="P1745" s="9">
        <v>0</v>
      </c>
      <c r="Q1745" s="9">
        <v>0</v>
      </c>
      <c r="R1745" s="9">
        <v>0</v>
      </c>
      <c r="S1745" s="9">
        <v>0</v>
      </c>
      <c r="T1745" s="9">
        <v>0</v>
      </c>
    </row>
    <row r="1746" spans="1:20" x14ac:dyDescent="0.35">
      <c r="A1746">
        <f t="shared" si="55"/>
        <v>1746</v>
      </c>
      <c r="B1746" s="3" t="s">
        <v>70</v>
      </c>
      <c r="C1746" s="3" t="s">
        <v>87</v>
      </c>
      <c r="D1746" s="3" t="s">
        <v>29</v>
      </c>
      <c r="E1746">
        <v>2024</v>
      </c>
      <c r="F1746" s="3" t="str">
        <f t="shared" si="54"/>
        <v>AFSpillH HORS2024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2.3079999999999998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</row>
    <row r="1747" spans="1:20" x14ac:dyDescent="0.35">
      <c r="A1747">
        <f t="shared" si="55"/>
        <v>1747</v>
      </c>
      <c r="B1747" s="3" t="s">
        <v>70</v>
      </c>
      <c r="C1747" s="3" t="s">
        <v>87</v>
      </c>
      <c r="D1747" s="3" t="s">
        <v>29</v>
      </c>
      <c r="E1747">
        <v>2025</v>
      </c>
      <c r="F1747" s="3" t="str">
        <f t="shared" si="54"/>
        <v>AFSpillH HORS2025</v>
      </c>
      <c r="G1747" s="9">
        <v>0</v>
      </c>
      <c r="H1747" s="9">
        <v>0</v>
      </c>
      <c r="I1747" s="9">
        <v>0</v>
      </c>
      <c r="J1747" s="9">
        <v>0</v>
      </c>
      <c r="K1747" s="9">
        <v>0</v>
      </c>
      <c r="L1747" s="9">
        <v>0</v>
      </c>
      <c r="M1747" s="9">
        <v>0</v>
      </c>
      <c r="N1747" s="9">
        <v>0</v>
      </c>
      <c r="O1747" s="9">
        <v>0</v>
      </c>
      <c r="P1747" s="9">
        <v>0</v>
      </c>
      <c r="Q1747" s="9">
        <v>0</v>
      </c>
      <c r="R1747" s="9">
        <v>0</v>
      </c>
      <c r="S1747" s="9">
        <v>0</v>
      </c>
      <c r="T1747" s="9">
        <v>0</v>
      </c>
    </row>
    <row r="1748" spans="1:20" x14ac:dyDescent="0.35">
      <c r="A1748">
        <f t="shared" si="55"/>
        <v>1748</v>
      </c>
      <c r="B1748" s="3" t="s">
        <v>70</v>
      </c>
      <c r="C1748" s="3" t="s">
        <v>87</v>
      </c>
      <c r="D1748" s="3" t="s">
        <v>29</v>
      </c>
      <c r="E1748">
        <v>2026</v>
      </c>
      <c r="F1748" s="3" t="str">
        <f t="shared" si="54"/>
        <v>AFSpillH HORS2026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2.75</v>
      </c>
      <c r="N1748" s="9">
        <v>10.622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</row>
    <row r="1749" spans="1:20" x14ac:dyDescent="0.35">
      <c r="A1749">
        <f t="shared" si="55"/>
        <v>1749</v>
      </c>
      <c r="B1749" s="3" t="s">
        <v>70</v>
      </c>
      <c r="C1749" s="3" t="s">
        <v>87</v>
      </c>
      <c r="D1749" s="3" t="s">
        <v>29</v>
      </c>
      <c r="E1749">
        <v>2027</v>
      </c>
      <c r="F1749" s="3" t="str">
        <f t="shared" si="54"/>
        <v>AFSpillH HORS2027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0.57299999999999995</v>
      </c>
      <c r="M1749" s="9">
        <v>2.1850000000000001</v>
      </c>
      <c r="N1749" s="9">
        <v>6.0570000000000004</v>
      </c>
      <c r="O1749" s="9">
        <v>0.27800000000000002</v>
      </c>
      <c r="P1749" s="9">
        <v>3.5000000000000003E-2</v>
      </c>
      <c r="Q1749" s="9">
        <v>0</v>
      </c>
      <c r="R1749" s="9">
        <v>0</v>
      </c>
      <c r="S1749" s="9">
        <v>0</v>
      </c>
      <c r="T1749" s="9">
        <v>0</v>
      </c>
    </row>
    <row r="1750" spans="1:20" x14ac:dyDescent="0.35">
      <c r="A1750">
        <f t="shared" si="55"/>
        <v>1750</v>
      </c>
      <c r="B1750" s="3" t="s">
        <v>70</v>
      </c>
      <c r="C1750" s="3" t="s">
        <v>87</v>
      </c>
      <c r="D1750" s="3" t="s">
        <v>29</v>
      </c>
      <c r="E1750">
        <v>2028</v>
      </c>
      <c r="F1750" s="3" t="str">
        <f t="shared" si="54"/>
        <v>AFSpillH HORS2028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</row>
    <row r="1751" spans="1:20" x14ac:dyDescent="0.35">
      <c r="A1751">
        <f t="shared" si="55"/>
        <v>1751</v>
      </c>
      <c r="B1751" s="3" t="s">
        <v>70</v>
      </c>
      <c r="C1751" s="3" t="s">
        <v>87</v>
      </c>
      <c r="D1751" s="3" t="s">
        <v>29</v>
      </c>
      <c r="E1751">
        <v>2029</v>
      </c>
      <c r="F1751" s="3" t="str">
        <f t="shared" si="54"/>
        <v>AFSpillH HORS2029</v>
      </c>
      <c r="G1751" s="9">
        <v>0</v>
      </c>
      <c r="H1751" s="9">
        <v>0</v>
      </c>
      <c r="I1751" s="9">
        <v>0</v>
      </c>
      <c r="J1751" s="9">
        <v>0.18</v>
      </c>
      <c r="K1751" s="9">
        <v>1.2130000000000001</v>
      </c>
      <c r="L1751" s="9">
        <v>7.5490000000000004</v>
      </c>
      <c r="M1751" s="9">
        <v>0</v>
      </c>
      <c r="N1751" s="9">
        <v>0</v>
      </c>
      <c r="O1751" s="9">
        <v>0</v>
      </c>
      <c r="P1751" s="9">
        <v>0</v>
      </c>
      <c r="Q1751" s="9">
        <v>2.2080000000000002</v>
      </c>
      <c r="R1751" s="9">
        <v>0</v>
      </c>
      <c r="S1751" s="9">
        <v>0</v>
      </c>
      <c r="T1751" s="9">
        <v>0</v>
      </c>
    </row>
    <row r="1752" spans="1:20" x14ac:dyDescent="0.35">
      <c r="A1752">
        <f t="shared" si="55"/>
        <v>1752</v>
      </c>
      <c r="B1752" s="3" t="s">
        <v>70</v>
      </c>
      <c r="C1752" s="3" t="s">
        <v>87</v>
      </c>
      <c r="D1752" s="3" t="s">
        <v>30</v>
      </c>
      <c r="E1752">
        <v>2020</v>
      </c>
      <c r="F1752" s="3" t="str">
        <f t="shared" si="54"/>
        <v>AFSpillCOLFLS2020</v>
      </c>
      <c r="G1752" s="9">
        <v>3.5</v>
      </c>
      <c r="H1752" s="9">
        <v>3.5</v>
      </c>
      <c r="I1752" s="9">
        <v>3.5</v>
      </c>
      <c r="J1752" s="9">
        <v>7.8390000000000004</v>
      </c>
      <c r="K1752" s="9">
        <v>3.6680000000000001</v>
      </c>
      <c r="L1752" s="9">
        <v>6.32</v>
      </c>
      <c r="M1752" s="9">
        <v>9.0619999999999994</v>
      </c>
      <c r="N1752" s="9">
        <v>14.295</v>
      </c>
      <c r="O1752" s="9">
        <v>36.911000000000001</v>
      </c>
      <c r="P1752" s="9">
        <v>25.93</v>
      </c>
      <c r="Q1752" s="9">
        <v>8.0519999999999996</v>
      </c>
      <c r="R1752" s="9">
        <v>5.4</v>
      </c>
      <c r="S1752" s="9">
        <v>4.3479999999999999</v>
      </c>
      <c r="T1752" s="9">
        <v>6.1820000000000004</v>
      </c>
    </row>
    <row r="1753" spans="1:20" x14ac:dyDescent="0.35">
      <c r="A1753">
        <f t="shared" si="55"/>
        <v>1753</v>
      </c>
      <c r="B1753" s="3" t="s">
        <v>70</v>
      </c>
      <c r="C1753" s="3" t="s">
        <v>87</v>
      </c>
      <c r="D1753" s="3" t="s">
        <v>30</v>
      </c>
      <c r="E1753">
        <v>2021</v>
      </c>
      <c r="F1753" s="3" t="str">
        <f t="shared" si="54"/>
        <v>AFSpillCOLFLS2021</v>
      </c>
      <c r="G1753" s="9">
        <v>3.8620000000000001</v>
      </c>
      <c r="H1753" s="9">
        <v>7.415</v>
      </c>
      <c r="I1753" s="9">
        <v>8.7899999999999991</v>
      </c>
      <c r="J1753" s="9">
        <v>7.8019999999999996</v>
      </c>
      <c r="K1753" s="9">
        <v>5.3920000000000003</v>
      </c>
      <c r="L1753" s="9">
        <v>4.1740000000000004</v>
      </c>
      <c r="M1753" s="9">
        <v>3.5</v>
      </c>
      <c r="N1753" s="9">
        <v>21.466000000000001</v>
      </c>
      <c r="O1753" s="9">
        <v>32.593000000000004</v>
      </c>
      <c r="P1753" s="9">
        <v>18.829000000000001</v>
      </c>
      <c r="Q1753" s="9">
        <v>10.488</v>
      </c>
      <c r="R1753" s="9">
        <v>7.4649999999999999</v>
      </c>
      <c r="S1753" s="9">
        <v>5.2720000000000002</v>
      </c>
      <c r="T1753" s="9">
        <v>4.758</v>
      </c>
    </row>
    <row r="1754" spans="1:20" x14ac:dyDescent="0.35">
      <c r="A1754">
        <f t="shared" si="55"/>
        <v>1754</v>
      </c>
      <c r="B1754" s="3" t="s">
        <v>70</v>
      </c>
      <c r="C1754" s="3" t="s">
        <v>87</v>
      </c>
      <c r="D1754" s="3" t="s">
        <v>30</v>
      </c>
      <c r="E1754">
        <v>2022</v>
      </c>
      <c r="F1754" s="3" t="str">
        <f t="shared" si="54"/>
        <v>AFSpillCOLFLS2022</v>
      </c>
      <c r="G1754" s="9">
        <v>3.5</v>
      </c>
      <c r="H1754" s="9">
        <v>3.5</v>
      </c>
      <c r="I1754" s="9">
        <v>4.0129999999999999</v>
      </c>
      <c r="J1754" s="9">
        <v>5.7519999999999998</v>
      </c>
      <c r="K1754" s="9">
        <v>5.3410000000000002</v>
      </c>
      <c r="L1754" s="9">
        <v>6.9969999999999999</v>
      </c>
      <c r="M1754" s="9">
        <v>6.5609999999999999</v>
      </c>
      <c r="N1754" s="9">
        <v>23.545000000000002</v>
      </c>
      <c r="O1754" s="9">
        <v>33.173999999999999</v>
      </c>
      <c r="P1754" s="9">
        <v>16.879000000000001</v>
      </c>
      <c r="Q1754" s="9">
        <v>5.5049999999999999</v>
      </c>
      <c r="R1754" s="9">
        <v>3.9689999999999999</v>
      </c>
      <c r="S1754" s="9">
        <v>3.9660000000000002</v>
      </c>
      <c r="T1754" s="9">
        <v>4.5880000000000001</v>
      </c>
    </row>
    <row r="1755" spans="1:20" x14ac:dyDescent="0.35">
      <c r="A1755">
        <f t="shared" si="55"/>
        <v>1755</v>
      </c>
      <c r="B1755" s="3" t="s">
        <v>70</v>
      </c>
      <c r="C1755" s="3" t="s">
        <v>87</v>
      </c>
      <c r="D1755" s="3" t="s">
        <v>30</v>
      </c>
      <c r="E1755">
        <v>2023</v>
      </c>
      <c r="F1755" s="3" t="str">
        <f t="shared" si="54"/>
        <v>AFSpillCOLFLS2023</v>
      </c>
      <c r="G1755" s="9">
        <v>3.5</v>
      </c>
      <c r="H1755" s="9">
        <v>3.5</v>
      </c>
      <c r="I1755" s="9">
        <v>3.5</v>
      </c>
      <c r="J1755" s="9">
        <v>6.6840000000000002</v>
      </c>
      <c r="K1755" s="9">
        <v>5.68</v>
      </c>
      <c r="L1755" s="9">
        <v>6.3460000000000001</v>
      </c>
      <c r="M1755" s="9">
        <v>10.858000000000001</v>
      </c>
      <c r="N1755" s="9">
        <v>24.484999999999999</v>
      </c>
      <c r="O1755" s="9">
        <v>28.266999999999999</v>
      </c>
      <c r="P1755" s="9">
        <v>11.597</v>
      </c>
      <c r="Q1755" s="9">
        <v>6.1050000000000004</v>
      </c>
      <c r="R1755" s="9">
        <v>4.3029999999999999</v>
      </c>
      <c r="S1755" s="9">
        <v>3.84</v>
      </c>
      <c r="T1755" s="9">
        <v>3.9649999999999999</v>
      </c>
    </row>
    <row r="1756" spans="1:20" x14ac:dyDescent="0.35">
      <c r="A1756">
        <f t="shared" si="55"/>
        <v>1756</v>
      </c>
      <c r="B1756" s="3" t="s">
        <v>70</v>
      </c>
      <c r="C1756" s="3" t="s">
        <v>87</v>
      </c>
      <c r="D1756" s="3" t="s">
        <v>30</v>
      </c>
      <c r="E1756">
        <v>2024</v>
      </c>
      <c r="F1756" s="3" t="str">
        <f t="shared" si="54"/>
        <v>AFSpillCOLFLS2024</v>
      </c>
      <c r="G1756" s="9">
        <v>4.2949999999999999</v>
      </c>
      <c r="H1756" s="9">
        <v>4.4710000000000001</v>
      </c>
      <c r="I1756" s="9">
        <v>6.2140000000000004</v>
      </c>
      <c r="J1756" s="9">
        <v>9.18</v>
      </c>
      <c r="K1756" s="9">
        <v>4.6349999999999998</v>
      </c>
      <c r="L1756" s="9">
        <v>8.5839999999999996</v>
      </c>
      <c r="M1756" s="9">
        <v>22.059000000000001</v>
      </c>
      <c r="N1756" s="9">
        <v>23.643999999999998</v>
      </c>
      <c r="O1756" s="9">
        <v>22.497</v>
      </c>
      <c r="P1756" s="9">
        <v>6.42</v>
      </c>
      <c r="Q1756" s="9">
        <v>3.3959999999999999</v>
      </c>
      <c r="R1756" s="9">
        <v>3.3959999999999999</v>
      </c>
      <c r="S1756" s="9">
        <v>3.3959999999999999</v>
      </c>
      <c r="T1756" s="9">
        <v>3.3959999999999999</v>
      </c>
    </row>
    <row r="1757" spans="1:20" x14ac:dyDescent="0.35">
      <c r="A1757">
        <f t="shared" si="55"/>
        <v>1757</v>
      </c>
      <c r="B1757" s="3" t="s">
        <v>70</v>
      </c>
      <c r="C1757" s="3" t="s">
        <v>87</v>
      </c>
      <c r="D1757" s="3" t="s">
        <v>30</v>
      </c>
      <c r="E1757">
        <v>2025</v>
      </c>
      <c r="F1757" s="3" t="str">
        <f t="shared" si="54"/>
        <v>AFSpillCOLFLS2025</v>
      </c>
      <c r="G1757" s="9">
        <v>3.3959999999999999</v>
      </c>
      <c r="H1757" s="9">
        <v>3.3959999999999999</v>
      </c>
      <c r="I1757" s="9">
        <v>3.3959999999999999</v>
      </c>
      <c r="J1757" s="9">
        <v>9.0609999999999999</v>
      </c>
      <c r="K1757" s="9">
        <v>3.5</v>
      </c>
      <c r="L1757" s="9">
        <v>3.5</v>
      </c>
      <c r="M1757" s="9">
        <v>3.5</v>
      </c>
      <c r="N1757" s="9">
        <v>12.959</v>
      </c>
      <c r="O1757" s="9">
        <v>27.442</v>
      </c>
      <c r="P1757" s="9">
        <v>17.968</v>
      </c>
      <c r="Q1757" s="9">
        <v>7.9379999999999997</v>
      </c>
      <c r="R1757" s="9">
        <v>5.6239999999999997</v>
      </c>
      <c r="S1757" s="9">
        <v>5.3259999999999996</v>
      </c>
      <c r="T1757" s="9">
        <v>4.9770000000000003</v>
      </c>
    </row>
    <row r="1758" spans="1:20" x14ac:dyDescent="0.35">
      <c r="A1758">
        <f t="shared" si="55"/>
        <v>1758</v>
      </c>
      <c r="B1758" s="3" t="s">
        <v>70</v>
      </c>
      <c r="C1758" s="3" t="s">
        <v>87</v>
      </c>
      <c r="D1758" s="3" t="s">
        <v>30</v>
      </c>
      <c r="E1758">
        <v>2026</v>
      </c>
      <c r="F1758" s="3" t="str">
        <f t="shared" si="54"/>
        <v>AFSpillCOLFLS2026</v>
      </c>
      <c r="G1758" s="9">
        <v>3.5</v>
      </c>
      <c r="H1758" s="9">
        <v>3.5</v>
      </c>
      <c r="I1758" s="9">
        <v>3.5</v>
      </c>
      <c r="J1758" s="9">
        <v>4.1740000000000004</v>
      </c>
      <c r="K1758" s="9">
        <v>5.0259999999999998</v>
      </c>
      <c r="L1758" s="9">
        <v>12.436999999999999</v>
      </c>
      <c r="M1758" s="9">
        <v>19.5</v>
      </c>
      <c r="N1758" s="9">
        <v>39.582000000000001</v>
      </c>
      <c r="O1758" s="9">
        <v>29.841000000000001</v>
      </c>
      <c r="P1758" s="9">
        <v>20.786999999999999</v>
      </c>
      <c r="Q1758" s="9">
        <v>8.4480000000000004</v>
      </c>
      <c r="R1758" s="9">
        <v>6.0750000000000002</v>
      </c>
      <c r="S1758" s="9">
        <v>5.4720000000000004</v>
      </c>
      <c r="T1758" s="9">
        <v>4.9269999999999996</v>
      </c>
    </row>
    <row r="1759" spans="1:20" x14ac:dyDescent="0.35">
      <c r="A1759">
        <f t="shared" si="55"/>
        <v>1759</v>
      </c>
      <c r="B1759" s="3" t="s">
        <v>70</v>
      </c>
      <c r="C1759" s="3" t="s">
        <v>87</v>
      </c>
      <c r="D1759" s="3" t="s">
        <v>30</v>
      </c>
      <c r="E1759">
        <v>2027</v>
      </c>
      <c r="F1759" s="3" t="str">
        <f t="shared" si="54"/>
        <v>AFSpillCOLFLS2027</v>
      </c>
      <c r="G1759" s="9">
        <v>3.8439999999999999</v>
      </c>
      <c r="H1759" s="9">
        <v>4.97</v>
      </c>
      <c r="I1759" s="9">
        <v>11.236000000000001</v>
      </c>
      <c r="J1759" s="9">
        <v>10.28</v>
      </c>
      <c r="K1759" s="9">
        <v>5.266</v>
      </c>
      <c r="L1759" s="9">
        <v>13.278</v>
      </c>
      <c r="M1759" s="9">
        <v>22.626999999999999</v>
      </c>
      <c r="N1759" s="9">
        <v>36.496000000000002</v>
      </c>
      <c r="O1759" s="9">
        <v>42.094999999999999</v>
      </c>
      <c r="P1759" s="9">
        <v>46.067999999999998</v>
      </c>
      <c r="Q1759" s="9">
        <v>19.719000000000001</v>
      </c>
      <c r="R1759" s="9">
        <v>12.784000000000001</v>
      </c>
      <c r="S1759" s="9">
        <v>7.0579999999999998</v>
      </c>
      <c r="T1759" s="9">
        <v>6.125</v>
      </c>
    </row>
    <row r="1760" spans="1:20" x14ac:dyDescent="0.35">
      <c r="A1760">
        <f t="shared" si="55"/>
        <v>1760</v>
      </c>
      <c r="B1760" s="3" t="s">
        <v>70</v>
      </c>
      <c r="C1760" s="3" t="s">
        <v>87</v>
      </c>
      <c r="D1760" s="3" t="s">
        <v>30</v>
      </c>
      <c r="E1760">
        <v>2028</v>
      </c>
      <c r="F1760" s="3" t="str">
        <f t="shared" si="54"/>
        <v>AFSpillCOLFLS2028</v>
      </c>
      <c r="G1760" s="9">
        <v>3.5</v>
      </c>
      <c r="H1760" s="9">
        <v>3.5</v>
      </c>
      <c r="I1760" s="9">
        <v>3.9260000000000002</v>
      </c>
      <c r="J1760" s="9">
        <v>6.4909999999999997</v>
      </c>
      <c r="K1760" s="9">
        <v>6.09</v>
      </c>
      <c r="L1760" s="9">
        <v>10.173</v>
      </c>
      <c r="M1760" s="9">
        <v>12.314</v>
      </c>
      <c r="N1760" s="9">
        <v>17.045999999999999</v>
      </c>
      <c r="O1760" s="9">
        <v>29.959</v>
      </c>
      <c r="P1760" s="9">
        <v>25.132000000000001</v>
      </c>
      <c r="Q1760" s="9">
        <v>7.7880000000000003</v>
      </c>
      <c r="R1760" s="9">
        <v>4.9969999999999999</v>
      </c>
      <c r="S1760" s="9">
        <v>4.4320000000000004</v>
      </c>
      <c r="T1760" s="9">
        <v>4.6429999999999998</v>
      </c>
    </row>
    <row r="1761" spans="1:20" x14ac:dyDescent="0.35">
      <c r="A1761">
        <f t="shared" si="55"/>
        <v>1761</v>
      </c>
      <c r="B1761" s="3" t="s">
        <v>70</v>
      </c>
      <c r="C1761" s="3" t="s">
        <v>87</v>
      </c>
      <c r="D1761" s="3" t="s">
        <v>30</v>
      </c>
      <c r="E1761">
        <v>2029</v>
      </c>
      <c r="F1761" s="3" t="str">
        <f t="shared" si="54"/>
        <v>AFSpillCOLFLS2029</v>
      </c>
      <c r="G1761" s="9">
        <v>4.1760000000000002</v>
      </c>
      <c r="H1761" s="9">
        <v>3.5289999999999999</v>
      </c>
      <c r="I1761" s="9">
        <v>3.5</v>
      </c>
      <c r="J1761" s="9">
        <v>10.321</v>
      </c>
      <c r="K1761" s="9">
        <v>11.01</v>
      </c>
      <c r="L1761" s="9">
        <v>19.199000000000002</v>
      </c>
      <c r="M1761" s="9">
        <v>20.6</v>
      </c>
      <c r="N1761" s="9">
        <v>17.29</v>
      </c>
      <c r="O1761" s="9">
        <v>33.481000000000002</v>
      </c>
      <c r="P1761" s="9">
        <v>45.061999999999998</v>
      </c>
      <c r="Q1761" s="9">
        <v>28.852</v>
      </c>
      <c r="R1761" s="9">
        <v>10.842000000000001</v>
      </c>
      <c r="S1761" s="9">
        <v>7.4249999999999998</v>
      </c>
      <c r="T1761" s="9">
        <v>6.7960000000000003</v>
      </c>
    </row>
    <row r="1762" spans="1:20" x14ac:dyDescent="0.35">
      <c r="A1762">
        <f t="shared" si="55"/>
        <v>1762</v>
      </c>
      <c r="B1762" s="3" t="s">
        <v>70</v>
      </c>
      <c r="C1762" s="3" t="s">
        <v>87</v>
      </c>
      <c r="D1762" s="3" t="s">
        <v>94</v>
      </c>
      <c r="E1762">
        <v>2020</v>
      </c>
      <c r="F1762" s="3" t="str">
        <f t="shared" si="54"/>
        <v>AFSpillSKQ2020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17.768000000000001</v>
      </c>
      <c r="P1762" s="9">
        <v>16.864000000000001</v>
      </c>
      <c r="Q1762" s="9">
        <v>0</v>
      </c>
      <c r="R1762" s="9">
        <v>0</v>
      </c>
      <c r="S1762" s="9">
        <v>0</v>
      </c>
      <c r="T1762" s="9">
        <v>0</v>
      </c>
    </row>
    <row r="1763" spans="1:20" x14ac:dyDescent="0.35">
      <c r="A1763">
        <f t="shared" si="55"/>
        <v>1763</v>
      </c>
      <c r="B1763" s="3" t="s">
        <v>70</v>
      </c>
      <c r="C1763" s="3" t="s">
        <v>87</v>
      </c>
      <c r="D1763" s="3" t="s">
        <v>94</v>
      </c>
      <c r="E1763">
        <v>2021</v>
      </c>
      <c r="F1763" s="3" t="str">
        <f t="shared" si="54"/>
        <v>AFSpillSKQ2021</v>
      </c>
      <c r="G1763" s="9">
        <v>0</v>
      </c>
      <c r="H1763" s="9">
        <v>0</v>
      </c>
      <c r="I1763" s="9">
        <v>1.9179999999999999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18.475000000000001</v>
      </c>
      <c r="P1763" s="9">
        <v>5.3890000000000002</v>
      </c>
      <c r="Q1763" s="9">
        <v>0</v>
      </c>
      <c r="R1763" s="9">
        <v>0</v>
      </c>
      <c r="S1763" s="9">
        <v>0</v>
      </c>
      <c r="T1763" s="9">
        <v>0</v>
      </c>
    </row>
    <row r="1764" spans="1:20" x14ac:dyDescent="0.35">
      <c r="A1764">
        <f t="shared" si="55"/>
        <v>1764</v>
      </c>
      <c r="B1764" s="3" t="s">
        <v>70</v>
      </c>
      <c r="C1764" s="3" t="s">
        <v>87</v>
      </c>
      <c r="D1764" s="3" t="s">
        <v>94</v>
      </c>
      <c r="E1764">
        <v>2022</v>
      </c>
      <c r="F1764" s="3" t="str">
        <f t="shared" si="54"/>
        <v>AFSpillSKQ2022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2.431</v>
      </c>
      <c r="O1764" s="9">
        <v>19.414999999999999</v>
      </c>
      <c r="P1764" s="9">
        <v>3.07</v>
      </c>
      <c r="Q1764" s="9">
        <v>0</v>
      </c>
      <c r="R1764" s="9">
        <v>0</v>
      </c>
      <c r="S1764" s="9">
        <v>0</v>
      </c>
      <c r="T1764" s="9">
        <v>0</v>
      </c>
    </row>
    <row r="1765" spans="1:20" x14ac:dyDescent="0.35">
      <c r="A1765">
        <f t="shared" si="55"/>
        <v>1765</v>
      </c>
      <c r="B1765" s="3" t="s">
        <v>70</v>
      </c>
      <c r="C1765" s="3" t="s">
        <v>87</v>
      </c>
      <c r="D1765" s="3" t="s">
        <v>94</v>
      </c>
      <c r="E1765">
        <v>2023</v>
      </c>
      <c r="F1765" s="3" t="str">
        <f t="shared" si="54"/>
        <v>AFSpillSKQ2023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5.6609999999999996</v>
      </c>
      <c r="O1765" s="9">
        <v>16.507000000000001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</row>
    <row r="1766" spans="1:20" x14ac:dyDescent="0.35">
      <c r="A1766">
        <f t="shared" si="55"/>
        <v>1766</v>
      </c>
      <c r="B1766" s="3" t="s">
        <v>70</v>
      </c>
      <c r="C1766" s="3" t="s">
        <v>87</v>
      </c>
      <c r="D1766" s="3" t="s">
        <v>94</v>
      </c>
      <c r="E1766">
        <v>2024</v>
      </c>
      <c r="F1766" s="3" t="str">
        <f t="shared" si="54"/>
        <v>AFSpillSKQ2024</v>
      </c>
      <c r="G1766" s="9">
        <v>0</v>
      </c>
      <c r="H1766" s="9">
        <v>0</v>
      </c>
      <c r="I1766" s="9">
        <v>0</v>
      </c>
      <c r="J1766" s="9">
        <v>1.3109999999999999</v>
      </c>
      <c r="K1766" s="9">
        <v>0</v>
      </c>
      <c r="L1766" s="9">
        <v>0</v>
      </c>
      <c r="M1766" s="9">
        <v>3.0209999999999999</v>
      </c>
      <c r="N1766" s="9">
        <v>11.006</v>
      </c>
      <c r="O1766" s="9">
        <v>10.768000000000001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</row>
    <row r="1767" spans="1:20" x14ac:dyDescent="0.35">
      <c r="A1767">
        <f t="shared" si="55"/>
        <v>1767</v>
      </c>
      <c r="B1767" s="3" t="s">
        <v>70</v>
      </c>
      <c r="C1767" s="3" t="s">
        <v>87</v>
      </c>
      <c r="D1767" s="3" t="s">
        <v>94</v>
      </c>
      <c r="E1767">
        <v>2025</v>
      </c>
      <c r="F1767" s="3" t="str">
        <f t="shared" si="54"/>
        <v>AFSpillSKQ2025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10.884</v>
      </c>
      <c r="P1767" s="9">
        <v>3.319</v>
      </c>
      <c r="Q1767" s="9">
        <v>0</v>
      </c>
      <c r="R1767" s="9">
        <v>0</v>
      </c>
      <c r="S1767" s="9">
        <v>0</v>
      </c>
      <c r="T1767" s="9">
        <v>0</v>
      </c>
    </row>
    <row r="1768" spans="1:20" x14ac:dyDescent="0.35">
      <c r="A1768">
        <f t="shared" si="55"/>
        <v>1768</v>
      </c>
      <c r="B1768" s="3" t="s">
        <v>70</v>
      </c>
      <c r="C1768" s="3" t="s">
        <v>87</v>
      </c>
      <c r="D1768" s="3" t="s">
        <v>94</v>
      </c>
      <c r="E1768">
        <v>2026</v>
      </c>
      <c r="F1768" s="3" t="str">
        <f t="shared" si="54"/>
        <v>AFSpillSKQ2026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5.8259999999999996</v>
      </c>
      <c r="N1768" s="9">
        <v>19.126000000000001</v>
      </c>
      <c r="O1768" s="9">
        <v>26.003</v>
      </c>
      <c r="P1768" s="9">
        <v>6.4269999999999996</v>
      </c>
      <c r="Q1768" s="9">
        <v>0</v>
      </c>
      <c r="R1768" s="9">
        <v>0</v>
      </c>
      <c r="S1768" s="9">
        <v>0</v>
      </c>
      <c r="T1768" s="9">
        <v>0</v>
      </c>
    </row>
    <row r="1769" spans="1:20" x14ac:dyDescent="0.35">
      <c r="A1769">
        <f t="shared" si="55"/>
        <v>1769</v>
      </c>
      <c r="B1769" s="3" t="s">
        <v>70</v>
      </c>
      <c r="C1769" s="3" t="s">
        <v>87</v>
      </c>
      <c r="D1769" s="3" t="s">
        <v>94</v>
      </c>
      <c r="E1769">
        <v>2027</v>
      </c>
      <c r="F1769" s="3" t="str">
        <f t="shared" si="54"/>
        <v>AFSpillSKQ2027</v>
      </c>
      <c r="G1769" s="9">
        <v>0</v>
      </c>
      <c r="H1769" s="9">
        <v>0</v>
      </c>
      <c r="I1769" s="9">
        <v>4.8899999999999997</v>
      </c>
      <c r="J1769" s="9">
        <v>2.8330000000000002</v>
      </c>
      <c r="K1769" s="9">
        <v>0</v>
      </c>
      <c r="L1769" s="9">
        <v>0.36499999999999999</v>
      </c>
      <c r="M1769" s="9">
        <v>8.1159999999999997</v>
      </c>
      <c r="N1769" s="9">
        <v>20.588000000000001</v>
      </c>
      <c r="O1769" s="9">
        <v>35.066000000000003</v>
      </c>
      <c r="P1769" s="9">
        <v>41.814</v>
      </c>
      <c r="Q1769" s="9">
        <v>10.468999999999999</v>
      </c>
      <c r="R1769" s="9">
        <v>2.41</v>
      </c>
      <c r="S1769" s="9">
        <v>0</v>
      </c>
      <c r="T1769" s="9">
        <v>0</v>
      </c>
    </row>
    <row r="1770" spans="1:20" x14ac:dyDescent="0.35">
      <c r="A1770">
        <f t="shared" si="55"/>
        <v>1770</v>
      </c>
      <c r="B1770" s="3" t="s">
        <v>70</v>
      </c>
      <c r="C1770" s="3" t="s">
        <v>87</v>
      </c>
      <c r="D1770" s="3" t="s">
        <v>94</v>
      </c>
      <c r="E1770">
        <v>2028</v>
      </c>
      <c r="F1770" s="3" t="str">
        <f t="shared" si="54"/>
        <v>AFSpillSKQ2028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1.379</v>
      </c>
      <c r="N1770" s="9">
        <v>4.851</v>
      </c>
      <c r="O1770" s="9">
        <v>16.295999999999999</v>
      </c>
      <c r="P1770" s="9">
        <v>11.776999999999999</v>
      </c>
      <c r="Q1770" s="9">
        <v>0</v>
      </c>
      <c r="R1770" s="9">
        <v>0</v>
      </c>
      <c r="S1770" s="9">
        <v>0</v>
      </c>
      <c r="T1770" s="9">
        <v>0</v>
      </c>
    </row>
    <row r="1771" spans="1:20" x14ac:dyDescent="0.35">
      <c r="A1771">
        <f t="shared" si="55"/>
        <v>1771</v>
      </c>
      <c r="B1771" s="3" t="s">
        <v>70</v>
      </c>
      <c r="C1771" s="3" t="s">
        <v>87</v>
      </c>
      <c r="D1771" s="3" t="s">
        <v>94</v>
      </c>
      <c r="E1771">
        <v>2029</v>
      </c>
      <c r="F1771" s="3" t="str">
        <f t="shared" si="54"/>
        <v>AFSpillSKQ2029</v>
      </c>
      <c r="G1771" s="9">
        <v>0</v>
      </c>
      <c r="H1771" s="9">
        <v>0</v>
      </c>
      <c r="I1771" s="9">
        <v>0</v>
      </c>
      <c r="J1771" s="9">
        <v>1.329</v>
      </c>
      <c r="K1771" s="9">
        <v>1.607</v>
      </c>
      <c r="L1771" s="9">
        <v>4.1349999999999998</v>
      </c>
      <c r="M1771" s="9">
        <v>12.083</v>
      </c>
      <c r="N1771" s="9">
        <v>13.996</v>
      </c>
      <c r="O1771" s="9">
        <v>24.257000000000001</v>
      </c>
      <c r="P1771" s="9">
        <v>39.363999999999997</v>
      </c>
      <c r="Q1771" s="9">
        <v>21.27</v>
      </c>
      <c r="R1771" s="9">
        <v>0</v>
      </c>
      <c r="S1771" s="9">
        <v>0</v>
      </c>
      <c r="T1771" s="9">
        <v>0</v>
      </c>
    </row>
    <row r="1772" spans="1:20" x14ac:dyDescent="0.35">
      <c r="A1772">
        <f t="shared" si="55"/>
        <v>1772</v>
      </c>
      <c r="B1772" s="3" t="s">
        <v>70</v>
      </c>
      <c r="C1772" s="3" t="s">
        <v>87</v>
      </c>
      <c r="D1772" s="3" t="s">
        <v>31</v>
      </c>
      <c r="E1772">
        <v>2020</v>
      </c>
      <c r="F1772" s="3" t="str">
        <f t="shared" si="54"/>
        <v>AFSpillTHOM F2020</v>
      </c>
      <c r="G1772" s="9">
        <v>0</v>
      </c>
      <c r="H1772" s="9">
        <v>0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30.565000000000001</v>
      </c>
      <c r="P1772" s="9">
        <v>22.827999999999999</v>
      </c>
      <c r="Q1772" s="9">
        <v>0</v>
      </c>
      <c r="R1772" s="9">
        <v>0</v>
      </c>
      <c r="S1772" s="9">
        <v>0</v>
      </c>
      <c r="T1772" s="9">
        <v>0</v>
      </c>
    </row>
    <row r="1773" spans="1:20" x14ac:dyDescent="0.35">
      <c r="A1773">
        <f t="shared" si="55"/>
        <v>1773</v>
      </c>
      <c r="B1773" s="3" t="s">
        <v>70</v>
      </c>
      <c r="C1773" s="3" t="s">
        <v>87</v>
      </c>
      <c r="D1773" s="3" t="s">
        <v>31</v>
      </c>
      <c r="E1773">
        <v>2021</v>
      </c>
      <c r="F1773" s="3" t="str">
        <f t="shared" si="54"/>
        <v>AFSpillTHOM F2021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14.382999999999999</v>
      </c>
      <c r="O1773" s="9">
        <v>33.828000000000003</v>
      </c>
      <c r="P1773" s="9">
        <v>7.3380000000000001</v>
      </c>
      <c r="Q1773" s="9">
        <v>0</v>
      </c>
      <c r="R1773" s="9">
        <v>0</v>
      </c>
      <c r="S1773" s="9">
        <v>0</v>
      </c>
      <c r="T1773" s="9">
        <v>0</v>
      </c>
    </row>
    <row r="1774" spans="1:20" x14ac:dyDescent="0.35">
      <c r="A1774">
        <f t="shared" si="55"/>
        <v>1774</v>
      </c>
      <c r="B1774" s="3" t="s">
        <v>70</v>
      </c>
      <c r="C1774" s="3" t="s">
        <v>87</v>
      </c>
      <c r="D1774" s="3" t="s">
        <v>31</v>
      </c>
      <c r="E1774">
        <v>2022</v>
      </c>
      <c r="F1774" s="3" t="str">
        <f t="shared" si="54"/>
        <v>AFSpillTHOM F2022</v>
      </c>
      <c r="G1774" s="9">
        <v>0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13.741</v>
      </c>
      <c r="O1774" s="9">
        <v>34.405999999999999</v>
      </c>
      <c r="P1774" s="9">
        <v>3.5870000000000002</v>
      </c>
      <c r="Q1774" s="9">
        <v>0</v>
      </c>
      <c r="R1774" s="9">
        <v>0</v>
      </c>
      <c r="S1774" s="9">
        <v>0</v>
      </c>
      <c r="T1774" s="9">
        <v>0</v>
      </c>
    </row>
    <row r="1775" spans="1:20" x14ac:dyDescent="0.35">
      <c r="A1775">
        <f t="shared" si="55"/>
        <v>1775</v>
      </c>
      <c r="B1775" s="3" t="s">
        <v>70</v>
      </c>
      <c r="C1775" s="3" t="s">
        <v>87</v>
      </c>
      <c r="D1775" s="3" t="s">
        <v>31</v>
      </c>
      <c r="E1775">
        <v>2023</v>
      </c>
      <c r="F1775" s="3" t="str">
        <f t="shared" si="54"/>
        <v>AFSpillTHOM F2023</v>
      </c>
      <c r="G1775" s="9">
        <v>0</v>
      </c>
      <c r="H1775" s="9">
        <v>0</v>
      </c>
      <c r="I1775" s="9">
        <v>0</v>
      </c>
      <c r="J1775" s="9">
        <v>0</v>
      </c>
      <c r="K1775" s="9">
        <v>0</v>
      </c>
      <c r="L1775" s="9">
        <v>0</v>
      </c>
      <c r="M1775" s="9">
        <v>0.56000000000000005</v>
      </c>
      <c r="N1775" s="9">
        <v>15.396000000000001</v>
      </c>
      <c r="O1775" s="9">
        <v>26.132999999999999</v>
      </c>
      <c r="P1775" s="9">
        <v>0</v>
      </c>
      <c r="Q1775" s="9">
        <v>0</v>
      </c>
      <c r="R1775" s="9">
        <v>0</v>
      </c>
      <c r="S1775" s="9">
        <v>0</v>
      </c>
      <c r="T1775" s="9">
        <v>0</v>
      </c>
    </row>
    <row r="1776" spans="1:20" x14ac:dyDescent="0.35">
      <c r="A1776">
        <f t="shared" si="55"/>
        <v>1776</v>
      </c>
      <c r="B1776" s="3" t="s">
        <v>70</v>
      </c>
      <c r="C1776" s="3" t="s">
        <v>87</v>
      </c>
      <c r="D1776" s="3" t="s">
        <v>31</v>
      </c>
      <c r="E1776">
        <v>2024</v>
      </c>
      <c r="F1776" s="3" t="str">
        <f t="shared" si="54"/>
        <v>AFSpillTHOM F2024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9.2530000000000001</v>
      </c>
      <c r="N1776" s="9">
        <v>16.882000000000001</v>
      </c>
      <c r="O1776" s="9">
        <v>16.879000000000001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</row>
    <row r="1777" spans="1:20" x14ac:dyDescent="0.35">
      <c r="A1777">
        <f t="shared" si="55"/>
        <v>1777</v>
      </c>
      <c r="B1777" s="3" t="s">
        <v>70</v>
      </c>
      <c r="C1777" s="3" t="s">
        <v>87</v>
      </c>
      <c r="D1777" s="3" t="s">
        <v>31</v>
      </c>
      <c r="E1777">
        <v>2025</v>
      </c>
      <c r="F1777" s="3" t="str">
        <f t="shared" si="54"/>
        <v>AFSpillTHOM F2025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26.364999999999998</v>
      </c>
      <c r="P1777" s="9">
        <v>6.3170000000000002</v>
      </c>
      <c r="Q1777" s="9">
        <v>0</v>
      </c>
      <c r="R1777" s="9">
        <v>0</v>
      </c>
      <c r="S1777" s="9">
        <v>0</v>
      </c>
      <c r="T1777" s="9">
        <v>0</v>
      </c>
    </row>
    <row r="1778" spans="1:20" x14ac:dyDescent="0.35">
      <c r="A1778">
        <f t="shared" si="55"/>
        <v>1778</v>
      </c>
      <c r="B1778" s="3" t="s">
        <v>70</v>
      </c>
      <c r="C1778" s="3" t="s">
        <v>87</v>
      </c>
      <c r="D1778" s="3" t="s">
        <v>31</v>
      </c>
      <c r="E1778">
        <v>2026</v>
      </c>
      <c r="F1778" s="3" t="str">
        <f t="shared" si="54"/>
        <v>AFSpillTHOM F2026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2.2349999999999999</v>
      </c>
      <c r="M1778" s="9">
        <v>22.1</v>
      </c>
      <c r="N1778" s="9">
        <v>41.825000000000003</v>
      </c>
      <c r="O1778" s="9">
        <v>55.078000000000003</v>
      </c>
      <c r="P1778" s="9">
        <v>25.102</v>
      </c>
      <c r="Q1778" s="9">
        <v>0</v>
      </c>
      <c r="R1778" s="9">
        <v>0</v>
      </c>
      <c r="S1778" s="9">
        <v>0</v>
      </c>
      <c r="T1778" s="9">
        <v>0</v>
      </c>
    </row>
    <row r="1779" spans="1:20" x14ac:dyDescent="0.35">
      <c r="A1779">
        <f t="shared" si="55"/>
        <v>1779</v>
      </c>
      <c r="B1779" s="3" t="s">
        <v>70</v>
      </c>
      <c r="C1779" s="3" t="s">
        <v>87</v>
      </c>
      <c r="D1779" s="3" t="s">
        <v>31</v>
      </c>
      <c r="E1779">
        <v>2027</v>
      </c>
      <c r="F1779" s="3" t="str">
        <f t="shared" si="54"/>
        <v>AFSpillTHOM F2027</v>
      </c>
      <c r="G1779" s="9">
        <v>0</v>
      </c>
      <c r="H1779" s="9">
        <v>0</v>
      </c>
      <c r="I1779" s="9">
        <v>2.5470000000000002</v>
      </c>
      <c r="J1779" s="9">
        <v>0</v>
      </c>
      <c r="K1779" s="9">
        <v>0</v>
      </c>
      <c r="L1779" s="9">
        <v>2.0089999999999999</v>
      </c>
      <c r="M1779" s="9">
        <v>23.870999999999999</v>
      </c>
      <c r="N1779" s="9">
        <v>46.808</v>
      </c>
      <c r="O1779" s="9">
        <v>72.488</v>
      </c>
      <c r="P1779" s="9">
        <v>67.492000000000004</v>
      </c>
      <c r="Q1779" s="9">
        <v>13.787000000000001</v>
      </c>
      <c r="R1779" s="9">
        <v>4.0350000000000001</v>
      </c>
      <c r="S1779" s="9">
        <v>0</v>
      </c>
      <c r="T1779" s="9">
        <v>0</v>
      </c>
    </row>
    <row r="1780" spans="1:20" x14ac:dyDescent="0.35">
      <c r="A1780">
        <f t="shared" si="55"/>
        <v>1780</v>
      </c>
      <c r="B1780" s="3" t="s">
        <v>70</v>
      </c>
      <c r="C1780" s="3" t="s">
        <v>87</v>
      </c>
      <c r="D1780" s="3" t="s">
        <v>31</v>
      </c>
      <c r="E1780">
        <v>2028</v>
      </c>
      <c r="F1780" s="3" t="str">
        <f t="shared" si="54"/>
        <v>AFSpillTHOM F2028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5.94</v>
      </c>
      <c r="N1780" s="9">
        <v>19.068000000000001</v>
      </c>
      <c r="O1780" s="9">
        <v>40.567999999999998</v>
      </c>
      <c r="P1780" s="9">
        <v>25.87</v>
      </c>
      <c r="Q1780" s="9">
        <v>0</v>
      </c>
      <c r="R1780" s="9">
        <v>0</v>
      </c>
      <c r="S1780" s="9">
        <v>0</v>
      </c>
      <c r="T1780" s="9">
        <v>0</v>
      </c>
    </row>
    <row r="1781" spans="1:20" x14ac:dyDescent="0.35">
      <c r="A1781">
        <f t="shared" si="55"/>
        <v>1781</v>
      </c>
      <c r="B1781" s="3" t="s">
        <v>70</v>
      </c>
      <c r="C1781" s="3" t="s">
        <v>87</v>
      </c>
      <c r="D1781" s="3" t="s">
        <v>31</v>
      </c>
      <c r="E1781">
        <v>2029</v>
      </c>
      <c r="F1781" s="3" t="str">
        <f t="shared" si="54"/>
        <v>AFSpillTHOM F2029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0.96699999999999997</v>
      </c>
      <c r="M1781" s="9">
        <v>26.094000000000001</v>
      </c>
      <c r="N1781" s="9">
        <v>28.922000000000001</v>
      </c>
      <c r="O1781" s="9">
        <v>54.984999999999999</v>
      </c>
      <c r="P1781" s="9">
        <v>70.001999999999995</v>
      </c>
      <c r="Q1781" s="9">
        <v>30.108000000000001</v>
      </c>
      <c r="R1781" s="9">
        <v>0</v>
      </c>
      <c r="S1781" s="9">
        <v>0</v>
      </c>
      <c r="T1781" s="9">
        <v>0</v>
      </c>
    </row>
    <row r="1782" spans="1:20" x14ac:dyDescent="0.35">
      <c r="A1782">
        <f t="shared" si="55"/>
        <v>1782</v>
      </c>
      <c r="B1782" s="3" t="s">
        <v>70</v>
      </c>
      <c r="C1782" s="3" t="s">
        <v>87</v>
      </c>
      <c r="D1782" s="3" t="s">
        <v>32</v>
      </c>
      <c r="E1782">
        <v>2020</v>
      </c>
      <c r="F1782" s="3" t="str">
        <f t="shared" si="54"/>
        <v>AFSpillNOXON2020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4.7450000000000001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</row>
    <row r="1783" spans="1:20" x14ac:dyDescent="0.35">
      <c r="A1783">
        <f t="shared" si="55"/>
        <v>1783</v>
      </c>
      <c r="B1783" s="3" t="s">
        <v>70</v>
      </c>
      <c r="C1783" s="3" t="s">
        <v>87</v>
      </c>
      <c r="D1783" s="3" t="s">
        <v>32</v>
      </c>
      <c r="E1783">
        <v>2021</v>
      </c>
      <c r="F1783" s="3" t="str">
        <f t="shared" si="54"/>
        <v>AFSpillNOXON2021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7.9349999999999996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</row>
    <row r="1784" spans="1:20" x14ac:dyDescent="0.35">
      <c r="A1784">
        <f t="shared" si="55"/>
        <v>1784</v>
      </c>
      <c r="B1784" s="3" t="s">
        <v>70</v>
      </c>
      <c r="C1784" s="3" t="s">
        <v>87</v>
      </c>
      <c r="D1784" s="3" t="s">
        <v>32</v>
      </c>
      <c r="E1784">
        <v>2022</v>
      </c>
      <c r="F1784" s="3" t="str">
        <f t="shared" si="54"/>
        <v>AFSpillNOXON2022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8.0030000000000001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</row>
    <row r="1785" spans="1:20" x14ac:dyDescent="0.35">
      <c r="A1785">
        <f t="shared" si="55"/>
        <v>1785</v>
      </c>
      <c r="B1785" s="3" t="s">
        <v>70</v>
      </c>
      <c r="C1785" s="3" t="s">
        <v>87</v>
      </c>
      <c r="D1785" s="3" t="s">
        <v>32</v>
      </c>
      <c r="E1785">
        <v>2023</v>
      </c>
      <c r="F1785" s="3" t="str">
        <f t="shared" si="54"/>
        <v>AFSpillNOXON2023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0.127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</row>
    <row r="1786" spans="1:20" x14ac:dyDescent="0.35">
      <c r="A1786">
        <f t="shared" si="55"/>
        <v>1786</v>
      </c>
      <c r="B1786" s="3" t="s">
        <v>70</v>
      </c>
      <c r="C1786" s="3" t="s">
        <v>87</v>
      </c>
      <c r="D1786" s="3" t="s">
        <v>32</v>
      </c>
      <c r="E1786">
        <v>2024</v>
      </c>
      <c r="F1786" s="3" t="str">
        <f t="shared" si="54"/>
        <v>AFSpillNOXON2024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</row>
    <row r="1787" spans="1:20" x14ac:dyDescent="0.35">
      <c r="A1787">
        <f t="shared" si="55"/>
        <v>1787</v>
      </c>
      <c r="B1787" s="3" t="s">
        <v>70</v>
      </c>
      <c r="C1787" s="3" t="s">
        <v>87</v>
      </c>
      <c r="D1787" s="3" t="s">
        <v>32</v>
      </c>
      <c r="E1787">
        <v>2025</v>
      </c>
      <c r="F1787" s="3" t="str">
        <f t="shared" si="54"/>
        <v>AFSpillNOXON2025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0.73499999999999999</v>
      </c>
      <c r="P1787" s="9">
        <v>0</v>
      </c>
      <c r="Q1787" s="9">
        <v>0</v>
      </c>
      <c r="R1787" s="9">
        <v>0</v>
      </c>
      <c r="S1787" s="9">
        <v>0</v>
      </c>
      <c r="T1787" s="9">
        <v>0</v>
      </c>
    </row>
    <row r="1788" spans="1:20" x14ac:dyDescent="0.35">
      <c r="A1788">
        <f t="shared" si="55"/>
        <v>1788</v>
      </c>
      <c r="B1788" s="3" t="s">
        <v>70</v>
      </c>
      <c r="C1788" s="3" t="s">
        <v>87</v>
      </c>
      <c r="D1788" s="3" t="s">
        <v>32</v>
      </c>
      <c r="E1788">
        <v>2026</v>
      </c>
      <c r="F1788" s="3" t="str">
        <f t="shared" si="54"/>
        <v>AFSpillNOXON2026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14.978</v>
      </c>
      <c r="O1788" s="9">
        <v>27.620999999999999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</row>
    <row r="1789" spans="1:20" x14ac:dyDescent="0.35">
      <c r="A1789">
        <f t="shared" si="55"/>
        <v>1789</v>
      </c>
      <c r="B1789" s="3" t="s">
        <v>70</v>
      </c>
      <c r="C1789" s="3" t="s">
        <v>87</v>
      </c>
      <c r="D1789" s="3" t="s">
        <v>32</v>
      </c>
      <c r="E1789">
        <v>2027</v>
      </c>
      <c r="F1789" s="3" t="str">
        <f t="shared" si="54"/>
        <v>AFSpillNOXON2027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18.794</v>
      </c>
      <c r="O1789" s="9">
        <v>44.826000000000001</v>
      </c>
      <c r="P1789" s="9">
        <v>39.65</v>
      </c>
      <c r="Q1789" s="9">
        <v>0</v>
      </c>
      <c r="R1789" s="9">
        <v>0</v>
      </c>
      <c r="S1789" s="9">
        <v>0</v>
      </c>
      <c r="T1789" s="9">
        <v>0</v>
      </c>
    </row>
    <row r="1790" spans="1:20" x14ac:dyDescent="0.35">
      <c r="A1790">
        <f t="shared" si="55"/>
        <v>1790</v>
      </c>
      <c r="B1790" s="3" t="s">
        <v>70</v>
      </c>
      <c r="C1790" s="3" t="s">
        <v>87</v>
      </c>
      <c r="D1790" s="3" t="s">
        <v>32</v>
      </c>
      <c r="E1790">
        <v>2028</v>
      </c>
      <c r="F1790" s="3" t="str">
        <f t="shared" si="54"/>
        <v>AFSpillNOXON2028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13.885999999999999</v>
      </c>
      <c r="P1790" s="9">
        <v>0</v>
      </c>
      <c r="Q1790" s="9">
        <v>0</v>
      </c>
      <c r="R1790" s="9">
        <v>0</v>
      </c>
      <c r="S1790" s="9">
        <v>0</v>
      </c>
      <c r="T1790" s="9">
        <v>0</v>
      </c>
    </row>
    <row r="1791" spans="1:20" x14ac:dyDescent="0.35">
      <c r="A1791">
        <f t="shared" si="55"/>
        <v>1791</v>
      </c>
      <c r="B1791" s="3" t="s">
        <v>70</v>
      </c>
      <c r="C1791" s="3" t="s">
        <v>87</v>
      </c>
      <c r="D1791" s="3" t="s">
        <v>32</v>
      </c>
      <c r="E1791">
        <v>2029</v>
      </c>
      <c r="F1791" s="3" t="str">
        <f t="shared" si="54"/>
        <v>AFSpillNOXON2029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2.3570000000000002</v>
      </c>
      <c r="N1791" s="9">
        <v>3.1930000000000001</v>
      </c>
      <c r="O1791" s="9">
        <v>30.4</v>
      </c>
      <c r="P1791" s="9">
        <v>43.889000000000003</v>
      </c>
      <c r="Q1791" s="9">
        <v>2.8980000000000001</v>
      </c>
      <c r="R1791" s="9">
        <v>0</v>
      </c>
      <c r="S1791" s="9">
        <v>0</v>
      </c>
      <c r="T1791" s="9">
        <v>0</v>
      </c>
    </row>
    <row r="1792" spans="1:20" x14ac:dyDescent="0.35">
      <c r="A1792">
        <f t="shared" si="55"/>
        <v>1792</v>
      </c>
      <c r="B1792" s="3" t="s">
        <v>70</v>
      </c>
      <c r="C1792" s="3" t="s">
        <v>87</v>
      </c>
      <c r="D1792" s="3" t="s">
        <v>33</v>
      </c>
      <c r="E1792">
        <v>2020</v>
      </c>
      <c r="F1792" s="3" t="str">
        <f t="shared" si="54"/>
        <v>AFSpillCAB G2020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17.702999999999999</v>
      </c>
      <c r="P1792" s="9">
        <v>9.2560000000000002</v>
      </c>
      <c r="Q1792" s="9">
        <v>0</v>
      </c>
      <c r="R1792" s="9">
        <v>0</v>
      </c>
      <c r="S1792" s="9">
        <v>0</v>
      </c>
      <c r="T1792" s="9">
        <v>0</v>
      </c>
    </row>
    <row r="1793" spans="1:20" x14ac:dyDescent="0.35">
      <c r="A1793">
        <f t="shared" si="55"/>
        <v>1793</v>
      </c>
      <c r="B1793" s="3" t="s">
        <v>70</v>
      </c>
      <c r="C1793" s="3" t="s">
        <v>87</v>
      </c>
      <c r="D1793" s="3" t="s">
        <v>33</v>
      </c>
      <c r="E1793">
        <v>2021</v>
      </c>
      <c r="F1793" s="3" t="str">
        <f t="shared" si="54"/>
        <v>AFSpillCAB G2021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4.28</v>
      </c>
      <c r="O1793" s="9">
        <v>20.518999999999998</v>
      </c>
      <c r="P1793" s="9">
        <v>0</v>
      </c>
      <c r="Q1793" s="9">
        <v>0</v>
      </c>
      <c r="R1793" s="9">
        <v>0</v>
      </c>
      <c r="S1793" s="9">
        <v>0</v>
      </c>
      <c r="T1793" s="9">
        <v>0</v>
      </c>
    </row>
    <row r="1794" spans="1:20" x14ac:dyDescent="0.35">
      <c r="A1794">
        <f t="shared" si="55"/>
        <v>1794</v>
      </c>
      <c r="B1794" s="3" t="s">
        <v>70</v>
      </c>
      <c r="C1794" s="3" t="s">
        <v>87</v>
      </c>
      <c r="D1794" s="3" t="s">
        <v>33</v>
      </c>
      <c r="E1794">
        <v>2022</v>
      </c>
      <c r="F1794" s="3" t="str">
        <f t="shared" ref="F1794:F1857" si="56">_xlfn.CONCAT(B1794,C1794,D1794,E1794)</f>
        <v>AFSpillCAB G2022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19.95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</row>
    <row r="1795" spans="1:20" x14ac:dyDescent="0.35">
      <c r="A1795">
        <f t="shared" ref="A1795:A1858" si="57">A1794+1</f>
        <v>1795</v>
      </c>
      <c r="B1795" s="3" t="s">
        <v>70</v>
      </c>
      <c r="C1795" s="3" t="s">
        <v>87</v>
      </c>
      <c r="D1795" s="3" t="s">
        <v>33</v>
      </c>
      <c r="E1795">
        <v>2023</v>
      </c>
      <c r="F1795" s="3" t="str">
        <f t="shared" si="56"/>
        <v>AFSpillCAB G2023</v>
      </c>
      <c r="G1795" s="9">
        <v>0</v>
      </c>
      <c r="H1795" s="9"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0</v>
      </c>
      <c r="N1795" s="9">
        <v>3.105</v>
      </c>
      <c r="O1795" s="9">
        <v>12.295999999999999</v>
      </c>
      <c r="P1795" s="9">
        <v>0</v>
      </c>
      <c r="Q1795" s="9">
        <v>0</v>
      </c>
      <c r="R1795" s="9">
        <v>0</v>
      </c>
      <c r="S1795" s="9">
        <v>0</v>
      </c>
      <c r="T1795" s="9">
        <v>0</v>
      </c>
    </row>
    <row r="1796" spans="1:20" x14ac:dyDescent="0.35">
      <c r="A1796">
        <f t="shared" si="57"/>
        <v>1796</v>
      </c>
      <c r="B1796" s="3" t="s">
        <v>70</v>
      </c>
      <c r="C1796" s="3" t="s">
        <v>87</v>
      </c>
      <c r="D1796" s="3" t="s">
        <v>33</v>
      </c>
      <c r="E1796">
        <v>2024</v>
      </c>
      <c r="F1796" s="3" t="str">
        <f t="shared" si="56"/>
        <v>AFSpillCAB G2024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1.3280000000000001</v>
      </c>
      <c r="O1796" s="9">
        <v>1.994</v>
      </c>
      <c r="P1796" s="9">
        <v>0</v>
      </c>
      <c r="Q1796" s="9">
        <v>0</v>
      </c>
      <c r="R1796" s="9">
        <v>0</v>
      </c>
      <c r="S1796" s="9">
        <v>0</v>
      </c>
      <c r="T1796" s="9">
        <v>0</v>
      </c>
    </row>
    <row r="1797" spans="1:20" x14ac:dyDescent="0.35">
      <c r="A1797">
        <f t="shared" si="57"/>
        <v>1797</v>
      </c>
      <c r="B1797" s="3" t="s">
        <v>70</v>
      </c>
      <c r="C1797" s="3" t="s">
        <v>87</v>
      </c>
      <c r="D1797" s="3" t="s">
        <v>33</v>
      </c>
      <c r="E1797">
        <v>2025</v>
      </c>
      <c r="F1797" s="3" t="str">
        <f t="shared" si="56"/>
        <v>AFSpillCAB G2025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12.8</v>
      </c>
      <c r="P1797" s="9">
        <v>0</v>
      </c>
      <c r="Q1797" s="9">
        <v>0</v>
      </c>
      <c r="R1797" s="9">
        <v>0</v>
      </c>
      <c r="S1797" s="9">
        <v>0</v>
      </c>
      <c r="T1797" s="9">
        <v>0</v>
      </c>
    </row>
    <row r="1798" spans="1:20" x14ac:dyDescent="0.35">
      <c r="A1798">
        <f t="shared" si="57"/>
        <v>1798</v>
      </c>
      <c r="B1798" s="3" t="s">
        <v>70</v>
      </c>
      <c r="C1798" s="3" t="s">
        <v>87</v>
      </c>
      <c r="D1798" s="3" t="s">
        <v>33</v>
      </c>
      <c r="E1798">
        <v>2026</v>
      </c>
      <c r="F1798" s="3" t="str">
        <f t="shared" si="56"/>
        <v>AFSpillCAB G2026</v>
      </c>
      <c r="G1798" s="9">
        <v>0</v>
      </c>
      <c r="H1798" s="9">
        <v>0</v>
      </c>
      <c r="I1798" s="9">
        <v>0</v>
      </c>
      <c r="J1798" s="9">
        <v>0</v>
      </c>
      <c r="K1798" s="9">
        <v>0</v>
      </c>
      <c r="L1798" s="9">
        <v>0</v>
      </c>
      <c r="M1798" s="9">
        <v>10.83</v>
      </c>
      <c r="N1798" s="9">
        <v>28.154</v>
      </c>
      <c r="O1798" s="9">
        <v>39.841000000000001</v>
      </c>
      <c r="P1798" s="9">
        <v>9.7379999999999995</v>
      </c>
      <c r="Q1798" s="9">
        <v>0</v>
      </c>
      <c r="R1798" s="9">
        <v>0</v>
      </c>
      <c r="S1798" s="9">
        <v>0</v>
      </c>
      <c r="T1798" s="9">
        <v>0</v>
      </c>
    </row>
    <row r="1799" spans="1:20" x14ac:dyDescent="0.35">
      <c r="A1799">
        <f t="shared" si="57"/>
        <v>1799</v>
      </c>
      <c r="B1799" s="3" t="s">
        <v>70</v>
      </c>
      <c r="C1799" s="3" t="s">
        <v>87</v>
      </c>
      <c r="D1799" s="3" t="s">
        <v>33</v>
      </c>
      <c r="E1799">
        <v>2027</v>
      </c>
      <c r="F1799" s="3" t="str">
        <f t="shared" si="56"/>
        <v>AFSpillCAB G2027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10.518000000000001</v>
      </c>
      <c r="N1799" s="9">
        <v>32.088000000000001</v>
      </c>
      <c r="O1799" s="9">
        <v>57.844000000000001</v>
      </c>
      <c r="P1799" s="9">
        <v>52.194000000000003</v>
      </c>
      <c r="Q1799" s="9">
        <v>0</v>
      </c>
      <c r="R1799" s="9">
        <v>0</v>
      </c>
      <c r="S1799" s="9">
        <v>0</v>
      </c>
      <c r="T1799" s="9">
        <v>0</v>
      </c>
    </row>
    <row r="1800" spans="1:20" x14ac:dyDescent="0.35">
      <c r="A1800">
        <f t="shared" si="57"/>
        <v>1800</v>
      </c>
      <c r="B1800" s="3" t="s">
        <v>70</v>
      </c>
      <c r="C1800" s="3" t="s">
        <v>87</v>
      </c>
      <c r="D1800" s="3" t="s">
        <v>33</v>
      </c>
      <c r="E1800">
        <v>2028</v>
      </c>
      <c r="F1800" s="3" t="str">
        <f t="shared" si="56"/>
        <v>AFSpillCAB G2028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6.4509999999999996</v>
      </c>
      <c r="O1800" s="9">
        <v>26.161000000000001</v>
      </c>
      <c r="P1800" s="9">
        <v>10.846</v>
      </c>
      <c r="Q1800" s="9">
        <v>0</v>
      </c>
      <c r="R1800" s="9">
        <v>0</v>
      </c>
      <c r="S1800" s="9">
        <v>0</v>
      </c>
      <c r="T1800" s="9">
        <v>0</v>
      </c>
    </row>
    <row r="1801" spans="1:20" x14ac:dyDescent="0.35">
      <c r="A1801">
        <f t="shared" si="57"/>
        <v>1801</v>
      </c>
      <c r="B1801" s="3" t="s">
        <v>70</v>
      </c>
      <c r="C1801" s="3" t="s">
        <v>87</v>
      </c>
      <c r="D1801" s="3" t="s">
        <v>33</v>
      </c>
      <c r="E1801">
        <v>2029</v>
      </c>
      <c r="F1801" s="3" t="str">
        <f t="shared" si="56"/>
        <v>AFSpillCAB G2029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16.681999999999999</v>
      </c>
      <c r="N1801" s="9">
        <v>18.527000000000001</v>
      </c>
      <c r="O1801" s="9">
        <v>46.878999999999998</v>
      </c>
      <c r="P1801" s="9">
        <v>57.898000000000003</v>
      </c>
      <c r="Q1801" s="9">
        <v>15.528</v>
      </c>
      <c r="R1801" s="9">
        <v>0</v>
      </c>
      <c r="S1801" s="9">
        <v>0</v>
      </c>
      <c r="T1801" s="9">
        <v>0</v>
      </c>
    </row>
    <row r="1802" spans="1:20" x14ac:dyDescent="0.35">
      <c r="A1802">
        <f t="shared" si="57"/>
        <v>1802</v>
      </c>
      <c r="B1802" s="3" t="s">
        <v>70</v>
      </c>
      <c r="C1802" s="3" t="s">
        <v>87</v>
      </c>
      <c r="D1802" s="3" t="s">
        <v>34</v>
      </c>
      <c r="E1802">
        <v>2020</v>
      </c>
      <c r="F1802" s="3" t="str">
        <f t="shared" si="56"/>
        <v>AFSpillPRST L2020</v>
      </c>
      <c r="G1802" s="9">
        <v>1.4910000000000001</v>
      </c>
      <c r="H1802" s="9">
        <v>1.1919999999999999</v>
      </c>
      <c r="I1802" s="9">
        <v>1.08</v>
      </c>
      <c r="J1802" s="9">
        <v>0.64100000000000001</v>
      </c>
      <c r="K1802" s="9">
        <v>0.44700000000000001</v>
      </c>
      <c r="L1802" s="9">
        <v>0.56299999999999994</v>
      </c>
      <c r="M1802" s="9">
        <v>1.1919999999999999</v>
      </c>
      <c r="N1802" s="9">
        <v>2.4740000000000002</v>
      </c>
      <c r="O1802" s="9">
        <v>4.298</v>
      </c>
      <c r="P1802" s="9">
        <v>2.9860000000000002</v>
      </c>
      <c r="Q1802" s="9">
        <v>0.17499999999999999</v>
      </c>
      <c r="R1802" s="9">
        <v>0.23699999999999999</v>
      </c>
      <c r="S1802" s="9">
        <v>0.14399999999999999</v>
      </c>
      <c r="T1802" s="9">
        <v>0.59199999999999997</v>
      </c>
    </row>
    <row r="1803" spans="1:20" x14ac:dyDescent="0.35">
      <c r="A1803">
        <f t="shared" si="57"/>
        <v>1803</v>
      </c>
      <c r="B1803" s="3" t="s">
        <v>70</v>
      </c>
      <c r="C1803" s="3" t="s">
        <v>87</v>
      </c>
      <c r="D1803" s="3" t="s">
        <v>34</v>
      </c>
      <c r="E1803">
        <v>2021</v>
      </c>
      <c r="F1803" s="3" t="str">
        <f t="shared" si="56"/>
        <v>AFSpillPRST L2021</v>
      </c>
      <c r="G1803" s="9">
        <v>1.8280000000000001</v>
      </c>
      <c r="H1803" s="9">
        <v>1.0760000000000001</v>
      </c>
      <c r="I1803" s="9">
        <v>1.159</v>
      </c>
      <c r="J1803" s="9">
        <v>0.88</v>
      </c>
      <c r="K1803" s="9">
        <v>0.56000000000000005</v>
      </c>
      <c r="L1803" s="9">
        <v>0.51800000000000002</v>
      </c>
      <c r="M1803" s="9">
        <v>0.98399999999999999</v>
      </c>
      <c r="N1803" s="9">
        <v>2.976</v>
      </c>
      <c r="O1803" s="9">
        <v>4.2130000000000001</v>
      </c>
      <c r="P1803" s="9">
        <v>1.853</v>
      </c>
      <c r="Q1803" s="9">
        <v>0.41599999999999998</v>
      </c>
      <c r="R1803" s="9">
        <v>0.52500000000000002</v>
      </c>
      <c r="S1803" s="9">
        <v>0.316</v>
      </c>
      <c r="T1803" s="9">
        <v>0.14599999999999999</v>
      </c>
    </row>
    <row r="1804" spans="1:20" x14ac:dyDescent="0.35">
      <c r="A1804">
        <f t="shared" si="57"/>
        <v>1804</v>
      </c>
      <c r="B1804" s="3" t="s">
        <v>70</v>
      </c>
      <c r="C1804" s="3" t="s">
        <v>87</v>
      </c>
      <c r="D1804" s="3" t="s">
        <v>34</v>
      </c>
      <c r="E1804">
        <v>2022</v>
      </c>
      <c r="F1804" s="3" t="str">
        <f t="shared" si="56"/>
        <v>AFSpillPRST L2022</v>
      </c>
      <c r="G1804" s="9">
        <v>0.92200000000000004</v>
      </c>
      <c r="H1804" s="9">
        <v>0.75600000000000001</v>
      </c>
      <c r="I1804" s="9">
        <v>0.53900000000000003</v>
      </c>
      <c r="J1804" s="9">
        <v>0.55900000000000005</v>
      </c>
      <c r="K1804" s="9">
        <v>0.629</v>
      </c>
      <c r="L1804" s="9">
        <v>0.89100000000000001</v>
      </c>
      <c r="M1804" s="9">
        <v>1.8260000000000001</v>
      </c>
      <c r="N1804" s="9">
        <v>3.3029999999999999</v>
      </c>
      <c r="O1804" s="9">
        <v>4.0449999999999999</v>
      </c>
      <c r="P1804" s="9">
        <v>2.1520000000000001</v>
      </c>
      <c r="Q1804" s="9">
        <v>2.8000000000000001E-2</v>
      </c>
      <c r="R1804" s="9">
        <v>0.13300000000000001</v>
      </c>
      <c r="S1804" s="9">
        <v>0.11700000000000001</v>
      </c>
      <c r="T1804" s="9">
        <v>0.38900000000000001</v>
      </c>
    </row>
    <row r="1805" spans="1:20" x14ac:dyDescent="0.35">
      <c r="A1805">
        <f t="shared" si="57"/>
        <v>1805</v>
      </c>
      <c r="B1805" s="3" t="s">
        <v>70</v>
      </c>
      <c r="C1805" s="3" t="s">
        <v>87</v>
      </c>
      <c r="D1805" s="3" t="s">
        <v>34</v>
      </c>
      <c r="E1805">
        <v>2023</v>
      </c>
      <c r="F1805" s="3" t="str">
        <f t="shared" si="56"/>
        <v>AFSpillPRST L2023</v>
      </c>
      <c r="G1805" s="9">
        <v>1.6719999999999999</v>
      </c>
      <c r="H1805" s="9">
        <v>0.90200000000000002</v>
      </c>
      <c r="I1805" s="9">
        <v>0.70599999999999996</v>
      </c>
      <c r="J1805" s="9">
        <v>0.48599999999999999</v>
      </c>
      <c r="K1805" s="9">
        <v>0.46300000000000002</v>
      </c>
      <c r="L1805" s="9">
        <v>1.046</v>
      </c>
      <c r="M1805" s="9">
        <v>2.3359999999999999</v>
      </c>
      <c r="N1805" s="9">
        <v>3.6339999999999999</v>
      </c>
      <c r="O1805" s="9">
        <v>4.1120000000000001</v>
      </c>
      <c r="P1805" s="9">
        <v>1.843</v>
      </c>
      <c r="Q1805" s="9">
        <v>4.3999999999999997E-2</v>
      </c>
      <c r="R1805" s="9">
        <v>0.14699999999999999</v>
      </c>
      <c r="S1805" s="9">
        <v>7.0000000000000007E-2</v>
      </c>
      <c r="T1805" s="9">
        <v>0.183</v>
      </c>
    </row>
    <row r="1806" spans="1:20" x14ac:dyDescent="0.35">
      <c r="A1806">
        <f t="shared" si="57"/>
        <v>1806</v>
      </c>
      <c r="B1806" s="3" t="s">
        <v>70</v>
      </c>
      <c r="C1806" s="3" t="s">
        <v>87</v>
      </c>
      <c r="D1806" s="3" t="s">
        <v>34</v>
      </c>
      <c r="E1806">
        <v>2024</v>
      </c>
      <c r="F1806" s="3" t="str">
        <f t="shared" si="56"/>
        <v>AFSpillPRST L2024</v>
      </c>
      <c r="G1806" s="9">
        <v>1.349</v>
      </c>
      <c r="H1806" s="9">
        <v>0.84199999999999997</v>
      </c>
      <c r="I1806" s="9">
        <v>0.67800000000000005</v>
      </c>
      <c r="J1806" s="9">
        <v>0.81100000000000005</v>
      </c>
      <c r="K1806" s="9">
        <v>1.036</v>
      </c>
      <c r="L1806" s="9">
        <v>1.718</v>
      </c>
      <c r="M1806" s="9">
        <v>2.9870000000000001</v>
      </c>
      <c r="N1806" s="9">
        <v>3.4569999999999999</v>
      </c>
      <c r="O1806" s="9">
        <v>2.3809999999999998</v>
      </c>
      <c r="P1806" s="9">
        <v>0.43</v>
      </c>
      <c r="Q1806" s="9">
        <v>0</v>
      </c>
      <c r="R1806" s="9">
        <v>0</v>
      </c>
      <c r="S1806" s="9">
        <v>0</v>
      </c>
      <c r="T1806" s="9">
        <v>0</v>
      </c>
    </row>
    <row r="1807" spans="1:20" x14ac:dyDescent="0.35">
      <c r="A1807">
        <f t="shared" si="57"/>
        <v>1807</v>
      </c>
      <c r="B1807" s="3" t="s">
        <v>70</v>
      </c>
      <c r="C1807" s="3" t="s">
        <v>87</v>
      </c>
      <c r="D1807" s="3" t="s">
        <v>34</v>
      </c>
      <c r="E1807">
        <v>2025</v>
      </c>
      <c r="F1807" s="3" t="str">
        <f t="shared" si="56"/>
        <v>AFSpillPRST L2025</v>
      </c>
      <c r="G1807" s="9">
        <v>1.038</v>
      </c>
      <c r="H1807" s="9">
        <v>0.73499999999999999</v>
      </c>
      <c r="I1807" s="9">
        <v>0.39100000000000001</v>
      </c>
      <c r="J1807" s="9">
        <v>0.185</v>
      </c>
      <c r="K1807" s="9">
        <v>0.121</v>
      </c>
      <c r="L1807" s="9">
        <v>0.6</v>
      </c>
      <c r="M1807" s="9">
        <v>1.6</v>
      </c>
      <c r="N1807" s="9">
        <v>3.0350000000000001</v>
      </c>
      <c r="O1807" s="9">
        <v>3.0470000000000002</v>
      </c>
      <c r="P1807" s="9">
        <v>1.46</v>
      </c>
      <c r="Q1807" s="9">
        <v>0.111</v>
      </c>
      <c r="R1807" s="9">
        <v>0.28899999999999998</v>
      </c>
      <c r="S1807" s="9">
        <v>0.16300000000000001</v>
      </c>
      <c r="T1807" s="9">
        <v>0.13100000000000001</v>
      </c>
    </row>
    <row r="1808" spans="1:20" x14ac:dyDescent="0.35">
      <c r="A1808">
        <f t="shared" si="57"/>
        <v>1808</v>
      </c>
      <c r="B1808" s="3" t="s">
        <v>70</v>
      </c>
      <c r="C1808" s="3" t="s">
        <v>87</v>
      </c>
      <c r="D1808" s="3" t="s">
        <v>34</v>
      </c>
      <c r="E1808">
        <v>2026</v>
      </c>
      <c r="F1808" s="3" t="str">
        <f t="shared" si="56"/>
        <v>AFSpillPRST L2026</v>
      </c>
      <c r="G1808" s="9">
        <v>1.0389999999999999</v>
      </c>
      <c r="H1808" s="9">
        <v>0.81</v>
      </c>
      <c r="I1808" s="9">
        <v>0.66200000000000003</v>
      </c>
      <c r="J1808" s="9">
        <v>1.0029999999999999</v>
      </c>
      <c r="K1808" s="9">
        <v>1.306</v>
      </c>
      <c r="L1808" s="9">
        <v>1.425</v>
      </c>
      <c r="M1808" s="9">
        <v>2.7930000000000001</v>
      </c>
      <c r="N1808" s="9">
        <v>4.9470000000000001</v>
      </c>
      <c r="O1808" s="9">
        <v>3.9710000000000001</v>
      </c>
      <c r="P1808" s="9">
        <v>1.282</v>
      </c>
      <c r="Q1808" s="9">
        <v>0</v>
      </c>
      <c r="R1808" s="9">
        <v>0</v>
      </c>
      <c r="S1808" s="9">
        <v>8.5000000000000006E-2</v>
      </c>
      <c r="T1808" s="9">
        <v>0.122</v>
      </c>
    </row>
    <row r="1809" spans="1:20" x14ac:dyDescent="0.35">
      <c r="A1809">
        <f t="shared" si="57"/>
        <v>1809</v>
      </c>
      <c r="B1809" s="3" t="s">
        <v>70</v>
      </c>
      <c r="C1809" s="3" t="s">
        <v>87</v>
      </c>
      <c r="D1809" s="3" t="s">
        <v>34</v>
      </c>
      <c r="E1809">
        <v>2027</v>
      </c>
      <c r="F1809" s="3" t="str">
        <f t="shared" si="56"/>
        <v>AFSpillPRST L2027</v>
      </c>
      <c r="G1809" s="9">
        <v>1.2649999999999999</v>
      </c>
      <c r="H1809" s="9">
        <v>1.0189999999999999</v>
      </c>
      <c r="I1809" s="9">
        <v>1.9690000000000001</v>
      </c>
      <c r="J1809" s="9">
        <v>2.0150000000000001</v>
      </c>
      <c r="K1809" s="9">
        <v>0.93899999999999995</v>
      </c>
      <c r="L1809" s="9">
        <v>1.224</v>
      </c>
      <c r="M1809" s="9">
        <v>2.488</v>
      </c>
      <c r="N1809" s="9">
        <v>4.2809999999999997</v>
      </c>
      <c r="O1809" s="9">
        <v>4.1189999999999998</v>
      </c>
      <c r="P1809" s="9">
        <v>2.2709999999999999</v>
      </c>
      <c r="Q1809" s="9">
        <v>0.36899999999999999</v>
      </c>
      <c r="R1809" s="9">
        <v>0.60399999999999998</v>
      </c>
      <c r="S1809" s="9">
        <v>0.315</v>
      </c>
      <c r="T1809" s="9">
        <v>0.26500000000000001</v>
      </c>
    </row>
    <row r="1810" spans="1:20" x14ac:dyDescent="0.35">
      <c r="A1810">
        <f t="shared" si="57"/>
        <v>1810</v>
      </c>
      <c r="B1810" s="3" t="s">
        <v>70</v>
      </c>
      <c r="C1810" s="3" t="s">
        <v>87</v>
      </c>
      <c r="D1810" s="3" t="s">
        <v>34</v>
      </c>
      <c r="E1810">
        <v>2028</v>
      </c>
      <c r="F1810" s="3" t="str">
        <f t="shared" si="56"/>
        <v>AFSpillPRST L2028</v>
      </c>
      <c r="G1810" s="9">
        <v>1.1240000000000001</v>
      </c>
      <c r="H1810" s="9">
        <v>0.80800000000000005</v>
      </c>
      <c r="I1810" s="9">
        <v>0.73699999999999999</v>
      </c>
      <c r="J1810" s="9">
        <v>0.81100000000000005</v>
      </c>
      <c r="K1810" s="9">
        <v>0.90300000000000002</v>
      </c>
      <c r="L1810" s="9">
        <v>1.35</v>
      </c>
      <c r="M1810" s="9">
        <v>1.9870000000000001</v>
      </c>
      <c r="N1810" s="9">
        <v>2.8719999999999999</v>
      </c>
      <c r="O1810" s="9">
        <v>3.6909999999999998</v>
      </c>
      <c r="P1810" s="9">
        <v>2.3919999999999999</v>
      </c>
      <c r="Q1810" s="9">
        <v>0.107</v>
      </c>
      <c r="R1810" s="9">
        <v>0.15</v>
      </c>
      <c r="S1810" s="9">
        <v>7.9000000000000001E-2</v>
      </c>
      <c r="T1810" s="9">
        <v>0.14599999999999999</v>
      </c>
    </row>
    <row r="1811" spans="1:20" x14ac:dyDescent="0.35">
      <c r="A1811">
        <f t="shared" si="57"/>
        <v>1811</v>
      </c>
      <c r="B1811" s="3" t="s">
        <v>70</v>
      </c>
      <c r="C1811" s="3" t="s">
        <v>87</v>
      </c>
      <c r="D1811" s="3" t="s">
        <v>34</v>
      </c>
      <c r="E1811">
        <v>2029</v>
      </c>
      <c r="F1811" s="3" t="str">
        <f t="shared" si="56"/>
        <v>AFSpillPRST L2029</v>
      </c>
      <c r="G1811" s="9">
        <v>1.5209999999999999</v>
      </c>
      <c r="H1811" s="9">
        <v>0.81200000000000006</v>
      </c>
      <c r="I1811" s="9">
        <v>0.54700000000000004</v>
      </c>
      <c r="J1811" s="9">
        <v>0.26100000000000001</v>
      </c>
      <c r="K1811" s="9">
        <v>0.52700000000000002</v>
      </c>
      <c r="L1811" s="9">
        <v>1.2270000000000001</v>
      </c>
      <c r="M1811" s="9">
        <v>3.653</v>
      </c>
      <c r="N1811" s="9">
        <v>5.8860000000000001</v>
      </c>
      <c r="O1811" s="9">
        <v>6.1310000000000002</v>
      </c>
      <c r="P1811" s="9">
        <v>4.5490000000000004</v>
      </c>
      <c r="Q1811" s="9">
        <v>1.093</v>
      </c>
      <c r="R1811" s="9">
        <v>0.38</v>
      </c>
      <c r="S1811" s="9">
        <v>0.18</v>
      </c>
      <c r="T1811" s="9">
        <v>0.153</v>
      </c>
    </row>
    <row r="1812" spans="1:20" x14ac:dyDescent="0.35">
      <c r="A1812">
        <f t="shared" si="57"/>
        <v>1812</v>
      </c>
      <c r="B1812" s="3" t="s">
        <v>70</v>
      </c>
      <c r="C1812" s="3" t="s">
        <v>87</v>
      </c>
      <c r="D1812" s="3" t="s">
        <v>35</v>
      </c>
      <c r="E1812">
        <v>2020</v>
      </c>
      <c r="F1812" s="3" t="str">
        <f t="shared" si="56"/>
        <v>AFSpillALBENI2020</v>
      </c>
      <c r="G1812" s="9">
        <v>1.891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0.435</v>
      </c>
      <c r="N1812" s="9">
        <v>4.6920000000000002</v>
      </c>
      <c r="O1812" s="9">
        <v>48.424999999999997</v>
      </c>
      <c r="P1812" s="9">
        <v>34.71</v>
      </c>
      <c r="Q1812" s="9">
        <v>0.83399999999999996</v>
      </c>
      <c r="R1812" s="9">
        <v>1.1000000000000001</v>
      </c>
      <c r="S1812" s="9">
        <v>0</v>
      </c>
      <c r="T1812" s="9">
        <v>5.548</v>
      </c>
    </row>
    <row r="1813" spans="1:20" x14ac:dyDescent="0.35">
      <c r="A1813">
        <f t="shared" si="57"/>
        <v>1813</v>
      </c>
      <c r="B1813" s="3" t="s">
        <v>70</v>
      </c>
      <c r="C1813" s="3" t="s">
        <v>87</v>
      </c>
      <c r="D1813" s="3" t="s">
        <v>35</v>
      </c>
      <c r="E1813">
        <v>2021</v>
      </c>
      <c r="F1813" s="3" t="str">
        <f t="shared" si="56"/>
        <v>AFSpillALBENI2021</v>
      </c>
      <c r="G1813" s="9">
        <v>2.3980000000000001</v>
      </c>
      <c r="H1813" s="9">
        <v>4.843</v>
      </c>
      <c r="I1813" s="9">
        <v>5.2309999999999999</v>
      </c>
      <c r="J1813" s="9">
        <v>0</v>
      </c>
      <c r="K1813" s="9">
        <v>0</v>
      </c>
      <c r="L1813" s="9">
        <v>0</v>
      </c>
      <c r="M1813" s="9">
        <v>0</v>
      </c>
      <c r="N1813" s="9">
        <v>35.320999999999998</v>
      </c>
      <c r="O1813" s="9">
        <v>53.968000000000004</v>
      </c>
      <c r="P1813" s="9">
        <v>12.545</v>
      </c>
      <c r="Q1813" s="9">
        <v>5.5549999999999997</v>
      </c>
      <c r="R1813" s="9">
        <v>6.01</v>
      </c>
      <c r="S1813" s="9">
        <v>0</v>
      </c>
      <c r="T1813" s="9">
        <v>3.097</v>
      </c>
    </row>
    <row r="1814" spans="1:20" x14ac:dyDescent="0.35">
      <c r="A1814">
        <f t="shared" si="57"/>
        <v>1814</v>
      </c>
      <c r="B1814" s="3" t="s">
        <v>70</v>
      </c>
      <c r="C1814" s="3" t="s">
        <v>87</v>
      </c>
      <c r="D1814" s="3" t="s">
        <v>35</v>
      </c>
      <c r="E1814">
        <v>2022</v>
      </c>
      <c r="F1814" s="3" t="str">
        <f t="shared" si="56"/>
        <v>AFSpillALBENI2022</v>
      </c>
      <c r="G1814" s="9">
        <v>4.7E-2</v>
      </c>
      <c r="H1814" s="9">
        <v>0</v>
      </c>
      <c r="I1814" s="9">
        <v>0</v>
      </c>
      <c r="J1814" s="9">
        <v>0</v>
      </c>
      <c r="K1814" s="9">
        <v>0</v>
      </c>
      <c r="L1814" s="9">
        <v>6.024</v>
      </c>
      <c r="M1814" s="9">
        <v>0</v>
      </c>
      <c r="N1814" s="9">
        <v>30.131</v>
      </c>
      <c r="O1814" s="9">
        <v>49.566000000000003</v>
      </c>
      <c r="P1814" s="9">
        <v>10.574999999999999</v>
      </c>
      <c r="Q1814" s="9">
        <v>0</v>
      </c>
      <c r="R1814" s="9">
        <v>0</v>
      </c>
      <c r="S1814" s="9">
        <v>0</v>
      </c>
      <c r="T1814" s="9">
        <v>3.4209999999999998</v>
      </c>
    </row>
    <row r="1815" spans="1:20" x14ac:dyDescent="0.35">
      <c r="A1815">
        <f t="shared" si="57"/>
        <v>1815</v>
      </c>
      <c r="B1815" s="3" t="s">
        <v>70</v>
      </c>
      <c r="C1815" s="3" t="s">
        <v>87</v>
      </c>
      <c r="D1815" s="3" t="s">
        <v>35</v>
      </c>
      <c r="E1815">
        <v>2023</v>
      </c>
      <c r="F1815" s="3" t="str">
        <f t="shared" si="56"/>
        <v>AFSpillALBENI2023</v>
      </c>
      <c r="G1815" s="9">
        <v>0</v>
      </c>
      <c r="H1815" s="9">
        <v>0</v>
      </c>
      <c r="I1815" s="9">
        <v>0</v>
      </c>
      <c r="J1815" s="9">
        <v>0</v>
      </c>
      <c r="K1815" s="9">
        <v>0</v>
      </c>
      <c r="L1815" s="9">
        <v>6.0880000000000001</v>
      </c>
      <c r="M1815" s="9">
        <v>19.936</v>
      </c>
      <c r="N1815" s="9">
        <v>34.679000000000002</v>
      </c>
      <c r="O1815" s="9">
        <v>37.395000000000003</v>
      </c>
      <c r="P1815" s="9">
        <v>3.8980000000000001</v>
      </c>
      <c r="Q1815" s="9">
        <v>0</v>
      </c>
      <c r="R1815" s="9">
        <v>0</v>
      </c>
      <c r="S1815" s="9">
        <v>0</v>
      </c>
      <c r="T1815" s="9">
        <v>0.33100000000000002</v>
      </c>
    </row>
    <row r="1816" spans="1:20" x14ac:dyDescent="0.35">
      <c r="A1816">
        <f t="shared" si="57"/>
        <v>1816</v>
      </c>
      <c r="B1816" s="3" t="s">
        <v>70</v>
      </c>
      <c r="C1816" s="3" t="s">
        <v>87</v>
      </c>
      <c r="D1816" s="3" t="s">
        <v>35</v>
      </c>
      <c r="E1816">
        <v>2024</v>
      </c>
      <c r="F1816" s="3" t="str">
        <f t="shared" si="56"/>
        <v>AFSpillALBENI2024</v>
      </c>
      <c r="G1816" s="9">
        <v>0</v>
      </c>
      <c r="H1816" s="9">
        <v>0</v>
      </c>
      <c r="I1816" s="9">
        <v>0</v>
      </c>
      <c r="J1816" s="9">
        <v>5.5339999999999998</v>
      </c>
      <c r="K1816" s="9">
        <v>0</v>
      </c>
      <c r="L1816" s="9">
        <v>16.795999999999999</v>
      </c>
      <c r="M1816" s="9">
        <v>26.521000000000001</v>
      </c>
      <c r="N1816" s="9">
        <v>35.988999999999997</v>
      </c>
      <c r="O1816" s="9">
        <v>16.553999999999998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</row>
    <row r="1817" spans="1:20" x14ac:dyDescent="0.35">
      <c r="A1817">
        <f t="shared" si="57"/>
        <v>1817</v>
      </c>
      <c r="B1817" s="3" t="s">
        <v>70</v>
      </c>
      <c r="C1817" s="3" t="s">
        <v>87</v>
      </c>
      <c r="D1817" s="3" t="s">
        <v>35</v>
      </c>
      <c r="E1817">
        <v>2025</v>
      </c>
      <c r="F1817" s="3" t="str">
        <f t="shared" si="56"/>
        <v>AFSpillALBENI2025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32.860999999999997</v>
      </c>
      <c r="P1817" s="9">
        <v>11.957000000000001</v>
      </c>
      <c r="Q1817" s="9">
        <v>0</v>
      </c>
      <c r="R1817" s="9">
        <v>0.30099999999999999</v>
      </c>
      <c r="S1817" s="9">
        <v>0</v>
      </c>
      <c r="T1817" s="9">
        <v>3.1749999999999998</v>
      </c>
    </row>
    <row r="1818" spans="1:20" x14ac:dyDescent="0.35">
      <c r="A1818">
        <f t="shared" si="57"/>
        <v>1818</v>
      </c>
      <c r="B1818" s="3" t="s">
        <v>70</v>
      </c>
      <c r="C1818" s="3" t="s">
        <v>87</v>
      </c>
      <c r="D1818" s="3" t="s">
        <v>35</v>
      </c>
      <c r="E1818">
        <v>2026</v>
      </c>
      <c r="F1818" s="3" t="str">
        <f t="shared" si="56"/>
        <v>AFSpillALBENI2026</v>
      </c>
      <c r="G1818" s="9">
        <v>0</v>
      </c>
      <c r="H1818" s="9">
        <v>0</v>
      </c>
      <c r="I1818" s="9">
        <v>0</v>
      </c>
      <c r="J1818" s="9">
        <v>16.609000000000002</v>
      </c>
      <c r="K1818" s="9">
        <v>5.7409999999999997</v>
      </c>
      <c r="L1818" s="9">
        <v>23.111000000000001</v>
      </c>
      <c r="M1818" s="9">
        <v>41.055</v>
      </c>
      <c r="N1818" s="9">
        <v>60.238</v>
      </c>
      <c r="O1818" s="9">
        <v>69.512</v>
      </c>
      <c r="P1818" s="9">
        <v>34.305</v>
      </c>
      <c r="Q1818" s="9">
        <v>3.609</v>
      </c>
      <c r="R1818" s="9">
        <v>6.149</v>
      </c>
      <c r="S1818" s="9">
        <v>2.0880000000000001</v>
      </c>
      <c r="T1818" s="9">
        <v>4.6289999999999996</v>
      </c>
    </row>
    <row r="1819" spans="1:20" x14ac:dyDescent="0.35">
      <c r="A1819">
        <f t="shared" si="57"/>
        <v>1819</v>
      </c>
      <c r="B1819" s="3" t="s">
        <v>70</v>
      </c>
      <c r="C1819" s="3" t="s">
        <v>87</v>
      </c>
      <c r="D1819" s="3" t="s">
        <v>35</v>
      </c>
      <c r="E1819">
        <v>2027</v>
      </c>
      <c r="F1819" s="3" t="str">
        <f t="shared" si="56"/>
        <v>AFSpillALBENI2027</v>
      </c>
      <c r="G1819" s="9">
        <v>1.9179999999999999</v>
      </c>
      <c r="H1819" s="9">
        <v>0.84899999999999998</v>
      </c>
      <c r="I1819" s="9">
        <v>23.414000000000001</v>
      </c>
      <c r="J1819" s="9">
        <v>24.18</v>
      </c>
      <c r="K1819" s="9">
        <v>0.20300000000000001</v>
      </c>
      <c r="L1819" s="9">
        <v>23.402999999999999</v>
      </c>
      <c r="M1819" s="9">
        <v>39.743000000000002</v>
      </c>
      <c r="N1819" s="9">
        <v>59.682000000000002</v>
      </c>
      <c r="O1819" s="9">
        <v>85.203999999999994</v>
      </c>
      <c r="P1819" s="9">
        <v>89.567999999999998</v>
      </c>
      <c r="Q1819" s="9">
        <v>22.506</v>
      </c>
      <c r="R1819" s="9">
        <v>18.986999999999998</v>
      </c>
      <c r="S1819" s="9">
        <v>4.1159999999999997</v>
      </c>
      <c r="T1819" s="9">
        <v>6.9939999999999998</v>
      </c>
    </row>
    <row r="1820" spans="1:20" x14ac:dyDescent="0.35">
      <c r="A1820">
        <f t="shared" si="57"/>
        <v>1820</v>
      </c>
      <c r="B1820" s="3" t="s">
        <v>70</v>
      </c>
      <c r="C1820" s="3" t="s">
        <v>87</v>
      </c>
      <c r="D1820" s="3" t="s">
        <v>35</v>
      </c>
      <c r="E1820">
        <v>2028</v>
      </c>
      <c r="F1820" s="3" t="str">
        <f t="shared" si="56"/>
        <v>AFSpillALBENI2028</v>
      </c>
      <c r="G1820" s="9">
        <v>1.5549999999999999</v>
      </c>
      <c r="H1820" s="9">
        <v>0</v>
      </c>
      <c r="I1820" s="9">
        <v>0</v>
      </c>
      <c r="J1820" s="9">
        <v>0</v>
      </c>
      <c r="K1820" s="9">
        <v>12.785</v>
      </c>
      <c r="L1820" s="9">
        <v>17.814</v>
      </c>
      <c r="M1820" s="9">
        <v>26.504000000000001</v>
      </c>
      <c r="N1820" s="9">
        <v>37.116999999999997</v>
      </c>
      <c r="O1820" s="9">
        <v>56.12</v>
      </c>
      <c r="P1820" s="9">
        <v>35.868000000000002</v>
      </c>
      <c r="Q1820" s="9">
        <v>2.12</v>
      </c>
      <c r="R1820" s="9">
        <v>1.2529999999999999</v>
      </c>
      <c r="S1820" s="9">
        <v>0</v>
      </c>
      <c r="T1820" s="9">
        <v>3.9430000000000001</v>
      </c>
    </row>
    <row r="1821" spans="1:20" x14ac:dyDescent="0.35">
      <c r="A1821">
        <f t="shared" si="57"/>
        <v>1821</v>
      </c>
      <c r="B1821" s="3" t="s">
        <v>70</v>
      </c>
      <c r="C1821" s="3" t="s">
        <v>87</v>
      </c>
      <c r="D1821" s="3" t="s">
        <v>35</v>
      </c>
      <c r="E1821">
        <v>2029</v>
      </c>
      <c r="F1821" s="3" t="str">
        <f t="shared" si="56"/>
        <v>AFSpillALBENI2029</v>
      </c>
      <c r="G1821" s="9">
        <v>3.3380000000000001</v>
      </c>
      <c r="H1821" s="9">
        <v>0</v>
      </c>
      <c r="I1821" s="9">
        <v>0</v>
      </c>
      <c r="J1821" s="9">
        <v>0</v>
      </c>
      <c r="K1821" s="9">
        <v>16.574999999999999</v>
      </c>
      <c r="L1821" s="9">
        <v>21.838999999999999</v>
      </c>
      <c r="M1821" s="9">
        <v>47.393000000000001</v>
      </c>
      <c r="N1821" s="9">
        <v>66.486999999999995</v>
      </c>
      <c r="O1821" s="9">
        <v>81.975999999999999</v>
      </c>
      <c r="P1821" s="9">
        <v>99.203000000000003</v>
      </c>
      <c r="Q1821" s="9">
        <v>42.374000000000002</v>
      </c>
      <c r="R1821" s="9">
        <v>11.375</v>
      </c>
      <c r="S1821" s="9">
        <v>4.3440000000000003</v>
      </c>
      <c r="T1821" s="9">
        <v>7.1180000000000003</v>
      </c>
    </row>
    <row r="1822" spans="1:20" x14ac:dyDescent="0.35">
      <c r="A1822">
        <f t="shared" si="57"/>
        <v>1822</v>
      </c>
      <c r="B1822" s="3" t="s">
        <v>70</v>
      </c>
      <c r="C1822" s="3" t="s">
        <v>87</v>
      </c>
      <c r="D1822" s="3" t="s">
        <v>36</v>
      </c>
      <c r="E1822">
        <v>2020</v>
      </c>
      <c r="F1822" s="3" t="str">
        <f t="shared" si="56"/>
        <v>AFSpillBOX C2020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0.11600000000000001</v>
      </c>
      <c r="O1822" s="9">
        <v>30.385999999999999</v>
      </c>
      <c r="P1822" s="9">
        <v>25.24</v>
      </c>
      <c r="Q1822" s="9">
        <v>0</v>
      </c>
      <c r="R1822" s="9">
        <v>0</v>
      </c>
      <c r="S1822" s="9">
        <v>0</v>
      </c>
      <c r="T1822" s="9">
        <v>0</v>
      </c>
    </row>
    <row r="1823" spans="1:20" x14ac:dyDescent="0.35">
      <c r="A1823">
        <f t="shared" si="57"/>
        <v>1823</v>
      </c>
      <c r="B1823" s="3" t="s">
        <v>70</v>
      </c>
      <c r="C1823" s="3" t="s">
        <v>87</v>
      </c>
      <c r="D1823" s="3" t="s">
        <v>36</v>
      </c>
      <c r="E1823">
        <v>2021</v>
      </c>
      <c r="F1823" s="3" t="str">
        <f t="shared" si="56"/>
        <v>AFSpillBOX C2021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15.029</v>
      </c>
      <c r="O1823" s="9">
        <v>39.4</v>
      </c>
      <c r="P1823" s="9">
        <v>3.1709999999999998</v>
      </c>
      <c r="Q1823" s="9">
        <v>0</v>
      </c>
      <c r="R1823" s="9">
        <v>0</v>
      </c>
      <c r="S1823" s="9">
        <v>0</v>
      </c>
      <c r="T1823" s="9">
        <v>0</v>
      </c>
    </row>
    <row r="1824" spans="1:20" x14ac:dyDescent="0.35">
      <c r="A1824">
        <f t="shared" si="57"/>
        <v>1824</v>
      </c>
      <c r="B1824" s="3" t="s">
        <v>70</v>
      </c>
      <c r="C1824" s="3" t="s">
        <v>87</v>
      </c>
      <c r="D1824" s="3" t="s">
        <v>36</v>
      </c>
      <c r="E1824">
        <v>2022</v>
      </c>
      <c r="F1824" s="3" t="str">
        <f t="shared" si="56"/>
        <v>AFSpillBOX C2022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10.141999999999999</v>
      </c>
      <c r="O1824" s="9">
        <v>33.412999999999997</v>
      </c>
      <c r="P1824" s="9">
        <v>1.6739999999999999</v>
      </c>
      <c r="Q1824" s="9">
        <v>0</v>
      </c>
      <c r="R1824" s="9">
        <v>0</v>
      </c>
      <c r="S1824" s="9">
        <v>0</v>
      </c>
      <c r="T1824" s="9">
        <v>0</v>
      </c>
    </row>
    <row r="1825" spans="1:20" x14ac:dyDescent="0.35">
      <c r="A1825">
        <f t="shared" si="57"/>
        <v>1825</v>
      </c>
      <c r="B1825" s="3" t="s">
        <v>70</v>
      </c>
      <c r="C1825" s="3" t="s">
        <v>87</v>
      </c>
      <c r="D1825" s="3" t="s">
        <v>36</v>
      </c>
      <c r="E1825">
        <v>2023</v>
      </c>
      <c r="F1825" s="3" t="str">
        <f t="shared" si="56"/>
        <v>AFSpillBOX C2023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2.8180000000000001</v>
      </c>
      <c r="N1825" s="9">
        <v>15.587999999999999</v>
      </c>
      <c r="O1825" s="9">
        <v>29.495999999999999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</row>
    <row r="1826" spans="1:20" x14ac:dyDescent="0.35">
      <c r="A1826">
        <f t="shared" si="57"/>
        <v>1826</v>
      </c>
      <c r="B1826" s="3" t="s">
        <v>70</v>
      </c>
      <c r="C1826" s="3" t="s">
        <v>87</v>
      </c>
      <c r="D1826" s="3" t="s">
        <v>36</v>
      </c>
      <c r="E1826">
        <v>2024</v>
      </c>
      <c r="F1826" s="3" t="str">
        <f t="shared" si="56"/>
        <v>AFSpillBOX C2024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8.91</v>
      </c>
      <c r="N1826" s="9">
        <v>17.22</v>
      </c>
      <c r="O1826" s="9">
        <v>13.311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</row>
    <row r="1827" spans="1:20" x14ac:dyDescent="0.35">
      <c r="A1827">
        <f t="shared" si="57"/>
        <v>1827</v>
      </c>
      <c r="B1827" s="3" t="s">
        <v>70</v>
      </c>
      <c r="C1827" s="3" t="s">
        <v>87</v>
      </c>
      <c r="D1827" s="3" t="s">
        <v>36</v>
      </c>
      <c r="E1827">
        <v>2025</v>
      </c>
      <c r="F1827" s="3" t="str">
        <f t="shared" si="56"/>
        <v>AFSpillBOX C2025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24.474</v>
      </c>
      <c r="P1827" s="9">
        <v>3.2050000000000001</v>
      </c>
      <c r="Q1827" s="9">
        <v>0</v>
      </c>
      <c r="R1827" s="9">
        <v>0</v>
      </c>
      <c r="S1827" s="9">
        <v>0</v>
      </c>
      <c r="T1827" s="9">
        <v>0</v>
      </c>
    </row>
    <row r="1828" spans="1:20" x14ac:dyDescent="0.35">
      <c r="A1828">
        <f t="shared" si="57"/>
        <v>1828</v>
      </c>
      <c r="B1828" s="3" t="s">
        <v>70</v>
      </c>
      <c r="C1828" s="3" t="s">
        <v>87</v>
      </c>
      <c r="D1828" s="3" t="s">
        <v>36</v>
      </c>
      <c r="E1828">
        <v>2026</v>
      </c>
      <c r="F1828" s="3" t="str">
        <f t="shared" si="56"/>
        <v>AFSpillBOX C2026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3.468</v>
      </c>
      <c r="M1828" s="9">
        <v>24.501000000000001</v>
      </c>
      <c r="N1828" s="9">
        <v>44.98</v>
      </c>
      <c r="O1828" s="9">
        <v>58.886000000000003</v>
      </c>
      <c r="P1828" s="9">
        <v>24.428000000000001</v>
      </c>
      <c r="Q1828" s="9">
        <v>0</v>
      </c>
      <c r="R1828" s="9">
        <v>0</v>
      </c>
      <c r="S1828" s="9">
        <v>0</v>
      </c>
      <c r="T1828" s="9">
        <v>0</v>
      </c>
    </row>
    <row r="1829" spans="1:20" x14ac:dyDescent="0.35">
      <c r="A1829">
        <f t="shared" si="57"/>
        <v>1829</v>
      </c>
      <c r="B1829" s="3" t="s">
        <v>70</v>
      </c>
      <c r="C1829" s="3" t="s">
        <v>87</v>
      </c>
      <c r="D1829" s="3" t="s">
        <v>36</v>
      </c>
      <c r="E1829">
        <v>2027</v>
      </c>
      <c r="F1829" s="3" t="str">
        <f t="shared" si="56"/>
        <v>AFSpillBOX C2027</v>
      </c>
      <c r="G1829" s="9">
        <v>0</v>
      </c>
      <c r="H1829" s="9">
        <v>0</v>
      </c>
      <c r="I1829" s="9">
        <v>4.1130000000000004</v>
      </c>
      <c r="J1829" s="9">
        <v>5.7060000000000004</v>
      </c>
      <c r="K1829" s="9">
        <v>0</v>
      </c>
      <c r="L1829" s="9">
        <v>4.016</v>
      </c>
      <c r="M1829" s="9">
        <v>23.713000000000001</v>
      </c>
      <c r="N1829" s="9">
        <v>42.898000000000003</v>
      </c>
      <c r="O1829" s="9">
        <v>74.138999999999996</v>
      </c>
      <c r="P1829" s="9">
        <v>75.688999999999993</v>
      </c>
      <c r="Q1829" s="9">
        <v>13.507999999999999</v>
      </c>
      <c r="R1829" s="9">
        <v>3.4350000000000001</v>
      </c>
      <c r="S1829" s="9">
        <v>0</v>
      </c>
      <c r="T1829" s="9">
        <v>0</v>
      </c>
    </row>
    <row r="1830" spans="1:20" x14ac:dyDescent="0.35">
      <c r="A1830">
        <f t="shared" si="57"/>
        <v>1830</v>
      </c>
      <c r="B1830" s="3" t="s">
        <v>70</v>
      </c>
      <c r="C1830" s="3" t="s">
        <v>87</v>
      </c>
      <c r="D1830" s="3" t="s">
        <v>36</v>
      </c>
      <c r="E1830">
        <v>2028</v>
      </c>
      <c r="F1830" s="3" t="str">
        <f t="shared" si="56"/>
        <v>AFSpillBOX C2028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8.1560000000000006</v>
      </c>
      <c r="N1830" s="9">
        <v>18.225999999999999</v>
      </c>
      <c r="O1830" s="9">
        <v>41.073999999999998</v>
      </c>
      <c r="P1830" s="9">
        <v>25.768000000000001</v>
      </c>
      <c r="Q1830" s="9">
        <v>0</v>
      </c>
      <c r="R1830" s="9">
        <v>0</v>
      </c>
      <c r="S1830" s="9">
        <v>0</v>
      </c>
      <c r="T1830" s="9">
        <v>0</v>
      </c>
    </row>
    <row r="1831" spans="1:20" x14ac:dyDescent="0.35">
      <c r="A1831">
        <f t="shared" si="57"/>
        <v>1831</v>
      </c>
      <c r="B1831" s="3" t="s">
        <v>70</v>
      </c>
      <c r="C1831" s="3" t="s">
        <v>87</v>
      </c>
      <c r="D1831" s="3" t="s">
        <v>36</v>
      </c>
      <c r="E1831">
        <v>2029</v>
      </c>
      <c r="F1831" s="3" t="str">
        <f t="shared" si="56"/>
        <v>AFSpillBOX C2029</v>
      </c>
      <c r="G1831" s="9">
        <v>0.42199999999999999</v>
      </c>
      <c r="H1831" s="9">
        <v>0</v>
      </c>
      <c r="I1831" s="9">
        <v>0</v>
      </c>
      <c r="J1831" s="9">
        <v>0</v>
      </c>
      <c r="K1831" s="9">
        <v>0</v>
      </c>
      <c r="L1831" s="9">
        <v>2.1160000000000001</v>
      </c>
      <c r="M1831" s="9">
        <v>32.018999999999998</v>
      </c>
      <c r="N1831" s="9">
        <v>54.783000000000001</v>
      </c>
      <c r="O1831" s="9">
        <v>71.736999999999995</v>
      </c>
      <c r="P1831" s="9">
        <v>81.539000000000001</v>
      </c>
      <c r="Q1831" s="9">
        <v>32.927999999999997</v>
      </c>
      <c r="R1831" s="9">
        <v>0</v>
      </c>
      <c r="S1831" s="9">
        <v>0</v>
      </c>
      <c r="T1831" s="9">
        <v>0</v>
      </c>
    </row>
    <row r="1832" spans="1:20" x14ac:dyDescent="0.35">
      <c r="A1832">
        <f t="shared" si="57"/>
        <v>1832</v>
      </c>
      <c r="B1832" s="3" t="s">
        <v>70</v>
      </c>
      <c r="C1832" s="3" t="s">
        <v>87</v>
      </c>
      <c r="D1832" s="3" t="s">
        <v>37</v>
      </c>
      <c r="E1832">
        <v>2020</v>
      </c>
      <c r="F1832" s="3" t="str">
        <f t="shared" si="56"/>
        <v>AFSpillBOUND2020</v>
      </c>
      <c r="G1832" s="9">
        <v>0.61599999999999999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6.84</v>
      </c>
      <c r="P1832" s="9">
        <v>9.5419999999999998</v>
      </c>
      <c r="Q1832" s="9">
        <v>0</v>
      </c>
      <c r="R1832" s="9">
        <v>0</v>
      </c>
      <c r="S1832" s="9">
        <v>0</v>
      </c>
      <c r="T1832" s="9">
        <v>0</v>
      </c>
    </row>
    <row r="1833" spans="1:20" x14ac:dyDescent="0.35">
      <c r="A1833">
        <f t="shared" si="57"/>
        <v>1833</v>
      </c>
      <c r="B1833" s="3" t="s">
        <v>70</v>
      </c>
      <c r="C1833" s="3" t="s">
        <v>87</v>
      </c>
      <c r="D1833" s="3" t="s">
        <v>37</v>
      </c>
      <c r="E1833">
        <v>2021</v>
      </c>
      <c r="F1833" s="3" t="str">
        <f t="shared" si="56"/>
        <v>AFSpillBOUND2021</v>
      </c>
      <c r="G1833" s="9">
        <v>0.68200000000000005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1.502</v>
      </c>
      <c r="O1833" s="9">
        <v>16.513999999999999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</row>
    <row r="1834" spans="1:20" x14ac:dyDescent="0.35">
      <c r="A1834">
        <f t="shared" si="57"/>
        <v>1834</v>
      </c>
      <c r="B1834" s="3" t="s">
        <v>70</v>
      </c>
      <c r="C1834" s="3" t="s">
        <v>87</v>
      </c>
      <c r="D1834" s="3" t="s">
        <v>37</v>
      </c>
      <c r="E1834">
        <v>2022</v>
      </c>
      <c r="F1834" s="3" t="str">
        <f t="shared" si="56"/>
        <v>AFSpillBOUND2022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10.297000000000001</v>
      </c>
      <c r="P1834" s="9">
        <v>0</v>
      </c>
      <c r="Q1834" s="9">
        <v>0</v>
      </c>
      <c r="R1834" s="9">
        <v>0</v>
      </c>
      <c r="S1834" s="9">
        <v>0</v>
      </c>
      <c r="T1834" s="9">
        <v>0</v>
      </c>
    </row>
    <row r="1835" spans="1:20" x14ac:dyDescent="0.35">
      <c r="A1835">
        <f t="shared" si="57"/>
        <v>1835</v>
      </c>
      <c r="B1835" s="3" t="s">
        <v>70</v>
      </c>
      <c r="C1835" s="3" t="s">
        <v>87</v>
      </c>
      <c r="D1835" s="3" t="s">
        <v>37</v>
      </c>
      <c r="E1835">
        <v>2023</v>
      </c>
      <c r="F1835" s="3" t="str">
        <f t="shared" si="56"/>
        <v>AFSpillBOUND2023</v>
      </c>
      <c r="G1835" s="9">
        <v>0</v>
      </c>
      <c r="H1835" s="9">
        <v>0</v>
      </c>
      <c r="I1835" s="9">
        <v>0</v>
      </c>
      <c r="J1835" s="9">
        <v>0</v>
      </c>
      <c r="K1835" s="9">
        <v>0</v>
      </c>
      <c r="L1835" s="9">
        <v>0</v>
      </c>
      <c r="M1835" s="9">
        <v>0</v>
      </c>
      <c r="N1835" s="9">
        <v>2.4409999999999998</v>
      </c>
      <c r="O1835" s="9">
        <v>6.63</v>
      </c>
      <c r="P1835" s="9">
        <v>0</v>
      </c>
      <c r="Q1835" s="9">
        <v>0</v>
      </c>
      <c r="R1835" s="9">
        <v>0</v>
      </c>
      <c r="S1835" s="9">
        <v>0</v>
      </c>
      <c r="T1835" s="9">
        <v>0</v>
      </c>
    </row>
    <row r="1836" spans="1:20" x14ac:dyDescent="0.35">
      <c r="A1836">
        <f t="shared" si="57"/>
        <v>1836</v>
      </c>
      <c r="B1836" s="3" t="s">
        <v>70</v>
      </c>
      <c r="C1836" s="3" t="s">
        <v>87</v>
      </c>
      <c r="D1836" s="3" t="s">
        <v>37</v>
      </c>
      <c r="E1836">
        <v>2024</v>
      </c>
      <c r="F1836" s="3" t="str">
        <f t="shared" si="56"/>
        <v>AFSpillBOUND2024</v>
      </c>
      <c r="G1836" s="9">
        <v>0</v>
      </c>
      <c r="H1836" s="9">
        <v>0</v>
      </c>
      <c r="I1836" s="9">
        <v>0</v>
      </c>
      <c r="J1836" s="9">
        <v>0</v>
      </c>
      <c r="K1836" s="9">
        <v>0</v>
      </c>
      <c r="L1836" s="9">
        <v>0</v>
      </c>
      <c r="M1836" s="9">
        <v>0</v>
      </c>
      <c r="N1836" s="9">
        <v>3.8580000000000001</v>
      </c>
      <c r="O1836" s="9">
        <v>0</v>
      </c>
      <c r="P1836" s="9">
        <v>0</v>
      </c>
      <c r="Q1836" s="9">
        <v>0</v>
      </c>
      <c r="R1836" s="9">
        <v>0</v>
      </c>
      <c r="S1836" s="9">
        <v>0</v>
      </c>
      <c r="T1836" s="9">
        <v>0</v>
      </c>
    </row>
    <row r="1837" spans="1:20" x14ac:dyDescent="0.35">
      <c r="A1837">
        <f t="shared" si="57"/>
        <v>1837</v>
      </c>
      <c r="B1837" s="3" t="s">
        <v>70</v>
      </c>
      <c r="C1837" s="3" t="s">
        <v>87</v>
      </c>
      <c r="D1837" s="3" t="s">
        <v>37</v>
      </c>
      <c r="E1837">
        <v>2025</v>
      </c>
      <c r="F1837" s="3" t="str">
        <f t="shared" si="56"/>
        <v>AFSpillBOUND2025</v>
      </c>
      <c r="G1837" s="9">
        <v>0</v>
      </c>
      <c r="H1837" s="9">
        <v>0</v>
      </c>
      <c r="I1837" s="9">
        <v>0</v>
      </c>
      <c r="J1837" s="9">
        <v>0</v>
      </c>
      <c r="K1837" s="9">
        <v>0</v>
      </c>
      <c r="L1837" s="9">
        <v>0</v>
      </c>
      <c r="M1837" s="9">
        <v>0</v>
      </c>
      <c r="N1837" s="9">
        <v>0</v>
      </c>
      <c r="O1837" s="9">
        <v>0.73</v>
      </c>
      <c r="P1837" s="9">
        <v>0</v>
      </c>
      <c r="Q1837" s="9">
        <v>0</v>
      </c>
      <c r="R1837" s="9">
        <v>0</v>
      </c>
      <c r="S1837" s="9">
        <v>0</v>
      </c>
      <c r="T1837" s="9">
        <v>0</v>
      </c>
    </row>
    <row r="1838" spans="1:20" x14ac:dyDescent="0.35">
      <c r="A1838">
        <f t="shared" si="57"/>
        <v>1838</v>
      </c>
      <c r="B1838" s="3" t="s">
        <v>70</v>
      </c>
      <c r="C1838" s="3" t="s">
        <v>87</v>
      </c>
      <c r="D1838" s="3" t="s">
        <v>37</v>
      </c>
      <c r="E1838">
        <v>2026</v>
      </c>
      <c r="F1838" s="3" t="str">
        <f t="shared" si="56"/>
        <v>AFSpillBOUND2026</v>
      </c>
      <c r="G1838" s="9">
        <v>0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14.132999999999999</v>
      </c>
      <c r="N1838" s="9">
        <v>32.220999999999997</v>
      </c>
      <c r="O1838" s="9">
        <v>36.146999999999998</v>
      </c>
      <c r="P1838" s="9">
        <v>8.1470000000000002</v>
      </c>
      <c r="Q1838" s="9">
        <v>0</v>
      </c>
      <c r="R1838" s="9">
        <v>0</v>
      </c>
      <c r="S1838" s="9">
        <v>0</v>
      </c>
      <c r="T1838" s="9">
        <v>0</v>
      </c>
    </row>
    <row r="1839" spans="1:20" x14ac:dyDescent="0.35">
      <c r="A1839">
        <f t="shared" si="57"/>
        <v>1839</v>
      </c>
      <c r="B1839" s="3" t="s">
        <v>70</v>
      </c>
      <c r="C1839" s="3" t="s">
        <v>87</v>
      </c>
      <c r="D1839" s="3" t="s">
        <v>37</v>
      </c>
      <c r="E1839">
        <v>2027</v>
      </c>
      <c r="F1839" s="3" t="str">
        <f t="shared" si="56"/>
        <v>AFSpillBOUND2027</v>
      </c>
      <c r="G1839" s="9">
        <v>0.32500000000000001</v>
      </c>
      <c r="H1839" s="9">
        <v>0</v>
      </c>
      <c r="I1839" s="9">
        <v>0</v>
      </c>
      <c r="J1839" s="9">
        <v>0</v>
      </c>
      <c r="K1839" s="9">
        <v>0</v>
      </c>
      <c r="L1839" s="9">
        <v>0</v>
      </c>
      <c r="M1839" s="9">
        <v>13.308</v>
      </c>
      <c r="N1839" s="9">
        <v>29.498000000000001</v>
      </c>
      <c r="O1839" s="9">
        <v>51.29</v>
      </c>
      <c r="P1839" s="9">
        <v>59.801000000000002</v>
      </c>
      <c r="Q1839" s="9">
        <v>3.9369999999999998</v>
      </c>
      <c r="R1839" s="9">
        <v>0</v>
      </c>
      <c r="S1839" s="9">
        <v>0</v>
      </c>
      <c r="T1839" s="9">
        <v>0</v>
      </c>
    </row>
    <row r="1840" spans="1:20" x14ac:dyDescent="0.35">
      <c r="A1840">
        <f t="shared" si="57"/>
        <v>1840</v>
      </c>
      <c r="B1840" s="3" t="s">
        <v>70</v>
      </c>
      <c r="C1840" s="3" t="s">
        <v>87</v>
      </c>
      <c r="D1840" s="3" t="s">
        <v>37</v>
      </c>
      <c r="E1840">
        <v>2028</v>
      </c>
      <c r="F1840" s="3" t="str">
        <f t="shared" si="56"/>
        <v>AFSpillBOUND2028</v>
      </c>
      <c r="G1840" s="9">
        <v>0</v>
      </c>
      <c r="H1840" s="9">
        <v>0</v>
      </c>
      <c r="I1840" s="9">
        <v>0</v>
      </c>
      <c r="J1840" s="9">
        <v>0</v>
      </c>
      <c r="K1840" s="9">
        <v>0</v>
      </c>
      <c r="L1840" s="9">
        <v>0</v>
      </c>
      <c r="M1840" s="9">
        <v>0</v>
      </c>
      <c r="N1840" s="9">
        <v>4.556</v>
      </c>
      <c r="O1840" s="9">
        <v>18.047999999999998</v>
      </c>
      <c r="P1840" s="9">
        <v>9.82</v>
      </c>
      <c r="Q1840" s="9">
        <v>0</v>
      </c>
      <c r="R1840" s="9">
        <v>0</v>
      </c>
      <c r="S1840" s="9">
        <v>0</v>
      </c>
      <c r="T1840" s="9">
        <v>0</v>
      </c>
    </row>
    <row r="1841" spans="1:20" x14ac:dyDescent="0.35">
      <c r="A1841">
        <f t="shared" si="57"/>
        <v>1841</v>
      </c>
      <c r="B1841" s="3" t="s">
        <v>70</v>
      </c>
      <c r="C1841" s="3" t="s">
        <v>87</v>
      </c>
      <c r="D1841" s="3" t="s">
        <v>37</v>
      </c>
      <c r="E1841">
        <v>2029</v>
      </c>
      <c r="F1841" s="3" t="str">
        <f t="shared" si="56"/>
        <v>AFSpillBOUND2029</v>
      </c>
      <c r="G1841" s="9">
        <v>1.633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22.303000000000001</v>
      </c>
      <c r="N1841" s="9">
        <v>43.19</v>
      </c>
      <c r="O1841" s="9">
        <v>49.851999999999997</v>
      </c>
      <c r="P1841" s="9">
        <v>66.191999999999993</v>
      </c>
      <c r="Q1841" s="9">
        <v>23.709</v>
      </c>
      <c r="R1841" s="9">
        <v>0</v>
      </c>
      <c r="S1841" s="9">
        <v>0</v>
      </c>
      <c r="T1841" s="9">
        <v>0</v>
      </c>
    </row>
    <row r="1842" spans="1:20" x14ac:dyDescent="0.35">
      <c r="A1842">
        <f t="shared" si="57"/>
        <v>1842</v>
      </c>
      <c r="B1842" s="3" t="s">
        <v>70</v>
      </c>
      <c r="C1842" s="3" t="s">
        <v>87</v>
      </c>
      <c r="D1842" s="3" t="s">
        <v>38</v>
      </c>
      <c r="E1842">
        <v>2020</v>
      </c>
      <c r="F1842" s="3" t="str">
        <f t="shared" si="56"/>
        <v>AFSpill7-MILE2020</v>
      </c>
      <c r="G1842" s="9">
        <v>0</v>
      </c>
      <c r="H1842" s="9"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10.585000000000001</v>
      </c>
      <c r="P1842" s="9">
        <v>3.1949999999999998</v>
      </c>
      <c r="Q1842" s="9">
        <v>0</v>
      </c>
      <c r="R1842" s="9">
        <v>0</v>
      </c>
      <c r="S1842" s="9">
        <v>0</v>
      </c>
      <c r="T1842" s="9">
        <v>0</v>
      </c>
    </row>
    <row r="1843" spans="1:20" x14ac:dyDescent="0.35">
      <c r="A1843">
        <f t="shared" si="57"/>
        <v>1843</v>
      </c>
      <c r="B1843" s="3" t="s">
        <v>70</v>
      </c>
      <c r="C1843" s="3" t="s">
        <v>87</v>
      </c>
      <c r="D1843" s="3" t="s">
        <v>38</v>
      </c>
      <c r="E1843">
        <v>2021</v>
      </c>
      <c r="F1843" s="3" t="str">
        <f t="shared" si="56"/>
        <v>AFSpill7-MILE2021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19.059000000000001</v>
      </c>
      <c r="P1843" s="9">
        <v>0</v>
      </c>
      <c r="Q1843" s="9">
        <v>0</v>
      </c>
      <c r="R1843" s="9">
        <v>0</v>
      </c>
      <c r="S1843" s="9">
        <v>0</v>
      </c>
      <c r="T1843" s="9">
        <v>0</v>
      </c>
    </row>
    <row r="1844" spans="1:20" x14ac:dyDescent="0.35">
      <c r="A1844">
        <f t="shared" si="57"/>
        <v>1844</v>
      </c>
      <c r="B1844" s="3" t="s">
        <v>70</v>
      </c>
      <c r="C1844" s="3" t="s">
        <v>87</v>
      </c>
      <c r="D1844" s="3" t="s">
        <v>38</v>
      </c>
      <c r="E1844">
        <v>2022</v>
      </c>
      <c r="F1844" s="3" t="str">
        <f t="shared" si="56"/>
        <v>AFSpill7-MILE2022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13.768000000000001</v>
      </c>
      <c r="P1844" s="9">
        <v>0</v>
      </c>
      <c r="Q1844" s="9">
        <v>0</v>
      </c>
      <c r="R1844" s="9">
        <v>0</v>
      </c>
      <c r="S1844" s="9">
        <v>0</v>
      </c>
      <c r="T1844" s="9">
        <v>0</v>
      </c>
    </row>
    <row r="1845" spans="1:20" x14ac:dyDescent="0.35">
      <c r="A1845">
        <f t="shared" si="57"/>
        <v>1845</v>
      </c>
      <c r="B1845" s="3" t="s">
        <v>70</v>
      </c>
      <c r="C1845" s="3" t="s">
        <v>87</v>
      </c>
      <c r="D1845" s="3" t="s">
        <v>38</v>
      </c>
      <c r="E1845">
        <v>2023</v>
      </c>
      <c r="F1845" s="3" t="str">
        <f t="shared" si="56"/>
        <v>AFSpill7-MILE2023</v>
      </c>
      <c r="G1845" s="9">
        <v>0</v>
      </c>
      <c r="H1845" s="9">
        <v>0</v>
      </c>
      <c r="I1845" s="9">
        <v>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10.298</v>
      </c>
      <c r="P1845" s="9">
        <v>0</v>
      </c>
      <c r="Q1845" s="9">
        <v>0</v>
      </c>
      <c r="R1845" s="9">
        <v>0</v>
      </c>
      <c r="S1845" s="9">
        <v>0</v>
      </c>
      <c r="T1845" s="9">
        <v>0</v>
      </c>
    </row>
    <row r="1846" spans="1:20" x14ac:dyDescent="0.35">
      <c r="A1846">
        <f t="shared" si="57"/>
        <v>1846</v>
      </c>
      <c r="B1846" s="3" t="s">
        <v>70</v>
      </c>
      <c r="C1846" s="3" t="s">
        <v>87</v>
      </c>
      <c r="D1846" s="3" t="s">
        <v>38</v>
      </c>
      <c r="E1846">
        <v>2024</v>
      </c>
      <c r="F1846" s="3" t="str">
        <f t="shared" si="56"/>
        <v>AFSpill7-MILE2024</v>
      </c>
      <c r="G1846" s="9">
        <v>0</v>
      </c>
      <c r="H1846" s="9">
        <v>0</v>
      </c>
      <c r="I1846" s="9">
        <v>0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  <c r="S1846" s="9">
        <v>0</v>
      </c>
      <c r="T1846" s="9">
        <v>0</v>
      </c>
    </row>
    <row r="1847" spans="1:20" x14ac:dyDescent="0.35">
      <c r="A1847">
        <f t="shared" si="57"/>
        <v>1847</v>
      </c>
      <c r="B1847" s="3" t="s">
        <v>70</v>
      </c>
      <c r="C1847" s="3" t="s">
        <v>87</v>
      </c>
      <c r="D1847" s="3" t="s">
        <v>38</v>
      </c>
      <c r="E1847">
        <v>2025</v>
      </c>
      <c r="F1847" s="3" t="str">
        <f t="shared" si="56"/>
        <v>AFSpill7-MILE2025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1.5429999999999999</v>
      </c>
      <c r="P1847" s="9">
        <v>0</v>
      </c>
      <c r="Q1847" s="9">
        <v>0</v>
      </c>
      <c r="R1847" s="9">
        <v>0</v>
      </c>
      <c r="S1847" s="9">
        <v>0</v>
      </c>
      <c r="T1847" s="9">
        <v>0</v>
      </c>
    </row>
    <row r="1848" spans="1:20" x14ac:dyDescent="0.35">
      <c r="A1848">
        <f t="shared" si="57"/>
        <v>1848</v>
      </c>
      <c r="B1848" s="3" t="s">
        <v>70</v>
      </c>
      <c r="C1848" s="3" t="s">
        <v>87</v>
      </c>
      <c r="D1848" s="3" t="s">
        <v>38</v>
      </c>
      <c r="E1848">
        <v>2026</v>
      </c>
      <c r="F1848" s="3" t="str">
        <f t="shared" si="56"/>
        <v>AFSpill7-MILE2026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9">
        <v>0</v>
      </c>
      <c r="M1848" s="9">
        <v>4.0069999999999997</v>
      </c>
      <c r="N1848" s="9">
        <v>27.123000000000001</v>
      </c>
      <c r="O1848" s="9">
        <v>37.972000000000001</v>
      </c>
      <c r="P1848" s="9">
        <v>0.84399999999999997</v>
      </c>
      <c r="Q1848" s="9">
        <v>0</v>
      </c>
      <c r="R1848" s="9">
        <v>0</v>
      </c>
      <c r="S1848" s="9">
        <v>0</v>
      </c>
      <c r="T1848" s="9">
        <v>0</v>
      </c>
    </row>
    <row r="1849" spans="1:20" x14ac:dyDescent="0.35">
      <c r="A1849">
        <f t="shared" si="57"/>
        <v>1849</v>
      </c>
      <c r="B1849" s="3" t="s">
        <v>70</v>
      </c>
      <c r="C1849" s="3" t="s">
        <v>87</v>
      </c>
      <c r="D1849" s="3" t="s">
        <v>38</v>
      </c>
      <c r="E1849">
        <v>2027</v>
      </c>
      <c r="F1849" s="3" t="str">
        <f t="shared" si="56"/>
        <v>AFSpill7-MILE2027</v>
      </c>
      <c r="G1849" s="9">
        <v>0</v>
      </c>
      <c r="H1849" s="9">
        <v>0</v>
      </c>
      <c r="I1849" s="9">
        <v>0</v>
      </c>
      <c r="J1849" s="9">
        <v>0</v>
      </c>
      <c r="K1849" s="9">
        <v>0</v>
      </c>
      <c r="L1849" s="9">
        <v>0</v>
      </c>
      <c r="M1849" s="9">
        <v>3.1030000000000002</v>
      </c>
      <c r="N1849" s="9">
        <v>24.661999999999999</v>
      </c>
      <c r="O1849" s="9">
        <v>53.881</v>
      </c>
      <c r="P1849" s="9">
        <v>53.567999999999998</v>
      </c>
      <c r="Q1849" s="9">
        <v>0</v>
      </c>
      <c r="R1849" s="9">
        <v>0</v>
      </c>
      <c r="S1849" s="9">
        <v>0</v>
      </c>
      <c r="T1849" s="9">
        <v>0</v>
      </c>
    </row>
    <row r="1850" spans="1:20" x14ac:dyDescent="0.35">
      <c r="A1850">
        <f t="shared" si="57"/>
        <v>1850</v>
      </c>
      <c r="B1850" s="3" t="s">
        <v>70</v>
      </c>
      <c r="C1850" s="3" t="s">
        <v>87</v>
      </c>
      <c r="D1850" s="3" t="s">
        <v>38</v>
      </c>
      <c r="E1850">
        <v>2028</v>
      </c>
      <c r="F1850" s="3" t="str">
        <f t="shared" si="56"/>
        <v>AFSpill7-MILE2028</v>
      </c>
      <c r="G1850" s="9">
        <v>0</v>
      </c>
      <c r="H1850" s="9">
        <v>0</v>
      </c>
      <c r="I1850" s="9">
        <v>0</v>
      </c>
      <c r="J1850" s="9">
        <v>0</v>
      </c>
      <c r="K1850" s="9">
        <v>0</v>
      </c>
      <c r="L1850" s="9">
        <v>0</v>
      </c>
      <c r="M1850" s="9">
        <v>0</v>
      </c>
      <c r="N1850" s="9">
        <v>0</v>
      </c>
      <c r="O1850" s="9">
        <v>20.762</v>
      </c>
      <c r="P1850" s="9">
        <v>3.5720000000000001</v>
      </c>
      <c r="Q1850" s="9">
        <v>0</v>
      </c>
      <c r="R1850" s="9">
        <v>0</v>
      </c>
      <c r="S1850" s="9">
        <v>0</v>
      </c>
      <c r="T1850" s="9">
        <v>0</v>
      </c>
    </row>
    <row r="1851" spans="1:20" x14ac:dyDescent="0.35">
      <c r="A1851">
        <f t="shared" si="57"/>
        <v>1851</v>
      </c>
      <c r="B1851" s="3" t="s">
        <v>70</v>
      </c>
      <c r="C1851" s="3" t="s">
        <v>87</v>
      </c>
      <c r="D1851" s="3" t="s">
        <v>38</v>
      </c>
      <c r="E1851">
        <v>2029</v>
      </c>
      <c r="F1851" s="3" t="str">
        <f t="shared" si="56"/>
        <v>AFSpill7-MILE2029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9">
        <v>0</v>
      </c>
      <c r="M1851" s="9">
        <v>12.004</v>
      </c>
      <c r="N1851" s="9">
        <v>37.325000000000003</v>
      </c>
      <c r="O1851" s="9">
        <v>55.38</v>
      </c>
      <c r="P1851" s="9">
        <v>61.712000000000003</v>
      </c>
      <c r="Q1851" s="9">
        <v>9.5790000000000006</v>
      </c>
      <c r="R1851" s="9">
        <v>0</v>
      </c>
      <c r="S1851" s="9">
        <v>0</v>
      </c>
      <c r="T1851" s="9">
        <v>0</v>
      </c>
    </row>
    <row r="1852" spans="1:20" x14ac:dyDescent="0.35">
      <c r="A1852">
        <f t="shared" si="57"/>
        <v>1852</v>
      </c>
      <c r="B1852" s="3" t="s">
        <v>70</v>
      </c>
      <c r="C1852" s="3" t="s">
        <v>87</v>
      </c>
      <c r="D1852" s="3" t="s">
        <v>39</v>
      </c>
      <c r="E1852">
        <v>2020</v>
      </c>
      <c r="F1852" s="3" t="str">
        <f t="shared" si="56"/>
        <v>AFSpillWANETA2020</v>
      </c>
      <c r="G1852" s="9">
        <v>0</v>
      </c>
      <c r="H1852" s="9">
        <v>0</v>
      </c>
      <c r="I1852" s="9">
        <v>0</v>
      </c>
      <c r="J1852" s="9">
        <v>0</v>
      </c>
      <c r="K1852" s="9">
        <v>0</v>
      </c>
      <c r="L1852" s="9">
        <v>0</v>
      </c>
      <c r="M1852" s="9">
        <v>0</v>
      </c>
      <c r="N1852" s="9">
        <v>0</v>
      </c>
      <c r="O1852" s="9">
        <v>11.084</v>
      </c>
      <c r="P1852" s="9">
        <v>3.694</v>
      </c>
      <c r="Q1852" s="9">
        <v>0</v>
      </c>
      <c r="R1852" s="9">
        <v>0</v>
      </c>
      <c r="S1852" s="9">
        <v>0</v>
      </c>
      <c r="T1852" s="9">
        <v>0</v>
      </c>
    </row>
    <row r="1853" spans="1:20" x14ac:dyDescent="0.35">
      <c r="A1853">
        <f t="shared" si="57"/>
        <v>1853</v>
      </c>
      <c r="B1853" s="3" t="s">
        <v>70</v>
      </c>
      <c r="C1853" s="3" t="s">
        <v>87</v>
      </c>
      <c r="D1853" s="3" t="s">
        <v>39</v>
      </c>
      <c r="E1853">
        <v>2021</v>
      </c>
      <c r="F1853" s="3" t="str">
        <f t="shared" si="56"/>
        <v>AFSpillWANETA2021</v>
      </c>
      <c r="G1853" s="9">
        <v>0</v>
      </c>
      <c r="H1853" s="9">
        <v>0</v>
      </c>
      <c r="I1853" s="9">
        <v>0</v>
      </c>
      <c r="J1853" s="9">
        <v>0</v>
      </c>
      <c r="K1853" s="9">
        <v>0</v>
      </c>
      <c r="L1853" s="9">
        <v>0</v>
      </c>
      <c r="M1853" s="9">
        <v>0</v>
      </c>
      <c r="N1853" s="9">
        <v>0</v>
      </c>
      <c r="O1853" s="9">
        <v>19.558</v>
      </c>
      <c r="P1853" s="9">
        <v>0</v>
      </c>
      <c r="Q1853" s="9">
        <v>0</v>
      </c>
      <c r="R1853" s="9">
        <v>0</v>
      </c>
      <c r="S1853" s="9">
        <v>0</v>
      </c>
      <c r="T1853" s="9">
        <v>0</v>
      </c>
    </row>
    <row r="1854" spans="1:20" x14ac:dyDescent="0.35">
      <c r="A1854">
        <f t="shared" si="57"/>
        <v>1854</v>
      </c>
      <c r="B1854" s="3" t="s">
        <v>70</v>
      </c>
      <c r="C1854" s="3" t="s">
        <v>87</v>
      </c>
      <c r="D1854" s="3" t="s">
        <v>39</v>
      </c>
      <c r="E1854">
        <v>2022</v>
      </c>
      <c r="F1854" s="3" t="str">
        <f t="shared" si="56"/>
        <v>AFSpillWANETA2022</v>
      </c>
      <c r="G1854" s="9">
        <v>0</v>
      </c>
      <c r="H1854" s="9">
        <v>0</v>
      </c>
      <c r="I1854" s="9">
        <v>0</v>
      </c>
      <c r="J1854" s="9">
        <v>0</v>
      </c>
      <c r="K1854" s="9">
        <v>0</v>
      </c>
      <c r="L1854" s="9">
        <v>0</v>
      </c>
      <c r="M1854" s="9">
        <v>0</v>
      </c>
      <c r="N1854" s="9">
        <v>0</v>
      </c>
      <c r="O1854" s="9">
        <v>14.266999999999999</v>
      </c>
      <c r="P1854" s="9">
        <v>0</v>
      </c>
      <c r="Q1854" s="9">
        <v>0</v>
      </c>
      <c r="R1854" s="9">
        <v>0</v>
      </c>
      <c r="S1854" s="9">
        <v>0</v>
      </c>
      <c r="T1854" s="9">
        <v>0</v>
      </c>
    </row>
    <row r="1855" spans="1:20" x14ac:dyDescent="0.35">
      <c r="A1855">
        <f t="shared" si="57"/>
        <v>1855</v>
      </c>
      <c r="B1855" s="3" t="s">
        <v>70</v>
      </c>
      <c r="C1855" s="3" t="s">
        <v>87</v>
      </c>
      <c r="D1855" s="3" t="s">
        <v>39</v>
      </c>
      <c r="E1855">
        <v>2023</v>
      </c>
      <c r="F1855" s="3" t="str">
        <f t="shared" si="56"/>
        <v>AFSpillWANETA2023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10.797000000000001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</row>
    <row r="1856" spans="1:20" x14ac:dyDescent="0.35">
      <c r="A1856">
        <f t="shared" si="57"/>
        <v>1856</v>
      </c>
      <c r="B1856" s="3" t="s">
        <v>70</v>
      </c>
      <c r="C1856" s="3" t="s">
        <v>87</v>
      </c>
      <c r="D1856" s="3" t="s">
        <v>39</v>
      </c>
      <c r="E1856">
        <v>2024</v>
      </c>
      <c r="F1856" s="3" t="str">
        <f t="shared" si="56"/>
        <v>AFSpillWANETA2024</v>
      </c>
      <c r="G1856" s="9">
        <v>0</v>
      </c>
      <c r="H1856" s="9">
        <v>0</v>
      </c>
      <c r="I1856" s="9">
        <v>0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  <c r="Q1856" s="9">
        <v>0</v>
      </c>
      <c r="R1856" s="9">
        <v>0</v>
      </c>
      <c r="S1856" s="9">
        <v>0</v>
      </c>
      <c r="T1856" s="9">
        <v>0</v>
      </c>
    </row>
    <row r="1857" spans="1:20" x14ac:dyDescent="0.35">
      <c r="A1857">
        <f t="shared" si="57"/>
        <v>1857</v>
      </c>
      <c r="B1857" s="3" t="s">
        <v>70</v>
      </c>
      <c r="C1857" s="3" t="s">
        <v>87</v>
      </c>
      <c r="D1857" s="3" t="s">
        <v>39</v>
      </c>
      <c r="E1857">
        <v>2025</v>
      </c>
      <c r="F1857" s="3" t="str">
        <f t="shared" si="56"/>
        <v>AFSpillWANETA2025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2.0419999999999998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</row>
    <row r="1858" spans="1:20" x14ac:dyDescent="0.35">
      <c r="A1858">
        <f t="shared" si="57"/>
        <v>1858</v>
      </c>
      <c r="B1858" s="3" t="s">
        <v>70</v>
      </c>
      <c r="C1858" s="3" t="s">
        <v>87</v>
      </c>
      <c r="D1858" s="3" t="s">
        <v>39</v>
      </c>
      <c r="E1858">
        <v>2026</v>
      </c>
      <c r="F1858" s="3" t="str">
        <f t="shared" ref="F1858:F1921" si="58">_xlfn.CONCAT(B1858,C1858,D1858,E1858)</f>
        <v>AFSpillWANETA2026</v>
      </c>
      <c r="G1858" s="9">
        <v>0</v>
      </c>
      <c r="H1858" s="9">
        <v>0</v>
      </c>
      <c r="I1858" s="9">
        <v>0</v>
      </c>
      <c r="J1858" s="9">
        <v>0</v>
      </c>
      <c r="K1858" s="9">
        <v>0</v>
      </c>
      <c r="L1858" s="9">
        <v>0</v>
      </c>
      <c r="M1858" s="9">
        <v>4.5060000000000002</v>
      </c>
      <c r="N1858" s="9">
        <v>27.622</v>
      </c>
      <c r="O1858" s="9">
        <v>38.470999999999997</v>
      </c>
      <c r="P1858" s="9">
        <v>1.343</v>
      </c>
      <c r="Q1858" s="9">
        <v>0</v>
      </c>
      <c r="R1858" s="9">
        <v>0</v>
      </c>
      <c r="S1858" s="9">
        <v>0</v>
      </c>
      <c r="T1858" s="9">
        <v>0</v>
      </c>
    </row>
    <row r="1859" spans="1:20" x14ac:dyDescent="0.35">
      <c r="A1859">
        <f t="shared" ref="A1859:A1922" si="59">A1858+1</f>
        <v>1859</v>
      </c>
      <c r="B1859" s="3" t="s">
        <v>70</v>
      </c>
      <c r="C1859" s="3" t="s">
        <v>87</v>
      </c>
      <c r="D1859" s="3" t="s">
        <v>39</v>
      </c>
      <c r="E1859">
        <v>2027</v>
      </c>
      <c r="F1859" s="3" t="str">
        <f t="shared" si="58"/>
        <v>AFSpillWANETA2027</v>
      </c>
      <c r="G1859" s="9">
        <v>0</v>
      </c>
      <c r="H1859" s="9">
        <v>0</v>
      </c>
      <c r="I1859" s="9">
        <v>0</v>
      </c>
      <c r="J1859" s="9">
        <v>0</v>
      </c>
      <c r="K1859" s="9">
        <v>0</v>
      </c>
      <c r="L1859" s="9">
        <v>0</v>
      </c>
      <c r="M1859" s="9">
        <v>3.6019999999999999</v>
      </c>
      <c r="N1859" s="9">
        <v>25.161000000000001</v>
      </c>
      <c r="O1859" s="9">
        <v>54.38</v>
      </c>
      <c r="P1859" s="9">
        <v>54.067</v>
      </c>
      <c r="Q1859" s="9">
        <v>0</v>
      </c>
      <c r="R1859" s="9">
        <v>0</v>
      </c>
      <c r="S1859" s="9">
        <v>0</v>
      </c>
      <c r="T1859" s="9">
        <v>0</v>
      </c>
    </row>
    <row r="1860" spans="1:20" x14ac:dyDescent="0.35">
      <c r="A1860">
        <f t="shared" si="59"/>
        <v>1860</v>
      </c>
      <c r="B1860" s="3" t="s">
        <v>70</v>
      </c>
      <c r="C1860" s="3" t="s">
        <v>87</v>
      </c>
      <c r="D1860" s="3" t="s">
        <v>39</v>
      </c>
      <c r="E1860">
        <v>2028</v>
      </c>
      <c r="F1860" s="3" t="str">
        <f t="shared" si="58"/>
        <v>AFSpillWANETA2028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21.260999999999999</v>
      </c>
      <c r="P1860" s="9">
        <v>4.0709999999999997</v>
      </c>
      <c r="Q1860" s="9">
        <v>0</v>
      </c>
      <c r="R1860" s="9">
        <v>0</v>
      </c>
      <c r="S1860" s="9">
        <v>0</v>
      </c>
      <c r="T1860" s="9">
        <v>0</v>
      </c>
    </row>
    <row r="1861" spans="1:20" x14ac:dyDescent="0.35">
      <c r="A1861">
        <f t="shared" si="59"/>
        <v>1861</v>
      </c>
      <c r="B1861" s="3" t="s">
        <v>70</v>
      </c>
      <c r="C1861" s="3" t="s">
        <v>87</v>
      </c>
      <c r="D1861" s="3" t="s">
        <v>39</v>
      </c>
      <c r="E1861">
        <v>2029</v>
      </c>
      <c r="F1861" s="3" t="str">
        <f t="shared" si="58"/>
        <v>AFSpillWANETA2029</v>
      </c>
      <c r="G1861" s="9">
        <v>0</v>
      </c>
      <c r="H1861" s="9">
        <v>0</v>
      </c>
      <c r="I1861" s="9">
        <v>0</v>
      </c>
      <c r="J1861" s="9">
        <v>0</v>
      </c>
      <c r="K1861" s="9">
        <v>0</v>
      </c>
      <c r="L1861" s="9">
        <v>0</v>
      </c>
      <c r="M1861" s="9">
        <v>12.503</v>
      </c>
      <c r="N1861" s="9">
        <v>37.823999999999998</v>
      </c>
      <c r="O1861" s="9">
        <v>55.878999999999998</v>
      </c>
      <c r="P1861" s="9">
        <v>62.210999999999999</v>
      </c>
      <c r="Q1861" s="9">
        <v>10.077999999999999</v>
      </c>
      <c r="R1861" s="9">
        <v>0</v>
      </c>
      <c r="S1861" s="9">
        <v>0</v>
      </c>
      <c r="T1861" s="9">
        <v>0</v>
      </c>
    </row>
    <row r="1862" spans="1:20" x14ac:dyDescent="0.35">
      <c r="A1862">
        <f t="shared" si="59"/>
        <v>1862</v>
      </c>
      <c r="B1862" s="3" t="s">
        <v>70</v>
      </c>
      <c r="C1862" s="3" t="s">
        <v>87</v>
      </c>
      <c r="D1862" s="3" t="s">
        <v>40</v>
      </c>
      <c r="E1862">
        <v>2020</v>
      </c>
      <c r="F1862" s="3" t="str">
        <f t="shared" si="58"/>
        <v>AFSpillCDA LK2020</v>
      </c>
      <c r="G1862" s="9">
        <v>0</v>
      </c>
      <c r="H1862" s="9">
        <v>0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</row>
    <row r="1863" spans="1:20" x14ac:dyDescent="0.35">
      <c r="A1863">
        <f t="shared" si="59"/>
        <v>1863</v>
      </c>
      <c r="B1863" s="3" t="s">
        <v>70</v>
      </c>
      <c r="C1863" s="3" t="s">
        <v>87</v>
      </c>
      <c r="D1863" s="3" t="s">
        <v>40</v>
      </c>
      <c r="E1863">
        <v>2021</v>
      </c>
      <c r="F1863" s="3" t="str">
        <f t="shared" si="58"/>
        <v>AFSpillCDA LK2021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</row>
    <row r="1864" spans="1:20" x14ac:dyDescent="0.35">
      <c r="A1864">
        <f t="shared" si="59"/>
        <v>1864</v>
      </c>
      <c r="B1864" s="3" t="s">
        <v>70</v>
      </c>
      <c r="C1864" s="3" t="s">
        <v>87</v>
      </c>
      <c r="D1864" s="3" t="s">
        <v>40</v>
      </c>
      <c r="E1864">
        <v>2022</v>
      </c>
      <c r="F1864" s="3" t="str">
        <f t="shared" si="58"/>
        <v>AFSpillCDA LK2022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  <c r="T1864" s="9">
        <v>0</v>
      </c>
    </row>
    <row r="1865" spans="1:20" x14ac:dyDescent="0.35">
      <c r="A1865">
        <f t="shared" si="59"/>
        <v>1865</v>
      </c>
      <c r="B1865" s="3" t="s">
        <v>70</v>
      </c>
      <c r="C1865" s="3" t="s">
        <v>87</v>
      </c>
      <c r="D1865" s="3" t="s">
        <v>40</v>
      </c>
      <c r="E1865">
        <v>2023</v>
      </c>
      <c r="F1865" s="3" t="str">
        <f t="shared" si="58"/>
        <v>AFSpillCDA LK2023</v>
      </c>
      <c r="G1865" s="9">
        <v>0</v>
      </c>
      <c r="H1865" s="9">
        <v>0</v>
      </c>
      <c r="I1865" s="9">
        <v>0</v>
      </c>
      <c r="J1865" s="9">
        <v>0</v>
      </c>
      <c r="K1865" s="9">
        <v>0</v>
      </c>
      <c r="L1865" s="9">
        <v>0</v>
      </c>
      <c r="M1865" s="9">
        <v>0</v>
      </c>
      <c r="N1865" s="9">
        <v>0</v>
      </c>
      <c r="O1865" s="9">
        <v>0</v>
      </c>
      <c r="P1865" s="9">
        <v>0</v>
      </c>
      <c r="Q1865" s="9">
        <v>0</v>
      </c>
      <c r="R1865" s="9">
        <v>0</v>
      </c>
      <c r="S1865" s="9">
        <v>0</v>
      </c>
      <c r="T1865" s="9">
        <v>0</v>
      </c>
    </row>
    <row r="1866" spans="1:20" x14ac:dyDescent="0.35">
      <c r="A1866">
        <f t="shared" si="59"/>
        <v>1866</v>
      </c>
      <c r="B1866" s="3" t="s">
        <v>70</v>
      </c>
      <c r="C1866" s="3" t="s">
        <v>87</v>
      </c>
      <c r="D1866" s="3" t="s">
        <v>40</v>
      </c>
      <c r="E1866">
        <v>2024</v>
      </c>
      <c r="F1866" s="3" t="str">
        <f t="shared" si="58"/>
        <v>AFSpillCDA LK2024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</row>
    <row r="1867" spans="1:20" x14ac:dyDescent="0.35">
      <c r="A1867">
        <f t="shared" si="59"/>
        <v>1867</v>
      </c>
      <c r="B1867" s="3" t="s">
        <v>70</v>
      </c>
      <c r="C1867" s="3" t="s">
        <v>87</v>
      </c>
      <c r="D1867" s="3" t="s">
        <v>40</v>
      </c>
      <c r="E1867">
        <v>2025</v>
      </c>
      <c r="F1867" s="3" t="str">
        <f t="shared" si="58"/>
        <v>AFSpillCDA LK2025</v>
      </c>
      <c r="G1867" s="9">
        <v>0</v>
      </c>
      <c r="H1867" s="9">
        <v>0</v>
      </c>
      <c r="I1867" s="9">
        <v>0</v>
      </c>
      <c r="J1867" s="9">
        <v>0</v>
      </c>
      <c r="K1867" s="9">
        <v>0</v>
      </c>
      <c r="L1867" s="9">
        <v>0</v>
      </c>
      <c r="M1867" s="9">
        <v>0</v>
      </c>
      <c r="N1867" s="9">
        <v>0</v>
      </c>
      <c r="O1867" s="9">
        <v>0</v>
      </c>
      <c r="P1867" s="9">
        <v>0</v>
      </c>
      <c r="Q1867" s="9">
        <v>0</v>
      </c>
      <c r="R1867" s="9">
        <v>0</v>
      </c>
      <c r="S1867" s="9">
        <v>0</v>
      </c>
      <c r="T1867" s="9">
        <v>0</v>
      </c>
    </row>
    <row r="1868" spans="1:20" x14ac:dyDescent="0.35">
      <c r="A1868">
        <f t="shared" si="59"/>
        <v>1868</v>
      </c>
      <c r="B1868" s="3" t="s">
        <v>70</v>
      </c>
      <c r="C1868" s="3" t="s">
        <v>87</v>
      </c>
      <c r="D1868" s="3" t="s">
        <v>40</v>
      </c>
      <c r="E1868">
        <v>2026</v>
      </c>
      <c r="F1868" s="3" t="str">
        <f t="shared" si="58"/>
        <v>AFSpillCDA LK2026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  <c r="Q1868" s="9">
        <v>0</v>
      </c>
      <c r="R1868" s="9">
        <v>0</v>
      </c>
      <c r="S1868" s="9">
        <v>0</v>
      </c>
      <c r="T1868" s="9">
        <v>0</v>
      </c>
    </row>
    <row r="1869" spans="1:20" x14ac:dyDescent="0.35">
      <c r="A1869">
        <f t="shared" si="59"/>
        <v>1869</v>
      </c>
      <c r="B1869" s="3" t="s">
        <v>70</v>
      </c>
      <c r="C1869" s="3" t="s">
        <v>87</v>
      </c>
      <c r="D1869" s="3" t="s">
        <v>40</v>
      </c>
      <c r="E1869">
        <v>2027</v>
      </c>
      <c r="F1869" s="3" t="str">
        <f t="shared" si="58"/>
        <v>AFSpillCDA LK2027</v>
      </c>
      <c r="G1869" s="9">
        <v>0</v>
      </c>
      <c r="H1869" s="9">
        <v>0</v>
      </c>
      <c r="I1869" s="9">
        <v>0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  <c r="Q1869" s="9">
        <v>0</v>
      </c>
      <c r="R1869" s="9">
        <v>0</v>
      </c>
      <c r="S1869" s="9">
        <v>0</v>
      </c>
      <c r="T1869" s="9">
        <v>0</v>
      </c>
    </row>
    <row r="1870" spans="1:20" x14ac:dyDescent="0.35">
      <c r="A1870">
        <f t="shared" si="59"/>
        <v>1870</v>
      </c>
      <c r="B1870" s="3" t="s">
        <v>70</v>
      </c>
      <c r="C1870" s="3" t="s">
        <v>87</v>
      </c>
      <c r="D1870" s="3" t="s">
        <v>40</v>
      </c>
      <c r="E1870">
        <v>2028</v>
      </c>
      <c r="F1870" s="3" t="str">
        <f t="shared" si="58"/>
        <v>AFSpillCDA LK2028</v>
      </c>
      <c r="G1870" s="9">
        <v>0</v>
      </c>
      <c r="H1870" s="9">
        <v>0</v>
      </c>
      <c r="I1870" s="9">
        <v>0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  <c r="Q1870" s="9">
        <v>0</v>
      </c>
      <c r="R1870" s="9">
        <v>0</v>
      </c>
      <c r="S1870" s="9">
        <v>0</v>
      </c>
      <c r="T1870" s="9">
        <v>0</v>
      </c>
    </row>
    <row r="1871" spans="1:20" x14ac:dyDescent="0.35">
      <c r="A1871">
        <f t="shared" si="59"/>
        <v>1871</v>
      </c>
      <c r="B1871" s="3" t="s">
        <v>70</v>
      </c>
      <c r="C1871" s="3" t="s">
        <v>87</v>
      </c>
      <c r="D1871" s="3" t="s">
        <v>40</v>
      </c>
      <c r="E1871">
        <v>2029</v>
      </c>
      <c r="F1871" s="3" t="str">
        <f t="shared" si="58"/>
        <v>AFSpillCDA LK2029</v>
      </c>
      <c r="G1871" s="9">
        <v>0</v>
      </c>
      <c r="H1871" s="9">
        <v>0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</row>
    <row r="1872" spans="1:20" x14ac:dyDescent="0.35">
      <c r="A1872">
        <f t="shared" si="59"/>
        <v>1872</v>
      </c>
      <c r="B1872" s="3" t="s">
        <v>70</v>
      </c>
      <c r="C1872" s="3" t="s">
        <v>87</v>
      </c>
      <c r="D1872" s="3" t="s">
        <v>41</v>
      </c>
      <c r="E1872">
        <v>2020</v>
      </c>
      <c r="F1872" s="3" t="str">
        <f t="shared" si="58"/>
        <v>AFSpillPOST F2020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5.968</v>
      </c>
      <c r="M1872" s="9">
        <v>9.0410000000000004</v>
      </c>
      <c r="N1872" s="9">
        <v>9.6739999999999995</v>
      </c>
      <c r="O1872" s="9">
        <v>7.415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</row>
    <row r="1873" spans="1:20" x14ac:dyDescent="0.35">
      <c r="A1873">
        <f t="shared" si="59"/>
        <v>1873</v>
      </c>
      <c r="B1873" s="3" t="s">
        <v>70</v>
      </c>
      <c r="C1873" s="3" t="s">
        <v>87</v>
      </c>
      <c r="D1873" s="3" t="s">
        <v>41</v>
      </c>
      <c r="E1873">
        <v>2021</v>
      </c>
      <c r="F1873" s="3" t="str">
        <f t="shared" si="58"/>
        <v>AFSpillPOST F2021</v>
      </c>
      <c r="G1873" s="9">
        <v>0</v>
      </c>
      <c r="H1873" s="9">
        <v>0</v>
      </c>
      <c r="I1873" s="9">
        <v>0</v>
      </c>
      <c r="J1873" s="9">
        <v>0</v>
      </c>
      <c r="K1873" s="9">
        <v>0</v>
      </c>
      <c r="L1873" s="9">
        <v>3.92</v>
      </c>
      <c r="M1873" s="9">
        <v>4.8810000000000002</v>
      </c>
      <c r="N1873" s="9">
        <v>15.2</v>
      </c>
      <c r="O1873" s="9">
        <v>9.2850000000000001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</row>
    <row r="1874" spans="1:20" x14ac:dyDescent="0.35">
      <c r="A1874">
        <f t="shared" si="59"/>
        <v>1874</v>
      </c>
      <c r="B1874" s="3" t="s">
        <v>70</v>
      </c>
      <c r="C1874" s="3" t="s">
        <v>87</v>
      </c>
      <c r="D1874" s="3" t="s">
        <v>41</v>
      </c>
      <c r="E1874">
        <v>2022</v>
      </c>
      <c r="F1874" s="3" t="str">
        <f t="shared" si="58"/>
        <v>AFSpillPOST F2022</v>
      </c>
      <c r="G1874" s="9">
        <v>0</v>
      </c>
      <c r="H1874" s="9">
        <v>0</v>
      </c>
      <c r="I1874" s="9">
        <v>0</v>
      </c>
      <c r="J1874" s="9">
        <v>0</v>
      </c>
      <c r="K1874" s="9">
        <v>0</v>
      </c>
      <c r="L1874" s="9">
        <v>6.6070000000000002</v>
      </c>
      <c r="M1874" s="9">
        <v>5.29</v>
      </c>
      <c r="N1874" s="9">
        <v>5.0129999999999999</v>
      </c>
      <c r="O1874" s="9">
        <v>2.3330000000000002</v>
      </c>
      <c r="P1874" s="9">
        <v>0</v>
      </c>
      <c r="Q1874" s="9">
        <v>0</v>
      </c>
      <c r="R1874" s="9">
        <v>0</v>
      </c>
      <c r="S1874" s="9">
        <v>0</v>
      </c>
      <c r="T1874" s="9">
        <v>0</v>
      </c>
    </row>
    <row r="1875" spans="1:20" x14ac:dyDescent="0.35">
      <c r="A1875">
        <f t="shared" si="59"/>
        <v>1875</v>
      </c>
      <c r="B1875" s="3" t="s">
        <v>70</v>
      </c>
      <c r="C1875" s="3" t="s">
        <v>87</v>
      </c>
      <c r="D1875" s="3" t="s">
        <v>41</v>
      </c>
      <c r="E1875">
        <v>2023</v>
      </c>
      <c r="F1875" s="3" t="str">
        <f t="shared" si="58"/>
        <v>AFSpillPOST F2023</v>
      </c>
      <c r="G1875" s="9">
        <v>0</v>
      </c>
      <c r="H1875" s="9">
        <v>0</v>
      </c>
      <c r="I1875" s="9">
        <v>0</v>
      </c>
      <c r="J1875" s="9">
        <v>0</v>
      </c>
      <c r="K1875" s="9">
        <v>0.376</v>
      </c>
      <c r="L1875" s="9">
        <v>7.3849999999999998</v>
      </c>
      <c r="M1875" s="9">
        <v>9.3789999999999996</v>
      </c>
      <c r="N1875" s="9">
        <v>10.544</v>
      </c>
      <c r="O1875" s="9">
        <v>3.6040000000000001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</row>
    <row r="1876" spans="1:20" x14ac:dyDescent="0.35">
      <c r="A1876">
        <f t="shared" si="59"/>
        <v>1876</v>
      </c>
      <c r="B1876" s="3" t="s">
        <v>70</v>
      </c>
      <c r="C1876" s="3" t="s">
        <v>87</v>
      </c>
      <c r="D1876" s="3" t="s">
        <v>41</v>
      </c>
      <c r="E1876">
        <v>2024</v>
      </c>
      <c r="F1876" s="3" t="str">
        <f t="shared" si="58"/>
        <v>AFSpillPOST F2024</v>
      </c>
      <c r="G1876" s="9">
        <v>0</v>
      </c>
      <c r="H1876" s="9">
        <v>0</v>
      </c>
      <c r="I1876" s="9">
        <v>0</v>
      </c>
      <c r="J1876" s="9">
        <v>0</v>
      </c>
      <c r="K1876" s="9">
        <v>0</v>
      </c>
      <c r="L1876" s="9">
        <v>6.4669999999999996</v>
      </c>
      <c r="M1876" s="9">
        <v>6.5890000000000004</v>
      </c>
      <c r="N1876" s="9">
        <v>3.19</v>
      </c>
      <c r="O1876" s="9">
        <v>0</v>
      </c>
      <c r="P1876" s="9">
        <v>0</v>
      </c>
      <c r="Q1876" s="9">
        <v>0</v>
      </c>
      <c r="R1876" s="9">
        <v>0</v>
      </c>
      <c r="S1876" s="9">
        <v>0</v>
      </c>
      <c r="T1876" s="9">
        <v>0</v>
      </c>
    </row>
    <row r="1877" spans="1:20" x14ac:dyDescent="0.35">
      <c r="A1877">
        <f t="shared" si="59"/>
        <v>1877</v>
      </c>
      <c r="B1877" s="3" t="s">
        <v>70</v>
      </c>
      <c r="C1877" s="3" t="s">
        <v>87</v>
      </c>
      <c r="D1877" s="3" t="s">
        <v>41</v>
      </c>
      <c r="E1877">
        <v>2025</v>
      </c>
      <c r="F1877" s="3" t="str">
        <f t="shared" si="58"/>
        <v>AFSpillPOST F2025</v>
      </c>
      <c r="G1877" s="9">
        <v>0</v>
      </c>
      <c r="H1877" s="9">
        <v>0</v>
      </c>
      <c r="I1877" s="9">
        <v>0</v>
      </c>
      <c r="J1877" s="9">
        <v>0</v>
      </c>
      <c r="K1877" s="9">
        <v>0</v>
      </c>
      <c r="L1877" s="9">
        <v>0.221</v>
      </c>
      <c r="M1877" s="9">
        <v>8.6929999999999996</v>
      </c>
      <c r="N1877" s="9">
        <v>8.5139999999999993</v>
      </c>
      <c r="O1877" s="9">
        <v>5.1139999999999999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</row>
    <row r="1878" spans="1:20" x14ac:dyDescent="0.35">
      <c r="A1878">
        <f t="shared" si="59"/>
        <v>1878</v>
      </c>
      <c r="B1878" s="3" t="s">
        <v>70</v>
      </c>
      <c r="C1878" s="3" t="s">
        <v>87</v>
      </c>
      <c r="D1878" s="3" t="s">
        <v>41</v>
      </c>
      <c r="E1878">
        <v>2026</v>
      </c>
      <c r="F1878" s="3" t="str">
        <f t="shared" si="58"/>
        <v>AFSpillPOST F2026</v>
      </c>
      <c r="G1878" s="9">
        <v>0</v>
      </c>
      <c r="H1878" s="9">
        <v>0</v>
      </c>
      <c r="I1878" s="9">
        <v>0</v>
      </c>
      <c r="J1878" s="9">
        <v>8.1880000000000006</v>
      </c>
      <c r="K1878" s="9">
        <v>5.4859999999999998</v>
      </c>
      <c r="L1878" s="9">
        <v>13.641999999999999</v>
      </c>
      <c r="M1878" s="9">
        <v>18.077999999999999</v>
      </c>
      <c r="N1878" s="9">
        <v>14.276999999999999</v>
      </c>
      <c r="O1878" s="9">
        <v>3.14</v>
      </c>
      <c r="P1878" s="9">
        <v>0</v>
      </c>
      <c r="Q1878" s="9">
        <v>0</v>
      </c>
      <c r="R1878" s="9">
        <v>0</v>
      </c>
      <c r="S1878" s="9">
        <v>0</v>
      </c>
      <c r="T1878" s="9">
        <v>0</v>
      </c>
    </row>
    <row r="1879" spans="1:20" x14ac:dyDescent="0.35">
      <c r="A1879">
        <f t="shared" si="59"/>
        <v>1879</v>
      </c>
      <c r="B1879" s="3" t="s">
        <v>70</v>
      </c>
      <c r="C1879" s="3" t="s">
        <v>87</v>
      </c>
      <c r="D1879" s="3" t="s">
        <v>41</v>
      </c>
      <c r="E1879">
        <v>2027</v>
      </c>
      <c r="F1879" s="3" t="str">
        <f t="shared" si="58"/>
        <v>AFSpillPOST F2027</v>
      </c>
      <c r="G1879" s="9">
        <v>0</v>
      </c>
      <c r="H1879" s="9">
        <v>0</v>
      </c>
      <c r="I1879" s="9">
        <v>8.6560000000000006</v>
      </c>
      <c r="J1879" s="9">
        <v>9.1750000000000007</v>
      </c>
      <c r="K1879" s="9">
        <v>0</v>
      </c>
      <c r="L1879" s="9">
        <v>12.393000000000001</v>
      </c>
      <c r="M1879" s="9">
        <v>13.837</v>
      </c>
      <c r="N1879" s="9">
        <v>9.5980000000000008</v>
      </c>
      <c r="O1879" s="9">
        <v>5.5869999999999997</v>
      </c>
      <c r="P1879" s="9">
        <v>0</v>
      </c>
      <c r="Q1879" s="9">
        <v>0</v>
      </c>
      <c r="R1879" s="9">
        <v>0</v>
      </c>
      <c r="S1879" s="9">
        <v>0</v>
      </c>
      <c r="T1879" s="9">
        <v>0</v>
      </c>
    </row>
    <row r="1880" spans="1:20" x14ac:dyDescent="0.35">
      <c r="A1880">
        <f t="shared" si="59"/>
        <v>1880</v>
      </c>
      <c r="B1880" s="3" t="s">
        <v>70</v>
      </c>
      <c r="C1880" s="3" t="s">
        <v>87</v>
      </c>
      <c r="D1880" s="3" t="s">
        <v>41</v>
      </c>
      <c r="E1880">
        <v>2028</v>
      </c>
      <c r="F1880" s="3" t="str">
        <f t="shared" si="58"/>
        <v>AFSpillPOST F2028</v>
      </c>
      <c r="G1880" s="9">
        <v>0</v>
      </c>
      <c r="H1880" s="9">
        <v>0</v>
      </c>
      <c r="I1880" s="9">
        <v>0</v>
      </c>
      <c r="J1880" s="9">
        <v>0.66600000000000004</v>
      </c>
      <c r="K1880" s="9">
        <v>3.3170000000000002</v>
      </c>
      <c r="L1880" s="9">
        <v>8.875</v>
      </c>
      <c r="M1880" s="9">
        <v>9.1460000000000008</v>
      </c>
      <c r="N1880" s="9">
        <v>11.324999999999999</v>
      </c>
      <c r="O1880" s="9">
        <v>5.4560000000000004</v>
      </c>
      <c r="P1880" s="9">
        <v>0</v>
      </c>
      <c r="Q1880" s="9">
        <v>0</v>
      </c>
      <c r="R1880" s="9">
        <v>0</v>
      </c>
      <c r="S1880" s="9">
        <v>0</v>
      </c>
      <c r="T1880" s="9">
        <v>0</v>
      </c>
    </row>
    <row r="1881" spans="1:20" x14ac:dyDescent="0.35">
      <c r="A1881">
        <f t="shared" si="59"/>
        <v>1881</v>
      </c>
      <c r="B1881" s="3" t="s">
        <v>70</v>
      </c>
      <c r="C1881" s="3" t="s">
        <v>87</v>
      </c>
      <c r="D1881" s="3" t="s">
        <v>41</v>
      </c>
      <c r="E1881">
        <v>2029</v>
      </c>
      <c r="F1881" s="3" t="str">
        <f t="shared" si="58"/>
        <v>AFSpillPOST F2029</v>
      </c>
      <c r="G1881" s="9">
        <v>0</v>
      </c>
      <c r="H1881" s="9">
        <v>0</v>
      </c>
      <c r="I1881" s="9">
        <v>0</v>
      </c>
      <c r="J1881" s="9">
        <v>0</v>
      </c>
      <c r="K1881" s="9">
        <v>5.9859999999999998</v>
      </c>
      <c r="L1881" s="9">
        <v>13.377000000000001</v>
      </c>
      <c r="M1881" s="9">
        <v>20.265000000000001</v>
      </c>
      <c r="N1881" s="9">
        <v>29.071999999999999</v>
      </c>
      <c r="O1881" s="9">
        <v>23.343</v>
      </c>
      <c r="P1881" s="9">
        <v>8.8680000000000003</v>
      </c>
      <c r="Q1881" s="9">
        <v>0</v>
      </c>
      <c r="R1881" s="9">
        <v>0</v>
      </c>
      <c r="S1881" s="9">
        <v>0</v>
      </c>
      <c r="T1881" s="9">
        <v>0</v>
      </c>
    </row>
    <row r="1882" spans="1:20" x14ac:dyDescent="0.35">
      <c r="A1882">
        <f t="shared" si="59"/>
        <v>1882</v>
      </c>
      <c r="B1882" s="3" t="s">
        <v>70</v>
      </c>
      <c r="C1882" s="3" t="s">
        <v>87</v>
      </c>
      <c r="D1882" s="3" t="s">
        <v>42</v>
      </c>
      <c r="E1882">
        <v>2020</v>
      </c>
      <c r="F1882" s="3" t="str">
        <f t="shared" si="58"/>
        <v>AFSpillUP FLS2020</v>
      </c>
      <c r="G1882" s="9">
        <v>0.50600000000000001</v>
      </c>
      <c r="H1882" s="9">
        <v>1.8049999999999999</v>
      </c>
      <c r="I1882" s="9">
        <v>1.216</v>
      </c>
      <c r="J1882" s="9">
        <v>3.1E-2</v>
      </c>
      <c r="K1882" s="9">
        <v>2.5190000000000001</v>
      </c>
      <c r="L1882" s="9">
        <v>10.72</v>
      </c>
      <c r="M1882" s="9">
        <v>13.211</v>
      </c>
      <c r="N1882" s="9">
        <v>13.833</v>
      </c>
      <c r="O1882" s="9">
        <v>11.45</v>
      </c>
      <c r="P1882" s="9">
        <v>2.7930000000000001</v>
      </c>
      <c r="Q1882" s="9">
        <v>0</v>
      </c>
      <c r="R1882" s="9">
        <v>0</v>
      </c>
      <c r="S1882" s="9">
        <v>0</v>
      </c>
      <c r="T1882" s="9">
        <v>0</v>
      </c>
    </row>
    <row r="1883" spans="1:20" x14ac:dyDescent="0.35">
      <c r="A1883">
        <f t="shared" si="59"/>
        <v>1883</v>
      </c>
      <c r="B1883" s="3" t="s">
        <v>70</v>
      </c>
      <c r="C1883" s="3" t="s">
        <v>87</v>
      </c>
      <c r="D1883" s="3" t="s">
        <v>42</v>
      </c>
      <c r="E1883">
        <v>2021</v>
      </c>
      <c r="F1883" s="3" t="str">
        <f t="shared" si="58"/>
        <v>AFSpillUP FLS2021</v>
      </c>
      <c r="G1883" s="9">
        <v>0.85699999999999998</v>
      </c>
      <c r="H1883" s="9">
        <v>3.9060000000000001</v>
      </c>
      <c r="I1883" s="9">
        <v>3.4470000000000001</v>
      </c>
      <c r="J1883" s="9">
        <v>3.1440000000000001</v>
      </c>
      <c r="K1883" s="9">
        <v>0</v>
      </c>
      <c r="L1883" s="9">
        <v>8.4209999999999994</v>
      </c>
      <c r="M1883" s="9">
        <v>8.8109999999999999</v>
      </c>
      <c r="N1883" s="9">
        <v>19.122</v>
      </c>
      <c r="O1883" s="9">
        <v>13.635999999999999</v>
      </c>
      <c r="P1883" s="9">
        <v>1.883</v>
      </c>
      <c r="Q1883" s="9">
        <v>0</v>
      </c>
      <c r="R1883" s="9">
        <v>0</v>
      </c>
      <c r="S1883" s="9">
        <v>0</v>
      </c>
      <c r="T1883" s="9">
        <v>0</v>
      </c>
    </row>
    <row r="1884" spans="1:20" x14ac:dyDescent="0.35">
      <c r="A1884">
        <f t="shared" si="59"/>
        <v>1884</v>
      </c>
      <c r="B1884" s="3" t="s">
        <v>70</v>
      </c>
      <c r="C1884" s="3" t="s">
        <v>87</v>
      </c>
      <c r="D1884" s="3" t="s">
        <v>42</v>
      </c>
      <c r="E1884">
        <v>2022</v>
      </c>
      <c r="F1884" s="3" t="str">
        <f t="shared" si="58"/>
        <v>AFSpillUP FLS2022</v>
      </c>
      <c r="G1884" s="9">
        <v>0</v>
      </c>
      <c r="H1884" s="9">
        <v>0.41299999999999998</v>
      </c>
      <c r="I1884" s="9">
        <v>1.6439999999999999</v>
      </c>
      <c r="J1884" s="9">
        <v>3.5880000000000001</v>
      </c>
      <c r="K1884" s="9">
        <v>4.3019999999999996</v>
      </c>
      <c r="L1884" s="9">
        <v>10.887</v>
      </c>
      <c r="M1884" s="9">
        <v>9.452</v>
      </c>
      <c r="N1884" s="9">
        <v>9.0549999999999997</v>
      </c>
      <c r="O1884" s="9">
        <v>6.5659999999999998</v>
      </c>
      <c r="P1884" s="9">
        <v>0.86299999999999999</v>
      </c>
      <c r="Q1884" s="9">
        <v>0</v>
      </c>
      <c r="R1884" s="9">
        <v>0</v>
      </c>
      <c r="S1884" s="9">
        <v>0</v>
      </c>
      <c r="T1884" s="9">
        <v>0</v>
      </c>
    </row>
    <row r="1885" spans="1:20" x14ac:dyDescent="0.35">
      <c r="A1885">
        <f t="shared" si="59"/>
        <v>1885</v>
      </c>
      <c r="B1885" s="3" t="s">
        <v>70</v>
      </c>
      <c r="C1885" s="3" t="s">
        <v>87</v>
      </c>
      <c r="D1885" s="3" t="s">
        <v>42</v>
      </c>
      <c r="E1885">
        <v>2023</v>
      </c>
      <c r="F1885" s="3" t="str">
        <f t="shared" si="58"/>
        <v>AFSpillUP FLS2023</v>
      </c>
      <c r="G1885" s="9">
        <v>0</v>
      </c>
      <c r="H1885" s="9">
        <v>0</v>
      </c>
      <c r="I1885" s="9">
        <v>0</v>
      </c>
      <c r="J1885" s="9">
        <v>0.997</v>
      </c>
      <c r="K1885" s="9">
        <v>4.7649999999999997</v>
      </c>
      <c r="L1885" s="9">
        <v>11.439</v>
      </c>
      <c r="M1885" s="9">
        <v>13.877000000000001</v>
      </c>
      <c r="N1885" s="9">
        <v>14.394</v>
      </c>
      <c r="O1885" s="9">
        <v>8.0809999999999995</v>
      </c>
      <c r="P1885" s="9">
        <v>0.80500000000000005</v>
      </c>
      <c r="Q1885" s="9">
        <v>0</v>
      </c>
      <c r="R1885" s="9">
        <v>0</v>
      </c>
      <c r="S1885" s="9">
        <v>0</v>
      </c>
      <c r="T1885" s="9">
        <v>0</v>
      </c>
    </row>
    <row r="1886" spans="1:20" x14ac:dyDescent="0.35">
      <c r="A1886">
        <f t="shared" si="59"/>
        <v>1886</v>
      </c>
      <c r="B1886" s="3" t="s">
        <v>70</v>
      </c>
      <c r="C1886" s="3" t="s">
        <v>87</v>
      </c>
      <c r="D1886" s="3" t="s">
        <v>42</v>
      </c>
      <c r="E1886">
        <v>2024</v>
      </c>
      <c r="F1886" s="3" t="str">
        <f t="shared" si="58"/>
        <v>AFSpillUP FLS2024</v>
      </c>
      <c r="G1886" s="9">
        <v>0</v>
      </c>
      <c r="H1886" s="9">
        <v>0.66700000000000004</v>
      </c>
      <c r="I1886" s="9">
        <v>2.1309999999999998</v>
      </c>
      <c r="J1886" s="9">
        <v>4.0380000000000003</v>
      </c>
      <c r="K1886" s="9">
        <v>3.9849999999999999</v>
      </c>
      <c r="L1886" s="9">
        <v>10.515000000000001</v>
      </c>
      <c r="M1886" s="9">
        <v>10.757</v>
      </c>
      <c r="N1886" s="9">
        <v>7.31</v>
      </c>
      <c r="O1886" s="9">
        <v>2.7679999999999998</v>
      </c>
      <c r="P1886" s="9">
        <v>0</v>
      </c>
      <c r="Q1886" s="9">
        <v>0</v>
      </c>
      <c r="R1886" s="9">
        <v>0</v>
      </c>
      <c r="S1886" s="9">
        <v>0</v>
      </c>
      <c r="T1886" s="9">
        <v>0</v>
      </c>
    </row>
    <row r="1887" spans="1:20" x14ac:dyDescent="0.35">
      <c r="A1887">
        <f t="shared" si="59"/>
        <v>1887</v>
      </c>
      <c r="B1887" s="3" t="s">
        <v>70</v>
      </c>
      <c r="C1887" s="3" t="s">
        <v>87</v>
      </c>
      <c r="D1887" s="3" t="s">
        <v>42</v>
      </c>
      <c r="E1887">
        <v>2025</v>
      </c>
      <c r="F1887" s="3" t="str">
        <f t="shared" si="58"/>
        <v>AFSpillUP FLS2025</v>
      </c>
      <c r="G1887" s="9">
        <v>0</v>
      </c>
      <c r="H1887" s="9">
        <v>0</v>
      </c>
      <c r="I1887" s="9">
        <v>0</v>
      </c>
      <c r="J1887" s="9">
        <v>0</v>
      </c>
      <c r="K1887" s="9">
        <v>0</v>
      </c>
      <c r="L1887" s="9">
        <v>4.1749999999999998</v>
      </c>
      <c r="M1887" s="9">
        <v>12.523999999999999</v>
      </c>
      <c r="N1887" s="9">
        <v>11.994999999999999</v>
      </c>
      <c r="O1887" s="9">
        <v>8.952</v>
      </c>
      <c r="P1887" s="9">
        <v>1.522</v>
      </c>
      <c r="Q1887" s="9">
        <v>0</v>
      </c>
      <c r="R1887" s="9">
        <v>0</v>
      </c>
      <c r="S1887" s="9">
        <v>0</v>
      </c>
      <c r="T1887" s="9">
        <v>0</v>
      </c>
    </row>
    <row r="1888" spans="1:20" x14ac:dyDescent="0.35">
      <c r="A1888">
        <f t="shared" si="59"/>
        <v>1888</v>
      </c>
      <c r="B1888" s="3" t="s">
        <v>70</v>
      </c>
      <c r="C1888" s="3" t="s">
        <v>87</v>
      </c>
      <c r="D1888" s="3" t="s">
        <v>42</v>
      </c>
      <c r="E1888">
        <v>2026</v>
      </c>
      <c r="F1888" s="3" t="str">
        <f t="shared" si="58"/>
        <v>AFSpillUP FLS2026</v>
      </c>
      <c r="G1888" s="9">
        <v>0</v>
      </c>
      <c r="H1888" s="9">
        <v>1.246</v>
      </c>
      <c r="I1888" s="9">
        <v>0.73599999999999999</v>
      </c>
      <c r="J1888" s="9">
        <v>12.766999999999999</v>
      </c>
      <c r="K1888" s="9">
        <v>10.16</v>
      </c>
      <c r="L1888" s="9">
        <v>18.143000000000001</v>
      </c>
      <c r="M1888" s="9">
        <v>23.282</v>
      </c>
      <c r="N1888" s="9">
        <v>19.132000000000001</v>
      </c>
      <c r="O1888" s="9">
        <v>7.8</v>
      </c>
      <c r="P1888" s="9">
        <v>2.0840000000000001</v>
      </c>
      <c r="Q1888" s="9">
        <v>0</v>
      </c>
      <c r="R1888" s="9">
        <v>0</v>
      </c>
      <c r="S1888" s="9">
        <v>0</v>
      </c>
      <c r="T1888" s="9">
        <v>0</v>
      </c>
    </row>
    <row r="1889" spans="1:20" x14ac:dyDescent="0.35">
      <c r="A1889">
        <f t="shared" si="59"/>
        <v>1889</v>
      </c>
      <c r="B1889" s="3" t="s">
        <v>70</v>
      </c>
      <c r="C1889" s="3" t="s">
        <v>87</v>
      </c>
      <c r="D1889" s="3" t="s">
        <v>42</v>
      </c>
      <c r="E1889">
        <v>2027</v>
      </c>
      <c r="F1889" s="3" t="str">
        <f t="shared" si="58"/>
        <v>AFSpillUP FLS2027</v>
      </c>
      <c r="G1889" s="9">
        <v>0</v>
      </c>
      <c r="H1889" s="9">
        <v>3.5760000000000001</v>
      </c>
      <c r="I1889" s="9">
        <v>12.843</v>
      </c>
      <c r="J1889" s="9">
        <v>14.297000000000001</v>
      </c>
      <c r="K1889" s="9">
        <v>1.472</v>
      </c>
      <c r="L1889" s="9">
        <v>17.420999999999999</v>
      </c>
      <c r="M1889" s="9">
        <v>18.835000000000001</v>
      </c>
      <c r="N1889" s="9">
        <v>14.164999999999999</v>
      </c>
      <c r="O1889" s="9">
        <v>10.395</v>
      </c>
      <c r="P1889" s="9">
        <v>3.855</v>
      </c>
      <c r="Q1889" s="9">
        <v>0</v>
      </c>
      <c r="R1889" s="9">
        <v>0.66400000000000003</v>
      </c>
      <c r="S1889" s="9">
        <v>0</v>
      </c>
      <c r="T1889" s="9">
        <v>0</v>
      </c>
    </row>
    <row r="1890" spans="1:20" x14ac:dyDescent="0.35">
      <c r="A1890">
        <f t="shared" si="59"/>
        <v>1890</v>
      </c>
      <c r="B1890" s="3" t="s">
        <v>70</v>
      </c>
      <c r="C1890" s="3" t="s">
        <v>87</v>
      </c>
      <c r="D1890" s="3" t="s">
        <v>42</v>
      </c>
      <c r="E1890">
        <v>2028</v>
      </c>
      <c r="F1890" s="3" t="str">
        <f t="shared" si="58"/>
        <v>AFSpillUP FLS2028</v>
      </c>
      <c r="G1890" s="9">
        <v>0</v>
      </c>
      <c r="H1890" s="9">
        <v>8.6999999999999994E-2</v>
      </c>
      <c r="I1890" s="9">
        <v>3.7120000000000002</v>
      </c>
      <c r="J1890" s="9">
        <v>5.3739999999999997</v>
      </c>
      <c r="K1890" s="9">
        <v>8.0549999999999997</v>
      </c>
      <c r="L1890" s="9">
        <v>13.422000000000001</v>
      </c>
      <c r="M1890" s="9">
        <v>13.601000000000001</v>
      </c>
      <c r="N1890" s="9">
        <v>15.763</v>
      </c>
      <c r="O1890" s="9">
        <v>10.018000000000001</v>
      </c>
      <c r="P1890" s="9">
        <v>2.847</v>
      </c>
      <c r="Q1890" s="9">
        <v>0</v>
      </c>
      <c r="R1890" s="9">
        <v>0</v>
      </c>
      <c r="S1890" s="9">
        <v>0</v>
      </c>
      <c r="T1890" s="9">
        <v>0</v>
      </c>
    </row>
    <row r="1891" spans="1:20" x14ac:dyDescent="0.35">
      <c r="A1891">
        <f t="shared" si="59"/>
        <v>1891</v>
      </c>
      <c r="B1891" s="3" t="s">
        <v>70</v>
      </c>
      <c r="C1891" s="3" t="s">
        <v>87</v>
      </c>
      <c r="D1891" s="3" t="s">
        <v>42</v>
      </c>
      <c r="E1891">
        <v>2029</v>
      </c>
      <c r="F1891" s="3" t="str">
        <f t="shared" si="58"/>
        <v>AFSpillUP FLS2029</v>
      </c>
      <c r="G1891" s="9">
        <v>0.746</v>
      </c>
      <c r="H1891" s="9">
        <v>0</v>
      </c>
      <c r="I1891" s="9">
        <v>0</v>
      </c>
      <c r="J1891" s="9">
        <v>0</v>
      </c>
      <c r="K1891" s="9">
        <v>11.233000000000001</v>
      </c>
      <c r="L1891" s="9">
        <v>18.771999999999998</v>
      </c>
      <c r="M1891" s="9">
        <v>25.882000000000001</v>
      </c>
      <c r="N1891" s="9">
        <v>33.953000000000003</v>
      </c>
      <c r="O1891" s="9">
        <v>28.506</v>
      </c>
      <c r="P1891" s="9">
        <v>13.372</v>
      </c>
      <c r="Q1891" s="9">
        <v>1.484</v>
      </c>
      <c r="R1891" s="9">
        <v>0</v>
      </c>
      <c r="S1891" s="9">
        <v>0</v>
      </c>
      <c r="T1891" s="9">
        <v>0</v>
      </c>
    </row>
    <row r="1892" spans="1:20" x14ac:dyDescent="0.35">
      <c r="A1892">
        <f t="shared" si="59"/>
        <v>1892</v>
      </c>
      <c r="B1892" s="3" t="s">
        <v>70</v>
      </c>
      <c r="C1892" s="3" t="s">
        <v>87</v>
      </c>
      <c r="D1892" s="3" t="s">
        <v>43</v>
      </c>
      <c r="E1892">
        <v>2020</v>
      </c>
      <c r="F1892" s="3" t="str">
        <f t="shared" si="58"/>
        <v>AFSpillMON ST2020</v>
      </c>
      <c r="G1892" s="9">
        <v>0</v>
      </c>
      <c r="H1892" s="9">
        <v>1.0089999999999999</v>
      </c>
      <c r="I1892" s="9">
        <v>0.48799999999999999</v>
      </c>
      <c r="J1892" s="9">
        <v>0</v>
      </c>
      <c r="K1892" s="9">
        <v>1.5760000000000001</v>
      </c>
      <c r="L1892" s="9">
        <v>10.069000000000001</v>
      </c>
      <c r="M1892" s="9">
        <v>12.375</v>
      </c>
      <c r="N1892" s="9">
        <v>13.099</v>
      </c>
      <c r="O1892" s="9">
        <v>10.739000000000001</v>
      </c>
      <c r="P1892" s="9">
        <v>2.0760000000000001</v>
      </c>
      <c r="Q1892" s="9">
        <v>0</v>
      </c>
      <c r="R1892" s="9">
        <v>0</v>
      </c>
      <c r="S1892" s="9">
        <v>0</v>
      </c>
      <c r="T1892" s="9">
        <v>0</v>
      </c>
    </row>
    <row r="1893" spans="1:20" x14ac:dyDescent="0.35">
      <c r="A1893">
        <f t="shared" si="59"/>
        <v>1893</v>
      </c>
      <c r="B1893" s="3" t="s">
        <v>70</v>
      </c>
      <c r="C1893" s="3" t="s">
        <v>87</v>
      </c>
      <c r="D1893" s="3" t="s">
        <v>43</v>
      </c>
      <c r="E1893">
        <v>2021</v>
      </c>
      <c r="F1893" s="3" t="str">
        <f t="shared" si="58"/>
        <v>AFSpillMON ST2021</v>
      </c>
      <c r="G1893" s="9">
        <v>6.9000000000000006E-2</v>
      </c>
      <c r="H1893" s="9">
        <v>3.036</v>
      </c>
      <c r="I1893" s="9">
        <v>2.77</v>
      </c>
      <c r="J1893" s="9">
        <v>2.395</v>
      </c>
      <c r="K1893" s="9">
        <v>0</v>
      </c>
      <c r="L1893" s="9">
        <v>7.6130000000000004</v>
      </c>
      <c r="M1893" s="9">
        <v>7.9720000000000004</v>
      </c>
      <c r="N1893" s="9">
        <v>18.306000000000001</v>
      </c>
      <c r="O1893" s="9">
        <v>12.976000000000001</v>
      </c>
      <c r="P1893" s="9">
        <v>1.1319999999999999</v>
      </c>
      <c r="Q1893" s="9">
        <v>0</v>
      </c>
      <c r="R1893" s="9">
        <v>0</v>
      </c>
      <c r="S1893" s="9">
        <v>0</v>
      </c>
      <c r="T1893" s="9">
        <v>0</v>
      </c>
    </row>
    <row r="1894" spans="1:20" x14ac:dyDescent="0.35">
      <c r="A1894">
        <f t="shared" si="59"/>
        <v>1894</v>
      </c>
      <c r="B1894" s="3" t="s">
        <v>70</v>
      </c>
      <c r="C1894" s="3" t="s">
        <v>87</v>
      </c>
      <c r="D1894" s="3" t="s">
        <v>43</v>
      </c>
      <c r="E1894">
        <v>2022</v>
      </c>
      <c r="F1894" s="3" t="str">
        <f t="shared" si="58"/>
        <v>AFSpillMON ST2022</v>
      </c>
      <c r="G1894" s="9">
        <v>0</v>
      </c>
      <c r="H1894" s="9">
        <v>0</v>
      </c>
      <c r="I1894" s="9">
        <v>0.872</v>
      </c>
      <c r="J1894" s="9">
        <v>2.7669999999999999</v>
      </c>
      <c r="K1894" s="9">
        <v>3.5840000000000001</v>
      </c>
      <c r="L1894" s="9">
        <v>10.111000000000001</v>
      </c>
      <c r="M1894" s="9">
        <v>8.7210000000000001</v>
      </c>
      <c r="N1894" s="9">
        <v>8.3010000000000002</v>
      </c>
      <c r="O1894" s="9">
        <v>5.8419999999999996</v>
      </c>
      <c r="P1894" s="9">
        <v>0.13700000000000001</v>
      </c>
      <c r="Q1894" s="9">
        <v>0</v>
      </c>
      <c r="R1894" s="9">
        <v>0</v>
      </c>
      <c r="S1894" s="9">
        <v>0</v>
      </c>
      <c r="T1894" s="9">
        <v>0</v>
      </c>
    </row>
    <row r="1895" spans="1:20" x14ac:dyDescent="0.35">
      <c r="A1895">
        <f t="shared" si="59"/>
        <v>1895</v>
      </c>
      <c r="B1895" s="3" t="s">
        <v>70</v>
      </c>
      <c r="C1895" s="3" t="s">
        <v>87</v>
      </c>
      <c r="D1895" s="3" t="s">
        <v>43</v>
      </c>
      <c r="E1895">
        <v>2023</v>
      </c>
      <c r="F1895" s="3" t="str">
        <f t="shared" si="58"/>
        <v>AFSpillMON ST2023</v>
      </c>
      <c r="G1895" s="9">
        <v>0</v>
      </c>
      <c r="H1895" s="9">
        <v>0</v>
      </c>
      <c r="I1895" s="9">
        <v>0</v>
      </c>
      <c r="J1895" s="9">
        <v>0.217</v>
      </c>
      <c r="K1895" s="9">
        <v>3.9590000000000001</v>
      </c>
      <c r="L1895" s="9">
        <v>10.577</v>
      </c>
      <c r="M1895" s="9">
        <v>13.319000000000001</v>
      </c>
      <c r="N1895" s="9">
        <v>13.494999999999999</v>
      </c>
      <c r="O1895" s="9">
        <v>7.4429999999999996</v>
      </c>
      <c r="P1895" s="9">
        <v>7.5999999999999998E-2</v>
      </c>
      <c r="Q1895" s="9">
        <v>0</v>
      </c>
      <c r="R1895" s="9">
        <v>0</v>
      </c>
      <c r="S1895" s="9">
        <v>0</v>
      </c>
      <c r="T1895" s="9">
        <v>0</v>
      </c>
    </row>
    <row r="1896" spans="1:20" x14ac:dyDescent="0.35">
      <c r="A1896">
        <f t="shared" si="59"/>
        <v>1896</v>
      </c>
      <c r="B1896" s="3" t="s">
        <v>70</v>
      </c>
      <c r="C1896" s="3" t="s">
        <v>87</v>
      </c>
      <c r="D1896" s="3" t="s">
        <v>43</v>
      </c>
      <c r="E1896">
        <v>2024</v>
      </c>
      <c r="F1896" s="3" t="str">
        <f t="shared" si="58"/>
        <v>AFSpillMON ST2024</v>
      </c>
      <c r="G1896" s="9">
        <v>0</v>
      </c>
      <c r="H1896" s="9">
        <v>0</v>
      </c>
      <c r="I1896" s="9">
        <v>1.339</v>
      </c>
      <c r="J1896" s="9">
        <v>3.2879999999999998</v>
      </c>
      <c r="K1896" s="9">
        <v>3.22</v>
      </c>
      <c r="L1896" s="9">
        <v>9.7089999999999996</v>
      </c>
      <c r="M1896" s="9">
        <v>10.045</v>
      </c>
      <c r="N1896" s="9">
        <v>6.6070000000000002</v>
      </c>
      <c r="O1896" s="9">
        <v>2.0499999999999998</v>
      </c>
      <c r="P1896" s="9">
        <v>0</v>
      </c>
      <c r="Q1896" s="9">
        <v>0</v>
      </c>
      <c r="R1896" s="9">
        <v>0</v>
      </c>
      <c r="S1896" s="9">
        <v>0</v>
      </c>
      <c r="T1896" s="9">
        <v>0</v>
      </c>
    </row>
    <row r="1897" spans="1:20" x14ac:dyDescent="0.35">
      <c r="A1897">
        <f t="shared" si="59"/>
        <v>1897</v>
      </c>
      <c r="B1897" s="3" t="s">
        <v>70</v>
      </c>
      <c r="C1897" s="3" t="s">
        <v>87</v>
      </c>
      <c r="D1897" s="3" t="s">
        <v>43</v>
      </c>
      <c r="E1897">
        <v>2025</v>
      </c>
      <c r="F1897" s="3" t="str">
        <f t="shared" si="58"/>
        <v>AFSpillMON ST2025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3.3010000000000002</v>
      </c>
      <c r="M1897" s="9">
        <v>11.843999999999999</v>
      </c>
      <c r="N1897" s="9">
        <v>11.161</v>
      </c>
      <c r="O1897" s="9">
        <v>8.2560000000000002</v>
      </c>
      <c r="P1897" s="9">
        <v>0.82399999999999995</v>
      </c>
      <c r="Q1897" s="9">
        <v>0</v>
      </c>
      <c r="R1897" s="9">
        <v>0</v>
      </c>
      <c r="S1897" s="9">
        <v>0</v>
      </c>
      <c r="T1897" s="9">
        <v>0</v>
      </c>
    </row>
    <row r="1898" spans="1:20" x14ac:dyDescent="0.35">
      <c r="A1898">
        <f t="shared" si="59"/>
        <v>1898</v>
      </c>
      <c r="B1898" s="3" t="s">
        <v>70</v>
      </c>
      <c r="C1898" s="3" t="s">
        <v>87</v>
      </c>
      <c r="D1898" s="3" t="s">
        <v>43</v>
      </c>
      <c r="E1898">
        <v>2026</v>
      </c>
      <c r="F1898" s="3" t="str">
        <f t="shared" si="58"/>
        <v>AFSpillMON ST2026</v>
      </c>
      <c r="G1898" s="9">
        <v>0</v>
      </c>
      <c r="H1898" s="9">
        <v>0.46400000000000002</v>
      </c>
      <c r="I1898" s="9">
        <v>0</v>
      </c>
      <c r="J1898" s="9">
        <v>11.926</v>
      </c>
      <c r="K1898" s="9">
        <v>9.3879999999999999</v>
      </c>
      <c r="L1898" s="9">
        <v>17.236999999999998</v>
      </c>
      <c r="M1898" s="9">
        <v>22.721</v>
      </c>
      <c r="N1898" s="9">
        <v>18.422000000000001</v>
      </c>
      <c r="O1898" s="9">
        <v>7.1130000000000004</v>
      </c>
      <c r="P1898" s="9">
        <v>1.3520000000000001</v>
      </c>
      <c r="Q1898" s="9">
        <v>0</v>
      </c>
      <c r="R1898" s="9">
        <v>0</v>
      </c>
      <c r="S1898" s="9">
        <v>0</v>
      </c>
      <c r="T1898" s="9">
        <v>0</v>
      </c>
    </row>
    <row r="1899" spans="1:20" x14ac:dyDescent="0.35">
      <c r="A1899">
        <f t="shared" si="59"/>
        <v>1899</v>
      </c>
      <c r="B1899" s="3" t="s">
        <v>70</v>
      </c>
      <c r="C1899" s="3" t="s">
        <v>87</v>
      </c>
      <c r="D1899" s="3" t="s">
        <v>43</v>
      </c>
      <c r="E1899">
        <v>2027</v>
      </c>
      <c r="F1899" s="3" t="str">
        <f t="shared" si="58"/>
        <v>AFSpillMON ST2027</v>
      </c>
      <c r="G1899" s="9">
        <v>0</v>
      </c>
      <c r="H1899" s="9">
        <v>2.7919999999999998</v>
      </c>
      <c r="I1899" s="9">
        <v>11.898999999999999</v>
      </c>
      <c r="J1899" s="9">
        <v>13.701000000000001</v>
      </c>
      <c r="K1899" s="9">
        <v>0.72499999999999998</v>
      </c>
      <c r="L1899" s="9">
        <v>16.562999999999999</v>
      </c>
      <c r="M1899" s="9">
        <v>18.183</v>
      </c>
      <c r="N1899" s="9">
        <v>13.34</v>
      </c>
      <c r="O1899" s="9">
        <v>9.7170000000000005</v>
      </c>
      <c r="P1899" s="9">
        <v>3.117</v>
      </c>
      <c r="Q1899" s="9">
        <v>0</v>
      </c>
      <c r="R1899" s="9">
        <v>0</v>
      </c>
      <c r="S1899" s="9">
        <v>0</v>
      </c>
      <c r="T1899" s="9">
        <v>0</v>
      </c>
    </row>
    <row r="1900" spans="1:20" x14ac:dyDescent="0.35">
      <c r="A1900">
        <f t="shared" si="59"/>
        <v>1900</v>
      </c>
      <c r="B1900" s="3" t="s">
        <v>70</v>
      </c>
      <c r="C1900" s="3" t="s">
        <v>87</v>
      </c>
      <c r="D1900" s="3" t="s">
        <v>43</v>
      </c>
      <c r="E1900">
        <v>2028</v>
      </c>
      <c r="F1900" s="3" t="str">
        <f t="shared" si="58"/>
        <v>AFSpillMON ST2028</v>
      </c>
      <c r="G1900" s="9">
        <v>0</v>
      </c>
      <c r="H1900" s="9">
        <v>0</v>
      </c>
      <c r="I1900" s="9">
        <v>2.919</v>
      </c>
      <c r="J1900" s="9">
        <v>4.617</v>
      </c>
      <c r="K1900" s="9">
        <v>7.2539999999999996</v>
      </c>
      <c r="L1900" s="9">
        <v>12.627000000000001</v>
      </c>
      <c r="M1900" s="9">
        <v>12.853</v>
      </c>
      <c r="N1900" s="9">
        <v>14.977</v>
      </c>
      <c r="O1900" s="9">
        <v>9.3520000000000003</v>
      </c>
      <c r="P1900" s="9">
        <v>2.1179999999999999</v>
      </c>
      <c r="Q1900" s="9">
        <v>0</v>
      </c>
      <c r="R1900" s="9">
        <v>0</v>
      </c>
      <c r="S1900" s="9">
        <v>0</v>
      </c>
      <c r="T1900" s="9">
        <v>0</v>
      </c>
    </row>
    <row r="1901" spans="1:20" x14ac:dyDescent="0.35">
      <c r="A1901">
        <f t="shared" si="59"/>
        <v>1901</v>
      </c>
      <c r="B1901" s="3" t="s">
        <v>70</v>
      </c>
      <c r="C1901" s="3" t="s">
        <v>87</v>
      </c>
      <c r="D1901" s="3" t="s">
        <v>43</v>
      </c>
      <c r="E1901">
        <v>2029</v>
      </c>
      <c r="F1901" s="3" t="str">
        <f t="shared" si="58"/>
        <v>AFSpillMON ST2029</v>
      </c>
      <c r="G1901" s="9">
        <v>3.0000000000000001E-3</v>
      </c>
      <c r="H1901" s="9">
        <v>0</v>
      </c>
      <c r="I1901" s="9">
        <v>0</v>
      </c>
      <c r="J1901" s="9">
        <v>0</v>
      </c>
      <c r="K1901" s="9">
        <v>10.362</v>
      </c>
      <c r="L1901" s="9">
        <v>17.89</v>
      </c>
      <c r="M1901" s="9">
        <v>25.131</v>
      </c>
      <c r="N1901" s="9">
        <v>33.151000000000003</v>
      </c>
      <c r="O1901" s="9">
        <v>27.882999999999999</v>
      </c>
      <c r="P1901" s="9">
        <v>12.685</v>
      </c>
      <c r="Q1901" s="9">
        <v>0.76500000000000001</v>
      </c>
      <c r="R1901" s="9">
        <v>0</v>
      </c>
      <c r="S1901" s="9">
        <v>0</v>
      </c>
      <c r="T1901" s="9">
        <v>0</v>
      </c>
    </row>
    <row r="1902" spans="1:20" x14ac:dyDescent="0.35">
      <c r="A1902">
        <f t="shared" si="59"/>
        <v>1902</v>
      </c>
      <c r="B1902" s="3" t="s">
        <v>70</v>
      </c>
      <c r="C1902" s="3" t="s">
        <v>87</v>
      </c>
      <c r="D1902" s="3" t="s">
        <v>44</v>
      </c>
      <c r="E1902">
        <v>2020</v>
      </c>
      <c r="F1902" s="3" t="str">
        <f t="shared" si="58"/>
        <v>AFSpillNINE M2020</v>
      </c>
      <c r="G1902" s="9">
        <v>0</v>
      </c>
      <c r="H1902" s="9">
        <v>0</v>
      </c>
      <c r="I1902" s="9">
        <v>0</v>
      </c>
      <c r="J1902" s="9">
        <v>0</v>
      </c>
      <c r="K1902" s="9">
        <v>0.78700000000000003</v>
      </c>
      <c r="L1902" s="9">
        <v>9.4700000000000006</v>
      </c>
      <c r="M1902" s="9">
        <v>11.475</v>
      </c>
      <c r="N1902" s="9">
        <v>12.157</v>
      </c>
      <c r="O1902" s="9">
        <v>9.7650000000000006</v>
      </c>
      <c r="P1902" s="9">
        <v>1.1259999999999999</v>
      </c>
      <c r="Q1902" s="9">
        <v>0</v>
      </c>
      <c r="R1902" s="9">
        <v>0</v>
      </c>
      <c r="S1902" s="9">
        <v>0</v>
      </c>
      <c r="T1902" s="9">
        <v>0</v>
      </c>
    </row>
    <row r="1903" spans="1:20" x14ac:dyDescent="0.35">
      <c r="A1903">
        <f t="shared" si="59"/>
        <v>1903</v>
      </c>
      <c r="B1903" s="3" t="s">
        <v>70</v>
      </c>
      <c r="C1903" s="3" t="s">
        <v>87</v>
      </c>
      <c r="D1903" s="3" t="s">
        <v>44</v>
      </c>
      <c r="E1903">
        <v>2021</v>
      </c>
      <c r="F1903" s="3" t="str">
        <f t="shared" si="58"/>
        <v>AFSpillNINE M2021</v>
      </c>
      <c r="G1903" s="9">
        <v>0</v>
      </c>
      <c r="H1903" s="9">
        <v>2.0649999999999999</v>
      </c>
      <c r="I1903" s="9">
        <v>1.6850000000000001</v>
      </c>
      <c r="J1903" s="9">
        <v>1.6519999999999999</v>
      </c>
      <c r="K1903" s="9">
        <v>0</v>
      </c>
      <c r="L1903" s="9">
        <v>6.9039999999999999</v>
      </c>
      <c r="M1903" s="9">
        <v>7.0659999999999998</v>
      </c>
      <c r="N1903" s="9">
        <v>17.382999999999999</v>
      </c>
      <c r="O1903" s="9">
        <v>12.096</v>
      </c>
      <c r="P1903" s="9">
        <v>0.16400000000000001</v>
      </c>
      <c r="Q1903" s="9">
        <v>0</v>
      </c>
      <c r="R1903" s="9">
        <v>0</v>
      </c>
      <c r="S1903" s="9">
        <v>0</v>
      </c>
      <c r="T1903" s="9">
        <v>0</v>
      </c>
    </row>
    <row r="1904" spans="1:20" x14ac:dyDescent="0.35">
      <c r="A1904">
        <f t="shared" si="59"/>
        <v>1904</v>
      </c>
      <c r="B1904" s="3" t="s">
        <v>70</v>
      </c>
      <c r="C1904" s="3" t="s">
        <v>87</v>
      </c>
      <c r="D1904" s="3" t="s">
        <v>44</v>
      </c>
      <c r="E1904">
        <v>2022</v>
      </c>
      <c r="F1904" s="3" t="str">
        <f t="shared" si="58"/>
        <v>AFSpillNINE M2022</v>
      </c>
      <c r="G1904" s="9">
        <v>0</v>
      </c>
      <c r="H1904" s="9">
        <v>0</v>
      </c>
      <c r="I1904" s="9">
        <v>0</v>
      </c>
      <c r="J1904" s="9">
        <v>1.794</v>
      </c>
      <c r="K1904" s="9">
        <v>2.726</v>
      </c>
      <c r="L1904" s="9">
        <v>9.3810000000000002</v>
      </c>
      <c r="M1904" s="9">
        <v>7.9770000000000003</v>
      </c>
      <c r="N1904" s="9">
        <v>7.4420000000000002</v>
      </c>
      <c r="O1904" s="9">
        <v>5.0149999999999997</v>
      </c>
      <c r="P1904" s="9">
        <v>0</v>
      </c>
      <c r="Q1904" s="9">
        <v>0</v>
      </c>
      <c r="R1904" s="9">
        <v>0</v>
      </c>
      <c r="S1904" s="9">
        <v>0</v>
      </c>
      <c r="T1904" s="9">
        <v>0</v>
      </c>
    </row>
    <row r="1905" spans="1:20" x14ac:dyDescent="0.35">
      <c r="A1905">
        <f t="shared" si="59"/>
        <v>1905</v>
      </c>
      <c r="B1905" s="3" t="s">
        <v>70</v>
      </c>
      <c r="C1905" s="3" t="s">
        <v>87</v>
      </c>
      <c r="D1905" s="3" t="s">
        <v>44</v>
      </c>
      <c r="E1905">
        <v>2023</v>
      </c>
      <c r="F1905" s="3" t="str">
        <f t="shared" si="58"/>
        <v>AFSpillNINE M2023</v>
      </c>
      <c r="G1905" s="9">
        <v>0</v>
      </c>
      <c r="H1905" s="9">
        <v>0</v>
      </c>
      <c r="I1905" s="9">
        <v>0</v>
      </c>
      <c r="J1905" s="9">
        <v>0</v>
      </c>
      <c r="K1905" s="9">
        <v>3.0649999999999999</v>
      </c>
      <c r="L1905" s="9">
        <v>9.7050000000000001</v>
      </c>
      <c r="M1905" s="9">
        <v>12.391999999999999</v>
      </c>
      <c r="N1905" s="9">
        <v>12.696999999999999</v>
      </c>
      <c r="O1905" s="9">
        <v>6.6189999999999998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</row>
    <row r="1906" spans="1:20" x14ac:dyDescent="0.35">
      <c r="A1906">
        <f t="shared" si="59"/>
        <v>1906</v>
      </c>
      <c r="B1906" s="3" t="s">
        <v>70</v>
      </c>
      <c r="C1906" s="3" t="s">
        <v>87</v>
      </c>
      <c r="D1906" s="3" t="s">
        <v>44</v>
      </c>
      <c r="E1906">
        <v>2024</v>
      </c>
      <c r="F1906" s="3" t="str">
        <f t="shared" si="58"/>
        <v>AFSpillNINE M2024</v>
      </c>
      <c r="G1906" s="9">
        <v>0</v>
      </c>
      <c r="H1906" s="9">
        <v>0</v>
      </c>
      <c r="I1906" s="9">
        <v>0.31</v>
      </c>
      <c r="J1906" s="9">
        <v>2.1659999999999999</v>
      </c>
      <c r="K1906" s="9">
        <v>2.2650000000000001</v>
      </c>
      <c r="L1906" s="9">
        <v>8.6920000000000002</v>
      </c>
      <c r="M1906" s="9">
        <v>9.2050000000000001</v>
      </c>
      <c r="N1906" s="9">
        <v>5.6280000000000001</v>
      </c>
      <c r="O1906" s="9">
        <v>1.101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</row>
    <row r="1907" spans="1:20" x14ac:dyDescent="0.35">
      <c r="A1907">
        <f t="shared" si="59"/>
        <v>1907</v>
      </c>
      <c r="B1907" s="3" t="s">
        <v>70</v>
      </c>
      <c r="C1907" s="3" t="s">
        <v>87</v>
      </c>
      <c r="D1907" s="3" t="s">
        <v>44</v>
      </c>
      <c r="E1907">
        <v>2025</v>
      </c>
      <c r="F1907" s="3" t="str">
        <f t="shared" si="58"/>
        <v>AFSpillNINE M2025</v>
      </c>
      <c r="G1907" s="9">
        <v>0</v>
      </c>
      <c r="H1907" s="9">
        <v>0</v>
      </c>
      <c r="I1907" s="9">
        <v>0</v>
      </c>
      <c r="J1907" s="9">
        <v>0</v>
      </c>
      <c r="K1907" s="9">
        <v>0</v>
      </c>
      <c r="L1907" s="9">
        <v>2.073</v>
      </c>
      <c r="M1907" s="9">
        <v>10.500999999999999</v>
      </c>
      <c r="N1907" s="9">
        <v>9.7550000000000008</v>
      </c>
      <c r="O1907" s="9">
        <v>7.0389999999999997</v>
      </c>
      <c r="P1907" s="9">
        <v>0</v>
      </c>
      <c r="Q1907" s="9">
        <v>0</v>
      </c>
      <c r="R1907" s="9">
        <v>0</v>
      </c>
      <c r="S1907" s="9">
        <v>0</v>
      </c>
      <c r="T1907" s="9">
        <v>0</v>
      </c>
    </row>
    <row r="1908" spans="1:20" x14ac:dyDescent="0.35">
      <c r="A1908">
        <f t="shared" si="59"/>
        <v>1908</v>
      </c>
      <c r="B1908" s="3" t="s">
        <v>70</v>
      </c>
      <c r="C1908" s="3" t="s">
        <v>87</v>
      </c>
      <c r="D1908" s="3" t="s">
        <v>44</v>
      </c>
      <c r="E1908">
        <v>2026</v>
      </c>
      <c r="F1908" s="3" t="str">
        <f t="shared" si="58"/>
        <v>AFSpillNINE M2026</v>
      </c>
      <c r="G1908" s="9">
        <v>0</v>
      </c>
      <c r="H1908" s="9">
        <v>0</v>
      </c>
      <c r="I1908" s="9">
        <v>0</v>
      </c>
      <c r="J1908" s="9">
        <v>11.622</v>
      </c>
      <c r="K1908" s="9">
        <v>9.016</v>
      </c>
      <c r="L1908" s="9">
        <v>17.535</v>
      </c>
      <c r="M1908" s="9">
        <v>22.773</v>
      </c>
      <c r="N1908" s="9">
        <v>18.372</v>
      </c>
      <c r="O1908" s="9">
        <v>6.7130000000000001</v>
      </c>
      <c r="P1908" s="9">
        <v>0.61699999999999999</v>
      </c>
      <c r="Q1908" s="9">
        <v>0</v>
      </c>
      <c r="R1908" s="9">
        <v>0</v>
      </c>
      <c r="S1908" s="9">
        <v>0</v>
      </c>
      <c r="T1908" s="9">
        <v>0</v>
      </c>
    </row>
    <row r="1909" spans="1:20" x14ac:dyDescent="0.35">
      <c r="A1909">
        <f t="shared" si="59"/>
        <v>1909</v>
      </c>
      <c r="B1909" s="3" t="s">
        <v>70</v>
      </c>
      <c r="C1909" s="3" t="s">
        <v>87</v>
      </c>
      <c r="D1909" s="3" t="s">
        <v>44</v>
      </c>
      <c r="E1909">
        <v>2027</v>
      </c>
      <c r="F1909" s="3" t="str">
        <f t="shared" si="58"/>
        <v>AFSpillNINE M2027</v>
      </c>
      <c r="G1909" s="9">
        <v>0</v>
      </c>
      <c r="H1909" s="9">
        <v>1.83</v>
      </c>
      <c r="I1909" s="9">
        <v>11.332000000000001</v>
      </c>
      <c r="J1909" s="9">
        <v>13.141999999999999</v>
      </c>
      <c r="K1909" s="9">
        <v>0.251</v>
      </c>
      <c r="L1909" s="9">
        <v>16.626000000000001</v>
      </c>
      <c r="M1909" s="9">
        <v>18.111000000000001</v>
      </c>
      <c r="N1909" s="9">
        <v>13.23</v>
      </c>
      <c r="O1909" s="9">
        <v>9.4410000000000007</v>
      </c>
      <c r="P1909" s="9">
        <v>2.4980000000000002</v>
      </c>
      <c r="Q1909" s="9">
        <v>0</v>
      </c>
      <c r="R1909" s="9">
        <v>0</v>
      </c>
      <c r="S1909" s="9">
        <v>0</v>
      </c>
      <c r="T1909" s="9">
        <v>0</v>
      </c>
    </row>
    <row r="1910" spans="1:20" x14ac:dyDescent="0.35">
      <c r="A1910">
        <f t="shared" si="59"/>
        <v>1910</v>
      </c>
      <c r="B1910" s="3" t="s">
        <v>70</v>
      </c>
      <c r="C1910" s="3" t="s">
        <v>87</v>
      </c>
      <c r="D1910" s="3" t="s">
        <v>44</v>
      </c>
      <c r="E1910">
        <v>2028</v>
      </c>
      <c r="F1910" s="3" t="str">
        <f t="shared" si="58"/>
        <v>AFSpillNINE M2028</v>
      </c>
      <c r="G1910" s="9">
        <v>0</v>
      </c>
      <c r="H1910" s="9">
        <v>0</v>
      </c>
      <c r="I1910" s="9">
        <v>2.0070000000000001</v>
      </c>
      <c r="J1910" s="9">
        <v>3.91</v>
      </c>
      <c r="K1910" s="9">
        <v>6.89</v>
      </c>
      <c r="L1910" s="9">
        <v>12.236000000000001</v>
      </c>
      <c r="M1910" s="9">
        <v>12.455</v>
      </c>
      <c r="N1910" s="9">
        <v>14.670999999999999</v>
      </c>
      <c r="O1910" s="9">
        <v>8.8140000000000001</v>
      </c>
      <c r="P1910" s="9">
        <v>1.343</v>
      </c>
      <c r="Q1910" s="9">
        <v>0</v>
      </c>
      <c r="R1910" s="9">
        <v>0</v>
      </c>
      <c r="S1910" s="9">
        <v>0</v>
      </c>
      <c r="T1910" s="9">
        <v>0</v>
      </c>
    </row>
    <row r="1911" spans="1:20" x14ac:dyDescent="0.35">
      <c r="A1911">
        <f t="shared" si="59"/>
        <v>1911</v>
      </c>
      <c r="B1911" s="3" t="s">
        <v>70</v>
      </c>
      <c r="C1911" s="3" t="s">
        <v>87</v>
      </c>
      <c r="D1911" s="3" t="s">
        <v>44</v>
      </c>
      <c r="E1911">
        <v>2029</v>
      </c>
      <c r="F1911" s="3" t="str">
        <f t="shared" si="58"/>
        <v>AFSpillNINE M2029</v>
      </c>
      <c r="G1911" s="9">
        <v>0</v>
      </c>
      <c r="H1911" s="9">
        <v>0</v>
      </c>
      <c r="I1911" s="9">
        <v>0</v>
      </c>
      <c r="J1911" s="9">
        <v>0</v>
      </c>
      <c r="K1911" s="9">
        <v>11.433999999999999</v>
      </c>
      <c r="L1911" s="9">
        <v>19.14</v>
      </c>
      <c r="M1911" s="9">
        <v>26.588000000000001</v>
      </c>
      <c r="N1911" s="9">
        <v>34.030999999999999</v>
      </c>
      <c r="O1911" s="9">
        <v>28.129000000000001</v>
      </c>
      <c r="P1911" s="9">
        <v>12.164999999999999</v>
      </c>
      <c r="Q1911" s="9">
        <v>0</v>
      </c>
      <c r="R1911" s="9">
        <v>0</v>
      </c>
      <c r="S1911" s="9">
        <v>0</v>
      </c>
      <c r="T1911" s="9">
        <v>0</v>
      </c>
    </row>
    <row r="1912" spans="1:20" x14ac:dyDescent="0.35">
      <c r="A1912">
        <f t="shared" si="59"/>
        <v>1912</v>
      </c>
      <c r="B1912" s="3" t="s">
        <v>70</v>
      </c>
      <c r="C1912" s="3" t="s">
        <v>87</v>
      </c>
      <c r="D1912" s="3" t="s">
        <v>45</v>
      </c>
      <c r="E1912">
        <v>2020</v>
      </c>
      <c r="F1912" s="3" t="str">
        <f t="shared" si="58"/>
        <v>AFSpillLONG L2020</v>
      </c>
      <c r="G1912" s="9">
        <v>0</v>
      </c>
      <c r="H1912" s="9">
        <v>0</v>
      </c>
      <c r="I1912" s="9">
        <v>0</v>
      </c>
      <c r="J1912" s="9">
        <v>0</v>
      </c>
      <c r="K1912" s="9">
        <v>0</v>
      </c>
      <c r="L1912" s="9">
        <v>9.1210000000000004</v>
      </c>
      <c r="M1912" s="9">
        <v>11.315</v>
      </c>
      <c r="N1912" s="9">
        <v>12.077999999999999</v>
      </c>
      <c r="O1912" s="9">
        <v>9.5980000000000008</v>
      </c>
      <c r="P1912" s="9">
        <v>0.92200000000000004</v>
      </c>
      <c r="Q1912" s="9">
        <v>0</v>
      </c>
      <c r="R1912" s="9">
        <v>0</v>
      </c>
      <c r="S1912" s="9">
        <v>0</v>
      </c>
      <c r="T1912" s="9">
        <v>0</v>
      </c>
    </row>
    <row r="1913" spans="1:20" x14ac:dyDescent="0.35">
      <c r="A1913">
        <f t="shared" si="59"/>
        <v>1913</v>
      </c>
      <c r="B1913" s="3" t="s">
        <v>70</v>
      </c>
      <c r="C1913" s="3" t="s">
        <v>87</v>
      </c>
      <c r="D1913" s="3" t="s">
        <v>45</v>
      </c>
      <c r="E1913">
        <v>2021</v>
      </c>
      <c r="F1913" s="3" t="str">
        <f t="shared" si="58"/>
        <v>AFSpillLONG L2021</v>
      </c>
      <c r="G1913" s="9">
        <v>0</v>
      </c>
      <c r="H1913" s="9">
        <v>1.595</v>
      </c>
      <c r="I1913" s="9">
        <v>1.3360000000000001</v>
      </c>
      <c r="J1913" s="9">
        <v>1.528</v>
      </c>
      <c r="K1913" s="9">
        <v>0</v>
      </c>
      <c r="L1913" s="9">
        <v>5.9980000000000002</v>
      </c>
      <c r="M1913" s="9">
        <v>6.8280000000000003</v>
      </c>
      <c r="N1913" s="9">
        <v>17.196000000000002</v>
      </c>
      <c r="O1913" s="9">
        <v>12.029</v>
      </c>
      <c r="P1913" s="9">
        <v>0</v>
      </c>
      <c r="Q1913" s="9">
        <v>0</v>
      </c>
      <c r="R1913" s="9">
        <v>0</v>
      </c>
      <c r="S1913" s="9">
        <v>0</v>
      </c>
      <c r="T1913" s="9">
        <v>0</v>
      </c>
    </row>
    <row r="1914" spans="1:20" x14ac:dyDescent="0.35">
      <c r="A1914">
        <f t="shared" si="59"/>
        <v>1914</v>
      </c>
      <c r="B1914" s="3" t="s">
        <v>70</v>
      </c>
      <c r="C1914" s="3" t="s">
        <v>87</v>
      </c>
      <c r="D1914" s="3" t="s">
        <v>45</v>
      </c>
      <c r="E1914">
        <v>2022</v>
      </c>
      <c r="F1914" s="3" t="str">
        <f t="shared" si="58"/>
        <v>AFSpillLONG L2022</v>
      </c>
      <c r="G1914" s="9">
        <v>0</v>
      </c>
      <c r="H1914" s="9">
        <v>0</v>
      </c>
      <c r="I1914" s="9">
        <v>0</v>
      </c>
      <c r="J1914" s="9">
        <v>1.569</v>
      </c>
      <c r="K1914" s="9">
        <v>2.5030000000000001</v>
      </c>
      <c r="L1914" s="9">
        <v>9.2119999999999997</v>
      </c>
      <c r="M1914" s="9">
        <v>7.968</v>
      </c>
      <c r="N1914" s="9">
        <v>7.3159999999999998</v>
      </c>
      <c r="O1914" s="9">
        <v>4.8869999999999996</v>
      </c>
      <c r="P1914" s="9">
        <v>0</v>
      </c>
      <c r="Q1914" s="9">
        <v>0</v>
      </c>
      <c r="R1914" s="9">
        <v>0</v>
      </c>
      <c r="S1914" s="9">
        <v>0</v>
      </c>
      <c r="T1914" s="9">
        <v>0</v>
      </c>
    </row>
    <row r="1915" spans="1:20" x14ac:dyDescent="0.35">
      <c r="A1915">
        <f t="shared" si="59"/>
        <v>1915</v>
      </c>
      <c r="B1915" s="3" t="s">
        <v>70</v>
      </c>
      <c r="C1915" s="3" t="s">
        <v>87</v>
      </c>
      <c r="D1915" s="3" t="s">
        <v>45</v>
      </c>
      <c r="E1915">
        <v>2023</v>
      </c>
      <c r="F1915" s="3" t="str">
        <f t="shared" si="58"/>
        <v>AFSpillLONG L2023</v>
      </c>
      <c r="G1915" s="9">
        <v>0</v>
      </c>
      <c r="H1915" s="9">
        <v>0</v>
      </c>
      <c r="I1915" s="9">
        <v>0</v>
      </c>
      <c r="J1915" s="9">
        <v>0</v>
      </c>
      <c r="K1915" s="9">
        <v>2.1280000000000001</v>
      </c>
      <c r="L1915" s="9">
        <v>9.4459999999999997</v>
      </c>
      <c r="M1915" s="9">
        <v>12.507</v>
      </c>
      <c r="N1915" s="9">
        <v>12.53</v>
      </c>
      <c r="O1915" s="9">
        <v>6.6479999999999997</v>
      </c>
      <c r="P1915" s="9">
        <v>0</v>
      </c>
      <c r="Q1915" s="9">
        <v>0</v>
      </c>
      <c r="R1915" s="9">
        <v>0</v>
      </c>
      <c r="S1915" s="9">
        <v>0</v>
      </c>
      <c r="T1915" s="9">
        <v>0</v>
      </c>
    </row>
    <row r="1916" spans="1:20" x14ac:dyDescent="0.35">
      <c r="A1916">
        <f t="shared" si="59"/>
        <v>1916</v>
      </c>
      <c r="B1916" s="3" t="s">
        <v>70</v>
      </c>
      <c r="C1916" s="3" t="s">
        <v>87</v>
      </c>
      <c r="D1916" s="3" t="s">
        <v>45</v>
      </c>
      <c r="E1916">
        <v>2024</v>
      </c>
      <c r="F1916" s="3" t="str">
        <f t="shared" si="58"/>
        <v>AFSpillLONG L2024</v>
      </c>
      <c r="G1916" s="9">
        <v>0</v>
      </c>
      <c r="H1916" s="9">
        <v>0</v>
      </c>
      <c r="I1916" s="9">
        <v>0</v>
      </c>
      <c r="J1916" s="9">
        <v>1.925</v>
      </c>
      <c r="K1916" s="9">
        <v>1.901</v>
      </c>
      <c r="L1916" s="9">
        <v>8.27</v>
      </c>
      <c r="M1916" s="9">
        <v>9.0879999999999992</v>
      </c>
      <c r="N1916" s="9">
        <v>5.3819999999999997</v>
      </c>
      <c r="O1916" s="9">
        <v>0.89100000000000001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</row>
    <row r="1917" spans="1:20" x14ac:dyDescent="0.35">
      <c r="A1917">
        <f t="shared" si="59"/>
        <v>1917</v>
      </c>
      <c r="B1917" s="3" t="s">
        <v>70</v>
      </c>
      <c r="C1917" s="3" t="s">
        <v>87</v>
      </c>
      <c r="D1917" s="3" t="s">
        <v>45</v>
      </c>
      <c r="E1917">
        <v>2025</v>
      </c>
      <c r="F1917" s="3" t="str">
        <f t="shared" si="58"/>
        <v>AFSpillLONG L2025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0.624</v>
      </c>
      <c r="M1917" s="9">
        <v>9.8859999999999992</v>
      </c>
      <c r="N1917" s="9">
        <v>8.9610000000000003</v>
      </c>
      <c r="O1917" s="9">
        <v>6.5549999999999997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</row>
    <row r="1918" spans="1:20" x14ac:dyDescent="0.35">
      <c r="A1918">
        <f t="shared" si="59"/>
        <v>1918</v>
      </c>
      <c r="B1918" s="3" t="s">
        <v>70</v>
      </c>
      <c r="C1918" s="3" t="s">
        <v>87</v>
      </c>
      <c r="D1918" s="3" t="s">
        <v>45</v>
      </c>
      <c r="E1918">
        <v>2026</v>
      </c>
      <c r="F1918" s="3" t="str">
        <f t="shared" si="58"/>
        <v>AFSpillLONG L2026</v>
      </c>
      <c r="G1918" s="9">
        <v>0</v>
      </c>
      <c r="H1918" s="9">
        <v>0</v>
      </c>
      <c r="I1918" s="9">
        <v>0</v>
      </c>
      <c r="J1918" s="9">
        <v>11.92</v>
      </c>
      <c r="K1918" s="9">
        <v>9.1210000000000004</v>
      </c>
      <c r="L1918" s="9">
        <v>17.864999999999998</v>
      </c>
      <c r="M1918" s="9">
        <v>23.535</v>
      </c>
      <c r="N1918" s="9">
        <v>18.893999999999998</v>
      </c>
      <c r="O1918" s="9">
        <v>6.9939999999999998</v>
      </c>
      <c r="P1918" s="9">
        <v>0.55100000000000005</v>
      </c>
      <c r="Q1918" s="9">
        <v>0</v>
      </c>
      <c r="R1918" s="9">
        <v>0</v>
      </c>
      <c r="S1918" s="9">
        <v>0</v>
      </c>
      <c r="T1918" s="9">
        <v>0</v>
      </c>
    </row>
    <row r="1919" spans="1:20" x14ac:dyDescent="0.35">
      <c r="A1919">
        <f t="shared" si="59"/>
        <v>1919</v>
      </c>
      <c r="B1919" s="3" t="s">
        <v>70</v>
      </c>
      <c r="C1919" s="3" t="s">
        <v>87</v>
      </c>
      <c r="D1919" s="3" t="s">
        <v>45</v>
      </c>
      <c r="E1919">
        <v>2027</v>
      </c>
      <c r="F1919" s="3" t="str">
        <f t="shared" si="58"/>
        <v>AFSpillLONG L2027</v>
      </c>
      <c r="G1919" s="9">
        <v>0</v>
      </c>
      <c r="H1919" s="9">
        <v>1.508</v>
      </c>
      <c r="I1919" s="9">
        <v>11.257</v>
      </c>
      <c r="J1919" s="9">
        <v>13.465999999999999</v>
      </c>
      <c r="K1919" s="9">
        <v>0.39200000000000002</v>
      </c>
      <c r="L1919" s="9">
        <v>17.11</v>
      </c>
      <c r="M1919" s="9">
        <v>18.827000000000002</v>
      </c>
      <c r="N1919" s="9">
        <v>13.657</v>
      </c>
      <c r="O1919" s="9">
        <v>9.8919999999999995</v>
      </c>
      <c r="P1919" s="9">
        <v>2.532</v>
      </c>
      <c r="Q1919" s="9">
        <v>0</v>
      </c>
      <c r="R1919" s="9">
        <v>0</v>
      </c>
      <c r="S1919" s="9">
        <v>0</v>
      </c>
      <c r="T1919" s="9">
        <v>0</v>
      </c>
    </row>
    <row r="1920" spans="1:20" x14ac:dyDescent="0.35">
      <c r="A1920">
        <f t="shared" si="59"/>
        <v>1920</v>
      </c>
      <c r="B1920" s="3" t="s">
        <v>70</v>
      </c>
      <c r="C1920" s="3" t="s">
        <v>87</v>
      </c>
      <c r="D1920" s="3" t="s">
        <v>45</v>
      </c>
      <c r="E1920">
        <v>2028</v>
      </c>
      <c r="F1920" s="3" t="str">
        <f t="shared" si="58"/>
        <v>AFSpillLONG L2028</v>
      </c>
      <c r="G1920" s="9">
        <v>0</v>
      </c>
      <c r="H1920" s="9">
        <v>0</v>
      </c>
      <c r="I1920" s="9">
        <v>1.718</v>
      </c>
      <c r="J1920" s="9">
        <v>3.94</v>
      </c>
      <c r="K1920" s="9">
        <v>6.9240000000000004</v>
      </c>
      <c r="L1920" s="9">
        <v>12.302</v>
      </c>
      <c r="M1920" s="9">
        <v>12.510999999999999</v>
      </c>
      <c r="N1920" s="9">
        <v>14.795999999999999</v>
      </c>
      <c r="O1920" s="9">
        <v>8.9440000000000008</v>
      </c>
      <c r="P1920" s="9">
        <v>1.2490000000000001</v>
      </c>
      <c r="Q1920" s="9">
        <v>0</v>
      </c>
      <c r="R1920" s="9">
        <v>0</v>
      </c>
      <c r="S1920" s="9">
        <v>0</v>
      </c>
      <c r="T1920" s="9">
        <v>0</v>
      </c>
    </row>
    <row r="1921" spans="1:20" x14ac:dyDescent="0.35">
      <c r="A1921">
        <f t="shared" si="59"/>
        <v>1921</v>
      </c>
      <c r="B1921" s="3" t="s">
        <v>70</v>
      </c>
      <c r="C1921" s="3" t="s">
        <v>87</v>
      </c>
      <c r="D1921" s="3" t="s">
        <v>45</v>
      </c>
      <c r="E1921">
        <v>2029</v>
      </c>
      <c r="F1921" s="3" t="str">
        <f t="shared" si="58"/>
        <v>AFSpillLONG L2029</v>
      </c>
      <c r="G1921" s="9">
        <v>0</v>
      </c>
      <c r="H1921" s="9">
        <v>0</v>
      </c>
      <c r="I1921" s="9">
        <v>0</v>
      </c>
      <c r="J1921" s="9">
        <v>0</v>
      </c>
      <c r="K1921" s="9">
        <v>11.247999999999999</v>
      </c>
      <c r="L1921" s="9">
        <v>20.437999999999999</v>
      </c>
      <c r="M1921" s="9">
        <v>28.777999999999999</v>
      </c>
      <c r="N1921" s="9">
        <v>35.814</v>
      </c>
      <c r="O1921" s="9">
        <v>29.285</v>
      </c>
      <c r="P1921" s="9">
        <v>12.478</v>
      </c>
      <c r="Q1921" s="9">
        <v>0</v>
      </c>
      <c r="R1921" s="9">
        <v>0</v>
      </c>
      <c r="S1921" s="9">
        <v>0</v>
      </c>
      <c r="T1921" s="9">
        <v>0</v>
      </c>
    </row>
    <row r="1922" spans="1:20" x14ac:dyDescent="0.35">
      <c r="A1922">
        <f t="shared" si="59"/>
        <v>1922</v>
      </c>
      <c r="B1922" s="3" t="s">
        <v>70</v>
      </c>
      <c r="C1922" s="3" t="s">
        <v>87</v>
      </c>
      <c r="D1922" s="3" t="s">
        <v>46</v>
      </c>
      <c r="E1922">
        <v>2020</v>
      </c>
      <c r="F1922" s="3" t="str">
        <f t="shared" ref="F1922:F1985" si="60">_xlfn.CONCAT(B1922,C1922,D1922,E1922)</f>
        <v>AFSpillL FALL2020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6.83</v>
      </c>
      <c r="M1922" s="9">
        <v>9.0830000000000002</v>
      </c>
      <c r="N1922" s="9">
        <v>9.8460000000000001</v>
      </c>
      <c r="O1922" s="9">
        <v>7.3659999999999997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</row>
    <row r="1923" spans="1:20" x14ac:dyDescent="0.35">
      <c r="A1923">
        <f t="shared" ref="A1923:A1986" si="61">A1922+1</f>
        <v>1923</v>
      </c>
      <c r="B1923" s="3" t="s">
        <v>70</v>
      </c>
      <c r="C1923" s="3" t="s">
        <v>87</v>
      </c>
      <c r="D1923" s="3" t="s">
        <v>46</v>
      </c>
      <c r="E1923">
        <v>2021</v>
      </c>
      <c r="F1923" s="3" t="str">
        <f t="shared" si="60"/>
        <v>AFSpillL FALL2021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3.5880000000000001</v>
      </c>
      <c r="M1923" s="9">
        <v>4.5949999999999998</v>
      </c>
      <c r="N1923" s="9">
        <v>14.962999999999999</v>
      </c>
      <c r="O1923" s="9">
        <v>9.7970000000000006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</row>
    <row r="1924" spans="1:20" x14ac:dyDescent="0.35">
      <c r="A1924">
        <f t="shared" si="61"/>
        <v>1924</v>
      </c>
      <c r="B1924" s="3" t="s">
        <v>70</v>
      </c>
      <c r="C1924" s="3" t="s">
        <v>87</v>
      </c>
      <c r="D1924" s="3" t="s">
        <v>46</v>
      </c>
      <c r="E1924">
        <v>2022</v>
      </c>
      <c r="F1924" s="3" t="str">
        <f t="shared" si="60"/>
        <v>AFSpillL FALL2022</v>
      </c>
      <c r="G1924" s="9">
        <v>0</v>
      </c>
      <c r="H1924" s="9">
        <v>0</v>
      </c>
      <c r="I1924" s="9">
        <v>0</v>
      </c>
      <c r="J1924" s="9">
        <v>0</v>
      </c>
      <c r="K1924" s="9">
        <v>0.27100000000000002</v>
      </c>
      <c r="L1924" s="9">
        <v>6.98</v>
      </c>
      <c r="M1924" s="9">
        <v>5.7359999999999998</v>
      </c>
      <c r="N1924" s="9">
        <v>5.0830000000000002</v>
      </c>
      <c r="O1924" s="9">
        <v>2.6549999999999998</v>
      </c>
      <c r="P1924" s="9">
        <v>0</v>
      </c>
      <c r="Q1924" s="9">
        <v>0</v>
      </c>
      <c r="R1924" s="9">
        <v>0</v>
      </c>
      <c r="S1924" s="9">
        <v>0</v>
      </c>
      <c r="T1924" s="9">
        <v>0</v>
      </c>
    </row>
    <row r="1925" spans="1:20" x14ac:dyDescent="0.35">
      <c r="A1925">
        <f t="shared" si="61"/>
        <v>1925</v>
      </c>
      <c r="B1925" s="3" t="s">
        <v>70</v>
      </c>
      <c r="C1925" s="3" t="s">
        <v>87</v>
      </c>
      <c r="D1925" s="3" t="s">
        <v>46</v>
      </c>
      <c r="E1925">
        <v>2023</v>
      </c>
      <c r="F1925" s="3" t="str">
        <f t="shared" si="60"/>
        <v>AFSpillL FALL2023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7.2140000000000004</v>
      </c>
      <c r="M1925" s="9">
        <v>10.275</v>
      </c>
      <c r="N1925" s="9">
        <v>10.298</v>
      </c>
      <c r="O1925" s="9">
        <v>4.4160000000000004</v>
      </c>
      <c r="P1925" s="9">
        <v>0</v>
      </c>
      <c r="Q1925" s="9">
        <v>0</v>
      </c>
      <c r="R1925" s="9">
        <v>0</v>
      </c>
      <c r="S1925" s="9">
        <v>0</v>
      </c>
      <c r="T1925" s="9">
        <v>0</v>
      </c>
    </row>
    <row r="1926" spans="1:20" x14ac:dyDescent="0.35">
      <c r="A1926">
        <f t="shared" si="61"/>
        <v>1926</v>
      </c>
      <c r="B1926" s="3" t="s">
        <v>70</v>
      </c>
      <c r="C1926" s="3" t="s">
        <v>87</v>
      </c>
      <c r="D1926" s="3" t="s">
        <v>46</v>
      </c>
      <c r="E1926">
        <v>2024</v>
      </c>
      <c r="F1926" s="3" t="str">
        <f t="shared" si="60"/>
        <v>AFSpillL FALL2024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6.0380000000000003</v>
      </c>
      <c r="M1926" s="9">
        <v>6.8559999999999999</v>
      </c>
      <c r="N1926" s="9">
        <v>3.15</v>
      </c>
      <c r="O1926" s="9">
        <v>0</v>
      </c>
      <c r="P1926" s="9">
        <v>0</v>
      </c>
      <c r="Q1926" s="9">
        <v>0</v>
      </c>
      <c r="R1926" s="9">
        <v>0</v>
      </c>
      <c r="S1926" s="9">
        <v>0</v>
      </c>
      <c r="T1926" s="9">
        <v>0</v>
      </c>
    </row>
    <row r="1927" spans="1:20" x14ac:dyDescent="0.35">
      <c r="A1927">
        <f t="shared" si="61"/>
        <v>1927</v>
      </c>
      <c r="B1927" s="3" t="s">
        <v>70</v>
      </c>
      <c r="C1927" s="3" t="s">
        <v>87</v>
      </c>
      <c r="D1927" s="3" t="s">
        <v>46</v>
      </c>
      <c r="E1927">
        <v>2025</v>
      </c>
      <c r="F1927" s="3" t="str">
        <f t="shared" si="60"/>
        <v>AFSpillL FALL2025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7.6539999999999999</v>
      </c>
      <c r="N1927" s="9">
        <v>6.7279999999999998</v>
      </c>
      <c r="O1927" s="9">
        <v>4.3220000000000001</v>
      </c>
      <c r="P1927" s="9">
        <v>0</v>
      </c>
      <c r="Q1927" s="9">
        <v>0</v>
      </c>
      <c r="R1927" s="9">
        <v>0</v>
      </c>
      <c r="S1927" s="9">
        <v>0</v>
      </c>
      <c r="T1927" s="9">
        <v>0</v>
      </c>
    </row>
    <row r="1928" spans="1:20" x14ac:dyDescent="0.35">
      <c r="A1928">
        <f t="shared" si="61"/>
        <v>1928</v>
      </c>
      <c r="B1928" s="3" t="s">
        <v>70</v>
      </c>
      <c r="C1928" s="3" t="s">
        <v>87</v>
      </c>
      <c r="D1928" s="3" t="s">
        <v>46</v>
      </c>
      <c r="E1928">
        <v>2026</v>
      </c>
      <c r="F1928" s="3" t="str">
        <f t="shared" si="60"/>
        <v>AFSpillL FALL2026</v>
      </c>
      <c r="G1928" s="9">
        <v>0</v>
      </c>
      <c r="H1928" s="9">
        <v>0</v>
      </c>
      <c r="I1928" s="9">
        <v>0</v>
      </c>
      <c r="J1928" s="9">
        <v>9.5150000000000006</v>
      </c>
      <c r="K1928" s="9">
        <v>6.8890000000000002</v>
      </c>
      <c r="L1928" s="9">
        <v>15.632</v>
      </c>
      <c r="M1928" s="9">
        <v>21.302</v>
      </c>
      <c r="N1928" s="9">
        <v>16.661999999999999</v>
      </c>
      <c r="O1928" s="9">
        <v>4.7619999999999996</v>
      </c>
      <c r="P1928" s="9">
        <v>0</v>
      </c>
      <c r="Q1928" s="9">
        <v>0</v>
      </c>
      <c r="R1928" s="9">
        <v>0</v>
      </c>
      <c r="S1928" s="9">
        <v>0</v>
      </c>
      <c r="T1928" s="9">
        <v>0</v>
      </c>
    </row>
    <row r="1929" spans="1:20" x14ac:dyDescent="0.35">
      <c r="A1929">
        <f t="shared" si="61"/>
        <v>1929</v>
      </c>
      <c r="B1929" s="3" t="s">
        <v>70</v>
      </c>
      <c r="C1929" s="3" t="s">
        <v>87</v>
      </c>
      <c r="D1929" s="3" t="s">
        <v>46</v>
      </c>
      <c r="E1929">
        <v>2027</v>
      </c>
      <c r="F1929" s="3" t="str">
        <f t="shared" si="60"/>
        <v>AFSpillL FALL2027</v>
      </c>
      <c r="G1929" s="9">
        <v>0</v>
      </c>
      <c r="H1929" s="9">
        <v>0</v>
      </c>
      <c r="I1929" s="9">
        <v>9.0250000000000004</v>
      </c>
      <c r="J1929" s="9">
        <v>11.061</v>
      </c>
      <c r="K1929" s="9">
        <v>0</v>
      </c>
      <c r="L1929" s="9">
        <v>14.878</v>
      </c>
      <c r="M1929" s="9">
        <v>16.594000000000001</v>
      </c>
      <c r="N1929" s="9">
        <v>11.423999999999999</v>
      </c>
      <c r="O1929" s="9">
        <v>7.66</v>
      </c>
      <c r="P1929" s="9">
        <v>0.3</v>
      </c>
      <c r="Q1929" s="9">
        <v>0</v>
      </c>
      <c r="R1929" s="9">
        <v>0</v>
      </c>
      <c r="S1929" s="9">
        <v>0</v>
      </c>
      <c r="T1929" s="9">
        <v>0</v>
      </c>
    </row>
    <row r="1930" spans="1:20" x14ac:dyDescent="0.35">
      <c r="A1930">
        <f t="shared" si="61"/>
        <v>1930</v>
      </c>
      <c r="B1930" s="3" t="s">
        <v>70</v>
      </c>
      <c r="C1930" s="3" t="s">
        <v>87</v>
      </c>
      <c r="D1930" s="3" t="s">
        <v>46</v>
      </c>
      <c r="E1930">
        <v>2028</v>
      </c>
      <c r="F1930" s="3" t="str">
        <f t="shared" si="60"/>
        <v>AFSpillL FALL2028</v>
      </c>
      <c r="G1930" s="9">
        <v>0</v>
      </c>
      <c r="H1930" s="9">
        <v>0</v>
      </c>
      <c r="I1930" s="9">
        <v>0</v>
      </c>
      <c r="J1930" s="9">
        <v>1.5349999999999999</v>
      </c>
      <c r="K1930" s="9">
        <v>4.6920000000000002</v>
      </c>
      <c r="L1930" s="9">
        <v>10.069000000000001</v>
      </c>
      <c r="M1930" s="9">
        <v>10.278</v>
      </c>
      <c r="N1930" s="9">
        <v>12.564</v>
      </c>
      <c r="O1930" s="9">
        <v>6.7110000000000003</v>
      </c>
      <c r="P1930" s="9">
        <v>0</v>
      </c>
      <c r="Q1930" s="9">
        <v>0</v>
      </c>
      <c r="R1930" s="9">
        <v>0</v>
      </c>
      <c r="S1930" s="9">
        <v>0</v>
      </c>
      <c r="T1930" s="9">
        <v>0</v>
      </c>
    </row>
    <row r="1931" spans="1:20" x14ac:dyDescent="0.35">
      <c r="A1931">
        <f t="shared" si="61"/>
        <v>1931</v>
      </c>
      <c r="B1931" s="3" t="s">
        <v>70</v>
      </c>
      <c r="C1931" s="3" t="s">
        <v>87</v>
      </c>
      <c r="D1931" s="3" t="s">
        <v>46</v>
      </c>
      <c r="E1931">
        <v>2029</v>
      </c>
      <c r="F1931" s="3" t="str">
        <f t="shared" si="60"/>
        <v>AFSpillL FALL2029</v>
      </c>
      <c r="G1931" s="9">
        <v>0</v>
      </c>
      <c r="H1931" s="9">
        <v>0</v>
      </c>
      <c r="I1931" s="9">
        <v>0</v>
      </c>
      <c r="J1931" s="9">
        <v>0</v>
      </c>
      <c r="K1931" s="9">
        <v>8.8369999999999997</v>
      </c>
      <c r="L1931" s="9">
        <v>18.206</v>
      </c>
      <c r="M1931" s="9">
        <v>26.545999999999999</v>
      </c>
      <c r="N1931" s="9">
        <v>33.581000000000003</v>
      </c>
      <c r="O1931" s="9">
        <v>27.052</v>
      </c>
      <c r="P1931" s="9">
        <v>10.246</v>
      </c>
      <c r="Q1931" s="9">
        <v>0</v>
      </c>
      <c r="R1931" s="9">
        <v>0</v>
      </c>
      <c r="S1931" s="9">
        <v>0</v>
      </c>
      <c r="T1931" s="9">
        <v>0</v>
      </c>
    </row>
    <row r="1932" spans="1:20" x14ac:dyDescent="0.35">
      <c r="A1932">
        <f t="shared" si="61"/>
        <v>1932</v>
      </c>
      <c r="B1932" s="3" t="s">
        <v>70</v>
      </c>
      <c r="C1932" s="3" t="s">
        <v>87</v>
      </c>
      <c r="D1932" s="3" t="s">
        <v>47</v>
      </c>
      <c r="E1932">
        <v>2020</v>
      </c>
      <c r="F1932" s="3" t="str">
        <f t="shared" si="60"/>
        <v>AFSpillCOULEE2020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9.0150000000000006</v>
      </c>
      <c r="Q1932" s="9">
        <v>0</v>
      </c>
      <c r="R1932" s="9">
        <v>0</v>
      </c>
      <c r="S1932" s="9">
        <v>0</v>
      </c>
      <c r="T1932" s="9">
        <v>0</v>
      </c>
    </row>
    <row r="1933" spans="1:20" x14ac:dyDescent="0.35">
      <c r="A1933">
        <f t="shared" si="61"/>
        <v>1933</v>
      </c>
      <c r="B1933" s="3" t="s">
        <v>70</v>
      </c>
      <c r="C1933" s="3" t="s">
        <v>87</v>
      </c>
      <c r="D1933" s="3" t="s">
        <v>47</v>
      </c>
      <c r="E1933">
        <v>2021</v>
      </c>
      <c r="F1933" s="3" t="str">
        <f t="shared" si="60"/>
        <v>AFSpillCOULEE2021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0</v>
      </c>
    </row>
    <row r="1934" spans="1:20" x14ac:dyDescent="0.35">
      <c r="A1934">
        <f t="shared" si="61"/>
        <v>1934</v>
      </c>
      <c r="B1934" s="3" t="s">
        <v>70</v>
      </c>
      <c r="C1934" s="3" t="s">
        <v>87</v>
      </c>
      <c r="D1934" s="3" t="s">
        <v>47</v>
      </c>
      <c r="E1934">
        <v>2022</v>
      </c>
      <c r="F1934" s="3" t="str">
        <f t="shared" si="60"/>
        <v>AFSpillCOULEE2022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</row>
    <row r="1935" spans="1:20" x14ac:dyDescent="0.35">
      <c r="A1935">
        <f t="shared" si="61"/>
        <v>1935</v>
      </c>
      <c r="B1935" s="3" t="s">
        <v>70</v>
      </c>
      <c r="C1935" s="3" t="s">
        <v>87</v>
      </c>
      <c r="D1935" s="3" t="s">
        <v>47</v>
      </c>
      <c r="E1935">
        <v>2023</v>
      </c>
      <c r="F1935" s="3" t="str">
        <f t="shared" si="60"/>
        <v>AFSpillCOULEE2023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0</v>
      </c>
      <c r="T1935" s="9">
        <v>0</v>
      </c>
    </row>
    <row r="1936" spans="1:20" x14ac:dyDescent="0.35">
      <c r="A1936">
        <f t="shared" si="61"/>
        <v>1936</v>
      </c>
      <c r="B1936" s="3" t="s">
        <v>70</v>
      </c>
      <c r="C1936" s="3" t="s">
        <v>87</v>
      </c>
      <c r="D1936" s="3" t="s">
        <v>47</v>
      </c>
      <c r="E1936">
        <v>2024</v>
      </c>
      <c r="F1936" s="3" t="str">
        <f t="shared" si="60"/>
        <v>AFSpillCOULEE2024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  <c r="S1936" s="9">
        <v>0</v>
      </c>
      <c r="T1936" s="9">
        <v>0</v>
      </c>
    </row>
    <row r="1937" spans="1:20" x14ac:dyDescent="0.35">
      <c r="A1937">
        <f t="shared" si="61"/>
        <v>1937</v>
      </c>
      <c r="B1937" s="3" t="s">
        <v>70</v>
      </c>
      <c r="C1937" s="3" t="s">
        <v>87</v>
      </c>
      <c r="D1937" s="3" t="s">
        <v>47</v>
      </c>
      <c r="E1937">
        <v>2025</v>
      </c>
      <c r="F1937" s="3" t="str">
        <f t="shared" si="60"/>
        <v>AFSpillCOULEE2025</v>
      </c>
      <c r="G1937" s="9">
        <v>0</v>
      </c>
      <c r="H1937" s="9">
        <v>0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0</v>
      </c>
    </row>
    <row r="1938" spans="1:20" x14ac:dyDescent="0.35">
      <c r="A1938">
        <f t="shared" si="61"/>
        <v>1938</v>
      </c>
      <c r="B1938" s="3" t="s">
        <v>70</v>
      </c>
      <c r="C1938" s="3" t="s">
        <v>87</v>
      </c>
      <c r="D1938" s="3" t="s">
        <v>47</v>
      </c>
      <c r="E1938">
        <v>2026</v>
      </c>
      <c r="F1938" s="3" t="str">
        <f t="shared" si="60"/>
        <v>AFSpillCOULEE2026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78.281999999999996</v>
      </c>
      <c r="N1938" s="9">
        <v>52.258000000000003</v>
      </c>
      <c r="O1938" s="9">
        <v>10.145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</row>
    <row r="1939" spans="1:20" x14ac:dyDescent="0.35">
      <c r="A1939">
        <f t="shared" si="61"/>
        <v>1939</v>
      </c>
      <c r="B1939" s="3" t="s">
        <v>70</v>
      </c>
      <c r="C1939" s="3" t="s">
        <v>87</v>
      </c>
      <c r="D1939" s="3" t="s">
        <v>47</v>
      </c>
      <c r="E1939">
        <v>2027</v>
      </c>
      <c r="F1939" s="3" t="str">
        <f t="shared" si="60"/>
        <v>AFSpillCOULEE2027</v>
      </c>
      <c r="G1939" s="9">
        <v>0</v>
      </c>
      <c r="H1939" s="9">
        <v>0</v>
      </c>
      <c r="I1939" s="9">
        <v>10.984999999999999</v>
      </c>
      <c r="J1939" s="9">
        <v>27.481000000000002</v>
      </c>
      <c r="K1939" s="9">
        <v>0</v>
      </c>
      <c r="L1939" s="9">
        <v>0</v>
      </c>
      <c r="M1939" s="9">
        <v>27.364999999999998</v>
      </c>
      <c r="N1939" s="9">
        <v>19.597000000000001</v>
      </c>
      <c r="O1939" s="9">
        <v>19.654</v>
      </c>
      <c r="P1939" s="9">
        <v>68.075000000000003</v>
      </c>
      <c r="Q1939" s="9">
        <v>0</v>
      </c>
      <c r="R1939" s="9">
        <v>0</v>
      </c>
      <c r="S1939" s="9">
        <v>0</v>
      </c>
      <c r="T1939" s="9">
        <v>0</v>
      </c>
    </row>
    <row r="1940" spans="1:20" x14ac:dyDescent="0.35">
      <c r="A1940">
        <f t="shared" si="61"/>
        <v>1940</v>
      </c>
      <c r="B1940" s="3" t="s">
        <v>70</v>
      </c>
      <c r="C1940" s="3" t="s">
        <v>87</v>
      </c>
      <c r="D1940" s="3" t="s">
        <v>47</v>
      </c>
      <c r="E1940">
        <v>2028</v>
      </c>
      <c r="F1940" s="3" t="str">
        <f t="shared" si="60"/>
        <v>AFSpillCOULEE2028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</row>
    <row r="1941" spans="1:20" x14ac:dyDescent="0.35">
      <c r="A1941">
        <f t="shared" si="61"/>
        <v>1941</v>
      </c>
      <c r="B1941" s="3" t="s">
        <v>70</v>
      </c>
      <c r="C1941" s="3" t="s">
        <v>87</v>
      </c>
      <c r="D1941" s="3" t="s">
        <v>47</v>
      </c>
      <c r="E1941">
        <v>2029</v>
      </c>
      <c r="F1941" s="3" t="str">
        <f t="shared" si="60"/>
        <v>AFSpillCOULEE2029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35.402999999999999</v>
      </c>
      <c r="M1941" s="9">
        <v>43.485999999999997</v>
      </c>
      <c r="N1941" s="9">
        <v>100.849</v>
      </c>
      <c r="O1941" s="9">
        <v>86.403000000000006</v>
      </c>
      <c r="P1941" s="9">
        <v>89.825000000000003</v>
      </c>
      <c r="Q1941" s="9">
        <v>13.672000000000001</v>
      </c>
      <c r="R1941" s="9">
        <v>0</v>
      </c>
      <c r="S1941" s="9">
        <v>0</v>
      </c>
      <c r="T1941" s="9">
        <v>0</v>
      </c>
    </row>
    <row r="1942" spans="1:20" x14ac:dyDescent="0.35">
      <c r="A1942">
        <f t="shared" si="61"/>
        <v>1942</v>
      </c>
      <c r="B1942" s="3" t="s">
        <v>70</v>
      </c>
      <c r="C1942" s="3" t="s">
        <v>87</v>
      </c>
      <c r="D1942" s="3" t="s">
        <v>48</v>
      </c>
      <c r="E1942">
        <v>2020</v>
      </c>
      <c r="F1942" s="3" t="str">
        <f t="shared" si="60"/>
        <v>AFSpillCH JOE2020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0</v>
      </c>
      <c r="N1942" s="9">
        <v>1.869</v>
      </c>
      <c r="O1942" s="9">
        <v>10.321999999999999</v>
      </c>
      <c r="P1942" s="9">
        <v>33.326999999999998</v>
      </c>
      <c r="Q1942" s="9">
        <v>0</v>
      </c>
      <c r="R1942" s="9">
        <v>0</v>
      </c>
      <c r="S1942" s="9">
        <v>0</v>
      </c>
      <c r="T1942" s="9">
        <v>0</v>
      </c>
    </row>
    <row r="1943" spans="1:20" x14ac:dyDescent="0.35">
      <c r="A1943">
        <f t="shared" si="61"/>
        <v>1943</v>
      </c>
      <c r="B1943" s="3" t="s">
        <v>70</v>
      </c>
      <c r="C1943" s="3" t="s">
        <v>87</v>
      </c>
      <c r="D1943" s="3" t="s">
        <v>48</v>
      </c>
      <c r="E1943">
        <v>2021</v>
      </c>
      <c r="F1943" s="3" t="str">
        <f t="shared" si="60"/>
        <v>AFSpillCH JOE2021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4.282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</row>
    <row r="1944" spans="1:20" x14ac:dyDescent="0.35">
      <c r="A1944">
        <f t="shared" si="61"/>
        <v>1944</v>
      </c>
      <c r="B1944" s="3" t="s">
        <v>70</v>
      </c>
      <c r="C1944" s="3" t="s">
        <v>87</v>
      </c>
      <c r="D1944" s="3" t="s">
        <v>48</v>
      </c>
      <c r="E1944">
        <v>2022</v>
      </c>
      <c r="F1944" s="3" t="str">
        <f t="shared" si="60"/>
        <v>AFSpillCH JOE2022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3.323</v>
      </c>
      <c r="P1944" s="9">
        <v>15.46</v>
      </c>
      <c r="Q1944" s="9">
        <v>0</v>
      </c>
      <c r="R1944" s="9">
        <v>0</v>
      </c>
      <c r="S1944" s="9">
        <v>0</v>
      </c>
      <c r="T1944" s="9">
        <v>0</v>
      </c>
    </row>
    <row r="1945" spans="1:20" x14ac:dyDescent="0.35">
      <c r="A1945">
        <f t="shared" si="61"/>
        <v>1945</v>
      </c>
      <c r="B1945" s="3" t="s">
        <v>70</v>
      </c>
      <c r="C1945" s="3" t="s">
        <v>87</v>
      </c>
      <c r="D1945" s="3" t="s">
        <v>48</v>
      </c>
      <c r="E1945">
        <v>2023</v>
      </c>
      <c r="F1945" s="3" t="str">
        <f t="shared" si="60"/>
        <v>AFSpillCH JOE2023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2.4660000000000002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</row>
    <row r="1946" spans="1:20" x14ac:dyDescent="0.35">
      <c r="A1946">
        <f t="shared" si="61"/>
        <v>1946</v>
      </c>
      <c r="B1946" s="3" t="s">
        <v>70</v>
      </c>
      <c r="C1946" s="3" t="s">
        <v>87</v>
      </c>
      <c r="D1946" s="3" t="s">
        <v>48</v>
      </c>
      <c r="E1946">
        <v>2024</v>
      </c>
      <c r="F1946" s="3" t="str">
        <f t="shared" si="60"/>
        <v>AFSpillCH JOE2024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14.084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</row>
    <row r="1947" spans="1:20" x14ac:dyDescent="0.35">
      <c r="A1947">
        <f t="shared" si="61"/>
        <v>1947</v>
      </c>
      <c r="B1947" s="3" t="s">
        <v>70</v>
      </c>
      <c r="C1947" s="3" t="s">
        <v>87</v>
      </c>
      <c r="D1947" s="3" t="s">
        <v>48</v>
      </c>
      <c r="E1947">
        <v>2025</v>
      </c>
      <c r="F1947" s="3" t="str">
        <f t="shared" si="60"/>
        <v>AFSpillCH JOE2025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  <c r="S1947" s="9">
        <v>0</v>
      </c>
      <c r="T1947" s="9">
        <v>0</v>
      </c>
    </row>
    <row r="1948" spans="1:20" x14ac:dyDescent="0.35">
      <c r="A1948">
        <f t="shared" si="61"/>
        <v>1948</v>
      </c>
      <c r="B1948" s="3" t="s">
        <v>70</v>
      </c>
      <c r="C1948" s="3" t="s">
        <v>87</v>
      </c>
      <c r="D1948" s="3" t="s">
        <v>48</v>
      </c>
      <c r="E1948">
        <v>2026</v>
      </c>
      <c r="F1948" s="3" t="str">
        <f t="shared" si="60"/>
        <v>AFSpillCH JOE2026</v>
      </c>
      <c r="G1948" s="9">
        <v>0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76.881</v>
      </c>
      <c r="N1948" s="9">
        <v>49.737000000000002</v>
      </c>
      <c r="O1948" s="9">
        <v>21.45</v>
      </c>
      <c r="P1948" s="9">
        <v>0</v>
      </c>
      <c r="Q1948" s="9">
        <v>0</v>
      </c>
      <c r="R1948" s="9">
        <v>0</v>
      </c>
      <c r="S1948" s="9">
        <v>0</v>
      </c>
      <c r="T1948" s="9">
        <v>0</v>
      </c>
    </row>
    <row r="1949" spans="1:20" x14ac:dyDescent="0.35">
      <c r="A1949">
        <f t="shared" si="61"/>
        <v>1949</v>
      </c>
      <c r="B1949" s="3" t="s">
        <v>70</v>
      </c>
      <c r="C1949" s="3" t="s">
        <v>87</v>
      </c>
      <c r="D1949" s="3" t="s">
        <v>48</v>
      </c>
      <c r="E1949">
        <v>2027</v>
      </c>
      <c r="F1949" s="3" t="str">
        <f t="shared" si="60"/>
        <v>AFSpillCH JOE2027</v>
      </c>
      <c r="G1949" s="9">
        <v>0</v>
      </c>
      <c r="H1949" s="9">
        <v>0</v>
      </c>
      <c r="I1949" s="9">
        <v>12.16</v>
      </c>
      <c r="J1949" s="9">
        <v>31.774000000000001</v>
      </c>
      <c r="K1949" s="9">
        <v>0</v>
      </c>
      <c r="L1949" s="9">
        <v>0</v>
      </c>
      <c r="M1949" s="9">
        <v>31.876999999999999</v>
      </c>
      <c r="N1949" s="9">
        <v>21.765999999999998</v>
      </c>
      <c r="O1949" s="9">
        <v>30.817</v>
      </c>
      <c r="P1949" s="9">
        <v>89.308000000000007</v>
      </c>
      <c r="Q1949" s="9">
        <v>0</v>
      </c>
      <c r="R1949" s="9">
        <v>0</v>
      </c>
      <c r="S1949" s="9">
        <v>0</v>
      </c>
      <c r="T1949" s="9">
        <v>0</v>
      </c>
    </row>
    <row r="1950" spans="1:20" x14ac:dyDescent="0.35">
      <c r="A1950">
        <f t="shared" si="61"/>
        <v>1950</v>
      </c>
      <c r="B1950" s="3" t="s">
        <v>70</v>
      </c>
      <c r="C1950" s="3" t="s">
        <v>87</v>
      </c>
      <c r="D1950" s="3" t="s">
        <v>48</v>
      </c>
      <c r="E1950">
        <v>2028</v>
      </c>
      <c r="F1950" s="3" t="str">
        <f t="shared" si="60"/>
        <v>AFSpillCH JOE2028</v>
      </c>
      <c r="G1950" s="9">
        <v>0</v>
      </c>
      <c r="H1950" s="9">
        <v>0</v>
      </c>
      <c r="I1950" s="9">
        <v>0</v>
      </c>
      <c r="J1950" s="9">
        <v>3.4060000000000001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11.763999999999999</v>
      </c>
      <c r="Q1950" s="9">
        <v>0</v>
      </c>
      <c r="R1950" s="9">
        <v>0</v>
      </c>
      <c r="S1950" s="9">
        <v>0</v>
      </c>
      <c r="T1950" s="9">
        <v>0</v>
      </c>
    </row>
    <row r="1951" spans="1:20" x14ac:dyDescent="0.35">
      <c r="A1951">
        <f t="shared" si="61"/>
        <v>1951</v>
      </c>
      <c r="B1951" s="3" t="s">
        <v>70</v>
      </c>
      <c r="C1951" s="3" t="s">
        <v>87</v>
      </c>
      <c r="D1951" s="3" t="s">
        <v>48</v>
      </c>
      <c r="E1951">
        <v>2029</v>
      </c>
      <c r="F1951" s="3" t="str">
        <f t="shared" si="60"/>
        <v>AFSpillCH JOE2029</v>
      </c>
      <c r="G1951" s="9">
        <v>0</v>
      </c>
      <c r="H1951" s="9">
        <v>0</v>
      </c>
      <c r="I1951" s="9">
        <v>0</v>
      </c>
      <c r="J1951" s="9">
        <v>5.9630000000000001</v>
      </c>
      <c r="K1951" s="9">
        <v>1.194</v>
      </c>
      <c r="L1951" s="9">
        <v>40.298999999999999</v>
      </c>
      <c r="M1951" s="9">
        <v>39.781999999999996</v>
      </c>
      <c r="N1951" s="9">
        <v>89.23</v>
      </c>
      <c r="O1951" s="9">
        <v>87.575999999999993</v>
      </c>
      <c r="P1951" s="9">
        <v>108.20099999999999</v>
      </c>
      <c r="Q1951" s="9">
        <v>40.874000000000002</v>
      </c>
      <c r="R1951" s="9">
        <v>0</v>
      </c>
      <c r="S1951" s="9">
        <v>0</v>
      </c>
      <c r="T1951" s="9">
        <v>0</v>
      </c>
    </row>
    <row r="1952" spans="1:20" x14ac:dyDescent="0.35">
      <c r="A1952">
        <f t="shared" si="61"/>
        <v>1952</v>
      </c>
      <c r="B1952" s="3" t="s">
        <v>70</v>
      </c>
      <c r="C1952" s="3" t="s">
        <v>87</v>
      </c>
      <c r="D1952" s="3" t="s">
        <v>49</v>
      </c>
      <c r="E1952">
        <v>2020</v>
      </c>
      <c r="F1952" s="3" t="str">
        <f t="shared" si="60"/>
        <v>AFSpillWELLS2020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</row>
    <row r="1953" spans="1:20" x14ac:dyDescent="0.35">
      <c r="A1953">
        <f t="shared" si="61"/>
        <v>1953</v>
      </c>
      <c r="B1953" s="3" t="s">
        <v>70</v>
      </c>
      <c r="C1953" s="3" t="s">
        <v>87</v>
      </c>
      <c r="D1953" s="3" t="s">
        <v>49</v>
      </c>
      <c r="E1953">
        <v>2021</v>
      </c>
      <c r="F1953" s="3" t="str">
        <f t="shared" si="60"/>
        <v>AFSpillWELLS2021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  <c r="S1953" s="9">
        <v>0</v>
      </c>
      <c r="T1953" s="9">
        <v>0</v>
      </c>
    </row>
    <row r="1954" spans="1:20" x14ac:dyDescent="0.35">
      <c r="A1954">
        <f t="shared" si="61"/>
        <v>1954</v>
      </c>
      <c r="B1954" s="3" t="s">
        <v>70</v>
      </c>
      <c r="C1954" s="3" t="s">
        <v>87</v>
      </c>
      <c r="D1954" s="3" t="s">
        <v>49</v>
      </c>
      <c r="E1954">
        <v>2022</v>
      </c>
      <c r="F1954" s="3" t="str">
        <f t="shared" si="60"/>
        <v>AFSpillWELLS2022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  <c r="S1954" s="9">
        <v>0</v>
      </c>
      <c r="T1954" s="9">
        <v>0</v>
      </c>
    </row>
    <row r="1955" spans="1:20" x14ac:dyDescent="0.35">
      <c r="A1955">
        <f t="shared" si="61"/>
        <v>1955</v>
      </c>
      <c r="B1955" s="3" t="s">
        <v>70</v>
      </c>
      <c r="C1955" s="3" t="s">
        <v>87</v>
      </c>
      <c r="D1955" s="3" t="s">
        <v>49</v>
      </c>
      <c r="E1955">
        <v>2023</v>
      </c>
      <c r="F1955" s="3" t="str">
        <f t="shared" si="60"/>
        <v>AFSpillWELLS2023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0</v>
      </c>
      <c r="P1955" s="9">
        <v>0</v>
      </c>
      <c r="Q1955" s="9">
        <v>0</v>
      </c>
      <c r="R1955" s="9">
        <v>0</v>
      </c>
      <c r="S1955" s="9">
        <v>0</v>
      </c>
      <c r="T1955" s="9">
        <v>0</v>
      </c>
    </row>
    <row r="1956" spans="1:20" x14ac:dyDescent="0.35">
      <c r="A1956">
        <f t="shared" si="61"/>
        <v>1956</v>
      </c>
      <c r="B1956" s="3" t="s">
        <v>70</v>
      </c>
      <c r="C1956" s="3" t="s">
        <v>87</v>
      </c>
      <c r="D1956" s="3" t="s">
        <v>49</v>
      </c>
      <c r="E1956">
        <v>2024</v>
      </c>
      <c r="F1956" s="3" t="str">
        <f t="shared" si="60"/>
        <v>AFSpillWELLS2024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0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</row>
    <row r="1957" spans="1:20" x14ac:dyDescent="0.35">
      <c r="A1957">
        <f t="shared" si="61"/>
        <v>1957</v>
      </c>
      <c r="B1957" s="3" t="s">
        <v>70</v>
      </c>
      <c r="C1957" s="3" t="s">
        <v>87</v>
      </c>
      <c r="D1957" s="3" t="s">
        <v>49</v>
      </c>
      <c r="E1957">
        <v>2025</v>
      </c>
      <c r="F1957" s="3" t="str">
        <f t="shared" si="60"/>
        <v>AFSpillWELLS2025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0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</row>
    <row r="1958" spans="1:20" x14ac:dyDescent="0.35">
      <c r="A1958">
        <f t="shared" si="61"/>
        <v>1958</v>
      </c>
      <c r="B1958" s="3" t="s">
        <v>70</v>
      </c>
      <c r="C1958" s="3" t="s">
        <v>87</v>
      </c>
      <c r="D1958" s="3" t="s">
        <v>49</v>
      </c>
      <c r="E1958">
        <v>2026</v>
      </c>
      <c r="F1958" s="3" t="str">
        <f t="shared" si="60"/>
        <v>AFSpillWELLS2026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82.084999999999994</v>
      </c>
      <c r="N1958" s="9">
        <v>56.634999999999998</v>
      </c>
      <c r="O1958" s="9">
        <v>0</v>
      </c>
      <c r="P1958" s="9">
        <v>0</v>
      </c>
      <c r="Q1958" s="9">
        <v>0</v>
      </c>
      <c r="R1958" s="9">
        <v>0</v>
      </c>
      <c r="S1958" s="9">
        <v>0</v>
      </c>
      <c r="T1958" s="9">
        <v>0</v>
      </c>
    </row>
    <row r="1959" spans="1:20" x14ac:dyDescent="0.35">
      <c r="A1959">
        <f t="shared" si="61"/>
        <v>1959</v>
      </c>
      <c r="B1959" s="3" t="s">
        <v>70</v>
      </c>
      <c r="C1959" s="3" t="s">
        <v>87</v>
      </c>
      <c r="D1959" s="3" t="s">
        <v>49</v>
      </c>
      <c r="E1959">
        <v>2027</v>
      </c>
      <c r="F1959" s="3" t="str">
        <f t="shared" si="60"/>
        <v>AFSpillWELLS2027</v>
      </c>
      <c r="G1959" s="9">
        <v>0</v>
      </c>
      <c r="H1959" s="9">
        <v>0</v>
      </c>
      <c r="I1959" s="9">
        <v>4.298</v>
      </c>
      <c r="J1959" s="9">
        <v>24.192</v>
      </c>
      <c r="K1959" s="9">
        <v>0</v>
      </c>
      <c r="L1959" s="9">
        <v>0</v>
      </c>
      <c r="M1959" s="9">
        <v>30.030999999999999</v>
      </c>
      <c r="N1959" s="9">
        <v>21.172999999999998</v>
      </c>
      <c r="O1959" s="9">
        <v>0</v>
      </c>
      <c r="P1959" s="9">
        <v>54.648000000000003</v>
      </c>
      <c r="Q1959" s="9">
        <v>0</v>
      </c>
      <c r="R1959" s="9">
        <v>0</v>
      </c>
      <c r="S1959" s="9">
        <v>0</v>
      </c>
      <c r="T1959" s="9">
        <v>0</v>
      </c>
    </row>
    <row r="1960" spans="1:20" x14ac:dyDescent="0.35">
      <c r="A1960">
        <f t="shared" si="61"/>
        <v>1960</v>
      </c>
      <c r="B1960" s="3" t="s">
        <v>70</v>
      </c>
      <c r="C1960" s="3" t="s">
        <v>87</v>
      </c>
      <c r="D1960" s="3" t="s">
        <v>49</v>
      </c>
      <c r="E1960">
        <v>2028</v>
      </c>
      <c r="F1960" s="3" t="str">
        <f t="shared" si="60"/>
        <v>AFSpillWELLS2028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</row>
    <row r="1961" spans="1:20" x14ac:dyDescent="0.35">
      <c r="A1961">
        <f t="shared" si="61"/>
        <v>1961</v>
      </c>
      <c r="B1961" s="3" t="s">
        <v>70</v>
      </c>
      <c r="C1961" s="3" t="s">
        <v>87</v>
      </c>
      <c r="D1961" s="3" t="s">
        <v>49</v>
      </c>
      <c r="E1961">
        <v>2029</v>
      </c>
      <c r="F1961" s="3" t="str">
        <f t="shared" si="60"/>
        <v>AFSpillWELLS2029</v>
      </c>
      <c r="G1961" s="9">
        <v>0</v>
      </c>
      <c r="H1961" s="9">
        <v>0</v>
      </c>
      <c r="I1961" s="9">
        <v>0</v>
      </c>
      <c r="J1961" s="9">
        <v>0</v>
      </c>
      <c r="K1961" s="9">
        <v>2.1680000000000001</v>
      </c>
      <c r="L1961" s="9">
        <v>36.128999999999998</v>
      </c>
      <c r="M1961" s="9">
        <v>47.085000000000001</v>
      </c>
      <c r="N1961" s="9">
        <v>94.299000000000007</v>
      </c>
      <c r="O1961" s="9">
        <v>55.488999999999997</v>
      </c>
      <c r="P1961" s="9">
        <v>80.424000000000007</v>
      </c>
      <c r="Q1961" s="9">
        <v>2.4860000000000002</v>
      </c>
      <c r="R1961" s="9">
        <v>0</v>
      </c>
      <c r="S1961" s="9">
        <v>0</v>
      </c>
      <c r="T1961" s="9">
        <v>0</v>
      </c>
    </row>
    <row r="1962" spans="1:20" x14ac:dyDescent="0.35">
      <c r="A1962">
        <f t="shared" si="61"/>
        <v>1962</v>
      </c>
      <c r="B1962" s="3" t="s">
        <v>70</v>
      </c>
      <c r="C1962" s="3" t="s">
        <v>87</v>
      </c>
      <c r="D1962" s="3" t="s">
        <v>50</v>
      </c>
      <c r="E1962">
        <v>2020</v>
      </c>
      <c r="F1962" s="3" t="str">
        <f t="shared" si="60"/>
        <v>AFSpillCHELAN2020</v>
      </c>
      <c r="G1962" s="9">
        <v>0</v>
      </c>
      <c r="H1962" s="9">
        <v>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</row>
    <row r="1963" spans="1:20" x14ac:dyDescent="0.35">
      <c r="A1963">
        <f t="shared" si="61"/>
        <v>1963</v>
      </c>
      <c r="B1963" s="3" t="s">
        <v>70</v>
      </c>
      <c r="C1963" s="3" t="s">
        <v>87</v>
      </c>
      <c r="D1963" s="3" t="s">
        <v>50</v>
      </c>
      <c r="E1963">
        <v>2021</v>
      </c>
      <c r="F1963" s="3" t="str">
        <f t="shared" si="60"/>
        <v>AFSpillCHELAN2021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1E-3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</row>
    <row r="1964" spans="1:20" x14ac:dyDescent="0.35">
      <c r="A1964">
        <f t="shared" si="61"/>
        <v>1964</v>
      </c>
      <c r="B1964" s="3" t="s">
        <v>70</v>
      </c>
      <c r="C1964" s="3" t="s">
        <v>87</v>
      </c>
      <c r="D1964" s="3" t="s">
        <v>50</v>
      </c>
      <c r="E1964">
        <v>2022</v>
      </c>
      <c r="F1964" s="3" t="str">
        <f t="shared" si="60"/>
        <v>AFSpillCHELAN2022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0.65700000000000003</v>
      </c>
      <c r="P1964" s="9">
        <v>3.839</v>
      </c>
      <c r="Q1964" s="9">
        <v>0.59699999999999998</v>
      </c>
      <c r="R1964" s="9">
        <v>0</v>
      </c>
      <c r="S1964" s="9">
        <v>0</v>
      </c>
      <c r="T1964" s="9">
        <v>0</v>
      </c>
    </row>
    <row r="1965" spans="1:20" x14ac:dyDescent="0.35">
      <c r="A1965">
        <f t="shared" si="61"/>
        <v>1965</v>
      </c>
      <c r="B1965" s="3" t="s">
        <v>70</v>
      </c>
      <c r="C1965" s="3" t="s">
        <v>87</v>
      </c>
      <c r="D1965" s="3" t="s">
        <v>50</v>
      </c>
      <c r="E1965">
        <v>2023</v>
      </c>
      <c r="F1965" s="3" t="str">
        <f t="shared" si="60"/>
        <v>AFSpillCHELAN2023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1E-3</v>
      </c>
      <c r="P1965" s="9">
        <v>1.4850000000000001</v>
      </c>
      <c r="Q1965" s="9">
        <v>0</v>
      </c>
      <c r="R1965" s="9">
        <v>0</v>
      </c>
      <c r="S1965" s="9">
        <v>0</v>
      </c>
      <c r="T1965" s="9">
        <v>0</v>
      </c>
    </row>
    <row r="1966" spans="1:20" x14ac:dyDescent="0.35">
      <c r="A1966">
        <f t="shared" si="61"/>
        <v>1966</v>
      </c>
      <c r="B1966" s="3" t="s">
        <v>70</v>
      </c>
      <c r="C1966" s="3" t="s">
        <v>87</v>
      </c>
      <c r="D1966" s="3" t="s">
        <v>50</v>
      </c>
      <c r="E1966">
        <v>2024</v>
      </c>
      <c r="F1966" s="3" t="str">
        <f t="shared" si="60"/>
        <v>AFSpillCHELAN2024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1E-3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</row>
    <row r="1967" spans="1:20" x14ac:dyDescent="0.35">
      <c r="A1967">
        <f t="shared" si="61"/>
        <v>1967</v>
      </c>
      <c r="B1967" s="3" t="s">
        <v>70</v>
      </c>
      <c r="C1967" s="3" t="s">
        <v>87</v>
      </c>
      <c r="D1967" s="3" t="s">
        <v>50</v>
      </c>
      <c r="E1967">
        <v>2025</v>
      </c>
      <c r="F1967" s="3" t="str">
        <f t="shared" si="60"/>
        <v>AFSpillCHELAN2025</v>
      </c>
      <c r="G1967" s="9">
        <v>0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1E-3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</row>
    <row r="1968" spans="1:20" x14ac:dyDescent="0.35">
      <c r="A1968">
        <f t="shared" si="61"/>
        <v>1968</v>
      </c>
      <c r="B1968" s="3" t="s">
        <v>70</v>
      </c>
      <c r="C1968" s="3" t="s">
        <v>87</v>
      </c>
      <c r="D1968" s="3" t="s">
        <v>50</v>
      </c>
      <c r="E1968">
        <v>2026</v>
      </c>
      <c r="F1968" s="3" t="str">
        <f t="shared" si="60"/>
        <v>AFSpillCHELAN2026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1.726</v>
      </c>
      <c r="P1968" s="9">
        <v>3.419</v>
      </c>
      <c r="Q1968" s="9">
        <v>8.9999999999999993E-3</v>
      </c>
      <c r="R1968" s="9">
        <v>0</v>
      </c>
      <c r="S1968" s="9">
        <v>0</v>
      </c>
      <c r="T1968" s="9">
        <v>0</v>
      </c>
    </row>
    <row r="1969" spans="1:20" x14ac:dyDescent="0.35">
      <c r="A1969">
        <f t="shared" si="61"/>
        <v>1969</v>
      </c>
      <c r="B1969" s="3" t="s">
        <v>70</v>
      </c>
      <c r="C1969" s="3" t="s">
        <v>87</v>
      </c>
      <c r="D1969" s="3" t="s">
        <v>50</v>
      </c>
      <c r="E1969">
        <v>2027</v>
      </c>
      <c r="F1969" s="3" t="str">
        <f t="shared" si="60"/>
        <v>AFSpillCHELAN2027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1.87</v>
      </c>
      <c r="Q1969" s="9">
        <v>0</v>
      </c>
      <c r="R1969" s="9">
        <v>0</v>
      </c>
      <c r="S1969" s="9">
        <v>0</v>
      </c>
      <c r="T1969" s="9">
        <v>0</v>
      </c>
    </row>
    <row r="1970" spans="1:20" x14ac:dyDescent="0.35">
      <c r="A1970">
        <f t="shared" si="61"/>
        <v>1970</v>
      </c>
      <c r="B1970" s="3" t="s">
        <v>70</v>
      </c>
      <c r="C1970" s="3" t="s">
        <v>87</v>
      </c>
      <c r="D1970" s="3" t="s">
        <v>50</v>
      </c>
      <c r="E1970">
        <v>2028</v>
      </c>
      <c r="F1970" s="3" t="str">
        <f t="shared" si="60"/>
        <v>AFSpillCHELAN2028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1E-3</v>
      </c>
      <c r="P1970" s="9">
        <v>2.5310000000000001</v>
      </c>
      <c r="Q1970" s="9">
        <v>0.44500000000000001</v>
      </c>
      <c r="R1970" s="9">
        <v>0</v>
      </c>
      <c r="S1970" s="9">
        <v>0</v>
      </c>
      <c r="T1970" s="9">
        <v>0</v>
      </c>
    </row>
    <row r="1971" spans="1:20" x14ac:dyDescent="0.35">
      <c r="A1971">
        <f t="shared" si="61"/>
        <v>1971</v>
      </c>
      <c r="B1971" s="3" t="s">
        <v>70</v>
      </c>
      <c r="C1971" s="3" t="s">
        <v>87</v>
      </c>
      <c r="D1971" s="3" t="s">
        <v>50</v>
      </c>
      <c r="E1971">
        <v>2029</v>
      </c>
      <c r="F1971" s="3" t="str">
        <f t="shared" si="60"/>
        <v>AFSpillCHELAN2029</v>
      </c>
      <c r="G1971" s="9">
        <v>0</v>
      </c>
      <c r="H1971" s="9">
        <v>0</v>
      </c>
      <c r="I1971" s="9">
        <v>0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1.9219999999999999</v>
      </c>
      <c r="P1971" s="9">
        <v>5.4039999999999999</v>
      </c>
      <c r="Q1971" s="9">
        <v>1.946</v>
      </c>
      <c r="R1971" s="9">
        <v>0</v>
      </c>
      <c r="S1971" s="9">
        <v>0</v>
      </c>
      <c r="T1971" s="9">
        <v>0</v>
      </c>
    </row>
    <row r="1972" spans="1:20" x14ac:dyDescent="0.35">
      <c r="A1972">
        <f t="shared" si="61"/>
        <v>1972</v>
      </c>
      <c r="B1972" s="3" t="s">
        <v>70</v>
      </c>
      <c r="C1972" s="3" t="s">
        <v>87</v>
      </c>
      <c r="D1972" s="3" t="s">
        <v>51</v>
      </c>
      <c r="E1972">
        <v>2020</v>
      </c>
      <c r="F1972" s="3" t="str">
        <f t="shared" si="60"/>
        <v>AFSpillR RECH2020</v>
      </c>
      <c r="G1972" s="9">
        <v>0</v>
      </c>
      <c r="H1972" s="9">
        <v>0</v>
      </c>
      <c r="I1972" s="9">
        <v>0</v>
      </c>
      <c r="J1972" s="9">
        <v>0</v>
      </c>
      <c r="K1972" s="9">
        <v>0</v>
      </c>
      <c r="L1972" s="9">
        <v>0</v>
      </c>
      <c r="M1972" s="9">
        <v>0</v>
      </c>
      <c r="N1972" s="9">
        <v>0</v>
      </c>
      <c r="O1972" s="9">
        <v>7.9409999999999998</v>
      </c>
      <c r="P1972" s="9">
        <v>29.31</v>
      </c>
      <c r="Q1972" s="9">
        <v>0</v>
      </c>
      <c r="R1972" s="9">
        <v>0</v>
      </c>
      <c r="S1972" s="9">
        <v>0</v>
      </c>
      <c r="T1972" s="9">
        <v>0</v>
      </c>
    </row>
    <row r="1973" spans="1:20" x14ac:dyDescent="0.35">
      <c r="A1973">
        <f t="shared" si="61"/>
        <v>1973</v>
      </c>
      <c r="B1973" s="3" t="s">
        <v>70</v>
      </c>
      <c r="C1973" s="3" t="s">
        <v>87</v>
      </c>
      <c r="D1973" s="3" t="s">
        <v>51</v>
      </c>
      <c r="E1973">
        <v>2021</v>
      </c>
      <c r="F1973" s="3" t="str">
        <f t="shared" si="60"/>
        <v>AFSpillR RECH2021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3.2130000000000001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</row>
    <row r="1974" spans="1:20" x14ac:dyDescent="0.35">
      <c r="A1974">
        <f t="shared" si="61"/>
        <v>1974</v>
      </c>
      <c r="B1974" s="3" t="s">
        <v>70</v>
      </c>
      <c r="C1974" s="3" t="s">
        <v>87</v>
      </c>
      <c r="D1974" s="3" t="s">
        <v>51</v>
      </c>
      <c r="E1974">
        <v>2022</v>
      </c>
      <c r="F1974" s="3" t="str">
        <f t="shared" si="60"/>
        <v>AFSpillR RECH2022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13.492000000000001</v>
      </c>
      <c r="P1974" s="9">
        <v>27.013999999999999</v>
      </c>
      <c r="Q1974" s="9">
        <v>0</v>
      </c>
      <c r="R1974" s="9">
        <v>0</v>
      </c>
      <c r="S1974" s="9">
        <v>0</v>
      </c>
      <c r="T1974" s="9">
        <v>0</v>
      </c>
    </row>
    <row r="1975" spans="1:20" x14ac:dyDescent="0.35">
      <c r="A1975">
        <f t="shared" si="61"/>
        <v>1975</v>
      </c>
      <c r="B1975" s="3" t="s">
        <v>70</v>
      </c>
      <c r="C1975" s="3" t="s">
        <v>87</v>
      </c>
      <c r="D1975" s="3" t="s">
        <v>51</v>
      </c>
      <c r="E1975">
        <v>2023</v>
      </c>
      <c r="F1975" s="3" t="str">
        <f t="shared" si="60"/>
        <v>AFSpillR RECH2023</v>
      </c>
      <c r="G1975" s="9">
        <v>0</v>
      </c>
      <c r="H1975" s="9">
        <v>0</v>
      </c>
      <c r="I1975" s="9">
        <v>0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11.454000000000001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</row>
    <row r="1976" spans="1:20" x14ac:dyDescent="0.35">
      <c r="A1976">
        <f t="shared" si="61"/>
        <v>1976</v>
      </c>
      <c r="B1976" s="3" t="s">
        <v>70</v>
      </c>
      <c r="C1976" s="3" t="s">
        <v>87</v>
      </c>
      <c r="D1976" s="3" t="s">
        <v>51</v>
      </c>
      <c r="E1976">
        <v>2024</v>
      </c>
      <c r="F1976" s="3" t="str">
        <f t="shared" si="60"/>
        <v>AFSpillR RECH2024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15.186999999999999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</row>
    <row r="1977" spans="1:20" x14ac:dyDescent="0.35">
      <c r="A1977">
        <f t="shared" si="61"/>
        <v>1977</v>
      </c>
      <c r="B1977" s="3" t="s">
        <v>70</v>
      </c>
      <c r="C1977" s="3" t="s">
        <v>87</v>
      </c>
      <c r="D1977" s="3" t="s">
        <v>51</v>
      </c>
      <c r="E1977">
        <v>2025</v>
      </c>
      <c r="F1977" s="3" t="str">
        <f t="shared" si="60"/>
        <v>AFSpillR RECH2025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</row>
    <row r="1978" spans="1:20" x14ac:dyDescent="0.35">
      <c r="A1978">
        <f t="shared" si="61"/>
        <v>1978</v>
      </c>
      <c r="B1978" s="3" t="s">
        <v>70</v>
      </c>
      <c r="C1978" s="3" t="s">
        <v>87</v>
      </c>
      <c r="D1978" s="3" t="s">
        <v>51</v>
      </c>
      <c r="E1978">
        <v>2026</v>
      </c>
      <c r="F1978" s="3" t="str">
        <f t="shared" si="60"/>
        <v>AFSpillR RECH2026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71.009</v>
      </c>
      <c r="N1978" s="9">
        <v>53.8</v>
      </c>
      <c r="O1978" s="9">
        <v>28.559000000000001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</row>
    <row r="1979" spans="1:20" x14ac:dyDescent="0.35">
      <c r="A1979">
        <f t="shared" si="61"/>
        <v>1979</v>
      </c>
      <c r="B1979" s="3" t="s">
        <v>70</v>
      </c>
      <c r="C1979" s="3" t="s">
        <v>87</v>
      </c>
      <c r="D1979" s="3" t="s">
        <v>51</v>
      </c>
      <c r="E1979">
        <v>2027</v>
      </c>
      <c r="F1979" s="3" t="str">
        <f t="shared" si="60"/>
        <v>AFSpillR RECH2027</v>
      </c>
      <c r="G1979" s="9">
        <v>0</v>
      </c>
      <c r="H1979" s="9">
        <v>0</v>
      </c>
      <c r="I1979" s="9">
        <v>0</v>
      </c>
      <c r="J1979" s="9">
        <v>10.509</v>
      </c>
      <c r="K1979" s="9">
        <v>0</v>
      </c>
      <c r="L1979" s="9">
        <v>0</v>
      </c>
      <c r="M1979" s="9">
        <v>13.845000000000001</v>
      </c>
      <c r="N1979" s="9">
        <v>13.526999999999999</v>
      </c>
      <c r="O1979" s="9">
        <v>27.422000000000001</v>
      </c>
      <c r="P1979" s="9">
        <v>89.608999999999995</v>
      </c>
      <c r="Q1979" s="9">
        <v>0</v>
      </c>
      <c r="R1979" s="9">
        <v>0</v>
      </c>
      <c r="S1979" s="9">
        <v>0</v>
      </c>
      <c r="T1979" s="9">
        <v>0</v>
      </c>
    </row>
    <row r="1980" spans="1:20" x14ac:dyDescent="0.35">
      <c r="A1980">
        <f t="shared" si="61"/>
        <v>1980</v>
      </c>
      <c r="B1980" s="3" t="s">
        <v>70</v>
      </c>
      <c r="C1980" s="3" t="s">
        <v>87</v>
      </c>
      <c r="D1980" s="3" t="s">
        <v>51</v>
      </c>
      <c r="E1980">
        <v>2028</v>
      </c>
      <c r="F1980" s="3" t="str">
        <f t="shared" si="60"/>
        <v>AFSpillR RECH2028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18.527000000000001</v>
      </c>
      <c r="Q1980" s="9">
        <v>0</v>
      </c>
      <c r="R1980" s="9">
        <v>0</v>
      </c>
      <c r="S1980" s="9">
        <v>0</v>
      </c>
      <c r="T1980" s="9">
        <v>0</v>
      </c>
    </row>
    <row r="1981" spans="1:20" x14ac:dyDescent="0.35">
      <c r="A1981">
        <f t="shared" si="61"/>
        <v>1981</v>
      </c>
      <c r="B1981" s="3" t="s">
        <v>70</v>
      </c>
      <c r="C1981" s="3" t="s">
        <v>87</v>
      </c>
      <c r="D1981" s="3" t="s">
        <v>51</v>
      </c>
      <c r="E1981">
        <v>2029</v>
      </c>
      <c r="F1981" s="3" t="str">
        <f t="shared" si="60"/>
        <v>AFSpillR RECH2029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19.577000000000002</v>
      </c>
      <c r="M1981" s="9">
        <v>34.286000000000001</v>
      </c>
      <c r="N1981" s="9">
        <v>88.594999999999999</v>
      </c>
      <c r="O1981" s="9">
        <v>103.617</v>
      </c>
      <c r="P1981" s="9">
        <v>115.425</v>
      </c>
      <c r="Q1981" s="9">
        <v>26.687999999999999</v>
      </c>
      <c r="R1981" s="9">
        <v>0</v>
      </c>
      <c r="S1981" s="9">
        <v>0</v>
      </c>
      <c r="T1981" s="9">
        <v>0</v>
      </c>
    </row>
    <row r="1982" spans="1:20" x14ac:dyDescent="0.35">
      <c r="A1982">
        <f t="shared" si="61"/>
        <v>1982</v>
      </c>
      <c r="B1982" s="3" t="s">
        <v>70</v>
      </c>
      <c r="C1982" s="3" t="s">
        <v>87</v>
      </c>
      <c r="D1982" s="3" t="s">
        <v>52</v>
      </c>
      <c r="E1982">
        <v>2020</v>
      </c>
      <c r="F1982" s="3" t="str">
        <f t="shared" si="60"/>
        <v>AFSpillROCK I2020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</row>
    <row r="1983" spans="1:20" x14ac:dyDescent="0.35">
      <c r="A1983">
        <f t="shared" si="61"/>
        <v>1983</v>
      </c>
      <c r="B1983" s="3" t="s">
        <v>70</v>
      </c>
      <c r="C1983" s="3" t="s">
        <v>87</v>
      </c>
      <c r="D1983" s="3" t="s">
        <v>52</v>
      </c>
      <c r="E1983">
        <v>2021</v>
      </c>
      <c r="F1983" s="3" t="str">
        <f t="shared" si="60"/>
        <v>AFSpillROCK I2021</v>
      </c>
      <c r="G1983" s="9">
        <v>0</v>
      </c>
      <c r="H1983" s="9">
        <v>0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</row>
    <row r="1984" spans="1:20" x14ac:dyDescent="0.35">
      <c r="A1984">
        <f t="shared" si="61"/>
        <v>1984</v>
      </c>
      <c r="B1984" s="3" t="s">
        <v>70</v>
      </c>
      <c r="C1984" s="3" t="s">
        <v>87</v>
      </c>
      <c r="D1984" s="3" t="s">
        <v>52</v>
      </c>
      <c r="E1984">
        <v>2022</v>
      </c>
      <c r="F1984" s="3" t="str">
        <f t="shared" si="60"/>
        <v>AFSpillROCK I2022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3.8149999999999999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</row>
    <row r="1985" spans="1:20" x14ac:dyDescent="0.35">
      <c r="A1985">
        <f t="shared" si="61"/>
        <v>1985</v>
      </c>
      <c r="B1985" s="3" t="s">
        <v>70</v>
      </c>
      <c r="C1985" s="3" t="s">
        <v>87</v>
      </c>
      <c r="D1985" s="3" t="s">
        <v>52</v>
      </c>
      <c r="E1985">
        <v>2023</v>
      </c>
      <c r="F1985" s="3" t="str">
        <f t="shared" si="60"/>
        <v>AFSpillROCK I2023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2.6219999999999999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</row>
    <row r="1986" spans="1:20" x14ac:dyDescent="0.35">
      <c r="A1986">
        <f t="shared" si="61"/>
        <v>1986</v>
      </c>
      <c r="B1986" s="3" t="s">
        <v>70</v>
      </c>
      <c r="C1986" s="3" t="s">
        <v>87</v>
      </c>
      <c r="D1986" s="3" t="s">
        <v>52</v>
      </c>
      <c r="E1986">
        <v>2024</v>
      </c>
      <c r="F1986" s="3" t="str">
        <f t="shared" ref="F1986:F2049" si="62">_xlfn.CONCAT(B1986,C1986,D1986,E1986)</f>
        <v>AFSpillROCK I2024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4.718</v>
      </c>
      <c r="P1986" s="9">
        <v>0</v>
      </c>
      <c r="Q1986" s="9">
        <v>0</v>
      </c>
      <c r="R1986" s="9">
        <v>0</v>
      </c>
      <c r="S1986" s="9">
        <v>0</v>
      </c>
      <c r="T1986" s="9">
        <v>0</v>
      </c>
    </row>
    <row r="1987" spans="1:20" x14ac:dyDescent="0.35">
      <c r="A1987">
        <f t="shared" ref="A1987:A2050" si="63">A1986+1</f>
        <v>1987</v>
      </c>
      <c r="B1987" s="3" t="s">
        <v>70</v>
      </c>
      <c r="C1987" s="3" t="s">
        <v>87</v>
      </c>
      <c r="D1987" s="3" t="s">
        <v>52</v>
      </c>
      <c r="E1987">
        <v>2025</v>
      </c>
      <c r="F1987" s="3" t="str">
        <f t="shared" si="62"/>
        <v>AFSpillROCK I2025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</row>
    <row r="1988" spans="1:20" x14ac:dyDescent="0.35">
      <c r="A1988">
        <f t="shared" si="63"/>
        <v>1988</v>
      </c>
      <c r="B1988" s="3" t="s">
        <v>70</v>
      </c>
      <c r="C1988" s="3" t="s">
        <v>87</v>
      </c>
      <c r="D1988" s="3" t="s">
        <v>52</v>
      </c>
      <c r="E1988">
        <v>2026</v>
      </c>
      <c r="F1988" s="3" t="str">
        <f t="shared" si="62"/>
        <v>AFSpillROCK I2026</v>
      </c>
      <c r="G1988" s="9">
        <v>0</v>
      </c>
      <c r="H1988" s="9">
        <v>0</v>
      </c>
      <c r="I1988" s="9">
        <v>0</v>
      </c>
      <c r="J1988" s="9">
        <v>0</v>
      </c>
      <c r="K1988" s="9">
        <v>0</v>
      </c>
      <c r="L1988" s="9">
        <v>0</v>
      </c>
      <c r="M1988" s="9">
        <v>81.596000000000004</v>
      </c>
      <c r="N1988" s="9">
        <v>45.284999999999997</v>
      </c>
      <c r="O1988" s="9">
        <v>15.250999999999999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</row>
    <row r="1989" spans="1:20" x14ac:dyDescent="0.35">
      <c r="A1989">
        <f t="shared" si="63"/>
        <v>1989</v>
      </c>
      <c r="B1989" s="3" t="s">
        <v>70</v>
      </c>
      <c r="C1989" s="3" t="s">
        <v>87</v>
      </c>
      <c r="D1989" s="3" t="s">
        <v>52</v>
      </c>
      <c r="E1989">
        <v>2027</v>
      </c>
      <c r="F1989" s="3" t="str">
        <f t="shared" si="62"/>
        <v>AFSpillROCK I2027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18.55</v>
      </c>
      <c r="N1989" s="9">
        <v>3.423</v>
      </c>
      <c r="O1989" s="9">
        <v>13.16</v>
      </c>
      <c r="P1989" s="9">
        <v>53.216000000000001</v>
      </c>
      <c r="Q1989" s="9">
        <v>0</v>
      </c>
      <c r="R1989" s="9">
        <v>0</v>
      </c>
      <c r="S1989" s="9">
        <v>0</v>
      </c>
      <c r="T1989" s="9">
        <v>0</v>
      </c>
    </row>
    <row r="1990" spans="1:20" x14ac:dyDescent="0.35">
      <c r="A1990">
        <f t="shared" si="63"/>
        <v>1990</v>
      </c>
      <c r="B1990" s="3" t="s">
        <v>70</v>
      </c>
      <c r="C1990" s="3" t="s">
        <v>87</v>
      </c>
      <c r="D1990" s="3" t="s">
        <v>52</v>
      </c>
      <c r="E1990">
        <v>2028</v>
      </c>
      <c r="F1990" s="3" t="str">
        <f t="shared" si="62"/>
        <v>AFSpillROCK I2028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</row>
    <row r="1991" spans="1:20" x14ac:dyDescent="0.35">
      <c r="A1991">
        <f t="shared" si="63"/>
        <v>1991</v>
      </c>
      <c r="B1991" s="3" t="s">
        <v>70</v>
      </c>
      <c r="C1991" s="3" t="s">
        <v>87</v>
      </c>
      <c r="D1991" s="3" t="s">
        <v>52</v>
      </c>
      <c r="E1991">
        <v>2029</v>
      </c>
      <c r="F1991" s="3" t="str">
        <f t="shared" si="62"/>
        <v>AFSpillROCK I2029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23.082000000000001</v>
      </c>
      <c r="M1991" s="9">
        <v>47.142000000000003</v>
      </c>
      <c r="N1991" s="9">
        <v>74.08</v>
      </c>
      <c r="O1991" s="9">
        <v>87.935000000000002</v>
      </c>
      <c r="P1991" s="9">
        <v>79.399000000000001</v>
      </c>
      <c r="Q1991" s="9">
        <v>4.8010000000000002</v>
      </c>
      <c r="R1991" s="9">
        <v>0</v>
      </c>
      <c r="S1991" s="9">
        <v>0</v>
      </c>
      <c r="T1991" s="9">
        <v>0</v>
      </c>
    </row>
    <row r="1992" spans="1:20" x14ac:dyDescent="0.35">
      <c r="A1992">
        <f t="shared" si="63"/>
        <v>1992</v>
      </c>
      <c r="B1992" s="3" t="s">
        <v>70</v>
      </c>
      <c r="C1992" s="3" t="s">
        <v>87</v>
      </c>
      <c r="D1992" s="3" t="s">
        <v>53</v>
      </c>
      <c r="E1992">
        <v>2020</v>
      </c>
      <c r="F1992" s="3" t="str">
        <f t="shared" si="62"/>
        <v>AFSpillWANAP2020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3.1429999999999998</v>
      </c>
      <c r="N1992" s="9">
        <v>12.701000000000001</v>
      </c>
      <c r="O1992" s="9">
        <v>39.829000000000001</v>
      </c>
      <c r="P1992" s="9">
        <v>51.35</v>
      </c>
      <c r="Q1992" s="9">
        <v>0</v>
      </c>
      <c r="R1992" s="9">
        <v>0</v>
      </c>
      <c r="S1992" s="9">
        <v>0</v>
      </c>
      <c r="T1992" s="9">
        <v>0</v>
      </c>
    </row>
    <row r="1993" spans="1:20" x14ac:dyDescent="0.35">
      <c r="A1993">
        <f t="shared" si="63"/>
        <v>1993</v>
      </c>
      <c r="B1993" s="3" t="s">
        <v>70</v>
      </c>
      <c r="C1993" s="3" t="s">
        <v>87</v>
      </c>
      <c r="D1993" s="3" t="s">
        <v>53</v>
      </c>
      <c r="E1993">
        <v>2021</v>
      </c>
      <c r="F1993" s="3" t="str">
        <f t="shared" si="62"/>
        <v>AFSpillWANAP2021</v>
      </c>
      <c r="G1993" s="9">
        <v>0</v>
      </c>
      <c r="H1993" s="9">
        <v>2.3069999999999999</v>
      </c>
      <c r="I1993" s="9">
        <v>4.1609999999999996</v>
      </c>
      <c r="J1993" s="9">
        <v>0</v>
      </c>
      <c r="K1993" s="9">
        <v>8.2690000000000001</v>
      </c>
      <c r="L1993" s="9">
        <v>0</v>
      </c>
      <c r="M1993" s="9">
        <v>0</v>
      </c>
      <c r="N1993" s="9">
        <v>0</v>
      </c>
      <c r="O1993" s="9">
        <v>37.664000000000001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</row>
    <row r="1994" spans="1:20" x14ac:dyDescent="0.35">
      <c r="A1994">
        <f t="shared" si="63"/>
        <v>1994</v>
      </c>
      <c r="B1994" s="3" t="s">
        <v>70</v>
      </c>
      <c r="C1994" s="3" t="s">
        <v>87</v>
      </c>
      <c r="D1994" s="3" t="s">
        <v>53</v>
      </c>
      <c r="E1994">
        <v>2022</v>
      </c>
      <c r="F1994" s="3" t="str">
        <f t="shared" si="62"/>
        <v>AFSpillWANAP2022</v>
      </c>
      <c r="G1994" s="9">
        <v>0</v>
      </c>
      <c r="H1994" s="9">
        <v>0</v>
      </c>
      <c r="I1994" s="9">
        <v>0</v>
      </c>
      <c r="J1994" s="9">
        <v>9.19</v>
      </c>
      <c r="K1994" s="9">
        <v>4.0170000000000003</v>
      </c>
      <c r="L1994" s="9">
        <v>0</v>
      </c>
      <c r="M1994" s="9">
        <v>0</v>
      </c>
      <c r="N1994" s="9">
        <v>3.7330000000000001</v>
      </c>
      <c r="O1994" s="9">
        <v>46.817</v>
      </c>
      <c r="P1994" s="9">
        <v>52.404000000000003</v>
      </c>
      <c r="Q1994" s="9">
        <v>0</v>
      </c>
      <c r="R1994" s="9">
        <v>0</v>
      </c>
      <c r="S1994" s="9">
        <v>0</v>
      </c>
      <c r="T1994" s="9">
        <v>0</v>
      </c>
    </row>
    <row r="1995" spans="1:20" x14ac:dyDescent="0.35">
      <c r="A1995">
        <f t="shared" si="63"/>
        <v>1995</v>
      </c>
      <c r="B1995" s="3" t="s">
        <v>70</v>
      </c>
      <c r="C1995" s="3" t="s">
        <v>87</v>
      </c>
      <c r="D1995" s="3" t="s">
        <v>53</v>
      </c>
      <c r="E1995">
        <v>2023</v>
      </c>
      <c r="F1995" s="3" t="str">
        <f t="shared" si="62"/>
        <v>AFSpillWANAP2023</v>
      </c>
      <c r="G1995" s="9">
        <v>0</v>
      </c>
      <c r="H1995" s="9">
        <v>0</v>
      </c>
      <c r="I1995" s="9">
        <v>0</v>
      </c>
      <c r="J1995" s="9">
        <v>1.669</v>
      </c>
      <c r="K1995" s="9">
        <v>0</v>
      </c>
      <c r="L1995" s="9">
        <v>0</v>
      </c>
      <c r="M1995" s="9">
        <v>0</v>
      </c>
      <c r="N1995" s="9">
        <v>5.202</v>
      </c>
      <c r="O1995" s="9">
        <v>46.289000000000001</v>
      </c>
      <c r="P1995" s="9">
        <v>11.686999999999999</v>
      </c>
      <c r="Q1995" s="9">
        <v>0</v>
      </c>
      <c r="R1995" s="9">
        <v>0</v>
      </c>
      <c r="S1995" s="9">
        <v>0</v>
      </c>
      <c r="T1995" s="9">
        <v>0</v>
      </c>
    </row>
    <row r="1996" spans="1:20" x14ac:dyDescent="0.35">
      <c r="A1996">
        <f t="shared" si="63"/>
        <v>1996</v>
      </c>
      <c r="B1996" s="3" t="s">
        <v>70</v>
      </c>
      <c r="C1996" s="3" t="s">
        <v>87</v>
      </c>
      <c r="D1996" s="3" t="s">
        <v>53</v>
      </c>
      <c r="E1996">
        <v>2024</v>
      </c>
      <c r="F1996" s="3" t="str">
        <f t="shared" si="62"/>
        <v>AFSpillWANAP2024</v>
      </c>
      <c r="G1996" s="9">
        <v>0</v>
      </c>
      <c r="H1996" s="9">
        <v>0</v>
      </c>
      <c r="I1996" s="9">
        <v>0</v>
      </c>
      <c r="J1996" s="9">
        <v>0</v>
      </c>
      <c r="K1996" s="9">
        <v>0</v>
      </c>
      <c r="L1996" s="9">
        <v>0</v>
      </c>
      <c r="M1996" s="9">
        <v>0</v>
      </c>
      <c r="N1996" s="9">
        <v>5.6379999999999999</v>
      </c>
      <c r="O1996" s="9">
        <v>49.628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</row>
    <row r="1997" spans="1:20" x14ac:dyDescent="0.35">
      <c r="A1997">
        <f t="shared" si="63"/>
        <v>1997</v>
      </c>
      <c r="B1997" s="3" t="s">
        <v>70</v>
      </c>
      <c r="C1997" s="3" t="s">
        <v>87</v>
      </c>
      <c r="D1997" s="3" t="s">
        <v>53</v>
      </c>
      <c r="E1997">
        <v>2025</v>
      </c>
      <c r="F1997" s="3" t="str">
        <f t="shared" si="62"/>
        <v>AFSpillWANAP2025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</row>
    <row r="1998" spans="1:20" x14ac:dyDescent="0.35">
      <c r="A1998">
        <f t="shared" si="63"/>
        <v>1998</v>
      </c>
      <c r="B1998" s="3" t="s">
        <v>70</v>
      </c>
      <c r="C1998" s="3" t="s">
        <v>87</v>
      </c>
      <c r="D1998" s="3" t="s">
        <v>53</v>
      </c>
      <c r="E1998">
        <v>2026</v>
      </c>
      <c r="F1998" s="3" t="str">
        <f t="shared" si="62"/>
        <v>AFSpillWANAP2026</v>
      </c>
      <c r="G1998" s="9">
        <v>0</v>
      </c>
      <c r="H1998" s="9">
        <v>0</v>
      </c>
      <c r="I1998" s="9">
        <v>0</v>
      </c>
      <c r="J1998" s="9">
        <v>0</v>
      </c>
      <c r="K1998" s="9">
        <v>13.65</v>
      </c>
      <c r="L1998" s="9">
        <v>11.622</v>
      </c>
      <c r="M1998" s="9">
        <v>124.126</v>
      </c>
      <c r="N1998" s="9">
        <v>91.76</v>
      </c>
      <c r="O1998" s="9">
        <v>61.460999999999999</v>
      </c>
      <c r="P1998" s="9">
        <v>4.3860000000000001</v>
      </c>
      <c r="Q1998" s="9">
        <v>0</v>
      </c>
      <c r="R1998" s="9">
        <v>0</v>
      </c>
      <c r="S1998" s="9">
        <v>0</v>
      </c>
      <c r="T1998" s="9">
        <v>0</v>
      </c>
    </row>
    <row r="1999" spans="1:20" x14ac:dyDescent="0.35">
      <c r="A1999">
        <f t="shared" si="63"/>
        <v>1999</v>
      </c>
      <c r="B1999" s="3" t="s">
        <v>70</v>
      </c>
      <c r="C1999" s="3" t="s">
        <v>87</v>
      </c>
      <c r="D1999" s="3" t="s">
        <v>53</v>
      </c>
      <c r="E1999">
        <v>2027</v>
      </c>
      <c r="F1999" s="3" t="str">
        <f t="shared" si="62"/>
        <v>AFSpillWANAP2027</v>
      </c>
      <c r="G1999" s="9">
        <v>0</v>
      </c>
      <c r="H1999" s="9">
        <v>0</v>
      </c>
      <c r="I1999" s="9">
        <v>41.505000000000003</v>
      </c>
      <c r="J1999" s="9">
        <v>57.783000000000001</v>
      </c>
      <c r="K1999" s="9">
        <v>28.640999999999998</v>
      </c>
      <c r="L1999" s="9">
        <v>11.938000000000001</v>
      </c>
      <c r="M1999" s="9">
        <v>59.968000000000004</v>
      </c>
      <c r="N1999" s="9">
        <v>43.843000000000004</v>
      </c>
      <c r="O1999" s="9">
        <v>59.061</v>
      </c>
      <c r="P1999" s="9">
        <v>117.813</v>
      </c>
      <c r="Q1999" s="9">
        <v>0</v>
      </c>
      <c r="R1999" s="9">
        <v>0</v>
      </c>
      <c r="S1999" s="9">
        <v>0</v>
      </c>
      <c r="T1999" s="9">
        <v>0</v>
      </c>
    </row>
    <row r="2000" spans="1:20" x14ac:dyDescent="0.35">
      <c r="A2000">
        <f t="shared" si="63"/>
        <v>2000</v>
      </c>
      <c r="B2000" s="3" t="s">
        <v>70</v>
      </c>
      <c r="C2000" s="3" t="s">
        <v>87</v>
      </c>
      <c r="D2000" s="3" t="s">
        <v>53</v>
      </c>
      <c r="E2000">
        <v>2028</v>
      </c>
      <c r="F2000" s="3" t="str">
        <f t="shared" si="62"/>
        <v>AFSpillWANAP2028</v>
      </c>
      <c r="G2000" s="9">
        <v>0</v>
      </c>
      <c r="H2000" s="9">
        <v>0</v>
      </c>
      <c r="I2000" s="9">
        <v>0</v>
      </c>
      <c r="J2000" s="9">
        <v>25.306999999999999</v>
      </c>
      <c r="K2000" s="9">
        <v>3.0840000000000001</v>
      </c>
      <c r="L2000" s="9">
        <v>8.5000000000000006E-2</v>
      </c>
      <c r="M2000" s="9">
        <v>4.5910000000000002</v>
      </c>
      <c r="N2000" s="9">
        <v>1.3660000000000001</v>
      </c>
      <c r="O2000" s="9">
        <v>32.459000000000003</v>
      </c>
      <c r="P2000" s="9">
        <v>41.250999999999998</v>
      </c>
      <c r="Q2000" s="9">
        <v>0</v>
      </c>
      <c r="R2000" s="9">
        <v>0</v>
      </c>
      <c r="S2000" s="9">
        <v>0</v>
      </c>
      <c r="T2000" s="9">
        <v>0</v>
      </c>
    </row>
    <row r="2001" spans="1:20" x14ac:dyDescent="0.35">
      <c r="A2001">
        <f t="shared" si="63"/>
        <v>2001</v>
      </c>
      <c r="B2001" s="3" t="s">
        <v>70</v>
      </c>
      <c r="C2001" s="3" t="s">
        <v>87</v>
      </c>
      <c r="D2001" s="3" t="s">
        <v>53</v>
      </c>
      <c r="E2001">
        <v>2029</v>
      </c>
      <c r="F2001" s="3" t="str">
        <f t="shared" si="62"/>
        <v>AFSpillWANAP2029</v>
      </c>
      <c r="G2001" s="9">
        <v>0</v>
      </c>
      <c r="H2001" s="9">
        <v>0</v>
      </c>
      <c r="I2001" s="9">
        <v>0</v>
      </c>
      <c r="J2001" s="9">
        <v>26.109000000000002</v>
      </c>
      <c r="K2001" s="9">
        <v>34.881</v>
      </c>
      <c r="L2001" s="9">
        <v>65.197000000000003</v>
      </c>
      <c r="M2001" s="9">
        <v>90.037000000000006</v>
      </c>
      <c r="N2001" s="9">
        <v>123.94199999999999</v>
      </c>
      <c r="O2001" s="9">
        <v>142.55099999999999</v>
      </c>
      <c r="P2001" s="9">
        <v>148.286</v>
      </c>
      <c r="Q2001" s="9">
        <v>16.074999999999999</v>
      </c>
      <c r="R2001" s="9">
        <v>15.956</v>
      </c>
      <c r="S2001" s="9">
        <v>0</v>
      </c>
      <c r="T2001" s="9">
        <v>0</v>
      </c>
    </row>
    <row r="2002" spans="1:20" x14ac:dyDescent="0.35">
      <c r="A2002">
        <f t="shared" si="63"/>
        <v>2002</v>
      </c>
      <c r="B2002" s="3" t="s">
        <v>70</v>
      </c>
      <c r="C2002" s="3" t="s">
        <v>87</v>
      </c>
      <c r="D2002" s="3" t="s">
        <v>54</v>
      </c>
      <c r="E2002">
        <v>2020</v>
      </c>
      <c r="F2002" s="3" t="str">
        <f t="shared" si="62"/>
        <v>AFSpillPRIEST2020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21.945</v>
      </c>
      <c r="Q2002" s="9">
        <v>0</v>
      </c>
      <c r="R2002" s="9">
        <v>0</v>
      </c>
      <c r="S2002" s="9">
        <v>0</v>
      </c>
      <c r="T2002" s="9">
        <v>0</v>
      </c>
    </row>
    <row r="2003" spans="1:20" x14ac:dyDescent="0.35">
      <c r="A2003">
        <f t="shared" si="63"/>
        <v>2003</v>
      </c>
      <c r="B2003" s="3" t="s">
        <v>70</v>
      </c>
      <c r="C2003" s="3" t="s">
        <v>87</v>
      </c>
      <c r="D2003" s="3" t="s">
        <v>54</v>
      </c>
      <c r="E2003">
        <v>2021</v>
      </c>
      <c r="F2003" s="3" t="str">
        <f t="shared" si="62"/>
        <v>AFSpillPRIEST2021</v>
      </c>
      <c r="G2003" s="9">
        <v>0</v>
      </c>
      <c r="H2003" s="9">
        <v>0</v>
      </c>
      <c r="I2003" s="9">
        <v>0</v>
      </c>
      <c r="J2003" s="9">
        <v>0</v>
      </c>
      <c r="K2003" s="9">
        <v>9.8249999999999993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</row>
    <row r="2004" spans="1:20" x14ac:dyDescent="0.35">
      <c r="A2004">
        <f t="shared" si="63"/>
        <v>2004</v>
      </c>
      <c r="B2004" s="3" t="s">
        <v>70</v>
      </c>
      <c r="C2004" s="3" t="s">
        <v>87</v>
      </c>
      <c r="D2004" s="3" t="s">
        <v>54</v>
      </c>
      <c r="E2004">
        <v>2022</v>
      </c>
      <c r="F2004" s="3" t="str">
        <f t="shared" si="62"/>
        <v>AFSpillPRIEST2022</v>
      </c>
      <c r="G2004" s="9">
        <v>0</v>
      </c>
      <c r="H2004" s="9">
        <v>0</v>
      </c>
      <c r="I2004" s="9">
        <v>0</v>
      </c>
      <c r="J2004" s="9">
        <v>6.1790000000000003</v>
      </c>
      <c r="K2004" s="9">
        <v>5.9429999999999996</v>
      </c>
      <c r="L2004" s="9">
        <v>0</v>
      </c>
      <c r="M2004" s="9">
        <v>0</v>
      </c>
      <c r="N2004" s="9">
        <v>0</v>
      </c>
      <c r="O2004" s="9">
        <v>7.0000000000000001E-3</v>
      </c>
      <c r="P2004" s="9">
        <v>23.376999999999999</v>
      </c>
      <c r="Q2004" s="9">
        <v>0</v>
      </c>
      <c r="R2004" s="9">
        <v>0</v>
      </c>
      <c r="S2004" s="9">
        <v>0</v>
      </c>
      <c r="T2004" s="9">
        <v>0</v>
      </c>
    </row>
    <row r="2005" spans="1:20" x14ac:dyDescent="0.35">
      <c r="A2005">
        <f t="shared" si="63"/>
        <v>2005</v>
      </c>
      <c r="B2005" s="3" t="s">
        <v>70</v>
      </c>
      <c r="C2005" s="3" t="s">
        <v>87</v>
      </c>
      <c r="D2005" s="3" t="s">
        <v>54</v>
      </c>
      <c r="E2005">
        <v>2023</v>
      </c>
      <c r="F2005" s="3" t="str">
        <f t="shared" si="62"/>
        <v>AFSpillPRIEST2023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</row>
    <row r="2006" spans="1:20" x14ac:dyDescent="0.35">
      <c r="A2006">
        <f t="shared" si="63"/>
        <v>2006</v>
      </c>
      <c r="B2006" s="3" t="s">
        <v>70</v>
      </c>
      <c r="C2006" s="3" t="s">
        <v>87</v>
      </c>
      <c r="D2006" s="3" t="s">
        <v>54</v>
      </c>
      <c r="E2006">
        <v>2024</v>
      </c>
      <c r="F2006" s="3" t="str">
        <f t="shared" si="62"/>
        <v>AFSpillPRIEST2024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3.5659999999999998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</row>
    <row r="2007" spans="1:20" x14ac:dyDescent="0.35">
      <c r="A2007">
        <f t="shared" si="63"/>
        <v>2007</v>
      </c>
      <c r="B2007" s="3" t="s">
        <v>70</v>
      </c>
      <c r="C2007" s="3" t="s">
        <v>87</v>
      </c>
      <c r="D2007" s="3" t="s">
        <v>54</v>
      </c>
      <c r="E2007">
        <v>2025</v>
      </c>
      <c r="F2007" s="3" t="str">
        <f t="shared" si="62"/>
        <v>AFSpillPRIEST2025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</row>
    <row r="2008" spans="1:20" x14ac:dyDescent="0.35">
      <c r="A2008">
        <f t="shared" si="63"/>
        <v>2008</v>
      </c>
      <c r="B2008" s="3" t="s">
        <v>70</v>
      </c>
      <c r="C2008" s="3" t="s">
        <v>87</v>
      </c>
      <c r="D2008" s="3" t="s">
        <v>54</v>
      </c>
      <c r="E2008">
        <v>2026</v>
      </c>
      <c r="F2008" s="3" t="str">
        <f t="shared" si="62"/>
        <v>AFSpillPRIEST2026</v>
      </c>
      <c r="G2008" s="9">
        <v>0</v>
      </c>
      <c r="H2008" s="9">
        <v>0</v>
      </c>
      <c r="I2008" s="9">
        <v>0</v>
      </c>
      <c r="J2008" s="9">
        <v>0</v>
      </c>
      <c r="K2008" s="9">
        <v>15.525</v>
      </c>
      <c r="L2008" s="9">
        <v>2.89</v>
      </c>
      <c r="M2008" s="9">
        <v>82.003</v>
      </c>
      <c r="N2008" s="9">
        <v>45.557000000000002</v>
      </c>
      <c r="O2008" s="9">
        <v>15.91</v>
      </c>
      <c r="P2008" s="9">
        <v>0</v>
      </c>
      <c r="Q2008" s="9">
        <v>0</v>
      </c>
      <c r="R2008" s="9">
        <v>0</v>
      </c>
      <c r="S2008" s="9">
        <v>0</v>
      </c>
      <c r="T2008" s="9">
        <v>0</v>
      </c>
    </row>
    <row r="2009" spans="1:20" x14ac:dyDescent="0.35">
      <c r="A2009">
        <f t="shared" si="63"/>
        <v>2009</v>
      </c>
      <c r="B2009" s="3" t="s">
        <v>70</v>
      </c>
      <c r="C2009" s="3" t="s">
        <v>87</v>
      </c>
      <c r="D2009" s="3" t="s">
        <v>54</v>
      </c>
      <c r="E2009">
        <v>2027</v>
      </c>
      <c r="F2009" s="3" t="str">
        <f t="shared" si="62"/>
        <v>AFSpillPRIEST2027</v>
      </c>
      <c r="G2009" s="9">
        <v>0</v>
      </c>
      <c r="H2009" s="9">
        <v>0</v>
      </c>
      <c r="I2009" s="9">
        <v>0</v>
      </c>
      <c r="J2009" s="9">
        <v>55.112000000000002</v>
      </c>
      <c r="K2009" s="9">
        <v>30.452000000000002</v>
      </c>
      <c r="L2009" s="9">
        <v>3.2309999999999999</v>
      </c>
      <c r="M2009" s="9">
        <v>16.97</v>
      </c>
      <c r="N2009" s="9">
        <v>0</v>
      </c>
      <c r="O2009" s="9">
        <v>13.215999999999999</v>
      </c>
      <c r="P2009" s="9">
        <v>88.590999999999994</v>
      </c>
      <c r="Q2009" s="9">
        <v>0</v>
      </c>
      <c r="R2009" s="9">
        <v>0</v>
      </c>
      <c r="S2009" s="9">
        <v>0</v>
      </c>
      <c r="T2009" s="9">
        <v>0</v>
      </c>
    </row>
    <row r="2010" spans="1:20" x14ac:dyDescent="0.35">
      <c r="A2010">
        <f t="shared" si="63"/>
        <v>2010</v>
      </c>
      <c r="B2010" s="3" t="s">
        <v>70</v>
      </c>
      <c r="C2010" s="3" t="s">
        <v>87</v>
      </c>
      <c r="D2010" s="3" t="s">
        <v>54</v>
      </c>
      <c r="E2010">
        <v>2028</v>
      </c>
      <c r="F2010" s="3" t="str">
        <f t="shared" si="62"/>
        <v>AFSpillPRIEST2028</v>
      </c>
      <c r="G2010" s="9">
        <v>0</v>
      </c>
      <c r="H2010" s="9">
        <v>0</v>
      </c>
      <c r="I2010" s="9">
        <v>0</v>
      </c>
      <c r="J2010" s="9">
        <v>22.565999999999999</v>
      </c>
      <c r="K2010" s="9">
        <v>4.9249999999999998</v>
      </c>
      <c r="L2010" s="9">
        <v>0</v>
      </c>
      <c r="M2010" s="9">
        <v>0</v>
      </c>
      <c r="N2010" s="9">
        <v>0</v>
      </c>
      <c r="O2010" s="9">
        <v>0</v>
      </c>
      <c r="P2010" s="9">
        <v>11.356999999999999</v>
      </c>
      <c r="Q2010" s="9">
        <v>0</v>
      </c>
      <c r="R2010" s="9">
        <v>0</v>
      </c>
      <c r="S2010" s="9">
        <v>0</v>
      </c>
      <c r="T2010" s="9">
        <v>0</v>
      </c>
    </row>
    <row r="2011" spans="1:20" x14ac:dyDescent="0.35">
      <c r="A2011">
        <f t="shared" si="63"/>
        <v>2011</v>
      </c>
      <c r="B2011" s="3" t="s">
        <v>70</v>
      </c>
      <c r="C2011" s="3" t="s">
        <v>87</v>
      </c>
      <c r="D2011" s="3" t="s">
        <v>54</v>
      </c>
      <c r="E2011">
        <v>2029</v>
      </c>
      <c r="F2011" s="3" t="str">
        <f t="shared" si="62"/>
        <v>AFSpillPRIEST2029</v>
      </c>
      <c r="G2011" s="9">
        <v>0</v>
      </c>
      <c r="H2011" s="9">
        <v>0</v>
      </c>
      <c r="I2011" s="9">
        <v>0</v>
      </c>
      <c r="J2011" s="9">
        <v>22.971</v>
      </c>
      <c r="K2011" s="9">
        <v>37.354999999999997</v>
      </c>
      <c r="L2011" s="9">
        <v>56.423999999999999</v>
      </c>
      <c r="M2011" s="9">
        <v>48.091000000000001</v>
      </c>
      <c r="N2011" s="9">
        <v>77.856999999999999</v>
      </c>
      <c r="O2011" s="9">
        <v>97.617000000000004</v>
      </c>
      <c r="P2011" s="9">
        <v>118.428</v>
      </c>
      <c r="Q2011" s="9">
        <v>30.215</v>
      </c>
      <c r="R2011" s="9">
        <v>0</v>
      </c>
      <c r="S2011" s="9">
        <v>0</v>
      </c>
      <c r="T2011" s="9">
        <v>0</v>
      </c>
    </row>
    <row r="2012" spans="1:20" x14ac:dyDescent="0.35">
      <c r="A2012">
        <f t="shared" si="63"/>
        <v>2012</v>
      </c>
      <c r="B2012" s="3" t="s">
        <v>70</v>
      </c>
      <c r="C2012" s="3" t="s">
        <v>87</v>
      </c>
      <c r="D2012" s="3" t="s">
        <v>55</v>
      </c>
      <c r="E2012">
        <v>2020</v>
      </c>
      <c r="F2012" s="3" t="str">
        <f t="shared" si="62"/>
        <v>AFSpillBRNLEE2020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</row>
    <row r="2013" spans="1:20" x14ac:dyDescent="0.35">
      <c r="A2013">
        <f t="shared" si="63"/>
        <v>2013</v>
      </c>
      <c r="B2013" s="3" t="s">
        <v>70</v>
      </c>
      <c r="C2013" s="3" t="s">
        <v>87</v>
      </c>
      <c r="D2013" s="3" t="s">
        <v>55</v>
      </c>
      <c r="E2013">
        <v>2021</v>
      </c>
      <c r="F2013" s="3" t="str">
        <f t="shared" si="62"/>
        <v>AFSpillBRNLEE2021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</row>
    <row r="2014" spans="1:20" x14ac:dyDescent="0.35">
      <c r="A2014">
        <f t="shared" si="63"/>
        <v>2014</v>
      </c>
      <c r="B2014" s="3" t="s">
        <v>70</v>
      </c>
      <c r="C2014" s="3" t="s">
        <v>87</v>
      </c>
      <c r="D2014" s="3" t="s">
        <v>55</v>
      </c>
      <c r="E2014">
        <v>2022</v>
      </c>
      <c r="F2014" s="3" t="str">
        <f t="shared" si="62"/>
        <v>AFSpillBRNLEE2022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</row>
    <row r="2015" spans="1:20" x14ac:dyDescent="0.35">
      <c r="A2015">
        <f t="shared" si="63"/>
        <v>2015</v>
      </c>
      <c r="B2015" s="3" t="s">
        <v>70</v>
      </c>
      <c r="C2015" s="3" t="s">
        <v>87</v>
      </c>
      <c r="D2015" s="3" t="s">
        <v>55</v>
      </c>
      <c r="E2015">
        <v>2023</v>
      </c>
      <c r="F2015" s="3" t="str">
        <f t="shared" si="62"/>
        <v>AFSpillBRNLEE2023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11.016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</row>
    <row r="2016" spans="1:20" x14ac:dyDescent="0.35">
      <c r="A2016">
        <f t="shared" si="63"/>
        <v>2016</v>
      </c>
      <c r="B2016" s="3" t="s">
        <v>70</v>
      </c>
      <c r="C2016" s="3" t="s">
        <v>87</v>
      </c>
      <c r="D2016" s="3" t="s">
        <v>55</v>
      </c>
      <c r="E2016">
        <v>2024</v>
      </c>
      <c r="F2016" s="3" t="str">
        <f t="shared" si="62"/>
        <v>AFSpillBRNLEE2024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  <c r="R2016" s="9">
        <v>0</v>
      </c>
      <c r="S2016" s="9">
        <v>0</v>
      </c>
      <c r="T2016" s="9">
        <v>0</v>
      </c>
    </row>
    <row r="2017" spans="1:20" x14ac:dyDescent="0.35">
      <c r="A2017">
        <f t="shared" si="63"/>
        <v>2017</v>
      </c>
      <c r="B2017" s="3" t="s">
        <v>70</v>
      </c>
      <c r="C2017" s="3" t="s">
        <v>87</v>
      </c>
      <c r="D2017" s="3" t="s">
        <v>55</v>
      </c>
      <c r="E2017">
        <v>2025</v>
      </c>
      <c r="F2017" s="3" t="str">
        <f t="shared" si="62"/>
        <v>AFSpillBRNLEE2025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0.218</v>
      </c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</row>
    <row r="2018" spans="1:20" x14ac:dyDescent="0.35">
      <c r="A2018">
        <f t="shared" si="63"/>
        <v>2018</v>
      </c>
      <c r="B2018" s="3" t="s">
        <v>70</v>
      </c>
      <c r="C2018" s="3" t="s">
        <v>87</v>
      </c>
      <c r="D2018" s="3" t="s">
        <v>55</v>
      </c>
      <c r="E2018">
        <v>2026</v>
      </c>
      <c r="F2018" s="3" t="str">
        <f t="shared" si="62"/>
        <v>AFSpillBRNLEE2026</v>
      </c>
      <c r="G2018" s="9">
        <v>0</v>
      </c>
      <c r="H2018" s="9">
        <v>0</v>
      </c>
      <c r="I2018" s="9">
        <v>0</v>
      </c>
      <c r="J2018" s="9">
        <v>4.806</v>
      </c>
      <c r="K2018" s="9">
        <v>20.864999999999998</v>
      </c>
      <c r="L2018" s="9">
        <v>49.125999999999998</v>
      </c>
      <c r="M2018" s="9">
        <v>72.02</v>
      </c>
      <c r="N2018" s="9">
        <v>67.114999999999995</v>
      </c>
      <c r="O2018" s="9">
        <v>29.766999999999999</v>
      </c>
      <c r="P2018" s="9">
        <v>22.748999999999999</v>
      </c>
      <c r="Q2018" s="9">
        <v>0</v>
      </c>
      <c r="R2018" s="9">
        <v>0</v>
      </c>
      <c r="S2018" s="9">
        <v>0</v>
      </c>
      <c r="T2018" s="9">
        <v>0</v>
      </c>
    </row>
    <row r="2019" spans="1:20" x14ac:dyDescent="0.35">
      <c r="A2019">
        <f t="shared" si="63"/>
        <v>2019</v>
      </c>
      <c r="B2019" s="3" t="s">
        <v>70</v>
      </c>
      <c r="C2019" s="3" t="s">
        <v>87</v>
      </c>
      <c r="D2019" s="3" t="s">
        <v>55</v>
      </c>
      <c r="E2019">
        <v>2027</v>
      </c>
      <c r="F2019" s="3" t="str">
        <f t="shared" si="62"/>
        <v>AFSpillBRNLEE2027</v>
      </c>
      <c r="G2019" s="9">
        <v>0</v>
      </c>
      <c r="H2019" s="9">
        <v>0</v>
      </c>
      <c r="I2019" s="9">
        <v>0</v>
      </c>
      <c r="J2019" s="9">
        <v>0</v>
      </c>
      <c r="K2019" s="9">
        <v>3.8340000000000001</v>
      </c>
      <c r="L2019" s="9">
        <v>29.521999999999998</v>
      </c>
      <c r="M2019" s="9">
        <v>41.332000000000001</v>
      </c>
      <c r="N2019" s="9">
        <v>56.893000000000001</v>
      </c>
      <c r="O2019" s="9">
        <v>33.369999999999997</v>
      </c>
      <c r="P2019" s="9">
        <v>34.636000000000003</v>
      </c>
      <c r="Q2019" s="9">
        <v>0</v>
      </c>
      <c r="R2019" s="9">
        <v>0</v>
      </c>
      <c r="S2019" s="9">
        <v>0</v>
      </c>
      <c r="T2019" s="9">
        <v>0</v>
      </c>
    </row>
    <row r="2020" spans="1:20" x14ac:dyDescent="0.35">
      <c r="A2020">
        <f t="shared" si="63"/>
        <v>2020</v>
      </c>
      <c r="B2020" s="3" t="s">
        <v>70</v>
      </c>
      <c r="C2020" s="3" t="s">
        <v>87</v>
      </c>
      <c r="D2020" s="3" t="s">
        <v>55</v>
      </c>
      <c r="E2020">
        <v>2028</v>
      </c>
      <c r="F2020" s="3" t="str">
        <f t="shared" si="62"/>
        <v>AFSpillBRNLEE2028</v>
      </c>
      <c r="G2020" s="9">
        <v>0</v>
      </c>
      <c r="H2020" s="9">
        <v>0</v>
      </c>
      <c r="I2020" s="9">
        <v>0</v>
      </c>
      <c r="J2020" s="9">
        <v>0</v>
      </c>
      <c r="K2020" s="9">
        <v>5.5789999999999997</v>
      </c>
      <c r="L2020" s="9">
        <v>17.419</v>
      </c>
      <c r="M2020" s="9">
        <v>23.675999999999998</v>
      </c>
      <c r="N2020" s="9">
        <v>38.668999999999997</v>
      </c>
      <c r="O2020" s="9">
        <v>19.68</v>
      </c>
      <c r="P2020" s="9">
        <v>5.9930000000000003</v>
      </c>
      <c r="Q2020" s="9">
        <v>0</v>
      </c>
      <c r="R2020" s="9">
        <v>0</v>
      </c>
      <c r="S2020" s="9">
        <v>0</v>
      </c>
      <c r="T2020" s="9">
        <v>0</v>
      </c>
    </row>
    <row r="2021" spans="1:20" x14ac:dyDescent="0.35">
      <c r="A2021">
        <f t="shared" si="63"/>
        <v>2021</v>
      </c>
      <c r="B2021" s="3" t="s">
        <v>70</v>
      </c>
      <c r="C2021" s="3" t="s">
        <v>87</v>
      </c>
      <c r="D2021" s="3" t="s">
        <v>55</v>
      </c>
      <c r="E2021">
        <v>2029</v>
      </c>
      <c r="F2021" s="3" t="str">
        <f t="shared" si="62"/>
        <v>AFSpillBRNLEE2029</v>
      </c>
      <c r="G2021" s="9">
        <v>0</v>
      </c>
      <c r="H2021" s="9">
        <v>0</v>
      </c>
      <c r="I2021" s="9">
        <v>0</v>
      </c>
      <c r="J2021" s="9">
        <v>0</v>
      </c>
      <c r="K2021" s="9">
        <v>0</v>
      </c>
      <c r="L2021" s="9">
        <v>3.7919999999999998</v>
      </c>
      <c r="M2021" s="9">
        <v>11.411</v>
      </c>
      <c r="N2021" s="9">
        <v>8.5039999999999996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</row>
    <row r="2022" spans="1:20" x14ac:dyDescent="0.35">
      <c r="A2022">
        <f t="shared" si="63"/>
        <v>2022</v>
      </c>
      <c r="B2022" s="3" t="s">
        <v>70</v>
      </c>
      <c r="C2022" s="3" t="s">
        <v>87</v>
      </c>
      <c r="D2022" s="3" t="s">
        <v>56</v>
      </c>
      <c r="E2022">
        <v>2020</v>
      </c>
      <c r="F2022" s="3" t="str">
        <f t="shared" si="62"/>
        <v>AFSpillOXBOW2020</v>
      </c>
      <c r="G2022" s="9">
        <v>0</v>
      </c>
      <c r="H2022" s="9">
        <v>0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</row>
    <row r="2023" spans="1:20" x14ac:dyDescent="0.35">
      <c r="A2023">
        <f t="shared" si="63"/>
        <v>2023</v>
      </c>
      <c r="B2023" s="3" t="s">
        <v>70</v>
      </c>
      <c r="C2023" s="3" t="s">
        <v>87</v>
      </c>
      <c r="D2023" s="3" t="s">
        <v>56</v>
      </c>
      <c r="E2023">
        <v>2021</v>
      </c>
      <c r="F2023" s="3" t="str">
        <f t="shared" si="62"/>
        <v>AFSpillOXBOW2021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0</v>
      </c>
    </row>
    <row r="2024" spans="1:20" x14ac:dyDescent="0.35">
      <c r="A2024">
        <f t="shared" si="63"/>
        <v>2024</v>
      </c>
      <c r="B2024" s="3" t="s">
        <v>70</v>
      </c>
      <c r="C2024" s="3" t="s">
        <v>87</v>
      </c>
      <c r="D2024" s="3" t="s">
        <v>56</v>
      </c>
      <c r="E2024">
        <v>2022</v>
      </c>
      <c r="F2024" s="3" t="str">
        <f t="shared" si="62"/>
        <v>AFSpillOXBOW2022</v>
      </c>
      <c r="G2024" s="9">
        <v>0</v>
      </c>
      <c r="H2024" s="9">
        <v>0</v>
      </c>
      <c r="I2024" s="9">
        <v>0</v>
      </c>
      <c r="J2024" s="9">
        <v>0</v>
      </c>
      <c r="K2024" s="9">
        <v>0</v>
      </c>
      <c r="L2024" s="9">
        <v>0</v>
      </c>
      <c r="M2024" s="9">
        <v>0.80200000000000005</v>
      </c>
      <c r="N2024" s="9">
        <v>11.08</v>
      </c>
      <c r="O2024" s="9">
        <v>3.75</v>
      </c>
      <c r="P2024" s="9">
        <v>0</v>
      </c>
      <c r="Q2024" s="9">
        <v>0</v>
      </c>
      <c r="R2024" s="9">
        <v>0</v>
      </c>
      <c r="S2024" s="9">
        <v>0</v>
      </c>
      <c r="T2024" s="9">
        <v>0</v>
      </c>
    </row>
    <row r="2025" spans="1:20" x14ac:dyDescent="0.35">
      <c r="A2025">
        <f t="shared" si="63"/>
        <v>2025</v>
      </c>
      <c r="B2025" s="3" t="s">
        <v>70</v>
      </c>
      <c r="C2025" s="3" t="s">
        <v>87</v>
      </c>
      <c r="D2025" s="3" t="s">
        <v>56</v>
      </c>
      <c r="E2025">
        <v>2023</v>
      </c>
      <c r="F2025" s="3" t="str">
        <f t="shared" si="62"/>
        <v>AFSpillOXBOW2023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21.21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</row>
    <row r="2026" spans="1:20" x14ac:dyDescent="0.35">
      <c r="A2026">
        <f t="shared" si="63"/>
        <v>2026</v>
      </c>
      <c r="B2026" s="3" t="s">
        <v>70</v>
      </c>
      <c r="C2026" s="3" t="s">
        <v>87</v>
      </c>
      <c r="D2026" s="3" t="s">
        <v>56</v>
      </c>
      <c r="E2026">
        <v>2024</v>
      </c>
      <c r="F2026" s="3" t="str">
        <f t="shared" si="62"/>
        <v>AFSpillOXBOW2024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0.18</v>
      </c>
      <c r="M2026" s="9">
        <v>0</v>
      </c>
      <c r="N2026" s="9">
        <v>1.1739999999999999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</row>
    <row r="2027" spans="1:20" x14ac:dyDescent="0.35">
      <c r="A2027">
        <f t="shared" si="63"/>
        <v>2027</v>
      </c>
      <c r="B2027" s="3" t="s">
        <v>70</v>
      </c>
      <c r="C2027" s="3" t="s">
        <v>87</v>
      </c>
      <c r="D2027" s="3" t="s">
        <v>56</v>
      </c>
      <c r="E2027">
        <v>2025</v>
      </c>
      <c r="F2027" s="3" t="str">
        <f t="shared" si="62"/>
        <v>AFSpillOXBOW2025</v>
      </c>
      <c r="G2027" s="9">
        <v>0</v>
      </c>
      <c r="H2027" s="9">
        <v>0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7.9459999999999997</v>
      </c>
      <c r="O2027" s="9">
        <v>0</v>
      </c>
      <c r="P2027" s="9">
        <v>0.42099999999999999</v>
      </c>
      <c r="Q2027" s="9">
        <v>0</v>
      </c>
      <c r="R2027" s="9">
        <v>0</v>
      </c>
      <c r="S2027" s="9">
        <v>0</v>
      </c>
      <c r="T2027" s="9">
        <v>0</v>
      </c>
    </row>
    <row r="2028" spans="1:20" x14ac:dyDescent="0.35">
      <c r="A2028">
        <f t="shared" si="63"/>
        <v>2028</v>
      </c>
      <c r="B2028" s="3" t="s">
        <v>70</v>
      </c>
      <c r="C2028" s="3" t="s">
        <v>87</v>
      </c>
      <c r="D2028" s="3" t="s">
        <v>56</v>
      </c>
      <c r="E2028">
        <v>2026</v>
      </c>
      <c r="F2028" s="3" t="str">
        <f t="shared" si="62"/>
        <v>AFSpillOXBOW2026</v>
      </c>
      <c r="G2028" s="9">
        <v>0</v>
      </c>
      <c r="H2028" s="9">
        <v>0</v>
      </c>
      <c r="I2028" s="9">
        <v>0</v>
      </c>
      <c r="J2028" s="9">
        <v>10.715</v>
      </c>
      <c r="K2028" s="9">
        <v>28.596</v>
      </c>
      <c r="L2028" s="9">
        <v>60.811</v>
      </c>
      <c r="M2028" s="9">
        <v>83.381</v>
      </c>
      <c r="N2028" s="9">
        <v>77.73</v>
      </c>
      <c r="O2028" s="9">
        <v>41.487000000000002</v>
      </c>
      <c r="P2028" s="9">
        <v>29.004000000000001</v>
      </c>
      <c r="Q2028" s="9">
        <v>0</v>
      </c>
      <c r="R2028" s="9">
        <v>0</v>
      </c>
      <c r="S2028" s="9">
        <v>0</v>
      </c>
      <c r="T2028" s="9">
        <v>0</v>
      </c>
    </row>
    <row r="2029" spans="1:20" x14ac:dyDescent="0.35">
      <c r="A2029">
        <f t="shared" si="63"/>
        <v>2029</v>
      </c>
      <c r="B2029" s="3" t="s">
        <v>70</v>
      </c>
      <c r="C2029" s="3" t="s">
        <v>87</v>
      </c>
      <c r="D2029" s="3" t="s">
        <v>56</v>
      </c>
      <c r="E2029">
        <v>2027</v>
      </c>
      <c r="F2029" s="3" t="str">
        <f t="shared" si="62"/>
        <v>AFSpillOXBOW2027</v>
      </c>
      <c r="G2029" s="9">
        <v>0</v>
      </c>
      <c r="H2029" s="9">
        <v>0</v>
      </c>
      <c r="I2029" s="9">
        <v>4.9630000000000001</v>
      </c>
      <c r="J2029" s="9">
        <v>1.7</v>
      </c>
      <c r="K2029" s="9">
        <v>12.315</v>
      </c>
      <c r="L2029" s="9">
        <v>40.966000000000001</v>
      </c>
      <c r="M2029" s="9">
        <v>52.972999999999999</v>
      </c>
      <c r="N2029" s="9">
        <v>67.603999999999999</v>
      </c>
      <c r="O2029" s="9">
        <v>45.055</v>
      </c>
      <c r="P2029" s="9">
        <v>40.781999999999996</v>
      </c>
      <c r="Q2029" s="9">
        <v>0</v>
      </c>
      <c r="R2029" s="9">
        <v>0</v>
      </c>
      <c r="S2029" s="9">
        <v>0</v>
      </c>
      <c r="T2029" s="9">
        <v>0</v>
      </c>
    </row>
    <row r="2030" spans="1:20" x14ac:dyDescent="0.35">
      <c r="A2030">
        <f t="shared" si="63"/>
        <v>2030</v>
      </c>
      <c r="B2030" s="3" t="s">
        <v>70</v>
      </c>
      <c r="C2030" s="3" t="s">
        <v>87</v>
      </c>
      <c r="D2030" s="3" t="s">
        <v>56</v>
      </c>
      <c r="E2030">
        <v>2028</v>
      </c>
      <c r="F2030" s="3" t="str">
        <f t="shared" si="62"/>
        <v>AFSpillOXBOW2028</v>
      </c>
      <c r="G2030" s="9">
        <v>0</v>
      </c>
      <c r="H2030" s="9">
        <v>0</v>
      </c>
      <c r="I2030" s="9">
        <v>0</v>
      </c>
      <c r="J2030" s="9">
        <v>1.7</v>
      </c>
      <c r="K2030" s="9">
        <v>14.009</v>
      </c>
      <c r="L2030" s="9">
        <v>28.719000000000001</v>
      </c>
      <c r="M2030" s="9">
        <v>35.420999999999999</v>
      </c>
      <c r="N2030" s="9">
        <v>50.515999999999998</v>
      </c>
      <c r="O2030" s="9">
        <v>29.745000000000001</v>
      </c>
      <c r="P2030" s="9">
        <v>11.926</v>
      </c>
      <c r="Q2030" s="9">
        <v>0</v>
      </c>
      <c r="R2030" s="9">
        <v>0</v>
      </c>
      <c r="S2030" s="9">
        <v>0</v>
      </c>
      <c r="T2030" s="9">
        <v>0</v>
      </c>
    </row>
    <row r="2031" spans="1:20" x14ac:dyDescent="0.35">
      <c r="A2031">
        <f t="shared" si="63"/>
        <v>2031</v>
      </c>
      <c r="B2031" s="3" t="s">
        <v>70</v>
      </c>
      <c r="C2031" s="3" t="s">
        <v>87</v>
      </c>
      <c r="D2031" s="3" t="s">
        <v>56</v>
      </c>
      <c r="E2031">
        <v>2029</v>
      </c>
      <c r="F2031" s="3" t="str">
        <f t="shared" si="62"/>
        <v>AFSpillOXBOW2029</v>
      </c>
      <c r="G2031" s="9">
        <v>0</v>
      </c>
      <c r="H2031" s="9">
        <v>0</v>
      </c>
      <c r="I2031" s="9">
        <v>0</v>
      </c>
      <c r="J2031" s="9">
        <v>0</v>
      </c>
      <c r="K2031" s="9">
        <v>3.653</v>
      </c>
      <c r="L2031" s="9">
        <v>15.54</v>
      </c>
      <c r="M2031" s="9">
        <v>22.26</v>
      </c>
      <c r="N2031" s="9">
        <v>18.518000000000001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</row>
    <row r="2032" spans="1:20" x14ac:dyDescent="0.35">
      <c r="A2032">
        <f t="shared" si="63"/>
        <v>2032</v>
      </c>
      <c r="B2032" s="3" t="s">
        <v>70</v>
      </c>
      <c r="C2032" s="3" t="s">
        <v>87</v>
      </c>
      <c r="D2032" s="3" t="s">
        <v>57</v>
      </c>
      <c r="E2032">
        <v>2020</v>
      </c>
      <c r="F2032" s="3" t="str">
        <f t="shared" si="62"/>
        <v>AFSpillHELL C2020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0</v>
      </c>
      <c r="T2032" s="9">
        <v>0</v>
      </c>
    </row>
    <row r="2033" spans="1:20" x14ac:dyDescent="0.35">
      <c r="A2033">
        <f t="shared" si="63"/>
        <v>2033</v>
      </c>
      <c r="B2033" s="3" t="s">
        <v>70</v>
      </c>
      <c r="C2033" s="3" t="s">
        <v>87</v>
      </c>
      <c r="D2033" s="3" t="s">
        <v>57</v>
      </c>
      <c r="E2033">
        <v>2021</v>
      </c>
      <c r="F2033" s="3" t="str">
        <f t="shared" si="62"/>
        <v>AFSpillHELL C2021</v>
      </c>
      <c r="G2033" s="9">
        <v>0</v>
      </c>
      <c r="H2033" s="9">
        <v>0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  <c r="Q2033" s="9">
        <v>0</v>
      </c>
      <c r="R2033" s="9">
        <v>0</v>
      </c>
      <c r="S2033" s="9">
        <v>0</v>
      </c>
      <c r="T2033" s="9">
        <v>0</v>
      </c>
    </row>
    <row r="2034" spans="1:20" x14ac:dyDescent="0.35">
      <c r="A2034">
        <f t="shared" si="63"/>
        <v>2034</v>
      </c>
      <c r="B2034" s="3" t="s">
        <v>70</v>
      </c>
      <c r="C2034" s="3" t="s">
        <v>87</v>
      </c>
      <c r="D2034" s="3" t="s">
        <v>57</v>
      </c>
      <c r="E2034">
        <v>2022</v>
      </c>
      <c r="F2034" s="3" t="str">
        <f t="shared" si="62"/>
        <v>AFSpillHELL C2022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10.647</v>
      </c>
      <c r="O2034" s="9">
        <v>3.55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</row>
    <row r="2035" spans="1:20" x14ac:dyDescent="0.35">
      <c r="A2035">
        <f t="shared" si="63"/>
        <v>2035</v>
      </c>
      <c r="B2035" s="3" t="s">
        <v>70</v>
      </c>
      <c r="C2035" s="3" t="s">
        <v>87</v>
      </c>
      <c r="D2035" s="3" t="s">
        <v>57</v>
      </c>
      <c r="E2035">
        <v>2023</v>
      </c>
      <c r="F2035" s="3" t="str">
        <f t="shared" si="62"/>
        <v>AFSpillHELL C2023</v>
      </c>
      <c r="G2035" s="9">
        <v>0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0</v>
      </c>
      <c r="N2035" s="9">
        <v>20.573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</row>
    <row r="2036" spans="1:20" x14ac:dyDescent="0.35">
      <c r="A2036">
        <f t="shared" si="63"/>
        <v>2036</v>
      </c>
      <c r="B2036" s="3" t="s">
        <v>70</v>
      </c>
      <c r="C2036" s="3" t="s">
        <v>87</v>
      </c>
      <c r="D2036" s="3" t="s">
        <v>57</v>
      </c>
      <c r="E2036">
        <v>2024</v>
      </c>
      <c r="F2036" s="3" t="str">
        <f t="shared" si="62"/>
        <v>AFSpillHELL C2024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0.59099999999999997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</row>
    <row r="2037" spans="1:20" x14ac:dyDescent="0.35">
      <c r="A2037">
        <f t="shared" si="63"/>
        <v>2037</v>
      </c>
      <c r="B2037" s="3" t="s">
        <v>70</v>
      </c>
      <c r="C2037" s="3" t="s">
        <v>87</v>
      </c>
      <c r="D2037" s="3" t="s">
        <v>57</v>
      </c>
      <c r="E2037">
        <v>2025</v>
      </c>
      <c r="F2037" s="3" t="str">
        <f t="shared" si="62"/>
        <v>AFSpillHELL C2025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7.0869999999999997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</row>
    <row r="2038" spans="1:20" x14ac:dyDescent="0.35">
      <c r="A2038">
        <f t="shared" si="63"/>
        <v>2038</v>
      </c>
      <c r="B2038" s="3" t="s">
        <v>70</v>
      </c>
      <c r="C2038" s="3" t="s">
        <v>87</v>
      </c>
      <c r="D2038" s="3" t="s">
        <v>57</v>
      </c>
      <c r="E2038">
        <v>2026</v>
      </c>
      <c r="F2038" s="3" t="str">
        <f t="shared" si="62"/>
        <v>AFSpillHELL C2026</v>
      </c>
      <c r="G2038" s="9">
        <v>0</v>
      </c>
      <c r="H2038" s="9">
        <v>0</v>
      </c>
      <c r="I2038" s="9">
        <v>0</v>
      </c>
      <c r="J2038" s="9">
        <v>10.041</v>
      </c>
      <c r="K2038" s="9">
        <v>27.954000000000001</v>
      </c>
      <c r="L2038" s="9">
        <v>61.094999999999999</v>
      </c>
      <c r="M2038" s="9">
        <v>84.376999999999995</v>
      </c>
      <c r="N2038" s="9">
        <v>78.664000000000001</v>
      </c>
      <c r="O2038" s="9">
        <v>42.406999999999996</v>
      </c>
      <c r="P2038" s="9">
        <v>28.405000000000001</v>
      </c>
      <c r="Q2038" s="9">
        <v>0</v>
      </c>
      <c r="R2038" s="9">
        <v>0</v>
      </c>
      <c r="S2038" s="9">
        <v>0</v>
      </c>
      <c r="T2038" s="9">
        <v>0</v>
      </c>
    </row>
    <row r="2039" spans="1:20" x14ac:dyDescent="0.35">
      <c r="A2039">
        <f t="shared" si="63"/>
        <v>2039</v>
      </c>
      <c r="B2039" s="3" t="s">
        <v>70</v>
      </c>
      <c r="C2039" s="3" t="s">
        <v>87</v>
      </c>
      <c r="D2039" s="3" t="s">
        <v>57</v>
      </c>
      <c r="E2039">
        <v>2027</v>
      </c>
      <c r="F2039" s="3" t="str">
        <f t="shared" si="62"/>
        <v>AFSpillHELL C2027</v>
      </c>
      <c r="G2039" s="9">
        <v>0</v>
      </c>
      <c r="H2039" s="9">
        <v>0</v>
      </c>
      <c r="I2039" s="9">
        <v>3.944</v>
      </c>
      <c r="J2039" s="9">
        <v>0.45900000000000002</v>
      </c>
      <c r="K2039" s="9">
        <v>11.009</v>
      </c>
      <c r="L2039" s="9">
        <v>40.820999999999998</v>
      </c>
      <c r="M2039" s="9">
        <v>52.942999999999998</v>
      </c>
      <c r="N2039" s="9">
        <v>68.691999999999993</v>
      </c>
      <c r="O2039" s="9">
        <v>45.38</v>
      </c>
      <c r="P2039" s="9">
        <v>40.527000000000001</v>
      </c>
      <c r="Q2039" s="9">
        <v>0</v>
      </c>
      <c r="R2039" s="9">
        <v>0</v>
      </c>
      <c r="S2039" s="9">
        <v>0</v>
      </c>
      <c r="T2039" s="9">
        <v>0</v>
      </c>
    </row>
    <row r="2040" spans="1:20" x14ac:dyDescent="0.35">
      <c r="A2040">
        <f t="shared" si="63"/>
        <v>2040</v>
      </c>
      <c r="B2040" s="3" t="s">
        <v>70</v>
      </c>
      <c r="C2040" s="3" t="s">
        <v>87</v>
      </c>
      <c r="D2040" s="3" t="s">
        <v>57</v>
      </c>
      <c r="E2040">
        <v>2028</v>
      </c>
      <c r="F2040" s="3" t="str">
        <f t="shared" si="62"/>
        <v>AFSpillHELL C2028</v>
      </c>
      <c r="G2040" s="9">
        <v>0</v>
      </c>
      <c r="H2040" s="9">
        <v>0</v>
      </c>
      <c r="I2040" s="9">
        <v>0</v>
      </c>
      <c r="J2040" s="9">
        <v>0.374</v>
      </c>
      <c r="K2040" s="9">
        <v>12.866</v>
      </c>
      <c r="L2040" s="9">
        <v>28.175999999999998</v>
      </c>
      <c r="M2040" s="9">
        <v>34.835999999999999</v>
      </c>
      <c r="N2040" s="9">
        <v>50.877000000000002</v>
      </c>
      <c r="O2040" s="9">
        <v>30.510999999999999</v>
      </c>
      <c r="P2040" s="9">
        <v>11.573</v>
      </c>
      <c r="Q2040" s="9">
        <v>0</v>
      </c>
      <c r="R2040" s="9">
        <v>0</v>
      </c>
      <c r="S2040" s="9">
        <v>0</v>
      </c>
      <c r="T2040" s="9">
        <v>0</v>
      </c>
    </row>
    <row r="2041" spans="1:20" x14ac:dyDescent="0.35">
      <c r="A2041">
        <f t="shared" si="63"/>
        <v>2041</v>
      </c>
      <c r="B2041" s="3" t="s">
        <v>70</v>
      </c>
      <c r="C2041" s="3" t="s">
        <v>87</v>
      </c>
      <c r="D2041" s="3" t="s">
        <v>57</v>
      </c>
      <c r="E2041">
        <v>2029</v>
      </c>
      <c r="F2041" s="3" t="str">
        <f t="shared" si="62"/>
        <v>AFSpillHELL C2029</v>
      </c>
      <c r="G2041" s="9">
        <v>0</v>
      </c>
      <c r="H2041" s="9">
        <v>0</v>
      </c>
      <c r="I2041" s="9">
        <v>0</v>
      </c>
      <c r="J2041" s="9">
        <v>0</v>
      </c>
      <c r="K2041" s="9">
        <v>2.2389999999999999</v>
      </c>
      <c r="L2041" s="9">
        <v>14.811999999999999</v>
      </c>
      <c r="M2041" s="9">
        <v>22.818000000000001</v>
      </c>
      <c r="N2041" s="9">
        <v>18.978999999999999</v>
      </c>
      <c r="O2041" s="9">
        <v>0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</row>
    <row r="2042" spans="1:20" x14ac:dyDescent="0.35">
      <c r="A2042">
        <f t="shared" si="63"/>
        <v>2042</v>
      </c>
      <c r="B2042" s="3" t="s">
        <v>70</v>
      </c>
      <c r="C2042" s="3" t="s">
        <v>87</v>
      </c>
      <c r="D2042" s="3" t="s">
        <v>58</v>
      </c>
      <c r="E2042">
        <v>2020</v>
      </c>
      <c r="F2042" s="3" t="str">
        <f t="shared" si="62"/>
        <v>AFSpillDWRSHK2020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9.9380000000000006</v>
      </c>
      <c r="O2042" s="9">
        <v>0</v>
      </c>
      <c r="P2042" s="9">
        <v>0</v>
      </c>
      <c r="Q2042" s="9">
        <v>0.245</v>
      </c>
      <c r="R2042" s="9">
        <v>0</v>
      </c>
      <c r="S2042" s="9">
        <v>0</v>
      </c>
      <c r="T2042" s="9">
        <v>0</v>
      </c>
    </row>
    <row r="2043" spans="1:20" x14ac:dyDescent="0.35">
      <c r="A2043">
        <f t="shared" si="63"/>
        <v>2043</v>
      </c>
      <c r="B2043" s="3" t="s">
        <v>70</v>
      </c>
      <c r="C2043" s="3" t="s">
        <v>87</v>
      </c>
      <c r="D2043" s="3" t="s">
        <v>58</v>
      </c>
      <c r="E2043">
        <v>2021</v>
      </c>
      <c r="F2043" s="3" t="str">
        <f t="shared" si="62"/>
        <v>AFSpillDWRSHK2021</v>
      </c>
      <c r="G2043" s="9">
        <v>0</v>
      </c>
      <c r="H2043" s="9">
        <v>0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1.24</v>
      </c>
      <c r="P2043" s="9">
        <v>0</v>
      </c>
      <c r="Q2043" s="9">
        <v>1.4319999999999999</v>
      </c>
      <c r="R2043" s="9">
        <v>1.07</v>
      </c>
      <c r="S2043" s="9">
        <v>0</v>
      </c>
      <c r="T2043" s="9">
        <v>0</v>
      </c>
    </row>
    <row r="2044" spans="1:20" x14ac:dyDescent="0.35">
      <c r="A2044">
        <f t="shared" si="63"/>
        <v>2044</v>
      </c>
      <c r="B2044" s="3" t="s">
        <v>70</v>
      </c>
      <c r="C2044" s="3" t="s">
        <v>87</v>
      </c>
      <c r="D2044" s="3" t="s">
        <v>58</v>
      </c>
      <c r="E2044">
        <v>2022</v>
      </c>
      <c r="F2044" s="3" t="str">
        <f t="shared" si="62"/>
        <v>AFSpillDWRSHK2022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0.95799999999999996</v>
      </c>
      <c r="R2044" s="9">
        <v>0.56499999999999995</v>
      </c>
      <c r="S2044" s="9">
        <v>0</v>
      </c>
      <c r="T2044" s="9">
        <v>0</v>
      </c>
    </row>
    <row r="2045" spans="1:20" x14ac:dyDescent="0.35">
      <c r="A2045">
        <f t="shared" si="63"/>
        <v>2045</v>
      </c>
      <c r="B2045" s="3" t="s">
        <v>70</v>
      </c>
      <c r="C2045" s="3" t="s">
        <v>87</v>
      </c>
      <c r="D2045" s="3" t="s">
        <v>58</v>
      </c>
      <c r="E2045">
        <v>2023</v>
      </c>
      <c r="F2045" s="3" t="str">
        <f t="shared" si="62"/>
        <v>AFSpillDWRSHK2023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1.3120000000000001</v>
      </c>
      <c r="P2045" s="9">
        <v>0</v>
      </c>
      <c r="Q2045" s="9">
        <v>0.95099999999999996</v>
      </c>
      <c r="R2045" s="9">
        <v>0.57199999999999995</v>
      </c>
      <c r="S2045" s="9">
        <v>0</v>
      </c>
      <c r="T2045" s="9">
        <v>0</v>
      </c>
    </row>
    <row r="2046" spans="1:20" x14ac:dyDescent="0.35">
      <c r="A2046">
        <f t="shared" si="63"/>
        <v>2046</v>
      </c>
      <c r="B2046" s="3" t="s">
        <v>70</v>
      </c>
      <c r="C2046" s="3" t="s">
        <v>87</v>
      </c>
      <c r="D2046" s="3" t="s">
        <v>58</v>
      </c>
      <c r="E2046">
        <v>2024</v>
      </c>
      <c r="F2046" s="3" t="str">
        <f t="shared" si="62"/>
        <v>AFSpillDWRSHK2024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  <c r="Q2046" s="9">
        <v>0.67300000000000004</v>
      </c>
      <c r="R2046" s="9">
        <v>0.30599999999999999</v>
      </c>
      <c r="S2046" s="9">
        <v>0</v>
      </c>
      <c r="T2046" s="9">
        <v>0</v>
      </c>
    </row>
    <row r="2047" spans="1:20" x14ac:dyDescent="0.35">
      <c r="A2047">
        <f t="shared" si="63"/>
        <v>2047</v>
      </c>
      <c r="B2047" s="3" t="s">
        <v>70</v>
      </c>
      <c r="C2047" s="3" t="s">
        <v>87</v>
      </c>
      <c r="D2047" s="3" t="s">
        <v>58</v>
      </c>
      <c r="E2047">
        <v>2025</v>
      </c>
      <c r="F2047" s="3" t="str">
        <f t="shared" si="62"/>
        <v>AFSpillDWRSHK2025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1.175</v>
      </c>
      <c r="R2047" s="9">
        <v>0.78300000000000003</v>
      </c>
      <c r="S2047" s="9">
        <v>0</v>
      </c>
      <c r="T2047" s="9">
        <v>0</v>
      </c>
    </row>
    <row r="2048" spans="1:20" x14ac:dyDescent="0.35">
      <c r="A2048">
        <f t="shared" si="63"/>
        <v>2048</v>
      </c>
      <c r="B2048" s="3" t="s">
        <v>70</v>
      </c>
      <c r="C2048" s="3" t="s">
        <v>87</v>
      </c>
      <c r="D2048" s="3" t="s">
        <v>58</v>
      </c>
      <c r="E2048">
        <v>2026</v>
      </c>
      <c r="F2048" s="3" t="str">
        <f t="shared" si="62"/>
        <v>AFSpillDWRSHK2026</v>
      </c>
      <c r="G2048" s="9">
        <v>0</v>
      </c>
      <c r="H2048" s="9">
        <v>0</v>
      </c>
      <c r="I2048" s="9">
        <v>0</v>
      </c>
      <c r="J2048" s="9">
        <v>4.3860000000000001</v>
      </c>
      <c r="K2048" s="9">
        <v>0</v>
      </c>
      <c r="L2048" s="9">
        <v>0</v>
      </c>
      <c r="M2048" s="9">
        <v>15.045999999999999</v>
      </c>
      <c r="N2048" s="9">
        <v>12.452</v>
      </c>
      <c r="O2048" s="9">
        <v>0</v>
      </c>
      <c r="P2048" s="9">
        <v>0</v>
      </c>
      <c r="Q2048" s="9">
        <v>1.4219999999999999</v>
      </c>
      <c r="R2048" s="9">
        <v>1.0189999999999999</v>
      </c>
      <c r="S2048" s="9">
        <v>0</v>
      </c>
      <c r="T2048" s="9">
        <v>0</v>
      </c>
    </row>
    <row r="2049" spans="1:20" x14ac:dyDescent="0.35">
      <c r="A2049">
        <f t="shared" si="63"/>
        <v>2049</v>
      </c>
      <c r="B2049" s="3" t="s">
        <v>70</v>
      </c>
      <c r="C2049" s="3" t="s">
        <v>87</v>
      </c>
      <c r="D2049" s="3" t="s">
        <v>58</v>
      </c>
      <c r="E2049">
        <v>2027</v>
      </c>
      <c r="F2049" s="3" t="str">
        <f t="shared" si="62"/>
        <v>AFSpillDWRSHK2027</v>
      </c>
      <c r="G2049" s="9">
        <v>0</v>
      </c>
      <c r="H2049" s="9">
        <v>0</v>
      </c>
      <c r="I2049" s="9">
        <v>4.952</v>
      </c>
      <c r="J2049" s="9">
        <v>6.702</v>
      </c>
      <c r="K2049" s="9">
        <v>0</v>
      </c>
      <c r="L2049" s="9">
        <v>0</v>
      </c>
      <c r="M2049" s="9">
        <v>3.8250000000000002</v>
      </c>
      <c r="N2049" s="9">
        <v>1.327</v>
      </c>
      <c r="O2049" s="9">
        <v>0</v>
      </c>
      <c r="P2049" s="9">
        <v>0</v>
      </c>
      <c r="Q2049" s="9">
        <v>1.726</v>
      </c>
      <c r="R2049" s="9">
        <v>1.389</v>
      </c>
      <c r="S2049" s="9">
        <v>0.91600000000000004</v>
      </c>
      <c r="T2049" s="9">
        <v>0</v>
      </c>
    </row>
    <row r="2050" spans="1:20" x14ac:dyDescent="0.35">
      <c r="A2050">
        <f t="shared" si="63"/>
        <v>2050</v>
      </c>
      <c r="B2050" s="3" t="s">
        <v>70</v>
      </c>
      <c r="C2050" s="3" t="s">
        <v>87</v>
      </c>
      <c r="D2050" s="3" t="s">
        <v>58</v>
      </c>
      <c r="E2050">
        <v>2028</v>
      </c>
      <c r="F2050" s="3" t="str">
        <f t="shared" ref="F2050:F2113" si="64">_xlfn.CONCAT(B2050,C2050,D2050,E2050)</f>
        <v>AFSpillDWRSHK2028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3.4649999999999999</v>
      </c>
      <c r="N2050" s="9">
        <v>0</v>
      </c>
      <c r="O2050" s="9">
        <v>0</v>
      </c>
      <c r="P2050" s="9">
        <v>0</v>
      </c>
      <c r="Q2050" s="9">
        <v>1.427</v>
      </c>
      <c r="R2050" s="9">
        <v>1.0349999999999999</v>
      </c>
      <c r="S2050" s="9">
        <v>0</v>
      </c>
      <c r="T2050" s="9">
        <v>0</v>
      </c>
    </row>
    <row r="2051" spans="1:20" x14ac:dyDescent="0.35">
      <c r="A2051">
        <f t="shared" ref="A2051:A2114" si="65">A2050+1</f>
        <v>2051</v>
      </c>
      <c r="B2051" s="3" t="s">
        <v>70</v>
      </c>
      <c r="C2051" s="3" t="s">
        <v>87</v>
      </c>
      <c r="D2051" s="3" t="s">
        <v>58</v>
      </c>
      <c r="E2051">
        <v>2029</v>
      </c>
      <c r="F2051" s="3" t="str">
        <f t="shared" si="64"/>
        <v>AFSpillDWRSHK2029</v>
      </c>
      <c r="G2051" s="9">
        <v>0</v>
      </c>
      <c r="H2051" s="9">
        <v>0</v>
      </c>
      <c r="I2051" s="9">
        <v>0</v>
      </c>
      <c r="J2051" s="9">
        <v>0</v>
      </c>
      <c r="K2051" s="9">
        <v>0.16200000000000001</v>
      </c>
      <c r="L2051" s="9">
        <v>5.0259999999999998</v>
      </c>
      <c r="M2051" s="9">
        <v>13.324999999999999</v>
      </c>
      <c r="N2051" s="9">
        <v>3.52</v>
      </c>
      <c r="O2051" s="9">
        <v>0</v>
      </c>
      <c r="P2051" s="9">
        <v>0</v>
      </c>
      <c r="Q2051" s="9">
        <v>2.6789999999999998</v>
      </c>
      <c r="R2051" s="9">
        <v>2.39</v>
      </c>
      <c r="S2051" s="9">
        <v>1.8720000000000001</v>
      </c>
      <c r="T2051" s="9">
        <v>0</v>
      </c>
    </row>
    <row r="2052" spans="1:20" x14ac:dyDescent="0.35">
      <c r="A2052">
        <f t="shared" si="65"/>
        <v>2052</v>
      </c>
      <c r="B2052" s="3" t="s">
        <v>70</v>
      </c>
      <c r="C2052" s="3" t="s">
        <v>87</v>
      </c>
      <c r="D2052" s="3" t="s">
        <v>59</v>
      </c>
      <c r="E2052">
        <v>2020</v>
      </c>
      <c r="F2052" s="3" t="str">
        <f t="shared" si="64"/>
        <v>AFSpillLR.GRN2020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</row>
    <row r="2053" spans="1:20" x14ac:dyDescent="0.35">
      <c r="A2053">
        <f t="shared" si="65"/>
        <v>2053</v>
      </c>
      <c r="B2053" s="3" t="s">
        <v>70</v>
      </c>
      <c r="C2053" s="3" t="s">
        <v>87</v>
      </c>
      <c r="D2053" s="3" t="s">
        <v>59</v>
      </c>
      <c r="E2053">
        <v>2021</v>
      </c>
      <c r="F2053" s="3" t="str">
        <f t="shared" si="64"/>
        <v>AFSpillLR.GRN2021</v>
      </c>
      <c r="G2053" s="9">
        <v>0</v>
      </c>
      <c r="H2053" s="9">
        <v>0</v>
      </c>
      <c r="I2053" s="9">
        <v>0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</row>
    <row r="2054" spans="1:20" x14ac:dyDescent="0.35">
      <c r="A2054">
        <f t="shared" si="65"/>
        <v>2054</v>
      </c>
      <c r="B2054" s="3" t="s">
        <v>70</v>
      </c>
      <c r="C2054" s="3" t="s">
        <v>87</v>
      </c>
      <c r="D2054" s="3" t="s">
        <v>59</v>
      </c>
      <c r="E2054">
        <v>2022</v>
      </c>
      <c r="F2054" s="3" t="str">
        <f t="shared" si="64"/>
        <v>AFSpillLR.GRN2022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  <c r="T2054" s="9">
        <v>0</v>
      </c>
    </row>
    <row r="2055" spans="1:20" x14ac:dyDescent="0.35">
      <c r="A2055">
        <f t="shared" si="65"/>
        <v>2055</v>
      </c>
      <c r="B2055" s="3" t="s">
        <v>70</v>
      </c>
      <c r="C2055" s="3" t="s">
        <v>87</v>
      </c>
      <c r="D2055" s="3" t="s">
        <v>59</v>
      </c>
      <c r="E2055">
        <v>2023</v>
      </c>
      <c r="F2055" s="3" t="str">
        <f t="shared" si="64"/>
        <v>AFSpillLR.GRN2023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</row>
    <row r="2056" spans="1:20" x14ac:dyDescent="0.35">
      <c r="A2056">
        <f t="shared" si="65"/>
        <v>2056</v>
      </c>
      <c r="B2056" s="3" t="s">
        <v>70</v>
      </c>
      <c r="C2056" s="3" t="s">
        <v>87</v>
      </c>
      <c r="D2056" s="3" t="s">
        <v>59</v>
      </c>
      <c r="E2056">
        <v>2024</v>
      </c>
      <c r="F2056" s="3" t="str">
        <f t="shared" si="64"/>
        <v>AFSpillLR.GRN2024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</row>
    <row r="2057" spans="1:20" x14ac:dyDescent="0.35">
      <c r="A2057">
        <f t="shared" si="65"/>
        <v>2057</v>
      </c>
      <c r="B2057" s="3" t="s">
        <v>70</v>
      </c>
      <c r="C2057" s="3" t="s">
        <v>87</v>
      </c>
      <c r="D2057" s="3" t="s">
        <v>59</v>
      </c>
      <c r="E2057">
        <v>2025</v>
      </c>
      <c r="F2057" s="3" t="str">
        <f t="shared" si="64"/>
        <v>AFSpillLR.GRN2025</v>
      </c>
      <c r="G2057" s="9">
        <v>0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</row>
    <row r="2058" spans="1:20" x14ac:dyDescent="0.35">
      <c r="A2058">
        <f t="shared" si="65"/>
        <v>2058</v>
      </c>
      <c r="B2058" s="3" t="s">
        <v>70</v>
      </c>
      <c r="C2058" s="3" t="s">
        <v>87</v>
      </c>
      <c r="D2058" s="3" t="s">
        <v>59</v>
      </c>
      <c r="E2058">
        <v>2026</v>
      </c>
      <c r="F2058" s="3" t="str">
        <f t="shared" si="64"/>
        <v>AFSpillLR.GRN2026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35.875999999999998</v>
      </c>
      <c r="M2058" s="9">
        <v>79.381</v>
      </c>
      <c r="N2058" s="9">
        <v>108.102</v>
      </c>
      <c r="O2058" s="9">
        <v>39.902999999999999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</row>
    <row r="2059" spans="1:20" x14ac:dyDescent="0.35">
      <c r="A2059">
        <f t="shared" si="65"/>
        <v>2059</v>
      </c>
      <c r="B2059" s="3" t="s">
        <v>70</v>
      </c>
      <c r="C2059" s="3" t="s">
        <v>87</v>
      </c>
      <c r="D2059" s="3" t="s">
        <v>59</v>
      </c>
      <c r="E2059">
        <v>2027</v>
      </c>
      <c r="F2059" s="3" t="str">
        <f t="shared" si="64"/>
        <v>AFSpillLR.GRN2027</v>
      </c>
      <c r="G2059" s="9">
        <v>0</v>
      </c>
      <c r="H2059" s="9">
        <v>0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46.573</v>
      </c>
      <c r="O2059" s="9">
        <v>44.289000000000001</v>
      </c>
      <c r="P2059" s="9">
        <v>32.003999999999998</v>
      </c>
      <c r="Q2059" s="9">
        <v>0</v>
      </c>
      <c r="R2059" s="9">
        <v>0</v>
      </c>
      <c r="S2059" s="9">
        <v>0</v>
      </c>
      <c r="T2059" s="9">
        <v>0</v>
      </c>
    </row>
    <row r="2060" spans="1:20" x14ac:dyDescent="0.35">
      <c r="A2060">
        <f t="shared" si="65"/>
        <v>2060</v>
      </c>
      <c r="B2060" s="3" t="s">
        <v>70</v>
      </c>
      <c r="C2060" s="3" t="s">
        <v>87</v>
      </c>
      <c r="D2060" s="3" t="s">
        <v>59</v>
      </c>
      <c r="E2060">
        <v>2028</v>
      </c>
      <c r="F2060" s="3" t="str">
        <f t="shared" si="64"/>
        <v>AFSpillLR.GRN2028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20.248999999999999</v>
      </c>
      <c r="O2060" s="9">
        <v>26.39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</row>
    <row r="2061" spans="1:20" x14ac:dyDescent="0.35">
      <c r="A2061">
        <f t="shared" si="65"/>
        <v>2061</v>
      </c>
      <c r="B2061" s="3" t="s">
        <v>70</v>
      </c>
      <c r="C2061" s="3" t="s">
        <v>87</v>
      </c>
      <c r="D2061" s="3" t="s">
        <v>59</v>
      </c>
      <c r="E2061">
        <v>2029</v>
      </c>
      <c r="F2061" s="3" t="str">
        <f t="shared" si="64"/>
        <v>AFSpillLR.GRN2029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10.641999999999999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</row>
    <row r="2062" spans="1:20" x14ac:dyDescent="0.35">
      <c r="A2062">
        <f t="shared" si="65"/>
        <v>2062</v>
      </c>
      <c r="B2062" s="3" t="s">
        <v>70</v>
      </c>
      <c r="C2062" s="3" t="s">
        <v>87</v>
      </c>
      <c r="D2062" s="3" t="s">
        <v>60</v>
      </c>
      <c r="E2062">
        <v>2020</v>
      </c>
      <c r="F2062" s="3" t="str">
        <f t="shared" si="64"/>
        <v>AFSpillL GOOS2020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  <c r="Q2062" s="9">
        <v>0</v>
      </c>
      <c r="R2062" s="9">
        <v>0</v>
      </c>
      <c r="S2062" s="9">
        <v>0</v>
      </c>
      <c r="T2062" s="9">
        <v>0</v>
      </c>
    </row>
    <row r="2063" spans="1:20" x14ac:dyDescent="0.35">
      <c r="A2063">
        <f t="shared" si="65"/>
        <v>2063</v>
      </c>
      <c r="B2063" s="3" t="s">
        <v>70</v>
      </c>
      <c r="C2063" s="3" t="s">
        <v>87</v>
      </c>
      <c r="D2063" s="3" t="s">
        <v>60</v>
      </c>
      <c r="E2063">
        <v>2021</v>
      </c>
      <c r="F2063" s="3" t="str">
        <f t="shared" si="64"/>
        <v>AFSpillL GOOS2021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</row>
    <row r="2064" spans="1:20" x14ac:dyDescent="0.35">
      <c r="A2064">
        <f t="shared" si="65"/>
        <v>2064</v>
      </c>
      <c r="B2064" s="3" t="s">
        <v>70</v>
      </c>
      <c r="C2064" s="3" t="s">
        <v>87</v>
      </c>
      <c r="D2064" s="3" t="s">
        <v>60</v>
      </c>
      <c r="E2064">
        <v>2022</v>
      </c>
      <c r="F2064" s="3" t="str">
        <f t="shared" si="64"/>
        <v>AFSpillL GOOS2022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</row>
    <row r="2065" spans="1:20" x14ac:dyDescent="0.35">
      <c r="A2065">
        <f t="shared" si="65"/>
        <v>2065</v>
      </c>
      <c r="B2065" s="3" t="s">
        <v>70</v>
      </c>
      <c r="C2065" s="3" t="s">
        <v>87</v>
      </c>
      <c r="D2065" s="3" t="s">
        <v>60</v>
      </c>
      <c r="E2065">
        <v>2023</v>
      </c>
      <c r="F2065" s="3" t="str">
        <f t="shared" si="64"/>
        <v>AFSpillL GOOS2023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9">
        <v>0</v>
      </c>
    </row>
    <row r="2066" spans="1:20" x14ac:dyDescent="0.35">
      <c r="A2066">
        <f t="shared" si="65"/>
        <v>2066</v>
      </c>
      <c r="B2066" s="3" t="s">
        <v>70</v>
      </c>
      <c r="C2066" s="3" t="s">
        <v>87</v>
      </c>
      <c r="D2066" s="3" t="s">
        <v>60</v>
      </c>
      <c r="E2066">
        <v>2024</v>
      </c>
      <c r="F2066" s="3" t="str">
        <f t="shared" si="64"/>
        <v>AFSpillL GOOS2024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</row>
    <row r="2067" spans="1:20" x14ac:dyDescent="0.35">
      <c r="A2067">
        <f t="shared" si="65"/>
        <v>2067</v>
      </c>
      <c r="B2067" s="3" t="s">
        <v>70</v>
      </c>
      <c r="C2067" s="3" t="s">
        <v>87</v>
      </c>
      <c r="D2067" s="3" t="s">
        <v>60</v>
      </c>
      <c r="E2067">
        <v>2025</v>
      </c>
      <c r="F2067" s="3" t="str">
        <f t="shared" si="64"/>
        <v>AFSpillL GOOS2025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</row>
    <row r="2068" spans="1:20" x14ac:dyDescent="0.35">
      <c r="A2068">
        <f t="shared" si="65"/>
        <v>2068</v>
      </c>
      <c r="B2068" s="3" t="s">
        <v>70</v>
      </c>
      <c r="C2068" s="3" t="s">
        <v>87</v>
      </c>
      <c r="D2068" s="3" t="s">
        <v>60</v>
      </c>
      <c r="E2068">
        <v>2026</v>
      </c>
      <c r="F2068" s="3" t="str">
        <f t="shared" si="64"/>
        <v>AFSpillL GOOS2026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37.590000000000003</v>
      </c>
      <c r="M2068" s="9">
        <v>62.505000000000003</v>
      </c>
      <c r="N2068" s="9">
        <v>88.15</v>
      </c>
      <c r="O2068" s="9">
        <v>25.308</v>
      </c>
      <c r="P2068" s="9">
        <v>0</v>
      </c>
      <c r="Q2068" s="9">
        <v>0</v>
      </c>
      <c r="R2068" s="9">
        <v>0</v>
      </c>
      <c r="S2068" s="9">
        <v>0</v>
      </c>
      <c r="T2068" s="9">
        <v>0</v>
      </c>
    </row>
    <row r="2069" spans="1:20" x14ac:dyDescent="0.35">
      <c r="A2069">
        <f t="shared" si="65"/>
        <v>2069</v>
      </c>
      <c r="B2069" s="3" t="s">
        <v>70</v>
      </c>
      <c r="C2069" s="3" t="s">
        <v>87</v>
      </c>
      <c r="D2069" s="3" t="s">
        <v>60</v>
      </c>
      <c r="E2069">
        <v>2027</v>
      </c>
      <c r="F2069" s="3" t="str">
        <f t="shared" si="64"/>
        <v>AFSpillL GOOS2027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29.013000000000002</v>
      </c>
      <c r="O2069" s="9">
        <v>28.94</v>
      </c>
      <c r="P2069" s="9">
        <v>14.709</v>
      </c>
      <c r="Q2069" s="9">
        <v>0</v>
      </c>
      <c r="R2069" s="9">
        <v>0</v>
      </c>
      <c r="S2069" s="9">
        <v>0</v>
      </c>
      <c r="T2069" s="9">
        <v>0</v>
      </c>
    </row>
    <row r="2070" spans="1:20" x14ac:dyDescent="0.35">
      <c r="A2070">
        <f t="shared" si="65"/>
        <v>2070</v>
      </c>
      <c r="B2070" s="3" t="s">
        <v>70</v>
      </c>
      <c r="C2070" s="3" t="s">
        <v>87</v>
      </c>
      <c r="D2070" s="3" t="s">
        <v>60</v>
      </c>
      <c r="E2070">
        <v>2028</v>
      </c>
      <c r="F2070" s="3" t="str">
        <f t="shared" si="64"/>
        <v>AFSpillL GOOS2028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0</v>
      </c>
      <c r="M2070" s="9">
        <v>0</v>
      </c>
      <c r="N2070" s="9">
        <v>4.8220000000000001</v>
      </c>
      <c r="O2070" s="9">
        <v>12.598000000000001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</row>
    <row r="2071" spans="1:20" x14ac:dyDescent="0.35">
      <c r="A2071">
        <f t="shared" si="65"/>
        <v>2071</v>
      </c>
      <c r="B2071" s="3" t="s">
        <v>70</v>
      </c>
      <c r="C2071" s="3" t="s">
        <v>87</v>
      </c>
      <c r="D2071" s="3" t="s">
        <v>60</v>
      </c>
      <c r="E2071">
        <v>2029</v>
      </c>
      <c r="F2071" s="3" t="str">
        <f t="shared" si="64"/>
        <v>AFSpillL GOOS2029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</row>
    <row r="2072" spans="1:20" x14ac:dyDescent="0.35">
      <c r="A2072">
        <f t="shared" si="65"/>
        <v>2072</v>
      </c>
      <c r="B2072" s="3" t="s">
        <v>70</v>
      </c>
      <c r="C2072" s="3" t="s">
        <v>87</v>
      </c>
      <c r="D2072" s="3" t="s">
        <v>61</v>
      </c>
      <c r="E2072">
        <v>2020</v>
      </c>
      <c r="F2072" s="3" t="str">
        <f t="shared" si="64"/>
        <v>AFSpillLR MON2020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</row>
    <row r="2073" spans="1:20" x14ac:dyDescent="0.35">
      <c r="A2073">
        <f t="shared" si="65"/>
        <v>2073</v>
      </c>
      <c r="B2073" s="3" t="s">
        <v>70</v>
      </c>
      <c r="C2073" s="3" t="s">
        <v>87</v>
      </c>
      <c r="D2073" s="3" t="s">
        <v>61</v>
      </c>
      <c r="E2073">
        <v>2021</v>
      </c>
      <c r="F2073" s="3" t="str">
        <f t="shared" si="64"/>
        <v>AFSpillLR MON2021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</row>
    <row r="2074" spans="1:20" x14ac:dyDescent="0.35">
      <c r="A2074">
        <f t="shared" si="65"/>
        <v>2074</v>
      </c>
      <c r="B2074" s="3" t="s">
        <v>70</v>
      </c>
      <c r="C2074" s="3" t="s">
        <v>87</v>
      </c>
      <c r="D2074" s="3" t="s">
        <v>61</v>
      </c>
      <c r="E2074">
        <v>2022</v>
      </c>
      <c r="F2074" s="3" t="str">
        <f t="shared" si="64"/>
        <v>AFSpillLR MON2022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9">
        <v>0</v>
      </c>
      <c r="T2074" s="9">
        <v>0</v>
      </c>
    </row>
    <row r="2075" spans="1:20" x14ac:dyDescent="0.35">
      <c r="A2075">
        <f t="shared" si="65"/>
        <v>2075</v>
      </c>
      <c r="B2075" s="3" t="s">
        <v>70</v>
      </c>
      <c r="C2075" s="3" t="s">
        <v>87</v>
      </c>
      <c r="D2075" s="3" t="s">
        <v>61</v>
      </c>
      <c r="E2075">
        <v>2023</v>
      </c>
      <c r="F2075" s="3" t="str">
        <f t="shared" si="64"/>
        <v>AFSpillLR MON2023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</row>
    <row r="2076" spans="1:20" x14ac:dyDescent="0.35">
      <c r="A2076">
        <f t="shared" si="65"/>
        <v>2076</v>
      </c>
      <c r="B2076" s="3" t="s">
        <v>70</v>
      </c>
      <c r="C2076" s="3" t="s">
        <v>87</v>
      </c>
      <c r="D2076" s="3" t="s">
        <v>61</v>
      </c>
      <c r="E2076">
        <v>2024</v>
      </c>
      <c r="F2076" s="3" t="str">
        <f t="shared" si="64"/>
        <v>AFSpillLR MON2024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</row>
    <row r="2077" spans="1:20" x14ac:dyDescent="0.35">
      <c r="A2077">
        <f t="shared" si="65"/>
        <v>2077</v>
      </c>
      <c r="B2077" s="3" t="s">
        <v>70</v>
      </c>
      <c r="C2077" s="3" t="s">
        <v>87</v>
      </c>
      <c r="D2077" s="3" t="s">
        <v>61</v>
      </c>
      <c r="E2077">
        <v>2025</v>
      </c>
      <c r="F2077" s="3" t="str">
        <f t="shared" si="64"/>
        <v>AFSpillLR MON2025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9">
        <v>0</v>
      </c>
      <c r="T2077" s="9">
        <v>0</v>
      </c>
    </row>
    <row r="2078" spans="1:20" x14ac:dyDescent="0.35">
      <c r="A2078">
        <f t="shared" si="65"/>
        <v>2078</v>
      </c>
      <c r="B2078" s="3" t="s">
        <v>70</v>
      </c>
      <c r="C2078" s="3" t="s">
        <v>87</v>
      </c>
      <c r="D2078" s="3" t="s">
        <v>61</v>
      </c>
      <c r="E2078">
        <v>2026</v>
      </c>
      <c r="F2078" s="3" t="str">
        <f t="shared" si="64"/>
        <v>AFSpillLR MON2026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28.591000000000001</v>
      </c>
      <c r="M2078" s="9">
        <v>44.265999999999998</v>
      </c>
      <c r="N2078" s="9">
        <v>71.376999999999995</v>
      </c>
      <c r="O2078" s="9">
        <v>2.9689999999999999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</row>
    <row r="2079" spans="1:20" x14ac:dyDescent="0.35">
      <c r="A2079">
        <f t="shared" si="65"/>
        <v>2079</v>
      </c>
      <c r="B2079" s="3" t="s">
        <v>70</v>
      </c>
      <c r="C2079" s="3" t="s">
        <v>87</v>
      </c>
      <c r="D2079" s="3" t="s">
        <v>61</v>
      </c>
      <c r="E2079">
        <v>2027</v>
      </c>
      <c r="F2079" s="3" t="str">
        <f t="shared" si="64"/>
        <v>AFSpillLR MON2027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9.5050000000000008</v>
      </c>
      <c r="O2079" s="9">
        <v>7.609</v>
      </c>
      <c r="P2079" s="9">
        <v>15.486000000000001</v>
      </c>
      <c r="Q2079" s="9">
        <v>0</v>
      </c>
      <c r="R2079" s="9">
        <v>0</v>
      </c>
      <c r="S2079" s="9">
        <v>0</v>
      </c>
      <c r="T2079" s="9">
        <v>0</v>
      </c>
    </row>
    <row r="2080" spans="1:20" x14ac:dyDescent="0.35">
      <c r="A2080">
        <f t="shared" si="65"/>
        <v>2080</v>
      </c>
      <c r="B2080" s="3" t="s">
        <v>70</v>
      </c>
      <c r="C2080" s="3" t="s">
        <v>87</v>
      </c>
      <c r="D2080" s="3" t="s">
        <v>61</v>
      </c>
      <c r="E2080">
        <v>2028</v>
      </c>
      <c r="F2080" s="3" t="str">
        <f t="shared" si="64"/>
        <v>AFSpillLR MON2028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</row>
    <row r="2081" spans="1:20" x14ac:dyDescent="0.35">
      <c r="A2081">
        <f t="shared" si="65"/>
        <v>2081</v>
      </c>
      <c r="B2081" s="3" t="s">
        <v>70</v>
      </c>
      <c r="C2081" s="3" t="s">
        <v>87</v>
      </c>
      <c r="D2081" s="3" t="s">
        <v>61</v>
      </c>
      <c r="E2081">
        <v>2029</v>
      </c>
      <c r="F2081" s="3" t="str">
        <f t="shared" si="64"/>
        <v>AFSpillLR MON2029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</row>
    <row r="2082" spans="1:20" x14ac:dyDescent="0.35">
      <c r="A2082">
        <f t="shared" si="65"/>
        <v>2082</v>
      </c>
      <c r="B2082" s="3" t="s">
        <v>70</v>
      </c>
      <c r="C2082" s="3" t="s">
        <v>87</v>
      </c>
      <c r="D2082" s="3" t="s">
        <v>62</v>
      </c>
      <c r="E2082">
        <v>2020</v>
      </c>
      <c r="F2082" s="3" t="str">
        <f t="shared" si="64"/>
        <v>AFSpillICE H2020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0</v>
      </c>
      <c r="R2082" s="9">
        <v>0</v>
      </c>
      <c r="S2082" s="9">
        <v>0</v>
      </c>
      <c r="T2082" s="9">
        <v>0</v>
      </c>
    </row>
    <row r="2083" spans="1:20" x14ac:dyDescent="0.35">
      <c r="A2083">
        <f t="shared" si="65"/>
        <v>2083</v>
      </c>
      <c r="B2083" s="3" t="s">
        <v>70</v>
      </c>
      <c r="C2083" s="3" t="s">
        <v>87</v>
      </c>
      <c r="D2083" s="3" t="s">
        <v>62</v>
      </c>
      <c r="E2083">
        <v>2021</v>
      </c>
      <c r="F2083" s="3" t="str">
        <f t="shared" si="64"/>
        <v>AFSpillICE H2021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  <c r="Q2083" s="9">
        <v>0</v>
      </c>
      <c r="R2083" s="9">
        <v>0</v>
      </c>
      <c r="S2083" s="9">
        <v>0</v>
      </c>
      <c r="T2083" s="9">
        <v>0</v>
      </c>
    </row>
    <row r="2084" spans="1:20" x14ac:dyDescent="0.35">
      <c r="A2084">
        <f t="shared" si="65"/>
        <v>2084</v>
      </c>
      <c r="B2084" s="3" t="s">
        <v>70</v>
      </c>
      <c r="C2084" s="3" t="s">
        <v>87</v>
      </c>
      <c r="D2084" s="3" t="s">
        <v>62</v>
      </c>
      <c r="E2084">
        <v>2022</v>
      </c>
      <c r="F2084" s="3" t="str">
        <f t="shared" si="64"/>
        <v>AFSpillICE H2022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</row>
    <row r="2085" spans="1:20" x14ac:dyDescent="0.35">
      <c r="A2085">
        <f t="shared" si="65"/>
        <v>2085</v>
      </c>
      <c r="B2085" s="3" t="s">
        <v>70</v>
      </c>
      <c r="C2085" s="3" t="s">
        <v>87</v>
      </c>
      <c r="D2085" s="3" t="s">
        <v>62</v>
      </c>
      <c r="E2085">
        <v>2023</v>
      </c>
      <c r="F2085" s="3" t="str">
        <f t="shared" si="64"/>
        <v>AFSpillICE H2023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</row>
    <row r="2086" spans="1:20" x14ac:dyDescent="0.35">
      <c r="A2086">
        <f t="shared" si="65"/>
        <v>2086</v>
      </c>
      <c r="B2086" s="3" t="s">
        <v>70</v>
      </c>
      <c r="C2086" s="3" t="s">
        <v>87</v>
      </c>
      <c r="D2086" s="3" t="s">
        <v>62</v>
      </c>
      <c r="E2086">
        <v>2024</v>
      </c>
      <c r="F2086" s="3" t="str">
        <f t="shared" si="64"/>
        <v>AFSpillICE H2024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</row>
    <row r="2087" spans="1:20" x14ac:dyDescent="0.35">
      <c r="A2087">
        <f t="shared" si="65"/>
        <v>2087</v>
      </c>
      <c r="B2087" s="3" t="s">
        <v>70</v>
      </c>
      <c r="C2087" s="3" t="s">
        <v>87</v>
      </c>
      <c r="D2087" s="3" t="s">
        <v>62</v>
      </c>
      <c r="E2087">
        <v>2025</v>
      </c>
      <c r="F2087" s="3" t="str">
        <f t="shared" si="64"/>
        <v>AFSpillICE H2025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</row>
    <row r="2088" spans="1:20" x14ac:dyDescent="0.35">
      <c r="A2088">
        <f t="shared" si="65"/>
        <v>2088</v>
      </c>
      <c r="B2088" s="3" t="s">
        <v>70</v>
      </c>
      <c r="C2088" s="3" t="s">
        <v>87</v>
      </c>
      <c r="D2088" s="3" t="s">
        <v>62</v>
      </c>
      <c r="E2088">
        <v>2026</v>
      </c>
      <c r="F2088" s="3" t="str">
        <f t="shared" si="64"/>
        <v>AFSpillICE H2026</v>
      </c>
      <c r="G2088" s="9">
        <v>0</v>
      </c>
      <c r="H2088" s="9">
        <v>0</v>
      </c>
      <c r="I2088" s="9">
        <v>0</v>
      </c>
      <c r="J2088" s="9">
        <v>13.284000000000001</v>
      </c>
      <c r="K2088" s="9">
        <v>7.7460000000000004</v>
      </c>
      <c r="L2088" s="9">
        <v>45.38</v>
      </c>
      <c r="M2088" s="9">
        <v>32.637</v>
      </c>
      <c r="N2088" s="9">
        <v>55.737000000000002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</row>
    <row r="2089" spans="1:20" x14ac:dyDescent="0.35">
      <c r="A2089">
        <f t="shared" si="65"/>
        <v>2089</v>
      </c>
      <c r="B2089" s="3" t="s">
        <v>70</v>
      </c>
      <c r="C2089" s="3" t="s">
        <v>87</v>
      </c>
      <c r="D2089" s="3" t="s">
        <v>62</v>
      </c>
      <c r="E2089">
        <v>2027</v>
      </c>
      <c r="F2089" s="3" t="str">
        <f t="shared" si="64"/>
        <v>AFSpillICE H2027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8.1029999999999998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</row>
    <row r="2090" spans="1:20" x14ac:dyDescent="0.35">
      <c r="A2090">
        <f t="shared" si="65"/>
        <v>2090</v>
      </c>
      <c r="B2090" s="3" t="s">
        <v>70</v>
      </c>
      <c r="C2090" s="3" t="s">
        <v>87</v>
      </c>
      <c r="D2090" s="3" t="s">
        <v>62</v>
      </c>
      <c r="E2090">
        <v>2028</v>
      </c>
      <c r="F2090" s="3" t="str">
        <f t="shared" si="64"/>
        <v>AFSpillICE H2028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</row>
    <row r="2091" spans="1:20" x14ac:dyDescent="0.35">
      <c r="A2091">
        <f t="shared" si="65"/>
        <v>2091</v>
      </c>
      <c r="B2091" s="3" t="s">
        <v>70</v>
      </c>
      <c r="C2091" s="3" t="s">
        <v>87</v>
      </c>
      <c r="D2091" s="3" t="s">
        <v>62</v>
      </c>
      <c r="E2091">
        <v>2029</v>
      </c>
      <c r="F2091" s="3" t="str">
        <f t="shared" si="64"/>
        <v>AFSpillICE H2029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</row>
    <row r="2092" spans="1:20" x14ac:dyDescent="0.35">
      <c r="A2092">
        <f t="shared" si="65"/>
        <v>2092</v>
      </c>
      <c r="B2092" s="3" t="s">
        <v>70</v>
      </c>
      <c r="C2092" s="3" t="s">
        <v>87</v>
      </c>
      <c r="D2092" s="3" t="s">
        <v>63</v>
      </c>
      <c r="E2092">
        <v>2020</v>
      </c>
      <c r="F2092" s="3" t="str">
        <f t="shared" si="64"/>
        <v>AFSpillMCNARY2020</v>
      </c>
      <c r="G2092" s="9">
        <v>3.3650000000000002</v>
      </c>
      <c r="H2092" s="9">
        <v>7.2249999999999996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</row>
    <row r="2093" spans="1:20" x14ac:dyDescent="0.35">
      <c r="A2093">
        <f t="shared" si="65"/>
        <v>2093</v>
      </c>
      <c r="B2093" s="3" t="s">
        <v>70</v>
      </c>
      <c r="C2093" s="3" t="s">
        <v>87</v>
      </c>
      <c r="D2093" s="3" t="s">
        <v>63</v>
      </c>
      <c r="E2093">
        <v>2021</v>
      </c>
      <c r="F2093" s="3" t="str">
        <f t="shared" si="64"/>
        <v>AFSpillMCNARY2021</v>
      </c>
      <c r="G2093" s="9">
        <v>21.518999999999998</v>
      </c>
      <c r="H2093" s="9">
        <v>15.557</v>
      </c>
      <c r="I2093" s="9">
        <v>16.759</v>
      </c>
      <c r="J2093" s="9">
        <v>6.8689999999999998</v>
      </c>
      <c r="K2093" s="9">
        <v>12.074999999999999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</row>
    <row r="2094" spans="1:20" x14ac:dyDescent="0.35">
      <c r="A2094">
        <f t="shared" si="65"/>
        <v>2094</v>
      </c>
      <c r="B2094" s="3" t="s">
        <v>70</v>
      </c>
      <c r="C2094" s="3" t="s">
        <v>87</v>
      </c>
      <c r="D2094" s="3" t="s">
        <v>63</v>
      </c>
      <c r="E2094">
        <v>2022</v>
      </c>
      <c r="F2094" s="3" t="str">
        <f t="shared" si="64"/>
        <v>AFSpillMCNARY2022</v>
      </c>
      <c r="G2094" s="9">
        <v>0</v>
      </c>
      <c r="H2094" s="9">
        <v>0</v>
      </c>
      <c r="I2094" s="9">
        <v>0</v>
      </c>
      <c r="J2094" s="9">
        <v>16.289000000000001</v>
      </c>
      <c r="K2094" s="9">
        <v>32.970999999999997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</row>
    <row r="2095" spans="1:20" x14ac:dyDescent="0.35">
      <c r="A2095">
        <f t="shared" si="65"/>
        <v>2095</v>
      </c>
      <c r="B2095" s="3" t="s">
        <v>70</v>
      </c>
      <c r="C2095" s="3" t="s">
        <v>87</v>
      </c>
      <c r="D2095" s="3" t="s">
        <v>63</v>
      </c>
      <c r="E2095">
        <v>2023</v>
      </c>
      <c r="F2095" s="3" t="str">
        <f t="shared" si="64"/>
        <v>AFSpillMCNARY2023</v>
      </c>
      <c r="G2095" s="9">
        <v>0</v>
      </c>
      <c r="H2095" s="9">
        <v>0</v>
      </c>
      <c r="I2095" s="9">
        <v>0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  <c r="S2095" s="9">
        <v>0</v>
      </c>
      <c r="T2095" s="9">
        <v>0</v>
      </c>
    </row>
    <row r="2096" spans="1:20" x14ac:dyDescent="0.35">
      <c r="A2096">
        <f t="shared" si="65"/>
        <v>2096</v>
      </c>
      <c r="B2096" s="3" t="s">
        <v>70</v>
      </c>
      <c r="C2096" s="3" t="s">
        <v>87</v>
      </c>
      <c r="D2096" s="3" t="s">
        <v>63</v>
      </c>
      <c r="E2096">
        <v>2024</v>
      </c>
      <c r="F2096" s="3" t="str">
        <f t="shared" si="64"/>
        <v>AFSpillMCNARY2024</v>
      </c>
      <c r="G2096" s="9">
        <v>0</v>
      </c>
      <c r="H2096" s="9">
        <v>0</v>
      </c>
      <c r="I2096" s="9">
        <v>0</v>
      </c>
      <c r="J2096" s="9">
        <v>8.2780000000000005</v>
      </c>
      <c r="K2096" s="9">
        <v>10.095000000000001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  <c r="S2096" s="9">
        <v>0</v>
      </c>
      <c r="T2096" s="9">
        <v>0</v>
      </c>
    </row>
    <row r="2097" spans="1:20" x14ac:dyDescent="0.35">
      <c r="A2097">
        <f t="shared" si="65"/>
        <v>2097</v>
      </c>
      <c r="B2097" s="3" t="s">
        <v>70</v>
      </c>
      <c r="C2097" s="3" t="s">
        <v>87</v>
      </c>
      <c r="D2097" s="3" t="s">
        <v>63</v>
      </c>
      <c r="E2097">
        <v>2025</v>
      </c>
      <c r="F2097" s="3" t="str">
        <f t="shared" si="64"/>
        <v>AFSpillMCNARY2025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  <c r="S2097" s="9">
        <v>0</v>
      </c>
      <c r="T2097" s="9">
        <v>0</v>
      </c>
    </row>
    <row r="2098" spans="1:20" x14ac:dyDescent="0.35">
      <c r="A2098">
        <f t="shared" si="65"/>
        <v>2098</v>
      </c>
      <c r="B2098" s="3" t="s">
        <v>70</v>
      </c>
      <c r="C2098" s="3" t="s">
        <v>87</v>
      </c>
      <c r="D2098" s="3" t="s">
        <v>63</v>
      </c>
      <c r="E2098">
        <v>2026</v>
      </c>
      <c r="F2098" s="3" t="str">
        <f t="shared" si="64"/>
        <v>AFSpillMCNARY2026</v>
      </c>
      <c r="G2098" s="9">
        <v>0</v>
      </c>
      <c r="H2098" s="9">
        <v>0</v>
      </c>
      <c r="I2098" s="9">
        <v>0</v>
      </c>
      <c r="J2098" s="9">
        <v>55.171999999999997</v>
      </c>
      <c r="K2098" s="9">
        <v>82.63</v>
      </c>
      <c r="L2098" s="9">
        <v>81.983000000000004</v>
      </c>
      <c r="M2098" s="9">
        <v>113.77800000000001</v>
      </c>
      <c r="N2098" s="9">
        <v>124.298</v>
      </c>
      <c r="O2098" s="9">
        <v>22.571000000000002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</row>
    <row r="2099" spans="1:20" x14ac:dyDescent="0.35">
      <c r="A2099">
        <f t="shared" si="65"/>
        <v>2099</v>
      </c>
      <c r="B2099" s="3" t="s">
        <v>70</v>
      </c>
      <c r="C2099" s="3" t="s">
        <v>87</v>
      </c>
      <c r="D2099" s="3" t="s">
        <v>63</v>
      </c>
      <c r="E2099">
        <v>2027</v>
      </c>
      <c r="F2099" s="3" t="str">
        <f t="shared" si="64"/>
        <v>AFSpillMCNARY2027</v>
      </c>
      <c r="G2099" s="9">
        <v>0</v>
      </c>
      <c r="H2099" s="9">
        <v>0</v>
      </c>
      <c r="I2099" s="9">
        <v>89.724999999999994</v>
      </c>
      <c r="J2099" s="9">
        <v>104.798</v>
      </c>
      <c r="K2099" s="9">
        <v>62.161000000000001</v>
      </c>
      <c r="L2099" s="9">
        <v>48.103000000000002</v>
      </c>
      <c r="M2099" s="9">
        <v>0</v>
      </c>
      <c r="N2099" s="9">
        <v>3.2959999999999998</v>
      </c>
      <c r="O2099" s="9">
        <v>30.885000000000002</v>
      </c>
      <c r="P2099" s="9">
        <v>66.328999999999994</v>
      </c>
      <c r="Q2099" s="9">
        <v>0</v>
      </c>
      <c r="R2099" s="9">
        <v>0</v>
      </c>
      <c r="S2099" s="9">
        <v>0</v>
      </c>
      <c r="T2099" s="9">
        <v>2.0550000000000002</v>
      </c>
    </row>
    <row r="2100" spans="1:20" x14ac:dyDescent="0.35">
      <c r="A2100">
        <f t="shared" si="65"/>
        <v>2100</v>
      </c>
      <c r="B2100" s="3" t="s">
        <v>70</v>
      </c>
      <c r="C2100" s="3" t="s">
        <v>87</v>
      </c>
      <c r="D2100" s="3" t="s">
        <v>63</v>
      </c>
      <c r="E2100">
        <v>2028</v>
      </c>
      <c r="F2100" s="3" t="str">
        <f t="shared" si="64"/>
        <v>AFSpillMCNARY2028</v>
      </c>
      <c r="G2100" s="9">
        <v>9.4459999999999997</v>
      </c>
      <c r="H2100" s="9">
        <v>0.58499999999999996</v>
      </c>
      <c r="I2100" s="9">
        <v>6.782</v>
      </c>
      <c r="J2100" s="9">
        <v>52.323</v>
      </c>
      <c r="K2100" s="9">
        <v>53.548999999999999</v>
      </c>
      <c r="L2100" s="9">
        <v>23.172000000000001</v>
      </c>
      <c r="M2100" s="9">
        <v>0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</row>
    <row r="2101" spans="1:20" x14ac:dyDescent="0.35">
      <c r="A2101">
        <f t="shared" si="65"/>
        <v>2101</v>
      </c>
      <c r="B2101" s="3" t="s">
        <v>70</v>
      </c>
      <c r="C2101" s="3" t="s">
        <v>87</v>
      </c>
      <c r="D2101" s="3" t="s">
        <v>63</v>
      </c>
      <c r="E2101">
        <v>2029</v>
      </c>
      <c r="F2101" s="3" t="str">
        <f t="shared" si="64"/>
        <v>AFSpillMCNARY2029</v>
      </c>
      <c r="G2101" s="9">
        <v>2.9049999999999998</v>
      </c>
      <c r="H2101" s="9">
        <v>0</v>
      </c>
      <c r="I2101" s="9">
        <v>0</v>
      </c>
      <c r="J2101" s="9">
        <v>33.591999999999999</v>
      </c>
      <c r="K2101" s="9">
        <v>87.343000000000004</v>
      </c>
      <c r="L2101" s="9">
        <v>78.006</v>
      </c>
      <c r="M2101" s="9">
        <v>28.19</v>
      </c>
      <c r="N2101" s="9">
        <v>38.406999999999996</v>
      </c>
      <c r="O2101" s="9">
        <v>60.216000000000001</v>
      </c>
      <c r="P2101" s="9">
        <v>52.828000000000003</v>
      </c>
      <c r="Q2101" s="9">
        <v>0</v>
      </c>
      <c r="R2101" s="9">
        <v>0</v>
      </c>
      <c r="S2101" s="9">
        <v>21.506</v>
      </c>
      <c r="T2101" s="9">
        <v>0</v>
      </c>
    </row>
    <row r="2102" spans="1:20" x14ac:dyDescent="0.35">
      <c r="A2102">
        <f t="shared" si="65"/>
        <v>2102</v>
      </c>
      <c r="B2102" s="3" t="s">
        <v>70</v>
      </c>
      <c r="C2102" s="3" t="s">
        <v>87</v>
      </c>
      <c r="D2102" s="3" t="s">
        <v>64</v>
      </c>
      <c r="E2102">
        <v>2020</v>
      </c>
      <c r="F2102" s="3" t="str">
        <f t="shared" si="64"/>
        <v>AFSpillJ DAY2020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  <c r="Q2102" s="9">
        <v>0</v>
      </c>
      <c r="R2102" s="9">
        <v>0</v>
      </c>
      <c r="S2102" s="9">
        <v>0</v>
      </c>
      <c r="T2102" s="9">
        <v>0</v>
      </c>
    </row>
    <row r="2103" spans="1:20" x14ac:dyDescent="0.35">
      <c r="A2103">
        <f t="shared" si="65"/>
        <v>2103</v>
      </c>
      <c r="B2103" s="3" t="s">
        <v>70</v>
      </c>
      <c r="C2103" s="3" t="s">
        <v>87</v>
      </c>
      <c r="D2103" s="3" t="s">
        <v>64</v>
      </c>
      <c r="E2103">
        <v>2021</v>
      </c>
      <c r="F2103" s="3" t="str">
        <f t="shared" si="64"/>
        <v>AFSpillJ DAY2021</v>
      </c>
      <c r="G2103" s="9">
        <v>0</v>
      </c>
      <c r="H2103" s="9">
        <v>0</v>
      </c>
      <c r="I2103" s="9">
        <v>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9">
        <v>0</v>
      </c>
      <c r="T2103" s="9">
        <v>0</v>
      </c>
    </row>
    <row r="2104" spans="1:20" x14ac:dyDescent="0.35">
      <c r="A2104">
        <f t="shared" si="65"/>
        <v>2104</v>
      </c>
      <c r="B2104" s="3" t="s">
        <v>70</v>
      </c>
      <c r="C2104" s="3" t="s">
        <v>87</v>
      </c>
      <c r="D2104" s="3" t="s">
        <v>64</v>
      </c>
      <c r="E2104">
        <v>2022</v>
      </c>
      <c r="F2104" s="3" t="str">
        <f t="shared" si="64"/>
        <v>AFSpillJ DAY2022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  <c r="S2104" s="9">
        <v>0</v>
      </c>
      <c r="T2104" s="9">
        <v>0</v>
      </c>
    </row>
    <row r="2105" spans="1:20" x14ac:dyDescent="0.35">
      <c r="A2105">
        <f t="shared" si="65"/>
        <v>2105</v>
      </c>
      <c r="B2105" s="3" t="s">
        <v>70</v>
      </c>
      <c r="C2105" s="3" t="s">
        <v>87</v>
      </c>
      <c r="D2105" s="3" t="s">
        <v>64</v>
      </c>
      <c r="E2105">
        <v>2023</v>
      </c>
      <c r="F2105" s="3" t="str">
        <f t="shared" si="64"/>
        <v>AFSpillJ DAY2023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  <c r="S2105" s="9">
        <v>0</v>
      </c>
      <c r="T2105" s="9">
        <v>0</v>
      </c>
    </row>
    <row r="2106" spans="1:20" x14ac:dyDescent="0.35">
      <c r="A2106">
        <f t="shared" si="65"/>
        <v>2106</v>
      </c>
      <c r="B2106" s="3" t="s">
        <v>70</v>
      </c>
      <c r="C2106" s="3" t="s">
        <v>87</v>
      </c>
      <c r="D2106" s="3" t="s">
        <v>64</v>
      </c>
      <c r="E2106">
        <v>2024</v>
      </c>
      <c r="F2106" s="3" t="str">
        <f t="shared" si="64"/>
        <v>AFSpillJ DAY2024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  <c r="Q2106" s="9">
        <v>0</v>
      </c>
      <c r="R2106" s="9">
        <v>0</v>
      </c>
      <c r="S2106" s="9">
        <v>0</v>
      </c>
      <c r="T2106" s="9">
        <v>0</v>
      </c>
    </row>
    <row r="2107" spans="1:20" x14ac:dyDescent="0.35">
      <c r="A2107">
        <f t="shared" si="65"/>
        <v>2107</v>
      </c>
      <c r="B2107" s="3" t="s">
        <v>70</v>
      </c>
      <c r="C2107" s="3" t="s">
        <v>87</v>
      </c>
      <c r="D2107" s="3" t="s">
        <v>64</v>
      </c>
      <c r="E2107">
        <v>2025</v>
      </c>
      <c r="F2107" s="3" t="str">
        <f t="shared" si="64"/>
        <v>AFSpillJ DAY2025</v>
      </c>
      <c r="G2107" s="9">
        <v>0</v>
      </c>
      <c r="H2107" s="9">
        <v>0</v>
      </c>
      <c r="I2107" s="9">
        <v>0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0</v>
      </c>
      <c r="T2107" s="9">
        <v>0</v>
      </c>
    </row>
    <row r="2108" spans="1:20" x14ac:dyDescent="0.35">
      <c r="A2108">
        <f t="shared" si="65"/>
        <v>2108</v>
      </c>
      <c r="B2108" s="3" t="s">
        <v>70</v>
      </c>
      <c r="C2108" s="3" t="s">
        <v>87</v>
      </c>
      <c r="D2108" s="3" t="s">
        <v>64</v>
      </c>
      <c r="E2108">
        <v>2026</v>
      </c>
      <c r="F2108" s="3" t="str">
        <f t="shared" si="64"/>
        <v>AFSpillJ DAY2026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0.36199999999999999</v>
      </c>
      <c r="M2108" s="9">
        <v>64.947000000000003</v>
      </c>
      <c r="N2108" s="9">
        <v>59.374000000000002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</row>
    <row r="2109" spans="1:20" x14ac:dyDescent="0.35">
      <c r="A2109">
        <f t="shared" si="65"/>
        <v>2109</v>
      </c>
      <c r="B2109" s="3" t="s">
        <v>70</v>
      </c>
      <c r="C2109" s="3" t="s">
        <v>87</v>
      </c>
      <c r="D2109" s="3" t="s">
        <v>64</v>
      </c>
      <c r="E2109">
        <v>2027</v>
      </c>
      <c r="F2109" s="3" t="str">
        <f t="shared" si="64"/>
        <v>AFSpillJ DAY2027</v>
      </c>
      <c r="G2109" s="9">
        <v>0</v>
      </c>
      <c r="H2109" s="9">
        <v>0</v>
      </c>
      <c r="I2109" s="9">
        <v>0</v>
      </c>
      <c r="J2109" s="9">
        <v>1.895</v>
      </c>
      <c r="K2109" s="9">
        <v>0</v>
      </c>
      <c r="L2109" s="9">
        <v>0</v>
      </c>
      <c r="M2109" s="9">
        <v>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0</v>
      </c>
      <c r="T2109" s="9">
        <v>0</v>
      </c>
    </row>
    <row r="2110" spans="1:20" x14ac:dyDescent="0.35">
      <c r="A2110">
        <f t="shared" si="65"/>
        <v>2110</v>
      </c>
      <c r="B2110" s="3" t="s">
        <v>70</v>
      </c>
      <c r="C2110" s="3" t="s">
        <v>87</v>
      </c>
      <c r="D2110" s="3" t="s">
        <v>64</v>
      </c>
      <c r="E2110">
        <v>2028</v>
      </c>
      <c r="F2110" s="3" t="str">
        <f t="shared" si="64"/>
        <v>AFSpillJ DAY2028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0</v>
      </c>
    </row>
    <row r="2111" spans="1:20" x14ac:dyDescent="0.35">
      <c r="A2111">
        <f t="shared" si="65"/>
        <v>2111</v>
      </c>
      <c r="B2111" s="3" t="s">
        <v>70</v>
      </c>
      <c r="C2111" s="3" t="s">
        <v>87</v>
      </c>
      <c r="D2111" s="3" t="s">
        <v>64</v>
      </c>
      <c r="E2111">
        <v>2029</v>
      </c>
      <c r="F2111" s="3" t="str">
        <f t="shared" si="64"/>
        <v>AFSpillJ DAY2029</v>
      </c>
      <c r="G2111" s="9">
        <v>0</v>
      </c>
      <c r="H2111" s="9">
        <v>0</v>
      </c>
      <c r="I2111" s="9">
        <v>0</v>
      </c>
      <c r="J2111" s="9">
        <v>0</v>
      </c>
      <c r="K2111" s="9">
        <v>0</v>
      </c>
      <c r="L2111" s="9">
        <v>0</v>
      </c>
      <c r="M2111" s="9">
        <v>0</v>
      </c>
      <c r="N2111" s="9">
        <v>0</v>
      </c>
      <c r="O2111" s="9">
        <v>0</v>
      </c>
      <c r="P2111" s="9">
        <v>0</v>
      </c>
      <c r="Q2111" s="9">
        <v>0</v>
      </c>
      <c r="R2111" s="9">
        <v>0</v>
      </c>
      <c r="S2111" s="9">
        <v>0</v>
      </c>
      <c r="T2111" s="9">
        <v>0</v>
      </c>
    </row>
    <row r="2112" spans="1:20" x14ac:dyDescent="0.35">
      <c r="A2112">
        <f t="shared" si="65"/>
        <v>2112</v>
      </c>
      <c r="B2112" s="3" t="s">
        <v>70</v>
      </c>
      <c r="C2112" s="3" t="s">
        <v>87</v>
      </c>
      <c r="D2112" s="3" t="s">
        <v>65</v>
      </c>
      <c r="E2112">
        <v>2020</v>
      </c>
      <c r="F2112" s="3" t="str">
        <f t="shared" si="64"/>
        <v>AFSpillRND B2020</v>
      </c>
      <c r="G2112" s="9">
        <v>0</v>
      </c>
      <c r="H2112" s="9">
        <v>0</v>
      </c>
      <c r="I2112" s="9">
        <v>0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0</v>
      </c>
      <c r="T2112" s="9">
        <v>0</v>
      </c>
    </row>
    <row r="2113" spans="1:20" x14ac:dyDescent="0.35">
      <c r="A2113">
        <f t="shared" si="65"/>
        <v>2113</v>
      </c>
      <c r="B2113" s="3" t="s">
        <v>70</v>
      </c>
      <c r="C2113" s="3" t="s">
        <v>87</v>
      </c>
      <c r="D2113" s="3" t="s">
        <v>65</v>
      </c>
      <c r="E2113">
        <v>2021</v>
      </c>
      <c r="F2113" s="3" t="str">
        <f t="shared" si="64"/>
        <v>AFSpillRND B2021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0</v>
      </c>
      <c r="T2113" s="9">
        <v>0</v>
      </c>
    </row>
    <row r="2114" spans="1:20" x14ac:dyDescent="0.35">
      <c r="A2114">
        <f t="shared" si="65"/>
        <v>2114</v>
      </c>
      <c r="B2114" s="3" t="s">
        <v>70</v>
      </c>
      <c r="C2114" s="3" t="s">
        <v>87</v>
      </c>
      <c r="D2114" s="3" t="s">
        <v>65</v>
      </c>
      <c r="E2114">
        <v>2022</v>
      </c>
      <c r="F2114" s="3" t="str">
        <f t="shared" ref="F2114:F2177" si="66">_xlfn.CONCAT(B2114,C2114,D2114,E2114)</f>
        <v>AFSpillRND B2022</v>
      </c>
      <c r="G2114" s="9">
        <v>0</v>
      </c>
      <c r="H2114" s="9">
        <v>0</v>
      </c>
      <c r="I2114" s="9">
        <v>0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  <c r="Q2114" s="9">
        <v>0</v>
      </c>
      <c r="R2114" s="9">
        <v>0</v>
      </c>
      <c r="S2114" s="9">
        <v>0</v>
      </c>
      <c r="T2114" s="9">
        <v>0</v>
      </c>
    </row>
    <row r="2115" spans="1:20" x14ac:dyDescent="0.35">
      <c r="A2115">
        <f t="shared" ref="A2115:A2178" si="67">A2114+1</f>
        <v>2115</v>
      </c>
      <c r="B2115" s="3" t="s">
        <v>70</v>
      </c>
      <c r="C2115" s="3" t="s">
        <v>87</v>
      </c>
      <c r="D2115" s="3" t="s">
        <v>65</v>
      </c>
      <c r="E2115">
        <v>2023</v>
      </c>
      <c r="F2115" s="3" t="str">
        <f t="shared" si="66"/>
        <v>AFSpillRND B2023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</row>
    <row r="2116" spans="1:20" x14ac:dyDescent="0.35">
      <c r="A2116">
        <f t="shared" si="67"/>
        <v>2116</v>
      </c>
      <c r="B2116" s="3" t="s">
        <v>70</v>
      </c>
      <c r="C2116" s="3" t="s">
        <v>87</v>
      </c>
      <c r="D2116" s="3" t="s">
        <v>65</v>
      </c>
      <c r="E2116">
        <v>2024</v>
      </c>
      <c r="F2116" s="3" t="str">
        <f t="shared" si="66"/>
        <v>AFSpillRND B2024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</row>
    <row r="2117" spans="1:20" x14ac:dyDescent="0.35">
      <c r="A2117">
        <f t="shared" si="67"/>
        <v>2117</v>
      </c>
      <c r="B2117" s="3" t="s">
        <v>70</v>
      </c>
      <c r="C2117" s="3" t="s">
        <v>87</v>
      </c>
      <c r="D2117" s="3" t="s">
        <v>65</v>
      </c>
      <c r="E2117">
        <v>2025</v>
      </c>
      <c r="F2117" s="3" t="str">
        <f t="shared" si="66"/>
        <v>AFSpillRND B2025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</row>
    <row r="2118" spans="1:20" x14ac:dyDescent="0.35">
      <c r="A2118">
        <f t="shared" si="67"/>
        <v>2118</v>
      </c>
      <c r="B2118" s="3" t="s">
        <v>70</v>
      </c>
      <c r="C2118" s="3" t="s">
        <v>87</v>
      </c>
      <c r="D2118" s="3" t="s">
        <v>65</v>
      </c>
      <c r="E2118">
        <v>2026</v>
      </c>
      <c r="F2118" s="3" t="str">
        <f t="shared" si="66"/>
        <v>AFSpillRND B2026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3.8929999999999998</v>
      </c>
      <c r="N2118" s="9">
        <v>4.3680000000000003</v>
      </c>
      <c r="O2118" s="9">
        <v>0.84099999999999997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</row>
    <row r="2119" spans="1:20" x14ac:dyDescent="0.35">
      <c r="A2119">
        <f t="shared" si="67"/>
        <v>2119</v>
      </c>
      <c r="B2119" s="3" t="s">
        <v>70</v>
      </c>
      <c r="C2119" s="3" t="s">
        <v>87</v>
      </c>
      <c r="D2119" s="3" t="s">
        <v>65</v>
      </c>
      <c r="E2119">
        <v>2027</v>
      </c>
      <c r="F2119" s="3" t="str">
        <f t="shared" si="66"/>
        <v>AFSpillRND B2027</v>
      </c>
      <c r="G2119" s="9">
        <v>0</v>
      </c>
      <c r="H2119" s="9">
        <v>0</v>
      </c>
      <c r="I2119" s="9">
        <v>0</v>
      </c>
      <c r="J2119" s="9">
        <v>0</v>
      </c>
      <c r="K2119" s="9">
        <v>0</v>
      </c>
      <c r="L2119" s="9">
        <v>0</v>
      </c>
      <c r="M2119" s="9">
        <v>2.3730000000000002</v>
      </c>
      <c r="N2119" s="9">
        <v>2.8479999999999999</v>
      </c>
      <c r="O2119" s="9">
        <v>1.181</v>
      </c>
      <c r="P2119" s="9">
        <v>0</v>
      </c>
      <c r="Q2119" s="9">
        <v>0</v>
      </c>
      <c r="R2119" s="9">
        <v>0</v>
      </c>
      <c r="S2119" s="9">
        <v>0</v>
      </c>
      <c r="T2119" s="9">
        <v>0</v>
      </c>
    </row>
    <row r="2120" spans="1:20" x14ac:dyDescent="0.35">
      <c r="A2120">
        <f t="shared" si="67"/>
        <v>2120</v>
      </c>
      <c r="B2120" s="3" t="s">
        <v>70</v>
      </c>
      <c r="C2120" s="3" t="s">
        <v>87</v>
      </c>
      <c r="D2120" s="3" t="s">
        <v>65</v>
      </c>
      <c r="E2120">
        <v>2028</v>
      </c>
      <c r="F2120" s="3" t="str">
        <f t="shared" si="66"/>
        <v>AFSpillRND B2028</v>
      </c>
      <c r="G2120" s="9">
        <v>0</v>
      </c>
      <c r="H2120" s="9">
        <v>0</v>
      </c>
      <c r="I2120" s="9">
        <v>0</v>
      </c>
      <c r="J2120" s="9">
        <v>0</v>
      </c>
      <c r="K2120" s="9">
        <v>0</v>
      </c>
      <c r="L2120" s="9">
        <v>0</v>
      </c>
      <c r="M2120" s="9">
        <v>0.49299999999999999</v>
      </c>
      <c r="N2120" s="9">
        <v>0.96799999999999997</v>
      </c>
      <c r="O2120" s="9">
        <v>0.70099999999999996</v>
      </c>
      <c r="P2120" s="9">
        <v>0</v>
      </c>
      <c r="Q2120" s="9">
        <v>0</v>
      </c>
      <c r="R2120" s="9">
        <v>0</v>
      </c>
      <c r="S2120" s="9">
        <v>0</v>
      </c>
      <c r="T2120" s="9">
        <v>0</v>
      </c>
    </row>
    <row r="2121" spans="1:20" x14ac:dyDescent="0.35">
      <c r="A2121">
        <f t="shared" si="67"/>
        <v>2121</v>
      </c>
      <c r="B2121" s="3" t="s">
        <v>70</v>
      </c>
      <c r="C2121" s="3" t="s">
        <v>87</v>
      </c>
      <c r="D2121" s="3" t="s">
        <v>65</v>
      </c>
      <c r="E2121">
        <v>2029</v>
      </c>
      <c r="F2121" s="3" t="str">
        <f t="shared" si="66"/>
        <v>AFSpillRND B2029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</row>
    <row r="2122" spans="1:20" x14ac:dyDescent="0.35">
      <c r="A2122">
        <f t="shared" si="67"/>
        <v>2122</v>
      </c>
      <c r="B2122" s="3" t="s">
        <v>70</v>
      </c>
      <c r="C2122" s="3" t="s">
        <v>87</v>
      </c>
      <c r="D2122" s="3" t="s">
        <v>66</v>
      </c>
      <c r="E2122">
        <v>2020</v>
      </c>
      <c r="F2122" s="3" t="str">
        <f t="shared" si="66"/>
        <v>AFSpillPELTON2020</v>
      </c>
      <c r="G2122" s="9">
        <v>0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0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</row>
    <row r="2123" spans="1:20" x14ac:dyDescent="0.35">
      <c r="A2123">
        <f t="shared" si="67"/>
        <v>2123</v>
      </c>
      <c r="B2123" s="3" t="s">
        <v>70</v>
      </c>
      <c r="C2123" s="3" t="s">
        <v>87</v>
      </c>
      <c r="D2123" s="3" t="s">
        <v>66</v>
      </c>
      <c r="E2123">
        <v>2021</v>
      </c>
      <c r="F2123" s="3" t="str">
        <f t="shared" si="66"/>
        <v>AFSpillPELTON2021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</row>
    <row r="2124" spans="1:20" x14ac:dyDescent="0.35">
      <c r="A2124">
        <f t="shared" si="67"/>
        <v>2124</v>
      </c>
      <c r="B2124" s="3" t="s">
        <v>70</v>
      </c>
      <c r="C2124" s="3" t="s">
        <v>87</v>
      </c>
      <c r="D2124" s="3" t="s">
        <v>66</v>
      </c>
      <c r="E2124">
        <v>2022</v>
      </c>
      <c r="F2124" s="3" t="str">
        <f t="shared" si="66"/>
        <v>AFSpillPELTON2022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</row>
    <row r="2125" spans="1:20" x14ac:dyDescent="0.35">
      <c r="A2125">
        <f t="shared" si="67"/>
        <v>2125</v>
      </c>
      <c r="B2125" s="3" t="s">
        <v>70</v>
      </c>
      <c r="C2125" s="3" t="s">
        <v>87</v>
      </c>
      <c r="D2125" s="3" t="s">
        <v>66</v>
      </c>
      <c r="E2125">
        <v>2023</v>
      </c>
      <c r="F2125" s="3" t="str">
        <f t="shared" si="66"/>
        <v>AFSpillPELTON2023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</row>
    <row r="2126" spans="1:20" x14ac:dyDescent="0.35">
      <c r="A2126">
        <f t="shared" si="67"/>
        <v>2126</v>
      </c>
      <c r="B2126" s="3" t="s">
        <v>70</v>
      </c>
      <c r="C2126" s="3" t="s">
        <v>87</v>
      </c>
      <c r="D2126" s="3" t="s">
        <v>66</v>
      </c>
      <c r="E2126">
        <v>2024</v>
      </c>
      <c r="F2126" s="3" t="str">
        <f t="shared" si="66"/>
        <v>AFSpillPELTON2024</v>
      </c>
      <c r="G2126" s="9">
        <v>0</v>
      </c>
      <c r="H2126" s="9">
        <v>0</v>
      </c>
      <c r="I2126" s="9">
        <v>0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</row>
    <row r="2127" spans="1:20" x14ac:dyDescent="0.35">
      <c r="A2127">
        <f t="shared" si="67"/>
        <v>2127</v>
      </c>
      <c r="B2127" s="3" t="s">
        <v>70</v>
      </c>
      <c r="C2127" s="3" t="s">
        <v>87</v>
      </c>
      <c r="D2127" s="3" t="s">
        <v>66</v>
      </c>
      <c r="E2127">
        <v>2025</v>
      </c>
      <c r="F2127" s="3" t="str">
        <f t="shared" si="66"/>
        <v>AFSpillPELTON2025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</row>
    <row r="2128" spans="1:20" x14ac:dyDescent="0.35">
      <c r="A2128">
        <f t="shared" si="67"/>
        <v>2128</v>
      </c>
      <c r="B2128" s="3" t="s">
        <v>70</v>
      </c>
      <c r="C2128" s="3" t="s">
        <v>87</v>
      </c>
      <c r="D2128" s="3" t="s">
        <v>66</v>
      </c>
      <c r="E2128">
        <v>2026</v>
      </c>
      <c r="F2128" s="3" t="str">
        <f t="shared" si="66"/>
        <v>AFSpillPELTON2026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0.45200000000000001</v>
      </c>
      <c r="N2128" s="9">
        <v>0.56499999999999995</v>
      </c>
      <c r="O2128" s="9">
        <v>0</v>
      </c>
      <c r="P2128" s="9">
        <v>0</v>
      </c>
      <c r="Q2128" s="9">
        <v>0</v>
      </c>
      <c r="R2128" s="9">
        <v>0</v>
      </c>
      <c r="S2128" s="9">
        <v>0</v>
      </c>
      <c r="T2128" s="9">
        <v>0</v>
      </c>
    </row>
    <row r="2129" spans="1:20" x14ac:dyDescent="0.35">
      <c r="A2129">
        <f t="shared" si="67"/>
        <v>2129</v>
      </c>
      <c r="B2129" s="3" t="s">
        <v>70</v>
      </c>
      <c r="C2129" s="3" t="s">
        <v>87</v>
      </c>
      <c r="D2129" s="3" t="s">
        <v>66</v>
      </c>
      <c r="E2129">
        <v>2027</v>
      </c>
      <c r="F2129" s="3" t="str">
        <f t="shared" si="66"/>
        <v>AFSpillPELTON2027</v>
      </c>
      <c r="G2129" s="9">
        <v>0</v>
      </c>
      <c r="H2129" s="9">
        <v>0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</row>
    <row r="2130" spans="1:20" x14ac:dyDescent="0.35">
      <c r="A2130">
        <f t="shared" si="67"/>
        <v>2130</v>
      </c>
      <c r="B2130" s="3" t="s">
        <v>70</v>
      </c>
      <c r="C2130" s="3" t="s">
        <v>87</v>
      </c>
      <c r="D2130" s="3" t="s">
        <v>66</v>
      </c>
      <c r="E2130">
        <v>2028</v>
      </c>
      <c r="F2130" s="3" t="str">
        <f t="shared" si="66"/>
        <v>AFSpillPELTON2028</v>
      </c>
      <c r="G2130" s="9">
        <v>0</v>
      </c>
      <c r="H2130" s="9">
        <v>0</v>
      </c>
      <c r="I2130" s="9">
        <v>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</row>
    <row r="2131" spans="1:20" x14ac:dyDescent="0.35">
      <c r="A2131">
        <f t="shared" si="67"/>
        <v>2131</v>
      </c>
      <c r="B2131" s="3" t="s">
        <v>70</v>
      </c>
      <c r="C2131" s="3" t="s">
        <v>87</v>
      </c>
      <c r="D2131" s="3" t="s">
        <v>66</v>
      </c>
      <c r="E2131">
        <v>2029</v>
      </c>
      <c r="F2131" s="3" t="str">
        <f t="shared" si="66"/>
        <v>AFSpillPELTON2029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  <c r="Q2131" s="9">
        <v>0</v>
      </c>
      <c r="R2131" s="9">
        <v>0</v>
      </c>
      <c r="S2131" s="9">
        <v>0</v>
      </c>
      <c r="T2131" s="9">
        <v>0</v>
      </c>
    </row>
    <row r="2132" spans="1:20" x14ac:dyDescent="0.35">
      <c r="A2132">
        <f t="shared" si="67"/>
        <v>2132</v>
      </c>
      <c r="B2132" s="3" t="s">
        <v>70</v>
      </c>
      <c r="C2132" s="3" t="s">
        <v>87</v>
      </c>
      <c r="D2132" s="3" t="s">
        <v>67</v>
      </c>
      <c r="E2132">
        <v>2020</v>
      </c>
      <c r="F2132" s="3" t="str">
        <f t="shared" si="66"/>
        <v>AFSpillREREG2020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</row>
    <row r="2133" spans="1:20" x14ac:dyDescent="0.35">
      <c r="A2133">
        <f t="shared" si="67"/>
        <v>2133</v>
      </c>
      <c r="B2133" s="3" t="s">
        <v>70</v>
      </c>
      <c r="C2133" s="3" t="s">
        <v>87</v>
      </c>
      <c r="D2133" s="3" t="s">
        <v>67</v>
      </c>
      <c r="E2133">
        <v>2021</v>
      </c>
      <c r="F2133" s="3" t="str">
        <f t="shared" si="66"/>
        <v>AFSpillREREG2021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</row>
    <row r="2134" spans="1:20" x14ac:dyDescent="0.35">
      <c r="A2134">
        <f t="shared" si="67"/>
        <v>2134</v>
      </c>
      <c r="B2134" s="3" t="s">
        <v>70</v>
      </c>
      <c r="C2134" s="3" t="s">
        <v>87</v>
      </c>
      <c r="D2134" s="3" t="s">
        <v>67</v>
      </c>
      <c r="E2134">
        <v>2022</v>
      </c>
      <c r="F2134" s="3" t="str">
        <f t="shared" si="66"/>
        <v>AFSpillREREG2022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</row>
    <row r="2135" spans="1:20" x14ac:dyDescent="0.35">
      <c r="A2135">
        <f t="shared" si="67"/>
        <v>2135</v>
      </c>
      <c r="B2135" s="3" t="s">
        <v>70</v>
      </c>
      <c r="C2135" s="3" t="s">
        <v>87</v>
      </c>
      <c r="D2135" s="3" t="s">
        <v>67</v>
      </c>
      <c r="E2135">
        <v>2023</v>
      </c>
      <c r="F2135" s="3" t="str">
        <f t="shared" si="66"/>
        <v>AFSpillREREG2023</v>
      </c>
      <c r="G2135" s="9">
        <v>0</v>
      </c>
      <c r="H2135" s="9">
        <v>0</v>
      </c>
      <c r="I2135" s="9">
        <v>0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0</v>
      </c>
      <c r="R2135" s="9">
        <v>0</v>
      </c>
      <c r="S2135" s="9">
        <v>0</v>
      </c>
      <c r="T2135" s="9">
        <v>0</v>
      </c>
    </row>
    <row r="2136" spans="1:20" x14ac:dyDescent="0.35">
      <c r="A2136">
        <f t="shared" si="67"/>
        <v>2136</v>
      </c>
      <c r="B2136" s="3" t="s">
        <v>70</v>
      </c>
      <c r="C2136" s="3" t="s">
        <v>87</v>
      </c>
      <c r="D2136" s="3" t="s">
        <v>67</v>
      </c>
      <c r="E2136">
        <v>2024</v>
      </c>
      <c r="F2136" s="3" t="str">
        <f t="shared" si="66"/>
        <v>AFSpillREREG2024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</row>
    <row r="2137" spans="1:20" x14ac:dyDescent="0.35">
      <c r="A2137">
        <f t="shared" si="67"/>
        <v>2137</v>
      </c>
      <c r="B2137" s="3" t="s">
        <v>70</v>
      </c>
      <c r="C2137" s="3" t="s">
        <v>87</v>
      </c>
      <c r="D2137" s="3" t="s">
        <v>67</v>
      </c>
      <c r="E2137">
        <v>2025</v>
      </c>
      <c r="F2137" s="3" t="str">
        <f t="shared" si="66"/>
        <v>AFSpillREREG2025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  <c r="Q2137" s="9">
        <v>0</v>
      </c>
      <c r="R2137" s="9">
        <v>0</v>
      </c>
      <c r="S2137" s="9">
        <v>0</v>
      </c>
      <c r="T2137" s="9">
        <v>0</v>
      </c>
    </row>
    <row r="2138" spans="1:20" x14ac:dyDescent="0.35">
      <c r="A2138">
        <f t="shared" si="67"/>
        <v>2138</v>
      </c>
      <c r="B2138" s="3" t="s">
        <v>70</v>
      </c>
      <c r="C2138" s="3" t="s">
        <v>87</v>
      </c>
      <c r="D2138" s="3" t="s">
        <v>67</v>
      </c>
      <c r="E2138">
        <v>2026</v>
      </c>
      <c r="F2138" s="3" t="str">
        <f t="shared" si="66"/>
        <v>AFSpillREREG2026</v>
      </c>
      <c r="G2138" s="9">
        <v>0</v>
      </c>
      <c r="H2138" s="9">
        <v>0</v>
      </c>
      <c r="I2138" s="9">
        <v>0</v>
      </c>
      <c r="J2138" s="9">
        <v>1.46</v>
      </c>
      <c r="K2138" s="9">
        <v>2.0030000000000001</v>
      </c>
      <c r="L2138" s="9">
        <v>5.0209999999999999</v>
      </c>
      <c r="M2138" s="9">
        <v>5.5869999999999997</v>
      </c>
      <c r="N2138" s="9">
        <v>5.7</v>
      </c>
      <c r="O2138" s="9">
        <v>1.82</v>
      </c>
      <c r="P2138" s="9">
        <v>0.77</v>
      </c>
      <c r="Q2138" s="9">
        <v>0</v>
      </c>
      <c r="R2138" s="9">
        <v>0</v>
      </c>
      <c r="S2138" s="9">
        <v>0</v>
      </c>
      <c r="T2138" s="9">
        <v>0</v>
      </c>
    </row>
    <row r="2139" spans="1:20" x14ac:dyDescent="0.35">
      <c r="A2139">
        <f t="shared" si="67"/>
        <v>2139</v>
      </c>
      <c r="B2139" s="3" t="s">
        <v>70</v>
      </c>
      <c r="C2139" s="3" t="s">
        <v>87</v>
      </c>
      <c r="D2139" s="3" t="s">
        <v>67</v>
      </c>
      <c r="E2139">
        <v>2027</v>
      </c>
      <c r="F2139" s="3" t="str">
        <f t="shared" si="66"/>
        <v>AFSpillREREG2027</v>
      </c>
      <c r="G2139" s="9">
        <v>0</v>
      </c>
      <c r="H2139" s="9">
        <v>0</v>
      </c>
      <c r="I2139" s="9">
        <v>3.83</v>
      </c>
      <c r="J2139" s="9">
        <v>3.02</v>
      </c>
      <c r="K2139" s="9">
        <v>1.413</v>
      </c>
      <c r="L2139" s="9">
        <v>3.6709999999999998</v>
      </c>
      <c r="M2139" s="9">
        <v>4.0670000000000002</v>
      </c>
      <c r="N2139" s="9">
        <v>4.18</v>
      </c>
      <c r="O2139" s="9">
        <v>2.16</v>
      </c>
      <c r="P2139" s="9">
        <v>1.82</v>
      </c>
      <c r="Q2139" s="9">
        <v>0.09</v>
      </c>
      <c r="R2139" s="9">
        <v>0</v>
      </c>
      <c r="S2139" s="9">
        <v>0</v>
      </c>
      <c r="T2139" s="9">
        <v>0</v>
      </c>
    </row>
    <row r="2140" spans="1:20" x14ac:dyDescent="0.35">
      <c r="A2140">
        <f t="shared" si="67"/>
        <v>2140</v>
      </c>
      <c r="B2140" s="3" t="s">
        <v>70</v>
      </c>
      <c r="C2140" s="3" t="s">
        <v>87</v>
      </c>
      <c r="D2140" s="3" t="s">
        <v>67</v>
      </c>
      <c r="E2140">
        <v>2028</v>
      </c>
      <c r="F2140" s="3" t="str">
        <f t="shared" si="66"/>
        <v>AFSpillREREG2028</v>
      </c>
      <c r="G2140" s="9">
        <v>0</v>
      </c>
      <c r="H2140" s="9">
        <v>0</v>
      </c>
      <c r="I2140" s="9">
        <v>1.7</v>
      </c>
      <c r="J2140" s="9">
        <v>2.93</v>
      </c>
      <c r="K2140" s="9">
        <v>2.3679999999999999</v>
      </c>
      <c r="L2140" s="9">
        <v>2.7509999999999999</v>
      </c>
      <c r="M2140" s="9">
        <v>2.1869999999999998</v>
      </c>
      <c r="N2140" s="9">
        <v>2.2999999999999998</v>
      </c>
      <c r="O2140" s="9">
        <v>1.68</v>
      </c>
      <c r="P2140" s="9">
        <v>1.36</v>
      </c>
      <c r="Q2140" s="9">
        <v>7.0000000000000007E-2</v>
      </c>
      <c r="R2140" s="9">
        <v>0</v>
      </c>
      <c r="S2140" s="9">
        <v>0</v>
      </c>
      <c r="T2140" s="9">
        <v>0</v>
      </c>
    </row>
    <row r="2141" spans="1:20" x14ac:dyDescent="0.35">
      <c r="A2141">
        <f t="shared" si="67"/>
        <v>2141</v>
      </c>
      <c r="B2141" s="3" t="s">
        <v>70</v>
      </c>
      <c r="C2141" s="3" t="s">
        <v>87</v>
      </c>
      <c r="D2141" s="3" t="s">
        <v>67</v>
      </c>
      <c r="E2141">
        <v>2029</v>
      </c>
      <c r="F2141" s="3" t="str">
        <f t="shared" si="66"/>
        <v>AFSpillREREG2029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0.23</v>
      </c>
      <c r="N2141" s="9">
        <v>0.43</v>
      </c>
      <c r="O2141" s="9">
        <v>0</v>
      </c>
      <c r="P2141" s="9">
        <v>0</v>
      </c>
      <c r="Q2141" s="9">
        <v>0</v>
      </c>
      <c r="R2141" s="9">
        <v>0</v>
      </c>
      <c r="S2141" s="9">
        <v>0</v>
      </c>
      <c r="T2141" s="9">
        <v>0</v>
      </c>
    </row>
    <row r="2142" spans="1:20" x14ac:dyDescent="0.35">
      <c r="A2142">
        <f t="shared" si="67"/>
        <v>2142</v>
      </c>
      <c r="B2142" s="3" t="s">
        <v>70</v>
      </c>
      <c r="C2142" s="3" t="s">
        <v>87</v>
      </c>
      <c r="D2142" s="3" t="s">
        <v>68</v>
      </c>
      <c r="E2142">
        <v>2020</v>
      </c>
      <c r="F2142" s="3" t="str">
        <f t="shared" si="66"/>
        <v>AFSpillDALLES2020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</row>
    <row r="2143" spans="1:20" x14ac:dyDescent="0.35">
      <c r="A2143">
        <f t="shared" si="67"/>
        <v>2143</v>
      </c>
      <c r="B2143" s="3" t="s">
        <v>70</v>
      </c>
      <c r="C2143" s="3" t="s">
        <v>87</v>
      </c>
      <c r="D2143" s="3" t="s">
        <v>68</v>
      </c>
      <c r="E2143">
        <v>2021</v>
      </c>
      <c r="F2143" s="3" t="str">
        <f t="shared" si="66"/>
        <v>AFSpillDALLES2021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</row>
    <row r="2144" spans="1:20" x14ac:dyDescent="0.35">
      <c r="A2144">
        <f t="shared" si="67"/>
        <v>2144</v>
      </c>
      <c r="B2144" s="3" t="s">
        <v>70</v>
      </c>
      <c r="C2144" s="3" t="s">
        <v>87</v>
      </c>
      <c r="D2144" s="3" t="s">
        <v>68</v>
      </c>
      <c r="E2144">
        <v>2022</v>
      </c>
      <c r="F2144" s="3" t="str">
        <f t="shared" si="66"/>
        <v>AFSpillDALLES2022</v>
      </c>
      <c r="G2144" s="9">
        <v>0</v>
      </c>
      <c r="H2144" s="9">
        <v>0</v>
      </c>
      <c r="I2144" s="9">
        <v>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  <c r="Q2144" s="9">
        <v>0</v>
      </c>
      <c r="R2144" s="9">
        <v>0</v>
      </c>
      <c r="S2144" s="9">
        <v>0</v>
      </c>
      <c r="T2144" s="9">
        <v>0</v>
      </c>
    </row>
    <row r="2145" spans="1:20" x14ac:dyDescent="0.35">
      <c r="A2145">
        <f t="shared" si="67"/>
        <v>2145</v>
      </c>
      <c r="B2145" s="3" t="s">
        <v>70</v>
      </c>
      <c r="C2145" s="3" t="s">
        <v>87</v>
      </c>
      <c r="D2145" s="3" t="s">
        <v>68</v>
      </c>
      <c r="E2145">
        <v>2023</v>
      </c>
      <c r="F2145" s="3" t="str">
        <f t="shared" si="66"/>
        <v>AFSpillDALLES2023</v>
      </c>
      <c r="G2145" s="9">
        <v>0</v>
      </c>
      <c r="H2145" s="9">
        <v>0</v>
      </c>
      <c r="I2145" s="9">
        <v>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</row>
    <row r="2146" spans="1:20" x14ac:dyDescent="0.35">
      <c r="A2146">
        <f t="shared" si="67"/>
        <v>2146</v>
      </c>
      <c r="B2146" s="3" t="s">
        <v>70</v>
      </c>
      <c r="C2146" s="3" t="s">
        <v>87</v>
      </c>
      <c r="D2146" s="3" t="s">
        <v>68</v>
      </c>
      <c r="E2146">
        <v>2024</v>
      </c>
      <c r="F2146" s="3" t="str">
        <f t="shared" si="66"/>
        <v>AFSpillDALLES2024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  <c r="Q2146" s="9">
        <v>0</v>
      </c>
      <c r="R2146" s="9">
        <v>0</v>
      </c>
      <c r="S2146" s="9">
        <v>0</v>
      </c>
      <c r="T2146" s="9">
        <v>0</v>
      </c>
    </row>
    <row r="2147" spans="1:20" x14ac:dyDescent="0.35">
      <c r="A2147">
        <f t="shared" si="67"/>
        <v>2147</v>
      </c>
      <c r="B2147" s="3" t="s">
        <v>70</v>
      </c>
      <c r="C2147" s="3" t="s">
        <v>87</v>
      </c>
      <c r="D2147" s="3" t="s">
        <v>68</v>
      </c>
      <c r="E2147">
        <v>2025</v>
      </c>
      <c r="F2147" s="3" t="str">
        <f t="shared" si="66"/>
        <v>AFSpillDALLES2025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</row>
    <row r="2148" spans="1:20" x14ac:dyDescent="0.35">
      <c r="A2148">
        <f t="shared" si="67"/>
        <v>2148</v>
      </c>
      <c r="B2148" s="3" t="s">
        <v>70</v>
      </c>
      <c r="C2148" s="3" t="s">
        <v>87</v>
      </c>
      <c r="D2148" s="3" t="s">
        <v>68</v>
      </c>
      <c r="E2148">
        <v>2026</v>
      </c>
      <c r="F2148" s="3" t="str">
        <f t="shared" si="66"/>
        <v>AFSpillDALLES2026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47.561999999999998</v>
      </c>
      <c r="N2148" s="9">
        <v>44.591000000000001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</row>
    <row r="2149" spans="1:20" x14ac:dyDescent="0.35">
      <c r="A2149">
        <f t="shared" si="67"/>
        <v>2149</v>
      </c>
      <c r="B2149" s="3" t="s">
        <v>70</v>
      </c>
      <c r="C2149" s="3" t="s">
        <v>87</v>
      </c>
      <c r="D2149" s="3" t="s">
        <v>68</v>
      </c>
      <c r="E2149">
        <v>2027</v>
      </c>
      <c r="F2149" s="3" t="str">
        <f t="shared" si="66"/>
        <v>AFSpillDALLES2027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1.6359999999999999</v>
      </c>
      <c r="Q2149" s="9">
        <v>0</v>
      </c>
      <c r="R2149" s="9">
        <v>0</v>
      </c>
      <c r="S2149" s="9">
        <v>0</v>
      </c>
      <c r="T2149" s="9">
        <v>0</v>
      </c>
    </row>
    <row r="2150" spans="1:20" x14ac:dyDescent="0.35">
      <c r="A2150">
        <f t="shared" si="67"/>
        <v>2150</v>
      </c>
      <c r="B2150" s="3" t="s">
        <v>70</v>
      </c>
      <c r="C2150" s="3" t="s">
        <v>87</v>
      </c>
      <c r="D2150" s="3" t="s">
        <v>68</v>
      </c>
      <c r="E2150">
        <v>2028</v>
      </c>
      <c r="F2150" s="3" t="str">
        <f t="shared" si="66"/>
        <v>AFSpillDALLES2028</v>
      </c>
      <c r="G2150" s="9">
        <v>0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</row>
    <row r="2151" spans="1:20" x14ac:dyDescent="0.35">
      <c r="A2151">
        <f t="shared" si="67"/>
        <v>2151</v>
      </c>
      <c r="B2151" s="3" t="s">
        <v>70</v>
      </c>
      <c r="C2151" s="3" t="s">
        <v>87</v>
      </c>
      <c r="D2151" s="3" t="s">
        <v>68</v>
      </c>
      <c r="E2151">
        <v>2029</v>
      </c>
      <c r="F2151" s="3" t="str">
        <f t="shared" si="66"/>
        <v>AFSpillDALLES2029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0</v>
      </c>
    </row>
    <row r="2152" spans="1:20" x14ac:dyDescent="0.35">
      <c r="A2152">
        <f t="shared" si="67"/>
        <v>2152</v>
      </c>
      <c r="B2152" s="3" t="s">
        <v>70</v>
      </c>
      <c r="C2152" s="3" t="s">
        <v>87</v>
      </c>
      <c r="D2152" s="3" t="s">
        <v>69</v>
      </c>
      <c r="E2152">
        <v>2020</v>
      </c>
      <c r="F2152" s="3" t="str">
        <f t="shared" si="66"/>
        <v>AFSpillBONN2020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  <c r="S2152" s="9">
        <v>0</v>
      </c>
      <c r="T2152" s="9">
        <v>0</v>
      </c>
    </row>
    <row r="2153" spans="1:20" x14ac:dyDescent="0.35">
      <c r="A2153">
        <f t="shared" si="67"/>
        <v>2153</v>
      </c>
      <c r="B2153" s="3" t="s">
        <v>70</v>
      </c>
      <c r="C2153" s="3" t="s">
        <v>87</v>
      </c>
      <c r="D2153" s="3" t="s">
        <v>69</v>
      </c>
      <c r="E2153">
        <v>2021</v>
      </c>
      <c r="F2153" s="3" t="str">
        <f t="shared" si="66"/>
        <v>AFSpillBONN2021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0</v>
      </c>
    </row>
    <row r="2154" spans="1:20" x14ac:dyDescent="0.35">
      <c r="A2154">
        <f t="shared" si="67"/>
        <v>2154</v>
      </c>
      <c r="B2154" s="3" t="s">
        <v>70</v>
      </c>
      <c r="C2154" s="3" t="s">
        <v>87</v>
      </c>
      <c r="D2154" s="3" t="s">
        <v>69</v>
      </c>
      <c r="E2154">
        <v>2022</v>
      </c>
      <c r="F2154" s="3" t="str">
        <f t="shared" si="66"/>
        <v>AFSpillBONN2022</v>
      </c>
      <c r="G2154" s="9">
        <v>0</v>
      </c>
      <c r="H2154" s="9">
        <v>0</v>
      </c>
      <c r="I2154" s="9">
        <v>0</v>
      </c>
      <c r="J2154" s="9">
        <v>0</v>
      </c>
      <c r="K2154" s="9">
        <v>15.25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9">
        <v>0</v>
      </c>
      <c r="T2154" s="9">
        <v>0</v>
      </c>
    </row>
    <row r="2155" spans="1:20" x14ac:dyDescent="0.35">
      <c r="A2155">
        <f t="shared" si="67"/>
        <v>2155</v>
      </c>
      <c r="B2155" s="3" t="s">
        <v>70</v>
      </c>
      <c r="C2155" s="3" t="s">
        <v>87</v>
      </c>
      <c r="D2155" s="3" t="s">
        <v>69</v>
      </c>
      <c r="E2155">
        <v>2023</v>
      </c>
      <c r="F2155" s="3" t="str">
        <f t="shared" si="66"/>
        <v>AFSpillBONN2023</v>
      </c>
      <c r="G2155" s="9">
        <v>0</v>
      </c>
      <c r="H2155" s="9">
        <v>0</v>
      </c>
      <c r="I2155" s="9">
        <v>0</v>
      </c>
      <c r="J2155" s="9">
        <v>0</v>
      </c>
      <c r="K2155" s="9">
        <v>0</v>
      </c>
      <c r="L2155" s="9">
        <v>0</v>
      </c>
      <c r="M2155" s="9">
        <v>0</v>
      </c>
      <c r="N2155" s="9">
        <v>0</v>
      </c>
      <c r="O2155" s="9">
        <v>0</v>
      </c>
      <c r="P2155" s="9">
        <v>0</v>
      </c>
      <c r="Q2155" s="9">
        <v>0</v>
      </c>
      <c r="R2155" s="9">
        <v>0</v>
      </c>
      <c r="S2155" s="9">
        <v>0</v>
      </c>
      <c r="T2155" s="9">
        <v>0</v>
      </c>
    </row>
    <row r="2156" spans="1:20" x14ac:dyDescent="0.35">
      <c r="A2156">
        <f t="shared" si="67"/>
        <v>2156</v>
      </c>
      <c r="B2156" s="3" t="s">
        <v>70</v>
      </c>
      <c r="C2156" s="3" t="s">
        <v>87</v>
      </c>
      <c r="D2156" s="3" t="s">
        <v>69</v>
      </c>
      <c r="E2156">
        <v>2024</v>
      </c>
      <c r="F2156" s="3" t="str">
        <f t="shared" si="66"/>
        <v>AFSpillBONN2024</v>
      </c>
      <c r="G2156" s="9">
        <v>0</v>
      </c>
      <c r="H2156" s="9">
        <v>0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  <c r="Q2156" s="9">
        <v>0</v>
      </c>
      <c r="R2156" s="9">
        <v>0</v>
      </c>
      <c r="S2156" s="9">
        <v>0</v>
      </c>
      <c r="T2156" s="9">
        <v>0</v>
      </c>
    </row>
    <row r="2157" spans="1:20" x14ac:dyDescent="0.35">
      <c r="A2157">
        <f t="shared" si="67"/>
        <v>2157</v>
      </c>
      <c r="B2157" s="3" t="s">
        <v>70</v>
      </c>
      <c r="C2157" s="3" t="s">
        <v>87</v>
      </c>
      <c r="D2157" s="3" t="s">
        <v>69</v>
      </c>
      <c r="E2157">
        <v>2025</v>
      </c>
      <c r="F2157" s="3" t="str">
        <f t="shared" si="66"/>
        <v>AFSpillBONN2025</v>
      </c>
      <c r="G2157" s="9">
        <v>0</v>
      </c>
      <c r="H2157" s="9">
        <v>0</v>
      </c>
      <c r="I2157" s="9">
        <v>0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0</v>
      </c>
      <c r="R2157" s="9">
        <v>0</v>
      </c>
      <c r="S2157" s="9">
        <v>0</v>
      </c>
      <c r="T2157" s="9">
        <v>0</v>
      </c>
    </row>
    <row r="2158" spans="1:20" x14ac:dyDescent="0.35">
      <c r="A2158">
        <f t="shared" si="67"/>
        <v>2158</v>
      </c>
      <c r="B2158" s="3" t="s">
        <v>70</v>
      </c>
      <c r="C2158" s="3" t="s">
        <v>87</v>
      </c>
      <c r="D2158" s="3" t="s">
        <v>69</v>
      </c>
      <c r="E2158">
        <v>2026</v>
      </c>
      <c r="F2158" s="3" t="str">
        <f t="shared" si="66"/>
        <v>AFSpillBONN2026</v>
      </c>
      <c r="G2158" s="9">
        <v>0</v>
      </c>
      <c r="H2158" s="9">
        <v>0</v>
      </c>
      <c r="I2158" s="9">
        <v>0</v>
      </c>
      <c r="J2158" s="9">
        <v>37.796999999999997</v>
      </c>
      <c r="K2158" s="9">
        <v>59.176000000000002</v>
      </c>
      <c r="L2158" s="9">
        <v>106.764</v>
      </c>
      <c r="M2158" s="9">
        <v>260.94299999999998</v>
      </c>
      <c r="N2158" s="9">
        <v>254.25399999999999</v>
      </c>
      <c r="O2158" s="9">
        <v>115.331</v>
      </c>
      <c r="P2158" s="9">
        <v>14.791</v>
      </c>
      <c r="Q2158" s="9">
        <v>0</v>
      </c>
      <c r="R2158" s="9">
        <v>0</v>
      </c>
      <c r="S2158" s="9">
        <v>0</v>
      </c>
      <c r="T2158" s="9">
        <v>0</v>
      </c>
    </row>
    <row r="2159" spans="1:20" x14ac:dyDescent="0.35">
      <c r="A2159">
        <f t="shared" si="67"/>
        <v>2159</v>
      </c>
      <c r="B2159" s="3" t="s">
        <v>70</v>
      </c>
      <c r="C2159" s="3" t="s">
        <v>87</v>
      </c>
      <c r="D2159" s="3" t="s">
        <v>69</v>
      </c>
      <c r="E2159">
        <v>2027</v>
      </c>
      <c r="F2159" s="3" t="str">
        <f t="shared" si="66"/>
        <v>AFSpillBONN2027</v>
      </c>
      <c r="G2159" s="9">
        <v>0</v>
      </c>
      <c r="H2159" s="9">
        <v>0</v>
      </c>
      <c r="I2159" s="9">
        <v>64.192999999999998</v>
      </c>
      <c r="J2159" s="9">
        <v>81.543999999999997</v>
      </c>
      <c r="K2159" s="9">
        <v>36.479999999999997</v>
      </c>
      <c r="L2159" s="9">
        <v>62.051000000000002</v>
      </c>
      <c r="M2159" s="9">
        <v>52.531999999999996</v>
      </c>
      <c r="N2159" s="9">
        <v>88.222999999999999</v>
      </c>
      <c r="O2159" s="9">
        <v>123.901</v>
      </c>
      <c r="P2159" s="9">
        <v>189.529</v>
      </c>
      <c r="Q2159" s="9">
        <v>0</v>
      </c>
      <c r="R2159" s="9">
        <v>0</v>
      </c>
      <c r="S2159" s="9">
        <v>0</v>
      </c>
      <c r="T2159" s="9">
        <v>0</v>
      </c>
    </row>
    <row r="2160" spans="1:20" x14ac:dyDescent="0.35">
      <c r="A2160">
        <f t="shared" si="67"/>
        <v>2160</v>
      </c>
      <c r="B2160" s="3" t="s">
        <v>70</v>
      </c>
      <c r="C2160" s="3" t="s">
        <v>87</v>
      </c>
      <c r="D2160" s="3" t="s">
        <v>69</v>
      </c>
      <c r="E2160">
        <v>2028</v>
      </c>
      <c r="F2160" s="3" t="str">
        <f t="shared" si="66"/>
        <v>AFSpillBONN2028</v>
      </c>
      <c r="G2160" s="9">
        <v>0</v>
      </c>
      <c r="H2160" s="9">
        <v>0</v>
      </c>
      <c r="I2160" s="9">
        <v>0</v>
      </c>
      <c r="J2160" s="9">
        <v>34.728999999999999</v>
      </c>
      <c r="K2160" s="9">
        <v>39.755000000000003</v>
      </c>
      <c r="L2160" s="9">
        <v>26.23</v>
      </c>
      <c r="M2160" s="9">
        <v>0</v>
      </c>
      <c r="N2160" s="9">
        <v>22.2</v>
      </c>
      <c r="O2160" s="9">
        <v>79.823999999999998</v>
      </c>
      <c r="P2160" s="9">
        <v>43.633000000000003</v>
      </c>
      <c r="Q2160" s="9">
        <v>0</v>
      </c>
      <c r="R2160" s="9">
        <v>0</v>
      </c>
      <c r="S2160" s="9">
        <v>0</v>
      </c>
      <c r="T2160" s="9">
        <v>0</v>
      </c>
    </row>
    <row r="2161" spans="1:20" x14ac:dyDescent="0.35">
      <c r="A2161">
        <f t="shared" si="67"/>
        <v>2161</v>
      </c>
      <c r="B2161" s="3" t="s">
        <v>70</v>
      </c>
      <c r="C2161" s="3" t="s">
        <v>87</v>
      </c>
      <c r="D2161" s="3" t="s">
        <v>69</v>
      </c>
      <c r="E2161">
        <v>2029</v>
      </c>
      <c r="F2161" s="3" t="str">
        <f t="shared" si="66"/>
        <v>AFSpillBONN2029</v>
      </c>
      <c r="G2161" s="9">
        <v>0</v>
      </c>
      <c r="H2161" s="9">
        <v>0</v>
      </c>
      <c r="I2161" s="9">
        <v>0</v>
      </c>
      <c r="J2161" s="9">
        <v>4.5510000000000002</v>
      </c>
      <c r="K2161" s="9">
        <v>63.69</v>
      </c>
      <c r="L2161" s="9">
        <v>85.887</v>
      </c>
      <c r="M2161" s="9">
        <v>152.99199999999999</v>
      </c>
      <c r="N2161" s="9">
        <v>152.464</v>
      </c>
      <c r="O2161" s="9">
        <v>167.93199999999999</v>
      </c>
      <c r="P2161" s="9">
        <v>157.19900000000001</v>
      </c>
      <c r="Q2161" s="9">
        <v>0.46600000000000003</v>
      </c>
      <c r="R2161" s="9">
        <v>0</v>
      </c>
      <c r="S2161" s="9">
        <v>0</v>
      </c>
      <c r="T2161" s="9">
        <v>0</v>
      </c>
    </row>
    <row r="2162" spans="1:20" x14ac:dyDescent="0.35">
      <c r="A2162">
        <f t="shared" si="67"/>
        <v>2162</v>
      </c>
      <c r="B2162" s="3" t="s">
        <v>70</v>
      </c>
      <c r="C2162" s="3" t="s">
        <v>88</v>
      </c>
      <c r="D2162" s="3" t="s">
        <v>17</v>
      </c>
      <c r="E2162">
        <v>2020</v>
      </c>
      <c r="F2162" s="3" t="str">
        <f t="shared" si="66"/>
        <v>ABSpillMICA2020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</row>
    <row r="2163" spans="1:20" x14ac:dyDescent="0.35">
      <c r="A2163">
        <f t="shared" si="67"/>
        <v>2163</v>
      </c>
      <c r="B2163" s="3" t="s">
        <v>70</v>
      </c>
      <c r="C2163" s="3" t="s">
        <v>88</v>
      </c>
      <c r="D2163" s="3" t="s">
        <v>17</v>
      </c>
      <c r="E2163">
        <v>2021</v>
      </c>
      <c r="F2163" s="3" t="str">
        <f t="shared" si="66"/>
        <v>ABSpillMICA2021</v>
      </c>
      <c r="G2163" s="9">
        <v>0</v>
      </c>
      <c r="H2163" s="9">
        <v>0</v>
      </c>
      <c r="I2163" s="9">
        <v>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</row>
    <row r="2164" spans="1:20" x14ac:dyDescent="0.35">
      <c r="A2164">
        <f t="shared" si="67"/>
        <v>2164</v>
      </c>
      <c r="B2164" s="3" t="s">
        <v>70</v>
      </c>
      <c r="C2164" s="3" t="s">
        <v>88</v>
      </c>
      <c r="D2164" s="3" t="s">
        <v>17</v>
      </c>
      <c r="E2164">
        <v>2022</v>
      </c>
      <c r="F2164" s="3" t="str">
        <f t="shared" si="66"/>
        <v>ABSpillMICA2022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</row>
    <row r="2165" spans="1:20" x14ac:dyDescent="0.35">
      <c r="A2165">
        <f t="shared" si="67"/>
        <v>2165</v>
      </c>
      <c r="B2165" s="3" t="s">
        <v>70</v>
      </c>
      <c r="C2165" s="3" t="s">
        <v>88</v>
      </c>
      <c r="D2165" s="3" t="s">
        <v>17</v>
      </c>
      <c r="E2165">
        <v>2023</v>
      </c>
      <c r="F2165" s="3" t="str">
        <f t="shared" si="66"/>
        <v>ABSpillMICA2023</v>
      </c>
      <c r="G2165" s="9">
        <v>0</v>
      </c>
      <c r="H2165" s="9">
        <v>0</v>
      </c>
      <c r="I2165" s="9">
        <v>0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</row>
    <row r="2166" spans="1:20" x14ac:dyDescent="0.35">
      <c r="A2166">
        <f t="shared" si="67"/>
        <v>2166</v>
      </c>
      <c r="B2166" s="3" t="s">
        <v>70</v>
      </c>
      <c r="C2166" s="3" t="s">
        <v>88</v>
      </c>
      <c r="D2166" s="3" t="s">
        <v>17</v>
      </c>
      <c r="E2166">
        <v>2024</v>
      </c>
      <c r="F2166" s="3" t="str">
        <f t="shared" si="66"/>
        <v>ABSpillMICA2024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</row>
    <row r="2167" spans="1:20" x14ac:dyDescent="0.35">
      <c r="A2167">
        <f t="shared" si="67"/>
        <v>2167</v>
      </c>
      <c r="B2167" s="3" t="s">
        <v>70</v>
      </c>
      <c r="C2167" s="3" t="s">
        <v>88</v>
      </c>
      <c r="D2167" s="3" t="s">
        <v>17</v>
      </c>
      <c r="E2167">
        <v>2025</v>
      </c>
      <c r="F2167" s="3" t="str">
        <f t="shared" si="66"/>
        <v>ABSpillMICA2025</v>
      </c>
      <c r="G2167" s="9">
        <v>0</v>
      </c>
      <c r="H2167" s="9">
        <v>0</v>
      </c>
      <c r="I2167" s="9">
        <v>0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</row>
    <row r="2168" spans="1:20" x14ac:dyDescent="0.35">
      <c r="A2168">
        <f t="shared" si="67"/>
        <v>2168</v>
      </c>
      <c r="B2168" s="3" t="s">
        <v>70</v>
      </c>
      <c r="C2168" s="3" t="s">
        <v>88</v>
      </c>
      <c r="D2168" s="3" t="s">
        <v>17</v>
      </c>
      <c r="E2168">
        <v>2026</v>
      </c>
      <c r="F2168" s="3" t="str">
        <f t="shared" si="66"/>
        <v>ABSpillMICA2026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</row>
    <row r="2169" spans="1:20" x14ac:dyDescent="0.35">
      <c r="A2169">
        <f t="shared" si="67"/>
        <v>2169</v>
      </c>
      <c r="B2169" s="3" t="s">
        <v>70</v>
      </c>
      <c r="C2169" s="3" t="s">
        <v>88</v>
      </c>
      <c r="D2169" s="3" t="s">
        <v>17</v>
      </c>
      <c r="E2169">
        <v>2027</v>
      </c>
      <c r="F2169" s="3" t="str">
        <f t="shared" si="66"/>
        <v>ABSpillMICA2027</v>
      </c>
      <c r="G2169" s="9">
        <v>0</v>
      </c>
      <c r="H2169" s="9">
        <v>0</v>
      </c>
      <c r="I2169" s="9">
        <v>0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</row>
    <row r="2170" spans="1:20" x14ac:dyDescent="0.35">
      <c r="A2170">
        <f t="shared" si="67"/>
        <v>2170</v>
      </c>
      <c r="B2170" s="3" t="s">
        <v>70</v>
      </c>
      <c r="C2170" s="3" t="s">
        <v>88</v>
      </c>
      <c r="D2170" s="3" t="s">
        <v>17</v>
      </c>
      <c r="E2170">
        <v>2028</v>
      </c>
      <c r="F2170" s="3" t="str">
        <f t="shared" si="66"/>
        <v>ABSpillMICA2028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</row>
    <row r="2171" spans="1:20" x14ac:dyDescent="0.35">
      <c r="A2171">
        <f t="shared" si="67"/>
        <v>2171</v>
      </c>
      <c r="B2171" s="3" t="s">
        <v>70</v>
      </c>
      <c r="C2171" s="3" t="s">
        <v>88</v>
      </c>
      <c r="D2171" s="3" t="s">
        <v>17</v>
      </c>
      <c r="E2171">
        <v>2029</v>
      </c>
      <c r="F2171" s="3" t="str">
        <f t="shared" si="66"/>
        <v>ABSpillMICA2029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</row>
    <row r="2172" spans="1:20" x14ac:dyDescent="0.35">
      <c r="A2172">
        <f t="shared" si="67"/>
        <v>2172</v>
      </c>
      <c r="B2172" s="3" t="s">
        <v>70</v>
      </c>
      <c r="C2172" s="3" t="s">
        <v>88</v>
      </c>
      <c r="D2172" s="3" t="s">
        <v>18</v>
      </c>
      <c r="E2172">
        <v>2020</v>
      </c>
      <c r="F2172" s="3" t="str">
        <f t="shared" si="66"/>
        <v>ABSpillREVELS2020</v>
      </c>
      <c r="G2172" s="9">
        <v>0</v>
      </c>
      <c r="H2172" s="9">
        <v>0</v>
      </c>
      <c r="I2172" s="9">
        <v>0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</row>
    <row r="2173" spans="1:20" x14ac:dyDescent="0.35">
      <c r="A2173">
        <f t="shared" si="67"/>
        <v>2173</v>
      </c>
      <c r="B2173" s="3" t="s">
        <v>70</v>
      </c>
      <c r="C2173" s="3" t="s">
        <v>88</v>
      </c>
      <c r="D2173" s="3" t="s">
        <v>18</v>
      </c>
      <c r="E2173">
        <v>2021</v>
      </c>
      <c r="F2173" s="3" t="str">
        <f t="shared" si="66"/>
        <v>ABSpillREVELS2021</v>
      </c>
      <c r="G2173" s="9">
        <v>0</v>
      </c>
      <c r="H2173" s="9">
        <v>0</v>
      </c>
      <c r="I2173" s="9">
        <v>0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</row>
    <row r="2174" spans="1:20" x14ac:dyDescent="0.35">
      <c r="A2174">
        <f t="shared" si="67"/>
        <v>2174</v>
      </c>
      <c r="B2174" s="3" t="s">
        <v>70</v>
      </c>
      <c r="C2174" s="3" t="s">
        <v>88</v>
      </c>
      <c r="D2174" s="3" t="s">
        <v>18</v>
      </c>
      <c r="E2174">
        <v>2022</v>
      </c>
      <c r="F2174" s="3" t="str">
        <f t="shared" si="66"/>
        <v>ABSpillREVELS2022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</row>
    <row r="2175" spans="1:20" x14ac:dyDescent="0.35">
      <c r="A2175">
        <f t="shared" si="67"/>
        <v>2175</v>
      </c>
      <c r="B2175" s="3" t="s">
        <v>70</v>
      </c>
      <c r="C2175" s="3" t="s">
        <v>88</v>
      </c>
      <c r="D2175" s="3" t="s">
        <v>18</v>
      </c>
      <c r="E2175">
        <v>2023</v>
      </c>
      <c r="F2175" s="3" t="str">
        <f t="shared" si="66"/>
        <v>ABSpillREVELS2023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</row>
    <row r="2176" spans="1:20" x14ac:dyDescent="0.35">
      <c r="A2176">
        <f t="shared" si="67"/>
        <v>2176</v>
      </c>
      <c r="B2176" s="3" t="s">
        <v>70</v>
      </c>
      <c r="C2176" s="3" t="s">
        <v>88</v>
      </c>
      <c r="D2176" s="3" t="s">
        <v>18</v>
      </c>
      <c r="E2176">
        <v>2024</v>
      </c>
      <c r="F2176" s="3" t="str">
        <f t="shared" si="66"/>
        <v>ABSpillREVELS2024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</row>
    <row r="2177" spans="1:20" x14ac:dyDescent="0.35">
      <c r="A2177">
        <f t="shared" si="67"/>
        <v>2177</v>
      </c>
      <c r="B2177" s="3" t="s">
        <v>70</v>
      </c>
      <c r="C2177" s="3" t="s">
        <v>88</v>
      </c>
      <c r="D2177" s="3" t="s">
        <v>18</v>
      </c>
      <c r="E2177">
        <v>2025</v>
      </c>
      <c r="F2177" s="3" t="str">
        <f t="shared" si="66"/>
        <v>ABSpillREVELS2025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</row>
    <row r="2178" spans="1:20" x14ac:dyDescent="0.35">
      <c r="A2178">
        <f t="shared" si="67"/>
        <v>2178</v>
      </c>
      <c r="B2178" s="3" t="s">
        <v>70</v>
      </c>
      <c r="C2178" s="3" t="s">
        <v>88</v>
      </c>
      <c r="D2178" s="3" t="s">
        <v>18</v>
      </c>
      <c r="E2178">
        <v>2026</v>
      </c>
      <c r="F2178" s="3" t="str">
        <f t="shared" ref="F2178:F2241" si="68">_xlfn.CONCAT(B2178,C2178,D2178,E2178)</f>
        <v>ABSpillREVELS2026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</row>
    <row r="2179" spans="1:20" x14ac:dyDescent="0.35">
      <c r="A2179">
        <f t="shared" ref="A2179:A2242" si="69">A2178+1</f>
        <v>2179</v>
      </c>
      <c r="B2179" s="3" t="s">
        <v>70</v>
      </c>
      <c r="C2179" s="3" t="s">
        <v>88</v>
      </c>
      <c r="D2179" s="3" t="s">
        <v>18</v>
      </c>
      <c r="E2179">
        <v>2027</v>
      </c>
      <c r="F2179" s="3" t="str">
        <f t="shared" si="68"/>
        <v>ABSpillREVELS2027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  <c r="Q2179" s="9">
        <v>0</v>
      </c>
      <c r="R2179" s="9">
        <v>0</v>
      </c>
      <c r="S2179" s="9">
        <v>0</v>
      </c>
      <c r="T2179" s="9">
        <v>0</v>
      </c>
    </row>
    <row r="2180" spans="1:20" x14ac:dyDescent="0.35">
      <c r="A2180">
        <f t="shared" si="69"/>
        <v>2180</v>
      </c>
      <c r="B2180" s="3" t="s">
        <v>70</v>
      </c>
      <c r="C2180" s="3" t="s">
        <v>88</v>
      </c>
      <c r="D2180" s="3" t="s">
        <v>18</v>
      </c>
      <c r="E2180">
        <v>2028</v>
      </c>
      <c r="F2180" s="3" t="str">
        <f t="shared" si="68"/>
        <v>ABSpillREVELS2028</v>
      </c>
      <c r="G2180" s="9">
        <v>0</v>
      </c>
      <c r="H2180" s="9">
        <v>0</v>
      </c>
      <c r="I2180" s="9">
        <v>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</row>
    <row r="2181" spans="1:20" x14ac:dyDescent="0.35">
      <c r="A2181">
        <f t="shared" si="69"/>
        <v>2181</v>
      </c>
      <c r="B2181" s="3" t="s">
        <v>70</v>
      </c>
      <c r="C2181" s="3" t="s">
        <v>88</v>
      </c>
      <c r="D2181" s="3" t="s">
        <v>18</v>
      </c>
      <c r="E2181">
        <v>2029</v>
      </c>
      <c r="F2181" s="3" t="str">
        <f t="shared" si="68"/>
        <v>ABSpillREVELS2029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</row>
    <row r="2182" spans="1:20" x14ac:dyDescent="0.35">
      <c r="A2182">
        <f t="shared" si="69"/>
        <v>2182</v>
      </c>
      <c r="B2182" s="3" t="s">
        <v>70</v>
      </c>
      <c r="C2182" s="3" t="s">
        <v>88</v>
      </c>
      <c r="D2182" s="3" t="s">
        <v>19</v>
      </c>
      <c r="E2182">
        <v>2020</v>
      </c>
      <c r="F2182" s="3" t="str">
        <f t="shared" si="68"/>
        <v>ABSpillARROW2020</v>
      </c>
      <c r="G2182" s="9">
        <v>0</v>
      </c>
      <c r="H2182" s="9">
        <v>0</v>
      </c>
      <c r="I2182" s="9">
        <v>0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  <c r="Q2182" s="9">
        <v>0</v>
      </c>
      <c r="R2182" s="9">
        <v>0</v>
      </c>
      <c r="S2182" s="9">
        <v>0</v>
      </c>
      <c r="T2182" s="9">
        <v>0</v>
      </c>
    </row>
    <row r="2183" spans="1:20" x14ac:dyDescent="0.35">
      <c r="A2183">
        <f t="shared" si="69"/>
        <v>2183</v>
      </c>
      <c r="B2183" s="3" t="s">
        <v>70</v>
      </c>
      <c r="C2183" s="3" t="s">
        <v>88</v>
      </c>
      <c r="D2183" s="3" t="s">
        <v>19</v>
      </c>
      <c r="E2183">
        <v>2021</v>
      </c>
      <c r="F2183" s="3" t="str">
        <f t="shared" si="68"/>
        <v>ABSpillARROW2021</v>
      </c>
      <c r="G2183" s="9">
        <v>0</v>
      </c>
      <c r="H2183" s="9">
        <v>0</v>
      </c>
      <c r="I2183" s="9">
        <v>0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  <c r="Q2183" s="9">
        <v>0</v>
      </c>
      <c r="R2183" s="9">
        <v>0</v>
      </c>
      <c r="S2183" s="9">
        <v>0</v>
      </c>
      <c r="T2183" s="9">
        <v>0</v>
      </c>
    </row>
    <row r="2184" spans="1:20" x14ac:dyDescent="0.35">
      <c r="A2184">
        <f t="shared" si="69"/>
        <v>2184</v>
      </c>
      <c r="B2184" s="3" t="s">
        <v>70</v>
      </c>
      <c r="C2184" s="3" t="s">
        <v>88</v>
      </c>
      <c r="D2184" s="3" t="s">
        <v>19</v>
      </c>
      <c r="E2184">
        <v>2022</v>
      </c>
      <c r="F2184" s="3" t="str">
        <f t="shared" si="68"/>
        <v>ABSpillARROW2022</v>
      </c>
      <c r="G2184" s="9">
        <v>0</v>
      </c>
      <c r="H2184" s="9">
        <v>0</v>
      </c>
      <c r="I2184" s="9">
        <v>0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  <c r="Q2184" s="9">
        <v>0</v>
      </c>
      <c r="R2184" s="9">
        <v>0</v>
      </c>
      <c r="S2184" s="9">
        <v>0</v>
      </c>
      <c r="T2184" s="9">
        <v>0</v>
      </c>
    </row>
    <row r="2185" spans="1:20" x14ac:dyDescent="0.35">
      <c r="A2185">
        <f t="shared" si="69"/>
        <v>2185</v>
      </c>
      <c r="B2185" s="3" t="s">
        <v>70</v>
      </c>
      <c r="C2185" s="3" t="s">
        <v>88</v>
      </c>
      <c r="D2185" s="3" t="s">
        <v>19</v>
      </c>
      <c r="E2185">
        <v>2023</v>
      </c>
      <c r="F2185" s="3" t="str">
        <f t="shared" si="68"/>
        <v>ABSpillARROW2023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  <c r="S2185" s="9">
        <v>0</v>
      </c>
      <c r="T2185" s="9">
        <v>0</v>
      </c>
    </row>
    <row r="2186" spans="1:20" x14ac:dyDescent="0.35">
      <c r="A2186">
        <f t="shared" si="69"/>
        <v>2186</v>
      </c>
      <c r="B2186" s="3" t="s">
        <v>70</v>
      </c>
      <c r="C2186" s="3" t="s">
        <v>88</v>
      </c>
      <c r="D2186" s="3" t="s">
        <v>19</v>
      </c>
      <c r="E2186">
        <v>2024</v>
      </c>
      <c r="F2186" s="3" t="str">
        <f t="shared" si="68"/>
        <v>ABSpillARROW2024</v>
      </c>
      <c r="G2186" s="9">
        <v>0</v>
      </c>
      <c r="H2186" s="9">
        <v>0</v>
      </c>
      <c r="I2186" s="9">
        <v>0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  <c r="Q2186" s="9">
        <v>0</v>
      </c>
      <c r="R2186" s="9">
        <v>0</v>
      </c>
      <c r="S2186" s="9">
        <v>0</v>
      </c>
      <c r="T2186" s="9">
        <v>0</v>
      </c>
    </row>
    <row r="2187" spans="1:20" x14ac:dyDescent="0.35">
      <c r="A2187">
        <f t="shared" si="69"/>
        <v>2187</v>
      </c>
      <c r="B2187" s="3" t="s">
        <v>70</v>
      </c>
      <c r="C2187" s="3" t="s">
        <v>88</v>
      </c>
      <c r="D2187" s="3" t="s">
        <v>19</v>
      </c>
      <c r="E2187">
        <v>2025</v>
      </c>
      <c r="F2187" s="3" t="str">
        <f t="shared" si="68"/>
        <v>ABSpillARROW2025</v>
      </c>
      <c r="G2187" s="9">
        <v>0</v>
      </c>
      <c r="H2187" s="9">
        <v>0</v>
      </c>
      <c r="I2187" s="9">
        <v>0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</row>
    <row r="2188" spans="1:20" x14ac:dyDescent="0.35">
      <c r="A2188">
        <f t="shared" si="69"/>
        <v>2188</v>
      </c>
      <c r="B2188" s="3" t="s">
        <v>70</v>
      </c>
      <c r="C2188" s="3" t="s">
        <v>88</v>
      </c>
      <c r="D2188" s="3" t="s">
        <v>19</v>
      </c>
      <c r="E2188">
        <v>2026</v>
      </c>
      <c r="F2188" s="3" t="str">
        <f t="shared" si="68"/>
        <v>ABSpillARROW2026</v>
      </c>
      <c r="G2188" s="9">
        <v>0</v>
      </c>
      <c r="H2188" s="9">
        <v>0</v>
      </c>
      <c r="I2188" s="9">
        <v>0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  <c r="Q2188" s="9">
        <v>0</v>
      </c>
      <c r="R2188" s="9">
        <v>0</v>
      </c>
      <c r="S2188" s="9">
        <v>0</v>
      </c>
      <c r="T2188" s="9">
        <v>0</v>
      </c>
    </row>
    <row r="2189" spans="1:20" x14ac:dyDescent="0.35">
      <c r="A2189">
        <f t="shared" si="69"/>
        <v>2189</v>
      </c>
      <c r="B2189" s="3" t="s">
        <v>70</v>
      </c>
      <c r="C2189" s="3" t="s">
        <v>88</v>
      </c>
      <c r="D2189" s="3" t="s">
        <v>19</v>
      </c>
      <c r="E2189">
        <v>2027</v>
      </c>
      <c r="F2189" s="3" t="str">
        <f t="shared" si="68"/>
        <v>ABSpillARROW2027</v>
      </c>
      <c r="G2189" s="9">
        <v>0</v>
      </c>
      <c r="H2189" s="9">
        <v>0</v>
      </c>
      <c r="I2189" s="9">
        <v>0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  <c r="Q2189" s="9">
        <v>0</v>
      </c>
      <c r="R2189" s="9">
        <v>0</v>
      </c>
      <c r="S2189" s="9">
        <v>0</v>
      </c>
      <c r="T2189" s="9">
        <v>0</v>
      </c>
    </row>
    <row r="2190" spans="1:20" x14ac:dyDescent="0.35">
      <c r="A2190">
        <f t="shared" si="69"/>
        <v>2190</v>
      </c>
      <c r="B2190" s="3" t="s">
        <v>70</v>
      </c>
      <c r="C2190" s="3" t="s">
        <v>88</v>
      </c>
      <c r="D2190" s="3" t="s">
        <v>19</v>
      </c>
      <c r="E2190">
        <v>2028</v>
      </c>
      <c r="F2190" s="3" t="str">
        <f t="shared" si="68"/>
        <v>ABSpillARROW2028</v>
      </c>
      <c r="G2190" s="9">
        <v>0</v>
      </c>
      <c r="H2190" s="9">
        <v>0</v>
      </c>
      <c r="I2190" s="9">
        <v>0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  <c r="Q2190" s="9">
        <v>0</v>
      </c>
      <c r="R2190" s="9">
        <v>0</v>
      </c>
      <c r="S2190" s="9">
        <v>0</v>
      </c>
      <c r="T2190" s="9">
        <v>0</v>
      </c>
    </row>
    <row r="2191" spans="1:20" x14ac:dyDescent="0.35">
      <c r="A2191">
        <f t="shared" si="69"/>
        <v>2191</v>
      </c>
      <c r="B2191" s="3" t="s">
        <v>70</v>
      </c>
      <c r="C2191" s="3" t="s">
        <v>88</v>
      </c>
      <c r="D2191" s="3" t="s">
        <v>19</v>
      </c>
      <c r="E2191">
        <v>2029</v>
      </c>
      <c r="F2191" s="3" t="str">
        <f t="shared" si="68"/>
        <v>ABSpillARROW2029</v>
      </c>
      <c r="G2191" s="9">
        <v>0</v>
      </c>
      <c r="H2191" s="9">
        <v>0</v>
      </c>
      <c r="I2191" s="9">
        <v>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  <c r="Q2191" s="9">
        <v>0</v>
      </c>
      <c r="R2191" s="9">
        <v>0</v>
      </c>
      <c r="S2191" s="9">
        <v>0</v>
      </c>
      <c r="T2191" s="9">
        <v>0</v>
      </c>
    </row>
    <row r="2192" spans="1:20" x14ac:dyDescent="0.35">
      <c r="A2192">
        <f t="shared" si="69"/>
        <v>2192</v>
      </c>
      <c r="B2192" s="3" t="s">
        <v>70</v>
      </c>
      <c r="C2192" s="3" t="s">
        <v>88</v>
      </c>
      <c r="D2192" s="3" t="s">
        <v>20</v>
      </c>
      <c r="E2192">
        <v>2020</v>
      </c>
      <c r="F2192" s="3" t="str">
        <f t="shared" si="68"/>
        <v>ABSpillLIBBY2020</v>
      </c>
      <c r="G2192" s="9">
        <v>0</v>
      </c>
      <c r="H2192" s="9">
        <v>0</v>
      </c>
      <c r="I2192" s="9">
        <v>0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  <c r="Q2192" s="9">
        <v>0</v>
      </c>
      <c r="R2192" s="9">
        <v>0</v>
      </c>
      <c r="S2192" s="9">
        <v>0</v>
      </c>
      <c r="T2192" s="9">
        <v>0</v>
      </c>
    </row>
    <row r="2193" spans="1:20" x14ac:dyDescent="0.35">
      <c r="A2193">
        <f t="shared" si="69"/>
        <v>2193</v>
      </c>
      <c r="B2193" s="3" t="s">
        <v>70</v>
      </c>
      <c r="C2193" s="3" t="s">
        <v>88</v>
      </c>
      <c r="D2193" s="3" t="s">
        <v>20</v>
      </c>
      <c r="E2193">
        <v>2021</v>
      </c>
      <c r="F2193" s="3" t="str">
        <f t="shared" si="68"/>
        <v>ABSpillLIBBY2021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  <c r="Q2193" s="9">
        <v>0</v>
      </c>
      <c r="R2193" s="9">
        <v>0</v>
      </c>
      <c r="S2193" s="9">
        <v>0</v>
      </c>
      <c r="T2193" s="9">
        <v>0</v>
      </c>
    </row>
    <row r="2194" spans="1:20" x14ac:dyDescent="0.35">
      <c r="A2194">
        <f t="shared" si="69"/>
        <v>2194</v>
      </c>
      <c r="B2194" s="3" t="s">
        <v>70</v>
      </c>
      <c r="C2194" s="3" t="s">
        <v>88</v>
      </c>
      <c r="D2194" s="3" t="s">
        <v>20</v>
      </c>
      <c r="E2194">
        <v>2022</v>
      </c>
      <c r="F2194" s="3" t="str">
        <f t="shared" si="68"/>
        <v>ABSpillLIBBY2022</v>
      </c>
      <c r="G2194" s="9">
        <v>0</v>
      </c>
      <c r="H2194" s="9">
        <v>0</v>
      </c>
      <c r="I2194" s="9">
        <v>0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  <c r="Q2194" s="9">
        <v>0</v>
      </c>
      <c r="R2194" s="9">
        <v>0</v>
      </c>
      <c r="S2194" s="9">
        <v>0</v>
      </c>
      <c r="T2194" s="9">
        <v>0</v>
      </c>
    </row>
    <row r="2195" spans="1:20" x14ac:dyDescent="0.35">
      <c r="A2195">
        <f t="shared" si="69"/>
        <v>2195</v>
      </c>
      <c r="B2195" s="3" t="s">
        <v>70</v>
      </c>
      <c r="C2195" s="3" t="s">
        <v>88</v>
      </c>
      <c r="D2195" s="3" t="s">
        <v>20</v>
      </c>
      <c r="E2195">
        <v>2023</v>
      </c>
      <c r="F2195" s="3" t="str">
        <f t="shared" si="68"/>
        <v>ABSpillLIBBY2023</v>
      </c>
      <c r="G2195" s="9">
        <v>0</v>
      </c>
      <c r="H2195" s="9">
        <v>0</v>
      </c>
      <c r="I2195" s="9">
        <v>0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  <c r="Q2195" s="9">
        <v>0</v>
      </c>
      <c r="R2195" s="9">
        <v>0</v>
      </c>
      <c r="S2195" s="9">
        <v>0</v>
      </c>
      <c r="T2195" s="9">
        <v>0</v>
      </c>
    </row>
    <row r="2196" spans="1:20" x14ac:dyDescent="0.35">
      <c r="A2196">
        <f t="shared" si="69"/>
        <v>2196</v>
      </c>
      <c r="B2196" s="3" t="s">
        <v>70</v>
      </c>
      <c r="C2196" s="3" t="s">
        <v>88</v>
      </c>
      <c r="D2196" s="3" t="s">
        <v>20</v>
      </c>
      <c r="E2196">
        <v>2024</v>
      </c>
      <c r="F2196" s="3" t="str">
        <f t="shared" si="68"/>
        <v>ABSpillLIBBY2024</v>
      </c>
      <c r="G2196" s="9">
        <v>0</v>
      </c>
      <c r="H2196" s="9">
        <v>0</v>
      </c>
      <c r="I2196" s="9">
        <v>0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  <c r="Q2196" s="9">
        <v>0</v>
      </c>
      <c r="R2196" s="9">
        <v>0</v>
      </c>
      <c r="S2196" s="9">
        <v>0</v>
      </c>
      <c r="T2196" s="9">
        <v>0</v>
      </c>
    </row>
    <row r="2197" spans="1:20" x14ac:dyDescent="0.35">
      <c r="A2197">
        <f t="shared" si="69"/>
        <v>2197</v>
      </c>
      <c r="B2197" s="3" t="s">
        <v>70</v>
      </c>
      <c r="C2197" s="3" t="s">
        <v>88</v>
      </c>
      <c r="D2197" s="3" t="s">
        <v>20</v>
      </c>
      <c r="E2197">
        <v>2025</v>
      </c>
      <c r="F2197" s="3" t="str">
        <f t="shared" si="68"/>
        <v>ABSpillLIBBY2025</v>
      </c>
      <c r="G2197" s="9">
        <v>0</v>
      </c>
      <c r="H2197" s="9"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  <c r="Q2197" s="9">
        <v>0</v>
      </c>
      <c r="R2197" s="9">
        <v>0</v>
      </c>
      <c r="S2197" s="9">
        <v>0</v>
      </c>
      <c r="T2197" s="9">
        <v>0</v>
      </c>
    </row>
    <row r="2198" spans="1:20" x14ac:dyDescent="0.35">
      <c r="A2198">
        <f t="shared" si="69"/>
        <v>2198</v>
      </c>
      <c r="B2198" s="3" t="s">
        <v>70</v>
      </c>
      <c r="C2198" s="3" t="s">
        <v>88</v>
      </c>
      <c r="D2198" s="3" t="s">
        <v>20</v>
      </c>
      <c r="E2198">
        <v>2026</v>
      </c>
      <c r="F2198" s="3" t="str">
        <f t="shared" si="68"/>
        <v>ABSpillLIBBY2026</v>
      </c>
      <c r="G2198" s="9">
        <v>0</v>
      </c>
      <c r="H2198" s="9">
        <v>0</v>
      </c>
      <c r="I2198" s="9">
        <v>0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  <c r="S2198" s="9">
        <v>0</v>
      </c>
      <c r="T2198" s="9">
        <v>0</v>
      </c>
    </row>
    <row r="2199" spans="1:20" x14ac:dyDescent="0.35">
      <c r="A2199">
        <f t="shared" si="69"/>
        <v>2199</v>
      </c>
      <c r="B2199" s="3" t="s">
        <v>70</v>
      </c>
      <c r="C2199" s="3" t="s">
        <v>88</v>
      </c>
      <c r="D2199" s="3" t="s">
        <v>20</v>
      </c>
      <c r="E2199">
        <v>2027</v>
      </c>
      <c r="F2199" s="3" t="str">
        <f t="shared" si="68"/>
        <v>ABSpillLIBBY2027</v>
      </c>
      <c r="G2199" s="9">
        <v>0</v>
      </c>
      <c r="H2199" s="9">
        <v>0</v>
      </c>
      <c r="I2199" s="9">
        <v>0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  <c r="Q2199" s="9">
        <v>0</v>
      </c>
      <c r="R2199" s="9">
        <v>0</v>
      </c>
      <c r="S2199" s="9">
        <v>0</v>
      </c>
      <c r="T2199" s="9">
        <v>0</v>
      </c>
    </row>
    <row r="2200" spans="1:20" x14ac:dyDescent="0.35">
      <c r="A2200">
        <f t="shared" si="69"/>
        <v>2200</v>
      </c>
      <c r="B2200" s="3" t="s">
        <v>70</v>
      </c>
      <c r="C2200" s="3" t="s">
        <v>88</v>
      </c>
      <c r="D2200" s="3" t="s">
        <v>20</v>
      </c>
      <c r="E2200">
        <v>2028</v>
      </c>
      <c r="F2200" s="3" t="str">
        <f t="shared" si="68"/>
        <v>ABSpillLIBBY2028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</row>
    <row r="2201" spans="1:20" x14ac:dyDescent="0.35">
      <c r="A2201">
        <f t="shared" si="69"/>
        <v>2201</v>
      </c>
      <c r="B2201" s="3" t="s">
        <v>70</v>
      </c>
      <c r="C2201" s="3" t="s">
        <v>88</v>
      </c>
      <c r="D2201" s="3" t="s">
        <v>20</v>
      </c>
      <c r="E2201">
        <v>2029</v>
      </c>
      <c r="F2201" s="3" t="str">
        <f t="shared" si="68"/>
        <v>ABSpillLIBBY2029</v>
      </c>
      <c r="G2201" s="9">
        <v>0</v>
      </c>
      <c r="H2201" s="9">
        <v>0</v>
      </c>
      <c r="I2201" s="9">
        <v>0</v>
      </c>
      <c r="J2201" s="9">
        <v>0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9">
        <v>0</v>
      </c>
      <c r="Q2201" s="9">
        <v>0</v>
      </c>
      <c r="R2201" s="9">
        <v>0</v>
      </c>
      <c r="S2201" s="9">
        <v>0</v>
      </c>
      <c r="T2201" s="9">
        <v>0</v>
      </c>
    </row>
    <row r="2202" spans="1:20" x14ac:dyDescent="0.35">
      <c r="A2202">
        <f t="shared" si="69"/>
        <v>2202</v>
      </c>
      <c r="B2202" s="3" t="s">
        <v>70</v>
      </c>
      <c r="C2202" s="3" t="s">
        <v>88</v>
      </c>
      <c r="D2202" s="3" t="s">
        <v>21</v>
      </c>
      <c r="E2202">
        <v>2020</v>
      </c>
      <c r="F2202" s="3" t="str">
        <f t="shared" si="68"/>
        <v>ABSpillBONFER2020</v>
      </c>
      <c r="G2202" s="9">
        <v>0</v>
      </c>
      <c r="H2202" s="9">
        <v>0</v>
      </c>
      <c r="I2202" s="9">
        <v>0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0</v>
      </c>
    </row>
    <row r="2203" spans="1:20" x14ac:dyDescent="0.35">
      <c r="A2203">
        <f t="shared" si="69"/>
        <v>2203</v>
      </c>
      <c r="B2203" s="3" t="s">
        <v>70</v>
      </c>
      <c r="C2203" s="3" t="s">
        <v>88</v>
      </c>
      <c r="D2203" s="3" t="s">
        <v>21</v>
      </c>
      <c r="E2203">
        <v>2021</v>
      </c>
      <c r="F2203" s="3" t="str">
        <f t="shared" si="68"/>
        <v>ABSpillBONFER2021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</row>
    <row r="2204" spans="1:20" x14ac:dyDescent="0.35">
      <c r="A2204">
        <f t="shared" si="69"/>
        <v>2204</v>
      </c>
      <c r="B2204" s="3" t="s">
        <v>70</v>
      </c>
      <c r="C2204" s="3" t="s">
        <v>88</v>
      </c>
      <c r="D2204" s="3" t="s">
        <v>21</v>
      </c>
      <c r="E2204">
        <v>2022</v>
      </c>
      <c r="F2204" s="3" t="str">
        <f t="shared" si="68"/>
        <v>ABSpillBONFER2022</v>
      </c>
      <c r="G2204" s="9">
        <v>0</v>
      </c>
      <c r="H2204" s="9">
        <v>0</v>
      </c>
      <c r="I2204" s="9">
        <v>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  <c r="Q2204" s="9">
        <v>0</v>
      </c>
      <c r="R2204" s="9">
        <v>0</v>
      </c>
      <c r="S2204" s="9">
        <v>0</v>
      </c>
      <c r="T2204" s="9">
        <v>0</v>
      </c>
    </row>
    <row r="2205" spans="1:20" x14ac:dyDescent="0.35">
      <c r="A2205">
        <f t="shared" si="69"/>
        <v>2205</v>
      </c>
      <c r="B2205" s="3" t="s">
        <v>70</v>
      </c>
      <c r="C2205" s="3" t="s">
        <v>88</v>
      </c>
      <c r="D2205" s="3" t="s">
        <v>21</v>
      </c>
      <c r="E2205">
        <v>2023</v>
      </c>
      <c r="F2205" s="3" t="str">
        <f t="shared" si="68"/>
        <v>ABSpillBONFER2023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9">
        <v>0</v>
      </c>
      <c r="T2205" s="9">
        <v>0</v>
      </c>
    </row>
    <row r="2206" spans="1:20" x14ac:dyDescent="0.35">
      <c r="A2206">
        <f t="shared" si="69"/>
        <v>2206</v>
      </c>
      <c r="B2206" s="3" t="s">
        <v>70</v>
      </c>
      <c r="C2206" s="3" t="s">
        <v>88</v>
      </c>
      <c r="D2206" s="3" t="s">
        <v>21</v>
      </c>
      <c r="E2206">
        <v>2024</v>
      </c>
      <c r="F2206" s="3" t="str">
        <f t="shared" si="68"/>
        <v>ABSpillBONFER2024</v>
      </c>
      <c r="G2206" s="9">
        <v>0</v>
      </c>
      <c r="H2206" s="9">
        <v>0</v>
      </c>
      <c r="I2206" s="9">
        <v>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  <c r="Q2206" s="9">
        <v>0</v>
      </c>
      <c r="R2206" s="9">
        <v>0</v>
      </c>
      <c r="S2206" s="9">
        <v>0</v>
      </c>
      <c r="T2206" s="9">
        <v>0</v>
      </c>
    </row>
    <row r="2207" spans="1:20" x14ac:dyDescent="0.35">
      <c r="A2207">
        <f t="shared" si="69"/>
        <v>2207</v>
      </c>
      <c r="B2207" s="3" t="s">
        <v>70</v>
      </c>
      <c r="C2207" s="3" t="s">
        <v>88</v>
      </c>
      <c r="D2207" s="3" t="s">
        <v>21</v>
      </c>
      <c r="E2207">
        <v>2025</v>
      </c>
      <c r="F2207" s="3" t="str">
        <f t="shared" si="68"/>
        <v>ABSpillBONFER2025</v>
      </c>
      <c r="G2207" s="9">
        <v>0</v>
      </c>
      <c r="H2207" s="9">
        <v>0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  <c r="S2207" s="9">
        <v>0</v>
      </c>
      <c r="T2207" s="9">
        <v>0</v>
      </c>
    </row>
    <row r="2208" spans="1:20" x14ac:dyDescent="0.35">
      <c r="A2208">
        <f t="shared" si="69"/>
        <v>2208</v>
      </c>
      <c r="B2208" s="3" t="s">
        <v>70</v>
      </c>
      <c r="C2208" s="3" t="s">
        <v>88</v>
      </c>
      <c r="D2208" s="3" t="s">
        <v>21</v>
      </c>
      <c r="E2208">
        <v>2026</v>
      </c>
      <c r="F2208" s="3" t="str">
        <f t="shared" si="68"/>
        <v>ABSpillBONFER2026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0</v>
      </c>
    </row>
    <row r="2209" spans="1:20" x14ac:dyDescent="0.35">
      <c r="A2209">
        <f t="shared" si="69"/>
        <v>2209</v>
      </c>
      <c r="B2209" s="3" t="s">
        <v>70</v>
      </c>
      <c r="C2209" s="3" t="s">
        <v>88</v>
      </c>
      <c r="D2209" s="3" t="s">
        <v>21</v>
      </c>
      <c r="E2209">
        <v>2027</v>
      </c>
      <c r="F2209" s="3" t="str">
        <f t="shared" si="68"/>
        <v>ABSpillBONFER2027</v>
      </c>
      <c r="G2209" s="9">
        <v>0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0</v>
      </c>
    </row>
    <row r="2210" spans="1:20" x14ac:dyDescent="0.35">
      <c r="A2210">
        <f t="shared" si="69"/>
        <v>2210</v>
      </c>
      <c r="B2210" s="3" t="s">
        <v>70</v>
      </c>
      <c r="C2210" s="3" t="s">
        <v>88</v>
      </c>
      <c r="D2210" s="3" t="s">
        <v>21</v>
      </c>
      <c r="E2210">
        <v>2028</v>
      </c>
      <c r="F2210" s="3" t="str">
        <f t="shared" si="68"/>
        <v>ABSpillBONFER2028</v>
      </c>
      <c r="G2210" s="9">
        <v>0</v>
      </c>
      <c r="H2210" s="9">
        <v>0</v>
      </c>
      <c r="I2210" s="9">
        <v>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0</v>
      </c>
    </row>
    <row r="2211" spans="1:20" x14ac:dyDescent="0.35">
      <c r="A2211">
        <f t="shared" si="69"/>
        <v>2211</v>
      </c>
      <c r="B2211" s="3" t="s">
        <v>70</v>
      </c>
      <c r="C2211" s="3" t="s">
        <v>88</v>
      </c>
      <c r="D2211" s="3" t="s">
        <v>21</v>
      </c>
      <c r="E2211">
        <v>2029</v>
      </c>
      <c r="F2211" s="3" t="str">
        <f t="shared" si="68"/>
        <v>ABSpillBONFER2029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</row>
    <row r="2212" spans="1:20" x14ac:dyDescent="0.35">
      <c r="A2212">
        <f t="shared" si="69"/>
        <v>2212</v>
      </c>
      <c r="B2212" s="3" t="s">
        <v>70</v>
      </c>
      <c r="C2212" s="3" t="s">
        <v>88</v>
      </c>
      <c r="D2212" s="3" t="s">
        <v>22</v>
      </c>
      <c r="E2212">
        <v>2020</v>
      </c>
      <c r="F2212" s="3" t="str">
        <f t="shared" si="68"/>
        <v>ABSpillDUNCAN2020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</row>
    <row r="2213" spans="1:20" x14ac:dyDescent="0.35">
      <c r="A2213">
        <f t="shared" si="69"/>
        <v>2213</v>
      </c>
      <c r="B2213" s="3" t="s">
        <v>70</v>
      </c>
      <c r="C2213" s="3" t="s">
        <v>88</v>
      </c>
      <c r="D2213" s="3" t="s">
        <v>22</v>
      </c>
      <c r="E2213">
        <v>2021</v>
      </c>
      <c r="F2213" s="3" t="str">
        <f t="shared" si="68"/>
        <v>ABSpillDUNCAN2021</v>
      </c>
      <c r="G2213" s="9">
        <v>0</v>
      </c>
      <c r="H2213" s="9">
        <v>0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  <c r="S2213" s="9">
        <v>0</v>
      </c>
      <c r="T2213" s="9">
        <v>0</v>
      </c>
    </row>
    <row r="2214" spans="1:20" x14ac:dyDescent="0.35">
      <c r="A2214">
        <f t="shared" si="69"/>
        <v>2214</v>
      </c>
      <c r="B2214" s="3" t="s">
        <v>70</v>
      </c>
      <c r="C2214" s="3" t="s">
        <v>88</v>
      </c>
      <c r="D2214" s="3" t="s">
        <v>22</v>
      </c>
      <c r="E2214">
        <v>2022</v>
      </c>
      <c r="F2214" s="3" t="str">
        <f t="shared" si="68"/>
        <v>ABSpillDUNCAN2022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</row>
    <row r="2215" spans="1:20" x14ac:dyDescent="0.35">
      <c r="A2215">
        <f t="shared" si="69"/>
        <v>2215</v>
      </c>
      <c r="B2215" s="3" t="s">
        <v>70</v>
      </c>
      <c r="C2215" s="3" t="s">
        <v>88</v>
      </c>
      <c r="D2215" s="3" t="s">
        <v>22</v>
      </c>
      <c r="E2215">
        <v>2023</v>
      </c>
      <c r="F2215" s="3" t="str">
        <f t="shared" si="68"/>
        <v>ABSpillDUNCAN2023</v>
      </c>
      <c r="G2215" s="9">
        <v>0</v>
      </c>
      <c r="H2215" s="9">
        <v>0</v>
      </c>
      <c r="I2215" s="9">
        <v>0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  <c r="Q2215" s="9">
        <v>0</v>
      </c>
      <c r="R2215" s="9">
        <v>0</v>
      </c>
      <c r="S2215" s="9">
        <v>0</v>
      </c>
      <c r="T2215" s="9">
        <v>0</v>
      </c>
    </row>
    <row r="2216" spans="1:20" x14ac:dyDescent="0.35">
      <c r="A2216">
        <f t="shared" si="69"/>
        <v>2216</v>
      </c>
      <c r="B2216" s="3" t="s">
        <v>70</v>
      </c>
      <c r="C2216" s="3" t="s">
        <v>88</v>
      </c>
      <c r="D2216" s="3" t="s">
        <v>22</v>
      </c>
      <c r="E2216">
        <v>2024</v>
      </c>
      <c r="F2216" s="3" t="str">
        <f t="shared" si="68"/>
        <v>ABSpillDUNCAN2024</v>
      </c>
      <c r="G2216" s="9">
        <v>0</v>
      </c>
      <c r="H2216" s="9">
        <v>0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  <c r="S2216" s="9">
        <v>0</v>
      </c>
      <c r="T2216" s="9">
        <v>0</v>
      </c>
    </row>
    <row r="2217" spans="1:20" x14ac:dyDescent="0.35">
      <c r="A2217">
        <f t="shared" si="69"/>
        <v>2217</v>
      </c>
      <c r="B2217" s="3" t="s">
        <v>70</v>
      </c>
      <c r="C2217" s="3" t="s">
        <v>88</v>
      </c>
      <c r="D2217" s="3" t="s">
        <v>22</v>
      </c>
      <c r="E2217">
        <v>2025</v>
      </c>
      <c r="F2217" s="3" t="str">
        <f t="shared" si="68"/>
        <v>ABSpillDUNCAN2025</v>
      </c>
      <c r="G2217" s="9">
        <v>0</v>
      </c>
      <c r="H2217" s="9">
        <v>0</v>
      </c>
      <c r="I2217" s="9">
        <v>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9">
        <v>0</v>
      </c>
      <c r="T2217" s="9">
        <v>0</v>
      </c>
    </row>
    <row r="2218" spans="1:20" x14ac:dyDescent="0.35">
      <c r="A2218">
        <f t="shared" si="69"/>
        <v>2218</v>
      </c>
      <c r="B2218" s="3" t="s">
        <v>70</v>
      </c>
      <c r="C2218" s="3" t="s">
        <v>88</v>
      </c>
      <c r="D2218" s="3" t="s">
        <v>22</v>
      </c>
      <c r="E2218">
        <v>2026</v>
      </c>
      <c r="F2218" s="3" t="str">
        <f t="shared" si="68"/>
        <v>ABSpillDUNCAN2026</v>
      </c>
      <c r="G2218" s="9">
        <v>0</v>
      </c>
      <c r="H2218" s="9">
        <v>0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9">
        <v>0</v>
      </c>
      <c r="T2218" s="9">
        <v>0</v>
      </c>
    </row>
    <row r="2219" spans="1:20" x14ac:dyDescent="0.35">
      <c r="A2219">
        <f t="shared" si="69"/>
        <v>2219</v>
      </c>
      <c r="B2219" s="3" t="s">
        <v>70</v>
      </c>
      <c r="C2219" s="3" t="s">
        <v>88</v>
      </c>
      <c r="D2219" s="3" t="s">
        <v>22</v>
      </c>
      <c r="E2219">
        <v>2027</v>
      </c>
      <c r="F2219" s="3" t="str">
        <f t="shared" si="68"/>
        <v>ABSpillDUNCAN2027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  <c r="Q2219" s="9">
        <v>0</v>
      </c>
      <c r="R2219" s="9">
        <v>0</v>
      </c>
      <c r="S2219" s="9">
        <v>0</v>
      </c>
      <c r="T2219" s="9">
        <v>0</v>
      </c>
    </row>
    <row r="2220" spans="1:20" x14ac:dyDescent="0.35">
      <c r="A2220">
        <f t="shared" si="69"/>
        <v>2220</v>
      </c>
      <c r="B2220" s="3" t="s">
        <v>70</v>
      </c>
      <c r="C2220" s="3" t="s">
        <v>88</v>
      </c>
      <c r="D2220" s="3" t="s">
        <v>22</v>
      </c>
      <c r="E2220">
        <v>2028</v>
      </c>
      <c r="F2220" s="3" t="str">
        <f t="shared" si="68"/>
        <v>ABSpillDUNCAN2028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</row>
    <row r="2221" spans="1:20" x14ac:dyDescent="0.35">
      <c r="A2221">
        <f t="shared" si="69"/>
        <v>2221</v>
      </c>
      <c r="B2221" s="3" t="s">
        <v>70</v>
      </c>
      <c r="C2221" s="3" t="s">
        <v>88</v>
      </c>
      <c r="D2221" s="3" t="s">
        <v>22</v>
      </c>
      <c r="E2221">
        <v>2029</v>
      </c>
      <c r="F2221" s="3" t="str">
        <f t="shared" si="68"/>
        <v>ABSpillDUNCAN2029</v>
      </c>
      <c r="G2221" s="9">
        <v>0</v>
      </c>
      <c r="H2221" s="9"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</row>
    <row r="2222" spans="1:20" x14ac:dyDescent="0.35">
      <c r="A2222">
        <f t="shared" si="69"/>
        <v>2222</v>
      </c>
      <c r="B2222" s="3" t="s">
        <v>70</v>
      </c>
      <c r="C2222" s="3" t="s">
        <v>88</v>
      </c>
      <c r="D2222" s="3" t="s">
        <v>23</v>
      </c>
      <c r="E2222">
        <v>2020</v>
      </c>
      <c r="F2222" s="3" t="str">
        <f t="shared" si="68"/>
        <v>ABSpillCORA L2020</v>
      </c>
      <c r="G2222" s="9">
        <v>0</v>
      </c>
      <c r="H2222" s="9">
        <v>0</v>
      </c>
      <c r="I2222" s="9">
        <v>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9">
        <v>0</v>
      </c>
      <c r="T2222" s="9">
        <v>0</v>
      </c>
    </row>
    <row r="2223" spans="1:20" x14ac:dyDescent="0.35">
      <c r="A2223">
        <f t="shared" si="69"/>
        <v>2223</v>
      </c>
      <c r="B2223" s="3" t="s">
        <v>70</v>
      </c>
      <c r="C2223" s="3" t="s">
        <v>88</v>
      </c>
      <c r="D2223" s="3" t="s">
        <v>23</v>
      </c>
      <c r="E2223">
        <v>2021</v>
      </c>
      <c r="F2223" s="3" t="str">
        <f t="shared" si="68"/>
        <v>ABSpillCORA L2021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</row>
    <row r="2224" spans="1:20" x14ac:dyDescent="0.35">
      <c r="A2224">
        <f t="shared" si="69"/>
        <v>2224</v>
      </c>
      <c r="B2224" s="3" t="s">
        <v>70</v>
      </c>
      <c r="C2224" s="3" t="s">
        <v>88</v>
      </c>
      <c r="D2224" s="3" t="s">
        <v>23</v>
      </c>
      <c r="E2224">
        <v>2022</v>
      </c>
      <c r="F2224" s="3" t="str">
        <f t="shared" si="68"/>
        <v>ABSpillCORA L2022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  <c r="S2224" s="9">
        <v>0</v>
      </c>
      <c r="T2224" s="9">
        <v>0</v>
      </c>
    </row>
    <row r="2225" spans="1:20" x14ac:dyDescent="0.35">
      <c r="A2225">
        <f t="shared" si="69"/>
        <v>2225</v>
      </c>
      <c r="B2225" s="3" t="s">
        <v>70</v>
      </c>
      <c r="C2225" s="3" t="s">
        <v>88</v>
      </c>
      <c r="D2225" s="3" t="s">
        <v>23</v>
      </c>
      <c r="E2225">
        <v>2023</v>
      </c>
      <c r="F2225" s="3" t="str">
        <f t="shared" si="68"/>
        <v>ABSpillCORA L2023</v>
      </c>
      <c r="G2225" s="9">
        <v>0</v>
      </c>
      <c r="H2225" s="9">
        <v>0</v>
      </c>
      <c r="I2225" s="9">
        <v>0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</row>
    <row r="2226" spans="1:20" x14ac:dyDescent="0.35">
      <c r="A2226">
        <f t="shared" si="69"/>
        <v>2226</v>
      </c>
      <c r="B2226" s="3" t="s">
        <v>70</v>
      </c>
      <c r="C2226" s="3" t="s">
        <v>88</v>
      </c>
      <c r="D2226" s="3" t="s">
        <v>23</v>
      </c>
      <c r="E2226">
        <v>2024</v>
      </c>
      <c r="F2226" s="3" t="str">
        <f t="shared" si="68"/>
        <v>ABSpillCORA L2024</v>
      </c>
      <c r="G2226" s="9">
        <v>0</v>
      </c>
      <c r="H2226" s="9">
        <v>0</v>
      </c>
      <c r="I2226" s="9">
        <v>0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  <c r="S2226" s="9">
        <v>0</v>
      </c>
      <c r="T2226" s="9">
        <v>0</v>
      </c>
    </row>
    <row r="2227" spans="1:20" x14ac:dyDescent="0.35">
      <c r="A2227">
        <f t="shared" si="69"/>
        <v>2227</v>
      </c>
      <c r="B2227" s="3" t="s">
        <v>70</v>
      </c>
      <c r="C2227" s="3" t="s">
        <v>88</v>
      </c>
      <c r="D2227" s="3" t="s">
        <v>23</v>
      </c>
      <c r="E2227">
        <v>2025</v>
      </c>
      <c r="F2227" s="3" t="str">
        <f t="shared" si="68"/>
        <v>ABSpillCORA L2025</v>
      </c>
      <c r="G2227" s="9">
        <v>0</v>
      </c>
      <c r="H2227" s="9">
        <v>0</v>
      </c>
      <c r="I2227" s="9">
        <v>0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  <c r="Q2227" s="9">
        <v>0</v>
      </c>
      <c r="R2227" s="9">
        <v>0</v>
      </c>
      <c r="S2227" s="9">
        <v>0</v>
      </c>
      <c r="T2227" s="9">
        <v>0</v>
      </c>
    </row>
    <row r="2228" spans="1:20" x14ac:dyDescent="0.35">
      <c r="A2228">
        <f t="shared" si="69"/>
        <v>2228</v>
      </c>
      <c r="B2228" s="3" t="s">
        <v>70</v>
      </c>
      <c r="C2228" s="3" t="s">
        <v>88</v>
      </c>
      <c r="D2228" s="3" t="s">
        <v>23</v>
      </c>
      <c r="E2228">
        <v>2026</v>
      </c>
      <c r="F2228" s="3" t="str">
        <f t="shared" si="68"/>
        <v>ABSpillCORA L2026</v>
      </c>
      <c r="G2228" s="9">
        <v>0</v>
      </c>
      <c r="H2228" s="9">
        <v>0</v>
      </c>
      <c r="I2228" s="9">
        <v>0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  <c r="Q2228" s="9">
        <v>0</v>
      </c>
      <c r="R2228" s="9">
        <v>0</v>
      </c>
      <c r="S2228" s="9">
        <v>0</v>
      </c>
      <c r="T2228" s="9">
        <v>0</v>
      </c>
    </row>
    <row r="2229" spans="1:20" x14ac:dyDescent="0.35">
      <c r="A2229">
        <f t="shared" si="69"/>
        <v>2229</v>
      </c>
      <c r="B2229" s="3" t="s">
        <v>70</v>
      </c>
      <c r="C2229" s="3" t="s">
        <v>88</v>
      </c>
      <c r="D2229" s="3" t="s">
        <v>23</v>
      </c>
      <c r="E2229">
        <v>2027</v>
      </c>
      <c r="F2229" s="3" t="str">
        <f t="shared" si="68"/>
        <v>ABSpillCORA L2027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9">
        <v>0</v>
      </c>
    </row>
    <row r="2230" spans="1:20" x14ac:dyDescent="0.35">
      <c r="A2230">
        <f t="shared" si="69"/>
        <v>2230</v>
      </c>
      <c r="B2230" s="3" t="s">
        <v>70</v>
      </c>
      <c r="C2230" s="3" t="s">
        <v>88</v>
      </c>
      <c r="D2230" s="3" t="s">
        <v>23</v>
      </c>
      <c r="E2230">
        <v>2028</v>
      </c>
      <c r="F2230" s="3" t="str">
        <f t="shared" si="68"/>
        <v>ABSpillCORA L2028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</row>
    <row r="2231" spans="1:20" x14ac:dyDescent="0.35">
      <c r="A2231">
        <f t="shared" si="69"/>
        <v>2231</v>
      </c>
      <c r="B2231" s="3" t="s">
        <v>70</v>
      </c>
      <c r="C2231" s="3" t="s">
        <v>88</v>
      </c>
      <c r="D2231" s="3" t="s">
        <v>23</v>
      </c>
      <c r="E2231">
        <v>2029</v>
      </c>
      <c r="F2231" s="3" t="str">
        <f t="shared" si="68"/>
        <v>ABSpillCORA L2029</v>
      </c>
      <c r="G2231" s="9">
        <v>0</v>
      </c>
      <c r="H2231" s="9">
        <v>0</v>
      </c>
      <c r="I2231" s="9">
        <v>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9">
        <v>0</v>
      </c>
      <c r="T2231" s="9">
        <v>0</v>
      </c>
    </row>
    <row r="2232" spans="1:20" x14ac:dyDescent="0.35">
      <c r="A2232">
        <f t="shared" si="69"/>
        <v>2232</v>
      </c>
      <c r="B2232" s="3" t="s">
        <v>70</v>
      </c>
      <c r="C2232" s="3" t="s">
        <v>88</v>
      </c>
      <c r="D2232" s="3" t="s">
        <v>24</v>
      </c>
      <c r="E2232">
        <v>2020</v>
      </c>
      <c r="F2232" s="3" t="str">
        <f t="shared" si="68"/>
        <v>ABSpillCANAL2020</v>
      </c>
      <c r="G2232" s="9">
        <v>0</v>
      </c>
      <c r="H2232" s="9">
        <v>0</v>
      </c>
      <c r="I2232" s="9">
        <v>0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  <c r="Q2232" s="9">
        <v>0</v>
      </c>
      <c r="R2232" s="9">
        <v>0</v>
      </c>
      <c r="S2232" s="9">
        <v>0</v>
      </c>
      <c r="T2232" s="9">
        <v>0</v>
      </c>
    </row>
    <row r="2233" spans="1:20" x14ac:dyDescent="0.35">
      <c r="A2233">
        <f t="shared" si="69"/>
        <v>2233</v>
      </c>
      <c r="B2233" s="3" t="s">
        <v>70</v>
      </c>
      <c r="C2233" s="3" t="s">
        <v>88</v>
      </c>
      <c r="D2233" s="3" t="s">
        <v>24</v>
      </c>
      <c r="E2233">
        <v>2021</v>
      </c>
      <c r="F2233" s="3" t="str">
        <f t="shared" si="68"/>
        <v>ABSpillCANAL2021</v>
      </c>
      <c r="G2233" s="9">
        <v>0</v>
      </c>
      <c r="H2233" s="9">
        <v>0</v>
      </c>
      <c r="I2233" s="9">
        <v>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  <c r="Q2233" s="9">
        <v>0</v>
      </c>
      <c r="R2233" s="9">
        <v>0</v>
      </c>
      <c r="S2233" s="9">
        <v>0</v>
      </c>
      <c r="T2233" s="9">
        <v>0</v>
      </c>
    </row>
    <row r="2234" spans="1:20" x14ac:dyDescent="0.35">
      <c r="A2234">
        <f t="shared" si="69"/>
        <v>2234</v>
      </c>
      <c r="B2234" s="3" t="s">
        <v>70</v>
      </c>
      <c r="C2234" s="3" t="s">
        <v>88</v>
      </c>
      <c r="D2234" s="3" t="s">
        <v>24</v>
      </c>
      <c r="E2234">
        <v>2022</v>
      </c>
      <c r="F2234" s="3" t="str">
        <f t="shared" si="68"/>
        <v>ABSpillCANAL2022</v>
      </c>
      <c r="G2234" s="9">
        <v>0</v>
      </c>
      <c r="H2234" s="9">
        <v>0</v>
      </c>
      <c r="I2234" s="9">
        <v>0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  <c r="Q2234" s="9">
        <v>0</v>
      </c>
      <c r="R2234" s="9">
        <v>0</v>
      </c>
      <c r="S2234" s="9">
        <v>0</v>
      </c>
      <c r="T2234" s="9">
        <v>0</v>
      </c>
    </row>
    <row r="2235" spans="1:20" x14ac:dyDescent="0.35">
      <c r="A2235">
        <f t="shared" si="69"/>
        <v>2235</v>
      </c>
      <c r="B2235" s="3" t="s">
        <v>70</v>
      </c>
      <c r="C2235" s="3" t="s">
        <v>88</v>
      </c>
      <c r="D2235" s="3" t="s">
        <v>24</v>
      </c>
      <c r="E2235">
        <v>2023</v>
      </c>
      <c r="F2235" s="3" t="str">
        <f t="shared" si="68"/>
        <v>ABSpillCANAL2023</v>
      </c>
      <c r="G2235" s="9">
        <v>0</v>
      </c>
      <c r="H2235" s="9">
        <v>0</v>
      </c>
      <c r="I2235" s="9">
        <v>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</row>
    <row r="2236" spans="1:20" x14ac:dyDescent="0.35">
      <c r="A2236">
        <f t="shared" si="69"/>
        <v>2236</v>
      </c>
      <c r="B2236" s="3" t="s">
        <v>70</v>
      </c>
      <c r="C2236" s="3" t="s">
        <v>88</v>
      </c>
      <c r="D2236" s="3" t="s">
        <v>24</v>
      </c>
      <c r="E2236">
        <v>2024</v>
      </c>
      <c r="F2236" s="3" t="str">
        <f t="shared" si="68"/>
        <v>ABSpillCANAL2024</v>
      </c>
      <c r="G2236" s="9">
        <v>0</v>
      </c>
      <c r="H2236" s="9">
        <v>0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</row>
    <row r="2237" spans="1:20" x14ac:dyDescent="0.35">
      <c r="A2237">
        <f t="shared" si="69"/>
        <v>2237</v>
      </c>
      <c r="B2237" s="3" t="s">
        <v>70</v>
      </c>
      <c r="C2237" s="3" t="s">
        <v>88</v>
      </c>
      <c r="D2237" s="3" t="s">
        <v>24</v>
      </c>
      <c r="E2237">
        <v>2025</v>
      </c>
      <c r="F2237" s="3" t="str">
        <f t="shared" si="68"/>
        <v>ABSpillCANAL2025</v>
      </c>
      <c r="G2237" s="9">
        <v>0</v>
      </c>
      <c r="H2237" s="9">
        <v>0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9">
        <v>0</v>
      </c>
      <c r="T2237" s="9">
        <v>0</v>
      </c>
    </row>
    <row r="2238" spans="1:20" x14ac:dyDescent="0.35">
      <c r="A2238">
        <f t="shared" si="69"/>
        <v>2238</v>
      </c>
      <c r="B2238" s="3" t="s">
        <v>70</v>
      </c>
      <c r="C2238" s="3" t="s">
        <v>88</v>
      </c>
      <c r="D2238" s="3" t="s">
        <v>24</v>
      </c>
      <c r="E2238">
        <v>2026</v>
      </c>
      <c r="F2238" s="3" t="str">
        <f t="shared" si="68"/>
        <v>ABSpillCANAL2026</v>
      </c>
      <c r="G2238" s="9">
        <v>0</v>
      </c>
      <c r="H2238" s="9">
        <v>0</v>
      </c>
      <c r="I2238" s="9">
        <v>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  <c r="Q2238" s="9">
        <v>0</v>
      </c>
      <c r="R2238" s="9">
        <v>0</v>
      </c>
      <c r="S2238" s="9">
        <v>0</v>
      </c>
      <c r="T2238" s="9">
        <v>0</v>
      </c>
    </row>
    <row r="2239" spans="1:20" x14ac:dyDescent="0.35">
      <c r="A2239">
        <f t="shared" si="69"/>
        <v>2239</v>
      </c>
      <c r="B2239" s="3" t="s">
        <v>70</v>
      </c>
      <c r="C2239" s="3" t="s">
        <v>88</v>
      </c>
      <c r="D2239" s="3" t="s">
        <v>24</v>
      </c>
      <c r="E2239">
        <v>2027</v>
      </c>
      <c r="F2239" s="3" t="str">
        <f t="shared" si="68"/>
        <v>ABSpillCANAL2027</v>
      </c>
      <c r="G2239" s="9">
        <v>0</v>
      </c>
      <c r="H2239" s="9">
        <v>0</v>
      </c>
      <c r="I2239" s="9">
        <v>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  <c r="Q2239" s="9">
        <v>0</v>
      </c>
      <c r="R2239" s="9">
        <v>0</v>
      </c>
      <c r="S2239" s="9">
        <v>0</v>
      </c>
      <c r="T2239" s="9">
        <v>0</v>
      </c>
    </row>
    <row r="2240" spans="1:20" x14ac:dyDescent="0.35">
      <c r="A2240">
        <f t="shared" si="69"/>
        <v>2240</v>
      </c>
      <c r="B2240" s="3" t="s">
        <v>70</v>
      </c>
      <c r="C2240" s="3" t="s">
        <v>88</v>
      </c>
      <c r="D2240" s="3" t="s">
        <v>24</v>
      </c>
      <c r="E2240">
        <v>2028</v>
      </c>
      <c r="F2240" s="3" t="str">
        <f t="shared" si="68"/>
        <v>ABSpillCANAL2028</v>
      </c>
      <c r="G2240" s="9">
        <v>0</v>
      </c>
      <c r="H2240" s="9">
        <v>0</v>
      </c>
      <c r="I2240" s="9">
        <v>0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  <c r="Q2240" s="9">
        <v>0</v>
      </c>
      <c r="R2240" s="9">
        <v>0</v>
      </c>
      <c r="S2240" s="9">
        <v>0</v>
      </c>
      <c r="T2240" s="9">
        <v>0</v>
      </c>
    </row>
    <row r="2241" spans="1:20" x14ac:dyDescent="0.35">
      <c r="A2241">
        <f t="shared" si="69"/>
        <v>2241</v>
      </c>
      <c r="B2241" s="3" t="s">
        <v>70</v>
      </c>
      <c r="C2241" s="3" t="s">
        <v>88</v>
      </c>
      <c r="D2241" s="3" t="s">
        <v>24</v>
      </c>
      <c r="E2241">
        <v>2029</v>
      </c>
      <c r="F2241" s="3" t="str">
        <f t="shared" si="68"/>
        <v>ABSpillCANAL2029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  <c r="Q2241" s="9">
        <v>0</v>
      </c>
      <c r="R2241" s="9">
        <v>0</v>
      </c>
      <c r="S2241" s="9">
        <v>0</v>
      </c>
      <c r="T2241" s="9">
        <v>0</v>
      </c>
    </row>
    <row r="2242" spans="1:20" x14ac:dyDescent="0.35">
      <c r="A2242">
        <f t="shared" si="69"/>
        <v>2242</v>
      </c>
      <c r="B2242" s="3" t="s">
        <v>70</v>
      </c>
      <c r="C2242" s="3" t="s">
        <v>88</v>
      </c>
      <c r="D2242" s="3" t="s">
        <v>25</v>
      </c>
      <c r="E2242">
        <v>2020</v>
      </c>
      <c r="F2242" s="3" t="str">
        <f t="shared" ref="F2242:F2305" si="70">_xlfn.CONCAT(B2242,C2242,D2242,E2242)</f>
        <v>ABSpillUP BON2020</v>
      </c>
      <c r="G2242" s="9">
        <v>0</v>
      </c>
      <c r="H2242" s="9">
        <v>0</v>
      </c>
      <c r="I2242" s="9">
        <v>0</v>
      </c>
      <c r="J2242" s="9">
        <v>0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  <c r="Q2242" s="9">
        <v>0</v>
      </c>
      <c r="R2242" s="9">
        <v>0</v>
      </c>
      <c r="S2242" s="9">
        <v>0</v>
      </c>
      <c r="T2242" s="9">
        <v>0</v>
      </c>
    </row>
    <row r="2243" spans="1:20" x14ac:dyDescent="0.35">
      <c r="A2243">
        <f t="shared" ref="A2243:A2306" si="71">A2242+1</f>
        <v>2243</v>
      </c>
      <c r="B2243" s="3" t="s">
        <v>70</v>
      </c>
      <c r="C2243" s="3" t="s">
        <v>88</v>
      </c>
      <c r="D2243" s="3" t="s">
        <v>25</v>
      </c>
      <c r="E2243">
        <v>2021</v>
      </c>
      <c r="F2243" s="3" t="str">
        <f t="shared" si="70"/>
        <v>ABSpillUP BON2021</v>
      </c>
      <c r="G2243" s="9">
        <v>0</v>
      </c>
      <c r="H2243" s="9">
        <v>0</v>
      </c>
      <c r="I2243" s="9">
        <v>0</v>
      </c>
      <c r="J2243" s="9">
        <v>0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  <c r="Q2243" s="9">
        <v>0</v>
      </c>
      <c r="R2243" s="9">
        <v>0</v>
      </c>
      <c r="S2243" s="9">
        <v>0</v>
      </c>
      <c r="T2243" s="9">
        <v>0</v>
      </c>
    </row>
    <row r="2244" spans="1:20" x14ac:dyDescent="0.35">
      <c r="A2244">
        <f t="shared" si="71"/>
        <v>2244</v>
      </c>
      <c r="B2244" s="3" t="s">
        <v>70</v>
      </c>
      <c r="C2244" s="3" t="s">
        <v>88</v>
      </c>
      <c r="D2244" s="3" t="s">
        <v>25</v>
      </c>
      <c r="E2244">
        <v>2022</v>
      </c>
      <c r="F2244" s="3" t="str">
        <f t="shared" si="70"/>
        <v>ABSpillUP BON2022</v>
      </c>
      <c r="G2244" s="9">
        <v>0</v>
      </c>
      <c r="H2244" s="9">
        <v>0</v>
      </c>
      <c r="I2244" s="9">
        <v>0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  <c r="S2244" s="9">
        <v>0</v>
      </c>
      <c r="T2244" s="9">
        <v>0</v>
      </c>
    </row>
    <row r="2245" spans="1:20" x14ac:dyDescent="0.35">
      <c r="A2245">
        <f t="shared" si="71"/>
        <v>2245</v>
      </c>
      <c r="B2245" s="3" t="s">
        <v>70</v>
      </c>
      <c r="C2245" s="3" t="s">
        <v>88</v>
      </c>
      <c r="D2245" s="3" t="s">
        <v>25</v>
      </c>
      <c r="E2245">
        <v>2023</v>
      </c>
      <c r="F2245" s="3" t="str">
        <f t="shared" si="70"/>
        <v>ABSpillUP BON2023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0</v>
      </c>
      <c r="R2245" s="9">
        <v>0</v>
      </c>
      <c r="S2245" s="9">
        <v>0</v>
      </c>
      <c r="T2245" s="9">
        <v>0</v>
      </c>
    </row>
    <row r="2246" spans="1:20" x14ac:dyDescent="0.35">
      <c r="A2246">
        <f t="shared" si="71"/>
        <v>2246</v>
      </c>
      <c r="B2246" s="3" t="s">
        <v>70</v>
      </c>
      <c r="C2246" s="3" t="s">
        <v>88</v>
      </c>
      <c r="D2246" s="3" t="s">
        <v>25</v>
      </c>
      <c r="E2246">
        <v>2024</v>
      </c>
      <c r="F2246" s="3" t="str">
        <f t="shared" si="70"/>
        <v>ABSpillUP BON2024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0</v>
      </c>
      <c r="M2246" s="9">
        <v>0</v>
      </c>
      <c r="N2246" s="9">
        <v>0</v>
      </c>
      <c r="O2246" s="9">
        <v>0</v>
      </c>
      <c r="P2246" s="9">
        <v>0</v>
      </c>
      <c r="Q2246" s="9">
        <v>0</v>
      </c>
      <c r="R2246" s="9">
        <v>0</v>
      </c>
      <c r="S2246" s="9">
        <v>0</v>
      </c>
      <c r="T2246" s="9">
        <v>0</v>
      </c>
    </row>
    <row r="2247" spans="1:20" x14ac:dyDescent="0.35">
      <c r="A2247">
        <f t="shared" si="71"/>
        <v>2247</v>
      </c>
      <c r="B2247" s="3" t="s">
        <v>70</v>
      </c>
      <c r="C2247" s="3" t="s">
        <v>88</v>
      </c>
      <c r="D2247" s="3" t="s">
        <v>25</v>
      </c>
      <c r="E2247">
        <v>2025</v>
      </c>
      <c r="F2247" s="3" t="str">
        <f t="shared" si="70"/>
        <v>ABSpillUP BON2025</v>
      </c>
      <c r="G2247" s="9">
        <v>0</v>
      </c>
      <c r="H2247" s="9">
        <v>0</v>
      </c>
      <c r="I2247" s="9">
        <v>0</v>
      </c>
      <c r="J2247" s="9">
        <v>0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  <c r="Q2247" s="9">
        <v>0</v>
      </c>
      <c r="R2247" s="9">
        <v>0</v>
      </c>
      <c r="S2247" s="9">
        <v>0</v>
      </c>
      <c r="T2247" s="9">
        <v>0</v>
      </c>
    </row>
    <row r="2248" spans="1:20" x14ac:dyDescent="0.35">
      <c r="A2248">
        <f t="shared" si="71"/>
        <v>2248</v>
      </c>
      <c r="B2248" s="3" t="s">
        <v>70</v>
      </c>
      <c r="C2248" s="3" t="s">
        <v>88</v>
      </c>
      <c r="D2248" s="3" t="s">
        <v>25</v>
      </c>
      <c r="E2248">
        <v>2026</v>
      </c>
      <c r="F2248" s="3" t="str">
        <f t="shared" si="70"/>
        <v>ABSpillUP BON2026</v>
      </c>
      <c r="G2248" s="9">
        <v>0</v>
      </c>
      <c r="H2248" s="9">
        <v>0</v>
      </c>
      <c r="I2248" s="9">
        <v>0</v>
      </c>
      <c r="J2248" s="9">
        <v>0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  <c r="S2248" s="9">
        <v>0</v>
      </c>
      <c r="T2248" s="9">
        <v>0</v>
      </c>
    </row>
    <row r="2249" spans="1:20" x14ac:dyDescent="0.35">
      <c r="A2249">
        <f t="shared" si="71"/>
        <v>2249</v>
      </c>
      <c r="B2249" s="3" t="s">
        <v>70</v>
      </c>
      <c r="C2249" s="3" t="s">
        <v>88</v>
      </c>
      <c r="D2249" s="3" t="s">
        <v>25</v>
      </c>
      <c r="E2249">
        <v>2027</v>
      </c>
      <c r="F2249" s="3" t="str">
        <f t="shared" si="70"/>
        <v>ABSpillUP BON2027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  <c r="S2249" s="9">
        <v>0</v>
      </c>
      <c r="T2249" s="9">
        <v>0</v>
      </c>
    </row>
    <row r="2250" spans="1:20" x14ac:dyDescent="0.35">
      <c r="A2250">
        <f t="shared" si="71"/>
        <v>2250</v>
      </c>
      <c r="B2250" s="3" t="s">
        <v>70</v>
      </c>
      <c r="C2250" s="3" t="s">
        <v>88</v>
      </c>
      <c r="D2250" s="3" t="s">
        <v>25</v>
      </c>
      <c r="E2250">
        <v>2028</v>
      </c>
      <c r="F2250" s="3" t="str">
        <f t="shared" si="70"/>
        <v>ABSpillUP BON2028</v>
      </c>
      <c r="G2250" s="9">
        <v>0</v>
      </c>
      <c r="H2250" s="9">
        <v>0</v>
      </c>
      <c r="I2250" s="9">
        <v>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</row>
    <row r="2251" spans="1:20" x14ac:dyDescent="0.35">
      <c r="A2251">
        <f t="shared" si="71"/>
        <v>2251</v>
      </c>
      <c r="B2251" s="3" t="s">
        <v>70</v>
      </c>
      <c r="C2251" s="3" t="s">
        <v>88</v>
      </c>
      <c r="D2251" s="3" t="s">
        <v>25</v>
      </c>
      <c r="E2251">
        <v>2029</v>
      </c>
      <c r="F2251" s="3" t="str">
        <f t="shared" si="70"/>
        <v>ABSpillUP BON2029</v>
      </c>
      <c r="G2251" s="9">
        <v>0</v>
      </c>
      <c r="H2251" s="9">
        <v>0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0</v>
      </c>
    </row>
    <row r="2252" spans="1:20" x14ac:dyDescent="0.35">
      <c r="A2252">
        <f t="shared" si="71"/>
        <v>2252</v>
      </c>
      <c r="B2252" s="3" t="s">
        <v>70</v>
      </c>
      <c r="C2252" s="3" t="s">
        <v>88</v>
      </c>
      <c r="D2252" s="3" t="s">
        <v>26</v>
      </c>
      <c r="E2252">
        <v>2020</v>
      </c>
      <c r="F2252" s="3" t="str">
        <f t="shared" si="70"/>
        <v>ABSpillLO BON2020</v>
      </c>
      <c r="G2252" s="9">
        <v>0</v>
      </c>
      <c r="H2252" s="9">
        <v>0</v>
      </c>
      <c r="I2252" s="9">
        <v>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</row>
    <row r="2253" spans="1:20" x14ac:dyDescent="0.35">
      <c r="A2253">
        <f t="shared" si="71"/>
        <v>2253</v>
      </c>
      <c r="B2253" s="3" t="s">
        <v>70</v>
      </c>
      <c r="C2253" s="3" t="s">
        <v>88</v>
      </c>
      <c r="D2253" s="3" t="s">
        <v>26</v>
      </c>
      <c r="E2253">
        <v>2021</v>
      </c>
      <c r="F2253" s="3" t="str">
        <f t="shared" si="70"/>
        <v>ABSpillLO BON2021</v>
      </c>
      <c r="G2253" s="9">
        <v>0</v>
      </c>
      <c r="H2253" s="9">
        <v>0</v>
      </c>
      <c r="I2253" s="9">
        <v>0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  <c r="S2253" s="9">
        <v>0</v>
      </c>
      <c r="T2253" s="9">
        <v>0</v>
      </c>
    </row>
    <row r="2254" spans="1:20" x14ac:dyDescent="0.35">
      <c r="A2254">
        <f t="shared" si="71"/>
        <v>2254</v>
      </c>
      <c r="B2254" s="3" t="s">
        <v>70</v>
      </c>
      <c r="C2254" s="3" t="s">
        <v>88</v>
      </c>
      <c r="D2254" s="3" t="s">
        <v>26</v>
      </c>
      <c r="E2254">
        <v>2022</v>
      </c>
      <c r="F2254" s="3" t="str">
        <f t="shared" si="70"/>
        <v>ABSpillLO BON2022</v>
      </c>
      <c r="G2254" s="9">
        <v>0</v>
      </c>
      <c r="H2254" s="9">
        <v>0</v>
      </c>
      <c r="I2254" s="9">
        <v>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</row>
    <row r="2255" spans="1:20" x14ac:dyDescent="0.35">
      <c r="A2255">
        <f t="shared" si="71"/>
        <v>2255</v>
      </c>
      <c r="B2255" s="3" t="s">
        <v>70</v>
      </c>
      <c r="C2255" s="3" t="s">
        <v>88</v>
      </c>
      <c r="D2255" s="3" t="s">
        <v>26</v>
      </c>
      <c r="E2255">
        <v>2023</v>
      </c>
      <c r="F2255" s="3" t="str">
        <f t="shared" si="70"/>
        <v>ABSpillLO BON2023</v>
      </c>
      <c r="G2255" s="9">
        <v>0</v>
      </c>
      <c r="H2255" s="9">
        <v>0</v>
      </c>
      <c r="I2255" s="9">
        <v>0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  <c r="Q2255" s="9">
        <v>0</v>
      </c>
      <c r="R2255" s="9">
        <v>0</v>
      </c>
      <c r="S2255" s="9">
        <v>0</v>
      </c>
      <c r="T2255" s="9">
        <v>0</v>
      </c>
    </row>
    <row r="2256" spans="1:20" x14ac:dyDescent="0.35">
      <c r="A2256">
        <f t="shared" si="71"/>
        <v>2256</v>
      </c>
      <c r="B2256" s="3" t="s">
        <v>70</v>
      </c>
      <c r="C2256" s="3" t="s">
        <v>88</v>
      </c>
      <c r="D2256" s="3" t="s">
        <v>26</v>
      </c>
      <c r="E2256">
        <v>2024</v>
      </c>
      <c r="F2256" s="3" t="str">
        <f t="shared" si="70"/>
        <v>ABSpillLO BON2024</v>
      </c>
      <c r="G2256" s="9">
        <v>0</v>
      </c>
      <c r="H2256" s="9">
        <v>0</v>
      </c>
      <c r="I2256" s="9">
        <v>0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  <c r="Q2256" s="9">
        <v>0</v>
      </c>
      <c r="R2256" s="9">
        <v>0</v>
      </c>
      <c r="S2256" s="9">
        <v>0</v>
      </c>
      <c r="T2256" s="9">
        <v>0</v>
      </c>
    </row>
    <row r="2257" spans="1:20" x14ac:dyDescent="0.35">
      <c r="A2257">
        <f t="shared" si="71"/>
        <v>2257</v>
      </c>
      <c r="B2257" s="3" t="s">
        <v>70</v>
      </c>
      <c r="C2257" s="3" t="s">
        <v>88</v>
      </c>
      <c r="D2257" s="3" t="s">
        <v>26</v>
      </c>
      <c r="E2257">
        <v>2025</v>
      </c>
      <c r="F2257" s="3" t="str">
        <f t="shared" si="70"/>
        <v>ABSpillLO BON2025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</row>
    <row r="2258" spans="1:20" x14ac:dyDescent="0.35">
      <c r="A2258">
        <f t="shared" si="71"/>
        <v>2258</v>
      </c>
      <c r="B2258" s="3" t="s">
        <v>70</v>
      </c>
      <c r="C2258" s="3" t="s">
        <v>88</v>
      </c>
      <c r="D2258" s="3" t="s">
        <v>26</v>
      </c>
      <c r="E2258">
        <v>2026</v>
      </c>
      <c r="F2258" s="3" t="str">
        <f t="shared" si="70"/>
        <v>ABSpillLO BON2026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</row>
    <row r="2259" spans="1:20" x14ac:dyDescent="0.35">
      <c r="A2259">
        <f t="shared" si="71"/>
        <v>2259</v>
      </c>
      <c r="B2259" s="3" t="s">
        <v>70</v>
      </c>
      <c r="C2259" s="3" t="s">
        <v>88</v>
      </c>
      <c r="D2259" s="3" t="s">
        <v>26</v>
      </c>
      <c r="E2259">
        <v>2027</v>
      </c>
      <c r="F2259" s="3" t="str">
        <f t="shared" si="70"/>
        <v>ABSpillLO BON2027</v>
      </c>
      <c r="G2259" s="9">
        <v>0</v>
      </c>
      <c r="H2259" s="9">
        <v>0</v>
      </c>
      <c r="I2259" s="9">
        <v>0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0</v>
      </c>
    </row>
    <row r="2260" spans="1:20" x14ac:dyDescent="0.35">
      <c r="A2260">
        <f t="shared" si="71"/>
        <v>2260</v>
      </c>
      <c r="B2260" s="3" t="s">
        <v>70</v>
      </c>
      <c r="C2260" s="3" t="s">
        <v>88</v>
      </c>
      <c r="D2260" s="3" t="s">
        <v>26</v>
      </c>
      <c r="E2260">
        <v>2028</v>
      </c>
      <c r="F2260" s="3" t="str">
        <f t="shared" si="70"/>
        <v>ABSpillLO BON2028</v>
      </c>
      <c r="G2260" s="9">
        <v>0</v>
      </c>
      <c r="H2260" s="9">
        <v>0</v>
      </c>
      <c r="I2260" s="9">
        <v>0</v>
      </c>
      <c r="J2260" s="9">
        <v>0</v>
      </c>
      <c r="K2260" s="9">
        <v>0</v>
      </c>
      <c r="L2260" s="9">
        <v>0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  <c r="R2260" s="9">
        <v>0</v>
      </c>
      <c r="S2260" s="9">
        <v>0</v>
      </c>
      <c r="T2260" s="9">
        <v>0</v>
      </c>
    </row>
    <row r="2261" spans="1:20" x14ac:dyDescent="0.35">
      <c r="A2261">
        <f t="shared" si="71"/>
        <v>2261</v>
      </c>
      <c r="B2261" s="3" t="s">
        <v>70</v>
      </c>
      <c r="C2261" s="3" t="s">
        <v>88</v>
      </c>
      <c r="D2261" s="3" t="s">
        <v>26</v>
      </c>
      <c r="E2261">
        <v>2029</v>
      </c>
      <c r="F2261" s="3" t="str">
        <f t="shared" si="70"/>
        <v>ABSpillLO BON2029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0</v>
      </c>
      <c r="T2261" s="9">
        <v>0</v>
      </c>
    </row>
    <row r="2262" spans="1:20" x14ac:dyDescent="0.35">
      <c r="A2262">
        <f t="shared" si="71"/>
        <v>2262</v>
      </c>
      <c r="B2262" s="3" t="s">
        <v>70</v>
      </c>
      <c r="C2262" s="3" t="s">
        <v>88</v>
      </c>
      <c r="D2262" s="3" t="s">
        <v>27</v>
      </c>
      <c r="E2262">
        <v>2020</v>
      </c>
      <c r="F2262" s="3" t="str">
        <f t="shared" si="70"/>
        <v>ABSpillS SLOC2020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</row>
    <row r="2263" spans="1:20" x14ac:dyDescent="0.35">
      <c r="A2263">
        <f t="shared" si="71"/>
        <v>2263</v>
      </c>
      <c r="B2263" s="3" t="s">
        <v>70</v>
      </c>
      <c r="C2263" s="3" t="s">
        <v>88</v>
      </c>
      <c r="D2263" s="3" t="s">
        <v>27</v>
      </c>
      <c r="E2263">
        <v>2021</v>
      </c>
      <c r="F2263" s="3" t="str">
        <f t="shared" si="70"/>
        <v>ABSpillS SLOC2021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</row>
    <row r="2264" spans="1:20" x14ac:dyDescent="0.35">
      <c r="A2264">
        <f t="shared" si="71"/>
        <v>2264</v>
      </c>
      <c r="B2264" s="3" t="s">
        <v>70</v>
      </c>
      <c r="C2264" s="3" t="s">
        <v>88</v>
      </c>
      <c r="D2264" s="3" t="s">
        <v>27</v>
      </c>
      <c r="E2264">
        <v>2022</v>
      </c>
      <c r="F2264" s="3" t="str">
        <f t="shared" si="70"/>
        <v>ABSpillS SLOC2022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  <c r="S2264" s="9">
        <v>0</v>
      </c>
      <c r="T2264" s="9">
        <v>0</v>
      </c>
    </row>
    <row r="2265" spans="1:20" x14ac:dyDescent="0.35">
      <c r="A2265">
        <f t="shared" si="71"/>
        <v>2265</v>
      </c>
      <c r="B2265" s="3" t="s">
        <v>70</v>
      </c>
      <c r="C2265" s="3" t="s">
        <v>88</v>
      </c>
      <c r="D2265" s="3" t="s">
        <v>27</v>
      </c>
      <c r="E2265">
        <v>2023</v>
      </c>
      <c r="F2265" s="3" t="str">
        <f t="shared" si="70"/>
        <v>ABSpillS SLOC2023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  <c r="S2265" s="9">
        <v>0</v>
      </c>
      <c r="T2265" s="9">
        <v>0</v>
      </c>
    </row>
    <row r="2266" spans="1:20" x14ac:dyDescent="0.35">
      <c r="A2266">
        <f t="shared" si="71"/>
        <v>2266</v>
      </c>
      <c r="B2266" s="3" t="s">
        <v>70</v>
      </c>
      <c r="C2266" s="3" t="s">
        <v>88</v>
      </c>
      <c r="D2266" s="3" t="s">
        <v>27</v>
      </c>
      <c r="E2266">
        <v>2024</v>
      </c>
      <c r="F2266" s="3" t="str">
        <f t="shared" si="70"/>
        <v>ABSpillS SLOC2024</v>
      </c>
      <c r="G2266" s="9">
        <v>0</v>
      </c>
      <c r="H2266" s="9">
        <v>0</v>
      </c>
      <c r="I2266" s="9">
        <v>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0</v>
      </c>
      <c r="S2266" s="9">
        <v>0</v>
      </c>
      <c r="T2266" s="9">
        <v>0</v>
      </c>
    </row>
    <row r="2267" spans="1:20" x14ac:dyDescent="0.35">
      <c r="A2267">
        <f t="shared" si="71"/>
        <v>2267</v>
      </c>
      <c r="B2267" s="3" t="s">
        <v>70</v>
      </c>
      <c r="C2267" s="3" t="s">
        <v>88</v>
      </c>
      <c r="D2267" s="3" t="s">
        <v>27</v>
      </c>
      <c r="E2267">
        <v>2025</v>
      </c>
      <c r="F2267" s="3" t="str">
        <f t="shared" si="70"/>
        <v>ABSpillS SLOC2025</v>
      </c>
      <c r="G2267" s="9">
        <v>0</v>
      </c>
      <c r="H2267" s="9">
        <v>0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  <c r="S2267" s="9">
        <v>0</v>
      </c>
      <c r="T2267" s="9">
        <v>0</v>
      </c>
    </row>
    <row r="2268" spans="1:20" x14ac:dyDescent="0.35">
      <c r="A2268">
        <f t="shared" si="71"/>
        <v>2268</v>
      </c>
      <c r="B2268" s="3" t="s">
        <v>70</v>
      </c>
      <c r="C2268" s="3" t="s">
        <v>88</v>
      </c>
      <c r="D2268" s="3" t="s">
        <v>27</v>
      </c>
      <c r="E2268">
        <v>2026</v>
      </c>
      <c r="F2268" s="3" t="str">
        <f t="shared" si="70"/>
        <v>ABSpillS SLOC2026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</row>
    <row r="2269" spans="1:20" x14ac:dyDescent="0.35">
      <c r="A2269">
        <f t="shared" si="71"/>
        <v>2269</v>
      </c>
      <c r="B2269" s="3" t="s">
        <v>70</v>
      </c>
      <c r="C2269" s="3" t="s">
        <v>88</v>
      </c>
      <c r="D2269" s="3" t="s">
        <v>27</v>
      </c>
      <c r="E2269">
        <v>2027</v>
      </c>
      <c r="F2269" s="3" t="str">
        <f t="shared" si="70"/>
        <v>ABSpillS SLOC2027</v>
      </c>
      <c r="G2269" s="9">
        <v>0</v>
      </c>
      <c r="H2269" s="9">
        <v>0</v>
      </c>
      <c r="I2269" s="9">
        <v>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  <c r="Q2269" s="9">
        <v>0</v>
      </c>
      <c r="R2269" s="9">
        <v>0</v>
      </c>
      <c r="S2269" s="9">
        <v>0</v>
      </c>
      <c r="T2269" s="9">
        <v>0</v>
      </c>
    </row>
    <row r="2270" spans="1:20" x14ac:dyDescent="0.35">
      <c r="A2270">
        <f t="shared" si="71"/>
        <v>2270</v>
      </c>
      <c r="B2270" s="3" t="s">
        <v>70</v>
      </c>
      <c r="C2270" s="3" t="s">
        <v>88</v>
      </c>
      <c r="D2270" s="3" t="s">
        <v>27</v>
      </c>
      <c r="E2270">
        <v>2028</v>
      </c>
      <c r="F2270" s="3" t="str">
        <f t="shared" si="70"/>
        <v>ABSpillS SLOC2028</v>
      </c>
      <c r="G2270" s="9">
        <v>0</v>
      </c>
      <c r="H2270" s="9">
        <v>0</v>
      </c>
      <c r="I2270" s="9">
        <v>0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  <c r="Q2270" s="9">
        <v>0</v>
      </c>
      <c r="R2270" s="9">
        <v>0</v>
      </c>
      <c r="S2270" s="9">
        <v>0</v>
      </c>
      <c r="T2270" s="9">
        <v>0</v>
      </c>
    </row>
    <row r="2271" spans="1:20" x14ac:dyDescent="0.35">
      <c r="A2271">
        <f t="shared" si="71"/>
        <v>2271</v>
      </c>
      <c r="B2271" s="3" t="s">
        <v>70</v>
      </c>
      <c r="C2271" s="3" t="s">
        <v>88</v>
      </c>
      <c r="D2271" s="3" t="s">
        <v>27</v>
      </c>
      <c r="E2271">
        <v>2029</v>
      </c>
      <c r="F2271" s="3" t="str">
        <f t="shared" si="70"/>
        <v>ABSpillS SLOC2029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  <c r="S2271" s="9">
        <v>0</v>
      </c>
      <c r="T2271" s="9">
        <v>0</v>
      </c>
    </row>
    <row r="2272" spans="1:20" x14ac:dyDescent="0.35">
      <c r="A2272">
        <f t="shared" si="71"/>
        <v>2272</v>
      </c>
      <c r="B2272" s="3" t="s">
        <v>70</v>
      </c>
      <c r="C2272" s="3" t="s">
        <v>88</v>
      </c>
      <c r="D2272" s="3" t="s">
        <v>28</v>
      </c>
      <c r="E2272">
        <v>2020</v>
      </c>
      <c r="F2272" s="3" t="str">
        <f t="shared" si="70"/>
        <v>ABSpillBRILL2020</v>
      </c>
      <c r="G2272" s="9">
        <v>0</v>
      </c>
      <c r="H2272" s="9">
        <v>0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9">
        <v>0</v>
      </c>
      <c r="T2272" s="9">
        <v>0</v>
      </c>
    </row>
    <row r="2273" spans="1:20" x14ac:dyDescent="0.35">
      <c r="A2273">
        <f t="shared" si="71"/>
        <v>2273</v>
      </c>
      <c r="B2273" s="3" t="s">
        <v>70</v>
      </c>
      <c r="C2273" s="3" t="s">
        <v>88</v>
      </c>
      <c r="D2273" s="3" t="s">
        <v>28</v>
      </c>
      <c r="E2273">
        <v>2021</v>
      </c>
      <c r="F2273" s="3" t="str">
        <f t="shared" si="70"/>
        <v>ABSpillBRILL2021</v>
      </c>
      <c r="G2273" s="9">
        <v>0</v>
      </c>
      <c r="H2273" s="9">
        <v>0</v>
      </c>
      <c r="I2273" s="9">
        <v>0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  <c r="Q2273" s="9">
        <v>0</v>
      </c>
      <c r="R2273" s="9">
        <v>0</v>
      </c>
      <c r="S2273" s="9">
        <v>0</v>
      </c>
      <c r="T2273" s="9">
        <v>0</v>
      </c>
    </row>
    <row r="2274" spans="1:20" x14ac:dyDescent="0.35">
      <c r="A2274">
        <f t="shared" si="71"/>
        <v>2274</v>
      </c>
      <c r="B2274" s="3" t="s">
        <v>70</v>
      </c>
      <c r="C2274" s="3" t="s">
        <v>88</v>
      </c>
      <c r="D2274" s="3" t="s">
        <v>28</v>
      </c>
      <c r="E2274">
        <v>2022</v>
      </c>
      <c r="F2274" s="3" t="str">
        <f t="shared" si="70"/>
        <v>ABSpillBRILL2022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</row>
    <row r="2275" spans="1:20" x14ac:dyDescent="0.35">
      <c r="A2275">
        <f t="shared" si="71"/>
        <v>2275</v>
      </c>
      <c r="B2275" s="3" t="s">
        <v>70</v>
      </c>
      <c r="C2275" s="3" t="s">
        <v>88</v>
      </c>
      <c r="D2275" s="3" t="s">
        <v>28</v>
      </c>
      <c r="E2275">
        <v>2023</v>
      </c>
      <c r="F2275" s="3" t="str">
        <f t="shared" si="70"/>
        <v>ABSpillBRILL2023</v>
      </c>
      <c r="G2275" s="9">
        <v>0</v>
      </c>
      <c r="H2275" s="9">
        <v>0</v>
      </c>
      <c r="I2275" s="9">
        <v>0</v>
      </c>
      <c r="J2275" s="9">
        <v>0</v>
      </c>
      <c r="K2275" s="9">
        <v>0</v>
      </c>
      <c r="L2275" s="9">
        <v>0</v>
      </c>
      <c r="M2275" s="9">
        <v>0</v>
      </c>
      <c r="N2275" s="9">
        <v>0</v>
      </c>
      <c r="O2275" s="9">
        <v>0</v>
      </c>
      <c r="P2275" s="9">
        <v>0</v>
      </c>
      <c r="Q2275" s="9">
        <v>0</v>
      </c>
      <c r="R2275" s="9">
        <v>0</v>
      </c>
      <c r="S2275" s="9">
        <v>0</v>
      </c>
      <c r="T2275" s="9">
        <v>0</v>
      </c>
    </row>
    <row r="2276" spans="1:20" x14ac:dyDescent="0.35">
      <c r="A2276">
        <f t="shared" si="71"/>
        <v>2276</v>
      </c>
      <c r="B2276" s="3" t="s">
        <v>70</v>
      </c>
      <c r="C2276" s="3" t="s">
        <v>88</v>
      </c>
      <c r="D2276" s="3" t="s">
        <v>28</v>
      </c>
      <c r="E2276">
        <v>2024</v>
      </c>
      <c r="F2276" s="3" t="str">
        <f t="shared" si="70"/>
        <v>ABSpillBRILL2024</v>
      </c>
      <c r="G2276" s="9">
        <v>0</v>
      </c>
      <c r="H2276" s="9">
        <v>0</v>
      </c>
      <c r="I2276" s="9">
        <v>0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  <c r="S2276" s="9">
        <v>0</v>
      </c>
      <c r="T2276" s="9">
        <v>0</v>
      </c>
    </row>
    <row r="2277" spans="1:20" x14ac:dyDescent="0.35">
      <c r="A2277">
        <f t="shared" si="71"/>
        <v>2277</v>
      </c>
      <c r="B2277" s="3" t="s">
        <v>70</v>
      </c>
      <c r="C2277" s="3" t="s">
        <v>88</v>
      </c>
      <c r="D2277" s="3" t="s">
        <v>28</v>
      </c>
      <c r="E2277">
        <v>2025</v>
      </c>
      <c r="F2277" s="3" t="str">
        <f t="shared" si="70"/>
        <v>ABSpillBRILL2025</v>
      </c>
      <c r="G2277" s="9">
        <v>0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  <c r="S2277" s="9">
        <v>0</v>
      </c>
      <c r="T2277" s="9">
        <v>0</v>
      </c>
    </row>
    <row r="2278" spans="1:20" x14ac:dyDescent="0.35">
      <c r="A2278">
        <f t="shared" si="71"/>
        <v>2278</v>
      </c>
      <c r="B2278" s="3" t="s">
        <v>70</v>
      </c>
      <c r="C2278" s="3" t="s">
        <v>88</v>
      </c>
      <c r="D2278" s="3" t="s">
        <v>28</v>
      </c>
      <c r="E2278">
        <v>2026</v>
      </c>
      <c r="F2278" s="3" t="str">
        <f t="shared" si="70"/>
        <v>ABSpillBRILL2026</v>
      </c>
      <c r="G2278" s="9">
        <v>0</v>
      </c>
      <c r="H2278" s="9">
        <v>0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  <c r="Q2278" s="9">
        <v>0</v>
      </c>
      <c r="R2278" s="9">
        <v>0</v>
      </c>
      <c r="S2278" s="9">
        <v>0</v>
      </c>
      <c r="T2278" s="9">
        <v>0</v>
      </c>
    </row>
    <row r="2279" spans="1:20" x14ac:dyDescent="0.35">
      <c r="A2279">
        <f t="shared" si="71"/>
        <v>2279</v>
      </c>
      <c r="B2279" s="3" t="s">
        <v>70</v>
      </c>
      <c r="C2279" s="3" t="s">
        <v>88</v>
      </c>
      <c r="D2279" s="3" t="s">
        <v>28</v>
      </c>
      <c r="E2279">
        <v>2027</v>
      </c>
      <c r="F2279" s="3" t="str">
        <f t="shared" si="70"/>
        <v>ABSpillBRILL2027</v>
      </c>
      <c r="G2279" s="9">
        <v>0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  <c r="Q2279" s="9">
        <v>0</v>
      </c>
      <c r="R2279" s="9">
        <v>0</v>
      </c>
      <c r="S2279" s="9">
        <v>0</v>
      </c>
      <c r="T2279" s="9">
        <v>0</v>
      </c>
    </row>
    <row r="2280" spans="1:20" x14ac:dyDescent="0.35">
      <c r="A2280">
        <f t="shared" si="71"/>
        <v>2280</v>
      </c>
      <c r="B2280" s="3" t="s">
        <v>70</v>
      </c>
      <c r="C2280" s="3" t="s">
        <v>88</v>
      </c>
      <c r="D2280" s="3" t="s">
        <v>28</v>
      </c>
      <c r="E2280">
        <v>2028</v>
      </c>
      <c r="F2280" s="3" t="str">
        <f t="shared" si="70"/>
        <v>ABSpillBRILL2028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  <c r="Q2280" s="9">
        <v>0</v>
      </c>
      <c r="R2280" s="9">
        <v>0</v>
      </c>
      <c r="S2280" s="9">
        <v>0</v>
      </c>
      <c r="T2280" s="9">
        <v>0</v>
      </c>
    </row>
    <row r="2281" spans="1:20" x14ac:dyDescent="0.35">
      <c r="A2281">
        <f t="shared" si="71"/>
        <v>2281</v>
      </c>
      <c r="B2281" s="3" t="s">
        <v>70</v>
      </c>
      <c r="C2281" s="3" t="s">
        <v>88</v>
      </c>
      <c r="D2281" s="3" t="s">
        <v>28</v>
      </c>
      <c r="E2281">
        <v>2029</v>
      </c>
      <c r="F2281" s="3" t="str">
        <f t="shared" si="70"/>
        <v>ABSpillBRILL2029</v>
      </c>
      <c r="G2281" s="9">
        <v>0</v>
      </c>
      <c r="H2281" s="9">
        <v>0</v>
      </c>
      <c r="I2281" s="9">
        <v>0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  <c r="Q2281" s="9">
        <v>0</v>
      </c>
      <c r="R2281" s="9">
        <v>0</v>
      </c>
      <c r="S2281" s="9">
        <v>0</v>
      </c>
      <c r="T2281" s="9">
        <v>0</v>
      </c>
    </row>
    <row r="2282" spans="1:20" x14ac:dyDescent="0.35">
      <c r="A2282">
        <f t="shared" si="71"/>
        <v>2282</v>
      </c>
      <c r="B2282" s="3" t="s">
        <v>70</v>
      </c>
      <c r="C2282" s="3" t="s">
        <v>88</v>
      </c>
      <c r="D2282" s="3" t="s">
        <v>29</v>
      </c>
      <c r="E2282">
        <v>2020</v>
      </c>
      <c r="F2282" s="3" t="str">
        <f t="shared" si="70"/>
        <v>ABSpillH HORS2020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  <c r="S2282" s="9">
        <v>0</v>
      </c>
      <c r="T2282" s="9">
        <v>0</v>
      </c>
    </row>
    <row r="2283" spans="1:20" x14ac:dyDescent="0.35">
      <c r="A2283">
        <f t="shared" si="71"/>
        <v>2283</v>
      </c>
      <c r="B2283" s="3" t="s">
        <v>70</v>
      </c>
      <c r="C2283" s="3" t="s">
        <v>88</v>
      </c>
      <c r="D2283" s="3" t="s">
        <v>29</v>
      </c>
      <c r="E2283">
        <v>2021</v>
      </c>
      <c r="F2283" s="3" t="str">
        <f t="shared" si="70"/>
        <v>ABSpillH HORS2021</v>
      </c>
      <c r="G2283" s="9">
        <v>0</v>
      </c>
      <c r="H2283" s="9">
        <v>0</v>
      </c>
      <c r="I2283" s="9">
        <v>0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  <c r="Q2283" s="9">
        <v>0</v>
      </c>
      <c r="R2283" s="9">
        <v>0</v>
      </c>
      <c r="S2283" s="9">
        <v>0</v>
      </c>
      <c r="T2283" s="9">
        <v>0</v>
      </c>
    </row>
    <row r="2284" spans="1:20" x14ac:dyDescent="0.35">
      <c r="A2284">
        <f t="shared" si="71"/>
        <v>2284</v>
      </c>
      <c r="B2284" s="3" t="s">
        <v>70</v>
      </c>
      <c r="C2284" s="3" t="s">
        <v>88</v>
      </c>
      <c r="D2284" s="3" t="s">
        <v>29</v>
      </c>
      <c r="E2284">
        <v>2022</v>
      </c>
      <c r="F2284" s="3" t="str">
        <f t="shared" si="70"/>
        <v>ABSpillH HORS2022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  <c r="T2284" s="9">
        <v>0</v>
      </c>
    </row>
    <row r="2285" spans="1:20" x14ac:dyDescent="0.35">
      <c r="A2285">
        <f t="shared" si="71"/>
        <v>2285</v>
      </c>
      <c r="B2285" s="3" t="s">
        <v>70</v>
      </c>
      <c r="C2285" s="3" t="s">
        <v>88</v>
      </c>
      <c r="D2285" s="3" t="s">
        <v>29</v>
      </c>
      <c r="E2285">
        <v>2023</v>
      </c>
      <c r="F2285" s="3" t="str">
        <f t="shared" si="70"/>
        <v>ABSpillH HORS2023</v>
      </c>
      <c r="G2285" s="9">
        <v>0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  <c r="S2285" s="9">
        <v>0</v>
      </c>
      <c r="T2285" s="9">
        <v>0</v>
      </c>
    </row>
    <row r="2286" spans="1:20" x14ac:dyDescent="0.35">
      <c r="A2286">
        <f t="shared" si="71"/>
        <v>2286</v>
      </c>
      <c r="B2286" s="3" t="s">
        <v>70</v>
      </c>
      <c r="C2286" s="3" t="s">
        <v>88</v>
      </c>
      <c r="D2286" s="3" t="s">
        <v>29</v>
      </c>
      <c r="E2286">
        <v>2024</v>
      </c>
      <c r="F2286" s="3" t="str">
        <f t="shared" si="70"/>
        <v>ABSpillH HORS2024</v>
      </c>
      <c r="G2286" s="9">
        <v>0</v>
      </c>
      <c r="H2286" s="9">
        <v>0</v>
      </c>
      <c r="I2286" s="9">
        <v>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  <c r="Q2286" s="9">
        <v>0</v>
      </c>
      <c r="R2286" s="9">
        <v>0</v>
      </c>
      <c r="S2286" s="9">
        <v>0</v>
      </c>
      <c r="T2286" s="9">
        <v>0</v>
      </c>
    </row>
    <row r="2287" spans="1:20" x14ac:dyDescent="0.35">
      <c r="A2287">
        <f t="shared" si="71"/>
        <v>2287</v>
      </c>
      <c r="B2287" s="3" t="s">
        <v>70</v>
      </c>
      <c r="C2287" s="3" t="s">
        <v>88</v>
      </c>
      <c r="D2287" s="3" t="s">
        <v>29</v>
      </c>
      <c r="E2287">
        <v>2025</v>
      </c>
      <c r="F2287" s="3" t="str">
        <f t="shared" si="70"/>
        <v>ABSpillH HORS2025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</row>
    <row r="2288" spans="1:20" x14ac:dyDescent="0.35">
      <c r="A2288">
        <f t="shared" si="71"/>
        <v>2288</v>
      </c>
      <c r="B2288" s="3" t="s">
        <v>70</v>
      </c>
      <c r="C2288" s="3" t="s">
        <v>88</v>
      </c>
      <c r="D2288" s="3" t="s">
        <v>29</v>
      </c>
      <c r="E2288">
        <v>2026</v>
      </c>
      <c r="F2288" s="3" t="str">
        <f t="shared" si="70"/>
        <v>ABSpillH HORS2026</v>
      </c>
      <c r="G2288" s="9">
        <v>0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  <c r="S2288" s="9">
        <v>0</v>
      </c>
      <c r="T2288" s="9">
        <v>0</v>
      </c>
    </row>
    <row r="2289" spans="1:20" x14ac:dyDescent="0.35">
      <c r="A2289">
        <f t="shared" si="71"/>
        <v>2289</v>
      </c>
      <c r="B2289" s="3" t="s">
        <v>70</v>
      </c>
      <c r="C2289" s="3" t="s">
        <v>88</v>
      </c>
      <c r="D2289" s="3" t="s">
        <v>29</v>
      </c>
      <c r="E2289">
        <v>2027</v>
      </c>
      <c r="F2289" s="3" t="str">
        <f t="shared" si="70"/>
        <v>ABSpillH HORS2027</v>
      </c>
      <c r="G2289" s="9">
        <v>0</v>
      </c>
      <c r="H2289" s="9">
        <v>0</v>
      </c>
      <c r="I2289" s="9">
        <v>0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9">
        <v>0</v>
      </c>
      <c r="T2289" s="9">
        <v>0</v>
      </c>
    </row>
    <row r="2290" spans="1:20" x14ac:dyDescent="0.35">
      <c r="A2290">
        <f t="shared" si="71"/>
        <v>2290</v>
      </c>
      <c r="B2290" s="3" t="s">
        <v>70</v>
      </c>
      <c r="C2290" s="3" t="s">
        <v>88</v>
      </c>
      <c r="D2290" s="3" t="s">
        <v>29</v>
      </c>
      <c r="E2290">
        <v>2028</v>
      </c>
      <c r="F2290" s="3" t="str">
        <f t="shared" si="70"/>
        <v>ABSpillH HORS2028</v>
      </c>
      <c r="G2290" s="9">
        <v>0</v>
      </c>
      <c r="H2290" s="9">
        <v>0</v>
      </c>
      <c r="I2290" s="9">
        <v>0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0</v>
      </c>
    </row>
    <row r="2291" spans="1:20" x14ac:dyDescent="0.35">
      <c r="A2291">
        <f t="shared" si="71"/>
        <v>2291</v>
      </c>
      <c r="B2291" s="3" t="s">
        <v>70</v>
      </c>
      <c r="C2291" s="3" t="s">
        <v>88</v>
      </c>
      <c r="D2291" s="3" t="s">
        <v>29</v>
      </c>
      <c r="E2291">
        <v>2029</v>
      </c>
      <c r="F2291" s="3" t="str">
        <f t="shared" si="70"/>
        <v>ABSpillH HORS2029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  <c r="S2291" s="9">
        <v>0</v>
      </c>
      <c r="T2291" s="9">
        <v>0</v>
      </c>
    </row>
    <row r="2292" spans="1:20" x14ac:dyDescent="0.35">
      <c r="A2292">
        <f t="shared" si="71"/>
        <v>2292</v>
      </c>
      <c r="B2292" s="3" t="s">
        <v>70</v>
      </c>
      <c r="C2292" s="3" t="s">
        <v>88</v>
      </c>
      <c r="D2292" s="3" t="s">
        <v>30</v>
      </c>
      <c r="E2292">
        <v>2020</v>
      </c>
      <c r="F2292" s="3" t="str">
        <f t="shared" si="70"/>
        <v>ABSpillCOLFLS2020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0</v>
      </c>
    </row>
    <row r="2293" spans="1:20" x14ac:dyDescent="0.35">
      <c r="A2293">
        <f t="shared" si="71"/>
        <v>2293</v>
      </c>
      <c r="B2293" s="3" t="s">
        <v>70</v>
      </c>
      <c r="C2293" s="3" t="s">
        <v>88</v>
      </c>
      <c r="D2293" s="3" t="s">
        <v>30</v>
      </c>
      <c r="E2293">
        <v>2021</v>
      </c>
      <c r="F2293" s="3" t="str">
        <f t="shared" si="70"/>
        <v>ABSpillCOLFLS2021</v>
      </c>
      <c r="G2293" s="9">
        <v>0</v>
      </c>
      <c r="H2293" s="9">
        <v>0</v>
      </c>
      <c r="I2293" s="9">
        <v>0</v>
      </c>
      <c r="J2293" s="9">
        <v>0</v>
      </c>
      <c r="K2293" s="9">
        <v>0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  <c r="Q2293" s="9">
        <v>0</v>
      </c>
      <c r="R2293" s="9">
        <v>0</v>
      </c>
      <c r="S2293" s="9">
        <v>0</v>
      </c>
      <c r="T2293" s="9">
        <v>0</v>
      </c>
    </row>
    <row r="2294" spans="1:20" x14ac:dyDescent="0.35">
      <c r="A2294">
        <f t="shared" si="71"/>
        <v>2294</v>
      </c>
      <c r="B2294" s="3" t="s">
        <v>70</v>
      </c>
      <c r="C2294" s="3" t="s">
        <v>88</v>
      </c>
      <c r="D2294" s="3" t="s">
        <v>30</v>
      </c>
      <c r="E2294">
        <v>2022</v>
      </c>
      <c r="F2294" s="3" t="str">
        <f t="shared" si="70"/>
        <v>ABSpillCOLFLS2022</v>
      </c>
      <c r="G2294" s="9">
        <v>0</v>
      </c>
      <c r="H2294" s="9"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  <c r="Q2294" s="9">
        <v>0</v>
      </c>
      <c r="R2294" s="9">
        <v>0</v>
      </c>
      <c r="S2294" s="9">
        <v>0</v>
      </c>
      <c r="T2294" s="9">
        <v>0</v>
      </c>
    </row>
    <row r="2295" spans="1:20" x14ac:dyDescent="0.35">
      <c r="A2295">
        <f t="shared" si="71"/>
        <v>2295</v>
      </c>
      <c r="B2295" s="3" t="s">
        <v>70</v>
      </c>
      <c r="C2295" s="3" t="s">
        <v>88</v>
      </c>
      <c r="D2295" s="3" t="s">
        <v>30</v>
      </c>
      <c r="E2295">
        <v>2023</v>
      </c>
      <c r="F2295" s="3" t="str">
        <f t="shared" si="70"/>
        <v>ABSpillCOLFLS2023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0</v>
      </c>
    </row>
    <row r="2296" spans="1:20" x14ac:dyDescent="0.35">
      <c r="A2296">
        <f t="shared" si="71"/>
        <v>2296</v>
      </c>
      <c r="B2296" s="3" t="s">
        <v>70</v>
      </c>
      <c r="C2296" s="3" t="s">
        <v>88</v>
      </c>
      <c r="D2296" s="3" t="s">
        <v>30</v>
      </c>
      <c r="E2296">
        <v>2024</v>
      </c>
      <c r="F2296" s="3" t="str">
        <f t="shared" si="70"/>
        <v>ABSpillCOLFLS2024</v>
      </c>
      <c r="G2296" s="9">
        <v>0</v>
      </c>
      <c r="H2296" s="9">
        <v>0</v>
      </c>
      <c r="I2296" s="9">
        <v>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0</v>
      </c>
    </row>
    <row r="2297" spans="1:20" x14ac:dyDescent="0.35">
      <c r="A2297">
        <f t="shared" si="71"/>
        <v>2297</v>
      </c>
      <c r="B2297" s="3" t="s">
        <v>70</v>
      </c>
      <c r="C2297" s="3" t="s">
        <v>88</v>
      </c>
      <c r="D2297" s="3" t="s">
        <v>30</v>
      </c>
      <c r="E2297">
        <v>2025</v>
      </c>
      <c r="F2297" s="3" t="str">
        <f t="shared" si="70"/>
        <v>ABSpillCOLFLS2025</v>
      </c>
      <c r="G2297" s="9">
        <v>0</v>
      </c>
      <c r="H2297" s="9">
        <v>0</v>
      </c>
      <c r="I2297" s="9">
        <v>0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  <c r="Q2297" s="9">
        <v>0</v>
      </c>
      <c r="R2297" s="9">
        <v>0</v>
      </c>
      <c r="S2297" s="9">
        <v>0</v>
      </c>
      <c r="T2297" s="9">
        <v>0</v>
      </c>
    </row>
    <row r="2298" spans="1:20" x14ac:dyDescent="0.35">
      <c r="A2298">
        <f t="shared" si="71"/>
        <v>2298</v>
      </c>
      <c r="B2298" s="3" t="s">
        <v>70</v>
      </c>
      <c r="C2298" s="3" t="s">
        <v>88</v>
      </c>
      <c r="D2298" s="3" t="s">
        <v>30</v>
      </c>
      <c r="E2298">
        <v>2026</v>
      </c>
      <c r="F2298" s="3" t="str">
        <f t="shared" si="70"/>
        <v>ABSpillCOLFLS2026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</row>
    <row r="2299" spans="1:20" x14ac:dyDescent="0.35">
      <c r="A2299">
        <f t="shared" si="71"/>
        <v>2299</v>
      </c>
      <c r="B2299" s="3" t="s">
        <v>70</v>
      </c>
      <c r="C2299" s="3" t="s">
        <v>88</v>
      </c>
      <c r="D2299" s="3" t="s">
        <v>30</v>
      </c>
      <c r="E2299">
        <v>2027</v>
      </c>
      <c r="F2299" s="3" t="str">
        <f t="shared" si="70"/>
        <v>ABSpillCOLFLS2027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</row>
    <row r="2300" spans="1:20" x14ac:dyDescent="0.35">
      <c r="A2300">
        <f t="shared" si="71"/>
        <v>2300</v>
      </c>
      <c r="B2300" s="3" t="s">
        <v>70</v>
      </c>
      <c r="C2300" s="3" t="s">
        <v>88</v>
      </c>
      <c r="D2300" s="3" t="s">
        <v>30</v>
      </c>
      <c r="E2300">
        <v>2028</v>
      </c>
      <c r="F2300" s="3" t="str">
        <f t="shared" si="70"/>
        <v>ABSpillCOLFLS2028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9">
        <v>0</v>
      </c>
      <c r="T2300" s="9">
        <v>0</v>
      </c>
    </row>
    <row r="2301" spans="1:20" x14ac:dyDescent="0.35">
      <c r="A2301">
        <f t="shared" si="71"/>
        <v>2301</v>
      </c>
      <c r="B2301" s="3" t="s">
        <v>70</v>
      </c>
      <c r="C2301" s="3" t="s">
        <v>88</v>
      </c>
      <c r="D2301" s="3" t="s">
        <v>30</v>
      </c>
      <c r="E2301">
        <v>2029</v>
      </c>
      <c r="F2301" s="3" t="str">
        <f t="shared" si="70"/>
        <v>ABSpillCOLFLS2029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</row>
    <row r="2302" spans="1:20" x14ac:dyDescent="0.35">
      <c r="A2302">
        <f t="shared" si="71"/>
        <v>2302</v>
      </c>
      <c r="B2302" s="3" t="s">
        <v>70</v>
      </c>
      <c r="C2302" s="3" t="s">
        <v>88</v>
      </c>
      <c r="D2302" s="3" t="s">
        <v>94</v>
      </c>
      <c r="E2302">
        <v>2020</v>
      </c>
      <c r="F2302" s="3" t="str">
        <f t="shared" si="70"/>
        <v>ABSpillSKQ2020</v>
      </c>
      <c r="G2302" s="9">
        <v>0</v>
      </c>
      <c r="H2302" s="9">
        <v>0</v>
      </c>
      <c r="I2302" s="9">
        <v>0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</row>
    <row r="2303" spans="1:20" x14ac:dyDescent="0.35">
      <c r="A2303">
        <f t="shared" si="71"/>
        <v>2303</v>
      </c>
      <c r="B2303" s="3" t="s">
        <v>70</v>
      </c>
      <c r="C2303" s="3" t="s">
        <v>88</v>
      </c>
      <c r="D2303" s="3" t="s">
        <v>94</v>
      </c>
      <c r="E2303">
        <v>2021</v>
      </c>
      <c r="F2303" s="3" t="str">
        <f t="shared" si="70"/>
        <v>ABSpillSKQ2021</v>
      </c>
      <c r="G2303" s="9">
        <v>0</v>
      </c>
      <c r="H2303" s="9">
        <v>0</v>
      </c>
      <c r="I2303" s="9">
        <v>0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  <c r="Q2303" s="9">
        <v>0</v>
      </c>
      <c r="R2303" s="9">
        <v>0</v>
      </c>
      <c r="S2303" s="9">
        <v>0</v>
      </c>
      <c r="T2303" s="9">
        <v>0</v>
      </c>
    </row>
    <row r="2304" spans="1:20" x14ac:dyDescent="0.35">
      <c r="A2304">
        <f t="shared" si="71"/>
        <v>2304</v>
      </c>
      <c r="B2304" s="3" t="s">
        <v>70</v>
      </c>
      <c r="C2304" s="3" t="s">
        <v>88</v>
      </c>
      <c r="D2304" s="3" t="s">
        <v>94</v>
      </c>
      <c r="E2304">
        <v>2022</v>
      </c>
      <c r="F2304" s="3" t="str">
        <f t="shared" si="70"/>
        <v>ABSpillSKQ2022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9">
        <v>0</v>
      </c>
      <c r="T2304" s="9">
        <v>0</v>
      </c>
    </row>
    <row r="2305" spans="1:20" x14ac:dyDescent="0.35">
      <c r="A2305">
        <f t="shared" si="71"/>
        <v>2305</v>
      </c>
      <c r="B2305" s="3" t="s">
        <v>70</v>
      </c>
      <c r="C2305" s="3" t="s">
        <v>88</v>
      </c>
      <c r="D2305" s="3" t="s">
        <v>94</v>
      </c>
      <c r="E2305">
        <v>2023</v>
      </c>
      <c r="F2305" s="3" t="str">
        <f t="shared" si="70"/>
        <v>ABSpillSKQ2023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9">
        <v>0</v>
      </c>
      <c r="T2305" s="9">
        <v>0</v>
      </c>
    </row>
    <row r="2306" spans="1:20" x14ac:dyDescent="0.35">
      <c r="A2306">
        <f t="shared" si="71"/>
        <v>2306</v>
      </c>
      <c r="B2306" s="3" t="s">
        <v>70</v>
      </c>
      <c r="C2306" s="3" t="s">
        <v>88</v>
      </c>
      <c r="D2306" s="3" t="s">
        <v>94</v>
      </c>
      <c r="E2306">
        <v>2024</v>
      </c>
      <c r="F2306" s="3" t="str">
        <f t="shared" ref="F2306:F2369" si="72">_xlfn.CONCAT(B2306,C2306,D2306,E2306)</f>
        <v>ABSpillSKQ2024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  <c r="Q2306" s="9">
        <v>0</v>
      </c>
      <c r="R2306" s="9">
        <v>0</v>
      </c>
      <c r="S2306" s="9">
        <v>0</v>
      </c>
      <c r="T2306" s="9">
        <v>0</v>
      </c>
    </row>
    <row r="2307" spans="1:20" x14ac:dyDescent="0.35">
      <c r="A2307">
        <f t="shared" ref="A2307:A2370" si="73">A2306+1</f>
        <v>2307</v>
      </c>
      <c r="B2307" s="3" t="s">
        <v>70</v>
      </c>
      <c r="C2307" s="3" t="s">
        <v>88</v>
      </c>
      <c r="D2307" s="3" t="s">
        <v>94</v>
      </c>
      <c r="E2307">
        <v>2025</v>
      </c>
      <c r="F2307" s="3" t="str">
        <f t="shared" si="72"/>
        <v>ABSpillSKQ2025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</row>
    <row r="2308" spans="1:20" x14ac:dyDescent="0.35">
      <c r="A2308">
        <f t="shared" si="73"/>
        <v>2308</v>
      </c>
      <c r="B2308" s="3" t="s">
        <v>70</v>
      </c>
      <c r="C2308" s="3" t="s">
        <v>88</v>
      </c>
      <c r="D2308" s="3" t="s">
        <v>94</v>
      </c>
      <c r="E2308">
        <v>2026</v>
      </c>
      <c r="F2308" s="3" t="str">
        <f t="shared" si="72"/>
        <v>ABSpillSKQ2026</v>
      </c>
      <c r="G2308" s="9">
        <v>0</v>
      </c>
      <c r="H2308" s="9">
        <v>0</v>
      </c>
      <c r="I2308" s="9">
        <v>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  <c r="Q2308" s="9">
        <v>0</v>
      </c>
      <c r="R2308" s="9">
        <v>0</v>
      </c>
      <c r="S2308" s="9">
        <v>0</v>
      </c>
      <c r="T2308" s="9">
        <v>0</v>
      </c>
    </row>
    <row r="2309" spans="1:20" x14ac:dyDescent="0.35">
      <c r="A2309">
        <f t="shared" si="73"/>
        <v>2309</v>
      </c>
      <c r="B2309" s="3" t="s">
        <v>70</v>
      </c>
      <c r="C2309" s="3" t="s">
        <v>88</v>
      </c>
      <c r="D2309" s="3" t="s">
        <v>94</v>
      </c>
      <c r="E2309">
        <v>2027</v>
      </c>
      <c r="F2309" s="3" t="str">
        <f t="shared" si="72"/>
        <v>ABSpillSKQ2027</v>
      </c>
      <c r="G2309" s="9">
        <v>0</v>
      </c>
      <c r="H2309" s="9">
        <v>0</v>
      </c>
      <c r="I2309" s="9">
        <v>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  <c r="Q2309" s="9">
        <v>0</v>
      </c>
      <c r="R2309" s="9">
        <v>0</v>
      </c>
      <c r="S2309" s="9">
        <v>0</v>
      </c>
      <c r="T2309" s="9">
        <v>0</v>
      </c>
    </row>
    <row r="2310" spans="1:20" x14ac:dyDescent="0.35">
      <c r="A2310">
        <f t="shared" si="73"/>
        <v>2310</v>
      </c>
      <c r="B2310" s="3" t="s">
        <v>70</v>
      </c>
      <c r="C2310" s="3" t="s">
        <v>88</v>
      </c>
      <c r="D2310" s="3" t="s">
        <v>94</v>
      </c>
      <c r="E2310">
        <v>2028</v>
      </c>
      <c r="F2310" s="3" t="str">
        <f t="shared" si="72"/>
        <v>ABSpillSKQ2028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</row>
    <row r="2311" spans="1:20" x14ac:dyDescent="0.35">
      <c r="A2311">
        <f t="shared" si="73"/>
        <v>2311</v>
      </c>
      <c r="B2311" s="3" t="s">
        <v>70</v>
      </c>
      <c r="C2311" s="3" t="s">
        <v>88</v>
      </c>
      <c r="D2311" s="3" t="s">
        <v>94</v>
      </c>
      <c r="E2311">
        <v>2029</v>
      </c>
      <c r="F2311" s="3" t="str">
        <f t="shared" si="72"/>
        <v>ABSpillSKQ2029</v>
      </c>
      <c r="G2311" s="9">
        <v>0</v>
      </c>
      <c r="H2311" s="9">
        <v>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</row>
    <row r="2312" spans="1:20" x14ac:dyDescent="0.35">
      <c r="A2312">
        <f t="shared" si="73"/>
        <v>2312</v>
      </c>
      <c r="B2312" s="3" t="s">
        <v>70</v>
      </c>
      <c r="C2312" s="3" t="s">
        <v>88</v>
      </c>
      <c r="D2312" s="3" t="s">
        <v>31</v>
      </c>
      <c r="E2312">
        <v>2020</v>
      </c>
      <c r="F2312" s="3" t="str">
        <f t="shared" si="72"/>
        <v>ABSpillTHOM F2020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</row>
    <row r="2313" spans="1:20" x14ac:dyDescent="0.35">
      <c r="A2313">
        <f t="shared" si="73"/>
        <v>2313</v>
      </c>
      <c r="B2313" s="3" t="s">
        <v>70</v>
      </c>
      <c r="C2313" s="3" t="s">
        <v>88</v>
      </c>
      <c r="D2313" s="3" t="s">
        <v>31</v>
      </c>
      <c r="E2313">
        <v>2021</v>
      </c>
      <c r="F2313" s="3" t="str">
        <f t="shared" si="72"/>
        <v>ABSpillTHOM F2021</v>
      </c>
      <c r="G2313" s="9">
        <v>0</v>
      </c>
      <c r="H2313" s="9">
        <v>0</v>
      </c>
      <c r="I2313" s="9">
        <v>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  <c r="Q2313" s="9">
        <v>0</v>
      </c>
      <c r="R2313" s="9">
        <v>0</v>
      </c>
      <c r="S2313" s="9">
        <v>0</v>
      </c>
      <c r="T2313" s="9">
        <v>0</v>
      </c>
    </row>
    <row r="2314" spans="1:20" x14ac:dyDescent="0.35">
      <c r="A2314">
        <f t="shared" si="73"/>
        <v>2314</v>
      </c>
      <c r="B2314" s="3" t="s">
        <v>70</v>
      </c>
      <c r="C2314" s="3" t="s">
        <v>88</v>
      </c>
      <c r="D2314" s="3" t="s">
        <v>31</v>
      </c>
      <c r="E2314">
        <v>2022</v>
      </c>
      <c r="F2314" s="3" t="str">
        <f t="shared" si="72"/>
        <v>ABSpillTHOM F2022</v>
      </c>
      <c r="G2314" s="9">
        <v>0</v>
      </c>
      <c r="H2314" s="9">
        <v>0</v>
      </c>
      <c r="I2314" s="9">
        <v>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  <c r="Q2314" s="9">
        <v>0</v>
      </c>
      <c r="R2314" s="9">
        <v>0</v>
      </c>
      <c r="S2314" s="9">
        <v>0</v>
      </c>
      <c r="T2314" s="9">
        <v>0</v>
      </c>
    </row>
    <row r="2315" spans="1:20" x14ac:dyDescent="0.35">
      <c r="A2315">
        <f t="shared" si="73"/>
        <v>2315</v>
      </c>
      <c r="B2315" s="3" t="s">
        <v>70</v>
      </c>
      <c r="C2315" s="3" t="s">
        <v>88</v>
      </c>
      <c r="D2315" s="3" t="s">
        <v>31</v>
      </c>
      <c r="E2315">
        <v>2023</v>
      </c>
      <c r="F2315" s="3" t="str">
        <f t="shared" si="72"/>
        <v>ABSpillTHOM F2023</v>
      </c>
      <c r="G2315" s="9">
        <v>0</v>
      </c>
      <c r="H2315" s="9">
        <v>0</v>
      </c>
      <c r="I2315" s="9">
        <v>0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  <c r="Q2315" s="9">
        <v>0</v>
      </c>
      <c r="R2315" s="9">
        <v>0</v>
      </c>
      <c r="S2315" s="9">
        <v>0</v>
      </c>
      <c r="T2315" s="9">
        <v>0</v>
      </c>
    </row>
    <row r="2316" spans="1:20" x14ac:dyDescent="0.35">
      <c r="A2316">
        <f t="shared" si="73"/>
        <v>2316</v>
      </c>
      <c r="B2316" s="3" t="s">
        <v>70</v>
      </c>
      <c r="C2316" s="3" t="s">
        <v>88</v>
      </c>
      <c r="D2316" s="3" t="s">
        <v>31</v>
      </c>
      <c r="E2316">
        <v>2024</v>
      </c>
      <c r="F2316" s="3" t="str">
        <f t="shared" si="72"/>
        <v>ABSpillTHOM F2024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0</v>
      </c>
    </row>
    <row r="2317" spans="1:20" x14ac:dyDescent="0.35">
      <c r="A2317">
        <f t="shared" si="73"/>
        <v>2317</v>
      </c>
      <c r="B2317" s="3" t="s">
        <v>70</v>
      </c>
      <c r="C2317" s="3" t="s">
        <v>88</v>
      </c>
      <c r="D2317" s="3" t="s">
        <v>31</v>
      </c>
      <c r="E2317">
        <v>2025</v>
      </c>
      <c r="F2317" s="3" t="str">
        <f t="shared" si="72"/>
        <v>ABSpillTHOM F2025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</row>
    <row r="2318" spans="1:20" x14ac:dyDescent="0.35">
      <c r="A2318">
        <f t="shared" si="73"/>
        <v>2318</v>
      </c>
      <c r="B2318" s="3" t="s">
        <v>70</v>
      </c>
      <c r="C2318" s="3" t="s">
        <v>88</v>
      </c>
      <c r="D2318" s="3" t="s">
        <v>31</v>
      </c>
      <c r="E2318">
        <v>2026</v>
      </c>
      <c r="F2318" s="3" t="str">
        <f t="shared" si="72"/>
        <v>ABSpillTHOM F2026</v>
      </c>
      <c r="G2318" s="9">
        <v>0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9">
        <v>0</v>
      </c>
      <c r="T2318" s="9">
        <v>0</v>
      </c>
    </row>
    <row r="2319" spans="1:20" x14ac:dyDescent="0.35">
      <c r="A2319">
        <f t="shared" si="73"/>
        <v>2319</v>
      </c>
      <c r="B2319" s="3" t="s">
        <v>70</v>
      </c>
      <c r="C2319" s="3" t="s">
        <v>88</v>
      </c>
      <c r="D2319" s="3" t="s">
        <v>31</v>
      </c>
      <c r="E2319">
        <v>2027</v>
      </c>
      <c r="F2319" s="3" t="str">
        <f t="shared" si="72"/>
        <v>ABSpillTHOM F2027</v>
      </c>
      <c r="G2319" s="9">
        <v>0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  <c r="S2319" s="9">
        <v>0</v>
      </c>
      <c r="T2319" s="9">
        <v>0</v>
      </c>
    </row>
    <row r="2320" spans="1:20" x14ac:dyDescent="0.35">
      <c r="A2320">
        <f t="shared" si="73"/>
        <v>2320</v>
      </c>
      <c r="B2320" s="3" t="s">
        <v>70</v>
      </c>
      <c r="C2320" s="3" t="s">
        <v>88</v>
      </c>
      <c r="D2320" s="3" t="s">
        <v>31</v>
      </c>
      <c r="E2320">
        <v>2028</v>
      </c>
      <c r="F2320" s="3" t="str">
        <f t="shared" si="72"/>
        <v>ABSpillTHOM F2028</v>
      </c>
      <c r="G2320" s="9">
        <v>0</v>
      </c>
      <c r="H2320" s="9">
        <v>0</v>
      </c>
      <c r="I2320" s="9">
        <v>0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  <c r="Q2320" s="9">
        <v>0</v>
      </c>
      <c r="R2320" s="9">
        <v>0</v>
      </c>
      <c r="S2320" s="9">
        <v>0</v>
      </c>
      <c r="T2320" s="9">
        <v>0</v>
      </c>
    </row>
    <row r="2321" spans="1:20" x14ac:dyDescent="0.35">
      <c r="A2321">
        <f t="shared" si="73"/>
        <v>2321</v>
      </c>
      <c r="B2321" s="3" t="s">
        <v>70</v>
      </c>
      <c r="C2321" s="3" t="s">
        <v>88</v>
      </c>
      <c r="D2321" s="3" t="s">
        <v>31</v>
      </c>
      <c r="E2321">
        <v>2029</v>
      </c>
      <c r="F2321" s="3" t="str">
        <f t="shared" si="72"/>
        <v>ABSpillTHOM F2029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  <c r="Q2321" s="9">
        <v>0</v>
      </c>
      <c r="R2321" s="9">
        <v>0</v>
      </c>
      <c r="S2321" s="9">
        <v>0</v>
      </c>
      <c r="T2321" s="9">
        <v>0</v>
      </c>
    </row>
    <row r="2322" spans="1:20" x14ac:dyDescent="0.35">
      <c r="A2322">
        <f t="shared" si="73"/>
        <v>2322</v>
      </c>
      <c r="B2322" s="3" t="s">
        <v>70</v>
      </c>
      <c r="C2322" s="3" t="s">
        <v>88</v>
      </c>
      <c r="D2322" s="3" t="s">
        <v>32</v>
      </c>
      <c r="E2322">
        <v>2020</v>
      </c>
      <c r="F2322" s="3" t="str">
        <f t="shared" si="72"/>
        <v>ABSpillNOXON2020</v>
      </c>
      <c r="G2322" s="9">
        <v>0</v>
      </c>
      <c r="H2322" s="9">
        <v>0</v>
      </c>
      <c r="I2322" s="9">
        <v>0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</row>
    <row r="2323" spans="1:20" x14ac:dyDescent="0.35">
      <c r="A2323">
        <f t="shared" si="73"/>
        <v>2323</v>
      </c>
      <c r="B2323" s="3" t="s">
        <v>70</v>
      </c>
      <c r="C2323" s="3" t="s">
        <v>88</v>
      </c>
      <c r="D2323" s="3" t="s">
        <v>32</v>
      </c>
      <c r="E2323">
        <v>2021</v>
      </c>
      <c r="F2323" s="3" t="str">
        <f t="shared" si="72"/>
        <v>ABSpillNOXON2021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</row>
    <row r="2324" spans="1:20" x14ac:dyDescent="0.35">
      <c r="A2324">
        <f t="shared" si="73"/>
        <v>2324</v>
      </c>
      <c r="B2324" s="3" t="s">
        <v>70</v>
      </c>
      <c r="C2324" s="3" t="s">
        <v>88</v>
      </c>
      <c r="D2324" s="3" t="s">
        <v>32</v>
      </c>
      <c r="E2324">
        <v>2022</v>
      </c>
      <c r="F2324" s="3" t="str">
        <f t="shared" si="72"/>
        <v>ABSpillNOXON2022</v>
      </c>
      <c r="G2324" s="9">
        <v>0</v>
      </c>
      <c r="H2324" s="9">
        <v>0</v>
      </c>
      <c r="I2324" s="9">
        <v>0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</row>
    <row r="2325" spans="1:20" x14ac:dyDescent="0.35">
      <c r="A2325">
        <f t="shared" si="73"/>
        <v>2325</v>
      </c>
      <c r="B2325" s="3" t="s">
        <v>70</v>
      </c>
      <c r="C2325" s="3" t="s">
        <v>88</v>
      </c>
      <c r="D2325" s="3" t="s">
        <v>32</v>
      </c>
      <c r="E2325">
        <v>2023</v>
      </c>
      <c r="F2325" s="3" t="str">
        <f t="shared" si="72"/>
        <v>ABSpillNOXON2023</v>
      </c>
      <c r="G2325" s="9">
        <v>0</v>
      </c>
      <c r="H2325" s="9">
        <v>0</v>
      </c>
      <c r="I2325" s="9">
        <v>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</row>
    <row r="2326" spans="1:20" x14ac:dyDescent="0.35">
      <c r="A2326">
        <f t="shared" si="73"/>
        <v>2326</v>
      </c>
      <c r="B2326" s="3" t="s">
        <v>70</v>
      </c>
      <c r="C2326" s="3" t="s">
        <v>88</v>
      </c>
      <c r="D2326" s="3" t="s">
        <v>32</v>
      </c>
      <c r="E2326">
        <v>2024</v>
      </c>
      <c r="F2326" s="3" t="str">
        <f t="shared" si="72"/>
        <v>ABSpillNOXON2024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  <c r="S2326" s="9">
        <v>0</v>
      </c>
      <c r="T2326" s="9">
        <v>0</v>
      </c>
    </row>
    <row r="2327" spans="1:20" x14ac:dyDescent="0.35">
      <c r="A2327">
        <f t="shared" si="73"/>
        <v>2327</v>
      </c>
      <c r="B2327" s="3" t="s">
        <v>70</v>
      </c>
      <c r="C2327" s="3" t="s">
        <v>88</v>
      </c>
      <c r="D2327" s="3" t="s">
        <v>32</v>
      </c>
      <c r="E2327">
        <v>2025</v>
      </c>
      <c r="F2327" s="3" t="str">
        <f t="shared" si="72"/>
        <v>ABSpillNOXON2025</v>
      </c>
      <c r="G2327" s="9">
        <v>0</v>
      </c>
      <c r="H2327" s="9">
        <v>0</v>
      </c>
      <c r="I2327" s="9">
        <v>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  <c r="Q2327" s="9">
        <v>0</v>
      </c>
      <c r="R2327" s="9">
        <v>0</v>
      </c>
      <c r="S2327" s="9">
        <v>0</v>
      </c>
      <c r="T2327" s="9">
        <v>0</v>
      </c>
    </row>
    <row r="2328" spans="1:20" x14ac:dyDescent="0.35">
      <c r="A2328">
        <f t="shared" si="73"/>
        <v>2328</v>
      </c>
      <c r="B2328" s="3" t="s">
        <v>70</v>
      </c>
      <c r="C2328" s="3" t="s">
        <v>88</v>
      </c>
      <c r="D2328" s="3" t="s">
        <v>32</v>
      </c>
      <c r="E2328">
        <v>2026</v>
      </c>
      <c r="F2328" s="3" t="str">
        <f t="shared" si="72"/>
        <v>ABSpillNOXON2026</v>
      </c>
      <c r="G2328" s="9">
        <v>0</v>
      </c>
      <c r="H2328" s="9">
        <v>0</v>
      </c>
      <c r="I2328" s="9">
        <v>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  <c r="Q2328" s="9">
        <v>0</v>
      </c>
      <c r="R2328" s="9">
        <v>0</v>
      </c>
      <c r="S2328" s="9">
        <v>0</v>
      </c>
      <c r="T2328" s="9">
        <v>0</v>
      </c>
    </row>
    <row r="2329" spans="1:20" x14ac:dyDescent="0.35">
      <c r="A2329">
        <f t="shared" si="73"/>
        <v>2329</v>
      </c>
      <c r="B2329" s="3" t="s">
        <v>70</v>
      </c>
      <c r="C2329" s="3" t="s">
        <v>88</v>
      </c>
      <c r="D2329" s="3" t="s">
        <v>32</v>
      </c>
      <c r="E2329">
        <v>2027</v>
      </c>
      <c r="F2329" s="3" t="str">
        <f t="shared" si="72"/>
        <v>ABSpillNOXON2027</v>
      </c>
      <c r="G2329" s="9">
        <v>0</v>
      </c>
      <c r="H2329" s="9">
        <v>0</v>
      </c>
      <c r="I2329" s="9">
        <v>0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  <c r="Q2329" s="9">
        <v>0</v>
      </c>
      <c r="R2329" s="9">
        <v>0</v>
      </c>
      <c r="S2329" s="9">
        <v>0</v>
      </c>
      <c r="T2329" s="9">
        <v>0</v>
      </c>
    </row>
    <row r="2330" spans="1:20" x14ac:dyDescent="0.35">
      <c r="A2330">
        <f t="shared" si="73"/>
        <v>2330</v>
      </c>
      <c r="B2330" s="3" t="s">
        <v>70</v>
      </c>
      <c r="C2330" s="3" t="s">
        <v>88</v>
      </c>
      <c r="D2330" s="3" t="s">
        <v>32</v>
      </c>
      <c r="E2330">
        <v>2028</v>
      </c>
      <c r="F2330" s="3" t="str">
        <f t="shared" si="72"/>
        <v>ABSpillNOXON2028</v>
      </c>
      <c r="G2330" s="9">
        <v>0</v>
      </c>
      <c r="H2330" s="9">
        <v>0</v>
      </c>
      <c r="I2330" s="9">
        <v>0</v>
      </c>
      <c r="J2330" s="9">
        <v>0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9">
        <v>0</v>
      </c>
      <c r="Q2330" s="9">
        <v>0</v>
      </c>
      <c r="R2330" s="9">
        <v>0</v>
      </c>
      <c r="S2330" s="9">
        <v>0</v>
      </c>
      <c r="T2330" s="9">
        <v>0</v>
      </c>
    </row>
    <row r="2331" spans="1:20" x14ac:dyDescent="0.35">
      <c r="A2331">
        <f t="shared" si="73"/>
        <v>2331</v>
      </c>
      <c r="B2331" s="3" t="s">
        <v>70</v>
      </c>
      <c r="C2331" s="3" t="s">
        <v>88</v>
      </c>
      <c r="D2331" s="3" t="s">
        <v>32</v>
      </c>
      <c r="E2331">
        <v>2029</v>
      </c>
      <c r="F2331" s="3" t="str">
        <f t="shared" si="72"/>
        <v>ABSpillNOXON2029</v>
      </c>
      <c r="G2331" s="9">
        <v>0</v>
      </c>
      <c r="H2331" s="9">
        <v>0</v>
      </c>
      <c r="I2331" s="9">
        <v>0</v>
      </c>
      <c r="J2331" s="9">
        <v>0</v>
      </c>
      <c r="K2331" s="9">
        <v>0</v>
      </c>
      <c r="L2331" s="9">
        <v>0</v>
      </c>
      <c r="M2331" s="9">
        <v>0</v>
      </c>
      <c r="N2331" s="9">
        <v>0</v>
      </c>
      <c r="O2331" s="9">
        <v>0</v>
      </c>
      <c r="P2331" s="9">
        <v>0</v>
      </c>
      <c r="Q2331" s="9">
        <v>0</v>
      </c>
      <c r="R2331" s="9">
        <v>0</v>
      </c>
      <c r="S2331" s="9">
        <v>0</v>
      </c>
      <c r="T2331" s="9">
        <v>0</v>
      </c>
    </row>
    <row r="2332" spans="1:20" x14ac:dyDescent="0.35">
      <c r="A2332">
        <f t="shared" si="73"/>
        <v>2332</v>
      </c>
      <c r="B2332" s="3" t="s">
        <v>70</v>
      </c>
      <c r="C2332" s="3" t="s">
        <v>88</v>
      </c>
      <c r="D2332" s="3" t="s">
        <v>33</v>
      </c>
      <c r="E2332">
        <v>2020</v>
      </c>
      <c r="F2332" s="3" t="str">
        <f t="shared" si="72"/>
        <v>ABSpillCAB G2020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9">
        <v>0</v>
      </c>
      <c r="T2332" s="9">
        <v>0</v>
      </c>
    </row>
    <row r="2333" spans="1:20" x14ac:dyDescent="0.35">
      <c r="A2333">
        <f t="shared" si="73"/>
        <v>2333</v>
      </c>
      <c r="B2333" s="3" t="s">
        <v>70</v>
      </c>
      <c r="C2333" s="3" t="s">
        <v>88</v>
      </c>
      <c r="D2333" s="3" t="s">
        <v>33</v>
      </c>
      <c r="E2333">
        <v>2021</v>
      </c>
      <c r="F2333" s="3" t="str">
        <f t="shared" si="72"/>
        <v>ABSpillCAB G2021</v>
      </c>
      <c r="G2333" s="9">
        <v>0</v>
      </c>
      <c r="H2333" s="9">
        <v>0</v>
      </c>
      <c r="I2333" s="9">
        <v>0</v>
      </c>
      <c r="J2333" s="9">
        <v>0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</row>
    <row r="2334" spans="1:20" x14ac:dyDescent="0.35">
      <c r="A2334">
        <f t="shared" si="73"/>
        <v>2334</v>
      </c>
      <c r="B2334" s="3" t="s">
        <v>70</v>
      </c>
      <c r="C2334" s="3" t="s">
        <v>88</v>
      </c>
      <c r="D2334" s="3" t="s">
        <v>33</v>
      </c>
      <c r="E2334">
        <v>2022</v>
      </c>
      <c r="F2334" s="3" t="str">
        <f t="shared" si="72"/>
        <v>ABSpillCAB G2022</v>
      </c>
      <c r="G2334" s="9">
        <v>0</v>
      </c>
      <c r="H2334" s="9">
        <v>0</v>
      </c>
      <c r="I2334" s="9">
        <v>0</v>
      </c>
      <c r="J2334" s="9">
        <v>0</v>
      </c>
      <c r="K2334" s="9">
        <v>0</v>
      </c>
      <c r="L2334" s="9">
        <v>0</v>
      </c>
      <c r="M2334" s="9">
        <v>0</v>
      </c>
      <c r="N2334" s="9">
        <v>0</v>
      </c>
      <c r="O2334" s="9">
        <v>0</v>
      </c>
      <c r="P2334" s="9">
        <v>0</v>
      </c>
      <c r="Q2334" s="9">
        <v>0</v>
      </c>
      <c r="R2334" s="9">
        <v>0</v>
      </c>
      <c r="S2334" s="9">
        <v>0</v>
      </c>
      <c r="T2334" s="9">
        <v>0</v>
      </c>
    </row>
    <row r="2335" spans="1:20" x14ac:dyDescent="0.35">
      <c r="A2335">
        <f t="shared" si="73"/>
        <v>2335</v>
      </c>
      <c r="B2335" s="3" t="s">
        <v>70</v>
      </c>
      <c r="C2335" s="3" t="s">
        <v>88</v>
      </c>
      <c r="D2335" s="3" t="s">
        <v>33</v>
      </c>
      <c r="E2335">
        <v>2023</v>
      </c>
      <c r="F2335" s="3" t="str">
        <f t="shared" si="72"/>
        <v>ABSpillCAB G2023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  <c r="Q2335" s="9">
        <v>0</v>
      </c>
      <c r="R2335" s="9">
        <v>0</v>
      </c>
      <c r="S2335" s="9">
        <v>0</v>
      </c>
      <c r="T2335" s="9">
        <v>0</v>
      </c>
    </row>
    <row r="2336" spans="1:20" x14ac:dyDescent="0.35">
      <c r="A2336">
        <f t="shared" si="73"/>
        <v>2336</v>
      </c>
      <c r="B2336" s="3" t="s">
        <v>70</v>
      </c>
      <c r="C2336" s="3" t="s">
        <v>88</v>
      </c>
      <c r="D2336" s="3" t="s">
        <v>33</v>
      </c>
      <c r="E2336">
        <v>2024</v>
      </c>
      <c r="F2336" s="3" t="str">
        <f t="shared" si="72"/>
        <v>ABSpillCAB G2024</v>
      </c>
      <c r="G2336" s="9">
        <v>0</v>
      </c>
      <c r="H2336" s="9">
        <v>0</v>
      </c>
      <c r="I2336" s="9">
        <v>0</v>
      </c>
      <c r="J2336" s="9">
        <v>0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9">
        <v>0</v>
      </c>
      <c r="Q2336" s="9">
        <v>0</v>
      </c>
      <c r="R2336" s="9">
        <v>0</v>
      </c>
      <c r="S2336" s="9">
        <v>0</v>
      </c>
      <c r="T2336" s="9">
        <v>0</v>
      </c>
    </row>
    <row r="2337" spans="1:20" x14ac:dyDescent="0.35">
      <c r="A2337">
        <f t="shared" si="73"/>
        <v>2337</v>
      </c>
      <c r="B2337" s="3" t="s">
        <v>70</v>
      </c>
      <c r="C2337" s="3" t="s">
        <v>88</v>
      </c>
      <c r="D2337" s="3" t="s">
        <v>33</v>
      </c>
      <c r="E2337">
        <v>2025</v>
      </c>
      <c r="F2337" s="3" t="str">
        <f t="shared" si="72"/>
        <v>ABSpillCAB G2025</v>
      </c>
      <c r="G2337" s="9">
        <v>0</v>
      </c>
      <c r="H2337" s="9">
        <v>0</v>
      </c>
      <c r="I2337" s="9">
        <v>0</v>
      </c>
      <c r="J2337" s="9">
        <v>0</v>
      </c>
      <c r="K2337" s="9">
        <v>0</v>
      </c>
      <c r="L2337" s="9">
        <v>0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  <c r="S2337" s="9">
        <v>0</v>
      </c>
      <c r="T2337" s="9">
        <v>0</v>
      </c>
    </row>
    <row r="2338" spans="1:20" x14ac:dyDescent="0.35">
      <c r="A2338">
        <f t="shared" si="73"/>
        <v>2338</v>
      </c>
      <c r="B2338" s="3" t="s">
        <v>70</v>
      </c>
      <c r="C2338" s="3" t="s">
        <v>88</v>
      </c>
      <c r="D2338" s="3" t="s">
        <v>33</v>
      </c>
      <c r="E2338">
        <v>2026</v>
      </c>
      <c r="F2338" s="3" t="str">
        <f t="shared" si="72"/>
        <v>ABSpillCAB G2026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</row>
    <row r="2339" spans="1:20" x14ac:dyDescent="0.35">
      <c r="A2339">
        <f t="shared" si="73"/>
        <v>2339</v>
      </c>
      <c r="B2339" s="3" t="s">
        <v>70</v>
      </c>
      <c r="C2339" s="3" t="s">
        <v>88</v>
      </c>
      <c r="D2339" s="3" t="s">
        <v>33</v>
      </c>
      <c r="E2339">
        <v>2027</v>
      </c>
      <c r="F2339" s="3" t="str">
        <f t="shared" si="72"/>
        <v>ABSpillCAB G2027</v>
      </c>
      <c r="G2339" s="9">
        <v>0</v>
      </c>
      <c r="H2339" s="9">
        <v>0</v>
      </c>
      <c r="I2339" s="9">
        <v>0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0</v>
      </c>
    </row>
    <row r="2340" spans="1:20" x14ac:dyDescent="0.35">
      <c r="A2340">
        <f t="shared" si="73"/>
        <v>2340</v>
      </c>
      <c r="B2340" s="3" t="s">
        <v>70</v>
      </c>
      <c r="C2340" s="3" t="s">
        <v>88</v>
      </c>
      <c r="D2340" s="3" t="s">
        <v>33</v>
      </c>
      <c r="E2340">
        <v>2028</v>
      </c>
      <c r="F2340" s="3" t="str">
        <f t="shared" si="72"/>
        <v>ABSpillCAB G2028</v>
      </c>
      <c r="G2340" s="9">
        <v>0</v>
      </c>
      <c r="H2340" s="9">
        <v>0</v>
      </c>
      <c r="I2340" s="9">
        <v>0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  <c r="Q2340" s="9">
        <v>0</v>
      </c>
      <c r="R2340" s="9">
        <v>0</v>
      </c>
      <c r="S2340" s="9">
        <v>0</v>
      </c>
      <c r="T2340" s="9">
        <v>0</v>
      </c>
    </row>
    <row r="2341" spans="1:20" x14ac:dyDescent="0.35">
      <c r="A2341">
        <f t="shared" si="73"/>
        <v>2341</v>
      </c>
      <c r="B2341" s="3" t="s">
        <v>70</v>
      </c>
      <c r="C2341" s="3" t="s">
        <v>88</v>
      </c>
      <c r="D2341" s="3" t="s">
        <v>33</v>
      </c>
      <c r="E2341">
        <v>2029</v>
      </c>
      <c r="F2341" s="3" t="str">
        <f t="shared" si="72"/>
        <v>ABSpillCAB G2029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  <c r="Q2341" s="9">
        <v>0</v>
      </c>
      <c r="R2341" s="9">
        <v>0</v>
      </c>
      <c r="S2341" s="9">
        <v>0</v>
      </c>
      <c r="T2341" s="9">
        <v>0</v>
      </c>
    </row>
    <row r="2342" spans="1:20" x14ac:dyDescent="0.35">
      <c r="A2342">
        <f t="shared" si="73"/>
        <v>2342</v>
      </c>
      <c r="B2342" s="3" t="s">
        <v>70</v>
      </c>
      <c r="C2342" s="3" t="s">
        <v>88</v>
      </c>
      <c r="D2342" s="3" t="s">
        <v>34</v>
      </c>
      <c r="E2342">
        <v>2020</v>
      </c>
      <c r="F2342" s="3" t="str">
        <f t="shared" si="72"/>
        <v>ABSpillPRST L2020</v>
      </c>
      <c r="G2342" s="9">
        <v>0</v>
      </c>
      <c r="H2342" s="9">
        <v>0</v>
      </c>
      <c r="I2342" s="9">
        <v>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  <c r="Q2342" s="9">
        <v>0</v>
      </c>
      <c r="R2342" s="9">
        <v>0</v>
      </c>
      <c r="S2342" s="9">
        <v>0</v>
      </c>
      <c r="T2342" s="9">
        <v>0</v>
      </c>
    </row>
    <row r="2343" spans="1:20" x14ac:dyDescent="0.35">
      <c r="A2343">
        <f t="shared" si="73"/>
        <v>2343</v>
      </c>
      <c r="B2343" s="3" t="s">
        <v>70</v>
      </c>
      <c r="C2343" s="3" t="s">
        <v>88</v>
      </c>
      <c r="D2343" s="3" t="s">
        <v>34</v>
      </c>
      <c r="E2343">
        <v>2021</v>
      </c>
      <c r="F2343" s="3" t="str">
        <f t="shared" si="72"/>
        <v>ABSpillPRST L2021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9">
        <v>0</v>
      </c>
      <c r="T2343" s="9">
        <v>0</v>
      </c>
    </row>
    <row r="2344" spans="1:20" x14ac:dyDescent="0.35">
      <c r="A2344">
        <f t="shared" si="73"/>
        <v>2344</v>
      </c>
      <c r="B2344" s="3" t="s">
        <v>70</v>
      </c>
      <c r="C2344" s="3" t="s">
        <v>88</v>
      </c>
      <c r="D2344" s="3" t="s">
        <v>34</v>
      </c>
      <c r="E2344">
        <v>2022</v>
      </c>
      <c r="F2344" s="3" t="str">
        <f t="shared" si="72"/>
        <v>ABSpillPRST L2022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</row>
    <row r="2345" spans="1:20" x14ac:dyDescent="0.35">
      <c r="A2345">
        <f t="shared" si="73"/>
        <v>2345</v>
      </c>
      <c r="B2345" s="3" t="s">
        <v>70</v>
      </c>
      <c r="C2345" s="3" t="s">
        <v>88</v>
      </c>
      <c r="D2345" s="3" t="s">
        <v>34</v>
      </c>
      <c r="E2345">
        <v>2023</v>
      </c>
      <c r="F2345" s="3" t="str">
        <f t="shared" si="72"/>
        <v>ABSpillPRST L2023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0</v>
      </c>
    </row>
    <row r="2346" spans="1:20" x14ac:dyDescent="0.35">
      <c r="A2346">
        <f t="shared" si="73"/>
        <v>2346</v>
      </c>
      <c r="B2346" s="3" t="s">
        <v>70</v>
      </c>
      <c r="C2346" s="3" t="s">
        <v>88</v>
      </c>
      <c r="D2346" s="3" t="s">
        <v>34</v>
      </c>
      <c r="E2346">
        <v>2024</v>
      </c>
      <c r="F2346" s="3" t="str">
        <f t="shared" si="72"/>
        <v>ABSpillPRST L2024</v>
      </c>
      <c r="G2346" s="9">
        <v>0</v>
      </c>
      <c r="H2346" s="9">
        <v>0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  <c r="S2346" s="9">
        <v>0</v>
      </c>
      <c r="T2346" s="9">
        <v>0</v>
      </c>
    </row>
    <row r="2347" spans="1:20" x14ac:dyDescent="0.35">
      <c r="A2347">
        <f t="shared" si="73"/>
        <v>2347</v>
      </c>
      <c r="B2347" s="3" t="s">
        <v>70</v>
      </c>
      <c r="C2347" s="3" t="s">
        <v>88</v>
      </c>
      <c r="D2347" s="3" t="s">
        <v>34</v>
      </c>
      <c r="E2347">
        <v>2025</v>
      </c>
      <c r="F2347" s="3" t="str">
        <f t="shared" si="72"/>
        <v>ABSpillPRST L2025</v>
      </c>
      <c r="G2347" s="9">
        <v>0</v>
      </c>
      <c r="H2347" s="9">
        <v>0</v>
      </c>
      <c r="I2347" s="9">
        <v>0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</row>
    <row r="2348" spans="1:20" x14ac:dyDescent="0.35">
      <c r="A2348">
        <f t="shared" si="73"/>
        <v>2348</v>
      </c>
      <c r="B2348" s="3" t="s">
        <v>70</v>
      </c>
      <c r="C2348" s="3" t="s">
        <v>88</v>
      </c>
      <c r="D2348" s="3" t="s">
        <v>34</v>
      </c>
      <c r="E2348">
        <v>2026</v>
      </c>
      <c r="F2348" s="3" t="str">
        <f t="shared" si="72"/>
        <v>ABSpillPRST L2026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0</v>
      </c>
      <c r="T2348" s="9">
        <v>0</v>
      </c>
    </row>
    <row r="2349" spans="1:20" x14ac:dyDescent="0.35">
      <c r="A2349">
        <f t="shared" si="73"/>
        <v>2349</v>
      </c>
      <c r="B2349" s="3" t="s">
        <v>70</v>
      </c>
      <c r="C2349" s="3" t="s">
        <v>88</v>
      </c>
      <c r="D2349" s="3" t="s">
        <v>34</v>
      </c>
      <c r="E2349">
        <v>2027</v>
      </c>
      <c r="F2349" s="3" t="str">
        <f t="shared" si="72"/>
        <v>ABSpillPRST L2027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</row>
    <row r="2350" spans="1:20" x14ac:dyDescent="0.35">
      <c r="A2350">
        <f t="shared" si="73"/>
        <v>2350</v>
      </c>
      <c r="B2350" s="3" t="s">
        <v>70</v>
      </c>
      <c r="C2350" s="3" t="s">
        <v>88</v>
      </c>
      <c r="D2350" s="3" t="s">
        <v>34</v>
      </c>
      <c r="E2350">
        <v>2028</v>
      </c>
      <c r="F2350" s="3" t="str">
        <f t="shared" si="72"/>
        <v>ABSpillPRST L2028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</row>
    <row r="2351" spans="1:20" x14ac:dyDescent="0.35">
      <c r="A2351">
        <f t="shared" si="73"/>
        <v>2351</v>
      </c>
      <c r="B2351" s="3" t="s">
        <v>70</v>
      </c>
      <c r="C2351" s="3" t="s">
        <v>88</v>
      </c>
      <c r="D2351" s="3" t="s">
        <v>34</v>
      </c>
      <c r="E2351">
        <v>2029</v>
      </c>
      <c r="F2351" s="3" t="str">
        <f t="shared" si="72"/>
        <v>ABSpillPRST L2029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</row>
    <row r="2352" spans="1:20" x14ac:dyDescent="0.35">
      <c r="A2352">
        <f t="shared" si="73"/>
        <v>2352</v>
      </c>
      <c r="B2352" s="3" t="s">
        <v>70</v>
      </c>
      <c r="C2352" s="3" t="s">
        <v>88</v>
      </c>
      <c r="D2352" s="3" t="s">
        <v>35</v>
      </c>
      <c r="E2352">
        <v>2020</v>
      </c>
      <c r="F2352" s="3" t="str">
        <f t="shared" si="72"/>
        <v>ABSpillALBENI2020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</row>
    <row r="2353" spans="1:20" x14ac:dyDescent="0.35">
      <c r="A2353">
        <f t="shared" si="73"/>
        <v>2353</v>
      </c>
      <c r="B2353" s="3" t="s">
        <v>70</v>
      </c>
      <c r="C2353" s="3" t="s">
        <v>88</v>
      </c>
      <c r="D2353" s="3" t="s">
        <v>35</v>
      </c>
      <c r="E2353">
        <v>2021</v>
      </c>
      <c r="F2353" s="3" t="str">
        <f t="shared" si="72"/>
        <v>ABSpillALBENI2021</v>
      </c>
      <c r="G2353" s="9">
        <v>0</v>
      </c>
      <c r="H2353" s="9">
        <v>0</v>
      </c>
      <c r="I2353" s="9">
        <v>0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  <c r="Q2353" s="9">
        <v>0</v>
      </c>
      <c r="R2353" s="9">
        <v>0</v>
      </c>
      <c r="S2353" s="9">
        <v>0</v>
      </c>
      <c r="T2353" s="9">
        <v>0</v>
      </c>
    </row>
    <row r="2354" spans="1:20" x14ac:dyDescent="0.35">
      <c r="A2354">
        <f t="shared" si="73"/>
        <v>2354</v>
      </c>
      <c r="B2354" s="3" t="s">
        <v>70</v>
      </c>
      <c r="C2354" s="3" t="s">
        <v>88</v>
      </c>
      <c r="D2354" s="3" t="s">
        <v>35</v>
      </c>
      <c r="E2354">
        <v>2022</v>
      </c>
      <c r="F2354" s="3" t="str">
        <f t="shared" si="72"/>
        <v>ABSpillALBENI2022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  <c r="S2354" s="9">
        <v>0</v>
      </c>
      <c r="T2354" s="9">
        <v>0</v>
      </c>
    </row>
    <row r="2355" spans="1:20" x14ac:dyDescent="0.35">
      <c r="A2355">
        <f t="shared" si="73"/>
        <v>2355</v>
      </c>
      <c r="B2355" s="3" t="s">
        <v>70</v>
      </c>
      <c r="C2355" s="3" t="s">
        <v>88</v>
      </c>
      <c r="D2355" s="3" t="s">
        <v>35</v>
      </c>
      <c r="E2355">
        <v>2023</v>
      </c>
      <c r="F2355" s="3" t="str">
        <f t="shared" si="72"/>
        <v>ABSpillALBENI2023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0</v>
      </c>
      <c r="T2355" s="9">
        <v>0</v>
      </c>
    </row>
    <row r="2356" spans="1:20" x14ac:dyDescent="0.35">
      <c r="A2356">
        <f t="shared" si="73"/>
        <v>2356</v>
      </c>
      <c r="B2356" s="3" t="s">
        <v>70</v>
      </c>
      <c r="C2356" s="3" t="s">
        <v>88</v>
      </c>
      <c r="D2356" s="3" t="s">
        <v>35</v>
      </c>
      <c r="E2356">
        <v>2024</v>
      </c>
      <c r="F2356" s="3" t="str">
        <f t="shared" si="72"/>
        <v>ABSpillALBENI2024</v>
      </c>
      <c r="G2356" s="9">
        <v>0</v>
      </c>
      <c r="H2356" s="9">
        <v>0</v>
      </c>
      <c r="I2356" s="9">
        <v>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  <c r="Q2356" s="9">
        <v>0</v>
      </c>
      <c r="R2356" s="9">
        <v>0</v>
      </c>
      <c r="S2356" s="9">
        <v>0</v>
      </c>
      <c r="T2356" s="9">
        <v>0</v>
      </c>
    </row>
    <row r="2357" spans="1:20" x14ac:dyDescent="0.35">
      <c r="A2357">
        <f t="shared" si="73"/>
        <v>2357</v>
      </c>
      <c r="B2357" s="3" t="s">
        <v>70</v>
      </c>
      <c r="C2357" s="3" t="s">
        <v>88</v>
      </c>
      <c r="D2357" s="3" t="s">
        <v>35</v>
      </c>
      <c r="E2357">
        <v>2025</v>
      </c>
      <c r="F2357" s="3" t="str">
        <f t="shared" si="72"/>
        <v>ABSpillALBENI2025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</row>
    <row r="2358" spans="1:20" x14ac:dyDescent="0.35">
      <c r="A2358">
        <f t="shared" si="73"/>
        <v>2358</v>
      </c>
      <c r="B2358" s="3" t="s">
        <v>70</v>
      </c>
      <c r="C2358" s="3" t="s">
        <v>88</v>
      </c>
      <c r="D2358" s="3" t="s">
        <v>35</v>
      </c>
      <c r="E2358">
        <v>2026</v>
      </c>
      <c r="F2358" s="3" t="str">
        <f t="shared" si="72"/>
        <v>ABSpillALBENI2026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  <c r="Q2358" s="9">
        <v>0</v>
      </c>
      <c r="R2358" s="9">
        <v>0</v>
      </c>
      <c r="S2358" s="9">
        <v>0</v>
      </c>
      <c r="T2358" s="9">
        <v>0</v>
      </c>
    </row>
    <row r="2359" spans="1:20" x14ac:dyDescent="0.35">
      <c r="A2359">
        <f t="shared" si="73"/>
        <v>2359</v>
      </c>
      <c r="B2359" s="3" t="s">
        <v>70</v>
      </c>
      <c r="C2359" s="3" t="s">
        <v>88</v>
      </c>
      <c r="D2359" s="3" t="s">
        <v>35</v>
      </c>
      <c r="E2359">
        <v>2027</v>
      </c>
      <c r="F2359" s="3" t="str">
        <f t="shared" si="72"/>
        <v>ABSpillALBENI2027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</row>
    <row r="2360" spans="1:20" x14ac:dyDescent="0.35">
      <c r="A2360">
        <f t="shared" si="73"/>
        <v>2360</v>
      </c>
      <c r="B2360" s="3" t="s">
        <v>70</v>
      </c>
      <c r="C2360" s="3" t="s">
        <v>88</v>
      </c>
      <c r="D2360" s="3" t="s">
        <v>35</v>
      </c>
      <c r="E2360">
        <v>2028</v>
      </c>
      <c r="F2360" s="3" t="str">
        <f t="shared" si="72"/>
        <v>ABSpillALBENI2028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0</v>
      </c>
      <c r="T2360" s="9">
        <v>0</v>
      </c>
    </row>
    <row r="2361" spans="1:20" x14ac:dyDescent="0.35">
      <c r="A2361">
        <f t="shared" si="73"/>
        <v>2361</v>
      </c>
      <c r="B2361" s="3" t="s">
        <v>70</v>
      </c>
      <c r="C2361" s="3" t="s">
        <v>88</v>
      </c>
      <c r="D2361" s="3" t="s">
        <v>35</v>
      </c>
      <c r="E2361">
        <v>2029</v>
      </c>
      <c r="F2361" s="3" t="str">
        <f t="shared" si="72"/>
        <v>ABSpillALBENI2029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</row>
    <row r="2362" spans="1:20" x14ac:dyDescent="0.35">
      <c r="A2362">
        <f t="shared" si="73"/>
        <v>2362</v>
      </c>
      <c r="B2362" s="3" t="s">
        <v>70</v>
      </c>
      <c r="C2362" s="3" t="s">
        <v>88</v>
      </c>
      <c r="D2362" s="3" t="s">
        <v>36</v>
      </c>
      <c r="E2362">
        <v>2020</v>
      </c>
      <c r="F2362" s="3" t="str">
        <f t="shared" si="72"/>
        <v>ABSpillBOX C2020</v>
      </c>
      <c r="G2362" s="9">
        <v>0</v>
      </c>
      <c r="H2362" s="9">
        <v>0</v>
      </c>
      <c r="I2362" s="9">
        <v>0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0</v>
      </c>
    </row>
    <row r="2363" spans="1:20" x14ac:dyDescent="0.35">
      <c r="A2363">
        <f t="shared" si="73"/>
        <v>2363</v>
      </c>
      <c r="B2363" s="3" t="s">
        <v>70</v>
      </c>
      <c r="C2363" s="3" t="s">
        <v>88</v>
      </c>
      <c r="D2363" s="3" t="s">
        <v>36</v>
      </c>
      <c r="E2363">
        <v>2021</v>
      </c>
      <c r="F2363" s="3" t="str">
        <f t="shared" si="72"/>
        <v>ABSpillBOX C2021</v>
      </c>
      <c r="G2363" s="9">
        <v>0</v>
      </c>
      <c r="H2363" s="9">
        <v>0</v>
      </c>
      <c r="I2363" s="9">
        <v>0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9">
        <v>0</v>
      </c>
      <c r="T2363" s="9">
        <v>0</v>
      </c>
    </row>
    <row r="2364" spans="1:20" x14ac:dyDescent="0.35">
      <c r="A2364">
        <f t="shared" si="73"/>
        <v>2364</v>
      </c>
      <c r="B2364" s="3" t="s">
        <v>70</v>
      </c>
      <c r="C2364" s="3" t="s">
        <v>88</v>
      </c>
      <c r="D2364" s="3" t="s">
        <v>36</v>
      </c>
      <c r="E2364">
        <v>2022</v>
      </c>
      <c r="F2364" s="3" t="str">
        <f t="shared" si="72"/>
        <v>ABSpillBOX C2022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  <c r="S2364" s="9">
        <v>0</v>
      </c>
      <c r="T2364" s="9">
        <v>0</v>
      </c>
    </row>
    <row r="2365" spans="1:20" x14ac:dyDescent="0.35">
      <c r="A2365">
        <f t="shared" si="73"/>
        <v>2365</v>
      </c>
      <c r="B2365" s="3" t="s">
        <v>70</v>
      </c>
      <c r="C2365" s="3" t="s">
        <v>88</v>
      </c>
      <c r="D2365" s="3" t="s">
        <v>36</v>
      </c>
      <c r="E2365">
        <v>2023</v>
      </c>
      <c r="F2365" s="3" t="str">
        <f t="shared" si="72"/>
        <v>ABSpillBOX C2023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  <c r="R2365" s="9">
        <v>0</v>
      </c>
      <c r="S2365" s="9">
        <v>0</v>
      </c>
      <c r="T2365" s="9">
        <v>0</v>
      </c>
    </row>
    <row r="2366" spans="1:20" x14ac:dyDescent="0.35">
      <c r="A2366">
        <f t="shared" si="73"/>
        <v>2366</v>
      </c>
      <c r="B2366" s="3" t="s">
        <v>70</v>
      </c>
      <c r="C2366" s="3" t="s">
        <v>88</v>
      </c>
      <c r="D2366" s="3" t="s">
        <v>36</v>
      </c>
      <c r="E2366">
        <v>2024</v>
      </c>
      <c r="F2366" s="3" t="str">
        <f t="shared" si="72"/>
        <v>ABSpillBOX C2024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</row>
    <row r="2367" spans="1:20" x14ac:dyDescent="0.35">
      <c r="A2367">
        <f t="shared" si="73"/>
        <v>2367</v>
      </c>
      <c r="B2367" s="3" t="s">
        <v>70</v>
      </c>
      <c r="C2367" s="3" t="s">
        <v>88</v>
      </c>
      <c r="D2367" s="3" t="s">
        <v>36</v>
      </c>
      <c r="E2367">
        <v>2025</v>
      </c>
      <c r="F2367" s="3" t="str">
        <f t="shared" si="72"/>
        <v>ABSpillBOX C2025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</row>
    <row r="2368" spans="1:20" x14ac:dyDescent="0.35">
      <c r="A2368">
        <f t="shared" si="73"/>
        <v>2368</v>
      </c>
      <c r="B2368" s="3" t="s">
        <v>70</v>
      </c>
      <c r="C2368" s="3" t="s">
        <v>88</v>
      </c>
      <c r="D2368" s="3" t="s">
        <v>36</v>
      </c>
      <c r="E2368">
        <v>2026</v>
      </c>
      <c r="F2368" s="3" t="str">
        <f t="shared" si="72"/>
        <v>ABSpillBOX C2026</v>
      </c>
      <c r="G2368" s="9">
        <v>0</v>
      </c>
      <c r="H2368" s="9">
        <v>0</v>
      </c>
      <c r="I2368" s="9">
        <v>0</v>
      </c>
      <c r="J2368" s="9">
        <v>0</v>
      </c>
      <c r="K2368" s="9">
        <v>0</v>
      </c>
      <c r="L2368" s="9">
        <v>0</v>
      </c>
      <c r="M2368" s="9">
        <v>0</v>
      </c>
      <c r="N2368" s="9">
        <v>0</v>
      </c>
      <c r="O2368" s="9">
        <v>0</v>
      </c>
      <c r="P2368" s="9">
        <v>0</v>
      </c>
      <c r="Q2368" s="9">
        <v>0</v>
      </c>
      <c r="R2368" s="9">
        <v>0</v>
      </c>
      <c r="S2368" s="9">
        <v>0</v>
      </c>
      <c r="T2368" s="9">
        <v>0</v>
      </c>
    </row>
    <row r="2369" spans="1:20" x14ac:dyDescent="0.35">
      <c r="A2369">
        <f t="shared" si="73"/>
        <v>2369</v>
      </c>
      <c r="B2369" s="3" t="s">
        <v>70</v>
      </c>
      <c r="C2369" s="3" t="s">
        <v>88</v>
      </c>
      <c r="D2369" s="3" t="s">
        <v>36</v>
      </c>
      <c r="E2369">
        <v>2027</v>
      </c>
      <c r="F2369" s="3" t="str">
        <f t="shared" si="72"/>
        <v>ABSpillBOX C2027</v>
      </c>
      <c r="G2369" s="9">
        <v>0</v>
      </c>
      <c r="H2369" s="9">
        <v>0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</row>
    <row r="2370" spans="1:20" x14ac:dyDescent="0.35">
      <c r="A2370">
        <f t="shared" si="73"/>
        <v>2370</v>
      </c>
      <c r="B2370" s="3" t="s">
        <v>70</v>
      </c>
      <c r="C2370" s="3" t="s">
        <v>88</v>
      </c>
      <c r="D2370" s="3" t="s">
        <v>36</v>
      </c>
      <c r="E2370">
        <v>2028</v>
      </c>
      <c r="F2370" s="3" t="str">
        <f t="shared" ref="F2370:F2433" si="74">_xlfn.CONCAT(B2370,C2370,D2370,E2370)</f>
        <v>ABSpillBOX C2028</v>
      </c>
      <c r="G2370" s="9">
        <v>0</v>
      </c>
      <c r="H2370" s="9">
        <v>0</v>
      </c>
      <c r="I2370" s="9">
        <v>0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</row>
    <row r="2371" spans="1:20" x14ac:dyDescent="0.35">
      <c r="A2371">
        <f t="shared" ref="A2371:A2434" si="75">A2370+1</f>
        <v>2371</v>
      </c>
      <c r="B2371" s="3" t="s">
        <v>70</v>
      </c>
      <c r="C2371" s="3" t="s">
        <v>88</v>
      </c>
      <c r="D2371" s="3" t="s">
        <v>36</v>
      </c>
      <c r="E2371">
        <v>2029</v>
      </c>
      <c r="F2371" s="3" t="str">
        <f t="shared" si="74"/>
        <v>ABSpillBOX C2029</v>
      </c>
      <c r="G2371" s="9">
        <v>0</v>
      </c>
      <c r="H2371" s="9">
        <v>0</v>
      </c>
      <c r="I2371" s="9">
        <v>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0</v>
      </c>
    </row>
    <row r="2372" spans="1:20" x14ac:dyDescent="0.35">
      <c r="A2372">
        <f t="shared" si="75"/>
        <v>2372</v>
      </c>
      <c r="B2372" s="3" t="s">
        <v>70</v>
      </c>
      <c r="C2372" s="3" t="s">
        <v>88</v>
      </c>
      <c r="D2372" s="3" t="s">
        <v>37</v>
      </c>
      <c r="E2372">
        <v>2020</v>
      </c>
      <c r="F2372" s="3" t="str">
        <f t="shared" si="74"/>
        <v>ABSpillBOUND2020</v>
      </c>
      <c r="G2372" s="9">
        <v>0</v>
      </c>
      <c r="H2372" s="9">
        <v>0</v>
      </c>
      <c r="I2372" s="9">
        <v>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0</v>
      </c>
      <c r="T2372" s="9">
        <v>0</v>
      </c>
    </row>
    <row r="2373" spans="1:20" x14ac:dyDescent="0.35">
      <c r="A2373">
        <f t="shared" si="75"/>
        <v>2373</v>
      </c>
      <c r="B2373" s="3" t="s">
        <v>70</v>
      </c>
      <c r="C2373" s="3" t="s">
        <v>88</v>
      </c>
      <c r="D2373" s="3" t="s">
        <v>37</v>
      </c>
      <c r="E2373">
        <v>2021</v>
      </c>
      <c r="F2373" s="3" t="str">
        <f t="shared" si="74"/>
        <v>ABSpillBOUND2021</v>
      </c>
      <c r="G2373" s="9">
        <v>0</v>
      </c>
      <c r="H2373" s="9">
        <v>0</v>
      </c>
      <c r="I2373" s="9">
        <v>0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0</v>
      </c>
      <c r="T2373" s="9">
        <v>0</v>
      </c>
    </row>
    <row r="2374" spans="1:20" x14ac:dyDescent="0.35">
      <c r="A2374">
        <f t="shared" si="75"/>
        <v>2374</v>
      </c>
      <c r="B2374" s="3" t="s">
        <v>70</v>
      </c>
      <c r="C2374" s="3" t="s">
        <v>88</v>
      </c>
      <c r="D2374" s="3" t="s">
        <v>37</v>
      </c>
      <c r="E2374">
        <v>2022</v>
      </c>
      <c r="F2374" s="3" t="str">
        <f t="shared" si="74"/>
        <v>ABSpillBOUND2022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</row>
    <row r="2375" spans="1:20" x14ac:dyDescent="0.35">
      <c r="A2375">
        <f t="shared" si="75"/>
        <v>2375</v>
      </c>
      <c r="B2375" s="3" t="s">
        <v>70</v>
      </c>
      <c r="C2375" s="3" t="s">
        <v>88</v>
      </c>
      <c r="D2375" s="3" t="s">
        <v>37</v>
      </c>
      <c r="E2375">
        <v>2023</v>
      </c>
      <c r="F2375" s="3" t="str">
        <f t="shared" si="74"/>
        <v>ABSpillBOUND2023</v>
      </c>
      <c r="G2375" s="9">
        <v>0</v>
      </c>
      <c r="H2375" s="9">
        <v>0</v>
      </c>
      <c r="I2375" s="9">
        <v>0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  <c r="Q2375" s="9">
        <v>0</v>
      </c>
      <c r="R2375" s="9">
        <v>0</v>
      </c>
      <c r="S2375" s="9">
        <v>0</v>
      </c>
      <c r="T2375" s="9">
        <v>0</v>
      </c>
    </row>
    <row r="2376" spans="1:20" x14ac:dyDescent="0.35">
      <c r="A2376">
        <f t="shared" si="75"/>
        <v>2376</v>
      </c>
      <c r="B2376" s="3" t="s">
        <v>70</v>
      </c>
      <c r="C2376" s="3" t="s">
        <v>88</v>
      </c>
      <c r="D2376" s="3" t="s">
        <v>37</v>
      </c>
      <c r="E2376">
        <v>2024</v>
      </c>
      <c r="F2376" s="3" t="str">
        <f t="shared" si="74"/>
        <v>ABSpillBOUND2024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</row>
    <row r="2377" spans="1:20" x14ac:dyDescent="0.35">
      <c r="A2377">
        <f t="shared" si="75"/>
        <v>2377</v>
      </c>
      <c r="B2377" s="3" t="s">
        <v>70</v>
      </c>
      <c r="C2377" s="3" t="s">
        <v>88</v>
      </c>
      <c r="D2377" s="3" t="s">
        <v>37</v>
      </c>
      <c r="E2377">
        <v>2025</v>
      </c>
      <c r="F2377" s="3" t="str">
        <f t="shared" si="74"/>
        <v>ABSpillBOUND2025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</row>
    <row r="2378" spans="1:20" x14ac:dyDescent="0.35">
      <c r="A2378">
        <f t="shared" si="75"/>
        <v>2378</v>
      </c>
      <c r="B2378" s="3" t="s">
        <v>70</v>
      </c>
      <c r="C2378" s="3" t="s">
        <v>88</v>
      </c>
      <c r="D2378" s="3" t="s">
        <v>37</v>
      </c>
      <c r="E2378">
        <v>2026</v>
      </c>
      <c r="F2378" s="3" t="str">
        <f t="shared" si="74"/>
        <v>ABSpillBOUND2026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0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</row>
    <row r="2379" spans="1:20" x14ac:dyDescent="0.35">
      <c r="A2379">
        <f t="shared" si="75"/>
        <v>2379</v>
      </c>
      <c r="B2379" s="3" t="s">
        <v>70</v>
      </c>
      <c r="C2379" s="3" t="s">
        <v>88</v>
      </c>
      <c r="D2379" s="3" t="s">
        <v>37</v>
      </c>
      <c r="E2379">
        <v>2027</v>
      </c>
      <c r="F2379" s="3" t="str">
        <f t="shared" si="74"/>
        <v>ABSpillBOUND2027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</v>
      </c>
      <c r="S2379" s="9">
        <v>0</v>
      </c>
      <c r="T2379" s="9">
        <v>0</v>
      </c>
    </row>
    <row r="2380" spans="1:20" x14ac:dyDescent="0.35">
      <c r="A2380">
        <f t="shared" si="75"/>
        <v>2380</v>
      </c>
      <c r="B2380" s="3" t="s">
        <v>70</v>
      </c>
      <c r="C2380" s="3" t="s">
        <v>88</v>
      </c>
      <c r="D2380" s="3" t="s">
        <v>37</v>
      </c>
      <c r="E2380">
        <v>2028</v>
      </c>
      <c r="F2380" s="3" t="str">
        <f t="shared" si="74"/>
        <v>ABSpillBOUND2028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0</v>
      </c>
      <c r="T2380" s="9">
        <v>0</v>
      </c>
    </row>
    <row r="2381" spans="1:20" x14ac:dyDescent="0.35">
      <c r="A2381">
        <f t="shared" si="75"/>
        <v>2381</v>
      </c>
      <c r="B2381" s="3" t="s">
        <v>70</v>
      </c>
      <c r="C2381" s="3" t="s">
        <v>88</v>
      </c>
      <c r="D2381" s="3" t="s">
        <v>37</v>
      </c>
      <c r="E2381">
        <v>2029</v>
      </c>
      <c r="F2381" s="3" t="str">
        <f t="shared" si="74"/>
        <v>ABSpillBOUND2029</v>
      </c>
      <c r="G2381" s="9">
        <v>0</v>
      </c>
      <c r="H2381" s="9">
        <v>0</v>
      </c>
      <c r="I2381" s="9">
        <v>0</v>
      </c>
      <c r="J2381" s="9">
        <v>0</v>
      </c>
      <c r="K2381" s="9">
        <v>0</v>
      </c>
      <c r="L2381" s="9">
        <v>0</v>
      </c>
      <c r="M2381" s="9">
        <v>0</v>
      </c>
      <c r="N2381" s="9">
        <v>0</v>
      </c>
      <c r="O2381" s="9">
        <v>0</v>
      </c>
      <c r="P2381" s="9">
        <v>0</v>
      </c>
      <c r="Q2381" s="9">
        <v>0</v>
      </c>
      <c r="R2381" s="9">
        <v>0</v>
      </c>
      <c r="S2381" s="9">
        <v>0</v>
      </c>
      <c r="T2381" s="9">
        <v>0</v>
      </c>
    </row>
    <row r="2382" spans="1:20" x14ac:dyDescent="0.35">
      <c r="A2382">
        <f t="shared" si="75"/>
        <v>2382</v>
      </c>
      <c r="B2382" s="3" t="s">
        <v>70</v>
      </c>
      <c r="C2382" s="3" t="s">
        <v>88</v>
      </c>
      <c r="D2382" s="3" t="s">
        <v>38</v>
      </c>
      <c r="E2382">
        <v>2020</v>
      </c>
      <c r="F2382" s="3" t="str">
        <f t="shared" si="74"/>
        <v>ABSpill7-MILE2020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</row>
    <row r="2383" spans="1:20" x14ac:dyDescent="0.35">
      <c r="A2383">
        <f t="shared" si="75"/>
        <v>2383</v>
      </c>
      <c r="B2383" s="3" t="s">
        <v>70</v>
      </c>
      <c r="C2383" s="3" t="s">
        <v>88</v>
      </c>
      <c r="D2383" s="3" t="s">
        <v>38</v>
      </c>
      <c r="E2383">
        <v>2021</v>
      </c>
      <c r="F2383" s="3" t="str">
        <f t="shared" si="74"/>
        <v>ABSpill7-MILE2021</v>
      </c>
      <c r="G2383" s="9">
        <v>0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  <c r="Q2383" s="9">
        <v>0</v>
      </c>
      <c r="R2383" s="9">
        <v>0</v>
      </c>
      <c r="S2383" s="9">
        <v>0</v>
      </c>
      <c r="T2383" s="9">
        <v>0</v>
      </c>
    </row>
    <row r="2384" spans="1:20" x14ac:dyDescent="0.35">
      <c r="A2384">
        <f t="shared" si="75"/>
        <v>2384</v>
      </c>
      <c r="B2384" s="3" t="s">
        <v>70</v>
      </c>
      <c r="C2384" s="3" t="s">
        <v>88</v>
      </c>
      <c r="D2384" s="3" t="s">
        <v>38</v>
      </c>
      <c r="E2384">
        <v>2022</v>
      </c>
      <c r="F2384" s="3" t="str">
        <f t="shared" si="74"/>
        <v>ABSpill7-MILE2022</v>
      </c>
      <c r="G2384" s="9">
        <v>0</v>
      </c>
      <c r="H2384" s="9">
        <v>0</v>
      </c>
      <c r="I2384" s="9">
        <v>0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0</v>
      </c>
      <c r="T2384" s="9">
        <v>0</v>
      </c>
    </row>
    <row r="2385" spans="1:20" x14ac:dyDescent="0.35">
      <c r="A2385">
        <f t="shared" si="75"/>
        <v>2385</v>
      </c>
      <c r="B2385" s="3" t="s">
        <v>70</v>
      </c>
      <c r="C2385" s="3" t="s">
        <v>88</v>
      </c>
      <c r="D2385" s="3" t="s">
        <v>38</v>
      </c>
      <c r="E2385">
        <v>2023</v>
      </c>
      <c r="F2385" s="3" t="str">
        <f t="shared" si="74"/>
        <v>ABSpill7-MILE2023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</row>
    <row r="2386" spans="1:20" x14ac:dyDescent="0.35">
      <c r="A2386">
        <f t="shared" si="75"/>
        <v>2386</v>
      </c>
      <c r="B2386" s="3" t="s">
        <v>70</v>
      </c>
      <c r="C2386" s="3" t="s">
        <v>88</v>
      </c>
      <c r="D2386" s="3" t="s">
        <v>38</v>
      </c>
      <c r="E2386">
        <v>2024</v>
      </c>
      <c r="F2386" s="3" t="str">
        <f t="shared" si="74"/>
        <v>ABSpill7-MILE2024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  <c r="T2386" s="9">
        <v>0</v>
      </c>
    </row>
    <row r="2387" spans="1:20" x14ac:dyDescent="0.35">
      <c r="A2387">
        <f t="shared" si="75"/>
        <v>2387</v>
      </c>
      <c r="B2387" s="3" t="s">
        <v>70</v>
      </c>
      <c r="C2387" s="3" t="s">
        <v>88</v>
      </c>
      <c r="D2387" s="3" t="s">
        <v>38</v>
      </c>
      <c r="E2387">
        <v>2025</v>
      </c>
      <c r="F2387" s="3" t="str">
        <f t="shared" si="74"/>
        <v>ABSpill7-MILE2025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0</v>
      </c>
    </row>
    <row r="2388" spans="1:20" x14ac:dyDescent="0.35">
      <c r="A2388">
        <f t="shared" si="75"/>
        <v>2388</v>
      </c>
      <c r="B2388" s="3" t="s">
        <v>70</v>
      </c>
      <c r="C2388" s="3" t="s">
        <v>88</v>
      </c>
      <c r="D2388" s="3" t="s">
        <v>38</v>
      </c>
      <c r="E2388">
        <v>2026</v>
      </c>
      <c r="F2388" s="3" t="str">
        <f t="shared" si="74"/>
        <v>ABSpill7-MILE2026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  <c r="T2388" s="9">
        <v>0</v>
      </c>
    </row>
    <row r="2389" spans="1:20" x14ac:dyDescent="0.35">
      <c r="A2389">
        <f t="shared" si="75"/>
        <v>2389</v>
      </c>
      <c r="B2389" s="3" t="s">
        <v>70</v>
      </c>
      <c r="C2389" s="3" t="s">
        <v>88</v>
      </c>
      <c r="D2389" s="3" t="s">
        <v>38</v>
      </c>
      <c r="E2389">
        <v>2027</v>
      </c>
      <c r="F2389" s="3" t="str">
        <f t="shared" si="74"/>
        <v>ABSpill7-MILE2027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  <c r="S2389" s="9">
        <v>0</v>
      </c>
      <c r="T2389" s="9">
        <v>0</v>
      </c>
    </row>
    <row r="2390" spans="1:20" x14ac:dyDescent="0.35">
      <c r="A2390">
        <f t="shared" si="75"/>
        <v>2390</v>
      </c>
      <c r="B2390" s="3" t="s">
        <v>70</v>
      </c>
      <c r="C2390" s="3" t="s">
        <v>88</v>
      </c>
      <c r="D2390" s="3" t="s">
        <v>38</v>
      </c>
      <c r="E2390">
        <v>2028</v>
      </c>
      <c r="F2390" s="3" t="str">
        <f t="shared" si="74"/>
        <v>ABSpill7-MILE2028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</row>
    <row r="2391" spans="1:20" x14ac:dyDescent="0.35">
      <c r="A2391">
        <f t="shared" si="75"/>
        <v>2391</v>
      </c>
      <c r="B2391" s="3" t="s">
        <v>70</v>
      </c>
      <c r="C2391" s="3" t="s">
        <v>88</v>
      </c>
      <c r="D2391" s="3" t="s">
        <v>38</v>
      </c>
      <c r="E2391">
        <v>2029</v>
      </c>
      <c r="F2391" s="3" t="str">
        <f t="shared" si="74"/>
        <v>ABSpill7-MILE2029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9">
        <v>0</v>
      </c>
      <c r="T2391" s="9">
        <v>0</v>
      </c>
    </row>
    <row r="2392" spans="1:20" x14ac:dyDescent="0.35">
      <c r="A2392">
        <f t="shared" si="75"/>
        <v>2392</v>
      </c>
      <c r="B2392" s="3" t="s">
        <v>70</v>
      </c>
      <c r="C2392" s="3" t="s">
        <v>88</v>
      </c>
      <c r="D2392" s="3" t="s">
        <v>39</v>
      </c>
      <c r="E2392">
        <v>2020</v>
      </c>
      <c r="F2392" s="3" t="str">
        <f t="shared" si="74"/>
        <v>ABSpillWANETA2020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</row>
    <row r="2393" spans="1:20" x14ac:dyDescent="0.35">
      <c r="A2393">
        <f t="shared" si="75"/>
        <v>2393</v>
      </c>
      <c r="B2393" s="3" t="s">
        <v>70</v>
      </c>
      <c r="C2393" s="3" t="s">
        <v>88</v>
      </c>
      <c r="D2393" s="3" t="s">
        <v>39</v>
      </c>
      <c r="E2393">
        <v>2021</v>
      </c>
      <c r="F2393" s="3" t="str">
        <f t="shared" si="74"/>
        <v>ABSpillWANETA2021</v>
      </c>
      <c r="G2393" s="9">
        <v>0</v>
      </c>
      <c r="H2393" s="9">
        <v>0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0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</row>
    <row r="2394" spans="1:20" x14ac:dyDescent="0.35">
      <c r="A2394">
        <f t="shared" si="75"/>
        <v>2394</v>
      </c>
      <c r="B2394" s="3" t="s">
        <v>70</v>
      </c>
      <c r="C2394" s="3" t="s">
        <v>88</v>
      </c>
      <c r="D2394" s="3" t="s">
        <v>39</v>
      </c>
      <c r="E2394">
        <v>2022</v>
      </c>
      <c r="F2394" s="3" t="str">
        <f t="shared" si="74"/>
        <v>ABSpillWANETA2022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</row>
    <row r="2395" spans="1:20" x14ac:dyDescent="0.35">
      <c r="A2395">
        <f t="shared" si="75"/>
        <v>2395</v>
      </c>
      <c r="B2395" s="3" t="s">
        <v>70</v>
      </c>
      <c r="C2395" s="3" t="s">
        <v>88</v>
      </c>
      <c r="D2395" s="3" t="s">
        <v>39</v>
      </c>
      <c r="E2395">
        <v>2023</v>
      </c>
      <c r="F2395" s="3" t="str">
        <f t="shared" si="74"/>
        <v>ABSpillWANETA2023</v>
      </c>
      <c r="G2395" s="9">
        <v>0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0</v>
      </c>
      <c r="N2395" s="9">
        <v>0</v>
      </c>
      <c r="O2395" s="9">
        <v>0</v>
      </c>
      <c r="P2395" s="9">
        <v>0</v>
      </c>
      <c r="Q2395" s="9">
        <v>0</v>
      </c>
      <c r="R2395" s="9">
        <v>0</v>
      </c>
      <c r="S2395" s="9">
        <v>0</v>
      </c>
      <c r="T2395" s="9">
        <v>0</v>
      </c>
    </row>
    <row r="2396" spans="1:20" x14ac:dyDescent="0.35">
      <c r="A2396">
        <f t="shared" si="75"/>
        <v>2396</v>
      </c>
      <c r="B2396" s="3" t="s">
        <v>70</v>
      </c>
      <c r="C2396" s="3" t="s">
        <v>88</v>
      </c>
      <c r="D2396" s="3" t="s">
        <v>39</v>
      </c>
      <c r="E2396">
        <v>2024</v>
      </c>
      <c r="F2396" s="3" t="str">
        <f t="shared" si="74"/>
        <v>ABSpillWANETA2024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0</v>
      </c>
      <c r="P2396" s="9">
        <v>0</v>
      </c>
      <c r="Q2396" s="9">
        <v>0</v>
      </c>
      <c r="R2396" s="9">
        <v>0</v>
      </c>
      <c r="S2396" s="9">
        <v>0</v>
      </c>
      <c r="T2396" s="9">
        <v>0</v>
      </c>
    </row>
    <row r="2397" spans="1:20" x14ac:dyDescent="0.35">
      <c r="A2397">
        <f t="shared" si="75"/>
        <v>2397</v>
      </c>
      <c r="B2397" s="3" t="s">
        <v>70</v>
      </c>
      <c r="C2397" s="3" t="s">
        <v>88</v>
      </c>
      <c r="D2397" s="3" t="s">
        <v>39</v>
      </c>
      <c r="E2397">
        <v>2025</v>
      </c>
      <c r="F2397" s="3" t="str">
        <f t="shared" si="74"/>
        <v>ABSpillWANETA2025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0</v>
      </c>
      <c r="P2397" s="9">
        <v>0</v>
      </c>
      <c r="Q2397" s="9">
        <v>0</v>
      </c>
      <c r="R2397" s="9">
        <v>0</v>
      </c>
      <c r="S2397" s="9">
        <v>0</v>
      </c>
      <c r="T2397" s="9">
        <v>0</v>
      </c>
    </row>
    <row r="2398" spans="1:20" x14ac:dyDescent="0.35">
      <c r="A2398">
        <f t="shared" si="75"/>
        <v>2398</v>
      </c>
      <c r="B2398" s="3" t="s">
        <v>70</v>
      </c>
      <c r="C2398" s="3" t="s">
        <v>88</v>
      </c>
      <c r="D2398" s="3" t="s">
        <v>39</v>
      </c>
      <c r="E2398">
        <v>2026</v>
      </c>
      <c r="F2398" s="3" t="str">
        <f t="shared" si="74"/>
        <v>ABSpillWANETA2026</v>
      </c>
      <c r="G2398" s="9">
        <v>0</v>
      </c>
      <c r="H2398" s="9"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</row>
    <row r="2399" spans="1:20" x14ac:dyDescent="0.35">
      <c r="A2399">
        <f t="shared" si="75"/>
        <v>2399</v>
      </c>
      <c r="B2399" s="3" t="s">
        <v>70</v>
      </c>
      <c r="C2399" s="3" t="s">
        <v>88</v>
      </c>
      <c r="D2399" s="3" t="s">
        <v>39</v>
      </c>
      <c r="E2399">
        <v>2027</v>
      </c>
      <c r="F2399" s="3" t="str">
        <f t="shared" si="74"/>
        <v>ABSpillWANETA2027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</row>
    <row r="2400" spans="1:20" x14ac:dyDescent="0.35">
      <c r="A2400">
        <f t="shared" si="75"/>
        <v>2400</v>
      </c>
      <c r="B2400" s="3" t="s">
        <v>70</v>
      </c>
      <c r="C2400" s="3" t="s">
        <v>88</v>
      </c>
      <c r="D2400" s="3" t="s">
        <v>39</v>
      </c>
      <c r="E2400">
        <v>2028</v>
      </c>
      <c r="F2400" s="3" t="str">
        <f t="shared" si="74"/>
        <v>ABSpillWANETA2028</v>
      </c>
      <c r="G2400" s="9">
        <v>0</v>
      </c>
      <c r="H2400" s="9">
        <v>0</v>
      </c>
      <c r="I2400" s="9">
        <v>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0</v>
      </c>
      <c r="T2400" s="9">
        <v>0</v>
      </c>
    </row>
    <row r="2401" spans="1:20" x14ac:dyDescent="0.35">
      <c r="A2401">
        <f t="shared" si="75"/>
        <v>2401</v>
      </c>
      <c r="B2401" s="3" t="s">
        <v>70</v>
      </c>
      <c r="C2401" s="3" t="s">
        <v>88</v>
      </c>
      <c r="D2401" s="3" t="s">
        <v>39</v>
      </c>
      <c r="E2401">
        <v>2029</v>
      </c>
      <c r="F2401" s="3" t="str">
        <f t="shared" si="74"/>
        <v>ABSpillWANETA2029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</row>
    <row r="2402" spans="1:20" x14ac:dyDescent="0.35">
      <c r="A2402">
        <f t="shared" si="75"/>
        <v>2402</v>
      </c>
      <c r="B2402" s="3" t="s">
        <v>70</v>
      </c>
      <c r="C2402" s="3" t="s">
        <v>88</v>
      </c>
      <c r="D2402" s="3" t="s">
        <v>40</v>
      </c>
      <c r="E2402">
        <v>2020</v>
      </c>
      <c r="F2402" s="3" t="str">
        <f t="shared" si="74"/>
        <v>ABSpillCDA LK2020</v>
      </c>
      <c r="G2402" s="9">
        <v>0</v>
      </c>
      <c r="H2402" s="9">
        <v>0</v>
      </c>
      <c r="I2402" s="9">
        <v>0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</row>
    <row r="2403" spans="1:20" x14ac:dyDescent="0.35">
      <c r="A2403">
        <f t="shared" si="75"/>
        <v>2403</v>
      </c>
      <c r="B2403" s="3" t="s">
        <v>70</v>
      </c>
      <c r="C2403" s="3" t="s">
        <v>88</v>
      </c>
      <c r="D2403" s="3" t="s">
        <v>40</v>
      </c>
      <c r="E2403">
        <v>2021</v>
      </c>
      <c r="F2403" s="3" t="str">
        <f t="shared" si="74"/>
        <v>ABSpillCDA LK2021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</row>
    <row r="2404" spans="1:20" x14ac:dyDescent="0.35">
      <c r="A2404">
        <f t="shared" si="75"/>
        <v>2404</v>
      </c>
      <c r="B2404" s="3" t="s">
        <v>70</v>
      </c>
      <c r="C2404" s="3" t="s">
        <v>88</v>
      </c>
      <c r="D2404" s="3" t="s">
        <v>40</v>
      </c>
      <c r="E2404">
        <v>2022</v>
      </c>
      <c r="F2404" s="3" t="str">
        <f t="shared" si="74"/>
        <v>ABSpillCDA LK2022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</row>
    <row r="2405" spans="1:20" x14ac:dyDescent="0.35">
      <c r="A2405">
        <f t="shared" si="75"/>
        <v>2405</v>
      </c>
      <c r="B2405" s="3" t="s">
        <v>70</v>
      </c>
      <c r="C2405" s="3" t="s">
        <v>88</v>
      </c>
      <c r="D2405" s="3" t="s">
        <v>40</v>
      </c>
      <c r="E2405">
        <v>2023</v>
      </c>
      <c r="F2405" s="3" t="str">
        <f t="shared" si="74"/>
        <v>ABSpillCDA LK2023</v>
      </c>
      <c r="G2405" s="9">
        <v>0</v>
      </c>
      <c r="H2405" s="9"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</row>
    <row r="2406" spans="1:20" x14ac:dyDescent="0.35">
      <c r="A2406">
        <f t="shared" si="75"/>
        <v>2406</v>
      </c>
      <c r="B2406" s="3" t="s">
        <v>70</v>
      </c>
      <c r="C2406" s="3" t="s">
        <v>88</v>
      </c>
      <c r="D2406" s="3" t="s">
        <v>40</v>
      </c>
      <c r="E2406">
        <v>2024</v>
      </c>
      <c r="F2406" s="3" t="str">
        <f t="shared" si="74"/>
        <v>ABSpillCDA LK2024</v>
      </c>
      <c r="G2406" s="9">
        <v>0</v>
      </c>
      <c r="H2406" s="9">
        <v>0</v>
      </c>
      <c r="I2406" s="9">
        <v>0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0</v>
      </c>
    </row>
    <row r="2407" spans="1:20" x14ac:dyDescent="0.35">
      <c r="A2407">
        <f t="shared" si="75"/>
        <v>2407</v>
      </c>
      <c r="B2407" s="3" t="s">
        <v>70</v>
      </c>
      <c r="C2407" s="3" t="s">
        <v>88</v>
      </c>
      <c r="D2407" s="3" t="s">
        <v>40</v>
      </c>
      <c r="E2407">
        <v>2025</v>
      </c>
      <c r="F2407" s="3" t="str">
        <f t="shared" si="74"/>
        <v>ABSpillCDA LK2025</v>
      </c>
      <c r="G2407" s="9">
        <v>0</v>
      </c>
      <c r="H2407" s="9">
        <v>0</v>
      </c>
      <c r="I2407" s="9">
        <v>0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  <c r="Q2407" s="9">
        <v>0</v>
      </c>
      <c r="R2407" s="9">
        <v>0</v>
      </c>
      <c r="S2407" s="9">
        <v>0</v>
      </c>
      <c r="T2407" s="9">
        <v>0</v>
      </c>
    </row>
    <row r="2408" spans="1:20" x14ac:dyDescent="0.35">
      <c r="A2408">
        <f t="shared" si="75"/>
        <v>2408</v>
      </c>
      <c r="B2408" s="3" t="s">
        <v>70</v>
      </c>
      <c r="C2408" s="3" t="s">
        <v>88</v>
      </c>
      <c r="D2408" s="3" t="s">
        <v>40</v>
      </c>
      <c r="E2408">
        <v>2026</v>
      </c>
      <c r="F2408" s="3" t="str">
        <f t="shared" si="74"/>
        <v>ABSpillCDA LK2026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</row>
    <row r="2409" spans="1:20" x14ac:dyDescent="0.35">
      <c r="A2409">
        <f t="shared" si="75"/>
        <v>2409</v>
      </c>
      <c r="B2409" s="3" t="s">
        <v>70</v>
      </c>
      <c r="C2409" s="3" t="s">
        <v>88</v>
      </c>
      <c r="D2409" s="3" t="s">
        <v>40</v>
      </c>
      <c r="E2409">
        <v>2027</v>
      </c>
      <c r="F2409" s="3" t="str">
        <f t="shared" si="74"/>
        <v>ABSpillCDA LK2027</v>
      </c>
      <c r="G2409" s="9">
        <v>0</v>
      </c>
      <c r="H2409" s="9">
        <v>0</v>
      </c>
      <c r="I2409" s="9">
        <v>0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</row>
    <row r="2410" spans="1:20" x14ac:dyDescent="0.35">
      <c r="A2410">
        <f t="shared" si="75"/>
        <v>2410</v>
      </c>
      <c r="B2410" s="3" t="s">
        <v>70</v>
      </c>
      <c r="C2410" s="3" t="s">
        <v>88</v>
      </c>
      <c r="D2410" s="3" t="s">
        <v>40</v>
      </c>
      <c r="E2410">
        <v>2028</v>
      </c>
      <c r="F2410" s="3" t="str">
        <f t="shared" si="74"/>
        <v>ABSpillCDA LK2028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</row>
    <row r="2411" spans="1:20" x14ac:dyDescent="0.35">
      <c r="A2411">
        <f t="shared" si="75"/>
        <v>2411</v>
      </c>
      <c r="B2411" s="3" t="s">
        <v>70</v>
      </c>
      <c r="C2411" s="3" t="s">
        <v>88</v>
      </c>
      <c r="D2411" s="3" t="s">
        <v>40</v>
      </c>
      <c r="E2411">
        <v>2029</v>
      </c>
      <c r="F2411" s="3" t="str">
        <f t="shared" si="74"/>
        <v>ABSpillCDA LK2029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</row>
    <row r="2412" spans="1:20" x14ac:dyDescent="0.35">
      <c r="A2412">
        <f t="shared" si="75"/>
        <v>2412</v>
      </c>
      <c r="B2412" s="3" t="s">
        <v>70</v>
      </c>
      <c r="C2412" s="3" t="s">
        <v>88</v>
      </c>
      <c r="D2412" s="3" t="s">
        <v>41</v>
      </c>
      <c r="E2412">
        <v>2020</v>
      </c>
      <c r="F2412" s="3" t="str">
        <f t="shared" si="74"/>
        <v>ABSpillPOST F2020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</row>
    <row r="2413" spans="1:20" x14ac:dyDescent="0.35">
      <c r="A2413">
        <f t="shared" si="75"/>
        <v>2413</v>
      </c>
      <c r="B2413" s="3" t="s">
        <v>70</v>
      </c>
      <c r="C2413" s="3" t="s">
        <v>88</v>
      </c>
      <c r="D2413" s="3" t="s">
        <v>41</v>
      </c>
      <c r="E2413">
        <v>2021</v>
      </c>
      <c r="F2413" s="3" t="str">
        <f t="shared" si="74"/>
        <v>ABSpillPOST F2021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</row>
    <row r="2414" spans="1:20" x14ac:dyDescent="0.35">
      <c r="A2414">
        <f t="shared" si="75"/>
        <v>2414</v>
      </c>
      <c r="B2414" s="3" t="s">
        <v>70</v>
      </c>
      <c r="C2414" s="3" t="s">
        <v>88</v>
      </c>
      <c r="D2414" s="3" t="s">
        <v>41</v>
      </c>
      <c r="E2414">
        <v>2022</v>
      </c>
      <c r="F2414" s="3" t="str">
        <f t="shared" si="74"/>
        <v>ABSpillPOST F2022</v>
      </c>
      <c r="G2414" s="9">
        <v>0</v>
      </c>
      <c r="H2414" s="9">
        <v>0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  <c r="S2414" s="9">
        <v>0</v>
      </c>
      <c r="T2414" s="9">
        <v>0</v>
      </c>
    </row>
    <row r="2415" spans="1:20" x14ac:dyDescent="0.35">
      <c r="A2415">
        <f t="shared" si="75"/>
        <v>2415</v>
      </c>
      <c r="B2415" s="3" t="s">
        <v>70</v>
      </c>
      <c r="C2415" s="3" t="s">
        <v>88</v>
      </c>
      <c r="D2415" s="3" t="s">
        <v>41</v>
      </c>
      <c r="E2415">
        <v>2023</v>
      </c>
      <c r="F2415" s="3" t="str">
        <f t="shared" si="74"/>
        <v>ABSpillPOST F2023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</row>
    <row r="2416" spans="1:20" x14ac:dyDescent="0.35">
      <c r="A2416">
        <f t="shared" si="75"/>
        <v>2416</v>
      </c>
      <c r="B2416" s="3" t="s">
        <v>70</v>
      </c>
      <c r="C2416" s="3" t="s">
        <v>88</v>
      </c>
      <c r="D2416" s="3" t="s">
        <v>41</v>
      </c>
      <c r="E2416">
        <v>2024</v>
      </c>
      <c r="F2416" s="3" t="str">
        <f t="shared" si="74"/>
        <v>ABSpillPOST F2024</v>
      </c>
      <c r="G2416" s="9">
        <v>0</v>
      </c>
      <c r="H2416" s="9">
        <v>0</v>
      </c>
      <c r="I2416" s="9">
        <v>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  <c r="Q2416" s="9">
        <v>0</v>
      </c>
      <c r="R2416" s="9">
        <v>0</v>
      </c>
      <c r="S2416" s="9">
        <v>0</v>
      </c>
      <c r="T2416" s="9">
        <v>0</v>
      </c>
    </row>
    <row r="2417" spans="1:20" x14ac:dyDescent="0.35">
      <c r="A2417">
        <f t="shared" si="75"/>
        <v>2417</v>
      </c>
      <c r="B2417" s="3" t="s">
        <v>70</v>
      </c>
      <c r="C2417" s="3" t="s">
        <v>88</v>
      </c>
      <c r="D2417" s="3" t="s">
        <v>41</v>
      </c>
      <c r="E2417">
        <v>2025</v>
      </c>
      <c r="F2417" s="3" t="str">
        <f t="shared" si="74"/>
        <v>ABSpillPOST F2025</v>
      </c>
      <c r="G2417" s="9">
        <v>0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  <c r="S2417" s="9">
        <v>0</v>
      </c>
      <c r="T2417" s="9">
        <v>0</v>
      </c>
    </row>
    <row r="2418" spans="1:20" x14ac:dyDescent="0.35">
      <c r="A2418">
        <f t="shared" si="75"/>
        <v>2418</v>
      </c>
      <c r="B2418" s="3" t="s">
        <v>70</v>
      </c>
      <c r="C2418" s="3" t="s">
        <v>88</v>
      </c>
      <c r="D2418" s="3" t="s">
        <v>41</v>
      </c>
      <c r="E2418">
        <v>2026</v>
      </c>
      <c r="F2418" s="3" t="str">
        <f t="shared" si="74"/>
        <v>ABSpillPOST F2026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9">
        <v>0</v>
      </c>
      <c r="T2418" s="9">
        <v>0</v>
      </c>
    </row>
    <row r="2419" spans="1:20" x14ac:dyDescent="0.35">
      <c r="A2419">
        <f t="shared" si="75"/>
        <v>2419</v>
      </c>
      <c r="B2419" s="3" t="s">
        <v>70</v>
      </c>
      <c r="C2419" s="3" t="s">
        <v>88</v>
      </c>
      <c r="D2419" s="3" t="s">
        <v>41</v>
      </c>
      <c r="E2419">
        <v>2027</v>
      </c>
      <c r="F2419" s="3" t="str">
        <f t="shared" si="74"/>
        <v>ABSpillPOST F2027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</row>
    <row r="2420" spans="1:20" x14ac:dyDescent="0.35">
      <c r="A2420">
        <f t="shared" si="75"/>
        <v>2420</v>
      </c>
      <c r="B2420" s="3" t="s">
        <v>70</v>
      </c>
      <c r="C2420" s="3" t="s">
        <v>88</v>
      </c>
      <c r="D2420" s="3" t="s">
        <v>41</v>
      </c>
      <c r="E2420">
        <v>2028</v>
      </c>
      <c r="F2420" s="3" t="str">
        <f t="shared" si="74"/>
        <v>ABSpillPOST F2028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</row>
    <row r="2421" spans="1:20" x14ac:dyDescent="0.35">
      <c r="A2421">
        <f t="shared" si="75"/>
        <v>2421</v>
      </c>
      <c r="B2421" s="3" t="s">
        <v>70</v>
      </c>
      <c r="C2421" s="3" t="s">
        <v>88</v>
      </c>
      <c r="D2421" s="3" t="s">
        <v>41</v>
      </c>
      <c r="E2421">
        <v>2029</v>
      </c>
      <c r="F2421" s="3" t="str">
        <f t="shared" si="74"/>
        <v>ABSpillPOST F2029</v>
      </c>
      <c r="G2421" s="9">
        <v>0</v>
      </c>
      <c r="H2421" s="9">
        <v>0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0</v>
      </c>
      <c r="R2421" s="9">
        <v>0</v>
      </c>
      <c r="S2421" s="9">
        <v>0</v>
      </c>
      <c r="T2421" s="9">
        <v>0</v>
      </c>
    </row>
    <row r="2422" spans="1:20" x14ac:dyDescent="0.35">
      <c r="A2422">
        <f t="shared" si="75"/>
        <v>2422</v>
      </c>
      <c r="B2422" s="3" t="s">
        <v>70</v>
      </c>
      <c r="C2422" s="3" t="s">
        <v>88</v>
      </c>
      <c r="D2422" s="3" t="s">
        <v>42</v>
      </c>
      <c r="E2422">
        <v>2020</v>
      </c>
      <c r="F2422" s="3" t="str">
        <f t="shared" si="74"/>
        <v>ABSpillUP FLS2020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9">
        <v>0</v>
      </c>
      <c r="T2422" s="9">
        <v>0</v>
      </c>
    </row>
    <row r="2423" spans="1:20" x14ac:dyDescent="0.35">
      <c r="A2423">
        <f t="shared" si="75"/>
        <v>2423</v>
      </c>
      <c r="B2423" s="3" t="s">
        <v>70</v>
      </c>
      <c r="C2423" s="3" t="s">
        <v>88</v>
      </c>
      <c r="D2423" s="3" t="s">
        <v>42</v>
      </c>
      <c r="E2423">
        <v>2021</v>
      </c>
      <c r="F2423" s="3" t="str">
        <f t="shared" si="74"/>
        <v>ABSpillUP FLS2021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</row>
    <row r="2424" spans="1:20" x14ac:dyDescent="0.35">
      <c r="A2424">
        <f t="shared" si="75"/>
        <v>2424</v>
      </c>
      <c r="B2424" s="3" t="s">
        <v>70</v>
      </c>
      <c r="C2424" s="3" t="s">
        <v>88</v>
      </c>
      <c r="D2424" s="3" t="s">
        <v>42</v>
      </c>
      <c r="E2424">
        <v>2022</v>
      </c>
      <c r="F2424" s="3" t="str">
        <f t="shared" si="74"/>
        <v>ABSpillUP FLS2022</v>
      </c>
      <c r="G2424" s="9">
        <v>0</v>
      </c>
      <c r="H2424" s="9">
        <v>0</v>
      </c>
      <c r="I2424" s="9">
        <v>0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</row>
    <row r="2425" spans="1:20" x14ac:dyDescent="0.35">
      <c r="A2425">
        <f t="shared" si="75"/>
        <v>2425</v>
      </c>
      <c r="B2425" s="3" t="s">
        <v>70</v>
      </c>
      <c r="C2425" s="3" t="s">
        <v>88</v>
      </c>
      <c r="D2425" s="3" t="s">
        <v>42</v>
      </c>
      <c r="E2425">
        <v>2023</v>
      </c>
      <c r="F2425" s="3" t="str">
        <f t="shared" si="74"/>
        <v>ABSpillUP FLS2023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  <c r="S2425" s="9">
        <v>0</v>
      </c>
      <c r="T2425" s="9">
        <v>0</v>
      </c>
    </row>
    <row r="2426" spans="1:20" x14ac:dyDescent="0.35">
      <c r="A2426">
        <f t="shared" si="75"/>
        <v>2426</v>
      </c>
      <c r="B2426" s="3" t="s">
        <v>70</v>
      </c>
      <c r="C2426" s="3" t="s">
        <v>88</v>
      </c>
      <c r="D2426" s="3" t="s">
        <v>42</v>
      </c>
      <c r="E2426">
        <v>2024</v>
      </c>
      <c r="F2426" s="3" t="str">
        <f t="shared" si="74"/>
        <v>ABSpillUP FLS2024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0</v>
      </c>
      <c r="T2426" s="9">
        <v>0</v>
      </c>
    </row>
    <row r="2427" spans="1:20" x14ac:dyDescent="0.35">
      <c r="A2427">
        <f t="shared" si="75"/>
        <v>2427</v>
      </c>
      <c r="B2427" s="3" t="s">
        <v>70</v>
      </c>
      <c r="C2427" s="3" t="s">
        <v>88</v>
      </c>
      <c r="D2427" s="3" t="s">
        <v>42</v>
      </c>
      <c r="E2427">
        <v>2025</v>
      </c>
      <c r="F2427" s="3" t="str">
        <f t="shared" si="74"/>
        <v>ABSpillUP FLS2025</v>
      </c>
      <c r="G2427" s="9">
        <v>0</v>
      </c>
      <c r="H2427" s="9">
        <v>0</v>
      </c>
      <c r="I2427" s="9">
        <v>0</v>
      </c>
      <c r="J2427" s="9">
        <v>0</v>
      </c>
      <c r="K2427" s="9">
        <v>0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  <c r="Q2427" s="9">
        <v>0</v>
      </c>
      <c r="R2427" s="9">
        <v>0</v>
      </c>
      <c r="S2427" s="9">
        <v>0</v>
      </c>
      <c r="T2427" s="9">
        <v>0</v>
      </c>
    </row>
    <row r="2428" spans="1:20" x14ac:dyDescent="0.35">
      <c r="A2428">
        <f t="shared" si="75"/>
        <v>2428</v>
      </c>
      <c r="B2428" s="3" t="s">
        <v>70</v>
      </c>
      <c r="C2428" s="3" t="s">
        <v>88</v>
      </c>
      <c r="D2428" s="3" t="s">
        <v>42</v>
      </c>
      <c r="E2428">
        <v>2026</v>
      </c>
      <c r="F2428" s="3" t="str">
        <f t="shared" si="74"/>
        <v>ABSpillUP FLS2026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</row>
    <row r="2429" spans="1:20" x14ac:dyDescent="0.35">
      <c r="A2429">
        <f t="shared" si="75"/>
        <v>2429</v>
      </c>
      <c r="B2429" s="3" t="s">
        <v>70</v>
      </c>
      <c r="C2429" s="3" t="s">
        <v>88</v>
      </c>
      <c r="D2429" s="3" t="s">
        <v>42</v>
      </c>
      <c r="E2429">
        <v>2027</v>
      </c>
      <c r="F2429" s="3" t="str">
        <f t="shared" si="74"/>
        <v>ABSpillUP FLS2027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</row>
    <row r="2430" spans="1:20" x14ac:dyDescent="0.35">
      <c r="A2430">
        <f t="shared" si="75"/>
        <v>2430</v>
      </c>
      <c r="B2430" s="3" t="s">
        <v>70</v>
      </c>
      <c r="C2430" s="3" t="s">
        <v>88</v>
      </c>
      <c r="D2430" s="3" t="s">
        <v>42</v>
      </c>
      <c r="E2430">
        <v>2028</v>
      </c>
      <c r="F2430" s="3" t="str">
        <f t="shared" si="74"/>
        <v>ABSpillUP FLS2028</v>
      </c>
      <c r="G2430" s="9">
        <v>0</v>
      </c>
      <c r="H2430" s="9">
        <v>0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  <c r="S2430" s="9">
        <v>0</v>
      </c>
      <c r="T2430" s="9">
        <v>0</v>
      </c>
    </row>
    <row r="2431" spans="1:20" x14ac:dyDescent="0.35">
      <c r="A2431">
        <f t="shared" si="75"/>
        <v>2431</v>
      </c>
      <c r="B2431" s="3" t="s">
        <v>70</v>
      </c>
      <c r="C2431" s="3" t="s">
        <v>88</v>
      </c>
      <c r="D2431" s="3" t="s">
        <v>42</v>
      </c>
      <c r="E2431">
        <v>2029</v>
      </c>
      <c r="F2431" s="3" t="str">
        <f t="shared" si="74"/>
        <v>ABSpillUP FLS2029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</row>
    <row r="2432" spans="1:20" x14ac:dyDescent="0.35">
      <c r="A2432">
        <f t="shared" si="75"/>
        <v>2432</v>
      </c>
      <c r="B2432" s="3" t="s">
        <v>70</v>
      </c>
      <c r="C2432" s="3" t="s">
        <v>88</v>
      </c>
      <c r="D2432" s="3" t="s">
        <v>43</v>
      </c>
      <c r="E2432">
        <v>2020</v>
      </c>
      <c r="F2432" s="3" t="str">
        <f t="shared" si="74"/>
        <v>ABSpillMON ST2020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</row>
    <row r="2433" spans="1:20" x14ac:dyDescent="0.35">
      <c r="A2433">
        <f t="shared" si="75"/>
        <v>2433</v>
      </c>
      <c r="B2433" s="3" t="s">
        <v>70</v>
      </c>
      <c r="C2433" s="3" t="s">
        <v>88</v>
      </c>
      <c r="D2433" s="3" t="s">
        <v>43</v>
      </c>
      <c r="E2433">
        <v>2021</v>
      </c>
      <c r="F2433" s="3" t="str">
        <f t="shared" si="74"/>
        <v>ABSpillMON ST2021</v>
      </c>
      <c r="G2433" s="9">
        <v>0</v>
      </c>
      <c r="H2433" s="9">
        <v>0</v>
      </c>
      <c r="I2433" s="9">
        <v>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</row>
    <row r="2434" spans="1:20" x14ac:dyDescent="0.35">
      <c r="A2434">
        <f t="shared" si="75"/>
        <v>2434</v>
      </c>
      <c r="B2434" s="3" t="s">
        <v>70</v>
      </c>
      <c r="C2434" s="3" t="s">
        <v>88</v>
      </c>
      <c r="D2434" s="3" t="s">
        <v>43</v>
      </c>
      <c r="E2434">
        <v>2022</v>
      </c>
      <c r="F2434" s="3" t="str">
        <f t="shared" ref="F2434:F2497" si="76">_xlfn.CONCAT(B2434,C2434,D2434,E2434)</f>
        <v>ABSpillMON ST2022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</row>
    <row r="2435" spans="1:20" x14ac:dyDescent="0.35">
      <c r="A2435">
        <f t="shared" ref="A2435:A2498" si="77">A2434+1</f>
        <v>2435</v>
      </c>
      <c r="B2435" s="3" t="s">
        <v>70</v>
      </c>
      <c r="C2435" s="3" t="s">
        <v>88</v>
      </c>
      <c r="D2435" s="3" t="s">
        <v>43</v>
      </c>
      <c r="E2435">
        <v>2023</v>
      </c>
      <c r="F2435" s="3" t="str">
        <f t="shared" si="76"/>
        <v>ABSpillMON ST2023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</row>
    <row r="2436" spans="1:20" x14ac:dyDescent="0.35">
      <c r="A2436">
        <f t="shared" si="77"/>
        <v>2436</v>
      </c>
      <c r="B2436" s="3" t="s">
        <v>70</v>
      </c>
      <c r="C2436" s="3" t="s">
        <v>88</v>
      </c>
      <c r="D2436" s="3" t="s">
        <v>43</v>
      </c>
      <c r="E2436">
        <v>2024</v>
      </c>
      <c r="F2436" s="3" t="str">
        <f t="shared" si="76"/>
        <v>ABSpillMON ST2024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9">
        <v>0</v>
      </c>
      <c r="T2436" s="9">
        <v>0</v>
      </c>
    </row>
    <row r="2437" spans="1:20" x14ac:dyDescent="0.35">
      <c r="A2437">
        <f t="shared" si="77"/>
        <v>2437</v>
      </c>
      <c r="B2437" s="3" t="s">
        <v>70</v>
      </c>
      <c r="C2437" s="3" t="s">
        <v>88</v>
      </c>
      <c r="D2437" s="3" t="s">
        <v>43</v>
      </c>
      <c r="E2437">
        <v>2025</v>
      </c>
      <c r="F2437" s="3" t="str">
        <f t="shared" si="76"/>
        <v>ABSpillMON ST2025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</row>
    <row r="2438" spans="1:20" x14ac:dyDescent="0.35">
      <c r="A2438">
        <f t="shared" si="77"/>
        <v>2438</v>
      </c>
      <c r="B2438" s="3" t="s">
        <v>70</v>
      </c>
      <c r="C2438" s="3" t="s">
        <v>88</v>
      </c>
      <c r="D2438" s="3" t="s">
        <v>43</v>
      </c>
      <c r="E2438">
        <v>2026</v>
      </c>
      <c r="F2438" s="3" t="str">
        <f t="shared" si="76"/>
        <v>ABSpillMON ST2026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</row>
    <row r="2439" spans="1:20" x14ac:dyDescent="0.35">
      <c r="A2439">
        <f t="shared" si="77"/>
        <v>2439</v>
      </c>
      <c r="B2439" s="3" t="s">
        <v>70</v>
      </c>
      <c r="C2439" s="3" t="s">
        <v>88</v>
      </c>
      <c r="D2439" s="3" t="s">
        <v>43</v>
      </c>
      <c r="E2439">
        <v>2027</v>
      </c>
      <c r="F2439" s="3" t="str">
        <f t="shared" si="76"/>
        <v>ABSpillMON ST2027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</row>
    <row r="2440" spans="1:20" x14ac:dyDescent="0.35">
      <c r="A2440">
        <f t="shared" si="77"/>
        <v>2440</v>
      </c>
      <c r="B2440" s="3" t="s">
        <v>70</v>
      </c>
      <c r="C2440" s="3" t="s">
        <v>88</v>
      </c>
      <c r="D2440" s="3" t="s">
        <v>43</v>
      </c>
      <c r="E2440">
        <v>2028</v>
      </c>
      <c r="F2440" s="3" t="str">
        <f t="shared" si="76"/>
        <v>ABSpillMON ST2028</v>
      </c>
      <c r="G2440" s="9">
        <v>0</v>
      </c>
      <c r="H2440" s="9">
        <v>0</v>
      </c>
      <c r="I2440" s="9">
        <v>0</v>
      </c>
      <c r="J2440" s="9">
        <v>0</v>
      </c>
      <c r="K2440" s="9">
        <v>0</v>
      </c>
      <c r="L2440" s="9">
        <v>0</v>
      </c>
      <c r="M2440" s="9">
        <v>0</v>
      </c>
      <c r="N2440" s="9">
        <v>0</v>
      </c>
      <c r="O2440" s="9">
        <v>0</v>
      </c>
      <c r="P2440" s="9">
        <v>0</v>
      </c>
      <c r="Q2440" s="9">
        <v>0</v>
      </c>
      <c r="R2440" s="9">
        <v>0</v>
      </c>
      <c r="S2440" s="9">
        <v>0</v>
      </c>
      <c r="T2440" s="9">
        <v>0</v>
      </c>
    </row>
    <row r="2441" spans="1:20" x14ac:dyDescent="0.35">
      <c r="A2441">
        <f t="shared" si="77"/>
        <v>2441</v>
      </c>
      <c r="B2441" s="3" t="s">
        <v>70</v>
      </c>
      <c r="C2441" s="3" t="s">
        <v>88</v>
      </c>
      <c r="D2441" s="3" t="s">
        <v>43</v>
      </c>
      <c r="E2441">
        <v>2029</v>
      </c>
      <c r="F2441" s="3" t="str">
        <f t="shared" si="76"/>
        <v>ABSpillMON ST2029</v>
      </c>
      <c r="G2441" s="9">
        <v>0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</row>
    <row r="2442" spans="1:20" x14ac:dyDescent="0.35">
      <c r="A2442">
        <f t="shared" si="77"/>
        <v>2442</v>
      </c>
      <c r="B2442" s="3" t="s">
        <v>70</v>
      </c>
      <c r="C2442" s="3" t="s">
        <v>88</v>
      </c>
      <c r="D2442" s="3" t="s">
        <v>44</v>
      </c>
      <c r="E2442">
        <v>2020</v>
      </c>
      <c r="F2442" s="3" t="str">
        <f t="shared" si="76"/>
        <v>ABSpillNINE M2020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</row>
    <row r="2443" spans="1:20" x14ac:dyDescent="0.35">
      <c r="A2443">
        <f t="shared" si="77"/>
        <v>2443</v>
      </c>
      <c r="B2443" s="3" t="s">
        <v>70</v>
      </c>
      <c r="C2443" s="3" t="s">
        <v>88</v>
      </c>
      <c r="D2443" s="3" t="s">
        <v>44</v>
      </c>
      <c r="E2443">
        <v>2021</v>
      </c>
      <c r="F2443" s="3" t="str">
        <f t="shared" si="76"/>
        <v>ABSpillNINE M2021</v>
      </c>
      <c r="G2443" s="9">
        <v>0</v>
      </c>
      <c r="H2443" s="9">
        <v>0</v>
      </c>
      <c r="I2443" s="9">
        <v>0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  <c r="S2443" s="9">
        <v>0</v>
      </c>
      <c r="T2443" s="9">
        <v>0</v>
      </c>
    </row>
    <row r="2444" spans="1:20" x14ac:dyDescent="0.35">
      <c r="A2444">
        <f t="shared" si="77"/>
        <v>2444</v>
      </c>
      <c r="B2444" s="3" t="s">
        <v>70</v>
      </c>
      <c r="C2444" s="3" t="s">
        <v>88</v>
      </c>
      <c r="D2444" s="3" t="s">
        <v>44</v>
      </c>
      <c r="E2444">
        <v>2022</v>
      </c>
      <c r="F2444" s="3" t="str">
        <f t="shared" si="76"/>
        <v>ABSpillNINE M2022</v>
      </c>
      <c r="G2444" s="9">
        <v>0</v>
      </c>
      <c r="H2444" s="9">
        <v>0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</row>
    <row r="2445" spans="1:20" x14ac:dyDescent="0.35">
      <c r="A2445">
        <f t="shared" si="77"/>
        <v>2445</v>
      </c>
      <c r="B2445" s="3" t="s">
        <v>70</v>
      </c>
      <c r="C2445" s="3" t="s">
        <v>88</v>
      </c>
      <c r="D2445" s="3" t="s">
        <v>44</v>
      </c>
      <c r="E2445">
        <v>2023</v>
      </c>
      <c r="F2445" s="3" t="str">
        <f t="shared" si="76"/>
        <v>ABSpillNINE M2023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</row>
    <row r="2446" spans="1:20" x14ac:dyDescent="0.35">
      <c r="A2446">
        <f t="shared" si="77"/>
        <v>2446</v>
      </c>
      <c r="B2446" s="3" t="s">
        <v>70</v>
      </c>
      <c r="C2446" s="3" t="s">
        <v>88</v>
      </c>
      <c r="D2446" s="3" t="s">
        <v>44</v>
      </c>
      <c r="E2446">
        <v>2024</v>
      </c>
      <c r="F2446" s="3" t="str">
        <f t="shared" si="76"/>
        <v>ABSpillNINE M2024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</row>
    <row r="2447" spans="1:20" x14ac:dyDescent="0.35">
      <c r="A2447">
        <f t="shared" si="77"/>
        <v>2447</v>
      </c>
      <c r="B2447" s="3" t="s">
        <v>70</v>
      </c>
      <c r="C2447" s="3" t="s">
        <v>88</v>
      </c>
      <c r="D2447" s="3" t="s">
        <v>44</v>
      </c>
      <c r="E2447">
        <v>2025</v>
      </c>
      <c r="F2447" s="3" t="str">
        <f t="shared" si="76"/>
        <v>ABSpillNINE M2025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0</v>
      </c>
      <c r="R2447" s="9">
        <v>0</v>
      </c>
      <c r="S2447" s="9">
        <v>0</v>
      </c>
      <c r="T2447" s="9">
        <v>0</v>
      </c>
    </row>
    <row r="2448" spans="1:20" x14ac:dyDescent="0.35">
      <c r="A2448">
        <f t="shared" si="77"/>
        <v>2448</v>
      </c>
      <c r="B2448" s="3" t="s">
        <v>70</v>
      </c>
      <c r="C2448" s="3" t="s">
        <v>88</v>
      </c>
      <c r="D2448" s="3" t="s">
        <v>44</v>
      </c>
      <c r="E2448">
        <v>2026</v>
      </c>
      <c r="F2448" s="3" t="str">
        <f t="shared" si="76"/>
        <v>ABSpillNINE M2026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</row>
    <row r="2449" spans="1:20" x14ac:dyDescent="0.35">
      <c r="A2449">
        <f t="shared" si="77"/>
        <v>2449</v>
      </c>
      <c r="B2449" s="3" t="s">
        <v>70</v>
      </c>
      <c r="C2449" s="3" t="s">
        <v>88</v>
      </c>
      <c r="D2449" s="3" t="s">
        <v>44</v>
      </c>
      <c r="E2449">
        <v>2027</v>
      </c>
      <c r="F2449" s="3" t="str">
        <f t="shared" si="76"/>
        <v>ABSpillNINE M2027</v>
      </c>
      <c r="G2449" s="9">
        <v>0</v>
      </c>
      <c r="H2449" s="9">
        <v>0</v>
      </c>
      <c r="I2449" s="9">
        <v>0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</row>
    <row r="2450" spans="1:20" x14ac:dyDescent="0.35">
      <c r="A2450">
        <f t="shared" si="77"/>
        <v>2450</v>
      </c>
      <c r="B2450" s="3" t="s">
        <v>70</v>
      </c>
      <c r="C2450" s="3" t="s">
        <v>88</v>
      </c>
      <c r="D2450" s="3" t="s">
        <v>44</v>
      </c>
      <c r="E2450">
        <v>2028</v>
      </c>
      <c r="F2450" s="3" t="str">
        <f t="shared" si="76"/>
        <v>ABSpillNINE M2028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</row>
    <row r="2451" spans="1:20" x14ac:dyDescent="0.35">
      <c r="A2451">
        <f t="shared" si="77"/>
        <v>2451</v>
      </c>
      <c r="B2451" s="3" t="s">
        <v>70</v>
      </c>
      <c r="C2451" s="3" t="s">
        <v>88</v>
      </c>
      <c r="D2451" s="3" t="s">
        <v>44</v>
      </c>
      <c r="E2451">
        <v>2029</v>
      </c>
      <c r="F2451" s="3" t="str">
        <f t="shared" si="76"/>
        <v>ABSpillNINE M2029</v>
      </c>
      <c r="G2451" s="9">
        <v>0</v>
      </c>
      <c r="H2451" s="9">
        <v>0</v>
      </c>
      <c r="I2451" s="9">
        <v>0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</row>
    <row r="2452" spans="1:20" x14ac:dyDescent="0.35">
      <c r="A2452">
        <f t="shared" si="77"/>
        <v>2452</v>
      </c>
      <c r="B2452" s="3" t="s">
        <v>70</v>
      </c>
      <c r="C2452" s="3" t="s">
        <v>88</v>
      </c>
      <c r="D2452" s="3" t="s">
        <v>45</v>
      </c>
      <c r="E2452">
        <v>2020</v>
      </c>
      <c r="F2452" s="3" t="str">
        <f t="shared" si="76"/>
        <v>ABSpillLONG L2020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</row>
    <row r="2453" spans="1:20" x14ac:dyDescent="0.35">
      <c r="A2453">
        <f t="shared" si="77"/>
        <v>2453</v>
      </c>
      <c r="B2453" s="3" t="s">
        <v>70</v>
      </c>
      <c r="C2453" s="3" t="s">
        <v>88</v>
      </c>
      <c r="D2453" s="3" t="s">
        <v>45</v>
      </c>
      <c r="E2453">
        <v>2021</v>
      </c>
      <c r="F2453" s="3" t="str">
        <f t="shared" si="76"/>
        <v>ABSpillLONG L2021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</row>
    <row r="2454" spans="1:20" x14ac:dyDescent="0.35">
      <c r="A2454">
        <f t="shared" si="77"/>
        <v>2454</v>
      </c>
      <c r="B2454" s="3" t="s">
        <v>70</v>
      </c>
      <c r="C2454" s="3" t="s">
        <v>88</v>
      </c>
      <c r="D2454" s="3" t="s">
        <v>45</v>
      </c>
      <c r="E2454">
        <v>2022</v>
      </c>
      <c r="F2454" s="3" t="str">
        <f t="shared" si="76"/>
        <v>ABSpillLONG L2022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</row>
    <row r="2455" spans="1:20" x14ac:dyDescent="0.35">
      <c r="A2455">
        <f t="shared" si="77"/>
        <v>2455</v>
      </c>
      <c r="B2455" s="3" t="s">
        <v>70</v>
      </c>
      <c r="C2455" s="3" t="s">
        <v>88</v>
      </c>
      <c r="D2455" s="3" t="s">
        <v>45</v>
      </c>
      <c r="E2455">
        <v>2023</v>
      </c>
      <c r="F2455" s="3" t="str">
        <f t="shared" si="76"/>
        <v>ABSpillLONG L2023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  <c r="T2455" s="9">
        <v>0</v>
      </c>
    </row>
    <row r="2456" spans="1:20" x14ac:dyDescent="0.35">
      <c r="A2456">
        <f t="shared" si="77"/>
        <v>2456</v>
      </c>
      <c r="B2456" s="3" t="s">
        <v>70</v>
      </c>
      <c r="C2456" s="3" t="s">
        <v>88</v>
      </c>
      <c r="D2456" s="3" t="s">
        <v>45</v>
      </c>
      <c r="E2456">
        <v>2024</v>
      </c>
      <c r="F2456" s="3" t="str">
        <f t="shared" si="76"/>
        <v>ABSpillLONG L2024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  <c r="R2456" s="9">
        <v>0</v>
      </c>
      <c r="S2456" s="9">
        <v>0</v>
      </c>
      <c r="T2456" s="9">
        <v>0</v>
      </c>
    </row>
    <row r="2457" spans="1:20" x14ac:dyDescent="0.35">
      <c r="A2457">
        <f t="shared" si="77"/>
        <v>2457</v>
      </c>
      <c r="B2457" s="3" t="s">
        <v>70</v>
      </c>
      <c r="C2457" s="3" t="s">
        <v>88</v>
      </c>
      <c r="D2457" s="3" t="s">
        <v>45</v>
      </c>
      <c r="E2457">
        <v>2025</v>
      </c>
      <c r="F2457" s="3" t="str">
        <f t="shared" si="76"/>
        <v>ABSpillLONG L2025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</row>
    <row r="2458" spans="1:20" x14ac:dyDescent="0.35">
      <c r="A2458">
        <f t="shared" si="77"/>
        <v>2458</v>
      </c>
      <c r="B2458" s="3" t="s">
        <v>70</v>
      </c>
      <c r="C2458" s="3" t="s">
        <v>88</v>
      </c>
      <c r="D2458" s="3" t="s">
        <v>45</v>
      </c>
      <c r="E2458">
        <v>2026</v>
      </c>
      <c r="F2458" s="3" t="str">
        <f t="shared" si="76"/>
        <v>ABSpillLONG L2026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</row>
    <row r="2459" spans="1:20" x14ac:dyDescent="0.35">
      <c r="A2459">
        <f t="shared" si="77"/>
        <v>2459</v>
      </c>
      <c r="B2459" s="3" t="s">
        <v>70</v>
      </c>
      <c r="C2459" s="3" t="s">
        <v>88</v>
      </c>
      <c r="D2459" s="3" t="s">
        <v>45</v>
      </c>
      <c r="E2459">
        <v>2027</v>
      </c>
      <c r="F2459" s="3" t="str">
        <f t="shared" si="76"/>
        <v>ABSpillLONG L2027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0</v>
      </c>
    </row>
    <row r="2460" spans="1:20" x14ac:dyDescent="0.35">
      <c r="A2460">
        <f t="shared" si="77"/>
        <v>2460</v>
      </c>
      <c r="B2460" s="3" t="s">
        <v>70</v>
      </c>
      <c r="C2460" s="3" t="s">
        <v>88</v>
      </c>
      <c r="D2460" s="3" t="s">
        <v>45</v>
      </c>
      <c r="E2460">
        <v>2028</v>
      </c>
      <c r="F2460" s="3" t="str">
        <f t="shared" si="76"/>
        <v>ABSpillLONG L2028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0</v>
      </c>
    </row>
    <row r="2461" spans="1:20" x14ac:dyDescent="0.35">
      <c r="A2461">
        <f t="shared" si="77"/>
        <v>2461</v>
      </c>
      <c r="B2461" s="3" t="s">
        <v>70</v>
      </c>
      <c r="C2461" s="3" t="s">
        <v>88</v>
      </c>
      <c r="D2461" s="3" t="s">
        <v>45</v>
      </c>
      <c r="E2461">
        <v>2029</v>
      </c>
      <c r="F2461" s="3" t="str">
        <f t="shared" si="76"/>
        <v>ABSpillLONG L2029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</row>
    <row r="2462" spans="1:20" x14ac:dyDescent="0.35">
      <c r="A2462">
        <f t="shared" si="77"/>
        <v>2462</v>
      </c>
      <c r="B2462" s="3" t="s">
        <v>70</v>
      </c>
      <c r="C2462" s="3" t="s">
        <v>88</v>
      </c>
      <c r="D2462" s="3" t="s">
        <v>46</v>
      </c>
      <c r="E2462">
        <v>2020</v>
      </c>
      <c r="F2462" s="3" t="str">
        <f t="shared" si="76"/>
        <v>ABSpillL FALL2020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</row>
    <row r="2463" spans="1:20" x14ac:dyDescent="0.35">
      <c r="A2463">
        <f t="shared" si="77"/>
        <v>2463</v>
      </c>
      <c r="B2463" s="3" t="s">
        <v>70</v>
      </c>
      <c r="C2463" s="3" t="s">
        <v>88</v>
      </c>
      <c r="D2463" s="3" t="s">
        <v>46</v>
      </c>
      <c r="E2463">
        <v>2021</v>
      </c>
      <c r="F2463" s="3" t="str">
        <f t="shared" si="76"/>
        <v>ABSpillL FALL2021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</row>
    <row r="2464" spans="1:20" x14ac:dyDescent="0.35">
      <c r="A2464">
        <f t="shared" si="77"/>
        <v>2464</v>
      </c>
      <c r="B2464" s="3" t="s">
        <v>70</v>
      </c>
      <c r="C2464" s="3" t="s">
        <v>88</v>
      </c>
      <c r="D2464" s="3" t="s">
        <v>46</v>
      </c>
      <c r="E2464">
        <v>2022</v>
      </c>
      <c r="F2464" s="3" t="str">
        <f t="shared" si="76"/>
        <v>ABSpillL FALL2022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</row>
    <row r="2465" spans="1:20" x14ac:dyDescent="0.35">
      <c r="A2465">
        <f t="shared" si="77"/>
        <v>2465</v>
      </c>
      <c r="B2465" s="3" t="s">
        <v>70</v>
      </c>
      <c r="C2465" s="3" t="s">
        <v>88</v>
      </c>
      <c r="D2465" s="3" t="s">
        <v>46</v>
      </c>
      <c r="E2465">
        <v>2023</v>
      </c>
      <c r="F2465" s="3" t="str">
        <f t="shared" si="76"/>
        <v>ABSpillL FALL2023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</row>
    <row r="2466" spans="1:20" x14ac:dyDescent="0.35">
      <c r="A2466">
        <f t="shared" si="77"/>
        <v>2466</v>
      </c>
      <c r="B2466" s="3" t="s">
        <v>70</v>
      </c>
      <c r="C2466" s="3" t="s">
        <v>88</v>
      </c>
      <c r="D2466" s="3" t="s">
        <v>46</v>
      </c>
      <c r="E2466">
        <v>2024</v>
      </c>
      <c r="F2466" s="3" t="str">
        <f t="shared" si="76"/>
        <v>ABSpillL FALL2024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</row>
    <row r="2467" spans="1:20" x14ac:dyDescent="0.35">
      <c r="A2467">
        <f t="shared" si="77"/>
        <v>2467</v>
      </c>
      <c r="B2467" s="3" t="s">
        <v>70</v>
      </c>
      <c r="C2467" s="3" t="s">
        <v>88</v>
      </c>
      <c r="D2467" s="3" t="s">
        <v>46</v>
      </c>
      <c r="E2467">
        <v>2025</v>
      </c>
      <c r="F2467" s="3" t="str">
        <f t="shared" si="76"/>
        <v>ABSpillL FALL2025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</row>
    <row r="2468" spans="1:20" x14ac:dyDescent="0.35">
      <c r="A2468">
        <f t="shared" si="77"/>
        <v>2468</v>
      </c>
      <c r="B2468" s="3" t="s">
        <v>70</v>
      </c>
      <c r="C2468" s="3" t="s">
        <v>88</v>
      </c>
      <c r="D2468" s="3" t="s">
        <v>46</v>
      </c>
      <c r="E2468">
        <v>2026</v>
      </c>
      <c r="F2468" s="3" t="str">
        <f t="shared" si="76"/>
        <v>ABSpillL FALL2026</v>
      </c>
      <c r="G2468" s="9">
        <v>0</v>
      </c>
      <c r="H2468" s="9">
        <v>0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0</v>
      </c>
    </row>
    <row r="2469" spans="1:20" x14ac:dyDescent="0.35">
      <c r="A2469">
        <f t="shared" si="77"/>
        <v>2469</v>
      </c>
      <c r="B2469" s="3" t="s">
        <v>70</v>
      </c>
      <c r="C2469" s="3" t="s">
        <v>88</v>
      </c>
      <c r="D2469" s="3" t="s">
        <v>46</v>
      </c>
      <c r="E2469">
        <v>2027</v>
      </c>
      <c r="F2469" s="3" t="str">
        <f t="shared" si="76"/>
        <v>ABSpillL FALL2027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0</v>
      </c>
      <c r="T2469" s="9">
        <v>0</v>
      </c>
    </row>
    <row r="2470" spans="1:20" x14ac:dyDescent="0.35">
      <c r="A2470">
        <f t="shared" si="77"/>
        <v>2470</v>
      </c>
      <c r="B2470" s="3" t="s">
        <v>70</v>
      </c>
      <c r="C2470" s="3" t="s">
        <v>88</v>
      </c>
      <c r="D2470" s="3" t="s">
        <v>46</v>
      </c>
      <c r="E2470">
        <v>2028</v>
      </c>
      <c r="F2470" s="3" t="str">
        <f t="shared" si="76"/>
        <v>ABSpillL FALL2028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  <c r="S2470" s="9">
        <v>0</v>
      </c>
      <c r="T2470" s="9">
        <v>0</v>
      </c>
    </row>
    <row r="2471" spans="1:20" x14ac:dyDescent="0.35">
      <c r="A2471">
        <f t="shared" si="77"/>
        <v>2471</v>
      </c>
      <c r="B2471" s="3" t="s">
        <v>70</v>
      </c>
      <c r="C2471" s="3" t="s">
        <v>88</v>
      </c>
      <c r="D2471" s="3" t="s">
        <v>46</v>
      </c>
      <c r="E2471">
        <v>2029</v>
      </c>
      <c r="F2471" s="3" t="str">
        <f t="shared" si="76"/>
        <v>ABSpillL FALL2029</v>
      </c>
      <c r="G2471" s="9">
        <v>0</v>
      </c>
      <c r="H2471" s="9">
        <v>0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  <c r="R2471" s="9">
        <v>0</v>
      </c>
      <c r="S2471" s="9">
        <v>0</v>
      </c>
      <c r="T2471" s="9">
        <v>0</v>
      </c>
    </row>
    <row r="2472" spans="1:20" x14ac:dyDescent="0.35">
      <c r="A2472">
        <f t="shared" si="77"/>
        <v>2472</v>
      </c>
      <c r="B2472" s="3" t="s">
        <v>70</v>
      </c>
      <c r="C2472" s="3" t="s">
        <v>88</v>
      </c>
      <c r="D2472" s="3" t="s">
        <v>47</v>
      </c>
      <c r="E2472">
        <v>2020</v>
      </c>
      <c r="F2472" s="3" t="str">
        <f t="shared" si="76"/>
        <v>ABSpillCOULEE2020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  <c r="T2472" s="9">
        <v>0</v>
      </c>
    </row>
    <row r="2473" spans="1:20" x14ac:dyDescent="0.35">
      <c r="A2473">
        <f t="shared" si="77"/>
        <v>2473</v>
      </c>
      <c r="B2473" s="3" t="s">
        <v>70</v>
      </c>
      <c r="C2473" s="3" t="s">
        <v>88</v>
      </c>
      <c r="D2473" s="3" t="s">
        <v>47</v>
      </c>
      <c r="E2473">
        <v>2021</v>
      </c>
      <c r="F2473" s="3" t="str">
        <f t="shared" si="76"/>
        <v>ABSpillCOULEE2021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</row>
    <row r="2474" spans="1:20" x14ac:dyDescent="0.35">
      <c r="A2474">
        <f t="shared" si="77"/>
        <v>2474</v>
      </c>
      <c r="B2474" s="3" t="s">
        <v>70</v>
      </c>
      <c r="C2474" s="3" t="s">
        <v>88</v>
      </c>
      <c r="D2474" s="3" t="s">
        <v>47</v>
      </c>
      <c r="E2474">
        <v>2022</v>
      </c>
      <c r="F2474" s="3" t="str">
        <f t="shared" si="76"/>
        <v>ABSpillCOULEE2022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0</v>
      </c>
      <c r="T2474" s="9">
        <v>0</v>
      </c>
    </row>
    <row r="2475" spans="1:20" x14ac:dyDescent="0.35">
      <c r="A2475">
        <f t="shared" si="77"/>
        <v>2475</v>
      </c>
      <c r="B2475" s="3" t="s">
        <v>70</v>
      </c>
      <c r="C2475" s="3" t="s">
        <v>88</v>
      </c>
      <c r="D2475" s="3" t="s">
        <v>47</v>
      </c>
      <c r="E2475">
        <v>2023</v>
      </c>
      <c r="F2475" s="3" t="str">
        <f t="shared" si="76"/>
        <v>ABSpillCOULEE2023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</row>
    <row r="2476" spans="1:20" x14ac:dyDescent="0.35">
      <c r="A2476">
        <f t="shared" si="77"/>
        <v>2476</v>
      </c>
      <c r="B2476" s="3" t="s">
        <v>70</v>
      </c>
      <c r="C2476" s="3" t="s">
        <v>88</v>
      </c>
      <c r="D2476" s="3" t="s">
        <v>47</v>
      </c>
      <c r="E2476">
        <v>2024</v>
      </c>
      <c r="F2476" s="3" t="str">
        <f t="shared" si="76"/>
        <v>ABSpillCOULEE2024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</row>
    <row r="2477" spans="1:20" x14ac:dyDescent="0.35">
      <c r="A2477">
        <f t="shared" si="77"/>
        <v>2477</v>
      </c>
      <c r="B2477" s="3" t="s">
        <v>70</v>
      </c>
      <c r="C2477" s="3" t="s">
        <v>88</v>
      </c>
      <c r="D2477" s="3" t="s">
        <v>47</v>
      </c>
      <c r="E2477">
        <v>2025</v>
      </c>
      <c r="F2477" s="3" t="str">
        <f t="shared" si="76"/>
        <v>ABSpillCOULEE2025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</row>
    <row r="2478" spans="1:20" x14ac:dyDescent="0.35">
      <c r="A2478">
        <f t="shared" si="77"/>
        <v>2478</v>
      </c>
      <c r="B2478" s="3" t="s">
        <v>70</v>
      </c>
      <c r="C2478" s="3" t="s">
        <v>88</v>
      </c>
      <c r="D2478" s="3" t="s">
        <v>47</v>
      </c>
      <c r="E2478">
        <v>2026</v>
      </c>
      <c r="F2478" s="3" t="str">
        <f t="shared" si="76"/>
        <v>ABSpillCOULEE2026</v>
      </c>
      <c r="G2478" s="9">
        <v>0</v>
      </c>
      <c r="H2478" s="9">
        <v>0</v>
      </c>
      <c r="I2478" s="9">
        <v>0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  <c r="Q2478" s="9">
        <v>0</v>
      </c>
      <c r="R2478" s="9">
        <v>0</v>
      </c>
      <c r="S2478" s="9">
        <v>0</v>
      </c>
      <c r="T2478" s="9">
        <v>0</v>
      </c>
    </row>
    <row r="2479" spans="1:20" x14ac:dyDescent="0.35">
      <c r="A2479">
        <f t="shared" si="77"/>
        <v>2479</v>
      </c>
      <c r="B2479" s="3" t="s">
        <v>70</v>
      </c>
      <c r="C2479" s="3" t="s">
        <v>88</v>
      </c>
      <c r="D2479" s="3" t="s">
        <v>47</v>
      </c>
      <c r="E2479">
        <v>2027</v>
      </c>
      <c r="F2479" s="3" t="str">
        <f t="shared" si="76"/>
        <v>ABSpillCOULEE2027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0</v>
      </c>
      <c r="T2479" s="9">
        <v>0</v>
      </c>
    </row>
    <row r="2480" spans="1:20" x14ac:dyDescent="0.35">
      <c r="A2480">
        <f t="shared" si="77"/>
        <v>2480</v>
      </c>
      <c r="B2480" s="3" t="s">
        <v>70</v>
      </c>
      <c r="C2480" s="3" t="s">
        <v>88</v>
      </c>
      <c r="D2480" s="3" t="s">
        <v>47</v>
      </c>
      <c r="E2480">
        <v>2028</v>
      </c>
      <c r="F2480" s="3" t="str">
        <f t="shared" si="76"/>
        <v>ABSpillCOULEE2028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</row>
    <row r="2481" spans="1:20" x14ac:dyDescent="0.35">
      <c r="A2481">
        <f t="shared" si="77"/>
        <v>2481</v>
      </c>
      <c r="B2481" s="3" t="s">
        <v>70</v>
      </c>
      <c r="C2481" s="3" t="s">
        <v>88</v>
      </c>
      <c r="D2481" s="3" t="s">
        <v>47</v>
      </c>
      <c r="E2481">
        <v>2029</v>
      </c>
      <c r="F2481" s="3" t="str">
        <f t="shared" si="76"/>
        <v>ABSpillCOULEE2029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</row>
    <row r="2482" spans="1:20" x14ac:dyDescent="0.35">
      <c r="A2482">
        <f t="shared" si="77"/>
        <v>2482</v>
      </c>
      <c r="B2482" s="3" t="s">
        <v>70</v>
      </c>
      <c r="C2482" s="3" t="s">
        <v>88</v>
      </c>
      <c r="D2482" s="3" t="s">
        <v>48</v>
      </c>
      <c r="E2482">
        <v>2020</v>
      </c>
      <c r="F2482" s="3" t="str">
        <f t="shared" si="76"/>
        <v>ABSpillCH JOE2020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  <c r="S2482" s="9">
        <v>0</v>
      </c>
      <c r="T2482" s="9">
        <v>0</v>
      </c>
    </row>
    <row r="2483" spans="1:20" x14ac:dyDescent="0.35">
      <c r="A2483">
        <f t="shared" si="77"/>
        <v>2483</v>
      </c>
      <c r="B2483" s="3" t="s">
        <v>70</v>
      </c>
      <c r="C2483" s="3" t="s">
        <v>88</v>
      </c>
      <c r="D2483" s="3" t="s">
        <v>48</v>
      </c>
      <c r="E2483">
        <v>2021</v>
      </c>
      <c r="F2483" s="3" t="str">
        <f t="shared" si="76"/>
        <v>ABSpillCH JOE2021</v>
      </c>
      <c r="G2483" s="9">
        <v>0</v>
      </c>
      <c r="H2483" s="9">
        <v>0</v>
      </c>
      <c r="I2483" s="9">
        <v>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</row>
    <row r="2484" spans="1:20" x14ac:dyDescent="0.35">
      <c r="A2484">
        <f t="shared" si="77"/>
        <v>2484</v>
      </c>
      <c r="B2484" s="3" t="s">
        <v>70</v>
      </c>
      <c r="C2484" s="3" t="s">
        <v>88</v>
      </c>
      <c r="D2484" s="3" t="s">
        <v>48</v>
      </c>
      <c r="E2484">
        <v>2022</v>
      </c>
      <c r="F2484" s="3" t="str">
        <f t="shared" si="76"/>
        <v>ABSpillCH JOE2022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</row>
    <row r="2485" spans="1:20" x14ac:dyDescent="0.35">
      <c r="A2485">
        <f t="shared" si="77"/>
        <v>2485</v>
      </c>
      <c r="B2485" s="3" t="s">
        <v>70</v>
      </c>
      <c r="C2485" s="3" t="s">
        <v>88</v>
      </c>
      <c r="D2485" s="3" t="s">
        <v>48</v>
      </c>
      <c r="E2485">
        <v>2023</v>
      </c>
      <c r="F2485" s="3" t="str">
        <f t="shared" si="76"/>
        <v>ABSpillCH JOE2023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0</v>
      </c>
      <c r="R2485" s="9">
        <v>0</v>
      </c>
      <c r="S2485" s="9">
        <v>0</v>
      </c>
      <c r="T2485" s="9">
        <v>0</v>
      </c>
    </row>
    <row r="2486" spans="1:20" x14ac:dyDescent="0.35">
      <c r="A2486">
        <f t="shared" si="77"/>
        <v>2486</v>
      </c>
      <c r="B2486" s="3" t="s">
        <v>70</v>
      </c>
      <c r="C2486" s="3" t="s">
        <v>88</v>
      </c>
      <c r="D2486" s="3" t="s">
        <v>48</v>
      </c>
      <c r="E2486">
        <v>2024</v>
      </c>
      <c r="F2486" s="3" t="str">
        <f t="shared" si="76"/>
        <v>ABSpillCH JOE2024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9">
        <v>0</v>
      </c>
      <c r="T2486" s="9">
        <v>0</v>
      </c>
    </row>
    <row r="2487" spans="1:20" x14ac:dyDescent="0.35">
      <c r="A2487">
        <f t="shared" si="77"/>
        <v>2487</v>
      </c>
      <c r="B2487" s="3" t="s">
        <v>70</v>
      </c>
      <c r="C2487" s="3" t="s">
        <v>88</v>
      </c>
      <c r="D2487" s="3" t="s">
        <v>48</v>
      </c>
      <c r="E2487">
        <v>2025</v>
      </c>
      <c r="F2487" s="3" t="str">
        <f t="shared" si="76"/>
        <v>ABSpillCH JOE2025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</row>
    <row r="2488" spans="1:20" x14ac:dyDescent="0.35">
      <c r="A2488">
        <f t="shared" si="77"/>
        <v>2488</v>
      </c>
      <c r="B2488" s="3" t="s">
        <v>70</v>
      </c>
      <c r="C2488" s="3" t="s">
        <v>88</v>
      </c>
      <c r="D2488" s="3" t="s">
        <v>48</v>
      </c>
      <c r="E2488">
        <v>2026</v>
      </c>
      <c r="F2488" s="3" t="str">
        <f t="shared" si="76"/>
        <v>ABSpillCH JOE2026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</row>
    <row r="2489" spans="1:20" x14ac:dyDescent="0.35">
      <c r="A2489">
        <f t="shared" si="77"/>
        <v>2489</v>
      </c>
      <c r="B2489" s="3" t="s">
        <v>70</v>
      </c>
      <c r="C2489" s="3" t="s">
        <v>88</v>
      </c>
      <c r="D2489" s="3" t="s">
        <v>48</v>
      </c>
      <c r="E2489">
        <v>2027</v>
      </c>
      <c r="F2489" s="3" t="str">
        <f t="shared" si="76"/>
        <v>ABSpillCH JOE2027</v>
      </c>
      <c r="G2489" s="9">
        <v>0</v>
      </c>
      <c r="H2489" s="9">
        <v>0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  <c r="Q2489" s="9">
        <v>0</v>
      </c>
      <c r="R2489" s="9">
        <v>0</v>
      </c>
      <c r="S2489" s="9">
        <v>0</v>
      </c>
      <c r="T2489" s="9">
        <v>0</v>
      </c>
    </row>
    <row r="2490" spans="1:20" x14ac:dyDescent="0.35">
      <c r="A2490">
        <f t="shared" si="77"/>
        <v>2490</v>
      </c>
      <c r="B2490" s="3" t="s">
        <v>70</v>
      </c>
      <c r="C2490" s="3" t="s">
        <v>88</v>
      </c>
      <c r="D2490" s="3" t="s">
        <v>48</v>
      </c>
      <c r="E2490">
        <v>2028</v>
      </c>
      <c r="F2490" s="3" t="str">
        <f t="shared" si="76"/>
        <v>ABSpillCH JOE2028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</row>
    <row r="2491" spans="1:20" x14ac:dyDescent="0.35">
      <c r="A2491">
        <f t="shared" si="77"/>
        <v>2491</v>
      </c>
      <c r="B2491" s="3" t="s">
        <v>70</v>
      </c>
      <c r="C2491" s="3" t="s">
        <v>88</v>
      </c>
      <c r="D2491" s="3" t="s">
        <v>48</v>
      </c>
      <c r="E2491">
        <v>2029</v>
      </c>
      <c r="F2491" s="3" t="str">
        <f t="shared" si="76"/>
        <v>ABSpillCH JOE2029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</row>
    <row r="2492" spans="1:20" x14ac:dyDescent="0.35">
      <c r="A2492">
        <f t="shared" si="77"/>
        <v>2492</v>
      </c>
      <c r="B2492" s="3" t="s">
        <v>70</v>
      </c>
      <c r="C2492" s="3" t="s">
        <v>88</v>
      </c>
      <c r="D2492" s="3" t="s">
        <v>49</v>
      </c>
      <c r="E2492">
        <v>2020</v>
      </c>
      <c r="F2492" s="3" t="str">
        <f t="shared" si="76"/>
        <v>ABSpillWELLS2020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2.246</v>
      </c>
      <c r="N2492" s="9">
        <v>10.199999999999999</v>
      </c>
      <c r="O2492" s="9">
        <v>10.199999999999999</v>
      </c>
      <c r="P2492" s="9">
        <v>10.199999999999999</v>
      </c>
      <c r="Q2492" s="9">
        <v>4.67</v>
      </c>
      <c r="R2492" s="9">
        <v>5.7329999999999997</v>
      </c>
      <c r="S2492" s="9">
        <v>3.5449999999999999</v>
      </c>
      <c r="T2492" s="9">
        <v>0</v>
      </c>
    </row>
    <row r="2493" spans="1:20" x14ac:dyDescent="0.35">
      <c r="A2493">
        <f t="shared" si="77"/>
        <v>2493</v>
      </c>
      <c r="B2493" s="3" t="s">
        <v>70</v>
      </c>
      <c r="C2493" s="3" t="s">
        <v>88</v>
      </c>
      <c r="D2493" s="3" t="s">
        <v>49</v>
      </c>
      <c r="E2493">
        <v>2021</v>
      </c>
      <c r="F2493" s="3" t="str">
        <f t="shared" si="76"/>
        <v>ABSpillWELLS2021</v>
      </c>
      <c r="G2493" s="9">
        <v>0</v>
      </c>
      <c r="H2493" s="9">
        <v>0</v>
      </c>
      <c r="I2493" s="9">
        <v>0</v>
      </c>
      <c r="J2493" s="9">
        <v>0</v>
      </c>
      <c r="K2493" s="9">
        <v>0</v>
      </c>
      <c r="L2493" s="9">
        <v>0</v>
      </c>
      <c r="M2493" s="9">
        <v>1.165</v>
      </c>
      <c r="N2493" s="9">
        <v>9.2720000000000002</v>
      </c>
      <c r="O2493" s="9">
        <v>10.199999999999999</v>
      </c>
      <c r="P2493" s="9">
        <v>10.199999999999999</v>
      </c>
      <c r="Q2493" s="9">
        <v>5.57</v>
      </c>
      <c r="R2493" s="9">
        <v>6.3940000000000001</v>
      </c>
      <c r="S2493" s="9">
        <v>3.585</v>
      </c>
      <c r="T2493" s="9">
        <v>0</v>
      </c>
    </row>
    <row r="2494" spans="1:20" x14ac:dyDescent="0.35">
      <c r="A2494">
        <f t="shared" si="77"/>
        <v>2494</v>
      </c>
      <c r="B2494" s="3" t="s">
        <v>70</v>
      </c>
      <c r="C2494" s="3" t="s">
        <v>88</v>
      </c>
      <c r="D2494" s="3" t="s">
        <v>49</v>
      </c>
      <c r="E2494">
        <v>2022</v>
      </c>
      <c r="F2494" s="3" t="str">
        <f t="shared" si="76"/>
        <v>ABSpillWELLS2022</v>
      </c>
      <c r="G2494" s="9">
        <v>0</v>
      </c>
      <c r="H2494" s="9">
        <v>0</v>
      </c>
      <c r="I2494" s="9">
        <v>0</v>
      </c>
      <c r="J2494" s="9">
        <v>0</v>
      </c>
      <c r="K2494" s="9">
        <v>0</v>
      </c>
      <c r="L2494" s="9">
        <v>0</v>
      </c>
      <c r="M2494" s="9">
        <v>1.9490000000000001</v>
      </c>
      <c r="N2494" s="9">
        <v>9.6839999999999993</v>
      </c>
      <c r="O2494" s="9">
        <v>10.199999999999999</v>
      </c>
      <c r="P2494" s="9">
        <v>10.199999999999999</v>
      </c>
      <c r="Q2494" s="9">
        <v>6.0869999999999997</v>
      </c>
      <c r="R2494" s="9">
        <v>5.7069999999999999</v>
      </c>
      <c r="S2494" s="9">
        <v>3.427</v>
      </c>
      <c r="T2494" s="9">
        <v>0</v>
      </c>
    </row>
    <row r="2495" spans="1:20" x14ac:dyDescent="0.35">
      <c r="A2495">
        <f t="shared" si="77"/>
        <v>2495</v>
      </c>
      <c r="B2495" s="3" t="s">
        <v>70</v>
      </c>
      <c r="C2495" s="3" t="s">
        <v>88</v>
      </c>
      <c r="D2495" s="3" t="s">
        <v>49</v>
      </c>
      <c r="E2495">
        <v>2023</v>
      </c>
      <c r="F2495" s="3" t="str">
        <f t="shared" si="76"/>
        <v>ABSpillWELLS2023</v>
      </c>
      <c r="G2495" s="9">
        <v>0</v>
      </c>
      <c r="H2495" s="9">
        <v>0</v>
      </c>
      <c r="I2495" s="9">
        <v>0</v>
      </c>
      <c r="J2495" s="9">
        <v>0</v>
      </c>
      <c r="K2495" s="9">
        <v>0</v>
      </c>
      <c r="L2495" s="9">
        <v>0</v>
      </c>
      <c r="M2495" s="9">
        <v>1.839</v>
      </c>
      <c r="N2495" s="9">
        <v>10.199999999999999</v>
      </c>
      <c r="O2495" s="9">
        <v>10.199999999999999</v>
      </c>
      <c r="P2495" s="9">
        <v>10.199999999999999</v>
      </c>
      <c r="Q2495" s="9">
        <v>4.9880000000000004</v>
      </c>
      <c r="R2495" s="9">
        <v>5.3010000000000002</v>
      </c>
      <c r="S2495" s="9">
        <v>3.5190000000000001</v>
      </c>
      <c r="T2495" s="9">
        <v>0</v>
      </c>
    </row>
    <row r="2496" spans="1:20" x14ac:dyDescent="0.35">
      <c r="A2496">
        <f t="shared" si="77"/>
        <v>2496</v>
      </c>
      <c r="B2496" s="3" t="s">
        <v>70</v>
      </c>
      <c r="C2496" s="3" t="s">
        <v>88</v>
      </c>
      <c r="D2496" s="3" t="s">
        <v>49</v>
      </c>
      <c r="E2496">
        <v>2024</v>
      </c>
      <c r="F2496" s="3" t="str">
        <f t="shared" si="76"/>
        <v>ABSpillWELLS2024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1.95</v>
      </c>
      <c r="N2496" s="9">
        <v>9.7609999999999992</v>
      </c>
      <c r="O2496" s="9">
        <v>10.199999999999999</v>
      </c>
      <c r="P2496" s="9">
        <v>10.199999999999999</v>
      </c>
      <c r="Q2496" s="9">
        <v>4.7519999999999998</v>
      </c>
      <c r="R2496" s="9">
        <v>5.7489999999999997</v>
      </c>
      <c r="S2496" s="9">
        <v>3.4670000000000001</v>
      </c>
      <c r="T2496" s="9">
        <v>0</v>
      </c>
    </row>
    <row r="2497" spans="1:20" x14ac:dyDescent="0.35">
      <c r="A2497">
        <f t="shared" si="77"/>
        <v>2497</v>
      </c>
      <c r="B2497" s="3" t="s">
        <v>70</v>
      </c>
      <c r="C2497" s="3" t="s">
        <v>88</v>
      </c>
      <c r="D2497" s="3" t="s">
        <v>49</v>
      </c>
      <c r="E2497">
        <v>2025</v>
      </c>
      <c r="F2497" s="3" t="str">
        <f t="shared" si="76"/>
        <v>ABSpillWELLS2025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0.98899999999999999</v>
      </c>
      <c r="N2497" s="9">
        <v>4.0069999999999997</v>
      </c>
      <c r="O2497" s="9">
        <v>4.6749999999999998</v>
      </c>
      <c r="P2497" s="9">
        <v>6.0510000000000002</v>
      </c>
      <c r="Q2497" s="9">
        <v>5.42</v>
      </c>
      <c r="R2497" s="9">
        <v>6.4889999999999999</v>
      </c>
      <c r="S2497" s="9">
        <v>3.3530000000000002</v>
      </c>
      <c r="T2497" s="9">
        <v>0</v>
      </c>
    </row>
    <row r="2498" spans="1:20" x14ac:dyDescent="0.35">
      <c r="A2498">
        <f t="shared" si="77"/>
        <v>2498</v>
      </c>
      <c r="B2498" s="3" t="s">
        <v>70</v>
      </c>
      <c r="C2498" s="3" t="s">
        <v>88</v>
      </c>
      <c r="D2498" s="3" t="s">
        <v>49</v>
      </c>
      <c r="E2498">
        <v>2026</v>
      </c>
      <c r="F2498" s="3" t="str">
        <f t="shared" ref="F2498:F2561" si="78">_xlfn.CONCAT(B2498,C2498,D2498,E2498)</f>
        <v>ABSpillWELLS2026</v>
      </c>
      <c r="G2498" s="9">
        <v>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2.72</v>
      </c>
      <c r="N2498" s="9">
        <v>10.199999999999999</v>
      </c>
      <c r="O2498" s="9">
        <v>10.199999999999999</v>
      </c>
      <c r="P2498" s="9">
        <v>10.199999999999999</v>
      </c>
      <c r="Q2498" s="9">
        <v>6.8460000000000001</v>
      </c>
      <c r="R2498" s="9">
        <v>5.7190000000000003</v>
      </c>
      <c r="S2498" s="9">
        <v>3.1509999999999998</v>
      </c>
      <c r="T2498" s="9">
        <v>0</v>
      </c>
    </row>
    <row r="2499" spans="1:20" x14ac:dyDescent="0.35">
      <c r="A2499">
        <f t="shared" ref="A2499:A2562" si="79">A2498+1</f>
        <v>2499</v>
      </c>
      <c r="B2499" s="3" t="s">
        <v>70</v>
      </c>
      <c r="C2499" s="3" t="s">
        <v>88</v>
      </c>
      <c r="D2499" s="3" t="s">
        <v>49</v>
      </c>
      <c r="E2499">
        <v>2027</v>
      </c>
      <c r="F2499" s="3" t="str">
        <f t="shared" si="78"/>
        <v>ABSpillWELLS2027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2.72</v>
      </c>
      <c r="N2499" s="9">
        <v>10.199999999999999</v>
      </c>
      <c r="O2499" s="9">
        <v>10.199999999999999</v>
      </c>
      <c r="P2499" s="9">
        <v>10.199999999999999</v>
      </c>
      <c r="Q2499" s="9">
        <v>10.199999999999999</v>
      </c>
      <c r="R2499" s="9">
        <v>10.199999999999999</v>
      </c>
      <c r="S2499" s="9">
        <v>4.0190000000000001</v>
      </c>
      <c r="T2499" s="9">
        <v>0</v>
      </c>
    </row>
    <row r="2500" spans="1:20" x14ac:dyDescent="0.35">
      <c r="A2500">
        <f t="shared" si="79"/>
        <v>2500</v>
      </c>
      <c r="B2500" s="3" t="s">
        <v>70</v>
      </c>
      <c r="C2500" s="3" t="s">
        <v>88</v>
      </c>
      <c r="D2500" s="3" t="s">
        <v>49</v>
      </c>
      <c r="E2500">
        <v>2028</v>
      </c>
      <c r="F2500" s="3" t="str">
        <f t="shared" si="78"/>
        <v>ABSpillWELLS2028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2.331</v>
      </c>
      <c r="N2500" s="9">
        <v>9.6890000000000001</v>
      </c>
      <c r="O2500" s="9">
        <v>10.199999999999999</v>
      </c>
      <c r="P2500" s="9">
        <v>10.199999999999999</v>
      </c>
      <c r="Q2500" s="9">
        <v>5.35</v>
      </c>
      <c r="R2500" s="9">
        <v>4.9870000000000001</v>
      </c>
      <c r="S2500" s="9">
        <v>3.1709999999999998</v>
      </c>
      <c r="T2500" s="9">
        <v>0</v>
      </c>
    </row>
    <row r="2501" spans="1:20" x14ac:dyDescent="0.35">
      <c r="A2501">
        <f t="shared" si="79"/>
        <v>2501</v>
      </c>
      <c r="B2501" s="3" t="s">
        <v>70</v>
      </c>
      <c r="C2501" s="3" t="s">
        <v>88</v>
      </c>
      <c r="D2501" s="3" t="s">
        <v>49</v>
      </c>
      <c r="E2501">
        <v>2029</v>
      </c>
      <c r="F2501" s="3" t="str">
        <f t="shared" si="78"/>
        <v>ABSpillWELLS2029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2.72</v>
      </c>
      <c r="N2501" s="9">
        <v>10.199999999999999</v>
      </c>
      <c r="O2501" s="9">
        <v>10.199999999999999</v>
      </c>
      <c r="P2501" s="9">
        <v>10.199999999999999</v>
      </c>
      <c r="Q2501" s="9">
        <v>10.199999999999999</v>
      </c>
      <c r="R2501" s="9">
        <v>10.199999999999999</v>
      </c>
      <c r="S2501" s="9">
        <v>5.8289999999999997</v>
      </c>
      <c r="T2501" s="9">
        <v>0</v>
      </c>
    </row>
    <row r="2502" spans="1:20" x14ac:dyDescent="0.35">
      <c r="A2502">
        <f t="shared" si="79"/>
        <v>2502</v>
      </c>
      <c r="B2502" s="3" t="s">
        <v>70</v>
      </c>
      <c r="C2502" s="3" t="s">
        <v>88</v>
      </c>
      <c r="D2502" s="3" t="s">
        <v>50</v>
      </c>
      <c r="E2502">
        <v>2020</v>
      </c>
      <c r="F2502" s="3" t="str">
        <f t="shared" si="78"/>
        <v>ABSpillCHELAN2020</v>
      </c>
      <c r="G2502" s="9">
        <v>0.08</v>
      </c>
      <c r="H2502" s="9">
        <v>0.08</v>
      </c>
      <c r="I2502" s="9">
        <v>0.08</v>
      </c>
      <c r="J2502" s="9">
        <v>0.08</v>
      </c>
      <c r="K2502" s="9">
        <v>0.08</v>
      </c>
      <c r="L2502" s="9">
        <v>0.08</v>
      </c>
      <c r="M2502" s="9">
        <v>0.08</v>
      </c>
      <c r="N2502" s="9">
        <v>0.08</v>
      </c>
      <c r="O2502" s="9">
        <v>0.14199999999999999</v>
      </c>
      <c r="P2502" s="9">
        <v>0.2</v>
      </c>
      <c r="Q2502" s="9">
        <v>0.08</v>
      </c>
      <c r="R2502" s="9">
        <v>0.08</v>
      </c>
      <c r="S2502" s="9">
        <v>0.08</v>
      </c>
      <c r="T2502" s="9">
        <v>0.08</v>
      </c>
    </row>
    <row r="2503" spans="1:20" x14ac:dyDescent="0.35">
      <c r="A2503">
        <f t="shared" si="79"/>
        <v>2503</v>
      </c>
      <c r="B2503" s="3" t="s">
        <v>70</v>
      </c>
      <c r="C2503" s="3" t="s">
        <v>88</v>
      </c>
      <c r="D2503" s="3" t="s">
        <v>50</v>
      </c>
      <c r="E2503">
        <v>2021</v>
      </c>
      <c r="F2503" s="3" t="str">
        <f t="shared" si="78"/>
        <v>ABSpillCHELAN2021</v>
      </c>
      <c r="G2503" s="9">
        <v>0.08</v>
      </c>
      <c r="H2503" s="9">
        <v>0.08</v>
      </c>
      <c r="I2503" s="9">
        <v>0.08</v>
      </c>
      <c r="J2503" s="9">
        <v>0.08</v>
      </c>
      <c r="K2503" s="9">
        <v>0.08</v>
      </c>
      <c r="L2503" s="9">
        <v>0.08</v>
      </c>
      <c r="M2503" s="9">
        <v>0.08</v>
      </c>
      <c r="N2503" s="9">
        <v>0.08</v>
      </c>
      <c r="O2503" s="9">
        <v>0.14199999999999999</v>
      </c>
      <c r="P2503" s="9">
        <v>0.2</v>
      </c>
      <c r="Q2503" s="9">
        <v>0.08</v>
      </c>
      <c r="R2503" s="9">
        <v>0.08</v>
      </c>
      <c r="S2503" s="9">
        <v>0.08</v>
      </c>
      <c r="T2503" s="9">
        <v>0.08</v>
      </c>
    </row>
    <row r="2504" spans="1:20" x14ac:dyDescent="0.35">
      <c r="A2504">
        <f t="shared" si="79"/>
        <v>2504</v>
      </c>
      <c r="B2504" s="3" t="s">
        <v>70</v>
      </c>
      <c r="C2504" s="3" t="s">
        <v>88</v>
      </c>
      <c r="D2504" s="3" t="s">
        <v>50</v>
      </c>
      <c r="E2504">
        <v>2022</v>
      </c>
      <c r="F2504" s="3" t="str">
        <f t="shared" si="78"/>
        <v>ABSpillCHELAN2022</v>
      </c>
      <c r="G2504" s="9">
        <v>0.08</v>
      </c>
      <c r="H2504" s="9">
        <v>0.08</v>
      </c>
      <c r="I2504" s="9">
        <v>0.08</v>
      </c>
      <c r="J2504" s="9">
        <v>0.08</v>
      </c>
      <c r="K2504" s="9">
        <v>0.08</v>
      </c>
      <c r="L2504" s="9">
        <v>0.08</v>
      </c>
      <c r="M2504" s="9">
        <v>0.08</v>
      </c>
      <c r="N2504" s="9">
        <v>0.08</v>
      </c>
      <c r="O2504" s="9">
        <v>0.14199999999999999</v>
      </c>
      <c r="P2504" s="9">
        <v>0.2</v>
      </c>
      <c r="Q2504" s="9">
        <v>0.08</v>
      </c>
      <c r="R2504" s="9">
        <v>0.08</v>
      </c>
      <c r="S2504" s="9">
        <v>0.08</v>
      </c>
      <c r="T2504" s="9">
        <v>0.08</v>
      </c>
    </row>
    <row r="2505" spans="1:20" x14ac:dyDescent="0.35">
      <c r="A2505">
        <f t="shared" si="79"/>
        <v>2505</v>
      </c>
      <c r="B2505" s="3" t="s">
        <v>70</v>
      </c>
      <c r="C2505" s="3" t="s">
        <v>88</v>
      </c>
      <c r="D2505" s="3" t="s">
        <v>50</v>
      </c>
      <c r="E2505">
        <v>2023</v>
      </c>
      <c r="F2505" s="3" t="str">
        <f t="shared" si="78"/>
        <v>ABSpillCHELAN2023</v>
      </c>
      <c r="G2505" s="9">
        <v>0.08</v>
      </c>
      <c r="H2505" s="9">
        <v>0.08</v>
      </c>
      <c r="I2505" s="9">
        <v>0.08</v>
      </c>
      <c r="J2505" s="9">
        <v>0.08</v>
      </c>
      <c r="K2505" s="9">
        <v>0.08</v>
      </c>
      <c r="L2505" s="9">
        <v>0.08</v>
      </c>
      <c r="M2505" s="9">
        <v>0.08</v>
      </c>
      <c r="N2505" s="9">
        <v>0.08</v>
      </c>
      <c r="O2505" s="9">
        <v>0.14199999999999999</v>
      </c>
      <c r="P2505" s="9">
        <v>0.2</v>
      </c>
      <c r="Q2505" s="9">
        <v>0.08</v>
      </c>
      <c r="R2505" s="9">
        <v>0.08</v>
      </c>
      <c r="S2505" s="9">
        <v>0.08</v>
      </c>
      <c r="T2505" s="9">
        <v>0.08</v>
      </c>
    </row>
    <row r="2506" spans="1:20" x14ac:dyDescent="0.35">
      <c r="A2506">
        <f t="shared" si="79"/>
        <v>2506</v>
      </c>
      <c r="B2506" s="3" t="s">
        <v>70</v>
      </c>
      <c r="C2506" s="3" t="s">
        <v>88</v>
      </c>
      <c r="D2506" s="3" t="s">
        <v>50</v>
      </c>
      <c r="E2506">
        <v>2024</v>
      </c>
      <c r="F2506" s="3" t="str">
        <f t="shared" si="78"/>
        <v>ABSpillCHELAN2024</v>
      </c>
      <c r="G2506" s="9">
        <v>0.08</v>
      </c>
      <c r="H2506" s="9">
        <v>0.08</v>
      </c>
      <c r="I2506" s="9">
        <v>0.08</v>
      </c>
      <c r="J2506" s="9">
        <v>0.08</v>
      </c>
      <c r="K2506" s="9">
        <v>0.08</v>
      </c>
      <c r="L2506" s="9">
        <v>0.08</v>
      </c>
      <c r="M2506" s="9">
        <v>0.08</v>
      </c>
      <c r="N2506" s="9">
        <v>0.08</v>
      </c>
      <c r="O2506" s="9">
        <v>0.14199999999999999</v>
      </c>
      <c r="P2506" s="9">
        <v>0.2</v>
      </c>
      <c r="Q2506" s="9">
        <v>0.08</v>
      </c>
      <c r="R2506" s="9">
        <v>0.08</v>
      </c>
      <c r="S2506" s="9">
        <v>0.08</v>
      </c>
      <c r="T2506" s="9">
        <v>0.08</v>
      </c>
    </row>
    <row r="2507" spans="1:20" x14ac:dyDescent="0.35">
      <c r="A2507">
        <f t="shared" si="79"/>
        <v>2507</v>
      </c>
      <c r="B2507" s="3" t="s">
        <v>70</v>
      </c>
      <c r="C2507" s="3" t="s">
        <v>88</v>
      </c>
      <c r="D2507" s="3" t="s">
        <v>50</v>
      </c>
      <c r="E2507">
        <v>2025</v>
      </c>
      <c r="F2507" s="3" t="str">
        <f t="shared" si="78"/>
        <v>ABSpillCHELAN2025</v>
      </c>
      <c r="G2507" s="9">
        <v>0.08</v>
      </c>
      <c r="H2507" s="9">
        <v>0.08</v>
      </c>
      <c r="I2507" s="9">
        <v>0.08</v>
      </c>
      <c r="J2507" s="9">
        <v>0.08</v>
      </c>
      <c r="K2507" s="9">
        <v>0.08</v>
      </c>
      <c r="L2507" s="9">
        <v>0.08</v>
      </c>
      <c r="M2507" s="9">
        <v>0.08</v>
      </c>
      <c r="N2507" s="9">
        <v>0.08</v>
      </c>
      <c r="O2507" s="9">
        <v>0.14199999999999999</v>
      </c>
      <c r="P2507" s="9">
        <v>0.2</v>
      </c>
      <c r="Q2507" s="9">
        <v>0.08</v>
      </c>
      <c r="R2507" s="9">
        <v>0.08</v>
      </c>
      <c r="S2507" s="9">
        <v>0.08</v>
      </c>
      <c r="T2507" s="9">
        <v>0.08</v>
      </c>
    </row>
    <row r="2508" spans="1:20" x14ac:dyDescent="0.35">
      <c r="A2508">
        <f t="shared" si="79"/>
        <v>2508</v>
      </c>
      <c r="B2508" s="3" t="s">
        <v>70</v>
      </c>
      <c r="C2508" s="3" t="s">
        <v>88</v>
      </c>
      <c r="D2508" s="3" t="s">
        <v>50</v>
      </c>
      <c r="E2508">
        <v>2026</v>
      </c>
      <c r="F2508" s="3" t="str">
        <f t="shared" si="78"/>
        <v>ABSpillCHELAN2026</v>
      </c>
      <c r="G2508" s="9">
        <v>0.08</v>
      </c>
      <c r="H2508" s="9">
        <v>0.08</v>
      </c>
      <c r="I2508" s="9">
        <v>0.08</v>
      </c>
      <c r="J2508" s="9">
        <v>0.08</v>
      </c>
      <c r="K2508" s="9">
        <v>0.08</v>
      </c>
      <c r="L2508" s="9">
        <v>0.08</v>
      </c>
      <c r="M2508" s="9">
        <v>0.08</v>
      </c>
      <c r="N2508" s="9">
        <v>0.08</v>
      </c>
      <c r="O2508" s="9">
        <v>0.14199999999999999</v>
      </c>
      <c r="P2508" s="9">
        <v>0.2</v>
      </c>
      <c r="Q2508" s="9">
        <v>0.08</v>
      </c>
      <c r="R2508" s="9">
        <v>0.08</v>
      </c>
      <c r="S2508" s="9">
        <v>0.08</v>
      </c>
      <c r="T2508" s="9">
        <v>0.08</v>
      </c>
    </row>
    <row r="2509" spans="1:20" x14ac:dyDescent="0.35">
      <c r="A2509">
        <f t="shared" si="79"/>
        <v>2509</v>
      </c>
      <c r="B2509" s="3" t="s">
        <v>70</v>
      </c>
      <c r="C2509" s="3" t="s">
        <v>88</v>
      </c>
      <c r="D2509" s="3" t="s">
        <v>50</v>
      </c>
      <c r="E2509">
        <v>2027</v>
      </c>
      <c r="F2509" s="3" t="str">
        <f t="shared" si="78"/>
        <v>ABSpillCHELAN2027</v>
      </c>
      <c r="G2509" s="9">
        <v>0.08</v>
      </c>
      <c r="H2509" s="9">
        <v>0.08</v>
      </c>
      <c r="I2509" s="9">
        <v>0.08</v>
      </c>
      <c r="J2509" s="9">
        <v>0.08</v>
      </c>
      <c r="K2509" s="9">
        <v>0.08</v>
      </c>
      <c r="L2509" s="9">
        <v>0.08</v>
      </c>
      <c r="M2509" s="9">
        <v>0.08</v>
      </c>
      <c r="N2509" s="9">
        <v>0.08</v>
      </c>
      <c r="O2509" s="9">
        <v>0.14199999999999999</v>
      </c>
      <c r="P2509" s="9">
        <v>0.2</v>
      </c>
      <c r="Q2509" s="9">
        <v>0.08</v>
      </c>
      <c r="R2509" s="9">
        <v>0.08</v>
      </c>
      <c r="S2509" s="9">
        <v>0.08</v>
      </c>
      <c r="T2509" s="9">
        <v>0.08</v>
      </c>
    </row>
    <row r="2510" spans="1:20" x14ac:dyDescent="0.35">
      <c r="A2510">
        <f t="shared" si="79"/>
        <v>2510</v>
      </c>
      <c r="B2510" s="3" t="s">
        <v>70</v>
      </c>
      <c r="C2510" s="3" t="s">
        <v>88</v>
      </c>
      <c r="D2510" s="3" t="s">
        <v>50</v>
      </c>
      <c r="E2510">
        <v>2028</v>
      </c>
      <c r="F2510" s="3" t="str">
        <f t="shared" si="78"/>
        <v>ABSpillCHELAN2028</v>
      </c>
      <c r="G2510" s="9">
        <v>0.08</v>
      </c>
      <c r="H2510" s="9">
        <v>0.08</v>
      </c>
      <c r="I2510" s="9">
        <v>0.08</v>
      </c>
      <c r="J2510" s="9">
        <v>0.08</v>
      </c>
      <c r="K2510" s="9">
        <v>0.08</v>
      </c>
      <c r="L2510" s="9">
        <v>0.08</v>
      </c>
      <c r="M2510" s="9">
        <v>0.08</v>
      </c>
      <c r="N2510" s="9">
        <v>0.08</v>
      </c>
      <c r="O2510" s="9">
        <v>0.14199999999999999</v>
      </c>
      <c r="P2510" s="9">
        <v>0.2</v>
      </c>
      <c r="Q2510" s="9">
        <v>0.08</v>
      </c>
      <c r="R2510" s="9">
        <v>0.08</v>
      </c>
      <c r="S2510" s="9">
        <v>0.08</v>
      </c>
      <c r="T2510" s="9">
        <v>0.08</v>
      </c>
    </row>
    <row r="2511" spans="1:20" x14ac:dyDescent="0.35">
      <c r="A2511">
        <f t="shared" si="79"/>
        <v>2511</v>
      </c>
      <c r="B2511" s="3" t="s">
        <v>70</v>
      </c>
      <c r="C2511" s="3" t="s">
        <v>88</v>
      </c>
      <c r="D2511" s="3" t="s">
        <v>50</v>
      </c>
      <c r="E2511">
        <v>2029</v>
      </c>
      <c r="F2511" s="3" t="str">
        <f t="shared" si="78"/>
        <v>ABSpillCHELAN2029</v>
      </c>
      <c r="G2511" s="9">
        <v>0.08</v>
      </c>
      <c r="H2511" s="9">
        <v>0.08</v>
      </c>
      <c r="I2511" s="9">
        <v>0.08</v>
      </c>
      <c r="J2511" s="9">
        <v>0.08</v>
      </c>
      <c r="K2511" s="9">
        <v>0.08</v>
      </c>
      <c r="L2511" s="9">
        <v>0.08</v>
      </c>
      <c r="M2511" s="9">
        <v>0.08</v>
      </c>
      <c r="N2511" s="9">
        <v>0.08</v>
      </c>
      <c r="O2511" s="9">
        <v>0.14199999999999999</v>
      </c>
      <c r="P2511" s="9">
        <v>0.2</v>
      </c>
      <c r="Q2511" s="9">
        <v>0.08</v>
      </c>
      <c r="R2511" s="9">
        <v>0.08</v>
      </c>
      <c r="S2511" s="9">
        <v>0.08</v>
      </c>
      <c r="T2511" s="9">
        <v>0.08</v>
      </c>
    </row>
    <row r="2512" spans="1:20" x14ac:dyDescent="0.35">
      <c r="A2512">
        <f t="shared" si="79"/>
        <v>2512</v>
      </c>
      <c r="B2512" s="3" t="s">
        <v>70</v>
      </c>
      <c r="C2512" s="3" t="s">
        <v>88</v>
      </c>
      <c r="D2512" s="3" t="s">
        <v>51</v>
      </c>
      <c r="E2512">
        <v>2020</v>
      </c>
      <c r="F2512" s="3" t="str">
        <f t="shared" si="78"/>
        <v>ABSpillR RECH2020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19.093</v>
      </c>
      <c r="Q2512" s="9">
        <v>6.524</v>
      </c>
      <c r="R2512" s="9">
        <v>8.01</v>
      </c>
      <c r="S2512" s="9">
        <v>2.2410000000000001</v>
      </c>
      <c r="T2512" s="9">
        <v>0</v>
      </c>
    </row>
    <row r="2513" spans="1:20" x14ac:dyDescent="0.35">
      <c r="A2513">
        <f t="shared" si="79"/>
        <v>2513</v>
      </c>
      <c r="B2513" s="3" t="s">
        <v>70</v>
      </c>
      <c r="C2513" s="3" t="s">
        <v>88</v>
      </c>
      <c r="D2513" s="3" t="s">
        <v>51</v>
      </c>
      <c r="E2513">
        <v>2021</v>
      </c>
      <c r="F2513" s="3" t="str">
        <f t="shared" si="78"/>
        <v>ABSpillR RECH2021</v>
      </c>
      <c r="G2513" s="9">
        <v>0</v>
      </c>
      <c r="H2513" s="9">
        <v>0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14.753</v>
      </c>
      <c r="Q2513" s="9">
        <v>7.7759999999999998</v>
      </c>
      <c r="R2513" s="9">
        <v>8.9700000000000006</v>
      </c>
      <c r="S2513" s="9">
        <v>2.266</v>
      </c>
      <c r="T2513" s="9">
        <v>0</v>
      </c>
    </row>
    <row r="2514" spans="1:20" x14ac:dyDescent="0.35">
      <c r="A2514">
        <f t="shared" si="79"/>
        <v>2514</v>
      </c>
      <c r="B2514" s="3" t="s">
        <v>70</v>
      </c>
      <c r="C2514" s="3" t="s">
        <v>88</v>
      </c>
      <c r="D2514" s="3" t="s">
        <v>51</v>
      </c>
      <c r="E2514">
        <v>2022</v>
      </c>
      <c r="F2514" s="3" t="str">
        <f t="shared" si="78"/>
        <v>ABSpillR RECH2022</v>
      </c>
      <c r="G2514" s="9">
        <v>0</v>
      </c>
      <c r="H2514" s="9">
        <v>0</v>
      </c>
      <c r="I2514" s="9">
        <v>0</v>
      </c>
      <c r="J2514" s="9">
        <v>0</v>
      </c>
      <c r="K2514" s="9">
        <v>0</v>
      </c>
      <c r="L2514" s="9">
        <v>0</v>
      </c>
      <c r="M2514" s="9">
        <v>0</v>
      </c>
      <c r="N2514" s="9">
        <v>0</v>
      </c>
      <c r="O2514" s="9">
        <v>0</v>
      </c>
      <c r="P2514" s="9">
        <v>18.866</v>
      </c>
      <c r="Q2514" s="9">
        <v>8.9550000000000001</v>
      </c>
      <c r="R2514" s="9">
        <v>8.0960000000000001</v>
      </c>
      <c r="S2514" s="9">
        <v>2.1909999999999998</v>
      </c>
      <c r="T2514" s="9">
        <v>0</v>
      </c>
    </row>
    <row r="2515" spans="1:20" x14ac:dyDescent="0.35">
      <c r="A2515">
        <f t="shared" si="79"/>
        <v>2515</v>
      </c>
      <c r="B2515" s="3" t="s">
        <v>70</v>
      </c>
      <c r="C2515" s="3" t="s">
        <v>88</v>
      </c>
      <c r="D2515" s="3" t="s">
        <v>51</v>
      </c>
      <c r="E2515">
        <v>2023</v>
      </c>
      <c r="F2515" s="3" t="str">
        <f t="shared" si="78"/>
        <v>ABSpillR RECH2023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9">
        <v>0</v>
      </c>
      <c r="M2515" s="9">
        <v>0</v>
      </c>
      <c r="N2515" s="9">
        <v>0</v>
      </c>
      <c r="O2515" s="9">
        <v>0</v>
      </c>
      <c r="P2515" s="9">
        <v>15.587</v>
      </c>
      <c r="Q2515" s="9">
        <v>7.1609999999999996</v>
      </c>
      <c r="R2515" s="9">
        <v>7.46</v>
      </c>
      <c r="S2515" s="9">
        <v>2.2349999999999999</v>
      </c>
      <c r="T2515" s="9">
        <v>0</v>
      </c>
    </row>
    <row r="2516" spans="1:20" x14ac:dyDescent="0.35">
      <c r="A2516">
        <f t="shared" si="79"/>
        <v>2516</v>
      </c>
      <c r="B2516" s="3" t="s">
        <v>70</v>
      </c>
      <c r="C2516" s="3" t="s">
        <v>88</v>
      </c>
      <c r="D2516" s="3" t="s">
        <v>51</v>
      </c>
      <c r="E2516">
        <v>2024</v>
      </c>
      <c r="F2516" s="3" t="str">
        <f t="shared" si="78"/>
        <v>ABSpillR RECH2024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13.448</v>
      </c>
      <c r="Q2516" s="9">
        <v>6.758</v>
      </c>
      <c r="R2516" s="9">
        <v>8.0239999999999991</v>
      </c>
      <c r="S2516" s="9">
        <v>2.1920000000000002</v>
      </c>
      <c r="T2516" s="9">
        <v>0</v>
      </c>
    </row>
    <row r="2517" spans="1:20" x14ac:dyDescent="0.35">
      <c r="A2517">
        <f t="shared" si="79"/>
        <v>2517</v>
      </c>
      <c r="B2517" s="3" t="s">
        <v>70</v>
      </c>
      <c r="C2517" s="3" t="s">
        <v>88</v>
      </c>
      <c r="D2517" s="3" t="s">
        <v>51</v>
      </c>
      <c r="E2517">
        <v>2025</v>
      </c>
      <c r="F2517" s="3" t="str">
        <f t="shared" si="78"/>
        <v>ABSpillR RECH2025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8.5489999999999995</v>
      </c>
      <c r="Q2517" s="9">
        <v>7.4980000000000002</v>
      </c>
      <c r="R2517" s="9">
        <v>9.0850000000000009</v>
      </c>
      <c r="S2517" s="9">
        <v>2.1309999999999998</v>
      </c>
      <c r="T2517" s="9">
        <v>0</v>
      </c>
    </row>
    <row r="2518" spans="1:20" x14ac:dyDescent="0.35">
      <c r="A2518">
        <f t="shared" si="79"/>
        <v>2518</v>
      </c>
      <c r="B2518" s="3" t="s">
        <v>70</v>
      </c>
      <c r="C2518" s="3" t="s">
        <v>88</v>
      </c>
      <c r="D2518" s="3" t="s">
        <v>51</v>
      </c>
      <c r="E2518">
        <v>2026</v>
      </c>
      <c r="F2518" s="3" t="str">
        <f t="shared" si="78"/>
        <v>ABSpillR RECH2026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14.99</v>
      </c>
      <c r="Q2518" s="9">
        <v>9.8520000000000003</v>
      </c>
      <c r="R2518" s="9">
        <v>8.0879999999999992</v>
      </c>
      <c r="S2518" s="9">
        <v>2.0139999999999998</v>
      </c>
      <c r="T2518" s="9">
        <v>0</v>
      </c>
    </row>
    <row r="2519" spans="1:20" x14ac:dyDescent="0.35">
      <c r="A2519">
        <f t="shared" si="79"/>
        <v>2519</v>
      </c>
      <c r="B2519" s="3" t="s">
        <v>70</v>
      </c>
      <c r="C2519" s="3" t="s">
        <v>88</v>
      </c>
      <c r="D2519" s="3" t="s">
        <v>51</v>
      </c>
      <c r="E2519">
        <v>2027</v>
      </c>
      <c r="F2519" s="3" t="str">
        <f t="shared" si="78"/>
        <v>ABSpillR RECH2027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25.056999999999999</v>
      </c>
      <c r="Q2519" s="9">
        <v>15.215999999999999</v>
      </c>
      <c r="R2519" s="9">
        <v>12.798999999999999</v>
      </c>
      <c r="S2519" s="9">
        <v>2.5289999999999999</v>
      </c>
      <c r="T2519" s="9">
        <v>0</v>
      </c>
    </row>
    <row r="2520" spans="1:20" x14ac:dyDescent="0.35">
      <c r="A2520">
        <f t="shared" si="79"/>
        <v>2520</v>
      </c>
      <c r="B2520" s="3" t="s">
        <v>70</v>
      </c>
      <c r="C2520" s="3" t="s">
        <v>88</v>
      </c>
      <c r="D2520" s="3" t="s">
        <v>51</v>
      </c>
      <c r="E2520">
        <v>2028</v>
      </c>
      <c r="F2520" s="3" t="str">
        <f t="shared" si="78"/>
        <v>ABSpillR RECH2028</v>
      </c>
      <c r="G2520" s="9">
        <v>0</v>
      </c>
      <c r="H2520" s="9">
        <v>0</v>
      </c>
      <c r="I2520" s="9">
        <v>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18.027000000000001</v>
      </c>
      <c r="Q2520" s="9">
        <v>7.8979999999999997</v>
      </c>
      <c r="R2520" s="9">
        <v>7.0949999999999998</v>
      </c>
      <c r="S2520" s="9">
        <v>2.032</v>
      </c>
      <c r="T2520" s="9">
        <v>0</v>
      </c>
    </row>
    <row r="2521" spans="1:20" x14ac:dyDescent="0.35">
      <c r="A2521">
        <f t="shared" si="79"/>
        <v>2521</v>
      </c>
      <c r="B2521" s="3" t="s">
        <v>70</v>
      </c>
      <c r="C2521" s="3" t="s">
        <v>88</v>
      </c>
      <c r="D2521" s="3" t="s">
        <v>51</v>
      </c>
      <c r="E2521">
        <v>2029</v>
      </c>
      <c r="F2521" s="3" t="str">
        <f t="shared" si="78"/>
        <v>ABSpillR RECH2029</v>
      </c>
      <c r="G2521" s="9">
        <v>0</v>
      </c>
      <c r="H2521" s="9">
        <v>0</v>
      </c>
      <c r="I2521" s="9">
        <v>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27.61</v>
      </c>
      <c r="Q2521" s="9">
        <v>20.170999999999999</v>
      </c>
      <c r="R2521" s="9">
        <v>15.116</v>
      </c>
      <c r="S2521" s="9">
        <v>3.6869999999999998</v>
      </c>
      <c r="T2521" s="9">
        <v>0</v>
      </c>
    </row>
    <row r="2522" spans="1:20" x14ac:dyDescent="0.35">
      <c r="A2522">
        <f t="shared" si="79"/>
        <v>2522</v>
      </c>
      <c r="B2522" s="3" t="s">
        <v>70</v>
      </c>
      <c r="C2522" s="3" t="s">
        <v>88</v>
      </c>
      <c r="D2522" s="3" t="s">
        <v>52</v>
      </c>
      <c r="E2522">
        <v>2020</v>
      </c>
      <c r="F2522" s="3" t="str">
        <f t="shared" si="78"/>
        <v>ABSpillROCK I2020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15.425000000000001</v>
      </c>
      <c r="O2522" s="9">
        <v>19.411999999999999</v>
      </c>
      <c r="P2522" s="9">
        <v>39.198</v>
      </c>
      <c r="Q2522" s="9">
        <v>14.586</v>
      </c>
      <c r="R2522" s="9">
        <v>17.780999999999999</v>
      </c>
      <c r="S2522" s="9">
        <v>5.0339999999999998</v>
      </c>
      <c r="T2522" s="9">
        <v>0</v>
      </c>
    </row>
    <row r="2523" spans="1:20" x14ac:dyDescent="0.35">
      <c r="A2523">
        <f t="shared" si="79"/>
        <v>2523</v>
      </c>
      <c r="B2523" s="3" t="s">
        <v>70</v>
      </c>
      <c r="C2523" s="3" t="s">
        <v>88</v>
      </c>
      <c r="D2523" s="3" t="s">
        <v>52</v>
      </c>
      <c r="E2523">
        <v>2021</v>
      </c>
      <c r="F2523" s="3" t="str">
        <f t="shared" si="78"/>
        <v>ABSpillROCK I2021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14.173999999999999</v>
      </c>
      <c r="O2523" s="9">
        <v>18.957000000000001</v>
      </c>
      <c r="P2523" s="9">
        <v>29.748999999999999</v>
      </c>
      <c r="Q2523" s="9">
        <v>17.478000000000002</v>
      </c>
      <c r="R2523" s="9">
        <v>20.013999999999999</v>
      </c>
      <c r="S2523" s="9">
        <v>5.1020000000000003</v>
      </c>
      <c r="T2523" s="9">
        <v>0</v>
      </c>
    </row>
    <row r="2524" spans="1:20" x14ac:dyDescent="0.35">
      <c r="A2524">
        <f t="shared" si="79"/>
        <v>2524</v>
      </c>
      <c r="B2524" s="3" t="s">
        <v>70</v>
      </c>
      <c r="C2524" s="3" t="s">
        <v>88</v>
      </c>
      <c r="D2524" s="3" t="s">
        <v>52</v>
      </c>
      <c r="E2524">
        <v>2022</v>
      </c>
      <c r="F2524" s="3" t="str">
        <f t="shared" si="78"/>
        <v>ABSpillROCK I2022</v>
      </c>
      <c r="G2524" s="9">
        <v>0</v>
      </c>
      <c r="H2524" s="9">
        <v>0</v>
      </c>
      <c r="I2524" s="9">
        <v>0</v>
      </c>
      <c r="J2524" s="9">
        <v>0</v>
      </c>
      <c r="K2524" s="9">
        <v>0</v>
      </c>
      <c r="L2524" s="9">
        <v>0</v>
      </c>
      <c r="M2524" s="9">
        <v>0</v>
      </c>
      <c r="N2524" s="9">
        <v>14.673999999999999</v>
      </c>
      <c r="O2524" s="9">
        <v>20.096</v>
      </c>
      <c r="P2524" s="9">
        <v>39.216999999999999</v>
      </c>
      <c r="Q2524" s="9">
        <v>20.396999999999998</v>
      </c>
      <c r="R2524" s="9">
        <v>18.084</v>
      </c>
      <c r="S2524" s="9">
        <v>4.931</v>
      </c>
      <c r="T2524" s="9">
        <v>0</v>
      </c>
    </row>
    <row r="2525" spans="1:20" x14ac:dyDescent="0.35">
      <c r="A2525">
        <f t="shared" si="79"/>
        <v>2525</v>
      </c>
      <c r="B2525" s="3" t="s">
        <v>70</v>
      </c>
      <c r="C2525" s="3" t="s">
        <v>88</v>
      </c>
      <c r="D2525" s="3" t="s">
        <v>52</v>
      </c>
      <c r="E2525">
        <v>2023</v>
      </c>
      <c r="F2525" s="3" t="str">
        <f t="shared" si="78"/>
        <v>ABSpillROCK I2023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0</v>
      </c>
      <c r="N2525" s="9">
        <v>14.670999999999999</v>
      </c>
      <c r="O2525" s="9">
        <v>19.963000000000001</v>
      </c>
      <c r="P2525" s="9">
        <v>32.051000000000002</v>
      </c>
      <c r="Q2525" s="9">
        <v>16.048999999999999</v>
      </c>
      <c r="R2525" s="9">
        <v>16.588999999999999</v>
      </c>
      <c r="S2525" s="9">
        <v>5.0209999999999999</v>
      </c>
      <c r="T2525" s="9">
        <v>0</v>
      </c>
    </row>
    <row r="2526" spans="1:20" x14ac:dyDescent="0.35">
      <c r="A2526">
        <f t="shared" si="79"/>
        <v>2526</v>
      </c>
      <c r="B2526" s="3" t="s">
        <v>70</v>
      </c>
      <c r="C2526" s="3" t="s">
        <v>88</v>
      </c>
      <c r="D2526" s="3" t="s">
        <v>52</v>
      </c>
      <c r="E2526">
        <v>2024</v>
      </c>
      <c r="F2526" s="3" t="str">
        <f t="shared" si="78"/>
        <v>ABSpillROCK I2024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0</v>
      </c>
      <c r="M2526" s="9">
        <v>0</v>
      </c>
      <c r="N2526" s="9">
        <v>14.702999999999999</v>
      </c>
      <c r="O2526" s="9">
        <v>20.196000000000002</v>
      </c>
      <c r="P2526" s="9">
        <v>27.4</v>
      </c>
      <c r="Q2526" s="9">
        <v>15.117000000000001</v>
      </c>
      <c r="R2526" s="9">
        <v>17.797000000000001</v>
      </c>
      <c r="S2526" s="9">
        <v>4.92</v>
      </c>
      <c r="T2526" s="9">
        <v>0</v>
      </c>
    </row>
    <row r="2527" spans="1:20" x14ac:dyDescent="0.35">
      <c r="A2527">
        <f t="shared" si="79"/>
        <v>2527</v>
      </c>
      <c r="B2527" s="3" t="s">
        <v>70</v>
      </c>
      <c r="C2527" s="3" t="s">
        <v>88</v>
      </c>
      <c r="D2527" s="3" t="s">
        <v>52</v>
      </c>
      <c r="E2527">
        <v>2025</v>
      </c>
      <c r="F2527" s="3" t="str">
        <f t="shared" si="78"/>
        <v>ABSpillROCK I2025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6.3630000000000004</v>
      </c>
      <c r="O2527" s="9">
        <v>8.2949999999999999</v>
      </c>
      <c r="P2527" s="9">
        <v>17.696000000000002</v>
      </c>
      <c r="Q2527" s="9">
        <v>16.661000000000001</v>
      </c>
      <c r="R2527" s="9">
        <v>20.236999999999998</v>
      </c>
      <c r="S2527" s="9">
        <v>4.7990000000000004</v>
      </c>
      <c r="T2527" s="9">
        <v>0</v>
      </c>
    </row>
    <row r="2528" spans="1:20" x14ac:dyDescent="0.35">
      <c r="A2528">
        <f t="shared" si="79"/>
        <v>2528</v>
      </c>
      <c r="B2528" s="3" t="s">
        <v>70</v>
      </c>
      <c r="C2528" s="3" t="s">
        <v>88</v>
      </c>
      <c r="D2528" s="3" t="s">
        <v>52</v>
      </c>
      <c r="E2528">
        <v>2026</v>
      </c>
      <c r="F2528" s="3" t="str">
        <f t="shared" si="78"/>
        <v>ABSpillROCK I2026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22.797000000000001</v>
      </c>
      <c r="O2528" s="9">
        <v>21.366</v>
      </c>
      <c r="P2528" s="9">
        <v>30.896999999999998</v>
      </c>
      <c r="Q2528" s="9">
        <v>22.16</v>
      </c>
      <c r="R2528" s="9">
        <v>18.007999999999999</v>
      </c>
      <c r="S2528" s="9">
        <v>4.5220000000000002</v>
      </c>
      <c r="T2528" s="9">
        <v>0</v>
      </c>
    </row>
    <row r="2529" spans="1:20" x14ac:dyDescent="0.35">
      <c r="A2529">
        <f t="shared" si="79"/>
        <v>2529</v>
      </c>
      <c r="B2529" s="3" t="s">
        <v>70</v>
      </c>
      <c r="C2529" s="3" t="s">
        <v>88</v>
      </c>
      <c r="D2529" s="3" t="s">
        <v>52</v>
      </c>
      <c r="E2529">
        <v>2027</v>
      </c>
      <c r="F2529" s="3" t="str">
        <f t="shared" si="78"/>
        <v>ABSpillROCK I2027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0</v>
      </c>
      <c r="M2529" s="9">
        <v>0</v>
      </c>
      <c r="N2529" s="9">
        <v>18.504000000000001</v>
      </c>
      <c r="O2529" s="9">
        <v>21.134</v>
      </c>
      <c r="P2529" s="9">
        <v>51.259</v>
      </c>
      <c r="Q2529" s="9">
        <v>33.911999999999999</v>
      </c>
      <c r="R2529" s="9">
        <v>28.393999999999998</v>
      </c>
      <c r="S2529" s="9">
        <v>5.6559999999999997</v>
      </c>
      <c r="T2529" s="9">
        <v>0</v>
      </c>
    </row>
    <row r="2530" spans="1:20" x14ac:dyDescent="0.35">
      <c r="A2530">
        <f t="shared" si="79"/>
        <v>2530</v>
      </c>
      <c r="B2530" s="3" t="s">
        <v>70</v>
      </c>
      <c r="C2530" s="3" t="s">
        <v>88</v>
      </c>
      <c r="D2530" s="3" t="s">
        <v>52</v>
      </c>
      <c r="E2530">
        <v>2028</v>
      </c>
      <c r="F2530" s="3" t="str">
        <f t="shared" si="78"/>
        <v>ABSpillROCK I2028</v>
      </c>
      <c r="G2530" s="9">
        <v>0</v>
      </c>
      <c r="H2530" s="9">
        <v>0</v>
      </c>
      <c r="I2530" s="9">
        <v>0</v>
      </c>
      <c r="J2530" s="9">
        <v>0</v>
      </c>
      <c r="K2530" s="9">
        <v>0</v>
      </c>
      <c r="L2530" s="9">
        <v>0</v>
      </c>
      <c r="M2530" s="9">
        <v>0</v>
      </c>
      <c r="N2530" s="9">
        <v>14.433</v>
      </c>
      <c r="O2530" s="9">
        <v>18.451000000000001</v>
      </c>
      <c r="P2530" s="9">
        <v>37.517000000000003</v>
      </c>
      <c r="Q2530" s="9">
        <v>17.971</v>
      </c>
      <c r="R2530" s="9">
        <v>15.856</v>
      </c>
      <c r="S2530" s="9">
        <v>4.58</v>
      </c>
      <c r="T2530" s="9">
        <v>0</v>
      </c>
    </row>
    <row r="2531" spans="1:20" x14ac:dyDescent="0.35">
      <c r="A2531">
        <f t="shared" si="79"/>
        <v>2531</v>
      </c>
      <c r="B2531" s="3" t="s">
        <v>70</v>
      </c>
      <c r="C2531" s="3" t="s">
        <v>88</v>
      </c>
      <c r="D2531" s="3" t="s">
        <v>52</v>
      </c>
      <c r="E2531">
        <v>2029</v>
      </c>
      <c r="F2531" s="3" t="str">
        <f t="shared" si="78"/>
        <v>ABSpillROCK I2029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25.748999999999999</v>
      </c>
      <c r="O2531" s="9">
        <v>29.442</v>
      </c>
      <c r="P2531" s="9">
        <v>57.006</v>
      </c>
      <c r="Q2531" s="9">
        <v>45.462000000000003</v>
      </c>
      <c r="R2531" s="9">
        <v>33.796999999999997</v>
      </c>
      <c r="S2531" s="9">
        <v>8.2759999999999998</v>
      </c>
      <c r="T2531" s="9">
        <v>0</v>
      </c>
    </row>
    <row r="2532" spans="1:20" x14ac:dyDescent="0.35">
      <c r="A2532">
        <f t="shared" si="79"/>
        <v>2532</v>
      </c>
      <c r="B2532" s="3" t="s">
        <v>70</v>
      </c>
      <c r="C2532" s="3" t="s">
        <v>88</v>
      </c>
      <c r="D2532" s="3" t="s">
        <v>53</v>
      </c>
      <c r="E2532">
        <v>2020</v>
      </c>
      <c r="F2532" s="3" t="str">
        <f t="shared" si="78"/>
        <v>ABSpillWANAP2020</v>
      </c>
      <c r="G2532" s="9">
        <v>3.4</v>
      </c>
      <c r="H2532" s="9">
        <v>2.5499999999999998</v>
      </c>
      <c r="I2532" s="9">
        <v>0.8</v>
      </c>
      <c r="J2532" s="9">
        <v>0.8</v>
      </c>
      <c r="K2532" s="9">
        <v>1.2</v>
      </c>
      <c r="L2532" s="9">
        <v>1.458</v>
      </c>
      <c r="M2532" s="9">
        <v>1.7</v>
      </c>
      <c r="N2532" s="9">
        <v>20</v>
      </c>
      <c r="O2532" s="9">
        <v>20</v>
      </c>
      <c r="P2532" s="9">
        <v>20</v>
      </c>
      <c r="Q2532" s="9">
        <v>20</v>
      </c>
      <c r="R2532" s="9">
        <v>20</v>
      </c>
      <c r="S2532" s="9">
        <v>11.7</v>
      </c>
      <c r="T2532" s="9">
        <v>3.4</v>
      </c>
    </row>
    <row r="2533" spans="1:20" x14ac:dyDescent="0.35">
      <c r="A2533">
        <f t="shared" si="79"/>
        <v>2533</v>
      </c>
      <c r="B2533" s="3" t="s">
        <v>70</v>
      </c>
      <c r="C2533" s="3" t="s">
        <v>88</v>
      </c>
      <c r="D2533" s="3" t="s">
        <v>53</v>
      </c>
      <c r="E2533">
        <v>2021</v>
      </c>
      <c r="F2533" s="3" t="str">
        <f t="shared" si="78"/>
        <v>ABSpillWANAP2021</v>
      </c>
      <c r="G2533" s="9">
        <v>3.4</v>
      </c>
      <c r="H2533" s="9">
        <v>2.5499999999999998</v>
      </c>
      <c r="I2533" s="9">
        <v>0.8</v>
      </c>
      <c r="J2533" s="9">
        <v>0.8</v>
      </c>
      <c r="K2533" s="9">
        <v>1.2</v>
      </c>
      <c r="L2533" s="9">
        <v>1.458</v>
      </c>
      <c r="M2533" s="9">
        <v>1.7</v>
      </c>
      <c r="N2533" s="9">
        <v>20</v>
      </c>
      <c r="O2533" s="9">
        <v>20</v>
      </c>
      <c r="P2533" s="9">
        <v>20</v>
      </c>
      <c r="Q2533" s="9">
        <v>20</v>
      </c>
      <c r="R2533" s="9">
        <v>20</v>
      </c>
      <c r="S2533" s="9">
        <v>11.7</v>
      </c>
      <c r="T2533" s="9">
        <v>3.4</v>
      </c>
    </row>
    <row r="2534" spans="1:20" x14ac:dyDescent="0.35">
      <c r="A2534">
        <f t="shared" si="79"/>
        <v>2534</v>
      </c>
      <c r="B2534" s="3" t="s">
        <v>70</v>
      </c>
      <c r="C2534" s="3" t="s">
        <v>88</v>
      </c>
      <c r="D2534" s="3" t="s">
        <v>53</v>
      </c>
      <c r="E2534">
        <v>2022</v>
      </c>
      <c r="F2534" s="3" t="str">
        <f t="shared" si="78"/>
        <v>ABSpillWANAP2022</v>
      </c>
      <c r="G2534" s="9">
        <v>3.4</v>
      </c>
      <c r="H2534" s="9">
        <v>2.5499999999999998</v>
      </c>
      <c r="I2534" s="9">
        <v>0.8</v>
      </c>
      <c r="J2534" s="9">
        <v>0.8</v>
      </c>
      <c r="K2534" s="9">
        <v>1.2</v>
      </c>
      <c r="L2534" s="9">
        <v>1.458</v>
      </c>
      <c r="M2534" s="9">
        <v>1.7</v>
      </c>
      <c r="N2534" s="9">
        <v>20</v>
      </c>
      <c r="O2534" s="9">
        <v>20</v>
      </c>
      <c r="P2534" s="9">
        <v>20</v>
      </c>
      <c r="Q2534" s="9">
        <v>20</v>
      </c>
      <c r="R2534" s="9">
        <v>20</v>
      </c>
      <c r="S2534" s="9">
        <v>11.7</v>
      </c>
      <c r="T2534" s="9">
        <v>3.4</v>
      </c>
    </row>
    <row r="2535" spans="1:20" x14ac:dyDescent="0.35">
      <c r="A2535">
        <f t="shared" si="79"/>
        <v>2535</v>
      </c>
      <c r="B2535" s="3" t="s">
        <v>70</v>
      </c>
      <c r="C2535" s="3" t="s">
        <v>88</v>
      </c>
      <c r="D2535" s="3" t="s">
        <v>53</v>
      </c>
      <c r="E2535">
        <v>2023</v>
      </c>
      <c r="F2535" s="3" t="str">
        <f t="shared" si="78"/>
        <v>ABSpillWANAP2023</v>
      </c>
      <c r="G2535" s="9">
        <v>3.4</v>
      </c>
      <c r="H2535" s="9">
        <v>2.5499999999999998</v>
      </c>
      <c r="I2535" s="9">
        <v>0.8</v>
      </c>
      <c r="J2535" s="9">
        <v>0.8</v>
      </c>
      <c r="K2535" s="9">
        <v>1.2</v>
      </c>
      <c r="L2535" s="9">
        <v>1.458</v>
      </c>
      <c r="M2535" s="9">
        <v>1.7</v>
      </c>
      <c r="N2535" s="9">
        <v>20</v>
      </c>
      <c r="O2535" s="9">
        <v>20</v>
      </c>
      <c r="P2535" s="9">
        <v>20</v>
      </c>
      <c r="Q2535" s="9">
        <v>20</v>
      </c>
      <c r="R2535" s="9">
        <v>20</v>
      </c>
      <c r="S2535" s="9">
        <v>11.7</v>
      </c>
      <c r="T2535" s="9">
        <v>3.4</v>
      </c>
    </row>
    <row r="2536" spans="1:20" x14ac:dyDescent="0.35">
      <c r="A2536">
        <f t="shared" si="79"/>
        <v>2536</v>
      </c>
      <c r="B2536" s="3" t="s">
        <v>70</v>
      </c>
      <c r="C2536" s="3" t="s">
        <v>88</v>
      </c>
      <c r="D2536" s="3" t="s">
        <v>53</v>
      </c>
      <c r="E2536">
        <v>2024</v>
      </c>
      <c r="F2536" s="3" t="str">
        <f t="shared" si="78"/>
        <v>ABSpillWANAP2024</v>
      </c>
      <c r="G2536" s="9">
        <v>3.4</v>
      </c>
      <c r="H2536" s="9">
        <v>2.5499999999999998</v>
      </c>
      <c r="I2536" s="9">
        <v>0.8</v>
      </c>
      <c r="J2536" s="9">
        <v>0.8</v>
      </c>
      <c r="K2536" s="9">
        <v>1.2</v>
      </c>
      <c r="L2536" s="9">
        <v>1.458</v>
      </c>
      <c r="M2536" s="9">
        <v>1.7</v>
      </c>
      <c r="N2536" s="9">
        <v>20</v>
      </c>
      <c r="O2536" s="9">
        <v>20</v>
      </c>
      <c r="P2536" s="9">
        <v>20</v>
      </c>
      <c r="Q2536" s="9">
        <v>20</v>
      </c>
      <c r="R2536" s="9">
        <v>20</v>
      </c>
      <c r="S2536" s="9">
        <v>11.7</v>
      </c>
      <c r="T2536" s="9">
        <v>3.4</v>
      </c>
    </row>
    <row r="2537" spans="1:20" x14ac:dyDescent="0.35">
      <c r="A2537">
        <f t="shared" si="79"/>
        <v>2537</v>
      </c>
      <c r="B2537" s="3" t="s">
        <v>70</v>
      </c>
      <c r="C2537" s="3" t="s">
        <v>88</v>
      </c>
      <c r="D2537" s="3" t="s">
        <v>53</v>
      </c>
      <c r="E2537">
        <v>2025</v>
      </c>
      <c r="F2537" s="3" t="str">
        <f t="shared" si="78"/>
        <v>ABSpillWANAP2025</v>
      </c>
      <c r="G2537" s="9">
        <v>3.4</v>
      </c>
      <c r="H2537" s="9">
        <v>2.5499999999999998</v>
      </c>
      <c r="I2537" s="9">
        <v>0.8</v>
      </c>
      <c r="J2537" s="9">
        <v>0.8</v>
      </c>
      <c r="K2537" s="9">
        <v>1.2</v>
      </c>
      <c r="L2537" s="9">
        <v>1.458</v>
      </c>
      <c r="M2537" s="9">
        <v>1.7</v>
      </c>
      <c r="N2537" s="9">
        <v>20</v>
      </c>
      <c r="O2537" s="9">
        <v>20</v>
      </c>
      <c r="P2537" s="9">
        <v>20</v>
      </c>
      <c r="Q2537" s="9">
        <v>20</v>
      </c>
      <c r="R2537" s="9">
        <v>20</v>
      </c>
      <c r="S2537" s="9">
        <v>11.7</v>
      </c>
      <c r="T2537" s="9">
        <v>3.4</v>
      </c>
    </row>
    <row r="2538" spans="1:20" x14ac:dyDescent="0.35">
      <c r="A2538">
        <f t="shared" si="79"/>
        <v>2538</v>
      </c>
      <c r="B2538" s="3" t="s">
        <v>70</v>
      </c>
      <c r="C2538" s="3" t="s">
        <v>88</v>
      </c>
      <c r="D2538" s="3" t="s">
        <v>53</v>
      </c>
      <c r="E2538">
        <v>2026</v>
      </c>
      <c r="F2538" s="3" t="str">
        <f t="shared" si="78"/>
        <v>ABSpillWANAP2026</v>
      </c>
      <c r="G2538" s="9">
        <v>3.4</v>
      </c>
      <c r="H2538" s="9">
        <v>2.5499999999999998</v>
      </c>
      <c r="I2538" s="9">
        <v>0.8</v>
      </c>
      <c r="J2538" s="9">
        <v>0.8</v>
      </c>
      <c r="K2538" s="9">
        <v>1.2</v>
      </c>
      <c r="L2538" s="9">
        <v>1.458</v>
      </c>
      <c r="M2538" s="9">
        <v>1.7</v>
      </c>
      <c r="N2538" s="9">
        <v>20</v>
      </c>
      <c r="O2538" s="9">
        <v>20</v>
      </c>
      <c r="P2538" s="9">
        <v>20</v>
      </c>
      <c r="Q2538" s="9">
        <v>20</v>
      </c>
      <c r="R2538" s="9">
        <v>20</v>
      </c>
      <c r="S2538" s="9">
        <v>11.7</v>
      </c>
      <c r="T2538" s="9">
        <v>3.4</v>
      </c>
    </row>
    <row r="2539" spans="1:20" x14ac:dyDescent="0.35">
      <c r="A2539">
        <f t="shared" si="79"/>
        <v>2539</v>
      </c>
      <c r="B2539" s="3" t="s">
        <v>70</v>
      </c>
      <c r="C2539" s="3" t="s">
        <v>88</v>
      </c>
      <c r="D2539" s="3" t="s">
        <v>53</v>
      </c>
      <c r="E2539">
        <v>2027</v>
      </c>
      <c r="F2539" s="3" t="str">
        <f t="shared" si="78"/>
        <v>ABSpillWANAP2027</v>
      </c>
      <c r="G2539" s="9">
        <v>3.4</v>
      </c>
      <c r="H2539" s="9">
        <v>2.5499999999999998</v>
      </c>
      <c r="I2539" s="9">
        <v>0.8</v>
      </c>
      <c r="J2539" s="9">
        <v>0.8</v>
      </c>
      <c r="K2539" s="9">
        <v>1.2</v>
      </c>
      <c r="L2539" s="9">
        <v>1.458</v>
      </c>
      <c r="M2539" s="9">
        <v>1.7</v>
      </c>
      <c r="N2539" s="9">
        <v>20</v>
      </c>
      <c r="O2539" s="9">
        <v>20</v>
      </c>
      <c r="P2539" s="9">
        <v>20</v>
      </c>
      <c r="Q2539" s="9">
        <v>20</v>
      </c>
      <c r="R2539" s="9">
        <v>20</v>
      </c>
      <c r="S2539" s="9">
        <v>11.7</v>
      </c>
      <c r="T2539" s="9">
        <v>3.4</v>
      </c>
    </row>
    <row r="2540" spans="1:20" x14ac:dyDescent="0.35">
      <c r="A2540">
        <f t="shared" si="79"/>
        <v>2540</v>
      </c>
      <c r="B2540" s="3" t="s">
        <v>70</v>
      </c>
      <c r="C2540" s="3" t="s">
        <v>88</v>
      </c>
      <c r="D2540" s="3" t="s">
        <v>53</v>
      </c>
      <c r="E2540">
        <v>2028</v>
      </c>
      <c r="F2540" s="3" t="str">
        <f t="shared" si="78"/>
        <v>ABSpillWANAP2028</v>
      </c>
      <c r="G2540" s="9">
        <v>3.4</v>
      </c>
      <c r="H2540" s="9">
        <v>2.5499999999999998</v>
      </c>
      <c r="I2540" s="9">
        <v>0.8</v>
      </c>
      <c r="J2540" s="9">
        <v>0.8</v>
      </c>
      <c r="K2540" s="9">
        <v>1.2</v>
      </c>
      <c r="L2540" s="9">
        <v>1.458</v>
      </c>
      <c r="M2540" s="9">
        <v>1.7</v>
      </c>
      <c r="N2540" s="9">
        <v>20</v>
      </c>
      <c r="O2540" s="9">
        <v>20</v>
      </c>
      <c r="P2540" s="9">
        <v>20</v>
      </c>
      <c r="Q2540" s="9">
        <v>20</v>
      </c>
      <c r="R2540" s="9">
        <v>20</v>
      </c>
      <c r="S2540" s="9">
        <v>11.7</v>
      </c>
      <c r="T2540" s="9">
        <v>3.4</v>
      </c>
    </row>
    <row r="2541" spans="1:20" x14ac:dyDescent="0.35">
      <c r="A2541">
        <f t="shared" si="79"/>
        <v>2541</v>
      </c>
      <c r="B2541" s="3" t="s">
        <v>70</v>
      </c>
      <c r="C2541" s="3" t="s">
        <v>88</v>
      </c>
      <c r="D2541" s="3" t="s">
        <v>53</v>
      </c>
      <c r="E2541">
        <v>2029</v>
      </c>
      <c r="F2541" s="3" t="str">
        <f t="shared" si="78"/>
        <v>ABSpillWANAP2029</v>
      </c>
      <c r="G2541" s="9">
        <v>3.4</v>
      </c>
      <c r="H2541" s="9">
        <v>2.5499999999999998</v>
      </c>
      <c r="I2541" s="9">
        <v>0.8</v>
      </c>
      <c r="J2541" s="9">
        <v>0.8</v>
      </c>
      <c r="K2541" s="9">
        <v>1.2</v>
      </c>
      <c r="L2541" s="9">
        <v>1.458</v>
      </c>
      <c r="M2541" s="9">
        <v>1.7</v>
      </c>
      <c r="N2541" s="9">
        <v>20</v>
      </c>
      <c r="O2541" s="9">
        <v>20</v>
      </c>
      <c r="P2541" s="9">
        <v>20</v>
      </c>
      <c r="Q2541" s="9">
        <v>20</v>
      </c>
      <c r="R2541" s="9">
        <v>20</v>
      </c>
      <c r="S2541" s="9">
        <v>11.7</v>
      </c>
      <c r="T2541" s="9">
        <v>3.4</v>
      </c>
    </row>
    <row r="2542" spans="1:20" x14ac:dyDescent="0.35">
      <c r="A2542">
        <f t="shared" si="79"/>
        <v>2542</v>
      </c>
      <c r="B2542" s="3" t="s">
        <v>70</v>
      </c>
      <c r="C2542" s="3" t="s">
        <v>88</v>
      </c>
      <c r="D2542" s="3" t="s">
        <v>54</v>
      </c>
      <c r="E2542">
        <v>2020</v>
      </c>
      <c r="F2542" s="3" t="str">
        <f t="shared" si="78"/>
        <v>ABSpillPRIEST2020</v>
      </c>
      <c r="G2542" s="9">
        <v>2.8</v>
      </c>
      <c r="H2542" s="9">
        <v>2.2999999999999998</v>
      </c>
      <c r="I2542" s="9">
        <v>0.2</v>
      </c>
      <c r="J2542" s="9">
        <v>0.2</v>
      </c>
      <c r="K2542" s="9">
        <v>1.1000000000000001</v>
      </c>
      <c r="L2542" s="9">
        <v>1.4610000000000001</v>
      </c>
      <c r="M2542" s="9">
        <v>1.8</v>
      </c>
      <c r="N2542" s="9">
        <v>24</v>
      </c>
      <c r="O2542" s="9">
        <v>24</v>
      </c>
      <c r="P2542" s="9">
        <v>24</v>
      </c>
      <c r="Q2542" s="9">
        <v>24</v>
      </c>
      <c r="R2542" s="9">
        <v>24</v>
      </c>
      <c r="S2542" s="9">
        <v>13.4</v>
      </c>
      <c r="T2542" s="9">
        <v>2.8</v>
      </c>
    </row>
    <row r="2543" spans="1:20" x14ac:dyDescent="0.35">
      <c r="A2543">
        <f t="shared" si="79"/>
        <v>2543</v>
      </c>
      <c r="B2543" s="3" t="s">
        <v>70</v>
      </c>
      <c r="C2543" s="3" t="s">
        <v>88</v>
      </c>
      <c r="D2543" s="3" t="s">
        <v>54</v>
      </c>
      <c r="E2543">
        <v>2021</v>
      </c>
      <c r="F2543" s="3" t="str">
        <f t="shared" si="78"/>
        <v>ABSpillPRIEST2021</v>
      </c>
      <c r="G2543" s="9">
        <v>2.8</v>
      </c>
      <c r="H2543" s="9">
        <v>2.2999999999999998</v>
      </c>
      <c r="I2543" s="9">
        <v>0.2</v>
      </c>
      <c r="J2543" s="9">
        <v>0.2</v>
      </c>
      <c r="K2543" s="9">
        <v>1.1000000000000001</v>
      </c>
      <c r="L2543" s="9">
        <v>1.4610000000000001</v>
      </c>
      <c r="M2543" s="9">
        <v>1.8</v>
      </c>
      <c r="N2543" s="9">
        <v>24</v>
      </c>
      <c r="O2543" s="9">
        <v>24</v>
      </c>
      <c r="P2543" s="9">
        <v>24</v>
      </c>
      <c r="Q2543" s="9">
        <v>24</v>
      </c>
      <c r="R2543" s="9">
        <v>24</v>
      </c>
      <c r="S2543" s="9">
        <v>13.4</v>
      </c>
      <c r="T2543" s="9">
        <v>2.8</v>
      </c>
    </row>
    <row r="2544" spans="1:20" x14ac:dyDescent="0.35">
      <c r="A2544">
        <f t="shared" si="79"/>
        <v>2544</v>
      </c>
      <c r="B2544" s="3" t="s">
        <v>70</v>
      </c>
      <c r="C2544" s="3" t="s">
        <v>88</v>
      </c>
      <c r="D2544" s="3" t="s">
        <v>54</v>
      </c>
      <c r="E2544">
        <v>2022</v>
      </c>
      <c r="F2544" s="3" t="str">
        <f t="shared" si="78"/>
        <v>ABSpillPRIEST2022</v>
      </c>
      <c r="G2544" s="9">
        <v>2.8</v>
      </c>
      <c r="H2544" s="9">
        <v>2.2999999999999998</v>
      </c>
      <c r="I2544" s="9">
        <v>0.2</v>
      </c>
      <c r="J2544" s="9">
        <v>0.2</v>
      </c>
      <c r="K2544" s="9">
        <v>1.1000000000000001</v>
      </c>
      <c r="L2544" s="9">
        <v>1.4610000000000001</v>
      </c>
      <c r="M2544" s="9">
        <v>1.8</v>
      </c>
      <c r="N2544" s="9">
        <v>24</v>
      </c>
      <c r="O2544" s="9">
        <v>24</v>
      </c>
      <c r="P2544" s="9">
        <v>24</v>
      </c>
      <c r="Q2544" s="9">
        <v>24</v>
      </c>
      <c r="R2544" s="9">
        <v>24</v>
      </c>
      <c r="S2544" s="9">
        <v>13.4</v>
      </c>
      <c r="T2544" s="9">
        <v>2.8</v>
      </c>
    </row>
    <row r="2545" spans="1:20" x14ac:dyDescent="0.35">
      <c r="A2545">
        <f t="shared" si="79"/>
        <v>2545</v>
      </c>
      <c r="B2545" s="3" t="s">
        <v>70</v>
      </c>
      <c r="C2545" s="3" t="s">
        <v>88</v>
      </c>
      <c r="D2545" s="3" t="s">
        <v>54</v>
      </c>
      <c r="E2545">
        <v>2023</v>
      </c>
      <c r="F2545" s="3" t="str">
        <f t="shared" si="78"/>
        <v>ABSpillPRIEST2023</v>
      </c>
      <c r="G2545" s="9">
        <v>2.8</v>
      </c>
      <c r="H2545" s="9">
        <v>2.2999999999999998</v>
      </c>
      <c r="I2545" s="9">
        <v>0.2</v>
      </c>
      <c r="J2545" s="9">
        <v>0.2</v>
      </c>
      <c r="K2545" s="9">
        <v>1.1000000000000001</v>
      </c>
      <c r="L2545" s="9">
        <v>1.4610000000000001</v>
      </c>
      <c r="M2545" s="9">
        <v>1.8</v>
      </c>
      <c r="N2545" s="9">
        <v>24</v>
      </c>
      <c r="O2545" s="9">
        <v>24</v>
      </c>
      <c r="P2545" s="9">
        <v>24</v>
      </c>
      <c r="Q2545" s="9">
        <v>24</v>
      </c>
      <c r="R2545" s="9">
        <v>24</v>
      </c>
      <c r="S2545" s="9">
        <v>13.4</v>
      </c>
      <c r="T2545" s="9">
        <v>2.8</v>
      </c>
    </row>
    <row r="2546" spans="1:20" x14ac:dyDescent="0.35">
      <c r="A2546">
        <f t="shared" si="79"/>
        <v>2546</v>
      </c>
      <c r="B2546" s="3" t="s">
        <v>70</v>
      </c>
      <c r="C2546" s="3" t="s">
        <v>88</v>
      </c>
      <c r="D2546" s="3" t="s">
        <v>54</v>
      </c>
      <c r="E2546">
        <v>2024</v>
      </c>
      <c r="F2546" s="3" t="str">
        <f t="shared" si="78"/>
        <v>ABSpillPRIEST2024</v>
      </c>
      <c r="G2546" s="9">
        <v>2.8</v>
      </c>
      <c r="H2546" s="9">
        <v>2.2999999999999998</v>
      </c>
      <c r="I2546" s="9">
        <v>0.2</v>
      </c>
      <c r="J2546" s="9">
        <v>0.2</v>
      </c>
      <c r="K2546" s="9">
        <v>1.1000000000000001</v>
      </c>
      <c r="L2546" s="9">
        <v>1.4610000000000001</v>
      </c>
      <c r="M2546" s="9">
        <v>1.8</v>
      </c>
      <c r="N2546" s="9">
        <v>24</v>
      </c>
      <c r="O2546" s="9">
        <v>24</v>
      </c>
      <c r="P2546" s="9">
        <v>24</v>
      </c>
      <c r="Q2546" s="9">
        <v>24</v>
      </c>
      <c r="R2546" s="9">
        <v>24</v>
      </c>
      <c r="S2546" s="9">
        <v>13.4</v>
      </c>
      <c r="T2546" s="9">
        <v>2.8</v>
      </c>
    </row>
    <row r="2547" spans="1:20" x14ac:dyDescent="0.35">
      <c r="A2547">
        <f t="shared" si="79"/>
        <v>2547</v>
      </c>
      <c r="B2547" s="3" t="s">
        <v>70</v>
      </c>
      <c r="C2547" s="3" t="s">
        <v>88</v>
      </c>
      <c r="D2547" s="3" t="s">
        <v>54</v>
      </c>
      <c r="E2547">
        <v>2025</v>
      </c>
      <c r="F2547" s="3" t="str">
        <f t="shared" si="78"/>
        <v>ABSpillPRIEST2025</v>
      </c>
      <c r="G2547" s="9">
        <v>2.8</v>
      </c>
      <c r="H2547" s="9">
        <v>2.2999999999999998</v>
      </c>
      <c r="I2547" s="9">
        <v>0.2</v>
      </c>
      <c r="J2547" s="9">
        <v>0.2</v>
      </c>
      <c r="K2547" s="9">
        <v>1.1000000000000001</v>
      </c>
      <c r="L2547" s="9">
        <v>1.4610000000000001</v>
      </c>
      <c r="M2547" s="9">
        <v>1.8</v>
      </c>
      <c r="N2547" s="9">
        <v>24</v>
      </c>
      <c r="O2547" s="9">
        <v>24</v>
      </c>
      <c r="P2547" s="9">
        <v>24</v>
      </c>
      <c r="Q2547" s="9">
        <v>24</v>
      </c>
      <c r="R2547" s="9">
        <v>24</v>
      </c>
      <c r="S2547" s="9">
        <v>13.4</v>
      </c>
      <c r="T2547" s="9">
        <v>2.8</v>
      </c>
    </row>
    <row r="2548" spans="1:20" x14ac:dyDescent="0.35">
      <c r="A2548">
        <f t="shared" si="79"/>
        <v>2548</v>
      </c>
      <c r="B2548" s="3" t="s">
        <v>70</v>
      </c>
      <c r="C2548" s="3" t="s">
        <v>88</v>
      </c>
      <c r="D2548" s="3" t="s">
        <v>54</v>
      </c>
      <c r="E2548">
        <v>2026</v>
      </c>
      <c r="F2548" s="3" t="str">
        <f t="shared" si="78"/>
        <v>ABSpillPRIEST2026</v>
      </c>
      <c r="G2548" s="9">
        <v>2.8</v>
      </c>
      <c r="H2548" s="9">
        <v>2.2999999999999998</v>
      </c>
      <c r="I2548" s="9">
        <v>0.2</v>
      </c>
      <c r="J2548" s="9">
        <v>0.2</v>
      </c>
      <c r="K2548" s="9">
        <v>1.1000000000000001</v>
      </c>
      <c r="L2548" s="9">
        <v>1.4610000000000001</v>
      </c>
      <c r="M2548" s="9">
        <v>1.8</v>
      </c>
      <c r="N2548" s="9">
        <v>24</v>
      </c>
      <c r="O2548" s="9">
        <v>24</v>
      </c>
      <c r="P2548" s="9">
        <v>24</v>
      </c>
      <c r="Q2548" s="9">
        <v>24</v>
      </c>
      <c r="R2548" s="9">
        <v>24</v>
      </c>
      <c r="S2548" s="9">
        <v>13.4</v>
      </c>
      <c r="T2548" s="9">
        <v>2.8</v>
      </c>
    </row>
    <row r="2549" spans="1:20" x14ac:dyDescent="0.35">
      <c r="A2549">
        <f t="shared" si="79"/>
        <v>2549</v>
      </c>
      <c r="B2549" s="3" t="s">
        <v>70</v>
      </c>
      <c r="C2549" s="3" t="s">
        <v>88</v>
      </c>
      <c r="D2549" s="3" t="s">
        <v>54</v>
      </c>
      <c r="E2549">
        <v>2027</v>
      </c>
      <c r="F2549" s="3" t="str">
        <f t="shared" si="78"/>
        <v>ABSpillPRIEST2027</v>
      </c>
      <c r="G2549" s="9">
        <v>2.8</v>
      </c>
      <c r="H2549" s="9">
        <v>2.2999999999999998</v>
      </c>
      <c r="I2549" s="9">
        <v>0.2</v>
      </c>
      <c r="J2549" s="9">
        <v>0.2</v>
      </c>
      <c r="K2549" s="9">
        <v>1.1000000000000001</v>
      </c>
      <c r="L2549" s="9">
        <v>1.4610000000000001</v>
      </c>
      <c r="M2549" s="9">
        <v>1.8</v>
      </c>
      <c r="N2549" s="9">
        <v>24</v>
      </c>
      <c r="O2549" s="9">
        <v>24</v>
      </c>
      <c r="P2549" s="9">
        <v>24</v>
      </c>
      <c r="Q2549" s="9">
        <v>24</v>
      </c>
      <c r="R2549" s="9">
        <v>24</v>
      </c>
      <c r="S2549" s="9">
        <v>13.4</v>
      </c>
      <c r="T2549" s="9">
        <v>2.8</v>
      </c>
    </row>
    <row r="2550" spans="1:20" x14ac:dyDescent="0.35">
      <c r="A2550">
        <f t="shared" si="79"/>
        <v>2550</v>
      </c>
      <c r="B2550" s="3" t="s">
        <v>70</v>
      </c>
      <c r="C2550" s="3" t="s">
        <v>88</v>
      </c>
      <c r="D2550" s="3" t="s">
        <v>54</v>
      </c>
      <c r="E2550">
        <v>2028</v>
      </c>
      <c r="F2550" s="3" t="str">
        <f t="shared" si="78"/>
        <v>ABSpillPRIEST2028</v>
      </c>
      <c r="G2550" s="9">
        <v>2.8</v>
      </c>
      <c r="H2550" s="9">
        <v>2.2999999999999998</v>
      </c>
      <c r="I2550" s="9">
        <v>0.2</v>
      </c>
      <c r="J2550" s="9">
        <v>0.2</v>
      </c>
      <c r="K2550" s="9">
        <v>1.1000000000000001</v>
      </c>
      <c r="L2550" s="9">
        <v>1.4610000000000001</v>
      </c>
      <c r="M2550" s="9">
        <v>1.8</v>
      </c>
      <c r="N2550" s="9">
        <v>24</v>
      </c>
      <c r="O2550" s="9">
        <v>24</v>
      </c>
      <c r="P2550" s="9">
        <v>24</v>
      </c>
      <c r="Q2550" s="9">
        <v>24</v>
      </c>
      <c r="R2550" s="9">
        <v>24</v>
      </c>
      <c r="S2550" s="9">
        <v>13.4</v>
      </c>
      <c r="T2550" s="9">
        <v>2.8</v>
      </c>
    </row>
    <row r="2551" spans="1:20" x14ac:dyDescent="0.35">
      <c r="A2551">
        <f t="shared" si="79"/>
        <v>2551</v>
      </c>
      <c r="B2551" s="3" t="s">
        <v>70</v>
      </c>
      <c r="C2551" s="3" t="s">
        <v>88</v>
      </c>
      <c r="D2551" s="3" t="s">
        <v>54</v>
      </c>
      <c r="E2551">
        <v>2029</v>
      </c>
      <c r="F2551" s="3" t="str">
        <f t="shared" si="78"/>
        <v>ABSpillPRIEST2029</v>
      </c>
      <c r="G2551" s="9">
        <v>2.8</v>
      </c>
      <c r="H2551" s="9">
        <v>2.2999999999999998</v>
      </c>
      <c r="I2551" s="9">
        <v>0.2</v>
      </c>
      <c r="J2551" s="9">
        <v>0.2</v>
      </c>
      <c r="K2551" s="9">
        <v>1.1000000000000001</v>
      </c>
      <c r="L2551" s="9">
        <v>1.4610000000000001</v>
      </c>
      <c r="M2551" s="9">
        <v>1.8</v>
      </c>
      <c r="N2551" s="9">
        <v>24</v>
      </c>
      <c r="O2551" s="9">
        <v>24</v>
      </c>
      <c r="P2551" s="9">
        <v>24</v>
      </c>
      <c r="Q2551" s="9">
        <v>24</v>
      </c>
      <c r="R2551" s="9">
        <v>24</v>
      </c>
      <c r="S2551" s="9">
        <v>13.4</v>
      </c>
      <c r="T2551" s="9">
        <v>2.8</v>
      </c>
    </row>
    <row r="2552" spans="1:20" x14ac:dyDescent="0.35">
      <c r="A2552">
        <f t="shared" si="79"/>
        <v>2552</v>
      </c>
      <c r="B2552" s="3" t="s">
        <v>70</v>
      </c>
      <c r="C2552" s="3" t="s">
        <v>88</v>
      </c>
      <c r="D2552" s="3" t="s">
        <v>55</v>
      </c>
      <c r="E2552">
        <v>2020</v>
      </c>
      <c r="F2552" s="3" t="str">
        <f t="shared" si="78"/>
        <v>ABSpillBRNLEE2020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0</v>
      </c>
      <c r="T2552" s="9">
        <v>0</v>
      </c>
    </row>
    <row r="2553" spans="1:20" x14ac:dyDescent="0.35">
      <c r="A2553">
        <f t="shared" si="79"/>
        <v>2553</v>
      </c>
      <c r="B2553" s="3" t="s">
        <v>70</v>
      </c>
      <c r="C2553" s="3" t="s">
        <v>88</v>
      </c>
      <c r="D2553" s="3" t="s">
        <v>55</v>
      </c>
      <c r="E2553">
        <v>2021</v>
      </c>
      <c r="F2553" s="3" t="str">
        <f t="shared" si="78"/>
        <v>ABSpillBRNLEE2021</v>
      </c>
      <c r="G2553" s="9">
        <v>0</v>
      </c>
      <c r="H2553" s="9"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0</v>
      </c>
    </row>
    <row r="2554" spans="1:20" x14ac:dyDescent="0.35">
      <c r="A2554">
        <f t="shared" si="79"/>
        <v>2554</v>
      </c>
      <c r="B2554" s="3" t="s">
        <v>70</v>
      </c>
      <c r="C2554" s="3" t="s">
        <v>88</v>
      </c>
      <c r="D2554" s="3" t="s">
        <v>55</v>
      </c>
      <c r="E2554">
        <v>2022</v>
      </c>
      <c r="F2554" s="3" t="str">
        <f t="shared" si="78"/>
        <v>ABSpillBRNLEE2022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</row>
    <row r="2555" spans="1:20" x14ac:dyDescent="0.35">
      <c r="A2555">
        <f t="shared" si="79"/>
        <v>2555</v>
      </c>
      <c r="B2555" s="3" t="s">
        <v>70</v>
      </c>
      <c r="C2555" s="3" t="s">
        <v>88</v>
      </c>
      <c r="D2555" s="3" t="s">
        <v>55</v>
      </c>
      <c r="E2555">
        <v>2023</v>
      </c>
      <c r="F2555" s="3" t="str">
        <f t="shared" si="78"/>
        <v>ABSpillBRNLEE2023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</row>
    <row r="2556" spans="1:20" x14ac:dyDescent="0.35">
      <c r="A2556">
        <f t="shared" si="79"/>
        <v>2556</v>
      </c>
      <c r="B2556" s="3" t="s">
        <v>70</v>
      </c>
      <c r="C2556" s="3" t="s">
        <v>88</v>
      </c>
      <c r="D2556" s="3" t="s">
        <v>55</v>
      </c>
      <c r="E2556">
        <v>2024</v>
      </c>
      <c r="F2556" s="3" t="str">
        <f t="shared" si="78"/>
        <v>ABSpillBRNLEE2024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</row>
    <row r="2557" spans="1:20" x14ac:dyDescent="0.35">
      <c r="A2557">
        <f t="shared" si="79"/>
        <v>2557</v>
      </c>
      <c r="B2557" s="3" t="s">
        <v>70</v>
      </c>
      <c r="C2557" s="3" t="s">
        <v>88</v>
      </c>
      <c r="D2557" s="3" t="s">
        <v>55</v>
      </c>
      <c r="E2557">
        <v>2025</v>
      </c>
      <c r="F2557" s="3" t="str">
        <f t="shared" si="78"/>
        <v>ABSpillBRNLEE2025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</row>
    <row r="2558" spans="1:20" x14ac:dyDescent="0.35">
      <c r="A2558">
        <f t="shared" si="79"/>
        <v>2558</v>
      </c>
      <c r="B2558" s="3" t="s">
        <v>70</v>
      </c>
      <c r="C2558" s="3" t="s">
        <v>88</v>
      </c>
      <c r="D2558" s="3" t="s">
        <v>55</v>
      </c>
      <c r="E2558">
        <v>2026</v>
      </c>
      <c r="F2558" s="3" t="str">
        <f t="shared" si="78"/>
        <v>ABSpillBRNLEE2026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</row>
    <row r="2559" spans="1:20" x14ac:dyDescent="0.35">
      <c r="A2559">
        <f t="shared" si="79"/>
        <v>2559</v>
      </c>
      <c r="B2559" s="3" t="s">
        <v>70</v>
      </c>
      <c r="C2559" s="3" t="s">
        <v>88</v>
      </c>
      <c r="D2559" s="3" t="s">
        <v>55</v>
      </c>
      <c r="E2559">
        <v>2027</v>
      </c>
      <c r="F2559" s="3" t="str">
        <f t="shared" si="78"/>
        <v>ABSpillBRNLEE2027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</row>
    <row r="2560" spans="1:20" x14ac:dyDescent="0.35">
      <c r="A2560">
        <f t="shared" si="79"/>
        <v>2560</v>
      </c>
      <c r="B2560" s="3" t="s">
        <v>70</v>
      </c>
      <c r="C2560" s="3" t="s">
        <v>88</v>
      </c>
      <c r="D2560" s="3" t="s">
        <v>55</v>
      </c>
      <c r="E2560">
        <v>2028</v>
      </c>
      <c r="F2560" s="3" t="str">
        <f t="shared" si="78"/>
        <v>ABSpillBRNLEE2028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</row>
    <row r="2561" spans="1:20" x14ac:dyDescent="0.35">
      <c r="A2561">
        <f t="shared" si="79"/>
        <v>2561</v>
      </c>
      <c r="B2561" s="3" t="s">
        <v>70</v>
      </c>
      <c r="C2561" s="3" t="s">
        <v>88</v>
      </c>
      <c r="D2561" s="3" t="s">
        <v>55</v>
      </c>
      <c r="E2561">
        <v>2029</v>
      </c>
      <c r="F2561" s="3" t="str">
        <f t="shared" si="78"/>
        <v>ABSpillBRNLEE2029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</row>
    <row r="2562" spans="1:20" x14ac:dyDescent="0.35">
      <c r="A2562">
        <f t="shared" si="79"/>
        <v>2562</v>
      </c>
      <c r="B2562" s="3" t="s">
        <v>70</v>
      </c>
      <c r="C2562" s="3" t="s">
        <v>88</v>
      </c>
      <c r="D2562" s="3" t="s">
        <v>56</v>
      </c>
      <c r="E2562">
        <v>2020</v>
      </c>
      <c r="F2562" s="3" t="str">
        <f t="shared" ref="F2562:F2625" si="80">_xlfn.CONCAT(B2562,C2562,D2562,E2562)</f>
        <v>ABSpillOXBOW2020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</row>
    <row r="2563" spans="1:20" x14ac:dyDescent="0.35">
      <c r="A2563">
        <f t="shared" ref="A2563:A2626" si="81">A2562+1</f>
        <v>2563</v>
      </c>
      <c r="B2563" s="3" t="s">
        <v>70</v>
      </c>
      <c r="C2563" s="3" t="s">
        <v>88</v>
      </c>
      <c r="D2563" s="3" t="s">
        <v>56</v>
      </c>
      <c r="E2563">
        <v>2021</v>
      </c>
      <c r="F2563" s="3" t="str">
        <f t="shared" si="80"/>
        <v>ABSpillOXBOW2021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</row>
    <row r="2564" spans="1:20" x14ac:dyDescent="0.35">
      <c r="A2564">
        <f t="shared" si="81"/>
        <v>2564</v>
      </c>
      <c r="B2564" s="3" t="s">
        <v>70</v>
      </c>
      <c r="C2564" s="3" t="s">
        <v>88</v>
      </c>
      <c r="D2564" s="3" t="s">
        <v>56</v>
      </c>
      <c r="E2564">
        <v>2022</v>
      </c>
      <c r="F2564" s="3" t="str">
        <f t="shared" si="80"/>
        <v>ABSpillOXBOW2022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</row>
    <row r="2565" spans="1:20" x14ac:dyDescent="0.35">
      <c r="A2565">
        <f t="shared" si="81"/>
        <v>2565</v>
      </c>
      <c r="B2565" s="3" t="s">
        <v>70</v>
      </c>
      <c r="C2565" s="3" t="s">
        <v>88</v>
      </c>
      <c r="D2565" s="3" t="s">
        <v>56</v>
      </c>
      <c r="E2565">
        <v>2023</v>
      </c>
      <c r="F2565" s="3" t="str">
        <f t="shared" si="80"/>
        <v>ABSpillOXBOW2023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</row>
    <row r="2566" spans="1:20" x14ac:dyDescent="0.35">
      <c r="A2566">
        <f t="shared" si="81"/>
        <v>2566</v>
      </c>
      <c r="B2566" s="3" t="s">
        <v>70</v>
      </c>
      <c r="C2566" s="3" t="s">
        <v>88</v>
      </c>
      <c r="D2566" s="3" t="s">
        <v>56</v>
      </c>
      <c r="E2566">
        <v>2024</v>
      </c>
      <c r="F2566" s="3" t="str">
        <f t="shared" si="80"/>
        <v>ABSpillOXBOW2024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  <c r="Q2566" s="9">
        <v>0</v>
      </c>
      <c r="R2566" s="9">
        <v>0</v>
      </c>
      <c r="S2566" s="9">
        <v>0</v>
      </c>
      <c r="T2566" s="9">
        <v>0</v>
      </c>
    </row>
    <row r="2567" spans="1:20" x14ac:dyDescent="0.35">
      <c r="A2567">
        <f t="shared" si="81"/>
        <v>2567</v>
      </c>
      <c r="B2567" s="3" t="s">
        <v>70</v>
      </c>
      <c r="C2567" s="3" t="s">
        <v>88</v>
      </c>
      <c r="D2567" s="3" t="s">
        <v>56</v>
      </c>
      <c r="E2567">
        <v>2025</v>
      </c>
      <c r="F2567" s="3" t="str">
        <f t="shared" si="80"/>
        <v>ABSpillOXBOW2025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0</v>
      </c>
      <c r="S2567" s="9">
        <v>0</v>
      </c>
      <c r="T2567" s="9">
        <v>0</v>
      </c>
    </row>
    <row r="2568" spans="1:20" x14ac:dyDescent="0.35">
      <c r="A2568">
        <f t="shared" si="81"/>
        <v>2568</v>
      </c>
      <c r="B2568" s="3" t="s">
        <v>70</v>
      </c>
      <c r="C2568" s="3" t="s">
        <v>88</v>
      </c>
      <c r="D2568" s="3" t="s">
        <v>56</v>
      </c>
      <c r="E2568">
        <v>2026</v>
      </c>
      <c r="F2568" s="3" t="str">
        <f t="shared" si="80"/>
        <v>ABSpillOXBOW2026</v>
      </c>
      <c r="G2568" s="9">
        <v>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</row>
    <row r="2569" spans="1:20" x14ac:dyDescent="0.35">
      <c r="A2569">
        <f t="shared" si="81"/>
        <v>2569</v>
      </c>
      <c r="B2569" s="3" t="s">
        <v>70</v>
      </c>
      <c r="C2569" s="3" t="s">
        <v>88</v>
      </c>
      <c r="D2569" s="3" t="s">
        <v>56</v>
      </c>
      <c r="E2569">
        <v>2027</v>
      </c>
      <c r="F2569" s="3" t="str">
        <f t="shared" si="80"/>
        <v>ABSpillOXBOW2027</v>
      </c>
      <c r="G2569" s="9">
        <v>0</v>
      </c>
      <c r="H2569" s="9">
        <v>0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</row>
    <row r="2570" spans="1:20" x14ac:dyDescent="0.35">
      <c r="A2570">
        <f t="shared" si="81"/>
        <v>2570</v>
      </c>
      <c r="B2570" s="3" t="s">
        <v>70</v>
      </c>
      <c r="C2570" s="3" t="s">
        <v>88</v>
      </c>
      <c r="D2570" s="3" t="s">
        <v>56</v>
      </c>
      <c r="E2570">
        <v>2028</v>
      </c>
      <c r="F2570" s="3" t="str">
        <f t="shared" si="80"/>
        <v>ABSpillOXBOW2028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</row>
    <row r="2571" spans="1:20" x14ac:dyDescent="0.35">
      <c r="A2571">
        <f t="shared" si="81"/>
        <v>2571</v>
      </c>
      <c r="B2571" s="3" t="s">
        <v>70</v>
      </c>
      <c r="C2571" s="3" t="s">
        <v>88</v>
      </c>
      <c r="D2571" s="3" t="s">
        <v>56</v>
      </c>
      <c r="E2571">
        <v>2029</v>
      </c>
      <c r="F2571" s="3" t="str">
        <f t="shared" si="80"/>
        <v>ABSpillOXBOW2029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</row>
    <row r="2572" spans="1:20" x14ac:dyDescent="0.35">
      <c r="A2572">
        <f t="shared" si="81"/>
        <v>2572</v>
      </c>
      <c r="B2572" s="3" t="s">
        <v>70</v>
      </c>
      <c r="C2572" s="3" t="s">
        <v>88</v>
      </c>
      <c r="D2572" s="3" t="s">
        <v>57</v>
      </c>
      <c r="E2572">
        <v>2020</v>
      </c>
      <c r="F2572" s="3" t="str">
        <f t="shared" si="80"/>
        <v>ABSpillHELL C2020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</row>
    <row r="2573" spans="1:20" x14ac:dyDescent="0.35">
      <c r="A2573">
        <f t="shared" si="81"/>
        <v>2573</v>
      </c>
      <c r="B2573" s="3" t="s">
        <v>70</v>
      </c>
      <c r="C2573" s="3" t="s">
        <v>88</v>
      </c>
      <c r="D2573" s="3" t="s">
        <v>57</v>
      </c>
      <c r="E2573">
        <v>2021</v>
      </c>
      <c r="F2573" s="3" t="str">
        <f t="shared" si="80"/>
        <v>ABSpillHELL C2021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</row>
    <row r="2574" spans="1:20" x14ac:dyDescent="0.35">
      <c r="A2574">
        <f t="shared" si="81"/>
        <v>2574</v>
      </c>
      <c r="B2574" s="3" t="s">
        <v>70</v>
      </c>
      <c r="C2574" s="3" t="s">
        <v>88</v>
      </c>
      <c r="D2574" s="3" t="s">
        <v>57</v>
      </c>
      <c r="E2574">
        <v>2022</v>
      </c>
      <c r="F2574" s="3" t="str">
        <f t="shared" si="80"/>
        <v>ABSpillHELL C2022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</row>
    <row r="2575" spans="1:20" x14ac:dyDescent="0.35">
      <c r="A2575">
        <f t="shared" si="81"/>
        <v>2575</v>
      </c>
      <c r="B2575" s="3" t="s">
        <v>70</v>
      </c>
      <c r="C2575" s="3" t="s">
        <v>88</v>
      </c>
      <c r="D2575" s="3" t="s">
        <v>57</v>
      </c>
      <c r="E2575">
        <v>2023</v>
      </c>
      <c r="F2575" s="3" t="str">
        <f t="shared" si="80"/>
        <v>ABSpillHELL C2023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</row>
    <row r="2576" spans="1:20" x14ac:dyDescent="0.35">
      <c r="A2576">
        <f t="shared" si="81"/>
        <v>2576</v>
      </c>
      <c r="B2576" s="3" t="s">
        <v>70</v>
      </c>
      <c r="C2576" s="3" t="s">
        <v>88</v>
      </c>
      <c r="D2576" s="3" t="s">
        <v>57</v>
      </c>
      <c r="E2576">
        <v>2024</v>
      </c>
      <c r="F2576" s="3" t="str">
        <f t="shared" si="80"/>
        <v>ABSpillHELL C2024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9">
        <v>0</v>
      </c>
      <c r="T2576" s="9">
        <v>0</v>
      </c>
    </row>
    <row r="2577" spans="1:20" x14ac:dyDescent="0.35">
      <c r="A2577">
        <f t="shared" si="81"/>
        <v>2577</v>
      </c>
      <c r="B2577" s="3" t="s">
        <v>70</v>
      </c>
      <c r="C2577" s="3" t="s">
        <v>88</v>
      </c>
      <c r="D2577" s="3" t="s">
        <v>57</v>
      </c>
      <c r="E2577">
        <v>2025</v>
      </c>
      <c r="F2577" s="3" t="str">
        <f t="shared" si="80"/>
        <v>ABSpillHELL C2025</v>
      </c>
      <c r="G2577" s="9">
        <v>0</v>
      </c>
      <c r="H2577" s="9">
        <v>0</v>
      </c>
      <c r="I2577" s="9">
        <v>0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  <c r="R2577" s="9">
        <v>0</v>
      </c>
      <c r="S2577" s="9">
        <v>0</v>
      </c>
      <c r="T2577" s="9">
        <v>0</v>
      </c>
    </row>
    <row r="2578" spans="1:20" x14ac:dyDescent="0.35">
      <c r="A2578">
        <f t="shared" si="81"/>
        <v>2578</v>
      </c>
      <c r="B2578" s="3" t="s">
        <v>70</v>
      </c>
      <c r="C2578" s="3" t="s">
        <v>88</v>
      </c>
      <c r="D2578" s="3" t="s">
        <v>57</v>
      </c>
      <c r="E2578">
        <v>2026</v>
      </c>
      <c r="F2578" s="3" t="str">
        <f t="shared" si="80"/>
        <v>ABSpillHELL C2026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</row>
    <row r="2579" spans="1:20" x14ac:dyDescent="0.35">
      <c r="A2579">
        <f t="shared" si="81"/>
        <v>2579</v>
      </c>
      <c r="B2579" s="3" t="s">
        <v>70</v>
      </c>
      <c r="C2579" s="3" t="s">
        <v>88</v>
      </c>
      <c r="D2579" s="3" t="s">
        <v>57</v>
      </c>
      <c r="E2579">
        <v>2027</v>
      </c>
      <c r="F2579" s="3" t="str">
        <f t="shared" si="80"/>
        <v>ABSpillHELL C2027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  <c r="S2579" s="9">
        <v>0</v>
      </c>
      <c r="T2579" s="9">
        <v>0</v>
      </c>
    </row>
    <row r="2580" spans="1:20" x14ac:dyDescent="0.35">
      <c r="A2580">
        <f t="shared" si="81"/>
        <v>2580</v>
      </c>
      <c r="B2580" s="3" t="s">
        <v>70</v>
      </c>
      <c r="C2580" s="3" t="s">
        <v>88</v>
      </c>
      <c r="D2580" s="3" t="s">
        <v>57</v>
      </c>
      <c r="E2580">
        <v>2028</v>
      </c>
      <c r="F2580" s="3" t="str">
        <f t="shared" si="80"/>
        <v>ABSpillHELL C2028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</row>
    <row r="2581" spans="1:20" x14ac:dyDescent="0.35">
      <c r="A2581">
        <f t="shared" si="81"/>
        <v>2581</v>
      </c>
      <c r="B2581" s="3" t="s">
        <v>70</v>
      </c>
      <c r="C2581" s="3" t="s">
        <v>88</v>
      </c>
      <c r="D2581" s="3" t="s">
        <v>57</v>
      </c>
      <c r="E2581">
        <v>2029</v>
      </c>
      <c r="F2581" s="3" t="str">
        <f t="shared" si="80"/>
        <v>ABSpillHELL C2029</v>
      </c>
      <c r="G2581" s="9">
        <v>0</v>
      </c>
      <c r="H2581" s="9">
        <v>0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</row>
    <row r="2582" spans="1:20" x14ac:dyDescent="0.35">
      <c r="A2582">
        <f t="shared" si="81"/>
        <v>2582</v>
      </c>
      <c r="B2582" s="3" t="s">
        <v>70</v>
      </c>
      <c r="C2582" s="3" t="s">
        <v>88</v>
      </c>
      <c r="D2582" s="3" t="s">
        <v>58</v>
      </c>
      <c r="E2582">
        <v>2020</v>
      </c>
      <c r="F2582" s="3" t="str">
        <f t="shared" si="80"/>
        <v>ABSpillDWRSHK2020</v>
      </c>
      <c r="G2582" s="9">
        <v>0</v>
      </c>
      <c r="H2582" s="9">
        <v>0</v>
      </c>
      <c r="I2582" s="9">
        <v>0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>
        <v>0</v>
      </c>
      <c r="R2582" s="9">
        <v>0</v>
      </c>
      <c r="S2582" s="9">
        <v>0</v>
      </c>
      <c r="T2582" s="9">
        <v>0</v>
      </c>
    </row>
    <row r="2583" spans="1:20" x14ac:dyDescent="0.35">
      <c r="A2583">
        <f t="shared" si="81"/>
        <v>2583</v>
      </c>
      <c r="B2583" s="3" t="s">
        <v>70</v>
      </c>
      <c r="C2583" s="3" t="s">
        <v>88</v>
      </c>
      <c r="D2583" s="3" t="s">
        <v>58</v>
      </c>
      <c r="E2583">
        <v>2021</v>
      </c>
      <c r="F2583" s="3" t="str">
        <f t="shared" si="80"/>
        <v>ABSpillDWRSHK2021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</row>
    <row r="2584" spans="1:20" x14ac:dyDescent="0.35">
      <c r="A2584">
        <f t="shared" si="81"/>
        <v>2584</v>
      </c>
      <c r="B2584" s="3" t="s">
        <v>70</v>
      </c>
      <c r="C2584" s="3" t="s">
        <v>88</v>
      </c>
      <c r="D2584" s="3" t="s">
        <v>58</v>
      </c>
      <c r="E2584">
        <v>2022</v>
      </c>
      <c r="F2584" s="3" t="str">
        <f t="shared" si="80"/>
        <v>ABSpillDWRSHK2022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</row>
    <row r="2585" spans="1:20" x14ac:dyDescent="0.35">
      <c r="A2585">
        <f t="shared" si="81"/>
        <v>2585</v>
      </c>
      <c r="B2585" s="3" t="s">
        <v>70</v>
      </c>
      <c r="C2585" s="3" t="s">
        <v>88</v>
      </c>
      <c r="D2585" s="3" t="s">
        <v>58</v>
      </c>
      <c r="E2585">
        <v>2023</v>
      </c>
      <c r="F2585" s="3" t="str">
        <f t="shared" si="80"/>
        <v>ABSpillDWRSHK2023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</row>
    <row r="2586" spans="1:20" x14ac:dyDescent="0.35">
      <c r="A2586">
        <f t="shared" si="81"/>
        <v>2586</v>
      </c>
      <c r="B2586" s="3" t="s">
        <v>70</v>
      </c>
      <c r="C2586" s="3" t="s">
        <v>88</v>
      </c>
      <c r="D2586" s="3" t="s">
        <v>58</v>
      </c>
      <c r="E2586">
        <v>2024</v>
      </c>
      <c r="F2586" s="3" t="str">
        <f t="shared" si="80"/>
        <v>ABSpillDWRSHK2024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</row>
    <row r="2587" spans="1:20" x14ac:dyDescent="0.35">
      <c r="A2587">
        <f t="shared" si="81"/>
        <v>2587</v>
      </c>
      <c r="B2587" s="3" t="s">
        <v>70</v>
      </c>
      <c r="C2587" s="3" t="s">
        <v>88</v>
      </c>
      <c r="D2587" s="3" t="s">
        <v>58</v>
      </c>
      <c r="E2587">
        <v>2025</v>
      </c>
      <c r="F2587" s="3" t="str">
        <f t="shared" si="80"/>
        <v>ABSpillDWRSHK2025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0</v>
      </c>
      <c r="T2587" s="9">
        <v>0</v>
      </c>
    </row>
    <row r="2588" spans="1:20" x14ac:dyDescent="0.35">
      <c r="A2588">
        <f t="shared" si="81"/>
        <v>2588</v>
      </c>
      <c r="B2588" s="3" t="s">
        <v>70</v>
      </c>
      <c r="C2588" s="3" t="s">
        <v>88</v>
      </c>
      <c r="D2588" s="3" t="s">
        <v>58</v>
      </c>
      <c r="E2588">
        <v>2026</v>
      </c>
      <c r="F2588" s="3" t="str">
        <f t="shared" si="80"/>
        <v>ABSpillDWRSHK2026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</row>
    <row r="2589" spans="1:20" x14ac:dyDescent="0.35">
      <c r="A2589">
        <f t="shared" si="81"/>
        <v>2589</v>
      </c>
      <c r="B2589" s="3" t="s">
        <v>70</v>
      </c>
      <c r="C2589" s="3" t="s">
        <v>88</v>
      </c>
      <c r="D2589" s="3" t="s">
        <v>58</v>
      </c>
      <c r="E2589">
        <v>2027</v>
      </c>
      <c r="F2589" s="3" t="str">
        <f t="shared" si="80"/>
        <v>ABSpillDWRSHK2027</v>
      </c>
      <c r="G2589" s="9">
        <v>0</v>
      </c>
      <c r="H2589" s="9">
        <v>0</v>
      </c>
      <c r="I2589" s="9">
        <v>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</row>
    <row r="2590" spans="1:20" x14ac:dyDescent="0.35">
      <c r="A2590">
        <f t="shared" si="81"/>
        <v>2590</v>
      </c>
      <c r="B2590" s="3" t="s">
        <v>70</v>
      </c>
      <c r="C2590" s="3" t="s">
        <v>88</v>
      </c>
      <c r="D2590" s="3" t="s">
        <v>58</v>
      </c>
      <c r="E2590">
        <v>2028</v>
      </c>
      <c r="F2590" s="3" t="str">
        <f t="shared" si="80"/>
        <v>ABSpillDWRSHK2028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0</v>
      </c>
      <c r="R2590" s="9">
        <v>0</v>
      </c>
      <c r="S2590" s="9">
        <v>0</v>
      </c>
      <c r="T2590" s="9">
        <v>0</v>
      </c>
    </row>
    <row r="2591" spans="1:20" x14ac:dyDescent="0.35">
      <c r="A2591">
        <f t="shared" si="81"/>
        <v>2591</v>
      </c>
      <c r="B2591" s="3" t="s">
        <v>70</v>
      </c>
      <c r="C2591" s="3" t="s">
        <v>88</v>
      </c>
      <c r="D2591" s="3" t="s">
        <v>58</v>
      </c>
      <c r="E2591">
        <v>2029</v>
      </c>
      <c r="F2591" s="3" t="str">
        <f t="shared" si="80"/>
        <v>ABSpillDWRSHK2029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</row>
    <row r="2592" spans="1:20" x14ac:dyDescent="0.35">
      <c r="A2592">
        <f t="shared" si="81"/>
        <v>2592</v>
      </c>
      <c r="B2592" s="3" t="s">
        <v>70</v>
      </c>
      <c r="C2592" s="3" t="s">
        <v>88</v>
      </c>
      <c r="D2592" s="3" t="s">
        <v>59</v>
      </c>
      <c r="E2592">
        <v>2020</v>
      </c>
      <c r="F2592" s="3" t="str">
        <f t="shared" si="80"/>
        <v>ABSpillLR.GRN2020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12.343999999999999</v>
      </c>
      <c r="M2592" s="9">
        <v>41.448</v>
      </c>
      <c r="N2592" s="9">
        <v>53.762999999999998</v>
      </c>
      <c r="O2592" s="9">
        <v>50.732999999999997</v>
      </c>
      <c r="P2592" s="9">
        <v>34.186999999999998</v>
      </c>
      <c r="Q2592" s="9">
        <v>18</v>
      </c>
      <c r="R2592" s="9">
        <v>14.853</v>
      </c>
      <c r="S2592" s="9">
        <v>6.8</v>
      </c>
      <c r="T2592" s="9">
        <v>0</v>
      </c>
    </row>
    <row r="2593" spans="1:20" x14ac:dyDescent="0.35">
      <c r="A2593">
        <f t="shared" si="81"/>
        <v>2593</v>
      </c>
      <c r="B2593" s="3" t="s">
        <v>70</v>
      </c>
      <c r="C2593" s="3" t="s">
        <v>88</v>
      </c>
      <c r="D2593" s="3" t="s">
        <v>59</v>
      </c>
      <c r="E2593">
        <v>2021</v>
      </c>
      <c r="F2593" s="3" t="str">
        <f t="shared" si="80"/>
        <v>ABSpillLR.GRN2021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12.343999999999999</v>
      </c>
      <c r="M2593" s="9">
        <v>22.597000000000001</v>
      </c>
      <c r="N2593" s="9">
        <v>54.667000000000002</v>
      </c>
      <c r="O2593" s="9">
        <v>54.667000000000002</v>
      </c>
      <c r="P2593" s="9">
        <v>39.192</v>
      </c>
      <c r="Q2593" s="9">
        <v>18</v>
      </c>
      <c r="R2593" s="9">
        <v>18</v>
      </c>
      <c r="S2593" s="9">
        <v>6.8</v>
      </c>
      <c r="T2593" s="9">
        <v>0</v>
      </c>
    </row>
    <row r="2594" spans="1:20" x14ac:dyDescent="0.35">
      <c r="A2594">
        <f t="shared" si="81"/>
        <v>2594</v>
      </c>
      <c r="B2594" s="3" t="s">
        <v>70</v>
      </c>
      <c r="C2594" s="3" t="s">
        <v>88</v>
      </c>
      <c r="D2594" s="3" t="s">
        <v>59</v>
      </c>
      <c r="E2594">
        <v>2022</v>
      </c>
      <c r="F2594" s="3" t="str">
        <f t="shared" si="80"/>
        <v>ABSpillLR.GRN2022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12.343999999999999</v>
      </c>
      <c r="M2594" s="9">
        <v>54.667000000000002</v>
      </c>
      <c r="N2594" s="9">
        <v>54.667000000000002</v>
      </c>
      <c r="O2594" s="9">
        <v>54.667000000000002</v>
      </c>
      <c r="P2594" s="9">
        <v>42.444000000000003</v>
      </c>
      <c r="Q2594" s="9">
        <v>18</v>
      </c>
      <c r="R2594" s="9">
        <v>17.587</v>
      </c>
      <c r="S2594" s="9">
        <v>6.8</v>
      </c>
      <c r="T2594" s="9">
        <v>0</v>
      </c>
    </row>
    <row r="2595" spans="1:20" x14ac:dyDescent="0.35">
      <c r="A2595">
        <f t="shared" si="81"/>
        <v>2595</v>
      </c>
      <c r="B2595" s="3" t="s">
        <v>70</v>
      </c>
      <c r="C2595" s="3" t="s">
        <v>88</v>
      </c>
      <c r="D2595" s="3" t="s">
        <v>59</v>
      </c>
      <c r="E2595">
        <v>2023</v>
      </c>
      <c r="F2595" s="3" t="str">
        <f t="shared" si="80"/>
        <v>ABSpillLR.GRN2023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12.343999999999999</v>
      </c>
      <c r="M2595" s="9">
        <v>54.667000000000002</v>
      </c>
      <c r="N2595" s="9">
        <v>54.667000000000002</v>
      </c>
      <c r="O2595" s="9">
        <v>54.667000000000002</v>
      </c>
      <c r="P2595" s="9">
        <v>34.630000000000003</v>
      </c>
      <c r="Q2595" s="9">
        <v>18</v>
      </c>
      <c r="R2595" s="9">
        <v>18</v>
      </c>
      <c r="S2595" s="9">
        <v>6.8</v>
      </c>
      <c r="T2595" s="9">
        <v>0</v>
      </c>
    </row>
    <row r="2596" spans="1:20" x14ac:dyDescent="0.35">
      <c r="A2596">
        <f t="shared" si="81"/>
        <v>2596</v>
      </c>
      <c r="B2596" s="3" t="s">
        <v>70</v>
      </c>
      <c r="C2596" s="3" t="s">
        <v>88</v>
      </c>
      <c r="D2596" s="3" t="s">
        <v>59</v>
      </c>
      <c r="E2596">
        <v>2024</v>
      </c>
      <c r="F2596" s="3" t="str">
        <f t="shared" si="80"/>
        <v>ABSpillLR.GRN2024</v>
      </c>
      <c r="G2596" s="9">
        <v>0</v>
      </c>
      <c r="H2596" s="9">
        <v>0</v>
      </c>
      <c r="I2596" s="9">
        <v>0</v>
      </c>
      <c r="J2596" s="9">
        <v>0</v>
      </c>
      <c r="K2596" s="9">
        <v>0</v>
      </c>
      <c r="L2596" s="9">
        <v>12.343999999999999</v>
      </c>
      <c r="M2596" s="9">
        <v>48.85</v>
      </c>
      <c r="N2596" s="9">
        <v>54.667000000000002</v>
      </c>
      <c r="O2596" s="9">
        <v>49.148000000000003</v>
      </c>
      <c r="P2596" s="9">
        <v>12.103</v>
      </c>
      <c r="Q2596" s="9">
        <v>16.949000000000002</v>
      </c>
      <c r="R2596" s="9">
        <v>15.984999999999999</v>
      </c>
      <c r="S2596" s="9">
        <v>6.8</v>
      </c>
      <c r="T2596" s="9">
        <v>0</v>
      </c>
    </row>
    <row r="2597" spans="1:20" x14ac:dyDescent="0.35">
      <c r="A2597">
        <f t="shared" si="81"/>
        <v>2597</v>
      </c>
      <c r="B2597" s="3" t="s">
        <v>70</v>
      </c>
      <c r="C2597" s="3" t="s">
        <v>88</v>
      </c>
      <c r="D2597" s="3" t="s">
        <v>59</v>
      </c>
      <c r="E2597">
        <v>2025</v>
      </c>
      <c r="F2597" s="3" t="str">
        <f t="shared" si="80"/>
        <v>ABSpillLR.GRN2025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12.343999999999999</v>
      </c>
      <c r="M2597" s="9">
        <v>30.797000000000001</v>
      </c>
      <c r="N2597" s="9">
        <v>54.667000000000002</v>
      </c>
      <c r="O2597" s="9">
        <v>54.667000000000002</v>
      </c>
      <c r="P2597" s="9">
        <v>42.444000000000003</v>
      </c>
      <c r="Q2597" s="9">
        <v>18</v>
      </c>
      <c r="R2597" s="9">
        <v>18</v>
      </c>
      <c r="S2597" s="9">
        <v>6.8</v>
      </c>
      <c r="T2597" s="9">
        <v>0</v>
      </c>
    </row>
    <row r="2598" spans="1:20" x14ac:dyDescent="0.35">
      <c r="A2598">
        <f t="shared" si="81"/>
        <v>2598</v>
      </c>
      <c r="B2598" s="3" t="s">
        <v>70</v>
      </c>
      <c r="C2598" s="3" t="s">
        <v>88</v>
      </c>
      <c r="D2598" s="3" t="s">
        <v>59</v>
      </c>
      <c r="E2598">
        <v>2026</v>
      </c>
      <c r="F2598" s="3" t="str">
        <f t="shared" si="80"/>
        <v>ABSpillLR.GRN2026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12.343999999999999</v>
      </c>
      <c r="M2598" s="9">
        <v>54.667000000000002</v>
      </c>
      <c r="N2598" s="9">
        <v>54.667000000000002</v>
      </c>
      <c r="O2598" s="9">
        <v>54.667000000000002</v>
      </c>
      <c r="P2598" s="9">
        <v>42.444000000000003</v>
      </c>
      <c r="Q2598" s="9">
        <v>18</v>
      </c>
      <c r="R2598" s="9">
        <v>18</v>
      </c>
      <c r="S2598" s="9">
        <v>6.8</v>
      </c>
      <c r="T2598" s="9">
        <v>0</v>
      </c>
    </row>
    <row r="2599" spans="1:20" x14ac:dyDescent="0.35">
      <c r="A2599">
        <f t="shared" si="81"/>
        <v>2599</v>
      </c>
      <c r="B2599" s="3" t="s">
        <v>70</v>
      </c>
      <c r="C2599" s="3" t="s">
        <v>88</v>
      </c>
      <c r="D2599" s="3" t="s">
        <v>59</v>
      </c>
      <c r="E2599">
        <v>2027</v>
      </c>
      <c r="F2599" s="3" t="str">
        <f t="shared" si="80"/>
        <v>ABSpillLR.GRN2027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12.343999999999999</v>
      </c>
      <c r="M2599" s="9">
        <v>54.667000000000002</v>
      </c>
      <c r="N2599" s="9">
        <v>54.667000000000002</v>
      </c>
      <c r="O2599" s="9">
        <v>54.667000000000002</v>
      </c>
      <c r="P2599" s="9">
        <v>42.444000000000003</v>
      </c>
      <c r="Q2599" s="9">
        <v>18</v>
      </c>
      <c r="R2599" s="9">
        <v>18</v>
      </c>
      <c r="S2599" s="9">
        <v>6.8</v>
      </c>
      <c r="T2599" s="9">
        <v>0</v>
      </c>
    </row>
    <row r="2600" spans="1:20" x14ac:dyDescent="0.35">
      <c r="A2600">
        <f t="shared" si="81"/>
        <v>2600</v>
      </c>
      <c r="B2600" s="3" t="s">
        <v>70</v>
      </c>
      <c r="C2600" s="3" t="s">
        <v>88</v>
      </c>
      <c r="D2600" s="3" t="s">
        <v>59</v>
      </c>
      <c r="E2600">
        <v>2028</v>
      </c>
      <c r="F2600" s="3" t="str">
        <f t="shared" si="80"/>
        <v>ABSpillLR.GRN2028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12.343999999999999</v>
      </c>
      <c r="M2600" s="9">
        <v>54.667000000000002</v>
      </c>
      <c r="N2600" s="9">
        <v>54.667000000000002</v>
      </c>
      <c r="O2600" s="9">
        <v>54.667000000000002</v>
      </c>
      <c r="P2600" s="9">
        <v>42.444000000000003</v>
      </c>
      <c r="Q2600" s="9">
        <v>18</v>
      </c>
      <c r="R2600" s="9">
        <v>18</v>
      </c>
      <c r="S2600" s="9">
        <v>6.8</v>
      </c>
      <c r="T2600" s="9">
        <v>0</v>
      </c>
    </row>
    <row r="2601" spans="1:20" x14ac:dyDescent="0.35">
      <c r="A2601">
        <f t="shared" si="81"/>
        <v>2601</v>
      </c>
      <c r="B2601" s="3" t="s">
        <v>70</v>
      </c>
      <c r="C2601" s="3" t="s">
        <v>88</v>
      </c>
      <c r="D2601" s="3" t="s">
        <v>59</v>
      </c>
      <c r="E2601">
        <v>2029</v>
      </c>
      <c r="F2601" s="3" t="str">
        <f t="shared" si="80"/>
        <v>ABSpillLR.GRN2029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12.343999999999999</v>
      </c>
      <c r="M2601" s="9">
        <v>54.667000000000002</v>
      </c>
      <c r="N2601" s="9">
        <v>54.667000000000002</v>
      </c>
      <c r="O2601" s="9">
        <v>54.667000000000002</v>
      </c>
      <c r="P2601" s="9">
        <v>42.444000000000003</v>
      </c>
      <c r="Q2601" s="9">
        <v>18</v>
      </c>
      <c r="R2601" s="9">
        <v>18</v>
      </c>
      <c r="S2601" s="9">
        <v>6.8</v>
      </c>
      <c r="T2601" s="9">
        <v>0</v>
      </c>
    </row>
    <row r="2602" spans="1:20" x14ac:dyDescent="0.35">
      <c r="A2602">
        <f t="shared" si="81"/>
        <v>2602</v>
      </c>
      <c r="B2602" s="3" t="s">
        <v>70</v>
      </c>
      <c r="C2602" s="3" t="s">
        <v>88</v>
      </c>
      <c r="D2602" s="3" t="s">
        <v>60</v>
      </c>
      <c r="E2602">
        <v>2020</v>
      </c>
      <c r="F2602" s="3" t="str">
        <f t="shared" si="80"/>
        <v>ABSpillL GOOS2020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12.888999999999999</v>
      </c>
      <c r="M2602" s="9">
        <v>42.866999999999997</v>
      </c>
      <c r="N2602" s="9">
        <v>53.481999999999999</v>
      </c>
      <c r="O2602" s="9">
        <v>50.195</v>
      </c>
      <c r="P2602" s="9">
        <v>34.463999999999999</v>
      </c>
      <c r="Q2602" s="9">
        <v>9.5039999999999996</v>
      </c>
      <c r="R2602" s="9">
        <v>8.0540000000000003</v>
      </c>
      <c r="S2602" s="9">
        <v>7</v>
      </c>
      <c r="T2602" s="9">
        <v>0</v>
      </c>
    </row>
    <row r="2603" spans="1:20" x14ac:dyDescent="0.35">
      <c r="A2603">
        <f t="shared" si="81"/>
        <v>2603</v>
      </c>
      <c r="B2603" s="3" t="s">
        <v>70</v>
      </c>
      <c r="C2603" s="3" t="s">
        <v>88</v>
      </c>
      <c r="D2603" s="3" t="s">
        <v>60</v>
      </c>
      <c r="E2603">
        <v>2021</v>
      </c>
      <c r="F2603" s="3" t="str">
        <f t="shared" si="80"/>
        <v>ABSpillL GOOS2021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12.712</v>
      </c>
      <c r="M2603" s="9">
        <v>23.539000000000001</v>
      </c>
      <c r="N2603" s="9">
        <v>61.820999999999998</v>
      </c>
      <c r="O2603" s="9">
        <v>62.814</v>
      </c>
      <c r="P2603" s="9">
        <v>39.372</v>
      </c>
      <c r="Q2603" s="9">
        <v>11.891</v>
      </c>
      <c r="R2603" s="9">
        <v>11.157999999999999</v>
      </c>
      <c r="S2603" s="9">
        <v>7</v>
      </c>
      <c r="T2603" s="9">
        <v>0</v>
      </c>
    </row>
    <row r="2604" spans="1:20" x14ac:dyDescent="0.35">
      <c r="A2604">
        <f t="shared" si="81"/>
        <v>2604</v>
      </c>
      <c r="B2604" s="3" t="s">
        <v>70</v>
      </c>
      <c r="C2604" s="3" t="s">
        <v>88</v>
      </c>
      <c r="D2604" s="3" t="s">
        <v>60</v>
      </c>
      <c r="E2604">
        <v>2022</v>
      </c>
      <c r="F2604" s="3" t="str">
        <f t="shared" si="80"/>
        <v>ABSpillL GOOS2022</v>
      </c>
      <c r="G2604" s="9">
        <v>0</v>
      </c>
      <c r="H2604" s="9">
        <v>0</v>
      </c>
      <c r="I2604" s="9">
        <v>0</v>
      </c>
      <c r="J2604" s="9">
        <v>0</v>
      </c>
      <c r="K2604" s="9">
        <v>0</v>
      </c>
      <c r="L2604" s="9">
        <v>13.236000000000001</v>
      </c>
      <c r="M2604" s="9">
        <v>59.268999999999998</v>
      </c>
      <c r="N2604" s="9">
        <v>63.570999999999998</v>
      </c>
      <c r="O2604" s="9">
        <v>64.863</v>
      </c>
      <c r="P2604" s="9">
        <v>43.65</v>
      </c>
      <c r="Q2604" s="9">
        <v>11.183999999999999</v>
      </c>
      <c r="R2604" s="9">
        <v>8.8360000000000003</v>
      </c>
      <c r="S2604" s="9">
        <v>7</v>
      </c>
      <c r="T2604" s="9">
        <v>0</v>
      </c>
    </row>
    <row r="2605" spans="1:20" x14ac:dyDescent="0.35">
      <c r="A2605">
        <f t="shared" si="81"/>
        <v>2605</v>
      </c>
      <c r="B2605" s="3" t="s">
        <v>70</v>
      </c>
      <c r="C2605" s="3" t="s">
        <v>88</v>
      </c>
      <c r="D2605" s="3" t="s">
        <v>60</v>
      </c>
      <c r="E2605">
        <v>2023</v>
      </c>
      <c r="F2605" s="3" t="str">
        <f t="shared" si="80"/>
        <v>ABSpillL GOOS2023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12.922000000000001</v>
      </c>
      <c r="M2605" s="9">
        <v>58.5</v>
      </c>
      <c r="N2605" s="9">
        <v>64.484999999999999</v>
      </c>
      <c r="O2605" s="9">
        <v>61.984000000000002</v>
      </c>
      <c r="P2605" s="9">
        <v>34.79</v>
      </c>
      <c r="Q2605" s="9">
        <v>10.872</v>
      </c>
      <c r="R2605" s="9">
        <v>9.2460000000000004</v>
      </c>
      <c r="S2605" s="9">
        <v>7</v>
      </c>
      <c r="T2605" s="9">
        <v>0</v>
      </c>
    </row>
    <row r="2606" spans="1:20" x14ac:dyDescent="0.35">
      <c r="A2606">
        <f t="shared" si="81"/>
        <v>2606</v>
      </c>
      <c r="B2606" s="3" t="s">
        <v>70</v>
      </c>
      <c r="C2606" s="3" t="s">
        <v>88</v>
      </c>
      <c r="D2606" s="3" t="s">
        <v>60</v>
      </c>
      <c r="E2606">
        <v>2024</v>
      </c>
      <c r="F2606" s="3" t="str">
        <f t="shared" si="80"/>
        <v>ABSpillL GOOS2024</v>
      </c>
      <c r="G2606" s="9">
        <v>0</v>
      </c>
      <c r="H2606" s="9">
        <v>0</v>
      </c>
      <c r="I2606" s="9">
        <v>0</v>
      </c>
      <c r="J2606" s="9">
        <v>0</v>
      </c>
      <c r="K2606" s="9">
        <v>0</v>
      </c>
      <c r="L2606" s="9">
        <v>13.057</v>
      </c>
      <c r="M2606" s="9">
        <v>50.274000000000001</v>
      </c>
      <c r="N2606" s="9">
        <v>61.963999999999999</v>
      </c>
      <c r="O2606" s="9">
        <v>49.2</v>
      </c>
      <c r="P2606" s="9">
        <v>12.068</v>
      </c>
      <c r="Q2606" s="9">
        <v>8.673</v>
      </c>
      <c r="R2606" s="9">
        <v>8.39</v>
      </c>
      <c r="S2606" s="9">
        <v>7</v>
      </c>
      <c r="T2606" s="9">
        <v>0</v>
      </c>
    </row>
    <row r="2607" spans="1:20" x14ac:dyDescent="0.35">
      <c r="A2607">
        <f t="shared" si="81"/>
        <v>2607</v>
      </c>
      <c r="B2607" s="3" t="s">
        <v>70</v>
      </c>
      <c r="C2607" s="3" t="s">
        <v>88</v>
      </c>
      <c r="D2607" s="3" t="s">
        <v>60</v>
      </c>
      <c r="E2607">
        <v>2025</v>
      </c>
      <c r="F2607" s="3" t="str">
        <f t="shared" si="80"/>
        <v>ABSpillL GOOS2025</v>
      </c>
      <c r="G2607" s="9">
        <v>0</v>
      </c>
      <c r="H2607" s="9">
        <v>0</v>
      </c>
      <c r="I2607" s="9">
        <v>0</v>
      </c>
      <c r="J2607" s="9">
        <v>0</v>
      </c>
      <c r="K2607" s="9">
        <v>0</v>
      </c>
      <c r="L2607" s="9">
        <v>13.006</v>
      </c>
      <c r="M2607" s="9">
        <v>31.606999999999999</v>
      </c>
      <c r="N2607" s="9">
        <v>60.131999999999998</v>
      </c>
      <c r="O2607" s="9">
        <v>63.156999999999996</v>
      </c>
      <c r="P2607" s="9">
        <v>49.62</v>
      </c>
      <c r="Q2607" s="9">
        <v>12.179</v>
      </c>
      <c r="R2607" s="9">
        <v>9.3970000000000002</v>
      </c>
      <c r="S2607" s="9">
        <v>7</v>
      </c>
      <c r="T2607" s="9">
        <v>0</v>
      </c>
    </row>
    <row r="2608" spans="1:20" x14ac:dyDescent="0.35">
      <c r="A2608">
        <f t="shared" si="81"/>
        <v>2608</v>
      </c>
      <c r="B2608" s="3" t="s">
        <v>70</v>
      </c>
      <c r="C2608" s="3" t="s">
        <v>88</v>
      </c>
      <c r="D2608" s="3" t="s">
        <v>60</v>
      </c>
      <c r="E2608">
        <v>2026</v>
      </c>
      <c r="F2608" s="3" t="str">
        <f t="shared" si="80"/>
        <v>ABSpillL GOOS2026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15.058</v>
      </c>
      <c r="M2608" s="9">
        <v>76.203999999999994</v>
      </c>
      <c r="N2608" s="9">
        <v>79</v>
      </c>
      <c r="O2608" s="9">
        <v>72.212999999999994</v>
      </c>
      <c r="P2608" s="9">
        <v>57.338000000000001</v>
      </c>
      <c r="Q2608" s="9">
        <v>17.75</v>
      </c>
      <c r="R2608" s="9">
        <v>16.146999999999998</v>
      </c>
      <c r="S2608" s="9">
        <v>7</v>
      </c>
      <c r="T2608" s="9">
        <v>0</v>
      </c>
    </row>
    <row r="2609" spans="1:20" x14ac:dyDescent="0.35">
      <c r="A2609">
        <f t="shared" si="81"/>
        <v>2609</v>
      </c>
      <c r="B2609" s="3" t="s">
        <v>70</v>
      </c>
      <c r="C2609" s="3" t="s">
        <v>88</v>
      </c>
      <c r="D2609" s="3" t="s">
        <v>60</v>
      </c>
      <c r="E2609">
        <v>2027</v>
      </c>
      <c r="F2609" s="3" t="str">
        <f t="shared" si="80"/>
        <v>ABSpillL GOOS2027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14.246</v>
      </c>
      <c r="M2609" s="9">
        <v>66.975999999999999</v>
      </c>
      <c r="N2609" s="9">
        <v>72.763999999999996</v>
      </c>
      <c r="O2609" s="9">
        <v>72.617000000000004</v>
      </c>
      <c r="P2609" s="9">
        <v>63.253999999999998</v>
      </c>
      <c r="Q2609" s="9">
        <v>19.629000000000001</v>
      </c>
      <c r="R2609" s="9">
        <v>16.379000000000001</v>
      </c>
      <c r="S2609" s="9">
        <v>7</v>
      </c>
      <c r="T2609" s="9">
        <v>0</v>
      </c>
    </row>
    <row r="2610" spans="1:20" x14ac:dyDescent="0.35">
      <c r="A2610">
        <f t="shared" si="81"/>
        <v>2610</v>
      </c>
      <c r="B2610" s="3" t="s">
        <v>70</v>
      </c>
      <c r="C2610" s="3" t="s">
        <v>88</v>
      </c>
      <c r="D2610" s="3" t="s">
        <v>60</v>
      </c>
      <c r="E2610">
        <v>2028</v>
      </c>
      <c r="F2610" s="3" t="str">
        <f t="shared" si="80"/>
        <v>ABSpillL GOOS2028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13.923999999999999</v>
      </c>
      <c r="M2610" s="9">
        <v>65.174000000000007</v>
      </c>
      <c r="N2610" s="9">
        <v>70.075999999999993</v>
      </c>
      <c r="O2610" s="9">
        <v>70.801000000000002</v>
      </c>
      <c r="P2610" s="9">
        <v>54.073</v>
      </c>
      <c r="Q2610" s="9">
        <v>14.734</v>
      </c>
      <c r="R2610" s="9">
        <v>11.398999999999999</v>
      </c>
      <c r="S2610" s="9">
        <v>7</v>
      </c>
      <c r="T2610" s="9">
        <v>0</v>
      </c>
    </row>
    <row r="2611" spans="1:20" x14ac:dyDescent="0.35">
      <c r="A2611">
        <f t="shared" si="81"/>
        <v>2611</v>
      </c>
      <c r="B2611" s="3" t="s">
        <v>70</v>
      </c>
      <c r="C2611" s="3" t="s">
        <v>88</v>
      </c>
      <c r="D2611" s="3" t="s">
        <v>60</v>
      </c>
      <c r="E2611">
        <v>2029</v>
      </c>
      <c r="F2611" s="3" t="str">
        <f t="shared" si="80"/>
        <v>ABSpillL GOOS2029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13.778</v>
      </c>
      <c r="M2611" s="9">
        <v>69.194999999999993</v>
      </c>
      <c r="N2611" s="9">
        <v>66.206999999999994</v>
      </c>
      <c r="O2611" s="9">
        <v>66.897000000000006</v>
      </c>
      <c r="P2611" s="9">
        <v>54.155999999999999</v>
      </c>
      <c r="Q2611" s="9">
        <v>17.911999999999999</v>
      </c>
      <c r="R2611" s="9">
        <v>11.718</v>
      </c>
      <c r="S2611" s="9">
        <v>7</v>
      </c>
      <c r="T2611" s="9">
        <v>0</v>
      </c>
    </row>
    <row r="2612" spans="1:20" x14ac:dyDescent="0.35">
      <c r="A2612">
        <f t="shared" si="81"/>
        <v>2612</v>
      </c>
      <c r="B2612" s="3" t="s">
        <v>70</v>
      </c>
      <c r="C2612" s="3" t="s">
        <v>88</v>
      </c>
      <c r="D2612" s="3" t="s">
        <v>61</v>
      </c>
      <c r="E2612">
        <v>2020</v>
      </c>
      <c r="F2612" s="3" t="str">
        <f t="shared" si="80"/>
        <v>ABSpillLR MON2020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17.010999999999999</v>
      </c>
      <c r="M2612" s="9">
        <v>43.741</v>
      </c>
      <c r="N2612" s="9">
        <v>53.320999999999998</v>
      </c>
      <c r="O2612" s="9">
        <v>50.281999999999996</v>
      </c>
      <c r="P2612" s="9">
        <v>33.195999999999998</v>
      </c>
      <c r="Q2612" s="9">
        <v>16.228999999999999</v>
      </c>
      <c r="R2612" s="9">
        <v>11.595000000000001</v>
      </c>
      <c r="S2612" s="9">
        <v>6.8</v>
      </c>
      <c r="T2612" s="9">
        <v>0</v>
      </c>
    </row>
    <row r="2613" spans="1:20" x14ac:dyDescent="0.35">
      <c r="A2613">
        <f t="shared" si="81"/>
        <v>2613</v>
      </c>
      <c r="B2613" s="3" t="s">
        <v>70</v>
      </c>
      <c r="C2613" s="3" t="s">
        <v>88</v>
      </c>
      <c r="D2613" s="3" t="s">
        <v>61</v>
      </c>
      <c r="E2613">
        <v>2021</v>
      </c>
      <c r="F2613" s="3" t="str">
        <f t="shared" si="80"/>
        <v>ABSpillLR MON2021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17.010999999999999</v>
      </c>
      <c r="M2613" s="9">
        <v>24.152000000000001</v>
      </c>
      <c r="N2613" s="9">
        <v>75.332999999999998</v>
      </c>
      <c r="O2613" s="9">
        <v>75.332999999999998</v>
      </c>
      <c r="P2613" s="9">
        <v>37.365000000000002</v>
      </c>
      <c r="Q2613" s="9">
        <v>17</v>
      </c>
      <c r="R2613" s="9">
        <v>17</v>
      </c>
      <c r="S2613" s="9">
        <v>6.8</v>
      </c>
      <c r="T2613" s="9">
        <v>0</v>
      </c>
    </row>
    <row r="2614" spans="1:20" x14ac:dyDescent="0.35">
      <c r="A2614">
        <f t="shared" si="81"/>
        <v>2614</v>
      </c>
      <c r="B2614" s="3" t="s">
        <v>70</v>
      </c>
      <c r="C2614" s="3" t="s">
        <v>88</v>
      </c>
      <c r="D2614" s="3" t="s">
        <v>61</v>
      </c>
      <c r="E2614">
        <v>2022</v>
      </c>
      <c r="F2614" s="3" t="str">
        <f t="shared" si="80"/>
        <v>ABSpillLR MON2022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17.010999999999999</v>
      </c>
      <c r="M2614" s="9">
        <v>59.401000000000003</v>
      </c>
      <c r="N2614" s="9">
        <v>75.332999999999998</v>
      </c>
      <c r="O2614" s="9">
        <v>75.332999999999998</v>
      </c>
      <c r="P2614" s="9">
        <v>41.4</v>
      </c>
      <c r="Q2614" s="9">
        <v>17</v>
      </c>
      <c r="R2614" s="9">
        <v>13.263999999999999</v>
      </c>
      <c r="S2614" s="9">
        <v>6.8</v>
      </c>
      <c r="T2614" s="9">
        <v>0</v>
      </c>
    </row>
    <row r="2615" spans="1:20" x14ac:dyDescent="0.35">
      <c r="A2615">
        <f t="shared" si="81"/>
        <v>2615</v>
      </c>
      <c r="B2615" s="3" t="s">
        <v>70</v>
      </c>
      <c r="C2615" s="3" t="s">
        <v>88</v>
      </c>
      <c r="D2615" s="3" t="s">
        <v>61</v>
      </c>
      <c r="E2615">
        <v>2023</v>
      </c>
      <c r="F2615" s="3" t="str">
        <f t="shared" si="80"/>
        <v>ABSpillLR MON2023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17.010999999999999</v>
      </c>
      <c r="M2615" s="9">
        <v>59.231999999999999</v>
      </c>
      <c r="N2615" s="9">
        <v>75.332999999999998</v>
      </c>
      <c r="O2615" s="9">
        <v>75.332999999999998</v>
      </c>
      <c r="P2615" s="9">
        <v>32.534999999999997</v>
      </c>
      <c r="Q2615" s="9">
        <v>17</v>
      </c>
      <c r="R2615" s="9">
        <v>14.785</v>
      </c>
      <c r="S2615" s="9">
        <v>6.8</v>
      </c>
      <c r="T2615" s="9">
        <v>0</v>
      </c>
    </row>
    <row r="2616" spans="1:20" x14ac:dyDescent="0.35">
      <c r="A2616">
        <f t="shared" si="81"/>
        <v>2616</v>
      </c>
      <c r="B2616" s="3" t="s">
        <v>70</v>
      </c>
      <c r="C2616" s="3" t="s">
        <v>88</v>
      </c>
      <c r="D2616" s="3" t="s">
        <v>61</v>
      </c>
      <c r="E2616">
        <v>2024</v>
      </c>
      <c r="F2616" s="3" t="str">
        <f t="shared" si="80"/>
        <v>ABSpillLR MON2024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17.010999999999999</v>
      </c>
      <c r="M2616" s="9">
        <v>52.121000000000002</v>
      </c>
      <c r="N2616" s="9">
        <v>75.332999999999998</v>
      </c>
      <c r="O2616" s="9">
        <v>49</v>
      </c>
      <c r="P2616" s="9">
        <v>9.01</v>
      </c>
      <c r="Q2616" s="9">
        <v>13.284000000000001</v>
      </c>
      <c r="R2616" s="9">
        <v>12.555999999999999</v>
      </c>
      <c r="S2616" s="9">
        <v>6.8</v>
      </c>
      <c r="T2616" s="9">
        <v>0</v>
      </c>
    </row>
    <row r="2617" spans="1:20" x14ac:dyDescent="0.35">
      <c r="A2617">
        <f t="shared" si="81"/>
        <v>2617</v>
      </c>
      <c r="B2617" s="3" t="s">
        <v>70</v>
      </c>
      <c r="C2617" s="3" t="s">
        <v>88</v>
      </c>
      <c r="D2617" s="3" t="s">
        <v>61</v>
      </c>
      <c r="E2617">
        <v>2025</v>
      </c>
      <c r="F2617" s="3" t="str">
        <f t="shared" si="80"/>
        <v>ABSpillLR MON2025</v>
      </c>
      <c r="G2617" s="9">
        <v>0</v>
      </c>
      <c r="H2617" s="9">
        <v>0</v>
      </c>
      <c r="I2617" s="9">
        <v>0</v>
      </c>
      <c r="J2617" s="9">
        <v>0</v>
      </c>
      <c r="K2617" s="9">
        <v>0</v>
      </c>
      <c r="L2617" s="9">
        <v>17.010999999999999</v>
      </c>
      <c r="M2617" s="9">
        <v>30.7</v>
      </c>
      <c r="N2617" s="9">
        <v>60.65</v>
      </c>
      <c r="O2617" s="9">
        <v>75.332999999999998</v>
      </c>
      <c r="P2617" s="9">
        <v>55.889000000000003</v>
      </c>
      <c r="Q2617" s="9">
        <v>17</v>
      </c>
      <c r="R2617" s="9">
        <v>14.67</v>
      </c>
      <c r="S2617" s="9">
        <v>6.8</v>
      </c>
      <c r="T2617" s="9">
        <v>0</v>
      </c>
    </row>
    <row r="2618" spans="1:20" x14ac:dyDescent="0.35">
      <c r="A2618">
        <f t="shared" si="81"/>
        <v>2618</v>
      </c>
      <c r="B2618" s="3" t="s">
        <v>70</v>
      </c>
      <c r="C2618" s="3" t="s">
        <v>88</v>
      </c>
      <c r="D2618" s="3" t="s">
        <v>61</v>
      </c>
      <c r="E2618">
        <v>2026</v>
      </c>
      <c r="F2618" s="3" t="str">
        <f t="shared" si="80"/>
        <v>ABSpillLR MON2026</v>
      </c>
      <c r="G2618" s="9">
        <v>0</v>
      </c>
      <c r="H2618" s="9">
        <v>0</v>
      </c>
      <c r="I2618" s="9">
        <v>0</v>
      </c>
      <c r="J2618" s="9">
        <v>0</v>
      </c>
      <c r="K2618" s="9">
        <v>0</v>
      </c>
      <c r="L2618" s="9">
        <v>17.010999999999999</v>
      </c>
      <c r="M2618" s="9">
        <v>75.332999999999998</v>
      </c>
      <c r="N2618" s="9">
        <v>75.332999999999998</v>
      </c>
      <c r="O2618" s="9">
        <v>75.332999999999998</v>
      </c>
      <c r="P2618" s="9">
        <v>55.889000000000003</v>
      </c>
      <c r="Q2618" s="9">
        <v>17</v>
      </c>
      <c r="R2618" s="9">
        <v>17</v>
      </c>
      <c r="S2618" s="9">
        <v>6.8</v>
      </c>
      <c r="T2618" s="9">
        <v>0</v>
      </c>
    </row>
    <row r="2619" spans="1:20" x14ac:dyDescent="0.35">
      <c r="A2619">
        <f t="shared" si="81"/>
        <v>2619</v>
      </c>
      <c r="B2619" s="3" t="s">
        <v>70</v>
      </c>
      <c r="C2619" s="3" t="s">
        <v>88</v>
      </c>
      <c r="D2619" s="3" t="s">
        <v>61</v>
      </c>
      <c r="E2619">
        <v>2027</v>
      </c>
      <c r="F2619" s="3" t="str">
        <f t="shared" si="80"/>
        <v>ABSpillLR MON2027</v>
      </c>
      <c r="G2619" s="9">
        <v>0</v>
      </c>
      <c r="H2619" s="9">
        <v>0</v>
      </c>
      <c r="I2619" s="9">
        <v>0</v>
      </c>
      <c r="J2619" s="9">
        <v>0</v>
      </c>
      <c r="K2619" s="9">
        <v>0</v>
      </c>
      <c r="L2619" s="9">
        <v>17.010999999999999</v>
      </c>
      <c r="M2619" s="9">
        <v>75.332999999999998</v>
      </c>
      <c r="N2619" s="9">
        <v>75.332999999999998</v>
      </c>
      <c r="O2619" s="9">
        <v>75.332999999999998</v>
      </c>
      <c r="P2619" s="9">
        <v>55.889000000000003</v>
      </c>
      <c r="Q2619" s="9">
        <v>17</v>
      </c>
      <c r="R2619" s="9">
        <v>17</v>
      </c>
      <c r="S2619" s="9">
        <v>6.8</v>
      </c>
      <c r="T2619" s="9">
        <v>0</v>
      </c>
    </row>
    <row r="2620" spans="1:20" x14ac:dyDescent="0.35">
      <c r="A2620">
        <f t="shared" si="81"/>
        <v>2620</v>
      </c>
      <c r="B2620" s="3" t="s">
        <v>70</v>
      </c>
      <c r="C2620" s="3" t="s">
        <v>88</v>
      </c>
      <c r="D2620" s="3" t="s">
        <v>61</v>
      </c>
      <c r="E2620">
        <v>2028</v>
      </c>
      <c r="F2620" s="3" t="str">
        <f t="shared" si="80"/>
        <v>ABSpillLR MON2028</v>
      </c>
      <c r="G2620" s="9">
        <v>0</v>
      </c>
      <c r="H2620" s="9">
        <v>0</v>
      </c>
      <c r="I2620" s="9">
        <v>0</v>
      </c>
      <c r="J2620" s="9">
        <v>0</v>
      </c>
      <c r="K2620" s="9">
        <v>0</v>
      </c>
      <c r="L2620" s="9">
        <v>17.010999999999999</v>
      </c>
      <c r="M2620" s="9">
        <v>75.332999999999998</v>
      </c>
      <c r="N2620" s="9">
        <v>75.332999999999998</v>
      </c>
      <c r="O2620" s="9">
        <v>75.332999999999998</v>
      </c>
      <c r="P2620" s="9">
        <v>55.889000000000003</v>
      </c>
      <c r="Q2620" s="9">
        <v>17</v>
      </c>
      <c r="R2620" s="9">
        <v>17</v>
      </c>
      <c r="S2620" s="9">
        <v>6.8</v>
      </c>
      <c r="T2620" s="9">
        <v>0</v>
      </c>
    </row>
    <row r="2621" spans="1:20" x14ac:dyDescent="0.35">
      <c r="A2621">
        <f t="shared" si="81"/>
        <v>2621</v>
      </c>
      <c r="B2621" s="3" t="s">
        <v>70</v>
      </c>
      <c r="C2621" s="3" t="s">
        <v>88</v>
      </c>
      <c r="D2621" s="3" t="s">
        <v>61</v>
      </c>
      <c r="E2621">
        <v>2029</v>
      </c>
      <c r="F2621" s="3" t="str">
        <f t="shared" si="80"/>
        <v>ABSpillLR MON2029</v>
      </c>
      <c r="G2621" s="9">
        <v>0</v>
      </c>
      <c r="H2621" s="9">
        <v>0</v>
      </c>
      <c r="I2621" s="9">
        <v>0</v>
      </c>
      <c r="J2621" s="9">
        <v>0</v>
      </c>
      <c r="K2621" s="9">
        <v>0</v>
      </c>
      <c r="L2621" s="9">
        <v>17.010999999999999</v>
      </c>
      <c r="M2621" s="9">
        <v>75.332999999999998</v>
      </c>
      <c r="N2621" s="9">
        <v>75.332999999999998</v>
      </c>
      <c r="O2621" s="9">
        <v>75.332999999999998</v>
      </c>
      <c r="P2621" s="9">
        <v>55.889000000000003</v>
      </c>
      <c r="Q2621" s="9">
        <v>17</v>
      </c>
      <c r="R2621" s="9">
        <v>17</v>
      </c>
      <c r="S2621" s="9">
        <v>6.8</v>
      </c>
      <c r="T2621" s="9">
        <v>0</v>
      </c>
    </row>
    <row r="2622" spans="1:20" x14ac:dyDescent="0.35">
      <c r="A2622">
        <f t="shared" si="81"/>
        <v>2622</v>
      </c>
      <c r="B2622" s="3" t="s">
        <v>70</v>
      </c>
      <c r="C2622" s="3" t="s">
        <v>88</v>
      </c>
      <c r="D2622" s="3" t="s">
        <v>62</v>
      </c>
      <c r="E2622">
        <v>2020</v>
      </c>
      <c r="F2622" s="3" t="str">
        <f t="shared" si="80"/>
        <v>ABSpillICE H2020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18.922999999999998</v>
      </c>
      <c r="M2622" s="9">
        <v>44.451999999999998</v>
      </c>
      <c r="N2622" s="9">
        <v>53.15</v>
      </c>
      <c r="O2622" s="9">
        <v>50.017000000000003</v>
      </c>
      <c r="P2622" s="9">
        <v>33.652999999999999</v>
      </c>
      <c r="Q2622" s="9">
        <v>8.5739999999999998</v>
      </c>
      <c r="R2622" s="9">
        <v>8.4</v>
      </c>
      <c r="S2622" s="9">
        <v>7.8860000000000001</v>
      </c>
      <c r="T2622" s="9">
        <v>0</v>
      </c>
    </row>
    <row r="2623" spans="1:20" x14ac:dyDescent="0.35">
      <c r="A2623">
        <f t="shared" si="81"/>
        <v>2623</v>
      </c>
      <c r="B2623" s="3" t="s">
        <v>70</v>
      </c>
      <c r="C2623" s="3" t="s">
        <v>88</v>
      </c>
      <c r="D2623" s="3" t="s">
        <v>62</v>
      </c>
      <c r="E2623">
        <v>2021</v>
      </c>
      <c r="F2623" s="3" t="str">
        <f t="shared" si="80"/>
        <v>ABSpillICE H2021</v>
      </c>
      <c r="G2623" s="9">
        <v>0</v>
      </c>
      <c r="H2623" s="9">
        <v>0</v>
      </c>
      <c r="I2623" s="9">
        <v>0</v>
      </c>
      <c r="J2623" s="9">
        <v>0</v>
      </c>
      <c r="K2623" s="9">
        <v>0</v>
      </c>
      <c r="L2623" s="9">
        <v>18.706</v>
      </c>
      <c r="M2623" s="9">
        <v>24.533999999999999</v>
      </c>
      <c r="N2623" s="9">
        <v>79.215000000000003</v>
      </c>
      <c r="O2623" s="9">
        <v>89.536000000000001</v>
      </c>
      <c r="P2623" s="9">
        <v>37.628999999999998</v>
      </c>
      <c r="Q2623" s="9">
        <v>10.923</v>
      </c>
      <c r="R2623" s="9">
        <v>10.07</v>
      </c>
      <c r="S2623" s="9">
        <v>8.4</v>
      </c>
      <c r="T2623" s="9">
        <v>0</v>
      </c>
    </row>
    <row r="2624" spans="1:20" x14ac:dyDescent="0.35">
      <c r="A2624">
        <f t="shared" si="81"/>
        <v>2624</v>
      </c>
      <c r="B2624" s="3" t="s">
        <v>70</v>
      </c>
      <c r="C2624" s="3" t="s">
        <v>88</v>
      </c>
      <c r="D2624" s="3" t="s">
        <v>62</v>
      </c>
      <c r="E2624">
        <v>2022</v>
      </c>
      <c r="F2624" s="3" t="str">
        <f t="shared" si="80"/>
        <v>ABSpillICE H2022</v>
      </c>
      <c r="G2624" s="9">
        <v>0</v>
      </c>
      <c r="H2624" s="9">
        <v>0</v>
      </c>
      <c r="I2624" s="9">
        <v>0</v>
      </c>
      <c r="J2624" s="9">
        <v>0</v>
      </c>
      <c r="K2624" s="9">
        <v>0</v>
      </c>
      <c r="L2624" s="9">
        <v>19.253</v>
      </c>
      <c r="M2624" s="9">
        <v>59.758000000000003</v>
      </c>
      <c r="N2624" s="9">
        <v>90.093000000000004</v>
      </c>
      <c r="O2624" s="9">
        <v>91.457999999999998</v>
      </c>
      <c r="P2624" s="9">
        <v>41.904000000000003</v>
      </c>
      <c r="Q2624" s="9">
        <v>10.063000000000001</v>
      </c>
      <c r="R2624" s="9">
        <v>8.4</v>
      </c>
      <c r="S2624" s="9">
        <v>8.4</v>
      </c>
      <c r="T2624" s="9">
        <v>0</v>
      </c>
    </row>
    <row r="2625" spans="1:20" x14ac:dyDescent="0.35">
      <c r="A2625">
        <f t="shared" si="81"/>
        <v>2625</v>
      </c>
      <c r="B2625" s="3" t="s">
        <v>70</v>
      </c>
      <c r="C2625" s="3" t="s">
        <v>88</v>
      </c>
      <c r="D2625" s="3" t="s">
        <v>62</v>
      </c>
      <c r="E2625">
        <v>2023</v>
      </c>
      <c r="F2625" s="3" t="str">
        <f t="shared" si="80"/>
        <v>ABSpillICE H2023</v>
      </c>
      <c r="G2625" s="9">
        <v>0</v>
      </c>
      <c r="H2625" s="9">
        <v>0</v>
      </c>
      <c r="I2625" s="9">
        <v>0</v>
      </c>
      <c r="J2625" s="9">
        <v>0</v>
      </c>
      <c r="K2625" s="9">
        <v>0</v>
      </c>
      <c r="L2625" s="9">
        <v>18.917999999999999</v>
      </c>
      <c r="M2625" s="9">
        <v>59.835999999999999</v>
      </c>
      <c r="N2625" s="9">
        <v>91.182000000000002</v>
      </c>
      <c r="O2625" s="9">
        <v>80.873999999999995</v>
      </c>
      <c r="P2625" s="9">
        <v>32.822000000000003</v>
      </c>
      <c r="Q2625" s="9">
        <v>9.766</v>
      </c>
      <c r="R2625" s="9">
        <v>8.4</v>
      </c>
      <c r="S2625" s="9">
        <v>8.4</v>
      </c>
      <c r="T2625" s="9">
        <v>0</v>
      </c>
    </row>
    <row r="2626" spans="1:20" x14ac:dyDescent="0.35">
      <c r="A2626">
        <f t="shared" si="81"/>
        <v>2626</v>
      </c>
      <c r="B2626" s="3" t="s">
        <v>70</v>
      </c>
      <c r="C2626" s="3" t="s">
        <v>88</v>
      </c>
      <c r="D2626" s="3" t="s">
        <v>62</v>
      </c>
      <c r="E2626">
        <v>2024</v>
      </c>
      <c r="F2626" s="3" t="str">
        <f t="shared" ref="F2626:F2689" si="82">_xlfn.CONCAT(B2626,C2626,D2626,E2626)</f>
        <v>ABSpillICE H2024</v>
      </c>
      <c r="G2626" s="9">
        <v>0</v>
      </c>
      <c r="H2626" s="9">
        <v>0</v>
      </c>
      <c r="I2626" s="9">
        <v>0</v>
      </c>
      <c r="J2626" s="9">
        <v>0</v>
      </c>
      <c r="K2626" s="9">
        <v>0</v>
      </c>
      <c r="L2626" s="9">
        <v>19.062000000000001</v>
      </c>
      <c r="M2626" s="9">
        <v>52.924999999999997</v>
      </c>
      <c r="N2626" s="9">
        <v>81.432000000000002</v>
      </c>
      <c r="O2626" s="9">
        <v>49.21</v>
      </c>
      <c r="P2626" s="9">
        <v>9.1519999999999992</v>
      </c>
      <c r="Q2626" s="9">
        <v>8.4</v>
      </c>
      <c r="R2626" s="9">
        <v>8.4</v>
      </c>
      <c r="S2626" s="9">
        <v>8.4</v>
      </c>
      <c r="T2626" s="9">
        <v>0</v>
      </c>
    </row>
    <row r="2627" spans="1:20" x14ac:dyDescent="0.35">
      <c r="A2627">
        <f t="shared" ref="A2627:A2690" si="83">A2626+1</f>
        <v>2627</v>
      </c>
      <c r="B2627" s="3" t="s">
        <v>70</v>
      </c>
      <c r="C2627" s="3" t="s">
        <v>88</v>
      </c>
      <c r="D2627" s="3" t="s">
        <v>62</v>
      </c>
      <c r="E2627">
        <v>2025</v>
      </c>
      <c r="F2627" s="3" t="str">
        <f t="shared" si="82"/>
        <v>ABSpillICE H2025</v>
      </c>
      <c r="G2627" s="9">
        <v>0</v>
      </c>
      <c r="H2627" s="9">
        <v>0</v>
      </c>
      <c r="I2627" s="9">
        <v>0</v>
      </c>
      <c r="J2627" s="9">
        <v>0</v>
      </c>
      <c r="K2627" s="9">
        <v>0</v>
      </c>
      <c r="L2627" s="9">
        <v>18.986000000000001</v>
      </c>
      <c r="M2627" s="9">
        <v>31.018000000000001</v>
      </c>
      <c r="N2627" s="9">
        <v>60.104999999999997</v>
      </c>
      <c r="O2627" s="9">
        <v>89.668999999999997</v>
      </c>
      <c r="P2627" s="9">
        <v>68.144000000000005</v>
      </c>
      <c r="Q2627" s="9">
        <v>11.12</v>
      </c>
      <c r="R2627" s="9">
        <v>8.4</v>
      </c>
      <c r="S2627" s="9">
        <v>8.4</v>
      </c>
      <c r="T2627" s="9">
        <v>0</v>
      </c>
    </row>
    <row r="2628" spans="1:20" x14ac:dyDescent="0.35">
      <c r="A2628">
        <f t="shared" si="83"/>
        <v>2628</v>
      </c>
      <c r="B2628" s="3" t="s">
        <v>70</v>
      </c>
      <c r="C2628" s="3" t="s">
        <v>88</v>
      </c>
      <c r="D2628" s="3" t="s">
        <v>62</v>
      </c>
      <c r="E2628">
        <v>2026</v>
      </c>
      <c r="F2628" s="3" t="str">
        <f t="shared" si="82"/>
        <v>ABSpillICE H2026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21.062999999999999</v>
      </c>
      <c r="M2628" s="9">
        <v>102.57</v>
      </c>
      <c r="N2628" s="9">
        <v>105.39400000000001</v>
      </c>
      <c r="O2628" s="9">
        <v>98.242000000000004</v>
      </c>
      <c r="P2628" s="9">
        <v>75.686999999999998</v>
      </c>
      <c r="Q2628" s="9">
        <v>16.562000000000001</v>
      </c>
      <c r="R2628" s="9">
        <v>14.734</v>
      </c>
      <c r="S2628" s="9">
        <v>8.4</v>
      </c>
      <c r="T2628" s="9">
        <v>0</v>
      </c>
    </row>
    <row r="2629" spans="1:20" x14ac:dyDescent="0.35">
      <c r="A2629">
        <f t="shared" si="83"/>
        <v>2629</v>
      </c>
      <c r="B2629" s="3" t="s">
        <v>70</v>
      </c>
      <c r="C2629" s="3" t="s">
        <v>88</v>
      </c>
      <c r="D2629" s="3" t="s">
        <v>62</v>
      </c>
      <c r="E2629">
        <v>2027</v>
      </c>
      <c r="F2629" s="3" t="str">
        <f t="shared" si="82"/>
        <v>ABSpillICE H2027</v>
      </c>
      <c r="G2629" s="9">
        <v>0</v>
      </c>
      <c r="H2629" s="9">
        <v>0</v>
      </c>
      <c r="I2629" s="9">
        <v>0</v>
      </c>
      <c r="J2629" s="9">
        <v>0</v>
      </c>
      <c r="K2629" s="9">
        <v>0</v>
      </c>
      <c r="L2629" s="9">
        <v>20.248000000000001</v>
      </c>
      <c r="M2629" s="9">
        <v>93.350999999999999</v>
      </c>
      <c r="N2629" s="9">
        <v>98.944000000000003</v>
      </c>
      <c r="O2629" s="9">
        <v>98.691999999999993</v>
      </c>
      <c r="P2629" s="9">
        <v>82.129000000000005</v>
      </c>
      <c r="Q2629" s="9">
        <v>18.437000000000001</v>
      </c>
      <c r="R2629" s="9">
        <v>15.146000000000001</v>
      </c>
      <c r="S2629" s="9">
        <v>8.4</v>
      </c>
      <c r="T2629" s="9">
        <v>0</v>
      </c>
    </row>
    <row r="2630" spans="1:20" x14ac:dyDescent="0.35">
      <c r="A2630">
        <f t="shared" si="83"/>
        <v>2630</v>
      </c>
      <c r="B2630" s="3" t="s">
        <v>70</v>
      </c>
      <c r="C2630" s="3" t="s">
        <v>88</v>
      </c>
      <c r="D2630" s="3" t="s">
        <v>62</v>
      </c>
      <c r="E2630">
        <v>2028</v>
      </c>
      <c r="F2630" s="3" t="str">
        <f t="shared" si="82"/>
        <v>ABSpillICE H2028</v>
      </c>
      <c r="G2630" s="9">
        <v>0</v>
      </c>
      <c r="H2630" s="9">
        <v>0</v>
      </c>
      <c r="I2630" s="9">
        <v>0</v>
      </c>
      <c r="J2630" s="9">
        <v>0</v>
      </c>
      <c r="K2630" s="9">
        <v>0</v>
      </c>
      <c r="L2630" s="9">
        <v>19.931999999999999</v>
      </c>
      <c r="M2630" s="9">
        <v>91.786000000000001</v>
      </c>
      <c r="N2630" s="9">
        <v>96.53</v>
      </c>
      <c r="O2630" s="9">
        <v>97.055000000000007</v>
      </c>
      <c r="P2630" s="9">
        <v>72.706000000000003</v>
      </c>
      <c r="Q2630" s="9">
        <v>13.654999999999999</v>
      </c>
      <c r="R2630" s="9">
        <v>10.112</v>
      </c>
      <c r="S2630" s="9">
        <v>8.4</v>
      </c>
      <c r="T2630" s="9">
        <v>0</v>
      </c>
    </row>
    <row r="2631" spans="1:20" x14ac:dyDescent="0.35">
      <c r="A2631">
        <f t="shared" si="83"/>
        <v>2631</v>
      </c>
      <c r="B2631" s="3" t="s">
        <v>70</v>
      </c>
      <c r="C2631" s="3" t="s">
        <v>88</v>
      </c>
      <c r="D2631" s="3" t="s">
        <v>62</v>
      </c>
      <c r="E2631">
        <v>2029</v>
      </c>
      <c r="F2631" s="3" t="str">
        <f t="shared" si="82"/>
        <v>ABSpillICE H2029</v>
      </c>
      <c r="G2631" s="9">
        <v>0</v>
      </c>
      <c r="H2631" s="9">
        <v>0</v>
      </c>
      <c r="I2631" s="9">
        <v>0</v>
      </c>
      <c r="J2631" s="9">
        <v>0</v>
      </c>
      <c r="K2631" s="9">
        <v>0</v>
      </c>
      <c r="L2631" s="9">
        <v>19.832000000000001</v>
      </c>
      <c r="M2631" s="9">
        <v>96.325000000000003</v>
      </c>
      <c r="N2631" s="9">
        <v>92.983000000000004</v>
      </c>
      <c r="O2631" s="9">
        <v>93.480999999999995</v>
      </c>
      <c r="P2631" s="9">
        <v>72.679000000000002</v>
      </c>
      <c r="Q2631" s="9">
        <v>16.907</v>
      </c>
      <c r="R2631" s="9">
        <v>10.443</v>
      </c>
      <c r="S2631" s="9">
        <v>8.4</v>
      </c>
      <c r="T2631" s="9">
        <v>0</v>
      </c>
    </row>
    <row r="2632" spans="1:20" x14ac:dyDescent="0.35">
      <c r="A2632">
        <f t="shared" si="83"/>
        <v>2632</v>
      </c>
      <c r="B2632" s="3" t="s">
        <v>70</v>
      </c>
      <c r="C2632" s="3" t="s">
        <v>88</v>
      </c>
      <c r="D2632" s="3" t="s">
        <v>63</v>
      </c>
      <c r="E2632">
        <v>2020</v>
      </c>
      <c r="F2632" s="3" t="str">
        <f t="shared" si="82"/>
        <v>ABSpillMCNARY2020</v>
      </c>
      <c r="G2632" s="9">
        <v>0</v>
      </c>
      <c r="H2632" s="9">
        <v>0</v>
      </c>
      <c r="I2632" s="9">
        <v>0</v>
      </c>
      <c r="J2632" s="9">
        <v>0</v>
      </c>
      <c r="K2632" s="9">
        <v>0</v>
      </c>
      <c r="L2632" s="9">
        <v>45.985999999999997</v>
      </c>
      <c r="M2632" s="9">
        <v>142.36799999999999</v>
      </c>
      <c r="N2632" s="9">
        <v>178.495</v>
      </c>
      <c r="O2632" s="9">
        <v>180.16800000000001</v>
      </c>
      <c r="P2632" s="9">
        <v>182.399</v>
      </c>
      <c r="Q2632" s="9">
        <v>53.822000000000003</v>
      </c>
      <c r="R2632" s="9">
        <v>65.531000000000006</v>
      </c>
      <c r="S2632" s="9">
        <v>20</v>
      </c>
      <c r="T2632" s="9">
        <v>0</v>
      </c>
    </row>
    <row r="2633" spans="1:20" x14ac:dyDescent="0.35">
      <c r="A2633">
        <f t="shared" si="83"/>
        <v>2633</v>
      </c>
      <c r="B2633" s="3" t="s">
        <v>70</v>
      </c>
      <c r="C2633" s="3" t="s">
        <v>88</v>
      </c>
      <c r="D2633" s="3" t="s">
        <v>63</v>
      </c>
      <c r="E2633">
        <v>2021</v>
      </c>
      <c r="F2633" s="3" t="str">
        <f t="shared" si="82"/>
        <v>ABSpillMCNARY2021</v>
      </c>
      <c r="G2633" s="9">
        <v>0</v>
      </c>
      <c r="H2633" s="9">
        <v>0</v>
      </c>
      <c r="I2633" s="9">
        <v>0</v>
      </c>
      <c r="J2633" s="9">
        <v>0</v>
      </c>
      <c r="K2633" s="9">
        <v>0</v>
      </c>
      <c r="L2633" s="9">
        <v>45.432000000000002</v>
      </c>
      <c r="M2633" s="9">
        <v>45.558999999999997</v>
      </c>
      <c r="N2633" s="9">
        <v>182.428</v>
      </c>
      <c r="O2633" s="9">
        <v>223.11</v>
      </c>
      <c r="P2633" s="9">
        <v>155.20500000000001</v>
      </c>
      <c r="Q2633" s="9">
        <v>66.616</v>
      </c>
      <c r="R2633" s="9">
        <v>78.311999999999998</v>
      </c>
      <c r="S2633" s="9">
        <v>20</v>
      </c>
      <c r="T2633" s="9">
        <v>0</v>
      </c>
    </row>
    <row r="2634" spans="1:20" x14ac:dyDescent="0.35">
      <c r="A2634">
        <f t="shared" si="83"/>
        <v>2634</v>
      </c>
      <c r="B2634" s="3" t="s">
        <v>70</v>
      </c>
      <c r="C2634" s="3" t="s">
        <v>88</v>
      </c>
      <c r="D2634" s="3" t="s">
        <v>63</v>
      </c>
      <c r="E2634">
        <v>2022</v>
      </c>
      <c r="F2634" s="3" t="str">
        <f t="shared" si="82"/>
        <v>ABSpillMCNARY2022</v>
      </c>
      <c r="G2634" s="9">
        <v>0</v>
      </c>
      <c r="H2634" s="9">
        <v>0</v>
      </c>
      <c r="I2634" s="9">
        <v>0</v>
      </c>
      <c r="J2634" s="9">
        <v>0</v>
      </c>
      <c r="K2634" s="9">
        <v>0</v>
      </c>
      <c r="L2634" s="9">
        <v>47.625</v>
      </c>
      <c r="M2634" s="9">
        <v>142.018</v>
      </c>
      <c r="N2634" s="9">
        <v>204.17</v>
      </c>
      <c r="O2634" s="9">
        <v>226.54400000000001</v>
      </c>
      <c r="P2634" s="9">
        <v>187.34399999999999</v>
      </c>
      <c r="Q2634" s="9">
        <v>79.841999999999999</v>
      </c>
      <c r="R2634" s="9">
        <v>67.718000000000004</v>
      </c>
      <c r="S2634" s="9">
        <v>20</v>
      </c>
      <c r="T2634" s="9">
        <v>0</v>
      </c>
    </row>
    <row r="2635" spans="1:20" x14ac:dyDescent="0.35">
      <c r="A2635">
        <f t="shared" si="83"/>
        <v>2635</v>
      </c>
      <c r="B2635" s="3" t="s">
        <v>70</v>
      </c>
      <c r="C2635" s="3" t="s">
        <v>88</v>
      </c>
      <c r="D2635" s="3" t="s">
        <v>63</v>
      </c>
      <c r="E2635">
        <v>2023</v>
      </c>
      <c r="F2635" s="3" t="str">
        <f t="shared" si="82"/>
        <v>ABSpillMCNARY2023</v>
      </c>
      <c r="G2635" s="9">
        <v>0</v>
      </c>
      <c r="H2635" s="9">
        <v>0</v>
      </c>
      <c r="I2635" s="9">
        <v>0</v>
      </c>
      <c r="J2635" s="9">
        <v>0</v>
      </c>
      <c r="K2635" s="9">
        <v>0</v>
      </c>
      <c r="L2635" s="9">
        <v>46.213000000000001</v>
      </c>
      <c r="M2635" s="9">
        <v>141.37700000000001</v>
      </c>
      <c r="N2635" s="9">
        <v>221.44800000000001</v>
      </c>
      <c r="O2635" s="9">
        <v>221.74600000000001</v>
      </c>
      <c r="P2635" s="9">
        <v>168.82599999999999</v>
      </c>
      <c r="Q2635" s="9">
        <v>59.851999999999997</v>
      </c>
      <c r="R2635" s="9">
        <v>60.186</v>
      </c>
      <c r="S2635" s="9">
        <v>20</v>
      </c>
      <c r="T2635" s="9">
        <v>0</v>
      </c>
    </row>
    <row r="2636" spans="1:20" x14ac:dyDescent="0.35">
      <c r="A2636">
        <f t="shared" si="83"/>
        <v>2636</v>
      </c>
      <c r="B2636" s="3" t="s">
        <v>70</v>
      </c>
      <c r="C2636" s="3" t="s">
        <v>88</v>
      </c>
      <c r="D2636" s="3" t="s">
        <v>63</v>
      </c>
      <c r="E2636">
        <v>2024</v>
      </c>
      <c r="F2636" s="3" t="str">
        <f t="shared" si="82"/>
        <v>ABSpillMCNARY2024</v>
      </c>
      <c r="G2636" s="9">
        <v>0</v>
      </c>
      <c r="H2636" s="9">
        <v>0</v>
      </c>
      <c r="I2636" s="9">
        <v>0</v>
      </c>
      <c r="J2636" s="9">
        <v>0</v>
      </c>
      <c r="K2636" s="9">
        <v>0</v>
      </c>
      <c r="L2636" s="9">
        <v>46.814999999999998</v>
      </c>
      <c r="M2636" s="9">
        <v>142.59200000000001</v>
      </c>
      <c r="N2636" s="9">
        <v>198.661</v>
      </c>
      <c r="O2636" s="9">
        <v>191.70500000000001</v>
      </c>
      <c r="P2636" s="9">
        <v>118.265</v>
      </c>
      <c r="Q2636" s="9">
        <v>53.377000000000002</v>
      </c>
      <c r="R2636" s="9">
        <v>62.08</v>
      </c>
      <c r="S2636" s="9">
        <v>20</v>
      </c>
      <c r="T2636" s="9">
        <v>0</v>
      </c>
    </row>
    <row r="2637" spans="1:20" x14ac:dyDescent="0.35">
      <c r="A2637">
        <f t="shared" si="83"/>
        <v>2637</v>
      </c>
      <c r="B2637" s="3" t="s">
        <v>70</v>
      </c>
      <c r="C2637" s="3" t="s">
        <v>88</v>
      </c>
      <c r="D2637" s="3" t="s">
        <v>63</v>
      </c>
      <c r="E2637">
        <v>2025</v>
      </c>
      <c r="F2637" s="3" t="str">
        <f t="shared" si="82"/>
        <v>ABSpillMCNARY2025</v>
      </c>
      <c r="G2637" s="9">
        <v>0</v>
      </c>
      <c r="H2637" s="9">
        <v>0</v>
      </c>
      <c r="I2637" s="9">
        <v>0</v>
      </c>
      <c r="J2637" s="9">
        <v>0</v>
      </c>
      <c r="K2637" s="9">
        <v>0</v>
      </c>
      <c r="L2637" s="9">
        <v>44.71</v>
      </c>
      <c r="M2637" s="9">
        <v>49.25</v>
      </c>
      <c r="N2637" s="9">
        <v>71.393000000000001</v>
      </c>
      <c r="O2637" s="9">
        <v>125.68899999999999</v>
      </c>
      <c r="P2637" s="9">
        <v>136.887</v>
      </c>
      <c r="Q2637" s="9">
        <v>64.430000000000007</v>
      </c>
      <c r="R2637" s="9">
        <v>75.698999999999998</v>
      </c>
      <c r="S2637" s="9">
        <v>20</v>
      </c>
      <c r="T2637" s="9">
        <v>0</v>
      </c>
    </row>
    <row r="2638" spans="1:20" x14ac:dyDescent="0.35">
      <c r="A2638">
        <f t="shared" si="83"/>
        <v>2638</v>
      </c>
      <c r="B2638" s="3" t="s">
        <v>70</v>
      </c>
      <c r="C2638" s="3" t="s">
        <v>88</v>
      </c>
      <c r="D2638" s="3" t="s">
        <v>63</v>
      </c>
      <c r="E2638">
        <v>2026</v>
      </c>
      <c r="F2638" s="3" t="str">
        <f t="shared" si="82"/>
        <v>ABSpillMCNARY2026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52.072000000000003</v>
      </c>
      <c r="M2638" s="9">
        <v>259.185</v>
      </c>
      <c r="N2638" s="9">
        <v>261.18700000000001</v>
      </c>
      <c r="O2638" s="9">
        <v>242.01300000000001</v>
      </c>
      <c r="P2638" s="9">
        <v>197.786</v>
      </c>
      <c r="Q2638" s="9">
        <v>94.463999999999999</v>
      </c>
      <c r="R2638" s="9">
        <v>80.156000000000006</v>
      </c>
      <c r="S2638" s="9">
        <v>20</v>
      </c>
      <c r="T2638" s="9">
        <v>0</v>
      </c>
    </row>
    <row r="2639" spans="1:20" x14ac:dyDescent="0.35">
      <c r="A2639">
        <f t="shared" si="83"/>
        <v>2639</v>
      </c>
      <c r="B2639" s="3" t="s">
        <v>70</v>
      </c>
      <c r="C2639" s="3" t="s">
        <v>88</v>
      </c>
      <c r="D2639" s="3" t="s">
        <v>63</v>
      </c>
      <c r="E2639">
        <v>2027</v>
      </c>
      <c r="F2639" s="3" t="str">
        <f t="shared" si="82"/>
        <v>ABSpillMCNARY2027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50.579000000000001</v>
      </c>
      <c r="M2639" s="9">
        <v>230.40899999999999</v>
      </c>
      <c r="N2639" s="9">
        <v>237.62899999999999</v>
      </c>
      <c r="O2639" s="9">
        <v>243.714</v>
      </c>
      <c r="P2639" s="9">
        <v>257.36900000000003</v>
      </c>
      <c r="Q2639" s="9">
        <v>128.36699999999999</v>
      </c>
      <c r="R2639" s="9">
        <v>110.998</v>
      </c>
      <c r="S2639" s="9">
        <v>20</v>
      </c>
      <c r="T2639" s="9">
        <v>0</v>
      </c>
    </row>
    <row r="2640" spans="1:20" x14ac:dyDescent="0.35">
      <c r="A2640">
        <f t="shared" si="83"/>
        <v>2640</v>
      </c>
      <c r="B2640" s="3" t="s">
        <v>70</v>
      </c>
      <c r="C2640" s="3" t="s">
        <v>88</v>
      </c>
      <c r="D2640" s="3" t="s">
        <v>63</v>
      </c>
      <c r="E2640">
        <v>2028</v>
      </c>
      <c r="F2640" s="3" t="str">
        <f t="shared" si="82"/>
        <v>ABSpillMCNARY2028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49.48</v>
      </c>
      <c r="M2640" s="9">
        <v>209.928</v>
      </c>
      <c r="N2640" s="9">
        <v>227.29</v>
      </c>
      <c r="O2640" s="9">
        <v>236.673</v>
      </c>
      <c r="P2640" s="9">
        <v>205.79</v>
      </c>
      <c r="Q2640" s="9">
        <v>77.816999999999993</v>
      </c>
      <c r="R2640" s="9">
        <v>61.947000000000003</v>
      </c>
      <c r="S2640" s="9">
        <v>20</v>
      </c>
      <c r="T2640" s="9">
        <v>0</v>
      </c>
    </row>
    <row r="2641" spans="1:20" x14ac:dyDescent="0.35">
      <c r="A2641">
        <f t="shared" si="83"/>
        <v>2641</v>
      </c>
      <c r="B2641" s="3" t="s">
        <v>70</v>
      </c>
      <c r="C2641" s="3" t="s">
        <v>88</v>
      </c>
      <c r="D2641" s="3" t="s">
        <v>63</v>
      </c>
      <c r="E2641">
        <v>2029</v>
      </c>
      <c r="F2641" s="3" t="str">
        <f t="shared" si="82"/>
        <v>ABSpillMCNARY2029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51.896000000000001</v>
      </c>
      <c r="M2641" s="9">
        <v>242.80500000000001</v>
      </c>
      <c r="N2641" s="9">
        <v>244.75200000000001</v>
      </c>
      <c r="O2641" s="9">
        <v>249.37299999999999</v>
      </c>
      <c r="P2641" s="9">
        <v>249.393</v>
      </c>
      <c r="Q2641" s="9">
        <v>152.745</v>
      </c>
      <c r="R2641" s="9">
        <v>120.932</v>
      </c>
      <c r="S2641" s="9">
        <v>20</v>
      </c>
      <c r="T2641" s="9">
        <v>0</v>
      </c>
    </row>
    <row r="2642" spans="1:20" x14ac:dyDescent="0.35">
      <c r="A2642">
        <f t="shared" si="83"/>
        <v>2642</v>
      </c>
      <c r="B2642" s="3" t="s">
        <v>70</v>
      </c>
      <c r="C2642" s="3" t="s">
        <v>88</v>
      </c>
      <c r="D2642" s="3" t="s">
        <v>64</v>
      </c>
      <c r="E2642">
        <v>2020</v>
      </c>
      <c r="F2642" s="3" t="str">
        <f t="shared" si="82"/>
        <v>ABSpillJ DAY2020</v>
      </c>
      <c r="G2642" s="9">
        <v>0</v>
      </c>
      <c r="H2642" s="9">
        <v>0</v>
      </c>
      <c r="I2642" s="9">
        <v>0</v>
      </c>
      <c r="J2642" s="9">
        <v>0</v>
      </c>
      <c r="K2642" s="9">
        <v>0</v>
      </c>
      <c r="L2642" s="9">
        <v>33.250999999999998</v>
      </c>
      <c r="M2642" s="9">
        <v>152.51900000000001</v>
      </c>
      <c r="N2642" s="9">
        <v>159.16399999999999</v>
      </c>
      <c r="O2642" s="9">
        <v>158.81800000000001</v>
      </c>
      <c r="P2642" s="9">
        <v>125.986</v>
      </c>
      <c r="Q2642" s="9">
        <v>38.494</v>
      </c>
      <c r="R2642" s="9">
        <v>42.125999999999998</v>
      </c>
      <c r="S2642" s="9">
        <v>20</v>
      </c>
      <c r="T2642" s="9">
        <v>0</v>
      </c>
    </row>
    <row r="2643" spans="1:20" x14ac:dyDescent="0.35">
      <c r="A2643">
        <f t="shared" si="83"/>
        <v>2643</v>
      </c>
      <c r="B2643" s="3" t="s">
        <v>70</v>
      </c>
      <c r="C2643" s="3" t="s">
        <v>88</v>
      </c>
      <c r="D2643" s="3" t="s">
        <v>64</v>
      </c>
      <c r="E2643">
        <v>2021</v>
      </c>
      <c r="F2643" s="3" t="str">
        <f t="shared" si="82"/>
        <v>ABSpillJ DAY2021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32.933</v>
      </c>
      <c r="M2643" s="9">
        <v>57.151000000000003</v>
      </c>
      <c r="N2643" s="9">
        <v>159.41499999999999</v>
      </c>
      <c r="O2643" s="9">
        <v>165.90299999999999</v>
      </c>
      <c r="P2643" s="9">
        <v>115.08</v>
      </c>
      <c r="Q2643" s="9">
        <v>43.139000000000003</v>
      </c>
      <c r="R2643" s="9">
        <v>48.179000000000002</v>
      </c>
      <c r="S2643" s="9">
        <v>20</v>
      </c>
      <c r="T2643" s="9">
        <v>0</v>
      </c>
    </row>
    <row r="2644" spans="1:20" x14ac:dyDescent="0.35">
      <c r="A2644">
        <f t="shared" si="83"/>
        <v>2644</v>
      </c>
      <c r="B2644" s="3" t="s">
        <v>70</v>
      </c>
      <c r="C2644" s="3" t="s">
        <v>88</v>
      </c>
      <c r="D2644" s="3" t="s">
        <v>64</v>
      </c>
      <c r="E2644">
        <v>2022</v>
      </c>
      <c r="F2644" s="3" t="str">
        <f t="shared" si="82"/>
        <v>ABSpillJ DAY2022</v>
      </c>
      <c r="G2644" s="9">
        <v>0</v>
      </c>
      <c r="H2644" s="9">
        <v>0</v>
      </c>
      <c r="I2644" s="9">
        <v>0</v>
      </c>
      <c r="J2644" s="9">
        <v>0</v>
      </c>
      <c r="K2644" s="9">
        <v>0</v>
      </c>
      <c r="L2644" s="9">
        <v>34.103000000000002</v>
      </c>
      <c r="M2644" s="9">
        <v>153.822</v>
      </c>
      <c r="N2644" s="9">
        <v>161.85599999999999</v>
      </c>
      <c r="O2644" s="9">
        <v>167.839</v>
      </c>
      <c r="P2644" s="9">
        <v>129.65299999999999</v>
      </c>
      <c r="Q2644" s="9">
        <v>49.619</v>
      </c>
      <c r="R2644" s="9">
        <v>42.814999999999998</v>
      </c>
      <c r="S2644" s="9">
        <v>20</v>
      </c>
      <c r="T2644" s="9">
        <v>0</v>
      </c>
    </row>
    <row r="2645" spans="1:20" x14ac:dyDescent="0.35">
      <c r="A2645">
        <f t="shared" si="83"/>
        <v>2645</v>
      </c>
      <c r="B2645" s="3" t="s">
        <v>70</v>
      </c>
      <c r="C2645" s="3" t="s">
        <v>88</v>
      </c>
      <c r="D2645" s="3" t="s">
        <v>64</v>
      </c>
      <c r="E2645">
        <v>2023</v>
      </c>
      <c r="F2645" s="3" t="str">
        <f t="shared" si="82"/>
        <v>ABSpillJ DAY2023</v>
      </c>
      <c r="G2645" s="9">
        <v>0</v>
      </c>
      <c r="H2645" s="9">
        <v>0</v>
      </c>
      <c r="I2645" s="9">
        <v>0</v>
      </c>
      <c r="J2645" s="9">
        <v>0</v>
      </c>
      <c r="K2645" s="9">
        <v>0</v>
      </c>
      <c r="L2645" s="9">
        <v>33.292999999999999</v>
      </c>
      <c r="M2645" s="9">
        <v>154.09800000000001</v>
      </c>
      <c r="N2645" s="9">
        <v>164.57</v>
      </c>
      <c r="O2645" s="9">
        <v>164.375</v>
      </c>
      <c r="P2645" s="9">
        <v>118.883</v>
      </c>
      <c r="Q2645" s="9">
        <v>40.353999999999999</v>
      </c>
      <c r="R2645" s="9">
        <v>40.192</v>
      </c>
      <c r="S2645" s="9">
        <v>20</v>
      </c>
      <c r="T2645" s="9">
        <v>0</v>
      </c>
    </row>
    <row r="2646" spans="1:20" x14ac:dyDescent="0.35">
      <c r="A2646">
        <f t="shared" si="83"/>
        <v>2646</v>
      </c>
      <c r="B2646" s="3" t="s">
        <v>70</v>
      </c>
      <c r="C2646" s="3" t="s">
        <v>88</v>
      </c>
      <c r="D2646" s="3" t="s">
        <v>64</v>
      </c>
      <c r="E2646">
        <v>2024</v>
      </c>
      <c r="F2646" s="3" t="str">
        <f t="shared" si="82"/>
        <v>ABSpillJ DAY2024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33.603999999999999</v>
      </c>
      <c r="M2646" s="9">
        <v>154.75299999999999</v>
      </c>
      <c r="N2646" s="9">
        <v>161.72800000000001</v>
      </c>
      <c r="O2646" s="9">
        <v>160.66800000000001</v>
      </c>
      <c r="P2646" s="9">
        <v>106.848</v>
      </c>
      <c r="Q2646" s="9">
        <v>37.981999999999999</v>
      </c>
      <c r="R2646" s="9">
        <v>40.701000000000001</v>
      </c>
      <c r="S2646" s="9">
        <v>20</v>
      </c>
      <c r="T2646" s="9">
        <v>0</v>
      </c>
    </row>
    <row r="2647" spans="1:20" x14ac:dyDescent="0.35">
      <c r="A2647">
        <f t="shared" si="83"/>
        <v>2647</v>
      </c>
      <c r="B2647" s="3" t="s">
        <v>70</v>
      </c>
      <c r="C2647" s="3" t="s">
        <v>88</v>
      </c>
      <c r="D2647" s="3" t="s">
        <v>64</v>
      </c>
      <c r="E2647">
        <v>2025</v>
      </c>
      <c r="F2647" s="3" t="str">
        <f t="shared" si="82"/>
        <v>ABSpillJ DAY2025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32.573</v>
      </c>
      <c r="M2647" s="9">
        <v>57.918999999999997</v>
      </c>
      <c r="N2647" s="9">
        <v>73.665999999999997</v>
      </c>
      <c r="O2647" s="9">
        <v>131.02199999999999</v>
      </c>
      <c r="P2647" s="9">
        <v>111.68600000000001</v>
      </c>
      <c r="Q2647" s="9">
        <v>41.753</v>
      </c>
      <c r="R2647" s="9">
        <v>46.51</v>
      </c>
      <c r="S2647" s="9">
        <v>20</v>
      </c>
      <c r="T2647" s="9">
        <v>0</v>
      </c>
    </row>
    <row r="2648" spans="1:20" x14ac:dyDescent="0.35">
      <c r="A2648">
        <f t="shared" si="83"/>
        <v>2648</v>
      </c>
      <c r="B2648" s="3" t="s">
        <v>70</v>
      </c>
      <c r="C2648" s="3" t="s">
        <v>88</v>
      </c>
      <c r="D2648" s="3" t="s">
        <v>64</v>
      </c>
      <c r="E2648">
        <v>2026</v>
      </c>
      <c r="F2648" s="3" t="str">
        <f t="shared" si="82"/>
        <v>ABSpillJ DAY2026</v>
      </c>
      <c r="G2648" s="9">
        <v>0</v>
      </c>
      <c r="H2648" s="9">
        <v>0</v>
      </c>
      <c r="I2648" s="9">
        <v>0</v>
      </c>
      <c r="J2648" s="9">
        <v>0</v>
      </c>
      <c r="K2648" s="9">
        <v>0</v>
      </c>
      <c r="L2648" s="9">
        <v>36.51</v>
      </c>
      <c r="M2648" s="9">
        <v>192.99100000000001</v>
      </c>
      <c r="N2648" s="9">
        <v>192.78800000000001</v>
      </c>
      <c r="O2648" s="9">
        <v>179.33099999999999</v>
      </c>
      <c r="P2648" s="9">
        <v>135.29400000000001</v>
      </c>
      <c r="Q2648" s="9">
        <v>58.94</v>
      </c>
      <c r="R2648" s="9">
        <v>49.436999999999998</v>
      </c>
      <c r="S2648" s="9">
        <v>20</v>
      </c>
      <c r="T2648" s="9">
        <v>0</v>
      </c>
    </row>
    <row r="2649" spans="1:20" x14ac:dyDescent="0.35">
      <c r="A2649">
        <f t="shared" si="83"/>
        <v>2649</v>
      </c>
      <c r="B2649" s="3" t="s">
        <v>70</v>
      </c>
      <c r="C2649" s="3" t="s">
        <v>88</v>
      </c>
      <c r="D2649" s="3" t="s">
        <v>64</v>
      </c>
      <c r="E2649">
        <v>2027</v>
      </c>
      <c r="F2649" s="3" t="str">
        <f t="shared" si="82"/>
        <v>ABSpillJ DAY2027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35.677999999999997</v>
      </c>
      <c r="M2649" s="9">
        <v>171.751</v>
      </c>
      <c r="N2649" s="9">
        <v>176.084</v>
      </c>
      <c r="O2649" s="9">
        <v>180.49799999999999</v>
      </c>
      <c r="P2649" s="9">
        <v>173.22</v>
      </c>
      <c r="Q2649" s="9">
        <v>79.704999999999998</v>
      </c>
      <c r="R2649" s="9">
        <v>68.510000000000005</v>
      </c>
      <c r="S2649" s="9">
        <v>20</v>
      </c>
      <c r="T2649" s="9">
        <v>0</v>
      </c>
    </row>
    <row r="2650" spans="1:20" x14ac:dyDescent="0.35">
      <c r="A2650">
        <f t="shared" si="83"/>
        <v>2650</v>
      </c>
      <c r="B2650" s="3" t="s">
        <v>70</v>
      </c>
      <c r="C2650" s="3" t="s">
        <v>88</v>
      </c>
      <c r="D2650" s="3" t="s">
        <v>64</v>
      </c>
      <c r="E2650">
        <v>2028</v>
      </c>
      <c r="F2650" s="3" t="str">
        <f t="shared" si="82"/>
        <v>ABSpillJ DAY2028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35.119999999999997</v>
      </c>
      <c r="M2650" s="9">
        <v>164.02799999999999</v>
      </c>
      <c r="N2650" s="9">
        <v>169.11199999999999</v>
      </c>
      <c r="O2650" s="9">
        <v>175.83199999999999</v>
      </c>
      <c r="P2650" s="9">
        <v>140.96799999999999</v>
      </c>
      <c r="Q2650" s="9">
        <v>48.423999999999999</v>
      </c>
      <c r="R2650" s="9">
        <v>40.920999999999999</v>
      </c>
      <c r="S2650" s="9">
        <v>20</v>
      </c>
      <c r="T2650" s="9">
        <v>0</v>
      </c>
    </row>
    <row r="2651" spans="1:20" x14ac:dyDescent="0.35">
      <c r="A2651">
        <f t="shared" si="83"/>
        <v>2651</v>
      </c>
      <c r="B2651" s="3" t="s">
        <v>70</v>
      </c>
      <c r="C2651" s="3" t="s">
        <v>88</v>
      </c>
      <c r="D2651" s="3" t="s">
        <v>64</v>
      </c>
      <c r="E2651">
        <v>2029</v>
      </c>
      <c r="F2651" s="3" t="str">
        <f t="shared" si="82"/>
        <v>ABSpillJ DAY2029</v>
      </c>
      <c r="G2651" s="9">
        <v>0</v>
      </c>
      <c r="H2651" s="9">
        <v>0</v>
      </c>
      <c r="I2651" s="9">
        <v>0</v>
      </c>
      <c r="J2651" s="9">
        <v>0</v>
      </c>
      <c r="K2651" s="9">
        <v>0</v>
      </c>
      <c r="L2651" s="9">
        <v>36.253</v>
      </c>
      <c r="M2651" s="9">
        <v>181.19200000000001</v>
      </c>
      <c r="N2651" s="9">
        <v>181.68299999999999</v>
      </c>
      <c r="O2651" s="9">
        <v>184.489</v>
      </c>
      <c r="P2651" s="9">
        <v>167.25</v>
      </c>
      <c r="Q2651" s="9">
        <v>94.287999999999997</v>
      </c>
      <c r="R2651" s="9">
        <v>74.876000000000005</v>
      </c>
      <c r="S2651" s="9">
        <v>20</v>
      </c>
      <c r="T2651" s="9">
        <v>0</v>
      </c>
    </row>
    <row r="2652" spans="1:20" x14ac:dyDescent="0.35">
      <c r="A2652">
        <f t="shared" si="83"/>
        <v>2652</v>
      </c>
      <c r="B2652" s="3" t="s">
        <v>70</v>
      </c>
      <c r="C2652" s="3" t="s">
        <v>88</v>
      </c>
      <c r="D2652" s="3" t="s">
        <v>65</v>
      </c>
      <c r="E2652">
        <v>2020</v>
      </c>
      <c r="F2652" s="3" t="str">
        <f t="shared" si="82"/>
        <v>ABSpillRND B2020</v>
      </c>
      <c r="G2652" s="9">
        <v>0</v>
      </c>
      <c r="H2652" s="9">
        <v>0</v>
      </c>
      <c r="I2652" s="9">
        <v>0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9">
        <v>0</v>
      </c>
      <c r="Q2652" s="9">
        <v>0</v>
      </c>
      <c r="R2652" s="9">
        <v>0</v>
      </c>
      <c r="S2652" s="9">
        <v>0</v>
      </c>
      <c r="T2652" s="9">
        <v>0</v>
      </c>
    </row>
    <row r="2653" spans="1:20" x14ac:dyDescent="0.35">
      <c r="A2653">
        <f t="shared" si="83"/>
        <v>2653</v>
      </c>
      <c r="B2653" s="3" t="s">
        <v>70</v>
      </c>
      <c r="C2653" s="3" t="s">
        <v>88</v>
      </c>
      <c r="D2653" s="3" t="s">
        <v>65</v>
      </c>
      <c r="E2653">
        <v>2021</v>
      </c>
      <c r="F2653" s="3" t="str">
        <f t="shared" si="82"/>
        <v>ABSpillRND B2021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0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</row>
    <row r="2654" spans="1:20" x14ac:dyDescent="0.35">
      <c r="A2654">
        <f t="shared" si="83"/>
        <v>2654</v>
      </c>
      <c r="B2654" s="3" t="s">
        <v>70</v>
      </c>
      <c r="C2654" s="3" t="s">
        <v>88</v>
      </c>
      <c r="D2654" s="3" t="s">
        <v>65</v>
      </c>
      <c r="E2654">
        <v>2022</v>
      </c>
      <c r="F2654" s="3" t="str">
        <f t="shared" si="82"/>
        <v>ABSpillRND B2022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0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</row>
    <row r="2655" spans="1:20" x14ac:dyDescent="0.35">
      <c r="A2655">
        <f t="shared" si="83"/>
        <v>2655</v>
      </c>
      <c r="B2655" s="3" t="s">
        <v>70</v>
      </c>
      <c r="C2655" s="3" t="s">
        <v>88</v>
      </c>
      <c r="D2655" s="3" t="s">
        <v>65</v>
      </c>
      <c r="E2655">
        <v>2023</v>
      </c>
      <c r="F2655" s="3" t="str">
        <f t="shared" si="82"/>
        <v>ABSpillRND B2023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0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</row>
    <row r="2656" spans="1:20" x14ac:dyDescent="0.35">
      <c r="A2656">
        <f t="shared" si="83"/>
        <v>2656</v>
      </c>
      <c r="B2656" s="3" t="s">
        <v>70</v>
      </c>
      <c r="C2656" s="3" t="s">
        <v>88</v>
      </c>
      <c r="D2656" s="3" t="s">
        <v>65</v>
      </c>
      <c r="E2656">
        <v>2024</v>
      </c>
      <c r="F2656" s="3" t="str">
        <f t="shared" si="82"/>
        <v>ABSpillRND B2024</v>
      </c>
      <c r="G2656" s="9">
        <v>0</v>
      </c>
      <c r="H2656" s="9">
        <v>0</v>
      </c>
      <c r="I2656" s="9">
        <v>0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</row>
    <row r="2657" spans="1:20" x14ac:dyDescent="0.35">
      <c r="A2657">
        <f t="shared" si="83"/>
        <v>2657</v>
      </c>
      <c r="B2657" s="3" t="s">
        <v>70</v>
      </c>
      <c r="C2657" s="3" t="s">
        <v>88</v>
      </c>
      <c r="D2657" s="3" t="s">
        <v>65</v>
      </c>
      <c r="E2657">
        <v>2025</v>
      </c>
      <c r="F2657" s="3" t="str">
        <f t="shared" si="82"/>
        <v>ABSpillRND B2025</v>
      </c>
      <c r="G2657" s="9">
        <v>0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  <c r="Q2657" s="9">
        <v>0</v>
      </c>
      <c r="R2657" s="9">
        <v>0</v>
      </c>
      <c r="S2657" s="9">
        <v>0</v>
      </c>
      <c r="T2657" s="9">
        <v>0</v>
      </c>
    </row>
    <row r="2658" spans="1:20" x14ac:dyDescent="0.35">
      <c r="A2658">
        <f t="shared" si="83"/>
        <v>2658</v>
      </c>
      <c r="B2658" s="3" t="s">
        <v>70</v>
      </c>
      <c r="C2658" s="3" t="s">
        <v>88</v>
      </c>
      <c r="D2658" s="3" t="s">
        <v>65</v>
      </c>
      <c r="E2658">
        <v>2026</v>
      </c>
      <c r="F2658" s="3" t="str">
        <f t="shared" si="82"/>
        <v>ABSpillRND B2026</v>
      </c>
      <c r="G2658" s="9">
        <v>0</v>
      </c>
      <c r="H2658" s="9">
        <v>0</v>
      </c>
      <c r="I2658" s="9">
        <v>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  <c r="Q2658" s="9">
        <v>0</v>
      </c>
      <c r="R2658" s="9">
        <v>0</v>
      </c>
      <c r="S2658" s="9">
        <v>0</v>
      </c>
      <c r="T2658" s="9">
        <v>0</v>
      </c>
    </row>
    <row r="2659" spans="1:20" x14ac:dyDescent="0.35">
      <c r="A2659">
        <f t="shared" si="83"/>
        <v>2659</v>
      </c>
      <c r="B2659" s="3" t="s">
        <v>70</v>
      </c>
      <c r="C2659" s="3" t="s">
        <v>88</v>
      </c>
      <c r="D2659" s="3" t="s">
        <v>65</v>
      </c>
      <c r="E2659">
        <v>2027</v>
      </c>
      <c r="F2659" s="3" t="str">
        <f t="shared" si="82"/>
        <v>ABSpillRND B2027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  <c r="Q2659" s="9">
        <v>0</v>
      </c>
      <c r="R2659" s="9">
        <v>0</v>
      </c>
      <c r="S2659" s="9">
        <v>0</v>
      </c>
      <c r="T2659" s="9">
        <v>0</v>
      </c>
    </row>
    <row r="2660" spans="1:20" x14ac:dyDescent="0.35">
      <c r="A2660">
        <f t="shared" si="83"/>
        <v>2660</v>
      </c>
      <c r="B2660" s="3" t="s">
        <v>70</v>
      </c>
      <c r="C2660" s="3" t="s">
        <v>88</v>
      </c>
      <c r="D2660" s="3" t="s">
        <v>65</v>
      </c>
      <c r="E2660">
        <v>2028</v>
      </c>
      <c r="F2660" s="3" t="str">
        <f t="shared" si="82"/>
        <v>ABSpillRND B2028</v>
      </c>
      <c r="G2660" s="9">
        <v>0</v>
      </c>
      <c r="H2660" s="9">
        <v>0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</row>
    <row r="2661" spans="1:20" x14ac:dyDescent="0.35">
      <c r="A2661">
        <f t="shared" si="83"/>
        <v>2661</v>
      </c>
      <c r="B2661" s="3" t="s">
        <v>70</v>
      </c>
      <c r="C2661" s="3" t="s">
        <v>88</v>
      </c>
      <c r="D2661" s="3" t="s">
        <v>65</v>
      </c>
      <c r="E2661">
        <v>2029</v>
      </c>
      <c r="F2661" s="3" t="str">
        <f t="shared" si="82"/>
        <v>ABSpillRND B2029</v>
      </c>
      <c r="G2661" s="9">
        <v>0</v>
      </c>
      <c r="H2661" s="9">
        <v>0</v>
      </c>
      <c r="I2661" s="9">
        <v>0</v>
      </c>
      <c r="J2661" s="9">
        <v>0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  <c r="Q2661" s="9">
        <v>0</v>
      </c>
      <c r="R2661" s="9">
        <v>0</v>
      </c>
      <c r="S2661" s="9">
        <v>0</v>
      </c>
      <c r="T2661" s="9">
        <v>0</v>
      </c>
    </row>
    <row r="2662" spans="1:20" x14ac:dyDescent="0.35">
      <c r="A2662">
        <f t="shared" si="83"/>
        <v>2662</v>
      </c>
      <c r="B2662" s="3" t="s">
        <v>70</v>
      </c>
      <c r="C2662" s="3" t="s">
        <v>88</v>
      </c>
      <c r="D2662" s="3" t="s">
        <v>66</v>
      </c>
      <c r="E2662">
        <v>2020</v>
      </c>
      <c r="F2662" s="3" t="str">
        <f t="shared" si="82"/>
        <v>ABSpillPELTON2020</v>
      </c>
      <c r="G2662" s="9">
        <v>0</v>
      </c>
      <c r="H2662" s="9">
        <v>0</v>
      </c>
      <c r="I2662" s="9">
        <v>0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9">
        <v>0</v>
      </c>
      <c r="Q2662" s="9">
        <v>0</v>
      </c>
      <c r="R2662" s="9">
        <v>0</v>
      </c>
      <c r="S2662" s="9">
        <v>0</v>
      </c>
      <c r="T2662" s="9">
        <v>0</v>
      </c>
    </row>
    <row r="2663" spans="1:20" x14ac:dyDescent="0.35">
      <c r="A2663">
        <f t="shared" si="83"/>
        <v>2663</v>
      </c>
      <c r="B2663" s="3" t="s">
        <v>70</v>
      </c>
      <c r="C2663" s="3" t="s">
        <v>88</v>
      </c>
      <c r="D2663" s="3" t="s">
        <v>66</v>
      </c>
      <c r="E2663">
        <v>2021</v>
      </c>
      <c r="F2663" s="3" t="str">
        <f t="shared" si="82"/>
        <v>ABSpillPELTON2021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0</v>
      </c>
      <c r="N2663" s="9">
        <v>0</v>
      </c>
      <c r="O2663" s="9">
        <v>0</v>
      </c>
      <c r="P2663" s="9">
        <v>0</v>
      </c>
      <c r="Q2663" s="9">
        <v>0</v>
      </c>
      <c r="R2663" s="9">
        <v>0</v>
      </c>
      <c r="S2663" s="9">
        <v>0</v>
      </c>
      <c r="T2663" s="9">
        <v>0</v>
      </c>
    </row>
    <row r="2664" spans="1:20" x14ac:dyDescent="0.35">
      <c r="A2664">
        <f t="shared" si="83"/>
        <v>2664</v>
      </c>
      <c r="B2664" s="3" t="s">
        <v>70</v>
      </c>
      <c r="C2664" s="3" t="s">
        <v>88</v>
      </c>
      <c r="D2664" s="3" t="s">
        <v>66</v>
      </c>
      <c r="E2664">
        <v>2022</v>
      </c>
      <c r="F2664" s="3" t="str">
        <f t="shared" si="82"/>
        <v>ABSpillPELTON2022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</row>
    <row r="2665" spans="1:20" x14ac:dyDescent="0.35">
      <c r="A2665">
        <f t="shared" si="83"/>
        <v>2665</v>
      </c>
      <c r="B2665" s="3" t="s">
        <v>70</v>
      </c>
      <c r="C2665" s="3" t="s">
        <v>88</v>
      </c>
      <c r="D2665" s="3" t="s">
        <v>66</v>
      </c>
      <c r="E2665">
        <v>2023</v>
      </c>
      <c r="F2665" s="3" t="str">
        <f t="shared" si="82"/>
        <v>ABSpillPELTON2023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</row>
    <row r="2666" spans="1:20" x14ac:dyDescent="0.35">
      <c r="A2666">
        <f t="shared" si="83"/>
        <v>2666</v>
      </c>
      <c r="B2666" s="3" t="s">
        <v>70</v>
      </c>
      <c r="C2666" s="3" t="s">
        <v>88</v>
      </c>
      <c r="D2666" s="3" t="s">
        <v>66</v>
      </c>
      <c r="E2666">
        <v>2024</v>
      </c>
      <c r="F2666" s="3" t="str">
        <f t="shared" si="82"/>
        <v>ABSpillPELTON2024</v>
      </c>
      <c r="G2666" s="9">
        <v>0</v>
      </c>
      <c r="H2666" s="9">
        <v>0</v>
      </c>
      <c r="I2666" s="9">
        <v>0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  <c r="Q2666" s="9">
        <v>0</v>
      </c>
      <c r="R2666" s="9">
        <v>0</v>
      </c>
      <c r="S2666" s="9">
        <v>0</v>
      </c>
      <c r="T2666" s="9">
        <v>0</v>
      </c>
    </row>
    <row r="2667" spans="1:20" x14ac:dyDescent="0.35">
      <c r="A2667">
        <f t="shared" si="83"/>
        <v>2667</v>
      </c>
      <c r="B2667" s="3" t="s">
        <v>70</v>
      </c>
      <c r="C2667" s="3" t="s">
        <v>88</v>
      </c>
      <c r="D2667" s="3" t="s">
        <v>66</v>
      </c>
      <c r="E2667">
        <v>2025</v>
      </c>
      <c r="F2667" s="3" t="str">
        <f t="shared" si="82"/>
        <v>ABSpillPELTON2025</v>
      </c>
      <c r="G2667" s="9">
        <v>0</v>
      </c>
      <c r="H2667" s="9">
        <v>0</v>
      </c>
      <c r="I2667" s="9">
        <v>0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  <c r="Q2667" s="9">
        <v>0</v>
      </c>
      <c r="R2667" s="9">
        <v>0</v>
      </c>
      <c r="S2667" s="9">
        <v>0</v>
      </c>
      <c r="T2667" s="9">
        <v>0</v>
      </c>
    </row>
    <row r="2668" spans="1:20" x14ac:dyDescent="0.35">
      <c r="A2668">
        <f t="shared" si="83"/>
        <v>2668</v>
      </c>
      <c r="B2668" s="3" t="s">
        <v>70</v>
      </c>
      <c r="C2668" s="3" t="s">
        <v>88</v>
      </c>
      <c r="D2668" s="3" t="s">
        <v>66</v>
      </c>
      <c r="E2668">
        <v>2026</v>
      </c>
      <c r="F2668" s="3" t="str">
        <f t="shared" si="82"/>
        <v>ABSpillPELTON2026</v>
      </c>
      <c r="G2668" s="9">
        <v>0</v>
      </c>
      <c r="H2668" s="9">
        <v>0</v>
      </c>
      <c r="I2668" s="9">
        <v>0</v>
      </c>
      <c r="J2668" s="9">
        <v>0</v>
      </c>
      <c r="K2668" s="9">
        <v>0</v>
      </c>
      <c r="L2668" s="9">
        <v>0</v>
      </c>
      <c r="M2668" s="9">
        <v>0</v>
      </c>
      <c r="N2668" s="9">
        <v>0</v>
      </c>
      <c r="O2668" s="9">
        <v>0</v>
      </c>
      <c r="P2668" s="9">
        <v>0</v>
      </c>
      <c r="Q2668" s="9">
        <v>0</v>
      </c>
      <c r="R2668" s="9">
        <v>0</v>
      </c>
      <c r="S2668" s="9">
        <v>0</v>
      </c>
      <c r="T2668" s="9">
        <v>0</v>
      </c>
    </row>
    <row r="2669" spans="1:20" x14ac:dyDescent="0.35">
      <c r="A2669">
        <f t="shared" si="83"/>
        <v>2669</v>
      </c>
      <c r="B2669" s="3" t="s">
        <v>70</v>
      </c>
      <c r="C2669" s="3" t="s">
        <v>88</v>
      </c>
      <c r="D2669" s="3" t="s">
        <v>66</v>
      </c>
      <c r="E2669">
        <v>2027</v>
      </c>
      <c r="F2669" s="3" t="str">
        <f t="shared" si="82"/>
        <v>ABSpillPELTON2027</v>
      </c>
      <c r="G2669" s="9">
        <v>0</v>
      </c>
      <c r="H2669" s="9">
        <v>0</v>
      </c>
      <c r="I2669" s="9">
        <v>0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  <c r="Q2669" s="9">
        <v>0</v>
      </c>
      <c r="R2669" s="9">
        <v>0</v>
      </c>
      <c r="S2669" s="9">
        <v>0</v>
      </c>
      <c r="T2669" s="9">
        <v>0</v>
      </c>
    </row>
    <row r="2670" spans="1:20" x14ac:dyDescent="0.35">
      <c r="A2670">
        <f t="shared" si="83"/>
        <v>2670</v>
      </c>
      <c r="B2670" s="3" t="s">
        <v>70</v>
      </c>
      <c r="C2670" s="3" t="s">
        <v>88</v>
      </c>
      <c r="D2670" s="3" t="s">
        <v>66</v>
      </c>
      <c r="E2670">
        <v>2028</v>
      </c>
      <c r="F2670" s="3" t="str">
        <f t="shared" si="82"/>
        <v>ABSpillPELTON2028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</row>
    <row r="2671" spans="1:20" x14ac:dyDescent="0.35">
      <c r="A2671">
        <f t="shared" si="83"/>
        <v>2671</v>
      </c>
      <c r="B2671" s="3" t="s">
        <v>70</v>
      </c>
      <c r="C2671" s="3" t="s">
        <v>88</v>
      </c>
      <c r="D2671" s="3" t="s">
        <v>66</v>
      </c>
      <c r="E2671">
        <v>2029</v>
      </c>
      <c r="F2671" s="3" t="str">
        <f t="shared" si="82"/>
        <v>ABSpillPELTON2029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</row>
    <row r="2672" spans="1:20" x14ac:dyDescent="0.35">
      <c r="A2672">
        <f t="shared" si="83"/>
        <v>2672</v>
      </c>
      <c r="B2672" s="3" t="s">
        <v>70</v>
      </c>
      <c r="C2672" s="3" t="s">
        <v>88</v>
      </c>
      <c r="D2672" s="3" t="s">
        <v>67</v>
      </c>
      <c r="E2672">
        <v>2020</v>
      </c>
      <c r="F2672" s="3" t="str">
        <f t="shared" si="82"/>
        <v>ABSpillREREG2020</v>
      </c>
      <c r="G2672" s="9">
        <v>0</v>
      </c>
      <c r="H2672" s="9">
        <v>0</v>
      </c>
      <c r="I2672" s="9">
        <v>0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  <c r="Q2672" s="9">
        <v>0</v>
      </c>
      <c r="R2672" s="9">
        <v>0</v>
      </c>
      <c r="S2672" s="9">
        <v>0</v>
      </c>
      <c r="T2672" s="9">
        <v>0</v>
      </c>
    </row>
    <row r="2673" spans="1:20" x14ac:dyDescent="0.35">
      <c r="A2673">
        <f t="shared" si="83"/>
        <v>2673</v>
      </c>
      <c r="B2673" s="3" t="s">
        <v>70</v>
      </c>
      <c r="C2673" s="3" t="s">
        <v>88</v>
      </c>
      <c r="D2673" s="3" t="s">
        <v>67</v>
      </c>
      <c r="E2673">
        <v>2021</v>
      </c>
      <c r="F2673" s="3" t="str">
        <f t="shared" si="82"/>
        <v>ABSpillREREG2021</v>
      </c>
      <c r="G2673" s="9">
        <v>0</v>
      </c>
      <c r="H2673" s="9">
        <v>0</v>
      </c>
      <c r="I2673" s="9">
        <v>0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0</v>
      </c>
    </row>
    <row r="2674" spans="1:20" x14ac:dyDescent="0.35">
      <c r="A2674">
        <f t="shared" si="83"/>
        <v>2674</v>
      </c>
      <c r="B2674" s="3" t="s">
        <v>70</v>
      </c>
      <c r="C2674" s="3" t="s">
        <v>88</v>
      </c>
      <c r="D2674" s="3" t="s">
        <v>67</v>
      </c>
      <c r="E2674">
        <v>2022</v>
      </c>
      <c r="F2674" s="3" t="str">
        <f t="shared" si="82"/>
        <v>ABSpillREREG2022</v>
      </c>
      <c r="G2674" s="9">
        <v>0</v>
      </c>
      <c r="H2674" s="9">
        <v>0</v>
      </c>
      <c r="I2674" s="9">
        <v>0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  <c r="Q2674" s="9">
        <v>0</v>
      </c>
      <c r="R2674" s="9">
        <v>0</v>
      </c>
      <c r="S2674" s="9">
        <v>0</v>
      </c>
      <c r="T2674" s="9">
        <v>0</v>
      </c>
    </row>
    <row r="2675" spans="1:20" x14ac:dyDescent="0.35">
      <c r="A2675">
        <f t="shared" si="83"/>
        <v>2675</v>
      </c>
      <c r="B2675" s="3" t="s">
        <v>70</v>
      </c>
      <c r="C2675" s="3" t="s">
        <v>88</v>
      </c>
      <c r="D2675" s="3" t="s">
        <v>67</v>
      </c>
      <c r="E2675">
        <v>2023</v>
      </c>
      <c r="F2675" s="3" t="str">
        <f t="shared" si="82"/>
        <v>ABSpillREREG2023</v>
      </c>
      <c r="G2675" s="9">
        <v>0</v>
      </c>
      <c r="H2675" s="9">
        <v>0</v>
      </c>
      <c r="I2675" s="9">
        <v>0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  <c r="Q2675" s="9">
        <v>0</v>
      </c>
      <c r="R2675" s="9">
        <v>0</v>
      </c>
      <c r="S2675" s="9">
        <v>0</v>
      </c>
      <c r="T2675" s="9">
        <v>0</v>
      </c>
    </row>
    <row r="2676" spans="1:20" x14ac:dyDescent="0.35">
      <c r="A2676">
        <f t="shared" si="83"/>
        <v>2676</v>
      </c>
      <c r="B2676" s="3" t="s">
        <v>70</v>
      </c>
      <c r="C2676" s="3" t="s">
        <v>88</v>
      </c>
      <c r="D2676" s="3" t="s">
        <v>67</v>
      </c>
      <c r="E2676">
        <v>2024</v>
      </c>
      <c r="F2676" s="3" t="str">
        <f t="shared" si="82"/>
        <v>ABSpillREREG2024</v>
      </c>
      <c r="G2676" s="9">
        <v>0</v>
      </c>
      <c r="H2676" s="9">
        <v>0</v>
      </c>
      <c r="I2676" s="9">
        <v>0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  <c r="Q2676" s="9">
        <v>0</v>
      </c>
      <c r="R2676" s="9">
        <v>0</v>
      </c>
      <c r="S2676" s="9">
        <v>0</v>
      </c>
      <c r="T2676" s="9">
        <v>0</v>
      </c>
    </row>
    <row r="2677" spans="1:20" x14ac:dyDescent="0.35">
      <c r="A2677">
        <f t="shared" si="83"/>
        <v>2677</v>
      </c>
      <c r="B2677" s="3" t="s">
        <v>70</v>
      </c>
      <c r="C2677" s="3" t="s">
        <v>88</v>
      </c>
      <c r="D2677" s="3" t="s">
        <v>67</v>
      </c>
      <c r="E2677">
        <v>2025</v>
      </c>
      <c r="F2677" s="3" t="str">
        <f t="shared" si="82"/>
        <v>ABSpillREREG2025</v>
      </c>
      <c r="G2677" s="9">
        <v>0</v>
      </c>
      <c r="H2677" s="9">
        <v>0</v>
      </c>
      <c r="I2677" s="9">
        <v>0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  <c r="Q2677" s="9">
        <v>0</v>
      </c>
      <c r="R2677" s="9">
        <v>0</v>
      </c>
      <c r="S2677" s="9">
        <v>0</v>
      </c>
      <c r="T2677" s="9">
        <v>0</v>
      </c>
    </row>
    <row r="2678" spans="1:20" x14ac:dyDescent="0.35">
      <c r="A2678">
        <f t="shared" si="83"/>
        <v>2678</v>
      </c>
      <c r="B2678" s="3" t="s">
        <v>70</v>
      </c>
      <c r="C2678" s="3" t="s">
        <v>88</v>
      </c>
      <c r="D2678" s="3" t="s">
        <v>67</v>
      </c>
      <c r="E2678">
        <v>2026</v>
      </c>
      <c r="F2678" s="3" t="str">
        <f t="shared" si="82"/>
        <v>ABSpillREREG2026</v>
      </c>
      <c r="G2678" s="9">
        <v>0</v>
      </c>
      <c r="H2678" s="9">
        <v>0</v>
      </c>
      <c r="I2678" s="9">
        <v>0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  <c r="S2678" s="9">
        <v>0</v>
      </c>
      <c r="T2678" s="9">
        <v>0</v>
      </c>
    </row>
    <row r="2679" spans="1:20" x14ac:dyDescent="0.35">
      <c r="A2679">
        <f t="shared" si="83"/>
        <v>2679</v>
      </c>
      <c r="B2679" s="3" t="s">
        <v>70</v>
      </c>
      <c r="C2679" s="3" t="s">
        <v>88</v>
      </c>
      <c r="D2679" s="3" t="s">
        <v>67</v>
      </c>
      <c r="E2679">
        <v>2027</v>
      </c>
      <c r="F2679" s="3" t="str">
        <f t="shared" si="82"/>
        <v>ABSpillREREG2027</v>
      </c>
      <c r="G2679" s="9">
        <v>0</v>
      </c>
      <c r="H2679" s="9">
        <v>0</v>
      </c>
      <c r="I2679" s="9">
        <v>0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  <c r="Q2679" s="9">
        <v>0</v>
      </c>
      <c r="R2679" s="9">
        <v>0</v>
      </c>
      <c r="S2679" s="9">
        <v>0</v>
      </c>
      <c r="T2679" s="9">
        <v>0</v>
      </c>
    </row>
    <row r="2680" spans="1:20" x14ac:dyDescent="0.35">
      <c r="A2680">
        <f t="shared" si="83"/>
        <v>2680</v>
      </c>
      <c r="B2680" s="3" t="s">
        <v>70</v>
      </c>
      <c r="C2680" s="3" t="s">
        <v>88</v>
      </c>
      <c r="D2680" s="3" t="s">
        <v>67</v>
      </c>
      <c r="E2680">
        <v>2028</v>
      </c>
      <c r="F2680" s="3" t="str">
        <f t="shared" si="82"/>
        <v>ABSpillREREG2028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  <c r="Q2680" s="9">
        <v>0</v>
      </c>
      <c r="R2680" s="9">
        <v>0</v>
      </c>
      <c r="S2680" s="9">
        <v>0</v>
      </c>
      <c r="T2680" s="9">
        <v>0</v>
      </c>
    </row>
    <row r="2681" spans="1:20" x14ac:dyDescent="0.35">
      <c r="A2681">
        <f t="shared" si="83"/>
        <v>2681</v>
      </c>
      <c r="B2681" s="3" t="s">
        <v>70</v>
      </c>
      <c r="C2681" s="3" t="s">
        <v>88</v>
      </c>
      <c r="D2681" s="3" t="s">
        <v>67</v>
      </c>
      <c r="E2681">
        <v>2029</v>
      </c>
      <c r="F2681" s="3" t="str">
        <f t="shared" si="82"/>
        <v>ABSpillREREG2029</v>
      </c>
      <c r="G2681" s="9">
        <v>0</v>
      </c>
      <c r="H2681" s="9">
        <v>0</v>
      </c>
      <c r="I2681" s="9">
        <v>0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</row>
    <row r="2682" spans="1:20" x14ac:dyDescent="0.35">
      <c r="A2682">
        <f t="shared" si="83"/>
        <v>2682</v>
      </c>
      <c r="B2682" s="3" t="s">
        <v>70</v>
      </c>
      <c r="C2682" s="3" t="s">
        <v>88</v>
      </c>
      <c r="D2682" s="3" t="s">
        <v>68</v>
      </c>
      <c r="E2682">
        <v>2020</v>
      </c>
      <c r="F2682" s="3" t="str">
        <f t="shared" si="82"/>
        <v>ABSpillDALLES2020</v>
      </c>
      <c r="G2682" s="9">
        <v>0</v>
      </c>
      <c r="H2682" s="9">
        <v>0</v>
      </c>
      <c r="I2682" s="9">
        <v>0</v>
      </c>
      <c r="J2682" s="9">
        <v>0</v>
      </c>
      <c r="K2682" s="9">
        <v>0</v>
      </c>
      <c r="L2682" s="9">
        <v>48.417000000000002</v>
      </c>
      <c r="M2682" s="9">
        <v>151.94200000000001</v>
      </c>
      <c r="N2682" s="9">
        <v>183.25800000000001</v>
      </c>
      <c r="O2682" s="9">
        <v>173.54400000000001</v>
      </c>
      <c r="P2682" s="9">
        <v>167.01499999999999</v>
      </c>
      <c r="Q2682" s="9">
        <v>45.74</v>
      </c>
      <c r="R2682" s="9">
        <v>49.570999999999998</v>
      </c>
      <c r="S2682" s="9">
        <v>33.253999999999998</v>
      </c>
      <c r="T2682" s="9">
        <v>0</v>
      </c>
    </row>
    <row r="2683" spans="1:20" x14ac:dyDescent="0.35">
      <c r="A2683">
        <f t="shared" si="83"/>
        <v>2683</v>
      </c>
      <c r="B2683" s="3" t="s">
        <v>70</v>
      </c>
      <c r="C2683" s="3" t="s">
        <v>88</v>
      </c>
      <c r="D2683" s="3" t="s">
        <v>68</v>
      </c>
      <c r="E2683">
        <v>2021</v>
      </c>
      <c r="F2683" s="3" t="str">
        <f t="shared" si="82"/>
        <v>ABSpillDALLES2021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47.886000000000003</v>
      </c>
      <c r="M2683" s="9">
        <v>54.140999999999998</v>
      </c>
      <c r="N2683" s="9">
        <v>181.62</v>
      </c>
      <c r="O2683" s="9">
        <v>231.53200000000001</v>
      </c>
      <c r="P2683" s="9">
        <v>154.041</v>
      </c>
      <c r="Q2683" s="9">
        <v>50.604999999999997</v>
      </c>
      <c r="R2683" s="9">
        <v>56.366</v>
      </c>
      <c r="S2683" s="9">
        <v>36.435000000000002</v>
      </c>
      <c r="T2683" s="9">
        <v>0</v>
      </c>
    </row>
    <row r="2684" spans="1:20" x14ac:dyDescent="0.35">
      <c r="A2684">
        <f t="shared" si="83"/>
        <v>2684</v>
      </c>
      <c r="B2684" s="3" t="s">
        <v>70</v>
      </c>
      <c r="C2684" s="3" t="s">
        <v>88</v>
      </c>
      <c r="D2684" s="3" t="s">
        <v>68</v>
      </c>
      <c r="E2684">
        <v>2022</v>
      </c>
      <c r="F2684" s="3" t="str">
        <f t="shared" si="82"/>
        <v>ABSpillDALLES2022</v>
      </c>
      <c r="G2684" s="9">
        <v>0</v>
      </c>
      <c r="H2684" s="9">
        <v>0</v>
      </c>
      <c r="I2684" s="9">
        <v>0</v>
      </c>
      <c r="J2684" s="9">
        <v>0</v>
      </c>
      <c r="K2684" s="9">
        <v>0</v>
      </c>
      <c r="L2684" s="9">
        <v>49.68</v>
      </c>
      <c r="M2684" s="9">
        <v>152.608</v>
      </c>
      <c r="N2684" s="9">
        <v>203.66</v>
      </c>
      <c r="O2684" s="9">
        <v>233.46600000000001</v>
      </c>
      <c r="P2684" s="9">
        <v>171.982</v>
      </c>
      <c r="Q2684" s="9">
        <v>58.976999999999997</v>
      </c>
      <c r="R2684" s="9">
        <v>50.591000000000001</v>
      </c>
      <c r="S2684" s="9">
        <v>33.61</v>
      </c>
      <c r="T2684" s="9">
        <v>0</v>
      </c>
    </row>
    <row r="2685" spans="1:20" x14ac:dyDescent="0.35">
      <c r="A2685">
        <f t="shared" si="83"/>
        <v>2685</v>
      </c>
      <c r="B2685" s="3" t="s">
        <v>70</v>
      </c>
      <c r="C2685" s="3" t="s">
        <v>88</v>
      </c>
      <c r="D2685" s="3" t="s">
        <v>68</v>
      </c>
      <c r="E2685">
        <v>2023</v>
      </c>
      <c r="F2685" s="3" t="str">
        <f t="shared" si="82"/>
        <v>ABSpillDALLES2023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48.374000000000002</v>
      </c>
      <c r="M2685" s="9">
        <v>153.09299999999999</v>
      </c>
      <c r="N2685" s="9">
        <v>229.86699999999999</v>
      </c>
      <c r="O2685" s="9">
        <v>227.768</v>
      </c>
      <c r="P2685" s="9">
        <v>158.82300000000001</v>
      </c>
      <c r="Q2685" s="9">
        <v>47.762999999999998</v>
      </c>
      <c r="R2685" s="9">
        <v>47.417000000000002</v>
      </c>
      <c r="S2685" s="9">
        <v>34.145000000000003</v>
      </c>
      <c r="T2685" s="9">
        <v>0</v>
      </c>
    </row>
    <row r="2686" spans="1:20" x14ac:dyDescent="0.35">
      <c r="A2686">
        <f t="shared" si="83"/>
        <v>2686</v>
      </c>
      <c r="B2686" s="3" t="s">
        <v>70</v>
      </c>
      <c r="C2686" s="3" t="s">
        <v>88</v>
      </c>
      <c r="D2686" s="3" t="s">
        <v>68</v>
      </c>
      <c r="E2686">
        <v>2024</v>
      </c>
      <c r="F2686" s="3" t="str">
        <f t="shared" si="82"/>
        <v>ABSpillDALLES2024</v>
      </c>
      <c r="G2686" s="9">
        <v>0</v>
      </c>
      <c r="H2686" s="9">
        <v>0</v>
      </c>
      <c r="I2686" s="9">
        <v>0</v>
      </c>
      <c r="J2686" s="9">
        <v>0</v>
      </c>
      <c r="K2686" s="9">
        <v>0</v>
      </c>
      <c r="L2686" s="9">
        <v>48.854999999999997</v>
      </c>
      <c r="M2686" s="9">
        <v>154.851</v>
      </c>
      <c r="N2686" s="9">
        <v>204.31</v>
      </c>
      <c r="O2686" s="9">
        <v>193.83600000000001</v>
      </c>
      <c r="P2686" s="9">
        <v>121.967</v>
      </c>
      <c r="Q2686" s="9">
        <v>45.174999999999997</v>
      </c>
      <c r="R2686" s="9">
        <v>47.89</v>
      </c>
      <c r="S2686" s="9">
        <v>31.594999999999999</v>
      </c>
      <c r="T2686" s="9">
        <v>0</v>
      </c>
    </row>
    <row r="2687" spans="1:20" x14ac:dyDescent="0.35">
      <c r="A2687">
        <f t="shared" si="83"/>
        <v>2687</v>
      </c>
      <c r="B2687" s="3" t="s">
        <v>70</v>
      </c>
      <c r="C2687" s="3" t="s">
        <v>88</v>
      </c>
      <c r="D2687" s="3" t="s">
        <v>68</v>
      </c>
      <c r="E2687">
        <v>2025</v>
      </c>
      <c r="F2687" s="3" t="str">
        <f t="shared" si="82"/>
        <v>ABSpillDALLES2025</v>
      </c>
      <c r="G2687" s="9">
        <v>0</v>
      </c>
      <c r="H2687" s="9">
        <v>0</v>
      </c>
      <c r="I2687" s="9">
        <v>0</v>
      </c>
      <c r="J2687" s="9">
        <v>0</v>
      </c>
      <c r="K2687" s="9">
        <v>0</v>
      </c>
      <c r="L2687" s="9">
        <v>47.31</v>
      </c>
      <c r="M2687" s="9">
        <v>57.527999999999999</v>
      </c>
      <c r="N2687" s="9">
        <v>69.751999999999995</v>
      </c>
      <c r="O2687" s="9">
        <v>127.377</v>
      </c>
      <c r="P2687" s="9">
        <v>144.71299999999999</v>
      </c>
      <c r="Q2687" s="9">
        <v>49.05</v>
      </c>
      <c r="R2687" s="9">
        <v>54.662999999999997</v>
      </c>
      <c r="S2687" s="9">
        <v>34.281999999999996</v>
      </c>
      <c r="T2687" s="9">
        <v>0</v>
      </c>
    </row>
    <row r="2688" spans="1:20" x14ac:dyDescent="0.35">
      <c r="A2688">
        <f t="shared" si="83"/>
        <v>2688</v>
      </c>
      <c r="B2688" s="3" t="s">
        <v>70</v>
      </c>
      <c r="C2688" s="3" t="s">
        <v>88</v>
      </c>
      <c r="D2688" s="3" t="s">
        <v>68</v>
      </c>
      <c r="E2688">
        <v>2026</v>
      </c>
      <c r="F2688" s="3" t="str">
        <f t="shared" si="82"/>
        <v>ABSpillDALLES2026</v>
      </c>
      <c r="G2688" s="9">
        <v>0</v>
      </c>
      <c r="H2688" s="9">
        <v>0</v>
      </c>
      <c r="I2688" s="9">
        <v>0</v>
      </c>
      <c r="J2688" s="9">
        <v>0</v>
      </c>
      <c r="K2688" s="9">
        <v>0</v>
      </c>
      <c r="L2688" s="9">
        <v>53.503999999999998</v>
      </c>
      <c r="M2688" s="9">
        <v>264.88299999999998</v>
      </c>
      <c r="N2688" s="9">
        <v>264.43200000000002</v>
      </c>
      <c r="O2688" s="9">
        <v>248.03200000000001</v>
      </c>
      <c r="P2688" s="9">
        <v>178.66399999999999</v>
      </c>
      <c r="Q2688" s="9">
        <v>69.801000000000002</v>
      </c>
      <c r="R2688" s="9">
        <v>58.058999999999997</v>
      </c>
      <c r="S2688" s="9">
        <v>34.655000000000001</v>
      </c>
      <c r="T2688" s="9">
        <v>0</v>
      </c>
    </row>
    <row r="2689" spans="1:20" x14ac:dyDescent="0.35">
      <c r="A2689">
        <f t="shared" si="83"/>
        <v>2689</v>
      </c>
      <c r="B2689" s="3" t="s">
        <v>70</v>
      </c>
      <c r="C2689" s="3" t="s">
        <v>88</v>
      </c>
      <c r="D2689" s="3" t="s">
        <v>68</v>
      </c>
      <c r="E2689">
        <v>2027</v>
      </c>
      <c r="F2689" s="3" t="str">
        <f t="shared" si="82"/>
        <v>ABSpillDALLES2027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52.228000000000002</v>
      </c>
      <c r="M2689" s="9">
        <v>239.398</v>
      </c>
      <c r="N2689" s="9">
        <v>243.965</v>
      </c>
      <c r="O2689" s="9">
        <v>249.32499999999999</v>
      </c>
      <c r="P2689" s="9">
        <v>223.51900000000001</v>
      </c>
      <c r="Q2689" s="9">
        <v>93.718000000000004</v>
      </c>
      <c r="R2689" s="9">
        <v>80.054000000000002</v>
      </c>
      <c r="S2689" s="9">
        <v>39.643000000000001</v>
      </c>
      <c r="T2689" s="9">
        <v>0</v>
      </c>
    </row>
    <row r="2690" spans="1:20" x14ac:dyDescent="0.35">
      <c r="A2690">
        <f t="shared" si="83"/>
        <v>2690</v>
      </c>
      <c r="B2690" s="3" t="s">
        <v>70</v>
      </c>
      <c r="C2690" s="3" t="s">
        <v>88</v>
      </c>
      <c r="D2690" s="3" t="s">
        <v>68</v>
      </c>
      <c r="E2690">
        <v>2028</v>
      </c>
      <c r="F2690" s="3" t="str">
        <f t="shared" ref="F2690:F2753" si="84">_xlfn.CONCAT(B2690,C2690,D2690,E2690)</f>
        <v>ABSpillDALLES2028</v>
      </c>
      <c r="G2690" s="9">
        <v>0</v>
      </c>
      <c r="H2690" s="9">
        <v>0</v>
      </c>
      <c r="I2690" s="9">
        <v>0</v>
      </c>
      <c r="J2690" s="9">
        <v>0</v>
      </c>
      <c r="K2690" s="9">
        <v>0</v>
      </c>
      <c r="L2690" s="9">
        <v>51.335000000000001</v>
      </c>
      <c r="M2690" s="9">
        <v>230.00299999999999</v>
      </c>
      <c r="N2690" s="9">
        <v>235.608</v>
      </c>
      <c r="O2690" s="9">
        <v>243.767</v>
      </c>
      <c r="P2690" s="9">
        <v>185.69399999999999</v>
      </c>
      <c r="Q2690" s="9">
        <v>58.223999999999997</v>
      </c>
      <c r="R2690" s="9">
        <v>48.591999999999999</v>
      </c>
      <c r="S2690" s="9">
        <v>33.109000000000002</v>
      </c>
      <c r="T2690" s="9">
        <v>0</v>
      </c>
    </row>
    <row r="2691" spans="1:20" x14ac:dyDescent="0.35">
      <c r="A2691">
        <f t="shared" ref="A2691:A2754" si="85">A2690+1</f>
        <v>2691</v>
      </c>
      <c r="B2691" s="3" t="s">
        <v>70</v>
      </c>
      <c r="C2691" s="3" t="s">
        <v>88</v>
      </c>
      <c r="D2691" s="3" t="s">
        <v>68</v>
      </c>
      <c r="E2691">
        <v>2029</v>
      </c>
      <c r="F2691" s="3" t="str">
        <f t="shared" si="84"/>
        <v>ABSpillDALLES2029</v>
      </c>
      <c r="G2691" s="9">
        <v>0</v>
      </c>
      <c r="H2691" s="9">
        <v>0</v>
      </c>
      <c r="I2691" s="9">
        <v>0</v>
      </c>
      <c r="J2691" s="9">
        <v>0</v>
      </c>
      <c r="K2691" s="9">
        <v>0</v>
      </c>
      <c r="L2691" s="9">
        <v>52.932000000000002</v>
      </c>
      <c r="M2691" s="9">
        <v>250.429</v>
      </c>
      <c r="N2691" s="9">
        <v>250.70699999999999</v>
      </c>
      <c r="O2691" s="9">
        <v>253.893</v>
      </c>
      <c r="P2691" s="9">
        <v>215.251</v>
      </c>
      <c r="Q2691" s="9">
        <v>109.511</v>
      </c>
      <c r="R2691" s="9">
        <v>87.227999999999994</v>
      </c>
      <c r="S2691" s="9">
        <v>52.875999999999998</v>
      </c>
      <c r="T2691" s="9">
        <v>0</v>
      </c>
    </row>
    <row r="2692" spans="1:20" x14ac:dyDescent="0.35">
      <c r="A2692">
        <f t="shared" si="85"/>
        <v>2692</v>
      </c>
      <c r="B2692" s="3" t="s">
        <v>70</v>
      </c>
      <c r="C2692" s="3" t="s">
        <v>88</v>
      </c>
      <c r="D2692" s="3" t="s">
        <v>69</v>
      </c>
      <c r="E2692">
        <v>2020</v>
      </c>
      <c r="F2692" s="3" t="str">
        <f t="shared" si="84"/>
        <v>ABSpillBONN2020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30.108000000000001</v>
      </c>
      <c r="M2692" s="9">
        <v>133.333</v>
      </c>
      <c r="N2692" s="9">
        <v>133.333</v>
      </c>
      <c r="O2692" s="9">
        <v>133.333</v>
      </c>
      <c r="P2692" s="9">
        <v>114.167</v>
      </c>
      <c r="Q2692" s="9">
        <v>76.340999999999994</v>
      </c>
      <c r="R2692" s="9">
        <v>84.337999999999994</v>
      </c>
      <c r="S2692" s="9">
        <v>50</v>
      </c>
      <c r="T2692" s="9">
        <v>0</v>
      </c>
    </row>
    <row r="2693" spans="1:20" x14ac:dyDescent="0.35">
      <c r="A2693">
        <f t="shared" si="85"/>
        <v>2693</v>
      </c>
      <c r="B2693" s="3" t="s">
        <v>70</v>
      </c>
      <c r="C2693" s="3" t="s">
        <v>88</v>
      </c>
      <c r="D2693" s="3" t="s">
        <v>69</v>
      </c>
      <c r="E2693">
        <v>2021</v>
      </c>
      <c r="F2693" s="3" t="str">
        <f t="shared" si="84"/>
        <v>ABSpillBONN2021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30.108000000000001</v>
      </c>
      <c r="M2693" s="9">
        <v>70.17</v>
      </c>
      <c r="N2693" s="9">
        <v>133.333</v>
      </c>
      <c r="O2693" s="9">
        <v>133.333</v>
      </c>
      <c r="P2693" s="9">
        <v>114.167</v>
      </c>
      <c r="Q2693" s="9">
        <v>86.55</v>
      </c>
      <c r="R2693" s="9">
        <v>95</v>
      </c>
      <c r="S2693" s="9">
        <v>50</v>
      </c>
      <c r="T2693" s="9">
        <v>0</v>
      </c>
    </row>
    <row r="2694" spans="1:20" x14ac:dyDescent="0.35">
      <c r="A2694">
        <f t="shared" si="85"/>
        <v>2694</v>
      </c>
      <c r="B2694" s="3" t="s">
        <v>70</v>
      </c>
      <c r="C2694" s="3" t="s">
        <v>88</v>
      </c>
      <c r="D2694" s="3" t="s">
        <v>69</v>
      </c>
      <c r="E2694">
        <v>2022</v>
      </c>
      <c r="F2694" s="3" t="str">
        <f t="shared" si="84"/>
        <v>ABSpillBONN2022</v>
      </c>
      <c r="G2694" s="9">
        <v>0</v>
      </c>
      <c r="H2694" s="9">
        <v>0</v>
      </c>
      <c r="I2694" s="9">
        <v>0</v>
      </c>
      <c r="J2694" s="9">
        <v>0</v>
      </c>
      <c r="K2694" s="9">
        <v>0</v>
      </c>
      <c r="L2694" s="9">
        <v>30.108000000000001</v>
      </c>
      <c r="M2694" s="9">
        <v>133.333</v>
      </c>
      <c r="N2694" s="9">
        <v>133.333</v>
      </c>
      <c r="O2694" s="9">
        <v>133.333</v>
      </c>
      <c r="P2694" s="9">
        <v>114.167</v>
      </c>
      <c r="Q2694" s="9">
        <v>95</v>
      </c>
      <c r="R2694" s="9">
        <v>87.38</v>
      </c>
      <c r="S2694" s="9">
        <v>50</v>
      </c>
      <c r="T2694" s="9">
        <v>0</v>
      </c>
    </row>
    <row r="2695" spans="1:20" x14ac:dyDescent="0.35">
      <c r="A2695">
        <f t="shared" si="85"/>
        <v>2695</v>
      </c>
      <c r="B2695" s="3" t="s">
        <v>70</v>
      </c>
      <c r="C2695" s="3" t="s">
        <v>88</v>
      </c>
      <c r="D2695" s="3" t="s">
        <v>69</v>
      </c>
      <c r="E2695">
        <v>2023</v>
      </c>
      <c r="F2695" s="3" t="str">
        <f t="shared" si="84"/>
        <v>ABSpillBONN2023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30.108000000000001</v>
      </c>
      <c r="M2695" s="9">
        <v>133.333</v>
      </c>
      <c r="N2695" s="9">
        <v>133.333</v>
      </c>
      <c r="O2695" s="9">
        <v>133.333</v>
      </c>
      <c r="P2695" s="9">
        <v>114.167</v>
      </c>
      <c r="Q2695" s="9">
        <v>81.180000000000007</v>
      </c>
      <c r="R2695" s="9">
        <v>78.763000000000005</v>
      </c>
      <c r="S2695" s="9">
        <v>50</v>
      </c>
      <c r="T2695" s="9">
        <v>0</v>
      </c>
    </row>
    <row r="2696" spans="1:20" x14ac:dyDescent="0.35">
      <c r="A2696">
        <f t="shared" si="85"/>
        <v>2696</v>
      </c>
      <c r="B2696" s="3" t="s">
        <v>70</v>
      </c>
      <c r="C2696" s="3" t="s">
        <v>88</v>
      </c>
      <c r="D2696" s="3" t="s">
        <v>69</v>
      </c>
      <c r="E2696">
        <v>2024</v>
      </c>
      <c r="F2696" s="3" t="str">
        <f t="shared" si="84"/>
        <v>ABSpillBONN2024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30.108000000000001</v>
      </c>
      <c r="M2696" s="9">
        <v>133.333</v>
      </c>
      <c r="N2696" s="9">
        <v>133.333</v>
      </c>
      <c r="O2696" s="9">
        <v>133.333</v>
      </c>
      <c r="P2696" s="9">
        <v>114.167</v>
      </c>
      <c r="Q2696" s="9">
        <v>74.290000000000006</v>
      </c>
      <c r="R2696" s="9">
        <v>79.364000000000004</v>
      </c>
      <c r="S2696" s="9">
        <v>50</v>
      </c>
      <c r="T2696" s="9">
        <v>0</v>
      </c>
    </row>
    <row r="2697" spans="1:20" x14ac:dyDescent="0.35">
      <c r="A2697">
        <f t="shared" si="85"/>
        <v>2697</v>
      </c>
      <c r="B2697" s="3" t="s">
        <v>70</v>
      </c>
      <c r="C2697" s="3" t="s">
        <v>88</v>
      </c>
      <c r="D2697" s="3" t="s">
        <v>69</v>
      </c>
      <c r="E2697">
        <v>2025</v>
      </c>
      <c r="F2697" s="3" t="str">
        <f t="shared" si="84"/>
        <v>ABSpillBONN2025</v>
      </c>
      <c r="G2697" s="9">
        <v>0</v>
      </c>
      <c r="H2697" s="9">
        <v>0</v>
      </c>
      <c r="I2697" s="9">
        <v>0</v>
      </c>
      <c r="J2697" s="9">
        <v>0</v>
      </c>
      <c r="K2697" s="9">
        <v>0</v>
      </c>
      <c r="L2697" s="9">
        <v>30.108000000000001</v>
      </c>
      <c r="M2697" s="9">
        <v>81.031000000000006</v>
      </c>
      <c r="N2697" s="9">
        <v>90.817999999999998</v>
      </c>
      <c r="O2697" s="9">
        <v>133.333</v>
      </c>
      <c r="P2697" s="9">
        <v>114.167</v>
      </c>
      <c r="Q2697" s="9">
        <v>84.355000000000004</v>
      </c>
      <c r="R2697" s="9">
        <v>95</v>
      </c>
      <c r="S2697" s="9">
        <v>50</v>
      </c>
      <c r="T2697" s="9">
        <v>0</v>
      </c>
    </row>
    <row r="2698" spans="1:20" x14ac:dyDescent="0.35">
      <c r="A2698">
        <f t="shared" si="85"/>
        <v>2698</v>
      </c>
      <c r="B2698" s="3" t="s">
        <v>70</v>
      </c>
      <c r="C2698" s="3" t="s">
        <v>88</v>
      </c>
      <c r="D2698" s="3" t="s">
        <v>69</v>
      </c>
      <c r="E2698">
        <v>2026</v>
      </c>
      <c r="F2698" s="3" t="str">
        <f t="shared" si="84"/>
        <v>ABSpillBONN2026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30.108000000000001</v>
      </c>
      <c r="M2698" s="9">
        <v>133.333</v>
      </c>
      <c r="N2698" s="9">
        <v>133.333</v>
      </c>
      <c r="O2698" s="9">
        <v>133.333</v>
      </c>
      <c r="P2698" s="9">
        <v>114.167</v>
      </c>
      <c r="Q2698" s="9">
        <v>95</v>
      </c>
      <c r="R2698" s="9">
        <v>95</v>
      </c>
      <c r="S2698" s="9">
        <v>50</v>
      </c>
      <c r="T2698" s="9">
        <v>0</v>
      </c>
    </row>
    <row r="2699" spans="1:20" x14ac:dyDescent="0.35">
      <c r="A2699">
        <f t="shared" si="85"/>
        <v>2699</v>
      </c>
      <c r="B2699" s="3" t="s">
        <v>70</v>
      </c>
      <c r="C2699" s="3" t="s">
        <v>88</v>
      </c>
      <c r="D2699" s="3" t="s">
        <v>69</v>
      </c>
      <c r="E2699">
        <v>2027</v>
      </c>
      <c r="F2699" s="3" t="str">
        <f t="shared" si="84"/>
        <v>ABSpillBONN2027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30.108000000000001</v>
      </c>
      <c r="M2699" s="9">
        <v>133.333</v>
      </c>
      <c r="N2699" s="9">
        <v>133.333</v>
      </c>
      <c r="O2699" s="9">
        <v>133.333</v>
      </c>
      <c r="P2699" s="9">
        <v>114.167</v>
      </c>
      <c r="Q2699" s="9">
        <v>95</v>
      </c>
      <c r="R2699" s="9">
        <v>95</v>
      </c>
      <c r="S2699" s="9">
        <v>50</v>
      </c>
      <c r="T2699" s="9">
        <v>0</v>
      </c>
    </row>
    <row r="2700" spans="1:20" x14ac:dyDescent="0.35">
      <c r="A2700">
        <f t="shared" si="85"/>
        <v>2700</v>
      </c>
      <c r="B2700" s="3" t="s">
        <v>70</v>
      </c>
      <c r="C2700" s="3" t="s">
        <v>88</v>
      </c>
      <c r="D2700" s="3" t="s">
        <v>69</v>
      </c>
      <c r="E2700">
        <v>2028</v>
      </c>
      <c r="F2700" s="3" t="str">
        <f t="shared" si="84"/>
        <v>ABSpillBONN2028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30.108000000000001</v>
      </c>
      <c r="M2700" s="9">
        <v>133.333</v>
      </c>
      <c r="N2700" s="9">
        <v>133.333</v>
      </c>
      <c r="O2700" s="9">
        <v>133.333</v>
      </c>
      <c r="P2700" s="9">
        <v>114.167</v>
      </c>
      <c r="Q2700" s="9">
        <v>95</v>
      </c>
      <c r="R2700" s="9">
        <v>82.945999999999998</v>
      </c>
      <c r="S2700" s="9">
        <v>50</v>
      </c>
      <c r="T2700" s="9">
        <v>0</v>
      </c>
    </row>
    <row r="2701" spans="1:20" x14ac:dyDescent="0.35">
      <c r="A2701">
        <f t="shared" si="85"/>
        <v>2701</v>
      </c>
      <c r="B2701" s="3" t="s">
        <v>70</v>
      </c>
      <c r="C2701" s="3" t="s">
        <v>88</v>
      </c>
      <c r="D2701" s="3" t="s">
        <v>69</v>
      </c>
      <c r="E2701">
        <v>2029</v>
      </c>
      <c r="F2701" s="3" t="str">
        <f t="shared" si="84"/>
        <v>ABSpillBONN2029</v>
      </c>
      <c r="G2701" s="9">
        <v>0</v>
      </c>
      <c r="H2701" s="9">
        <v>0</v>
      </c>
      <c r="I2701" s="9">
        <v>0</v>
      </c>
      <c r="J2701" s="9">
        <v>0</v>
      </c>
      <c r="K2701" s="9">
        <v>0</v>
      </c>
      <c r="L2701" s="9">
        <v>30.108000000000001</v>
      </c>
      <c r="M2701" s="9">
        <v>133.333</v>
      </c>
      <c r="N2701" s="9">
        <v>133.333</v>
      </c>
      <c r="O2701" s="9">
        <v>133.333</v>
      </c>
      <c r="P2701" s="9">
        <v>114.167</v>
      </c>
      <c r="Q2701" s="9">
        <v>95</v>
      </c>
      <c r="R2701" s="9">
        <v>95</v>
      </c>
      <c r="S2701" s="9">
        <v>50</v>
      </c>
      <c r="T2701" s="9">
        <v>0</v>
      </c>
    </row>
    <row r="2702" spans="1:20" x14ac:dyDescent="0.35">
      <c r="A2702">
        <f t="shared" si="85"/>
        <v>2702</v>
      </c>
      <c r="B2702" s="3" t="s">
        <v>70</v>
      </c>
      <c r="C2702" s="3" t="s">
        <v>89</v>
      </c>
      <c r="D2702" s="3" t="s">
        <v>17</v>
      </c>
      <c r="E2702">
        <v>2020</v>
      </c>
      <c r="F2702" s="3" t="str">
        <f t="shared" si="84"/>
        <v>AOSpillMICA2020</v>
      </c>
      <c r="G2702" s="9">
        <v>0</v>
      </c>
      <c r="H2702" s="9">
        <v>0</v>
      </c>
      <c r="I2702" s="9">
        <v>0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  <c r="Q2702" s="9">
        <v>0</v>
      </c>
      <c r="R2702" s="9">
        <v>0</v>
      </c>
      <c r="S2702" s="9">
        <v>0</v>
      </c>
      <c r="T2702" s="9">
        <v>0</v>
      </c>
    </row>
    <row r="2703" spans="1:20" x14ac:dyDescent="0.35">
      <c r="A2703">
        <f t="shared" si="85"/>
        <v>2703</v>
      </c>
      <c r="B2703" s="3" t="s">
        <v>70</v>
      </c>
      <c r="C2703" s="3" t="s">
        <v>89</v>
      </c>
      <c r="D2703" s="3" t="s">
        <v>17</v>
      </c>
      <c r="E2703">
        <v>2021</v>
      </c>
      <c r="F2703" s="3" t="str">
        <f t="shared" si="84"/>
        <v>AOSpillMICA2021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  <c r="S2703" s="9">
        <v>0</v>
      </c>
      <c r="T2703" s="9">
        <v>0</v>
      </c>
    </row>
    <row r="2704" spans="1:20" x14ac:dyDescent="0.35">
      <c r="A2704">
        <f t="shared" si="85"/>
        <v>2704</v>
      </c>
      <c r="B2704" s="3" t="s">
        <v>70</v>
      </c>
      <c r="C2704" s="3" t="s">
        <v>89</v>
      </c>
      <c r="D2704" s="3" t="s">
        <v>17</v>
      </c>
      <c r="E2704">
        <v>2022</v>
      </c>
      <c r="F2704" s="3" t="str">
        <f t="shared" si="84"/>
        <v>AOSpillMICA2022</v>
      </c>
      <c r="G2704" s="9">
        <v>0</v>
      </c>
      <c r="H2704" s="9">
        <v>0</v>
      </c>
      <c r="I2704" s="9">
        <v>0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9">
        <v>0</v>
      </c>
      <c r="Q2704" s="9">
        <v>0</v>
      </c>
      <c r="R2704" s="9">
        <v>0</v>
      </c>
      <c r="S2704" s="9">
        <v>0</v>
      </c>
      <c r="T2704" s="9">
        <v>0</v>
      </c>
    </row>
    <row r="2705" spans="1:20" x14ac:dyDescent="0.35">
      <c r="A2705">
        <f t="shared" si="85"/>
        <v>2705</v>
      </c>
      <c r="B2705" s="3" t="s">
        <v>70</v>
      </c>
      <c r="C2705" s="3" t="s">
        <v>89</v>
      </c>
      <c r="D2705" s="3" t="s">
        <v>17</v>
      </c>
      <c r="E2705">
        <v>2023</v>
      </c>
      <c r="F2705" s="3" t="str">
        <f t="shared" si="84"/>
        <v>AOSpillMICA2023</v>
      </c>
      <c r="G2705" s="9">
        <v>0</v>
      </c>
      <c r="H2705" s="9">
        <v>0</v>
      </c>
      <c r="I2705" s="9">
        <v>0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</row>
    <row r="2706" spans="1:20" x14ac:dyDescent="0.35">
      <c r="A2706">
        <f t="shared" si="85"/>
        <v>2706</v>
      </c>
      <c r="B2706" s="3" t="s">
        <v>70</v>
      </c>
      <c r="C2706" s="3" t="s">
        <v>89</v>
      </c>
      <c r="D2706" s="3" t="s">
        <v>17</v>
      </c>
      <c r="E2706">
        <v>2024</v>
      </c>
      <c r="F2706" s="3" t="str">
        <f t="shared" si="84"/>
        <v>AOSpillMICA2024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</row>
    <row r="2707" spans="1:20" x14ac:dyDescent="0.35">
      <c r="A2707">
        <f t="shared" si="85"/>
        <v>2707</v>
      </c>
      <c r="B2707" s="3" t="s">
        <v>70</v>
      </c>
      <c r="C2707" s="3" t="s">
        <v>89</v>
      </c>
      <c r="D2707" s="3" t="s">
        <v>17</v>
      </c>
      <c r="E2707">
        <v>2025</v>
      </c>
      <c r="F2707" s="3" t="str">
        <f t="shared" si="84"/>
        <v>AOSpillMICA2025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</row>
    <row r="2708" spans="1:20" x14ac:dyDescent="0.35">
      <c r="A2708">
        <f t="shared" si="85"/>
        <v>2708</v>
      </c>
      <c r="B2708" s="3" t="s">
        <v>70</v>
      </c>
      <c r="C2708" s="3" t="s">
        <v>89</v>
      </c>
      <c r="D2708" s="3" t="s">
        <v>17</v>
      </c>
      <c r="E2708">
        <v>2026</v>
      </c>
      <c r="F2708" s="3" t="str">
        <f t="shared" si="84"/>
        <v>AOSpillMICA2026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</row>
    <row r="2709" spans="1:20" x14ac:dyDescent="0.35">
      <c r="A2709">
        <f t="shared" si="85"/>
        <v>2709</v>
      </c>
      <c r="B2709" s="3" t="s">
        <v>70</v>
      </c>
      <c r="C2709" s="3" t="s">
        <v>89</v>
      </c>
      <c r="D2709" s="3" t="s">
        <v>17</v>
      </c>
      <c r="E2709">
        <v>2027</v>
      </c>
      <c r="F2709" s="3" t="str">
        <f t="shared" si="84"/>
        <v>AOSpillMICA2027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</row>
    <row r="2710" spans="1:20" x14ac:dyDescent="0.35">
      <c r="A2710">
        <f t="shared" si="85"/>
        <v>2710</v>
      </c>
      <c r="B2710" s="3" t="s">
        <v>70</v>
      </c>
      <c r="C2710" s="3" t="s">
        <v>89</v>
      </c>
      <c r="D2710" s="3" t="s">
        <v>17</v>
      </c>
      <c r="E2710">
        <v>2028</v>
      </c>
      <c r="F2710" s="3" t="str">
        <f t="shared" si="84"/>
        <v>AOSpillMICA2028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0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</row>
    <row r="2711" spans="1:20" x14ac:dyDescent="0.35">
      <c r="A2711">
        <f t="shared" si="85"/>
        <v>2711</v>
      </c>
      <c r="B2711" s="3" t="s">
        <v>70</v>
      </c>
      <c r="C2711" s="3" t="s">
        <v>89</v>
      </c>
      <c r="D2711" s="3" t="s">
        <v>17</v>
      </c>
      <c r="E2711">
        <v>2029</v>
      </c>
      <c r="F2711" s="3" t="str">
        <f t="shared" si="84"/>
        <v>AOSpillMICA2029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</row>
    <row r="2712" spans="1:20" x14ac:dyDescent="0.35">
      <c r="A2712">
        <f t="shared" si="85"/>
        <v>2712</v>
      </c>
      <c r="B2712" s="3" t="s">
        <v>70</v>
      </c>
      <c r="C2712" s="3" t="s">
        <v>89</v>
      </c>
      <c r="D2712" s="3" t="s">
        <v>18</v>
      </c>
      <c r="E2712">
        <v>2020</v>
      </c>
      <c r="F2712" s="3" t="str">
        <f t="shared" si="84"/>
        <v>AOSpillREVELS2020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</row>
    <row r="2713" spans="1:20" x14ac:dyDescent="0.35">
      <c r="A2713">
        <f t="shared" si="85"/>
        <v>2713</v>
      </c>
      <c r="B2713" s="3" t="s">
        <v>70</v>
      </c>
      <c r="C2713" s="3" t="s">
        <v>89</v>
      </c>
      <c r="D2713" s="3" t="s">
        <v>18</v>
      </c>
      <c r="E2713">
        <v>2021</v>
      </c>
      <c r="F2713" s="3" t="str">
        <f t="shared" si="84"/>
        <v>AOSpillREVELS2021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</row>
    <row r="2714" spans="1:20" x14ac:dyDescent="0.35">
      <c r="A2714">
        <f t="shared" si="85"/>
        <v>2714</v>
      </c>
      <c r="B2714" s="3" t="s">
        <v>70</v>
      </c>
      <c r="C2714" s="3" t="s">
        <v>89</v>
      </c>
      <c r="D2714" s="3" t="s">
        <v>18</v>
      </c>
      <c r="E2714">
        <v>2022</v>
      </c>
      <c r="F2714" s="3" t="str">
        <f t="shared" si="84"/>
        <v>AOSpillREVELS2022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</row>
    <row r="2715" spans="1:20" x14ac:dyDescent="0.35">
      <c r="A2715">
        <f t="shared" si="85"/>
        <v>2715</v>
      </c>
      <c r="B2715" s="3" t="s">
        <v>70</v>
      </c>
      <c r="C2715" s="3" t="s">
        <v>89</v>
      </c>
      <c r="D2715" s="3" t="s">
        <v>18</v>
      </c>
      <c r="E2715">
        <v>2023</v>
      </c>
      <c r="F2715" s="3" t="str">
        <f t="shared" si="84"/>
        <v>AOSpillREVELS2023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9">
        <v>0</v>
      </c>
      <c r="T2715" s="9">
        <v>0</v>
      </c>
    </row>
    <row r="2716" spans="1:20" x14ac:dyDescent="0.35">
      <c r="A2716">
        <f t="shared" si="85"/>
        <v>2716</v>
      </c>
      <c r="B2716" s="3" t="s">
        <v>70</v>
      </c>
      <c r="C2716" s="3" t="s">
        <v>89</v>
      </c>
      <c r="D2716" s="3" t="s">
        <v>18</v>
      </c>
      <c r="E2716">
        <v>2024</v>
      </c>
      <c r="F2716" s="3" t="str">
        <f t="shared" si="84"/>
        <v>AOSpillREVELS2024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</row>
    <row r="2717" spans="1:20" x14ac:dyDescent="0.35">
      <c r="A2717">
        <f t="shared" si="85"/>
        <v>2717</v>
      </c>
      <c r="B2717" s="3" t="s">
        <v>70</v>
      </c>
      <c r="C2717" s="3" t="s">
        <v>89</v>
      </c>
      <c r="D2717" s="3" t="s">
        <v>18</v>
      </c>
      <c r="E2717">
        <v>2025</v>
      </c>
      <c r="F2717" s="3" t="str">
        <f t="shared" si="84"/>
        <v>AOSpillREVELS2025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</row>
    <row r="2718" spans="1:20" x14ac:dyDescent="0.35">
      <c r="A2718">
        <f t="shared" si="85"/>
        <v>2718</v>
      </c>
      <c r="B2718" s="3" t="s">
        <v>70</v>
      </c>
      <c r="C2718" s="3" t="s">
        <v>89</v>
      </c>
      <c r="D2718" s="3" t="s">
        <v>18</v>
      </c>
      <c r="E2718">
        <v>2026</v>
      </c>
      <c r="F2718" s="3" t="str">
        <f t="shared" si="84"/>
        <v>AOSpillREVELS2026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</row>
    <row r="2719" spans="1:20" x14ac:dyDescent="0.35">
      <c r="A2719">
        <f t="shared" si="85"/>
        <v>2719</v>
      </c>
      <c r="B2719" s="3" t="s">
        <v>70</v>
      </c>
      <c r="C2719" s="3" t="s">
        <v>89</v>
      </c>
      <c r="D2719" s="3" t="s">
        <v>18</v>
      </c>
      <c r="E2719">
        <v>2027</v>
      </c>
      <c r="F2719" s="3" t="str">
        <f t="shared" si="84"/>
        <v>AOSpillREVELS2027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0</v>
      </c>
    </row>
    <row r="2720" spans="1:20" x14ac:dyDescent="0.35">
      <c r="A2720">
        <f t="shared" si="85"/>
        <v>2720</v>
      </c>
      <c r="B2720" s="3" t="s">
        <v>70</v>
      </c>
      <c r="C2720" s="3" t="s">
        <v>89</v>
      </c>
      <c r="D2720" s="3" t="s">
        <v>18</v>
      </c>
      <c r="E2720">
        <v>2028</v>
      </c>
      <c r="F2720" s="3" t="str">
        <f t="shared" si="84"/>
        <v>AOSpillREVELS2028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0</v>
      </c>
    </row>
    <row r="2721" spans="1:20" x14ac:dyDescent="0.35">
      <c r="A2721">
        <f t="shared" si="85"/>
        <v>2721</v>
      </c>
      <c r="B2721" s="3" t="s">
        <v>70</v>
      </c>
      <c r="C2721" s="3" t="s">
        <v>89</v>
      </c>
      <c r="D2721" s="3" t="s">
        <v>18</v>
      </c>
      <c r="E2721">
        <v>2029</v>
      </c>
      <c r="F2721" s="3" t="str">
        <f t="shared" si="84"/>
        <v>AOSpillREVELS2029</v>
      </c>
      <c r="G2721" s="9">
        <v>0</v>
      </c>
      <c r="H2721" s="9">
        <v>0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</row>
    <row r="2722" spans="1:20" x14ac:dyDescent="0.35">
      <c r="A2722">
        <f t="shared" si="85"/>
        <v>2722</v>
      </c>
      <c r="B2722" s="3" t="s">
        <v>70</v>
      </c>
      <c r="C2722" s="3" t="s">
        <v>89</v>
      </c>
      <c r="D2722" s="3" t="s">
        <v>19</v>
      </c>
      <c r="E2722">
        <v>2020</v>
      </c>
      <c r="F2722" s="3" t="str">
        <f t="shared" si="84"/>
        <v>AOSpillARROW2020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</row>
    <row r="2723" spans="1:20" x14ac:dyDescent="0.35">
      <c r="A2723">
        <f t="shared" si="85"/>
        <v>2723</v>
      </c>
      <c r="B2723" s="3" t="s">
        <v>70</v>
      </c>
      <c r="C2723" s="3" t="s">
        <v>89</v>
      </c>
      <c r="D2723" s="3" t="s">
        <v>19</v>
      </c>
      <c r="E2723">
        <v>2021</v>
      </c>
      <c r="F2723" s="3" t="str">
        <f t="shared" si="84"/>
        <v>AOSpillARROW2021</v>
      </c>
      <c r="G2723" s="9">
        <v>0</v>
      </c>
      <c r="H2723" s="9">
        <v>0</v>
      </c>
      <c r="I2723" s="9">
        <v>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</row>
    <row r="2724" spans="1:20" x14ac:dyDescent="0.35">
      <c r="A2724">
        <f t="shared" si="85"/>
        <v>2724</v>
      </c>
      <c r="B2724" s="3" t="s">
        <v>70</v>
      </c>
      <c r="C2724" s="3" t="s">
        <v>89</v>
      </c>
      <c r="D2724" s="3" t="s">
        <v>19</v>
      </c>
      <c r="E2724">
        <v>2022</v>
      </c>
      <c r="F2724" s="3" t="str">
        <f t="shared" si="84"/>
        <v>AOSpillARROW2022</v>
      </c>
      <c r="G2724" s="9">
        <v>0</v>
      </c>
      <c r="H2724" s="9">
        <v>0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</row>
    <row r="2725" spans="1:20" x14ac:dyDescent="0.35">
      <c r="A2725">
        <f t="shared" si="85"/>
        <v>2725</v>
      </c>
      <c r="B2725" s="3" t="s">
        <v>70</v>
      </c>
      <c r="C2725" s="3" t="s">
        <v>89</v>
      </c>
      <c r="D2725" s="3" t="s">
        <v>19</v>
      </c>
      <c r="E2725">
        <v>2023</v>
      </c>
      <c r="F2725" s="3" t="str">
        <f t="shared" si="84"/>
        <v>AOSpillARROW2023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</row>
    <row r="2726" spans="1:20" x14ac:dyDescent="0.35">
      <c r="A2726">
        <f t="shared" si="85"/>
        <v>2726</v>
      </c>
      <c r="B2726" s="3" t="s">
        <v>70</v>
      </c>
      <c r="C2726" s="3" t="s">
        <v>89</v>
      </c>
      <c r="D2726" s="3" t="s">
        <v>19</v>
      </c>
      <c r="E2726">
        <v>2024</v>
      </c>
      <c r="F2726" s="3" t="str">
        <f t="shared" si="84"/>
        <v>AOSpillARROW2024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</row>
    <row r="2727" spans="1:20" x14ac:dyDescent="0.35">
      <c r="A2727">
        <f t="shared" si="85"/>
        <v>2727</v>
      </c>
      <c r="B2727" s="3" t="s">
        <v>70</v>
      </c>
      <c r="C2727" s="3" t="s">
        <v>89</v>
      </c>
      <c r="D2727" s="3" t="s">
        <v>19</v>
      </c>
      <c r="E2727">
        <v>2025</v>
      </c>
      <c r="F2727" s="3" t="str">
        <f t="shared" si="84"/>
        <v>AOSpillARROW2025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</row>
    <row r="2728" spans="1:20" x14ac:dyDescent="0.35">
      <c r="A2728">
        <f t="shared" si="85"/>
        <v>2728</v>
      </c>
      <c r="B2728" s="3" t="s">
        <v>70</v>
      </c>
      <c r="C2728" s="3" t="s">
        <v>89</v>
      </c>
      <c r="D2728" s="3" t="s">
        <v>19</v>
      </c>
      <c r="E2728">
        <v>2026</v>
      </c>
      <c r="F2728" s="3" t="str">
        <f t="shared" si="84"/>
        <v>AOSpillARROW2026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</row>
    <row r="2729" spans="1:20" x14ac:dyDescent="0.35">
      <c r="A2729">
        <f t="shared" si="85"/>
        <v>2729</v>
      </c>
      <c r="B2729" s="3" t="s">
        <v>70</v>
      </c>
      <c r="C2729" s="3" t="s">
        <v>89</v>
      </c>
      <c r="D2729" s="3" t="s">
        <v>19</v>
      </c>
      <c r="E2729">
        <v>2027</v>
      </c>
      <c r="F2729" s="3" t="str">
        <f t="shared" si="84"/>
        <v>AOSpillARROW2027</v>
      </c>
      <c r="G2729" s="9">
        <v>0</v>
      </c>
      <c r="H2729" s="9">
        <v>0</v>
      </c>
      <c r="I2729" s="9">
        <v>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  <c r="Q2729" s="9">
        <v>0</v>
      </c>
      <c r="R2729" s="9">
        <v>0</v>
      </c>
      <c r="S2729" s="9">
        <v>0</v>
      </c>
      <c r="T2729" s="9">
        <v>0</v>
      </c>
    </row>
    <row r="2730" spans="1:20" x14ac:dyDescent="0.35">
      <c r="A2730">
        <f t="shared" si="85"/>
        <v>2730</v>
      </c>
      <c r="B2730" s="3" t="s">
        <v>70</v>
      </c>
      <c r="C2730" s="3" t="s">
        <v>89</v>
      </c>
      <c r="D2730" s="3" t="s">
        <v>19</v>
      </c>
      <c r="E2730">
        <v>2028</v>
      </c>
      <c r="F2730" s="3" t="str">
        <f t="shared" si="84"/>
        <v>AOSpillARROW2028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  <c r="Q2730" s="9">
        <v>0</v>
      </c>
      <c r="R2730" s="9">
        <v>0</v>
      </c>
      <c r="S2730" s="9">
        <v>0</v>
      </c>
      <c r="T2730" s="9">
        <v>0</v>
      </c>
    </row>
    <row r="2731" spans="1:20" x14ac:dyDescent="0.35">
      <c r="A2731">
        <f t="shared" si="85"/>
        <v>2731</v>
      </c>
      <c r="B2731" s="3" t="s">
        <v>70</v>
      </c>
      <c r="C2731" s="3" t="s">
        <v>89</v>
      </c>
      <c r="D2731" s="3" t="s">
        <v>19</v>
      </c>
      <c r="E2731">
        <v>2029</v>
      </c>
      <c r="F2731" s="3" t="str">
        <f t="shared" si="84"/>
        <v>AOSpillARROW2029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0</v>
      </c>
      <c r="T2731" s="9">
        <v>0</v>
      </c>
    </row>
    <row r="2732" spans="1:20" x14ac:dyDescent="0.35">
      <c r="A2732">
        <f t="shared" si="85"/>
        <v>2732</v>
      </c>
      <c r="B2732" s="3" t="s">
        <v>70</v>
      </c>
      <c r="C2732" s="3" t="s">
        <v>89</v>
      </c>
      <c r="D2732" s="3" t="s">
        <v>20</v>
      </c>
      <c r="E2732">
        <v>2020</v>
      </c>
      <c r="F2732" s="3" t="str">
        <f t="shared" si="84"/>
        <v>AOSpillLIBBY2020</v>
      </c>
      <c r="G2732" s="9">
        <v>0.2</v>
      </c>
      <c r="H2732" s="9">
        <v>0.2</v>
      </c>
      <c r="I2732" s="9">
        <v>0.2</v>
      </c>
      <c r="J2732" s="9">
        <v>0.2</v>
      </c>
      <c r="K2732" s="9">
        <v>0.2</v>
      </c>
      <c r="L2732" s="9">
        <v>0.2</v>
      </c>
      <c r="M2732" s="9">
        <v>0.2</v>
      </c>
      <c r="N2732" s="9">
        <v>0.2</v>
      </c>
      <c r="O2732" s="9">
        <v>0.2</v>
      </c>
      <c r="P2732" s="9">
        <v>0.2</v>
      </c>
      <c r="Q2732" s="9">
        <v>0.2</v>
      </c>
      <c r="R2732" s="9">
        <v>0.2</v>
      </c>
      <c r="S2732" s="9">
        <v>0.2</v>
      </c>
      <c r="T2732" s="9">
        <v>0.2</v>
      </c>
    </row>
    <row r="2733" spans="1:20" x14ac:dyDescent="0.35">
      <c r="A2733">
        <f t="shared" si="85"/>
        <v>2733</v>
      </c>
      <c r="B2733" s="3" t="s">
        <v>70</v>
      </c>
      <c r="C2733" s="3" t="s">
        <v>89</v>
      </c>
      <c r="D2733" s="3" t="s">
        <v>20</v>
      </c>
      <c r="E2733">
        <v>2021</v>
      </c>
      <c r="F2733" s="3" t="str">
        <f t="shared" si="84"/>
        <v>AOSpillLIBBY2021</v>
      </c>
      <c r="G2733" s="9">
        <v>0.2</v>
      </c>
      <c r="H2733" s="9">
        <v>0.2</v>
      </c>
      <c r="I2733" s="9">
        <v>0.2</v>
      </c>
      <c r="J2733" s="9">
        <v>0.2</v>
      </c>
      <c r="K2733" s="9">
        <v>0.2</v>
      </c>
      <c r="L2733" s="9">
        <v>0.2</v>
      </c>
      <c r="M2733" s="9">
        <v>0.2</v>
      </c>
      <c r="N2733" s="9">
        <v>0.2</v>
      </c>
      <c r="O2733" s="9">
        <v>0.2</v>
      </c>
      <c r="P2733" s="9">
        <v>0.2</v>
      </c>
      <c r="Q2733" s="9">
        <v>0.2</v>
      </c>
      <c r="R2733" s="9">
        <v>0.2</v>
      </c>
      <c r="S2733" s="9">
        <v>0.2</v>
      </c>
      <c r="T2733" s="9">
        <v>0.2</v>
      </c>
    </row>
    <row r="2734" spans="1:20" x14ac:dyDescent="0.35">
      <c r="A2734">
        <f t="shared" si="85"/>
        <v>2734</v>
      </c>
      <c r="B2734" s="3" t="s">
        <v>70</v>
      </c>
      <c r="C2734" s="3" t="s">
        <v>89</v>
      </c>
      <c r="D2734" s="3" t="s">
        <v>20</v>
      </c>
      <c r="E2734">
        <v>2022</v>
      </c>
      <c r="F2734" s="3" t="str">
        <f t="shared" si="84"/>
        <v>AOSpillLIBBY2022</v>
      </c>
      <c r="G2734" s="9">
        <v>0.2</v>
      </c>
      <c r="H2734" s="9">
        <v>0.2</v>
      </c>
      <c r="I2734" s="9">
        <v>0.2</v>
      </c>
      <c r="J2734" s="9">
        <v>0.2</v>
      </c>
      <c r="K2734" s="9">
        <v>0.2</v>
      </c>
      <c r="L2734" s="9">
        <v>0.2</v>
      </c>
      <c r="M2734" s="9">
        <v>0.2</v>
      </c>
      <c r="N2734" s="9">
        <v>0.2</v>
      </c>
      <c r="O2734" s="9">
        <v>0.2</v>
      </c>
      <c r="P2734" s="9">
        <v>0.2</v>
      </c>
      <c r="Q2734" s="9">
        <v>0.2</v>
      </c>
      <c r="R2734" s="9">
        <v>0.2</v>
      </c>
      <c r="S2734" s="9">
        <v>0.2</v>
      </c>
      <c r="T2734" s="9">
        <v>0.2</v>
      </c>
    </row>
    <row r="2735" spans="1:20" x14ac:dyDescent="0.35">
      <c r="A2735">
        <f t="shared" si="85"/>
        <v>2735</v>
      </c>
      <c r="B2735" s="3" t="s">
        <v>70</v>
      </c>
      <c r="C2735" s="3" t="s">
        <v>89</v>
      </c>
      <c r="D2735" s="3" t="s">
        <v>20</v>
      </c>
      <c r="E2735">
        <v>2023</v>
      </c>
      <c r="F2735" s="3" t="str">
        <f t="shared" si="84"/>
        <v>AOSpillLIBBY2023</v>
      </c>
      <c r="G2735" s="9">
        <v>0.2</v>
      </c>
      <c r="H2735" s="9">
        <v>0.2</v>
      </c>
      <c r="I2735" s="9">
        <v>0.2</v>
      </c>
      <c r="J2735" s="9">
        <v>0.2</v>
      </c>
      <c r="K2735" s="9">
        <v>0.2</v>
      </c>
      <c r="L2735" s="9">
        <v>0.2</v>
      </c>
      <c r="M2735" s="9">
        <v>0.2</v>
      </c>
      <c r="N2735" s="9">
        <v>0.2</v>
      </c>
      <c r="O2735" s="9">
        <v>0.2</v>
      </c>
      <c r="P2735" s="9">
        <v>0.2</v>
      </c>
      <c r="Q2735" s="9">
        <v>0.2</v>
      </c>
      <c r="R2735" s="9">
        <v>0.2</v>
      </c>
      <c r="S2735" s="9">
        <v>0.2</v>
      </c>
      <c r="T2735" s="9">
        <v>0.2</v>
      </c>
    </row>
    <row r="2736" spans="1:20" x14ac:dyDescent="0.35">
      <c r="A2736">
        <f t="shared" si="85"/>
        <v>2736</v>
      </c>
      <c r="B2736" s="3" t="s">
        <v>70</v>
      </c>
      <c r="C2736" s="3" t="s">
        <v>89</v>
      </c>
      <c r="D2736" s="3" t="s">
        <v>20</v>
      </c>
      <c r="E2736">
        <v>2024</v>
      </c>
      <c r="F2736" s="3" t="str">
        <f t="shared" si="84"/>
        <v>AOSpillLIBBY2024</v>
      </c>
      <c r="G2736" s="9">
        <v>0.2</v>
      </c>
      <c r="H2736" s="9">
        <v>0.2</v>
      </c>
      <c r="I2736" s="9">
        <v>0.2</v>
      </c>
      <c r="J2736" s="9">
        <v>0.2</v>
      </c>
      <c r="K2736" s="9">
        <v>0.2</v>
      </c>
      <c r="L2736" s="9">
        <v>0.2</v>
      </c>
      <c r="M2736" s="9">
        <v>0.2</v>
      </c>
      <c r="N2736" s="9">
        <v>0.2</v>
      </c>
      <c r="O2736" s="9">
        <v>0.2</v>
      </c>
      <c r="P2736" s="9">
        <v>0.2</v>
      </c>
      <c r="Q2736" s="9">
        <v>0.2</v>
      </c>
      <c r="R2736" s="9">
        <v>0.2</v>
      </c>
      <c r="S2736" s="9">
        <v>0.2</v>
      </c>
      <c r="T2736" s="9">
        <v>0.2</v>
      </c>
    </row>
    <row r="2737" spans="1:20" x14ac:dyDescent="0.35">
      <c r="A2737">
        <f t="shared" si="85"/>
        <v>2737</v>
      </c>
      <c r="B2737" s="3" t="s">
        <v>70</v>
      </c>
      <c r="C2737" s="3" t="s">
        <v>89</v>
      </c>
      <c r="D2737" s="3" t="s">
        <v>20</v>
      </c>
      <c r="E2737">
        <v>2025</v>
      </c>
      <c r="F2737" s="3" t="str">
        <f t="shared" si="84"/>
        <v>AOSpillLIBBY2025</v>
      </c>
      <c r="G2737" s="9">
        <v>0.2</v>
      </c>
      <c r="H2737" s="9">
        <v>0.2</v>
      </c>
      <c r="I2737" s="9">
        <v>0.2</v>
      </c>
      <c r="J2737" s="9">
        <v>0.2</v>
      </c>
      <c r="K2737" s="9">
        <v>0.2</v>
      </c>
      <c r="L2737" s="9">
        <v>0.2</v>
      </c>
      <c r="M2737" s="9">
        <v>0.2</v>
      </c>
      <c r="N2737" s="9">
        <v>0.2</v>
      </c>
      <c r="O2737" s="9">
        <v>0.2</v>
      </c>
      <c r="P2737" s="9">
        <v>0.2</v>
      </c>
      <c r="Q2737" s="9">
        <v>0.2</v>
      </c>
      <c r="R2737" s="9">
        <v>0.2</v>
      </c>
      <c r="S2737" s="9">
        <v>0.2</v>
      </c>
      <c r="T2737" s="9">
        <v>0.2</v>
      </c>
    </row>
    <row r="2738" spans="1:20" x14ac:dyDescent="0.35">
      <c r="A2738">
        <f t="shared" si="85"/>
        <v>2738</v>
      </c>
      <c r="B2738" s="3" t="s">
        <v>70</v>
      </c>
      <c r="C2738" s="3" t="s">
        <v>89</v>
      </c>
      <c r="D2738" s="3" t="s">
        <v>20</v>
      </c>
      <c r="E2738">
        <v>2026</v>
      </c>
      <c r="F2738" s="3" t="str">
        <f t="shared" si="84"/>
        <v>AOSpillLIBBY2026</v>
      </c>
      <c r="G2738" s="9">
        <v>0.2</v>
      </c>
      <c r="H2738" s="9">
        <v>0.2</v>
      </c>
      <c r="I2738" s="9">
        <v>0.2</v>
      </c>
      <c r="J2738" s="9">
        <v>0.2</v>
      </c>
      <c r="K2738" s="9">
        <v>0.2</v>
      </c>
      <c r="L2738" s="9">
        <v>0.2</v>
      </c>
      <c r="M2738" s="9">
        <v>0.2</v>
      </c>
      <c r="N2738" s="9">
        <v>0.2</v>
      </c>
      <c r="O2738" s="9">
        <v>0.2</v>
      </c>
      <c r="P2738" s="9">
        <v>0.2</v>
      </c>
      <c r="Q2738" s="9">
        <v>0.2</v>
      </c>
      <c r="R2738" s="9">
        <v>0.2</v>
      </c>
      <c r="S2738" s="9">
        <v>0.2</v>
      </c>
      <c r="T2738" s="9">
        <v>0.2</v>
      </c>
    </row>
    <row r="2739" spans="1:20" x14ac:dyDescent="0.35">
      <c r="A2739">
        <f t="shared" si="85"/>
        <v>2739</v>
      </c>
      <c r="B2739" s="3" t="s">
        <v>70</v>
      </c>
      <c r="C2739" s="3" t="s">
        <v>89</v>
      </c>
      <c r="D2739" s="3" t="s">
        <v>20</v>
      </c>
      <c r="E2739">
        <v>2027</v>
      </c>
      <c r="F2739" s="3" t="str">
        <f t="shared" si="84"/>
        <v>AOSpillLIBBY2027</v>
      </c>
      <c r="G2739" s="9">
        <v>0.2</v>
      </c>
      <c r="H2739" s="9">
        <v>0.2</v>
      </c>
      <c r="I2739" s="9">
        <v>0.2</v>
      </c>
      <c r="J2739" s="9">
        <v>0.2</v>
      </c>
      <c r="K2739" s="9">
        <v>0.2</v>
      </c>
      <c r="L2739" s="9">
        <v>0.2</v>
      </c>
      <c r="M2739" s="9">
        <v>0.2</v>
      </c>
      <c r="N2739" s="9">
        <v>0.2</v>
      </c>
      <c r="O2739" s="9">
        <v>0.2</v>
      </c>
      <c r="P2739" s="9">
        <v>0.2</v>
      </c>
      <c r="Q2739" s="9">
        <v>0.2</v>
      </c>
      <c r="R2739" s="9">
        <v>0.2</v>
      </c>
      <c r="S2739" s="9">
        <v>0.2</v>
      </c>
      <c r="T2739" s="9">
        <v>0.2</v>
      </c>
    </row>
    <row r="2740" spans="1:20" x14ac:dyDescent="0.35">
      <c r="A2740">
        <f t="shared" si="85"/>
        <v>2740</v>
      </c>
      <c r="B2740" s="3" t="s">
        <v>70</v>
      </c>
      <c r="C2740" s="3" t="s">
        <v>89</v>
      </c>
      <c r="D2740" s="3" t="s">
        <v>20</v>
      </c>
      <c r="E2740">
        <v>2028</v>
      </c>
      <c r="F2740" s="3" t="str">
        <f t="shared" si="84"/>
        <v>AOSpillLIBBY2028</v>
      </c>
      <c r="G2740" s="9">
        <v>0.2</v>
      </c>
      <c r="H2740" s="9">
        <v>0.2</v>
      </c>
      <c r="I2740" s="9">
        <v>0.2</v>
      </c>
      <c r="J2740" s="9">
        <v>0.2</v>
      </c>
      <c r="K2740" s="9">
        <v>0.2</v>
      </c>
      <c r="L2740" s="9">
        <v>0.2</v>
      </c>
      <c r="M2740" s="9">
        <v>0.2</v>
      </c>
      <c r="N2740" s="9">
        <v>0.2</v>
      </c>
      <c r="O2740" s="9">
        <v>0.2</v>
      </c>
      <c r="P2740" s="9">
        <v>0.2</v>
      </c>
      <c r="Q2740" s="9">
        <v>0.2</v>
      </c>
      <c r="R2740" s="9">
        <v>0.2</v>
      </c>
      <c r="S2740" s="9">
        <v>0.2</v>
      </c>
      <c r="T2740" s="9">
        <v>0.2</v>
      </c>
    </row>
    <row r="2741" spans="1:20" x14ac:dyDescent="0.35">
      <c r="A2741">
        <f t="shared" si="85"/>
        <v>2741</v>
      </c>
      <c r="B2741" s="3" t="s">
        <v>70</v>
      </c>
      <c r="C2741" s="3" t="s">
        <v>89</v>
      </c>
      <c r="D2741" s="3" t="s">
        <v>20</v>
      </c>
      <c r="E2741">
        <v>2029</v>
      </c>
      <c r="F2741" s="3" t="str">
        <f t="shared" si="84"/>
        <v>AOSpillLIBBY2029</v>
      </c>
      <c r="G2741" s="9">
        <v>0.2</v>
      </c>
      <c r="H2741" s="9">
        <v>0.2</v>
      </c>
      <c r="I2741" s="9">
        <v>0.2</v>
      </c>
      <c r="J2741" s="9">
        <v>0.2</v>
      </c>
      <c r="K2741" s="9">
        <v>0.2</v>
      </c>
      <c r="L2741" s="9">
        <v>0.2</v>
      </c>
      <c r="M2741" s="9">
        <v>0.2</v>
      </c>
      <c r="N2741" s="9">
        <v>0.2</v>
      </c>
      <c r="O2741" s="9">
        <v>0.2</v>
      </c>
      <c r="P2741" s="9">
        <v>0.2</v>
      </c>
      <c r="Q2741" s="9">
        <v>0.2</v>
      </c>
      <c r="R2741" s="9">
        <v>0.2</v>
      </c>
      <c r="S2741" s="9">
        <v>0.2</v>
      </c>
      <c r="T2741" s="9">
        <v>0.2</v>
      </c>
    </row>
    <row r="2742" spans="1:20" x14ac:dyDescent="0.35">
      <c r="A2742">
        <f t="shared" si="85"/>
        <v>2742</v>
      </c>
      <c r="B2742" s="3" t="s">
        <v>70</v>
      </c>
      <c r="C2742" s="3" t="s">
        <v>89</v>
      </c>
      <c r="D2742" s="3" t="s">
        <v>21</v>
      </c>
      <c r="E2742">
        <v>2020</v>
      </c>
      <c r="F2742" s="3" t="str">
        <f t="shared" si="84"/>
        <v>AOSpillBONFER2020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</row>
    <row r="2743" spans="1:20" x14ac:dyDescent="0.35">
      <c r="A2743">
        <f t="shared" si="85"/>
        <v>2743</v>
      </c>
      <c r="B2743" s="3" t="s">
        <v>70</v>
      </c>
      <c r="C2743" s="3" t="s">
        <v>89</v>
      </c>
      <c r="D2743" s="3" t="s">
        <v>21</v>
      </c>
      <c r="E2743">
        <v>2021</v>
      </c>
      <c r="F2743" s="3" t="str">
        <f t="shared" si="84"/>
        <v>AOSpillBONFER2021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0</v>
      </c>
      <c r="N2743" s="9">
        <v>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</row>
    <row r="2744" spans="1:20" x14ac:dyDescent="0.35">
      <c r="A2744">
        <f t="shared" si="85"/>
        <v>2744</v>
      </c>
      <c r="B2744" s="3" t="s">
        <v>70</v>
      </c>
      <c r="C2744" s="3" t="s">
        <v>89</v>
      </c>
      <c r="D2744" s="3" t="s">
        <v>21</v>
      </c>
      <c r="E2744">
        <v>2022</v>
      </c>
      <c r="F2744" s="3" t="str">
        <f t="shared" si="84"/>
        <v>AOSpillBONFER2022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0</v>
      </c>
      <c r="P2744" s="9">
        <v>0</v>
      </c>
      <c r="Q2744" s="9">
        <v>0</v>
      </c>
      <c r="R2744" s="9">
        <v>0</v>
      </c>
      <c r="S2744" s="9">
        <v>0</v>
      </c>
      <c r="T2744" s="9">
        <v>0</v>
      </c>
    </row>
    <row r="2745" spans="1:20" x14ac:dyDescent="0.35">
      <c r="A2745">
        <f t="shared" si="85"/>
        <v>2745</v>
      </c>
      <c r="B2745" s="3" t="s">
        <v>70</v>
      </c>
      <c r="C2745" s="3" t="s">
        <v>89</v>
      </c>
      <c r="D2745" s="3" t="s">
        <v>21</v>
      </c>
      <c r="E2745">
        <v>2023</v>
      </c>
      <c r="F2745" s="3" t="str">
        <f t="shared" si="84"/>
        <v>AOSpillBONFER2023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</row>
    <row r="2746" spans="1:20" x14ac:dyDescent="0.35">
      <c r="A2746">
        <f t="shared" si="85"/>
        <v>2746</v>
      </c>
      <c r="B2746" s="3" t="s">
        <v>70</v>
      </c>
      <c r="C2746" s="3" t="s">
        <v>89</v>
      </c>
      <c r="D2746" s="3" t="s">
        <v>21</v>
      </c>
      <c r="E2746">
        <v>2024</v>
      </c>
      <c r="F2746" s="3" t="str">
        <f t="shared" si="84"/>
        <v>AOSpillBONFER2024</v>
      </c>
      <c r="G2746" s="9">
        <v>0</v>
      </c>
      <c r="H2746" s="9">
        <v>0</v>
      </c>
      <c r="I2746" s="9">
        <v>0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  <c r="Q2746" s="9">
        <v>0</v>
      </c>
      <c r="R2746" s="9">
        <v>0</v>
      </c>
      <c r="S2746" s="9">
        <v>0</v>
      </c>
      <c r="T2746" s="9">
        <v>0</v>
      </c>
    </row>
    <row r="2747" spans="1:20" x14ac:dyDescent="0.35">
      <c r="A2747">
        <f t="shared" si="85"/>
        <v>2747</v>
      </c>
      <c r="B2747" s="3" t="s">
        <v>70</v>
      </c>
      <c r="C2747" s="3" t="s">
        <v>89</v>
      </c>
      <c r="D2747" s="3" t="s">
        <v>21</v>
      </c>
      <c r="E2747">
        <v>2025</v>
      </c>
      <c r="F2747" s="3" t="str">
        <f t="shared" si="84"/>
        <v>AOSpillBONFER2025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</row>
    <row r="2748" spans="1:20" x14ac:dyDescent="0.35">
      <c r="A2748">
        <f t="shared" si="85"/>
        <v>2748</v>
      </c>
      <c r="B2748" s="3" t="s">
        <v>70</v>
      </c>
      <c r="C2748" s="3" t="s">
        <v>89</v>
      </c>
      <c r="D2748" s="3" t="s">
        <v>21</v>
      </c>
      <c r="E2748">
        <v>2026</v>
      </c>
      <c r="F2748" s="3" t="str">
        <f t="shared" si="84"/>
        <v>AOSpillBONFER2026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9">
        <v>0</v>
      </c>
    </row>
    <row r="2749" spans="1:20" x14ac:dyDescent="0.35">
      <c r="A2749">
        <f t="shared" si="85"/>
        <v>2749</v>
      </c>
      <c r="B2749" s="3" t="s">
        <v>70</v>
      </c>
      <c r="C2749" s="3" t="s">
        <v>89</v>
      </c>
      <c r="D2749" s="3" t="s">
        <v>21</v>
      </c>
      <c r="E2749">
        <v>2027</v>
      </c>
      <c r="F2749" s="3" t="str">
        <f t="shared" si="84"/>
        <v>AOSpillBONFER2027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</row>
    <row r="2750" spans="1:20" x14ac:dyDescent="0.35">
      <c r="A2750">
        <f t="shared" si="85"/>
        <v>2750</v>
      </c>
      <c r="B2750" s="3" t="s">
        <v>70</v>
      </c>
      <c r="C2750" s="3" t="s">
        <v>89</v>
      </c>
      <c r="D2750" s="3" t="s">
        <v>21</v>
      </c>
      <c r="E2750">
        <v>2028</v>
      </c>
      <c r="F2750" s="3" t="str">
        <f t="shared" si="84"/>
        <v>AOSpillBONFER2028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</row>
    <row r="2751" spans="1:20" x14ac:dyDescent="0.35">
      <c r="A2751">
        <f t="shared" si="85"/>
        <v>2751</v>
      </c>
      <c r="B2751" s="3" t="s">
        <v>70</v>
      </c>
      <c r="C2751" s="3" t="s">
        <v>89</v>
      </c>
      <c r="D2751" s="3" t="s">
        <v>21</v>
      </c>
      <c r="E2751">
        <v>2029</v>
      </c>
      <c r="F2751" s="3" t="str">
        <f t="shared" si="84"/>
        <v>AOSpillBONFER2029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</row>
    <row r="2752" spans="1:20" x14ac:dyDescent="0.35">
      <c r="A2752">
        <f t="shared" si="85"/>
        <v>2752</v>
      </c>
      <c r="B2752" s="3" t="s">
        <v>70</v>
      </c>
      <c r="C2752" s="3" t="s">
        <v>89</v>
      </c>
      <c r="D2752" s="3" t="s">
        <v>22</v>
      </c>
      <c r="E2752">
        <v>2020</v>
      </c>
      <c r="F2752" s="3" t="str">
        <f t="shared" si="84"/>
        <v>AOSpillDUNCAN2020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</row>
    <row r="2753" spans="1:20" x14ac:dyDescent="0.35">
      <c r="A2753">
        <f t="shared" si="85"/>
        <v>2753</v>
      </c>
      <c r="B2753" s="3" t="s">
        <v>70</v>
      </c>
      <c r="C2753" s="3" t="s">
        <v>89</v>
      </c>
      <c r="D2753" s="3" t="s">
        <v>22</v>
      </c>
      <c r="E2753">
        <v>2021</v>
      </c>
      <c r="F2753" s="3" t="str">
        <f t="shared" si="84"/>
        <v>AOSpillDUNCAN2021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</row>
    <row r="2754" spans="1:20" x14ac:dyDescent="0.35">
      <c r="A2754">
        <f t="shared" si="85"/>
        <v>2754</v>
      </c>
      <c r="B2754" s="3" t="s">
        <v>70</v>
      </c>
      <c r="C2754" s="3" t="s">
        <v>89</v>
      </c>
      <c r="D2754" s="3" t="s">
        <v>22</v>
      </c>
      <c r="E2754">
        <v>2022</v>
      </c>
      <c r="F2754" s="3" t="str">
        <f t="shared" ref="F2754:F2817" si="86">_xlfn.CONCAT(B2754,C2754,D2754,E2754)</f>
        <v>AOSpillDUNCAN2022</v>
      </c>
      <c r="G2754" s="9">
        <v>0</v>
      </c>
      <c r="H2754" s="9">
        <v>0</v>
      </c>
      <c r="I2754" s="9">
        <v>0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</row>
    <row r="2755" spans="1:20" x14ac:dyDescent="0.35">
      <c r="A2755">
        <f t="shared" ref="A2755:A2818" si="87">A2754+1</f>
        <v>2755</v>
      </c>
      <c r="B2755" s="3" t="s">
        <v>70</v>
      </c>
      <c r="C2755" s="3" t="s">
        <v>89</v>
      </c>
      <c r="D2755" s="3" t="s">
        <v>22</v>
      </c>
      <c r="E2755">
        <v>2023</v>
      </c>
      <c r="F2755" s="3" t="str">
        <f t="shared" si="86"/>
        <v>AOSpillDUNCAN2023</v>
      </c>
      <c r="G2755" s="9">
        <v>0</v>
      </c>
      <c r="H2755" s="9">
        <v>0</v>
      </c>
      <c r="I2755" s="9">
        <v>0</v>
      </c>
      <c r="J2755" s="9">
        <v>0</v>
      </c>
      <c r="K2755" s="9">
        <v>0</v>
      </c>
      <c r="L2755" s="9">
        <v>0</v>
      </c>
      <c r="M2755" s="9">
        <v>0</v>
      </c>
      <c r="N2755" s="9">
        <v>0</v>
      </c>
      <c r="O2755" s="9">
        <v>0</v>
      </c>
      <c r="P2755" s="9">
        <v>0</v>
      </c>
      <c r="Q2755" s="9">
        <v>0</v>
      </c>
      <c r="R2755" s="9">
        <v>0</v>
      </c>
      <c r="S2755" s="9">
        <v>0</v>
      </c>
      <c r="T2755" s="9">
        <v>0</v>
      </c>
    </row>
    <row r="2756" spans="1:20" x14ac:dyDescent="0.35">
      <c r="A2756">
        <f t="shared" si="87"/>
        <v>2756</v>
      </c>
      <c r="B2756" s="3" t="s">
        <v>70</v>
      </c>
      <c r="C2756" s="3" t="s">
        <v>89</v>
      </c>
      <c r="D2756" s="3" t="s">
        <v>22</v>
      </c>
      <c r="E2756">
        <v>2024</v>
      </c>
      <c r="F2756" s="3" t="str">
        <f t="shared" si="86"/>
        <v>AOSpillDUNCAN2024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9">
        <v>0</v>
      </c>
      <c r="T2756" s="9">
        <v>0</v>
      </c>
    </row>
    <row r="2757" spans="1:20" x14ac:dyDescent="0.35">
      <c r="A2757">
        <f t="shared" si="87"/>
        <v>2757</v>
      </c>
      <c r="B2757" s="3" t="s">
        <v>70</v>
      </c>
      <c r="C2757" s="3" t="s">
        <v>89</v>
      </c>
      <c r="D2757" s="3" t="s">
        <v>22</v>
      </c>
      <c r="E2757">
        <v>2025</v>
      </c>
      <c r="F2757" s="3" t="str">
        <f t="shared" si="86"/>
        <v>AOSpillDUNCAN2025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  <c r="S2757" s="9">
        <v>0</v>
      </c>
      <c r="T2757" s="9">
        <v>0</v>
      </c>
    </row>
    <row r="2758" spans="1:20" x14ac:dyDescent="0.35">
      <c r="A2758">
        <f t="shared" si="87"/>
        <v>2758</v>
      </c>
      <c r="B2758" s="3" t="s">
        <v>70</v>
      </c>
      <c r="C2758" s="3" t="s">
        <v>89</v>
      </c>
      <c r="D2758" s="3" t="s">
        <v>22</v>
      </c>
      <c r="E2758">
        <v>2026</v>
      </c>
      <c r="F2758" s="3" t="str">
        <f t="shared" si="86"/>
        <v>AOSpillDUNCAN2026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</row>
    <row r="2759" spans="1:20" x14ac:dyDescent="0.35">
      <c r="A2759">
        <f t="shared" si="87"/>
        <v>2759</v>
      </c>
      <c r="B2759" s="3" t="s">
        <v>70</v>
      </c>
      <c r="C2759" s="3" t="s">
        <v>89</v>
      </c>
      <c r="D2759" s="3" t="s">
        <v>22</v>
      </c>
      <c r="E2759">
        <v>2027</v>
      </c>
      <c r="F2759" s="3" t="str">
        <f t="shared" si="86"/>
        <v>AOSpillDUNCAN2027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  <c r="S2759" s="9">
        <v>0</v>
      </c>
      <c r="T2759" s="9">
        <v>0</v>
      </c>
    </row>
    <row r="2760" spans="1:20" x14ac:dyDescent="0.35">
      <c r="A2760">
        <f t="shared" si="87"/>
        <v>2760</v>
      </c>
      <c r="B2760" s="3" t="s">
        <v>70</v>
      </c>
      <c r="C2760" s="3" t="s">
        <v>89</v>
      </c>
      <c r="D2760" s="3" t="s">
        <v>22</v>
      </c>
      <c r="E2760">
        <v>2028</v>
      </c>
      <c r="F2760" s="3" t="str">
        <f t="shared" si="86"/>
        <v>AOSpillDUNCAN2028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</row>
    <row r="2761" spans="1:20" x14ac:dyDescent="0.35">
      <c r="A2761">
        <f t="shared" si="87"/>
        <v>2761</v>
      </c>
      <c r="B2761" s="3" t="s">
        <v>70</v>
      </c>
      <c r="C2761" s="3" t="s">
        <v>89</v>
      </c>
      <c r="D2761" s="3" t="s">
        <v>22</v>
      </c>
      <c r="E2761">
        <v>2029</v>
      </c>
      <c r="F2761" s="3" t="str">
        <f t="shared" si="86"/>
        <v>AOSpillDUNCAN2029</v>
      </c>
      <c r="G2761" s="9">
        <v>0</v>
      </c>
      <c r="H2761" s="9">
        <v>0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</row>
    <row r="2762" spans="1:20" x14ac:dyDescent="0.35">
      <c r="A2762">
        <f t="shared" si="87"/>
        <v>2762</v>
      </c>
      <c r="B2762" s="3" t="s">
        <v>70</v>
      </c>
      <c r="C2762" s="3" t="s">
        <v>89</v>
      </c>
      <c r="D2762" s="3" t="s">
        <v>23</v>
      </c>
      <c r="E2762">
        <v>2020</v>
      </c>
      <c r="F2762" s="3" t="str">
        <f t="shared" si="86"/>
        <v>AOSpillCORA L2020</v>
      </c>
      <c r="G2762" s="9">
        <v>0</v>
      </c>
      <c r="H2762" s="9">
        <v>0</v>
      </c>
      <c r="I2762" s="9">
        <v>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  <c r="S2762" s="9">
        <v>0</v>
      </c>
      <c r="T2762" s="9">
        <v>0</v>
      </c>
    </row>
    <row r="2763" spans="1:20" x14ac:dyDescent="0.35">
      <c r="A2763">
        <f t="shared" si="87"/>
        <v>2763</v>
      </c>
      <c r="B2763" s="3" t="s">
        <v>70</v>
      </c>
      <c r="C2763" s="3" t="s">
        <v>89</v>
      </c>
      <c r="D2763" s="3" t="s">
        <v>23</v>
      </c>
      <c r="E2763">
        <v>2021</v>
      </c>
      <c r="F2763" s="3" t="str">
        <f t="shared" si="86"/>
        <v>AOSpillCORA L2021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0</v>
      </c>
    </row>
    <row r="2764" spans="1:20" x14ac:dyDescent="0.35">
      <c r="A2764">
        <f t="shared" si="87"/>
        <v>2764</v>
      </c>
      <c r="B2764" s="3" t="s">
        <v>70</v>
      </c>
      <c r="C2764" s="3" t="s">
        <v>89</v>
      </c>
      <c r="D2764" s="3" t="s">
        <v>23</v>
      </c>
      <c r="E2764">
        <v>2022</v>
      </c>
      <c r="F2764" s="3" t="str">
        <f t="shared" si="86"/>
        <v>AOSpillCORA L2022</v>
      </c>
      <c r="G2764" s="9">
        <v>0</v>
      </c>
      <c r="H2764" s="9">
        <v>0</v>
      </c>
      <c r="I2764" s="9">
        <v>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  <c r="Q2764" s="9">
        <v>0</v>
      </c>
      <c r="R2764" s="9">
        <v>0</v>
      </c>
      <c r="S2764" s="9">
        <v>0</v>
      </c>
      <c r="T2764" s="9">
        <v>0</v>
      </c>
    </row>
    <row r="2765" spans="1:20" x14ac:dyDescent="0.35">
      <c r="A2765">
        <f t="shared" si="87"/>
        <v>2765</v>
      </c>
      <c r="B2765" s="3" t="s">
        <v>70</v>
      </c>
      <c r="C2765" s="3" t="s">
        <v>89</v>
      </c>
      <c r="D2765" s="3" t="s">
        <v>23</v>
      </c>
      <c r="E2765">
        <v>2023</v>
      </c>
      <c r="F2765" s="3" t="str">
        <f t="shared" si="86"/>
        <v>AOSpillCORA L2023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</row>
    <row r="2766" spans="1:20" x14ac:dyDescent="0.35">
      <c r="A2766">
        <f t="shared" si="87"/>
        <v>2766</v>
      </c>
      <c r="B2766" s="3" t="s">
        <v>70</v>
      </c>
      <c r="C2766" s="3" t="s">
        <v>89</v>
      </c>
      <c r="D2766" s="3" t="s">
        <v>23</v>
      </c>
      <c r="E2766">
        <v>2024</v>
      </c>
      <c r="F2766" s="3" t="str">
        <f t="shared" si="86"/>
        <v>AOSpillCORA L2024</v>
      </c>
      <c r="G2766" s="9">
        <v>0</v>
      </c>
      <c r="H2766" s="9"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</row>
    <row r="2767" spans="1:20" x14ac:dyDescent="0.35">
      <c r="A2767">
        <f t="shared" si="87"/>
        <v>2767</v>
      </c>
      <c r="B2767" s="3" t="s">
        <v>70</v>
      </c>
      <c r="C2767" s="3" t="s">
        <v>89</v>
      </c>
      <c r="D2767" s="3" t="s">
        <v>23</v>
      </c>
      <c r="E2767">
        <v>2025</v>
      </c>
      <c r="F2767" s="3" t="str">
        <f t="shared" si="86"/>
        <v>AOSpillCORA L2025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</row>
    <row r="2768" spans="1:20" x14ac:dyDescent="0.35">
      <c r="A2768">
        <f t="shared" si="87"/>
        <v>2768</v>
      </c>
      <c r="B2768" s="3" t="s">
        <v>70</v>
      </c>
      <c r="C2768" s="3" t="s">
        <v>89</v>
      </c>
      <c r="D2768" s="3" t="s">
        <v>23</v>
      </c>
      <c r="E2768">
        <v>2026</v>
      </c>
      <c r="F2768" s="3" t="str">
        <f t="shared" si="86"/>
        <v>AOSpillCORA L2026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</row>
    <row r="2769" spans="1:20" x14ac:dyDescent="0.35">
      <c r="A2769">
        <f t="shared" si="87"/>
        <v>2769</v>
      </c>
      <c r="B2769" s="3" t="s">
        <v>70</v>
      </c>
      <c r="C2769" s="3" t="s">
        <v>89</v>
      </c>
      <c r="D2769" s="3" t="s">
        <v>23</v>
      </c>
      <c r="E2769">
        <v>2027</v>
      </c>
      <c r="F2769" s="3" t="str">
        <f t="shared" si="86"/>
        <v>AOSpillCORA L2027</v>
      </c>
      <c r="G2769" s="9">
        <v>0</v>
      </c>
      <c r="H2769" s="9">
        <v>0</v>
      </c>
      <c r="I2769" s="9">
        <v>0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</row>
    <row r="2770" spans="1:20" x14ac:dyDescent="0.35">
      <c r="A2770">
        <f t="shared" si="87"/>
        <v>2770</v>
      </c>
      <c r="B2770" s="3" t="s">
        <v>70</v>
      </c>
      <c r="C2770" s="3" t="s">
        <v>89</v>
      </c>
      <c r="D2770" s="3" t="s">
        <v>23</v>
      </c>
      <c r="E2770">
        <v>2028</v>
      </c>
      <c r="F2770" s="3" t="str">
        <f t="shared" si="86"/>
        <v>AOSpillCORA L2028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</row>
    <row r="2771" spans="1:20" x14ac:dyDescent="0.35">
      <c r="A2771">
        <f t="shared" si="87"/>
        <v>2771</v>
      </c>
      <c r="B2771" s="3" t="s">
        <v>70</v>
      </c>
      <c r="C2771" s="3" t="s">
        <v>89</v>
      </c>
      <c r="D2771" s="3" t="s">
        <v>23</v>
      </c>
      <c r="E2771">
        <v>2029</v>
      </c>
      <c r="F2771" s="3" t="str">
        <f t="shared" si="86"/>
        <v>AOSpillCORA L2029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</row>
    <row r="2772" spans="1:20" x14ac:dyDescent="0.35">
      <c r="A2772">
        <f t="shared" si="87"/>
        <v>2772</v>
      </c>
      <c r="B2772" s="3" t="s">
        <v>70</v>
      </c>
      <c r="C2772" s="3" t="s">
        <v>89</v>
      </c>
      <c r="D2772" s="3" t="s">
        <v>24</v>
      </c>
      <c r="E2772">
        <v>2020</v>
      </c>
      <c r="F2772" s="3" t="str">
        <f t="shared" si="86"/>
        <v>AOSpillCANAL2020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</row>
    <row r="2773" spans="1:20" x14ac:dyDescent="0.35">
      <c r="A2773">
        <f t="shared" si="87"/>
        <v>2773</v>
      </c>
      <c r="B2773" s="3" t="s">
        <v>70</v>
      </c>
      <c r="C2773" s="3" t="s">
        <v>89</v>
      </c>
      <c r="D2773" s="3" t="s">
        <v>24</v>
      </c>
      <c r="E2773">
        <v>2021</v>
      </c>
      <c r="F2773" s="3" t="str">
        <f t="shared" si="86"/>
        <v>AOSpillCANAL2021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</row>
    <row r="2774" spans="1:20" x14ac:dyDescent="0.35">
      <c r="A2774">
        <f t="shared" si="87"/>
        <v>2774</v>
      </c>
      <c r="B2774" s="3" t="s">
        <v>70</v>
      </c>
      <c r="C2774" s="3" t="s">
        <v>89</v>
      </c>
      <c r="D2774" s="3" t="s">
        <v>24</v>
      </c>
      <c r="E2774">
        <v>2022</v>
      </c>
      <c r="F2774" s="3" t="str">
        <f t="shared" si="86"/>
        <v>AOSpillCANAL2022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  <c r="T2774" s="9">
        <v>0</v>
      </c>
    </row>
    <row r="2775" spans="1:20" x14ac:dyDescent="0.35">
      <c r="A2775">
        <f t="shared" si="87"/>
        <v>2775</v>
      </c>
      <c r="B2775" s="3" t="s">
        <v>70</v>
      </c>
      <c r="C2775" s="3" t="s">
        <v>89</v>
      </c>
      <c r="D2775" s="3" t="s">
        <v>24</v>
      </c>
      <c r="E2775">
        <v>2023</v>
      </c>
      <c r="F2775" s="3" t="str">
        <f t="shared" si="86"/>
        <v>AOSpillCANAL2023</v>
      </c>
      <c r="G2775" s="9">
        <v>0</v>
      </c>
      <c r="H2775" s="9"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  <c r="S2775" s="9">
        <v>0</v>
      </c>
      <c r="T2775" s="9">
        <v>0</v>
      </c>
    </row>
    <row r="2776" spans="1:20" x14ac:dyDescent="0.35">
      <c r="A2776">
        <f t="shared" si="87"/>
        <v>2776</v>
      </c>
      <c r="B2776" s="3" t="s">
        <v>70</v>
      </c>
      <c r="C2776" s="3" t="s">
        <v>89</v>
      </c>
      <c r="D2776" s="3" t="s">
        <v>24</v>
      </c>
      <c r="E2776">
        <v>2024</v>
      </c>
      <c r="F2776" s="3" t="str">
        <f t="shared" si="86"/>
        <v>AOSpillCANAL2024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0</v>
      </c>
    </row>
    <row r="2777" spans="1:20" x14ac:dyDescent="0.35">
      <c r="A2777">
        <f t="shared" si="87"/>
        <v>2777</v>
      </c>
      <c r="B2777" s="3" t="s">
        <v>70</v>
      </c>
      <c r="C2777" s="3" t="s">
        <v>89</v>
      </c>
      <c r="D2777" s="3" t="s">
        <v>24</v>
      </c>
      <c r="E2777">
        <v>2025</v>
      </c>
      <c r="F2777" s="3" t="str">
        <f t="shared" si="86"/>
        <v>AOSpillCANAL2025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  <c r="R2777" s="9">
        <v>0</v>
      </c>
      <c r="S2777" s="9">
        <v>0</v>
      </c>
      <c r="T2777" s="9">
        <v>0</v>
      </c>
    </row>
    <row r="2778" spans="1:20" x14ac:dyDescent="0.35">
      <c r="A2778">
        <f t="shared" si="87"/>
        <v>2778</v>
      </c>
      <c r="B2778" s="3" t="s">
        <v>70</v>
      </c>
      <c r="C2778" s="3" t="s">
        <v>89</v>
      </c>
      <c r="D2778" s="3" t="s">
        <v>24</v>
      </c>
      <c r="E2778">
        <v>2026</v>
      </c>
      <c r="F2778" s="3" t="str">
        <f t="shared" si="86"/>
        <v>AOSpillCANAL2026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</row>
    <row r="2779" spans="1:20" x14ac:dyDescent="0.35">
      <c r="A2779">
        <f t="shared" si="87"/>
        <v>2779</v>
      </c>
      <c r="B2779" s="3" t="s">
        <v>70</v>
      </c>
      <c r="C2779" s="3" t="s">
        <v>89</v>
      </c>
      <c r="D2779" s="3" t="s">
        <v>24</v>
      </c>
      <c r="E2779">
        <v>2027</v>
      </c>
      <c r="F2779" s="3" t="str">
        <f t="shared" si="86"/>
        <v>AOSpillCANAL2027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</row>
    <row r="2780" spans="1:20" x14ac:dyDescent="0.35">
      <c r="A2780">
        <f t="shared" si="87"/>
        <v>2780</v>
      </c>
      <c r="B2780" s="3" t="s">
        <v>70</v>
      </c>
      <c r="C2780" s="3" t="s">
        <v>89</v>
      </c>
      <c r="D2780" s="3" t="s">
        <v>24</v>
      </c>
      <c r="E2780">
        <v>2028</v>
      </c>
      <c r="F2780" s="3" t="str">
        <f t="shared" si="86"/>
        <v>AOSpillCANAL2028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</row>
    <row r="2781" spans="1:20" x14ac:dyDescent="0.35">
      <c r="A2781">
        <f t="shared" si="87"/>
        <v>2781</v>
      </c>
      <c r="B2781" s="3" t="s">
        <v>70</v>
      </c>
      <c r="C2781" s="3" t="s">
        <v>89</v>
      </c>
      <c r="D2781" s="3" t="s">
        <v>24</v>
      </c>
      <c r="E2781">
        <v>2029</v>
      </c>
      <c r="F2781" s="3" t="str">
        <f t="shared" si="86"/>
        <v>AOSpillCANAL2029</v>
      </c>
      <c r="G2781" s="9">
        <v>0</v>
      </c>
      <c r="H2781" s="9">
        <v>0</v>
      </c>
      <c r="I2781" s="9">
        <v>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</row>
    <row r="2782" spans="1:20" x14ac:dyDescent="0.35">
      <c r="A2782">
        <f t="shared" si="87"/>
        <v>2782</v>
      </c>
      <c r="B2782" s="3" t="s">
        <v>70</v>
      </c>
      <c r="C2782" s="3" t="s">
        <v>89</v>
      </c>
      <c r="D2782" s="3" t="s">
        <v>25</v>
      </c>
      <c r="E2782">
        <v>2020</v>
      </c>
      <c r="F2782" s="3" t="str">
        <f t="shared" si="86"/>
        <v>AOSpillUP BON2020</v>
      </c>
      <c r="G2782" s="9">
        <v>0</v>
      </c>
      <c r="H2782" s="9">
        <v>0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0</v>
      </c>
    </row>
    <row r="2783" spans="1:20" x14ac:dyDescent="0.35">
      <c r="A2783">
        <f t="shared" si="87"/>
        <v>2783</v>
      </c>
      <c r="B2783" s="3" t="s">
        <v>70</v>
      </c>
      <c r="C2783" s="3" t="s">
        <v>89</v>
      </c>
      <c r="D2783" s="3" t="s">
        <v>25</v>
      </c>
      <c r="E2783">
        <v>2021</v>
      </c>
      <c r="F2783" s="3" t="str">
        <f t="shared" si="86"/>
        <v>AOSpillUP BON2021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v>0</v>
      </c>
    </row>
    <row r="2784" spans="1:20" x14ac:dyDescent="0.35">
      <c r="A2784">
        <f t="shared" si="87"/>
        <v>2784</v>
      </c>
      <c r="B2784" s="3" t="s">
        <v>70</v>
      </c>
      <c r="C2784" s="3" t="s">
        <v>89</v>
      </c>
      <c r="D2784" s="3" t="s">
        <v>25</v>
      </c>
      <c r="E2784">
        <v>2022</v>
      </c>
      <c r="F2784" s="3" t="str">
        <f t="shared" si="86"/>
        <v>AOSpillUP BON2022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</row>
    <row r="2785" spans="1:20" x14ac:dyDescent="0.35">
      <c r="A2785">
        <f t="shared" si="87"/>
        <v>2785</v>
      </c>
      <c r="B2785" s="3" t="s">
        <v>70</v>
      </c>
      <c r="C2785" s="3" t="s">
        <v>89</v>
      </c>
      <c r="D2785" s="3" t="s">
        <v>25</v>
      </c>
      <c r="E2785">
        <v>2023</v>
      </c>
      <c r="F2785" s="3" t="str">
        <f t="shared" si="86"/>
        <v>AOSpillUP BON2023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</row>
    <row r="2786" spans="1:20" x14ac:dyDescent="0.35">
      <c r="A2786">
        <f t="shared" si="87"/>
        <v>2786</v>
      </c>
      <c r="B2786" s="3" t="s">
        <v>70</v>
      </c>
      <c r="C2786" s="3" t="s">
        <v>89</v>
      </c>
      <c r="D2786" s="3" t="s">
        <v>25</v>
      </c>
      <c r="E2786">
        <v>2024</v>
      </c>
      <c r="F2786" s="3" t="str">
        <f t="shared" si="86"/>
        <v>AOSpillUP BON2024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0</v>
      </c>
      <c r="T2786" s="9">
        <v>0</v>
      </c>
    </row>
    <row r="2787" spans="1:20" x14ac:dyDescent="0.35">
      <c r="A2787">
        <f t="shared" si="87"/>
        <v>2787</v>
      </c>
      <c r="B2787" s="3" t="s">
        <v>70</v>
      </c>
      <c r="C2787" s="3" t="s">
        <v>89</v>
      </c>
      <c r="D2787" s="3" t="s">
        <v>25</v>
      </c>
      <c r="E2787">
        <v>2025</v>
      </c>
      <c r="F2787" s="3" t="str">
        <f t="shared" si="86"/>
        <v>AOSpillUP BON2025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0</v>
      </c>
    </row>
    <row r="2788" spans="1:20" x14ac:dyDescent="0.35">
      <c r="A2788">
        <f t="shared" si="87"/>
        <v>2788</v>
      </c>
      <c r="B2788" s="3" t="s">
        <v>70</v>
      </c>
      <c r="C2788" s="3" t="s">
        <v>89</v>
      </c>
      <c r="D2788" s="3" t="s">
        <v>25</v>
      </c>
      <c r="E2788">
        <v>2026</v>
      </c>
      <c r="F2788" s="3" t="str">
        <f t="shared" si="86"/>
        <v>AOSpillUP BON2026</v>
      </c>
      <c r="G2788" s="9">
        <v>0</v>
      </c>
      <c r="H2788" s="9">
        <v>0</v>
      </c>
      <c r="I2788" s="9">
        <v>0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</row>
    <row r="2789" spans="1:20" x14ac:dyDescent="0.35">
      <c r="A2789">
        <f t="shared" si="87"/>
        <v>2789</v>
      </c>
      <c r="B2789" s="3" t="s">
        <v>70</v>
      </c>
      <c r="C2789" s="3" t="s">
        <v>89</v>
      </c>
      <c r="D2789" s="3" t="s">
        <v>25</v>
      </c>
      <c r="E2789">
        <v>2027</v>
      </c>
      <c r="F2789" s="3" t="str">
        <f t="shared" si="86"/>
        <v>AOSpillUP BON2027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  <c r="Q2789" s="9">
        <v>0</v>
      </c>
      <c r="R2789" s="9">
        <v>0</v>
      </c>
      <c r="S2789" s="9">
        <v>0</v>
      </c>
      <c r="T2789" s="9">
        <v>0</v>
      </c>
    </row>
    <row r="2790" spans="1:20" x14ac:dyDescent="0.35">
      <c r="A2790">
        <f t="shared" si="87"/>
        <v>2790</v>
      </c>
      <c r="B2790" s="3" t="s">
        <v>70</v>
      </c>
      <c r="C2790" s="3" t="s">
        <v>89</v>
      </c>
      <c r="D2790" s="3" t="s">
        <v>25</v>
      </c>
      <c r="E2790">
        <v>2028</v>
      </c>
      <c r="F2790" s="3" t="str">
        <f t="shared" si="86"/>
        <v>AOSpillUP BON2028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</row>
    <row r="2791" spans="1:20" x14ac:dyDescent="0.35">
      <c r="A2791">
        <f t="shared" si="87"/>
        <v>2791</v>
      </c>
      <c r="B2791" s="3" t="s">
        <v>70</v>
      </c>
      <c r="C2791" s="3" t="s">
        <v>89</v>
      </c>
      <c r="D2791" s="3" t="s">
        <v>25</v>
      </c>
      <c r="E2791">
        <v>2029</v>
      </c>
      <c r="F2791" s="3" t="str">
        <f t="shared" si="86"/>
        <v>AOSpillUP BON2029</v>
      </c>
      <c r="G2791" s="9">
        <v>0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  <c r="S2791" s="9">
        <v>0</v>
      </c>
      <c r="T2791" s="9">
        <v>0</v>
      </c>
    </row>
    <row r="2792" spans="1:20" x14ac:dyDescent="0.35">
      <c r="A2792">
        <f t="shared" si="87"/>
        <v>2792</v>
      </c>
      <c r="B2792" s="3" t="s">
        <v>70</v>
      </c>
      <c r="C2792" s="3" t="s">
        <v>89</v>
      </c>
      <c r="D2792" s="3" t="s">
        <v>26</v>
      </c>
      <c r="E2792">
        <v>2020</v>
      </c>
      <c r="F2792" s="3" t="str">
        <f t="shared" si="86"/>
        <v>AOSpillLO BON2020</v>
      </c>
      <c r="G2792" s="9">
        <v>0</v>
      </c>
      <c r="H2792" s="9">
        <v>0</v>
      </c>
      <c r="I2792" s="9">
        <v>0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  <c r="Q2792" s="9">
        <v>0</v>
      </c>
      <c r="R2792" s="9">
        <v>0</v>
      </c>
      <c r="S2792" s="9">
        <v>0</v>
      </c>
      <c r="T2792" s="9">
        <v>0</v>
      </c>
    </row>
    <row r="2793" spans="1:20" x14ac:dyDescent="0.35">
      <c r="A2793">
        <f t="shared" si="87"/>
        <v>2793</v>
      </c>
      <c r="B2793" s="3" t="s">
        <v>70</v>
      </c>
      <c r="C2793" s="3" t="s">
        <v>89</v>
      </c>
      <c r="D2793" s="3" t="s">
        <v>26</v>
      </c>
      <c r="E2793">
        <v>2021</v>
      </c>
      <c r="F2793" s="3" t="str">
        <f t="shared" si="86"/>
        <v>AOSpillLO BON2021</v>
      </c>
      <c r="G2793" s="9">
        <v>0</v>
      </c>
      <c r="H2793" s="9">
        <v>0</v>
      </c>
      <c r="I2793" s="9">
        <v>0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  <c r="Q2793" s="9">
        <v>0</v>
      </c>
      <c r="R2793" s="9">
        <v>0</v>
      </c>
      <c r="S2793" s="9">
        <v>0</v>
      </c>
      <c r="T2793" s="9">
        <v>0</v>
      </c>
    </row>
    <row r="2794" spans="1:20" x14ac:dyDescent="0.35">
      <c r="A2794">
        <f t="shared" si="87"/>
        <v>2794</v>
      </c>
      <c r="B2794" s="3" t="s">
        <v>70</v>
      </c>
      <c r="C2794" s="3" t="s">
        <v>89</v>
      </c>
      <c r="D2794" s="3" t="s">
        <v>26</v>
      </c>
      <c r="E2794">
        <v>2022</v>
      </c>
      <c r="F2794" s="3" t="str">
        <f t="shared" si="86"/>
        <v>AOSpillLO BON2022</v>
      </c>
      <c r="G2794" s="9">
        <v>0</v>
      </c>
      <c r="H2794" s="9">
        <v>0</v>
      </c>
      <c r="I2794" s="9">
        <v>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  <c r="Q2794" s="9">
        <v>0</v>
      </c>
      <c r="R2794" s="9">
        <v>0</v>
      </c>
      <c r="S2794" s="9">
        <v>0</v>
      </c>
      <c r="T2794" s="9">
        <v>0</v>
      </c>
    </row>
    <row r="2795" spans="1:20" x14ac:dyDescent="0.35">
      <c r="A2795">
        <f t="shared" si="87"/>
        <v>2795</v>
      </c>
      <c r="B2795" s="3" t="s">
        <v>70</v>
      </c>
      <c r="C2795" s="3" t="s">
        <v>89</v>
      </c>
      <c r="D2795" s="3" t="s">
        <v>26</v>
      </c>
      <c r="E2795">
        <v>2023</v>
      </c>
      <c r="F2795" s="3" t="str">
        <f t="shared" si="86"/>
        <v>AOSpillLO BON2023</v>
      </c>
      <c r="G2795" s="9">
        <v>0</v>
      </c>
      <c r="H2795" s="9">
        <v>0</v>
      </c>
      <c r="I2795" s="9">
        <v>0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  <c r="Q2795" s="9">
        <v>0</v>
      </c>
      <c r="R2795" s="9">
        <v>0</v>
      </c>
      <c r="S2795" s="9">
        <v>0</v>
      </c>
      <c r="T2795" s="9">
        <v>0</v>
      </c>
    </row>
    <row r="2796" spans="1:20" x14ac:dyDescent="0.35">
      <c r="A2796">
        <f t="shared" si="87"/>
        <v>2796</v>
      </c>
      <c r="B2796" s="3" t="s">
        <v>70</v>
      </c>
      <c r="C2796" s="3" t="s">
        <v>89</v>
      </c>
      <c r="D2796" s="3" t="s">
        <v>26</v>
      </c>
      <c r="E2796">
        <v>2024</v>
      </c>
      <c r="F2796" s="3" t="str">
        <f t="shared" si="86"/>
        <v>AOSpillLO BON2024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</row>
    <row r="2797" spans="1:20" x14ac:dyDescent="0.35">
      <c r="A2797">
        <f t="shared" si="87"/>
        <v>2797</v>
      </c>
      <c r="B2797" s="3" t="s">
        <v>70</v>
      </c>
      <c r="C2797" s="3" t="s">
        <v>89</v>
      </c>
      <c r="D2797" s="3" t="s">
        <v>26</v>
      </c>
      <c r="E2797">
        <v>2025</v>
      </c>
      <c r="F2797" s="3" t="str">
        <f t="shared" si="86"/>
        <v>AOSpillLO BON2025</v>
      </c>
      <c r="G2797" s="9">
        <v>0</v>
      </c>
      <c r="H2797" s="9">
        <v>0</v>
      </c>
      <c r="I2797" s="9">
        <v>0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  <c r="Q2797" s="9">
        <v>0</v>
      </c>
      <c r="R2797" s="9">
        <v>0</v>
      </c>
      <c r="S2797" s="9">
        <v>0</v>
      </c>
      <c r="T2797" s="9">
        <v>0</v>
      </c>
    </row>
    <row r="2798" spans="1:20" x14ac:dyDescent="0.35">
      <c r="A2798">
        <f t="shared" si="87"/>
        <v>2798</v>
      </c>
      <c r="B2798" s="3" t="s">
        <v>70</v>
      </c>
      <c r="C2798" s="3" t="s">
        <v>89</v>
      </c>
      <c r="D2798" s="3" t="s">
        <v>26</v>
      </c>
      <c r="E2798">
        <v>2026</v>
      </c>
      <c r="F2798" s="3" t="str">
        <f t="shared" si="86"/>
        <v>AOSpillLO BON2026</v>
      </c>
      <c r="G2798" s="9">
        <v>0</v>
      </c>
      <c r="H2798" s="9">
        <v>0</v>
      </c>
      <c r="I2798" s="9">
        <v>0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  <c r="Q2798" s="9">
        <v>0</v>
      </c>
      <c r="R2798" s="9">
        <v>0</v>
      </c>
      <c r="S2798" s="9">
        <v>0</v>
      </c>
      <c r="T2798" s="9">
        <v>0</v>
      </c>
    </row>
    <row r="2799" spans="1:20" x14ac:dyDescent="0.35">
      <c r="A2799">
        <f t="shared" si="87"/>
        <v>2799</v>
      </c>
      <c r="B2799" s="3" t="s">
        <v>70</v>
      </c>
      <c r="C2799" s="3" t="s">
        <v>89</v>
      </c>
      <c r="D2799" s="3" t="s">
        <v>26</v>
      </c>
      <c r="E2799">
        <v>2027</v>
      </c>
      <c r="F2799" s="3" t="str">
        <f t="shared" si="86"/>
        <v>AOSpillLO BON2027</v>
      </c>
      <c r="G2799" s="9">
        <v>0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9">
        <v>0</v>
      </c>
      <c r="T2799" s="9">
        <v>0</v>
      </c>
    </row>
    <row r="2800" spans="1:20" x14ac:dyDescent="0.35">
      <c r="A2800">
        <f t="shared" si="87"/>
        <v>2800</v>
      </c>
      <c r="B2800" s="3" t="s">
        <v>70</v>
      </c>
      <c r="C2800" s="3" t="s">
        <v>89</v>
      </c>
      <c r="D2800" s="3" t="s">
        <v>26</v>
      </c>
      <c r="E2800">
        <v>2028</v>
      </c>
      <c r="F2800" s="3" t="str">
        <f t="shared" si="86"/>
        <v>AOSpillLO BON2028</v>
      </c>
      <c r="G2800" s="9">
        <v>0</v>
      </c>
      <c r="H2800" s="9">
        <v>0</v>
      </c>
      <c r="I2800" s="9">
        <v>0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  <c r="S2800" s="9">
        <v>0</v>
      </c>
      <c r="T2800" s="9">
        <v>0</v>
      </c>
    </row>
    <row r="2801" spans="1:20" x14ac:dyDescent="0.35">
      <c r="A2801">
        <f t="shared" si="87"/>
        <v>2801</v>
      </c>
      <c r="B2801" s="3" t="s">
        <v>70</v>
      </c>
      <c r="C2801" s="3" t="s">
        <v>89</v>
      </c>
      <c r="D2801" s="3" t="s">
        <v>26</v>
      </c>
      <c r="E2801">
        <v>2029</v>
      </c>
      <c r="F2801" s="3" t="str">
        <f t="shared" si="86"/>
        <v>AOSpillLO BON2029</v>
      </c>
      <c r="G2801" s="9">
        <v>0</v>
      </c>
      <c r="H2801" s="9">
        <v>0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  <c r="S2801" s="9">
        <v>0</v>
      </c>
      <c r="T2801" s="9">
        <v>0</v>
      </c>
    </row>
    <row r="2802" spans="1:20" x14ac:dyDescent="0.35">
      <c r="A2802">
        <f t="shared" si="87"/>
        <v>2802</v>
      </c>
      <c r="B2802" s="3" t="s">
        <v>70</v>
      </c>
      <c r="C2802" s="3" t="s">
        <v>89</v>
      </c>
      <c r="D2802" s="3" t="s">
        <v>27</v>
      </c>
      <c r="E2802">
        <v>2020</v>
      </c>
      <c r="F2802" s="3" t="str">
        <f t="shared" si="86"/>
        <v>AOSpillS SLOC2020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9">
        <v>0</v>
      </c>
      <c r="Q2802" s="9">
        <v>0</v>
      </c>
      <c r="R2802" s="9">
        <v>0</v>
      </c>
      <c r="S2802" s="9">
        <v>0</v>
      </c>
      <c r="T2802" s="9">
        <v>0</v>
      </c>
    </row>
    <row r="2803" spans="1:20" x14ac:dyDescent="0.35">
      <c r="A2803">
        <f t="shared" si="87"/>
        <v>2803</v>
      </c>
      <c r="B2803" s="3" t="s">
        <v>70</v>
      </c>
      <c r="C2803" s="3" t="s">
        <v>89</v>
      </c>
      <c r="D2803" s="3" t="s">
        <v>27</v>
      </c>
      <c r="E2803">
        <v>2021</v>
      </c>
      <c r="F2803" s="3" t="str">
        <f t="shared" si="86"/>
        <v>AOSpillS SLOC2021</v>
      </c>
      <c r="G2803" s="9">
        <v>0</v>
      </c>
      <c r="H2803" s="9">
        <v>0</v>
      </c>
      <c r="I2803" s="9">
        <v>0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  <c r="S2803" s="9">
        <v>0</v>
      </c>
      <c r="T2803" s="9">
        <v>0</v>
      </c>
    </row>
    <row r="2804" spans="1:20" x14ac:dyDescent="0.35">
      <c r="A2804">
        <f t="shared" si="87"/>
        <v>2804</v>
      </c>
      <c r="B2804" s="3" t="s">
        <v>70</v>
      </c>
      <c r="C2804" s="3" t="s">
        <v>89</v>
      </c>
      <c r="D2804" s="3" t="s">
        <v>27</v>
      </c>
      <c r="E2804">
        <v>2022</v>
      </c>
      <c r="F2804" s="3" t="str">
        <f t="shared" si="86"/>
        <v>AOSpillS SLOC2022</v>
      </c>
      <c r="G2804" s="9">
        <v>0</v>
      </c>
      <c r="H2804" s="9">
        <v>0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  <c r="S2804" s="9">
        <v>0</v>
      </c>
      <c r="T2804" s="9">
        <v>0</v>
      </c>
    </row>
    <row r="2805" spans="1:20" x14ac:dyDescent="0.35">
      <c r="A2805">
        <f t="shared" si="87"/>
        <v>2805</v>
      </c>
      <c r="B2805" s="3" t="s">
        <v>70</v>
      </c>
      <c r="C2805" s="3" t="s">
        <v>89</v>
      </c>
      <c r="D2805" s="3" t="s">
        <v>27</v>
      </c>
      <c r="E2805">
        <v>2023</v>
      </c>
      <c r="F2805" s="3" t="str">
        <f t="shared" si="86"/>
        <v>AOSpillS SLOC2023</v>
      </c>
      <c r="G2805" s="9">
        <v>0</v>
      </c>
      <c r="H2805" s="9">
        <v>0</v>
      </c>
      <c r="I2805" s="9">
        <v>0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  <c r="Q2805" s="9">
        <v>0</v>
      </c>
      <c r="R2805" s="9">
        <v>0</v>
      </c>
      <c r="S2805" s="9">
        <v>0</v>
      </c>
      <c r="T2805" s="9">
        <v>0</v>
      </c>
    </row>
    <row r="2806" spans="1:20" x14ac:dyDescent="0.35">
      <c r="A2806">
        <f t="shared" si="87"/>
        <v>2806</v>
      </c>
      <c r="B2806" s="3" t="s">
        <v>70</v>
      </c>
      <c r="C2806" s="3" t="s">
        <v>89</v>
      </c>
      <c r="D2806" s="3" t="s">
        <v>27</v>
      </c>
      <c r="E2806">
        <v>2024</v>
      </c>
      <c r="F2806" s="3" t="str">
        <f t="shared" si="86"/>
        <v>AOSpillS SLOC2024</v>
      </c>
      <c r="G2806" s="9">
        <v>0</v>
      </c>
      <c r="H2806" s="9">
        <v>0</v>
      </c>
      <c r="I2806" s="9">
        <v>0</v>
      </c>
      <c r="J2806" s="9">
        <v>0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  <c r="Q2806" s="9">
        <v>0</v>
      </c>
      <c r="R2806" s="9">
        <v>0</v>
      </c>
      <c r="S2806" s="9">
        <v>0</v>
      </c>
      <c r="T2806" s="9">
        <v>0</v>
      </c>
    </row>
    <row r="2807" spans="1:20" x14ac:dyDescent="0.35">
      <c r="A2807">
        <f t="shared" si="87"/>
        <v>2807</v>
      </c>
      <c r="B2807" s="3" t="s">
        <v>70</v>
      </c>
      <c r="C2807" s="3" t="s">
        <v>89</v>
      </c>
      <c r="D2807" s="3" t="s">
        <v>27</v>
      </c>
      <c r="E2807">
        <v>2025</v>
      </c>
      <c r="F2807" s="3" t="str">
        <f t="shared" si="86"/>
        <v>AOSpillS SLOC2025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9">
        <v>0</v>
      </c>
      <c r="T2807" s="9">
        <v>0</v>
      </c>
    </row>
    <row r="2808" spans="1:20" x14ac:dyDescent="0.35">
      <c r="A2808">
        <f t="shared" si="87"/>
        <v>2808</v>
      </c>
      <c r="B2808" s="3" t="s">
        <v>70</v>
      </c>
      <c r="C2808" s="3" t="s">
        <v>89</v>
      </c>
      <c r="D2808" s="3" t="s">
        <v>27</v>
      </c>
      <c r="E2808">
        <v>2026</v>
      </c>
      <c r="F2808" s="3" t="str">
        <f t="shared" si="86"/>
        <v>AOSpillS SLOC2026</v>
      </c>
      <c r="G2808" s="9">
        <v>0</v>
      </c>
      <c r="H2808" s="9">
        <v>0</v>
      </c>
      <c r="I2808" s="9">
        <v>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  <c r="Q2808" s="9">
        <v>0</v>
      </c>
      <c r="R2808" s="9">
        <v>0</v>
      </c>
      <c r="S2808" s="9">
        <v>0</v>
      </c>
      <c r="T2808" s="9">
        <v>0</v>
      </c>
    </row>
    <row r="2809" spans="1:20" x14ac:dyDescent="0.35">
      <c r="A2809">
        <f t="shared" si="87"/>
        <v>2809</v>
      </c>
      <c r="B2809" s="3" t="s">
        <v>70</v>
      </c>
      <c r="C2809" s="3" t="s">
        <v>89</v>
      </c>
      <c r="D2809" s="3" t="s">
        <v>27</v>
      </c>
      <c r="E2809">
        <v>2027</v>
      </c>
      <c r="F2809" s="3" t="str">
        <f t="shared" si="86"/>
        <v>AOSpillS SLOC2027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  <c r="Q2809" s="9">
        <v>0</v>
      </c>
      <c r="R2809" s="9">
        <v>0</v>
      </c>
      <c r="S2809" s="9">
        <v>0</v>
      </c>
      <c r="T2809" s="9">
        <v>0</v>
      </c>
    </row>
    <row r="2810" spans="1:20" x14ac:dyDescent="0.35">
      <c r="A2810">
        <f t="shared" si="87"/>
        <v>2810</v>
      </c>
      <c r="B2810" s="3" t="s">
        <v>70</v>
      </c>
      <c r="C2810" s="3" t="s">
        <v>89</v>
      </c>
      <c r="D2810" s="3" t="s">
        <v>27</v>
      </c>
      <c r="E2810">
        <v>2028</v>
      </c>
      <c r="F2810" s="3" t="str">
        <f t="shared" si="86"/>
        <v>AOSpillS SLOC2028</v>
      </c>
      <c r="G2810" s="9">
        <v>0</v>
      </c>
      <c r="H2810" s="9">
        <v>0</v>
      </c>
      <c r="I2810" s="9">
        <v>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  <c r="S2810" s="9">
        <v>0</v>
      </c>
      <c r="T2810" s="9">
        <v>0</v>
      </c>
    </row>
    <row r="2811" spans="1:20" x14ac:dyDescent="0.35">
      <c r="A2811">
        <f t="shared" si="87"/>
        <v>2811</v>
      </c>
      <c r="B2811" s="3" t="s">
        <v>70</v>
      </c>
      <c r="C2811" s="3" t="s">
        <v>89</v>
      </c>
      <c r="D2811" s="3" t="s">
        <v>27</v>
      </c>
      <c r="E2811">
        <v>2029</v>
      </c>
      <c r="F2811" s="3" t="str">
        <f t="shared" si="86"/>
        <v>AOSpillS SLOC2029</v>
      </c>
      <c r="G2811" s="9">
        <v>0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0</v>
      </c>
      <c r="T2811" s="9">
        <v>0</v>
      </c>
    </row>
    <row r="2812" spans="1:20" x14ac:dyDescent="0.35">
      <c r="A2812">
        <f t="shared" si="87"/>
        <v>2812</v>
      </c>
      <c r="B2812" s="3" t="s">
        <v>70</v>
      </c>
      <c r="C2812" s="3" t="s">
        <v>89</v>
      </c>
      <c r="D2812" s="3" t="s">
        <v>28</v>
      </c>
      <c r="E2812">
        <v>2020</v>
      </c>
      <c r="F2812" s="3" t="str">
        <f t="shared" si="86"/>
        <v>AOSpillBRILL2020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  <c r="Q2812" s="9">
        <v>0</v>
      </c>
      <c r="R2812" s="9">
        <v>0</v>
      </c>
      <c r="S2812" s="9">
        <v>0</v>
      </c>
      <c r="T2812" s="9">
        <v>0</v>
      </c>
    </row>
    <row r="2813" spans="1:20" x14ac:dyDescent="0.35">
      <c r="A2813">
        <f t="shared" si="87"/>
        <v>2813</v>
      </c>
      <c r="B2813" s="3" t="s">
        <v>70</v>
      </c>
      <c r="C2813" s="3" t="s">
        <v>89</v>
      </c>
      <c r="D2813" s="3" t="s">
        <v>28</v>
      </c>
      <c r="E2813">
        <v>2021</v>
      </c>
      <c r="F2813" s="3" t="str">
        <f t="shared" si="86"/>
        <v>AOSpillBRILL2021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0</v>
      </c>
      <c r="T2813" s="9">
        <v>0</v>
      </c>
    </row>
    <row r="2814" spans="1:20" x14ac:dyDescent="0.35">
      <c r="A2814">
        <f t="shared" si="87"/>
        <v>2814</v>
      </c>
      <c r="B2814" s="3" t="s">
        <v>70</v>
      </c>
      <c r="C2814" s="3" t="s">
        <v>89</v>
      </c>
      <c r="D2814" s="3" t="s">
        <v>28</v>
      </c>
      <c r="E2814">
        <v>2022</v>
      </c>
      <c r="F2814" s="3" t="str">
        <f t="shared" si="86"/>
        <v>AOSpillBRILL2022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</row>
    <row r="2815" spans="1:20" x14ac:dyDescent="0.35">
      <c r="A2815">
        <f t="shared" si="87"/>
        <v>2815</v>
      </c>
      <c r="B2815" s="3" t="s">
        <v>70</v>
      </c>
      <c r="C2815" s="3" t="s">
        <v>89</v>
      </c>
      <c r="D2815" s="3" t="s">
        <v>28</v>
      </c>
      <c r="E2815">
        <v>2023</v>
      </c>
      <c r="F2815" s="3" t="str">
        <f t="shared" si="86"/>
        <v>AOSpillBRILL2023</v>
      </c>
      <c r="G2815" s="9">
        <v>0</v>
      </c>
      <c r="H2815" s="9">
        <v>0</v>
      </c>
      <c r="I2815" s="9">
        <v>0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  <c r="S2815" s="9">
        <v>0</v>
      </c>
      <c r="T2815" s="9">
        <v>0</v>
      </c>
    </row>
    <row r="2816" spans="1:20" x14ac:dyDescent="0.35">
      <c r="A2816">
        <f t="shared" si="87"/>
        <v>2816</v>
      </c>
      <c r="B2816" s="3" t="s">
        <v>70</v>
      </c>
      <c r="C2816" s="3" t="s">
        <v>89</v>
      </c>
      <c r="D2816" s="3" t="s">
        <v>28</v>
      </c>
      <c r="E2816">
        <v>2024</v>
      </c>
      <c r="F2816" s="3" t="str">
        <f t="shared" si="86"/>
        <v>AOSpillBRILL2024</v>
      </c>
      <c r="G2816" s="9">
        <v>0</v>
      </c>
      <c r="H2816" s="9">
        <v>0</v>
      </c>
      <c r="I2816" s="9">
        <v>0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  <c r="Q2816" s="9">
        <v>0</v>
      </c>
      <c r="R2816" s="9">
        <v>0</v>
      </c>
      <c r="S2816" s="9">
        <v>0</v>
      </c>
      <c r="T2816" s="9">
        <v>0</v>
      </c>
    </row>
    <row r="2817" spans="1:20" x14ac:dyDescent="0.35">
      <c r="A2817">
        <f t="shared" si="87"/>
        <v>2817</v>
      </c>
      <c r="B2817" s="3" t="s">
        <v>70</v>
      </c>
      <c r="C2817" s="3" t="s">
        <v>89</v>
      </c>
      <c r="D2817" s="3" t="s">
        <v>28</v>
      </c>
      <c r="E2817">
        <v>2025</v>
      </c>
      <c r="F2817" s="3" t="str">
        <f t="shared" si="86"/>
        <v>AOSpillBRILL2025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</row>
    <row r="2818" spans="1:20" x14ac:dyDescent="0.35">
      <c r="A2818">
        <f t="shared" si="87"/>
        <v>2818</v>
      </c>
      <c r="B2818" s="3" t="s">
        <v>70</v>
      </c>
      <c r="C2818" s="3" t="s">
        <v>89</v>
      </c>
      <c r="D2818" s="3" t="s">
        <v>28</v>
      </c>
      <c r="E2818">
        <v>2026</v>
      </c>
      <c r="F2818" s="3" t="str">
        <f t="shared" ref="F2818:F2881" si="88">_xlfn.CONCAT(B2818,C2818,D2818,E2818)</f>
        <v>AOSpillBRILL2026</v>
      </c>
      <c r="G2818" s="9">
        <v>0</v>
      </c>
      <c r="H2818" s="9">
        <v>0</v>
      </c>
      <c r="I2818" s="9">
        <v>0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9">
        <v>0</v>
      </c>
      <c r="T2818" s="9">
        <v>0</v>
      </c>
    </row>
    <row r="2819" spans="1:20" x14ac:dyDescent="0.35">
      <c r="A2819">
        <f t="shared" ref="A2819:A2882" si="89">A2818+1</f>
        <v>2819</v>
      </c>
      <c r="B2819" s="3" t="s">
        <v>70</v>
      </c>
      <c r="C2819" s="3" t="s">
        <v>89</v>
      </c>
      <c r="D2819" s="3" t="s">
        <v>28</v>
      </c>
      <c r="E2819">
        <v>2027</v>
      </c>
      <c r="F2819" s="3" t="str">
        <f t="shared" si="88"/>
        <v>AOSpillBRILL2027</v>
      </c>
      <c r="G2819" s="9">
        <v>0</v>
      </c>
      <c r="H2819" s="9">
        <v>0</v>
      </c>
      <c r="I2819" s="9">
        <v>0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</row>
    <row r="2820" spans="1:20" x14ac:dyDescent="0.35">
      <c r="A2820">
        <f t="shared" si="89"/>
        <v>2820</v>
      </c>
      <c r="B2820" s="3" t="s">
        <v>70</v>
      </c>
      <c r="C2820" s="3" t="s">
        <v>89</v>
      </c>
      <c r="D2820" s="3" t="s">
        <v>28</v>
      </c>
      <c r="E2820">
        <v>2028</v>
      </c>
      <c r="F2820" s="3" t="str">
        <f t="shared" si="88"/>
        <v>AOSpillBRILL2028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</row>
    <row r="2821" spans="1:20" x14ac:dyDescent="0.35">
      <c r="A2821">
        <f t="shared" si="89"/>
        <v>2821</v>
      </c>
      <c r="B2821" s="3" t="s">
        <v>70</v>
      </c>
      <c r="C2821" s="3" t="s">
        <v>89</v>
      </c>
      <c r="D2821" s="3" t="s">
        <v>28</v>
      </c>
      <c r="E2821">
        <v>2029</v>
      </c>
      <c r="F2821" s="3" t="str">
        <f t="shared" si="88"/>
        <v>AOSpillBRILL2029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</row>
    <row r="2822" spans="1:20" x14ac:dyDescent="0.35">
      <c r="A2822">
        <f t="shared" si="89"/>
        <v>2822</v>
      </c>
      <c r="B2822" s="3" t="s">
        <v>70</v>
      </c>
      <c r="C2822" s="3" t="s">
        <v>89</v>
      </c>
      <c r="D2822" s="3" t="s">
        <v>29</v>
      </c>
      <c r="E2822">
        <v>2020</v>
      </c>
      <c r="F2822" s="3" t="str">
        <f t="shared" si="88"/>
        <v>AOSpillH HORS2020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</row>
    <row r="2823" spans="1:20" x14ac:dyDescent="0.35">
      <c r="A2823">
        <f t="shared" si="89"/>
        <v>2823</v>
      </c>
      <c r="B2823" s="3" t="s">
        <v>70</v>
      </c>
      <c r="C2823" s="3" t="s">
        <v>89</v>
      </c>
      <c r="D2823" s="3" t="s">
        <v>29</v>
      </c>
      <c r="E2823">
        <v>2021</v>
      </c>
      <c r="F2823" s="3" t="str">
        <f t="shared" si="88"/>
        <v>AOSpillH HORS2021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</row>
    <row r="2824" spans="1:20" x14ac:dyDescent="0.35">
      <c r="A2824">
        <f t="shared" si="89"/>
        <v>2824</v>
      </c>
      <c r="B2824" s="3" t="s">
        <v>70</v>
      </c>
      <c r="C2824" s="3" t="s">
        <v>89</v>
      </c>
      <c r="D2824" s="3" t="s">
        <v>29</v>
      </c>
      <c r="E2824">
        <v>2022</v>
      </c>
      <c r="F2824" s="3" t="str">
        <f t="shared" si="88"/>
        <v>AOSpillH HORS2022</v>
      </c>
      <c r="G2824" s="9">
        <v>0</v>
      </c>
      <c r="H2824" s="9">
        <v>0</v>
      </c>
      <c r="I2824" s="9">
        <v>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  <c r="Q2824" s="9">
        <v>0</v>
      </c>
      <c r="R2824" s="9">
        <v>0</v>
      </c>
      <c r="S2824" s="9">
        <v>0</v>
      </c>
      <c r="T2824" s="9">
        <v>0</v>
      </c>
    </row>
    <row r="2825" spans="1:20" x14ac:dyDescent="0.35">
      <c r="A2825">
        <f t="shared" si="89"/>
        <v>2825</v>
      </c>
      <c r="B2825" s="3" t="s">
        <v>70</v>
      </c>
      <c r="C2825" s="3" t="s">
        <v>89</v>
      </c>
      <c r="D2825" s="3" t="s">
        <v>29</v>
      </c>
      <c r="E2825">
        <v>2023</v>
      </c>
      <c r="F2825" s="3" t="str">
        <f t="shared" si="88"/>
        <v>AOSpillH HORS2023</v>
      </c>
      <c r="G2825" s="9">
        <v>0</v>
      </c>
      <c r="H2825" s="9">
        <v>0</v>
      </c>
      <c r="I2825" s="9">
        <v>0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9">
        <v>0</v>
      </c>
      <c r="T2825" s="9">
        <v>0</v>
      </c>
    </row>
    <row r="2826" spans="1:20" x14ac:dyDescent="0.35">
      <c r="A2826">
        <f t="shared" si="89"/>
        <v>2826</v>
      </c>
      <c r="B2826" s="3" t="s">
        <v>70</v>
      </c>
      <c r="C2826" s="3" t="s">
        <v>89</v>
      </c>
      <c r="D2826" s="3" t="s">
        <v>29</v>
      </c>
      <c r="E2826">
        <v>2024</v>
      </c>
      <c r="F2826" s="3" t="str">
        <f t="shared" si="88"/>
        <v>AOSpillH HORS2024</v>
      </c>
      <c r="G2826" s="9">
        <v>0</v>
      </c>
      <c r="H2826" s="9">
        <v>0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  <c r="S2826" s="9">
        <v>0</v>
      </c>
      <c r="T2826" s="9">
        <v>0</v>
      </c>
    </row>
    <row r="2827" spans="1:20" x14ac:dyDescent="0.35">
      <c r="A2827">
        <f t="shared" si="89"/>
        <v>2827</v>
      </c>
      <c r="B2827" s="3" t="s">
        <v>70</v>
      </c>
      <c r="C2827" s="3" t="s">
        <v>89</v>
      </c>
      <c r="D2827" s="3" t="s">
        <v>29</v>
      </c>
      <c r="E2827">
        <v>2025</v>
      </c>
      <c r="F2827" s="3" t="str">
        <f t="shared" si="88"/>
        <v>AOSpillH HORS2025</v>
      </c>
      <c r="G2827" s="9">
        <v>0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  <c r="S2827" s="9">
        <v>0</v>
      </c>
      <c r="T2827" s="9">
        <v>0</v>
      </c>
    </row>
    <row r="2828" spans="1:20" x14ac:dyDescent="0.35">
      <c r="A2828">
        <f t="shared" si="89"/>
        <v>2828</v>
      </c>
      <c r="B2828" s="3" t="s">
        <v>70</v>
      </c>
      <c r="C2828" s="3" t="s">
        <v>89</v>
      </c>
      <c r="D2828" s="3" t="s">
        <v>29</v>
      </c>
      <c r="E2828">
        <v>2026</v>
      </c>
      <c r="F2828" s="3" t="str">
        <f t="shared" si="88"/>
        <v>AOSpillH HORS2026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</row>
    <row r="2829" spans="1:20" x14ac:dyDescent="0.35">
      <c r="A2829">
        <f t="shared" si="89"/>
        <v>2829</v>
      </c>
      <c r="B2829" s="3" t="s">
        <v>70</v>
      </c>
      <c r="C2829" s="3" t="s">
        <v>89</v>
      </c>
      <c r="D2829" s="3" t="s">
        <v>29</v>
      </c>
      <c r="E2829">
        <v>2027</v>
      </c>
      <c r="F2829" s="3" t="str">
        <f t="shared" si="88"/>
        <v>AOSpillH HORS2027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</row>
    <row r="2830" spans="1:20" x14ac:dyDescent="0.35">
      <c r="A2830">
        <f t="shared" si="89"/>
        <v>2830</v>
      </c>
      <c r="B2830" s="3" t="s">
        <v>70</v>
      </c>
      <c r="C2830" s="3" t="s">
        <v>89</v>
      </c>
      <c r="D2830" s="3" t="s">
        <v>29</v>
      </c>
      <c r="E2830">
        <v>2028</v>
      </c>
      <c r="F2830" s="3" t="str">
        <f t="shared" si="88"/>
        <v>AOSpillH HORS2028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  <c r="Q2830" s="9">
        <v>0</v>
      </c>
      <c r="R2830" s="9">
        <v>0</v>
      </c>
      <c r="S2830" s="9">
        <v>0</v>
      </c>
      <c r="T2830" s="9">
        <v>0</v>
      </c>
    </row>
    <row r="2831" spans="1:20" x14ac:dyDescent="0.35">
      <c r="A2831">
        <f t="shared" si="89"/>
        <v>2831</v>
      </c>
      <c r="B2831" s="3" t="s">
        <v>70</v>
      </c>
      <c r="C2831" s="3" t="s">
        <v>89</v>
      </c>
      <c r="D2831" s="3" t="s">
        <v>29</v>
      </c>
      <c r="E2831">
        <v>2029</v>
      </c>
      <c r="F2831" s="3" t="str">
        <f t="shared" si="88"/>
        <v>AOSpillH HORS2029</v>
      </c>
      <c r="G2831" s="9">
        <v>0</v>
      </c>
      <c r="H2831" s="9">
        <v>0</v>
      </c>
      <c r="I2831" s="9">
        <v>0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9">
        <v>0</v>
      </c>
      <c r="Q2831" s="9">
        <v>0</v>
      </c>
      <c r="R2831" s="9">
        <v>0</v>
      </c>
      <c r="S2831" s="9">
        <v>0</v>
      </c>
      <c r="T2831" s="9">
        <v>0</v>
      </c>
    </row>
    <row r="2832" spans="1:20" x14ac:dyDescent="0.35">
      <c r="A2832">
        <f t="shared" si="89"/>
        <v>2832</v>
      </c>
      <c r="B2832" s="3" t="s">
        <v>70</v>
      </c>
      <c r="C2832" s="3" t="s">
        <v>89</v>
      </c>
      <c r="D2832" s="3" t="s">
        <v>30</v>
      </c>
      <c r="E2832">
        <v>2020</v>
      </c>
      <c r="F2832" s="3" t="str">
        <f t="shared" si="88"/>
        <v>AOSpillCOLFLS2020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0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</row>
    <row r="2833" spans="1:20" x14ac:dyDescent="0.35">
      <c r="A2833">
        <f t="shared" si="89"/>
        <v>2833</v>
      </c>
      <c r="B2833" s="3" t="s">
        <v>70</v>
      </c>
      <c r="C2833" s="3" t="s">
        <v>89</v>
      </c>
      <c r="D2833" s="3" t="s">
        <v>30</v>
      </c>
      <c r="E2833">
        <v>2021</v>
      </c>
      <c r="F2833" s="3" t="str">
        <f t="shared" si="88"/>
        <v>AOSpillCOLFLS2021</v>
      </c>
      <c r="G2833" s="9">
        <v>0</v>
      </c>
      <c r="H2833" s="9">
        <v>0</v>
      </c>
      <c r="I2833" s="9">
        <v>0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  <c r="S2833" s="9">
        <v>0</v>
      </c>
      <c r="T2833" s="9">
        <v>0</v>
      </c>
    </row>
    <row r="2834" spans="1:20" x14ac:dyDescent="0.35">
      <c r="A2834">
        <f t="shared" si="89"/>
        <v>2834</v>
      </c>
      <c r="B2834" s="3" t="s">
        <v>70</v>
      </c>
      <c r="C2834" s="3" t="s">
        <v>89</v>
      </c>
      <c r="D2834" s="3" t="s">
        <v>30</v>
      </c>
      <c r="E2834">
        <v>2022</v>
      </c>
      <c r="F2834" s="3" t="str">
        <f t="shared" si="88"/>
        <v>AOSpillCOLFLS2022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  <c r="S2834" s="9">
        <v>0</v>
      </c>
      <c r="T2834" s="9">
        <v>0</v>
      </c>
    </row>
    <row r="2835" spans="1:20" x14ac:dyDescent="0.35">
      <c r="A2835">
        <f t="shared" si="89"/>
        <v>2835</v>
      </c>
      <c r="B2835" s="3" t="s">
        <v>70</v>
      </c>
      <c r="C2835" s="3" t="s">
        <v>89</v>
      </c>
      <c r="D2835" s="3" t="s">
        <v>30</v>
      </c>
      <c r="E2835">
        <v>2023</v>
      </c>
      <c r="F2835" s="3" t="str">
        <f t="shared" si="88"/>
        <v>AOSpillCOLFLS2023</v>
      </c>
      <c r="G2835" s="9">
        <v>0</v>
      </c>
      <c r="H2835" s="9">
        <v>0</v>
      </c>
      <c r="I2835" s="9">
        <v>0</v>
      </c>
      <c r="J2835" s="9">
        <v>0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9">
        <v>0</v>
      </c>
      <c r="Q2835" s="9">
        <v>0</v>
      </c>
      <c r="R2835" s="9">
        <v>0</v>
      </c>
      <c r="S2835" s="9">
        <v>0</v>
      </c>
      <c r="T2835" s="9">
        <v>0</v>
      </c>
    </row>
    <row r="2836" spans="1:20" x14ac:dyDescent="0.35">
      <c r="A2836">
        <f t="shared" si="89"/>
        <v>2836</v>
      </c>
      <c r="B2836" s="3" t="s">
        <v>70</v>
      </c>
      <c r="C2836" s="3" t="s">
        <v>89</v>
      </c>
      <c r="D2836" s="3" t="s">
        <v>30</v>
      </c>
      <c r="E2836">
        <v>2024</v>
      </c>
      <c r="F2836" s="3" t="str">
        <f t="shared" si="88"/>
        <v>AOSpillCOLFLS2024</v>
      </c>
      <c r="G2836" s="9">
        <v>0</v>
      </c>
      <c r="H2836" s="9">
        <v>0</v>
      </c>
      <c r="I2836" s="9">
        <v>0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  <c r="Q2836" s="9">
        <v>0</v>
      </c>
      <c r="R2836" s="9">
        <v>0</v>
      </c>
      <c r="S2836" s="9">
        <v>0</v>
      </c>
      <c r="T2836" s="9">
        <v>0</v>
      </c>
    </row>
    <row r="2837" spans="1:20" x14ac:dyDescent="0.35">
      <c r="A2837">
        <f t="shared" si="89"/>
        <v>2837</v>
      </c>
      <c r="B2837" s="3" t="s">
        <v>70</v>
      </c>
      <c r="C2837" s="3" t="s">
        <v>89</v>
      </c>
      <c r="D2837" s="3" t="s">
        <v>30</v>
      </c>
      <c r="E2837">
        <v>2025</v>
      </c>
      <c r="F2837" s="3" t="str">
        <f t="shared" si="88"/>
        <v>AOSpillCOLFLS2025</v>
      </c>
      <c r="G2837" s="9">
        <v>0</v>
      </c>
      <c r="H2837" s="9">
        <v>0</v>
      </c>
      <c r="I2837" s="9">
        <v>0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  <c r="Q2837" s="9">
        <v>0</v>
      </c>
      <c r="R2837" s="9">
        <v>0</v>
      </c>
      <c r="S2837" s="9">
        <v>0</v>
      </c>
      <c r="T2837" s="9">
        <v>0</v>
      </c>
    </row>
    <row r="2838" spans="1:20" x14ac:dyDescent="0.35">
      <c r="A2838">
        <f t="shared" si="89"/>
        <v>2838</v>
      </c>
      <c r="B2838" s="3" t="s">
        <v>70</v>
      </c>
      <c r="C2838" s="3" t="s">
        <v>89</v>
      </c>
      <c r="D2838" s="3" t="s">
        <v>30</v>
      </c>
      <c r="E2838">
        <v>2026</v>
      </c>
      <c r="F2838" s="3" t="str">
        <f t="shared" si="88"/>
        <v>AOSpillCOLFLS2026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</row>
    <row r="2839" spans="1:20" x14ac:dyDescent="0.35">
      <c r="A2839">
        <f t="shared" si="89"/>
        <v>2839</v>
      </c>
      <c r="B2839" s="3" t="s">
        <v>70</v>
      </c>
      <c r="C2839" s="3" t="s">
        <v>89</v>
      </c>
      <c r="D2839" s="3" t="s">
        <v>30</v>
      </c>
      <c r="E2839">
        <v>2027</v>
      </c>
      <c r="F2839" s="3" t="str">
        <f t="shared" si="88"/>
        <v>AOSpillCOLFLS2027</v>
      </c>
      <c r="G2839" s="9">
        <v>0</v>
      </c>
      <c r="H2839" s="9">
        <v>0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</row>
    <row r="2840" spans="1:20" x14ac:dyDescent="0.35">
      <c r="A2840">
        <f t="shared" si="89"/>
        <v>2840</v>
      </c>
      <c r="B2840" s="3" t="s">
        <v>70</v>
      </c>
      <c r="C2840" s="3" t="s">
        <v>89</v>
      </c>
      <c r="D2840" s="3" t="s">
        <v>30</v>
      </c>
      <c r="E2840">
        <v>2028</v>
      </c>
      <c r="F2840" s="3" t="str">
        <f t="shared" si="88"/>
        <v>AOSpillCOLFLS2028</v>
      </c>
      <c r="G2840" s="9">
        <v>0</v>
      </c>
      <c r="H2840" s="9">
        <v>0</v>
      </c>
      <c r="I2840" s="9">
        <v>0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  <c r="Q2840" s="9">
        <v>0</v>
      </c>
      <c r="R2840" s="9">
        <v>0</v>
      </c>
      <c r="S2840" s="9">
        <v>0</v>
      </c>
      <c r="T2840" s="9">
        <v>0</v>
      </c>
    </row>
    <row r="2841" spans="1:20" x14ac:dyDescent="0.35">
      <c r="A2841">
        <f t="shared" si="89"/>
        <v>2841</v>
      </c>
      <c r="B2841" s="3" t="s">
        <v>70</v>
      </c>
      <c r="C2841" s="3" t="s">
        <v>89</v>
      </c>
      <c r="D2841" s="3" t="s">
        <v>30</v>
      </c>
      <c r="E2841">
        <v>2029</v>
      </c>
      <c r="F2841" s="3" t="str">
        <f t="shared" si="88"/>
        <v>AOSpillCOLFLS2029</v>
      </c>
      <c r="G2841" s="9">
        <v>0</v>
      </c>
      <c r="H2841" s="9">
        <v>0</v>
      </c>
      <c r="I2841" s="9">
        <v>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9">
        <v>0</v>
      </c>
      <c r="T2841" s="9">
        <v>0</v>
      </c>
    </row>
    <row r="2842" spans="1:20" x14ac:dyDescent="0.35">
      <c r="A2842">
        <f t="shared" si="89"/>
        <v>2842</v>
      </c>
      <c r="B2842" s="3" t="s">
        <v>70</v>
      </c>
      <c r="C2842" s="3" t="s">
        <v>89</v>
      </c>
      <c r="D2842" s="3" t="s">
        <v>94</v>
      </c>
      <c r="E2842">
        <v>2020</v>
      </c>
      <c r="F2842" s="3" t="str">
        <f t="shared" si="88"/>
        <v>AOSpillSKQ2020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9">
        <v>0</v>
      </c>
      <c r="T2842" s="9">
        <v>0</v>
      </c>
    </row>
    <row r="2843" spans="1:20" x14ac:dyDescent="0.35">
      <c r="A2843">
        <f t="shared" si="89"/>
        <v>2843</v>
      </c>
      <c r="B2843" s="3" t="s">
        <v>70</v>
      </c>
      <c r="C2843" s="3" t="s">
        <v>89</v>
      </c>
      <c r="D2843" s="3" t="s">
        <v>94</v>
      </c>
      <c r="E2843">
        <v>2021</v>
      </c>
      <c r="F2843" s="3" t="str">
        <f t="shared" si="88"/>
        <v>AOSpillSKQ2021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  <c r="S2843" s="9">
        <v>0</v>
      </c>
      <c r="T2843" s="9">
        <v>0</v>
      </c>
    </row>
    <row r="2844" spans="1:20" x14ac:dyDescent="0.35">
      <c r="A2844">
        <f t="shared" si="89"/>
        <v>2844</v>
      </c>
      <c r="B2844" s="3" t="s">
        <v>70</v>
      </c>
      <c r="C2844" s="3" t="s">
        <v>89</v>
      </c>
      <c r="D2844" s="3" t="s">
        <v>94</v>
      </c>
      <c r="E2844">
        <v>2022</v>
      </c>
      <c r="F2844" s="3" t="str">
        <f t="shared" si="88"/>
        <v>AOSpillSKQ2022</v>
      </c>
      <c r="G2844" s="9">
        <v>0</v>
      </c>
      <c r="H2844" s="9">
        <v>0</v>
      </c>
      <c r="I2844" s="9">
        <v>0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</row>
    <row r="2845" spans="1:20" x14ac:dyDescent="0.35">
      <c r="A2845">
        <f t="shared" si="89"/>
        <v>2845</v>
      </c>
      <c r="B2845" s="3" t="s">
        <v>70</v>
      </c>
      <c r="C2845" s="3" t="s">
        <v>89</v>
      </c>
      <c r="D2845" s="3" t="s">
        <v>94</v>
      </c>
      <c r="E2845">
        <v>2023</v>
      </c>
      <c r="F2845" s="3" t="str">
        <f t="shared" si="88"/>
        <v>AOSpillSKQ2023</v>
      </c>
      <c r="G2845" s="9">
        <v>0</v>
      </c>
      <c r="H2845" s="9">
        <v>0</v>
      </c>
      <c r="I2845" s="9">
        <v>0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</row>
    <row r="2846" spans="1:20" x14ac:dyDescent="0.35">
      <c r="A2846">
        <f t="shared" si="89"/>
        <v>2846</v>
      </c>
      <c r="B2846" s="3" t="s">
        <v>70</v>
      </c>
      <c r="C2846" s="3" t="s">
        <v>89</v>
      </c>
      <c r="D2846" s="3" t="s">
        <v>94</v>
      </c>
      <c r="E2846">
        <v>2024</v>
      </c>
      <c r="F2846" s="3" t="str">
        <f t="shared" si="88"/>
        <v>AOSpillSKQ2024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  <c r="R2846" s="9">
        <v>0</v>
      </c>
      <c r="S2846" s="9">
        <v>0</v>
      </c>
      <c r="T2846" s="9">
        <v>0</v>
      </c>
    </row>
    <row r="2847" spans="1:20" x14ac:dyDescent="0.35">
      <c r="A2847">
        <f t="shared" si="89"/>
        <v>2847</v>
      </c>
      <c r="B2847" s="3" t="s">
        <v>70</v>
      </c>
      <c r="C2847" s="3" t="s">
        <v>89</v>
      </c>
      <c r="D2847" s="3" t="s">
        <v>94</v>
      </c>
      <c r="E2847">
        <v>2025</v>
      </c>
      <c r="F2847" s="3" t="str">
        <f t="shared" si="88"/>
        <v>AOSpillSKQ2025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  <c r="S2847" s="9">
        <v>0</v>
      </c>
      <c r="T2847" s="9">
        <v>0</v>
      </c>
    </row>
    <row r="2848" spans="1:20" x14ac:dyDescent="0.35">
      <c r="A2848">
        <f t="shared" si="89"/>
        <v>2848</v>
      </c>
      <c r="B2848" s="3" t="s">
        <v>70</v>
      </c>
      <c r="C2848" s="3" t="s">
        <v>89</v>
      </c>
      <c r="D2848" s="3" t="s">
        <v>94</v>
      </c>
      <c r="E2848">
        <v>2026</v>
      </c>
      <c r="F2848" s="3" t="str">
        <f t="shared" si="88"/>
        <v>AOSpillSKQ2026</v>
      </c>
      <c r="G2848" s="9">
        <v>0</v>
      </c>
      <c r="H2848" s="9">
        <v>0</v>
      </c>
      <c r="I2848" s="9">
        <v>0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9">
        <v>0</v>
      </c>
    </row>
    <row r="2849" spans="1:20" x14ac:dyDescent="0.35">
      <c r="A2849">
        <f t="shared" si="89"/>
        <v>2849</v>
      </c>
      <c r="B2849" s="3" t="s">
        <v>70</v>
      </c>
      <c r="C2849" s="3" t="s">
        <v>89</v>
      </c>
      <c r="D2849" s="3" t="s">
        <v>94</v>
      </c>
      <c r="E2849">
        <v>2027</v>
      </c>
      <c r="F2849" s="3" t="str">
        <f t="shared" si="88"/>
        <v>AOSpillSKQ2027</v>
      </c>
      <c r="G2849" s="9">
        <v>0</v>
      </c>
      <c r="H2849" s="9"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</row>
    <row r="2850" spans="1:20" x14ac:dyDescent="0.35">
      <c r="A2850">
        <f t="shared" si="89"/>
        <v>2850</v>
      </c>
      <c r="B2850" s="3" t="s">
        <v>70</v>
      </c>
      <c r="C2850" s="3" t="s">
        <v>89</v>
      </c>
      <c r="D2850" s="3" t="s">
        <v>94</v>
      </c>
      <c r="E2850">
        <v>2028</v>
      </c>
      <c r="F2850" s="3" t="str">
        <f t="shared" si="88"/>
        <v>AOSpillSKQ2028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0</v>
      </c>
    </row>
    <row r="2851" spans="1:20" x14ac:dyDescent="0.35">
      <c r="A2851">
        <f t="shared" si="89"/>
        <v>2851</v>
      </c>
      <c r="B2851" s="3" t="s">
        <v>70</v>
      </c>
      <c r="C2851" s="3" t="s">
        <v>89</v>
      </c>
      <c r="D2851" s="3" t="s">
        <v>94</v>
      </c>
      <c r="E2851">
        <v>2029</v>
      </c>
      <c r="F2851" s="3" t="str">
        <f t="shared" si="88"/>
        <v>AOSpillSKQ2029</v>
      </c>
      <c r="G2851" s="9">
        <v>0</v>
      </c>
      <c r="H2851" s="9">
        <v>0</v>
      </c>
      <c r="I2851" s="9">
        <v>0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  <c r="Q2851" s="9">
        <v>0</v>
      </c>
      <c r="R2851" s="9">
        <v>0</v>
      </c>
      <c r="S2851" s="9">
        <v>0</v>
      </c>
      <c r="T2851" s="9">
        <v>0</v>
      </c>
    </row>
    <row r="2852" spans="1:20" x14ac:dyDescent="0.35">
      <c r="A2852">
        <f t="shared" si="89"/>
        <v>2852</v>
      </c>
      <c r="B2852" s="3" t="s">
        <v>70</v>
      </c>
      <c r="C2852" s="3" t="s">
        <v>89</v>
      </c>
      <c r="D2852" s="3" t="s">
        <v>31</v>
      </c>
      <c r="E2852">
        <v>2020</v>
      </c>
      <c r="F2852" s="3" t="str">
        <f t="shared" si="88"/>
        <v>AOSpillTHOM F2020</v>
      </c>
      <c r="G2852" s="9">
        <v>0</v>
      </c>
      <c r="H2852" s="9">
        <v>0</v>
      </c>
      <c r="I2852" s="9">
        <v>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  <c r="Q2852" s="9">
        <v>0</v>
      </c>
      <c r="R2852" s="9">
        <v>0</v>
      </c>
      <c r="S2852" s="9">
        <v>0</v>
      </c>
      <c r="T2852" s="9">
        <v>0</v>
      </c>
    </row>
    <row r="2853" spans="1:20" x14ac:dyDescent="0.35">
      <c r="A2853">
        <f t="shared" si="89"/>
        <v>2853</v>
      </c>
      <c r="B2853" s="3" t="s">
        <v>70</v>
      </c>
      <c r="C2853" s="3" t="s">
        <v>89</v>
      </c>
      <c r="D2853" s="3" t="s">
        <v>31</v>
      </c>
      <c r="E2853">
        <v>2021</v>
      </c>
      <c r="F2853" s="3" t="str">
        <f t="shared" si="88"/>
        <v>AOSpillTHOM F2021</v>
      </c>
      <c r="G2853" s="9">
        <v>0</v>
      </c>
      <c r="H2853" s="9">
        <v>0</v>
      </c>
      <c r="I2853" s="9">
        <v>0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  <c r="Q2853" s="9">
        <v>0</v>
      </c>
      <c r="R2853" s="9">
        <v>0</v>
      </c>
      <c r="S2853" s="9">
        <v>0</v>
      </c>
      <c r="T2853" s="9">
        <v>0</v>
      </c>
    </row>
    <row r="2854" spans="1:20" x14ac:dyDescent="0.35">
      <c r="A2854">
        <f t="shared" si="89"/>
        <v>2854</v>
      </c>
      <c r="B2854" s="3" t="s">
        <v>70</v>
      </c>
      <c r="C2854" s="3" t="s">
        <v>89</v>
      </c>
      <c r="D2854" s="3" t="s">
        <v>31</v>
      </c>
      <c r="E2854">
        <v>2022</v>
      </c>
      <c r="F2854" s="3" t="str">
        <f t="shared" si="88"/>
        <v>AOSpillTHOM F2022</v>
      </c>
      <c r="G2854" s="9">
        <v>0</v>
      </c>
      <c r="H2854" s="9">
        <v>0</v>
      </c>
      <c r="I2854" s="9">
        <v>0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  <c r="Q2854" s="9">
        <v>0</v>
      </c>
      <c r="R2854" s="9">
        <v>0</v>
      </c>
      <c r="S2854" s="9">
        <v>0</v>
      </c>
      <c r="T2854" s="9">
        <v>0</v>
      </c>
    </row>
    <row r="2855" spans="1:20" x14ac:dyDescent="0.35">
      <c r="A2855">
        <f t="shared" si="89"/>
        <v>2855</v>
      </c>
      <c r="B2855" s="3" t="s">
        <v>70</v>
      </c>
      <c r="C2855" s="3" t="s">
        <v>89</v>
      </c>
      <c r="D2855" s="3" t="s">
        <v>31</v>
      </c>
      <c r="E2855">
        <v>2023</v>
      </c>
      <c r="F2855" s="3" t="str">
        <f t="shared" si="88"/>
        <v>AOSpillTHOM F2023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</row>
    <row r="2856" spans="1:20" x14ac:dyDescent="0.35">
      <c r="A2856">
        <f t="shared" si="89"/>
        <v>2856</v>
      </c>
      <c r="B2856" s="3" t="s">
        <v>70</v>
      </c>
      <c r="C2856" s="3" t="s">
        <v>89</v>
      </c>
      <c r="D2856" s="3" t="s">
        <v>31</v>
      </c>
      <c r="E2856">
        <v>2024</v>
      </c>
      <c r="F2856" s="3" t="str">
        <f t="shared" si="88"/>
        <v>AOSpillTHOM F2024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9">
        <v>0</v>
      </c>
      <c r="T2856" s="9">
        <v>0</v>
      </c>
    </row>
    <row r="2857" spans="1:20" x14ac:dyDescent="0.35">
      <c r="A2857">
        <f t="shared" si="89"/>
        <v>2857</v>
      </c>
      <c r="B2857" s="3" t="s">
        <v>70</v>
      </c>
      <c r="C2857" s="3" t="s">
        <v>89</v>
      </c>
      <c r="D2857" s="3" t="s">
        <v>31</v>
      </c>
      <c r="E2857">
        <v>2025</v>
      </c>
      <c r="F2857" s="3" t="str">
        <f t="shared" si="88"/>
        <v>AOSpillTHOM F2025</v>
      </c>
      <c r="G2857" s="9">
        <v>0</v>
      </c>
      <c r="H2857" s="9">
        <v>0</v>
      </c>
      <c r="I2857" s="9">
        <v>0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  <c r="S2857" s="9">
        <v>0</v>
      </c>
      <c r="T2857" s="9">
        <v>0</v>
      </c>
    </row>
    <row r="2858" spans="1:20" x14ac:dyDescent="0.35">
      <c r="A2858">
        <f t="shared" si="89"/>
        <v>2858</v>
      </c>
      <c r="B2858" s="3" t="s">
        <v>70</v>
      </c>
      <c r="C2858" s="3" t="s">
        <v>89</v>
      </c>
      <c r="D2858" s="3" t="s">
        <v>31</v>
      </c>
      <c r="E2858">
        <v>2026</v>
      </c>
      <c r="F2858" s="3" t="str">
        <f t="shared" si="88"/>
        <v>AOSpillTHOM F2026</v>
      </c>
      <c r="G2858" s="9">
        <v>0</v>
      </c>
      <c r="H2858" s="9">
        <v>0</v>
      </c>
      <c r="I2858" s="9">
        <v>0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</row>
    <row r="2859" spans="1:20" x14ac:dyDescent="0.35">
      <c r="A2859">
        <f t="shared" si="89"/>
        <v>2859</v>
      </c>
      <c r="B2859" s="3" t="s">
        <v>70</v>
      </c>
      <c r="C2859" s="3" t="s">
        <v>89</v>
      </c>
      <c r="D2859" s="3" t="s">
        <v>31</v>
      </c>
      <c r="E2859">
        <v>2027</v>
      </c>
      <c r="F2859" s="3" t="str">
        <f t="shared" si="88"/>
        <v>AOSpillTHOM F2027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</row>
    <row r="2860" spans="1:20" x14ac:dyDescent="0.35">
      <c r="A2860">
        <f t="shared" si="89"/>
        <v>2860</v>
      </c>
      <c r="B2860" s="3" t="s">
        <v>70</v>
      </c>
      <c r="C2860" s="3" t="s">
        <v>89</v>
      </c>
      <c r="D2860" s="3" t="s">
        <v>31</v>
      </c>
      <c r="E2860">
        <v>2028</v>
      </c>
      <c r="F2860" s="3" t="str">
        <f t="shared" si="88"/>
        <v>AOSpillTHOM F2028</v>
      </c>
      <c r="G2860" s="9">
        <v>0</v>
      </c>
      <c r="H2860" s="9">
        <v>0</v>
      </c>
      <c r="I2860" s="9">
        <v>0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  <c r="Q2860" s="9">
        <v>0</v>
      </c>
      <c r="R2860" s="9">
        <v>0</v>
      </c>
      <c r="S2860" s="9">
        <v>0</v>
      </c>
      <c r="T2860" s="9">
        <v>0</v>
      </c>
    </row>
    <row r="2861" spans="1:20" x14ac:dyDescent="0.35">
      <c r="A2861">
        <f t="shared" si="89"/>
        <v>2861</v>
      </c>
      <c r="B2861" s="3" t="s">
        <v>70</v>
      </c>
      <c r="C2861" s="3" t="s">
        <v>89</v>
      </c>
      <c r="D2861" s="3" t="s">
        <v>31</v>
      </c>
      <c r="E2861">
        <v>2029</v>
      </c>
      <c r="F2861" s="3" t="str">
        <f t="shared" si="88"/>
        <v>AOSpillTHOM F2029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</row>
    <row r="2862" spans="1:20" x14ac:dyDescent="0.35">
      <c r="A2862">
        <f t="shared" si="89"/>
        <v>2862</v>
      </c>
      <c r="B2862" s="3" t="s">
        <v>70</v>
      </c>
      <c r="C2862" s="3" t="s">
        <v>89</v>
      </c>
      <c r="D2862" s="3" t="s">
        <v>32</v>
      </c>
      <c r="E2862">
        <v>2020</v>
      </c>
      <c r="F2862" s="3" t="str">
        <f t="shared" si="88"/>
        <v>AOSpillNOXON2020</v>
      </c>
      <c r="G2862" s="9">
        <v>0</v>
      </c>
      <c r="H2862" s="9">
        <v>0</v>
      </c>
      <c r="I2862" s="9">
        <v>0</v>
      </c>
      <c r="J2862" s="9">
        <v>0</v>
      </c>
      <c r="K2862" s="9">
        <v>0</v>
      </c>
      <c r="L2862" s="9">
        <v>0</v>
      </c>
      <c r="M2862" s="9">
        <v>0</v>
      </c>
      <c r="N2862" s="9">
        <v>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</row>
    <row r="2863" spans="1:20" x14ac:dyDescent="0.35">
      <c r="A2863">
        <f t="shared" si="89"/>
        <v>2863</v>
      </c>
      <c r="B2863" s="3" t="s">
        <v>70</v>
      </c>
      <c r="C2863" s="3" t="s">
        <v>89</v>
      </c>
      <c r="D2863" s="3" t="s">
        <v>32</v>
      </c>
      <c r="E2863">
        <v>2021</v>
      </c>
      <c r="F2863" s="3" t="str">
        <f t="shared" si="88"/>
        <v>AOSpillNOXON2021</v>
      </c>
      <c r="G2863" s="9">
        <v>0</v>
      </c>
      <c r="H2863" s="9">
        <v>0</v>
      </c>
      <c r="I2863" s="9">
        <v>0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</row>
    <row r="2864" spans="1:20" x14ac:dyDescent="0.35">
      <c r="A2864">
        <f t="shared" si="89"/>
        <v>2864</v>
      </c>
      <c r="B2864" s="3" t="s">
        <v>70</v>
      </c>
      <c r="C2864" s="3" t="s">
        <v>89</v>
      </c>
      <c r="D2864" s="3" t="s">
        <v>32</v>
      </c>
      <c r="E2864">
        <v>2022</v>
      </c>
      <c r="F2864" s="3" t="str">
        <f t="shared" si="88"/>
        <v>AOSpillNOXON2022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9">
        <v>0</v>
      </c>
      <c r="T2864" s="9">
        <v>0</v>
      </c>
    </row>
    <row r="2865" spans="1:20" x14ac:dyDescent="0.35">
      <c r="A2865">
        <f t="shared" si="89"/>
        <v>2865</v>
      </c>
      <c r="B2865" s="3" t="s">
        <v>70</v>
      </c>
      <c r="C2865" s="3" t="s">
        <v>89</v>
      </c>
      <c r="D2865" s="3" t="s">
        <v>32</v>
      </c>
      <c r="E2865">
        <v>2023</v>
      </c>
      <c r="F2865" s="3" t="str">
        <f t="shared" si="88"/>
        <v>AOSpillNOXON2023</v>
      </c>
      <c r="G2865" s="9">
        <v>0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  <c r="S2865" s="9">
        <v>0</v>
      </c>
      <c r="T2865" s="9">
        <v>0</v>
      </c>
    </row>
    <row r="2866" spans="1:20" x14ac:dyDescent="0.35">
      <c r="A2866">
        <f t="shared" si="89"/>
        <v>2866</v>
      </c>
      <c r="B2866" s="3" t="s">
        <v>70</v>
      </c>
      <c r="C2866" s="3" t="s">
        <v>89</v>
      </c>
      <c r="D2866" s="3" t="s">
        <v>32</v>
      </c>
      <c r="E2866">
        <v>2024</v>
      </c>
      <c r="F2866" s="3" t="str">
        <f t="shared" si="88"/>
        <v>AOSpillNOXON2024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</row>
    <row r="2867" spans="1:20" x14ac:dyDescent="0.35">
      <c r="A2867">
        <f t="shared" si="89"/>
        <v>2867</v>
      </c>
      <c r="B2867" s="3" t="s">
        <v>70</v>
      </c>
      <c r="C2867" s="3" t="s">
        <v>89</v>
      </c>
      <c r="D2867" s="3" t="s">
        <v>32</v>
      </c>
      <c r="E2867">
        <v>2025</v>
      </c>
      <c r="F2867" s="3" t="str">
        <f t="shared" si="88"/>
        <v>AOSpillNOXON2025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</row>
    <row r="2868" spans="1:20" x14ac:dyDescent="0.35">
      <c r="A2868">
        <f t="shared" si="89"/>
        <v>2868</v>
      </c>
      <c r="B2868" s="3" t="s">
        <v>70</v>
      </c>
      <c r="C2868" s="3" t="s">
        <v>89</v>
      </c>
      <c r="D2868" s="3" t="s">
        <v>32</v>
      </c>
      <c r="E2868">
        <v>2026</v>
      </c>
      <c r="F2868" s="3" t="str">
        <f t="shared" si="88"/>
        <v>AOSpillNOXON2026</v>
      </c>
      <c r="G2868" s="9">
        <v>0</v>
      </c>
      <c r="H2868" s="9">
        <v>0</v>
      </c>
      <c r="I2868" s="9">
        <v>0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  <c r="Q2868" s="9">
        <v>0</v>
      </c>
      <c r="R2868" s="9">
        <v>0</v>
      </c>
      <c r="S2868" s="9">
        <v>0</v>
      </c>
      <c r="T2868" s="9">
        <v>0</v>
      </c>
    </row>
    <row r="2869" spans="1:20" x14ac:dyDescent="0.35">
      <c r="A2869">
        <f t="shared" si="89"/>
        <v>2869</v>
      </c>
      <c r="B2869" s="3" t="s">
        <v>70</v>
      </c>
      <c r="C2869" s="3" t="s">
        <v>89</v>
      </c>
      <c r="D2869" s="3" t="s">
        <v>32</v>
      </c>
      <c r="E2869">
        <v>2027</v>
      </c>
      <c r="F2869" s="3" t="str">
        <f t="shared" si="88"/>
        <v>AOSpillNOXON2027</v>
      </c>
      <c r="G2869" s="9">
        <v>0</v>
      </c>
      <c r="H2869" s="9">
        <v>0</v>
      </c>
      <c r="I2869" s="9">
        <v>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</row>
    <row r="2870" spans="1:20" x14ac:dyDescent="0.35">
      <c r="A2870">
        <f t="shared" si="89"/>
        <v>2870</v>
      </c>
      <c r="B2870" s="3" t="s">
        <v>70</v>
      </c>
      <c r="C2870" s="3" t="s">
        <v>89</v>
      </c>
      <c r="D2870" s="3" t="s">
        <v>32</v>
      </c>
      <c r="E2870">
        <v>2028</v>
      </c>
      <c r="F2870" s="3" t="str">
        <f t="shared" si="88"/>
        <v>AOSpillNOXON2028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</row>
    <row r="2871" spans="1:20" x14ac:dyDescent="0.35">
      <c r="A2871">
        <f t="shared" si="89"/>
        <v>2871</v>
      </c>
      <c r="B2871" s="3" t="s">
        <v>70</v>
      </c>
      <c r="C2871" s="3" t="s">
        <v>89</v>
      </c>
      <c r="D2871" s="3" t="s">
        <v>32</v>
      </c>
      <c r="E2871">
        <v>2029</v>
      </c>
      <c r="F2871" s="3" t="str">
        <f t="shared" si="88"/>
        <v>AOSpillNOXON2029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</row>
    <row r="2872" spans="1:20" x14ac:dyDescent="0.35">
      <c r="A2872">
        <f t="shared" si="89"/>
        <v>2872</v>
      </c>
      <c r="B2872" s="3" t="s">
        <v>70</v>
      </c>
      <c r="C2872" s="3" t="s">
        <v>89</v>
      </c>
      <c r="D2872" s="3" t="s">
        <v>33</v>
      </c>
      <c r="E2872">
        <v>2020</v>
      </c>
      <c r="F2872" s="3" t="str">
        <f t="shared" si="88"/>
        <v>AOSpillCAB G2020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</row>
    <row r="2873" spans="1:20" x14ac:dyDescent="0.35">
      <c r="A2873">
        <f t="shared" si="89"/>
        <v>2873</v>
      </c>
      <c r="B2873" s="3" t="s">
        <v>70</v>
      </c>
      <c r="C2873" s="3" t="s">
        <v>89</v>
      </c>
      <c r="D2873" s="3" t="s">
        <v>33</v>
      </c>
      <c r="E2873">
        <v>2021</v>
      </c>
      <c r="F2873" s="3" t="str">
        <f t="shared" si="88"/>
        <v>AOSpillCAB G2021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</row>
    <row r="2874" spans="1:20" x14ac:dyDescent="0.35">
      <c r="A2874">
        <f t="shared" si="89"/>
        <v>2874</v>
      </c>
      <c r="B2874" s="3" t="s">
        <v>70</v>
      </c>
      <c r="C2874" s="3" t="s">
        <v>89</v>
      </c>
      <c r="D2874" s="3" t="s">
        <v>33</v>
      </c>
      <c r="E2874">
        <v>2022</v>
      </c>
      <c r="F2874" s="3" t="str">
        <f t="shared" si="88"/>
        <v>AOSpillCAB G2022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</row>
    <row r="2875" spans="1:20" x14ac:dyDescent="0.35">
      <c r="A2875">
        <f t="shared" si="89"/>
        <v>2875</v>
      </c>
      <c r="B2875" s="3" t="s">
        <v>70</v>
      </c>
      <c r="C2875" s="3" t="s">
        <v>89</v>
      </c>
      <c r="D2875" s="3" t="s">
        <v>33</v>
      </c>
      <c r="E2875">
        <v>2023</v>
      </c>
      <c r="F2875" s="3" t="str">
        <f t="shared" si="88"/>
        <v>AOSpillCAB G2023</v>
      </c>
      <c r="G2875" s="9">
        <v>0</v>
      </c>
      <c r="H2875" s="9">
        <v>0</v>
      </c>
      <c r="I2875" s="9">
        <v>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  <c r="Q2875" s="9">
        <v>0</v>
      </c>
      <c r="R2875" s="9">
        <v>0</v>
      </c>
      <c r="S2875" s="9">
        <v>0</v>
      </c>
      <c r="T2875" s="9">
        <v>0</v>
      </c>
    </row>
    <row r="2876" spans="1:20" x14ac:dyDescent="0.35">
      <c r="A2876">
        <f t="shared" si="89"/>
        <v>2876</v>
      </c>
      <c r="B2876" s="3" t="s">
        <v>70</v>
      </c>
      <c r="C2876" s="3" t="s">
        <v>89</v>
      </c>
      <c r="D2876" s="3" t="s">
        <v>33</v>
      </c>
      <c r="E2876">
        <v>2024</v>
      </c>
      <c r="F2876" s="3" t="str">
        <f t="shared" si="88"/>
        <v>AOSpillCAB G2024</v>
      </c>
      <c r="G2876" s="9">
        <v>0</v>
      </c>
      <c r="H2876" s="9"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  <c r="Q2876" s="9">
        <v>0</v>
      </c>
      <c r="R2876" s="9">
        <v>0</v>
      </c>
      <c r="S2876" s="9">
        <v>0</v>
      </c>
      <c r="T2876" s="9">
        <v>0</v>
      </c>
    </row>
    <row r="2877" spans="1:20" x14ac:dyDescent="0.35">
      <c r="A2877">
        <f t="shared" si="89"/>
        <v>2877</v>
      </c>
      <c r="B2877" s="3" t="s">
        <v>70</v>
      </c>
      <c r="C2877" s="3" t="s">
        <v>89</v>
      </c>
      <c r="D2877" s="3" t="s">
        <v>33</v>
      </c>
      <c r="E2877">
        <v>2025</v>
      </c>
      <c r="F2877" s="3" t="str">
        <f t="shared" si="88"/>
        <v>AOSpillCAB G2025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</row>
    <row r="2878" spans="1:20" x14ac:dyDescent="0.35">
      <c r="A2878">
        <f t="shared" si="89"/>
        <v>2878</v>
      </c>
      <c r="B2878" s="3" t="s">
        <v>70</v>
      </c>
      <c r="C2878" s="3" t="s">
        <v>89</v>
      </c>
      <c r="D2878" s="3" t="s">
        <v>33</v>
      </c>
      <c r="E2878">
        <v>2026</v>
      </c>
      <c r="F2878" s="3" t="str">
        <f t="shared" si="88"/>
        <v>AOSpillCAB G2026</v>
      </c>
      <c r="G2878" s="9">
        <v>0</v>
      </c>
      <c r="H2878" s="9">
        <v>0</v>
      </c>
      <c r="I2878" s="9">
        <v>0</v>
      </c>
      <c r="J2878" s="9">
        <v>0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  <c r="Q2878" s="9">
        <v>0</v>
      </c>
      <c r="R2878" s="9">
        <v>0</v>
      </c>
      <c r="S2878" s="9">
        <v>0</v>
      </c>
      <c r="T2878" s="9">
        <v>0</v>
      </c>
    </row>
    <row r="2879" spans="1:20" x14ac:dyDescent="0.35">
      <c r="A2879">
        <f t="shared" si="89"/>
        <v>2879</v>
      </c>
      <c r="B2879" s="3" t="s">
        <v>70</v>
      </c>
      <c r="C2879" s="3" t="s">
        <v>89</v>
      </c>
      <c r="D2879" s="3" t="s">
        <v>33</v>
      </c>
      <c r="E2879">
        <v>2027</v>
      </c>
      <c r="F2879" s="3" t="str">
        <f t="shared" si="88"/>
        <v>AOSpillCAB G2027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</row>
    <row r="2880" spans="1:20" x14ac:dyDescent="0.35">
      <c r="A2880">
        <f t="shared" si="89"/>
        <v>2880</v>
      </c>
      <c r="B2880" s="3" t="s">
        <v>70</v>
      </c>
      <c r="C2880" s="3" t="s">
        <v>89</v>
      </c>
      <c r="D2880" s="3" t="s">
        <v>33</v>
      </c>
      <c r="E2880">
        <v>2028</v>
      </c>
      <c r="F2880" s="3" t="str">
        <f t="shared" si="88"/>
        <v>AOSpillCAB G2028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</row>
    <row r="2881" spans="1:20" x14ac:dyDescent="0.35">
      <c r="A2881">
        <f t="shared" si="89"/>
        <v>2881</v>
      </c>
      <c r="B2881" s="3" t="s">
        <v>70</v>
      </c>
      <c r="C2881" s="3" t="s">
        <v>89</v>
      </c>
      <c r="D2881" s="3" t="s">
        <v>33</v>
      </c>
      <c r="E2881">
        <v>2029</v>
      </c>
      <c r="F2881" s="3" t="str">
        <f t="shared" si="88"/>
        <v>AOSpillCAB G2029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</row>
    <row r="2882" spans="1:20" x14ac:dyDescent="0.35">
      <c r="A2882">
        <f t="shared" si="89"/>
        <v>2882</v>
      </c>
      <c r="B2882" s="3" t="s">
        <v>70</v>
      </c>
      <c r="C2882" s="3" t="s">
        <v>89</v>
      </c>
      <c r="D2882" s="3" t="s">
        <v>34</v>
      </c>
      <c r="E2882">
        <v>2020</v>
      </c>
      <c r="F2882" s="3" t="str">
        <f t="shared" ref="F2882:F2945" si="90">_xlfn.CONCAT(B2882,C2882,D2882,E2882)</f>
        <v>AOSpillPRST L2020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</row>
    <row r="2883" spans="1:20" x14ac:dyDescent="0.35">
      <c r="A2883">
        <f t="shared" ref="A2883:A2946" si="91">A2882+1</f>
        <v>2883</v>
      </c>
      <c r="B2883" s="3" t="s">
        <v>70</v>
      </c>
      <c r="C2883" s="3" t="s">
        <v>89</v>
      </c>
      <c r="D2883" s="3" t="s">
        <v>34</v>
      </c>
      <c r="E2883">
        <v>2021</v>
      </c>
      <c r="F2883" s="3" t="str">
        <f t="shared" si="90"/>
        <v>AOSpillPRST L2021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</row>
    <row r="2884" spans="1:20" x14ac:dyDescent="0.35">
      <c r="A2884">
        <f t="shared" si="91"/>
        <v>2884</v>
      </c>
      <c r="B2884" s="3" t="s">
        <v>70</v>
      </c>
      <c r="C2884" s="3" t="s">
        <v>89</v>
      </c>
      <c r="D2884" s="3" t="s">
        <v>34</v>
      </c>
      <c r="E2884">
        <v>2022</v>
      </c>
      <c r="F2884" s="3" t="str">
        <f t="shared" si="90"/>
        <v>AOSpillPRST L2022</v>
      </c>
      <c r="G2884" s="9">
        <v>0</v>
      </c>
      <c r="H2884" s="9">
        <v>0</v>
      </c>
      <c r="I2884" s="9">
        <v>0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</row>
    <row r="2885" spans="1:20" x14ac:dyDescent="0.35">
      <c r="A2885">
        <f t="shared" si="91"/>
        <v>2885</v>
      </c>
      <c r="B2885" s="3" t="s">
        <v>70</v>
      </c>
      <c r="C2885" s="3" t="s">
        <v>89</v>
      </c>
      <c r="D2885" s="3" t="s">
        <v>34</v>
      </c>
      <c r="E2885">
        <v>2023</v>
      </c>
      <c r="F2885" s="3" t="str">
        <f t="shared" si="90"/>
        <v>AOSpillPRST L2023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</row>
    <row r="2886" spans="1:20" x14ac:dyDescent="0.35">
      <c r="A2886">
        <f t="shared" si="91"/>
        <v>2886</v>
      </c>
      <c r="B2886" s="3" t="s">
        <v>70</v>
      </c>
      <c r="C2886" s="3" t="s">
        <v>89</v>
      </c>
      <c r="D2886" s="3" t="s">
        <v>34</v>
      </c>
      <c r="E2886">
        <v>2024</v>
      </c>
      <c r="F2886" s="3" t="str">
        <f t="shared" si="90"/>
        <v>AOSpillPRST L2024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  <c r="Q2886" s="9">
        <v>0</v>
      </c>
      <c r="R2886" s="9">
        <v>0</v>
      </c>
      <c r="S2886" s="9">
        <v>0</v>
      </c>
      <c r="T2886" s="9">
        <v>0</v>
      </c>
    </row>
    <row r="2887" spans="1:20" x14ac:dyDescent="0.35">
      <c r="A2887">
        <f t="shared" si="91"/>
        <v>2887</v>
      </c>
      <c r="B2887" s="3" t="s">
        <v>70</v>
      </c>
      <c r="C2887" s="3" t="s">
        <v>89</v>
      </c>
      <c r="D2887" s="3" t="s">
        <v>34</v>
      </c>
      <c r="E2887">
        <v>2025</v>
      </c>
      <c r="F2887" s="3" t="str">
        <f t="shared" si="90"/>
        <v>AOSpillPRST L2025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</row>
    <row r="2888" spans="1:20" x14ac:dyDescent="0.35">
      <c r="A2888">
        <f t="shared" si="91"/>
        <v>2888</v>
      </c>
      <c r="B2888" s="3" t="s">
        <v>70</v>
      </c>
      <c r="C2888" s="3" t="s">
        <v>89</v>
      </c>
      <c r="D2888" s="3" t="s">
        <v>34</v>
      </c>
      <c r="E2888">
        <v>2026</v>
      </c>
      <c r="F2888" s="3" t="str">
        <f t="shared" si="90"/>
        <v>AOSpillPRST L2026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  <c r="R2888" s="9">
        <v>0</v>
      </c>
      <c r="S2888" s="9">
        <v>0</v>
      </c>
      <c r="T2888" s="9">
        <v>0</v>
      </c>
    </row>
    <row r="2889" spans="1:20" x14ac:dyDescent="0.35">
      <c r="A2889">
        <f t="shared" si="91"/>
        <v>2889</v>
      </c>
      <c r="B2889" s="3" t="s">
        <v>70</v>
      </c>
      <c r="C2889" s="3" t="s">
        <v>89</v>
      </c>
      <c r="D2889" s="3" t="s">
        <v>34</v>
      </c>
      <c r="E2889">
        <v>2027</v>
      </c>
      <c r="F2889" s="3" t="str">
        <f t="shared" si="90"/>
        <v>AOSpillPRST L2027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</row>
    <row r="2890" spans="1:20" x14ac:dyDescent="0.35">
      <c r="A2890">
        <f t="shared" si="91"/>
        <v>2890</v>
      </c>
      <c r="B2890" s="3" t="s">
        <v>70</v>
      </c>
      <c r="C2890" s="3" t="s">
        <v>89</v>
      </c>
      <c r="D2890" s="3" t="s">
        <v>34</v>
      </c>
      <c r="E2890">
        <v>2028</v>
      </c>
      <c r="F2890" s="3" t="str">
        <f t="shared" si="90"/>
        <v>AOSpillPRST L2028</v>
      </c>
      <c r="G2890" s="9">
        <v>0</v>
      </c>
      <c r="H2890" s="9">
        <v>0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</row>
    <row r="2891" spans="1:20" x14ac:dyDescent="0.35">
      <c r="A2891">
        <f t="shared" si="91"/>
        <v>2891</v>
      </c>
      <c r="B2891" s="3" t="s">
        <v>70</v>
      </c>
      <c r="C2891" s="3" t="s">
        <v>89</v>
      </c>
      <c r="D2891" s="3" t="s">
        <v>34</v>
      </c>
      <c r="E2891">
        <v>2029</v>
      </c>
      <c r="F2891" s="3" t="str">
        <f t="shared" si="90"/>
        <v>AOSpillPRST L2029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</row>
    <row r="2892" spans="1:20" x14ac:dyDescent="0.35">
      <c r="A2892">
        <f t="shared" si="91"/>
        <v>2892</v>
      </c>
      <c r="B2892" s="3" t="s">
        <v>70</v>
      </c>
      <c r="C2892" s="3" t="s">
        <v>89</v>
      </c>
      <c r="D2892" s="3" t="s">
        <v>35</v>
      </c>
      <c r="E2892">
        <v>2020</v>
      </c>
      <c r="F2892" s="3" t="str">
        <f t="shared" si="90"/>
        <v>AOSpillALBENI2020</v>
      </c>
      <c r="G2892" s="9">
        <v>0.05</v>
      </c>
      <c r="H2892" s="9">
        <v>0.05</v>
      </c>
      <c r="I2892" s="9">
        <v>0.05</v>
      </c>
      <c r="J2892" s="9">
        <v>0.05</v>
      </c>
      <c r="K2892" s="9">
        <v>0.05</v>
      </c>
      <c r="L2892" s="9">
        <v>0.05</v>
      </c>
      <c r="M2892" s="9">
        <v>0.05</v>
      </c>
      <c r="N2892" s="9">
        <v>0.05</v>
      </c>
      <c r="O2892" s="9">
        <v>0.05</v>
      </c>
      <c r="P2892" s="9">
        <v>0.05</v>
      </c>
      <c r="Q2892" s="9">
        <v>0.05</v>
      </c>
      <c r="R2892" s="9">
        <v>0.05</v>
      </c>
      <c r="S2892" s="9">
        <v>0.05</v>
      </c>
      <c r="T2892" s="9">
        <v>0.05</v>
      </c>
    </row>
    <row r="2893" spans="1:20" x14ac:dyDescent="0.35">
      <c r="A2893">
        <f t="shared" si="91"/>
        <v>2893</v>
      </c>
      <c r="B2893" s="3" t="s">
        <v>70</v>
      </c>
      <c r="C2893" s="3" t="s">
        <v>89</v>
      </c>
      <c r="D2893" s="3" t="s">
        <v>35</v>
      </c>
      <c r="E2893">
        <v>2021</v>
      </c>
      <c r="F2893" s="3" t="str">
        <f t="shared" si="90"/>
        <v>AOSpillALBENI2021</v>
      </c>
      <c r="G2893" s="9">
        <v>0.05</v>
      </c>
      <c r="H2893" s="9">
        <v>0.05</v>
      </c>
      <c r="I2893" s="9">
        <v>0.05</v>
      </c>
      <c r="J2893" s="9">
        <v>0.05</v>
      </c>
      <c r="K2893" s="9">
        <v>0.05</v>
      </c>
      <c r="L2893" s="9">
        <v>0.05</v>
      </c>
      <c r="M2893" s="9">
        <v>0.05</v>
      </c>
      <c r="N2893" s="9">
        <v>0.05</v>
      </c>
      <c r="O2893" s="9">
        <v>0.05</v>
      </c>
      <c r="P2893" s="9">
        <v>0.05</v>
      </c>
      <c r="Q2893" s="9">
        <v>0.05</v>
      </c>
      <c r="R2893" s="9">
        <v>0.05</v>
      </c>
      <c r="S2893" s="9">
        <v>0.05</v>
      </c>
      <c r="T2893" s="9">
        <v>0.05</v>
      </c>
    </row>
    <row r="2894" spans="1:20" x14ac:dyDescent="0.35">
      <c r="A2894">
        <f t="shared" si="91"/>
        <v>2894</v>
      </c>
      <c r="B2894" s="3" t="s">
        <v>70</v>
      </c>
      <c r="C2894" s="3" t="s">
        <v>89</v>
      </c>
      <c r="D2894" s="3" t="s">
        <v>35</v>
      </c>
      <c r="E2894">
        <v>2022</v>
      </c>
      <c r="F2894" s="3" t="str">
        <f t="shared" si="90"/>
        <v>AOSpillALBENI2022</v>
      </c>
      <c r="G2894" s="9">
        <v>0.05</v>
      </c>
      <c r="H2894" s="9">
        <v>0.05</v>
      </c>
      <c r="I2894" s="9">
        <v>0.05</v>
      </c>
      <c r="J2894" s="9">
        <v>0.05</v>
      </c>
      <c r="K2894" s="9">
        <v>0.05</v>
      </c>
      <c r="L2894" s="9">
        <v>0.05</v>
      </c>
      <c r="M2894" s="9">
        <v>0.05</v>
      </c>
      <c r="N2894" s="9">
        <v>0.05</v>
      </c>
      <c r="O2894" s="9">
        <v>0.05</v>
      </c>
      <c r="P2894" s="9">
        <v>0.05</v>
      </c>
      <c r="Q2894" s="9">
        <v>0.05</v>
      </c>
      <c r="R2894" s="9">
        <v>0.05</v>
      </c>
      <c r="S2894" s="9">
        <v>0.05</v>
      </c>
      <c r="T2894" s="9">
        <v>0.05</v>
      </c>
    </row>
    <row r="2895" spans="1:20" x14ac:dyDescent="0.35">
      <c r="A2895">
        <f t="shared" si="91"/>
        <v>2895</v>
      </c>
      <c r="B2895" s="3" t="s">
        <v>70</v>
      </c>
      <c r="C2895" s="3" t="s">
        <v>89</v>
      </c>
      <c r="D2895" s="3" t="s">
        <v>35</v>
      </c>
      <c r="E2895">
        <v>2023</v>
      </c>
      <c r="F2895" s="3" t="str">
        <f t="shared" si="90"/>
        <v>AOSpillALBENI2023</v>
      </c>
      <c r="G2895" s="9">
        <v>0.05</v>
      </c>
      <c r="H2895" s="9">
        <v>0.05</v>
      </c>
      <c r="I2895" s="9">
        <v>0.05</v>
      </c>
      <c r="J2895" s="9">
        <v>0.05</v>
      </c>
      <c r="K2895" s="9">
        <v>0.05</v>
      </c>
      <c r="L2895" s="9">
        <v>0.05</v>
      </c>
      <c r="M2895" s="9">
        <v>0.05</v>
      </c>
      <c r="N2895" s="9">
        <v>0.05</v>
      </c>
      <c r="O2895" s="9">
        <v>0.05</v>
      </c>
      <c r="P2895" s="9">
        <v>0.05</v>
      </c>
      <c r="Q2895" s="9">
        <v>0.05</v>
      </c>
      <c r="R2895" s="9">
        <v>0.05</v>
      </c>
      <c r="S2895" s="9">
        <v>0.05</v>
      </c>
      <c r="T2895" s="9">
        <v>0.05</v>
      </c>
    </row>
    <row r="2896" spans="1:20" x14ac:dyDescent="0.35">
      <c r="A2896">
        <f t="shared" si="91"/>
        <v>2896</v>
      </c>
      <c r="B2896" s="3" t="s">
        <v>70</v>
      </c>
      <c r="C2896" s="3" t="s">
        <v>89</v>
      </c>
      <c r="D2896" s="3" t="s">
        <v>35</v>
      </c>
      <c r="E2896">
        <v>2024</v>
      </c>
      <c r="F2896" s="3" t="str">
        <f t="shared" si="90"/>
        <v>AOSpillALBENI2024</v>
      </c>
      <c r="G2896" s="9">
        <v>0.05</v>
      </c>
      <c r="H2896" s="9">
        <v>0.05</v>
      </c>
      <c r="I2896" s="9">
        <v>0.05</v>
      </c>
      <c r="J2896" s="9">
        <v>0.05</v>
      </c>
      <c r="K2896" s="9">
        <v>0.05</v>
      </c>
      <c r="L2896" s="9">
        <v>0.05</v>
      </c>
      <c r="M2896" s="9">
        <v>0.05</v>
      </c>
      <c r="N2896" s="9">
        <v>0.05</v>
      </c>
      <c r="O2896" s="9">
        <v>0.05</v>
      </c>
      <c r="P2896" s="9">
        <v>0.05</v>
      </c>
      <c r="Q2896" s="9">
        <v>0.05</v>
      </c>
      <c r="R2896" s="9">
        <v>0.05</v>
      </c>
      <c r="S2896" s="9">
        <v>0.05</v>
      </c>
      <c r="T2896" s="9">
        <v>0.05</v>
      </c>
    </row>
    <row r="2897" spans="1:20" x14ac:dyDescent="0.35">
      <c r="A2897">
        <f t="shared" si="91"/>
        <v>2897</v>
      </c>
      <c r="B2897" s="3" t="s">
        <v>70</v>
      </c>
      <c r="C2897" s="3" t="s">
        <v>89</v>
      </c>
      <c r="D2897" s="3" t="s">
        <v>35</v>
      </c>
      <c r="E2897">
        <v>2025</v>
      </c>
      <c r="F2897" s="3" t="str">
        <f t="shared" si="90"/>
        <v>AOSpillALBENI2025</v>
      </c>
      <c r="G2897" s="9">
        <v>0.05</v>
      </c>
      <c r="H2897" s="9">
        <v>0.05</v>
      </c>
      <c r="I2897" s="9">
        <v>0.05</v>
      </c>
      <c r="J2897" s="9">
        <v>0.05</v>
      </c>
      <c r="K2897" s="9">
        <v>0.05</v>
      </c>
      <c r="L2897" s="9">
        <v>0.05</v>
      </c>
      <c r="M2897" s="9">
        <v>0.05</v>
      </c>
      <c r="N2897" s="9">
        <v>0.05</v>
      </c>
      <c r="O2897" s="9">
        <v>0.05</v>
      </c>
      <c r="P2897" s="9">
        <v>0.05</v>
      </c>
      <c r="Q2897" s="9">
        <v>0.05</v>
      </c>
      <c r="R2897" s="9">
        <v>0.05</v>
      </c>
      <c r="S2897" s="9">
        <v>0.05</v>
      </c>
      <c r="T2897" s="9">
        <v>0.05</v>
      </c>
    </row>
    <row r="2898" spans="1:20" x14ac:dyDescent="0.35">
      <c r="A2898">
        <f t="shared" si="91"/>
        <v>2898</v>
      </c>
      <c r="B2898" s="3" t="s">
        <v>70</v>
      </c>
      <c r="C2898" s="3" t="s">
        <v>89</v>
      </c>
      <c r="D2898" s="3" t="s">
        <v>35</v>
      </c>
      <c r="E2898">
        <v>2026</v>
      </c>
      <c r="F2898" s="3" t="str">
        <f t="shared" si="90"/>
        <v>AOSpillALBENI2026</v>
      </c>
      <c r="G2898" s="9">
        <v>0.05</v>
      </c>
      <c r="H2898" s="9">
        <v>0.05</v>
      </c>
      <c r="I2898" s="9">
        <v>0.05</v>
      </c>
      <c r="J2898" s="9">
        <v>0.05</v>
      </c>
      <c r="K2898" s="9">
        <v>0.05</v>
      </c>
      <c r="L2898" s="9">
        <v>0.05</v>
      </c>
      <c r="M2898" s="9">
        <v>0.05</v>
      </c>
      <c r="N2898" s="9">
        <v>0.05</v>
      </c>
      <c r="O2898" s="9">
        <v>0.05</v>
      </c>
      <c r="P2898" s="9">
        <v>0.05</v>
      </c>
      <c r="Q2898" s="9">
        <v>0.05</v>
      </c>
      <c r="R2898" s="9">
        <v>0.05</v>
      </c>
      <c r="S2898" s="9">
        <v>0.05</v>
      </c>
      <c r="T2898" s="9">
        <v>0.05</v>
      </c>
    </row>
    <row r="2899" spans="1:20" x14ac:dyDescent="0.35">
      <c r="A2899">
        <f t="shared" si="91"/>
        <v>2899</v>
      </c>
      <c r="B2899" s="3" t="s">
        <v>70</v>
      </c>
      <c r="C2899" s="3" t="s">
        <v>89</v>
      </c>
      <c r="D2899" s="3" t="s">
        <v>35</v>
      </c>
      <c r="E2899">
        <v>2027</v>
      </c>
      <c r="F2899" s="3" t="str">
        <f t="shared" si="90"/>
        <v>AOSpillALBENI2027</v>
      </c>
      <c r="G2899" s="9">
        <v>0.05</v>
      </c>
      <c r="H2899" s="9">
        <v>0.05</v>
      </c>
      <c r="I2899" s="9">
        <v>0.05</v>
      </c>
      <c r="J2899" s="9">
        <v>0.05</v>
      </c>
      <c r="K2899" s="9">
        <v>0.05</v>
      </c>
      <c r="L2899" s="9">
        <v>0.05</v>
      </c>
      <c r="M2899" s="9">
        <v>0.05</v>
      </c>
      <c r="N2899" s="9">
        <v>0.05</v>
      </c>
      <c r="O2899" s="9">
        <v>0.05</v>
      </c>
      <c r="P2899" s="9">
        <v>0.05</v>
      </c>
      <c r="Q2899" s="9">
        <v>0.05</v>
      </c>
      <c r="R2899" s="9">
        <v>0.05</v>
      </c>
      <c r="S2899" s="9">
        <v>0.05</v>
      </c>
      <c r="T2899" s="9">
        <v>0.05</v>
      </c>
    </row>
    <row r="2900" spans="1:20" x14ac:dyDescent="0.35">
      <c r="A2900">
        <f t="shared" si="91"/>
        <v>2900</v>
      </c>
      <c r="B2900" s="3" t="s">
        <v>70</v>
      </c>
      <c r="C2900" s="3" t="s">
        <v>89</v>
      </c>
      <c r="D2900" s="3" t="s">
        <v>35</v>
      </c>
      <c r="E2900">
        <v>2028</v>
      </c>
      <c r="F2900" s="3" t="str">
        <f t="shared" si="90"/>
        <v>AOSpillALBENI2028</v>
      </c>
      <c r="G2900" s="9">
        <v>0.05</v>
      </c>
      <c r="H2900" s="9">
        <v>0.05</v>
      </c>
      <c r="I2900" s="9">
        <v>0.05</v>
      </c>
      <c r="J2900" s="9">
        <v>0.05</v>
      </c>
      <c r="K2900" s="9">
        <v>0.05</v>
      </c>
      <c r="L2900" s="9">
        <v>0.05</v>
      </c>
      <c r="M2900" s="9">
        <v>0.05</v>
      </c>
      <c r="N2900" s="9">
        <v>0.05</v>
      </c>
      <c r="O2900" s="9">
        <v>0.05</v>
      </c>
      <c r="P2900" s="9">
        <v>0.05</v>
      </c>
      <c r="Q2900" s="9">
        <v>0.05</v>
      </c>
      <c r="R2900" s="9">
        <v>0.05</v>
      </c>
      <c r="S2900" s="9">
        <v>0.05</v>
      </c>
      <c r="T2900" s="9">
        <v>0.05</v>
      </c>
    </row>
    <row r="2901" spans="1:20" x14ac:dyDescent="0.35">
      <c r="A2901">
        <f t="shared" si="91"/>
        <v>2901</v>
      </c>
      <c r="B2901" s="3" t="s">
        <v>70</v>
      </c>
      <c r="C2901" s="3" t="s">
        <v>89</v>
      </c>
      <c r="D2901" s="3" t="s">
        <v>35</v>
      </c>
      <c r="E2901">
        <v>2029</v>
      </c>
      <c r="F2901" s="3" t="str">
        <f t="shared" si="90"/>
        <v>AOSpillALBENI2029</v>
      </c>
      <c r="G2901" s="9">
        <v>0.05</v>
      </c>
      <c r="H2901" s="9">
        <v>0.05</v>
      </c>
      <c r="I2901" s="9">
        <v>0.05</v>
      </c>
      <c r="J2901" s="9">
        <v>0.05</v>
      </c>
      <c r="K2901" s="9">
        <v>0.05</v>
      </c>
      <c r="L2901" s="9">
        <v>0.05</v>
      </c>
      <c r="M2901" s="9">
        <v>0.05</v>
      </c>
      <c r="N2901" s="9">
        <v>0.05</v>
      </c>
      <c r="O2901" s="9">
        <v>0.05</v>
      </c>
      <c r="P2901" s="9">
        <v>0.05</v>
      </c>
      <c r="Q2901" s="9">
        <v>0.05</v>
      </c>
      <c r="R2901" s="9">
        <v>0.05</v>
      </c>
      <c r="S2901" s="9">
        <v>0.05</v>
      </c>
      <c r="T2901" s="9">
        <v>0.05</v>
      </c>
    </row>
    <row r="2902" spans="1:20" x14ac:dyDescent="0.35">
      <c r="A2902">
        <f t="shared" si="91"/>
        <v>2902</v>
      </c>
      <c r="B2902" s="3" t="s">
        <v>70</v>
      </c>
      <c r="C2902" s="3" t="s">
        <v>89</v>
      </c>
      <c r="D2902" s="3" t="s">
        <v>36</v>
      </c>
      <c r="E2902">
        <v>2020</v>
      </c>
      <c r="F2902" s="3" t="str">
        <f t="shared" si="90"/>
        <v>AOSpillBOX C2020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</row>
    <row r="2903" spans="1:20" x14ac:dyDescent="0.35">
      <c r="A2903">
        <f t="shared" si="91"/>
        <v>2903</v>
      </c>
      <c r="B2903" s="3" t="s">
        <v>70</v>
      </c>
      <c r="C2903" s="3" t="s">
        <v>89</v>
      </c>
      <c r="D2903" s="3" t="s">
        <v>36</v>
      </c>
      <c r="E2903">
        <v>2021</v>
      </c>
      <c r="F2903" s="3" t="str">
        <f t="shared" si="90"/>
        <v>AOSpillBOX C2021</v>
      </c>
      <c r="G2903" s="9">
        <v>0</v>
      </c>
      <c r="H2903" s="9">
        <v>0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  <c r="S2903" s="9">
        <v>0</v>
      </c>
      <c r="T2903" s="9">
        <v>0</v>
      </c>
    </row>
    <row r="2904" spans="1:20" x14ac:dyDescent="0.35">
      <c r="A2904">
        <f t="shared" si="91"/>
        <v>2904</v>
      </c>
      <c r="B2904" s="3" t="s">
        <v>70</v>
      </c>
      <c r="C2904" s="3" t="s">
        <v>89</v>
      </c>
      <c r="D2904" s="3" t="s">
        <v>36</v>
      </c>
      <c r="E2904">
        <v>2022</v>
      </c>
      <c r="F2904" s="3" t="str">
        <f t="shared" si="90"/>
        <v>AOSpillBOX C2022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</row>
    <row r="2905" spans="1:20" x14ac:dyDescent="0.35">
      <c r="A2905">
        <f t="shared" si="91"/>
        <v>2905</v>
      </c>
      <c r="B2905" s="3" t="s">
        <v>70</v>
      </c>
      <c r="C2905" s="3" t="s">
        <v>89</v>
      </c>
      <c r="D2905" s="3" t="s">
        <v>36</v>
      </c>
      <c r="E2905">
        <v>2023</v>
      </c>
      <c r="F2905" s="3" t="str">
        <f t="shared" si="90"/>
        <v>AOSpillBOX C2023</v>
      </c>
      <c r="G2905" s="9">
        <v>0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</row>
    <row r="2906" spans="1:20" x14ac:dyDescent="0.35">
      <c r="A2906">
        <f t="shared" si="91"/>
        <v>2906</v>
      </c>
      <c r="B2906" s="3" t="s">
        <v>70</v>
      </c>
      <c r="C2906" s="3" t="s">
        <v>89</v>
      </c>
      <c r="D2906" s="3" t="s">
        <v>36</v>
      </c>
      <c r="E2906">
        <v>2024</v>
      </c>
      <c r="F2906" s="3" t="str">
        <f t="shared" si="90"/>
        <v>AOSpillBOX C2024</v>
      </c>
      <c r="G2906" s="9">
        <v>0</v>
      </c>
      <c r="H2906" s="9"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</row>
    <row r="2907" spans="1:20" x14ac:dyDescent="0.35">
      <c r="A2907">
        <f t="shared" si="91"/>
        <v>2907</v>
      </c>
      <c r="B2907" s="3" t="s">
        <v>70</v>
      </c>
      <c r="C2907" s="3" t="s">
        <v>89</v>
      </c>
      <c r="D2907" s="3" t="s">
        <v>36</v>
      </c>
      <c r="E2907">
        <v>2025</v>
      </c>
      <c r="F2907" s="3" t="str">
        <f t="shared" si="90"/>
        <v>AOSpillBOX C2025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</row>
    <row r="2908" spans="1:20" x14ac:dyDescent="0.35">
      <c r="A2908">
        <f t="shared" si="91"/>
        <v>2908</v>
      </c>
      <c r="B2908" s="3" t="s">
        <v>70</v>
      </c>
      <c r="C2908" s="3" t="s">
        <v>89</v>
      </c>
      <c r="D2908" s="3" t="s">
        <v>36</v>
      </c>
      <c r="E2908">
        <v>2026</v>
      </c>
      <c r="F2908" s="3" t="str">
        <f t="shared" si="90"/>
        <v>AOSpillBOX C2026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</row>
    <row r="2909" spans="1:20" x14ac:dyDescent="0.35">
      <c r="A2909">
        <f t="shared" si="91"/>
        <v>2909</v>
      </c>
      <c r="B2909" s="3" t="s">
        <v>70</v>
      </c>
      <c r="C2909" s="3" t="s">
        <v>89</v>
      </c>
      <c r="D2909" s="3" t="s">
        <v>36</v>
      </c>
      <c r="E2909">
        <v>2027</v>
      </c>
      <c r="F2909" s="3" t="str">
        <f t="shared" si="90"/>
        <v>AOSpillBOX C2027</v>
      </c>
      <c r="G2909" s="9">
        <v>0</v>
      </c>
      <c r="H2909" s="9"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</row>
    <row r="2910" spans="1:20" x14ac:dyDescent="0.35">
      <c r="A2910">
        <f t="shared" si="91"/>
        <v>2910</v>
      </c>
      <c r="B2910" s="3" t="s">
        <v>70</v>
      </c>
      <c r="C2910" s="3" t="s">
        <v>89</v>
      </c>
      <c r="D2910" s="3" t="s">
        <v>36</v>
      </c>
      <c r="E2910">
        <v>2028</v>
      </c>
      <c r="F2910" s="3" t="str">
        <f t="shared" si="90"/>
        <v>AOSpillBOX C2028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</row>
    <row r="2911" spans="1:20" x14ac:dyDescent="0.35">
      <c r="A2911">
        <f t="shared" si="91"/>
        <v>2911</v>
      </c>
      <c r="B2911" s="3" t="s">
        <v>70</v>
      </c>
      <c r="C2911" s="3" t="s">
        <v>89</v>
      </c>
      <c r="D2911" s="3" t="s">
        <v>36</v>
      </c>
      <c r="E2911">
        <v>2029</v>
      </c>
      <c r="F2911" s="3" t="str">
        <f t="shared" si="90"/>
        <v>AOSpillBOX C2029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</row>
    <row r="2912" spans="1:20" x14ac:dyDescent="0.35">
      <c r="A2912">
        <f t="shared" si="91"/>
        <v>2912</v>
      </c>
      <c r="B2912" s="3" t="s">
        <v>70</v>
      </c>
      <c r="C2912" s="3" t="s">
        <v>89</v>
      </c>
      <c r="D2912" s="3" t="s">
        <v>37</v>
      </c>
      <c r="E2912">
        <v>2020</v>
      </c>
      <c r="F2912" s="3" t="str">
        <f t="shared" si="90"/>
        <v>AOSpillBOUND2020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  <c r="Q2912" s="9">
        <v>0</v>
      </c>
      <c r="R2912" s="9">
        <v>0</v>
      </c>
      <c r="S2912" s="9">
        <v>0</v>
      </c>
      <c r="T2912" s="9">
        <v>0</v>
      </c>
    </row>
    <row r="2913" spans="1:20" x14ac:dyDescent="0.35">
      <c r="A2913">
        <f t="shared" si="91"/>
        <v>2913</v>
      </c>
      <c r="B2913" s="3" t="s">
        <v>70</v>
      </c>
      <c r="C2913" s="3" t="s">
        <v>89</v>
      </c>
      <c r="D2913" s="3" t="s">
        <v>37</v>
      </c>
      <c r="E2913">
        <v>2021</v>
      </c>
      <c r="F2913" s="3" t="str">
        <f t="shared" si="90"/>
        <v>AOSpillBOUND2021</v>
      </c>
      <c r="G2913" s="9">
        <v>0</v>
      </c>
      <c r="H2913" s="9">
        <v>0</v>
      </c>
      <c r="I2913" s="9">
        <v>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</row>
    <row r="2914" spans="1:20" x14ac:dyDescent="0.35">
      <c r="A2914">
        <f t="shared" si="91"/>
        <v>2914</v>
      </c>
      <c r="B2914" s="3" t="s">
        <v>70</v>
      </c>
      <c r="C2914" s="3" t="s">
        <v>89</v>
      </c>
      <c r="D2914" s="3" t="s">
        <v>37</v>
      </c>
      <c r="E2914">
        <v>2022</v>
      </c>
      <c r="F2914" s="3" t="str">
        <f t="shared" si="90"/>
        <v>AOSpillBOUND2022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</row>
    <row r="2915" spans="1:20" x14ac:dyDescent="0.35">
      <c r="A2915">
        <f t="shared" si="91"/>
        <v>2915</v>
      </c>
      <c r="B2915" s="3" t="s">
        <v>70</v>
      </c>
      <c r="C2915" s="3" t="s">
        <v>89</v>
      </c>
      <c r="D2915" s="3" t="s">
        <v>37</v>
      </c>
      <c r="E2915">
        <v>2023</v>
      </c>
      <c r="F2915" s="3" t="str">
        <f t="shared" si="90"/>
        <v>AOSpillBOUND2023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</row>
    <row r="2916" spans="1:20" x14ac:dyDescent="0.35">
      <c r="A2916">
        <f t="shared" si="91"/>
        <v>2916</v>
      </c>
      <c r="B2916" s="3" t="s">
        <v>70</v>
      </c>
      <c r="C2916" s="3" t="s">
        <v>89</v>
      </c>
      <c r="D2916" s="3" t="s">
        <v>37</v>
      </c>
      <c r="E2916">
        <v>2024</v>
      </c>
      <c r="F2916" s="3" t="str">
        <f t="shared" si="90"/>
        <v>AOSpillBOUND2024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</row>
    <row r="2917" spans="1:20" x14ac:dyDescent="0.35">
      <c r="A2917">
        <f t="shared" si="91"/>
        <v>2917</v>
      </c>
      <c r="B2917" s="3" t="s">
        <v>70</v>
      </c>
      <c r="C2917" s="3" t="s">
        <v>89</v>
      </c>
      <c r="D2917" s="3" t="s">
        <v>37</v>
      </c>
      <c r="E2917">
        <v>2025</v>
      </c>
      <c r="F2917" s="3" t="str">
        <f t="shared" si="90"/>
        <v>AOSpillBOUND2025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</row>
    <row r="2918" spans="1:20" x14ac:dyDescent="0.35">
      <c r="A2918">
        <f t="shared" si="91"/>
        <v>2918</v>
      </c>
      <c r="B2918" s="3" t="s">
        <v>70</v>
      </c>
      <c r="C2918" s="3" t="s">
        <v>89</v>
      </c>
      <c r="D2918" s="3" t="s">
        <v>37</v>
      </c>
      <c r="E2918">
        <v>2026</v>
      </c>
      <c r="F2918" s="3" t="str">
        <f t="shared" si="90"/>
        <v>AOSpillBOUND2026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</row>
    <row r="2919" spans="1:20" x14ac:dyDescent="0.35">
      <c r="A2919">
        <f t="shared" si="91"/>
        <v>2919</v>
      </c>
      <c r="B2919" s="3" t="s">
        <v>70</v>
      </c>
      <c r="C2919" s="3" t="s">
        <v>89</v>
      </c>
      <c r="D2919" s="3" t="s">
        <v>37</v>
      </c>
      <c r="E2919">
        <v>2027</v>
      </c>
      <c r="F2919" s="3" t="str">
        <f t="shared" si="90"/>
        <v>AOSpillBOUND2027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</row>
    <row r="2920" spans="1:20" x14ac:dyDescent="0.35">
      <c r="A2920">
        <f t="shared" si="91"/>
        <v>2920</v>
      </c>
      <c r="B2920" s="3" t="s">
        <v>70</v>
      </c>
      <c r="C2920" s="3" t="s">
        <v>89</v>
      </c>
      <c r="D2920" s="3" t="s">
        <v>37</v>
      </c>
      <c r="E2920">
        <v>2028</v>
      </c>
      <c r="F2920" s="3" t="str">
        <f t="shared" si="90"/>
        <v>AOSpillBOUND2028</v>
      </c>
      <c r="G2920" s="9">
        <v>0</v>
      </c>
      <c r="H2920" s="9">
        <v>0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</row>
    <row r="2921" spans="1:20" x14ac:dyDescent="0.35">
      <c r="A2921">
        <f t="shared" si="91"/>
        <v>2921</v>
      </c>
      <c r="B2921" s="3" t="s">
        <v>70</v>
      </c>
      <c r="C2921" s="3" t="s">
        <v>89</v>
      </c>
      <c r="D2921" s="3" t="s">
        <v>37</v>
      </c>
      <c r="E2921">
        <v>2029</v>
      </c>
      <c r="F2921" s="3" t="str">
        <f t="shared" si="90"/>
        <v>AOSpillBOUND2029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0</v>
      </c>
      <c r="T2921" s="9">
        <v>0</v>
      </c>
    </row>
    <row r="2922" spans="1:20" x14ac:dyDescent="0.35">
      <c r="A2922">
        <f t="shared" si="91"/>
        <v>2922</v>
      </c>
      <c r="B2922" s="3" t="s">
        <v>70</v>
      </c>
      <c r="C2922" s="3" t="s">
        <v>89</v>
      </c>
      <c r="D2922" s="3" t="s">
        <v>38</v>
      </c>
      <c r="E2922">
        <v>2020</v>
      </c>
      <c r="F2922" s="3" t="str">
        <f t="shared" si="90"/>
        <v>AOSpill7-MILE2020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</row>
    <row r="2923" spans="1:20" x14ac:dyDescent="0.35">
      <c r="A2923">
        <f t="shared" si="91"/>
        <v>2923</v>
      </c>
      <c r="B2923" s="3" t="s">
        <v>70</v>
      </c>
      <c r="C2923" s="3" t="s">
        <v>89</v>
      </c>
      <c r="D2923" s="3" t="s">
        <v>38</v>
      </c>
      <c r="E2923">
        <v>2021</v>
      </c>
      <c r="F2923" s="3" t="str">
        <f t="shared" si="90"/>
        <v>AOSpill7-MILE2021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</row>
    <row r="2924" spans="1:20" x14ac:dyDescent="0.35">
      <c r="A2924">
        <f t="shared" si="91"/>
        <v>2924</v>
      </c>
      <c r="B2924" s="3" t="s">
        <v>70</v>
      </c>
      <c r="C2924" s="3" t="s">
        <v>89</v>
      </c>
      <c r="D2924" s="3" t="s">
        <v>38</v>
      </c>
      <c r="E2924">
        <v>2022</v>
      </c>
      <c r="F2924" s="3" t="str">
        <f t="shared" si="90"/>
        <v>AOSpill7-MILE2022</v>
      </c>
      <c r="G2924" s="9">
        <v>0</v>
      </c>
      <c r="H2924" s="9">
        <v>0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</row>
    <row r="2925" spans="1:20" x14ac:dyDescent="0.35">
      <c r="A2925">
        <f t="shared" si="91"/>
        <v>2925</v>
      </c>
      <c r="B2925" s="3" t="s">
        <v>70</v>
      </c>
      <c r="C2925" s="3" t="s">
        <v>89</v>
      </c>
      <c r="D2925" s="3" t="s">
        <v>38</v>
      </c>
      <c r="E2925">
        <v>2023</v>
      </c>
      <c r="F2925" s="3" t="str">
        <f t="shared" si="90"/>
        <v>AOSpill7-MILE2023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</row>
    <row r="2926" spans="1:20" x14ac:dyDescent="0.35">
      <c r="A2926">
        <f t="shared" si="91"/>
        <v>2926</v>
      </c>
      <c r="B2926" s="3" t="s">
        <v>70</v>
      </c>
      <c r="C2926" s="3" t="s">
        <v>89</v>
      </c>
      <c r="D2926" s="3" t="s">
        <v>38</v>
      </c>
      <c r="E2926">
        <v>2024</v>
      </c>
      <c r="F2926" s="3" t="str">
        <f t="shared" si="90"/>
        <v>AOSpill7-MILE2024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0</v>
      </c>
    </row>
    <row r="2927" spans="1:20" x14ac:dyDescent="0.35">
      <c r="A2927">
        <f t="shared" si="91"/>
        <v>2927</v>
      </c>
      <c r="B2927" s="3" t="s">
        <v>70</v>
      </c>
      <c r="C2927" s="3" t="s">
        <v>89</v>
      </c>
      <c r="D2927" s="3" t="s">
        <v>38</v>
      </c>
      <c r="E2927">
        <v>2025</v>
      </c>
      <c r="F2927" s="3" t="str">
        <f t="shared" si="90"/>
        <v>AOSpill7-MILE2025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</row>
    <row r="2928" spans="1:20" x14ac:dyDescent="0.35">
      <c r="A2928">
        <f t="shared" si="91"/>
        <v>2928</v>
      </c>
      <c r="B2928" s="3" t="s">
        <v>70</v>
      </c>
      <c r="C2928" s="3" t="s">
        <v>89</v>
      </c>
      <c r="D2928" s="3" t="s">
        <v>38</v>
      </c>
      <c r="E2928">
        <v>2026</v>
      </c>
      <c r="F2928" s="3" t="str">
        <f t="shared" si="90"/>
        <v>AOSpill7-MILE2026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</row>
    <row r="2929" spans="1:20" x14ac:dyDescent="0.35">
      <c r="A2929">
        <f t="shared" si="91"/>
        <v>2929</v>
      </c>
      <c r="B2929" s="3" t="s">
        <v>70</v>
      </c>
      <c r="C2929" s="3" t="s">
        <v>89</v>
      </c>
      <c r="D2929" s="3" t="s">
        <v>38</v>
      </c>
      <c r="E2929">
        <v>2027</v>
      </c>
      <c r="F2929" s="3" t="str">
        <f t="shared" si="90"/>
        <v>AOSpill7-MILE2027</v>
      </c>
      <c r="G2929" s="9">
        <v>0</v>
      </c>
      <c r="H2929" s="9">
        <v>0</v>
      </c>
      <c r="I2929" s="9">
        <v>0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9">
        <v>0</v>
      </c>
    </row>
    <row r="2930" spans="1:20" x14ac:dyDescent="0.35">
      <c r="A2930">
        <f t="shared" si="91"/>
        <v>2930</v>
      </c>
      <c r="B2930" s="3" t="s">
        <v>70</v>
      </c>
      <c r="C2930" s="3" t="s">
        <v>89</v>
      </c>
      <c r="D2930" s="3" t="s">
        <v>38</v>
      </c>
      <c r="E2930">
        <v>2028</v>
      </c>
      <c r="F2930" s="3" t="str">
        <f t="shared" si="90"/>
        <v>AOSpill7-MILE2028</v>
      </c>
      <c r="G2930" s="9">
        <v>0</v>
      </c>
      <c r="H2930" s="9">
        <v>0</v>
      </c>
      <c r="I2930" s="9">
        <v>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</row>
    <row r="2931" spans="1:20" x14ac:dyDescent="0.35">
      <c r="A2931">
        <f t="shared" si="91"/>
        <v>2931</v>
      </c>
      <c r="B2931" s="3" t="s">
        <v>70</v>
      </c>
      <c r="C2931" s="3" t="s">
        <v>89</v>
      </c>
      <c r="D2931" s="3" t="s">
        <v>38</v>
      </c>
      <c r="E2931">
        <v>2029</v>
      </c>
      <c r="F2931" s="3" t="str">
        <f t="shared" si="90"/>
        <v>AOSpill7-MILE2029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</row>
    <row r="2932" spans="1:20" x14ac:dyDescent="0.35">
      <c r="A2932">
        <f t="shared" si="91"/>
        <v>2932</v>
      </c>
      <c r="B2932" s="3" t="s">
        <v>70</v>
      </c>
      <c r="C2932" s="3" t="s">
        <v>89</v>
      </c>
      <c r="D2932" s="3" t="s">
        <v>39</v>
      </c>
      <c r="E2932">
        <v>2020</v>
      </c>
      <c r="F2932" s="3" t="str">
        <f t="shared" si="90"/>
        <v>AOSpillWANETA2020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</row>
    <row r="2933" spans="1:20" x14ac:dyDescent="0.35">
      <c r="A2933">
        <f t="shared" si="91"/>
        <v>2933</v>
      </c>
      <c r="B2933" s="3" t="s">
        <v>70</v>
      </c>
      <c r="C2933" s="3" t="s">
        <v>89</v>
      </c>
      <c r="D2933" s="3" t="s">
        <v>39</v>
      </c>
      <c r="E2933">
        <v>2021</v>
      </c>
      <c r="F2933" s="3" t="str">
        <f t="shared" si="90"/>
        <v>AOSpillWANETA2021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</row>
    <row r="2934" spans="1:20" x14ac:dyDescent="0.35">
      <c r="A2934">
        <f t="shared" si="91"/>
        <v>2934</v>
      </c>
      <c r="B2934" s="3" t="s">
        <v>70</v>
      </c>
      <c r="C2934" s="3" t="s">
        <v>89</v>
      </c>
      <c r="D2934" s="3" t="s">
        <v>39</v>
      </c>
      <c r="E2934">
        <v>2022</v>
      </c>
      <c r="F2934" s="3" t="str">
        <f t="shared" si="90"/>
        <v>AOSpillWANETA2022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</row>
    <row r="2935" spans="1:20" x14ac:dyDescent="0.35">
      <c r="A2935">
        <f t="shared" si="91"/>
        <v>2935</v>
      </c>
      <c r="B2935" s="3" t="s">
        <v>70</v>
      </c>
      <c r="C2935" s="3" t="s">
        <v>89</v>
      </c>
      <c r="D2935" s="3" t="s">
        <v>39</v>
      </c>
      <c r="E2935">
        <v>2023</v>
      </c>
      <c r="F2935" s="3" t="str">
        <f t="shared" si="90"/>
        <v>AOSpillWANETA2023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</row>
    <row r="2936" spans="1:20" x14ac:dyDescent="0.35">
      <c r="A2936">
        <f t="shared" si="91"/>
        <v>2936</v>
      </c>
      <c r="B2936" s="3" t="s">
        <v>70</v>
      </c>
      <c r="C2936" s="3" t="s">
        <v>89</v>
      </c>
      <c r="D2936" s="3" t="s">
        <v>39</v>
      </c>
      <c r="E2936">
        <v>2024</v>
      </c>
      <c r="F2936" s="3" t="str">
        <f t="shared" si="90"/>
        <v>AOSpillWANETA2024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</row>
    <row r="2937" spans="1:20" x14ac:dyDescent="0.35">
      <c r="A2937">
        <f t="shared" si="91"/>
        <v>2937</v>
      </c>
      <c r="B2937" s="3" t="s">
        <v>70</v>
      </c>
      <c r="C2937" s="3" t="s">
        <v>89</v>
      </c>
      <c r="D2937" s="3" t="s">
        <v>39</v>
      </c>
      <c r="E2937">
        <v>2025</v>
      </c>
      <c r="F2937" s="3" t="str">
        <f t="shared" si="90"/>
        <v>AOSpillWANETA2025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0</v>
      </c>
      <c r="R2937" s="9">
        <v>0</v>
      </c>
      <c r="S2937" s="9">
        <v>0</v>
      </c>
      <c r="T2937" s="9">
        <v>0</v>
      </c>
    </row>
    <row r="2938" spans="1:20" x14ac:dyDescent="0.35">
      <c r="A2938">
        <f t="shared" si="91"/>
        <v>2938</v>
      </c>
      <c r="B2938" s="3" t="s">
        <v>70</v>
      </c>
      <c r="C2938" s="3" t="s">
        <v>89</v>
      </c>
      <c r="D2938" s="3" t="s">
        <v>39</v>
      </c>
      <c r="E2938">
        <v>2026</v>
      </c>
      <c r="F2938" s="3" t="str">
        <f t="shared" si="90"/>
        <v>AOSpillWANETA2026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</row>
    <row r="2939" spans="1:20" x14ac:dyDescent="0.35">
      <c r="A2939">
        <f t="shared" si="91"/>
        <v>2939</v>
      </c>
      <c r="B2939" s="3" t="s">
        <v>70</v>
      </c>
      <c r="C2939" s="3" t="s">
        <v>89</v>
      </c>
      <c r="D2939" s="3" t="s">
        <v>39</v>
      </c>
      <c r="E2939">
        <v>2027</v>
      </c>
      <c r="F2939" s="3" t="str">
        <f t="shared" si="90"/>
        <v>AOSpillWANETA2027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9">
        <v>0</v>
      </c>
      <c r="T2939" s="9">
        <v>0</v>
      </c>
    </row>
    <row r="2940" spans="1:20" x14ac:dyDescent="0.35">
      <c r="A2940">
        <f t="shared" si="91"/>
        <v>2940</v>
      </c>
      <c r="B2940" s="3" t="s">
        <v>70</v>
      </c>
      <c r="C2940" s="3" t="s">
        <v>89</v>
      </c>
      <c r="D2940" s="3" t="s">
        <v>39</v>
      </c>
      <c r="E2940">
        <v>2028</v>
      </c>
      <c r="F2940" s="3" t="str">
        <f t="shared" si="90"/>
        <v>AOSpillWANETA2028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</row>
    <row r="2941" spans="1:20" x14ac:dyDescent="0.35">
      <c r="A2941">
        <f t="shared" si="91"/>
        <v>2941</v>
      </c>
      <c r="B2941" s="3" t="s">
        <v>70</v>
      </c>
      <c r="C2941" s="3" t="s">
        <v>89</v>
      </c>
      <c r="D2941" s="3" t="s">
        <v>39</v>
      </c>
      <c r="E2941">
        <v>2029</v>
      </c>
      <c r="F2941" s="3" t="str">
        <f t="shared" si="90"/>
        <v>AOSpillWANETA2029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</row>
    <row r="2942" spans="1:20" x14ac:dyDescent="0.35">
      <c r="A2942">
        <f t="shared" si="91"/>
        <v>2942</v>
      </c>
      <c r="B2942" s="3" t="s">
        <v>70</v>
      </c>
      <c r="C2942" s="3" t="s">
        <v>89</v>
      </c>
      <c r="D2942" s="3" t="s">
        <v>40</v>
      </c>
      <c r="E2942">
        <v>2020</v>
      </c>
      <c r="F2942" s="3" t="str">
        <f t="shared" si="90"/>
        <v>AOSpillCDA LK2020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</row>
    <row r="2943" spans="1:20" x14ac:dyDescent="0.35">
      <c r="A2943">
        <f t="shared" si="91"/>
        <v>2943</v>
      </c>
      <c r="B2943" s="3" t="s">
        <v>70</v>
      </c>
      <c r="C2943" s="3" t="s">
        <v>89</v>
      </c>
      <c r="D2943" s="3" t="s">
        <v>40</v>
      </c>
      <c r="E2943">
        <v>2021</v>
      </c>
      <c r="F2943" s="3" t="str">
        <f t="shared" si="90"/>
        <v>AOSpillCDA LK2021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</row>
    <row r="2944" spans="1:20" x14ac:dyDescent="0.35">
      <c r="A2944">
        <f t="shared" si="91"/>
        <v>2944</v>
      </c>
      <c r="B2944" s="3" t="s">
        <v>70</v>
      </c>
      <c r="C2944" s="3" t="s">
        <v>89</v>
      </c>
      <c r="D2944" s="3" t="s">
        <v>40</v>
      </c>
      <c r="E2944">
        <v>2022</v>
      </c>
      <c r="F2944" s="3" t="str">
        <f t="shared" si="90"/>
        <v>AOSpillCDA LK2022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  <c r="S2944" s="9">
        <v>0</v>
      </c>
      <c r="T2944" s="9">
        <v>0</v>
      </c>
    </row>
    <row r="2945" spans="1:20" x14ac:dyDescent="0.35">
      <c r="A2945">
        <f t="shared" si="91"/>
        <v>2945</v>
      </c>
      <c r="B2945" s="3" t="s">
        <v>70</v>
      </c>
      <c r="C2945" s="3" t="s">
        <v>89</v>
      </c>
      <c r="D2945" s="3" t="s">
        <v>40</v>
      </c>
      <c r="E2945">
        <v>2023</v>
      </c>
      <c r="F2945" s="3" t="str">
        <f t="shared" si="90"/>
        <v>AOSpillCDA LK2023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</row>
    <row r="2946" spans="1:20" x14ac:dyDescent="0.35">
      <c r="A2946">
        <f t="shared" si="91"/>
        <v>2946</v>
      </c>
      <c r="B2946" s="3" t="s">
        <v>70</v>
      </c>
      <c r="C2946" s="3" t="s">
        <v>89</v>
      </c>
      <c r="D2946" s="3" t="s">
        <v>40</v>
      </c>
      <c r="E2946">
        <v>2024</v>
      </c>
      <c r="F2946" s="3" t="str">
        <f t="shared" ref="F2946:F3009" si="92">_xlfn.CONCAT(B2946,C2946,D2946,E2946)</f>
        <v>AOSpillCDA LK2024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</row>
    <row r="2947" spans="1:20" x14ac:dyDescent="0.35">
      <c r="A2947">
        <f t="shared" ref="A2947:A3010" si="93">A2946+1</f>
        <v>2947</v>
      </c>
      <c r="B2947" s="3" t="s">
        <v>70</v>
      </c>
      <c r="C2947" s="3" t="s">
        <v>89</v>
      </c>
      <c r="D2947" s="3" t="s">
        <v>40</v>
      </c>
      <c r="E2947">
        <v>2025</v>
      </c>
      <c r="F2947" s="3" t="str">
        <f t="shared" si="92"/>
        <v>AOSpillCDA LK2025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</row>
    <row r="2948" spans="1:20" x14ac:dyDescent="0.35">
      <c r="A2948">
        <f t="shared" si="93"/>
        <v>2948</v>
      </c>
      <c r="B2948" s="3" t="s">
        <v>70</v>
      </c>
      <c r="C2948" s="3" t="s">
        <v>89</v>
      </c>
      <c r="D2948" s="3" t="s">
        <v>40</v>
      </c>
      <c r="E2948">
        <v>2026</v>
      </c>
      <c r="F2948" s="3" t="str">
        <f t="shared" si="92"/>
        <v>AOSpillCDA LK2026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</row>
    <row r="2949" spans="1:20" x14ac:dyDescent="0.35">
      <c r="A2949">
        <f t="shared" si="93"/>
        <v>2949</v>
      </c>
      <c r="B2949" s="3" t="s">
        <v>70</v>
      </c>
      <c r="C2949" s="3" t="s">
        <v>89</v>
      </c>
      <c r="D2949" s="3" t="s">
        <v>40</v>
      </c>
      <c r="E2949">
        <v>2027</v>
      </c>
      <c r="F2949" s="3" t="str">
        <f t="shared" si="92"/>
        <v>AOSpillCDA LK2027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</row>
    <row r="2950" spans="1:20" x14ac:dyDescent="0.35">
      <c r="A2950">
        <f t="shared" si="93"/>
        <v>2950</v>
      </c>
      <c r="B2950" s="3" t="s">
        <v>70</v>
      </c>
      <c r="C2950" s="3" t="s">
        <v>89</v>
      </c>
      <c r="D2950" s="3" t="s">
        <v>40</v>
      </c>
      <c r="E2950">
        <v>2028</v>
      </c>
      <c r="F2950" s="3" t="str">
        <f t="shared" si="92"/>
        <v>AOSpillCDA LK2028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</row>
    <row r="2951" spans="1:20" x14ac:dyDescent="0.35">
      <c r="A2951">
        <f t="shared" si="93"/>
        <v>2951</v>
      </c>
      <c r="B2951" s="3" t="s">
        <v>70</v>
      </c>
      <c r="C2951" s="3" t="s">
        <v>89</v>
      </c>
      <c r="D2951" s="3" t="s">
        <v>40</v>
      </c>
      <c r="E2951">
        <v>2029</v>
      </c>
      <c r="F2951" s="3" t="str">
        <f t="shared" si="92"/>
        <v>AOSpillCDA LK2029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</row>
    <row r="2952" spans="1:20" x14ac:dyDescent="0.35">
      <c r="A2952">
        <f t="shared" si="93"/>
        <v>2952</v>
      </c>
      <c r="B2952" s="3" t="s">
        <v>70</v>
      </c>
      <c r="C2952" s="3" t="s">
        <v>89</v>
      </c>
      <c r="D2952" s="3" t="s">
        <v>41</v>
      </c>
      <c r="E2952">
        <v>2020</v>
      </c>
      <c r="F2952" s="3" t="str">
        <f t="shared" si="92"/>
        <v>AOSpillPOST F2020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</row>
    <row r="2953" spans="1:20" x14ac:dyDescent="0.35">
      <c r="A2953">
        <f t="shared" si="93"/>
        <v>2953</v>
      </c>
      <c r="B2953" s="3" t="s">
        <v>70</v>
      </c>
      <c r="C2953" s="3" t="s">
        <v>89</v>
      </c>
      <c r="D2953" s="3" t="s">
        <v>41</v>
      </c>
      <c r="E2953">
        <v>2021</v>
      </c>
      <c r="F2953" s="3" t="str">
        <f t="shared" si="92"/>
        <v>AOSpillPOST F2021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</row>
    <row r="2954" spans="1:20" x14ac:dyDescent="0.35">
      <c r="A2954">
        <f t="shared" si="93"/>
        <v>2954</v>
      </c>
      <c r="B2954" s="3" t="s">
        <v>70</v>
      </c>
      <c r="C2954" s="3" t="s">
        <v>89</v>
      </c>
      <c r="D2954" s="3" t="s">
        <v>41</v>
      </c>
      <c r="E2954">
        <v>2022</v>
      </c>
      <c r="F2954" s="3" t="str">
        <f t="shared" si="92"/>
        <v>AOSpillPOST F2022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</row>
    <row r="2955" spans="1:20" x14ac:dyDescent="0.35">
      <c r="A2955">
        <f t="shared" si="93"/>
        <v>2955</v>
      </c>
      <c r="B2955" s="3" t="s">
        <v>70</v>
      </c>
      <c r="C2955" s="3" t="s">
        <v>89</v>
      </c>
      <c r="D2955" s="3" t="s">
        <v>41</v>
      </c>
      <c r="E2955">
        <v>2023</v>
      </c>
      <c r="F2955" s="3" t="str">
        <f t="shared" si="92"/>
        <v>AOSpillPOST F2023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</row>
    <row r="2956" spans="1:20" x14ac:dyDescent="0.35">
      <c r="A2956">
        <f t="shared" si="93"/>
        <v>2956</v>
      </c>
      <c r="B2956" s="3" t="s">
        <v>70</v>
      </c>
      <c r="C2956" s="3" t="s">
        <v>89</v>
      </c>
      <c r="D2956" s="3" t="s">
        <v>41</v>
      </c>
      <c r="E2956">
        <v>2024</v>
      </c>
      <c r="F2956" s="3" t="str">
        <f t="shared" si="92"/>
        <v>AOSpillPOST F2024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9">
        <v>0</v>
      </c>
    </row>
    <row r="2957" spans="1:20" x14ac:dyDescent="0.35">
      <c r="A2957">
        <f t="shared" si="93"/>
        <v>2957</v>
      </c>
      <c r="B2957" s="3" t="s">
        <v>70</v>
      </c>
      <c r="C2957" s="3" t="s">
        <v>89</v>
      </c>
      <c r="D2957" s="3" t="s">
        <v>41</v>
      </c>
      <c r="E2957">
        <v>2025</v>
      </c>
      <c r="F2957" s="3" t="str">
        <f t="shared" si="92"/>
        <v>AOSpillPOST F2025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</row>
    <row r="2958" spans="1:20" x14ac:dyDescent="0.35">
      <c r="A2958">
        <f t="shared" si="93"/>
        <v>2958</v>
      </c>
      <c r="B2958" s="3" t="s">
        <v>70</v>
      </c>
      <c r="C2958" s="3" t="s">
        <v>89</v>
      </c>
      <c r="D2958" s="3" t="s">
        <v>41</v>
      </c>
      <c r="E2958">
        <v>2026</v>
      </c>
      <c r="F2958" s="3" t="str">
        <f t="shared" si="92"/>
        <v>AOSpillPOST F2026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</row>
    <row r="2959" spans="1:20" x14ac:dyDescent="0.35">
      <c r="A2959">
        <f t="shared" si="93"/>
        <v>2959</v>
      </c>
      <c r="B2959" s="3" t="s">
        <v>70</v>
      </c>
      <c r="C2959" s="3" t="s">
        <v>89</v>
      </c>
      <c r="D2959" s="3" t="s">
        <v>41</v>
      </c>
      <c r="E2959">
        <v>2027</v>
      </c>
      <c r="F2959" s="3" t="str">
        <f t="shared" si="92"/>
        <v>AOSpillPOST F2027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</row>
    <row r="2960" spans="1:20" x14ac:dyDescent="0.35">
      <c r="A2960">
        <f t="shared" si="93"/>
        <v>2960</v>
      </c>
      <c r="B2960" s="3" t="s">
        <v>70</v>
      </c>
      <c r="C2960" s="3" t="s">
        <v>89</v>
      </c>
      <c r="D2960" s="3" t="s">
        <v>41</v>
      </c>
      <c r="E2960">
        <v>2028</v>
      </c>
      <c r="F2960" s="3" t="str">
        <f t="shared" si="92"/>
        <v>AOSpillPOST F2028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0</v>
      </c>
      <c r="T2960" s="9">
        <v>0</v>
      </c>
    </row>
    <row r="2961" spans="1:20" x14ac:dyDescent="0.35">
      <c r="A2961">
        <f t="shared" si="93"/>
        <v>2961</v>
      </c>
      <c r="B2961" s="3" t="s">
        <v>70</v>
      </c>
      <c r="C2961" s="3" t="s">
        <v>89</v>
      </c>
      <c r="D2961" s="3" t="s">
        <v>41</v>
      </c>
      <c r="E2961">
        <v>2029</v>
      </c>
      <c r="F2961" s="3" t="str">
        <f t="shared" si="92"/>
        <v>AOSpillPOST F2029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</row>
    <row r="2962" spans="1:20" x14ac:dyDescent="0.35">
      <c r="A2962">
        <f t="shared" si="93"/>
        <v>2962</v>
      </c>
      <c r="B2962" s="3" t="s">
        <v>70</v>
      </c>
      <c r="C2962" s="3" t="s">
        <v>89</v>
      </c>
      <c r="D2962" s="3" t="s">
        <v>42</v>
      </c>
      <c r="E2962">
        <v>2020</v>
      </c>
      <c r="F2962" s="3" t="str">
        <f t="shared" si="92"/>
        <v>AOSpillUP FLS2020</v>
      </c>
      <c r="G2962" s="9">
        <v>0</v>
      </c>
      <c r="H2962" s="9">
        <v>0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</row>
    <row r="2963" spans="1:20" x14ac:dyDescent="0.35">
      <c r="A2963">
        <f t="shared" si="93"/>
        <v>2963</v>
      </c>
      <c r="B2963" s="3" t="s">
        <v>70</v>
      </c>
      <c r="C2963" s="3" t="s">
        <v>89</v>
      </c>
      <c r="D2963" s="3" t="s">
        <v>42</v>
      </c>
      <c r="E2963">
        <v>2021</v>
      </c>
      <c r="F2963" s="3" t="str">
        <f t="shared" si="92"/>
        <v>AOSpillUP FLS2021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</row>
    <row r="2964" spans="1:20" x14ac:dyDescent="0.35">
      <c r="A2964">
        <f t="shared" si="93"/>
        <v>2964</v>
      </c>
      <c r="B2964" s="3" t="s">
        <v>70</v>
      </c>
      <c r="C2964" s="3" t="s">
        <v>89</v>
      </c>
      <c r="D2964" s="3" t="s">
        <v>42</v>
      </c>
      <c r="E2964">
        <v>2022</v>
      </c>
      <c r="F2964" s="3" t="str">
        <f t="shared" si="92"/>
        <v>AOSpillUP FLS2022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</row>
    <row r="2965" spans="1:20" x14ac:dyDescent="0.35">
      <c r="A2965">
        <f t="shared" si="93"/>
        <v>2965</v>
      </c>
      <c r="B2965" s="3" t="s">
        <v>70</v>
      </c>
      <c r="C2965" s="3" t="s">
        <v>89</v>
      </c>
      <c r="D2965" s="3" t="s">
        <v>42</v>
      </c>
      <c r="E2965">
        <v>2023</v>
      </c>
      <c r="F2965" s="3" t="str">
        <f t="shared" si="92"/>
        <v>AOSpillUP FLS2023</v>
      </c>
      <c r="G2965" s="9">
        <v>0</v>
      </c>
      <c r="H2965" s="9">
        <v>0</v>
      </c>
      <c r="I2965" s="9">
        <v>0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  <c r="Q2965" s="9">
        <v>0</v>
      </c>
      <c r="R2965" s="9">
        <v>0</v>
      </c>
      <c r="S2965" s="9">
        <v>0</v>
      </c>
      <c r="T2965" s="9">
        <v>0</v>
      </c>
    </row>
    <row r="2966" spans="1:20" x14ac:dyDescent="0.35">
      <c r="A2966">
        <f t="shared" si="93"/>
        <v>2966</v>
      </c>
      <c r="B2966" s="3" t="s">
        <v>70</v>
      </c>
      <c r="C2966" s="3" t="s">
        <v>89</v>
      </c>
      <c r="D2966" s="3" t="s">
        <v>42</v>
      </c>
      <c r="E2966">
        <v>2024</v>
      </c>
      <c r="F2966" s="3" t="str">
        <f t="shared" si="92"/>
        <v>AOSpillUP FLS2024</v>
      </c>
      <c r="G2966" s="9">
        <v>0</v>
      </c>
      <c r="H2966" s="9">
        <v>0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9">
        <v>0</v>
      </c>
      <c r="T2966" s="9">
        <v>0</v>
      </c>
    </row>
    <row r="2967" spans="1:20" x14ac:dyDescent="0.35">
      <c r="A2967">
        <f t="shared" si="93"/>
        <v>2967</v>
      </c>
      <c r="B2967" s="3" t="s">
        <v>70</v>
      </c>
      <c r="C2967" s="3" t="s">
        <v>89</v>
      </c>
      <c r="D2967" s="3" t="s">
        <v>42</v>
      </c>
      <c r="E2967">
        <v>2025</v>
      </c>
      <c r="F2967" s="3" t="str">
        <f t="shared" si="92"/>
        <v>AOSpillUP FLS2025</v>
      </c>
      <c r="G2967" s="9">
        <v>0</v>
      </c>
      <c r="H2967" s="9">
        <v>0</v>
      </c>
      <c r="I2967" s="9">
        <v>0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  <c r="S2967" s="9">
        <v>0</v>
      </c>
      <c r="T2967" s="9">
        <v>0</v>
      </c>
    </row>
    <row r="2968" spans="1:20" x14ac:dyDescent="0.35">
      <c r="A2968">
        <f t="shared" si="93"/>
        <v>2968</v>
      </c>
      <c r="B2968" s="3" t="s">
        <v>70</v>
      </c>
      <c r="C2968" s="3" t="s">
        <v>89</v>
      </c>
      <c r="D2968" s="3" t="s">
        <v>42</v>
      </c>
      <c r="E2968">
        <v>2026</v>
      </c>
      <c r="F2968" s="3" t="str">
        <f t="shared" si="92"/>
        <v>AOSpillUP FLS2026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9">
        <v>0</v>
      </c>
      <c r="T2968" s="9">
        <v>0</v>
      </c>
    </row>
    <row r="2969" spans="1:20" x14ac:dyDescent="0.35">
      <c r="A2969">
        <f t="shared" si="93"/>
        <v>2969</v>
      </c>
      <c r="B2969" s="3" t="s">
        <v>70</v>
      </c>
      <c r="C2969" s="3" t="s">
        <v>89</v>
      </c>
      <c r="D2969" s="3" t="s">
        <v>42</v>
      </c>
      <c r="E2969">
        <v>2027</v>
      </c>
      <c r="F2969" s="3" t="str">
        <f t="shared" si="92"/>
        <v>AOSpillUP FLS2027</v>
      </c>
      <c r="G2969" s="9">
        <v>0</v>
      </c>
      <c r="H2969" s="9">
        <v>0</v>
      </c>
      <c r="I2969" s="9">
        <v>0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9">
        <v>0</v>
      </c>
      <c r="T2969" s="9">
        <v>0</v>
      </c>
    </row>
    <row r="2970" spans="1:20" x14ac:dyDescent="0.35">
      <c r="A2970">
        <f t="shared" si="93"/>
        <v>2970</v>
      </c>
      <c r="B2970" s="3" t="s">
        <v>70</v>
      </c>
      <c r="C2970" s="3" t="s">
        <v>89</v>
      </c>
      <c r="D2970" s="3" t="s">
        <v>42</v>
      </c>
      <c r="E2970">
        <v>2028</v>
      </c>
      <c r="F2970" s="3" t="str">
        <f t="shared" si="92"/>
        <v>AOSpillUP FLS2028</v>
      </c>
      <c r="G2970" s="9">
        <v>0</v>
      </c>
      <c r="H2970" s="9">
        <v>0</v>
      </c>
      <c r="I2970" s="9">
        <v>0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</row>
    <row r="2971" spans="1:20" x14ac:dyDescent="0.35">
      <c r="A2971">
        <f t="shared" si="93"/>
        <v>2971</v>
      </c>
      <c r="B2971" s="3" t="s">
        <v>70</v>
      </c>
      <c r="C2971" s="3" t="s">
        <v>89</v>
      </c>
      <c r="D2971" s="3" t="s">
        <v>42</v>
      </c>
      <c r="E2971">
        <v>2029</v>
      </c>
      <c r="F2971" s="3" t="str">
        <f t="shared" si="92"/>
        <v>AOSpillUP FLS2029</v>
      </c>
      <c r="G2971" s="9">
        <v>0</v>
      </c>
      <c r="H2971" s="9">
        <v>0</v>
      </c>
      <c r="I2971" s="9">
        <v>0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  <c r="Q2971" s="9">
        <v>0</v>
      </c>
      <c r="R2971" s="9">
        <v>0</v>
      </c>
      <c r="S2971" s="9">
        <v>0</v>
      </c>
      <c r="T2971" s="9">
        <v>0</v>
      </c>
    </row>
    <row r="2972" spans="1:20" x14ac:dyDescent="0.35">
      <c r="A2972">
        <f t="shared" si="93"/>
        <v>2972</v>
      </c>
      <c r="B2972" s="3" t="s">
        <v>70</v>
      </c>
      <c r="C2972" s="3" t="s">
        <v>89</v>
      </c>
      <c r="D2972" s="3" t="s">
        <v>43</v>
      </c>
      <c r="E2972">
        <v>2020</v>
      </c>
      <c r="F2972" s="3" t="str">
        <f t="shared" si="92"/>
        <v>AOSpillMON ST2020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9">
        <v>0</v>
      </c>
      <c r="T2972" s="9">
        <v>0</v>
      </c>
    </row>
    <row r="2973" spans="1:20" x14ac:dyDescent="0.35">
      <c r="A2973">
        <f t="shared" si="93"/>
        <v>2973</v>
      </c>
      <c r="B2973" s="3" t="s">
        <v>70</v>
      </c>
      <c r="C2973" s="3" t="s">
        <v>89</v>
      </c>
      <c r="D2973" s="3" t="s">
        <v>43</v>
      </c>
      <c r="E2973">
        <v>2021</v>
      </c>
      <c r="F2973" s="3" t="str">
        <f t="shared" si="92"/>
        <v>AOSpillMON ST2021</v>
      </c>
      <c r="G2973" s="9">
        <v>0</v>
      </c>
      <c r="H2973" s="9">
        <v>0</v>
      </c>
      <c r="I2973" s="9">
        <v>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  <c r="Q2973" s="9">
        <v>0</v>
      </c>
      <c r="R2973" s="9">
        <v>0</v>
      </c>
      <c r="S2973" s="9">
        <v>0</v>
      </c>
      <c r="T2973" s="9">
        <v>0</v>
      </c>
    </row>
    <row r="2974" spans="1:20" x14ac:dyDescent="0.35">
      <c r="A2974">
        <f t="shared" si="93"/>
        <v>2974</v>
      </c>
      <c r="B2974" s="3" t="s">
        <v>70</v>
      </c>
      <c r="C2974" s="3" t="s">
        <v>89</v>
      </c>
      <c r="D2974" s="3" t="s">
        <v>43</v>
      </c>
      <c r="E2974">
        <v>2022</v>
      </c>
      <c r="F2974" s="3" t="str">
        <f t="shared" si="92"/>
        <v>AOSpillMON ST2022</v>
      </c>
      <c r="G2974" s="9">
        <v>0</v>
      </c>
      <c r="H2974" s="9">
        <v>0</v>
      </c>
      <c r="I2974" s="9">
        <v>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9">
        <v>0</v>
      </c>
      <c r="T2974" s="9">
        <v>0</v>
      </c>
    </row>
    <row r="2975" spans="1:20" x14ac:dyDescent="0.35">
      <c r="A2975">
        <f t="shared" si="93"/>
        <v>2975</v>
      </c>
      <c r="B2975" s="3" t="s">
        <v>70</v>
      </c>
      <c r="C2975" s="3" t="s">
        <v>89</v>
      </c>
      <c r="D2975" s="3" t="s">
        <v>43</v>
      </c>
      <c r="E2975">
        <v>2023</v>
      </c>
      <c r="F2975" s="3" t="str">
        <f t="shared" si="92"/>
        <v>AOSpillMON ST2023</v>
      </c>
      <c r="G2975" s="9">
        <v>0</v>
      </c>
      <c r="H2975" s="9"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9">
        <v>0</v>
      </c>
      <c r="T2975" s="9">
        <v>0</v>
      </c>
    </row>
    <row r="2976" spans="1:20" x14ac:dyDescent="0.35">
      <c r="A2976">
        <f t="shared" si="93"/>
        <v>2976</v>
      </c>
      <c r="B2976" s="3" t="s">
        <v>70</v>
      </c>
      <c r="C2976" s="3" t="s">
        <v>89</v>
      </c>
      <c r="D2976" s="3" t="s">
        <v>43</v>
      </c>
      <c r="E2976">
        <v>2024</v>
      </c>
      <c r="F2976" s="3" t="str">
        <f t="shared" si="92"/>
        <v>AOSpillMON ST2024</v>
      </c>
      <c r="G2976" s="9">
        <v>0</v>
      </c>
      <c r="H2976" s="9">
        <v>0</v>
      </c>
      <c r="I2976" s="9">
        <v>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  <c r="Q2976" s="9">
        <v>0</v>
      </c>
      <c r="R2976" s="9">
        <v>0</v>
      </c>
      <c r="S2976" s="9">
        <v>0</v>
      </c>
      <c r="T2976" s="9">
        <v>0</v>
      </c>
    </row>
    <row r="2977" spans="1:20" x14ac:dyDescent="0.35">
      <c r="A2977">
        <f t="shared" si="93"/>
        <v>2977</v>
      </c>
      <c r="B2977" s="3" t="s">
        <v>70</v>
      </c>
      <c r="C2977" s="3" t="s">
        <v>89</v>
      </c>
      <c r="D2977" s="3" t="s">
        <v>43</v>
      </c>
      <c r="E2977">
        <v>2025</v>
      </c>
      <c r="F2977" s="3" t="str">
        <f t="shared" si="92"/>
        <v>AOSpillMON ST2025</v>
      </c>
      <c r="G2977" s="9">
        <v>0</v>
      </c>
      <c r="H2977" s="9">
        <v>0</v>
      </c>
      <c r="I2977" s="9">
        <v>0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  <c r="Q2977" s="9">
        <v>0</v>
      </c>
      <c r="R2977" s="9">
        <v>0</v>
      </c>
      <c r="S2977" s="9">
        <v>0</v>
      </c>
      <c r="T2977" s="9">
        <v>0</v>
      </c>
    </row>
    <row r="2978" spans="1:20" x14ac:dyDescent="0.35">
      <c r="A2978">
        <f t="shared" si="93"/>
        <v>2978</v>
      </c>
      <c r="B2978" s="3" t="s">
        <v>70</v>
      </c>
      <c r="C2978" s="3" t="s">
        <v>89</v>
      </c>
      <c r="D2978" s="3" t="s">
        <v>43</v>
      </c>
      <c r="E2978">
        <v>2026</v>
      </c>
      <c r="F2978" s="3" t="str">
        <f t="shared" si="92"/>
        <v>AOSpillMON ST2026</v>
      </c>
      <c r="G2978" s="9">
        <v>0</v>
      </c>
      <c r="H2978" s="9">
        <v>0</v>
      </c>
      <c r="I2978" s="9">
        <v>0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  <c r="Q2978" s="9">
        <v>0</v>
      </c>
      <c r="R2978" s="9">
        <v>0</v>
      </c>
      <c r="S2978" s="9">
        <v>0</v>
      </c>
      <c r="T2978" s="9">
        <v>0</v>
      </c>
    </row>
    <row r="2979" spans="1:20" x14ac:dyDescent="0.35">
      <c r="A2979">
        <f t="shared" si="93"/>
        <v>2979</v>
      </c>
      <c r="B2979" s="3" t="s">
        <v>70</v>
      </c>
      <c r="C2979" s="3" t="s">
        <v>89</v>
      </c>
      <c r="D2979" s="3" t="s">
        <v>43</v>
      </c>
      <c r="E2979">
        <v>2027</v>
      </c>
      <c r="F2979" s="3" t="str">
        <f t="shared" si="92"/>
        <v>AOSpillMON ST2027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9">
        <v>0</v>
      </c>
      <c r="T2979" s="9">
        <v>0</v>
      </c>
    </row>
    <row r="2980" spans="1:20" x14ac:dyDescent="0.35">
      <c r="A2980">
        <f t="shared" si="93"/>
        <v>2980</v>
      </c>
      <c r="B2980" s="3" t="s">
        <v>70</v>
      </c>
      <c r="C2980" s="3" t="s">
        <v>89</v>
      </c>
      <c r="D2980" s="3" t="s">
        <v>43</v>
      </c>
      <c r="E2980">
        <v>2028</v>
      </c>
      <c r="F2980" s="3" t="str">
        <f t="shared" si="92"/>
        <v>AOSpillMON ST2028</v>
      </c>
      <c r="G2980" s="9">
        <v>0</v>
      </c>
      <c r="H2980" s="9">
        <v>0</v>
      </c>
      <c r="I2980" s="9">
        <v>0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0</v>
      </c>
      <c r="S2980" s="9">
        <v>0</v>
      </c>
      <c r="T2980" s="9">
        <v>0</v>
      </c>
    </row>
    <row r="2981" spans="1:20" x14ac:dyDescent="0.35">
      <c r="A2981">
        <f t="shared" si="93"/>
        <v>2981</v>
      </c>
      <c r="B2981" s="3" t="s">
        <v>70</v>
      </c>
      <c r="C2981" s="3" t="s">
        <v>89</v>
      </c>
      <c r="D2981" s="3" t="s">
        <v>43</v>
      </c>
      <c r="E2981">
        <v>2029</v>
      </c>
      <c r="F2981" s="3" t="str">
        <f t="shared" si="92"/>
        <v>AOSpillMON ST2029</v>
      </c>
      <c r="G2981" s="9">
        <v>0</v>
      </c>
      <c r="H2981" s="9">
        <v>0</v>
      </c>
      <c r="I2981" s="9">
        <v>0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9">
        <v>0</v>
      </c>
      <c r="T2981" s="9">
        <v>0</v>
      </c>
    </row>
    <row r="2982" spans="1:20" x14ac:dyDescent="0.35">
      <c r="A2982">
        <f t="shared" si="93"/>
        <v>2982</v>
      </c>
      <c r="B2982" s="3" t="s">
        <v>70</v>
      </c>
      <c r="C2982" s="3" t="s">
        <v>89</v>
      </c>
      <c r="D2982" s="3" t="s">
        <v>44</v>
      </c>
      <c r="E2982">
        <v>2020</v>
      </c>
      <c r="F2982" s="3" t="str">
        <f t="shared" si="92"/>
        <v>AOSpillNINE M2020</v>
      </c>
      <c r="G2982" s="9">
        <v>0</v>
      </c>
      <c r="H2982" s="9">
        <v>0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9">
        <v>0</v>
      </c>
      <c r="T2982" s="9">
        <v>0</v>
      </c>
    </row>
    <row r="2983" spans="1:20" x14ac:dyDescent="0.35">
      <c r="A2983">
        <f t="shared" si="93"/>
        <v>2983</v>
      </c>
      <c r="B2983" s="3" t="s">
        <v>70</v>
      </c>
      <c r="C2983" s="3" t="s">
        <v>89</v>
      </c>
      <c r="D2983" s="3" t="s">
        <v>44</v>
      </c>
      <c r="E2983">
        <v>2021</v>
      </c>
      <c r="F2983" s="3" t="str">
        <f t="shared" si="92"/>
        <v>AOSpillNINE M2021</v>
      </c>
      <c r="G2983" s="9">
        <v>0</v>
      </c>
      <c r="H2983" s="9">
        <v>0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0</v>
      </c>
      <c r="T2983" s="9">
        <v>0</v>
      </c>
    </row>
    <row r="2984" spans="1:20" x14ac:dyDescent="0.35">
      <c r="A2984">
        <f t="shared" si="93"/>
        <v>2984</v>
      </c>
      <c r="B2984" s="3" t="s">
        <v>70</v>
      </c>
      <c r="C2984" s="3" t="s">
        <v>89</v>
      </c>
      <c r="D2984" s="3" t="s">
        <v>44</v>
      </c>
      <c r="E2984">
        <v>2022</v>
      </c>
      <c r="F2984" s="3" t="str">
        <f t="shared" si="92"/>
        <v>AOSpillNINE M2022</v>
      </c>
      <c r="G2984" s="9">
        <v>0</v>
      </c>
      <c r="H2984" s="9">
        <v>0</v>
      </c>
      <c r="I2984" s="9">
        <v>0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  <c r="Q2984" s="9">
        <v>0</v>
      </c>
      <c r="R2984" s="9">
        <v>0</v>
      </c>
      <c r="S2984" s="9">
        <v>0</v>
      </c>
      <c r="T2984" s="9">
        <v>0</v>
      </c>
    </row>
    <row r="2985" spans="1:20" x14ac:dyDescent="0.35">
      <c r="A2985">
        <f t="shared" si="93"/>
        <v>2985</v>
      </c>
      <c r="B2985" s="3" t="s">
        <v>70</v>
      </c>
      <c r="C2985" s="3" t="s">
        <v>89</v>
      </c>
      <c r="D2985" s="3" t="s">
        <v>44</v>
      </c>
      <c r="E2985">
        <v>2023</v>
      </c>
      <c r="F2985" s="3" t="str">
        <f t="shared" si="92"/>
        <v>AOSpillNINE M2023</v>
      </c>
      <c r="G2985" s="9">
        <v>0</v>
      </c>
      <c r="H2985" s="9">
        <v>0</v>
      </c>
      <c r="I2985" s="9">
        <v>0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  <c r="Q2985" s="9">
        <v>0</v>
      </c>
      <c r="R2985" s="9">
        <v>0</v>
      </c>
      <c r="S2985" s="9">
        <v>0</v>
      </c>
      <c r="T2985" s="9">
        <v>0</v>
      </c>
    </row>
    <row r="2986" spans="1:20" x14ac:dyDescent="0.35">
      <c r="A2986">
        <f t="shared" si="93"/>
        <v>2986</v>
      </c>
      <c r="B2986" s="3" t="s">
        <v>70</v>
      </c>
      <c r="C2986" s="3" t="s">
        <v>89</v>
      </c>
      <c r="D2986" s="3" t="s">
        <v>44</v>
      </c>
      <c r="E2986">
        <v>2024</v>
      </c>
      <c r="F2986" s="3" t="str">
        <f t="shared" si="92"/>
        <v>AOSpillNINE M2024</v>
      </c>
      <c r="G2986" s="9">
        <v>0</v>
      </c>
      <c r="H2986" s="9">
        <v>0</v>
      </c>
      <c r="I2986" s="9">
        <v>0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</row>
    <row r="2987" spans="1:20" x14ac:dyDescent="0.35">
      <c r="A2987">
        <f t="shared" si="93"/>
        <v>2987</v>
      </c>
      <c r="B2987" s="3" t="s">
        <v>70</v>
      </c>
      <c r="C2987" s="3" t="s">
        <v>89</v>
      </c>
      <c r="D2987" s="3" t="s">
        <v>44</v>
      </c>
      <c r="E2987">
        <v>2025</v>
      </c>
      <c r="F2987" s="3" t="str">
        <f t="shared" si="92"/>
        <v>AOSpillNINE M2025</v>
      </c>
      <c r="G2987" s="9">
        <v>0</v>
      </c>
      <c r="H2987" s="9">
        <v>0</v>
      </c>
      <c r="I2987" s="9">
        <v>0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0</v>
      </c>
      <c r="T2987" s="9">
        <v>0</v>
      </c>
    </row>
    <row r="2988" spans="1:20" x14ac:dyDescent="0.35">
      <c r="A2988">
        <f t="shared" si="93"/>
        <v>2988</v>
      </c>
      <c r="B2988" s="3" t="s">
        <v>70</v>
      </c>
      <c r="C2988" s="3" t="s">
        <v>89</v>
      </c>
      <c r="D2988" s="3" t="s">
        <v>44</v>
      </c>
      <c r="E2988">
        <v>2026</v>
      </c>
      <c r="F2988" s="3" t="str">
        <f t="shared" si="92"/>
        <v>AOSpillNINE M2026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0</v>
      </c>
    </row>
    <row r="2989" spans="1:20" x14ac:dyDescent="0.35">
      <c r="A2989">
        <f t="shared" si="93"/>
        <v>2989</v>
      </c>
      <c r="B2989" s="3" t="s">
        <v>70</v>
      </c>
      <c r="C2989" s="3" t="s">
        <v>89</v>
      </c>
      <c r="D2989" s="3" t="s">
        <v>44</v>
      </c>
      <c r="E2989">
        <v>2027</v>
      </c>
      <c r="F2989" s="3" t="str">
        <f t="shared" si="92"/>
        <v>AOSpillNINE M2027</v>
      </c>
      <c r="G2989" s="9">
        <v>0</v>
      </c>
      <c r="H2989" s="9">
        <v>0</v>
      </c>
      <c r="I2989" s="9">
        <v>0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  <c r="Q2989" s="9">
        <v>0</v>
      </c>
      <c r="R2989" s="9">
        <v>0</v>
      </c>
      <c r="S2989" s="9">
        <v>0</v>
      </c>
      <c r="T2989" s="9">
        <v>0</v>
      </c>
    </row>
    <row r="2990" spans="1:20" x14ac:dyDescent="0.35">
      <c r="A2990">
        <f t="shared" si="93"/>
        <v>2990</v>
      </c>
      <c r="B2990" s="3" t="s">
        <v>70</v>
      </c>
      <c r="C2990" s="3" t="s">
        <v>89</v>
      </c>
      <c r="D2990" s="3" t="s">
        <v>44</v>
      </c>
      <c r="E2990">
        <v>2028</v>
      </c>
      <c r="F2990" s="3" t="str">
        <f t="shared" si="92"/>
        <v>AOSpillNINE M2028</v>
      </c>
      <c r="G2990" s="9">
        <v>0</v>
      </c>
      <c r="H2990" s="9">
        <v>0</v>
      </c>
      <c r="I2990" s="9">
        <v>0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  <c r="S2990" s="9">
        <v>0</v>
      </c>
      <c r="T2990" s="9">
        <v>0</v>
      </c>
    </row>
    <row r="2991" spans="1:20" x14ac:dyDescent="0.35">
      <c r="A2991">
        <f t="shared" si="93"/>
        <v>2991</v>
      </c>
      <c r="B2991" s="3" t="s">
        <v>70</v>
      </c>
      <c r="C2991" s="3" t="s">
        <v>89</v>
      </c>
      <c r="D2991" s="3" t="s">
        <v>44</v>
      </c>
      <c r="E2991">
        <v>2029</v>
      </c>
      <c r="F2991" s="3" t="str">
        <f t="shared" si="92"/>
        <v>AOSpillNINE M2029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</row>
    <row r="2992" spans="1:20" x14ac:dyDescent="0.35">
      <c r="A2992">
        <f t="shared" si="93"/>
        <v>2992</v>
      </c>
      <c r="B2992" s="3" t="s">
        <v>70</v>
      </c>
      <c r="C2992" s="3" t="s">
        <v>89</v>
      </c>
      <c r="D2992" s="3" t="s">
        <v>45</v>
      </c>
      <c r="E2992">
        <v>2020</v>
      </c>
      <c r="F2992" s="3" t="str">
        <f t="shared" si="92"/>
        <v>AOSpillLONG L2020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0</v>
      </c>
      <c r="T2992" s="9">
        <v>0</v>
      </c>
    </row>
    <row r="2993" spans="1:20" x14ac:dyDescent="0.35">
      <c r="A2993">
        <f t="shared" si="93"/>
        <v>2993</v>
      </c>
      <c r="B2993" s="3" t="s">
        <v>70</v>
      </c>
      <c r="C2993" s="3" t="s">
        <v>89</v>
      </c>
      <c r="D2993" s="3" t="s">
        <v>45</v>
      </c>
      <c r="E2993">
        <v>2021</v>
      </c>
      <c r="F2993" s="3" t="str">
        <f t="shared" si="92"/>
        <v>AOSpillLONG L2021</v>
      </c>
      <c r="G2993" s="9">
        <v>0</v>
      </c>
      <c r="H2993" s="9">
        <v>0</v>
      </c>
      <c r="I2993" s="9">
        <v>0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</row>
    <row r="2994" spans="1:20" x14ac:dyDescent="0.35">
      <c r="A2994">
        <f t="shared" si="93"/>
        <v>2994</v>
      </c>
      <c r="B2994" s="3" t="s">
        <v>70</v>
      </c>
      <c r="C2994" s="3" t="s">
        <v>89</v>
      </c>
      <c r="D2994" s="3" t="s">
        <v>45</v>
      </c>
      <c r="E2994">
        <v>2022</v>
      </c>
      <c r="F2994" s="3" t="str">
        <f t="shared" si="92"/>
        <v>AOSpillLONG L2022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</row>
    <row r="2995" spans="1:20" x14ac:dyDescent="0.35">
      <c r="A2995">
        <f t="shared" si="93"/>
        <v>2995</v>
      </c>
      <c r="B2995" s="3" t="s">
        <v>70</v>
      </c>
      <c r="C2995" s="3" t="s">
        <v>89</v>
      </c>
      <c r="D2995" s="3" t="s">
        <v>45</v>
      </c>
      <c r="E2995">
        <v>2023</v>
      </c>
      <c r="F2995" s="3" t="str">
        <f t="shared" si="92"/>
        <v>AOSpillLONG L2023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  <c r="S2995" s="9">
        <v>0</v>
      </c>
      <c r="T2995" s="9">
        <v>0</v>
      </c>
    </row>
    <row r="2996" spans="1:20" x14ac:dyDescent="0.35">
      <c r="A2996">
        <f t="shared" si="93"/>
        <v>2996</v>
      </c>
      <c r="B2996" s="3" t="s">
        <v>70</v>
      </c>
      <c r="C2996" s="3" t="s">
        <v>89</v>
      </c>
      <c r="D2996" s="3" t="s">
        <v>45</v>
      </c>
      <c r="E2996">
        <v>2024</v>
      </c>
      <c r="F2996" s="3" t="str">
        <f t="shared" si="92"/>
        <v>AOSpillLONG L2024</v>
      </c>
      <c r="G2996" s="9">
        <v>0</v>
      </c>
      <c r="H2996" s="9">
        <v>0</v>
      </c>
      <c r="I2996" s="9">
        <v>0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</row>
    <row r="2997" spans="1:20" x14ac:dyDescent="0.35">
      <c r="A2997">
        <f t="shared" si="93"/>
        <v>2997</v>
      </c>
      <c r="B2997" s="3" t="s">
        <v>70</v>
      </c>
      <c r="C2997" s="3" t="s">
        <v>89</v>
      </c>
      <c r="D2997" s="3" t="s">
        <v>45</v>
      </c>
      <c r="E2997">
        <v>2025</v>
      </c>
      <c r="F2997" s="3" t="str">
        <f t="shared" si="92"/>
        <v>AOSpillLONG L2025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  <c r="T2997" s="9">
        <v>0</v>
      </c>
    </row>
    <row r="2998" spans="1:20" x14ac:dyDescent="0.35">
      <c r="A2998">
        <f t="shared" si="93"/>
        <v>2998</v>
      </c>
      <c r="B2998" s="3" t="s">
        <v>70</v>
      </c>
      <c r="C2998" s="3" t="s">
        <v>89</v>
      </c>
      <c r="D2998" s="3" t="s">
        <v>45</v>
      </c>
      <c r="E2998">
        <v>2026</v>
      </c>
      <c r="F2998" s="3" t="str">
        <f t="shared" si="92"/>
        <v>AOSpillLONG L2026</v>
      </c>
      <c r="G2998" s="9">
        <v>0</v>
      </c>
      <c r="H2998" s="9">
        <v>0</v>
      </c>
      <c r="I2998" s="9">
        <v>0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0</v>
      </c>
      <c r="P2998" s="9">
        <v>0</v>
      </c>
      <c r="Q2998" s="9">
        <v>0</v>
      </c>
      <c r="R2998" s="9">
        <v>0</v>
      </c>
      <c r="S2998" s="9">
        <v>0</v>
      </c>
      <c r="T2998" s="9">
        <v>0</v>
      </c>
    </row>
    <row r="2999" spans="1:20" x14ac:dyDescent="0.35">
      <c r="A2999">
        <f t="shared" si="93"/>
        <v>2999</v>
      </c>
      <c r="B2999" s="3" t="s">
        <v>70</v>
      </c>
      <c r="C2999" s="3" t="s">
        <v>89</v>
      </c>
      <c r="D2999" s="3" t="s">
        <v>45</v>
      </c>
      <c r="E2999">
        <v>2027</v>
      </c>
      <c r="F2999" s="3" t="str">
        <f t="shared" si="92"/>
        <v>AOSpillLONG L2027</v>
      </c>
      <c r="G2999" s="9">
        <v>0</v>
      </c>
      <c r="H2999" s="9">
        <v>0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</row>
    <row r="3000" spans="1:20" x14ac:dyDescent="0.35">
      <c r="A3000">
        <f t="shared" si="93"/>
        <v>3000</v>
      </c>
      <c r="B3000" s="3" t="s">
        <v>70</v>
      </c>
      <c r="C3000" s="3" t="s">
        <v>89</v>
      </c>
      <c r="D3000" s="3" t="s">
        <v>45</v>
      </c>
      <c r="E3000">
        <v>2028</v>
      </c>
      <c r="F3000" s="3" t="str">
        <f t="shared" si="92"/>
        <v>AOSpillLONG L2028</v>
      </c>
      <c r="G3000" s="9">
        <v>0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  <c r="S3000" s="9">
        <v>0</v>
      </c>
      <c r="T3000" s="9">
        <v>0</v>
      </c>
    </row>
    <row r="3001" spans="1:20" x14ac:dyDescent="0.35">
      <c r="A3001">
        <f t="shared" si="93"/>
        <v>3001</v>
      </c>
      <c r="B3001" s="3" t="s">
        <v>70</v>
      </c>
      <c r="C3001" s="3" t="s">
        <v>89</v>
      </c>
      <c r="D3001" s="3" t="s">
        <v>45</v>
      </c>
      <c r="E3001">
        <v>2029</v>
      </c>
      <c r="F3001" s="3" t="str">
        <f t="shared" si="92"/>
        <v>AOSpillLONG L2029</v>
      </c>
      <c r="G3001" s="9">
        <v>0</v>
      </c>
      <c r="H3001" s="9">
        <v>0</v>
      </c>
      <c r="I3001" s="9">
        <v>0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  <c r="Q3001" s="9">
        <v>0</v>
      </c>
      <c r="R3001" s="9">
        <v>0</v>
      </c>
      <c r="S3001" s="9">
        <v>0</v>
      </c>
      <c r="T3001" s="9">
        <v>0</v>
      </c>
    </row>
    <row r="3002" spans="1:20" x14ac:dyDescent="0.35">
      <c r="A3002">
        <f t="shared" si="93"/>
        <v>3002</v>
      </c>
      <c r="B3002" s="3" t="s">
        <v>70</v>
      </c>
      <c r="C3002" s="3" t="s">
        <v>89</v>
      </c>
      <c r="D3002" s="3" t="s">
        <v>46</v>
      </c>
      <c r="E3002">
        <v>2020</v>
      </c>
      <c r="F3002" s="3" t="str">
        <f t="shared" si="92"/>
        <v>AOSpillL FALL2020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  <c r="Q3002" s="9">
        <v>0</v>
      </c>
      <c r="R3002" s="9">
        <v>0</v>
      </c>
      <c r="S3002" s="9">
        <v>0</v>
      </c>
      <c r="T3002" s="9">
        <v>0</v>
      </c>
    </row>
    <row r="3003" spans="1:20" x14ac:dyDescent="0.35">
      <c r="A3003">
        <f t="shared" si="93"/>
        <v>3003</v>
      </c>
      <c r="B3003" s="3" t="s">
        <v>70</v>
      </c>
      <c r="C3003" s="3" t="s">
        <v>89</v>
      </c>
      <c r="D3003" s="3" t="s">
        <v>46</v>
      </c>
      <c r="E3003">
        <v>2021</v>
      </c>
      <c r="F3003" s="3" t="str">
        <f t="shared" si="92"/>
        <v>AOSpillL FALL2021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  <c r="Q3003" s="9">
        <v>0</v>
      </c>
      <c r="R3003" s="9">
        <v>0</v>
      </c>
      <c r="S3003" s="9">
        <v>0</v>
      </c>
      <c r="T3003" s="9">
        <v>0</v>
      </c>
    </row>
    <row r="3004" spans="1:20" x14ac:dyDescent="0.35">
      <c r="A3004">
        <f t="shared" si="93"/>
        <v>3004</v>
      </c>
      <c r="B3004" s="3" t="s">
        <v>70</v>
      </c>
      <c r="C3004" s="3" t="s">
        <v>89</v>
      </c>
      <c r="D3004" s="3" t="s">
        <v>46</v>
      </c>
      <c r="E3004">
        <v>2022</v>
      </c>
      <c r="F3004" s="3" t="str">
        <f t="shared" si="92"/>
        <v>AOSpillL FALL2022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  <c r="S3004" s="9">
        <v>0</v>
      </c>
      <c r="T3004" s="9">
        <v>0</v>
      </c>
    </row>
    <row r="3005" spans="1:20" x14ac:dyDescent="0.35">
      <c r="A3005">
        <f t="shared" si="93"/>
        <v>3005</v>
      </c>
      <c r="B3005" s="3" t="s">
        <v>70</v>
      </c>
      <c r="C3005" s="3" t="s">
        <v>89</v>
      </c>
      <c r="D3005" s="3" t="s">
        <v>46</v>
      </c>
      <c r="E3005">
        <v>2023</v>
      </c>
      <c r="F3005" s="3" t="str">
        <f t="shared" si="92"/>
        <v>AOSpillL FALL2023</v>
      </c>
      <c r="G3005" s="9">
        <v>0</v>
      </c>
      <c r="H3005" s="9">
        <v>0</v>
      </c>
      <c r="I3005" s="9">
        <v>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  <c r="Q3005" s="9">
        <v>0</v>
      </c>
      <c r="R3005" s="9">
        <v>0</v>
      </c>
      <c r="S3005" s="9">
        <v>0</v>
      </c>
      <c r="T3005" s="9">
        <v>0</v>
      </c>
    </row>
    <row r="3006" spans="1:20" x14ac:dyDescent="0.35">
      <c r="A3006">
        <f t="shared" si="93"/>
        <v>3006</v>
      </c>
      <c r="B3006" s="3" t="s">
        <v>70</v>
      </c>
      <c r="C3006" s="3" t="s">
        <v>89</v>
      </c>
      <c r="D3006" s="3" t="s">
        <v>46</v>
      </c>
      <c r="E3006">
        <v>2024</v>
      </c>
      <c r="F3006" s="3" t="str">
        <f t="shared" si="92"/>
        <v>AOSpillL FALL2024</v>
      </c>
      <c r="G3006" s="9">
        <v>0</v>
      </c>
      <c r="H3006" s="9">
        <v>0</v>
      </c>
      <c r="I3006" s="9">
        <v>0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  <c r="Q3006" s="9">
        <v>0</v>
      </c>
      <c r="R3006" s="9">
        <v>0</v>
      </c>
      <c r="S3006" s="9">
        <v>0</v>
      </c>
      <c r="T3006" s="9">
        <v>0</v>
      </c>
    </row>
    <row r="3007" spans="1:20" x14ac:dyDescent="0.35">
      <c r="A3007">
        <f t="shared" si="93"/>
        <v>3007</v>
      </c>
      <c r="B3007" s="3" t="s">
        <v>70</v>
      </c>
      <c r="C3007" s="3" t="s">
        <v>89</v>
      </c>
      <c r="D3007" s="3" t="s">
        <v>46</v>
      </c>
      <c r="E3007">
        <v>2025</v>
      </c>
      <c r="F3007" s="3" t="str">
        <f t="shared" si="92"/>
        <v>AOSpillL FALL2025</v>
      </c>
      <c r="G3007" s="9">
        <v>0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9">
        <v>0</v>
      </c>
      <c r="T3007" s="9">
        <v>0</v>
      </c>
    </row>
    <row r="3008" spans="1:20" x14ac:dyDescent="0.35">
      <c r="A3008">
        <f t="shared" si="93"/>
        <v>3008</v>
      </c>
      <c r="B3008" s="3" t="s">
        <v>70</v>
      </c>
      <c r="C3008" s="3" t="s">
        <v>89</v>
      </c>
      <c r="D3008" s="3" t="s">
        <v>46</v>
      </c>
      <c r="E3008">
        <v>2026</v>
      </c>
      <c r="F3008" s="3" t="str">
        <f t="shared" si="92"/>
        <v>AOSpillL FALL2026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</row>
    <row r="3009" spans="1:20" x14ac:dyDescent="0.35">
      <c r="A3009">
        <f t="shared" si="93"/>
        <v>3009</v>
      </c>
      <c r="B3009" s="3" t="s">
        <v>70</v>
      </c>
      <c r="C3009" s="3" t="s">
        <v>89</v>
      </c>
      <c r="D3009" s="3" t="s">
        <v>46</v>
      </c>
      <c r="E3009">
        <v>2027</v>
      </c>
      <c r="F3009" s="3" t="str">
        <f t="shared" si="92"/>
        <v>AOSpillL FALL2027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9">
        <v>0</v>
      </c>
      <c r="T3009" s="9">
        <v>0</v>
      </c>
    </row>
    <row r="3010" spans="1:20" x14ac:dyDescent="0.35">
      <c r="A3010">
        <f t="shared" si="93"/>
        <v>3010</v>
      </c>
      <c r="B3010" s="3" t="s">
        <v>70</v>
      </c>
      <c r="C3010" s="3" t="s">
        <v>89</v>
      </c>
      <c r="D3010" s="3" t="s">
        <v>46</v>
      </c>
      <c r="E3010">
        <v>2028</v>
      </c>
      <c r="F3010" s="3" t="str">
        <f t="shared" ref="F3010:F3073" si="94">_xlfn.CONCAT(B3010,C3010,D3010,E3010)</f>
        <v>AOSpillL FALL2028</v>
      </c>
      <c r="G3010" s="9">
        <v>0</v>
      </c>
      <c r="H3010" s="9">
        <v>0</v>
      </c>
      <c r="I3010" s="9">
        <v>0</v>
      </c>
      <c r="J3010" s="9">
        <v>0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  <c r="Q3010" s="9">
        <v>0</v>
      </c>
      <c r="R3010" s="9">
        <v>0</v>
      </c>
      <c r="S3010" s="9">
        <v>0</v>
      </c>
      <c r="T3010" s="9">
        <v>0</v>
      </c>
    </row>
    <row r="3011" spans="1:20" x14ac:dyDescent="0.35">
      <c r="A3011">
        <f t="shared" ref="A3011:A3074" si="95">A3010+1</f>
        <v>3011</v>
      </c>
      <c r="B3011" s="3" t="s">
        <v>70</v>
      </c>
      <c r="C3011" s="3" t="s">
        <v>89</v>
      </c>
      <c r="D3011" s="3" t="s">
        <v>46</v>
      </c>
      <c r="E3011">
        <v>2029</v>
      </c>
      <c r="F3011" s="3" t="str">
        <f t="shared" si="94"/>
        <v>AOSpillL FALL2029</v>
      </c>
      <c r="G3011" s="9">
        <v>0</v>
      </c>
      <c r="H3011" s="9">
        <v>0</v>
      </c>
      <c r="I3011" s="9">
        <v>0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  <c r="Q3011" s="9">
        <v>0</v>
      </c>
      <c r="R3011" s="9">
        <v>0</v>
      </c>
      <c r="S3011" s="9">
        <v>0</v>
      </c>
      <c r="T3011" s="9">
        <v>0</v>
      </c>
    </row>
    <row r="3012" spans="1:20" x14ac:dyDescent="0.35">
      <c r="A3012">
        <f t="shared" si="95"/>
        <v>3012</v>
      </c>
      <c r="B3012" s="3" t="s">
        <v>70</v>
      </c>
      <c r="C3012" s="3" t="s">
        <v>89</v>
      </c>
      <c r="D3012" s="3" t="s">
        <v>47</v>
      </c>
      <c r="E3012">
        <v>2020</v>
      </c>
      <c r="F3012" s="3" t="str">
        <f t="shared" si="94"/>
        <v>AOSpillCOULEE2020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</row>
    <row r="3013" spans="1:20" x14ac:dyDescent="0.35">
      <c r="A3013">
        <f t="shared" si="95"/>
        <v>3013</v>
      </c>
      <c r="B3013" s="3" t="s">
        <v>70</v>
      </c>
      <c r="C3013" s="3" t="s">
        <v>89</v>
      </c>
      <c r="D3013" s="3" t="s">
        <v>47</v>
      </c>
      <c r="E3013">
        <v>2021</v>
      </c>
      <c r="F3013" s="3" t="str">
        <f t="shared" si="94"/>
        <v>AOSpillCOULEE2021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</row>
    <row r="3014" spans="1:20" x14ac:dyDescent="0.35">
      <c r="A3014">
        <f t="shared" si="95"/>
        <v>3014</v>
      </c>
      <c r="B3014" s="3" t="s">
        <v>70</v>
      </c>
      <c r="C3014" s="3" t="s">
        <v>89</v>
      </c>
      <c r="D3014" s="3" t="s">
        <v>47</v>
      </c>
      <c r="E3014">
        <v>2022</v>
      </c>
      <c r="F3014" s="3" t="str">
        <f t="shared" si="94"/>
        <v>AOSpillCOULEE2022</v>
      </c>
      <c r="G3014" s="9">
        <v>0</v>
      </c>
      <c r="H3014" s="9">
        <v>0</v>
      </c>
      <c r="I3014" s="9">
        <v>0</v>
      </c>
      <c r="J3014" s="9">
        <v>0</v>
      </c>
      <c r="K3014" s="9">
        <v>0</v>
      </c>
      <c r="L3014" s="9">
        <v>0</v>
      </c>
      <c r="M3014" s="9">
        <v>0</v>
      </c>
      <c r="N3014" s="9">
        <v>0</v>
      </c>
      <c r="O3014" s="9">
        <v>0</v>
      </c>
      <c r="P3014" s="9">
        <v>0</v>
      </c>
      <c r="Q3014" s="9">
        <v>0</v>
      </c>
      <c r="R3014" s="9">
        <v>0</v>
      </c>
      <c r="S3014" s="9">
        <v>0</v>
      </c>
      <c r="T3014" s="9">
        <v>0</v>
      </c>
    </row>
    <row r="3015" spans="1:20" x14ac:dyDescent="0.35">
      <c r="A3015">
        <f t="shared" si="95"/>
        <v>3015</v>
      </c>
      <c r="B3015" s="3" t="s">
        <v>70</v>
      </c>
      <c r="C3015" s="3" t="s">
        <v>89</v>
      </c>
      <c r="D3015" s="3" t="s">
        <v>47</v>
      </c>
      <c r="E3015">
        <v>2023</v>
      </c>
      <c r="F3015" s="3" t="str">
        <f t="shared" si="94"/>
        <v>AOSpillCOULEE2023</v>
      </c>
      <c r="G3015" s="9">
        <v>0</v>
      </c>
      <c r="H3015" s="9">
        <v>0</v>
      </c>
      <c r="I3015" s="9">
        <v>0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  <c r="Q3015" s="9">
        <v>0</v>
      </c>
      <c r="R3015" s="9">
        <v>0</v>
      </c>
      <c r="S3015" s="9">
        <v>0</v>
      </c>
      <c r="T3015" s="9">
        <v>0</v>
      </c>
    </row>
    <row r="3016" spans="1:20" x14ac:dyDescent="0.35">
      <c r="A3016">
        <f t="shared" si="95"/>
        <v>3016</v>
      </c>
      <c r="B3016" s="3" t="s">
        <v>70</v>
      </c>
      <c r="C3016" s="3" t="s">
        <v>89</v>
      </c>
      <c r="D3016" s="3" t="s">
        <v>47</v>
      </c>
      <c r="E3016">
        <v>2024</v>
      </c>
      <c r="F3016" s="3" t="str">
        <f t="shared" si="94"/>
        <v>AOSpillCOULEE2024</v>
      </c>
      <c r="G3016" s="9">
        <v>0</v>
      </c>
      <c r="H3016" s="9">
        <v>0</v>
      </c>
      <c r="I3016" s="9">
        <v>0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  <c r="Q3016" s="9">
        <v>0</v>
      </c>
      <c r="R3016" s="9">
        <v>0</v>
      </c>
      <c r="S3016" s="9">
        <v>0</v>
      </c>
      <c r="T3016" s="9">
        <v>0</v>
      </c>
    </row>
    <row r="3017" spans="1:20" x14ac:dyDescent="0.35">
      <c r="A3017">
        <f t="shared" si="95"/>
        <v>3017</v>
      </c>
      <c r="B3017" s="3" t="s">
        <v>70</v>
      </c>
      <c r="C3017" s="3" t="s">
        <v>89</v>
      </c>
      <c r="D3017" s="3" t="s">
        <v>47</v>
      </c>
      <c r="E3017">
        <v>2025</v>
      </c>
      <c r="F3017" s="3" t="str">
        <f t="shared" si="94"/>
        <v>AOSpillCOULEE2025</v>
      </c>
      <c r="G3017" s="9">
        <v>0</v>
      </c>
      <c r="H3017" s="9">
        <v>0</v>
      </c>
      <c r="I3017" s="9">
        <v>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  <c r="Q3017" s="9">
        <v>0</v>
      </c>
      <c r="R3017" s="9">
        <v>0</v>
      </c>
      <c r="S3017" s="9">
        <v>0</v>
      </c>
      <c r="T3017" s="9">
        <v>0</v>
      </c>
    </row>
    <row r="3018" spans="1:20" x14ac:dyDescent="0.35">
      <c r="A3018">
        <f t="shared" si="95"/>
        <v>3018</v>
      </c>
      <c r="B3018" s="3" t="s">
        <v>70</v>
      </c>
      <c r="C3018" s="3" t="s">
        <v>89</v>
      </c>
      <c r="D3018" s="3" t="s">
        <v>47</v>
      </c>
      <c r="E3018">
        <v>2026</v>
      </c>
      <c r="F3018" s="3" t="str">
        <f t="shared" si="94"/>
        <v>AOSpillCOULEE2026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</row>
    <row r="3019" spans="1:20" x14ac:dyDescent="0.35">
      <c r="A3019">
        <f t="shared" si="95"/>
        <v>3019</v>
      </c>
      <c r="B3019" s="3" t="s">
        <v>70</v>
      </c>
      <c r="C3019" s="3" t="s">
        <v>89</v>
      </c>
      <c r="D3019" s="3" t="s">
        <v>47</v>
      </c>
      <c r="E3019">
        <v>2027</v>
      </c>
      <c r="F3019" s="3" t="str">
        <f t="shared" si="94"/>
        <v>AOSpillCOULEE2027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</row>
    <row r="3020" spans="1:20" x14ac:dyDescent="0.35">
      <c r="A3020">
        <f t="shared" si="95"/>
        <v>3020</v>
      </c>
      <c r="B3020" s="3" t="s">
        <v>70</v>
      </c>
      <c r="C3020" s="3" t="s">
        <v>89</v>
      </c>
      <c r="D3020" s="3" t="s">
        <v>47</v>
      </c>
      <c r="E3020">
        <v>2028</v>
      </c>
      <c r="F3020" s="3" t="str">
        <f t="shared" si="94"/>
        <v>AOSpillCOULEE2028</v>
      </c>
      <c r="G3020" s="9">
        <v>0</v>
      </c>
      <c r="H3020" s="9">
        <v>0</v>
      </c>
      <c r="I3020" s="9">
        <v>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  <c r="Q3020" s="9">
        <v>0</v>
      </c>
      <c r="R3020" s="9">
        <v>0</v>
      </c>
      <c r="S3020" s="9">
        <v>0</v>
      </c>
      <c r="T3020" s="9">
        <v>0</v>
      </c>
    </row>
    <row r="3021" spans="1:20" x14ac:dyDescent="0.35">
      <c r="A3021">
        <f t="shared" si="95"/>
        <v>3021</v>
      </c>
      <c r="B3021" s="3" t="s">
        <v>70</v>
      </c>
      <c r="C3021" s="3" t="s">
        <v>89</v>
      </c>
      <c r="D3021" s="3" t="s">
        <v>47</v>
      </c>
      <c r="E3021">
        <v>2029</v>
      </c>
      <c r="F3021" s="3" t="str">
        <f t="shared" si="94"/>
        <v>AOSpillCOULEE2029</v>
      </c>
      <c r="G3021" s="9">
        <v>0</v>
      </c>
      <c r="H3021" s="9">
        <v>0</v>
      </c>
      <c r="I3021" s="9">
        <v>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0</v>
      </c>
      <c r="T3021" s="9">
        <v>0</v>
      </c>
    </row>
    <row r="3022" spans="1:20" x14ac:dyDescent="0.35">
      <c r="A3022">
        <f t="shared" si="95"/>
        <v>3022</v>
      </c>
      <c r="B3022" s="3" t="s">
        <v>70</v>
      </c>
      <c r="C3022" s="3" t="s">
        <v>89</v>
      </c>
      <c r="D3022" s="3" t="s">
        <v>48</v>
      </c>
      <c r="E3022">
        <v>2020</v>
      </c>
      <c r="F3022" s="3" t="str">
        <f t="shared" si="94"/>
        <v>AOSpillCH JOE2020</v>
      </c>
      <c r="G3022" s="9">
        <v>0</v>
      </c>
      <c r="H3022" s="9">
        <v>0</v>
      </c>
      <c r="I3022" s="9">
        <v>0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  <c r="S3022" s="9">
        <v>0</v>
      </c>
      <c r="T3022" s="9">
        <v>0</v>
      </c>
    </row>
    <row r="3023" spans="1:20" x14ac:dyDescent="0.35">
      <c r="A3023">
        <f t="shared" si="95"/>
        <v>3023</v>
      </c>
      <c r="B3023" s="3" t="s">
        <v>70</v>
      </c>
      <c r="C3023" s="3" t="s">
        <v>89</v>
      </c>
      <c r="D3023" s="3" t="s">
        <v>48</v>
      </c>
      <c r="E3023">
        <v>2021</v>
      </c>
      <c r="F3023" s="3" t="str">
        <f t="shared" si="94"/>
        <v>AOSpillCH JOE2021</v>
      </c>
      <c r="G3023" s="9">
        <v>0</v>
      </c>
      <c r="H3023" s="9">
        <v>0</v>
      </c>
      <c r="I3023" s="9">
        <v>0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  <c r="Q3023" s="9">
        <v>0</v>
      </c>
      <c r="R3023" s="9">
        <v>0</v>
      </c>
      <c r="S3023" s="9">
        <v>0</v>
      </c>
      <c r="T3023" s="9">
        <v>0</v>
      </c>
    </row>
    <row r="3024" spans="1:20" x14ac:dyDescent="0.35">
      <c r="A3024">
        <f t="shared" si="95"/>
        <v>3024</v>
      </c>
      <c r="B3024" s="3" t="s">
        <v>70</v>
      </c>
      <c r="C3024" s="3" t="s">
        <v>89</v>
      </c>
      <c r="D3024" s="3" t="s">
        <v>48</v>
      </c>
      <c r="E3024">
        <v>2022</v>
      </c>
      <c r="F3024" s="3" t="str">
        <f t="shared" si="94"/>
        <v>AOSpillCH JOE2022</v>
      </c>
      <c r="G3024" s="9">
        <v>0</v>
      </c>
      <c r="H3024" s="9">
        <v>0</v>
      </c>
      <c r="I3024" s="9">
        <v>0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  <c r="Q3024" s="9">
        <v>0</v>
      </c>
      <c r="R3024" s="9">
        <v>0</v>
      </c>
      <c r="S3024" s="9">
        <v>0</v>
      </c>
      <c r="T3024" s="9">
        <v>0</v>
      </c>
    </row>
    <row r="3025" spans="1:20" x14ac:dyDescent="0.35">
      <c r="A3025">
        <f t="shared" si="95"/>
        <v>3025</v>
      </c>
      <c r="B3025" s="3" t="s">
        <v>70</v>
      </c>
      <c r="C3025" s="3" t="s">
        <v>89</v>
      </c>
      <c r="D3025" s="3" t="s">
        <v>48</v>
      </c>
      <c r="E3025">
        <v>2023</v>
      </c>
      <c r="F3025" s="3" t="str">
        <f t="shared" si="94"/>
        <v>AOSpillCH JOE2023</v>
      </c>
      <c r="G3025" s="9">
        <v>0</v>
      </c>
      <c r="H3025" s="9">
        <v>0</v>
      </c>
      <c r="I3025" s="9">
        <v>0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  <c r="S3025" s="9">
        <v>0</v>
      </c>
      <c r="T3025" s="9">
        <v>0</v>
      </c>
    </row>
    <row r="3026" spans="1:20" x14ac:dyDescent="0.35">
      <c r="A3026">
        <f t="shared" si="95"/>
        <v>3026</v>
      </c>
      <c r="B3026" s="3" t="s">
        <v>70</v>
      </c>
      <c r="C3026" s="3" t="s">
        <v>89</v>
      </c>
      <c r="D3026" s="3" t="s">
        <v>48</v>
      </c>
      <c r="E3026">
        <v>2024</v>
      </c>
      <c r="F3026" s="3" t="str">
        <f t="shared" si="94"/>
        <v>AOSpillCH JOE2024</v>
      </c>
      <c r="G3026" s="9">
        <v>0</v>
      </c>
      <c r="H3026" s="9">
        <v>0</v>
      </c>
      <c r="I3026" s="9">
        <v>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9">
        <v>0</v>
      </c>
      <c r="T3026" s="9">
        <v>0</v>
      </c>
    </row>
    <row r="3027" spans="1:20" x14ac:dyDescent="0.35">
      <c r="A3027">
        <f t="shared" si="95"/>
        <v>3027</v>
      </c>
      <c r="B3027" s="3" t="s">
        <v>70</v>
      </c>
      <c r="C3027" s="3" t="s">
        <v>89</v>
      </c>
      <c r="D3027" s="3" t="s">
        <v>48</v>
      </c>
      <c r="E3027">
        <v>2025</v>
      </c>
      <c r="F3027" s="3" t="str">
        <f t="shared" si="94"/>
        <v>AOSpillCH JOE2025</v>
      </c>
      <c r="G3027" s="9">
        <v>0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  <c r="Q3027" s="9">
        <v>0</v>
      </c>
      <c r="R3027" s="9">
        <v>0</v>
      </c>
      <c r="S3027" s="9">
        <v>0</v>
      </c>
      <c r="T3027" s="9">
        <v>0</v>
      </c>
    </row>
    <row r="3028" spans="1:20" x14ac:dyDescent="0.35">
      <c r="A3028">
        <f t="shared" si="95"/>
        <v>3028</v>
      </c>
      <c r="B3028" s="3" t="s">
        <v>70</v>
      </c>
      <c r="C3028" s="3" t="s">
        <v>89</v>
      </c>
      <c r="D3028" s="3" t="s">
        <v>48</v>
      </c>
      <c r="E3028">
        <v>2026</v>
      </c>
      <c r="F3028" s="3" t="str">
        <f t="shared" si="94"/>
        <v>AOSpillCH JOE2026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  <c r="S3028" s="9">
        <v>0</v>
      </c>
      <c r="T3028" s="9">
        <v>0</v>
      </c>
    </row>
    <row r="3029" spans="1:20" x14ac:dyDescent="0.35">
      <c r="A3029">
        <f t="shared" si="95"/>
        <v>3029</v>
      </c>
      <c r="B3029" s="3" t="s">
        <v>70</v>
      </c>
      <c r="C3029" s="3" t="s">
        <v>89</v>
      </c>
      <c r="D3029" s="3" t="s">
        <v>48</v>
      </c>
      <c r="E3029">
        <v>2027</v>
      </c>
      <c r="F3029" s="3" t="str">
        <f t="shared" si="94"/>
        <v>AOSpillCH JOE2027</v>
      </c>
      <c r="G3029" s="9">
        <v>0</v>
      </c>
      <c r="H3029" s="9">
        <v>0</v>
      </c>
      <c r="I3029" s="9">
        <v>0</v>
      </c>
      <c r="J3029" s="9">
        <v>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  <c r="Q3029" s="9">
        <v>0</v>
      </c>
      <c r="R3029" s="9">
        <v>0</v>
      </c>
      <c r="S3029" s="9">
        <v>0</v>
      </c>
      <c r="T3029" s="9">
        <v>0</v>
      </c>
    </row>
    <row r="3030" spans="1:20" x14ac:dyDescent="0.35">
      <c r="A3030">
        <f t="shared" si="95"/>
        <v>3030</v>
      </c>
      <c r="B3030" s="3" t="s">
        <v>70</v>
      </c>
      <c r="C3030" s="3" t="s">
        <v>89</v>
      </c>
      <c r="D3030" s="3" t="s">
        <v>48</v>
      </c>
      <c r="E3030">
        <v>2028</v>
      </c>
      <c r="F3030" s="3" t="str">
        <f t="shared" si="94"/>
        <v>AOSpillCH JOE2028</v>
      </c>
      <c r="G3030" s="9">
        <v>0</v>
      </c>
      <c r="H3030" s="9">
        <v>0</v>
      </c>
      <c r="I3030" s="9">
        <v>0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  <c r="Q3030" s="9">
        <v>0</v>
      </c>
      <c r="R3030" s="9">
        <v>0</v>
      </c>
      <c r="S3030" s="9">
        <v>0</v>
      </c>
      <c r="T3030" s="9">
        <v>0</v>
      </c>
    </row>
    <row r="3031" spans="1:20" x14ac:dyDescent="0.35">
      <c r="A3031">
        <f t="shared" si="95"/>
        <v>3031</v>
      </c>
      <c r="B3031" s="3" t="s">
        <v>70</v>
      </c>
      <c r="C3031" s="3" t="s">
        <v>89</v>
      </c>
      <c r="D3031" s="3" t="s">
        <v>48</v>
      </c>
      <c r="E3031">
        <v>2029</v>
      </c>
      <c r="F3031" s="3" t="str">
        <f t="shared" si="94"/>
        <v>AOSpillCH JOE2029</v>
      </c>
      <c r="G3031" s="9">
        <v>0</v>
      </c>
      <c r="H3031" s="9">
        <v>0</v>
      </c>
      <c r="I3031" s="9">
        <v>0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  <c r="Q3031" s="9">
        <v>0</v>
      </c>
      <c r="R3031" s="9">
        <v>0</v>
      </c>
      <c r="S3031" s="9">
        <v>0</v>
      </c>
      <c r="T3031" s="9">
        <v>0</v>
      </c>
    </row>
    <row r="3032" spans="1:20" x14ac:dyDescent="0.35">
      <c r="A3032">
        <f t="shared" si="95"/>
        <v>3032</v>
      </c>
      <c r="B3032" s="3" t="s">
        <v>70</v>
      </c>
      <c r="C3032" s="3" t="s">
        <v>89</v>
      </c>
      <c r="D3032" s="3" t="s">
        <v>49</v>
      </c>
      <c r="E3032">
        <v>2020</v>
      </c>
      <c r="F3032" s="3" t="str">
        <f t="shared" si="94"/>
        <v>AOSpillWELLS2020</v>
      </c>
      <c r="G3032" s="9">
        <v>1</v>
      </c>
      <c r="H3032" s="9">
        <v>1</v>
      </c>
      <c r="I3032" s="9">
        <v>1</v>
      </c>
      <c r="J3032" s="9">
        <v>1</v>
      </c>
      <c r="K3032" s="9">
        <v>1</v>
      </c>
      <c r="L3032" s="9">
        <v>1</v>
      </c>
      <c r="M3032" s="9">
        <v>1</v>
      </c>
      <c r="N3032" s="9">
        <v>1</v>
      </c>
      <c r="O3032" s="9">
        <v>1</v>
      </c>
      <c r="P3032" s="9">
        <v>1</v>
      </c>
      <c r="Q3032" s="9">
        <v>1</v>
      </c>
      <c r="R3032" s="9">
        <v>1</v>
      </c>
      <c r="S3032" s="9">
        <v>1</v>
      </c>
      <c r="T3032" s="9">
        <v>1</v>
      </c>
    </row>
    <row r="3033" spans="1:20" x14ac:dyDescent="0.35">
      <c r="A3033">
        <f t="shared" si="95"/>
        <v>3033</v>
      </c>
      <c r="B3033" s="3" t="s">
        <v>70</v>
      </c>
      <c r="C3033" s="3" t="s">
        <v>89</v>
      </c>
      <c r="D3033" s="3" t="s">
        <v>49</v>
      </c>
      <c r="E3033">
        <v>2021</v>
      </c>
      <c r="F3033" s="3" t="str">
        <f t="shared" si="94"/>
        <v>AOSpillWELLS2021</v>
      </c>
      <c r="G3033" s="9">
        <v>1</v>
      </c>
      <c r="H3033" s="9">
        <v>1</v>
      </c>
      <c r="I3033" s="9">
        <v>1</v>
      </c>
      <c r="J3033" s="9">
        <v>1</v>
      </c>
      <c r="K3033" s="9">
        <v>1</v>
      </c>
      <c r="L3033" s="9">
        <v>1</v>
      </c>
      <c r="M3033" s="9">
        <v>1</v>
      </c>
      <c r="N3033" s="9">
        <v>1</v>
      </c>
      <c r="O3033" s="9">
        <v>1</v>
      </c>
      <c r="P3033" s="9">
        <v>1</v>
      </c>
      <c r="Q3033" s="9">
        <v>1</v>
      </c>
      <c r="R3033" s="9">
        <v>1</v>
      </c>
      <c r="S3033" s="9">
        <v>1</v>
      </c>
      <c r="T3033" s="9">
        <v>1</v>
      </c>
    </row>
    <row r="3034" spans="1:20" x14ac:dyDescent="0.35">
      <c r="A3034">
        <f t="shared" si="95"/>
        <v>3034</v>
      </c>
      <c r="B3034" s="3" t="s">
        <v>70</v>
      </c>
      <c r="C3034" s="3" t="s">
        <v>89</v>
      </c>
      <c r="D3034" s="3" t="s">
        <v>49</v>
      </c>
      <c r="E3034">
        <v>2022</v>
      </c>
      <c r="F3034" s="3" t="str">
        <f t="shared" si="94"/>
        <v>AOSpillWELLS2022</v>
      </c>
      <c r="G3034" s="9">
        <v>1</v>
      </c>
      <c r="H3034" s="9">
        <v>1</v>
      </c>
      <c r="I3034" s="9">
        <v>1</v>
      </c>
      <c r="J3034" s="9">
        <v>1</v>
      </c>
      <c r="K3034" s="9">
        <v>1</v>
      </c>
      <c r="L3034" s="9">
        <v>1</v>
      </c>
      <c r="M3034" s="9">
        <v>1</v>
      </c>
      <c r="N3034" s="9">
        <v>1</v>
      </c>
      <c r="O3034" s="9">
        <v>1</v>
      </c>
      <c r="P3034" s="9">
        <v>1</v>
      </c>
      <c r="Q3034" s="9">
        <v>1</v>
      </c>
      <c r="R3034" s="9">
        <v>1</v>
      </c>
      <c r="S3034" s="9">
        <v>1</v>
      </c>
      <c r="T3034" s="9">
        <v>1</v>
      </c>
    </row>
    <row r="3035" spans="1:20" x14ac:dyDescent="0.35">
      <c r="A3035">
        <f t="shared" si="95"/>
        <v>3035</v>
      </c>
      <c r="B3035" s="3" t="s">
        <v>70</v>
      </c>
      <c r="C3035" s="3" t="s">
        <v>89</v>
      </c>
      <c r="D3035" s="3" t="s">
        <v>49</v>
      </c>
      <c r="E3035">
        <v>2023</v>
      </c>
      <c r="F3035" s="3" t="str">
        <f t="shared" si="94"/>
        <v>AOSpillWELLS2023</v>
      </c>
      <c r="G3035" s="9">
        <v>1</v>
      </c>
      <c r="H3035" s="9">
        <v>1</v>
      </c>
      <c r="I3035" s="9">
        <v>1</v>
      </c>
      <c r="J3035" s="9">
        <v>1</v>
      </c>
      <c r="K3035" s="9">
        <v>1</v>
      </c>
      <c r="L3035" s="9">
        <v>1</v>
      </c>
      <c r="M3035" s="9">
        <v>1</v>
      </c>
      <c r="N3035" s="9">
        <v>1</v>
      </c>
      <c r="O3035" s="9">
        <v>1</v>
      </c>
      <c r="P3035" s="9">
        <v>1</v>
      </c>
      <c r="Q3035" s="9">
        <v>1</v>
      </c>
      <c r="R3035" s="9">
        <v>1</v>
      </c>
      <c r="S3035" s="9">
        <v>1</v>
      </c>
      <c r="T3035" s="9">
        <v>1</v>
      </c>
    </row>
    <row r="3036" spans="1:20" x14ac:dyDescent="0.35">
      <c r="A3036">
        <f t="shared" si="95"/>
        <v>3036</v>
      </c>
      <c r="B3036" s="3" t="s">
        <v>70</v>
      </c>
      <c r="C3036" s="3" t="s">
        <v>89</v>
      </c>
      <c r="D3036" s="3" t="s">
        <v>49</v>
      </c>
      <c r="E3036">
        <v>2024</v>
      </c>
      <c r="F3036" s="3" t="str">
        <f t="shared" si="94"/>
        <v>AOSpillWELLS2024</v>
      </c>
      <c r="G3036" s="9">
        <v>1</v>
      </c>
      <c r="H3036" s="9">
        <v>1</v>
      </c>
      <c r="I3036" s="9">
        <v>1</v>
      </c>
      <c r="J3036" s="9">
        <v>1</v>
      </c>
      <c r="K3036" s="9">
        <v>1</v>
      </c>
      <c r="L3036" s="9">
        <v>1</v>
      </c>
      <c r="M3036" s="9">
        <v>1</v>
      </c>
      <c r="N3036" s="9">
        <v>1</v>
      </c>
      <c r="O3036" s="9">
        <v>1</v>
      </c>
      <c r="P3036" s="9">
        <v>1</v>
      </c>
      <c r="Q3036" s="9">
        <v>1</v>
      </c>
      <c r="R3036" s="9">
        <v>1</v>
      </c>
      <c r="S3036" s="9">
        <v>1</v>
      </c>
      <c r="T3036" s="9">
        <v>1</v>
      </c>
    </row>
    <row r="3037" spans="1:20" x14ac:dyDescent="0.35">
      <c r="A3037">
        <f t="shared" si="95"/>
        <v>3037</v>
      </c>
      <c r="B3037" s="3" t="s">
        <v>70</v>
      </c>
      <c r="C3037" s="3" t="s">
        <v>89</v>
      </c>
      <c r="D3037" s="3" t="s">
        <v>49</v>
      </c>
      <c r="E3037">
        <v>2025</v>
      </c>
      <c r="F3037" s="3" t="str">
        <f t="shared" si="94"/>
        <v>AOSpillWELLS2025</v>
      </c>
      <c r="G3037" s="9">
        <v>1</v>
      </c>
      <c r="H3037" s="9">
        <v>1</v>
      </c>
      <c r="I3037" s="9">
        <v>1</v>
      </c>
      <c r="J3037" s="9">
        <v>1</v>
      </c>
      <c r="K3037" s="9">
        <v>1</v>
      </c>
      <c r="L3037" s="9">
        <v>1</v>
      </c>
      <c r="M3037" s="9">
        <v>1</v>
      </c>
      <c r="N3037" s="9">
        <v>1</v>
      </c>
      <c r="O3037" s="9">
        <v>1</v>
      </c>
      <c r="P3037" s="9">
        <v>1</v>
      </c>
      <c r="Q3037" s="9">
        <v>1</v>
      </c>
      <c r="R3037" s="9">
        <v>1</v>
      </c>
      <c r="S3037" s="9">
        <v>1</v>
      </c>
      <c r="T3037" s="9">
        <v>1</v>
      </c>
    </row>
    <row r="3038" spans="1:20" x14ac:dyDescent="0.35">
      <c r="A3038">
        <f t="shared" si="95"/>
        <v>3038</v>
      </c>
      <c r="B3038" s="3" t="s">
        <v>70</v>
      </c>
      <c r="C3038" s="3" t="s">
        <v>89</v>
      </c>
      <c r="D3038" s="3" t="s">
        <v>49</v>
      </c>
      <c r="E3038">
        <v>2026</v>
      </c>
      <c r="F3038" s="3" t="str">
        <f t="shared" si="94"/>
        <v>AOSpillWELLS2026</v>
      </c>
      <c r="G3038" s="9">
        <v>1</v>
      </c>
      <c r="H3038" s="9">
        <v>1</v>
      </c>
      <c r="I3038" s="9">
        <v>1</v>
      </c>
      <c r="J3038" s="9">
        <v>1</v>
      </c>
      <c r="K3038" s="9">
        <v>1</v>
      </c>
      <c r="L3038" s="9">
        <v>1</v>
      </c>
      <c r="M3038" s="9">
        <v>1</v>
      </c>
      <c r="N3038" s="9">
        <v>1</v>
      </c>
      <c r="O3038" s="9">
        <v>1</v>
      </c>
      <c r="P3038" s="9">
        <v>1</v>
      </c>
      <c r="Q3038" s="9">
        <v>1</v>
      </c>
      <c r="R3038" s="9">
        <v>1</v>
      </c>
      <c r="S3038" s="9">
        <v>1</v>
      </c>
      <c r="T3038" s="9">
        <v>1</v>
      </c>
    </row>
    <row r="3039" spans="1:20" x14ac:dyDescent="0.35">
      <c r="A3039">
        <f t="shared" si="95"/>
        <v>3039</v>
      </c>
      <c r="B3039" s="3" t="s">
        <v>70</v>
      </c>
      <c r="C3039" s="3" t="s">
        <v>89</v>
      </c>
      <c r="D3039" s="3" t="s">
        <v>49</v>
      </c>
      <c r="E3039">
        <v>2027</v>
      </c>
      <c r="F3039" s="3" t="str">
        <f t="shared" si="94"/>
        <v>AOSpillWELLS2027</v>
      </c>
      <c r="G3039" s="9">
        <v>1</v>
      </c>
      <c r="H3039" s="9">
        <v>1</v>
      </c>
      <c r="I3039" s="9">
        <v>1</v>
      </c>
      <c r="J3039" s="9">
        <v>1</v>
      </c>
      <c r="K3039" s="9">
        <v>1</v>
      </c>
      <c r="L3039" s="9">
        <v>1</v>
      </c>
      <c r="M3039" s="9">
        <v>1</v>
      </c>
      <c r="N3039" s="9">
        <v>1</v>
      </c>
      <c r="O3039" s="9">
        <v>1</v>
      </c>
      <c r="P3039" s="9">
        <v>1</v>
      </c>
      <c r="Q3039" s="9">
        <v>1</v>
      </c>
      <c r="R3039" s="9">
        <v>1</v>
      </c>
      <c r="S3039" s="9">
        <v>1</v>
      </c>
      <c r="T3039" s="9">
        <v>1</v>
      </c>
    </row>
    <row r="3040" spans="1:20" x14ac:dyDescent="0.35">
      <c r="A3040">
        <f t="shared" si="95"/>
        <v>3040</v>
      </c>
      <c r="B3040" s="3" t="s">
        <v>70</v>
      </c>
      <c r="C3040" s="3" t="s">
        <v>89</v>
      </c>
      <c r="D3040" s="3" t="s">
        <v>49</v>
      </c>
      <c r="E3040">
        <v>2028</v>
      </c>
      <c r="F3040" s="3" t="str">
        <f t="shared" si="94"/>
        <v>AOSpillWELLS2028</v>
      </c>
      <c r="G3040" s="9">
        <v>1</v>
      </c>
      <c r="H3040" s="9">
        <v>1</v>
      </c>
      <c r="I3040" s="9">
        <v>1</v>
      </c>
      <c r="J3040" s="9">
        <v>1</v>
      </c>
      <c r="K3040" s="9">
        <v>1</v>
      </c>
      <c r="L3040" s="9">
        <v>1</v>
      </c>
      <c r="M3040" s="9">
        <v>1</v>
      </c>
      <c r="N3040" s="9">
        <v>1</v>
      </c>
      <c r="O3040" s="9">
        <v>1</v>
      </c>
      <c r="P3040" s="9">
        <v>1</v>
      </c>
      <c r="Q3040" s="9">
        <v>1</v>
      </c>
      <c r="R3040" s="9">
        <v>1</v>
      </c>
      <c r="S3040" s="9">
        <v>1</v>
      </c>
      <c r="T3040" s="9">
        <v>1</v>
      </c>
    </row>
    <row r="3041" spans="1:20" x14ac:dyDescent="0.35">
      <c r="A3041">
        <f t="shared" si="95"/>
        <v>3041</v>
      </c>
      <c r="B3041" s="3" t="s">
        <v>70</v>
      </c>
      <c r="C3041" s="3" t="s">
        <v>89</v>
      </c>
      <c r="D3041" s="3" t="s">
        <v>49</v>
      </c>
      <c r="E3041">
        <v>2029</v>
      </c>
      <c r="F3041" s="3" t="str">
        <f t="shared" si="94"/>
        <v>AOSpillWELLS2029</v>
      </c>
      <c r="G3041" s="9">
        <v>1</v>
      </c>
      <c r="H3041" s="9">
        <v>1</v>
      </c>
      <c r="I3041" s="9">
        <v>1</v>
      </c>
      <c r="J3041" s="9">
        <v>1</v>
      </c>
      <c r="K3041" s="9">
        <v>1</v>
      </c>
      <c r="L3041" s="9">
        <v>1</v>
      </c>
      <c r="M3041" s="9">
        <v>1</v>
      </c>
      <c r="N3041" s="9">
        <v>1</v>
      </c>
      <c r="O3041" s="9">
        <v>1</v>
      </c>
      <c r="P3041" s="9">
        <v>1</v>
      </c>
      <c r="Q3041" s="9">
        <v>1</v>
      </c>
      <c r="R3041" s="9">
        <v>1</v>
      </c>
      <c r="S3041" s="9">
        <v>1</v>
      </c>
      <c r="T3041" s="9">
        <v>1</v>
      </c>
    </row>
    <row r="3042" spans="1:20" x14ac:dyDescent="0.35">
      <c r="A3042">
        <f t="shared" si="95"/>
        <v>3042</v>
      </c>
      <c r="B3042" s="3" t="s">
        <v>70</v>
      </c>
      <c r="C3042" s="3" t="s">
        <v>89</v>
      </c>
      <c r="D3042" s="3" t="s">
        <v>50</v>
      </c>
      <c r="E3042">
        <v>2020</v>
      </c>
      <c r="F3042" s="3" t="str">
        <f t="shared" si="94"/>
        <v>AOSpillCHELAN2020</v>
      </c>
      <c r="G3042" s="9">
        <v>0</v>
      </c>
      <c r="H3042" s="9">
        <v>0</v>
      </c>
      <c r="I3042" s="9">
        <v>0</v>
      </c>
      <c r="J3042" s="9">
        <v>0</v>
      </c>
      <c r="K3042" s="9">
        <v>0</v>
      </c>
      <c r="L3042" s="9">
        <v>0</v>
      </c>
      <c r="M3042" s="9">
        <v>0</v>
      </c>
      <c r="N3042" s="9">
        <v>0</v>
      </c>
      <c r="O3042" s="9">
        <v>0</v>
      </c>
      <c r="P3042" s="9">
        <v>0</v>
      </c>
      <c r="Q3042" s="9">
        <v>0</v>
      </c>
      <c r="R3042" s="9">
        <v>0</v>
      </c>
      <c r="S3042" s="9">
        <v>0</v>
      </c>
      <c r="T3042" s="9">
        <v>0</v>
      </c>
    </row>
    <row r="3043" spans="1:20" x14ac:dyDescent="0.35">
      <c r="A3043">
        <f t="shared" si="95"/>
        <v>3043</v>
      </c>
      <c r="B3043" s="3" t="s">
        <v>70</v>
      </c>
      <c r="C3043" s="3" t="s">
        <v>89</v>
      </c>
      <c r="D3043" s="3" t="s">
        <v>50</v>
      </c>
      <c r="E3043">
        <v>2021</v>
      </c>
      <c r="F3043" s="3" t="str">
        <f t="shared" si="94"/>
        <v>AOSpillCHELAN2021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  <c r="S3043" s="9">
        <v>0</v>
      </c>
      <c r="T3043" s="9">
        <v>0</v>
      </c>
    </row>
    <row r="3044" spans="1:20" x14ac:dyDescent="0.35">
      <c r="A3044">
        <f t="shared" si="95"/>
        <v>3044</v>
      </c>
      <c r="B3044" s="3" t="s">
        <v>70</v>
      </c>
      <c r="C3044" s="3" t="s">
        <v>89</v>
      </c>
      <c r="D3044" s="3" t="s">
        <v>50</v>
      </c>
      <c r="E3044">
        <v>2022</v>
      </c>
      <c r="F3044" s="3" t="str">
        <f t="shared" si="94"/>
        <v>AOSpillCHELAN2022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</row>
    <row r="3045" spans="1:20" x14ac:dyDescent="0.35">
      <c r="A3045">
        <f t="shared" si="95"/>
        <v>3045</v>
      </c>
      <c r="B3045" s="3" t="s">
        <v>70</v>
      </c>
      <c r="C3045" s="3" t="s">
        <v>89</v>
      </c>
      <c r="D3045" s="3" t="s">
        <v>50</v>
      </c>
      <c r="E3045">
        <v>2023</v>
      </c>
      <c r="F3045" s="3" t="str">
        <f t="shared" si="94"/>
        <v>AOSpillCHELAN2023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</row>
    <row r="3046" spans="1:20" x14ac:dyDescent="0.35">
      <c r="A3046">
        <f t="shared" si="95"/>
        <v>3046</v>
      </c>
      <c r="B3046" s="3" t="s">
        <v>70</v>
      </c>
      <c r="C3046" s="3" t="s">
        <v>89</v>
      </c>
      <c r="D3046" s="3" t="s">
        <v>50</v>
      </c>
      <c r="E3046">
        <v>2024</v>
      </c>
      <c r="F3046" s="3" t="str">
        <f t="shared" si="94"/>
        <v>AOSpillCHELAN2024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  <c r="T3046" s="9">
        <v>0</v>
      </c>
    </row>
    <row r="3047" spans="1:20" x14ac:dyDescent="0.35">
      <c r="A3047">
        <f t="shared" si="95"/>
        <v>3047</v>
      </c>
      <c r="B3047" s="3" t="s">
        <v>70</v>
      </c>
      <c r="C3047" s="3" t="s">
        <v>89</v>
      </c>
      <c r="D3047" s="3" t="s">
        <v>50</v>
      </c>
      <c r="E3047">
        <v>2025</v>
      </c>
      <c r="F3047" s="3" t="str">
        <f t="shared" si="94"/>
        <v>AOSpillCHELAN2025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</row>
    <row r="3048" spans="1:20" x14ac:dyDescent="0.35">
      <c r="A3048">
        <f t="shared" si="95"/>
        <v>3048</v>
      </c>
      <c r="B3048" s="3" t="s">
        <v>70</v>
      </c>
      <c r="C3048" s="3" t="s">
        <v>89</v>
      </c>
      <c r="D3048" s="3" t="s">
        <v>50</v>
      </c>
      <c r="E3048">
        <v>2026</v>
      </c>
      <c r="F3048" s="3" t="str">
        <f t="shared" si="94"/>
        <v>AOSpillCHELAN2026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</row>
    <row r="3049" spans="1:20" x14ac:dyDescent="0.35">
      <c r="A3049">
        <f t="shared" si="95"/>
        <v>3049</v>
      </c>
      <c r="B3049" s="3" t="s">
        <v>70</v>
      </c>
      <c r="C3049" s="3" t="s">
        <v>89</v>
      </c>
      <c r="D3049" s="3" t="s">
        <v>50</v>
      </c>
      <c r="E3049">
        <v>2027</v>
      </c>
      <c r="F3049" s="3" t="str">
        <f t="shared" si="94"/>
        <v>AOSpillCHELAN2027</v>
      </c>
      <c r="G3049" s="9">
        <v>0</v>
      </c>
      <c r="H3049" s="9">
        <v>0</v>
      </c>
      <c r="I3049" s="9">
        <v>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  <c r="Q3049" s="9">
        <v>0</v>
      </c>
      <c r="R3049" s="9">
        <v>0</v>
      </c>
      <c r="S3049" s="9">
        <v>0</v>
      </c>
      <c r="T3049" s="9">
        <v>0</v>
      </c>
    </row>
    <row r="3050" spans="1:20" x14ac:dyDescent="0.35">
      <c r="A3050">
        <f t="shared" si="95"/>
        <v>3050</v>
      </c>
      <c r="B3050" s="3" t="s">
        <v>70</v>
      </c>
      <c r="C3050" s="3" t="s">
        <v>89</v>
      </c>
      <c r="D3050" s="3" t="s">
        <v>50</v>
      </c>
      <c r="E3050">
        <v>2028</v>
      </c>
      <c r="F3050" s="3" t="str">
        <f t="shared" si="94"/>
        <v>AOSpillCHELAN2028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9">
        <v>0</v>
      </c>
      <c r="T3050" s="9">
        <v>0</v>
      </c>
    </row>
    <row r="3051" spans="1:20" x14ac:dyDescent="0.35">
      <c r="A3051">
        <f t="shared" si="95"/>
        <v>3051</v>
      </c>
      <c r="B3051" s="3" t="s">
        <v>70</v>
      </c>
      <c r="C3051" s="3" t="s">
        <v>89</v>
      </c>
      <c r="D3051" s="3" t="s">
        <v>50</v>
      </c>
      <c r="E3051">
        <v>2029</v>
      </c>
      <c r="F3051" s="3" t="str">
        <f t="shared" si="94"/>
        <v>AOSpillCHELAN2029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</row>
    <row r="3052" spans="1:20" x14ac:dyDescent="0.35">
      <c r="A3052">
        <f t="shared" si="95"/>
        <v>3052</v>
      </c>
      <c r="B3052" s="3" t="s">
        <v>70</v>
      </c>
      <c r="C3052" s="3" t="s">
        <v>89</v>
      </c>
      <c r="D3052" s="3" t="s">
        <v>51</v>
      </c>
      <c r="E3052">
        <v>2020</v>
      </c>
      <c r="F3052" s="3" t="str">
        <f t="shared" si="94"/>
        <v>AOSpillR RECH2020</v>
      </c>
      <c r="G3052" s="9">
        <v>6.7000000000000004E-2</v>
      </c>
      <c r="H3052" s="9">
        <v>6.7000000000000004E-2</v>
      </c>
      <c r="I3052" s="9">
        <v>6.7000000000000004E-2</v>
      </c>
      <c r="J3052" s="9">
        <v>6.7000000000000004E-2</v>
      </c>
      <c r="K3052" s="9">
        <v>6.7000000000000004E-2</v>
      </c>
      <c r="L3052" s="9">
        <v>6.7000000000000004E-2</v>
      </c>
      <c r="M3052" s="9">
        <v>0.42699999999999999</v>
      </c>
      <c r="N3052" s="9">
        <v>0.42699999999999999</v>
      </c>
      <c r="O3052" s="9">
        <v>0.42699999999999999</v>
      </c>
      <c r="P3052" s="9">
        <v>0.42699999999999999</v>
      </c>
      <c r="Q3052" s="9">
        <v>0.42699999999999999</v>
      </c>
      <c r="R3052" s="9">
        <v>0.42699999999999999</v>
      </c>
      <c r="S3052" s="9">
        <v>0.42699999999999999</v>
      </c>
      <c r="T3052" s="9">
        <v>6.7000000000000004E-2</v>
      </c>
    </row>
    <row r="3053" spans="1:20" x14ac:dyDescent="0.35">
      <c r="A3053">
        <f t="shared" si="95"/>
        <v>3053</v>
      </c>
      <c r="B3053" s="3" t="s">
        <v>70</v>
      </c>
      <c r="C3053" s="3" t="s">
        <v>89</v>
      </c>
      <c r="D3053" s="3" t="s">
        <v>51</v>
      </c>
      <c r="E3053">
        <v>2021</v>
      </c>
      <c r="F3053" s="3" t="str">
        <f t="shared" si="94"/>
        <v>AOSpillR RECH2021</v>
      </c>
      <c r="G3053" s="9">
        <v>6.7000000000000004E-2</v>
      </c>
      <c r="H3053" s="9">
        <v>6.7000000000000004E-2</v>
      </c>
      <c r="I3053" s="9">
        <v>6.7000000000000004E-2</v>
      </c>
      <c r="J3053" s="9">
        <v>6.7000000000000004E-2</v>
      </c>
      <c r="K3053" s="9">
        <v>6.7000000000000004E-2</v>
      </c>
      <c r="L3053" s="9">
        <v>6.7000000000000004E-2</v>
      </c>
      <c r="M3053" s="9">
        <v>0.42699999999999999</v>
      </c>
      <c r="N3053" s="9">
        <v>0.42699999999999999</v>
      </c>
      <c r="O3053" s="9">
        <v>0.42699999999999999</v>
      </c>
      <c r="P3053" s="9">
        <v>0.42699999999999999</v>
      </c>
      <c r="Q3053" s="9">
        <v>0.42699999999999999</v>
      </c>
      <c r="R3053" s="9">
        <v>0.42699999999999999</v>
      </c>
      <c r="S3053" s="9">
        <v>0.42699999999999999</v>
      </c>
      <c r="T3053" s="9">
        <v>6.7000000000000004E-2</v>
      </c>
    </row>
    <row r="3054" spans="1:20" x14ac:dyDescent="0.35">
      <c r="A3054">
        <f t="shared" si="95"/>
        <v>3054</v>
      </c>
      <c r="B3054" s="3" t="s">
        <v>70</v>
      </c>
      <c r="C3054" s="3" t="s">
        <v>89</v>
      </c>
      <c r="D3054" s="3" t="s">
        <v>51</v>
      </c>
      <c r="E3054">
        <v>2022</v>
      </c>
      <c r="F3054" s="3" t="str">
        <f t="shared" si="94"/>
        <v>AOSpillR RECH2022</v>
      </c>
      <c r="G3054" s="9">
        <v>6.7000000000000004E-2</v>
      </c>
      <c r="H3054" s="9">
        <v>6.7000000000000004E-2</v>
      </c>
      <c r="I3054" s="9">
        <v>6.7000000000000004E-2</v>
      </c>
      <c r="J3054" s="9">
        <v>6.7000000000000004E-2</v>
      </c>
      <c r="K3054" s="9">
        <v>6.7000000000000004E-2</v>
      </c>
      <c r="L3054" s="9">
        <v>6.7000000000000004E-2</v>
      </c>
      <c r="M3054" s="9">
        <v>0.42699999999999999</v>
      </c>
      <c r="N3054" s="9">
        <v>0.42699999999999999</v>
      </c>
      <c r="O3054" s="9">
        <v>0.42699999999999999</v>
      </c>
      <c r="P3054" s="9">
        <v>0.42699999999999999</v>
      </c>
      <c r="Q3054" s="9">
        <v>0.42699999999999999</v>
      </c>
      <c r="R3054" s="9">
        <v>0.42699999999999999</v>
      </c>
      <c r="S3054" s="9">
        <v>0.42699999999999999</v>
      </c>
      <c r="T3054" s="9">
        <v>6.7000000000000004E-2</v>
      </c>
    </row>
    <row r="3055" spans="1:20" x14ac:dyDescent="0.35">
      <c r="A3055">
        <f t="shared" si="95"/>
        <v>3055</v>
      </c>
      <c r="B3055" s="3" t="s">
        <v>70</v>
      </c>
      <c r="C3055" s="3" t="s">
        <v>89</v>
      </c>
      <c r="D3055" s="3" t="s">
        <v>51</v>
      </c>
      <c r="E3055">
        <v>2023</v>
      </c>
      <c r="F3055" s="3" t="str">
        <f t="shared" si="94"/>
        <v>AOSpillR RECH2023</v>
      </c>
      <c r="G3055" s="9">
        <v>6.7000000000000004E-2</v>
      </c>
      <c r="H3055" s="9">
        <v>6.7000000000000004E-2</v>
      </c>
      <c r="I3055" s="9">
        <v>6.7000000000000004E-2</v>
      </c>
      <c r="J3055" s="9">
        <v>6.7000000000000004E-2</v>
      </c>
      <c r="K3055" s="9">
        <v>6.7000000000000004E-2</v>
      </c>
      <c r="L3055" s="9">
        <v>6.7000000000000004E-2</v>
      </c>
      <c r="M3055" s="9">
        <v>0.42699999999999999</v>
      </c>
      <c r="N3055" s="9">
        <v>0.42699999999999999</v>
      </c>
      <c r="O3055" s="9">
        <v>0.42699999999999999</v>
      </c>
      <c r="P3055" s="9">
        <v>0.42699999999999999</v>
      </c>
      <c r="Q3055" s="9">
        <v>0.42699999999999999</v>
      </c>
      <c r="R3055" s="9">
        <v>0.42699999999999999</v>
      </c>
      <c r="S3055" s="9">
        <v>0.42699999999999999</v>
      </c>
      <c r="T3055" s="9">
        <v>6.7000000000000004E-2</v>
      </c>
    </row>
    <row r="3056" spans="1:20" x14ac:dyDescent="0.35">
      <c r="A3056">
        <f t="shared" si="95"/>
        <v>3056</v>
      </c>
      <c r="B3056" s="3" t="s">
        <v>70</v>
      </c>
      <c r="C3056" s="3" t="s">
        <v>89</v>
      </c>
      <c r="D3056" s="3" t="s">
        <v>51</v>
      </c>
      <c r="E3056">
        <v>2024</v>
      </c>
      <c r="F3056" s="3" t="str">
        <f t="shared" si="94"/>
        <v>AOSpillR RECH2024</v>
      </c>
      <c r="G3056" s="9">
        <v>6.7000000000000004E-2</v>
      </c>
      <c r="H3056" s="9">
        <v>6.7000000000000004E-2</v>
      </c>
      <c r="I3056" s="9">
        <v>6.7000000000000004E-2</v>
      </c>
      <c r="J3056" s="9">
        <v>6.7000000000000004E-2</v>
      </c>
      <c r="K3056" s="9">
        <v>6.7000000000000004E-2</v>
      </c>
      <c r="L3056" s="9">
        <v>6.7000000000000004E-2</v>
      </c>
      <c r="M3056" s="9">
        <v>0.42699999999999999</v>
      </c>
      <c r="N3056" s="9">
        <v>0.42699999999999999</v>
      </c>
      <c r="O3056" s="9">
        <v>0.42699999999999999</v>
      </c>
      <c r="P3056" s="9">
        <v>0.42699999999999999</v>
      </c>
      <c r="Q3056" s="9">
        <v>0.42699999999999999</v>
      </c>
      <c r="R3056" s="9">
        <v>0.42699999999999999</v>
      </c>
      <c r="S3056" s="9">
        <v>0.42699999999999999</v>
      </c>
      <c r="T3056" s="9">
        <v>6.7000000000000004E-2</v>
      </c>
    </row>
    <row r="3057" spans="1:20" x14ac:dyDescent="0.35">
      <c r="A3057">
        <f t="shared" si="95"/>
        <v>3057</v>
      </c>
      <c r="B3057" s="3" t="s">
        <v>70</v>
      </c>
      <c r="C3057" s="3" t="s">
        <v>89</v>
      </c>
      <c r="D3057" s="3" t="s">
        <v>51</v>
      </c>
      <c r="E3057">
        <v>2025</v>
      </c>
      <c r="F3057" s="3" t="str">
        <f t="shared" si="94"/>
        <v>AOSpillR RECH2025</v>
      </c>
      <c r="G3057" s="9">
        <v>6.7000000000000004E-2</v>
      </c>
      <c r="H3057" s="9">
        <v>6.7000000000000004E-2</v>
      </c>
      <c r="I3057" s="9">
        <v>6.7000000000000004E-2</v>
      </c>
      <c r="J3057" s="9">
        <v>6.7000000000000004E-2</v>
      </c>
      <c r="K3057" s="9">
        <v>6.7000000000000004E-2</v>
      </c>
      <c r="L3057" s="9">
        <v>6.7000000000000004E-2</v>
      </c>
      <c r="M3057" s="9">
        <v>0.42699999999999999</v>
      </c>
      <c r="N3057" s="9">
        <v>0.42699999999999999</v>
      </c>
      <c r="O3057" s="9">
        <v>0.42699999999999999</v>
      </c>
      <c r="P3057" s="9">
        <v>0.42699999999999999</v>
      </c>
      <c r="Q3057" s="9">
        <v>0.42699999999999999</v>
      </c>
      <c r="R3057" s="9">
        <v>0.42699999999999999</v>
      </c>
      <c r="S3057" s="9">
        <v>0.42699999999999999</v>
      </c>
      <c r="T3057" s="9">
        <v>6.7000000000000004E-2</v>
      </c>
    </row>
    <row r="3058" spans="1:20" x14ac:dyDescent="0.35">
      <c r="A3058">
        <f t="shared" si="95"/>
        <v>3058</v>
      </c>
      <c r="B3058" s="3" t="s">
        <v>70</v>
      </c>
      <c r="C3058" s="3" t="s">
        <v>89</v>
      </c>
      <c r="D3058" s="3" t="s">
        <v>51</v>
      </c>
      <c r="E3058">
        <v>2026</v>
      </c>
      <c r="F3058" s="3" t="str">
        <f t="shared" si="94"/>
        <v>AOSpillR RECH2026</v>
      </c>
      <c r="G3058" s="9">
        <v>6.7000000000000004E-2</v>
      </c>
      <c r="H3058" s="9">
        <v>6.7000000000000004E-2</v>
      </c>
      <c r="I3058" s="9">
        <v>6.7000000000000004E-2</v>
      </c>
      <c r="J3058" s="9">
        <v>6.7000000000000004E-2</v>
      </c>
      <c r="K3058" s="9">
        <v>6.7000000000000004E-2</v>
      </c>
      <c r="L3058" s="9">
        <v>6.7000000000000004E-2</v>
      </c>
      <c r="M3058" s="9">
        <v>0.42699999999999999</v>
      </c>
      <c r="N3058" s="9">
        <v>0.42699999999999999</v>
      </c>
      <c r="O3058" s="9">
        <v>0.42699999999999999</v>
      </c>
      <c r="P3058" s="9">
        <v>0.42699999999999999</v>
      </c>
      <c r="Q3058" s="9">
        <v>0.42699999999999999</v>
      </c>
      <c r="R3058" s="9">
        <v>0.42699999999999999</v>
      </c>
      <c r="S3058" s="9">
        <v>0.42699999999999999</v>
      </c>
      <c r="T3058" s="9">
        <v>6.7000000000000004E-2</v>
      </c>
    </row>
    <row r="3059" spans="1:20" x14ac:dyDescent="0.35">
      <c r="A3059">
        <f t="shared" si="95"/>
        <v>3059</v>
      </c>
      <c r="B3059" s="3" t="s">
        <v>70</v>
      </c>
      <c r="C3059" s="3" t="s">
        <v>89</v>
      </c>
      <c r="D3059" s="3" t="s">
        <v>51</v>
      </c>
      <c r="E3059">
        <v>2027</v>
      </c>
      <c r="F3059" s="3" t="str">
        <f t="shared" si="94"/>
        <v>AOSpillR RECH2027</v>
      </c>
      <c r="G3059" s="9">
        <v>6.7000000000000004E-2</v>
      </c>
      <c r="H3059" s="9">
        <v>6.7000000000000004E-2</v>
      </c>
      <c r="I3059" s="9">
        <v>6.7000000000000004E-2</v>
      </c>
      <c r="J3059" s="9">
        <v>6.7000000000000004E-2</v>
      </c>
      <c r="K3059" s="9">
        <v>6.7000000000000004E-2</v>
      </c>
      <c r="L3059" s="9">
        <v>6.7000000000000004E-2</v>
      </c>
      <c r="M3059" s="9">
        <v>0.42699999999999999</v>
      </c>
      <c r="N3059" s="9">
        <v>0.42699999999999999</v>
      </c>
      <c r="O3059" s="9">
        <v>0.42699999999999999</v>
      </c>
      <c r="P3059" s="9">
        <v>0.42699999999999999</v>
      </c>
      <c r="Q3059" s="9">
        <v>0.42699999999999999</v>
      </c>
      <c r="R3059" s="9">
        <v>0.42699999999999999</v>
      </c>
      <c r="S3059" s="9">
        <v>0.42699999999999999</v>
      </c>
      <c r="T3059" s="9">
        <v>6.7000000000000004E-2</v>
      </c>
    </row>
    <row r="3060" spans="1:20" x14ac:dyDescent="0.35">
      <c r="A3060">
        <f t="shared" si="95"/>
        <v>3060</v>
      </c>
      <c r="B3060" s="3" t="s">
        <v>70</v>
      </c>
      <c r="C3060" s="3" t="s">
        <v>89</v>
      </c>
      <c r="D3060" s="3" t="s">
        <v>51</v>
      </c>
      <c r="E3060">
        <v>2028</v>
      </c>
      <c r="F3060" s="3" t="str">
        <f t="shared" si="94"/>
        <v>AOSpillR RECH2028</v>
      </c>
      <c r="G3060" s="9">
        <v>6.7000000000000004E-2</v>
      </c>
      <c r="H3060" s="9">
        <v>6.7000000000000004E-2</v>
      </c>
      <c r="I3060" s="9">
        <v>6.7000000000000004E-2</v>
      </c>
      <c r="J3060" s="9">
        <v>6.7000000000000004E-2</v>
      </c>
      <c r="K3060" s="9">
        <v>6.7000000000000004E-2</v>
      </c>
      <c r="L3060" s="9">
        <v>6.7000000000000004E-2</v>
      </c>
      <c r="M3060" s="9">
        <v>0.42699999999999999</v>
      </c>
      <c r="N3060" s="9">
        <v>0.42699999999999999</v>
      </c>
      <c r="O3060" s="9">
        <v>0.42699999999999999</v>
      </c>
      <c r="P3060" s="9">
        <v>0.42699999999999999</v>
      </c>
      <c r="Q3060" s="9">
        <v>0.42699999999999999</v>
      </c>
      <c r="R3060" s="9">
        <v>0.42699999999999999</v>
      </c>
      <c r="S3060" s="9">
        <v>0.42699999999999999</v>
      </c>
      <c r="T3060" s="9">
        <v>6.7000000000000004E-2</v>
      </c>
    </row>
    <row r="3061" spans="1:20" x14ac:dyDescent="0.35">
      <c r="A3061">
        <f t="shared" si="95"/>
        <v>3061</v>
      </c>
      <c r="B3061" s="3" t="s">
        <v>70</v>
      </c>
      <c r="C3061" s="3" t="s">
        <v>89</v>
      </c>
      <c r="D3061" s="3" t="s">
        <v>51</v>
      </c>
      <c r="E3061">
        <v>2029</v>
      </c>
      <c r="F3061" s="3" t="str">
        <f t="shared" si="94"/>
        <v>AOSpillR RECH2029</v>
      </c>
      <c r="G3061" s="9">
        <v>6.7000000000000004E-2</v>
      </c>
      <c r="H3061" s="9">
        <v>6.7000000000000004E-2</v>
      </c>
      <c r="I3061" s="9">
        <v>6.7000000000000004E-2</v>
      </c>
      <c r="J3061" s="9">
        <v>6.7000000000000004E-2</v>
      </c>
      <c r="K3061" s="9">
        <v>6.7000000000000004E-2</v>
      </c>
      <c r="L3061" s="9">
        <v>6.7000000000000004E-2</v>
      </c>
      <c r="M3061" s="9">
        <v>0.42699999999999999</v>
      </c>
      <c r="N3061" s="9">
        <v>0.42699999999999999</v>
      </c>
      <c r="O3061" s="9">
        <v>0.42699999999999999</v>
      </c>
      <c r="P3061" s="9">
        <v>0.42699999999999999</v>
      </c>
      <c r="Q3061" s="9">
        <v>0.42699999999999999</v>
      </c>
      <c r="R3061" s="9">
        <v>0.42699999999999999</v>
      </c>
      <c r="S3061" s="9">
        <v>0.42699999999999999</v>
      </c>
      <c r="T3061" s="9">
        <v>6.7000000000000004E-2</v>
      </c>
    </row>
    <row r="3062" spans="1:20" x14ac:dyDescent="0.35">
      <c r="A3062">
        <f t="shared" si="95"/>
        <v>3062</v>
      </c>
      <c r="B3062" s="3" t="s">
        <v>70</v>
      </c>
      <c r="C3062" s="3" t="s">
        <v>89</v>
      </c>
      <c r="D3062" s="3" t="s">
        <v>52</v>
      </c>
      <c r="E3062">
        <v>2020</v>
      </c>
      <c r="F3062" s="3" t="str">
        <f t="shared" si="94"/>
        <v>AOSpillROCK I2020</v>
      </c>
      <c r="G3062" s="9">
        <v>0.16800000000000001</v>
      </c>
      <c r="H3062" s="9">
        <v>0.16800000000000001</v>
      </c>
      <c r="I3062" s="9">
        <v>0.16800000000000001</v>
      </c>
      <c r="J3062" s="9">
        <v>0.16800000000000001</v>
      </c>
      <c r="K3062" s="9">
        <v>0.16800000000000001</v>
      </c>
      <c r="L3062" s="9">
        <v>0.16800000000000001</v>
      </c>
      <c r="M3062" s="9">
        <v>0.16800000000000001</v>
      </c>
      <c r="N3062" s="9">
        <v>0.16800000000000001</v>
      </c>
      <c r="O3062" s="9">
        <v>0.16800000000000001</v>
      </c>
      <c r="P3062" s="9">
        <v>0.16800000000000001</v>
      </c>
      <c r="Q3062" s="9">
        <v>0.16800000000000001</v>
      </c>
      <c r="R3062" s="9">
        <v>0.16800000000000001</v>
      </c>
      <c r="S3062" s="9">
        <v>0.16800000000000001</v>
      </c>
      <c r="T3062" s="9">
        <v>0.16800000000000001</v>
      </c>
    </row>
    <row r="3063" spans="1:20" x14ac:dyDescent="0.35">
      <c r="A3063">
        <f t="shared" si="95"/>
        <v>3063</v>
      </c>
      <c r="B3063" s="3" t="s">
        <v>70</v>
      </c>
      <c r="C3063" s="3" t="s">
        <v>89</v>
      </c>
      <c r="D3063" s="3" t="s">
        <v>52</v>
      </c>
      <c r="E3063">
        <v>2021</v>
      </c>
      <c r="F3063" s="3" t="str">
        <f t="shared" si="94"/>
        <v>AOSpillROCK I2021</v>
      </c>
      <c r="G3063" s="9">
        <v>0.16800000000000001</v>
      </c>
      <c r="H3063" s="9">
        <v>0.16800000000000001</v>
      </c>
      <c r="I3063" s="9">
        <v>0.16800000000000001</v>
      </c>
      <c r="J3063" s="9">
        <v>0.16800000000000001</v>
      </c>
      <c r="K3063" s="9">
        <v>0.16800000000000001</v>
      </c>
      <c r="L3063" s="9">
        <v>0.16800000000000001</v>
      </c>
      <c r="M3063" s="9">
        <v>0.16800000000000001</v>
      </c>
      <c r="N3063" s="9">
        <v>0.16800000000000001</v>
      </c>
      <c r="O3063" s="9">
        <v>0.16800000000000001</v>
      </c>
      <c r="P3063" s="9">
        <v>0.16800000000000001</v>
      </c>
      <c r="Q3063" s="9">
        <v>0.16800000000000001</v>
      </c>
      <c r="R3063" s="9">
        <v>0.16800000000000001</v>
      </c>
      <c r="S3063" s="9">
        <v>0.16800000000000001</v>
      </c>
      <c r="T3063" s="9">
        <v>0.16800000000000001</v>
      </c>
    </row>
    <row r="3064" spans="1:20" x14ac:dyDescent="0.35">
      <c r="A3064">
        <f t="shared" si="95"/>
        <v>3064</v>
      </c>
      <c r="B3064" s="3" t="s">
        <v>70</v>
      </c>
      <c r="C3064" s="3" t="s">
        <v>89</v>
      </c>
      <c r="D3064" s="3" t="s">
        <v>52</v>
      </c>
      <c r="E3064">
        <v>2022</v>
      </c>
      <c r="F3064" s="3" t="str">
        <f t="shared" si="94"/>
        <v>AOSpillROCK I2022</v>
      </c>
      <c r="G3064" s="9">
        <v>0.16800000000000001</v>
      </c>
      <c r="H3064" s="9">
        <v>0.16800000000000001</v>
      </c>
      <c r="I3064" s="9">
        <v>0.16800000000000001</v>
      </c>
      <c r="J3064" s="9">
        <v>0.16800000000000001</v>
      </c>
      <c r="K3064" s="9">
        <v>0.16800000000000001</v>
      </c>
      <c r="L3064" s="9">
        <v>0.16800000000000001</v>
      </c>
      <c r="M3064" s="9">
        <v>0.16800000000000001</v>
      </c>
      <c r="N3064" s="9">
        <v>0.16800000000000001</v>
      </c>
      <c r="O3064" s="9">
        <v>0.16800000000000001</v>
      </c>
      <c r="P3064" s="9">
        <v>0.16800000000000001</v>
      </c>
      <c r="Q3064" s="9">
        <v>0.16800000000000001</v>
      </c>
      <c r="R3064" s="9">
        <v>0.16800000000000001</v>
      </c>
      <c r="S3064" s="9">
        <v>0.16800000000000001</v>
      </c>
      <c r="T3064" s="9">
        <v>0.16800000000000001</v>
      </c>
    </row>
    <row r="3065" spans="1:20" x14ac:dyDescent="0.35">
      <c r="A3065">
        <f t="shared" si="95"/>
        <v>3065</v>
      </c>
      <c r="B3065" s="3" t="s">
        <v>70</v>
      </c>
      <c r="C3065" s="3" t="s">
        <v>89</v>
      </c>
      <c r="D3065" s="3" t="s">
        <v>52</v>
      </c>
      <c r="E3065">
        <v>2023</v>
      </c>
      <c r="F3065" s="3" t="str">
        <f t="shared" si="94"/>
        <v>AOSpillROCK I2023</v>
      </c>
      <c r="G3065" s="9">
        <v>0.16800000000000001</v>
      </c>
      <c r="H3065" s="9">
        <v>0.16800000000000001</v>
      </c>
      <c r="I3065" s="9">
        <v>0.16800000000000001</v>
      </c>
      <c r="J3065" s="9">
        <v>0.16800000000000001</v>
      </c>
      <c r="K3065" s="9">
        <v>0.16800000000000001</v>
      </c>
      <c r="L3065" s="9">
        <v>0.16800000000000001</v>
      </c>
      <c r="M3065" s="9">
        <v>0.16800000000000001</v>
      </c>
      <c r="N3065" s="9">
        <v>0.16800000000000001</v>
      </c>
      <c r="O3065" s="9">
        <v>0.16800000000000001</v>
      </c>
      <c r="P3065" s="9">
        <v>0.16800000000000001</v>
      </c>
      <c r="Q3065" s="9">
        <v>0.16800000000000001</v>
      </c>
      <c r="R3065" s="9">
        <v>0.16800000000000001</v>
      </c>
      <c r="S3065" s="9">
        <v>0.16800000000000001</v>
      </c>
      <c r="T3065" s="9">
        <v>0.16800000000000001</v>
      </c>
    </row>
    <row r="3066" spans="1:20" x14ac:dyDescent="0.35">
      <c r="A3066">
        <f t="shared" si="95"/>
        <v>3066</v>
      </c>
      <c r="B3066" s="3" t="s">
        <v>70</v>
      </c>
      <c r="C3066" s="3" t="s">
        <v>89</v>
      </c>
      <c r="D3066" s="3" t="s">
        <v>52</v>
      </c>
      <c r="E3066">
        <v>2024</v>
      </c>
      <c r="F3066" s="3" t="str">
        <f t="shared" si="94"/>
        <v>AOSpillROCK I2024</v>
      </c>
      <c r="G3066" s="9">
        <v>0.16800000000000001</v>
      </c>
      <c r="H3066" s="9">
        <v>0.16800000000000001</v>
      </c>
      <c r="I3066" s="9">
        <v>0.16800000000000001</v>
      </c>
      <c r="J3066" s="9">
        <v>0.16800000000000001</v>
      </c>
      <c r="K3066" s="9">
        <v>0.16800000000000001</v>
      </c>
      <c r="L3066" s="9">
        <v>0.16800000000000001</v>
      </c>
      <c r="M3066" s="9">
        <v>0.16800000000000001</v>
      </c>
      <c r="N3066" s="9">
        <v>0.16800000000000001</v>
      </c>
      <c r="O3066" s="9">
        <v>0.16800000000000001</v>
      </c>
      <c r="P3066" s="9">
        <v>0.16800000000000001</v>
      </c>
      <c r="Q3066" s="9">
        <v>0.16800000000000001</v>
      </c>
      <c r="R3066" s="9">
        <v>0.16800000000000001</v>
      </c>
      <c r="S3066" s="9">
        <v>0.16800000000000001</v>
      </c>
      <c r="T3066" s="9">
        <v>0.16800000000000001</v>
      </c>
    </row>
    <row r="3067" spans="1:20" x14ac:dyDescent="0.35">
      <c r="A3067">
        <f t="shared" si="95"/>
        <v>3067</v>
      </c>
      <c r="B3067" s="3" t="s">
        <v>70</v>
      </c>
      <c r="C3067" s="3" t="s">
        <v>89</v>
      </c>
      <c r="D3067" s="3" t="s">
        <v>52</v>
      </c>
      <c r="E3067">
        <v>2025</v>
      </c>
      <c r="F3067" s="3" t="str">
        <f t="shared" si="94"/>
        <v>AOSpillROCK I2025</v>
      </c>
      <c r="G3067" s="9">
        <v>0.16800000000000001</v>
      </c>
      <c r="H3067" s="9">
        <v>0.16800000000000001</v>
      </c>
      <c r="I3067" s="9">
        <v>0.16800000000000001</v>
      </c>
      <c r="J3067" s="9">
        <v>0.16800000000000001</v>
      </c>
      <c r="K3067" s="9">
        <v>0.16800000000000001</v>
      </c>
      <c r="L3067" s="9">
        <v>0.16800000000000001</v>
      </c>
      <c r="M3067" s="9">
        <v>0.16800000000000001</v>
      </c>
      <c r="N3067" s="9">
        <v>0.16800000000000001</v>
      </c>
      <c r="O3067" s="9">
        <v>0.16800000000000001</v>
      </c>
      <c r="P3067" s="9">
        <v>0.16800000000000001</v>
      </c>
      <c r="Q3067" s="9">
        <v>0.16800000000000001</v>
      </c>
      <c r="R3067" s="9">
        <v>0.16800000000000001</v>
      </c>
      <c r="S3067" s="9">
        <v>0.16800000000000001</v>
      </c>
      <c r="T3067" s="9">
        <v>0.16800000000000001</v>
      </c>
    </row>
    <row r="3068" spans="1:20" x14ac:dyDescent="0.35">
      <c r="A3068">
        <f t="shared" si="95"/>
        <v>3068</v>
      </c>
      <c r="B3068" s="3" t="s">
        <v>70</v>
      </c>
      <c r="C3068" s="3" t="s">
        <v>89</v>
      </c>
      <c r="D3068" s="3" t="s">
        <v>52</v>
      </c>
      <c r="E3068">
        <v>2026</v>
      </c>
      <c r="F3068" s="3" t="str">
        <f t="shared" si="94"/>
        <v>AOSpillROCK I2026</v>
      </c>
      <c r="G3068" s="9">
        <v>0.16800000000000001</v>
      </c>
      <c r="H3068" s="9">
        <v>0.16800000000000001</v>
      </c>
      <c r="I3068" s="9">
        <v>0.16800000000000001</v>
      </c>
      <c r="J3068" s="9">
        <v>0.16800000000000001</v>
      </c>
      <c r="K3068" s="9">
        <v>0.16800000000000001</v>
      </c>
      <c r="L3068" s="9">
        <v>0.16800000000000001</v>
      </c>
      <c r="M3068" s="9">
        <v>0.16800000000000001</v>
      </c>
      <c r="N3068" s="9">
        <v>0.16800000000000001</v>
      </c>
      <c r="O3068" s="9">
        <v>0.16800000000000001</v>
      </c>
      <c r="P3068" s="9">
        <v>0.16800000000000001</v>
      </c>
      <c r="Q3068" s="9">
        <v>0.16800000000000001</v>
      </c>
      <c r="R3068" s="9">
        <v>0.16800000000000001</v>
      </c>
      <c r="S3068" s="9">
        <v>0.16800000000000001</v>
      </c>
      <c r="T3068" s="9">
        <v>0.16800000000000001</v>
      </c>
    </row>
    <row r="3069" spans="1:20" x14ac:dyDescent="0.35">
      <c r="A3069">
        <f t="shared" si="95"/>
        <v>3069</v>
      </c>
      <c r="B3069" s="3" t="s">
        <v>70</v>
      </c>
      <c r="C3069" s="3" t="s">
        <v>89</v>
      </c>
      <c r="D3069" s="3" t="s">
        <v>52</v>
      </c>
      <c r="E3069">
        <v>2027</v>
      </c>
      <c r="F3069" s="3" t="str">
        <f t="shared" si="94"/>
        <v>AOSpillROCK I2027</v>
      </c>
      <c r="G3069" s="9">
        <v>0.16800000000000001</v>
      </c>
      <c r="H3069" s="9">
        <v>0.16800000000000001</v>
      </c>
      <c r="I3069" s="9">
        <v>0.16800000000000001</v>
      </c>
      <c r="J3069" s="9">
        <v>0.16800000000000001</v>
      </c>
      <c r="K3069" s="9">
        <v>0.16800000000000001</v>
      </c>
      <c r="L3069" s="9">
        <v>0.16800000000000001</v>
      </c>
      <c r="M3069" s="9">
        <v>0.16800000000000001</v>
      </c>
      <c r="N3069" s="9">
        <v>0.16800000000000001</v>
      </c>
      <c r="O3069" s="9">
        <v>0.16800000000000001</v>
      </c>
      <c r="P3069" s="9">
        <v>0.16800000000000001</v>
      </c>
      <c r="Q3069" s="9">
        <v>0.16800000000000001</v>
      </c>
      <c r="R3069" s="9">
        <v>0.16800000000000001</v>
      </c>
      <c r="S3069" s="9">
        <v>0.16800000000000001</v>
      </c>
      <c r="T3069" s="9">
        <v>0.16800000000000001</v>
      </c>
    </row>
    <row r="3070" spans="1:20" x14ac:dyDescent="0.35">
      <c r="A3070">
        <f t="shared" si="95"/>
        <v>3070</v>
      </c>
      <c r="B3070" s="3" t="s">
        <v>70</v>
      </c>
      <c r="C3070" s="3" t="s">
        <v>89</v>
      </c>
      <c r="D3070" s="3" t="s">
        <v>52</v>
      </c>
      <c r="E3070">
        <v>2028</v>
      </c>
      <c r="F3070" s="3" t="str">
        <f t="shared" si="94"/>
        <v>AOSpillROCK I2028</v>
      </c>
      <c r="G3070" s="9">
        <v>0.16800000000000001</v>
      </c>
      <c r="H3070" s="9">
        <v>0.16800000000000001</v>
      </c>
      <c r="I3070" s="9">
        <v>0.16800000000000001</v>
      </c>
      <c r="J3070" s="9">
        <v>0.16800000000000001</v>
      </c>
      <c r="K3070" s="9">
        <v>0.16800000000000001</v>
      </c>
      <c r="L3070" s="9">
        <v>0.16800000000000001</v>
      </c>
      <c r="M3070" s="9">
        <v>0.16800000000000001</v>
      </c>
      <c r="N3070" s="9">
        <v>0.16800000000000001</v>
      </c>
      <c r="O3070" s="9">
        <v>0.16800000000000001</v>
      </c>
      <c r="P3070" s="9">
        <v>0.16800000000000001</v>
      </c>
      <c r="Q3070" s="9">
        <v>0.16800000000000001</v>
      </c>
      <c r="R3070" s="9">
        <v>0.16800000000000001</v>
      </c>
      <c r="S3070" s="9">
        <v>0.16800000000000001</v>
      </c>
      <c r="T3070" s="9">
        <v>0.16800000000000001</v>
      </c>
    </row>
    <row r="3071" spans="1:20" x14ac:dyDescent="0.35">
      <c r="A3071">
        <f t="shared" si="95"/>
        <v>3071</v>
      </c>
      <c r="B3071" s="3" t="s">
        <v>70</v>
      </c>
      <c r="C3071" s="3" t="s">
        <v>89</v>
      </c>
      <c r="D3071" s="3" t="s">
        <v>52</v>
      </c>
      <c r="E3071">
        <v>2029</v>
      </c>
      <c r="F3071" s="3" t="str">
        <f t="shared" si="94"/>
        <v>AOSpillROCK I2029</v>
      </c>
      <c r="G3071" s="9">
        <v>0.16800000000000001</v>
      </c>
      <c r="H3071" s="9">
        <v>0.16800000000000001</v>
      </c>
      <c r="I3071" s="9">
        <v>0.16800000000000001</v>
      </c>
      <c r="J3071" s="9">
        <v>0.16800000000000001</v>
      </c>
      <c r="K3071" s="9">
        <v>0.16800000000000001</v>
      </c>
      <c r="L3071" s="9">
        <v>0.16800000000000001</v>
      </c>
      <c r="M3071" s="9">
        <v>0.16800000000000001</v>
      </c>
      <c r="N3071" s="9">
        <v>0.16800000000000001</v>
      </c>
      <c r="O3071" s="9">
        <v>0.16800000000000001</v>
      </c>
      <c r="P3071" s="9">
        <v>0.16800000000000001</v>
      </c>
      <c r="Q3071" s="9">
        <v>0.16800000000000001</v>
      </c>
      <c r="R3071" s="9">
        <v>0.16800000000000001</v>
      </c>
      <c r="S3071" s="9">
        <v>0.16800000000000001</v>
      </c>
      <c r="T3071" s="9">
        <v>0.16800000000000001</v>
      </c>
    </row>
    <row r="3072" spans="1:20" x14ac:dyDescent="0.35">
      <c r="A3072">
        <f t="shared" si="95"/>
        <v>3072</v>
      </c>
      <c r="B3072" s="3" t="s">
        <v>70</v>
      </c>
      <c r="C3072" s="3" t="s">
        <v>89</v>
      </c>
      <c r="D3072" s="3" t="s">
        <v>53</v>
      </c>
      <c r="E3072">
        <v>2020</v>
      </c>
      <c r="F3072" s="3" t="str">
        <f t="shared" si="94"/>
        <v>AOSpillWANAP2020</v>
      </c>
      <c r="G3072" s="9">
        <v>0</v>
      </c>
      <c r="H3072" s="9">
        <v>0</v>
      </c>
      <c r="I3072" s="9">
        <v>0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  <c r="Q3072" s="9">
        <v>0</v>
      </c>
      <c r="R3072" s="9">
        <v>0</v>
      </c>
      <c r="S3072" s="9">
        <v>0</v>
      </c>
      <c r="T3072" s="9">
        <v>0</v>
      </c>
    </row>
    <row r="3073" spans="1:20" x14ac:dyDescent="0.35">
      <c r="A3073">
        <f t="shared" si="95"/>
        <v>3073</v>
      </c>
      <c r="B3073" s="3" t="s">
        <v>70</v>
      </c>
      <c r="C3073" s="3" t="s">
        <v>89</v>
      </c>
      <c r="D3073" s="3" t="s">
        <v>53</v>
      </c>
      <c r="E3073">
        <v>2021</v>
      </c>
      <c r="F3073" s="3" t="str">
        <f t="shared" si="94"/>
        <v>AOSpillWANAP2021</v>
      </c>
      <c r="G3073" s="9">
        <v>0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0</v>
      </c>
      <c r="S3073" s="9">
        <v>0</v>
      </c>
      <c r="T3073" s="9">
        <v>0</v>
      </c>
    </row>
    <row r="3074" spans="1:20" x14ac:dyDescent="0.35">
      <c r="A3074">
        <f t="shared" si="95"/>
        <v>3074</v>
      </c>
      <c r="B3074" s="3" t="s">
        <v>70</v>
      </c>
      <c r="C3074" s="3" t="s">
        <v>89</v>
      </c>
      <c r="D3074" s="3" t="s">
        <v>53</v>
      </c>
      <c r="E3074">
        <v>2022</v>
      </c>
      <c r="F3074" s="3" t="str">
        <f t="shared" ref="F3074:F3137" si="96">_xlfn.CONCAT(B3074,C3074,D3074,E3074)</f>
        <v>AOSpillWANAP2022</v>
      </c>
      <c r="G3074" s="9">
        <v>0</v>
      </c>
      <c r="H3074" s="9">
        <v>0</v>
      </c>
      <c r="I3074" s="9">
        <v>0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  <c r="Q3074" s="9">
        <v>0</v>
      </c>
      <c r="R3074" s="9">
        <v>0</v>
      </c>
      <c r="S3074" s="9">
        <v>0</v>
      </c>
      <c r="T3074" s="9">
        <v>0</v>
      </c>
    </row>
    <row r="3075" spans="1:20" x14ac:dyDescent="0.35">
      <c r="A3075">
        <f t="shared" ref="A3075:A3138" si="97">A3074+1</f>
        <v>3075</v>
      </c>
      <c r="B3075" s="3" t="s">
        <v>70</v>
      </c>
      <c r="C3075" s="3" t="s">
        <v>89</v>
      </c>
      <c r="D3075" s="3" t="s">
        <v>53</v>
      </c>
      <c r="E3075">
        <v>2023</v>
      </c>
      <c r="F3075" s="3" t="str">
        <f t="shared" si="96"/>
        <v>AOSpillWANAP2023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</row>
    <row r="3076" spans="1:20" x14ac:dyDescent="0.35">
      <c r="A3076">
        <f t="shared" si="97"/>
        <v>3076</v>
      </c>
      <c r="B3076" s="3" t="s">
        <v>70</v>
      </c>
      <c r="C3076" s="3" t="s">
        <v>89</v>
      </c>
      <c r="D3076" s="3" t="s">
        <v>53</v>
      </c>
      <c r="E3076">
        <v>2024</v>
      </c>
      <c r="F3076" s="3" t="str">
        <f t="shared" si="96"/>
        <v>AOSpillWANAP2024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9">
        <v>0</v>
      </c>
      <c r="T3076" s="9">
        <v>0</v>
      </c>
    </row>
    <row r="3077" spans="1:20" x14ac:dyDescent="0.35">
      <c r="A3077">
        <f t="shared" si="97"/>
        <v>3077</v>
      </c>
      <c r="B3077" s="3" t="s">
        <v>70</v>
      </c>
      <c r="C3077" s="3" t="s">
        <v>89</v>
      </c>
      <c r="D3077" s="3" t="s">
        <v>53</v>
      </c>
      <c r="E3077">
        <v>2025</v>
      </c>
      <c r="F3077" s="3" t="str">
        <f t="shared" si="96"/>
        <v>AOSpillWANAP2025</v>
      </c>
      <c r="G3077" s="9">
        <v>0</v>
      </c>
      <c r="H3077" s="9">
        <v>0</v>
      </c>
      <c r="I3077" s="9">
        <v>0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  <c r="Q3077" s="9">
        <v>0</v>
      </c>
      <c r="R3077" s="9">
        <v>0</v>
      </c>
      <c r="S3077" s="9">
        <v>0</v>
      </c>
      <c r="T3077" s="9">
        <v>0</v>
      </c>
    </row>
    <row r="3078" spans="1:20" x14ac:dyDescent="0.35">
      <c r="A3078">
        <f t="shared" si="97"/>
        <v>3078</v>
      </c>
      <c r="B3078" s="3" t="s">
        <v>70</v>
      </c>
      <c r="C3078" s="3" t="s">
        <v>89</v>
      </c>
      <c r="D3078" s="3" t="s">
        <v>53</v>
      </c>
      <c r="E3078">
        <v>2026</v>
      </c>
      <c r="F3078" s="3" t="str">
        <f t="shared" si="96"/>
        <v>AOSpillWANAP2026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</row>
    <row r="3079" spans="1:20" x14ac:dyDescent="0.35">
      <c r="A3079">
        <f t="shared" si="97"/>
        <v>3079</v>
      </c>
      <c r="B3079" s="3" t="s">
        <v>70</v>
      </c>
      <c r="C3079" s="3" t="s">
        <v>89</v>
      </c>
      <c r="D3079" s="3" t="s">
        <v>53</v>
      </c>
      <c r="E3079">
        <v>2027</v>
      </c>
      <c r="F3079" s="3" t="str">
        <f t="shared" si="96"/>
        <v>AOSpillWANAP2027</v>
      </c>
      <c r="G3079" s="9">
        <v>0</v>
      </c>
      <c r="H3079" s="9">
        <v>0</v>
      </c>
      <c r="I3079" s="9">
        <v>0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  <c r="S3079" s="9">
        <v>0</v>
      </c>
      <c r="T3079" s="9">
        <v>0</v>
      </c>
    </row>
    <row r="3080" spans="1:20" x14ac:dyDescent="0.35">
      <c r="A3080">
        <f t="shared" si="97"/>
        <v>3080</v>
      </c>
      <c r="B3080" s="3" t="s">
        <v>70</v>
      </c>
      <c r="C3080" s="3" t="s">
        <v>89</v>
      </c>
      <c r="D3080" s="3" t="s">
        <v>53</v>
      </c>
      <c r="E3080">
        <v>2028</v>
      </c>
      <c r="F3080" s="3" t="str">
        <f t="shared" si="96"/>
        <v>AOSpillWANAP2028</v>
      </c>
      <c r="G3080" s="9">
        <v>0</v>
      </c>
      <c r="H3080" s="9">
        <v>0</v>
      </c>
      <c r="I3080" s="9">
        <v>0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0</v>
      </c>
      <c r="S3080" s="9">
        <v>0</v>
      </c>
      <c r="T3080" s="9">
        <v>0</v>
      </c>
    </row>
    <row r="3081" spans="1:20" x14ac:dyDescent="0.35">
      <c r="A3081">
        <f t="shared" si="97"/>
        <v>3081</v>
      </c>
      <c r="B3081" s="3" t="s">
        <v>70</v>
      </c>
      <c r="C3081" s="3" t="s">
        <v>89</v>
      </c>
      <c r="D3081" s="3" t="s">
        <v>53</v>
      </c>
      <c r="E3081">
        <v>2029</v>
      </c>
      <c r="F3081" s="3" t="str">
        <f t="shared" si="96"/>
        <v>AOSpillWANAP2029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</row>
    <row r="3082" spans="1:20" x14ac:dyDescent="0.35">
      <c r="A3082">
        <f t="shared" si="97"/>
        <v>3082</v>
      </c>
      <c r="B3082" s="3" t="s">
        <v>70</v>
      </c>
      <c r="C3082" s="3" t="s">
        <v>89</v>
      </c>
      <c r="D3082" s="3" t="s">
        <v>54</v>
      </c>
      <c r="E3082">
        <v>2020</v>
      </c>
      <c r="F3082" s="3" t="str">
        <f t="shared" si="96"/>
        <v>AOSpillPRIEST2020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</row>
    <row r="3083" spans="1:20" x14ac:dyDescent="0.35">
      <c r="A3083">
        <f t="shared" si="97"/>
        <v>3083</v>
      </c>
      <c r="B3083" s="3" t="s">
        <v>70</v>
      </c>
      <c r="C3083" s="3" t="s">
        <v>89</v>
      </c>
      <c r="D3083" s="3" t="s">
        <v>54</v>
      </c>
      <c r="E3083">
        <v>2021</v>
      </c>
      <c r="F3083" s="3" t="str">
        <f t="shared" si="96"/>
        <v>AOSpillPRIEST2021</v>
      </c>
      <c r="G3083" s="9">
        <v>0</v>
      </c>
      <c r="H3083" s="9">
        <v>0</v>
      </c>
      <c r="I3083" s="9">
        <v>0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  <c r="Q3083" s="9">
        <v>0</v>
      </c>
      <c r="R3083" s="9">
        <v>0</v>
      </c>
      <c r="S3083" s="9">
        <v>0</v>
      </c>
      <c r="T3083" s="9">
        <v>0</v>
      </c>
    </row>
    <row r="3084" spans="1:20" x14ac:dyDescent="0.35">
      <c r="A3084">
        <f t="shared" si="97"/>
        <v>3084</v>
      </c>
      <c r="B3084" s="3" t="s">
        <v>70</v>
      </c>
      <c r="C3084" s="3" t="s">
        <v>89</v>
      </c>
      <c r="D3084" s="3" t="s">
        <v>54</v>
      </c>
      <c r="E3084">
        <v>2022</v>
      </c>
      <c r="F3084" s="3" t="str">
        <f t="shared" si="96"/>
        <v>AOSpillPRIEST2022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</row>
    <row r="3085" spans="1:20" x14ac:dyDescent="0.35">
      <c r="A3085">
        <f t="shared" si="97"/>
        <v>3085</v>
      </c>
      <c r="B3085" s="3" t="s">
        <v>70</v>
      </c>
      <c r="C3085" s="3" t="s">
        <v>89</v>
      </c>
      <c r="D3085" s="3" t="s">
        <v>54</v>
      </c>
      <c r="E3085">
        <v>2023</v>
      </c>
      <c r="F3085" s="3" t="str">
        <f t="shared" si="96"/>
        <v>AOSpillPRIEST2023</v>
      </c>
      <c r="G3085" s="9">
        <v>0</v>
      </c>
      <c r="H3085" s="9"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9">
        <v>0</v>
      </c>
      <c r="T3085" s="9">
        <v>0</v>
      </c>
    </row>
    <row r="3086" spans="1:20" x14ac:dyDescent="0.35">
      <c r="A3086">
        <f t="shared" si="97"/>
        <v>3086</v>
      </c>
      <c r="B3086" s="3" t="s">
        <v>70</v>
      </c>
      <c r="C3086" s="3" t="s">
        <v>89</v>
      </c>
      <c r="D3086" s="3" t="s">
        <v>54</v>
      </c>
      <c r="E3086">
        <v>2024</v>
      </c>
      <c r="F3086" s="3" t="str">
        <f t="shared" si="96"/>
        <v>AOSpillPRIEST2024</v>
      </c>
      <c r="G3086" s="9">
        <v>0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</row>
    <row r="3087" spans="1:20" x14ac:dyDescent="0.35">
      <c r="A3087">
        <f t="shared" si="97"/>
        <v>3087</v>
      </c>
      <c r="B3087" s="3" t="s">
        <v>70</v>
      </c>
      <c r="C3087" s="3" t="s">
        <v>89</v>
      </c>
      <c r="D3087" s="3" t="s">
        <v>54</v>
      </c>
      <c r="E3087">
        <v>2025</v>
      </c>
      <c r="F3087" s="3" t="str">
        <f t="shared" si="96"/>
        <v>AOSpillPRIEST2025</v>
      </c>
      <c r="G3087" s="9">
        <v>0</v>
      </c>
      <c r="H3087" s="9">
        <v>0</v>
      </c>
      <c r="I3087" s="9">
        <v>0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  <c r="Q3087" s="9">
        <v>0</v>
      </c>
      <c r="R3087" s="9">
        <v>0</v>
      </c>
      <c r="S3087" s="9">
        <v>0</v>
      </c>
      <c r="T3087" s="9">
        <v>0</v>
      </c>
    </row>
    <row r="3088" spans="1:20" x14ac:dyDescent="0.35">
      <c r="A3088">
        <f t="shared" si="97"/>
        <v>3088</v>
      </c>
      <c r="B3088" s="3" t="s">
        <v>70</v>
      </c>
      <c r="C3088" s="3" t="s">
        <v>89</v>
      </c>
      <c r="D3088" s="3" t="s">
        <v>54</v>
      </c>
      <c r="E3088">
        <v>2026</v>
      </c>
      <c r="F3088" s="3" t="str">
        <f t="shared" si="96"/>
        <v>AOSpillPRIEST2026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9">
        <v>0</v>
      </c>
      <c r="T3088" s="9">
        <v>0</v>
      </c>
    </row>
    <row r="3089" spans="1:20" x14ac:dyDescent="0.35">
      <c r="A3089">
        <f t="shared" si="97"/>
        <v>3089</v>
      </c>
      <c r="B3089" s="3" t="s">
        <v>70</v>
      </c>
      <c r="C3089" s="3" t="s">
        <v>89</v>
      </c>
      <c r="D3089" s="3" t="s">
        <v>54</v>
      </c>
      <c r="E3089">
        <v>2027</v>
      </c>
      <c r="F3089" s="3" t="str">
        <f t="shared" si="96"/>
        <v>AOSpillPRIEST2027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9">
        <v>0</v>
      </c>
      <c r="T3089" s="9">
        <v>0</v>
      </c>
    </row>
    <row r="3090" spans="1:20" x14ac:dyDescent="0.35">
      <c r="A3090">
        <f t="shared" si="97"/>
        <v>3090</v>
      </c>
      <c r="B3090" s="3" t="s">
        <v>70</v>
      </c>
      <c r="C3090" s="3" t="s">
        <v>89</v>
      </c>
      <c r="D3090" s="3" t="s">
        <v>54</v>
      </c>
      <c r="E3090">
        <v>2028</v>
      </c>
      <c r="F3090" s="3" t="str">
        <f t="shared" si="96"/>
        <v>AOSpillPRIEST2028</v>
      </c>
      <c r="G3090" s="9">
        <v>0</v>
      </c>
      <c r="H3090" s="9">
        <v>0</v>
      </c>
      <c r="I3090" s="9">
        <v>0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</row>
    <row r="3091" spans="1:20" x14ac:dyDescent="0.35">
      <c r="A3091">
        <f t="shared" si="97"/>
        <v>3091</v>
      </c>
      <c r="B3091" s="3" t="s">
        <v>70</v>
      </c>
      <c r="C3091" s="3" t="s">
        <v>89</v>
      </c>
      <c r="D3091" s="3" t="s">
        <v>54</v>
      </c>
      <c r="E3091">
        <v>2029</v>
      </c>
      <c r="F3091" s="3" t="str">
        <f t="shared" si="96"/>
        <v>AOSpillPRIEST2029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</row>
    <row r="3092" spans="1:20" x14ac:dyDescent="0.35">
      <c r="A3092">
        <f t="shared" si="97"/>
        <v>3092</v>
      </c>
      <c r="B3092" s="3" t="s">
        <v>70</v>
      </c>
      <c r="C3092" s="3" t="s">
        <v>89</v>
      </c>
      <c r="D3092" s="3" t="s">
        <v>55</v>
      </c>
      <c r="E3092">
        <v>2020</v>
      </c>
      <c r="F3092" s="3" t="str">
        <f t="shared" si="96"/>
        <v>AOSpillBRNLEE2020</v>
      </c>
      <c r="G3092" s="9">
        <v>0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9">
        <v>0</v>
      </c>
      <c r="T3092" s="9">
        <v>0</v>
      </c>
    </row>
    <row r="3093" spans="1:20" x14ac:dyDescent="0.35">
      <c r="A3093">
        <f t="shared" si="97"/>
        <v>3093</v>
      </c>
      <c r="B3093" s="3" t="s">
        <v>70</v>
      </c>
      <c r="C3093" s="3" t="s">
        <v>89</v>
      </c>
      <c r="D3093" s="3" t="s">
        <v>55</v>
      </c>
      <c r="E3093">
        <v>2021</v>
      </c>
      <c r="F3093" s="3" t="str">
        <f t="shared" si="96"/>
        <v>AOSpillBRNLEE2021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</row>
    <row r="3094" spans="1:20" x14ac:dyDescent="0.35">
      <c r="A3094">
        <f t="shared" si="97"/>
        <v>3094</v>
      </c>
      <c r="B3094" s="3" t="s">
        <v>70</v>
      </c>
      <c r="C3094" s="3" t="s">
        <v>89</v>
      </c>
      <c r="D3094" s="3" t="s">
        <v>55</v>
      </c>
      <c r="E3094">
        <v>2022</v>
      </c>
      <c r="F3094" s="3" t="str">
        <f t="shared" si="96"/>
        <v>AOSpillBRNLEE2022</v>
      </c>
      <c r="G3094" s="9">
        <v>0</v>
      </c>
      <c r="H3094" s="9">
        <v>0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</row>
    <row r="3095" spans="1:20" x14ac:dyDescent="0.35">
      <c r="A3095">
        <f t="shared" si="97"/>
        <v>3095</v>
      </c>
      <c r="B3095" s="3" t="s">
        <v>70</v>
      </c>
      <c r="C3095" s="3" t="s">
        <v>89</v>
      </c>
      <c r="D3095" s="3" t="s">
        <v>55</v>
      </c>
      <c r="E3095">
        <v>2023</v>
      </c>
      <c r="F3095" s="3" t="str">
        <f t="shared" si="96"/>
        <v>AOSpillBRNLEE2023</v>
      </c>
      <c r="G3095" s="9">
        <v>0</v>
      </c>
      <c r="H3095" s="9">
        <v>0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</row>
    <row r="3096" spans="1:20" x14ac:dyDescent="0.35">
      <c r="A3096">
        <f t="shared" si="97"/>
        <v>3096</v>
      </c>
      <c r="B3096" s="3" t="s">
        <v>70</v>
      </c>
      <c r="C3096" s="3" t="s">
        <v>89</v>
      </c>
      <c r="D3096" s="3" t="s">
        <v>55</v>
      </c>
      <c r="E3096">
        <v>2024</v>
      </c>
      <c r="F3096" s="3" t="str">
        <f t="shared" si="96"/>
        <v>AOSpillBRNLEE2024</v>
      </c>
      <c r="G3096" s="9">
        <v>0</v>
      </c>
      <c r="H3096" s="9">
        <v>0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  <c r="Q3096" s="9">
        <v>0</v>
      </c>
      <c r="R3096" s="9">
        <v>0</v>
      </c>
      <c r="S3096" s="9">
        <v>0</v>
      </c>
      <c r="T3096" s="9">
        <v>0</v>
      </c>
    </row>
    <row r="3097" spans="1:20" x14ac:dyDescent="0.35">
      <c r="A3097">
        <f t="shared" si="97"/>
        <v>3097</v>
      </c>
      <c r="B3097" s="3" t="s">
        <v>70</v>
      </c>
      <c r="C3097" s="3" t="s">
        <v>89</v>
      </c>
      <c r="D3097" s="3" t="s">
        <v>55</v>
      </c>
      <c r="E3097">
        <v>2025</v>
      </c>
      <c r="F3097" s="3" t="str">
        <f t="shared" si="96"/>
        <v>AOSpillBRNLEE2025</v>
      </c>
      <c r="G3097" s="9">
        <v>0</v>
      </c>
      <c r="H3097" s="9">
        <v>0</v>
      </c>
      <c r="I3097" s="9">
        <v>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0</v>
      </c>
      <c r="R3097" s="9">
        <v>0</v>
      </c>
      <c r="S3097" s="9">
        <v>0</v>
      </c>
      <c r="T3097" s="9">
        <v>0</v>
      </c>
    </row>
    <row r="3098" spans="1:20" x14ac:dyDescent="0.35">
      <c r="A3098">
        <f t="shared" si="97"/>
        <v>3098</v>
      </c>
      <c r="B3098" s="3" t="s">
        <v>70</v>
      </c>
      <c r="C3098" s="3" t="s">
        <v>89</v>
      </c>
      <c r="D3098" s="3" t="s">
        <v>55</v>
      </c>
      <c r="E3098">
        <v>2026</v>
      </c>
      <c r="F3098" s="3" t="str">
        <f t="shared" si="96"/>
        <v>AOSpillBRNLEE2026</v>
      </c>
      <c r="G3098" s="9">
        <v>0</v>
      </c>
      <c r="H3098" s="9">
        <v>0</v>
      </c>
      <c r="I3098" s="9">
        <v>0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  <c r="Q3098" s="9">
        <v>0</v>
      </c>
      <c r="R3098" s="9">
        <v>0</v>
      </c>
      <c r="S3098" s="9">
        <v>0</v>
      </c>
      <c r="T3098" s="9">
        <v>0</v>
      </c>
    </row>
    <row r="3099" spans="1:20" x14ac:dyDescent="0.35">
      <c r="A3099">
        <f t="shared" si="97"/>
        <v>3099</v>
      </c>
      <c r="B3099" s="3" t="s">
        <v>70</v>
      </c>
      <c r="C3099" s="3" t="s">
        <v>89</v>
      </c>
      <c r="D3099" s="3" t="s">
        <v>55</v>
      </c>
      <c r="E3099">
        <v>2027</v>
      </c>
      <c r="F3099" s="3" t="str">
        <f t="shared" si="96"/>
        <v>AOSpillBRNLEE2027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</row>
    <row r="3100" spans="1:20" x14ac:dyDescent="0.35">
      <c r="A3100">
        <f t="shared" si="97"/>
        <v>3100</v>
      </c>
      <c r="B3100" s="3" t="s">
        <v>70</v>
      </c>
      <c r="C3100" s="3" t="s">
        <v>89</v>
      </c>
      <c r="D3100" s="3" t="s">
        <v>55</v>
      </c>
      <c r="E3100">
        <v>2028</v>
      </c>
      <c r="F3100" s="3" t="str">
        <f t="shared" si="96"/>
        <v>AOSpillBRNLEE2028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</row>
    <row r="3101" spans="1:20" x14ac:dyDescent="0.35">
      <c r="A3101">
        <f t="shared" si="97"/>
        <v>3101</v>
      </c>
      <c r="B3101" s="3" t="s">
        <v>70</v>
      </c>
      <c r="C3101" s="3" t="s">
        <v>89</v>
      </c>
      <c r="D3101" s="3" t="s">
        <v>55</v>
      </c>
      <c r="E3101">
        <v>2029</v>
      </c>
      <c r="F3101" s="3" t="str">
        <f t="shared" si="96"/>
        <v>AOSpillBRNLEE2029</v>
      </c>
      <c r="G3101" s="9">
        <v>0</v>
      </c>
      <c r="H3101" s="9">
        <v>0</v>
      </c>
      <c r="I3101" s="9">
        <v>0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  <c r="Q3101" s="9">
        <v>0</v>
      </c>
      <c r="R3101" s="9">
        <v>0</v>
      </c>
      <c r="S3101" s="9">
        <v>0</v>
      </c>
      <c r="T3101" s="9">
        <v>0</v>
      </c>
    </row>
    <row r="3102" spans="1:20" x14ac:dyDescent="0.35">
      <c r="A3102">
        <f t="shared" si="97"/>
        <v>3102</v>
      </c>
      <c r="B3102" s="3" t="s">
        <v>70</v>
      </c>
      <c r="C3102" s="3" t="s">
        <v>89</v>
      </c>
      <c r="D3102" s="3" t="s">
        <v>56</v>
      </c>
      <c r="E3102">
        <v>2020</v>
      </c>
      <c r="F3102" s="3" t="str">
        <f t="shared" si="96"/>
        <v>AOSpillOXBOW2020</v>
      </c>
      <c r="G3102" s="9">
        <v>0.1</v>
      </c>
      <c r="H3102" s="9">
        <v>0.1</v>
      </c>
      <c r="I3102" s="9">
        <v>0.1</v>
      </c>
      <c r="J3102" s="9">
        <v>0.1</v>
      </c>
      <c r="K3102" s="9">
        <v>0.1</v>
      </c>
      <c r="L3102" s="9">
        <v>0.1</v>
      </c>
      <c r="M3102" s="9">
        <v>0.1</v>
      </c>
      <c r="N3102" s="9">
        <v>0.1</v>
      </c>
      <c r="O3102" s="9">
        <v>0.1</v>
      </c>
      <c r="P3102" s="9">
        <v>0.1</v>
      </c>
      <c r="Q3102" s="9">
        <v>0.1</v>
      </c>
      <c r="R3102" s="9">
        <v>0.1</v>
      </c>
      <c r="S3102" s="9">
        <v>0.1</v>
      </c>
      <c r="T3102" s="9">
        <v>0.1</v>
      </c>
    </row>
    <row r="3103" spans="1:20" x14ac:dyDescent="0.35">
      <c r="A3103">
        <f t="shared" si="97"/>
        <v>3103</v>
      </c>
      <c r="B3103" s="3" t="s">
        <v>70</v>
      </c>
      <c r="C3103" s="3" t="s">
        <v>89</v>
      </c>
      <c r="D3103" s="3" t="s">
        <v>56</v>
      </c>
      <c r="E3103">
        <v>2021</v>
      </c>
      <c r="F3103" s="3" t="str">
        <f t="shared" si="96"/>
        <v>AOSpillOXBOW2021</v>
      </c>
      <c r="G3103" s="9">
        <v>0.1</v>
      </c>
      <c r="H3103" s="9">
        <v>0.1</v>
      </c>
      <c r="I3103" s="9">
        <v>0.1</v>
      </c>
      <c r="J3103" s="9">
        <v>0.1</v>
      </c>
      <c r="K3103" s="9">
        <v>0.1</v>
      </c>
      <c r="L3103" s="9">
        <v>0.1</v>
      </c>
      <c r="M3103" s="9">
        <v>0.1</v>
      </c>
      <c r="N3103" s="9">
        <v>0.1</v>
      </c>
      <c r="O3103" s="9">
        <v>0.1</v>
      </c>
      <c r="P3103" s="9">
        <v>0.1</v>
      </c>
      <c r="Q3103" s="9">
        <v>0.1</v>
      </c>
      <c r="R3103" s="9">
        <v>0.1</v>
      </c>
      <c r="S3103" s="9">
        <v>0.1</v>
      </c>
      <c r="T3103" s="9">
        <v>0.1</v>
      </c>
    </row>
    <row r="3104" spans="1:20" x14ac:dyDescent="0.35">
      <c r="A3104">
        <f t="shared" si="97"/>
        <v>3104</v>
      </c>
      <c r="B3104" s="3" t="s">
        <v>70</v>
      </c>
      <c r="C3104" s="3" t="s">
        <v>89</v>
      </c>
      <c r="D3104" s="3" t="s">
        <v>56</v>
      </c>
      <c r="E3104">
        <v>2022</v>
      </c>
      <c r="F3104" s="3" t="str">
        <f t="shared" si="96"/>
        <v>AOSpillOXBOW2022</v>
      </c>
      <c r="G3104" s="9">
        <v>0.1</v>
      </c>
      <c r="H3104" s="9">
        <v>0.1</v>
      </c>
      <c r="I3104" s="9">
        <v>0.1</v>
      </c>
      <c r="J3104" s="9">
        <v>0.1</v>
      </c>
      <c r="K3104" s="9">
        <v>0.1</v>
      </c>
      <c r="L3104" s="9">
        <v>0.1</v>
      </c>
      <c r="M3104" s="9">
        <v>0.1</v>
      </c>
      <c r="N3104" s="9">
        <v>0.1</v>
      </c>
      <c r="O3104" s="9">
        <v>0.1</v>
      </c>
      <c r="P3104" s="9">
        <v>0.1</v>
      </c>
      <c r="Q3104" s="9">
        <v>0.1</v>
      </c>
      <c r="R3104" s="9">
        <v>0.1</v>
      </c>
      <c r="S3104" s="9">
        <v>0.1</v>
      </c>
      <c r="T3104" s="9">
        <v>0.1</v>
      </c>
    </row>
    <row r="3105" spans="1:20" x14ac:dyDescent="0.35">
      <c r="A3105">
        <f t="shared" si="97"/>
        <v>3105</v>
      </c>
      <c r="B3105" s="3" t="s">
        <v>70</v>
      </c>
      <c r="C3105" s="3" t="s">
        <v>89</v>
      </c>
      <c r="D3105" s="3" t="s">
        <v>56</v>
      </c>
      <c r="E3105">
        <v>2023</v>
      </c>
      <c r="F3105" s="3" t="str">
        <f t="shared" si="96"/>
        <v>AOSpillOXBOW2023</v>
      </c>
      <c r="G3105" s="9">
        <v>0.1</v>
      </c>
      <c r="H3105" s="9">
        <v>0.1</v>
      </c>
      <c r="I3105" s="9">
        <v>0.1</v>
      </c>
      <c r="J3105" s="9">
        <v>0.1</v>
      </c>
      <c r="K3105" s="9">
        <v>0.1</v>
      </c>
      <c r="L3105" s="9">
        <v>0.1</v>
      </c>
      <c r="M3105" s="9">
        <v>0.1</v>
      </c>
      <c r="N3105" s="9">
        <v>0.1</v>
      </c>
      <c r="O3105" s="9">
        <v>0.1</v>
      </c>
      <c r="P3105" s="9">
        <v>0.1</v>
      </c>
      <c r="Q3105" s="9">
        <v>0.1</v>
      </c>
      <c r="R3105" s="9">
        <v>0.1</v>
      </c>
      <c r="S3105" s="9">
        <v>0.1</v>
      </c>
      <c r="T3105" s="9">
        <v>0.1</v>
      </c>
    </row>
    <row r="3106" spans="1:20" x14ac:dyDescent="0.35">
      <c r="A3106">
        <f t="shared" si="97"/>
        <v>3106</v>
      </c>
      <c r="B3106" s="3" t="s">
        <v>70</v>
      </c>
      <c r="C3106" s="3" t="s">
        <v>89</v>
      </c>
      <c r="D3106" s="3" t="s">
        <v>56</v>
      </c>
      <c r="E3106">
        <v>2024</v>
      </c>
      <c r="F3106" s="3" t="str">
        <f t="shared" si="96"/>
        <v>AOSpillOXBOW2024</v>
      </c>
      <c r="G3106" s="9">
        <v>0.1</v>
      </c>
      <c r="H3106" s="9">
        <v>0.1</v>
      </c>
      <c r="I3106" s="9">
        <v>0.1</v>
      </c>
      <c r="J3106" s="9">
        <v>0.1</v>
      </c>
      <c r="K3106" s="9">
        <v>0.1</v>
      </c>
      <c r="L3106" s="9">
        <v>0.1</v>
      </c>
      <c r="M3106" s="9">
        <v>0.1</v>
      </c>
      <c r="N3106" s="9">
        <v>0.1</v>
      </c>
      <c r="O3106" s="9">
        <v>0.1</v>
      </c>
      <c r="P3106" s="9">
        <v>0.1</v>
      </c>
      <c r="Q3106" s="9">
        <v>0.1</v>
      </c>
      <c r="R3106" s="9">
        <v>0.1</v>
      </c>
      <c r="S3106" s="9">
        <v>0.1</v>
      </c>
      <c r="T3106" s="9">
        <v>0.1</v>
      </c>
    </row>
    <row r="3107" spans="1:20" x14ac:dyDescent="0.35">
      <c r="A3107">
        <f t="shared" si="97"/>
        <v>3107</v>
      </c>
      <c r="B3107" s="3" t="s">
        <v>70</v>
      </c>
      <c r="C3107" s="3" t="s">
        <v>89</v>
      </c>
      <c r="D3107" s="3" t="s">
        <v>56</v>
      </c>
      <c r="E3107">
        <v>2025</v>
      </c>
      <c r="F3107" s="3" t="str">
        <f t="shared" si="96"/>
        <v>AOSpillOXBOW2025</v>
      </c>
      <c r="G3107" s="9">
        <v>0.1</v>
      </c>
      <c r="H3107" s="9">
        <v>0.1</v>
      </c>
      <c r="I3107" s="9">
        <v>0.1</v>
      </c>
      <c r="J3107" s="9">
        <v>0.1</v>
      </c>
      <c r="K3107" s="9">
        <v>0.1</v>
      </c>
      <c r="L3107" s="9">
        <v>0.1</v>
      </c>
      <c r="M3107" s="9">
        <v>0.1</v>
      </c>
      <c r="N3107" s="9">
        <v>0.1</v>
      </c>
      <c r="O3107" s="9">
        <v>0.1</v>
      </c>
      <c r="P3107" s="9">
        <v>0.1</v>
      </c>
      <c r="Q3107" s="9">
        <v>0.1</v>
      </c>
      <c r="R3107" s="9">
        <v>0.1</v>
      </c>
      <c r="S3107" s="9">
        <v>0.1</v>
      </c>
      <c r="T3107" s="9">
        <v>0.1</v>
      </c>
    </row>
    <row r="3108" spans="1:20" x14ac:dyDescent="0.35">
      <c r="A3108">
        <f t="shared" si="97"/>
        <v>3108</v>
      </c>
      <c r="B3108" s="3" t="s">
        <v>70</v>
      </c>
      <c r="C3108" s="3" t="s">
        <v>89</v>
      </c>
      <c r="D3108" s="3" t="s">
        <v>56</v>
      </c>
      <c r="E3108">
        <v>2026</v>
      </c>
      <c r="F3108" s="3" t="str">
        <f t="shared" si="96"/>
        <v>AOSpillOXBOW2026</v>
      </c>
      <c r="G3108" s="9">
        <v>0.1</v>
      </c>
      <c r="H3108" s="9">
        <v>0.1</v>
      </c>
      <c r="I3108" s="9">
        <v>0.1</v>
      </c>
      <c r="J3108" s="9">
        <v>0.1</v>
      </c>
      <c r="K3108" s="9">
        <v>0.1</v>
      </c>
      <c r="L3108" s="9">
        <v>0.1</v>
      </c>
      <c r="M3108" s="9">
        <v>0.1</v>
      </c>
      <c r="N3108" s="9">
        <v>0.1</v>
      </c>
      <c r="O3108" s="9">
        <v>0.1</v>
      </c>
      <c r="P3108" s="9">
        <v>0.1</v>
      </c>
      <c r="Q3108" s="9">
        <v>0.1</v>
      </c>
      <c r="R3108" s="9">
        <v>0.1</v>
      </c>
      <c r="S3108" s="9">
        <v>0.1</v>
      </c>
      <c r="T3108" s="9">
        <v>0.1</v>
      </c>
    </row>
    <row r="3109" spans="1:20" x14ac:dyDescent="0.35">
      <c r="A3109">
        <f t="shared" si="97"/>
        <v>3109</v>
      </c>
      <c r="B3109" s="3" t="s">
        <v>70</v>
      </c>
      <c r="C3109" s="3" t="s">
        <v>89</v>
      </c>
      <c r="D3109" s="3" t="s">
        <v>56</v>
      </c>
      <c r="E3109">
        <v>2027</v>
      </c>
      <c r="F3109" s="3" t="str">
        <f t="shared" si="96"/>
        <v>AOSpillOXBOW2027</v>
      </c>
      <c r="G3109" s="9">
        <v>0.1</v>
      </c>
      <c r="H3109" s="9">
        <v>0.1</v>
      </c>
      <c r="I3109" s="9">
        <v>0.1</v>
      </c>
      <c r="J3109" s="9">
        <v>0.1</v>
      </c>
      <c r="K3109" s="9">
        <v>0.1</v>
      </c>
      <c r="L3109" s="9">
        <v>0.1</v>
      </c>
      <c r="M3109" s="9">
        <v>0.1</v>
      </c>
      <c r="N3109" s="9">
        <v>0.1</v>
      </c>
      <c r="O3109" s="9">
        <v>0.1</v>
      </c>
      <c r="P3109" s="9">
        <v>0.1</v>
      </c>
      <c r="Q3109" s="9">
        <v>0.1</v>
      </c>
      <c r="R3109" s="9">
        <v>0.1</v>
      </c>
      <c r="S3109" s="9">
        <v>0.1</v>
      </c>
      <c r="T3109" s="9">
        <v>0.1</v>
      </c>
    </row>
    <row r="3110" spans="1:20" x14ac:dyDescent="0.35">
      <c r="A3110">
        <f t="shared" si="97"/>
        <v>3110</v>
      </c>
      <c r="B3110" s="3" t="s">
        <v>70</v>
      </c>
      <c r="C3110" s="3" t="s">
        <v>89</v>
      </c>
      <c r="D3110" s="3" t="s">
        <v>56</v>
      </c>
      <c r="E3110">
        <v>2028</v>
      </c>
      <c r="F3110" s="3" t="str">
        <f t="shared" si="96"/>
        <v>AOSpillOXBOW2028</v>
      </c>
      <c r="G3110" s="9">
        <v>0.1</v>
      </c>
      <c r="H3110" s="9">
        <v>0.1</v>
      </c>
      <c r="I3110" s="9">
        <v>0.1</v>
      </c>
      <c r="J3110" s="9">
        <v>0.1</v>
      </c>
      <c r="K3110" s="9">
        <v>0.1</v>
      </c>
      <c r="L3110" s="9">
        <v>0.1</v>
      </c>
      <c r="M3110" s="9">
        <v>0.1</v>
      </c>
      <c r="N3110" s="9">
        <v>0.1</v>
      </c>
      <c r="O3110" s="9">
        <v>0.1</v>
      </c>
      <c r="P3110" s="9">
        <v>0.1</v>
      </c>
      <c r="Q3110" s="9">
        <v>0.1</v>
      </c>
      <c r="R3110" s="9">
        <v>0.1</v>
      </c>
      <c r="S3110" s="9">
        <v>0.1</v>
      </c>
      <c r="T3110" s="9">
        <v>0.1</v>
      </c>
    </row>
    <row r="3111" spans="1:20" x14ac:dyDescent="0.35">
      <c r="A3111">
        <f t="shared" si="97"/>
        <v>3111</v>
      </c>
      <c r="B3111" s="3" t="s">
        <v>70</v>
      </c>
      <c r="C3111" s="3" t="s">
        <v>89</v>
      </c>
      <c r="D3111" s="3" t="s">
        <v>56</v>
      </c>
      <c r="E3111">
        <v>2029</v>
      </c>
      <c r="F3111" s="3" t="str">
        <f t="shared" si="96"/>
        <v>AOSpillOXBOW2029</v>
      </c>
      <c r="G3111" s="9">
        <v>0.1</v>
      </c>
      <c r="H3111" s="9">
        <v>0.1</v>
      </c>
      <c r="I3111" s="9">
        <v>0.1</v>
      </c>
      <c r="J3111" s="9">
        <v>0.1</v>
      </c>
      <c r="K3111" s="9">
        <v>0.1</v>
      </c>
      <c r="L3111" s="9">
        <v>0.1</v>
      </c>
      <c r="M3111" s="9">
        <v>0.1</v>
      </c>
      <c r="N3111" s="9">
        <v>0.1</v>
      </c>
      <c r="O3111" s="9">
        <v>0.1</v>
      </c>
      <c r="P3111" s="9">
        <v>0.1</v>
      </c>
      <c r="Q3111" s="9">
        <v>0.1</v>
      </c>
      <c r="R3111" s="9">
        <v>0.1</v>
      </c>
      <c r="S3111" s="9">
        <v>0.1</v>
      </c>
      <c r="T3111" s="9">
        <v>0.1</v>
      </c>
    </row>
    <row r="3112" spans="1:20" x14ac:dyDescent="0.35">
      <c r="A3112">
        <f t="shared" si="97"/>
        <v>3112</v>
      </c>
      <c r="B3112" s="3" t="s">
        <v>70</v>
      </c>
      <c r="C3112" s="3" t="s">
        <v>89</v>
      </c>
      <c r="D3112" s="3" t="s">
        <v>57</v>
      </c>
      <c r="E3112">
        <v>2020</v>
      </c>
      <c r="F3112" s="3" t="str">
        <f t="shared" si="96"/>
        <v>AOSpillHELL C2020</v>
      </c>
      <c r="G3112" s="9">
        <v>0</v>
      </c>
      <c r="H3112" s="9">
        <v>0</v>
      </c>
      <c r="I3112" s="9">
        <v>0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  <c r="Q3112" s="9">
        <v>0</v>
      </c>
      <c r="R3112" s="9">
        <v>0</v>
      </c>
      <c r="S3112" s="9">
        <v>0</v>
      </c>
      <c r="T3112" s="9">
        <v>0</v>
      </c>
    </row>
    <row r="3113" spans="1:20" x14ac:dyDescent="0.35">
      <c r="A3113">
        <f t="shared" si="97"/>
        <v>3113</v>
      </c>
      <c r="B3113" s="3" t="s">
        <v>70</v>
      </c>
      <c r="C3113" s="3" t="s">
        <v>89</v>
      </c>
      <c r="D3113" s="3" t="s">
        <v>57</v>
      </c>
      <c r="E3113">
        <v>2021</v>
      </c>
      <c r="F3113" s="3" t="str">
        <f t="shared" si="96"/>
        <v>AOSpillHELL C2021</v>
      </c>
      <c r="G3113" s="9">
        <v>0</v>
      </c>
      <c r="H3113" s="9">
        <v>0</v>
      </c>
      <c r="I3113" s="9">
        <v>0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  <c r="Q3113" s="9">
        <v>0</v>
      </c>
      <c r="R3113" s="9">
        <v>0</v>
      </c>
      <c r="S3113" s="9">
        <v>0</v>
      </c>
      <c r="T3113" s="9">
        <v>0</v>
      </c>
    </row>
    <row r="3114" spans="1:20" x14ac:dyDescent="0.35">
      <c r="A3114">
        <f t="shared" si="97"/>
        <v>3114</v>
      </c>
      <c r="B3114" s="3" t="s">
        <v>70</v>
      </c>
      <c r="C3114" s="3" t="s">
        <v>89</v>
      </c>
      <c r="D3114" s="3" t="s">
        <v>57</v>
      </c>
      <c r="E3114">
        <v>2022</v>
      </c>
      <c r="F3114" s="3" t="str">
        <f t="shared" si="96"/>
        <v>AOSpillHELL C2022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  <c r="Q3114" s="9">
        <v>0</v>
      </c>
      <c r="R3114" s="9">
        <v>0</v>
      </c>
      <c r="S3114" s="9">
        <v>0</v>
      </c>
      <c r="T3114" s="9">
        <v>0</v>
      </c>
    </row>
    <row r="3115" spans="1:20" x14ac:dyDescent="0.35">
      <c r="A3115">
        <f t="shared" si="97"/>
        <v>3115</v>
      </c>
      <c r="B3115" s="3" t="s">
        <v>70</v>
      </c>
      <c r="C3115" s="3" t="s">
        <v>89</v>
      </c>
      <c r="D3115" s="3" t="s">
        <v>57</v>
      </c>
      <c r="E3115">
        <v>2023</v>
      </c>
      <c r="F3115" s="3" t="str">
        <f t="shared" si="96"/>
        <v>AOSpillHELL C2023</v>
      </c>
      <c r="G3115" s="9">
        <v>0</v>
      </c>
      <c r="H3115" s="9">
        <v>0</v>
      </c>
      <c r="I3115" s="9">
        <v>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</row>
    <row r="3116" spans="1:20" x14ac:dyDescent="0.35">
      <c r="A3116">
        <f t="shared" si="97"/>
        <v>3116</v>
      </c>
      <c r="B3116" s="3" t="s">
        <v>70</v>
      </c>
      <c r="C3116" s="3" t="s">
        <v>89</v>
      </c>
      <c r="D3116" s="3" t="s">
        <v>57</v>
      </c>
      <c r="E3116">
        <v>2024</v>
      </c>
      <c r="F3116" s="3" t="str">
        <f t="shared" si="96"/>
        <v>AOSpillHELL C2024</v>
      </c>
      <c r="G3116" s="9">
        <v>0</v>
      </c>
      <c r="H3116" s="9">
        <v>0</v>
      </c>
      <c r="I3116" s="9">
        <v>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  <c r="Q3116" s="9">
        <v>0</v>
      </c>
      <c r="R3116" s="9">
        <v>0</v>
      </c>
      <c r="S3116" s="9">
        <v>0</v>
      </c>
      <c r="T3116" s="9">
        <v>0</v>
      </c>
    </row>
    <row r="3117" spans="1:20" x14ac:dyDescent="0.35">
      <c r="A3117">
        <f t="shared" si="97"/>
        <v>3117</v>
      </c>
      <c r="B3117" s="3" t="s">
        <v>70</v>
      </c>
      <c r="C3117" s="3" t="s">
        <v>89</v>
      </c>
      <c r="D3117" s="3" t="s">
        <v>57</v>
      </c>
      <c r="E3117">
        <v>2025</v>
      </c>
      <c r="F3117" s="3" t="str">
        <f t="shared" si="96"/>
        <v>AOSpillHELL C2025</v>
      </c>
      <c r="G3117" s="9">
        <v>0</v>
      </c>
      <c r="H3117" s="9">
        <v>0</v>
      </c>
      <c r="I3117" s="9">
        <v>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  <c r="S3117" s="9">
        <v>0</v>
      </c>
      <c r="T3117" s="9">
        <v>0</v>
      </c>
    </row>
    <row r="3118" spans="1:20" x14ac:dyDescent="0.35">
      <c r="A3118">
        <f t="shared" si="97"/>
        <v>3118</v>
      </c>
      <c r="B3118" s="3" t="s">
        <v>70</v>
      </c>
      <c r="C3118" s="3" t="s">
        <v>89</v>
      </c>
      <c r="D3118" s="3" t="s">
        <v>57</v>
      </c>
      <c r="E3118">
        <v>2026</v>
      </c>
      <c r="F3118" s="3" t="str">
        <f t="shared" si="96"/>
        <v>AOSpillHELL C2026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  <c r="Q3118" s="9">
        <v>0</v>
      </c>
      <c r="R3118" s="9">
        <v>0</v>
      </c>
      <c r="S3118" s="9">
        <v>0</v>
      </c>
      <c r="T3118" s="9">
        <v>0</v>
      </c>
    </row>
    <row r="3119" spans="1:20" x14ac:dyDescent="0.35">
      <c r="A3119">
        <f t="shared" si="97"/>
        <v>3119</v>
      </c>
      <c r="B3119" s="3" t="s">
        <v>70</v>
      </c>
      <c r="C3119" s="3" t="s">
        <v>89</v>
      </c>
      <c r="D3119" s="3" t="s">
        <v>57</v>
      </c>
      <c r="E3119">
        <v>2027</v>
      </c>
      <c r="F3119" s="3" t="str">
        <f t="shared" si="96"/>
        <v>AOSpillHELL C2027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9">
        <v>0</v>
      </c>
      <c r="T3119" s="9">
        <v>0</v>
      </c>
    </row>
    <row r="3120" spans="1:20" x14ac:dyDescent="0.35">
      <c r="A3120">
        <f t="shared" si="97"/>
        <v>3120</v>
      </c>
      <c r="B3120" s="3" t="s">
        <v>70</v>
      </c>
      <c r="C3120" s="3" t="s">
        <v>89</v>
      </c>
      <c r="D3120" s="3" t="s">
        <v>57</v>
      </c>
      <c r="E3120">
        <v>2028</v>
      </c>
      <c r="F3120" s="3" t="str">
        <f t="shared" si="96"/>
        <v>AOSpillHELL C2028</v>
      </c>
      <c r="G3120" s="9">
        <v>0</v>
      </c>
      <c r="H3120" s="9">
        <v>0</v>
      </c>
      <c r="I3120" s="9">
        <v>0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0</v>
      </c>
    </row>
    <row r="3121" spans="1:20" x14ac:dyDescent="0.35">
      <c r="A3121">
        <f t="shared" si="97"/>
        <v>3121</v>
      </c>
      <c r="B3121" s="3" t="s">
        <v>70</v>
      </c>
      <c r="C3121" s="3" t="s">
        <v>89</v>
      </c>
      <c r="D3121" s="3" t="s">
        <v>57</v>
      </c>
      <c r="E3121">
        <v>2029</v>
      </c>
      <c r="F3121" s="3" t="str">
        <f t="shared" si="96"/>
        <v>AOSpillHELL C2029</v>
      </c>
      <c r="G3121" s="9">
        <v>0</v>
      </c>
      <c r="H3121" s="9">
        <v>0</v>
      </c>
      <c r="I3121" s="9">
        <v>0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</row>
    <row r="3122" spans="1:20" x14ac:dyDescent="0.35">
      <c r="A3122">
        <f t="shared" si="97"/>
        <v>3122</v>
      </c>
      <c r="B3122" s="3" t="s">
        <v>70</v>
      </c>
      <c r="C3122" s="3" t="s">
        <v>89</v>
      </c>
      <c r="D3122" s="3" t="s">
        <v>58</v>
      </c>
      <c r="E3122">
        <v>2020</v>
      </c>
      <c r="F3122" s="3" t="str">
        <f t="shared" si="96"/>
        <v>AOSpillDWRSHK2020</v>
      </c>
      <c r="G3122" s="9">
        <v>0.1</v>
      </c>
      <c r="H3122" s="9">
        <v>0.1</v>
      </c>
      <c r="I3122" s="9">
        <v>0.1</v>
      </c>
      <c r="J3122" s="9">
        <v>0.1</v>
      </c>
      <c r="K3122" s="9">
        <v>0.1</v>
      </c>
      <c r="L3122" s="9">
        <v>0.1</v>
      </c>
      <c r="M3122" s="9">
        <v>0.1</v>
      </c>
      <c r="N3122" s="9">
        <v>0.1</v>
      </c>
      <c r="O3122" s="9">
        <v>0.1</v>
      </c>
      <c r="P3122" s="9">
        <v>0.1</v>
      </c>
      <c r="Q3122" s="9">
        <v>0.1</v>
      </c>
      <c r="R3122" s="9">
        <v>0.1</v>
      </c>
      <c r="S3122" s="9">
        <v>0.1</v>
      </c>
      <c r="T3122" s="9">
        <v>0.1</v>
      </c>
    </row>
    <row r="3123" spans="1:20" x14ac:dyDescent="0.35">
      <c r="A3123">
        <f t="shared" si="97"/>
        <v>3123</v>
      </c>
      <c r="B3123" s="3" t="s">
        <v>70</v>
      </c>
      <c r="C3123" s="3" t="s">
        <v>89</v>
      </c>
      <c r="D3123" s="3" t="s">
        <v>58</v>
      </c>
      <c r="E3123">
        <v>2021</v>
      </c>
      <c r="F3123" s="3" t="str">
        <f t="shared" si="96"/>
        <v>AOSpillDWRSHK2021</v>
      </c>
      <c r="G3123" s="9">
        <v>0.1</v>
      </c>
      <c r="H3123" s="9">
        <v>0.1</v>
      </c>
      <c r="I3123" s="9">
        <v>0.1</v>
      </c>
      <c r="J3123" s="9">
        <v>0.1</v>
      </c>
      <c r="K3123" s="9">
        <v>0.1</v>
      </c>
      <c r="L3123" s="9">
        <v>0.1</v>
      </c>
      <c r="M3123" s="9">
        <v>0.1</v>
      </c>
      <c r="N3123" s="9">
        <v>0.1</v>
      </c>
      <c r="O3123" s="9">
        <v>0.1</v>
      </c>
      <c r="P3123" s="9">
        <v>0.1</v>
      </c>
      <c r="Q3123" s="9">
        <v>0.1</v>
      </c>
      <c r="R3123" s="9">
        <v>0.1</v>
      </c>
      <c r="S3123" s="9">
        <v>0.1</v>
      </c>
      <c r="T3123" s="9">
        <v>0.1</v>
      </c>
    </row>
    <row r="3124" spans="1:20" x14ac:dyDescent="0.35">
      <c r="A3124">
        <f t="shared" si="97"/>
        <v>3124</v>
      </c>
      <c r="B3124" s="3" t="s">
        <v>70</v>
      </c>
      <c r="C3124" s="3" t="s">
        <v>89</v>
      </c>
      <c r="D3124" s="3" t="s">
        <v>58</v>
      </c>
      <c r="E3124">
        <v>2022</v>
      </c>
      <c r="F3124" s="3" t="str">
        <f t="shared" si="96"/>
        <v>AOSpillDWRSHK2022</v>
      </c>
      <c r="G3124" s="9">
        <v>0.1</v>
      </c>
      <c r="H3124" s="9">
        <v>0.1</v>
      </c>
      <c r="I3124" s="9">
        <v>0.1</v>
      </c>
      <c r="J3124" s="9">
        <v>0.1</v>
      </c>
      <c r="K3124" s="9">
        <v>0.1</v>
      </c>
      <c r="L3124" s="9">
        <v>0.1</v>
      </c>
      <c r="M3124" s="9">
        <v>0.1</v>
      </c>
      <c r="N3124" s="9">
        <v>0.1</v>
      </c>
      <c r="O3124" s="9">
        <v>0.1</v>
      </c>
      <c r="P3124" s="9">
        <v>0.1</v>
      </c>
      <c r="Q3124" s="9">
        <v>0.1</v>
      </c>
      <c r="R3124" s="9">
        <v>0.1</v>
      </c>
      <c r="S3124" s="9">
        <v>0.1</v>
      </c>
      <c r="T3124" s="9">
        <v>0.1</v>
      </c>
    </row>
    <row r="3125" spans="1:20" x14ac:dyDescent="0.35">
      <c r="A3125">
        <f t="shared" si="97"/>
        <v>3125</v>
      </c>
      <c r="B3125" s="3" t="s">
        <v>70</v>
      </c>
      <c r="C3125" s="3" t="s">
        <v>89</v>
      </c>
      <c r="D3125" s="3" t="s">
        <v>58</v>
      </c>
      <c r="E3125">
        <v>2023</v>
      </c>
      <c r="F3125" s="3" t="str">
        <f t="shared" si="96"/>
        <v>AOSpillDWRSHK2023</v>
      </c>
      <c r="G3125" s="9">
        <v>0.1</v>
      </c>
      <c r="H3125" s="9">
        <v>0.1</v>
      </c>
      <c r="I3125" s="9">
        <v>0.1</v>
      </c>
      <c r="J3125" s="9">
        <v>0.1</v>
      </c>
      <c r="K3125" s="9">
        <v>0.1</v>
      </c>
      <c r="L3125" s="9">
        <v>0.1</v>
      </c>
      <c r="M3125" s="9">
        <v>0.1</v>
      </c>
      <c r="N3125" s="9">
        <v>0.1</v>
      </c>
      <c r="O3125" s="9">
        <v>0.1</v>
      </c>
      <c r="P3125" s="9">
        <v>0.1</v>
      </c>
      <c r="Q3125" s="9">
        <v>0.1</v>
      </c>
      <c r="R3125" s="9">
        <v>0.1</v>
      </c>
      <c r="S3125" s="9">
        <v>0.1</v>
      </c>
      <c r="T3125" s="9">
        <v>0.1</v>
      </c>
    </row>
    <row r="3126" spans="1:20" x14ac:dyDescent="0.35">
      <c r="A3126">
        <f t="shared" si="97"/>
        <v>3126</v>
      </c>
      <c r="B3126" s="3" t="s">
        <v>70</v>
      </c>
      <c r="C3126" s="3" t="s">
        <v>89</v>
      </c>
      <c r="D3126" s="3" t="s">
        <v>58</v>
      </c>
      <c r="E3126">
        <v>2024</v>
      </c>
      <c r="F3126" s="3" t="str">
        <f t="shared" si="96"/>
        <v>AOSpillDWRSHK2024</v>
      </c>
      <c r="G3126" s="9">
        <v>0.1</v>
      </c>
      <c r="H3126" s="9">
        <v>0.1</v>
      </c>
      <c r="I3126" s="9">
        <v>0.1</v>
      </c>
      <c r="J3126" s="9">
        <v>0.1</v>
      </c>
      <c r="K3126" s="9">
        <v>0.1</v>
      </c>
      <c r="L3126" s="9">
        <v>0.1</v>
      </c>
      <c r="M3126" s="9">
        <v>0.1</v>
      </c>
      <c r="N3126" s="9">
        <v>0.1</v>
      </c>
      <c r="O3126" s="9">
        <v>0.1</v>
      </c>
      <c r="P3126" s="9">
        <v>0.1</v>
      </c>
      <c r="Q3126" s="9">
        <v>0.1</v>
      </c>
      <c r="R3126" s="9">
        <v>0.1</v>
      </c>
      <c r="S3126" s="9">
        <v>0.1</v>
      </c>
      <c r="T3126" s="9">
        <v>0.1</v>
      </c>
    </row>
    <row r="3127" spans="1:20" x14ac:dyDescent="0.35">
      <c r="A3127">
        <f t="shared" si="97"/>
        <v>3127</v>
      </c>
      <c r="B3127" s="3" t="s">
        <v>70</v>
      </c>
      <c r="C3127" s="3" t="s">
        <v>89</v>
      </c>
      <c r="D3127" s="3" t="s">
        <v>58</v>
      </c>
      <c r="E3127">
        <v>2025</v>
      </c>
      <c r="F3127" s="3" t="str">
        <f t="shared" si="96"/>
        <v>AOSpillDWRSHK2025</v>
      </c>
      <c r="G3127" s="9">
        <v>0.1</v>
      </c>
      <c r="H3127" s="9">
        <v>0.1</v>
      </c>
      <c r="I3127" s="9">
        <v>0.1</v>
      </c>
      <c r="J3127" s="9">
        <v>0.1</v>
      </c>
      <c r="K3127" s="9">
        <v>0.1</v>
      </c>
      <c r="L3127" s="9">
        <v>0.1</v>
      </c>
      <c r="M3127" s="9">
        <v>0.1</v>
      </c>
      <c r="N3127" s="9">
        <v>0.1</v>
      </c>
      <c r="O3127" s="9">
        <v>0.1</v>
      </c>
      <c r="P3127" s="9">
        <v>0.1</v>
      </c>
      <c r="Q3127" s="9">
        <v>0.1</v>
      </c>
      <c r="R3127" s="9">
        <v>0.1</v>
      </c>
      <c r="S3127" s="9">
        <v>0.1</v>
      </c>
      <c r="T3127" s="9">
        <v>0.1</v>
      </c>
    </row>
    <row r="3128" spans="1:20" x14ac:dyDescent="0.35">
      <c r="A3128">
        <f t="shared" si="97"/>
        <v>3128</v>
      </c>
      <c r="B3128" s="3" t="s">
        <v>70</v>
      </c>
      <c r="C3128" s="3" t="s">
        <v>89</v>
      </c>
      <c r="D3128" s="3" t="s">
        <v>58</v>
      </c>
      <c r="E3128">
        <v>2026</v>
      </c>
      <c r="F3128" s="3" t="str">
        <f t="shared" si="96"/>
        <v>AOSpillDWRSHK2026</v>
      </c>
      <c r="G3128" s="9">
        <v>0.1</v>
      </c>
      <c r="H3128" s="9">
        <v>0.1</v>
      </c>
      <c r="I3128" s="9">
        <v>0.1</v>
      </c>
      <c r="J3128" s="9">
        <v>0.1</v>
      </c>
      <c r="K3128" s="9">
        <v>0.1</v>
      </c>
      <c r="L3128" s="9">
        <v>0.1</v>
      </c>
      <c r="M3128" s="9">
        <v>0.1</v>
      </c>
      <c r="N3128" s="9">
        <v>0.1</v>
      </c>
      <c r="O3128" s="9">
        <v>0.1</v>
      </c>
      <c r="P3128" s="9">
        <v>0.1</v>
      </c>
      <c r="Q3128" s="9">
        <v>0.1</v>
      </c>
      <c r="R3128" s="9">
        <v>0.1</v>
      </c>
      <c r="S3128" s="9">
        <v>0.1</v>
      </c>
      <c r="T3128" s="9">
        <v>0.1</v>
      </c>
    </row>
    <row r="3129" spans="1:20" x14ac:dyDescent="0.35">
      <c r="A3129">
        <f t="shared" si="97"/>
        <v>3129</v>
      </c>
      <c r="B3129" s="3" t="s">
        <v>70</v>
      </c>
      <c r="C3129" s="3" t="s">
        <v>89</v>
      </c>
      <c r="D3129" s="3" t="s">
        <v>58</v>
      </c>
      <c r="E3129">
        <v>2027</v>
      </c>
      <c r="F3129" s="3" t="str">
        <f t="shared" si="96"/>
        <v>AOSpillDWRSHK2027</v>
      </c>
      <c r="G3129" s="9">
        <v>0.1</v>
      </c>
      <c r="H3129" s="9">
        <v>0.1</v>
      </c>
      <c r="I3129" s="9">
        <v>0.1</v>
      </c>
      <c r="J3129" s="9">
        <v>0.1</v>
      </c>
      <c r="K3129" s="9">
        <v>0.1</v>
      </c>
      <c r="L3129" s="9">
        <v>0.1</v>
      </c>
      <c r="M3129" s="9">
        <v>0.1</v>
      </c>
      <c r="N3129" s="9">
        <v>0.1</v>
      </c>
      <c r="O3129" s="9">
        <v>0.1</v>
      </c>
      <c r="P3129" s="9">
        <v>0.1</v>
      </c>
      <c r="Q3129" s="9">
        <v>0.1</v>
      </c>
      <c r="R3129" s="9">
        <v>0.1</v>
      </c>
      <c r="S3129" s="9">
        <v>0.1</v>
      </c>
      <c r="T3129" s="9">
        <v>0.1</v>
      </c>
    </row>
    <row r="3130" spans="1:20" x14ac:dyDescent="0.35">
      <c r="A3130">
        <f t="shared" si="97"/>
        <v>3130</v>
      </c>
      <c r="B3130" s="3" t="s">
        <v>70</v>
      </c>
      <c r="C3130" s="3" t="s">
        <v>89</v>
      </c>
      <c r="D3130" s="3" t="s">
        <v>58</v>
      </c>
      <c r="E3130">
        <v>2028</v>
      </c>
      <c r="F3130" s="3" t="str">
        <f t="shared" si="96"/>
        <v>AOSpillDWRSHK2028</v>
      </c>
      <c r="G3130" s="9">
        <v>0.1</v>
      </c>
      <c r="H3130" s="9">
        <v>0.1</v>
      </c>
      <c r="I3130" s="9">
        <v>0.1</v>
      </c>
      <c r="J3130" s="9">
        <v>0.1</v>
      </c>
      <c r="K3130" s="9">
        <v>0.1</v>
      </c>
      <c r="L3130" s="9">
        <v>0.1</v>
      </c>
      <c r="M3130" s="9">
        <v>0.1</v>
      </c>
      <c r="N3130" s="9">
        <v>0.1</v>
      </c>
      <c r="O3130" s="9">
        <v>0.1</v>
      </c>
      <c r="P3130" s="9">
        <v>0.1</v>
      </c>
      <c r="Q3130" s="9">
        <v>0.1</v>
      </c>
      <c r="R3130" s="9">
        <v>0.1</v>
      </c>
      <c r="S3130" s="9">
        <v>0.1</v>
      </c>
      <c r="T3130" s="9">
        <v>0.1</v>
      </c>
    </row>
    <row r="3131" spans="1:20" x14ac:dyDescent="0.35">
      <c r="A3131">
        <f t="shared" si="97"/>
        <v>3131</v>
      </c>
      <c r="B3131" s="3" t="s">
        <v>70</v>
      </c>
      <c r="C3131" s="3" t="s">
        <v>89</v>
      </c>
      <c r="D3131" s="3" t="s">
        <v>58</v>
      </c>
      <c r="E3131">
        <v>2029</v>
      </c>
      <c r="F3131" s="3" t="str">
        <f t="shared" si="96"/>
        <v>AOSpillDWRSHK2029</v>
      </c>
      <c r="G3131" s="9">
        <v>0.1</v>
      </c>
      <c r="H3131" s="9">
        <v>0.1</v>
      </c>
      <c r="I3131" s="9">
        <v>0.1</v>
      </c>
      <c r="J3131" s="9">
        <v>0.1</v>
      </c>
      <c r="K3131" s="9">
        <v>0.1</v>
      </c>
      <c r="L3131" s="9">
        <v>0.1</v>
      </c>
      <c r="M3131" s="9">
        <v>0.1</v>
      </c>
      <c r="N3131" s="9">
        <v>0.1</v>
      </c>
      <c r="O3131" s="9">
        <v>0.1</v>
      </c>
      <c r="P3131" s="9">
        <v>0.1</v>
      </c>
      <c r="Q3131" s="9">
        <v>0.1</v>
      </c>
      <c r="R3131" s="9">
        <v>0.1</v>
      </c>
      <c r="S3131" s="9">
        <v>0.1</v>
      </c>
      <c r="T3131" s="9">
        <v>0.1</v>
      </c>
    </row>
    <row r="3132" spans="1:20" x14ac:dyDescent="0.35">
      <c r="A3132">
        <f t="shared" si="97"/>
        <v>3132</v>
      </c>
      <c r="B3132" s="3" t="s">
        <v>70</v>
      </c>
      <c r="C3132" s="3" t="s">
        <v>89</v>
      </c>
      <c r="D3132" s="3" t="s">
        <v>59</v>
      </c>
      <c r="E3132">
        <v>2020</v>
      </c>
      <c r="F3132" s="3" t="str">
        <f t="shared" si="96"/>
        <v>AOSpillLR.GRN2020</v>
      </c>
      <c r="G3132" s="9">
        <v>0.53</v>
      </c>
      <c r="H3132" s="9">
        <v>0.41</v>
      </c>
      <c r="I3132" s="9">
        <v>0.34</v>
      </c>
      <c r="J3132" s="9">
        <v>0.1</v>
      </c>
      <c r="K3132" s="9">
        <v>0.13</v>
      </c>
      <c r="L3132" s="9">
        <v>0.23</v>
      </c>
      <c r="M3132" s="9">
        <v>0.42</v>
      </c>
      <c r="N3132" s="9">
        <v>0.44</v>
      </c>
      <c r="O3132" s="9">
        <v>0.44</v>
      </c>
      <c r="P3132" s="9">
        <v>0.46</v>
      </c>
      <c r="Q3132" s="9">
        <v>0.45</v>
      </c>
      <c r="R3132" s="9">
        <v>0.51</v>
      </c>
      <c r="S3132" s="9">
        <v>0.47</v>
      </c>
      <c r="T3132" s="9">
        <v>0.48</v>
      </c>
    </row>
    <row r="3133" spans="1:20" x14ac:dyDescent="0.35">
      <c r="A3133">
        <f t="shared" si="97"/>
        <v>3133</v>
      </c>
      <c r="B3133" s="3" t="s">
        <v>70</v>
      </c>
      <c r="C3133" s="3" t="s">
        <v>89</v>
      </c>
      <c r="D3133" s="3" t="s">
        <v>59</v>
      </c>
      <c r="E3133">
        <v>2021</v>
      </c>
      <c r="F3133" s="3" t="str">
        <f t="shared" si="96"/>
        <v>AOSpillLR.GRN2021</v>
      </c>
      <c r="G3133" s="9">
        <v>0.53</v>
      </c>
      <c r="H3133" s="9">
        <v>0.41</v>
      </c>
      <c r="I3133" s="9">
        <v>0.34</v>
      </c>
      <c r="J3133" s="9">
        <v>0.1</v>
      </c>
      <c r="K3133" s="9">
        <v>0.13</v>
      </c>
      <c r="L3133" s="9">
        <v>0.23</v>
      </c>
      <c r="M3133" s="9">
        <v>0.42</v>
      </c>
      <c r="N3133" s="9">
        <v>0.44</v>
      </c>
      <c r="O3133" s="9">
        <v>0.44</v>
      </c>
      <c r="P3133" s="9">
        <v>0.46</v>
      </c>
      <c r="Q3133" s="9">
        <v>0.45</v>
      </c>
      <c r="R3133" s="9">
        <v>0.51</v>
      </c>
      <c r="S3133" s="9">
        <v>0.47</v>
      </c>
      <c r="T3133" s="9">
        <v>0.48</v>
      </c>
    </row>
    <row r="3134" spans="1:20" x14ac:dyDescent="0.35">
      <c r="A3134">
        <f t="shared" si="97"/>
        <v>3134</v>
      </c>
      <c r="B3134" s="3" t="s">
        <v>70</v>
      </c>
      <c r="C3134" s="3" t="s">
        <v>89</v>
      </c>
      <c r="D3134" s="3" t="s">
        <v>59</v>
      </c>
      <c r="E3134">
        <v>2022</v>
      </c>
      <c r="F3134" s="3" t="str">
        <f t="shared" si="96"/>
        <v>AOSpillLR.GRN2022</v>
      </c>
      <c r="G3134" s="9">
        <v>0.53</v>
      </c>
      <c r="H3134" s="9">
        <v>0.41</v>
      </c>
      <c r="I3134" s="9">
        <v>0.34</v>
      </c>
      <c r="J3134" s="9">
        <v>0.1</v>
      </c>
      <c r="K3134" s="9">
        <v>0.13</v>
      </c>
      <c r="L3134" s="9">
        <v>0.23</v>
      </c>
      <c r="M3134" s="9">
        <v>0.42</v>
      </c>
      <c r="N3134" s="9">
        <v>0.44</v>
      </c>
      <c r="O3134" s="9">
        <v>0.44</v>
      </c>
      <c r="P3134" s="9">
        <v>0.46</v>
      </c>
      <c r="Q3134" s="9">
        <v>0.45</v>
      </c>
      <c r="R3134" s="9">
        <v>0.51</v>
      </c>
      <c r="S3134" s="9">
        <v>0.47</v>
      </c>
      <c r="T3134" s="9">
        <v>0.48</v>
      </c>
    </row>
    <row r="3135" spans="1:20" x14ac:dyDescent="0.35">
      <c r="A3135">
        <f t="shared" si="97"/>
        <v>3135</v>
      </c>
      <c r="B3135" s="3" t="s">
        <v>70</v>
      </c>
      <c r="C3135" s="3" t="s">
        <v>89</v>
      </c>
      <c r="D3135" s="3" t="s">
        <v>59</v>
      </c>
      <c r="E3135">
        <v>2023</v>
      </c>
      <c r="F3135" s="3" t="str">
        <f t="shared" si="96"/>
        <v>AOSpillLR.GRN2023</v>
      </c>
      <c r="G3135" s="9">
        <v>0.53</v>
      </c>
      <c r="H3135" s="9">
        <v>0.41</v>
      </c>
      <c r="I3135" s="9">
        <v>0.34</v>
      </c>
      <c r="J3135" s="9">
        <v>0.1</v>
      </c>
      <c r="K3135" s="9">
        <v>0.13</v>
      </c>
      <c r="L3135" s="9">
        <v>0.23</v>
      </c>
      <c r="M3135" s="9">
        <v>0.42</v>
      </c>
      <c r="N3135" s="9">
        <v>0.44</v>
      </c>
      <c r="O3135" s="9">
        <v>0.44</v>
      </c>
      <c r="P3135" s="9">
        <v>0.46</v>
      </c>
      <c r="Q3135" s="9">
        <v>0.45</v>
      </c>
      <c r="R3135" s="9">
        <v>0.51</v>
      </c>
      <c r="S3135" s="9">
        <v>0.47</v>
      </c>
      <c r="T3135" s="9">
        <v>0.48</v>
      </c>
    </row>
    <row r="3136" spans="1:20" x14ac:dyDescent="0.35">
      <c r="A3136">
        <f t="shared" si="97"/>
        <v>3136</v>
      </c>
      <c r="B3136" s="3" t="s">
        <v>70</v>
      </c>
      <c r="C3136" s="3" t="s">
        <v>89</v>
      </c>
      <c r="D3136" s="3" t="s">
        <v>59</v>
      </c>
      <c r="E3136">
        <v>2024</v>
      </c>
      <c r="F3136" s="3" t="str">
        <f t="shared" si="96"/>
        <v>AOSpillLR.GRN2024</v>
      </c>
      <c r="G3136" s="9">
        <v>0.53</v>
      </c>
      <c r="H3136" s="9">
        <v>0.41</v>
      </c>
      <c r="I3136" s="9">
        <v>0.34</v>
      </c>
      <c r="J3136" s="9">
        <v>0.1</v>
      </c>
      <c r="K3136" s="9">
        <v>0.13</v>
      </c>
      <c r="L3136" s="9">
        <v>0.23</v>
      </c>
      <c r="M3136" s="9">
        <v>0.42</v>
      </c>
      <c r="N3136" s="9">
        <v>0.44</v>
      </c>
      <c r="O3136" s="9">
        <v>0.44</v>
      </c>
      <c r="P3136" s="9">
        <v>0.46</v>
      </c>
      <c r="Q3136" s="9">
        <v>0.45</v>
      </c>
      <c r="R3136" s="9">
        <v>0.51</v>
      </c>
      <c r="S3136" s="9">
        <v>0.47</v>
      </c>
      <c r="T3136" s="9">
        <v>0.48</v>
      </c>
    </row>
    <row r="3137" spans="1:20" x14ac:dyDescent="0.35">
      <c r="A3137">
        <f t="shared" si="97"/>
        <v>3137</v>
      </c>
      <c r="B3137" s="3" t="s">
        <v>70</v>
      </c>
      <c r="C3137" s="3" t="s">
        <v>89</v>
      </c>
      <c r="D3137" s="3" t="s">
        <v>59</v>
      </c>
      <c r="E3137">
        <v>2025</v>
      </c>
      <c r="F3137" s="3" t="str">
        <f t="shared" si="96"/>
        <v>AOSpillLR.GRN2025</v>
      </c>
      <c r="G3137" s="9">
        <v>0.53</v>
      </c>
      <c r="H3137" s="9">
        <v>0.41</v>
      </c>
      <c r="I3137" s="9">
        <v>0.34</v>
      </c>
      <c r="J3137" s="9">
        <v>0.1</v>
      </c>
      <c r="K3137" s="9">
        <v>0.13</v>
      </c>
      <c r="L3137" s="9">
        <v>0.23</v>
      </c>
      <c r="M3137" s="9">
        <v>0.42</v>
      </c>
      <c r="N3137" s="9">
        <v>0.44</v>
      </c>
      <c r="O3137" s="9">
        <v>0.44</v>
      </c>
      <c r="P3137" s="9">
        <v>0.46</v>
      </c>
      <c r="Q3137" s="9">
        <v>0.45</v>
      </c>
      <c r="R3137" s="9">
        <v>0.51</v>
      </c>
      <c r="S3137" s="9">
        <v>0.47</v>
      </c>
      <c r="T3137" s="9">
        <v>0.48</v>
      </c>
    </row>
    <row r="3138" spans="1:20" x14ac:dyDescent="0.35">
      <c r="A3138">
        <f t="shared" si="97"/>
        <v>3138</v>
      </c>
      <c r="B3138" s="3" t="s">
        <v>70</v>
      </c>
      <c r="C3138" s="3" t="s">
        <v>89</v>
      </c>
      <c r="D3138" s="3" t="s">
        <v>59</v>
      </c>
      <c r="E3138">
        <v>2026</v>
      </c>
      <c r="F3138" s="3" t="str">
        <f t="shared" ref="F3138:F3201" si="98">_xlfn.CONCAT(B3138,C3138,D3138,E3138)</f>
        <v>AOSpillLR.GRN2026</v>
      </c>
      <c r="G3138" s="9">
        <v>0.53</v>
      </c>
      <c r="H3138" s="9">
        <v>0.41</v>
      </c>
      <c r="I3138" s="9">
        <v>0.34</v>
      </c>
      <c r="J3138" s="9">
        <v>0.1</v>
      </c>
      <c r="K3138" s="9">
        <v>0.13</v>
      </c>
      <c r="L3138" s="9">
        <v>0.23</v>
      </c>
      <c r="M3138" s="9">
        <v>0.42</v>
      </c>
      <c r="N3138" s="9">
        <v>0.44</v>
      </c>
      <c r="O3138" s="9">
        <v>0.44</v>
      </c>
      <c r="P3138" s="9">
        <v>0.46</v>
      </c>
      <c r="Q3138" s="9">
        <v>0.45</v>
      </c>
      <c r="R3138" s="9">
        <v>0.51</v>
      </c>
      <c r="S3138" s="9">
        <v>0.47</v>
      </c>
      <c r="T3138" s="9">
        <v>0.48</v>
      </c>
    </row>
    <row r="3139" spans="1:20" x14ac:dyDescent="0.35">
      <c r="A3139">
        <f t="shared" ref="A3139:A3202" si="99">A3138+1</f>
        <v>3139</v>
      </c>
      <c r="B3139" s="3" t="s">
        <v>70</v>
      </c>
      <c r="C3139" s="3" t="s">
        <v>89</v>
      </c>
      <c r="D3139" s="3" t="s">
        <v>59</v>
      </c>
      <c r="E3139">
        <v>2027</v>
      </c>
      <c r="F3139" s="3" t="str">
        <f t="shared" si="98"/>
        <v>AOSpillLR.GRN2027</v>
      </c>
      <c r="G3139" s="9">
        <v>0.53</v>
      </c>
      <c r="H3139" s="9">
        <v>0.41</v>
      </c>
      <c r="I3139" s="9">
        <v>0.34</v>
      </c>
      <c r="J3139" s="9">
        <v>0.1</v>
      </c>
      <c r="K3139" s="9">
        <v>0.13</v>
      </c>
      <c r="L3139" s="9">
        <v>0.23</v>
      </c>
      <c r="M3139" s="9">
        <v>0.42</v>
      </c>
      <c r="N3139" s="9">
        <v>0.44</v>
      </c>
      <c r="O3139" s="9">
        <v>0.44</v>
      </c>
      <c r="P3139" s="9">
        <v>0.46</v>
      </c>
      <c r="Q3139" s="9">
        <v>0.45</v>
      </c>
      <c r="R3139" s="9">
        <v>0.51</v>
      </c>
      <c r="S3139" s="9">
        <v>0.47</v>
      </c>
      <c r="T3139" s="9">
        <v>0.48</v>
      </c>
    </row>
    <row r="3140" spans="1:20" x14ac:dyDescent="0.35">
      <c r="A3140">
        <f t="shared" si="99"/>
        <v>3140</v>
      </c>
      <c r="B3140" s="3" t="s">
        <v>70</v>
      </c>
      <c r="C3140" s="3" t="s">
        <v>89</v>
      </c>
      <c r="D3140" s="3" t="s">
        <v>59</v>
      </c>
      <c r="E3140">
        <v>2028</v>
      </c>
      <c r="F3140" s="3" t="str">
        <f t="shared" si="98"/>
        <v>AOSpillLR.GRN2028</v>
      </c>
      <c r="G3140" s="9">
        <v>0.53</v>
      </c>
      <c r="H3140" s="9">
        <v>0.41</v>
      </c>
      <c r="I3140" s="9">
        <v>0.34</v>
      </c>
      <c r="J3140" s="9">
        <v>0.1</v>
      </c>
      <c r="K3140" s="9">
        <v>0.13</v>
      </c>
      <c r="L3140" s="9">
        <v>0.23</v>
      </c>
      <c r="M3140" s="9">
        <v>0.42</v>
      </c>
      <c r="N3140" s="9">
        <v>0.44</v>
      </c>
      <c r="O3140" s="9">
        <v>0.44</v>
      </c>
      <c r="P3140" s="9">
        <v>0.46</v>
      </c>
      <c r="Q3140" s="9">
        <v>0.45</v>
      </c>
      <c r="R3140" s="9">
        <v>0.51</v>
      </c>
      <c r="S3140" s="9">
        <v>0.47</v>
      </c>
      <c r="T3140" s="9">
        <v>0.48</v>
      </c>
    </row>
    <row r="3141" spans="1:20" x14ac:dyDescent="0.35">
      <c r="A3141">
        <f t="shared" si="99"/>
        <v>3141</v>
      </c>
      <c r="B3141" s="3" t="s">
        <v>70</v>
      </c>
      <c r="C3141" s="3" t="s">
        <v>89</v>
      </c>
      <c r="D3141" s="3" t="s">
        <v>59</v>
      </c>
      <c r="E3141">
        <v>2029</v>
      </c>
      <c r="F3141" s="3" t="str">
        <f t="shared" si="98"/>
        <v>AOSpillLR.GRN2029</v>
      </c>
      <c r="G3141" s="9">
        <v>0.53</v>
      </c>
      <c r="H3141" s="9">
        <v>0.41</v>
      </c>
      <c r="I3141" s="9">
        <v>0.34</v>
      </c>
      <c r="J3141" s="9">
        <v>0.1</v>
      </c>
      <c r="K3141" s="9">
        <v>0.13</v>
      </c>
      <c r="L3141" s="9">
        <v>0.23</v>
      </c>
      <c r="M3141" s="9">
        <v>0.42</v>
      </c>
      <c r="N3141" s="9">
        <v>0.44</v>
      </c>
      <c r="O3141" s="9">
        <v>0.44</v>
      </c>
      <c r="P3141" s="9">
        <v>0.46</v>
      </c>
      <c r="Q3141" s="9">
        <v>0.45</v>
      </c>
      <c r="R3141" s="9">
        <v>0.51</v>
      </c>
      <c r="S3141" s="9">
        <v>0.47</v>
      </c>
      <c r="T3141" s="9">
        <v>0.48</v>
      </c>
    </row>
    <row r="3142" spans="1:20" x14ac:dyDescent="0.35">
      <c r="A3142">
        <f t="shared" si="99"/>
        <v>3142</v>
      </c>
      <c r="B3142" s="3" t="s">
        <v>70</v>
      </c>
      <c r="C3142" s="3" t="s">
        <v>89</v>
      </c>
      <c r="D3142" s="3" t="s">
        <v>60</v>
      </c>
      <c r="E3142">
        <v>2020</v>
      </c>
      <c r="F3142" s="3" t="str">
        <f t="shared" si="98"/>
        <v>AOSpillL GOOS2020</v>
      </c>
      <c r="G3142" s="9">
        <v>0.64</v>
      </c>
      <c r="H3142" s="9">
        <v>0.5</v>
      </c>
      <c r="I3142" s="9">
        <v>0.46</v>
      </c>
      <c r="J3142" s="9">
        <v>0.12</v>
      </c>
      <c r="K3142" s="9">
        <v>0.24</v>
      </c>
      <c r="L3142" s="9">
        <v>0.38</v>
      </c>
      <c r="M3142" s="9">
        <v>0.53</v>
      </c>
      <c r="N3142" s="9">
        <v>0.57999999999999996</v>
      </c>
      <c r="O3142" s="9">
        <v>0.66</v>
      </c>
      <c r="P3142" s="9">
        <v>0.59</v>
      </c>
      <c r="Q3142" s="9">
        <v>0.59</v>
      </c>
      <c r="R3142" s="9">
        <v>0.62</v>
      </c>
      <c r="S3142" s="9">
        <v>0.5</v>
      </c>
      <c r="T3142" s="9">
        <v>0.75</v>
      </c>
    </row>
    <row r="3143" spans="1:20" x14ac:dyDescent="0.35">
      <c r="A3143">
        <f t="shared" si="99"/>
        <v>3143</v>
      </c>
      <c r="B3143" s="3" t="s">
        <v>70</v>
      </c>
      <c r="C3143" s="3" t="s">
        <v>89</v>
      </c>
      <c r="D3143" s="3" t="s">
        <v>60</v>
      </c>
      <c r="E3143">
        <v>2021</v>
      </c>
      <c r="F3143" s="3" t="str">
        <f t="shared" si="98"/>
        <v>AOSpillL GOOS2021</v>
      </c>
      <c r="G3143" s="9">
        <v>0.64</v>
      </c>
      <c r="H3143" s="9">
        <v>0.5</v>
      </c>
      <c r="I3143" s="9">
        <v>0.46</v>
      </c>
      <c r="J3143" s="9">
        <v>0.12</v>
      </c>
      <c r="K3143" s="9">
        <v>0.24</v>
      </c>
      <c r="L3143" s="9">
        <v>0.38</v>
      </c>
      <c r="M3143" s="9">
        <v>0.53</v>
      </c>
      <c r="N3143" s="9">
        <v>0.57999999999999996</v>
      </c>
      <c r="O3143" s="9">
        <v>0.66</v>
      </c>
      <c r="P3143" s="9">
        <v>0.59</v>
      </c>
      <c r="Q3143" s="9">
        <v>0.59</v>
      </c>
      <c r="R3143" s="9">
        <v>0.62</v>
      </c>
      <c r="S3143" s="9">
        <v>0.5</v>
      </c>
      <c r="T3143" s="9">
        <v>0.75</v>
      </c>
    </row>
    <row r="3144" spans="1:20" x14ac:dyDescent="0.35">
      <c r="A3144">
        <f t="shared" si="99"/>
        <v>3144</v>
      </c>
      <c r="B3144" s="3" t="s">
        <v>70</v>
      </c>
      <c r="C3144" s="3" t="s">
        <v>89</v>
      </c>
      <c r="D3144" s="3" t="s">
        <v>60</v>
      </c>
      <c r="E3144">
        <v>2022</v>
      </c>
      <c r="F3144" s="3" t="str">
        <f t="shared" si="98"/>
        <v>AOSpillL GOOS2022</v>
      </c>
      <c r="G3144" s="9">
        <v>0.64</v>
      </c>
      <c r="H3144" s="9">
        <v>0.5</v>
      </c>
      <c r="I3144" s="9">
        <v>0.46</v>
      </c>
      <c r="J3144" s="9">
        <v>0.12</v>
      </c>
      <c r="K3144" s="9">
        <v>0.24</v>
      </c>
      <c r="L3144" s="9">
        <v>0.38</v>
      </c>
      <c r="M3144" s="9">
        <v>0.53</v>
      </c>
      <c r="N3144" s="9">
        <v>0.57999999999999996</v>
      </c>
      <c r="O3144" s="9">
        <v>0.66</v>
      </c>
      <c r="P3144" s="9">
        <v>0.59</v>
      </c>
      <c r="Q3144" s="9">
        <v>0.59</v>
      </c>
      <c r="R3144" s="9">
        <v>0.62</v>
      </c>
      <c r="S3144" s="9">
        <v>0.5</v>
      </c>
      <c r="T3144" s="9">
        <v>0.75</v>
      </c>
    </row>
    <row r="3145" spans="1:20" x14ac:dyDescent="0.35">
      <c r="A3145">
        <f t="shared" si="99"/>
        <v>3145</v>
      </c>
      <c r="B3145" s="3" t="s">
        <v>70</v>
      </c>
      <c r="C3145" s="3" t="s">
        <v>89</v>
      </c>
      <c r="D3145" s="3" t="s">
        <v>60</v>
      </c>
      <c r="E3145">
        <v>2023</v>
      </c>
      <c r="F3145" s="3" t="str">
        <f t="shared" si="98"/>
        <v>AOSpillL GOOS2023</v>
      </c>
      <c r="G3145" s="9">
        <v>0.64</v>
      </c>
      <c r="H3145" s="9">
        <v>0.5</v>
      </c>
      <c r="I3145" s="9">
        <v>0.46</v>
      </c>
      <c r="J3145" s="9">
        <v>0.12</v>
      </c>
      <c r="K3145" s="9">
        <v>0.24</v>
      </c>
      <c r="L3145" s="9">
        <v>0.38</v>
      </c>
      <c r="M3145" s="9">
        <v>0.53</v>
      </c>
      <c r="N3145" s="9">
        <v>0.57999999999999996</v>
      </c>
      <c r="O3145" s="9">
        <v>0.66</v>
      </c>
      <c r="P3145" s="9">
        <v>0.59</v>
      </c>
      <c r="Q3145" s="9">
        <v>0.59</v>
      </c>
      <c r="R3145" s="9">
        <v>0.62</v>
      </c>
      <c r="S3145" s="9">
        <v>0.5</v>
      </c>
      <c r="T3145" s="9">
        <v>0.75</v>
      </c>
    </row>
    <row r="3146" spans="1:20" x14ac:dyDescent="0.35">
      <c r="A3146">
        <f t="shared" si="99"/>
        <v>3146</v>
      </c>
      <c r="B3146" s="3" t="s">
        <v>70</v>
      </c>
      <c r="C3146" s="3" t="s">
        <v>89</v>
      </c>
      <c r="D3146" s="3" t="s">
        <v>60</v>
      </c>
      <c r="E3146">
        <v>2024</v>
      </c>
      <c r="F3146" s="3" t="str">
        <f t="shared" si="98"/>
        <v>AOSpillL GOOS2024</v>
      </c>
      <c r="G3146" s="9">
        <v>0.64</v>
      </c>
      <c r="H3146" s="9">
        <v>0.5</v>
      </c>
      <c r="I3146" s="9">
        <v>0.46</v>
      </c>
      <c r="J3146" s="9">
        <v>0.12</v>
      </c>
      <c r="K3146" s="9">
        <v>0.24</v>
      </c>
      <c r="L3146" s="9">
        <v>0.38</v>
      </c>
      <c r="M3146" s="9">
        <v>0.53</v>
      </c>
      <c r="N3146" s="9">
        <v>0.57999999999999996</v>
      </c>
      <c r="O3146" s="9">
        <v>0.66</v>
      </c>
      <c r="P3146" s="9">
        <v>0.59</v>
      </c>
      <c r="Q3146" s="9">
        <v>0.59</v>
      </c>
      <c r="R3146" s="9">
        <v>0.62</v>
      </c>
      <c r="S3146" s="9">
        <v>0.5</v>
      </c>
      <c r="T3146" s="9">
        <v>0.75</v>
      </c>
    </row>
    <row r="3147" spans="1:20" x14ac:dyDescent="0.35">
      <c r="A3147">
        <f t="shared" si="99"/>
        <v>3147</v>
      </c>
      <c r="B3147" s="3" t="s">
        <v>70</v>
      </c>
      <c r="C3147" s="3" t="s">
        <v>89</v>
      </c>
      <c r="D3147" s="3" t="s">
        <v>60</v>
      </c>
      <c r="E3147">
        <v>2025</v>
      </c>
      <c r="F3147" s="3" t="str">
        <f t="shared" si="98"/>
        <v>AOSpillL GOOS2025</v>
      </c>
      <c r="G3147" s="9">
        <v>0.64</v>
      </c>
      <c r="H3147" s="9">
        <v>0.5</v>
      </c>
      <c r="I3147" s="9">
        <v>0.46</v>
      </c>
      <c r="J3147" s="9">
        <v>0.12</v>
      </c>
      <c r="K3147" s="9">
        <v>0.24</v>
      </c>
      <c r="L3147" s="9">
        <v>0.38</v>
      </c>
      <c r="M3147" s="9">
        <v>0.53</v>
      </c>
      <c r="N3147" s="9">
        <v>0.57999999999999996</v>
      </c>
      <c r="O3147" s="9">
        <v>0.66</v>
      </c>
      <c r="P3147" s="9">
        <v>0.59</v>
      </c>
      <c r="Q3147" s="9">
        <v>0.59</v>
      </c>
      <c r="R3147" s="9">
        <v>0.62</v>
      </c>
      <c r="S3147" s="9">
        <v>0.5</v>
      </c>
      <c r="T3147" s="9">
        <v>0.75</v>
      </c>
    </row>
    <row r="3148" spans="1:20" x14ac:dyDescent="0.35">
      <c r="A3148">
        <f t="shared" si="99"/>
        <v>3148</v>
      </c>
      <c r="B3148" s="3" t="s">
        <v>70</v>
      </c>
      <c r="C3148" s="3" t="s">
        <v>89</v>
      </c>
      <c r="D3148" s="3" t="s">
        <v>60</v>
      </c>
      <c r="E3148">
        <v>2026</v>
      </c>
      <c r="F3148" s="3" t="str">
        <f t="shared" si="98"/>
        <v>AOSpillL GOOS2026</v>
      </c>
      <c r="G3148" s="9">
        <v>0.64</v>
      </c>
      <c r="H3148" s="9">
        <v>0.5</v>
      </c>
      <c r="I3148" s="9">
        <v>0.46</v>
      </c>
      <c r="J3148" s="9">
        <v>0.12</v>
      </c>
      <c r="K3148" s="9">
        <v>0.24</v>
      </c>
      <c r="L3148" s="9">
        <v>0.38</v>
      </c>
      <c r="M3148" s="9">
        <v>0.53</v>
      </c>
      <c r="N3148" s="9">
        <v>0.57999999999999996</v>
      </c>
      <c r="O3148" s="9">
        <v>0.66</v>
      </c>
      <c r="P3148" s="9">
        <v>0.59</v>
      </c>
      <c r="Q3148" s="9">
        <v>0.59</v>
      </c>
      <c r="R3148" s="9">
        <v>0.62</v>
      </c>
      <c r="S3148" s="9">
        <v>0.5</v>
      </c>
      <c r="T3148" s="9">
        <v>0.75</v>
      </c>
    </row>
    <row r="3149" spans="1:20" x14ac:dyDescent="0.35">
      <c r="A3149">
        <f t="shared" si="99"/>
        <v>3149</v>
      </c>
      <c r="B3149" s="3" t="s">
        <v>70</v>
      </c>
      <c r="C3149" s="3" t="s">
        <v>89</v>
      </c>
      <c r="D3149" s="3" t="s">
        <v>60</v>
      </c>
      <c r="E3149">
        <v>2027</v>
      </c>
      <c r="F3149" s="3" t="str">
        <f t="shared" si="98"/>
        <v>AOSpillL GOOS2027</v>
      </c>
      <c r="G3149" s="9">
        <v>0.64</v>
      </c>
      <c r="H3149" s="9">
        <v>0.5</v>
      </c>
      <c r="I3149" s="9">
        <v>0.46</v>
      </c>
      <c r="J3149" s="9">
        <v>0.12</v>
      </c>
      <c r="K3149" s="9">
        <v>0.24</v>
      </c>
      <c r="L3149" s="9">
        <v>0.38</v>
      </c>
      <c r="M3149" s="9">
        <v>0.53</v>
      </c>
      <c r="N3149" s="9">
        <v>0.57999999999999996</v>
      </c>
      <c r="O3149" s="9">
        <v>0.66</v>
      </c>
      <c r="P3149" s="9">
        <v>0.59</v>
      </c>
      <c r="Q3149" s="9">
        <v>0.59</v>
      </c>
      <c r="R3149" s="9">
        <v>0.62</v>
      </c>
      <c r="S3149" s="9">
        <v>0.5</v>
      </c>
      <c r="T3149" s="9">
        <v>0.75</v>
      </c>
    </row>
    <row r="3150" spans="1:20" x14ac:dyDescent="0.35">
      <c r="A3150">
        <f t="shared" si="99"/>
        <v>3150</v>
      </c>
      <c r="B3150" s="3" t="s">
        <v>70</v>
      </c>
      <c r="C3150" s="3" t="s">
        <v>89</v>
      </c>
      <c r="D3150" s="3" t="s">
        <v>60</v>
      </c>
      <c r="E3150">
        <v>2028</v>
      </c>
      <c r="F3150" s="3" t="str">
        <f t="shared" si="98"/>
        <v>AOSpillL GOOS2028</v>
      </c>
      <c r="G3150" s="9">
        <v>0.64</v>
      </c>
      <c r="H3150" s="9">
        <v>0.5</v>
      </c>
      <c r="I3150" s="9">
        <v>0.46</v>
      </c>
      <c r="J3150" s="9">
        <v>0.12</v>
      </c>
      <c r="K3150" s="9">
        <v>0.24</v>
      </c>
      <c r="L3150" s="9">
        <v>0.38</v>
      </c>
      <c r="M3150" s="9">
        <v>0.53</v>
      </c>
      <c r="N3150" s="9">
        <v>0.57999999999999996</v>
      </c>
      <c r="O3150" s="9">
        <v>0.66</v>
      </c>
      <c r="P3150" s="9">
        <v>0.59</v>
      </c>
      <c r="Q3150" s="9">
        <v>0.59</v>
      </c>
      <c r="R3150" s="9">
        <v>0.62</v>
      </c>
      <c r="S3150" s="9">
        <v>0.5</v>
      </c>
      <c r="T3150" s="9">
        <v>0.75</v>
      </c>
    </row>
    <row r="3151" spans="1:20" x14ac:dyDescent="0.35">
      <c r="A3151">
        <f t="shared" si="99"/>
        <v>3151</v>
      </c>
      <c r="B3151" s="3" t="s">
        <v>70</v>
      </c>
      <c r="C3151" s="3" t="s">
        <v>89</v>
      </c>
      <c r="D3151" s="3" t="s">
        <v>60</v>
      </c>
      <c r="E3151">
        <v>2029</v>
      </c>
      <c r="F3151" s="3" t="str">
        <f t="shared" si="98"/>
        <v>AOSpillL GOOS2029</v>
      </c>
      <c r="G3151" s="9">
        <v>0.64</v>
      </c>
      <c r="H3151" s="9">
        <v>0.5</v>
      </c>
      <c r="I3151" s="9">
        <v>0.46</v>
      </c>
      <c r="J3151" s="9">
        <v>0.12</v>
      </c>
      <c r="K3151" s="9">
        <v>0.24</v>
      </c>
      <c r="L3151" s="9">
        <v>0.38</v>
      </c>
      <c r="M3151" s="9">
        <v>0.53</v>
      </c>
      <c r="N3151" s="9">
        <v>0.57999999999999996</v>
      </c>
      <c r="O3151" s="9">
        <v>0.66</v>
      </c>
      <c r="P3151" s="9">
        <v>0.59</v>
      </c>
      <c r="Q3151" s="9">
        <v>0.59</v>
      </c>
      <c r="R3151" s="9">
        <v>0.62</v>
      </c>
      <c r="S3151" s="9">
        <v>0.5</v>
      </c>
      <c r="T3151" s="9">
        <v>0.75</v>
      </c>
    </row>
    <row r="3152" spans="1:20" x14ac:dyDescent="0.35">
      <c r="A3152">
        <f t="shared" si="99"/>
        <v>3152</v>
      </c>
      <c r="B3152" s="3" t="s">
        <v>70</v>
      </c>
      <c r="C3152" s="3" t="s">
        <v>89</v>
      </c>
      <c r="D3152" s="3" t="s">
        <v>61</v>
      </c>
      <c r="E3152">
        <v>2020</v>
      </c>
      <c r="F3152" s="3" t="str">
        <f t="shared" si="98"/>
        <v>AOSpillLR MON2020</v>
      </c>
      <c r="G3152" s="9">
        <v>0.84</v>
      </c>
      <c r="H3152" s="9">
        <v>0.75</v>
      </c>
      <c r="I3152" s="9">
        <v>0.72</v>
      </c>
      <c r="J3152" s="9">
        <v>0.45</v>
      </c>
      <c r="K3152" s="9">
        <v>0.41</v>
      </c>
      <c r="L3152" s="9">
        <v>0.56000000000000005</v>
      </c>
      <c r="M3152" s="9">
        <v>0.77</v>
      </c>
      <c r="N3152" s="9">
        <v>0.78</v>
      </c>
      <c r="O3152" s="9">
        <v>0.84</v>
      </c>
      <c r="P3152" s="9">
        <v>0.78</v>
      </c>
      <c r="Q3152" s="9">
        <v>0.79</v>
      </c>
      <c r="R3152" s="9">
        <v>0.86</v>
      </c>
      <c r="S3152" s="9">
        <v>0.77</v>
      </c>
      <c r="T3152" s="9">
        <v>0.78</v>
      </c>
    </row>
    <row r="3153" spans="1:20" x14ac:dyDescent="0.35">
      <c r="A3153">
        <f t="shared" si="99"/>
        <v>3153</v>
      </c>
      <c r="B3153" s="3" t="s">
        <v>70</v>
      </c>
      <c r="C3153" s="3" t="s">
        <v>89</v>
      </c>
      <c r="D3153" s="3" t="s">
        <v>61</v>
      </c>
      <c r="E3153">
        <v>2021</v>
      </c>
      <c r="F3153" s="3" t="str">
        <f t="shared" si="98"/>
        <v>AOSpillLR MON2021</v>
      </c>
      <c r="G3153" s="9">
        <v>0.84</v>
      </c>
      <c r="H3153" s="9">
        <v>0.75</v>
      </c>
      <c r="I3153" s="9">
        <v>0.72</v>
      </c>
      <c r="J3153" s="9">
        <v>0.45</v>
      </c>
      <c r="K3153" s="9">
        <v>0.41</v>
      </c>
      <c r="L3153" s="9">
        <v>0.56000000000000005</v>
      </c>
      <c r="M3153" s="9">
        <v>0.77</v>
      </c>
      <c r="N3153" s="9">
        <v>0.78</v>
      </c>
      <c r="O3153" s="9">
        <v>0.84</v>
      </c>
      <c r="P3153" s="9">
        <v>0.78</v>
      </c>
      <c r="Q3153" s="9">
        <v>0.79</v>
      </c>
      <c r="R3153" s="9">
        <v>0.86</v>
      </c>
      <c r="S3153" s="9">
        <v>0.77</v>
      </c>
      <c r="T3153" s="9">
        <v>0.78</v>
      </c>
    </row>
    <row r="3154" spans="1:20" x14ac:dyDescent="0.35">
      <c r="A3154">
        <f t="shared" si="99"/>
        <v>3154</v>
      </c>
      <c r="B3154" s="3" t="s">
        <v>70</v>
      </c>
      <c r="C3154" s="3" t="s">
        <v>89</v>
      </c>
      <c r="D3154" s="3" t="s">
        <v>61</v>
      </c>
      <c r="E3154">
        <v>2022</v>
      </c>
      <c r="F3154" s="3" t="str">
        <f t="shared" si="98"/>
        <v>AOSpillLR MON2022</v>
      </c>
      <c r="G3154" s="9">
        <v>0.84</v>
      </c>
      <c r="H3154" s="9">
        <v>0.75</v>
      </c>
      <c r="I3154" s="9">
        <v>0.72</v>
      </c>
      <c r="J3154" s="9">
        <v>0.45</v>
      </c>
      <c r="K3154" s="9">
        <v>0.41</v>
      </c>
      <c r="L3154" s="9">
        <v>0.56000000000000005</v>
      </c>
      <c r="M3154" s="9">
        <v>0.77</v>
      </c>
      <c r="N3154" s="9">
        <v>0.78</v>
      </c>
      <c r="O3154" s="9">
        <v>0.84</v>
      </c>
      <c r="P3154" s="9">
        <v>0.78</v>
      </c>
      <c r="Q3154" s="9">
        <v>0.79</v>
      </c>
      <c r="R3154" s="9">
        <v>0.86</v>
      </c>
      <c r="S3154" s="9">
        <v>0.77</v>
      </c>
      <c r="T3154" s="9">
        <v>0.78</v>
      </c>
    </row>
    <row r="3155" spans="1:20" x14ac:dyDescent="0.35">
      <c r="A3155">
        <f t="shared" si="99"/>
        <v>3155</v>
      </c>
      <c r="B3155" s="3" t="s">
        <v>70</v>
      </c>
      <c r="C3155" s="3" t="s">
        <v>89</v>
      </c>
      <c r="D3155" s="3" t="s">
        <v>61</v>
      </c>
      <c r="E3155">
        <v>2023</v>
      </c>
      <c r="F3155" s="3" t="str">
        <f t="shared" si="98"/>
        <v>AOSpillLR MON2023</v>
      </c>
      <c r="G3155" s="9">
        <v>0.84</v>
      </c>
      <c r="H3155" s="9">
        <v>0.75</v>
      </c>
      <c r="I3155" s="9">
        <v>0.72</v>
      </c>
      <c r="J3155" s="9">
        <v>0.45</v>
      </c>
      <c r="K3155" s="9">
        <v>0.41</v>
      </c>
      <c r="L3155" s="9">
        <v>0.56000000000000005</v>
      </c>
      <c r="M3155" s="9">
        <v>0.77</v>
      </c>
      <c r="N3155" s="9">
        <v>0.78</v>
      </c>
      <c r="O3155" s="9">
        <v>0.84</v>
      </c>
      <c r="P3155" s="9">
        <v>0.78</v>
      </c>
      <c r="Q3155" s="9">
        <v>0.79</v>
      </c>
      <c r="R3155" s="9">
        <v>0.86</v>
      </c>
      <c r="S3155" s="9">
        <v>0.77</v>
      </c>
      <c r="T3155" s="9">
        <v>0.78</v>
      </c>
    </row>
    <row r="3156" spans="1:20" x14ac:dyDescent="0.35">
      <c r="A3156">
        <f t="shared" si="99"/>
        <v>3156</v>
      </c>
      <c r="B3156" s="3" t="s">
        <v>70</v>
      </c>
      <c r="C3156" s="3" t="s">
        <v>89</v>
      </c>
      <c r="D3156" s="3" t="s">
        <v>61</v>
      </c>
      <c r="E3156">
        <v>2024</v>
      </c>
      <c r="F3156" s="3" t="str">
        <f t="shared" si="98"/>
        <v>AOSpillLR MON2024</v>
      </c>
      <c r="G3156" s="9">
        <v>0.84</v>
      </c>
      <c r="H3156" s="9">
        <v>0.75</v>
      </c>
      <c r="I3156" s="9">
        <v>0.72</v>
      </c>
      <c r="J3156" s="9">
        <v>0.45</v>
      </c>
      <c r="K3156" s="9">
        <v>0.41</v>
      </c>
      <c r="L3156" s="9">
        <v>0.56000000000000005</v>
      </c>
      <c r="M3156" s="9">
        <v>0.77</v>
      </c>
      <c r="N3156" s="9">
        <v>0.78</v>
      </c>
      <c r="O3156" s="9">
        <v>0.84</v>
      </c>
      <c r="P3156" s="9">
        <v>0.78</v>
      </c>
      <c r="Q3156" s="9">
        <v>0.79</v>
      </c>
      <c r="R3156" s="9">
        <v>0.86</v>
      </c>
      <c r="S3156" s="9">
        <v>0.77</v>
      </c>
      <c r="T3156" s="9">
        <v>0.78</v>
      </c>
    </row>
    <row r="3157" spans="1:20" x14ac:dyDescent="0.35">
      <c r="A3157">
        <f t="shared" si="99"/>
        <v>3157</v>
      </c>
      <c r="B3157" s="3" t="s">
        <v>70</v>
      </c>
      <c r="C3157" s="3" t="s">
        <v>89</v>
      </c>
      <c r="D3157" s="3" t="s">
        <v>61</v>
      </c>
      <c r="E3157">
        <v>2025</v>
      </c>
      <c r="F3157" s="3" t="str">
        <f t="shared" si="98"/>
        <v>AOSpillLR MON2025</v>
      </c>
      <c r="G3157" s="9">
        <v>0.84</v>
      </c>
      <c r="H3157" s="9">
        <v>0.75</v>
      </c>
      <c r="I3157" s="9">
        <v>0.72</v>
      </c>
      <c r="J3157" s="9">
        <v>0.45</v>
      </c>
      <c r="K3157" s="9">
        <v>0.41</v>
      </c>
      <c r="L3157" s="9">
        <v>0.56000000000000005</v>
      </c>
      <c r="M3157" s="9">
        <v>0.77</v>
      </c>
      <c r="N3157" s="9">
        <v>0.78</v>
      </c>
      <c r="O3157" s="9">
        <v>0.84</v>
      </c>
      <c r="P3157" s="9">
        <v>0.78</v>
      </c>
      <c r="Q3157" s="9">
        <v>0.79</v>
      </c>
      <c r="R3157" s="9">
        <v>0.86</v>
      </c>
      <c r="S3157" s="9">
        <v>0.77</v>
      </c>
      <c r="T3157" s="9">
        <v>0.78</v>
      </c>
    </row>
    <row r="3158" spans="1:20" x14ac:dyDescent="0.35">
      <c r="A3158">
        <f t="shared" si="99"/>
        <v>3158</v>
      </c>
      <c r="B3158" s="3" t="s">
        <v>70</v>
      </c>
      <c r="C3158" s="3" t="s">
        <v>89</v>
      </c>
      <c r="D3158" s="3" t="s">
        <v>61</v>
      </c>
      <c r="E3158">
        <v>2026</v>
      </c>
      <c r="F3158" s="3" t="str">
        <f t="shared" si="98"/>
        <v>AOSpillLR MON2026</v>
      </c>
      <c r="G3158" s="9">
        <v>0.84</v>
      </c>
      <c r="H3158" s="9">
        <v>0.75</v>
      </c>
      <c r="I3158" s="9">
        <v>0.72</v>
      </c>
      <c r="J3158" s="9">
        <v>0.45</v>
      </c>
      <c r="K3158" s="9">
        <v>0.41</v>
      </c>
      <c r="L3158" s="9">
        <v>0.56000000000000005</v>
      </c>
      <c r="M3158" s="9">
        <v>0.77</v>
      </c>
      <c r="N3158" s="9">
        <v>0.78</v>
      </c>
      <c r="O3158" s="9">
        <v>0.84</v>
      </c>
      <c r="P3158" s="9">
        <v>0.78</v>
      </c>
      <c r="Q3158" s="9">
        <v>0.79</v>
      </c>
      <c r="R3158" s="9">
        <v>0.86</v>
      </c>
      <c r="S3158" s="9">
        <v>0.77</v>
      </c>
      <c r="T3158" s="9">
        <v>0.78</v>
      </c>
    </row>
    <row r="3159" spans="1:20" x14ac:dyDescent="0.35">
      <c r="A3159">
        <f t="shared" si="99"/>
        <v>3159</v>
      </c>
      <c r="B3159" s="3" t="s">
        <v>70</v>
      </c>
      <c r="C3159" s="3" t="s">
        <v>89</v>
      </c>
      <c r="D3159" s="3" t="s">
        <v>61</v>
      </c>
      <c r="E3159">
        <v>2027</v>
      </c>
      <c r="F3159" s="3" t="str">
        <f t="shared" si="98"/>
        <v>AOSpillLR MON2027</v>
      </c>
      <c r="G3159" s="9">
        <v>0.84</v>
      </c>
      <c r="H3159" s="9">
        <v>0.75</v>
      </c>
      <c r="I3159" s="9">
        <v>0.72</v>
      </c>
      <c r="J3159" s="9">
        <v>0.45</v>
      </c>
      <c r="K3159" s="9">
        <v>0.41</v>
      </c>
      <c r="L3159" s="9">
        <v>0.56000000000000005</v>
      </c>
      <c r="M3159" s="9">
        <v>0.77</v>
      </c>
      <c r="N3159" s="9">
        <v>0.78</v>
      </c>
      <c r="O3159" s="9">
        <v>0.84</v>
      </c>
      <c r="P3159" s="9">
        <v>0.78</v>
      </c>
      <c r="Q3159" s="9">
        <v>0.79</v>
      </c>
      <c r="R3159" s="9">
        <v>0.86</v>
      </c>
      <c r="S3159" s="9">
        <v>0.77</v>
      </c>
      <c r="T3159" s="9">
        <v>0.78</v>
      </c>
    </row>
    <row r="3160" spans="1:20" x14ac:dyDescent="0.35">
      <c r="A3160">
        <f t="shared" si="99"/>
        <v>3160</v>
      </c>
      <c r="B3160" s="3" t="s">
        <v>70</v>
      </c>
      <c r="C3160" s="3" t="s">
        <v>89</v>
      </c>
      <c r="D3160" s="3" t="s">
        <v>61</v>
      </c>
      <c r="E3160">
        <v>2028</v>
      </c>
      <c r="F3160" s="3" t="str">
        <f t="shared" si="98"/>
        <v>AOSpillLR MON2028</v>
      </c>
      <c r="G3160" s="9">
        <v>0.84</v>
      </c>
      <c r="H3160" s="9">
        <v>0.75</v>
      </c>
      <c r="I3160" s="9">
        <v>0.72</v>
      </c>
      <c r="J3160" s="9">
        <v>0.45</v>
      </c>
      <c r="K3160" s="9">
        <v>0.41</v>
      </c>
      <c r="L3160" s="9">
        <v>0.56000000000000005</v>
      </c>
      <c r="M3160" s="9">
        <v>0.77</v>
      </c>
      <c r="N3160" s="9">
        <v>0.78</v>
      </c>
      <c r="O3160" s="9">
        <v>0.84</v>
      </c>
      <c r="P3160" s="9">
        <v>0.78</v>
      </c>
      <c r="Q3160" s="9">
        <v>0.79</v>
      </c>
      <c r="R3160" s="9">
        <v>0.86</v>
      </c>
      <c r="S3160" s="9">
        <v>0.77</v>
      </c>
      <c r="T3160" s="9">
        <v>0.78</v>
      </c>
    </row>
    <row r="3161" spans="1:20" x14ac:dyDescent="0.35">
      <c r="A3161">
        <f t="shared" si="99"/>
        <v>3161</v>
      </c>
      <c r="B3161" s="3" t="s">
        <v>70</v>
      </c>
      <c r="C3161" s="3" t="s">
        <v>89</v>
      </c>
      <c r="D3161" s="3" t="s">
        <v>61</v>
      </c>
      <c r="E3161">
        <v>2029</v>
      </c>
      <c r="F3161" s="3" t="str">
        <f t="shared" si="98"/>
        <v>AOSpillLR MON2029</v>
      </c>
      <c r="G3161" s="9">
        <v>0.84</v>
      </c>
      <c r="H3161" s="9">
        <v>0.75</v>
      </c>
      <c r="I3161" s="9">
        <v>0.72</v>
      </c>
      <c r="J3161" s="9">
        <v>0.45</v>
      </c>
      <c r="K3161" s="9">
        <v>0.41</v>
      </c>
      <c r="L3161" s="9">
        <v>0.56000000000000005</v>
      </c>
      <c r="M3161" s="9">
        <v>0.77</v>
      </c>
      <c r="N3161" s="9">
        <v>0.78</v>
      </c>
      <c r="O3161" s="9">
        <v>0.84</v>
      </c>
      <c r="P3161" s="9">
        <v>0.78</v>
      </c>
      <c r="Q3161" s="9">
        <v>0.79</v>
      </c>
      <c r="R3161" s="9">
        <v>0.86</v>
      </c>
      <c r="S3161" s="9">
        <v>0.77</v>
      </c>
      <c r="T3161" s="9">
        <v>0.78</v>
      </c>
    </row>
    <row r="3162" spans="1:20" x14ac:dyDescent="0.35">
      <c r="A3162">
        <f t="shared" si="99"/>
        <v>3162</v>
      </c>
      <c r="B3162" s="3" t="s">
        <v>70</v>
      </c>
      <c r="C3162" s="3" t="s">
        <v>89</v>
      </c>
      <c r="D3162" s="3" t="s">
        <v>62</v>
      </c>
      <c r="E3162">
        <v>2020</v>
      </c>
      <c r="F3162" s="3" t="str">
        <f t="shared" si="98"/>
        <v>AOSpillICE H2020</v>
      </c>
      <c r="G3162" s="9">
        <v>0.85</v>
      </c>
      <c r="H3162" s="9">
        <v>0.69</v>
      </c>
      <c r="I3162" s="9">
        <v>0.57999999999999996</v>
      </c>
      <c r="J3162" s="9">
        <v>0.42</v>
      </c>
      <c r="K3162" s="9">
        <v>0.44</v>
      </c>
      <c r="L3162" s="9">
        <v>0.51</v>
      </c>
      <c r="M3162" s="9">
        <v>0.7</v>
      </c>
      <c r="N3162" s="9">
        <v>0.8</v>
      </c>
      <c r="O3162" s="9">
        <v>0.82</v>
      </c>
      <c r="P3162" s="9">
        <v>0.76</v>
      </c>
      <c r="Q3162" s="9">
        <v>0.79</v>
      </c>
      <c r="R3162" s="9">
        <v>0.9</v>
      </c>
      <c r="S3162" s="9">
        <v>0.8</v>
      </c>
      <c r="T3162" s="9">
        <v>0.77</v>
      </c>
    </row>
    <row r="3163" spans="1:20" x14ac:dyDescent="0.35">
      <c r="A3163">
        <f t="shared" si="99"/>
        <v>3163</v>
      </c>
      <c r="B3163" s="3" t="s">
        <v>70</v>
      </c>
      <c r="C3163" s="3" t="s">
        <v>89</v>
      </c>
      <c r="D3163" s="3" t="s">
        <v>62</v>
      </c>
      <c r="E3163">
        <v>2021</v>
      </c>
      <c r="F3163" s="3" t="str">
        <f t="shared" si="98"/>
        <v>AOSpillICE H2021</v>
      </c>
      <c r="G3163" s="9">
        <v>0.85</v>
      </c>
      <c r="H3163" s="9">
        <v>0.69</v>
      </c>
      <c r="I3163" s="9">
        <v>0.57999999999999996</v>
      </c>
      <c r="J3163" s="9">
        <v>0.42</v>
      </c>
      <c r="K3163" s="9">
        <v>0.44</v>
      </c>
      <c r="L3163" s="9">
        <v>0.51</v>
      </c>
      <c r="M3163" s="9">
        <v>0.7</v>
      </c>
      <c r="N3163" s="9">
        <v>0.8</v>
      </c>
      <c r="O3163" s="9">
        <v>0.82</v>
      </c>
      <c r="P3163" s="9">
        <v>0.76</v>
      </c>
      <c r="Q3163" s="9">
        <v>0.79</v>
      </c>
      <c r="R3163" s="9">
        <v>0.9</v>
      </c>
      <c r="S3163" s="9">
        <v>0.8</v>
      </c>
      <c r="T3163" s="9">
        <v>0.77</v>
      </c>
    </row>
    <row r="3164" spans="1:20" x14ac:dyDescent="0.35">
      <c r="A3164">
        <f t="shared" si="99"/>
        <v>3164</v>
      </c>
      <c r="B3164" s="3" t="s">
        <v>70</v>
      </c>
      <c r="C3164" s="3" t="s">
        <v>89</v>
      </c>
      <c r="D3164" s="3" t="s">
        <v>62</v>
      </c>
      <c r="E3164">
        <v>2022</v>
      </c>
      <c r="F3164" s="3" t="str">
        <f t="shared" si="98"/>
        <v>AOSpillICE H2022</v>
      </c>
      <c r="G3164" s="9">
        <v>0.85</v>
      </c>
      <c r="H3164" s="9">
        <v>0.69</v>
      </c>
      <c r="I3164" s="9">
        <v>0.57999999999999996</v>
      </c>
      <c r="J3164" s="9">
        <v>0.42</v>
      </c>
      <c r="K3164" s="9">
        <v>0.44</v>
      </c>
      <c r="L3164" s="9">
        <v>0.51</v>
      </c>
      <c r="M3164" s="9">
        <v>0.7</v>
      </c>
      <c r="N3164" s="9">
        <v>0.8</v>
      </c>
      <c r="O3164" s="9">
        <v>0.82</v>
      </c>
      <c r="P3164" s="9">
        <v>0.76</v>
      </c>
      <c r="Q3164" s="9">
        <v>0.79</v>
      </c>
      <c r="R3164" s="9">
        <v>0.9</v>
      </c>
      <c r="S3164" s="9">
        <v>0.8</v>
      </c>
      <c r="T3164" s="9">
        <v>0.77</v>
      </c>
    </row>
    <row r="3165" spans="1:20" x14ac:dyDescent="0.35">
      <c r="A3165">
        <f t="shared" si="99"/>
        <v>3165</v>
      </c>
      <c r="B3165" s="3" t="s">
        <v>70</v>
      </c>
      <c r="C3165" s="3" t="s">
        <v>89</v>
      </c>
      <c r="D3165" s="3" t="s">
        <v>62</v>
      </c>
      <c r="E3165">
        <v>2023</v>
      </c>
      <c r="F3165" s="3" t="str">
        <f t="shared" si="98"/>
        <v>AOSpillICE H2023</v>
      </c>
      <c r="G3165" s="9">
        <v>0.85</v>
      </c>
      <c r="H3165" s="9">
        <v>0.69</v>
      </c>
      <c r="I3165" s="9">
        <v>0.57999999999999996</v>
      </c>
      <c r="J3165" s="9">
        <v>0.42</v>
      </c>
      <c r="K3165" s="9">
        <v>0.44</v>
      </c>
      <c r="L3165" s="9">
        <v>0.51</v>
      </c>
      <c r="M3165" s="9">
        <v>0.7</v>
      </c>
      <c r="N3165" s="9">
        <v>0.8</v>
      </c>
      <c r="O3165" s="9">
        <v>0.82</v>
      </c>
      <c r="P3165" s="9">
        <v>0.76</v>
      </c>
      <c r="Q3165" s="9">
        <v>0.79</v>
      </c>
      <c r="R3165" s="9">
        <v>0.9</v>
      </c>
      <c r="S3165" s="9">
        <v>0.8</v>
      </c>
      <c r="T3165" s="9">
        <v>0.77</v>
      </c>
    </row>
    <row r="3166" spans="1:20" x14ac:dyDescent="0.35">
      <c r="A3166">
        <f t="shared" si="99"/>
        <v>3166</v>
      </c>
      <c r="B3166" s="3" t="s">
        <v>70</v>
      </c>
      <c r="C3166" s="3" t="s">
        <v>89</v>
      </c>
      <c r="D3166" s="3" t="s">
        <v>62</v>
      </c>
      <c r="E3166">
        <v>2024</v>
      </c>
      <c r="F3166" s="3" t="str">
        <f t="shared" si="98"/>
        <v>AOSpillICE H2024</v>
      </c>
      <c r="G3166" s="9">
        <v>0.85</v>
      </c>
      <c r="H3166" s="9">
        <v>0.69</v>
      </c>
      <c r="I3166" s="9">
        <v>0.57999999999999996</v>
      </c>
      <c r="J3166" s="9">
        <v>0.42</v>
      </c>
      <c r="K3166" s="9">
        <v>0.44</v>
      </c>
      <c r="L3166" s="9">
        <v>0.51</v>
      </c>
      <c r="M3166" s="9">
        <v>0.7</v>
      </c>
      <c r="N3166" s="9">
        <v>0.8</v>
      </c>
      <c r="O3166" s="9">
        <v>0.82</v>
      </c>
      <c r="P3166" s="9">
        <v>0.76</v>
      </c>
      <c r="Q3166" s="9">
        <v>0.79</v>
      </c>
      <c r="R3166" s="9">
        <v>0.9</v>
      </c>
      <c r="S3166" s="9">
        <v>0.8</v>
      </c>
      <c r="T3166" s="9">
        <v>0.77</v>
      </c>
    </row>
    <row r="3167" spans="1:20" x14ac:dyDescent="0.35">
      <c r="A3167">
        <f t="shared" si="99"/>
        <v>3167</v>
      </c>
      <c r="B3167" s="3" t="s">
        <v>70</v>
      </c>
      <c r="C3167" s="3" t="s">
        <v>89</v>
      </c>
      <c r="D3167" s="3" t="s">
        <v>62</v>
      </c>
      <c r="E3167">
        <v>2025</v>
      </c>
      <c r="F3167" s="3" t="str">
        <f t="shared" si="98"/>
        <v>AOSpillICE H2025</v>
      </c>
      <c r="G3167" s="9">
        <v>0.85</v>
      </c>
      <c r="H3167" s="9">
        <v>0.69</v>
      </c>
      <c r="I3167" s="9">
        <v>0.57999999999999996</v>
      </c>
      <c r="J3167" s="9">
        <v>0.42</v>
      </c>
      <c r="K3167" s="9">
        <v>0.44</v>
      </c>
      <c r="L3167" s="9">
        <v>0.51</v>
      </c>
      <c r="M3167" s="9">
        <v>0.7</v>
      </c>
      <c r="N3167" s="9">
        <v>0.8</v>
      </c>
      <c r="O3167" s="9">
        <v>0.82</v>
      </c>
      <c r="P3167" s="9">
        <v>0.76</v>
      </c>
      <c r="Q3167" s="9">
        <v>0.79</v>
      </c>
      <c r="R3167" s="9">
        <v>0.9</v>
      </c>
      <c r="S3167" s="9">
        <v>0.8</v>
      </c>
      <c r="T3167" s="9">
        <v>0.77</v>
      </c>
    </row>
    <row r="3168" spans="1:20" x14ac:dyDescent="0.35">
      <c r="A3168">
        <f t="shared" si="99"/>
        <v>3168</v>
      </c>
      <c r="B3168" s="3" t="s">
        <v>70</v>
      </c>
      <c r="C3168" s="3" t="s">
        <v>89</v>
      </c>
      <c r="D3168" s="3" t="s">
        <v>62</v>
      </c>
      <c r="E3168">
        <v>2026</v>
      </c>
      <c r="F3168" s="3" t="str">
        <f t="shared" si="98"/>
        <v>AOSpillICE H2026</v>
      </c>
      <c r="G3168" s="9">
        <v>0.85</v>
      </c>
      <c r="H3168" s="9">
        <v>0.69</v>
      </c>
      <c r="I3168" s="9">
        <v>0.57999999999999996</v>
      </c>
      <c r="J3168" s="9">
        <v>0.42</v>
      </c>
      <c r="K3168" s="9">
        <v>0.44</v>
      </c>
      <c r="L3168" s="9">
        <v>0.51</v>
      </c>
      <c r="M3168" s="9">
        <v>0.7</v>
      </c>
      <c r="N3168" s="9">
        <v>0.8</v>
      </c>
      <c r="O3168" s="9">
        <v>0.82</v>
      </c>
      <c r="P3168" s="9">
        <v>0.76</v>
      </c>
      <c r="Q3168" s="9">
        <v>0.79</v>
      </c>
      <c r="R3168" s="9">
        <v>0.9</v>
      </c>
      <c r="S3168" s="9">
        <v>0.8</v>
      </c>
      <c r="T3168" s="9">
        <v>0.77</v>
      </c>
    </row>
    <row r="3169" spans="1:20" x14ac:dyDescent="0.35">
      <c r="A3169">
        <f t="shared" si="99"/>
        <v>3169</v>
      </c>
      <c r="B3169" s="3" t="s">
        <v>70</v>
      </c>
      <c r="C3169" s="3" t="s">
        <v>89</v>
      </c>
      <c r="D3169" s="3" t="s">
        <v>62</v>
      </c>
      <c r="E3169">
        <v>2027</v>
      </c>
      <c r="F3169" s="3" t="str">
        <f t="shared" si="98"/>
        <v>AOSpillICE H2027</v>
      </c>
      <c r="G3169" s="9">
        <v>0.85</v>
      </c>
      <c r="H3169" s="9">
        <v>0.69</v>
      </c>
      <c r="I3169" s="9">
        <v>0.57999999999999996</v>
      </c>
      <c r="J3169" s="9">
        <v>0.42</v>
      </c>
      <c r="K3169" s="9">
        <v>0.44</v>
      </c>
      <c r="L3169" s="9">
        <v>0.51</v>
      </c>
      <c r="M3169" s="9">
        <v>0.7</v>
      </c>
      <c r="N3169" s="9">
        <v>0.8</v>
      </c>
      <c r="O3169" s="9">
        <v>0.82</v>
      </c>
      <c r="P3169" s="9">
        <v>0.76</v>
      </c>
      <c r="Q3169" s="9">
        <v>0.79</v>
      </c>
      <c r="R3169" s="9">
        <v>0.9</v>
      </c>
      <c r="S3169" s="9">
        <v>0.8</v>
      </c>
      <c r="T3169" s="9">
        <v>0.77</v>
      </c>
    </row>
    <row r="3170" spans="1:20" x14ac:dyDescent="0.35">
      <c r="A3170">
        <f t="shared" si="99"/>
        <v>3170</v>
      </c>
      <c r="B3170" s="3" t="s">
        <v>70</v>
      </c>
      <c r="C3170" s="3" t="s">
        <v>89</v>
      </c>
      <c r="D3170" s="3" t="s">
        <v>62</v>
      </c>
      <c r="E3170">
        <v>2028</v>
      </c>
      <c r="F3170" s="3" t="str">
        <f t="shared" si="98"/>
        <v>AOSpillICE H2028</v>
      </c>
      <c r="G3170" s="9">
        <v>0.85</v>
      </c>
      <c r="H3170" s="9">
        <v>0.69</v>
      </c>
      <c r="I3170" s="9">
        <v>0.57999999999999996</v>
      </c>
      <c r="J3170" s="9">
        <v>0.42</v>
      </c>
      <c r="K3170" s="9">
        <v>0.44</v>
      </c>
      <c r="L3170" s="9">
        <v>0.51</v>
      </c>
      <c r="M3170" s="9">
        <v>0.7</v>
      </c>
      <c r="N3170" s="9">
        <v>0.8</v>
      </c>
      <c r="O3170" s="9">
        <v>0.82</v>
      </c>
      <c r="P3170" s="9">
        <v>0.76</v>
      </c>
      <c r="Q3170" s="9">
        <v>0.79</v>
      </c>
      <c r="R3170" s="9">
        <v>0.9</v>
      </c>
      <c r="S3170" s="9">
        <v>0.8</v>
      </c>
      <c r="T3170" s="9">
        <v>0.77</v>
      </c>
    </row>
    <row r="3171" spans="1:20" x14ac:dyDescent="0.35">
      <c r="A3171">
        <f t="shared" si="99"/>
        <v>3171</v>
      </c>
      <c r="B3171" s="3" t="s">
        <v>70</v>
      </c>
      <c r="C3171" s="3" t="s">
        <v>89</v>
      </c>
      <c r="D3171" s="3" t="s">
        <v>62</v>
      </c>
      <c r="E3171">
        <v>2029</v>
      </c>
      <c r="F3171" s="3" t="str">
        <f t="shared" si="98"/>
        <v>AOSpillICE H2029</v>
      </c>
      <c r="G3171" s="9">
        <v>0.85</v>
      </c>
      <c r="H3171" s="9">
        <v>0.69</v>
      </c>
      <c r="I3171" s="9">
        <v>0.57999999999999996</v>
      </c>
      <c r="J3171" s="9">
        <v>0.42</v>
      </c>
      <c r="K3171" s="9">
        <v>0.44</v>
      </c>
      <c r="L3171" s="9">
        <v>0.51</v>
      </c>
      <c r="M3171" s="9">
        <v>0.7</v>
      </c>
      <c r="N3171" s="9">
        <v>0.8</v>
      </c>
      <c r="O3171" s="9">
        <v>0.82</v>
      </c>
      <c r="P3171" s="9">
        <v>0.76</v>
      </c>
      <c r="Q3171" s="9">
        <v>0.79</v>
      </c>
      <c r="R3171" s="9">
        <v>0.9</v>
      </c>
      <c r="S3171" s="9">
        <v>0.8</v>
      </c>
      <c r="T3171" s="9">
        <v>0.77</v>
      </c>
    </row>
    <row r="3172" spans="1:20" x14ac:dyDescent="0.35">
      <c r="A3172">
        <f t="shared" si="99"/>
        <v>3172</v>
      </c>
      <c r="B3172" s="3" t="s">
        <v>70</v>
      </c>
      <c r="C3172" s="3" t="s">
        <v>89</v>
      </c>
      <c r="D3172" s="3" t="s">
        <v>63</v>
      </c>
      <c r="E3172">
        <v>2020</v>
      </c>
      <c r="F3172" s="3" t="str">
        <f t="shared" si="98"/>
        <v>AOSpillMCNARY2020</v>
      </c>
      <c r="G3172" s="9">
        <v>4.7</v>
      </c>
      <c r="H3172" s="9">
        <v>4.7</v>
      </c>
      <c r="I3172" s="9">
        <v>4.51</v>
      </c>
      <c r="J3172" s="9">
        <v>2.81</v>
      </c>
      <c r="K3172" s="9">
        <v>2.52</v>
      </c>
      <c r="L3172" s="9">
        <v>4.24</v>
      </c>
      <c r="M3172" s="9">
        <v>4.7</v>
      </c>
      <c r="N3172" s="9">
        <v>4.7</v>
      </c>
      <c r="O3172" s="9">
        <v>4.7</v>
      </c>
      <c r="P3172" s="9">
        <v>4.7</v>
      </c>
      <c r="Q3172" s="9">
        <v>4.7</v>
      </c>
      <c r="R3172" s="9">
        <v>4.7</v>
      </c>
      <c r="S3172" s="9">
        <v>4.7</v>
      </c>
      <c r="T3172" s="9">
        <v>4.7</v>
      </c>
    </row>
    <row r="3173" spans="1:20" x14ac:dyDescent="0.35">
      <c r="A3173">
        <f t="shared" si="99"/>
        <v>3173</v>
      </c>
      <c r="B3173" s="3" t="s">
        <v>70</v>
      </c>
      <c r="C3173" s="3" t="s">
        <v>89</v>
      </c>
      <c r="D3173" s="3" t="s">
        <v>63</v>
      </c>
      <c r="E3173">
        <v>2021</v>
      </c>
      <c r="F3173" s="3" t="str">
        <f t="shared" si="98"/>
        <v>AOSpillMCNARY2021</v>
      </c>
      <c r="G3173" s="9">
        <v>4.7</v>
      </c>
      <c r="H3173" s="9">
        <v>4.7</v>
      </c>
      <c r="I3173" s="9">
        <v>4.51</v>
      </c>
      <c r="J3173" s="9">
        <v>2.81</v>
      </c>
      <c r="K3173" s="9">
        <v>2.52</v>
      </c>
      <c r="L3173" s="9">
        <v>4.24</v>
      </c>
      <c r="M3173" s="9">
        <v>4.7</v>
      </c>
      <c r="N3173" s="9">
        <v>4.7</v>
      </c>
      <c r="O3173" s="9">
        <v>4.7</v>
      </c>
      <c r="P3173" s="9">
        <v>4.7</v>
      </c>
      <c r="Q3173" s="9">
        <v>4.7</v>
      </c>
      <c r="R3173" s="9">
        <v>4.7</v>
      </c>
      <c r="S3173" s="9">
        <v>4.7</v>
      </c>
      <c r="T3173" s="9">
        <v>4.7</v>
      </c>
    </row>
    <row r="3174" spans="1:20" x14ac:dyDescent="0.35">
      <c r="A3174">
        <f t="shared" si="99"/>
        <v>3174</v>
      </c>
      <c r="B3174" s="3" t="s">
        <v>70</v>
      </c>
      <c r="C3174" s="3" t="s">
        <v>89</v>
      </c>
      <c r="D3174" s="3" t="s">
        <v>63</v>
      </c>
      <c r="E3174">
        <v>2022</v>
      </c>
      <c r="F3174" s="3" t="str">
        <f t="shared" si="98"/>
        <v>AOSpillMCNARY2022</v>
      </c>
      <c r="G3174" s="9">
        <v>4.7</v>
      </c>
      <c r="H3174" s="9">
        <v>4.7</v>
      </c>
      <c r="I3174" s="9">
        <v>4.51</v>
      </c>
      <c r="J3174" s="9">
        <v>2.81</v>
      </c>
      <c r="K3174" s="9">
        <v>2.52</v>
      </c>
      <c r="L3174" s="9">
        <v>4.24</v>
      </c>
      <c r="M3174" s="9">
        <v>4.7</v>
      </c>
      <c r="N3174" s="9">
        <v>4.7</v>
      </c>
      <c r="O3174" s="9">
        <v>4.7</v>
      </c>
      <c r="P3174" s="9">
        <v>4.7</v>
      </c>
      <c r="Q3174" s="9">
        <v>4.7</v>
      </c>
      <c r="R3174" s="9">
        <v>4.7</v>
      </c>
      <c r="S3174" s="9">
        <v>4.7</v>
      </c>
      <c r="T3174" s="9">
        <v>4.7</v>
      </c>
    </row>
    <row r="3175" spans="1:20" x14ac:dyDescent="0.35">
      <c r="A3175">
        <f t="shared" si="99"/>
        <v>3175</v>
      </c>
      <c r="B3175" s="3" t="s">
        <v>70</v>
      </c>
      <c r="C3175" s="3" t="s">
        <v>89</v>
      </c>
      <c r="D3175" s="3" t="s">
        <v>63</v>
      </c>
      <c r="E3175">
        <v>2023</v>
      </c>
      <c r="F3175" s="3" t="str">
        <f t="shared" si="98"/>
        <v>AOSpillMCNARY2023</v>
      </c>
      <c r="G3175" s="9">
        <v>4.7</v>
      </c>
      <c r="H3175" s="9">
        <v>4.7</v>
      </c>
      <c r="I3175" s="9">
        <v>4.51</v>
      </c>
      <c r="J3175" s="9">
        <v>2.81</v>
      </c>
      <c r="K3175" s="9">
        <v>2.52</v>
      </c>
      <c r="L3175" s="9">
        <v>4.24</v>
      </c>
      <c r="M3175" s="9">
        <v>4.7</v>
      </c>
      <c r="N3175" s="9">
        <v>4.7</v>
      </c>
      <c r="O3175" s="9">
        <v>4.7</v>
      </c>
      <c r="P3175" s="9">
        <v>4.7</v>
      </c>
      <c r="Q3175" s="9">
        <v>4.7</v>
      </c>
      <c r="R3175" s="9">
        <v>4.7</v>
      </c>
      <c r="S3175" s="9">
        <v>4.7</v>
      </c>
      <c r="T3175" s="9">
        <v>4.7</v>
      </c>
    </row>
    <row r="3176" spans="1:20" x14ac:dyDescent="0.35">
      <c r="A3176">
        <f t="shared" si="99"/>
        <v>3176</v>
      </c>
      <c r="B3176" s="3" t="s">
        <v>70</v>
      </c>
      <c r="C3176" s="3" t="s">
        <v>89</v>
      </c>
      <c r="D3176" s="3" t="s">
        <v>63</v>
      </c>
      <c r="E3176">
        <v>2024</v>
      </c>
      <c r="F3176" s="3" t="str">
        <f t="shared" si="98"/>
        <v>AOSpillMCNARY2024</v>
      </c>
      <c r="G3176" s="9">
        <v>4.7</v>
      </c>
      <c r="H3176" s="9">
        <v>4.7</v>
      </c>
      <c r="I3176" s="9">
        <v>4.51</v>
      </c>
      <c r="J3176" s="9">
        <v>2.81</v>
      </c>
      <c r="K3176" s="9">
        <v>2.52</v>
      </c>
      <c r="L3176" s="9">
        <v>4.24</v>
      </c>
      <c r="M3176" s="9">
        <v>4.7</v>
      </c>
      <c r="N3176" s="9">
        <v>4.7</v>
      </c>
      <c r="O3176" s="9">
        <v>4.7</v>
      </c>
      <c r="P3176" s="9">
        <v>4.7</v>
      </c>
      <c r="Q3176" s="9">
        <v>4.7</v>
      </c>
      <c r="R3176" s="9">
        <v>4.7</v>
      </c>
      <c r="S3176" s="9">
        <v>4.7</v>
      </c>
      <c r="T3176" s="9">
        <v>4.7</v>
      </c>
    </row>
    <row r="3177" spans="1:20" x14ac:dyDescent="0.35">
      <c r="A3177">
        <f t="shared" si="99"/>
        <v>3177</v>
      </c>
      <c r="B3177" s="3" t="s">
        <v>70</v>
      </c>
      <c r="C3177" s="3" t="s">
        <v>89</v>
      </c>
      <c r="D3177" s="3" t="s">
        <v>63</v>
      </c>
      <c r="E3177">
        <v>2025</v>
      </c>
      <c r="F3177" s="3" t="str">
        <f t="shared" si="98"/>
        <v>AOSpillMCNARY2025</v>
      </c>
      <c r="G3177" s="9">
        <v>4.7</v>
      </c>
      <c r="H3177" s="9">
        <v>4.7</v>
      </c>
      <c r="I3177" s="9">
        <v>4.51</v>
      </c>
      <c r="J3177" s="9">
        <v>2.81</v>
      </c>
      <c r="K3177" s="9">
        <v>2.52</v>
      </c>
      <c r="L3177" s="9">
        <v>4.24</v>
      </c>
      <c r="M3177" s="9">
        <v>4.7</v>
      </c>
      <c r="N3177" s="9">
        <v>4.7</v>
      </c>
      <c r="O3177" s="9">
        <v>4.7</v>
      </c>
      <c r="P3177" s="9">
        <v>4.7</v>
      </c>
      <c r="Q3177" s="9">
        <v>4.7</v>
      </c>
      <c r="R3177" s="9">
        <v>4.7</v>
      </c>
      <c r="S3177" s="9">
        <v>4.7</v>
      </c>
      <c r="T3177" s="9">
        <v>4.7</v>
      </c>
    </row>
    <row r="3178" spans="1:20" x14ac:dyDescent="0.35">
      <c r="A3178">
        <f t="shared" si="99"/>
        <v>3178</v>
      </c>
      <c r="B3178" s="3" t="s">
        <v>70</v>
      </c>
      <c r="C3178" s="3" t="s">
        <v>89</v>
      </c>
      <c r="D3178" s="3" t="s">
        <v>63</v>
      </c>
      <c r="E3178">
        <v>2026</v>
      </c>
      <c r="F3178" s="3" t="str">
        <f t="shared" si="98"/>
        <v>AOSpillMCNARY2026</v>
      </c>
      <c r="G3178" s="9">
        <v>4.7</v>
      </c>
      <c r="H3178" s="9">
        <v>4.7</v>
      </c>
      <c r="I3178" s="9">
        <v>4.51</v>
      </c>
      <c r="J3178" s="9">
        <v>2.81</v>
      </c>
      <c r="K3178" s="9">
        <v>2.52</v>
      </c>
      <c r="L3178" s="9">
        <v>4.24</v>
      </c>
      <c r="M3178" s="9">
        <v>4.7</v>
      </c>
      <c r="N3178" s="9">
        <v>4.7</v>
      </c>
      <c r="O3178" s="9">
        <v>4.7</v>
      </c>
      <c r="P3178" s="9">
        <v>4.7</v>
      </c>
      <c r="Q3178" s="9">
        <v>4.7</v>
      </c>
      <c r="R3178" s="9">
        <v>4.7</v>
      </c>
      <c r="S3178" s="9">
        <v>4.7</v>
      </c>
      <c r="T3178" s="9">
        <v>4.7</v>
      </c>
    </row>
    <row r="3179" spans="1:20" x14ac:dyDescent="0.35">
      <c r="A3179">
        <f t="shared" si="99"/>
        <v>3179</v>
      </c>
      <c r="B3179" s="3" t="s">
        <v>70</v>
      </c>
      <c r="C3179" s="3" t="s">
        <v>89</v>
      </c>
      <c r="D3179" s="3" t="s">
        <v>63</v>
      </c>
      <c r="E3179">
        <v>2027</v>
      </c>
      <c r="F3179" s="3" t="str">
        <f t="shared" si="98"/>
        <v>AOSpillMCNARY2027</v>
      </c>
      <c r="G3179" s="9">
        <v>4.7</v>
      </c>
      <c r="H3179" s="9">
        <v>4.7</v>
      </c>
      <c r="I3179" s="9">
        <v>4.51</v>
      </c>
      <c r="J3179" s="9">
        <v>2.81</v>
      </c>
      <c r="K3179" s="9">
        <v>2.52</v>
      </c>
      <c r="L3179" s="9">
        <v>4.24</v>
      </c>
      <c r="M3179" s="9">
        <v>4.7</v>
      </c>
      <c r="N3179" s="9">
        <v>4.7</v>
      </c>
      <c r="O3179" s="9">
        <v>4.7</v>
      </c>
      <c r="P3179" s="9">
        <v>4.7</v>
      </c>
      <c r="Q3179" s="9">
        <v>4.7</v>
      </c>
      <c r="R3179" s="9">
        <v>4.7</v>
      </c>
      <c r="S3179" s="9">
        <v>4.7</v>
      </c>
      <c r="T3179" s="9">
        <v>4.7</v>
      </c>
    </row>
    <row r="3180" spans="1:20" x14ac:dyDescent="0.35">
      <c r="A3180">
        <f t="shared" si="99"/>
        <v>3180</v>
      </c>
      <c r="B3180" s="3" t="s">
        <v>70</v>
      </c>
      <c r="C3180" s="3" t="s">
        <v>89</v>
      </c>
      <c r="D3180" s="3" t="s">
        <v>63</v>
      </c>
      <c r="E3180">
        <v>2028</v>
      </c>
      <c r="F3180" s="3" t="str">
        <f t="shared" si="98"/>
        <v>AOSpillMCNARY2028</v>
      </c>
      <c r="G3180" s="9">
        <v>4.7</v>
      </c>
      <c r="H3180" s="9">
        <v>4.7</v>
      </c>
      <c r="I3180" s="9">
        <v>4.51</v>
      </c>
      <c r="J3180" s="9">
        <v>2.81</v>
      </c>
      <c r="K3180" s="9">
        <v>2.52</v>
      </c>
      <c r="L3180" s="9">
        <v>4.24</v>
      </c>
      <c r="M3180" s="9">
        <v>4.7</v>
      </c>
      <c r="N3180" s="9">
        <v>4.7</v>
      </c>
      <c r="O3180" s="9">
        <v>4.7</v>
      </c>
      <c r="P3180" s="9">
        <v>4.7</v>
      </c>
      <c r="Q3180" s="9">
        <v>4.7</v>
      </c>
      <c r="R3180" s="9">
        <v>4.7</v>
      </c>
      <c r="S3180" s="9">
        <v>4.7</v>
      </c>
      <c r="T3180" s="9">
        <v>4.7</v>
      </c>
    </row>
    <row r="3181" spans="1:20" x14ac:dyDescent="0.35">
      <c r="A3181">
        <f t="shared" si="99"/>
        <v>3181</v>
      </c>
      <c r="B3181" s="3" t="s">
        <v>70</v>
      </c>
      <c r="C3181" s="3" t="s">
        <v>89</v>
      </c>
      <c r="D3181" s="3" t="s">
        <v>63</v>
      </c>
      <c r="E3181">
        <v>2029</v>
      </c>
      <c r="F3181" s="3" t="str">
        <f t="shared" si="98"/>
        <v>AOSpillMCNARY2029</v>
      </c>
      <c r="G3181" s="9">
        <v>4.7</v>
      </c>
      <c r="H3181" s="9">
        <v>4.7</v>
      </c>
      <c r="I3181" s="9">
        <v>4.51</v>
      </c>
      <c r="J3181" s="9">
        <v>2.81</v>
      </c>
      <c r="K3181" s="9">
        <v>2.52</v>
      </c>
      <c r="L3181" s="9">
        <v>4.24</v>
      </c>
      <c r="M3181" s="9">
        <v>4.7</v>
      </c>
      <c r="N3181" s="9">
        <v>4.7</v>
      </c>
      <c r="O3181" s="9">
        <v>4.7</v>
      </c>
      <c r="P3181" s="9">
        <v>4.7</v>
      </c>
      <c r="Q3181" s="9">
        <v>4.7</v>
      </c>
      <c r="R3181" s="9">
        <v>4.7</v>
      </c>
      <c r="S3181" s="9">
        <v>4.7</v>
      </c>
      <c r="T3181" s="9">
        <v>4.7</v>
      </c>
    </row>
    <row r="3182" spans="1:20" x14ac:dyDescent="0.35">
      <c r="A3182">
        <f t="shared" si="99"/>
        <v>3182</v>
      </c>
      <c r="B3182" s="3" t="s">
        <v>70</v>
      </c>
      <c r="C3182" s="3" t="s">
        <v>89</v>
      </c>
      <c r="D3182" s="3" t="s">
        <v>64</v>
      </c>
      <c r="E3182">
        <v>2020</v>
      </c>
      <c r="F3182" s="3" t="str">
        <f t="shared" si="98"/>
        <v>AOSpillJ DAY2020</v>
      </c>
      <c r="G3182" s="9">
        <v>1.43</v>
      </c>
      <c r="H3182" s="9">
        <v>1.34</v>
      </c>
      <c r="I3182" s="9">
        <v>1.04</v>
      </c>
      <c r="J3182" s="9">
        <v>0.82</v>
      </c>
      <c r="K3182" s="9">
        <v>0.78</v>
      </c>
      <c r="L3182" s="9">
        <v>1.05</v>
      </c>
      <c r="M3182" s="9">
        <v>1.31</v>
      </c>
      <c r="N3182" s="9">
        <v>1.3</v>
      </c>
      <c r="O3182" s="9">
        <v>1.37</v>
      </c>
      <c r="P3182" s="9">
        <v>1.27</v>
      </c>
      <c r="Q3182" s="9">
        <v>1.28</v>
      </c>
      <c r="R3182" s="9">
        <v>1.35</v>
      </c>
      <c r="S3182" s="9">
        <v>1.3</v>
      </c>
      <c r="T3182" s="9">
        <v>1.3</v>
      </c>
    </row>
    <row r="3183" spans="1:20" x14ac:dyDescent="0.35">
      <c r="A3183">
        <f t="shared" si="99"/>
        <v>3183</v>
      </c>
      <c r="B3183" s="3" t="s">
        <v>70</v>
      </c>
      <c r="C3183" s="3" t="s">
        <v>89</v>
      </c>
      <c r="D3183" s="3" t="s">
        <v>64</v>
      </c>
      <c r="E3183">
        <v>2021</v>
      </c>
      <c r="F3183" s="3" t="str">
        <f t="shared" si="98"/>
        <v>AOSpillJ DAY2021</v>
      </c>
      <c r="G3183" s="9">
        <v>1.43</v>
      </c>
      <c r="H3183" s="9">
        <v>1.34</v>
      </c>
      <c r="I3183" s="9">
        <v>1.04</v>
      </c>
      <c r="J3183" s="9">
        <v>0.82</v>
      </c>
      <c r="K3183" s="9">
        <v>0.78</v>
      </c>
      <c r="L3183" s="9">
        <v>1.05</v>
      </c>
      <c r="M3183" s="9">
        <v>1.31</v>
      </c>
      <c r="N3183" s="9">
        <v>1.3</v>
      </c>
      <c r="O3183" s="9">
        <v>1.37</v>
      </c>
      <c r="P3183" s="9">
        <v>1.27</v>
      </c>
      <c r="Q3183" s="9">
        <v>1.28</v>
      </c>
      <c r="R3183" s="9">
        <v>1.35</v>
      </c>
      <c r="S3183" s="9">
        <v>1.3</v>
      </c>
      <c r="T3183" s="9">
        <v>1.3</v>
      </c>
    </row>
    <row r="3184" spans="1:20" x14ac:dyDescent="0.35">
      <c r="A3184">
        <f t="shared" si="99"/>
        <v>3184</v>
      </c>
      <c r="B3184" s="3" t="s">
        <v>70</v>
      </c>
      <c r="C3184" s="3" t="s">
        <v>89</v>
      </c>
      <c r="D3184" s="3" t="s">
        <v>64</v>
      </c>
      <c r="E3184">
        <v>2022</v>
      </c>
      <c r="F3184" s="3" t="str">
        <f t="shared" si="98"/>
        <v>AOSpillJ DAY2022</v>
      </c>
      <c r="G3184" s="9">
        <v>1.43</v>
      </c>
      <c r="H3184" s="9">
        <v>1.34</v>
      </c>
      <c r="I3184" s="9">
        <v>1.04</v>
      </c>
      <c r="J3184" s="9">
        <v>0.82</v>
      </c>
      <c r="K3184" s="9">
        <v>0.78</v>
      </c>
      <c r="L3184" s="9">
        <v>1.05</v>
      </c>
      <c r="M3184" s="9">
        <v>1.31</v>
      </c>
      <c r="N3184" s="9">
        <v>1.3</v>
      </c>
      <c r="O3184" s="9">
        <v>1.37</v>
      </c>
      <c r="P3184" s="9">
        <v>1.27</v>
      </c>
      <c r="Q3184" s="9">
        <v>1.28</v>
      </c>
      <c r="R3184" s="9">
        <v>1.35</v>
      </c>
      <c r="S3184" s="9">
        <v>1.3</v>
      </c>
      <c r="T3184" s="9">
        <v>1.3</v>
      </c>
    </row>
    <row r="3185" spans="1:20" x14ac:dyDescent="0.35">
      <c r="A3185">
        <f t="shared" si="99"/>
        <v>3185</v>
      </c>
      <c r="B3185" s="3" t="s">
        <v>70</v>
      </c>
      <c r="C3185" s="3" t="s">
        <v>89</v>
      </c>
      <c r="D3185" s="3" t="s">
        <v>64</v>
      </c>
      <c r="E3185">
        <v>2023</v>
      </c>
      <c r="F3185" s="3" t="str">
        <f t="shared" si="98"/>
        <v>AOSpillJ DAY2023</v>
      </c>
      <c r="G3185" s="9">
        <v>1.43</v>
      </c>
      <c r="H3185" s="9">
        <v>1.34</v>
      </c>
      <c r="I3185" s="9">
        <v>1.04</v>
      </c>
      <c r="J3185" s="9">
        <v>0.82</v>
      </c>
      <c r="K3185" s="9">
        <v>0.78</v>
      </c>
      <c r="L3185" s="9">
        <v>1.05</v>
      </c>
      <c r="M3185" s="9">
        <v>1.31</v>
      </c>
      <c r="N3185" s="9">
        <v>1.3</v>
      </c>
      <c r="O3185" s="9">
        <v>1.37</v>
      </c>
      <c r="P3185" s="9">
        <v>1.27</v>
      </c>
      <c r="Q3185" s="9">
        <v>1.28</v>
      </c>
      <c r="R3185" s="9">
        <v>1.35</v>
      </c>
      <c r="S3185" s="9">
        <v>1.3</v>
      </c>
      <c r="T3185" s="9">
        <v>1.3</v>
      </c>
    </row>
    <row r="3186" spans="1:20" x14ac:dyDescent="0.35">
      <c r="A3186">
        <f t="shared" si="99"/>
        <v>3186</v>
      </c>
      <c r="B3186" s="3" t="s">
        <v>70</v>
      </c>
      <c r="C3186" s="3" t="s">
        <v>89</v>
      </c>
      <c r="D3186" s="3" t="s">
        <v>64</v>
      </c>
      <c r="E3186">
        <v>2024</v>
      </c>
      <c r="F3186" s="3" t="str">
        <f t="shared" si="98"/>
        <v>AOSpillJ DAY2024</v>
      </c>
      <c r="G3186" s="9">
        <v>1.43</v>
      </c>
      <c r="H3186" s="9">
        <v>1.34</v>
      </c>
      <c r="I3186" s="9">
        <v>1.04</v>
      </c>
      <c r="J3186" s="9">
        <v>0.82</v>
      </c>
      <c r="K3186" s="9">
        <v>0.78</v>
      </c>
      <c r="L3186" s="9">
        <v>1.05</v>
      </c>
      <c r="M3186" s="9">
        <v>1.31</v>
      </c>
      <c r="N3186" s="9">
        <v>1.3</v>
      </c>
      <c r="O3186" s="9">
        <v>1.37</v>
      </c>
      <c r="P3186" s="9">
        <v>1.27</v>
      </c>
      <c r="Q3186" s="9">
        <v>1.28</v>
      </c>
      <c r="R3186" s="9">
        <v>1.35</v>
      </c>
      <c r="S3186" s="9">
        <v>1.3</v>
      </c>
      <c r="T3186" s="9">
        <v>1.3</v>
      </c>
    </row>
    <row r="3187" spans="1:20" x14ac:dyDescent="0.35">
      <c r="A3187">
        <f t="shared" si="99"/>
        <v>3187</v>
      </c>
      <c r="B3187" s="3" t="s">
        <v>70</v>
      </c>
      <c r="C3187" s="3" t="s">
        <v>89</v>
      </c>
      <c r="D3187" s="3" t="s">
        <v>64</v>
      </c>
      <c r="E3187">
        <v>2025</v>
      </c>
      <c r="F3187" s="3" t="str">
        <f t="shared" si="98"/>
        <v>AOSpillJ DAY2025</v>
      </c>
      <c r="G3187" s="9">
        <v>1.43</v>
      </c>
      <c r="H3187" s="9">
        <v>1.34</v>
      </c>
      <c r="I3187" s="9">
        <v>1.04</v>
      </c>
      <c r="J3187" s="9">
        <v>0.82</v>
      </c>
      <c r="K3187" s="9">
        <v>0.78</v>
      </c>
      <c r="L3187" s="9">
        <v>1.05</v>
      </c>
      <c r="M3187" s="9">
        <v>1.31</v>
      </c>
      <c r="N3187" s="9">
        <v>1.3</v>
      </c>
      <c r="O3187" s="9">
        <v>1.37</v>
      </c>
      <c r="P3187" s="9">
        <v>1.27</v>
      </c>
      <c r="Q3187" s="9">
        <v>1.28</v>
      </c>
      <c r="R3187" s="9">
        <v>1.35</v>
      </c>
      <c r="S3187" s="9">
        <v>1.3</v>
      </c>
      <c r="T3187" s="9">
        <v>1.3</v>
      </c>
    </row>
    <row r="3188" spans="1:20" x14ac:dyDescent="0.35">
      <c r="A3188">
        <f t="shared" si="99"/>
        <v>3188</v>
      </c>
      <c r="B3188" s="3" t="s">
        <v>70</v>
      </c>
      <c r="C3188" s="3" t="s">
        <v>89</v>
      </c>
      <c r="D3188" s="3" t="s">
        <v>64</v>
      </c>
      <c r="E3188">
        <v>2026</v>
      </c>
      <c r="F3188" s="3" t="str">
        <f t="shared" si="98"/>
        <v>AOSpillJ DAY2026</v>
      </c>
      <c r="G3188" s="9">
        <v>1.43</v>
      </c>
      <c r="H3188" s="9">
        <v>1.34</v>
      </c>
      <c r="I3188" s="9">
        <v>1.04</v>
      </c>
      <c r="J3188" s="9">
        <v>0.82</v>
      </c>
      <c r="K3188" s="9">
        <v>0.78</v>
      </c>
      <c r="L3188" s="9">
        <v>1.05</v>
      </c>
      <c r="M3188" s="9">
        <v>1.31</v>
      </c>
      <c r="N3188" s="9">
        <v>1.3</v>
      </c>
      <c r="O3188" s="9">
        <v>1.37</v>
      </c>
      <c r="P3188" s="9">
        <v>1.27</v>
      </c>
      <c r="Q3188" s="9">
        <v>1.28</v>
      </c>
      <c r="R3188" s="9">
        <v>1.35</v>
      </c>
      <c r="S3188" s="9">
        <v>1.3</v>
      </c>
      <c r="T3188" s="9">
        <v>1.3</v>
      </c>
    </row>
    <row r="3189" spans="1:20" x14ac:dyDescent="0.35">
      <c r="A3189">
        <f t="shared" si="99"/>
        <v>3189</v>
      </c>
      <c r="B3189" s="3" t="s">
        <v>70</v>
      </c>
      <c r="C3189" s="3" t="s">
        <v>89</v>
      </c>
      <c r="D3189" s="3" t="s">
        <v>64</v>
      </c>
      <c r="E3189">
        <v>2027</v>
      </c>
      <c r="F3189" s="3" t="str">
        <f t="shared" si="98"/>
        <v>AOSpillJ DAY2027</v>
      </c>
      <c r="G3189" s="9">
        <v>1.43</v>
      </c>
      <c r="H3189" s="9">
        <v>1.34</v>
      </c>
      <c r="I3189" s="9">
        <v>1.04</v>
      </c>
      <c r="J3189" s="9">
        <v>0.82</v>
      </c>
      <c r="K3189" s="9">
        <v>0.78</v>
      </c>
      <c r="L3189" s="9">
        <v>1.05</v>
      </c>
      <c r="M3189" s="9">
        <v>1.31</v>
      </c>
      <c r="N3189" s="9">
        <v>1.3</v>
      </c>
      <c r="O3189" s="9">
        <v>1.37</v>
      </c>
      <c r="P3189" s="9">
        <v>1.27</v>
      </c>
      <c r="Q3189" s="9">
        <v>1.28</v>
      </c>
      <c r="R3189" s="9">
        <v>1.35</v>
      </c>
      <c r="S3189" s="9">
        <v>1.3</v>
      </c>
      <c r="T3189" s="9">
        <v>1.3</v>
      </c>
    </row>
    <row r="3190" spans="1:20" x14ac:dyDescent="0.35">
      <c r="A3190">
        <f t="shared" si="99"/>
        <v>3190</v>
      </c>
      <c r="B3190" s="3" t="s">
        <v>70</v>
      </c>
      <c r="C3190" s="3" t="s">
        <v>89</v>
      </c>
      <c r="D3190" s="3" t="s">
        <v>64</v>
      </c>
      <c r="E3190">
        <v>2028</v>
      </c>
      <c r="F3190" s="3" t="str">
        <f t="shared" si="98"/>
        <v>AOSpillJ DAY2028</v>
      </c>
      <c r="G3190" s="9">
        <v>1.43</v>
      </c>
      <c r="H3190" s="9">
        <v>1.34</v>
      </c>
      <c r="I3190" s="9">
        <v>1.04</v>
      </c>
      <c r="J3190" s="9">
        <v>0.82</v>
      </c>
      <c r="K3190" s="9">
        <v>0.78</v>
      </c>
      <c r="L3190" s="9">
        <v>1.05</v>
      </c>
      <c r="M3190" s="9">
        <v>1.31</v>
      </c>
      <c r="N3190" s="9">
        <v>1.3</v>
      </c>
      <c r="O3190" s="9">
        <v>1.37</v>
      </c>
      <c r="P3190" s="9">
        <v>1.27</v>
      </c>
      <c r="Q3190" s="9">
        <v>1.28</v>
      </c>
      <c r="R3190" s="9">
        <v>1.35</v>
      </c>
      <c r="S3190" s="9">
        <v>1.3</v>
      </c>
      <c r="T3190" s="9">
        <v>1.3</v>
      </c>
    </row>
    <row r="3191" spans="1:20" x14ac:dyDescent="0.35">
      <c r="A3191">
        <f t="shared" si="99"/>
        <v>3191</v>
      </c>
      <c r="B3191" s="3" t="s">
        <v>70</v>
      </c>
      <c r="C3191" s="3" t="s">
        <v>89</v>
      </c>
      <c r="D3191" s="3" t="s">
        <v>64</v>
      </c>
      <c r="E3191">
        <v>2029</v>
      </c>
      <c r="F3191" s="3" t="str">
        <f t="shared" si="98"/>
        <v>AOSpillJ DAY2029</v>
      </c>
      <c r="G3191" s="9">
        <v>1.43</v>
      </c>
      <c r="H3191" s="9">
        <v>1.34</v>
      </c>
      <c r="I3191" s="9">
        <v>1.04</v>
      </c>
      <c r="J3191" s="9">
        <v>0.82</v>
      </c>
      <c r="K3191" s="9">
        <v>0.78</v>
      </c>
      <c r="L3191" s="9">
        <v>1.05</v>
      </c>
      <c r="M3191" s="9">
        <v>1.31</v>
      </c>
      <c r="N3191" s="9">
        <v>1.3</v>
      </c>
      <c r="O3191" s="9">
        <v>1.37</v>
      </c>
      <c r="P3191" s="9">
        <v>1.27</v>
      </c>
      <c r="Q3191" s="9">
        <v>1.28</v>
      </c>
      <c r="R3191" s="9">
        <v>1.35</v>
      </c>
      <c r="S3191" s="9">
        <v>1.3</v>
      </c>
      <c r="T3191" s="9">
        <v>1.3</v>
      </c>
    </row>
    <row r="3192" spans="1:20" x14ac:dyDescent="0.35">
      <c r="A3192">
        <f t="shared" si="99"/>
        <v>3192</v>
      </c>
      <c r="B3192" s="3" t="s">
        <v>70</v>
      </c>
      <c r="C3192" s="3" t="s">
        <v>89</v>
      </c>
      <c r="D3192" s="3" t="s">
        <v>65</v>
      </c>
      <c r="E3192">
        <v>2020</v>
      </c>
      <c r="F3192" s="3" t="str">
        <f t="shared" si="98"/>
        <v>AOSpillRND B2020</v>
      </c>
      <c r="G3192" s="9">
        <v>0.2</v>
      </c>
      <c r="H3192" s="9">
        <v>0.2</v>
      </c>
      <c r="I3192" s="9">
        <v>0.2</v>
      </c>
      <c r="J3192" s="9">
        <v>0.2</v>
      </c>
      <c r="K3192" s="9">
        <v>0.2</v>
      </c>
      <c r="L3192" s="9">
        <v>0.2</v>
      </c>
      <c r="M3192" s="9">
        <v>0.2</v>
      </c>
      <c r="N3192" s="9">
        <v>0.2</v>
      </c>
      <c r="O3192" s="9">
        <v>0.2</v>
      </c>
      <c r="P3192" s="9">
        <v>0.2</v>
      </c>
      <c r="Q3192" s="9">
        <v>0.2</v>
      </c>
      <c r="R3192" s="9">
        <v>0.2</v>
      </c>
      <c r="S3192" s="9">
        <v>0.2</v>
      </c>
      <c r="T3192" s="9">
        <v>0.2</v>
      </c>
    </row>
    <row r="3193" spans="1:20" x14ac:dyDescent="0.35">
      <c r="A3193">
        <f t="shared" si="99"/>
        <v>3193</v>
      </c>
      <c r="B3193" s="3" t="s">
        <v>70</v>
      </c>
      <c r="C3193" s="3" t="s">
        <v>89</v>
      </c>
      <c r="D3193" s="3" t="s">
        <v>65</v>
      </c>
      <c r="E3193">
        <v>2021</v>
      </c>
      <c r="F3193" s="3" t="str">
        <f t="shared" si="98"/>
        <v>AOSpillRND B2021</v>
      </c>
      <c r="G3193" s="9">
        <v>0.2</v>
      </c>
      <c r="H3193" s="9">
        <v>0.2</v>
      </c>
      <c r="I3193" s="9">
        <v>0.2</v>
      </c>
      <c r="J3193" s="9">
        <v>0.2</v>
      </c>
      <c r="K3193" s="9">
        <v>0.2</v>
      </c>
      <c r="L3193" s="9">
        <v>0.2</v>
      </c>
      <c r="M3193" s="9">
        <v>0.2</v>
      </c>
      <c r="N3193" s="9">
        <v>0.2</v>
      </c>
      <c r="O3193" s="9">
        <v>0.2</v>
      </c>
      <c r="P3193" s="9">
        <v>0.2</v>
      </c>
      <c r="Q3193" s="9">
        <v>0.2</v>
      </c>
      <c r="R3193" s="9">
        <v>0.2</v>
      </c>
      <c r="S3193" s="9">
        <v>0.2</v>
      </c>
      <c r="T3193" s="9">
        <v>0.2</v>
      </c>
    </row>
    <row r="3194" spans="1:20" x14ac:dyDescent="0.35">
      <c r="A3194">
        <f t="shared" si="99"/>
        <v>3194</v>
      </c>
      <c r="B3194" s="3" t="s">
        <v>70</v>
      </c>
      <c r="C3194" s="3" t="s">
        <v>89</v>
      </c>
      <c r="D3194" s="3" t="s">
        <v>65</v>
      </c>
      <c r="E3194">
        <v>2022</v>
      </c>
      <c r="F3194" s="3" t="str">
        <f t="shared" si="98"/>
        <v>AOSpillRND B2022</v>
      </c>
      <c r="G3194" s="9">
        <v>0.2</v>
      </c>
      <c r="H3194" s="9">
        <v>0.2</v>
      </c>
      <c r="I3194" s="9">
        <v>0.2</v>
      </c>
      <c r="J3194" s="9">
        <v>0.2</v>
      </c>
      <c r="K3194" s="9">
        <v>0.2</v>
      </c>
      <c r="L3194" s="9">
        <v>0.2</v>
      </c>
      <c r="M3194" s="9">
        <v>0.2</v>
      </c>
      <c r="N3194" s="9">
        <v>0.2</v>
      </c>
      <c r="O3194" s="9">
        <v>0.2</v>
      </c>
      <c r="P3194" s="9">
        <v>0.2</v>
      </c>
      <c r="Q3194" s="9">
        <v>0.2</v>
      </c>
      <c r="R3194" s="9">
        <v>0.2</v>
      </c>
      <c r="S3194" s="9">
        <v>0.2</v>
      </c>
      <c r="T3194" s="9">
        <v>0.2</v>
      </c>
    </row>
    <row r="3195" spans="1:20" x14ac:dyDescent="0.35">
      <c r="A3195">
        <f t="shared" si="99"/>
        <v>3195</v>
      </c>
      <c r="B3195" s="3" t="s">
        <v>70</v>
      </c>
      <c r="C3195" s="3" t="s">
        <v>89</v>
      </c>
      <c r="D3195" s="3" t="s">
        <v>65</v>
      </c>
      <c r="E3195">
        <v>2023</v>
      </c>
      <c r="F3195" s="3" t="str">
        <f t="shared" si="98"/>
        <v>AOSpillRND B2023</v>
      </c>
      <c r="G3195" s="9">
        <v>0.2</v>
      </c>
      <c r="H3195" s="9">
        <v>0.2</v>
      </c>
      <c r="I3195" s="9">
        <v>0.2</v>
      </c>
      <c r="J3195" s="9">
        <v>0.2</v>
      </c>
      <c r="K3195" s="9">
        <v>0.2</v>
      </c>
      <c r="L3195" s="9">
        <v>0.2</v>
      </c>
      <c r="M3195" s="9">
        <v>0.2</v>
      </c>
      <c r="N3195" s="9">
        <v>0.2</v>
      </c>
      <c r="O3195" s="9">
        <v>0.2</v>
      </c>
      <c r="P3195" s="9">
        <v>0.2</v>
      </c>
      <c r="Q3195" s="9">
        <v>0.2</v>
      </c>
      <c r="R3195" s="9">
        <v>0.2</v>
      </c>
      <c r="S3195" s="9">
        <v>0.2</v>
      </c>
      <c r="T3195" s="9">
        <v>0.2</v>
      </c>
    </row>
    <row r="3196" spans="1:20" x14ac:dyDescent="0.35">
      <c r="A3196">
        <f t="shared" si="99"/>
        <v>3196</v>
      </c>
      <c r="B3196" s="3" t="s">
        <v>70</v>
      </c>
      <c r="C3196" s="3" t="s">
        <v>89</v>
      </c>
      <c r="D3196" s="3" t="s">
        <v>65</v>
      </c>
      <c r="E3196">
        <v>2024</v>
      </c>
      <c r="F3196" s="3" t="str">
        <f t="shared" si="98"/>
        <v>AOSpillRND B2024</v>
      </c>
      <c r="G3196" s="9">
        <v>0.2</v>
      </c>
      <c r="H3196" s="9">
        <v>0.2</v>
      </c>
      <c r="I3196" s="9">
        <v>0.2</v>
      </c>
      <c r="J3196" s="9">
        <v>0.2</v>
      </c>
      <c r="K3196" s="9">
        <v>0.2</v>
      </c>
      <c r="L3196" s="9">
        <v>0.2</v>
      </c>
      <c r="M3196" s="9">
        <v>0.2</v>
      </c>
      <c r="N3196" s="9">
        <v>0.2</v>
      </c>
      <c r="O3196" s="9">
        <v>0.2</v>
      </c>
      <c r="P3196" s="9">
        <v>0.2</v>
      </c>
      <c r="Q3196" s="9">
        <v>0.2</v>
      </c>
      <c r="R3196" s="9">
        <v>0.2</v>
      </c>
      <c r="S3196" s="9">
        <v>0.2</v>
      </c>
      <c r="T3196" s="9">
        <v>0.2</v>
      </c>
    </row>
    <row r="3197" spans="1:20" x14ac:dyDescent="0.35">
      <c r="A3197">
        <f t="shared" si="99"/>
        <v>3197</v>
      </c>
      <c r="B3197" s="3" t="s">
        <v>70</v>
      </c>
      <c r="C3197" s="3" t="s">
        <v>89</v>
      </c>
      <c r="D3197" s="3" t="s">
        <v>65</v>
      </c>
      <c r="E3197">
        <v>2025</v>
      </c>
      <c r="F3197" s="3" t="str">
        <f t="shared" si="98"/>
        <v>AOSpillRND B2025</v>
      </c>
      <c r="G3197" s="9">
        <v>0.2</v>
      </c>
      <c r="H3197" s="9">
        <v>0.2</v>
      </c>
      <c r="I3197" s="9">
        <v>0.2</v>
      </c>
      <c r="J3197" s="9">
        <v>0.2</v>
      </c>
      <c r="K3197" s="9">
        <v>0.2</v>
      </c>
      <c r="L3197" s="9">
        <v>0.2</v>
      </c>
      <c r="M3197" s="9">
        <v>0.2</v>
      </c>
      <c r="N3197" s="9">
        <v>0.2</v>
      </c>
      <c r="O3197" s="9">
        <v>0.2</v>
      </c>
      <c r="P3197" s="9">
        <v>0.2</v>
      </c>
      <c r="Q3197" s="9">
        <v>0.2</v>
      </c>
      <c r="R3197" s="9">
        <v>0.2</v>
      </c>
      <c r="S3197" s="9">
        <v>0.2</v>
      </c>
      <c r="T3197" s="9">
        <v>0.2</v>
      </c>
    </row>
    <row r="3198" spans="1:20" x14ac:dyDescent="0.35">
      <c r="A3198">
        <f t="shared" si="99"/>
        <v>3198</v>
      </c>
      <c r="B3198" s="3" t="s">
        <v>70</v>
      </c>
      <c r="C3198" s="3" t="s">
        <v>89</v>
      </c>
      <c r="D3198" s="3" t="s">
        <v>65</v>
      </c>
      <c r="E3198">
        <v>2026</v>
      </c>
      <c r="F3198" s="3" t="str">
        <f t="shared" si="98"/>
        <v>AOSpillRND B2026</v>
      </c>
      <c r="G3198" s="9">
        <v>0.2</v>
      </c>
      <c r="H3198" s="9">
        <v>0.2</v>
      </c>
      <c r="I3198" s="9">
        <v>0.2</v>
      </c>
      <c r="J3198" s="9">
        <v>0.2</v>
      </c>
      <c r="K3198" s="9">
        <v>0.2</v>
      </c>
      <c r="L3198" s="9">
        <v>0.2</v>
      </c>
      <c r="M3198" s="9">
        <v>0.2</v>
      </c>
      <c r="N3198" s="9">
        <v>0.2</v>
      </c>
      <c r="O3198" s="9">
        <v>0.2</v>
      </c>
      <c r="P3198" s="9">
        <v>0.2</v>
      </c>
      <c r="Q3198" s="9">
        <v>0.2</v>
      </c>
      <c r="R3198" s="9">
        <v>0.2</v>
      </c>
      <c r="S3198" s="9">
        <v>0.2</v>
      </c>
      <c r="T3198" s="9">
        <v>0.2</v>
      </c>
    </row>
    <row r="3199" spans="1:20" x14ac:dyDescent="0.35">
      <c r="A3199">
        <f t="shared" si="99"/>
        <v>3199</v>
      </c>
      <c r="B3199" s="3" t="s">
        <v>70</v>
      </c>
      <c r="C3199" s="3" t="s">
        <v>89</v>
      </c>
      <c r="D3199" s="3" t="s">
        <v>65</v>
      </c>
      <c r="E3199">
        <v>2027</v>
      </c>
      <c r="F3199" s="3" t="str">
        <f t="shared" si="98"/>
        <v>AOSpillRND B2027</v>
      </c>
      <c r="G3199" s="9">
        <v>0.2</v>
      </c>
      <c r="H3199" s="9">
        <v>0.2</v>
      </c>
      <c r="I3199" s="9">
        <v>0.2</v>
      </c>
      <c r="J3199" s="9">
        <v>0.2</v>
      </c>
      <c r="K3199" s="9">
        <v>0.2</v>
      </c>
      <c r="L3199" s="9">
        <v>0.2</v>
      </c>
      <c r="M3199" s="9">
        <v>0.2</v>
      </c>
      <c r="N3199" s="9">
        <v>0.2</v>
      </c>
      <c r="O3199" s="9">
        <v>0.2</v>
      </c>
      <c r="P3199" s="9">
        <v>0.2</v>
      </c>
      <c r="Q3199" s="9">
        <v>0.2</v>
      </c>
      <c r="R3199" s="9">
        <v>0.2</v>
      </c>
      <c r="S3199" s="9">
        <v>0.2</v>
      </c>
      <c r="T3199" s="9">
        <v>0.2</v>
      </c>
    </row>
    <row r="3200" spans="1:20" x14ac:dyDescent="0.35">
      <c r="A3200">
        <f t="shared" si="99"/>
        <v>3200</v>
      </c>
      <c r="B3200" s="3" t="s">
        <v>70</v>
      </c>
      <c r="C3200" s="3" t="s">
        <v>89</v>
      </c>
      <c r="D3200" s="3" t="s">
        <v>65</v>
      </c>
      <c r="E3200">
        <v>2028</v>
      </c>
      <c r="F3200" s="3" t="str">
        <f t="shared" si="98"/>
        <v>AOSpillRND B2028</v>
      </c>
      <c r="G3200" s="9">
        <v>0.2</v>
      </c>
      <c r="H3200" s="9">
        <v>0.2</v>
      </c>
      <c r="I3200" s="9">
        <v>0.2</v>
      </c>
      <c r="J3200" s="9">
        <v>0.2</v>
      </c>
      <c r="K3200" s="9">
        <v>0.2</v>
      </c>
      <c r="L3200" s="9">
        <v>0.2</v>
      </c>
      <c r="M3200" s="9">
        <v>0.2</v>
      </c>
      <c r="N3200" s="9">
        <v>0.2</v>
      </c>
      <c r="O3200" s="9">
        <v>0.2</v>
      </c>
      <c r="P3200" s="9">
        <v>0.2</v>
      </c>
      <c r="Q3200" s="9">
        <v>0.2</v>
      </c>
      <c r="R3200" s="9">
        <v>0.2</v>
      </c>
      <c r="S3200" s="9">
        <v>0.2</v>
      </c>
      <c r="T3200" s="9">
        <v>0.2</v>
      </c>
    </row>
    <row r="3201" spans="1:20" x14ac:dyDescent="0.35">
      <c r="A3201">
        <f t="shared" si="99"/>
        <v>3201</v>
      </c>
      <c r="B3201" s="3" t="s">
        <v>70</v>
      </c>
      <c r="C3201" s="3" t="s">
        <v>89</v>
      </c>
      <c r="D3201" s="3" t="s">
        <v>65</v>
      </c>
      <c r="E3201">
        <v>2029</v>
      </c>
      <c r="F3201" s="3" t="str">
        <f t="shared" si="98"/>
        <v>AOSpillRND B2029</v>
      </c>
      <c r="G3201" s="9">
        <v>0.2</v>
      </c>
      <c r="H3201" s="9">
        <v>0.2</v>
      </c>
      <c r="I3201" s="9">
        <v>0.2</v>
      </c>
      <c r="J3201" s="9">
        <v>0.2</v>
      </c>
      <c r="K3201" s="9">
        <v>0.2</v>
      </c>
      <c r="L3201" s="9">
        <v>0.2</v>
      </c>
      <c r="M3201" s="9">
        <v>0.2</v>
      </c>
      <c r="N3201" s="9">
        <v>0.2</v>
      </c>
      <c r="O3201" s="9">
        <v>0.2</v>
      </c>
      <c r="P3201" s="9">
        <v>0.2</v>
      </c>
      <c r="Q3201" s="9">
        <v>0.2</v>
      </c>
      <c r="R3201" s="9">
        <v>0.2</v>
      </c>
      <c r="S3201" s="9">
        <v>0.2</v>
      </c>
      <c r="T3201" s="9">
        <v>0.2</v>
      </c>
    </row>
    <row r="3202" spans="1:20" x14ac:dyDescent="0.35">
      <c r="A3202">
        <f t="shared" si="99"/>
        <v>3202</v>
      </c>
      <c r="B3202" s="3" t="s">
        <v>70</v>
      </c>
      <c r="C3202" s="3" t="s">
        <v>89</v>
      </c>
      <c r="D3202" s="3" t="s">
        <v>66</v>
      </c>
      <c r="E3202">
        <v>2020</v>
      </c>
      <c r="F3202" s="3" t="str">
        <f t="shared" ref="F3202:F3265" si="100">_xlfn.CONCAT(B3202,C3202,D3202,E3202)</f>
        <v>AOSpillPELTON2020</v>
      </c>
      <c r="G3202" s="9">
        <v>0</v>
      </c>
      <c r="H3202" s="9">
        <v>0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</row>
    <row r="3203" spans="1:20" x14ac:dyDescent="0.35">
      <c r="A3203">
        <f t="shared" ref="A3203:A3266" si="101">A3202+1</f>
        <v>3203</v>
      </c>
      <c r="B3203" s="3" t="s">
        <v>70</v>
      </c>
      <c r="C3203" s="3" t="s">
        <v>89</v>
      </c>
      <c r="D3203" s="3" t="s">
        <v>66</v>
      </c>
      <c r="E3203">
        <v>2021</v>
      </c>
      <c r="F3203" s="3" t="str">
        <f t="shared" si="100"/>
        <v>AOSpillPELTON2021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</row>
    <row r="3204" spans="1:20" x14ac:dyDescent="0.35">
      <c r="A3204">
        <f t="shared" si="101"/>
        <v>3204</v>
      </c>
      <c r="B3204" s="3" t="s">
        <v>70</v>
      </c>
      <c r="C3204" s="3" t="s">
        <v>89</v>
      </c>
      <c r="D3204" s="3" t="s">
        <v>66</v>
      </c>
      <c r="E3204">
        <v>2022</v>
      </c>
      <c r="F3204" s="3" t="str">
        <f t="shared" si="100"/>
        <v>AOSpillPELTON2022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</row>
    <row r="3205" spans="1:20" x14ac:dyDescent="0.35">
      <c r="A3205">
        <f t="shared" si="101"/>
        <v>3205</v>
      </c>
      <c r="B3205" s="3" t="s">
        <v>70</v>
      </c>
      <c r="C3205" s="3" t="s">
        <v>89</v>
      </c>
      <c r="D3205" s="3" t="s">
        <v>66</v>
      </c>
      <c r="E3205">
        <v>2023</v>
      </c>
      <c r="F3205" s="3" t="str">
        <f t="shared" si="100"/>
        <v>AOSpillPELTON2023</v>
      </c>
      <c r="G3205" s="9">
        <v>0</v>
      </c>
      <c r="H3205" s="9"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  <c r="Q3205" s="9">
        <v>0</v>
      </c>
      <c r="R3205" s="9">
        <v>0</v>
      </c>
      <c r="S3205" s="9">
        <v>0</v>
      </c>
      <c r="T3205" s="9">
        <v>0</v>
      </c>
    </row>
    <row r="3206" spans="1:20" x14ac:dyDescent="0.35">
      <c r="A3206">
        <f t="shared" si="101"/>
        <v>3206</v>
      </c>
      <c r="B3206" s="3" t="s">
        <v>70</v>
      </c>
      <c r="C3206" s="3" t="s">
        <v>89</v>
      </c>
      <c r="D3206" s="3" t="s">
        <v>66</v>
      </c>
      <c r="E3206">
        <v>2024</v>
      </c>
      <c r="F3206" s="3" t="str">
        <f t="shared" si="100"/>
        <v>AOSpillPELTON2024</v>
      </c>
      <c r="G3206" s="9">
        <v>0</v>
      </c>
      <c r="H3206" s="9">
        <v>0</v>
      </c>
      <c r="I3206" s="9">
        <v>0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</row>
    <row r="3207" spans="1:20" x14ac:dyDescent="0.35">
      <c r="A3207">
        <f t="shared" si="101"/>
        <v>3207</v>
      </c>
      <c r="B3207" s="3" t="s">
        <v>70</v>
      </c>
      <c r="C3207" s="3" t="s">
        <v>89</v>
      </c>
      <c r="D3207" s="3" t="s">
        <v>66</v>
      </c>
      <c r="E3207">
        <v>2025</v>
      </c>
      <c r="F3207" s="3" t="str">
        <f t="shared" si="100"/>
        <v>AOSpillPELTON2025</v>
      </c>
      <c r="G3207" s="9">
        <v>0</v>
      </c>
      <c r="H3207" s="9">
        <v>0</v>
      </c>
      <c r="I3207" s="9">
        <v>0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</row>
    <row r="3208" spans="1:20" x14ac:dyDescent="0.35">
      <c r="A3208">
        <f t="shared" si="101"/>
        <v>3208</v>
      </c>
      <c r="B3208" s="3" t="s">
        <v>70</v>
      </c>
      <c r="C3208" s="3" t="s">
        <v>89</v>
      </c>
      <c r="D3208" s="3" t="s">
        <v>66</v>
      </c>
      <c r="E3208">
        <v>2026</v>
      </c>
      <c r="F3208" s="3" t="str">
        <f t="shared" si="100"/>
        <v>AOSpillPELTON2026</v>
      </c>
      <c r="G3208" s="9">
        <v>0</v>
      </c>
      <c r="H3208" s="9">
        <v>0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</row>
    <row r="3209" spans="1:20" x14ac:dyDescent="0.35">
      <c r="A3209">
        <f t="shared" si="101"/>
        <v>3209</v>
      </c>
      <c r="B3209" s="3" t="s">
        <v>70</v>
      </c>
      <c r="C3209" s="3" t="s">
        <v>89</v>
      </c>
      <c r="D3209" s="3" t="s">
        <v>66</v>
      </c>
      <c r="E3209">
        <v>2027</v>
      </c>
      <c r="F3209" s="3" t="str">
        <f t="shared" si="100"/>
        <v>AOSpillPELTON2027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</row>
    <row r="3210" spans="1:20" x14ac:dyDescent="0.35">
      <c r="A3210">
        <f t="shared" si="101"/>
        <v>3210</v>
      </c>
      <c r="B3210" s="3" t="s">
        <v>70</v>
      </c>
      <c r="C3210" s="3" t="s">
        <v>89</v>
      </c>
      <c r="D3210" s="3" t="s">
        <v>66</v>
      </c>
      <c r="E3210">
        <v>2028</v>
      </c>
      <c r="F3210" s="3" t="str">
        <f t="shared" si="100"/>
        <v>AOSpillPELTON2028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  <c r="T3210" s="9">
        <v>0</v>
      </c>
    </row>
    <row r="3211" spans="1:20" x14ac:dyDescent="0.35">
      <c r="A3211">
        <f t="shared" si="101"/>
        <v>3211</v>
      </c>
      <c r="B3211" s="3" t="s">
        <v>70</v>
      </c>
      <c r="C3211" s="3" t="s">
        <v>89</v>
      </c>
      <c r="D3211" s="3" t="s">
        <v>66</v>
      </c>
      <c r="E3211">
        <v>2029</v>
      </c>
      <c r="F3211" s="3" t="str">
        <f t="shared" si="100"/>
        <v>AOSpillPELTON2029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0</v>
      </c>
    </row>
    <row r="3212" spans="1:20" x14ac:dyDescent="0.35">
      <c r="A3212">
        <f t="shared" si="101"/>
        <v>3212</v>
      </c>
      <c r="B3212" s="3" t="s">
        <v>70</v>
      </c>
      <c r="C3212" s="3" t="s">
        <v>89</v>
      </c>
      <c r="D3212" s="3" t="s">
        <v>67</v>
      </c>
      <c r="E3212">
        <v>2020</v>
      </c>
      <c r="F3212" s="3" t="str">
        <f t="shared" si="100"/>
        <v>AOSpillREREG2020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</row>
    <row r="3213" spans="1:20" x14ac:dyDescent="0.35">
      <c r="A3213">
        <f t="shared" si="101"/>
        <v>3213</v>
      </c>
      <c r="B3213" s="3" t="s">
        <v>70</v>
      </c>
      <c r="C3213" s="3" t="s">
        <v>89</v>
      </c>
      <c r="D3213" s="3" t="s">
        <v>67</v>
      </c>
      <c r="E3213">
        <v>2021</v>
      </c>
      <c r="F3213" s="3" t="str">
        <f t="shared" si="100"/>
        <v>AOSpillREREG2021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</row>
    <row r="3214" spans="1:20" x14ac:dyDescent="0.35">
      <c r="A3214">
        <f t="shared" si="101"/>
        <v>3214</v>
      </c>
      <c r="B3214" s="3" t="s">
        <v>70</v>
      </c>
      <c r="C3214" s="3" t="s">
        <v>89</v>
      </c>
      <c r="D3214" s="3" t="s">
        <v>67</v>
      </c>
      <c r="E3214">
        <v>2022</v>
      </c>
      <c r="F3214" s="3" t="str">
        <f t="shared" si="100"/>
        <v>AOSpillREREG2022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</row>
    <row r="3215" spans="1:20" x14ac:dyDescent="0.35">
      <c r="A3215">
        <f t="shared" si="101"/>
        <v>3215</v>
      </c>
      <c r="B3215" s="3" t="s">
        <v>70</v>
      </c>
      <c r="C3215" s="3" t="s">
        <v>89</v>
      </c>
      <c r="D3215" s="3" t="s">
        <v>67</v>
      </c>
      <c r="E3215">
        <v>2023</v>
      </c>
      <c r="F3215" s="3" t="str">
        <f t="shared" si="100"/>
        <v>AOSpillREREG2023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</row>
    <row r="3216" spans="1:20" x14ac:dyDescent="0.35">
      <c r="A3216">
        <f t="shared" si="101"/>
        <v>3216</v>
      </c>
      <c r="B3216" s="3" t="s">
        <v>70</v>
      </c>
      <c r="C3216" s="3" t="s">
        <v>89</v>
      </c>
      <c r="D3216" s="3" t="s">
        <v>67</v>
      </c>
      <c r="E3216">
        <v>2024</v>
      </c>
      <c r="F3216" s="3" t="str">
        <f t="shared" si="100"/>
        <v>AOSpillREREG2024</v>
      </c>
      <c r="G3216" s="9">
        <v>0</v>
      </c>
      <c r="H3216" s="9">
        <v>0</v>
      </c>
      <c r="I3216" s="9">
        <v>0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</row>
    <row r="3217" spans="1:20" x14ac:dyDescent="0.35">
      <c r="A3217">
        <f t="shared" si="101"/>
        <v>3217</v>
      </c>
      <c r="B3217" s="3" t="s">
        <v>70</v>
      </c>
      <c r="C3217" s="3" t="s">
        <v>89</v>
      </c>
      <c r="D3217" s="3" t="s">
        <v>67</v>
      </c>
      <c r="E3217">
        <v>2025</v>
      </c>
      <c r="F3217" s="3" t="str">
        <f t="shared" si="100"/>
        <v>AOSpillREREG2025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</row>
    <row r="3218" spans="1:20" x14ac:dyDescent="0.35">
      <c r="A3218">
        <f t="shared" si="101"/>
        <v>3218</v>
      </c>
      <c r="B3218" s="3" t="s">
        <v>70</v>
      </c>
      <c r="C3218" s="3" t="s">
        <v>89</v>
      </c>
      <c r="D3218" s="3" t="s">
        <v>67</v>
      </c>
      <c r="E3218">
        <v>2026</v>
      </c>
      <c r="F3218" s="3" t="str">
        <f t="shared" si="100"/>
        <v>AOSpillREREG2026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  <c r="T3218" s="9">
        <v>0</v>
      </c>
    </row>
    <row r="3219" spans="1:20" x14ac:dyDescent="0.35">
      <c r="A3219">
        <f t="shared" si="101"/>
        <v>3219</v>
      </c>
      <c r="B3219" s="3" t="s">
        <v>70</v>
      </c>
      <c r="C3219" s="3" t="s">
        <v>89</v>
      </c>
      <c r="D3219" s="3" t="s">
        <v>67</v>
      </c>
      <c r="E3219">
        <v>2027</v>
      </c>
      <c r="F3219" s="3" t="str">
        <f t="shared" si="100"/>
        <v>AOSpillREREG2027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</row>
    <row r="3220" spans="1:20" x14ac:dyDescent="0.35">
      <c r="A3220">
        <f t="shared" si="101"/>
        <v>3220</v>
      </c>
      <c r="B3220" s="3" t="s">
        <v>70</v>
      </c>
      <c r="C3220" s="3" t="s">
        <v>89</v>
      </c>
      <c r="D3220" s="3" t="s">
        <v>67</v>
      </c>
      <c r="E3220">
        <v>2028</v>
      </c>
      <c r="F3220" s="3" t="str">
        <f t="shared" si="100"/>
        <v>AOSpillREREG2028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</row>
    <row r="3221" spans="1:20" x14ac:dyDescent="0.35">
      <c r="A3221">
        <f t="shared" si="101"/>
        <v>3221</v>
      </c>
      <c r="B3221" s="3" t="s">
        <v>70</v>
      </c>
      <c r="C3221" s="3" t="s">
        <v>89</v>
      </c>
      <c r="D3221" s="3" t="s">
        <v>67</v>
      </c>
      <c r="E3221">
        <v>2029</v>
      </c>
      <c r="F3221" s="3" t="str">
        <f t="shared" si="100"/>
        <v>AOSpillREREG2029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</row>
    <row r="3222" spans="1:20" x14ac:dyDescent="0.35">
      <c r="A3222">
        <f t="shared" si="101"/>
        <v>3222</v>
      </c>
      <c r="B3222" s="3" t="s">
        <v>70</v>
      </c>
      <c r="C3222" s="3" t="s">
        <v>89</v>
      </c>
      <c r="D3222" s="3" t="s">
        <v>68</v>
      </c>
      <c r="E3222">
        <v>2020</v>
      </c>
      <c r="F3222" s="3" t="str">
        <f t="shared" si="100"/>
        <v>AOSpillDALLES2020</v>
      </c>
      <c r="G3222" s="9">
        <v>6.16</v>
      </c>
      <c r="H3222" s="9">
        <v>6.04</v>
      </c>
      <c r="I3222" s="9">
        <v>0.89</v>
      </c>
      <c r="J3222" s="9">
        <v>1.02</v>
      </c>
      <c r="K3222" s="9">
        <v>0.68</v>
      </c>
      <c r="L3222" s="9">
        <v>4.12</v>
      </c>
      <c r="M3222" s="9">
        <v>6.05</v>
      </c>
      <c r="N3222" s="9">
        <v>6.06</v>
      </c>
      <c r="O3222" s="9">
        <v>6.11</v>
      </c>
      <c r="P3222" s="9">
        <v>6.08</v>
      </c>
      <c r="Q3222" s="9">
        <v>6.11</v>
      </c>
      <c r="R3222" s="9">
        <v>6.17</v>
      </c>
      <c r="S3222" s="9">
        <v>6.09</v>
      </c>
      <c r="T3222" s="9">
        <v>6.08</v>
      </c>
    </row>
    <row r="3223" spans="1:20" x14ac:dyDescent="0.35">
      <c r="A3223">
        <f t="shared" si="101"/>
        <v>3223</v>
      </c>
      <c r="B3223" s="3" t="s">
        <v>70</v>
      </c>
      <c r="C3223" s="3" t="s">
        <v>89</v>
      </c>
      <c r="D3223" s="3" t="s">
        <v>68</v>
      </c>
      <c r="E3223">
        <v>2021</v>
      </c>
      <c r="F3223" s="3" t="str">
        <f t="shared" si="100"/>
        <v>AOSpillDALLES2021</v>
      </c>
      <c r="G3223" s="9">
        <v>6.16</v>
      </c>
      <c r="H3223" s="9">
        <v>6.04</v>
      </c>
      <c r="I3223" s="9">
        <v>0.89</v>
      </c>
      <c r="J3223" s="9">
        <v>1.02</v>
      </c>
      <c r="K3223" s="9">
        <v>0.68</v>
      </c>
      <c r="L3223" s="9">
        <v>4.12</v>
      </c>
      <c r="M3223" s="9">
        <v>6.05</v>
      </c>
      <c r="N3223" s="9">
        <v>6.06</v>
      </c>
      <c r="O3223" s="9">
        <v>6.11</v>
      </c>
      <c r="P3223" s="9">
        <v>6.08</v>
      </c>
      <c r="Q3223" s="9">
        <v>6.11</v>
      </c>
      <c r="R3223" s="9">
        <v>6.17</v>
      </c>
      <c r="S3223" s="9">
        <v>6.09</v>
      </c>
      <c r="T3223" s="9">
        <v>6.08</v>
      </c>
    </row>
    <row r="3224" spans="1:20" x14ac:dyDescent="0.35">
      <c r="A3224">
        <f t="shared" si="101"/>
        <v>3224</v>
      </c>
      <c r="B3224" s="3" t="s">
        <v>70</v>
      </c>
      <c r="C3224" s="3" t="s">
        <v>89</v>
      </c>
      <c r="D3224" s="3" t="s">
        <v>68</v>
      </c>
      <c r="E3224">
        <v>2022</v>
      </c>
      <c r="F3224" s="3" t="str">
        <f t="shared" si="100"/>
        <v>AOSpillDALLES2022</v>
      </c>
      <c r="G3224" s="9">
        <v>6.16</v>
      </c>
      <c r="H3224" s="9">
        <v>6.04</v>
      </c>
      <c r="I3224" s="9">
        <v>0.89</v>
      </c>
      <c r="J3224" s="9">
        <v>1.02</v>
      </c>
      <c r="K3224" s="9">
        <v>0.68</v>
      </c>
      <c r="L3224" s="9">
        <v>4.12</v>
      </c>
      <c r="M3224" s="9">
        <v>6.05</v>
      </c>
      <c r="N3224" s="9">
        <v>6.06</v>
      </c>
      <c r="O3224" s="9">
        <v>6.11</v>
      </c>
      <c r="P3224" s="9">
        <v>6.08</v>
      </c>
      <c r="Q3224" s="9">
        <v>6.11</v>
      </c>
      <c r="R3224" s="9">
        <v>6.17</v>
      </c>
      <c r="S3224" s="9">
        <v>6.09</v>
      </c>
      <c r="T3224" s="9">
        <v>6.08</v>
      </c>
    </row>
    <row r="3225" spans="1:20" x14ac:dyDescent="0.35">
      <c r="A3225">
        <f t="shared" si="101"/>
        <v>3225</v>
      </c>
      <c r="B3225" s="3" t="s">
        <v>70</v>
      </c>
      <c r="C3225" s="3" t="s">
        <v>89</v>
      </c>
      <c r="D3225" s="3" t="s">
        <v>68</v>
      </c>
      <c r="E3225">
        <v>2023</v>
      </c>
      <c r="F3225" s="3" t="str">
        <f t="shared" si="100"/>
        <v>AOSpillDALLES2023</v>
      </c>
      <c r="G3225" s="9">
        <v>6.16</v>
      </c>
      <c r="H3225" s="9">
        <v>6.04</v>
      </c>
      <c r="I3225" s="9">
        <v>0.89</v>
      </c>
      <c r="J3225" s="9">
        <v>1.02</v>
      </c>
      <c r="K3225" s="9">
        <v>0.68</v>
      </c>
      <c r="L3225" s="9">
        <v>4.12</v>
      </c>
      <c r="M3225" s="9">
        <v>6.05</v>
      </c>
      <c r="N3225" s="9">
        <v>6.06</v>
      </c>
      <c r="O3225" s="9">
        <v>6.11</v>
      </c>
      <c r="P3225" s="9">
        <v>6.08</v>
      </c>
      <c r="Q3225" s="9">
        <v>6.11</v>
      </c>
      <c r="R3225" s="9">
        <v>6.17</v>
      </c>
      <c r="S3225" s="9">
        <v>6.09</v>
      </c>
      <c r="T3225" s="9">
        <v>6.08</v>
      </c>
    </row>
    <row r="3226" spans="1:20" x14ac:dyDescent="0.35">
      <c r="A3226">
        <f t="shared" si="101"/>
        <v>3226</v>
      </c>
      <c r="B3226" s="3" t="s">
        <v>70</v>
      </c>
      <c r="C3226" s="3" t="s">
        <v>89</v>
      </c>
      <c r="D3226" s="3" t="s">
        <v>68</v>
      </c>
      <c r="E3226">
        <v>2024</v>
      </c>
      <c r="F3226" s="3" t="str">
        <f t="shared" si="100"/>
        <v>AOSpillDALLES2024</v>
      </c>
      <c r="G3226" s="9">
        <v>6.16</v>
      </c>
      <c r="H3226" s="9">
        <v>6.04</v>
      </c>
      <c r="I3226" s="9">
        <v>0.89</v>
      </c>
      <c r="J3226" s="9">
        <v>1.02</v>
      </c>
      <c r="K3226" s="9">
        <v>0.68</v>
      </c>
      <c r="L3226" s="9">
        <v>4.12</v>
      </c>
      <c r="M3226" s="9">
        <v>6.05</v>
      </c>
      <c r="N3226" s="9">
        <v>6.06</v>
      </c>
      <c r="O3226" s="9">
        <v>6.11</v>
      </c>
      <c r="P3226" s="9">
        <v>6.08</v>
      </c>
      <c r="Q3226" s="9">
        <v>6.11</v>
      </c>
      <c r="R3226" s="9">
        <v>6.17</v>
      </c>
      <c r="S3226" s="9">
        <v>6.09</v>
      </c>
      <c r="T3226" s="9">
        <v>6.08</v>
      </c>
    </row>
    <row r="3227" spans="1:20" x14ac:dyDescent="0.35">
      <c r="A3227">
        <f t="shared" si="101"/>
        <v>3227</v>
      </c>
      <c r="B3227" s="3" t="s">
        <v>70</v>
      </c>
      <c r="C3227" s="3" t="s">
        <v>89</v>
      </c>
      <c r="D3227" s="3" t="s">
        <v>68</v>
      </c>
      <c r="E3227">
        <v>2025</v>
      </c>
      <c r="F3227" s="3" t="str">
        <f t="shared" si="100"/>
        <v>AOSpillDALLES2025</v>
      </c>
      <c r="G3227" s="9">
        <v>6.16</v>
      </c>
      <c r="H3227" s="9">
        <v>6.04</v>
      </c>
      <c r="I3227" s="9">
        <v>0.89</v>
      </c>
      <c r="J3227" s="9">
        <v>1.02</v>
      </c>
      <c r="K3227" s="9">
        <v>0.68</v>
      </c>
      <c r="L3227" s="9">
        <v>4.12</v>
      </c>
      <c r="M3227" s="9">
        <v>6.05</v>
      </c>
      <c r="N3227" s="9">
        <v>6.06</v>
      </c>
      <c r="O3227" s="9">
        <v>6.11</v>
      </c>
      <c r="P3227" s="9">
        <v>6.08</v>
      </c>
      <c r="Q3227" s="9">
        <v>6.11</v>
      </c>
      <c r="R3227" s="9">
        <v>6.17</v>
      </c>
      <c r="S3227" s="9">
        <v>6.09</v>
      </c>
      <c r="T3227" s="9">
        <v>6.08</v>
      </c>
    </row>
    <row r="3228" spans="1:20" x14ac:dyDescent="0.35">
      <c r="A3228">
        <f t="shared" si="101"/>
        <v>3228</v>
      </c>
      <c r="B3228" s="3" t="s">
        <v>70</v>
      </c>
      <c r="C3228" s="3" t="s">
        <v>89</v>
      </c>
      <c r="D3228" s="3" t="s">
        <v>68</v>
      </c>
      <c r="E3228">
        <v>2026</v>
      </c>
      <c r="F3228" s="3" t="str">
        <f t="shared" si="100"/>
        <v>AOSpillDALLES2026</v>
      </c>
      <c r="G3228" s="9">
        <v>6.16</v>
      </c>
      <c r="H3228" s="9">
        <v>6.04</v>
      </c>
      <c r="I3228" s="9">
        <v>0.89</v>
      </c>
      <c r="J3228" s="9">
        <v>1.02</v>
      </c>
      <c r="K3228" s="9">
        <v>0.68</v>
      </c>
      <c r="L3228" s="9">
        <v>4.12</v>
      </c>
      <c r="M3228" s="9">
        <v>6.05</v>
      </c>
      <c r="N3228" s="9">
        <v>6.06</v>
      </c>
      <c r="O3228" s="9">
        <v>6.11</v>
      </c>
      <c r="P3228" s="9">
        <v>6.08</v>
      </c>
      <c r="Q3228" s="9">
        <v>6.11</v>
      </c>
      <c r="R3228" s="9">
        <v>6.17</v>
      </c>
      <c r="S3228" s="9">
        <v>6.09</v>
      </c>
      <c r="T3228" s="9">
        <v>6.08</v>
      </c>
    </row>
    <row r="3229" spans="1:20" x14ac:dyDescent="0.35">
      <c r="A3229">
        <f t="shared" si="101"/>
        <v>3229</v>
      </c>
      <c r="B3229" s="3" t="s">
        <v>70</v>
      </c>
      <c r="C3229" s="3" t="s">
        <v>89</v>
      </c>
      <c r="D3229" s="3" t="s">
        <v>68</v>
      </c>
      <c r="E3229">
        <v>2027</v>
      </c>
      <c r="F3229" s="3" t="str">
        <f t="shared" si="100"/>
        <v>AOSpillDALLES2027</v>
      </c>
      <c r="G3229" s="9">
        <v>6.16</v>
      </c>
      <c r="H3229" s="9">
        <v>6.04</v>
      </c>
      <c r="I3229" s="9">
        <v>0.89</v>
      </c>
      <c r="J3229" s="9">
        <v>1.02</v>
      </c>
      <c r="K3229" s="9">
        <v>0.68</v>
      </c>
      <c r="L3229" s="9">
        <v>4.12</v>
      </c>
      <c r="M3229" s="9">
        <v>6.05</v>
      </c>
      <c r="N3229" s="9">
        <v>6.06</v>
      </c>
      <c r="O3229" s="9">
        <v>6.11</v>
      </c>
      <c r="P3229" s="9">
        <v>6.08</v>
      </c>
      <c r="Q3229" s="9">
        <v>6.11</v>
      </c>
      <c r="R3229" s="9">
        <v>6.17</v>
      </c>
      <c r="S3229" s="9">
        <v>6.09</v>
      </c>
      <c r="T3229" s="9">
        <v>6.08</v>
      </c>
    </row>
    <row r="3230" spans="1:20" x14ac:dyDescent="0.35">
      <c r="A3230">
        <f t="shared" si="101"/>
        <v>3230</v>
      </c>
      <c r="B3230" s="3" t="s">
        <v>70</v>
      </c>
      <c r="C3230" s="3" t="s">
        <v>89</v>
      </c>
      <c r="D3230" s="3" t="s">
        <v>68</v>
      </c>
      <c r="E3230">
        <v>2028</v>
      </c>
      <c r="F3230" s="3" t="str">
        <f t="shared" si="100"/>
        <v>AOSpillDALLES2028</v>
      </c>
      <c r="G3230" s="9">
        <v>6.16</v>
      </c>
      <c r="H3230" s="9">
        <v>6.04</v>
      </c>
      <c r="I3230" s="9">
        <v>0.89</v>
      </c>
      <c r="J3230" s="9">
        <v>1.02</v>
      </c>
      <c r="K3230" s="9">
        <v>0.68</v>
      </c>
      <c r="L3230" s="9">
        <v>4.12</v>
      </c>
      <c r="M3230" s="9">
        <v>6.05</v>
      </c>
      <c r="N3230" s="9">
        <v>6.06</v>
      </c>
      <c r="O3230" s="9">
        <v>6.11</v>
      </c>
      <c r="P3230" s="9">
        <v>6.08</v>
      </c>
      <c r="Q3230" s="9">
        <v>6.11</v>
      </c>
      <c r="R3230" s="9">
        <v>6.17</v>
      </c>
      <c r="S3230" s="9">
        <v>6.09</v>
      </c>
      <c r="T3230" s="9">
        <v>6.08</v>
      </c>
    </row>
    <row r="3231" spans="1:20" x14ac:dyDescent="0.35">
      <c r="A3231">
        <f t="shared" si="101"/>
        <v>3231</v>
      </c>
      <c r="B3231" s="3" t="s">
        <v>70</v>
      </c>
      <c r="C3231" s="3" t="s">
        <v>89</v>
      </c>
      <c r="D3231" s="3" t="s">
        <v>68</v>
      </c>
      <c r="E3231">
        <v>2029</v>
      </c>
      <c r="F3231" s="3" t="str">
        <f t="shared" si="100"/>
        <v>AOSpillDALLES2029</v>
      </c>
      <c r="G3231" s="9">
        <v>6.16</v>
      </c>
      <c r="H3231" s="9">
        <v>6.04</v>
      </c>
      <c r="I3231" s="9">
        <v>0.89</v>
      </c>
      <c r="J3231" s="9">
        <v>1.02</v>
      </c>
      <c r="K3231" s="9">
        <v>0.68</v>
      </c>
      <c r="L3231" s="9">
        <v>4.12</v>
      </c>
      <c r="M3231" s="9">
        <v>6.05</v>
      </c>
      <c r="N3231" s="9">
        <v>6.06</v>
      </c>
      <c r="O3231" s="9">
        <v>6.11</v>
      </c>
      <c r="P3231" s="9">
        <v>6.08</v>
      </c>
      <c r="Q3231" s="9">
        <v>6.11</v>
      </c>
      <c r="R3231" s="9">
        <v>6.17</v>
      </c>
      <c r="S3231" s="9">
        <v>6.09</v>
      </c>
      <c r="T3231" s="9">
        <v>6.08</v>
      </c>
    </row>
    <row r="3232" spans="1:20" x14ac:dyDescent="0.35">
      <c r="A3232">
        <f t="shared" si="101"/>
        <v>3232</v>
      </c>
      <c r="B3232" s="3" t="s">
        <v>70</v>
      </c>
      <c r="C3232" s="3" t="s">
        <v>89</v>
      </c>
      <c r="D3232" s="3" t="s">
        <v>69</v>
      </c>
      <c r="E3232">
        <v>2020</v>
      </c>
      <c r="F3232" s="3" t="str">
        <f t="shared" si="100"/>
        <v>AOSpillBONN2020</v>
      </c>
      <c r="G3232" s="9">
        <v>6.47</v>
      </c>
      <c r="H3232" s="9">
        <v>6.96</v>
      </c>
      <c r="I3232" s="9">
        <v>4.9800000000000004</v>
      </c>
      <c r="J3232" s="9">
        <v>3.2</v>
      </c>
      <c r="K3232" s="9">
        <v>3.75</v>
      </c>
      <c r="L3232" s="9">
        <v>10.6</v>
      </c>
      <c r="M3232" s="9">
        <v>11.5</v>
      </c>
      <c r="N3232" s="9">
        <v>11.5</v>
      </c>
      <c r="O3232" s="9">
        <v>11.5</v>
      </c>
      <c r="P3232" s="9">
        <v>11.5</v>
      </c>
      <c r="Q3232" s="9">
        <v>11.5</v>
      </c>
      <c r="R3232" s="9">
        <v>11.5</v>
      </c>
      <c r="S3232" s="9">
        <v>11.5</v>
      </c>
      <c r="T3232" s="9">
        <v>6.89</v>
      </c>
    </row>
    <row r="3233" spans="1:20" x14ac:dyDescent="0.35">
      <c r="A3233">
        <f t="shared" si="101"/>
        <v>3233</v>
      </c>
      <c r="B3233" s="3" t="s">
        <v>70</v>
      </c>
      <c r="C3233" s="3" t="s">
        <v>89</v>
      </c>
      <c r="D3233" s="3" t="s">
        <v>69</v>
      </c>
      <c r="E3233">
        <v>2021</v>
      </c>
      <c r="F3233" s="3" t="str">
        <f t="shared" si="100"/>
        <v>AOSpillBONN2021</v>
      </c>
      <c r="G3233" s="9">
        <v>6.47</v>
      </c>
      <c r="H3233" s="9">
        <v>6.96</v>
      </c>
      <c r="I3233" s="9">
        <v>4.9800000000000004</v>
      </c>
      <c r="J3233" s="9">
        <v>3.2</v>
      </c>
      <c r="K3233" s="9">
        <v>3.75</v>
      </c>
      <c r="L3233" s="9">
        <v>10.6</v>
      </c>
      <c r="M3233" s="9">
        <v>11.5</v>
      </c>
      <c r="N3233" s="9">
        <v>11.5</v>
      </c>
      <c r="O3233" s="9">
        <v>11.5</v>
      </c>
      <c r="P3233" s="9">
        <v>11.5</v>
      </c>
      <c r="Q3233" s="9">
        <v>11.5</v>
      </c>
      <c r="R3233" s="9">
        <v>11.5</v>
      </c>
      <c r="S3233" s="9">
        <v>11.5</v>
      </c>
      <c r="T3233" s="9">
        <v>6.89</v>
      </c>
    </row>
    <row r="3234" spans="1:20" x14ac:dyDescent="0.35">
      <c r="A3234">
        <f t="shared" si="101"/>
        <v>3234</v>
      </c>
      <c r="B3234" s="3" t="s">
        <v>70</v>
      </c>
      <c r="C3234" s="3" t="s">
        <v>89</v>
      </c>
      <c r="D3234" s="3" t="s">
        <v>69</v>
      </c>
      <c r="E3234">
        <v>2022</v>
      </c>
      <c r="F3234" s="3" t="str">
        <f t="shared" si="100"/>
        <v>AOSpillBONN2022</v>
      </c>
      <c r="G3234" s="9">
        <v>6.47</v>
      </c>
      <c r="H3234" s="9">
        <v>6.96</v>
      </c>
      <c r="I3234" s="9">
        <v>4.9800000000000004</v>
      </c>
      <c r="J3234" s="9">
        <v>3.2</v>
      </c>
      <c r="K3234" s="9">
        <v>3.75</v>
      </c>
      <c r="L3234" s="9">
        <v>10.6</v>
      </c>
      <c r="M3234" s="9">
        <v>11.5</v>
      </c>
      <c r="N3234" s="9">
        <v>11.5</v>
      </c>
      <c r="O3234" s="9">
        <v>11.5</v>
      </c>
      <c r="P3234" s="9">
        <v>11.5</v>
      </c>
      <c r="Q3234" s="9">
        <v>11.5</v>
      </c>
      <c r="R3234" s="9">
        <v>11.5</v>
      </c>
      <c r="S3234" s="9">
        <v>11.5</v>
      </c>
      <c r="T3234" s="9">
        <v>6.89</v>
      </c>
    </row>
    <row r="3235" spans="1:20" x14ac:dyDescent="0.35">
      <c r="A3235">
        <f t="shared" si="101"/>
        <v>3235</v>
      </c>
      <c r="B3235" s="3" t="s">
        <v>70</v>
      </c>
      <c r="C3235" s="3" t="s">
        <v>89</v>
      </c>
      <c r="D3235" s="3" t="s">
        <v>69</v>
      </c>
      <c r="E3235">
        <v>2023</v>
      </c>
      <c r="F3235" s="3" t="str">
        <f t="shared" si="100"/>
        <v>AOSpillBONN2023</v>
      </c>
      <c r="G3235" s="9">
        <v>6.47</v>
      </c>
      <c r="H3235" s="9">
        <v>6.96</v>
      </c>
      <c r="I3235" s="9">
        <v>4.9800000000000004</v>
      </c>
      <c r="J3235" s="9">
        <v>3.2</v>
      </c>
      <c r="K3235" s="9">
        <v>3.75</v>
      </c>
      <c r="L3235" s="9">
        <v>10.6</v>
      </c>
      <c r="M3235" s="9">
        <v>11.5</v>
      </c>
      <c r="N3235" s="9">
        <v>11.5</v>
      </c>
      <c r="O3235" s="9">
        <v>11.5</v>
      </c>
      <c r="P3235" s="9">
        <v>11.5</v>
      </c>
      <c r="Q3235" s="9">
        <v>11.5</v>
      </c>
      <c r="R3235" s="9">
        <v>11.5</v>
      </c>
      <c r="S3235" s="9">
        <v>11.5</v>
      </c>
      <c r="T3235" s="9">
        <v>6.89</v>
      </c>
    </row>
    <row r="3236" spans="1:20" x14ac:dyDescent="0.35">
      <c r="A3236">
        <f t="shared" si="101"/>
        <v>3236</v>
      </c>
      <c r="B3236" s="3" t="s">
        <v>70</v>
      </c>
      <c r="C3236" s="3" t="s">
        <v>89</v>
      </c>
      <c r="D3236" s="3" t="s">
        <v>69</v>
      </c>
      <c r="E3236">
        <v>2024</v>
      </c>
      <c r="F3236" s="3" t="str">
        <f t="shared" si="100"/>
        <v>AOSpillBONN2024</v>
      </c>
      <c r="G3236" s="9">
        <v>6.47</v>
      </c>
      <c r="H3236" s="9">
        <v>6.96</v>
      </c>
      <c r="I3236" s="9">
        <v>4.9800000000000004</v>
      </c>
      <c r="J3236" s="9">
        <v>3.2</v>
      </c>
      <c r="K3236" s="9">
        <v>3.75</v>
      </c>
      <c r="L3236" s="9">
        <v>10.6</v>
      </c>
      <c r="M3236" s="9">
        <v>11.5</v>
      </c>
      <c r="N3236" s="9">
        <v>11.5</v>
      </c>
      <c r="O3236" s="9">
        <v>11.5</v>
      </c>
      <c r="P3236" s="9">
        <v>11.5</v>
      </c>
      <c r="Q3236" s="9">
        <v>11.5</v>
      </c>
      <c r="R3236" s="9">
        <v>11.5</v>
      </c>
      <c r="S3236" s="9">
        <v>11.5</v>
      </c>
      <c r="T3236" s="9">
        <v>6.89</v>
      </c>
    </row>
    <row r="3237" spans="1:20" x14ac:dyDescent="0.35">
      <c r="A3237">
        <f t="shared" si="101"/>
        <v>3237</v>
      </c>
      <c r="B3237" s="3" t="s">
        <v>70</v>
      </c>
      <c r="C3237" s="3" t="s">
        <v>89</v>
      </c>
      <c r="D3237" s="3" t="s">
        <v>69</v>
      </c>
      <c r="E3237">
        <v>2025</v>
      </c>
      <c r="F3237" s="3" t="str">
        <f t="shared" si="100"/>
        <v>AOSpillBONN2025</v>
      </c>
      <c r="G3237" s="9">
        <v>6.47</v>
      </c>
      <c r="H3237" s="9">
        <v>6.96</v>
      </c>
      <c r="I3237" s="9">
        <v>4.9800000000000004</v>
      </c>
      <c r="J3237" s="9">
        <v>3.2</v>
      </c>
      <c r="K3237" s="9">
        <v>3.75</v>
      </c>
      <c r="L3237" s="9">
        <v>10.6</v>
      </c>
      <c r="M3237" s="9">
        <v>11.5</v>
      </c>
      <c r="N3237" s="9">
        <v>11.5</v>
      </c>
      <c r="O3237" s="9">
        <v>11.5</v>
      </c>
      <c r="P3237" s="9">
        <v>11.5</v>
      </c>
      <c r="Q3237" s="9">
        <v>11.5</v>
      </c>
      <c r="R3237" s="9">
        <v>11.5</v>
      </c>
      <c r="S3237" s="9">
        <v>11.5</v>
      </c>
      <c r="T3237" s="9">
        <v>6.89</v>
      </c>
    </row>
    <row r="3238" spans="1:20" x14ac:dyDescent="0.35">
      <c r="A3238">
        <f t="shared" si="101"/>
        <v>3238</v>
      </c>
      <c r="B3238" s="3" t="s">
        <v>70</v>
      </c>
      <c r="C3238" s="3" t="s">
        <v>89</v>
      </c>
      <c r="D3238" s="3" t="s">
        <v>69</v>
      </c>
      <c r="E3238">
        <v>2026</v>
      </c>
      <c r="F3238" s="3" t="str">
        <f t="shared" si="100"/>
        <v>AOSpillBONN2026</v>
      </c>
      <c r="G3238" s="9">
        <v>6.47</v>
      </c>
      <c r="H3238" s="9">
        <v>6.96</v>
      </c>
      <c r="I3238" s="9">
        <v>4.9800000000000004</v>
      </c>
      <c r="J3238" s="9">
        <v>3.2</v>
      </c>
      <c r="K3238" s="9">
        <v>3.75</v>
      </c>
      <c r="L3238" s="9">
        <v>10.6</v>
      </c>
      <c r="M3238" s="9">
        <v>11.5</v>
      </c>
      <c r="N3238" s="9">
        <v>11.5</v>
      </c>
      <c r="O3238" s="9">
        <v>11.5</v>
      </c>
      <c r="P3238" s="9">
        <v>11.5</v>
      </c>
      <c r="Q3238" s="9">
        <v>11.5</v>
      </c>
      <c r="R3238" s="9">
        <v>11.5</v>
      </c>
      <c r="S3238" s="9">
        <v>11.5</v>
      </c>
      <c r="T3238" s="9">
        <v>6.89</v>
      </c>
    </row>
    <row r="3239" spans="1:20" x14ac:dyDescent="0.35">
      <c r="A3239">
        <f t="shared" si="101"/>
        <v>3239</v>
      </c>
      <c r="B3239" s="3" t="s">
        <v>70</v>
      </c>
      <c r="C3239" s="3" t="s">
        <v>89</v>
      </c>
      <c r="D3239" s="3" t="s">
        <v>69</v>
      </c>
      <c r="E3239">
        <v>2027</v>
      </c>
      <c r="F3239" s="3" t="str">
        <f t="shared" si="100"/>
        <v>AOSpillBONN2027</v>
      </c>
      <c r="G3239" s="9">
        <v>6.47</v>
      </c>
      <c r="H3239" s="9">
        <v>6.96</v>
      </c>
      <c r="I3239" s="9">
        <v>4.9800000000000004</v>
      </c>
      <c r="J3239" s="9">
        <v>3.2</v>
      </c>
      <c r="K3239" s="9">
        <v>3.75</v>
      </c>
      <c r="L3239" s="9">
        <v>10.6</v>
      </c>
      <c r="M3239" s="9">
        <v>11.5</v>
      </c>
      <c r="N3239" s="9">
        <v>11.5</v>
      </c>
      <c r="O3239" s="9">
        <v>11.5</v>
      </c>
      <c r="P3239" s="9">
        <v>11.5</v>
      </c>
      <c r="Q3239" s="9">
        <v>11.5</v>
      </c>
      <c r="R3239" s="9">
        <v>11.5</v>
      </c>
      <c r="S3239" s="9">
        <v>11.5</v>
      </c>
      <c r="T3239" s="9">
        <v>6.89</v>
      </c>
    </row>
    <row r="3240" spans="1:20" x14ac:dyDescent="0.35">
      <c r="A3240">
        <f t="shared" si="101"/>
        <v>3240</v>
      </c>
      <c r="B3240" s="3" t="s">
        <v>70</v>
      </c>
      <c r="C3240" s="3" t="s">
        <v>89</v>
      </c>
      <c r="D3240" s="3" t="s">
        <v>69</v>
      </c>
      <c r="E3240">
        <v>2028</v>
      </c>
      <c r="F3240" s="3" t="str">
        <f t="shared" si="100"/>
        <v>AOSpillBONN2028</v>
      </c>
      <c r="G3240" s="9">
        <v>6.47</v>
      </c>
      <c r="H3240" s="9">
        <v>6.96</v>
      </c>
      <c r="I3240" s="9">
        <v>4.9800000000000004</v>
      </c>
      <c r="J3240" s="9">
        <v>3.2</v>
      </c>
      <c r="K3240" s="9">
        <v>3.75</v>
      </c>
      <c r="L3240" s="9">
        <v>10.6</v>
      </c>
      <c r="M3240" s="9">
        <v>11.5</v>
      </c>
      <c r="N3240" s="9">
        <v>11.5</v>
      </c>
      <c r="O3240" s="9">
        <v>11.5</v>
      </c>
      <c r="P3240" s="9">
        <v>11.5</v>
      </c>
      <c r="Q3240" s="9">
        <v>11.5</v>
      </c>
      <c r="R3240" s="9">
        <v>11.5</v>
      </c>
      <c r="S3240" s="9">
        <v>11.5</v>
      </c>
      <c r="T3240" s="9">
        <v>6.89</v>
      </c>
    </row>
    <row r="3241" spans="1:20" x14ac:dyDescent="0.35">
      <c r="A3241">
        <f t="shared" si="101"/>
        <v>3241</v>
      </c>
      <c r="B3241" s="3" t="s">
        <v>70</v>
      </c>
      <c r="C3241" s="3" t="s">
        <v>89</v>
      </c>
      <c r="D3241" s="3" t="s">
        <v>69</v>
      </c>
      <c r="E3241">
        <v>2029</v>
      </c>
      <c r="F3241" s="3" t="str">
        <f t="shared" si="100"/>
        <v>AOSpillBONN2029</v>
      </c>
      <c r="G3241" s="9">
        <v>6.47</v>
      </c>
      <c r="H3241" s="9">
        <v>6.96</v>
      </c>
      <c r="I3241" s="9">
        <v>4.9800000000000004</v>
      </c>
      <c r="J3241" s="9">
        <v>3.2</v>
      </c>
      <c r="K3241" s="9">
        <v>3.75</v>
      </c>
      <c r="L3241" s="9">
        <v>10.6</v>
      </c>
      <c r="M3241" s="9">
        <v>11.5</v>
      </c>
      <c r="N3241" s="9">
        <v>11.5</v>
      </c>
      <c r="O3241" s="9">
        <v>11.5</v>
      </c>
      <c r="P3241" s="9">
        <v>11.5</v>
      </c>
      <c r="Q3241" s="9">
        <v>11.5</v>
      </c>
      <c r="R3241" s="9">
        <v>11.5</v>
      </c>
      <c r="S3241" s="9">
        <v>11.5</v>
      </c>
      <c r="T3241" s="9">
        <v>6.89</v>
      </c>
    </row>
    <row r="3242" spans="1:20" x14ac:dyDescent="0.35">
      <c r="A3242">
        <f t="shared" si="101"/>
        <v>3242</v>
      </c>
      <c r="B3242" s="3" t="s">
        <v>70</v>
      </c>
      <c r="C3242" s="3" t="s">
        <v>77</v>
      </c>
      <c r="D3242" s="3" t="s">
        <v>17</v>
      </c>
      <c r="E3242">
        <v>2020</v>
      </c>
      <c r="F3242" s="3" t="str">
        <f t="shared" si="100"/>
        <v>AGenMICA2020</v>
      </c>
      <c r="G3242" s="9">
        <v>613</v>
      </c>
      <c r="H3242" s="9">
        <v>729</v>
      </c>
      <c r="I3242" s="9">
        <v>1389</v>
      </c>
      <c r="J3242" s="9">
        <v>517</v>
      </c>
      <c r="K3242" s="9">
        <v>1338</v>
      </c>
      <c r="L3242" s="9">
        <v>507</v>
      </c>
      <c r="M3242" s="9">
        <v>503</v>
      </c>
      <c r="N3242" s="9">
        <v>419</v>
      </c>
      <c r="O3242" s="9">
        <v>860</v>
      </c>
      <c r="P3242" s="9">
        <v>2114</v>
      </c>
      <c r="Q3242" s="9">
        <v>1185</v>
      </c>
      <c r="R3242" s="9">
        <v>1263</v>
      </c>
      <c r="S3242" s="9">
        <v>1806</v>
      </c>
      <c r="T3242" s="9">
        <v>1210</v>
      </c>
    </row>
    <row r="3243" spans="1:20" x14ac:dyDescent="0.35">
      <c r="A3243">
        <f t="shared" si="101"/>
        <v>3243</v>
      </c>
      <c r="B3243" s="3" t="s">
        <v>70</v>
      </c>
      <c r="C3243" s="3" t="s">
        <v>77</v>
      </c>
      <c r="D3243" s="3" t="s">
        <v>17</v>
      </c>
      <c r="E3243">
        <v>2021</v>
      </c>
      <c r="F3243" s="3" t="str">
        <f t="shared" si="100"/>
        <v>AGenMICA2021</v>
      </c>
      <c r="G3243" s="9">
        <v>520</v>
      </c>
      <c r="H3243" s="9">
        <v>724</v>
      </c>
      <c r="I3243" s="9">
        <v>1429</v>
      </c>
      <c r="J3243" s="9">
        <v>516</v>
      </c>
      <c r="K3243" s="9">
        <v>1338</v>
      </c>
      <c r="L3243" s="9">
        <v>592</v>
      </c>
      <c r="M3243" s="9">
        <v>503</v>
      </c>
      <c r="N3243" s="9">
        <v>420</v>
      </c>
      <c r="O3243" s="9">
        <v>345</v>
      </c>
      <c r="P3243" s="9">
        <v>1215</v>
      </c>
      <c r="Q3243" s="9">
        <v>2085</v>
      </c>
      <c r="R3243" s="9">
        <v>1817</v>
      </c>
      <c r="S3243" s="9">
        <v>1453</v>
      </c>
      <c r="T3243" s="9">
        <v>1217</v>
      </c>
    </row>
    <row r="3244" spans="1:20" x14ac:dyDescent="0.35">
      <c r="A3244">
        <f t="shared" si="101"/>
        <v>3244</v>
      </c>
      <c r="B3244" s="3" t="s">
        <v>70</v>
      </c>
      <c r="C3244" s="3" t="s">
        <v>77</v>
      </c>
      <c r="D3244" s="3" t="s">
        <v>17</v>
      </c>
      <c r="E3244">
        <v>2022</v>
      </c>
      <c r="F3244" s="3" t="str">
        <f t="shared" si="100"/>
        <v>AGenMICA2022</v>
      </c>
      <c r="G3244" s="9">
        <v>448</v>
      </c>
      <c r="H3244" s="9">
        <v>714</v>
      </c>
      <c r="I3244" s="9">
        <v>1227</v>
      </c>
      <c r="J3244" s="9">
        <v>506</v>
      </c>
      <c r="K3244" s="9">
        <v>1017</v>
      </c>
      <c r="L3244" s="9">
        <v>500</v>
      </c>
      <c r="M3244" s="9">
        <v>1070</v>
      </c>
      <c r="N3244" s="9">
        <v>734</v>
      </c>
      <c r="O3244" s="9">
        <v>589</v>
      </c>
      <c r="P3244" s="9">
        <v>1702</v>
      </c>
      <c r="Q3244" s="9">
        <v>2455</v>
      </c>
      <c r="R3244" s="9">
        <v>1383</v>
      </c>
      <c r="S3244" s="9">
        <v>1807</v>
      </c>
      <c r="T3244" s="9">
        <v>1206</v>
      </c>
    </row>
    <row r="3245" spans="1:20" x14ac:dyDescent="0.35">
      <c r="A3245">
        <f t="shared" si="101"/>
        <v>3245</v>
      </c>
      <c r="B3245" s="3" t="s">
        <v>70</v>
      </c>
      <c r="C3245" s="3" t="s">
        <v>77</v>
      </c>
      <c r="D3245" s="3" t="s">
        <v>17</v>
      </c>
      <c r="E3245">
        <v>2023</v>
      </c>
      <c r="F3245" s="3" t="str">
        <f t="shared" si="100"/>
        <v>AGenMICA2023</v>
      </c>
      <c r="G3245" s="9">
        <v>443</v>
      </c>
      <c r="H3245" s="9">
        <v>705</v>
      </c>
      <c r="I3245" s="9">
        <v>1211</v>
      </c>
      <c r="J3245" s="9">
        <v>498</v>
      </c>
      <c r="K3245" s="9">
        <v>1000</v>
      </c>
      <c r="L3245" s="9">
        <v>492</v>
      </c>
      <c r="M3245" s="9">
        <v>489</v>
      </c>
      <c r="N3245" s="9">
        <v>407</v>
      </c>
      <c r="O3245" s="9">
        <v>337</v>
      </c>
      <c r="P3245" s="9">
        <v>1242</v>
      </c>
      <c r="Q3245" s="9">
        <v>1974</v>
      </c>
      <c r="R3245" s="9">
        <v>1258</v>
      </c>
      <c r="S3245" s="9">
        <v>1984</v>
      </c>
      <c r="T3245" s="9">
        <v>1200</v>
      </c>
    </row>
    <row r="3246" spans="1:20" x14ac:dyDescent="0.35">
      <c r="A3246">
        <f t="shared" si="101"/>
        <v>3246</v>
      </c>
      <c r="B3246" s="3" t="s">
        <v>70</v>
      </c>
      <c r="C3246" s="3" t="s">
        <v>77</v>
      </c>
      <c r="D3246" s="3" t="s">
        <v>17</v>
      </c>
      <c r="E3246">
        <v>2024</v>
      </c>
      <c r="F3246" s="3" t="str">
        <f t="shared" si="100"/>
        <v>AGenMICA2024</v>
      </c>
      <c r="G3246" s="9">
        <v>615</v>
      </c>
      <c r="H3246" s="9">
        <v>1297</v>
      </c>
      <c r="I3246" s="9">
        <v>1176</v>
      </c>
      <c r="J3246" s="9">
        <v>484</v>
      </c>
      <c r="K3246" s="9">
        <v>1182</v>
      </c>
      <c r="L3246" s="9">
        <v>714</v>
      </c>
      <c r="M3246" s="9">
        <v>391</v>
      </c>
      <c r="N3246" s="9">
        <v>393</v>
      </c>
      <c r="O3246" s="9">
        <v>329</v>
      </c>
      <c r="P3246" s="9">
        <v>351</v>
      </c>
      <c r="Q3246" s="9">
        <v>1438</v>
      </c>
      <c r="R3246" s="9">
        <v>1965</v>
      </c>
      <c r="S3246" s="9">
        <v>1937</v>
      </c>
      <c r="T3246" s="9">
        <v>1546</v>
      </c>
    </row>
    <row r="3247" spans="1:20" x14ac:dyDescent="0.35">
      <c r="A3247">
        <f t="shared" si="101"/>
        <v>3247</v>
      </c>
      <c r="B3247" s="3" t="s">
        <v>70</v>
      </c>
      <c r="C3247" s="3" t="s">
        <v>77</v>
      </c>
      <c r="D3247" s="3" t="s">
        <v>17</v>
      </c>
      <c r="E3247">
        <v>2025</v>
      </c>
      <c r="F3247" s="3" t="str">
        <f t="shared" si="100"/>
        <v>AGenMICA2025</v>
      </c>
      <c r="G3247" s="9">
        <v>878</v>
      </c>
      <c r="H3247" s="9">
        <v>1298</v>
      </c>
      <c r="I3247" s="9">
        <v>551</v>
      </c>
      <c r="J3247" s="9">
        <v>541</v>
      </c>
      <c r="K3247" s="9">
        <v>454</v>
      </c>
      <c r="L3247" s="9">
        <v>445</v>
      </c>
      <c r="M3247" s="9">
        <v>366</v>
      </c>
      <c r="N3247" s="9">
        <v>366</v>
      </c>
      <c r="O3247" s="9">
        <v>303</v>
      </c>
      <c r="P3247" s="9">
        <v>322</v>
      </c>
      <c r="Q3247" s="9">
        <v>422</v>
      </c>
      <c r="R3247" s="9">
        <v>1159</v>
      </c>
      <c r="S3247" s="9">
        <v>1866</v>
      </c>
      <c r="T3247" s="9">
        <v>1125</v>
      </c>
    </row>
    <row r="3248" spans="1:20" x14ac:dyDescent="0.35">
      <c r="A3248">
        <f t="shared" si="101"/>
        <v>3248</v>
      </c>
      <c r="B3248" s="3" t="s">
        <v>70</v>
      </c>
      <c r="C3248" s="3" t="s">
        <v>77</v>
      </c>
      <c r="D3248" s="3" t="s">
        <v>17</v>
      </c>
      <c r="E3248">
        <v>2026</v>
      </c>
      <c r="F3248" s="3" t="str">
        <f t="shared" si="100"/>
        <v>AGenMICA2026</v>
      </c>
      <c r="G3248" s="9">
        <v>779</v>
      </c>
      <c r="H3248" s="9">
        <v>1225</v>
      </c>
      <c r="I3248" s="9">
        <v>545</v>
      </c>
      <c r="J3248" s="9">
        <v>535</v>
      </c>
      <c r="K3248" s="9">
        <v>0</v>
      </c>
      <c r="L3248" s="9">
        <v>176</v>
      </c>
      <c r="M3248" s="9">
        <v>973</v>
      </c>
      <c r="N3248" s="9">
        <v>1149</v>
      </c>
      <c r="O3248" s="9">
        <v>119</v>
      </c>
      <c r="P3248" s="9">
        <v>0</v>
      </c>
      <c r="Q3248" s="9">
        <v>2365</v>
      </c>
      <c r="R3248" s="9">
        <v>1596</v>
      </c>
      <c r="S3248" s="9">
        <v>869</v>
      </c>
      <c r="T3248" s="9">
        <v>1221</v>
      </c>
    </row>
    <row r="3249" spans="1:20" x14ac:dyDescent="0.35">
      <c r="A3249">
        <f t="shared" si="101"/>
        <v>3249</v>
      </c>
      <c r="B3249" s="3" t="s">
        <v>70</v>
      </c>
      <c r="C3249" s="3" t="s">
        <v>77</v>
      </c>
      <c r="D3249" s="3" t="s">
        <v>17</v>
      </c>
      <c r="E3249">
        <v>2027</v>
      </c>
      <c r="F3249" s="3" t="str">
        <f t="shared" si="100"/>
        <v>AGenMICA2027</v>
      </c>
      <c r="G3249" s="9">
        <v>449</v>
      </c>
      <c r="H3249" s="9">
        <v>713</v>
      </c>
      <c r="I3249" s="9">
        <v>1228</v>
      </c>
      <c r="J3249" s="9">
        <v>1197</v>
      </c>
      <c r="K3249" s="9">
        <v>615</v>
      </c>
      <c r="L3249" s="9">
        <v>497</v>
      </c>
      <c r="M3249" s="9">
        <v>1898</v>
      </c>
      <c r="N3249" s="9">
        <v>1333</v>
      </c>
      <c r="O3249" s="9">
        <v>14</v>
      </c>
      <c r="P3249" s="9">
        <v>333</v>
      </c>
      <c r="Q3249" s="9">
        <v>2805</v>
      </c>
      <c r="R3249" s="9">
        <v>1873</v>
      </c>
      <c r="S3249" s="9">
        <v>1120</v>
      </c>
      <c r="T3249" s="9">
        <v>965</v>
      </c>
    </row>
    <row r="3250" spans="1:20" x14ac:dyDescent="0.35">
      <c r="A3250">
        <f t="shared" si="101"/>
        <v>3250</v>
      </c>
      <c r="B3250" s="3" t="s">
        <v>70</v>
      </c>
      <c r="C3250" s="3" t="s">
        <v>77</v>
      </c>
      <c r="D3250" s="3" t="s">
        <v>17</v>
      </c>
      <c r="E3250">
        <v>2028</v>
      </c>
      <c r="F3250" s="3" t="str">
        <f t="shared" si="100"/>
        <v>AGenMICA2028</v>
      </c>
      <c r="G3250" s="9">
        <v>829</v>
      </c>
      <c r="H3250" s="9">
        <v>729</v>
      </c>
      <c r="I3250" s="9">
        <v>1390</v>
      </c>
      <c r="J3250" s="9">
        <v>518</v>
      </c>
      <c r="K3250" s="9">
        <v>1342</v>
      </c>
      <c r="L3250" s="9">
        <v>510</v>
      </c>
      <c r="M3250" s="9">
        <v>507</v>
      </c>
      <c r="N3250" s="9">
        <v>423</v>
      </c>
      <c r="O3250" s="9">
        <v>346</v>
      </c>
      <c r="P3250" s="9">
        <v>1831</v>
      </c>
      <c r="Q3250" s="9">
        <v>1895</v>
      </c>
      <c r="R3250" s="9">
        <v>1146</v>
      </c>
      <c r="S3250" s="9">
        <v>1820</v>
      </c>
      <c r="T3250" s="9">
        <v>1211</v>
      </c>
    </row>
    <row r="3251" spans="1:20" x14ac:dyDescent="0.35">
      <c r="A3251">
        <f t="shared" si="101"/>
        <v>3251</v>
      </c>
      <c r="B3251" s="3" t="s">
        <v>70</v>
      </c>
      <c r="C3251" s="3" t="s">
        <v>77</v>
      </c>
      <c r="D3251" s="3" t="s">
        <v>17</v>
      </c>
      <c r="E3251">
        <v>2029</v>
      </c>
      <c r="F3251" s="3" t="str">
        <f t="shared" si="100"/>
        <v>AGenMICA2029</v>
      </c>
      <c r="G3251" s="9">
        <v>445</v>
      </c>
      <c r="H3251" s="9">
        <v>708</v>
      </c>
      <c r="I3251" s="9">
        <v>1215</v>
      </c>
      <c r="J3251" s="9">
        <v>500</v>
      </c>
      <c r="K3251" s="9">
        <v>1372</v>
      </c>
      <c r="L3251" s="9">
        <v>2352</v>
      </c>
      <c r="M3251" s="9">
        <v>905</v>
      </c>
      <c r="N3251" s="9">
        <v>1139</v>
      </c>
      <c r="O3251" s="9">
        <v>302</v>
      </c>
      <c r="P3251" s="9">
        <v>328</v>
      </c>
      <c r="Q3251" s="9">
        <v>1160</v>
      </c>
      <c r="R3251" s="9">
        <v>2670</v>
      </c>
      <c r="S3251" s="9">
        <v>1864</v>
      </c>
      <c r="T3251" s="9">
        <v>1186</v>
      </c>
    </row>
    <row r="3252" spans="1:20" x14ac:dyDescent="0.35">
      <c r="A3252">
        <f t="shared" si="101"/>
        <v>3252</v>
      </c>
      <c r="B3252" s="3" t="s">
        <v>70</v>
      </c>
      <c r="C3252" s="3" t="s">
        <v>77</v>
      </c>
      <c r="D3252" s="3" t="s">
        <v>18</v>
      </c>
      <c r="E3252">
        <v>2020</v>
      </c>
      <c r="F3252" s="3" t="str">
        <f t="shared" si="100"/>
        <v>AGenREVELS2020</v>
      </c>
      <c r="G3252" s="9">
        <v>755</v>
      </c>
      <c r="H3252" s="9">
        <v>798</v>
      </c>
      <c r="I3252" s="9">
        <v>1120</v>
      </c>
      <c r="J3252" s="9">
        <v>466</v>
      </c>
      <c r="K3252" s="9">
        <v>1087</v>
      </c>
      <c r="L3252" s="9">
        <v>465</v>
      </c>
      <c r="M3252" s="9">
        <v>559</v>
      </c>
      <c r="N3252" s="9">
        <v>618</v>
      </c>
      <c r="O3252" s="9">
        <v>1388</v>
      </c>
      <c r="P3252" s="9">
        <v>2415</v>
      </c>
      <c r="Q3252" s="9">
        <v>1179</v>
      </c>
      <c r="R3252" s="9">
        <v>1032</v>
      </c>
      <c r="S3252" s="9">
        <v>1430</v>
      </c>
      <c r="T3252" s="9">
        <v>1402</v>
      </c>
    </row>
    <row r="3253" spans="1:20" x14ac:dyDescent="0.35">
      <c r="A3253">
        <f t="shared" si="101"/>
        <v>3253</v>
      </c>
      <c r="B3253" s="3" t="s">
        <v>70</v>
      </c>
      <c r="C3253" s="3" t="s">
        <v>77</v>
      </c>
      <c r="D3253" s="3" t="s">
        <v>18</v>
      </c>
      <c r="E3253">
        <v>2021</v>
      </c>
      <c r="F3253" s="3" t="str">
        <f t="shared" si="100"/>
        <v>AGenREVELS2021</v>
      </c>
      <c r="G3253" s="9">
        <v>927</v>
      </c>
      <c r="H3253" s="9">
        <v>704</v>
      </c>
      <c r="I3253" s="9">
        <v>1150</v>
      </c>
      <c r="J3253" s="9">
        <v>473</v>
      </c>
      <c r="K3253" s="9">
        <v>1095</v>
      </c>
      <c r="L3253" s="9">
        <v>537</v>
      </c>
      <c r="M3253" s="9">
        <v>591</v>
      </c>
      <c r="N3253" s="9">
        <v>720</v>
      </c>
      <c r="O3253" s="9">
        <v>1027</v>
      </c>
      <c r="P3253" s="9">
        <v>1443</v>
      </c>
      <c r="Q3253" s="9">
        <v>2122</v>
      </c>
      <c r="R3253" s="9">
        <v>1640</v>
      </c>
      <c r="S3253" s="9">
        <v>1261</v>
      </c>
      <c r="T3253" s="9">
        <v>963</v>
      </c>
    </row>
    <row r="3254" spans="1:20" x14ac:dyDescent="0.35">
      <c r="A3254">
        <f t="shared" si="101"/>
        <v>3254</v>
      </c>
      <c r="B3254" s="3" t="s">
        <v>70</v>
      </c>
      <c r="C3254" s="3" t="s">
        <v>77</v>
      </c>
      <c r="D3254" s="3" t="s">
        <v>18</v>
      </c>
      <c r="E3254">
        <v>2022</v>
      </c>
      <c r="F3254" s="3" t="str">
        <f t="shared" si="100"/>
        <v>AGenREVELS2022</v>
      </c>
      <c r="G3254" s="9">
        <v>541</v>
      </c>
      <c r="H3254" s="9">
        <v>738</v>
      </c>
      <c r="I3254" s="9">
        <v>1030</v>
      </c>
      <c r="J3254" s="9">
        <v>482</v>
      </c>
      <c r="K3254" s="9">
        <v>887</v>
      </c>
      <c r="L3254" s="9">
        <v>482</v>
      </c>
      <c r="M3254" s="9">
        <v>965</v>
      </c>
      <c r="N3254" s="9">
        <v>778</v>
      </c>
      <c r="O3254" s="9">
        <v>1395</v>
      </c>
      <c r="P3254" s="9">
        <v>2378</v>
      </c>
      <c r="Q3254" s="9">
        <v>2304</v>
      </c>
      <c r="R3254" s="9">
        <v>1187</v>
      </c>
      <c r="S3254" s="9">
        <v>1443</v>
      </c>
      <c r="T3254" s="9">
        <v>1016</v>
      </c>
    </row>
    <row r="3255" spans="1:20" x14ac:dyDescent="0.35">
      <c r="A3255">
        <f t="shared" si="101"/>
        <v>3255</v>
      </c>
      <c r="B3255" s="3" t="s">
        <v>70</v>
      </c>
      <c r="C3255" s="3" t="s">
        <v>77</v>
      </c>
      <c r="D3255" s="3" t="s">
        <v>18</v>
      </c>
      <c r="E3255">
        <v>2023</v>
      </c>
      <c r="F3255" s="3" t="str">
        <f t="shared" si="100"/>
        <v>AGenREVELS2023</v>
      </c>
      <c r="G3255" s="9">
        <v>610</v>
      </c>
      <c r="H3255" s="9">
        <v>693</v>
      </c>
      <c r="I3255" s="9">
        <v>1019</v>
      </c>
      <c r="J3255" s="9">
        <v>461</v>
      </c>
      <c r="K3255" s="9">
        <v>874</v>
      </c>
      <c r="L3255" s="9">
        <v>506</v>
      </c>
      <c r="M3255" s="9">
        <v>595</v>
      </c>
      <c r="N3255" s="9">
        <v>607</v>
      </c>
      <c r="O3255" s="9">
        <v>1105</v>
      </c>
      <c r="P3255" s="9">
        <v>1833</v>
      </c>
      <c r="Q3255" s="9">
        <v>1887</v>
      </c>
      <c r="R3255" s="9">
        <v>1037</v>
      </c>
      <c r="S3255" s="9">
        <v>1524</v>
      </c>
      <c r="T3255" s="9">
        <v>959</v>
      </c>
    </row>
    <row r="3256" spans="1:20" x14ac:dyDescent="0.35">
      <c r="A3256">
        <f t="shared" si="101"/>
        <v>3256</v>
      </c>
      <c r="B3256" s="3" t="s">
        <v>70</v>
      </c>
      <c r="C3256" s="3" t="s">
        <v>77</v>
      </c>
      <c r="D3256" s="3" t="s">
        <v>18</v>
      </c>
      <c r="E3256">
        <v>2024</v>
      </c>
      <c r="F3256" s="3" t="str">
        <f t="shared" si="100"/>
        <v>AGenREVELS2024</v>
      </c>
      <c r="G3256" s="9">
        <v>724</v>
      </c>
      <c r="H3256" s="9">
        <v>1246</v>
      </c>
      <c r="I3256" s="9">
        <v>1027</v>
      </c>
      <c r="J3256" s="9">
        <v>548</v>
      </c>
      <c r="K3256" s="9">
        <v>1079</v>
      </c>
      <c r="L3256" s="9">
        <v>742</v>
      </c>
      <c r="M3256" s="9">
        <v>573</v>
      </c>
      <c r="N3256" s="9">
        <v>611</v>
      </c>
      <c r="O3256" s="9">
        <v>1163</v>
      </c>
      <c r="P3256" s="9">
        <v>861</v>
      </c>
      <c r="Q3256" s="9">
        <v>1345</v>
      </c>
      <c r="R3256" s="9">
        <v>1558</v>
      </c>
      <c r="S3256" s="9">
        <v>1532</v>
      </c>
      <c r="T3256" s="9">
        <v>1274</v>
      </c>
    </row>
    <row r="3257" spans="1:20" x14ac:dyDescent="0.35">
      <c r="A3257">
        <f t="shared" si="101"/>
        <v>3257</v>
      </c>
      <c r="B3257" s="3" t="s">
        <v>70</v>
      </c>
      <c r="C3257" s="3" t="s">
        <v>77</v>
      </c>
      <c r="D3257" s="3" t="s">
        <v>18</v>
      </c>
      <c r="E3257">
        <v>2025</v>
      </c>
      <c r="F3257" s="3" t="str">
        <f t="shared" si="100"/>
        <v>AGenREVELS2025</v>
      </c>
      <c r="G3257" s="9">
        <v>831</v>
      </c>
      <c r="H3257" s="9">
        <v>1174</v>
      </c>
      <c r="I3257" s="9">
        <v>541</v>
      </c>
      <c r="J3257" s="9">
        <v>519</v>
      </c>
      <c r="K3257" s="9">
        <v>447</v>
      </c>
      <c r="L3257" s="9">
        <v>466</v>
      </c>
      <c r="M3257" s="9">
        <v>468</v>
      </c>
      <c r="N3257" s="9">
        <v>569</v>
      </c>
      <c r="O3257" s="9">
        <v>955</v>
      </c>
      <c r="P3257" s="9">
        <v>829</v>
      </c>
      <c r="Q3257" s="9">
        <v>677</v>
      </c>
      <c r="R3257" s="9">
        <v>1093</v>
      </c>
      <c r="S3257" s="9">
        <v>1603</v>
      </c>
      <c r="T3257" s="9">
        <v>1124</v>
      </c>
    </row>
    <row r="3258" spans="1:20" x14ac:dyDescent="0.35">
      <c r="A3258">
        <f t="shared" si="101"/>
        <v>3258</v>
      </c>
      <c r="B3258" s="3" t="s">
        <v>70</v>
      </c>
      <c r="C3258" s="3" t="s">
        <v>77</v>
      </c>
      <c r="D3258" s="3" t="s">
        <v>18</v>
      </c>
      <c r="E3258">
        <v>2026</v>
      </c>
      <c r="F3258" s="3" t="str">
        <f t="shared" si="100"/>
        <v>AGenREVELS2026</v>
      </c>
      <c r="G3258" s="9">
        <v>907</v>
      </c>
      <c r="H3258" s="9">
        <v>1175</v>
      </c>
      <c r="I3258" s="9">
        <v>564</v>
      </c>
      <c r="J3258" s="9">
        <v>575</v>
      </c>
      <c r="K3258" s="9">
        <v>105</v>
      </c>
      <c r="L3258" s="9">
        <v>255</v>
      </c>
      <c r="M3258" s="9">
        <v>1021</v>
      </c>
      <c r="N3258" s="9">
        <v>1497</v>
      </c>
      <c r="O3258" s="9">
        <v>951</v>
      </c>
      <c r="P3258" s="9">
        <v>1031</v>
      </c>
      <c r="Q3258" s="9">
        <v>2251</v>
      </c>
      <c r="R3258" s="9">
        <v>1322</v>
      </c>
      <c r="S3258" s="9">
        <v>744</v>
      </c>
      <c r="T3258" s="9">
        <v>958</v>
      </c>
    </row>
    <row r="3259" spans="1:20" x14ac:dyDescent="0.35">
      <c r="A3259">
        <f t="shared" si="101"/>
        <v>3259</v>
      </c>
      <c r="B3259" s="3" t="s">
        <v>70</v>
      </c>
      <c r="C3259" s="3" t="s">
        <v>77</v>
      </c>
      <c r="D3259" s="3" t="s">
        <v>18</v>
      </c>
      <c r="E3259">
        <v>2027</v>
      </c>
      <c r="F3259" s="3" t="str">
        <f t="shared" si="100"/>
        <v>AGenREVELS2027</v>
      </c>
      <c r="G3259" s="9">
        <v>559</v>
      </c>
      <c r="H3259" s="9">
        <v>714</v>
      </c>
      <c r="I3259" s="9">
        <v>1093</v>
      </c>
      <c r="J3259" s="9">
        <v>1022</v>
      </c>
      <c r="K3259" s="9">
        <v>561</v>
      </c>
      <c r="L3259" s="9">
        <v>490</v>
      </c>
      <c r="M3259" s="9">
        <v>1669</v>
      </c>
      <c r="N3259" s="9">
        <v>1410</v>
      </c>
      <c r="O3259" s="9">
        <v>641</v>
      </c>
      <c r="P3259" s="9">
        <v>1230</v>
      </c>
      <c r="Q3259" s="9">
        <v>2469</v>
      </c>
      <c r="R3259" s="9">
        <v>1540</v>
      </c>
      <c r="S3259" s="9">
        <v>981</v>
      </c>
      <c r="T3259" s="9">
        <v>964</v>
      </c>
    </row>
    <row r="3260" spans="1:20" x14ac:dyDescent="0.35">
      <c r="A3260">
        <f t="shared" si="101"/>
        <v>3260</v>
      </c>
      <c r="B3260" s="3" t="s">
        <v>70</v>
      </c>
      <c r="C3260" s="3" t="s">
        <v>77</v>
      </c>
      <c r="D3260" s="3" t="s">
        <v>18</v>
      </c>
      <c r="E3260">
        <v>2028</v>
      </c>
      <c r="F3260" s="3" t="str">
        <f t="shared" si="100"/>
        <v>AGenREVELS2028</v>
      </c>
      <c r="G3260" s="9">
        <v>1042</v>
      </c>
      <c r="H3260" s="9">
        <v>745</v>
      </c>
      <c r="I3260" s="9">
        <v>1127</v>
      </c>
      <c r="J3260" s="9">
        <v>476</v>
      </c>
      <c r="K3260" s="9">
        <v>1116</v>
      </c>
      <c r="L3260" s="9">
        <v>526</v>
      </c>
      <c r="M3260" s="9">
        <v>529</v>
      </c>
      <c r="N3260" s="9">
        <v>511</v>
      </c>
      <c r="O3260" s="9">
        <v>953</v>
      </c>
      <c r="P3260" s="9">
        <v>2272</v>
      </c>
      <c r="Q3260" s="9">
        <v>1689</v>
      </c>
      <c r="R3260" s="9">
        <v>923</v>
      </c>
      <c r="S3260" s="9">
        <v>1393</v>
      </c>
      <c r="T3260" s="9">
        <v>1032</v>
      </c>
    </row>
    <row r="3261" spans="1:20" x14ac:dyDescent="0.35">
      <c r="A3261">
        <f t="shared" si="101"/>
        <v>3261</v>
      </c>
      <c r="B3261" s="3" t="s">
        <v>70</v>
      </c>
      <c r="C3261" s="3" t="s">
        <v>77</v>
      </c>
      <c r="D3261" s="3" t="s">
        <v>18</v>
      </c>
      <c r="E3261">
        <v>2029</v>
      </c>
      <c r="F3261" s="3" t="str">
        <f t="shared" si="100"/>
        <v>AGenREVELS2029</v>
      </c>
      <c r="G3261" s="9">
        <v>737</v>
      </c>
      <c r="H3261" s="9">
        <v>668</v>
      </c>
      <c r="I3261" s="9">
        <v>1014</v>
      </c>
      <c r="J3261" s="9">
        <v>457</v>
      </c>
      <c r="K3261" s="9">
        <v>1162</v>
      </c>
      <c r="L3261" s="9">
        <v>2126</v>
      </c>
      <c r="M3261" s="9">
        <v>1249</v>
      </c>
      <c r="N3261" s="9">
        <v>1538</v>
      </c>
      <c r="O3261" s="9">
        <v>840</v>
      </c>
      <c r="P3261" s="9">
        <v>1283</v>
      </c>
      <c r="Q3261" s="9">
        <v>1810</v>
      </c>
      <c r="R3261" s="9">
        <v>2339</v>
      </c>
      <c r="S3261" s="9">
        <v>1616</v>
      </c>
      <c r="T3261" s="9">
        <v>996</v>
      </c>
    </row>
    <row r="3262" spans="1:20" x14ac:dyDescent="0.35">
      <c r="A3262">
        <f t="shared" si="101"/>
        <v>3262</v>
      </c>
      <c r="B3262" s="3" t="s">
        <v>70</v>
      </c>
      <c r="C3262" s="3" t="s">
        <v>77</v>
      </c>
      <c r="D3262" s="3" t="s">
        <v>19</v>
      </c>
      <c r="E3262">
        <v>2020</v>
      </c>
      <c r="F3262" s="3" t="str">
        <f t="shared" si="100"/>
        <v>AGenARROW2020</v>
      </c>
      <c r="G3262" s="9">
        <v>182</v>
      </c>
      <c r="H3262" s="9">
        <v>151</v>
      </c>
      <c r="I3262" s="9">
        <v>124</v>
      </c>
      <c r="J3262" s="9">
        <v>48</v>
      </c>
      <c r="K3262" s="9">
        <v>0</v>
      </c>
      <c r="L3262" s="9">
        <v>0</v>
      </c>
      <c r="M3262" s="9">
        <v>0</v>
      </c>
      <c r="N3262" s="9">
        <v>0</v>
      </c>
      <c r="O3262" s="9">
        <v>18</v>
      </c>
      <c r="P3262" s="9">
        <v>82</v>
      </c>
      <c r="Q3262" s="9">
        <v>97</v>
      </c>
      <c r="R3262" s="9">
        <v>178</v>
      </c>
      <c r="S3262" s="9">
        <v>174</v>
      </c>
      <c r="T3262" s="9">
        <v>178</v>
      </c>
    </row>
    <row r="3263" spans="1:20" x14ac:dyDescent="0.35">
      <c r="A3263">
        <f t="shared" si="101"/>
        <v>3263</v>
      </c>
      <c r="B3263" s="3" t="s">
        <v>70</v>
      </c>
      <c r="C3263" s="3" t="s">
        <v>77</v>
      </c>
      <c r="D3263" s="3" t="s">
        <v>19</v>
      </c>
      <c r="E3263">
        <v>2021</v>
      </c>
      <c r="F3263" s="3" t="str">
        <f t="shared" si="100"/>
        <v>AGenARROW2021</v>
      </c>
      <c r="G3263" s="9">
        <v>176</v>
      </c>
      <c r="H3263" s="9">
        <v>147</v>
      </c>
      <c r="I3263" s="9">
        <v>109</v>
      </c>
      <c r="J3263" s="9">
        <v>34</v>
      </c>
      <c r="K3263" s="9">
        <v>0</v>
      </c>
      <c r="L3263" s="9">
        <v>0</v>
      </c>
      <c r="M3263" s="9">
        <v>0</v>
      </c>
      <c r="N3263" s="9">
        <v>0</v>
      </c>
      <c r="O3263" s="9">
        <v>18</v>
      </c>
      <c r="P3263" s="9">
        <v>19</v>
      </c>
      <c r="Q3263" s="9">
        <v>89</v>
      </c>
      <c r="R3263" s="9">
        <v>182</v>
      </c>
      <c r="S3263" s="9">
        <v>184</v>
      </c>
      <c r="T3263" s="9">
        <v>184</v>
      </c>
    </row>
    <row r="3264" spans="1:20" x14ac:dyDescent="0.35">
      <c r="A3264">
        <f t="shared" si="101"/>
        <v>3264</v>
      </c>
      <c r="B3264" s="3" t="s">
        <v>70</v>
      </c>
      <c r="C3264" s="3" t="s">
        <v>77</v>
      </c>
      <c r="D3264" s="3" t="s">
        <v>19</v>
      </c>
      <c r="E3264">
        <v>2022</v>
      </c>
      <c r="F3264" s="3" t="str">
        <f t="shared" si="100"/>
        <v>AGenARROW2022</v>
      </c>
      <c r="G3264" s="9">
        <v>148</v>
      </c>
      <c r="H3264" s="9">
        <v>158</v>
      </c>
      <c r="I3264" s="9">
        <v>145</v>
      </c>
      <c r="J3264" s="9">
        <v>91</v>
      </c>
      <c r="K3264" s="9">
        <v>8</v>
      </c>
      <c r="L3264" s="9">
        <v>0</v>
      </c>
      <c r="M3264" s="9">
        <v>0</v>
      </c>
      <c r="N3264" s="9">
        <v>0</v>
      </c>
      <c r="O3264" s="9">
        <v>0</v>
      </c>
      <c r="P3264" s="9">
        <v>32</v>
      </c>
      <c r="Q3264" s="9">
        <v>142</v>
      </c>
      <c r="R3264" s="9">
        <v>171</v>
      </c>
      <c r="S3264" s="9">
        <v>170</v>
      </c>
      <c r="T3264" s="9">
        <v>124</v>
      </c>
    </row>
    <row r="3265" spans="1:20" x14ac:dyDescent="0.35">
      <c r="A3265">
        <f t="shared" si="101"/>
        <v>3265</v>
      </c>
      <c r="B3265" s="3" t="s">
        <v>70</v>
      </c>
      <c r="C3265" s="3" t="s">
        <v>77</v>
      </c>
      <c r="D3265" s="3" t="s">
        <v>19</v>
      </c>
      <c r="E3265">
        <v>2023</v>
      </c>
      <c r="F3265" s="3" t="str">
        <f t="shared" si="100"/>
        <v>AGenARROW2023</v>
      </c>
      <c r="G3265" s="9">
        <v>173</v>
      </c>
      <c r="H3265" s="9">
        <v>180</v>
      </c>
      <c r="I3265" s="9">
        <v>137</v>
      </c>
      <c r="J3265" s="9">
        <v>63</v>
      </c>
      <c r="K3265" s="9">
        <v>0</v>
      </c>
      <c r="L3265" s="9">
        <v>0</v>
      </c>
      <c r="M3265" s="9">
        <v>0</v>
      </c>
      <c r="N3265" s="9">
        <v>0</v>
      </c>
      <c r="O3265" s="9">
        <v>16</v>
      </c>
      <c r="P3265" s="9">
        <v>45</v>
      </c>
      <c r="Q3265" s="9">
        <v>131</v>
      </c>
      <c r="R3265" s="9">
        <v>147</v>
      </c>
      <c r="S3265" s="9">
        <v>140</v>
      </c>
      <c r="T3265" s="9">
        <v>111</v>
      </c>
    </row>
    <row r="3266" spans="1:20" x14ac:dyDescent="0.35">
      <c r="A3266">
        <f t="shared" si="101"/>
        <v>3266</v>
      </c>
      <c r="B3266" s="3" t="s">
        <v>70</v>
      </c>
      <c r="C3266" s="3" t="s">
        <v>77</v>
      </c>
      <c r="D3266" s="3" t="s">
        <v>19</v>
      </c>
      <c r="E3266">
        <v>2024</v>
      </c>
      <c r="F3266" s="3" t="str">
        <f t="shared" ref="F3266:F3329" si="102">_xlfn.CONCAT(B3266,C3266,D3266,E3266)</f>
        <v>AGenARROW2024</v>
      </c>
      <c r="G3266" s="9">
        <v>112</v>
      </c>
      <c r="H3266" s="9">
        <v>160</v>
      </c>
      <c r="I3266" s="9">
        <v>172</v>
      </c>
      <c r="J3266" s="9">
        <v>135</v>
      </c>
      <c r="K3266" s="9">
        <v>46</v>
      </c>
      <c r="L3266" s="9">
        <v>42</v>
      </c>
      <c r="M3266" s="9">
        <v>37</v>
      </c>
      <c r="N3266" s="9">
        <v>64</v>
      </c>
      <c r="O3266" s="9">
        <v>35</v>
      </c>
      <c r="P3266" s="9">
        <v>0</v>
      </c>
      <c r="Q3266" s="9">
        <v>0</v>
      </c>
      <c r="R3266" s="9">
        <v>0</v>
      </c>
      <c r="S3266" s="9">
        <v>0</v>
      </c>
      <c r="T3266" s="9">
        <v>7</v>
      </c>
    </row>
    <row r="3267" spans="1:20" x14ac:dyDescent="0.35">
      <c r="A3267">
        <f t="shared" ref="A3267:A3330" si="103">A3266+1</f>
        <v>3267</v>
      </c>
      <c r="B3267" s="3" t="s">
        <v>70</v>
      </c>
      <c r="C3267" s="3" t="s">
        <v>77</v>
      </c>
      <c r="D3267" s="3" t="s">
        <v>19</v>
      </c>
      <c r="E3267">
        <v>2025</v>
      </c>
      <c r="F3267" s="3" t="str">
        <f t="shared" si="102"/>
        <v>AGenARROW2025</v>
      </c>
      <c r="G3267" s="9">
        <v>24</v>
      </c>
      <c r="H3267" s="9">
        <v>10</v>
      </c>
      <c r="I3267" s="9">
        <v>0</v>
      </c>
      <c r="J3267" s="9">
        <v>0</v>
      </c>
      <c r="K3267" s="9">
        <v>4</v>
      </c>
      <c r="L3267" s="9">
        <v>11</v>
      </c>
      <c r="M3267" s="9">
        <v>18</v>
      </c>
      <c r="N3267" s="9">
        <v>23</v>
      </c>
      <c r="O3267" s="9">
        <v>53</v>
      </c>
      <c r="P3267" s="9">
        <v>91</v>
      </c>
      <c r="Q3267" s="9">
        <v>159</v>
      </c>
      <c r="R3267" s="9">
        <v>125</v>
      </c>
      <c r="S3267" s="9">
        <v>131</v>
      </c>
      <c r="T3267" s="9">
        <v>135</v>
      </c>
    </row>
    <row r="3268" spans="1:20" x14ac:dyDescent="0.35">
      <c r="A3268">
        <f t="shared" si="103"/>
        <v>3268</v>
      </c>
      <c r="B3268" s="3" t="s">
        <v>70</v>
      </c>
      <c r="C3268" s="3" t="s">
        <v>77</v>
      </c>
      <c r="D3268" s="3" t="s">
        <v>19</v>
      </c>
      <c r="E3268">
        <v>2026</v>
      </c>
      <c r="F3268" s="3" t="str">
        <f t="shared" si="102"/>
        <v>AGenARROW2026</v>
      </c>
      <c r="G3268" s="9">
        <v>102</v>
      </c>
      <c r="H3268" s="9">
        <v>137</v>
      </c>
      <c r="I3268" s="9">
        <v>144</v>
      </c>
      <c r="J3268" s="9">
        <v>48</v>
      </c>
      <c r="K3268" s="9">
        <v>107</v>
      </c>
      <c r="L3268" s="9">
        <v>25</v>
      </c>
      <c r="M3268" s="9">
        <v>10</v>
      </c>
      <c r="N3268" s="9">
        <v>15</v>
      </c>
      <c r="O3268" s="9">
        <v>69</v>
      </c>
      <c r="P3268" s="9">
        <v>119</v>
      </c>
      <c r="Q3268" s="9">
        <v>161</v>
      </c>
      <c r="R3268" s="9">
        <v>184</v>
      </c>
      <c r="S3268" s="9">
        <v>168</v>
      </c>
      <c r="T3268" s="9">
        <v>165</v>
      </c>
    </row>
    <row r="3269" spans="1:20" x14ac:dyDescent="0.35">
      <c r="A3269">
        <f t="shared" si="103"/>
        <v>3269</v>
      </c>
      <c r="B3269" s="3" t="s">
        <v>70</v>
      </c>
      <c r="C3269" s="3" t="s">
        <v>77</v>
      </c>
      <c r="D3269" s="3" t="s">
        <v>19</v>
      </c>
      <c r="E3269">
        <v>2027</v>
      </c>
      <c r="F3269" s="3" t="str">
        <f t="shared" si="102"/>
        <v>AGenARROW2027</v>
      </c>
      <c r="G3269" s="9">
        <v>157</v>
      </c>
      <c r="H3269" s="9">
        <v>179</v>
      </c>
      <c r="I3269" s="9">
        <v>143</v>
      </c>
      <c r="J3269" s="9">
        <v>77</v>
      </c>
      <c r="K3269" s="9">
        <v>11</v>
      </c>
      <c r="L3269" s="9">
        <v>0</v>
      </c>
      <c r="M3269" s="9">
        <v>0</v>
      </c>
      <c r="N3269" s="9">
        <v>18</v>
      </c>
      <c r="O3269" s="9">
        <v>44</v>
      </c>
      <c r="P3269" s="9">
        <v>74</v>
      </c>
      <c r="Q3269" s="9">
        <v>151</v>
      </c>
      <c r="R3269" s="9">
        <v>184</v>
      </c>
      <c r="S3269" s="9">
        <v>184</v>
      </c>
      <c r="T3269" s="9">
        <v>184</v>
      </c>
    </row>
    <row r="3270" spans="1:20" x14ac:dyDescent="0.35">
      <c r="A3270">
        <f t="shared" si="103"/>
        <v>3270</v>
      </c>
      <c r="B3270" s="3" t="s">
        <v>70</v>
      </c>
      <c r="C3270" s="3" t="s">
        <v>77</v>
      </c>
      <c r="D3270" s="3" t="s">
        <v>19</v>
      </c>
      <c r="E3270">
        <v>2028</v>
      </c>
      <c r="F3270" s="3" t="str">
        <f t="shared" si="102"/>
        <v>AGenARROW2028</v>
      </c>
      <c r="G3270" s="9">
        <v>176</v>
      </c>
      <c r="H3270" s="9">
        <v>153</v>
      </c>
      <c r="I3270" s="9">
        <v>121</v>
      </c>
      <c r="J3270" s="9">
        <v>47</v>
      </c>
      <c r="K3270" s="9">
        <v>0</v>
      </c>
      <c r="L3270" s="9">
        <v>0</v>
      </c>
      <c r="M3270" s="9">
        <v>0</v>
      </c>
      <c r="N3270" s="9">
        <v>0</v>
      </c>
      <c r="O3270" s="9">
        <v>11</v>
      </c>
      <c r="P3270" s="9">
        <v>62</v>
      </c>
      <c r="Q3270" s="9">
        <v>130</v>
      </c>
      <c r="R3270" s="9">
        <v>169</v>
      </c>
      <c r="S3270" s="9">
        <v>170</v>
      </c>
      <c r="T3270" s="9">
        <v>162</v>
      </c>
    </row>
    <row r="3271" spans="1:20" x14ac:dyDescent="0.35">
      <c r="A3271">
        <f t="shared" si="103"/>
        <v>3271</v>
      </c>
      <c r="B3271" s="3" t="s">
        <v>70</v>
      </c>
      <c r="C3271" s="3" t="s">
        <v>77</v>
      </c>
      <c r="D3271" s="3" t="s">
        <v>19</v>
      </c>
      <c r="E3271">
        <v>2029</v>
      </c>
      <c r="F3271" s="3" t="str">
        <f t="shared" si="102"/>
        <v>AGenARROW2029</v>
      </c>
      <c r="G3271" s="9">
        <v>184</v>
      </c>
      <c r="H3271" s="9">
        <v>161</v>
      </c>
      <c r="I3271" s="9">
        <v>159</v>
      </c>
      <c r="J3271" s="9">
        <v>105</v>
      </c>
      <c r="K3271" s="9">
        <v>10</v>
      </c>
      <c r="L3271" s="9">
        <v>0</v>
      </c>
      <c r="M3271" s="9">
        <v>0</v>
      </c>
      <c r="N3271" s="9">
        <v>32</v>
      </c>
      <c r="O3271" s="9">
        <v>70</v>
      </c>
      <c r="P3271" s="9">
        <v>117</v>
      </c>
      <c r="Q3271" s="9">
        <v>161</v>
      </c>
      <c r="R3271" s="9">
        <v>171</v>
      </c>
      <c r="S3271" s="9">
        <v>184</v>
      </c>
      <c r="T3271" s="9">
        <v>184</v>
      </c>
    </row>
    <row r="3272" spans="1:20" x14ac:dyDescent="0.35">
      <c r="A3272">
        <f t="shared" si="103"/>
        <v>3272</v>
      </c>
      <c r="B3272" s="3" t="s">
        <v>70</v>
      </c>
      <c r="C3272" s="3" t="s">
        <v>77</v>
      </c>
      <c r="D3272" s="3" t="s">
        <v>20</v>
      </c>
      <c r="E3272">
        <v>2020</v>
      </c>
      <c r="F3272" s="3" t="str">
        <f t="shared" si="102"/>
        <v>AGenLIBBY2020</v>
      </c>
      <c r="G3272" s="9">
        <v>92</v>
      </c>
      <c r="H3272" s="9">
        <v>281</v>
      </c>
      <c r="I3272" s="9">
        <v>417</v>
      </c>
      <c r="J3272" s="9">
        <v>356</v>
      </c>
      <c r="K3272" s="9">
        <v>204</v>
      </c>
      <c r="L3272" s="9">
        <v>264</v>
      </c>
      <c r="M3272" s="9">
        <v>52</v>
      </c>
      <c r="N3272" s="9">
        <v>54</v>
      </c>
      <c r="O3272" s="9">
        <v>261</v>
      </c>
      <c r="P3272" s="9">
        <v>322</v>
      </c>
      <c r="Q3272" s="9">
        <v>209</v>
      </c>
      <c r="R3272" s="9">
        <v>212</v>
      </c>
      <c r="S3272" s="9">
        <v>212</v>
      </c>
      <c r="T3272" s="9">
        <v>140</v>
      </c>
    </row>
    <row r="3273" spans="1:20" x14ac:dyDescent="0.35">
      <c r="A3273">
        <f t="shared" si="103"/>
        <v>3273</v>
      </c>
      <c r="B3273" s="3" t="s">
        <v>70</v>
      </c>
      <c r="C3273" s="3" t="s">
        <v>77</v>
      </c>
      <c r="D3273" s="3" t="s">
        <v>20</v>
      </c>
      <c r="E3273">
        <v>2021</v>
      </c>
      <c r="F3273" s="3" t="str">
        <f t="shared" si="102"/>
        <v>AGenLIBBY2021</v>
      </c>
      <c r="G3273" s="9">
        <v>185</v>
      </c>
      <c r="H3273" s="9">
        <v>463</v>
      </c>
      <c r="I3273" s="9">
        <v>414</v>
      </c>
      <c r="J3273" s="9">
        <v>395</v>
      </c>
      <c r="K3273" s="9">
        <v>174</v>
      </c>
      <c r="L3273" s="9">
        <v>73</v>
      </c>
      <c r="M3273" s="9">
        <v>73</v>
      </c>
      <c r="N3273" s="9">
        <v>76</v>
      </c>
      <c r="O3273" s="9">
        <v>427</v>
      </c>
      <c r="P3273" s="9">
        <v>299</v>
      </c>
      <c r="Q3273" s="9">
        <v>201</v>
      </c>
      <c r="R3273" s="9">
        <v>207</v>
      </c>
      <c r="S3273" s="9">
        <v>207</v>
      </c>
      <c r="T3273" s="9">
        <v>205</v>
      </c>
    </row>
    <row r="3274" spans="1:20" x14ac:dyDescent="0.35">
      <c r="A3274">
        <f t="shared" si="103"/>
        <v>3274</v>
      </c>
      <c r="B3274" s="3" t="s">
        <v>70</v>
      </c>
      <c r="C3274" s="3" t="s">
        <v>77</v>
      </c>
      <c r="D3274" s="3" t="s">
        <v>20</v>
      </c>
      <c r="E3274">
        <v>2022</v>
      </c>
      <c r="F3274" s="3" t="str">
        <f t="shared" si="102"/>
        <v>AGenLIBBY2022</v>
      </c>
      <c r="G3274" s="9">
        <v>93</v>
      </c>
      <c r="H3274" s="9">
        <v>358</v>
      </c>
      <c r="I3274" s="9">
        <v>413</v>
      </c>
      <c r="J3274" s="9">
        <v>120</v>
      </c>
      <c r="K3274" s="9">
        <v>189</v>
      </c>
      <c r="L3274" s="9">
        <v>110</v>
      </c>
      <c r="M3274" s="9">
        <v>78</v>
      </c>
      <c r="N3274" s="9">
        <v>79</v>
      </c>
      <c r="O3274" s="9">
        <v>455</v>
      </c>
      <c r="P3274" s="9">
        <v>301</v>
      </c>
      <c r="Q3274" s="9">
        <v>245</v>
      </c>
      <c r="R3274" s="9">
        <v>199</v>
      </c>
      <c r="S3274" s="9">
        <v>198</v>
      </c>
      <c r="T3274" s="9">
        <v>197</v>
      </c>
    </row>
    <row r="3275" spans="1:20" x14ac:dyDescent="0.35">
      <c r="A3275">
        <f t="shared" si="103"/>
        <v>3275</v>
      </c>
      <c r="B3275" s="3" t="s">
        <v>70</v>
      </c>
      <c r="C3275" s="3" t="s">
        <v>77</v>
      </c>
      <c r="D3275" s="3" t="s">
        <v>20</v>
      </c>
      <c r="E3275">
        <v>2023</v>
      </c>
      <c r="F3275" s="3" t="str">
        <f t="shared" si="102"/>
        <v>AGenLIBBY2023</v>
      </c>
      <c r="G3275" s="9">
        <v>93</v>
      </c>
      <c r="H3275" s="9">
        <v>346</v>
      </c>
      <c r="I3275" s="9">
        <v>350</v>
      </c>
      <c r="J3275" s="9">
        <v>84</v>
      </c>
      <c r="K3275" s="9">
        <v>145</v>
      </c>
      <c r="L3275" s="9">
        <v>83</v>
      </c>
      <c r="M3275" s="9">
        <v>84</v>
      </c>
      <c r="N3275" s="9">
        <v>136</v>
      </c>
      <c r="O3275" s="9">
        <v>537</v>
      </c>
      <c r="P3275" s="9">
        <v>301</v>
      </c>
      <c r="Q3275" s="9">
        <v>209</v>
      </c>
      <c r="R3275" s="9">
        <v>193</v>
      </c>
      <c r="S3275" s="9">
        <v>192</v>
      </c>
      <c r="T3275" s="9">
        <v>165</v>
      </c>
    </row>
    <row r="3276" spans="1:20" x14ac:dyDescent="0.35">
      <c r="A3276">
        <f t="shared" si="103"/>
        <v>3276</v>
      </c>
      <c r="B3276" s="3" t="s">
        <v>70</v>
      </c>
      <c r="C3276" s="3" t="s">
        <v>77</v>
      </c>
      <c r="D3276" s="3" t="s">
        <v>20</v>
      </c>
      <c r="E3276">
        <v>2024</v>
      </c>
      <c r="F3276" s="3" t="str">
        <f t="shared" si="102"/>
        <v>AGenLIBBY2024</v>
      </c>
      <c r="G3276" s="9">
        <v>94</v>
      </c>
      <c r="H3276" s="9">
        <v>399</v>
      </c>
      <c r="I3276" s="9">
        <v>405</v>
      </c>
      <c r="J3276" s="9">
        <v>183</v>
      </c>
      <c r="K3276" s="9">
        <v>82</v>
      </c>
      <c r="L3276" s="9">
        <v>84</v>
      </c>
      <c r="M3276" s="9">
        <v>86</v>
      </c>
      <c r="N3276" s="9">
        <v>329</v>
      </c>
      <c r="O3276" s="9">
        <v>554</v>
      </c>
      <c r="P3276" s="9">
        <v>302</v>
      </c>
      <c r="Q3276" s="9">
        <v>184</v>
      </c>
      <c r="R3276" s="9">
        <v>184</v>
      </c>
      <c r="S3276" s="9">
        <v>183</v>
      </c>
      <c r="T3276" s="9">
        <v>135</v>
      </c>
    </row>
    <row r="3277" spans="1:20" x14ac:dyDescent="0.35">
      <c r="A3277">
        <f t="shared" si="103"/>
        <v>3277</v>
      </c>
      <c r="B3277" s="3" t="s">
        <v>70</v>
      </c>
      <c r="C3277" s="3" t="s">
        <v>77</v>
      </c>
      <c r="D3277" s="3" t="s">
        <v>20</v>
      </c>
      <c r="E3277">
        <v>2025</v>
      </c>
      <c r="F3277" s="3" t="str">
        <f t="shared" si="102"/>
        <v>AGenLIBBY2025</v>
      </c>
      <c r="G3277" s="9">
        <v>88</v>
      </c>
      <c r="H3277" s="9">
        <v>88</v>
      </c>
      <c r="I3277" s="9">
        <v>319</v>
      </c>
      <c r="J3277" s="9">
        <v>167</v>
      </c>
      <c r="K3277" s="9">
        <v>79</v>
      </c>
      <c r="L3277" s="9">
        <v>78</v>
      </c>
      <c r="M3277" s="9">
        <v>78</v>
      </c>
      <c r="N3277" s="9">
        <v>79</v>
      </c>
      <c r="O3277" s="9">
        <v>390</v>
      </c>
      <c r="P3277" s="9">
        <v>190</v>
      </c>
      <c r="Q3277" s="9">
        <v>168</v>
      </c>
      <c r="R3277" s="9">
        <v>169</v>
      </c>
      <c r="S3277" s="9">
        <v>169</v>
      </c>
      <c r="T3277" s="9">
        <v>168</v>
      </c>
    </row>
    <row r="3278" spans="1:20" x14ac:dyDescent="0.35">
      <c r="A3278">
        <f t="shared" si="103"/>
        <v>3278</v>
      </c>
      <c r="B3278" s="3" t="s">
        <v>70</v>
      </c>
      <c r="C3278" s="3" t="s">
        <v>77</v>
      </c>
      <c r="D3278" s="3" t="s">
        <v>20</v>
      </c>
      <c r="E3278">
        <v>2026</v>
      </c>
      <c r="F3278" s="3" t="str">
        <f t="shared" si="102"/>
        <v>AGenLIBBY2026</v>
      </c>
      <c r="G3278" s="9">
        <v>91</v>
      </c>
      <c r="H3278" s="9">
        <v>161</v>
      </c>
      <c r="I3278" s="9">
        <v>402</v>
      </c>
      <c r="J3278" s="9">
        <v>83</v>
      </c>
      <c r="K3278" s="9">
        <v>332</v>
      </c>
      <c r="L3278" s="9">
        <v>347</v>
      </c>
      <c r="M3278" s="9">
        <v>292</v>
      </c>
      <c r="N3278" s="9">
        <v>203</v>
      </c>
      <c r="O3278" s="9">
        <v>334</v>
      </c>
      <c r="P3278" s="9">
        <v>317</v>
      </c>
      <c r="Q3278" s="9">
        <v>200</v>
      </c>
      <c r="R3278" s="9">
        <v>202</v>
      </c>
      <c r="S3278" s="9">
        <v>201</v>
      </c>
      <c r="T3278" s="9">
        <v>133</v>
      </c>
    </row>
    <row r="3279" spans="1:20" x14ac:dyDescent="0.35">
      <c r="A3279">
        <f t="shared" si="103"/>
        <v>3279</v>
      </c>
      <c r="B3279" s="3" t="s">
        <v>70</v>
      </c>
      <c r="C3279" s="3" t="s">
        <v>77</v>
      </c>
      <c r="D3279" s="3" t="s">
        <v>20</v>
      </c>
      <c r="E3279">
        <v>2027</v>
      </c>
      <c r="F3279" s="3" t="str">
        <f t="shared" si="102"/>
        <v>AGenLIBBY2027</v>
      </c>
      <c r="G3279" s="9">
        <v>87</v>
      </c>
      <c r="H3279" s="9">
        <v>88</v>
      </c>
      <c r="I3279" s="9">
        <v>415</v>
      </c>
      <c r="J3279" s="9">
        <v>422</v>
      </c>
      <c r="K3279" s="9">
        <v>282</v>
      </c>
      <c r="L3279" s="9">
        <v>184</v>
      </c>
      <c r="M3279" s="9">
        <v>52</v>
      </c>
      <c r="N3279" s="9">
        <v>102</v>
      </c>
      <c r="O3279" s="9">
        <v>405</v>
      </c>
      <c r="P3279" s="9">
        <v>553</v>
      </c>
      <c r="Q3279" s="9">
        <v>591</v>
      </c>
      <c r="R3279" s="9">
        <v>405</v>
      </c>
      <c r="S3279" s="9">
        <v>304</v>
      </c>
      <c r="T3279" s="9">
        <v>343</v>
      </c>
    </row>
    <row r="3280" spans="1:20" x14ac:dyDescent="0.35">
      <c r="A3280">
        <f t="shared" si="103"/>
        <v>3280</v>
      </c>
      <c r="B3280" s="3" t="s">
        <v>70</v>
      </c>
      <c r="C3280" s="3" t="s">
        <v>77</v>
      </c>
      <c r="D3280" s="3" t="s">
        <v>20</v>
      </c>
      <c r="E3280">
        <v>2028</v>
      </c>
      <c r="F3280" s="3" t="str">
        <f t="shared" si="102"/>
        <v>AGenLIBBY2028</v>
      </c>
      <c r="G3280" s="9">
        <v>94</v>
      </c>
      <c r="H3280" s="9">
        <v>405</v>
      </c>
      <c r="I3280" s="9">
        <v>234</v>
      </c>
      <c r="J3280" s="9">
        <v>315</v>
      </c>
      <c r="K3280" s="9">
        <v>83</v>
      </c>
      <c r="L3280" s="9">
        <v>276</v>
      </c>
      <c r="M3280" s="9">
        <v>139</v>
      </c>
      <c r="N3280" s="9">
        <v>302</v>
      </c>
      <c r="O3280" s="9">
        <v>469</v>
      </c>
      <c r="P3280" s="9">
        <v>327</v>
      </c>
      <c r="Q3280" s="9">
        <v>261</v>
      </c>
      <c r="R3280" s="9">
        <v>193</v>
      </c>
      <c r="S3280" s="9">
        <v>192</v>
      </c>
      <c r="T3280" s="9">
        <v>190</v>
      </c>
    </row>
    <row r="3281" spans="1:20" x14ac:dyDescent="0.35">
      <c r="A3281">
        <f t="shared" si="103"/>
        <v>3281</v>
      </c>
      <c r="B3281" s="3" t="s">
        <v>70</v>
      </c>
      <c r="C3281" s="3" t="s">
        <v>77</v>
      </c>
      <c r="D3281" s="3" t="s">
        <v>20</v>
      </c>
      <c r="E3281">
        <v>2029</v>
      </c>
      <c r="F3281" s="3" t="str">
        <f t="shared" si="102"/>
        <v>AGenLIBBY2029</v>
      </c>
      <c r="G3281" s="9">
        <v>93</v>
      </c>
      <c r="H3281" s="9">
        <v>373</v>
      </c>
      <c r="I3281" s="9">
        <v>404</v>
      </c>
      <c r="J3281" s="9">
        <v>423</v>
      </c>
      <c r="K3281" s="9">
        <v>299</v>
      </c>
      <c r="L3281" s="9">
        <v>144</v>
      </c>
      <c r="M3281" s="9">
        <v>121</v>
      </c>
      <c r="N3281" s="9">
        <v>134</v>
      </c>
      <c r="O3281" s="9">
        <v>288</v>
      </c>
      <c r="P3281" s="9">
        <v>497</v>
      </c>
      <c r="Q3281" s="9">
        <v>583</v>
      </c>
      <c r="R3281" s="9">
        <v>492</v>
      </c>
      <c r="S3281" s="9">
        <v>341</v>
      </c>
      <c r="T3281" s="9">
        <v>347</v>
      </c>
    </row>
    <row r="3282" spans="1:20" x14ac:dyDescent="0.35">
      <c r="A3282">
        <f t="shared" si="103"/>
        <v>3282</v>
      </c>
      <c r="B3282" s="3" t="s">
        <v>70</v>
      </c>
      <c r="C3282" s="3" t="s">
        <v>77</v>
      </c>
      <c r="D3282" s="3" t="s">
        <v>21</v>
      </c>
      <c r="E3282">
        <v>2020</v>
      </c>
      <c r="F3282" s="3" t="str">
        <f t="shared" si="102"/>
        <v>AGenBONFER2020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</row>
    <row r="3283" spans="1:20" x14ac:dyDescent="0.35">
      <c r="A3283">
        <f t="shared" si="103"/>
        <v>3283</v>
      </c>
      <c r="B3283" s="3" t="s">
        <v>70</v>
      </c>
      <c r="C3283" s="3" t="s">
        <v>77</v>
      </c>
      <c r="D3283" s="3" t="s">
        <v>21</v>
      </c>
      <c r="E3283">
        <v>2021</v>
      </c>
      <c r="F3283" s="3" t="str">
        <f t="shared" si="102"/>
        <v>AGenBONFER2021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</row>
    <row r="3284" spans="1:20" x14ac:dyDescent="0.35">
      <c r="A3284">
        <f t="shared" si="103"/>
        <v>3284</v>
      </c>
      <c r="B3284" s="3" t="s">
        <v>70</v>
      </c>
      <c r="C3284" s="3" t="s">
        <v>77</v>
      </c>
      <c r="D3284" s="3" t="s">
        <v>21</v>
      </c>
      <c r="E3284">
        <v>2022</v>
      </c>
      <c r="F3284" s="3" t="str">
        <f t="shared" si="102"/>
        <v>AGenBONFER2022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</row>
    <row r="3285" spans="1:20" x14ac:dyDescent="0.35">
      <c r="A3285">
        <f t="shared" si="103"/>
        <v>3285</v>
      </c>
      <c r="B3285" s="3" t="s">
        <v>70</v>
      </c>
      <c r="C3285" s="3" t="s">
        <v>77</v>
      </c>
      <c r="D3285" s="3" t="s">
        <v>21</v>
      </c>
      <c r="E3285">
        <v>2023</v>
      </c>
      <c r="F3285" s="3" t="str">
        <f t="shared" si="102"/>
        <v>AGenBONFER2023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</row>
    <row r="3286" spans="1:20" x14ac:dyDescent="0.35">
      <c r="A3286">
        <f t="shared" si="103"/>
        <v>3286</v>
      </c>
      <c r="B3286" s="3" t="s">
        <v>70</v>
      </c>
      <c r="C3286" s="3" t="s">
        <v>77</v>
      </c>
      <c r="D3286" s="3" t="s">
        <v>21</v>
      </c>
      <c r="E3286">
        <v>2024</v>
      </c>
      <c r="F3286" s="3" t="str">
        <f t="shared" si="102"/>
        <v>AGenBONFER2024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</row>
    <row r="3287" spans="1:20" x14ac:dyDescent="0.35">
      <c r="A3287">
        <f t="shared" si="103"/>
        <v>3287</v>
      </c>
      <c r="B3287" s="3" t="s">
        <v>70</v>
      </c>
      <c r="C3287" s="3" t="s">
        <v>77</v>
      </c>
      <c r="D3287" s="3" t="s">
        <v>21</v>
      </c>
      <c r="E3287">
        <v>2025</v>
      </c>
      <c r="F3287" s="3" t="str">
        <f t="shared" si="102"/>
        <v>AGenBONFER2025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</row>
    <row r="3288" spans="1:20" x14ac:dyDescent="0.35">
      <c r="A3288">
        <f t="shared" si="103"/>
        <v>3288</v>
      </c>
      <c r="B3288" s="3" t="s">
        <v>70</v>
      </c>
      <c r="C3288" s="3" t="s">
        <v>77</v>
      </c>
      <c r="D3288" s="3" t="s">
        <v>21</v>
      </c>
      <c r="E3288">
        <v>2026</v>
      </c>
      <c r="F3288" s="3" t="str">
        <f t="shared" si="102"/>
        <v>AGenBONFER2026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</row>
    <row r="3289" spans="1:20" x14ac:dyDescent="0.35">
      <c r="A3289">
        <f t="shared" si="103"/>
        <v>3289</v>
      </c>
      <c r="B3289" s="3" t="s">
        <v>70</v>
      </c>
      <c r="C3289" s="3" t="s">
        <v>77</v>
      </c>
      <c r="D3289" s="3" t="s">
        <v>21</v>
      </c>
      <c r="E3289">
        <v>2027</v>
      </c>
      <c r="F3289" s="3" t="str">
        <f t="shared" si="102"/>
        <v>AGenBONFER2027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  <c r="T3289" s="9">
        <v>0</v>
      </c>
    </row>
    <row r="3290" spans="1:20" x14ac:dyDescent="0.35">
      <c r="A3290">
        <f t="shared" si="103"/>
        <v>3290</v>
      </c>
      <c r="B3290" s="3" t="s">
        <v>70</v>
      </c>
      <c r="C3290" s="3" t="s">
        <v>77</v>
      </c>
      <c r="D3290" s="3" t="s">
        <v>21</v>
      </c>
      <c r="E3290">
        <v>2028</v>
      </c>
      <c r="F3290" s="3" t="str">
        <f t="shared" si="102"/>
        <v>AGenBONFER2028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</row>
    <row r="3291" spans="1:20" x14ac:dyDescent="0.35">
      <c r="A3291">
        <f t="shared" si="103"/>
        <v>3291</v>
      </c>
      <c r="B3291" s="3" t="s">
        <v>70</v>
      </c>
      <c r="C3291" s="3" t="s">
        <v>77</v>
      </c>
      <c r="D3291" s="3" t="s">
        <v>21</v>
      </c>
      <c r="E3291">
        <v>2029</v>
      </c>
      <c r="F3291" s="3" t="str">
        <f t="shared" si="102"/>
        <v>AGenBONFER2029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</row>
    <row r="3292" spans="1:20" x14ac:dyDescent="0.35">
      <c r="A3292">
        <f t="shared" si="103"/>
        <v>3292</v>
      </c>
      <c r="B3292" s="3" t="s">
        <v>70</v>
      </c>
      <c r="C3292" s="3" t="s">
        <v>77</v>
      </c>
      <c r="D3292" s="3" t="s">
        <v>22</v>
      </c>
      <c r="E3292">
        <v>2020</v>
      </c>
      <c r="F3292" s="3" t="str">
        <f t="shared" si="102"/>
        <v>AGenDUNCAN2020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</row>
    <row r="3293" spans="1:20" x14ac:dyDescent="0.35">
      <c r="A3293">
        <f t="shared" si="103"/>
        <v>3293</v>
      </c>
      <c r="B3293" s="3" t="s">
        <v>70</v>
      </c>
      <c r="C3293" s="3" t="s">
        <v>77</v>
      </c>
      <c r="D3293" s="3" t="s">
        <v>22</v>
      </c>
      <c r="E3293">
        <v>2021</v>
      </c>
      <c r="F3293" s="3" t="str">
        <f t="shared" si="102"/>
        <v>AGenDUNCAN2021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</row>
    <row r="3294" spans="1:20" x14ac:dyDescent="0.35">
      <c r="A3294">
        <f t="shared" si="103"/>
        <v>3294</v>
      </c>
      <c r="B3294" s="3" t="s">
        <v>70</v>
      </c>
      <c r="C3294" s="3" t="s">
        <v>77</v>
      </c>
      <c r="D3294" s="3" t="s">
        <v>22</v>
      </c>
      <c r="E3294">
        <v>2022</v>
      </c>
      <c r="F3294" s="3" t="str">
        <f t="shared" si="102"/>
        <v>AGenDUNCAN2022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</row>
    <row r="3295" spans="1:20" x14ac:dyDescent="0.35">
      <c r="A3295">
        <f t="shared" si="103"/>
        <v>3295</v>
      </c>
      <c r="B3295" s="3" t="s">
        <v>70</v>
      </c>
      <c r="C3295" s="3" t="s">
        <v>77</v>
      </c>
      <c r="D3295" s="3" t="s">
        <v>22</v>
      </c>
      <c r="E3295">
        <v>2023</v>
      </c>
      <c r="F3295" s="3" t="str">
        <f t="shared" si="102"/>
        <v>AGenDUNCAN2023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</row>
    <row r="3296" spans="1:20" x14ac:dyDescent="0.35">
      <c r="A3296">
        <f t="shared" si="103"/>
        <v>3296</v>
      </c>
      <c r="B3296" s="3" t="s">
        <v>70</v>
      </c>
      <c r="C3296" s="3" t="s">
        <v>77</v>
      </c>
      <c r="D3296" s="3" t="s">
        <v>22</v>
      </c>
      <c r="E3296">
        <v>2024</v>
      </c>
      <c r="F3296" s="3" t="str">
        <f t="shared" si="102"/>
        <v>AGenDUNCAN2024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</row>
    <row r="3297" spans="1:20" x14ac:dyDescent="0.35">
      <c r="A3297">
        <f t="shared" si="103"/>
        <v>3297</v>
      </c>
      <c r="B3297" s="3" t="s">
        <v>70</v>
      </c>
      <c r="C3297" s="3" t="s">
        <v>77</v>
      </c>
      <c r="D3297" s="3" t="s">
        <v>22</v>
      </c>
      <c r="E3297">
        <v>2025</v>
      </c>
      <c r="F3297" s="3" t="str">
        <f t="shared" si="102"/>
        <v>AGenDUNCAN2025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</row>
    <row r="3298" spans="1:20" x14ac:dyDescent="0.35">
      <c r="A3298">
        <f t="shared" si="103"/>
        <v>3298</v>
      </c>
      <c r="B3298" s="3" t="s">
        <v>70</v>
      </c>
      <c r="C3298" s="3" t="s">
        <v>77</v>
      </c>
      <c r="D3298" s="3" t="s">
        <v>22</v>
      </c>
      <c r="E3298">
        <v>2026</v>
      </c>
      <c r="F3298" s="3" t="str">
        <f t="shared" si="102"/>
        <v>AGenDUNCAN2026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</row>
    <row r="3299" spans="1:20" x14ac:dyDescent="0.35">
      <c r="A3299">
        <f t="shared" si="103"/>
        <v>3299</v>
      </c>
      <c r="B3299" s="3" t="s">
        <v>70</v>
      </c>
      <c r="C3299" s="3" t="s">
        <v>77</v>
      </c>
      <c r="D3299" s="3" t="s">
        <v>22</v>
      </c>
      <c r="E3299">
        <v>2027</v>
      </c>
      <c r="F3299" s="3" t="str">
        <f t="shared" si="102"/>
        <v>AGenDUNCAN2027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</row>
    <row r="3300" spans="1:20" x14ac:dyDescent="0.35">
      <c r="A3300">
        <f t="shared" si="103"/>
        <v>3300</v>
      </c>
      <c r="B3300" s="3" t="s">
        <v>70</v>
      </c>
      <c r="C3300" s="3" t="s">
        <v>77</v>
      </c>
      <c r="D3300" s="3" t="s">
        <v>22</v>
      </c>
      <c r="E3300">
        <v>2028</v>
      </c>
      <c r="F3300" s="3" t="str">
        <f t="shared" si="102"/>
        <v>AGenDUNCAN2028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</row>
    <row r="3301" spans="1:20" x14ac:dyDescent="0.35">
      <c r="A3301">
        <f t="shared" si="103"/>
        <v>3301</v>
      </c>
      <c r="B3301" s="3" t="s">
        <v>70</v>
      </c>
      <c r="C3301" s="3" t="s">
        <v>77</v>
      </c>
      <c r="D3301" s="3" t="s">
        <v>22</v>
      </c>
      <c r="E3301">
        <v>2029</v>
      </c>
      <c r="F3301" s="3" t="str">
        <f t="shared" si="102"/>
        <v>AGenDUNCAN2029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</row>
    <row r="3302" spans="1:20" x14ac:dyDescent="0.35">
      <c r="A3302">
        <f t="shared" si="103"/>
        <v>3302</v>
      </c>
      <c r="B3302" s="3" t="s">
        <v>70</v>
      </c>
      <c r="C3302" s="3" t="s">
        <v>77</v>
      </c>
      <c r="D3302" s="3" t="s">
        <v>23</v>
      </c>
      <c r="E3302">
        <v>2020</v>
      </c>
      <c r="F3302" s="3" t="str">
        <f t="shared" si="102"/>
        <v>AGenCORA L2020</v>
      </c>
      <c r="G3302" s="9">
        <v>21</v>
      </c>
      <c r="H3302" s="9">
        <v>21</v>
      </c>
      <c r="I3302" s="9">
        <v>21</v>
      </c>
      <c r="J3302" s="9">
        <v>20</v>
      </c>
      <c r="K3302" s="9">
        <v>20</v>
      </c>
      <c r="L3302" s="9">
        <v>18</v>
      </c>
      <c r="M3302" s="9">
        <v>18</v>
      </c>
      <c r="N3302" s="9">
        <v>18</v>
      </c>
      <c r="O3302" s="9">
        <v>38</v>
      </c>
      <c r="P3302" s="9">
        <v>36</v>
      </c>
      <c r="Q3302" s="9">
        <v>20</v>
      </c>
      <c r="R3302" s="9">
        <v>20</v>
      </c>
      <c r="S3302" s="9">
        <v>20</v>
      </c>
      <c r="T3302" s="9">
        <v>21</v>
      </c>
    </row>
    <row r="3303" spans="1:20" x14ac:dyDescent="0.35">
      <c r="A3303">
        <f t="shared" si="103"/>
        <v>3303</v>
      </c>
      <c r="B3303" s="3" t="s">
        <v>70</v>
      </c>
      <c r="C3303" s="3" t="s">
        <v>77</v>
      </c>
      <c r="D3303" s="3" t="s">
        <v>23</v>
      </c>
      <c r="E3303">
        <v>2021</v>
      </c>
      <c r="F3303" s="3" t="str">
        <f t="shared" si="102"/>
        <v>AGenCORA L2021</v>
      </c>
      <c r="G3303" s="9">
        <v>21</v>
      </c>
      <c r="H3303" s="9">
        <v>20</v>
      </c>
      <c r="I3303" s="9">
        <v>20</v>
      </c>
      <c r="J3303" s="9">
        <v>27</v>
      </c>
      <c r="K3303" s="9">
        <v>20</v>
      </c>
      <c r="L3303" s="9">
        <v>19</v>
      </c>
      <c r="M3303" s="9">
        <v>18</v>
      </c>
      <c r="N3303" s="9">
        <v>18</v>
      </c>
      <c r="O3303" s="9">
        <v>38</v>
      </c>
      <c r="P3303" s="9">
        <v>47</v>
      </c>
      <c r="Q3303" s="9">
        <v>20</v>
      </c>
      <c r="R3303" s="9">
        <v>20</v>
      </c>
      <c r="S3303" s="9">
        <v>20</v>
      </c>
      <c r="T3303" s="9">
        <v>21</v>
      </c>
    </row>
    <row r="3304" spans="1:20" x14ac:dyDescent="0.35">
      <c r="A3304">
        <f t="shared" si="103"/>
        <v>3304</v>
      </c>
      <c r="B3304" s="3" t="s">
        <v>70</v>
      </c>
      <c r="C3304" s="3" t="s">
        <v>77</v>
      </c>
      <c r="D3304" s="3" t="s">
        <v>23</v>
      </c>
      <c r="E3304">
        <v>2022</v>
      </c>
      <c r="F3304" s="3" t="str">
        <f t="shared" si="102"/>
        <v>AGenCORA L2022</v>
      </c>
      <c r="G3304" s="9">
        <v>21</v>
      </c>
      <c r="H3304" s="9">
        <v>21</v>
      </c>
      <c r="I3304" s="9">
        <v>21</v>
      </c>
      <c r="J3304" s="9">
        <v>20</v>
      </c>
      <c r="K3304" s="9">
        <v>20</v>
      </c>
      <c r="L3304" s="9">
        <v>19</v>
      </c>
      <c r="M3304" s="9">
        <v>18</v>
      </c>
      <c r="N3304" s="9">
        <v>18</v>
      </c>
      <c r="O3304" s="9">
        <v>38</v>
      </c>
      <c r="P3304" s="9">
        <v>37</v>
      </c>
      <c r="Q3304" s="9">
        <v>20</v>
      </c>
      <c r="R3304" s="9">
        <v>20</v>
      </c>
      <c r="S3304" s="9">
        <v>20</v>
      </c>
      <c r="T3304" s="9">
        <v>20</v>
      </c>
    </row>
    <row r="3305" spans="1:20" x14ac:dyDescent="0.35">
      <c r="A3305">
        <f t="shared" si="103"/>
        <v>3305</v>
      </c>
      <c r="B3305" s="3" t="s">
        <v>70</v>
      </c>
      <c r="C3305" s="3" t="s">
        <v>77</v>
      </c>
      <c r="D3305" s="3" t="s">
        <v>23</v>
      </c>
      <c r="E3305">
        <v>2023</v>
      </c>
      <c r="F3305" s="3" t="str">
        <f t="shared" si="102"/>
        <v>AGenCORA L2023</v>
      </c>
      <c r="G3305" s="9">
        <v>21</v>
      </c>
      <c r="H3305" s="9">
        <v>21</v>
      </c>
      <c r="I3305" s="9">
        <v>21</v>
      </c>
      <c r="J3305" s="9">
        <v>21</v>
      </c>
      <c r="K3305" s="9">
        <v>20</v>
      </c>
      <c r="L3305" s="9">
        <v>18</v>
      </c>
      <c r="M3305" s="9">
        <v>18</v>
      </c>
      <c r="N3305" s="9">
        <v>18</v>
      </c>
      <c r="O3305" s="9">
        <v>38</v>
      </c>
      <c r="P3305" s="9">
        <v>46</v>
      </c>
      <c r="Q3305" s="9">
        <v>20</v>
      </c>
      <c r="R3305" s="9">
        <v>20</v>
      </c>
      <c r="S3305" s="9">
        <v>20</v>
      </c>
      <c r="T3305" s="9">
        <v>21</v>
      </c>
    </row>
    <row r="3306" spans="1:20" x14ac:dyDescent="0.35">
      <c r="A3306">
        <f t="shared" si="103"/>
        <v>3306</v>
      </c>
      <c r="B3306" s="3" t="s">
        <v>70</v>
      </c>
      <c r="C3306" s="3" t="s">
        <v>77</v>
      </c>
      <c r="D3306" s="3" t="s">
        <v>23</v>
      </c>
      <c r="E3306">
        <v>2024</v>
      </c>
      <c r="F3306" s="3" t="str">
        <f t="shared" si="102"/>
        <v>AGenCORA L2024</v>
      </c>
      <c r="G3306" s="9">
        <v>21</v>
      </c>
      <c r="H3306" s="9">
        <v>21</v>
      </c>
      <c r="I3306" s="9">
        <v>21</v>
      </c>
      <c r="J3306" s="9">
        <v>20</v>
      </c>
      <c r="K3306" s="9">
        <v>20</v>
      </c>
      <c r="L3306" s="9">
        <v>18</v>
      </c>
      <c r="M3306" s="9">
        <v>18</v>
      </c>
      <c r="N3306" s="9">
        <v>18</v>
      </c>
      <c r="O3306" s="9">
        <v>39</v>
      </c>
      <c r="P3306" s="9">
        <v>41</v>
      </c>
      <c r="Q3306" s="9">
        <v>20</v>
      </c>
      <c r="R3306" s="9">
        <v>20</v>
      </c>
      <c r="S3306" s="9">
        <v>20</v>
      </c>
      <c r="T3306" s="9">
        <v>21</v>
      </c>
    </row>
    <row r="3307" spans="1:20" x14ac:dyDescent="0.35">
      <c r="A3307">
        <f t="shared" si="103"/>
        <v>3307</v>
      </c>
      <c r="B3307" s="3" t="s">
        <v>70</v>
      </c>
      <c r="C3307" s="3" t="s">
        <v>77</v>
      </c>
      <c r="D3307" s="3" t="s">
        <v>23</v>
      </c>
      <c r="E3307">
        <v>2025</v>
      </c>
      <c r="F3307" s="3" t="str">
        <f t="shared" si="102"/>
        <v>AGenCORA L2025</v>
      </c>
      <c r="G3307" s="9">
        <v>21</v>
      </c>
      <c r="H3307" s="9">
        <v>21</v>
      </c>
      <c r="I3307" s="9">
        <v>21</v>
      </c>
      <c r="J3307" s="9">
        <v>21</v>
      </c>
      <c r="K3307" s="9">
        <v>20</v>
      </c>
      <c r="L3307" s="9">
        <v>19</v>
      </c>
      <c r="M3307" s="9">
        <v>18</v>
      </c>
      <c r="N3307" s="9">
        <v>18</v>
      </c>
      <c r="O3307" s="9">
        <v>41</v>
      </c>
      <c r="P3307" s="9">
        <v>32</v>
      </c>
      <c r="Q3307" s="9">
        <v>20</v>
      </c>
      <c r="R3307" s="9">
        <v>20</v>
      </c>
      <c r="S3307" s="9">
        <v>20</v>
      </c>
      <c r="T3307" s="9">
        <v>21</v>
      </c>
    </row>
    <row r="3308" spans="1:20" x14ac:dyDescent="0.35">
      <c r="A3308">
        <f t="shared" si="103"/>
        <v>3308</v>
      </c>
      <c r="B3308" s="3" t="s">
        <v>70</v>
      </c>
      <c r="C3308" s="3" t="s">
        <v>77</v>
      </c>
      <c r="D3308" s="3" t="s">
        <v>23</v>
      </c>
      <c r="E3308">
        <v>2026</v>
      </c>
      <c r="F3308" s="3" t="str">
        <f t="shared" si="102"/>
        <v>AGenCORA L2026</v>
      </c>
      <c r="G3308" s="9">
        <v>21</v>
      </c>
      <c r="H3308" s="9">
        <v>21</v>
      </c>
      <c r="I3308" s="9">
        <v>21</v>
      </c>
      <c r="J3308" s="9">
        <v>21</v>
      </c>
      <c r="K3308" s="9">
        <v>19</v>
      </c>
      <c r="L3308" s="9">
        <v>25</v>
      </c>
      <c r="M3308" s="9">
        <v>41</v>
      </c>
      <c r="N3308" s="9">
        <v>38</v>
      </c>
      <c r="O3308" s="9">
        <v>37</v>
      </c>
      <c r="P3308" s="9">
        <v>39</v>
      </c>
      <c r="Q3308" s="9">
        <v>20</v>
      </c>
      <c r="R3308" s="9">
        <v>20</v>
      </c>
      <c r="S3308" s="9">
        <v>20</v>
      </c>
      <c r="T3308" s="9">
        <v>21</v>
      </c>
    </row>
    <row r="3309" spans="1:20" x14ac:dyDescent="0.35">
      <c r="A3309">
        <f t="shared" si="103"/>
        <v>3309</v>
      </c>
      <c r="B3309" s="3" t="s">
        <v>70</v>
      </c>
      <c r="C3309" s="3" t="s">
        <v>77</v>
      </c>
      <c r="D3309" s="3" t="s">
        <v>23</v>
      </c>
      <c r="E3309">
        <v>2027</v>
      </c>
      <c r="F3309" s="3" t="str">
        <f t="shared" si="102"/>
        <v>AGenCORA L2027</v>
      </c>
      <c r="G3309" s="9">
        <v>21</v>
      </c>
      <c r="H3309" s="9">
        <v>21</v>
      </c>
      <c r="I3309" s="9">
        <v>42</v>
      </c>
      <c r="J3309" s="9">
        <v>40</v>
      </c>
      <c r="K3309" s="9">
        <v>25</v>
      </c>
      <c r="L3309" s="9">
        <v>18</v>
      </c>
      <c r="M3309" s="9">
        <v>18</v>
      </c>
      <c r="N3309" s="9">
        <v>40</v>
      </c>
      <c r="O3309" s="9">
        <v>37</v>
      </c>
      <c r="P3309" s="9">
        <v>35</v>
      </c>
      <c r="Q3309" s="9">
        <v>37</v>
      </c>
      <c r="R3309" s="9">
        <v>41</v>
      </c>
      <c r="S3309" s="9">
        <v>20</v>
      </c>
      <c r="T3309" s="9">
        <v>20</v>
      </c>
    </row>
    <row r="3310" spans="1:20" x14ac:dyDescent="0.35">
      <c r="A3310">
        <f t="shared" si="103"/>
        <v>3310</v>
      </c>
      <c r="B3310" s="3" t="s">
        <v>70</v>
      </c>
      <c r="C3310" s="3" t="s">
        <v>77</v>
      </c>
      <c r="D3310" s="3" t="s">
        <v>23</v>
      </c>
      <c r="E3310">
        <v>2028</v>
      </c>
      <c r="F3310" s="3" t="str">
        <f t="shared" si="102"/>
        <v>AGenCORA L2028</v>
      </c>
      <c r="G3310" s="9">
        <v>21</v>
      </c>
      <c r="H3310" s="9">
        <v>21</v>
      </c>
      <c r="I3310" s="9">
        <v>21</v>
      </c>
      <c r="J3310" s="9">
        <v>20</v>
      </c>
      <c r="K3310" s="9">
        <v>20</v>
      </c>
      <c r="L3310" s="9">
        <v>18</v>
      </c>
      <c r="M3310" s="9">
        <v>18</v>
      </c>
      <c r="N3310" s="9">
        <v>18</v>
      </c>
      <c r="O3310" s="9">
        <v>38</v>
      </c>
      <c r="P3310" s="9">
        <v>38</v>
      </c>
      <c r="Q3310" s="9">
        <v>20</v>
      </c>
      <c r="R3310" s="9">
        <v>20</v>
      </c>
      <c r="S3310" s="9">
        <v>20</v>
      </c>
      <c r="T3310" s="9">
        <v>21</v>
      </c>
    </row>
    <row r="3311" spans="1:20" x14ac:dyDescent="0.35">
      <c r="A3311">
        <f t="shared" si="103"/>
        <v>3311</v>
      </c>
      <c r="B3311" s="3" t="s">
        <v>70</v>
      </c>
      <c r="C3311" s="3" t="s">
        <v>77</v>
      </c>
      <c r="D3311" s="3" t="s">
        <v>23</v>
      </c>
      <c r="E3311">
        <v>2029</v>
      </c>
      <c r="F3311" s="3" t="str">
        <f t="shared" si="102"/>
        <v>AGenCORA L2029</v>
      </c>
      <c r="G3311" s="9">
        <v>21</v>
      </c>
      <c r="H3311" s="9">
        <v>21</v>
      </c>
      <c r="I3311" s="9">
        <v>21</v>
      </c>
      <c r="J3311" s="9">
        <v>41</v>
      </c>
      <c r="K3311" s="9">
        <v>26</v>
      </c>
      <c r="L3311" s="9">
        <v>18</v>
      </c>
      <c r="M3311" s="9">
        <v>20</v>
      </c>
      <c r="N3311" s="9">
        <v>38</v>
      </c>
      <c r="O3311" s="9">
        <v>34</v>
      </c>
      <c r="P3311" s="9">
        <v>33</v>
      </c>
      <c r="Q3311" s="9">
        <v>36</v>
      </c>
      <c r="R3311" s="9">
        <v>39</v>
      </c>
      <c r="S3311" s="9">
        <v>20</v>
      </c>
      <c r="T3311" s="9">
        <v>20</v>
      </c>
    </row>
    <row r="3312" spans="1:20" x14ac:dyDescent="0.35">
      <c r="A3312">
        <f t="shared" si="103"/>
        <v>3312</v>
      </c>
      <c r="B3312" s="3" t="s">
        <v>70</v>
      </c>
      <c r="C3312" s="3" t="s">
        <v>77</v>
      </c>
      <c r="D3312" s="3" t="s">
        <v>24</v>
      </c>
      <c r="E3312">
        <v>2020</v>
      </c>
      <c r="F3312" s="3" t="str">
        <f t="shared" si="102"/>
        <v>AGenCANAL2020</v>
      </c>
      <c r="G3312" s="9">
        <v>164</v>
      </c>
      <c r="H3312" s="9">
        <v>374</v>
      </c>
      <c r="I3312" s="9">
        <v>467</v>
      </c>
      <c r="J3312" s="9">
        <v>533</v>
      </c>
      <c r="K3312" s="9">
        <v>366</v>
      </c>
      <c r="L3312" s="9">
        <v>575</v>
      </c>
      <c r="M3312" s="9">
        <v>500</v>
      </c>
      <c r="N3312" s="9">
        <v>437</v>
      </c>
      <c r="O3312" s="9">
        <v>580</v>
      </c>
      <c r="P3312" s="9">
        <v>580</v>
      </c>
      <c r="Q3312" s="9">
        <v>424</v>
      </c>
      <c r="R3312" s="9">
        <v>330</v>
      </c>
      <c r="S3312" s="9">
        <v>235</v>
      </c>
      <c r="T3312" s="9">
        <v>189</v>
      </c>
    </row>
    <row r="3313" spans="1:20" x14ac:dyDescent="0.35">
      <c r="A3313">
        <f t="shared" si="103"/>
        <v>3313</v>
      </c>
      <c r="B3313" s="3" t="s">
        <v>70</v>
      </c>
      <c r="C3313" s="3" t="s">
        <v>77</v>
      </c>
      <c r="D3313" s="3" t="s">
        <v>24</v>
      </c>
      <c r="E3313">
        <v>2021</v>
      </c>
      <c r="F3313" s="3" t="str">
        <f t="shared" si="102"/>
        <v>AGenCANAL2021</v>
      </c>
      <c r="G3313" s="9">
        <v>294</v>
      </c>
      <c r="H3313" s="9">
        <v>573</v>
      </c>
      <c r="I3313" s="9">
        <v>536</v>
      </c>
      <c r="J3313" s="9">
        <v>580</v>
      </c>
      <c r="K3313" s="9">
        <v>367</v>
      </c>
      <c r="L3313" s="9">
        <v>218</v>
      </c>
      <c r="M3313" s="9">
        <v>272</v>
      </c>
      <c r="N3313" s="9">
        <v>496</v>
      </c>
      <c r="O3313" s="9">
        <v>580</v>
      </c>
      <c r="P3313" s="9">
        <v>580</v>
      </c>
      <c r="Q3313" s="9">
        <v>405</v>
      </c>
      <c r="R3313" s="9">
        <v>356</v>
      </c>
      <c r="S3313" s="9">
        <v>291</v>
      </c>
      <c r="T3313" s="9">
        <v>188</v>
      </c>
    </row>
    <row r="3314" spans="1:20" x14ac:dyDescent="0.35">
      <c r="A3314">
        <f t="shared" si="103"/>
        <v>3314</v>
      </c>
      <c r="B3314" s="3" t="s">
        <v>70</v>
      </c>
      <c r="C3314" s="3" t="s">
        <v>77</v>
      </c>
      <c r="D3314" s="3" t="s">
        <v>24</v>
      </c>
      <c r="E3314">
        <v>2022</v>
      </c>
      <c r="F3314" s="3" t="str">
        <f t="shared" si="102"/>
        <v>AGenCANAL2022</v>
      </c>
      <c r="G3314" s="9">
        <v>99</v>
      </c>
      <c r="H3314" s="9">
        <v>344</v>
      </c>
      <c r="I3314" s="9">
        <v>449</v>
      </c>
      <c r="J3314" s="9">
        <v>319</v>
      </c>
      <c r="K3314" s="9">
        <v>380</v>
      </c>
      <c r="L3314" s="9">
        <v>290</v>
      </c>
      <c r="M3314" s="9">
        <v>248</v>
      </c>
      <c r="N3314" s="9">
        <v>375</v>
      </c>
      <c r="O3314" s="9">
        <v>580</v>
      </c>
      <c r="P3314" s="9">
        <v>580</v>
      </c>
      <c r="Q3314" s="9">
        <v>361</v>
      </c>
      <c r="R3314" s="9">
        <v>292</v>
      </c>
      <c r="S3314" s="9">
        <v>206</v>
      </c>
      <c r="T3314" s="9">
        <v>196</v>
      </c>
    </row>
    <row r="3315" spans="1:20" x14ac:dyDescent="0.35">
      <c r="A3315">
        <f t="shared" si="103"/>
        <v>3315</v>
      </c>
      <c r="B3315" s="3" t="s">
        <v>70</v>
      </c>
      <c r="C3315" s="3" t="s">
        <v>77</v>
      </c>
      <c r="D3315" s="3" t="s">
        <v>24</v>
      </c>
      <c r="E3315">
        <v>2023</v>
      </c>
      <c r="F3315" s="3" t="str">
        <f t="shared" si="102"/>
        <v>AGenCANAL2023</v>
      </c>
      <c r="G3315" s="9">
        <v>95</v>
      </c>
      <c r="H3315" s="9">
        <v>356</v>
      </c>
      <c r="I3315" s="9">
        <v>393</v>
      </c>
      <c r="J3315" s="9">
        <v>251</v>
      </c>
      <c r="K3315" s="9">
        <v>312</v>
      </c>
      <c r="L3315" s="9">
        <v>342</v>
      </c>
      <c r="M3315" s="9">
        <v>341</v>
      </c>
      <c r="N3315" s="9">
        <v>523</v>
      </c>
      <c r="O3315" s="9">
        <v>580</v>
      </c>
      <c r="P3315" s="9">
        <v>580</v>
      </c>
      <c r="Q3315" s="9">
        <v>341</v>
      </c>
      <c r="R3315" s="9">
        <v>173</v>
      </c>
      <c r="S3315" s="9">
        <v>178</v>
      </c>
      <c r="T3315" s="9">
        <v>131</v>
      </c>
    </row>
    <row r="3316" spans="1:20" x14ac:dyDescent="0.35">
      <c r="A3316">
        <f t="shared" si="103"/>
        <v>3316</v>
      </c>
      <c r="B3316" s="3" t="s">
        <v>70</v>
      </c>
      <c r="C3316" s="3" t="s">
        <v>77</v>
      </c>
      <c r="D3316" s="3" t="s">
        <v>24</v>
      </c>
      <c r="E3316">
        <v>2024</v>
      </c>
      <c r="F3316" s="3" t="str">
        <f t="shared" si="102"/>
        <v>AGenCANAL2024</v>
      </c>
      <c r="G3316" s="9">
        <v>169</v>
      </c>
      <c r="H3316" s="9">
        <v>340</v>
      </c>
      <c r="I3316" s="9">
        <v>448</v>
      </c>
      <c r="J3316" s="9">
        <v>460</v>
      </c>
      <c r="K3316" s="9">
        <v>284</v>
      </c>
      <c r="L3316" s="9">
        <v>416</v>
      </c>
      <c r="M3316" s="9">
        <v>356</v>
      </c>
      <c r="N3316" s="9">
        <v>557</v>
      </c>
      <c r="O3316" s="9">
        <v>580</v>
      </c>
      <c r="P3316" s="9">
        <v>580</v>
      </c>
      <c r="Q3316" s="9">
        <v>255</v>
      </c>
      <c r="R3316" s="9">
        <v>198</v>
      </c>
      <c r="S3316" s="9">
        <v>221</v>
      </c>
      <c r="T3316" s="9">
        <v>79</v>
      </c>
    </row>
    <row r="3317" spans="1:20" x14ac:dyDescent="0.35">
      <c r="A3317">
        <f t="shared" si="103"/>
        <v>3317</v>
      </c>
      <c r="B3317" s="3" t="s">
        <v>70</v>
      </c>
      <c r="C3317" s="3" t="s">
        <v>77</v>
      </c>
      <c r="D3317" s="3" t="s">
        <v>24</v>
      </c>
      <c r="E3317">
        <v>2025</v>
      </c>
      <c r="F3317" s="3" t="str">
        <f t="shared" si="102"/>
        <v>AGenCANAL2025</v>
      </c>
      <c r="G3317" s="9">
        <v>128</v>
      </c>
      <c r="H3317" s="9">
        <v>164</v>
      </c>
      <c r="I3317" s="9">
        <v>318</v>
      </c>
      <c r="J3317" s="9">
        <v>163</v>
      </c>
      <c r="K3317" s="9">
        <v>86</v>
      </c>
      <c r="L3317" s="9">
        <v>206</v>
      </c>
      <c r="M3317" s="9">
        <v>219</v>
      </c>
      <c r="N3317" s="9">
        <v>347</v>
      </c>
      <c r="O3317" s="9">
        <v>580</v>
      </c>
      <c r="P3317" s="9">
        <v>580</v>
      </c>
      <c r="Q3317" s="9">
        <v>266</v>
      </c>
      <c r="R3317" s="9">
        <v>177</v>
      </c>
      <c r="S3317" s="9">
        <v>189</v>
      </c>
      <c r="T3317" s="9">
        <v>174</v>
      </c>
    </row>
    <row r="3318" spans="1:20" x14ac:dyDescent="0.35">
      <c r="A3318">
        <f t="shared" si="103"/>
        <v>3318</v>
      </c>
      <c r="B3318" s="3" t="s">
        <v>70</v>
      </c>
      <c r="C3318" s="3" t="s">
        <v>77</v>
      </c>
      <c r="D3318" s="3" t="s">
        <v>24</v>
      </c>
      <c r="E3318">
        <v>2026</v>
      </c>
      <c r="F3318" s="3" t="str">
        <f t="shared" si="102"/>
        <v>AGenCANAL2026</v>
      </c>
      <c r="G3318" s="9">
        <v>153</v>
      </c>
      <c r="H3318" s="9">
        <v>212</v>
      </c>
      <c r="I3318" s="9">
        <v>464</v>
      </c>
      <c r="J3318" s="9">
        <v>299</v>
      </c>
      <c r="K3318" s="9">
        <v>503</v>
      </c>
      <c r="L3318" s="9">
        <v>580</v>
      </c>
      <c r="M3318" s="9">
        <v>580</v>
      </c>
      <c r="N3318" s="9">
        <v>580</v>
      </c>
      <c r="O3318" s="9">
        <v>580</v>
      </c>
      <c r="P3318" s="9">
        <v>580</v>
      </c>
      <c r="Q3318" s="9">
        <v>358</v>
      </c>
      <c r="R3318" s="9">
        <v>270</v>
      </c>
      <c r="S3318" s="9">
        <v>261</v>
      </c>
      <c r="T3318" s="9">
        <v>130</v>
      </c>
    </row>
    <row r="3319" spans="1:20" x14ac:dyDescent="0.35">
      <c r="A3319">
        <f t="shared" si="103"/>
        <v>3319</v>
      </c>
      <c r="B3319" s="3" t="s">
        <v>70</v>
      </c>
      <c r="C3319" s="3" t="s">
        <v>77</v>
      </c>
      <c r="D3319" s="3" t="s">
        <v>24</v>
      </c>
      <c r="E3319">
        <v>2027</v>
      </c>
      <c r="F3319" s="3" t="str">
        <f t="shared" si="102"/>
        <v>AGenCANAL2027</v>
      </c>
      <c r="G3319" s="9">
        <v>125</v>
      </c>
      <c r="H3319" s="9">
        <v>187</v>
      </c>
      <c r="I3319" s="9">
        <v>580</v>
      </c>
      <c r="J3319" s="9">
        <v>580</v>
      </c>
      <c r="K3319" s="9">
        <v>580</v>
      </c>
      <c r="L3319" s="9">
        <v>535</v>
      </c>
      <c r="M3319" s="9">
        <v>548</v>
      </c>
      <c r="N3319" s="9">
        <v>580</v>
      </c>
      <c r="O3319" s="9">
        <v>580</v>
      </c>
      <c r="P3319" s="9">
        <v>580</v>
      </c>
      <c r="Q3319" s="9">
        <v>580</v>
      </c>
      <c r="R3319" s="9">
        <v>580</v>
      </c>
      <c r="S3319" s="9">
        <v>347</v>
      </c>
      <c r="T3319" s="9">
        <v>373</v>
      </c>
    </row>
    <row r="3320" spans="1:20" x14ac:dyDescent="0.35">
      <c r="A3320">
        <f t="shared" si="103"/>
        <v>3320</v>
      </c>
      <c r="B3320" s="3" t="s">
        <v>70</v>
      </c>
      <c r="C3320" s="3" t="s">
        <v>77</v>
      </c>
      <c r="D3320" s="3" t="s">
        <v>24</v>
      </c>
      <c r="E3320">
        <v>2028</v>
      </c>
      <c r="F3320" s="3" t="str">
        <f t="shared" si="102"/>
        <v>AGenCANAL2028</v>
      </c>
      <c r="G3320" s="9">
        <v>170</v>
      </c>
      <c r="H3320" s="9">
        <v>434</v>
      </c>
      <c r="I3320" s="9">
        <v>351</v>
      </c>
      <c r="J3320" s="9">
        <v>522</v>
      </c>
      <c r="K3320" s="9">
        <v>298</v>
      </c>
      <c r="L3320" s="9">
        <v>507</v>
      </c>
      <c r="M3320" s="9">
        <v>421</v>
      </c>
      <c r="N3320" s="9">
        <v>537</v>
      </c>
      <c r="O3320" s="9">
        <v>580</v>
      </c>
      <c r="P3320" s="9">
        <v>580</v>
      </c>
      <c r="Q3320" s="9">
        <v>412</v>
      </c>
      <c r="R3320" s="9">
        <v>285</v>
      </c>
      <c r="S3320" s="9">
        <v>194</v>
      </c>
      <c r="T3320" s="9">
        <v>142</v>
      </c>
    </row>
    <row r="3321" spans="1:20" x14ac:dyDescent="0.35">
      <c r="A3321">
        <f t="shared" si="103"/>
        <v>3321</v>
      </c>
      <c r="B3321" s="3" t="s">
        <v>70</v>
      </c>
      <c r="C3321" s="3" t="s">
        <v>77</v>
      </c>
      <c r="D3321" s="3" t="s">
        <v>24</v>
      </c>
      <c r="E3321">
        <v>2029</v>
      </c>
      <c r="F3321" s="3" t="str">
        <f t="shared" si="102"/>
        <v>AGenCANAL2029</v>
      </c>
      <c r="G3321" s="9">
        <v>125</v>
      </c>
      <c r="H3321" s="9">
        <v>360</v>
      </c>
      <c r="I3321" s="9">
        <v>427</v>
      </c>
      <c r="J3321" s="9">
        <v>580</v>
      </c>
      <c r="K3321" s="9">
        <v>580</v>
      </c>
      <c r="L3321" s="9">
        <v>460</v>
      </c>
      <c r="M3321" s="9">
        <v>580</v>
      </c>
      <c r="N3321" s="9">
        <v>580</v>
      </c>
      <c r="O3321" s="9">
        <v>580</v>
      </c>
      <c r="P3321" s="9">
        <v>580</v>
      </c>
      <c r="Q3321" s="9">
        <v>580</v>
      </c>
      <c r="R3321" s="9">
        <v>580</v>
      </c>
      <c r="S3321" s="9">
        <v>521</v>
      </c>
      <c r="T3321" s="9">
        <v>352</v>
      </c>
    </row>
    <row r="3322" spans="1:20" x14ac:dyDescent="0.35">
      <c r="A3322">
        <f t="shared" si="103"/>
        <v>3322</v>
      </c>
      <c r="B3322" s="3" t="s">
        <v>70</v>
      </c>
      <c r="C3322" s="3" t="s">
        <v>77</v>
      </c>
      <c r="D3322" s="3" t="s">
        <v>25</v>
      </c>
      <c r="E3322">
        <v>2020</v>
      </c>
      <c r="F3322" s="3" t="str">
        <f t="shared" si="102"/>
        <v>AGenUP BON2020</v>
      </c>
      <c r="G3322" s="9">
        <v>21</v>
      </c>
      <c r="H3322" s="9">
        <v>21</v>
      </c>
      <c r="I3322" s="9">
        <v>21</v>
      </c>
      <c r="J3322" s="9">
        <v>21</v>
      </c>
      <c r="K3322" s="9">
        <v>21</v>
      </c>
      <c r="L3322" s="9">
        <v>21</v>
      </c>
      <c r="M3322" s="9">
        <v>21</v>
      </c>
      <c r="N3322" s="9">
        <v>21</v>
      </c>
      <c r="O3322" s="9">
        <v>60</v>
      </c>
      <c r="P3322" s="9">
        <v>59</v>
      </c>
      <c r="Q3322" s="9">
        <v>21</v>
      </c>
      <c r="R3322" s="9">
        <v>21</v>
      </c>
      <c r="S3322" s="9">
        <v>21</v>
      </c>
      <c r="T3322" s="9">
        <v>21</v>
      </c>
    </row>
    <row r="3323" spans="1:20" x14ac:dyDescent="0.35">
      <c r="A3323">
        <f t="shared" si="103"/>
        <v>3323</v>
      </c>
      <c r="B3323" s="3" t="s">
        <v>70</v>
      </c>
      <c r="C3323" s="3" t="s">
        <v>77</v>
      </c>
      <c r="D3323" s="3" t="s">
        <v>25</v>
      </c>
      <c r="E3323">
        <v>2021</v>
      </c>
      <c r="F3323" s="3" t="str">
        <f t="shared" si="102"/>
        <v>AGenUP BON2021</v>
      </c>
      <c r="G3323" s="9">
        <v>21</v>
      </c>
      <c r="H3323" s="9">
        <v>21</v>
      </c>
      <c r="I3323" s="9">
        <v>21</v>
      </c>
      <c r="J3323" s="9">
        <v>31</v>
      </c>
      <c r="K3323" s="9">
        <v>21</v>
      </c>
      <c r="L3323" s="9">
        <v>21</v>
      </c>
      <c r="M3323" s="9">
        <v>21</v>
      </c>
      <c r="N3323" s="9">
        <v>21</v>
      </c>
      <c r="O3323" s="9">
        <v>60</v>
      </c>
      <c r="P3323" s="9">
        <v>60</v>
      </c>
      <c r="Q3323" s="9">
        <v>21</v>
      </c>
      <c r="R3323" s="9">
        <v>21</v>
      </c>
      <c r="S3323" s="9">
        <v>21</v>
      </c>
      <c r="T3323" s="9">
        <v>21</v>
      </c>
    </row>
    <row r="3324" spans="1:20" x14ac:dyDescent="0.35">
      <c r="A3324">
        <f t="shared" si="103"/>
        <v>3324</v>
      </c>
      <c r="B3324" s="3" t="s">
        <v>70</v>
      </c>
      <c r="C3324" s="3" t="s">
        <v>77</v>
      </c>
      <c r="D3324" s="3" t="s">
        <v>25</v>
      </c>
      <c r="E3324">
        <v>2022</v>
      </c>
      <c r="F3324" s="3" t="str">
        <f t="shared" si="102"/>
        <v>AGenUP BON2022</v>
      </c>
      <c r="G3324" s="9">
        <v>21</v>
      </c>
      <c r="H3324" s="9">
        <v>21</v>
      </c>
      <c r="I3324" s="9">
        <v>21</v>
      </c>
      <c r="J3324" s="9">
        <v>21</v>
      </c>
      <c r="K3324" s="9">
        <v>21</v>
      </c>
      <c r="L3324" s="9">
        <v>21</v>
      </c>
      <c r="M3324" s="9">
        <v>21</v>
      </c>
      <c r="N3324" s="9">
        <v>21</v>
      </c>
      <c r="O3324" s="9">
        <v>60</v>
      </c>
      <c r="P3324" s="9">
        <v>60</v>
      </c>
      <c r="Q3324" s="9">
        <v>21</v>
      </c>
      <c r="R3324" s="9">
        <v>21</v>
      </c>
      <c r="S3324" s="9">
        <v>21</v>
      </c>
      <c r="T3324" s="9">
        <v>21</v>
      </c>
    </row>
    <row r="3325" spans="1:20" x14ac:dyDescent="0.35">
      <c r="A3325">
        <f t="shared" si="103"/>
        <v>3325</v>
      </c>
      <c r="B3325" s="3" t="s">
        <v>70</v>
      </c>
      <c r="C3325" s="3" t="s">
        <v>77</v>
      </c>
      <c r="D3325" s="3" t="s">
        <v>25</v>
      </c>
      <c r="E3325">
        <v>2023</v>
      </c>
      <c r="F3325" s="3" t="str">
        <f t="shared" si="102"/>
        <v>AGenUP BON2023</v>
      </c>
      <c r="G3325" s="9">
        <v>21</v>
      </c>
      <c r="H3325" s="9">
        <v>21</v>
      </c>
      <c r="I3325" s="9">
        <v>21</v>
      </c>
      <c r="J3325" s="9">
        <v>21</v>
      </c>
      <c r="K3325" s="9">
        <v>21</v>
      </c>
      <c r="L3325" s="9">
        <v>21</v>
      </c>
      <c r="M3325" s="9">
        <v>21</v>
      </c>
      <c r="N3325" s="9">
        <v>21</v>
      </c>
      <c r="O3325" s="9">
        <v>60</v>
      </c>
      <c r="P3325" s="9">
        <v>60</v>
      </c>
      <c r="Q3325" s="9">
        <v>21</v>
      </c>
      <c r="R3325" s="9">
        <v>21</v>
      </c>
      <c r="S3325" s="9">
        <v>21</v>
      </c>
      <c r="T3325" s="9">
        <v>21</v>
      </c>
    </row>
    <row r="3326" spans="1:20" x14ac:dyDescent="0.35">
      <c r="A3326">
        <f t="shared" si="103"/>
        <v>3326</v>
      </c>
      <c r="B3326" s="3" t="s">
        <v>70</v>
      </c>
      <c r="C3326" s="3" t="s">
        <v>77</v>
      </c>
      <c r="D3326" s="3" t="s">
        <v>25</v>
      </c>
      <c r="E3326">
        <v>2024</v>
      </c>
      <c r="F3326" s="3" t="str">
        <f t="shared" si="102"/>
        <v>AGenUP BON2024</v>
      </c>
      <c r="G3326" s="9">
        <v>21</v>
      </c>
      <c r="H3326" s="9">
        <v>21</v>
      </c>
      <c r="I3326" s="9">
        <v>21</v>
      </c>
      <c r="J3326" s="9">
        <v>21</v>
      </c>
      <c r="K3326" s="9">
        <v>21</v>
      </c>
      <c r="L3326" s="9">
        <v>21</v>
      </c>
      <c r="M3326" s="9">
        <v>21</v>
      </c>
      <c r="N3326" s="9">
        <v>21</v>
      </c>
      <c r="O3326" s="9">
        <v>60</v>
      </c>
      <c r="P3326" s="9">
        <v>47</v>
      </c>
      <c r="Q3326" s="9">
        <v>21</v>
      </c>
      <c r="R3326" s="9">
        <v>21</v>
      </c>
      <c r="S3326" s="9">
        <v>21</v>
      </c>
      <c r="T3326" s="9">
        <v>21</v>
      </c>
    </row>
    <row r="3327" spans="1:20" x14ac:dyDescent="0.35">
      <c r="A3327">
        <f t="shared" si="103"/>
        <v>3327</v>
      </c>
      <c r="B3327" s="3" t="s">
        <v>70</v>
      </c>
      <c r="C3327" s="3" t="s">
        <v>77</v>
      </c>
      <c r="D3327" s="3" t="s">
        <v>25</v>
      </c>
      <c r="E3327">
        <v>2025</v>
      </c>
      <c r="F3327" s="3" t="str">
        <f t="shared" si="102"/>
        <v>AGenUP BON2025</v>
      </c>
      <c r="G3327" s="9">
        <v>21</v>
      </c>
      <c r="H3327" s="9">
        <v>21</v>
      </c>
      <c r="I3327" s="9">
        <v>21</v>
      </c>
      <c r="J3327" s="9">
        <v>21</v>
      </c>
      <c r="K3327" s="9">
        <v>21</v>
      </c>
      <c r="L3327" s="9">
        <v>21</v>
      </c>
      <c r="M3327" s="9">
        <v>21</v>
      </c>
      <c r="N3327" s="9">
        <v>21</v>
      </c>
      <c r="O3327" s="9">
        <v>56</v>
      </c>
      <c r="P3327" s="9">
        <v>35</v>
      </c>
      <c r="Q3327" s="9">
        <v>21</v>
      </c>
      <c r="R3327" s="9">
        <v>21</v>
      </c>
      <c r="S3327" s="9">
        <v>21</v>
      </c>
      <c r="T3327" s="9">
        <v>21</v>
      </c>
    </row>
    <row r="3328" spans="1:20" x14ac:dyDescent="0.35">
      <c r="A3328">
        <f t="shared" si="103"/>
        <v>3328</v>
      </c>
      <c r="B3328" s="3" t="s">
        <v>70</v>
      </c>
      <c r="C3328" s="3" t="s">
        <v>77</v>
      </c>
      <c r="D3328" s="3" t="s">
        <v>25</v>
      </c>
      <c r="E3328">
        <v>2026</v>
      </c>
      <c r="F3328" s="3" t="str">
        <f t="shared" si="102"/>
        <v>AGenUP BON2026</v>
      </c>
      <c r="G3328" s="9">
        <v>21</v>
      </c>
      <c r="H3328" s="9">
        <v>21</v>
      </c>
      <c r="I3328" s="9">
        <v>21</v>
      </c>
      <c r="J3328" s="9">
        <v>21</v>
      </c>
      <c r="K3328" s="9">
        <v>21</v>
      </c>
      <c r="L3328" s="9">
        <v>31</v>
      </c>
      <c r="M3328" s="9">
        <v>60</v>
      </c>
      <c r="N3328" s="9">
        <v>60</v>
      </c>
      <c r="O3328" s="9">
        <v>59</v>
      </c>
      <c r="P3328" s="9">
        <v>60</v>
      </c>
      <c r="Q3328" s="9">
        <v>21</v>
      </c>
      <c r="R3328" s="9">
        <v>21</v>
      </c>
      <c r="S3328" s="9">
        <v>21</v>
      </c>
      <c r="T3328" s="9">
        <v>21</v>
      </c>
    </row>
    <row r="3329" spans="1:20" x14ac:dyDescent="0.35">
      <c r="A3329">
        <f t="shared" si="103"/>
        <v>3329</v>
      </c>
      <c r="B3329" s="3" t="s">
        <v>70</v>
      </c>
      <c r="C3329" s="3" t="s">
        <v>77</v>
      </c>
      <c r="D3329" s="3" t="s">
        <v>25</v>
      </c>
      <c r="E3329">
        <v>2027</v>
      </c>
      <c r="F3329" s="3" t="str">
        <f t="shared" si="102"/>
        <v>AGenUP BON2027</v>
      </c>
      <c r="G3329" s="9">
        <v>21</v>
      </c>
      <c r="H3329" s="9">
        <v>21</v>
      </c>
      <c r="I3329" s="9">
        <v>50</v>
      </c>
      <c r="J3329" s="9">
        <v>60</v>
      </c>
      <c r="K3329" s="9">
        <v>30</v>
      </c>
      <c r="L3329" s="9">
        <v>21</v>
      </c>
      <c r="M3329" s="9">
        <v>21</v>
      </c>
      <c r="N3329" s="9">
        <v>60</v>
      </c>
      <c r="O3329" s="9">
        <v>59</v>
      </c>
      <c r="P3329" s="9">
        <v>59</v>
      </c>
      <c r="Q3329" s="9">
        <v>59</v>
      </c>
      <c r="R3329" s="9">
        <v>52</v>
      </c>
      <c r="S3329" s="9">
        <v>21</v>
      </c>
      <c r="T3329" s="9">
        <v>21</v>
      </c>
    </row>
    <row r="3330" spans="1:20" x14ac:dyDescent="0.35">
      <c r="A3330">
        <f t="shared" si="103"/>
        <v>3330</v>
      </c>
      <c r="B3330" s="3" t="s">
        <v>70</v>
      </c>
      <c r="C3330" s="3" t="s">
        <v>77</v>
      </c>
      <c r="D3330" s="3" t="s">
        <v>25</v>
      </c>
      <c r="E3330">
        <v>2028</v>
      </c>
      <c r="F3330" s="3" t="str">
        <f t="shared" ref="F3330:F3393" si="104">_xlfn.CONCAT(B3330,C3330,D3330,E3330)</f>
        <v>AGenUP BON2028</v>
      </c>
      <c r="G3330" s="9">
        <v>21</v>
      </c>
      <c r="H3330" s="9">
        <v>21</v>
      </c>
      <c r="I3330" s="9">
        <v>21</v>
      </c>
      <c r="J3330" s="9">
        <v>21</v>
      </c>
      <c r="K3330" s="9">
        <v>21</v>
      </c>
      <c r="L3330" s="9">
        <v>21</v>
      </c>
      <c r="M3330" s="9">
        <v>21</v>
      </c>
      <c r="N3330" s="9">
        <v>21</v>
      </c>
      <c r="O3330" s="9">
        <v>60</v>
      </c>
      <c r="P3330" s="9">
        <v>60</v>
      </c>
      <c r="Q3330" s="9">
        <v>21</v>
      </c>
      <c r="R3330" s="9">
        <v>21</v>
      </c>
      <c r="S3330" s="9">
        <v>21</v>
      </c>
      <c r="T3330" s="9">
        <v>21</v>
      </c>
    </row>
    <row r="3331" spans="1:20" x14ac:dyDescent="0.35">
      <c r="A3331">
        <f t="shared" ref="A3331:A3394" si="105">A3330+1</f>
        <v>3331</v>
      </c>
      <c r="B3331" s="3" t="s">
        <v>70</v>
      </c>
      <c r="C3331" s="3" t="s">
        <v>77</v>
      </c>
      <c r="D3331" s="3" t="s">
        <v>25</v>
      </c>
      <c r="E3331">
        <v>2029</v>
      </c>
      <c r="F3331" s="3" t="str">
        <f t="shared" si="104"/>
        <v>AGenUP BON2029</v>
      </c>
      <c r="G3331" s="9">
        <v>21</v>
      </c>
      <c r="H3331" s="9">
        <v>21</v>
      </c>
      <c r="I3331" s="9">
        <v>21</v>
      </c>
      <c r="J3331" s="9">
        <v>52</v>
      </c>
      <c r="K3331" s="9">
        <v>33</v>
      </c>
      <c r="L3331" s="9">
        <v>21</v>
      </c>
      <c r="M3331" s="9">
        <v>24</v>
      </c>
      <c r="N3331" s="9">
        <v>60</v>
      </c>
      <c r="O3331" s="9">
        <v>59</v>
      </c>
      <c r="P3331" s="9">
        <v>58</v>
      </c>
      <c r="Q3331" s="9">
        <v>59</v>
      </c>
      <c r="R3331" s="9">
        <v>60</v>
      </c>
      <c r="S3331" s="9">
        <v>21</v>
      </c>
      <c r="T3331" s="9">
        <v>21</v>
      </c>
    </row>
    <row r="3332" spans="1:20" x14ac:dyDescent="0.35">
      <c r="A3332">
        <f t="shared" si="105"/>
        <v>3332</v>
      </c>
      <c r="B3332" s="3" t="s">
        <v>70</v>
      </c>
      <c r="C3332" s="3" t="s">
        <v>77</v>
      </c>
      <c r="D3332" s="3" t="s">
        <v>26</v>
      </c>
      <c r="E3332">
        <v>2020</v>
      </c>
      <c r="F3332" s="3" t="str">
        <f t="shared" si="104"/>
        <v>AGenLO BON2020</v>
      </c>
      <c r="G3332" s="9">
        <v>23</v>
      </c>
      <c r="H3332" s="9">
        <v>23</v>
      </c>
      <c r="I3332" s="9">
        <v>23</v>
      </c>
      <c r="J3332" s="9">
        <v>23</v>
      </c>
      <c r="K3332" s="9">
        <v>23</v>
      </c>
      <c r="L3332" s="9">
        <v>23</v>
      </c>
      <c r="M3332" s="9">
        <v>23</v>
      </c>
      <c r="N3332" s="9">
        <v>23</v>
      </c>
      <c r="O3332" s="9">
        <v>42</v>
      </c>
      <c r="P3332" s="9">
        <v>40</v>
      </c>
      <c r="Q3332" s="9">
        <v>23</v>
      </c>
      <c r="R3332" s="9">
        <v>23</v>
      </c>
      <c r="S3332" s="9">
        <v>23</v>
      </c>
      <c r="T3332" s="9">
        <v>23</v>
      </c>
    </row>
    <row r="3333" spans="1:20" x14ac:dyDescent="0.35">
      <c r="A3333">
        <f t="shared" si="105"/>
        <v>3333</v>
      </c>
      <c r="B3333" s="3" t="s">
        <v>70</v>
      </c>
      <c r="C3333" s="3" t="s">
        <v>77</v>
      </c>
      <c r="D3333" s="3" t="s">
        <v>26</v>
      </c>
      <c r="E3333">
        <v>2021</v>
      </c>
      <c r="F3333" s="3" t="str">
        <f t="shared" si="104"/>
        <v>AGenLO BON2021</v>
      </c>
      <c r="G3333" s="9">
        <v>23</v>
      </c>
      <c r="H3333" s="9">
        <v>23</v>
      </c>
      <c r="I3333" s="9">
        <v>23</v>
      </c>
      <c r="J3333" s="9">
        <v>33</v>
      </c>
      <c r="K3333" s="9">
        <v>23</v>
      </c>
      <c r="L3333" s="9">
        <v>23</v>
      </c>
      <c r="M3333" s="9">
        <v>23</v>
      </c>
      <c r="N3333" s="9">
        <v>23</v>
      </c>
      <c r="O3333" s="9">
        <v>42</v>
      </c>
      <c r="P3333" s="9">
        <v>42</v>
      </c>
      <c r="Q3333" s="9">
        <v>23</v>
      </c>
      <c r="R3333" s="9">
        <v>23</v>
      </c>
      <c r="S3333" s="9">
        <v>23</v>
      </c>
      <c r="T3333" s="9">
        <v>23</v>
      </c>
    </row>
    <row r="3334" spans="1:20" x14ac:dyDescent="0.35">
      <c r="A3334">
        <f t="shared" si="105"/>
        <v>3334</v>
      </c>
      <c r="B3334" s="3" t="s">
        <v>70</v>
      </c>
      <c r="C3334" s="3" t="s">
        <v>77</v>
      </c>
      <c r="D3334" s="3" t="s">
        <v>26</v>
      </c>
      <c r="E3334">
        <v>2022</v>
      </c>
      <c r="F3334" s="3" t="str">
        <f t="shared" si="104"/>
        <v>AGenLO BON2022</v>
      </c>
      <c r="G3334" s="9">
        <v>23</v>
      </c>
      <c r="H3334" s="9">
        <v>23</v>
      </c>
      <c r="I3334" s="9">
        <v>23</v>
      </c>
      <c r="J3334" s="9">
        <v>23</v>
      </c>
      <c r="K3334" s="9">
        <v>23</v>
      </c>
      <c r="L3334" s="9">
        <v>23</v>
      </c>
      <c r="M3334" s="9">
        <v>23</v>
      </c>
      <c r="N3334" s="9">
        <v>23</v>
      </c>
      <c r="O3334" s="9">
        <v>42</v>
      </c>
      <c r="P3334" s="9">
        <v>41</v>
      </c>
      <c r="Q3334" s="9">
        <v>23</v>
      </c>
      <c r="R3334" s="9">
        <v>23</v>
      </c>
      <c r="S3334" s="9">
        <v>23</v>
      </c>
      <c r="T3334" s="9">
        <v>23</v>
      </c>
    </row>
    <row r="3335" spans="1:20" x14ac:dyDescent="0.35">
      <c r="A3335">
        <f t="shared" si="105"/>
        <v>3335</v>
      </c>
      <c r="B3335" s="3" t="s">
        <v>70</v>
      </c>
      <c r="C3335" s="3" t="s">
        <v>77</v>
      </c>
      <c r="D3335" s="3" t="s">
        <v>26</v>
      </c>
      <c r="E3335">
        <v>2023</v>
      </c>
      <c r="F3335" s="3" t="str">
        <f t="shared" si="104"/>
        <v>AGenLO BON2023</v>
      </c>
      <c r="G3335" s="9">
        <v>23</v>
      </c>
      <c r="H3335" s="9">
        <v>23</v>
      </c>
      <c r="I3335" s="9">
        <v>23</v>
      </c>
      <c r="J3335" s="9">
        <v>23</v>
      </c>
      <c r="K3335" s="9">
        <v>23</v>
      </c>
      <c r="L3335" s="9">
        <v>23</v>
      </c>
      <c r="M3335" s="9">
        <v>23</v>
      </c>
      <c r="N3335" s="9">
        <v>23</v>
      </c>
      <c r="O3335" s="9">
        <v>42</v>
      </c>
      <c r="P3335" s="9">
        <v>42</v>
      </c>
      <c r="Q3335" s="9">
        <v>23</v>
      </c>
      <c r="R3335" s="9">
        <v>23</v>
      </c>
      <c r="S3335" s="9">
        <v>23</v>
      </c>
      <c r="T3335" s="9">
        <v>23</v>
      </c>
    </row>
    <row r="3336" spans="1:20" x14ac:dyDescent="0.35">
      <c r="A3336">
        <f t="shared" si="105"/>
        <v>3336</v>
      </c>
      <c r="B3336" s="3" t="s">
        <v>70</v>
      </c>
      <c r="C3336" s="3" t="s">
        <v>77</v>
      </c>
      <c r="D3336" s="3" t="s">
        <v>26</v>
      </c>
      <c r="E3336">
        <v>2024</v>
      </c>
      <c r="F3336" s="3" t="str">
        <f t="shared" si="104"/>
        <v>AGenLO BON2024</v>
      </c>
      <c r="G3336" s="9">
        <v>23</v>
      </c>
      <c r="H3336" s="9">
        <v>23</v>
      </c>
      <c r="I3336" s="9">
        <v>23</v>
      </c>
      <c r="J3336" s="9">
        <v>23</v>
      </c>
      <c r="K3336" s="9">
        <v>23</v>
      </c>
      <c r="L3336" s="9">
        <v>23</v>
      </c>
      <c r="M3336" s="9">
        <v>23</v>
      </c>
      <c r="N3336" s="9">
        <v>23</v>
      </c>
      <c r="O3336" s="9">
        <v>42</v>
      </c>
      <c r="P3336" s="9">
        <v>42</v>
      </c>
      <c r="Q3336" s="9">
        <v>23</v>
      </c>
      <c r="R3336" s="9">
        <v>23</v>
      </c>
      <c r="S3336" s="9">
        <v>23</v>
      </c>
      <c r="T3336" s="9">
        <v>23</v>
      </c>
    </row>
    <row r="3337" spans="1:20" x14ac:dyDescent="0.35">
      <c r="A3337">
        <f t="shared" si="105"/>
        <v>3337</v>
      </c>
      <c r="B3337" s="3" t="s">
        <v>70</v>
      </c>
      <c r="C3337" s="3" t="s">
        <v>77</v>
      </c>
      <c r="D3337" s="3" t="s">
        <v>26</v>
      </c>
      <c r="E3337">
        <v>2025</v>
      </c>
      <c r="F3337" s="3" t="str">
        <f t="shared" si="104"/>
        <v>AGenLO BON2025</v>
      </c>
      <c r="G3337" s="9">
        <v>23</v>
      </c>
      <c r="H3337" s="9">
        <v>23</v>
      </c>
      <c r="I3337" s="9">
        <v>23</v>
      </c>
      <c r="J3337" s="9">
        <v>23</v>
      </c>
      <c r="K3337" s="9">
        <v>23</v>
      </c>
      <c r="L3337" s="9">
        <v>23</v>
      </c>
      <c r="M3337" s="9">
        <v>23</v>
      </c>
      <c r="N3337" s="9">
        <v>23</v>
      </c>
      <c r="O3337" s="9">
        <v>42</v>
      </c>
      <c r="P3337" s="9">
        <v>38</v>
      </c>
      <c r="Q3337" s="9">
        <v>23</v>
      </c>
      <c r="R3337" s="9">
        <v>23</v>
      </c>
      <c r="S3337" s="9">
        <v>23</v>
      </c>
      <c r="T3337" s="9">
        <v>23</v>
      </c>
    </row>
    <row r="3338" spans="1:20" x14ac:dyDescent="0.35">
      <c r="A3338">
        <f t="shared" si="105"/>
        <v>3338</v>
      </c>
      <c r="B3338" s="3" t="s">
        <v>70</v>
      </c>
      <c r="C3338" s="3" t="s">
        <v>77</v>
      </c>
      <c r="D3338" s="3" t="s">
        <v>26</v>
      </c>
      <c r="E3338">
        <v>2026</v>
      </c>
      <c r="F3338" s="3" t="str">
        <f t="shared" si="104"/>
        <v>AGenLO BON2026</v>
      </c>
      <c r="G3338" s="9">
        <v>23</v>
      </c>
      <c r="H3338" s="9">
        <v>23</v>
      </c>
      <c r="I3338" s="9">
        <v>23</v>
      </c>
      <c r="J3338" s="9">
        <v>23</v>
      </c>
      <c r="K3338" s="9">
        <v>23</v>
      </c>
      <c r="L3338" s="9">
        <v>33</v>
      </c>
      <c r="M3338" s="9">
        <v>42</v>
      </c>
      <c r="N3338" s="9">
        <v>42</v>
      </c>
      <c r="O3338" s="9">
        <v>41</v>
      </c>
      <c r="P3338" s="9">
        <v>42</v>
      </c>
      <c r="Q3338" s="9">
        <v>23</v>
      </c>
      <c r="R3338" s="9">
        <v>23</v>
      </c>
      <c r="S3338" s="9">
        <v>23</v>
      </c>
      <c r="T3338" s="9">
        <v>23</v>
      </c>
    </row>
    <row r="3339" spans="1:20" x14ac:dyDescent="0.35">
      <c r="A3339">
        <f t="shared" si="105"/>
        <v>3339</v>
      </c>
      <c r="B3339" s="3" t="s">
        <v>70</v>
      </c>
      <c r="C3339" s="3" t="s">
        <v>77</v>
      </c>
      <c r="D3339" s="3" t="s">
        <v>26</v>
      </c>
      <c r="E3339">
        <v>2027</v>
      </c>
      <c r="F3339" s="3" t="str">
        <f t="shared" si="104"/>
        <v>AGenLO BON2027</v>
      </c>
      <c r="G3339" s="9">
        <v>23</v>
      </c>
      <c r="H3339" s="9">
        <v>23</v>
      </c>
      <c r="I3339" s="9">
        <v>42</v>
      </c>
      <c r="J3339" s="9">
        <v>42</v>
      </c>
      <c r="K3339" s="9">
        <v>32</v>
      </c>
      <c r="L3339" s="9">
        <v>23</v>
      </c>
      <c r="M3339" s="9">
        <v>23</v>
      </c>
      <c r="N3339" s="9">
        <v>42</v>
      </c>
      <c r="O3339" s="9">
        <v>40</v>
      </c>
      <c r="P3339" s="9">
        <v>39</v>
      </c>
      <c r="Q3339" s="9">
        <v>41</v>
      </c>
      <c r="R3339" s="9">
        <v>42</v>
      </c>
      <c r="S3339" s="9">
        <v>23</v>
      </c>
      <c r="T3339" s="9">
        <v>23</v>
      </c>
    </row>
    <row r="3340" spans="1:20" x14ac:dyDescent="0.35">
      <c r="A3340">
        <f t="shared" si="105"/>
        <v>3340</v>
      </c>
      <c r="B3340" s="3" t="s">
        <v>70</v>
      </c>
      <c r="C3340" s="3" t="s">
        <v>77</v>
      </c>
      <c r="D3340" s="3" t="s">
        <v>26</v>
      </c>
      <c r="E3340">
        <v>2028</v>
      </c>
      <c r="F3340" s="3" t="str">
        <f t="shared" si="104"/>
        <v>AGenLO BON2028</v>
      </c>
      <c r="G3340" s="9">
        <v>23</v>
      </c>
      <c r="H3340" s="9">
        <v>23</v>
      </c>
      <c r="I3340" s="9">
        <v>23</v>
      </c>
      <c r="J3340" s="9">
        <v>23</v>
      </c>
      <c r="K3340" s="9">
        <v>23</v>
      </c>
      <c r="L3340" s="9">
        <v>23</v>
      </c>
      <c r="M3340" s="9">
        <v>23</v>
      </c>
      <c r="N3340" s="9">
        <v>23</v>
      </c>
      <c r="O3340" s="9">
        <v>42</v>
      </c>
      <c r="P3340" s="9">
        <v>41</v>
      </c>
      <c r="Q3340" s="9">
        <v>23</v>
      </c>
      <c r="R3340" s="9">
        <v>23</v>
      </c>
      <c r="S3340" s="9">
        <v>23</v>
      </c>
      <c r="T3340" s="9">
        <v>23</v>
      </c>
    </row>
    <row r="3341" spans="1:20" x14ac:dyDescent="0.35">
      <c r="A3341">
        <f t="shared" si="105"/>
        <v>3341</v>
      </c>
      <c r="B3341" s="3" t="s">
        <v>70</v>
      </c>
      <c r="C3341" s="3" t="s">
        <v>77</v>
      </c>
      <c r="D3341" s="3" t="s">
        <v>26</v>
      </c>
      <c r="E3341">
        <v>2029</v>
      </c>
      <c r="F3341" s="3" t="str">
        <f t="shared" si="104"/>
        <v>AGenLO BON2029</v>
      </c>
      <c r="G3341" s="9">
        <v>23</v>
      </c>
      <c r="H3341" s="9">
        <v>23</v>
      </c>
      <c r="I3341" s="9">
        <v>23</v>
      </c>
      <c r="J3341" s="9">
        <v>42</v>
      </c>
      <c r="K3341" s="9">
        <v>35</v>
      </c>
      <c r="L3341" s="9">
        <v>23</v>
      </c>
      <c r="M3341" s="9">
        <v>26</v>
      </c>
      <c r="N3341" s="9">
        <v>42</v>
      </c>
      <c r="O3341" s="9">
        <v>38</v>
      </c>
      <c r="P3341" s="9">
        <v>37</v>
      </c>
      <c r="Q3341" s="9">
        <v>40</v>
      </c>
      <c r="R3341" s="9">
        <v>42</v>
      </c>
      <c r="S3341" s="9">
        <v>23</v>
      </c>
      <c r="T3341" s="9">
        <v>23</v>
      </c>
    </row>
    <row r="3342" spans="1:20" x14ac:dyDescent="0.35">
      <c r="A3342">
        <f t="shared" si="105"/>
        <v>3342</v>
      </c>
      <c r="B3342" s="3" t="s">
        <v>70</v>
      </c>
      <c r="C3342" s="3" t="s">
        <v>77</v>
      </c>
      <c r="D3342" s="3" t="s">
        <v>27</v>
      </c>
      <c r="E3342">
        <v>2020</v>
      </c>
      <c r="F3342" s="3" t="str">
        <f t="shared" si="104"/>
        <v>AGenS SLOC2020</v>
      </c>
      <c r="G3342" s="9">
        <v>25</v>
      </c>
      <c r="H3342" s="9">
        <v>25</v>
      </c>
      <c r="I3342" s="9">
        <v>25</v>
      </c>
      <c r="J3342" s="9">
        <v>25</v>
      </c>
      <c r="K3342" s="9">
        <v>25</v>
      </c>
      <c r="L3342" s="9">
        <v>25</v>
      </c>
      <c r="M3342" s="9">
        <v>25</v>
      </c>
      <c r="N3342" s="9">
        <v>25</v>
      </c>
      <c r="O3342" s="9">
        <v>54</v>
      </c>
      <c r="P3342" s="9">
        <v>54</v>
      </c>
      <c r="Q3342" s="9">
        <v>25</v>
      </c>
      <c r="R3342" s="9">
        <v>25</v>
      </c>
      <c r="S3342" s="9">
        <v>25</v>
      </c>
      <c r="T3342" s="9">
        <v>25</v>
      </c>
    </row>
    <row r="3343" spans="1:20" x14ac:dyDescent="0.35">
      <c r="A3343">
        <f t="shared" si="105"/>
        <v>3343</v>
      </c>
      <c r="B3343" s="3" t="s">
        <v>70</v>
      </c>
      <c r="C3343" s="3" t="s">
        <v>77</v>
      </c>
      <c r="D3343" s="3" t="s">
        <v>27</v>
      </c>
      <c r="E3343">
        <v>2021</v>
      </c>
      <c r="F3343" s="3" t="str">
        <f t="shared" si="104"/>
        <v>AGenS SLOC2021</v>
      </c>
      <c r="G3343" s="9">
        <v>25</v>
      </c>
      <c r="H3343" s="9">
        <v>25</v>
      </c>
      <c r="I3343" s="9">
        <v>25</v>
      </c>
      <c r="J3343" s="9">
        <v>36</v>
      </c>
      <c r="K3343" s="9">
        <v>25</v>
      </c>
      <c r="L3343" s="9">
        <v>25</v>
      </c>
      <c r="M3343" s="9">
        <v>25</v>
      </c>
      <c r="N3343" s="9">
        <v>25</v>
      </c>
      <c r="O3343" s="9">
        <v>54</v>
      </c>
      <c r="P3343" s="9">
        <v>54</v>
      </c>
      <c r="Q3343" s="9">
        <v>25</v>
      </c>
      <c r="R3343" s="9">
        <v>25</v>
      </c>
      <c r="S3343" s="9">
        <v>25</v>
      </c>
      <c r="T3343" s="9">
        <v>25</v>
      </c>
    </row>
    <row r="3344" spans="1:20" x14ac:dyDescent="0.35">
      <c r="A3344">
        <f t="shared" si="105"/>
        <v>3344</v>
      </c>
      <c r="B3344" s="3" t="s">
        <v>70</v>
      </c>
      <c r="C3344" s="3" t="s">
        <v>77</v>
      </c>
      <c r="D3344" s="3" t="s">
        <v>27</v>
      </c>
      <c r="E3344">
        <v>2022</v>
      </c>
      <c r="F3344" s="3" t="str">
        <f t="shared" si="104"/>
        <v>AGenS SLOC2022</v>
      </c>
      <c r="G3344" s="9">
        <v>25</v>
      </c>
      <c r="H3344" s="9">
        <v>25</v>
      </c>
      <c r="I3344" s="9">
        <v>25</v>
      </c>
      <c r="J3344" s="9">
        <v>25</v>
      </c>
      <c r="K3344" s="9">
        <v>25</v>
      </c>
      <c r="L3344" s="9">
        <v>25</v>
      </c>
      <c r="M3344" s="9">
        <v>25</v>
      </c>
      <c r="N3344" s="9">
        <v>25</v>
      </c>
      <c r="O3344" s="9">
        <v>54</v>
      </c>
      <c r="P3344" s="9">
        <v>54</v>
      </c>
      <c r="Q3344" s="9">
        <v>25</v>
      </c>
      <c r="R3344" s="9">
        <v>25</v>
      </c>
      <c r="S3344" s="9">
        <v>25</v>
      </c>
      <c r="T3344" s="9">
        <v>25</v>
      </c>
    </row>
    <row r="3345" spans="1:20" x14ac:dyDescent="0.35">
      <c r="A3345">
        <f t="shared" si="105"/>
        <v>3345</v>
      </c>
      <c r="B3345" s="3" t="s">
        <v>70</v>
      </c>
      <c r="C3345" s="3" t="s">
        <v>77</v>
      </c>
      <c r="D3345" s="3" t="s">
        <v>27</v>
      </c>
      <c r="E3345">
        <v>2023</v>
      </c>
      <c r="F3345" s="3" t="str">
        <f t="shared" si="104"/>
        <v>AGenS SLOC2023</v>
      </c>
      <c r="G3345" s="9">
        <v>25</v>
      </c>
      <c r="H3345" s="9">
        <v>25</v>
      </c>
      <c r="I3345" s="9">
        <v>25</v>
      </c>
      <c r="J3345" s="9">
        <v>25</v>
      </c>
      <c r="K3345" s="9">
        <v>25</v>
      </c>
      <c r="L3345" s="9">
        <v>25</v>
      </c>
      <c r="M3345" s="9">
        <v>25</v>
      </c>
      <c r="N3345" s="9">
        <v>25</v>
      </c>
      <c r="O3345" s="9">
        <v>54</v>
      </c>
      <c r="P3345" s="9">
        <v>54</v>
      </c>
      <c r="Q3345" s="9">
        <v>25</v>
      </c>
      <c r="R3345" s="9">
        <v>25</v>
      </c>
      <c r="S3345" s="9">
        <v>25</v>
      </c>
      <c r="T3345" s="9">
        <v>25</v>
      </c>
    </row>
    <row r="3346" spans="1:20" x14ac:dyDescent="0.35">
      <c r="A3346">
        <f t="shared" si="105"/>
        <v>3346</v>
      </c>
      <c r="B3346" s="3" t="s">
        <v>70</v>
      </c>
      <c r="C3346" s="3" t="s">
        <v>77</v>
      </c>
      <c r="D3346" s="3" t="s">
        <v>27</v>
      </c>
      <c r="E3346">
        <v>2024</v>
      </c>
      <c r="F3346" s="3" t="str">
        <f t="shared" si="104"/>
        <v>AGenS SLOC2024</v>
      </c>
      <c r="G3346" s="9">
        <v>25</v>
      </c>
      <c r="H3346" s="9">
        <v>25</v>
      </c>
      <c r="I3346" s="9">
        <v>25</v>
      </c>
      <c r="J3346" s="9">
        <v>25</v>
      </c>
      <c r="K3346" s="9">
        <v>25</v>
      </c>
      <c r="L3346" s="9">
        <v>25</v>
      </c>
      <c r="M3346" s="9">
        <v>25</v>
      </c>
      <c r="N3346" s="9">
        <v>25</v>
      </c>
      <c r="O3346" s="9">
        <v>54</v>
      </c>
      <c r="P3346" s="9">
        <v>53</v>
      </c>
      <c r="Q3346" s="9">
        <v>25</v>
      </c>
      <c r="R3346" s="9">
        <v>25</v>
      </c>
      <c r="S3346" s="9">
        <v>25</v>
      </c>
      <c r="T3346" s="9">
        <v>25</v>
      </c>
    </row>
    <row r="3347" spans="1:20" x14ac:dyDescent="0.35">
      <c r="A3347">
        <f t="shared" si="105"/>
        <v>3347</v>
      </c>
      <c r="B3347" s="3" t="s">
        <v>70</v>
      </c>
      <c r="C3347" s="3" t="s">
        <v>77</v>
      </c>
      <c r="D3347" s="3" t="s">
        <v>27</v>
      </c>
      <c r="E3347">
        <v>2025</v>
      </c>
      <c r="F3347" s="3" t="str">
        <f t="shared" si="104"/>
        <v>AGenS SLOC2025</v>
      </c>
      <c r="G3347" s="9">
        <v>25</v>
      </c>
      <c r="H3347" s="9">
        <v>25</v>
      </c>
      <c r="I3347" s="9">
        <v>25</v>
      </c>
      <c r="J3347" s="9">
        <v>25</v>
      </c>
      <c r="K3347" s="9">
        <v>25</v>
      </c>
      <c r="L3347" s="9">
        <v>25</v>
      </c>
      <c r="M3347" s="9">
        <v>25</v>
      </c>
      <c r="N3347" s="9">
        <v>25</v>
      </c>
      <c r="O3347" s="9">
        <v>54</v>
      </c>
      <c r="P3347" s="9">
        <v>41</v>
      </c>
      <c r="Q3347" s="9">
        <v>25</v>
      </c>
      <c r="R3347" s="9">
        <v>25</v>
      </c>
      <c r="S3347" s="9">
        <v>25</v>
      </c>
      <c r="T3347" s="9">
        <v>25</v>
      </c>
    </row>
    <row r="3348" spans="1:20" x14ac:dyDescent="0.35">
      <c r="A3348">
        <f t="shared" si="105"/>
        <v>3348</v>
      </c>
      <c r="B3348" s="3" t="s">
        <v>70</v>
      </c>
      <c r="C3348" s="3" t="s">
        <v>77</v>
      </c>
      <c r="D3348" s="3" t="s">
        <v>27</v>
      </c>
      <c r="E3348">
        <v>2026</v>
      </c>
      <c r="F3348" s="3" t="str">
        <f t="shared" si="104"/>
        <v>AGenS SLOC2026</v>
      </c>
      <c r="G3348" s="9">
        <v>25</v>
      </c>
      <c r="H3348" s="9">
        <v>25</v>
      </c>
      <c r="I3348" s="9">
        <v>25</v>
      </c>
      <c r="J3348" s="9">
        <v>25</v>
      </c>
      <c r="K3348" s="9">
        <v>25</v>
      </c>
      <c r="L3348" s="9">
        <v>36</v>
      </c>
      <c r="M3348" s="9">
        <v>54</v>
      </c>
      <c r="N3348" s="9">
        <v>54</v>
      </c>
      <c r="O3348" s="9">
        <v>54</v>
      </c>
      <c r="P3348" s="9">
        <v>54</v>
      </c>
      <c r="Q3348" s="9">
        <v>25</v>
      </c>
      <c r="R3348" s="9">
        <v>25</v>
      </c>
      <c r="S3348" s="9">
        <v>25</v>
      </c>
      <c r="T3348" s="9">
        <v>25</v>
      </c>
    </row>
    <row r="3349" spans="1:20" x14ac:dyDescent="0.35">
      <c r="A3349">
        <f t="shared" si="105"/>
        <v>3349</v>
      </c>
      <c r="B3349" s="3" t="s">
        <v>70</v>
      </c>
      <c r="C3349" s="3" t="s">
        <v>77</v>
      </c>
      <c r="D3349" s="3" t="s">
        <v>27</v>
      </c>
      <c r="E3349">
        <v>2027</v>
      </c>
      <c r="F3349" s="3" t="str">
        <f t="shared" si="104"/>
        <v>AGenS SLOC2027</v>
      </c>
      <c r="G3349" s="9">
        <v>25</v>
      </c>
      <c r="H3349" s="9">
        <v>25</v>
      </c>
      <c r="I3349" s="9">
        <v>54</v>
      </c>
      <c r="J3349" s="9">
        <v>54</v>
      </c>
      <c r="K3349" s="9">
        <v>35</v>
      </c>
      <c r="L3349" s="9">
        <v>25</v>
      </c>
      <c r="M3349" s="9">
        <v>25</v>
      </c>
      <c r="N3349" s="9">
        <v>54</v>
      </c>
      <c r="O3349" s="9">
        <v>54</v>
      </c>
      <c r="P3349" s="9">
        <v>54</v>
      </c>
      <c r="Q3349" s="9">
        <v>54</v>
      </c>
      <c r="R3349" s="9">
        <v>54</v>
      </c>
      <c r="S3349" s="9">
        <v>25</v>
      </c>
      <c r="T3349" s="9">
        <v>25</v>
      </c>
    </row>
    <row r="3350" spans="1:20" x14ac:dyDescent="0.35">
      <c r="A3350">
        <f t="shared" si="105"/>
        <v>3350</v>
      </c>
      <c r="B3350" s="3" t="s">
        <v>70</v>
      </c>
      <c r="C3350" s="3" t="s">
        <v>77</v>
      </c>
      <c r="D3350" s="3" t="s">
        <v>27</v>
      </c>
      <c r="E3350">
        <v>2028</v>
      </c>
      <c r="F3350" s="3" t="str">
        <f t="shared" si="104"/>
        <v>AGenS SLOC2028</v>
      </c>
      <c r="G3350" s="9">
        <v>25</v>
      </c>
      <c r="H3350" s="9">
        <v>25</v>
      </c>
      <c r="I3350" s="9">
        <v>25</v>
      </c>
      <c r="J3350" s="9">
        <v>25</v>
      </c>
      <c r="K3350" s="9">
        <v>25</v>
      </c>
      <c r="L3350" s="9">
        <v>25</v>
      </c>
      <c r="M3350" s="9">
        <v>25</v>
      </c>
      <c r="N3350" s="9">
        <v>25</v>
      </c>
      <c r="O3350" s="9">
        <v>54</v>
      </c>
      <c r="P3350" s="9">
        <v>54</v>
      </c>
      <c r="Q3350" s="9">
        <v>25</v>
      </c>
      <c r="R3350" s="9">
        <v>25</v>
      </c>
      <c r="S3350" s="9">
        <v>25</v>
      </c>
      <c r="T3350" s="9">
        <v>25</v>
      </c>
    </row>
    <row r="3351" spans="1:20" x14ac:dyDescent="0.35">
      <c r="A3351">
        <f t="shared" si="105"/>
        <v>3351</v>
      </c>
      <c r="B3351" s="3" t="s">
        <v>70</v>
      </c>
      <c r="C3351" s="3" t="s">
        <v>77</v>
      </c>
      <c r="D3351" s="3" t="s">
        <v>27</v>
      </c>
      <c r="E3351">
        <v>2029</v>
      </c>
      <c r="F3351" s="3" t="str">
        <f t="shared" si="104"/>
        <v>AGenS SLOC2029</v>
      </c>
      <c r="G3351" s="9">
        <v>25</v>
      </c>
      <c r="H3351" s="9">
        <v>25</v>
      </c>
      <c r="I3351" s="9">
        <v>25</v>
      </c>
      <c r="J3351" s="9">
        <v>54</v>
      </c>
      <c r="K3351" s="9">
        <v>39</v>
      </c>
      <c r="L3351" s="9">
        <v>25</v>
      </c>
      <c r="M3351" s="9">
        <v>29</v>
      </c>
      <c r="N3351" s="9">
        <v>54</v>
      </c>
      <c r="O3351" s="9">
        <v>54</v>
      </c>
      <c r="P3351" s="9">
        <v>54</v>
      </c>
      <c r="Q3351" s="9">
        <v>54</v>
      </c>
      <c r="R3351" s="9">
        <v>54</v>
      </c>
      <c r="S3351" s="9">
        <v>25</v>
      </c>
      <c r="T3351" s="9">
        <v>25</v>
      </c>
    </row>
    <row r="3352" spans="1:20" x14ac:dyDescent="0.35">
      <c r="A3352">
        <f t="shared" si="105"/>
        <v>3352</v>
      </c>
      <c r="B3352" s="3" t="s">
        <v>70</v>
      </c>
      <c r="C3352" s="3" t="s">
        <v>77</v>
      </c>
      <c r="D3352" s="3" t="s">
        <v>28</v>
      </c>
      <c r="E3352">
        <v>2020</v>
      </c>
      <c r="F3352" s="3" t="str">
        <f t="shared" si="104"/>
        <v>AGenBRILL2020</v>
      </c>
      <c r="G3352" s="9">
        <v>122</v>
      </c>
      <c r="H3352" s="9">
        <v>197</v>
      </c>
      <c r="I3352" s="9">
        <v>221</v>
      </c>
      <c r="J3352" s="9">
        <v>241</v>
      </c>
      <c r="K3352" s="9">
        <v>185</v>
      </c>
      <c r="L3352" s="9">
        <v>258</v>
      </c>
      <c r="M3352" s="9">
        <v>249</v>
      </c>
      <c r="N3352" s="9">
        <v>238</v>
      </c>
      <c r="O3352" s="9">
        <v>260</v>
      </c>
      <c r="P3352" s="9">
        <v>259</v>
      </c>
      <c r="Q3352" s="9">
        <v>213</v>
      </c>
      <c r="R3352" s="9">
        <v>178</v>
      </c>
      <c r="S3352" s="9">
        <v>140</v>
      </c>
      <c r="T3352" s="9">
        <v>134</v>
      </c>
    </row>
    <row r="3353" spans="1:20" x14ac:dyDescent="0.35">
      <c r="A3353">
        <f t="shared" si="105"/>
        <v>3353</v>
      </c>
      <c r="B3353" s="3" t="s">
        <v>70</v>
      </c>
      <c r="C3353" s="3" t="s">
        <v>77</v>
      </c>
      <c r="D3353" s="3" t="s">
        <v>28</v>
      </c>
      <c r="E3353">
        <v>2021</v>
      </c>
      <c r="F3353" s="3" t="str">
        <f t="shared" si="104"/>
        <v>AGenBRILL2021</v>
      </c>
      <c r="G3353" s="9">
        <v>179</v>
      </c>
      <c r="H3353" s="9">
        <v>265</v>
      </c>
      <c r="I3353" s="9">
        <v>245</v>
      </c>
      <c r="J3353" s="9">
        <v>270</v>
      </c>
      <c r="K3353" s="9">
        <v>185</v>
      </c>
      <c r="L3353" s="9">
        <v>135</v>
      </c>
      <c r="M3353" s="9">
        <v>166</v>
      </c>
      <c r="N3353" s="9">
        <v>272</v>
      </c>
      <c r="O3353" s="9">
        <v>260</v>
      </c>
      <c r="P3353" s="9">
        <v>265</v>
      </c>
      <c r="Q3353" s="9">
        <v>225</v>
      </c>
      <c r="R3353" s="9">
        <v>196</v>
      </c>
      <c r="S3353" s="9">
        <v>162</v>
      </c>
      <c r="T3353" s="9">
        <v>123</v>
      </c>
    </row>
    <row r="3354" spans="1:20" x14ac:dyDescent="0.35">
      <c r="A3354">
        <f t="shared" si="105"/>
        <v>3354</v>
      </c>
      <c r="B3354" s="3" t="s">
        <v>70</v>
      </c>
      <c r="C3354" s="3" t="s">
        <v>77</v>
      </c>
      <c r="D3354" s="3" t="s">
        <v>28</v>
      </c>
      <c r="E3354">
        <v>2022</v>
      </c>
      <c r="F3354" s="3" t="str">
        <f t="shared" si="104"/>
        <v>AGenBRILL2022</v>
      </c>
      <c r="G3354" s="9">
        <v>86</v>
      </c>
      <c r="H3354" s="9">
        <v>180</v>
      </c>
      <c r="I3354" s="9">
        <v>213</v>
      </c>
      <c r="J3354" s="9">
        <v>170</v>
      </c>
      <c r="K3354" s="9">
        <v>191</v>
      </c>
      <c r="L3354" s="9">
        <v>162</v>
      </c>
      <c r="M3354" s="9">
        <v>153</v>
      </c>
      <c r="N3354" s="9">
        <v>221</v>
      </c>
      <c r="O3354" s="9">
        <v>260</v>
      </c>
      <c r="P3354" s="9">
        <v>260</v>
      </c>
      <c r="Q3354" s="9">
        <v>200</v>
      </c>
      <c r="R3354" s="9">
        <v>164</v>
      </c>
      <c r="S3354" s="9">
        <v>130</v>
      </c>
      <c r="T3354" s="9">
        <v>129</v>
      </c>
    </row>
    <row r="3355" spans="1:20" x14ac:dyDescent="0.35">
      <c r="A3355">
        <f t="shared" si="105"/>
        <v>3355</v>
      </c>
      <c r="B3355" s="3" t="s">
        <v>70</v>
      </c>
      <c r="C3355" s="3" t="s">
        <v>77</v>
      </c>
      <c r="D3355" s="3" t="s">
        <v>28</v>
      </c>
      <c r="E3355">
        <v>2023</v>
      </c>
      <c r="F3355" s="3" t="str">
        <f t="shared" si="104"/>
        <v>AGenBRILL2023</v>
      </c>
      <c r="G3355" s="9">
        <v>89</v>
      </c>
      <c r="H3355" s="9">
        <v>185</v>
      </c>
      <c r="I3355" s="9">
        <v>194</v>
      </c>
      <c r="J3355" s="9">
        <v>144</v>
      </c>
      <c r="K3355" s="9">
        <v>168</v>
      </c>
      <c r="L3355" s="9">
        <v>184</v>
      </c>
      <c r="M3355" s="9">
        <v>189</v>
      </c>
      <c r="N3355" s="9">
        <v>267</v>
      </c>
      <c r="O3355" s="9">
        <v>260</v>
      </c>
      <c r="P3355" s="9">
        <v>263</v>
      </c>
      <c r="Q3355" s="9">
        <v>187</v>
      </c>
      <c r="R3355" s="9">
        <v>117</v>
      </c>
      <c r="S3355" s="9">
        <v>117</v>
      </c>
      <c r="T3355" s="9">
        <v>99</v>
      </c>
    </row>
    <row r="3356" spans="1:20" x14ac:dyDescent="0.35">
      <c r="A3356">
        <f t="shared" si="105"/>
        <v>3356</v>
      </c>
      <c r="B3356" s="3" t="s">
        <v>70</v>
      </c>
      <c r="C3356" s="3" t="s">
        <v>77</v>
      </c>
      <c r="D3356" s="3" t="s">
        <v>28</v>
      </c>
      <c r="E3356">
        <v>2024</v>
      </c>
      <c r="F3356" s="3" t="str">
        <f t="shared" si="104"/>
        <v>AGenBRILL2024</v>
      </c>
      <c r="G3356" s="9">
        <v>118</v>
      </c>
      <c r="H3356" s="9">
        <v>178</v>
      </c>
      <c r="I3356" s="9">
        <v>213</v>
      </c>
      <c r="J3356" s="9">
        <v>220</v>
      </c>
      <c r="K3356" s="9">
        <v>159</v>
      </c>
      <c r="L3356" s="9">
        <v>215</v>
      </c>
      <c r="M3356" s="9">
        <v>203</v>
      </c>
      <c r="N3356" s="9">
        <v>271</v>
      </c>
      <c r="O3356" s="9">
        <v>262</v>
      </c>
      <c r="P3356" s="9">
        <v>270</v>
      </c>
      <c r="Q3356" s="9">
        <v>151</v>
      </c>
      <c r="R3356" s="9">
        <v>129</v>
      </c>
      <c r="S3356" s="9">
        <v>133</v>
      </c>
      <c r="T3356" s="9">
        <v>74</v>
      </c>
    </row>
    <row r="3357" spans="1:20" x14ac:dyDescent="0.35">
      <c r="A3357">
        <f t="shared" si="105"/>
        <v>3357</v>
      </c>
      <c r="B3357" s="3" t="s">
        <v>70</v>
      </c>
      <c r="C3357" s="3" t="s">
        <v>77</v>
      </c>
      <c r="D3357" s="3" t="s">
        <v>28</v>
      </c>
      <c r="E3357">
        <v>2025</v>
      </c>
      <c r="F3357" s="3" t="str">
        <f t="shared" si="104"/>
        <v>AGenBRILL2025</v>
      </c>
      <c r="G3357" s="9">
        <v>97</v>
      </c>
      <c r="H3357" s="9">
        <v>110</v>
      </c>
      <c r="I3357" s="9">
        <v>167</v>
      </c>
      <c r="J3357" s="9">
        <v>108</v>
      </c>
      <c r="K3357" s="9">
        <v>74</v>
      </c>
      <c r="L3357" s="9">
        <v>128</v>
      </c>
      <c r="M3357" s="9">
        <v>141</v>
      </c>
      <c r="N3357" s="9">
        <v>206</v>
      </c>
      <c r="O3357" s="9">
        <v>266</v>
      </c>
      <c r="P3357" s="9">
        <v>271</v>
      </c>
      <c r="Q3357" s="9">
        <v>160</v>
      </c>
      <c r="R3357" s="9">
        <v>119</v>
      </c>
      <c r="S3357" s="9">
        <v>122</v>
      </c>
      <c r="T3357" s="9">
        <v>117</v>
      </c>
    </row>
    <row r="3358" spans="1:20" x14ac:dyDescent="0.35">
      <c r="A3358">
        <f t="shared" si="105"/>
        <v>3358</v>
      </c>
      <c r="B3358" s="3" t="s">
        <v>70</v>
      </c>
      <c r="C3358" s="3" t="s">
        <v>77</v>
      </c>
      <c r="D3358" s="3" t="s">
        <v>28</v>
      </c>
      <c r="E3358">
        <v>2026</v>
      </c>
      <c r="F3358" s="3" t="str">
        <f t="shared" si="104"/>
        <v>AGenBRILL2026</v>
      </c>
      <c r="G3358" s="9">
        <v>110</v>
      </c>
      <c r="H3358" s="9">
        <v>132</v>
      </c>
      <c r="I3358" s="9">
        <v>218</v>
      </c>
      <c r="J3358" s="9">
        <v>170</v>
      </c>
      <c r="K3358" s="9">
        <v>234</v>
      </c>
      <c r="L3358" s="9">
        <v>272</v>
      </c>
      <c r="M3358" s="9">
        <v>267</v>
      </c>
      <c r="N3358" s="9">
        <v>260</v>
      </c>
      <c r="O3358" s="9">
        <v>259</v>
      </c>
      <c r="P3358" s="9">
        <v>263</v>
      </c>
      <c r="Q3358" s="9">
        <v>198</v>
      </c>
      <c r="R3358" s="9">
        <v>155</v>
      </c>
      <c r="S3358" s="9">
        <v>151</v>
      </c>
      <c r="T3358" s="9">
        <v>99</v>
      </c>
    </row>
    <row r="3359" spans="1:20" x14ac:dyDescent="0.35">
      <c r="A3359">
        <f t="shared" si="105"/>
        <v>3359</v>
      </c>
      <c r="B3359" s="3" t="s">
        <v>70</v>
      </c>
      <c r="C3359" s="3" t="s">
        <v>77</v>
      </c>
      <c r="D3359" s="3" t="s">
        <v>28</v>
      </c>
      <c r="E3359">
        <v>2027</v>
      </c>
      <c r="F3359" s="3" t="str">
        <f t="shared" si="104"/>
        <v>AGenBRILL2027</v>
      </c>
      <c r="G3359" s="9">
        <v>99</v>
      </c>
      <c r="H3359" s="9">
        <v>125</v>
      </c>
      <c r="I3359" s="9">
        <v>270</v>
      </c>
      <c r="J3359" s="9">
        <v>267</v>
      </c>
      <c r="K3359" s="9">
        <v>268</v>
      </c>
      <c r="L3359" s="9">
        <v>249</v>
      </c>
      <c r="M3359" s="9">
        <v>269</v>
      </c>
      <c r="N3359" s="9">
        <v>264</v>
      </c>
      <c r="O3359" s="9">
        <v>259</v>
      </c>
      <c r="P3359" s="9">
        <v>258</v>
      </c>
      <c r="Q3359" s="9">
        <v>261</v>
      </c>
      <c r="R3359" s="9">
        <v>270</v>
      </c>
      <c r="S3359" s="9">
        <v>185</v>
      </c>
      <c r="T3359" s="9">
        <v>193</v>
      </c>
    </row>
    <row r="3360" spans="1:20" x14ac:dyDescent="0.35">
      <c r="A3360">
        <f t="shared" si="105"/>
        <v>3360</v>
      </c>
      <c r="B3360" s="3" t="s">
        <v>70</v>
      </c>
      <c r="C3360" s="3" t="s">
        <v>77</v>
      </c>
      <c r="D3360" s="3" t="s">
        <v>28</v>
      </c>
      <c r="E3360">
        <v>2028</v>
      </c>
      <c r="F3360" s="3" t="str">
        <f t="shared" si="104"/>
        <v>AGenBRILL2028</v>
      </c>
      <c r="G3360" s="9">
        <v>123</v>
      </c>
      <c r="H3360" s="9">
        <v>214</v>
      </c>
      <c r="I3360" s="9">
        <v>183</v>
      </c>
      <c r="J3360" s="9">
        <v>238</v>
      </c>
      <c r="K3360" s="9">
        <v>166</v>
      </c>
      <c r="L3360" s="9">
        <v>238</v>
      </c>
      <c r="M3360" s="9">
        <v>210</v>
      </c>
      <c r="N3360" s="9">
        <v>270</v>
      </c>
      <c r="O3360" s="9">
        <v>261</v>
      </c>
      <c r="P3360" s="9">
        <v>260</v>
      </c>
      <c r="Q3360" s="9">
        <v>211</v>
      </c>
      <c r="R3360" s="9">
        <v>160</v>
      </c>
      <c r="S3360" s="9">
        <v>125</v>
      </c>
      <c r="T3360" s="9">
        <v>105</v>
      </c>
    </row>
    <row r="3361" spans="1:20" x14ac:dyDescent="0.35">
      <c r="A3361">
        <f t="shared" si="105"/>
        <v>3361</v>
      </c>
      <c r="B3361" s="3" t="s">
        <v>70</v>
      </c>
      <c r="C3361" s="3" t="s">
        <v>77</v>
      </c>
      <c r="D3361" s="3" t="s">
        <v>28</v>
      </c>
      <c r="E3361">
        <v>2029</v>
      </c>
      <c r="F3361" s="3" t="str">
        <f t="shared" si="104"/>
        <v>AGenBRILL2029</v>
      </c>
      <c r="G3361" s="9">
        <v>101</v>
      </c>
      <c r="H3361" s="9">
        <v>185</v>
      </c>
      <c r="I3361" s="9">
        <v>205</v>
      </c>
      <c r="J3361" s="9">
        <v>270</v>
      </c>
      <c r="K3361" s="9">
        <v>271</v>
      </c>
      <c r="L3361" s="9">
        <v>223</v>
      </c>
      <c r="M3361" s="9">
        <v>271</v>
      </c>
      <c r="N3361" s="9">
        <v>262</v>
      </c>
      <c r="O3361" s="9">
        <v>257</v>
      </c>
      <c r="P3361" s="9">
        <v>256</v>
      </c>
      <c r="Q3361" s="9">
        <v>259</v>
      </c>
      <c r="R3361" s="9">
        <v>265</v>
      </c>
      <c r="S3361" s="9">
        <v>243</v>
      </c>
      <c r="T3361" s="9">
        <v>186</v>
      </c>
    </row>
    <row r="3362" spans="1:20" x14ac:dyDescent="0.35">
      <c r="A3362">
        <f t="shared" si="105"/>
        <v>3362</v>
      </c>
      <c r="B3362" s="3" t="s">
        <v>70</v>
      </c>
      <c r="C3362" s="3" t="s">
        <v>77</v>
      </c>
      <c r="D3362" s="3" t="s">
        <v>29</v>
      </c>
      <c r="E3362">
        <v>2020</v>
      </c>
      <c r="F3362" s="3" t="str">
        <f t="shared" si="104"/>
        <v>AGenH HORS2020</v>
      </c>
      <c r="G3362" s="9">
        <v>48</v>
      </c>
      <c r="H3362" s="9">
        <v>35</v>
      </c>
      <c r="I3362" s="9">
        <v>59</v>
      </c>
      <c r="J3362" s="9">
        <v>201</v>
      </c>
      <c r="K3362" s="9">
        <v>73</v>
      </c>
      <c r="L3362" s="9">
        <v>152</v>
      </c>
      <c r="M3362" s="9">
        <v>179</v>
      </c>
      <c r="N3362" s="9">
        <v>237</v>
      </c>
      <c r="O3362" s="9">
        <v>122</v>
      </c>
      <c r="P3362" s="9">
        <v>138</v>
      </c>
      <c r="Q3362" s="9">
        <v>87</v>
      </c>
      <c r="R3362" s="9">
        <v>87</v>
      </c>
      <c r="S3362" s="9">
        <v>87</v>
      </c>
      <c r="T3362" s="9">
        <v>86</v>
      </c>
    </row>
    <row r="3363" spans="1:20" x14ac:dyDescent="0.35">
      <c r="A3363">
        <f t="shared" si="105"/>
        <v>3363</v>
      </c>
      <c r="B3363" s="3" t="s">
        <v>70</v>
      </c>
      <c r="C3363" s="3" t="s">
        <v>77</v>
      </c>
      <c r="D3363" s="3" t="s">
        <v>29</v>
      </c>
      <c r="E3363">
        <v>2021</v>
      </c>
      <c r="F3363" s="3" t="str">
        <f t="shared" si="104"/>
        <v>AGenH HORS2021</v>
      </c>
      <c r="G3363" s="9">
        <v>29</v>
      </c>
      <c r="H3363" s="9">
        <v>29</v>
      </c>
      <c r="I3363" s="9">
        <v>124</v>
      </c>
      <c r="J3363" s="9">
        <v>162</v>
      </c>
      <c r="K3363" s="9">
        <v>106</v>
      </c>
      <c r="L3363" s="9">
        <v>75</v>
      </c>
      <c r="M3363" s="9">
        <v>83</v>
      </c>
      <c r="N3363" s="9">
        <v>204</v>
      </c>
      <c r="O3363" s="9">
        <v>231</v>
      </c>
      <c r="P3363" s="9">
        <v>178</v>
      </c>
      <c r="Q3363" s="9">
        <v>102</v>
      </c>
      <c r="R3363" s="9">
        <v>102</v>
      </c>
      <c r="S3363" s="9">
        <v>102</v>
      </c>
      <c r="T3363" s="9">
        <v>101</v>
      </c>
    </row>
    <row r="3364" spans="1:20" x14ac:dyDescent="0.35">
      <c r="A3364">
        <f t="shared" si="105"/>
        <v>3364</v>
      </c>
      <c r="B3364" s="3" t="s">
        <v>70</v>
      </c>
      <c r="C3364" s="3" t="s">
        <v>77</v>
      </c>
      <c r="D3364" s="3" t="s">
        <v>29</v>
      </c>
      <c r="E3364">
        <v>2022</v>
      </c>
      <c r="F3364" s="3" t="str">
        <f t="shared" si="104"/>
        <v>AGenH HORS2022</v>
      </c>
      <c r="G3364" s="9">
        <v>37</v>
      </c>
      <c r="H3364" s="9">
        <v>32</v>
      </c>
      <c r="I3364" s="9">
        <v>55</v>
      </c>
      <c r="J3364" s="9">
        <v>103</v>
      </c>
      <c r="K3364" s="9">
        <v>89</v>
      </c>
      <c r="L3364" s="9">
        <v>108</v>
      </c>
      <c r="M3364" s="9">
        <v>91</v>
      </c>
      <c r="N3364" s="9">
        <v>310</v>
      </c>
      <c r="O3364" s="9">
        <v>237</v>
      </c>
      <c r="P3364" s="9">
        <v>169</v>
      </c>
      <c r="Q3364" s="9">
        <v>73</v>
      </c>
      <c r="R3364" s="9">
        <v>73</v>
      </c>
      <c r="S3364" s="9">
        <v>73</v>
      </c>
      <c r="T3364" s="9">
        <v>72</v>
      </c>
    </row>
    <row r="3365" spans="1:20" x14ac:dyDescent="0.35">
      <c r="A3365">
        <f t="shared" si="105"/>
        <v>3365</v>
      </c>
      <c r="B3365" s="3" t="s">
        <v>70</v>
      </c>
      <c r="C3365" s="3" t="s">
        <v>77</v>
      </c>
      <c r="D3365" s="3" t="s">
        <v>29</v>
      </c>
      <c r="E3365">
        <v>2023</v>
      </c>
      <c r="F3365" s="3" t="str">
        <f t="shared" si="104"/>
        <v>AGenH HORS2023</v>
      </c>
      <c r="G3365" s="9">
        <v>43</v>
      </c>
      <c r="H3365" s="9">
        <v>51</v>
      </c>
      <c r="I3365" s="9">
        <v>62</v>
      </c>
      <c r="J3365" s="9">
        <v>163</v>
      </c>
      <c r="K3365" s="9">
        <v>95</v>
      </c>
      <c r="L3365" s="9">
        <v>24</v>
      </c>
      <c r="M3365" s="9">
        <v>25</v>
      </c>
      <c r="N3365" s="9">
        <v>252</v>
      </c>
      <c r="O3365" s="9">
        <v>272</v>
      </c>
      <c r="P3365" s="9">
        <v>52</v>
      </c>
      <c r="Q3365" s="9">
        <v>76</v>
      </c>
      <c r="R3365" s="9">
        <v>76</v>
      </c>
      <c r="S3365" s="9">
        <v>75</v>
      </c>
      <c r="T3365" s="9">
        <v>75</v>
      </c>
    </row>
    <row r="3366" spans="1:20" x14ac:dyDescent="0.35">
      <c r="A3366">
        <f t="shared" si="105"/>
        <v>3366</v>
      </c>
      <c r="B3366" s="3" t="s">
        <v>70</v>
      </c>
      <c r="C3366" s="3" t="s">
        <v>77</v>
      </c>
      <c r="D3366" s="3" t="s">
        <v>29</v>
      </c>
      <c r="E3366">
        <v>2024</v>
      </c>
      <c r="F3366" s="3" t="str">
        <f t="shared" si="104"/>
        <v>AGenH HORS2024</v>
      </c>
      <c r="G3366" s="9">
        <v>25</v>
      </c>
      <c r="H3366" s="9">
        <v>26</v>
      </c>
      <c r="I3366" s="9">
        <v>101</v>
      </c>
      <c r="J3366" s="9">
        <v>132</v>
      </c>
      <c r="K3366" s="9">
        <v>24</v>
      </c>
      <c r="L3366" s="9">
        <v>78</v>
      </c>
      <c r="M3366" s="9">
        <v>319</v>
      </c>
      <c r="N3366" s="9">
        <v>307</v>
      </c>
      <c r="O3366" s="9">
        <v>203</v>
      </c>
      <c r="P3366" s="9">
        <v>54</v>
      </c>
      <c r="Q3366" s="9">
        <v>46</v>
      </c>
      <c r="R3366" s="9">
        <v>46</v>
      </c>
      <c r="S3366" s="9">
        <v>73</v>
      </c>
      <c r="T3366" s="9">
        <v>71</v>
      </c>
    </row>
    <row r="3367" spans="1:20" x14ac:dyDescent="0.35">
      <c r="A3367">
        <f t="shared" si="105"/>
        <v>3367</v>
      </c>
      <c r="B3367" s="3" t="s">
        <v>70</v>
      </c>
      <c r="C3367" s="3" t="s">
        <v>77</v>
      </c>
      <c r="D3367" s="3" t="s">
        <v>29</v>
      </c>
      <c r="E3367">
        <v>2025</v>
      </c>
      <c r="F3367" s="3" t="str">
        <f t="shared" si="104"/>
        <v>AGenH HORS2025</v>
      </c>
      <c r="G3367" s="9">
        <v>65</v>
      </c>
      <c r="H3367" s="9">
        <v>65</v>
      </c>
      <c r="I3367" s="9">
        <v>70</v>
      </c>
      <c r="J3367" s="9">
        <v>237</v>
      </c>
      <c r="K3367" s="9">
        <v>75</v>
      </c>
      <c r="L3367" s="9">
        <v>51</v>
      </c>
      <c r="M3367" s="9">
        <v>61</v>
      </c>
      <c r="N3367" s="9">
        <v>27</v>
      </c>
      <c r="O3367" s="9">
        <v>71</v>
      </c>
      <c r="P3367" s="9">
        <v>134</v>
      </c>
      <c r="Q3367" s="9">
        <v>115</v>
      </c>
      <c r="R3367" s="9">
        <v>114</v>
      </c>
      <c r="S3367" s="9">
        <v>113</v>
      </c>
      <c r="T3367" s="9">
        <v>112</v>
      </c>
    </row>
    <row r="3368" spans="1:20" x14ac:dyDescent="0.35">
      <c r="A3368">
        <f t="shared" si="105"/>
        <v>3368</v>
      </c>
      <c r="B3368" s="3" t="s">
        <v>70</v>
      </c>
      <c r="C3368" s="3" t="s">
        <v>77</v>
      </c>
      <c r="D3368" s="3" t="s">
        <v>29</v>
      </c>
      <c r="E3368">
        <v>2026</v>
      </c>
      <c r="F3368" s="3" t="str">
        <f t="shared" si="104"/>
        <v>AGenH HORS2026</v>
      </c>
      <c r="G3368" s="9">
        <v>66</v>
      </c>
      <c r="H3368" s="9">
        <v>51</v>
      </c>
      <c r="I3368" s="9">
        <v>54</v>
      </c>
      <c r="J3368" s="9">
        <v>28</v>
      </c>
      <c r="K3368" s="9">
        <v>28</v>
      </c>
      <c r="L3368" s="9">
        <v>264</v>
      </c>
      <c r="M3368" s="9">
        <v>290</v>
      </c>
      <c r="N3368" s="9">
        <v>281</v>
      </c>
      <c r="O3368" s="9">
        <v>125</v>
      </c>
      <c r="P3368" s="9">
        <v>89</v>
      </c>
      <c r="Q3368" s="9">
        <v>105</v>
      </c>
      <c r="R3368" s="9">
        <v>105</v>
      </c>
      <c r="S3368" s="9">
        <v>105</v>
      </c>
      <c r="T3368" s="9">
        <v>104</v>
      </c>
    </row>
    <row r="3369" spans="1:20" x14ac:dyDescent="0.35">
      <c r="A3369">
        <f t="shared" si="105"/>
        <v>3369</v>
      </c>
      <c r="B3369" s="3" t="s">
        <v>70</v>
      </c>
      <c r="C3369" s="3" t="s">
        <v>77</v>
      </c>
      <c r="D3369" s="3" t="s">
        <v>29</v>
      </c>
      <c r="E3369">
        <v>2027</v>
      </c>
      <c r="F3369" s="3" t="str">
        <f t="shared" si="104"/>
        <v>AGenH HORS2027</v>
      </c>
      <c r="G3369" s="9">
        <v>29</v>
      </c>
      <c r="H3369" s="9">
        <v>29</v>
      </c>
      <c r="I3369" s="9">
        <v>161</v>
      </c>
      <c r="J3369" s="9">
        <v>213</v>
      </c>
      <c r="K3369" s="9">
        <v>94</v>
      </c>
      <c r="L3369" s="9">
        <v>266</v>
      </c>
      <c r="M3369" s="9">
        <v>286</v>
      </c>
      <c r="N3369" s="9">
        <v>282</v>
      </c>
      <c r="O3369" s="9">
        <v>260</v>
      </c>
      <c r="P3369" s="9">
        <v>312</v>
      </c>
      <c r="Q3369" s="9">
        <v>205</v>
      </c>
      <c r="R3369" s="9">
        <v>160</v>
      </c>
      <c r="S3369" s="9">
        <v>129</v>
      </c>
      <c r="T3369" s="9">
        <v>128</v>
      </c>
    </row>
    <row r="3370" spans="1:20" x14ac:dyDescent="0.35">
      <c r="A3370">
        <f t="shared" si="105"/>
        <v>3370</v>
      </c>
      <c r="B3370" s="3" t="s">
        <v>70</v>
      </c>
      <c r="C3370" s="3" t="s">
        <v>77</v>
      </c>
      <c r="D3370" s="3" t="s">
        <v>29</v>
      </c>
      <c r="E3370">
        <v>2028</v>
      </c>
      <c r="F3370" s="3" t="str">
        <f t="shared" si="104"/>
        <v>AGenH HORS2028</v>
      </c>
      <c r="G3370" s="9">
        <v>54</v>
      </c>
      <c r="H3370" s="9">
        <v>53</v>
      </c>
      <c r="I3370" s="9">
        <v>29</v>
      </c>
      <c r="J3370" s="9">
        <v>133</v>
      </c>
      <c r="K3370" s="9">
        <v>110</v>
      </c>
      <c r="L3370" s="9">
        <v>161</v>
      </c>
      <c r="M3370" s="9">
        <v>173</v>
      </c>
      <c r="N3370" s="9">
        <v>238</v>
      </c>
      <c r="O3370" s="9">
        <v>219</v>
      </c>
      <c r="P3370" s="9">
        <v>212</v>
      </c>
      <c r="Q3370" s="9">
        <v>87</v>
      </c>
      <c r="R3370" s="9">
        <v>87</v>
      </c>
      <c r="S3370" s="9">
        <v>87</v>
      </c>
      <c r="T3370" s="9">
        <v>86</v>
      </c>
    </row>
    <row r="3371" spans="1:20" x14ac:dyDescent="0.35">
      <c r="A3371">
        <f t="shared" si="105"/>
        <v>3371</v>
      </c>
      <c r="B3371" s="3" t="s">
        <v>70</v>
      </c>
      <c r="C3371" s="3" t="s">
        <v>77</v>
      </c>
      <c r="D3371" s="3" t="s">
        <v>29</v>
      </c>
      <c r="E3371">
        <v>2029</v>
      </c>
      <c r="F3371" s="3" t="str">
        <f t="shared" si="104"/>
        <v>AGenH HORS2029</v>
      </c>
      <c r="G3371" s="9">
        <v>29</v>
      </c>
      <c r="H3371" s="9">
        <v>29</v>
      </c>
      <c r="I3371" s="9">
        <v>56</v>
      </c>
      <c r="J3371" s="9">
        <v>271</v>
      </c>
      <c r="K3371" s="9">
        <v>247</v>
      </c>
      <c r="L3371" s="9">
        <v>224</v>
      </c>
      <c r="M3371" s="9">
        <v>152</v>
      </c>
      <c r="N3371" s="9">
        <v>136</v>
      </c>
      <c r="O3371" s="9">
        <v>59</v>
      </c>
      <c r="P3371" s="9">
        <v>97</v>
      </c>
      <c r="Q3371" s="9">
        <v>284</v>
      </c>
      <c r="R3371" s="9">
        <v>134</v>
      </c>
      <c r="S3371" s="9">
        <v>134</v>
      </c>
      <c r="T3371" s="9">
        <v>133</v>
      </c>
    </row>
    <row r="3372" spans="1:20" x14ac:dyDescent="0.35">
      <c r="A3372">
        <f t="shared" si="105"/>
        <v>3372</v>
      </c>
      <c r="B3372" s="3" t="s">
        <v>70</v>
      </c>
      <c r="C3372" s="3" t="s">
        <v>77</v>
      </c>
      <c r="D3372" s="3" t="s">
        <v>30</v>
      </c>
      <c r="E3372">
        <v>2020</v>
      </c>
      <c r="F3372" s="3" t="str">
        <f t="shared" si="104"/>
        <v>AGenCOLFLS2020</v>
      </c>
      <c r="G3372" s="9">
        <v>0</v>
      </c>
      <c r="H3372" s="9">
        <v>0</v>
      </c>
      <c r="I3372" s="9">
        <v>0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</row>
    <row r="3373" spans="1:20" x14ac:dyDescent="0.35">
      <c r="A3373">
        <f t="shared" si="105"/>
        <v>3373</v>
      </c>
      <c r="B3373" s="3" t="s">
        <v>70</v>
      </c>
      <c r="C3373" s="3" t="s">
        <v>77</v>
      </c>
      <c r="D3373" s="3" t="s">
        <v>30</v>
      </c>
      <c r="E3373">
        <v>2021</v>
      </c>
      <c r="F3373" s="3" t="str">
        <f t="shared" si="104"/>
        <v>AGenCOLFLS2021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  <c r="Q3373" s="9">
        <v>0</v>
      </c>
      <c r="R3373" s="9">
        <v>0</v>
      </c>
      <c r="S3373" s="9">
        <v>0</v>
      </c>
      <c r="T3373" s="9">
        <v>0</v>
      </c>
    </row>
    <row r="3374" spans="1:20" x14ac:dyDescent="0.35">
      <c r="A3374">
        <f t="shared" si="105"/>
        <v>3374</v>
      </c>
      <c r="B3374" s="3" t="s">
        <v>70</v>
      </c>
      <c r="C3374" s="3" t="s">
        <v>77</v>
      </c>
      <c r="D3374" s="3" t="s">
        <v>30</v>
      </c>
      <c r="E3374">
        <v>2022</v>
      </c>
      <c r="F3374" s="3" t="str">
        <f t="shared" si="104"/>
        <v>AGenCOLFLS2022</v>
      </c>
      <c r="G3374" s="9">
        <v>0</v>
      </c>
      <c r="H3374" s="9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9">
        <v>0</v>
      </c>
      <c r="T3374" s="9">
        <v>0</v>
      </c>
    </row>
    <row r="3375" spans="1:20" x14ac:dyDescent="0.35">
      <c r="A3375">
        <f t="shared" si="105"/>
        <v>3375</v>
      </c>
      <c r="B3375" s="3" t="s">
        <v>70</v>
      </c>
      <c r="C3375" s="3" t="s">
        <v>77</v>
      </c>
      <c r="D3375" s="3" t="s">
        <v>30</v>
      </c>
      <c r="E3375">
        <v>2023</v>
      </c>
      <c r="F3375" s="3" t="str">
        <f t="shared" si="104"/>
        <v>AGenCOLFLS2023</v>
      </c>
      <c r="G3375" s="9">
        <v>0</v>
      </c>
      <c r="H3375" s="9">
        <v>0</v>
      </c>
      <c r="I3375" s="9">
        <v>0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  <c r="Q3375" s="9">
        <v>0</v>
      </c>
      <c r="R3375" s="9">
        <v>0</v>
      </c>
      <c r="S3375" s="9">
        <v>0</v>
      </c>
      <c r="T3375" s="9">
        <v>0</v>
      </c>
    </row>
    <row r="3376" spans="1:20" x14ac:dyDescent="0.35">
      <c r="A3376">
        <f t="shared" si="105"/>
        <v>3376</v>
      </c>
      <c r="B3376" s="3" t="s">
        <v>70</v>
      </c>
      <c r="C3376" s="3" t="s">
        <v>77</v>
      </c>
      <c r="D3376" s="3" t="s">
        <v>30</v>
      </c>
      <c r="E3376">
        <v>2024</v>
      </c>
      <c r="F3376" s="3" t="str">
        <f t="shared" si="104"/>
        <v>AGenCOLFLS2024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</row>
    <row r="3377" spans="1:20" x14ac:dyDescent="0.35">
      <c r="A3377">
        <f t="shared" si="105"/>
        <v>3377</v>
      </c>
      <c r="B3377" s="3" t="s">
        <v>70</v>
      </c>
      <c r="C3377" s="3" t="s">
        <v>77</v>
      </c>
      <c r="D3377" s="3" t="s">
        <v>30</v>
      </c>
      <c r="E3377">
        <v>2025</v>
      </c>
      <c r="F3377" s="3" t="str">
        <f t="shared" si="104"/>
        <v>AGenCOLFLS2025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  <c r="R3377" s="9">
        <v>0</v>
      </c>
      <c r="S3377" s="9">
        <v>0</v>
      </c>
      <c r="T3377" s="9">
        <v>0</v>
      </c>
    </row>
    <row r="3378" spans="1:20" x14ac:dyDescent="0.35">
      <c r="A3378">
        <f t="shared" si="105"/>
        <v>3378</v>
      </c>
      <c r="B3378" s="3" t="s">
        <v>70</v>
      </c>
      <c r="C3378" s="3" t="s">
        <v>77</v>
      </c>
      <c r="D3378" s="3" t="s">
        <v>30</v>
      </c>
      <c r="E3378">
        <v>2026</v>
      </c>
      <c r="F3378" s="3" t="str">
        <f t="shared" si="104"/>
        <v>AGenCOLFLS2026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  <c r="T3378" s="9">
        <v>0</v>
      </c>
    </row>
    <row r="3379" spans="1:20" x14ac:dyDescent="0.35">
      <c r="A3379">
        <f t="shared" si="105"/>
        <v>3379</v>
      </c>
      <c r="B3379" s="3" t="s">
        <v>70</v>
      </c>
      <c r="C3379" s="3" t="s">
        <v>77</v>
      </c>
      <c r="D3379" s="3" t="s">
        <v>30</v>
      </c>
      <c r="E3379">
        <v>2027</v>
      </c>
      <c r="F3379" s="3" t="str">
        <f t="shared" si="104"/>
        <v>AGenCOLFLS2027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  <c r="R3379" s="9">
        <v>0</v>
      </c>
      <c r="S3379" s="9">
        <v>0</v>
      </c>
      <c r="T3379" s="9">
        <v>0</v>
      </c>
    </row>
    <row r="3380" spans="1:20" x14ac:dyDescent="0.35">
      <c r="A3380">
        <f t="shared" si="105"/>
        <v>3380</v>
      </c>
      <c r="B3380" s="3" t="s">
        <v>70</v>
      </c>
      <c r="C3380" s="3" t="s">
        <v>77</v>
      </c>
      <c r="D3380" s="3" t="s">
        <v>30</v>
      </c>
      <c r="E3380">
        <v>2028</v>
      </c>
      <c r="F3380" s="3" t="str">
        <f t="shared" si="104"/>
        <v>AGenCOLFLS2028</v>
      </c>
      <c r="G3380" s="9">
        <v>0</v>
      </c>
      <c r="H3380" s="9">
        <v>0</v>
      </c>
      <c r="I3380" s="9">
        <v>0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0</v>
      </c>
      <c r="T3380" s="9">
        <v>0</v>
      </c>
    </row>
    <row r="3381" spans="1:20" x14ac:dyDescent="0.35">
      <c r="A3381">
        <f t="shared" si="105"/>
        <v>3381</v>
      </c>
      <c r="B3381" s="3" t="s">
        <v>70</v>
      </c>
      <c r="C3381" s="3" t="s">
        <v>77</v>
      </c>
      <c r="D3381" s="3" t="s">
        <v>30</v>
      </c>
      <c r="E3381">
        <v>2029</v>
      </c>
      <c r="F3381" s="3" t="str">
        <f t="shared" si="104"/>
        <v>AGenCOLFLS2029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  <c r="R3381" s="9">
        <v>0</v>
      </c>
      <c r="S3381" s="9">
        <v>0</v>
      </c>
      <c r="T3381" s="9">
        <v>0</v>
      </c>
    </row>
    <row r="3382" spans="1:20" x14ac:dyDescent="0.35">
      <c r="A3382">
        <f t="shared" si="105"/>
        <v>3382</v>
      </c>
      <c r="B3382" s="3" t="s">
        <v>70</v>
      </c>
      <c r="C3382" s="3" t="s">
        <v>77</v>
      </c>
      <c r="D3382" s="3" t="s">
        <v>94</v>
      </c>
      <c r="E3382">
        <v>2020</v>
      </c>
      <c r="F3382" s="3" t="str">
        <f t="shared" si="104"/>
        <v>AGenSKQ2020</v>
      </c>
      <c r="G3382" s="9">
        <v>110</v>
      </c>
      <c r="H3382" s="9">
        <v>91</v>
      </c>
      <c r="I3382" s="9">
        <v>111</v>
      </c>
      <c r="J3382" s="9">
        <v>157</v>
      </c>
      <c r="K3382" s="9">
        <v>103</v>
      </c>
      <c r="L3382" s="9">
        <v>114</v>
      </c>
      <c r="M3382" s="9">
        <v>111</v>
      </c>
      <c r="N3382" s="9">
        <v>162</v>
      </c>
      <c r="O3382" s="9">
        <v>175</v>
      </c>
      <c r="P3382" s="9">
        <v>179</v>
      </c>
      <c r="Q3382" s="9">
        <v>126</v>
      </c>
      <c r="R3382" s="9">
        <v>77</v>
      </c>
      <c r="S3382" s="9">
        <v>60</v>
      </c>
      <c r="T3382" s="9">
        <v>113</v>
      </c>
    </row>
    <row r="3383" spans="1:20" x14ac:dyDescent="0.35">
      <c r="A3383">
        <f t="shared" si="105"/>
        <v>3383</v>
      </c>
      <c r="B3383" s="3" t="s">
        <v>70</v>
      </c>
      <c r="C3383" s="3" t="s">
        <v>77</v>
      </c>
      <c r="D3383" s="3" t="s">
        <v>94</v>
      </c>
      <c r="E3383">
        <v>2021</v>
      </c>
      <c r="F3383" s="3" t="str">
        <f t="shared" si="104"/>
        <v>AGenSKQ2021</v>
      </c>
      <c r="G3383" s="9">
        <v>114</v>
      </c>
      <c r="H3383" s="9">
        <v>156</v>
      </c>
      <c r="I3383" s="9">
        <v>175</v>
      </c>
      <c r="J3383" s="9">
        <v>171</v>
      </c>
      <c r="K3383" s="9">
        <v>133</v>
      </c>
      <c r="L3383" s="9">
        <v>101</v>
      </c>
      <c r="M3383" s="9">
        <v>77</v>
      </c>
      <c r="N3383" s="9">
        <v>155</v>
      </c>
      <c r="O3383" s="9">
        <v>175</v>
      </c>
      <c r="P3383" s="9">
        <v>179</v>
      </c>
      <c r="Q3383" s="9">
        <v>173</v>
      </c>
      <c r="R3383" s="9">
        <v>116</v>
      </c>
      <c r="S3383" s="9">
        <v>76</v>
      </c>
      <c r="T3383" s="9">
        <v>85</v>
      </c>
    </row>
    <row r="3384" spans="1:20" x14ac:dyDescent="0.35">
      <c r="A3384">
        <f t="shared" si="105"/>
        <v>3384</v>
      </c>
      <c r="B3384" s="3" t="s">
        <v>70</v>
      </c>
      <c r="C3384" s="3" t="s">
        <v>77</v>
      </c>
      <c r="D3384" s="3" t="s">
        <v>94</v>
      </c>
      <c r="E3384">
        <v>2022</v>
      </c>
      <c r="F3384" s="3" t="str">
        <f t="shared" si="104"/>
        <v>AGenSKQ2022</v>
      </c>
      <c r="G3384" s="9">
        <v>104</v>
      </c>
      <c r="H3384" s="9">
        <v>89</v>
      </c>
      <c r="I3384" s="9">
        <v>120</v>
      </c>
      <c r="J3384" s="9">
        <v>135</v>
      </c>
      <c r="K3384" s="9">
        <v>133</v>
      </c>
      <c r="L3384" s="9">
        <v>125</v>
      </c>
      <c r="M3384" s="9">
        <v>118</v>
      </c>
      <c r="N3384" s="9">
        <v>170</v>
      </c>
      <c r="O3384" s="9">
        <v>175</v>
      </c>
      <c r="P3384" s="9">
        <v>179</v>
      </c>
      <c r="Q3384" s="9">
        <v>99</v>
      </c>
      <c r="R3384" s="9">
        <v>45</v>
      </c>
      <c r="S3384" s="9">
        <v>45</v>
      </c>
      <c r="T3384" s="9">
        <v>71</v>
      </c>
    </row>
    <row r="3385" spans="1:20" x14ac:dyDescent="0.35">
      <c r="A3385">
        <f t="shared" si="105"/>
        <v>3385</v>
      </c>
      <c r="B3385" s="3" t="s">
        <v>70</v>
      </c>
      <c r="C3385" s="3" t="s">
        <v>77</v>
      </c>
      <c r="D3385" s="3" t="s">
        <v>94</v>
      </c>
      <c r="E3385">
        <v>2023</v>
      </c>
      <c r="F3385" s="3" t="str">
        <f t="shared" si="104"/>
        <v>AGenSKQ2023</v>
      </c>
      <c r="G3385" s="9">
        <v>101</v>
      </c>
      <c r="H3385" s="9">
        <v>86</v>
      </c>
      <c r="I3385" s="9">
        <v>108</v>
      </c>
      <c r="J3385" s="9">
        <v>141</v>
      </c>
      <c r="K3385" s="9">
        <v>134</v>
      </c>
      <c r="L3385" s="9">
        <v>119</v>
      </c>
      <c r="M3385" s="9">
        <v>133</v>
      </c>
      <c r="N3385" s="9">
        <v>172</v>
      </c>
      <c r="O3385" s="9">
        <v>175</v>
      </c>
      <c r="P3385" s="9">
        <v>175</v>
      </c>
      <c r="Q3385" s="9">
        <v>98</v>
      </c>
      <c r="R3385" s="9">
        <v>44</v>
      </c>
      <c r="S3385" s="9">
        <v>44</v>
      </c>
      <c r="T3385" s="9">
        <v>44</v>
      </c>
    </row>
    <row r="3386" spans="1:20" x14ac:dyDescent="0.35">
      <c r="A3386">
        <f t="shared" si="105"/>
        <v>3386</v>
      </c>
      <c r="B3386" s="3" t="s">
        <v>70</v>
      </c>
      <c r="C3386" s="3" t="s">
        <v>77</v>
      </c>
      <c r="D3386" s="3" t="s">
        <v>94</v>
      </c>
      <c r="E3386">
        <v>2024</v>
      </c>
      <c r="F3386" s="3" t="str">
        <f t="shared" si="104"/>
        <v>AGenSKQ2024</v>
      </c>
      <c r="G3386" s="9">
        <v>74</v>
      </c>
      <c r="H3386" s="9">
        <v>105</v>
      </c>
      <c r="I3386" s="9">
        <v>151</v>
      </c>
      <c r="J3386" s="9">
        <v>173</v>
      </c>
      <c r="K3386" s="9">
        <v>128</v>
      </c>
      <c r="L3386" s="9">
        <v>137</v>
      </c>
      <c r="M3386" s="9">
        <v>171</v>
      </c>
      <c r="N3386" s="9">
        <v>173</v>
      </c>
      <c r="O3386" s="9">
        <v>175</v>
      </c>
      <c r="P3386" s="9">
        <v>172</v>
      </c>
      <c r="Q3386" s="9">
        <v>94</v>
      </c>
      <c r="R3386" s="9">
        <v>42</v>
      </c>
      <c r="S3386" s="9">
        <v>42</v>
      </c>
      <c r="T3386" s="9">
        <v>42</v>
      </c>
    </row>
    <row r="3387" spans="1:20" x14ac:dyDescent="0.35">
      <c r="A3387">
        <f t="shared" si="105"/>
        <v>3387</v>
      </c>
      <c r="B3387" s="3" t="s">
        <v>70</v>
      </c>
      <c r="C3387" s="3" t="s">
        <v>77</v>
      </c>
      <c r="D3387" s="3" t="s">
        <v>94</v>
      </c>
      <c r="E3387">
        <v>2025</v>
      </c>
      <c r="F3387" s="3" t="str">
        <f t="shared" si="104"/>
        <v>AGenSKQ2025</v>
      </c>
      <c r="G3387" s="9">
        <v>42</v>
      </c>
      <c r="H3387" s="9">
        <v>42</v>
      </c>
      <c r="I3387" s="9">
        <v>42</v>
      </c>
      <c r="J3387" s="9">
        <v>120</v>
      </c>
      <c r="K3387" s="9">
        <v>93</v>
      </c>
      <c r="L3387" s="9">
        <v>85</v>
      </c>
      <c r="M3387" s="9">
        <v>74</v>
      </c>
      <c r="N3387" s="9">
        <v>84</v>
      </c>
      <c r="O3387" s="9">
        <v>173</v>
      </c>
      <c r="P3387" s="9">
        <v>178</v>
      </c>
      <c r="Q3387" s="9">
        <v>121</v>
      </c>
      <c r="R3387" s="9">
        <v>78</v>
      </c>
      <c r="S3387" s="9">
        <v>73</v>
      </c>
      <c r="T3387" s="9">
        <v>88</v>
      </c>
    </row>
    <row r="3388" spans="1:20" x14ac:dyDescent="0.35">
      <c r="A3388">
        <f t="shared" si="105"/>
        <v>3388</v>
      </c>
      <c r="B3388" s="3" t="s">
        <v>70</v>
      </c>
      <c r="C3388" s="3" t="s">
        <v>77</v>
      </c>
      <c r="D3388" s="3" t="s">
        <v>94</v>
      </c>
      <c r="E3388">
        <v>2026</v>
      </c>
      <c r="F3388" s="3" t="str">
        <f t="shared" si="104"/>
        <v>AGenSKQ2026</v>
      </c>
      <c r="G3388" s="9">
        <v>100</v>
      </c>
      <c r="H3388" s="9">
        <v>87</v>
      </c>
      <c r="I3388" s="9">
        <v>110</v>
      </c>
      <c r="J3388" s="9">
        <v>126</v>
      </c>
      <c r="K3388" s="9">
        <v>140</v>
      </c>
      <c r="L3388" s="9">
        <v>168</v>
      </c>
      <c r="M3388" s="9">
        <v>172</v>
      </c>
      <c r="N3388" s="9">
        <v>175</v>
      </c>
      <c r="O3388" s="9">
        <v>177</v>
      </c>
      <c r="P3388" s="9">
        <v>178</v>
      </c>
      <c r="Q3388" s="9">
        <v>132</v>
      </c>
      <c r="R3388" s="9">
        <v>92</v>
      </c>
      <c r="S3388" s="9">
        <v>79</v>
      </c>
      <c r="T3388" s="9">
        <v>89</v>
      </c>
    </row>
    <row r="3389" spans="1:20" x14ac:dyDescent="0.35">
      <c r="A3389">
        <f t="shared" si="105"/>
        <v>3389</v>
      </c>
      <c r="B3389" s="3" t="s">
        <v>70</v>
      </c>
      <c r="C3389" s="3" t="s">
        <v>77</v>
      </c>
      <c r="D3389" s="3" t="s">
        <v>94</v>
      </c>
      <c r="E3389">
        <v>2027</v>
      </c>
      <c r="F3389" s="3" t="str">
        <f t="shared" si="104"/>
        <v>AGenSKQ2027</v>
      </c>
      <c r="G3389" s="9">
        <v>108</v>
      </c>
      <c r="H3389" s="9">
        <v>117</v>
      </c>
      <c r="I3389" s="9">
        <v>175</v>
      </c>
      <c r="J3389" s="9">
        <v>173</v>
      </c>
      <c r="K3389" s="9">
        <v>136</v>
      </c>
      <c r="L3389" s="9">
        <v>169</v>
      </c>
      <c r="M3389" s="9">
        <v>173</v>
      </c>
      <c r="N3389" s="9">
        <v>175</v>
      </c>
      <c r="O3389" s="9">
        <v>178</v>
      </c>
      <c r="P3389" s="9">
        <v>180</v>
      </c>
      <c r="Q3389" s="9">
        <v>180</v>
      </c>
      <c r="R3389" s="9">
        <v>180</v>
      </c>
      <c r="S3389" s="9">
        <v>111</v>
      </c>
      <c r="T3389" s="9">
        <v>111</v>
      </c>
    </row>
    <row r="3390" spans="1:20" x14ac:dyDescent="0.35">
      <c r="A3390">
        <f t="shared" si="105"/>
        <v>3390</v>
      </c>
      <c r="B3390" s="3" t="s">
        <v>70</v>
      </c>
      <c r="C3390" s="3" t="s">
        <v>77</v>
      </c>
      <c r="D3390" s="3" t="s">
        <v>94</v>
      </c>
      <c r="E3390">
        <v>2028</v>
      </c>
      <c r="F3390" s="3" t="str">
        <f t="shared" si="104"/>
        <v>AGenSKQ2028</v>
      </c>
      <c r="G3390" s="9">
        <v>104</v>
      </c>
      <c r="H3390" s="9">
        <v>89</v>
      </c>
      <c r="I3390" s="9">
        <v>124</v>
      </c>
      <c r="J3390" s="9">
        <v>147</v>
      </c>
      <c r="K3390" s="9">
        <v>145</v>
      </c>
      <c r="L3390" s="9">
        <v>151</v>
      </c>
      <c r="M3390" s="9">
        <v>170</v>
      </c>
      <c r="N3390" s="9">
        <v>171</v>
      </c>
      <c r="O3390" s="9">
        <v>175</v>
      </c>
      <c r="P3390" s="9">
        <v>178</v>
      </c>
      <c r="Q3390" s="9">
        <v>122</v>
      </c>
      <c r="R3390" s="9">
        <v>70</v>
      </c>
      <c r="S3390" s="9">
        <v>60</v>
      </c>
      <c r="T3390" s="9">
        <v>85</v>
      </c>
    </row>
    <row r="3391" spans="1:20" x14ac:dyDescent="0.35">
      <c r="A3391">
        <f t="shared" si="105"/>
        <v>3391</v>
      </c>
      <c r="B3391" s="3" t="s">
        <v>70</v>
      </c>
      <c r="C3391" s="3" t="s">
        <v>77</v>
      </c>
      <c r="D3391" s="3" t="s">
        <v>94</v>
      </c>
      <c r="E3391">
        <v>2029</v>
      </c>
      <c r="F3391" s="3" t="str">
        <f t="shared" si="104"/>
        <v>AGenSKQ2029</v>
      </c>
      <c r="G3391" s="9">
        <v>116</v>
      </c>
      <c r="H3391" s="9">
        <v>88</v>
      </c>
      <c r="I3391" s="9">
        <v>111</v>
      </c>
      <c r="J3391" s="9">
        <v>173</v>
      </c>
      <c r="K3391" s="9">
        <v>170</v>
      </c>
      <c r="L3391" s="9">
        <v>171</v>
      </c>
      <c r="M3391" s="9">
        <v>174</v>
      </c>
      <c r="N3391" s="9">
        <v>174</v>
      </c>
      <c r="O3391" s="9">
        <v>176</v>
      </c>
      <c r="P3391" s="9">
        <v>179</v>
      </c>
      <c r="Q3391" s="9">
        <v>180</v>
      </c>
      <c r="R3391" s="9">
        <v>176</v>
      </c>
      <c r="S3391" s="9">
        <v>117</v>
      </c>
      <c r="T3391" s="9">
        <v>122</v>
      </c>
    </row>
    <row r="3392" spans="1:20" x14ac:dyDescent="0.35">
      <c r="A3392">
        <f t="shared" si="105"/>
        <v>3392</v>
      </c>
      <c r="B3392" s="3" t="s">
        <v>70</v>
      </c>
      <c r="C3392" s="3" t="s">
        <v>77</v>
      </c>
      <c r="D3392" s="3" t="s">
        <v>31</v>
      </c>
      <c r="E3392">
        <v>2020</v>
      </c>
      <c r="F3392" s="3" t="str">
        <f t="shared" si="104"/>
        <v>AGenTHOM F2020</v>
      </c>
      <c r="G3392" s="9">
        <v>52</v>
      </c>
      <c r="H3392" s="9">
        <v>49</v>
      </c>
      <c r="I3392" s="9">
        <v>50</v>
      </c>
      <c r="J3392" s="9">
        <v>61</v>
      </c>
      <c r="K3392" s="9">
        <v>51</v>
      </c>
      <c r="L3392" s="9">
        <v>55</v>
      </c>
      <c r="M3392" s="9">
        <v>68</v>
      </c>
      <c r="N3392" s="9">
        <v>80</v>
      </c>
      <c r="O3392" s="9">
        <v>68</v>
      </c>
      <c r="P3392" s="9">
        <v>72</v>
      </c>
      <c r="Q3392" s="9">
        <v>57</v>
      </c>
      <c r="R3392" s="9">
        <v>41</v>
      </c>
      <c r="S3392" s="9">
        <v>32</v>
      </c>
      <c r="T3392" s="9">
        <v>52</v>
      </c>
    </row>
    <row r="3393" spans="1:20" x14ac:dyDescent="0.35">
      <c r="A3393">
        <f t="shared" si="105"/>
        <v>3393</v>
      </c>
      <c r="B3393" s="3" t="s">
        <v>70</v>
      </c>
      <c r="C3393" s="3" t="s">
        <v>77</v>
      </c>
      <c r="D3393" s="3" t="s">
        <v>31</v>
      </c>
      <c r="E3393">
        <v>2021</v>
      </c>
      <c r="F3393" s="3" t="str">
        <f t="shared" si="104"/>
        <v>AGenTHOM F2021</v>
      </c>
      <c r="G3393" s="9">
        <v>54</v>
      </c>
      <c r="H3393" s="9">
        <v>67</v>
      </c>
      <c r="I3393" s="9">
        <v>71</v>
      </c>
      <c r="J3393" s="9">
        <v>67</v>
      </c>
      <c r="K3393" s="9">
        <v>58</v>
      </c>
      <c r="L3393" s="9">
        <v>57</v>
      </c>
      <c r="M3393" s="9">
        <v>60</v>
      </c>
      <c r="N3393" s="9">
        <v>76</v>
      </c>
      <c r="O3393" s="9">
        <v>67</v>
      </c>
      <c r="P3393" s="9">
        <v>80</v>
      </c>
      <c r="Q3393" s="9">
        <v>76</v>
      </c>
      <c r="R3393" s="9">
        <v>58</v>
      </c>
      <c r="S3393" s="9">
        <v>37</v>
      </c>
      <c r="T3393" s="9">
        <v>46</v>
      </c>
    </row>
    <row r="3394" spans="1:20" x14ac:dyDescent="0.35">
      <c r="A3394">
        <f t="shared" si="105"/>
        <v>3394</v>
      </c>
      <c r="B3394" s="3" t="s">
        <v>70</v>
      </c>
      <c r="C3394" s="3" t="s">
        <v>77</v>
      </c>
      <c r="D3394" s="3" t="s">
        <v>31</v>
      </c>
      <c r="E3394">
        <v>2022</v>
      </c>
      <c r="F3394" s="3" t="str">
        <f t="shared" ref="F3394:F3457" si="106">_xlfn.CONCAT(B3394,C3394,D3394,E3394)</f>
        <v>AGenTHOM F2022</v>
      </c>
      <c r="G3394" s="9">
        <v>51</v>
      </c>
      <c r="H3394" s="9">
        <v>49</v>
      </c>
      <c r="I3394" s="9">
        <v>54</v>
      </c>
      <c r="J3394" s="9">
        <v>58</v>
      </c>
      <c r="K3394" s="9">
        <v>59</v>
      </c>
      <c r="L3394" s="9">
        <v>67</v>
      </c>
      <c r="M3394" s="9">
        <v>69</v>
      </c>
      <c r="N3394" s="9">
        <v>76</v>
      </c>
      <c r="O3394" s="9">
        <v>67</v>
      </c>
      <c r="P3394" s="9">
        <v>82</v>
      </c>
      <c r="Q3394" s="9">
        <v>47</v>
      </c>
      <c r="R3394" s="9">
        <v>27</v>
      </c>
      <c r="S3394" s="9">
        <v>29</v>
      </c>
      <c r="T3394" s="9">
        <v>44</v>
      </c>
    </row>
    <row r="3395" spans="1:20" x14ac:dyDescent="0.35">
      <c r="A3395">
        <f t="shared" ref="A3395:A3458" si="107">A3394+1</f>
        <v>3395</v>
      </c>
      <c r="B3395" s="3" t="s">
        <v>70</v>
      </c>
      <c r="C3395" s="3" t="s">
        <v>77</v>
      </c>
      <c r="D3395" s="3" t="s">
        <v>31</v>
      </c>
      <c r="E3395">
        <v>2023</v>
      </c>
      <c r="F3395" s="3" t="str">
        <f t="shared" si="106"/>
        <v>AGenTHOM F2023</v>
      </c>
      <c r="G3395" s="9">
        <v>48</v>
      </c>
      <c r="H3395" s="9">
        <v>44</v>
      </c>
      <c r="I3395" s="9">
        <v>47</v>
      </c>
      <c r="J3395" s="9">
        <v>56</v>
      </c>
      <c r="K3395" s="9">
        <v>56</v>
      </c>
      <c r="L3395" s="9">
        <v>62</v>
      </c>
      <c r="M3395" s="9">
        <v>85</v>
      </c>
      <c r="N3395" s="9">
        <v>76</v>
      </c>
      <c r="O3395" s="9">
        <v>70</v>
      </c>
      <c r="P3395" s="9">
        <v>81</v>
      </c>
      <c r="Q3395" s="9">
        <v>49</v>
      </c>
      <c r="R3395" s="9">
        <v>29</v>
      </c>
      <c r="S3395" s="9">
        <v>27</v>
      </c>
      <c r="T3395" s="9">
        <v>34</v>
      </c>
    </row>
    <row r="3396" spans="1:20" x14ac:dyDescent="0.35">
      <c r="A3396">
        <f t="shared" si="107"/>
        <v>3396</v>
      </c>
      <c r="B3396" s="3" t="s">
        <v>70</v>
      </c>
      <c r="C3396" s="3" t="s">
        <v>77</v>
      </c>
      <c r="D3396" s="3" t="s">
        <v>31</v>
      </c>
      <c r="E3396">
        <v>2024</v>
      </c>
      <c r="F3396" s="3" t="str">
        <f t="shared" si="106"/>
        <v>AGenTHOM F2024</v>
      </c>
      <c r="G3396" s="9">
        <v>44</v>
      </c>
      <c r="H3396" s="9">
        <v>53</v>
      </c>
      <c r="I3396" s="9">
        <v>61</v>
      </c>
      <c r="J3396" s="9">
        <v>71</v>
      </c>
      <c r="K3396" s="9">
        <v>59</v>
      </c>
      <c r="L3396" s="9">
        <v>75</v>
      </c>
      <c r="M3396" s="9">
        <v>79</v>
      </c>
      <c r="N3396" s="9">
        <v>75</v>
      </c>
      <c r="O3396" s="9">
        <v>75</v>
      </c>
      <c r="P3396" s="9">
        <v>68</v>
      </c>
      <c r="Q3396" s="9">
        <v>43</v>
      </c>
      <c r="R3396" s="9">
        <v>32</v>
      </c>
      <c r="S3396" s="9">
        <v>21</v>
      </c>
      <c r="T3396" s="9">
        <v>29</v>
      </c>
    </row>
    <row r="3397" spans="1:20" x14ac:dyDescent="0.35">
      <c r="A3397">
        <f t="shared" si="107"/>
        <v>3397</v>
      </c>
      <c r="B3397" s="3" t="s">
        <v>70</v>
      </c>
      <c r="C3397" s="3" t="s">
        <v>77</v>
      </c>
      <c r="D3397" s="3" t="s">
        <v>31</v>
      </c>
      <c r="E3397">
        <v>2025</v>
      </c>
      <c r="F3397" s="3" t="str">
        <f t="shared" si="106"/>
        <v>AGenTHOM F2025</v>
      </c>
      <c r="G3397" s="9">
        <v>32</v>
      </c>
      <c r="H3397" s="9">
        <v>29</v>
      </c>
      <c r="I3397" s="9">
        <v>25</v>
      </c>
      <c r="J3397" s="9">
        <v>49</v>
      </c>
      <c r="K3397" s="9">
        <v>41</v>
      </c>
      <c r="L3397" s="9">
        <v>49</v>
      </c>
      <c r="M3397" s="9">
        <v>41</v>
      </c>
      <c r="N3397" s="9">
        <v>68</v>
      </c>
      <c r="O3397" s="9">
        <v>70</v>
      </c>
      <c r="P3397" s="9">
        <v>80</v>
      </c>
      <c r="Q3397" s="9">
        <v>54</v>
      </c>
      <c r="R3397" s="9">
        <v>39</v>
      </c>
      <c r="S3397" s="9">
        <v>37</v>
      </c>
      <c r="T3397" s="9">
        <v>46</v>
      </c>
    </row>
    <row r="3398" spans="1:20" x14ac:dyDescent="0.35">
      <c r="A3398">
        <f t="shared" si="107"/>
        <v>3398</v>
      </c>
      <c r="B3398" s="3" t="s">
        <v>70</v>
      </c>
      <c r="C3398" s="3" t="s">
        <v>77</v>
      </c>
      <c r="D3398" s="3" t="s">
        <v>31</v>
      </c>
      <c r="E3398">
        <v>2026</v>
      </c>
      <c r="F3398" s="3" t="str">
        <f t="shared" si="106"/>
        <v>AGenTHOM F2026</v>
      </c>
      <c r="G3398" s="9">
        <v>51</v>
      </c>
      <c r="H3398" s="9">
        <v>47</v>
      </c>
      <c r="I3398" s="9">
        <v>49</v>
      </c>
      <c r="J3398" s="9">
        <v>67</v>
      </c>
      <c r="K3398" s="9">
        <v>66</v>
      </c>
      <c r="L3398" s="9">
        <v>83</v>
      </c>
      <c r="M3398" s="9">
        <v>72</v>
      </c>
      <c r="N3398" s="9">
        <v>65</v>
      </c>
      <c r="O3398" s="9">
        <v>61</v>
      </c>
      <c r="P3398" s="9">
        <v>70</v>
      </c>
      <c r="Q3398" s="9">
        <v>69</v>
      </c>
      <c r="R3398" s="9">
        <v>59</v>
      </c>
      <c r="S3398" s="9">
        <v>44</v>
      </c>
      <c r="T3398" s="9">
        <v>50</v>
      </c>
    </row>
    <row r="3399" spans="1:20" x14ac:dyDescent="0.35">
      <c r="A3399">
        <f t="shared" si="107"/>
        <v>3399</v>
      </c>
      <c r="B3399" s="3" t="s">
        <v>70</v>
      </c>
      <c r="C3399" s="3" t="s">
        <v>77</v>
      </c>
      <c r="D3399" s="3" t="s">
        <v>31</v>
      </c>
      <c r="E3399">
        <v>2027</v>
      </c>
      <c r="F3399" s="3" t="str">
        <f t="shared" si="106"/>
        <v>AGenTHOM F2027</v>
      </c>
      <c r="G3399" s="9">
        <v>54</v>
      </c>
      <c r="H3399" s="9">
        <v>59</v>
      </c>
      <c r="I3399" s="9">
        <v>83</v>
      </c>
      <c r="J3399" s="9">
        <v>79</v>
      </c>
      <c r="K3399" s="9">
        <v>62</v>
      </c>
      <c r="L3399" s="9">
        <v>83</v>
      </c>
      <c r="M3399" s="9">
        <v>71</v>
      </c>
      <c r="N3399" s="9">
        <v>63</v>
      </c>
      <c r="O3399" s="9">
        <v>55</v>
      </c>
      <c r="P3399" s="9">
        <v>57</v>
      </c>
      <c r="Q3399" s="9">
        <v>76</v>
      </c>
      <c r="R3399" s="9">
        <v>82</v>
      </c>
      <c r="S3399" s="9">
        <v>53</v>
      </c>
      <c r="T3399" s="9">
        <v>56</v>
      </c>
    </row>
    <row r="3400" spans="1:20" x14ac:dyDescent="0.35">
      <c r="A3400">
        <f t="shared" si="107"/>
        <v>3400</v>
      </c>
      <c r="B3400" s="3" t="s">
        <v>70</v>
      </c>
      <c r="C3400" s="3" t="s">
        <v>77</v>
      </c>
      <c r="D3400" s="3" t="s">
        <v>31</v>
      </c>
      <c r="E3400">
        <v>2028</v>
      </c>
      <c r="F3400" s="3" t="str">
        <f t="shared" si="106"/>
        <v>AGenTHOM F2028</v>
      </c>
      <c r="G3400" s="9">
        <v>54</v>
      </c>
      <c r="H3400" s="9">
        <v>49</v>
      </c>
      <c r="I3400" s="9">
        <v>58</v>
      </c>
      <c r="J3400" s="9">
        <v>63</v>
      </c>
      <c r="K3400" s="9">
        <v>67</v>
      </c>
      <c r="L3400" s="9">
        <v>79</v>
      </c>
      <c r="M3400" s="9">
        <v>81</v>
      </c>
      <c r="N3400" s="9">
        <v>74</v>
      </c>
      <c r="O3400" s="9">
        <v>65</v>
      </c>
      <c r="P3400" s="9">
        <v>70</v>
      </c>
      <c r="Q3400" s="9">
        <v>63</v>
      </c>
      <c r="R3400" s="9">
        <v>42</v>
      </c>
      <c r="S3400" s="9">
        <v>34</v>
      </c>
      <c r="T3400" s="9">
        <v>48</v>
      </c>
    </row>
    <row r="3401" spans="1:20" x14ac:dyDescent="0.35">
      <c r="A3401">
        <f t="shared" si="107"/>
        <v>3401</v>
      </c>
      <c r="B3401" s="3" t="s">
        <v>70</v>
      </c>
      <c r="C3401" s="3" t="s">
        <v>77</v>
      </c>
      <c r="D3401" s="3" t="s">
        <v>31</v>
      </c>
      <c r="E3401">
        <v>2029</v>
      </c>
      <c r="F3401" s="3" t="str">
        <f t="shared" si="106"/>
        <v>AGenTHOM F2029</v>
      </c>
      <c r="G3401" s="9">
        <v>57</v>
      </c>
      <c r="H3401" s="9">
        <v>45</v>
      </c>
      <c r="I3401" s="9">
        <v>50</v>
      </c>
      <c r="J3401" s="9">
        <v>68</v>
      </c>
      <c r="K3401" s="9">
        <v>73</v>
      </c>
      <c r="L3401" s="9">
        <v>84</v>
      </c>
      <c r="M3401" s="9">
        <v>70</v>
      </c>
      <c r="N3401" s="9">
        <v>69</v>
      </c>
      <c r="O3401" s="9">
        <v>61</v>
      </c>
      <c r="P3401" s="9">
        <v>56</v>
      </c>
      <c r="Q3401" s="9">
        <v>69</v>
      </c>
      <c r="R3401" s="9">
        <v>74</v>
      </c>
      <c r="S3401" s="9">
        <v>53</v>
      </c>
      <c r="T3401" s="9">
        <v>57</v>
      </c>
    </row>
    <row r="3402" spans="1:20" x14ac:dyDescent="0.35">
      <c r="A3402">
        <f t="shared" si="107"/>
        <v>3402</v>
      </c>
      <c r="B3402" s="3" t="s">
        <v>70</v>
      </c>
      <c r="C3402" s="3" t="s">
        <v>77</v>
      </c>
      <c r="D3402" s="3" t="s">
        <v>32</v>
      </c>
      <c r="E3402">
        <v>2020</v>
      </c>
      <c r="F3402" s="3" t="str">
        <f t="shared" si="106"/>
        <v>AGenNOXON2020</v>
      </c>
      <c r="G3402" s="9">
        <v>132</v>
      </c>
      <c r="H3402" s="9">
        <v>123</v>
      </c>
      <c r="I3402" s="9">
        <v>121</v>
      </c>
      <c r="J3402" s="9">
        <v>157</v>
      </c>
      <c r="K3402" s="9">
        <v>130</v>
      </c>
      <c r="L3402" s="9">
        <v>148</v>
      </c>
      <c r="M3402" s="9">
        <v>203</v>
      </c>
      <c r="N3402" s="9">
        <v>240</v>
      </c>
      <c r="O3402" s="9">
        <v>525</v>
      </c>
      <c r="P3402" s="9">
        <v>517</v>
      </c>
      <c r="Q3402" s="9">
        <v>150</v>
      </c>
      <c r="R3402" s="9">
        <v>93</v>
      </c>
      <c r="S3402" s="9">
        <v>69</v>
      </c>
      <c r="T3402" s="9">
        <v>130</v>
      </c>
    </row>
    <row r="3403" spans="1:20" x14ac:dyDescent="0.35">
      <c r="A3403">
        <f t="shared" si="107"/>
        <v>3403</v>
      </c>
      <c r="B3403" s="3" t="s">
        <v>70</v>
      </c>
      <c r="C3403" s="3" t="s">
        <v>77</v>
      </c>
      <c r="D3403" s="3" t="s">
        <v>32</v>
      </c>
      <c r="E3403">
        <v>2021</v>
      </c>
      <c r="F3403" s="3" t="str">
        <f t="shared" si="106"/>
        <v>AGenNOXON2021</v>
      </c>
      <c r="G3403" s="9">
        <v>136</v>
      </c>
      <c r="H3403" s="9">
        <v>189</v>
      </c>
      <c r="I3403" s="9">
        <v>205</v>
      </c>
      <c r="J3403" s="9">
        <v>183</v>
      </c>
      <c r="K3403" s="9">
        <v>152</v>
      </c>
      <c r="L3403" s="9">
        <v>149</v>
      </c>
      <c r="M3403" s="9">
        <v>163</v>
      </c>
      <c r="N3403" s="9">
        <v>434</v>
      </c>
      <c r="O3403" s="9">
        <v>525</v>
      </c>
      <c r="P3403" s="9">
        <v>340</v>
      </c>
      <c r="Q3403" s="9">
        <v>221</v>
      </c>
      <c r="R3403" s="9">
        <v>151</v>
      </c>
      <c r="S3403" s="9">
        <v>81</v>
      </c>
      <c r="T3403" s="9">
        <v>105</v>
      </c>
    </row>
    <row r="3404" spans="1:20" x14ac:dyDescent="0.35">
      <c r="A3404">
        <f t="shared" si="107"/>
        <v>3404</v>
      </c>
      <c r="B3404" s="3" t="s">
        <v>70</v>
      </c>
      <c r="C3404" s="3" t="s">
        <v>77</v>
      </c>
      <c r="D3404" s="3" t="s">
        <v>32</v>
      </c>
      <c r="E3404">
        <v>2022</v>
      </c>
      <c r="F3404" s="3" t="str">
        <f t="shared" si="106"/>
        <v>AGenNOXON2022</v>
      </c>
      <c r="G3404" s="9">
        <v>125</v>
      </c>
      <c r="H3404" s="9">
        <v>117</v>
      </c>
      <c r="I3404" s="9">
        <v>133</v>
      </c>
      <c r="J3404" s="9">
        <v>149</v>
      </c>
      <c r="K3404" s="9">
        <v>161</v>
      </c>
      <c r="L3404" s="9">
        <v>192</v>
      </c>
      <c r="M3404" s="9">
        <v>201</v>
      </c>
      <c r="N3404" s="9">
        <v>404</v>
      </c>
      <c r="O3404" s="9">
        <v>525</v>
      </c>
      <c r="P3404" s="9">
        <v>303</v>
      </c>
      <c r="Q3404" s="9">
        <v>114</v>
      </c>
      <c r="R3404" s="9">
        <v>56</v>
      </c>
      <c r="S3404" s="9">
        <v>60</v>
      </c>
      <c r="T3404" s="9">
        <v>103</v>
      </c>
    </row>
    <row r="3405" spans="1:20" x14ac:dyDescent="0.35">
      <c r="A3405">
        <f t="shared" si="107"/>
        <v>3405</v>
      </c>
      <c r="B3405" s="3" t="s">
        <v>70</v>
      </c>
      <c r="C3405" s="3" t="s">
        <v>77</v>
      </c>
      <c r="D3405" s="3" t="s">
        <v>32</v>
      </c>
      <c r="E3405">
        <v>2023</v>
      </c>
      <c r="F3405" s="3" t="str">
        <f t="shared" si="106"/>
        <v>AGenNOXON2023</v>
      </c>
      <c r="G3405" s="9">
        <v>115</v>
      </c>
      <c r="H3405" s="9">
        <v>100</v>
      </c>
      <c r="I3405" s="9">
        <v>109</v>
      </c>
      <c r="J3405" s="9">
        <v>142</v>
      </c>
      <c r="K3405" s="9">
        <v>150</v>
      </c>
      <c r="L3405" s="9">
        <v>176</v>
      </c>
      <c r="M3405" s="9">
        <v>279</v>
      </c>
      <c r="N3405" s="9">
        <v>439</v>
      </c>
      <c r="O3405" s="9">
        <v>525</v>
      </c>
      <c r="P3405" s="9">
        <v>246</v>
      </c>
      <c r="Q3405" s="9">
        <v>121</v>
      </c>
      <c r="R3405" s="9">
        <v>60</v>
      </c>
      <c r="S3405" s="9">
        <v>54</v>
      </c>
      <c r="T3405" s="9">
        <v>72</v>
      </c>
    </row>
    <row r="3406" spans="1:20" x14ac:dyDescent="0.35">
      <c r="A3406">
        <f t="shared" si="107"/>
        <v>3406</v>
      </c>
      <c r="B3406" s="3" t="s">
        <v>70</v>
      </c>
      <c r="C3406" s="3" t="s">
        <v>77</v>
      </c>
      <c r="D3406" s="3" t="s">
        <v>32</v>
      </c>
      <c r="E3406">
        <v>2024</v>
      </c>
      <c r="F3406" s="3" t="str">
        <f t="shared" si="106"/>
        <v>AGenNOXON2024</v>
      </c>
      <c r="G3406" s="9">
        <v>101</v>
      </c>
      <c r="H3406" s="9">
        <v>134</v>
      </c>
      <c r="I3406" s="9">
        <v>159</v>
      </c>
      <c r="J3406" s="9">
        <v>204</v>
      </c>
      <c r="K3406" s="9">
        <v>163</v>
      </c>
      <c r="L3406" s="9">
        <v>223</v>
      </c>
      <c r="M3406" s="9">
        <v>371</v>
      </c>
      <c r="N3406" s="9">
        <v>438</v>
      </c>
      <c r="O3406" s="9">
        <v>450</v>
      </c>
      <c r="P3406" s="9">
        <v>193</v>
      </c>
      <c r="Q3406" s="9">
        <v>101</v>
      </c>
      <c r="R3406" s="9">
        <v>68</v>
      </c>
      <c r="S3406" s="9">
        <v>48</v>
      </c>
      <c r="T3406" s="9">
        <v>57</v>
      </c>
    </row>
    <row r="3407" spans="1:20" x14ac:dyDescent="0.35">
      <c r="A3407">
        <f t="shared" si="107"/>
        <v>3407</v>
      </c>
      <c r="B3407" s="3" t="s">
        <v>70</v>
      </c>
      <c r="C3407" s="3" t="s">
        <v>77</v>
      </c>
      <c r="D3407" s="3" t="s">
        <v>32</v>
      </c>
      <c r="E3407">
        <v>2025</v>
      </c>
      <c r="F3407" s="3" t="str">
        <f t="shared" si="106"/>
        <v>AGenNOXON2025</v>
      </c>
      <c r="G3407" s="9">
        <v>67</v>
      </c>
      <c r="H3407" s="9">
        <v>62</v>
      </c>
      <c r="I3407" s="9">
        <v>50</v>
      </c>
      <c r="J3407" s="9">
        <v>113</v>
      </c>
      <c r="K3407" s="9">
        <v>91</v>
      </c>
      <c r="L3407" s="9">
        <v>118</v>
      </c>
      <c r="M3407" s="9">
        <v>102</v>
      </c>
      <c r="N3407" s="9">
        <v>191</v>
      </c>
      <c r="O3407" s="9">
        <v>525</v>
      </c>
      <c r="P3407" s="9">
        <v>336</v>
      </c>
      <c r="Q3407" s="9">
        <v>141</v>
      </c>
      <c r="R3407" s="9">
        <v>87</v>
      </c>
      <c r="S3407" s="9">
        <v>83</v>
      </c>
      <c r="T3407" s="9">
        <v>108</v>
      </c>
    </row>
    <row r="3408" spans="1:20" x14ac:dyDescent="0.35">
      <c r="A3408">
        <f t="shared" si="107"/>
        <v>3408</v>
      </c>
      <c r="B3408" s="3" t="s">
        <v>70</v>
      </c>
      <c r="C3408" s="3" t="s">
        <v>77</v>
      </c>
      <c r="D3408" s="3" t="s">
        <v>32</v>
      </c>
      <c r="E3408">
        <v>2026</v>
      </c>
      <c r="F3408" s="3" t="str">
        <f t="shared" si="106"/>
        <v>AGenNOXON2026</v>
      </c>
      <c r="G3408" s="9">
        <v>122</v>
      </c>
      <c r="H3408" s="9">
        <v>115</v>
      </c>
      <c r="I3408" s="9">
        <v>117</v>
      </c>
      <c r="J3408" s="9">
        <v>199</v>
      </c>
      <c r="K3408" s="9">
        <v>189</v>
      </c>
      <c r="L3408" s="9">
        <v>294</v>
      </c>
      <c r="M3408" s="9">
        <v>505</v>
      </c>
      <c r="N3408" s="9">
        <v>525</v>
      </c>
      <c r="O3408" s="9">
        <v>525</v>
      </c>
      <c r="P3408" s="9">
        <v>524</v>
      </c>
      <c r="Q3408" s="9">
        <v>193</v>
      </c>
      <c r="R3408" s="9">
        <v>155</v>
      </c>
      <c r="S3408" s="9">
        <v>102</v>
      </c>
      <c r="T3408" s="9">
        <v>121</v>
      </c>
    </row>
    <row r="3409" spans="1:20" x14ac:dyDescent="0.35">
      <c r="A3409">
        <f t="shared" si="107"/>
        <v>3409</v>
      </c>
      <c r="B3409" s="3" t="s">
        <v>70</v>
      </c>
      <c r="C3409" s="3" t="s">
        <v>77</v>
      </c>
      <c r="D3409" s="3" t="s">
        <v>32</v>
      </c>
      <c r="E3409">
        <v>2027</v>
      </c>
      <c r="F3409" s="3" t="str">
        <f t="shared" si="106"/>
        <v>AGenNOXON2027</v>
      </c>
      <c r="G3409" s="9">
        <v>138</v>
      </c>
      <c r="H3409" s="9">
        <v>158</v>
      </c>
      <c r="I3409" s="9">
        <v>300</v>
      </c>
      <c r="J3409" s="9">
        <v>237</v>
      </c>
      <c r="K3409" s="9">
        <v>172</v>
      </c>
      <c r="L3409" s="9">
        <v>287</v>
      </c>
      <c r="M3409" s="9">
        <v>506</v>
      </c>
      <c r="N3409" s="9">
        <v>525</v>
      </c>
      <c r="O3409" s="9">
        <v>525</v>
      </c>
      <c r="P3409" s="9">
        <v>525</v>
      </c>
      <c r="Q3409" s="9">
        <v>401</v>
      </c>
      <c r="R3409" s="9">
        <v>300</v>
      </c>
      <c r="S3409" s="9">
        <v>129</v>
      </c>
      <c r="T3409" s="9">
        <v>145</v>
      </c>
    </row>
    <row r="3410" spans="1:20" x14ac:dyDescent="0.35">
      <c r="A3410">
        <f t="shared" si="107"/>
        <v>3410</v>
      </c>
      <c r="B3410" s="3" t="s">
        <v>70</v>
      </c>
      <c r="C3410" s="3" t="s">
        <v>77</v>
      </c>
      <c r="D3410" s="3" t="s">
        <v>32</v>
      </c>
      <c r="E3410">
        <v>2028</v>
      </c>
      <c r="F3410" s="3" t="str">
        <f t="shared" si="106"/>
        <v>AGenNOXON2028</v>
      </c>
      <c r="G3410" s="9">
        <v>136</v>
      </c>
      <c r="H3410" s="9">
        <v>119</v>
      </c>
      <c r="I3410" s="9">
        <v>151</v>
      </c>
      <c r="J3410" s="9">
        <v>169</v>
      </c>
      <c r="K3410" s="9">
        <v>195</v>
      </c>
      <c r="L3410" s="9">
        <v>245</v>
      </c>
      <c r="M3410" s="9">
        <v>327</v>
      </c>
      <c r="N3410" s="9">
        <v>472</v>
      </c>
      <c r="O3410" s="9">
        <v>525</v>
      </c>
      <c r="P3410" s="9">
        <v>525</v>
      </c>
      <c r="Q3410" s="9">
        <v>171</v>
      </c>
      <c r="R3410" s="9">
        <v>96</v>
      </c>
      <c r="S3410" s="9">
        <v>74</v>
      </c>
      <c r="T3410" s="9">
        <v>114</v>
      </c>
    </row>
    <row r="3411" spans="1:20" x14ac:dyDescent="0.35">
      <c r="A3411">
        <f t="shared" si="107"/>
        <v>3411</v>
      </c>
      <c r="B3411" s="3" t="s">
        <v>70</v>
      </c>
      <c r="C3411" s="3" t="s">
        <v>77</v>
      </c>
      <c r="D3411" s="3" t="s">
        <v>32</v>
      </c>
      <c r="E3411">
        <v>2029</v>
      </c>
      <c r="F3411" s="3" t="str">
        <f t="shared" si="106"/>
        <v>AGenNOXON2029</v>
      </c>
      <c r="G3411" s="9">
        <v>149</v>
      </c>
      <c r="H3411" s="9">
        <v>105</v>
      </c>
      <c r="I3411" s="9">
        <v>121</v>
      </c>
      <c r="J3411" s="9">
        <v>187</v>
      </c>
      <c r="K3411" s="9">
        <v>216</v>
      </c>
      <c r="L3411" s="9">
        <v>270</v>
      </c>
      <c r="M3411" s="9">
        <v>525</v>
      </c>
      <c r="N3411" s="9">
        <v>525</v>
      </c>
      <c r="O3411" s="9">
        <v>525</v>
      </c>
      <c r="P3411" s="9">
        <v>525</v>
      </c>
      <c r="Q3411" s="9">
        <v>525</v>
      </c>
      <c r="R3411" s="9">
        <v>212</v>
      </c>
      <c r="S3411" s="9">
        <v>133</v>
      </c>
      <c r="T3411" s="9">
        <v>146</v>
      </c>
    </row>
    <row r="3412" spans="1:20" x14ac:dyDescent="0.35">
      <c r="A3412">
        <f t="shared" si="107"/>
        <v>3412</v>
      </c>
      <c r="B3412" s="3" t="s">
        <v>70</v>
      </c>
      <c r="C3412" s="3" t="s">
        <v>77</v>
      </c>
      <c r="D3412" s="3" t="s">
        <v>33</v>
      </c>
      <c r="E3412">
        <v>2020</v>
      </c>
      <c r="F3412" s="3" t="str">
        <f t="shared" si="106"/>
        <v>AGenCAB G2020</v>
      </c>
      <c r="G3412" s="9">
        <v>91</v>
      </c>
      <c r="H3412" s="9">
        <v>86</v>
      </c>
      <c r="I3412" s="9">
        <v>84</v>
      </c>
      <c r="J3412" s="9">
        <v>107</v>
      </c>
      <c r="K3412" s="9">
        <v>90</v>
      </c>
      <c r="L3412" s="9">
        <v>106</v>
      </c>
      <c r="M3412" s="9">
        <v>149</v>
      </c>
      <c r="N3412" s="9">
        <v>173</v>
      </c>
      <c r="O3412" s="9">
        <v>250</v>
      </c>
      <c r="P3412" s="9">
        <v>256</v>
      </c>
      <c r="Q3412" s="9">
        <v>107</v>
      </c>
      <c r="R3412" s="9">
        <v>67</v>
      </c>
      <c r="S3412" s="9">
        <v>50</v>
      </c>
      <c r="T3412" s="9">
        <v>91</v>
      </c>
    </row>
    <row r="3413" spans="1:20" x14ac:dyDescent="0.35">
      <c r="A3413">
        <f t="shared" si="107"/>
        <v>3413</v>
      </c>
      <c r="B3413" s="3" t="s">
        <v>70</v>
      </c>
      <c r="C3413" s="3" t="s">
        <v>77</v>
      </c>
      <c r="D3413" s="3" t="s">
        <v>33</v>
      </c>
      <c r="E3413">
        <v>2021</v>
      </c>
      <c r="F3413" s="3" t="str">
        <f t="shared" si="106"/>
        <v>AGenCAB G2021</v>
      </c>
      <c r="G3413" s="9">
        <v>96</v>
      </c>
      <c r="H3413" s="9">
        <v>133</v>
      </c>
      <c r="I3413" s="9">
        <v>142</v>
      </c>
      <c r="J3413" s="9">
        <v>125</v>
      </c>
      <c r="K3413" s="9">
        <v>105</v>
      </c>
      <c r="L3413" s="9">
        <v>106</v>
      </c>
      <c r="M3413" s="9">
        <v>123</v>
      </c>
      <c r="N3413" s="9">
        <v>259</v>
      </c>
      <c r="O3413" s="9">
        <v>249</v>
      </c>
      <c r="P3413" s="9">
        <v>223</v>
      </c>
      <c r="Q3413" s="9">
        <v>151</v>
      </c>
      <c r="R3413" s="9">
        <v>105</v>
      </c>
      <c r="S3413" s="9">
        <v>59</v>
      </c>
      <c r="T3413" s="9">
        <v>73</v>
      </c>
    </row>
    <row r="3414" spans="1:20" x14ac:dyDescent="0.35">
      <c r="A3414">
        <f t="shared" si="107"/>
        <v>3414</v>
      </c>
      <c r="B3414" s="3" t="s">
        <v>70</v>
      </c>
      <c r="C3414" s="3" t="s">
        <v>77</v>
      </c>
      <c r="D3414" s="3" t="s">
        <v>33</v>
      </c>
      <c r="E3414">
        <v>2022</v>
      </c>
      <c r="F3414" s="3" t="str">
        <f t="shared" si="106"/>
        <v>AGenCAB G2022</v>
      </c>
      <c r="G3414" s="9">
        <v>87</v>
      </c>
      <c r="H3414" s="9">
        <v>82</v>
      </c>
      <c r="I3414" s="9">
        <v>92</v>
      </c>
      <c r="J3414" s="9">
        <v>104</v>
      </c>
      <c r="K3414" s="9">
        <v>112</v>
      </c>
      <c r="L3414" s="9">
        <v>136</v>
      </c>
      <c r="M3414" s="9">
        <v>146</v>
      </c>
      <c r="N3414" s="9">
        <v>259</v>
      </c>
      <c r="O3414" s="9">
        <v>249</v>
      </c>
      <c r="P3414" s="9">
        <v>201</v>
      </c>
      <c r="Q3414" s="9">
        <v>81</v>
      </c>
      <c r="R3414" s="9">
        <v>39</v>
      </c>
      <c r="S3414" s="9">
        <v>42</v>
      </c>
      <c r="T3414" s="9">
        <v>73</v>
      </c>
    </row>
    <row r="3415" spans="1:20" x14ac:dyDescent="0.35">
      <c r="A3415">
        <f t="shared" si="107"/>
        <v>3415</v>
      </c>
      <c r="B3415" s="3" t="s">
        <v>70</v>
      </c>
      <c r="C3415" s="3" t="s">
        <v>77</v>
      </c>
      <c r="D3415" s="3" t="s">
        <v>33</v>
      </c>
      <c r="E3415">
        <v>2023</v>
      </c>
      <c r="F3415" s="3" t="str">
        <f t="shared" si="106"/>
        <v>AGenCAB G2023</v>
      </c>
      <c r="G3415" s="9">
        <v>80</v>
      </c>
      <c r="H3415" s="9">
        <v>70</v>
      </c>
      <c r="I3415" s="9">
        <v>74</v>
      </c>
      <c r="J3415" s="9">
        <v>96</v>
      </c>
      <c r="K3415" s="9">
        <v>104</v>
      </c>
      <c r="L3415" s="9">
        <v>128</v>
      </c>
      <c r="M3415" s="9">
        <v>195</v>
      </c>
      <c r="N3415" s="9">
        <v>260</v>
      </c>
      <c r="O3415" s="9">
        <v>254</v>
      </c>
      <c r="P3415" s="9">
        <v>167</v>
      </c>
      <c r="Q3415" s="9">
        <v>86</v>
      </c>
      <c r="R3415" s="9">
        <v>42</v>
      </c>
      <c r="S3415" s="9">
        <v>38</v>
      </c>
      <c r="T3415" s="9">
        <v>50</v>
      </c>
    </row>
    <row r="3416" spans="1:20" x14ac:dyDescent="0.35">
      <c r="A3416">
        <f t="shared" si="107"/>
        <v>3416</v>
      </c>
      <c r="B3416" s="3" t="s">
        <v>70</v>
      </c>
      <c r="C3416" s="3" t="s">
        <v>77</v>
      </c>
      <c r="D3416" s="3" t="s">
        <v>33</v>
      </c>
      <c r="E3416">
        <v>2024</v>
      </c>
      <c r="F3416" s="3" t="str">
        <f t="shared" si="106"/>
        <v>AGenCAB G2024</v>
      </c>
      <c r="G3416" s="9">
        <v>71</v>
      </c>
      <c r="H3416" s="9">
        <v>94</v>
      </c>
      <c r="I3416" s="9">
        <v>110</v>
      </c>
      <c r="J3416" s="9">
        <v>141</v>
      </c>
      <c r="K3416" s="9">
        <v>115</v>
      </c>
      <c r="L3416" s="9">
        <v>156</v>
      </c>
      <c r="M3416" s="9">
        <v>248</v>
      </c>
      <c r="N3416" s="9">
        <v>261</v>
      </c>
      <c r="O3416" s="9">
        <v>260</v>
      </c>
      <c r="P3416" s="9">
        <v>132</v>
      </c>
      <c r="Q3416" s="9">
        <v>71</v>
      </c>
      <c r="R3416" s="9">
        <v>47</v>
      </c>
      <c r="S3416" s="9">
        <v>34</v>
      </c>
      <c r="T3416" s="9">
        <v>38</v>
      </c>
    </row>
    <row r="3417" spans="1:20" x14ac:dyDescent="0.35">
      <c r="A3417">
        <f t="shared" si="107"/>
        <v>3417</v>
      </c>
      <c r="B3417" s="3" t="s">
        <v>70</v>
      </c>
      <c r="C3417" s="3" t="s">
        <v>77</v>
      </c>
      <c r="D3417" s="3" t="s">
        <v>33</v>
      </c>
      <c r="E3417">
        <v>2025</v>
      </c>
      <c r="F3417" s="3" t="str">
        <f t="shared" si="106"/>
        <v>AGenCAB G2025</v>
      </c>
      <c r="G3417" s="9">
        <v>46</v>
      </c>
      <c r="H3417" s="9">
        <v>42</v>
      </c>
      <c r="I3417" s="9">
        <v>34</v>
      </c>
      <c r="J3417" s="9">
        <v>76</v>
      </c>
      <c r="K3417" s="9">
        <v>61</v>
      </c>
      <c r="L3417" s="9">
        <v>84</v>
      </c>
      <c r="M3417" s="9">
        <v>80</v>
      </c>
      <c r="N3417" s="9">
        <v>138</v>
      </c>
      <c r="O3417" s="9">
        <v>253</v>
      </c>
      <c r="P3417" s="9">
        <v>222</v>
      </c>
      <c r="Q3417" s="9">
        <v>100</v>
      </c>
      <c r="R3417" s="9">
        <v>61</v>
      </c>
      <c r="S3417" s="9">
        <v>58</v>
      </c>
      <c r="T3417" s="9">
        <v>75</v>
      </c>
    </row>
    <row r="3418" spans="1:20" x14ac:dyDescent="0.35">
      <c r="A3418">
        <f t="shared" si="107"/>
        <v>3418</v>
      </c>
      <c r="B3418" s="3" t="s">
        <v>70</v>
      </c>
      <c r="C3418" s="3" t="s">
        <v>77</v>
      </c>
      <c r="D3418" s="3" t="s">
        <v>33</v>
      </c>
      <c r="E3418">
        <v>2026</v>
      </c>
      <c r="F3418" s="3" t="str">
        <f t="shared" si="106"/>
        <v>AGenCAB G2026</v>
      </c>
      <c r="G3418" s="9">
        <v>84</v>
      </c>
      <c r="H3418" s="9">
        <v>81</v>
      </c>
      <c r="I3418" s="9">
        <v>82</v>
      </c>
      <c r="J3418" s="9">
        <v>143</v>
      </c>
      <c r="K3418" s="9">
        <v>134</v>
      </c>
      <c r="L3418" s="9">
        <v>204</v>
      </c>
      <c r="M3418" s="9">
        <v>255</v>
      </c>
      <c r="N3418" s="9">
        <v>244</v>
      </c>
      <c r="O3418" s="9">
        <v>238</v>
      </c>
      <c r="P3418" s="9">
        <v>256</v>
      </c>
      <c r="Q3418" s="9">
        <v>135</v>
      </c>
      <c r="R3418" s="9">
        <v>109</v>
      </c>
      <c r="S3418" s="9">
        <v>75</v>
      </c>
      <c r="T3418" s="9">
        <v>85</v>
      </c>
    </row>
    <row r="3419" spans="1:20" x14ac:dyDescent="0.35">
      <c r="A3419">
        <f t="shared" si="107"/>
        <v>3419</v>
      </c>
      <c r="B3419" s="3" t="s">
        <v>70</v>
      </c>
      <c r="C3419" s="3" t="s">
        <v>77</v>
      </c>
      <c r="D3419" s="3" t="s">
        <v>33</v>
      </c>
      <c r="E3419">
        <v>2027</v>
      </c>
      <c r="F3419" s="3" t="str">
        <f t="shared" si="106"/>
        <v>AGenCAB G2027</v>
      </c>
      <c r="G3419" s="9">
        <v>96</v>
      </c>
      <c r="H3419" s="9">
        <v>113</v>
      </c>
      <c r="I3419" s="9">
        <v>207</v>
      </c>
      <c r="J3419" s="9">
        <v>164</v>
      </c>
      <c r="K3419" s="9">
        <v>120</v>
      </c>
      <c r="L3419" s="9">
        <v>201</v>
      </c>
      <c r="M3419" s="9">
        <v>255</v>
      </c>
      <c r="N3419" s="9">
        <v>242</v>
      </c>
      <c r="O3419" s="9">
        <v>226</v>
      </c>
      <c r="P3419" s="9">
        <v>230</v>
      </c>
      <c r="Q3419" s="9">
        <v>258</v>
      </c>
      <c r="R3419" s="9">
        <v>200</v>
      </c>
      <c r="S3419" s="9">
        <v>94</v>
      </c>
      <c r="T3419" s="9">
        <v>102</v>
      </c>
    </row>
    <row r="3420" spans="1:20" x14ac:dyDescent="0.35">
      <c r="A3420">
        <f t="shared" si="107"/>
        <v>3420</v>
      </c>
      <c r="B3420" s="3" t="s">
        <v>70</v>
      </c>
      <c r="C3420" s="3" t="s">
        <v>77</v>
      </c>
      <c r="D3420" s="3" t="s">
        <v>33</v>
      </c>
      <c r="E3420">
        <v>2028</v>
      </c>
      <c r="F3420" s="3" t="str">
        <f t="shared" si="106"/>
        <v>AGenCAB G2028</v>
      </c>
      <c r="G3420" s="9">
        <v>95</v>
      </c>
      <c r="H3420" s="9">
        <v>84</v>
      </c>
      <c r="I3420" s="9">
        <v>108</v>
      </c>
      <c r="J3420" s="9">
        <v>117</v>
      </c>
      <c r="K3420" s="9">
        <v>137</v>
      </c>
      <c r="L3420" s="9">
        <v>174</v>
      </c>
      <c r="M3420" s="9">
        <v>224</v>
      </c>
      <c r="N3420" s="9">
        <v>258</v>
      </c>
      <c r="O3420" s="9">
        <v>246</v>
      </c>
      <c r="P3420" s="9">
        <v>255</v>
      </c>
      <c r="Q3420" s="9">
        <v>121</v>
      </c>
      <c r="R3420" s="9">
        <v>69</v>
      </c>
      <c r="S3420" s="9">
        <v>53</v>
      </c>
      <c r="T3420" s="9">
        <v>80</v>
      </c>
    </row>
    <row r="3421" spans="1:20" x14ac:dyDescent="0.35">
      <c r="A3421">
        <f t="shared" si="107"/>
        <v>3421</v>
      </c>
      <c r="B3421" s="3" t="s">
        <v>70</v>
      </c>
      <c r="C3421" s="3" t="s">
        <v>77</v>
      </c>
      <c r="D3421" s="3" t="s">
        <v>33</v>
      </c>
      <c r="E3421">
        <v>2029</v>
      </c>
      <c r="F3421" s="3" t="str">
        <f t="shared" si="106"/>
        <v>AGenCAB G2029</v>
      </c>
      <c r="G3421" s="9">
        <v>105</v>
      </c>
      <c r="H3421" s="9">
        <v>73</v>
      </c>
      <c r="I3421" s="9">
        <v>84</v>
      </c>
      <c r="J3421" s="9">
        <v>126</v>
      </c>
      <c r="K3421" s="9">
        <v>148</v>
      </c>
      <c r="L3421" s="9">
        <v>184</v>
      </c>
      <c r="M3421" s="9">
        <v>251</v>
      </c>
      <c r="N3421" s="9">
        <v>250</v>
      </c>
      <c r="O3421" s="9">
        <v>233</v>
      </c>
      <c r="P3421" s="9">
        <v>226</v>
      </c>
      <c r="Q3421" s="9">
        <v>251</v>
      </c>
      <c r="R3421" s="9">
        <v>147</v>
      </c>
      <c r="S3421" s="9">
        <v>96</v>
      </c>
      <c r="T3421" s="9">
        <v>103</v>
      </c>
    </row>
    <row r="3422" spans="1:20" x14ac:dyDescent="0.35">
      <c r="A3422">
        <f t="shared" si="107"/>
        <v>3422</v>
      </c>
      <c r="B3422" s="3" t="s">
        <v>70</v>
      </c>
      <c r="C3422" s="3" t="s">
        <v>77</v>
      </c>
      <c r="D3422" s="3" t="s">
        <v>34</v>
      </c>
      <c r="E3422">
        <v>2020</v>
      </c>
      <c r="F3422" s="3" t="str">
        <f t="shared" si="106"/>
        <v>AGenPRST L2020</v>
      </c>
      <c r="G3422" s="9">
        <v>0</v>
      </c>
      <c r="H3422" s="9">
        <v>0</v>
      </c>
      <c r="I3422" s="9">
        <v>0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  <c r="Q3422" s="9">
        <v>0</v>
      </c>
      <c r="R3422" s="9">
        <v>0</v>
      </c>
      <c r="S3422" s="9">
        <v>0</v>
      </c>
      <c r="T3422" s="9">
        <v>0</v>
      </c>
    </row>
    <row r="3423" spans="1:20" x14ac:dyDescent="0.35">
      <c r="A3423">
        <f t="shared" si="107"/>
        <v>3423</v>
      </c>
      <c r="B3423" s="3" t="s">
        <v>70</v>
      </c>
      <c r="C3423" s="3" t="s">
        <v>77</v>
      </c>
      <c r="D3423" s="3" t="s">
        <v>34</v>
      </c>
      <c r="E3423">
        <v>2021</v>
      </c>
      <c r="F3423" s="3" t="str">
        <f t="shared" si="106"/>
        <v>AGenPRST L2021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</row>
    <row r="3424" spans="1:20" x14ac:dyDescent="0.35">
      <c r="A3424">
        <f t="shared" si="107"/>
        <v>3424</v>
      </c>
      <c r="B3424" s="3" t="s">
        <v>70</v>
      </c>
      <c r="C3424" s="3" t="s">
        <v>77</v>
      </c>
      <c r="D3424" s="3" t="s">
        <v>34</v>
      </c>
      <c r="E3424">
        <v>2022</v>
      </c>
      <c r="F3424" s="3" t="str">
        <f t="shared" si="106"/>
        <v>AGenPRST L2022</v>
      </c>
      <c r="G3424" s="9">
        <v>0</v>
      </c>
      <c r="H3424" s="9">
        <v>0</v>
      </c>
      <c r="I3424" s="9">
        <v>0</v>
      </c>
      <c r="J3424" s="9">
        <v>0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  <c r="Q3424" s="9">
        <v>0</v>
      </c>
      <c r="R3424" s="9">
        <v>0</v>
      </c>
      <c r="S3424" s="9">
        <v>0</v>
      </c>
      <c r="T3424" s="9">
        <v>0</v>
      </c>
    </row>
    <row r="3425" spans="1:20" x14ac:dyDescent="0.35">
      <c r="A3425">
        <f t="shared" si="107"/>
        <v>3425</v>
      </c>
      <c r="B3425" s="3" t="s">
        <v>70</v>
      </c>
      <c r="C3425" s="3" t="s">
        <v>77</v>
      </c>
      <c r="D3425" s="3" t="s">
        <v>34</v>
      </c>
      <c r="E3425">
        <v>2023</v>
      </c>
      <c r="F3425" s="3" t="str">
        <f t="shared" si="106"/>
        <v>AGenPRST L2023</v>
      </c>
      <c r="G3425" s="9">
        <v>0</v>
      </c>
      <c r="H3425" s="9">
        <v>0</v>
      </c>
      <c r="I3425" s="9">
        <v>0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  <c r="Q3425" s="9">
        <v>0</v>
      </c>
      <c r="R3425" s="9">
        <v>0</v>
      </c>
      <c r="S3425" s="9">
        <v>0</v>
      </c>
      <c r="T3425" s="9">
        <v>0</v>
      </c>
    </row>
    <row r="3426" spans="1:20" x14ac:dyDescent="0.35">
      <c r="A3426">
        <f t="shared" si="107"/>
        <v>3426</v>
      </c>
      <c r="B3426" s="3" t="s">
        <v>70</v>
      </c>
      <c r="C3426" s="3" t="s">
        <v>77</v>
      </c>
      <c r="D3426" s="3" t="s">
        <v>34</v>
      </c>
      <c r="E3426">
        <v>2024</v>
      </c>
      <c r="F3426" s="3" t="str">
        <f t="shared" si="106"/>
        <v>AGenPRST L2024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</row>
    <row r="3427" spans="1:20" x14ac:dyDescent="0.35">
      <c r="A3427">
        <f t="shared" si="107"/>
        <v>3427</v>
      </c>
      <c r="B3427" s="3" t="s">
        <v>70</v>
      </c>
      <c r="C3427" s="3" t="s">
        <v>77</v>
      </c>
      <c r="D3427" s="3" t="s">
        <v>34</v>
      </c>
      <c r="E3427">
        <v>2025</v>
      </c>
      <c r="F3427" s="3" t="str">
        <f t="shared" si="106"/>
        <v>AGenPRST L2025</v>
      </c>
      <c r="G3427" s="9">
        <v>0</v>
      </c>
      <c r="H3427" s="9">
        <v>0</v>
      </c>
      <c r="I3427" s="9">
        <v>0</v>
      </c>
      <c r="J3427" s="9">
        <v>0</v>
      </c>
      <c r="K3427" s="9">
        <v>0</v>
      </c>
      <c r="L3427" s="9">
        <v>0</v>
      </c>
      <c r="M3427" s="9">
        <v>0</v>
      </c>
      <c r="N3427" s="9">
        <v>0</v>
      </c>
      <c r="O3427" s="9">
        <v>0</v>
      </c>
      <c r="P3427" s="9">
        <v>0</v>
      </c>
      <c r="Q3427" s="9">
        <v>0</v>
      </c>
      <c r="R3427" s="9">
        <v>0</v>
      </c>
      <c r="S3427" s="9">
        <v>0</v>
      </c>
      <c r="T3427" s="9">
        <v>0</v>
      </c>
    </row>
    <row r="3428" spans="1:20" x14ac:dyDescent="0.35">
      <c r="A3428">
        <f t="shared" si="107"/>
        <v>3428</v>
      </c>
      <c r="B3428" s="3" t="s">
        <v>70</v>
      </c>
      <c r="C3428" s="3" t="s">
        <v>77</v>
      </c>
      <c r="D3428" s="3" t="s">
        <v>34</v>
      </c>
      <c r="E3428">
        <v>2026</v>
      </c>
      <c r="F3428" s="3" t="str">
        <f t="shared" si="106"/>
        <v>AGenPRST L2026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  <c r="T3428" s="9">
        <v>0</v>
      </c>
    </row>
    <row r="3429" spans="1:20" x14ac:dyDescent="0.35">
      <c r="A3429">
        <f t="shared" si="107"/>
        <v>3429</v>
      </c>
      <c r="B3429" s="3" t="s">
        <v>70</v>
      </c>
      <c r="C3429" s="3" t="s">
        <v>77</v>
      </c>
      <c r="D3429" s="3" t="s">
        <v>34</v>
      </c>
      <c r="E3429">
        <v>2027</v>
      </c>
      <c r="F3429" s="3" t="str">
        <f t="shared" si="106"/>
        <v>AGenPRST L2027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</row>
    <row r="3430" spans="1:20" x14ac:dyDescent="0.35">
      <c r="A3430">
        <f t="shared" si="107"/>
        <v>3430</v>
      </c>
      <c r="B3430" s="3" t="s">
        <v>70</v>
      </c>
      <c r="C3430" s="3" t="s">
        <v>77</v>
      </c>
      <c r="D3430" s="3" t="s">
        <v>34</v>
      </c>
      <c r="E3430">
        <v>2028</v>
      </c>
      <c r="F3430" s="3" t="str">
        <f t="shared" si="106"/>
        <v>AGenPRST L2028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</row>
    <row r="3431" spans="1:20" x14ac:dyDescent="0.35">
      <c r="A3431">
        <f t="shared" si="107"/>
        <v>3431</v>
      </c>
      <c r="B3431" s="3" t="s">
        <v>70</v>
      </c>
      <c r="C3431" s="3" t="s">
        <v>77</v>
      </c>
      <c r="D3431" s="3" t="s">
        <v>34</v>
      </c>
      <c r="E3431">
        <v>2029</v>
      </c>
      <c r="F3431" s="3" t="str">
        <f t="shared" si="106"/>
        <v>AGenPRST L2029</v>
      </c>
      <c r="G3431" s="9">
        <v>0</v>
      </c>
      <c r="H3431" s="9">
        <v>0</v>
      </c>
      <c r="I3431" s="9">
        <v>0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  <c r="S3431" s="9">
        <v>0</v>
      </c>
      <c r="T3431" s="9">
        <v>0</v>
      </c>
    </row>
    <row r="3432" spans="1:20" x14ac:dyDescent="0.35">
      <c r="A3432">
        <f t="shared" si="107"/>
        <v>3432</v>
      </c>
      <c r="B3432" s="3" t="s">
        <v>70</v>
      </c>
      <c r="C3432" s="3" t="s">
        <v>77</v>
      </c>
      <c r="D3432" s="3" t="s">
        <v>35</v>
      </c>
      <c r="E3432">
        <v>2020</v>
      </c>
      <c r="F3432" s="3" t="str">
        <f t="shared" si="106"/>
        <v>AGenALBENI2020</v>
      </c>
      <c r="G3432" s="9">
        <v>34</v>
      </c>
      <c r="H3432" s="9">
        <v>19</v>
      </c>
      <c r="I3432" s="9">
        <v>15</v>
      </c>
      <c r="J3432" s="9">
        <v>16</v>
      </c>
      <c r="K3432" s="9">
        <v>16</v>
      </c>
      <c r="L3432" s="9">
        <v>17</v>
      </c>
      <c r="M3432" s="9">
        <v>20</v>
      </c>
      <c r="N3432" s="9">
        <v>23</v>
      </c>
      <c r="O3432" s="9">
        <v>6</v>
      </c>
      <c r="P3432" s="9">
        <v>21</v>
      </c>
      <c r="Q3432" s="9">
        <v>31</v>
      </c>
      <c r="R3432" s="9">
        <v>21</v>
      </c>
      <c r="S3432" s="9">
        <v>18</v>
      </c>
      <c r="T3432" s="9">
        <v>21</v>
      </c>
    </row>
    <row r="3433" spans="1:20" x14ac:dyDescent="0.35">
      <c r="A3433">
        <f t="shared" si="107"/>
        <v>3433</v>
      </c>
      <c r="B3433" s="3" t="s">
        <v>70</v>
      </c>
      <c r="C3433" s="3" t="s">
        <v>77</v>
      </c>
      <c r="D3433" s="3" t="s">
        <v>35</v>
      </c>
      <c r="E3433">
        <v>2021</v>
      </c>
      <c r="F3433" s="3" t="str">
        <f t="shared" si="106"/>
        <v>AGenALBENI2021</v>
      </c>
      <c r="G3433" s="9">
        <v>33</v>
      </c>
      <c r="H3433" s="9">
        <v>16</v>
      </c>
      <c r="I3433" s="9">
        <v>11</v>
      </c>
      <c r="J3433" s="9">
        <v>17</v>
      </c>
      <c r="K3433" s="9">
        <v>16</v>
      </c>
      <c r="L3433" s="9">
        <v>17</v>
      </c>
      <c r="M3433" s="9">
        <v>19</v>
      </c>
      <c r="N3433" s="9">
        <v>5</v>
      </c>
      <c r="O3433" s="9">
        <v>7</v>
      </c>
      <c r="P3433" s="9">
        <v>28</v>
      </c>
      <c r="Q3433" s="9">
        <v>31</v>
      </c>
      <c r="R3433" s="9">
        <v>21</v>
      </c>
      <c r="S3433" s="9">
        <v>20</v>
      </c>
      <c r="T3433" s="9">
        <v>21</v>
      </c>
    </row>
    <row r="3434" spans="1:20" x14ac:dyDescent="0.35">
      <c r="A3434">
        <f t="shared" si="107"/>
        <v>3434</v>
      </c>
      <c r="B3434" s="3" t="s">
        <v>70</v>
      </c>
      <c r="C3434" s="3" t="s">
        <v>77</v>
      </c>
      <c r="D3434" s="3" t="s">
        <v>35</v>
      </c>
      <c r="E3434">
        <v>2022</v>
      </c>
      <c r="F3434" s="3" t="str">
        <f t="shared" si="106"/>
        <v>AGenALBENI2022</v>
      </c>
      <c r="G3434" s="9">
        <v>35</v>
      </c>
      <c r="H3434" s="9">
        <v>18</v>
      </c>
      <c r="I3434" s="9">
        <v>16</v>
      </c>
      <c r="J3434" s="9">
        <v>17</v>
      </c>
      <c r="K3434" s="9">
        <v>17</v>
      </c>
      <c r="L3434" s="9">
        <v>10</v>
      </c>
      <c r="M3434" s="9">
        <v>20</v>
      </c>
      <c r="N3434" s="9">
        <v>5</v>
      </c>
      <c r="O3434" s="9">
        <v>6</v>
      </c>
      <c r="P3434" s="9">
        <v>29</v>
      </c>
      <c r="Q3434" s="9">
        <v>26</v>
      </c>
      <c r="R3434" s="9">
        <v>15</v>
      </c>
      <c r="S3434" s="9">
        <v>16</v>
      </c>
      <c r="T3434" s="9">
        <v>21</v>
      </c>
    </row>
    <row r="3435" spans="1:20" x14ac:dyDescent="0.35">
      <c r="A3435">
        <f t="shared" si="107"/>
        <v>3435</v>
      </c>
      <c r="B3435" s="3" t="s">
        <v>70</v>
      </c>
      <c r="C3435" s="3" t="s">
        <v>77</v>
      </c>
      <c r="D3435" s="3" t="s">
        <v>35</v>
      </c>
      <c r="E3435">
        <v>2023</v>
      </c>
      <c r="F3435" s="3" t="str">
        <f t="shared" si="106"/>
        <v>AGenALBENI2023</v>
      </c>
      <c r="G3435" s="9">
        <v>35</v>
      </c>
      <c r="H3435" s="9">
        <v>17</v>
      </c>
      <c r="I3435" s="9">
        <v>14</v>
      </c>
      <c r="J3435" s="9">
        <v>16</v>
      </c>
      <c r="K3435" s="9">
        <v>17</v>
      </c>
      <c r="L3435" s="9">
        <v>10</v>
      </c>
      <c r="M3435" s="9">
        <v>5</v>
      </c>
      <c r="N3435" s="9">
        <v>5</v>
      </c>
      <c r="O3435" s="9">
        <v>14</v>
      </c>
      <c r="P3435" s="9">
        <v>31</v>
      </c>
      <c r="Q3435" s="9">
        <v>27</v>
      </c>
      <c r="R3435" s="9">
        <v>16</v>
      </c>
      <c r="S3435" s="9">
        <v>15</v>
      </c>
      <c r="T3435" s="9">
        <v>21</v>
      </c>
    </row>
    <row r="3436" spans="1:20" x14ac:dyDescent="0.35">
      <c r="A3436">
        <f t="shared" si="107"/>
        <v>3436</v>
      </c>
      <c r="B3436" s="3" t="s">
        <v>70</v>
      </c>
      <c r="C3436" s="3" t="s">
        <v>77</v>
      </c>
      <c r="D3436" s="3" t="s">
        <v>35</v>
      </c>
      <c r="E3436">
        <v>2024</v>
      </c>
      <c r="F3436" s="3" t="str">
        <f t="shared" si="106"/>
        <v>AGenALBENI2024</v>
      </c>
      <c r="G3436" s="9">
        <v>33</v>
      </c>
      <c r="H3436" s="9">
        <v>19</v>
      </c>
      <c r="I3436" s="9">
        <v>17</v>
      </c>
      <c r="J3436" s="9">
        <v>11</v>
      </c>
      <c r="K3436" s="9">
        <v>17</v>
      </c>
      <c r="L3436" s="9">
        <v>4</v>
      </c>
      <c r="M3436" s="9">
        <v>4</v>
      </c>
      <c r="N3436" s="9">
        <v>5</v>
      </c>
      <c r="O3436" s="9">
        <v>25</v>
      </c>
      <c r="P3436" s="9">
        <v>28</v>
      </c>
      <c r="Q3436" s="9">
        <v>23</v>
      </c>
      <c r="R3436" s="9">
        <v>17</v>
      </c>
      <c r="S3436" s="9">
        <v>13</v>
      </c>
      <c r="T3436" s="9">
        <v>17</v>
      </c>
    </row>
    <row r="3437" spans="1:20" x14ac:dyDescent="0.35">
      <c r="A3437">
        <f t="shared" si="107"/>
        <v>3437</v>
      </c>
      <c r="B3437" s="3" t="s">
        <v>70</v>
      </c>
      <c r="C3437" s="3" t="s">
        <v>77</v>
      </c>
      <c r="D3437" s="3" t="s">
        <v>35</v>
      </c>
      <c r="E3437">
        <v>2025</v>
      </c>
      <c r="F3437" s="3" t="str">
        <f t="shared" si="106"/>
        <v>AGenALBENI2025</v>
      </c>
      <c r="G3437" s="9">
        <v>30</v>
      </c>
      <c r="H3437" s="9">
        <v>13</v>
      </c>
      <c r="I3437" s="9">
        <v>8</v>
      </c>
      <c r="J3437" s="9">
        <v>13</v>
      </c>
      <c r="K3437" s="9">
        <v>12</v>
      </c>
      <c r="L3437" s="9">
        <v>16</v>
      </c>
      <c r="M3437" s="9">
        <v>13</v>
      </c>
      <c r="N3437" s="9">
        <v>23</v>
      </c>
      <c r="O3437" s="9">
        <v>14</v>
      </c>
      <c r="P3437" s="9">
        <v>28</v>
      </c>
      <c r="Q3437" s="9">
        <v>30</v>
      </c>
      <c r="R3437" s="9">
        <v>21</v>
      </c>
      <c r="S3437" s="9">
        <v>20</v>
      </c>
      <c r="T3437" s="9">
        <v>21</v>
      </c>
    </row>
    <row r="3438" spans="1:20" x14ac:dyDescent="0.35">
      <c r="A3438">
        <f t="shared" si="107"/>
        <v>3438</v>
      </c>
      <c r="B3438" s="3" t="s">
        <v>70</v>
      </c>
      <c r="C3438" s="3" t="s">
        <v>77</v>
      </c>
      <c r="D3438" s="3" t="s">
        <v>35</v>
      </c>
      <c r="E3438">
        <v>2026</v>
      </c>
      <c r="F3438" s="3" t="str">
        <f t="shared" si="106"/>
        <v>AGenALBENI2026</v>
      </c>
      <c r="G3438" s="9">
        <v>35</v>
      </c>
      <c r="H3438" s="9">
        <v>18</v>
      </c>
      <c r="I3438" s="9">
        <v>15</v>
      </c>
      <c r="J3438" s="9">
        <v>4</v>
      </c>
      <c r="K3438" s="9">
        <v>11</v>
      </c>
      <c r="L3438" s="9">
        <v>4</v>
      </c>
      <c r="M3438" s="9">
        <v>6</v>
      </c>
      <c r="N3438" s="9">
        <v>7</v>
      </c>
      <c r="O3438" s="9">
        <v>10</v>
      </c>
      <c r="P3438" s="9">
        <v>22</v>
      </c>
      <c r="Q3438" s="9">
        <v>31</v>
      </c>
      <c r="R3438" s="9">
        <v>21</v>
      </c>
      <c r="S3438" s="9">
        <v>21</v>
      </c>
      <c r="T3438" s="9">
        <v>21</v>
      </c>
    </row>
    <row r="3439" spans="1:20" x14ac:dyDescent="0.35">
      <c r="A3439">
        <f t="shared" si="107"/>
        <v>3439</v>
      </c>
      <c r="B3439" s="3" t="s">
        <v>70</v>
      </c>
      <c r="C3439" s="3" t="s">
        <v>77</v>
      </c>
      <c r="D3439" s="3" t="s">
        <v>35</v>
      </c>
      <c r="E3439">
        <v>2027</v>
      </c>
      <c r="F3439" s="3" t="str">
        <f t="shared" si="106"/>
        <v>AGenALBENI2027</v>
      </c>
      <c r="G3439" s="9">
        <v>34</v>
      </c>
      <c r="H3439" s="9">
        <v>19</v>
      </c>
      <c r="I3439" s="9">
        <v>4</v>
      </c>
      <c r="J3439" s="9">
        <v>4</v>
      </c>
      <c r="K3439" s="9">
        <v>17</v>
      </c>
      <c r="L3439" s="9">
        <v>4</v>
      </c>
      <c r="M3439" s="9">
        <v>6</v>
      </c>
      <c r="N3439" s="9">
        <v>7</v>
      </c>
      <c r="O3439" s="9">
        <v>10</v>
      </c>
      <c r="P3439" s="9">
        <v>9</v>
      </c>
      <c r="Q3439" s="9">
        <v>27</v>
      </c>
      <c r="R3439" s="9">
        <v>20</v>
      </c>
      <c r="S3439" s="9">
        <v>21</v>
      </c>
      <c r="T3439" s="9">
        <v>21</v>
      </c>
    </row>
    <row r="3440" spans="1:20" x14ac:dyDescent="0.35">
      <c r="A3440">
        <f t="shared" si="107"/>
        <v>3440</v>
      </c>
      <c r="B3440" s="3" t="s">
        <v>70</v>
      </c>
      <c r="C3440" s="3" t="s">
        <v>77</v>
      </c>
      <c r="D3440" s="3" t="s">
        <v>35</v>
      </c>
      <c r="E3440">
        <v>2028</v>
      </c>
      <c r="F3440" s="3" t="str">
        <f t="shared" si="106"/>
        <v>AGenALBENI2028</v>
      </c>
      <c r="G3440" s="9">
        <v>34</v>
      </c>
      <c r="H3440" s="9">
        <v>18</v>
      </c>
      <c r="I3440" s="9">
        <v>17</v>
      </c>
      <c r="J3440" s="9">
        <v>17</v>
      </c>
      <c r="K3440" s="9">
        <v>6</v>
      </c>
      <c r="L3440" s="9">
        <v>5</v>
      </c>
      <c r="M3440" s="9">
        <v>4</v>
      </c>
      <c r="N3440" s="9">
        <v>5</v>
      </c>
      <c r="O3440" s="9">
        <v>7</v>
      </c>
      <c r="P3440" s="9">
        <v>21</v>
      </c>
      <c r="Q3440" s="9">
        <v>31</v>
      </c>
      <c r="R3440" s="9">
        <v>21</v>
      </c>
      <c r="S3440" s="9">
        <v>19</v>
      </c>
      <c r="T3440" s="9">
        <v>21</v>
      </c>
    </row>
    <row r="3441" spans="1:20" x14ac:dyDescent="0.35">
      <c r="A3441">
        <f t="shared" si="107"/>
        <v>3441</v>
      </c>
      <c r="B3441" s="3" t="s">
        <v>70</v>
      </c>
      <c r="C3441" s="3" t="s">
        <v>77</v>
      </c>
      <c r="D3441" s="3" t="s">
        <v>35</v>
      </c>
      <c r="E3441">
        <v>2029</v>
      </c>
      <c r="F3441" s="3" t="str">
        <f t="shared" si="106"/>
        <v>AGenALBENI2029</v>
      </c>
      <c r="G3441" s="9">
        <v>33</v>
      </c>
      <c r="H3441" s="9">
        <v>17</v>
      </c>
      <c r="I3441" s="9">
        <v>15</v>
      </c>
      <c r="J3441" s="9">
        <v>17</v>
      </c>
      <c r="K3441" s="9">
        <v>4</v>
      </c>
      <c r="L3441" s="9">
        <v>4</v>
      </c>
      <c r="M3441" s="9">
        <v>6</v>
      </c>
      <c r="N3441" s="9">
        <v>9</v>
      </c>
      <c r="O3441" s="9">
        <v>10</v>
      </c>
      <c r="P3441" s="9">
        <v>5</v>
      </c>
      <c r="Q3441" s="9">
        <v>21</v>
      </c>
      <c r="R3441" s="9">
        <v>21</v>
      </c>
      <c r="S3441" s="9">
        <v>21</v>
      </c>
      <c r="T3441" s="9">
        <v>21</v>
      </c>
    </row>
    <row r="3442" spans="1:20" x14ac:dyDescent="0.35">
      <c r="A3442">
        <f t="shared" si="107"/>
        <v>3442</v>
      </c>
      <c r="B3442" s="3" t="s">
        <v>70</v>
      </c>
      <c r="C3442" s="3" t="s">
        <v>77</v>
      </c>
      <c r="D3442" s="3" t="s">
        <v>36</v>
      </c>
      <c r="E3442">
        <v>2020</v>
      </c>
      <c r="F3442" s="3" t="str">
        <f t="shared" si="106"/>
        <v>AGenBOX C2020</v>
      </c>
      <c r="G3442" s="9">
        <v>79</v>
      </c>
      <c r="H3442" s="9">
        <v>57</v>
      </c>
      <c r="I3442" s="9">
        <v>47</v>
      </c>
      <c r="J3442" s="9">
        <v>55</v>
      </c>
      <c r="K3442" s="9">
        <v>48</v>
      </c>
      <c r="L3442" s="9">
        <v>67</v>
      </c>
      <c r="M3442" s="9">
        <v>72</v>
      </c>
      <c r="N3442" s="9">
        <v>80</v>
      </c>
      <c r="O3442" s="9">
        <v>56</v>
      </c>
      <c r="P3442" s="9">
        <v>62</v>
      </c>
      <c r="Q3442" s="9">
        <v>57</v>
      </c>
      <c r="R3442" s="9">
        <v>37</v>
      </c>
      <c r="S3442" s="9">
        <v>31</v>
      </c>
      <c r="T3442" s="9">
        <v>53</v>
      </c>
    </row>
    <row r="3443" spans="1:20" x14ac:dyDescent="0.35">
      <c r="A3443">
        <f t="shared" si="107"/>
        <v>3443</v>
      </c>
      <c r="B3443" s="3" t="s">
        <v>70</v>
      </c>
      <c r="C3443" s="3" t="s">
        <v>77</v>
      </c>
      <c r="D3443" s="3" t="s">
        <v>36</v>
      </c>
      <c r="E3443">
        <v>2021</v>
      </c>
      <c r="F3443" s="3" t="str">
        <f t="shared" si="106"/>
        <v>AGenBOX C2021</v>
      </c>
      <c r="G3443" s="9">
        <v>79</v>
      </c>
      <c r="H3443" s="9">
        <v>75</v>
      </c>
      <c r="I3443" s="9">
        <v>74</v>
      </c>
      <c r="J3443" s="9">
        <v>66</v>
      </c>
      <c r="K3443" s="9">
        <v>56</v>
      </c>
      <c r="L3443" s="9">
        <v>63</v>
      </c>
      <c r="M3443" s="9">
        <v>58</v>
      </c>
      <c r="N3443" s="9">
        <v>72</v>
      </c>
      <c r="O3443" s="9">
        <v>47</v>
      </c>
      <c r="P3443" s="9">
        <v>79</v>
      </c>
      <c r="Q3443" s="9">
        <v>72</v>
      </c>
      <c r="R3443" s="9">
        <v>55</v>
      </c>
      <c r="S3443" s="9">
        <v>34</v>
      </c>
      <c r="T3443" s="9">
        <v>45</v>
      </c>
    </row>
    <row r="3444" spans="1:20" x14ac:dyDescent="0.35">
      <c r="A3444">
        <f t="shared" si="107"/>
        <v>3444</v>
      </c>
      <c r="B3444" s="3" t="s">
        <v>70</v>
      </c>
      <c r="C3444" s="3" t="s">
        <v>77</v>
      </c>
      <c r="D3444" s="3" t="s">
        <v>36</v>
      </c>
      <c r="E3444">
        <v>2022</v>
      </c>
      <c r="F3444" s="3" t="str">
        <f t="shared" si="106"/>
        <v>AGenBOX C2022</v>
      </c>
      <c r="G3444" s="9">
        <v>77</v>
      </c>
      <c r="H3444" s="9">
        <v>54</v>
      </c>
      <c r="I3444" s="9">
        <v>49</v>
      </c>
      <c r="J3444" s="9">
        <v>56</v>
      </c>
      <c r="K3444" s="9">
        <v>64</v>
      </c>
      <c r="L3444" s="9">
        <v>73</v>
      </c>
      <c r="M3444" s="9">
        <v>73</v>
      </c>
      <c r="N3444" s="9">
        <v>76</v>
      </c>
      <c r="O3444" s="9">
        <v>54</v>
      </c>
      <c r="P3444" s="9">
        <v>79</v>
      </c>
      <c r="Q3444" s="9">
        <v>44</v>
      </c>
      <c r="R3444" s="9">
        <v>25</v>
      </c>
      <c r="S3444" s="9">
        <v>25</v>
      </c>
      <c r="T3444" s="9">
        <v>46</v>
      </c>
    </row>
    <row r="3445" spans="1:20" x14ac:dyDescent="0.35">
      <c r="A3445">
        <f t="shared" si="107"/>
        <v>3445</v>
      </c>
      <c r="B3445" s="3" t="s">
        <v>70</v>
      </c>
      <c r="C3445" s="3" t="s">
        <v>77</v>
      </c>
      <c r="D3445" s="3" t="s">
        <v>36</v>
      </c>
      <c r="E3445">
        <v>2023</v>
      </c>
      <c r="F3445" s="3" t="str">
        <f t="shared" si="106"/>
        <v>AGenBOX C2023</v>
      </c>
      <c r="G3445" s="9">
        <v>77</v>
      </c>
      <c r="H3445" s="9">
        <v>48</v>
      </c>
      <c r="I3445" s="9">
        <v>40</v>
      </c>
      <c r="J3445" s="9">
        <v>50</v>
      </c>
      <c r="K3445" s="9">
        <v>58</v>
      </c>
      <c r="L3445" s="9">
        <v>72</v>
      </c>
      <c r="M3445" s="9">
        <v>79</v>
      </c>
      <c r="N3445" s="9">
        <v>71</v>
      </c>
      <c r="O3445" s="9">
        <v>57</v>
      </c>
      <c r="P3445" s="9">
        <v>72</v>
      </c>
      <c r="Q3445" s="9">
        <v>46</v>
      </c>
      <c r="R3445" s="9">
        <v>26</v>
      </c>
      <c r="S3445" s="9">
        <v>25</v>
      </c>
      <c r="T3445" s="9">
        <v>35</v>
      </c>
    </row>
    <row r="3446" spans="1:20" x14ac:dyDescent="0.35">
      <c r="A3446">
        <f t="shared" si="107"/>
        <v>3446</v>
      </c>
      <c r="B3446" s="3" t="s">
        <v>70</v>
      </c>
      <c r="C3446" s="3" t="s">
        <v>77</v>
      </c>
      <c r="D3446" s="3" t="s">
        <v>36</v>
      </c>
      <c r="E3446">
        <v>2024</v>
      </c>
      <c r="F3446" s="3" t="str">
        <f t="shared" si="106"/>
        <v>AGenBOX C2024</v>
      </c>
      <c r="G3446" s="9">
        <v>75</v>
      </c>
      <c r="H3446" s="9">
        <v>59</v>
      </c>
      <c r="I3446" s="9">
        <v>57</v>
      </c>
      <c r="J3446" s="9">
        <v>73</v>
      </c>
      <c r="K3446" s="9">
        <v>66</v>
      </c>
      <c r="L3446" s="9">
        <v>77</v>
      </c>
      <c r="M3446" s="9">
        <v>77</v>
      </c>
      <c r="N3446" s="9">
        <v>70</v>
      </c>
      <c r="O3446" s="9">
        <v>73</v>
      </c>
      <c r="P3446" s="9">
        <v>52</v>
      </c>
      <c r="Q3446" s="9">
        <v>39</v>
      </c>
      <c r="R3446" s="9">
        <v>27</v>
      </c>
      <c r="S3446" s="9">
        <v>21</v>
      </c>
      <c r="T3446" s="9">
        <v>29</v>
      </c>
    </row>
    <row r="3447" spans="1:20" x14ac:dyDescent="0.35">
      <c r="A3447">
        <f t="shared" si="107"/>
        <v>3447</v>
      </c>
      <c r="B3447" s="3" t="s">
        <v>70</v>
      </c>
      <c r="C3447" s="3" t="s">
        <v>77</v>
      </c>
      <c r="D3447" s="3" t="s">
        <v>36</v>
      </c>
      <c r="E3447">
        <v>2025</v>
      </c>
      <c r="F3447" s="3" t="str">
        <f t="shared" si="106"/>
        <v>AGenBOX C2025</v>
      </c>
      <c r="G3447" s="9">
        <v>66</v>
      </c>
      <c r="H3447" s="9">
        <v>35</v>
      </c>
      <c r="I3447" s="9">
        <v>21</v>
      </c>
      <c r="J3447" s="9">
        <v>38</v>
      </c>
      <c r="K3447" s="9">
        <v>32</v>
      </c>
      <c r="L3447" s="9">
        <v>50</v>
      </c>
      <c r="M3447" s="9">
        <v>38</v>
      </c>
      <c r="N3447" s="9">
        <v>54</v>
      </c>
      <c r="O3447" s="9">
        <v>62</v>
      </c>
      <c r="P3447" s="9">
        <v>79</v>
      </c>
      <c r="Q3447" s="9">
        <v>52</v>
      </c>
      <c r="R3447" s="9">
        <v>35</v>
      </c>
      <c r="S3447" s="9">
        <v>33</v>
      </c>
      <c r="T3447" s="9">
        <v>45</v>
      </c>
    </row>
    <row r="3448" spans="1:20" x14ac:dyDescent="0.35">
      <c r="A3448">
        <f t="shared" si="107"/>
        <v>3448</v>
      </c>
      <c r="B3448" s="3" t="s">
        <v>70</v>
      </c>
      <c r="C3448" s="3" t="s">
        <v>77</v>
      </c>
      <c r="D3448" s="3" t="s">
        <v>36</v>
      </c>
      <c r="E3448">
        <v>2026</v>
      </c>
      <c r="F3448" s="3" t="str">
        <f t="shared" si="106"/>
        <v>AGenBOX C2026</v>
      </c>
      <c r="G3448" s="9">
        <v>77</v>
      </c>
      <c r="H3448" s="9">
        <v>54</v>
      </c>
      <c r="I3448" s="9">
        <v>45</v>
      </c>
      <c r="J3448" s="9">
        <v>77</v>
      </c>
      <c r="K3448" s="9">
        <v>75</v>
      </c>
      <c r="L3448" s="9">
        <v>79</v>
      </c>
      <c r="M3448" s="9">
        <v>62</v>
      </c>
      <c r="N3448" s="9">
        <v>33</v>
      </c>
      <c r="O3448" s="9">
        <v>0</v>
      </c>
      <c r="P3448" s="9">
        <v>62</v>
      </c>
      <c r="Q3448" s="9">
        <v>67</v>
      </c>
      <c r="R3448" s="9">
        <v>55</v>
      </c>
      <c r="S3448" s="9">
        <v>42</v>
      </c>
      <c r="T3448" s="9">
        <v>50</v>
      </c>
    </row>
    <row r="3449" spans="1:20" x14ac:dyDescent="0.35">
      <c r="A3449">
        <f t="shared" si="107"/>
        <v>3449</v>
      </c>
      <c r="B3449" s="3" t="s">
        <v>70</v>
      </c>
      <c r="C3449" s="3" t="s">
        <v>77</v>
      </c>
      <c r="D3449" s="3" t="s">
        <v>36</v>
      </c>
      <c r="E3449">
        <v>2027</v>
      </c>
      <c r="F3449" s="3" t="str">
        <f t="shared" si="106"/>
        <v>AGenBOX C2027</v>
      </c>
      <c r="G3449" s="9">
        <v>79</v>
      </c>
      <c r="H3449" s="9">
        <v>69</v>
      </c>
      <c r="I3449" s="9">
        <v>78</v>
      </c>
      <c r="J3449" s="9">
        <v>78</v>
      </c>
      <c r="K3449" s="9">
        <v>69</v>
      </c>
      <c r="L3449" s="9">
        <v>79</v>
      </c>
      <c r="M3449" s="9">
        <v>63</v>
      </c>
      <c r="N3449" s="9">
        <v>38</v>
      </c>
      <c r="O3449" s="9">
        <v>0</v>
      </c>
      <c r="P3449" s="9">
        <v>0</v>
      </c>
      <c r="Q3449" s="9">
        <v>73</v>
      </c>
      <c r="R3449" s="9">
        <v>79</v>
      </c>
      <c r="S3449" s="9">
        <v>49</v>
      </c>
      <c r="T3449" s="9">
        <v>60</v>
      </c>
    </row>
    <row r="3450" spans="1:20" x14ac:dyDescent="0.35">
      <c r="A3450">
        <f t="shared" si="107"/>
        <v>3450</v>
      </c>
      <c r="B3450" s="3" t="s">
        <v>70</v>
      </c>
      <c r="C3450" s="3" t="s">
        <v>77</v>
      </c>
      <c r="D3450" s="3" t="s">
        <v>36</v>
      </c>
      <c r="E3450">
        <v>2028</v>
      </c>
      <c r="F3450" s="3" t="str">
        <f t="shared" si="106"/>
        <v>AGenBOX C2028</v>
      </c>
      <c r="G3450" s="9">
        <v>79</v>
      </c>
      <c r="H3450" s="9">
        <v>55</v>
      </c>
      <c r="I3450" s="9">
        <v>60</v>
      </c>
      <c r="J3450" s="9">
        <v>66</v>
      </c>
      <c r="K3450" s="9">
        <v>76</v>
      </c>
      <c r="L3450" s="9">
        <v>80</v>
      </c>
      <c r="M3450" s="9">
        <v>77</v>
      </c>
      <c r="N3450" s="9">
        <v>69</v>
      </c>
      <c r="O3450" s="9">
        <v>43</v>
      </c>
      <c r="P3450" s="9">
        <v>61</v>
      </c>
      <c r="Q3450" s="9">
        <v>62</v>
      </c>
      <c r="R3450" s="9">
        <v>38</v>
      </c>
      <c r="S3450" s="9">
        <v>32</v>
      </c>
      <c r="T3450" s="9">
        <v>48</v>
      </c>
    </row>
    <row r="3451" spans="1:20" x14ac:dyDescent="0.35">
      <c r="A3451">
        <f t="shared" si="107"/>
        <v>3451</v>
      </c>
      <c r="B3451" s="3" t="s">
        <v>70</v>
      </c>
      <c r="C3451" s="3" t="s">
        <v>77</v>
      </c>
      <c r="D3451" s="3" t="s">
        <v>36</v>
      </c>
      <c r="E3451">
        <v>2029</v>
      </c>
      <c r="F3451" s="3" t="str">
        <f t="shared" si="106"/>
        <v>AGenBOX C2029</v>
      </c>
      <c r="G3451" s="9">
        <v>80</v>
      </c>
      <c r="H3451" s="9">
        <v>49</v>
      </c>
      <c r="I3451" s="9">
        <v>45</v>
      </c>
      <c r="J3451" s="9">
        <v>62</v>
      </c>
      <c r="K3451" s="9">
        <v>77</v>
      </c>
      <c r="L3451" s="9">
        <v>79</v>
      </c>
      <c r="M3451" s="9">
        <v>55</v>
      </c>
      <c r="N3451" s="9">
        <v>7</v>
      </c>
      <c r="O3451" s="9">
        <v>0</v>
      </c>
      <c r="P3451" s="9">
        <v>0</v>
      </c>
      <c r="Q3451" s="9">
        <v>54</v>
      </c>
      <c r="R3451" s="9">
        <v>74</v>
      </c>
      <c r="S3451" s="9">
        <v>51</v>
      </c>
      <c r="T3451" s="9">
        <v>60</v>
      </c>
    </row>
    <row r="3452" spans="1:20" x14ac:dyDescent="0.35">
      <c r="A3452">
        <f t="shared" si="107"/>
        <v>3452</v>
      </c>
      <c r="B3452" s="3" t="s">
        <v>70</v>
      </c>
      <c r="C3452" s="3" t="s">
        <v>77</v>
      </c>
      <c r="D3452" s="3" t="s">
        <v>37</v>
      </c>
      <c r="E3452">
        <v>2020</v>
      </c>
      <c r="F3452" s="3" t="str">
        <f t="shared" si="106"/>
        <v>AGenBOUND2020</v>
      </c>
      <c r="G3452" s="9">
        <v>569</v>
      </c>
      <c r="H3452" s="9">
        <v>379</v>
      </c>
      <c r="I3452" s="9">
        <v>310</v>
      </c>
      <c r="J3452" s="9">
        <v>363</v>
      </c>
      <c r="K3452" s="9">
        <v>307</v>
      </c>
      <c r="L3452" s="9">
        <v>450</v>
      </c>
      <c r="M3452" s="9">
        <v>493</v>
      </c>
      <c r="N3452" s="9">
        <v>623</v>
      </c>
      <c r="O3452" s="9">
        <v>999</v>
      </c>
      <c r="P3452" s="9">
        <v>935</v>
      </c>
      <c r="Q3452" s="9">
        <v>386</v>
      </c>
      <c r="R3452" s="9">
        <v>239</v>
      </c>
      <c r="S3452" s="9">
        <v>205</v>
      </c>
      <c r="T3452" s="9">
        <v>350</v>
      </c>
    </row>
    <row r="3453" spans="1:20" x14ac:dyDescent="0.35">
      <c r="A3453">
        <f t="shared" si="107"/>
        <v>3453</v>
      </c>
      <c r="B3453" s="3" t="s">
        <v>70</v>
      </c>
      <c r="C3453" s="3" t="s">
        <v>77</v>
      </c>
      <c r="D3453" s="3" t="s">
        <v>37</v>
      </c>
      <c r="E3453">
        <v>2021</v>
      </c>
      <c r="F3453" s="3" t="str">
        <f t="shared" si="106"/>
        <v>AGenBOUND2021</v>
      </c>
      <c r="G3453" s="9">
        <v>570</v>
      </c>
      <c r="H3453" s="9">
        <v>507</v>
      </c>
      <c r="I3453" s="9">
        <v>514</v>
      </c>
      <c r="J3453" s="9">
        <v>444</v>
      </c>
      <c r="K3453" s="9">
        <v>367</v>
      </c>
      <c r="L3453" s="9">
        <v>419</v>
      </c>
      <c r="M3453" s="9">
        <v>389</v>
      </c>
      <c r="N3453" s="9">
        <v>884</v>
      </c>
      <c r="O3453" s="9">
        <v>990</v>
      </c>
      <c r="P3453" s="9">
        <v>680</v>
      </c>
      <c r="Q3453" s="9">
        <v>492</v>
      </c>
      <c r="R3453" s="9">
        <v>363</v>
      </c>
      <c r="S3453" s="9">
        <v>224</v>
      </c>
      <c r="T3453" s="9">
        <v>294</v>
      </c>
    </row>
    <row r="3454" spans="1:20" x14ac:dyDescent="0.35">
      <c r="A3454">
        <f t="shared" si="107"/>
        <v>3454</v>
      </c>
      <c r="B3454" s="3" t="s">
        <v>70</v>
      </c>
      <c r="C3454" s="3" t="s">
        <v>77</v>
      </c>
      <c r="D3454" s="3" t="s">
        <v>37</v>
      </c>
      <c r="E3454">
        <v>2022</v>
      </c>
      <c r="F3454" s="3" t="str">
        <f t="shared" si="106"/>
        <v>AGenBOUND2022</v>
      </c>
      <c r="G3454" s="9">
        <v>527</v>
      </c>
      <c r="H3454" s="9">
        <v>355</v>
      </c>
      <c r="I3454" s="9">
        <v>323</v>
      </c>
      <c r="J3454" s="9">
        <v>371</v>
      </c>
      <c r="K3454" s="9">
        <v>421</v>
      </c>
      <c r="L3454" s="9">
        <v>503</v>
      </c>
      <c r="M3454" s="9">
        <v>512</v>
      </c>
      <c r="N3454" s="9">
        <v>815</v>
      </c>
      <c r="O3454" s="9">
        <v>996</v>
      </c>
      <c r="P3454" s="9">
        <v>657</v>
      </c>
      <c r="Q3454" s="9">
        <v>292</v>
      </c>
      <c r="R3454" s="9">
        <v>160</v>
      </c>
      <c r="S3454" s="9">
        <v>159</v>
      </c>
      <c r="T3454" s="9">
        <v>299</v>
      </c>
    </row>
    <row r="3455" spans="1:20" x14ac:dyDescent="0.35">
      <c r="A3455">
        <f t="shared" si="107"/>
        <v>3455</v>
      </c>
      <c r="B3455" s="3" t="s">
        <v>70</v>
      </c>
      <c r="C3455" s="3" t="s">
        <v>77</v>
      </c>
      <c r="D3455" s="3" t="s">
        <v>37</v>
      </c>
      <c r="E3455">
        <v>2023</v>
      </c>
      <c r="F3455" s="3" t="str">
        <f t="shared" si="106"/>
        <v>AGenBOUND2023</v>
      </c>
      <c r="G3455" s="9">
        <v>528</v>
      </c>
      <c r="H3455" s="9">
        <v>315</v>
      </c>
      <c r="I3455" s="9">
        <v>262</v>
      </c>
      <c r="J3455" s="9">
        <v>325</v>
      </c>
      <c r="K3455" s="9">
        <v>381</v>
      </c>
      <c r="L3455" s="9">
        <v>485</v>
      </c>
      <c r="M3455" s="9">
        <v>687</v>
      </c>
      <c r="N3455" s="9">
        <v>884</v>
      </c>
      <c r="O3455" s="9">
        <v>999</v>
      </c>
      <c r="P3455" s="9">
        <v>502</v>
      </c>
      <c r="Q3455" s="9">
        <v>304</v>
      </c>
      <c r="R3455" s="9">
        <v>168</v>
      </c>
      <c r="S3455" s="9">
        <v>160</v>
      </c>
      <c r="T3455" s="9">
        <v>225</v>
      </c>
    </row>
    <row r="3456" spans="1:20" x14ac:dyDescent="0.35">
      <c r="A3456">
        <f t="shared" si="107"/>
        <v>3456</v>
      </c>
      <c r="B3456" s="3" t="s">
        <v>70</v>
      </c>
      <c r="C3456" s="3" t="s">
        <v>77</v>
      </c>
      <c r="D3456" s="3" t="s">
        <v>37</v>
      </c>
      <c r="E3456">
        <v>2024</v>
      </c>
      <c r="F3456" s="3" t="str">
        <f t="shared" si="106"/>
        <v>AGenBOUND2024</v>
      </c>
      <c r="G3456" s="9">
        <v>497</v>
      </c>
      <c r="H3456" s="9">
        <v>392</v>
      </c>
      <c r="I3456" s="9">
        <v>375</v>
      </c>
      <c r="J3456" s="9">
        <v>502</v>
      </c>
      <c r="K3456" s="9">
        <v>441</v>
      </c>
      <c r="L3456" s="9">
        <v>543</v>
      </c>
      <c r="M3456" s="9">
        <v>812</v>
      </c>
      <c r="N3456" s="9">
        <v>884</v>
      </c>
      <c r="O3456" s="9">
        <v>893</v>
      </c>
      <c r="P3456" s="9">
        <v>351</v>
      </c>
      <c r="Q3456" s="9">
        <v>254</v>
      </c>
      <c r="R3456" s="9">
        <v>174</v>
      </c>
      <c r="S3456" s="9">
        <v>135</v>
      </c>
      <c r="T3456" s="9">
        <v>183</v>
      </c>
    </row>
    <row r="3457" spans="1:20" x14ac:dyDescent="0.35">
      <c r="A3457">
        <f t="shared" si="107"/>
        <v>3457</v>
      </c>
      <c r="B3457" s="3" t="s">
        <v>70</v>
      </c>
      <c r="C3457" s="3" t="s">
        <v>77</v>
      </c>
      <c r="D3457" s="3" t="s">
        <v>37</v>
      </c>
      <c r="E3457">
        <v>2025</v>
      </c>
      <c r="F3457" s="3" t="str">
        <f t="shared" si="106"/>
        <v>AGenBOUND2025</v>
      </c>
      <c r="G3457" s="9">
        <v>432</v>
      </c>
      <c r="H3457" s="9">
        <v>224</v>
      </c>
      <c r="I3457" s="9">
        <v>129</v>
      </c>
      <c r="J3457" s="9">
        <v>245</v>
      </c>
      <c r="K3457" s="9">
        <v>203</v>
      </c>
      <c r="L3457" s="9">
        <v>331</v>
      </c>
      <c r="M3457" s="9">
        <v>254</v>
      </c>
      <c r="N3457" s="9">
        <v>340</v>
      </c>
      <c r="O3457" s="9">
        <v>1004</v>
      </c>
      <c r="P3457" s="9">
        <v>686</v>
      </c>
      <c r="Q3457" s="9">
        <v>348</v>
      </c>
      <c r="R3457" s="9">
        <v>227</v>
      </c>
      <c r="S3457" s="9">
        <v>216</v>
      </c>
      <c r="T3457" s="9">
        <v>293</v>
      </c>
    </row>
    <row r="3458" spans="1:20" x14ac:dyDescent="0.35">
      <c r="A3458">
        <f t="shared" si="107"/>
        <v>3458</v>
      </c>
      <c r="B3458" s="3" t="s">
        <v>70</v>
      </c>
      <c r="C3458" s="3" t="s">
        <v>77</v>
      </c>
      <c r="D3458" s="3" t="s">
        <v>37</v>
      </c>
      <c r="E3458">
        <v>2026</v>
      </c>
      <c r="F3458" s="3" t="str">
        <f t="shared" ref="F3458:F3521" si="108">_xlfn.CONCAT(B3458,C3458,D3458,E3458)</f>
        <v>AGenBOUND2026</v>
      </c>
      <c r="G3458" s="9">
        <v>519</v>
      </c>
      <c r="H3458" s="9">
        <v>350</v>
      </c>
      <c r="I3458" s="9">
        <v>292</v>
      </c>
      <c r="J3458" s="9">
        <v>538</v>
      </c>
      <c r="K3458" s="9">
        <v>520</v>
      </c>
      <c r="L3458" s="9">
        <v>678</v>
      </c>
      <c r="M3458" s="9">
        <v>844</v>
      </c>
      <c r="N3458" s="9">
        <v>884</v>
      </c>
      <c r="O3458" s="9">
        <v>972</v>
      </c>
      <c r="P3458" s="9">
        <v>935</v>
      </c>
      <c r="Q3458" s="9">
        <v>456</v>
      </c>
      <c r="R3458" s="9">
        <v>361</v>
      </c>
      <c r="S3458" s="9">
        <v>279</v>
      </c>
      <c r="T3458" s="9">
        <v>328</v>
      </c>
    </row>
    <row r="3459" spans="1:20" x14ac:dyDescent="0.35">
      <c r="A3459">
        <f t="shared" ref="A3459:A3522" si="109">A3458+1</f>
        <v>3459</v>
      </c>
      <c r="B3459" s="3" t="s">
        <v>70</v>
      </c>
      <c r="C3459" s="3" t="s">
        <v>77</v>
      </c>
      <c r="D3459" s="3" t="s">
        <v>37</v>
      </c>
      <c r="E3459">
        <v>2027</v>
      </c>
      <c r="F3459" s="3" t="str">
        <f t="shared" si="108"/>
        <v>AGenBOUND2027</v>
      </c>
      <c r="G3459" s="9">
        <v>563</v>
      </c>
      <c r="H3459" s="9">
        <v>465</v>
      </c>
      <c r="I3459" s="9">
        <v>697</v>
      </c>
      <c r="J3459" s="9">
        <v>735</v>
      </c>
      <c r="K3459" s="9">
        <v>469</v>
      </c>
      <c r="L3459" s="9">
        <v>693</v>
      </c>
      <c r="M3459" s="9">
        <v>844</v>
      </c>
      <c r="N3459" s="9">
        <v>884</v>
      </c>
      <c r="O3459" s="9">
        <v>936</v>
      </c>
      <c r="P3459" s="9">
        <v>933</v>
      </c>
      <c r="Q3459" s="9">
        <v>814</v>
      </c>
      <c r="R3459" s="9">
        <v>683</v>
      </c>
      <c r="S3459" s="9">
        <v>325</v>
      </c>
      <c r="T3459" s="9">
        <v>396</v>
      </c>
    </row>
    <row r="3460" spans="1:20" x14ac:dyDescent="0.35">
      <c r="A3460">
        <f t="shared" si="109"/>
        <v>3460</v>
      </c>
      <c r="B3460" s="3" t="s">
        <v>70</v>
      </c>
      <c r="C3460" s="3" t="s">
        <v>77</v>
      </c>
      <c r="D3460" s="3" t="s">
        <v>37</v>
      </c>
      <c r="E3460">
        <v>2028</v>
      </c>
      <c r="F3460" s="3" t="str">
        <f t="shared" si="108"/>
        <v>AGenBOUND2028</v>
      </c>
      <c r="G3460" s="9">
        <v>555</v>
      </c>
      <c r="H3460" s="9">
        <v>364</v>
      </c>
      <c r="I3460" s="9">
        <v>394</v>
      </c>
      <c r="J3460" s="9">
        <v>441</v>
      </c>
      <c r="K3460" s="9">
        <v>525</v>
      </c>
      <c r="L3460" s="9">
        <v>608</v>
      </c>
      <c r="M3460" s="9">
        <v>781</v>
      </c>
      <c r="N3460" s="9">
        <v>884</v>
      </c>
      <c r="O3460" s="9">
        <v>989</v>
      </c>
      <c r="P3460" s="9">
        <v>935</v>
      </c>
      <c r="Q3460" s="9">
        <v>415</v>
      </c>
      <c r="R3460" s="9">
        <v>250</v>
      </c>
      <c r="S3460" s="9">
        <v>209</v>
      </c>
      <c r="T3460" s="9">
        <v>311</v>
      </c>
    </row>
    <row r="3461" spans="1:20" x14ac:dyDescent="0.35">
      <c r="A3461">
        <f t="shared" si="109"/>
        <v>3461</v>
      </c>
      <c r="B3461" s="3" t="s">
        <v>70</v>
      </c>
      <c r="C3461" s="3" t="s">
        <v>77</v>
      </c>
      <c r="D3461" s="3" t="s">
        <v>37</v>
      </c>
      <c r="E3461">
        <v>2029</v>
      </c>
      <c r="F3461" s="3" t="str">
        <f t="shared" si="108"/>
        <v>AGenBOUND2029</v>
      </c>
      <c r="G3461" s="9">
        <v>583</v>
      </c>
      <c r="H3461" s="9">
        <v>320</v>
      </c>
      <c r="I3461" s="9">
        <v>290</v>
      </c>
      <c r="J3461" s="9">
        <v>402</v>
      </c>
      <c r="K3461" s="9">
        <v>536</v>
      </c>
      <c r="L3461" s="9">
        <v>645</v>
      </c>
      <c r="M3461" s="9">
        <v>844</v>
      </c>
      <c r="N3461" s="9">
        <v>884</v>
      </c>
      <c r="O3461" s="9">
        <v>939</v>
      </c>
      <c r="P3461" s="9">
        <v>917</v>
      </c>
      <c r="Q3461" s="9">
        <v>814</v>
      </c>
      <c r="R3461" s="9">
        <v>510</v>
      </c>
      <c r="S3461" s="9">
        <v>340</v>
      </c>
      <c r="T3461" s="9">
        <v>395</v>
      </c>
    </row>
    <row r="3462" spans="1:20" x14ac:dyDescent="0.35">
      <c r="A3462">
        <f t="shared" si="109"/>
        <v>3462</v>
      </c>
      <c r="B3462" s="3" t="s">
        <v>70</v>
      </c>
      <c r="C3462" s="3" t="s">
        <v>77</v>
      </c>
      <c r="D3462" s="3" t="s">
        <v>38</v>
      </c>
      <c r="E3462">
        <v>2020</v>
      </c>
      <c r="F3462" s="3" t="str">
        <f t="shared" si="108"/>
        <v>AGen7-MILE2020</v>
      </c>
      <c r="G3462" s="9">
        <v>466</v>
      </c>
      <c r="H3462" s="9">
        <v>304</v>
      </c>
      <c r="I3462" s="9">
        <v>246</v>
      </c>
      <c r="J3462" s="9">
        <v>284</v>
      </c>
      <c r="K3462" s="9">
        <v>241</v>
      </c>
      <c r="L3462" s="9">
        <v>354</v>
      </c>
      <c r="M3462" s="9">
        <v>409</v>
      </c>
      <c r="N3462" s="9">
        <v>536</v>
      </c>
      <c r="O3462" s="9">
        <v>822</v>
      </c>
      <c r="P3462" s="9">
        <v>828</v>
      </c>
      <c r="Q3462" s="9">
        <v>307</v>
      </c>
      <c r="R3462" s="9">
        <v>194</v>
      </c>
      <c r="S3462" s="9">
        <v>163</v>
      </c>
      <c r="T3462" s="9">
        <v>278</v>
      </c>
    </row>
    <row r="3463" spans="1:20" x14ac:dyDescent="0.35">
      <c r="A3463">
        <f t="shared" si="109"/>
        <v>3463</v>
      </c>
      <c r="B3463" s="3" t="s">
        <v>70</v>
      </c>
      <c r="C3463" s="3" t="s">
        <v>77</v>
      </c>
      <c r="D3463" s="3" t="s">
        <v>38</v>
      </c>
      <c r="E3463">
        <v>2021</v>
      </c>
      <c r="F3463" s="3" t="str">
        <f t="shared" si="108"/>
        <v>AGen7-MILE2021</v>
      </c>
      <c r="G3463" s="9">
        <v>467</v>
      </c>
      <c r="H3463" s="9">
        <v>398</v>
      </c>
      <c r="I3463" s="9">
        <v>402</v>
      </c>
      <c r="J3463" s="9">
        <v>346</v>
      </c>
      <c r="K3463" s="9">
        <v>287</v>
      </c>
      <c r="L3463" s="9">
        <v>330</v>
      </c>
      <c r="M3463" s="9">
        <v>335</v>
      </c>
      <c r="N3463" s="9">
        <v>783</v>
      </c>
      <c r="O3463" s="9">
        <v>822</v>
      </c>
      <c r="P3463" s="9">
        <v>538</v>
      </c>
      <c r="Q3463" s="9">
        <v>392</v>
      </c>
      <c r="R3463" s="9">
        <v>294</v>
      </c>
      <c r="S3463" s="9">
        <v>179</v>
      </c>
      <c r="T3463" s="9">
        <v>233</v>
      </c>
    </row>
    <row r="3464" spans="1:20" x14ac:dyDescent="0.35">
      <c r="A3464">
        <f t="shared" si="109"/>
        <v>3464</v>
      </c>
      <c r="B3464" s="3" t="s">
        <v>70</v>
      </c>
      <c r="C3464" s="3" t="s">
        <v>77</v>
      </c>
      <c r="D3464" s="3" t="s">
        <v>38</v>
      </c>
      <c r="E3464">
        <v>2022</v>
      </c>
      <c r="F3464" s="3" t="str">
        <f t="shared" si="108"/>
        <v>AGen7-MILE2022</v>
      </c>
      <c r="G3464" s="9">
        <v>427</v>
      </c>
      <c r="H3464" s="9">
        <v>279</v>
      </c>
      <c r="I3464" s="9">
        <v>254</v>
      </c>
      <c r="J3464" s="9">
        <v>291</v>
      </c>
      <c r="K3464" s="9">
        <v>328</v>
      </c>
      <c r="L3464" s="9">
        <v>397</v>
      </c>
      <c r="M3464" s="9">
        <v>431</v>
      </c>
      <c r="N3464" s="9">
        <v>694</v>
      </c>
      <c r="O3464" s="9">
        <v>822</v>
      </c>
      <c r="P3464" s="9">
        <v>532</v>
      </c>
      <c r="Q3464" s="9">
        <v>236</v>
      </c>
      <c r="R3464" s="9">
        <v>132</v>
      </c>
      <c r="S3464" s="9">
        <v>130</v>
      </c>
      <c r="T3464" s="9">
        <v>239</v>
      </c>
    </row>
    <row r="3465" spans="1:20" x14ac:dyDescent="0.35">
      <c r="A3465">
        <f t="shared" si="109"/>
        <v>3465</v>
      </c>
      <c r="B3465" s="3" t="s">
        <v>70</v>
      </c>
      <c r="C3465" s="3" t="s">
        <v>77</v>
      </c>
      <c r="D3465" s="3" t="s">
        <v>38</v>
      </c>
      <c r="E3465">
        <v>2023</v>
      </c>
      <c r="F3465" s="3" t="str">
        <f t="shared" si="108"/>
        <v>AGen7-MILE2023</v>
      </c>
      <c r="G3465" s="9">
        <v>430</v>
      </c>
      <c r="H3465" s="9">
        <v>250</v>
      </c>
      <c r="I3465" s="9">
        <v>207</v>
      </c>
      <c r="J3465" s="9">
        <v>255</v>
      </c>
      <c r="K3465" s="9">
        <v>298</v>
      </c>
      <c r="L3465" s="9">
        <v>387</v>
      </c>
      <c r="M3465" s="9">
        <v>559</v>
      </c>
      <c r="N3465" s="9">
        <v>777</v>
      </c>
      <c r="O3465" s="9">
        <v>822</v>
      </c>
      <c r="P3465" s="9">
        <v>407</v>
      </c>
      <c r="Q3465" s="9">
        <v>244</v>
      </c>
      <c r="R3465" s="9">
        <v>137</v>
      </c>
      <c r="S3465" s="9">
        <v>129</v>
      </c>
      <c r="T3465" s="9">
        <v>179</v>
      </c>
    </row>
    <row r="3466" spans="1:20" x14ac:dyDescent="0.35">
      <c r="A3466">
        <f t="shared" si="109"/>
        <v>3466</v>
      </c>
      <c r="B3466" s="3" t="s">
        <v>70</v>
      </c>
      <c r="C3466" s="3" t="s">
        <v>77</v>
      </c>
      <c r="D3466" s="3" t="s">
        <v>38</v>
      </c>
      <c r="E3466">
        <v>2024</v>
      </c>
      <c r="F3466" s="3" t="str">
        <f t="shared" si="108"/>
        <v>AGen7-MILE2024</v>
      </c>
      <c r="G3466" s="9">
        <v>402</v>
      </c>
      <c r="H3466" s="9">
        <v>306</v>
      </c>
      <c r="I3466" s="9">
        <v>292</v>
      </c>
      <c r="J3466" s="9">
        <v>390</v>
      </c>
      <c r="K3466" s="9">
        <v>345</v>
      </c>
      <c r="L3466" s="9">
        <v>441</v>
      </c>
      <c r="M3466" s="9">
        <v>673</v>
      </c>
      <c r="N3466" s="9">
        <v>785</v>
      </c>
      <c r="O3466" s="9">
        <v>713</v>
      </c>
      <c r="P3466" s="9">
        <v>282</v>
      </c>
      <c r="Q3466" s="9">
        <v>203</v>
      </c>
      <c r="R3466" s="9">
        <v>142</v>
      </c>
      <c r="S3466" s="9">
        <v>110</v>
      </c>
      <c r="T3466" s="9">
        <v>146</v>
      </c>
    </row>
    <row r="3467" spans="1:20" x14ac:dyDescent="0.35">
      <c r="A3467">
        <f t="shared" si="109"/>
        <v>3467</v>
      </c>
      <c r="B3467" s="3" t="s">
        <v>70</v>
      </c>
      <c r="C3467" s="3" t="s">
        <v>77</v>
      </c>
      <c r="D3467" s="3" t="s">
        <v>38</v>
      </c>
      <c r="E3467">
        <v>2025</v>
      </c>
      <c r="F3467" s="3" t="str">
        <f t="shared" si="108"/>
        <v>AGen7-MILE2025</v>
      </c>
      <c r="G3467" s="9">
        <v>336</v>
      </c>
      <c r="H3467" s="9">
        <v>176</v>
      </c>
      <c r="I3467" s="9">
        <v>104</v>
      </c>
      <c r="J3467" s="9">
        <v>192</v>
      </c>
      <c r="K3467" s="9">
        <v>159</v>
      </c>
      <c r="L3467" s="9">
        <v>264</v>
      </c>
      <c r="M3467" s="9">
        <v>216</v>
      </c>
      <c r="N3467" s="9">
        <v>307</v>
      </c>
      <c r="O3467" s="9">
        <v>830</v>
      </c>
      <c r="P3467" s="9">
        <v>543</v>
      </c>
      <c r="Q3467" s="9">
        <v>278</v>
      </c>
      <c r="R3467" s="9">
        <v>181</v>
      </c>
      <c r="S3467" s="9">
        <v>172</v>
      </c>
      <c r="T3467" s="9">
        <v>232</v>
      </c>
    </row>
    <row r="3468" spans="1:20" x14ac:dyDescent="0.35">
      <c r="A3468">
        <f t="shared" si="109"/>
        <v>3468</v>
      </c>
      <c r="B3468" s="3" t="s">
        <v>70</v>
      </c>
      <c r="C3468" s="3" t="s">
        <v>77</v>
      </c>
      <c r="D3468" s="3" t="s">
        <v>38</v>
      </c>
      <c r="E3468">
        <v>2026</v>
      </c>
      <c r="F3468" s="3" t="str">
        <f t="shared" si="108"/>
        <v>AGen7-MILE2026</v>
      </c>
      <c r="G3468" s="9">
        <v>420</v>
      </c>
      <c r="H3468" s="9">
        <v>274</v>
      </c>
      <c r="I3468" s="9">
        <v>230</v>
      </c>
      <c r="J3468" s="9">
        <v>420</v>
      </c>
      <c r="K3468" s="9">
        <v>407</v>
      </c>
      <c r="L3468" s="9">
        <v>537</v>
      </c>
      <c r="M3468" s="9">
        <v>828</v>
      </c>
      <c r="N3468" s="9">
        <v>822</v>
      </c>
      <c r="O3468" s="9">
        <v>822</v>
      </c>
      <c r="P3468" s="9">
        <v>831</v>
      </c>
      <c r="Q3468" s="9">
        <v>359</v>
      </c>
      <c r="R3468" s="9">
        <v>284</v>
      </c>
      <c r="S3468" s="9">
        <v>221</v>
      </c>
      <c r="T3468" s="9">
        <v>258</v>
      </c>
    </row>
    <row r="3469" spans="1:20" x14ac:dyDescent="0.35">
      <c r="A3469">
        <f t="shared" si="109"/>
        <v>3469</v>
      </c>
      <c r="B3469" s="3" t="s">
        <v>70</v>
      </c>
      <c r="C3469" s="3" t="s">
        <v>77</v>
      </c>
      <c r="D3469" s="3" t="s">
        <v>38</v>
      </c>
      <c r="E3469">
        <v>2027</v>
      </c>
      <c r="F3469" s="3" t="str">
        <f t="shared" si="108"/>
        <v>AGen7-MILE2027</v>
      </c>
      <c r="G3469" s="9">
        <v>459</v>
      </c>
      <c r="H3469" s="9">
        <v>362</v>
      </c>
      <c r="I3469" s="9">
        <v>545</v>
      </c>
      <c r="J3469" s="9">
        <v>567</v>
      </c>
      <c r="K3469" s="9">
        <v>365</v>
      </c>
      <c r="L3469" s="9">
        <v>547</v>
      </c>
      <c r="M3469" s="9">
        <v>828</v>
      </c>
      <c r="N3469" s="9">
        <v>822</v>
      </c>
      <c r="O3469" s="9">
        <v>822</v>
      </c>
      <c r="P3469" s="9">
        <v>822</v>
      </c>
      <c r="Q3469" s="9">
        <v>689</v>
      </c>
      <c r="R3469" s="9">
        <v>535</v>
      </c>
      <c r="S3469" s="9">
        <v>259</v>
      </c>
      <c r="T3469" s="9">
        <v>311</v>
      </c>
    </row>
    <row r="3470" spans="1:20" x14ac:dyDescent="0.35">
      <c r="A3470">
        <f t="shared" si="109"/>
        <v>3470</v>
      </c>
      <c r="B3470" s="3" t="s">
        <v>70</v>
      </c>
      <c r="C3470" s="3" t="s">
        <v>77</v>
      </c>
      <c r="D3470" s="3" t="s">
        <v>38</v>
      </c>
      <c r="E3470">
        <v>2028</v>
      </c>
      <c r="F3470" s="3" t="str">
        <f t="shared" si="108"/>
        <v>AGen7-MILE2028</v>
      </c>
      <c r="G3470" s="9">
        <v>453</v>
      </c>
      <c r="H3470" s="9">
        <v>287</v>
      </c>
      <c r="I3470" s="9">
        <v>310</v>
      </c>
      <c r="J3470" s="9">
        <v>344</v>
      </c>
      <c r="K3470" s="9">
        <v>411</v>
      </c>
      <c r="L3470" s="9">
        <v>482</v>
      </c>
      <c r="M3470" s="9">
        <v>623</v>
      </c>
      <c r="N3470" s="9">
        <v>805</v>
      </c>
      <c r="O3470" s="9">
        <v>822</v>
      </c>
      <c r="P3470" s="9">
        <v>828</v>
      </c>
      <c r="Q3470" s="9">
        <v>328</v>
      </c>
      <c r="R3470" s="9">
        <v>200</v>
      </c>
      <c r="S3470" s="9">
        <v>167</v>
      </c>
      <c r="T3470" s="9">
        <v>246</v>
      </c>
    </row>
    <row r="3471" spans="1:20" x14ac:dyDescent="0.35">
      <c r="A3471">
        <f t="shared" si="109"/>
        <v>3471</v>
      </c>
      <c r="B3471" s="3" t="s">
        <v>70</v>
      </c>
      <c r="C3471" s="3" t="s">
        <v>77</v>
      </c>
      <c r="D3471" s="3" t="s">
        <v>38</v>
      </c>
      <c r="E3471">
        <v>2029</v>
      </c>
      <c r="F3471" s="3" t="str">
        <f t="shared" si="108"/>
        <v>AGen7-MILE2029</v>
      </c>
      <c r="G3471" s="9">
        <v>479</v>
      </c>
      <c r="H3471" s="9">
        <v>251</v>
      </c>
      <c r="I3471" s="9">
        <v>228</v>
      </c>
      <c r="J3471" s="9">
        <v>312</v>
      </c>
      <c r="K3471" s="9">
        <v>416</v>
      </c>
      <c r="L3471" s="9">
        <v>501</v>
      </c>
      <c r="M3471" s="9">
        <v>822</v>
      </c>
      <c r="N3471" s="9">
        <v>822</v>
      </c>
      <c r="O3471" s="9">
        <v>822</v>
      </c>
      <c r="P3471" s="9">
        <v>822</v>
      </c>
      <c r="Q3471" s="9">
        <v>822</v>
      </c>
      <c r="R3471" s="9">
        <v>401</v>
      </c>
      <c r="S3471" s="9">
        <v>269</v>
      </c>
      <c r="T3471" s="9">
        <v>310</v>
      </c>
    </row>
    <row r="3472" spans="1:20" x14ac:dyDescent="0.35">
      <c r="A3472">
        <f t="shared" si="109"/>
        <v>3472</v>
      </c>
      <c r="B3472" s="3" t="s">
        <v>70</v>
      </c>
      <c r="C3472" s="3" t="s">
        <v>77</v>
      </c>
      <c r="D3472" s="3" t="s">
        <v>39</v>
      </c>
      <c r="E3472">
        <v>2020</v>
      </c>
      <c r="F3472" s="3" t="str">
        <f t="shared" si="108"/>
        <v>AGenWANETA2020</v>
      </c>
      <c r="G3472" s="9">
        <v>470</v>
      </c>
      <c r="H3472" s="9">
        <v>315</v>
      </c>
      <c r="I3472" s="9">
        <v>250</v>
      </c>
      <c r="J3472" s="9">
        <v>293</v>
      </c>
      <c r="K3472" s="9">
        <v>244</v>
      </c>
      <c r="L3472" s="9">
        <v>366</v>
      </c>
      <c r="M3472" s="9">
        <v>418</v>
      </c>
      <c r="N3472" s="9">
        <v>543</v>
      </c>
      <c r="O3472" s="9">
        <v>813</v>
      </c>
      <c r="P3472" s="9">
        <v>820</v>
      </c>
      <c r="Q3472" s="9">
        <v>319</v>
      </c>
      <c r="R3472" s="9">
        <v>194</v>
      </c>
      <c r="S3472" s="9">
        <v>163</v>
      </c>
      <c r="T3472" s="9">
        <v>285</v>
      </c>
    </row>
    <row r="3473" spans="1:20" x14ac:dyDescent="0.35">
      <c r="A3473">
        <f t="shared" si="109"/>
        <v>3473</v>
      </c>
      <c r="B3473" s="3" t="s">
        <v>70</v>
      </c>
      <c r="C3473" s="3" t="s">
        <v>77</v>
      </c>
      <c r="D3473" s="3" t="s">
        <v>39</v>
      </c>
      <c r="E3473">
        <v>2021</v>
      </c>
      <c r="F3473" s="3" t="str">
        <f t="shared" si="108"/>
        <v>AGenWANETA2021</v>
      </c>
      <c r="G3473" s="9">
        <v>472</v>
      </c>
      <c r="H3473" s="9">
        <v>408</v>
      </c>
      <c r="I3473" s="9">
        <v>412</v>
      </c>
      <c r="J3473" s="9">
        <v>357</v>
      </c>
      <c r="K3473" s="9">
        <v>295</v>
      </c>
      <c r="L3473" s="9">
        <v>343</v>
      </c>
      <c r="M3473" s="9">
        <v>347</v>
      </c>
      <c r="N3473" s="9">
        <v>785</v>
      </c>
      <c r="O3473" s="9">
        <v>804</v>
      </c>
      <c r="P3473" s="9">
        <v>545</v>
      </c>
      <c r="Q3473" s="9">
        <v>402</v>
      </c>
      <c r="R3473" s="9">
        <v>303</v>
      </c>
      <c r="S3473" s="9">
        <v>179</v>
      </c>
      <c r="T3473" s="9">
        <v>235</v>
      </c>
    </row>
    <row r="3474" spans="1:20" x14ac:dyDescent="0.35">
      <c r="A3474">
        <f t="shared" si="109"/>
        <v>3474</v>
      </c>
      <c r="B3474" s="3" t="s">
        <v>70</v>
      </c>
      <c r="C3474" s="3" t="s">
        <v>77</v>
      </c>
      <c r="D3474" s="3" t="s">
        <v>39</v>
      </c>
      <c r="E3474">
        <v>2022</v>
      </c>
      <c r="F3474" s="3" t="str">
        <f t="shared" si="108"/>
        <v>AGenWANETA2022</v>
      </c>
      <c r="G3474" s="9">
        <v>434</v>
      </c>
      <c r="H3474" s="9">
        <v>287</v>
      </c>
      <c r="I3474" s="9">
        <v>258</v>
      </c>
      <c r="J3474" s="9">
        <v>300</v>
      </c>
      <c r="K3474" s="9">
        <v>341</v>
      </c>
      <c r="L3474" s="9">
        <v>407</v>
      </c>
      <c r="M3474" s="9">
        <v>438</v>
      </c>
      <c r="N3474" s="9">
        <v>703</v>
      </c>
      <c r="O3474" s="9">
        <v>809</v>
      </c>
      <c r="P3474" s="9">
        <v>539</v>
      </c>
      <c r="Q3474" s="9">
        <v>239</v>
      </c>
      <c r="R3474" s="9">
        <v>132</v>
      </c>
      <c r="S3474" s="9">
        <v>130</v>
      </c>
      <c r="T3474" s="9">
        <v>242</v>
      </c>
    </row>
    <row r="3475" spans="1:20" x14ac:dyDescent="0.35">
      <c r="A3475">
        <f t="shared" si="109"/>
        <v>3475</v>
      </c>
      <c r="B3475" s="3" t="s">
        <v>70</v>
      </c>
      <c r="C3475" s="3" t="s">
        <v>77</v>
      </c>
      <c r="D3475" s="3" t="s">
        <v>39</v>
      </c>
      <c r="E3475">
        <v>2023</v>
      </c>
      <c r="F3475" s="3" t="str">
        <f t="shared" si="108"/>
        <v>AGenWANETA2023</v>
      </c>
      <c r="G3475" s="9">
        <v>437</v>
      </c>
      <c r="H3475" s="9">
        <v>253</v>
      </c>
      <c r="I3475" s="9">
        <v>208</v>
      </c>
      <c r="J3475" s="9">
        <v>259</v>
      </c>
      <c r="K3475" s="9">
        <v>308</v>
      </c>
      <c r="L3475" s="9">
        <v>397</v>
      </c>
      <c r="M3475" s="9">
        <v>567</v>
      </c>
      <c r="N3475" s="9">
        <v>781</v>
      </c>
      <c r="O3475" s="9">
        <v>813</v>
      </c>
      <c r="P3475" s="9">
        <v>417</v>
      </c>
      <c r="Q3475" s="9">
        <v>247</v>
      </c>
      <c r="R3475" s="9">
        <v>137</v>
      </c>
      <c r="S3475" s="9">
        <v>130</v>
      </c>
      <c r="T3475" s="9">
        <v>179</v>
      </c>
    </row>
    <row r="3476" spans="1:20" x14ac:dyDescent="0.35">
      <c r="A3476">
        <f t="shared" si="109"/>
        <v>3476</v>
      </c>
      <c r="B3476" s="3" t="s">
        <v>70</v>
      </c>
      <c r="C3476" s="3" t="s">
        <v>77</v>
      </c>
      <c r="D3476" s="3" t="s">
        <v>39</v>
      </c>
      <c r="E3476">
        <v>2024</v>
      </c>
      <c r="F3476" s="3" t="str">
        <f t="shared" si="108"/>
        <v>AGenWANETA2024</v>
      </c>
      <c r="G3476" s="9">
        <v>411</v>
      </c>
      <c r="H3476" s="9">
        <v>317</v>
      </c>
      <c r="I3476" s="9">
        <v>301</v>
      </c>
      <c r="J3476" s="9">
        <v>400</v>
      </c>
      <c r="K3476" s="9">
        <v>356</v>
      </c>
      <c r="L3476" s="9">
        <v>448</v>
      </c>
      <c r="M3476" s="9">
        <v>682</v>
      </c>
      <c r="N3476" s="9">
        <v>787</v>
      </c>
      <c r="O3476" s="9">
        <v>722</v>
      </c>
      <c r="P3476" s="9">
        <v>290</v>
      </c>
      <c r="Q3476" s="9">
        <v>204</v>
      </c>
      <c r="R3476" s="9">
        <v>142</v>
      </c>
      <c r="S3476" s="9">
        <v>111</v>
      </c>
      <c r="T3476" s="9">
        <v>146</v>
      </c>
    </row>
    <row r="3477" spans="1:20" x14ac:dyDescent="0.35">
      <c r="A3477">
        <f t="shared" si="109"/>
        <v>3477</v>
      </c>
      <c r="B3477" s="3" t="s">
        <v>70</v>
      </c>
      <c r="C3477" s="3" t="s">
        <v>77</v>
      </c>
      <c r="D3477" s="3" t="s">
        <v>39</v>
      </c>
      <c r="E3477">
        <v>2025</v>
      </c>
      <c r="F3477" s="3" t="str">
        <f t="shared" si="108"/>
        <v>AGenWANETA2025</v>
      </c>
      <c r="G3477" s="9">
        <v>348</v>
      </c>
      <c r="H3477" s="9">
        <v>176</v>
      </c>
      <c r="I3477" s="9">
        <v>105</v>
      </c>
      <c r="J3477" s="9">
        <v>192</v>
      </c>
      <c r="K3477" s="9">
        <v>159</v>
      </c>
      <c r="L3477" s="9">
        <v>269</v>
      </c>
      <c r="M3477" s="9">
        <v>218</v>
      </c>
      <c r="N3477" s="9">
        <v>318</v>
      </c>
      <c r="O3477" s="9">
        <v>822</v>
      </c>
      <c r="P3477" s="9">
        <v>550</v>
      </c>
      <c r="Q3477" s="9">
        <v>286</v>
      </c>
      <c r="R3477" s="9">
        <v>181</v>
      </c>
      <c r="S3477" s="9">
        <v>172</v>
      </c>
      <c r="T3477" s="9">
        <v>234</v>
      </c>
    </row>
    <row r="3478" spans="1:20" x14ac:dyDescent="0.35">
      <c r="A3478">
        <f t="shared" si="109"/>
        <v>3478</v>
      </c>
      <c r="B3478" s="3" t="s">
        <v>70</v>
      </c>
      <c r="C3478" s="3" t="s">
        <v>77</v>
      </c>
      <c r="D3478" s="3" t="s">
        <v>39</v>
      </c>
      <c r="E3478">
        <v>2026</v>
      </c>
      <c r="F3478" s="3" t="str">
        <f t="shared" si="108"/>
        <v>AGenWANETA2026</v>
      </c>
      <c r="G3478" s="9">
        <v>428</v>
      </c>
      <c r="H3478" s="9">
        <v>282</v>
      </c>
      <c r="I3478" s="9">
        <v>232</v>
      </c>
      <c r="J3478" s="9">
        <v>428</v>
      </c>
      <c r="K3478" s="9">
        <v>416</v>
      </c>
      <c r="L3478" s="9">
        <v>544</v>
      </c>
      <c r="M3478" s="9">
        <v>819</v>
      </c>
      <c r="N3478" s="9">
        <v>797</v>
      </c>
      <c r="O3478" s="9">
        <v>788</v>
      </c>
      <c r="P3478" s="9">
        <v>823</v>
      </c>
      <c r="Q3478" s="9">
        <v>370</v>
      </c>
      <c r="R3478" s="9">
        <v>292</v>
      </c>
      <c r="S3478" s="9">
        <v>223</v>
      </c>
      <c r="T3478" s="9">
        <v>263</v>
      </c>
    </row>
    <row r="3479" spans="1:20" x14ac:dyDescent="0.35">
      <c r="A3479">
        <f t="shared" si="109"/>
        <v>3479</v>
      </c>
      <c r="B3479" s="3" t="s">
        <v>70</v>
      </c>
      <c r="C3479" s="3" t="s">
        <v>77</v>
      </c>
      <c r="D3479" s="3" t="s">
        <v>39</v>
      </c>
      <c r="E3479">
        <v>2027</v>
      </c>
      <c r="F3479" s="3" t="str">
        <f t="shared" si="108"/>
        <v>AGenWANETA2027</v>
      </c>
      <c r="G3479" s="9">
        <v>464</v>
      </c>
      <c r="H3479" s="9">
        <v>373</v>
      </c>
      <c r="I3479" s="9">
        <v>551</v>
      </c>
      <c r="J3479" s="9">
        <v>575</v>
      </c>
      <c r="K3479" s="9">
        <v>376</v>
      </c>
      <c r="L3479" s="9">
        <v>554</v>
      </c>
      <c r="M3479" s="9">
        <v>821</v>
      </c>
      <c r="N3479" s="9">
        <v>799</v>
      </c>
      <c r="O3479" s="9">
        <v>774</v>
      </c>
      <c r="P3479" s="9">
        <v>775</v>
      </c>
      <c r="Q3479" s="9">
        <v>699</v>
      </c>
      <c r="R3479" s="9">
        <v>541</v>
      </c>
      <c r="S3479" s="9">
        <v>264</v>
      </c>
      <c r="T3479" s="9">
        <v>323</v>
      </c>
    </row>
    <row r="3480" spans="1:20" x14ac:dyDescent="0.35">
      <c r="A3480">
        <f t="shared" si="109"/>
        <v>3480</v>
      </c>
      <c r="B3480" s="3" t="s">
        <v>70</v>
      </c>
      <c r="C3480" s="3" t="s">
        <v>77</v>
      </c>
      <c r="D3480" s="3" t="s">
        <v>39</v>
      </c>
      <c r="E3480">
        <v>2028</v>
      </c>
      <c r="F3480" s="3" t="str">
        <f t="shared" si="108"/>
        <v>AGenWANETA2028</v>
      </c>
      <c r="G3480" s="9">
        <v>458</v>
      </c>
      <c r="H3480" s="9">
        <v>296</v>
      </c>
      <c r="I3480" s="9">
        <v>322</v>
      </c>
      <c r="J3480" s="9">
        <v>356</v>
      </c>
      <c r="K3480" s="9">
        <v>420</v>
      </c>
      <c r="L3480" s="9">
        <v>487</v>
      </c>
      <c r="M3480" s="9">
        <v>631</v>
      </c>
      <c r="N3480" s="9">
        <v>803</v>
      </c>
      <c r="O3480" s="9">
        <v>803</v>
      </c>
      <c r="P3480" s="9">
        <v>820</v>
      </c>
      <c r="Q3480" s="9">
        <v>340</v>
      </c>
      <c r="R3480" s="9">
        <v>200</v>
      </c>
      <c r="S3480" s="9">
        <v>166</v>
      </c>
      <c r="T3480" s="9">
        <v>249</v>
      </c>
    </row>
    <row r="3481" spans="1:20" x14ac:dyDescent="0.35">
      <c r="A3481">
        <f t="shared" si="109"/>
        <v>3481</v>
      </c>
      <c r="B3481" s="3" t="s">
        <v>70</v>
      </c>
      <c r="C3481" s="3" t="s">
        <v>77</v>
      </c>
      <c r="D3481" s="3" t="s">
        <v>39</v>
      </c>
      <c r="E3481">
        <v>2029</v>
      </c>
      <c r="F3481" s="3" t="str">
        <f t="shared" si="108"/>
        <v>AGenWANETA2029</v>
      </c>
      <c r="G3481" s="9">
        <v>483</v>
      </c>
      <c r="H3481" s="9">
        <v>255</v>
      </c>
      <c r="I3481" s="9">
        <v>230</v>
      </c>
      <c r="J3481" s="9">
        <v>324</v>
      </c>
      <c r="K3481" s="9">
        <v>425</v>
      </c>
      <c r="L3481" s="9">
        <v>507</v>
      </c>
      <c r="M3481" s="9">
        <v>811</v>
      </c>
      <c r="N3481" s="9">
        <v>788</v>
      </c>
      <c r="O3481" s="9">
        <v>773</v>
      </c>
      <c r="P3481" s="9">
        <v>768</v>
      </c>
      <c r="Q3481" s="9">
        <v>814</v>
      </c>
      <c r="R3481" s="9">
        <v>410</v>
      </c>
      <c r="S3481" s="9">
        <v>275</v>
      </c>
      <c r="T3481" s="9">
        <v>322</v>
      </c>
    </row>
    <row r="3482" spans="1:20" x14ac:dyDescent="0.35">
      <c r="A3482">
        <f t="shared" si="109"/>
        <v>3482</v>
      </c>
      <c r="B3482" s="3" t="s">
        <v>70</v>
      </c>
      <c r="C3482" s="3" t="s">
        <v>77</v>
      </c>
      <c r="D3482" s="3" t="s">
        <v>40</v>
      </c>
      <c r="E3482">
        <v>2020</v>
      </c>
      <c r="F3482" s="3" t="str">
        <f t="shared" si="108"/>
        <v>AGenCDA LK2020</v>
      </c>
      <c r="G3482" s="9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  <c r="T3482" s="9">
        <v>0</v>
      </c>
    </row>
    <row r="3483" spans="1:20" x14ac:dyDescent="0.35">
      <c r="A3483">
        <f t="shared" si="109"/>
        <v>3483</v>
      </c>
      <c r="B3483" s="3" t="s">
        <v>70</v>
      </c>
      <c r="C3483" s="3" t="s">
        <v>77</v>
      </c>
      <c r="D3483" s="3" t="s">
        <v>40</v>
      </c>
      <c r="E3483">
        <v>2021</v>
      </c>
      <c r="F3483" s="3" t="str">
        <f t="shared" si="108"/>
        <v>AGenCDA LK2021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</row>
    <row r="3484" spans="1:20" x14ac:dyDescent="0.35">
      <c r="A3484">
        <f t="shared" si="109"/>
        <v>3484</v>
      </c>
      <c r="B3484" s="3" t="s">
        <v>70</v>
      </c>
      <c r="C3484" s="3" t="s">
        <v>77</v>
      </c>
      <c r="D3484" s="3" t="s">
        <v>40</v>
      </c>
      <c r="E3484">
        <v>2022</v>
      </c>
      <c r="F3484" s="3" t="str">
        <f t="shared" si="108"/>
        <v>AGenCDA LK2022</v>
      </c>
      <c r="G3484" s="9">
        <v>0</v>
      </c>
      <c r="H3484" s="9">
        <v>0</v>
      </c>
      <c r="I3484" s="9">
        <v>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  <c r="Q3484" s="9">
        <v>0</v>
      </c>
      <c r="R3484" s="9">
        <v>0</v>
      </c>
      <c r="S3484" s="9">
        <v>0</v>
      </c>
      <c r="T3484" s="9">
        <v>0</v>
      </c>
    </row>
    <row r="3485" spans="1:20" x14ac:dyDescent="0.35">
      <c r="A3485">
        <f t="shared" si="109"/>
        <v>3485</v>
      </c>
      <c r="B3485" s="3" t="s">
        <v>70</v>
      </c>
      <c r="C3485" s="3" t="s">
        <v>77</v>
      </c>
      <c r="D3485" s="3" t="s">
        <v>40</v>
      </c>
      <c r="E3485">
        <v>2023</v>
      </c>
      <c r="F3485" s="3" t="str">
        <f t="shared" si="108"/>
        <v>AGenCDA LK2023</v>
      </c>
      <c r="G3485" s="9">
        <v>0</v>
      </c>
      <c r="H3485" s="9">
        <v>0</v>
      </c>
      <c r="I3485" s="9">
        <v>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  <c r="Q3485" s="9">
        <v>0</v>
      </c>
      <c r="R3485" s="9">
        <v>0</v>
      </c>
      <c r="S3485" s="9">
        <v>0</v>
      </c>
      <c r="T3485" s="9">
        <v>0</v>
      </c>
    </row>
    <row r="3486" spans="1:20" x14ac:dyDescent="0.35">
      <c r="A3486">
        <f t="shared" si="109"/>
        <v>3486</v>
      </c>
      <c r="B3486" s="3" t="s">
        <v>70</v>
      </c>
      <c r="C3486" s="3" t="s">
        <v>77</v>
      </c>
      <c r="D3486" s="3" t="s">
        <v>40</v>
      </c>
      <c r="E3486">
        <v>2024</v>
      </c>
      <c r="F3486" s="3" t="str">
        <f t="shared" si="108"/>
        <v>AGenCDA LK2024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0</v>
      </c>
    </row>
    <row r="3487" spans="1:20" x14ac:dyDescent="0.35">
      <c r="A3487">
        <f t="shared" si="109"/>
        <v>3487</v>
      </c>
      <c r="B3487" s="3" t="s">
        <v>70</v>
      </c>
      <c r="C3487" s="3" t="s">
        <v>77</v>
      </c>
      <c r="D3487" s="3" t="s">
        <v>40</v>
      </c>
      <c r="E3487">
        <v>2025</v>
      </c>
      <c r="F3487" s="3" t="str">
        <f t="shared" si="108"/>
        <v>AGenCDA LK2025</v>
      </c>
      <c r="G3487" s="9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9">
        <v>0</v>
      </c>
      <c r="T3487" s="9">
        <v>0</v>
      </c>
    </row>
    <row r="3488" spans="1:20" x14ac:dyDescent="0.35">
      <c r="A3488">
        <f t="shared" si="109"/>
        <v>3488</v>
      </c>
      <c r="B3488" s="3" t="s">
        <v>70</v>
      </c>
      <c r="C3488" s="3" t="s">
        <v>77</v>
      </c>
      <c r="D3488" s="3" t="s">
        <v>40</v>
      </c>
      <c r="E3488">
        <v>2026</v>
      </c>
      <c r="F3488" s="3" t="str">
        <f t="shared" si="108"/>
        <v>AGenCDA LK2026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</row>
    <row r="3489" spans="1:20" x14ac:dyDescent="0.35">
      <c r="A3489">
        <f t="shared" si="109"/>
        <v>3489</v>
      </c>
      <c r="B3489" s="3" t="s">
        <v>70</v>
      </c>
      <c r="C3489" s="3" t="s">
        <v>77</v>
      </c>
      <c r="D3489" s="3" t="s">
        <v>40</v>
      </c>
      <c r="E3489">
        <v>2027</v>
      </c>
      <c r="F3489" s="3" t="str">
        <f t="shared" si="108"/>
        <v>AGenCDA LK2027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</row>
    <row r="3490" spans="1:20" x14ac:dyDescent="0.35">
      <c r="A3490">
        <f t="shared" si="109"/>
        <v>3490</v>
      </c>
      <c r="B3490" s="3" t="s">
        <v>70</v>
      </c>
      <c r="C3490" s="3" t="s">
        <v>77</v>
      </c>
      <c r="D3490" s="3" t="s">
        <v>40</v>
      </c>
      <c r="E3490">
        <v>2028</v>
      </c>
      <c r="F3490" s="3" t="str">
        <f t="shared" si="108"/>
        <v>AGenCDA LK2028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</row>
    <row r="3491" spans="1:20" x14ac:dyDescent="0.35">
      <c r="A3491">
        <f t="shared" si="109"/>
        <v>3491</v>
      </c>
      <c r="B3491" s="3" t="s">
        <v>70</v>
      </c>
      <c r="C3491" s="3" t="s">
        <v>77</v>
      </c>
      <c r="D3491" s="3" t="s">
        <v>40</v>
      </c>
      <c r="E3491">
        <v>2029</v>
      </c>
      <c r="F3491" s="3" t="str">
        <f t="shared" si="108"/>
        <v>AGenCDA LK2029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</row>
    <row r="3492" spans="1:20" x14ac:dyDescent="0.35">
      <c r="A3492">
        <f t="shared" si="109"/>
        <v>3492</v>
      </c>
      <c r="B3492" s="3" t="s">
        <v>70</v>
      </c>
      <c r="C3492" s="3" t="s">
        <v>77</v>
      </c>
      <c r="D3492" s="3" t="s">
        <v>41</v>
      </c>
      <c r="E3492">
        <v>2020</v>
      </c>
      <c r="F3492" s="3" t="str">
        <f t="shared" si="108"/>
        <v>AGenPOST F2020</v>
      </c>
      <c r="G3492" s="9">
        <v>10</v>
      </c>
      <c r="H3492" s="9">
        <v>14</v>
      </c>
      <c r="I3492" s="9">
        <v>12</v>
      </c>
      <c r="J3492" s="9">
        <v>8</v>
      </c>
      <c r="K3492" s="9">
        <v>15</v>
      </c>
      <c r="L3492" s="9">
        <v>11</v>
      </c>
      <c r="M3492" s="9">
        <v>11</v>
      </c>
      <c r="N3492" s="9">
        <v>11</v>
      </c>
      <c r="O3492" s="9">
        <v>11</v>
      </c>
      <c r="P3492" s="9">
        <v>15</v>
      </c>
      <c r="Q3492" s="9">
        <v>6</v>
      </c>
      <c r="R3492" s="9">
        <v>4</v>
      </c>
      <c r="S3492" s="9">
        <v>2</v>
      </c>
      <c r="T3492" s="9">
        <v>8</v>
      </c>
    </row>
    <row r="3493" spans="1:20" x14ac:dyDescent="0.35">
      <c r="A3493">
        <f t="shared" si="109"/>
        <v>3493</v>
      </c>
      <c r="B3493" s="3" t="s">
        <v>70</v>
      </c>
      <c r="C3493" s="3" t="s">
        <v>77</v>
      </c>
      <c r="D3493" s="3" t="s">
        <v>41</v>
      </c>
      <c r="E3493">
        <v>2021</v>
      </c>
      <c r="F3493" s="3" t="str">
        <f t="shared" si="108"/>
        <v>AGenPOST F2021</v>
      </c>
      <c r="G3493" s="9">
        <v>12</v>
      </c>
      <c r="H3493" s="9">
        <v>16</v>
      </c>
      <c r="I3493" s="9">
        <v>15</v>
      </c>
      <c r="J3493" s="9">
        <v>15</v>
      </c>
      <c r="K3493" s="9">
        <v>2</v>
      </c>
      <c r="L3493" s="9">
        <v>14</v>
      </c>
      <c r="M3493" s="9">
        <v>12</v>
      </c>
      <c r="N3493" s="9">
        <v>11</v>
      </c>
      <c r="O3493" s="9">
        <v>11</v>
      </c>
      <c r="P3493" s="9">
        <v>14</v>
      </c>
      <c r="Q3493" s="9">
        <v>9</v>
      </c>
      <c r="R3493" s="9">
        <v>3</v>
      </c>
      <c r="S3493" s="9">
        <v>5</v>
      </c>
      <c r="T3493" s="9">
        <v>4</v>
      </c>
    </row>
    <row r="3494" spans="1:20" x14ac:dyDescent="0.35">
      <c r="A3494">
        <f t="shared" si="109"/>
        <v>3494</v>
      </c>
      <c r="B3494" s="3" t="s">
        <v>70</v>
      </c>
      <c r="C3494" s="3" t="s">
        <v>77</v>
      </c>
      <c r="D3494" s="3" t="s">
        <v>41</v>
      </c>
      <c r="E3494">
        <v>2022</v>
      </c>
      <c r="F3494" s="3" t="str">
        <f t="shared" si="108"/>
        <v>AGenPOST F2022</v>
      </c>
      <c r="G3494" s="9">
        <v>7</v>
      </c>
      <c r="H3494" s="9">
        <v>10</v>
      </c>
      <c r="I3494" s="9">
        <v>13</v>
      </c>
      <c r="J3494" s="9">
        <v>16</v>
      </c>
      <c r="K3494" s="9">
        <v>16</v>
      </c>
      <c r="L3494" s="9">
        <v>11</v>
      </c>
      <c r="M3494" s="9">
        <v>12</v>
      </c>
      <c r="N3494" s="9">
        <v>12</v>
      </c>
      <c r="O3494" s="9">
        <v>15</v>
      </c>
      <c r="P3494" s="9">
        <v>12</v>
      </c>
      <c r="Q3494" s="9">
        <v>4</v>
      </c>
      <c r="R3494" s="9">
        <v>3</v>
      </c>
      <c r="S3494" s="9">
        <v>4</v>
      </c>
      <c r="T3494" s="9">
        <v>7</v>
      </c>
    </row>
    <row r="3495" spans="1:20" x14ac:dyDescent="0.35">
      <c r="A3495">
        <f t="shared" si="109"/>
        <v>3495</v>
      </c>
      <c r="B3495" s="3" t="s">
        <v>70</v>
      </c>
      <c r="C3495" s="3" t="s">
        <v>77</v>
      </c>
      <c r="D3495" s="3" t="s">
        <v>41</v>
      </c>
      <c r="E3495">
        <v>2023</v>
      </c>
      <c r="F3495" s="3" t="str">
        <f t="shared" si="108"/>
        <v>AGenPOST F2023</v>
      </c>
      <c r="G3495" s="9">
        <v>6</v>
      </c>
      <c r="H3495" s="9">
        <v>6</v>
      </c>
      <c r="I3495" s="9">
        <v>5</v>
      </c>
      <c r="J3495" s="9">
        <v>12</v>
      </c>
      <c r="K3495" s="9">
        <v>16</v>
      </c>
      <c r="L3495" s="9">
        <v>11</v>
      </c>
      <c r="M3495" s="9">
        <v>11</v>
      </c>
      <c r="N3495" s="9">
        <v>11</v>
      </c>
      <c r="O3495" s="9">
        <v>14</v>
      </c>
      <c r="P3495" s="9">
        <v>12</v>
      </c>
      <c r="Q3495" s="9">
        <v>5</v>
      </c>
      <c r="R3495" s="9">
        <v>2</v>
      </c>
      <c r="S3495" s="9">
        <v>2</v>
      </c>
      <c r="T3495" s="9">
        <v>5</v>
      </c>
    </row>
    <row r="3496" spans="1:20" x14ac:dyDescent="0.35">
      <c r="A3496">
        <f t="shared" si="109"/>
        <v>3496</v>
      </c>
      <c r="B3496" s="3" t="s">
        <v>70</v>
      </c>
      <c r="C3496" s="3" t="s">
        <v>77</v>
      </c>
      <c r="D3496" s="3" t="s">
        <v>41</v>
      </c>
      <c r="E3496">
        <v>2024</v>
      </c>
      <c r="F3496" s="3" t="str">
        <f t="shared" si="108"/>
        <v>AGenPOST F2024</v>
      </c>
      <c r="G3496" s="9">
        <v>7</v>
      </c>
      <c r="H3496" s="9">
        <v>11</v>
      </c>
      <c r="I3496" s="9">
        <v>14</v>
      </c>
      <c r="J3496" s="9">
        <v>16</v>
      </c>
      <c r="K3496" s="9">
        <v>16</v>
      </c>
      <c r="L3496" s="9">
        <v>11</v>
      </c>
      <c r="M3496" s="9">
        <v>11</v>
      </c>
      <c r="N3496" s="9">
        <v>15</v>
      </c>
      <c r="O3496" s="9">
        <v>15</v>
      </c>
      <c r="P3496" s="9">
        <v>7</v>
      </c>
      <c r="Q3496" s="9">
        <v>3</v>
      </c>
      <c r="R3496" s="9">
        <v>2</v>
      </c>
      <c r="S3496" s="9">
        <v>2</v>
      </c>
      <c r="T3496" s="9">
        <v>4</v>
      </c>
    </row>
    <row r="3497" spans="1:20" x14ac:dyDescent="0.35">
      <c r="A3497">
        <f t="shared" si="109"/>
        <v>3497</v>
      </c>
      <c r="B3497" s="3" t="s">
        <v>70</v>
      </c>
      <c r="C3497" s="3" t="s">
        <v>77</v>
      </c>
      <c r="D3497" s="3" t="s">
        <v>41</v>
      </c>
      <c r="E3497">
        <v>2025</v>
      </c>
      <c r="F3497" s="3" t="str">
        <f t="shared" si="108"/>
        <v>AGenPOST F2025</v>
      </c>
      <c r="G3497" s="9">
        <v>6</v>
      </c>
      <c r="H3497" s="9">
        <v>6</v>
      </c>
      <c r="I3497" s="9">
        <v>4</v>
      </c>
      <c r="J3497" s="9">
        <v>6</v>
      </c>
      <c r="K3497" s="9">
        <v>4</v>
      </c>
      <c r="L3497" s="9">
        <v>16</v>
      </c>
      <c r="M3497" s="9">
        <v>11</v>
      </c>
      <c r="N3497" s="9">
        <v>11</v>
      </c>
      <c r="O3497" s="9">
        <v>12</v>
      </c>
      <c r="P3497" s="9">
        <v>14</v>
      </c>
      <c r="Q3497" s="9">
        <v>6</v>
      </c>
      <c r="R3497" s="9">
        <v>3</v>
      </c>
      <c r="S3497" s="9">
        <v>2</v>
      </c>
      <c r="T3497" s="9">
        <v>5</v>
      </c>
    </row>
    <row r="3498" spans="1:20" x14ac:dyDescent="0.35">
      <c r="A3498">
        <f t="shared" si="109"/>
        <v>3498</v>
      </c>
      <c r="B3498" s="3" t="s">
        <v>70</v>
      </c>
      <c r="C3498" s="3" t="s">
        <v>77</v>
      </c>
      <c r="D3498" s="3" t="s">
        <v>41</v>
      </c>
      <c r="E3498">
        <v>2026</v>
      </c>
      <c r="F3498" s="3" t="str">
        <f t="shared" si="108"/>
        <v>AGenPOST F2026</v>
      </c>
      <c r="G3498" s="9">
        <v>7</v>
      </c>
      <c r="H3498" s="9">
        <v>13</v>
      </c>
      <c r="I3498" s="9">
        <v>11</v>
      </c>
      <c r="J3498" s="9">
        <v>11</v>
      </c>
      <c r="K3498" s="9">
        <v>12</v>
      </c>
      <c r="L3498" s="9">
        <v>11</v>
      </c>
      <c r="M3498" s="9">
        <v>11</v>
      </c>
      <c r="N3498" s="9">
        <v>11</v>
      </c>
      <c r="O3498" s="9">
        <v>15</v>
      </c>
      <c r="P3498" s="9">
        <v>14</v>
      </c>
      <c r="Q3498" s="9">
        <v>5</v>
      </c>
      <c r="R3498" s="9">
        <v>5</v>
      </c>
      <c r="S3498" s="9">
        <v>3</v>
      </c>
      <c r="T3498" s="9">
        <v>5</v>
      </c>
    </row>
    <row r="3499" spans="1:20" x14ac:dyDescent="0.35">
      <c r="A3499">
        <f t="shared" si="109"/>
        <v>3499</v>
      </c>
      <c r="B3499" s="3" t="s">
        <v>70</v>
      </c>
      <c r="C3499" s="3" t="s">
        <v>77</v>
      </c>
      <c r="D3499" s="3" t="s">
        <v>41</v>
      </c>
      <c r="E3499">
        <v>2027</v>
      </c>
      <c r="F3499" s="3" t="str">
        <f t="shared" si="108"/>
        <v>AGenPOST F2027</v>
      </c>
      <c r="G3499" s="9">
        <v>8</v>
      </c>
      <c r="H3499" s="9">
        <v>16</v>
      </c>
      <c r="I3499" s="9">
        <v>11</v>
      </c>
      <c r="J3499" s="9">
        <v>11</v>
      </c>
      <c r="K3499" s="9">
        <v>12</v>
      </c>
      <c r="L3499" s="9">
        <v>11</v>
      </c>
      <c r="M3499" s="9">
        <v>11</v>
      </c>
      <c r="N3499" s="9">
        <v>11</v>
      </c>
      <c r="O3499" s="9">
        <v>12</v>
      </c>
      <c r="P3499" s="9">
        <v>16</v>
      </c>
      <c r="Q3499" s="9">
        <v>9</v>
      </c>
      <c r="R3499" s="9">
        <v>11</v>
      </c>
      <c r="S3499" s="9">
        <v>3</v>
      </c>
      <c r="T3499" s="9">
        <v>6</v>
      </c>
    </row>
    <row r="3500" spans="1:20" x14ac:dyDescent="0.35">
      <c r="A3500">
        <f t="shared" si="109"/>
        <v>3500</v>
      </c>
      <c r="B3500" s="3" t="s">
        <v>70</v>
      </c>
      <c r="C3500" s="3" t="s">
        <v>77</v>
      </c>
      <c r="D3500" s="3" t="s">
        <v>41</v>
      </c>
      <c r="E3500">
        <v>2028</v>
      </c>
      <c r="F3500" s="3" t="str">
        <f t="shared" si="108"/>
        <v>AGenPOST F2028</v>
      </c>
      <c r="G3500" s="9">
        <v>8</v>
      </c>
      <c r="H3500" s="9">
        <v>8</v>
      </c>
      <c r="I3500" s="9">
        <v>16</v>
      </c>
      <c r="J3500" s="9">
        <v>16</v>
      </c>
      <c r="K3500" s="9">
        <v>15</v>
      </c>
      <c r="L3500" s="9">
        <v>11</v>
      </c>
      <c r="M3500" s="9">
        <v>11</v>
      </c>
      <c r="N3500" s="9">
        <v>11</v>
      </c>
      <c r="O3500" s="9">
        <v>12</v>
      </c>
      <c r="P3500" s="9">
        <v>15</v>
      </c>
      <c r="Q3500" s="9">
        <v>6</v>
      </c>
      <c r="R3500" s="9">
        <v>3</v>
      </c>
      <c r="S3500" s="9">
        <v>2</v>
      </c>
      <c r="T3500" s="9">
        <v>6</v>
      </c>
    </row>
    <row r="3501" spans="1:20" x14ac:dyDescent="0.35">
      <c r="A3501">
        <f t="shared" si="109"/>
        <v>3501</v>
      </c>
      <c r="B3501" s="3" t="s">
        <v>70</v>
      </c>
      <c r="C3501" s="3" t="s">
        <v>77</v>
      </c>
      <c r="D3501" s="3" t="s">
        <v>41</v>
      </c>
      <c r="E3501">
        <v>2029</v>
      </c>
      <c r="F3501" s="3" t="str">
        <f t="shared" si="108"/>
        <v>AGenPOST F2029</v>
      </c>
      <c r="G3501" s="9">
        <v>11</v>
      </c>
      <c r="H3501" s="9">
        <v>5</v>
      </c>
      <c r="I3501" s="9">
        <v>8</v>
      </c>
      <c r="J3501" s="9">
        <v>8</v>
      </c>
      <c r="K3501" s="9">
        <v>11</v>
      </c>
      <c r="L3501" s="9">
        <v>11</v>
      </c>
      <c r="M3501" s="9">
        <v>11</v>
      </c>
      <c r="N3501" s="9">
        <v>11</v>
      </c>
      <c r="O3501" s="9">
        <v>11</v>
      </c>
      <c r="P3501" s="9">
        <v>11</v>
      </c>
      <c r="Q3501" s="9">
        <v>13</v>
      </c>
      <c r="R3501" s="9">
        <v>6</v>
      </c>
      <c r="S3501" s="9">
        <v>4</v>
      </c>
      <c r="T3501" s="9">
        <v>6</v>
      </c>
    </row>
    <row r="3502" spans="1:20" x14ac:dyDescent="0.35">
      <c r="A3502">
        <f t="shared" si="109"/>
        <v>3502</v>
      </c>
      <c r="B3502" s="3" t="s">
        <v>70</v>
      </c>
      <c r="C3502" s="3" t="s">
        <v>77</v>
      </c>
      <c r="D3502" s="3" t="s">
        <v>42</v>
      </c>
      <c r="E3502">
        <v>2020</v>
      </c>
      <c r="F3502" s="3" t="str">
        <f t="shared" si="108"/>
        <v>AGenUP FLS2020</v>
      </c>
      <c r="G3502" s="9">
        <v>10</v>
      </c>
      <c r="H3502" s="9">
        <v>9</v>
      </c>
      <c r="I3502" s="9">
        <v>10</v>
      </c>
      <c r="J3502" s="9">
        <v>10</v>
      </c>
      <c r="K3502" s="9">
        <v>9</v>
      </c>
      <c r="L3502" s="9">
        <v>8</v>
      </c>
      <c r="M3502" s="9">
        <v>8</v>
      </c>
      <c r="N3502" s="9">
        <v>8</v>
      </c>
      <c r="O3502" s="9">
        <v>8</v>
      </c>
      <c r="P3502" s="9">
        <v>9</v>
      </c>
      <c r="Q3502" s="9">
        <v>8</v>
      </c>
      <c r="R3502" s="9">
        <v>5</v>
      </c>
      <c r="S3502" s="9">
        <v>2</v>
      </c>
      <c r="T3502" s="9">
        <v>9</v>
      </c>
    </row>
    <row r="3503" spans="1:20" x14ac:dyDescent="0.35">
      <c r="A3503">
        <f t="shared" si="109"/>
        <v>3503</v>
      </c>
      <c r="B3503" s="3" t="s">
        <v>70</v>
      </c>
      <c r="C3503" s="3" t="s">
        <v>77</v>
      </c>
      <c r="D3503" s="3" t="s">
        <v>42</v>
      </c>
      <c r="E3503">
        <v>2021</v>
      </c>
      <c r="F3503" s="3" t="str">
        <f t="shared" si="108"/>
        <v>AGenUP FLS2021</v>
      </c>
      <c r="G3503" s="9">
        <v>10</v>
      </c>
      <c r="H3503" s="9">
        <v>9</v>
      </c>
      <c r="I3503" s="9">
        <v>9</v>
      </c>
      <c r="J3503" s="9">
        <v>9</v>
      </c>
      <c r="K3503" s="9">
        <v>4</v>
      </c>
      <c r="L3503" s="9">
        <v>9</v>
      </c>
      <c r="M3503" s="9">
        <v>9</v>
      </c>
      <c r="N3503" s="9">
        <v>8</v>
      </c>
      <c r="O3503" s="9">
        <v>8</v>
      </c>
      <c r="P3503" s="9">
        <v>9</v>
      </c>
      <c r="Q3503" s="9">
        <v>10</v>
      </c>
      <c r="R3503" s="9">
        <v>5</v>
      </c>
      <c r="S3503" s="9">
        <v>7</v>
      </c>
      <c r="T3503" s="9">
        <v>6</v>
      </c>
    </row>
    <row r="3504" spans="1:20" x14ac:dyDescent="0.35">
      <c r="A3504">
        <f t="shared" si="109"/>
        <v>3504</v>
      </c>
      <c r="B3504" s="3" t="s">
        <v>70</v>
      </c>
      <c r="C3504" s="3" t="s">
        <v>77</v>
      </c>
      <c r="D3504" s="3" t="s">
        <v>42</v>
      </c>
      <c r="E3504">
        <v>2022</v>
      </c>
      <c r="F3504" s="3" t="str">
        <f t="shared" si="108"/>
        <v>AGenUP FLS2022</v>
      </c>
      <c r="G3504" s="9">
        <v>9</v>
      </c>
      <c r="H3504" s="9">
        <v>10</v>
      </c>
      <c r="I3504" s="9">
        <v>9</v>
      </c>
      <c r="J3504" s="9">
        <v>9</v>
      </c>
      <c r="K3504" s="9">
        <v>9</v>
      </c>
      <c r="L3504" s="9">
        <v>8</v>
      </c>
      <c r="M3504" s="9">
        <v>9</v>
      </c>
      <c r="N3504" s="9">
        <v>9</v>
      </c>
      <c r="O3504" s="9">
        <v>9</v>
      </c>
      <c r="P3504" s="9">
        <v>10</v>
      </c>
      <c r="Q3504" s="9">
        <v>5</v>
      </c>
      <c r="R3504" s="9">
        <v>3</v>
      </c>
      <c r="S3504" s="9">
        <v>5</v>
      </c>
      <c r="T3504" s="9">
        <v>9</v>
      </c>
    </row>
    <row r="3505" spans="1:20" x14ac:dyDescent="0.35">
      <c r="A3505">
        <f t="shared" si="109"/>
        <v>3505</v>
      </c>
      <c r="B3505" s="3" t="s">
        <v>70</v>
      </c>
      <c r="C3505" s="3" t="s">
        <v>77</v>
      </c>
      <c r="D3505" s="3" t="s">
        <v>42</v>
      </c>
      <c r="E3505">
        <v>2023</v>
      </c>
      <c r="F3505" s="3" t="str">
        <f t="shared" si="108"/>
        <v>AGenUP FLS2023</v>
      </c>
      <c r="G3505" s="9">
        <v>9</v>
      </c>
      <c r="H3505" s="9">
        <v>9</v>
      </c>
      <c r="I3505" s="9">
        <v>7</v>
      </c>
      <c r="J3505" s="9">
        <v>10</v>
      </c>
      <c r="K3505" s="9">
        <v>9</v>
      </c>
      <c r="L3505" s="9">
        <v>8</v>
      </c>
      <c r="M3505" s="9">
        <v>8</v>
      </c>
      <c r="N3505" s="9">
        <v>8</v>
      </c>
      <c r="O3505" s="9">
        <v>9</v>
      </c>
      <c r="P3505" s="9">
        <v>10</v>
      </c>
      <c r="Q3505" s="9">
        <v>6</v>
      </c>
      <c r="R3505" s="9">
        <v>3</v>
      </c>
      <c r="S3505" s="9">
        <v>1</v>
      </c>
      <c r="T3505" s="9">
        <v>6</v>
      </c>
    </row>
    <row r="3506" spans="1:20" x14ac:dyDescent="0.35">
      <c r="A3506">
        <f t="shared" si="109"/>
        <v>3506</v>
      </c>
      <c r="B3506" s="3" t="s">
        <v>70</v>
      </c>
      <c r="C3506" s="3" t="s">
        <v>77</v>
      </c>
      <c r="D3506" s="3" t="s">
        <v>42</v>
      </c>
      <c r="E3506">
        <v>2024</v>
      </c>
      <c r="F3506" s="3" t="str">
        <f t="shared" si="108"/>
        <v>AGenUP FLS2024</v>
      </c>
      <c r="G3506" s="9">
        <v>9</v>
      </c>
      <c r="H3506" s="9">
        <v>10</v>
      </c>
      <c r="I3506" s="9">
        <v>9</v>
      </c>
      <c r="J3506" s="9">
        <v>9</v>
      </c>
      <c r="K3506" s="9">
        <v>9</v>
      </c>
      <c r="L3506" s="9">
        <v>8</v>
      </c>
      <c r="M3506" s="9">
        <v>8</v>
      </c>
      <c r="N3506" s="9">
        <v>9</v>
      </c>
      <c r="O3506" s="9">
        <v>9</v>
      </c>
      <c r="P3506" s="9">
        <v>8</v>
      </c>
      <c r="Q3506" s="9">
        <v>3</v>
      </c>
      <c r="R3506" s="9">
        <v>1</v>
      </c>
      <c r="S3506" s="9">
        <v>2</v>
      </c>
      <c r="T3506" s="9">
        <v>5</v>
      </c>
    </row>
    <row r="3507" spans="1:20" x14ac:dyDescent="0.35">
      <c r="A3507">
        <f t="shared" si="109"/>
        <v>3507</v>
      </c>
      <c r="B3507" s="3" t="s">
        <v>70</v>
      </c>
      <c r="C3507" s="3" t="s">
        <v>77</v>
      </c>
      <c r="D3507" s="3" t="s">
        <v>42</v>
      </c>
      <c r="E3507">
        <v>2025</v>
      </c>
      <c r="F3507" s="3" t="str">
        <f t="shared" si="108"/>
        <v>AGenUP FLS2025</v>
      </c>
      <c r="G3507" s="9">
        <v>8</v>
      </c>
      <c r="H3507" s="9">
        <v>8</v>
      </c>
      <c r="I3507" s="9">
        <v>6</v>
      </c>
      <c r="J3507" s="9">
        <v>8</v>
      </c>
      <c r="K3507" s="9">
        <v>5</v>
      </c>
      <c r="L3507" s="9">
        <v>9</v>
      </c>
      <c r="M3507" s="9">
        <v>8</v>
      </c>
      <c r="N3507" s="9">
        <v>8</v>
      </c>
      <c r="O3507" s="9">
        <v>9</v>
      </c>
      <c r="P3507" s="9">
        <v>10</v>
      </c>
      <c r="Q3507" s="9">
        <v>8</v>
      </c>
      <c r="R3507" s="9">
        <v>3</v>
      </c>
      <c r="S3507" s="9">
        <v>2</v>
      </c>
      <c r="T3507" s="9">
        <v>7</v>
      </c>
    </row>
    <row r="3508" spans="1:20" x14ac:dyDescent="0.35">
      <c r="A3508">
        <f t="shared" si="109"/>
        <v>3508</v>
      </c>
      <c r="B3508" s="3" t="s">
        <v>70</v>
      </c>
      <c r="C3508" s="3" t="s">
        <v>77</v>
      </c>
      <c r="D3508" s="3" t="s">
        <v>42</v>
      </c>
      <c r="E3508">
        <v>2026</v>
      </c>
      <c r="F3508" s="3" t="str">
        <f t="shared" si="108"/>
        <v>AGenUP FLS2026</v>
      </c>
      <c r="G3508" s="9">
        <v>9</v>
      </c>
      <c r="H3508" s="9">
        <v>10</v>
      </c>
      <c r="I3508" s="9">
        <v>10</v>
      </c>
      <c r="J3508" s="9">
        <v>8</v>
      </c>
      <c r="K3508" s="9">
        <v>8</v>
      </c>
      <c r="L3508" s="9">
        <v>8</v>
      </c>
      <c r="M3508" s="9">
        <v>8</v>
      </c>
      <c r="N3508" s="9">
        <v>8</v>
      </c>
      <c r="O3508" s="9">
        <v>9</v>
      </c>
      <c r="P3508" s="9">
        <v>9</v>
      </c>
      <c r="Q3508" s="9">
        <v>7</v>
      </c>
      <c r="R3508" s="9">
        <v>7</v>
      </c>
      <c r="S3508" s="9">
        <v>5</v>
      </c>
      <c r="T3508" s="9">
        <v>7</v>
      </c>
    </row>
    <row r="3509" spans="1:20" x14ac:dyDescent="0.35">
      <c r="A3509">
        <f t="shared" si="109"/>
        <v>3509</v>
      </c>
      <c r="B3509" s="3" t="s">
        <v>70</v>
      </c>
      <c r="C3509" s="3" t="s">
        <v>77</v>
      </c>
      <c r="D3509" s="3" t="s">
        <v>42</v>
      </c>
      <c r="E3509">
        <v>2027</v>
      </c>
      <c r="F3509" s="3" t="str">
        <f t="shared" si="108"/>
        <v>AGenUP FLS2027</v>
      </c>
      <c r="G3509" s="9">
        <v>10</v>
      </c>
      <c r="H3509" s="9">
        <v>9</v>
      </c>
      <c r="I3509" s="9">
        <v>8</v>
      </c>
      <c r="J3509" s="9">
        <v>8</v>
      </c>
      <c r="K3509" s="9">
        <v>10</v>
      </c>
      <c r="L3509" s="9">
        <v>8</v>
      </c>
      <c r="M3509" s="9">
        <v>8</v>
      </c>
      <c r="N3509" s="9">
        <v>8</v>
      </c>
      <c r="O3509" s="9">
        <v>8</v>
      </c>
      <c r="P3509" s="9">
        <v>9</v>
      </c>
      <c r="Q3509" s="9">
        <v>10</v>
      </c>
      <c r="R3509" s="9">
        <v>10</v>
      </c>
      <c r="S3509" s="9">
        <v>4</v>
      </c>
      <c r="T3509" s="9">
        <v>8</v>
      </c>
    </row>
    <row r="3510" spans="1:20" x14ac:dyDescent="0.35">
      <c r="A3510">
        <f t="shared" si="109"/>
        <v>3510</v>
      </c>
      <c r="B3510" s="3" t="s">
        <v>70</v>
      </c>
      <c r="C3510" s="3" t="s">
        <v>77</v>
      </c>
      <c r="D3510" s="3" t="s">
        <v>42</v>
      </c>
      <c r="E3510">
        <v>2028</v>
      </c>
      <c r="F3510" s="3" t="str">
        <f t="shared" si="108"/>
        <v>AGenUP FLS2028</v>
      </c>
      <c r="G3510" s="9">
        <v>9</v>
      </c>
      <c r="H3510" s="9">
        <v>10</v>
      </c>
      <c r="I3510" s="9">
        <v>9</v>
      </c>
      <c r="J3510" s="9">
        <v>9</v>
      </c>
      <c r="K3510" s="9">
        <v>9</v>
      </c>
      <c r="L3510" s="9">
        <v>8</v>
      </c>
      <c r="M3510" s="9">
        <v>8</v>
      </c>
      <c r="N3510" s="9">
        <v>8</v>
      </c>
      <c r="O3510" s="9">
        <v>8</v>
      </c>
      <c r="P3510" s="9">
        <v>9</v>
      </c>
      <c r="Q3510" s="9">
        <v>8</v>
      </c>
      <c r="R3510" s="9">
        <v>4</v>
      </c>
      <c r="S3510" s="9">
        <v>2</v>
      </c>
      <c r="T3510" s="9">
        <v>8</v>
      </c>
    </row>
    <row r="3511" spans="1:20" x14ac:dyDescent="0.35">
      <c r="A3511">
        <f t="shared" si="109"/>
        <v>3511</v>
      </c>
      <c r="B3511" s="3" t="s">
        <v>70</v>
      </c>
      <c r="C3511" s="3" t="s">
        <v>77</v>
      </c>
      <c r="D3511" s="3" t="s">
        <v>42</v>
      </c>
      <c r="E3511">
        <v>2029</v>
      </c>
      <c r="F3511" s="3" t="str">
        <f t="shared" si="108"/>
        <v>AGenUP FLS2029</v>
      </c>
      <c r="G3511" s="9">
        <v>10</v>
      </c>
      <c r="H3511" s="9">
        <v>8</v>
      </c>
      <c r="I3511" s="9">
        <v>10</v>
      </c>
      <c r="J3511" s="9">
        <v>10</v>
      </c>
      <c r="K3511" s="9">
        <v>8</v>
      </c>
      <c r="L3511" s="9">
        <v>8</v>
      </c>
      <c r="M3511" s="9">
        <v>8</v>
      </c>
      <c r="N3511" s="9">
        <v>8</v>
      </c>
      <c r="O3511" s="9">
        <v>8</v>
      </c>
      <c r="P3511" s="9">
        <v>8</v>
      </c>
      <c r="Q3511" s="9">
        <v>10</v>
      </c>
      <c r="R3511" s="9">
        <v>8</v>
      </c>
      <c r="S3511" s="9">
        <v>5</v>
      </c>
      <c r="T3511" s="9">
        <v>8</v>
      </c>
    </row>
    <row r="3512" spans="1:20" x14ac:dyDescent="0.35">
      <c r="A3512">
        <f t="shared" si="109"/>
        <v>3512</v>
      </c>
      <c r="B3512" s="3" t="s">
        <v>70</v>
      </c>
      <c r="C3512" s="3" t="s">
        <v>77</v>
      </c>
      <c r="D3512" s="3" t="s">
        <v>43</v>
      </c>
      <c r="E3512">
        <v>2020</v>
      </c>
      <c r="F3512" s="3" t="str">
        <f t="shared" si="108"/>
        <v>AGenMON ST2020</v>
      </c>
      <c r="G3512" s="9">
        <v>14</v>
      </c>
      <c r="H3512" s="9">
        <v>14</v>
      </c>
      <c r="I3512" s="9">
        <v>14</v>
      </c>
      <c r="J3512" s="9">
        <v>13</v>
      </c>
      <c r="K3512" s="9">
        <v>14</v>
      </c>
      <c r="L3512" s="9">
        <v>14</v>
      </c>
      <c r="M3512" s="9">
        <v>14</v>
      </c>
      <c r="N3512" s="9">
        <v>14</v>
      </c>
      <c r="O3512" s="9">
        <v>14</v>
      </c>
      <c r="P3512" s="9">
        <v>14</v>
      </c>
      <c r="Q3512" s="9">
        <v>10</v>
      </c>
      <c r="R3512" s="9">
        <v>8</v>
      </c>
      <c r="S3512" s="9">
        <v>5</v>
      </c>
      <c r="T3512" s="9">
        <v>12</v>
      </c>
    </row>
    <row r="3513" spans="1:20" x14ac:dyDescent="0.35">
      <c r="A3513">
        <f t="shared" si="109"/>
        <v>3513</v>
      </c>
      <c r="B3513" s="3" t="s">
        <v>70</v>
      </c>
      <c r="C3513" s="3" t="s">
        <v>77</v>
      </c>
      <c r="D3513" s="3" t="s">
        <v>43</v>
      </c>
      <c r="E3513">
        <v>2021</v>
      </c>
      <c r="F3513" s="3" t="str">
        <f t="shared" si="108"/>
        <v>AGenMON ST2021</v>
      </c>
      <c r="G3513" s="9">
        <v>14</v>
      </c>
      <c r="H3513" s="9">
        <v>14</v>
      </c>
      <c r="I3513" s="9">
        <v>14</v>
      </c>
      <c r="J3513" s="9">
        <v>14</v>
      </c>
      <c r="K3513" s="9">
        <v>6</v>
      </c>
      <c r="L3513" s="9">
        <v>14</v>
      </c>
      <c r="M3513" s="9">
        <v>14</v>
      </c>
      <c r="N3513" s="9">
        <v>14</v>
      </c>
      <c r="O3513" s="9">
        <v>14</v>
      </c>
      <c r="P3513" s="9">
        <v>14</v>
      </c>
      <c r="Q3513" s="9">
        <v>13</v>
      </c>
      <c r="R3513" s="9">
        <v>7</v>
      </c>
      <c r="S3513" s="9">
        <v>9</v>
      </c>
      <c r="T3513" s="9">
        <v>9</v>
      </c>
    </row>
    <row r="3514" spans="1:20" x14ac:dyDescent="0.35">
      <c r="A3514">
        <f t="shared" si="109"/>
        <v>3514</v>
      </c>
      <c r="B3514" s="3" t="s">
        <v>70</v>
      </c>
      <c r="C3514" s="3" t="s">
        <v>77</v>
      </c>
      <c r="D3514" s="3" t="s">
        <v>43</v>
      </c>
      <c r="E3514">
        <v>2022</v>
      </c>
      <c r="F3514" s="3" t="str">
        <f t="shared" si="108"/>
        <v>AGenMON ST2022</v>
      </c>
      <c r="G3514" s="9">
        <v>12</v>
      </c>
      <c r="H3514" s="9">
        <v>13</v>
      </c>
      <c r="I3514" s="9">
        <v>14</v>
      </c>
      <c r="J3514" s="9">
        <v>14</v>
      </c>
      <c r="K3514" s="9">
        <v>14</v>
      </c>
      <c r="L3514" s="9">
        <v>14</v>
      </c>
      <c r="M3514" s="9">
        <v>14</v>
      </c>
      <c r="N3514" s="9">
        <v>14</v>
      </c>
      <c r="O3514" s="9">
        <v>14</v>
      </c>
      <c r="P3514" s="9">
        <v>14</v>
      </c>
      <c r="Q3514" s="9">
        <v>8</v>
      </c>
      <c r="R3514" s="9">
        <v>6</v>
      </c>
      <c r="S3514" s="9">
        <v>7</v>
      </c>
      <c r="T3514" s="9">
        <v>12</v>
      </c>
    </row>
    <row r="3515" spans="1:20" x14ac:dyDescent="0.35">
      <c r="A3515">
        <f t="shared" si="109"/>
        <v>3515</v>
      </c>
      <c r="B3515" s="3" t="s">
        <v>70</v>
      </c>
      <c r="C3515" s="3" t="s">
        <v>77</v>
      </c>
      <c r="D3515" s="3" t="s">
        <v>43</v>
      </c>
      <c r="E3515">
        <v>2023</v>
      </c>
      <c r="F3515" s="3" t="str">
        <f t="shared" si="108"/>
        <v>AGenMON ST2023</v>
      </c>
      <c r="G3515" s="9">
        <v>11</v>
      </c>
      <c r="H3515" s="9">
        <v>11</v>
      </c>
      <c r="I3515" s="9">
        <v>10</v>
      </c>
      <c r="J3515" s="9">
        <v>14</v>
      </c>
      <c r="K3515" s="9">
        <v>14</v>
      </c>
      <c r="L3515" s="9">
        <v>14</v>
      </c>
      <c r="M3515" s="9">
        <v>14</v>
      </c>
      <c r="N3515" s="9">
        <v>14</v>
      </c>
      <c r="O3515" s="9">
        <v>14</v>
      </c>
      <c r="P3515" s="9">
        <v>14</v>
      </c>
      <c r="Q3515" s="9">
        <v>9</v>
      </c>
      <c r="R3515" s="9">
        <v>6</v>
      </c>
      <c r="S3515" s="9">
        <v>4</v>
      </c>
      <c r="T3515" s="9">
        <v>9</v>
      </c>
    </row>
    <row r="3516" spans="1:20" x14ac:dyDescent="0.35">
      <c r="A3516">
        <f t="shared" si="109"/>
        <v>3516</v>
      </c>
      <c r="B3516" s="3" t="s">
        <v>70</v>
      </c>
      <c r="C3516" s="3" t="s">
        <v>77</v>
      </c>
      <c r="D3516" s="3" t="s">
        <v>43</v>
      </c>
      <c r="E3516">
        <v>2024</v>
      </c>
      <c r="F3516" s="3" t="str">
        <f t="shared" si="108"/>
        <v>AGenMON ST2024</v>
      </c>
      <c r="G3516" s="9">
        <v>12</v>
      </c>
      <c r="H3516" s="9">
        <v>14</v>
      </c>
      <c r="I3516" s="9">
        <v>14</v>
      </c>
      <c r="J3516" s="9">
        <v>14</v>
      </c>
      <c r="K3516" s="9">
        <v>14</v>
      </c>
      <c r="L3516" s="9">
        <v>14</v>
      </c>
      <c r="M3516" s="9">
        <v>14</v>
      </c>
      <c r="N3516" s="9">
        <v>14</v>
      </c>
      <c r="O3516" s="9">
        <v>14</v>
      </c>
      <c r="P3516" s="9">
        <v>11</v>
      </c>
      <c r="Q3516" s="9">
        <v>6</v>
      </c>
      <c r="R3516" s="9">
        <v>4</v>
      </c>
      <c r="S3516" s="9">
        <v>5</v>
      </c>
      <c r="T3516" s="9">
        <v>7</v>
      </c>
    </row>
    <row r="3517" spans="1:20" x14ac:dyDescent="0.35">
      <c r="A3517">
        <f t="shared" si="109"/>
        <v>3517</v>
      </c>
      <c r="B3517" s="3" t="s">
        <v>70</v>
      </c>
      <c r="C3517" s="3" t="s">
        <v>77</v>
      </c>
      <c r="D3517" s="3" t="s">
        <v>43</v>
      </c>
      <c r="E3517">
        <v>2025</v>
      </c>
      <c r="F3517" s="3" t="str">
        <f t="shared" si="108"/>
        <v>AGenMON ST2025</v>
      </c>
      <c r="G3517" s="9">
        <v>11</v>
      </c>
      <c r="H3517" s="9">
        <v>10</v>
      </c>
      <c r="I3517" s="9">
        <v>8</v>
      </c>
      <c r="J3517" s="9">
        <v>11</v>
      </c>
      <c r="K3517" s="9">
        <v>8</v>
      </c>
      <c r="L3517" s="9">
        <v>14</v>
      </c>
      <c r="M3517" s="9">
        <v>14</v>
      </c>
      <c r="N3517" s="9">
        <v>14</v>
      </c>
      <c r="O3517" s="9">
        <v>14</v>
      </c>
      <c r="P3517" s="9">
        <v>14</v>
      </c>
      <c r="Q3517" s="9">
        <v>10</v>
      </c>
      <c r="R3517" s="9">
        <v>6</v>
      </c>
      <c r="S3517" s="9">
        <v>5</v>
      </c>
      <c r="T3517" s="9">
        <v>9</v>
      </c>
    </row>
    <row r="3518" spans="1:20" x14ac:dyDescent="0.35">
      <c r="A3518">
        <f t="shared" si="109"/>
        <v>3518</v>
      </c>
      <c r="B3518" s="3" t="s">
        <v>70</v>
      </c>
      <c r="C3518" s="3" t="s">
        <v>77</v>
      </c>
      <c r="D3518" s="3" t="s">
        <v>43</v>
      </c>
      <c r="E3518">
        <v>2026</v>
      </c>
      <c r="F3518" s="3" t="str">
        <f t="shared" si="108"/>
        <v>AGenMON ST2026</v>
      </c>
      <c r="G3518" s="9">
        <v>11</v>
      </c>
      <c r="H3518" s="9">
        <v>14</v>
      </c>
      <c r="I3518" s="9">
        <v>14</v>
      </c>
      <c r="J3518" s="9">
        <v>14</v>
      </c>
      <c r="K3518" s="9">
        <v>14</v>
      </c>
      <c r="L3518" s="9">
        <v>14</v>
      </c>
      <c r="M3518" s="9">
        <v>14</v>
      </c>
      <c r="N3518" s="9">
        <v>14</v>
      </c>
      <c r="O3518" s="9">
        <v>14</v>
      </c>
      <c r="P3518" s="9">
        <v>14</v>
      </c>
      <c r="Q3518" s="9">
        <v>9</v>
      </c>
      <c r="R3518" s="9">
        <v>9</v>
      </c>
      <c r="S3518" s="9">
        <v>7</v>
      </c>
      <c r="T3518" s="9">
        <v>10</v>
      </c>
    </row>
    <row r="3519" spans="1:20" x14ac:dyDescent="0.35">
      <c r="A3519">
        <f t="shared" si="109"/>
        <v>3519</v>
      </c>
      <c r="B3519" s="3" t="s">
        <v>70</v>
      </c>
      <c r="C3519" s="3" t="s">
        <v>77</v>
      </c>
      <c r="D3519" s="3" t="s">
        <v>43</v>
      </c>
      <c r="E3519">
        <v>2027</v>
      </c>
      <c r="F3519" s="3" t="str">
        <f t="shared" si="108"/>
        <v>AGenMON ST2027</v>
      </c>
      <c r="G3519" s="9">
        <v>12</v>
      </c>
      <c r="H3519" s="9">
        <v>14</v>
      </c>
      <c r="I3519" s="9">
        <v>14</v>
      </c>
      <c r="J3519" s="9">
        <v>14</v>
      </c>
      <c r="K3519" s="9">
        <v>14</v>
      </c>
      <c r="L3519" s="9">
        <v>14</v>
      </c>
      <c r="M3519" s="9">
        <v>14</v>
      </c>
      <c r="N3519" s="9">
        <v>14</v>
      </c>
      <c r="O3519" s="9">
        <v>14</v>
      </c>
      <c r="P3519" s="9">
        <v>14</v>
      </c>
      <c r="Q3519" s="9">
        <v>13</v>
      </c>
      <c r="R3519" s="9">
        <v>14</v>
      </c>
      <c r="S3519" s="9">
        <v>6</v>
      </c>
      <c r="T3519" s="9">
        <v>10</v>
      </c>
    </row>
    <row r="3520" spans="1:20" x14ac:dyDescent="0.35">
      <c r="A3520">
        <f t="shared" si="109"/>
        <v>3520</v>
      </c>
      <c r="B3520" s="3" t="s">
        <v>70</v>
      </c>
      <c r="C3520" s="3" t="s">
        <v>77</v>
      </c>
      <c r="D3520" s="3" t="s">
        <v>43</v>
      </c>
      <c r="E3520">
        <v>2028</v>
      </c>
      <c r="F3520" s="3" t="str">
        <f t="shared" si="108"/>
        <v>AGenMON ST2028</v>
      </c>
      <c r="G3520" s="9">
        <v>12</v>
      </c>
      <c r="H3520" s="9">
        <v>13</v>
      </c>
      <c r="I3520" s="9">
        <v>14</v>
      </c>
      <c r="J3520" s="9">
        <v>14</v>
      </c>
      <c r="K3520" s="9">
        <v>14</v>
      </c>
      <c r="L3520" s="9">
        <v>14</v>
      </c>
      <c r="M3520" s="9">
        <v>14</v>
      </c>
      <c r="N3520" s="9">
        <v>14</v>
      </c>
      <c r="O3520" s="9">
        <v>14</v>
      </c>
      <c r="P3520" s="9">
        <v>14</v>
      </c>
      <c r="Q3520" s="9">
        <v>10</v>
      </c>
      <c r="R3520" s="9">
        <v>7</v>
      </c>
      <c r="S3520" s="9">
        <v>5</v>
      </c>
      <c r="T3520" s="9">
        <v>10</v>
      </c>
    </row>
    <row r="3521" spans="1:20" x14ac:dyDescent="0.35">
      <c r="A3521">
        <f t="shared" si="109"/>
        <v>3521</v>
      </c>
      <c r="B3521" s="3" t="s">
        <v>70</v>
      </c>
      <c r="C3521" s="3" t="s">
        <v>77</v>
      </c>
      <c r="D3521" s="3" t="s">
        <v>43</v>
      </c>
      <c r="E3521">
        <v>2029</v>
      </c>
      <c r="F3521" s="3" t="str">
        <f t="shared" si="108"/>
        <v>AGenMON ST2029</v>
      </c>
      <c r="G3521" s="9">
        <v>14</v>
      </c>
      <c r="H3521" s="9">
        <v>10</v>
      </c>
      <c r="I3521" s="9">
        <v>13</v>
      </c>
      <c r="J3521" s="9">
        <v>13</v>
      </c>
      <c r="K3521" s="9">
        <v>14</v>
      </c>
      <c r="L3521" s="9">
        <v>14</v>
      </c>
      <c r="M3521" s="9">
        <v>14</v>
      </c>
      <c r="N3521" s="9">
        <v>14</v>
      </c>
      <c r="O3521" s="9">
        <v>14</v>
      </c>
      <c r="P3521" s="9">
        <v>14</v>
      </c>
      <c r="Q3521" s="9">
        <v>14</v>
      </c>
      <c r="R3521" s="9">
        <v>10</v>
      </c>
      <c r="S3521" s="9">
        <v>8</v>
      </c>
      <c r="T3521" s="9">
        <v>11</v>
      </c>
    </row>
    <row r="3522" spans="1:20" x14ac:dyDescent="0.35">
      <c r="A3522">
        <f t="shared" si="109"/>
        <v>3522</v>
      </c>
      <c r="B3522" s="3" t="s">
        <v>70</v>
      </c>
      <c r="C3522" s="3" t="s">
        <v>77</v>
      </c>
      <c r="D3522" s="3" t="s">
        <v>44</v>
      </c>
      <c r="E3522">
        <v>2020</v>
      </c>
      <c r="F3522" s="3" t="str">
        <f t="shared" ref="F3522:F3585" si="110">_xlfn.CONCAT(B3522,C3522,D3522,E3522)</f>
        <v>AGenNINE M2020</v>
      </c>
      <c r="G3522" s="9">
        <v>14</v>
      </c>
      <c r="H3522" s="9">
        <v>16</v>
      </c>
      <c r="I3522" s="9">
        <v>16</v>
      </c>
      <c r="J3522" s="9">
        <v>13</v>
      </c>
      <c r="K3522" s="9">
        <v>16</v>
      </c>
      <c r="L3522" s="9">
        <v>13</v>
      </c>
      <c r="M3522" s="9">
        <v>12</v>
      </c>
      <c r="N3522" s="9">
        <v>12</v>
      </c>
      <c r="O3522" s="9">
        <v>12</v>
      </c>
      <c r="P3522" s="9">
        <v>15</v>
      </c>
      <c r="Q3522" s="9">
        <v>10</v>
      </c>
      <c r="R3522" s="9">
        <v>8</v>
      </c>
      <c r="S3522" s="9">
        <v>6</v>
      </c>
      <c r="T3522" s="9">
        <v>12</v>
      </c>
    </row>
    <row r="3523" spans="1:20" x14ac:dyDescent="0.35">
      <c r="A3523">
        <f t="shared" ref="A3523:A3586" si="111">A3522+1</f>
        <v>3523</v>
      </c>
      <c r="B3523" s="3" t="s">
        <v>70</v>
      </c>
      <c r="C3523" s="3" t="s">
        <v>77</v>
      </c>
      <c r="D3523" s="3" t="s">
        <v>44</v>
      </c>
      <c r="E3523">
        <v>2021</v>
      </c>
      <c r="F3523" s="3" t="str">
        <f t="shared" si="110"/>
        <v>AGenNINE M2021</v>
      </c>
      <c r="G3523" s="9">
        <v>16</v>
      </c>
      <c r="H3523" s="9">
        <v>15</v>
      </c>
      <c r="I3523" s="9">
        <v>15</v>
      </c>
      <c r="J3523" s="9">
        <v>15</v>
      </c>
      <c r="K3523" s="9">
        <v>7</v>
      </c>
      <c r="L3523" s="9">
        <v>13</v>
      </c>
      <c r="M3523" s="9">
        <v>13</v>
      </c>
      <c r="N3523" s="9">
        <v>12</v>
      </c>
      <c r="O3523" s="9">
        <v>12</v>
      </c>
      <c r="P3523" s="9">
        <v>16</v>
      </c>
      <c r="Q3523" s="9">
        <v>13</v>
      </c>
      <c r="R3523" s="9">
        <v>7</v>
      </c>
      <c r="S3523" s="9">
        <v>9</v>
      </c>
      <c r="T3523" s="9">
        <v>8</v>
      </c>
    </row>
    <row r="3524" spans="1:20" x14ac:dyDescent="0.35">
      <c r="A3524">
        <f t="shared" si="111"/>
        <v>3524</v>
      </c>
      <c r="B3524" s="3" t="s">
        <v>70</v>
      </c>
      <c r="C3524" s="3" t="s">
        <v>77</v>
      </c>
      <c r="D3524" s="3" t="s">
        <v>44</v>
      </c>
      <c r="E3524">
        <v>2022</v>
      </c>
      <c r="F3524" s="3" t="str">
        <f t="shared" si="110"/>
        <v>AGenNINE M2022</v>
      </c>
      <c r="G3524" s="9">
        <v>11</v>
      </c>
      <c r="H3524" s="9">
        <v>14</v>
      </c>
      <c r="I3524" s="9">
        <v>16</v>
      </c>
      <c r="J3524" s="9">
        <v>15</v>
      </c>
      <c r="K3524" s="9">
        <v>15</v>
      </c>
      <c r="L3524" s="9">
        <v>13</v>
      </c>
      <c r="M3524" s="9">
        <v>13</v>
      </c>
      <c r="N3524" s="9">
        <v>13</v>
      </c>
      <c r="O3524" s="9">
        <v>14</v>
      </c>
      <c r="P3524" s="9">
        <v>16</v>
      </c>
      <c r="Q3524" s="9">
        <v>8</v>
      </c>
      <c r="R3524" s="9">
        <v>6</v>
      </c>
      <c r="S3524" s="9">
        <v>7</v>
      </c>
      <c r="T3524" s="9">
        <v>11</v>
      </c>
    </row>
    <row r="3525" spans="1:20" x14ac:dyDescent="0.35">
      <c r="A3525">
        <f t="shared" si="111"/>
        <v>3525</v>
      </c>
      <c r="B3525" s="3" t="s">
        <v>70</v>
      </c>
      <c r="C3525" s="3" t="s">
        <v>77</v>
      </c>
      <c r="D3525" s="3" t="s">
        <v>44</v>
      </c>
      <c r="E3525">
        <v>2023</v>
      </c>
      <c r="F3525" s="3" t="str">
        <f t="shared" si="110"/>
        <v>AGenNINE M2023</v>
      </c>
      <c r="G3525" s="9">
        <v>11</v>
      </c>
      <c r="H3525" s="9">
        <v>11</v>
      </c>
      <c r="I3525" s="9">
        <v>9</v>
      </c>
      <c r="J3525" s="9">
        <v>16</v>
      </c>
      <c r="K3525" s="9">
        <v>14</v>
      </c>
      <c r="L3525" s="9">
        <v>12</v>
      </c>
      <c r="M3525" s="9">
        <v>12</v>
      </c>
      <c r="N3525" s="9">
        <v>12</v>
      </c>
      <c r="O3525" s="9">
        <v>13</v>
      </c>
      <c r="P3525" s="9">
        <v>16</v>
      </c>
      <c r="Q3525" s="9">
        <v>9</v>
      </c>
      <c r="R3525" s="9">
        <v>6</v>
      </c>
      <c r="S3525" s="9">
        <v>5</v>
      </c>
      <c r="T3525" s="9">
        <v>8</v>
      </c>
    </row>
    <row r="3526" spans="1:20" x14ac:dyDescent="0.35">
      <c r="A3526">
        <f t="shared" si="111"/>
        <v>3526</v>
      </c>
      <c r="B3526" s="3" t="s">
        <v>70</v>
      </c>
      <c r="C3526" s="3" t="s">
        <v>77</v>
      </c>
      <c r="D3526" s="3" t="s">
        <v>44</v>
      </c>
      <c r="E3526">
        <v>2024</v>
      </c>
      <c r="F3526" s="3" t="str">
        <f t="shared" si="110"/>
        <v>AGenNINE M2024</v>
      </c>
      <c r="G3526" s="9">
        <v>11</v>
      </c>
      <c r="H3526" s="9">
        <v>15</v>
      </c>
      <c r="I3526" s="9">
        <v>16</v>
      </c>
      <c r="J3526" s="9">
        <v>15</v>
      </c>
      <c r="K3526" s="9">
        <v>15</v>
      </c>
      <c r="L3526" s="9">
        <v>13</v>
      </c>
      <c r="M3526" s="9">
        <v>13</v>
      </c>
      <c r="N3526" s="9">
        <v>14</v>
      </c>
      <c r="O3526" s="9">
        <v>15</v>
      </c>
      <c r="P3526" s="9">
        <v>10</v>
      </c>
      <c r="Q3526" s="9">
        <v>6</v>
      </c>
      <c r="R3526" s="9">
        <v>5</v>
      </c>
      <c r="S3526" s="9">
        <v>5</v>
      </c>
      <c r="T3526" s="9">
        <v>7</v>
      </c>
    </row>
    <row r="3527" spans="1:20" x14ac:dyDescent="0.35">
      <c r="A3527">
        <f t="shared" si="111"/>
        <v>3527</v>
      </c>
      <c r="B3527" s="3" t="s">
        <v>70</v>
      </c>
      <c r="C3527" s="3" t="s">
        <v>77</v>
      </c>
      <c r="D3527" s="3" t="s">
        <v>44</v>
      </c>
      <c r="E3527">
        <v>2025</v>
      </c>
      <c r="F3527" s="3" t="str">
        <f t="shared" si="110"/>
        <v>AGenNINE M2025</v>
      </c>
      <c r="G3527" s="9">
        <v>10</v>
      </c>
      <c r="H3527" s="9">
        <v>10</v>
      </c>
      <c r="I3527" s="9">
        <v>8</v>
      </c>
      <c r="J3527" s="9">
        <v>10</v>
      </c>
      <c r="K3527" s="9">
        <v>7</v>
      </c>
      <c r="L3527" s="9">
        <v>15</v>
      </c>
      <c r="M3527" s="9">
        <v>12</v>
      </c>
      <c r="N3527" s="9">
        <v>12</v>
      </c>
      <c r="O3527" s="9">
        <v>13</v>
      </c>
      <c r="P3527" s="9">
        <v>16</v>
      </c>
      <c r="Q3527" s="9">
        <v>9</v>
      </c>
      <c r="R3527" s="9">
        <v>6</v>
      </c>
      <c r="S3527" s="9">
        <v>6</v>
      </c>
      <c r="T3527" s="9">
        <v>9</v>
      </c>
    </row>
    <row r="3528" spans="1:20" x14ac:dyDescent="0.35">
      <c r="A3528">
        <f t="shared" si="111"/>
        <v>3528</v>
      </c>
      <c r="B3528" s="3" t="s">
        <v>70</v>
      </c>
      <c r="C3528" s="3" t="s">
        <v>77</v>
      </c>
      <c r="D3528" s="3" t="s">
        <v>44</v>
      </c>
      <c r="E3528">
        <v>2026</v>
      </c>
      <c r="F3528" s="3" t="str">
        <f t="shared" si="110"/>
        <v>AGenNINE M2026</v>
      </c>
      <c r="G3528" s="9">
        <v>11</v>
      </c>
      <c r="H3528" s="9">
        <v>16</v>
      </c>
      <c r="I3528" s="9">
        <v>15</v>
      </c>
      <c r="J3528" s="9">
        <v>12</v>
      </c>
      <c r="K3528" s="9">
        <v>13</v>
      </c>
      <c r="L3528" s="9">
        <v>12</v>
      </c>
      <c r="M3528" s="9">
        <v>11</v>
      </c>
      <c r="N3528" s="9">
        <v>11</v>
      </c>
      <c r="O3528" s="9">
        <v>13</v>
      </c>
      <c r="P3528" s="9">
        <v>16</v>
      </c>
      <c r="Q3528" s="9">
        <v>9</v>
      </c>
      <c r="R3528" s="9">
        <v>9</v>
      </c>
      <c r="S3528" s="9">
        <v>7</v>
      </c>
      <c r="T3528" s="9">
        <v>9</v>
      </c>
    </row>
    <row r="3529" spans="1:20" x14ac:dyDescent="0.35">
      <c r="A3529">
        <f t="shared" si="111"/>
        <v>3529</v>
      </c>
      <c r="B3529" s="3" t="s">
        <v>70</v>
      </c>
      <c r="C3529" s="3" t="s">
        <v>77</v>
      </c>
      <c r="D3529" s="3" t="s">
        <v>44</v>
      </c>
      <c r="E3529">
        <v>2027</v>
      </c>
      <c r="F3529" s="3" t="str">
        <f t="shared" si="110"/>
        <v>AGenNINE M2027</v>
      </c>
      <c r="G3529" s="9">
        <v>12</v>
      </c>
      <c r="H3529" s="9">
        <v>15</v>
      </c>
      <c r="I3529" s="9">
        <v>12</v>
      </c>
      <c r="J3529" s="9">
        <v>12</v>
      </c>
      <c r="K3529" s="9">
        <v>16</v>
      </c>
      <c r="L3529" s="9">
        <v>12</v>
      </c>
      <c r="M3529" s="9">
        <v>11</v>
      </c>
      <c r="N3529" s="9">
        <v>12</v>
      </c>
      <c r="O3529" s="9">
        <v>13</v>
      </c>
      <c r="P3529" s="9">
        <v>15</v>
      </c>
      <c r="Q3529" s="9">
        <v>13</v>
      </c>
      <c r="R3529" s="9">
        <v>15</v>
      </c>
      <c r="S3529" s="9">
        <v>7</v>
      </c>
      <c r="T3529" s="9">
        <v>10</v>
      </c>
    </row>
    <row r="3530" spans="1:20" x14ac:dyDescent="0.35">
      <c r="A3530">
        <f t="shared" si="111"/>
        <v>3530</v>
      </c>
      <c r="B3530" s="3" t="s">
        <v>70</v>
      </c>
      <c r="C3530" s="3" t="s">
        <v>77</v>
      </c>
      <c r="D3530" s="3" t="s">
        <v>44</v>
      </c>
      <c r="E3530">
        <v>2028</v>
      </c>
      <c r="F3530" s="3" t="str">
        <f t="shared" si="110"/>
        <v>AGenNINE M2028</v>
      </c>
      <c r="G3530" s="9">
        <v>11</v>
      </c>
      <c r="H3530" s="9">
        <v>13</v>
      </c>
      <c r="I3530" s="9">
        <v>15</v>
      </c>
      <c r="J3530" s="9">
        <v>14</v>
      </c>
      <c r="K3530" s="9">
        <v>13</v>
      </c>
      <c r="L3530" s="9">
        <v>12</v>
      </c>
      <c r="M3530" s="9">
        <v>12</v>
      </c>
      <c r="N3530" s="9">
        <v>12</v>
      </c>
      <c r="O3530" s="9">
        <v>13</v>
      </c>
      <c r="P3530" s="9">
        <v>15</v>
      </c>
      <c r="Q3530" s="9">
        <v>10</v>
      </c>
      <c r="R3530" s="9">
        <v>7</v>
      </c>
      <c r="S3530" s="9">
        <v>6</v>
      </c>
      <c r="T3530" s="9">
        <v>10</v>
      </c>
    </row>
    <row r="3531" spans="1:20" x14ac:dyDescent="0.35">
      <c r="A3531">
        <f t="shared" si="111"/>
        <v>3531</v>
      </c>
      <c r="B3531" s="3" t="s">
        <v>70</v>
      </c>
      <c r="C3531" s="3" t="s">
        <v>77</v>
      </c>
      <c r="D3531" s="3" t="s">
        <v>44</v>
      </c>
      <c r="E3531">
        <v>2029</v>
      </c>
      <c r="F3531" s="3" t="str">
        <f t="shared" si="110"/>
        <v>AGenNINE M2029</v>
      </c>
      <c r="G3531" s="9">
        <v>15</v>
      </c>
      <c r="H3531" s="9">
        <v>9</v>
      </c>
      <c r="I3531" s="9">
        <v>13</v>
      </c>
      <c r="J3531" s="9">
        <v>13</v>
      </c>
      <c r="K3531" s="9">
        <v>12</v>
      </c>
      <c r="L3531" s="9">
        <v>11</v>
      </c>
      <c r="M3531" s="9">
        <v>11</v>
      </c>
      <c r="N3531" s="9">
        <v>11</v>
      </c>
      <c r="O3531" s="9">
        <v>11</v>
      </c>
      <c r="P3531" s="9">
        <v>12</v>
      </c>
      <c r="Q3531" s="9">
        <v>16</v>
      </c>
      <c r="R3531" s="9">
        <v>10</v>
      </c>
      <c r="S3531" s="9">
        <v>8</v>
      </c>
      <c r="T3531" s="9">
        <v>10</v>
      </c>
    </row>
    <row r="3532" spans="1:20" x14ac:dyDescent="0.35">
      <c r="A3532">
        <f t="shared" si="111"/>
        <v>3532</v>
      </c>
      <c r="B3532" s="3" t="s">
        <v>70</v>
      </c>
      <c r="C3532" s="3" t="s">
        <v>77</v>
      </c>
      <c r="D3532" s="3" t="s">
        <v>45</v>
      </c>
      <c r="E3532">
        <v>2020</v>
      </c>
      <c r="F3532" s="3" t="str">
        <f t="shared" si="110"/>
        <v>AGenLONG L2020</v>
      </c>
      <c r="G3532" s="9">
        <v>50</v>
      </c>
      <c r="H3532" s="9">
        <v>67</v>
      </c>
      <c r="I3532" s="9">
        <v>60</v>
      </c>
      <c r="J3532" s="9">
        <v>56</v>
      </c>
      <c r="K3532" s="9">
        <v>67</v>
      </c>
      <c r="L3532" s="9">
        <v>71</v>
      </c>
      <c r="M3532" s="9">
        <v>73</v>
      </c>
      <c r="N3532" s="9">
        <v>73</v>
      </c>
      <c r="O3532" s="9">
        <v>73</v>
      </c>
      <c r="P3532" s="9">
        <v>73</v>
      </c>
      <c r="Q3532" s="9">
        <v>35</v>
      </c>
      <c r="R3532" s="9">
        <v>28</v>
      </c>
      <c r="S3532" s="9">
        <v>21</v>
      </c>
      <c r="T3532" s="9">
        <v>39</v>
      </c>
    </row>
    <row r="3533" spans="1:20" x14ac:dyDescent="0.35">
      <c r="A3533">
        <f t="shared" si="111"/>
        <v>3533</v>
      </c>
      <c r="B3533" s="3" t="s">
        <v>70</v>
      </c>
      <c r="C3533" s="3" t="s">
        <v>77</v>
      </c>
      <c r="D3533" s="3" t="s">
        <v>45</v>
      </c>
      <c r="E3533">
        <v>2021</v>
      </c>
      <c r="F3533" s="3" t="str">
        <f t="shared" si="110"/>
        <v>AGenLONG L2021</v>
      </c>
      <c r="G3533" s="9">
        <v>54</v>
      </c>
      <c r="H3533" s="9">
        <v>73</v>
      </c>
      <c r="I3533" s="9">
        <v>73</v>
      </c>
      <c r="J3533" s="9">
        <v>70</v>
      </c>
      <c r="K3533" s="9">
        <v>41</v>
      </c>
      <c r="L3533" s="9">
        <v>69</v>
      </c>
      <c r="M3533" s="9">
        <v>73</v>
      </c>
      <c r="N3533" s="9">
        <v>73</v>
      </c>
      <c r="O3533" s="9">
        <v>73</v>
      </c>
      <c r="P3533" s="9">
        <v>71</v>
      </c>
      <c r="Q3533" s="9">
        <v>45</v>
      </c>
      <c r="R3533" s="9">
        <v>27</v>
      </c>
      <c r="S3533" s="9">
        <v>30</v>
      </c>
      <c r="T3533" s="9">
        <v>28</v>
      </c>
    </row>
    <row r="3534" spans="1:20" x14ac:dyDescent="0.35">
      <c r="A3534">
        <f t="shared" si="111"/>
        <v>3534</v>
      </c>
      <c r="B3534" s="3" t="s">
        <v>70</v>
      </c>
      <c r="C3534" s="3" t="s">
        <v>77</v>
      </c>
      <c r="D3534" s="3" t="s">
        <v>45</v>
      </c>
      <c r="E3534">
        <v>2022</v>
      </c>
      <c r="F3534" s="3" t="str">
        <f t="shared" si="110"/>
        <v>AGenLONG L2022</v>
      </c>
      <c r="G3534" s="9">
        <v>38</v>
      </c>
      <c r="H3534" s="9">
        <v>49</v>
      </c>
      <c r="I3534" s="9">
        <v>65</v>
      </c>
      <c r="J3534" s="9">
        <v>70</v>
      </c>
      <c r="K3534" s="9">
        <v>73</v>
      </c>
      <c r="L3534" s="9">
        <v>73</v>
      </c>
      <c r="M3534" s="9">
        <v>73</v>
      </c>
      <c r="N3534" s="9">
        <v>73</v>
      </c>
      <c r="O3534" s="9">
        <v>73</v>
      </c>
      <c r="P3534" s="9">
        <v>59</v>
      </c>
      <c r="Q3534" s="9">
        <v>28</v>
      </c>
      <c r="R3534" s="9">
        <v>22</v>
      </c>
      <c r="S3534" s="9">
        <v>26</v>
      </c>
      <c r="T3534" s="9">
        <v>37</v>
      </c>
    </row>
    <row r="3535" spans="1:20" x14ac:dyDescent="0.35">
      <c r="A3535">
        <f t="shared" si="111"/>
        <v>3535</v>
      </c>
      <c r="B3535" s="3" t="s">
        <v>70</v>
      </c>
      <c r="C3535" s="3" t="s">
        <v>77</v>
      </c>
      <c r="D3535" s="3" t="s">
        <v>45</v>
      </c>
      <c r="E3535">
        <v>2023</v>
      </c>
      <c r="F3535" s="3" t="str">
        <f t="shared" si="110"/>
        <v>AGenLONG L2023</v>
      </c>
      <c r="G3535" s="9">
        <v>37</v>
      </c>
      <c r="H3535" s="9">
        <v>37</v>
      </c>
      <c r="I3535" s="9">
        <v>30</v>
      </c>
      <c r="J3535" s="9">
        <v>68</v>
      </c>
      <c r="K3535" s="9">
        <v>70</v>
      </c>
      <c r="L3535" s="9">
        <v>73</v>
      </c>
      <c r="M3535" s="9">
        <v>73</v>
      </c>
      <c r="N3535" s="9">
        <v>73</v>
      </c>
      <c r="O3535" s="9">
        <v>73</v>
      </c>
      <c r="P3535" s="9">
        <v>59</v>
      </c>
      <c r="Q3535" s="9">
        <v>32</v>
      </c>
      <c r="R3535" s="9">
        <v>22</v>
      </c>
      <c r="S3535" s="9">
        <v>19</v>
      </c>
      <c r="T3535" s="9">
        <v>29</v>
      </c>
    </row>
    <row r="3536" spans="1:20" x14ac:dyDescent="0.35">
      <c r="A3536">
        <f t="shared" si="111"/>
        <v>3536</v>
      </c>
      <c r="B3536" s="3" t="s">
        <v>70</v>
      </c>
      <c r="C3536" s="3" t="s">
        <v>77</v>
      </c>
      <c r="D3536" s="3" t="s">
        <v>45</v>
      </c>
      <c r="E3536">
        <v>2024</v>
      </c>
      <c r="F3536" s="3" t="str">
        <f t="shared" si="110"/>
        <v>AGenLONG L2024</v>
      </c>
      <c r="G3536" s="9">
        <v>38</v>
      </c>
      <c r="H3536" s="9">
        <v>52</v>
      </c>
      <c r="I3536" s="9">
        <v>71</v>
      </c>
      <c r="J3536" s="9">
        <v>70</v>
      </c>
      <c r="K3536" s="9">
        <v>73</v>
      </c>
      <c r="L3536" s="9">
        <v>73</v>
      </c>
      <c r="M3536" s="9">
        <v>73</v>
      </c>
      <c r="N3536" s="9">
        <v>73</v>
      </c>
      <c r="O3536" s="9">
        <v>73</v>
      </c>
      <c r="P3536" s="9">
        <v>37</v>
      </c>
      <c r="Q3536" s="9">
        <v>22</v>
      </c>
      <c r="R3536" s="9">
        <v>18</v>
      </c>
      <c r="S3536" s="9">
        <v>19</v>
      </c>
      <c r="T3536" s="9">
        <v>24</v>
      </c>
    </row>
    <row r="3537" spans="1:20" x14ac:dyDescent="0.35">
      <c r="A3537">
        <f t="shared" si="111"/>
        <v>3537</v>
      </c>
      <c r="B3537" s="3" t="s">
        <v>70</v>
      </c>
      <c r="C3537" s="3" t="s">
        <v>77</v>
      </c>
      <c r="D3537" s="3" t="s">
        <v>45</v>
      </c>
      <c r="E3537">
        <v>2025</v>
      </c>
      <c r="F3537" s="3" t="str">
        <f t="shared" si="110"/>
        <v>AGenLONG L2025</v>
      </c>
      <c r="G3537" s="9">
        <v>33</v>
      </c>
      <c r="H3537" s="9">
        <v>33</v>
      </c>
      <c r="I3537" s="9">
        <v>27</v>
      </c>
      <c r="J3537" s="9">
        <v>48</v>
      </c>
      <c r="K3537" s="9">
        <v>24</v>
      </c>
      <c r="L3537" s="9">
        <v>69</v>
      </c>
      <c r="M3537" s="9">
        <v>73</v>
      </c>
      <c r="N3537" s="9">
        <v>73</v>
      </c>
      <c r="O3537" s="9">
        <v>73</v>
      </c>
      <c r="P3537" s="9">
        <v>64</v>
      </c>
      <c r="Q3537" s="9">
        <v>33</v>
      </c>
      <c r="R3537" s="9">
        <v>21</v>
      </c>
      <c r="S3537" s="9">
        <v>20</v>
      </c>
      <c r="T3537" s="9">
        <v>30</v>
      </c>
    </row>
    <row r="3538" spans="1:20" x14ac:dyDescent="0.35">
      <c r="A3538">
        <f t="shared" si="111"/>
        <v>3538</v>
      </c>
      <c r="B3538" s="3" t="s">
        <v>70</v>
      </c>
      <c r="C3538" s="3" t="s">
        <v>77</v>
      </c>
      <c r="D3538" s="3" t="s">
        <v>45</v>
      </c>
      <c r="E3538">
        <v>2026</v>
      </c>
      <c r="F3538" s="3" t="str">
        <f t="shared" si="110"/>
        <v>AGenLONG L2026</v>
      </c>
      <c r="G3538" s="9">
        <v>37</v>
      </c>
      <c r="H3538" s="9">
        <v>60</v>
      </c>
      <c r="I3538" s="9">
        <v>53</v>
      </c>
      <c r="J3538" s="9">
        <v>70</v>
      </c>
      <c r="K3538" s="9">
        <v>73</v>
      </c>
      <c r="L3538" s="9">
        <v>73</v>
      </c>
      <c r="M3538" s="9">
        <v>73</v>
      </c>
      <c r="N3538" s="9">
        <v>73</v>
      </c>
      <c r="O3538" s="9">
        <v>73</v>
      </c>
      <c r="P3538" s="9">
        <v>73</v>
      </c>
      <c r="Q3538" s="9">
        <v>34</v>
      </c>
      <c r="R3538" s="9">
        <v>31</v>
      </c>
      <c r="S3538" s="9">
        <v>28</v>
      </c>
      <c r="T3538" s="9">
        <v>32</v>
      </c>
    </row>
    <row r="3539" spans="1:20" x14ac:dyDescent="0.35">
      <c r="A3539">
        <f t="shared" si="111"/>
        <v>3539</v>
      </c>
      <c r="B3539" s="3" t="s">
        <v>70</v>
      </c>
      <c r="C3539" s="3" t="s">
        <v>77</v>
      </c>
      <c r="D3539" s="3" t="s">
        <v>45</v>
      </c>
      <c r="E3539">
        <v>2027</v>
      </c>
      <c r="F3539" s="3" t="str">
        <f t="shared" si="110"/>
        <v>AGenLONG L2027</v>
      </c>
      <c r="G3539" s="9">
        <v>41</v>
      </c>
      <c r="H3539" s="9">
        <v>73</v>
      </c>
      <c r="I3539" s="9">
        <v>73</v>
      </c>
      <c r="J3539" s="9">
        <v>70</v>
      </c>
      <c r="K3539" s="9">
        <v>73</v>
      </c>
      <c r="L3539" s="9">
        <v>73</v>
      </c>
      <c r="M3539" s="9">
        <v>73</v>
      </c>
      <c r="N3539" s="9">
        <v>73</v>
      </c>
      <c r="O3539" s="9">
        <v>73</v>
      </c>
      <c r="P3539" s="9">
        <v>73</v>
      </c>
      <c r="Q3539" s="9">
        <v>47</v>
      </c>
      <c r="R3539" s="9">
        <v>55</v>
      </c>
      <c r="S3539" s="9">
        <v>25</v>
      </c>
      <c r="T3539" s="9">
        <v>34</v>
      </c>
    </row>
    <row r="3540" spans="1:20" x14ac:dyDescent="0.35">
      <c r="A3540">
        <f t="shared" si="111"/>
        <v>3540</v>
      </c>
      <c r="B3540" s="3" t="s">
        <v>70</v>
      </c>
      <c r="C3540" s="3" t="s">
        <v>77</v>
      </c>
      <c r="D3540" s="3" t="s">
        <v>45</v>
      </c>
      <c r="E3540">
        <v>2028</v>
      </c>
      <c r="F3540" s="3" t="str">
        <f t="shared" si="110"/>
        <v>AGenLONG L2028</v>
      </c>
      <c r="G3540" s="9">
        <v>38</v>
      </c>
      <c r="H3540" s="9">
        <v>45</v>
      </c>
      <c r="I3540" s="9">
        <v>73</v>
      </c>
      <c r="J3540" s="9">
        <v>70</v>
      </c>
      <c r="K3540" s="9">
        <v>73</v>
      </c>
      <c r="L3540" s="9">
        <v>73</v>
      </c>
      <c r="M3540" s="9">
        <v>73</v>
      </c>
      <c r="N3540" s="9">
        <v>73</v>
      </c>
      <c r="O3540" s="9">
        <v>73</v>
      </c>
      <c r="P3540" s="9">
        <v>73</v>
      </c>
      <c r="Q3540" s="9">
        <v>35</v>
      </c>
      <c r="R3540" s="9">
        <v>24</v>
      </c>
      <c r="S3540" s="9">
        <v>21</v>
      </c>
      <c r="T3540" s="9">
        <v>33</v>
      </c>
    </row>
    <row r="3541" spans="1:20" x14ac:dyDescent="0.35">
      <c r="A3541">
        <f t="shared" si="111"/>
        <v>3541</v>
      </c>
      <c r="B3541" s="3" t="s">
        <v>70</v>
      </c>
      <c r="C3541" s="3" t="s">
        <v>77</v>
      </c>
      <c r="D3541" s="3" t="s">
        <v>45</v>
      </c>
      <c r="E3541">
        <v>2029</v>
      </c>
      <c r="F3541" s="3" t="str">
        <f t="shared" si="110"/>
        <v>AGenLONG L2029</v>
      </c>
      <c r="G3541" s="9">
        <v>55</v>
      </c>
      <c r="H3541" s="9">
        <v>32</v>
      </c>
      <c r="I3541" s="9">
        <v>45</v>
      </c>
      <c r="J3541" s="9">
        <v>56</v>
      </c>
      <c r="K3541" s="9">
        <v>69</v>
      </c>
      <c r="L3541" s="9">
        <v>73</v>
      </c>
      <c r="M3541" s="9">
        <v>73</v>
      </c>
      <c r="N3541" s="9">
        <v>73</v>
      </c>
      <c r="O3541" s="9">
        <v>73</v>
      </c>
      <c r="P3541" s="9">
        <v>73</v>
      </c>
      <c r="Q3541" s="9">
        <v>70</v>
      </c>
      <c r="R3541" s="9">
        <v>36</v>
      </c>
      <c r="S3541" s="9">
        <v>29</v>
      </c>
      <c r="T3541" s="9">
        <v>36</v>
      </c>
    </row>
    <row r="3542" spans="1:20" x14ac:dyDescent="0.35">
      <c r="A3542">
        <f t="shared" si="111"/>
        <v>3542</v>
      </c>
      <c r="B3542" s="3" t="s">
        <v>70</v>
      </c>
      <c r="C3542" s="3" t="s">
        <v>77</v>
      </c>
      <c r="D3542" s="3" t="s">
        <v>46</v>
      </c>
      <c r="E3542">
        <v>2020</v>
      </c>
      <c r="F3542" s="3" t="str">
        <f t="shared" si="110"/>
        <v>AGenL FALL2020</v>
      </c>
      <c r="G3542" s="9">
        <v>20</v>
      </c>
      <c r="H3542" s="9">
        <v>27</v>
      </c>
      <c r="I3542" s="9">
        <v>25</v>
      </c>
      <c r="J3542" s="9">
        <v>24</v>
      </c>
      <c r="K3542" s="9">
        <v>27</v>
      </c>
      <c r="L3542" s="9">
        <v>26</v>
      </c>
      <c r="M3542" s="9">
        <v>25</v>
      </c>
      <c r="N3542" s="9">
        <v>25</v>
      </c>
      <c r="O3542" s="9">
        <v>26</v>
      </c>
      <c r="P3542" s="9">
        <v>27</v>
      </c>
      <c r="Q3542" s="9">
        <v>13</v>
      </c>
      <c r="R3542" s="9">
        <v>10</v>
      </c>
      <c r="S3542" s="9">
        <v>7</v>
      </c>
      <c r="T3542" s="9">
        <v>15</v>
      </c>
    </row>
    <row r="3543" spans="1:20" x14ac:dyDescent="0.35">
      <c r="A3543">
        <f t="shared" si="111"/>
        <v>3543</v>
      </c>
      <c r="B3543" s="3" t="s">
        <v>70</v>
      </c>
      <c r="C3543" s="3" t="s">
        <v>77</v>
      </c>
      <c r="D3543" s="3" t="s">
        <v>46</v>
      </c>
      <c r="E3543">
        <v>2021</v>
      </c>
      <c r="F3543" s="3" t="str">
        <f t="shared" si="110"/>
        <v>AGenL FALL2021</v>
      </c>
      <c r="G3543" s="9">
        <v>22</v>
      </c>
      <c r="H3543" s="9">
        <v>27</v>
      </c>
      <c r="I3543" s="9">
        <v>27</v>
      </c>
      <c r="J3543" s="9">
        <v>27</v>
      </c>
      <c r="K3543" s="9">
        <v>16</v>
      </c>
      <c r="L3543" s="9">
        <v>26</v>
      </c>
      <c r="M3543" s="9">
        <v>26</v>
      </c>
      <c r="N3543" s="9">
        <v>24</v>
      </c>
      <c r="O3543" s="9">
        <v>25</v>
      </c>
      <c r="P3543" s="9">
        <v>26</v>
      </c>
      <c r="Q3543" s="9">
        <v>18</v>
      </c>
      <c r="R3543" s="9">
        <v>10</v>
      </c>
      <c r="S3543" s="9">
        <v>11</v>
      </c>
      <c r="T3543" s="9">
        <v>11</v>
      </c>
    </row>
    <row r="3544" spans="1:20" x14ac:dyDescent="0.35">
      <c r="A3544">
        <f t="shared" si="111"/>
        <v>3544</v>
      </c>
      <c r="B3544" s="3" t="s">
        <v>70</v>
      </c>
      <c r="C3544" s="3" t="s">
        <v>77</v>
      </c>
      <c r="D3544" s="3" t="s">
        <v>46</v>
      </c>
      <c r="E3544">
        <v>2022</v>
      </c>
      <c r="F3544" s="3" t="str">
        <f t="shared" si="110"/>
        <v>AGenL FALL2022</v>
      </c>
      <c r="G3544" s="9">
        <v>14</v>
      </c>
      <c r="H3544" s="9">
        <v>20</v>
      </c>
      <c r="I3544" s="9">
        <v>27</v>
      </c>
      <c r="J3544" s="9">
        <v>27</v>
      </c>
      <c r="K3544" s="9">
        <v>27</v>
      </c>
      <c r="L3544" s="9">
        <v>26</v>
      </c>
      <c r="M3544" s="9">
        <v>26</v>
      </c>
      <c r="N3544" s="9">
        <v>26</v>
      </c>
      <c r="O3544" s="9">
        <v>27</v>
      </c>
      <c r="P3544" s="9">
        <v>24</v>
      </c>
      <c r="Q3544" s="9">
        <v>10</v>
      </c>
      <c r="R3544" s="9">
        <v>8</v>
      </c>
      <c r="S3544" s="9">
        <v>10</v>
      </c>
      <c r="T3544" s="9">
        <v>14</v>
      </c>
    </row>
    <row r="3545" spans="1:20" x14ac:dyDescent="0.35">
      <c r="A3545">
        <f t="shared" si="111"/>
        <v>3545</v>
      </c>
      <c r="B3545" s="3" t="s">
        <v>70</v>
      </c>
      <c r="C3545" s="3" t="s">
        <v>77</v>
      </c>
      <c r="D3545" s="3" t="s">
        <v>46</v>
      </c>
      <c r="E3545">
        <v>2023</v>
      </c>
      <c r="F3545" s="3" t="str">
        <f t="shared" si="110"/>
        <v>AGenL FALL2023</v>
      </c>
      <c r="G3545" s="9">
        <v>14</v>
      </c>
      <c r="H3545" s="9">
        <v>14</v>
      </c>
      <c r="I3545" s="9">
        <v>11</v>
      </c>
      <c r="J3545" s="9">
        <v>27</v>
      </c>
      <c r="K3545" s="9">
        <v>27</v>
      </c>
      <c r="L3545" s="9">
        <v>26</v>
      </c>
      <c r="M3545" s="9">
        <v>25</v>
      </c>
      <c r="N3545" s="9">
        <v>25</v>
      </c>
      <c r="O3545" s="9">
        <v>26</v>
      </c>
      <c r="P3545" s="9">
        <v>25</v>
      </c>
      <c r="Q3545" s="9">
        <v>12</v>
      </c>
      <c r="R3545" s="9">
        <v>8</v>
      </c>
      <c r="S3545" s="9">
        <v>6</v>
      </c>
      <c r="T3545" s="9">
        <v>11</v>
      </c>
    </row>
    <row r="3546" spans="1:20" x14ac:dyDescent="0.35">
      <c r="A3546">
        <f t="shared" si="111"/>
        <v>3546</v>
      </c>
      <c r="B3546" s="3" t="s">
        <v>70</v>
      </c>
      <c r="C3546" s="3" t="s">
        <v>77</v>
      </c>
      <c r="D3546" s="3" t="s">
        <v>46</v>
      </c>
      <c r="E3546">
        <v>2024</v>
      </c>
      <c r="F3546" s="3" t="str">
        <f t="shared" si="110"/>
        <v>AGenL FALL2024</v>
      </c>
      <c r="G3546" s="9">
        <v>15</v>
      </c>
      <c r="H3546" s="9">
        <v>21</v>
      </c>
      <c r="I3546" s="9">
        <v>27</v>
      </c>
      <c r="J3546" s="9">
        <v>27</v>
      </c>
      <c r="K3546" s="9">
        <v>27</v>
      </c>
      <c r="L3546" s="9">
        <v>26</v>
      </c>
      <c r="M3546" s="9">
        <v>26</v>
      </c>
      <c r="N3546" s="9">
        <v>26</v>
      </c>
      <c r="O3546" s="9">
        <v>27</v>
      </c>
      <c r="P3546" s="9">
        <v>14</v>
      </c>
      <c r="Q3546" s="9">
        <v>8</v>
      </c>
      <c r="R3546" s="9">
        <v>6</v>
      </c>
      <c r="S3546" s="9">
        <v>6</v>
      </c>
      <c r="T3546" s="9">
        <v>9</v>
      </c>
    </row>
    <row r="3547" spans="1:20" x14ac:dyDescent="0.35">
      <c r="A3547">
        <f t="shared" si="111"/>
        <v>3547</v>
      </c>
      <c r="B3547" s="3" t="s">
        <v>70</v>
      </c>
      <c r="C3547" s="3" t="s">
        <v>77</v>
      </c>
      <c r="D3547" s="3" t="s">
        <v>46</v>
      </c>
      <c r="E3547">
        <v>2025</v>
      </c>
      <c r="F3547" s="3" t="str">
        <f t="shared" si="110"/>
        <v>AGenL FALL2025</v>
      </c>
      <c r="G3547" s="9">
        <v>13</v>
      </c>
      <c r="H3547" s="9">
        <v>12</v>
      </c>
      <c r="I3547" s="9">
        <v>10</v>
      </c>
      <c r="J3547" s="9">
        <v>20</v>
      </c>
      <c r="K3547" s="9">
        <v>10</v>
      </c>
      <c r="L3547" s="9">
        <v>26</v>
      </c>
      <c r="M3547" s="9">
        <v>26</v>
      </c>
      <c r="N3547" s="9">
        <v>26</v>
      </c>
      <c r="O3547" s="9">
        <v>26</v>
      </c>
      <c r="P3547" s="9">
        <v>27</v>
      </c>
      <c r="Q3547" s="9">
        <v>13</v>
      </c>
      <c r="R3547" s="9">
        <v>7</v>
      </c>
      <c r="S3547" s="9">
        <v>7</v>
      </c>
      <c r="T3547" s="9">
        <v>11</v>
      </c>
    </row>
    <row r="3548" spans="1:20" x14ac:dyDescent="0.35">
      <c r="A3548">
        <f t="shared" si="111"/>
        <v>3548</v>
      </c>
      <c r="B3548" s="3" t="s">
        <v>70</v>
      </c>
      <c r="C3548" s="3" t="s">
        <v>77</v>
      </c>
      <c r="D3548" s="3" t="s">
        <v>46</v>
      </c>
      <c r="E3548">
        <v>2026</v>
      </c>
      <c r="F3548" s="3" t="str">
        <f t="shared" si="110"/>
        <v>AGenL FALL2026</v>
      </c>
      <c r="G3548" s="9">
        <v>14</v>
      </c>
      <c r="H3548" s="9">
        <v>25</v>
      </c>
      <c r="I3548" s="9">
        <v>22</v>
      </c>
      <c r="J3548" s="9">
        <v>25</v>
      </c>
      <c r="K3548" s="9">
        <v>26</v>
      </c>
      <c r="L3548" s="9">
        <v>24</v>
      </c>
      <c r="M3548" s="9">
        <v>24</v>
      </c>
      <c r="N3548" s="9">
        <v>24</v>
      </c>
      <c r="O3548" s="9">
        <v>26</v>
      </c>
      <c r="P3548" s="9">
        <v>27</v>
      </c>
      <c r="Q3548" s="9">
        <v>13</v>
      </c>
      <c r="R3548" s="9">
        <v>12</v>
      </c>
      <c r="S3548" s="9">
        <v>10</v>
      </c>
      <c r="T3548" s="9">
        <v>12</v>
      </c>
    </row>
    <row r="3549" spans="1:20" x14ac:dyDescent="0.35">
      <c r="A3549">
        <f t="shared" si="111"/>
        <v>3549</v>
      </c>
      <c r="B3549" s="3" t="s">
        <v>70</v>
      </c>
      <c r="C3549" s="3" t="s">
        <v>77</v>
      </c>
      <c r="D3549" s="3" t="s">
        <v>46</v>
      </c>
      <c r="E3549">
        <v>2027</v>
      </c>
      <c r="F3549" s="3" t="str">
        <f t="shared" si="110"/>
        <v>AGenL FALL2027</v>
      </c>
      <c r="G3549" s="9">
        <v>16</v>
      </c>
      <c r="H3549" s="9">
        <v>27</v>
      </c>
      <c r="I3549" s="9">
        <v>25</v>
      </c>
      <c r="J3549" s="9">
        <v>25</v>
      </c>
      <c r="K3549" s="9">
        <v>26</v>
      </c>
      <c r="L3549" s="9">
        <v>24</v>
      </c>
      <c r="M3549" s="9">
        <v>24</v>
      </c>
      <c r="N3549" s="9">
        <v>25</v>
      </c>
      <c r="O3549" s="9">
        <v>26</v>
      </c>
      <c r="P3549" s="9">
        <v>27</v>
      </c>
      <c r="Q3549" s="9">
        <v>19</v>
      </c>
      <c r="R3549" s="9">
        <v>22</v>
      </c>
      <c r="S3549" s="9">
        <v>9</v>
      </c>
      <c r="T3549" s="9">
        <v>13</v>
      </c>
    </row>
    <row r="3550" spans="1:20" x14ac:dyDescent="0.35">
      <c r="A3550">
        <f t="shared" si="111"/>
        <v>3550</v>
      </c>
      <c r="B3550" s="3" t="s">
        <v>70</v>
      </c>
      <c r="C3550" s="3" t="s">
        <v>77</v>
      </c>
      <c r="D3550" s="3" t="s">
        <v>46</v>
      </c>
      <c r="E3550">
        <v>2028</v>
      </c>
      <c r="F3550" s="3" t="str">
        <f t="shared" si="110"/>
        <v>AGenL FALL2028</v>
      </c>
      <c r="G3550" s="9">
        <v>15</v>
      </c>
      <c r="H3550" s="9">
        <v>18</v>
      </c>
      <c r="I3550" s="9">
        <v>27</v>
      </c>
      <c r="J3550" s="9">
        <v>27</v>
      </c>
      <c r="K3550" s="9">
        <v>26</v>
      </c>
      <c r="L3550" s="9">
        <v>25</v>
      </c>
      <c r="M3550" s="9">
        <v>25</v>
      </c>
      <c r="N3550" s="9">
        <v>25</v>
      </c>
      <c r="O3550" s="9">
        <v>26</v>
      </c>
      <c r="P3550" s="9">
        <v>27</v>
      </c>
      <c r="Q3550" s="9">
        <v>14</v>
      </c>
      <c r="R3550" s="9">
        <v>9</v>
      </c>
      <c r="S3550" s="9">
        <v>8</v>
      </c>
      <c r="T3550" s="9">
        <v>12</v>
      </c>
    </row>
    <row r="3551" spans="1:20" x14ac:dyDescent="0.35">
      <c r="A3551">
        <f t="shared" si="111"/>
        <v>3551</v>
      </c>
      <c r="B3551" s="3" t="s">
        <v>70</v>
      </c>
      <c r="C3551" s="3" t="s">
        <v>77</v>
      </c>
      <c r="D3551" s="3" t="s">
        <v>46</v>
      </c>
      <c r="E3551">
        <v>2029</v>
      </c>
      <c r="F3551" s="3" t="str">
        <f t="shared" si="110"/>
        <v>AGenL FALL2029</v>
      </c>
      <c r="G3551" s="9">
        <v>22</v>
      </c>
      <c r="H3551" s="9">
        <v>12</v>
      </c>
      <c r="I3551" s="9">
        <v>18</v>
      </c>
      <c r="J3551" s="9">
        <v>24</v>
      </c>
      <c r="K3551" s="9">
        <v>25</v>
      </c>
      <c r="L3551" s="9">
        <v>24</v>
      </c>
      <c r="M3551" s="9">
        <v>24</v>
      </c>
      <c r="N3551" s="9">
        <v>24</v>
      </c>
      <c r="O3551" s="9">
        <v>24</v>
      </c>
      <c r="P3551" s="9">
        <v>25</v>
      </c>
      <c r="Q3551" s="9">
        <v>27</v>
      </c>
      <c r="R3551" s="9">
        <v>14</v>
      </c>
      <c r="S3551" s="9">
        <v>11</v>
      </c>
      <c r="T3551" s="9">
        <v>14</v>
      </c>
    </row>
    <row r="3552" spans="1:20" x14ac:dyDescent="0.35">
      <c r="A3552">
        <f t="shared" si="111"/>
        <v>3552</v>
      </c>
      <c r="B3552" s="3" t="s">
        <v>70</v>
      </c>
      <c r="C3552" s="3" t="s">
        <v>77</v>
      </c>
      <c r="D3552" s="3" t="s">
        <v>47</v>
      </c>
      <c r="E3552">
        <v>2020</v>
      </c>
      <c r="F3552" s="3" t="str">
        <f t="shared" si="110"/>
        <v>AGenCOULEE2020</v>
      </c>
      <c r="G3552" s="9">
        <v>1954</v>
      </c>
      <c r="H3552" s="9">
        <v>2748</v>
      </c>
      <c r="I3552" s="9">
        <v>2604</v>
      </c>
      <c r="J3552" s="9">
        <v>2874</v>
      </c>
      <c r="K3552" s="9">
        <v>2735</v>
      </c>
      <c r="L3552" s="9">
        <v>1943</v>
      </c>
      <c r="M3552" s="9">
        <v>3016</v>
      </c>
      <c r="N3552" s="9">
        <v>3476</v>
      </c>
      <c r="O3552" s="9">
        <v>3814</v>
      </c>
      <c r="P3552" s="9">
        <v>4386</v>
      </c>
      <c r="Q3552" s="9">
        <v>1700</v>
      </c>
      <c r="R3552" s="9">
        <v>2075</v>
      </c>
      <c r="S3552" s="9">
        <v>1869</v>
      </c>
      <c r="T3552" s="9">
        <v>1638</v>
      </c>
    </row>
    <row r="3553" spans="1:20" x14ac:dyDescent="0.35">
      <c r="A3553">
        <f t="shared" si="111"/>
        <v>3553</v>
      </c>
      <c r="B3553" s="3" t="s">
        <v>70</v>
      </c>
      <c r="C3553" s="3" t="s">
        <v>77</v>
      </c>
      <c r="D3553" s="3" t="s">
        <v>47</v>
      </c>
      <c r="E3553">
        <v>2021</v>
      </c>
      <c r="F3553" s="3" t="str">
        <f t="shared" si="110"/>
        <v>AGenCOULEE2021</v>
      </c>
      <c r="G3553" s="9">
        <v>2473</v>
      </c>
      <c r="H3553" s="9">
        <v>3162</v>
      </c>
      <c r="I3553" s="9">
        <v>3148</v>
      </c>
      <c r="J3553" s="9">
        <v>2983</v>
      </c>
      <c r="K3553" s="9">
        <v>3230</v>
      </c>
      <c r="L3553" s="9">
        <v>1921</v>
      </c>
      <c r="M3553" s="9">
        <v>1468</v>
      </c>
      <c r="N3553" s="9">
        <v>2847</v>
      </c>
      <c r="O3553" s="9">
        <v>3750</v>
      </c>
      <c r="P3553" s="9">
        <v>3812</v>
      </c>
      <c r="Q3553" s="9">
        <v>1943</v>
      </c>
      <c r="R3553" s="9">
        <v>2298</v>
      </c>
      <c r="S3553" s="9">
        <v>1889</v>
      </c>
      <c r="T3553" s="9">
        <v>1422</v>
      </c>
    </row>
    <row r="3554" spans="1:20" x14ac:dyDescent="0.35">
      <c r="A3554">
        <f t="shared" si="111"/>
        <v>3554</v>
      </c>
      <c r="B3554" s="3" t="s">
        <v>70</v>
      </c>
      <c r="C3554" s="3" t="s">
        <v>77</v>
      </c>
      <c r="D3554" s="3" t="s">
        <v>47</v>
      </c>
      <c r="E3554">
        <v>2022</v>
      </c>
      <c r="F3554" s="3" t="str">
        <f t="shared" si="110"/>
        <v>AGenCOULEE2022</v>
      </c>
      <c r="G3554" s="9">
        <v>1524</v>
      </c>
      <c r="H3554" s="9">
        <v>2050</v>
      </c>
      <c r="I3554" s="9">
        <v>2546</v>
      </c>
      <c r="J3554" s="9">
        <v>3172</v>
      </c>
      <c r="K3554" s="9">
        <v>2806</v>
      </c>
      <c r="L3554" s="9">
        <v>2281</v>
      </c>
      <c r="M3554" s="9">
        <v>2405</v>
      </c>
      <c r="N3554" s="9">
        <v>2945</v>
      </c>
      <c r="O3554" s="9">
        <v>3600</v>
      </c>
      <c r="P3554" s="9">
        <v>4207</v>
      </c>
      <c r="Q3554" s="9">
        <v>2059</v>
      </c>
      <c r="R3554" s="9">
        <v>2036</v>
      </c>
      <c r="S3554" s="9">
        <v>1777</v>
      </c>
      <c r="T3554" s="9">
        <v>1127</v>
      </c>
    </row>
    <row r="3555" spans="1:20" x14ac:dyDescent="0.35">
      <c r="A3555">
        <f t="shared" si="111"/>
        <v>3555</v>
      </c>
      <c r="B3555" s="3" t="s">
        <v>70</v>
      </c>
      <c r="C3555" s="3" t="s">
        <v>77</v>
      </c>
      <c r="D3555" s="3" t="s">
        <v>47</v>
      </c>
      <c r="E3555">
        <v>2023</v>
      </c>
      <c r="F3555" s="3" t="str">
        <f t="shared" si="110"/>
        <v>AGenCOULEE2023</v>
      </c>
      <c r="G3555" s="9">
        <v>1562</v>
      </c>
      <c r="H3555" s="9">
        <v>2112</v>
      </c>
      <c r="I3555" s="9">
        <v>2536</v>
      </c>
      <c r="J3555" s="9">
        <v>3008</v>
      </c>
      <c r="K3555" s="9">
        <v>2456</v>
      </c>
      <c r="L3555" s="9">
        <v>2170</v>
      </c>
      <c r="M3555" s="9">
        <v>2290</v>
      </c>
      <c r="N3555" s="9">
        <v>3110</v>
      </c>
      <c r="O3555" s="9">
        <v>3697</v>
      </c>
      <c r="P3555" s="9">
        <v>3672</v>
      </c>
      <c r="Q3555" s="9">
        <v>1779</v>
      </c>
      <c r="R3555" s="9">
        <v>1924</v>
      </c>
      <c r="S3555" s="9">
        <v>1840</v>
      </c>
      <c r="T3555" s="9">
        <v>1057</v>
      </c>
    </row>
    <row r="3556" spans="1:20" x14ac:dyDescent="0.35">
      <c r="A3556">
        <f t="shared" si="111"/>
        <v>3556</v>
      </c>
      <c r="B3556" s="3" t="s">
        <v>70</v>
      </c>
      <c r="C3556" s="3" t="s">
        <v>77</v>
      </c>
      <c r="D3556" s="3" t="s">
        <v>47</v>
      </c>
      <c r="E3556">
        <v>2024</v>
      </c>
      <c r="F3556" s="3" t="str">
        <f t="shared" si="110"/>
        <v>AGenCOULEE2024</v>
      </c>
      <c r="G3556" s="9">
        <v>1428</v>
      </c>
      <c r="H3556" s="9">
        <v>2111</v>
      </c>
      <c r="I3556" s="9">
        <v>2335</v>
      </c>
      <c r="J3556" s="9">
        <v>2961</v>
      </c>
      <c r="K3556" s="9">
        <v>2882</v>
      </c>
      <c r="L3556" s="9">
        <v>2607</v>
      </c>
      <c r="M3556" s="9">
        <v>2611</v>
      </c>
      <c r="N3556" s="9">
        <v>3276</v>
      </c>
      <c r="O3556" s="9">
        <v>4139</v>
      </c>
      <c r="P3556" s="9">
        <v>3361</v>
      </c>
      <c r="Q3556" s="9">
        <v>1726</v>
      </c>
      <c r="R3556" s="9">
        <v>2101</v>
      </c>
      <c r="S3556" s="9">
        <v>1827</v>
      </c>
      <c r="T3556" s="9">
        <v>1098</v>
      </c>
    </row>
    <row r="3557" spans="1:20" x14ac:dyDescent="0.35">
      <c r="A3557">
        <f t="shared" si="111"/>
        <v>3557</v>
      </c>
      <c r="B3557" s="3" t="s">
        <v>70</v>
      </c>
      <c r="C3557" s="3" t="s">
        <v>77</v>
      </c>
      <c r="D3557" s="3" t="s">
        <v>47</v>
      </c>
      <c r="E3557">
        <v>2025</v>
      </c>
      <c r="F3557" s="3" t="str">
        <f t="shared" si="110"/>
        <v>AGenCOULEE2025</v>
      </c>
      <c r="G3557" s="9">
        <v>1069</v>
      </c>
      <c r="H3557" s="9">
        <v>2178</v>
      </c>
      <c r="I3557" s="9">
        <v>1938</v>
      </c>
      <c r="J3557" s="9">
        <v>1376</v>
      </c>
      <c r="K3557" s="9">
        <v>1302</v>
      </c>
      <c r="L3557" s="9">
        <v>1148</v>
      </c>
      <c r="M3557" s="9">
        <v>1117</v>
      </c>
      <c r="N3557" s="9">
        <v>1113</v>
      </c>
      <c r="O3557" s="9">
        <v>1373</v>
      </c>
      <c r="P3557" s="9">
        <v>2122</v>
      </c>
      <c r="Q3557" s="9">
        <v>2003</v>
      </c>
      <c r="R3557" s="9">
        <v>2354</v>
      </c>
      <c r="S3557" s="9">
        <v>1763</v>
      </c>
      <c r="T3557" s="9">
        <v>1443</v>
      </c>
    </row>
    <row r="3558" spans="1:20" x14ac:dyDescent="0.35">
      <c r="A3558">
        <f t="shared" si="111"/>
        <v>3558</v>
      </c>
      <c r="B3558" s="3" t="s">
        <v>70</v>
      </c>
      <c r="C3558" s="3" t="s">
        <v>77</v>
      </c>
      <c r="D3558" s="3" t="s">
        <v>47</v>
      </c>
      <c r="E3558">
        <v>2026</v>
      </c>
      <c r="F3558" s="3" t="str">
        <f t="shared" si="110"/>
        <v>AGenCOULEE2026</v>
      </c>
      <c r="G3558" s="9">
        <v>1448</v>
      </c>
      <c r="H3558" s="9">
        <v>1836</v>
      </c>
      <c r="I3558" s="9">
        <v>2472</v>
      </c>
      <c r="J3558" s="9">
        <v>2731</v>
      </c>
      <c r="K3558" s="9">
        <v>3012</v>
      </c>
      <c r="L3558" s="9">
        <v>3018</v>
      </c>
      <c r="M3558" s="9">
        <v>3170</v>
      </c>
      <c r="N3558" s="9">
        <v>3055</v>
      </c>
      <c r="O3558" s="9">
        <v>3691</v>
      </c>
      <c r="P3558" s="9">
        <v>3439</v>
      </c>
      <c r="Q3558" s="9">
        <v>2417</v>
      </c>
      <c r="R3558" s="9">
        <v>2075</v>
      </c>
      <c r="S3558" s="9">
        <v>1655</v>
      </c>
      <c r="T3558" s="9">
        <v>1303</v>
      </c>
    </row>
    <row r="3559" spans="1:20" x14ac:dyDescent="0.35">
      <c r="A3559">
        <f t="shared" si="111"/>
        <v>3559</v>
      </c>
      <c r="B3559" s="3" t="s">
        <v>70</v>
      </c>
      <c r="C3559" s="3" t="s">
        <v>77</v>
      </c>
      <c r="D3559" s="3" t="s">
        <v>47</v>
      </c>
      <c r="E3559">
        <v>2027</v>
      </c>
      <c r="F3559" s="3" t="str">
        <f t="shared" si="110"/>
        <v>AGenCOULEE2027</v>
      </c>
      <c r="G3559" s="9">
        <v>1543</v>
      </c>
      <c r="H3559" s="9">
        <v>2213</v>
      </c>
      <c r="I3559" s="9">
        <v>3640</v>
      </c>
      <c r="J3559" s="9">
        <v>3688</v>
      </c>
      <c r="K3559" s="9">
        <v>3589</v>
      </c>
      <c r="L3559" s="9">
        <v>3023</v>
      </c>
      <c r="M3559" s="9">
        <v>3336</v>
      </c>
      <c r="N3559" s="9">
        <v>3236</v>
      </c>
      <c r="O3559" s="9">
        <v>3774</v>
      </c>
      <c r="P3559" s="9">
        <v>4381</v>
      </c>
      <c r="Q3559" s="9">
        <v>3956</v>
      </c>
      <c r="R3559" s="9">
        <v>3368</v>
      </c>
      <c r="S3559" s="9">
        <v>2140</v>
      </c>
      <c r="T3559" s="9">
        <v>1827</v>
      </c>
    </row>
    <row r="3560" spans="1:20" x14ac:dyDescent="0.35">
      <c r="A3560">
        <f t="shared" si="111"/>
        <v>3560</v>
      </c>
      <c r="B3560" s="3" t="s">
        <v>70</v>
      </c>
      <c r="C3560" s="3" t="s">
        <v>77</v>
      </c>
      <c r="D3560" s="3" t="s">
        <v>47</v>
      </c>
      <c r="E3560">
        <v>2028</v>
      </c>
      <c r="F3560" s="3" t="str">
        <f t="shared" si="110"/>
        <v>AGenCOULEE2028</v>
      </c>
      <c r="G3560" s="9">
        <v>2098</v>
      </c>
      <c r="H3560" s="9">
        <v>2618</v>
      </c>
      <c r="I3560" s="9">
        <v>2671</v>
      </c>
      <c r="J3560" s="9">
        <v>3542</v>
      </c>
      <c r="K3560" s="9">
        <v>2829</v>
      </c>
      <c r="L3560" s="9">
        <v>2715</v>
      </c>
      <c r="M3560" s="9">
        <v>2826</v>
      </c>
      <c r="N3560" s="9">
        <v>2861</v>
      </c>
      <c r="O3560" s="9">
        <v>3258</v>
      </c>
      <c r="P3560" s="9">
        <v>4139</v>
      </c>
      <c r="Q3560" s="9">
        <v>1878</v>
      </c>
      <c r="R3560" s="9">
        <v>1807</v>
      </c>
      <c r="S3560" s="9">
        <v>1656</v>
      </c>
      <c r="T3560" s="9">
        <v>1273</v>
      </c>
    </row>
    <row r="3561" spans="1:20" x14ac:dyDescent="0.35">
      <c r="A3561">
        <f t="shared" si="111"/>
        <v>3561</v>
      </c>
      <c r="B3561" s="3" t="s">
        <v>70</v>
      </c>
      <c r="C3561" s="3" t="s">
        <v>77</v>
      </c>
      <c r="D3561" s="3" t="s">
        <v>47</v>
      </c>
      <c r="E3561">
        <v>2029</v>
      </c>
      <c r="F3561" s="3" t="str">
        <f t="shared" si="110"/>
        <v>AGenCOULEE2029</v>
      </c>
      <c r="G3561" s="9">
        <v>1815</v>
      </c>
      <c r="H3561" s="9">
        <v>2087</v>
      </c>
      <c r="I3561" s="9">
        <v>2241</v>
      </c>
      <c r="J3561" s="9">
        <v>3585</v>
      </c>
      <c r="K3561" s="9">
        <v>3481</v>
      </c>
      <c r="L3561" s="9">
        <v>3240</v>
      </c>
      <c r="M3561" s="9">
        <v>2962</v>
      </c>
      <c r="N3561" s="9">
        <v>2790</v>
      </c>
      <c r="O3561" s="9">
        <v>3382</v>
      </c>
      <c r="P3561" s="9">
        <v>4264</v>
      </c>
      <c r="Q3561" s="9">
        <v>4708</v>
      </c>
      <c r="R3561" s="9">
        <v>3873</v>
      </c>
      <c r="S3561" s="9">
        <v>3078</v>
      </c>
      <c r="T3561" s="9">
        <v>1775</v>
      </c>
    </row>
    <row r="3562" spans="1:20" x14ac:dyDescent="0.35">
      <c r="A3562">
        <f t="shared" si="111"/>
        <v>3562</v>
      </c>
      <c r="B3562" s="3" t="s">
        <v>70</v>
      </c>
      <c r="C3562" s="3" t="s">
        <v>77</v>
      </c>
      <c r="D3562" s="3" t="s">
        <v>48</v>
      </c>
      <c r="E3562">
        <v>2020</v>
      </c>
      <c r="F3562" s="3" t="str">
        <f t="shared" si="110"/>
        <v>AGenCH JOE2020</v>
      </c>
      <c r="G3562" s="9">
        <v>1054</v>
      </c>
      <c r="H3562" s="9">
        <v>1484</v>
      </c>
      <c r="I3562" s="9">
        <v>1402</v>
      </c>
      <c r="J3562" s="9">
        <v>1559</v>
      </c>
      <c r="K3562" s="9">
        <v>1505</v>
      </c>
      <c r="L3562" s="9">
        <v>1081</v>
      </c>
      <c r="M3562" s="9">
        <v>1667</v>
      </c>
      <c r="N3562" s="9">
        <v>1977</v>
      </c>
      <c r="O3562" s="9">
        <v>2053</v>
      </c>
      <c r="P3562" s="9">
        <v>2129</v>
      </c>
      <c r="Q3562" s="9">
        <v>941</v>
      </c>
      <c r="R3562" s="9">
        <v>1139</v>
      </c>
      <c r="S3562" s="9">
        <v>1037</v>
      </c>
      <c r="T3562" s="9">
        <v>898</v>
      </c>
    </row>
    <row r="3563" spans="1:20" x14ac:dyDescent="0.35">
      <c r="A3563">
        <f t="shared" si="111"/>
        <v>3563</v>
      </c>
      <c r="B3563" s="3" t="s">
        <v>70</v>
      </c>
      <c r="C3563" s="3" t="s">
        <v>77</v>
      </c>
      <c r="D3563" s="3" t="s">
        <v>48</v>
      </c>
      <c r="E3563">
        <v>2021</v>
      </c>
      <c r="F3563" s="3" t="str">
        <f t="shared" si="110"/>
        <v>AGenCH JOE2021</v>
      </c>
      <c r="G3563" s="9">
        <v>1338</v>
      </c>
      <c r="H3563" s="9">
        <v>1693</v>
      </c>
      <c r="I3563" s="9">
        <v>1698</v>
      </c>
      <c r="J3563" s="9">
        <v>1605</v>
      </c>
      <c r="K3563" s="9">
        <v>1781</v>
      </c>
      <c r="L3563" s="9">
        <v>1121</v>
      </c>
      <c r="M3563" s="9">
        <v>859</v>
      </c>
      <c r="N3563" s="9">
        <v>1665</v>
      </c>
      <c r="O3563" s="9">
        <v>2053</v>
      </c>
      <c r="P3563" s="9">
        <v>2046</v>
      </c>
      <c r="Q3563" s="9">
        <v>1072</v>
      </c>
      <c r="R3563" s="9">
        <v>1263</v>
      </c>
      <c r="S3563" s="9">
        <v>1052</v>
      </c>
      <c r="T3563" s="9">
        <v>786</v>
      </c>
    </row>
    <row r="3564" spans="1:20" x14ac:dyDescent="0.35">
      <c r="A3564">
        <f t="shared" si="111"/>
        <v>3564</v>
      </c>
      <c r="B3564" s="3" t="s">
        <v>70</v>
      </c>
      <c r="C3564" s="3" t="s">
        <v>77</v>
      </c>
      <c r="D3564" s="3" t="s">
        <v>48</v>
      </c>
      <c r="E3564">
        <v>2022</v>
      </c>
      <c r="F3564" s="3" t="str">
        <f t="shared" si="110"/>
        <v>AGenCH JOE2022</v>
      </c>
      <c r="G3564" s="9">
        <v>825</v>
      </c>
      <c r="H3564" s="9">
        <v>1104</v>
      </c>
      <c r="I3564" s="9">
        <v>1367</v>
      </c>
      <c r="J3564" s="9">
        <v>1765</v>
      </c>
      <c r="K3564" s="9">
        <v>1658</v>
      </c>
      <c r="L3564" s="9">
        <v>1359</v>
      </c>
      <c r="M3564" s="9">
        <v>1438</v>
      </c>
      <c r="N3564" s="9">
        <v>1801</v>
      </c>
      <c r="O3564" s="9">
        <v>2053</v>
      </c>
      <c r="P3564" s="9">
        <v>2129</v>
      </c>
      <c r="Q3564" s="9">
        <v>1133</v>
      </c>
      <c r="R3564" s="9">
        <v>1116</v>
      </c>
      <c r="S3564" s="9">
        <v>985</v>
      </c>
      <c r="T3564" s="9">
        <v>620</v>
      </c>
    </row>
    <row r="3565" spans="1:20" x14ac:dyDescent="0.35">
      <c r="A3565">
        <f t="shared" si="111"/>
        <v>3565</v>
      </c>
      <c r="B3565" s="3" t="s">
        <v>70</v>
      </c>
      <c r="C3565" s="3" t="s">
        <v>77</v>
      </c>
      <c r="D3565" s="3" t="s">
        <v>48</v>
      </c>
      <c r="E3565">
        <v>2023</v>
      </c>
      <c r="F3565" s="3" t="str">
        <f t="shared" si="110"/>
        <v>AGenCH JOE2023</v>
      </c>
      <c r="G3565" s="9">
        <v>849</v>
      </c>
      <c r="H3565" s="9">
        <v>1139</v>
      </c>
      <c r="I3565" s="9">
        <v>1367</v>
      </c>
      <c r="J3565" s="9">
        <v>1683</v>
      </c>
      <c r="K3565" s="9">
        <v>1425</v>
      </c>
      <c r="L3565" s="9">
        <v>1260</v>
      </c>
      <c r="M3565" s="9">
        <v>1352</v>
      </c>
      <c r="N3565" s="9">
        <v>1829</v>
      </c>
      <c r="O3565" s="9">
        <v>2053</v>
      </c>
      <c r="P3565" s="9">
        <v>2023</v>
      </c>
      <c r="Q3565" s="9">
        <v>979</v>
      </c>
      <c r="R3565" s="9">
        <v>1056</v>
      </c>
      <c r="S3565" s="9">
        <v>1021</v>
      </c>
      <c r="T3565" s="9">
        <v>582</v>
      </c>
    </row>
    <row r="3566" spans="1:20" x14ac:dyDescent="0.35">
      <c r="A3566">
        <f t="shared" si="111"/>
        <v>3566</v>
      </c>
      <c r="B3566" s="3" t="s">
        <v>70</v>
      </c>
      <c r="C3566" s="3" t="s">
        <v>77</v>
      </c>
      <c r="D3566" s="3" t="s">
        <v>48</v>
      </c>
      <c r="E3566">
        <v>2024</v>
      </c>
      <c r="F3566" s="3" t="str">
        <f t="shared" si="110"/>
        <v>AGenCH JOE2024</v>
      </c>
      <c r="G3566" s="9">
        <v>771</v>
      </c>
      <c r="H3566" s="9">
        <v>1142</v>
      </c>
      <c r="I3566" s="9">
        <v>1255</v>
      </c>
      <c r="J3566" s="9">
        <v>1593</v>
      </c>
      <c r="K3566" s="9">
        <v>1553</v>
      </c>
      <c r="L3566" s="9">
        <v>1391</v>
      </c>
      <c r="M3566" s="9">
        <v>1432</v>
      </c>
      <c r="N3566" s="9">
        <v>1786</v>
      </c>
      <c r="O3566" s="9">
        <v>2053</v>
      </c>
      <c r="P3566" s="9">
        <v>1823</v>
      </c>
      <c r="Q3566" s="9">
        <v>948</v>
      </c>
      <c r="R3566" s="9">
        <v>1149</v>
      </c>
      <c r="S3566" s="9">
        <v>1011</v>
      </c>
      <c r="T3566" s="9">
        <v>610</v>
      </c>
    </row>
    <row r="3567" spans="1:20" x14ac:dyDescent="0.35">
      <c r="A3567">
        <f t="shared" si="111"/>
        <v>3567</v>
      </c>
      <c r="B3567" s="3" t="s">
        <v>70</v>
      </c>
      <c r="C3567" s="3" t="s">
        <v>77</v>
      </c>
      <c r="D3567" s="3" t="s">
        <v>48</v>
      </c>
      <c r="E3567">
        <v>2025</v>
      </c>
      <c r="F3567" s="3" t="str">
        <f t="shared" si="110"/>
        <v>AGenCH JOE2025</v>
      </c>
      <c r="G3567" s="9">
        <v>587</v>
      </c>
      <c r="H3567" s="9">
        <v>1198</v>
      </c>
      <c r="I3567" s="9">
        <v>1095</v>
      </c>
      <c r="J3567" s="9">
        <v>808</v>
      </c>
      <c r="K3567" s="9">
        <v>826</v>
      </c>
      <c r="L3567" s="9">
        <v>766</v>
      </c>
      <c r="M3567" s="9">
        <v>745</v>
      </c>
      <c r="N3567" s="9">
        <v>723</v>
      </c>
      <c r="O3567" s="9">
        <v>812</v>
      </c>
      <c r="P3567" s="9">
        <v>1177</v>
      </c>
      <c r="Q3567" s="9">
        <v>1089</v>
      </c>
      <c r="R3567" s="9">
        <v>1293</v>
      </c>
      <c r="S3567" s="9">
        <v>981</v>
      </c>
      <c r="T3567" s="9">
        <v>794</v>
      </c>
    </row>
    <row r="3568" spans="1:20" x14ac:dyDescent="0.35">
      <c r="A3568">
        <f t="shared" si="111"/>
        <v>3568</v>
      </c>
      <c r="B3568" s="3" t="s">
        <v>70</v>
      </c>
      <c r="C3568" s="3" t="s">
        <v>77</v>
      </c>
      <c r="D3568" s="3" t="s">
        <v>48</v>
      </c>
      <c r="E3568">
        <v>2026</v>
      </c>
      <c r="F3568" s="3" t="str">
        <f t="shared" si="110"/>
        <v>AGenCH JOE2026</v>
      </c>
      <c r="G3568" s="9">
        <v>781</v>
      </c>
      <c r="H3568" s="9">
        <v>991</v>
      </c>
      <c r="I3568" s="9">
        <v>1329</v>
      </c>
      <c r="J3568" s="9">
        <v>1524</v>
      </c>
      <c r="K3568" s="9">
        <v>1777</v>
      </c>
      <c r="L3568" s="9">
        <v>1798</v>
      </c>
      <c r="M3568" s="9">
        <v>1977</v>
      </c>
      <c r="N3568" s="9">
        <v>1977</v>
      </c>
      <c r="O3568" s="9">
        <v>2053</v>
      </c>
      <c r="P3568" s="9">
        <v>1909</v>
      </c>
      <c r="Q3568" s="9">
        <v>1328</v>
      </c>
      <c r="R3568" s="9">
        <v>1137</v>
      </c>
      <c r="S3568" s="9">
        <v>917</v>
      </c>
      <c r="T3568" s="9">
        <v>717</v>
      </c>
    </row>
    <row r="3569" spans="1:20" x14ac:dyDescent="0.35">
      <c r="A3569">
        <f t="shared" si="111"/>
        <v>3569</v>
      </c>
      <c r="B3569" s="3" t="s">
        <v>70</v>
      </c>
      <c r="C3569" s="3" t="s">
        <v>77</v>
      </c>
      <c r="D3569" s="3" t="s">
        <v>48</v>
      </c>
      <c r="E3569">
        <v>2027</v>
      </c>
      <c r="F3569" s="3" t="str">
        <f t="shared" si="110"/>
        <v>AGenCH JOE2027</v>
      </c>
      <c r="G3569" s="9">
        <v>834</v>
      </c>
      <c r="H3569" s="9">
        <v>1197</v>
      </c>
      <c r="I3569" s="9">
        <v>1927</v>
      </c>
      <c r="J3569" s="9">
        <v>1927</v>
      </c>
      <c r="K3569" s="9">
        <v>2012</v>
      </c>
      <c r="L3569" s="9">
        <v>1787</v>
      </c>
      <c r="M3569" s="9">
        <v>1977</v>
      </c>
      <c r="N3569" s="9">
        <v>1977</v>
      </c>
      <c r="O3569" s="9">
        <v>2053</v>
      </c>
      <c r="P3569" s="9">
        <v>2113</v>
      </c>
      <c r="Q3569" s="9">
        <v>2141</v>
      </c>
      <c r="R3569" s="9">
        <v>1827</v>
      </c>
      <c r="S3569" s="9">
        <v>1182</v>
      </c>
      <c r="T3569" s="9">
        <v>1001</v>
      </c>
    </row>
    <row r="3570" spans="1:20" x14ac:dyDescent="0.35">
      <c r="A3570">
        <f t="shared" si="111"/>
        <v>3570</v>
      </c>
      <c r="B3570" s="3" t="s">
        <v>70</v>
      </c>
      <c r="C3570" s="3" t="s">
        <v>77</v>
      </c>
      <c r="D3570" s="3" t="s">
        <v>48</v>
      </c>
      <c r="E3570">
        <v>2028</v>
      </c>
      <c r="F3570" s="3" t="str">
        <f t="shared" si="110"/>
        <v>AGenCH JOE2028</v>
      </c>
      <c r="G3570" s="9">
        <v>1128</v>
      </c>
      <c r="H3570" s="9">
        <v>1416</v>
      </c>
      <c r="I3570" s="9">
        <v>1439</v>
      </c>
      <c r="J3570" s="9">
        <v>1927</v>
      </c>
      <c r="K3570" s="9">
        <v>1651</v>
      </c>
      <c r="L3570" s="9">
        <v>1612</v>
      </c>
      <c r="M3570" s="9">
        <v>1741</v>
      </c>
      <c r="N3570" s="9">
        <v>1800</v>
      </c>
      <c r="O3570" s="9">
        <v>1952</v>
      </c>
      <c r="P3570" s="9">
        <v>2129</v>
      </c>
      <c r="Q3570" s="9">
        <v>1032</v>
      </c>
      <c r="R3570" s="9">
        <v>988</v>
      </c>
      <c r="S3570" s="9">
        <v>913</v>
      </c>
      <c r="T3570" s="9">
        <v>699</v>
      </c>
    </row>
    <row r="3571" spans="1:20" x14ac:dyDescent="0.35">
      <c r="A3571">
        <f t="shared" si="111"/>
        <v>3571</v>
      </c>
      <c r="B3571" s="3" t="s">
        <v>70</v>
      </c>
      <c r="C3571" s="3" t="s">
        <v>77</v>
      </c>
      <c r="D3571" s="3" t="s">
        <v>48</v>
      </c>
      <c r="E3571">
        <v>2029</v>
      </c>
      <c r="F3571" s="3" t="str">
        <f t="shared" si="110"/>
        <v>AGenCH JOE2029</v>
      </c>
      <c r="G3571" s="9">
        <v>983</v>
      </c>
      <c r="H3571" s="9">
        <v>1131</v>
      </c>
      <c r="I3571" s="9">
        <v>1213</v>
      </c>
      <c r="J3571" s="9">
        <v>1927</v>
      </c>
      <c r="K3571" s="9">
        <v>2028</v>
      </c>
      <c r="L3571" s="9">
        <v>1927</v>
      </c>
      <c r="M3571" s="9">
        <v>1977</v>
      </c>
      <c r="N3571" s="9">
        <v>1977</v>
      </c>
      <c r="O3571" s="9">
        <v>2047</v>
      </c>
      <c r="P3571" s="9">
        <v>2089</v>
      </c>
      <c r="Q3571" s="9">
        <v>2180</v>
      </c>
      <c r="R3571" s="9">
        <v>2090</v>
      </c>
      <c r="S3571" s="9">
        <v>1692</v>
      </c>
      <c r="T3571" s="9">
        <v>975</v>
      </c>
    </row>
    <row r="3572" spans="1:20" x14ac:dyDescent="0.35">
      <c r="A3572">
        <f t="shared" si="111"/>
        <v>3572</v>
      </c>
      <c r="B3572" s="3" t="s">
        <v>70</v>
      </c>
      <c r="C3572" s="3" t="s">
        <v>77</v>
      </c>
      <c r="D3572" s="3" t="s">
        <v>49</v>
      </c>
      <c r="E3572">
        <v>2020</v>
      </c>
      <c r="F3572" s="3" t="str">
        <f t="shared" si="110"/>
        <v>AGenWELLS2020</v>
      </c>
      <c r="G3572" s="9">
        <v>415</v>
      </c>
      <c r="H3572" s="9">
        <v>549</v>
      </c>
      <c r="I3572" s="9">
        <v>516</v>
      </c>
      <c r="J3572" s="9">
        <v>562</v>
      </c>
      <c r="K3572" s="9">
        <v>545</v>
      </c>
      <c r="L3572" s="9">
        <v>414</v>
      </c>
      <c r="M3572" s="9">
        <v>593</v>
      </c>
      <c r="N3572" s="9">
        <v>660</v>
      </c>
      <c r="O3572" s="9">
        <v>696</v>
      </c>
      <c r="P3572" s="9">
        <v>727</v>
      </c>
      <c r="Q3572" s="9">
        <v>337</v>
      </c>
      <c r="R3572" s="9">
        <v>402</v>
      </c>
      <c r="S3572" s="9">
        <v>372</v>
      </c>
      <c r="T3572" s="9">
        <v>346</v>
      </c>
    </row>
    <row r="3573" spans="1:20" x14ac:dyDescent="0.35">
      <c r="A3573">
        <f t="shared" si="111"/>
        <v>3573</v>
      </c>
      <c r="B3573" s="3" t="s">
        <v>70</v>
      </c>
      <c r="C3573" s="3" t="s">
        <v>77</v>
      </c>
      <c r="D3573" s="3" t="s">
        <v>49</v>
      </c>
      <c r="E3573">
        <v>2021</v>
      </c>
      <c r="F3573" s="3" t="str">
        <f t="shared" si="110"/>
        <v>AGenWELLS2021</v>
      </c>
      <c r="G3573" s="9">
        <v>496</v>
      </c>
      <c r="H3573" s="9">
        <v>607</v>
      </c>
      <c r="I3573" s="9">
        <v>602</v>
      </c>
      <c r="J3573" s="9">
        <v>576</v>
      </c>
      <c r="K3573" s="9">
        <v>626</v>
      </c>
      <c r="L3573" s="9">
        <v>429</v>
      </c>
      <c r="M3573" s="9">
        <v>340</v>
      </c>
      <c r="N3573" s="9">
        <v>598</v>
      </c>
      <c r="O3573" s="9">
        <v>685</v>
      </c>
      <c r="P3573" s="9">
        <v>660</v>
      </c>
      <c r="Q3573" s="9">
        <v>392</v>
      </c>
      <c r="R3573" s="9">
        <v>442</v>
      </c>
      <c r="S3573" s="9">
        <v>376</v>
      </c>
      <c r="T3573" s="9">
        <v>309</v>
      </c>
    </row>
    <row r="3574" spans="1:20" x14ac:dyDescent="0.35">
      <c r="A3574">
        <f t="shared" si="111"/>
        <v>3574</v>
      </c>
      <c r="B3574" s="3" t="s">
        <v>70</v>
      </c>
      <c r="C3574" s="3" t="s">
        <v>77</v>
      </c>
      <c r="D3574" s="3" t="s">
        <v>49</v>
      </c>
      <c r="E3574">
        <v>2022</v>
      </c>
      <c r="F3574" s="3" t="str">
        <f t="shared" si="110"/>
        <v>AGenWELLS2022</v>
      </c>
      <c r="G3574" s="9">
        <v>326</v>
      </c>
      <c r="H3574" s="9">
        <v>420</v>
      </c>
      <c r="I3574" s="9">
        <v>503</v>
      </c>
      <c r="J3574" s="9">
        <v>624</v>
      </c>
      <c r="K3574" s="9">
        <v>596</v>
      </c>
      <c r="L3574" s="9">
        <v>516</v>
      </c>
      <c r="M3574" s="9">
        <v>528</v>
      </c>
      <c r="N3574" s="9">
        <v>619</v>
      </c>
      <c r="O3574" s="9">
        <v>698</v>
      </c>
      <c r="P3574" s="9">
        <v>711</v>
      </c>
      <c r="Q3574" s="9">
        <v>423</v>
      </c>
      <c r="R3574" s="9">
        <v>400</v>
      </c>
      <c r="S3574" s="9">
        <v>361</v>
      </c>
      <c r="T3574" s="9">
        <v>253</v>
      </c>
    </row>
    <row r="3575" spans="1:20" x14ac:dyDescent="0.35">
      <c r="A3575">
        <f t="shared" si="111"/>
        <v>3575</v>
      </c>
      <c r="B3575" s="3" t="s">
        <v>70</v>
      </c>
      <c r="C3575" s="3" t="s">
        <v>77</v>
      </c>
      <c r="D3575" s="3" t="s">
        <v>49</v>
      </c>
      <c r="E3575">
        <v>2023</v>
      </c>
      <c r="F3575" s="3" t="str">
        <f t="shared" si="110"/>
        <v>AGenWELLS2023</v>
      </c>
      <c r="G3575" s="9">
        <v>340</v>
      </c>
      <c r="H3575" s="9">
        <v>431</v>
      </c>
      <c r="I3575" s="9">
        <v>503</v>
      </c>
      <c r="J3575" s="9">
        <v>599</v>
      </c>
      <c r="K3575" s="9">
        <v>525</v>
      </c>
      <c r="L3575" s="9">
        <v>479</v>
      </c>
      <c r="M3575" s="9">
        <v>503</v>
      </c>
      <c r="N3575" s="9">
        <v>622</v>
      </c>
      <c r="O3575" s="9">
        <v>697</v>
      </c>
      <c r="P3575" s="9">
        <v>668</v>
      </c>
      <c r="Q3575" s="9">
        <v>356</v>
      </c>
      <c r="R3575" s="9">
        <v>375</v>
      </c>
      <c r="S3575" s="9">
        <v>370</v>
      </c>
      <c r="T3575" s="9">
        <v>233</v>
      </c>
    </row>
    <row r="3576" spans="1:20" x14ac:dyDescent="0.35">
      <c r="A3576">
        <f t="shared" si="111"/>
        <v>3576</v>
      </c>
      <c r="B3576" s="3" t="s">
        <v>70</v>
      </c>
      <c r="C3576" s="3" t="s">
        <v>77</v>
      </c>
      <c r="D3576" s="3" t="s">
        <v>49</v>
      </c>
      <c r="E3576">
        <v>2024</v>
      </c>
      <c r="F3576" s="3" t="str">
        <f t="shared" si="110"/>
        <v>AGenWELLS2024</v>
      </c>
      <c r="G3576" s="9">
        <v>305</v>
      </c>
      <c r="H3576" s="9">
        <v>430</v>
      </c>
      <c r="I3576" s="9">
        <v>467</v>
      </c>
      <c r="J3576" s="9">
        <v>570</v>
      </c>
      <c r="K3576" s="9">
        <v>562</v>
      </c>
      <c r="L3576" s="9">
        <v>520</v>
      </c>
      <c r="M3576" s="9">
        <v>528</v>
      </c>
      <c r="N3576" s="9">
        <v>623</v>
      </c>
      <c r="O3576" s="9">
        <v>703</v>
      </c>
      <c r="P3576" s="9">
        <v>603</v>
      </c>
      <c r="Q3576" s="9">
        <v>342</v>
      </c>
      <c r="R3576" s="9">
        <v>403</v>
      </c>
      <c r="S3576" s="9">
        <v>365</v>
      </c>
      <c r="T3576" s="9">
        <v>242</v>
      </c>
    </row>
    <row r="3577" spans="1:20" x14ac:dyDescent="0.35">
      <c r="A3577">
        <f t="shared" si="111"/>
        <v>3577</v>
      </c>
      <c r="B3577" s="3" t="s">
        <v>70</v>
      </c>
      <c r="C3577" s="3" t="s">
        <v>77</v>
      </c>
      <c r="D3577" s="3" t="s">
        <v>49</v>
      </c>
      <c r="E3577">
        <v>2025</v>
      </c>
      <c r="F3577" s="3" t="str">
        <f t="shared" si="110"/>
        <v>AGenWELLS2025</v>
      </c>
      <c r="G3577" s="9">
        <v>236</v>
      </c>
      <c r="H3577" s="9">
        <v>447</v>
      </c>
      <c r="I3577" s="9">
        <v>410</v>
      </c>
      <c r="J3577" s="9">
        <v>314</v>
      </c>
      <c r="K3577" s="9">
        <v>319</v>
      </c>
      <c r="L3577" s="9">
        <v>303</v>
      </c>
      <c r="M3577" s="9">
        <v>293</v>
      </c>
      <c r="N3577" s="9">
        <v>293</v>
      </c>
      <c r="O3577" s="9">
        <v>337</v>
      </c>
      <c r="P3577" s="9">
        <v>421</v>
      </c>
      <c r="Q3577" s="9">
        <v>383</v>
      </c>
      <c r="R3577" s="9">
        <v>448</v>
      </c>
      <c r="S3577" s="9">
        <v>355</v>
      </c>
      <c r="T3577" s="9">
        <v>312</v>
      </c>
    </row>
    <row r="3578" spans="1:20" x14ac:dyDescent="0.35">
      <c r="A3578">
        <f t="shared" si="111"/>
        <v>3578</v>
      </c>
      <c r="B3578" s="3" t="s">
        <v>70</v>
      </c>
      <c r="C3578" s="3" t="s">
        <v>77</v>
      </c>
      <c r="D3578" s="3" t="s">
        <v>49</v>
      </c>
      <c r="E3578">
        <v>2026</v>
      </c>
      <c r="F3578" s="3" t="str">
        <f t="shared" si="110"/>
        <v>AGenWELLS2026</v>
      </c>
      <c r="G3578" s="9">
        <v>313</v>
      </c>
      <c r="H3578" s="9">
        <v>381</v>
      </c>
      <c r="I3578" s="9">
        <v>489</v>
      </c>
      <c r="J3578" s="9">
        <v>558</v>
      </c>
      <c r="K3578" s="9">
        <v>631</v>
      </c>
      <c r="L3578" s="9">
        <v>640</v>
      </c>
      <c r="M3578" s="9">
        <v>699</v>
      </c>
      <c r="N3578" s="9">
        <v>699</v>
      </c>
      <c r="O3578" s="9">
        <v>712</v>
      </c>
      <c r="P3578" s="9">
        <v>645</v>
      </c>
      <c r="Q3578" s="9">
        <v>468</v>
      </c>
      <c r="R3578" s="9">
        <v>401</v>
      </c>
      <c r="S3578" s="9">
        <v>336</v>
      </c>
      <c r="T3578" s="9">
        <v>284</v>
      </c>
    </row>
    <row r="3579" spans="1:20" x14ac:dyDescent="0.35">
      <c r="A3579">
        <f t="shared" si="111"/>
        <v>3579</v>
      </c>
      <c r="B3579" s="3" t="s">
        <v>70</v>
      </c>
      <c r="C3579" s="3" t="s">
        <v>77</v>
      </c>
      <c r="D3579" s="3" t="s">
        <v>49</v>
      </c>
      <c r="E3579">
        <v>2027</v>
      </c>
      <c r="F3579" s="3" t="str">
        <f t="shared" si="110"/>
        <v>AGenWELLS2027</v>
      </c>
      <c r="G3579" s="9">
        <v>330</v>
      </c>
      <c r="H3579" s="9">
        <v>451</v>
      </c>
      <c r="I3579" s="9">
        <v>699</v>
      </c>
      <c r="J3579" s="9">
        <v>699</v>
      </c>
      <c r="K3579" s="9">
        <v>690</v>
      </c>
      <c r="L3579" s="9">
        <v>636</v>
      </c>
      <c r="M3579" s="9">
        <v>699</v>
      </c>
      <c r="N3579" s="9">
        <v>699</v>
      </c>
      <c r="O3579" s="9">
        <v>716</v>
      </c>
      <c r="P3579" s="9">
        <v>682</v>
      </c>
      <c r="Q3579" s="9">
        <v>670</v>
      </c>
      <c r="R3579" s="9">
        <v>589</v>
      </c>
      <c r="S3579" s="9">
        <v>415</v>
      </c>
      <c r="T3579" s="9">
        <v>382</v>
      </c>
    </row>
    <row r="3580" spans="1:20" x14ac:dyDescent="0.35">
      <c r="A3580">
        <f t="shared" si="111"/>
        <v>3580</v>
      </c>
      <c r="B3580" s="3" t="s">
        <v>70</v>
      </c>
      <c r="C3580" s="3" t="s">
        <v>77</v>
      </c>
      <c r="D3580" s="3" t="s">
        <v>49</v>
      </c>
      <c r="E3580">
        <v>2028</v>
      </c>
      <c r="F3580" s="3" t="str">
        <f t="shared" si="110"/>
        <v>AGenWELLS2028</v>
      </c>
      <c r="G3580" s="9">
        <v>426</v>
      </c>
      <c r="H3580" s="9">
        <v>519</v>
      </c>
      <c r="I3580" s="9">
        <v>522</v>
      </c>
      <c r="J3580" s="9">
        <v>679</v>
      </c>
      <c r="K3580" s="9">
        <v>592</v>
      </c>
      <c r="L3580" s="9">
        <v>587</v>
      </c>
      <c r="M3580" s="9">
        <v>610</v>
      </c>
      <c r="N3580" s="9">
        <v>620</v>
      </c>
      <c r="O3580" s="9">
        <v>677</v>
      </c>
      <c r="P3580" s="9">
        <v>706</v>
      </c>
      <c r="Q3580" s="9">
        <v>378</v>
      </c>
      <c r="R3580" s="9">
        <v>356</v>
      </c>
      <c r="S3580" s="9">
        <v>338</v>
      </c>
      <c r="T3580" s="9">
        <v>281</v>
      </c>
    </row>
    <row r="3581" spans="1:20" x14ac:dyDescent="0.35">
      <c r="A3581">
        <f t="shared" si="111"/>
        <v>3581</v>
      </c>
      <c r="B3581" s="3" t="s">
        <v>70</v>
      </c>
      <c r="C3581" s="3" t="s">
        <v>77</v>
      </c>
      <c r="D3581" s="3" t="s">
        <v>49</v>
      </c>
      <c r="E3581">
        <v>2029</v>
      </c>
      <c r="F3581" s="3" t="str">
        <f t="shared" si="110"/>
        <v>AGenWELLS2029</v>
      </c>
      <c r="G3581" s="9">
        <v>385</v>
      </c>
      <c r="H3581" s="9">
        <v>428</v>
      </c>
      <c r="I3581" s="9">
        <v>453</v>
      </c>
      <c r="J3581" s="9">
        <v>686</v>
      </c>
      <c r="K3581" s="9">
        <v>699</v>
      </c>
      <c r="L3581" s="9">
        <v>699</v>
      </c>
      <c r="M3581" s="9">
        <v>699</v>
      </c>
      <c r="N3581" s="9">
        <v>690</v>
      </c>
      <c r="O3581" s="9">
        <v>681</v>
      </c>
      <c r="P3581" s="9">
        <v>652</v>
      </c>
      <c r="Q3581" s="9">
        <v>743</v>
      </c>
      <c r="R3581" s="9">
        <v>675</v>
      </c>
      <c r="S3581" s="9">
        <v>567</v>
      </c>
      <c r="T3581" s="9">
        <v>372</v>
      </c>
    </row>
    <row r="3582" spans="1:20" x14ac:dyDescent="0.35">
      <c r="A3582">
        <f t="shared" si="111"/>
        <v>3582</v>
      </c>
      <c r="B3582" s="3" t="s">
        <v>70</v>
      </c>
      <c r="C3582" s="3" t="s">
        <v>77</v>
      </c>
      <c r="D3582" s="3" t="s">
        <v>50</v>
      </c>
      <c r="E3582">
        <v>2020</v>
      </c>
      <c r="F3582" s="3" t="str">
        <f t="shared" si="110"/>
        <v>AGenCHELAN2020</v>
      </c>
      <c r="G3582" s="9">
        <v>44</v>
      </c>
      <c r="H3582" s="9">
        <v>62</v>
      </c>
      <c r="I3582" s="9">
        <v>61</v>
      </c>
      <c r="J3582" s="9">
        <v>60</v>
      </c>
      <c r="K3582" s="9">
        <v>56</v>
      </c>
      <c r="L3582" s="9">
        <v>36</v>
      </c>
      <c r="M3582" s="9">
        <v>19</v>
      </c>
      <c r="N3582" s="9">
        <v>19</v>
      </c>
      <c r="O3582" s="9">
        <v>54</v>
      </c>
      <c r="P3582" s="9">
        <v>42</v>
      </c>
      <c r="Q3582" s="9">
        <v>7</v>
      </c>
      <c r="R3582" s="9">
        <v>20</v>
      </c>
      <c r="S3582" s="9">
        <v>39</v>
      </c>
      <c r="T3582" s="9">
        <v>26</v>
      </c>
    </row>
    <row r="3583" spans="1:20" x14ac:dyDescent="0.35">
      <c r="A3583">
        <f t="shared" si="111"/>
        <v>3583</v>
      </c>
      <c r="B3583" s="3" t="s">
        <v>70</v>
      </c>
      <c r="C3583" s="3" t="s">
        <v>77</v>
      </c>
      <c r="D3583" s="3" t="s">
        <v>50</v>
      </c>
      <c r="E3583">
        <v>2021</v>
      </c>
      <c r="F3583" s="3" t="str">
        <f t="shared" si="110"/>
        <v>AGenCHELAN2021</v>
      </c>
      <c r="G3583" s="9">
        <v>19</v>
      </c>
      <c r="H3583" s="9">
        <v>59</v>
      </c>
      <c r="I3583" s="9">
        <v>54</v>
      </c>
      <c r="J3583" s="9">
        <v>52</v>
      </c>
      <c r="K3583" s="9">
        <v>46</v>
      </c>
      <c r="L3583" s="9">
        <v>36</v>
      </c>
      <c r="M3583" s="9">
        <v>19</v>
      </c>
      <c r="N3583" s="9">
        <v>20</v>
      </c>
      <c r="O3583" s="9">
        <v>54</v>
      </c>
      <c r="P3583" s="9">
        <v>41</v>
      </c>
      <c r="Q3583" s="9">
        <v>21</v>
      </c>
      <c r="R3583" s="9">
        <v>28</v>
      </c>
      <c r="S3583" s="9">
        <v>41</v>
      </c>
      <c r="T3583" s="9">
        <v>24</v>
      </c>
    </row>
    <row r="3584" spans="1:20" x14ac:dyDescent="0.35">
      <c r="A3584">
        <f t="shared" si="111"/>
        <v>3584</v>
      </c>
      <c r="B3584" s="3" t="s">
        <v>70</v>
      </c>
      <c r="C3584" s="3" t="s">
        <v>77</v>
      </c>
      <c r="D3584" s="3" t="s">
        <v>50</v>
      </c>
      <c r="E3584">
        <v>2022</v>
      </c>
      <c r="F3584" s="3" t="str">
        <f t="shared" si="110"/>
        <v>AGenCHELAN2022</v>
      </c>
      <c r="G3584" s="9">
        <v>11</v>
      </c>
      <c r="H3584" s="9">
        <v>57</v>
      </c>
      <c r="I3584" s="9">
        <v>50</v>
      </c>
      <c r="J3584" s="9">
        <v>60</v>
      </c>
      <c r="K3584" s="9">
        <v>59</v>
      </c>
      <c r="L3584" s="9">
        <v>36</v>
      </c>
      <c r="M3584" s="9">
        <v>20</v>
      </c>
      <c r="N3584" s="9">
        <v>21</v>
      </c>
      <c r="O3584" s="9">
        <v>55</v>
      </c>
      <c r="P3584" s="9">
        <v>64</v>
      </c>
      <c r="Q3584" s="9">
        <v>64</v>
      </c>
      <c r="R3584" s="9">
        <v>34</v>
      </c>
      <c r="S3584" s="9">
        <v>47</v>
      </c>
      <c r="T3584" s="9">
        <v>29</v>
      </c>
    </row>
    <row r="3585" spans="1:20" x14ac:dyDescent="0.35">
      <c r="A3585">
        <f t="shared" si="111"/>
        <v>3585</v>
      </c>
      <c r="B3585" s="3" t="s">
        <v>70</v>
      </c>
      <c r="C3585" s="3" t="s">
        <v>77</v>
      </c>
      <c r="D3585" s="3" t="s">
        <v>50</v>
      </c>
      <c r="E3585">
        <v>2023</v>
      </c>
      <c r="F3585" s="3" t="str">
        <f t="shared" si="110"/>
        <v>AGenCHELAN2023</v>
      </c>
      <c r="G3585" s="9">
        <v>15</v>
      </c>
      <c r="H3585" s="9">
        <v>51</v>
      </c>
      <c r="I3585" s="9">
        <v>49</v>
      </c>
      <c r="J3585" s="9">
        <v>51</v>
      </c>
      <c r="K3585" s="9">
        <v>56</v>
      </c>
      <c r="L3585" s="9">
        <v>36</v>
      </c>
      <c r="M3585" s="9">
        <v>19</v>
      </c>
      <c r="N3585" s="9">
        <v>21</v>
      </c>
      <c r="O3585" s="9">
        <v>54</v>
      </c>
      <c r="P3585" s="9">
        <v>64</v>
      </c>
      <c r="Q3585" s="9">
        <v>50</v>
      </c>
      <c r="R3585" s="9">
        <v>24</v>
      </c>
      <c r="S3585" s="9">
        <v>41</v>
      </c>
      <c r="T3585" s="9">
        <v>25</v>
      </c>
    </row>
    <row r="3586" spans="1:20" x14ac:dyDescent="0.35">
      <c r="A3586">
        <f t="shared" si="111"/>
        <v>3586</v>
      </c>
      <c r="B3586" s="3" t="s">
        <v>70</v>
      </c>
      <c r="C3586" s="3" t="s">
        <v>77</v>
      </c>
      <c r="D3586" s="3" t="s">
        <v>50</v>
      </c>
      <c r="E3586">
        <v>2024</v>
      </c>
      <c r="F3586" s="3" t="str">
        <f t="shared" ref="F3586:F3649" si="112">_xlfn.CONCAT(B3586,C3586,D3586,E3586)</f>
        <v>AGenCHELAN2024</v>
      </c>
      <c r="G3586" s="9">
        <v>10</v>
      </c>
      <c r="H3586" s="9">
        <v>46</v>
      </c>
      <c r="I3586" s="9">
        <v>49</v>
      </c>
      <c r="J3586" s="9">
        <v>55</v>
      </c>
      <c r="K3586" s="9">
        <v>57</v>
      </c>
      <c r="L3586" s="9">
        <v>36</v>
      </c>
      <c r="M3586" s="9">
        <v>20</v>
      </c>
      <c r="N3586" s="9">
        <v>21</v>
      </c>
      <c r="O3586" s="9">
        <v>54</v>
      </c>
      <c r="P3586" s="9">
        <v>59</v>
      </c>
      <c r="Q3586" s="9">
        <v>29</v>
      </c>
      <c r="R3586" s="9">
        <v>19</v>
      </c>
      <c r="S3586" s="9">
        <v>37</v>
      </c>
      <c r="T3586" s="9">
        <v>22</v>
      </c>
    </row>
    <row r="3587" spans="1:20" x14ac:dyDescent="0.35">
      <c r="A3587">
        <f t="shared" ref="A3587:A3650" si="113">A3586+1</f>
        <v>3587</v>
      </c>
      <c r="B3587" s="3" t="s">
        <v>70</v>
      </c>
      <c r="C3587" s="3" t="s">
        <v>77</v>
      </c>
      <c r="D3587" s="3" t="s">
        <v>50</v>
      </c>
      <c r="E3587">
        <v>2025</v>
      </c>
      <c r="F3587" s="3" t="str">
        <f t="shared" si="112"/>
        <v>AGenCHELAN2025</v>
      </c>
      <c r="G3587" s="9">
        <v>10</v>
      </c>
      <c r="H3587" s="9">
        <v>38</v>
      </c>
      <c r="I3587" s="9">
        <v>44</v>
      </c>
      <c r="J3587" s="9">
        <v>44</v>
      </c>
      <c r="K3587" s="9">
        <v>41</v>
      </c>
      <c r="L3587" s="9">
        <v>36</v>
      </c>
      <c r="M3587" s="9">
        <v>19</v>
      </c>
      <c r="N3587" s="9">
        <v>20</v>
      </c>
      <c r="O3587" s="9">
        <v>54</v>
      </c>
      <c r="P3587" s="9">
        <v>15</v>
      </c>
      <c r="Q3587" s="9">
        <v>8</v>
      </c>
      <c r="R3587" s="9">
        <v>19</v>
      </c>
      <c r="S3587" s="9">
        <v>37</v>
      </c>
      <c r="T3587" s="9">
        <v>24</v>
      </c>
    </row>
    <row r="3588" spans="1:20" x14ac:dyDescent="0.35">
      <c r="A3588">
        <f t="shared" si="113"/>
        <v>3588</v>
      </c>
      <c r="B3588" s="3" t="s">
        <v>70</v>
      </c>
      <c r="C3588" s="3" t="s">
        <v>77</v>
      </c>
      <c r="D3588" s="3" t="s">
        <v>50</v>
      </c>
      <c r="E3588">
        <v>2026</v>
      </c>
      <c r="F3588" s="3" t="str">
        <f t="shared" si="112"/>
        <v>AGenCHELAN2026</v>
      </c>
      <c r="G3588" s="9">
        <v>13</v>
      </c>
      <c r="H3588" s="9">
        <v>61</v>
      </c>
      <c r="I3588" s="9">
        <v>53</v>
      </c>
      <c r="J3588" s="9">
        <v>60</v>
      </c>
      <c r="K3588" s="9">
        <v>60</v>
      </c>
      <c r="L3588" s="9">
        <v>36</v>
      </c>
      <c r="M3588" s="9">
        <v>21</v>
      </c>
      <c r="N3588" s="9">
        <v>22</v>
      </c>
      <c r="O3588" s="9">
        <v>56</v>
      </c>
      <c r="P3588" s="9">
        <v>64</v>
      </c>
      <c r="Q3588" s="9">
        <v>64</v>
      </c>
      <c r="R3588" s="9">
        <v>30</v>
      </c>
      <c r="S3588" s="9">
        <v>44</v>
      </c>
      <c r="T3588" s="9">
        <v>26</v>
      </c>
    </row>
    <row r="3589" spans="1:20" x14ac:dyDescent="0.35">
      <c r="A3589">
        <f t="shared" si="113"/>
        <v>3589</v>
      </c>
      <c r="B3589" s="3" t="s">
        <v>70</v>
      </c>
      <c r="C3589" s="3" t="s">
        <v>77</v>
      </c>
      <c r="D3589" s="3" t="s">
        <v>50</v>
      </c>
      <c r="E3589">
        <v>2027</v>
      </c>
      <c r="F3589" s="3" t="str">
        <f t="shared" si="112"/>
        <v>AGenCHELAN2027</v>
      </c>
      <c r="G3589" s="9">
        <v>12</v>
      </c>
      <c r="H3589" s="9">
        <v>57</v>
      </c>
      <c r="I3589" s="9">
        <v>61</v>
      </c>
      <c r="J3589" s="9">
        <v>61</v>
      </c>
      <c r="K3589" s="9">
        <v>60</v>
      </c>
      <c r="L3589" s="9">
        <v>38</v>
      </c>
      <c r="M3589" s="9">
        <v>21</v>
      </c>
      <c r="N3589" s="9">
        <v>21</v>
      </c>
      <c r="O3589" s="9">
        <v>55</v>
      </c>
      <c r="P3589" s="9">
        <v>64</v>
      </c>
      <c r="Q3589" s="9">
        <v>50</v>
      </c>
      <c r="R3589" s="9">
        <v>25</v>
      </c>
      <c r="S3589" s="9">
        <v>42</v>
      </c>
      <c r="T3589" s="9">
        <v>27</v>
      </c>
    </row>
    <row r="3590" spans="1:20" x14ac:dyDescent="0.35">
      <c r="A3590">
        <f t="shared" si="113"/>
        <v>3590</v>
      </c>
      <c r="B3590" s="3" t="s">
        <v>70</v>
      </c>
      <c r="C3590" s="3" t="s">
        <v>77</v>
      </c>
      <c r="D3590" s="3" t="s">
        <v>50</v>
      </c>
      <c r="E3590">
        <v>2028</v>
      </c>
      <c r="F3590" s="3" t="str">
        <f t="shared" si="112"/>
        <v>AGenCHELAN2028</v>
      </c>
      <c r="G3590" s="9">
        <v>10</v>
      </c>
      <c r="H3590" s="9">
        <v>47</v>
      </c>
      <c r="I3590" s="9">
        <v>51</v>
      </c>
      <c r="J3590" s="9">
        <v>55</v>
      </c>
      <c r="K3590" s="9">
        <v>59</v>
      </c>
      <c r="L3590" s="9">
        <v>36</v>
      </c>
      <c r="M3590" s="9">
        <v>19</v>
      </c>
      <c r="N3590" s="9">
        <v>21</v>
      </c>
      <c r="O3590" s="9">
        <v>54</v>
      </c>
      <c r="P3590" s="9">
        <v>63</v>
      </c>
      <c r="Q3590" s="9">
        <v>64</v>
      </c>
      <c r="R3590" s="9">
        <v>34</v>
      </c>
      <c r="S3590" s="9">
        <v>47</v>
      </c>
      <c r="T3590" s="9">
        <v>31</v>
      </c>
    </row>
    <row r="3591" spans="1:20" x14ac:dyDescent="0.35">
      <c r="A3591">
        <f t="shared" si="113"/>
        <v>3591</v>
      </c>
      <c r="B3591" s="3" t="s">
        <v>70</v>
      </c>
      <c r="C3591" s="3" t="s">
        <v>77</v>
      </c>
      <c r="D3591" s="3" t="s">
        <v>50</v>
      </c>
      <c r="E3591">
        <v>2029</v>
      </c>
      <c r="F3591" s="3" t="str">
        <f t="shared" si="112"/>
        <v>AGenCHELAN2029</v>
      </c>
      <c r="G3591" s="9">
        <v>19</v>
      </c>
      <c r="H3591" s="9">
        <v>49</v>
      </c>
      <c r="I3591" s="9">
        <v>48</v>
      </c>
      <c r="J3591" s="9">
        <v>48</v>
      </c>
      <c r="K3591" s="9">
        <v>60</v>
      </c>
      <c r="L3591" s="9">
        <v>36</v>
      </c>
      <c r="M3591" s="9">
        <v>21</v>
      </c>
      <c r="N3591" s="9">
        <v>22</v>
      </c>
      <c r="O3591" s="9">
        <v>55</v>
      </c>
      <c r="P3591" s="9">
        <v>64</v>
      </c>
      <c r="Q3591" s="9">
        <v>64</v>
      </c>
      <c r="R3591" s="9">
        <v>51</v>
      </c>
      <c r="S3591" s="9">
        <v>57</v>
      </c>
      <c r="T3591" s="9">
        <v>33</v>
      </c>
    </row>
    <row r="3592" spans="1:20" x14ac:dyDescent="0.35">
      <c r="A3592">
        <f t="shared" si="113"/>
        <v>3592</v>
      </c>
      <c r="B3592" s="3" t="s">
        <v>70</v>
      </c>
      <c r="C3592" s="3" t="s">
        <v>77</v>
      </c>
      <c r="D3592" s="3" t="s">
        <v>51</v>
      </c>
      <c r="E3592">
        <v>2020</v>
      </c>
      <c r="F3592" s="3" t="str">
        <f t="shared" si="112"/>
        <v>AGenR RECH2020</v>
      </c>
      <c r="G3592" s="9">
        <v>601</v>
      </c>
      <c r="H3592" s="9">
        <v>819</v>
      </c>
      <c r="I3592" s="9">
        <v>764</v>
      </c>
      <c r="J3592" s="9">
        <v>838</v>
      </c>
      <c r="K3592" s="9">
        <v>806</v>
      </c>
      <c r="L3592" s="9">
        <v>600</v>
      </c>
      <c r="M3592" s="9">
        <v>887</v>
      </c>
      <c r="N3592" s="9">
        <v>1056</v>
      </c>
      <c r="O3592" s="9">
        <v>1147</v>
      </c>
      <c r="P3592" s="9">
        <v>1070</v>
      </c>
      <c r="Q3592" s="9">
        <v>460</v>
      </c>
      <c r="R3592" s="9">
        <v>559</v>
      </c>
      <c r="S3592" s="9">
        <v>540</v>
      </c>
      <c r="T3592" s="9">
        <v>481</v>
      </c>
    </row>
    <row r="3593" spans="1:20" x14ac:dyDescent="0.35">
      <c r="A3593">
        <f t="shared" si="113"/>
        <v>3593</v>
      </c>
      <c r="B3593" s="3" t="s">
        <v>70</v>
      </c>
      <c r="C3593" s="3" t="s">
        <v>77</v>
      </c>
      <c r="D3593" s="3" t="s">
        <v>51</v>
      </c>
      <c r="E3593">
        <v>2021</v>
      </c>
      <c r="F3593" s="3" t="str">
        <f t="shared" si="112"/>
        <v>AGenR RECH2021</v>
      </c>
      <c r="G3593" s="9">
        <v>717</v>
      </c>
      <c r="H3593" s="9">
        <v>901</v>
      </c>
      <c r="I3593" s="9">
        <v>901</v>
      </c>
      <c r="J3593" s="9">
        <v>855</v>
      </c>
      <c r="K3593" s="9">
        <v>941</v>
      </c>
      <c r="L3593" s="9">
        <v>621</v>
      </c>
      <c r="M3593" s="9">
        <v>462</v>
      </c>
      <c r="N3593" s="9">
        <v>951</v>
      </c>
      <c r="O3593" s="9">
        <v>1147</v>
      </c>
      <c r="P3593" s="9">
        <v>975</v>
      </c>
      <c r="Q3593" s="9">
        <v>543</v>
      </c>
      <c r="R3593" s="9">
        <v>623</v>
      </c>
      <c r="S3593" s="9">
        <v>546</v>
      </c>
      <c r="T3593" s="9">
        <v>434</v>
      </c>
    </row>
    <row r="3594" spans="1:20" x14ac:dyDescent="0.35">
      <c r="A3594">
        <f t="shared" si="113"/>
        <v>3594</v>
      </c>
      <c r="B3594" s="3" t="s">
        <v>70</v>
      </c>
      <c r="C3594" s="3" t="s">
        <v>77</v>
      </c>
      <c r="D3594" s="3" t="s">
        <v>51</v>
      </c>
      <c r="E3594">
        <v>2022</v>
      </c>
      <c r="F3594" s="3" t="str">
        <f t="shared" si="112"/>
        <v>AGenR RECH2022</v>
      </c>
      <c r="G3594" s="9">
        <v>455</v>
      </c>
      <c r="H3594" s="9">
        <v>613</v>
      </c>
      <c r="I3594" s="9">
        <v>737</v>
      </c>
      <c r="J3594" s="9">
        <v>937</v>
      </c>
      <c r="K3594" s="9">
        <v>892</v>
      </c>
      <c r="L3594" s="9">
        <v>764</v>
      </c>
      <c r="M3594" s="9">
        <v>780</v>
      </c>
      <c r="N3594" s="9">
        <v>998</v>
      </c>
      <c r="O3594" s="9">
        <v>1147</v>
      </c>
      <c r="P3594" s="9">
        <v>1070</v>
      </c>
      <c r="Q3594" s="9">
        <v>622</v>
      </c>
      <c r="R3594" s="9">
        <v>565</v>
      </c>
      <c r="S3594" s="9">
        <v>529</v>
      </c>
      <c r="T3594" s="9">
        <v>352</v>
      </c>
    </row>
    <row r="3595" spans="1:20" x14ac:dyDescent="0.35">
      <c r="A3595">
        <f t="shared" si="113"/>
        <v>3595</v>
      </c>
      <c r="B3595" s="3" t="s">
        <v>70</v>
      </c>
      <c r="C3595" s="3" t="s">
        <v>77</v>
      </c>
      <c r="D3595" s="3" t="s">
        <v>51</v>
      </c>
      <c r="E3595">
        <v>2023</v>
      </c>
      <c r="F3595" s="3" t="str">
        <f t="shared" si="112"/>
        <v>AGenR RECH2023</v>
      </c>
      <c r="G3595" s="9">
        <v>480</v>
      </c>
      <c r="H3595" s="9">
        <v>628</v>
      </c>
      <c r="I3595" s="9">
        <v>740</v>
      </c>
      <c r="J3595" s="9">
        <v>894</v>
      </c>
      <c r="K3595" s="9">
        <v>773</v>
      </c>
      <c r="L3595" s="9">
        <v>695</v>
      </c>
      <c r="M3595" s="9">
        <v>741</v>
      </c>
      <c r="N3595" s="9">
        <v>998</v>
      </c>
      <c r="O3595" s="9">
        <v>1147</v>
      </c>
      <c r="P3595" s="9">
        <v>1030</v>
      </c>
      <c r="Q3595" s="9">
        <v>503</v>
      </c>
      <c r="R3595" s="9">
        <v>522</v>
      </c>
      <c r="S3595" s="9">
        <v>539</v>
      </c>
      <c r="T3595" s="9">
        <v>326</v>
      </c>
    </row>
    <row r="3596" spans="1:20" x14ac:dyDescent="0.35">
      <c r="A3596">
        <f t="shared" si="113"/>
        <v>3596</v>
      </c>
      <c r="B3596" s="3" t="s">
        <v>70</v>
      </c>
      <c r="C3596" s="3" t="s">
        <v>77</v>
      </c>
      <c r="D3596" s="3" t="s">
        <v>51</v>
      </c>
      <c r="E3596">
        <v>2024</v>
      </c>
      <c r="F3596" s="3" t="str">
        <f t="shared" si="112"/>
        <v>AGenR RECH2024</v>
      </c>
      <c r="G3596" s="9">
        <v>420</v>
      </c>
      <c r="H3596" s="9">
        <v>625</v>
      </c>
      <c r="I3596" s="9">
        <v>681</v>
      </c>
      <c r="J3596" s="9">
        <v>845</v>
      </c>
      <c r="K3596" s="9">
        <v>836</v>
      </c>
      <c r="L3596" s="9">
        <v>755</v>
      </c>
      <c r="M3596" s="9">
        <v>784</v>
      </c>
      <c r="N3596" s="9">
        <v>1003</v>
      </c>
      <c r="O3596" s="9">
        <v>1147</v>
      </c>
      <c r="P3596" s="9">
        <v>899</v>
      </c>
      <c r="Q3596" s="9">
        <v>476</v>
      </c>
      <c r="R3596" s="9">
        <v>560</v>
      </c>
      <c r="S3596" s="9">
        <v>529</v>
      </c>
      <c r="T3596" s="9">
        <v>339</v>
      </c>
    </row>
    <row r="3597" spans="1:20" x14ac:dyDescent="0.35">
      <c r="A3597">
        <f t="shared" si="113"/>
        <v>3597</v>
      </c>
      <c r="B3597" s="3" t="s">
        <v>70</v>
      </c>
      <c r="C3597" s="3" t="s">
        <v>77</v>
      </c>
      <c r="D3597" s="3" t="s">
        <v>51</v>
      </c>
      <c r="E3597">
        <v>2025</v>
      </c>
      <c r="F3597" s="3" t="str">
        <f t="shared" si="112"/>
        <v>AGenR RECH2025</v>
      </c>
      <c r="G3597" s="9">
        <v>328</v>
      </c>
      <c r="H3597" s="9">
        <v>649</v>
      </c>
      <c r="I3597" s="9">
        <v>594</v>
      </c>
      <c r="J3597" s="9">
        <v>447</v>
      </c>
      <c r="K3597" s="9">
        <v>454</v>
      </c>
      <c r="L3597" s="9">
        <v>428</v>
      </c>
      <c r="M3597" s="9">
        <v>399</v>
      </c>
      <c r="N3597" s="9">
        <v>428</v>
      </c>
      <c r="O3597" s="9">
        <v>515</v>
      </c>
      <c r="P3597" s="9">
        <v>595</v>
      </c>
      <c r="Q3597" s="9">
        <v>525</v>
      </c>
      <c r="R3597" s="9">
        <v>630</v>
      </c>
      <c r="S3597" s="9">
        <v>515</v>
      </c>
      <c r="T3597" s="9">
        <v>436</v>
      </c>
    </row>
    <row r="3598" spans="1:20" x14ac:dyDescent="0.35">
      <c r="A3598">
        <f t="shared" si="113"/>
        <v>3598</v>
      </c>
      <c r="B3598" s="3" t="s">
        <v>70</v>
      </c>
      <c r="C3598" s="3" t="s">
        <v>77</v>
      </c>
      <c r="D3598" s="3" t="s">
        <v>51</v>
      </c>
      <c r="E3598">
        <v>2026</v>
      </c>
      <c r="F3598" s="3" t="str">
        <f t="shared" si="112"/>
        <v>AGenR RECH2026</v>
      </c>
      <c r="G3598" s="9">
        <v>435</v>
      </c>
      <c r="H3598" s="9">
        <v>553</v>
      </c>
      <c r="I3598" s="9">
        <v>718</v>
      </c>
      <c r="J3598" s="9">
        <v>826</v>
      </c>
      <c r="K3598" s="9">
        <v>952</v>
      </c>
      <c r="L3598" s="9">
        <v>954</v>
      </c>
      <c r="M3598" s="9">
        <v>1147</v>
      </c>
      <c r="N3598" s="9">
        <v>1147</v>
      </c>
      <c r="O3598" s="9">
        <v>1147</v>
      </c>
      <c r="P3598" s="9">
        <v>990</v>
      </c>
      <c r="Q3598" s="9">
        <v>678</v>
      </c>
      <c r="R3598" s="9">
        <v>564</v>
      </c>
      <c r="S3598" s="9">
        <v>488</v>
      </c>
      <c r="T3598" s="9">
        <v>398</v>
      </c>
    </row>
    <row r="3599" spans="1:20" x14ac:dyDescent="0.35">
      <c r="A3599">
        <f t="shared" si="113"/>
        <v>3599</v>
      </c>
      <c r="B3599" s="3" t="s">
        <v>70</v>
      </c>
      <c r="C3599" s="3" t="s">
        <v>77</v>
      </c>
      <c r="D3599" s="3" t="s">
        <v>51</v>
      </c>
      <c r="E3599">
        <v>2027</v>
      </c>
      <c r="F3599" s="3" t="str">
        <f t="shared" si="112"/>
        <v>AGenR RECH2027</v>
      </c>
      <c r="G3599" s="9">
        <v>460</v>
      </c>
      <c r="H3599" s="9">
        <v>660</v>
      </c>
      <c r="I3599" s="9">
        <v>1084</v>
      </c>
      <c r="J3599" s="9">
        <v>1147</v>
      </c>
      <c r="K3599" s="9">
        <v>1054</v>
      </c>
      <c r="L3599" s="9">
        <v>951</v>
      </c>
      <c r="M3599" s="9">
        <v>1147</v>
      </c>
      <c r="N3599" s="9">
        <v>1147</v>
      </c>
      <c r="O3599" s="9">
        <v>1147</v>
      </c>
      <c r="P3599" s="9">
        <v>1070</v>
      </c>
      <c r="Q3599" s="9">
        <v>1001</v>
      </c>
      <c r="R3599" s="9">
        <v>861</v>
      </c>
      <c r="S3599" s="9">
        <v>606</v>
      </c>
      <c r="T3599" s="9">
        <v>544</v>
      </c>
    </row>
    <row r="3600" spans="1:20" x14ac:dyDescent="0.35">
      <c r="A3600">
        <f t="shared" si="113"/>
        <v>3600</v>
      </c>
      <c r="B3600" s="3" t="s">
        <v>70</v>
      </c>
      <c r="C3600" s="3" t="s">
        <v>77</v>
      </c>
      <c r="D3600" s="3" t="s">
        <v>51</v>
      </c>
      <c r="E3600">
        <v>2028</v>
      </c>
      <c r="F3600" s="3" t="str">
        <f t="shared" si="112"/>
        <v>AGenR RECH2028</v>
      </c>
      <c r="G3600" s="9">
        <v>603</v>
      </c>
      <c r="H3600" s="9">
        <v>763</v>
      </c>
      <c r="I3600" s="9">
        <v>767</v>
      </c>
      <c r="J3600" s="9">
        <v>1029</v>
      </c>
      <c r="K3600" s="9">
        <v>886</v>
      </c>
      <c r="L3600" s="9">
        <v>870</v>
      </c>
      <c r="M3600" s="9">
        <v>911</v>
      </c>
      <c r="N3600" s="9">
        <v>987</v>
      </c>
      <c r="O3600" s="9">
        <v>1130</v>
      </c>
      <c r="P3600" s="9">
        <v>1070</v>
      </c>
      <c r="Q3600" s="9">
        <v>552</v>
      </c>
      <c r="R3600" s="9">
        <v>498</v>
      </c>
      <c r="S3600" s="9">
        <v>492</v>
      </c>
      <c r="T3600" s="9">
        <v>395</v>
      </c>
    </row>
    <row r="3601" spans="1:20" x14ac:dyDescent="0.35">
      <c r="A3601">
        <f t="shared" si="113"/>
        <v>3601</v>
      </c>
      <c r="B3601" s="3" t="s">
        <v>70</v>
      </c>
      <c r="C3601" s="3" t="s">
        <v>77</v>
      </c>
      <c r="D3601" s="3" t="s">
        <v>51</v>
      </c>
      <c r="E3601">
        <v>2029</v>
      </c>
      <c r="F3601" s="3" t="str">
        <f t="shared" si="112"/>
        <v>AGenR RECH2029</v>
      </c>
      <c r="G3601" s="9">
        <v>546</v>
      </c>
      <c r="H3601" s="9">
        <v>623</v>
      </c>
      <c r="I3601" s="9">
        <v>661</v>
      </c>
      <c r="J3601" s="9">
        <v>1042</v>
      </c>
      <c r="K3601" s="9">
        <v>1076</v>
      </c>
      <c r="L3601" s="9">
        <v>1147</v>
      </c>
      <c r="M3601" s="9">
        <v>1147</v>
      </c>
      <c r="N3601" s="9">
        <v>1147</v>
      </c>
      <c r="O3601" s="9">
        <v>1147</v>
      </c>
      <c r="P3601" s="9">
        <v>1070</v>
      </c>
      <c r="Q3601" s="9">
        <v>1147</v>
      </c>
      <c r="R3601" s="9">
        <v>995</v>
      </c>
      <c r="S3601" s="9">
        <v>858</v>
      </c>
      <c r="T3601" s="9">
        <v>531</v>
      </c>
    </row>
    <row r="3602" spans="1:20" x14ac:dyDescent="0.35">
      <c r="A3602">
        <f t="shared" si="113"/>
        <v>3602</v>
      </c>
      <c r="B3602" s="3" t="s">
        <v>70</v>
      </c>
      <c r="C3602" s="3" t="s">
        <v>77</v>
      </c>
      <c r="D3602" s="3" t="s">
        <v>52</v>
      </c>
      <c r="E3602">
        <v>2020</v>
      </c>
      <c r="F3602" s="3" t="str">
        <f t="shared" si="112"/>
        <v>AGenROCK I2020</v>
      </c>
      <c r="G3602" s="9">
        <v>274</v>
      </c>
      <c r="H3602" s="9">
        <v>362</v>
      </c>
      <c r="I3602" s="9">
        <v>336</v>
      </c>
      <c r="J3602" s="9">
        <v>363</v>
      </c>
      <c r="K3602" s="9">
        <v>350</v>
      </c>
      <c r="L3602" s="9">
        <v>274</v>
      </c>
      <c r="M3602" s="9">
        <v>388</v>
      </c>
      <c r="N3602" s="9">
        <v>402</v>
      </c>
      <c r="O3602" s="9">
        <v>459</v>
      </c>
      <c r="P3602" s="9">
        <v>466</v>
      </c>
      <c r="Q3602" s="9">
        <v>185</v>
      </c>
      <c r="R3602" s="9">
        <v>218</v>
      </c>
      <c r="S3602" s="9">
        <v>235</v>
      </c>
      <c r="T3602" s="9">
        <v>219</v>
      </c>
    </row>
    <row r="3603" spans="1:20" x14ac:dyDescent="0.35">
      <c r="A3603">
        <f t="shared" si="113"/>
        <v>3603</v>
      </c>
      <c r="B3603" s="3" t="s">
        <v>70</v>
      </c>
      <c r="C3603" s="3" t="s">
        <v>77</v>
      </c>
      <c r="D3603" s="3" t="s">
        <v>52</v>
      </c>
      <c r="E3603">
        <v>2021</v>
      </c>
      <c r="F3603" s="3" t="str">
        <f t="shared" si="112"/>
        <v>AGenROCK I2021</v>
      </c>
      <c r="G3603" s="9">
        <v>319</v>
      </c>
      <c r="H3603" s="9">
        <v>387</v>
      </c>
      <c r="I3603" s="9">
        <v>386</v>
      </c>
      <c r="J3603" s="9">
        <v>368</v>
      </c>
      <c r="K3603" s="9">
        <v>396</v>
      </c>
      <c r="L3603" s="9">
        <v>283</v>
      </c>
      <c r="M3603" s="9">
        <v>222</v>
      </c>
      <c r="N3603" s="9">
        <v>378</v>
      </c>
      <c r="O3603" s="9">
        <v>449</v>
      </c>
      <c r="P3603" s="9">
        <v>363</v>
      </c>
      <c r="Q3603" s="9">
        <v>215</v>
      </c>
      <c r="R3603" s="9">
        <v>241</v>
      </c>
      <c r="S3603" s="9">
        <v>238</v>
      </c>
      <c r="T3603" s="9">
        <v>199</v>
      </c>
    </row>
    <row r="3604" spans="1:20" x14ac:dyDescent="0.35">
      <c r="A3604">
        <f t="shared" si="113"/>
        <v>3604</v>
      </c>
      <c r="B3604" s="3" t="s">
        <v>70</v>
      </c>
      <c r="C3604" s="3" t="s">
        <v>77</v>
      </c>
      <c r="D3604" s="3" t="s">
        <v>52</v>
      </c>
      <c r="E3604">
        <v>2022</v>
      </c>
      <c r="F3604" s="3" t="str">
        <f t="shared" si="112"/>
        <v>AGenROCK I2022</v>
      </c>
      <c r="G3604" s="9">
        <v>211</v>
      </c>
      <c r="H3604" s="9">
        <v>278</v>
      </c>
      <c r="I3604" s="9">
        <v>324</v>
      </c>
      <c r="J3604" s="9">
        <v>397</v>
      </c>
      <c r="K3604" s="9">
        <v>386</v>
      </c>
      <c r="L3604" s="9">
        <v>343</v>
      </c>
      <c r="M3604" s="9">
        <v>351</v>
      </c>
      <c r="N3604" s="9">
        <v>388</v>
      </c>
      <c r="O3604" s="9">
        <v>466</v>
      </c>
      <c r="P3604" s="9">
        <v>467</v>
      </c>
      <c r="Q3604" s="9">
        <v>244</v>
      </c>
      <c r="R3604" s="9">
        <v>221</v>
      </c>
      <c r="S3604" s="9">
        <v>231</v>
      </c>
      <c r="T3604" s="9">
        <v>162</v>
      </c>
    </row>
    <row r="3605" spans="1:20" x14ac:dyDescent="0.35">
      <c r="A3605">
        <f t="shared" si="113"/>
        <v>3605</v>
      </c>
      <c r="B3605" s="3" t="s">
        <v>70</v>
      </c>
      <c r="C3605" s="3" t="s">
        <v>77</v>
      </c>
      <c r="D3605" s="3" t="s">
        <v>52</v>
      </c>
      <c r="E3605">
        <v>2023</v>
      </c>
      <c r="F3605" s="3" t="str">
        <f t="shared" si="112"/>
        <v>AGenROCK I2023</v>
      </c>
      <c r="G3605" s="9">
        <v>224</v>
      </c>
      <c r="H3605" s="9">
        <v>282</v>
      </c>
      <c r="I3605" s="9">
        <v>324</v>
      </c>
      <c r="J3605" s="9">
        <v>382</v>
      </c>
      <c r="K3605" s="9">
        <v>340</v>
      </c>
      <c r="L3605" s="9">
        <v>315</v>
      </c>
      <c r="M3605" s="9">
        <v>337</v>
      </c>
      <c r="N3605" s="9">
        <v>387</v>
      </c>
      <c r="O3605" s="9">
        <v>466</v>
      </c>
      <c r="P3605" s="9">
        <v>383</v>
      </c>
      <c r="Q3605" s="9">
        <v>201</v>
      </c>
      <c r="R3605" s="9">
        <v>207</v>
      </c>
      <c r="S3605" s="9">
        <v>235</v>
      </c>
      <c r="T3605" s="9">
        <v>150</v>
      </c>
    </row>
    <row r="3606" spans="1:20" x14ac:dyDescent="0.35">
      <c r="A3606">
        <f t="shared" si="113"/>
        <v>3606</v>
      </c>
      <c r="B3606" s="3" t="s">
        <v>70</v>
      </c>
      <c r="C3606" s="3" t="s">
        <v>77</v>
      </c>
      <c r="D3606" s="3" t="s">
        <v>52</v>
      </c>
      <c r="E3606">
        <v>2024</v>
      </c>
      <c r="F3606" s="3" t="str">
        <f t="shared" si="112"/>
        <v>AGenROCK I2024</v>
      </c>
      <c r="G3606" s="9">
        <v>194</v>
      </c>
      <c r="H3606" s="9">
        <v>284</v>
      </c>
      <c r="I3606" s="9">
        <v>302</v>
      </c>
      <c r="J3606" s="9">
        <v>368</v>
      </c>
      <c r="K3606" s="9">
        <v>366</v>
      </c>
      <c r="L3606" s="9">
        <v>337</v>
      </c>
      <c r="M3606" s="9">
        <v>355</v>
      </c>
      <c r="N3606" s="9">
        <v>388</v>
      </c>
      <c r="O3606" s="9">
        <v>466</v>
      </c>
      <c r="P3606" s="9">
        <v>341</v>
      </c>
      <c r="Q3606" s="9">
        <v>192</v>
      </c>
      <c r="R3606" s="9">
        <v>219</v>
      </c>
      <c r="S3606" s="9">
        <v>231</v>
      </c>
      <c r="T3606" s="9">
        <v>156</v>
      </c>
    </row>
    <row r="3607" spans="1:20" x14ac:dyDescent="0.35">
      <c r="A3607">
        <f t="shared" si="113"/>
        <v>3607</v>
      </c>
      <c r="B3607" s="3" t="s">
        <v>70</v>
      </c>
      <c r="C3607" s="3" t="s">
        <v>77</v>
      </c>
      <c r="D3607" s="3" t="s">
        <v>52</v>
      </c>
      <c r="E3607">
        <v>2025</v>
      </c>
      <c r="F3607" s="3" t="str">
        <f t="shared" si="112"/>
        <v>AGenROCK I2025</v>
      </c>
      <c r="G3607" s="9">
        <v>154</v>
      </c>
      <c r="H3607" s="9">
        <v>289</v>
      </c>
      <c r="I3607" s="9">
        <v>268</v>
      </c>
      <c r="J3607" s="9">
        <v>206</v>
      </c>
      <c r="K3607" s="9">
        <v>208</v>
      </c>
      <c r="L3607" s="9">
        <v>205</v>
      </c>
      <c r="M3607" s="9">
        <v>202</v>
      </c>
      <c r="N3607" s="9">
        <v>198</v>
      </c>
      <c r="O3607" s="9">
        <v>233</v>
      </c>
      <c r="P3607" s="9">
        <v>243</v>
      </c>
      <c r="Q3607" s="9">
        <v>207</v>
      </c>
      <c r="R3607" s="9">
        <v>243</v>
      </c>
      <c r="S3607" s="9">
        <v>226</v>
      </c>
      <c r="T3607" s="9">
        <v>200</v>
      </c>
    </row>
    <row r="3608" spans="1:20" x14ac:dyDescent="0.35">
      <c r="A3608">
        <f t="shared" si="113"/>
        <v>3608</v>
      </c>
      <c r="B3608" s="3" t="s">
        <v>70</v>
      </c>
      <c r="C3608" s="3" t="s">
        <v>77</v>
      </c>
      <c r="D3608" s="3" t="s">
        <v>52</v>
      </c>
      <c r="E3608">
        <v>2026</v>
      </c>
      <c r="F3608" s="3" t="str">
        <f t="shared" si="112"/>
        <v>AGenROCK I2026</v>
      </c>
      <c r="G3608" s="9">
        <v>203</v>
      </c>
      <c r="H3608" s="9">
        <v>259</v>
      </c>
      <c r="I3608" s="9">
        <v>318</v>
      </c>
      <c r="J3608" s="9">
        <v>367</v>
      </c>
      <c r="K3608" s="9">
        <v>406</v>
      </c>
      <c r="L3608" s="9">
        <v>405</v>
      </c>
      <c r="M3608" s="9">
        <v>466</v>
      </c>
      <c r="N3608" s="9">
        <v>466</v>
      </c>
      <c r="O3608" s="9">
        <v>466</v>
      </c>
      <c r="P3608" s="9">
        <v>373</v>
      </c>
      <c r="Q3608" s="9">
        <v>262</v>
      </c>
      <c r="R3608" s="9">
        <v>221</v>
      </c>
      <c r="S3608" s="9">
        <v>214</v>
      </c>
      <c r="T3608" s="9">
        <v>182</v>
      </c>
    </row>
    <row r="3609" spans="1:20" x14ac:dyDescent="0.35">
      <c r="A3609">
        <f t="shared" si="113"/>
        <v>3609</v>
      </c>
      <c r="B3609" s="3" t="s">
        <v>70</v>
      </c>
      <c r="C3609" s="3" t="s">
        <v>77</v>
      </c>
      <c r="D3609" s="3" t="s">
        <v>52</v>
      </c>
      <c r="E3609">
        <v>2027</v>
      </c>
      <c r="F3609" s="3" t="str">
        <f t="shared" si="112"/>
        <v>AGenROCK I2027</v>
      </c>
      <c r="G3609" s="9">
        <v>212</v>
      </c>
      <c r="H3609" s="9">
        <v>299</v>
      </c>
      <c r="I3609" s="9">
        <v>462</v>
      </c>
      <c r="J3609" s="9">
        <v>487</v>
      </c>
      <c r="K3609" s="9">
        <v>436</v>
      </c>
      <c r="L3609" s="9">
        <v>405</v>
      </c>
      <c r="M3609" s="9">
        <v>466</v>
      </c>
      <c r="N3609" s="9">
        <v>466</v>
      </c>
      <c r="O3609" s="9">
        <v>466</v>
      </c>
      <c r="P3609" s="9">
        <v>466</v>
      </c>
      <c r="Q3609" s="9">
        <v>361</v>
      </c>
      <c r="R3609" s="9">
        <v>317</v>
      </c>
      <c r="S3609" s="9">
        <v>258</v>
      </c>
      <c r="T3609" s="9">
        <v>247</v>
      </c>
    </row>
    <row r="3610" spans="1:20" x14ac:dyDescent="0.35">
      <c r="A3610">
        <f t="shared" si="113"/>
        <v>3610</v>
      </c>
      <c r="B3610" s="3" t="s">
        <v>70</v>
      </c>
      <c r="C3610" s="3" t="s">
        <v>77</v>
      </c>
      <c r="D3610" s="3" t="s">
        <v>52</v>
      </c>
      <c r="E3610">
        <v>2028</v>
      </c>
      <c r="F3610" s="3" t="str">
        <f t="shared" si="112"/>
        <v>AGenROCK I2028</v>
      </c>
      <c r="G3610" s="9">
        <v>271</v>
      </c>
      <c r="H3610" s="9">
        <v>337</v>
      </c>
      <c r="I3610" s="9">
        <v>338</v>
      </c>
      <c r="J3610" s="9">
        <v>429</v>
      </c>
      <c r="K3610" s="9">
        <v>385</v>
      </c>
      <c r="L3610" s="9">
        <v>380</v>
      </c>
      <c r="M3610" s="9">
        <v>391</v>
      </c>
      <c r="N3610" s="9">
        <v>383</v>
      </c>
      <c r="O3610" s="9">
        <v>437</v>
      </c>
      <c r="P3610" s="9">
        <v>446</v>
      </c>
      <c r="Q3610" s="9">
        <v>220</v>
      </c>
      <c r="R3610" s="9">
        <v>199</v>
      </c>
      <c r="S3610" s="9">
        <v>216</v>
      </c>
      <c r="T3610" s="9">
        <v>181</v>
      </c>
    </row>
    <row r="3611" spans="1:20" x14ac:dyDescent="0.35">
      <c r="A3611">
        <f t="shared" si="113"/>
        <v>3611</v>
      </c>
      <c r="B3611" s="3" t="s">
        <v>70</v>
      </c>
      <c r="C3611" s="3" t="s">
        <v>77</v>
      </c>
      <c r="D3611" s="3" t="s">
        <v>52</v>
      </c>
      <c r="E3611">
        <v>2029</v>
      </c>
      <c r="F3611" s="3" t="str">
        <f t="shared" si="112"/>
        <v>AGenROCK I2029</v>
      </c>
      <c r="G3611" s="9">
        <v>254</v>
      </c>
      <c r="H3611" s="9">
        <v>280</v>
      </c>
      <c r="I3611" s="9">
        <v>293</v>
      </c>
      <c r="J3611" s="9">
        <v>430</v>
      </c>
      <c r="K3611" s="9">
        <v>449</v>
      </c>
      <c r="L3611" s="9">
        <v>466</v>
      </c>
      <c r="M3611" s="9">
        <v>466</v>
      </c>
      <c r="N3611" s="9">
        <v>466</v>
      </c>
      <c r="O3611" s="9">
        <v>457</v>
      </c>
      <c r="P3611" s="9">
        <v>437</v>
      </c>
      <c r="Q3611" s="9">
        <v>466</v>
      </c>
      <c r="R3611" s="9">
        <v>360</v>
      </c>
      <c r="S3611" s="9">
        <v>351</v>
      </c>
      <c r="T3611" s="9">
        <v>242</v>
      </c>
    </row>
    <row r="3612" spans="1:20" x14ac:dyDescent="0.35">
      <c r="A3612">
        <f t="shared" si="113"/>
        <v>3612</v>
      </c>
      <c r="B3612" s="3" t="s">
        <v>70</v>
      </c>
      <c r="C3612" s="3" t="s">
        <v>77</v>
      </c>
      <c r="D3612" s="3" t="s">
        <v>53</v>
      </c>
      <c r="E3612">
        <v>2020</v>
      </c>
      <c r="F3612" s="3" t="str">
        <f t="shared" si="112"/>
        <v>AGenWANAP2020</v>
      </c>
      <c r="G3612" s="9">
        <v>498</v>
      </c>
      <c r="H3612" s="9">
        <v>706</v>
      </c>
      <c r="I3612" s="9">
        <v>656</v>
      </c>
      <c r="J3612" s="9">
        <v>715</v>
      </c>
      <c r="K3612" s="9">
        <v>682</v>
      </c>
      <c r="L3612" s="9">
        <v>512</v>
      </c>
      <c r="M3612" s="9">
        <v>758</v>
      </c>
      <c r="N3612" s="9">
        <v>758</v>
      </c>
      <c r="O3612" s="9">
        <v>758</v>
      </c>
      <c r="P3612" s="9">
        <v>833</v>
      </c>
      <c r="Q3612" s="9">
        <v>315</v>
      </c>
      <c r="R3612" s="9">
        <v>402</v>
      </c>
      <c r="S3612" s="9">
        <v>399</v>
      </c>
      <c r="T3612" s="9">
        <v>381</v>
      </c>
    </row>
    <row r="3613" spans="1:20" x14ac:dyDescent="0.35">
      <c r="A3613">
        <f t="shared" si="113"/>
        <v>3613</v>
      </c>
      <c r="B3613" s="3" t="s">
        <v>70</v>
      </c>
      <c r="C3613" s="3" t="s">
        <v>77</v>
      </c>
      <c r="D3613" s="3" t="s">
        <v>53</v>
      </c>
      <c r="E3613">
        <v>2021</v>
      </c>
      <c r="F3613" s="3" t="str">
        <f t="shared" si="112"/>
        <v>AGenWANAP2021</v>
      </c>
      <c r="G3613" s="9">
        <v>601</v>
      </c>
      <c r="H3613" s="9">
        <v>758</v>
      </c>
      <c r="I3613" s="9">
        <v>758</v>
      </c>
      <c r="J3613" s="9">
        <v>731</v>
      </c>
      <c r="K3613" s="9">
        <v>758</v>
      </c>
      <c r="L3613" s="9">
        <v>530</v>
      </c>
      <c r="M3613" s="9">
        <v>391</v>
      </c>
      <c r="N3613" s="9">
        <v>747</v>
      </c>
      <c r="O3613" s="9">
        <v>758</v>
      </c>
      <c r="P3613" s="9">
        <v>816</v>
      </c>
      <c r="Q3613" s="9">
        <v>397</v>
      </c>
      <c r="R3613" s="9">
        <v>466</v>
      </c>
      <c r="S3613" s="9">
        <v>406</v>
      </c>
      <c r="T3613" s="9">
        <v>346</v>
      </c>
    </row>
    <row r="3614" spans="1:20" x14ac:dyDescent="0.35">
      <c r="A3614">
        <f t="shared" si="113"/>
        <v>3614</v>
      </c>
      <c r="B3614" s="3" t="s">
        <v>70</v>
      </c>
      <c r="C3614" s="3" t="s">
        <v>77</v>
      </c>
      <c r="D3614" s="3" t="s">
        <v>53</v>
      </c>
      <c r="E3614">
        <v>2022</v>
      </c>
      <c r="F3614" s="3" t="str">
        <f t="shared" si="112"/>
        <v>AGenWANAP2022</v>
      </c>
      <c r="G3614" s="9">
        <v>367</v>
      </c>
      <c r="H3614" s="9">
        <v>516</v>
      </c>
      <c r="I3614" s="9">
        <v>628</v>
      </c>
      <c r="J3614" s="9">
        <v>758</v>
      </c>
      <c r="K3614" s="9">
        <v>758</v>
      </c>
      <c r="L3614" s="9">
        <v>667</v>
      </c>
      <c r="M3614" s="9">
        <v>679</v>
      </c>
      <c r="N3614" s="9">
        <v>758</v>
      </c>
      <c r="O3614" s="9">
        <v>758</v>
      </c>
      <c r="P3614" s="9">
        <v>833</v>
      </c>
      <c r="Q3614" s="9">
        <v>482</v>
      </c>
      <c r="R3614" s="9">
        <v>411</v>
      </c>
      <c r="S3614" s="9">
        <v>390</v>
      </c>
      <c r="T3614" s="9">
        <v>274</v>
      </c>
    </row>
    <row r="3615" spans="1:20" x14ac:dyDescent="0.35">
      <c r="A3615">
        <f t="shared" si="113"/>
        <v>3615</v>
      </c>
      <c r="B3615" s="3" t="s">
        <v>70</v>
      </c>
      <c r="C3615" s="3" t="s">
        <v>77</v>
      </c>
      <c r="D3615" s="3" t="s">
        <v>53</v>
      </c>
      <c r="E3615">
        <v>2023</v>
      </c>
      <c r="F3615" s="3" t="str">
        <f t="shared" si="112"/>
        <v>AGenWANAP2023</v>
      </c>
      <c r="G3615" s="9">
        <v>392</v>
      </c>
      <c r="H3615" s="9">
        <v>524</v>
      </c>
      <c r="I3615" s="9">
        <v>628</v>
      </c>
      <c r="J3615" s="9">
        <v>758</v>
      </c>
      <c r="K3615" s="9">
        <v>661</v>
      </c>
      <c r="L3615" s="9">
        <v>598</v>
      </c>
      <c r="M3615" s="9">
        <v>651</v>
      </c>
      <c r="N3615" s="9">
        <v>758</v>
      </c>
      <c r="O3615" s="9">
        <v>758</v>
      </c>
      <c r="P3615" s="9">
        <v>833</v>
      </c>
      <c r="Q3615" s="9">
        <v>355</v>
      </c>
      <c r="R3615" s="9">
        <v>368</v>
      </c>
      <c r="S3615" s="9">
        <v>398</v>
      </c>
      <c r="T3615" s="9">
        <v>251</v>
      </c>
    </row>
    <row r="3616" spans="1:20" x14ac:dyDescent="0.35">
      <c r="A3616">
        <f t="shared" si="113"/>
        <v>3616</v>
      </c>
      <c r="B3616" s="3" t="s">
        <v>70</v>
      </c>
      <c r="C3616" s="3" t="s">
        <v>77</v>
      </c>
      <c r="D3616" s="3" t="s">
        <v>53</v>
      </c>
      <c r="E3616">
        <v>2024</v>
      </c>
      <c r="F3616" s="3" t="str">
        <f t="shared" si="112"/>
        <v>AGenWANAP2024</v>
      </c>
      <c r="G3616" s="9">
        <v>333</v>
      </c>
      <c r="H3616" s="9">
        <v>529</v>
      </c>
      <c r="I3616" s="9">
        <v>578</v>
      </c>
      <c r="J3616" s="9">
        <v>728</v>
      </c>
      <c r="K3616" s="9">
        <v>723</v>
      </c>
      <c r="L3616" s="9">
        <v>646</v>
      </c>
      <c r="M3616" s="9">
        <v>694</v>
      </c>
      <c r="N3616" s="9">
        <v>758</v>
      </c>
      <c r="O3616" s="9">
        <v>758</v>
      </c>
      <c r="P3616" s="9">
        <v>749</v>
      </c>
      <c r="Q3616" s="9">
        <v>329</v>
      </c>
      <c r="R3616" s="9">
        <v>402</v>
      </c>
      <c r="S3616" s="9">
        <v>388</v>
      </c>
      <c r="T3616" s="9">
        <v>263</v>
      </c>
    </row>
    <row r="3617" spans="1:20" x14ac:dyDescent="0.35">
      <c r="A3617">
        <f t="shared" si="113"/>
        <v>3617</v>
      </c>
      <c r="B3617" s="3" t="s">
        <v>70</v>
      </c>
      <c r="C3617" s="3" t="s">
        <v>77</v>
      </c>
      <c r="D3617" s="3" t="s">
        <v>53</v>
      </c>
      <c r="E3617">
        <v>2025</v>
      </c>
      <c r="F3617" s="3" t="str">
        <f t="shared" si="112"/>
        <v>AGenWANAP2025</v>
      </c>
      <c r="G3617" s="9">
        <v>258</v>
      </c>
      <c r="H3617" s="9">
        <v>540</v>
      </c>
      <c r="I3617" s="9">
        <v>501</v>
      </c>
      <c r="J3617" s="9">
        <v>374</v>
      </c>
      <c r="K3617" s="9">
        <v>377</v>
      </c>
      <c r="L3617" s="9">
        <v>368</v>
      </c>
      <c r="M3617" s="9">
        <v>355</v>
      </c>
      <c r="N3617" s="9">
        <v>272</v>
      </c>
      <c r="O3617" s="9">
        <v>367</v>
      </c>
      <c r="P3617" s="9">
        <v>461</v>
      </c>
      <c r="Q3617" s="9">
        <v>370</v>
      </c>
      <c r="R3617" s="9">
        <v>474</v>
      </c>
      <c r="S3617" s="9">
        <v>379</v>
      </c>
      <c r="T3617" s="9">
        <v>347</v>
      </c>
    </row>
    <row r="3618" spans="1:20" x14ac:dyDescent="0.35">
      <c r="A3618">
        <f t="shared" si="113"/>
        <v>3618</v>
      </c>
      <c r="B3618" s="3" t="s">
        <v>70</v>
      </c>
      <c r="C3618" s="3" t="s">
        <v>77</v>
      </c>
      <c r="D3618" s="3" t="s">
        <v>53</v>
      </c>
      <c r="E3618">
        <v>2026</v>
      </c>
      <c r="F3618" s="3" t="str">
        <f t="shared" si="112"/>
        <v>AGenWANAP2026</v>
      </c>
      <c r="G3618" s="9">
        <v>353</v>
      </c>
      <c r="H3618" s="9">
        <v>472</v>
      </c>
      <c r="I3618" s="9">
        <v>614</v>
      </c>
      <c r="J3618" s="9">
        <v>727</v>
      </c>
      <c r="K3618" s="9">
        <v>758</v>
      </c>
      <c r="L3618" s="9">
        <v>758</v>
      </c>
      <c r="M3618" s="9">
        <v>758</v>
      </c>
      <c r="N3618" s="9">
        <v>758</v>
      </c>
      <c r="O3618" s="9">
        <v>758</v>
      </c>
      <c r="P3618" s="9">
        <v>833</v>
      </c>
      <c r="Q3618" s="9">
        <v>531</v>
      </c>
      <c r="R3618" s="9">
        <v>409</v>
      </c>
      <c r="S3618" s="9">
        <v>353</v>
      </c>
      <c r="T3618" s="9">
        <v>314</v>
      </c>
    </row>
    <row r="3619" spans="1:20" x14ac:dyDescent="0.35">
      <c r="A3619">
        <f t="shared" si="113"/>
        <v>3619</v>
      </c>
      <c r="B3619" s="3" t="s">
        <v>70</v>
      </c>
      <c r="C3619" s="3" t="s">
        <v>77</v>
      </c>
      <c r="D3619" s="3" t="s">
        <v>53</v>
      </c>
      <c r="E3619">
        <v>2027</v>
      </c>
      <c r="F3619" s="3" t="str">
        <f t="shared" si="112"/>
        <v>AGenWANAP2027</v>
      </c>
      <c r="G3619" s="9">
        <v>368</v>
      </c>
      <c r="H3619" s="9">
        <v>563</v>
      </c>
      <c r="I3619" s="9">
        <v>758</v>
      </c>
      <c r="J3619" s="9">
        <v>758</v>
      </c>
      <c r="K3619" s="9">
        <v>758</v>
      </c>
      <c r="L3619" s="9">
        <v>758</v>
      </c>
      <c r="M3619" s="9">
        <v>758</v>
      </c>
      <c r="N3619" s="9">
        <v>758</v>
      </c>
      <c r="O3619" s="9">
        <v>758</v>
      </c>
      <c r="P3619" s="9">
        <v>828</v>
      </c>
      <c r="Q3619" s="9">
        <v>743</v>
      </c>
      <c r="R3619" s="9">
        <v>700</v>
      </c>
      <c r="S3619" s="9">
        <v>456</v>
      </c>
      <c r="T3619" s="9">
        <v>439</v>
      </c>
    </row>
    <row r="3620" spans="1:20" x14ac:dyDescent="0.35">
      <c r="A3620">
        <f t="shared" si="113"/>
        <v>3620</v>
      </c>
      <c r="B3620" s="3" t="s">
        <v>70</v>
      </c>
      <c r="C3620" s="3" t="s">
        <v>77</v>
      </c>
      <c r="D3620" s="3" t="s">
        <v>53</v>
      </c>
      <c r="E3620">
        <v>2028</v>
      </c>
      <c r="F3620" s="3" t="str">
        <f t="shared" si="112"/>
        <v>AGenWANAP2028</v>
      </c>
      <c r="G3620" s="9">
        <v>491</v>
      </c>
      <c r="H3620" s="9">
        <v>647</v>
      </c>
      <c r="I3620" s="9">
        <v>659</v>
      </c>
      <c r="J3620" s="9">
        <v>758</v>
      </c>
      <c r="K3620" s="9">
        <v>758</v>
      </c>
      <c r="L3620" s="9">
        <v>758</v>
      </c>
      <c r="M3620" s="9">
        <v>758</v>
      </c>
      <c r="N3620" s="9">
        <v>758</v>
      </c>
      <c r="O3620" s="9">
        <v>758</v>
      </c>
      <c r="P3620" s="9">
        <v>833</v>
      </c>
      <c r="Q3620" s="9">
        <v>412</v>
      </c>
      <c r="R3620" s="9">
        <v>347</v>
      </c>
      <c r="S3620" s="9">
        <v>358</v>
      </c>
      <c r="T3620" s="9">
        <v>312</v>
      </c>
    </row>
    <row r="3621" spans="1:20" x14ac:dyDescent="0.35">
      <c r="A3621">
        <f t="shared" si="113"/>
        <v>3621</v>
      </c>
      <c r="B3621" s="3" t="s">
        <v>70</v>
      </c>
      <c r="C3621" s="3" t="s">
        <v>77</v>
      </c>
      <c r="D3621" s="3" t="s">
        <v>53</v>
      </c>
      <c r="E3621">
        <v>2029</v>
      </c>
      <c r="F3621" s="3" t="str">
        <f t="shared" si="112"/>
        <v>AGenWANAP2029</v>
      </c>
      <c r="G3621" s="9">
        <v>452</v>
      </c>
      <c r="H3621" s="9">
        <v>519</v>
      </c>
      <c r="I3621" s="9">
        <v>557</v>
      </c>
      <c r="J3621" s="9">
        <v>758</v>
      </c>
      <c r="K3621" s="9">
        <v>758</v>
      </c>
      <c r="L3621" s="9">
        <v>758</v>
      </c>
      <c r="M3621" s="9">
        <v>758</v>
      </c>
      <c r="N3621" s="9">
        <v>758</v>
      </c>
      <c r="O3621" s="9">
        <v>758</v>
      </c>
      <c r="P3621" s="9">
        <v>821</v>
      </c>
      <c r="Q3621" s="9">
        <v>842</v>
      </c>
      <c r="R3621" s="9">
        <v>766</v>
      </c>
      <c r="S3621" s="9">
        <v>689</v>
      </c>
      <c r="T3621" s="9">
        <v>426</v>
      </c>
    </row>
    <row r="3622" spans="1:20" x14ac:dyDescent="0.35">
      <c r="A3622">
        <f t="shared" si="113"/>
        <v>3622</v>
      </c>
      <c r="B3622" s="3" t="s">
        <v>70</v>
      </c>
      <c r="C3622" s="3" t="s">
        <v>77</v>
      </c>
      <c r="D3622" s="3" t="s">
        <v>54</v>
      </c>
      <c r="E3622">
        <v>2020</v>
      </c>
      <c r="F3622" s="3" t="str">
        <f t="shared" si="112"/>
        <v>AGenPRIEST2020</v>
      </c>
      <c r="G3622" s="9">
        <v>475</v>
      </c>
      <c r="H3622" s="9">
        <v>658</v>
      </c>
      <c r="I3622" s="9">
        <v>616</v>
      </c>
      <c r="J3622" s="9">
        <v>667</v>
      </c>
      <c r="K3622" s="9">
        <v>636</v>
      </c>
      <c r="L3622" s="9">
        <v>488</v>
      </c>
      <c r="M3622" s="9">
        <v>711</v>
      </c>
      <c r="N3622" s="9">
        <v>654</v>
      </c>
      <c r="O3622" s="9">
        <v>738</v>
      </c>
      <c r="P3622" s="9">
        <v>770</v>
      </c>
      <c r="Q3622" s="9">
        <v>285</v>
      </c>
      <c r="R3622" s="9">
        <v>360</v>
      </c>
      <c r="S3622" s="9">
        <v>373</v>
      </c>
      <c r="T3622" s="9">
        <v>371</v>
      </c>
    </row>
    <row r="3623" spans="1:20" x14ac:dyDescent="0.35">
      <c r="A3623">
        <f t="shared" si="113"/>
        <v>3623</v>
      </c>
      <c r="B3623" s="3" t="s">
        <v>70</v>
      </c>
      <c r="C3623" s="3" t="s">
        <v>77</v>
      </c>
      <c r="D3623" s="3" t="s">
        <v>54</v>
      </c>
      <c r="E3623">
        <v>2021</v>
      </c>
      <c r="F3623" s="3" t="str">
        <f t="shared" si="112"/>
        <v>AGenPRIEST2021</v>
      </c>
      <c r="G3623" s="9">
        <v>567</v>
      </c>
      <c r="H3623" s="9">
        <v>709</v>
      </c>
      <c r="I3623" s="9">
        <v>722</v>
      </c>
      <c r="J3623" s="9">
        <v>681</v>
      </c>
      <c r="K3623" s="9">
        <v>693</v>
      </c>
      <c r="L3623" s="9">
        <v>503</v>
      </c>
      <c r="M3623" s="9">
        <v>377</v>
      </c>
      <c r="N3623" s="9">
        <v>637</v>
      </c>
      <c r="O3623" s="9">
        <v>734</v>
      </c>
      <c r="P3623" s="9">
        <v>654</v>
      </c>
      <c r="Q3623" s="9">
        <v>360</v>
      </c>
      <c r="R3623" s="9">
        <v>419</v>
      </c>
      <c r="S3623" s="9">
        <v>380</v>
      </c>
      <c r="T3623" s="9">
        <v>339</v>
      </c>
    </row>
    <row r="3624" spans="1:20" x14ac:dyDescent="0.35">
      <c r="A3624">
        <f t="shared" si="113"/>
        <v>3624</v>
      </c>
      <c r="B3624" s="3" t="s">
        <v>70</v>
      </c>
      <c r="C3624" s="3" t="s">
        <v>77</v>
      </c>
      <c r="D3624" s="3" t="s">
        <v>54</v>
      </c>
      <c r="E3624">
        <v>2022</v>
      </c>
      <c r="F3624" s="3" t="str">
        <f t="shared" si="112"/>
        <v>AGenPRIEST2022</v>
      </c>
      <c r="G3624" s="9">
        <v>358</v>
      </c>
      <c r="H3624" s="9">
        <v>492</v>
      </c>
      <c r="I3624" s="9">
        <v>592</v>
      </c>
      <c r="J3624" s="9">
        <v>716</v>
      </c>
      <c r="K3624" s="9">
        <v>693</v>
      </c>
      <c r="L3624" s="9">
        <v>624</v>
      </c>
      <c r="M3624" s="9">
        <v>633</v>
      </c>
      <c r="N3624" s="9">
        <v>644</v>
      </c>
      <c r="O3624" s="9">
        <v>770</v>
      </c>
      <c r="P3624" s="9">
        <v>770</v>
      </c>
      <c r="Q3624" s="9">
        <v>436</v>
      </c>
      <c r="R3624" s="9">
        <v>368</v>
      </c>
      <c r="S3624" s="9">
        <v>365</v>
      </c>
      <c r="T3624" s="9">
        <v>273</v>
      </c>
    </row>
    <row r="3625" spans="1:20" x14ac:dyDescent="0.35">
      <c r="A3625">
        <f t="shared" si="113"/>
        <v>3625</v>
      </c>
      <c r="B3625" s="3" t="s">
        <v>70</v>
      </c>
      <c r="C3625" s="3" t="s">
        <v>77</v>
      </c>
      <c r="D3625" s="3" t="s">
        <v>54</v>
      </c>
      <c r="E3625">
        <v>2023</v>
      </c>
      <c r="F3625" s="3" t="str">
        <f t="shared" si="112"/>
        <v>AGenPRIEST2023</v>
      </c>
      <c r="G3625" s="9">
        <v>382</v>
      </c>
      <c r="H3625" s="9">
        <v>499</v>
      </c>
      <c r="I3625" s="9">
        <v>592</v>
      </c>
      <c r="J3625" s="9">
        <v>711</v>
      </c>
      <c r="K3625" s="9">
        <v>618</v>
      </c>
      <c r="L3625" s="9">
        <v>562</v>
      </c>
      <c r="M3625" s="9">
        <v>611</v>
      </c>
      <c r="N3625" s="9">
        <v>647</v>
      </c>
      <c r="O3625" s="9">
        <v>768</v>
      </c>
      <c r="P3625" s="9">
        <v>690</v>
      </c>
      <c r="Q3625" s="9">
        <v>321</v>
      </c>
      <c r="R3625" s="9">
        <v>330</v>
      </c>
      <c r="S3625" s="9">
        <v>372</v>
      </c>
      <c r="T3625" s="9">
        <v>254</v>
      </c>
    </row>
    <row r="3626" spans="1:20" x14ac:dyDescent="0.35">
      <c r="A3626">
        <f t="shared" si="113"/>
        <v>3626</v>
      </c>
      <c r="B3626" s="3" t="s">
        <v>70</v>
      </c>
      <c r="C3626" s="3" t="s">
        <v>77</v>
      </c>
      <c r="D3626" s="3" t="s">
        <v>54</v>
      </c>
      <c r="E3626">
        <v>2024</v>
      </c>
      <c r="F3626" s="3" t="str">
        <f t="shared" si="112"/>
        <v>AGenPRIEST2024</v>
      </c>
      <c r="G3626" s="9">
        <v>326</v>
      </c>
      <c r="H3626" s="9">
        <v>504</v>
      </c>
      <c r="I3626" s="9">
        <v>549</v>
      </c>
      <c r="J3626" s="9">
        <v>678</v>
      </c>
      <c r="K3626" s="9">
        <v>671</v>
      </c>
      <c r="L3626" s="9">
        <v>603</v>
      </c>
      <c r="M3626" s="9">
        <v>648</v>
      </c>
      <c r="N3626" s="9">
        <v>647</v>
      </c>
      <c r="O3626" s="9">
        <v>770</v>
      </c>
      <c r="P3626" s="9">
        <v>642</v>
      </c>
      <c r="Q3626" s="9">
        <v>296</v>
      </c>
      <c r="R3626" s="9">
        <v>359</v>
      </c>
      <c r="S3626" s="9">
        <v>363</v>
      </c>
      <c r="T3626" s="9">
        <v>264</v>
      </c>
    </row>
    <row r="3627" spans="1:20" x14ac:dyDescent="0.35">
      <c r="A3627">
        <f t="shared" si="113"/>
        <v>3627</v>
      </c>
      <c r="B3627" s="3" t="s">
        <v>70</v>
      </c>
      <c r="C3627" s="3" t="s">
        <v>77</v>
      </c>
      <c r="D3627" s="3" t="s">
        <v>54</v>
      </c>
      <c r="E3627">
        <v>2025</v>
      </c>
      <c r="F3627" s="3" t="str">
        <f t="shared" si="112"/>
        <v>AGenPRIEST2025</v>
      </c>
      <c r="G3627" s="9">
        <v>260</v>
      </c>
      <c r="H3627" s="9">
        <v>513</v>
      </c>
      <c r="I3627" s="9">
        <v>480</v>
      </c>
      <c r="J3627" s="9">
        <v>367</v>
      </c>
      <c r="K3627" s="9">
        <v>366</v>
      </c>
      <c r="L3627" s="9">
        <v>356</v>
      </c>
      <c r="M3627" s="9">
        <v>342</v>
      </c>
      <c r="N3627" s="9">
        <v>235</v>
      </c>
      <c r="O3627" s="9">
        <v>331</v>
      </c>
      <c r="P3627" s="9">
        <v>419</v>
      </c>
      <c r="Q3627" s="9">
        <v>332</v>
      </c>
      <c r="R3627" s="9">
        <v>425</v>
      </c>
      <c r="S3627" s="9">
        <v>356</v>
      </c>
      <c r="T3627" s="9">
        <v>340</v>
      </c>
    </row>
    <row r="3628" spans="1:20" x14ac:dyDescent="0.35">
      <c r="A3628">
        <f t="shared" si="113"/>
        <v>3628</v>
      </c>
      <c r="B3628" s="3" t="s">
        <v>70</v>
      </c>
      <c r="C3628" s="3" t="s">
        <v>77</v>
      </c>
      <c r="D3628" s="3" t="s">
        <v>54</v>
      </c>
      <c r="E3628">
        <v>2026</v>
      </c>
      <c r="F3628" s="3" t="str">
        <f t="shared" si="112"/>
        <v>AGenPRIEST2026</v>
      </c>
      <c r="G3628" s="9">
        <v>345</v>
      </c>
      <c r="H3628" s="9">
        <v>453</v>
      </c>
      <c r="I3628" s="9">
        <v>580</v>
      </c>
      <c r="J3628" s="9">
        <v>678</v>
      </c>
      <c r="K3628" s="9">
        <v>693</v>
      </c>
      <c r="L3628" s="9">
        <v>739</v>
      </c>
      <c r="M3628" s="9">
        <v>745</v>
      </c>
      <c r="N3628" s="9">
        <v>762</v>
      </c>
      <c r="O3628" s="9">
        <v>770</v>
      </c>
      <c r="P3628" s="9">
        <v>663</v>
      </c>
      <c r="Q3628" s="9">
        <v>479</v>
      </c>
      <c r="R3628" s="9">
        <v>367</v>
      </c>
      <c r="S3628" s="9">
        <v>332</v>
      </c>
      <c r="T3628" s="9">
        <v>310</v>
      </c>
    </row>
    <row r="3629" spans="1:20" x14ac:dyDescent="0.35">
      <c r="A3629">
        <f t="shared" si="113"/>
        <v>3629</v>
      </c>
      <c r="B3629" s="3" t="s">
        <v>70</v>
      </c>
      <c r="C3629" s="3" t="s">
        <v>77</v>
      </c>
      <c r="D3629" s="3" t="s">
        <v>54</v>
      </c>
      <c r="E3629">
        <v>2027</v>
      </c>
      <c r="F3629" s="3" t="str">
        <f t="shared" si="112"/>
        <v>AGenPRIEST2027</v>
      </c>
      <c r="G3629" s="9">
        <v>358</v>
      </c>
      <c r="H3629" s="9">
        <v>534</v>
      </c>
      <c r="I3629" s="9">
        <v>769</v>
      </c>
      <c r="J3629" s="9">
        <v>716</v>
      </c>
      <c r="K3629" s="9">
        <v>693</v>
      </c>
      <c r="L3629" s="9">
        <v>739</v>
      </c>
      <c r="M3629" s="9">
        <v>770</v>
      </c>
      <c r="N3629" s="9">
        <v>753</v>
      </c>
      <c r="O3629" s="9">
        <v>770</v>
      </c>
      <c r="P3629" s="9">
        <v>710</v>
      </c>
      <c r="Q3629" s="9">
        <v>661</v>
      </c>
      <c r="R3629" s="9">
        <v>620</v>
      </c>
      <c r="S3629" s="9">
        <v>424</v>
      </c>
      <c r="T3629" s="9">
        <v>425</v>
      </c>
    </row>
    <row r="3630" spans="1:20" x14ac:dyDescent="0.35">
      <c r="A3630">
        <f t="shared" si="113"/>
        <v>3630</v>
      </c>
      <c r="B3630" s="3" t="s">
        <v>70</v>
      </c>
      <c r="C3630" s="3" t="s">
        <v>77</v>
      </c>
      <c r="D3630" s="3" t="s">
        <v>54</v>
      </c>
      <c r="E3630">
        <v>2028</v>
      </c>
      <c r="F3630" s="3" t="str">
        <f t="shared" si="112"/>
        <v>AGenPRIEST2028</v>
      </c>
      <c r="G3630" s="9">
        <v>469</v>
      </c>
      <c r="H3630" s="9">
        <v>607</v>
      </c>
      <c r="I3630" s="9">
        <v>620</v>
      </c>
      <c r="J3630" s="9">
        <v>716</v>
      </c>
      <c r="K3630" s="9">
        <v>693</v>
      </c>
      <c r="L3630" s="9">
        <v>700</v>
      </c>
      <c r="M3630" s="9">
        <v>720</v>
      </c>
      <c r="N3630" s="9">
        <v>642</v>
      </c>
      <c r="O3630" s="9">
        <v>712</v>
      </c>
      <c r="P3630" s="9">
        <v>770</v>
      </c>
      <c r="Q3630" s="9">
        <v>372</v>
      </c>
      <c r="R3630" s="9">
        <v>311</v>
      </c>
      <c r="S3630" s="9">
        <v>336</v>
      </c>
      <c r="T3630" s="9">
        <v>307</v>
      </c>
    </row>
    <row r="3631" spans="1:20" x14ac:dyDescent="0.35">
      <c r="A3631">
        <f t="shared" si="113"/>
        <v>3631</v>
      </c>
      <c r="B3631" s="3" t="s">
        <v>70</v>
      </c>
      <c r="C3631" s="3" t="s">
        <v>77</v>
      </c>
      <c r="D3631" s="3" t="s">
        <v>54</v>
      </c>
      <c r="E3631">
        <v>2029</v>
      </c>
      <c r="F3631" s="3" t="str">
        <f t="shared" si="112"/>
        <v>AGenPRIEST2029</v>
      </c>
      <c r="G3631" s="9">
        <v>436</v>
      </c>
      <c r="H3631" s="9">
        <v>494</v>
      </c>
      <c r="I3631" s="9">
        <v>531</v>
      </c>
      <c r="J3631" s="9">
        <v>716</v>
      </c>
      <c r="K3631" s="9">
        <v>693</v>
      </c>
      <c r="L3631" s="9">
        <v>739</v>
      </c>
      <c r="M3631" s="9">
        <v>770</v>
      </c>
      <c r="N3631" s="9">
        <v>723</v>
      </c>
      <c r="O3631" s="9">
        <v>699</v>
      </c>
      <c r="P3631" s="9">
        <v>674</v>
      </c>
      <c r="Q3631" s="9">
        <v>770</v>
      </c>
      <c r="R3631" s="9">
        <v>660</v>
      </c>
      <c r="S3631" s="9">
        <v>630</v>
      </c>
      <c r="T3631" s="9">
        <v>413</v>
      </c>
    </row>
    <row r="3632" spans="1:20" x14ac:dyDescent="0.35">
      <c r="A3632">
        <f t="shared" si="113"/>
        <v>3632</v>
      </c>
      <c r="B3632" s="3" t="s">
        <v>70</v>
      </c>
      <c r="C3632" s="3" t="s">
        <v>77</v>
      </c>
      <c r="D3632" s="3" t="s">
        <v>55</v>
      </c>
      <c r="E3632">
        <v>2020</v>
      </c>
      <c r="F3632" s="3" t="str">
        <f t="shared" si="112"/>
        <v>AGenBRNLEE2020</v>
      </c>
      <c r="G3632" s="9">
        <v>179</v>
      </c>
      <c r="H3632" s="9">
        <v>160</v>
      </c>
      <c r="I3632" s="9">
        <v>167</v>
      </c>
      <c r="J3632" s="9">
        <v>347</v>
      </c>
      <c r="K3632" s="9">
        <v>335</v>
      </c>
      <c r="L3632" s="9">
        <v>404</v>
      </c>
      <c r="M3632" s="9">
        <v>186</v>
      </c>
      <c r="N3632" s="9">
        <v>204</v>
      </c>
      <c r="O3632" s="9">
        <v>166</v>
      </c>
      <c r="P3632" s="9">
        <v>158</v>
      </c>
      <c r="Q3632" s="9">
        <v>177</v>
      </c>
      <c r="R3632" s="9">
        <v>159</v>
      </c>
      <c r="S3632" s="9">
        <v>149</v>
      </c>
      <c r="T3632" s="9">
        <v>161</v>
      </c>
    </row>
    <row r="3633" spans="1:20" x14ac:dyDescent="0.35">
      <c r="A3633">
        <f t="shared" si="113"/>
        <v>3633</v>
      </c>
      <c r="B3633" s="3" t="s">
        <v>70</v>
      </c>
      <c r="C3633" s="3" t="s">
        <v>77</v>
      </c>
      <c r="D3633" s="3" t="s">
        <v>55</v>
      </c>
      <c r="E3633">
        <v>2021</v>
      </c>
      <c r="F3633" s="3" t="str">
        <f t="shared" si="112"/>
        <v>AGenBRNLEE2021</v>
      </c>
      <c r="G3633" s="9">
        <v>137</v>
      </c>
      <c r="H3633" s="9">
        <v>160</v>
      </c>
      <c r="I3633" s="9">
        <v>190</v>
      </c>
      <c r="J3633" s="9">
        <v>244</v>
      </c>
      <c r="K3633" s="9">
        <v>279</v>
      </c>
      <c r="L3633" s="9">
        <v>287</v>
      </c>
      <c r="M3633" s="9">
        <v>144</v>
      </c>
      <c r="N3633" s="9">
        <v>215</v>
      </c>
      <c r="O3633" s="9">
        <v>301</v>
      </c>
      <c r="P3633" s="9">
        <v>200</v>
      </c>
      <c r="Q3633" s="9">
        <v>220</v>
      </c>
      <c r="R3633" s="9">
        <v>196</v>
      </c>
      <c r="S3633" s="9">
        <v>240</v>
      </c>
      <c r="T3633" s="9">
        <v>184</v>
      </c>
    </row>
    <row r="3634" spans="1:20" x14ac:dyDescent="0.35">
      <c r="A3634">
        <f t="shared" si="113"/>
        <v>3634</v>
      </c>
      <c r="B3634" s="3" t="s">
        <v>70</v>
      </c>
      <c r="C3634" s="3" t="s">
        <v>77</v>
      </c>
      <c r="D3634" s="3" t="s">
        <v>55</v>
      </c>
      <c r="E3634">
        <v>2022</v>
      </c>
      <c r="F3634" s="3" t="str">
        <f t="shared" si="112"/>
        <v>AGenBRNLEE2022</v>
      </c>
      <c r="G3634" s="9">
        <v>156</v>
      </c>
      <c r="H3634" s="9">
        <v>161</v>
      </c>
      <c r="I3634" s="9">
        <v>288</v>
      </c>
      <c r="J3634" s="9">
        <v>399</v>
      </c>
      <c r="K3634" s="9">
        <v>496</v>
      </c>
      <c r="L3634" s="9">
        <v>479</v>
      </c>
      <c r="M3634" s="9">
        <v>479</v>
      </c>
      <c r="N3634" s="9">
        <v>635</v>
      </c>
      <c r="O3634" s="9">
        <v>575</v>
      </c>
      <c r="P3634" s="9">
        <v>208</v>
      </c>
      <c r="Q3634" s="9">
        <v>268</v>
      </c>
      <c r="R3634" s="9">
        <v>202</v>
      </c>
      <c r="S3634" s="9">
        <v>210</v>
      </c>
      <c r="T3634" s="9">
        <v>201</v>
      </c>
    </row>
    <row r="3635" spans="1:20" x14ac:dyDescent="0.35">
      <c r="A3635">
        <f t="shared" si="113"/>
        <v>3635</v>
      </c>
      <c r="B3635" s="3" t="s">
        <v>70</v>
      </c>
      <c r="C3635" s="3" t="s">
        <v>77</v>
      </c>
      <c r="D3635" s="3" t="s">
        <v>55</v>
      </c>
      <c r="E3635">
        <v>2023</v>
      </c>
      <c r="F3635" s="3" t="str">
        <f t="shared" si="112"/>
        <v>AGenBRNLEE2023</v>
      </c>
      <c r="G3635" s="9">
        <v>170</v>
      </c>
      <c r="H3635" s="9">
        <v>161</v>
      </c>
      <c r="I3635" s="9">
        <v>166</v>
      </c>
      <c r="J3635" s="9">
        <v>198</v>
      </c>
      <c r="K3635" s="9">
        <v>386</v>
      </c>
      <c r="L3635" s="9">
        <v>404</v>
      </c>
      <c r="M3635" s="9">
        <v>424</v>
      </c>
      <c r="N3635" s="9">
        <v>675</v>
      </c>
      <c r="O3635" s="9">
        <v>327</v>
      </c>
      <c r="P3635" s="9">
        <v>185</v>
      </c>
      <c r="Q3635" s="9">
        <v>246</v>
      </c>
      <c r="R3635" s="9">
        <v>242</v>
      </c>
      <c r="S3635" s="9">
        <v>207</v>
      </c>
      <c r="T3635" s="9">
        <v>222</v>
      </c>
    </row>
    <row r="3636" spans="1:20" x14ac:dyDescent="0.35">
      <c r="A3636">
        <f t="shared" si="113"/>
        <v>3636</v>
      </c>
      <c r="B3636" s="3" t="s">
        <v>70</v>
      </c>
      <c r="C3636" s="3" t="s">
        <v>77</v>
      </c>
      <c r="D3636" s="3" t="s">
        <v>55</v>
      </c>
      <c r="E3636">
        <v>2024</v>
      </c>
      <c r="F3636" s="3" t="str">
        <f t="shared" si="112"/>
        <v>AGenBRNLEE2024</v>
      </c>
      <c r="G3636" s="9">
        <v>177</v>
      </c>
      <c r="H3636" s="9">
        <v>162</v>
      </c>
      <c r="I3636" s="9">
        <v>279</v>
      </c>
      <c r="J3636" s="9">
        <v>361</v>
      </c>
      <c r="K3636" s="9">
        <v>367</v>
      </c>
      <c r="L3636" s="9">
        <v>525</v>
      </c>
      <c r="M3636" s="9">
        <v>291</v>
      </c>
      <c r="N3636" s="9">
        <v>571</v>
      </c>
      <c r="O3636" s="9">
        <v>150</v>
      </c>
      <c r="P3636" s="9">
        <v>126</v>
      </c>
      <c r="Q3636" s="9">
        <v>202</v>
      </c>
      <c r="R3636" s="9">
        <v>184</v>
      </c>
      <c r="S3636" s="9">
        <v>175</v>
      </c>
      <c r="T3636" s="9">
        <v>166</v>
      </c>
    </row>
    <row r="3637" spans="1:20" x14ac:dyDescent="0.35">
      <c r="A3637">
        <f t="shared" si="113"/>
        <v>3637</v>
      </c>
      <c r="B3637" s="3" t="s">
        <v>70</v>
      </c>
      <c r="C3637" s="3" t="s">
        <v>77</v>
      </c>
      <c r="D3637" s="3" t="s">
        <v>55</v>
      </c>
      <c r="E3637">
        <v>2025</v>
      </c>
      <c r="F3637" s="3" t="str">
        <f t="shared" si="112"/>
        <v>AGenBRNLEE2025</v>
      </c>
      <c r="G3637" s="9">
        <v>134</v>
      </c>
      <c r="H3637" s="9">
        <v>158</v>
      </c>
      <c r="I3637" s="9">
        <v>158</v>
      </c>
      <c r="J3637" s="9">
        <v>155</v>
      </c>
      <c r="K3637" s="9">
        <v>154</v>
      </c>
      <c r="L3637" s="9">
        <v>478</v>
      </c>
      <c r="M3637" s="9">
        <v>180</v>
      </c>
      <c r="N3637" s="9">
        <v>675</v>
      </c>
      <c r="O3637" s="9">
        <v>532</v>
      </c>
      <c r="P3637" s="9">
        <v>574</v>
      </c>
      <c r="Q3637" s="9">
        <v>253</v>
      </c>
      <c r="R3637" s="9">
        <v>198</v>
      </c>
      <c r="S3637" s="9">
        <v>305</v>
      </c>
      <c r="T3637" s="9">
        <v>245</v>
      </c>
    </row>
    <row r="3638" spans="1:20" x14ac:dyDescent="0.35">
      <c r="A3638">
        <f t="shared" si="113"/>
        <v>3638</v>
      </c>
      <c r="B3638" s="3" t="s">
        <v>70</v>
      </c>
      <c r="C3638" s="3" t="s">
        <v>77</v>
      </c>
      <c r="D3638" s="3" t="s">
        <v>55</v>
      </c>
      <c r="E3638">
        <v>2026</v>
      </c>
      <c r="F3638" s="3" t="str">
        <f t="shared" si="112"/>
        <v>AGenBRNLEE2026</v>
      </c>
      <c r="G3638" s="9">
        <v>230</v>
      </c>
      <c r="H3638" s="9">
        <v>221</v>
      </c>
      <c r="I3638" s="9">
        <v>339</v>
      </c>
      <c r="J3638" s="9">
        <v>675</v>
      </c>
      <c r="K3638" s="9">
        <v>675</v>
      </c>
      <c r="L3638" s="9">
        <v>664</v>
      </c>
      <c r="M3638" s="9">
        <v>578</v>
      </c>
      <c r="N3638" s="9">
        <v>507</v>
      </c>
      <c r="O3638" s="9">
        <v>655</v>
      </c>
      <c r="P3638" s="9">
        <v>675</v>
      </c>
      <c r="Q3638" s="9">
        <v>368</v>
      </c>
      <c r="R3638" s="9">
        <v>347</v>
      </c>
      <c r="S3638" s="9">
        <v>307</v>
      </c>
      <c r="T3638" s="9">
        <v>316</v>
      </c>
    </row>
    <row r="3639" spans="1:20" x14ac:dyDescent="0.35">
      <c r="A3639">
        <f t="shared" si="113"/>
        <v>3639</v>
      </c>
      <c r="B3639" s="3" t="s">
        <v>70</v>
      </c>
      <c r="C3639" s="3" t="s">
        <v>77</v>
      </c>
      <c r="D3639" s="3" t="s">
        <v>55</v>
      </c>
      <c r="E3639">
        <v>2027</v>
      </c>
      <c r="F3639" s="3" t="str">
        <f t="shared" si="112"/>
        <v>AGenBRNLEE2027</v>
      </c>
      <c r="G3639" s="9">
        <v>270</v>
      </c>
      <c r="H3639" s="9">
        <v>265</v>
      </c>
      <c r="I3639" s="9">
        <v>656</v>
      </c>
      <c r="J3639" s="9">
        <v>582</v>
      </c>
      <c r="K3639" s="9">
        <v>675</v>
      </c>
      <c r="L3639" s="9">
        <v>675</v>
      </c>
      <c r="M3639" s="9">
        <v>602</v>
      </c>
      <c r="N3639" s="9">
        <v>516</v>
      </c>
      <c r="O3639" s="9">
        <v>664</v>
      </c>
      <c r="P3639" s="9">
        <v>675</v>
      </c>
      <c r="Q3639" s="9">
        <v>426</v>
      </c>
      <c r="R3639" s="9">
        <v>369</v>
      </c>
      <c r="S3639" s="9">
        <v>326</v>
      </c>
      <c r="T3639" s="9">
        <v>311</v>
      </c>
    </row>
    <row r="3640" spans="1:20" x14ac:dyDescent="0.35">
      <c r="A3640">
        <f t="shared" si="113"/>
        <v>3640</v>
      </c>
      <c r="B3640" s="3" t="s">
        <v>70</v>
      </c>
      <c r="C3640" s="3" t="s">
        <v>77</v>
      </c>
      <c r="D3640" s="3" t="s">
        <v>55</v>
      </c>
      <c r="E3640">
        <v>2028</v>
      </c>
      <c r="F3640" s="3" t="str">
        <f t="shared" si="112"/>
        <v>AGenBRNLEE2028</v>
      </c>
      <c r="G3640" s="9">
        <v>305</v>
      </c>
      <c r="H3640" s="9">
        <v>303</v>
      </c>
      <c r="I3640" s="9">
        <v>524</v>
      </c>
      <c r="J3640" s="9">
        <v>581</v>
      </c>
      <c r="K3640" s="9">
        <v>675</v>
      </c>
      <c r="L3640" s="9">
        <v>675</v>
      </c>
      <c r="M3640" s="9">
        <v>649</v>
      </c>
      <c r="N3640" s="9">
        <v>621</v>
      </c>
      <c r="O3640" s="9">
        <v>675</v>
      </c>
      <c r="P3640" s="9">
        <v>675</v>
      </c>
      <c r="Q3640" s="9">
        <v>314</v>
      </c>
      <c r="R3640" s="9">
        <v>294</v>
      </c>
      <c r="S3640" s="9">
        <v>265</v>
      </c>
      <c r="T3640" s="9">
        <v>276</v>
      </c>
    </row>
    <row r="3641" spans="1:20" x14ac:dyDescent="0.35">
      <c r="A3641">
        <f t="shared" si="113"/>
        <v>3641</v>
      </c>
      <c r="B3641" s="3" t="s">
        <v>70</v>
      </c>
      <c r="C3641" s="3" t="s">
        <v>77</v>
      </c>
      <c r="D3641" s="3" t="s">
        <v>55</v>
      </c>
      <c r="E3641">
        <v>2029</v>
      </c>
      <c r="F3641" s="3" t="str">
        <f t="shared" si="112"/>
        <v>AGenBRNLEE2029</v>
      </c>
      <c r="G3641" s="9">
        <v>243</v>
      </c>
      <c r="H3641" s="9">
        <v>163</v>
      </c>
      <c r="I3641" s="9">
        <v>256</v>
      </c>
      <c r="J3641" s="9">
        <v>396</v>
      </c>
      <c r="K3641" s="9">
        <v>571</v>
      </c>
      <c r="L3641" s="9">
        <v>612</v>
      </c>
      <c r="M3641" s="9">
        <v>529</v>
      </c>
      <c r="N3641" s="9">
        <v>469</v>
      </c>
      <c r="O3641" s="9">
        <v>426</v>
      </c>
      <c r="P3641" s="9">
        <v>433</v>
      </c>
      <c r="Q3641" s="9">
        <v>300</v>
      </c>
      <c r="R3641" s="9">
        <v>257</v>
      </c>
      <c r="S3641" s="9">
        <v>248</v>
      </c>
      <c r="T3641" s="9">
        <v>234</v>
      </c>
    </row>
    <row r="3642" spans="1:20" x14ac:dyDescent="0.35">
      <c r="A3642">
        <f t="shared" si="113"/>
        <v>3642</v>
      </c>
      <c r="B3642" s="3" t="s">
        <v>70</v>
      </c>
      <c r="C3642" s="3" t="s">
        <v>77</v>
      </c>
      <c r="D3642" s="3" t="s">
        <v>56</v>
      </c>
      <c r="E3642">
        <v>2020</v>
      </c>
      <c r="F3642" s="3" t="str">
        <f t="shared" si="112"/>
        <v>AGenOXBOW2020</v>
      </c>
      <c r="G3642" s="9">
        <v>78</v>
      </c>
      <c r="H3642" s="9">
        <v>67</v>
      </c>
      <c r="I3642" s="9">
        <v>68</v>
      </c>
      <c r="J3642" s="9">
        <v>142</v>
      </c>
      <c r="K3642" s="9">
        <v>135</v>
      </c>
      <c r="L3642" s="9">
        <v>165</v>
      </c>
      <c r="M3642" s="9">
        <v>77</v>
      </c>
      <c r="N3642" s="9">
        <v>82</v>
      </c>
      <c r="O3642" s="9">
        <v>65</v>
      </c>
      <c r="P3642" s="9">
        <v>61</v>
      </c>
      <c r="Q3642" s="9">
        <v>70</v>
      </c>
      <c r="R3642" s="9">
        <v>66</v>
      </c>
      <c r="S3642" s="9">
        <v>62</v>
      </c>
      <c r="T3642" s="9">
        <v>69</v>
      </c>
    </row>
    <row r="3643" spans="1:20" x14ac:dyDescent="0.35">
      <c r="A3643">
        <f t="shared" si="113"/>
        <v>3643</v>
      </c>
      <c r="B3643" s="3" t="s">
        <v>70</v>
      </c>
      <c r="C3643" s="3" t="s">
        <v>77</v>
      </c>
      <c r="D3643" s="3" t="s">
        <v>56</v>
      </c>
      <c r="E3643">
        <v>2021</v>
      </c>
      <c r="F3643" s="3" t="str">
        <f t="shared" si="112"/>
        <v>AGenOXBOW2021</v>
      </c>
      <c r="G3643" s="9">
        <v>59</v>
      </c>
      <c r="H3643" s="9">
        <v>67</v>
      </c>
      <c r="I3643" s="9">
        <v>76</v>
      </c>
      <c r="J3643" s="9">
        <v>98</v>
      </c>
      <c r="K3643" s="9">
        <v>119</v>
      </c>
      <c r="L3643" s="9">
        <v>128</v>
      </c>
      <c r="M3643" s="9">
        <v>62</v>
      </c>
      <c r="N3643" s="9">
        <v>87</v>
      </c>
      <c r="O3643" s="9">
        <v>116</v>
      </c>
      <c r="P3643" s="9">
        <v>77</v>
      </c>
      <c r="Q3643" s="9">
        <v>88</v>
      </c>
      <c r="R3643" s="9">
        <v>81</v>
      </c>
      <c r="S3643" s="9">
        <v>101</v>
      </c>
      <c r="T3643" s="9">
        <v>79</v>
      </c>
    </row>
    <row r="3644" spans="1:20" x14ac:dyDescent="0.35">
      <c r="A3644">
        <f t="shared" si="113"/>
        <v>3644</v>
      </c>
      <c r="B3644" s="3" t="s">
        <v>70</v>
      </c>
      <c r="C3644" s="3" t="s">
        <v>77</v>
      </c>
      <c r="D3644" s="3" t="s">
        <v>56</v>
      </c>
      <c r="E3644">
        <v>2022</v>
      </c>
      <c r="F3644" s="3" t="str">
        <f t="shared" si="112"/>
        <v>AGenOXBOW2022</v>
      </c>
      <c r="G3644" s="9">
        <v>68</v>
      </c>
      <c r="H3644" s="9">
        <v>66</v>
      </c>
      <c r="I3644" s="9">
        <v>114</v>
      </c>
      <c r="J3644" s="9">
        <v>161</v>
      </c>
      <c r="K3644" s="9">
        <v>212</v>
      </c>
      <c r="L3644" s="9">
        <v>218</v>
      </c>
      <c r="M3644" s="9">
        <v>220</v>
      </c>
      <c r="N3644" s="9">
        <v>215</v>
      </c>
      <c r="O3644" s="9">
        <v>218</v>
      </c>
      <c r="P3644" s="9">
        <v>81</v>
      </c>
      <c r="Q3644" s="9">
        <v>107</v>
      </c>
      <c r="R3644" s="9">
        <v>84</v>
      </c>
      <c r="S3644" s="9">
        <v>89</v>
      </c>
      <c r="T3644" s="9">
        <v>87</v>
      </c>
    </row>
    <row r="3645" spans="1:20" x14ac:dyDescent="0.35">
      <c r="A3645">
        <f t="shared" si="113"/>
        <v>3645</v>
      </c>
      <c r="B3645" s="3" t="s">
        <v>70</v>
      </c>
      <c r="C3645" s="3" t="s">
        <v>77</v>
      </c>
      <c r="D3645" s="3" t="s">
        <v>56</v>
      </c>
      <c r="E3645">
        <v>2023</v>
      </c>
      <c r="F3645" s="3" t="str">
        <f t="shared" si="112"/>
        <v>AGenOXBOW2023</v>
      </c>
      <c r="G3645" s="9">
        <v>74</v>
      </c>
      <c r="H3645" s="9">
        <v>68</v>
      </c>
      <c r="I3645" s="9">
        <v>68</v>
      </c>
      <c r="J3645" s="9">
        <v>81</v>
      </c>
      <c r="K3645" s="9">
        <v>163</v>
      </c>
      <c r="L3645" s="9">
        <v>178</v>
      </c>
      <c r="M3645" s="9">
        <v>189</v>
      </c>
      <c r="N3645" s="9">
        <v>210</v>
      </c>
      <c r="O3645" s="9">
        <v>136</v>
      </c>
      <c r="P3645" s="9">
        <v>72</v>
      </c>
      <c r="Q3645" s="9">
        <v>98</v>
      </c>
      <c r="R3645" s="9">
        <v>101</v>
      </c>
      <c r="S3645" s="9">
        <v>87</v>
      </c>
      <c r="T3645" s="9">
        <v>96</v>
      </c>
    </row>
    <row r="3646" spans="1:20" x14ac:dyDescent="0.35">
      <c r="A3646">
        <f t="shared" si="113"/>
        <v>3646</v>
      </c>
      <c r="B3646" s="3" t="s">
        <v>70</v>
      </c>
      <c r="C3646" s="3" t="s">
        <v>77</v>
      </c>
      <c r="D3646" s="3" t="s">
        <v>56</v>
      </c>
      <c r="E3646">
        <v>2024</v>
      </c>
      <c r="F3646" s="3" t="str">
        <f t="shared" si="112"/>
        <v>AGenOXBOW2024</v>
      </c>
      <c r="G3646" s="9">
        <v>77</v>
      </c>
      <c r="H3646" s="9">
        <v>66</v>
      </c>
      <c r="I3646" s="9">
        <v>110</v>
      </c>
      <c r="J3646" s="9">
        <v>146</v>
      </c>
      <c r="K3646" s="9">
        <v>151</v>
      </c>
      <c r="L3646" s="9">
        <v>220</v>
      </c>
      <c r="M3646" s="9">
        <v>121</v>
      </c>
      <c r="N3646" s="9">
        <v>219</v>
      </c>
      <c r="O3646" s="9">
        <v>59</v>
      </c>
      <c r="P3646" s="9">
        <v>49</v>
      </c>
      <c r="Q3646" s="9">
        <v>81</v>
      </c>
      <c r="R3646" s="9">
        <v>76</v>
      </c>
      <c r="S3646" s="9">
        <v>74</v>
      </c>
      <c r="T3646" s="9">
        <v>71</v>
      </c>
    </row>
    <row r="3647" spans="1:20" x14ac:dyDescent="0.35">
      <c r="A3647">
        <f t="shared" si="113"/>
        <v>3647</v>
      </c>
      <c r="B3647" s="3" t="s">
        <v>70</v>
      </c>
      <c r="C3647" s="3" t="s">
        <v>77</v>
      </c>
      <c r="D3647" s="3" t="s">
        <v>56</v>
      </c>
      <c r="E3647">
        <v>2025</v>
      </c>
      <c r="F3647" s="3" t="str">
        <f t="shared" si="112"/>
        <v>AGenOXBOW2025</v>
      </c>
      <c r="G3647" s="9">
        <v>58</v>
      </c>
      <c r="H3647" s="9">
        <v>68</v>
      </c>
      <c r="I3647" s="9">
        <v>68</v>
      </c>
      <c r="J3647" s="9">
        <v>68</v>
      </c>
      <c r="K3647" s="9">
        <v>68</v>
      </c>
      <c r="L3647" s="9">
        <v>216</v>
      </c>
      <c r="M3647" s="9">
        <v>78</v>
      </c>
      <c r="N3647" s="9">
        <v>216</v>
      </c>
      <c r="O3647" s="9">
        <v>212</v>
      </c>
      <c r="P3647" s="9">
        <v>220</v>
      </c>
      <c r="Q3647" s="9">
        <v>101</v>
      </c>
      <c r="R3647" s="9">
        <v>82</v>
      </c>
      <c r="S3647" s="9">
        <v>129</v>
      </c>
      <c r="T3647" s="9">
        <v>106</v>
      </c>
    </row>
    <row r="3648" spans="1:20" x14ac:dyDescent="0.35">
      <c r="A3648">
        <f t="shared" si="113"/>
        <v>3648</v>
      </c>
      <c r="B3648" s="3" t="s">
        <v>70</v>
      </c>
      <c r="C3648" s="3" t="s">
        <v>77</v>
      </c>
      <c r="D3648" s="3" t="s">
        <v>56</v>
      </c>
      <c r="E3648">
        <v>2026</v>
      </c>
      <c r="F3648" s="3" t="str">
        <f t="shared" si="112"/>
        <v>AGenOXBOW2026</v>
      </c>
      <c r="G3648" s="9">
        <v>101</v>
      </c>
      <c r="H3648" s="9">
        <v>90</v>
      </c>
      <c r="I3648" s="9">
        <v>133</v>
      </c>
      <c r="J3648" s="9">
        <v>215</v>
      </c>
      <c r="K3648" s="9">
        <v>206</v>
      </c>
      <c r="L3648" s="9">
        <v>194</v>
      </c>
      <c r="M3648" s="9">
        <v>190</v>
      </c>
      <c r="N3648" s="9">
        <v>190</v>
      </c>
      <c r="O3648" s="9">
        <v>201</v>
      </c>
      <c r="P3648" s="9">
        <v>206</v>
      </c>
      <c r="Q3648" s="9">
        <v>147</v>
      </c>
      <c r="R3648" s="9">
        <v>145</v>
      </c>
      <c r="S3648" s="9">
        <v>130</v>
      </c>
      <c r="T3648" s="9">
        <v>137</v>
      </c>
    </row>
    <row r="3649" spans="1:20" x14ac:dyDescent="0.35">
      <c r="A3649">
        <f t="shared" si="113"/>
        <v>3649</v>
      </c>
      <c r="B3649" s="3" t="s">
        <v>70</v>
      </c>
      <c r="C3649" s="3" t="s">
        <v>77</v>
      </c>
      <c r="D3649" s="3" t="s">
        <v>56</v>
      </c>
      <c r="E3649">
        <v>2027</v>
      </c>
      <c r="F3649" s="3" t="str">
        <f t="shared" si="112"/>
        <v>AGenOXBOW2027</v>
      </c>
      <c r="G3649" s="9">
        <v>118</v>
      </c>
      <c r="H3649" s="9">
        <v>109</v>
      </c>
      <c r="I3649" s="9">
        <v>218</v>
      </c>
      <c r="J3649" s="9">
        <v>219</v>
      </c>
      <c r="K3649" s="9">
        <v>214</v>
      </c>
      <c r="L3649" s="9">
        <v>202</v>
      </c>
      <c r="M3649" s="9">
        <v>197</v>
      </c>
      <c r="N3649" s="9">
        <v>192</v>
      </c>
      <c r="O3649" s="9">
        <v>200</v>
      </c>
      <c r="P3649" s="9">
        <v>202</v>
      </c>
      <c r="Q3649" s="9">
        <v>171</v>
      </c>
      <c r="R3649" s="9">
        <v>154</v>
      </c>
      <c r="S3649" s="9">
        <v>138</v>
      </c>
      <c r="T3649" s="9">
        <v>135</v>
      </c>
    </row>
    <row r="3650" spans="1:20" x14ac:dyDescent="0.35">
      <c r="A3650">
        <f t="shared" si="113"/>
        <v>3650</v>
      </c>
      <c r="B3650" s="3" t="s">
        <v>70</v>
      </c>
      <c r="C3650" s="3" t="s">
        <v>77</v>
      </c>
      <c r="D3650" s="3" t="s">
        <v>56</v>
      </c>
      <c r="E3650">
        <v>2028</v>
      </c>
      <c r="F3650" s="3" t="str">
        <f t="shared" ref="F3650:F3713" si="114">_xlfn.CONCAT(B3650,C3650,D3650,E3650)</f>
        <v>AGenOXBOW2028</v>
      </c>
      <c r="G3650" s="9">
        <v>133</v>
      </c>
      <c r="H3650" s="9">
        <v>124</v>
      </c>
      <c r="I3650" s="9">
        <v>206</v>
      </c>
      <c r="J3650" s="9">
        <v>219</v>
      </c>
      <c r="K3650" s="9">
        <v>213</v>
      </c>
      <c r="L3650" s="9">
        <v>206</v>
      </c>
      <c r="M3650" s="9">
        <v>204</v>
      </c>
      <c r="N3650" s="9">
        <v>198</v>
      </c>
      <c r="O3650" s="9">
        <v>206</v>
      </c>
      <c r="P3650" s="9">
        <v>214</v>
      </c>
      <c r="Q3650" s="9">
        <v>126</v>
      </c>
      <c r="R3650" s="9">
        <v>122</v>
      </c>
      <c r="S3650" s="9">
        <v>112</v>
      </c>
      <c r="T3650" s="9">
        <v>119</v>
      </c>
    </row>
    <row r="3651" spans="1:20" x14ac:dyDescent="0.35">
      <c r="A3651">
        <f t="shared" ref="A3651:A3714" si="115">A3650+1</f>
        <v>3651</v>
      </c>
      <c r="B3651" s="3" t="s">
        <v>70</v>
      </c>
      <c r="C3651" s="3" t="s">
        <v>77</v>
      </c>
      <c r="D3651" s="3" t="s">
        <v>56</v>
      </c>
      <c r="E3651">
        <v>2029</v>
      </c>
      <c r="F3651" s="3" t="str">
        <f t="shared" si="114"/>
        <v>AGenOXBOW2029</v>
      </c>
      <c r="G3651" s="9">
        <v>106</v>
      </c>
      <c r="H3651" s="9">
        <v>67</v>
      </c>
      <c r="I3651" s="9">
        <v>102</v>
      </c>
      <c r="J3651" s="9">
        <v>160</v>
      </c>
      <c r="K3651" s="9">
        <v>218</v>
      </c>
      <c r="L3651" s="9">
        <v>213</v>
      </c>
      <c r="M3651" s="9">
        <v>209</v>
      </c>
      <c r="N3651" s="9">
        <v>211</v>
      </c>
      <c r="O3651" s="9">
        <v>208</v>
      </c>
      <c r="P3651" s="9">
        <v>172</v>
      </c>
      <c r="Q3651" s="9">
        <v>120</v>
      </c>
      <c r="R3651" s="9">
        <v>107</v>
      </c>
      <c r="S3651" s="9">
        <v>105</v>
      </c>
      <c r="T3651" s="9">
        <v>101</v>
      </c>
    </row>
    <row r="3652" spans="1:20" x14ac:dyDescent="0.35">
      <c r="A3652">
        <f t="shared" si="115"/>
        <v>3652</v>
      </c>
      <c r="B3652" s="3" t="s">
        <v>70</v>
      </c>
      <c r="C3652" s="3" t="s">
        <v>77</v>
      </c>
      <c r="D3652" s="3" t="s">
        <v>57</v>
      </c>
      <c r="E3652">
        <v>2020</v>
      </c>
      <c r="F3652" s="3" t="str">
        <f t="shared" si="114"/>
        <v>AGenHELL C2020</v>
      </c>
      <c r="G3652" s="9">
        <v>152</v>
      </c>
      <c r="H3652" s="9">
        <v>133</v>
      </c>
      <c r="I3652" s="9">
        <v>133</v>
      </c>
      <c r="J3652" s="9">
        <v>274</v>
      </c>
      <c r="K3652" s="9">
        <v>262</v>
      </c>
      <c r="L3652" s="9">
        <v>323</v>
      </c>
      <c r="M3652" s="9">
        <v>163</v>
      </c>
      <c r="N3652" s="9">
        <v>171</v>
      </c>
      <c r="O3652" s="9">
        <v>147</v>
      </c>
      <c r="P3652" s="9">
        <v>129</v>
      </c>
      <c r="Q3652" s="9">
        <v>140</v>
      </c>
      <c r="R3652" s="9">
        <v>130</v>
      </c>
      <c r="S3652" s="9">
        <v>123</v>
      </c>
      <c r="T3652" s="9">
        <v>135</v>
      </c>
    </row>
    <row r="3653" spans="1:20" x14ac:dyDescent="0.35">
      <c r="A3653">
        <f t="shared" si="115"/>
        <v>3653</v>
      </c>
      <c r="B3653" s="3" t="s">
        <v>70</v>
      </c>
      <c r="C3653" s="3" t="s">
        <v>77</v>
      </c>
      <c r="D3653" s="3" t="s">
        <v>57</v>
      </c>
      <c r="E3653">
        <v>2021</v>
      </c>
      <c r="F3653" s="3" t="str">
        <f t="shared" si="114"/>
        <v>AGenHELL C2021</v>
      </c>
      <c r="G3653" s="9">
        <v>118</v>
      </c>
      <c r="H3653" s="9">
        <v>133</v>
      </c>
      <c r="I3653" s="9">
        <v>151</v>
      </c>
      <c r="J3653" s="9">
        <v>191</v>
      </c>
      <c r="K3653" s="9">
        <v>229</v>
      </c>
      <c r="L3653" s="9">
        <v>256</v>
      </c>
      <c r="M3653" s="9">
        <v>133</v>
      </c>
      <c r="N3653" s="9">
        <v>191</v>
      </c>
      <c r="O3653" s="9">
        <v>248</v>
      </c>
      <c r="P3653" s="9">
        <v>161</v>
      </c>
      <c r="Q3653" s="9">
        <v>174</v>
      </c>
      <c r="R3653" s="9">
        <v>162</v>
      </c>
      <c r="S3653" s="9">
        <v>199</v>
      </c>
      <c r="T3653" s="9">
        <v>154</v>
      </c>
    </row>
    <row r="3654" spans="1:20" x14ac:dyDescent="0.35">
      <c r="A3654">
        <f t="shared" si="115"/>
        <v>3654</v>
      </c>
      <c r="B3654" s="3" t="s">
        <v>70</v>
      </c>
      <c r="C3654" s="3" t="s">
        <v>77</v>
      </c>
      <c r="D3654" s="3" t="s">
        <v>57</v>
      </c>
      <c r="E3654">
        <v>2022</v>
      </c>
      <c r="F3654" s="3" t="str">
        <f t="shared" si="114"/>
        <v>AGenHELL C2022</v>
      </c>
      <c r="G3654" s="9">
        <v>133</v>
      </c>
      <c r="H3654" s="9">
        <v>133</v>
      </c>
      <c r="I3654" s="9">
        <v>225</v>
      </c>
      <c r="J3654" s="9">
        <v>314</v>
      </c>
      <c r="K3654" s="9">
        <v>412</v>
      </c>
      <c r="L3654" s="9">
        <v>434</v>
      </c>
      <c r="M3654" s="9">
        <v>448</v>
      </c>
      <c r="N3654" s="9">
        <v>439</v>
      </c>
      <c r="O3654" s="9">
        <v>446</v>
      </c>
      <c r="P3654" s="9">
        <v>172</v>
      </c>
      <c r="Q3654" s="9">
        <v>213</v>
      </c>
      <c r="R3654" s="9">
        <v>165</v>
      </c>
      <c r="S3654" s="9">
        <v>174</v>
      </c>
      <c r="T3654" s="9">
        <v>171</v>
      </c>
    </row>
    <row r="3655" spans="1:20" x14ac:dyDescent="0.35">
      <c r="A3655">
        <f t="shared" si="115"/>
        <v>3655</v>
      </c>
      <c r="B3655" s="3" t="s">
        <v>70</v>
      </c>
      <c r="C3655" s="3" t="s">
        <v>77</v>
      </c>
      <c r="D3655" s="3" t="s">
        <v>57</v>
      </c>
      <c r="E3655">
        <v>2023</v>
      </c>
      <c r="F3655" s="3" t="str">
        <f t="shared" si="114"/>
        <v>AGenHELL C2023</v>
      </c>
      <c r="G3655" s="9">
        <v>145</v>
      </c>
      <c r="H3655" s="9">
        <v>133</v>
      </c>
      <c r="I3655" s="9">
        <v>133</v>
      </c>
      <c r="J3655" s="9">
        <v>157</v>
      </c>
      <c r="K3655" s="9">
        <v>318</v>
      </c>
      <c r="L3655" s="9">
        <v>352</v>
      </c>
      <c r="M3655" s="9">
        <v>382</v>
      </c>
      <c r="N3655" s="9">
        <v>429</v>
      </c>
      <c r="O3655" s="9">
        <v>285</v>
      </c>
      <c r="P3655" s="9">
        <v>153</v>
      </c>
      <c r="Q3655" s="9">
        <v>197</v>
      </c>
      <c r="R3655" s="9">
        <v>198</v>
      </c>
      <c r="S3655" s="9">
        <v>172</v>
      </c>
      <c r="T3655" s="9">
        <v>187</v>
      </c>
    </row>
    <row r="3656" spans="1:20" x14ac:dyDescent="0.35">
      <c r="A3656">
        <f t="shared" si="115"/>
        <v>3656</v>
      </c>
      <c r="B3656" s="3" t="s">
        <v>70</v>
      </c>
      <c r="C3656" s="3" t="s">
        <v>77</v>
      </c>
      <c r="D3656" s="3" t="s">
        <v>57</v>
      </c>
      <c r="E3656">
        <v>2024</v>
      </c>
      <c r="F3656" s="3" t="str">
        <f t="shared" si="114"/>
        <v>AGenHELL C2024</v>
      </c>
      <c r="G3656" s="9">
        <v>152</v>
      </c>
      <c r="H3656" s="9">
        <v>133</v>
      </c>
      <c r="I3656" s="9">
        <v>216</v>
      </c>
      <c r="J3656" s="9">
        <v>284</v>
      </c>
      <c r="K3656" s="9">
        <v>297</v>
      </c>
      <c r="L3656" s="9">
        <v>435</v>
      </c>
      <c r="M3656" s="9">
        <v>249</v>
      </c>
      <c r="N3656" s="9">
        <v>449</v>
      </c>
      <c r="O3656" s="9">
        <v>133</v>
      </c>
      <c r="P3656" s="9">
        <v>104</v>
      </c>
      <c r="Q3656" s="9">
        <v>159</v>
      </c>
      <c r="R3656" s="9">
        <v>149</v>
      </c>
      <c r="S3656" s="9">
        <v>144</v>
      </c>
      <c r="T3656" s="9">
        <v>139</v>
      </c>
    </row>
    <row r="3657" spans="1:20" x14ac:dyDescent="0.35">
      <c r="A3657">
        <f t="shared" si="115"/>
        <v>3657</v>
      </c>
      <c r="B3657" s="3" t="s">
        <v>70</v>
      </c>
      <c r="C3657" s="3" t="s">
        <v>77</v>
      </c>
      <c r="D3657" s="3" t="s">
        <v>57</v>
      </c>
      <c r="E3657">
        <v>2025</v>
      </c>
      <c r="F3657" s="3" t="str">
        <f t="shared" si="114"/>
        <v>AGenHELL C2025</v>
      </c>
      <c r="G3657" s="9">
        <v>114</v>
      </c>
      <c r="H3657" s="9">
        <v>133</v>
      </c>
      <c r="I3657" s="9">
        <v>133</v>
      </c>
      <c r="J3657" s="9">
        <v>133</v>
      </c>
      <c r="K3657" s="9">
        <v>133</v>
      </c>
      <c r="L3657" s="9">
        <v>425</v>
      </c>
      <c r="M3657" s="9">
        <v>161</v>
      </c>
      <c r="N3657" s="9">
        <v>443</v>
      </c>
      <c r="O3657" s="9">
        <v>427</v>
      </c>
      <c r="P3657" s="9">
        <v>448</v>
      </c>
      <c r="Q3657" s="9">
        <v>204</v>
      </c>
      <c r="R3657" s="9">
        <v>164</v>
      </c>
      <c r="S3657" s="9">
        <v>253</v>
      </c>
      <c r="T3657" s="9">
        <v>208</v>
      </c>
    </row>
    <row r="3658" spans="1:20" x14ac:dyDescent="0.35">
      <c r="A3658">
        <f t="shared" si="115"/>
        <v>3658</v>
      </c>
      <c r="B3658" s="3" t="s">
        <v>70</v>
      </c>
      <c r="C3658" s="3" t="s">
        <v>77</v>
      </c>
      <c r="D3658" s="3" t="s">
        <v>57</v>
      </c>
      <c r="E3658">
        <v>2026</v>
      </c>
      <c r="F3658" s="3" t="str">
        <f t="shared" si="114"/>
        <v>AGenHELL C2026</v>
      </c>
      <c r="G3658" s="9">
        <v>198</v>
      </c>
      <c r="H3658" s="9">
        <v>185</v>
      </c>
      <c r="I3658" s="9">
        <v>262</v>
      </c>
      <c r="J3658" s="9">
        <v>440</v>
      </c>
      <c r="K3658" s="9">
        <v>422</v>
      </c>
      <c r="L3658" s="9">
        <v>396</v>
      </c>
      <c r="M3658" s="9">
        <v>390</v>
      </c>
      <c r="N3658" s="9">
        <v>390</v>
      </c>
      <c r="O3658" s="9">
        <v>410</v>
      </c>
      <c r="P3658" s="9">
        <v>421</v>
      </c>
      <c r="Q3658" s="9">
        <v>299</v>
      </c>
      <c r="R3658" s="9">
        <v>289</v>
      </c>
      <c r="S3658" s="9">
        <v>260</v>
      </c>
      <c r="T3658" s="9">
        <v>270</v>
      </c>
    </row>
    <row r="3659" spans="1:20" x14ac:dyDescent="0.35">
      <c r="A3659">
        <f t="shared" si="115"/>
        <v>3659</v>
      </c>
      <c r="B3659" s="3" t="s">
        <v>70</v>
      </c>
      <c r="C3659" s="3" t="s">
        <v>77</v>
      </c>
      <c r="D3659" s="3" t="s">
        <v>57</v>
      </c>
      <c r="E3659">
        <v>2027</v>
      </c>
      <c r="F3659" s="3" t="str">
        <f t="shared" si="114"/>
        <v>AGenHELL C2027</v>
      </c>
      <c r="G3659" s="9">
        <v>234</v>
      </c>
      <c r="H3659" s="9">
        <v>218</v>
      </c>
      <c r="I3659" s="9">
        <v>446</v>
      </c>
      <c r="J3659" s="9">
        <v>450</v>
      </c>
      <c r="K3659" s="9">
        <v>439</v>
      </c>
      <c r="L3659" s="9">
        <v>412</v>
      </c>
      <c r="M3659" s="9">
        <v>402</v>
      </c>
      <c r="N3659" s="9">
        <v>391</v>
      </c>
      <c r="O3659" s="9">
        <v>408</v>
      </c>
      <c r="P3659" s="9">
        <v>412</v>
      </c>
      <c r="Q3659" s="9">
        <v>344</v>
      </c>
      <c r="R3659" s="9">
        <v>307</v>
      </c>
      <c r="S3659" s="9">
        <v>275</v>
      </c>
      <c r="T3659" s="9">
        <v>269</v>
      </c>
    </row>
    <row r="3660" spans="1:20" x14ac:dyDescent="0.35">
      <c r="A3660">
        <f t="shared" si="115"/>
        <v>3660</v>
      </c>
      <c r="B3660" s="3" t="s">
        <v>70</v>
      </c>
      <c r="C3660" s="3" t="s">
        <v>77</v>
      </c>
      <c r="D3660" s="3" t="s">
        <v>57</v>
      </c>
      <c r="E3660">
        <v>2028</v>
      </c>
      <c r="F3660" s="3" t="str">
        <f t="shared" si="114"/>
        <v>AGenHELL C2028</v>
      </c>
      <c r="G3660" s="9">
        <v>263</v>
      </c>
      <c r="H3660" s="9">
        <v>247</v>
      </c>
      <c r="I3660" s="9">
        <v>402</v>
      </c>
      <c r="J3660" s="9">
        <v>450</v>
      </c>
      <c r="K3660" s="9">
        <v>437</v>
      </c>
      <c r="L3660" s="9">
        <v>421</v>
      </c>
      <c r="M3660" s="9">
        <v>416</v>
      </c>
      <c r="N3660" s="9">
        <v>404</v>
      </c>
      <c r="O3660" s="9">
        <v>419</v>
      </c>
      <c r="P3660" s="9">
        <v>438</v>
      </c>
      <c r="Q3660" s="9">
        <v>253</v>
      </c>
      <c r="R3660" s="9">
        <v>243</v>
      </c>
      <c r="S3660" s="9">
        <v>223</v>
      </c>
      <c r="T3660" s="9">
        <v>234</v>
      </c>
    </row>
    <row r="3661" spans="1:20" x14ac:dyDescent="0.35">
      <c r="A3661">
        <f t="shared" si="115"/>
        <v>3661</v>
      </c>
      <c r="B3661" s="3" t="s">
        <v>70</v>
      </c>
      <c r="C3661" s="3" t="s">
        <v>77</v>
      </c>
      <c r="D3661" s="3" t="s">
        <v>57</v>
      </c>
      <c r="E3661">
        <v>2029</v>
      </c>
      <c r="F3661" s="3" t="str">
        <f t="shared" si="114"/>
        <v>AGenHELL C2029</v>
      </c>
      <c r="G3661" s="9">
        <v>210</v>
      </c>
      <c r="H3661" s="9">
        <v>133</v>
      </c>
      <c r="I3661" s="9">
        <v>199</v>
      </c>
      <c r="J3661" s="9">
        <v>310</v>
      </c>
      <c r="K3661" s="9">
        <v>448</v>
      </c>
      <c r="L3661" s="9">
        <v>435</v>
      </c>
      <c r="M3661" s="9">
        <v>427</v>
      </c>
      <c r="N3661" s="9">
        <v>431</v>
      </c>
      <c r="O3661" s="9">
        <v>436</v>
      </c>
      <c r="P3661" s="9">
        <v>355</v>
      </c>
      <c r="Q3661" s="9">
        <v>242</v>
      </c>
      <c r="R3661" s="9">
        <v>211</v>
      </c>
      <c r="S3661" s="9">
        <v>206</v>
      </c>
      <c r="T3661" s="9">
        <v>198</v>
      </c>
    </row>
    <row r="3662" spans="1:20" x14ac:dyDescent="0.35">
      <c r="A3662">
        <f t="shared" si="115"/>
        <v>3662</v>
      </c>
      <c r="B3662" s="3" t="s">
        <v>70</v>
      </c>
      <c r="C3662" s="3" t="s">
        <v>77</v>
      </c>
      <c r="D3662" s="3" t="s">
        <v>58</v>
      </c>
      <c r="E3662">
        <v>2020</v>
      </c>
      <c r="F3662" s="3" t="str">
        <f t="shared" si="114"/>
        <v>AGenDWRSHK2020</v>
      </c>
      <c r="G3662" s="9">
        <v>62</v>
      </c>
      <c r="H3662" s="9">
        <v>63</v>
      </c>
      <c r="I3662" s="9">
        <v>66</v>
      </c>
      <c r="J3662" s="9">
        <v>153</v>
      </c>
      <c r="K3662" s="9">
        <v>236</v>
      </c>
      <c r="L3662" s="9">
        <v>232</v>
      </c>
      <c r="M3662" s="9">
        <v>435</v>
      </c>
      <c r="N3662" s="9">
        <v>437</v>
      </c>
      <c r="O3662" s="9">
        <v>67</v>
      </c>
      <c r="P3662" s="9">
        <v>70</v>
      </c>
      <c r="Q3662" s="9">
        <v>440</v>
      </c>
      <c r="R3662" s="9">
        <v>434</v>
      </c>
      <c r="S3662" s="9">
        <v>312</v>
      </c>
      <c r="T3662" s="9">
        <v>206</v>
      </c>
    </row>
    <row r="3663" spans="1:20" x14ac:dyDescent="0.35">
      <c r="A3663">
        <f t="shared" si="115"/>
        <v>3663</v>
      </c>
      <c r="B3663" s="3" t="s">
        <v>70</v>
      </c>
      <c r="C3663" s="3" t="s">
        <v>77</v>
      </c>
      <c r="D3663" s="3" t="s">
        <v>58</v>
      </c>
      <c r="E3663">
        <v>2021</v>
      </c>
      <c r="F3663" s="3" t="str">
        <f t="shared" si="114"/>
        <v>AGenDWRSHK2021</v>
      </c>
      <c r="G3663" s="9">
        <v>62</v>
      </c>
      <c r="H3663" s="9">
        <v>64</v>
      </c>
      <c r="I3663" s="9">
        <v>137</v>
      </c>
      <c r="J3663" s="9">
        <v>374</v>
      </c>
      <c r="K3663" s="9">
        <v>166</v>
      </c>
      <c r="L3663" s="9">
        <v>90</v>
      </c>
      <c r="M3663" s="9">
        <v>64</v>
      </c>
      <c r="N3663" s="9">
        <v>359</v>
      </c>
      <c r="O3663" s="9">
        <v>440</v>
      </c>
      <c r="P3663" s="9">
        <v>260</v>
      </c>
      <c r="Q3663" s="9">
        <v>440</v>
      </c>
      <c r="R3663" s="9">
        <v>439</v>
      </c>
      <c r="S3663" s="9">
        <v>412</v>
      </c>
      <c r="T3663" s="9">
        <v>185</v>
      </c>
    </row>
    <row r="3664" spans="1:20" x14ac:dyDescent="0.35">
      <c r="A3664">
        <f t="shared" si="115"/>
        <v>3664</v>
      </c>
      <c r="B3664" s="3" t="s">
        <v>70</v>
      </c>
      <c r="C3664" s="3" t="s">
        <v>77</v>
      </c>
      <c r="D3664" s="3" t="s">
        <v>58</v>
      </c>
      <c r="E3664">
        <v>2022</v>
      </c>
      <c r="F3664" s="3" t="str">
        <f t="shared" si="114"/>
        <v>AGenDWRSHK2022</v>
      </c>
      <c r="G3664" s="9">
        <v>61</v>
      </c>
      <c r="H3664" s="9">
        <v>62</v>
      </c>
      <c r="I3664" s="9">
        <v>63</v>
      </c>
      <c r="J3664" s="9">
        <v>65</v>
      </c>
      <c r="K3664" s="9">
        <v>155</v>
      </c>
      <c r="L3664" s="9">
        <v>268</v>
      </c>
      <c r="M3664" s="9">
        <v>132</v>
      </c>
      <c r="N3664" s="9">
        <v>440</v>
      </c>
      <c r="O3664" s="9">
        <v>412</v>
      </c>
      <c r="P3664" s="9">
        <v>195</v>
      </c>
      <c r="Q3664" s="9">
        <v>440</v>
      </c>
      <c r="R3664" s="9">
        <v>439</v>
      </c>
      <c r="S3664" s="9">
        <v>332</v>
      </c>
      <c r="T3664" s="9">
        <v>196</v>
      </c>
    </row>
    <row r="3665" spans="1:20" x14ac:dyDescent="0.35">
      <c r="A3665">
        <f t="shared" si="115"/>
        <v>3665</v>
      </c>
      <c r="B3665" s="3" t="s">
        <v>70</v>
      </c>
      <c r="C3665" s="3" t="s">
        <v>77</v>
      </c>
      <c r="D3665" s="3" t="s">
        <v>58</v>
      </c>
      <c r="E3665">
        <v>2023</v>
      </c>
      <c r="F3665" s="3" t="str">
        <f t="shared" si="114"/>
        <v>AGenDWRSHK2023</v>
      </c>
      <c r="G3665" s="9">
        <v>61</v>
      </c>
      <c r="H3665" s="9">
        <v>61</v>
      </c>
      <c r="I3665" s="9">
        <v>61</v>
      </c>
      <c r="J3665" s="9">
        <v>62</v>
      </c>
      <c r="K3665" s="9">
        <v>63</v>
      </c>
      <c r="L3665" s="9">
        <v>216</v>
      </c>
      <c r="M3665" s="9">
        <v>175</v>
      </c>
      <c r="N3665" s="9">
        <v>440</v>
      </c>
      <c r="O3665" s="9">
        <v>441</v>
      </c>
      <c r="P3665" s="9">
        <v>198</v>
      </c>
      <c r="Q3665" s="9">
        <v>440</v>
      </c>
      <c r="R3665" s="9">
        <v>439</v>
      </c>
      <c r="S3665" s="9">
        <v>332</v>
      </c>
      <c r="T3665" s="9">
        <v>181</v>
      </c>
    </row>
    <row r="3666" spans="1:20" x14ac:dyDescent="0.35">
      <c r="A3666">
        <f t="shared" si="115"/>
        <v>3666</v>
      </c>
      <c r="B3666" s="3" t="s">
        <v>70</v>
      </c>
      <c r="C3666" s="3" t="s">
        <v>77</v>
      </c>
      <c r="D3666" s="3" t="s">
        <v>58</v>
      </c>
      <c r="E3666">
        <v>2024</v>
      </c>
      <c r="F3666" s="3" t="str">
        <f t="shared" si="114"/>
        <v>AGenDWRSHK2024</v>
      </c>
      <c r="G3666" s="9">
        <v>61</v>
      </c>
      <c r="H3666" s="9">
        <v>62</v>
      </c>
      <c r="I3666" s="9">
        <v>64</v>
      </c>
      <c r="J3666" s="9">
        <v>185</v>
      </c>
      <c r="K3666" s="9">
        <v>66</v>
      </c>
      <c r="L3666" s="9">
        <v>159</v>
      </c>
      <c r="M3666" s="9">
        <v>170</v>
      </c>
      <c r="N3666" s="9">
        <v>440</v>
      </c>
      <c r="O3666" s="9">
        <v>340</v>
      </c>
      <c r="P3666" s="9">
        <v>116</v>
      </c>
      <c r="Q3666" s="9">
        <v>440</v>
      </c>
      <c r="R3666" s="9">
        <v>439</v>
      </c>
      <c r="S3666" s="9">
        <v>324</v>
      </c>
      <c r="T3666" s="9">
        <v>168</v>
      </c>
    </row>
    <row r="3667" spans="1:20" x14ac:dyDescent="0.35">
      <c r="A3667">
        <f t="shared" si="115"/>
        <v>3667</v>
      </c>
      <c r="B3667" s="3" t="s">
        <v>70</v>
      </c>
      <c r="C3667" s="3" t="s">
        <v>77</v>
      </c>
      <c r="D3667" s="3" t="s">
        <v>58</v>
      </c>
      <c r="E3667">
        <v>2025</v>
      </c>
      <c r="F3667" s="3" t="str">
        <f t="shared" si="114"/>
        <v>AGenDWRSHK2025</v>
      </c>
      <c r="G3667" s="9">
        <v>61</v>
      </c>
      <c r="H3667" s="9">
        <v>61</v>
      </c>
      <c r="I3667" s="9">
        <v>61</v>
      </c>
      <c r="J3667" s="9">
        <v>61</v>
      </c>
      <c r="K3667" s="9">
        <v>71</v>
      </c>
      <c r="L3667" s="9">
        <v>226</v>
      </c>
      <c r="M3667" s="9">
        <v>63</v>
      </c>
      <c r="N3667" s="9">
        <v>98</v>
      </c>
      <c r="O3667" s="9">
        <v>369</v>
      </c>
      <c r="P3667" s="9">
        <v>248</v>
      </c>
      <c r="Q3667" s="9">
        <v>440</v>
      </c>
      <c r="R3667" s="9">
        <v>439</v>
      </c>
      <c r="S3667" s="9">
        <v>339</v>
      </c>
      <c r="T3667" s="9">
        <v>195</v>
      </c>
    </row>
    <row r="3668" spans="1:20" x14ac:dyDescent="0.35">
      <c r="A3668">
        <f t="shared" si="115"/>
        <v>3668</v>
      </c>
      <c r="B3668" s="3" t="s">
        <v>70</v>
      </c>
      <c r="C3668" s="3" t="s">
        <v>77</v>
      </c>
      <c r="D3668" s="3" t="s">
        <v>58</v>
      </c>
      <c r="E3668">
        <v>2026</v>
      </c>
      <c r="F3668" s="3" t="str">
        <f t="shared" si="114"/>
        <v>AGenDWRSHK2026</v>
      </c>
      <c r="G3668" s="9">
        <v>61</v>
      </c>
      <c r="H3668" s="9">
        <v>62</v>
      </c>
      <c r="I3668" s="9">
        <v>64</v>
      </c>
      <c r="J3668" s="9">
        <v>380</v>
      </c>
      <c r="K3668" s="9">
        <v>287</v>
      </c>
      <c r="L3668" s="9">
        <v>425</v>
      </c>
      <c r="M3668" s="9">
        <v>439</v>
      </c>
      <c r="N3668" s="9">
        <v>438</v>
      </c>
      <c r="O3668" s="9">
        <v>200</v>
      </c>
      <c r="P3668" s="9">
        <v>253</v>
      </c>
      <c r="Q3668" s="9">
        <v>440</v>
      </c>
      <c r="R3668" s="9">
        <v>439</v>
      </c>
      <c r="S3668" s="9">
        <v>375</v>
      </c>
      <c r="T3668" s="9">
        <v>199</v>
      </c>
    </row>
    <row r="3669" spans="1:20" x14ac:dyDescent="0.35">
      <c r="A3669">
        <f t="shared" si="115"/>
        <v>3669</v>
      </c>
      <c r="B3669" s="3" t="s">
        <v>70</v>
      </c>
      <c r="C3669" s="3" t="s">
        <v>77</v>
      </c>
      <c r="D3669" s="3" t="s">
        <v>58</v>
      </c>
      <c r="E3669">
        <v>2027</v>
      </c>
      <c r="F3669" s="3" t="str">
        <f t="shared" si="114"/>
        <v>AGenDWRSHK2027</v>
      </c>
      <c r="G3669" s="9">
        <v>61</v>
      </c>
      <c r="H3669" s="9">
        <v>62</v>
      </c>
      <c r="I3669" s="9">
        <v>304</v>
      </c>
      <c r="J3669" s="9">
        <v>380</v>
      </c>
      <c r="K3669" s="9">
        <v>62</v>
      </c>
      <c r="L3669" s="9">
        <v>333</v>
      </c>
      <c r="M3669" s="9">
        <v>438</v>
      </c>
      <c r="N3669" s="9">
        <v>438</v>
      </c>
      <c r="O3669" s="9">
        <v>188</v>
      </c>
      <c r="P3669" s="9">
        <v>382</v>
      </c>
      <c r="Q3669" s="9">
        <v>440</v>
      </c>
      <c r="R3669" s="9">
        <v>439</v>
      </c>
      <c r="S3669" s="9">
        <v>438</v>
      </c>
      <c r="T3669" s="9">
        <v>203</v>
      </c>
    </row>
    <row r="3670" spans="1:20" x14ac:dyDescent="0.35">
      <c r="A3670">
        <f t="shared" si="115"/>
        <v>3670</v>
      </c>
      <c r="B3670" s="3" t="s">
        <v>70</v>
      </c>
      <c r="C3670" s="3" t="s">
        <v>77</v>
      </c>
      <c r="D3670" s="3" t="s">
        <v>58</v>
      </c>
      <c r="E3670">
        <v>2028</v>
      </c>
      <c r="F3670" s="3" t="str">
        <f t="shared" si="114"/>
        <v>AGenDWRSHK2028</v>
      </c>
      <c r="G3670" s="9">
        <v>61</v>
      </c>
      <c r="H3670" s="9">
        <v>62</v>
      </c>
      <c r="I3670" s="9">
        <v>63</v>
      </c>
      <c r="J3670" s="9">
        <v>148</v>
      </c>
      <c r="K3670" s="9">
        <v>341</v>
      </c>
      <c r="L3670" s="9">
        <v>380</v>
      </c>
      <c r="M3670" s="9">
        <v>437</v>
      </c>
      <c r="N3670" s="9">
        <v>331</v>
      </c>
      <c r="O3670" s="9">
        <v>244</v>
      </c>
      <c r="P3670" s="9">
        <v>344</v>
      </c>
      <c r="Q3670" s="9">
        <v>440</v>
      </c>
      <c r="R3670" s="9">
        <v>439</v>
      </c>
      <c r="S3670" s="9">
        <v>361</v>
      </c>
      <c r="T3670" s="9">
        <v>196</v>
      </c>
    </row>
    <row r="3671" spans="1:20" x14ac:dyDescent="0.35">
      <c r="A3671">
        <f t="shared" si="115"/>
        <v>3671</v>
      </c>
      <c r="B3671" s="3" t="s">
        <v>70</v>
      </c>
      <c r="C3671" s="3" t="s">
        <v>77</v>
      </c>
      <c r="D3671" s="3" t="s">
        <v>58</v>
      </c>
      <c r="E3671">
        <v>2029</v>
      </c>
      <c r="F3671" s="3" t="str">
        <f t="shared" si="114"/>
        <v>AGenDWRSHK2029</v>
      </c>
      <c r="G3671" s="9">
        <v>62</v>
      </c>
      <c r="H3671" s="9">
        <v>63</v>
      </c>
      <c r="I3671" s="9">
        <v>63</v>
      </c>
      <c r="J3671" s="9">
        <v>277</v>
      </c>
      <c r="K3671" s="9">
        <v>424</v>
      </c>
      <c r="L3671" s="9">
        <v>382</v>
      </c>
      <c r="M3671" s="9">
        <v>342</v>
      </c>
      <c r="N3671" s="9">
        <v>383</v>
      </c>
      <c r="O3671" s="9">
        <v>212</v>
      </c>
      <c r="P3671" s="9">
        <v>440</v>
      </c>
      <c r="Q3671" s="9">
        <v>440</v>
      </c>
      <c r="R3671" s="9">
        <v>439</v>
      </c>
      <c r="S3671" s="9">
        <v>438</v>
      </c>
      <c r="T3671" s="9">
        <v>198</v>
      </c>
    </row>
    <row r="3672" spans="1:20" x14ac:dyDescent="0.35">
      <c r="A3672">
        <f t="shared" si="115"/>
        <v>3672</v>
      </c>
      <c r="B3672" s="3" t="s">
        <v>70</v>
      </c>
      <c r="C3672" s="3" t="s">
        <v>77</v>
      </c>
      <c r="D3672" s="3" t="s">
        <v>59</v>
      </c>
      <c r="E3672">
        <v>2020</v>
      </c>
      <c r="F3672" s="3" t="str">
        <f t="shared" si="114"/>
        <v>AGenLR.GRN2020</v>
      </c>
      <c r="G3672" s="9">
        <v>165</v>
      </c>
      <c r="H3672" s="9">
        <v>173</v>
      </c>
      <c r="I3672" s="9">
        <v>171</v>
      </c>
      <c r="J3672" s="9">
        <v>238</v>
      </c>
      <c r="K3672" s="9">
        <v>271</v>
      </c>
      <c r="L3672" s="9">
        <v>270</v>
      </c>
      <c r="M3672" s="9">
        <v>82</v>
      </c>
      <c r="N3672" s="9">
        <v>80</v>
      </c>
      <c r="O3672" s="9">
        <v>80</v>
      </c>
      <c r="P3672" s="9">
        <v>80</v>
      </c>
      <c r="Q3672" s="9">
        <v>92</v>
      </c>
      <c r="R3672" s="9">
        <v>80</v>
      </c>
      <c r="S3672" s="9">
        <v>112</v>
      </c>
      <c r="T3672" s="9">
        <v>152</v>
      </c>
    </row>
    <row r="3673" spans="1:20" x14ac:dyDescent="0.35">
      <c r="A3673">
        <f t="shared" si="115"/>
        <v>3673</v>
      </c>
      <c r="B3673" s="3" t="s">
        <v>70</v>
      </c>
      <c r="C3673" s="3" t="s">
        <v>77</v>
      </c>
      <c r="D3673" s="3" t="s">
        <v>59</v>
      </c>
      <c r="E3673">
        <v>2021</v>
      </c>
      <c r="F3673" s="3" t="str">
        <f t="shared" si="114"/>
        <v>AGenLR.GRN2021</v>
      </c>
      <c r="G3673" s="9">
        <v>145</v>
      </c>
      <c r="H3673" s="9">
        <v>189</v>
      </c>
      <c r="I3673" s="9">
        <v>215</v>
      </c>
      <c r="J3673" s="9">
        <v>270</v>
      </c>
      <c r="K3673" s="9">
        <v>233</v>
      </c>
      <c r="L3673" s="9">
        <v>209</v>
      </c>
      <c r="M3673" s="9">
        <v>82</v>
      </c>
      <c r="N3673" s="9">
        <v>259</v>
      </c>
      <c r="O3673" s="9">
        <v>321</v>
      </c>
      <c r="P3673" s="9">
        <v>80</v>
      </c>
      <c r="Q3673" s="9">
        <v>148</v>
      </c>
      <c r="R3673" s="9">
        <v>131</v>
      </c>
      <c r="S3673" s="9">
        <v>188</v>
      </c>
      <c r="T3673" s="9">
        <v>168</v>
      </c>
    </row>
    <row r="3674" spans="1:20" x14ac:dyDescent="0.35">
      <c r="A3674">
        <f t="shared" si="115"/>
        <v>3674</v>
      </c>
      <c r="B3674" s="3" t="s">
        <v>70</v>
      </c>
      <c r="C3674" s="3" t="s">
        <v>77</v>
      </c>
      <c r="D3674" s="3" t="s">
        <v>59</v>
      </c>
      <c r="E3674">
        <v>2022</v>
      </c>
      <c r="F3674" s="3" t="str">
        <f t="shared" si="114"/>
        <v>AGenLR.GRN2022</v>
      </c>
      <c r="G3674" s="9">
        <v>141</v>
      </c>
      <c r="H3674" s="9">
        <v>159</v>
      </c>
      <c r="I3674" s="9">
        <v>233</v>
      </c>
      <c r="J3674" s="9">
        <v>274</v>
      </c>
      <c r="K3674" s="9">
        <v>370</v>
      </c>
      <c r="L3674" s="9">
        <v>400</v>
      </c>
      <c r="M3674" s="9">
        <v>108</v>
      </c>
      <c r="N3674" s="9">
        <v>378</v>
      </c>
      <c r="O3674" s="9">
        <v>461</v>
      </c>
      <c r="P3674" s="9">
        <v>87</v>
      </c>
      <c r="Q3674" s="9">
        <v>131</v>
      </c>
      <c r="R3674" s="9">
        <v>80</v>
      </c>
      <c r="S3674" s="9">
        <v>145</v>
      </c>
      <c r="T3674" s="9">
        <v>190</v>
      </c>
    </row>
    <row r="3675" spans="1:20" x14ac:dyDescent="0.35">
      <c r="A3675">
        <f t="shared" si="115"/>
        <v>3675</v>
      </c>
      <c r="B3675" s="3" t="s">
        <v>70</v>
      </c>
      <c r="C3675" s="3" t="s">
        <v>77</v>
      </c>
      <c r="D3675" s="3" t="s">
        <v>59</v>
      </c>
      <c r="E3675">
        <v>2023</v>
      </c>
      <c r="F3675" s="3" t="str">
        <f t="shared" si="114"/>
        <v>AGenLR.GRN2023</v>
      </c>
      <c r="G3675" s="9">
        <v>137</v>
      </c>
      <c r="H3675" s="9">
        <v>135</v>
      </c>
      <c r="I3675" s="9">
        <v>137</v>
      </c>
      <c r="J3675" s="9">
        <v>163</v>
      </c>
      <c r="K3675" s="9">
        <v>278</v>
      </c>
      <c r="L3675" s="9">
        <v>287</v>
      </c>
      <c r="M3675" s="9">
        <v>101</v>
      </c>
      <c r="N3675" s="9">
        <v>438</v>
      </c>
      <c r="O3675" s="9">
        <v>265</v>
      </c>
      <c r="P3675" s="9">
        <v>80</v>
      </c>
      <c r="Q3675" s="9">
        <v>124</v>
      </c>
      <c r="R3675" s="9">
        <v>86</v>
      </c>
      <c r="S3675" s="9">
        <v>154</v>
      </c>
      <c r="T3675" s="9">
        <v>177</v>
      </c>
    </row>
    <row r="3676" spans="1:20" x14ac:dyDescent="0.35">
      <c r="A3676">
        <f t="shared" si="115"/>
        <v>3676</v>
      </c>
      <c r="B3676" s="3" t="s">
        <v>70</v>
      </c>
      <c r="C3676" s="3" t="s">
        <v>77</v>
      </c>
      <c r="D3676" s="3" t="s">
        <v>59</v>
      </c>
      <c r="E3676">
        <v>2024</v>
      </c>
      <c r="F3676" s="3" t="str">
        <f t="shared" si="114"/>
        <v>AGenLR.GRN2024</v>
      </c>
      <c r="G3676" s="9">
        <v>157</v>
      </c>
      <c r="H3676" s="9">
        <v>177</v>
      </c>
      <c r="I3676" s="9">
        <v>219</v>
      </c>
      <c r="J3676" s="9">
        <v>280</v>
      </c>
      <c r="K3676" s="9">
        <v>284</v>
      </c>
      <c r="L3676" s="9">
        <v>337</v>
      </c>
      <c r="M3676" s="9">
        <v>82</v>
      </c>
      <c r="N3676" s="9">
        <v>265</v>
      </c>
      <c r="O3676" s="9">
        <v>80</v>
      </c>
      <c r="P3676" s="9">
        <v>80</v>
      </c>
      <c r="Q3676" s="9">
        <v>80</v>
      </c>
      <c r="R3676" s="9">
        <v>80</v>
      </c>
      <c r="S3676" s="9">
        <v>115</v>
      </c>
      <c r="T3676" s="9">
        <v>133</v>
      </c>
    </row>
    <row r="3677" spans="1:20" x14ac:dyDescent="0.35">
      <c r="A3677">
        <f t="shared" si="115"/>
        <v>3677</v>
      </c>
      <c r="B3677" s="3" t="s">
        <v>70</v>
      </c>
      <c r="C3677" s="3" t="s">
        <v>77</v>
      </c>
      <c r="D3677" s="3" t="s">
        <v>59</v>
      </c>
      <c r="E3677">
        <v>2025</v>
      </c>
      <c r="F3677" s="3" t="str">
        <f t="shared" si="114"/>
        <v>AGenLR.GRN2025</v>
      </c>
      <c r="G3677" s="9">
        <v>117</v>
      </c>
      <c r="H3677" s="9">
        <v>132</v>
      </c>
      <c r="I3677" s="9">
        <v>139</v>
      </c>
      <c r="J3677" s="9">
        <v>143</v>
      </c>
      <c r="K3677" s="9">
        <v>134</v>
      </c>
      <c r="L3677" s="9">
        <v>318</v>
      </c>
      <c r="M3677" s="9">
        <v>82</v>
      </c>
      <c r="N3677" s="9">
        <v>142</v>
      </c>
      <c r="O3677" s="9">
        <v>348</v>
      </c>
      <c r="P3677" s="9">
        <v>326</v>
      </c>
      <c r="Q3677" s="9">
        <v>154</v>
      </c>
      <c r="R3677" s="9">
        <v>91</v>
      </c>
      <c r="S3677" s="9">
        <v>199</v>
      </c>
      <c r="T3677" s="9">
        <v>213</v>
      </c>
    </row>
    <row r="3678" spans="1:20" x14ac:dyDescent="0.35">
      <c r="A3678">
        <f t="shared" si="115"/>
        <v>3678</v>
      </c>
      <c r="B3678" s="3" t="s">
        <v>70</v>
      </c>
      <c r="C3678" s="3" t="s">
        <v>77</v>
      </c>
      <c r="D3678" s="3" t="s">
        <v>59</v>
      </c>
      <c r="E3678">
        <v>2026</v>
      </c>
      <c r="F3678" s="3" t="str">
        <f t="shared" si="114"/>
        <v>AGenLR.GRN2026</v>
      </c>
      <c r="G3678" s="9">
        <v>202</v>
      </c>
      <c r="H3678" s="9">
        <v>241</v>
      </c>
      <c r="I3678" s="9">
        <v>258</v>
      </c>
      <c r="J3678" s="9">
        <v>668</v>
      </c>
      <c r="K3678" s="9">
        <v>729</v>
      </c>
      <c r="L3678" s="9">
        <v>792</v>
      </c>
      <c r="M3678" s="9">
        <v>675</v>
      </c>
      <c r="N3678" s="9">
        <v>675</v>
      </c>
      <c r="O3678" s="9">
        <v>675</v>
      </c>
      <c r="P3678" s="9">
        <v>655</v>
      </c>
      <c r="Q3678" s="9">
        <v>282</v>
      </c>
      <c r="R3678" s="9">
        <v>247</v>
      </c>
      <c r="S3678" s="9">
        <v>243</v>
      </c>
      <c r="T3678" s="9">
        <v>253</v>
      </c>
    </row>
    <row r="3679" spans="1:20" x14ac:dyDescent="0.35">
      <c r="A3679">
        <f t="shared" si="115"/>
        <v>3679</v>
      </c>
      <c r="B3679" s="3" t="s">
        <v>70</v>
      </c>
      <c r="C3679" s="3" t="s">
        <v>77</v>
      </c>
      <c r="D3679" s="3" t="s">
        <v>59</v>
      </c>
      <c r="E3679">
        <v>2027</v>
      </c>
      <c r="F3679" s="3" t="str">
        <f t="shared" si="114"/>
        <v>AGenLR.GRN2027</v>
      </c>
      <c r="G3679" s="9">
        <v>216</v>
      </c>
      <c r="H3679" s="9">
        <v>239</v>
      </c>
      <c r="I3679" s="9">
        <v>571</v>
      </c>
      <c r="J3679" s="9">
        <v>546</v>
      </c>
      <c r="K3679" s="9">
        <v>464</v>
      </c>
      <c r="L3679" s="9">
        <v>768</v>
      </c>
      <c r="M3679" s="9">
        <v>616</v>
      </c>
      <c r="N3679" s="9">
        <v>675</v>
      </c>
      <c r="O3679" s="9">
        <v>675</v>
      </c>
      <c r="P3679" s="9">
        <v>676</v>
      </c>
      <c r="Q3679" s="9">
        <v>327</v>
      </c>
      <c r="R3679" s="9">
        <v>253</v>
      </c>
      <c r="S3679" s="9">
        <v>250</v>
      </c>
      <c r="T3679" s="9">
        <v>272</v>
      </c>
    </row>
    <row r="3680" spans="1:20" x14ac:dyDescent="0.35">
      <c r="A3680">
        <f t="shared" si="115"/>
        <v>3680</v>
      </c>
      <c r="B3680" s="3" t="s">
        <v>70</v>
      </c>
      <c r="C3680" s="3" t="s">
        <v>77</v>
      </c>
      <c r="D3680" s="3" t="s">
        <v>59</v>
      </c>
      <c r="E3680">
        <v>2028</v>
      </c>
      <c r="F3680" s="3" t="str">
        <f t="shared" si="114"/>
        <v>AGenLR.GRN2028</v>
      </c>
      <c r="G3680" s="9">
        <v>228</v>
      </c>
      <c r="H3680" s="9">
        <v>233</v>
      </c>
      <c r="I3680" s="9">
        <v>345</v>
      </c>
      <c r="J3680" s="9">
        <v>402</v>
      </c>
      <c r="K3680" s="9">
        <v>557</v>
      </c>
      <c r="L3680" s="9">
        <v>653</v>
      </c>
      <c r="M3680" s="9">
        <v>492</v>
      </c>
      <c r="N3680" s="9">
        <v>676</v>
      </c>
      <c r="O3680" s="9">
        <v>675</v>
      </c>
      <c r="P3680" s="9">
        <v>517</v>
      </c>
      <c r="Q3680" s="9">
        <v>213</v>
      </c>
      <c r="R3680" s="9">
        <v>136</v>
      </c>
      <c r="S3680" s="9">
        <v>187</v>
      </c>
      <c r="T3680" s="9">
        <v>211</v>
      </c>
    </row>
    <row r="3681" spans="1:20" x14ac:dyDescent="0.35">
      <c r="A3681">
        <f t="shared" si="115"/>
        <v>3681</v>
      </c>
      <c r="B3681" s="3" t="s">
        <v>70</v>
      </c>
      <c r="C3681" s="3" t="s">
        <v>77</v>
      </c>
      <c r="D3681" s="3" t="s">
        <v>59</v>
      </c>
      <c r="E3681">
        <v>2029</v>
      </c>
      <c r="F3681" s="3" t="str">
        <f t="shared" si="114"/>
        <v>AGenLR.GRN2029</v>
      </c>
      <c r="G3681" s="9">
        <v>221</v>
      </c>
      <c r="H3681" s="9">
        <v>151</v>
      </c>
      <c r="I3681" s="9">
        <v>196</v>
      </c>
      <c r="J3681" s="9">
        <v>293</v>
      </c>
      <c r="K3681" s="9">
        <v>551</v>
      </c>
      <c r="L3681" s="9">
        <v>601</v>
      </c>
      <c r="M3681" s="9">
        <v>687</v>
      </c>
      <c r="N3681" s="9">
        <v>553</v>
      </c>
      <c r="O3681" s="9">
        <v>594</v>
      </c>
      <c r="P3681" s="9">
        <v>524</v>
      </c>
      <c r="Q3681" s="9">
        <v>286</v>
      </c>
      <c r="R3681" s="9">
        <v>143</v>
      </c>
      <c r="S3681" s="9">
        <v>206</v>
      </c>
      <c r="T3681" s="9">
        <v>194</v>
      </c>
    </row>
    <row r="3682" spans="1:20" x14ac:dyDescent="0.35">
      <c r="A3682">
        <f t="shared" si="115"/>
        <v>3682</v>
      </c>
      <c r="B3682" s="3" t="s">
        <v>70</v>
      </c>
      <c r="C3682" s="3" t="s">
        <v>77</v>
      </c>
      <c r="D3682" s="3" t="s">
        <v>60</v>
      </c>
      <c r="E3682">
        <v>2020</v>
      </c>
      <c r="F3682" s="3" t="str">
        <f t="shared" si="114"/>
        <v>AGenL GOOS2020</v>
      </c>
      <c r="G3682" s="9">
        <v>175</v>
      </c>
      <c r="H3682" s="9">
        <v>178</v>
      </c>
      <c r="I3682" s="9">
        <v>173</v>
      </c>
      <c r="J3682" s="9">
        <v>242</v>
      </c>
      <c r="K3682" s="9">
        <v>271</v>
      </c>
      <c r="L3682" s="9">
        <v>272</v>
      </c>
      <c r="M3682" s="9">
        <v>82</v>
      </c>
      <c r="N3682" s="9">
        <v>80</v>
      </c>
      <c r="O3682" s="9">
        <v>80</v>
      </c>
      <c r="P3682" s="9">
        <v>80</v>
      </c>
      <c r="Q3682" s="9">
        <v>149</v>
      </c>
      <c r="R3682" s="9">
        <v>126</v>
      </c>
      <c r="S3682" s="9">
        <v>109</v>
      </c>
      <c r="T3682" s="9">
        <v>146</v>
      </c>
    </row>
    <row r="3683" spans="1:20" x14ac:dyDescent="0.35">
      <c r="A3683">
        <f t="shared" si="115"/>
        <v>3683</v>
      </c>
      <c r="B3683" s="3" t="s">
        <v>70</v>
      </c>
      <c r="C3683" s="3" t="s">
        <v>77</v>
      </c>
      <c r="D3683" s="3" t="s">
        <v>60</v>
      </c>
      <c r="E3683">
        <v>2021</v>
      </c>
      <c r="F3683" s="3" t="str">
        <f t="shared" si="114"/>
        <v>AGenL GOOS2021</v>
      </c>
      <c r="G3683" s="9">
        <v>154</v>
      </c>
      <c r="H3683" s="9">
        <v>194</v>
      </c>
      <c r="I3683" s="9">
        <v>219</v>
      </c>
      <c r="J3683" s="9">
        <v>274</v>
      </c>
      <c r="K3683" s="9">
        <v>236</v>
      </c>
      <c r="L3683" s="9">
        <v>208</v>
      </c>
      <c r="M3683" s="9">
        <v>82</v>
      </c>
      <c r="N3683" s="9">
        <v>202</v>
      </c>
      <c r="O3683" s="9">
        <v>263</v>
      </c>
      <c r="P3683" s="9">
        <v>80</v>
      </c>
      <c r="Q3683" s="9">
        <v>188</v>
      </c>
      <c r="R3683" s="9">
        <v>176</v>
      </c>
      <c r="S3683" s="9">
        <v>185</v>
      </c>
      <c r="T3683" s="9">
        <v>164</v>
      </c>
    </row>
    <row r="3684" spans="1:20" x14ac:dyDescent="0.35">
      <c r="A3684">
        <f t="shared" si="115"/>
        <v>3684</v>
      </c>
      <c r="B3684" s="3" t="s">
        <v>70</v>
      </c>
      <c r="C3684" s="3" t="s">
        <v>77</v>
      </c>
      <c r="D3684" s="3" t="s">
        <v>60</v>
      </c>
      <c r="E3684">
        <v>2022</v>
      </c>
      <c r="F3684" s="3" t="str">
        <f t="shared" si="114"/>
        <v>AGenL GOOS2022</v>
      </c>
      <c r="G3684" s="9">
        <v>149</v>
      </c>
      <c r="H3684" s="9">
        <v>164</v>
      </c>
      <c r="I3684" s="9">
        <v>236</v>
      </c>
      <c r="J3684" s="9">
        <v>278</v>
      </c>
      <c r="K3684" s="9">
        <v>375</v>
      </c>
      <c r="L3684" s="9">
        <v>398</v>
      </c>
      <c r="M3684" s="9">
        <v>82</v>
      </c>
      <c r="N3684" s="9">
        <v>311</v>
      </c>
      <c r="O3684" s="9">
        <v>391</v>
      </c>
      <c r="P3684" s="9">
        <v>80</v>
      </c>
      <c r="Q3684" s="9">
        <v>177</v>
      </c>
      <c r="R3684" s="9">
        <v>138</v>
      </c>
      <c r="S3684" s="9">
        <v>141</v>
      </c>
      <c r="T3684" s="9">
        <v>188</v>
      </c>
    </row>
    <row r="3685" spans="1:20" x14ac:dyDescent="0.35">
      <c r="A3685">
        <f t="shared" si="115"/>
        <v>3685</v>
      </c>
      <c r="B3685" s="3" t="s">
        <v>70</v>
      </c>
      <c r="C3685" s="3" t="s">
        <v>77</v>
      </c>
      <c r="D3685" s="3" t="s">
        <v>60</v>
      </c>
      <c r="E3685">
        <v>2023</v>
      </c>
      <c r="F3685" s="3" t="str">
        <f t="shared" si="114"/>
        <v>AGenL GOOS2023</v>
      </c>
      <c r="G3685" s="9">
        <v>145</v>
      </c>
      <c r="H3685" s="9">
        <v>139</v>
      </c>
      <c r="I3685" s="9">
        <v>139</v>
      </c>
      <c r="J3685" s="9">
        <v>166</v>
      </c>
      <c r="K3685" s="9">
        <v>280</v>
      </c>
      <c r="L3685" s="9">
        <v>284</v>
      </c>
      <c r="M3685" s="9">
        <v>82</v>
      </c>
      <c r="N3685" s="9">
        <v>368</v>
      </c>
      <c r="O3685" s="9">
        <v>211</v>
      </c>
      <c r="P3685" s="9">
        <v>80</v>
      </c>
      <c r="Q3685" s="9">
        <v>172</v>
      </c>
      <c r="R3685" s="9">
        <v>145</v>
      </c>
      <c r="S3685" s="9">
        <v>151</v>
      </c>
      <c r="T3685" s="9">
        <v>173</v>
      </c>
    </row>
    <row r="3686" spans="1:20" x14ac:dyDescent="0.35">
      <c r="A3686">
        <f t="shared" si="115"/>
        <v>3686</v>
      </c>
      <c r="B3686" s="3" t="s">
        <v>70</v>
      </c>
      <c r="C3686" s="3" t="s">
        <v>77</v>
      </c>
      <c r="D3686" s="3" t="s">
        <v>60</v>
      </c>
      <c r="E3686">
        <v>2024</v>
      </c>
      <c r="F3686" s="3" t="str">
        <f t="shared" si="114"/>
        <v>AGenL GOOS2024</v>
      </c>
      <c r="G3686" s="9">
        <v>167</v>
      </c>
      <c r="H3686" s="9">
        <v>183</v>
      </c>
      <c r="I3686" s="9">
        <v>221</v>
      </c>
      <c r="J3686" s="9">
        <v>284</v>
      </c>
      <c r="K3686" s="9">
        <v>287</v>
      </c>
      <c r="L3686" s="9">
        <v>333</v>
      </c>
      <c r="M3686" s="9">
        <v>82</v>
      </c>
      <c r="N3686" s="9">
        <v>211</v>
      </c>
      <c r="O3686" s="9">
        <v>80</v>
      </c>
      <c r="P3686" s="9">
        <v>80</v>
      </c>
      <c r="Q3686" s="9">
        <v>136</v>
      </c>
      <c r="R3686" s="9">
        <v>131</v>
      </c>
      <c r="S3686" s="9">
        <v>112</v>
      </c>
      <c r="T3686" s="9">
        <v>128</v>
      </c>
    </row>
    <row r="3687" spans="1:20" x14ac:dyDescent="0.35">
      <c r="A3687">
        <f t="shared" si="115"/>
        <v>3687</v>
      </c>
      <c r="B3687" s="3" t="s">
        <v>70</v>
      </c>
      <c r="C3687" s="3" t="s">
        <v>77</v>
      </c>
      <c r="D3687" s="3" t="s">
        <v>60</v>
      </c>
      <c r="E3687">
        <v>2025</v>
      </c>
      <c r="F3687" s="3" t="str">
        <f t="shared" si="114"/>
        <v>AGenL GOOS2025</v>
      </c>
      <c r="G3687" s="9">
        <v>124</v>
      </c>
      <c r="H3687" s="9">
        <v>136</v>
      </c>
      <c r="I3687" s="9">
        <v>140</v>
      </c>
      <c r="J3687" s="9">
        <v>146</v>
      </c>
      <c r="K3687" s="9">
        <v>135</v>
      </c>
      <c r="L3687" s="9">
        <v>315</v>
      </c>
      <c r="M3687" s="9">
        <v>82</v>
      </c>
      <c r="N3687" s="9">
        <v>96</v>
      </c>
      <c r="O3687" s="9">
        <v>284</v>
      </c>
      <c r="P3687" s="9">
        <v>280</v>
      </c>
      <c r="Q3687" s="9">
        <v>193</v>
      </c>
      <c r="R3687" s="9">
        <v>148</v>
      </c>
      <c r="S3687" s="9">
        <v>195</v>
      </c>
      <c r="T3687" s="9">
        <v>211</v>
      </c>
    </row>
    <row r="3688" spans="1:20" x14ac:dyDescent="0.35">
      <c r="A3688">
        <f t="shared" si="115"/>
        <v>3688</v>
      </c>
      <c r="B3688" s="3" t="s">
        <v>70</v>
      </c>
      <c r="C3688" s="3" t="s">
        <v>77</v>
      </c>
      <c r="D3688" s="3" t="s">
        <v>60</v>
      </c>
      <c r="E3688">
        <v>2026</v>
      </c>
      <c r="F3688" s="3" t="str">
        <f t="shared" si="114"/>
        <v>AGenL GOOS2026</v>
      </c>
      <c r="G3688" s="9">
        <v>214</v>
      </c>
      <c r="H3688" s="9">
        <v>250</v>
      </c>
      <c r="I3688" s="9">
        <v>262</v>
      </c>
      <c r="J3688" s="9">
        <v>677</v>
      </c>
      <c r="K3688" s="9">
        <v>739</v>
      </c>
      <c r="L3688" s="9">
        <v>783</v>
      </c>
      <c r="M3688" s="9">
        <v>687</v>
      </c>
      <c r="N3688" s="9">
        <v>683</v>
      </c>
      <c r="O3688" s="9">
        <v>674</v>
      </c>
      <c r="P3688" s="9">
        <v>560</v>
      </c>
      <c r="Q3688" s="9">
        <v>283</v>
      </c>
      <c r="R3688" s="9">
        <v>257</v>
      </c>
      <c r="S3688" s="9">
        <v>239</v>
      </c>
      <c r="T3688" s="9">
        <v>251</v>
      </c>
    </row>
    <row r="3689" spans="1:20" x14ac:dyDescent="0.35">
      <c r="A3689">
        <f t="shared" si="115"/>
        <v>3689</v>
      </c>
      <c r="B3689" s="3" t="s">
        <v>70</v>
      </c>
      <c r="C3689" s="3" t="s">
        <v>77</v>
      </c>
      <c r="D3689" s="3" t="s">
        <v>60</v>
      </c>
      <c r="E3689">
        <v>2027</v>
      </c>
      <c r="F3689" s="3" t="str">
        <f t="shared" si="114"/>
        <v>AGenL GOOS2027</v>
      </c>
      <c r="G3689" s="9">
        <v>229</v>
      </c>
      <c r="H3689" s="9">
        <v>248</v>
      </c>
      <c r="I3689" s="9">
        <v>578</v>
      </c>
      <c r="J3689" s="9">
        <v>556</v>
      </c>
      <c r="K3689" s="9">
        <v>471</v>
      </c>
      <c r="L3689" s="9">
        <v>766</v>
      </c>
      <c r="M3689" s="9">
        <v>540</v>
      </c>
      <c r="N3689" s="9">
        <v>683</v>
      </c>
      <c r="O3689" s="9">
        <v>674</v>
      </c>
      <c r="P3689" s="9">
        <v>674</v>
      </c>
      <c r="Q3689" s="9">
        <v>313</v>
      </c>
      <c r="R3689" s="9">
        <v>260</v>
      </c>
      <c r="S3689" s="9">
        <v>245</v>
      </c>
      <c r="T3689" s="9">
        <v>274</v>
      </c>
    </row>
    <row r="3690" spans="1:20" x14ac:dyDescent="0.35">
      <c r="A3690">
        <f t="shared" si="115"/>
        <v>3690</v>
      </c>
      <c r="B3690" s="3" t="s">
        <v>70</v>
      </c>
      <c r="C3690" s="3" t="s">
        <v>77</v>
      </c>
      <c r="D3690" s="3" t="s">
        <v>60</v>
      </c>
      <c r="E3690">
        <v>2028</v>
      </c>
      <c r="F3690" s="3" t="str">
        <f t="shared" si="114"/>
        <v>AGenL GOOS2028</v>
      </c>
      <c r="G3690" s="9">
        <v>242</v>
      </c>
      <c r="H3690" s="9">
        <v>242</v>
      </c>
      <c r="I3690" s="9">
        <v>350</v>
      </c>
      <c r="J3690" s="9">
        <v>408</v>
      </c>
      <c r="K3690" s="9">
        <v>565</v>
      </c>
      <c r="L3690" s="9">
        <v>649</v>
      </c>
      <c r="M3690" s="9">
        <v>424</v>
      </c>
      <c r="N3690" s="9">
        <v>683</v>
      </c>
      <c r="O3690" s="9">
        <v>674</v>
      </c>
      <c r="P3690" s="9">
        <v>442</v>
      </c>
      <c r="Q3690" s="9">
        <v>234</v>
      </c>
      <c r="R3690" s="9">
        <v>180</v>
      </c>
      <c r="S3690" s="9">
        <v>183</v>
      </c>
      <c r="T3690" s="9">
        <v>208</v>
      </c>
    </row>
    <row r="3691" spans="1:20" x14ac:dyDescent="0.35">
      <c r="A3691">
        <f t="shared" si="115"/>
        <v>3691</v>
      </c>
      <c r="B3691" s="3" t="s">
        <v>70</v>
      </c>
      <c r="C3691" s="3" t="s">
        <v>77</v>
      </c>
      <c r="D3691" s="3" t="s">
        <v>60</v>
      </c>
      <c r="E3691">
        <v>2029</v>
      </c>
      <c r="F3691" s="3" t="str">
        <f t="shared" si="114"/>
        <v>AGenL GOOS2029</v>
      </c>
      <c r="G3691" s="9">
        <v>234</v>
      </c>
      <c r="H3691" s="9">
        <v>156</v>
      </c>
      <c r="I3691" s="9">
        <v>198</v>
      </c>
      <c r="J3691" s="9">
        <v>297</v>
      </c>
      <c r="K3691" s="9">
        <v>559</v>
      </c>
      <c r="L3691" s="9">
        <v>596</v>
      </c>
      <c r="M3691" s="9">
        <v>683</v>
      </c>
      <c r="N3691" s="9">
        <v>475</v>
      </c>
      <c r="O3691" s="9">
        <v>517</v>
      </c>
      <c r="P3691" s="9">
        <v>445</v>
      </c>
      <c r="Q3691" s="9">
        <v>285</v>
      </c>
      <c r="R3691" s="9">
        <v>185</v>
      </c>
      <c r="S3691" s="9">
        <v>203</v>
      </c>
      <c r="T3691" s="9">
        <v>190</v>
      </c>
    </row>
    <row r="3692" spans="1:20" x14ac:dyDescent="0.35">
      <c r="A3692">
        <f t="shared" si="115"/>
        <v>3692</v>
      </c>
      <c r="B3692" s="3" t="s">
        <v>70</v>
      </c>
      <c r="C3692" s="3" t="s">
        <v>77</v>
      </c>
      <c r="D3692" s="3" t="s">
        <v>61</v>
      </c>
      <c r="E3692">
        <v>2020</v>
      </c>
      <c r="F3692" s="3" t="str">
        <f t="shared" si="114"/>
        <v>AGenLR MON2020</v>
      </c>
      <c r="G3692" s="9">
        <v>160</v>
      </c>
      <c r="H3692" s="9">
        <v>166</v>
      </c>
      <c r="I3692" s="9">
        <v>160</v>
      </c>
      <c r="J3692" s="9">
        <v>232</v>
      </c>
      <c r="K3692" s="9">
        <v>263</v>
      </c>
      <c r="L3692" s="9">
        <v>245</v>
      </c>
      <c r="M3692" s="9">
        <v>85</v>
      </c>
      <c r="N3692" s="9">
        <v>84</v>
      </c>
      <c r="O3692" s="9">
        <v>84</v>
      </c>
      <c r="P3692" s="9">
        <v>84</v>
      </c>
      <c r="Q3692" s="9">
        <v>84</v>
      </c>
      <c r="R3692" s="9">
        <v>85</v>
      </c>
      <c r="S3692" s="9">
        <v>93</v>
      </c>
      <c r="T3692" s="9">
        <v>131</v>
      </c>
    </row>
    <row r="3693" spans="1:20" x14ac:dyDescent="0.35">
      <c r="A3693">
        <f t="shared" si="115"/>
        <v>3693</v>
      </c>
      <c r="B3693" s="3" t="s">
        <v>70</v>
      </c>
      <c r="C3693" s="3" t="s">
        <v>77</v>
      </c>
      <c r="D3693" s="3" t="s">
        <v>61</v>
      </c>
      <c r="E3693">
        <v>2021</v>
      </c>
      <c r="F3693" s="3" t="str">
        <f t="shared" si="114"/>
        <v>AGenLR MON2021</v>
      </c>
      <c r="G3693" s="9">
        <v>142</v>
      </c>
      <c r="H3693" s="9">
        <v>182</v>
      </c>
      <c r="I3693" s="9">
        <v>207</v>
      </c>
      <c r="J3693" s="9">
        <v>265</v>
      </c>
      <c r="K3693" s="9">
        <v>224</v>
      </c>
      <c r="L3693" s="9">
        <v>167</v>
      </c>
      <c r="M3693" s="9">
        <v>85</v>
      </c>
      <c r="N3693" s="9">
        <v>115</v>
      </c>
      <c r="O3693" s="9">
        <v>185</v>
      </c>
      <c r="P3693" s="9">
        <v>84</v>
      </c>
      <c r="Q3693" s="9">
        <v>136</v>
      </c>
      <c r="R3693" s="9">
        <v>115</v>
      </c>
      <c r="S3693" s="9">
        <v>170</v>
      </c>
      <c r="T3693" s="9">
        <v>146</v>
      </c>
    </row>
    <row r="3694" spans="1:20" x14ac:dyDescent="0.35">
      <c r="A3694">
        <f t="shared" si="115"/>
        <v>3694</v>
      </c>
      <c r="B3694" s="3" t="s">
        <v>70</v>
      </c>
      <c r="C3694" s="3" t="s">
        <v>77</v>
      </c>
      <c r="D3694" s="3" t="s">
        <v>61</v>
      </c>
      <c r="E3694">
        <v>2022</v>
      </c>
      <c r="F3694" s="3" t="str">
        <f t="shared" si="114"/>
        <v>AGenLR MON2022</v>
      </c>
      <c r="G3694" s="9">
        <v>132</v>
      </c>
      <c r="H3694" s="9">
        <v>146</v>
      </c>
      <c r="I3694" s="9">
        <v>220</v>
      </c>
      <c r="J3694" s="9">
        <v>264</v>
      </c>
      <c r="K3694" s="9">
        <v>366</v>
      </c>
      <c r="L3694" s="9">
        <v>371</v>
      </c>
      <c r="M3694" s="9">
        <v>85</v>
      </c>
      <c r="N3694" s="9">
        <v>230</v>
      </c>
      <c r="O3694" s="9">
        <v>320</v>
      </c>
      <c r="P3694" s="9">
        <v>84</v>
      </c>
      <c r="Q3694" s="9">
        <v>115</v>
      </c>
      <c r="R3694" s="9">
        <v>84</v>
      </c>
      <c r="S3694" s="9">
        <v>123</v>
      </c>
      <c r="T3694" s="9">
        <v>171</v>
      </c>
    </row>
    <row r="3695" spans="1:20" x14ac:dyDescent="0.35">
      <c r="A3695">
        <f t="shared" si="115"/>
        <v>3695</v>
      </c>
      <c r="B3695" s="3" t="s">
        <v>70</v>
      </c>
      <c r="C3695" s="3" t="s">
        <v>77</v>
      </c>
      <c r="D3695" s="3" t="s">
        <v>61</v>
      </c>
      <c r="E3695">
        <v>2023</v>
      </c>
      <c r="F3695" s="3" t="str">
        <f t="shared" si="114"/>
        <v>AGenLR MON2023</v>
      </c>
      <c r="G3695" s="9">
        <v>130</v>
      </c>
      <c r="H3695" s="9">
        <v>125</v>
      </c>
      <c r="I3695" s="9">
        <v>125</v>
      </c>
      <c r="J3695" s="9">
        <v>156</v>
      </c>
      <c r="K3695" s="9">
        <v>270</v>
      </c>
      <c r="L3695" s="9">
        <v>248</v>
      </c>
      <c r="M3695" s="9">
        <v>85</v>
      </c>
      <c r="N3695" s="9">
        <v>303</v>
      </c>
      <c r="O3695" s="9">
        <v>122</v>
      </c>
      <c r="P3695" s="9">
        <v>84</v>
      </c>
      <c r="Q3695" s="9">
        <v>108</v>
      </c>
      <c r="R3695" s="9">
        <v>84</v>
      </c>
      <c r="S3695" s="9">
        <v>133</v>
      </c>
      <c r="T3695" s="9">
        <v>155</v>
      </c>
    </row>
    <row r="3696" spans="1:20" x14ac:dyDescent="0.35">
      <c r="A3696">
        <f t="shared" si="115"/>
        <v>3696</v>
      </c>
      <c r="B3696" s="3" t="s">
        <v>70</v>
      </c>
      <c r="C3696" s="3" t="s">
        <v>77</v>
      </c>
      <c r="D3696" s="3" t="s">
        <v>61</v>
      </c>
      <c r="E3696">
        <v>2024</v>
      </c>
      <c r="F3696" s="3" t="str">
        <f t="shared" si="114"/>
        <v>AGenLR MON2024</v>
      </c>
      <c r="G3696" s="9">
        <v>150</v>
      </c>
      <c r="H3696" s="9">
        <v>169</v>
      </c>
      <c r="I3696" s="9">
        <v>209</v>
      </c>
      <c r="J3696" s="9">
        <v>273</v>
      </c>
      <c r="K3696" s="9">
        <v>280</v>
      </c>
      <c r="L3696" s="9">
        <v>301</v>
      </c>
      <c r="M3696" s="9">
        <v>85</v>
      </c>
      <c r="N3696" s="9">
        <v>128</v>
      </c>
      <c r="O3696" s="9">
        <v>84</v>
      </c>
      <c r="P3696" s="9">
        <v>85</v>
      </c>
      <c r="Q3696" s="9">
        <v>84</v>
      </c>
      <c r="R3696" s="9">
        <v>84</v>
      </c>
      <c r="S3696" s="9">
        <v>97</v>
      </c>
      <c r="T3696" s="9">
        <v>115</v>
      </c>
    </row>
    <row r="3697" spans="1:20" x14ac:dyDescent="0.35">
      <c r="A3697">
        <f t="shared" si="115"/>
        <v>3697</v>
      </c>
      <c r="B3697" s="3" t="s">
        <v>70</v>
      </c>
      <c r="C3697" s="3" t="s">
        <v>77</v>
      </c>
      <c r="D3697" s="3" t="s">
        <v>61</v>
      </c>
      <c r="E3697">
        <v>2025</v>
      </c>
      <c r="F3697" s="3" t="str">
        <f t="shared" si="114"/>
        <v>AGenLR MON2025</v>
      </c>
      <c r="G3697" s="9">
        <v>113</v>
      </c>
      <c r="H3697" s="9">
        <v>124</v>
      </c>
      <c r="I3697" s="9">
        <v>130</v>
      </c>
      <c r="J3697" s="9">
        <v>135</v>
      </c>
      <c r="K3697" s="9">
        <v>126</v>
      </c>
      <c r="L3697" s="9">
        <v>274</v>
      </c>
      <c r="M3697" s="9">
        <v>85</v>
      </c>
      <c r="N3697" s="9">
        <v>84</v>
      </c>
      <c r="O3697" s="9">
        <v>196</v>
      </c>
      <c r="P3697" s="9">
        <v>235</v>
      </c>
      <c r="Q3697" s="9">
        <v>141</v>
      </c>
      <c r="R3697" s="9">
        <v>84</v>
      </c>
      <c r="S3697" s="9">
        <v>176</v>
      </c>
      <c r="T3697" s="9">
        <v>192</v>
      </c>
    </row>
    <row r="3698" spans="1:20" x14ac:dyDescent="0.35">
      <c r="A3698">
        <f t="shared" si="115"/>
        <v>3698</v>
      </c>
      <c r="B3698" s="3" t="s">
        <v>70</v>
      </c>
      <c r="C3698" s="3" t="s">
        <v>77</v>
      </c>
      <c r="D3698" s="3" t="s">
        <v>61</v>
      </c>
      <c r="E3698">
        <v>2026</v>
      </c>
      <c r="F3698" s="3" t="str">
        <f t="shared" si="114"/>
        <v>AGenLR MON2026</v>
      </c>
      <c r="G3698" s="9">
        <v>191</v>
      </c>
      <c r="H3698" s="9">
        <v>228</v>
      </c>
      <c r="I3698" s="9">
        <v>238</v>
      </c>
      <c r="J3698" s="9">
        <v>668</v>
      </c>
      <c r="K3698" s="9">
        <v>724</v>
      </c>
      <c r="L3698" s="9">
        <v>802</v>
      </c>
      <c r="M3698" s="9">
        <v>752</v>
      </c>
      <c r="N3698" s="9">
        <v>736</v>
      </c>
      <c r="O3698" s="9">
        <v>745</v>
      </c>
      <c r="P3698" s="9">
        <v>544</v>
      </c>
      <c r="Q3698" s="9">
        <v>271</v>
      </c>
      <c r="R3698" s="9">
        <v>229</v>
      </c>
      <c r="S3698" s="9">
        <v>221</v>
      </c>
      <c r="T3698" s="9">
        <v>226</v>
      </c>
    </row>
    <row r="3699" spans="1:20" x14ac:dyDescent="0.35">
      <c r="A3699">
        <f t="shared" si="115"/>
        <v>3699</v>
      </c>
      <c r="B3699" s="3" t="s">
        <v>70</v>
      </c>
      <c r="C3699" s="3" t="s">
        <v>77</v>
      </c>
      <c r="D3699" s="3" t="s">
        <v>61</v>
      </c>
      <c r="E3699">
        <v>2027</v>
      </c>
      <c r="F3699" s="3" t="str">
        <f t="shared" si="114"/>
        <v>AGenLR MON2027</v>
      </c>
      <c r="G3699" s="9">
        <v>204</v>
      </c>
      <c r="H3699" s="9">
        <v>228</v>
      </c>
      <c r="I3699" s="9">
        <v>568</v>
      </c>
      <c r="J3699" s="9">
        <v>546</v>
      </c>
      <c r="K3699" s="9">
        <v>459</v>
      </c>
      <c r="L3699" s="9">
        <v>731</v>
      </c>
      <c r="M3699" s="9">
        <v>458</v>
      </c>
      <c r="N3699" s="9">
        <v>752</v>
      </c>
      <c r="O3699" s="9">
        <v>744</v>
      </c>
      <c r="P3699" s="9">
        <v>678</v>
      </c>
      <c r="Q3699" s="9">
        <v>318</v>
      </c>
      <c r="R3699" s="9">
        <v>239</v>
      </c>
      <c r="S3699" s="9">
        <v>226</v>
      </c>
      <c r="T3699" s="9">
        <v>254</v>
      </c>
    </row>
    <row r="3700" spans="1:20" x14ac:dyDescent="0.35">
      <c r="A3700">
        <f t="shared" si="115"/>
        <v>3700</v>
      </c>
      <c r="B3700" s="3" t="s">
        <v>70</v>
      </c>
      <c r="C3700" s="3" t="s">
        <v>77</v>
      </c>
      <c r="D3700" s="3" t="s">
        <v>61</v>
      </c>
      <c r="E3700">
        <v>2028</v>
      </c>
      <c r="F3700" s="3" t="str">
        <f t="shared" si="114"/>
        <v>AGenLR MON2028</v>
      </c>
      <c r="G3700" s="9">
        <v>218</v>
      </c>
      <c r="H3700" s="9">
        <v>218</v>
      </c>
      <c r="I3700" s="9">
        <v>334</v>
      </c>
      <c r="J3700" s="9">
        <v>398</v>
      </c>
      <c r="K3700" s="9">
        <v>564</v>
      </c>
      <c r="L3700" s="9">
        <v>618</v>
      </c>
      <c r="M3700" s="9">
        <v>349</v>
      </c>
      <c r="N3700" s="9">
        <v>662</v>
      </c>
      <c r="O3700" s="9">
        <v>688</v>
      </c>
      <c r="P3700" s="9">
        <v>423</v>
      </c>
      <c r="Q3700" s="9">
        <v>202</v>
      </c>
      <c r="R3700" s="9">
        <v>116</v>
      </c>
      <c r="S3700" s="9">
        <v>163</v>
      </c>
      <c r="T3700" s="9">
        <v>187</v>
      </c>
    </row>
    <row r="3701" spans="1:20" x14ac:dyDescent="0.35">
      <c r="A3701">
        <f t="shared" si="115"/>
        <v>3701</v>
      </c>
      <c r="B3701" s="3" t="s">
        <v>70</v>
      </c>
      <c r="C3701" s="3" t="s">
        <v>77</v>
      </c>
      <c r="D3701" s="3" t="s">
        <v>61</v>
      </c>
      <c r="E3701">
        <v>2029</v>
      </c>
      <c r="F3701" s="3" t="str">
        <f t="shared" si="114"/>
        <v>AGenLR MON2029</v>
      </c>
      <c r="G3701" s="9">
        <v>212</v>
      </c>
      <c r="H3701" s="9">
        <v>134</v>
      </c>
      <c r="I3701" s="9">
        <v>181</v>
      </c>
      <c r="J3701" s="9">
        <v>281</v>
      </c>
      <c r="K3701" s="9">
        <v>580</v>
      </c>
      <c r="L3701" s="9">
        <v>583</v>
      </c>
      <c r="M3701" s="9">
        <v>655</v>
      </c>
      <c r="N3701" s="9">
        <v>429</v>
      </c>
      <c r="O3701" s="9">
        <v>455</v>
      </c>
      <c r="P3701" s="9">
        <v>424</v>
      </c>
      <c r="Q3701" s="9">
        <v>281</v>
      </c>
      <c r="R3701" s="9">
        <v>124</v>
      </c>
      <c r="S3701" s="9">
        <v>183</v>
      </c>
      <c r="T3701" s="9">
        <v>170</v>
      </c>
    </row>
    <row r="3702" spans="1:20" x14ac:dyDescent="0.35">
      <c r="A3702">
        <f t="shared" si="115"/>
        <v>3702</v>
      </c>
      <c r="B3702" s="3" t="s">
        <v>70</v>
      </c>
      <c r="C3702" s="3" t="s">
        <v>77</v>
      </c>
      <c r="D3702" s="3" t="s">
        <v>62</v>
      </c>
      <c r="E3702">
        <v>2020</v>
      </c>
      <c r="F3702" s="3" t="str">
        <f t="shared" si="114"/>
        <v>AGenICE H2020</v>
      </c>
      <c r="G3702" s="9">
        <v>153</v>
      </c>
      <c r="H3702" s="9">
        <v>158</v>
      </c>
      <c r="I3702" s="9">
        <v>153</v>
      </c>
      <c r="J3702" s="9">
        <v>220</v>
      </c>
      <c r="K3702" s="9">
        <v>245</v>
      </c>
      <c r="L3702" s="9">
        <v>220</v>
      </c>
      <c r="M3702" s="9">
        <v>80</v>
      </c>
      <c r="N3702" s="9">
        <v>79</v>
      </c>
      <c r="O3702" s="9">
        <v>79</v>
      </c>
      <c r="P3702" s="9">
        <v>79</v>
      </c>
      <c r="Q3702" s="9">
        <v>134</v>
      </c>
      <c r="R3702" s="9">
        <v>103</v>
      </c>
      <c r="S3702" s="9">
        <v>81</v>
      </c>
      <c r="T3702" s="9">
        <v>122</v>
      </c>
    </row>
    <row r="3703" spans="1:20" x14ac:dyDescent="0.35">
      <c r="A3703">
        <f t="shared" si="115"/>
        <v>3703</v>
      </c>
      <c r="B3703" s="3" t="s">
        <v>70</v>
      </c>
      <c r="C3703" s="3" t="s">
        <v>77</v>
      </c>
      <c r="D3703" s="3" t="s">
        <v>62</v>
      </c>
      <c r="E3703">
        <v>2021</v>
      </c>
      <c r="F3703" s="3" t="str">
        <f t="shared" si="114"/>
        <v>AGenICE H2021</v>
      </c>
      <c r="G3703" s="9">
        <v>136</v>
      </c>
      <c r="H3703" s="9">
        <v>172</v>
      </c>
      <c r="I3703" s="9">
        <v>198</v>
      </c>
      <c r="J3703" s="9">
        <v>251</v>
      </c>
      <c r="K3703" s="9">
        <v>212</v>
      </c>
      <c r="L3703" s="9">
        <v>145</v>
      </c>
      <c r="M3703" s="9">
        <v>81</v>
      </c>
      <c r="N3703" s="9">
        <v>77</v>
      </c>
      <c r="O3703" s="9">
        <v>78</v>
      </c>
      <c r="P3703" s="9">
        <v>79</v>
      </c>
      <c r="Q3703" s="9">
        <v>171</v>
      </c>
      <c r="R3703" s="9">
        <v>157</v>
      </c>
      <c r="S3703" s="9">
        <v>150</v>
      </c>
      <c r="T3703" s="9">
        <v>138</v>
      </c>
    </row>
    <row r="3704" spans="1:20" x14ac:dyDescent="0.35">
      <c r="A3704">
        <f t="shared" si="115"/>
        <v>3704</v>
      </c>
      <c r="B3704" s="3" t="s">
        <v>70</v>
      </c>
      <c r="C3704" s="3" t="s">
        <v>77</v>
      </c>
      <c r="D3704" s="3" t="s">
        <v>62</v>
      </c>
      <c r="E3704">
        <v>2022</v>
      </c>
      <c r="F3704" s="3" t="str">
        <f t="shared" si="114"/>
        <v>AGenICE H2022</v>
      </c>
      <c r="G3704" s="9">
        <v>126</v>
      </c>
      <c r="H3704" s="9">
        <v>140</v>
      </c>
      <c r="I3704" s="9">
        <v>210</v>
      </c>
      <c r="J3704" s="9">
        <v>250</v>
      </c>
      <c r="K3704" s="9">
        <v>346</v>
      </c>
      <c r="L3704" s="9">
        <v>330</v>
      </c>
      <c r="M3704" s="9">
        <v>79</v>
      </c>
      <c r="N3704" s="9">
        <v>111</v>
      </c>
      <c r="O3704" s="9">
        <v>190</v>
      </c>
      <c r="P3704" s="9">
        <v>79</v>
      </c>
      <c r="Q3704" s="9">
        <v>158</v>
      </c>
      <c r="R3704" s="9">
        <v>114</v>
      </c>
      <c r="S3704" s="9">
        <v>105</v>
      </c>
      <c r="T3704" s="9">
        <v>162</v>
      </c>
    </row>
    <row r="3705" spans="1:20" x14ac:dyDescent="0.35">
      <c r="A3705">
        <f t="shared" si="115"/>
        <v>3705</v>
      </c>
      <c r="B3705" s="3" t="s">
        <v>70</v>
      </c>
      <c r="C3705" s="3" t="s">
        <v>77</v>
      </c>
      <c r="D3705" s="3" t="s">
        <v>62</v>
      </c>
      <c r="E3705">
        <v>2023</v>
      </c>
      <c r="F3705" s="3" t="str">
        <f t="shared" si="114"/>
        <v>AGenICE H2023</v>
      </c>
      <c r="G3705" s="9">
        <v>124</v>
      </c>
      <c r="H3705" s="9">
        <v>120</v>
      </c>
      <c r="I3705" s="9">
        <v>121</v>
      </c>
      <c r="J3705" s="9">
        <v>149</v>
      </c>
      <c r="K3705" s="9">
        <v>254</v>
      </c>
      <c r="L3705" s="9">
        <v>218</v>
      </c>
      <c r="M3705" s="9">
        <v>79</v>
      </c>
      <c r="N3705" s="9">
        <v>174</v>
      </c>
      <c r="O3705" s="9">
        <v>77</v>
      </c>
      <c r="P3705" s="9">
        <v>79</v>
      </c>
      <c r="Q3705" s="9">
        <v>153</v>
      </c>
      <c r="R3705" s="9">
        <v>125</v>
      </c>
      <c r="S3705" s="9">
        <v>115</v>
      </c>
      <c r="T3705" s="9">
        <v>146</v>
      </c>
    </row>
    <row r="3706" spans="1:20" x14ac:dyDescent="0.35">
      <c r="A3706">
        <f t="shared" si="115"/>
        <v>3706</v>
      </c>
      <c r="B3706" s="3" t="s">
        <v>70</v>
      </c>
      <c r="C3706" s="3" t="s">
        <v>77</v>
      </c>
      <c r="D3706" s="3" t="s">
        <v>62</v>
      </c>
      <c r="E3706">
        <v>2024</v>
      </c>
      <c r="F3706" s="3" t="str">
        <f t="shared" si="114"/>
        <v>AGenICE H2024</v>
      </c>
      <c r="G3706" s="9">
        <v>142</v>
      </c>
      <c r="H3706" s="9">
        <v>161</v>
      </c>
      <c r="I3706" s="9">
        <v>200</v>
      </c>
      <c r="J3706" s="9">
        <v>259</v>
      </c>
      <c r="K3706" s="9">
        <v>265</v>
      </c>
      <c r="L3706" s="9">
        <v>267</v>
      </c>
      <c r="M3706" s="9">
        <v>79</v>
      </c>
      <c r="N3706" s="9">
        <v>77</v>
      </c>
      <c r="O3706" s="9">
        <v>79</v>
      </c>
      <c r="P3706" s="9">
        <v>81</v>
      </c>
      <c r="Q3706" s="9">
        <v>115</v>
      </c>
      <c r="R3706" s="9">
        <v>109</v>
      </c>
      <c r="S3706" s="9">
        <v>81</v>
      </c>
      <c r="T3706" s="9">
        <v>107</v>
      </c>
    </row>
    <row r="3707" spans="1:20" x14ac:dyDescent="0.35">
      <c r="A3707">
        <f t="shared" si="115"/>
        <v>3707</v>
      </c>
      <c r="B3707" s="3" t="s">
        <v>70</v>
      </c>
      <c r="C3707" s="3" t="s">
        <v>77</v>
      </c>
      <c r="D3707" s="3" t="s">
        <v>62</v>
      </c>
      <c r="E3707">
        <v>2025</v>
      </c>
      <c r="F3707" s="3" t="str">
        <f t="shared" si="114"/>
        <v>AGenICE H2025</v>
      </c>
      <c r="G3707" s="9">
        <v>108</v>
      </c>
      <c r="H3707" s="9">
        <v>119</v>
      </c>
      <c r="I3707" s="9">
        <v>125</v>
      </c>
      <c r="J3707" s="9">
        <v>117</v>
      </c>
      <c r="K3707" s="9">
        <v>120</v>
      </c>
      <c r="L3707" s="9">
        <v>241</v>
      </c>
      <c r="M3707" s="9">
        <v>81</v>
      </c>
      <c r="N3707" s="9">
        <v>78</v>
      </c>
      <c r="O3707" s="9">
        <v>86</v>
      </c>
      <c r="P3707" s="9">
        <v>140</v>
      </c>
      <c r="Q3707" s="9">
        <v>174</v>
      </c>
      <c r="R3707" s="9">
        <v>123</v>
      </c>
      <c r="S3707" s="9">
        <v>155</v>
      </c>
      <c r="T3707" s="9">
        <v>181</v>
      </c>
    </row>
    <row r="3708" spans="1:20" x14ac:dyDescent="0.35">
      <c r="A3708">
        <f t="shared" si="115"/>
        <v>3708</v>
      </c>
      <c r="B3708" s="3" t="s">
        <v>70</v>
      </c>
      <c r="C3708" s="3" t="s">
        <v>77</v>
      </c>
      <c r="D3708" s="3" t="s">
        <v>62</v>
      </c>
      <c r="E3708">
        <v>2026</v>
      </c>
      <c r="F3708" s="3" t="str">
        <f t="shared" si="114"/>
        <v>AGenICE H2026</v>
      </c>
      <c r="G3708" s="9">
        <v>180</v>
      </c>
      <c r="H3708" s="9">
        <v>216</v>
      </c>
      <c r="I3708" s="9">
        <v>227</v>
      </c>
      <c r="J3708" s="9">
        <v>527</v>
      </c>
      <c r="K3708" s="9">
        <v>617</v>
      </c>
      <c r="L3708" s="9">
        <v>596</v>
      </c>
      <c r="M3708" s="9">
        <v>603</v>
      </c>
      <c r="N3708" s="9">
        <v>603</v>
      </c>
      <c r="O3708" s="9">
        <v>563</v>
      </c>
      <c r="P3708" s="9">
        <v>375</v>
      </c>
      <c r="Q3708" s="9">
        <v>260</v>
      </c>
      <c r="R3708" s="9">
        <v>231</v>
      </c>
      <c r="S3708" s="9">
        <v>197</v>
      </c>
      <c r="T3708" s="9">
        <v>213</v>
      </c>
    </row>
    <row r="3709" spans="1:20" x14ac:dyDescent="0.35">
      <c r="A3709">
        <f t="shared" si="115"/>
        <v>3709</v>
      </c>
      <c r="B3709" s="3" t="s">
        <v>70</v>
      </c>
      <c r="C3709" s="3" t="s">
        <v>77</v>
      </c>
      <c r="D3709" s="3" t="s">
        <v>62</v>
      </c>
      <c r="E3709">
        <v>2027</v>
      </c>
      <c r="F3709" s="3" t="str">
        <f t="shared" si="114"/>
        <v>AGenICE H2027</v>
      </c>
      <c r="G3709" s="9">
        <v>194</v>
      </c>
      <c r="H3709" s="9">
        <v>217</v>
      </c>
      <c r="I3709" s="9">
        <v>525</v>
      </c>
      <c r="J3709" s="9">
        <v>509</v>
      </c>
      <c r="K3709" s="9">
        <v>430</v>
      </c>
      <c r="L3709" s="9">
        <v>596</v>
      </c>
      <c r="M3709" s="9">
        <v>303</v>
      </c>
      <c r="N3709" s="9">
        <v>602</v>
      </c>
      <c r="O3709" s="9">
        <v>588</v>
      </c>
      <c r="P3709" s="9">
        <v>561</v>
      </c>
      <c r="Q3709" s="9">
        <v>289</v>
      </c>
      <c r="R3709" s="9">
        <v>237</v>
      </c>
      <c r="S3709" s="9">
        <v>202</v>
      </c>
      <c r="T3709" s="9">
        <v>241</v>
      </c>
    </row>
    <row r="3710" spans="1:20" x14ac:dyDescent="0.35">
      <c r="A3710">
        <f t="shared" si="115"/>
        <v>3710</v>
      </c>
      <c r="B3710" s="3" t="s">
        <v>70</v>
      </c>
      <c r="C3710" s="3" t="s">
        <v>77</v>
      </c>
      <c r="D3710" s="3" t="s">
        <v>62</v>
      </c>
      <c r="E3710">
        <v>2028</v>
      </c>
      <c r="F3710" s="3" t="str">
        <f t="shared" si="114"/>
        <v>AGenICE H2028</v>
      </c>
      <c r="G3710" s="9">
        <v>207</v>
      </c>
      <c r="H3710" s="9">
        <v>207</v>
      </c>
      <c r="I3710" s="9">
        <v>316</v>
      </c>
      <c r="J3710" s="9">
        <v>375</v>
      </c>
      <c r="K3710" s="9">
        <v>522</v>
      </c>
      <c r="L3710" s="9">
        <v>552</v>
      </c>
      <c r="M3710" s="9">
        <v>213</v>
      </c>
      <c r="N3710" s="9">
        <v>470</v>
      </c>
      <c r="O3710" s="9">
        <v>498</v>
      </c>
      <c r="P3710" s="9">
        <v>284</v>
      </c>
      <c r="Q3710" s="9">
        <v>214</v>
      </c>
      <c r="R3710" s="9">
        <v>158</v>
      </c>
      <c r="S3710" s="9">
        <v>143</v>
      </c>
      <c r="T3710" s="9">
        <v>176</v>
      </c>
    </row>
    <row r="3711" spans="1:20" x14ac:dyDescent="0.35">
      <c r="A3711">
        <f t="shared" si="115"/>
        <v>3711</v>
      </c>
      <c r="B3711" s="3" t="s">
        <v>70</v>
      </c>
      <c r="C3711" s="3" t="s">
        <v>77</v>
      </c>
      <c r="D3711" s="3" t="s">
        <v>62</v>
      </c>
      <c r="E3711">
        <v>2029</v>
      </c>
      <c r="F3711" s="3" t="str">
        <f t="shared" si="114"/>
        <v>AGenICE H2029</v>
      </c>
      <c r="G3711" s="9">
        <v>201</v>
      </c>
      <c r="H3711" s="9">
        <v>129</v>
      </c>
      <c r="I3711" s="9">
        <v>173</v>
      </c>
      <c r="J3711" s="9">
        <v>266</v>
      </c>
      <c r="K3711" s="9">
        <v>536</v>
      </c>
      <c r="L3711" s="9">
        <v>519</v>
      </c>
      <c r="M3711" s="9">
        <v>468</v>
      </c>
      <c r="N3711" s="9">
        <v>277</v>
      </c>
      <c r="O3711" s="9">
        <v>305</v>
      </c>
      <c r="P3711" s="9">
        <v>283</v>
      </c>
      <c r="Q3711" s="9">
        <v>265</v>
      </c>
      <c r="R3711" s="9">
        <v>163</v>
      </c>
      <c r="S3711" s="9">
        <v>163</v>
      </c>
      <c r="T3711" s="9">
        <v>160</v>
      </c>
    </row>
    <row r="3712" spans="1:20" x14ac:dyDescent="0.35">
      <c r="A3712">
        <f t="shared" si="115"/>
        <v>3712</v>
      </c>
      <c r="B3712" s="3" t="s">
        <v>70</v>
      </c>
      <c r="C3712" s="3" t="s">
        <v>77</v>
      </c>
      <c r="D3712" s="3" t="s">
        <v>63</v>
      </c>
      <c r="E3712">
        <v>2020</v>
      </c>
      <c r="F3712" s="3" t="str">
        <f t="shared" si="114"/>
        <v>AGenMCNARY2020</v>
      </c>
      <c r="G3712" s="9">
        <v>564</v>
      </c>
      <c r="H3712" s="9">
        <v>755</v>
      </c>
      <c r="I3712" s="9">
        <v>726</v>
      </c>
      <c r="J3712" s="9">
        <v>825</v>
      </c>
      <c r="K3712" s="9">
        <v>810</v>
      </c>
      <c r="L3712" s="9">
        <v>530</v>
      </c>
      <c r="M3712" s="9">
        <v>261</v>
      </c>
      <c r="N3712" s="9">
        <v>260</v>
      </c>
      <c r="O3712" s="9">
        <v>260</v>
      </c>
      <c r="P3712" s="9">
        <v>347</v>
      </c>
      <c r="Q3712" s="9">
        <v>272</v>
      </c>
      <c r="R3712" s="9">
        <v>271</v>
      </c>
      <c r="S3712" s="9">
        <v>451</v>
      </c>
      <c r="T3712" s="9">
        <v>459</v>
      </c>
    </row>
    <row r="3713" spans="1:20" x14ac:dyDescent="0.35">
      <c r="A3713">
        <f t="shared" si="115"/>
        <v>3713</v>
      </c>
      <c r="B3713" s="3" t="s">
        <v>70</v>
      </c>
      <c r="C3713" s="3" t="s">
        <v>77</v>
      </c>
      <c r="D3713" s="3" t="s">
        <v>63</v>
      </c>
      <c r="E3713">
        <v>2021</v>
      </c>
      <c r="F3713" s="3" t="str">
        <f t="shared" si="114"/>
        <v>AGenMCNARY2021</v>
      </c>
      <c r="G3713" s="9">
        <v>564</v>
      </c>
      <c r="H3713" s="9">
        <v>755</v>
      </c>
      <c r="I3713" s="9">
        <v>800</v>
      </c>
      <c r="J3713" s="9">
        <v>834</v>
      </c>
      <c r="K3713" s="9">
        <v>834</v>
      </c>
      <c r="L3713" s="9">
        <v>462</v>
      </c>
      <c r="M3713" s="9">
        <v>268</v>
      </c>
      <c r="N3713" s="9">
        <v>260</v>
      </c>
      <c r="O3713" s="9">
        <v>318</v>
      </c>
      <c r="P3713" s="9">
        <v>263</v>
      </c>
      <c r="Q3713" s="9">
        <v>271</v>
      </c>
      <c r="R3713" s="9">
        <v>293</v>
      </c>
      <c r="S3713" s="9">
        <v>497</v>
      </c>
      <c r="T3713" s="9">
        <v>444</v>
      </c>
    </row>
    <row r="3714" spans="1:20" x14ac:dyDescent="0.35">
      <c r="A3714">
        <f t="shared" si="115"/>
        <v>3714</v>
      </c>
      <c r="B3714" s="3" t="s">
        <v>70</v>
      </c>
      <c r="C3714" s="3" t="s">
        <v>77</v>
      </c>
      <c r="D3714" s="3" t="s">
        <v>63</v>
      </c>
      <c r="E3714">
        <v>2022</v>
      </c>
      <c r="F3714" s="3" t="str">
        <f t="shared" ref="F3714:F3777" si="116">_xlfn.CONCAT(B3714,C3714,D3714,E3714)</f>
        <v>AGenMCNARY2022</v>
      </c>
      <c r="G3714" s="9">
        <v>444</v>
      </c>
      <c r="H3714" s="9">
        <v>592</v>
      </c>
      <c r="I3714" s="9">
        <v>720</v>
      </c>
      <c r="J3714" s="9">
        <v>834</v>
      </c>
      <c r="K3714" s="9">
        <v>834</v>
      </c>
      <c r="L3714" s="9">
        <v>725</v>
      </c>
      <c r="M3714" s="9">
        <v>261</v>
      </c>
      <c r="N3714" s="9">
        <v>258</v>
      </c>
      <c r="O3714" s="9">
        <v>407</v>
      </c>
      <c r="P3714" s="9">
        <v>388</v>
      </c>
      <c r="Q3714" s="9">
        <v>299</v>
      </c>
      <c r="R3714" s="9">
        <v>271</v>
      </c>
      <c r="S3714" s="9">
        <v>456</v>
      </c>
      <c r="T3714" s="9">
        <v>391</v>
      </c>
    </row>
    <row r="3715" spans="1:20" x14ac:dyDescent="0.35">
      <c r="A3715">
        <f t="shared" ref="A3715:A3778" si="117">A3714+1</f>
        <v>3715</v>
      </c>
      <c r="B3715" s="3" t="s">
        <v>70</v>
      </c>
      <c r="C3715" s="3" t="s">
        <v>77</v>
      </c>
      <c r="D3715" s="3" t="s">
        <v>63</v>
      </c>
      <c r="E3715">
        <v>2023</v>
      </c>
      <c r="F3715" s="3" t="str">
        <f t="shared" si="116"/>
        <v>AGenMCNARY2023</v>
      </c>
      <c r="G3715" s="9">
        <v>486</v>
      </c>
      <c r="H3715" s="9">
        <v>585</v>
      </c>
      <c r="I3715" s="9">
        <v>659</v>
      </c>
      <c r="J3715" s="9">
        <v>814</v>
      </c>
      <c r="K3715" s="9">
        <v>802</v>
      </c>
      <c r="L3715" s="9">
        <v>557</v>
      </c>
      <c r="M3715" s="9">
        <v>261</v>
      </c>
      <c r="N3715" s="9">
        <v>275</v>
      </c>
      <c r="O3715" s="9">
        <v>283</v>
      </c>
      <c r="P3715" s="9">
        <v>261</v>
      </c>
      <c r="Q3715" s="9">
        <v>272</v>
      </c>
      <c r="R3715" s="9">
        <v>272</v>
      </c>
      <c r="S3715" s="9">
        <v>464</v>
      </c>
      <c r="T3715" s="9">
        <v>353</v>
      </c>
    </row>
    <row r="3716" spans="1:20" x14ac:dyDescent="0.35">
      <c r="A3716">
        <f t="shared" si="117"/>
        <v>3716</v>
      </c>
      <c r="B3716" s="3" t="s">
        <v>70</v>
      </c>
      <c r="C3716" s="3" t="s">
        <v>77</v>
      </c>
      <c r="D3716" s="3" t="s">
        <v>63</v>
      </c>
      <c r="E3716">
        <v>2024</v>
      </c>
      <c r="F3716" s="3" t="str">
        <f t="shared" si="116"/>
        <v>AGenMCNARY2024</v>
      </c>
      <c r="G3716" s="9">
        <v>419</v>
      </c>
      <c r="H3716" s="9">
        <v>636</v>
      </c>
      <c r="I3716" s="9">
        <v>675</v>
      </c>
      <c r="J3716" s="9">
        <v>834</v>
      </c>
      <c r="K3716" s="9">
        <v>834</v>
      </c>
      <c r="L3716" s="9">
        <v>629</v>
      </c>
      <c r="M3716" s="9">
        <v>261</v>
      </c>
      <c r="N3716" s="9">
        <v>258</v>
      </c>
      <c r="O3716" s="9">
        <v>259</v>
      </c>
      <c r="P3716" s="9">
        <v>266</v>
      </c>
      <c r="Q3716" s="9">
        <v>272</v>
      </c>
      <c r="R3716" s="9">
        <v>272</v>
      </c>
      <c r="S3716" s="9">
        <v>423</v>
      </c>
      <c r="T3716" s="9">
        <v>337</v>
      </c>
    </row>
    <row r="3717" spans="1:20" x14ac:dyDescent="0.35">
      <c r="A3717">
        <f t="shared" si="117"/>
        <v>3717</v>
      </c>
      <c r="B3717" s="3" t="s">
        <v>70</v>
      </c>
      <c r="C3717" s="3" t="s">
        <v>77</v>
      </c>
      <c r="D3717" s="3" t="s">
        <v>63</v>
      </c>
      <c r="E3717">
        <v>2025</v>
      </c>
      <c r="F3717" s="3" t="str">
        <f t="shared" si="116"/>
        <v>AGenMCNARY2025</v>
      </c>
      <c r="G3717" s="9">
        <v>332</v>
      </c>
      <c r="H3717" s="9">
        <v>580</v>
      </c>
      <c r="I3717" s="9">
        <v>535</v>
      </c>
      <c r="J3717" s="9">
        <v>358</v>
      </c>
      <c r="K3717" s="9">
        <v>437</v>
      </c>
      <c r="L3717" s="9">
        <v>374</v>
      </c>
      <c r="M3717" s="9">
        <v>268</v>
      </c>
      <c r="N3717" s="9">
        <v>271</v>
      </c>
      <c r="O3717" s="9">
        <v>266</v>
      </c>
      <c r="P3717" s="9">
        <v>265</v>
      </c>
      <c r="Q3717" s="9">
        <v>271</v>
      </c>
      <c r="R3717" s="9">
        <v>283</v>
      </c>
      <c r="S3717" s="9">
        <v>469</v>
      </c>
      <c r="T3717" s="9">
        <v>469</v>
      </c>
    </row>
    <row r="3718" spans="1:20" x14ac:dyDescent="0.35">
      <c r="A3718">
        <f t="shared" si="117"/>
        <v>3718</v>
      </c>
      <c r="B3718" s="3" t="s">
        <v>70</v>
      </c>
      <c r="C3718" s="3" t="s">
        <v>77</v>
      </c>
      <c r="D3718" s="3" t="s">
        <v>63</v>
      </c>
      <c r="E3718">
        <v>2026</v>
      </c>
      <c r="F3718" s="3" t="str">
        <f t="shared" si="116"/>
        <v>AGenMCNARY2026</v>
      </c>
      <c r="G3718" s="9">
        <v>459</v>
      </c>
      <c r="H3718" s="9">
        <v>588</v>
      </c>
      <c r="I3718" s="9">
        <v>704</v>
      </c>
      <c r="J3718" s="9">
        <v>834</v>
      </c>
      <c r="K3718" s="9">
        <v>834</v>
      </c>
      <c r="L3718" s="9">
        <v>821</v>
      </c>
      <c r="M3718" s="9">
        <v>628</v>
      </c>
      <c r="N3718" s="9">
        <v>628</v>
      </c>
      <c r="O3718" s="9">
        <v>673</v>
      </c>
      <c r="P3718" s="9">
        <v>475</v>
      </c>
      <c r="Q3718" s="9">
        <v>355</v>
      </c>
      <c r="R3718" s="9">
        <v>300</v>
      </c>
      <c r="S3718" s="9">
        <v>471</v>
      </c>
      <c r="T3718" s="9">
        <v>454</v>
      </c>
    </row>
    <row r="3719" spans="1:20" x14ac:dyDescent="0.35">
      <c r="A3719">
        <f t="shared" si="117"/>
        <v>3719</v>
      </c>
      <c r="B3719" s="3" t="s">
        <v>70</v>
      </c>
      <c r="C3719" s="3" t="s">
        <v>77</v>
      </c>
      <c r="D3719" s="3" t="s">
        <v>63</v>
      </c>
      <c r="E3719">
        <v>2027</v>
      </c>
      <c r="F3719" s="3" t="str">
        <f t="shared" si="116"/>
        <v>AGenMCNARY2027</v>
      </c>
      <c r="G3719" s="9">
        <v>474</v>
      </c>
      <c r="H3719" s="9">
        <v>684</v>
      </c>
      <c r="I3719" s="9">
        <v>800</v>
      </c>
      <c r="J3719" s="9">
        <v>834</v>
      </c>
      <c r="K3719" s="9">
        <v>834</v>
      </c>
      <c r="L3719" s="9">
        <v>823</v>
      </c>
      <c r="M3719" s="9">
        <v>501</v>
      </c>
      <c r="N3719" s="9">
        <v>663</v>
      </c>
      <c r="O3719" s="9">
        <v>672</v>
      </c>
      <c r="P3719" s="9">
        <v>606</v>
      </c>
      <c r="Q3719" s="9">
        <v>481</v>
      </c>
      <c r="R3719" s="9">
        <v>418</v>
      </c>
      <c r="S3719" s="9">
        <v>558</v>
      </c>
      <c r="T3719" s="9">
        <v>597</v>
      </c>
    </row>
    <row r="3720" spans="1:20" x14ac:dyDescent="0.35">
      <c r="A3720">
        <f t="shared" si="117"/>
        <v>3720</v>
      </c>
      <c r="B3720" s="3" t="s">
        <v>70</v>
      </c>
      <c r="C3720" s="3" t="s">
        <v>77</v>
      </c>
      <c r="D3720" s="3" t="s">
        <v>63</v>
      </c>
      <c r="E3720">
        <v>2028</v>
      </c>
      <c r="F3720" s="3" t="str">
        <f t="shared" si="116"/>
        <v>AGenMCNARY2028</v>
      </c>
      <c r="G3720" s="9">
        <v>564</v>
      </c>
      <c r="H3720" s="9">
        <v>755</v>
      </c>
      <c r="I3720" s="9">
        <v>800</v>
      </c>
      <c r="J3720" s="9">
        <v>834</v>
      </c>
      <c r="K3720" s="9">
        <v>834</v>
      </c>
      <c r="L3720" s="9">
        <v>823</v>
      </c>
      <c r="M3720" s="9">
        <v>255</v>
      </c>
      <c r="N3720" s="9">
        <v>426</v>
      </c>
      <c r="O3720" s="9">
        <v>656</v>
      </c>
      <c r="P3720" s="9">
        <v>539</v>
      </c>
      <c r="Q3720" s="9">
        <v>291</v>
      </c>
      <c r="R3720" s="9">
        <v>272</v>
      </c>
      <c r="S3720" s="9">
        <v>443</v>
      </c>
      <c r="T3720" s="9">
        <v>426</v>
      </c>
    </row>
    <row r="3721" spans="1:20" x14ac:dyDescent="0.35">
      <c r="A3721">
        <f t="shared" si="117"/>
        <v>3721</v>
      </c>
      <c r="B3721" s="3" t="s">
        <v>70</v>
      </c>
      <c r="C3721" s="3" t="s">
        <v>77</v>
      </c>
      <c r="D3721" s="3" t="s">
        <v>63</v>
      </c>
      <c r="E3721">
        <v>2029</v>
      </c>
      <c r="F3721" s="3" t="str">
        <f t="shared" si="116"/>
        <v>AGenMCNARY2029</v>
      </c>
      <c r="G3721" s="9">
        <v>564</v>
      </c>
      <c r="H3721" s="9">
        <v>577</v>
      </c>
      <c r="I3721" s="9">
        <v>626</v>
      </c>
      <c r="J3721" s="9">
        <v>834</v>
      </c>
      <c r="K3721" s="9">
        <v>834</v>
      </c>
      <c r="L3721" s="9">
        <v>822</v>
      </c>
      <c r="M3721" s="9">
        <v>661</v>
      </c>
      <c r="N3721" s="9">
        <v>660</v>
      </c>
      <c r="O3721" s="9">
        <v>661</v>
      </c>
      <c r="P3721" s="9">
        <v>612</v>
      </c>
      <c r="Q3721" s="9">
        <v>568</v>
      </c>
      <c r="R3721" s="9">
        <v>454</v>
      </c>
      <c r="S3721" s="9">
        <v>665</v>
      </c>
      <c r="T3721" s="9">
        <v>561</v>
      </c>
    </row>
    <row r="3722" spans="1:20" x14ac:dyDescent="0.35">
      <c r="A3722">
        <f t="shared" si="117"/>
        <v>3722</v>
      </c>
      <c r="B3722" s="3" t="s">
        <v>70</v>
      </c>
      <c r="C3722" s="3" t="s">
        <v>77</v>
      </c>
      <c r="D3722" s="3" t="s">
        <v>64</v>
      </c>
      <c r="E3722">
        <v>2020</v>
      </c>
      <c r="F3722" s="3" t="str">
        <f t="shared" si="116"/>
        <v>AGenJ DAY2020</v>
      </c>
      <c r="G3722" s="9">
        <v>859</v>
      </c>
      <c r="H3722" s="9">
        <v>1244</v>
      </c>
      <c r="I3722" s="9">
        <v>1137</v>
      </c>
      <c r="J3722" s="9">
        <v>1270</v>
      </c>
      <c r="K3722" s="9">
        <v>1253</v>
      </c>
      <c r="L3722" s="9">
        <v>960</v>
      </c>
      <c r="M3722" s="9">
        <v>383</v>
      </c>
      <c r="N3722" s="9">
        <v>559</v>
      </c>
      <c r="O3722" s="9">
        <v>538</v>
      </c>
      <c r="P3722" s="9">
        <v>978</v>
      </c>
      <c r="Q3722" s="9">
        <v>539</v>
      </c>
      <c r="R3722" s="9">
        <v>590</v>
      </c>
      <c r="S3722" s="9">
        <v>661</v>
      </c>
      <c r="T3722" s="9">
        <v>673</v>
      </c>
    </row>
    <row r="3723" spans="1:20" x14ac:dyDescent="0.35">
      <c r="A3723">
        <f t="shared" si="117"/>
        <v>3723</v>
      </c>
      <c r="B3723" s="3" t="s">
        <v>70</v>
      </c>
      <c r="C3723" s="3" t="s">
        <v>77</v>
      </c>
      <c r="D3723" s="3" t="s">
        <v>64</v>
      </c>
      <c r="E3723">
        <v>2021</v>
      </c>
      <c r="F3723" s="3" t="str">
        <f t="shared" si="116"/>
        <v>AGenJ DAY2021</v>
      </c>
      <c r="G3723" s="9">
        <v>1011</v>
      </c>
      <c r="H3723" s="9">
        <v>1304</v>
      </c>
      <c r="I3723" s="9">
        <v>1392</v>
      </c>
      <c r="J3723" s="9">
        <v>1349</v>
      </c>
      <c r="K3723" s="9">
        <v>1383</v>
      </c>
      <c r="L3723" s="9">
        <v>840</v>
      </c>
      <c r="M3723" s="9">
        <v>389</v>
      </c>
      <c r="N3723" s="9">
        <v>574</v>
      </c>
      <c r="O3723" s="9">
        <v>956</v>
      </c>
      <c r="P3723" s="9">
        <v>712</v>
      </c>
      <c r="Q3723" s="9">
        <v>604</v>
      </c>
      <c r="R3723" s="9">
        <v>674</v>
      </c>
      <c r="S3723" s="9">
        <v>742</v>
      </c>
      <c r="T3723" s="9">
        <v>652</v>
      </c>
    </row>
    <row r="3724" spans="1:20" x14ac:dyDescent="0.35">
      <c r="A3724">
        <f t="shared" si="117"/>
        <v>3724</v>
      </c>
      <c r="B3724" s="3" t="s">
        <v>70</v>
      </c>
      <c r="C3724" s="3" t="s">
        <v>77</v>
      </c>
      <c r="D3724" s="3" t="s">
        <v>64</v>
      </c>
      <c r="E3724">
        <v>2022</v>
      </c>
      <c r="F3724" s="3" t="str">
        <f t="shared" si="116"/>
        <v>AGenJ DAY2022</v>
      </c>
      <c r="G3724" s="9">
        <v>657</v>
      </c>
      <c r="H3724" s="9">
        <v>934</v>
      </c>
      <c r="I3724" s="9">
        <v>1129</v>
      </c>
      <c r="J3724" s="9">
        <v>1418</v>
      </c>
      <c r="K3724" s="9">
        <v>1568</v>
      </c>
      <c r="L3724" s="9">
        <v>1278</v>
      </c>
      <c r="M3724" s="9">
        <v>383</v>
      </c>
      <c r="N3724" s="9">
        <v>719</v>
      </c>
      <c r="O3724" s="9">
        <v>1067</v>
      </c>
      <c r="P3724" s="9">
        <v>1066</v>
      </c>
      <c r="Q3724" s="9">
        <v>695</v>
      </c>
      <c r="R3724" s="9">
        <v>599</v>
      </c>
      <c r="S3724" s="9">
        <v>669</v>
      </c>
      <c r="T3724" s="9">
        <v>575</v>
      </c>
    </row>
    <row r="3725" spans="1:20" x14ac:dyDescent="0.35">
      <c r="A3725">
        <f t="shared" si="117"/>
        <v>3725</v>
      </c>
      <c r="B3725" s="3" t="s">
        <v>70</v>
      </c>
      <c r="C3725" s="3" t="s">
        <v>77</v>
      </c>
      <c r="D3725" s="3" t="s">
        <v>64</v>
      </c>
      <c r="E3725">
        <v>2023</v>
      </c>
      <c r="F3725" s="3" t="str">
        <f t="shared" si="116"/>
        <v>AGenJ DAY2023</v>
      </c>
      <c r="G3725" s="9">
        <v>725</v>
      </c>
      <c r="H3725" s="9">
        <v>917</v>
      </c>
      <c r="I3725" s="9">
        <v>1027</v>
      </c>
      <c r="J3725" s="9">
        <v>1255</v>
      </c>
      <c r="K3725" s="9">
        <v>1242</v>
      </c>
      <c r="L3725" s="9">
        <v>976</v>
      </c>
      <c r="M3725" s="9">
        <v>383</v>
      </c>
      <c r="N3725" s="9">
        <v>879</v>
      </c>
      <c r="O3725" s="9">
        <v>867</v>
      </c>
      <c r="P3725" s="9">
        <v>805</v>
      </c>
      <c r="Q3725" s="9">
        <v>565</v>
      </c>
      <c r="R3725" s="9">
        <v>562</v>
      </c>
      <c r="S3725" s="9">
        <v>682</v>
      </c>
      <c r="T3725" s="9">
        <v>524</v>
      </c>
    </row>
    <row r="3726" spans="1:20" x14ac:dyDescent="0.35">
      <c r="A3726">
        <f t="shared" si="117"/>
        <v>3726</v>
      </c>
      <c r="B3726" s="3" t="s">
        <v>70</v>
      </c>
      <c r="C3726" s="3" t="s">
        <v>77</v>
      </c>
      <c r="D3726" s="3" t="s">
        <v>64</v>
      </c>
      <c r="E3726">
        <v>2024</v>
      </c>
      <c r="F3726" s="3" t="str">
        <f t="shared" si="116"/>
        <v>AGenJ DAY2024</v>
      </c>
      <c r="G3726" s="9">
        <v>619</v>
      </c>
      <c r="H3726" s="9">
        <v>1008</v>
      </c>
      <c r="I3726" s="9">
        <v>1063</v>
      </c>
      <c r="J3726" s="9">
        <v>1356</v>
      </c>
      <c r="K3726" s="9">
        <v>1381</v>
      </c>
      <c r="L3726" s="9">
        <v>1092</v>
      </c>
      <c r="M3726" s="9">
        <v>383</v>
      </c>
      <c r="N3726" s="9">
        <v>712</v>
      </c>
      <c r="O3726" s="9">
        <v>649</v>
      </c>
      <c r="P3726" s="9">
        <v>506</v>
      </c>
      <c r="Q3726" s="9">
        <v>532</v>
      </c>
      <c r="R3726" s="9">
        <v>570</v>
      </c>
      <c r="S3726" s="9">
        <v>619</v>
      </c>
      <c r="T3726" s="9">
        <v>497</v>
      </c>
    </row>
    <row r="3727" spans="1:20" x14ac:dyDescent="0.35">
      <c r="A3727">
        <f t="shared" si="117"/>
        <v>3727</v>
      </c>
      <c r="B3727" s="3" t="s">
        <v>70</v>
      </c>
      <c r="C3727" s="3" t="s">
        <v>77</v>
      </c>
      <c r="D3727" s="3" t="s">
        <v>64</v>
      </c>
      <c r="E3727">
        <v>2025</v>
      </c>
      <c r="F3727" s="3" t="str">
        <f t="shared" si="116"/>
        <v>AGenJ DAY2025</v>
      </c>
      <c r="G3727" s="9">
        <v>497</v>
      </c>
      <c r="H3727" s="9">
        <v>907</v>
      </c>
      <c r="I3727" s="9">
        <v>841</v>
      </c>
      <c r="J3727" s="9">
        <v>394</v>
      </c>
      <c r="K3727" s="9">
        <v>675</v>
      </c>
      <c r="L3727" s="9">
        <v>704</v>
      </c>
      <c r="M3727" s="9">
        <v>389</v>
      </c>
      <c r="N3727" s="9">
        <v>383</v>
      </c>
      <c r="O3727" s="9">
        <v>380</v>
      </c>
      <c r="P3727" s="9">
        <v>627</v>
      </c>
      <c r="Q3727" s="9">
        <v>585</v>
      </c>
      <c r="R3727" s="9">
        <v>651</v>
      </c>
      <c r="S3727" s="9">
        <v>691</v>
      </c>
      <c r="T3727" s="9">
        <v>693</v>
      </c>
    </row>
    <row r="3728" spans="1:20" x14ac:dyDescent="0.35">
      <c r="A3728">
        <f t="shared" si="117"/>
        <v>3728</v>
      </c>
      <c r="B3728" s="3" t="s">
        <v>70</v>
      </c>
      <c r="C3728" s="3" t="s">
        <v>77</v>
      </c>
      <c r="D3728" s="3" t="s">
        <v>64</v>
      </c>
      <c r="E3728">
        <v>2026</v>
      </c>
      <c r="F3728" s="3" t="str">
        <f t="shared" si="116"/>
        <v>AGenJ DAY2026</v>
      </c>
      <c r="G3728" s="9">
        <v>682</v>
      </c>
      <c r="H3728" s="9">
        <v>930</v>
      </c>
      <c r="I3728" s="9">
        <v>1102</v>
      </c>
      <c r="J3728" s="9">
        <v>1753</v>
      </c>
      <c r="K3728" s="9">
        <v>1976</v>
      </c>
      <c r="L3728" s="9">
        <v>2136</v>
      </c>
      <c r="M3728" s="9">
        <v>1962</v>
      </c>
      <c r="N3728" s="9">
        <v>1962</v>
      </c>
      <c r="O3728" s="9">
        <v>1702</v>
      </c>
      <c r="P3728" s="9">
        <v>1200</v>
      </c>
      <c r="Q3728" s="9">
        <v>824</v>
      </c>
      <c r="R3728" s="9">
        <v>692</v>
      </c>
      <c r="S3728" s="9">
        <v>694</v>
      </c>
      <c r="T3728" s="9">
        <v>668</v>
      </c>
    </row>
    <row r="3729" spans="1:20" x14ac:dyDescent="0.35">
      <c r="A3729">
        <f t="shared" si="117"/>
        <v>3729</v>
      </c>
      <c r="B3729" s="3" t="s">
        <v>70</v>
      </c>
      <c r="C3729" s="3" t="s">
        <v>77</v>
      </c>
      <c r="D3729" s="3" t="s">
        <v>64</v>
      </c>
      <c r="E3729">
        <v>2027</v>
      </c>
      <c r="F3729" s="3" t="str">
        <f t="shared" si="116"/>
        <v>AGenJ DAY2027</v>
      </c>
      <c r="G3729" s="9">
        <v>698</v>
      </c>
      <c r="H3729" s="9">
        <v>1076</v>
      </c>
      <c r="I3729" s="9">
        <v>1975</v>
      </c>
      <c r="J3729" s="9">
        <v>2111</v>
      </c>
      <c r="K3729" s="9">
        <v>1795</v>
      </c>
      <c r="L3729" s="9">
        <v>1849</v>
      </c>
      <c r="M3729" s="9">
        <v>1307</v>
      </c>
      <c r="N3729" s="9">
        <v>1529</v>
      </c>
      <c r="O3729" s="9">
        <v>1763</v>
      </c>
      <c r="P3729" s="9">
        <v>2037</v>
      </c>
      <c r="Q3729" s="9">
        <v>1105</v>
      </c>
      <c r="R3729" s="9">
        <v>954</v>
      </c>
      <c r="S3729" s="9">
        <v>825</v>
      </c>
      <c r="T3729" s="9">
        <v>899</v>
      </c>
    </row>
    <row r="3730" spans="1:20" x14ac:dyDescent="0.35">
      <c r="A3730">
        <f t="shared" si="117"/>
        <v>3730</v>
      </c>
      <c r="B3730" s="3" t="s">
        <v>70</v>
      </c>
      <c r="C3730" s="3" t="s">
        <v>77</v>
      </c>
      <c r="D3730" s="3" t="s">
        <v>64</v>
      </c>
      <c r="E3730">
        <v>2028</v>
      </c>
      <c r="F3730" s="3" t="str">
        <f t="shared" si="116"/>
        <v>AGenJ DAY2028</v>
      </c>
      <c r="G3730" s="9">
        <v>910</v>
      </c>
      <c r="H3730" s="9">
        <v>1187</v>
      </c>
      <c r="I3730" s="9">
        <v>1315</v>
      </c>
      <c r="J3730" s="9">
        <v>1723</v>
      </c>
      <c r="K3730" s="9">
        <v>1749</v>
      </c>
      <c r="L3730" s="9">
        <v>1650</v>
      </c>
      <c r="M3730" s="9">
        <v>858</v>
      </c>
      <c r="N3730" s="9">
        <v>1140</v>
      </c>
      <c r="O3730" s="9">
        <v>1515</v>
      </c>
      <c r="P3730" s="9">
        <v>1332</v>
      </c>
      <c r="Q3730" s="9">
        <v>678</v>
      </c>
      <c r="R3730" s="9">
        <v>573</v>
      </c>
      <c r="S3730" s="9">
        <v>651</v>
      </c>
      <c r="T3730" s="9">
        <v>624</v>
      </c>
    </row>
    <row r="3731" spans="1:20" x14ac:dyDescent="0.35">
      <c r="A3731">
        <f t="shared" si="117"/>
        <v>3731</v>
      </c>
      <c r="B3731" s="3" t="s">
        <v>70</v>
      </c>
      <c r="C3731" s="3" t="s">
        <v>77</v>
      </c>
      <c r="D3731" s="3" t="s">
        <v>64</v>
      </c>
      <c r="E3731">
        <v>2029</v>
      </c>
      <c r="F3731" s="3" t="str">
        <f t="shared" si="116"/>
        <v>AGenJ DAY2029</v>
      </c>
      <c r="G3731" s="9">
        <v>862</v>
      </c>
      <c r="H3731" s="9">
        <v>904</v>
      </c>
      <c r="I3731" s="9">
        <v>980</v>
      </c>
      <c r="J3731" s="9">
        <v>1552</v>
      </c>
      <c r="K3731" s="9">
        <v>1996</v>
      </c>
      <c r="L3731" s="9">
        <v>2050</v>
      </c>
      <c r="M3731" s="9">
        <v>1826</v>
      </c>
      <c r="N3731" s="9">
        <v>1825</v>
      </c>
      <c r="O3731" s="9">
        <v>1968</v>
      </c>
      <c r="P3731" s="9">
        <v>1914</v>
      </c>
      <c r="Q3731" s="9">
        <v>1298</v>
      </c>
      <c r="R3731" s="9">
        <v>1040</v>
      </c>
      <c r="S3731" s="9">
        <v>1151</v>
      </c>
      <c r="T3731" s="9">
        <v>822</v>
      </c>
    </row>
    <row r="3732" spans="1:20" x14ac:dyDescent="0.35">
      <c r="A3732">
        <f t="shared" si="117"/>
        <v>3732</v>
      </c>
      <c r="B3732" s="3" t="s">
        <v>70</v>
      </c>
      <c r="C3732" s="3" t="s">
        <v>77</v>
      </c>
      <c r="D3732" s="3" t="s">
        <v>65</v>
      </c>
      <c r="E3732">
        <v>2020</v>
      </c>
      <c r="F3732" s="3" t="str">
        <f t="shared" si="116"/>
        <v>AGenRND B2020</v>
      </c>
      <c r="G3732" s="9">
        <v>94</v>
      </c>
      <c r="H3732" s="9">
        <v>104</v>
      </c>
      <c r="I3732" s="9">
        <v>91</v>
      </c>
      <c r="J3732" s="9">
        <v>89</v>
      </c>
      <c r="K3732" s="9">
        <v>94</v>
      </c>
      <c r="L3732" s="9">
        <v>101</v>
      </c>
      <c r="M3732" s="9">
        <v>112</v>
      </c>
      <c r="N3732" s="9">
        <v>117</v>
      </c>
      <c r="O3732" s="9">
        <v>86</v>
      </c>
      <c r="P3732" s="9">
        <v>91</v>
      </c>
      <c r="Q3732" s="9">
        <v>94</v>
      </c>
      <c r="R3732" s="9">
        <v>88</v>
      </c>
      <c r="S3732" s="9">
        <v>85</v>
      </c>
      <c r="T3732" s="9">
        <v>92</v>
      </c>
    </row>
    <row r="3733" spans="1:20" x14ac:dyDescent="0.35">
      <c r="A3733">
        <f t="shared" si="117"/>
        <v>3733</v>
      </c>
      <c r="B3733" s="3" t="s">
        <v>70</v>
      </c>
      <c r="C3733" s="3" t="s">
        <v>77</v>
      </c>
      <c r="D3733" s="3" t="s">
        <v>65</v>
      </c>
      <c r="E3733">
        <v>2021</v>
      </c>
      <c r="F3733" s="3" t="str">
        <f t="shared" si="116"/>
        <v>AGenRND B2021</v>
      </c>
      <c r="G3733" s="9">
        <v>92</v>
      </c>
      <c r="H3733" s="9">
        <v>99</v>
      </c>
      <c r="I3733" s="9">
        <v>103</v>
      </c>
      <c r="J3733" s="9">
        <v>117</v>
      </c>
      <c r="K3733" s="9">
        <v>101</v>
      </c>
      <c r="L3733" s="9">
        <v>95</v>
      </c>
      <c r="M3733" s="9">
        <v>112</v>
      </c>
      <c r="N3733" s="9">
        <v>117</v>
      </c>
      <c r="O3733" s="9">
        <v>103</v>
      </c>
      <c r="P3733" s="9">
        <v>94</v>
      </c>
      <c r="Q3733" s="9">
        <v>94</v>
      </c>
      <c r="R3733" s="9">
        <v>88</v>
      </c>
      <c r="S3733" s="9">
        <v>84</v>
      </c>
      <c r="T3733" s="9">
        <v>92</v>
      </c>
    </row>
    <row r="3734" spans="1:20" x14ac:dyDescent="0.35">
      <c r="A3734">
        <f t="shared" si="117"/>
        <v>3734</v>
      </c>
      <c r="B3734" s="3" t="s">
        <v>70</v>
      </c>
      <c r="C3734" s="3" t="s">
        <v>77</v>
      </c>
      <c r="D3734" s="3" t="s">
        <v>65</v>
      </c>
      <c r="E3734">
        <v>2022</v>
      </c>
      <c r="F3734" s="3" t="str">
        <f t="shared" si="116"/>
        <v>AGenRND B2022</v>
      </c>
      <c r="G3734" s="9">
        <v>92</v>
      </c>
      <c r="H3734" s="9">
        <v>94</v>
      </c>
      <c r="I3734" s="9">
        <v>101</v>
      </c>
      <c r="J3734" s="9">
        <v>111</v>
      </c>
      <c r="K3734" s="9">
        <v>111</v>
      </c>
      <c r="L3734" s="9">
        <v>107</v>
      </c>
      <c r="M3734" s="9">
        <v>112</v>
      </c>
      <c r="N3734" s="9">
        <v>117</v>
      </c>
      <c r="O3734" s="9">
        <v>107</v>
      </c>
      <c r="P3734" s="9">
        <v>115</v>
      </c>
      <c r="Q3734" s="9">
        <v>103</v>
      </c>
      <c r="R3734" s="9">
        <v>88</v>
      </c>
      <c r="S3734" s="9">
        <v>85</v>
      </c>
      <c r="T3734" s="9">
        <v>92</v>
      </c>
    </row>
    <row r="3735" spans="1:20" x14ac:dyDescent="0.35">
      <c r="A3735">
        <f t="shared" si="117"/>
        <v>3735</v>
      </c>
      <c r="B3735" s="3" t="s">
        <v>70</v>
      </c>
      <c r="C3735" s="3" t="s">
        <v>77</v>
      </c>
      <c r="D3735" s="3" t="s">
        <v>65</v>
      </c>
      <c r="E3735">
        <v>2023</v>
      </c>
      <c r="F3735" s="3" t="str">
        <f t="shared" si="116"/>
        <v>AGenRND B2023</v>
      </c>
      <c r="G3735" s="9">
        <v>92</v>
      </c>
      <c r="H3735" s="9">
        <v>88</v>
      </c>
      <c r="I3735" s="9">
        <v>76</v>
      </c>
      <c r="J3735" s="9">
        <v>75</v>
      </c>
      <c r="K3735" s="9">
        <v>78</v>
      </c>
      <c r="L3735" s="9">
        <v>88</v>
      </c>
      <c r="M3735" s="9">
        <v>112</v>
      </c>
      <c r="N3735" s="9">
        <v>117</v>
      </c>
      <c r="O3735" s="9">
        <v>87</v>
      </c>
      <c r="P3735" s="9">
        <v>92</v>
      </c>
      <c r="Q3735" s="9">
        <v>94</v>
      </c>
      <c r="R3735" s="9">
        <v>88</v>
      </c>
      <c r="S3735" s="9">
        <v>85</v>
      </c>
      <c r="T3735" s="9">
        <v>92</v>
      </c>
    </row>
    <row r="3736" spans="1:20" x14ac:dyDescent="0.35">
      <c r="A3736">
        <f t="shared" si="117"/>
        <v>3736</v>
      </c>
      <c r="B3736" s="3" t="s">
        <v>70</v>
      </c>
      <c r="C3736" s="3" t="s">
        <v>77</v>
      </c>
      <c r="D3736" s="3" t="s">
        <v>65</v>
      </c>
      <c r="E3736">
        <v>2024</v>
      </c>
      <c r="F3736" s="3" t="str">
        <f t="shared" si="116"/>
        <v>AGenRND B2024</v>
      </c>
      <c r="G3736" s="9">
        <v>92</v>
      </c>
      <c r="H3736" s="9">
        <v>114</v>
      </c>
      <c r="I3736" s="9">
        <v>112</v>
      </c>
      <c r="J3736" s="9">
        <v>115</v>
      </c>
      <c r="K3736" s="9">
        <v>105</v>
      </c>
      <c r="L3736" s="9">
        <v>98</v>
      </c>
      <c r="M3736" s="9">
        <v>112</v>
      </c>
      <c r="N3736" s="9">
        <v>117</v>
      </c>
      <c r="O3736" s="9">
        <v>89</v>
      </c>
      <c r="P3736" s="9">
        <v>91</v>
      </c>
      <c r="Q3736" s="9">
        <v>94</v>
      </c>
      <c r="R3736" s="9">
        <v>88</v>
      </c>
      <c r="S3736" s="9">
        <v>84</v>
      </c>
      <c r="T3736" s="9">
        <v>92</v>
      </c>
    </row>
    <row r="3737" spans="1:20" x14ac:dyDescent="0.35">
      <c r="A3737">
        <f t="shared" si="117"/>
        <v>3737</v>
      </c>
      <c r="B3737" s="3" t="s">
        <v>70</v>
      </c>
      <c r="C3737" s="3" t="s">
        <v>77</v>
      </c>
      <c r="D3737" s="3" t="s">
        <v>65</v>
      </c>
      <c r="E3737">
        <v>2025</v>
      </c>
      <c r="F3737" s="3" t="str">
        <f t="shared" si="116"/>
        <v>AGenRND B2025</v>
      </c>
      <c r="G3737" s="9">
        <v>92</v>
      </c>
      <c r="H3737" s="9">
        <v>74</v>
      </c>
      <c r="I3737" s="9">
        <v>69</v>
      </c>
      <c r="J3737" s="9">
        <v>74</v>
      </c>
      <c r="K3737" s="9">
        <v>72</v>
      </c>
      <c r="L3737" s="9">
        <v>83</v>
      </c>
      <c r="M3737" s="9">
        <v>109</v>
      </c>
      <c r="N3737" s="9">
        <v>117</v>
      </c>
      <c r="O3737" s="9">
        <v>86</v>
      </c>
      <c r="P3737" s="9">
        <v>99</v>
      </c>
      <c r="Q3737" s="9">
        <v>94</v>
      </c>
      <c r="R3737" s="9">
        <v>88</v>
      </c>
      <c r="S3737" s="9">
        <v>84</v>
      </c>
      <c r="T3737" s="9">
        <v>92</v>
      </c>
    </row>
    <row r="3738" spans="1:20" x14ac:dyDescent="0.35">
      <c r="A3738">
        <f t="shared" si="117"/>
        <v>3738</v>
      </c>
      <c r="B3738" s="3" t="s">
        <v>70</v>
      </c>
      <c r="C3738" s="3" t="s">
        <v>77</v>
      </c>
      <c r="D3738" s="3" t="s">
        <v>65</v>
      </c>
      <c r="E3738">
        <v>2026</v>
      </c>
      <c r="F3738" s="3" t="str">
        <f t="shared" si="116"/>
        <v>AGenRND B2026</v>
      </c>
      <c r="G3738" s="9">
        <v>95</v>
      </c>
      <c r="H3738" s="9">
        <v>137</v>
      </c>
      <c r="I3738" s="9">
        <v>143</v>
      </c>
      <c r="J3738" s="9">
        <v>192</v>
      </c>
      <c r="K3738" s="9">
        <v>206</v>
      </c>
      <c r="L3738" s="9">
        <v>284</v>
      </c>
      <c r="M3738" s="9">
        <v>201</v>
      </c>
      <c r="N3738" s="9">
        <v>192</v>
      </c>
      <c r="O3738" s="9">
        <v>183</v>
      </c>
      <c r="P3738" s="9">
        <v>178</v>
      </c>
      <c r="Q3738" s="9">
        <v>151</v>
      </c>
      <c r="R3738" s="9">
        <v>113</v>
      </c>
      <c r="S3738" s="9">
        <v>110</v>
      </c>
      <c r="T3738" s="9">
        <v>100</v>
      </c>
    </row>
    <row r="3739" spans="1:20" x14ac:dyDescent="0.35">
      <c r="A3739">
        <f t="shared" si="117"/>
        <v>3739</v>
      </c>
      <c r="B3739" s="3" t="s">
        <v>70</v>
      </c>
      <c r="C3739" s="3" t="s">
        <v>77</v>
      </c>
      <c r="D3739" s="3" t="s">
        <v>65</v>
      </c>
      <c r="E3739">
        <v>2027</v>
      </c>
      <c r="F3739" s="3" t="str">
        <f t="shared" si="116"/>
        <v>AGenRND B2027</v>
      </c>
      <c r="G3739" s="9">
        <v>109</v>
      </c>
      <c r="H3739" s="9">
        <v>124</v>
      </c>
      <c r="I3739" s="9">
        <v>251</v>
      </c>
      <c r="J3739" s="9">
        <v>231</v>
      </c>
      <c r="K3739" s="9">
        <v>191</v>
      </c>
      <c r="L3739" s="9">
        <v>250</v>
      </c>
      <c r="M3739" s="9">
        <v>201</v>
      </c>
      <c r="N3739" s="9">
        <v>192</v>
      </c>
      <c r="O3739" s="9">
        <v>183</v>
      </c>
      <c r="P3739" s="9">
        <v>204</v>
      </c>
      <c r="Q3739" s="9">
        <v>160</v>
      </c>
      <c r="R3739" s="9">
        <v>124</v>
      </c>
      <c r="S3739" s="9">
        <v>121</v>
      </c>
      <c r="T3739" s="9">
        <v>103</v>
      </c>
    </row>
    <row r="3740" spans="1:20" x14ac:dyDescent="0.35">
      <c r="A3740">
        <f t="shared" si="117"/>
        <v>3740</v>
      </c>
      <c r="B3740" s="3" t="s">
        <v>70</v>
      </c>
      <c r="C3740" s="3" t="s">
        <v>77</v>
      </c>
      <c r="D3740" s="3" t="s">
        <v>65</v>
      </c>
      <c r="E3740">
        <v>2028</v>
      </c>
      <c r="F3740" s="3" t="str">
        <f t="shared" si="116"/>
        <v>AGenRND B2028</v>
      </c>
      <c r="G3740" s="9">
        <v>110</v>
      </c>
      <c r="H3740" s="9">
        <v>125</v>
      </c>
      <c r="I3740" s="9">
        <v>198</v>
      </c>
      <c r="J3740" s="9">
        <v>229</v>
      </c>
      <c r="K3740" s="9">
        <v>215</v>
      </c>
      <c r="L3740" s="9">
        <v>227</v>
      </c>
      <c r="M3740" s="9">
        <v>201</v>
      </c>
      <c r="N3740" s="9">
        <v>192</v>
      </c>
      <c r="O3740" s="9">
        <v>183</v>
      </c>
      <c r="P3740" s="9">
        <v>193</v>
      </c>
      <c r="Q3740" s="9">
        <v>160</v>
      </c>
      <c r="R3740" s="9">
        <v>112</v>
      </c>
      <c r="S3740" s="9">
        <v>108</v>
      </c>
      <c r="T3740" s="9">
        <v>92</v>
      </c>
    </row>
    <row r="3741" spans="1:20" x14ac:dyDescent="0.35">
      <c r="A3741">
        <f t="shared" si="117"/>
        <v>3741</v>
      </c>
      <c r="B3741" s="3" t="s">
        <v>70</v>
      </c>
      <c r="C3741" s="3" t="s">
        <v>77</v>
      </c>
      <c r="D3741" s="3" t="s">
        <v>65</v>
      </c>
      <c r="E3741">
        <v>2029</v>
      </c>
      <c r="F3741" s="3" t="str">
        <f t="shared" si="116"/>
        <v>AGenRND B2029</v>
      </c>
      <c r="G3741" s="9">
        <v>103</v>
      </c>
      <c r="H3741" s="9">
        <v>105</v>
      </c>
      <c r="I3741" s="9">
        <v>99</v>
      </c>
      <c r="J3741" s="9">
        <v>104</v>
      </c>
      <c r="K3741" s="9">
        <v>128</v>
      </c>
      <c r="L3741" s="9">
        <v>151</v>
      </c>
      <c r="M3741" s="9">
        <v>164</v>
      </c>
      <c r="N3741" s="9">
        <v>168</v>
      </c>
      <c r="O3741" s="9">
        <v>139</v>
      </c>
      <c r="P3741" s="9">
        <v>133</v>
      </c>
      <c r="Q3741" s="9">
        <v>122</v>
      </c>
      <c r="R3741" s="9">
        <v>96</v>
      </c>
      <c r="S3741" s="9">
        <v>92</v>
      </c>
      <c r="T3741" s="9">
        <v>92</v>
      </c>
    </row>
    <row r="3742" spans="1:20" x14ac:dyDescent="0.35">
      <c r="A3742">
        <f t="shared" si="117"/>
        <v>3742</v>
      </c>
      <c r="B3742" s="3" t="s">
        <v>70</v>
      </c>
      <c r="C3742" s="3" t="s">
        <v>77</v>
      </c>
      <c r="D3742" s="3" t="s">
        <v>66</v>
      </c>
      <c r="E3742">
        <v>2020</v>
      </c>
      <c r="F3742" s="3" t="str">
        <f t="shared" si="116"/>
        <v>AGenPELTON2020</v>
      </c>
      <c r="G3742" s="9">
        <v>41</v>
      </c>
      <c r="H3742" s="9">
        <v>46</v>
      </c>
      <c r="I3742" s="9">
        <v>41</v>
      </c>
      <c r="J3742" s="9">
        <v>40</v>
      </c>
      <c r="K3742" s="9">
        <v>42</v>
      </c>
      <c r="L3742" s="9">
        <v>45</v>
      </c>
      <c r="M3742" s="9">
        <v>49</v>
      </c>
      <c r="N3742" s="9">
        <v>51</v>
      </c>
      <c r="O3742" s="9">
        <v>38</v>
      </c>
      <c r="P3742" s="9">
        <v>40</v>
      </c>
      <c r="Q3742" s="9">
        <v>42</v>
      </c>
      <c r="R3742" s="9">
        <v>39</v>
      </c>
      <c r="S3742" s="9">
        <v>38</v>
      </c>
      <c r="T3742" s="9">
        <v>41</v>
      </c>
    </row>
    <row r="3743" spans="1:20" x14ac:dyDescent="0.35">
      <c r="A3743">
        <f t="shared" si="117"/>
        <v>3743</v>
      </c>
      <c r="B3743" s="3" t="s">
        <v>70</v>
      </c>
      <c r="C3743" s="3" t="s">
        <v>77</v>
      </c>
      <c r="D3743" s="3" t="s">
        <v>66</v>
      </c>
      <c r="E3743">
        <v>2021</v>
      </c>
      <c r="F3743" s="3" t="str">
        <f t="shared" si="116"/>
        <v>AGenPELTON2021</v>
      </c>
      <c r="G3743" s="9">
        <v>41</v>
      </c>
      <c r="H3743" s="9">
        <v>44</v>
      </c>
      <c r="I3743" s="9">
        <v>46</v>
      </c>
      <c r="J3743" s="9">
        <v>52</v>
      </c>
      <c r="K3743" s="9">
        <v>45</v>
      </c>
      <c r="L3743" s="9">
        <v>42</v>
      </c>
      <c r="M3743" s="9">
        <v>49</v>
      </c>
      <c r="N3743" s="9">
        <v>51</v>
      </c>
      <c r="O3743" s="9">
        <v>45</v>
      </c>
      <c r="P3743" s="9">
        <v>41</v>
      </c>
      <c r="Q3743" s="9">
        <v>42</v>
      </c>
      <c r="R3743" s="9">
        <v>39</v>
      </c>
      <c r="S3743" s="9">
        <v>38</v>
      </c>
      <c r="T3743" s="9">
        <v>41</v>
      </c>
    </row>
    <row r="3744" spans="1:20" x14ac:dyDescent="0.35">
      <c r="A3744">
        <f t="shared" si="117"/>
        <v>3744</v>
      </c>
      <c r="B3744" s="3" t="s">
        <v>70</v>
      </c>
      <c r="C3744" s="3" t="s">
        <v>77</v>
      </c>
      <c r="D3744" s="3" t="s">
        <v>66</v>
      </c>
      <c r="E3744">
        <v>2022</v>
      </c>
      <c r="F3744" s="3" t="str">
        <f t="shared" si="116"/>
        <v>AGenPELTON2022</v>
      </c>
      <c r="G3744" s="9">
        <v>41</v>
      </c>
      <c r="H3744" s="9">
        <v>42</v>
      </c>
      <c r="I3744" s="9">
        <v>45</v>
      </c>
      <c r="J3744" s="9">
        <v>49</v>
      </c>
      <c r="K3744" s="9">
        <v>50</v>
      </c>
      <c r="L3744" s="9">
        <v>47</v>
      </c>
      <c r="M3744" s="9">
        <v>49</v>
      </c>
      <c r="N3744" s="9">
        <v>51</v>
      </c>
      <c r="O3744" s="9">
        <v>47</v>
      </c>
      <c r="P3744" s="9">
        <v>51</v>
      </c>
      <c r="Q3744" s="9">
        <v>45</v>
      </c>
      <c r="R3744" s="9">
        <v>39</v>
      </c>
      <c r="S3744" s="9">
        <v>38</v>
      </c>
      <c r="T3744" s="9">
        <v>41</v>
      </c>
    </row>
    <row r="3745" spans="1:20" x14ac:dyDescent="0.35">
      <c r="A3745">
        <f t="shared" si="117"/>
        <v>3745</v>
      </c>
      <c r="B3745" s="3" t="s">
        <v>70</v>
      </c>
      <c r="C3745" s="3" t="s">
        <v>77</v>
      </c>
      <c r="D3745" s="3" t="s">
        <v>66</v>
      </c>
      <c r="E3745">
        <v>2023</v>
      </c>
      <c r="F3745" s="3" t="str">
        <f t="shared" si="116"/>
        <v>AGenPELTON2023</v>
      </c>
      <c r="G3745" s="9">
        <v>41</v>
      </c>
      <c r="H3745" s="9">
        <v>40</v>
      </c>
      <c r="I3745" s="9">
        <v>35</v>
      </c>
      <c r="J3745" s="9">
        <v>34</v>
      </c>
      <c r="K3745" s="9">
        <v>35</v>
      </c>
      <c r="L3745" s="9">
        <v>39</v>
      </c>
      <c r="M3745" s="9">
        <v>49</v>
      </c>
      <c r="N3745" s="9">
        <v>51</v>
      </c>
      <c r="O3745" s="9">
        <v>39</v>
      </c>
      <c r="P3745" s="9">
        <v>41</v>
      </c>
      <c r="Q3745" s="9">
        <v>42</v>
      </c>
      <c r="R3745" s="9">
        <v>39</v>
      </c>
      <c r="S3745" s="9">
        <v>38</v>
      </c>
      <c r="T3745" s="9">
        <v>41</v>
      </c>
    </row>
    <row r="3746" spans="1:20" x14ac:dyDescent="0.35">
      <c r="A3746">
        <f t="shared" si="117"/>
        <v>3746</v>
      </c>
      <c r="B3746" s="3" t="s">
        <v>70</v>
      </c>
      <c r="C3746" s="3" t="s">
        <v>77</v>
      </c>
      <c r="D3746" s="3" t="s">
        <v>66</v>
      </c>
      <c r="E3746">
        <v>2024</v>
      </c>
      <c r="F3746" s="3" t="str">
        <f t="shared" si="116"/>
        <v>AGenPELTON2024</v>
      </c>
      <c r="G3746" s="9">
        <v>41</v>
      </c>
      <c r="H3746" s="9">
        <v>50</v>
      </c>
      <c r="I3746" s="9">
        <v>50</v>
      </c>
      <c r="J3746" s="9">
        <v>51</v>
      </c>
      <c r="K3746" s="9">
        <v>47</v>
      </c>
      <c r="L3746" s="9">
        <v>44</v>
      </c>
      <c r="M3746" s="9">
        <v>49</v>
      </c>
      <c r="N3746" s="9">
        <v>51</v>
      </c>
      <c r="O3746" s="9">
        <v>40</v>
      </c>
      <c r="P3746" s="9">
        <v>40</v>
      </c>
      <c r="Q3746" s="9">
        <v>42</v>
      </c>
      <c r="R3746" s="9">
        <v>39</v>
      </c>
      <c r="S3746" s="9">
        <v>38</v>
      </c>
      <c r="T3746" s="9">
        <v>41</v>
      </c>
    </row>
    <row r="3747" spans="1:20" x14ac:dyDescent="0.35">
      <c r="A3747">
        <f t="shared" si="117"/>
        <v>3747</v>
      </c>
      <c r="B3747" s="3" t="s">
        <v>70</v>
      </c>
      <c r="C3747" s="3" t="s">
        <v>77</v>
      </c>
      <c r="D3747" s="3" t="s">
        <v>66</v>
      </c>
      <c r="E3747">
        <v>2025</v>
      </c>
      <c r="F3747" s="3" t="str">
        <f t="shared" si="116"/>
        <v>AGenPELTON2025</v>
      </c>
      <c r="G3747" s="9">
        <v>41</v>
      </c>
      <c r="H3747" s="9">
        <v>34</v>
      </c>
      <c r="I3747" s="9">
        <v>32</v>
      </c>
      <c r="J3747" s="9">
        <v>34</v>
      </c>
      <c r="K3747" s="9">
        <v>33</v>
      </c>
      <c r="L3747" s="9">
        <v>37</v>
      </c>
      <c r="M3747" s="9">
        <v>48</v>
      </c>
      <c r="N3747" s="9">
        <v>51</v>
      </c>
      <c r="O3747" s="9">
        <v>39</v>
      </c>
      <c r="P3747" s="9">
        <v>44</v>
      </c>
      <c r="Q3747" s="9">
        <v>42</v>
      </c>
      <c r="R3747" s="9">
        <v>39</v>
      </c>
      <c r="S3747" s="9">
        <v>38</v>
      </c>
      <c r="T3747" s="9">
        <v>41</v>
      </c>
    </row>
    <row r="3748" spans="1:20" x14ac:dyDescent="0.35">
      <c r="A3748">
        <f t="shared" si="117"/>
        <v>3748</v>
      </c>
      <c r="B3748" s="3" t="s">
        <v>70</v>
      </c>
      <c r="C3748" s="3" t="s">
        <v>77</v>
      </c>
      <c r="D3748" s="3" t="s">
        <v>66</v>
      </c>
      <c r="E3748">
        <v>2026</v>
      </c>
      <c r="F3748" s="3" t="str">
        <f t="shared" si="116"/>
        <v>AGenPELTON2026</v>
      </c>
      <c r="G3748" s="9">
        <v>42</v>
      </c>
      <c r="H3748" s="9">
        <v>60</v>
      </c>
      <c r="I3748" s="9">
        <v>63</v>
      </c>
      <c r="J3748" s="9">
        <v>84</v>
      </c>
      <c r="K3748" s="9">
        <v>90</v>
      </c>
      <c r="L3748" s="9">
        <v>122</v>
      </c>
      <c r="M3748" s="9">
        <v>123</v>
      </c>
      <c r="N3748" s="9">
        <v>123</v>
      </c>
      <c r="O3748" s="9">
        <v>88</v>
      </c>
      <c r="P3748" s="9">
        <v>77</v>
      </c>
      <c r="Q3748" s="9">
        <v>66</v>
      </c>
      <c r="R3748" s="9">
        <v>50</v>
      </c>
      <c r="S3748" s="9">
        <v>48</v>
      </c>
      <c r="T3748" s="9">
        <v>44</v>
      </c>
    </row>
    <row r="3749" spans="1:20" x14ac:dyDescent="0.35">
      <c r="A3749">
        <f t="shared" si="117"/>
        <v>3749</v>
      </c>
      <c r="B3749" s="3" t="s">
        <v>70</v>
      </c>
      <c r="C3749" s="3" t="s">
        <v>77</v>
      </c>
      <c r="D3749" s="3" t="s">
        <v>66</v>
      </c>
      <c r="E3749">
        <v>2027</v>
      </c>
      <c r="F3749" s="3" t="str">
        <f t="shared" si="116"/>
        <v>AGenPELTON2027</v>
      </c>
      <c r="G3749" s="9">
        <v>48</v>
      </c>
      <c r="H3749" s="9">
        <v>55</v>
      </c>
      <c r="I3749" s="9">
        <v>109</v>
      </c>
      <c r="J3749" s="9">
        <v>101</v>
      </c>
      <c r="K3749" s="9">
        <v>84</v>
      </c>
      <c r="L3749" s="9">
        <v>108</v>
      </c>
      <c r="M3749" s="9">
        <v>112</v>
      </c>
      <c r="N3749" s="9">
        <v>113</v>
      </c>
      <c r="O3749" s="9">
        <v>92</v>
      </c>
      <c r="P3749" s="9">
        <v>88</v>
      </c>
      <c r="Q3749" s="9">
        <v>69</v>
      </c>
      <c r="R3749" s="9">
        <v>54</v>
      </c>
      <c r="S3749" s="9">
        <v>53</v>
      </c>
      <c r="T3749" s="9">
        <v>45</v>
      </c>
    </row>
    <row r="3750" spans="1:20" x14ac:dyDescent="0.35">
      <c r="A3750">
        <f t="shared" si="117"/>
        <v>3750</v>
      </c>
      <c r="B3750" s="3" t="s">
        <v>70</v>
      </c>
      <c r="C3750" s="3" t="s">
        <v>77</v>
      </c>
      <c r="D3750" s="3" t="s">
        <v>66</v>
      </c>
      <c r="E3750">
        <v>2028</v>
      </c>
      <c r="F3750" s="3" t="str">
        <f t="shared" si="116"/>
        <v>AGenPELTON2028</v>
      </c>
      <c r="G3750" s="9">
        <v>48</v>
      </c>
      <c r="H3750" s="9">
        <v>55</v>
      </c>
      <c r="I3750" s="9">
        <v>87</v>
      </c>
      <c r="J3750" s="9">
        <v>100</v>
      </c>
      <c r="K3750" s="9">
        <v>94</v>
      </c>
      <c r="L3750" s="9">
        <v>98</v>
      </c>
      <c r="M3750" s="9">
        <v>92</v>
      </c>
      <c r="N3750" s="9">
        <v>93</v>
      </c>
      <c r="O3750" s="9">
        <v>86</v>
      </c>
      <c r="P3750" s="9">
        <v>83</v>
      </c>
      <c r="Q3750" s="9">
        <v>69</v>
      </c>
      <c r="R3750" s="9">
        <v>49</v>
      </c>
      <c r="S3750" s="9">
        <v>48</v>
      </c>
      <c r="T3750" s="9">
        <v>41</v>
      </c>
    </row>
    <row r="3751" spans="1:20" x14ac:dyDescent="0.35">
      <c r="A3751">
        <f t="shared" si="117"/>
        <v>3751</v>
      </c>
      <c r="B3751" s="3" t="s">
        <v>70</v>
      </c>
      <c r="C3751" s="3" t="s">
        <v>77</v>
      </c>
      <c r="D3751" s="3" t="s">
        <v>66</v>
      </c>
      <c r="E3751">
        <v>2029</v>
      </c>
      <c r="F3751" s="3" t="str">
        <f t="shared" si="116"/>
        <v>AGenPELTON2029</v>
      </c>
      <c r="G3751" s="9">
        <v>46</v>
      </c>
      <c r="H3751" s="9">
        <v>47</v>
      </c>
      <c r="I3751" s="9">
        <v>45</v>
      </c>
      <c r="J3751" s="9">
        <v>47</v>
      </c>
      <c r="K3751" s="9">
        <v>57</v>
      </c>
      <c r="L3751" s="9">
        <v>66</v>
      </c>
      <c r="M3751" s="9">
        <v>71</v>
      </c>
      <c r="N3751" s="9">
        <v>73</v>
      </c>
      <c r="O3751" s="9">
        <v>61</v>
      </c>
      <c r="P3751" s="9">
        <v>58</v>
      </c>
      <c r="Q3751" s="9">
        <v>53</v>
      </c>
      <c r="R3751" s="9">
        <v>42</v>
      </c>
      <c r="S3751" s="9">
        <v>41</v>
      </c>
      <c r="T3751" s="9">
        <v>41</v>
      </c>
    </row>
    <row r="3752" spans="1:20" x14ac:dyDescent="0.35">
      <c r="A3752">
        <f t="shared" si="117"/>
        <v>3752</v>
      </c>
      <c r="B3752" s="3" t="s">
        <v>70</v>
      </c>
      <c r="C3752" s="3" t="s">
        <v>77</v>
      </c>
      <c r="D3752" s="3" t="s">
        <v>67</v>
      </c>
      <c r="E3752">
        <v>2020</v>
      </c>
      <c r="F3752" s="3" t="str">
        <f t="shared" si="116"/>
        <v>AGenREREG2020</v>
      </c>
      <c r="G3752" s="9">
        <v>9</v>
      </c>
      <c r="H3752" s="9">
        <v>10</v>
      </c>
      <c r="I3752" s="9">
        <v>8</v>
      </c>
      <c r="J3752" s="9">
        <v>8</v>
      </c>
      <c r="K3752" s="9">
        <v>9</v>
      </c>
      <c r="L3752" s="9">
        <v>9</v>
      </c>
      <c r="M3752" s="9">
        <v>10</v>
      </c>
      <c r="N3752" s="9">
        <v>11</v>
      </c>
      <c r="O3752" s="9">
        <v>8</v>
      </c>
      <c r="P3752" s="9">
        <v>8</v>
      </c>
      <c r="Q3752" s="9">
        <v>9</v>
      </c>
      <c r="R3752" s="9">
        <v>8</v>
      </c>
      <c r="S3752" s="9">
        <v>8</v>
      </c>
      <c r="T3752" s="9">
        <v>8</v>
      </c>
    </row>
    <row r="3753" spans="1:20" x14ac:dyDescent="0.35">
      <c r="A3753">
        <f t="shared" si="117"/>
        <v>3753</v>
      </c>
      <c r="B3753" s="3" t="s">
        <v>70</v>
      </c>
      <c r="C3753" s="3" t="s">
        <v>77</v>
      </c>
      <c r="D3753" s="3" t="s">
        <v>67</v>
      </c>
      <c r="E3753">
        <v>2021</v>
      </c>
      <c r="F3753" s="3" t="str">
        <f t="shared" si="116"/>
        <v>AGenREREG2021</v>
      </c>
      <c r="G3753" s="9">
        <v>8</v>
      </c>
      <c r="H3753" s="9">
        <v>9</v>
      </c>
      <c r="I3753" s="9">
        <v>10</v>
      </c>
      <c r="J3753" s="9">
        <v>11</v>
      </c>
      <c r="K3753" s="9">
        <v>9</v>
      </c>
      <c r="L3753" s="9">
        <v>9</v>
      </c>
      <c r="M3753" s="9">
        <v>10</v>
      </c>
      <c r="N3753" s="9">
        <v>11</v>
      </c>
      <c r="O3753" s="9">
        <v>9</v>
      </c>
      <c r="P3753" s="9">
        <v>9</v>
      </c>
      <c r="Q3753" s="9">
        <v>9</v>
      </c>
      <c r="R3753" s="9">
        <v>8</v>
      </c>
      <c r="S3753" s="9">
        <v>8</v>
      </c>
      <c r="T3753" s="9">
        <v>8</v>
      </c>
    </row>
    <row r="3754" spans="1:20" x14ac:dyDescent="0.35">
      <c r="A3754">
        <f t="shared" si="117"/>
        <v>3754</v>
      </c>
      <c r="B3754" s="3" t="s">
        <v>70</v>
      </c>
      <c r="C3754" s="3" t="s">
        <v>77</v>
      </c>
      <c r="D3754" s="3" t="s">
        <v>67</v>
      </c>
      <c r="E3754">
        <v>2022</v>
      </c>
      <c r="F3754" s="3" t="str">
        <f t="shared" si="116"/>
        <v>AGenREREG2022</v>
      </c>
      <c r="G3754" s="9">
        <v>8</v>
      </c>
      <c r="H3754" s="9">
        <v>9</v>
      </c>
      <c r="I3754" s="9">
        <v>9</v>
      </c>
      <c r="J3754" s="9">
        <v>10</v>
      </c>
      <c r="K3754" s="9">
        <v>10</v>
      </c>
      <c r="L3754" s="9">
        <v>10</v>
      </c>
      <c r="M3754" s="9">
        <v>10</v>
      </c>
      <c r="N3754" s="9">
        <v>11</v>
      </c>
      <c r="O3754" s="9">
        <v>10</v>
      </c>
      <c r="P3754" s="9">
        <v>11</v>
      </c>
      <c r="Q3754" s="9">
        <v>9</v>
      </c>
      <c r="R3754" s="9">
        <v>8</v>
      </c>
      <c r="S3754" s="9">
        <v>8</v>
      </c>
      <c r="T3754" s="9">
        <v>8</v>
      </c>
    </row>
    <row r="3755" spans="1:20" x14ac:dyDescent="0.35">
      <c r="A3755">
        <f t="shared" si="117"/>
        <v>3755</v>
      </c>
      <c r="B3755" s="3" t="s">
        <v>70</v>
      </c>
      <c r="C3755" s="3" t="s">
        <v>77</v>
      </c>
      <c r="D3755" s="3" t="s">
        <v>67</v>
      </c>
      <c r="E3755">
        <v>2023</v>
      </c>
      <c r="F3755" s="3" t="str">
        <f t="shared" si="116"/>
        <v>AGenREREG2023</v>
      </c>
      <c r="G3755" s="9">
        <v>8</v>
      </c>
      <c r="H3755" s="9">
        <v>8</v>
      </c>
      <c r="I3755" s="9">
        <v>7</v>
      </c>
      <c r="J3755" s="9">
        <v>7</v>
      </c>
      <c r="K3755" s="9">
        <v>7</v>
      </c>
      <c r="L3755" s="9">
        <v>8</v>
      </c>
      <c r="M3755" s="9">
        <v>10</v>
      </c>
      <c r="N3755" s="9">
        <v>11</v>
      </c>
      <c r="O3755" s="9">
        <v>8</v>
      </c>
      <c r="P3755" s="9">
        <v>8</v>
      </c>
      <c r="Q3755" s="9">
        <v>9</v>
      </c>
      <c r="R3755" s="9">
        <v>8</v>
      </c>
      <c r="S3755" s="9">
        <v>8</v>
      </c>
      <c r="T3755" s="9">
        <v>8</v>
      </c>
    </row>
    <row r="3756" spans="1:20" x14ac:dyDescent="0.35">
      <c r="A3756">
        <f t="shared" si="117"/>
        <v>3756</v>
      </c>
      <c r="B3756" s="3" t="s">
        <v>70</v>
      </c>
      <c r="C3756" s="3" t="s">
        <v>77</v>
      </c>
      <c r="D3756" s="3" t="s">
        <v>67</v>
      </c>
      <c r="E3756">
        <v>2024</v>
      </c>
      <c r="F3756" s="3" t="str">
        <f t="shared" si="116"/>
        <v>AGenREREG2024</v>
      </c>
      <c r="G3756" s="9">
        <v>8</v>
      </c>
      <c r="H3756" s="9">
        <v>11</v>
      </c>
      <c r="I3756" s="9">
        <v>11</v>
      </c>
      <c r="J3756" s="9">
        <v>11</v>
      </c>
      <c r="K3756" s="9">
        <v>10</v>
      </c>
      <c r="L3756" s="9">
        <v>9</v>
      </c>
      <c r="M3756" s="9">
        <v>10</v>
      </c>
      <c r="N3756" s="9">
        <v>11</v>
      </c>
      <c r="O3756" s="9">
        <v>8</v>
      </c>
      <c r="P3756" s="9">
        <v>8</v>
      </c>
      <c r="Q3756" s="9">
        <v>9</v>
      </c>
      <c r="R3756" s="9">
        <v>8</v>
      </c>
      <c r="S3756" s="9">
        <v>8</v>
      </c>
      <c r="T3756" s="9">
        <v>8</v>
      </c>
    </row>
    <row r="3757" spans="1:20" x14ac:dyDescent="0.35">
      <c r="A3757">
        <f t="shared" si="117"/>
        <v>3757</v>
      </c>
      <c r="B3757" s="3" t="s">
        <v>70</v>
      </c>
      <c r="C3757" s="3" t="s">
        <v>77</v>
      </c>
      <c r="D3757" s="3" t="s">
        <v>67</v>
      </c>
      <c r="E3757">
        <v>2025</v>
      </c>
      <c r="F3757" s="3" t="str">
        <f t="shared" si="116"/>
        <v>AGenREREG2025</v>
      </c>
      <c r="G3757" s="9">
        <v>8</v>
      </c>
      <c r="H3757" s="9">
        <v>7</v>
      </c>
      <c r="I3757" s="9">
        <v>6</v>
      </c>
      <c r="J3757" s="9">
        <v>7</v>
      </c>
      <c r="K3757" s="9">
        <v>6</v>
      </c>
      <c r="L3757" s="9">
        <v>8</v>
      </c>
      <c r="M3757" s="9">
        <v>10</v>
      </c>
      <c r="N3757" s="9">
        <v>11</v>
      </c>
      <c r="O3757" s="9">
        <v>8</v>
      </c>
      <c r="P3757" s="9">
        <v>9</v>
      </c>
      <c r="Q3757" s="9">
        <v>9</v>
      </c>
      <c r="R3757" s="9">
        <v>8</v>
      </c>
      <c r="S3757" s="9">
        <v>8</v>
      </c>
      <c r="T3757" s="9">
        <v>8</v>
      </c>
    </row>
    <row r="3758" spans="1:20" x14ac:dyDescent="0.35">
      <c r="A3758">
        <f t="shared" si="117"/>
        <v>3758</v>
      </c>
      <c r="B3758" s="3" t="s">
        <v>70</v>
      </c>
      <c r="C3758" s="3" t="s">
        <v>77</v>
      </c>
      <c r="D3758" s="3" t="s">
        <v>67</v>
      </c>
      <c r="E3758">
        <v>2026</v>
      </c>
      <c r="F3758" s="3" t="str">
        <f t="shared" si="116"/>
        <v>AGenREREG2026</v>
      </c>
      <c r="G3758" s="9">
        <v>9</v>
      </c>
      <c r="H3758" s="9">
        <v>13</v>
      </c>
      <c r="I3758" s="9">
        <v>14</v>
      </c>
      <c r="J3758" s="9">
        <v>15</v>
      </c>
      <c r="K3758" s="9">
        <v>14</v>
      </c>
      <c r="L3758" s="9">
        <v>14</v>
      </c>
      <c r="M3758" s="9">
        <v>14</v>
      </c>
      <c r="N3758" s="9">
        <v>14</v>
      </c>
      <c r="O3758" s="9">
        <v>14</v>
      </c>
      <c r="P3758" s="9">
        <v>15</v>
      </c>
      <c r="Q3758" s="9">
        <v>14</v>
      </c>
      <c r="R3758" s="9">
        <v>10</v>
      </c>
      <c r="S3758" s="9">
        <v>10</v>
      </c>
      <c r="T3758" s="9">
        <v>9</v>
      </c>
    </row>
    <row r="3759" spans="1:20" x14ac:dyDescent="0.35">
      <c r="A3759">
        <f t="shared" si="117"/>
        <v>3759</v>
      </c>
      <c r="B3759" s="3" t="s">
        <v>70</v>
      </c>
      <c r="C3759" s="3" t="s">
        <v>77</v>
      </c>
      <c r="D3759" s="3" t="s">
        <v>67</v>
      </c>
      <c r="E3759">
        <v>2027</v>
      </c>
      <c r="F3759" s="3" t="str">
        <f t="shared" si="116"/>
        <v>AGenREREG2027</v>
      </c>
      <c r="G3759" s="9">
        <v>10</v>
      </c>
      <c r="H3759" s="9">
        <v>12</v>
      </c>
      <c r="I3759" s="9">
        <v>14</v>
      </c>
      <c r="J3759" s="9">
        <v>14</v>
      </c>
      <c r="K3759" s="9">
        <v>15</v>
      </c>
      <c r="L3759" s="9">
        <v>14</v>
      </c>
      <c r="M3759" s="9">
        <v>14</v>
      </c>
      <c r="N3759" s="9">
        <v>14</v>
      </c>
      <c r="O3759" s="9">
        <v>14</v>
      </c>
      <c r="P3759" s="9">
        <v>14</v>
      </c>
      <c r="Q3759" s="9">
        <v>15</v>
      </c>
      <c r="R3759" s="9">
        <v>12</v>
      </c>
      <c r="S3759" s="9">
        <v>11</v>
      </c>
      <c r="T3759" s="9">
        <v>9</v>
      </c>
    </row>
    <row r="3760" spans="1:20" x14ac:dyDescent="0.35">
      <c r="A3760">
        <f t="shared" si="117"/>
        <v>3760</v>
      </c>
      <c r="B3760" s="3" t="s">
        <v>70</v>
      </c>
      <c r="C3760" s="3" t="s">
        <v>77</v>
      </c>
      <c r="D3760" s="3" t="s">
        <v>67</v>
      </c>
      <c r="E3760">
        <v>2028</v>
      </c>
      <c r="F3760" s="3" t="str">
        <f t="shared" si="116"/>
        <v>AGenREREG2028</v>
      </c>
      <c r="G3760" s="9">
        <v>10</v>
      </c>
      <c r="H3760" s="9">
        <v>12</v>
      </c>
      <c r="I3760" s="9">
        <v>15</v>
      </c>
      <c r="J3760" s="9">
        <v>14</v>
      </c>
      <c r="K3760" s="9">
        <v>14</v>
      </c>
      <c r="L3760" s="9">
        <v>14</v>
      </c>
      <c r="M3760" s="9">
        <v>14</v>
      </c>
      <c r="N3760" s="9">
        <v>14</v>
      </c>
      <c r="O3760" s="9">
        <v>15</v>
      </c>
      <c r="P3760" s="9">
        <v>15</v>
      </c>
      <c r="Q3760" s="9">
        <v>15</v>
      </c>
      <c r="R3760" s="9">
        <v>10</v>
      </c>
      <c r="S3760" s="9">
        <v>10</v>
      </c>
      <c r="T3760" s="9">
        <v>8</v>
      </c>
    </row>
    <row r="3761" spans="1:20" x14ac:dyDescent="0.35">
      <c r="A3761">
        <f t="shared" si="117"/>
        <v>3761</v>
      </c>
      <c r="B3761" s="3" t="s">
        <v>70</v>
      </c>
      <c r="C3761" s="3" t="s">
        <v>77</v>
      </c>
      <c r="D3761" s="3" t="s">
        <v>67</v>
      </c>
      <c r="E3761">
        <v>2029</v>
      </c>
      <c r="F3761" s="3" t="str">
        <f t="shared" si="116"/>
        <v>AGenREREG2029</v>
      </c>
      <c r="G3761" s="9">
        <v>10</v>
      </c>
      <c r="H3761" s="9">
        <v>10</v>
      </c>
      <c r="I3761" s="9">
        <v>9</v>
      </c>
      <c r="J3761" s="9">
        <v>10</v>
      </c>
      <c r="K3761" s="9">
        <v>12</v>
      </c>
      <c r="L3761" s="9">
        <v>14</v>
      </c>
      <c r="M3761" s="9">
        <v>15</v>
      </c>
      <c r="N3761" s="9">
        <v>15</v>
      </c>
      <c r="O3761" s="9">
        <v>13</v>
      </c>
      <c r="P3761" s="9">
        <v>12</v>
      </c>
      <c r="Q3761" s="9">
        <v>11</v>
      </c>
      <c r="R3761" s="9">
        <v>9</v>
      </c>
      <c r="S3761" s="9">
        <v>8</v>
      </c>
      <c r="T3761" s="9">
        <v>8</v>
      </c>
    </row>
    <row r="3762" spans="1:20" x14ac:dyDescent="0.35">
      <c r="A3762">
        <f t="shared" si="117"/>
        <v>3762</v>
      </c>
      <c r="B3762" s="3" t="s">
        <v>70</v>
      </c>
      <c r="C3762" s="3" t="s">
        <v>77</v>
      </c>
      <c r="D3762" s="3" t="s">
        <v>68</v>
      </c>
      <c r="E3762">
        <v>2020</v>
      </c>
      <c r="F3762" s="3" t="str">
        <f t="shared" si="116"/>
        <v>AGenDALLES2020</v>
      </c>
      <c r="G3762" s="9">
        <v>671</v>
      </c>
      <c r="H3762" s="9">
        <v>970</v>
      </c>
      <c r="I3762" s="9">
        <v>919</v>
      </c>
      <c r="J3762" s="9">
        <v>1016</v>
      </c>
      <c r="K3762" s="9">
        <v>1009</v>
      </c>
      <c r="L3762" s="9">
        <v>678</v>
      </c>
      <c r="M3762" s="9">
        <v>300</v>
      </c>
      <c r="N3762" s="9">
        <v>297</v>
      </c>
      <c r="O3762" s="9">
        <v>298</v>
      </c>
      <c r="P3762" s="9">
        <v>521</v>
      </c>
      <c r="Q3762" s="9">
        <v>386</v>
      </c>
      <c r="R3762" s="9">
        <v>420</v>
      </c>
      <c r="S3762" s="9">
        <v>442</v>
      </c>
      <c r="T3762" s="9">
        <v>528</v>
      </c>
    </row>
    <row r="3763" spans="1:20" x14ac:dyDescent="0.35">
      <c r="A3763">
        <f t="shared" si="117"/>
        <v>3763</v>
      </c>
      <c r="B3763" s="3" t="s">
        <v>70</v>
      </c>
      <c r="C3763" s="3" t="s">
        <v>77</v>
      </c>
      <c r="D3763" s="3" t="s">
        <v>68</v>
      </c>
      <c r="E3763">
        <v>2021</v>
      </c>
      <c r="F3763" s="3" t="str">
        <f t="shared" si="116"/>
        <v>AGenDALLES2021</v>
      </c>
      <c r="G3763" s="9">
        <v>791</v>
      </c>
      <c r="H3763" s="9">
        <v>1009</v>
      </c>
      <c r="I3763" s="9">
        <v>1120</v>
      </c>
      <c r="J3763" s="9">
        <v>1092</v>
      </c>
      <c r="K3763" s="9">
        <v>1108</v>
      </c>
      <c r="L3763" s="9">
        <v>576</v>
      </c>
      <c r="M3763" s="9">
        <v>309</v>
      </c>
      <c r="N3763" s="9">
        <v>297</v>
      </c>
      <c r="O3763" s="9">
        <v>354</v>
      </c>
      <c r="P3763" s="9">
        <v>321</v>
      </c>
      <c r="Q3763" s="9">
        <v>430</v>
      </c>
      <c r="R3763" s="9">
        <v>481</v>
      </c>
      <c r="S3763" s="9">
        <v>486</v>
      </c>
      <c r="T3763" s="9">
        <v>518</v>
      </c>
    </row>
    <row r="3764" spans="1:20" x14ac:dyDescent="0.35">
      <c r="A3764">
        <f t="shared" si="117"/>
        <v>3764</v>
      </c>
      <c r="B3764" s="3" t="s">
        <v>70</v>
      </c>
      <c r="C3764" s="3" t="s">
        <v>77</v>
      </c>
      <c r="D3764" s="3" t="s">
        <v>68</v>
      </c>
      <c r="E3764">
        <v>2022</v>
      </c>
      <c r="F3764" s="3" t="str">
        <f t="shared" si="116"/>
        <v>AGenDALLES2022</v>
      </c>
      <c r="G3764" s="9">
        <v>511</v>
      </c>
      <c r="H3764" s="9">
        <v>729</v>
      </c>
      <c r="I3764" s="9">
        <v>914</v>
      </c>
      <c r="J3764" s="9">
        <v>1133</v>
      </c>
      <c r="K3764" s="9">
        <v>1259</v>
      </c>
      <c r="L3764" s="9">
        <v>914</v>
      </c>
      <c r="M3764" s="9">
        <v>300</v>
      </c>
      <c r="N3764" s="9">
        <v>294</v>
      </c>
      <c r="O3764" s="9">
        <v>425</v>
      </c>
      <c r="P3764" s="9">
        <v>595</v>
      </c>
      <c r="Q3764" s="9">
        <v>504</v>
      </c>
      <c r="R3764" s="9">
        <v>429</v>
      </c>
      <c r="S3764" s="9">
        <v>447</v>
      </c>
      <c r="T3764" s="9">
        <v>454</v>
      </c>
    </row>
    <row r="3765" spans="1:20" x14ac:dyDescent="0.35">
      <c r="A3765">
        <f t="shared" si="117"/>
        <v>3765</v>
      </c>
      <c r="B3765" s="3" t="s">
        <v>70</v>
      </c>
      <c r="C3765" s="3" t="s">
        <v>77</v>
      </c>
      <c r="D3765" s="3" t="s">
        <v>68</v>
      </c>
      <c r="E3765">
        <v>2023</v>
      </c>
      <c r="F3765" s="3" t="str">
        <f t="shared" si="116"/>
        <v>AGenDALLES2023</v>
      </c>
      <c r="G3765" s="9">
        <v>569</v>
      </c>
      <c r="H3765" s="9">
        <v>711</v>
      </c>
      <c r="I3765" s="9">
        <v>825</v>
      </c>
      <c r="J3765" s="9">
        <v>1001</v>
      </c>
      <c r="K3765" s="9">
        <v>997</v>
      </c>
      <c r="L3765" s="9">
        <v>670</v>
      </c>
      <c r="M3765" s="9">
        <v>300</v>
      </c>
      <c r="N3765" s="9">
        <v>292</v>
      </c>
      <c r="O3765" s="9">
        <v>291</v>
      </c>
      <c r="P3765" s="9">
        <v>396</v>
      </c>
      <c r="Q3765" s="9">
        <v>404</v>
      </c>
      <c r="R3765" s="9">
        <v>400</v>
      </c>
      <c r="S3765" s="9">
        <v>454</v>
      </c>
      <c r="T3765" s="9">
        <v>414</v>
      </c>
    </row>
    <row r="3766" spans="1:20" x14ac:dyDescent="0.35">
      <c r="A3766">
        <f t="shared" si="117"/>
        <v>3766</v>
      </c>
      <c r="B3766" s="3" t="s">
        <v>70</v>
      </c>
      <c r="C3766" s="3" t="s">
        <v>77</v>
      </c>
      <c r="D3766" s="3" t="s">
        <v>68</v>
      </c>
      <c r="E3766">
        <v>2024</v>
      </c>
      <c r="F3766" s="3" t="str">
        <f t="shared" si="116"/>
        <v>AGenDALLES2024</v>
      </c>
      <c r="G3766" s="9">
        <v>479</v>
      </c>
      <c r="H3766" s="9">
        <v>794</v>
      </c>
      <c r="I3766" s="9">
        <v>870</v>
      </c>
      <c r="J3766" s="9">
        <v>1090</v>
      </c>
      <c r="K3766" s="9">
        <v>1115</v>
      </c>
      <c r="L3766" s="9">
        <v>761</v>
      </c>
      <c r="M3766" s="9">
        <v>300</v>
      </c>
      <c r="N3766" s="9">
        <v>294</v>
      </c>
      <c r="O3766" s="9">
        <v>295</v>
      </c>
      <c r="P3766" s="9">
        <v>303</v>
      </c>
      <c r="Q3766" s="9">
        <v>381</v>
      </c>
      <c r="R3766" s="9">
        <v>405</v>
      </c>
      <c r="S3766" s="9">
        <v>418</v>
      </c>
      <c r="T3766" s="9">
        <v>393</v>
      </c>
    </row>
    <row r="3767" spans="1:20" x14ac:dyDescent="0.35">
      <c r="A3767">
        <f t="shared" si="117"/>
        <v>3767</v>
      </c>
      <c r="B3767" s="3" t="s">
        <v>70</v>
      </c>
      <c r="C3767" s="3" t="s">
        <v>77</v>
      </c>
      <c r="D3767" s="3" t="s">
        <v>68</v>
      </c>
      <c r="E3767">
        <v>2025</v>
      </c>
      <c r="F3767" s="3" t="str">
        <f t="shared" si="116"/>
        <v>AGenDALLES2025</v>
      </c>
      <c r="G3767" s="9">
        <v>391</v>
      </c>
      <c r="H3767" s="9">
        <v>703</v>
      </c>
      <c r="I3767" s="9">
        <v>680</v>
      </c>
      <c r="J3767" s="9">
        <v>310</v>
      </c>
      <c r="K3767" s="9">
        <v>528</v>
      </c>
      <c r="L3767" s="9">
        <v>464</v>
      </c>
      <c r="M3767" s="9">
        <v>309</v>
      </c>
      <c r="N3767" s="9">
        <v>308</v>
      </c>
      <c r="O3767" s="9">
        <v>303</v>
      </c>
      <c r="P3767" s="9">
        <v>301</v>
      </c>
      <c r="Q3767" s="9">
        <v>416</v>
      </c>
      <c r="R3767" s="9">
        <v>465</v>
      </c>
      <c r="S3767" s="9">
        <v>456</v>
      </c>
      <c r="T3767" s="9">
        <v>549</v>
      </c>
    </row>
    <row r="3768" spans="1:20" x14ac:dyDescent="0.35">
      <c r="A3768">
        <f t="shared" si="117"/>
        <v>3768</v>
      </c>
      <c r="B3768" s="3" t="s">
        <v>70</v>
      </c>
      <c r="C3768" s="3" t="s">
        <v>77</v>
      </c>
      <c r="D3768" s="3" t="s">
        <v>68</v>
      </c>
      <c r="E3768">
        <v>2026</v>
      </c>
      <c r="F3768" s="3" t="str">
        <f t="shared" si="116"/>
        <v>AGenDALLES2026</v>
      </c>
      <c r="G3768" s="9">
        <v>531</v>
      </c>
      <c r="H3768" s="9">
        <v>735</v>
      </c>
      <c r="I3768" s="9">
        <v>899</v>
      </c>
      <c r="J3768" s="9">
        <v>1402</v>
      </c>
      <c r="K3768" s="9">
        <v>1566</v>
      </c>
      <c r="L3768" s="9">
        <v>1562</v>
      </c>
      <c r="M3768" s="9">
        <v>1110</v>
      </c>
      <c r="N3768" s="9">
        <v>1114</v>
      </c>
      <c r="O3768" s="9">
        <v>912</v>
      </c>
      <c r="P3768" s="9">
        <v>692</v>
      </c>
      <c r="Q3768" s="9">
        <v>599</v>
      </c>
      <c r="R3768" s="9">
        <v>496</v>
      </c>
      <c r="S3768" s="9">
        <v>461</v>
      </c>
      <c r="T3768" s="9">
        <v>528</v>
      </c>
    </row>
    <row r="3769" spans="1:20" x14ac:dyDescent="0.35">
      <c r="A3769">
        <f t="shared" si="117"/>
        <v>3769</v>
      </c>
      <c r="B3769" s="3" t="s">
        <v>70</v>
      </c>
      <c r="C3769" s="3" t="s">
        <v>77</v>
      </c>
      <c r="D3769" s="3" t="s">
        <v>68</v>
      </c>
      <c r="E3769">
        <v>2027</v>
      </c>
      <c r="F3769" s="3" t="str">
        <f t="shared" si="116"/>
        <v>AGenDALLES2027</v>
      </c>
      <c r="G3769" s="9">
        <v>544</v>
      </c>
      <c r="H3769" s="9">
        <v>840</v>
      </c>
      <c r="I3769" s="9">
        <v>1566</v>
      </c>
      <c r="J3769" s="9">
        <v>1680</v>
      </c>
      <c r="K3769" s="9">
        <v>1435</v>
      </c>
      <c r="L3769" s="9">
        <v>1359</v>
      </c>
      <c r="M3769" s="9">
        <v>635</v>
      </c>
      <c r="N3769" s="9">
        <v>786</v>
      </c>
      <c r="O3769" s="9">
        <v>950</v>
      </c>
      <c r="P3769" s="9">
        <v>1224</v>
      </c>
      <c r="Q3769" s="9">
        <v>799</v>
      </c>
      <c r="R3769" s="9">
        <v>686</v>
      </c>
      <c r="S3769" s="9">
        <v>531</v>
      </c>
      <c r="T3769" s="9">
        <v>717</v>
      </c>
    </row>
    <row r="3770" spans="1:20" x14ac:dyDescent="0.35">
      <c r="A3770">
        <f t="shared" si="117"/>
        <v>3770</v>
      </c>
      <c r="B3770" s="3" t="s">
        <v>70</v>
      </c>
      <c r="C3770" s="3" t="s">
        <v>77</v>
      </c>
      <c r="D3770" s="3" t="s">
        <v>68</v>
      </c>
      <c r="E3770">
        <v>2028</v>
      </c>
      <c r="F3770" s="3" t="str">
        <f t="shared" si="116"/>
        <v>AGenDALLES2028</v>
      </c>
      <c r="G3770" s="9">
        <v>713</v>
      </c>
      <c r="H3770" s="9">
        <v>928</v>
      </c>
      <c r="I3770" s="9">
        <v>1081</v>
      </c>
      <c r="J3770" s="9">
        <v>1394</v>
      </c>
      <c r="K3770" s="9">
        <v>1413</v>
      </c>
      <c r="L3770" s="9">
        <v>1208</v>
      </c>
      <c r="M3770" s="9">
        <v>297</v>
      </c>
      <c r="N3770" s="9">
        <v>503</v>
      </c>
      <c r="O3770" s="9">
        <v>780</v>
      </c>
      <c r="P3770" s="9">
        <v>789</v>
      </c>
      <c r="Q3770" s="9">
        <v>498</v>
      </c>
      <c r="R3770" s="9">
        <v>411</v>
      </c>
      <c r="S3770" s="9">
        <v>439</v>
      </c>
      <c r="T3770" s="9">
        <v>491</v>
      </c>
    </row>
    <row r="3771" spans="1:20" x14ac:dyDescent="0.35">
      <c r="A3771">
        <f t="shared" si="117"/>
        <v>3771</v>
      </c>
      <c r="B3771" s="3" t="s">
        <v>70</v>
      </c>
      <c r="C3771" s="3" t="s">
        <v>77</v>
      </c>
      <c r="D3771" s="3" t="s">
        <v>68</v>
      </c>
      <c r="E3771">
        <v>2029</v>
      </c>
      <c r="F3771" s="3" t="str">
        <f t="shared" si="116"/>
        <v>AGenDALLES2029</v>
      </c>
      <c r="G3771" s="9">
        <v>678</v>
      </c>
      <c r="H3771" s="9">
        <v>705</v>
      </c>
      <c r="I3771" s="9">
        <v>794</v>
      </c>
      <c r="J3771" s="9">
        <v>1225</v>
      </c>
      <c r="K3771" s="9">
        <v>1567</v>
      </c>
      <c r="L3771" s="9">
        <v>1473</v>
      </c>
      <c r="M3771" s="9">
        <v>982</v>
      </c>
      <c r="N3771" s="9">
        <v>990</v>
      </c>
      <c r="O3771" s="9">
        <v>1077</v>
      </c>
      <c r="P3771" s="9">
        <v>1149</v>
      </c>
      <c r="Q3771" s="9">
        <v>924</v>
      </c>
      <c r="R3771" s="9">
        <v>746</v>
      </c>
      <c r="S3771" s="9">
        <v>712</v>
      </c>
      <c r="T3771" s="9">
        <v>654</v>
      </c>
    </row>
    <row r="3772" spans="1:20" x14ac:dyDescent="0.35">
      <c r="A3772">
        <f t="shared" si="117"/>
        <v>3772</v>
      </c>
      <c r="B3772" s="3" t="s">
        <v>70</v>
      </c>
      <c r="C3772" s="3" t="s">
        <v>77</v>
      </c>
      <c r="D3772" s="3" t="s">
        <v>69</v>
      </c>
      <c r="E3772">
        <v>2020</v>
      </c>
      <c r="F3772" s="3" t="str">
        <f t="shared" si="116"/>
        <v>AGenBONN2020</v>
      </c>
      <c r="G3772" s="9">
        <v>512</v>
      </c>
      <c r="H3772" s="9">
        <v>712</v>
      </c>
      <c r="I3772" s="9">
        <v>667</v>
      </c>
      <c r="J3772" s="9">
        <v>726</v>
      </c>
      <c r="K3772" s="9">
        <v>733</v>
      </c>
      <c r="L3772" s="9">
        <v>573</v>
      </c>
      <c r="M3772" s="9">
        <v>287</v>
      </c>
      <c r="N3772" s="9">
        <v>395</v>
      </c>
      <c r="O3772" s="9">
        <v>337</v>
      </c>
      <c r="P3772" s="9">
        <v>541</v>
      </c>
      <c r="Q3772" s="9">
        <v>139</v>
      </c>
      <c r="R3772" s="9">
        <v>138</v>
      </c>
      <c r="S3772" s="9">
        <v>238</v>
      </c>
      <c r="T3772" s="9">
        <v>408</v>
      </c>
    </row>
    <row r="3773" spans="1:20" x14ac:dyDescent="0.35">
      <c r="A3773">
        <f t="shared" si="117"/>
        <v>3773</v>
      </c>
      <c r="B3773" s="3" t="s">
        <v>70</v>
      </c>
      <c r="C3773" s="3" t="s">
        <v>77</v>
      </c>
      <c r="D3773" s="3" t="s">
        <v>69</v>
      </c>
      <c r="E3773">
        <v>2021</v>
      </c>
      <c r="F3773" s="3" t="str">
        <f t="shared" si="116"/>
        <v>AGenBONN2021</v>
      </c>
      <c r="G3773" s="9">
        <v>592</v>
      </c>
      <c r="H3773" s="9">
        <v>735</v>
      </c>
      <c r="I3773" s="9">
        <v>791</v>
      </c>
      <c r="J3773" s="9">
        <v>780</v>
      </c>
      <c r="K3773" s="9">
        <v>779</v>
      </c>
      <c r="L3773" s="9">
        <v>496</v>
      </c>
      <c r="M3773" s="9">
        <v>140</v>
      </c>
      <c r="N3773" s="9">
        <v>397</v>
      </c>
      <c r="O3773" s="9">
        <v>580</v>
      </c>
      <c r="P3773" s="9">
        <v>367</v>
      </c>
      <c r="Q3773" s="9">
        <v>137</v>
      </c>
      <c r="R3773" s="9">
        <v>167</v>
      </c>
      <c r="S3773" s="9">
        <v>287</v>
      </c>
      <c r="T3773" s="9">
        <v>402</v>
      </c>
    </row>
    <row r="3774" spans="1:20" x14ac:dyDescent="0.35">
      <c r="A3774">
        <f t="shared" si="117"/>
        <v>3774</v>
      </c>
      <c r="B3774" s="3" t="s">
        <v>70</v>
      </c>
      <c r="C3774" s="3" t="s">
        <v>77</v>
      </c>
      <c r="D3774" s="3" t="s">
        <v>69</v>
      </c>
      <c r="E3774">
        <v>2022</v>
      </c>
      <c r="F3774" s="3" t="str">
        <f t="shared" si="116"/>
        <v>AGenBONN2022</v>
      </c>
      <c r="G3774" s="9">
        <v>397</v>
      </c>
      <c r="H3774" s="9">
        <v>553</v>
      </c>
      <c r="I3774" s="9">
        <v>662</v>
      </c>
      <c r="J3774" s="9">
        <v>811</v>
      </c>
      <c r="K3774" s="9">
        <v>827</v>
      </c>
      <c r="L3774" s="9">
        <v>722</v>
      </c>
      <c r="M3774" s="9">
        <v>275</v>
      </c>
      <c r="N3774" s="9">
        <v>456</v>
      </c>
      <c r="O3774" s="9">
        <v>619</v>
      </c>
      <c r="P3774" s="9">
        <v>606</v>
      </c>
      <c r="Q3774" s="9">
        <v>202</v>
      </c>
      <c r="R3774" s="9">
        <v>137</v>
      </c>
      <c r="S3774" s="9">
        <v>244</v>
      </c>
      <c r="T3774" s="9">
        <v>357</v>
      </c>
    </row>
    <row r="3775" spans="1:20" x14ac:dyDescent="0.35">
      <c r="A3775">
        <f t="shared" si="117"/>
        <v>3775</v>
      </c>
      <c r="B3775" s="3" t="s">
        <v>70</v>
      </c>
      <c r="C3775" s="3" t="s">
        <v>77</v>
      </c>
      <c r="D3775" s="3" t="s">
        <v>69</v>
      </c>
      <c r="E3775">
        <v>2023</v>
      </c>
      <c r="F3775" s="3" t="str">
        <f t="shared" si="116"/>
        <v>AGenBONN2023</v>
      </c>
      <c r="G3775" s="9">
        <v>441</v>
      </c>
      <c r="H3775" s="9">
        <v>536</v>
      </c>
      <c r="I3775" s="9">
        <v>596</v>
      </c>
      <c r="J3775" s="9">
        <v>718</v>
      </c>
      <c r="K3775" s="9">
        <v>725</v>
      </c>
      <c r="L3775" s="9">
        <v>562</v>
      </c>
      <c r="M3775" s="9">
        <v>284</v>
      </c>
      <c r="N3775" s="9">
        <v>561</v>
      </c>
      <c r="O3775" s="9">
        <v>543</v>
      </c>
      <c r="P3775" s="9">
        <v>440</v>
      </c>
      <c r="Q3775" s="9">
        <v>138</v>
      </c>
      <c r="R3775" s="9">
        <v>139</v>
      </c>
      <c r="S3775" s="9">
        <v>250</v>
      </c>
      <c r="T3775" s="9">
        <v>328</v>
      </c>
    </row>
    <row r="3776" spans="1:20" x14ac:dyDescent="0.35">
      <c r="A3776">
        <f t="shared" si="117"/>
        <v>3776</v>
      </c>
      <c r="B3776" s="3" t="s">
        <v>70</v>
      </c>
      <c r="C3776" s="3" t="s">
        <v>77</v>
      </c>
      <c r="D3776" s="3" t="s">
        <v>69</v>
      </c>
      <c r="E3776">
        <v>2024</v>
      </c>
      <c r="F3776" s="3" t="str">
        <f t="shared" si="116"/>
        <v>AGenBONN2024</v>
      </c>
      <c r="G3776" s="9">
        <v>375</v>
      </c>
      <c r="H3776" s="9">
        <v>603</v>
      </c>
      <c r="I3776" s="9">
        <v>641</v>
      </c>
      <c r="J3776" s="9">
        <v>779</v>
      </c>
      <c r="K3776" s="9">
        <v>803</v>
      </c>
      <c r="L3776" s="9">
        <v>613</v>
      </c>
      <c r="M3776" s="9">
        <v>303</v>
      </c>
      <c r="N3776" s="9">
        <v>463</v>
      </c>
      <c r="O3776" s="9">
        <v>424</v>
      </c>
      <c r="P3776" s="9">
        <v>237</v>
      </c>
      <c r="Q3776" s="9">
        <v>139</v>
      </c>
      <c r="R3776" s="9">
        <v>138</v>
      </c>
      <c r="S3776" s="9">
        <v>210</v>
      </c>
      <c r="T3776" s="9">
        <v>310</v>
      </c>
    </row>
    <row r="3777" spans="1:20" x14ac:dyDescent="0.35">
      <c r="A3777">
        <f t="shared" si="117"/>
        <v>3777</v>
      </c>
      <c r="B3777" s="3" t="s">
        <v>70</v>
      </c>
      <c r="C3777" s="3" t="s">
        <v>77</v>
      </c>
      <c r="D3777" s="3" t="s">
        <v>69</v>
      </c>
      <c r="E3777">
        <v>2025</v>
      </c>
      <c r="F3777" s="3" t="str">
        <f t="shared" si="116"/>
        <v>AGenBONN2025</v>
      </c>
      <c r="G3777" s="9">
        <v>312</v>
      </c>
      <c r="H3777" s="9">
        <v>530</v>
      </c>
      <c r="I3777" s="9">
        <v>499</v>
      </c>
      <c r="J3777" s="9">
        <v>411</v>
      </c>
      <c r="K3777" s="9">
        <v>402</v>
      </c>
      <c r="L3777" s="9">
        <v>423</v>
      </c>
      <c r="M3777" s="9">
        <v>138</v>
      </c>
      <c r="N3777" s="9">
        <v>137</v>
      </c>
      <c r="O3777" s="9">
        <v>180</v>
      </c>
      <c r="P3777" s="9">
        <v>328</v>
      </c>
      <c r="Q3777" s="9">
        <v>138</v>
      </c>
      <c r="R3777" s="9">
        <v>144</v>
      </c>
      <c r="S3777" s="9">
        <v>251</v>
      </c>
      <c r="T3777" s="9">
        <v>425</v>
      </c>
    </row>
    <row r="3778" spans="1:20" x14ac:dyDescent="0.35">
      <c r="A3778">
        <f t="shared" si="117"/>
        <v>3778</v>
      </c>
      <c r="B3778" s="3" t="s">
        <v>70</v>
      </c>
      <c r="C3778" s="3" t="s">
        <v>77</v>
      </c>
      <c r="D3778" s="3" t="s">
        <v>69</v>
      </c>
      <c r="E3778">
        <v>2026</v>
      </c>
      <c r="F3778" s="3" t="str">
        <f t="shared" ref="F3778:F3841" si="118">_xlfn.CONCAT(B3778,C3778,D3778,E3778)</f>
        <v>AGenBONN2026</v>
      </c>
      <c r="G3778" s="9">
        <v>413</v>
      </c>
      <c r="H3778" s="9">
        <v>564</v>
      </c>
      <c r="I3778" s="9">
        <v>654</v>
      </c>
      <c r="J3778" s="9">
        <v>827</v>
      </c>
      <c r="K3778" s="9">
        <v>824</v>
      </c>
      <c r="L3778" s="9">
        <v>707</v>
      </c>
      <c r="M3778" s="9">
        <v>461</v>
      </c>
      <c r="N3778" s="9">
        <v>464</v>
      </c>
      <c r="O3778" s="9">
        <v>548</v>
      </c>
      <c r="P3778" s="9">
        <v>614</v>
      </c>
      <c r="Q3778" s="9">
        <v>310</v>
      </c>
      <c r="R3778" s="9">
        <v>187</v>
      </c>
      <c r="S3778" s="9">
        <v>263</v>
      </c>
      <c r="T3778" s="9">
        <v>410</v>
      </c>
    </row>
    <row r="3779" spans="1:20" x14ac:dyDescent="0.35">
      <c r="A3779">
        <f t="shared" ref="A3779:A3842" si="119">A3778+1</f>
        <v>3779</v>
      </c>
      <c r="B3779" s="3" t="s">
        <v>70</v>
      </c>
      <c r="C3779" s="3" t="s">
        <v>77</v>
      </c>
      <c r="D3779" s="3" t="s">
        <v>69</v>
      </c>
      <c r="E3779">
        <v>2027</v>
      </c>
      <c r="F3779" s="3" t="str">
        <f t="shared" si="118"/>
        <v>AGenBONN2027</v>
      </c>
      <c r="G3779" s="9">
        <v>420</v>
      </c>
      <c r="H3779" s="9">
        <v>626</v>
      </c>
      <c r="I3779" s="9">
        <v>802</v>
      </c>
      <c r="J3779" s="9">
        <v>800</v>
      </c>
      <c r="K3779" s="9">
        <v>827</v>
      </c>
      <c r="L3779" s="9">
        <v>751</v>
      </c>
      <c r="M3779" s="9">
        <v>577</v>
      </c>
      <c r="N3779" s="9">
        <v>551</v>
      </c>
      <c r="O3779" s="9">
        <v>542</v>
      </c>
      <c r="P3779" s="9">
        <v>494</v>
      </c>
      <c r="Q3779" s="9">
        <v>525</v>
      </c>
      <c r="R3779" s="9">
        <v>405</v>
      </c>
      <c r="S3779" s="9">
        <v>333</v>
      </c>
      <c r="T3779" s="9">
        <v>544</v>
      </c>
    </row>
    <row r="3780" spans="1:20" x14ac:dyDescent="0.35">
      <c r="A3780">
        <f t="shared" si="119"/>
        <v>3780</v>
      </c>
      <c r="B3780" s="3" t="s">
        <v>70</v>
      </c>
      <c r="C3780" s="3" t="s">
        <v>77</v>
      </c>
      <c r="D3780" s="3" t="s">
        <v>69</v>
      </c>
      <c r="E3780">
        <v>2028</v>
      </c>
      <c r="F3780" s="3" t="str">
        <f t="shared" si="118"/>
        <v>AGenBONN2028</v>
      </c>
      <c r="G3780" s="9">
        <v>539</v>
      </c>
      <c r="H3780" s="9">
        <v>677</v>
      </c>
      <c r="I3780" s="9">
        <v>783</v>
      </c>
      <c r="J3780" s="9">
        <v>827</v>
      </c>
      <c r="K3780" s="9">
        <v>827</v>
      </c>
      <c r="L3780" s="9">
        <v>783</v>
      </c>
      <c r="M3780" s="9">
        <v>554</v>
      </c>
      <c r="N3780" s="9">
        <v>600</v>
      </c>
      <c r="O3780" s="9">
        <v>572</v>
      </c>
      <c r="P3780" s="9">
        <v>591</v>
      </c>
      <c r="Q3780" s="9">
        <v>195</v>
      </c>
      <c r="R3780" s="9">
        <v>138</v>
      </c>
      <c r="S3780" s="9">
        <v>239</v>
      </c>
      <c r="T3780" s="9">
        <v>383</v>
      </c>
    </row>
    <row r="3781" spans="1:20" x14ac:dyDescent="0.35">
      <c r="A3781">
        <f t="shared" si="119"/>
        <v>3781</v>
      </c>
      <c r="B3781" s="3" t="s">
        <v>70</v>
      </c>
      <c r="C3781" s="3" t="s">
        <v>77</v>
      </c>
      <c r="D3781" s="3" t="s">
        <v>69</v>
      </c>
      <c r="E3781">
        <v>2029</v>
      </c>
      <c r="F3781" s="3" t="str">
        <f t="shared" si="118"/>
        <v>AGenBONN2029</v>
      </c>
      <c r="G3781" s="9">
        <v>521</v>
      </c>
      <c r="H3781" s="9">
        <v>530</v>
      </c>
      <c r="I3781" s="9">
        <v>577</v>
      </c>
      <c r="J3781" s="9">
        <v>827</v>
      </c>
      <c r="K3781" s="9">
        <v>819</v>
      </c>
      <c r="L3781" s="9">
        <v>727</v>
      </c>
      <c r="M3781" s="9">
        <v>510</v>
      </c>
      <c r="N3781" s="9">
        <v>511</v>
      </c>
      <c r="O3781" s="9">
        <v>516</v>
      </c>
      <c r="P3781" s="9">
        <v>512</v>
      </c>
      <c r="Q3781" s="9">
        <v>652</v>
      </c>
      <c r="R3781" s="9">
        <v>474</v>
      </c>
      <c r="S3781" s="9">
        <v>510</v>
      </c>
      <c r="T3781" s="9">
        <v>501</v>
      </c>
    </row>
    <row r="3782" spans="1:20" x14ac:dyDescent="0.35">
      <c r="A3782">
        <f t="shared" si="119"/>
        <v>3782</v>
      </c>
      <c r="B3782" s="3" t="s">
        <v>72</v>
      </c>
      <c r="C3782" s="3" t="s">
        <v>86</v>
      </c>
      <c r="D3782" s="3" t="s">
        <v>17</v>
      </c>
      <c r="E3782">
        <v>2020</v>
      </c>
      <c r="F3782" s="3" t="str">
        <f t="shared" si="118"/>
        <v>CQOutMICA2020</v>
      </c>
      <c r="G3782" s="9">
        <v>9.9990000000000006</v>
      </c>
      <c r="H3782" s="9">
        <v>16</v>
      </c>
      <c r="I3782" s="9">
        <v>31.001999999999999</v>
      </c>
      <c r="J3782" s="9">
        <v>11.742000000000001</v>
      </c>
      <c r="K3782" s="9">
        <v>30.998999999999999</v>
      </c>
      <c r="L3782" s="9">
        <v>14</v>
      </c>
      <c r="M3782" s="9">
        <v>11.999000000000001</v>
      </c>
      <c r="N3782" s="9">
        <v>10.004</v>
      </c>
      <c r="O3782" s="9">
        <v>12.131</v>
      </c>
      <c r="P3782" s="9">
        <v>12.131</v>
      </c>
      <c r="Q3782" s="9">
        <v>49.302</v>
      </c>
      <c r="R3782" s="9">
        <v>41.197000000000003</v>
      </c>
      <c r="S3782" s="9">
        <v>22.669</v>
      </c>
      <c r="T3782" s="9">
        <v>27</v>
      </c>
    </row>
    <row r="3783" spans="1:20" x14ac:dyDescent="0.35">
      <c r="A3783">
        <f t="shared" si="119"/>
        <v>3783</v>
      </c>
      <c r="B3783" s="3" t="s">
        <v>72</v>
      </c>
      <c r="C3783" s="3" t="s">
        <v>86</v>
      </c>
      <c r="D3783" s="3" t="s">
        <v>17</v>
      </c>
      <c r="E3783">
        <v>2021</v>
      </c>
      <c r="F3783" s="3" t="str">
        <f t="shared" si="118"/>
        <v>CQOutMICA2021</v>
      </c>
      <c r="G3783" s="9">
        <v>10</v>
      </c>
      <c r="H3783" s="9">
        <v>15.999000000000001</v>
      </c>
      <c r="I3783" s="9">
        <v>28</v>
      </c>
      <c r="J3783" s="9">
        <v>11.742000000000001</v>
      </c>
      <c r="K3783" s="9">
        <v>40.000999999999998</v>
      </c>
      <c r="L3783" s="9">
        <v>20.13</v>
      </c>
      <c r="M3783" s="9">
        <v>25.995999999999999</v>
      </c>
      <c r="N3783" s="9">
        <v>13.997999999999999</v>
      </c>
      <c r="O3783" s="9">
        <v>9.8699999999999992</v>
      </c>
      <c r="P3783" s="9">
        <v>8.8680000000000003</v>
      </c>
      <c r="Q3783" s="9">
        <v>75.277000000000001</v>
      </c>
      <c r="R3783" s="9">
        <v>58.802</v>
      </c>
      <c r="S3783" s="9">
        <v>42.548999999999999</v>
      </c>
      <c r="T3783" s="9">
        <v>28.001000000000001</v>
      </c>
    </row>
    <row r="3784" spans="1:20" x14ac:dyDescent="0.35">
      <c r="A3784">
        <f t="shared" si="119"/>
        <v>3784</v>
      </c>
      <c r="B3784" s="3" t="s">
        <v>72</v>
      </c>
      <c r="C3784" s="3" t="s">
        <v>86</v>
      </c>
      <c r="D3784" s="3" t="s">
        <v>17</v>
      </c>
      <c r="E3784">
        <v>2022</v>
      </c>
      <c r="F3784" s="3" t="str">
        <f t="shared" si="118"/>
        <v>CQOutMICA2022</v>
      </c>
      <c r="G3784" s="9">
        <v>18.228000000000002</v>
      </c>
      <c r="H3784" s="9">
        <v>16</v>
      </c>
      <c r="I3784" s="9">
        <v>31.001999999999999</v>
      </c>
      <c r="J3784" s="9">
        <v>11.74</v>
      </c>
      <c r="K3784" s="9">
        <v>24.001000000000001</v>
      </c>
      <c r="L3784" s="9">
        <v>20.896000000000001</v>
      </c>
      <c r="M3784" s="9">
        <v>7.617</v>
      </c>
      <c r="N3784" s="9">
        <v>18</v>
      </c>
      <c r="O3784" s="9">
        <v>8</v>
      </c>
      <c r="P3784" s="9">
        <v>41.610999999999997</v>
      </c>
      <c r="Q3784" s="9">
        <v>40.887</v>
      </c>
      <c r="R3784" s="9">
        <v>30.021000000000001</v>
      </c>
      <c r="S3784" s="9">
        <v>40.000999999999998</v>
      </c>
      <c r="T3784" s="9">
        <v>26.998999999999999</v>
      </c>
    </row>
    <row r="3785" spans="1:20" x14ac:dyDescent="0.35">
      <c r="A3785">
        <f t="shared" si="119"/>
        <v>3785</v>
      </c>
      <c r="B3785" s="3" t="s">
        <v>72</v>
      </c>
      <c r="C3785" s="3" t="s">
        <v>86</v>
      </c>
      <c r="D3785" s="3" t="s">
        <v>17</v>
      </c>
      <c r="E3785">
        <v>2023</v>
      </c>
      <c r="F3785" s="3" t="str">
        <f t="shared" si="118"/>
        <v>CQOutMICA2023</v>
      </c>
      <c r="G3785" s="9">
        <v>14</v>
      </c>
      <c r="H3785" s="9">
        <v>32</v>
      </c>
      <c r="I3785" s="9">
        <v>28.001000000000001</v>
      </c>
      <c r="J3785" s="9">
        <v>11.74</v>
      </c>
      <c r="K3785" s="9">
        <v>18.625</v>
      </c>
      <c r="L3785" s="9">
        <v>10</v>
      </c>
      <c r="M3785" s="9">
        <v>11.999000000000001</v>
      </c>
      <c r="N3785" s="9">
        <v>10</v>
      </c>
      <c r="O3785" s="9">
        <v>15.999000000000001</v>
      </c>
      <c r="P3785" s="9">
        <v>16.003</v>
      </c>
      <c r="Q3785" s="9">
        <v>24.89</v>
      </c>
      <c r="R3785" s="9">
        <v>46.795000000000002</v>
      </c>
      <c r="S3785" s="9">
        <v>30.515000000000001</v>
      </c>
      <c r="T3785" s="9">
        <v>28.367000000000001</v>
      </c>
    </row>
    <row r="3786" spans="1:20" x14ac:dyDescent="0.35">
      <c r="A3786">
        <f t="shared" si="119"/>
        <v>3786</v>
      </c>
      <c r="B3786" s="3" t="s">
        <v>72</v>
      </c>
      <c r="C3786" s="3" t="s">
        <v>86</v>
      </c>
      <c r="D3786" s="3" t="s">
        <v>17</v>
      </c>
      <c r="E3786">
        <v>2024</v>
      </c>
      <c r="F3786" s="3" t="str">
        <f t="shared" si="118"/>
        <v>CQOutMICA2024</v>
      </c>
      <c r="G3786" s="9">
        <v>20.931000000000001</v>
      </c>
      <c r="H3786" s="9">
        <v>16.001000000000001</v>
      </c>
      <c r="I3786" s="9">
        <v>32</v>
      </c>
      <c r="J3786" s="9">
        <v>11.74</v>
      </c>
      <c r="K3786" s="9">
        <v>39.69</v>
      </c>
      <c r="L3786" s="9">
        <v>20.129000000000001</v>
      </c>
      <c r="M3786" s="9">
        <v>12.000999999999999</v>
      </c>
      <c r="N3786" s="9">
        <v>9.9990000000000006</v>
      </c>
      <c r="O3786" s="9">
        <v>8.0009999999999994</v>
      </c>
      <c r="P3786" s="9">
        <v>8</v>
      </c>
      <c r="Q3786" s="9">
        <v>31.998999999999999</v>
      </c>
      <c r="R3786" s="9">
        <v>27</v>
      </c>
      <c r="S3786" s="9">
        <v>40.000999999999998</v>
      </c>
      <c r="T3786" s="9">
        <v>27.001000000000001</v>
      </c>
    </row>
    <row r="3787" spans="1:20" x14ac:dyDescent="0.35">
      <c r="A3787">
        <f t="shared" si="119"/>
        <v>3787</v>
      </c>
      <c r="B3787" s="3" t="s">
        <v>72</v>
      </c>
      <c r="C3787" s="3" t="s">
        <v>86</v>
      </c>
      <c r="D3787" s="3" t="s">
        <v>17</v>
      </c>
      <c r="E3787">
        <v>2025</v>
      </c>
      <c r="F3787" s="3" t="str">
        <f t="shared" si="118"/>
        <v>CQOutMICA2025</v>
      </c>
      <c r="G3787" s="9">
        <v>9.9969999999999999</v>
      </c>
      <c r="H3787" s="9">
        <v>32.000999999999998</v>
      </c>
      <c r="I3787" s="9">
        <v>28.001999999999999</v>
      </c>
      <c r="J3787" s="9">
        <v>0</v>
      </c>
      <c r="K3787" s="9">
        <v>9.5</v>
      </c>
      <c r="L3787" s="9">
        <v>11.999000000000001</v>
      </c>
      <c r="M3787" s="9">
        <v>12.000999999999999</v>
      </c>
      <c r="N3787" s="9">
        <v>9.9969999999999999</v>
      </c>
      <c r="O3787" s="9">
        <v>8.0009999999999994</v>
      </c>
      <c r="P3787" s="9">
        <v>15.997999999999999</v>
      </c>
      <c r="Q3787" s="9">
        <v>31.460999999999999</v>
      </c>
      <c r="R3787" s="9">
        <v>26.997</v>
      </c>
      <c r="S3787" s="9">
        <v>44.000999999999998</v>
      </c>
      <c r="T3787" s="9">
        <v>27.001999999999999</v>
      </c>
    </row>
    <row r="3788" spans="1:20" x14ac:dyDescent="0.35">
      <c r="A3788">
        <f t="shared" si="119"/>
        <v>3788</v>
      </c>
      <c r="B3788" s="3" t="s">
        <v>72</v>
      </c>
      <c r="C3788" s="3" t="s">
        <v>86</v>
      </c>
      <c r="D3788" s="3" t="s">
        <v>17</v>
      </c>
      <c r="E3788">
        <v>2026</v>
      </c>
      <c r="F3788" s="3" t="str">
        <f t="shared" si="118"/>
        <v>CQOutMICA2026</v>
      </c>
      <c r="G3788" s="9">
        <v>9.9979999999999993</v>
      </c>
      <c r="H3788" s="9">
        <v>16</v>
      </c>
      <c r="I3788" s="9">
        <v>28.001000000000001</v>
      </c>
      <c r="J3788" s="9">
        <v>11.741</v>
      </c>
      <c r="K3788" s="9">
        <v>24.001000000000001</v>
      </c>
      <c r="L3788" s="9">
        <v>22.946999999999999</v>
      </c>
      <c r="M3788" s="9">
        <v>95.02</v>
      </c>
      <c r="N3788" s="9">
        <v>57.389000000000003</v>
      </c>
      <c r="O3788" s="9">
        <v>3</v>
      </c>
      <c r="P3788" s="9">
        <v>16.884</v>
      </c>
      <c r="Q3788" s="9">
        <v>51.523000000000003</v>
      </c>
      <c r="R3788" s="9">
        <v>31.207999999999998</v>
      </c>
      <c r="S3788" s="9">
        <v>32.002000000000002</v>
      </c>
      <c r="T3788" s="9">
        <v>10.000999999999999</v>
      </c>
    </row>
    <row r="3789" spans="1:20" x14ac:dyDescent="0.35">
      <c r="A3789">
        <f t="shared" si="119"/>
        <v>3789</v>
      </c>
      <c r="B3789" s="3" t="s">
        <v>72</v>
      </c>
      <c r="C3789" s="3" t="s">
        <v>86</v>
      </c>
      <c r="D3789" s="3" t="s">
        <v>17</v>
      </c>
      <c r="E3789">
        <v>2027</v>
      </c>
      <c r="F3789" s="3" t="str">
        <f t="shared" si="118"/>
        <v>CQOutMICA2027</v>
      </c>
      <c r="G3789" s="9">
        <v>13.997</v>
      </c>
      <c r="H3789" s="9">
        <v>32.000999999999998</v>
      </c>
      <c r="I3789" s="9">
        <v>32.000999999999998</v>
      </c>
      <c r="J3789" s="9">
        <v>11.741</v>
      </c>
      <c r="K3789" s="9">
        <v>24.001999999999999</v>
      </c>
      <c r="L3789" s="9">
        <v>10</v>
      </c>
      <c r="M3789" s="9">
        <v>9.9960000000000004</v>
      </c>
      <c r="N3789" s="9">
        <v>10.005000000000001</v>
      </c>
      <c r="O3789" s="9">
        <v>15.025</v>
      </c>
      <c r="P3789" s="9">
        <v>15.03</v>
      </c>
      <c r="Q3789" s="9">
        <v>12.429</v>
      </c>
      <c r="R3789" s="9">
        <v>25.001999999999999</v>
      </c>
      <c r="S3789" s="9">
        <v>31.995999999999999</v>
      </c>
      <c r="T3789" s="9">
        <v>27.001999999999999</v>
      </c>
    </row>
    <row r="3790" spans="1:20" x14ac:dyDescent="0.35">
      <c r="A3790">
        <f t="shared" si="119"/>
        <v>3790</v>
      </c>
      <c r="B3790" s="3" t="s">
        <v>72</v>
      </c>
      <c r="C3790" s="3" t="s">
        <v>86</v>
      </c>
      <c r="D3790" s="3" t="s">
        <v>17</v>
      </c>
      <c r="E3790">
        <v>2028</v>
      </c>
      <c r="F3790" s="3" t="str">
        <f t="shared" si="118"/>
        <v>CQOutMICA2028</v>
      </c>
      <c r="G3790" s="9">
        <v>9.9979999999999993</v>
      </c>
      <c r="H3790" s="9">
        <v>16.001999999999999</v>
      </c>
      <c r="I3790" s="9">
        <v>30.998999999999999</v>
      </c>
      <c r="J3790" s="9">
        <v>11.741</v>
      </c>
      <c r="K3790" s="9">
        <v>20.690999999999999</v>
      </c>
      <c r="L3790" s="9">
        <v>9.6010000000000009</v>
      </c>
      <c r="M3790" s="9">
        <v>10.005000000000001</v>
      </c>
      <c r="N3790" s="9">
        <v>9.9979999999999993</v>
      </c>
      <c r="O3790" s="9">
        <v>7.9989999999999997</v>
      </c>
      <c r="P3790" s="9">
        <v>12.334</v>
      </c>
      <c r="Q3790" s="9">
        <v>14.333</v>
      </c>
      <c r="R3790" s="9">
        <v>14.999000000000001</v>
      </c>
      <c r="S3790" s="9">
        <v>39.999000000000002</v>
      </c>
      <c r="T3790" s="9">
        <v>27</v>
      </c>
    </row>
    <row r="3791" spans="1:20" x14ac:dyDescent="0.35">
      <c r="A3791">
        <f t="shared" si="119"/>
        <v>3791</v>
      </c>
      <c r="B3791" s="3" t="s">
        <v>72</v>
      </c>
      <c r="C3791" s="3" t="s">
        <v>86</v>
      </c>
      <c r="D3791" s="3" t="s">
        <v>17</v>
      </c>
      <c r="E3791">
        <v>2029</v>
      </c>
      <c r="F3791" s="3" t="str">
        <f t="shared" si="118"/>
        <v>CQOutMICA2029</v>
      </c>
      <c r="G3791" s="9">
        <v>10.000999999999999</v>
      </c>
      <c r="H3791" s="9">
        <v>13.987</v>
      </c>
      <c r="I3791" s="9">
        <v>14.000999999999999</v>
      </c>
      <c r="J3791" s="9">
        <v>0</v>
      </c>
      <c r="K3791" s="9">
        <v>9.5009999999999994</v>
      </c>
      <c r="L3791" s="9">
        <v>9.9979999999999993</v>
      </c>
      <c r="M3791" s="9">
        <v>10</v>
      </c>
      <c r="N3791" s="9">
        <v>10.000999999999999</v>
      </c>
      <c r="O3791" s="9">
        <v>7.9989999999999997</v>
      </c>
      <c r="P3791" s="9">
        <v>16.001000000000001</v>
      </c>
      <c r="Q3791" s="9">
        <v>18.516999999999999</v>
      </c>
      <c r="R3791" s="9">
        <v>24.995999999999999</v>
      </c>
      <c r="S3791" s="9">
        <v>32.003999999999998</v>
      </c>
      <c r="T3791" s="9">
        <v>26.997</v>
      </c>
    </row>
    <row r="3792" spans="1:20" x14ac:dyDescent="0.35">
      <c r="A3792">
        <f t="shared" si="119"/>
        <v>3792</v>
      </c>
      <c r="B3792" s="3" t="s">
        <v>72</v>
      </c>
      <c r="C3792" s="3" t="s">
        <v>86</v>
      </c>
      <c r="D3792" s="3" t="s">
        <v>18</v>
      </c>
      <c r="E3792">
        <v>2020</v>
      </c>
      <c r="F3792" s="3" t="str">
        <f t="shared" si="118"/>
        <v>CQOutREVELS2020</v>
      </c>
      <c r="G3792" s="9">
        <v>13.661</v>
      </c>
      <c r="H3792" s="9">
        <v>27.687000000000001</v>
      </c>
      <c r="I3792" s="9">
        <v>34.033000000000001</v>
      </c>
      <c r="J3792" s="9">
        <v>13.698</v>
      </c>
      <c r="K3792" s="9">
        <v>32.622</v>
      </c>
      <c r="L3792" s="9">
        <v>15.302</v>
      </c>
      <c r="M3792" s="9">
        <v>16.007999999999999</v>
      </c>
      <c r="N3792" s="9">
        <v>18.326000000000001</v>
      </c>
      <c r="O3792" s="9">
        <v>25.684999999999999</v>
      </c>
      <c r="P3792" s="9">
        <v>39.195</v>
      </c>
      <c r="Q3792" s="9">
        <v>63.932000000000002</v>
      </c>
      <c r="R3792" s="9">
        <v>47.378999999999998</v>
      </c>
      <c r="S3792" s="9">
        <v>28.581</v>
      </c>
      <c r="T3792" s="9">
        <v>32.447000000000003</v>
      </c>
    </row>
    <row r="3793" spans="1:20" x14ac:dyDescent="0.35">
      <c r="A3793">
        <f t="shared" si="119"/>
        <v>3793</v>
      </c>
      <c r="B3793" s="3" t="s">
        <v>72</v>
      </c>
      <c r="C3793" s="3" t="s">
        <v>86</v>
      </c>
      <c r="D3793" s="3" t="s">
        <v>18</v>
      </c>
      <c r="E3793">
        <v>2021</v>
      </c>
      <c r="F3793" s="3" t="str">
        <f t="shared" si="118"/>
        <v>CQOutREVELS2021</v>
      </c>
      <c r="G3793" s="9">
        <v>18.727</v>
      </c>
      <c r="H3793" s="9">
        <v>20.350999999999999</v>
      </c>
      <c r="I3793" s="9">
        <v>31.071000000000002</v>
      </c>
      <c r="J3793" s="9">
        <v>13.785</v>
      </c>
      <c r="K3793" s="9">
        <v>41.744999999999997</v>
      </c>
      <c r="L3793" s="9">
        <v>22.329000000000001</v>
      </c>
      <c r="M3793" s="9">
        <v>30.82</v>
      </c>
      <c r="N3793" s="9">
        <v>21.071999999999999</v>
      </c>
      <c r="O3793" s="9">
        <v>26.919</v>
      </c>
      <c r="P3793" s="9">
        <v>44.814999999999998</v>
      </c>
      <c r="Q3793" s="9">
        <v>106.736</v>
      </c>
      <c r="R3793" s="9">
        <v>73.251999999999995</v>
      </c>
      <c r="S3793" s="9">
        <v>52.384999999999998</v>
      </c>
      <c r="T3793" s="9">
        <v>33.883000000000003</v>
      </c>
    </row>
    <row r="3794" spans="1:20" x14ac:dyDescent="0.35">
      <c r="A3794">
        <f t="shared" si="119"/>
        <v>3794</v>
      </c>
      <c r="B3794" s="3" t="s">
        <v>72</v>
      </c>
      <c r="C3794" s="3" t="s">
        <v>86</v>
      </c>
      <c r="D3794" s="3" t="s">
        <v>18</v>
      </c>
      <c r="E3794">
        <v>2022</v>
      </c>
      <c r="F3794" s="3" t="str">
        <f t="shared" si="118"/>
        <v>CQOutREVELS2022</v>
      </c>
      <c r="G3794" s="9">
        <v>23.387</v>
      </c>
      <c r="H3794" s="9">
        <v>19.811</v>
      </c>
      <c r="I3794" s="9">
        <v>33.061999999999998</v>
      </c>
      <c r="J3794" s="9">
        <v>17.341999999999999</v>
      </c>
      <c r="K3794" s="9">
        <v>29.745000000000001</v>
      </c>
      <c r="L3794" s="9">
        <v>23.27</v>
      </c>
      <c r="M3794" s="9">
        <v>10.907</v>
      </c>
      <c r="N3794" s="9">
        <v>24.986000000000001</v>
      </c>
      <c r="O3794" s="9">
        <v>27.22</v>
      </c>
      <c r="P3794" s="9">
        <v>67.921999999999997</v>
      </c>
      <c r="Q3794" s="9">
        <v>52.951999999999998</v>
      </c>
      <c r="R3794" s="9">
        <v>34.875</v>
      </c>
      <c r="S3794" s="9">
        <v>43.875</v>
      </c>
      <c r="T3794" s="9">
        <v>28.734000000000002</v>
      </c>
    </row>
    <row r="3795" spans="1:20" x14ac:dyDescent="0.35">
      <c r="A3795">
        <f t="shared" si="119"/>
        <v>3795</v>
      </c>
      <c r="B3795" s="3" t="s">
        <v>72</v>
      </c>
      <c r="C3795" s="3" t="s">
        <v>86</v>
      </c>
      <c r="D3795" s="3" t="s">
        <v>18</v>
      </c>
      <c r="E3795">
        <v>2023</v>
      </c>
      <c r="F3795" s="3" t="str">
        <f t="shared" si="118"/>
        <v>CQOutREVELS2023</v>
      </c>
      <c r="G3795" s="9">
        <v>17.423999999999999</v>
      </c>
      <c r="H3795" s="9">
        <v>45.231000000000002</v>
      </c>
      <c r="I3795" s="9">
        <v>31.978000000000002</v>
      </c>
      <c r="J3795" s="9">
        <v>14.519</v>
      </c>
      <c r="K3795" s="9">
        <v>20.93</v>
      </c>
      <c r="L3795" s="9">
        <v>12.148999999999999</v>
      </c>
      <c r="M3795" s="9">
        <v>14.654</v>
      </c>
      <c r="N3795" s="9">
        <v>15.066000000000001</v>
      </c>
      <c r="O3795" s="9">
        <v>28.873999999999999</v>
      </c>
      <c r="P3795" s="9">
        <v>49.832000000000001</v>
      </c>
      <c r="Q3795" s="9">
        <v>47.884999999999998</v>
      </c>
      <c r="R3795" s="9">
        <v>58.466999999999999</v>
      </c>
      <c r="S3795" s="9">
        <v>37.119</v>
      </c>
      <c r="T3795" s="9">
        <v>36.417999999999999</v>
      </c>
    </row>
    <row r="3796" spans="1:20" x14ac:dyDescent="0.35">
      <c r="A3796">
        <f t="shared" si="119"/>
        <v>3796</v>
      </c>
      <c r="B3796" s="3" t="s">
        <v>72</v>
      </c>
      <c r="C3796" s="3" t="s">
        <v>86</v>
      </c>
      <c r="D3796" s="3" t="s">
        <v>18</v>
      </c>
      <c r="E3796">
        <v>2024</v>
      </c>
      <c r="F3796" s="3" t="str">
        <f t="shared" si="118"/>
        <v>CQOutREVELS2024</v>
      </c>
      <c r="G3796" s="9">
        <v>30.234000000000002</v>
      </c>
      <c r="H3796" s="9">
        <v>23.614000000000001</v>
      </c>
      <c r="I3796" s="9">
        <v>33.613999999999997</v>
      </c>
      <c r="J3796" s="9">
        <v>13.936999999999999</v>
      </c>
      <c r="K3796" s="9">
        <v>41.811999999999998</v>
      </c>
      <c r="L3796" s="9">
        <v>21.988</v>
      </c>
      <c r="M3796" s="9">
        <v>13.709</v>
      </c>
      <c r="N3796" s="9">
        <v>13.619</v>
      </c>
      <c r="O3796" s="9">
        <v>29.035</v>
      </c>
      <c r="P3796" s="9">
        <v>28.774000000000001</v>
      </c>
      <c r="Q3796" s="9">
        <v>43.286999999999999</v>
      </c>
      <c r="R3796" s="9">
        <v>30.474</v>
      </c>
      <c r="S3796" s="9">
        <v>42.616999999999997</v>
      </c>
      <c r="T3796" s="9">
        <v>29.344999999999999</v>
      </c>
    </row>
    <row r="3797" spans="1:20" x14ac:dyDescent="0.35">
      <c r="A3797">
        <f t="shared" si="119"/>
        <v>3797</v>
      </c>
      <c r="B3797" s="3" t="s">
        <v>72</v>
      </c>
      <c r="C3797" s="3" t="s">
        <v>86</v>
      </c>
      <c r="D3797" s="3" t="s">
        <v>18</v>
      </c>
      <c r="E3797">
        <v>2025</v>
      </c>
      <c r="F3797" s="3" t="str">
        <f t="shared" si="118"/>
        <v>CQOutREVELS2025</v>
      </c>
      <c r="G3797" s="9">
        <v>13.563000000000001</v>
      </c>
      <c r="H3797" s="9">
        <v>35.271999999999998</v>
      </c>
      <c r="I3797" s="9">
        <v>30.347000000000001</v>
      </c>
      <c r="J3797" s="9">
        <v>2.8690000000000002</v>
      </c>
      <c r="K3797" s="9">
        <v>11.682</v>
      </c>
      <c r="L3797" s="9">
        <v>14.487</v>
      </c>
      <c r="M3797" s="9">
        <v>16.036999999999999</v>
      </c>
      <c r="N3797" s="9">
        <v>17.329999999999998</v>
      </c>
      <c r="O3797" s="9">
        <v>37.682000000000002</v>
      </c>
      <c r="P3797" s="9">
        <v>39.515000000000001</v>
      </c>
      <c r="Q3797" s="9">
        <v>40.74</v>
      </c>
      <c r="R3797" s="9">
        <v>30.876000000000001</v>
      </c>
      <c r="S3797" s="9">
        <v>49.609000000000002</v>
      </c>
      <c r="T3797" s="9">
        <v>39.304000000000002</v>
      </c>
    </row>
    <row r="3798" spans="1:20" x14ac:dyDescent="0.35">
      <c r="A3798">
        <f t="shared" si="119"/>
        <v>3798</v>
      </c>
      <c r="B3798" s="3" t="s">
        <v>72</v>
      </c>
      <c r="C3798" s="3" t="s">
        <v>86</v>
      </c>
      <c r="D3798" s="3" t="s">
        <v>18</v>
      </c>
      <c r="E3798">
        <v>2026</v>
      </c>
      <c r="F3798" s="3" t="str">
        <f t="shared" si="118"/>
        <v>CQOutREVELS2026</v>
      </c>
      <c r="G3798" s="9">
        <v>17.513000000000002</v>
      </c>
      <c r="H3798" s="9">
        <v>24.902999999999999</v>
      </c>
      <c r="I3798" s="9">
        <v>32.292999999999999</v>
      </c>
      <c r="J3798" s="9">
        <v>17.260999999999999</v>
      </c>
      <c r="K3798" s="9">
        <v>25.888999999999999</v>
      </c>
      <c r="L3798" s="9">
        <v>25.030999999999999</v>
      </c>
      <c r="M3798" s="9">
        <v>97.796000000000006</v>
      </c>
      <c r="N3798" s="9">
        <v>67.850999999999999</v>
      </c>
      <c r="O3798" s="9">
        <v>25.965</v>
      </c>
      <c r="P3798" s="9">
        <v>51.222000000000001</v>
      </c>
      <c r="Q3798" s="9">
        <v>64.259</v>
      </c>
      <c r="R3798" s="9">
        <v>36.555999999999997</v>
      </c>
      <c r="S3798" s="9">
        <v>36.753</v>
      </c>
      <c r="T3798" s="9">
        <v>14.984</v>
      </c>
    </row>
    <row r="3799" spans="1:20" x14ac:dyDescent="0.35">
      <c r="A3799">
        <f t="shared" si="119"/>
        <v>3799</v>
      </c>
      <c r="B3799" s="3" t="s">
        <v>72</v>
      </c>
      <c r="C3799" s="3" t="s">
        <v>86</v>
      </c>
      <c r="D3799" s="3" t="s">
        <v>18</v>
      </c>
      <c r="E3799">
        <v>2027</v>
      </c>
      <c r="F3799" s="3" t="str">
        <f t="shared" si="118"/>
        <v>CQOutREVELS2027</v>
      </c>
      <c r="G3799" s="9">
        <v>16.614999999999998</v>
      </c>
      <c r="H3799" s="9">
        <v>35.613999999999997</v>
      </c>
      <c r="I3799" s="9">
        <v>36.167999999999999</v>
      </c>
      <c r="J3799" s="9">
        <v>13.817</v>
      </c>
      <c r="K3799" s="9">
        <v>25.544</v>
      </c>
      <c r="L3799" s="9">
        <v>11.22</v>
      </c>
      <c r="M3799" s="9">
        <v>12.760999999999999</v>
      </c>
      <c r="N3799" s="9">
        <v>18.86</v>
      </c>
      <c r="O3799" s="9">
        <v>30.831</v>
      </c>
      <c r="P3799" s="9">
        <v>37.01</v>
      </c>
      <c r="Q3799" s="9">
        <v>23.946999999999999</v>
      </c>
      <c r="R3799" s="9">
        <v>30.626999999999999</v>
      </c>
      <c r="S3799" s="9">
        <v>37.572000000000003</v>
      </c>
      <c r="T3799" s="9">
        <v>31.79</v>
      </c>
    </row>
    <row r="3800" spans="1:20" x14ac:dyDescent="0.35">
      <c r="A3800">
        <f t="shared" si="119"/>
        <v>3800</v>
      </c>
      <c r="B3800" s="3" t="s">
        <v>72</v>
      </c>
      <c r="C3800" s="3" t="s">
        <v>86</v>
      </c>
      <c r="D3800" s="3" t="s">
        <v>18</v>
      </c>
      <c r="E3800">
        <v>2028</v>
      </c>
      <c r="F3800" s="3" t="str">
        <f t="shared" si="118"/>
        <v>CQOutREVELS2028</v>
      </c>
      <c r="G3800" s="9">
        <v>13.887</v>
      </c>
      <c r="H3800" s="9">
        <v>18.93</v>
      </c>
      <c r="I3800" s="9">
        <v>33.706000000000003</v>
      </c>
      <c r="J3800" s="9">
        <v>13.785</v>
      </c>
      <c r="K3800" s="9">
        <v>22.213000000000001</v>
      </c>
      <c r="L3800" s="9">
        <v>11.625999999999999</v>
      </c>
      <c r="M3800" s="9">
        <v>12.202999999999999</v>
      </c>
      <c r="N3800" s="9">
        <v>13.634</v>
      </c>
      <c r="O3800" s="9">
        <v>25.218</v>
      </c>
      <c r="P3800" s="9">
        <v>23.234000000000002</v>
      </c>
      <c r="Q3800" s="9">
        <v>19.946000000000002</v>
      </c>
      <c r="R3800" s="9">
        <v>18.652999999999999</v>
      </c>
      <c r="S3800" s="9">
        <v>43.368000000000002</v>
      </c>
      <c r="T3800" s="9">
        <v>29.920999999999999</v>
      </c>
    </row>
    <row r="3801" spans="1:20" x14ac:dyDescent="0.35">
      <c r="A3801">
        <f t="shared" si="119"/>
        <v>3801</v>
      </c>
      <c r="B3801" s="3" t="s">
        <v>72</v>
      </c>
      <c r="C3801" s="3" t="s">
        <v>86</v>
      </c>
      <c r="D3801" s="3" t="s">
        <v>18</v>
      </c>
      <c r="E3801">
        <v>2029</v>
      </c>
      <c r="F3801" s="3" t="str">
        <f t="shared" si="118"/>
        <v>CQOutREVELS2029</v>
      </c>
      <c r="G3801" s="9">
        <v>13.385</v>
      </c>
      <c r="H3801" s="9">
        <v>17.678999999999998</v>
      </c>
      <c r="I3801" s="9">
        <v>17.513999999999999</v>
      </c>
      <c r="J3801" s="9">
        <v>2.2559999999999998</v>
      </c>
      <c r="K3801" s="9">
        <v>12.282999999999999</v>
      </c>
      <c r="L3801" s="9">
        <v>13.765000000000001</v>
      </c>
      <c r="M3801" s="9">
        <v>20.667000000000002</v>
      </c>
      <c r="N3801" s="9">
        <v>22.151</v>
      </c>
      <c r="O3801" s="9">
        <v>25.696000000000002</v>
      </c>
      <c r="P3801" s="9">
        <v>39.886000000000003</v>
      </c>
      <c r="Q3801" s="9">
        <v>37.646999999999998</v>
      </c>
      <c r="R3801" s="9">
        <v>32.918999999999997</v>
      </c>
      <c r="S3801" s="9">
        <v>36.82</v>
      </c>
      <c r="T3801" s="9">
        <v>30.521000000000001</v>
      </c>
    </row>
    <row r="3802" spans="1:20" x14ac:dyDescent="0.35">
      <c r="A3802">
        <f t="shared" si="119"/>
        <v>3802</v>
      </c>
      <c r="B3802" s="3" t="s">
        <v>72</v>
      </c>
      <c r="C3802" s="3" t="s">
        <v>86</v>
      </c>
      <c r="D3802" s="3" t="s">
        <v>19</v>
      </c>
      <c r="E3802">
        <v>2020</v>
      </c>
      <c r="F3802" s="3" t="str">
        <f t="shared" si="118"/>
        <v>CQOutARROW2020</v>
      </c>
      <c r="G3802" s="9">
        <v>24.928999999999998</v>
      </c>
      <c r="H3802" s="9">
        <v>70.459999999999994</v>
      </c>
      <c r="I3802" s="9">
        <v>57.756</v>
      </c>
      <c r="J3802" s="9">
        <v>53.743000000000002</v>
      </c>
      <c r="K3802" s="9">
        <v>59.996000000000002</v>
      </c>
      <c r="L3802" s="9">
        <v>20.001999999999999</v>
      </c>
      <c r="M3802" s="9">
        <v>16.922999999999998</v>
      </c>
      <c r="N3802" s="9">
        <v>16.927</v>
      </c>
      <c r="O3802" s="9">
        <v>30.026</v>
      </c>
      <c r="P3802" s="9">
        <v>40.192999999999998</v>
      </c>
      <c r="Q3802" s="9">
        <v>47.335999999999999</v>
      </c>
      <c r="R3802" s="9">
        <v>55.067999999999998</v>
      </c>
      <c r="S3802" s="9">
        <v>37.786999999999999</v>
      </c>
      <c r="T3802" s="9">
        <v>35.841999999999999</v>
      </c>
    </row>
    <row r="3803" spans="1:20" x14ac:dyDescent="0.35">
      <c r="A3803">
        <f t="shared" si="119"/>
        <v>3803</v>
      </c>
      <c r="B3803" s="3" t="s">
        <v>72</v>
      </c>
      <c r="C3803" s="3" t="s">
        <v>86</v>
      </c>
      <c r="D3803" s="3" t="s">
        <v>19</v>
      </c>
      <c r="E3803">
        <v>2021</v>
      </c>
      <c r="F3803" s="3" t="str">
        <f t="shared" si="118"/>
        <v>CQOutARROW2021</v>
      </c>
      <c r="G3803" s="9">
        <v>37.103999999999999</v>
      </c>
      <c r="H3803" s="9">
        <v>49.914999999999999</v>
      </c>
      <c r="I3803" s="9">
        <v>56.131</v>
      </c>
      <c r="J3803" s="9">
        <v>53.74</v>
      </c>
      <c r="K3803" s="9">
        <v>69.001000000000005</v>
      </c>
      <c r="L3803" s="9">
        <v>42.771000000000001</v>
      </c>
      <c r="M3803" s="9">
        <v>36.534999999999997</v>
      </c>
      <c r="N3803" s="9">
        <v>40.914000000000001</v>
      </c>
      <c r="O3803" s="9">
        <v>46.973999999999997</v>
      </c>
      <c r="P3803" s="9">
        <v>46.972999999999999</v>
      </c>
      <c r="Q3803" s="9">
        <v>85.774000000000001</v>
      </c>
      <c r="R3803" s="9">
        <v>91.251999999999995</v>
      </c>
      <c r="S3803" s="9">
        <v>62.89</v>
      </c>
      <c r="T3803" s="9">
        <v>48.65</v>
      </c>
    </row>
    <row r="3804" spans="1:20" x14ac:dyDescent="0.35">
      <c r="A3804">
        <f t="shared" si="119"/>
        <v>3804</v>
      </c>
      <c r="B3804" s="3" t="s">
        <v>72</v>
      </c>
      <c r="C3804" s="3" t="s">
        <v>86</v>
      </c>
      <c r="D3804" s="3" t="s">
        <v>19</v>
      </c>
      <c r="E3804">
        <v>2022</v>
      </c>
      <c r="F3804" s="3" t="str">
        <f t="shared" si="118"/>
        <v>CQOutARROW2022</v>
      </c>
      <c r="G3804" s="9">
        <v>34.212000000000003</v>
      </c>
      <c r="H3804" s="9">
        <v>46.45</v>
      </c>
      <c r="I3804" s="9">
        <v>52.048000000000002</v>
      </c>
      <c r="J3804" s="9">
        <v>53.741</v>
      </c>
      <c r="K3804" s="9">
        <v>60.002000000000002</v>
      </c>
      <c r="L3804" s="9">
        <v>54.735999999999997</v>
      </c>
      <c r="M3804" s="9">
        <v>5.0030000000000001</v>
      </c>
      <c r="N3804" s="9">
        <v>22.558</v>
      </c>
      <c r="O3804" s="9">
        <v>39.393000000000001</v>
      </c>
      <c r="P3804" s="9">
        <v>74.358999999999995</v>
      </c>
      <c r="Q3804" s="9">
        <v>29.885999999999999</v>
      </c>
      <c r="R3804" s="9">
        <v>48.886000000000003</v>
      </c>
      <c r="S3804" s="9">
        <v>47.610999999999997</v>
      </c>
      <c r="T3804" s="9">
        <v>28.449000000000002</v>
      </c>
    </row>
    <row r="3805" spans="1:20" x14ac:dyDescent="0.35">
      <c r="A3805">
        <f t="shared" si="119"/>
        <v>3805</v>
      </c>
      <c r="B3805" s="3" t="s">
        <v>72</v>
      </c>
      <c r="C3805" s="3" t="s">
        <v>86</v>
      </c>
      <c r="D3805" s="3" t="s">
        <v>19</v>
      </c>
      <c r="E3805">
        <v>2023</v>
      </c>
      <c r="F3805" s="3" t="str">
        <f t="shared" si="118"/>
        <v>CQOutARROW2023</v>
      </c>
      <c r="G3805" s="9">
        <v>31.934999999999999</v>
      </c>
      <c r="H3805" s="9">
        <v>46.621000000000002</v>
      </c>
      <c r="I3805" s="9">
        <v>43.414000000000001</v>
      </c>
      <c r="J3805" s="9">
        <v>53.74</v>
      </c>
      <c r="K3805" s="9">
        <v>60</v>
      </c>
      <c r="L3805" s="9">
        <v>34.509</v>
      </c>
      <c r="M3805" s="9">
        <v>14.996</v>
      </c>
      <c r="N3805" s="9">
        <v>15.005000000000001</v>
      </c>
      <c r="O3805" s="9">
        <v>31.667999999999999</v>
      </c>
      <c r="P3805" s="9">
        <v>41.837000000000003</v>
      </c>
      <c r="Q3805" s="9">
        <v>55.802</v>
      </c>
      <c r="R3805" s="9">
        <v>70.206999999999994</v>
      </c>
      <c r="S3805" s="9">
        <v>45.08</v>
      </c>
      <c r="T3805" s="9">
        <v>51.829000000000001</v>
      </c>
    </row>
    <row r="3806" spans="1:20" x14ac:dyDescent="0.35">
      <c r="A3806">
        <f t="shared" si="119"/>
        <v>3806</v>
      </c>
      <c r="B3806" s="3" t="s">
        <v>72</v>
      </c>
      <c r="C3806" s="3" t="s">
        <v>86</v>
      </c>
      <c r="D3806" s="3" t="s">
        <v>19</v>
      </c>
      <c r="E3806">
        <v>2024</v>
      </c>
      <c r="F3806" s="3" t="str">
        <f t="shared" si="118"/>
        <v>CQOutARROW2024</v>
      </c>
      <c r="G3806" s="9">
        <v>47.396999999999998</v>
      </c>
      <c r="H3806" s="9">
        <v>63.354999999999997</v>
      </c>
      <c r="I3806" s="9">
        <v>54.798999999999999</v>
      </c>
      <c r="J3806" s="9">
        <v>53.741999999999997</v>
      </c>
      <c r="K3806" s="9">
        <v>68.69</v>
      </c>
      <c r="L3806" s="9">
        <v>24.238</v>
      </c>
      <c r="M3806" s="9">
        <v>17.303999999999998</v>
      </c>
      <c r="N3806" s="9">
        <v>17.305</v>
      </c>
      <c r="O3806" s="9">
        <v>26.332000000000001</v>
      </c>
      <c r="P3806" s="9">
        <v>36.499000000000002</v>
      </c>
      <c r="Q3806" s="9">
        <v>27.83</v>
      </c>
      <c r="R3806" s="9">
        <v>39.618000000000002</v>
      </c>
      <c r="S3806" s="9">
        <v>45.377000000000002</v>
      </c>
      <c r="T3806" s="9">
        <v>29.111000000000001</v>
      </c>
    </row>
    <row r="3807" spans="1:20" x14ac:dyDescent="0.35">
      <c r="A3807">
        <f t="shared" si="119"/>
        <v>3807</v>
      </c>
      <c r="B3807" s="3" t="s">
        <v>72</v>
      </c>
      <c r="C3807" s="3" t="s">
        <v>86</v>
      </c>
      <c r="D3807" s="3" t="s">
        <v>19</v>
      </c>
      <c r="E3807">
        <v>2025</v>
      </c>
      <c r="F3807" s="3" t="str">
        <f t="shared" si="118"/>
        <v>CQOutARROW2025</v>
      </c>
      <c r="G3807" s="9">
        <v>25.114000000000001</v>
      </c>
      <c r="H3807" s="9">
        <v>42.167999999999999</v>
      </c>
      <c r="I3807" s="9">
        <v>39.872999999999998</v>
      </c>
      <c r="J3807" s="9">
        <v>41.887</v>
      </c>
      <c r="K3807" s="9">
        <v>57.499000000000002</v>
      </c>
      <c r="L3807" s="9">
        <v>23.247</v>
      </c>
      <c r="M3807" s="9">
        <v>20.001999999999999</v>
      </c>
      <c r="N3807" s="9">
        <v>19.992999999999999</v>
      </c>
      <c r="O3807" s="9">
        <v>35.932000000000002</v>
      </c>
      <c r="P3807" s="9">
        <v>46.445999999999998</v>
      </c>
      <c r="Q3807" s="9">
        <v>48.204999999999998</v>
      </c>
      <c r="R3807" s="9">
        <v>49.076999999999998</v>
      </c>
      <c r="S3807" s="9">
        <v>46.042000000000002</v>
      </c>
      <c r="T3807" s="9">
        <v>29.390999999999998</v>
      </c>
    </row>
    <row r="3808" spans="1:20" x14ac:dyDescent="0.35">
      <c r="A3808">
        <f t="shared" si="119"/>
        <v>3808</v>
      </c>
      <c r="B3808" s="3" t="s">
        <v>72</v>
      </c>
      <c r="C3808" s="3" t="s">
        <v>86</v>
      </c>
      <c r="D3808" s="3" t="s">
        <v>19</v>
      </c>
      <c r="E3808">
        <v>2026</v>
      </c>
      <c r="F3808" s="3" t="str">
        <f t="shared" si="118"/>
        <v>CQOutARROW2026</v>
      </c>
      <c r="G3808" s="9">
        <v>26.978999999999999</v>
      </c>
      <c r="H3808" s="9">
        <v>60.646000000000001</v>
      </c>
      <c r="I3808" s="9">
        <v>67.510999999999996</v>
      </c>
      <c r="J3808" s="9">
        <v>53.741999999999997</v>
      </c>
      <c r="K3808" s="9">
        <v>60</v>
      </c>
      <c r="L3808" s="9">
        <v>52.103999999999999</v>
      </c>
      <c r="M3808" s="9">
        <v>56.656999999999996</v>
      </c>
      <c r="N3808" s="9">
        <v>67.81</v>
      </c>
      <c r="O3808" s="9">
        <v>54.460999999999999</v>
      </c>
      <c r="P3808" s="9">
        <v>74.792000000000002</v>
      </c>
      <c r="Q3808" s="9">
        <v>19.347999999999999</v>
      </c>
      <c r="R3808" s="9">
        <v>40.22</v>
      </c>
      <c r="S3808" s="9">
        <v>38.002000000000002</v>
      </c>
      <c r="T3808" s="9">
        <v>35.28</v>
      </c>
    </row>
    <row r="3809" spans="1:20" x14ac:dyDescent="0.35">
      <c r="A3809">
        <f t="shared" si="119"/>
        <v>3809</v>
      </c>
      <c r="B3809" s="3" t="s">
        <v>72</v>
      </c>
      <c r="C3809" s="3" t="s">
        <v>86</v>
      </c>
      <c r="D3809" s="3" t="s">
        <v>19</v>
      </c>
      <c r="E3809">
        <v>2027</v>
      </c>
      <c r="F3809" s="3" t="str">
        <f t="shared" si="118"/>
        <v>CQOutARROW2027</v>
      </c>
      <c r="G3809" s="9">
        <v>32.698</v>
      </c>
      <c r="H3809" s="9">
        <v>43.761000000000003</v>
      </c>
      <c r="I3809" s="9">
        <v>36.408000000000001</v>
      </c>
      <c r="J3809" s="9">
        <v>53.741999999999997</v>
      </c>
      <c r="K3809" s="9">
        <v>47.71</v>
      </c>
      <c r="L3809" s="9">
        <v>20.003</v>
      </c>
      <c r="M3809" s="9">
        <v>14.99</v>
      </c>
      <c r="N3809" s="9">
        <v>15.010999999999999</v>
      </c>
      <c r="O3809" s="9">
        <v>32.098999999999997</v>
      </c>
      <c r="P3809" s="9">
        <v>21.204000000000001</v>
      </c>
      <c r="Q3809" s="9">
        <v>33.796999999999997</v>
      </c>
      <c r="R3809" s="9">
        <v>40.167999999999999</v>
      </c>
      <c r="S3809" s="9">
        <v>47.478999999999999</v>
      </c>
      <c r="T3809" s="9">
        <v>32.146999999999998</v>
      </c>
    </row>
    <row r="3810" spans="1:20" x14ac:dyDescent="0.35">
      <c r="A3810">
        <f t="shared" si="119"/>
        <v>3810</v>
      </c>
      <c r="B3810" s="3" t="s">
        <v>72</v>
      </c>
      <c r="C3810" s="3" t="s">
        <v>86</v>
      </c>
      <c r="D3810" s="3" t="s">
        <v>19</v>
      </c>
      <c r="E3810">
        <v>2028</v>
      </c>
      <c r="F3810" s="3" t="str">
        <f t="shared" si="118"/>
        <v>CQOutARROW2028</v>
      </c>
      <c r="G3810" s="9">
        <v>22.606000000000002</v>
      </c>
      <c r="H3810" s="9">
        <v>51.058</v>
      </c>
      <c r="I3810" s="9">
        <v>47.569000000000003</v>
      </c>
      <c r="J3810" s="9">
        <v>32.704999999999998</v>
      </c>
      <c r="K3810" s="9">
        <v>56.834000000000003</v>
      </c>
      <c r="L3810" s="9">
        <v>13.705</v>
      </c>
      <c r="M3810" s="9">
        <v>15.005000000000001</v>
      </c>
      <c r="N3810" s="9">
        <v>14.997</v>
      </c>
      <c r="O3810" s="9">
        <v>15</v>
      </c>
      <c r="P3810" s="9">
        <v>14.334</v>
      </c>
      <c r="Q3810" s="9">
        <v>5</v>
      </c>
      <c r="R3810" s="9">
        <v>40.695999999999998</v>
      </c>
      <c r="S3810" s="9">
        <v>44.267000000000003</v>
      </c>
      <c r="T3810" s="9">
        <v>23.597999999999999</v>
      </c>
    </row>
    <row r="3811" spans="1:20" x14ac:dyDescent="0.35">
      <c r="A3811">
        <f t="shared" si="119"/>
        <v>3811</v>
      </c>
      <c r="B3811" s="3" t="s">
        <v>72</v>
      </c>
      <c r="C3811" s="3" t="s">
        <v>86</v>
      </c>
      <c r="D3811" s="3" t="s">
        <v>19</v>
      </c>
      <c r="E3811">
        <v>2029</v>
      </c>
      <c r="F3811" s="3" t="str">
        <f t="shared" si="118"/>
        <v>CQOutARROW2029</v>
      </c>
      <c r="G3811" s="9">
        <v>22.04</v>
      </c>
      <c r="H3811" s="9">
        <v>23.68</v>
      </c>
      <c r="I3811" s="9">
        <v>31.481000000000002</v>
      </c>
      <c r="J3811" s="9">
        <v>44.423999999999999</v>
      </c>
      <c r="K3811" s="9">
        <v>37.988</v>
      </c>
      <c r="L3811" s="9">
        <v>21.352</v>
      </c>
      <c r="M3811" s="9">
        <v>19.998000000000001</v>
      </c>
      <c r="N3811" s="9">
        <v>39.101999999999997</v>
      </c>
      <c r="O3811" s="9">
        <v>39.1</v>
      </c>
      <c r="P3811" s="9">
        <v>38.518999999999998</v>
      </c>
      <c r="Q3811" s="9">
        <v>50.981000000000002</v>
      </c>
      <c r="R3811" s="9">
        <v>46.725000000000001</v>
      </c>
      <c r="S3811" s="9">
        <v>44.427</v>
      </c>
      <c r="T3811" s="9">
        <v>33.259</v>
      </c>
    </row>
    <row r="3812" spans="1:20" x14ac:dyDescent="0.35">
      <c r="A3812">
        <f t="shared" si="119"/>
        <v>3812</v>
      </c>
      <c r="B3812" s="3" t="s">
        <v>72</v>
      </c>
      <c r="C3812" s="3" t="s">
        <v>86</v>
      </c>
      <c r="D3812" s="3" t="s">
        <v>20</v>
      </c>
      <c r="E3812">
        <v>2020</v>
      </c>
      <c r="F3812" s="3" t="str">
        <f t="shared" si="118"/>
        <v>CQOutLIBBY2020</v>
      </c>
      <c r="G3812" s="9">
        <v>4</v>
      </c>
      <c r="H3812" s="9">
        <v>15.246</v>
      </c>
      <c r="I3812" s="9">
        <v>20</v>
      </c>
      <c r="J3812" s="9">
        <v>13.016999999999999</v>
      </c>
      <c r="K3812" s="9">
        <v>4.6360000000000001</v>
      </c>
      <c r="L3812" s="9">
        <v>13.612</v>
      </c>
      <c r="M3812" s="9">
        <v>6.5880000000000001</v>
      </c>
      <c r="N3812" s="9">
        <v>9.157</v>
      </c>
      <c r="O3812" s="9">
        <v>18.640999999999998</v>
      </c>
      <c r="P3812" s="9">
        <v>15.702</v>
      </c>
      <c r="Q3812" s="9">
        <v>10.393000000000001</v>
      </c>
      <c r="R3812" s="9">
        <v>10.393000000000001</v>
      </c>
      <c r="S3812" s="9">
        <v>10.393000000000001</v>
      </c>
      <c r="T3812" s="9">
        <v>10.394</v>
      </c>
    </row>
    <row r="3813" spans="1:20" x14ac:dyDescent="0.35">
      <c r="A3813">
        <f t="shared" si="119"/>
        <v>3813</v>
      </c>
      <c r="B3813" s="3" t="s">
        <v>72</v>
      </c>
      <c r="C3813" s="3" t="s">
        <v>86</v>
      </c>
      <c r="D3813" s="3" t="s">
        <v>20</v>
      </c>
      <c r="E3813">
        <v>2021</v>
      </c>
      <c r="F3813" s="3" t="str">
        <f t="shared" si="118"/>
        <v>CQOutLIBBY2021</v>
      </c>
      <c r="G3813" s="9">
        <v>4</v>
      </c>
      <c r="H3813" s="9">
        <v>17.954999999999998</v>
      </c>
      <c r="I3813" s="9">
        <v>9.8149999999999995</v>
      </c>
      <c r="J3813" s="9">
        <v>14.151</v>
      </c>
      <c r="K3813" s="9">
        <v>22.515000000000001</v>
      </c>
      <c r="L3813" s="9">
        <v>18.402000000000001</v>
      </c>
      <c r="M3813" s="9">
        <v>4</v>
      </c>
      <c r="N3813" s="9">
        <v>8.2859999999999996</v>
      </c>
      <c r="O3813" s="9">
        <v>17.027000000000001</v>
      </c>
      <c r="P3813" s="9">
        <v>18.533999999999999</v>
      </c>
      <c r="Q3813" s="9">
        <v>14.481999999999999</v>
      </c>
      <c r="R3813" s="9">
        <v>14.481999999999999</v>
      </c>
      <c r="S3813" s="9">
        <v>14.481999999999999</v>
      </c>
      <c r="T3813" s="9">
        <v>14.481999999999999</v>
      </c>
    </row>
    <row r="3814" spans="1:20" x14ac:dyDescent="0.35">
      <c r="A3814">
        <f t="shared" si="119"/>
        <v>3814</v>
      </c>
      <c r="B3814" s="3" t="s">
        <v>72</v>
      </c>
      <c r="C3814" s="3" t="s">
        <v>86</v>
      </c>
      <c r="D3814" s="3" t="s">
        <v>20</v>
      </c>
      <c r="E3814">
        <v>2022</v>
      </c>
      <c r="F3814" s="3" t="str">
        <f t="shared" si="118"/>
        <v>CQOutLIBBY2022</v>
      </c>
      <c r="G3814" s="9">
        <v>4</v>
      </c>
      <c r="H3814" s="9">
        <v>18.324000000000002</v>
      </c>
      <c r="I3814" s="9">
        <v>17.126000000000001</v>
      </c>
      <c r="J3814" s="9">
        <v>9.0670000000000002</v>
      </c>
      <c r="K3814" s="9">
        <v>17.486000000000001</v>
      </c>
      <c r="L3814" s="9">
        <v>5.3109999999999999</v>
      </c>
      <c r="M3814" s="9">
        <v>4</v>
      </c>
      <c r="N3814" s="9">
        <v>12.951000000000001</v>
      </c>
      <c r="O3814" s="9">
        <v>22.562999999999999</v>
      </c>
      <c r="P3814" s="9">
        <v>13.958</v>
      </c>
      <c r="Q3814" s="9">
        <v>8</v>
      </c>
      <c r="R3814" s="9">
        <v>8</v>
      </c>
      <c r="S3814" s="9">
        <v>8</v>
      </c>
      <c r="T3814" s="9">
        <v>6</v>
      </c>
    </row>
    <row r="3815" spans="1:20" x14ac:dyDescent="0.35">
      <c r="A3815">
        <f t="shared" si="119"/>
        <v>3815</v>
      </c>
      <c r="B3815" s="3" t="s">
        <v>72</v>
      </c>
      <c r="C3815" s="3" t="s">
        <v>86</v>
      </c>
      <c r="D3815" s="3" t="s">
        <v>20</v>
      </c>
      <c r="E3815">
        <v>2023</v>
      </c>
      <c r="F3815" s="3" t="str">
        <f t="shared" si="118"/>
        <v>CQOutLIBBY2023</v>
      </c>
      <c r="G3815" s="9">
        <v>4</v>
      </c>
      <c r="H3815" s="9">
        <v>11.914999999999999</v>
      </c>
      <c r="I3815" s="9">
        <v>14.177</v>
      </c>
      <c r="J3815" s="9">
        <v>8.7710000000000008</v>
      </c>
      <c r="K3815" s="9">
        <v>13.944000000000001</v>
      </c>
      <c r="L3815" s="9">
        <v>4</v>
      </c>
      <c r="M3815" s="9">
        <v>4</v>
      </c>
      <c r="N3815" s="9">
        <v>10.23</v>
      </c>
      <c r="O3815" s="9">
        <v>20.594000000000001</v>
      </c>
      <c r="P3815" s="9">
        <v>14.987</v>
      </c>
      <c r="Q3815" s="9">
        <v>9.8450000000000006</v>
      </c>
      <c r="R3815" s="9">
        <v>9.8450000000000006</v>
      </c>
      <c r="S3815" s="9">
        <v>9.8450000000000006</v>
      </c>
      <c r="T3815" s="9">
        <v>9.8460000000000001</v>
      </c>
    </row>
    <row r="3816" spans="1:20" x14ac:dyDescent="0.35">
      <c r="A3816">
        <f t="shared" si="119"/>
        <v>3816</v>
      </c>
      <c r="B3816" s="3" t="s">
        <v>72</v>
      </c>
      <c r="C3816" s="3" t="s">
        <v>86</v>
      </c>
      <c r="D3816" s="3" t="s">
        <v>20</v>
      </c>
      <c r="E3816">
        <v>2024</v>
      </c>
      <c r="F3816" s="3" t="str">
        <f t="shared" si="118"/>
        <v>CQOutLIBBY2024</v>
      </c>
      <c r="G3816" s="9">
        <v>6.5010000000000003</v>
      </c>
      <c r="H3816" s="9">
        <v>20</v>
      </c>
      <c r="I3816" s="9">
        <v>11.138999999999999</v>
      </c>
      <c r="J3816" s="9">
        <v>6.4790000000000001</v>
      </c>
      <c r="K3816" s="9">
        <v>4</v>
      </c>
      <c r="L3816" s="9">
        <v>4</v>
      </c>
      <c r="M3816" s="9">
        <v>4</v>
      </c>
      <c r="N3816" s="9">
        <v>4</v>
      </c>
      <c r="O3816" s="9">
        <v>16.821999999999999</v>
      </c>
      <c r="P3816" s="9">
        <v>16.821999999999999</v>
      </c>
      <c r="Q3816" s="9">
        <v>9.57</v>
      </c>
      <c r="R3816" s="9">
        <v>9.57</v>
      </c>
      <c r="S3816" s="9">
        <v>9.57</v>
      </c>
      <c r="T3816" s="9">
        <v>9.5690000000000008</v>
      </c>
    </row>
    <row r="3817" spans="1:20" x14ac:dyDescent="0.35">
      <c r="A3817">
        <f t="shared" si="119"/>
        <v>3817</v>
      </c>
      <c r="B3817" s="3" t="s">
        <v>72</v>
      </c>
      <c r="C3817" s="3" t="s">
        <v>86</v>
      </c>
      <c r="D3817" s="3" t="s">
        <v>20</v>
      </c>
      <c r="E3817">
        <v>2025</v>
      </c>
      <c r="F3817" s="3" t="str">
        <f t="shared" si="118"/>
        <v>CQOutLIBBY2025</v>
      </c>
      <c r="G3817" s="9">
        <v>4</v>
      </c>
      <c r="H3817" s="9">
        <v>6.7519999999999998</v>
      </c>
      <c r="I3817" s="9">
        <v>9.625</v>
      </c>
      <c r="J3817" s="9">
        <v>8.5739999999999998</v>
      </c>
      <c r="K3817" s="9">
        <v>36.750999999999998</v>
      </c>
      <c r="L3817" s="9">
        <v>12.398999999999999</v>
      </c>
      <c r="M3817" s="9">
        <v>4</v>
      </c>
      <c r="N3817" s="9">
        <v>8.6</v>
      </c>
      <c r="O3817" s="9">
        <v>18.117000000000001</v>
      </c>
      <c r="P3817" s="9">
        <v>15.098000000000001</v>
      </c>
      <c r="Q3817" s="9">
        <v>9</v>
      </c>
      <c r="R3817" s="9">
        <v>9</v>
      </c>
      <c r="S3817" s="9">
        <v>9</v>
      </c>
      <c r="T3817" s="9">
        <v>6</v>
      </c>
    </row>
    <row r="3818" spans="1:20" x14ac:dyDescent="0.35">
      <c r="A3818">
        <f t="shared" si="119"/>
        <v>3818</v>
      </c>
      <c r="B3818" s="3" t="s">
        <v>72</v>
      </c>
      <c r="C3818" s="3" t="s">
        <v>86</v>
      </c>
      <c r="D3818" s="3" t="s">
        <v>20</v>
      </c>
      <c r="E3818">
        <v>2026</v>
      </c>
      <c r="F3818" s="3" t="str">
        <f t="shared" si="118"/>
        <v>CQOutLIBBY2026</v>
      </c>
      <c r="G3818" s="9">
        <v>4.3719999999999999</v>
      </c>
      <c r="H3818" s="9">
        <v>20</v>
      </c>
      <c r="I3818" s="9">
        <v>20</v>
      </c>
      <c r="J3818" s="9">
        <v>25.274000000000001</v>
      </c>
      <c r="K3818" s="9">
        <v>16.959</v>
      </c>
      <c r="L3818" s="9">
        <v>17.811</v>
      </c>
      <c r="M3818" s="9">
        <v>4</v>
      </c>
      <c r="N3818" s="9">
        <v>8.8979999999999997</v>
      </c>
      <c r="O3818" s="9">
        <v>19.707999999999998</v>
      </c>
      <c r="P3818" s="9">
        <v>15.298</v>
      </c>
      <c r="Q3818" s="9">
        <v>9</v>
      </c>
      <c r="R3818" s="9">
        <v>9</v>
      </c>
      <c r="S3818" s="9">
        <v>9</v>
      </c>
      <c r="T3818" s="9">
        <v>6</v>
      </c>
    </row>
    <row r="3819" spans="1:20" x14ac:dyDescent="0.35">
      <c r="A3819">
        <f t="shared" si="119"/>
        <v>3819</v>
      </c>
      <c r="B3819" s="3" t="s">
        <v>72</v>
      </c>
      <c r="C3819" s="3" t="s">
        <v>86</v>
      </c>
      <c r="D3819" s="3" t="s">
        <v>20</v>
      </c>
      <c r="E3819">
        <v>2027</v>
      </c>
      <c r="F3819" s="3" t="str">
        <f t="shared" si="118"/>
        <v>CQOutLIBBY2027</v>
      </c>
      <c r="G3819" s="9">
        <v>4</v>
      </c>
      <c r="H3819" s="9">
        <v>8.7330000000000005</v>
      </c>
      <c r="I3819" s="9">
        <v>8.4830000000000005</v>
      </c>
      <c r="J3819" s="9">
        <v>4</v>
      </c>
      <c r="K3819" s="9">
        <v>4</v>
      </c>
      <c r="L3819" s="9">
        <v>4</v>
      </c>
      <c r="M3819" s="9">
        <v>4</v>
      </c>
      <c r="N3819" s="9">
        <v>8.0069999999999997</v>
      </c>
      <c r="O3819" s="9">
        <v>22.509</v>
      </c>
      <c r="P3819" s="9">
        <v>10.225</v>
      </c>
      <c r="Q3819" s="9">
        <v>8.7550000000000008</v>
      </c>
      <c r="R3819" s="9">
        <v>8.7550000000000008</v>
      </c>
      <c r="S3819" s="9">
        <v>8.7550000000000008</v>
      </c>
      <c r="T3819" s="9">
        <v>8.7550000000000008</v>
      </c>
    </row>
    <row r="3820" spans="1:20" x14ac:dyDescent="0.35">
      <c r="A3820">
        <f t="shared" si="119"/>
        <v>3820</v>
      </c>
      <c r="B3820" s="3" t="s">
        <v>72</v>
      </c>
      <c r="C3820" s="3" t="s">
        <v>86</v>
      </c>
      <c r="D3820" s="3" t="s">
        <v>20</v>
      </c>
      <c r="E3820">
        <v>2028</v>
      </c>
      <c r="F3820" s="3" t="str">
        <f t="shared" si="118"/>
        <v>CQOutLIBBY2028</v>
      </c>
      <c r="G3820" s="9">
        <v>4</v>
      </c>
      <c r="H3820" s="9">
        <v>13.805</v>
      </c>
      <c r="I3820" s="9">
        <v>8.9559999999999995</v>
      </c>
      <c r="J3820" s="9">
        <v>4</v>
      </c>
      <c r="K3820" s="9">
        <v>4</v>
      </c>
      <c r="L3820" s="9">
        <v>4</v>
      </c>
      <c r="M3820" s="9">
        <v>4</v>
      </c>
      <c r="N3820" s="9">
        <v>4</v>
      </c>
      <c r="O3820" s="9">
        <v>14.788</v>
      </c>
      <c r="P3820" s="9">
        <v>15.007</v>
      </c>
      <c r="Q3820" s="9">
        <v>9.6389999999999993</v>
      </c>
      <c r="R3820" s="9">
        <v>9.6389999999999993</v>
      </c>
      <c r="S3820" s="9">
        <v>9.6389999999999993</v>
      </c>
      <c r="T3820" s="9">
        <v>9.6370000000000005</v>
      </c>
    </row>
    <row r="3821" spans="1:20" x14ac:dyDescent="0.35">
      <c r="A3821">
        <f t="shared" si="119"/>
        <v>3821</v>
      </c>
      <c r="B3821" s="3" t="s">
        <v>72</v>
      </c>
      <c r="C3821" s="3" t="s">
        <v>86</v>
      </c>
      <c r="D3821" s="3" t="s">
        <v>20</v>
      </c>
      <c r="E3821">
        <v>2029</v>
      </c>
      <c r="F3821" s="3" t="str">
        <f t="shared" si="118"/>
        <v>CQOutLIBBY2029</v>
      </c>
      <c r="G3821" s="9">
        <v>4</v>
      </c>
      <c r="H3821" s="9">
        <v>5.476</v>
      </c>
      <c r="I3821" s="9">
        <v>8.3379999999999992</v>
      </c>
      <c r="J3821" s="9">
        <v>6.423</v>
      </c>
      <c r="K3821" s="9">
        <v>4</v>
      </c>
      <c r="L3821" s="9">
        <v>4</v>
      </c>
      <c r="M3821" s="9">
        <v>4</v>
      </c>
      <c r="N3821" s="9">
        <v>4</v>
      </c>
      <c r="O3821" s="9">
        <v>21.414000000000001</v>
      </c>
      <c r="P3821" s="9">
        <v>10.129</v>
      </c>
      <c r="Q3821" s="9">
        <v>9.8879999999999999</v>
      </c>
      <c r="R3821" s="9">
        <v>8.4710000000000001</v>
      </c>
      <c r="S3821" s="9">
        <v>8.4710000000000001</v>
      </c>
      <c r="T3821" s="9">
        <v>8.4710000000000001</v>
      </c>
    </row>
    <row r="3822" spans="1:20" x14ac:dyDescent="0.35">
      <c r="A3822">
        <f t="shared" si="119"/>
        <v>3822</v>
      </c>
      <c r="B3822" s="3" t="s">
        <v>72</v>
      </c>
      <c r="C3822" s="3" t="s">
        <v>86</v>
      </c>
      <c r="D3822" s="3" t="s">
        <v>21</v>
      </c>
      <c r="E3822">
        <v>2020</v>
      </c>
      <c r="F3822" s="3" t="str">
        <f t="shared" si="118"/>
        <v>CQOutBONFER2020</v>
      </c>
      <c r="G3822" s="9">
        <v>5.1829999999999998</v>
      </c>
      <c r="H3822" s="9">
        <v>20.79</v>
      </c>
      <c r="I3822" s="9">
        <v>23.158999999999999</v>
      </c>
      <c r="J3822" s="9">
        <v>14.977</v>
      </c>
      <c r="K3822" s="9">
        <v>6.2880000000000003</v>
      </c>
      <c r="L3822" s="9">
        <v>14.954000000000001</v>
      </c>
      <c r="M3822" s="9">
        <v>13.677</v>
      </c>
      <c r="N3822" s="9">
        <v>21.378</v>
      </c>
      <c r="O3822" s="9">
        <v>35.503</v>
      </c>
      <c r="P3822" s="9">
        <v>29.527000000000001</v>
      </c>
      <c r="Q3822" s="9">
        <v>13.736000000000001</v>
      </c>
      <c r="R3822" s="9">
        <v>11.872999999999999</v>
      </c>
      <c r="S3822" s="9">
        <v>11.105</v>
      </c>
      <c r="T3822" s="9">
        <v>11.223000000000001</v>
      </c>
    </row>
    <row r="3823" spans="1:20" x14ac:dyDescent="0.35">
      <c r="A3823">
        <f t="shared" si="119"/>
        <v>3823</v>
      </c>
      <c r="B3823" s="3" t="s">
        <v>72</v>
      </c>
      <c r="C3823" s="3" t="s">
        <v>86</v>
      </c>
      <c r="D3823" s="3" t="s">
        <v>21</v>
      </c>
      <c r="E3823">
        <v>2021</v>
      </c>
      <c r="F3823" s="3" t="str">
        <f t="shared" si="118"/>
        <v>CQOutBONFER2021</v>
      </c>
      <c r="G3823" s="9">
        <v>5.2969999999999997</v>
      </c>
      <c r="H3823" s="9">
        <v>19.321999999999999</v>
      </c>
      <c r="I3823" s="9">
        <v>11.331</v>
      </c>
      <c r="J3823" s="9">
        <v>15.707000000000001</v>
      </c>
      <c r="K3823" s="9">
        <v>23.879000000000001</v>
      </c>
      <c r="L3823" s="9">
        <v>20.818999999999999</v>
      </c>
      <c r="M3823" s="9">
        <v>10.877000000000001</v>
      </c>
      <c r="N3823" s="9">
        <v>22.126000000000001</v>
      </c>
      <c r="O3823" s="9">
        <v>34.832999999999998</v>
      </c>
      <c r="P3823" s="9">
        <v>29.202999999999999</v>
      </c>
      <c r="Q3823" s="9">
        <v>19.53</v>
      </c>
      <c r="R3823" s="9">
        <v>16.260999999999999</v>
      </c>
      <c r="S3823" s="9">
        <v>15.43</v>
      </c>
      <c r="T3823" s="9">
        <v>15.606999999999999</v>
      </c>
    </row>
    <row r="3824" spans="1:20" x14ac:dyDescent="0.35">
      <c r="A3824">
        <f t="shared" si="119"/>
        <v>3824</v>
      </c>
      <c r="B3824" s="3" t="s">
        <v>72</v>
      </c>
      <c r="C3824" s="3" t="s">
        <v>86</v>
      </c>
      <c r="D3824" s="3" t="s">
        <v>21</v>
      </c>
      <c r="E3824">
        <v>2022</v>
      </c>
      <c r="F3824" s="3" t="str">
        <f t="shared" si="118"/>
        <v>CQOutBONFER2022</v>
      </c>
      <c r="G3824" s="9">
        <v>5.0529999999999999</v>
      </c>
      <c r="H3824" s="9">
        <v>19.963999999999999</v>
      </c>
      <c r="I3824" s="9">
        <v>19.045000000000002</v>
      </c>
      <c r="J3824" s="9">
        <v>14.426</v>
      </c>
      <c r="K3824" s="9">
        <v>21.856999999999999</v>
      </c>
      <c r="L3824" s="9">
        <v>8.6959999999999997</v>
      </c>
      <c r="M3824" s="9">
        <v>10.657999999999999</v>
      </c>
      <c r="N3824" s="9">
        <v>25.16</v>
      </c>
      <c r="O3824" s="9">
        <v>35.320999999999998</v>
      </c>
      <c r="P3824" s="9">
        <v>19.710999999999999</v>
      </c>
      <c r="Q3824" s="9">
        <v>9.641</v>
      </c>
      <c r="R3824" s="9">
        <v>9.1530000000000005</v>
      </c>
      <c r="S3824" s="9">
        <v>9.1460000000000008</v>
      </c>
      <c r="T3824" s="9">
        <v>7.1459999999999999</v>
      </c>
    </row>
    <row r="3825" spans="1:20" x14ac:dyDescent="0.35">
      <c r="A3825">
        <f t="shared" si="119"/>
        <v>3825</v>
      </c>
      <c r="B3825" s="3" t="s">
        <v>72</v>
      </c>
      <c r="C3825" s="3" t="s">
        <v>86</v>
      </c>
      <c r="D3825" s="3" t="s">
        <v>21</v>
      </c>
      <c r="E3825">
        <v>2023</v>
      </c>
      <c r="F3825" s="3" t="str">
        <f t="shared" si="118"/>
        <v>CQOutBONFER2023</v>
      </c>
      <c r="G3825" s="9">
        <v>5.0250000000000004</v>
      </c>
      <c r="H3825" s="9">
        <v>13.683999999999999</v>
      </c>
      <c r="I3825" s="9">
        <v>15.619</v>
      </c>
      <c r="J3825" s="9">
        <v>11.707000000000001</v>
      </c>
      <c r="K3825" s="9">
        <v>16.533000000000001</v>
      </c>
      <c r="L3825" s="9">
        <v>6.3630000000000004</v>
      </c>
      <c r="M3825" s="9">
        <v>9.766</v>
      </c>
      <c r="N3825" s="9">
        <v>20.416</v>
      </c>
      <c r="O3825" s="9">
        <v>32.094999999999999</v>
      </c>
      <c r="P3825" s="9">
        <v>22.876999999999999</v>
      </c>
      <c r="Q3825" s="9">
        <v>12.525</v>
      </c>
      <c r="R3825" s="9">
        <v>11.308</v>
      </c>
      <c r="S3825" s="9">
        <v>10.920999999999999</v>
      </c>
      <c r="T3825" s="9">
        <v>11.112</v>
      </c>
    </row>
    <row r="3826" spans="1:20" x14ac:dyDescent="0.35">
      <c r="A3826">
        <f t="shared" si="119"/>
        <v>3826</v>
      </c>
      <c r="B3826" s="3" t="s">
        <v>72</v>
      </c>
      <c r="C3826" s="3" t="s">
        <v>86</v>
      </c>
      <c r="D3826" s="3" t="s">
        <v>21</v>
      </c>
      <c r="E3826">
        <v>2024</v>
      </c>
      <c r="F3826" s="3" t="str">
        <f t="shared" si="118"/>
        <v>CQOutBONFER2024</v>
      </c>
      <c r="G3826" s="9">
        <v>8.14</v>
      </c>
      <c r="H3826" s="9">
        <v>23.483000000000001</v>
      </c>
      <c r="I3826" s="9">
        <v>13.853999999999999</v>
      </c>
      <c r="J3826" s="9">
        <v>10.933</v>
      </c>
      <c r="K3826" s="9">
        <v>7.4770000000000003</v>
      </c>
      <c r="L3826" s="9">
        <v>6.6719999999999997</v>
      </c>
      <c r="M3826" s="9">
        <v>7.0510000000000002</v>
      </c>
      <c r="N3826" s="9">
        <v>9.5359999999999996</v>
      </c>
      <c r="O3826" s="9">
        <v>26.986000000000001</v>
      </c>
      <c r="P3826" s="9">
        <v>20.283999999999999</v>
      </c>
      <c r="Q3826" s="9">
        <v>11.209</v>
      </c>
      <c r="R3826" s="9">
        <v>10.848000000000001</v>
      </c>
      <c r="S3826" s="9">
        <v>10.581</v>
      </c>
      <c r="T3826" s="9">
        <v>10.878</v>
      </c>
    </row>
    <row r="3827" spans="1:20" x14ac:dyDescent="0.35">
      <c r="A3827">
        <f t="shared" si="119"/>
        <v>3827</v>
      </c>
      <c r="B3827" s="3" t="s">
        <v>72</v>
      </c>
      <c r="C3827" s="3" t="s">
        <v>86</v>
      </c>
      <c r="D3827" s="3" t="s">
        <v>21</v>
      </c>
      <c r="E3827">
        <v>2025</v>
      </c>
      <c r="F3827" s="3" t="str">
        <f t="shared" si="118"/>
        <v>CQOutBONFER2025</v>
      </c>
      <c r="G3827" s="9">
        <v>5.1509999999999998</v>
      </c>
      <c r="H3827" s="9">
        <v>8.6760000000000002</v>
      </c>
      <c r="I3827" s="9">
        <v>11.108000000000001</v>
      </c>
      <c r="J3827" s="9">
        <v>13.904</v>
      </c>
      <c r="K3827" s="9">
        <v>40.000999999999998</v>
      </c>
      <c r="L3827" s="9">
        <v>16.216000000000001</v>
      </c>
      <c r="M3827" s="9">
        <v>10.872</v>
      </c>
      <c r="N3827" s="9">
        <v>19.747</v>
      </c>
      <c r="O3827" s="9">
        <v>33.063000000000002</v>
      </c>
      <c r="P3827" s="9">
        <v>20.382000000000001</v>
      </c>
      <c r="Q3827" s="9">
        <v>10.416</v>
      </c>
      <c r="R3827" s="9">
        <v>10.109</v>
      </c>
      <c r="S3827" s="9">
        <v>9.9580000000000002</v>
      </c>
      <c r="T3827" s="9">
        <v>7.548</v>
      </c>
    </row>
    <row r="3828" spans="1:20" x14ac:dyDescent="0.35">
      <c r="A3828">
        <f t="shared" si="119"/>
        <v>3828</v>
      </c>
      <c r="B3828" s="3" t="s">
        <v>72</v>
      </c>
      <c r="C3828" s="3" t="s">
        <v>86</v>
      </c>
      <c r="D3828" s="3" t="s">
        <v>21</v>
      </c>
      <c r="E3828">
        <v>2026</v>
      </c>
      <c r="F3828" s="3" t="str">
        <f t="shared" si="118"/>
        <v>CQOutBONFER2026</v>
      </c>
      <c r="G3828" s="9">
        <v>5.6790000000000003</v>
      </c>
      <c r="H3828" s="9">
        <v>25.149000000000001</v>
      </c>
      <c r="I3828" s="9">
        <v>27.253</v>
      </c>
      <c r="J3828" s="9">
        <v>34.848999999999997</v>
      </c>
      <c r="K3828" s="9">
        <v>21.04</v>
      </c>
      <c r="L3828" s="9">
        <v>22.341000000000001</v>
      </c>
      <c r="M3828" s="9">
        <v>12.302</v>
      </c>
      <c r="N3828" s="9">
        <v>20.114000000000001</v>
      </c>
      <c r="O3828" s="9">
        <v>28.948</v>
      </c>
      <c r="P3828" s="9">
        <v>21.715</v>
      </c>
      <c r="Q3828" s="9">
        <v>10.372999999999999</v>
      </c>
      <c r="R3828" s="9">
        <v>10.244</v>
      </c>
      <c r="S3828" s="9">
        <v>10.103999999999999</v>
      </c>
      <c r="T3828" s="9">
        <v>7.1159999999999997</v>
      </c>
    </row>
    <row r="3829" spans="1:20" x14ac:dyDescent="0.35">
      <c r="A3829">
        <f t="shared" si="119"/>
        <v>3829</v>
      </c>
      <c r="B3829" s="3" t="s">
        <v>72</v>
      </c>
      <c r="C3829" s="3" t="s">
        <v>86</v>
      </c>
      <c r="D3829" s="3" t="s">
        <v>21</v>
      </c>
      <c r="E3829">
        <v>2027</v>
      </c>
      <c r="F3829" s="3" t="str">
        <f t="shared" si="118"/>
        <v>CQOutBONFER2027</v>
      </c>
      <c r="G3829" s="9">
        <v>5.016</v>
      </c>
      <c r="H3829" s="9">
        <v>9.8849999999999998</v>
      </c>
      <c r="I3829" s="9">
        <v>9.6069999999999993</v>
      </c>
      <c r="J3829" s="9">
        <v>4.774</v>
      </c>
      <c r="K3829" s="9">
        <v>4.694</v>
      </c>
      <c r="L3829" s="9">
        <v>4.6159999999999997</v>
      </c>
      <c r="M3829" s="9">
        <v>7.468</v>
      </c>
      <c r="N3829" s="9">
        <v>20.515000000000001</v>
      </c>
      <c r="O3829" s="9">
        <v>35.390999999999998</v>
      </c>
      <c r="P3829" s="9">
        <v>16.472999999999999</v>
      </c>
      <c r="Q3829" s="9">
        <v>10.037000000000001</v>
      </c>
      <c r="R3829" s="9">
        <v>9.9009999999999998</v>
      </c>
      <c r="S3829" s="9">
        <v>9.0329999999999995</v>
      </c>
      <c r="T3829" s="9">
        <v>9.9770000000000003</v>
      </c>
    </row>
    <row r="3830" spans="1:20" x14ac:dyDescent="0.35">
      <c r="A3830">
        <f t="shared" si="119"/>
        <v>3830</v>
      </c>
      <c r="B3830" s="3" t="s">
        <v>72</v>
      </c>
      <c r="C3830" s="3" t="s">
        <v>86</v>
      </c>
      <c r="D3830" s="3" t="s">
        <v>21</v>
      </c>
      <c r="E3830">
        <v>2028</v>
      </c>
      <c r="F3830" s="3" t="str">
        <f t="shared" si="118"/>
        <v>CQOutBONFER2028</v>
      </c>
      <c r="G3830" s="9">
        <v>4.9029999999999996</v>
      </c>
      <c r="H3830" s="9">
        <v>14.702999999999999</v>
      </c>
      <c r="I3830" s="9">
        <v>9.99</v>
      </c>
      <c r="J3830" s="9">
        <v>4.7590000000000003</v>
      </c>
      <c r="K3830" s="9">
        <v>4.7629999999999999</v>
      </c>
      <c r="L3830" s="9">
        <v>5.3490000000000002</v>
      </c>
      <c r="M3830" s="9">
        <v>6.43</v>
      </c>
      <c r="N3830" s="9">
        <v>11.696999999999999</v>
      </c>
      <c r="O3830" s="9">
        <v>25.876000000000001</v>
      </c>
      <c r="P3830" s="9">
        <v>19.771999999999998</v>
      </c>
      <c r="Q3830" s="9">
        <v>11.547000000000001</v>
      </c>
      <c r="R3830" s="9">
        <v>10.824</v>
      </c>
      <c r="S3830" s="9">
        <v>10.63</v>
      </c>
      <c r="T3830" s="9">
        <v>10.64</v>
      </c>
    </row>
    <row r="3831" spans="1:20" x14ac:dyDescent="0.35">
      <c r="A3831">
        <f t="shared" si="119"/>
        <v>3831</v>
      </c>
      <c r="B3831" s="3" t="s">
        <v>72</v>
      </c>
      <c r="C3831" s="3" t="s">
        <v>86</v>
      </c>
      <c r="D3831" s="3" t="s">
        <v>21</v>
      </c>
      <c r="E3831">
        <v>2029</v>
      </c>
      <c r="F3831" s="3" t="str">
        <f t="shared" si="118"/>
        <v>CQOutBONFER2029</v>
      </c>
      <c r="G3831" s="9">
        <v>5.0960000000000001</v>
      </c>
      <c r="H3831" s="9">
        <v>6.3929999999999998</v>
      </c>
      <c r="I3831" s="9">
        <v>9.827</v>
      </c>
      <c r="J3831" s="9">
        <v>7.7249999999999996</v>
      </c>
      <c r="K3831" s="9">
        <v>5.51</v>
      </c>
      <c r="L3831" s="9">
        <v>6.86</v>
      </c>
      <c r="M3831" s="9">
        <v>11.7</v>
      </c>
      <c r="N3831" s="9">
        <v>11.965999999999999</v>
      </c>
      <c r="O3831" s="9">
        <v>32.674999999999997</v>
      </c>
      <c r="P3831" s="9">
        <v>14.101000000000001</v>
      </c>
      <c r="Q3831" s="9">
        <v>10.82</v>
      </c>
      <c r="R3831" s="9">
        <v>9.5259999999999998</v>
      </c>
      <c r="S3831" s="9">
        <v>9.3770000000000007</v>
      </c>
      <c r="T3831" s="9">
        <v>9.609</v>
      </c>
    </row>
    <row r="3832" spans="1:20" x14ac:dyDescent="0.35">
      <c r="A3832">
        <f t="shared" si="119"/>
        <v>3832</v>
      </c>
      <c r="B3832" s="3" t="s">
        <v>72</v>
      </c>
      <c r="C3832" s="3" t="s">
        <v>86</v>
      </c>
      <c r="D3832" s="3" t="s">
        <v>22</v>
      </c>
      <c r="E3832">
        <v>2020</v>
      </c>
      <c r="F3832" s="3" t="str">
        <f t="shared" si="118"/>
        <v>CQOutDUNCAN2020</v>
      </c>
      <c r="G3832" s="9">
        <v>2.573</v>
      </c>
      <c r="H3832" s="9">
        <v>6.0410000000000004</v>
      </c>
      <c r="I3832" s="9">
        <v>5.4749999999999996</v>
      </c>
      <c r="J3832" s="9">
        <v>8.1809999999999992</v>
      </c>
      <c r="K3832" s="9">
        <v>5.9969999999999999</v>
      </c>
      <c r="L3832" s="9">
        <v>0.92800000000000005</v>
      </c>
      <c r="M3832" s="9">
        <v>1.034</v>
      </c>
      <c r="N3832" s="9">
        <v>1.7170000000000001</v>
      </c>
      <c r="O3832" s="9">
        <v>1.6719999999999999</v>
      </c>
      <c r="P3832" s="9">
        <v>4.0629999999999997</v>
      </c>
      <c r="Q3832" s="9">
        <v>0.66600000000000004</v>
      </c>
      <c r="R3832" s="9">
        <v>4.8570000000000002</v>
      </c>
      <c r="S3832" s="9">
        <v>4.1449999999999996</v>
      </c>
      <c r="T3832" s="9">
        <v>5.4290000000000003</v>
      </c>
    </row>
    <row r="3833" spans="1:20" x14ac:dyDescent="0.35">
      <c r="A3833">
        <f t="shared" si="119"/>
        <v>3833</v>
      </c>
      <c r="B3833" s="3" t="s">
        <v>72</v>
      </c>
      <c r="C3833" s="3" t="s">
        <v>86</v>
      </c>
      <c r="D3833" s="3" t="s">
        <v>22</v>
      </c>
      <c r="E3833">
        <v>2021</v>
      </c>
      <c r="F3833" s="3" t="str">
        <f t="shared" si="118"/>
        <v>CQOutDUNCAN2021</v>
      </c>
      <c r="G3833" s="9">
        <v>4.1630000000000003</v>
      </c>
      <c r="H3833" s="9">
        <v>3.4990000000000001</v>
      </c>
      <c r="I3833" s="9">
        <v>5.3280000000000003</v>
      </c>
      <c r="J3833" s="9">
        <v>8.2729999999999997</v>
      </c>
      <c r="K3833" s="9">
        <v>6.3570000000000002</v>
      </c>
      <c r="L3833" s="9">
        <v>1.444</v>
      </c>
      <c r="M3833" s="9">
        <v>1.641</v>
      </c>
      <c r="N3833" s="9">
        <v>3.5659999999999998</v>
      </c>
      <c r="O3833" s="9">
        <v>3.802</v>
      </c>
      <c r="P3833" s="9">
        <v>6.0910000000000002</v>
      </c>
      <c r="Q3833" s="9">
        <v>3.802</v>
      </c>
      <c r="R3833" s="9">
        <v>8.4939999999999998</v>
      </c>
      <c r="S3833" s="9">
        <v>5.1059999999999999</v>
      </c>
      <c r="T3833" s="9">
        <v>6.5590000000000002</v>
      </c>
    </row>
    <row r="3834" spans="1:20" x14ac:dyDescent="0.35">
      <c r="A3834">
        <f t="shared" si="119"/>
        <v>3834</v>
      </c>
      <c r="B3834" s="3" t="s">
        <v>72</v>
      </c>
      <c r="C3834" s="3" t="s">
        <v>86</v>
      </c>
      <c r="D3834" s="3" t="s">
        <v>22</v>
      </c>
      <c r="E3834">
        <v>2022</v>
      </c>
      <c r="F3834" s="3" t="str">
        <f t="shared" si="118"/>
        <v>CQOutDUNCAN2022</v>
      </c>
      <c r="G3834" s="9">
        <v>2.7730000000000001</v>
      </c>
      <c r="H3834" s="9">
        <v>3.052</v>
      </c>
      <c r="I3834" s="9">
        <v>5.1040000000000001</v>
      </c>
      <c r="J3834" s="9">
        <v>9.0530000000000008</v>
      </c>
      <c r="K3834" s="9">
        <v>7.0990000000000002</v>
      </c>
      <c r="L3834" s="9">
        <v>1.179</v>
      </c>
      <c r="M3834" s="9">
        <v>0.1</v>
      </c>
      <c r="N3834" s="9">
        <v>1.5169999999999999</v>
      </c>
      <c r="O3834" s="9">
        <v>3.7930000000000001</v>
      </c>
      <c r="P3834" s="9">
        <v>2.7709999999999999</v>
      </c>
      <c r="Q3834" s="9">
        <v>3.6659999999999999</v>
      </c>
      <c r="R3834" s="9">
        <v>0.61399999999999999</v>
      </c>
      <c r="S3834" s="9">
        <v>2.867</v>
      </c>
      <c r="T3834" s="9">
        <v>3.988</v>
      </c>
    </row>
    <row r="3835" spans="1:20" x14ac:dyDescent="0.35">
      <c r="A3835">
        <f t="shared" si="119"/>
        <v>3835</v>
      </c>
      <c r="B3835" s="3" t="s">
        <v>72</v>
      </c>
      <c r="C3835" s="3" t="s">
        <v>86</v>
      </c>
      <c r="D3835" s="3" t="s">
        <v>22</v>
      </c>
      <c r="E3835">
        <v>2023</v>
      </c>
      <c r="F3835" s="3" t="str">
        <f t="shared" si="118"/>
        <v>CQOutDUNCAN2023</v>
      </c>
      <c r="G3835" s="9">
        <v>4</v>
      </c>
      <c r="H3835" s="9">
        <v>1.841</v>
      </c>
      <c r="I3835" s="9">
        <v>5.0069999999999997</v>
      </c>
      <c r="J3835" s="9">
        <v>8.3889999999999993</v>
      </c>
      <c r="K3835" s="9">
        <v>5.71</v>
      </c>
      <c r="L3835" s="9">
        <v>1.1120000000000001</v>
      </c>
      <c r="M3835" s="9">
        <v>1.3580000000000001</v>
      </c>
      <c r="N3835" s="9">
        <v>2.927</v>
      </c>
      <c r="O3835" s="9">
        <v>1.56</v>
      </c>
      <c r="P3835" s="9">
        <v>4.3330000000000002</v>
      </c>
      <c r="Q3835" s="9">
        <v>2.0590000000000002</v>
      </c>
      <c r="R3835" s="9">
        <v>6.883</v>
      </c>
      <c r="S3835" s="9">
        <v>3.0369999999999999</v>
      </c>
      <c r="T3835" s="9">
        <v>7.1950000000000003</v>
      </c>
    </row>
    <row r="3836" spans="1:20" x14ac:dyDescent="0.35">
      <c r="A3836">
        <f t="shared" si="119"/>
        <v>3836</v>
      </c>
      <c r="B3836" s="3" t="s">
        <v>72</v>
      </c>
      <c r="C3836" s="3" t="s">
        <v>86</v>
      </c>
      <c r="D3836" s="3" t="s">
        <v>22</v>
      </c>
      <c r="E3836">
        <v>2024</v>
      </c>
      <c r="F3836" s="3" t="str">
        <f t="shared" si="118"/>
        <v>CQOutDUNCAN2024</v>
      </c>
      <c r="G3836" s="9">
        <v>3.6840000000000002</v>
      </c>
      <c r="H3836" s="9">
        <v>4.1959999999999997</v>
      </c>
      <c r="I3836" s="9">
        <v>5.1710000000000003</v>
      </c>
      <c r="J3836" s="9">
        <v>8.5719999999999992</v>
      </c>
      <c r="K3836" s="9">
        <v>3.9540000000000002</v>
      </c>
      <c r="L3836" s="9">
        <v>0.40200000000000002</v>
      </c>
      <c r="M3836" s="9">
        <v>0.39400000000000002</v>
      </c>
      <c r="N3836" s="9">
        <v>0.78</v>
      </c>
      <c r="O3836" s="9">
        <v>3.7469999999999999</v>
      </c>
      <c r="P3836" s="9">
        <v>3.952</v>
      </c>
      <c r="Q3836" s="9">
        <v>2.4500000000000002</v>
      </c>
      <c r="R3836" s="9">
        <v>0.28000000000000003</v>
      </c>
      <c r="S3836" s="9">
        <v>3.1309999999999998</v>
      </c>
      <c r="T3836" s="9">
        <v>4.5739999999999998</v>
      </c>
    </row>
    <row r="3837" spans="1:20" x14ac:dyDescent="0.35">
      <c r="A3837">
        <f t="shared" si="119"/>
        <v>3837</v>
      </c>
      <c r="B3837" s="3" t="s">
        <v>72</v>
      </c>
      <c r="C3837" s="3" t="s">
        <v>86</v>
      </c>
      <c r="D3837" s="3" t="s">
        <v>22</v>
      </c>
      <c r="E3837">
        <v>2025</v>
      </c>
      <c r="F3837" s="3" t="str">
        <f t="shared" si="118"/>
        <v>CQOutDUNCAN2025</v>
      </c>
      <c r="G3837" s="9">
        <v>4.1310000000000002</v>
      </c>
      <c r="H3837" s="9">
        <v>3.2469999999999999</v>
      </c>
      <c r="I3837" s="9">
        <v>6.5410000000000004</v>
      </c>
      <c r="J3837" s="9">
        <v>5.15</v>
      </c>
      <c r="K3837" s="9">
        <v>3.0630000000000002</v>
      </c>
      <c r="L3837" s="9">
        <v>1.462</v>
      </c>
      <c r="M3837" s="9">
        <v>2.3580000000000001</v>
      </c>
      <c r="N3837" s="9">
        <v>3.875</v>
      </c>
      <c r="O3837" s="9">
        <v>8.3800000000000008</v>
      </c>
      <c r="P3837" s="9">
        <v>0.10100000000000001</v>
      </c>
      <c r="Q3837" s="9">
        <v>2.093</v>
      </c>
      <c r="R3837" s="9">
        <v>0.1</v>
      </c>
      <c r="S3837" s="9">
        <v>2.5529999999999999</v>
      </c>
      <c r="T3837" s="9">
        <v>6.758</v>
      </c>
    </row>
    <row r="3838" spans="1:20" x14ac:dyDescent="0.35">
      <c r="A3838">
        <f t="shared" si="119"/>
        <v>3838</v>
      </c>
      <c r="B3838" s="3" t="s">
        <v>72</v>
      </c>
      <c r="C3838" s="3" t="s">
        <v>86</v>
      </c>
      <c r="D3838" s="3" t="s">
        <v>22</v>
      </c>
      <c r="E3838">
        <v>2026</v>
      </c>
      <c r="F3838" s="3" t="str">
        <f t="shared" si="118"/>
        <v>CQOutDUNCAN2026</v>
      </c>
      <c r="G3838" s="9">
        <v>1.4279999999999999</v>
      </c>
      <c r="H3838" s="9">
        <v>4.2750000000000004</v>
      </c>
      <c r="I3838" s="9">
        <v>6.15</v>
      </c>
      <c r="J3838" s="9">
        <v>8.7609999999999992</v>
      </c>
      <c r="K3838" s="9">
        <v>6.7610000000000001</v>
      </c>
      <c r="L3838" s="9">
        <v>1.2290000000000001</v>
      </c>
      <c r="M3838" s="9">
        <v>1.339</v>
      </c>
      <c r="N3838" s="9">
        <v>5.3659999999999997</v>
      </c>
      <c r="O3838" s="9">
        <v>6.9580000000000002</v>
      </c>
      <c r="P3838" s="9">
        <v>5.7329999999999997</v>
      </c>
      <c r="Q3838" s="9">
        <v>0.10100000000000001</v>
      </c>
      <c r="R3838" s="9">
        <v>2.129</v>
      </c>
      <c r="S3838" s="9">
        <v>5.8760000000000003</v>
      </c>
      <c r="T3838" s="9">
        <v>4.1950000000000003</v>
      </c>
    </row>
    <row r="3839" spans="1:20" x14ac:dyDescent="0.35">
      <c r="A3839">
        <f t="shared" si="119"/>
        <v>3839</v>
      </c>
      <c r="B3839" s="3" t="s">
        <v>72</v>
      </c>
      <c r="C3839" s="3" t="s">
        <v>86</v>
      </c>
      <c r="D3839" s="3" t="s">
        <v>22</v>
      </c>
      <c r="E3839">
        <v>2027</v>
      </c>
      <c r="F3839" s="3" t="str">
        <f t="shared" si="118"/>
        <v>CQOutDUNCAN2027</v>
      </c>
      <c r="G3839" s="9">
        <v>2.2469999999999999</v>
      </c>
      <c r="H3839" s="9">
        <v>2.2690000000000001</v>
      </c>
      <c r="I3839" s="9">
        <v>5.0019999999999998</v>
      </c>
      <c r="J3839" s="9">
        <v>8.1080000000000005</v>
      </c>
      <c r="K3839" s="9">
        <v>2.9489999999999998</v>
      </c>
      <c r="L3839" s="9">
        <v>0.10100000000000001</v>
      </c>
      <c r="M3839" s="9">
        <v>0.40600000000000003</v>
      </c>
      <c r="N3839" s="9">
        <v>3.5289999999999999</v>
      </c>
      <c r="O3839" s="9">
        <v>3.194</v>
      </c>
      <c r="P3839" s="9">
        <v>1.7809999999999999</v>
      </c>
      <c r="Q3839" s="9">
        <v>4.0010000000000003</v>
      </c>
      <c r="R3839" s="9">
        <v>0.32300000000000001</v>
      </c>
      <c r="S3839" s="9">
        <v>2.8610000000000002</v>
      </c>
      <c r="T3839" s="9">
        <v>4.952</v>
      </c>
    </row>
    <row r="3840" spans="1:20" x14ac:dyDescent="0.35">
      <c r="A3840">
        <f t="shared" si="119"/>
        <v>3840</v>
      </c>
      <c r="B3840" s="3" t="s">
        <v>72</v>
      </c>
      <c r="C3840" s="3" t="s">
        <v>86</v>
      </c>
      <c r="D3840" s="3" t="s">
        <v>22</v>
      </c>
      <c r="E3840">
        <v>2028</v>
      </c>
      <c r="F3840" s="3" t="str">
        <f t="shared" si="118"/>
        <v>CQOutDUNCAN2028</v>
      </c>
      <c r="G3840" s="9">
        <v>4.0289999999999999</v>
      </c>
      <c r="H3840" s="9">
        <v>0.84499999999999997</v>
      </c>
      <c r="I3840" s="9">
        <v>5.7779999999999996</v>
      </c>
      <c r="J3840" s="9">
        <v>6.5590000000000002</v>
      </c>
      <c r="K3840" s="9">
        <v>2.4900000000000002</v>
      </c>
      <c r="L3840" s="9">
        <v>0.47399999999999998</v>
      </c>
      <c r="M3840" s="9">
        <v>1.6970000000000001</v>
      </c>
      <c r="N3840" s="9">
        <v>0.47399999999999998</v>
      </c>
      <c r="O3840" s="9">
        <v>3.1789999999999998</v>
      </c>
      <c r="P3840" s="9">
        <v>0.10100000000000001</v>
      </c>
      <c r="Q3840" s="9">
        <v>1.5</v>
      </c>
      <c r="R3840" s="9">
        <v>0.45500000000000002</v>
      </c>
      <c r="S3840" s="9">
        <v>2.2469999999999999</v>
      </c>
      <c r="T3840" s="9">
        <v>3.7759999999999998</v>
      </c>
    </row>
    <row r="3841" spans="1:20" x14ac:dyDescent="0.35">
      <c r="A3841">
        <f t="shared" si="119"/>
        <v>3841</v>
      </c>
      <c r="B3841" s="3" t="s">
        <v>72</v>
      </c>
      <c r="C3841" s="3" t="s">
        <v>86</v>
      </c>
      <c r="D3841" s="3" t="s">
        <v>22</v>
      </c>
      <c r="E3841">
        <v>2029</v>
      </c>
      <c r="F3841" s="3" t="str">
        <f t="shared" si="118"/>
        <v>CQOutDUNCAN2029</v>
      </c>
      <c r="G3841" s="9">
        <v>0.10100000000000001</v>
      </c>
      <c r="H3841" s="9">
        <v>6.6189999999999998</v>
      </c>
      <c r="I3841" s="9">
        <v>4.0910000000000002</v>
      </c>
      <c r="J3841" s="9">
        <v>7.7370000000000001</v>
      </c>
      <c r="K3841" s="9">
        <v>3.7309999999999999</v>
      </c>
      <c r="L3841" s="9">
        <v>1.7729999999999999</v>
      </c>
      <c r="M3841" s="9">
        <v>3.0920000000000001</v>
      </c>
      <c r="N3841" s="9">
        <v>0.1</v>
      </c>
      <c r="O3841" s="9">
        <v>2.343</v>
      </c>
      <c r="P3841" s="9">
        <v>5.3029999999999999</v>
      </c>
      <c r="Q3841" s="9">
        <v>3.6179999999999999</v>
      </c>
      <c r="R3841" s="9">
        <v>0.81599999999999995</v>
      </c>
      <c r="S3841" s="9">
        <v>1.9790000000000001</v>
      </c>
      <c r="T3841" s="9">
        <v>5.4619999999999997</v>
      </c>
    </row>
    <row r="3842" spans="1:20" x14ac:dyDescent="0.35">
      <c r="A3842">
        <f t="shared" si="119"/>
        <v>3842</v>
      </c>
      <c r="B3842" s="3" t="s">
        <v>72</v>
      </c>
      <c r="C3842" s="3" t="s">
        <v>86</v>
      </c>
      <c r="D3842" s="3" t="s">
        <v>23</v>
      </c>
      <c r="E3842">
        <v>2020</v>
      </c>
      <c r="F3842" s="3" t="str">
        <f t="shared" ref="F3842:F3905" si="120">_xlfn.CONCAT(B3842,C3842,D3842,E3842)</f>
        <v>CQOutCORA L2020</v>
      </c>
      <c r="G3842" s="9">
        <v>10.305999999999999</v>
      </c>
      <c r="H3842" s="9">
        <v>37.936</v>
      </c>
      <c r="I3842" s="9">
        <v>34.548000000000002</v>
      </c>
      <c r="J3842" s="9">
        <v>28.776</v>
      </c>
      <c r="K3842" s="9">
        <v>17.995000000000001</v>
      </c>
      <c r="L3842" s="9">
        <v>23.716000000000001</v>
      </c>
      <c r="M3842" s="9">
        <v>21.117999999999999</v>
      </c>
      <c r="N3842" s="9">
        <v>29.754999999999999</v>
      </c>
      <c r="O3842" s="9">
        <v>51.201999999999998</v>
      </c>
      <c r="P3842" s="9">
        <v>71.968999999999994</v>
      </c>
      <c r="Q3842" s="9">
        <v>40.872</v>
      </c>
      <c r="R3842" s="9">
        <v>23.998999999999999</v>
      </c>
      <c r="S3842" s="9">
        <v>19.457000000000001</v>
      </c>
      <c r="T3842" s="9">
        <v>16.538</v>
      </c>
    </row>
    <row r="3843" spans="1:20" x14ac:dyDescent="0.35">
      <c r="A3843">
        <f t="shared" ref="A3843:A3906" si="121">A3842+1</f>
        <v>3843</v>
      </c>
      <c r="B3843" s="3" t="s">
        <v>72</v>
      </c>
      <c r="C3843" s="3" t="s">
        <v>86</v>
      </c>
      <c r="D3843" s="3" t="s">
        <v>23</v>
      </c>
      <c r="E3843">
        <v>2021</v>
      </c>
      <c r="F3843" s="3" t="str">
        <f t="shared" si="120"/>
        <v>CQOutCORA L2021</v>
      </c>
      <c r="G3843" s="9">
        <v>12.93</v>
      </c>
      <c r="H3843" s="9">
        <v>26.597000000000001</v>
      </c>
      <c r="I3843" s="9">
        <v>20.082000000000001</v>
      </c>
      <c r="J3843" s="9">
        <v>29.157</v>
      </c>
      <c r="K3843" s="9">
        <v>35.654000000000003</v>
      </c>
      <c r="L3843" s="9">
        <v>29.443999999999999</v>
      </c>
      <c r="M3843" s="9">
        <v>23.713999999999999</v>
      </c>
      <c r="N3843" s="9">
        <v>27.123999999999999</v>
      </c>
      <c r="O3843" s="9">
        <v>55.622999999999998</v>
      </c>
      <c r="P3843" s="9">
        <v>74.778999999999996</v>
      </c>
      <c r="Q3843" s="9">
        <v>54.396999999999998</v>
      </c>
      <c r="R3843" s="9">
        <v>39.911999999999999</v>
      </c>
      <c r="S3843" s="9">
        <v>28.06</v>
      </c>
      <c r="T3843" s="9">
        <v>23.338999999999999</v>
      </c>
    </row>
    <row r="3844" spans="1:20" x14ac:dyDescent="0.35">
      <c r="A3844">
        <f t="shared" si="121"/>
        <v>3844</v>
      </c>
      <c r="B3844" s="3" t="s">
        <v>72</v>
      </c>
      <c r="C3844" s="3" t="s">
        <v>86</v>
      </c>
      <c r="D3844" s="3" t="s">
        <v>23</v>
      </c>
      <c r="E3844">
        <v>2022</v>
      </c>
      <c r="F3844" s="3" t="str">
        <f t="shared" si="120"/>
        <v>CQOutCORA L2022</v>
      </c>
      <c r="G3844" s="9">
        <v>11.353</v>
      </c>
      <c r="H3844" s="9">
        <v>27.097000000000001</v>
      </c>
      <c r="I3844" s="9">
        <v>27.640999999999998</v>
      </c>
      <c r="J3844" s="9">
        <v>32.241999999999997</v>
      </c>
      <c r="K3844" s="9">
        <v>37.51</v>
      </c>
      <c r="L3844" s="9">
        <v>20.620999999999999</v>
      </c>
      <c r="M3844" s="9">
        <v>16.506</v>
      </c>
      <c r="N3844" s="9">
        <v>26.893999999999998</v>
      </c>
      <c r="O3844" s="9">
        <v>54.732999999999997</v>
      </c>
      <c r="P3844" s="9">
        <v>59.917000000000002</v>
      </c>
      <c r="Q3844" s="9">
        <v>26.350999999999999</v>
      </c>
      <c r="R3844" s="9">
        <v>14.961</v>
      </c>
      <c r="S3844" s="9">
        <v>15.852</v>
      </c>
      <c r="T3844" s="9">
        <v>10.459</v>
      </c>
    </row>
    <row r="3845" spans="1:20" x14ac:dyDescent="0.35">
      <c r="A3845">
        <f t="shared" si="121"/>
        <v>3845</v>
      </c>
      <c r="B3845" s="3" t="s">
        <v>72</v>
      </c>
      <c r="C3845" s="3" t="s">
        <v>86</v>
      </c>
      <c r="D3845" s="3" t="s">
        <v>23</v>
      </c>
      <c r="E3845">
        <v>2023</v>
      </c>
      <c r="F3845" s="3" t="str">
        <f t="shared" si="120"/>
        <v>CQOutCORA L2023</v>
      </c>
      <c r="G3845" s="9">
        <v>11.378</v>
      </c>
      <c r="H3845" s="9">
        <v>19.556000000000001</v>
      </c>
      <c r="I3845" s="9">
        <v>23.888000000000002</v>
      </c>
      <c r="J3845" s="9">
        <v>28.434000000000001</v>
      </c>
      <c r="K3845" s="9">
        <v>29.26</v>
      </c>
      <c r="L3845" s="9">
        <v>16.280999999999999</v>
      </c>
      <c r="M3845" s="9">
        <v>16.087</v>
      </c>
      <c r="N3845" s="9">
        <v>25.206</v>
      </c>
      <c r="O3845" s="9">
        <v>45.113999999999997</v>
      </c>
      <c r="P3845" s="9">
        <v>59.664000000000001</v>
      </c>
      <c r="Q3845" s="9">
        <v>38.712000000000003</v>
      </c>
      <c r="R3845" s="9">
        <v>26.201000000000001</v>
      </c>
      <c r="S3845" s="9">
        <v>19.32</v>
      </c>
      <c r="T3845" s="9">
        <v>19.385999999999999</v>
      </c>
    </row>
    <row r="3846" spans="1:20" x14ac:dyDescent="0.35">
      <c r="A3846">
        <f t="shared" si="121"/>
        <v>3846</v>
      </c>
      <c r="B3846" s="3" t="s">
        <v>72</v>
      </c>
      <c r="C3846" s="3" t="s">
        <v>86</v>
      </c>
      <c r="D3846" s="3" t="s">
        <v>23</v>
      </c>
      <c r="E3846">
        <v>2024</v>
      </c>
      <c r="F3846" s="3" t="str">
        <f t="shared" si="120"/>
        <v>CQOutCORA L2024</v>
      </c>
      <c r="G3846" s="9">
        <v>17.861000000000001</v>
      </c>
      <c r="H3846" s="9">
        <v>35.453000000000003</v>
      </c>
      <c r="I3846" s="9">
        <v>23.771999999999998</v>
      </c>
      <c r="J3846" s="9">
        <v>27.317</v>
      </c>
      <c r="K3846" s="9">
        <v>18.631</v>
      </c>
      <c r="L3846" s="9">
        <v>15.651999999999999</v>
      </c>
      <c r="M3846" s="9">
        <v>10.177</v>
      </c>
      <c r="N3846" s="9">
        <v>18.975000000000001</v>
      </c>
      <c r="O3846" s="9">
        <v>41.816000000000003</v>
      </c>
      <c r="P3846" s="9">
        <v>50.698</v>
      </c>
      <c r="Q3846" s="9">
        <v>21.707000000000001</v>
      </c>
      <c r="R3846" s="9">
        <v>16.704000000000001</v>
      </c>
      <c r="S3846" s="9">
        <v>16.678999999999998</v>
      </c>
      <c r="T3846" s="9">
        <v>14.9</v>
      </c>
    </row>
    <row r="3847" spans="1:20" x14ac:dyDescent="0.35">
      <c r="A3847">
        <f t="shared" si="121"/>
        <v>3847</v>
      </c>
      <c r="B3847" s="3" t="s">
        <v>72</v>
      </c>
      <c r="C3847" s="3" t="s">
        <v>86</v>
      </c>
      <c r="D3847" s="3" t="s">
        <v>23</v>
      </c>
      <c r="E3847">
        <v>2025</v>
      </c>
      <c r="F3847" s="3" t="str">
        <f t="shared" si="120"/>
        <v>CQOutCORA L2025</v>
      </c>
      <c r="G3847" s="9">
        <v>11.762</v>
      </c>
      <c r="H3847" s="9">
        <v>15.521000000000001</v>
      </c>
      <c r="I3847" s="9">
        <v>19.969000000000001</v>
      </c>
      <c r="J3847" s="9">
        <v>28.417999999999999</v>
      </c>
      <c r="K3847" s="9">
        <v>43.893000000000001</v>
      </c>
      <c r="L3847" s="9">
        <v>33.021000000000001</v>
      </c>
      <c r="M3847" s="9">
        <v>19.131</v>
      </c>
      <c r="N3847" s="9">
        <v>25.568999999999999</v>
      </c>
      <c r="O3847" s="9">
        <v>61.375</v>
      </c>
      <c r="P3847" s="9">
        <v>57.548999999999999</v>
      </c>
      <c r="Q3847" s="9">
        <v>19.777999999999999</v>
      </c>
      <c r="R3847" s="9">
        <v>14.282</v>
      </c>
      <c r="S3847" s="9">
        <v>15.795999999999999</v>
      </c>
      <c r="T3847" s="9">
        <v>14.218999999999999</v>
      </c>
    </row>
    <row r="3848" spans="1:20" x14ac:dyDescent="0.35">
      <c r="A3848">
        <f t="shared" si="121"/>
        <v>3848</v>
      </c>
      <c r="B3848" s="3" t="s">
        <v>72</v>
      </c>
      <c r="C3848" s="3" t="s">
        <v>86</v>
      </c>
      <c r="D3848" s="3" t="s">
        <v>23</v>
      </c>
      <c r="E3848">
        <v>2026</v>
      </c>
      <c r="F3848" s="3" t="str">
        <f t="shared" si="120"/>
        <v>CQOutCORA L2026</v>
      </c>
      <c r="G3848" s="9">
        <v>11.266999999999999</v>
      </c>
      <c r="H3848" s="9">
        <v>42.872</v>
      </c>
      <c r="I3848" s="9">
        <v>43.268000000000001</v>
      </c>
      <c r="J3848" s="9">
        <v>51.280999999999999</v>
      </c>
      <c r="K3848" s="9">
        <v>41.497</v>
      </c>
      <c r="L3848" s="9">
        <v>30.053000000000001</v>
      </c>
      <c r="M3848" s="9">
        <v>25.382999999999999</v>
      </c>
      <c r="N3848" s="9">
        <v>32.430999999999997</v>
      </c>
      <c r="O3848" s="9">
        <v>56.5</v>
      </c>
      <c r="P3848" s="9">
        <v>62.74</v>
      </c>
      <c r="Q3848" s="9">
        <v>26.5</v>
      </c>
      <c r="R3848" s="9">
        <v>16.803999999999998</v>
      </c>
      <c r="S3848" s="9">
        <v>19.911000000000001</v>
      </c>
      <c r="T3848" s="9">
        <v>10.241</v>
      </c>
    </row>
    <row r="3849" spans="1:20" x14ac:dyDescent="0.35">
      <c r="A3849">
        <f t="shared" si="121"/>
        <v>3849</v>
      </c>
      <c r="B3849" s="3" t="s">
        <v>72</v>
      </c>
      <c r="C3849" s="3" t="s">
        <v>86</v>
      </c>
      <c r="D3849" s="3" t="s">
        <v>23</v>
      </c>
      <c r="E3849">
        <v>2027</v>
      </c>
      <c r="F3849" s="3" t="str">
        <f t="shared" si="120"/>
        <v>CQOutCORA L2027</v>
      </c>
      <c r="G3849" s="9">
        <v>9.1920000000000002</v>
      </c>
      <c r="H3849" s="9">
        <v>14.000999999999999</v>
      </c>
      <c r="I3849" s="9">
        <v>16.245000000000001</v>
      </c>
      <c r="J3849" s="9">
        <v>16.617000000000001</v>
      </c>
      <c r="K3849" s="9">
        <v>12.009</v>
      </c>
      <c r="L3849" s="9">
        <v>11.398999999999999</v>
      </c>
      <c r="M3849" s="9">
        <v>12.605</v>
      </c>
      <c r="N3849" s="9">
        <v>27.623000000000001</v>
      </c>
      <c r="O3849" s="9">
        <v>52.692999999999998</v>
      </c>
      <c r="P3849" s="9">
        <v>50.792000000000002</v>
      </c>
      <c r="Q3849" s="9">
        <v>22.62</v>
      </c>
      <c r="R3849" s="9">
        <v>14.94</v>
      </c>
      <c r="S3849" s="9">
        <v>15.699</v>
      </c>
      <c r="T3849" s="9">
        <v>15.196</v>
      </c>
    </row>
    <row r="3850" spans="1:20" x14ac:dyDescent="0.35">
      <c r="A3850">
        <f t="shared" si="121"/>
        <v>3850</v>
      </c>
      <c r="B3850" s="3" t="s">
        <v>72</v>
      </c>
      <c r="C3850" s="3" t="s">
        <v>86</v>
      </c>
      <c r="D3850" s="3" t="s">
        <v>23</v>
      </c>
      <c r="E3850">
        <v>2028</v>
      </c>
      <c r="F3850" s="3" t="str">
        <f t="shared" si="120"/>
        <v>CQOutCORA L2028</v>
      </c>
      <c r="G3850" s="9">
        <v>11.356</v>
      </c>
      <c r="H3850" s="9">
        <v>17.454000000000001</v>
      </c>
      <c r="I3850" s="9">
        <v>17.977</v>
      </c>
      <c r="J3850" s="9">
        <v>15.323</v>
      </c>
      <c r="K3850" s="9">
        <v>11.746</v>
      </c>
      <c r="L3850" s="9">
        <v>13.638999999999999</v>
      </c>
      <c r="M3850" s="9">
        <v>11.247999999999999</v>
      </c>
      <c r="N3850" s="9">
        <v>20.055</v>
      </c>
      <c r="O3850" s="9">
        <v>37.372</v>
      </c>
      <c r="P3850" s="9">
        <v>38.228000000000002</v>
      </c>
      <c r="Q3850" s="9">
        <v>18.012</v>
      </c>
      <c r="R3850" s="9">
        <v>14.340999999999999</v>
      </c>
      <c r="S3850" s="9">
        <v>15.855</v>
      </c>
      <c r="T3850" s="9">
        <v>12.933999999999999</v>
      </c>
    </row>
    <row r="3851" spans="1:20" x14ac:dyDescent="0.35">
      <c r="A3851">
        <f t="shared" si="121"/>
        <v>3851</v>
      </c>
      <c r="B3851" s="3" t="s">
        <v>72</v>
      </c>
      <c r="C3851" s="3" t="s">
        <v>86</v>
      </c>
      <c r="D3851" s="3" t="s">
        <v>23</v>
      </c>
      <c r="E3851">
        <v>2029</v>
      </c>
      <c r="F3851" s="3" t="str">
        <f t="shared" si="120"/>
        <v>CQOutCORA L2029</v>
      </c>
      <c r="G3851" s="9">
        <v>7.585</v>
      </c>
      <c r="H3851" s="9">
        <v>15.257999999999999</v>
      </c>
      <c r="I3851" s="9">
        <v>16.614000000000001</v>
      </c>
      <c r="J3851" s="9">
        <v>20.172000000000001</v>
      </c>
      <c r="K3851" s="9">
        <v>15.048999999999999</v>
      </c>
      <c r="L3851" s="9">
        <v>16.960999999999999</v>
      </c>
      <c r="M3851" s="9">
        <v>20.515000000000001</v>
      </c>
      <c r="N3851" s="9">
        <v>21.998000000000001</v>
      </c>
      <c r="O3851" s="9">
        <v>46.247999999999998</v>
      </c>
      <c r="P3851" s="9">
        <v>53.601999999999997</v>
      </c>
      <c r="Q3851" s="9">
        <v>26.31</v>
      </c>
      <c r="R3851" s="9">
        <v>15.499000000000001</v>
      </c>
      <c r="S3851" s="9">
        <v>14.922000000000001</v>
      </c>
      <c r="T3851" s="9">
        <v>15.173999999999999</v>
      </c>
    </row>
    <row r="3852" spans="1:20" x14ac:dyDescent="0.35">
      <c r="A3852">
        <f t="shared" si="121"/>
        <v>3852</v>
      </c>
      <c r="B3852" s="3" t="s">
        <v>72</v>
      </c>
      <c r="C3852" s="3" t="s">
        <v>86</v>
      </c>
      <c r="D3852" s="3" t="s">
        <v>24</v>
      </c>
      <c r="E3852">
        <v>2020</v>
      </c>
      <c r="F3852" s="3" t="str">
        <f t="shared" si="120"/>
        <v>CQOutCANAL2020</v>
      </c>
      <c r="G3852" s="9">
        <v>5.306</v>
      </c>
      <c r="H3852" s="9">
        <v>29</v>
      </c>
      <c r="I3852" s="9">
        <v>29</v>
      </c>
      <c r="J3852" s="9">
        <v>23.776</v>
      </c>
      <c r="K3852" s="9">
        <v>12.994999999999999</v>
      </c>
      <c r="L3852" s="9">
        <v>18.716000000000001</v>
      </c>
      <c r="M3852" s="9">
        <v>16.117999999999999</v>
      </c>
      <c r="N3852" s="9">
        <v>24.754999999999999</v>
      </c>
      <c r="O3852" s="9">
        <v>29</v>
      </c>
      <c r="P3852" s="9">
        <v>29</v>
      </c>
      <c r="Q3852" s="9">
        <v>29</v>
      </c>
      <c r="R3852" s="9">
        <v>18.998999999999999</v>
      </c>
      <c r="S3852" s="9">
        <v>14.457000000000001</v>
      </c>
      <c r="T3852" s="9">
        <v>11.538</v>
      </c>
    </row>
    <row r="3853" spans="1:20" x14ac:dyDescent="0.35">
      <c r="A3853">
        <f t="shared" si="121"/>
        <v>3853</v>
      </c>
      <c r="B3853" s="3" t="s">
        <v>72</v>
      </c>
      <c r="C3853" s="3" t="s">
        <v>86</v>
      </c>
      <c r="D3853" s="3" t="s">
        <v>24</v>
      </c>
      <c r="E3853">
        <v>2021</v>
      </c>
      <c r="F3853" s="3" t="str">
        <f t="shared" si="120"/>
        <v>CQOutCANAL2021</v>
      </c>
      <c r="G3853" s="9">
        <v>7.93</v>
      </c>
      <c r="H3853" s="9">
        <v>21.597000000000001</v>
      </c>
      <c r="I3853" s="9">
        <v>15.082000000000001</v>
      </c>
      <c r="J3853" s="9">
        <v>24.157</v>
      </c>
      <c r="K3853" s="9">
        <v>29</v>
      </c>
      <c r="L3853" s="9">
        <v>24.443999999999999</v>
      </c>
      <c r="M3853" s="9">
        <v>18.713999999999999</v>
      </c>
      <c r="N3853" s="9">
        <v>22.123999999999999</v>
      </c>
      <c r="O3853" s="9">
        <v>29</v>
      </c>
      <c r="P3853" s="9">
        <v>29</v>
      </c>
      <c r="Q3853" s="9">
        <v>29</v>
      </c>
      <c r="R3853" s="9">
        <v>29</v>
      </c>
      <c r="S3853" s="9">
        <v>23.06</v>
      </c>
      <c r="T3853" s="9">
        <v>18.338999999999999</v>
      </c>
    </row>
    <row r="3854" spans="1:20" x14ac:dyDescent="0.35">
      <c r="A3854">
        <f t="shared" si="121"/>
        <v>3854</v>
      </c>
      <c r="B3854" s="3" t="s">
        <v>72</v>
      </c>
      <c r="C3854" s="3" t="s">
        <v>86</v>
      </c>
      <c r="D3854" s="3" t="s">
        <v>24</v>
      </c>
      <c r="E3854">
        <v>2022</v>
      </c>
      <c r="F3854" s="3" t="str">
        <f t="shared" si="120"/>
        <v>CQOutCANAL2022</v>
      </c>
      <c r="G3854" s="9">
        <v>6.3529999999999998</v>
      </c>
      <c r="H3854" s="9">
        <v>22.097000000000001</v>
      </c>
      <c r="I3854" s="9">
        <v>22.640999999999998</v>
      </c>
      <c r="J3854" s="9">
        <v>27.242000000000001</v>
      </c>
      <c r="K3854" s="9">
        <v>29</v>
      </c>
      <c r="L3854" s="9">
        <v>15.621</v>
      </c>
      <c r="M3854" s="9">
        <v>11.506</v>
      </c>
      <c r="N3854" s="9">
        <v>21.893999999999998</v>
      </c>
      <c r="O3854" s="9">
        <v>29</v>
      </c>
      <c r="P3854" s="9">
        <v>29</v>
      </c>
      <c r="Q3854" s="9">
        <v>21.350999999999999</v>
      </c>
      <c r="R3854" s="9">
        <v>9.9610000000000003</v>
      </c>
      <c r="S3854" s="9">
        <v>10.852</v>
      </c>
      <c r="T3854" s="9">
        <v>5.4589999999999996</v>
      </c>
    </row>
    <row r="3855" spans="1:20" x14ac:dyDescent="0.35">
      <c r="A3855">
        <f t="shared" si="121"/>
        <v>3855</v>
      </c>
      <c r="B3855" s="3" t="s">
        <v>72</v>
      </c>
      <c r="C3855" s="3" t="s">
        <v>86</v>
      </c>
      <c r="D3855" s="3" t="s">
        <v>24</v>
      </c>
      <c r="E3855">
        <v>2023</v>
      </c>
      <c r="F3855" s="3" t="str">
        <f t="shared" si="120"/>
        <v>CQOutCANAL2023</v>
      </c>
      <c r="G3855" s="9">
        <v>6.3780000000000001</v>
      </c>
      <c r="H3855" s="9">
        <v>14.555999999999999</v>
      </c>
      <c r="I3855" s="9">
        <v>18.888000000000002</v>
      </c>
      <c r="J3855" s="9">
        <v>23.434000000000001</v>
      </c>
      <c r="K3855" s="9">
        <v>24.26</v>
      </c>
      <c r="L3855" s="9">
        <v>11.281000000000001</v>
      </c>
      <c r="M3855" s="9">
        <v>11.087</v>
      </c>
      <c r="N3855" s="9">
        <v>20.206</v>
      </c>
      <c r="O3855" s="9">
        <v>29</v>
      </c>
      <c r="P3855" s="9">
        <v>29</v>
      </c>
      <c r="Q3855" s="9">
        <v>29</v>
      </c>
      <c r="R3855" s="9">
        <v>21.201000000000001</v>
      </c>
      <c r="S3855" s="9">
        <v>14.32</v>
      </c>
      <c r="T3855" s="9">
        <v>14.385999999999999</v>
      </c>
    </row>
    <row r="3856" spans="1:20" x14ac:dyDescent="0.35">
      <c r="A3856">
        <f t="shared" si="121"/>
        <v>3856</v>
      </c>
      <c r="B3856" s="3" t="s">
        <v>72</v>
      </c>
      <c r="C3856" s="3" t="s">
        <v>86</v>
      </c>
      <c r="D3856" s="3" t="s">
        <v>24</v>
      </c>
      <c r="E3856">
        <v>2024</v>
      </c>
      <c r="F3856" s="3" t="str">
        <f t="shared" si="120"/>
        <v>CQOutCANAL2024</v>
      </c>
      <c r="G3856" s="9">
        <v>12.861000000000001</v>
      </c>
      <c r="H3856" s="9">
        <v>29</v>
      </c>
      <c r="I3856" s="9">
        <v>18.771999999999998</v>
      </c>
      <c r="J3856" s="9">
        <v>22.317</v>
      </c>
      <c r="K3856" s="9">
        <v>13.631</v>
      </c>
      <c r="L3856" s="9">
        <v>10.651999999999999</v>
      </c>
      <c r="M3856" s="9">
        <v>5.1769999999999996</v>
      </c>
      <c r="N3856" s="9">
        <v>13.975</v>
      </c>
      <c r="O3856" s="9">
        <v>29</v>
      </c>
      <c r="P3856" s="9">
        <v>29</v>
      </c>
      <c r="Q3856" s="9">
        <v>16.707000000000001</v>
      </c>
      <c r="R3856" s="9">
        <v>11.704000000000001</v>
      </c>
      <c r="S3856" s="9">
        <v>11.679</v>
      </c>
      <c r="T3856" s="9">
        <v>9.9</v>
      </c>
    </row>
    <row r="3857" spans="1:20" x14ac:dyDescent="0.35">
      <c r="A3857">
        <f t="shared" si="121"/>
        <v>3857</v>
      </c>
      <c r="B3857" s="3" t="s">
        <v>72</v>
      </c>
      <c r="C3857" s="3" t="s">
        <v>86</v>
      </c>
      <c r="D3857" s="3" t="s">
        <v>24</v>
      </c>
      <c r="E3857">
        <v>2025</v>
      </c>
      <c r="F3857" s="3" t="str">
        <f t="shared" si="120"/>
        <v>CQOutCANAL2025</v>
      </c>
      <c r="G3857" s="9">
        <v>6.7619999999999996</v>
      </c>
      <c r="H3857" s="9">
        <v>10.521000000000001</v>
      </c>
      <c r="I3857" s="9">
        <v>14.968999999999999</v>
      </c>
      <c r="J3857" s="9">
        <v>23.417999999999999</v>
      </c>
      <c r="K3857" s="9">
        <v>29</v>
      </c>
      <c r="L3857" s="9">
        <v>28.021000000000001</v>
      </c>
      <c r="M3857" s="9">
        <v>14.131</v>
      </c>
      <c r="N3857" s="9">
        <v>20.568999999999999</v>
      </c>
      <c r="O3857" s="9">
        <v>29</v>
      </c>
      <c r="P3857" s="9">
        <v>29</v>
      </c>
      <c r="Q3857" s="9">
        <v>14.778</v>
      </c>
      <c r="R3857" s="9">
        <v>9.282</v>
      </c>
      <c r="S3857" s="9">
        <v>10.795999999999999</v>
      </c>
      <c r="T3857" s="9">
        <v>9.2189999999999994</v>
      </c>
    </row>
    <row r="3858" spans="1:20" x14ac:dyDescent="0.35">
      <c r="A3858">
        <f t="shared" si="121"/>
        <v>3858</v>
      </c>
      <c r="B3858" s="3" t="s">
        <v>72</v>
      </c>
      <c r="C3858" s="3" t="s">
        <v>86</v>
      </c>
      <c r="D3858" s="3" t="s">
        <v>24</v>
      </c>
      <c r="E3858">
        <v>2026</v>
      </c>
      <c r="F3858" s="3" t="str">
        <f t="shared" si="120"/>
        <v>CQOutCANAL2026</v>
      </c>
      <c r="G3858" s="9">
        <v>6.2670000000000003</v>
      </c>
      <c r="H3858" s="9">
        <v>29</v>
      </c>
      <c r="I3858" s="9">
        <v>29</v>
      </c>
      <c r="J3858" s="9">
        <v>29</v>
      </c>
      <c r="K3858" s="9">
        <v>29</v>
      </c>
      <c r="L3858" s="9">
        <v>25.053000000000001</v>
      </c>
      <c r="M3858" s="9">
        <v>20.382999999999999</v>
      </c>
      <c r="N3858" s="9">
        <v>27.431000000000001</v>
      </c>
      <c r="O3858" s="9">
        <v>29</v>
      </c>
      <c r="P3858" s="9">
        <v>29</v>
      </c>
      <c r="Q3858" s="9">
        <v>21.5</v>
      </c>
      <c r="R3858" s="9">
        <v>11.804</v>
      </c>
      <c r="S3858" s="9">
        <v>14.911</v>
      </c>
      <c r="T3858" s="9">
        <v>5.2409999999999997</v>
      </c>
    </row>
    <row r="3859" spans="1:20" x14ac:dyDescent="0.35">
      <c r="A3859">
        <f t="shared" si="121"/>
        <v>3859</v>
      </c>
      <c r="B3859" s="3" t="s">
        <v>72</v>
      </c>
      <c r="C3859" s="3" t="s">
        <v>86</v>
      </c>
      <c r="D3859" s="3" t="s">
        <v>24</v>
      </c>
      <c r="E3859">
        <v>2027</v>
      </c>
      <c r="F3859" s="3" t="str">
        <f t="shared" si="120"/>
        <v>CQOutCANAL2027</v>
      </c>
      <c r="G3859" s="9">
        <v>4.1920000000000002</v>
      </c>
      <c r="H3859" s="9">
        <v>9.0009999999999994</v>
      </c>
      <c r="I3859" s="9">
        <v>11.244999999999999</v>
      </c>
      <c r="J3859" s="9">
        <v>11.617000000000001</v>
      </c>
      <c r="K3859" s="9">
        <v>7.0090000000000003</v>
      </c>
      <c r="L3859" s="9">
        <v>6.399</v>
      </c>
      <c r="M3859" s="9">
        <v>7.6050000000000004</v>
      </c>
      <c r="N3859" s="9">
        <v>22.623000000000001</v>
      </c>
      <c r="O3859" s="9">
        <v>29</v>
      </c>
      <c r="P3859" s="9">
        <v>29</v>
      </c>
      <c r="Q3859" s="9">
        <v>17.62</v>
      </c>
      <c r="R3859" s="9">
        <v>9.94</v>
      </c>
      <c r="S3859" s="9">
        <v>10.699</v>
      </c>
      <c r="T3859" s="9">
        <v>10.196</v>
      </c>
    </row>
    <row r="3860" spans="1:20" x14ac:dyDescent="0.35">
      <c r="A3860">
        <f t="shared" si="121"/>
        <v>3860</v>
      </c>
      <c r="B3860" s="3" t="s">
        <v>72</v>
      </c>
      <c r="C3860" s="3" t="s">
        <v>86</v>
      </c>
      <c r="D3860" s="3" t="s">
        <v>24</v>
      </c>
      <c r="E3860">
        <v>2028</v>
      </c>
      <c r="F3860" s="3" t="str">
        <f t="shared" si="120"/>
        <v>CQOutCANAL2028</v>
      </c>
      <c r="G3860" s="9">
        <v>6.3559999999999999</v>
      </c>
      <c r="H3860" s="9">
        <v>12.454000000000001</v>
      </c>
      <c r="I3860" s="9">
        <v>12.977</v>
      </c>
      <c r="J3860" s="9">
        <v>10.323</v>
      </c>
      <c r="K3860" s="9">
        <v>6.7460000000000004</v>
      </c>
      <c r="L3860" s="9">
        <v>8.6389999999999993</v>
      </c>
      <c r="M3860" s="9">
        <v>6.2480000000000002</v>
      </c>
      <c r="N3860" s="9">
        <v>15.055</v>
      </c>
      <c r="O3860" s="9">
        <v>29</v>
      </c>
      <c r="P3860" s="9">
        <v>29</v>
      </c>
      <c r="Q3860" s="9">
        <v>13.012</v>
      </c>
      <c r="R3860" s="9">
        <v>9.3409999999999993</v>
      </c>
      <c r="S3860" s="9">
        <v>10.855</v>
      </c>
      <c r="T3860" s="9">
        <v>7.9340000000000002</v>
      </c>
    </row>
    <row r="3861" spans="1:20" x14ac:dyDescent="0.35">
      <c r="A3861">
        <f t="shared" si="121"/>
        <v>3861</v>
      </c>
      <c r="B3861" s="3" t="s">
        <v>72</v>
      </c>
      <c r="C3861" s="3" t="s">
        <v>86</v>
      </c>
      <c r="D3861" s="3" t="s">
        <v>24</v>
      </c>
      <c r="E3861">
        <v>2029</v>
      </c>
      <c r="F3861" s="3" t="str">
        <f t="shared" si="120"/>
        <v>CQOutCANAL2029</v>
      </c>
      <c r="G3861" s="9">
        <v>2.585</v>
      </c>
      <c r="H3861" s="9">
        <v>10.257999999999999</v>
      </c>
      <c r="I3861" s="9">
        <v>11.614000000000001</v>
      </c>
      <c r="J3861" s="9">
        <v>15.172000000000001</v>
      </c>
      <c r="K3861" s="9">
        <v>10.048999999999999</v>
      </c>
      <c r="L3861" s="9">
        <v>11.961</v>
      </c>
      <c r="M3861" s="9">
        <v>15.515000000000001</v>
      </c>
      <c r="N3861" s="9">
        <v>16.998000000000001</v>
      </c>
      <c r="O3861" s="9">
        <v>29</v>
      </c>
      <c r="P3861" s="9">
        <v>29</v>
      </c>
      <c r="Q3861" s="9">
        <v>21.31</v>
      </c>
      <c r="R3861" s="9">
        <v>10.499000000000001</v>
      </c>
      <c r="S3861" s="9">
        <v>9.9220000000000006</v>
      </c>
      <c r="T3861" s="9">
        <v>10.173999999999999</v>
      </c>
    </row>
    <row r="3862" spans="1:20" x14ac:dyDescent="0.35">
      <c r="A3862">
        <f t="shared" si="121"/>
        <v>3862</v>
      </c>
      <c r="B3862" s="3" t="s">
        <v>72</v>
      </c>
      <c r="C3862" s="3" t="s">
        <v>86</v>
      </c>
      <c r="D3862" s="3" t="s">
        <v>25</v>
      </c>
      <c r="E3862">
        <v>2020</v>
      </c>
      <c r="F3862" s="3" t="str">
        <f t="shared" si="120"/>
        <v>CQOutUP BON2020</v>
      </c>
      <c r="G3862" s="9">
        <v>5</v>
      </c>
      <c r="H3862" s="9">
        <v>8.9359999999999999</v>
      </c>
      <c r="I3862" s="9">
        <v>5.548</v>
      </c>
      <c r="J3862" s="9">
        <v>5</v>
      </c>
      <c r="K3862" s="9">
        <v>5</v>
      </c>
      <c r="L3862" s="9">
        <v>5</v>
      </c>
      <c r="M3862" s="9">
        <v>5</v>
      </c>
      <c r="N3862" s="9">
        <v>5</v>
      </c>
      <c r="O3862" s="9">
        <v>22.202000000000002</v>
      </c>
      <c r="P3862" s="9">
        <v>42.969000000000001</v>
      </c>
      <c r="Q3862" s="9">
        <v>11.872</v>
      </c>
      <c r="R3862" s="9">
        <v>5</v>
      </c>
      <c r="S3862" s="9">
        <v>5</v>
      </c>
      <c r="T3862" s="9">
        <v>5</v>
      </c>
    </row>
    <row r="3863" spans="1:20" x14ac:dyDescent="0.35">
      <c r="A3863">
        <f t="shared" si="121"/>
        <v>3863</v>
      </c>
      <c r="B3863" s="3" t="s">
        <v>72</v>
      </c>
      <c r="C3863" s="3" t="s">
        <v>86</v>
      </c>
      <c r="D3863" s="3" t="s">
        <v>25</v>
      </c>
      <c r="E3863">
        <v>2021</v>
      </c>
      <c r="F3863" s="3" t="str">
        <f t="shared" si="120"/>
        <v>CQOutUP BON2021</v>
      </c>
      <c r="G3863" s="9">
        <v>5</v>
      </c>
      <c r="H3863" s="9">
        <v>5</v>
      </c>
      <c r="I3863" s="9">
        <v>5</v>
      </c>
      <c r="J3863" s="9">
        <v>5</v>
      </c>
      <c r="K3863" s="9">
        <v>6.6539999999999999</v>
      </c>
      <c r="L3863" s="9">
        <v>5</v>
      </c>
      <c r="M3863" s="9">
        <v>5</v>
      </c>
      <c r="N3863" s="9">
        <v>5</v>
      </c>
      <c r="O3863" s="9">
        <v>26.623000000000001</v>
      </c>
      <c r="P3863" s="9">
        <v>45.779000000000003</v>
      </c>
      <c r="Q3863" s="9">
        <v>25.396999999999998</v>
      </c>
      <c r="R3863" s="9">
        <v>10.912000000000001</v>
      </c>
      <c r="S3863" s="9">
        <v>5</v>
      </c>
      <c r="T3863" s="9">
        <v>5</v>
      </c>
    </row>
    <row r="3864" spans="1:20" x14ac:dyDescent="0.35">
      <c r="A3864">
        <f t="shared" si="121"/>
        <v>3864</v>
      </c>
      <c r="B3864" s="3" t="s">
        <v>72</v>
      </c>
      <c r="C3864" s="3" t="s">
        <v>86</v>
      </c>
      <c r="D3864" s="3" t="s">
        <v>25</v>
      </c>
      <c r="E3864">
        <v>2022</v>
      </c>
      <c r="F3864" s="3" t="str">
        <f t="shared" si="120"/>
        <v>CQOutUP BON2022</v>
      </c>
      <c r="G3864" s="9">
        <v>5</v>
      </c>
      <c r="H3864" s="9">
        <v>5</v>
      </c>
      <c r="I3864" s="9">
        <v>5</v>
      </c>
      <c r="J3864" s="9">
        <v>5</v>
      </c>
      <c r="K3864" s="9">
        <v>8.51</v>
      </c>
      <c r="L3864" s="9">
        <v>5</v>
      </c>
      <c r="M3864" s="9">
        <v>5</v>
      </c>
      <c r="N3864" s="9">
        <v>5</v>
      </c>
      <c r="O3864" s="9">
        <v>25.733000000000001</v>
      </c>
      <c r="P3864" s="9">
        <v>30.917000000000002</v>
      </c>
      <c r="Q3864" s="9">
        <v>5</v>
      </c>
      <c r="R3864" s="9">
        <v>5</v>
      </c>
      <c r="S3864" s="9">
        <v>5</v>
      </c>
      <c r="T3864" s="9">
        <v>5</v>
      </c>
    </row>
    <row r="3865" spans="1:20" x14ac:dyDescent="0.35">
      <c r="A3865">
        <f t="shared" si="121"/>
        <v>3865</v>
      </c>
      <c r="B3865" s="3" t="s">
        <v>72</v>
      </c>
      <c r="C3865" s="3" t="s">
        <v>86</v>
      </c>
      <c r="D3865" s="3" t="s">
        <v>25</v>
      </c>
      <c r="E3865">
        <v>2023</v>
      </c>
      <c r="F3865" s="3" t="str">
        <f t="shared" si="120"/>
        <v>CQOutUP BON2023</v>
      </c>
      <c r="G3865" s="9">
        <v>5</v>
      </c>
      <c r="H3865" s="9">
        <v>5</v>
      </c>
      <c r="I3865" s="9">
        <v>5</v>
      </c>
      <c r="J3865" s="9">
        <v>5</v>
      </c>
      <c r="K3865" s="9">
        <v>5</v>
      </c>
      <c r="L3865" s="9">
        <v>5</v>
      </c>
      <c r="M3865" s="9">
        <v>5</v>
      </c>
      <c r="N3865" s="9">
        <v>5</v>
      </c>
      <c r="O3865" s="9">
        <v>16.114000000000001</v>
      </c>
      <c r="P3865" s="9">
        <v>30.664000000000001</v>
      </c>
      <c r="Q3865" s="9">
        <v>9.7119999999999997</v>
      </c>
      <c r="R3865" s="9">
        <v>5</v>
      </c>
      <c r="S3865" s="9">
        <v>5</v>
      </c>
      <c r="T3865" s="9">
        <v>5</v>
      </c>
    </row>
    <row r="3866" spans="1:20" x14ac:dyDescent="0.35">
      <c r="A3866">
        <f t="shared" si="121"/>
        <v>3866</v>
      </c>
      <c r="B3866" s="3" t="s">
        <v>72</v>
      </c>
      <c r="C3866" s="3" t="s">
        <v>86</v>
      </c>
      <c r="D3866" s="3" t="s">
        <v>25</v>
      </c>
      <c r="E3866">
        <v>2024</v>
      </c>
      <c r="F3866" s="3" t="str">
        <f t="shared" si="120"/>
        <v>CQOutUP BON2024</v>
      </c>
      <c r="G3866" s="9">
        <v>5</v>
      </c>
      <c r="H3866" s="9">
        <v>6.4530000000000003</v>
      </c>
      <c r="I3866" s="9">
        <v>5</v>
      </c>
      <c r="J3866" s="9">
        <v>5</v>
      </c>
      <c r="K3866" s="9">
        <v>5</v>
      </c>
      <c r="L3866" s="9">
        <v>5</v>
      </c>
      <c r="M3866" s="9">
        <v>5</v>
      </c>
      <c r="N3866" s="9">
        <v>5</v>
      </c>
      <c r="O3866" s="9">
        <v>12.816000000000001</v>
      </c>
      <c r="P3866" s="9">
        <v>21.698</v>
      </c>
      <c r="Q3866" s="9">
        <v>5</v>
      </c>
      <c r="R3866" s="9">
        <v>5</v>
      </c>
      <c r="S3866" s="9">
        <v>5</v>
      </c>
      <c r="T3866" s="9">
        <v>5</v>
      </c>
    </row>
    <row r="3867" spans="1:20" x14ac:dyDescent="0.35">
      <c r="A3867">
        <f t="shared" si="121"/>
        <v>3867</v>
      </c>
      <c r="B3867" s="3" t="s">
        <v>72</v>
      </c>
      <c r="C3867" s="3" t="s">
        <v>86</v>
      </c>
      <c r="D3867" s="3" t="s">
        <v>25</v>
      </c>
      <c r="E3867">
        <v>2025</v>
      </c>
      <c r="F3867" s="3" t="str">
        <f t="shared" si="120"/>
        <v>CQOutUP BON2025</v>
      </c>
      <c r="G3867" s="9">
        <v>5</v>
      </c>
      <c r="H3867" s="9">
        <v>5</v>
      </c>
      <c r="I3867" s="9">
        <v>5</v>
      </c>
      <c r="J3867" s="9">
        <v>5</v>
      </c>
      <c r="K3867" s="9">
        <v>14.893000000000001</v>
      </c>
      <c r="L3867" s="9">
        <v>5</v>
      </c>
      <c r="M3867" s="9">
        <v>5</v>
      </c>
      <c r="N3867" s="9">
        <v>5</v>
      </c>
      <c r="O3867" s="9">
        <v>32.375</v>
      </c>
      <c r="P3867" s="9">
        <v>28.548999999999999</v>
      </c>
      <c r="Q3867" s="9">
        <v>5</v>
      </c>
      <c r="R3867" s="9">
        <v>5</v>
      </c>
      <c r="S3867" s="9">
        <v>5</v>
      </c>
      <c r="T3867" s="9">
        <v>5</v>
      </c>
    </row>
    <row r="3868" spans="1:20" x14ac:dyDescent="0.35">
      <c r="A3868">
        <f t="shared" si="121"/>
        <v>3868</v>
      </c>
      <c r="B3868" s="3" t="s">
        <v>72</v>
      </c>
      <c r="C3868" s="3" t="s">
        <v>86</v>
      </c>
      <c r="D3868" s="3" t="s">
        <v>25</v>
      </c>
      <c r="E3868">
        <v>2026</v>
      </c>
      <c r="F3868" s="3" t="str">
        <f t="shared" si="120"/>
        <v>CQOutUP BON2026</v>
      </c>
      <c r="G3868" s="9">
        <v>5</v>
      </c>
      <c r="H3868" s="9">
        <v>13.872</v>
      </c>
      <c r="I3868" s="9">
        <v>14.268000000000001</v>
      </c>
      <c r="J3868" s="9">
        <v>22.280999999999999</v>
      </c>
      <c r="K3868" s="9">
        <v>12.497</v>
      </c>
      <c r="L3868" s="9">
        <v>5</v>
      </c>
      <c r="M3868" s="9">
        <v>5</v>
      </c>
      <c r="N3868" s="9">
        <v>5</v>
      </c>
      <c r="O3868" s="9">
        <v>27.5</v>
      </c>
      <c r="P3868" s="9">
        <v>33.74</v>
      </c>
      <c r="Q3868" s="9">
        <v>5</v>
      </c>
      <c r="R3868" s="9">
        <v>5</v>
      </c>
      <c r="S3868" s="9">
        <v>5</v>
      </c>
      <c r="T3868" s="9">
        <v>5</v>
      </c>
    </row>
    <row r="3869" spans="1:20" x14ac:dyDescent="0.35">
      <c r="A3869">
        <f t="shared" si="121"/>
        <v>3869</v>
      </c>
      <c r="B3869" s="3" t="s">
        <v>72</v>
      </c>
      <c r="C3869" s="3" t="s">
        <v>86</v>
      </c>
      <c r="D3869" s="3" t="s">
        <v>25</v>
      </c>
      <c r="E3869">
        <v>2027</v>
      </c>
      <c r="F3869" s="3" t="str">
        <f t="shared" si="120"/>
        <v>CQOutUP BON2027</v>
      </c>
      <c r="G3869" s="9">
        <v>5</v>
      </c>
      <c r="H3869" s="9">
        <v>5</v>
      </c>
      <c r="I3869" s="9">
        <v>5</v>
      </c>
      <c r="J3869" s="9">
        <v>5</v>
      </c>
      <c r="K3869" s="9">
        <v>5</v>
      </c>
      <c r="L3869" s="9">
        <v>5</v>
      </c>
      <c r="M3869" s="9">
        <v>5</v>
      </c>
      <c r="N3869" s="9">
        <v>5</v>
      </c>
      <c r="O3869" s="9">
        <v>23.693000000000001</v>
      </c>
      <c r="P3869" s="9">
        <v>21.792000000000002</v>
      </c>
      <c r="Q3869" s="9">
        <v>5</v>
      </c>
      <c r="R3869" s="9">
        <v>5</v>
      </c>
      <c r="S3869" s="9">
        <v>5</v>
      </c>
      <c r="T3869" s="9">
        <v>5</v>
      </c>
    </row>
    <row r="3870" spans="1:20" x14ac:dyDescent="0.35">
      <c r="A3870">
        <f t="shared" si="121"/>
        <v>3870</v>
      </c>
      <c r="B3870" s="3" t="s">
        <v>72</v>
      </c>
      <c r="C3870" s="3" t="s">
        <v>86</v>
      </c>
      <c r="D3870" s="3" t="s">
        <v>25</v>
      </c>
      <c r="E3870">
        <v>2028</v>
      </c>
      <c r="F3870" s="3" t="str">
        <f t="shared" si="120"/>
        <v>CQOutUP BON2028</v>
      </c>
      <c r="G3870" s="9">
        <v>5</v>
      </c>
      <c r="H3870" s="9">
        <v>5</v>
      </c>
      <c r="I3870" s="9">
        <v>5</v>
      </c>
      <c r="J3870" s="9">
        <v>5</v>
      </c>
      <c r="K3870" s="9">
        <v>5</v>
      </c>
      <c r="L3870" s="9">
        <v>5</v>
      </c>
      <c r="M3870" s="9">
        <v>5</v>
      </c>
      <c r="N3870" s="9">
        <v>5</v>
      </c>
      <c r="O3870" s="9">
        <v>8.3719999999999999</v>
      </c>
      <c r="P3870" s="9">
        <v>9.2279999999999998</v>
      </c>
      <c r="Q3870" s="9">
        <v>5</v>
      </c>
      <c r="R3870" s="9">
        <v>5</v>
      </c>
      <c r="S3870" s="9">
        <v>5</v>
      </c>
      <c r="T3870" s="9">
        <v>5</v>
      </c>
    </row>
    <row r="3871" spans="1:20" x14ac:dyDescent="0.35">
      <c r="A3871">
        <f t="shared" si="121"/>
        <v>3871</v>
      </c>
      <c r="B3871" s="3" t="s">
        <v>72</v>
      </c>
      <c r="C3871" s="3" t="s">
        <v>86</v>
      </c>
      <c r="D3871" s="3" t="s">
        <v>25</v>
      </c>
      <c r="E3871">
        <v>2029</v>
      </c>
      <c r="F3871" s="3" t="str">
        <f t="shared" si="120"/>
        <v>CQOutUP BON2029</v>
      </c>
      <c r="G3871" s="9">
        <v>5</v>
      </c>
      <c r="H3871" s="9">
        <v>5</v>
      </c>
      <c r="I3871" s="9">
        <v>5</v>
      </c>
      <c r="J3871" s="9">
        <v>5</v>
      </c>
      <c r="K3871" s="9">
        <v>5</v>
      </c>
      <c r="L3871" s="9">
        <v>5</v>
      </c>
      <c r="M3871" s="9">
        <v>5</v>
      </c>
      <c r="N3871" s="9">
        <v>5</v>
      </c>
      <c r="O3871" s="9">
        <v>17.248000000000001</v>
      </c>
      <c r="P3871" s="9">
        <v>24.602</v>
      </c>
      <c r="Q3871" s="9">
        <v>5</v>
      </c>
      <c r="R3871" s="9">
        <v>5</v>
      </c>
      <c r="S3871" s="9">
        <v>5</v>
      </c>
      <c r="T3871" s="9">
        <v>5</v>
      </c>
    </row>
    <row r="3872" spans="1:20" x14ac:dyDescent="0.35">
      <c r="A3872">
        <f t="shared" si="121"/>
        <v>3872</v>
      </c>
      <c r="B3872" s="3" t="s">
        <v>72</v>
      </c>
      <c r="C3872" s="3" t="s">
        <v>86</v>
      </c>
      <c r="D3872" s="3" t="s">
        <v>26</v>
      </c>
      <c r="E3872">
        <v>2020</v>
      </c>
      <c r="F3872" s="3" t="str">
        <f t="shared" si="120"/>
        <v>CQOutLO BON2020</v>
      </c>
      <c r="G3872" s="9">
        <v>5</v>
      </c>
      <c r="H3872" s="9">
        <v>8.9359999999999999</v>
      </c>
      <c r="I3872" s="9">
        <v>5.548</v>
      </c>
      <c r="J3872" s="9">
        <v>5</v>
      </c>
      <c r="K3872" s="9">
        <v>5</v>
      </c>
      <c r="L3872" s="9">
        <v>5</v>
      </c>
      <c r="M3872" s="9">
        <v>5</v>
      </c>
      <c r="N3872" s="9">
        <v>5</v>
      </c>
      <c r="O3872" s="9">
        <v>22.202000000000002</v>
      </c>
      <c r="P3872" s="9">
        <v>42.969000000000001</v>
      </c>
      <c r="Q3872" s="9">
        <v>11.872</v>
      </c>
      <c r="R3872" s="9">
        <v>5</v>
      </c>
      <c r="S3872" s="9">
        <v>5</v>
      </c>
      <c r="T3872" s="9">
        <v>5</v>
      </c>
    </row>
    <row r="3873" spans="1:20" x14ac:dyDescent="0.35">
      <c r="A3873">
        <f t="shared" si="121"/>
        <v>3873</v>
      </c>
      <c r="B3873" s="3" t="s">
        <v>72</v>
      </c>
      <c r="C3873" s="3" t="s">
        <v>86</v>
      </c>
      <c r="D3873" s="3" t="s">
        <v>26</v>
      </c>
      <c r="E3873">
        <v>2021</v>
      </c>
      <c r="F3873" s="3" t="str">
        <f t="shared" si="120"/>
        <v>CQOutLO BON2021</v>
      </c>
      <c r="G3873" s="9">
        <v>5</v>
      </c>
      <c r="H3873" s="9">
        <v>5</v>
      </c>
      <c r="I3873" s="9">
        <v>5</v>
      </c>
      <c r="J3873" s="9">
        <v>5</v>
      </c>
      <c r="K3873" s="9">
        <v>6.6539999999999999</v>
      </c>
      <c r="L3873" s="9">
        <v>5</v>
      </c>
      <c r="M3873" s="9">
        <v>5</v>
      </c>
      <c r="N3873" s="9">
        <v>5</v>
      </c>
      <c r="O3873" s="9">
        <v>26.623000000000001</v>
      </c>
      <c r="P3873" s="9">
        <v>45.779000000000003</v>
      </c>
      <c r="Q3873" s="9">
        <v>25.396999999999998</v>
      </c>
      <c r="R3873" s="9">
        <v>10.912000000000001</v>
      </c>
      <c r="S3873" s="9">
        <v>5</v>
      </c>
      <c r="T3873" s="9">
        <v>5</v>
      </c>
    </row>
    <row r="3874" spans="1:20" x14ac:dyDescent="0.35">
      <c r="A3874">
        <f t="shared" si="121"/>
        <v>3874</v>
      </c>
      <c r="B3874" s="3" t="s">
        <v>72</v>
      </c>
      <c r="C3874" s="3" t="s">
        <v>86</v>
      </c>
      <c r="D3874" s="3" t="s">
        <v>26</v>
      </c>
      <c r="E3874">
        <v>2022</v>
      </c>
      <c r="F3874" s="3" t="str">
        <f t="shared" si="120"/>
        <v>CQOutLO BON2022</v>
      </c>
      <c r="G3874" s="9">
        <v>5</v>
      </c>
      <c r="H3874" s="9">
        <v>5</v>
      </c>
      <c r="I3874" s="9">
        <v>5</v>
      </c>
      <c r="J3874" s="9">
        <v>5</v>
      </c>
      <c r="K3874" s="9">
        <v>8.51</v>
      </c>
      <c r="L3874" s="9">
        <v>5</v>
      </c>
      <c r="M3874" s="9">
        <v>5</v>
      </c>
      <c r="N3874" s="9">
        <v>5</v>
      </c>
      <c r="O3874" s="9">
        <v>25.733000000000001</v>
      </c>
      <c r="P3874" s="9">
        <v>30.917000000000002</v>
      </c>
      <c r="Q3874" s="9">
        <v>5</v>
      </c>
      <c r="R3874" s="9">
        <v>5</v>
      </c>
      <c r="S3874" s="9">
        <v>5</v>
      </c>
      <c r="T3874" s="9">
        <v>5</v>
      </c>
    </row>
    <row r="3875" spans="1:20" x14ac:dyDescent="0.35">
      <c r="A3875">
        <f t="shared" si="121"/>
        <v>3875</v>
      </c>
      <c r="B3875" s="3" t="s">
        <v>72</v>
      </c>
      <c r="C3875" s="3" t="s">
        <v>86</v>
      </c>
      <c r="D3875" s="3" t="s">
        <v>26</v>
      </c>
      <c r="E3875">
        <v>2023</v>
      </c>
      <c r="F3875" s="3" t="str">
        <f t="shared" si="120"/>
        <v>CQOutLO BON2023</v>
      </c>
      <c r="G3875" s="9">
        <v>5</v>
      </c>
      <c r="H3875" s="9">
        <v>5</v>
      </c>
      <c r="I3875" s="9">
        <v>5</v>
      </c>
      <c r="J3875" s="9">
        <v>5</v>
      </c>
      <c r="K3875" s="9">
        <v>5</v>
      </c>
      <c r="L3875" s="9">
        <v>5</v>
      </c>
      <c r="M3875" s="9">
        <v>5</v>
      </c>
      <c r="N3875" s="9">
        <v>5</v>
      </c>
      <c r="O3875" s="9">
        <v>16.114000000000001</v>
      </c>
      <c r="P3875" s="9">
        <v>30.664000000000001</v>
      </c>
      <c r="Q3875" s="9">
        <v>9.7119999999999997</v>
      </c>
      <c r="R3875" s="9">
        <v>5</v>
      </c>
      <c r="S3875" s="9">
        <v>5</v>
      </c>
      <c r="T3875" s="9">
        <v>5</v>
      </c>
    </row>
    <row r="3876" spans="1:20" x14ac:dyDescent="0.35">
      <c r="A3876">
        <f t="shared" si="121"/>
        <v>3876</v>
      </c>
      <c r="B3876" s="3" t="s">
        <v>72</v>
      </c>
      <c r="C3876" s="3" t="s">
        <v>86</v>
      </c>
      <c r="D3876" s="3" t="s">
        <v>26</v>
      </c>
      <c r="E3876">
        <v>2024</v>
      </c>
      <c r="F3876" s="3" t="str">
        <f t="shared" si="120"/>
        <v>CQOutLO BON2024</v>
      </c>
      <c r="G3876" s="9">
        <v>5</v>
      </c>
      <c r="H3876" s="9">
        <v>6.4530000000000003</v>
      </c>
      <c r="I3876" s="9">
        <v>5</v>
      </c>
      <c r="J3876" s="9">
        <v>5</v>
      </c>
      <c r="K3876" s="9">
        <v>5</v>
      </c>
      <c r="L3876" s="9">
        <v>5</v>
      </c>
      <c r="M3876" s="9">
        <v>5</v>
      </c>
      <c r="N3876" s="9">
        <v>5</v>
      </c>
      <c r="O3876" s="9">
        <v>12.816000000000001</v>
      </c>
      <c r="P3876" s="9">
        <v>21.698</v>
      </c>
      <c r="Q3876" s="9">
        <v>5</v>
      </c>
      <c r="R3876" s="9">
        <v>5</v>
      </c>
      <c r="S3876" s="9">
        <v>5</v>
      </c>
      <c r="T3876" s="9">
        <v>5</v>
      </c>
    </row>
    <row r="3877" spans="1:20" x14ac:dyDescent="0.35">
      <c r="A3877">
        <f t="shared" si="121"/>
        <v>3877</v>
      </c>
      <c r="B3877" s="3" t="s">
        <v>72</v>
      </c>
      <c r="C3877" s="3" t="s">
        <v>86</v>
      </c>
      <c r="D3877" s="3" t="s">
        <v>26</v>
      </c>
      <c r="E3877">
        <v>2025</v>
      </c>
      <c r="F3877" s="3" t="str">
        <f t="shared" si="120"/>
        <v>CQOutLO BON2025</v>
      </c>
      <c r="G3877" s="9">
        <v>5</v>
      </c>
      <c r="H3877" s="9">
        <v>5</v>
      </c>
      <c r="I3877" s="9">
        <v>5</v>
      </c>
      <c r="J3877" s="9">
        <v>5</v>
      </c>
      <c r="K3877" s="9">
        <v>14.893000000000001</v>
      </c>
      <c r="L3877" s="9">
        <v>5</v>
      </c>
      <c r="M3877" s="9">
        <v>5</v>
      </c>
      <c r="N3877" s="9">
        <v>5</v>
      </c>
      <c r="O3877" s="9">
        <v>32.375</v>
      </c>
      <c r="P3877" s="9">
        <v>28.548999999999999</v>
      </c>
      <c r="Q3877" s="9">
        <v>5</v>
      </c>
      <c r="R3877" s="9">
        <v>5</v>
      </c>
      <c r="S3877" s="9">
        <v>5</v>
      </c>
      <c r="T3877" s="9">
        <v>5</v>
      </c>
    </row>
    <row r="3878" spans="1:20" x14ac:dyDescent="0.35">
      <c r="A3878">
        <f t="shared" si="121"/>
        <v>3878</v>
      </c>
      <c r="B3878" s="3" t="s">
        <v>72</v>
      </c>
      <c r="C3878" s="3" t="s">
        <v>86</v>
      </c>
      <c r="D3878" s="3" t="s">
        <v>26</v>
      </c>
      <c r="E3878">
        <v>2026</v>
      </c>
      <c r="F3878" s="3" t="str">
        <f t="shared" si="120"/>
        <v>CQOutLO BON2026</v>
      </c>
      <c r="G3878" s="9">
        <v>5</v>
      </c>
      <c r="H3878" s="9">
        <v>13.872</v>
      </c>
      <c r="I3878" s="9">
        <v>14.268000000000001</v>
      </c>
      <c r="J3878" s="9">
        <v>22.280999999999999</v>
      </c>
      <c r="K3878" s="9">
        <v>12.497</v>
      </c>
      <c r="L3878" s="9">
        <v>5</v>
      </c>
      <c r="M3878" s="9">
        <v>5</v>
      </c>
      <c r="N3878" s="9">
        <v>5</v>
      </c>
      <c r="O3878" s="9">
        <v>27.5</v>
      </c>
      <c r="P3878" s="9">
        <v>33.74</v>
      </c>
      <c r="Q3878" s="9">
        <v>5</v>
      </c>
      <c r="R3878" s="9">
        <v>5</v>
      </c>
      <c r="S3878" s="9">
        <v>5</v>
      </c>
      <c r="T3878" s="9">
        <v>5</v>
      </c>
    </row>
    <row r="3879" spans="1:20" x14ac:dyDescent="0.35">
      <c r="A3879">
        <f t="shared" si="121"/>
        <v>3879</v>
      </c>
      <c r="B3879" s="3" t="s">
        <v>72</v>
      </c>
      <c r="C3879" s="3" t="s">
        <v>86</v>
      </c>
      <c r="D3879" s="3" t="s">
        <v>26</v>
      </c>
      <c r="E3879">
        <v>2027</v>
      </c>
      <c r="F3879" s="3" t="str">
        <f t="shared" si="120"/>
        <v>CQOutLO BON2027</v>
      </c>
      <c r="G3879" s="9">
        <v>5</v>
      </c>
      <c r="H3879" s="9">
        <v>5</v>
      </c>
      <c r="I3879" s="9">
        <v>5</v>
      </c>
      <c r="J3879" s="9">
        <v>5</v>
      </c>
      <c r="K3879" s="9">
        <v>5</v>
      </c>
      <c r="L3879" s="9">
        <v>5</v>
      </c>
      <c r="M3879" s="9">
        <v>5</v>
      </c>
      <c r="N3879" s="9">
        <v>5</v>
      </c>
      <c r="O3879" s="9">
        <v>23.693000000000001</v>
      </c>
      <c r="P3879" s="9">
        <v>21.792000000000002</v>
      </c>
      <c r="Q3879" s="9">
        <v>5</v>
      </c>
      <c r="R3879" s="9">
        <v>5</v>
      </c>
      <c r="S3879" s="9">
        <v>5</v>
      </c>
      <c r="T3879" s="9">
        <v>5</v>
      </c>
    </row>
    <row r="3880" spans="1:20" x14ac:dyDescent="0.35">
      <c r="A3880">
        <f t="shared" si="121"/>
        <v>3880</v>
      </c>
      <c r="B3880" s="3" t="s">
        <v>72</v>
      </c>
      <c r="C3880" s="3" t="s">
        <v>86</v>
      </c>
      <c r="D3880" s="3" t="s">
        <v>26</v>
      </c>
      <c r="E3880">
        <v>2028</v>
      </c>
      <c r="F3880" s="3" t="str">
        <f t="shared" si="120"/>
        <v>CQOutLO BON2028</v>
      </c>
      <c r="G3880" s="9">
        <v>5</v>
      </c>
      <c r="H3880" s="9">
        <v>5</v>
      </c>
      <c r="I3880" s="9">
        <v>5</v>
      </c>
      <c r="J3880" s="9">
        <v>5</v>
      </c>
      <c r="K3880" s="9">
        <v>5</v>
      </c>
      <c r="L3880" s="9">
        <v>5</v>
      </c>
      <c r="M3880" s="9">
        <v>5</v>
      </c>
      <c r="N3880" s="9">
        <v>5</v>
      </c>
      <c r="O3880" s="9">
        <v>8.3719999999999999</v>
      </c>
      <c r="P3880" s="9">
        <v>9.2279999999999998</v>
      </c>
      <c r="Q3880" s="9">
        <v>5</v>
      </c>
      <c r="R3880" s="9">
        <v>5</v>
      </c>
      <c r="S3880" s="9">
        <v>5</v>
      </c>
      <c r="T3880" s="9">
        <v>5</v>
      </c>
    </row>
    <row r="3881" spans="1:20" x14ac:dyDescent="0.35">
      <c r="A3881">
        <f t="shared" si="121"/>
        <v>3881</v>
      </c>
      <c r="B3881" s="3" t="s">
        <v>72</v>
      </c>
      <c r="C3881" s="3" t="s">
        <v>86</v>
      </c>
      <c r="D3881" s="3" t="s">
        <v>26</v>
      </c>
      <c r="E3881">
        <v>2029</v>
      </c>
      <c r="F3881" s="3" t="str">
        <f t="shared" si="120"/>
        <v>CQOutLO BON2029</v>
      </c>
      <c r="G3881" s="9">
        <v>5</v>
      </c>
      <c r="H3881" s="9">
        <v>5</v>
      </c>
      <c r="I3881" s="9">
        <v>5</v>
      </c>
      <c r="J3881" s="9">
        <v>5</v>
      </c>
      <c r="K3881" s="9">
        <v>5</v>
      </c>
      <c r="L3881" s="9">
        <v>5</v>
      </c>
      <c r="M3881" s="9">
        <v>5</v>
      </c>
      <c r="N3881" s="9">
        <v>5</v>
      </c>
      <c r="O3881" s="9">
        <v>17.248000000000001</v>
      </c>
      <c r="P3881" s="9">
        <v>24.602</v>
      </c>
      <c r="Q3881" s="9">
        <v>5</v>
      </c>
      <c r="R3881" s="9">
        <v>5</v>
      </c>
      <c r="S3881" s="9">
        <v>5</v>
      </c>
      <c r="T3881" s="9">
        <v>5</v>
      </c>
    </row>
    <row r="3882" spans="1:20" x14ac:dyDescent="0.35">
      <c r="A3882">
        <f t="shared" si="121"/>
        <v>3882</v>
      </c>
      <c r="B3882" s="3" t="s">
        <v>72</v>
      </c>
      <c r="C3882" s="3" t="s">
        <v>86</v>
      </c>
      <c r="D3882" s="3" t="s">
        <v>27</v>
      </c>
      <c r="E3882">
        <v>2020</v>
      </c>
      <c r="F3882" s="3" t="str">
        <f t="shared" si="120"/>
        <v>CQOutS SLOC2020</v>
      </c>
      <c r="G3882" s="9">
        <v>5</v>
      </c>
      <c r="H3882" s="9">
        <v>8.9359999999999999</v>
      </c>
      <c r="I3882" s="9">
        <v>5.548</v>
      </c>
      <c r="J3882" s="9">
        <v>5</v>
      </c>
      <c r="K3882" s="9">
        <v>5</v>
      </c>
      <c r="L3882" s="9">
        <v>5</v>
      </c>
      <c r="M3882" s="9">
        <v>5</v>
      </c>
      <c r="N3882" s="9">
        <v>5</v>
      </c>
      <c r="O3882" s="9">
        <v>22.202000000000002</v>
      </c>
      <c r="P3882" s="9">
        <v>42.969000000000001</v>
      </c>
      <c r="Q3882" s="9">
        <v>11.872</v>
      </c>
      <c r="R3882" s="9">
        <v>5</v>
      </c>
      <c r="S3882" s="9">
        <v>5</v>
      </c>
      <c r="T3882" s="9">
        <v>5</v>
      </c>
    </row>
    <row r="3883" spans="1:20" x14ac:dyDescent="0.35">
      <c r="A3883">
        <f t="shared" si="121"/>
        <v>3883</v>
      </c>
      <c r="B3883" s="3" t="s">
        <v>72</v>
      </c>
      <c r="C3883" s="3" t="s">
        <v>86</v>
      </c>
      <c r="D3883" s="3" t="s">
        <v>27</v>
      </c>
      <c r="E3883">
        <v>2021</v>
      </c>
      <c r="F3883" s="3" t="str">
        <f t="shared" si="120"/>
        <v>CQOutS SLOC2021</v>
      </c>
      <c r="G3883" s="9">
        <v>5</v>
      </c>
      <c r="H3883" s="9">
        <v>5</v>
      </c>
      <c r="I3883" s="9">
        <v>5</v>
      </c>
      <c r="J3883" s="9">
        <v>5</v>
      </c>
      <c r="K3883" s="9">
        <v>6.6539999999999999</v>
      </c>
      <c r="L3883" s="9">
        <v>5</v>
      </c>
      <c r="M3883" s="9">
        <v>5</v>
      </c>
      <c r="N3883" s="9">
        <v>5</v>
      </c>
      <c r="O3883" s="9">
        <v>26.623000000000001</v>
      </c>
      <c r="P3883" s="9">
        <v>45.779000000000003</v>
      </c>
      <c r="Q3883" s="9">
        <v>25.396999999999998</v>
      </c>
      <c r="R3883" s="9">
        <v>10.912000000000001</v>
      </c>
      <c r="S3883" s="9">
        <v>5</v>
      </c>
      <c r="T3883" s="9">
        <v>5</v>
      </c>
    </row>
    <row r="3884" spans="1:20" x14ac:dyDescent="0.35">
      <c r="A3884">
        <f t="shared" si="121"/>
        <v>3884</v>
      </c>
      <c r="B3884" s="3" t="s">
        <v>72</v>
      </c>
      <c r="C3884" s="3" t="s">
        <v>86</v>
      </c>
      <c r="D3884" s="3" t="s">
        <v>27</v>
      </c>
      <c r="E3884">
        <v>2022</v>
      </c>
      <c r="F3884" s="3" t="str">
        <f t="shared" si="120"/>
        <v>CQOutS SLOC2022</v>
      </c>
      <c r="G3884" s="9">
        <v>5</v>
      </c>
      <c r="H3884" s="9">
        <v>5</v>
      </c>
      <c r="I3884" s="9">
        <v>5</v>
      </c>
      <c r="J3884" s="9">
        <v>5</v>
      </c>
      <c r="K3884" s="9">
        <v>8.51</v>
      </c>
      <c r="L3884" s="9">
        <v>5</v>
      </c>
      <c r="M3884" s="9">
        <v>5</v>
      </c>
      <c r="N3884" s="9">
        <v>5</v>
      </c>
      <c r="O3884" s="9">
        <v>25.733000000000001</v>
      </c>
      <c r="P3884" s="9">
        <v>30.917000000000002</v>
      </c>
      <c r="Q3884" s="9">
        <v>5</v>
      </c>
      <c r="R3884" s="9">
        <v>5</v>
      </c>
      <c r="S3884" s="9">
        <v>5</v>
      </c>
      <c r="T3884" s="9">
        <v>5</v>
      </c>
    </row>
    <row r="3885" spans="1:20" x14ac:dyDescent="0.35">
      <c r="A3885">
        <f t="shared" si="121"/>
        <v>3885</v>
      </c>
      <c r="B3885" s="3" t="s">
        <v>72</v>
      </c>
      <c r="C3885" s="3" t="s">
        <v>86</v>
      </c>
      <c r="D3885" s="3" t="s">
        <v>27</v>
      </c>
      <c r="E3885">
        <v>2023</v>
      </c>
      <c r="F3885" s="3" t="str">
        <f t="shared" si="120"/>
        <v>CQOutS SLOC2023</v>
      </c>
      <c r="G3885" s="9">
        <v>5</v>
      </c>
      <c r="H3885" s="9">
        <v>5</v>
      </c>
      <c r="I3885" s="9">
        <v>5</v>
      </c>
      <c r="J3885" s="9">
        <v>5</v>
      </c>
      <c r="K3885" s="9">
        <v>5</v>
      </c>
      <c r="L3885" s="9">
        <v>5</v>
      </c>
      <c r="M3885" s="9">
        <v>5</v>
      </c>
      <c r="N3885" s="9">
        <v>5</v>
      </c>
      <c r="O3885" s="9">
        <v>16.114000000000001</v>
      </c>
      <c r="P3885" s="9">
        <v>30.664000000000001</v>
      </c>
      <c r="Q3885" s="9">
        <v>9.7119999999999997</v>
      </c>
      <c r="R3885" s="9">
        <v>5</v>
      </c>
      <c r="S3885" s="9">
        <v>5</v>
      </c>
      <c r="T3885" s="9">
        <v>5</v>
      </c>
    </row>
    <row r="3886" spans="1:20" x14ac:dyDescent="0.35">
      <c r="A3886">
        <f t="shared" si="121"/>
        <v>3886</v>
      </c>
      <c r="B3886" s="3" t="s">
        <v>72</v>
      </c>
      <c r="C3886" s="3" t="s">
        <v>86</v>
      </c>
      <c r="D3886" s="3" t="s">
        <v>27</v>
      </c>
      <c r="E3886">
        <v>2024</v>
      </c>
      <c r="F3886" s="3" t="str">
        <f t="shared" si="120"/>
        <v>CQOutS SLOC2024</v>
      </c>
      <c r="G3886" s="9">
        <v>5</v>
      </c>
      <c r="H3886" s="9">
        <v>6.4530000000000003</v>
      </c>
      <c r="I3886" s="9">
        <v>5</v>
      </c>
      <c r="J3886" s="9">
        <v>5</v>
      </c>
      <c r="K3886" s="9">
        <v>5</v>
      </c>
      <c r="L3886" s="9">
        <v>5</v>
      </c>
      <c r="M3886" s="9">
        <v>5</v>
      </c>
      <c r="N3886" s="9">
        <v>5</v>
      </c>
      <c r="O3886" s="9">
        <v>12.816000000000001</v>
      </c>
      <c r="P3886" s="9">
        <v>21.698</v>
      </c>
      <c r="Q3886" s="9">
        <v>5</v>
      </c>
      <c r="R3886" s="9">
        <v>5</v>
      </c>
      <c r="S3886" s="9">
        <v>5</v>
      </c>
      <c r="T3886" s="9">
        <v>5</v>
      </c>
    </row>
    <row r="3887" spans="1:20" x14ac:dyDescent="0.35">
      <c r="A3887">
        <f t="shared" si="121"/>
        <v>3887</v>
      </c>
      <c r="B3887" s="3" t="s">
        <v>72</v>
      </c>
      <c r="C3887" s="3" t="s">
        <v>86</v>
      </c>
      <c r="D3887" s="3" t="s">
        <v>27</v>
      </c>
      <c r="E3887">
        <v>2025</v>
      </c>
      <c r="F3887" s="3" t="str">
        <f t="shared" si="120"/>
        <v>CQOutS SLOC2025</v>
      </c>
      <c r="G3887" s="9">
        <v>5</v>
      </c>
      <c r="H3887" s="9">
        <v>5</v>
      </c>
      <c r="I3887" s="9">
        <v>5</v>
      </c>
      <c r="J3887" s="9">
        <v>5</v>
      </c>
      <c r="K3887" s="9">
        <v>14.893000000000001</v>
      </c>
      <c r="L3887" s="9">
        <v>5</v>
      </c>
      <c r="M3887" s="9">
        <v>5</v>
      </c>
      <c r="N3887" s="9">
        <v>5</v>
      </c>
      <c r="O3887" s="9">
        <v>32.375</v>
      </c>
      <c r="P3887" s="9">
        <v>28.548999999999999</v>
      </c>
      <c r="Q3887" s="9">
        <v>5</v>
      </c>
      <c r="R3887" s="9">
        <v>5</v>
      </c>
      <c r="S3887" s="9">
        <v>5</v>
      </c>
      <c r="T3887" s="9">
        <v>5</v>
      </c>
    </row>
    <row r="3888" spans="1:20" x14ac:dyDescent="0.35">
      <c r="A3888">
        <f t="shared" si="121"/>
        <v>3888</v>
      </c>
      <c r="B3888" s="3" t="s">
        <v>72</v>
      </c>
      <c r="C3888" s="3" t="s">
        <v>86</v>
      </c>
      <c r="D3888" s="3" t="s">
        <v>27</v>
      </c>
      <c r="E3888">
        <v>2026</v>
      </c>
      <c r="F3888" s="3" t="str">
        <f t="shared" si="120"/>
        <v>CQOutS SLOC2026</v>
      </c>
      <c r="G3888" s="9">
        <v>5</v>
      </c>
      <c r="H3888" s="9">
        <v>13.872</v>
      </c>
      <c r="I3888" s="9">
        <v>14.268000000000001</v>
      </c>
      <c r="J3888" s="9">
        <v>22.280999999999999</v>
      </c>
      <c r="K3888" s="9">
        <v>12.497</v>
      </c>
      <c r="L3888" s="9">
        <v>5</v>
      </c>
      <c r="M3888" s="9">
        <v>5</v>
      </c>
      <c r="N3888" s="9">
        <v>5</v>
      </c>
      <c r="O3888" s="9">
        <v>27.5</v>
      </c>
      <c r="P3888" s="9">
        <v>33.74</v>
      </c>
      <c r="Q3888" s="9">
        <v>5</v>
      </c>
      <c r="R3888" s="9">
        <v>5</v>
      </c>
      <c r="S3888" s="9">
        <v>5</v>
      </c>
      <c r="T3888" s="9">
        <v>5</v>
      </c>
    </row>
    <row r="3889" spans="1:20" x14ac:dyDescent="0.35">
      <c r="A3889">
        <f t="shared" si="121"/>
        <v>3889</v>
      </c>
      <c r="B3889" s="3" t="s">
        <v>72</v>
      </c>
      <c r="C3889" s="3" t="s">
        <v>86</v>
      </c>
      <c r="D3889" s="3" t="s">
        <v>27</v>
      </c>
      <c r="E3889">
        <v>2027</v>
      </c>
      <c r="F3889" s="3" t="str">
        <f t="shared" si="120"/>
        <v>CQOutS SLOC2027</v>
      </c>
      <c r="G3889" s="9">
        <v>5</v>
      </c>
      <c r="H3889" s="9">
        <v>5</v>
      </c>
      <c r="I3889" s="9">
        <v>5</v>
      </c>
      <c r="J3889" s="9">
        <v>5</v>
      </c>
      <c r="K3889" s="9">
        <v>5</v>
      </c>
      <c r="L3889" s="9">
        <v>5</v>
      </c>
      <c r="M3889" s="9">
        <v>5</v>
      </c>
      <c r="N3889" s="9">
        <v>5</v>
      </c>
      <c r="O3889" s="9">
        <v>23.693000000000001</v>
      </c>
      <c r="P3889" s="9">
        <v>21.792000000000002</v>
      </c>
      <c r="Q3889" s="9">
        <v>5</v>
      </c>
      <c r="R3889" s="9">
        <v>5</v>
      </c>
      <c r="S3889" s="9">
        <v>5</v>
      </c>
      <c r="T3889" s="9">
        <v>5</v>
      </c>
    </row>
    <row r="3890" spans="1:20" x14ac:dyDescent="0.35">
      <c r="A3890">
        <f t="shared" si="121"/>
        <v>3890</v>
      </c>
      <c r="B3890" s="3" t="s">
        <v>72</v>
      </c>
      <c r="C3890" s="3" t="s">
        <v>86</v>
      </c>
      <c r="D3890" s="3" t="s">
        <v>27</v>
      </c>
      <c r="E3890">
        <v>2028</v>
      </c>
      <c r="F3890" s="3" t="str">
        <f t="shared" si="120"/>
        <v>CQOutS SLOC2028</v>
      </c>
      <c r="G3890" s="9">
        <v>5</v>
      </c>
      <c r="H3890" s="9">
        <v>5</v>
      </c>
      <c r="I3890" s="9">
        <v>5</v>
      </c>
      <c r="J3890" s="9">
        <v>5</v>
      </c>
      <c r="K3890" s="9">
        <v>5</v>
      </c>
      <c r="L3890" s="9">
        <v>5</v>
      </c>
      <c r="M3890" s="9">
        <v>5</v>
      </c>
      <c r="N3890" s="9">
        <v>5</v>
      </c>
      <c r="O3890" s="9">
        <v>8.3719999999999999</v>
      </c>
      <c r="P3890" s="9">
        <v>9.2279999999999998</v>
      </c>
      <c r="Q3890" s="9">
        <v>5</v>
      </c>
      <c r="R3890" s="9">
        <v>5</v>
      </c>
      <c r="S3890" s="9">
        <v>5</v>
      </c>
      <c r="T3890" s="9">
        <v>5</v>
      </c>
    </row>
    <row r="3891" spans="1:20" x14ac:dyDescent="0.35">
      <c r="A3891">
        <f t="shared" si="121"/>
        <v>3891</v>
      </c>
      <c r="B3891" s="3" t="s">
        <v>72</v>
      </c>
      <c r="C3891" s="3" t="s">
        <v>86</v>
      </c>
      <c r="D3891" s="3" t="s">
        <v>27</v>
      </c>
      <c r="E3891">
        <v>2029</v>
      </c>
      <c r="F3891" s="3" t="str">
        <f t="shared" si="120"/>
        <v>CQOutS SLOC2029</v>
      </c>
      <c r="G3891" s="9">
        <v>5</v>
      </c>
      <c r="H3891" s="9">
        <v>5</v>
      </c>
      <c r="I3891" s="9">
        <v>5</v>
      </c>
      <c r="J3891" s="9">
        <v>5</v>
      </c>
      <c r="K3891" s="9">
        <v>5</v>
      </c>
      <c r="L3891" s="9">
        <v>5</v>
      </c>
      <c r="M3891" s="9">
        <v>5</v>
      </c>
      <c r="N3891" s="9">
        <v>5</v>
      </c>
      <c r="O3891" s="9">
        <v>17.248000000000001</v>
      </c>
      <c r="P3891" s="9">
        <v>24.602</v>
      </c>
      <c r="Q3891" s="9">
        <v>5</v>
      </c>
      <c r="R3891" s="9">
        <v>5</v>
      </c>
      <c r="S3891" s="9">
        <v>5</v>
      </c>
      <c r="T3891" s="9">
        <v>5</v>
      </c>
    </row>
    <row r="3892" spans="1:20" x14ac:dyDescent="0.35">
      <c r="A3892">
        <f t="shared" si="121"/>
        <v>3892</v>
      </c>
      <c r="B3892" s="3" t="s">
        <v>72</v>
      </c>
      <c r="C3892" s="3" t="s">
        <v>86</v>
      </c>
      <c r="D3892" s="3" t="s">
        <v>28</v>
      </c>
      <c r="E3892">
        <v>2020</v>
      </c>
      <c r="F3892" s="3" t="str">
        <f t="shared" si="120"/>
        <v>CQOutBRILL2020</v>
      </c>
      <c r="G3892" s="9">
        <v>11.417999999999999</v>
      </c>
      <c r="H3892" s="9">
        <v>42.703000000000003</v>
      </c>
      <c r="I3892" s="9">
        <v>36.113</v>
      </c>
      <c r="J3892" s="9">
        <v>29.733000000000001</v>
      </c>
      <c r="K3892" s="9">
        <v>18.815000000000001</v>
      </c>
      <c r="L3892" s="9">
        <v>24.437999999999999</v>
      </c>
      <c r="M3892" s="9">
        <v>24.952000000000002</v>
      </c>
      <c r="N3892" s="9">
        <v>36.231000000000002</v>
      </c>
      <c r="O3892" s="9">
        <v>59.713999999999999</v>
      </c>
      <c r="P3892" s="9">
        <v>84.888000000000005</v>
      </c>
      <c r="Q3892" s="9">
        <v>44.890999999999998</v>
      </c>
      <c r="R3892" s="9">
        <v>26.125</v>
      </c>
      <c r="S3892" s="9">
        <v>20.687999999999999</v>
      </c>
      <c r="T3892" s="9">
        <v>17.914999999999999</v>
      </c>
    </row>
    <row r="3893" spans="1:20" x14ac:dyDescent="0.35">
      <c r="A3893">
        <f t="shared" si="121"/>
        <v>3893</v>
      </c>
      <c r="B3893" s="3" t="s">
        <v>72</v>
      </c>
      <c r="C3893" s="3" t="s">
        <v>86</v>
      </c>
      <c r="D3893" s="3" t="s">
        <v>28</v>
      </c>
      <c r="E3893">
        <v>2021</v>
      </c>
      <c r="F3893" s="3" t="str">
        <f t="shared" si="120"/>
        <v>CQOutBRILL2021</v>
      </c>
      <c r="G3893" s="9">
        <v>14.920999999999999</v>
      </c>
      <c r="H3893" s="9">
        <v>28.384</v>
      </c>
      <c r="I3893" s="9">
        <v>21.332999999999998</v>
      </c>
      <c r="J3893" s="9">
        <v>30.11</v>
      </c>
      <c r="K3893" s="9">
        <v>36.432000000000002</v>
      </c>
      <c r="L3893" s="9">
        <v>30.983000000000001</v>
      </c>
      <c r="M3893" s="9">
        <v>26.460999999999999</v>
      </c>
      <c r="N3893" s="9">
        <v>32.466999999999999</v>
      </c>
      <c r="O3893" s="9">
        <v>66.436000000000007</v>
      </c>
      <c r="P3893" s="9">
        <v>87.769000000000005</v>
      </c>
      <c r="Q3893" s="9">
        <v>61.002000000000002</v>
      </c>
      <c r="R3893" s="9">
        <v>44.978999999999999</v>
      </c>
      <c r="S3893" s="9">
        <v>29.905000000000001</v>
      </c>
      <c r="T3893" s="9">
        <v>25.088000000000001</v>
      </c>
    </row>
    <row r="3894" spans="1:20" x14ac:dyDescent="0.35">
      <c r="A3894">
        <f t="shared" si="121"/>
        <v>3894</v>
      </c>
      <c r="B3894" s="3" t="s">
        <v>72</v>
      </c>
      <c r="C3894" s="3" t="s">
        <v>86</v>
      </c>
      <c r="D3894" s="3" t="s">
        <v>28</v>
      </c>
      <c r="E3894">
        <v>2022</v>
      </c>
      <c r="F3894" s="3" t="str">
        <f t="shared" si="120"/>
        <v>CQOutBRILL2022</v>
      </c>
      <c r="G3894" s="9">
        <v>12.646000000000001</v>
      </c>
      <c r="H3894" s="9">
        <v>28.5</v>
      </c>
      <c r="I3894" s="9">
        <v>28.713000000000001</v>
      </c>
      <c r="J3894" s="9">
        <v>34.491</v>
      </c>
      <c r="K3894" s="9">
        <v>39.283999999999999</v>
      </c>
      <c r="L3894" s="9">
        <v>21.991</v>
      </c>
      <c r="M3894" s="9">
        <v>18.936</v>
      </c>
      <c r="N3894" s="9">
        <v>32.896000000000001</v>
      </c>
      <c r="O3894" s="9">
        <v>64.36</v>
      </c>
      <c r="P3894" s="9">
        <v>69.012</v>
      </c>
      <c r="Q3894" s="9">
        <v>29.983000000000001</v>
      </c>
      <c r="R3894" s="9">
        <v>16.667000000000002</v>
      </c>
      <c r="S3894" s="9">
        <v>17.32</v>
      </c>
      <c r="T3894" s="9">
        <v>11.535</v>
      </c>
    </row>
    <row r="3895" spans="1:20" x14ac:dyDescent="0.35">
      <c r="A3895">
        <f t="shared" si="121"/>
        <v>3895</v>
      </c>
      <c r="B3895" s="3" t="s">
        <v>72</v>
      </c>
      <c r="C3895" s="3" t="s">
        <v>86</v>
      </c>
      <c r="D3895" s="3" t="s">
        <v>28</v>
      </c>
      <c r="E3895">
        <v>2023</v>
      </c>
      <c r="F3895" s="3" t="str">
        <f t="shared" si="120"/>
        <v>CQOutBRILL2023</v>
      </c>
      <c r="G3895" s="9">
        <v>12.39</v>
      </c>
      <c r="H3895" s="9">
        <v>21.574000000000002</v>
      </c>
      <c r="I3895" s="9">
        <v>25.093</v>
      </c>
      <c r="J3895" s="9">
        <v>30.222999999999999</v>
      </c>
      <c r="K3895" s="9">
        <v>30.396999999999998</v>
      </c>
      <c r="L3895" s="9">
        <v>17.289000000000001</v>
      </c>
      <c r="M3895" s="9">
        <v>17.87</v>
      </c>
      <c r="N3895" s="9">
        <v>29.731999999999999</v>
      </c>
      <c r="O3895" s="9">
        <v>53.862000000000002</v>
      </c>
      <c r="P3895" s="9">
        <v>70.956000000000003</v>
      </c>
      <c r="Q3895" s="9">
        <v>45.051000000000002</v>
      </c>
      <c r="R3895" s="9">
        <v>28.47</v>
      </c>
      <c r="S3895" s="9">
        <v>21.027999999999999</v>
      </c>
      <c r="T3895" s="9">
        <v>21.274999999999999</v>
      </c>
    </row>
    <row r="3896" spans="1:20" x14ac:dyDescent="0.35">
      <c r="A3896">
        <f t="shared" si="121"/>
        <v>3896</v>
      </c>
      <c r="B3896" s="3" t="s">
        <v>72</v>
      </c>
      <c r="C3896" s="3" t="s">
        <v>86</v>
      </c>
      <c r="D3896" s="3" t="s">
        <v>28</v>
      </c>
      <c r="E3896">
        <v>2024</v>
      </c>
      <c r="F3896" s="3" t="str">
        <f t="shared" si="120"/>
        <v>CQOutBRILL2024</v>
      </c>
      <c r="G3896" s="9">
        <v>20.571999999999999</v>
      </c>
      <c r="H3896" s="9">
        <v>38.134</v>
      </c>
      <c r="I3896" s="9">
        <v>25.138000000000002</v>
      </c>
      <c r="J3896" s="9">
        <v>28.658000000000001</v>
      </c>
      <c r="K3896" s="9">
        <v>19.757000000000001</v>
      </c>
      <c r="L3896" s="9">
        <v>16.552</v>
      </c>
      <c r="M3896" s="9">
        <v>11.048</v>
      </c>
      <c r="N3896" s="9">
        <v>22.469000000000001</v>
      </c>
      <c r="O3896" s="9">
        <v>53.671999999999997</v>
      </c>
      <c r="P3896" s="9">
        <v>57.481000000000002</v>
      </c>
      <c r="Q3896" s="9">
        <v>24.196000000000002</v>
      </c>
      <c r="R3896" s="9">
        <v>18.91</v>
      </c>
      <c r="S3896" s="9">
        <v>17.594999999999999</v>
      </c>
      <c r="T3896" s="9">
        <v>16.131</v>
      </c>
    </row>
    <row r="3897" spans="1:20" x14ac:dyDescent="0.35">
      <c r="A3897">
        <f t="shared" si="121"/>
        <v>3897</v>
      </c>
      <c r="B3897" s="3" t="s">
        <v>72</v>
      </c>
      <c r="C3897" s="3" t="s">
        <v>86</v>
      </c>
      <c r="D3897" s="3" t="s">
        <v>28</v>
      </c>
      <c r="E3897">
        <v>2025</v>
      </c>
      <c r="F3897" s="3" t="str">
        <f t="shared" si="120"/>
        <v>CQOutBRILL2025</v>
      </c>
      <c r="G3897" s="9">
        <v>12.779</v>
      </c>
      <c r="H3897" s="9">
        <v>16.948</v>
      </c>
      <c r="I3897" s="9">
        <v>20.9</v>
      </c>
      <c r="J3897" s="9">
        <v>30.27</v>
      </c>
      <c r="K3897" s="9">
        <v>45.027999999999999</v>
      </c>
      <c r="L3897" s="9">
        <v>34.420999999999999</v>
      </c>
      <c r="M3897" s="9">
        <v>21.227</v>
      </c>
      <c r="N3897" s="9">
        <v>30.957999999999998</v>
      </c>
      <c r="O3897" s="9">
        <v>74.527000000000001</v>
      </c>
      <c r="P3897" s="9">
        <v>63.277999999999999</v>
      </c>
      <c r="Q3897" s="9">
        <v>21.803999999999998</v>
      </c>
      <c r="R3897" s="9">
        <v>15.523</v>
      </c>
      <c r="S3897" s="9">
        <v>16.939</v>
      </c>
      <c r="T3897" s="9">
        <v>16.312000000000001</v>
      </c>
    </row>
    <row r="3898" spans="1:20" x14ac:dyDescent="0.35">
      <c r="A3898">
        <f t="shared" si="121"/>
        <v>3898</v>
      </c>
      <c r="B3898" s="3" t="s">
        <v>72</v>
      </c>
      <c r="C3898" s="3" t="s">
        <v>86</v>
      </c>
      <c r="D3898" s="3" t="s">
        <v>28</v>
      </c>
      <c r="E3898">
        <v>2026</v>
      </c>
      <c r="F3898" s="3" t="str">
        <f t="shared" si="120"/>
        <v>CQOutBRILL2026</v>
      </c>
      <c r="G3898" s="9">
        <v>13.223000000000001</v>
      </c>
      <c r="H3898" s="9">
        <v>47.866999999999997</v>
      </c>
      <c r="I3898" s="9">
        <v>45.46</v>
      </c>
      <c r="J3898" s="9">
        <v>54.335999999999999</v>
      </c>
      <c r="K3898" s="9">
        <v>42.776000000000003</v>
      </c>
      <c r="L3898" s="9">
        <v>31.491</v>
      </c>
      <c r="M3898" s="9">
        <v>27.827999999999999</v>
      </c>
      <c r="N3898" s="9">
        <v>40.9</v>
      </c>
      <c r="O3898" s="9">
        <v>66.703000000000003</v>
      </c>
      <c r="P3898" s="9">
        <v>72.519000000000005</v>
      </c>
      <c r="Q3898" s="9">
        <v>29.760999999999999</v>
      </c>
      <c r="R3898" s="9">
        <v>18.117999999999999</v>
      </c>
      <c r="S3898" s="9">
        <v>21.294</v>
      </c>
      <c r="T3898" s="9">
        <v>11.255000000000001</v>
      </c>
    </row>
    <row r="3899" spans="1:20" x14ac:dyDescent="0.35">
      <c r="A3899">
        <f t="shared" si="121"/>
        <v>3899</v>
      </c>
      <c r="B3899" s="3" t="s">
        <v>72</v>
      </c>
      <c r="C3899" s="3" t="s">
        <v>86</v>
      </c>
      <c r="D3899" s="3" t="s">
        <v>28</v>
      </c>
      <c r="E3899">
        <v>2027</v>
      </c>
      <c r="F3899" s="3" t="str">
        <f t="shared" si="120"/>
        <v>CQOutBRILL2027</v>
      </c>
      <c r="G3899" s="9">
        <v>9.9979999999999993</v>
      </c>
      <c r="H3899" s="9">
        <v>14.823</v>
      </c>
      <c r="I3899" s="9">
        <v>17.013999999999999</v>
      </c>
      <c r="J3899" s="9">
        <v>17.193999999999999</v>
      </c>
      <c r="K3899" s="9">
        <v>12.528</v>
      </c>
      <c r="L3899" s="9">
        <v>11.877000000000001</v>
      </c>
      <c r="M3899" s="9">
        <v>13.769</v>
      </c>
      <c r="N3899" s="9">
        <v>34.418999999999997</v>
      </c>
      <c r="O3899" s="9">
        <v>60.975999999999999</v>
      </c>
      <c r="P3899" s="9">
        <v>58.570999999999998</v>
      </c>
      <c r="Q3899" s="9">
        <v>25.884</v>
      </c>
      <c r="R3899" s="9">
        <v>16.422000000000001</v>
      </c>
      <c r="S3899" s="9">
        <v>17.207000000000001</v>
      </c>
      <c r="T3899" s="9">
        <v>16.831</v>
      </c>
    </row>
    <row r="3900" spans="1:20" x14ac:dyDescent="0.35">
      <c r="A3900">
        <f t="shared" si="121"/>
        <v>3900</v>
      </c>
      <c r="B3900" s="3" t="s">
        <v>72</v>
      </c>
      <c r="C3900" s="3" t="s">
        <v>86</v>
      </c>
      <c r="D3900" s="3" t="s">
        <v>28</v>
      </c>
      <c r="E3900">
        <v>2028</v>
      </c>
      <c r="F3900" s="3" t="str">
        <f t="shared" si="120"/>
        <v>CQOutBRILL2028</v>
      </c>
      <c r="G3900" s="9">
        <v>12.349</v>
      </c>
      <c r="H3900" s="9">
        <v>18.277000000000001</v>
      </c>
      <c r="I3900" s="9">
        <v>18.853000000000002</v>
      </c>
      <c r="J3900" s="9">
        <v>16.015999999999998</v>
      </c>
      <c r="K3900" s="9">
        <v>12.355</v>
      </c>
      <c r="L3900" s="9">
        <v>14.457000000000001</v>
      </c>
      <c r="M3900" s="9">
        <v>12</v>
      </c>
      <c r="N3900" s="9">
        <v>23.334</v>
      </c>
      <c r="O3900" s="9">
        <v>44.515000000000001</v>
      </c>
      <c r="P3900" s="9">
        <v>41.781999999999996</v>
      </c>
      <c r="Q3900" s="9">
        <v>19.297999999999998</v>
      </c>
      <c r="R3900" s="9">
        <v>15.218</v>
      </c>
      <c r="S3900" s="9">
        <v>17.007999999999999</v>
      </c>
      <c r="T3900" s="9">
        <v>13.670999999999999</v>
      </c>
    </row>
    <row r="3901" spans="1:20" x14ac:dyDescent="0.35">
      <c r="A3901">
        <f t="shared" si="121"/>
        <v>3901</v>
      </c>
      <c r="B3901" s="3" t="s">
        <v>72</v>
      </c>
      <c r="C3901" s="3" t="s">
        <v>86</v>
      </c>
      <c r="D3901" s="3" t="s">
        <v>28</v>
      </c>
      <c r="E3901">
        <v>2029</v>
      </c>
      <c r="F3901" s="3" t="str">
        <f t="shared" si="120"/>
        <v>CQOutBRILL2029</v>
      </c>
      <c r="G3901" s="9">
        <v>8.5229999999999997</v>
      </c>
      <c r="H3901" s="9">
        <v>16.236999999999998</v>
      </c>
      <c r="I3901" s="9">
        <v>17.513999999999999</v>
      </c>
      <c r="J3901" s="9">
        <v>20.966000000000001</v>
      </c>
      <c r="K3901" s="9">
        <v>15.925000000000001</v>
      </c>
      <c r="L3901" s="9">
        <v>18.018000000000001</v>
      </c>
      <c r="M3901" s="9">
        <v>22.713000000000001</v>
      </c>
      <c r="N3901" s="9">
        <v>25.626000000000001</v>
      </c>
      <c r="O3901" s="9">
        <v>57.567</v>
      </c>
      <c r="P3901" s="9">
        <v>61.497</v>
      </c>
      <c r="Q3901" s="9">
        <v>31.364999999999998</v>
      </c>
      <c r="R3901" s="9">
        <v>17.091999999999999</v>
      </c>
      <c r="S3901" s="9">
        <v>16.084</v>
      </c>
      <c r="T3901" s="9">
        <v>17.006</v>
      </c>
    </row>
    <row r="3902" spans="1:20" x14ac:dyDescent="0.35">
      <c r="A3902">
        <f t="shared" si="121"/>
        <v>3902</v>
      </c>
      <c r="B3902" s="3" t="s">
        <v>72</v>
      </c>
      <c r="C3902" s="3" t="s">
        <v>86</v>
      </c>
      <c r="D3902" s="3" t="s">
        <v>29</v>
      </c>
      <c r="E3902">
        <v>2020</v>
      </c>
      <c r="F3902" s="3" t="str">
        <f t="shared" si="120"/>
        <v>CQOutH HORS2020</v>
      </c>
      <c r="G3902" s="9">
        <v>2.2069999999999999</v>
      </c>
      <c r="H3902" s="9">
        <v>0.9</v>
      </c>
      <c r="I3902" s="9">
        <v>3.0630000000000002</v>
      </c>
      <c r="J3902" s="9">
        <v>3.8279999999999998</v>
      </c>
      <c r="K3902" s="9">
        <v>2.2010000000000001</v>
      </c>
      <c r="L3902" s="9">
        <v>5.4349999999999996</v>
      </c>
      <c r="M3902" s="9">
        <v>6.1139999999999999</v>
      </c>
      <c r="N3902" s="9">
        <v>11.882999999999999</v>
      </c>
      <c r="O3902" s="9">
        <v>6.2370000000000001</v>
      </c>
      <c r="P3902" s="9">
        <v>0.9</v>
      </c>
      <c r="Q3902" s="9">
        <v>3.206</v>
      </c>
      <c r="R3902" s="9">
        <v>3.206</v>
      </c>
      <c r="S3902" s="9">
        <v>3.206</v>
      </c>
      <c r="T3902" s="9">
        <v>3.2050000000000001</v>
      </c>
    </row>
    <row r="3903" spans="1:20" x14ac:dyDescent="0.35">
      <c r="A3903">
        <f t="shared" si="121"/>
        <v>3903</v>
      </c>
      <c r="B3903" s="3" t="s">
        <v>72</v>
      </c>
      <c r="C3903" s="3" t="s">
        <v>86</v>
      </c>
      <c r="D3903" s="3" t="s">
        <v>29</v>
      </c>
      <c r="E3903">
        <v>2021</v>
      </c>
      <c r="F3903" s="3" t="str">
        <f t="shared" si="120"/>
        <v>CQOutH HORS2021</v>
      </c>
      <c r="G3903" s="9">
        <v>1.708</v>
      </c>
      <c r="H3903" s="9">
        <v>0.9</v>
      </c>
      <c r="I3903" s="9">
        <v>2.54</v>
      </c>
      <c r="J3903" s="9">
        <v>4.1840000000000002</v>
      </c>
      <c r="K3903" s="9">
        <v>7.9589999999999996</v>
      </c>
      <c r="L3903" s="9">
        <v>11.96</v>
      </c>
      <c r="M3903" s="9">
        <v>5.4539999999999997</v>
      </c>
      <c r="N3903" s="9">
        <v>10.462</v>
      </c>
      <c r="O3903" s="9">
        <v>3.0169999999999999</v>
      </c>
      <c r="P3903" s="9">
        <v>0.9</v>
      </c>
      <c r="Q3903" s="9">
        <v>3.8570000000000002</v>
      </c>
      <c r="R3903" s="9">
        <v>3.8570000000000002</v>
      </c>
      <c r="S3903" s="9">
        <v>3.8570000000000002</v>
      </c>
      <c r="T3903" s="9">
        <v>3.8580000000000001</v>
      </c>
    </row>
    <row r="3904" spans="1:20" x14ac:dyDescent="0.35">
      <c r="A3904">
        <f t="shared" si="121"/>
        <v>3904</v>
      </c>
      <c r="B3904" s="3" t="s">
        <v>72</v>
      </c>
      <c r="C3904" s="3" t="s">
        <v>86</v>
      </c>
      <c r="D3904" s="3" t="s">
        <v>29</v>
      </c>
      <c r="E3904">
        <v>2022</v>
      </c>
      <c r="F3904" s="3" t="str">
        <f t="shared" si="120"/>
        <v>CQOutH HORS2022</v>
      </c>
      <c r="G3904" s="9">
        <v>0.9</v>
      </c>
      <c r="H3904" s="9">
        <v>0.9</v>
      </c>
      <c r="I3904" s="9">
        <v>2.782</v>
      </c>
      <c r="J3904" s="9">
        <v>7.8810000000000002</v>
      </c>
      <c r="K3904" s="9">
        <v>3.4009999999999998</v>
      </c>
      <c r="L3904" s="9">
        <v>0.82099999999999995</v>
      </c>
      <c r="M3904" s="9">
        <v>5.22</v>
      </c>
      <c r="N3904" s="9">
        <v>12.166</v>
      </c>
      <c r="O3904" s="9">
        <v>7.9509999999999996</v>
      </c>
      <c r="P3904" s="9">
        <v>0.82099999999999995</v>
      </c>
      <c r="Q3904" s="9">
        <v>2.0129999999999999</v>
      </c>
      <c r="R3904" s="9">
        <v>2.0129999999999999</v>
      </c>
      <c r="S3904" s="9">
        <v>2.0129999999999999</v>
      </c>
      <c r="T3904" s="9">
        <v>2.012</v>
      </c>
    </row>
    <row r="3905" spans="1:20" x14ac:dyDescent="0.35">
      <c r="A3905">
        <f t="shared" si="121"/>
        <v>3905</v>
      </c>
      <c r="B3905" s="3" t="s">
        <v>72</v>
      </c>
      <c r="C3905" s="3" t="s">
        <v>86</v>
      </c>
      <c r="D3905" s="3" t="s">
        <v>29</v>
      </c>
      <c r="E3905">
        <v>2023</v>
      </c>
      <c r="F3905" s="3" t="str">
        <f t="shared" si="120"/>
        <v>CQOutH HORS2023</v>
      </c>
      <c r="G3905" s="9">
        <v>2.16</v>
      </c>
      <c r="H3905" s="9">
        <v>0.83599999999999997</v>
      </c>
      <c r="I3905" s="9">
        <v>0.82099999999999995</v>
      </c>
      <c r="J3905" s="9">
        <v>2.3159999999999998</v>
      </c>
      <c r="K3905" s="9">
        <v>1.7529999999999999</v>
      </c>
      <c r="L3905" s="9">
        <v>0.70099999999999996</v>
      </c>
      <c r="M3905" s="9">
        <v>7.7880000000000003</v>
      </c>
      <c r="N3905" s="9">
        <v>15.423999999999999</v>
      </c>
      <c r="O3905" s="9">
        <v>7.07</v>
      </c>
      <c r="P3905" s="9">
        <v>0.70099999999999996</v>
      </c>
      <c r="Q3905" s="9">
        <v>3.3220000000000001</v>
      </c>
      <c r="R3905" s="9">
        <v>3.3220000000000001</v>
      </c>
      <c r="S3905" s="9">
        <v>3.3220000000000001</v>
      </c>
      <c r="T3905" s="9">
        <v>3.323</v>
      </c>
    </row>
    <row r="3906" spans="1:20" x14ac:dyDescent="0.35">
      <c r="A3906">
        <f t="shared" si="121"/>
        <v>3906</v>
      </c>
      <c r="B3906" s="3" t="s">
        <v>72</v>
      </c>
      <c r="C3906" s="3" t="s">
        <v>86</v>
      </c>
      <c r="D3906" s="3" t="s">
        <v>29</v>
      </c>
      <c r="E3906">
        <v>2024</v>
      </c>
      <c r="F3906" s="3" t="str">
        <f t="shared" ref="F3906:F3969" si="122">_xlfn.CONCAT(B3906,C3906,D3906,E3906)</f>
        <v>CQOutH HORS2024</v>
      </c>
      <c r="G3906" s="9">
        <v>0.70099999999999996</v>
      </c>
      <c r="H3906" s="9">
        <v>0.70099999999999996</v>
      </c>
      <c r="I3906" s="9">
        <v>3.4980000000000002</v>
      </c>
      <c r="J3906" s="9">
        <v>4.3360000000000003</v>
      </c>
      <c r="K3906" s="9">
        <v>1.635</v>
      </c>
      <c r="L3906" s="9">
        <v>3.3980000000000001</v>
      </c>
      <c r="M3906" s="9">
        <v>4.0229999999999997</v>
      </c>
      <c r="N3906" s="9">
        <v>7.5519999999999996</v>
      </c>
      <c r="O3906" s="9">
        <v>6.9409999999999998</v>
      </c>
      <c r="P3906" s="9">
        <v>5.5549999999999997</v>
      </c>
      <c r="Q3906" s="9">
        <v>3.8610000000000002</v>
      </c>
      <c r="R3906" s="9">
        <v>3.8610000000000002</v>
      </c>
      <c r="S3906" s="9">
        <v>3.8610000000000002</v>
      </c>
      <c r="T3906" s="9">
        <v>3.8620000000000001</v>
      </c>
    </row>
    <row r="3907" spans="1:20" x14ac:dyDescent="0.35">
      <c r="A3907">
        <f t="shared" ref="A3907:A3970" si="123">A3906+1</f>
        <v>3907</v>
      </c>
      <c r="B3907" s="3" t="s">
        <v>72</v>
      </c>
      <c r="C3907" s="3" t="s">
        <v>86</v>
      </c>
      <c r="D3907" s="3" t="s">
        <v>29</v>
      </c>
      <c r="E3907">
        <v>2025</v>
      </c>
      <c r="F3907" s="3" t="str">
        <f t="shared" si="122"/>
        <v>CQOutH HORS2025</v>
      </c>
      <c r="G3907" s="9">
        <v>1.478</v>
      </c>
      <c r="H3907" s="9">
        <v>0.9</v>
      </c>
      <c r="I3907" s="9">
        <v>1.0549999999999999</v>
      </c>
      <c r="J3907" s="9">
        <v>2.278</v>
      </c>
      <c r="K3907" s="9">
        <v>11.455</v>
      </c>
      <c r="L3907" s="9">
        <v>5.9240000000000004</v>
      </c>
      <c r="M3907" s="9">
        <v>8.4570000000000007</v>
      </c>
      <c r="N3907" s="9">
        <v>15.276</v>
      </c>
      <c r="O3907" s="9">
        <v>3.9020000000000001</v>
      </c>
      <c r="P3907" s="9">
        <v>2.2189999999999999</v>
      </c>
      <c r="Q3907" s="9">
        <v>2.84</v>
      </c>
      <c r="R3907" s="9">
        <v>2.84</v>
      </c>
      <c r="S3907" s="9">
        <v>2.84</v>
      </c>
      <c r="T3907" s="9">
        <v>2.839</v>
      </c>
    </row>
    <row r="3908" spans="1:20" x14ac:dyDescent="0.35">
      <c r="A3908">
        <f t="shared" si="123"/>
        <v>3908</v>
      </c>
      <c r="B3908" s="3" t="s">
        <v>72</v>
      </c>
      <c r="C3908" s="3" t="s">
        <v>86</v>
      </c>
      <c r="D3908" s="3" t="s">
        <v>29</v>
      </c>
      <c r="E3908">
        <v>2026</v>
      </c>
      <c r="F3908" s="3" t="str">
        <f t="shared" si="122"/>
        <v>CQOutH HORS2026</v>
      </c>
      <c r="G3908" s="9">
        <v>1.375</v>
      </c>
      <c r="H3908" s="9">
        <v>0.9</v>
      </c>
      <c r="I3908" s="9">
        <v>3.468</v>
      </c>
      <c r="J3908" s="9">
        <v>7.5140000000000002</v>
      </c>
      <c r="K3908" s="9">
        <v>0.70499999999999996</v>
      </c>
      <c r="L3908" s="9">
        <v>2.2349999999999999</v>
      </c>
      <c r="M3908" s="9">
        <v>9.2729999999999997</v>
      </c>
      <c r="N3908" s="9">
        <v>15.124000000000001</v>
      </c>
      <c r="O3908" s="9">
        <v>7.0670000000000002</v>
      </c>
      <c r="P3908" s="9">
        <v>1.375</v>
      </c>
      <c r="Q3908" s="9">
        <v>2.7730000000000001</v>
      </c>
      <c r="R3908" s="9">
        <v>2.7730000000000001</v>
      </c>
      <c r="S3908" s="9">
        <v>2.7730000000000001</v>
      </c>
      <c r="T3908" s="9">
        <v>2.7730000000000001</v>
      </c>
    </row>
    <row r="3909" spans="1:20" x14ac:dyDescent="0.35">
      <c r="A3909">
        <f t="shared" si="123"/>
        <v>3909</v>
      </c>
      <c r="B3909" s="3" t="s">
        <v>72</v>
      </c>
      <c r="C3909" s="3" t="s">
        <v>86</v>
      </c>
      <c r="D3909" s="3" t="s">
        <v>29</v>
      </c>
      <c r="E3909">
        <v>2027</v>
      </c>
      <c r="F3909" s="3" t="str">
        <f t="shared" si="122"/>
        <v>CQOutH HORS2027</v>
      </c>
      <c r="G3909" s="9">
        <v>2.3879999999999999</v>
      </c>
      <c r="H3909" s="9">
        <v>2.1040000000000001</v>
      </c>
      <c r="I3909" s="9">
        <v>1.9790000000000001</v>
      </c>
      <c r="J3909" s="9">
        <v>2.19</v>
      </c>
      <c r="K3909" s="9">
        <v>3.5230000000000001</v>
      </c>
      <c r="L3909" s="9">
        <v>4.5759999999999996</v>
      </c>
      <c r="M3909" s="9">
        <v>6.3090000000000002</v>
      </c>
      <c r="N3909" s="9">
        <v>9.9260000000000002</v>
      </c>
      <c r="O3909" s="9">
        <v>3.9529999999999998</v>
      </c>
      <c r="P3909" s="9">
        <v>0.9</v>
      </c>
      <c r="Q3909" s="9">
        <v>1.591</v>
      </c>
      <c r="R3909" s="9">
        <v>1.591</v>
      </c>
      <c r="S3909" s="9">
        <v>2.0169999999999999</v>
      </c>
      <c r="T3909" s="9">
        <v>1.6259999999999999</v>
      </c>
    </row>
    <row r="3910" spans="1:20" x14ac:dyDescent="0.35">
      <c r="A3910">
        <f t="shared" si="123"/>
        <v>3910</v>
      </c>
      <c r="B3910" s="3" t="s">
        <v>72</v>
      </c>
      <c r="C3910" s="3" t="s">
        <v>86</v>
      </c>
      <c r="D3910" s="3" t="s">
        <v>29</v>
      </c>
      <c r="E3910">
        <v>2028</v>
      </c>
      <c r="F3910" s="3" t="str">
        <f t="shared" si="122"/>
        <v>CQOutH HORS2028</v>
      </c>
      <c r="G3910" s="9">
        <v>2.2360000000000002</v>
      </c>
      <c r="H3910" s="9">
        <v>2.3460000000000001</v>
      </c>
      <c r="I3910" s="9">
        <v>1.772</v>
      </c>
      <c r="J3910" s="9">
        <v>2.141</v>
      </c>
      <c r="K3910" s="9">
        <v>9</v>
      </c>
      <c r="L3910" s="9">
        <v>9.3970000000000002</v>
      </c>
      <c r="M3910" s="9">
        <v>1.786</v>
      </c>
      <c r="N3910" s="9">
        <v>0.9</v>
      </c>
      <c r="O3910" s="9">
        <v>4.3579999999999997</v>
      </c>
      <c r="P3910" s="9">
        <v>4.82</v>
      </c>
      <c r="Q3910" s="9">
        <v>4.2439999999999998</v>
      </c>
      <c r="R3910" s="9">
        <v>4.2439999999999998</v>
      </c>
      <c r="S3910" s="9">
        <v>4.2439999999999998</v>
      </c>
      <c r="T3910" s="9">
        <v>4.2439999999999998</v>
      </c>
    </row>
    <row r="3911" spans="1:20" x14ac:dyDescent="0.35">
      <c r="A3911">
        <f t="shared" si="123"/>
        <v>3911</v>
      </c>
      <c r="B3911" s="3" t="s">
        <v>72</v>
      </c>
      <c r="C3911" s="3" t="s">
        <v>86</v>
      </c>
      <c r="D3911" s="3" t="s">
        <v>29</v>
      </c>
      <c r="E3911">
        <v>2029</v>
      </c>
      <c r="F3911" s="3" t="str">
        <f t="shared" si="122"/>
        <v>CQOutH HORS2029</v>
      </c>
      <c r="G3911" s="9">
        <v>1.778</v>
      </c>
      <c r="H3911" s="9">
        <v>1.869</v>
      </c>
      <c r="I3911" s="9">
        <v>0.9</v>
      </c>
      <c r="J3911" s="9">
        <v>1.323</v>
      </c>
      <c r="K3911" s="9">
        <v>1.355</v>
      </c>
      <c r="L3911" s="9">
        <v>1.6910000000000001</v>
      </c>
      <c r="M3911" s="9">
        <v>5.7530000000000001</v>
      </c>
      <c r="N3911" s="9">
        <v>5.9349999999999996</v>
      </c>
      <c r="O3911" s="9">
        <v>6.7279999999999998</v>
      </c>
      <c r="P3911" s="9">
        <v>1.6910000000000001</v>
      </c>
      <c r="Q3911" s="9">
        <v>1.3720000000000001</v>
      </c>
      <c r="R3911" s="9">
        <v>1.879</v>
      </c>
      <c r="S3911" s="9">
        <v>2.1579999999999999</v>
      </c>
      <c r="T3911" s="9">
        <v>1.9019999999999999</v>
      </c>
    </row>
    <row r="3912" spans="1:20" x14ac:dyDescent="0.35">
      <c r="A3912">
        <f t="shared" si="123"/>
        <v>3912</v>
      </c>
      <c r="B3912" s="3" t="s">
        <v>72</v>
      </c>
      <c r="C3912" s="3" t="s">
        <v>86</v>
      </c>
      <c r="D3912" s="3" t="s">
        <v>30</v>
      </c>
      <c r="E3912">
        <v>2020</v>
      </c>
      <c r="F3912" s="3" t="str">
        <f t="shared" si="122"/>
        <v>CQOutCOLFLS2020</v>
      </c>
      <c r="G3912" s="9">
        <v>3.5</v>
      </c>
      <c r="H3912" s="9">
        <v>5.0270000000000001</v>
      </c>
      <c r="I3912" s="9">
        <v>6.4349999999999996</v>
      </c>
      <c r="J3912" s="9">
        <v>5.7679999999999998</v>
      </c>
      <c r="K3912" s="9">
        <v>3.6709999999999998</v>
      </c>
      <c r="L3912" s="9">
        <v>6.6840000000000002</v>
      </c>
      <c r="M3912" s="9">
        <v>9.8829999999999991</v>
      </c>
      <c r="N3912" s="9">
        <v>20.664000000000001</v>
      </c>
      <c r="O3912" s="9">
        <v>21.164999999999999</v>
      </c>
      <c r="P3912" s="9">
        <v>28.363</v>
      </c>
      <c r="Q3912" s="9">
        <v>13.584</v>
      </c>
      <c r="R3912" s="9">
        <v>7.02</v>
      </c>
      <c r="S3912" s="9">
        <v>5.2450000000000001</v>
      </c>
      <c r="T3912" s="9">
        <v>5.3630000000000004</v>
      </c>
    </row>
    <row r="3913" spans="1:20" x14ac:dyDescent="0.35">
      <c r="A3913">
        <f t="shared" si="123"/>
        <v>3913</v>
      </c>
      <c r="B3913" s="3" t="s">
        <v>72</v>
      </c>
      <c r="C3913" s="3" t="s">
        <v>86</v>
      </c>
      <c r="D3913" s="3" t="s">
        <v>30</v>
      </c>
      <c r="E3913">
        <v>2021</v>
      </c>
      <c r="F3913" s="3" t="str">
        <f t="shared" si="122"/>
        <v>CQOutCOLFLS2021</v>
      </c>
      <c r="G3913" s="9">
        <v>3.5</v>
      </c>
      <c r="H3913" s="9">
        <v>4.093</v>
      </c>
      <c r="I3913" s="9">
        <v>6.06</v>
      </c>
      <c r="J3913" s="9">
        <v>6.7210000000000001</v>
      </c>
      <c r="K3913" s="9">
        <v>9.7579999999999991</v>
      </c>
      <c r="L3913" s="9">
        <v>13.95</v>
      </c>
      <c r="M3913" s="9">
        <v>9.1319999999999997</v>
      </c>
      <c r="N3913" s="9">
        <v>23.055</v>
      </c>
      <c r="O3913" s="9">
        <v>22.61</v>
      </c>
      <c r="P3913" s="9">
        <v>21.73</v>
      </c>
      <c r="Q3913" s="9">
        <v>16.552</v>
      </c>
      <c r="R3913" s="9">
        <v>11.567</v>
      </c>
      <c r="S3913" s="9">
        <v>7.5490000000000004</v>
      </c>
      <c r="T3913" s="9">
        <v>6.8310000000000004</v>
      </c>
    </row>
    <row r="3914" spans="1:20" x14ac:dyDescent="0.35">
      <c r="A3914">
        <f t="shared" si="123"/>
        <v>3914</v>
      </c>
      <c r="B3914" s="3" t="s">
        <v>72</v>
      </c>
      <c r="C3914" s="3" t="s">
        <v>86</v>
      </c>
      <c r="D3914" s="3" t="s">
        <v>30</v>
      </c>
      <c r="E3914">
        <v>2022</v>
      </c>
      <c r="F3914" s="3" t="str">
        <f t="shared" si="122"/>
        <v>CQOutCOLFLS2022</v>
      </c>
      <c r="G3914" s="9">
        <v>3.516</v>
      </c>
      <c r="H3914" s="9">
        <v>3.5779999999999998</v>
      </c>
      <c r="I3914" s="9">
        <v>5.4610000000000003</v>
      </c>
      <c r="J3914" s="9">
        <v>16.446999999999999</v>
      </c>
      <c r="K3914" s="9">
        <v>11.086</v>
      </c>
      <c r="L3914" s="9">
        <v>4.8220000000000001</v>
      </c>
      <c r="M3914" s="9">
        <v>9.2989999999999995</v>
      </c>
      <c r="N3914" s="9">
        <v>24.41</v>
      </c>
      <c r="O3914" s="9">
        <v>26.358000000000001</v>
      </c>
      <c r="P3914" s="9">
        <v>11.336</v>
      </c>
      <c r="Q3914" s="9">
        <v>5.2869999999999999</v>
      </c>
      <c r="R3914" s="9">
        <v>3.7109999999999999</v>
      </c>
      <c r="S3914" s="9">
        <v>3.6040000000000001</v>
      </c>
      <c r="T3914" s="9">
        <v>3.512</v>
      </c>
    </row>
    <row r="3915" spans="1:20" x14ac:dyDescent="0.35">
      <c r="A3915">
        <f t="shared" si="123"/>
        <v>3915</v>
      </c>
      <c r="B3915" s="3" t="s">
        <v>72</v>
      </c>
      <c r="C3915" s="3" t="s">
        <v>86</v>
      </c>
      <c r="D3915" s="3" t="s">
        <v>30</v>
      </c>
      <c r="E3915">
        <v>2023</v>
      </c>
      <c r="F3915" s="3" t="str">
        <f t="shared" si="122"/>
        <v>CQOutCOLFLS2023</v>
      </c>
      <c r="G3915" s="9">
        <v>3.4529999999999998</v>
      </c>
      <c r="H3915" s="9">
        <v>3.4529999999999998</v>
      </c>
      <c r="I3915" s="9">
        <v>3.9929999999999999</v>
      </c>
      <c r="J3915" s="9">
        <v>7.2080000000000002</v>
      </c>
      <c r="K3915" s="9">
        <v>6.3869999999999996</v>
      </c>
      <c r="L3915" s="9">
        <v>3.8180000000000001</v>
      </c>
      <c r="M3915" s="9">
        <v>11.914</v>
      </c>
      <c r="N3915" s="9">
        <v>23.553999999999998</v>
      </c>
      <c r="O3915" s="9">
        <v>18.303000000000001</v>
      </c>
      <c r="P3915" s="9">
        <v>15.755000000000001</v>
      </c>
      <c r="Q3915" s="9">
        <v>10.634</v>
      </c>
      <c r="R3915" s="9">
        <v>6.78</v>
      </c>
      <c r="S3915" s="9">
        <v>5.6989999999999998</v>
      </c>
      <c r="T3915" s="9">
        <v>5.6379999999999999</v>
      </c>
    </row>
    <row r="3916" spans="1:20" x14ac:dyDescent="0.35">
      <c r="A3916">
        <f t="shared" si="123"/>
        <v>3916</v>
      </c>
      <c r="B3916" s="3" t="s">
        <v>72</v>
      </c>
      <c r="C3916" s="3" t="s">
        <v>86</v>
      </c>
      <c r="D3916" s="3" t="s">
        <v>30</v>
      </c>
      <c r="E3916">
        <v>2024</v>
      </c>
      <c r="F3916" s="3" t="str">
        <f t="shared" si="122"/>
        <v>CQOutCOLFLS2024</v>
      </c>
      <c r="G3916" s="9">
        <v>3.976</v>
      </c>
      <c r="H3916" s="9">
        <v>4.6219999999999999</v>
      </c>
      <c r="I3916" s="9">
        <v>6.8369999999999997</v>
      </c>
      <c r="J3916" s="9">
        <v>8.9440000000000008</v>
      </c>
      <c r="K3916" s="9">
        <v>4.8170000000000002</v>
      </c>
      <c r="L3916" s="9">
        <v>5.6639999999999997</v>
      </c>
      <c r="M3916" s="9">
        <v>5.3390000000000004</v>
      </c>
      <c r="N3916" s="9">
        <v>12.95</v>
      </c>
      <c r="O3916" s="9">
        <v>27.364000000000001</v>
      </c>
      <c r="P3916" s="9">
        <v>18.577999999999999</v>
      </c>
      <c r="Q3916" s="9">
        <v>8.4730000000000008</v>
      </c>
      <c r="R3916" s="9">
        <v>7.2450000000000001</v>
      </c>
      <c r="S3916" s="9">
        <v>5.5209999999999999</v>
      </c>
      <c r="T3916" s="9">
        <v>5.53</v>
      </c>
    </row>
    <row r="3917" spans="1:20" x14ac:dyDescent="0.35">
      <c r="A3917">
        <f t="shared" si="123"/>
        <v>3917</v>
      </c>
      <c r="B3917" s="3" t="s">
        <v>72</v>
      </c>
      <c r="C3917" s="3" t="s">
        <v>86</v>
      </c>
      <c r="D3917" s="3" t="s">
        <v>30</v>
      </c>
      <c r="E3917">
        <v>2025</v>
      </c>
      <c r="F3917" s="3" t="str">
        <f t="shared" si="122"/>
        <v>CQOutCOLFLS2025</v>
      </c>
      <c r="G3917" s="9">
        <v>3.5</v>
      </c>
      <c r="H3917" s="9">
        <v>4.0720000000000001</v>
      </c>
      <c r="I3917" s="9">
        <v>3.5</v>
      </c>
      <c r="J3917" s="9">
        <v>11.228999999999999</v>
      </c>
      <c r="K3917" s="9">
        <v>16.882000000000001</v>
      </c>
      <c r="L3917" s="9">
        <v>11.554</v>
      </c>
      <c r="M3917" s="9">
        <v>12.291</v>
      </c>
      <c r="N3917" s="9">
        <v>29.614999999999998</v>
      </c>
      <c r="O3917" s="9">
        <v>32.673000000000002</v>
      </c>
      <c r="P3917" s="9">
        <v>18.128</v>
      </c>
      <c r="Q3917" s="9">
        <v>7.6959999999999997</v>
      </c>
      <c r="R3917" s="9">
        <v>5.077</v>
      </c>
      <c r="S3917" s="9">
        <v>4.4720000000000004</v>
      </c>
      <c r="T3917" s="9">
        <v>5.23</v>
      </c>
    </row>
    <row r="3918" spans="1:20" x14ac:dyDescent="0.35">
      <c r="A3918">
        <f t="shared" si="123"/>
        <v>3918</v>
      </c>
      <c r="B3918" s="3" t="s">
        <v>72</v>
      </c>
      <c r="C3918" s="3" t="s">
        <v>86</v>
      </c>
      <c r="D3918" s="3" t="s">
        <v>30</v>
      </c>
      <c r="E3918">
        <v>2026</v>
      </c>
      <c r="F3918" s="3" t="str">
        <f t="shared" si="122"/>
        <v>CQOutCOLFLS2026</v>
      </c>
      <c r="G3918" s="9">
        <v>3.5</v>
      </c>
      <c r="H3918" s="9">
        <v>5.7640000000000002</v>
      </c>
      <c r="I3918" s="9">
        <v>11.131</v>
      </c>
      <c r="J3918" s="9">
        <v>15.853</v>
      </c>
      <c r="K3918" s="9">
        <v>5.3780000000000001</v>
      </c>
      <c r="L3918" s="9">
        <v>5.524</v>
      </c>
      <c r="M3918" s="9">
        <v>12.61</v>
      </c>
      <c r="N3918" s="9">
        <v>25.748000000000001</v>
      </c>
      <c r="O3918" s="9">
        <v>24.407</v>
      </c>
      <c r="P3918" s="9">
        <v>20.814</v>
      </c>
      <c r="Q3918" s="9">
        <v>7.6130000000000004</v>
      </c>
      <c r="R3918" s="9">
        <v>5.5369999999999999</v>
      </c>
      <c r="S3918" s="9">
        <v>4.7080000000000002</v>
      </c>
      <c r="T3918" s="9">
        <v>4.085</v>
      </c>
    </row>
    <row r="3919" spans="1:20" x14ac:dyDescent="0.35">
      <c r="A3919">
        <f t="shared" si="123"/>
        <v>3919</v>
      </c>
      <c r="B3919" s="3" t="s">
        <v>72</v>
      </c>
      <c r="C3919" s="3" t="s">
        <v>86</v>
      </c>
      <c r="D3919" s="3" t="s">
        <v>30</v>
      </c>
      <c r="E3919">
        <v>2027</v>
      </c>
      <c r="F3919" s="3" t="str">
        <f t="shared" si="122"/>
        <v>CQOutCOLFLS2027</v>
      </c>
      <c r="G3919" s="9">
        <v>3.5</v>
      </c>
      <c r="H3919" s="9">
        <v>3.5</v>
      </c>
      <c r="I3919" s="9">
        <v>3.5</v>
      </c>
      <c r="J3919" s="9">
        <v>3.4990000000000001</v>
      </c>
      <c r="K3919" s="9">
        <v>4.7729999999999997</v>
      </c>
      <c r="L3919" s="9">
        <v>5.7039999999999997</v>
      </c>
      <c r="M3919" s="9">
        <v>5.6950000000000003</v>
      </c>
      <c r="N3919" s="9">
        <v>23.388999999999999</v>
      </c>
      <c r="O3919" s="9">
        <v>24.565000000000001</v>
      </c>
      <c r="P3919" s="9">
        <v>17.213999999999999</v>
      </c>
      <c r="Q3919" s="9">
        <v>6.95</v>
      </c>
      <c r="R3919" s="9">
        <v>4.9269999999999996</v>
      </c>
      <c r="S3919" s="9">
        <v>3.5</v>
      </c>
      <c r="T3919" s="9">
        <v>3.5</v>
      </c>
    </row>
    <row r="3920" spans="1:20" x14ac:dyDescent="0.35">
      <c r="A3920">
        <f t="shared" si="123"/>
        <v>3920</v>
      </c>
      <c r="B3920" s="3" t="s">
        <v>72</v>
      </c>
      <c r="C3920" s="3" t="s">
        <v>86</v>
      </c>
      <c r="D3920" s="3" t="s">
        <v>30</v>
      </c>
      <c r="E3920">
        <v>2028</v>
      </c>
      <c r="F3920" s="3" t="str">
        <f t="shared" si="122"/>
        <v>CQOutCOLFLS2028</v>
      </c>
      <c r="G3920" s="9">
        <v>3.5</v>
      </c>
      <c r="H3920" s="9">
        <v>3.5</v>
      </c>
      <c r="I3920" s="9">
        <v>3.5</v>
      </c>
      <c r="J3920" s="9">
        <v>3.5</v>
      </c>
      <c r="K3920" s="9">
        <v>10.313000000000001</v>
      </c>
      <c r="L3920" s="9">
        <v>10.79</v>
      </c>
      <c r="M3920" s="9">
        <v>3.5</v>
      </c>
      <c r="N3920" s="9">
        <v>6.7030000000000003</v>
      </c>
      <c r="O3920" s="9">
        <v>31.497</v>
      </c>
      <c r="P3920" s="9">
        <v>31.414999999999999</v>
      </c>
      <c r="Q3920" s="9">
        <v>11.101000000000001</v>
      </c>
      <c r="R3920" s="9">
        <v>6.8129999999999997</v>
      </c>
      <c r="S3920" s="9">
        <v>5.71</v>
      </c>
      <c r="T3920" s="9">
        <v>5.5620000000000003</v>
      </c>
    </row>
    <row r="3921" spans="1:20" x14ac:dyDescent="0.35">
      <c r="A3921">
        <f t="shared" si="123"/>
        <v>3921</v>
      </c>
      <c r="B3921" s="3" t="s">
        <v>72</v>
      </c>
      <c r="C3921" s="3" t="s">
        <v>86</v>
      </c>
      <c r="D3921" s="3" t="s">
        <v>30</v>
      </c>
      <c r="E3921">
        <v>2029</v>
      </c>
      <c r="F3921" s="3" t="str">
        <f t="shared" si="122"/>
        <v>CQOutCOLFLS2029</v>
      </c>
      <c r="G3921" s="9">
        <v>3.5</v>
      </c>
      <c r="H3921" s="9">
        <v>3.5</v>
      </c>
      <c r="I3921" s="9">
        <v>3.6549999999999998</v>
      </c>
      <c r="J3921" s="9">
        <v>3.4870000000000001</v>
      </c>
      <c r="K3921" s="9">
        <v>3.2989999999999999</v>
      </c>
      <c r="L3921" s="9">
        <v>6.0979999999999999</v>
      </c>
      <c r="M3921" s="9">
        <v>19.768999999999998</v>
      </c>
      <c r="N3921" s="9">
        <v>15.782999999999999</v>
      </c>
      <c r="O3921" s="9">
        <v>18.423999999999999</v>
      </c>
      <c r="P3921" s="9">
        <v>7.2629999999999999</v>
      </c>
      <c r="Q3921" s="9">
        <v>4.2629999999999999</v>
      </c>
      <c r="R3921" s="9">
        <v>3.383</v>
      </c>
      <c r="S3921" s="9">
        <v>3.383</v>
      </c>
      <c r="T3921" s="9">
        <v>3.383</v>
      </c>
    </row>
    <row r="3922" spans="1:20" x14ac:dyDescent="0.35">
      <c r="A3922">
        <f t="shared" si="123"/>
        <v>3922</v>
      </c>
      <c r="B3922" s="3" t="s">
        <v>72</v>
      </c>
      <c r="C3922" s="3" t="s">
        <v>86</v>
      </c>
      <c r="D3922" s="3" t="s">
        <v>94</v>
      </c>
      <c r="E3922">
        <v>2020</v>
      </c>
      <c r="F3922" s="3" t="str">
        <f t="shared" si="122"/>
        <v>CQOutSKQ2020</v>
      </c>
      <c r="G3922" s="9">
        <v>7.798</v>
      </c>
      <c r="H3922" s="9">
        <v>9.18</v>
      </c>
      <c r="I3922" s="9">
        <v>12.239000000000001</v>
      </c>
      <c r="J3922" s="9">
        <v>10.426</v>
      </c>
      <c r="K3922" s="9">
        <v>8.1349999999999998</v>
      </c>
      <c r="L3922" s="9">
        <v>9.0459999999999994</v>
      </c>
      <c r="M3922" s="9">
        <v>9.23</v>
      </c>
      <c r="N3922" s="9">
        <v>15.381</v>
      </c>
      <c r="O3922" s="9">
        <v>19.382999999999999</v>
      </c>
      <c r="P3922" s="9">
        <v>27.847999999999999</v>
      </c>
      <c r="Q3922" s="9">
        <v>15.904</v>
      </c>
      <c r="R3922" s="9">
        <v>7.6260000000000003</v>
      </c>
      <c r="S3922" s="9">
        <v>5.44</v>
      </c>
      <c r="T3922" s="9">
        <v>7.0730000000000004</v>
      </c>
    </row>
    <row r="3923" spans="1:20" x14ac:dyDescent="0.35">
      <c r="A3923">
        <f t="shared" si="123"/>
        <v>3923</v>
      </c>
      <c r="B3923" s="3" t="s">
        <v>72</v>
      </c>
      <c r="C3923" s="3" t="s">
        <v>86</v>
      </c>
      <c r="D3923" s="3" t="s">
        <v>94</v>
      </c>
      <c r="E3923">
        <v>2021</v>
      </c>
      <c r="F3923" s="3" t="str">
        <f t="shared" si="122"/>
        <v>CQOutSKQ2021</v>
      </c>
      <c r="G3923" s="9">
        <v>7.5330000000000004</v>
      </c>
      <c r="H3923" s="9">
        <v>7.4</v>
      </c>
      <c r="I3923" s="9">
        <v>11.606999999999999</v>
      </c>
      <c r="J3923" s="9">
        <v>11.505000000000001</v>
      </c>
      <c r="K3923" s="9">
        <v>13.898</v>
      </c>
      <c r="L3923" s="9">
        <v>13.542999999999999</v>
      </c>
      <c r="M3923" s="9">
        <v>14.593999999999999</v>
      </c>
      <c r="N3923" s="9">
        <v>18.122</v>
      </c>
      <c r="O3923" s="9">
        <v>23.939</v>
      </c>
      <c r="P3923" s="9">
        <v>20.459</v>
      </c>
      <c r="Q3923" s="9">
        <v>20.190999999999999</v>
      </c>
      <c r="R3923" s="9">
        <v>13.384</v>
      </c>
      <c r="S3923" s="9">
        <v>8.4109999999999996</v>
      </c>
      <c r="T3923" s="9">
        <v>8.8239999999999998</v>
      </c>
    </row>
    <row r="3924" spans="1:20" x14ac:dyDescent="0.35">
      <c r="A3924">
        <f t="shared" si="123"/>
        <v>3924</v>
      </c>
      <c r="B3924" s="3" t="s">
        <v>72</v>
      </c>
      <c r="C3924" s="3" t="s">
        <v>86</v>
      </c>
      <c r="D3924" s="3" t="s">
        <v>94</v>
      </c>
      <c r="E3924">
        <v>2022</v>
      </c>
      <c r="F3924" s="3" t="str">
        <f t="shared" si="122"/>
        <v>CQOutSKQ2022</v>
      </c>
      <c r="G3924" s="9">
        <v>7.67</v>
      </c>
      <c r="H3924" s="9">
        <v>6.7</v>
      </c>
      <c r="I3924" s="9">
        <v>10.519</v>
      </c>
      <c r="J3924" s="9">
        <v>21.279</v>
      </c>
      <c r="K3924" s="9">
        <v>16.273</v>
      </c>
      <c r="L3924" s="9">
        <v>11.077</v>
      </c>
      <c r="M3924" s="9">
        <v>9.2170000000000005</v>
      </c>
      <c r="N3924" s="9">
        <v>16.626999999999999</v>
      </c>
      <c r="O3924" s="9">
        <v>26.791</v>
      </c>
      <c r="P3924" s="9">
        <v>12.7</v>
      </c>
      <c r="Q3924" s="9">
        <v>7.07</v>
      </c>
      <c r="R3924" s="9">
        <v>3.2</v>
      </c>
      <c r="S3924" s="9">
        <v>3.2</v>
      </c>
      <c r="T3924" s="9">
        <v>3.2</v>
      </c>
    </row>
    <row r="3925" spans="1:20" x14ac:dyDescent="0.35">
      <c r="A3925">
        <f t="shared" si="123"/>
        <v>3925</v>
      </c>
      <c r="B3925" s="3" t="s">
        <v>72</v>
      </c>
      <c r="C3925" s="3" t="s">
        <v>86</v>
      </c>
      <c r="D3925" s="3" t="s">
        <v>94</v>
      </c>
      <c r="E3925">
        <v>2023</v>
      </c>
      <c r="F3925" s="3" t="str">
        <f t="shared" si="122"/>
        <v>CQOutSKQ2023</v>
      </c>
      <c r="G3925" s="9">
        <v>3.2</v>
      </c>
      <c r="H3925" s="9">
        <v>5.1609999999999996</v>
      </c>
      <c r="I3925" s="9">
        <v>8.8369999999999997</v>
      </c>
      <c r="J3925" s="9">
        <v>11.612</v>
      </c>
      <c r="K3925" s="9">
        <v>11.263999999999999</v>
      </c>
      <c r="L3925" s="9">
        <v>7.5289999999999999</v>
      </c>
      <c r="M3925" s="9">
        <v>8.577</v>
      </c>
      <c r="N3925" s="9">
        <v>16.199000000000002</v>
      </c>
      <c r="O3925" s="9">
        <v>16.119</v>
      </c>
      <c r="P3925" s="9">
        <v>13.095000000000001</v>
      </c>
      <c r="Q3925" s="9">
        <v>12.73</v>
      </c>
      <c r="R3925" s="9">
        <v>7.18</v>
      </c>
      <c r="S3925" s="9">
        <v>5.9340000000000002</v>
      </c>
      <c r="T3925" s="9">
        <v>7.1840000000000002</v>
      </c>
    </row>
    <row r="3926" spans="1:20" x14ac:dyDescent="0.35">
      <c r="A3926">
        <f t="shared" si="123"/>
        <v>3926</v>
      </c>
      <c r="B3926" s="3" t="s">
        <v>72</v>
      </c>
      <c r="C3926" s="3" t="s">
        <v>86</v>
      </c>
      <c r="D3926" s="3" t="s">
        <v>94</v>
      </c>
      <c r="E3926">
        <v>2024</v>
      </c>
      <c r="F3926" s="3" t="str">
        <f t="shared" si="122"/>
        <v>CQOutSKQ2024</v>
      </c>
      <c r="G3926" s="9">
        <v>8.0820000000000007</v>
      </c>
      <c r="H3926" s="9">
        <v>8.1280000000000001</v>
      </c>
      <c r="I3926" s="9">
        <v>12.137</v>
      </c>
      <c r="J3926" s="9">
        <v>14.292</v>
      </c>
      <c r="K3926" s="9">
        <v>10.013</v>
      </c>
      <c r="L3926" s="9">
        <v>8.8620000000000001</v>
      </c>
      <c r="M3926" s="9">
        <v>7.3079999999999998</v>
      </c>
      <c r="N3926" s="9">
        <v>8.6460000000000008</v>
      </c>
      <c r="O3926" s="9">
        <v>23.605</v>
      </c>
      <c r="P3926" s="9">
        <v>15.788</v>
      </c>
      <c r="Q3926" s="9">
        <v>9.1690000000000005</v>
      </c>
      <c r="R3926" s="9">
        <v>7.609</v>
      </c>
      <c r="S3926" s="9">
        <v>5.36</v>
      </c>
      <c r="T3926" s="9">
        <v>6.8689999999999998</v>
      </c>
    </row>
    <row r="3927" spans="1:20" x14ac:dyDescent="0.35">
      <c r="A3927">
        <f t="shared" si="123"/>
        <v>3927</v>
      </c>
      <c r="B3927" s="3" t="s">
        <v>72</v>
      </c>
      <c r="C3927" s="3" t="s">
        <v>86</v>
      </c>
      <c r="D3927" s="3" t="s">
        <v>94</v>
      </c>
      <c r="E3927">
        <v>2025</v>
      </c>
      <c r="F3927" s="3" t="str">
        <f t="shared" si="122"/>
        <v>CQOutSKQ2025</v>
      </c>
      <c r="G3927" s="9">
        <v>7.2770000000000001</v>
      </c>
      <c r="H3927" s="9">
        <v>7.2130000000000001</v>
      </c>
      <c r="I3927" s="9">
        <v>8.3689999999999998</v>
      </c>
      <c r="J3927" s="9">
        <v>16.986000000000001</v>
      </c>
      <c r="K3927" s="9">
        <v>18.103000000000002</v>
      </c>
      <c r="L3927" s="9">
        <v>16.846</v>
      </c>
      <c r="M3927" s="9">
        <v>14.494</v>
      </c>
      <c r="N3927" s="9">
        <v>21.388000000000002</v>
      </c>
      <c r="O3927" s="9">
        <v>35.988999999999997</v>
      </c>
      <c r="P3927" s="9">
        <v>18.939</v>
      </c>
      <c r="Q3927" s="9">
        <v>8.6010000000000009</v>
      </c>
      <c r="R3927" s="9">
        <v>5.1070000000000002</v>
      </c>
      <c r="S3927" s="9">
        <v>4.2359999999999998</v>
      </c>
      <c r="T3927" s="9">
        <v>6.8869999999999996</v>
      </c>
    </row>
    <row r="3928" spans="1:20" x14ac:dyDescent="0.35">
      <c r="A3928">
        <f t="shared" si="123"/>
        <v>3928</v>
      </c>
      <c r="B3928" s="3" t="s">
        <v>72</v>
      </c>
      <c r="C3928" s="3" t="s">
        <v>86</v>
      </c>
      <c r="D3928" s="3" t="s">
        <v>94</v>
      </c>
      <c r="E3928">
        <v>2026</v>
      </c>
      <c r="F3928" s="3" t="str">
        <f t="shared" si="122"/>
        <v>CQOutSKQ2026</v>
      </c>
      <c r="G3928" s="9">
        <v>7.4409999999999998</v>
      </c>
      <c r="H3928" s="9">
        <v>8.9760000000000009</v>
      </c>
      <c r="I3928" s="9">
        <v>17.239999999999998</v>
      </c>
      <c r="J3928" s="9">
        <v>21.649000000000001</v>
      </c>
      <c r="K3928" s="9">
        <v>12.244</v>
      </c>
      <c r="L3928" s="9">
        <v>9.2059999999999995</v>
      </c>
      <c r="M3928" s="9">
        <v>10.458</v>
      </c>
      <c r="N3928" s="9">
        <v>18.911999999999999</v>
      </c>
      <c r="O3928" s="9">
        <v>25.611000000000001</v>
      </c>
      <c r="P3928" s="9">
        <v>18.856999999999999</v>
      </c>
      <c r="Q3928" s="9">
        <v>8.4540000000000006</v>
      </c>
      <c r="R3928" s="9">
        <v>6.1449999999999996</v>
      </c>
      <c r="S3928" s="9">
        <v>4.7329999999999997</v>
      </c>
      <c r="T3928" s="9">
        <v>5.2480000000000002</v>
      </c>
    </row>
    <row r="3929" spans="1:20" x14ac:dyDescent="0.35">
      <c r="A3929">
        <f t="shared" si="123"/>
        <v>3929</v>
      </c>
      <c r="B3929" s="3" t="s">
        <v>72</v>
      </c>
      <c r="C3929" s="3" t="s">
        <v>86</v>
      </c>
      <c r="D3929" s="3" t="s">
        <v>94</v>
      </c>
      <c r="E3929">
        <v>2027</v>
      </c>
      <c r="F3929" s="3" t="str">
        <f t="shared" si="122"/>
        <v>CQOutSKQ2027</v>
      </c>
      <c r="G3929" s="9">
        <v>6.944</v>
      </c>
      <c r="H3929" s="9">
        <v>6.22</v>
      </c>
      <c r="I3929" s="9">
        <v>8.0679999999999996</v>
      </c>
      <c r="J3929" s="9">
        <v>7.18</v>
      </c>
      <c r="K3929" s="9">
        <v>8.5</v>
      </c>
      <c r="L3929" s="9">
        <v>8.2439999999999998</v>
      </c>
      <c r="M3929" s="9">
        <v>6.7560000000000002</v>
      </c>
      <c r="N3929" s="9">
        <v>12.661</v>
      </c>
      <c r="O3929" s="9">
        <v>23.172000000000001</v>
      </c>
      <c r="P3929" s="9">
        <v>15.276999999999999</v>
      </c>
      <c r="Q3929" s="9">
        <v>7.883</v>
      </c>
      <c r="R3929" s="9">
        <v>5.3129999999999997</v>
      </c>
      <c r="S3929" s="9">
        <v>3.2839999999999998</v>
      </c>
      <c r="T3929" s="9">
        <v>5.1539999999999999</v>
      </c>
    </row>
    <row r="3930" spans="1:20" x14ac:dyDescent="0.35">
      <c r="A3930">
        <f t="shared" si="123"/>
        <v>3930</v>
      </c>
      <c r="B3930" s="3" t="s">
        <v>72</v>
      </c>
      <c r="C3930" s="3" t="s">
        <v>86</v>
      </c>
      <c r="D3930" s="3" t="s">
        <v>94</v>
      </c>
      <c r="E3930">
        <v>2028</v>
      </c>
      <c r="F3930" s="3" t="str">
        <f t="shared" si="122"/>
        <v>CQOutSKQ2028</v>
      </c>
      <c r="G3930" s="9">
        <v>7.0519999999999996</v>
      </c>
      <c r="H3930" s="9">
        <v>5.9740000000000002</v>
      </c>
      <c r="I3930" s="9">
        <v>8.1240000000000006</v>
      </c>
      <c r="J3930" s="9">
        <v>7.3570000000000002</v>
      </c>
      <c r="K3930" s="9">
        <v>13.702999999999999</v>
      </c>
      <c r="L3930" s="9">
        <v>11.159000000000001</v>
      </c>
      <c r="M3930" s="9">
        <v>9.6219999999999999</v>
      </c>
      <c r="N3930" s="9">
        <v>4.4240000000000004</v>
      </c>
      <c r="O3930" s="9">
        <v>26.219000000000001</v>
      </c>
      <c r="P3930" s="9">
        <v>34.424999999999997</v>
      </c>
      <c r="Q3930" s="9">
        <v>12.788</v>
      </c>
      <c r="R3930" s="9">
        <v>7.0140000000000002</v>
      </c>
      <c r="S3930" s="9">
        <v>5.5410000000000004</v>
      </c>
      <c r="T3930" s="9">
        <v>6.8220000000000001</v>
      </c>
    </row>
    <row r="3931" spans="1:20" x14ac:dyDescent="0.35">
      <c r="A3931">
        <f t="shared" si="123"/>
        <v>3931</v>
      </c>
      <c r="B3931" s="3" t="s">
        <v>72</v>
      </c>
      <c r="C3931" s="3" t="s">
        <v>86</v>
      </c>
      <c r="D3931" s="3" t="s">
        <v>94</v>
      </c>
      <c r="E3931">
        <v>2029</v>
      </c>
      <c r="F3931" s="3" t="str">
        <f t="shared" si="122"/>
        <v>CQOutSKQ2029</v>
      </c>
      <c r="G3931" s="9">
        <v>7.4240000000000004</v>
      </c>
      <c r="H3931" s="9">
        <v>6.1580000000000004</v>
      </c>
      <c r="I3931" s="9">
        <v>8.6349999999999998</v>
      </c>
      <c r="J3931" s="9">
        <v>7.6950000000000003</v>
      </c>
      <c r="K3931" s="9">
        <v>7.6980000000000004</v>
      </c>
      <c r="L3931" s="9">
        <v>8.8350000000000009</v>
      </c>
      <c r="M3931" s="9">
        <v>12.275</v>
      </c>
      <c r="N3931" s="9">
        <v>18.414000000000001</v>
      </c>
      <c r="O3931" s="9">
        <v>15.632999999999999</v>
      </c>
      <c r="P3931" s="9">
        <v>12.7</v>
      </c>
      <c r="Q3931" s="9">
        <v>7.07</v>
      </c>
      <c r="R3931" s="9">
        <v>3.2</v>
      </c>
      <c r="S3931" s="9">
        <v>3.2</v>
      </c>
      <c r="T3931" s="9">
        <v>3.2</v>
      </c>
    </row>
    <row r="3932" spans="1:20" x14ac:dyDescent="0.35">
      <c r="A3932">
        <f t="shared" si="123"/>
        <v>3932</v>
      </c>
      <c r="B3932" s="3" t="s">
        <v>72</v>
      </c>
      <c r="C3932" s="3" t="s">
        <v>86</v>
      </c>
      <c r="D3932" s="3" t="s">
        <v>31</v>
      </c>
      <c r="E3932">
        <v>2020</v>
      </c>
      <c r="F3932" s="3" t="str">
        <f t="shared" si="122"/>
        <v>CQOutTHOM F2020</v>
      </c>
      <c r="G3932" s="9">
        <v>12.25</v>
      </c>
      <c r="H3932" s="9">
        <v>19.234999999999999</v>
      </c>
      <c r="I3932" s="9">
        <v>17.157</v>
      </c>
      <c r="J3932" s="9">
        <v>14.789</v>
      </c>
      <c r="K3932" s="9">
        <v>12.301</v>
      </c>
      <c r="L3932" s="9">
        <v>13.135999999999999</v>
      </c>
      <c r="M3932" s="9">
        <v>23.53</v>
      </c>
      <c r="N3932" s="9">
        <v>35.840000000000003</v>
      </c>
      <c r="O3932" s="9">
        <v>44.201999999999998</v>
      </c>
      <c r="P3932" s="9">
        <v>63.305</v>
      </c>
      <c r="Q3932" s="9">
        <v>30.895</v>
      </c>
      <c r="R3932" s="9">
        <v>14.098000000000001</v>
      </c>
      <c r="S3932" s="9">
        <v>9.516</v>
      </c>
      <c r="T3932" s="9">
        <v>12.976000000000001</v>
      </c>
    </row>
    <row r="3933" spans="1:20" x14ac:dyDescent="0.35">
      <c r="A3933">
        <f t="shared" si="123"/>
        <v>3933</v>
      </c>
      <c r="B3933" s="3" t="s">
        <v>72</v>
      </c>
      <c r="C3933" s="3" t="s">
        <v>86</v>
      </c>
      <c r="D3933" s="3" t="s">
        <v>31</v>
      </c>
      <c r="E3933">
        <v>2021</v>
      </c>
      <c r="F3933" s="3" t="str">
        <f t="shared" si="122"/>
        <v>CQOutTHOM F2021</v>
      </c>
      <c r="G3933" s="9">
        <v>12.818</v>
      </c>
      <c r="H3933" s="9">
        <v>13.433</v>
      </c>
      <c r="I3933" s="9">
        <v>16.756</v>
      </c>
      <c r="J3933" s="9">
        <v>16.626000000000001</v>
      </c>
      <c r="K3933" s="9">
        <v>18.460999999999999</v>
      </c>
      <c r="L3933" s="9">
        <v>22.658000000000001</v>
      </c>
      <c r="M3933" s="9">
        <v>27.731999999999999</v>
      </c>
      <c r="N3933" s="9">
        <v>44.658000000000001</v>
      </c>
      <c r="O3933" s="9">
        <v>60.759</v>
      </c>
      <c r="P3933" s="9">
        <v>61.819000000000003</v>
      </c>
      <c r="Q3933" s="9">
        <v>46.841000000000001</v>
      </c>
      <c r="R3933" s="9">
        <v>28.649000000000001</v>
      </c>
      <c r="S3933" s="9">
        <v>16.72</v>
      </c>
      <c r="T3933" s="9">
        <v>16.672000000000001</v>
      </c>
    </row>
    <row r="3934" spans="1:20" x14ac:dyDescent="0.35">
      <c r="A3934">
        <f t="shared" si="123"/>
        <v>3934</v>
      </c>
      <c r="B3934" s="3" t="s">
        <v>72</v>
      </c>
      <c r="C3934" s="3" t="s">
        <v>86</v>
      </c>
      <c r="D3934" s="3" t="s">
        <v>31</v>
      </c>
      <c r="E3934">
        <v>2022</v>
      </c>
      <c r="F3934" s="3" t="str">
        <f t="shared" si="122"/>
        <v>CQOutTHOM F2022</v>
      </c>
      <c r="G3934" s="9">
        <v>13.587</v>
      </c>
      <c r="H3934" s="9">
        <v>12.567</v>
      </c>
      <c r="I3934" s="9">
        <v>16.417999999999999</v>
      </c>
      <c r="J3934" s="9">
        <v>30.733000000000001</v>
      </c>
      <c r="K3934" s="9">
        <v>25.4</v>
      </c>
      <c r="L3934" s="9">
        <v>20.131</v>
      </c>
      <c r="M3934" s="9">
        <v>19.202000000000002</v>
      </c>
      <c r="N3934" s="9">
        <v>38.728999999999999</v>
      </c>
      <c r="O3934" s="9">
        <v>47.938000000000002</v>
      </c>
      <c r="P3934" s="9">
        <v>22.981999999999999</v>
      </c>
      <c r="Q3934" s="9">
        <v>11.302</v>
      </c>
      <c r="R3934" s="9">
        <v>5.6580000000000004</v>
      </c>
      <c r="S3934" s="9">
        <v>5.6280000000000001</v>
      </c>
      <c r="T3934" s="9">
        <v>6.6470000000000002</v>
      </c>
    </row>
    <row r="3935" spans="1:20" x14ac:dyDescent="0.35">
      <c r="A3935">
        <f t="shared" si="123"/>
        <v>3935</v>
      </c>
      <c r="B3935" s="3" t="s">
        <v>72</v>
      </c>
      <c r="C3935" s="3" t="s">
        <v>86</v>
      </c>
      <c r="D3935" s="3" t="s">
        <v>31</v>
      </c>
      <c r="E3935">
        <v>2023</v>
      </c>
      <c r="F3935" s="3" t="str">
        <f t="shared" si="122"/>
        <v>CQOutTHOM F2023</v>
      </c>
      <c r="G3935" s="9">
        <v>6.4669999999999996</v>
      </c>
      <c r="H3935" s="9">
        <v>9.766</v>
      </c>
      <c r="I3935" s="9">
        <v>11.789</v>
      </c>
      <c r="J3935" s="9">
        <v>15.201000000000001</v>
      </c>
      <c r="K3935" s="9">
        <v>14.218</v>
      </c>
      <c r="L3935" s="9">
        <v>12.356999999999999</v>
      </c>
      <c r="M3935" s="9">
        <v>17.716999999999999</v>
      </c>
      <c r="N3935" s="9">
        <v>28.123000000000001</v>
      </c>
      <c r="O3935" s="9">
        <v>30.905000000000001</v>
      </c>
      <c r="P3935" s="9">
        <v>38.923000000000002</v>
      </c>
      <c r="Q3935" s="9">
        <v>22.738</v>
      </c>
      <c r="R3935" s="9">
        <v>12.23</v>
      </c>
      <c r="S3935" s="9">
        <v>10.047000000000001</v>
      </c>
      <c r="T3935" s="9">
        <v>12.259</v>
      </c>
    </row>
    <row r="3936" spans="1:20" x14ac:dyDescent="0.35">
      <c r="A3936">
        <f t="shared" si="123"/>
        <v>3936</v>
      </c>
      <c r="B3936" s="3" t="s">
        <v>72</v>
      </c>
      <c r="C3936" s="3" t="s">
        <v>86</v>
      </c>
      <c r="D3936" s="3" t="s">
        <v>31</v>
      </c>
      <c r="E3936">
        <v>2024</v>
      </c>
      <c r="F3936" s="3" t="str">
        <f t="shared" si="122"/>
        <v>CQOutTHOM F2024</v>
      </c>
      <c r="G3936" s="9">
        <v>12.975</v>
      </c>
      <c r="H3936" s="9">
        <v>15.118</v>
      </c>
      <c r="I3936" s="9">
        <v>16.93</v>
      </c>
      <c r="J3936" s="9">
        <v>20.486000000000001</v>
      </c>
      <c r="K3936" s="9">
        <v>15.811</v>
      </c>
      <c r="L3936" s="9">
        <v>13.935</v>
      </c>
      <c r="M3936" s="9">
        <v>13.385999999999999</v>
      </c>
      <c r="N3936" s="9">
        <v>20.238</v>
      </c>
      <c r="O3936" s="9">
        <v>51.606000000000002</v>
      </c>
      <c r="P3936" s="9">
        <v>29.515000000000001</v>
      </c>
      <c r="Q3936" s="9">
        <v>14.068</v>
      </c>
      <c r="R3936" s="9">
        <v>12.654</v>
      </c>
      <c r="S3936" s="9">
        <v>7.43</v>
      </c>
      <c r="T3936" s="9">
        <v>10.654</v>
      </c>
    </row>
    <row r="3937" spans="1:20" x14ac:dyDescent="0.35">
      <c r="A3937">
        <f t="shared" si="123"/>
        <v>3937</v>
      </c>
      <c r="B3937" s="3" t="s">
        <v>72</v>
      </c>
      <c r="C3937" s="3" t="s">
        <v>86</v>
      </c>
      <c r="D3937" s="3" t="s">
        <v>31</v>
      </c>
      <c r="E3937">
        <v>2025</v>
      </c>
      <c r="F3937" s="3" t="str">
        <f t="shared" si="122"/>
        <v>CQOutTHOM F2025</v>
      </c>
      <c r="G3937" s="9">
        <v>11.191000000000001</v>
      </c>
      <c r="H3937" s="9">
        <v>11.097</v>
      </c>
      <c r="I3937" s="9">
        <v>11.662000000000001</v>
      </c>
      <c r="J3937" s="9">
        <v>26.14</v>
      </c>
      <c r="K3937" s="9">
        <v>23.65</v>
      </c>
      <c r="L3937" s="9">
        <v>24.61</v>
      </c>
      <c r="M3937" s="9">
        <v>23.114000000000001</v>
      </c>
      <c r="N3937" s="9">
        <v>40</v>
      </c>
      <c r="O3937" s="9">
        <v>67.290999999999997</v>
      </c>
      <c r="P3937" s="9">
        <v>41.197000000000003</v>
      </c>
      <c r="Q3937" s="9">
        <v>14.943</v>
      </c>
      <c r="R3937" s="9">
        <v>8.8670000000000009</v>
      </c>
      <c r="S3937" s="9">
        <v>6.9649999999999999</v>
      </c>
      <c r="T3937" s="9">
        <v>11.425000000000001</v>
      </c>
    </row>
    <row r="3938" spans="1:20" x14ac:dyDescent="0.35">
      <c r="A3938">
        <f t="shared" si="123"/>
        <v>3938</v>
      </c>
      <c r="B3938" s="3" t="s">
        <v>72</v>
      </c>
      <c r="C3938" s="3" t="s">
        <v>86</v>
      </c>
      <c r="D3938" s="3" t="s">
        <v>31</v>
      </c>
      <c r="E3938">
        <v>2026</v>
      </c>
      <c r="F3938" s="3" t="str">
        <f t="shared" si="122"/>
        <v>CQOutTHOM F2026</v>
      </c>
      <c r="G3938" s="9">
        <v>11.923999999999999</v>
      </c>
      <c r="H3938" s="9">
        <v>13.917999999999999</v>
      </c>
      <c r="I3938" s="9">
        <v>22.815000000000001</v>
      </c>
      <c r="J3938" s="9">
        <v>30.029</v>
      </c>
      <c r="K3938" s="9">
        <v>18.605</v>
      </c>
      <c r="L3938" s="9">
        <v>17.241</v>
      </c>
      <c r="M3938" s="9">
        <v>23.228000000000002</v>
      </c>
      <c r="N3938" s="9">
        <v>34.404000000000003</v>
      </c>
      <c r="O3938" s="9">
        <v>50.198</v>
      </c>
      <c r="P3938" s="9">
        <v>43.948</v>
      </c>
      <c r="Q3938" s="9">
        <v>16.536000000000001</v>
      </c>
      <c r="R3938" s="9">
        <v>11.759</v>
      </c>
      <c r="S3938" s="9">
        <v>7.681</v>
      </c>
      <c r="T3938" s="9">
        <v>8.9469999999999992</v>
      </c>
    </row>
    <row r="3939" spans="1:20" x14ac:dyDescent="0.35">
      <c r="A3939">
        <f t="shared" si="123"/>
        <v>3939</v>
      </c>
      <c r="B3939" s="3" t="s">
        <v>72</v>
      </c>
      <c r="C3939" s="3" t="s">
        <v>86</v>
      </c>
      <c r="D3939" s="3" t="s">
        <v>31</v>
      </c>
      <c r="E3939">
        <v>2027</v>
      </c>
      <c r="F3939" s="3" t="str">
        <f t="shared" si="122"/>
        <v>CQOutTHOM F2027</v>
      </c>
      <c r="G3939" s="9">
        <v>10.305</v>
      </c>
      <c r="H3939" s="9">
        <v>10.127000000000001</v>
      </c>
      <c r="I3939" s="9">
        <v>11.287000000000001</v>
      </c>
      <c r="J3939" s="9">
        <v>9.7089999999999996</v>
      </c>
      <c r="K3939" s="9">
        <v>10.694000000000001</v>
      </c>
      <c r="L3939" s="9">
        <v>10.475</v>
      </c>
      <c r="M3939" s="9">
        <v>13.837</v>
      </c>
      <c r="N3939" s="9">
        <v>29.181000000000001</v>
      </c>
      <c r="O3939" s="9">
        <v>40.975999999999999</v>
      </c>
      <c r="P3939" s="9">
        <v>28.16</v>
      </c>
      <c r="Q3939" s="9">
        <v>12.257</v>
      </c>
      <c r="R3939" s="9">
        <v>8.6110000000000007</v>
      </c>
      <c r="S3939" s="9">
        <v>4.8419999999999996</v>
      </c>
      <c r="T3939" s="9">
        <v>10.448</v>
      </c>
    </row>
    <row r="3940" spans="1:20" x14ac:dyDescent="0.35">
      <c r="A3940">
        <f t="shared" si="123"/>
        <v>3940</v>
      </c>
      <c r="B3940" s="3" t="s">
        <v>72</v>
      </c>
      <c r="C3940" s="3" t="s">
        <v>86</v>
      </c>
      <c r="D3940" s="3" t="s">
        <v>31</v>
      </c>
      <c r="E3940">
        <v>2028</v>
      </c>
      <c r="F3940" s="3" t="str">
        <f t="shared" si="122"/>
        <v>CQOutTHOM F2028</v>
      </c>
      <c r="G3940" s="9">
        <v>10.284000000000001</v>
      </c>
      <c r="H3940" s="9">
        <v>8.9160000000000004</v>
      </c>
      <c r="I3940" s="9">
        <v>11.135</v>
      </c>
      <c r="J3940" s="9">
        <v>10.006</v>
      </c>
      <c r="K3940" s="9">
        <v>16.474</v>
      </c>
      <c r="L3940" s="9">
        <v>14.935</v>
      </c>
      <c r="M3940" s="9">
        <v>14.19</v>
      </c>
      <c r="N3940" s="9">
        <v>17.116</v>
      </c>
      <c r="O3940" s="9">
        <v>56.930999999999997</v>
      </c>
      <c r="P3940" s="9">
        <v>63.991</v>
      </c>
      <c r="Q3940" s="9">
        <v>21.957000000000001</v>
      </c>
      <c r="R3940" s="9">
        <v>11.625</v>
      </c>
      <c r="S3940" s="9">
        <v>8.5540000000000003</v>
      </c>
      <c r="T3940" s="9">
        <v>10.762</v>
      </c>
    </row>
    <row r="3941" spans="1:20" x14ac:dyDescent="0.35">
      <c r="A3941">
        <f t="shared" si="123"/>
        <v>3941</v>
      </c>
      <c r="B3941" s="3" t="s">
        <v>72</v>
      </c>
      <c r="C3941" s="3" t="s">
        <v>86</v>
      </c>
      <c r="D3941" s="3" t="s">
        <v>31</v>
      </c>
      <c r="E3941">
        <v>2029</v>
      </c>
      <c r="F3941" s="3" t="str">
        <f t="shared" si="122"/>
        <v>CQOutTHOM F2029</v>
      </c>
      <c r="G3941" s="9">
        <v>14.186999999999999</v>
      </c>
      <c r="H3941" s="9">
        <v>9.5459999999999994</v>
      </c>
      <c r="I3941" s="9">
        <v>14.451000000000001</v>
      </c>
      <c r="J3941" s="9">
        <v>12.035</v>
      </c>
      <c r="K3941" s="9">
        <v>11.964</v>
      </c>
      <c r="L3941" s="9">
        <v>14.59</v>
      </c>
      <c r="M3941" s="9">
        <v>24.776</v>
      </c>
      <c r="N3941" s="9">
        <v>30.762</v>
      </c>
      <c r="O3941" s="9">
        <v>33.4</v>
      </c>
      <c r="P3941" s="9">
        <v>22.638000000000002</v>
      </c>
      <c r="Q3941" s="9">
        <v>12.861000000000001</v>
      </c>
      <c r="R3941" s="9">
        <v>5.9260000000000002</v>
      </c>
      <c r="S3941" s="9">
        <v>5.3520000000000003</v>
      </c>
      <c r="T3941" s="9">
        <v>7.4960000000000004</v>
      </c>
    </row>
    <row r="3942" spans="1:20" x14ac:dyDescent="0.35">
      <c r="A3942">
        <f t="shared" si="123"/>
        <v>3942</v>
      </c>
      <c r="B3942" s="3" t="s">
        <v>72</v>
      </c>
      <c r="C3942" s="3" t="s">
        <v>86</v>
      </c>
      <c r="D3942" s="3" t="s">
        <v>32</v>
      </c>
      <c r="E3942">
        <v>2020</v>
      </c>
      <c r="F3942" s="3" t="str">
        <f t="shared" si="122"/>
        <v>CQOutNOXON2020</v>
      </c>
      <c r="G3942" s="9">
        <v>11.721</v>
      </c>
      <c r="H3942" s="9">
        <v>19.873000000000001</v>
      </c>
      <c r="I3942" s="9">
        <v>17.396999999999998</v>
      </c>
      <c r="J3942" s="9">
        <v>14.409000000000001</v>
      </c>
      <c r="K3942" s="9">
        <v>12.175000000000001</v>
      </c>
      <c r="L3942" s="9">
        <v>12.731</v>
      </c>
      <c r="M3942" s="9">
        <v>23.942</v>
      </c>
      <c r="N3942" s="9">
        <v>36.667999999999999</v>
      </c>
      <c r="O3942" s="9">
        <v>44.796999999999997</v>
      </c>
      <c r="P3942" s="9">
        <v>63.3</v>
      </c>
      <c r="Q3942" s="9">
        <v>30.54</v>
      </c>
      <c r="R3942" s="9">
        <v>13.648</v>
      </c>
      <c r="S3942" s="9">
        <v>8.9710000000000001</v>
      </c>
      <c r="T3942" s="9">
        <v>12.37</v>
      </c>
    </row>
    <row r="3943" spans="1:20" x14ac:dyDescent="0.35">
      <c r="A3943">
        <f t="shared" si="123"/>
        <v>3943</v>
      </c>
      <c r="B3943" s="3" t="s">
        <v>72</v>
      </c>
      <c r="C3943" s="3" t="s">
        <v>86</v>
      </c>
      <c r="D3943" s="3" t="s">
        <v>32</v>
      </c>
      <c r="E3943">
        <v>2021</v>
      </c>
      <c r="F3943" s="3" t="str">
        <f t="shared" si="122"/>
        <v>CQOutNOXON2021</v>
      </c>
      <c r="G3943" s="9">
        <v>12.292999999999999</v>
      </c>
      <c r="H3943" s="9">
        <v>13.029</v>
      </c>
      <c r="I3943" s="9">
        <v>16.538</v>
      </c>
      <c r="J3943" s="9">
        <v>16.370999999999999</v>
      </c>
      <c r="K3943" s="9">
        <v>18.468</v>
      </c>
      <c r="L3943" s="9">
        <v>22.948</v>
      </c>
      <c r="M3943" s="9">
        <v>27.667999999999999</v>
      </c>
      <c r="N3943" s="9">
        <v>44.427999999999997</v>
      </c>
      <c r="O3943" s="9">
        <v>61.378999999999998</v>
      </c>
      <c r="P3943" s="9">
        <v>60.637999999999998</v>
      </c>
      <c r="Q3943" s="9">
        <v>46.151000000000003</v>
      </c>
      <c r="R3943" s="9">
        <v>28.001999999999999</v>
      </c>
      <c r="S3943" s="9">
        <v>15.949</v>
      </c>
      <c r="T3943" s="9">
        <v>16.148</v>
      </c>
    </row>
    <row r="3944" spans="1:20" x14ac:dyDescent="0.35">
      <c r="A3944">
        <f t="shared" si="123"/>
        <v>3944</v>
      </c>
      <c r="B3944" s="3" t="s">
        <v>72</v>
      </c>
      <c r="C3944" s="3" t="s">
        <v>86</v>
      </c>
      <c r="D3944" s="3" t="s">
        <v>32</v>
      </c>
      <c r="E3944">
        <v>2022</v>
      </c>
      <c r="F3944" s="3" t="str">
        <f t="shared" si="122"/>
        <v>CQOutNOXON2022</v>
      </c>
      <c r="G3944" s="9">
        <v>12.983000000000001</v>
      </c>
      <c r="H3944" s="9">
        <v>12.207000000000001</v>
      </c>
      <c r="I3944" s="9">
        <v>16.071000000000002</v>
      </c>
      <c r="J3944" s="9">
        <v>31.119</v>
      </c>
      <c r="K3944" s="9">
        <v>26.359000000000002</v>
      </c>
      <c r="L3944" s="9">
        <v>20.126999999999999</v>
      </c>
      <c r="M3944" s="9">
        <v>19.155000000000001</v>
      </c>
      <c r="N3944" s="9">
        <v>37.838000000000001</v>
      </c>
      <c r="O3944" s="9">
        <v>47.845999999999997</v>
      </c>
      <c r="P3944" s="9">
        <v>23.190999999999999</v>
      </c>
      <c r="Q3944" s="9">
        <v>10.935</v>
      </c>
      <c r="R3944" s="9">
        <v>5.0430000000000001</v>
      </c>
      <c r="S3944" s="9">
        <v>5.04</v>
      </c>
      <c r="T3944" s="9">
        <v>6.0629999999999997</v>
      </c>
    </row>
    <row r="3945" spans="1:20" x14ac:dyDescent="0.35">
      <c r="A3945">
        <f t="shared" si="123"/>
        <v>3945</v>
      </c>
      <c r="B3945" s="3" t="s">
        <v>72</v>
      </c>
      <c r="C3945" s="3" t="s">
        <v>86</v>
      </c>
      <c r="D3945" s="3" t="s">
        <v>32</v>
      </c>
      <c r="E3945">
        <v>2023</v>
      </c>
      <c r="F3945" s="3" t="str">
        <f t="shared" si="122"/>
        <v>CQOutNOXON2023</v>
      </c>
      <c r="G3945" s="9">
        <v>5.8150000000000004</v>
      </c>
      <c r="H3945" s="9">
        <v>9.5269999999999992</v>
      </c>
      <c r="I3945" s="9">
        <v>11.221</v>
      </c>
      <c r="J3945" s="9">
        <v>15.457000000000001</v>
      </c>
      <c r="K3945" s="9">
        <v>14.459</v>
      </c>
      <c r="L3945" s="9">
        <v>12.111000000000001</v>
      </c>
      <c r="M3945" s="9">
        <v>18.356000000000002</v>
      </c>
      <c r="N3945" s="9">
        <v>28.323</v>
      </c>
      <c r="O3945" s="9">
        <v>30.998000000000001</v>
      </c>
      <c r="P3945" s="9">
        <v>38.229999999999997</v>
      </c>
      <c r="Q3945" s="9">
        <v>22.439</v>
      </c>
      <c r="R3945" s="9">
        <v>11.694000000000001</v>
      </c>
      <c r="S3945" s="9">
        <v>9.4909999999999997</v>
      </c>
      <c r="T3945" s="9">
        <v>11.69</v>
      </c>
    </row>
    <row r="3946" spans="1:20" x14ac:dyDescent="0.35">
      <c r="A3946">
        <f t="shared" si="123"/>
        <v>3946</v>
      </c>
      <c r="B3946" s="3" t="s">
        <v>72</v>
      </c>
      <c r="C3946" s="3" t="s">
        <v>86</v>
      </c>
      <c r="D3946" s="3" t="s">
        <v>32</v>
      </c>
      <c r="E3946">
        <v>2024</v>
      </c>
      <c r="F3946" s="3" t="str">
        <f t="shared" si="122"/>
        <v>CQOutNOXON2024</v>
      </c>
      <c r="G3946" s="9">
        <v>12.478999999999999</v>
      </c>
      <c r="H3946" s="9">
        <v>15.305</v>
      </c>
      <c r="I3946" s="9">
        <v>16.699000000000002</v>
      </c>
      <c r="J3946" s="9">
        <v>20.785</v>
      </c>
      <c r="K3946" s="9">
        <v>16.167999999999999</v>
      </c>
      <c r="L3946" s="9">
        <v>13.712</v>
      </c>
      <c r="M3946" s="9">
        <v>13.031000000000001</v>
      </c>
      <c r="N3946" s="9">
        <v>19.77</v>
      </c>
      <c r="O3946" s="9">
        <v>51.395000000000003</v>
      </c>
      <c r="P3946" s="9">
        <v>29.303000000000001</v>
      </c>
      <c r="Q3946" s="9">
        <v>13.815</v>
      </c>
      <c r="R3946" s="9">
        <v>12.054</v>
      </c>
      <c r="S3946" s="9">
        <v>6.782</v>
      </c>
      <c r="T3946" s="9">
        <v>10.02</v>
      </c>
    </row>
    <row r="3947" spans="1:20" x14ac:dyDescent="0.35">
      <c r="A3947">
        <f t="shared" si="123"/>
        <v>3947</v>
      </c>
      <c r="B3947" s="3" t="s">
        <v>72</v>
      </c>
      <c r="C3947" s="3" t="s">
        <v>86</v>
      </c>
      <c r="D3947" s="3" t="s">
        <v>32</v>
      </c>
      <c r="E3947">
        <v>2025</v>
      </c>
      <c r="F3947" s="3" t="str">
        <f t="shared" si="122"/>
        <v>CQOutNOXON2025</v>
      </c>
      <c r="G3947" s="9">
        <v>10.547000000000001</v>
      </c>
      <c r="H3947" s="9">
        <v>10.71</v>
      </c>
      <c r="I3947" s="9">
        <v>11.068</v>
      </c>
      <c r="J3947" s="9">
        <v>27.747</v>
      </c>
      <c r="K3947" s="9">
        <v>23.923999999999999</v>
      </c>
      <c r="L3947" s="9">
        <v>24.637</v>
      </c>
      <c r="M3947" s="9">
        <v>22.526</v>
      </c>
      <c r="N3947" s="9">
        <v>39.119</v>
      </c>
      <c r="O3947" s="9">
        <v>66.376999999999995</v>
      </c>
      <c r="P3947" s="9">
        <v>40.514000000000003</v>
      </c>
      <c r="Q3947" s="9">
        <v>14.33</v>
      </c>
      <c r="R3947" s="9">
        <v>8.1950000000000003</v>
      </c>
      <c r="S3947" s="9">
        <v>6.2629999999999999</v>
      </c>
      <c r="T3947" s="9">
        <v>10.773</v>
      </c>
    </row>
    <row r="3948" spans="1:20" x14ac:dyDescent="0.35">
      <c r="A3948">
        <f t="shared" si="123"/>
        <v>3948</v>
      </c>
      <c r="B3948" s="3" t="s">
        <v>72</v>
      </c>
      <c r="C3948" s="3" t="s">
        <v>86</v>
      </c>
      <c r="D3948" s="3" t="s">
        <v>32</v>
      </c>
      <c r="E3948">
        <v>2026</v>
      </c>
      <c r="F3948" s="3" t="str">
        <f t="shared" si="122"/>
        <v>CQOutNOXON2026</v>
      </c>
      <c r="G3948" s="9">
        <v>11.302</v>
      </c>
      <c r="H3948" s="9">
        <v>13.984999999999999</v>
      </c>
      <c r="I3948" s="9">
        <v>23.620999999999999</v>
      </c>
      <c r="J3948" s="9">
        <v>30.960999999999999</v>
      </c>
      <c r="K3948" s="9">
        <v>18.823</v>
      </c>
      <c r="L3948" s="9">
        <v>17.404</v>
      </c>
      <c r="M3948" s="9">
        <v>23.923999999999999</v>
      </c>
      <c r="N3948" s="9">
        <v>33.969000000000001</v>
      </c>
      <c r="O3948" s="9">
        <v>49.387999999999998</v>
      </c>
      <c r="P3948" s="9">
        <v>42.975000000000001</v>
      </c>
      <c r="Q3948" s="9">
        <v>16.079999999999998</v>
      </c>
      <c r="R3948" s="9">
        <v>11.356</v>
      </c>
      <c r="S3948" s="9">
        <v>7.1680000000000001</v>
      </c>
      <c r="T3948" s="9">
        <v>8.2929999999999993</v>
      </c>
    </row>
    <row r="3949" spans="1:20" x14ac:dyDescent="0.35">
      <c r="A3949">
        <f t="shared" si="123"/>
        <v>3949</v>
      </c>
      <c r="B3949" s="3" t="s">
        <v>72</v>
      </c>
      <c r="C3949" s="3" t="s">
        <v>86</v>
      </c>
      <c r="D3949" s="3" t="s">
        <v>32</v>
      </c>
      <c r="E3949">
        <v>2027</v>
      </c>
      <c r="F3949" s="3" t="str">
        <f t="shared" si="122"/>
        <v>CQOutNOXON2027</v>
      </c>
      <c r="G3949" s="9">
        <v>9.5950000000000006</v>
      </c>
      <c r="H3949" s="9">
        <v>9.7170000000000005</v>
      </c>
      <c r="I3949" s="9">
        <v>10.696999999999999</v>
      </c>
      <c r="J3949" s="9">
        <v>9.0150000000000006</v>
      </c>
      <c r="K3949" s="9">
        <v>10.352</v>
      </c>
      <c r="L3949" s="9">
        <v>9.7289999999999992</v>
      </c>
      <c r="M3949" s="9">
        <v>13.484</v>
      </c>
      <c r="N3949" s="9">
        <v>29.893999999999998</v>
      </c>
      <c r="O3949" s="9">
        <v>42.509</v>
      </c>
      <c r="P3949" s="9">
        <v>28.640999999999998</v>
      </c>
      <c r="Q3949" s="9">
        <v>12.138999999999999</v>
      </c>
      <c r="R3949" s="9">
        <v>8.2360000000000007</v>
      </c>
      <c r="S3949" s="9">
        <v>4.3150000000000004</v>
      </c>
      <c r="T3949" s="9">
        <v>10.026</v>
      </c>
    </row>
    <row r="3950" spans="1:20" x14ac:dyDescent="0.35">
      <c r="A3950">
        <f t="shared" si="123"/>
        <v>3950</v>
      </c>
      <c r="B3950" s="3" t="s">
        <v>72</v>
      </c>
      <c r="C3950" s="3" t="s">
        <v>86</v>
      </c>
      <c r="D3950" s="3" t="s">
        <v>32</v>
      </c>
      <c r="E3950">
        <v>2028</v>
      </c>
      <c r="F3950" s="3" t="str">
        <f t="shared" si="122"/>
        <v>CQOutNOXON2028</v>
      </c>
      <c r="G3950" s="9">
        <v>9.59</v>
      </c>
      <c r="H3950" s="9">
        <v>8.3670000000000009</v>
      </c>
      <c r="I3950" s="9">
        <v>10.52</v>
      </c>
      <c r="J3950" s="9">
        <v>9.2919999999999998</v>
      </c>
      <c r="K3950" s="9">
        <v>16.155999999999999</v>
      </c>
      <c r="L3950" s="9">
        <v>14.554</v>
      </c>
      <c r="M3950" s="9">
        <v>13.989000000000001</v>
      </c>
      <c r="N3950" s="9">
        <v>16.817</v>
      </c>
      <c r="O3950" s="9">
        <v>57.518999999999998</v>
      </c>
      <c r="P3950" s="9">
        <v>63.082000000000001</v>
      </c>
      <c r="Q3950" s="9">
        <v>21.71</v>
      </c>
      <c r="R3950" s="9">
        <v>11.08</v>
      </c>
      <c r="S3950" s="9">
        <v>7.9560000000000004</v>
      </c>
      <c r="T3950" s="9">
        <v>10.105</v>
      </c>
    </row>
    <row r="3951" spans="1:20" x14ac:dyDescent="0.35">
      <c r="A3951">
        <f t="shared" si="123"/>
        <v>3951</v>
      </c>
      <c r="B3951" s="3" t="s">
        <v>72</v>
      </c>
      <c r="C3951" s="3" t="s">
        <v>86</v>
      </c>
      <c r="D3951" s="3" t="s">
        <v>32</v>
      </c>
      <c r="E3951">
        <v>2029</v>
      </c>
      <c r="F3951" s="3" t="str">
        <f t="shared" si="122"/>
        <v>CQOutNOXON2029</v>
      </c>
      <c r="G3951" s="9">
        <v>13.585000000000001</v>
      </c>
      <c r="H3951" s="9">
        <v>8.9480000000000004</v>
      </c>
      <c r="I3951" s="9">
        <v>13.975</v>
      </c>
      <c r="J3951" s="9">
        <v>11.462999999999999</v>
      </c>
      <c r="K3951" s="9">
        <v>11.95</v>
      </c>
      <c r="L3951" s="9">
        <v>14.256</v>
      </c>
      <c r="M3951" s="9">
        <v>25.893999999999998</v>
      </c>
      <c r="N3951" s="9">
        <v>30.385999999999999</v>
      </c>
      <c r="O3951" s="9">
        <v>34.390999999999998</v>
      </c>
      <c r="P3951" s="9">
        <v>22.843</v>
      </c>
      <c r="Q3951" s="9">
        <v>12.621</v>
      </c>
      <c r="R3951" s="9">
        <v>5.2469999999999999</v>
      </c>
      <c r="S3951" s="9">
        <v>4.6619999999999999</v>
      </c>
      <c r="T3951" s="9">
        <v>6.87</v>
      </c>
    </row>
    <row r="3952" spans="1:20" x14ac:dyDescent="0.35">
      <c r="A3952">
        <f t="shared" si="123"/>
        <v>3952</v>
      </c>
      <c r="B3952" s="3" t="s">
        <v>72</v>
      </c>
      <c r="C3952" s="3" t="s">
        <v>86</v>
      </c>
      <c r="D3952" s="3" t="s">
        <v>33</v>
      </c>
      <c r="E3952">
        <v>2020</v>
      </c>
      <c r="F3952" s="3" t="str">
        <f t="shared" si="122"/>
        <v>CQOutCAB G2020</v>
      </c>
      <c r="G3952" s="9">
        <v>12.483000000000001</v>
      </c>
      <c r="H3952" s="9">
        <v>22.195</v>
      </c>
      <c r="I3952" s="9">
        <v>19.033999999999999</v>
      </c>
      <c r="J3952" s="9">
        <v>15.377000000000001</v>
      </c>
      <c r="K3952" s="9">
        <v>12.943</v>
      </c>
      <c r="L3952" s="9">
        <v>13.462</v>
      </c>
      <c r="M3952" s="9">
        <v>26.788</v>
      </c>
      <c r="N3952" s="9">
        <v>40.896999999999998</v>
      </c>
      <c r="O3952" s="9">
        <v>48.582999999999998</v>
      </c>
      <c r="P3952" s="9">
        <v>66.516000000000005</v>
      </c>
      <c r="Q3952" s="9">
        <v>32.465000000000003</v>
      </c>
      <c r="R3952" s="9">
        <v>14.8</v>
      </c>
      <c r="S3952" s="9">
        <v>10.039999999999999</v>
      </c>
      <c r="T3952" s="9">
        <v>13.284000000000001</v>
      </c>
    </row>
    <row r="3953" spans="1:20" x14ac:dyDescent="0.35">
      <c r="A3953">
        <f t="shared" si="123"/>
        <v>3953</v>
      </c>
      <c r="B3953" s="3" t="s">
        <v>72</v>
      </c>
      <c r="C3953" s="3" t="s">
        <v>86</v>
      </c>
      <c r="D3953" s="3" t="s">
        <v>33</v>
      </c>
      <c r="E3953">
        <v>2021</v>
      </c>
      <c r="F3953" s="3" t="str">
        <f t="shared" si="122"/>
        <v>CQOutCAB G2021</v>
      </c>
      <c r="G3953" s="9">
        <v>13.215</v>
      </c>
      <c r="H3953" s="9">
        <v>14.018000000000001</v>
      </c>
      <c r="I3953" s="9">
        <v>17.893999999999998</v>
      </c>
      <c r="J3953" s="9">
        <v>17.556000000000001</v>
      </c>
      <c r="K3953" s="9">
        <v>19.402000000000001</v>
      </c>
      <c r="L3953" s="9">
        <v>24.5</v>
      </c>
      <c r="M3953" s="9">
        <v>30.390999999999998</v>
      </c>
      <c r="N3953" s="9">
        <v>48.555999999999997</v>
      </c>
      <c r="O3953" s="9">
        <v>66.215999999999994</v>
      </c>
      <c r="P3953" s="9">
        <v>63.704999999999998</v>
      </c>
      <c r="Q3953" s="9">
        <v>48.771999999999998</v>
      </c>
      <c r="R3953" s="9">
        <v>29.535</v>
      </c>
      <c r="S3953" s="9">
        <v>17.567</v>
      </c>
      <c r="T3953" s="9">
        <v>17.338999999999999</v>
      </c>
    </row>
    <row r="3954" spans="1:20" x14ac:dyDescent="0.35">
      <c r="A3954">
        <f t="shared" si="123"/>
        <v>3954</v>
      </c>
      <c r="B3954" s="3" t="s">
        <v>72</v>
      </c>
      <c r="C3954" s="3" t="s">
        <v>86</v>
      </c>
      <c r="D3954" s="3" t="s">
        <v>33</v>
      </c>
      <c r="E3954">
        <v>2022</v>
      </c>
      <c r="F3954" s="3" t="str">
        <f t="shared" si="122"/>
        <v>CQOutCAB G2022</v>
      </c>
      <c r="G3954" s="9">
        <v>14.036</v>
      </c>
      <c r="H3954" s="9">
        <v>13.391999999999999</v>
      </c>
      <c r="I3954" s="9">
        <v>17.484000000000002</v>
      </c>
      <c r="J3954" s="9">
        <v>33.442</v>
      </c>
      <c r="K3954" s="9">
        <v>28.433</v>
      </c>
      <c r="L3954" s="9">
        <v>21.588999999999999</v>
      </c>
      <c r="M3954" s="9">
        <v>21.266999999999999</v>
      </c>
      <c r="N3954" s="9">
        <v>40.408000000000001</v>
      </c>
      <c r="O3954" s="9">
        <v>50.448</v>
      </c>
      <c r="P3954" s="9">
        <v>24.904</v>
      </c>
      <c r="Q3954" s="9">
        <v>12.002000000000001</v>
      </c>
      <c r="R3954" s="9">
        <v>5.7320000000000002</v>
      </c>
      <c r="S3954" s="9">
        <v>5.766</v>
      </c>
      <c r="T3954" s="9">
        <v>6.7229999999999999</v>
      </c>
    </row>
    <row r="3955" spans="1:20" x14ac:dyDescent="0.35">
      <c r="A3955">
        <f t="shared" si="123"/>
        <v>3955</v>
      </c>
      <c r="B3955" s="3" t="s">
        <v>72</v>
      </c>
      <c r="C3955" s="3" t="s">
        <v>86</v>
      </c>
      <c r="D3955" s="3" t="s">
        <v>33</v>
      </c>
      <c r="E3955">
        <v>2023</v>
      </c>
      <c r="F3955" s="3" t="str">
        <f t="shared" si="122"/>
        <v>CQOutCAB G2023</v>
      </c>
      <c r="G3955" s="9">
        <v>6.4219999999999997</v>
      </c>
      <c r="H3955" s="9">
        <v>10.397</v>
      </c>
      <c r="I3955" s="9">
        <v>11.933999999999999</v>
      </c>
      <c r="J3955" s="9">
        <v>17.032</v>
      </c>
      <c r="K3955" s="9">
        <v>15.579000000000001</v>
      </c>
      <c r="L3955" s="9">
        <v>13.236000000000001</v>
      </c>
      <c r="M3955" s="9">
        <v>20.361000000000001</v>
      </c>
      <c r="N3955" s="9">
        <v>31.082999999999998</v>
      </c>
      <c r="O3955" s="9">
        <v>33.002000000000002</v>
      </c>
      <c r="P3955" s="9">
        <v>39.869</v>
      </c>
      <c r="Q3955" s="9">
        <v>23.82</v>
      </c>
      <c r="R3955" s="9">
        <v>12.68</v>
      </c>
      <c r="S3955" s="9">
        <v>10.545999999999999</v>
      </c>
      <c r="T3955" s="9">
        <v>12.577</v>
      </c>
    </row>
    <row r="3956" spans="1:20" x14ac:dyDescent="0.35">
      <c r="A3956">
        <f t="shared" si="123"/>
        <v>3956</v>
      </c>
      <c r="B3956" s="3" t="s">
        <v>72</v>
      </c>
      <c r="C3956" s="3" t="s">
        <v>86</v>
      </c>
      <c r="D3956" s="3" t="s">
        <v>33</v>
      </c>
      <c r="E3956">
        <v>2024</v>
      </c>
      <c r="F3956" s="3" t="str">
        <f t="shared" si="122"/>
        <v>CQOutCAB G2024</v>
      </c>
      <c r="G3956" s="9">
        <v>13.446</v>
      </c>
      <c r="H3956" s="9">
        <v>17.074000000000002</v>
      </c>
      <c r="I3956" s="9">
        <v>17.98</v>
      </c>
      <c r="J3956" s="9">
        <v>22.673999999999999</v>
      </c>
      <c r="K3956" s="9">
        <v>17.576000000000001</v>
      </c>
      <c r="L3956" s="9">
        <v>14.788</v>
      </c>
      <c r="M3956" s="9">
        <v>14.381</v>
      </c>
      <c r="N3956" s="9">
        <v>21.803000000000001</v>
      </c>
      <c r="O3956" s="9">
        <v>53.284999999999997</v>
      </c>
      <c r="P3956" s="9">
        <v>30.922999999999998</v>
      </c>
      <c r="Q3956" s="9">
        <v>15.013</v>
      </c>
      <c r="R3956" s="9">
        <v>12.853</v>
      </c>
      <c r="S3956" s="9">
        <v>7.6639999999999997</v>
      </c>
      <c r="T3956" s="9">
        <v>10.781000000000001</v>
      </c>
    </row>
    <row r="3957" spans="1:20" x14ac:dyDescent="0.35">
      <c r="A3957">
        <f t="shared" si="123"/>
        <v>3957</v>
      </c>
      <c r="B3957" s="3" t="s">
        <v>72</v>
      </c>
      <c r="C3957" s="3" t="s">
        <v>86</v>
      </c>
      <c r="D3957" s="3" t="s">
        <v>33</v>
      </c>
      <c r="E3957">
        <v>2025</v>
      </c>
      <c r="F3957" s="3" t="str">
        <f t="shared" si="122"/>
        <v>CQOutCAB G2025</v>
      </c>
      <c r="G3957" s="9">
        <v>11.292999999999999</v>
      </c>
      <c r="H3957" s="9">
        <v>11.738</v>
      </c>
      <c r="I3957" s="9">
        <v>11.93</v>
      </c>
      <c r="J3957" s="9">
        <v>30.914999999999999</v>
      </c>
      <c r="K3957" s="9">
        <v>25.405000000000001</v>
      </c>
      <c r="L3957" s="9">
        <v>26.42</v>
      </c>
      <c r="M3957" s="9">
        <v>24.725999999999999</v>
      </c>
      <c r="N3957" s="9">
        <v>41.655999999999999</v>
      </c>
      <c r="O3957" s="9">
        <v>69.34</v>
      </c>
      <c r="P3957" s="9">
        <v>42.805</v>
      </c>
      <c r="Q3957" s="9">
        <v>15.634</v>
      </c>
      <c r="R3957" s="9">
        <v>9.1069999999999993</v>
      </c>
      <c r="S3957" s="9">
        <v>7.1589999999999998</v>
      </c>
      <c r="T3957" s="9">
        <v>11.722</v>
      </c>
    </row>
    <row r="3958" spans="1:20" x14ac:dyDescent="0.35">
      <c r="A3958">
        <f t="shared" si="123"/>
        <v>3958</v>
      </c>
      <c r="B3958" s="3" t="s">
        <v>72</v>
      </c>
      <c r="C3958" s="3" t="s">
        <v>86</v>
      </c>
      <c r="D3958" s="3" t="s">
        <v>33</v>
      </c>
      <c r="E3958">
        <v>2026</v>
      </c>
      <c r="F3958" s="3" t="str">
        <f t="shared" si="122"/>
        <v>CQOutCAB G2026</v>
      </c>
      <c r="G3958" s="9">
        <v>12.19</v>
      </c>
      <c r="H3958" s="9">
        <v>15.717000000000001</v>
      </c>
      <c r="I3958" s="9">
        <v>26.096</v>
      </c>
      <c r="J3958" s="9">
        <v>33.588000000000001</v>
      </c>
      <c r="K3958" s="9">
        <v>20.196000000000002</v>
      </c>
      <c r="L3958" s="9">
        <v>19.135999999999999</v>
      </c>
      <c r="M3958" s="9">
        <v>26.81</v>
      </c>
      <c r="N3958" s="9">
        <v>36.658000000000001</v>
      </c>
      <c r="O3958" s="9">
        <v>51.572000000000003</v>
      </c>
      <c r="P3958" s="9">
        <v>44.771999999999998</v>
      </c>
      <c r="Q3958" s="9">
        <v>17.213000000000001</v>
      </c>
      <c r="R3958" s="9">
        <v>12.35</v>
      </c>
      <c r="S3958" s="9">
        <v>8.1379999999999999</v>
      </c>
      <c r="T3958" s="9">
        <v>8.9629999999999992</v>
      </c>
    </row>
    <row r="3959" spans="1:20" x14ac:dyDescent="0.35">
      <c r="A3959">
        <f t="shared" si="123"/>
        <v>3959</v>
      </c>
      <c r="B3959" s="3" t="s">
        <v>72</v>
      </c>
      <c r="C3959" s="3" t="s">
        <v>86</v>
      </c>
      <c r="D3959" s="3" t="s">
        <v>33</v>
      </c>
      <c r="E3959">
        <v>2027</v>
      </c>
      <c r="F3959" s="3" t="str">
        <f t="shared" si="122"/>
        <v>CQOutCAB G2027</v>
      </c>
      <c r="G3959" s="9">
        <v>10.19</v>
      </c>
      <c r="H3959" s="9">
        <v>10.444000000000001</v>
      </c>
      <c r="I3959" s="9">
        <v>11.426</v>
      </c>
      <c r="J3959" s="9">
        <v>9.5380000000000003</v>
      </c>
      <c r="K3959" s="9">
        <v>10.833</v>
      </c>
      <c r="L3959" s="9">
        <v>10.214</v>
      </c>
      <c r="M3959" s="9">
        <v>14.744</v>
      </c>
      <c r="N3959" s="9">
        <v>33.271999999999998</v>
      </c>
      <c r="O3959" s="9">
        <v>45.344999999999999</v>
      </c>
      <c r="P3959" s="9">
        <v>30.452000000000002</v>
      </c>
      <c r="Q3959" s="9">
        <v>13.254</v>
      </c>
      <c r="R3959" s="9">
        <v>9.1210000000000004</v>
      </c>
      <c r="S3959" s="9">
        <v>5.056</v>
      </c>
      <c r="T3959" s="9">
        <v>10.826000000000001</v>
      </c>
    </row>
    <row r="3960" spans="1:20" x14ac:dyDescent="0.35">
      <c r="A3960">
        <f t="shared" si="123"/>
        <v>3960</v>
      </c>
      <c r="B3960" s="3" t="s">
        <v>72</v>
      </c>
      <c r="C3960" s="3" t="s">
        <v>86</v>
      </c>
      <c r="D3960" s="3" t="s">
        <v>33</v>
      </c>
      <c r="E3960">
        <v>2028</v>
      </c>
      <c r="F3960" s="3" t="str">
        <f t="shared" si="122"/>
        <v>CQOutCAB G2028</v>
      </c>
      <c r="G3960" s="9">
        <v>10.207000000000001</v>
      </c>
      <c r="H3960" s="9">
        <v>8.8829999999999991</v>
      </c>
      <c r="I3960" s="9">
        <v>11.228999999999999</v>
      </c>
      <c r="J3960" s="9">
        <v>9.9410000000000007</v>
      </c>
      <c r="K3960" s="9">
        <v>16.753</v>
      </c>
      <c r="L3960" s="9">
        <v>15.327</v>
      </c>
      <c r="M3960" s="9">
        <v>15.439</v>
      </c>
      <c r="N3960" s="9">
        <v>19.399999999999999</v>
      </c>
      <c r="O3960" s="9">
        <v>61.156999999999996</v>
      </c>
      <c r="P3960" s="9">
        <v>65.463999999999999</v>
      </c>
      <c r="Q3960" s="9">
        <v>23.329000000000001</v>
      </c>
      <c r="R3960" s="9">
        <v>12.097</v>
      </c>
      <c r="S3960" s="9">
        <v>8.9390000000000001</v>
      </c>
      <c r="T3960" s="9">
        <v>10.839</v>
      </c>
    </row>
    <row r="3961" spans="1:20" x14ac:dyDescent="0.35">
      <c r="A3961">
        <f t="shared" si="123"/>
        <v>3961</v>
      </c>
      <c r="B3961" s="3" t="s">
        <v>72</v>
      </c>
      <c r="C3961" s="3" t="s">
        <v>86</v>
      </c>
      <c r="D3961" s="3" t="s">
        <v>33</v>
      </c>
      <c r="E3961">
        <v>2029</v>
      </c>
      <c r="F3961" s="3" t="str">
        <f t="shared" si="122"/>
        <v>CQOutCAB G2029</v>
      </c>
      <c r="G3961" s="9">
        <v>14.542</v>
      </c>
      <c r="H3961" s="9">
        <v>9.6419999999999995</v>
      </c>
      <c r="I3961" s="9">
        <v>14.997</v>
      </c>
      <c r="J3961" s="9">
        <v>12.238</v>
      </c>
      <c r="K3961" s="9">
        <v>12.781000000000001</v>
      </c>
      <c r="L3961" s="9">
        <v>15.333</v>
      </c>
      <c r="M3961" s="9">
        <v>28.085000000000001</v>
      </c>
      <c r="N3961" s="9">
        <v>32.404000000000003</v>
      </c>
      <c r="O3961" s="9">
        <v>36.656999999999996</v>
      </c>
      <c r="P3961" s="9">
        <v>24.09</v>
      </c>
      <c r="Q3961" s="9">
        <v>13.592000000000001</v>
      </c>
      <c r="R3961" s="9">
        <v>5.91</v>
      </c>
      <c r="S3961" s="9">
        <v>5.3319999999999999</v>
      </c>
      <c r="T3961" s="9">
        <v>7.5629999999999997</v>
      </c>
    </row>
    <row r="3962" spans="1:20" x14ac:dyDescent="0.35">
      <c r="A3962">
        <f t="shared" si="123"/>
        <v>3962</v>
      </c>
      <c r="B3962" s="3" t="s">
        <v>72</v>
      </c>
      <c r="C3962" s="3" t="s">
        <v>86</v>
      </c>
      <c r="D3962" s="3" t="s">
        <v>34</v>
      </c>
      <c r="E3962">
        <v>2020</v>
      </c>
      <c r="F3962" s="3" t="str">
        <f t="shared" si="122"/>
        <v>CQOutPRST L2020</v>
      </c>
      <c r="G3962" s="9">
        <v>1.0629999999999999</v>
      </c>
      <c r="H3962" s="9">
        <v>1.7929999999999999</v>
      </c>
      <c r="I3962" s="9">
        <v>2.198</v>
      </c>
      <c r="J3962" s="9">
        <v>1.1719999999999999</v>
      </c>
      <c r="K3962" s="9">
        <v>0.627</v>
      </c>
      <c r="L3962" s="9">
        <v>0.40300000000000002</v>
      </c>
      <c r="M3962" s="9">
        <v>0.629</v>
      </c>
      <c r="N3962" s="9">
        <v>2.004</v>
      </c>
      <c r="O3962" s="9">
        <v>4.1520000000000001</v>
      </c>
      <c r="P3962" s="9">
        <v>4.1890000000000001</v>
      </c>
      <c r="Q3962" s="9">
        <v>1.167</v>
      </c>
      <c r="R3962" s="9">
        <v>0.36699999999999999</v>
      </c>
      <c r="S3962" s="9">
        <v>0.21099999999999999</v>
      </c>
      <c r="T3962" s="9">
        <v>0.25600000000000001</v>
      </c>
    </row>
    <row r="3963" spans="1:20" x14ac:dyDescent="0.35">
      <c r="A3963">
        <f t="shared" si="123"/>
        <v>3963</v>
      </c>
      <c r="B3963" s="3" t="s">
        <v>72</v>
      </c>
      <c r="C3963" s="3" t="s">
        <v>86</v>
      </c>
      <c r="D3963" s="3" t="s">
        <v>34</v>
      </c>
      <c r="E3963">
        <v>2021</v>
      </c>
      <c r="F3963" s="3" t="str">
        <f t="shared" si="122"/>
        <v>CQOutPRST L2021</v>
      </c>
      <c r="G3963" s="9">
        <v>1.3939999999999999</v>
      </c>
      <c r="H3963" s="9">
        <v>0.81200000000000006</v>
      </c>
      <c r="I3963" s="9">
        <v>0.67500000000000004</v>
      </c>
      <c r="J3963" s="9">
        <v>0.64100000000000001</v>
      </c>
      <c r="K3963" s="9">
        <v>0.52600000000000002</v>
      </c>
      <c r="L3963" s="9">
        <v>0.58499999999999996</v>
      </c>
      <c r="M3963" s="9">
        <v>1.077</v>
      </c>
      <c r="N3963" s="9">
        <v>2.508</v>
      </c>
      <c r="O3963" s="9">
        <v>4.7140000000000004</v>
      </c>
      <c r="P3963" s="9">
        <v>4.0069999999999997</v>
      </c>
      <c r="Q3963" s="9">
        <v>0.94499999999999995</v>
      </c>
      <c r="R3963" s="9">
        <v>0.623</v>
      </c>
      <c r="S3963" s="9">
        <v>0.45500000000000002</v>
      </c>
      <c r="T3963" s="9">
        <v>0.39400000000000002</v>
      </c>
    </row>
    <row r="3964" spans="1:20" x14ac:dyDescent="0.35">
      <c r="A3964">
        <f t="shared" si="123"/>
        <v>3964</v>
      </c>
      <c r="B3964" s="3" t="s">
        <v>72</v>
      </c>
      <c r="C3964" s="3" t="s">
        <v>86</v>
      </c>
      <c r="D3964" s="3" t="s">
        <v>34</v>
      </c>
      <c r="E3964">
        <v>2022</v>
      </c>
      <c r="F3964" s="3" t="str">
        <f t="shared" si="122"/>
        <v>CQOutPRST L2022</v>
      </c>
      <c r="G3964" s="9">
        <v>1.024</v>
      </c>
      <c r="H3964" s="9">
        <v>0.77700000000000002</v>
      </c>
      <c r="I3964" s="9">
        <v>0.64300000000000002</v>
      </c>
      <c r="J3964" s="9">
        <v>1.091</v>
      </c>
      <c r="K3964" s="9">
        <v>1.5389999999999999</v>
      </c>
      <c r="L3964" s="9">
        <v>1.2589999999999999</v>
      </c>
      <c r="M3964" s="9">
        <v>1.3839999999999999</v>
      </c>
      <c r="N3964" s="9">
        <v>2.4380000000000002</v>
      </c>
      <c r="O3964" s="9">
        <v>3.87</v>
      </c>
      <c r="P3964" s="9">
        <v>2.9430000000000001</v>
      </c>
      <c r="Q3964" s="9">
        <v>0.128</v>
      </c>
      <c r="R3964" s="9">
        <v>0.19700000000000001</v>
      </c>
      <c r="S3964" s="9">
        <v>0.19400000000000001</v>
      </c>
      <c r="T3964" s="9">
        <v>0.113</v>
      </c>
    </row>
    <row r="3965" spans="1:20" x14ac:dyDescent="0.35">
      <c r="A3965">
        <f t="shared" si="123"/>
        <v>3965</v>
      </c>
      <c r="B3965" s="3" t="s">
        <v>72</v>
      </c>
      <c r="C3965" s="3" t="s">
        <v>86</v>
      </c>
      <c r="D3965" s="3" t="s">
        <v>34</v>
      </c>
      <c r="E3965">
        <v>2023</v>
      </c>
      <c r="F3965" s="3" t="str">
        <f t="shared" si="122"/>
        <v>CQOutPRST L2023</v>
      </c>
      <c r="G3965" s="9">
        <v>0.98599999999999999</v>
      </c>
      <c r="H3965" s="9">
        <v>1.1659999999999999</v>
      </c>
      <c r="I3965" s="9">
        <v>1.131</v>
      </c>
      <c r="J3965" s="9">
        <v>1.157</v>
      </c>
      <c r="K3965" s="9">
        <v>1.3620000000000001</v>
      </c>
      <c r="L3965" s="9">
        <v>1.0589999999999999</v>
      </c>
      <c r="M3965" s="9">
        <v>1.0629999999999999</v>
      </c>
      <c r="N3965" s="9">
        <v>2.028</v>
      </c>
      <c r="O3965" s="9">
        <v>3.3319999999999999</v>
      </c>
      <c r="P3965" s="9">
        <v>2.7080000000000002</v>
      </c>
      <c r="Q3965" s="9">
        <v>0.68100000000000005</v>
      </c>
      <c r="R3965" s="9">
        <v>0.46800000000000003</v>
      </c>
      <c r="S3965" s="9">
        <v>0.312</v>
      </c>
      <c r="T3965" s="9">
        <v>0.48199999999999998</v>
      </c>
    </row>
    <row r="3966" spans="1:20" x14ac:dyDescent="0.35">
      <c r="A3966">
        <f t="shared" si="123"/>
        <v>3966</v>
      </c>
      <c r="B3966" s="3" t="s">
        <v>72</v>
      </c>
      <c r="C3966" s="3" t="s">
        <v>86</v>
      </c>
      <c r="D3966" s="3" t="s">
        <v>34</v>
      </c>
      <c r="E3966">
        <v>2024</v>
      </c>
      <c r="F3966" s="3" t="str">
        <f t="shared" si="122"/>
        <v>CQOutPRST L2024</v>
      </c>
      <c r="G3966" s="9">
        <v>1.6180000000000001</v>
      </c>
      <c r="H3966" s="9">
        <v>1.3440000000000001</v>
      </c>
      <c r="I3966" s="9">
        <v>1.458</v>
      </c>
      <c r="J3966" s="9">
        <v>1.2749999999999999</v>
      </c>
      <c r="K3966" s="9">
        <v>1.1759999999999999</v>
      </c>
      <c r="L3966" s="9">
        <v>0.85799999999999998</v>
      </c>
      <c r="M3966" s="9">
        <v>0.76300000000000001</v>
      </c>
      <c r="N3966" s="9">
        <v>1.0940000000000001</v>
      </c>
      <c r="O3966" s="9">
        <v>2.3279999999999998</v>
      </c>
      <c r="P3966" s="9">
        <v>1.946</v>
      </c>
      <c r="Q3966" s="9">
        <v>0.126</v>
      </c>
      <c r="R3966" s="9">
        <v>0.32800000000000001</v>
      </c>
      <c r="S3966" s="9">
        <v>0.22900000000000001</v>
      </c>
      <c r="T3966" s="9">
        <v>0.28399999999999997</v>
      </c>
    </row>
    <row r="3967" spans="1:20" x14ac:dyDescent="0.35">
      <c r="A3967">
        <f t="shared" si="123"/>
        <v>3967</v>
      </c>
      <c r="B3967" s="3" t="s">
        <v>72</v>
      </c>
      <c r="C3967" s="3" t="s">
        <v>86</v>
      </c>
      <c r="D3967" s="3" t="s">
        <v>34</v>
      </c>
      <c r="E3967">
        <v>2025</v>
      </c>
      <c r="F3967" s="3" t="str">
        <f t="shared" si="122"/>
        <v>CQOutPRST L2025</v>
      </c>
      <c r="G3967" s="9">
        <v>1.2609999999999999</v>
      </c>
      <c r="H3967" s="9">
        <v>0.92100000000000004</v>
      </c>
      <c r="I3967" s="9">
        <v>0.80500000000000005</v>
      </c>
      <c r="J3967" s="9">
        <v>1.141</v>
      </c>
      <c r="K3967" s="9">
        <v>1.4159999999999999</v>
      </c>
      <c r="L3967" s="9">
        <v>1.1879999999999999</v>
      </c>
      <c r="M3967" s="9">
        <v>1.6020000000000001</v>
      </c>
      <c r="N3967" s="9">
        <v>2.6059999999999999</v>
      </c>
      <c r="O3967" s="9">
        <v>3.7450000000000001</v>
      </c>
      <c r="P3967" s="9">
        <v>2.21</v>
      </c>
      <c r="Q3967" s="9">
        <v>3.2000000000000001E-2</v>
      </c>
      <c r="R3967" s="9">
        <v>0.17799999999999999</v>
      </c>
      <c r="S3967" s="9">
        <v>0.115</v>
      </c>
      <c r="T3967" s="9">
        <v>0.67400000000000004</v>
      </c>
    </row>
    <row r="3968" spans="1:20" x14ac:dyDescent="0.35">
      <c r="A3968">
        <f t="shared" si="123"/>
        <v>3968</v>
      </c>
      <c r="B3968" s="3" t="s">
        <v>72</v>
      </c>
      <c r="C3968" s="3" t="s">
        <v>86</v>
      </c>
      <c r="D3968" s="3" t="s">
        <v>34</v>
      </c>
      <c r="E3968">
        <v>2026</v>
      </c>
      <c r="F3968" s="3" t="str">
        <f t="shared" si="122"/>
        <v>CQOutPRST L2026</v>
      </c>
      <c r="G3968" s="9">
        <v>1.516</v>
      </c>
      <c r="H3968" s="9">
        <v>2.1269999999999998</v>
      </c>
      <c r="I3968" s="9">
        <v>3.3180000000000001</v>
      </c>
      <c r="J3968" s="9">
        <v>2.5859999999999999</v>
      </c>
      <c r="K3968" s="9">
        <v>1.6240000000000001</v>
      </c>
      <c r="L3968" s="9">
        <v>1.0740000000000001</v>
      </c>
      <c r="M3968" s="9">
        <v>1.45</v>
      </c>
      <c r="N3968" s="9">
        <v>2.8809999999999998</v>
      </c>
      <c r="O3968" s="9">
        <v>3.2930000000000001</v>
      </c>
      <c r="P3968" s="9">
        <v>1.698</v>
      </c>
      <c r="Q3968" s="9">
        <v>5.7000000000000002E-2</v>
      </c>
      <c r="R3968" s="9">
        <v>0.224</v>
      </c>
      <c r="S3968" s="9">
        <v>0.16600000000000001</v>
      </c>
      <c r="T3968" s="9">
        <v>6.9000000000000006E-2</v>
      </c>
    </row>
    <row r="3969" spans="1:20" x14ac:dyDescent="0.35">
      <c r="A3969">
        <f t="shared" si="123"/>
        <v>3969</v>
      </c>
      <c r="B3969" s="3" t="s">
        <v>72</v>
      </c>
      <c r="C3969" s="3" t="s">
        <v>86</v>
      </c>
      <c r="D3969" s="3" t="s">
        <v>34</v>
      </c>
      <c r="E3969">
        <v>2027</v>
      </c>
      <c r="F3969" s="3" t="str">
        <f t="shared" si="122"/>
        <v>CQOutPRST L2027</v>
      </c>
      <c r="G3969" s="9">
        <v>0.78</v>
      </c>
      <c r="H3969" s="9">
        <v>0.54700000000000004</v>
      </c>
      <c r="I3969" s="9">
        <v>0.50600000000000001</v>
      </c>
      <c r="J3969" s="9">
        <v>0.56499999999999995</v>
      </c>
      <c r="K3969" s="9">
        <v>0.41899999999999998</v>
      </c>
      <c r="L3969" s="9">
        <v>0.23599999999999999</v>
      </c>
      <c r="M3969" s="9">
        <v>0.55200000000000005</v>
      </c>
      <c r="N3969" s="9">
        <v>2.0979999999999999</v>
      </c>
      <c r="O3969" s="9">
        <v>4.3040000000000003</v>
      </c>
      <c r="P3969" s="9">
        <v>2.94</v>
      </c>
      <c r="Q3969" s="9">
        <v>0.20300000000000001</v>
      </c>
      <c r="R3969" s="9">
        <v>0.38700000000000001</v>
      </c>
      <c r="S3969" s="9">
        <v>0.22500000000000001</v>
      </c>
      <c r="T3969" s="9">
        <v>0.48299999999999998</v>
      </c>
    </row>
    <row r="3970" spans="1:20" x14ac:dyDescent="0.35">
      <c r="A3970">
        <f t="shared" si="123"/>
        <v>3970</v>
      </c>
      <c r="B3970" s="3" t="s">
        <v>72</v>
      </c>
      <c r="C3970" s="3" t="s">
        <v>86</v>
      </c>
      <c r="D3970" s="3" t="s">
        <v>34</v>
      </c>
      <c r="E3970">
        <v>2028</v>
      </c>
      <c r="F3970" s="3" t="str">
        <f t="shared" ref="F3970:F4033" si="124">_xlfn.CONCAT(B3970,C3970,D3970,E3970)</f>
        <v>CQOutPRST L2028</v>
      </c>
      <c r="G3970" s="9">
        <v>0.97899999999999998</v>
      </c>
      <c r="H3970" s="9">
        <v>0.53</v>
      </c>
      <c r="I3970" s="9">
        <v>0.27300000000000002</v>
      </c>
      <c r="J3970" s="9">
        <v>0.309</v>
      </c>
      <c r="K3970" s="9">
        <v>0.23100000000000001</v>
      </c>
      <c r="L3970" s="9">
        <v>0.375</v>
      </c>
      <c r="M3970" s="9">
        <v>0.58099999999999996</v>
      </c>
      <c r="N3970" s="9">
        <v>1.4690000000000001</v>
      </c>
      <c r="O3970" s="9">
        <v>2.9279999999999999</v>
      </c>
      <c r="P3970" s="9">
        <v>1.875</v>
      </c>
      <c r="Q3970" s="9">
        <v>6.0000000000000001E-3</v>
      </c>
      <c r="R3970" s="9">
        <v>0.184</v>
      </c>
      <c r="S3970" s="9">
        <v>0.14499999999999999</v>
      </c>
      <c r="T3970" s="9">
        <v>0.06</v>
      </c>
    </row>
    <row r="3971" spans="1:20" x14ac:dyDescent="0.35">
      <c r="A3971">
        <f t="shared" ref="A3971:A4034" si="125">A3970+1</f>
        <v>3971</v>
      </c>
      <c r="B3971" s="3" t="s">
        <v>72</v>
      </c>
      <c r="C3971" s="3" t="s">
        <v>86</v>
      </c>
      <c r="D3971" s="3" t="s">
        <v>34</v>
      </c>
      <c r="E3971">
        <v>2029</v>
      </c>
      <c r="F3971" s="3" t="str">
        <f t="shared" si="124"/>
        <v>CQOutPRST L2029</v>
      </c>
      <c r="G3971" s="9">
        <v>1.0640000000000001</v>
      </c>
      <c r="H3971" s="9">
        <v>0.752</v>
      </c>
      <c r="I3971" s="9">
        <v>0.69</v>
      </c>
      <c r="J3971" s="9">
        <v>0.76400000000000001</v>
      </c>
      <c r="K3971" s="9">
        <v>0.68799999999999994</v>
      </c>
      <c r="L3971" s="9">
        <v>0.81499999999999995</v>
      </c>
      <c r="M3971" s="9">
        <v>1.8440000000000001</v>
      </c>
      <c r="N3971" s="9">
        <v>3.1859999999999999</v>
      </c>
      <c r="O3971" s="9">
        <v>4.09</v>
      </c>
      <c r="P3971" s="9">
        <v>2.4590000000000001</v>
      </c>
      <c r="Q3971" s="9">
        <v>0.19</v>
      </c>
      <c r="R3971" s="9">
        <v>0.23599999999999999</v>
      </c>
      <c r="S3971" s="9">
        <v>0.15</v>
      </c>
      <c r="T3971" s="9">
        <v>0.32500000000000001</v>
      </c>
    </row>
    <row r="3972" spans="1:20" x14ac:dyDescent="0.35">
      <c r="A3972">
        <f t="shared" si="125"/>
        <v>3972</v>
      </c>
      <c r="B3972" s="3" t="s">
        <v>72</v>
      </c>
      <c r="C3972" s="3" t="s">
        <v>86</v>
      </c>
      <c r="D3972" s="3" t="s">
        <v>35</v>
      </c>
      <c r="E3972">
        <v>2020</v>
      </c>
      <c r="F3972" s="3" t="str">
        <f t="shared" si="124"/>
        <v>CQOutALBENI2020</v>
      </c>
      <c r="G3972" s="9">
        <v>27.443999999999999</v>
      </c>
      <c r="H3972" s="9">
        <v>30.26</v>
      </c>
      <c r="I3972" s="9">
        <v>25.422999999999998</v>
      </c>
      <c r="J3972" s="9">
        <v>19.074999999999999</v>
      </c>
      <c r="K3972" s="9">
        <v>15.759</v>
      </c>
      <c r="L3972" s="9">
        <v>16.059999999999999</v>
      </c>
      <c r="M3972" s="9">
        <v>29.718</v>
      </c>
      <c r="N3972" s="9">
        <v>45.131</v>
      </c>
      <c r="O3972" s="9">
        <v>57.121000000000002</v>
      </c>
      <c r="P3972" s="9">
        <v>71.55</v>
      </c>
      <c r="Q3972" s="9">
        <v>35.344000000000001</v>
      </c>
      <c r="R3972" s="9">
        <v>16.763000000000002</v>
      </c>
      <c r="S3972" s="9">
        <v>11.617000000000001</v>
      </c>
      <c r="T3972" s="9">
        <v>16.797000000000001</v>
      </c>
    </row>
    <row r="3973" spans="1:20" x14ac:dyDescent="0.35">
      <c r="A3973">
        <f t="shared" si="125"/>
        <v>3973</v>
      </c>
      <c r="B3973" s="3" t="s">
        <v>72</v>
      </c>
      <c r="C3973" s="3" t="s">
        <v>86</v>
      </c>
      <c r="D3973" s="3" t="s">
        <v>35</v>
      </c>
      <c r="E3973">
        <v>2021</v>
      </c>
      <c r="F3973" s="3" t="str">
        <f t="shared" si="124"/>
        <v>CQOutALBENI2021</v>
      </c>
      <c r="G3973" s="9">
        <v>27.891999999999999</v>
      </c>
      <c r="H3973" s="9">
        <v>18.748000000000001</v>
      </c>
      <c r="I3973" s="9">
        <v>20.765000000000001</v>
      </c>
      <c r="J3973" s="9">
        <v>21.077000000000002</v>
      </c>
      <c r="K3973" s="9">
        <v>22.366</v>
      </c>
      <c r="L3973" s="9">
        <v>28.216999999999999</v>
      </c>
      <c r="M3973" s="9">
        <v>34.404000000000003</v>
      </c>
      <c r="N3973" s="9">
        <v>48.326999999999998</v>
      </c>
      <c r="O3973" s="9">
        <v>75.123000000000005</v>
      </c>
      <c r="P3973" s="9">
        <v>69.938999999999993</v>
      </c>
      <c r="Q3973" s="9">
        <v>52.088000000000001</v>
      </c>
      <c r="R3973" s="9">
        <v>31.309000000000001</v>
      </c>
      <c r="S3973" s="9">
        <v>18.728000000000002</v>
      </c>
      <c r="T3973" s="9">
        <v>21.135999999999999</v>
      </c>
    </row>
    <row r="3974" spans="1:20" x14ac:dyDescent="0.35">
      <c r="A3974">
        <f t="shared" si="125"/>
        <v>3974</v>
      </c>
      <c r="B3974" s="3" t="s">
        <v>72</v>
      </c>
      <c r="C3974" s="3" t="s">
        <v>86</v>
      </c>
      <c r="D3974" s="3" t="s">
        <v>35</v>
      </c>
      <c r="E3974">
        <v>2022</v>
      </c>
      <c r="F3974" s="3" t="str">
        <f t="shared" si="124"/>
        <v>CQOutALBENI2022</v>
      </c>
      <c r="G3974" s="9">
        <v>28.382999999999999</v>
      </c>
      <c r="H3974" s="9">
        <v>18.794</v>
      </c>
      <c r="I3974" s="9">
        <v>21.236000000000001</v>
      </c>
      <c r="J3974" s="9">
        <v>34.613999999999997</v>
      </c>
      <c r="K3974" s="9">
        <v>38.96</v>
      </c>
      <c r="L3974" s="9">
        <v>28.521999999999998</v>
      </c>
      <c r="M3974" s="9">
        <v>23.361999999999998</v>
      </c>
      <c r="N3974" s="9">
        <v>41.582000000000001</v>
      </c>
      <c r="O3974" s="9">
        <v>54.906999999999996</v>
      </c>
      <c r="P3974" s="9">
        <v>25.27</v>
      </c>
      <c r="Q3974" s="9">
        <v>13.754</v>
      </c>
      <c r="R3974" s="9">
        <v>7.2110000000000003</v>
      </c>
      <c r="S3974" s="9">
        <v>7.3179999999999996</v>
      </c>
      <c r="T3974" s="9">
        <v>9.9649999999999999</v>
      </c>
    </row>
    <row r="3975" spans="1:20" x14ac:dyDescent="0.35">
      <c r="A3975">
        <f t="shared" si="125"/>
        <v>3975</v>
      </c>
      <c r="B3975" s="3" t="s">
        <v>72</v>
      </c>
      <c r="C3975" s="3" t="s">
        <v>86</v>
      </c>
      <c r="D3975" s="3" t="s">
        <v>35</v>
      </c>
      <c r="E3975">
        <v>2023</v>
      </c>
      <c r="F3975" s="3" t="str">
        <f t="shared" si="124"/>
        <v>CQOutALBENI2023</v>
      </c>
      <c r="G3975" s="9">
        <v>20.233000000000001</v>
      </c>
      <c r="H3975" s="9">
        <v>15.843</v>
      </c>
      <c r="I3975" s="9">
        <v>14.815</v>
      </c>
      <c r="J3975" s="9">
        <v>22.11</v>
      </c>
      <c r="K3975" s="9">
        <v>20.277000000000001</v>
      </c>
      <c r="L3975" s="9">
        <v>18.033000000000001</v>
      </c>
      <c r="M3975" s="9">
        <v>20.977</v>
      </c>
      <c r="N3975" s="9">
        <v>34.118000000000002</v>
      </c>
      <c r="O3975" s="9">
        <v>34.536000000000001</v>
      </c>
      <c r="P3975" s="9">
        <v>39.991</v>
      </c>
      <c r="Q3975" s="9">
        <v>26.079000000000001</v>
      </c>
      <c r="R3975" s="9">
        <v>14.568</v>
      </c>
      <c r="S3975" s="9">
        <v>12.407</v>
      </c>
      <c r="T3975" s="9">
        <v>16.593</v>
      </c>
    </row>
    <row r="3976" spans="1:20" x14ac:dyDescent="0.35">
      <c r="A3976">
        <f t="shared" si="125"/>
        <v>3976</v>
      </c>
      <c r="B3976" s="3" t="s">
        <v>72</v>
      </c>
      <c r="C3976" s="3" t="s">
        <v>86</v>
      </c>
      <c r="D3976" s="3" t="s">
        <v>35</v>
      </c>
      <c r="E3976">
        <v>2024</v>
      </c>
      <c r="F3976" s="3" t="str">
        <f t="shared" si="124"/>
        <v>CQOutALBENI2024</v>
      </c>
      <c r="G3976" s="9">
        <v>28.591999999999999</v>
      </c>
      <c r="H3976" s="9">
        <v>24.039000000000001</v>
      </c>
      <c r="I3976" s="9">
        <v>22.088999999999999</v>
      </c>
      <c r="J3976" s="9">
        <v>26.898</v>
      </c>
      <c r="K3976" s="9">
        <v>24.052</v>
      </c>
      <c r="L3976" s="9">
        <v>19.036999999999999</v>
      </c>
      <c r="M3976" s="9">
        <v>12.413</v>
      </c>
      <c r="N3976" s="9">
        <v>20.806999999999999</v>
      </c>
      <c r="O3976" s="9">
        <v>53.082999999999998</v>
      </c>
      <c r="P3976" s="9">
        <v>28.873999999999999</v>
      </c>
      <c r="Q3976" s="9">
        <v>16.821999999999999</v>
      </c>
      <c r="R3976" s="9">
        <v>14.613</v>
      </c>
      <c r="S3976" s="9">
        <v>9.1010000000000009</v>
      </c>
      <c r="T3976" s="9">
        <v>14.387</v>
      </c>
    </row>
    <row r="3977" spans="1:20" x14ac:dyDescent="0.35">
      <c r="A3977">
        <f t="shared" si="125"/>
        <v>3977</v>
      </c>
      <c r="B3977" s="3" t="s">
        <v>72</v>
      </c>
      <c r="C3977" s="3" t="s">
        <v>86</v>
      </c>
      <c r="D3977" s="3" t="s">
        <v>35</v>
      </c>
      <c r="E3977">
        <v>2025</v>
      </c>
      <c r="F3977" s="3" t="str">
        <f t="shared" si="124"/>
        <v>CQOutALBENI2025</v>
      </c>
      <c r="G3977" s="9">
        <v>25.727</v>
      </c>
      <c r="H3977" s="9">
        <v>17.234000000000002</v>
      </c>
      <c r="I3977" s="9">
        <v>14.404999999999999</v>
      </c>
      <c r="J3977" s="9">
        <v>33.113999999999997</v>
      </c>
      <c r="K3977" s="9">
        <v>34.774999999999999</v>
      </c>
      <c r="L3977" s="9">
        <v>30.38</v>
      </c>
      <c r="M3977" s="9">
        <v>30.988</v>
      </c>
      <c r="N3977" s="9">
        <v>41.063000000000002</v>
      </c>
      <c r="O3977" s="9">
        <v>69.828999999999994</v>
      </c>
      <c r="P3977" s="9">
        <v>46.94</v>
      </c>
      <c r="Q3977" s="9">
        <v>17.059000000000001</v>
      </c>
      <c r="R3977" s="9">
        <v>10.861000000000001</v>
      </c>
      <c r="S3977" s="9">
        <v>8.8049999999999997</v>
      </c>
      <c r="T3977" s="9">
        <v>15.913</v>
      </c>
    </row>
    <row r="3978" spans="1:20" x14ac:dyDescent="0.35">
      <c r="A3978">
        <f t="shared" si="125"/>
        <v>3978</v>
      </c>
      <c r="B3978" s="3" t="s">
        <v>72</v>
      </c>
      <c r="C3978" s="3" t="s">
        <v>86</v>
      </c>
      <c r="D3978" s="3" t="s">
        <v>35</v>
      </c>
      <c r="E3978">
        <v>2026</v>
      </c>
      <c r="F3978" s="3" t="str">
        <f t="shared" si="124"/>
        <v>CQOutALBENI2026</v>
      </c>
      <c r="G3978" s="9">
        <v>27.132999999999999</v>
      </c>
      <c r="H3978" s="9">
        <v>23.966000000000001</v>
      </c>
      <c r="I3978" s="9">
        <v>32.219000000000001</v>
      </c>
      <c r="J3978" s="9">
        <v>42.843000000000004</v>
      </c>
      <c r="K3978" s="9">
        <v>31.564</v>
      </c>
      <c r="L3978" s="9">
        <v>25.198</v>
      </c>
      <c r="M3978" s="9">
        <v>29.928999999999998</v>
      </c>
      <c r="N3978" s="9">
        <v>40.686</v>
      </c>
      <c r="O3978" s="9">
        <v>53.262</v>
      </c>
      <c r="P3978" s="9">
        <v>43.655000000000001</v>
      </c>
      <c r="Q3978" s="9">
        <v>18.259</v>
      </c>
      <c r="R3978" s="9">
        <v>14.169</v>
      </c>
      <c r="S3978" s="9">
        <v>9.8610000000000007</v>
      </c>
      <c r="T3978" s="9">
        <v>12.179</v>
      </c>
    </row>
    <row r="3979" spans="1:20" x14ac:dyDescent="0.35">
      <c r="A3979">
        <f t="shared" si="125"/>
        <v>3979</v>
      </c>
      <c r="B3979" s="3" t="s">
        <v>72</v>
      </c>
      <c r="C3979" s="3" t="s">
        <v>86</v>
      </c>
      <c r="D3979" s="3" t="s">
        <v>35</v>
      </c>
      <c r="E3979">
        <v>2027</v>
      </c>
      <c r="F3979" s="3" t="str">
        <f t="shared" si="124"/>
        <v>CQOutALBENI2027</v>
      </c>
      <c r="G3979" s="9">
        <v>23.786999999999999</v>
      </c>
      <c r="H3979" s="9">
        <v>14.853999999999999</v>
      </c>
      <c r="I3979" s="9">
        <v>13.438000000000001</v>
      </c>
      <c r="J3979" s="9">
        <v>11.252000000000001</v>
      </c>
      <c r="K3979" s="9">
        <v>12.353</v>
      </c>
      <c r="L3979" s="9">
        <v>11.369</v>
      </c>
      <c r="M3979" s="9">
        <v>13.911</v>
      </c>
      <c r="N3979" s="9">
        <v>36.918999999999997</v>
      </c>
      <c r="O3979" s="9">
        <v>49.902000000000001</v>
      </c>
      <c r="P3979" s="9">
        <v>30.638000000000002</v>
      </c>
      <c r="Q3979" s="9">
        <v>14.759</v>
      </c>
      <c r="R3979" s="9">
        <v>11.112</v>
      </c>
      <c r="S3979" s="9">
        <v>6.5270000000000001</v>
      </c>
      <c r="T3979" s="9">
        <v>14.478</v>
      </c>
    </row>
    <row r="3980" spans="1:20" x14ac:dyDescent="0.35">
      <c r="A3980">
        <f t="shared" si="125"/>
        <v>3980</v>
      </c>
      <c r="B3980" s="3" t="s">
        <v>72</v>
      </c>
      <c r="C3980" s="3" t="s">
        <v>86</v>
      </c>
      <c r="D3980" s="3" t="s">
        <v>35</v>
      </c>
      <c r="E3980">
        <v>2028</v>
      </c>
      <c r="F3980" s="3" t="str">
        <f t="shared" si="124"/>
        <v>CQOutALBENI2028</v>
      </c>
      <c r="G3980" s="9">
        <v>23.890999999999998</v>
      </c>
      <c r="H3980" s="9">
        <v>12.974</v>
      </c>
      <c r="I3980" s="9">
        <v>12.824999999999999</v>
      </c>
      <c r="J3980" s="9">
        <v>11.507</v>
      </c>
      <c r="K3980" s="9">
        <v>18.148</v>
      </c>
      <c r="L3980" s="9">
        <v>18.238</v>
      </c>
      <c r="M3980" s="9">
        <v>12.706</v>
      </c>
      <c r="N3980" s="9">
        <v>19.131</v>
      </c>
      <c r="O3980" s="9">
        <v>60.658999999999999</v>
      </c>
      <c r="P3980" s="9">
        <v>65.212999999999994</v>
      </c>
      <c r="Q3980" s="9">
        <v>24.442</v>
      </c>
      <c r="R3980" s="9">
        <v>13.706</v>
      </c>
      <c r="S3980" s="9">
        <v>10.489000000000001</v>
      </c>
      <c r="T3980" s="9">
        <v>14.119</v>
      </c>
    </row>
    <row r="3981" spans="1:20" x14ac:dyDescent="0.35">
      <c r="A3981">
        <f t="shared" si="125"/>
        <v>3981</v>
      </c>
      <c r="B3981" s="3" t="s">
        <v>72</v>
      </c>
      <c r="C3981" s="3" t="s">
        <v>86</v>
      </c>
      <c r="D3981" s="3" t="s">
        <v>35</v>
      </c>
      <c r="E3981">
        <v>2029</v>
      </c>
      <c r="F3981" s="3" t="str">
        <f t="shared" si="124"/>
        <v>CQOutALBENI2029</v>
      </c>
      <c r="G3981" s="9">
        <v>28.812000000000001</v>
      </c>
      <c r="H3981" s="9">
        <v>14.507999999999999</v>
      </c>
      <c r="I3981" s="9">
        <v>17.847000000000001</v>
      </c>
      <c r="J3981" s="9">
        <v>15.49</v>
      </c>
      <c r="K3981" s="9">
        <v>16.866</v>
      </c>
      <c r="L3981" s="9">
        <v>19.234000000000002</v>
      </c>
      <c r="M3981" s="9">
        <v>29.53</v>
      </c>
      <c r="N3981" s="9">
        <v>34.75</v>
      </c>
      <c r="O3981" s="9">
        <v>39.725999999999999</v>
      </c>
      <c r="P3981" s="9">
        <v>23.099</v>
      </c>
      <c r="Q3981" s="9">
        <v>15.032</v>
      </c>
      <c r="R3981" s="9">
        <v>7.47</v>
      </c>
      <c r="S3981" s="9">
        <v>6.8010000000000002</v>
      </c>
      <c r="T3981" s="9">
        <v>11.236000000000001</v>
      </c>
    </row>
    <row r="3982" spans="1:20" x14ac:dyDescent="0.35">
      <c r="A3982">
        <f t="shared" si="125"/>
        <v>3982</v>
      </c>
      <c r="B3982" s="3" t="s">
        <v>72</v>
      </c>
      <c r="C3982" s="3" t="s">
        <v>86</v>
      </c>
      <c r="D3982" s="3" t="s">
        <v>36</v>
      </c>
      <c r="E3982">
        <v>2020</v>
      </c>
      <c r="F3982" s="3" t="str">
        <f t="shared" si="124"/>
        <v>CQOutBOX C2020</v>
      </c>
      <c r="G3982" s="9">
        <v>27.765999999999998</v>
      </c>
      <c r="H3982" s="9">
        <v>29.937000000000001</v>
      </c>
      <c r="I3982" s="9">
        <v>26.823</v>
      </c>
      <c r="J3982" s="9">
        <v>19.600000000000001</v>
      </c>
      <c r="K3982" s="9">
        <v>16.068999999999999</v>
      </c>
      <c r="L3982" s="9">
        <v>16.466000000000001</v>
      </c>
      <c r="M3982" s="9">
        <v>29.097000000000001</v>
      </c>
      <c r="N3982" s="9">
        <v>45.594000000000001</v>
      </c>
      <c r="O3982" s="9">
        <v>57.436999999999998</v>
      </c>
      <c r="P3982" s="9">
        <v>73.28</v>
      </c>
      <c r="Q3982" s="9">
        <v>37.615000000000002</v>
      </c>
      <c r="R3982" s="9">
        <v>17.471</v>
      </c>
      <c r="S3982" s="9">
        <v>12.404</v>
      </c>
      <c r="T3982" s="9">
        <v>17.125</v>
      </c>
    </row>
    <row r="3983" spans="1:20" x14ac:dyDescent="0.35">
      <c r="A3983">
        <f t="shared" si="125"/>
        <v>3983</v>
      </c>
      <c r="B3983" s="3" t="s">
        <v>72</v>
      </c>
      <c r="C3983" s="3" t="s">
        <v>86</v>
      </c>
      <c r="D3983" s="3" t="s">
        <v>36</v>
      </c>
      <c r="E3983">
        <v>2021</v>
      </c>
      <c r="F3983" s="3" t="str">
        <f t="shared" si="124"/>
        <v>CQOutBOX C2021</v>
      </c>
      <c r="G3983" s="9">
        <v>28.1</v>
      </c>
      <c r="H3983" s="9">
        <v>18.919</v>
      </c>
      <c r="I3983" s="9">
        <v>21.477</v>
      </c>
      <c r="J3983" s="9">
        <v>21.622</v>
      </c>
      <c r="K3983" s="9">
        <v>22.81</v>
      </c>
      <c r="L3983" s="9">
        <v>28.707000000000001</v>
      </c>
      <c r="M3983" s="9">
        <v>34.628</v>
      </c>
      <c r="N3983" s="9">
        <v>47.994</v>
      </c>
      <c r="O3983" s="9">
        <v>76.747</v>
      </c>
      <c r="P3983" s="9">
        <v>70.373000000000005</v>
      </c>
      <c r="Q3983" s="9">
        <v>54.661000000000001</v>
      </c>
      <c r="R3983" s="9">
        <v>32.441000000000003</v>
      </c>
      <c r="S3983" s="9">
        <v>19.744</v>
      </c>
      <c r="T3983" s="9">
        <v>21.771000000000001</v>
      </c>
    </row>
    <row r="3984" spans="1:20" x14ac:dyDescent="0.35">
      <c r="A3984">
        <f t="shared" si="125"/>
        <v>3984</v>
      </c>
      <c r="B3984" s="3" t="s">
        <v>72</v>
      </c>
      <c r="C3984" s="3" t="s">
        <v>86</v>
      </c>
      <c r="D3984" s="3" t="s">
        <v>36</v>
      </c>
      <c r="E3984">
        <v>2022</v>
      </c>
      <c r="F3984" s="3" t="str">
        <f t="shared" si="124"/>
        <v>CQOutBOX C2022</v>
      </c>
      <c r="G3984" s="9">
        <v>28.748999999999999</v>
      </c>
      <c r="H3984" s="9">
        <v>19.238</v>
      </c>
      <c r="I3984" s="9">
        <v>21.609000000000002</v>
      </c>
      <c r="J3984" s="9">
        <v>34.506</v>
      </c>
      <c r="K3984" s="9">
        <v>40.731000000000002</v>
      </c>
      <c r="L3984" s="9">
        <v>29.24</v>
      </c>
      <c r="M3984" s="9">
        <v>24.295000000000002</v>
      </c>
      <c r="N3984" s="9">
        <v>40.628</v>
      </c>
      <c r="O3984" s="9">
        <v>55.747</v>
      </c>
      <c r="P3984" s="9">
        <v>27.193999999999999</v>
      </c>
      <c r="Q3984" s="9">
        <v>14.467000000000001</v>
      </c>
      <c r="R3984" s="9">
        <v>7.4939999999999998</v>
      </c>
      <c r="S3984" s="9">
        <v>7.4160000000000004</v>
      </c>
      <c r="T3984" s="9">
        <v>10.208</v>
      </c>
    </row>
    <row r="3985" spans="1:20" x14ac:dyDescent="0.35">
      <c r="A3985">
        <f t="shared" si="125"/>
        <v>3985</v>
      </c>
      <c r="B3985" s="3" t="s">
        <v>72</v>
      </c>
      <c r="C3985" s="3" t="s">
        <v>86</v>
      </c>
      <c r="D3985" s="3" t="s">
        <v>36</v>
      </c>
      <c r="E3985">
        <v>2023</v>
      </c>
      <c r="F3985" s="3" t="str">
        <f t="shared" si="124"/>
        <v>CQOutBOX C2023</v>
      </c>
      <c r="G3985" s="9">
        <v>20.509</v>
      </c>
      <c r="H3985" s="9">
        <v>15.955</v>
      </c>
      <c r="I3985" s="9">
        <v>15.144</v>
      </c>
      <c r="J3985" s="9">
        <v>22.527000000000001</v>
      </c>
      <c r="K3985" s="9">
        <v>20.879000000000001</v>
      </c>
      <c r="L3985" s="9">
        <v>18.234000000000002</v>
      </c>
      <c r="M3985" s="9">
        <v>21.640999999999998</v>
      </c>
      <c r="N3985" s="9">
        <v>34.715000000000003</v>
      </c>
      <c r="O3985" s="9">
        <v>35.121000000000002</v>
      </c>
      <c r="P3985" s="9">
        <v>40.933</v>
      </c>
      <c r="Q3985" s="9">
        <v>27.407</v>
      </c>
      <c r="R3985" s="9">
        <v>14.978999999999999</v>
      </c>
      <c r="S3985" s="9">
        <v>12.829000000000001</v>
      </c>
      <c r="T3985" s="9">
        <v>16.824000000000002</v>
      </c>
    </row>
    <row r="3986" spans="1:20" x14ac:dyDescent="0.35">
      <c r="A3986">
        <f t="shared" si="125"/>
        <v>3986</v>
      </c>
      <c r="B3986" s="3" t="s">
        <v>72</v>
      </c>
      <c r="C3986" s="3" t="s">
        <v>86</v>
      </c>
      <c r="D3986" s="3" t="s">
        <v>36</v>
      </c>
      <c r="E3986">
        <v>2024</v>
      </c>
      <c r="F3986" s="3" t="str">
        <f t="shared" si="124"/>
        <v>CQOutBOX C2024</v>
      </c>
      <c r="G3986" s="9">
        <v>28.949000000000002</v>
      </c>
      <c r="H3986" s="9">
        <v>24.515999999999998</v>
      </c>
      <c r="I3986" s="9">
        <v>22.503</v>
      </c>
      <c r="J3986" s="9">
        <v>27.542000000000002</v>
      </c>
      <c r="K3986" s="9">
        <v>24.692</v>
      </c>
      <c r="L3986" s="9">
        <v>19.54</v>
      </c>
      <c r="M3986" s="9">
        <v>12.823</v>
      </c>
      <c r="N3986" s="9">
        <v>20.57</v>
      </c>
      <c r="O3986" s="9">
        <v>53.356999999999999</v>
      </c>
      <c r="P3986" s="9">
        <v>30.228999999999999</v>
      </c>
      <c r="Q3986" s="9">
        <v>18.007999999999999</v>
      </c>
      <c r="R3986" s="9">
        <v>14.928000000000001</v>
      </c>
      <c r="S3986" s="9">
        <v>9.4489999999999998</v>
      </c>
      <c r="T3986" s="9">
        <v>14.542</v>
      </c>
    </row>
    <row r="3987" spans="1:20" x14ac:dyDescent="0.35">
      <c r="A3987">
        <f t="shared" si="125"/>
        <v>3987</v>
      </c>
      <c r="B3987" s="3" t="s">
        <v>72</v>
      </c>
      <c r="C3987" s="3" t="s">
        <v>86</v>
      </c>
      <c r="D3987" s="3" t="s">
        <v>36</v>
      </c>
      <c r="E3987">
        <v>2025</v>
      </c>
      <c r="F3987" s="3" t="str">
        <f t="shared" si="124"/>
        <v>CQOutBOX C2025</v>
      </c>
      <c r="G3987" s="9">
        <v>26.001000000000001</v>
      </c>
      <c r="H3987" s="9">
        <v>17.565999999999999</v>
      </c>
      <c r="I3987" s="9">
        <v>14.718999999999999</v>
      </c>
      <c r="J3987" s="9">
        <v>33.74</v>
      </c>
      <c r="K3987" s="9">
        <v>35.348999999999997</v>
      </c>
      <c r="L3987" s="9">
        <v>31.338999999999999</v>
      </c>
      <c r="M3987" s="9">
        <v>32.012</v>
      </c>
      <c r="N3987" s="9">
        <v>38.981000000000002</v>
      </c>
      <c r="O3987" s="9">
        <v>70.775000000000006</v>
      </c>
      <c r="P3987" s="9">
        <v>49.314999999999998</v>
      </c>
      <c r="Q3987" s="9">
        <v>18.218</v>
      </c>
      <c r="R3987" s="9">
        <v>11.268000000000001</v>
      </c>
      <c r="S3987" s="9">
        <v>9.2029999999999994</v>
      </c>
      <c r="T3987" s="9">
        <v>16.059999999999999</v>
      </c>
    </row>
    <row r="3988" spans="1:20" x14ac:dyDescent="0.35">
      <c r="A3988">
        <f t="shared" si="125"/>
        <v>3988</v>
      </c>
      <c r="B3988" s="3" t="s">
        <v>72</v>
      </c>
      <c r="C3988" s="3" t="s">
        <v>86</v>
      </c>
      <c r="D3988" s="3" t="s">
        <v>36</v>
      </c>
      <c r="E3988">
        <v>2026</v>
      </c>
      <c r="F3988" s="3" t="str">
        <f t="shared" si="124"/>
        <v>CQOutBOX C2026</v>
      </c>
      <c r="G3988" s="9">
        <v>27.396000000000001</v>
      </c>
      <c r="H3988" s="9">
        <v>24.123000000000001</v>
      </c>
      <c r="I3988" s="9">
        <v>33.384</v>
      </c>
      <c r="J3988" s="9">
        <v>43.631999999999998</v>
      </c>
      <c r="K3988" s="9">
        <v>32.438000000000002</v>
      </c>
      <c r="L3988" s="9">
        <v>25.696999999999999</v>
      </c>
      <c r="M3988" s="9">
        <v>30.885999999999999</v>
      </c>
      <c r="N3988" s="9">
        <v>40.646999999999998</v>
      </c>
      <c r="O3988" s="9">
        <v>54.121000000000002</v>
      </c>
      <c r="P3988" s="9">
        <v>45.057000000000002</v>
      </c>
      <c r="Q3988" s="9">
        <v>19.315999999999999</v>
      </c>
      <c r="R3988" s="9">
        <v>14.624000000000001</v>
      </c>
      <c r="S3988" s="9">
        <v>10.426</v>
      </c>
      <c r="T3988" s="9">
        <v>12.430999999999999</v>
      </c>
    </row>
    <row r="3989" spans="1:20" x14ac:dyDescent="0.35">
      <c r="A3989">
        <f t="shared" si="125"/>
        <v>3989</v>
      </c>
      <c r="B3989" s="3" t="s">
        <v>72</v>
      </c>
      <c r="C3989" s="3" t="s">
        <v>86</v>
      </c>
      <c r="D3989" s="3" t="s">
        <v>36</v>
      </c>
      <c r="E3989">
        <v>2027</v>
      </c>
      <c r="F3989" s="3" t="str">
        <f t="shared" si="124"/>
        <v>CQOutBOX C2027</v>
      </c>
      <c r="G3989" s="9">
        <v>24.047000000000001</v>
      </c>
      <c r="H3989" s="9">
        <v>15.093999999999999</v>
      </c>
      <c r="I3989" s="9">
        <v>13.605</v>
      </c>
      <c r="J3989" s="9">
        <v>11.638999999999999</v>
      </c>
      <c r="K3989" s="9">
        <v>12.536</v>
      </c>
      <c r="L3989" s="9">
        <v>11.507</v>
      </c>
      <c r="M3989" s="9">
        <v>13.971</v>
      </c>
      <c r="N3989" s="9">
        <v>34.54</v>
      </c>
      <c r="O3989" s="9">
        <v>51.125999999999998</v>
      </c>
      <c r="P3989" s="9">
        <v>32.747</v>
      </c>
      <c r="Q3989" s="9">
        <v>15.75</v>
      </c>
      <c r="R3989" s="9">
        <v>11.522</v>
      </c>
      <c r="S3989" s="9">
        <v>6.9429999999999996</v>
      </c>
      <c r="T3989" s="9">
        <v>14.659000000000001</v>
      </c>
    </row>
    <row r="3990" spans="1:20" x14ac:dyDescent="0.35">
      <c r="A3990">
        <f t="shared" si="125"/>
        <v>3990</v>
      </c>
      <c r="B3990" s="3" t="s">
        <v>72</v>
      </c>
      <c r="C3990" s="3" t="s">
        <v>86</v>
      </c>
      <c r="D3990" s="3" t="s">
        <v>36</v>
      </c>
      <c r="E3990">
        <v>2028</v>
      </c>
      <c r="F3990" s="3" t="str">
        <f t="shared" si="124"/>
        <v>CQOutBOX C2028</v>
      </c>
      <c r="G3990" s="9">
        <v>24.138000000000002</v>
      </c>
      <c r="H3990" s="9">
        <v>13.163</v>
      </c>
      <c r="I3990" s="9">
        <v>13.071999999999999</v>
      </c>
      <c r="J3990" s="9">
        <v>11.817</v>
      </c>
      <c r="K3990" s="9">
        <v>18.439</v>
      </c>
      <c r="L3990" s="9">
        <v>18.350000000000001</v>
      </c>
      <c r="M3990" s="9">
        <v>13.484999999999999</v>
      </c>
      <c r="N3990" s="9">
        <v>18.084</v>
      </c>
      <c r="O3990" s="9">
        <v>60.878</v>
      </c>
      <c r="P3990" s="9">
        <v>67.275999999999996</v>
      </c>
      <c r="Q3990" s="9">
        <v>25.960999999999999</v>
      </c>
      <c r="R3990" s="9">
        <v>14.192</v>
      </c>
      <c r="S3990" s="9">
        <v>11.055</v>
      </c>
      <c r="T3990" s="9">
        <v>14.394</v>
      </c>
    </row>
    <row r="3991" spans="1:20" x14ac:dyDescent="0.35">
      <c r="A3991">
        <f t="shared" si="125"/>
        <v>3991</v>
      </c>
      <c r="B3991" s="3" t="s">
        <v>72</v>
      </c>
      <c r="C3991" s="3" t="s">
        <v>86</v>
      </c>
      <c r="D3991" s="3" t="s">
        <v>36</v>
      </c>
      <c r="E3991">
        <v>2029</v>
      </c>
      <c r="F3991" s="3" t="str">
        <f t="shared" si="124"/>
        <v>CQOutBOX C2029</v>
      </c>
      <c r="G3991" s="9">
        <v>29.081</v>
      </c>
      <c r="H3991" s="9">
        <v>14.693</v>
      </c>
      <c r="I3991" s="9">
        <v>18.225000000000001</v>
      </c>
      <c r="J3991" s="9">
        <v>15.86</v>
      </c>
      <c r="K3991" s="9">
        <v>17.28</v>
      </c>
      <c r="L3991" s="9">
        <v>18.917000000000002</v>
      </c>
      <c r="M3991" s="9">
        <v>30.827999999999999</v>
      </c>
      <c r="N3991" s="9">
        <v>35.292999999999999</v>
      </c>
      <c r="O3991" s="9">
        <v>40.908000000000001</v>
      </c>
      <c r="P3991" s="9">
        <v>24.303000000000001</v>
      </c>
      <c r="Q3991" s="9">
        <v>15.612</v>
      </c>
      <c r="R3991" s="9">
        <v>7.6859999999999999</v>
      </c>
      <c r="S3991" s="9">
        <v>7.1050000000000004</v>
      </c>
      <c r="T3991" s="9">
        <v>11.391</v>
      </c>
    </row>
    <row r="3992" spans="1:20" x14ac:dyDescent="0.35">
      <c r="A3992">
        <f t="shared" si="125"/>
        <v>3992</v>
      </c>
      <c r="B3992" s="3" t="s">
        <v>72</v>
      </c>
      <c r="C3992" s="3" t="s">
        <v>86</v>
      </c>
      <c r="D3992" s="3" t="s">
        <v>37</v>
      </c>
      <c r="E3992">
        <v>2020</v>
      </c>
      <c r="F3992" s="3" t="str">
        <f t="shared" si="124"/>
        <v>CQOutBOUND2020</v>
      </c>
      <c r="G3992" s="9">
        <v>28.08</v>
      </c>
      <c r="H3992" s="9">
        <v>30.079000000000001</v>
      </c>
      <c r="I3992" s="9">
        <v>27.808</v>
      </c>
      <c r="J3992" s="9">
        <v>20.088000000000001</v>
      </c>
      <c r="K3992" s="9">
        <v>16.446000000000002</v>
      </c>
      <c r="L3992" s="9">
        <v>16.867999999999999</v>
      </c>
      <c r="M3992" s="9">
        <v>29.081</v>
      </c>
      <c r="N3992" s="9">
        <v>46.362000000000002</v>
      </c>
      <c r="O3992" s="9">
        <v>58.598999999999997</v>
      </c>
      <c r="P3992" s="9">
        <v>75.751000000000005</v>
      </c>
      <c r="Q3992" s="9">
        <v>38.698999999999998</v>
      </c>
      <c r="R3992" s="9">
        <v>18.012</v>
      </c>
      <c r="S3992" s="9">
        <v>12.909000000000001</v>
      </c>
      <c r="T3992" s="9">
        <v>17.484000000000002</v>
      </c>
    </row>
    <row r="3993" spans="1:20" x14ac:dyDescent="0.35">
      <c r="A3993">
        <f t="shared" si="125"/>
        <v>3993</v>
      </c>
      <c r="B3993" s="3" t="s">
        <v>72</v>
      </c>
      <c r="C3993" s="3" t="s">
        <v>86</v>
      </c>
      <c r="D3993" s="3" t="s">
        <v>37</v>
      </c>
      <c r="E3993">
        <v>2021</v>
      </c>
      <c r="F3993" s="3" t="str">
        <f t="shared" si="124"/>
        <v>CQOutBOUND2021</v>
      </c>
      <c r="G3993" s="9">
        <v>28.460999999999999</v>
      </c>
      <c r="H3993" s="9">
        <v>19.167999999999999</v>
      </c>
      <c r="I3993" s="9">
        <v>21.914000000000001</v>
      </c>
      <c r="J3993" s="9">
        <v>22.01</v>
      </c>
      <c r="K3993" s="9">
        <v>23.172000000000001</v>
      </c>
      <c r="L3993" s="9">
        <v>29.123000000000001</v>
      </c>
      <c r="M3993" s="9">
        <v>35.148000000000003</v>
      </c>
      <c r="N3993" s="9">
        <v>48.555</v>
      </c>
      <c r="O3993" s="9">
        <v>78.908000000000001</v>
      </c>
      <c r="P3993" s="9">
        <v>71.644000000000005</v>
      </c>
      <c r="Q3993" s="9">
        <v>55.837000000000003</v>
      </c>
      <c r="R3993" s="9">
        <v>32.969000000000001</v>
      </c>
      <c r="S3993" s="9">
        <v>20.164999999999999</v>
      </c>
      <c r="T3993" s="9">
        <v>22.225000000000001</v>
      </c>
    </row>
    <row r="3994" spans="1:20" x14ac:dyDescent="0.35">
      <c r="A3994">
        <f t="shared" si="125"/>
        <v>3994</v>
      </c>
      <c r="B3994" s="3" t="s">
        <v>72</v>
      </c>
      <c r="C3994" s="3" t="s">
        <v>86</v>
      </c>
      <c r="D3994" s="3" t="s">
        <v>37</v>
      </c>
      <c r="E3994">
        <v>2022</v>
      </c>
      <c r="F3994" s="3" t="str">
        <f t="shared" si="124"/>
        <v>CQOutBOUND2022</v>
      </c>
      <c r="G3994" s="9">
        <v>29.065000000000001</v>
      </c>
      <c r="H3994" s="9">
        <v>19.664999999999999</v>
      </c>
      <c r="I3994" s="9">
        <v>22.045999999999999</v>
      </c>
      <c r="J3994" s="9">
        <v>34.814</v>
      </c>
      <c r="K3994" s="9">
        <v>41.683999999999997</v>
      </c>
      <c r="L3994" s="9">
        <v>29.888000000000002</v>
      </c>
      <c r="M3994" s="9">
        <v>25.286999999999999</v>
      </c>
      <c r="N3994" s="9">
        <v>40.984000000000002</v>
      </c>
      <c r="O3994" s="9">
        <v>57.14</v>
      </c>
      <c r="P3994" s="9">
        <v>28.709</v>
      </c>
      <c r="Q3994" s="9">
        <v>15.17</v>
      </c>
      <c r="R3994" s="9">
        <v>7.8659999999999997</v>
      </c>
      <c r="S3994" s="9">
        <v>7.7530000000000001</v>
      </c>
      <c r="T3994" s="9">
        <v>10.446</v>
      </c>
    </row>
    <row r="3995" spans="1:20" x14ac:dyDescent="0.35">
      <c r="A3995">
        <f t="shared" si="125"/>
        <v>3995</v>
      </c>
      <c r="B3995" s="3" t="s">
        <v>72</v>
      </c>
      <c r="C3995" s="3" t="s">
        <v>86</v>
      </c>
      <c r="D3995" s="3" t="s">
        <v>37</v>
      </c>
      <c r="E3995">
        <v>2023</v>
      </c>
      <c r="F3995" s="3" t="str">
        <f t="shared" si="124"/>
        <v>CQOutBOUND2023</v>
      </c>
      <c r="G3995" s="9">
        <v>20.716000000000001</v>
      </c>
      <c r="H3995" s="9">
        <v>16.324000000000002</v>
      </c>
      <c r="I3995" s="9">
        <v>15.555</v>
      </c>
      <c r="J3995" s="9">
        <v>23.085000000000001</v>
      </c>
      <c r="K3995" s="9">
        <v>21.547000000000001</v>
      </c>
      <c r="L3995" s="9">
        <v>18.652999999999999</v>
      </c>
      <c r="M3995" s="9">
        <v>22.344000000000001</v>
      </c>
      <c r="N3995" s="9">
        <v>35.475999999999999</v>
      </c>
      <c r="O3995" s="9">
        <v>35.965000000000003</v>
      </c>
      <c r="P3995" s="9">
        <v>42.058999999999997</v>
      </c>
      <c r="Q3995" s="9">
        <v>28.303999999999998</v>
      </c>
      <c r="R3995" s="9">
        <v>15.459</v>
      </c>
      <c r="S3995" s="9">
        <v>13.265000000000001</v>
      </c>
      <c r="T3995" s="9">
        <v>17.215</v>
      </c>
    </row>
    <row r="3996" spans="1:20" x14ac:dyDescent="0.35">
      <c r="A3996">
        <f t="shared" si="125"/>
        <v>3996</v>
      </c>
      <c r="B3996" s="3" t="s">
        <v>72</v>
      </c>
      <c r="C3996" s="3" t="s">
        <v>86</v>
      </c>
      <c r="D3996" s="3" t="s">
        <v>37</v>
      </c>
      <c r="E3996">
        <v>2024</v>
      </c>
      <c r="F3996" s="3" t="str">
        <f t="shared" si="124"/>
        <v>CQOutBOUND2024</v>
      </c>
      <c r="G3996" s="9">
        <v>29.41</v>
      </c>
      <c r="H3996" s="9">
        <v>25.085999999999999</v>
      </c>
      <c r="I3996" s="9">
        <v>23.042999999999999</v>
      </c>
      <c r="J3996" s="9">
        <v>28.228999999999999</v>
      </c>
      <c r="K3996" s="9">
        <v>25.334</v>
      </c>
      <c r="L3996" s="9">
        <v>20.085999999999999</v>
      </c>
      <c r="M3996" s="9">
        <v>13.333</v>
      </c>
      <c r="N3996" s="9">
        <v>20.75</v>
      </c>
      <c r="O3996" s="9">
        <v>54.231000000000002</v>
      </c>
      <c r="P3996" s="9">
        <v>30.902000000000001</v>
      </c>
      <c r="Q3996" s="9">
        <v>18.741</v>
      </c>
      <c r="R3996" s="9">
        <v>15.351000000000001</v>
      </c>
      <c r="S3996" s="9">
        <v>9.8559999999999999</v>
      </c>
      <c r="T3996" s="9">
        <v>14.804</v>
      </c>
    </row>
    <row r="3997" spans="1:20" x14ac:dyDescent="0.35">
      <c r="A3997">
        <f t="shared" si="125"/>
        <v>3997</v>
      </c>
      <c r="B3997" s="3" t="s">
        <v>72</v>
      </c>
      <c r="C3997" s="3" t="s">
        <v>86</v>
      </c>
      <c r="D3997" s="3" t="s">
        <v>37</v>
      </c>
      <c r="E3997">
        <v>2025</v>
      </c>
      <c r="F3997" s="3" t="str">
        <f t="shared" si="124"/>
        <v>CQOutBOUND2025</v>
      </c>
      <c r="G3997" s="9">
        <v>26.308</v>
      </c>
      <c r="H3997" s="9">
        <v>17.937999999999999</v>
      </c>
      <c r="I3997" s="9">
        <v>15.034000000000001</v>
      </c>
      <c r="J3997" s="9">
        <v>34.045000000000002</v>
      </c>
      <c r="K3997" s="9">
        <v>35.89</v>
      </c>
      <c r="L3997" s="9">
        <v>31.992000000000001</v>
      </c>
      <c r="M3997" s="9">
        <v>32.747999999999998</v>
      </c>
      <c r="N3997" s="9">
        <v>38.71</v>
      </c>
      <c r="O3997" s="9">
        <v>72.569999999999993</v>
      </c>
      <c r="P3997" s="9">
        <v>50.545000000000002</v>
      </c>
      <c r="Q3997" s="9">
        <v>18.940000000000001</v>
      </c>
      <c r="R3997" s="9">
        <v>11.702</v>
      </c>
      <c r="S3997" s="9">
        <v>9.6219999999999999</v>
      </c>
      <c r="T3997" s="9">
        <v>16.425999999999998</v>
      </c>
    </row>
    <row r="3998" spans="1:20" x14ac:dyDescent="0.35">
      <c r="A3998">
        <f t="shared" si="125"/>
        <v>3998</v>
      </c>
      <c r="B3998" s="3" t="s">
        <v>72</v>
      </c>
      <c r="C3998" s="3" t="s">
        <v>86</v>
      </c>
      <c r="D3998" s="3" t="s">
        <v>37</v>
      </c>
      <c r="E3998">
        <v>2026</v>
      </c>
      <c r="F3998" s="3" t="str">
        <f t="shared" si="124"/>
        <v>CQOutBOUND2026</v>
      </c>
      <c r="G3998" s="9">
        <v>27.757999999999999</v>
      </c>
      <c r="H3998" s="9">
        <v>24.829000000000001</v>
      </c>
      <c r="I3998" s="9">
        <v>34.551000000000002</v>
      </c>
      <c r="J3998" s="9">
        <v>44.478000000000002</v>
      </c>
      <c r="K3998" s="9">
        <v>33.273000000000003</v>
      </c>
      <c r="L3998" s="9">
        <v>26.344999999999999</v>
      </c>
      <c r="M3998" s="9">
        <v>32.125</v>
      </c>
      <c r="N3998" s="9">
        <v>41.805</v>
      </c>
      <c r="O3998" s="9">
        <v>55.354999999999997</v>
      </c>
      <c r="P3998" s="9">
        <v>46.289000000000001</v>
      </c>
      <c r="Q3998" s="9">
        <v>20.061</v>
      </c>
      <c r="R3998" s="9">
        <v>15.044</v>
      </c>
      <c r="S3998" s="9">
        <v>10.926</v>
      </c>
      <c r="T3998" s="9">
        <v>12.679</v>
      </c>
    </row>
    <row r="3999" spans="1:20" x14ac:dyDescent="0.35">
      <c r="A3999">
        <f t="shared" si="125"/>
        <v>3999</v>
      </c>
      <c r="B3999" s="3" t="s">
        <v>72</v>
      </c>
      <c r="C3999" s="3" t="s">
        <v>86</v>
      </c>
      <c r="D3999" s="3" t="s">
        <v>37</v>
      </c>
      <c r="E3999">
        <v>2027</v>
      </c>
      <c r="F3999" s="3" t="str">
        <f t="shared" si="124"/>
        <v>CQOutBOUND2027</v>
      </c>
      <c r="G3999" s="9">
        <v>24.209</v>
      </c>
      <c r="H3999" s="9">
        <v>15.31</v>
      </c>
      <c r="I3999" s="9">
        <v>13.85</v>
      </c>
      <c r="J3999" s="9">
        <v>11.866</v>
      </c>
      <c r="K3999" s="9">
        <v>12.702</v>
      </c>
      <c r="L3999" s="9">
        <v>11.625999999999999</v>
      </c>
      <c r="M3999" s="9">
        <v>14.385999999999999</v>
      </c>
      <c r="N3999" s="9">
        <v>34.439</v>
      </c>
      <c r="O3999" s="9">
        <v>52.51</v>
      </c>
      <c r="P3999" s="9">
        <v>34.158000000000001</v>
      </c>
      <c r="Q3999" s="9">
        <v>16.468</v>
      </c>
      <c r="R3999" s="9">
        <v>11.978999999999999</v>
      </c>
      <c r="S3999" s="9">
        <v>7.3689999999999998</v>
      </c>
      <c r="T3999" s="9">
        <v>14.996</v>
      </c>
    </row>
    <row r="4000" spans="1:20" x14ac:dyDescent="0.35">
      <c r="A4000">
        <f t="shared" si="125"/>
        <v>4000</v>
      </c>
      <c r="B4000" s="3" t="s">
        <v>72</v>
      </c>
      <c r="C4000" s="3" t="s">
        <v>86</v>
      </c>
      <c r="D4000" s="3" t="s">
        <v>37</v>
      </c>
      <c r="E4000">
        <v>2028</v>
      </c>
      <c r="F4000" s="3" t="str">
        <f t="shared" si="124"/>
        <v>CQOutBOUND2028</v>
      </c>
      <c r="G4000" s="9">
        <v>24.311</v>
      </c>
      <c r="H4000" s="9">
        <v>13.316000000000001</v>
      </c>
      <c r="I4000" s="9">
        <v>13.287000000000001</v>
      </c>
      <c r="J4000" s="9">
        <v>11.993</v>
      </c>
      <c r="K4000" s="9">
        <v>18.584</v>
      </c>
      <c r="L4000" s="9">
        <v>18.585999999999999</v>
      </c>
      <c r="M4000" s="9">
        <v>13.903</v>
      </c>
      <c r="N4000" s="9">
        <v>18.059000000000001</v>
      </c>
      <c r="O4000" s="9">
        <v>61.454999999999998</v>
      </c>
      <c r="P4000" s="9">
        <v>68.430999999999997</v>
      </c>
      <c r="Q4000" s="9">
        <v>26.582999999999998</v>
      </c>
      <c r="R4000" s="9">
        <v>14.571999999999999</v>
      </c>
      <c r="S4000" s="9">
        <v>11.438000000000001</v>
      </c>
      <c r="T4000" s="9">
        <v>14.613</v>
      </c>
    </row>
    <row r="4001" spans="1:20" x14ac:dyDescent="0.35">
      <c r="A4001">
        <f t="shared" si="125"/>
        <v>4001</v>
      </c>
      <c r="B4001" s="3" t="s">
        <v>72</v>
      </c>
      <c r="C4001" s="3" t="s">
        <v>86</v>
      </c>
      <c r="D4001" s="3" t="s">
        <v>37</v>
      </c>
      <c r="E4001">
        <v>2029</v>
      </c>
      <c r="F4001" s="3" t="str">
        <f t="shared" si="124"/>
        <v>CQOutBOUND2029</v>
      </c>
      <c r="G4001" s="9">
        <v>29.331</v>
      </c>
      <c r="H4001" s="9">
        <v>14.925000000000001</v>
      </c>
      <c r="I4001" s="9">
        <v>18.649999999999999</v>
      </c>
      <c r="J4001" s="9">
        <v>16.289000000000001</v>
      </c>
      <c r="K4001" s="9">
        <v>17.719000000000001</v>
      </c>
      <c r="L4001" s="9">
        <v>19.099</v>
      </c>
      <c r="M4001" s="9">
        <v>31.863</v>
      </c>
      <c r="N4001" s="9">
        <v>36.081000000000003</v>
      </c>
      <c r="O4001" s="9">
        <v>42.344999999999999</v>
      </c>
      <c r="P4001" s="9">
        <v>25.317</v>
      </c>
      <c r="Q4001" s="9">
        <v>16.225000000000001</v>
      </c>
      <c r="R4001" s="9">
        <v>8.0180000000000007</v>
      </c>
      <c r="S4001" s="9">
        <v>7.4420000000000002</v>
      </c>
      <c r="T4001" s="9">
        <v>11.704000000000001</v>
      </c>
    </row>
    <row r="4002" spans="1:20" x14ac:dyDescent="0.35">
      <c r="A4002">
        <f t="shared" si="125"/>
        <v>4002</v>
      </c>
      <c r="B4002" s="3" t="s">
        <v>72</v>
      </c>
      <c r="C4002" s="3" t="s">
        <v>86</v>
      </c>
      <c r="D4002" s="3" t="s">
        <v>38</v>
      </c>
      <c r="E4002">
        <v>2020</v>
      </c>
      <c r="F4002" s="3" t="str">
        <f t="shared" si="124"/>
        <v>CQOut7-MILE2020</v>
      </c>
      <c r="G4002" s="9">
        <v>28.404</v>
      </c>
      <c r="H4002" s="9">
        <v>31.468</v>
      </c>
      <c r="I4002" s="9">
        <v>28.61</v>
      </c>
      <c r="J4002" s="9">
        <v>20.492999999999999</v>
      </c>
      <c r="K4002" s="9">
        <v>16.75</v>
      </c>
      <c r="L4002" s="9">
        <v>17.14</v>
      </c>
      <c r="M4002" s="9">
        <v>30.698</v>
      </c>
      <c r="N4002" s="9">
        <v>50.978000000000002</v>
      </c>
      <c r="O4002" s="9">
        <v>63.426000000000002</v>
      </c>
      <c r="P4002" s="9">
        <v>80.262</v>
      </c>
      <c r="Q4002" s="9">
        <v>39.792000000000002</v>
      </c>
      <c r="R4002" s="9">
        <v>18.535</v>
      </c>
      <c r="S4002" s="9">
        <v>13.225</v>
      </c>
      <c r="T4002" s="9">
        <v>17.829000000000001</v>
      </c>
    </row>
    <row r="4003" spans="1:20" x14ac:dyDescent="0.35">
      <c r="A4003">
        <f t="shared" si="125"/>
        <v>4003</v>
      </c>
      <c r="B4003" s="3" t="s">
        <v>72</v>
      </c>
      <c r="C4003" s="3" t="s">
        <v>86</v>
      </c>
      <c r="D4003" s="3" t="s">
        <v>38</v>
      </c>
      <c r="E4003">
        <v>2021</v>
      </c>
      <c r="F4003" s="3" t="str">
        <f t="shared" si="124"/>
        <v>CQOut7-MILE2021</v>
      </c>
      <c r="G4003" s="9">
        <v>28.922000000000001</v>
      </c>
      <c r="H4003" s="9">
        <v>19.552</v>
      </c>
      <c r="I4003" s="9">
        <v>22.204999999999998</v>
      </c>
      <c r="J4003" s="9">
        <v>22.216999999999999</v>
      </c>
      <c r="K4003" s="9">
        <v>23.356999999999999</v>
      </c>
      <c r="L4003" s="9">
        <v>29.722000000000001</v>
      </c>
      <c r="M4003" s="9">
        <v>36.677</v>
      </c>
      <c r="N4003" s="9">
        <v>52.551000000000002</v>
      </c>
      <c r="O4003" s="9">
        <v>84.870999999999995</v>
      </c>
      <c r="P4003" s="9">
        <v>74.873999999999995</v>
      </c>
      <c r="Q4003" s="9">
        <v>57.042000000000002</v>
      </c>
      <c r="R4003" s="9">
        <v>33.844000000000001</v>
      </c>
      <c r="S4003" s="9">
        <v>20.521000000000001</v>
      </c>
      <c r="T4003" s="9">
        <v>22.634</v>
      </c>
    </row>
    <row r="4004" spans="1:20" x14ac:dyDescent="0.35">
      <c r="A4004">
        <f t="shared" si="125"/>
        <v>4004</v>
      </c>
      <c r="B4004" s="3" t="s">
        <v>72</v>
      </c>
      <c r="C4004" s="3" t="s">
        <v>86</v>
      </c>
      <c r="D4004" s="3" t="s">
        <v>38</v>
      </c>
      <c r="E4004">
        <v>2022</v>
      </c>
      <c r="F4004" s="3" t="str">
        <f t="shared" si="124"/>
        <v>CQOut7-MILE2022</v>
      </c>
      <c r="G4004" s="9">
        <v>29.36</v>
      </c>
      <c r="H4004" s="9">
        <v>20.073</v>
      </c>
      <c r="I4004" s="9">
        <v>22.332999999999998</v>
      </c>
      <c r="J4004" s="9">
        <v>35.430999999999997</v>
      </c>
      <c r="K4004" s="9">
        <v>42.368000000000002</v>
      </c>
      <c r="L4004" s="9">
        <v>30.603999999999999</v>
      </c>
      <c r="M4004" s="9">
        <v>27.582000000000001</v>
      </c>
      <c r="N4004" s="9">
        <v>45.756</v>
      </c>
      <c r="O4004" s="9">
        <v>62.024000000000001</v>
      </c>
      <c r="P4004" s="9">
        <v>31.085999999999999</v>
      </c>
      <c r="Q4004" s="9">
        <v>16.04</v>
      </c>
      <c r="R4004" s="9">
        <v>8.3070000000000004</v>
      </c>
      <c r="S4004" s="9">
        <v>8.1590000000000007</v>
      </c>
      <c r="T4004" s="9">
        <v>10.725</v>
      </c>
    </row>
    <row r="4005" spans="1:20" x14ac:dyDescent="0.35">
      <c r="A4005">
        <f t="shared" si="125"/>
        <v>4005</v>
      </c>
      <c r="B4005" s="3" t="s">
        <v>72</v>
      </c>
      <c r="C4005" s="3" t="s">
        <v>86</v>
      </c>
      <c r="D4005" s="3" t="s">
        <v>38</v>
      </c>
      <c r="E4005">
        <v>2023</v>
      </c>
      <c r="F4005" s="3" t="str">
        <f t="shared" si="124"/>
        <v>CQOut7-MILE2023</v>
      </c>
      <c r="G4005" s="9">
        <v>20.983000000000001</v>
      </c>
      <c r="H4005" s="9">
        <v>16.905999999999999</v>
      </c>
      <c r="I4005" s="9">
        <v>15.935</v>
      </c>
      <c r="J4005" s="9">
        <v>23.771999999999998</v>
      </c>
      <c r="K4005" s="9">
        <v>22.138999999999999</v>
      </c>
      <c r="L4005" s="9">
        <v>19.161999999999999</v>
      </c>
      <c r="M4005" s="9">
        <v>23.617000000000001</v>
      </c>
      <c r="N4005" s="9">
        <v>39.143000000000001</v>
      </c>
      <c r="O4005" s="9">
        <v>39.795999999999999</v>
      </c>
      <c r="P4005" s="9">
        <v>44.707999999999998</v>
      </c>
      <c r="Q4005" s="9">
        <v>29.875</v>
      </c>
      <c r="R4005" s="9">
        <v>16.067</v>
      </c>
      <c r="S4005" s="9">
        <v>13.78</v>
      </c>
      <c r="T4005" s="9">
        <v>17.739000000000001</v>
      </c>
    </row>
    <row r="4006" spans="1:20" x14ac:dyDescent="0.35">
      <c r="A4006">
        <f t="shared" si="125"/>
        <v>4006</v>
      </c>
      <c r="B4006" s="3" t="s">
        <v>72</v>
      </c>
      <c r="C4006" s="3" t="s">
        <v>86</v>
      </c>
      <c r="D4006" s="3" t="s">
        <v>38</v>
      </c>
      <c r="E4006">
        <v>2024</v>
      </c>
      <c r="F4006" s="3" t="str">
        <f t="shared" si="124"/>
        <v>CQOut7-MILE2024</v>
      </c>
      <c r="G4006" s="9">
        <v>30.120999999999999</v>
      </c>
      <c r="H4006" s="9">
        <v>26.227</v>
      </c>
      <c r="I4006" s="9">
        <v>23.696000000000002</v>
      </c>
      <c r="J4006" s="9">
        <v>28.861000000000001</v>
      </c>
      <c r="K4006" s="9">
        <v>25.908000000000001</v>
      </c>
      <c r="L4006" s="9">
        <v>20.562999999999999</v>
      </c>
      <c r="M4006" s="9">
        <v>13.98</v>
      </c>
      <c r="N4006" s="9">
        <v>23.42</v>
      </c>
      <c r="O4006" s="9">
        <v>58.76</v>
      </c>
      <c r="P4006" s="9">
        <v>32.658999999999999</v>
      </c>
      <c r="Q4006" s="9">
        <v>19.369</v>
      </c>
      <c r="R4006" s="9">
        <v>15.978999999999999</v>
      </c>
      <c r="S4006" s="9">
        <v>10.143000000000001</v>
      </c>
      <c r="T4006" s="9">
        <v>15.186</v>
      </c>
    </row>
    <row r="4007" spans="1:20" x14ac:dyDescent="0.35">
      <c r="A4007">
        <f t="shared" si="125"/>
        <v>4007</v>
      </c>
      <c r="B4007" s="3" t="s">
        <v>72</v>
      </c>
      <c r="C4007" s="3" t="s">
        <v>86</v>
      </c>
      <c r="D4007" s="3" t="s">
        <v>38</v>
      </c>
      <c r="E4007">
        <v>2025</v>
      </c>
      <c r="F4007" s="3" t="str">
        <f t="shared" si="124"/>
        <v>CQOut7-MILE2025</v>
      </c>
      <c r="G4007" s="9">
        <v>26.594999999999999</v>
      </c>
      <c r="H4007" s="9">
        <v>18.37</v>
      </c>
      <c r="I4007" s="9">
        <v>15.286</v>
      </c>
      <c r="J4007" s="9">
        <v>34.616999999999997</v>
      </c>
      <c r="K4007" s="9">
        <v>36.331000000000003</v>
      </c>
      <c r="L4007" s="9">
        <v>32.847999999999999</v>
      </c>
      <c r="M4007" s="9">
        <v>34.741</v>
      </c>
      <c r="N4007" s="9">
        <v>42.828000000000003</v>
      </c>
      <c r="O4007" s="9">
        <v>77.197000000000003</v>
      </c>
      <c r="P4007" s="9">
        <v>52.225999999999999</v>
      </c>
      <c r="Q4007" s="9">
        <v>19.47</v>
      </c>
      <c r="R4007" s="9">
        <v>12.03</v>
      </c>
      <c r="S4007" s="9">
        <v>9.91</v>
      </c>
      <c r="T4007" s="9">
        <v>16.974</v>
      </c>
    </row>
    <row r="4008" spans="1:20" x14ac:dyDescent="0.35">
      <c r="A4008">
        <f t="shared" si="125"/>
        <v>4008</v>
      </c>
      <c r="B4008" s="3" t="s">
        <v>72</v>
      </c>
      <c r="C4008" s="3" t="s">
        <v>86</v>
      </c>
      <c r="D4008" s="3" t="s">
        <v>38</v>
      </c>
      <c r="E4008">
        <v>2026</v>
      </c>
      <c r="F4008" s="3" t="str">
        <f t="shared" si="124"/>
        <v>CQOut7-MILE2026</v>
      </c>
      <c r="G4008" s="9">
        <v>28.280999999999999</v>
      </c>
      <c r="H4008" s="9">
        <v>26.934000000000001</v>
      </c>
      <c r="I4008" s="9">
        <v>36.063000000000002</v>
      </c>
      <c r="J4008" s="9">
        <v>45.878</v>
      </c>
      <c r="K4008" s="9">
        <v>34.113</v>
      </c>
      <c r="L4008" s="9">
        <v>27.295999999999999</v>
      </c>
      <c r="M4008" s="9">
        <v>34.975999999999999</v>
      </c>
      <c r="N4008" s="9">
        <v>47.862000000000002</v>
      </c>
      <c r="O4008" s="9">
        <v>59.218000000000004</v>
      </c>
      <c r="P4008" s="9">
        <v>48.585000000000001</v>
      </c>
      <c r="Q4008" s="9">
        <v>20.827999999999999</v>
      </c>
      <c r="R4008" s="9">
        <v>15.502000000000001</v>
      </c>
      <c r="S4008" s="9">
        <v>11.28</v>
      </c>
      <c r="T4008" s="9">
        <v>12.935</v>
      </c>
    </row>
    <row r="4009" spans="1:20" x14ac:dyDescent="0.35">
      <c r="A4009">
        <f t="shared" si="125"/>
        <v>4009</v>
      </c>
      <c r="B4009" s="3" t="s">
        <v>72</v>
      </c>
      <c r="C4009" s="3" t="s">
        <v>86</v>
      </c>
      <c r="D4009" s="3" t="s">
        <v>38</v>
      </c>
      <c r="E4009">
        <v>2027</v>
      </c>
      <c r="F4009" s="3" t="str">
        <f t="shared" si="124"/>
        <v>CQOut7-MILE2027</v>
      </c>
      <c r="G4009" s="9">
        <v>24.408999999999999</v>
      </c>
      <c r="H4009" s="9">
        <v>15.542999999999999</v>
      </c>
      <c r="I4009" s="9">
        <v>14.111000000000001</v>
      </c>
      <c r="J4009" s="9">
        <v>11.997999999999999</v>
      </c>
      <c r="K4009" s="9">
        <v>12.789</v>
      </c>
      <c r="L4009" s="9">
        <v>11.707000000000001</v>
      </c>
      <c r="M4009" s="9">
        <v>14.885</v>
      </c>
      <c r="N4009" s="9">
        <v>37.814</v>
      </c>
      <c r="O4009" s="9">
        <v>56.59</v>
      </c>
      <c r="P4009" s="9">
        <v>36.512</v>
      </c>
      <c r="Q4009" s="9">
        <v>17.260000000000002</v>
      </c>
      <c r="R4009" s="9">
        <v>12.56</v>
      </c>
      <c r="S4009" s="9">
        <v>7.7110000000000003</v>
      </c>
      <c r="T4009" s="9">
        <v>15.42</v>
      </c>
    </row>
    <row r="4010" spans="1:20" x14ac:dyDescent="0.35">
      <c r="A4010">
        <f t="shared" si="125"/>
        <v>4010</v>
      </c>
      <c r="B4010" s="3" t="s">
        <v>72</v>
      </c>
      <c r="C4010" s="3" t="s">
        <v>86</v>
      </c>
      <c r="D4010" s="3" t="s">
        <v>38</v>
      </c>
      <c r="E4010">
        <v>2028</v>
      </c>
      <c r="F4010" s="3" t="str">
        <f t="shared" si="124"/>
        <v>CQOut7-MILE2028</v>
      </c>
      <c r="G4010" s="9">
        <v>24.54</v>
      </c>
      <c r="H4010" s="9">
        <v>13.497</v>
      </c>
      <c r="I4010" s="9">
        <v>13.552</v>
      </c>
      <c r="J4010" s="9">
        <v>12.157</v>
      </c>
      <c r="K4010" s="9">
        <v>18.734999999999999</v>
      </c>
      <c r="L4010" s="9">
        <v>18.882000000000001</v>
      </c>
      <c r="M4010" s="9">
        <v>14.15</v>
      </c>
      <c r="N4010" s="9">
        <v>20.11</v>
      </c>
      <c r="O4010" s="9">
        <v>63.640999999999998</v>
      </c>
      <c r="P4010" s="9">
        <v>69.400000000000006</v>
      </c>
      <c r="Q4010" s="9">
        <v>26.907</v>
      </c>
      <c r="R4010" s="9">
        <v>14.832000000000001</v>
      </c>
      <c r="S4010" s="9">
        <v>11.718</v>
      </c>
      <c r="T4010" s="9">
        <v>14.794</v>
      </c>
    </row>
    <row r="4011" spans="1:20" x14ac:dyDescent="0.35">
      <c r="A4011">
        <f t="shared" si="125"/>
        <v>4011</v>
      </c>
      <c r="B4011" s="3" t="s">
        <v>72</v>
      </c>
      <c r="C4011" s="3" t="s">
        <v>86</v>
      </c>
      <c r="D4011" s="3" t="s">
        <v>38</v>
      </c>
      <c r="E4011">
        <v>2029</v>
      </c>
      <c r="F4011" s="3" t="str">
        <f t="shared" si="124"/>
        <v>CQOut7-MILE2029</v>
      </c>
      <c r="G4011" s="9">
        <v>29.623000000000001</v>
      </c>
      <c r="H4011" s="9">
        <v>15.176</v>
      </c>
      <c r="I4011" s="9">
        <v>18.861999999999998</v>
      </c>
      <c r="J4011" s="9">
        <v>16.503</v>
      </c>
      <c r="K4011" s="9">
        <v>17.972000000000001</v>
      </c>
      <c r="L4011" s="9">
        <v>19.538</v>
      </c>
      <c r="M4011" s="9">
        <v>33.761000000000003</v>
      </c>
      <c r="N4011" s="9">
        <v>39.359000000000002</v>
      </c>
      <c r="O4011" s="9">
        <v>47.564999999999998</v>
      </c>
      <c r="P4011" s="9">
        <v>27.22</v>
      </c>
      <c r="Q4011" s="9">
        <v>17.196000000000002</v>
      </c>
      <c r="R4011" s="9">
        <v>8.4659999999999993</v>
      </c>
      <c r="S4011" s="9">
        <v>7.7939999999999996</v>
      </c>
      <c r="T4011" s="9">
        <v>12.162000000000001</v>
      </c>
    </row>
    <row r="4012" spans="1:20" x14ac:dyDescent="0.35">
      <c r="A4012">
        <f t="shared" si="125"/>
        <v>4012</v>
      </c>
      <c r="B4012" s="3" t="s">
        <v>72</v>
      </c>
      <c r="C4012" s="3" t="s">
        <v>86</v>
      </c>
      <c r="D4012" s="3" t="s">
        <v>39</v>
      </c>
      <c r="E4012">
        <v>2020</v>
      </c>
      <c r="F4012" s="3" t="str">
        <f t="shared" si="124"/>
        <v>CQOutWANETA2020</v>
      </c>
      <c r="G4012" s="9">
        <v>28.404</v>
      </c>
      <c r="H4012" s="9">
        <v>31.468</v>
      </c>
      <c r="I4012" s="9">
        <v>28.61</v>
      </c>
      <c r="J4012" s="9">
        <v>20.492999999999999</v>
      </c>
      <c r="K4012" s="9">
        <v>16.75</v>
      </c>
      <c r="L4012" s="9">
        <v>17.14</v>
      </c>
      <c r="M4012" s="9">
        <v>30.698</v>
      </c>
      <c r="N4012" s="9">
        <v>50.978000000000002</v>
      </c>
      <c r="O4012" s="9">
        <v>63.426000000000002</v>
      </c>
      <c r="P4012" s="9">
        <v>80.262</v>
      </c>
      <c r="Q4012" s="9">
        <v>39.792000000000002</v>
      </c>
      <c r="R4012" s="9">
        <v>18.535</v>
      </c>
      <c r="S4012" s="9">
        <v>13.225</v>
      </c>
      <c r="T4012" s="9">
        <v>17.829000000000001</v>
      </c>
    </row>
    <row r="4013" spans="1:20" x14ac:dyDescent="0.35">
      <c r="A4013">
        <f t="shared" si="125"/>
        <v>4013</v>
      </c>
      <c r="B4013" s="3" t="s">
        <v>72</v>
      </c>
      <c r="C4013" s="3" t="s">
        <v>86</v>
      </c>
      <c r="D4013" s="3" t="s">
        <v>39</v>
      </c>
      <c r="E4013">
        <v>2021</v>
      </c>
      <c r="F4013" s="3" t="str">
        <f t="shared" si="124"/>
        <v>CQOutWANETA2021</v>
      </c>
      <c r="G4013" s="9">
        <v>28.922000000000001</v>
      </c>
      <c r="H4013" s="9">
        <v>19.552</v>
      </c>
      <c r="I4013" s="9">
        <v>22.204999999999998</v>
      </c>
      <c r="J4013" s="9">
        <v>22.216999999999999</v>
      </c>
      <c r="K4013" s="9">
        <v>23.356999999999999</v>
      </c>
      <c r="L4013" s="9">
        <v>29.722000000000001</v>
      </c>
      <c r="M4013" s="9">
        <v>36.677</v>
      </c>
      <c r="N4013" s="9">
        <v>52.551000000000002</v>
      </c>
      <c r="O4013" s="9">
        <v>84.870999999999995</v>
      </c>
      <c r="P4013" s="9">
        <v>74.873999999999995</v>
      </c>
      <c r="Q4013" s="9">
        <v>57.042000000000002</v>
      </c>
      <c r="R4013" s="9">
        <v>33.844000000000001</v>
      </c>
      <c r="S4013" s="9">
        <v>20.521000000000001</v>
      </c>
      <c r="T4013" s="9">
        <v>22.634</v>
      </c>
    </row>
    <row r="4014" spans="1:20" x14ac:dyDescent="0.35">
      <c r="A4014">
        <f t="shared" si="125"/>
        <v>4014</v>
      </c>
      <c r="B4014" s="3" t="s">
        <v>72</v>
      </c>
      <c r="C4014" s="3" t="s">
        <v>86</v>
      </c>
      <c r="D4014" s="3" t="s">
        <v>39</v>
      </c>
      <c r="E4014">
        <v>2022</v>
      </c>
      <c r="F4014" s="3" t="str">
        <f t="shared" si="124"/>
        <v>CQOutWANETA2022</v>
      </c>
      <c r="G4014" s="9">
        <v>29.36</v>
      </c>
      <c r="H4014" s="9">
        <v>20.073</v>
      </c>
      <c r="I4014" s="9">
        <v>22.332999999999998</v>
      </c>
      <c r="J4014" s="9">
        <v>35.430999999999997</v>
      </c>
      <c r="K4014" s="9">
        <v>42.368000000000002</v>
      </c>
      <c r="L4014" s="9">
        <v>30.603999999999999</v>
      </c>
      <c r="M4014" s="9">
        <v>27.582000000000001</v>
      </c>
      <c r="N4014" s="9">
        <v>45.756</v>
      </c>
      <c r="O4014" s="9">
        <v>62.024000000000001</v>
      </c>
      <c r="P4014" s="9">
        <v>31.085999999999999</v>
      </c>
      <c r="Q4014" s="9">
        <v>16.04</v>
      </c>
      <c r="R4014" s="9">
        <v>8.3070000000000004</v>
      </c>
      <c r="S4014" s="9">
        <v>8.1590000000000007</v>
      </c>
      <c r="T4014" s="9">
        <v>10.725</v>
      </c>
    </row>
    <row r="4015" spans="1:20" x14ac:dyDescent="0.35">
      <c r="A4015">
        <f t="shared" si="125"/>
        <v>4015</v>
      </c>
      <c r="B4015" s="3" t="s">
        <v>72</v>
      </c>
      <c r="C4015" s="3" t="s">
        <v>86</v>
      </c>
      <c r="D4015" s="3" t="s">
        <v>39</v>
      </c>
      <c r="E4015">
        <v>2023</v>
      </c>
      <c r="F4015" s="3" t="str">
        <f t="shared" si="124"/>
        <v>CQOutWANETA2023</v>
      </c>
      <c r="G4015" s="9">
        <v>20.983000000000001</v>
      </c>
      <c r="H4015" s="9">
        <v>16.905999999999999</v>
      </c>
      <c r="I4015" s="9">
        <v>15.935</v>
      </c>
      <c r="J4015" s="9">
        <v>23.771999999999998</v>
      </c>
      <c r="K4015" s="9">
        <v>22.138999999999999</v>
      </c>
      <c r="L4015" s="9">
        <v>19.161999999999999</v>
      </c>
      <c r="M4015" s="9">
        <v>23.617000000000001</v>
      </c>
      <c r="N4015" s="9">
        <v>39.143000000000001</v>
      </c>
      <c r="O4015" s="9">
        <v>39.795999999999999</v>
      </c>
      <c r="P4015" s="9">
        <v>44.707999999999998</v>
      </c>
      <c r="Q4015" s="9">
        <v>29.875</v>
      </c>
      <c r="R4015" s="9">
        <v>16.067</v>
      </c>
      <c r="S4015" s="9">
        <v>13.78</v>
      </c>
      <c r="T4015" s="9">
        <v>17.739000000000001</v>
      </c>
    </row>
    <row r="4016" spans="1:20" x14ac:dyDescent="0.35">
      <c r="A4016">
        <f t="shared" si="125"/>
        <v>4016</v>
      </c>
      <c r="B4016" s="3" t="s">
        <v>72</v>
      </c>
      <c r="C4016" s="3" t="s">
        <v>86</v>
      </c>
      <c r="D4016" s="3" t="s">
        <v>39</v>
      </c>
      <c r="E4016">
        <v>2024</v>
      </c>
      <c r="F4016" s="3" t="str">
        <f t="shared" si="124"/>
        <v>CQOutWANETA2024</v>
      </c>
      <c r="G4016" s="9">
        <v>30.120999999999999</v>
      </c>
      <c r="H4016" s="9">
        <v>26.227</v>
      </c>
      <c r="I4016" s="9">
        <v>23.696000000000002</v>
      </c>
      <c r="J4016" s="9">
        <v>28.861000000000001</v>
      </c>
      <c r="K4016" s="9">
        <v>25.908000000000001</v>
      </c>
      <c r="L4016" s="9">
        <v>20.562999999999999</v>
      </c>
      <c r="M4016" s="9">
        <v>13.98</v>
      </c>
      <c r="N4016" s="9">
        <v>23.42</v>
      </c>
      <c r="O4016" s="9">
        <v>58.76</v>
      </c>
      <c r="P4016" s="9">
        <v>32.658999999999999</v>
      </c>
      <c r="Q4016" s="9">
        <v>19.369</v>
      </c>
      <c r="R4016" s="9">
        <v>15.978999999999999</v>
      </c>
      <c r="S4016" s="9">
        <v>10.143000000000001</v>
      </c>
      <c r="T4016" s="9">
        <v>15.186</v>
      </c>
    </row>
    <row r="4017" spans="1:20" x14ac:dyDescent="0.35">
      <c r="A4017">
        <f t="shared" si="125"/>
        <v>4017</v>
      </c>
      <c r="B4017" s="3" t="s">
        <v>72</v>
      </c>
      <c r="C4017" s="3" t="s">
        <v>86</v>
      </c>
      <c r="D4017" s="3" t="s">
        <v>39</v>
      </c>
      <c r="E4017">
        <v>2025</v>
      </c>
      <c r="F4017" s="3" t="str">
        <f t="shared" si="124"/>
        <v>CQOutWANETA2025</v>
      </c>
      <c r="G4017" s="9">
        <v>26.594999999999999</v>
      </c>
      <c r="H4017" s="9">
        <v>18.37</v>
      </c>
      <c r="I4017" s="9">
        <v>15.286</v>
      </c>
      <c r="J4017" s="9">
        <v>34.616999999999997</v>
      </c>
      <c r="K4017" s="9">
        <v>36.331000000000003</v>
      </c>
      <c r="L4017" s="9">
        <v>32.847999999999999</v>
      </c>
      <c r="M4017" s="9">
        <v>34.741</v>
      </c>
      <c r="N4017" s="9">
        <v>42.828000000000003</v>
      </c>
      <c r="O4017" s="9">
        <v>77.197000000000003</v>
      </c>
      <c r="P4017" s="9">
        <v>52.225999999999999</v>
      </c>
      <c r="Q4017" s="9">
        <v>19.47</v>
      </c>
      <c r="R4017" s="9">
        <v>12.03</v>
      </c>
      <c r="S4017" s="9">
        <v>9.91</v>
      </c>
      <c r="T4017" s="9">
        <v>16.974</v>
      </c>
    </row>
    <row r="4018" spans="1:20" x14ac:dyDescent="0.35">
      <c r="A4018">
        <f t="shared" si="125"/>
        <v>4018</v>
      </c>
      <c r="B4018" s="3" t="s">
        <v>72</v>
      </c>
      <c r="C4018" s="3" t="s">
        <v>86</v>
      </c>
      <c r="D4018" s="3" t="s">
        <v>39</v>
      </c>
      <c r="E4018">
        <v>2026</v>
      </c>
      <c r="F4018" s="3" t="str">
        <f t="shared" si="124"/>
        <v>CQOutWANETA2026</v>
      </c>
      <c r="G4018" s="9">
        <v>28.280999999999999</v>
      </c>
      <c r="H4018" s="9">
        <v>26.934000000000001</v>
      </c>
      <c r="I4018" s="9">
        <v>36.063000000000002</v>
      </c>
      <c r="J4018" s="9">
        <v>45.878</v>
      </c>
      <c r="K4018" s="9">
        <v>34.113</v>
      </c>
      <c r="L4018" s="9">
        <v>27.295999999999999</v>
      </c>
      <c r="M4018" s="9">
        <v>34.975999999999999</v>
      </c>
      <c r="N4018" s="9">
        <v>47.862000000000002</v>
      </c>
      <c r="O4018" s="9">
        <v>59.218000000000004</v>
      </c>
      <c r="P4018" s="9">
        <v>48.585000000000001</v>
      </c>
      <c r="Q4018" s="9">
        <v>20.827999999999999</v>
      </c>
      <c r="R4018" s="9">
        <v>15.502000000000001</v>
      </c>
      <c r="S4018" s="9">
        <v>11.28</v>
      </c>
      <c r="T4018" s="9">
        <v>12.935</v>
      </c>
    </row>
    <row r="4019" spans="1:20" x14ac:dyDescent="0.35">
      <c r="A4019">
        <f t="shared" si="125"/>
        <v>4019</v>
      </c>
      <c r="B4019" s="3" t="s">
        <v>72</v>
      </c>
      <c r="C4019" s="3" t="s">
        <v>86</v>
      </c>
      <c r="D4019" s="3" t="s">
        <v>39</v>
      </c>
      <c r="E4019">
        <v>2027</v>
      </c>
      <c r="F4019" s="3" t="str">
        <f t="shared" si="124"/>
        <v>CQOutWANETA2027</v>
      </c>
      <c r="G4019" s="9">
        <v>24.408999999999999</v>
      </c>
      <c r="H4019" s="9">
        <v>15.542999999999999</v>
      </c>
      <c r="I4019" s="9">
        <v>14.111000000000001</v>
      </c>
      <c r="J4019" s="9">
        <v>11.997999999999999</v>
      </c>
      <c r="K4019" s="9">
        <v>12.789</v>
      </c>
      <c r="L4019" s="9">
        <v>11.707000000000001</v>
      </c>
      <c r="M4019" s="9">
        <v>14.885</v>
      </c>
      <c r="N4019" s="9">
        <v>37.814</v>
      </c>
      <c r="O4019" s="9">
        <v>56.59</v>
      </c>
      <c r="P4019" s="9">
        <v>36.512</v>
      </c>
      <c r="Q4019" s="9">
        <v>17.260000000000002</v>
      </c>
      <c r="R4019" s="9">
        <v>12.56</v>
      </c>
      <c r="S4019" s="9">
        <v>7.7110000000000003</v>
      </c>
      <c r="T4019" s="9">
        <v>15.42</v>
      </c>
    </row>
    <row r="4020" spans="1:20" x14ac:dyDescent="0.35">
      <c r="A4020">
        <f t="shared" si="125"/>
        <v>4020</v>
      </c>
      <c r="B4020" s="3" t="s">
        <v>72</v>
      </c>
      <c r="C4020" s="3" t="s">
        <v>86</v>
      </c>
      <c r="D4020" s="3" t="s">
        <v>39</v>
      </c>
      <c r="E4020">
        <v>2028</v>
      </c>
      <c r="F4020" s="3" t="str">
        <f t="shared" si="124"/>
        <v>CQOutWANETA2028</v>
      </c>
      <c r="G4020" s="9">
        <v>24.54</v>
      </c>
      <c r="H4020" s="9">
        <v>13.497</v>
      </c>
      <c r="I4020" s="9">
        <v>13.552</v>
      </c>
      <c r="J4020" s="9">
        <v>12.157</v>
      </c>
      <c r="K4020" s="9">
        <v>18.734999999999999</v>
      </c>
      <c r="L4020" s="9">
        <v>18.882000000000001</v>
      </c>
      <c r="M4020" s="9">
        <v>14.15</v>
      </c>
      <c r="N4020" s="9">
        <v>20.11</v>
      </c>
      <c r="O4020" s="9">
        <v>63.640999999999998</v>
      </c>
      <c r="P4020" s="9">
        <v>69.400000000000006</v>
      </c>
      <c r="Q4020" s="9">
        <v>26.907</v>
      </c>
      <c r="R4020" s="9">
        <v>14.832000000000001</v>
      </c>
      <c r="S4020" s="9">
        <v>11.718</v>
      </c>
      <c r="T4020" s="9">
        <v>14.794</v>
      </c>
    </row>
    <row r="4021" spans="1:20" x14ac:dyDescent="0.35">
      <c r="A4021">
        <f t="shared" si="125"/>
        <v>4021</v>
      </c>
      <c r="B4021" s="3" t="s">
        <v>72</v>
      </c>
      <c r="C4021" s="3" t="s">
        <v>86</v>
      </c>
      <c r="D4021" s="3" t="s">
        <v>39</v>
      </c>
      <c r="E4021">
        <v>2029</v>
      </c>
      <c r="F4021" s="3" t="str">
        <f t="shared" si="124"/>
        <v>CQOutWANETA2029</v>
      </c>
      <c r="G4021" s="9">
        <v>29.623000000000001</v>
      </c>
      <c r="H4021" s="9">
        <v>15.176</v>
      </c>
      <c r="I4021" s="9">
        <v>18.861999999999998</v>
      </c>
      <c r="J4021" s="9">
        <v>16.503</v>
      </c>
      <c r="K4021" s="9">
        <v>17.972000000000001</v>
      </c>
      <c r="L4021" s="9">
        <v>19.538</v>
      </c>
      <c r="M4021" s="9">
        <v>33.761000000000003</v>
      </c>
      <c r="N4021" s="9">
        <v>39.359000000000002</v>
      </c>
      <c r="O4021" s="9">
        <v>47.564999999999998</v>
      </c>
      <c r="P4021" s="9">
        <v>27.22</v>
      </c>
      <c r="Q4021" s="9">
        <v>17.196000000000002</v>
      </c>
      <c r="R4021" s="9">
        <v>8.4659999999999993</v>
      </c>
      <c r="S4021" s="9">
        <v>7.7939999999999996</v>
      </c>
      <c r="T4021" s="9">
        <v>12.162000000000001</v>
      </c>
    </row>
    <row r="4022" spans="1:20" x14ac:dyDescent="0.35">
      <c r="A4022">
        <f t="shared" si="125"/>
        <v>4022</v>
      </c>
      <c r="B4022" s="3" t="s">
        <v>72</v>
      </c>
      <c r="C4022" s="3" t="s">
        <v>86</v>
      </c>
      <c r="D4022" s="3" t="s">
        <v>40</v>
      </c>
      <c r="E4022">
        <v>2020</v>
      </c>
      <c r="F4022" s="3" t="str">
        <f t="shared" si="124"/>
        <v>CQOutCDA LK2020</v>
      </c>
      <c r="G4022" s="9">
        <v>2.6960000000000002</v>
      </c>
      <c r="H4022" s="9">
        <v>12.209</v>
      </c>
      <c r="I4022" s="9">
        <v>12.093</v>
      </c>
      <c r="J4022" s="9">
        <v>5.2809999999999997</v>
      </c>
      <c r="K4022" s="9">
        <v>0.42399999999999999</v>
      </c>
      <c r="L4022" s="9">
        <v>6.9509999999999996</v>
      </c>
      <c r="M4022" s="9">
        <v>12.827999999999999</v>
      </c>
      <c r="N4022" s="9">
        <v>23.675999999999998</v>
      </c>
      <c r="O4022" s="9">
        <v>22.31</v>
      </c>
      <c r="P4022" s="9">
        <v>12.83</v>
      </c>
      <c r="Q4022" s="9">
        <v>3.69</v>
      </c>
      <c r="R4022" s="9">
        <v>1.5389999999999999</v>
      </c>
      <c r="S4022" s="9">
        <v>1.018</v>
      </c>
      <c r="T4022" s="9">
        <v>1.794</v>
      </c>
    </row>
    <row r="4023" spans="1:20" x14ac:dyDescent="0.35">
      <c r="A4023">
        <f t="shared" si="125"/>
        <v>4023</v>
      </c>
      <c r="B4023" s="3" t="s">
        <v>72</v>
      </c>
      <c r="C4023" s="3" t="s">
        <v>86</v>
      </c>
      <c r="D4023" s="3" t="s">
        <v>40</v>
      </c>
      <c r="E4023">
        <v>2021</v>
      </c>
      <c r="F4023" s="3" t="str">
        <f t="shared" si="124"/>
        <v>CQOutCDA LK2021</v>
      </c>
      <c r="G4023" s="9">
        <v>2.88</v>
      </c>
      <c r="H4023" s="9">
        <v>3.302</v>
      </c>
      <c r="I4023" s="9">
        <v>6.3250000000000002</v>
      </c>
      <c r="J4023" s="9">
        <v>9.5739999999999998</v>
      </c>
      <c r="K4023" s="9">
        <v>5.0549999999999997</v>
      </c>
      <c r="L4023" s="9">
        <v>13.45</v>
      </c>
      <c r="M4023" s="9">
        <v>13.462999999999999</v>
      </c>
      <c r="N4023" s="9">
        <v>19.68</v>
      </c>
      <c r="O4023" s="9">
        <v>22.419</v>
      </c>
      <c r="P4023" s="9">
        <v>15.208</v>
      </c>
      <c r="Q4023" s="9">
        <v>5.3330000000000002</v>
      </c>
      <c r="R4023" s="9">
        <v>2.1589999999999998</v>
      </c>
      <c r="S4023" s="9">
        <v>3.0539999999999998</v>
      </c>
      <c r="T4023" s="9">
        <v>2.2050000000000001</v>
      </c>
    </row>
    <row r="4024" spans="1:20" x14ac:dyDescent="0.35">
      <c r="A4024">
        <f t="shared" si="125"/>
        <v>4024</v>
      </c>
      <c r="B4024" s="3" t="s">
        <v>72</v>
      </c>
      <c r="C4024" s="3" t="s">
        <v>86</v>
      </c>
      <c r="D4024" s="3" t="s">
        <v>40</v>
      </c>
      <c r="E4024">
        <v>2022</v>
      </c>
      <c r="F4024" s="3" t="str">
        <f t="shared" si="124"/>
        <v>CQOutCDA LK2022</v>
      </c>
      <c r="G4024" s="9">
        <v>2.1880000000000002</v>
      </c>
      <c r="H4024" s="9">
        <v>3.79</v>
      </c>
      <c r="I4024" s="9">
        <v>8.1980000000000004</v>
      </c>
      <c r="J4024" s="9">
        <v>16.715</v>
      </c>
      <c r="K4024" s="9">
        <v>12.941000000000001</v>
      </c>
      <c r="L4024" s="9">
        <v>10.108000000000001</v>
      </c>
      <c r="M4024" s="9">
        <v>7.7560000000000002</v>
      </c>
      <c r="N4024" s="9">
        <v>11.348000000000001</v>
      </c>
      <c r="O4024" s="9">
        <v>9.0340000000000007</v>
      </c>
      <c r="P4024" s="9">
        <v>3.206</v>
      </c>
      <c r="Q4024" s="9">
        <v>1.4610000000000001</v>
      </c>
      <c r="R4024" s="9">
        <v>0.86099999999999999</v>
      </c>
      <c r="S4024" s="9">
        <v>1.383</v>
      </c>
      <c r="T4024" s="9">
        <v>1.155</v>
      </c>
    </row>
    <row r="4025" spans="1:20" x14ac:dyDescent="0.35">
      <c r="A4025">
        <f t="shared" si="125"/>
        <v>4025</v>
      </c>
      <c r="B4025" s="3" t="s">
        <v>72</v>
      </c>
      <c r="C4025" s="3" t="s">
        <v>86</v>
      </c>
      <c r="D4025" s="3" t="s">
        <v>40</v>
      </c>
      <c r="E4025">
        <v>2023</v>
      </c>
      <c r="F4025" s="3" t="str">
        <f t="shared" si="124"/>
        <v>CQOutCDA LK2023</v>
      </c>
      <c r="G4025" s="9">
        <v>1.327</v>
      </c>
      <c r="H4025" s="9">
        <v>3.8109999999999999</v>
      </c>
      <c r="I4025" s="9">
        <v>2.2189999999999999</v>
      </c>
      <c r="J4025" s="9">
        <v>10.162000000000001</v>
      </c>
      <c r="K4025" s="9">
        <v>7.6260000000000003</v>
      </c>
      <c r="L4025" s="9">
        <v>10.651</v>
      </c>
      <c r="M4025" s="9">
        <v>10.707000000000001</v>
      </c>
      <c r="N4025" s="9">
        <v>15.023999999999999</v>
      </c>
      <c r="O4025" s="9">
        <v>8.6280000000000001</v>
      </c>
      <c r="P4025" s="9">
        <v>6.59</v>
      </c>
      <c r="Q4025" s="9">
        <v>2.944</v>
      </c>
      <c r="R4025" s="9">
        <v>1.2410000000000001</v>
      </c>
      <c r="S4025" s="9">
        <v>1.3280000000000001</v>
      </c>
      <c r="T4025" s="9">
        <v>2.0219999999999998</v>
      </c>
    </row>
    <row r="4026" spans="1:20" x14ac:dyDescent="0.35">
      <c r="A4026">
        <f t="shared" si="125"/>
        <v>4026</v>
      </c>
      <c r="B4026" s="3" t="s">
        <v>72</v>
      </c>
      <c r="C4026" s="3" t="s">
        <v>86</v>
      </c>
      <c r="D4026" s="3" t="s">
        <v>40</v>
      </c>
      <c r="E4026">
        <v>2024</v>
      </c>
      <c r="F4026" s="3" t="str">
        <f t="shared" si="124"/>
        <v>CQOutCDA LK2024</v>
      </c>
      <c r="G4026" s="9">
        <v>2.4020000000000001</v>
      </c>
      <c r="H4026" s="9">
        <v>7.4029999999999996</v>
      </c>
      <c r="I4026" s="9">
        <v>6.5890000000000004</v>
      </c>
      <c r="J4026" s="9">
        <v>9.5760000000000005</v>
      </c>
      <c r="K4026" s="9">
        <v>7.577</v>
      </c>
      <c r="L4026" s="9">
        <v>7.5869999999999997</v>
      </c>
      <c r="M4026" s="9">
        <v>4.4820000000000002</v>
      </c>
      <c r="N4026" s="9">
        <v>8.7989999999999995</v>
      </c>
      <c r="O4026" s="9">
        <v>10.804</v>
      </c>
      <c r="P4026" s="9">
        <v>4.8</v>
      </c>
      <c r="Q4026" s="9">
        <v>1.4</v>
      </c>
      <c r="R4026" s="9">
        <v>0.88</v>
      </c>
      <c r="S4026" s="9">
        <v>1.466</v>
      </c>
      <c r="T4026" s="9">
        <v>1.821</v>
      </c>
    </row>
    <row r="4027" spans="1:20" x14ac:dyDescent="0.35">
      <c r="A4027">
        <f t="shared" si="125"/>
        <v>4027</v>
      </c>
      <c r="B4027" s="3" t="s">
        <v>72</v>
      </c>
      <c r="C4027" s="3" t="s">
        <v>86</v>
      </c>
      <c r="D4027" s="3" t="s">
        <v>40</v>
      </c>
      <c r="E4027">
        <v>2025</v>
      </c>
      <c r="F4027" s="3" t="str">
        <f t="shared" si="124"/>
        <v>CQOutCDA LK2025</v>
      </c>
      <c r="G4027" s="9">
        <v>2.1</v>
      </c>
      <c r="H4027" s="9">
        <v>2.9860000000000002</v>
      </c>
      <c r="I4027" s="9">
        <v>3.3650000000000002</v>
      </c>
      <c r="J4027" s="9">
        <v>16.292000000000002</v>
      </c>
      <c r="K4027" s="9">
        <v>12.816000000000001</v>
      </c>
      <c r="L4027" s="9">
        <v>11.286</v>
      </c>
      <c r="M4027" s="9">
        <v>9.51</v>
      </c>
      <c r="N4027" s="9">
        <v>13.266</v>
      </c>
      <c r="O4027" s="9">
        <v>10.955</v>
      </c>
      <c r="P4027" s="9">
        <v>4.5990000000000002</v>
      </c>
      <c r="Q4027" s="9">
        <v>1.3120000000000001</v>
      </c>
      <c r="R4027" s="9">
        <v>0.84799999999999998</v>
      </c>
      <c r="S4027" s="9">
        <v>0.68700000000000006</v>
      </c>
      <c r="T4027" s="9">
        <v>2.3460000000000001</v>
      </c>
    </row>
    <row r="4028" spans="1:20" x14ac:dyDescent="0.35">
      <c r="A4028">
        <f t="shared" si="125"/>
        <v>4028</v>
      </c>
      <c r="B4028" s="3" t="s">
        <v>72</v>
      </c>
      <c r="C4028" s="3" t="s">
        <v>86</v>
      </c>
      <c r="D4028" s="3" t="s">
        <v>40</v>
      </c>
      <c r="E4028">
        <v>2026</v>
      </c>
      <c r="F4028" s="3" t="str">
        <f t="shared" si="124"/>
        <v>CQOutCDA LK2026</v>
      </c>
      <c r="G4028" s="9">
        <v>2.085</v>
      </c>
      <c r="H4028" s="9">
        <v>7.0860000000000003</v>
      </c>
      <c r="I4028" s="9">
        <v>12.157999999999999</v>
      </c>
      <c r="J4028" s="9">
        <v>17.22</v>
      </c>
      <c r="K4028" s="9">
        <v>6.8140000000000001</v>
      </c>
      <c r="L4028" s="9">
        <v>12.676</v>
      </c>
      <c r="M4028" s="9">
        <v>12.323</v>
      </c>
      <c r="N4028" s="9">
        <v>14.443</v>
      </c>
      <c r="O4028" s="9">
        <v>8.9540000000000006</v>
      </c>
      <c r="P4028" s="9">
        <v>4.7779999999999996</v>
      </c>
      <c r="Q4028" s="9">
        <v>1.6930000000000001</v>
      </c>
      <c r="R4028" s="9">
        <v>1.024</v>
      </c>
      <c r="S4028" s="9">
        <v>0.72</v>
      </c>
      <c r="T4028" s="9">
        <v>1.18</v>
      </c>
    </row>
    <row r="4029" spans="1:20" x14ac:dyDescent="0.35">
      <c r="A4029">
        <f t="shared" si="125"/>
        <v>4029</v>
      </c>
      <c r="B4029" s="3" t="s">
        <v>72</v>
      </c>
      <c r="C4029" s="3" t="s">
        <v>86</v>
      </c>
      <c r="D4029" s="3" t="s">
        <v>40</v>
      </c>
      <c r="E4029">
        <v>2027</v>
      </c>
      <c r="F4029" s="3" t="str">
        <f t="shared" si="124"/>
        <v>CQOutCDA LK2027</v>
      </c>
      <c r="G4029" s="9">
        <v>1.089</v>
      </c>
      <c r="H4029" s="9">
        <v>2.1219999999999999</v>
      </c>
      <c r="I4029" s="9">
        <v>2.8</v>
      </c>
      <c r="J4029" s="9">
        <v>2.1840000000000002</v>
      </c>
      <c r="K4029" s="9">
        <v>1.3069999999999999</v>
      </c>
      <c r="L4029" s="9">
        <v>0.52200000000000002</v>
      </c>
      <c r="M4029" s="9">
        <v>9.7170000000000005</v>
      </c>
      <c r="N4029" s="9">
        <v>24.17</v>
      </c>
      <c r="O4029" s="9">
        <v>20.504999999999999</v>
      </c>
      <c r="P4029" s="9">
        <v>5.2119999999999997</v>
      </c>
      <c r="Q4029" s="9">
        <v>1.64</v>
      </c>
      <c r="R4029" s="9">
        <v>1.37</v>
      </c>
      <c r="S4029" s="9">
        <v>0.69499999999999995</v>
      </c>
      <c r="T4029" s="9">
        <v>2.4900000000000002</v>
      </c>
    </row>
    <row r="4030" spans="1:20" x14ac:dyDescent="0.35">
      <c r="A4030">
        <f t="shared" si="125"/>
        <v>4030</v>
      </c>
      <c r="B4030" s="3" t="s">
        <v>72</v>
      </c>
      <c r="C4030" s="3" t="s">
        <v>86</v>
      </c>
      <c r="D4030" s="3" t="s">
        <v>40</v>
      </c>
      <c r="E4030">
        <v>2028</v>
      </c>
      <c r="F4030" s="3" t="str">
        <f t="shared" si="124"/>
        <v>CQOutCDA LK2028</v>
      </c>
      <c r="G4030" s="9">
        <v>1.1479999999999999</v>
      </c>
      <c r="H4030" s="9">
        <v>1.4810000000000001</v>
      </c>
      <c r="I4030" s="9">
        <v>2.3149999999999999</v>
      </c>
      <c r="J4030" s="9">
        <v>2.6389999999999998</v>
      </c>
      <c r="K4030" s="9">
        <v>2.2530000000000001</v>
      </c>
      <c r="L4030" s="9">
        <v>5.4480000000000004</v>
      </c>
      <c r="M4030" s="9">
        <v>9.6539999999999999</v>
      </c>
      <c r="N4030" s="9">
        <v>14.537000000000001</v>
      </c>
      <c r="O4030" s="9">
        <v>17.460999999999999</v>
      </c>
      <c r="P4030" s="9">
        <v>7.907</v>
      </c>
      <c r="Q4030" s="9">
        <v>2.5939999999999999</v>
      </c>
      <c r="R4030" s="9">
        <v>1.0409999999999999</v>
      </c>
      <c r="S4030" s="9">
        <v>0.78300000000000003</v>
      </c>
      <c r="T4030" s="9">
        <v>1.266</v>
      </c>
    </row>
    <row r="4031" spans="1:20" x14ac:dyDescent="0.35">
      <c r="A4031">
        <f t="shared" si="125"/>
        <v>4031</v>
      </c>
      <c r="B4031" s="3" t="s">
        <v>72</v>
      </c>
      <c r="C4031" s="3" t="s">
        <v>86</v>
      </c>
      <c r="D4031" s="3" t="s">
        <v>40</v>
      </c>
      <c r="E4031">
        <v>2029</v>
      </c>
      <c r="F4031" s="3" t="str">
        <f t="shared" si="124"/>
        <v>CQOutCDA LK2029</v>
      </c>
      <c r="G4031" s="9">
        <v>2.218</v>
      </c>
      <c r="H4031" s="9">
        <v>1.8560000000000001</v>
      </c>
      <c r="I4031" s="9">
        <v>5.2590000000000003</v>
      </c>
      <c r="J4031" s="9">
        <v>4.8209999999999997</v>
      </c>
      <c r="K4031" s="9">
        <v>6.9329999999999998</v>
      </c>
      <c r="L4031" s="9">
        <v>8.532</v>
      </c>
      <c r="M4031" s="9">
        <v>10.487</v>
      </c>
      <c r="N4031" s="9">
        <v>8.8179999999999996</v>
      </c>
      <c r="O4031" s="9">
        <v>10.885</v>
      </c>
      <c r="P4031" s="9">
        <v>3.7650000000000001</v>
      </c>
      <c r="Q4031" s="9">
        <v>2.1640000000000001</v>
      </c>
      <c r="R4031" s="9">
        <v>0.83099999999999996</v>
      </c>
      <c r="S4031" s="9">
        <v>0.72299999999999998</v>
      </c>
      <c r="T4031" s="9">
        <v>1.899</v>
      </c>
    </row>
    <row r="4032" spans="1:20" x14ac:dyDescent="0.35">
      <c r="A4032">
        <f t="shared" si="125"/>
        <v>4032</v>
      </c>
      <c r="B4032" s="3" t="s">
        <v>72</v>
      </c>
      <c r="C4032" s="3" t="s">
        <v>86</v>
      </c>
      <c r="D4032" s="3" t="s">
        <v>41</v>
      </c>
      <c r="E4032">
        <v>2020</v>
      </c>
      <c r="F4032" s="3" t="str">
        <f t="shared" si="124"/>
        <v>CQOutPOST F2020</v>
      </c>
      <c r="G4032" s="9">
        <v>2.6179999999999999</v>
      </c>
      <c r="H4032" s="9">
        <v>12.16</v>
      </c>
      <c r="I4032" s="9">
        <v>13.086</v>
      </c>
      <c r="J4032" s="9">
        <v>5.3449999999999998</v>
      </c>
      <c r="K4032" s="9">
        <v>0.6</v>
      </c>
      <c r="L4032" s="9">
        <v>7.1820000000000004</v>
      </c>
      <c r="M4032" s="9">
        <v>13.308</v>
      </c>
      <c r="N4032" s="9">
        <v>23.818000000000001</v>
      </c>
      <c r="O4032" s="9">
        <v>21.888999999999999</v>
      </c>
      <c r="P4032" s="9">
        <v>12.17</v>
      </c>
      <c r="Q4032" s="9">
        <v>3.3860000000000001</v>
      </c>
      <c r="R4032" s="9">
        <v>1.4279999999999999</v>
      </c>
      <c r="S4032" s="9">
        <v>0.97599999999999998</v>
      </c>
      <c r="T4032" s="9">
        <v>1.73</v>
      </c>
    </row>
    <row r="4033" spans="1:20" x14ac:dyDescent="0.35">
      <c r="A4033">
        <f t="shared" si="125"/>
        <v>4033</v>
      </c>
      <c r="B4033" s="3" t="s">
        <v>72</v>
      </c>
      <c r="C4033" s="3" t="s">
        <v>86</v>
      </c>
      <c r="D4033" s="3" t="s">
        <v>41</v>
      </c>
      <c r="E4033">
        <v>2021</v>
      </c>
      <c r="F4033" s="3" t="str">
        <f t="shared" si="124"/>
        <v>CQOutPOST F2021</v>
      </c>
      <c r="G4033" s="9">
        <v>2.7869999999999999</v>
      </c>
      <c r="H4033" s="9">
        <v>3.1389999999999998</v>
      </c>
      <c r="I4033" s="9">
        <v>6.5469999999999997</v>
      </c>
      <c r="J4033" s="9">
        <v>10.696999999999999</v>
      </c>
      <c r="K4033" s="9">
        <v>5.524</v>
      </c>
      <c r="L4033" s="9">
        <v>14.579000000000001</v>
      </c>
      <c r="M4033" s="9">
        <v>13.7</v>
      </c>
      <c r="N4033" s="9">
        <v>19.114000000000001</v>
      </c>
      <c r="O4033" s="9">
        <v>21.434000000000001</v>
      </c>
      <c r="P4033" s="9">
        <v>14.205</v>
      </c>
      <c r="Q4033" s="9">
        <v>4.8019999999999996</v>
      </c>
      <c r="R4033" s="9">
        <v>1.954</v>
      </c>
      <c r="S4033" s="9">
        <v>2.7269999999999999</v>
      </c>
      <c r="T4033" s="9">
        <v>2.073</v>
      </c>
    </row>
    <row r="4034" spans="1:20" x14ac:dyDescent="0.35">
      <c r="A4034">
        <f t="shared" si="125"/>
        <v>4034</v>
      </c>
      <c r="B4034" s="3" t="s">
        <v>72</v>
      </c>
      <c r="C4034" s="3" t="s">
        <v>86</v>
      </c>
      <c r="D4034" s="3" t="s">
        <v>41</v>
      </c>
      <c r="E4034">
        <v>2022</v>
      </c>
      <c r="F4034" s="3" t="str">
        <f t="shared" ref="F4034:F4097" si="126">_xlfn.CONCAT(B4034,C4034,D4034,E4034)</f>
        <v>CQOutPOST F2022</v>
      </c>
      <c r="G4034" s="9">
        <v>2.1160000000000001</v>
      </c>
      <c r="H4034" s="9">
        <v>3.6459999999999999</v>
      </c>
      <c r="I4034" s="9">
        <v>9.0250000000000004</v>
      </c>
      <c r="J4034" s="9">
        <v>17.745999999999999</v>
      </c>
      <c r="K4034" s="9">
        <v>13.465</v>
      </c>
      <c r="L4034" s="9">
        <v>10.084</v>
      </c>
      <c r="M4034" s="9">
        <v>7.5049999999999999</v>
      </c>
      <c r="N4034" s="9">
        <v>10.872999999999999</v>
      </c>
      <c r="O4034" s="9">
        <v>8.4969999999999999</v>
      </c>
      <c r="P4034" s="9">
        <v>2.9169999999999998</v>
      </c>
      <c r="Q4034" s="9">
        <v>1.363</v>
      </c>
      <c r="R4034" s="9">
        <v>0.84799999999999998</v>
      </c>
      <c r="S4034" s="9">
        <v>1.3160000000000001</v>
      </c>
      <c r="T4034" s="9">
        <v>1.1399999999999999</v>
      </c>
    </row>
    <row r="4035" spans="1:20" x14ac:dyDescent="0.35">
      <c r="A4035">
        <f t="shared" ref="A4035:A4098" si="127">A4034+1</f>
        <v>4035</v>
      </c>
      <c r="B4035" s="3" t="s">
        <v>72</v>
      </c>
      <c r="C4035" s="3" t="s">
        <v>86</v>
      </c>
      <c r="D4035" s="3" t="s">
        <v>41</v>
      </c>
      <c r="E4035">
        <v>2023</v>
      </c>
      <c r="F4035" s="3" t="str">
        <f t="shared" si="126"/>
        <v>CQOutPOST F2023</v>
      </c>
      <c r="G4035" s="9">
        <v>1.32</v>
      </c>
      <c r="H4035" s="9">
        <v>3.6280000000000001</v>
      </c>
      <c r="I4035" s="9">
        <v>2.37</v>
      </c>
      <c r="J4035" s="9">
        <v>10.938000000000001</v>
      </c>
      <c r="K4035" s="9">
        <v>8.01</v>
      </c>
      <c r="L4035" s="9">
        <v>10.875999999999999</v>
      </c>
      <c r="M4035" s="9">
        <v>11.332000000000001</v>
      </c>
      <c r="N4035" s="9">
        <v>15.013</v>
      </c>
      <c r="O4035" s="9">
        <v>8.2140000000000004</v>
      </c>
      <c r="P4035" s="9">
        <v>6.1189999999999998</v>
      </c>
      <c r="Q4035" s="9">
        <v>2.722</v>
      </c>
      <c r="R4035" s="9">
        <v>1.202</v>
      </c>
      <c r="S4035" s="9">
        <v>1.284</v>
      </c>
      <c r="T4035" s="9">
        <v>1.99</v>
      </c>
    </row>
    <row r="4036" spans="1:20" x14ac:dyDescent="0.35">
      <c r="A4036">
        <f t="shared" si="127"/>
        <v>4036</v>
      </c>
      <c r="B4036" s="3" t="s">
        <v>72</v>
      </c>
      <c r="C4036" s="3" t="s">
        <v>86</v>
      </c>
      <c r="D4036" s="3" t="s">
        <v>41</v>
      </c>
      <c r="E4036">
        <v>2024</v>
      </c>
      <c r="F4036" s="3" t="str">
        <f t="shared" si="126"/>
        <v>CQOutPOST F2024</v>
      </c>
      <c r="G4036" s="9">
        <v>2.355</v>
      </c>
      <c r="H4036" s="9">
        <v>7.5410000000000004</v>
      </c>
      <c r="I4036" s="9">
        <v>6.8159999999999998</v>
      </c>
      <c r="J4036" s="9">
        <v>10.302</v>
      </c>
      <c r="K4036" s="9">
        <v>7.95</v>
      </c>
      <c r="L4036" s="9">
        <v>7.851</v>
      </c>
      <c r="M4036" s="9">
        <v>4.3650000000000002</v>
      </c>
      <c r="N4036" s="9">
        <v>8.3369999999999997</v>
      </c>
      <c r="O4036" s="9">
        <v>10.154999999999999</v>
      </c>
      <c r="P4036" s="9">
        <v>4.5140000000000002</v>
      </c>
      <c r="Q4036" s="9">
        <v>1.3460000000000001</v>
      </c>
      <c r="R4036" s="9">
        <v>0.88700000000000001</v>
      </c>
      <c r="S4036" s="9">
        <v>1.37</v>
      </c>
      <c r="T4036" s="9">
        <v>1.7529999999999999</v>
      </c>
    </row>
    <row r="4037" spans="1:20" x14ac:dyDescent="0.35">
      <c r="A4037">
        <f t="shared" si="127"/>
        <v>4037</v>
      </c>
      <c r="B4037" s="3" t="s">
        <v>72</v>
      </c>
      <c r="C4037" s="3" t="s">
        <v>86</v>
      </c>
      <c r="D4037" s="3" t="s">
        <v>41</v>
      </c>
      <c r="E4037">
        <v>2025</v>
      </c>
      <c r="F4037" s="3" t="str">
        <f t="shared" si="126"/>
        <v>CQOutPOST F2025</v>
      </c>
      <c r="G4037" s="9">
        <v>2.0409999999999999</v>
      </c>
      <c r="H4037" s="9">
        <v>2.927</v>
      </c>
      <c r="I4037" s="9">
        <v>3.464</v>
      </c>
      <c r="J4037" s="9">
        <v>17.48</v>
      </c>
      <c r="K4037" s="9">
        <v>13.151999999999999</v>
      </c>
      <c r="L4037" s="9">
        <v>11.558</v>
      </c>
      <c r="M4037" s="9">
        <v>9.2370000000000001</v>
      </c>
      <c r="N4037" s="9">
        <v>12.6</v>
      </c>
      <c r="O4037" s="9">
        <v>10.348000000000001</v>
      </c>
      <c r="P4037" s="9">
        <v>4.2160000000000002</v>
      </c>
      <c r="Q4037" s="9">
        <v>1.238</v>
      </c>
      <c r="R4037" s="9">
        <v>0.83499999999999996</v>
      </c>
      <c r="S4037" s="9">
        <v>0.66800000000000004</v>
      </c>
      <c r="T4037" s="9">
        <v>2.2349999999999999</v>
      </c>
    </row>
    <row r="4038" spans="1:20" x14ac:dyDescent="0.35">
      <c r="A4038">
        <f t="shared" si="127"/>
        <v>4038</v>
      </c>
      <c r="B4038" s="3" t="s">
        <v>72</v>
      </c>
      <c r="C4038" s="3" t="s">
        <v>86</v>
      </c>
      <c r="D4038" s="3" t="s">
        <v>41</v>
      </c>
      <c r="E4038">
        <v>2026</v>
      </c>
      <c r="F4038" s="3" t="str">
        <f t="shared" si="126"/>
        <v>CQOutPOST F2026</v>
      </c>
      <c r="G4038" s="9">
        <v>2.0230000000000001</v>
      </c>
      <c r="H4038" s="9">
        <v>7.1440000000000001</v>
      </c>
      <c r="I4038" s="9">
        <v>13.385</v>
      </c>
      <c r="J4038" s="9">
        <v>17.905000000000001</v>
      </c>
      <c r="K4038" s="9">
        <v>6.7050000000000001</v>
      </c>
      <c r="L4038" s="9">
        <v>13.037000000000001</v>
      </c>
      <c r="M4038" s="9">
        <v>12.798999999999999</v>
      </c>
      <c r="N4038" s="9">
        <v>13.99</v>
      </c>
      <c r="O4038" s="9">
        <v>8.4079999999999995</v>
      </c>
      <c r="P4038" s="9">
        <v>4.375</v>
      </c>
      <c r="Q4038" s="9">
        <v>1.575</v>
      </c>
      <c r="R4038" s="9">
        <v>1.014</v>
      </c>
      <c r="S4038" s="9">
        <v>0.70799999999999996</v>
      </c>
      <c r="T4038" s="9">
        <v>1.1659999999999999</v>
      </c>
    </row>
    <row r="4039" spans="1:20" x14ac:dyDescent="0.35">
      <c r="A4039">
        <f t="shared" si="127"/>
        <v>4039</v>
      </c>
      <c r="B4039" s="3" t="s">
        <v>72</v>
      </c>
      <c r="C4039" s="3" t="s">
        <v>86</v>
      </c>
      <c r="D4039" s="3" t="s">
        <v>41</v>
      </c>
      <c r="E4039">
        <v>2027</v>
      </c>
      <c r="F4039" s="3" t="str">
        <f t="shared" si="126"/>
        <v>CQOutPOST F2027</v>
      </c>
      <c r="G4039" s="9">
        <v>1.077</v>
      </c>
      <c r="H4039" s="9">
        <v>2.0369999999999999</v>
      </c>
      <c r="I4039" s="9">
        <v>2.7429999999999999</v>
      </c>
      <c r="J4039" s="9">
        <v>2.2730000000000001</v>
      </c>
      <c r="K4039" s="9">
        <v>1.397</v>
      </c>
      <c r="L4039" s="9">
        <v>0.6</v>
      </c>
      <c r="M4039" s="9">
        <v>10.897</v>
      </c>
      <c r="N4039" s="9">
        <v>24.338000000000001</v>
      </c>
      <c r="O4039" s="9">
        <v>20.385999999999999</v>
      </c>
      <c r="P4039" s="9">
        <v>4.8049999999999997</v>
      </c>
      <c r="Q4039" s="9">
        <v>1.5269999999999999</v>
      </c>
      <c r="R4039" s="9">
        <v>1.31</v>
      </c>
      <c r="S4039" s="9">
        <v>0.68</v>
      </c>
      <c r="T4039" s="9">
        <v>2.3580000000000001</v>
      </c>
    </row>
    <row r="4040" spans="1:20" x14ac:dyDescent="0.35">
      <c r="A4040">
        <f t="shared" si="127"/>
        <v>4040</v>
      </c>
      <c r="B4040" s="3" t="s">
        <v>72</v>
      </c>
      <c r="C4040" s="3" t="s">
        <v>86</v>
      </c>
      <c r="D4040" s="3" t="s">
        <v>41</v>
      </c>
      <c r="E4040">
        <v>2028</v>
      </c>
      <c r="F4040" s="3" t="str">
        <f t="shared" si="126"/>
        <v>CQOutPOST F2028</v>
      </c>
      <c r="G4040" s="9">
        <v>1.1419999999999999</v>
      </c>
      <c r="H4040" s="9">
        <v>1.4530000000000001</v>
      </c>
      <c r="I4040" s="9">
        <v>2.3050000000000002</v>
      </c>
      <c r="J4040" s="9">
        <v>2.7629999999999999</v>
      </c>
      <c r="K4040" s="9">
        <v>2.5840000000000001</v>
      </c>
      <c r="L4040" s="9">
        <v>5.9390000000000001</v>
      </c>
      <c r="M4040" s="9">
        <v>9.74</v>
      </c>
      <c r="N4040" s="9">
        <v>14.281000000000001</v>
      </c>
      <c r="O4040" s="9">
        <v>16.716999999999999</v>
      </c>
      <c r="P4040" s="9">
        <v>7.343</v>
      </c>
      <c r="Q4040" s="9">
        <v>2.383</v>
      </c>
      <c r="R4040" s="9">
        <v>1.012</v>
      </c>
      <c r="S4040" s="9">
        <v>0.77200000000000002</v>
      </c>
      <c r="T4040" s="9">
        <v>1.2490000000000001</v>
      </c>
    </row>
    <row r="4041" spans="1:20" x14ac:dyDescent="0.35">
      <c r="A4041">
        <f t="shared" si="127"/>
        <v>4041</v>
      </c>
      <c r="B4041" s="3" t="s">
        <v>72</v>
      </c>
      <c r="C4041" s="3" t="s">
        <v>86</v>
      </c>
      <c r="D4041" s="3" t="s">
        <v>41</v>
      </c>
      <c r="E4041">
        <v>2029</v>
      </c>
      <c r="F4041" s="3" t="str">
        <f t="shared" si="126"/>
        <v>CQOutPOST F2029</v>
      </c>
      <c r="G4041" s="9">
        <v>2.137</v>
      </c>
      <c r="H4041" s="9">
        <v>1.86</v>
      </c>
      <c r="I4041" s="9">
        <v>5.4729999999999999</v>
      </c>
      <c r="J4041" s="9">
        <v>5.367</v>
      </c>
      <c r="K4041" s="9">
        <v>7.7439999999999998</v>
      </c>
      <c r="L4041" s="9">
        <v>8.8849999999999998</v>
      </c>
      <c r="M4041" s="9">
        <v>10.340999999999999</v>
      </c>
      <c r="N4041" s="9">
        <v>8.4250000000000007</v>
      </c>
      <c r="O4041" s="9">
        <v>10.406000000000001</v>
      </c>
      <c r="P4041" s="9">
        <v>3.488</v>
      </c>
      <c r="Q4041" s="9">
        <v>2.0270000000000001</v>
      </c>
      <c r="R4041" s="9">
        <v>0.82399999999999995</v>
      </c>
      <c r="S4041" s="9">
        <v>0.71799999999999997</v>
      </c>
      <c r="T4041" s="9">
        <v>1.8149999999999999</v>
      </c>
    </row>
    <row r="4042" spans="1:20" x14ac:dyDescent="0.35">
      <c r="A4042">
        <f t="shared" si="127"/>
        <v>4042</v>
      </c>
      <c r="B4042" s="3" t="s">
        <v>72</v>
      </c>
      <c r="C4042" s="3" t="s">
        <v>86</v>
      </c>
      <c r="D4042" s="3" t="s">
        <v>42</v>
      </c>
      <c r="E4042">
        <v>2020</v>
      </c>
      <c r="F4042" s="3" t="str">
        <f t="shared" si="126"/>
        <v>CQOutUP FLS2020</v>
      </c>
      <c r="G4042" s="9">
        <v>3.024</v>
      </c>
      <c r="H4042" s="9">
        <v>11.978999999999999</v>
      </c>
      <c r="I4042" s="9">
        <v>14.004</v>
      </c>
      <c r="J4042" s="9">
        <v>5.9329999999999998</v>
      </c>
      <c r="K4042" s="9">
        <v>1.2509999999999999</v>
      </c>
      <c r="L4042" s="9">
        <v>7.8159999999999998</v>
      </c>
      <c r="M4042" s="9">
        <v>13.722</v>
      </c>
      <c r="N4042" s="9">
        <v>24.443999999999999</v>
      </c>
      <c r="O4042" s="9">
        <v>22.353000000000002</v>
      </c>
      <c r="P4042" s="9">
        <v>12.316000000000001</v>
      </c>
      <c r="Q4042" s="9">
        <v>3.61</v>
      </c>
      <c r="R4042" s="9">
        <v>1.7290000000000001</v>
      </c>
      <c r="S4042" s="9">
        <v>1.264</v>
      </c>
      <c r="T4042" s="9">
        <v>2.089</v>
      </c>
    </row>
    <row r="4043" spans="1:20" x14ac:dyDescent="0.35">
      <c r="A4043">
        <f t="shared" si="127"/>
        <v>4043</v>
      </c>
      <c r="B4043" s="3" t="s">
        <v>72</v>
      </c>
      <c r="C4043" s="3" t="s">
        <v>86</v>
      </c>
      <c r="D4043" s="3" t="s">
        <v>42</v>
      </c>
      <c r="E4043">
        <v>2021</v>
      </c>
      <c r="F4043" s="3" t="str">
        <f t="shared" si="126"/>
        <v>CQOutUP FLS2021</v>
      </c>
      <c r="G4043" s="9">
        <v>3.1240000000000001</v>
      </c>
      <c r="H4043" s="9">
        <v>3.548</v>
      </c>
      <c r="I4043" s="9">
        <v>6.96</v>
      </c>
      <c r="J4043" s="9">
        <v>11.404999999999999</v>
      </c>
      <c r="K4043" s="9">
        <v>6.1379999999999999</v>
      </c>
      <c r="L4043" s="9">
        <v>15.696</v>
      </c>
      <c r="M4043" s="9">
        <v>14.326000000000001</v>
      </c>
      <c r="N4043" s="9">
        <v>19.548999999999999</v>
      </c>
      <c r="O4043" s="9">
        <v>21.994</v>
      </c>
      <c r="P4043" s="9">
        <v>14.098000000000001</v>
      </c>
      <c r="Q4043" s="9">
        <v>5.0979999999999999</v>
      </c>
      <c r="R4043" s="9">
        <v>2.2890000000000001</v>
      </c>
      <c r="S4043" s="9">
        <v>2.984</v>
      </c>
      <c r="T4043" s="9">
        <v>2.4569999999999999</v>
      </c>
    </row>
    <row r="4044" spans="1:20" x14ac:dyDescent="0.35">
      <c r="A4044">
        <f t="shared" si="127"/>
        <v>4044</v>
      </c>
      <c r="B4044" s="3" t="s">
        <v>72</v>
      </c>
      <c r="C4044" s="3" t="s">
        <v>86</v>
      </c>
      <c r="D4044" s="3" t="s">
        <v>42</v>
      </c>
      <c r="E4044">
        <v>2022</v>
      </c>
      <c r="F4044" s="3" t="str">
        <f t="shared" si="126"/>
        <v>CQOutUP FLS2022</v>
      </c>
      <c r="G4044" s="9">
        <v>2.5609999999999999</v>
      </c>
      <c r="H4044" s="9">
        <v>4.1420000000000003</v>
      </c>
      <c r="I4044" s="9">
        <v>9.4580000000000002</v>
      </c>
      <c r="J4044" s="9">
        <v>17.914999999999999</v>
      </c>
      <c r="K4044" s="9">
        <v>14.331</v>
      </c>
      <c r="L4044" s="9">
        <v>10.548999999999999</v>
      </c>
      <c r="M4044" s="9">
        <v>7.8220000000000001</v>
      </c>
      <c r="N4044" s="9">
        <v>11.103</v>
      </c>
      <c r="O4044" s="9">
        <v>8.7230000000000008</v>
      </c>
      <c r="P4044" s="9">
        <v>3.2309999999999999</v>
      </c>
      <c r="Q4044" s="9">
        <v>1.5449999999999999</v>
      </c>
      <c r="R4044" s="9">
        <v>1.119</v>
      </c>
      <c r="S4044" s="9">
        <v>1.5589999999999999</v>
      </c>
      <c r="T4044" s="9">
        <v>1.5349999999999999</v>
      </c>
    </row>
    <row r="4045" spans="1:20" x14ac:dyDescent="0.35">
      <c r="A4045">
        <f t="shared" si="127"/>
        <v>4045</v>
      </c>
      <c r="B4045" s="3" t="s">
        <v>72</v>
      </c>
      <c r="C4045" s="3" t="s">
        <v>86</v>
      </c>
      <c r="D4045" s="3" t="s">
        <v>42</v>
      </c>
      <c r="E4045">
        <v>2023</v>
      </c>
      <c r="F4045" s="3" t="str">
        <f t="shared" si="126"/>
        <v>CQOutUP FLS2023</v>
      </c>
      <c r="G4045" s="9">
        <v>1.758</v>
      </c>
      <c r="H4045" s="9">
        <v>3.992</v>
      </c>
      <c r="I4045" s="9">
        <v>2.8340000000000001</v>
      </c>
      <c r="J4045" s="9">
        <v>10.976000000000001</v>
      </c>
      <c r="K4045" s="9">
        <v>8.4369999999999994</v>
      </c>
      <c r="L4045" s="9">
        <v>11.077999999999999</v>
      </c>
      <c r="M4045" s="9">
        <v>11.85</v>
      </c>
      <c r="N4045" s="9">
        <v>15.252000000000001</v>
      </c>
      <c r="O4045" s="9">
        <v>8.4090000000000007</v>
      </c>
      <c r="P4045" s="9">
        <v>6.2629999999999999</v>
      </c>
      <c r="Q4045" s="9">
        <v>2.96</v>
      </c>
      <c r="R4045" s="9">
        <v>1.462</v>
      </c>
      <c r="S4045" s="9">
        <v>1.391</v>
      </c>
      <c r="T4045" s="9">
        <v>2.4430000000000001</v>
      </c>
    </row>
    <row r="4046" spans="1:20" x14ac:dyDescent="0.35">
      <c r="A4046">
        <f t="shared" si="127"/>
        <v>4046</v>
      </c>
      <c r="B4046" s="3" t="s">
        <v>72</v>
      </c>
      <c r="C4046" s="3" t="s">
        <v>86</v>
      </c>
      <c r="D4046" s="3" t="s">
        <v>42</v>
      </c>
      <c r="E4046">
        <v>2024</v>
      </c>
      <c r="F4046" s="3" t="str">
        <f t="shared" si="126"/>
        <v>CQOutUP FLS2024</v>
      </c>
      <c r="G4046" s="9">
        <v>2.794</v>
      </c>
      <c r="H4046" s="9">
        <v>7.7560000000000002</v>
      </c>
      <c r="I4046" s="9">
        <v>7.1260000000000003</v>
      </c>
      <c r="J4046" s="9">
        <v>10.535</v>
      </c>
      <c r="K4046" s="9">
        <v>8.2769999999999992</v>
      </c>
      <c r="L4046" s="9">
        <v>8.4459999999999997</v>
      </c>
      <c r="M4046" s="9">
        <v>4.4580000000000002</v>
      </c>
      <c r="N4046" s="9">
        <v>8.4730000000000008</v>
      </c>
      <c r="O4046" s="9">
        <v>10.131</v>
      </c>
      <c r="P4046" s="9">
        <v>4.6630000000000003</v>
      </c>
      <c r="Q4046" s="9">
        <v>1.5660000000000001</v>
      </c>
      <c r="R4046" s="9">
        <v>1.1679999999999999</v>
      </c>
      <c r="S4046" s="9">
        <v>1.601</v>
      </c>
      <c r="T4046" s="9">
        <v>2.1179999999999999</v>
      </c>
    </row>
    <row r="4047" spans="1:20" x14ac:dyDescent="0.35">
      <c r="A4047">
        <f t="shared" si="127"/>
        <v>4047</v>
      </c>
      <c r="B4047" s="3" t="s">
        <v>72</v>
      </c>
      <c r="C4047" s="3" t="s">
        <v>86</v>
      </c>
      <c r="D4047" s="3" t="s">
        <v>42</v>
      </c>
      <c r="E4047">
        <v>2025</v>
      </c>
      <c r="F4047" s="3" t="str">
        <f t="shared" si="126"/>
        <v>CQOutUP FLS2025</v>
      </c>
      <c r="G4047" s="9">
        <v>2.4630000000000001</v>
      </c>
      <c r="H4047" s="9">
        <v>3.407</v>
      </c>
      <c r="I4047" s="9">
        <v>3.9460000000000002</v>
      </c>
      <c r="J4047" s="9">
        <v>17.606000000000002</v>
      </c>
      <c r="K4047" s="9">
        <v>13.539</v>
      </c>
      <c r="L4047" s="9">
        <v>11.992000000000001</v>
      </c>
      <c r="M4047" s="9">
        <v>9.4049999999999994</v>
      </c>
      <c r="N4047" s="9">
        <v>12.552</v>
      </c>
      <c r="O4047" s="9">
        <v>10.648</v>
      </c>
      <c r="P4047" s="9">
        <v>4.5940000000000003</v>
      </c>
      <c r="Q4047" s="9">
        <v>1.4770000000000001</v>
      </c>
      <c r="R4047" s="9">
        <v>1.123</v>
      </c>
      <c r="S4047" s="9">
        <v>0.94799999999999995</v>
      </c>
      <c r="T4047" s="9">
        <v>2.5329999999999999</v>
      </c>
    </row>
    <row r="4048" spans="1:20" x14ac:dyDescent="0.35">
      <c r="A4048">
        <f t="shared" si="127"/>
        <v>4048</v>
      </c>
      <c r="B4048" s="3" t="s">
        <v>72</v>
      </c>
      <c r="C4048" s="3" t="s">
        <v>86</v>
      </c>
      <c r="D4048" s="3" t="s">
        <v>42</v>
      </c>
      <c r="E4048">
        <v>2026</v>
      </c>
      <c r="F4048" s="3" t="str">
        <f t="shared" si="126"/>
        <v>CQOutUP FLS2026</v>
      </c>
      <c r="G4048" s="9">
        <v>2.5129999999999999</v>
      </c>
      <c r="H4048" s="9">
        <v>7.468</v>
      </c>
      <c r="I4048" s="9">
        <v>13.772</v>
      </c>
      <c r="J4048" s="9">
        <v>18.504999999999999</v>
      </c>
      <c r="K4048" s="9">
        <v>7.3550000000000004</v>
      </c>
      <c r="L4048" s="9">
        <v>13.589</v>
      </c>
      <c r="M4048" s="9">
        <v>13.587999999999999</v>
      </c>
      <c r="N4048" s="9">
        <v>14.512</v>
      </c>
      <c r="O4048" s="9">
        <v>8.7789999999999999</v>
      </c>
      <c r="P4048" s="9">
        <v>4.6760000000000002</v>
      </c>
      <c r="Q4048" s="9">
        <v>1.7529999999999999</v>
      </c>
      <c r="R4048" s="9">
        <v>1.33</v>
      </c>
      <c r="S4048" s="9">
        <v>0.99399999999999999</v>
      </c>
      <c r="T4048" s="9">
        <v>1.5469999999999999</v>
      </c>
    </row>
    <row r="4049" spans="1:20" x14ac:dyDescent="0.35">
      <c r="A4049">
        <f t="shared" si="127"/>
        <v>4049</v>
      </c>
      <c r="B4049" s="3" t="s">
        <v>72</v>
      </c>
      <c r="C4049" s="3" t="s">
        <v>86</v>
      </c>
      <c r="D4049" s="3" t="s">
        <v>42</v>
      </c>
      <c r="E4049">
        <v>2027</v>
      </c>
      <c r="F4049" s="3" t="str">
        <f t="shared" si="126"/>
        <v>CQOutUP FLS2027</v>
      </c>
      <c r="G4049" s="9">
        <v>1.492</v>
      </c>
      <c r="H4049" s="9">
        <v>2.383</v>
      </c>
      <c r="I4049" s="9">
        <v>3.0640000000000001</v>
      </c>
      <c r="J4049" s="9">
        <v>2.742</v>
      </c>
      <c r="K4049" s="9">
        <v>1.823</v>
      </c>
      <c r="L4049" s="9">
        <v>1.0049999999999999</v>
      </c>
      <c r="M4049" s="9">
        <v>10.002000000000001</v>
      </c>
      <c r="N4049" s="9">
        <v>23.83</v>
      </c>
      <c r="O4049" s="9">
        <v>20.228999999999999</v>
      </c>
      <c r="P4049" s="9">
        <v>4.95</v>
      </c>
      <c r="Q4049" s="9">
        <v>1.6739999999999999</v>
      </c>
      <c r="R4049" s="9">
        <v>1.58</v>
      </c>
      <c r="S4049" s="9">
        <v>0.93700000000000006</v>
      </c>
      <c r="T4049" s="9">
        <v>2.6179999999999999</v>
      </c>
    </row>
    <row r="4050" spans="1:20" x14ac:dyDescent="0.35">
      <c r="A4050">
        <f t="shared" si="127"/>
        <v>4050</v>
      </c>
      <c r="B4050" s="3" t="s">
        <v>72</v>
      </c>
      <c r="C4050" s="3" t="s">
        <v>86</v>
      </c>
      <c r="D4050" s="3" t="s">
        <v>42</v>
      </c>
      <c r="E4050">
        <v>2028</v>
      </c>
      <c r="F4050" s="3" t="str">
        <f t="shared" si="126"/>
        <v>CQOutUP FLS2028</v>
      </c>
      <c r="G4050" s="9">
        <v>1.5780000000000001</v>
      </c>
      <c r="H4050" s="9">
        <v>1.8580000000000001</v>
      </c>
      <c r="I4050" s="9">
        <v>2.722</v>
      </c>
      <c r="J4050" s="9">
        <v>3.1989999999999998</v>
      </c>
      <c r="K4050" s="9">
        <v>3.0779999999999998</v>
      </c>
      <c r="L4050" s="9">
        <v>6.0419999999999998</v>
      </c>
      <c r="M4050" s="9">
        <v>9.4329999999999998</v>
      </c>
      <c r="N4050" s="9">
        <v>13.824</v>
      </c>
      <c r="O4050" s="9">
        <v>16.29</v>
      </c>
      <c r="P4050" s="9">
        <v>7.2990000000000004</v>
      </c>
      <c r="Q4050" s="9">
        <v>2.5419999999999998</v>
      </c>
      <c r="R4050" s="9">
        <v>1.302</v>
      </c>
      <c r="S4050" s="9">
        <v>1.0580000000000001</v>
      </c>
      <c r="T4050" s="9">
        <v>1.6259999999999999</v>
      </c>
    </row>
    <row r="4051" spans="1:20" x14ac:dyDescent="0.35">
      <c r="A4051">
        <f t="shared" si="127"/>
        <v>4051</v>
      </c>
      <c r="B4051" s="3" t="s">
        <v>72</v>
      </c>
      <c r="C4051" s="3" t="s">
        <v>86</v>
      </c>
      <c r="D4051" s="3" t="s">
        <v>42</v>
      </c>
      <c r="E4051">
        <v>2029</v>
      </c>
      <c r="F4051" s="3" t="str">
        <f t="shared" si="126"/>
        <v>CQOutUP FLS2029</v>
      </c>
      <c r="G4051" s="9">
        <v>2.577</v>
      </c>
      <c r="H4051" s="9">
        <v>2.1829999999999998</v>
      </c>
      <c r="I4051" s="9">
        <v>5.8440000000000003</v>
      </c>
      <c r="J4051" s="9">
        <v>5.8310000000000004</v>
      </c>
      <c r="K4051" s="9">
        <v>8.0150000000000006</v>
      </c>
      <c r="L4051" s="9">
        <v>9.0250000000000004</v>
      </c>
      <c r="M4051" s="9">
        <v>10.33</v>
      </c>
      <c r="N4051" s="9">
        <v>8.2210000000000001</v>
      </c>
      <c r="O4051" s="9">
        <v>10.324999999999999</v>
      </c>
      <c r="P4051" s="9">
        <v>3.7160000000000002</v>
      </c>
      <c r="Q4051" s="9">
        <v>2.1640000000000001</v>
      </c>
      <c r="R4051" s="9">
        <v>1.1100000000000001</v>
      </c>
      <c r="S4051" s="9">
        <v>1.002</v>
      </c>
      <c r="T4051" s="9">
        <v>2.1720000000000002</v>
      </c>
    </row>
    <row r="4052" spans="1:20" x14ac:dyDescent="0.35">
      <c r="A4052">
        <f t="shared" si="127"/>
        <v>4052</v>
      </c>
      <c r="B4052" s="3" t="s">
        <v>72</v>
      </c>
      <c r="C4052" s="3" t="s">
        <v>86</v>
      </c>
      <c r="D4052" s="3" t="s">
        <v>43</v>
      </c>
      <c r="E4052">
        <v>2020</v>
      </c>
      <c r="F4052" s="3" t="str">
        <f t="shared" si="126"/>
        <v>CQOutMON ST2020</v>
      </c>
      <c r="G4052" s="9">
        <v>3.0190000000000001</v>
      </c>
      <c r="H4052" s="9">
        <v>11.711</v>
      </c>
      <c r="I4052" s="9">
        <v>14.178000000000001</v>
      </c>
      <c r="J4052" s="9">
        <v>5.952</v>
      </c>
      <c r="K4052" s="9">
        <v>1.226</v>
      </c>
      <c r="L4052" s="9">
        <v>7.8179999999999996</v>
      </c>
      <c r="M4052" s="9">
        <v>13.425000000000001</v>
      </c>
      <c r="N4052" s="9">
        <v>24.385999999999999</v>
      </c>
      <c r="O4052" s="9">
        <v>22.422000000000001</v>
      </c>
      <c r="P4052" s="9">
        <v>12.387</v>
      </c>
      <c r="Q4052" s="9">
        <v>3.645</v>
      </c>
      <c r="R4052" s="9">
        <v>1.7370000000000001</v>
      </c>
      <c r="S4052" s="9">
        <v>1.2709999999999999</v>
      </c>
      <c r="T4052" s="9">
        <v>2.0870000000000002</v>
      </c>
    </row>
    <row r="4053" spans="1:20" x14ac:dyDescent="0.35">
      <c r="A4053">
        <f t="shared" si="127"/>
        <v>4053</v>
      </c>
      <c r="B4053" s="3" t="s">
        <v>72</v>
      </c>
      <c r="C4053" s="3" t="s">
        <v>86</v>
      </c>
      <c r="D4053" s="3" t="s">
        <v>43</v>
      </c>
      <c r="E4053">
        <v>2021</v>
      </c>
      <c r="F4053" s="3" t="str">
        <f t="shared" si="126"/>
        <v>CQOutMON ST2021</v>
      </c>
      <c r="G4053" s="9">
        <v>3.0950000000000002</v>
      </c>
      <c r="H4053" s="9">
        <v>3.5</v>
      </c>
      <c r="I4053" s="9">
        <v>6.9260000000000002</v>
      </c>
      <c r="J4053" s="9">
        <v>11.423</v>
      </c>
      <c r="K4053" s="9">
        <v>6.1379999999999999</v>
      </c>
      <c r="L4053" s="9">
        <v>15.647</v>
      </c>
      <c r="M4053" s="9">
        <v>14.236000000000001</v>
      </c>
      <c r="N4053" s="9">
        <v>19.431999999999999</v>
      </c>
      <c r="O4053" s="9">
        <v>22.114000000000001</v>
      </c>
      <c r="P4053" s="9">
        <v>14.055999999999999</v>
      </c>
      <c r="Q4053" s="9">
        <v>5.1829999999999998</v>
      </c>
      <c r="R4053" s="9">
        <v>2.302</v>
      </c>
      <c r="S4053" s="9">
        <v>2.976</v>
      </c>
      <c r="T4053" s="9">
        <v>2.4580000000000002</v>
      </c>
    </row>
    <row r="4054" spans="1:20" x14ac:dyDescent="0.35">
      <c r="A4054">
        <f t="shared" si="127"/>
        <v>4054</v>
      </c>
      <c r="B4054" s="3" t="s">
        <v>72</v>
      </c>
      <c r="C4054" s="3" t="s">
        <v>86</v>
      </c>
      <c r="D4054" s="3" t="s">
        <v>43</v>
      </c>
      <c r="E4054">
        <v>2022</v>
      </c>
      <c r="F4054" s="3" t="str">
        <f t="shared" si="126"/>
        <v>CQOutMON ST2022</v>
      </c>
      <c r="G4054" s="9">
        <v>2.552</v>
      </c>
      <c r="H4054" s="9">
        <v>4.1269999999999998</v>
      </c>
      <c r="I4054" s="9">
        <v>9.3960000000000008</v>
      </c>
      <c r="J4054" s="9">
        <v>17.78</v>
      </c>
      <c r="K4054" s="9">
        <v>14.47</v>
      </c>
      <c r="L4054" s="9">
        <v>10.548999999999999</v>
      </c>
      <c r="M4054" s="9">
        <v>7.8040000000000003</v>
      </c>
      <c r="N4054" s="9">
        <v>11.071</v>
      </c>
      <c r="O4054" s="9">
        <v>8.75</v>
      </c>
      <c r="P4054" s="9">
        <v>3.2669999999999999</v>
      </c>
      <c r="Q4054" s="9">
        <v>1.5509999999999999</v>
      </c>
      <c r="R4054" s="9">
        <v>1.1200000000000001</v>
      </c>
      <c r="S4054" s="9">
        <v>1.548</v>
      </c>
      <c r="T4054" s="9">
        <v>1.536</v>
      </c>
    </row>
    <row r="4055" spans="1:20" x14ac:dyDescent="0.35">
      <c r="A4055">
        <f t="shared" si="127"/>
        <v>4055</v>
      </c>
      <c r="B4055" s="3" t="s">
        <v>72</v>
      </c>
      <c r="C4055" s="3" t="s">
        <v>86</v>
      </c>
      <c r="D4055" s="3" t="s">
        <v>43</v>
      </c>
      <c r="E4055">
        <v>2023</v>
      </c>
      <c r="F4055" s="3" t="str">
        <f t="shared" si="126"/>
        <v>CQOutMON ST2023</v>
      </c>
      <c r="G4055" s="9">
        <v>1.758</v>
      </c>
      <c r="H4055" s="9">
        <v>3.9689999999999999</v>
      </c>
      <c r="I4055" s="9">
        <v>2.8250000000000002</v>
      </c>
      <c r="J4055" s="9">
        <v>10.906000000000001</v>
      </c>
      <c r="K4055" s="9">
        <v>8.4670000000000005</v>
      </c>
      <c r="L4055" s="9">
        <v>10.987</v>
      </c>
      <c r="M4055" s="9">
        <v>11.919</v>
      </c>
      <c r="N4055" s="9">
        <v>15.256</v>
      </c>
      <c r="O4055" s="9">
        <v>8.4559999999999995</v>
      </c>
      <c r="P4055" s="9">
        <v>6.27</v>
      </c>
      <c r="Q4055" s="9">
        <v>2.9729999999999999</v>
      </c>
      <c r="R4055" s="9">
        <v>1.466</v>
      </c>
      <c r="S4055" s="9">
        <v>1.3360000000000001</v>
      </c>
      <c r="T4055" s="9">
        <v>2.4580000000000002</v>
      </c>
    </row>
    <row r="4056" spans="1:20" x14ac:dyDescent="0.35">
      <c r="A4056">
        <f t="shared" si="127"/>
        <v>4056</v>
      </c>
      <c r="B4056" s="3" t="s">
        <v>72</v>
      </c>
      <c r="C4056" s="3" t="s">
        <v>86</v>
      </c>
      <c r="D4056" s="3" t="s">
        <v>43</v>
      </c>
      <c r="E4056">
        <v>2024</v>
      </c>
      <c r="F4056" s="3" t="str">
        <f t="shared" si="126"/>
        <v>CQOutMON ST2024</v>
      </c>
      <c r="G4056" s="9">
        <v>2.7850000000000001</v>
      </c>
      <c r="H4056" s="9">
        <v>7.6980000000000004</v>
      </c>
      <c r="I4056" s="9">
        <v>7.1130000000000004</v>
      </c>
      <c r="J4056" s="9">
        <v>10.531000000000001</v>
      </c>
      <c r="K4056" s="9">
        <v>8.2690000000000001</v>
      </c>
      <c r="L4056" s="9">
        <v>8.4700000000000006</v>
      </c>
      <c r="M4056" s="9">
        <v>4.3920000000000003</v>
      </c>
      <c r="N4056" s="9">
        <v>8.4640000000000004</v>
      </c>
      <c r="O4056" s="9">
        <v>10.144</v>
      </c>
      <c r="P4056" s="9">
        <v>4.6689999999999996</v>
      </c>
      <c r="Q4056" s="9">
        <v>1.595</v>
      </c>
      <c r="R4056" s="9">
        <v>1.169</v>
      </c>
      <c r="S4056" s="9">
        <v>1.593</v>
      </c>
      <c r="T4056" s="9">
        <v>2.113</v>
      </c>
    </row>
    <row r="4057" spans="1:20" x14ac:dyDescent="0.35">
      <c r="A4057">
        <f t="shared" si="127"/>
        <v>4057</v>
      </c>
      <c r="B4057" s="3" t="s">
        <v>72</v>
      </c>
      <c r="C4057" s="3" t="s">
        <v>86</v>
      </c>
      <c r="D4057" s="3" t="s">
        <v>43</v>
      </c>
      <c r="E4057">
        <v>2025</v>
      </c>
      <c r="F4057" s="3" t="str">
        <f t="shared" si="126"/>
        <v>CQOutMON ST2025</v>
      </c>
      <c r="G4057" s="9">
        <v>2.456</v>
      </c>
      <c r="H4057" s="9">
        <v>3.3929999999999998</v>
      </c>
      <c r="I4057" s="9">
        <v>3.923</v>
      </c>
      <c r="J4057" s="9">
        <v>17.533999999999999</v>
      </c>
      <c r="K4057" s="9">
        <v>13.537000000000001</v>
      </c>
      <c r="L4057" s="9">
        <v>11.994</v>
      </c>
      <c r="M4057" s="9">
        <v>9.4060000000000006</v>
      </c>
      <c r="N4057" s="9">
        <v>12.439</v>
      </c>
      <c r="O4057" s="9">
        <v>10.717000000000001</v>
      </c>
      <c r="P4057" s="9">
        <v>4.6310000000000002</v>
      </c>
      <c r="Q4057" s="9">
        <v>1.486</v>
      </c>
      <c r="R4057" s="9">
        <v>1.1240000000000001</v>
      </c>
      <c r="S4057" s="9">
        <v>0.94899999999999995</v>
      </c>
      <c r="T4057" s="9">
        <v>2.5019999999999998</v>
      </c>
    </row>
    <row r="4058" spans="1:20" x14ac:dyDescent="0.35">
      <c r="A4058">
        <f t="shared" si="127"/>
        <v>4058</v>
      </c>
      <c r="B4058" s="3" t="s">
        <v>72</v>
      </c>
      <c r="C4058" s="3" t="s">
        <v>86</v>
      </c>
      <c r="D4058" s="3" t="s">
        <v>43</v>
      </c>
      <c r="E4058">
        <v>2026</v>
      </c>
      <c r="F4058" s="3" t="str">
        <f t="shared" si="126"/>
        <v>CQOutMON ST2026</v>
      </c>
      <c r="G4058" s="9">
        <v>2.516</v>
      </c>
      <c r="H4058" s="9">
        <v>7.383</v>
      </c>
      <c r="I4058" s="9">
        <v>13.739000000000001</v>
      </c>
      <c r="J4058" s="9">
        <v>18.501999999999999</v>
      </c>
      <c r="K4058" s="9">
        <v>7.3719999999999999</v>
      </c>
      <c r="L4058" s="9">
        <v>13.497999999999999</v>
      </c>
      <c r="M4058" s="9">
        <v>13.661</v>
      </c>
      <c r="N4058" s="9">
        <v>14.521000000000001</v>
      </c>
      <c r="O4058" s="9">
        <v>8.8260000000000005</v>
      </c>
      <c r="P4058" s="9">
        <v>4.6950000000000003</v>
      </c>
      <c r="Q4058" s="9">
        <v>1.76</v>
      </c>
      <c r="R4058" s="9">
        <v>1.34</v>
      </c>
      <c r="S4058" s="9">
        <v>0.999</v>
      </c>
      <c r="T4058" s="9">
        <v>1.548</v>
      </c>
    </row>
    <row r="4059" spans="1:20" x14ac:dyDescent="0.35">
      <c r="A4059">
        <f t="shared" si="127"/>
        <v>4059</v>
      </c>
      <c r="B4059" s="3" t="s">
        <v>72</v>
      </c>
      <c r="C4059" s="3" t="s">
        <v>86</v>
      </c>
      <c r="D4059" s="3" t="s">
        <v>43</v>
      </c>
      <c r="E4059">
        <v>2027</v>
      </c>
      <c r="F4059" s="3" t="str">
        <f t="shared" si="126"/>
        <v>CQOutMON ST2027</v>
      </c>
      <c r="G4059" s="9">
        <v>1.4930000000000001</v>
      </c>
      <c r="H4059" s="9">
        <v>2.3730000000000002</v>
      </c>
      <c r="I4059" s="9">
        <v>3.024</v>
      </c>
      <c r="J4059" s="9">
        <v>2.7610000000000001</v>
      </c>
      <c r="K4059" s="9">
        <v>1.8260000000000001</v>
      </c>
      <c r="L4059" s="9">
        <v>0.99399999999999999</v>
      </c>
      <c r="M4059" s="9">
        <v>9.68</v>
      </c>
      <c r="N4059" s="9">
        <v>23.806999999999999</v>
      </c>
      <c r="O4059" s="9">
        <v>20.341999999999999</v>
      </c>
      <c r="P4059" s="9">
        <v>4.9930000000000003</v>
      </c>
      <c r="Q4059" s="9">
        <v>1.6819999999999999</v>
      </c>
      <c r="R4059" s="9">
        <v>1.5820000000000001</v>
      </c>
      <c r="S4059" s="9">
        <v>0.94</v>
      </c>
      <c r="T4059" s="9">
        <v>2.597</v>
      </c>
    </row>
    <row r="4060" spans="1:20" x14ac:dyDescent="0.35">
      <c r="A4060">
        <f t="shared" si="127"/>
        <v>4060</v>
      </c>
      <c r="B4060" s="3" t="s">
        <v>72</v>
      </c>
      <c r="C4060" s="3" t="s">
        <v>86</v>
      </c>
      <c r="D4060" s="3" t="s">
        <v>43</v>
      </c>
      <c r="E4060">
        <v>2028</v>
      </c>
      <c r="F4060" s="3" t="str">
        <f t="shared" si="126"/>
        <v>CQOutMON ST2028</v>
      </c>
      <c r="G4060" s="9">
        <v>1.5780000000000001</v>
      </c>
      <c r="H4060" s="9">
        <v>1.853</v>
      </c>
      <c r="I4060" s="9">
        <v>2.71</v>
      </c>
      <c r="J4060" s="9">
        <v>3.19</v>
      </c>
      <c r="K4060" s="9">
        <v>3.0640000000000001</v>
      </c>
      <c r="L4060" s="9">
        <v>5.9950000000000001</v>
      </c>
      <c r="M4060" s="9">
        <v>9.3960000000000008</v>
      </c>
      <c r="N4060" s="9">
        <v>13.707000000000001</v>
      </c>
      <c r="O4060" s="9">
        <v>16.36</v>
      </c>
      <c r="P4060" s="9">
        <v>7.3390000000000004</v>
      </c>
      <c r="Q4060" s="9">
        <v>2.552</v>
      </c>
      <c r="R4060" s="9">
        <v>1.3049999999999999</v>
      </c>
      <c r="S4060" s="9">
        <v>1.0620000000000001</v>
      </c>
      <c r="T4060" s="9">
        <v>1.627</v>
      </c>
    </row>
    <row r="4061" spans="1:20" x14ac:dyDescent="0.35">
      <c r="A4061">
        <f t="shared" si="127"/>
        <v>4061</v>
      </c>
      <c r="B4061" s="3" t="s">
        <v>72</v>
      </c>
      <c r="C4061" s="3" t="s">
        <v>86</v>
      </c>
      <c r="D4061" s="3" t="s">
        <v>43</v>
      </c>
      <c r="E4061">
        <v>2029</v>
      </c>
      <c r="F4061" s="3" t="str">
        <f t="shared" si="126"/>
        <v>CQOutMON ST2029</v>
      </c>
      <c r="G4061" s="9">
        <v>2.569</v>
      </c>
      <c r="H4061" s="9">
        <v>2.1419999999999999</v>
      </c>
      <c r="I4061" s="9">
        <v>5.8250000000000002</v>
      </c>
      <c r="J4061" s="9">
        <v>5.8289999999999997</v>
      </c>
      <c r="K4061" s="9">
        <v>8.0109999999999992</v>
      </c>
      <c r="L4061" s="9">
        <v>8.9749999999999996</v>
      </c>
      <c r="M4061" s="9">
        <v>10.372</v>
      </c>
      <c r="N4061" s="9">
        <v>8.2059999999999995</v>
      </c>
      <c r="O4061" s="9">
        <v>10.347</v>
      </c>
      <c r="P4061" s="9">
        <v>3.746</v>
      </c>
      <c r="Q4061" s="9">
        <v>2.1640000000000001</v>
      </c>
      <c r="R4061" s="9">
        <v>1.111</v>
      </c>
      <c r="S4061" s="9">
        <v>1.0049999999999999</v>
      </c>
      <c r="T4061" s="9">
        <v>2.1680000000000001</v>
      </c>
    </row>
    <row r="4062" spans="1:20" x14ac:dyDescent="0.35">
      <c r="A4062">
        <f t="shared" si="127"/>
        <v>4062</v>
      </c>
      <c r="B4062" s="3" t="s">
        <v>72</v>
      </c>
      <c r="C4062" s="3" t="s">
        <v>86</v>
      </c>
      <c r="D4062" s="3" t="s">
        <v>44</v>
      </c>
      <c r="E4062">
        <v>2020</v>
      </c>
      <c r="F4062" s="3" t="str">
        <f t="shared" si="126"/>
        <v>CQOutNINE M2020</v>
      </c>
      <c r="G4062" s="9">
        <v>3.3130000000000002</v>
      </c>
      <c r="H4062" s="9">
        <v>12.477</v>
      </c>
      <c r="I4062" s="9">
        <v>14.94</v>
      </c>
      <c r="J4062" s="9">
        <v>6.5890000000000004</v>
      </c>
      <c r="K4062" s="9">
        <v>2.206</v>
      </c>
      <c r="L4062" s="9">
        <v>8.9120000000000008</v>
      </c>
      <c r="M4062" s="9">
        <v>14.896000000000001</v>
      </c>
      <c r="N4062" s="9">
        <v>25.827999999999999</v>
      </c>
      <c r="O4062" s="9">
        <v>23.434000000000001</v>
      </c>
      <c r="P4062" s="9">
        <v>13.186</v>
      </c>
      <c r="Q4062" s="9">
        <v>4.0810000000000004</v>
      </c>
      <c r="R4062" s="9">
        <v>2.0779999999999998</v>
      </c>
      <c r="S4062" s="9">
        <v>1.585</v>
      </c>
      <c r="T4062" s="9">
        <v>2.4049999999999998</v>
      </c>
    </row>
    <row r="4063" spans="1:20" x14ac:dyDescent="0.35">
      <c r="A4063">
        <f t="shared" si="127"/>
        <v>4063</v>
      </c>
      <c r="B4063" s="3" t="s">
        <v>72</v>
      </c>
      <c r="C4063" s="3" t="s">
        <v>86</v>
      </c>
      <c r="D4063" s="3" t="s">
        <v>44</v>
      </c>
      <c r="E4063">
        <v>2021</v>
      </c>
      <c r="F4063" s="3" t="str">
        <f t="shared" si="126"/>
        <v>CQOutNINE M2021</v>
      </c>
      <c r="G4063" s="9">
        <v>3.4710000000000001</v>
      </c>
      <c r="H4063" s="9">
        <v>3.887</v>
      </c>
      <c r="I4063" s="9">
        <v>7.4960000000000004</v>
      </c>
      <c r="J4063" s="9">
        <v>12.711</v>
      </c>
      <c r="K4063" s="9">
        <v>7.2809999999999997</v>
      </c>
      <c r="L4063" s="9">
        <v>17.925000000000001</v>
      </c>
      <c r="M4063" s="9">
        <v>15.946</v>
      </c>
      <c r="N4063" s="9">
        <v>20.849</v>
      </c>
      <c r="O4063" s="9">
        <v>23.111999999999998</v>
      </c>
      <c r="P4063" s="9">
        <v>14.878</v>
      </c>
      <c r="Q4063" s="9">
        <v>5.6760000000000002</v>
      </c>
      <c r="R4063" s="9">
        <v>2.694</v>
      </c>
      <c r="S4063" s="9">
        <v>3.3450000000000002</v>
      </c>
      <c r="T4063" s="9">
        <v>2.7949999999999999</v>
      </c>
    </row>
    <row r="4064" spans="1:20" x14ac:dyDescent="0.35">
      <c r="A4064">
        <f t="shared" si="127"/>
        <v>4064</v>
      </c>
      <c r="B4064" s="3" t="s">
        <v>72</v>
      </c>
      <c r="C4064" s="3" t="s">
        <v>86</v>
      </c>
      <c r="D4064" s="3" t="s">
        <v>44</v>
      </c>
      <c r="E4064">
        <v>2022</v>
      </c>
      <c r="F4064" s="3" t="str">
        <f t="shared" si="126"/>
        <v>CQOutNINE M2022</v>
      </c>
      <c r="G4064" s="9">
        <v>2.9020000000000001</v>
      </c>
      <c r="H4064" s="9">
        <v>4.5140000000000002</v>
      </c>
      <c r="I4064" s="9">
        <v>10.051</v>
      </c>
      <c r="J4064" s="9">
        <v>18.701000000000001</v>
      </c>
      <c r="K4064" s="9">
        <v>15.651</v>
      </c>
      <c r="L4064" s="9">
        <v>11.676</v>
      </c>
      <c r="M4064" s="9">
        <v>9.0239999999999991</v>
      </c>
      <c r="N4064" s="9">
        <v>12.132</v>
      </c>
      <c r="O4064" s="9">
        <v>9.6300000000000008</v>
      </c>
      <c r="P4064" s="9">
        <v>3.7690000000000001</v>
      </c>
      <c r="Q4064" s="9">
        <v>1.895</v>
      </c>
      <c r="R4064" s="9">
        <v>1.409</v>
      </c>
      <c r="S4064" s="9">
        <v>1.863</v>
      </c>
      <c r="T4064" s="9">
        <v>1.7989999999999999</v>
      </c>
    </row>
    <row r="4065" spans="1:20" x14ac:dyDescent="0.35">
      <c r="A4065">
        <f t="shared" si="127"/>
        <v>4065</v>
      </c>
      <c r="B4065" s="3" t="s">
        <v>72</v>
      </c>
      <c r="C4065" s="3" t="s">
        <v>86</v>
      </c>
      <c r="D4065" s="3" t="s">
        <v>44</v>
      </c>
      <c r="E4065">
        <v>2023</v>
      </c>
      <c r="F4065" s="3" t="str">
        <f t="shared" si="126"/>
        <v>CQOutNINE M2023</v>
      </c>
      <c r="G4065" s="9">
        <v>2.0310000000000001</v>
      </c>
      <c r="H4065" s="9">
        <v>4.3419999999999996</v>
      </c>
      <c r="I4065" s="9">
        <v>3.1579999999999999</v>
      </c>
      <c r="J4065" s="9">
        <v>11.378</v>
      </c>
      <c r="K4065" s="9">
        <v>9.0169999999999995</v>
      </c>
      <c r="L4065" s="9">
        <v>11.827</v>
      </c>
      <c r="M4065" s="9">
        <v>12.792</v>
      </c>
      <c r="N4065" s="9">
        <v>16.120999999999999</v>
      </c>
      <c r="O4065" s="9">
        <v>9.1739999999999995</v>
      </c>
      <c r="P4065" s="9">
        <v>6.9329999999999998</v>
      </c>
      <c r="Q4065" s="9">
        <v>3.3940000000000001</v>
      </c>
      <c r="R4065" s="9">
        <v>1.754</v>
      </c>
      <c r="S4065" s="9">
        <v>1.665</v>
      </c>
      <c r="T4065" s="9">
        <v>2.7919999999999998</v>
      </c>
    </row>
    <row r="4066" spans="1:20" x14ac:dyDescent="0.35">
      <c r="A4066">
        <f t="shared" si="127"/>
        <v>4066</v>
      </c>
      <c r="B4066" s="3" t="s">
        <v>72</v>
      </c>
      <c r="C4066" s="3" t="s">
        <v>86</v>
      </c>
      <c r="D4066" s="3" t="s">
        <v>44</v>
      </c>
      <c r="E4066">
        <v>2024</v>
      </c>
      <c r="F4066" s="3" t="str">
        <f t="shared" si="126"/>
        <v>CQOutNINE M2024</v>
      </c>
      <c r="G4066" s="9">
        <v>3.0979999999999999</v>
      </c>
      <c r="H4066" s="9">
        <v>8.1590000000000007</v>
      </c>
      <c r="I4066" s="9">
        <v>7.5789999999999997</v>
      </c>
      <c r="J4066" s="9">
        <v>11.095000000000001</v>
      </c>
      <c r="K4066" s="9">
        <v>9.1110000000000007</v>
      </c>
      <c r="L4066" s="9">
        <v>9.2520000000000007</v>
      </c>
      <c r="M4066" s="9">
        <v>5.1310000000000002</v>
      </c>
      <c r="N4066" s="9">
        <v>9.0869999999999997</v>
      </c>
      <c r="O4066" s="9">
        <v>10.711</v>
      </c>
      <c r="P4066" s="9">
        <v>5.08</v>
      </c>
      <c r="Q4066" s="9">
        <v>1.901</v>
      </c>
      <c r="R4066" s="9">
        <v>1.4590000000000001</v>
      </c>
      <c r="S4066" s="9">
        <v>1.873</v>
      </c>
      <c r="T4066" s="9">
        <v>2.4079999999999999</v>
      </c>
    </row>
    <row r="4067" spans="1:20" x14ac:dyDescent="0.35">
      <c r="A4067">
        <f t="shared" si="127"/>
        <v>4067</v>
      </c>
      <c r="B4067" s="3" t="s">
        <v>72</v>
      </c>
      <c r="C4067" s="3" t="s">
        <v>86</v>
      </c>
      <c r="D4067" s="3" t="s">
        <v>44</v>
      </c>
      <c r="E4067">
        <v>2025</v>
      </c>
      <c r="F4067" s="3" t="str">
        <f t="shared" si="126"/>
        <v>CQOutNINE M2025</v>
      </c>
      <c r="G4067" s="9">
        <v>2.754</v>
      </c>
      <c r="H4067" s="9">
        <v>3.72</v>
      </c>
      <c r="I4067" s="9">
        <v>4.2859999999999996</v>
      </c>
      <c r="J4067" s="9">
        <v>18.248999999999999</v>
      </c>
      <c r="K4067" s="9">
        <v>14.372999999999999</v>
      </c>
      <c r="L4067" s="9">
        <v>12.98</v>
      </c>
      <c r="M4067" s="9">
        <v>10.275</v>
      </c>
      <c r="N4067" s="9">
        <v>13.254</v>
      </c>
      <c r="O4067" s="9">
        <v>11.505000000000001</v>
      </c>
      <c r="P4067" s="9">
        <v>5.1840000000000002</v>
      </c>
      <c r="Q4067" s="9">
        <v>1.8540000000000001</v>
      </c>
      <c r="R4067" s="9">
        <v>1.431</v>
      </c>
      <c r="S4067" s="9">
        <v>1.258</v>
      </c>
      <c r="T4067" s="9">
        <v>2.8540000000000001</v>
      </c>
    </row>
    <row r="4068" spans="1:20" x14ac:dyDescent="0.35">
      <c r="A4068">
        <f t="shared" si="127"/>
        <v>4068</v>
      </c>
      <c r="B4068" s="3" t="s">
        <v>72</v>
      </c>
      <c r="C4068" s="3" t="s">
        <v>86</v>
      </c>
      <c r="D4068" s="3" t="s">
        <v>44</v>
      </c>
      <c r="E4068">
        <v>2026</v>
      </c>
      <c r="F4068" s="3" t="str">
        <f t="shared" si="126"/>
        <v>CQOutNINE M2026</v>
      </c>
      <c r="G4068" s="9">
        <v>2.8639999999999999</v>
      </c>
      <c r="H4068" s="9">
        <v>7.859</v>
      </c>
      <c r="I4068" s="9">
        <v>14.404</v>
      </c>
      <c r="J4068" s="9">
        <v>19.625</v>
      </c>
      <c r="K4068" s="9">
        <v>8.4220000000000006</v>
      </c>
      <c r="L4068" s="9">
        <v>15.058999999999999</v>
      </c>
      <c r="M4068" s="9">
        <v>15.175000000000001</v>
      </c>
      <c r="N4068" s="9">
        <v>16.006</v>
      </c>
      <c r="O4068" s="9">
        <v>9.8810000000000002</v>
      </c>
      <c r="P4068" s="9">
        <v>5.3760000000000003</v>
      </c>
      <c r="Q4068" s="9">
        <v>2.1459999999999999</v>
      </c>
      <c r="R4068" s="9">
        <v>1.6559999999999999</v>
      </c>
      <c r="S4068" s="9">
        <v>1.2969999999999999</v>
      </c>
      <c r="T4068" s="9">
        <v>1.8080000000000001</v>
      </c>
    </row>
    <row r="4069" spans="1:20" x14ac:dyDescent="0.35">
      <c r="A4069">
        <f t="shared" si="127"/>
        <v>4069</v>
      </c>
      <c r="B4069" s="3" t="s">
        <v>72</v>
      </c>
      <c r="C4069" s="3" t="s">
        <v>86</v>
      </c>
      <c r="D4069" s="3" t="s">
        <v>44</v>
      </c>
      <c r="E4069">
        <v>2027</v>
      </c>
      <c r="F4069" s="3" t="str">
        <f t="shared" si="126"/>
        <v>CQOutNINE M2027</v>
      </c>
      <c r="G4069" s="9">
        <v>1.75</v>
      </c>
      <c r="H4069" s="9">
        <v>2.6659999999999999</v>
      </c>
      <c r="I4069" s="9">
        <v>3.3839999999999999</v>
      </c>
      <c r="J4069" s="9">
        <v>3.0750000000000002</v>
      </c>
      <c r="K4069" s="9">
        <v>2.0979999999999999</v>
      </c>
      <c r="L4069" s="9">
        <v>1.373</v>
      </c>
      <c r="M4069" s="9">
        <v>9.859</v>
      </c>
      <c r="N4069" s="9">
        <v>23.914000000000001</v>
      </c>
      <c r="O4069" s="9">
        <v>20.753</v>
      </c>
      <c r="P4069" s="9">
        <v>5.3810000000000002</v>
      </c>
      <c r="Q4069" s="9">
        <v>1.978</v>
      </c>
      <c r="R4069" s="9">
        <v>1.889</v>
      </c>
      <c r="S4069" s="9">
        <v>1.212</v>
      </c>
      <c r="T4069" s="9">
        <v>2.915</v>
      </c>
    </row>
    <row r="4070" spans="1:20" x14ac:dyDescent="0.35">
      <c r="A4070">
        <f t="shared" si="127"/>
        <v>4070</v>
      </c>
      <c r="B4070" s="3" t="s">
        <v>72</v>
      </c>
      <c r="C4070" s="3" t="s">
        <v>86</v>
      </c>
      <c r="D4070" s="3" t="s">
        <v>44</v>
      </c>
      <c r="E4070">
        <v>2028</v>
      </c>
      <c r="F4070" s="3" t="str">
        <f t="shared" si="126"/>
        <v>CQOutNINE M2028</v>
      </c>
      <c r="G4070" s="9">
        <v>1.821</v>
      </c>
      <c r="H4070" s="9">
        <v>2.105</v>
      </c>
      <c r="I4070" s="9">
        <v>3.032</v>
      </c>
      <c r="J4070" s="9">
        <v>3.5249999999999999</v>
      </c>
      <c r="K4070" s="9">
        <v>3.6120000000000001</v>
      </c>
      <c r="L4070" s="9">
        <v>6.5359999999999996</v>
      </c>
      <c r="M4070" s="9">
        <v>9.7590000000000003</v>
      </c>
      <c r="N4070" s="9">
        <v>14.031000000000001</v>
      </c>
      <c r="O4070" s="9">
        <v>16.518999999999998</v>
      </c>
      <c r="P4070" s="9">
        <v>7.6580000000000004</v>
      </c>
      <c r="Q4070" s="9">
        <v>2.863</v>
      </c>
      <c r="R4070" s="9">
        <v>1.5860000000000001</v>
      </c>
      <c r="S4070" s="9">
        <v>1.3380000000000001</v>
      </c>
      <c r="T4070" s="9">
        <v>1.877</v>
      </c>
    </row>
    <row r="4071" spans="1:20" x14ac:dyDescent="0.35">
      <c r="A4071">
        <f t="shared" si="127"/>
        <v>4071</v>
      </c>
      <c r="B4071" s="3" t="s">
        <v>72</v>
      </c>
      <c r="C4071" s="3" t="s">
        <v>86</v>
      </c>
      <c r="D4071" s="3" t="s">
        <v>44</v>
      </c>
      <c r="E4071">
        <v>2029</v>
      </c>
      <c r="F4071" s="3" t="str">
        <f t="shared" si="126"/>
        <v>CQOutNINE M2029</v>
      </c>
      <c r="G4071" s="9">
        <v>2.8929999999999998</v>
      </c>
      <c r="H4071" s="9">
        <v>2.4470000000000001</v>
      </c>
      <c r="I4071" s="9">
        <v>6.1890000000000001</v>
      </c>
      <c r="J4071" s="9">
        <v>6.2519999999999998</v>
      </c>
      <c r="K4071" s="9">
        <v>8.5830000000000002</v>
      </c>
      <c r="L4071" s="9">
        <v>9.6460000000000008</v>
      </c>
      <c r="M4071" s="9">
        <v>10.943</v>
      </c>
      <c r="N4071" s="9">
        <v>8.6980000000000004</v>
      </c>
      <c r="O4071" s="9">
        <v>10.965</v>
      </c>
      <c r="P4071" s="9">
        <v>4.1310000000000002</v>
      </c>
      <c r="Q4071" s="9">
        <v>2.504</v>
      </c>
      <c r="R4071" s="9">
        <v>1.4079999999999999</v>
      </c>
      <c r="S4071" s="9">
        <v>1.3109999999999999</v>
      </c>
      <c r="T4071" s="9">
        <v>2.468</v>
      </c>
    </row>
    <row r="4072" spans="1:20" x14ac:dyDescent="0.35">
      <c r="A4072">
        <f t="shared" si="127"/>
        <v>4072</v>
      </c>
      <c r="B4072" s="3" t="s">
        <v>72</v>
      </c>
      <c r="C4072" s="3" t="s">
        <v>86</v>
      </c>
      <c r="D4072" s="3" t="s">
        <v>45</v>
      </c>
      <c r="E4072">
        <v>2020</v>
      </c>
      <c r="F4072" s="3" t="str">
        <f t="shared" si="126"/>
        <v>CQOutLONG L2020</v>
      </c>
      <c r="G4072" s="9">
        <v>3.6219999999999999</v>
      </c>
      <c r="H4072" s="9">
        <v>13.000999999999999</v>
      </c>
      <c r="I4072" s="9">
        <v>15.784000000000001</v>
      </c>
      <c r="J4072" s="9">
        <v>7.1859999999999999</v>
      </c>
      <c r="K4072" s="9">
        <v>4.0620000000000003</v>
      </c>
      <c r="L4072" s="9">
        <v>8.7629999999999999</v>
      </c>
      <c r="M4072" s="9">
        <v>16.135000000000002</v>
      </c>
      <c r="N4072" s="9">
        <v>27.318000000000001</v>
      </c>
      <c r="O4072" s="9">
        <v>24.728000000000002</v>
      </c>
      <c r="P4072" s="9">
        <v>14.185</v>
      </c>
      <c r="Q4072" s="9">
        <v>4.6740000000000004</v>
      </c>
      <c r="R4072" s="9">
        <v>2.4710000000000001</v>
      </c>
      <c r="S4072" s="9">
        <v>1.9419999999999999</v>
      </c>
      <c r="T4072" s="9">
        <v>2.7480000000000002</v>
      </c>
    </row>
    <row r="4073" spans="1:20" x14ac:dyDescent="0.35">
      <c r="A4073">
        <f t="shared" si="127"/>
        <v>4073</v>
      </c>
      <c r="B4073" s="3" t="s">
        <v>72</v>
      </c>
      <c r="C4073" s="3" t="s">
        <v>86</v>
      </c>
      <c r="D4073" s="3" t="s">
        <v>45</v>
      </c>
      <c r="E4073">
        <v>2021</v>
      </c>
      <c r="F4073" s="3" t="str">
        <f t="shared" si="126"/>
        <v>CQOutLONG L2021</v>
      </c>
      <c r="G4073" s="9">
        <v>3.8450000000000002</v>
      </c>
      <c r="H4073" s="9">
        <v>4.2720000000000002</v>
      </c>
      <c r="I4073" s="9">
        <v>8.0190000000000001</v>
      </c>
      <c r="J4073" s="9">
        <v>13.531000000000001</v>
      </c>
      <c r="K4073" s="9">
        <v>7.98</v>
      </c>
      <c r="L4073" s="9">
        <v>19.733000000000001</v>
      </c>
      <c r="M4073" s="9">
        <v>17.456</v>
      </c>
      <c r="N4073" s="9">
        <v>22.213999999999999</v>
      </c>
      <c r="O4073" s="9">
        <v>24.367000000000001</v>
      </c>
      <c r="P4073" s="9">
        <v>15.695</v>
      </c>
      <c r="Q4073" s="9">
        <v>6.3410000000000002</v>
      </c>
      <c r="R4073" s="9">
        <v>3.2130000000000001</v>
      </c>
      <c r="S4073" s="9">
        <v>3.746</v>
      </c>
      <c r="T4073" s="9">
        <v>3.153</v>
      </c>
    </row>
    <row r="4074" spans="1:20" x14ac:dyDescent="0.35">
      <c r="A4074">
        <f t="shared" si="127"/>
        <v>4074</v>
      </c>
      <c r="B4074" s="3" t="s">
        <v>72</v>
      </c>
      <c r="C4074" s="3" t="s">
        <v>86</v>
      </c>
      <c r="D4074" s="3" t="s">
        <v>45</v>
      </c>
      <c r="E4074">
        <v>2022</v>
      </c>
      <c r="F4074" s="3" t="str">
        <f t="shared" si="126"/>
        <v>CQOutLONG L2022</v>
      </c>
      <c r="G4074" s="9">
        <v>3.2650000000000001</v>
      </c>
      <c r="H4074" s="9">
        <v>4.9640000000000004</v>
      </c>
      <c r="I4074" s="9">
        <v>10.706</v>
      </c>
      <c r="J4074" s="9">
        <v>19.468</v>
      </c>
      <c r="K4074" s="9">
        <v>16.931000000000001</v>
      </c>
      <c r="L4074" s="9">
        <v>12.781000000000001</v>
      </c>
      <c r="M4074" s="9">
        <v>10.301</v>
      </c>
      <c r="N4074" s="9">
        <v>13.255000000000001</v>
      </c>
      <c r="O4074" s="9">
        <v>10.593999999999999</v>
      </c>
      <c r="P4074" s="9">
        <v>4.4169999999999998</v>
      </c>
      <c r="Q4074" s="9">
        <v>2.2839999999999998</v>
      </c>
      <c r="R4074" s="9">
        <v>1.722</v>
      </c>
      <c r="S4074" s="9">
        <v>2.1760000000000002</v>
      </c>
      <c r="T4074" s="9">
        <v>2.0779999999999998</v>
      </c>
    </row>
    <row r="4075" spans="1:20" x14ac:dyDescent="0.35">
      <c r="A4075">
        <f t="shared" si="127"/>
        <v>4075</v>
      </c>
      <c r="B4075" s="3" t="s">
        <v>72</v>
      </c>
      <c r="C4075" s="3" t="s">
        <v>86</v>
      </c>
      <c r="D4075" s="3" t="s">
        <v>45</v>
      </c>
      <c r="E4075">
        <v>2023</v>
      </c>
      <c r="F4075" s="3" t="str">
        <f t="shared" si="126"/>
        <v>CQOutLONG L2023</v>
      </c>
      <c r="G4075" s="9">
        <v>2.306</v>
      </c>
      <c r="H4075" s="9">
        <v>4.7300000000000004</v>
      </c>
      <c r="I4075" s="9">
        <v>3.5550000000000002</v>
      </c>
      <c r="J4075" s="9">
        <v>11.804</v>
      </c>
      <c r="K4075" s="9">
        <v>9.6240000000000006</v>
      </c>
      <c r="L4075" s="9">
        <v>12.552</v>
      </c>
      <c r="M4075" s="9">
        <v>13.733000000000001</v>
      </c>
      <c r="N4075" s="9">
        <v>17.064</v>
      </c>
      <c r="O4075" s="9">
        <v>10.005000000000001</v>
      </c>
      <c r="P4075" s="9">
        <v>7.6159999999999997</v>
      </c>
      <c r="Q4075" s="9">
        <v>3.8889999999999998</v>
      </c>
      <c r="R4075" s="9">
        <v>2.0590000000000002</v>
      </c>
      <c r="S4075" s="9">
        <v>1.9279999999999999</v>
      </c>
      <c r="T4075" s="9">
        <v>3.161</v>
      </c>
    </row>
    <row r="4076" spans="1:20" x14ac:dyDescent="0.35">
      <c r="A4076">
        <f t="shared" si="127"/>
        <v>4076</v>
      </c>
      <c r="B4076" s="3" t="s">
        <v>72</v>
      </c>
      <c r="C4076" s="3" t="s">
        <v>86</v>
      </c>
      <c r="D4076" s="3" t="s">
        <v>45</v>
      </c>
      <c r="E4076">
        <v>2024</v>
      </c>
      <c r="F4076" s="3" t="str">
        <f t="shared" si="126"/>
        <v>CQOutLONG L2024</v>
      </c>
      <c r="G4076" s="9">
        <v>3.4319999999999999</v>
      </c>
      <c r="H4076" s="9">
        <v>8.5830000000000002</v>
      </c>
      <c r="I4076" s="9">
        <v>8.0380000000000003</v>
      </c>
      <c r="J4076" s="9">
        <v>11.602</v>
      </c>
      <c r="K4076" s="9">
        <v>9.8119999999999994</v>
      </c>
      <c r="L4076" s="9">
        <v>9.9879999999999995</v>
      </c>
      <c r="M4076" s="9">
        <v>5.7649999999999997</v>
      </c>
      <c r="N4076" s="9">
        <v>9.64</v>
      </c>
      <c r="O4076" s="9">
        <v>11.336</v>
      </c>
      <c r="P4076" s="9">
        <v>5.569</v>
      </c>
      <c r="Q4076" s="9">
        <v>2.2610000000000001</v>
      </c>
      <c r="R4076" s="9">
        <v>1.798</v>
      </c>
      <c r="S4076" s="9">
        <v>2.145</v>
      </c>
      <c r="T4076" s="9">
        <v>2.7189999999999999</v>
      </c>
    </row>
    <row r="4077" spans="1:20" x14ac:dyDescent="0.35">
      <c r="A4077">
        <f t="shared" si="127"/>
        <v>4077</v>
      </c>
      <c r="B4077" s="3" t="s">
        <v>72</v>
      </c>
      <c r="C4077" s="3" t="s">
        <v>86</v>
      </c>
      <c r="D4077" s="3" t="s">
        <v>45</v>
      </c>
      <c r="E4077">
        <v>2025</v>
      </c>
      <c r="F4077" s="3" t="str">
        <f t="shared" si="126"/>
        <v>CQOutLONG L2025</v>
      </c>
      <c r="G4077" s="9">
        <v>3.06</v>
      </c>
      <c r="H4077" s="9">
        <v>4.117</v>
      </c>
      <c r="I4077" s="9">
        <v>4.6529999999999996</v>
      </c>
      <c r="J4077" s="9">
        <v>18.798999999999999</v>
      </c>
      <c r="K4077" s="9">
        <v>15.164999999999999</v>
      </c>
      <c r="L4077" s="9">
        <v>13.901999999999999</v>
      </c>
      <c r="M4077" s="9">
        <v>11.172000000000001</v>
      </c>
      <c r="N4077" s="9">
        <v>13.976000000000001</v>
      </c>
      <c r="O4077" s="9">
        <v>12.436999999999999</v>
      </c>
      <c r="P4077" s="9">
        <v>5.8819999999999997</v>
      </c>
      <c r="Q4077" s="9">
        <v>2.2589999999999999</v>
      </c>
      <c r="R4077" s="9">
        <v>1.756</v>
      </c>
      <c r="S4077" s="9">
        <v>1.57</v>
      </c>
      <c r="T4077" s="9">
        <v>3.18</v>
      </c>
    </row>
    <row r="4078" spans="1:20" x14ac:dyDescent="0.35">
      <c r="A4078">
        <f t="shared" si="127"/>
        <v>4078</v>
      </c>
      <c r="B4078" s="3" t="s">
        <v>72</v>
      </c>
      <c r="C4078" s="3" t="s">
        <v>86</v>
      </c>
      <c r="D4078" s="3" t="s">
        <v>45</v>
      </c>
      <c r="E4078">
        <v>2026</v>
      </c>
      <c r="F4078" s="3" t="str">
        <f t="shared" si="126"/>
        <v>CQOutLONG L2026</v>
      </c>
      <c r="G4078" s="9">
        <v>3.254</v>
      </c>
      <c r="H4078" s="9">
        <v>8.3689999999999998</v>
      </c>
      <c r="I4078" s="9">
        <v>15.286</v>
      </c>
      <c r="J4078" s="9">
        <v>21.027000000000001</v>
      </c>
      <c r="K4078" s="9">
        <v>9.6969999999999992</v>
      </c>
      <c r="L4078" s="9">
        <v>16.393999999999998</v>
      </c>
      <c r="M4078" s="9">
        <v>16.734999999999999</v>
      </c>
      <c r="N4078" s="9">
        <v>17.472999999999999</v>
      </c>
      <c r="O4078" s="9">
        <v>11.04</v>
      </c>
      <c r="P4078" s="9">
        <v>6.1559999999999997</v>
      </c>
      <c r="Q4078" s="9">
        <v>2.573</v>
      </c>
      <c r="R4078" s="9">
        <v>1.994</v>
      </c>
      <c r="S4078" s="9">
        <v>1.6120000000000001</v>
      </c>
      <c r="T4078" s="9">
        <v>2.081</v>
      </c>
    </row>
    <row r="4079" spans="1:20" x14ac:dyDescent="0.35">
      <c r="A4079">
        <f t="shared" si="127"/>
        <v>4079</v>
      </c>
      <c r="B4079" s="3" t="s">
        <v>72</v>
      </c>
      <c r="C4079" s="3" t="s">
        <v>86</v>
      </c>
      <c r="D4079" s="3" t="s">
        <v>45</v>
      </c>
      <c r="E4079">
        <v>2027</v>
      </c>
      <c r="F4079" s="3" t="str">
        <f t="shared" si="126"/>
        <v>CQOutLONG L2027</v>
      </c>
      <c r="G4079" s="9">
        <v>1.9850000000000001</v>
      </c>
      <c r="H4079" s="9">
        <v>2.96</v>
      </c>
      <c r="I4079" s="9">
        <v>3.722</v>
      </c>
      <c r="J4079" s="9">
        <v>4.4580000000000002</v>
      </c>
      <c r="K4079" s="9">
        <v>2.3769999999999998</v>
      </c>
      <c r="L4079" s="9">
        <v>1.6779999999999999</v>
      </c>
      <c r="M4079" s="9">
        <v>7.7549999999999999</v>
      </c>
      <c r="N4079" s="9">
        <v>24.071000000000002</v>
      </c>
      <c r="O4079" s="9">
        <v>21.413</v>
      </c>
      <c r="P4079" s="9">
        <v>5.9039999999999999</v>
      </c>
      <c r="Q4079" s="9">
        <v>2.319</v>
      </c>
      <c r="R4079" s="9">
        <v>2.2170000000000001</v>
      </c>
      <c r="S4079" s="9">
        <v>1.5</v>
      </c>
      <c r="T4079" s="9">
        <v>3.21</v>
      </c>
    </row>
    <row r="4080" spans="1:20" x14ac:dyDescent="0.35">
      <c r="A4080">
        <f t="shared" si="127"/>
        <v>4080</v>
      </c>
      <c r="B4080" s="3" t="s">
        <v>72</v>
      </c>
      <c r="C4080" s="3" t="s">
        <v>86</v>
      </c>
      <c r="D4080" s="3" t="s">
        <v>45</v>
      </c>
      <c r="E4080">
        <v>2028</v>
      </c>
      <c r="F4080" s="3" t="str">
        <f t="shared" si="126"/>
        <v>CQOutLONG L2028</v>
      </c>
      <c r="G4080" s="9">
        <v>2.0630000000000002</v>
      </c>
      <c r="H4080" s="9">
        <v>2.3490000000000002</v>
      </c>
      <c r="I4080" s="9">
        <v>3.3519999999999999</v>
      </c>
      <c r="J4080" s="9">
        <v>4.9349999999999996</v>
      </c>
      <c r="K4080" s="9">
        <v>4.0119999999999996</v>
      </c>
      <c r="L4080" s="9">
        <v>5.843</v>
      </c>
      <c r="M4080" s="9">
        <v>9.9169999999999998</v>
      </c>
      <c r="N4080" s="9">
        <v>14.151999999999999</v>
      </c>
      <c r="O4080" s="9">
        <v>16.782</v>
      </c>
      <c r="P4080" s="9">
        <v>8.0429999999999993</v>
      </c>
      <c r="Q4080" s="9">
        <v>3.2090000000000001</v>
      </c>
      <c r="R4080" s="9">
        <v>1.873</v>
      </c>
      <c r="S4080" s="9">
        <v>1.6220000000000001</v>
      </c>
      <c r="T4080" s="9">
        <v>2.1349999999999998</v>
      </c>
    </row>
    <row r="4081" spans="1:20" x14ac:dyDescent="0.35">
      <c r="A4081">
        <f t="shared" si="127"/>
        <v>4081</v>
      </c>
      <c r="B4081" s="3" t="s">
        <v>72</v>
      </c>
      <c r="C4081" s="3" t="s">
        <v>86</v>
      </c>
      <c r="D4081" s="3" t="s">
        <v>45</v>
      </c>
      <c r="E4081">
        <v>2029</v>
      </c>
      <c r="F4081" s="3" t="str">
        <f t="shared" si="126"/>
        <v>CQOutLONG L2029</v>
      </c>
      <c r="G4081" s="9">
        <v>3.2130000000000001</v>
      </c>
      <c r="H4081" s="9">
        <v>2.74</v>
      </c>
      <c r="I4081" s="9">
        <v>6.5629999999999997</v>
      </c>
      <c r="J4081" s="9">
        <v>6.7439999999999998</v>
      </c>
      <c r="K4081" s="9">
        <v>9.1329999999999991</v>
      </c>
      <c r="L4081" s="9">
        <v>10.326000000000001</v>
      </c>
      <c r="M4081" s="9">
        <v>11.706</v>
      </c>
      <c r="N4081" s="9">
        <v>9.3059999999999992</v>
      </c>
      <c r="O4081" s="9">
        <v>11.696999999999999</v>
      </c>
      <c r="P4081" s="9">
        <v>4.6420000000000003</v>
      </c>
      <c r="Q4081" s="9">
        <v>2.8759999999999999</v>
      </c>
      <c r="R4081" s="9">
        <v>1.718</v>
      </c>
      <c r="S4081" s="9">
        <v>1.6180000000000001</v>
      </c>
      <c r="T4081" s="9">
        <v>2.7839999999999998</v>
      </c>
    </row>
    <row r="4082" spans="1:20" x14ac:dyDescent="0.35">
      <c r="A4082">
        <f t="shared" si="127"/>
        <v>4082</v>
      </c>
      <c r="B4082" s="3" t="s">
        <v>72</v>
      </c>
      <c r="C4082" s="3" t="s">
        <v>86</v>
      </c>
      <c r="D4082" s="3" t="s">
        <v>46</v>
      </c>
      <c r="E4082">
        <v>2020</v>
      </c>
      <c r="F4082" s="3" t="str">
        <f t="shared" si="126"/>
        <v>CQOutL FALL2020</v>
      </c>
      <c r="G4082" s="9">
        <v>3.6219999999999999</v>
      </c>
      <c r="H4082" s="9">
        <v>13.000999999999999</v>
      </c>
      <c r="I4082" s="9">
        <v>15.784000000000001</v>
      </c>
      <c r="J4082" s="9">
        <v>7.1859999999999999</v>
      </c>
      <c r="K4082" s="9">
        <v>4.0620000000000003</v>
      </c>
      <c r="L4082" s="9">
        <v>8.7629999999999999</v>
      </c>
      <c r="M4082" s="9">
        <v>16.135000000000002</v>
      </c>
      <c r="N4082" s="9">
        <v>27.318000000000001</v>
      </c>
      <c r="O4082" s="9">
        <v>24.728000000000002</v>
      </c>
      <c r="P4082" s="9">
        <v>14.185</v>
      </c>
      <c r="Q4082" s="9">
        <v>4.6740000000000004</v>
      </c>
      <c r="R4082" s="9">
        <v>2.4710000000000001</v>
      </c>
      <c r="S4082" s="9">
        <v>1.9419999999999999</v>
      </c>
      <c r="T4082" s="9">
        <v>2.7480000000000002</v>
      </c>
    </row>
    <row r="4083" spans="1:20" x14ac:dyDescent="0.35">
      <c r="A4083">
        <f t="shared" si="127"/>
        <v>4083</v>
      </c>
      <c r="B4083" s="3" t="s">
        <v>72</v>
      </c>
      <c r="C4083" s="3" t="s">
        <v>86</v>
      </c>
      <c r="D4083" s="3" t="s">
        <v>46</v>
      </c>
      <c r="E4083">
        <v>2021</v>
      </c>
      <c r="F4083" s="3" t="str">
        <f t="shared" si="126"/>
        <v>CQOutL FALL2021</v>
      </c>
      <c r="G4083" s="9">
        <v>3.8450000000000002</v>
      </c>
      <c r="H4083" s="9">
        <v>4.2720000000000002</v>
      </c>
      <c r="I4083" s="9">
        <v>8.0190000000000001</v>
      </c>
      <c r="J4083" s="9">
        <v>13.531000000000001</v>
      </c>
      <c r="K4083" s="9">
        <v>7.98</v>
      </c>
      <c r="L4083" s="9">
        <v>19.733000000000001</v>
      </c>
      <c r="M4083" s="9">
        <v>17.456</v>
      </c>
      <c r="N4083" s="9">
        <v>22.213999999999999</v>
      </c>
      <c r="O4083" s="9">
        <v>24.367000000000001</v>
      </c>
      <c r="P4083" s="9">
        <v>15.695</v>
      </c>
      <c r="Q4083" s="9">
        <v>6.3410000000000002</v>
      </c>
      <c r="R4083" s="9">
        <v>3.2130000000000001</v>
      </c>
      <c r="S4083" s="9">
        <v>3.746</v>
      </c>
      <c r="T4083" s="9">
        <v>3.153</v>
      </c>
    </row>
    <row r="4084" spans="1:20" x14ac:dyDescent="0.35">
      <c r="A4084">
        <f t="shared" si="127"/>
        <v>4084</v>
      </c>
      <c r="B4084" s="3" t="s">
        <v>72</v>
      </c>
      <c r="C4084" s="3" t="s">
        <v>86</v>
      </c>
      <c r="D4084" s="3" t="s">
        <v>46</v>
      </c>
      <c r="E4084">
        <v>2022</v>
      </c>
      <c r="F4084" s="3" t="str">
        <f t="shared" si="126"/>
        <v>CQOutL FALL2022</v>
      </c>
      <c r="G4084" s="9">
        <v>3.2650000000000001</v>
      </c>
      <c r="H4084" s="9">
        <v>4.9640000000000004</v>
      </c>
      <c r="I4084" s="9">
        <v>10.706</v>
      </c>
      <c r="J4084" s="9">
        <v>19.468</v>
      </c>
      <c r="K4084" s="9">
        <v>16.931000000000001</v>
      </c>
      <c r="L4084" s="9">
        <v>12.781000000000001</v>
      </c>
      <c r="M4084" s="9">
        <v>10.301</v>
      </c>
      <c r="N4084" s="9">
        <v>13.255000000000001</v>
      </c>
      <c r="O4084" s="9">
        <v>10.593999999999999</v>
      </c>
      <c r="P4084" s="9">
        <v>4.4169999999999998</v>
      </c>
      <c r="Q4084" s="9">
        <v>2.2839999999999998</v>
      </c>
      <c r="R4084" s="9">
        <v>1.722</v>
      </c>
      <c r="S4084" s="9">
        <v>2.1760000000000002</v>
      </c>
      <c r="T4084" s="9">
        <v>2.0779999999999998</v>
      </c>
    </row>
    <row r="4085" spans="1:20" x14ac:dyDescent="0.35">
      <c r="A4085">
        <f t="shared" si="127"/>
        <v>4085</v>
      </c>
      <c r="B4085" s="3" t="s">
        <v>72</v>
      </c>
      <c r="C4085" s="3" t="s">
        <v>86</v>
      </c>
      <c r="D4085" s="3" t="s">
        <v>46</v>
      </c>
      <c r="E4085">
        <v>2023</v>
      </c>
      <c r="F4085" s="3" t="str">
        <f t="shared" si="126"/>
        <v>CQOutL FALL2023</v>
      </c>
      <c r="G4085" s="9">
        <v>2.306</v>
      </c>
      <c r="H4085" s="9">
        <v>4.7300000000000004</v>
      </c>
      <c r="I4085" s="9">
        <v>3.5550000000000002</v>
      </c>
      <c r="J4085" s="9">
        <v>11.804</v>
      </c>
      <c r="K4085" s="9">
        <v>9.6240000000000006</v>
      </c>
      <c r="L4085" s="9">
        <v>12.552</v>
      </c>
      <c r="M4085" s="9">
        <v>13.733000000000001</v>
      </c>
      <c r="N4085" s="9">
        <v>17.064</v>
      </c>
      <c r="O4085" s="9">
        <v>10.005000000000001</v>
      </c>
      <c r="P4085" s="9">
        <v>7.6159999999999997</v>
      </c>
      <c r="Q4085" s="9">
        <v>3.8889999999999998</v>
      </c>
      <c r="R4085" s="9">
        <v>2.0590000000000002</v>
      </c>
      <c r="S4085" s="9">
        <v>1.9279999999999999</v>
      </c>
      <c r="T4085" s="9">
        <v>3.161</v>
      </c>
    </row>
    <row r="4086" spans="1:20" x14ac:dyDescent="0.35">
      <c r="A4086">
        <f t="shared" si="127"/>
        <v>4086</v>
      </c>
      <c r="B4086" s="3" t="s">
        <v>72</v>
      </c>
      <c r="C4086" s="3" t="s">
        <v>86</v>
      </c>
      <c r="D4086" s="3" t="s">
        <v>46</v>
      </c>
      <c r="E4086">
        <v>2024</v>
      </c>
      <c r="F4086" s="3" t="str">
        <f t="shared" si="126"/>
        <v>CQOutL FALL2024</v>
      </c>
      <c r="G4086" s="9">
        <v>3.4319999999999999</v>
      </c>
      <c r="H4086" s="9">
        <v>8.5830000000000002</v>
      </c>
      <c r="I4086" s="9">
        <v>8.0380000000000003</v>
      </c>
      <c r="J4086" s="9">
        <v>11.602</v>
      </c>
      <c r="K4086" s="9">
        <v>9.8119999999999994</v>
      </c>
      <c r="L4086" s="9">
        <v>9.9879999999999995</v>
      </c>
      <c r="M4086" s="9">
        <v>5.7649999999999997</v>
      </c>
      <c r="N4086" s="9">
        <v>9.64</v>
      </c>
      <c r="O4086" s="9">
        <v>11.336</v>
      </c>
      <c r="P4086" s="9">
        <v>5.569</v>
      </c>
      <c r="Q4086" s="9">
        <v>2.2610000000000001</v>
      </c>
      <c r="R4086" s="9">
        <v>1.798</v>
      </c>
      <c r="S4086" s="9">
        <v>2.145</v>
      </c>
      <c r="T4086" s="9">
        <v>2.7189999999999999</v>
      </c>
    </row>
    <row r="4087" spans="1:20" x14ac:dyDescent="0.35">
      <c r="A4087">
        <f t="shared" si="127"/>
        <v>4087</v>
      </c>
      <c r="B4087" s="3" t="s">
        <v>72</v>
      </c>
      <c r="C4087" s="3" t="s">
        <v>86</v>
      </c>
      <c r="D4087" s="3" t="s">
        <v>46</v>
      </c>
      <c r="E4087">
        <v>2025</v>
      </c>
      <c r="F4087" s="3" t="str">
        <f t="shared" si="126"/>
        <v>CQOutL FALL2025</v>
      </c>
      <c r="G4087" s="9">
        <v>3.06</v>
      </c>
      <c r="H4087" s="9">
        <v>4.117</v>
      </c>
      <c r="I4087" s="9">
        <v>4.6529999999999996</v>
      </c>
      <c r="J4087" s="9">
        <v>18.798999999999999</v>
      </c>
      <c r="K4087" s="9">
        <v>15.164999999999999</v>
      </c>
      <c r="L4087" s="9">
        <v>13.901999999999999</v>
      </c>
      <c r="M4087" s="9">
        <v>11.172000000000001</v>
      </c>
      <c r="N4087" s="9">
        <v>13.976000000000001</v>
      </c>
      <c r="O4087" s="9">
        <v>12.436999999999999</v>
      </c>
      <c r="P4087" s="9">
        <v>5.8819999999999997</v>
      </c>
      <c r="Q4087" s="9">
        <v>2.2589999999999999</v>
      </c>
      <c r="R4087" s="9">
        <v>1.756</v>
      </c>
      <c r="S4087" s="9">
        <v>1.57</v>
      </c>
      <c r="T4087" s="9">
        <v>3.18</v>
      </c>
    </row>
    <row r="4088" spans="1:20" x14ac:dyDescent="0.35">
      <c r="A4088">
        <f t="shared" si="127"/>
        <v>4088</v>
      </c>
      <c r="B4088" s="3" t="s">
        <v>72</v>
      </c>
      <c r="C4088" s="3" t="s">
        <v>86</v>
      </c>
      <c r="D4088" s="3" t="s">
        <v>46</v>
      </c>
      <c r="E4088">
        <v>2026</v>
      </c>
      <c r="F4088" s="3" t="str">
        <f t="shared" si="126"/>
        <v>CQOutL FALL2026</v>
      </c>
      <c r="G4088" s="9">
        <v>3.254</v>
      </c>
      <c r="H4088" s="9">
        <v>8.3689999999999998</v>
      </c>
      <c r="I4088" s="9">
        <v>15.286</v>
      </c>
      <c r="J4088" s="9">
        <v>21.027000000000001</v>
      </c>
      <c r="K4088" s="9">
        <v>9.6969999999999992</v>
      </c>
      <c r="L4088" s="9">
        <v>16.393999999999998</v>
      </c>
      <c r="M4088" s="9">
        <v>16.734999999999999</v>
      </c>
      <c r="N4088" s="9">
        <v>17.472999999999999</v>
      </c>
      <c r="O4088" s="9">
        <v>11.04</v>
      </c>
      <c r="P4088" s="9">
        <v>6.1559999999999997</v>
      </c>
      <c r="Q4088" s="9">
        <v>2.573</v>
      </c>
      <c r="R4088" s="9">
        <v>1.994</v>
      </c>
      <c r="S4088" s="9">
        <v>1.6120000000000001</v>
      </c>
      <c r="T4088" s="9">
        <v>2.081</v>
      </c>
    </row>
    <row r="4089" spans="1:20" x14ac:dyDescent="0.35">
      <c r="A4089">
        <f t="shared" si="127"/>
        <v>4089</v>
      </c>
      <c r="B4089" s="3" t="s">
        <v>72</v>
      </c>
      <c r="C4089" s="3" t="s">
        <v>86</v>
      </c>
      <c r="D4089" s="3" t="s">
        <v>46</v>
      </c>
      <c r="E4089">
        <v>2027</v>
      </c>
      <c r="F4089" s="3" t="str">
        <f t="shared" si="126"/>
        <v>CQOutL FALL2027</v>
      </c>
      <c r="G4089" s="9">
        <v>1.9850000000000001</v>
      </c>
      <c r="H4089" s="9">
        <v>2.96</v>
      </c>
      <c r="I4089" s="9">
        <v>3.722</v>
      </c>
      <c r="J4089" s="9">
        <v>4.4580000000000002</v>
      </c>
      <c r="K4089" s="9">
        <v>2.3769999999999998</v>
      </c>
      <c r="L4089" s="9">
        <v>1.6779999999999999</v>
      </c>
      <c r="M4089" s="9">
        <v>7.7549999999999999</v>
      </c>
      <c r="N4089" s="9">
        <v>24.071000000000002</v>
      </c>
      <c r="O4089" s="9">
        <v>21.413</v>
      </c>
      <c r="P4089" s="9">
        <v>5.9039999999999999</v>
      </c>
      <c r="Q4089" s="9">
        <v>2.319</v>
      </c>
      <c r="R4089" s="9">
        <v>2.2170000000000001</v>
      </c>
      <c r="S4089" s="9">
        <v>1.5</v>
      </c>
      <c r="T4089" s="9">
        <v>3.21</v>
      </c>
    </row>
    <row r="4090" spans="1:20" x14ac:dyDescent="0.35">
      <c r="A4090">
        <f t="shared" si="127"/>
        <v>4090</v>
      </c>
      <c r="B4090" s="3" t="s">
        <v>72</v>
      </c>
      <c r="C4090" s="3" t="s">
        <v>86</v>
      </c>
      <c r="D4090" s="3" t="s">
        <v>46</v>
      </c>
      <c r="E4090">
        <v>2028</v>
      </c>
      <c r="F4090" s="3" t="str">
        <f t="shared" si="126"/>
        <v>CQOutL FALL2028</v>
      </c>
      <c r="G4090" s="9">
        <v>2.0630000000000002</v>
      </c>
      <c r="H4090" s="9">
        <v>2.3490000000000002</v>
      </c>
      <c r="I4090" s="9">
        <v>3.3519999999999999</v>
      </c>
      <c r="J4090" s="9">
        <v>4.9349999999999996</v>
      </c>
      <c r="K4090" s="9">
        <v>4.0119999999999996</v>
      </c>
      <c r="L4090" s="9">
        <v>5.843</v>
      </c>
      <c r="M4090" s="9">
        <v>9.9169999999999998</v>
      </c>
      <c r="N4090" s="9">
        <v>14.151999999999999</v>
      </c>
      <c r="O4090" s="9">
        <v>16.782</v>
      </c>
      <c r="P4090" s="9">
        <v>8.0429999999999993</v>
      </c>
      <c r="Q4090" s="9">
        <v>3.2090000000000001</v>
      </c>
      <c r="R4090" s="9">
        <v>1.873</v>
      </c>
      <c r="S4090" s="9">
        <v>1.6220000000000001</v>
      </c>
      <c r="T4090" s="9">
        <v>2.1349999999999998</v>
      </c>
    </row>
    <row r="4091" spans="1:20" x14ac:dyDescent="0.35">
      <c r="A4091">
        <f t="shared" si="127"/>
        <v>4091</v>
      </c>
      <c r="B4091" s="3" t="s">
        <v>72</v>
      </c>
      <c r="C4091" s="3" t="s">
        <v>86</v>
      </c>
      <c r="D4091" s="3" t="s">
        <v>46</v>
      </c>
      <c r="E4091">
        <v>2029</v>
      </c>
      <c r="F4091" s="3" t="str">
        <f t="shared" si="126"/>
        <v>CQOutL FALL2029</v>
      </c>
      <c r="G4091" s="9">
        <v>3.2130000000000001</v>
      </c>
      <c r="H4091" s="9">
        <v>2.74</v>
      </c>
      <c r="I4091" s="9">
        <v>6.5629999999999997</v>
      </c>
      <c r="J4091" s="9">
        <v>6.7439999999999998</v>
      </c>
      <c r="K4091" s="9">
        <v>9.1329999999999991</v>
      </c>
      <c r="L4091" s="9">
        <v>10.326000000000001</v>
      </c>
      <c r="M4091" s="9">
        <v>11.706</v>
      </c>
      <c r="N4091" s="9">
        <v>9.3059999999999992</v>
      </c>
      <c r="O4091" s="9">
        <v>11.696999999999999</v>
      </c>
      <c r="P4091" s="9">
        <v>4.6420000000000003</v>
      </c>
      <c r="Q4091" s="9">
        <v>2.8759999999999999</v>
      </c>
      <c r="R4091" s="9">
        <v>1.718</v>
      </c>
      <c r="S4091" s="9">
        <v>1.6180000000000001</v>
      </c>
      <c r="T4091" s="9">
        <v>2.7839999999999998</v>
      </c>
    </row>
    <row r="4092" spans="1:20" x14ac:dyDescent="0.35">
      <c r="A4092">
        <f t="shared" si="127"/>
        <v>4092</v>
      </c>
      <c r="B4092" s="3" t="s">
        <v>72</v>
      </c>
      <c r="C4092" s="3" t="s">
        <v>86</v>
      </c>
      <c r="D4092" s="3" t="s">
        <v>47</v>
      </c>
      <c r="E4092">
        <v>2020</v>
      </c>
      <c r="F4092" s="3" t="str">
        <f t="shared" si="126"/>
        <v>CQOutCOULEE2020</v>
      </c>
      <c r="G4092" s="9">
        <v>64.454999999999998</v>
      </c>
      <c r="H4092" s="9">
        <v>154.006</v>
      </c>
      <c r="I4092" s="9">
        <v>147.00700000000001</v>
      </c>
      <c r="J4092" s="9">
        <v>114.785</v>
      </c>
      <c r="K4092" s="9">
        <v>130.042</v>
      </c>
      <c r="L4092" s="9">
        <v>94.649000000000001</v>
      </c>
      <c r="M4092" s="9">
        <v>113.185</v>
      </c>
      <c r="N4092" s="9">
        <v>152.15899999999999</v>
      </c>
      <c r="O4092" s="9">
        <v>153.01</v>
      </c>
      <c r="P4092" s="9">
        <v>188.947</v>
      </c>
      <c r="Q4092" s="9">
        <v>131.179</v>
      </c>
      <c r="R4092" s="9">
        <v>108.143</v>
      </c>
      <c r="S4092" s="9">
        <v>81.256</v>
      </c>
      <c r="T4092" s="9">
        <v>63.945</v>
      </c>
    </row>
    <row r="4093" spans="1:20" x14ac:dyDescent="0.35">
      <c r="A4093">
        <f t="shared" si="127"/>
        <v>4093</v>
      </c>
      <c r="B4093" s="3" t="s">
        <v>72</v>
      </c>
      <c r="C4093" s="3" t="s">
        <v>86</v>
      </c>
      <c r="D4093" s="3" t="s">
        <v>47</v>
      </c>
      <c r="E4093">
        <v>2021</v>
      </c>
      <c r="F4093" s="3" t="str">
        <f t="shared" si="126"/>
        <v>CQOutCOULEE2021</v>
      </c>
      <c r="G4093" s="9">
        <v>75.585999999999999</v>
      </c>
      <c r="H4093" s="9">
        <v>105.203</v>
      </c>
      <c r="I4093" s="9">
        <v>113.14100000000001</v>
      </c>
      <c r="J4093" s="9">
        <v>150.44300000000001</v>
      </c>
      <c r="K4093" s="9">
        <v>152.88200000000001</v>
      </c>
      <c r="L4093" s="9">
        <v>149.267</v>
      </c>
      <c r="M4093" s="9">
        <v>132.49600000000001</v>
      </c>
      <c r="N4093" s="9">
        <v>167.809</v>
      </c>
      <c r="O4093" s="9">
        <v>195.02799999999999</v>
      </c>
      <c r="P4093" s="9">
        <v>170.67599999999999</v>
      </c>
      <c r="Q4093" s="9">
        <v>217.26499999999999</v>
      </c>
      <c r="R4093" s="9">
        <v>165.97499999999999</v>
      </c>
      <c r="S4093" s="9">
        <v>132.602</v>
      </c>
      <c r="T4093" s="9">
        <v>83.691999999999993</v>
      </c>
    </row>
    <row r="4094" spans="1:20" x14ac:dyDescent="0.35">
      <c r="A4094">
        <f t="shared" si="127"/>
        <v>4094</v>
      </c>
      <c r="B4094" s="3" t="s">
        <v>72</v>
      </c>
      <c r="C4094" s="3" t="s">
        <v>86</v>
      </c>
      <c r="D4094" s="3" t="s">
        <v>47</v>
      </c>
      <c r="E4094">
        <v>2022</v>
      </c>
      <c r="F4094" s="3" t="str">
        <f t="shared" si="126"/>
        <v>CQOutCOULEE2022</v>
      </c>
      <c r="G4094" s="9">
        <v>74.457999999999998</v>
      </c>
      <c r="H4094" s="9">
        <v>103.712</v>
      </c>
      <c r="I4094" s="9">
        <v>116.607</v>
      </c>
      <c r="J4094" s="9">
        <v>169.61699999999999</v>
      </c>
      <c r="K4094" s="9">
        <v>176.143</v>
      </c>
      <c r="L4094" s="9">
        <v>144.31800000000001</v>
      </c>
      <c r="M4094" s="9">
        <v>78.308000000000007</v>
      </c>
      <c r="N4094" s="9">
        <v>116.407</v>
      </c>
      <c r="O4094" s="9">
        <v>143.78200000000001</v>
      </c>
      <c r="P4094" s="9">
        <v>162.22499999999999</v>
      </c>
      <c r="Q4094" s="9">
        <v>70.087999999999994</v>
      </c>
      <c r="R4094" s="9">
        <v>80.62</v>
      </c>
      <c r="S4094" s="9">
        <v>76.793000000000006</v>
      </c>
      <c r="T4094" s="9">
        <v>44.078000000000003</v>
      </c>
    </row>
    <row r="4095" spans="1:20" x14ac:dyDescent="0.35">
      <c r="A4095">
        <f t="shared" si="127"/>
        <v>4095</v>
      </c>
      <c r="B4095" s="3" t="s">
        <v>72</v>
      </c>
      <c r="C4095" s="3" t="s">
        <v>86</v>
      </c>
      <c r="D4095" s="3" t="s">
        <v>47</v>
      </c>
      <c r="E4095">
        <v>2023</v>
      </c>
      <c r="F4095" s="3" t="str">
        <f t="shared" si="126"/>
        <v>CQOutCOULEE2023</v>
      </c>
      <c r="G4095" s="9">
        <v>61.182000000000002</v>
      </c>
      <c r="H4095" s="9">
        <v>87.396000000000001</v>
      </c>
      <c r="I4095" s="9">
        <v>92.238</v>
      </c>
      <c r="J4095" s="9">
        <v>125.15300000000001</v>
      </c>
      <c r="K4095" s="9">
        <v>155.58500000000001</v>
      </c>
      <c r="L4095" s="9">
        <v>98.96</v>
      </c>
      <c r="M4095" s="9">
        <v>117.99299999999999</v>
      </c>
      <c r="N4095" s="9">
        <v>131.74700000000001</v>
      </c>
      <c r="O4095" s="9">
        <v>115.084</v>
      </c>
      <c r="P4095" s="9">
        <v>110.905</v>
      </c>
      <c r="Q4095" s="9">
        <v>126.961</v>
      </c>
      <c r="R4095" s="9">
        <v>126.65</v>
      </c>
      <c r="S4095" s="9">
        <v>88.066999999999993</v>
      </c>
      <c r="T4095" s="9">
        <v>72.661000000000001</v>
      </c>
    </row>
    <row r="4096" spans="1:20" x14ac:dyDescent="0.35">
      <c r="A4096">
        <f t="shared" si="127"/>
        <v>4096</v>
      </c>
      <c r="B4096" s="3" t="s">
        <v>72</v>
      </c>
      <c r="C4096" s="3" t="s">
        <v>86</v>
      </c>
      <c r="D4096" s="3" t="s">
        <v>47</v>
      </c>
      <c r="E4096">
        <v>2024</v>
      </c>
      <c r="F4096" s="3" t="str">
        <f t="shared" si="126"/>
        <v>CQOutCOULEE2024</v>
      </c>
      <c r="G4096" s="9">
        <v>94.834000000000003</v>
      </c>
      <c r="H4096" s="9">
        <v>140.66800000000001</v>
      </c>
      <c r="I4096" s="9">
        <v>117.82299999999999</v>
      </c>
      <c r="J4096" s="9">
        <v>132.29400000000001</v>
      </c>
      <c r="K4096" s="9">
        <v>130.06100000000001</v>
      </c>
      <c r="L4096" s="9">
        <v>84.466999999999999</v>
      </c>
      <c r="M4096" s="9">
        <v>72.519000000000005</v>
      </c>
      <c r="N4096" s="9">
        <v>105.95099999999999</v>
      </c>
      <c r="O4096" s="9">
        <v>110.723</v>
      </c>
      <c r="P4096" s="9">
        <v>117.104</v>
      </c>
      <c r="Q4096" s="9">
        <v>67.956999999999994</v>
      </c>
      <c r="R4096" s="9">
        <v>85.356999999999999</v>
      </c>
      <c r="S4096" s="9">
        <v>79.245999999999995</v>
      </c>
      <c r="T4096" s="9">
        <v>54.069000000000003</v>
      </c>
    </row>
    <row r="4097" spans="1:20" x14ac:dyDescent="0.35">
      <c r="A4097">
        <f t="shared" si="127"/>
        <v>4097</v>
      </c>
      <c r="B4097" s="3" t="s">
        <v>72</v>
      </c>
      <c r="C4097" s="3" t="s">
        <v>86</v>
      </c>
      <c r="D4097" s="3" t="s">
        <v>47</v>
      </c>
      <c r="E4097">
        <v>2025</v>
      </c>
      <c r="F4097" s="3" t="str">
        <f t="shared" si="126"/>
        <v>CQOutCOULEE2025</v>
      </c>
      <c r="G4097" s="9">
        <v>60.851999999999997</v>
      </c>
      <c r="H4097" s="9">
        <v>85.997</v>
      </c>
      <c r="I4097" s="9">
        <v>86.12</v>
      </c>
      <c r="J4097" s="9">
        <v>135.21799999999999</v>
      </c>
      <c r="K4097" s="9">
        <v>175.38900000000001</v>
      </c>
      <c r="L4097" s="9">
        <v>126.752</v>
      </c>
      <c r="M4097" s="9">
        <v>88.653999999999996</v>
      </c>
      <c r="N4097" s="9">
        <v>135.34299999999999</v>
      </c>
      <c r="O4097" s="9">
        <v>165.572</v>
      </c>
      <c r="P4097" s="9">
        <v>153.67099999999999</v>
      </c>
      <c r="Q4097" s="9">
        <v>84.271000000000001</v>
      </c>
      <c r="R4097" s="9">
        <v>84.32</v>
      </c>
      <c r="S4097" s="9">
        <v>76.724000000000004</v>
      </c>
      <c r="T4097" s="9">
        <v>48.832000000000001</v>
      </c>
    </row>
    <row r="4098" spans="1:20" x14ac:dyDescent="0.35">
      <c r="A4098">
        <f t="shared" si="127"/>
        <v>4098</v>
      </c>
      <c r="B4098" s="3" t="s">
        <v>72</v>
      </c>
      <c r="C4098" s="3" t="s">
        <v>86</v>
      </c>
      <c r="D4098" s="3" t="s">
        <v>47</v>
      </c>
      <c r="E4098">
        <v>2026</v>
      </c>
      <c r="F4098" s="3" t="str">
        <f t="shared" ref="F4098:F4161" si="128">_xlfn.CONCAT(B4098,C4098,D4098,E4098)</f>
        <v>CQOutCOULEE2026</v>
      </c>
      <c r="G4098" s="9">
        <v>60.454999999999998</v>
      </c>
      <c r="H4098" s="9">
        <v>142.72</v>
      </c>
      <c r="I4098" s="9">
        <v>175.85900000000001</v>
      </c>
      <c r="J4098" s="9">
        <v>186.25200000000001</v>
      </c>
      <c r="K4098" s="9">
        <v>189.27600000000001</v>
      </c>
      <c r="L4098" s="9">
        <v>156.411</v>
      </c>
      <c r="M4098" s="9">
        <v>173.41200000000001</v>
      </c>
      <c r="N4098" s="9">
        <v>204.20699999999999</v>
      </c>
      <c r="O4098" s="9">
        <v>159.79900000000001</v>
      </c>
      <c r="P4098" s="9">
        <v>154.06</v>
      </c>
      <c r="Q4098" s="9">
        <v>66.474999999999994</v>
      </c>
      <c r="R4098" s="9">
        <v>74.608999999999995</v>
      </c>
      <c r="S4098" s="9">
        <v>73.066999999999993</v>
      </c>
      <c r="T4098" s="9">
        <v>53.259</v>
      </c>
    </row>
    <row r="4099" spans="1:20" x14ac:dyDescent="0.35">
      <c r="A4099">
        <f t="shared" ref="A4099:A4162" si="129">A4098+1</f>
        <v>4099</v>
      </c>
      <c r="B4099" s="3" t="s">
        <v>72</v>
      </c>
      <c r="C4099" s="3" t="s">
        <v>86</v>
      </c>
      <c r="D4099" s="3" t="s">
        <v>47</v>
      </c>
      <c r="E4099">
        <v>2027</v>
      </c>
      <c r="F4099" s="3" t="str">
        <f t="shared" si="128"/>
        <v>CQOutCOULEE2027</v>
      </c>
      <c r="G4099" s="9">
        <v>61.978999999999999</v>
      </c>
      <c r="H4099" s="9">
        <v>89.64</v>
      </c>
      <c r="I4099" s="9">
        <v>65.956999999999994</v>
      </c>
      <c r="J4099" s="9">
        <v>89.221999999999994</v>
      </c>
      <c r="K4099" s="9">
        <v>104.673</v>
      </c>
      <c r="L4099" s="9">
        <v>64.864000000000004</v>
      </c>
      <c r="M4099" s="9">
        <v>78.233999999999995</v>
      </c>
      <c r="N4099" s="9">
        <v>120.384</v>
      </c>
      <c r="O4099" s="9">
        <v>131.79400000000001</v>
      </c>
      <c r="P4099" s="9">
        <v>90.742999999999995</v>
      </c>
      <c r="Q4099" s="9">
        <v>69.984999999999999</v>
      </c>
      <c r="R4099" s="9">
        <v>77.978999999999999</v>
      </c>
      <c r="S4099" s="9">
        <v>74.56</v>
      </c>
      <c r="T4099" s="9">
        <v>54.046999999999997</v>
      </c>
    </row>
    <row r="4100" spans="1:20" x14ac:dyDescent="0.35">
      <c r="A4100">
        <f t="shared" si="129"/>
        <v>4100</v>
      </c>
      <c r="B4100" s="3" t="s">
        <v>72</v>
      </c>
      <c r="C4100" s="3" t="s">
        <v>86</v>
      </c>
      <c r="D4100" s="3" t="s">
        <v>47</v>
      </c>
      <c r="E4100">
        <v>2028</v>
      </c>
      <c r="F4100" s="3" t="str">
        <f t="shared" si="128"/>
        <v>CQOutCOULEE2028</v>
      </c>
      <c r="G4100" s="9">
        <v>60.128</v>
      </c>
      <c r="H4100" s="9">
        <v>88.757999999999996</v>
      </c>
      <c r="I4100" s="9">
        <v>86.960999999999999</v>
      </c>
      <c r="J4100" s="9">
        <v>93.081999999999994</v>
      </c>
      <c r="K4100" s="9">
        <v>71.525000000000006</v>
      </c>
      <c r="L4100" s="9">
        <v>64.376000000000005</v>
      </c>
      <c r="M4100" s="9">
        <v>66.756</v>
      </c>
      <c r="N4100" s="9">
        <v>76.358000000000004</v>
      </c>
      <c r="O4100" s="9">
        <v>115.60299999999999</v>
      </c>
      <c r="P4100" s="9">
        <v>108.208</v>
      </c>
      <c r="Q4100" s="9">
        <v>48.488</v>
      </c>
      <c r="R4100" s="9">
        <v>82.838999999999999</v>
      </c>
      <c r="S4100" s="9">
        <v>81.123999999999995</v>
      </c>
      <c r="T4100" s="9">
        <v>43.320999999999998</v>
      </c>
    </row>
    <row r="4101" spans="1:20" x14ac:dyDescent="0.35">
      <c r="A4101">
        <f t="shared" si="129"/>
        <v>4101</v>
      </c>
      <c r="B4101" s="3" t="s">
        <v>72</v>
      </c>
      <c r="C4101" s="3" t="s">
        <v>86</v>
      </c>
      <c r="D4101" s="3" t="s">
        <v>47</v>
      </c>
      <c r="E4101">
        <v>2029</v>
      </c>
      <c r="F4101" s="3" t="str">
        <f t="shared" si="128"/>
        <v>CQOutCOULEE2029</v>
      </c>
      <c r="G4101" s="9">
        <v>55.402999999999999</v>
      </c>
      <c r="H4101" s="9">
        <v>79.075000000000003</v>
      </c>
      <c r="I4101" s="9">
        <v>61.642000000000003</v>
      </c>
      <c r="J4101" s="9">
        <v>94.323999999999998</v>
      </c>
      <c r="K4101" s="9">
        <v>83.027000000000001</v>
      </c>
      <c r="L4101" s="9">
        <v>73.093999999999994</v>
      </c>
      <c r="M4101" s="9">
        <v>120.321</v>
      </c>
      <c r="N4101" s="9">
        <v>141.643</v>
      </c>
      <c r="O4101" s="9">
        <v>133.827</v>
      </c>
      <c r="P4101" s="9">
        <v>117.846</v>
      </c>
      <c r="Q4101" s="9">
        <v>91</v>
      </c>
      <c r="R4101" s="9">
        <v>79.867999999999995</v>
      </c>
      <c r="S4101" s="9">
        <v>71.450999999999993</v>
      </c>
      <c r="T4101" s="9">
        <v>51.228999999999999</v>
      </c>
    </row>
    <row r="4102" spans="1:20" x14ac:dyDescent="0.35">
      <c r="A4102">
        <f t="shared" si="129"/>
        <v>4102</v>
      </c>
      <c r="B4102" s="3" t="s">
        <v>72</v>
      </c>
      <c r="C4102" s="3" t="s">
        <v>86</v>
      </c>
      <c r="D4102" s="3" t="s">
        <v>48</v>
      </c>
      <c r="E4102">
        <v>2020</v>
      </c>
      <c r="F4102" s="3" t="str">
        <f t="shared" si="128"/>
        <v>CQOutCH JOE2020</v>
      </c>
      <c r="G4102" s="9">
        <v>65.001999999999995</v>
      </c>
      <c r="H4102" s="9">
        <v>153.167</v>
      </c>
      <c r="I4102" s="9">
        <v>148.554</v>
      </c>
      <c r="J4102" s="9">
        <v>115.45399999999999</v>
      </c>
      <c r="K4102" s="9">
        <v>130.23500000000001</v>
      </c>
      <c r="L4102" s="9">
        <v>94.938000000000002</v>
      </c>
      <c r="M4102" s="9">
        <v>111.54300000000001</v>
      </c>
      <c r="N4102" s="9">
        <v>150.71700000000001</v>
      </c>
      <c r="O4102" s="9">
        <v>152.16</v>
      </c>
      <c r="P4102" s="9">
        <v>190.988</v>
      </c>
      <c r="Q4102" s="9">
        <v>133.90899999999999</v>
      </c>
      <c r="R4102" s="9">
        <v>109.35299999999999</v>
      </c>
      <c r="S4102" s="9">
        <v>82.323999999999998</v>
      </c>
      <c r="T4102" s="9">
        <v>64.459000000000003</v>
      </c>
    </row>
    <row r="4103" spans="1:20" x14ac:dyDescent="0.35">
      <c r="A4103">
        <f t="shared" si="129"/>
        <v>4103</v>
      </c>
      <c r="B4103" s="3" t="s">
        <v>72</v>
      </c>
      <c r="C4103" s="3" t="s">
        <v>86</v>
      </c>
      <c r="D4103" s="3" t="s">
        <v>48</v>
      </c>
      <c r="E4103">
        <v>2021</v>
      </c>
      <c r="F4103" s="3" t="str">
        <f t="shared" si="128"/>
        <v>CQOutCH JOE2021</v>
      </c>
      <c r="G4103" s="9">
        <v>75.861999999999995</v>
      </c>
      <c r="H4103" s="9">
        <v>105.322</v>
      </c>
      <c r="I4103" s="9">
        <v>113.72199999999999</v>
      </c>
      <c r="J4103" s="9">
        <v>151.13499999999999</v>
      </c>
      <c r="K4103" s="9">
        <v>153.22399999999999</v>
      </c>
      <c r="L4103" s="9">
        <v>149.459</v>
      </c>
      <c r="M4103" s="9">
        <v>131.74</v>
      </c>
      <c r="N4103" s="9">
        <v>166.607</v>
      </c>
      <c r="O4103" s="9">
        <v>196.61500000000001</v>
      </c>
      <c r="P4103" s="9">
        <v>167.696</v>
      </c>
      <c r="Q4103" s="9">
        <v>222.13200000000001</v>
      </c>
      <c r="R4103" s="9">
        <v>167.49299999999999</v>
      </c>
      <c r="S4103" s="9">
        <v>133.93600000000001</v>
      </c>
      <c r="T4103" s="9">
        <v>84.491</v>
      </c>
    </row>
    <row r="4104" spans="1:20" x14ac:dyDescent="0.35">
      <c r="A4104">
        <f t="shared" si="129"/>
        <v>4104</v>
      </c>
      <c r="B4104" s="3" t="s">
        <v>72</v>
      </c>
      <c r="C4104" s="3" t="s">
        <v>86</v>
      </c>
      <c r="D4104" s="3" t="s">
        <v>48</v>
      </c>
      <c r="E4104">
        <v>2022</v>
      </c>
      <c r="F4104" s="3" t="str">
        <f t="shared" si="128"/>
        <v>CQOutCH JOE2022</v>
      </c>
      <c r="G4104" s="9">
        <v>74.838999999999999</v>
      </c>
      <c r="H4104" s="9">
        <v>104.116</v>
      </c>
      <c r="I4104" s="9">
        <v>116.922</v>
      </c>
      <c r="J4104" s="9">
        <v>168.85499999999999</v>
      </c>
      <c r="K4104" s="9">
        <v>178.13</v>
      </c>
      <c r="L4104" s="9">
        <v>145.18100000000001</v>
      </c>
      <c r="M4104" s="9">
        <v>77.710999999999999</v>
      </c>
      <c r="N4104" s="9">
        <v>115.068</v>
      </c>
      <c r="O4104" s="9">
        <v>142.964</v>
      </c>
      <c r="P4104" s="9">
        <v>165.42099999999999</v>
      </c>
      <c r="Q4104" s="9">
        <v>71.671000000000006</v>
      </c>
      <c r="R4104" s="9">
        <v>81.201999999999998</v>
      </c>
      <c r="S4104" s="9">
        <v>77.346999999999994</v>
      </c>
      <c r="T4104" s="9">
        <v>44.457000000000001</v>
      </c>
    </row>
    <row r="4105" spans="1:20" x14ac:dyDescent="0.35">
      <c r="A4105">
        <f t="shared" si="129"/>
        <v>4105</v>
      </c>
      <c r="B4105" s="3" t="s">
        <v>72</v>
      </c>
      <c r="C4105" s="3" t="s">
        <v>86</v>
      </c>
      <c r="D4105" s="3" t="s">
        <v>48</v>
      </c>
      <c r="E4105">
        <v>2023</v>
      </c>
      <c r="F4105" s="3" t="str">
        <f t="shared" si="128"/>
        <v>CQOutCH JOE2023</v>
      </c>
      <c r="G4105" s="9">
        <v>61.308999999999997</v>
      </c>
      <c r="H4105" s="9">
        <v>87.471999999999994</v>
      </c>
      <c r="I4105" s="9">
        <v>92.757000000000005</v>
      </c>
      <c r="J4105" s="9">
        <v>125.53</v>
      </c>
      <c r="K4105" s="9">
        <v>156.137</v>
      </c>
      <c r="L4105" s="9">
        <v>99.271000000000001</v>
      </c>
      <c r="M4105" s="9">
        <v>118.101</v>
      </c>
      <c r="N4105" s="9">
        <v>131.756</v>
      </c>
      <c r="O4105" s="9">
        <v>114.598</v>
      </c>
      <c r="P4105" s="9">
        <v>111.982</v>
      </c>
      <c r="Q4105" s="9">
        <v>128.73400000000001</v>
      </c>
      <c r="R4105" s="9">
        <v>127.82599999999999</v>
      </c>
      <c r="S4105" s="9">
        <v>89.019000000000005</v>
      </c>
      <c r="T4105" s="9">
        <v>73.239000000000004</v>
      </c>
    </row>
    <row r="4106" spans="1:20" x14ac:dyDescent="0.35">
      <c r="A4106">
        <f t="shared" si="129"/>
        <v>4106</v>
      </c>
      <c r="B4106" s="3" t="s">
        <v>72</v>
      </c>
      <c r="C4106" s="3" t="s">
        <v>86</v>
      </c>
      <c r="D4106" s="3" t="s">
        <v>48</v>
      </c>
      <c r="E4106">
        <v>2024</v>
      </c>
      <c r="F4106" s="3" t="str">
        <f t="shared" si="128"/>
        <v>CQOutCH JOE2024</v>
      </c>
      <c r="G4106" s="9">
        <v>95.168000000000006</v>
      </c>
      <c r="H4106" s="9">
        <v>141.31299999999999</v>
      </c>
      <c r="I4106" s="9">
        <v>118.25700000000001</v>
      </c>
      <c r="J4106" s="9">
        <v>132.83799999999999</v>
      </c>
      <c r="K4106" s="9">
        <v>130.482</v>
      </c>
      <c r="L4106" s="9">
        <v>85.251999999999995</v>
      </c>
      <c r="M4106" s="9">
        <v>72.412999999999997</v>
      </c>
      <c r="N4106" s="9">
        <v>105.583</v>
      </c>
      <c r="O4106" s="9">
        <v>109.773</v>
      </c>
      <c r="P4106" s="9">
        <v>117.708</v>
      </c>
      <c r="Q4106" s="9">
        <v>70.403000000000006</v>
      </c>
      <c r="R4106" s="9">
        <v>85.858999999999995</v>
      </c>
      <c r="S4106" s="9">
        <v>79.703000000000003</v>
      </c>
      <c r="T4106" s="9">
        <v>54.223999999999997</v>
      </c>
    </row>
    <row r="4107" spans="1:20" x14ac:dyDescent="0.35">
      <c r="A4107">
        <f t="shared" si="129"/>
        <v>4107</v>
      </c>
      <c r="B4107" s="3" t="s">
        <v>72</v>
      </c>
      <c r="C4107" s="3" t="s">
        <v>86</v>
      </c>
      <c r="D4107" s="3" t="s">
        <v>48</v>
      </c>
      <c r="E4107">
        <v>2025</v>
      </c>
      <c r="F4107" s="3" t="str">
        <f t="shared" si="128"/>
        <v>CQOutCH JOE2025</v>
      </c>
      <c r="G4107" s="9">
        <v>61.26</v>
      </c>
      <c r="H4107" s="9">
        <v>86.367999999999995</v>
      </c>
      <c r="I4107" s="9">
        <v>86.334999999999994</v>
      </c>
      <c r="J4107" s="9">
        <v>135.51400000000001</v>
      </c>
      <c r="K4107" s="9">
        <v>175.739</v>
      </c>
      <c r="L4107" s="9">
        <v>127.503</v>
      </c>
      <c r="M4107" s="9">
        <v>87.626000000000005</v>
      </c>
      <c r="N4107" s="9">
        <v>133.411</v>
      </c>
      <c r="O4107" s="9">
        <v>165.43</v>
      </c>
      <c r="P4107" s="9">
        <v>156.73599999999999</v>
      </c>
      <c r="Q4107" s="9">
        <v>85.712000000000003</v>
      </c>
      <c r="R4107" s="9">
        <v>84.897000000000006</v>
      </c>
      <c r="S4107" s="9">
        <v>77.296999999999997</v>
      </c>
      <c r="T4107" s="9">
        <v>49.048999999999999</v>
      </c>
    </row>
    <row r="4108" spans="1:20" x14ac:dyDescent="0.35">
      <c r="A4108">
        <f t="shared" si="129"/>
        <v>4108</v>
      </c>
      <c r="B4108" s="3" t="s">
        <v>72</v>
      </c>
      <c r="C4108" s="3" t="s">
        <v>86</v>
      </c>
      <c r="D4108" s="3" t="s">
        <v>48</v>
      </c>
      <c r="E4108">
        <v>2026</v>
      </c>
      <c r="F4108" s="3" t="str">
        <f t="shared" si="128"/>
        <v>CQOutCH JOE2026</v>
      </c>
      <c r="G4108" s="9">
        <v>60.881</v>
      </c>
      <c r="H4108" s="9">
        <v>142.36199999999999</v>
      </c>
      <c r="I4108" s="9">
        <v>177.274</v>
      </c>
      <c r="J4108" s="9">
        <v>187.02799999999999</v>
      </c>
      <c r="K4108" s="9">
        <v>190.47499999999999</v>
      </c>
      <c r="L4108" s="9">
        <v>156.65299999999999</v>
      </c>
      <c r="M4108" s="9">
        <v>173.09899999999999</v>
      </c>
      <c r="N4108" s="9">
        <v>203.321</v>
      </c>
      <c r="O4108" s="9">
        <v>160.303</v>
      </c>
      <c r="P4108" s="9">
        <v>155.87899999999999</v>
      </c>
      <c r="Q4108" s="9">
        <v>68.405000000000001</v>
      </c>
      <c r="R4108" s="9">
        <v>75.248000000000005</v>
      </c>
      <c r="S4108" s="9">
        <v>73.710999999999999</v>
      </c>
      <c r="T4108" s="9">
        <v>53.747999999999998</v>
      </c>
    </row>
    <row r="4109" spans="1:20" x14ac:dyDescent="0.35">
      <c r="A4109">
        <f t="shared" si="129"/>
        <v>4109</v>
      </c>
      <c r="B4109" s="3" t="s">
        <v>72</v>
      </c>
      <c r="C4109" s="3" t="s">
        <v>86</v>
      </c>
      <c r="D4109" s="3" t="s">
        <v>48</v>
      </c>
      <c r="E4109">
        <v>2027</v>
      </c>
      <c r="F4109" s="3" t="str">
        <f t="shared" si="128"/>
        <v>CQOutCH JOE2027</v>
      </c>
      <c r="G4109" s="9">
        <v>62.07</v>
      </c>
      <c r="H4109" s="9">
        <v>89.742000000000004</v>
      </c>
      <c r="I4109" s="9">
        <v>65.983999999999995</v>
      </c>
      <c r="J4109" s="9">
        <v>90.132000000000005</v>
      </c>
      <c r="K4109" s="9">
        <v>105.797</v>
      </c>
      <c r="L4109" s="9">
        <v>65.873000000000005</v>
      </c>
      <c r="M4109" s="9">
        <v>76.197999999999993</v>
      </c>
      <c r="N4109" s="9">
        <v>117.479</v>
      </c>
      <c r="O4109" s="9">
        <v>131.30500000000001</v>
      </c>
      <c r="P4109" s="9">
        <v>92.811000000000007</v>
      </c>
      <c r="Q4109" s="9">
        <v>70.867000000000004</v>
      </c>
      <c r="R4109" s="9">
        <v>78.600999999999999</v>
      </c>
      <c r="S4109" s="9">
        <v>75.013000000000005</v>
      </c>
      <c r="T4109" s="9">
        <v>54.405999999999999</v>
      </c>
    </row>
    <row r="4110" spans="1:20" x14ac:dyDescent="0.35">
      <c r="A4110">
        <f t="shared" si="129"/>
        <v>4110</v>
      </c>
      <c r="B4110" s="3" t="s">
        <v>72</v>
      </c>
      <c r="C4110" s="3" t="s">
        <v>86</v>
      </c>
      <c r="D4110" s="3" t="s">
        <v>48</v>
      </c>
      <c r="E4110">
        <v>2028</v>
      </c>
      <c r="F4110" s="3" t="str">
        <f t="shared" si="128"/>
        <v>CQOutCH JOE2028</v>
      </c>
      <c r="G4110" s="9">
        <v>60.284999999999997</v>
      </c>
      <c r="H4110" s="9">
        <v>89.144999999999996</v>
      </c>
      <c r="I4110" s="9">
        <v>87.131</v>
      </c>
      <c r="J4110" s="9">
        <v>93.74</v>
      </c>
      <c r="K4110" s="9">
        <v>72.525000000000006</v>
      </c>
      <c r="L4110" s="9">
        <v>64.531000000000006</v>
      </c>
      <c r="M4110" s="9">
        <v>65.671999999999997</v>
      </c>
      <c r="N4110" s="9">
        <v>74.656000000000006</v>
      </c>
      <c r="O4110" s="9">
        <v>115.61799999999999</v>
      </c>
      <c r="P4110" s="9">
        <v>109.36799999999999</v>
      </c>
      <c r="Q4110" s="9">
        <v>49.277000000000001</v>
      </c>
      <c r="R4110" s="9">
        <v>83.423000000000002</v>
      </c>
      <c r="S4110" s="9">
        <v>81.682000000000002</v>
      </c>
      <c r="T4110" s="9">
        <v>43.457000000000001</v>
      </c>
    </row>
    <row r="4111" spans="1:20" x14ac:dyDescent="0.35">
      <c r="A4111">
        <f t="shared" si="129"/>
        <v>4111</v>
      </c>
      <c r="B4111" s="3" t="s">
        <v>72</v>
      </c>
      <c r="C4111" s="3" t="s">
        <v>86</v>
      </c>
      <c r="D4111" s="3" t="s">
        <v>48</v>
      </c>
      <c r="E4111">
        <v>2029</v>
      </c>
      <c r="F4111" s="3" t="str">
        <f t="shared" si="128"/>
        <v>CQOutCH JOE2029</v>
      </c>
      <c r="G4111" s="9">
        <v>55.540999999999997</v>
      </c>
      <c r="H4111" s="9">
        <v>79.149000000000001</v>
      </c>
      <c r="I4111" s="9">
        <v>62.057000000000002</v>
      </c>
      <c r="J4111" s="9">
        <v>94.415000000000006</v>
      </c>
      <c r="K4111" s="9">
        <v>83.668999999999997</v>
      </c>
      <c r="L4111" s="9">
        <v>72.626000000000005</v>
      </c>
      <c r="M4111" s="9">
        <v>120.69499999999999</v>
      </c>
      <c r="N4111" s="9">
        <v>141.875</v>
      </c>
      <c r="O4111" s="9">
        <v>134.29300000000001</v>
      </c>
      <c r="P4111" s="9">
        <v>119.133</v>
      </c>
      <c r="Q4111" s="9">
        <v>91.906000000000006</v>
      </c>
      <c r="R4111" s="9">
        <v>80.741</v>
      </c>
      <c r="S4111" s="9">
        <v>72.266999999999996</v>
      </c>
      <c r="T4111" s="9">
        <v>51.601999999999997</v>
      </c>
    </row>
    <row r="4112" spans="1:20" x14ac:dyDescent="0.35">
      <c r="A4112">
        <f t="shared" si="129"/>
        <v>4112</v>
      </c>
      <c r="B4112" s="3" t="s">
        <v>72</v>
      </c>
      <c r="C4112" s="3" t="s">
        <v>86</v>
      </c>
      <c r="D4112" s="3" t="s">
        <v>49</v>
      </c>
      <c r="E4112">
        <v>2020</v>
      </c>
      <c r="F4112" s="3" t="str">
        <f t="shared" si="128"/>
        <v>CQOutWELLS2020</v>
      </c>
      <c r="G4112" s="9">
        <v>66.527000000000001</v>
      </c>
      <c r="H4112" s="9">
        <v>161.78</v>
      </c>
      <c r="I4112" s="9">
        <v>150.24600000000001</v>
      </c>
      <c r="J4112" s="9">
        <v>116.913</v>
      </c>
      <c r="K4112" s="9">
        <v>131.565</v>
      </c>
      <c r="L4112" s="9">
        <v>96.406999999999996</v>
      </c>
      <c r="M4112" s="9">
        <v>114.706</v>
      </c>
      <c r="N4112" s="9">
        <v>160.90899999999999</v>
      </c>
      <c r="O4112" s="9">
        <v>165.27699999999999</v>
      </c>
      <c r="P4112" s="9">
        <v>206.75800000000001</v>
      </c>
      <c r="Q4112" s="9">
        <v>138.46799999999999</v>
      </c>
      <c r="R4112" s="9">
        <v>112.57899999999999</v>
      </c>
      <c r="S4112" s="9">
        <v>82.430999999999997</v>
      </c>
      <c r="T4112" s="9">
        <v>65.759</v>
      </c>
    </row>
    <row r="4113" spans="1:20" x14ac:dyDescent="0.35">
      <c r="A4113">
        <f t="shared" si="129"/>
        <v>4113</v>
      </c>
      <c r="B4113" s="3" t="s">
        <v>72</v>
      </c>
      <c r="C4113" s="3" t="s">
        <v>86</v>
      </c>
      <c r="D4113" s="3" t="s">
        <v>49</v>
      </c>
      <c r="E4113">
        <v>2021</v>
      </c>
      <c r="F4113" s="3" t="str">
        <f t="shared" si="128"/>
        <v>CQOutWELLS2021</v>
      </c>
      <c r="G4113" s="9">
        <v>80.245000000000005</v>
      </c>
      <c r="H4113" s="9">
        <v>109.023</v>
      </c>
      <c r="I4113" s="9">
        <v>115.566</v>
      </c>
      <c r="J4113" s="9">
        <v>152.40700000000001</v>
      </c>
      <c r="K4113" s="9">
        <v>154.256</v>
      </c>
      <c r="L4113" s="9">
        <v>153.13999999999999</v>
      </c>
      <c r="M4113" s="9">
        <v>135.524</v>
      </c>
      <c r="N4113" s="9">
        <v>176.67400000000001</v>
      </c>
      <c r="O4113" s="9">
        <v>214.13499999999999</v>
      </c>
      <c r="P4113" s="9">
        <v>180.41800000000001</v>
      </c>
      <c r="Q4113" s="9">
        <v>228.745</v>
      </c>
      <c r="R4113" s="9">
        <v>171.953</v>
      </c>
      <c r="S4113" s="9">
        <v>132.91800000000001</v>
      </c>
      <c r="T4113" s="9">
        <v>85.037999999999997</v>
      </c>
    </row>
    <row r="4114" spans="1:20" x14ac:dyDescent="0.35">
      <c r="A4114">
        <f t="shared" si="129"/>
        <v>4114</v>
      </c>
      <c r="B4114" s="3" t="s">
        <v>72</v>
      </c>
      <c r="C4114" s="3" t="s">
        <v>86</v>
      </c>
      <c r="D4114" s="3" t="s">
        <v>49</v>
      </c>
      <c r="E4114">
        <v>2022</v>
      </c>
      <c r="F4114" s="3" t="str">
        <f t="shared" si="128"/>
        <v>CQOutWELLS2022</v>
      </c>
      <c r="G4114" s="9">
        <v>76.775000000000006</v>
      </c>
      <c r="H4114" s="9">
        <v>105.63500000000001</v>
      </c>
      <c r="I4114" s="9">
        <v>118.05500000000001</v>
      </c>
      <c r="J4114" s="9">
        <v>174.52799999999999</v>
      </c>
      <c r="K4114" s="9">
        <v>182.91800000000001</v>
      </c>
      <c r="L4114" s="9">
        <v>148.88399999999999</v>
      </c>
      <c r="M4114" s="9">
        <v>81.825000000000003</v>
      </c>
      <c r="N4114" s="9">
        <v>124.63200000000001</v>
      </c>
      <c r="O4114" s="9">
        <v>156.07499999999999</v>
      </c>
      <c r="P4114" s="9">
        <v>173.553</v>
      </c>
      <c r="Q4114" s="9">
        <v>75.271000000000001</v>
      </c>
      <c r="R4114" s="9">
        <v>82.793000000000006</v>
      </c>
      <c r="S4114" s="9">
        <v>78.08</v>
      </c>
      <c r="T4114" s="9">
        <v>45.777999999999999</v>
      </c>
    </row>
    <row r="4115" spans="1:20" x14ac:dyDescent="0.35">
      <c r="A4115">
        <f t="shared" si="129"/>
        <v>4115</v>
      </c>
      <c r="B4115" s="3" t="s">
        <v>72</v>
      </c>
      <c r="C4115" s="3" t="s">
        <v>86</v>
      </c>
      <c r="D4115" s="3" t="s">
        <v>49</v>
      </c>
      <c r="E4115">
        <v>2023</v>
      </c>
      <c r="F4115" s="3" t="str">
        <f t="shared" si="128"/>
        <v>CQOutWELLS2023</v>
      </c>
      <c r="G4115" s="9">
        <v>63.1</v>
      </c>
      <c r="H4115" s="9">
        <v>93.100999999999999</v>
      </c>
      <c r="I4115" s="9">
        <v>95.15</v>
      </c>
      <c r="J4115" s="9">
        <v>130.226</v>
      </c>
      <c r="K4115" s="9">
        <v>159.286</v>
      </c>
      <c r="L4115" s="9">
        <v>102.431</v>
      </c>
      <c r="M4115" s="9">
        <v>123.98399999999999</v>
      </c>
      <c r="N4115" s="9">
        <v>143.14699999999999</v>
      </c>
      <c r="O4115" s="9">
        <v>127.747</v>
      </c>
      <c r="P4115" s="9">
        <v>126.749</v>
      </c>
      <c r="Q4115" s="9">
        <v>139.9</v>
      </c>
      <c r="R4115" s="9">
        <v>131.42699999999999</v>
      </c>
      <c r="S4115" s="9">
        <v>89.745000000000005</v>
      </c>
      <c r="T4115" s="9">
        <v>75.072999999999993</v>
      </c>
    </row>
    <row r="4116" spans="1:20" x14ac:dyDescent="0.35">
      <c r="A4116">
        <f t="shared" si="129"/>
        <v>4116</v>
      </c>
      <c r="B4116" s="3" t="s">
        <v>72</v>
      </c>
      <c r="C4116" s="3" t="s">
        <v>86</v>
      </c>
      <c r="D4116" s="3" t="s">
        <v>49</v>
      </c>
      <c r="E4116">
        <v>2024</v>
      </c>
      <c r="F4116" s="3" t="str">
        <f t="shared" si="128"/>
        <v>CQOutWELLS2024</v>
      </c>
      <c r="G4116" s="9">
        <v>98.912999999999997</v>
      </c>
      <c r="H4116" s="9">
        <v>150.02500000000001</v>
      </c>
      <c r="I4116" s="9">
        <v>121.062</v>
      </c>
      <c r="J4116" s="9">
        <v>136.095</v>
      </c>
      <c r="K4116" s="9">
        <v>133.22300000000001</v>
      </c>
      <c r="L4116" s="9">
        <v>87.661000000000001</v>
      </c>
      <c r="M4116" s="9">
        <v>74.352000000000004</v>
      </c>
      <c r="N4116" s="9">
        <v>113.45399999999999</v>
      </c>
      <c r="O4116" s="9">
        <v>125.991</v>
      </c>
      <c r="P4116" s="9">
        <v>123.702</v>
      </c>
      <c r="Q4116" s="9">
        <v>71.703000000000003</v>
      </c>
      <c r="R4116" s="9">
        <v>87.652000000000001</v>
      </c>
      <c r="S4116" s="9">
        <v>79.757999999999996</v>
      </c>
      <c r="T4116" s="9">
        <v>55.924999999999997</v>
      </c>
    </row>
    <row r="4117" spans="1:20" x14ac:dyDescent="0.35">
      <c r="A4117">
        <f t="shared" si="129"/>
        <v>4117</v>
      </c>
      <c r="B4117" s="3" t="s">
        <v>72</v>
      </c>
      <c r="C4117" s="3" t="s">
        <v>86</v>
      </c>
      <c r="D4117" s="3" t="s">
        <v>49</v>
      </c>
      <c r="E4117">
        <v>2025</v>
      </c>
      <c r="F4117" s="3" t="str">
        <f t="shared" si="128"/>
        <v>CQOutWELLS2025</v>
      </c>
      <c r="G4117" s="9">
        <v>62.81</v>
      </c>
      <c r="H4117" s="9">
        <v>88.480999999999995</v>
      </c>
      <c r="I4117" s="9">
        <v>87.224999999999994</v>
      </c>
      <c r="J4117" s="9">
        <v>137.34</v>
      </c>
      <c r="K4117" s="9">
        <v>176.91900000000001</v>
      </c>
      <c r="L4117" s="9">
        <v>129.31299999999999</v>
      </c>
      <c r="M4117" s="9">
        <v>89.403000000000006</v>
      </c>
      <c r="N4117" s="9">
        <v>142.17599999999999</v>
      </c>
      <c r="O4117" s="9">
        <v>184.18799999999999</v>
      </c>
      <c r="P4117" s="9">
        <v>161.488</v>
      </c>
      <c r="Q4117" s="9">
        <v>86.307000000000002</v>
      </c>
      <c r="R4117" s="9">
        <v>85.396000000000001</v>
      </c>
      <c r="S4117" s="9">
        <v>77.236000000000004</v>
      </c>
      <c r="T4117" s="9">
        <v>50.683</v>
      </c>
    </row>
    <row r="4118" spans="1:20" x14ac:dyDescent="0.35">
      <c r="A4118">
        <f t="shared" si="129"/>
        <v>4118</v>
      </c>
      <c r="B4118" s="3" t="s">
        <v>72</v>
      </c>
      <c r="C4118" s="3" t="s">
        <v>86</v>
      </c>
      <c r="D4118" s="3" t="s">
        <v>49</v>
      </c>
      <c r="E4118">
        <v>2026</v>
      </c>
      <c r="F4118" s="3" t="str">
        <f t="shared" si="128"/>
        <v>CQOutWELLS2026</v>
      </c>
      <c r="G4118" s="9">
        <v>63.773000000000003</v>
      </c>
      <c r="H4118" s="9">
        <v>149.90799999999999</v>
      </c>
      <c r="I4118" s="9">
        <v>178.96899999999999</v>
      </c>
      <c r="J4118" s="9">
        <v>197.21700000000001</v>
      </c>
      <c r="K4118" s="9">
        <v>194.08199999999999</v>
      </c>
      <c r="L4118" s="9">
        <v>159.929</v>
      </c>
      <c r="M4118" s="9">
        <v>176.416</v>
      </c>
      <c r="N4118" s="9">
        <v>214.61</v>
      </c>
      <c r="O4118" s="9">
        <v>173.554</v>
      </c>
      <c r="P4118" s="9">
        <v>164.78899999999999</v>
      </c>
      <c r="Q4118" s="9">
        <v>71.141000000000005</v>
      </c>
      <c r="R4118" s="9">
        <v>75.813999999999993</v>
      </c>
      <c r="S4118" s="9">
        <v>74.31</v>
      </c>
      <c r="T4118" s="9">
        <v>54.689</v>
      </c>
    </row>
    <row r="4119" spans="1:20" x14ac:dyDescent="0.35">
      <c r="A4119">
        <f t="shared" si="129"/>
        <v>4119</v>
      </c>
      <c r="B4119" s="3" t="s">
        <v>72</v>
      </c>
      <c r="C4119" s="3" t="s">
        <v>86</v>
      </c>
      <c r="D4119" s="3" t="s">
        <v>49</v>
      </c>
      <c r="E4119">
        <v>2027</v>
      </c>
      <c r="F4119" s="3" t="str">
        <f t="shared" si="128"/>
        <v>CQOutWELLS2027</v>
      </c>
      <c r="G4119" s="9">
        <v>63.183</v>
      </c>
      <c r="H4119" s="9">
        <v>91.15</v>
      </c>
      <c r="I4119" s="9">
        <v>67.537999999999997</v>
      </c>
      <c r="J4119" s="9">
        <v>90.828000000000003</v>
      </c>
      <c r="K4119" s="9">
        <v>106.476</v>
      </c>
      <c r="L4119" s="9">
        <v>66.888999999999996</v>
      </c>
      <c r="M4119" s="9">
        <v>76.387</v>
      </c>
      <c r="N4119" s="9">
        <v>126.294</v>
      </c>
      <c r="O4119" s="9">
        <v>140.435</v>
      </c>
      <c r="P4119" s="9">
        <v>100.80800000000001</v>
      </c>
      <c r="Q4119" s="9">
        <v>73.367999999999995</v>
      </c>
      <c r="R4119" s="9">
        <v>79.668999999999997</v>
      </c>
      <c r="S4119" s="9">
        <v>75.635000000000005</v>
      </c>
      <c r="T4119" s="9">
        <v>56.191000000000003</v>
      </c>
    </row>
    <row r="4120" spans="1:20" x14ac:dyDescent="0.35">
      <c r="A4120">
        <f t="shared" si="129"/>
        <v>4120</v>
      </c>
      <c r="B4120" s="3" t="s">
        <v>72</v>
      </c>
      <c r="C4120" s="3" t="s">
        <v>86</v>
      </c>
      <c r="D4120" s="3" t="s">
        <v>49</v>
      </c>
      <c r="E4120">
        <v>2028</v>
      </c>
      <c r="F4120" s="3" t="str">
        <f t="shared" si="128"/>
        <v>CQOutWELLS2028</v>
      </c>
      <c r="G4120" s="9">
        <v>62.031999999999996</v>
      </c>
      <c r="H4120" s="9">
        <v>90.376000000000005</v>
      </c>
      <c r="I4120" s="9">
        <v>88.41</v>
      </c>
      <c r="J4120" s="9">
        <v>94.436000000000007</v>
      </c>
      <c r="K4120" s="9">
        <v>73.058000000000007</v>
      </c>
      <c r="L4120" s="9">
        <v>65.953999999999994</v>
      </c>
      <c r="M4120" s="9">
        <v>66.156000000000006</v>
      </c>
      <c r="N4120" s="9">
        <v>82.697000000000003</v>
      </c>
      <c r="O4120" s="9">
        <v>126.773</v>
      </c>
      <c r="P4120" s="9">
        <v>113.169</v>
      </c>
      <c r="Q4120" s="9">
        <v>49.454000000000001</v>
      </c>
      <c r="R4120" s="9">
        <v>83.936999999999998</v>
      </c>
      <c r="S4120" s="9">
        <v>82.15</v>
      </c>
      <c r="T4120" s="9">
        <v>44.01</v>
      </c>
    </row>
    <row r="4121" spans="1:20" x14ac:dyDescent="0.35">
      <c r="A4121">
        <f t="shared" si="129"/>
        <v>4121</v>
      </c>
      <c r="B4121" s="3" t="s">
        <v>72</v>
      </c>
      <c r="C4121" s="3" t="s">
        <v>86</v>
      </c>
      <c r="D4121" s="3" t="s">
        <v>49</v>
      </c>
      <c r="E4121">
        <v>2029</v>
      </c>
      <c r="F4121" s="3" t="str">
        <f t="shared" si="128"/>
        <v>CQOutWELLS2029</v>
      </c>
      <c r="G4121" s="9">
        <v>57.423000000000002</v>
      </c>
      <c r="H4121" s="9">
        <v>81.126999999999995</v>
      </c>
      <c r="I4121" s="9">
        <v>63.113</v>
      </c>
      <c r="J4121" s="9">
        <v>95.55</v>
      </c>
      <c r="K4121" s="9">
        <v>85.022000000000006</v>
      </c>
      <c r="L4121" s="9">
        <v>75.052000000000007</v>
      </c>
      <c r="M4121" s="9">
        <v>127.063</v>
      </c>
      <c r="N4121" s="9">
        <v>149.084</v>
      </c>
      <c r="O4121" s="9">
        <v>148.779</v>
      </c>
      <c r="P4121" s="9">
        <v>127.104</v>
      </c>
      <c r="Q4121" s="9">
        <v>97.766000000000005</v>
      </c>
      <c r="R4121" s="9">
        <v>82.51</v>
      </c>
      <c r="S4121" s="9">
        <v>73.153000000000006</v>
      </c>
      <c r="T4121" s="9">
        <v>53.774999999999999</v>
      </c>
    </row>
    <row r="4122" spans="1:20" x14ac:dyDescent="0.35">
      <c r="A4122">
        <f t="shared" si="129"/>
        <v>4122</v>
      </c>
      <c r="B4122" s="3" t="s">
        <v>72</v>
      </c>
      <c r="C4122" s="3" t="s">
        <v>86</v>
      </c>
      <c r="D4122" s="3" t="s">
        <v>50</v>
      </c>
      <c r="E4122">
        <v>2020</v>
      </c>
      <c r="F4122" s="3" t="str">
        <f t="shared" si="128"/>
        <v>CQOutCHELAN2020</v>
      </c>
      <c r="G4122" s="9">
        <v>1.173</v>
      </c>
      <c r="H4122" s="9">
        <v>3.4990000000000001</v>
      </c>
      <c r="I4122" s="9">
        <v>2.585</v>
      </c>
      <c r="J4122" s="9">
        <v>2.585</v>
      </c>
      <c r="K4122" s="9">
        <v>2.585</v>
      </c>
      <c r="L4122" s="9">
        <v>1.6779999999999999</v>
      </c>
      <c r="M4122" s="9">
        <v>0.96599999999999997</v>
      </c>
      <c r="N4122" s="9">
        <v>0.96899999999999997</v>
      </c>
      <c r="O4122" s="9">
        <v>2.387</v>
      </c>
      <c r="P4122" s="9">
        <v>5.0919999999999996</v>
      </c>
      <c r="Q4122" s="9">
        <v>3.7280000000000002</v>
      </c>
      <c r="R4122" s="9">
        <v>1.792</v>
      </c>
      <c r="S4122" s="9">
        <v>2.1520000000000001</v>
      </c>
      <c r="T4122" s="9">
        <v>1.36</v>
      </c>
    </row>
    <row r="4123" spans="1:20" x14ac:dyDescent="0.35">
      <c r="A4123">
        <f t="shared" si="129"/>
        <v>4123</v>
      </c>
      <c r="B4123" s="3" t="s">
        <v>72</v>
      </c>
      <c r="C4123" s="3" t="s">
        <v>86</v>
      </c>
      <c r="D4123" s="3" t="s">
        <v>50</v>
      </c>
      <c r="E4123">
        <v>2021</v>
      </c>
      <c r="F4123" s="3" t="str">
        <f t="shared" si="128"/>
        <v>CQOutCHELAN2021</v>
      </c>
      <c r="G4123" s="9">
        <v>1.421</v>
      </c>
      <c r="H4123" s="9">
        <v>2.5339999999999998</v>
      </c>
      <c r="I4123" s="9">
        <v>2.585</v>
      </c>
      <c r="J4123" s="9">
        <v>2.585</v>
      </c>
      <c r="K4123" s="9">
        <v>2.2559999999999998</v>
      </c>
      <c r="L4123" s="9">
        <v>1.585</v>
      </c>
      <c r="M4123" s="9">
        <v>0.88100000000000001</v>
      </c>
      <c r="N4123" s="9">
        <v>0.93899999999999995</v>
      </c>
      <c r="O4123" s="9">
        <v>2.3879999999999999</v>
      </c>
      <c r="P4123" s="9">
        <v>6.3360000000000003</v>
      </c>
      <c r="Q4123" s="9">
        <v>4.4619999999999997</v>
      </c>
      <c r="R4123" s="9">
        <v>2.1760000000000002</v>
      </c>
      <c r="S4123" s="9">
        <v>2.286</v>
      </c>
      <c r="T4123" s="9">
        <v>1.3480000000000001</v>
      </c>
    </row>
    <row r="4124" spans="1:20" x14ac:dyDescent="0.35">
      <c r="A4124">
        <f t="shared" si="129"/>
        <v>4124</v>
      </c>
      <c r="B4124" s="3" t="s">
        <v>72</v>
      </c>
      <c r="C4124" s="3" t="s">
        <v>86</v>
      </c>
      <c r="D4124" s="3" t="s">
        <v>50</v>
      </c>
      <c r="E4124">
        <v>2022</v>
      </c>
      <c r="F4124" s="3" t="str">
        <f t="shared" si="128"/>
        <v>CQOutCHELAN2022</v>
      </c>
      <c r="G4124" s="9">
        <v>0.746</v>
      </c>
      <c r="H4124" s="9">
        <v>2.5230000000000001</v>
      </c>
      <c r="I4124" s="9">
        <v>2.4289999999999998</v>
      </c>
      <c r="J4124" s="9">
        <v>2.585</v>
      </c>
      <c r="K4124" s="9">
        <v>2.585</v>
      </c>
      <c r="L4124" s="9">
        <v>1.68</v>
      </c>
      <c r="M4124" s="9">
        <v>0.96899999999999997</v>
      </c>
      <c r="N4124" s="9">
        <v>0.97099999999999997</v>
      </c>
      <c r="O4124" s="9">
        <v>2.399</v>
      </c>
      <c r="P4124" s="9">
        <v>4.12</v>
      </c>
      <c r="Q4124" s="9">
        <v>2.4119999999999999</v>
      </c>
      <c r="R4124" s="9">
        <v>1.113</v>
      </c>
      <c r="S4124" s="9">
        <v>1.85</v>
      </c>
      <c r="T4124" s="9">
        <v>1.091</v>
      </c>
    </row>
    <row r="4125" spans="1:20" x14ac:dyDescent="0.35">
      <c r="A4125">
        <f t="shared" si="129"/>
        <v>4125</v>
      </c>
      <c r="B4125" s="3" t="s">
        <v>72</v>
      </c>
      <c r="C4125" s="3" t="s">
        <v>86</v>
      </c>
      <c r="D4125" s="3" t="s">
        <v>50</v>
      </c>
      <c r="E4125">
        <v>2023</v>
      </c>
      <c r="F4125" s="3" t="str">
        <f t="shared" si="128"/>
        <v>CQOutCHELAN2023</v>
      </c>
      <c r="G4125" s="9">
        <v>0.49</v>
      </c>
      <c r="H4125" s="9">
        <v>2.585</v>
      </c>
      <c r="I4125" s="9">
        <v>2.585</v>
      </c>
      <c r="J4125" s="9">
        <v>2.585</v>
      </c>
      <c r="K4125" s="9">
        <v>2.585</v>
      </c>
      <c r="L4125" s="9">
        <v>1.679</v>
      </c>
      <c r="M4125" s="9">
        <v>0.96799999999999997</v>
      </c>
      <c r="N4125" s="9">
        <v>0.97</v>
      </c>
      <c r="O4125" s="9">
        <v>2.3889999999999998</v>
      </c>
      <c r="P4125" s="9">
        <v>5.8390000000000004</v>
      </c>
      <c r="Q4125" s="9">
        <v>4.5069999999999997</v>
      </c>
      <c r="R4125" s="9">
        <v>1.91</v>
      </c>
      <c r="S4125" s="9">
        <v>2.2109999999999999</v>
      </c>
      <c r="T4125" s="9">
        <v>1.4750000000000001</v>
      </c>
    </row>
    <row r="4126" spans="1:20" x14ac:dyDescent="0.35">
      <c r="A4126">
        <f t="shared" si="129"/>
        <v>4126</v>
      </c>
      <c r="B4126" s="3" t="s">
        <v>72</v>
      </c>
      <c r="C4126" s="3" t="s">
        <v>86</v>
      </c>
      <c r="D4126" s="3" t="s">
        <v>50</v>
      </c>
      <c r="E4126">
        <v>2024</v>
      </c>
      <c r="F4126" s="3" t="str">
        <f t="shared" si="128"/>
        <v>CQOutCHELAN2024</v>
      </c>
      <c r="G4126" s="9">
        <v>0.83299999999999996</v>
      </c>
      <c r="H4126" s="9">
        <v>2.585</v>
      </c>
      <c r="I4126" s="9">
        <v>2.585</v>
      </c>
      <c r="J4126" s="9">
        <v>2.585</v>
      </c>
      <c r="K4126" s="9">
        <v>2.585</v>
      </c>
      <c r="L4126" s="9">
        <v>1.6759999999999999</v>
      </c>
      <c r="M4126" s="9">
        <v>0.96499999999999997</v>
      </c>
      <c r="N4126" s="9">
        <v>0.96599999999999997</v>
      </c>
      <c r="O4126" s="9">
        <v>2.3860000000000001</v>
      </c>
      <c r="P4126" s="9">
        <v>2.585</v>
      </c>
      <c r="Q4126" s="9">
        <v>1.5780000000000001</v>
      </c>
      <c r="R4126" s="9">
        <v>0.98799999999999999</v>
      </c>
      <c r="S4126" s="9">
        <v>1.667</v>
      </c>
      <c r="T4126" s="9">
        <v>1.1830000000000001</v>
      </c>
    </row>
    <row r="4127" spans="1:20" x14ac:dyDescent="0.35">
      <c r="A4127">
        <f t="shared" si="129"/>
        <v>4127</v>
      </c>
      <c r="B4127" s="3" t="s">
        <v>72</v>
      </c>
      <c r="C4127" s="3" t="s">
        <v>86</v>
      </c>
      <c r="D4127" s="3" t="s">
        <v>50</v>
      </c>
      <c r="E4127">
        <v>2025</v>
      </c>
      <c r="F4127" s="3" t="str">
        <f t="shared" si="128"/>
        <v>CQOutCHELAN2025</v>
      </c>
      <c r="G4127" s="9">
        <v>0.49</v>
      </c>
      <c r="H4127" s="9">
        <v>2.2589999999999999</v>
      </c>
      <c r="I4127" s="9">
        <v>2.2850000000000001</v>
      </c>
      <c r="J4127" s="9">
        <v>2.585</v>
      </c>
      <c r="K4127" s="9">
        <v>2.5750000000000002</v>
      </c>
      <c r="L4127" s="9">
        <v>1.5880000000000001</v>
      </c>
      <c r="M4127" s="9">
        <v>0.88200000000000001</v>
      </c>
      <c r="N4127" s="9">
        <v>0.92500000000000004</v>
      </c>
      <c r="O4127" s="9">
        <v>2.387</v>
      </c>
      <c r="P4127" s="9">
        <v>4.2119999999999997</v>
      </c>
      <c r="Q4127" s="9">
        <v>1.833</v>
      </c>
      <c r="R4127" s="9">
        <v>0.94399999999999995</v>
      </c>
      <c r="S4127" s="9">
        <v>1.647</v>
      </c>
      <c r="T4127" s="9">
        <v>1.35</v>
      </c>
    </row>
    <row r="4128" spans="1:20" x14ac:dyDescent="0.35">
      <c r="A4128">
        <f t="shared" si="129"/>
        <v>4128</v>
      </c>
      <c r="B4128" s="3" t="s">
        <v>72</v>
      </c>
      <c r="C4128" s="3" t="s">
        <v>86</v>
      </c>
      <c r="D4128" s="3" t="s">
        <v>50</v>
      </c>
      <c r="E4128">
        <v>2026</v>
      </c>
      <c r="F4128" s="3" t="str">
        <f t="shared" si="128"/>
        <v>CQOutCHELAN2026</v>
      </c>
      <c r="G4128" s="9">
        <v>0.89600000000000002</v>
      </c>
      <c r="H4128" s="9">
        <v>3.24</v>
      </c>
      <c r="I4128" s="9">
        <v>2.585</v>
      </c>
      <c r="J4128" s="9">
        <v>2.585</v>
      </c>
      <c r="K4128" s="9">
        <v>2.585</v>
      </c>
      <c r="L4128" s="9">
        <v>1.6919999999999999</v>
      </c>
      <c r="M4128" s="9">
        <v>0.97499999999999998</v>
      </c>
      <c r="N4128" s="9">
        <v>0.97799999999999998</v>
      </c>
      <c r="O4128" s="9">
        <v>4.2560000000000002</v>
      </c>
      <c r="P4128" s="9">
        <v>5.9119999999999999</v>
      </c>
      <c r="Q4128" s="9">
        <v>2.4089999999999998</v>
      </c>
      <c r="R4128" s="9">
        <v>1.212</v>
      </c>
      <c r="S4128" s="9">
        <v>1.8089999999999999</v>
      </c>
      <c r="T4128" s="9">
        <v>1.105</v>
      </c>
    </row>
    <row r="4129" spans="1:20" x14ac:dyDescent="0.35">
      <c r="A4129">
        <f t="shared" si="129"/>
        <v>4129</v>
      </c>
      <c r="B4129" s="3" t="s">
        <v>72</v>
      </c>
      <c r="C4129" s="3" t="s">
        <v>86</v>
      </c>
      <c r="D4129" s="3" t="s">
        <v>50</v>
      </c>
      <c r="E4129">
        <v>2027</v>
      </c>
      <c r="F4129" s="3" t="str">
        <f t="shared" si="128"/>
        <v>CQOutCHELAN2027</v>
      </c>
      <c r="G4129" s="9">
        <v>0.49</v>
      </c>
      <c r="H4129" s="9">
        <v>1.728</v>
      </c>
      <c r="I4129" s="9">
        <v>2.3780000000000001</v>
      </c>
      <c r="J4129" s="9">
        <v>2.218</v>
      </c>
      <c r="K4129" s="9">
        <v>1.9370000000000001</v>
      </c>
      <c r="L4129" s="9">
        <v>1.3029999999999999</v>
      </c>
      <c r="M4129" s="9">
        <v>0.878</v>
      </c>
      <c r="N4129" s="9">
        <v>0.88100000000000001</v>
      </c>
      <c r="O4129" s="9">
        <v>2.351</v>
      </c>
      <c r="P4129" s="9">
        <v>0.78100000000000003</v>
      </c>
      <c r="Q4129" s="9">
        <v>1.33</v>
      </c>
      <c r="R4129" s="9">
        <v>1.2010000000000001</v>
      </c>
      <c r="S4129" s="9">
        <v>1.776</v>
      </c>
      <c r="T4129" s="9">
        <v>1.296</v>
      </c>
    </row>
    <row r="4130" spans="1:20" x14ac:dyDescent="0.35">
      <c r="A4130">
        <f t="shared" si="129"/>
        <v>4130</v>
      </c>
      <c r="B4130" s="3" t="s">
        <v>72</v>
      </c>
      <c r="C4130" s="3" t="s">
        <v>86</v>
      </c>
      <c r="D4130" s="3" t="s">
        <v>50</v>
      </c>
      <c r="E4130">
        <v>2028</v>
      </c>
      <c r="F4130" s="3" t="str">
        <f t="shared" si="128"/>
        <v>CQOutCHELAN2028</v>
      </c>
      <c r="G4130" s="9">
        <v>0.49</v>
      </c>
      <c r="H4130" s="9">
        <v>1.7769999999999999</v>
      </c>
      <c r="I4130" s="9">
        <v>2.0670000000000002</v>
      </c>
      <c r="J4130" s="9">
        <v>2.0539999999999998</v>
      </c>
      <c r="K4130" s="9">
        <v>1.8759999999999999</v>
      </c>
      <c r="L4130" s="9">
        <v>1.5489999999999999</v>
      </c>
      <c r="M4130" s="9">
        <v>0.878</v>
      </c>
      <c r="N4130" s="9">
        <v>0.88</v>
      </c>
      <c r="O4130" s="9">
        <v>1.6539999999999999</v>
      </c>
      <c r="P4130" s="9">
        <v>0</v>
      </c>
      <c r="Q4130" s="9">
        <v>0</v>
      </c>
      <c r="R4130" s="9">
        <v>0</v>
      </c>
      <c r="S4130" s="9">
        <v>0.94</v>
      </c>
      <c r="T4130" s="9">
        <v>0.94099999999999995</v>
      </c>
    </row>
    <row r="4131" spans="1:20" x14ac:dyDescent="0.35">
      <c r="A4131">
        <f t="shared" si="129"/>
        <v>4131</v>
      </c>
      <c r="B4131" s="3" t="s">
        <v>72</v>
      </c>
      <c r="C4131" s="3" t="s">
        <v>86</v>
      </c>
      <c r="D4131" s="3" t="s">
        <v>50</v>
      </c>
      <c r="E4131">
        <v>2029</v>
      </c>
      <c r="F4131" s="3" t="str">
        <f t="shared" si="128"/>
        <v>CQOutCHELAN2029</v>
      </c>
      <c r="G4131" s="9">
        <v>0.49</v>
      </c>
      <c r="H4131" s="9">
        <v>1.9890000000000001</v>
      </c>
      <c r="I4131" s="9">
        <v>2.3140000000000001</v>
      </c>
      <c r="J4131" s="9">
        <v>2.3359999999999999</v>
      </c>
      <c r="K4131" s="9">
        <v>2.4689999999999999</v>
      </c>
      <c r="L4131" s="9">
        <v>1.5840000000000001</v>
      </c>
      <c r="M4131" s="9">
        <v>0.88</v>
      </c>
      <c r="N4131" s="9">
        <v>0.89</v>
      </c>
      <c r="O4131" s="9">
        <v>2.38</v>
      </c>
      <c r="P4131" s="9">
        <v>3.7309999999999999</v>
      </c>
      <c r="Q4131" s="9">
        <v>3.512</v>
      </c>
      <c r="R4131" s="9">
        <v>1.5589999999999999</v>
      </c>
      <c r="S4131" s="9">
        <v>1.9750000000000001</v>
      </c>
      <c r="T4131" s="9">
        <v>1.38</v>
      </c>
    </row>
    <row r="4132" spans="1:20" x14ac:dyDescent="0.35">
      <c r="A4132">
        <f t="shared" si="129"/>
        <v>4132</v>
      </c>
      <c r="B4132" s="3" t="s">
        <v>72</v>
      </c>
      <c r="C4132" s="3" t="s">
        <v>86</v>
      </c>
      <c r="D4132" s="3" t="s">
        <v>51</v>
      </c>
      <c r="E4132">
        <v>2020</v>
      </c>
      <c r="F4132" s="3" t="str">
        <f t="shared" si="128"/>
        <v>CQOutR RECH2020</v>
      </c>
      <c r="G4132" s="9">
        <v>67.769000000000005</v>
      </c>
      <c r="H4132" s="9">
        <v>163.256</v>
      </c>
      <c r="I4132" s="9">
        <v>153.89400000000001</v>
      </c>
      <c r="J4132" s="9">
        <v>119.678</v>
      </c>
      <c r="K4132" s="9">
        <v>134.11600000000001</v>
      </c>
      <c r="L4132" s="9">
        <v>98.314999999999998</v>
      </c>
      <c r="M4132" s="9">
        <v>114.41500000000001</v>
      </c>
      <c r="N4132" s="9">
        <v>161.77199999999999</v>
      </c>
      <c r="O4132" s="9">
        <v>168.256</v>
      </c>
      <c r="P4132" s="9">
        <v>215.95599999999999</v>
      </c>
      <c r="Q4132" s="9">
        <v>144.982</v>
      </c>
      <c r="R4132" s="9">
        <v>115.712</v>
      </c>
      <c r="S4132" s="9">
        <v>84.947999999999993</v>
      </c>
      <c r="T4132" s="9">
        <v>67.128</v>
      </c>
    </row>
    <row r="4133" spans="1:20" x14ac:dyDescent="0.35">
      <c r="A4133">
        <f t="shared" si="129"/>
        <v>4133</v>
      </c>
      <c r="B4133" s="3" t="s">
        <v>72</v>
      </c>
      <c r="C4133" s="3" t="s">
        <v>86</v>
      </c>
      <c r="D4133" s="3" t="s">
        <v>51</v>
      </c>
      <c r="E4133">
        <v>2021</v>
      </c>
      <c r="F4133" s="3" t="str">
        <f t="shared" si="128"/>
        <v>CQOutR RECH2021</v>
      </c>
      <c r="G4133" s="9">
        <v>82.04</v>
      </c>
      <c r="H4133" s="9">
        <v>111.142</v>
      </c>
      <c r="I4133" s="9">
        <v>118.03</v>
      </c>
      <c r="J4133" s="9">
        <v>155.12299999999999</v>
      </c>
      <c r="K4133" s="9">
        <v>156.47800000000001</v>
      </c>
      <c r="L4133" s="9">
        <v>155.46</v>
      </c>
      <c r="M4133" s="9">
        <v>135.52000000000001</v>
      </c>
      <c r="N4133" s="9">
        <v>178.36500000000001</v>
      </c>
      <c r="O4133" s="9">
        <v>220.67</v>
      </c>
      <c r="P4133" s="9">
        <v>185.59399999999999</v>
      </c>
      <c r="Q4133" s="9">
        <v>236.99</v>
      </c>
      <c r="R4133" s="9">
        <v>174.68600000000001</v>
      </c>
      <c r="S4133" s="9">
        <v>134.29900000000001</v>
      </c>
      <c r="T4133" s="9">
        <v>86.322000000000003</v>
      </c>
    </row>
    <row r="4134" spans="1:20" x14ac:dyDescent="0.35">
      <c r="A4134">
        <f t="shared" si="129"/>
        <v>4134</v>
      </c>
      <c r="B4134" s="3" t="s">
        <v>72</v>
      </c>
      <c r="C4134" s="3" t="s">
        <v>86</v>
      </c>
      <c r="D4134" s="3" t="s">
        <v>51</v>
      </c>
      <c r="E4134">
        <v>2022</v>
      </c>
      <c r="F4134" s="3" t="str">
        <f t="shared" si="128"/>
        <v>CQOutR RECH2022</v>
      </c>
      <c r="G4134" s="9">
        <v>77.713999999999999</v>
      </c>
      <c r="H4134" s="9">
        <v>108.236</v>
      </c>
      <c r="I4134" s="9">
        <v>120.033</v>
      </c>
      <c r="J4134" s="9">
        <v>175.797</v>
      </c>
      <c r="K4134" s="9">
        <v>187.80500000000001</v>
      </c>
      <c r="L4134" s="9">
        <v>151.27699999999999</v>
      </c>
      <c r="M4134" s="9">
        <v>80.867999999999995</v>
      </c>
      <c r="N4134" s="9">
        <v>125.959</v>
      </c>
      <c r="O4134" s="9">
        <v>159.08500000000001</v>
      </c>
      <c r="P4134" s="9">
        <v>181.18700000000001</v>
      </c>
      <c r="Q4134" s="9">
        <v>79.149000000000001</v>
      </c>
      <c r="R4134" s="9">
        <v>84.334000000000003</v>
      </c>
      <c r="S4134" s="9">
        <v>80.046000000000006</v>
      </c>
      <c r="T4134" s="9">
        <v>47.021000000000001</v>
      </c>
    </row>
    <row r="4135" spans="1:20" x14ac:dyDescent="0.35">
      <c r="A4135">
        <f t="shared" si="129"/>
        <v>4135</v>
      </c>
      <c r="B4135" s="3" t="s">
        <v>72</v>
      </c>
      <c r="C4135" s="3" t="s">
        <v>86</v>
      </c>
      <c r="D4135" s="3" t="s">
        <v>51</v>
      </c>
      <c r="E4135">
        <v>2023</v>
      </c>
      <c r="F4135" s="3" t="str">
        <f t="shared" si="128"/>
        <v>CQOutR RECH2023</v>
      </c>
      <c r="G4135" s="9">
        <v>63.780999999999999</v>
      </c>
      <c r="H4135" s="9">
        <v>95.590999999999994</v>
      </c>
      <c r="I4135" s="9">
        <v>97.75</v>
      </c>
      <c r="J4135" s="9">
        <v>132.99100000000001</v>
      </c>
      <c r="K4135" s="9">
        <v>162.54300000000001</v>
      </c>
      <c r="L4135" s="9">
        <v>104.599</v>
      </c>
      <c r="M4135" s="9">
        <v>126.21599999999999</v>
      </c>
      <c r="N4135" s="9">
        <v>146.54599999999999</v>
      </c>
      <c r="O4135" s="9">
        <v>131.43600000000001</v>
      </c>
      <c r="P4135" s="9">
        <v>136.26</v>
      </c>
      <c r="Q4135" s="9">
        <v>147.42099999999999</v>
      </c>
      <c r="R4135" s="9">
        <v>134.845</v>
      </c>
      <c r="S4135" s="9">
        <v>92.316999999999993</v>
      </c>
      <c r="T4135" s="9">
        <v>76.503</v>
      </c>
    </row>
    <row r="4136" spans="1:20" x14ac:dyDescent="0.35">
      <c r="A4136">
        <f t="shared" si="129"/>
        <v>4136</v>
      </c>
      <c r="B4136" s="3" t="s">
        <v>72</v>
      </c>
      <c r="C4136" s="3" t="s">
        <v>86</v>
      </c>
      <c r="D4136" s="3" t="s">
        <v>51</v>
      </c>
      <c r="E4136">
        <v>2024</v>
      </c>
      <c r="F4136" s="3" t="str">
        <f t="shared" si="128"/>
        <v>CQOutR RECH2024</v>
      </c>
      <c r="G4136" s="9">
        <v>99.54</v>
      </c>
      <c r="H4136" s="9">
        <v>152.72399999999999</v>
      </c>
      <c r="I4136" s="9">
        <v>123.742</v>
      </c>
      <c r="J4136" s="9">
        <v>138.803</v>
      </c>
      <c r="K4136" s="9">
        <v>136.001</v>
      </c>
      <c r="L4136" s="9">
        <v>89.69</v>
      </c>
      <c r="M4136" s="9">
        <v>74.320999999999998</v>
      </c>
      <c r="N4136" s="9">
        <v>116.16</v>
      </c>
      <c r="O4136" s="9">
        <v>129.88999999999999</v>
      </c>
      <c r="P4136" s="9">
        <v>127.3</v>
      </c>
      <c r="Q4136" s="9">
        <v>75.075999999999993</v>
      </c>
      <c r="R4136" s="9">
        <v>88.878</v>
      </c>
      <c r="S4136" s="9">
        <v>81.120999999999995</v>
      </c>
      <c r="T4136" s="9">
        <v>57.045999999999999</v>
      </c>
    </row>
    <row r="4137" spans="1:20" x14ac:dyDescent="0.35">
      <c r="A4137">
        <f t="shared" si="129"/>
        <v>4137</v>
      </c>
      <c r="B4137" s="3" t="s">
        <v>72</v>
      </c>
      <c r="C4137" s="3" t="s">
        <v>86</v>
      </c>
      <c r="D4137" s="3" t="s">
        <v>51</v>
      </c>
      <c r="E4137">
        <v>2025</v>
      </c>
      <c r="F4137" s="3" t="str">
        <f t="shared" si="128"/>
        <v>CQOutR RECH2025</v>
      </c>
      <c r="G4137" s="9">
        <v>63.543999999999997</v>
      </c>
      <c r="H4137" s="9">
        <v>90.637</v>
      </c>
      <c r="I4137" s="9">
        <v>89.457999999999998</v>
      </c>
      <c r="J4137" s="9">
        <v>138.81800000000001</v>
      </c>
      <c r="K4137" s="9">
        <v>179.45699999999999</v>
      </c>
      <c r="L4137" s="9">
        <v>131.32</v>
      </c>
      <c r="M4137" s="9">
        <v>87.061000000000007</v>
      </c>
      <c r="N4137" s="9">
        <v>140.97999999999999</v>
      </c>
      <c r="O4137" s="9">
        <v>189.23</v>
      </c>
      <c r="P4137" s="9">
        <v>168.755</v>
      </c>
      <c r="Q4137" s="9">
        <v>88.771000000000001</v>
      </c>
      <c r="R4137" s="9">
        <v>86.516000000000005</v>
      </c>
      <c r="S4137" s="9">
        <v>78.799000000000007</v>
      </c>
      <c r="T4137" s="9">
        <v>51.42</v>
      </c>
    </row>
    <row r="4138" spans="1:20" x14ac:dyDescent="0.35">
      <c r="A4138">
        <f t="shared" si="129"/>
        <v>4138</v>
      </c>
      <c r="B4138" s="3" t="s">
        <v>72</v>
      </c>
      <c r="C4138" s="3" t="s">
        <v>86</v>
      </c>
      <c r="D4138" s="3" t="s">
        <v>51</v>
      </c>
      <c r="E4138">
        <v>2026</v>
      </c>
      <c r="F4138" s="3" t="str">
        <f t="shared" si="128"/>
        <v>CQOutR RECH2026</v>
      </c>
      <c r="G4138" s="9">
        <v>64.691000000000003</v>
      </c>
      <c r="H4138" s="9">
        <v>152.15199999999999</v>
      </c>
      <c r="I4138" s="9">
        <v>182.315</v>
      </c>
      <c r="J4138" s="9">
        <v>201.31899999999999</v>
      </c>
      <c r="K4138" s="9">
        <v>197.33</v>
      </c>
      <c r="L4138" s="9">
        <v>161.417</v>
      </c>
      <c r="M4138" s="9">
        <v>176.923</v>
      </c>
      <c r="N4138" s="9">
        <v>215.76</v>
      </c>
      <c r="O4138" s="9">
        <v>179.51</v>
      </c>
      <c r="P4138" s="9">
        <v>173.309</v>
      </c>
      <c r="Q4138" s="9">
        <v>74.989999999999995</v>
      </c>
      <c r="R4138" s="9">
        <v>77.361999999999995</v>
      </c>
      <c r="S4138" s="9">
        <v>75.944000000000003</v>
      </c>
      <c r="T4138" s="9">
        <v>55.878999999999998</v>
      </c>
    </row>
    <row r="4139" spans="1:20" x14ac:dyDescent="0.35">
      <c r="A4139">
        <f t="shared" si="129"/>
        <v>4139</v>
      </c>
      <c r="B4139" s="3" t="s">
        <v>72</v>
      </c>
      <c r="C4139" s="3" t="s">
        <v>86</v>
      </c>
      <c r="D4139" s="3" t="s">
        <v>51</v>
      </c>
      <c r="E4139">
        <v>2027</v>
      </c>
      <c r="F4139" s="3" t="str">
        <f t="shared" si="128"/>
        <v>CQOutR RECH2027</v>
      </c>
      <c r="G4139" s="9">
        <v>63.91</v>
      </c>
      <c r="H4139" s="9">
        <v>92.912000000000006</v>
      </c>
      <c r="I4139" s="9">
        <v>69.881</v>
      </c>
      <c r="J4139" s="9">
        <v>93.174999999999997</v>
      </c>
      <c r="K4139" s="9">
        <v>108.5</v>
      </c>
      <c r="L4139" s="9">
        <v>68.319000000000003</v>
      </c>
      <c r="M4139" s="9">
        <v>74.364000000000004</v>
      </c>
      <c r="N4139" s="9">
        <v>125.282</v>
      </c>
      <c r="O4139" s="9">
        <v>142.149</v>
      </c>
      <c r="P4139" s="9">
        <v>104.005</v>
      </c>
      <c r="Q4139" s="9">
        <v>75.293000000000006</v>
      </c>
      <c r="R4139" s="9">
        <v>81.317999999999998</v>
      </c>
      <c r="S4139" s="9">
        <v>77.084000000000003</v>
      </c>
      <c r="T4139" s="9">
        <v>57.523000000000003</v>
      </c>
    </row>
    <row r="4140" spans="1:20" x14ac:dyDescent="0.35">
      <c r="A4140">
        <f t="shared" si="129"/>
        <v>4140</v>
      </c>
      <c r="B4140" s="3" t="s">
        <v>72</v>
      </c>
      <c r="C4140" s="3" t="s">
        <v>86</v>
      </c>
      <c r="D4140" s="3" t="s">
        <v>51</v>
      </c>
      <c r="E4140">
        <v>2028</v>
      </c>
      <c r="F4140" s="3" t="str">
        <f t="shared" si="128"/>
        <v>CQOutR RECH2028</v>
      </c>
      <c r="G4140" s="9">
        <v>62.622</v>
      </c>
      <c r="H4140" s="9">
        <v>92.406000000000006</v>
      </c>
      <c r="I4140" s="9">
        <v>90.527000000000001</v>
      </c>
      <c r="J4140" s="9">
        <v>96.503</v>
      </c>
      <c r="K4140" s="9">
        <v>74.906999999999996</v>
      </c>
      <c r="L4140" s="9">
        <v>67.2</v>
      </c>
      <c r="M4140" s="9">
        <v>64.858000000000004</v>
      </c>
      <c r="N4140" s="9">
        <v>82.012</v>
      </c>
      <c r="O4140" s="9">
        <v>126.521</v>
      </c>
      <c r="P4140" s="9">
        <v>113.139</v>
      </c>
      <c r="Q4140" s="9">
        <v>49.286000000000001</v>
      </c>
      <c r="R4140" s="9">
        <v>83.918000000000006</v>
      </c>
      <c r="S4140" s="9">
        <v>82.897000000000006</v>
      </c>
      <c r="T4140" s="9">
        <v>44.914000000000001</v>
      </c>
    </row>
    <row r="4141" spans="1:20" x14ac:dyDescent="0.35">
      <c r="A4141">
        <f t="shared" si="129"/>
        <v>4141</v>
      </c>
      <c r="B4141" s="3" t="s">
        <v>72</v>
      </c>
      <c r="C4141" s="3" t="s">
        <v>86</v>
      </c>
      <c r="D4141" s="3" t="s">
        <v>51</v>
      </c>
      <c r="E4141">
        <v>2029</v>
      </c>
      <c r="F4141" s="3" t="str">
        <f t="shared" si="128"/>
        <v>CQOutR RECH2029</v>
      </c>
      <c r="G4141" s="9">
        <v>57.904000000000003</v>
      </c>
      <c r="H4141" s="9">
        <v>82.932000000000002</v>
      </c>
      <c r="I4141" s="9">
        <v>65.254000000000005</v>
      </c>
      <c r="J4141" s="9">
        <v>97.694999999999993</v>
      </c>
      <c r="K4141" s="9">
        <v>87.453999999999994</v>
      </c>
      <c r="L4141" s="9">
        <v>75.915999999999997</v>
      </c>
      <c r="M4141" s="9">
        <v>129.17699999999999</v>
      </c>
      <c r="N4141" s="9">
        <v>150.33600000000001</v>
      </c>
      <c r="O4141" s="9">
        <v>154.065</v>
      </c>
      <c r="P4141" s="9">
        <v>133.50399999999999</v>
      </c>
      <c r="Q4141" s="9">
        <v>102.354</v>
      </c>
      <c r="R4141" s="9">
        <v>85.206999999999994</v>
      </c>
      <c r="S4141" s="9">
        <v>75.63</v>
      </c>
      <c r="T4141" s="9">
        <v>55.122</v>
      </c>
    </row>
    <row r="4142" spans="1:20" x14ac:dyDescent="0.35">
      <c r="A4142">
        <f t="shared" si="129"/>
        <v>4142</v>
      </c>
      <c r="B4142" s="3" t="s">
        <v>72</v>
      </c>
      <c r="C4142" s="3" t="s">
        <v>86</v>
      </c>
      <c r="D4142" s="3" t="s">
        <v>52</v>
      </c>
      <c r="E4142">
        <v>2020</v>
      </c>
      <c r="F4142" s="3" t="str">
        <f t="shared" si="128"/>
        <v>CQOutROCK I2020</v>
      </c>
      <c r="G4142" s="9">
        <v>69.105999999999995</v>
      </c>
      <c r="H4142" s="9">
        <v>172.38300000000001</v>
      </c>
      <c r="I4142" s="9">
        <v>158.68899999999999</v>
      </c>
      <c r="J4142" s="9">
        <v>121.18899999999999</v>
      </c>
      <c r="K4142" s="9">
        <v>135.173</v>
      </c>
      <c r="L4142" s="9">
        <v>99.465000000000003</v>
      </c>
      <c r="M4142" s="9">
        <v>118.562</v>
      </c>
      <c r="N4142" s="9">
        <v>169.41900000000001</v>
      </c>
      <c r="O4142" s="9">
        <v>175.58099999999999</v>
      </c>
      <c r="P4142" s="9">
        <v>227.90700000000001</v>
      </c>
      <c r="Q4142" s="9">
        <v>148.786</v>
      </c>
      <c r="R4142" s="9">
        <v>116.57599999999999</v>
      </c>
      <c r="S4142" s="9">
        <v>84.641999999999996</v>
      </c>
      <c r="T4142" s="9">
        <v>67.540000000000006</v>
      </c>
    </row>
    <row r="4143" spans="1:20" x14ac:dyDescent="0.35">
      <c r="A4143">
        <f t="shared" si="129"/>
        <v>4143</v>
      </c>
      <c r="B4143" s="3" t="s">
        <v>72</v>
      </c>
      <c r="C4143" s="3" t="s">
        <v>86</v>
      </c>
      <c r="D4143" s="3" t="s">
        <v>52</v>
      </c>
      <c r="E4143">
        <v>2021</v>
      </c>
      <c r="F4143" s="3" t="str">
        <f t="shared" si="128"/>
        <v>CQOutROCK I2021</v>
      </c>
      <c r="G4143" s="9">
        <v>85.281000000000006</v>
      </c>
      <c r="H4143" s="9">
        <v>113.45699999999999</v>
      </c>
      <c r="I4143" s="9">
        <v>120.794</v>
      </c>
      <c r="J4143" s="9">
        <v>157.51599999999999</v>
      </c>
      <c r="K4143" s="9">
        <v>157.809</v>
      </c>
      <c r="L4143" s="9">
        <v>159.29900000000001</v>
      </c>
      <c r="M4143" s="9">
        <v>140.785</v>
      </c>
      <c r="N4143" s="9">
        <v>185.20500000000001</v>
      </c>
      <c r="O4143" s="9">
        <v>232.494</v>
      </c>
      <c r="P4143" s="9">
        <v>192.67099999999999</v>
      </c>
      <c r="Q4143" s="9">
        <v>243.42</v>
      </c>
      <c r="R4143" s="9">
        <v>175.71199999999999</v>
      </c>
      <c r="S4143" s="9">
        <v>133.94</v>
      </c>
      <c r="T4143" s="9">
        <v>86.584999999999994</v>
      </c>
    </row>
    <row r="4144" spans="1:20" x14ac:dyDescent="0.35">
      <c r="A4144">
        <f t="shared" si="129"/>
        <v>4144</v>
      </c>
      <c r="B4144" s="3" t="s">
        <v>72</v>
      </c>
      <c r="C4144" s="3" t="s">
        <v>86</v>
      </c>
      <c r="D4144" s="3" t="s">
        <v>52</v>
      </c>
      <c r="E4144">
        <v>2022</v>
      </c>
      <c r="F4144" s="3" t="str">
        <f t="shared" si="128"/>
        <v>CQOutROCK I2022</v>
      </c>
      <c r="G4144" s="9">
        <v>79.366</v>
      </c>
      <c r="H4144" s="9">
        <v>111.20099999999999</v>
      </c>
      <c r="I4144" s="9">
        <v>122.226</v>
      </c>
      <c r="J4144" s="9">
        <v>182.46</v>
      </c>
      <c r="K4144" s="9">
        <v>194.97300000000001</v>
      </c>
      <c r="L4144" s="9">
        <v>154.429</v>
      </c>
      <c r="M4144" s="9">
        <v>84.2</v>
      </c>
      <c r="N4144" s="9">
        <v>131.81399999999999</v>
      </c>
      <c r="O4144" s="9">
        <v>165.571</v>
      </c>
      <c r="P4144" s="9">
        <v>186.297</v>
      </c>
      <c r="Q4144" s="9">
        <v>80.572999999999993</v>
      </c>
      <c r="R4144" s="9">
        <v>84.385999999999996</v>
      </c>
      <c r="S4144" s="9">
        <v>79.992000000000004</v>
      </c>
      <c r="T4144" s="9">
        <v>47.475000000000001</v>
      </c>
    </row>
    <row r="4145" spans="1:20" x14ac:dyDescent="0.35">
      <c r="A4145">
        <f t="shared" si="129"/>
        <v>4145</v>
      </c>
      <c r="B4145" s="3" t="s">
        <v>72</v>
      </c>
      <c r="C4145" s="3" t="s">
        <v>86</v>
      </c>
      <c r="D4145" s="3" t="s">
        <v>52</v>
      </c>
      <c r="E4145">
        <v>2023</v>
      </c>
      <c r="F4145" s="3" t="str">
        <f t="shared" si="128"/>
        <v>CQOutROCK I2023</v>
      </c>
      <c r="G4145" s="9">
        <v>64.873000000000005</v>
      </c>
      <c r="H4145" s="9">
        <v>101.51900000000001</v>
      </c>
      <c r="I4145" s="9">
        <v>100.407</v>
      </c>
      <c r="J4145" s="9">
        <v>142.762</v>
      </c>
      <c r="K4145" s="9">
        <v>165.95599999999999</v>
      </c>
      <c r="L4145" s="9">
        <v>107.212</v>
      </c>
      <c r="M4145" s="9">
        <v>131.15799999999999</v>
      </c>
      <c r="N4145" s="9">
        <v>153.935</v>
      </c>
      <c r="O4145" s="9">
        <v>137.81299999999999</v>
      </c>
      <c r="P4145" s="9">
        <v>144.83099999999999</v>
      </c>
      <c r="Q4145" s="9">
        <v>150.60400000000001</v>
      </c>
      <c r="R4145" s="9">
        <v>136.16499999999999</v>
      </c>
      <c r="S4145" s="9">
        <v>92.334999999999994</v>
      </c>
      <c r="T4145" s="9">
        <v>76.817999999999998</v>
      </c>
    </row>
    <row r="4146" spans="1:20" x14ac:dyDescent="0.35">
      <c r="A4146">
        <f t="shared" si="129"/>
        <v>4146</v>
      </c>
      <c r="B4146" s="3" t="s">
        <v>72</v>
      </c>
      <c r="C4146" s="3" t="s">
        <v>86</v>
      </c>
      <c r="D4146" s="3" t="s">
        <v>52</v>
      </c>
      <c r="E4146">
        <v>2024</v>
      </c>
      <c r="F4146" s="3" t="str">
        <f t="shared" si="128"/>
        <v>CQOutROCK I2024</v>
      </c>
      <c r="G4146" s="9">
        <v>101.077</v>
      </c>
      <c r="H4146" s="9">
        <v>159.892</v>
      </c>
      <c r="I4146" s="9">
        <v>127.001</v>
      </c>
      <c r="J4146" s="9">
        <v>143.43799999999999</v>
      </c>
      <c r="K4146" s="9">
        <v>138.33000000000001</v>
      </c>
      <c r="L4146" s="9">
        <v>91.375</v>
      </c>
      <c r="M4146" s="9">
        <v>75.501000000000005</v>
      </c>
      <c r="N4146" s="9">
        <v>120.86199999999999</v>
      </c>
      <c r="O4146" s="9">
        <v>137.82499999999999</v>
      </c>
      <c r="P4146" s="9">
        <v>129.81200000000001</v>
      </c>
      <c r="Q4146" s="9">
        <v>75.835999999999999</v>
      </c>
      <c r="R4146" s="9">
        <v>88.831000000000003</v>
      </c>
      <c r="S4146" s="9">
        <v>80.977000000000004</v>
      </c>
      <c r="T4146" s="9">
        <v>57.767000000000003</v>
      </c>
    </row>
    <row r="4147" spans="1:20" x14ac:dyDescent="0.35">
      <c r="A4147">
        <f t="shared" si="129"/>
        <v>4147</v>
      </c>
      <c r="B4147" s="3" t="s">
        <v>72</v>
      </c>
      <c r="C4147" s="3" t="s">
        <v>86</v>
      </c>
      <c r="D4147" s="3" t="s">
        <v>52</v>
      </c>
      <c r="E4147">
        <v>2025</v>
      </c>
      <c r="F4147" s="3" t="str">
        <f t="shared" si="128"/>
        <v>CQOutROCK I2025</v>
      </c>
      <c r="G4147" s="9">
        <v>65.218000000000004</v>
      </c>
      <c r="H4147" s="9">
        <v>93.694999999999993</v>
      </c>
      <c r="I4147" s="9">
        <v>91.676000000000002</v>
      </c>
      <c r="J4147" s="9">
        <v>144.12299999999999</v>
      </c>
      <c r="K4147" s="9">
        <v>182.28200000000001</v>
      </c>
      <c r="L4147" s="9">
        <v>134.77699999999999</v>
      </c>
      <c r="M4147" s="9">
        <v>89.406000000000006</v>
      </c>
      <c r="N4147" s="9">
        <v>145.51</v>
      </c>
      <c r="O4147" s="9">
        <v>201.98500000000001</v>
      </c>
      <c r="P4147" s="9">
        <v>172.529</v>
      </c>
      <c r="Q4147" s="9">
        <v>88.813000000000002</v>
      </c>
      <c r="R4147" s="9">
        <v>86.456999999999994</v>
      </c>
      <c r="S4147" s="9">
        <v>78.652000000000001</v>
      </c>
      <c r="T4147" s="9">
        <v>52.222999999999999</v>
      </c>
    </row>
    <row r="4148" spans="1:20" x14ac:dyDescent="0.35">
      <c r="A4148">
        <f t="shared" si="129"/>
        <v>4148</v>
      </c>
      <c r="B4148" s="3" t="s">
        <v>72</v>
      </c>
      <c r="C4148" s="3" t="s">
        <v>86</v>
      </c>
      <c r="D4148" s="3" t="s">
        <v>52</v>
      </c>
      <c r="E4148">
        <v>2026</v>
      </c>
      <c r="F4148" s="3" t="str">
        <f t="shared" si="128"/>
        <v>CQOutROCK I2026</v>
      </c>
      <c r="G4148" s="9">
        <v>67.373999999999995</v>
      </c>
      <c r="H4148" s="9">
        <v>161.72</v>
      </c>
      <c r="I4148" s="9">
        <v>187.25700000000001</v>
      </c>
      <c r="J4148" s="9">
        <v>208.749</v>
      </c>
      <c r="K4148" s="9">
        <v>200.00700000000001</v>
      </c>
      <c r="L4148" s="9">
        <v>162.97200000000001</v>
      </c>
      <c r="M4148" s="9">
        <v>180.83099999999999</v>
      </c>
      <c r="N4148" s="9">
        <v>222.87299999999999</v>
      </c>
      <c r="O4148" s="9">
        <v>186.26</v>
      </c>
      <c r="P4148" s="9">
        <v>179.779</v>
      </c>
      <c r="Q4148" s="9">
        <v>76.603999999999999</v>
      </c>
      <c r="R4148" s="9">
        <v>77.451999999999998</v>
      </c>
      <c r="S4148" s="9">
        <v>75.741</v>
      </c>
      <c r="T4148" s="9">
        <v>56.356000000000002</v>
      </c>
    </row>
    <row r="4149" spans="1:20" x14ac:dyDescent="0.35">
      <c r="A4149">
        <f t="shared" si="129"/>
        <v>4149</v>
      </c>
      <c r="B4149" s="3" t="s">
        <v>72</v>
      </c>
      <c r="C4149" s="3" t="s">
        <v>86</v>
      </c>
      <c r="D4149" s="3" t="s">
        <v>52</v>
      </c>
      <c r="E4149">
        <v>2027</v>
      </c>
      <c r="F4149" s="3" t="str">
        <f t="shared" si="128"/>
        <v>CQOutROCK I2027</v>
      </c>
      <c r="G4149" s="9">
        <v>64.62</v>
      </c>
      <c r="H4149" s="9">
        <v>94.320999999999998</v>
      </c>
      <c r="I4149" s="9">
        <v>74.004000000000005</v>
      </c>
      <c r="J4149" s="9">
        <v>95.1</v>
      </c>
      <c r="K4149" s="9">
        <v>109.708</v>
      </c>
      <c r="L4149" s="9">
        <v>69.34</v>
      </c>
      <c r="M4149" s="9">
        <v>75.694000000000003</v>
      </c>
      <c r="N4149" s="9">
        <v>134.68199999999999</v>
      </c>
      <c r="O4149" s="9">
        <v>150.166</v>
      </c>
      <c r="P4149" s="9">
        <v>109.34</v>
      </c>
      <c r="Q4149" s="9">
        <v>76.518000000000001</v>
      </c>
      <c r="R4149" s="9">
        <v>81.433999999999997</v>
      </c>
      <c r="S4149" s="9">
        <v>76.72</v>
      </c>
      <c r="T4149" s="9">
        <v>58.216999999999999</v>
      </c>
    </row>
    <row r="4150" spans="1:20" x14ac:dyDescent="0.35">
      <c r="A4150">
        <f t="shared" si="129"/>
        <v>4150</v>
      </c>
      <c r="B4150" s="3" t="s">
        <v>72</v>
      </c>
      <c r="C4150" s="3" t="s">
        <v>86</v>
      </c>
      <c r="D4150" s="3" t="s">
        <v>52</v>
      </c>
      <c r="E4150">
        <v>2028</v>
      </c>
      <c r="F4150" s="3" t="str">
        <f t="shared" si="128"/>
        <v>CQOutROCK I2028</v>
      </c>
      <c r="G4150" s="9">
        <v>63.756999999999998</v>
      </c>
      <c r="H4150" s="9">
        <v>93.569000000000003</v>
      </c>
      <c r="I4150" s="9">
        <v>92.626000000000005</v>
      </c>
      <c r="J4150" s="9">
        <v>97.789000000000001</v>
      </c>
      <c r="K4150" s="9">
        <v>76.042000000000002</v>
      </c>
      <c r="L4150" s="9">
        <v>68.81</v>
      </c>
      <c r="M4150" s="9">
        <v>66.911000000000001</v>
      </c>
      <c r="N4150" s="9">
        <v>88.215000000000003</v>
      </c>
      <c r="O4150" s="9">
        <v>134.93199999999999</v>
      </c>
      <c r="P4150" s="9">
        <v>116.35299999999999</v>
      </c>
      <c r="Q4150" s="9">
        <v>49.415999999999997</v>
      </c>
      <c r="R4150" s="9">
        <v>84.007999999999996</v>
      </c>
      <c r="S4150" s="9">
        <v>82.902000000000001</v>
      </c>
      <c r="T4150" s="9">
        <v>45.371000000000002</v>
      </c>
    </row>
    <row r="4151" spans="1:20" x14ac:dyDescent="0.35">
      <c r="A4151">
        <f t="shared" si="129"/>
        <v>4151</v>
      </c>
      <c r="B4151" s="3" t="s">
        <v>72</v>
      </c>
      <c r="C4151" s="3" t="s">
        <v>86</v>
      </c>
      <c r="D4151" s="3" t="s">
        <v>52</v>
      </c>
      <c r="E4151">
        <v>2029</v>
      </c>
      <c r="F4151" s="3" t="str">
        <f t="shared" si="128"/>
        <v>CQOutROCK I2029</v>
      </c>
      <c r="G4151" s="9">
        <v>59.923000000000002</v>
      </c>
      <c r="H4151" s="9">
        <v>84.938999999999993</v>
      </c>
      <c r="I4151" s="9">
        <v>68.144000000000005</v>
      </c>
      <c r="J4151" s="9">
        <v>99.572000000000003</v>
      </c>
      <c r="K4151" s="9">
        <v>89.998999999999995</v>
      </c>
      <c r="L4151" s="9">
        <v>77.786000000000001</v>
      </c>
      <c r="M4151" s="9">
        <v>136.93</v>
      </c>
      <c r="N4151" s="9">
        <v>156.684</v>
      </c>
      <c r="O4151" s="9">
        <v>165.65</v>
      </c>
      <c r="P4151" s="9">
        <v>140.21600000000001</v>
      </c>
      <c r="Q4151" s="9">
        <v>104.505</v>
      </c>
      <c r="R4151" s="9">
        <v>85.796999999999997</v>
      </c>
      <c r="S4151" s="9">
        <v>75.659000000000006</v>
      </c>
      <c r="T4151" s="9">
        <v>55.844000000000001</v>
      </c>
    </row>
    <row r="4152" spans="1:20" x14ac:dyDescent="0.35">
      <c r="A4152">
        <f t="shared" si="129"/>
        <v>4152</v>
      </c>
      <c r="B4152" s="3" t="s">
        <v>72</v>
      </c>
      <c r="C4152" s="3" t="s">
        <v>86</v>
      </c>
      <c r="D4152" s="3" t="s">
        <v>53</v>
      </c>
      <c r="E4152">
        <v>2020</v>
      </c>
      <c r="F4152" s="3" t="str">
        <f t="shared" si="128"/>
        <v>CQOutWANAP2020</v>
      </c>
      <c r="G4152" s="9">
        <v>68.888000000000005</v>
      </c>
      <c r="H4152" s="9">
        <v>171.12100000000001</v>
      </c>
      <c r="I4152" s="9">
        <v>159.547</v>
      </c>
      <c r="J4152" s="9">
        <v>121.17400000000001</v>
      </c>
      <c r="K4152" s="9">
        <v>135.01499999999999</v>
      </c>
      <c r="L4152" s="9">
        <v>99.466999999999999</v>
      </c>
      <c r="M4152" s="9">
        <v>116.694</v>
      </c>
      <c r="N4152" s="9">
        <v>167.72</v>
      </c>
      <c r="O4152" s="9">
        <v>174.35</v>
      </c>
      <c r="P4152" s="9">
        <v>228.339</v>
      </c>
      <c r="Q4152" s="9">
        <v>150.25299999999999</v>
      </c>
      <c r="R4152" s="9">
        <v>116.95</v>
      </c>
      <c r="S4152" s="9">
        <v>84.856999999999999</v>
      </c>
      <c r="T4152" s="9">
        <v>67.361000000000004</v>
      </c>
    </row>
    <row r="4153" spans="1:20" x14ac:dyDescent="0.35">
      <c r="A4153">
        <f t="shared" si="129"/>
        <v>4153</v>
      </c>
      <c r="B4153" s="3" t="s">
        <v>72</v>
      </c>
      <c r="C4153" s="3" t="s">
        <v>86</v>
      </c>
      <c r="D4153" s="3" t="s">
        <v>53</v>
      </c>
      <c r="E4153">
        <v>2021</v>
      </c>
      <c r="F4153" s="3" t="str">
        <f t="shared" si="128"/>
        <v>CQOutWANAP2021</v>
      </c>
      <c r="G4153" s="9">
        <v>84.971999999999994</v>
      </c>
      <c r="H4153" s="9">
        <v>113.04300000000001</v>
      </c>
      <c r="I4153" s="9">
        <v>120.76600000000001</v>
      </c>
      <c r="J4153" s="9">
        <v>157.55699999999999</v>
      </c>
      <c r="K4153" s="9">
        <v>157.69900000000001</v>
      </c>
      <c r="L4153" s="9">
        <v>159.11000000000001</v>
      </c>
      <c r="M4153" s="9">
        <v>139.846</v>
      </c>
      <c r="N4153" s="9">
        <v>183.68899999999999</v>
      </c>
      <c r="O4153" s="9">
        <v>233.03700000000001</v>
      </c>
      <c r="P4153" s="9">
        <v>189.184</v>
      </c>
      <c r="Q4153" s="9">
        <v>246.274</v>
      </c>
      <c r="R4153" s="9">
        <v>176.09100000000001</v>
      </c>
      <c r="S4153" s="9">
        <v>134.17400000000001</v>
      </c>
      <c r="T4153" s="9">
        <v>86.555999999999997</v>
      </c>
    </row>
    <row r="4154" spans="1:20" x14ac:dyDescent="0.35">
      <c r="A4154">
        <f t="shared" si="129"/>
        <v>4154</v>
      </c>
      <c r="B4154" s="3" t="s">
        <v>72</v>
      </c>
      <c r="C4154" s="3" t="s">
        <v>86</v>
      </c>
      <c r="D4154" s="3" t="s">
        <v>53</v>
      </c>
      <c r="E4154">
        <v>2022</v>
      </c>
      <c r="F4154" s="3" t="str">
        <f t="shared" si="128"/>
        <v>CQOutWANAP2022</v>
      </c>
      <c r="G4154" s="9">
        <v>79.081999999999994</v>
      </c>
      <c r="H4154" s="9">
        <v>111.02</v>
      </c>
      <c r="I4154" s="9">
        <v>122.02800000000001</v>
      </c>
      <c r="J4154" s="9">
        <v>180.93700000000001</v>
      </c>
      <c r="K4154" s="9">
        <v>196.75</v>
      </c>
      <c r="L4154" s="9">
        <v>154.72</v>
      </c>
      <c r="M4154" s="9">
        <v>83.43</v>
      </c>
      <c r="N4154" s="9">
        <v>130.202</v>
      </c>
      <c r="O4154" s="9">
        <v>164.30799999999999</v>
      </c>
      <c r="P4154" s="9">
        <v>188.17099999999999</v>
      </c>
      <c r="Q4154" s="9">
        <v>81.262</v>
      </c>
      <c r="R4154" s="9">
        <v>84.334999999999994</v>
      </c>
      <c r="S4154" s="9">
        <v>79.918000000000006</v>
      </c>
      <c r="T4154" s="9">
        <v>47.305999999999997</v>
      </c>
    </row>
    <row r="4155" spans="1:20" x14ac:dyDescent="0.35">
      <c r="A4155">
        <f t="shared" si="129"/>
        <v>4155</v>
      </c>
      <c r="B4155" s="3" t="s">
        <v>72</v>
      </c>
      <c r="C4155" s="3" t="s">
        <v>86</v>
      </c>
      <c r="D4155" s="3" t="s">
        <v>53</v>
      </c>
      <c r="E4155">
        <v>2023</v>
      </c>
      <c r="F4155" s="3" t="str">
        <f t="shared" si="128"/>
        <v>CQOutWANAP2023</v>
      </c>
      <c r="G4155" s="9">
        <v>64.635000000000005</v>
      </c>
      <c r="H4155" s="9">
        <v>101.124</v>
      </c>
      <c r="I4155" s="9">
        <v>100.34699999999999</v>
      </c>
      <c r="J4155" s="9">
        <v>142.566</v>
      </c>
      <c r="K4155" s="9">
        <v>165.96</v>
      </c>
      <c r="L4155" s="9">
        <v>107.126</v>
      </c>
      <c r="M4155" s="9">
        <v>130.881</v>
      </c>
      <c r="N4155" s="9">
        <v>153.52099999999999</v>
      </c>
      <c r="O4155" s="9">
        <v>136.84299999999999</v>
      </c>
      <c r="P4155" s="9">
        <v>144.999</v>
      </c>
      <c r="Q4155" s="9">
        <v>151.423</v>
      </c>
      <c r="R4155" s="9">
        <v>136.625</v>
      </c>
      <c r="S4155" s="9">
        <v>92.489000000000004</v>
      </c>
      <c r="T4155" s="9">
        <v>76.561999999999998</v>
      </c>
    </row>
    <row r="4156" spans="1:20" x14ac:dyDescent="0.35">
      <c r="A4156">
        <f t="shared" si="129"/>
        <v>4156</v>
      </c>
      <c r="B4156" s="3" t="s">
        <v>72</v>
      </c>
      <c r="C4156" s="3" t="s">
        <v>86</v>
      </c>
      <c r="D4156" s="3" t="s">
        <v>53</v>
      </c>
      <c r="E4156">
        <v>2024</v>
      </c>
      <c r="F4156" s="3" t="str">
        <f t="shared" si="128"/>
        <v>CQOutWANAP2024</v>
      </c>
      <c r="G4156" s="9">
        <v>100.629</v>
      </c>
      <c r="H4156" s="9">
        <v>159.864</v>
      </c>
      <c r="I4156" s="9">
        <v>126.977</v>
      </c>
      <c r="J4156" s="9">
        <v>143.41200000000001</v>
      </c>
      <c r="K4156" s="9">
        <v>138.381</v>
      </c>
      <c r="L4156" s="9">
        <v>91.442999999999998</v>
      </c>
      <c r="M4156" s="9">
        <v>74.846999999999994</v>
      </c>
      <c r="N4156" s="9">
        <v>119.934</v>
      </c>
      <c r="O4156" s="9">
        <v>136.62700000000001</v>
      </c>
      <c r="P4156" s="9">
        <v>129.928</v>
      </c>
      <c r="Q4156" s="9">
        <v>77.028999999999996</v>
      </c>
      <c r="R4156" s="9">
        <v>88.713999999999999</v>
      </c>
      <c r="S4156" s="9">
        <v>80.84</v>
      </c>
      <c r="T4156" s="9">
        <v>57.418999999999997</v>
      </c>
    </row>
    <row r="4157" spans="1:20" x14ac:dyDescent="0.35">
      <c r="A4157">
        <f t="shared" si="129"/>
        <v>4157</v>
      </c>
      <c r="B4157" s="3" t="s">
        <v>72</v>
      </c>
      <c r="C4157" s="3" t="s">
        <v>86</v>
      </c>
      <c r="D4157" s="3" t="s">
        <v>53</v>
      </c>
      <c r="E4157">
        <v>2025</v>
      </c>
      <c r="F4157" s="3" t="str">
        <f t="shared" si="128"/>
        <v>CQOutWANAP2025</v>
      </c>
      <c r="G4157" s="9">
        <v>65.158000000000001</v>
      </c>
      <c r="H4157" s="9">
        <v>93.477999999999994</v>
      </c>
      <c r="I4157" s="9">
        <v>91.524000000000001</v>
      </c>
      <c r="J4157" s="9">
        <v>143.72300000000001</v>
      </c>
      <c r="K4157" s="9">
        <v>182.18100000000001</v>
      </c>
      <c r="L4157" s="9">
        <v>134.78200000000001</v>
      </c>
      <c r="M4157" s="9">
        <v>87.798000000000002</v>
      </c>
      <c r="N4157" s="9">
        <v>142.727</v>
      </c>
      <c r="O4157" s="9">
        <v>201.404</v>
      </c>
      <c r="P4157" s="9">
        <v>174.11099999999999</v>
      </c>
      <c r="Q4157" s="9">
        <v>89.290999999999997</v>
      </c>
      <c r="R4157" s="9">
        <v>86.441999999999993</v>
      </c>
      <c r="S4157" s="9">
        <v>78.632999999999996</v>
      </c>
      <c r="T4157" s="9">
        <v>51.802</v>
      </c>
    </row>
    <row r="4158" spans="1:20" x14ac:dyDescent="0.35">
      <c r="A4158">
        <f t="shared" si="129"/>
        <v>4158</v>
      </c>
      <c r="B4158" s="3" t="s">
        <v>72</v>
      </c>
      <c r="C4158" s="3" t="s">
        <v>86</v>
      </c>
      <c r="D4158" s="3" t="s">
        <v>53</v>
      </c>
      <c r="E4158">
        <v>2026</v>
      </c>
      <c r="F4158" s="3" t="str">
        <f t="shared" si="128"/>
        <v>CQOutWANAP2026</v>
      </c>
      <c r="G4158" s="9">
        <v>67.036000000000001</v>
      </c>
      <c r="H4158" s="9">
        <v>160.99199999999999</v>
      </c>
      <c r="I4158" s="9">
        <v>187.65700000000001</v>
      </c>
      <c r="J4158" s="9">
        <v>208.934</v>
      </c>
      <c r="K4158" s="9">
        <v>200.73</v>
      </c>
      <c r="L4158" s="9">
        <v>163.02699999999999</v>
      </c>
      <c r="M4158" s="9">
        <v>180.35599999999999</v>
      </c>
      <c r="N4158" s="9">
        <v>221.696</v>
      </c>
      <c r="O4158" s="9">
        <v>186.125</v>
      </c>
      <c r="P4158" s="9">
        <v>180.43600000000001</v>
      </c>
      <c r="Q4158" s="9">
        <v>77.611000000000004</v>
      </c>
      <c r="R4158" s="9">
        <v>77.409000000000006</v>
      </c>
      <c r="S4158" s="9">
        <v>75.688000000000002</v>
      </c>
      <c r="T4158" s="9">
        <v>56.24</v>
      </c>
    </row>
    <row r="4159" spans="1:20" x14ac:dyDescent="0.35">
      <c r="A4159">
        <f t="shared" si="129"/>
        <v>4159</v>
      </c>
      <c r="B4159" s="3" t="s">
        <v>72</v>
      </c>
      <c r="C4159" s="3" t="s">
        <v>86</v>
      </c>
      <c r="D4159" s="3" t="s">
        <v>53</v>
      </c>
      <c r="E4159">
        <v>2027</v>
      </c>
      <c r="F4159" s="3" t="str">
        <f t="shared" si="128"/>
        <v>CQOutWANAP2027</v>
      </c>
      <c r="G4159" s="9">
        <v>64.421999999999997</v>
      </c>
      <c r="H4159" s="9">
        <v>94.078000000000003</v>
      </c>
      <c r="I4159" s="9">
        <v>73.805999999999997</v>
      </c>
      <c r="J4159" s="9">
        <v>95.037999999999997</v>
      </c>
      <c r="K4159" s="9">
        <v>109.636</v>
      </c>
      <c r="L4159" s="9">
        <v>69.266000000000005</v>
      </c>
      <c r="M4159" s="9">
        <v>73.367999999999995</v>
      </c>
      <c r="N4159" s="9">
        <v>131.35499999999999</v>
      </c>
      <c r="O4159" s="9">
        <v>149.733</v>
      </c>
      <c r="P4159" s="9">
        <v>110.782</v>
      </c>
      <c r="Q4159" s="9">
        <v>76.855999999999995</v>
      </c>
      <c r="R4159" s="9">
        <v>81.504000000000005</v>
      </c>
      <c r="S4159" s="9">
        <v>76.582999999999998</v>
      </c>
      <c r="T4159" s="9">
        <v>58.128999999999998</v>
      </c>
    </row>
    <row r="4160" spans="1:20" x14ac:dyDescent="0.35">
      <c r="A4160">
        <f t="shared" si="129"/>
        <v>4160</v>
      </c>
      <c r="B4160" s="3" t="s">
        <v>72</v>
      </c>
      <c r="C4160" s="3" t="s">
        <v>86</v>
      </c>
      <c r="D4160" s="3" t="s">
        <v>53</v>
      </c>
      <c r="E4160">
        <v>2028</v>
      </c>
      <c r="F4160" s="3" t="str">
        <f t="shared" si="128"/>
        <v>CQOutWANAP2028</v>
      </c>
      <c r="G4160" s="9">
        <v>63.530999999999999</v>
      </c>
      <c r="H4160" s="9">
        <v>93.478999999999999</v>
      </c>
      <c r="I4160" s="9">
        <v>92.477000000000004</v>
      </c>
      <c r="J4160" s="9">
        <v>97.661000000000001</v>
      </c>
      <c r="K4160" s="9">
        <v>75.947000000000003</v>
      </c>
      <c r="L4160" s="9">
        <v>68.510999999999996</v>
      </c>
      <c r="M4160" s="9">
        <v>65.683000000000007</v>
      </c>
      <c r="N4160" s="9">
        <v>86.132999999999996</v>
      </c>
      <c r="O4160" s="9">
        <v>134.59200000000001</v>
      </c>
      <c r="P4160" s="9">
        <v>117.113</v>
      </c>
      <c r="Q4160" s="9">
        <v>49.499000000000002</v>
      </c>
      <c r="R4160" s="9">
        <v>84.010999999999996</v>
      </c>
      <c r="S4160" s="9">
        <v>82.878</v>
      </c>
      <c r="T4160" s="9">
        <v>45.195</v>
      </c>
    </row>
    <row r="4161" spans="1:20" x14ac:dyDescent="0.35">
      <c r="A4161">
        <f t="shared" si="129"/>
        <v>4161</v>
      </c>
      <c r="B4161" s="3" t="s">
        <v>72</v>
      </c>
      <c r="C4161" s="3" t="s">
        <v>86</v>
      </c>
      <c r="D4161" s="3" t="s">
        <v>53</v>
      </c>
      <c r="E4161">
        <v>2029</v>
      </c>
      <c r="F4161" s="3" t="str">
        <f t="shared" si="128"/>
        <v>CQOutWANAP2029</v>
      </c>
      <c r="G4161" s="9">
        <v>59.597999999999999</v>
      </c>
      <c r="H4161" s="9">
        <v>84.658000000000001</v>
      </c>
      <c r="I4161" s="9">
        <v>68.111000000000004</v>
      </c>
      <c r="J4161" s="9">
        <v>99.367000000000004</v>
      </c>
      <c r="K4161" s="9">
        <v>89.974999999999994</v>
      </c>
      <c r="L4161" s="9">
        <v>76.960999999999999</v>
      </c>
      <c r="M4161" s="9">
        <v>136.95599999999999</v>
      </c>
      <c r="N4161" s="9">
        <v>156.30199999999999</v>
      </c>
      <c r="O4161" s="9">
        <v>165.60900000000001</v>
      </c>
      <c r="P4161" s="9">
        <v>140.59899999999999</v>
      </c>
      <c r="Q4161" s="9">
        <v>104.54300000000001</v>
      </c>
      <c r="R4161" s="9">
        <v>86.045000000000002</v>
      </c>
      <c r="S4161" s="9">
        <v>75.855999999999995</v>
      </c>
      <c r="T4161" s="9">
        <v>55.529000000000003</v>
      </c>
    </row>
    <row r="4162" spans="1:20" x14ac:dyDescent="0.35">
      <c r="A4162">
        <f t="shared" si="129"/>
        <v>4162</v>
      </c>
      <c r="B4162" s="3" t="s">
        <v>72</v>
      </c>
      <c r="C4162" s="3" t="s">
        <v>86</v>
      </c>
      <c r="D4162" s="3" t="s">
        <v>54</v>
      </c>
      <c r="E4162">
        <v>2020</v>
      </c>
      <c r="F4162" s="3" t="str">
        <f t="shared" ref="F4162:F4225" si="130">_xlfn.CONCAT(B4162,C4162,D4162,E4162)</f>
        <v>CQOutPRIEST2020</v>
      </c>
      <c r="G4162" s="9">
        <v>68.552000000000007</v>
      </c>
      <c r="H4162" s="9">
        <v>171.04499999999999</v>
      </c>
      <c r="I4162" s="9">
        <v>160.21600000000001</v>
      </c>
      <c r="J4162" s="9">
        <v>121.292</v>
      </c>
      <c r="K4162" s="9">
        <v>135.20099999999999</v>
      </c>
      <c r="L4162" s="9">
        <v>99.584000000000003</v>
      </c>
      <c r="M4162" s="9">
        <v>116.121</v>
      </c>
      <c r="N4162" s="9">
        <v>167.465</v>
      </c>
      <c r="O4162" s="9">
        <v>174.62299999999999</v>
      </c>
      <c r="P4162" s="9">
        <v>229.75899999999999</v>
      </c>
      <c r="Q4162" s="9">
        <v>151.44900000000001</v>
      </c>
      <c r="R4162" s="9">
        <v>117.11799999999999</v>
      </c>
      <c r="S4162" s="9">
        <v>84.885000000000005</v>
      </c>
      <c r="T4162" s="9">
        <v>67.097999999999999</v>
      </c>
    </row>
    <row r="4163" spans="1:20" x14ac:dyDescent="0.35">
      <c r="A4163">
        <f t="shared" ref="A4163:A4226" si="131">A4162+1</f>
        <v>4163</v>
      </c>
      <c r="B4163" s="3" t="s">
        <v>72</v>
      </c>
      <c r="C4163" s="3" t="s">
        <v>86</v>
      </c>
      <c r="D4163" s="3" t="s">
        <v>54</v>
      </c>
      <c r="E4163">
        <v>2021</v>
      </c>
      <c r="F4163" s="3" t="str">
        <f t="shared" si="130"/>
        <v>CQOutPRIEST2021</v>
      </c>
      <c r="G4163" s="9">
        <v>84.686000000000007</v>
      </c>
      <c r="H4163" s="9">
        <v>112.815</v>
      </c>
      <c r="I4163" s="9">
        <v>120.899</v>
      </c>
      <c r="J4163" s="9">
        <v>157.86799999999999</v>
      </c>
      <c r="K4163" s="9">
        <v>157.77099999999999</v>
      </c>
      <c r="L4163" s="9">
        <v>159.78299999999999</v>
      </c>
      <c r="M4163" s="9">
        <v>140.21700000000001</v>
      </c>
      <c r="N4163" s="9">
        <v>183.63499999999999</v>
      </c>
      <c r="O4163" s="9">
        <v>234.29</v>
      </c>
      <c r="P4163" s="9">
        <v>188.62899999999999</v>
      </c>
      <c r="Q4163" s="9">
        <v>248.42099999999999</v>
      </c>
      <c r="R4163" s="9">
        <v>176.52099999999999</v>
      </c>
      <c r="S4163" s="9">
        <v>134.452</v>
      </c>
      <c r="T4163" s="9">
        <v>86.322999999999993</v>
      </c>
    </row>
    <row r="4164" spans="1:20" x14ac:dyDescent="0.35">
      <c r="A4164">
        <f t="shared" si="131"/>
        <v>4164</v>
      </c>
      <c r="B4164" s="3" t="s">
        <v>72</v>
      </c>
      <c r="C4164" s="3" t="s">
        <v>86</v>
      </c>
      <c r="D4164" s="3" t="s">
        <v>54</v>
      </c>
      <c r="E4164">
        <v>2022</v>
      </c>
      <c r="F4164" s="3" t="str">
        <f t="shared" si="130"/>
        <v>CQOutPRIEST2022</v>
      </c>
      <c r="G4164" s="9">
        <v>78.722999999999999</v>
      </c>
      <c r="H4164" s="9">
        <v>110.92700000000001</v>
      </c>
      <c r="I4164" s="9">
        <v>122.437</v>
      </c>
      <c r="J4164" s="9">
        <v>180.816</v>
      </c>
      <c r="K4164" s="9">
        <v>198.434</v>
      </c>
      <c r="L4164" s="9">
        <v>155.64099999999999</v>
      </c>
      <c r="M4164" s="9">
        <v>84.144999999999996</v>
      </c>
      <c r="N4164" s="9">
        <v>129.99100000000001</v>
      </c>
      <c r="O4164" s="9">
        <v>164.58699999999999</v>
      </c>
      <c r="P4164" s="9">
        <v>190.05500000000001</v>
      </c>
      <c r="Q4164" s="9">
        <v>81.881</v>
      </c>
      <c r="R4164" s="9">
        <v>84.254999999999995</v>
      </c>
      <c r="S4164" s="9">
        <v>79.819999999999993</v>
      </c>
      <c r="T4164" s="9">
        <v>46.962000000000003</v>
      </c>
    </row>
    <row r="4165" spans="1:20" x14ac:dyDescent="0.35">
      <c r="A4165">
        <f t="shared" si="131"/>
        <v>4165</v>
      </c>
      <c r="B4165" s="3" t="s">
        <v>72</v>
      </c>
      <c r="C4165" s="3" t="s">
        <v>86</v>
      </c>
      <c r="D4165" s="3" t="s">
        <v>54</v>
      </c>
      <c r="E4165">
        <v>2023</v>
      </c>
      <c r="F4165" s="3" t="str">
        <f t="shared" si="130"/>
        <v>CQOutPRIEST2023</v>
      </c>
      <c r="G4165" s="9">
        <v>64.197000000000003</v>
      </c>
      <c r="H4165" s="9">
        <v>100.965</v>
      </c>
      <c r="I4165" s="9">
        <v>100.342</v>
      </c>
      <c r="J4165" s="9">
        <v>142.81899999999999</v>
      </c>
      <c r="K4165" s="9">
        <v>165.97399999999999</v>
      </c>
      <c r="L4165" s="9">
        <v>107.41</v>
      </c>
      <c r="M4165" s="9">
        <v>131.02699999999999</v>
      </c>
      <c r="N4165" s="9">
        <v>153.71700000000001</v>
      </c>
      <c r="O4165" s="9">
        <v>136.95099999999999</v>
      </c>
      <c r="P4165" s="9">
        <v>146.077</v>
      </c>
      <c r="Q4165" s="9">
        <v>152.66800000000001</v>
      </c>
      <c r="R4165" s="9">
        <v>137.02000000000001</v>
      </c>
      <c r="S4165" s="9">
        <v>92.665999999999997</v>
      </c>
      <c r="T4165" s="9">
        <v>76.302000000000007</v>
      </c>
    </row>
    <row r="4166" spans="1:20" x14ac:dyDescent="0.35">
      <c r="A4166">
        <f t="shared" si="131"/>
        <v>4166</v>
      </c>
      <c r="B4166" s="3" t="s">
        <v>72</v>
      </c>
      <c r="C4166" s="3" t="s">
        <v>86</v>
      </c>
      <c r="D4166" s="3" t="s">
        <v>54</v>
      </c>
      <c r="E4166">
        <v>2024</v>
      </c>
      <c r="F4166" s="3" t="str">
        <f t="shared" si="130"/>
        <v>CQOutPRIEST2024</v>
      </c>
      <c r="G4166" s="9">
        <v>100.17100000000001</v>
      </c>
      <c r="H4166" s="9">
        <v>160.01900000000001</v>
      </c>
      <c r="I4166" s="9">
        <v>127.146</v>
      </c>
      <c r="J4166" s="9">
        <v>143.60300000000001</v>
      </c>
      <c r="K4166" s="9">
        <v>138.74600000000001</v>
      </c>
      <c r="L4166" s="9">
        <v>91.733999999999995</v>
      </c>
      <c r="M4166" s="9">
        <v>74.727999999999994</v>
      </c>
      <c r="N4166" s="9">
        <v>119.56399999999999</v>
      </c>
      <c r="O4166" s="9">
        <v>136.834</v>
      </c>
      <c r="P4166" s="9">
        <v>130.643</v>
      </c>
      <c r="Q4166" s="9">
        <v>77.819999999999993</v>
      </c>
      <c r="R4166" s="9">
        <v>88.608999999999995</v>
      </c>
      <c r="S4166" s="9">
        <v>80.694999999999993</v>
      </c>
      <c r="T4166" s="9">
        <v>57.05</v>
      </c>
    </row>
    <row r="4167" spans="1:20" x14ac:dyDescent="0.35">
      <c r="A4167">
        <f t="shared" si="131"/>
        <v>4167</v>
      </c>
      <c r="B4167" s="3" t="s">
        <v>72</v>
      </c>
      <c r="C4167" s="3" t="s">
        <v>86</v>
      </c>
      <c r="D4167" s="3" t="s">
        <v>54</v>
      </c>
      <c r="E4167">
        <v>2025</v>
      </c>
      <c r="F4167" s="3" t="str">
        <f t="shared" si="130"/>
        <v>CQOutPRIEST2025</v>
      </c>
      <c r="G4167" s="9">
        <v>64.869</v>
      </c>
      <c r="H4167" s="9">
        <v>93.363</v>
      </c>
      <c r="I4167" s="9">
        <v>91.346999999999994</v>
      </c>
      <c r="J4167" s="9">
        <v>143.76599999999999</v>
      </c>
      <c r="K4167" s="9">
        <v>182.291</v>
      </c>
      <c r="L4167" s="9">
        <v>134.95599999999999</v>
      </c>
      <c r="M4167" s="9">
        <v>87.350999999999999</v>
      </c>
      <c r="N4167" s="9">
        <v>141.47499999999999</v>
      </c>
      <c r="O4167" s="9">
        <v>202.10900000000001</v>
      </c>
      <c r="P4167" s="9">
        <v>175.65600000000001</v>
      </c>
      <c r="Q4167" s="9">
        <v>89.631</v>
      </c>
      <c r="R4167" s="9">
        <v>86.355000000000004</v>
      </c>
      <c r="S4167" s="9">
        <v>78.587000000000003</v>
      </c>
      <c r="T4167" s="9">
        <v>51.505000000000003</v>
      </c>
    </row>
    <row r="4168" spans="1:20" x14ac:dyDescent="0.35">
      <c r="A4168">
        <f t="shared" si="131"/>
        <v>4168</v>
      </c>
      <c r="B4168" s="3" t="s">
        <v>72</v>
      </c>
      <c r="C4168" s="3" t="s">
        <v>86</v>
      </c>
      <c r="D4168" s="3" t="s">
        <v>54</v>
      </c>
      <c r="E4168">
        <v>2026</v>
      </c>
      <c r="F4168" s="3" t="str">
        <f t="shared" si="130"/>
        <v>CQOutPRIEST2026</v>
      </c>
      <c r="G4168" s="9">
        <v>66.727000000000004</v>
      </c>
      <c r="H4168" s="9">
        <v>160.732</v>
      </c>
      <c r="I4168" s="9">
        <v>188.33600000000001</v>
      </c>
      <c r="J4168" s="9">
        <v>209.91499999999999</v>
      </c>
      <c r="K4168" s="9">
        <v>201.745</v>
      </c>
      <c r="L4168" s="9">
        <v>163.95500000000001</v>
      </c>
      <c r="M4168" s="9">
        <v>181.11</v>
      </c>
      <c r="N4168" s="9">
        <v>222.09200000000001</v>
      </c>
      <c r="O4168" s="9">
        <v>187.49100000000001</v>
      </c>
      <c r="P4168" s="9">
        <v>181.93199999999999</v>
      </c>
      <c r="Q4168" s="9">
        <v>78.438999999999993</v>
      </c>
      <c r="R4168" s="9">
        <v>77.352000000000004</v>
      </c>
      <c r="S4168" s="9">
        <v>75.590999999999994</v>
      </c>
      <c r="T4168" s="9">
        <v>55.968000000000004</v>
      </c>
    </row>
    <row r="4169" spans="1:20" x14ac:dyDescent="0.35">
      <c r="A4169">
        <f t="shared" si="131"/>
        <v>4169</v>
      </c>
      <c r="B4169" s="3" t="s">
        <v>72</v>
      </c>
      <c r="C4169" s="3" t="s">
        <v>86</v>
      </c>
      <c r="D4169" s="3" t="s">
        <v>54</v>
      </c>
      <c r="E4169">
        <v>2027</v>
      </c>
      <c r="F4169" s="3" t="str">
        <f t="shared" si="130"/>
        <v>CQOutPRIEST2027</v>
      </c>
      <c r="G4169" s="9">
        <v>63.96</v>
      </c>
      <c r="H4169" s="9">
        <v>93.831999999999994</v>
      </c>
      <c r="I4169" s="9">
        <v>73.712999999999994</v>
      </c>
      <c r="J4169" s="9">
        <v>94.882000000000005</v>
      </c>
      <c r="K4169" s="9">
        <v>109.45699999999999</v>
      </c>
      <c r="L4169" s="9">
        <v>69.123999999999995</v>
      </c>
      <c r="M4169" s="9">
        <v>72.192999999999998</v>
      </c>
      <c r="N4169" s="9">
        <v>129.53</v>
      </c>
      <c r="O4169" s="9">
        <v>149.99199999999999</v>
      </c>
      <c r="P4169" s="9">
        <v>112.05200000000001</v>
      </c>
      <c r="Q4169" s="9">
        <v>77.152000000000001</v>
      </c>
      <c r="R4169" s="9">
        <v>81.536000000000001</v>
      </c>
      <c r="S4169" s="9">
        <v>76.394999999999996</v>
      </c>
      <c r="T4169" s="9">
        <v>57.976999999999997</v>
      </c>
    </row>
    <row r="4170" spans="1:20" x14ac:dyDescent="0.35">
      <c r="A4170">
        <f t="shared" si="131"/>
        <v>4170</v>
      </c>
      <c r="B4170" s="3" t="s">
        <v>72</v>
      </c>
      <c r="C4170" s="3" t="s">
        <v>86</v>
      </c>
      <c r="D4170" s="3" t="s">
        <v>54</v>
      </c>
      <c r="E4170">
        <v>2028</v>
      </c>
      <c r="F4170" s="3" t="str">
        <f t="shared" si="130"/>
        <v>CQOutPRIEST2028</v>
      </c>
      <c r="G4170" s="9">
        <v>63.085000000000001</v>
      </c>
      <c r="H4170" s="9">
        <v>93.27</v>
      </c>
      <c r="I4170" s="9">
        <v>92.295000000000002</v>
      </c>
      <c r="J4170" s="9">
        <v>97.480999999999995</v>
      </c>
      <c r="K4170" s="9">
        <v>76.05</v>
      </c>
      <c r="L4170" s="9">
        <v>68.200999999999993</v>
      </c>
      <c r="M4170" s="9">
        <v>65.001000000000005</v>
      </c>
      <c r="N4170" s="9">
        <v>84.902000000000001</v>
      </c>
      <c r="O4170" s="9">
        <v>135.001</v>
      </c>
      <c r="P4170" s="9">
        <v>117.923</v>
      </c>
      <c r="Q4170" s="9">
        <v>49.572000000000003</v>
      </c>
      <c r="R4170" s="9">
        <v>83.902000000000001</v>
      </c>
      <c r="S4170" s="9">
        <v>82.75</v>
      </c>
      <c r="T4170" s="9">
        <v>44.798000000000002</v>
      </c>
    </row>
    <row r="4171" spans="1:20" x14ac:dyDescent="0.35">
      <c r="A4171">
        <f t="shared" si="131"/>
        <v>4171</v>
      </c>
      <c r="B4171" s="3" t="s">
        <v>72</v>
      </c>
      <c r="C4171" s="3" t="s">
        <v>86</v>
      </c>
      <c r="D4171" s="3" t="s">
        <v>54</v>
      </c>
      <c r="E4171">
        <v>2029</v>
      </c>
      <c r="F4171" s="3" t="str">
        <f t="shared" si="130"/>
        <v>CQOutPRIEST2029</v>
      </c>
      <c r="G4171" s="9">
        <v>59.225999999999999</v>
      </c>
      <c r="H4171" s="9">
        <v>84.459000000000003</v>
      </c>
      <c r="I4171" s="9">
        <v>68.132000000000005</v>
      </c>
      <c r="J4171" s="9">
        <v>99.308999999999997</v>
      </c>
      <c r="K4171" s="9">
        <v>90.177000000000007</v>
      </c>
      <c r="L4171" s="9">
        <v>76.751999999999995</v>
      </c>
      <c r="M4171" s="9">
        <v>137.178</v>
      </c>
      <c r="N4171" s="9">
        <v>156.309</v>
      </c>
      <c r="O4171" s="9">
        <v>166.678</v>
      </c>
      <c r="P4171" s="9">
        <v>141.405</v>
      </c>
      <c r="Q4171" s="9">
        <v>104.935</v>
      </c>
      <c r="R4171" s="9">
        <v>86.073999999999998</v>
      </c>
      <c r="S4171" s="9">
        <v>75.861000000000004</v>
      </c>
      <c r="T4171" s="9">
        <v>55.234000000000002</v>
      </c>
    </row>
    <row r="4172" spans="1:20" x14ac:dyDescent="0.35">
      <c r="A4172">
        <f t="shared" si="131"/>
        <v>4172</v>
      </c>
      <c r="B4172" s="3" t="s">
        <v>72</v>
      </c>
      <c r="C4172" s="3" t="s">
        <v>86</v>
      </c>
      <c r="D4172" s="3" t="s">
        <v>55</v>
      </c>
      <c r="E4172">
        <v>2020</v>
      </c>
      <c r="F4172" s="3" t="str">
        <f t="shared" si="130"/>
        <v>CQOutBRNLEE2020</v>
      </c>
      <c r="G4172" s="9">
        <v>9.94</v>
      </c>
      <c r="H4172" s="9">
        <v>10.451000000000001</v>
      </c>
      <c r="I4172" s="9">
        <v>15.804</v>
      </c>
      <c r="J4172" s="9">
        <v>30.405000000000001</v>
      </c>
      <c r="K4172" s="9">
        <v>38.075000000000003</v>
      </c>
      <c r="L4172" s="9">
        <v>27.834</v>
      </c>
      <c r="M4172" s="9">
        <v>31.998999999999999</v>
      </c>
      <c r="N4172" s="9">
        <v>42.146000000000001</v>
      </c>
      <c r="O4172" s="9">
        <v>25.95</v>
      </c>
      <c r="P4172" s="9">
        <v>20.116</v>
      </c>
      <c r="Q4172" s="9">
        <v>15.218999999999999</v>
      </c>
      <c r="R4172" s="9">
        <v>12.619</v>
      </c>
      <c r="S4172" s="9">
        <v>11.654999999999999</v>
      </c>
      <c r="T4172" s="9">
        <v>13.776</v>
      </c>
    </row>
    <row r="4173" spans="1:20" x14ac:dyDescent="0.35">
      <c r="A4173">
        <f t="shared" si="131"/>
        <v>4173</v>
      </c>
      <c r="B4173" s="3" t="s">
        <v>72</v>
      </c>
      <c r="C4173" s="3" t="s">
        <v>86</v>
      </c>
      <c r="D4173" s="3" t="s">
        <v>55</v>
      </c>
      <c r="E4173">
        <v>2021</v>
      </c>
      <c r="F4173" s="3" t="str">
        <f t="shared" si="130"/>
        <v>CQOutBRNLEE2021</v>
      </c>
      <c r="G4173" s="9">
        <v>11.867000000000001</v>
      </c>
      <c r="H4173" s="9">
        <v>9.3460000000000001</v>
      </c>
      <c r="I4173" s="9">
        <v>19.515000000000001</v>
      </c>
      <c r="J4173" s="9">
        <v>36.863999999999997</v>
      </c>
      <c r="K4173" s="9">
        <v>49.371000000000002</v>
      </c>
      <c r="L4173" s="9">
        <v>57.62</v>
      </c>
      <c r="M4173" s="9">
        <v>56.265999999999998</v>
      </c>
      <c r="N4173" s="9">
        <v>69.576999999999998</v>
      </c>
      <c r="O4173" s="9">
        <v>43.725000000000001</v>
      </c>
      <c r="P4173" s="9">
        <v>46.884</v>
      </c>
      <c r="Q4173" s="9">
        <v>25.718</v>
      </c>
      <c r="R4173" s="9">
        <v>15.849</v>
      </c>
      <c r="S4173" s="9">
        <v>16.454000000000001</v>
      </c>
      <c r="T4173" s="9">
        <v>15.198</v>
      </c>
    </row>
    <row r="4174" spans="1:20" x14ac:dyDescent="0.35">
      <c r="A4174">
        <f t="shared" si="131"/>
        <v>4174</v>
      </c>
      <c r="B4174" s="3" t="s">
        <v>72</v>
      </c>
      <c r="C4174" s="3" t="s">
        <v>86</v>
      </c>
      <c r="D4174" s="3" t="s">
        <v>55</v>
      </c>
      <c r="E4174">
        <v>2022</v>
      </c>
      <c r="F4174" s="3" t="str">
        <f t="shared" si="130"/>
        <v>CQOutBRNLEE2022</v>
      </c>
      <c r="G4174" s="9">
        <v>13.473000000000001</v>
      </c>
      <c r="H4174" s="9">
        <v>8.5790000000000006</v>
      </c>
      <c r="I4174" s="9">
        <v>35.171999999999997</v>
      </c>
      <c r="J4174" s="9">
        <v>36.365000000000002</v>
      </c>
      <c r="K4174" s="9">
        <v>43.177999999999997</v>
      </c>
      <c r="L4174" s="9">
        <v>39.459000000000003</v>
      </c>
      <c r="M4174" s="9">
        <v>35.831000000000003</v>
      </c>
      <c r="N4174" s="9">
        <v>42.804000000000002</v>
      </c>
      <c r="O4174" s="9">
        <v>30.809000000000001</v>
      </c>
      <c r="P4174" s="9">
        <v>11.269</v>
      </c>
      <c r="Q4174" s="9">
        <v>13.097</v>
      </c>
      <c r="R4174" s="9">
        <v>12.186</v>
      </c>
      <c r="S4174" s="9">
        <v>12.319000000000001</v>
      </c>
      <c r="T4174" s="9">
        <v>11.647</v>
      </c>
    </row>
    <row r="4175" spans="1:20" x14ac:dyDescent="0.35">
      <c r="A4175">
        <f t="shared" si="131"/>
        <v>4175</v>
      </c>
      <c r="B4175" s="3" t="s">
        <v>72</v>
      </c>
      <c r="C4175" s="3" t="s">
        <v>86</v>
      </c>
      <c r="D4175" s="3" t="s">
        <v>55</v>
      </c>
      <c r="E4175">
        <v>2023</v>
      </c>
      <c r="F4175" s="3" t="str">
        <f t="shared" si="130"/>
        <v>CQOutBRNLEE2023</v>
      </c>
      <c r="G4175" s="9">
        <v>9.1929999999999996</v>
      </c>
      <c r="H4175" s="9">
        <v>8.6029999999999998</v>
      </c>
      <c r="I4175" s="9">
        <v>11.391999999999999</v>
      </c>
      <c r="J4175" s="9">
        <v>16.495000000000001</v>
      </c>
      <c r="K4175" s="9">
        <v>20.047999999999998</v>
      </c>
      <c r="L4175" s="9">
        <v>19.448</v>
      </c>
      <c r="M4175" s="9">
        <v>34.500999999999998</v>
      </c>
      <c r="N4175" s="9">
        <v>34.298000000000002</v>
      </c>
      <c r="O4175" s="9">
        <v>17.327999999999999</v>
      </c>
      <c r="P4175" s="9">
        <v>24.718</v>
      </c>
      <c r="Q4175" s="9">
        <v>15.27</v>
      </c>
      <c r="R4175" s="9">
        <v>13.281000000000001</v>
      </c>
      <c r="S4175" s="9">
        <v>9.9320000000000004</v>
      </c>
      <c r="T4175" s="9">
        <v>12.013</v>
      </c>
    </row>
    <row r="4176" spans="1:20" x14ac:dyDescent="0.35">
      <c r="A4176">
        <f t="shared" si="131"/>
        <v>4176</v>
      </c>
      <c r="B4176" s="3" t="s">
        <v>72</v>
      </c>
      <c r="C4176" s="3" t="s">
        <v>86</v>
      </c>
      <c r="D4176" s="3" t="s">
        <v>55</v>
      </c>
      <c r="E4176">
        <v>2024</v>
      </c>
      <c r="F4176" s="3" t="str">
        <f t="shared" si="130"/>
        <v>CQOutBRNLEE2024</v>
      </c>
      <c r="G4176" s="9">
        <v>9.8070000000000004</v>
      </c>
      <c r="H4176" s="9">
        <v>8.8190000000000008</v>
      </c>
      <c r="I4176" s="9">
        <v>14.988</v>
      </c>
      <c r="J4176" s="9">
        <v>19.280999999999999</v>
      </c>
      <c r="K4176" s="9">
        <v>22.863</v>
      </c>
      <c r="L4176" s="9">
        <v>20.065999999999999</v>
      </c>
      <c r="M4176" s="9">
        <v>14.885</v>
      </c>
      <c r="N4176" s="9">
        <v>30.251999999999999</v>
      </c>
      <c r="O4176" s="9">
        <v>34.082000000000001</v>
      </c>
      <c r="P4176" s="9">
        <v>11.625</v>
      </c>
      <c r="Q4176" s="9">
        <v>13.226000000000001</v>
      </c>
      <c r="R4176" s="9">
        <v>12.678000000000001</v>
      </c>
      <c r="S4176" s="9">
        <v>13.345000000000001</v>
      </c>
      <c r="T4176" s="9">
        <v>11.093999999999999</v>
      </c>
    </row>
    <row r="4177" spans="1:20" x14ac:dyDescent="0.35">
      <c r="A4177">
        <f t="shared" si="131"/>
        <v>4177</v>
      </c>
      <c r="B4177" s="3" t="s">
        <v>72</v>
      </c>
      <c r="C4177" s="3" t="s">
        <v>86</v>
      </c>
      <c r="D4177" s="3" t="s">
        <v>55</v>
      </c>
      <c r="E4177">
        <v>2025</v>
      </c>
      <c r="F4177" s="3" t="str">
        <f t="shared" si="130"/>
        <v>CQOutBRNLEE2025</v>
      </c>
      <c r="G4177" s="9">
        <v>9.3680000000000003</v>
      </c>
      <c r="H4177" s="9">
        <v>8.8130000000000006</v>
      </c>
      <c r="I4177" s="9">
        <v>8.8480000000000008</v>
      </c>
      <c r="J4177" s="9">
        <v>16.754000000000001</v>
      </c>
      <c r="K4177" s="9">
        <v>22.353000000000002</v>
      </c>
      <c r="L4177" s="9">
        <v>41.515000000000001</v>
      </c>
      <c r="M4177" s="9">
        <v>35.335999999999999</v>
      </c>
      <c r="N4177" s="9">
        <v>40.061</v>
      </c>
      <c r="O4177" s="9">
        <v>19.388999999999999</v>
      </c>
      <c r="P4177" s="9">
        <v>11.882999999999999</v>
      </c>
      <c r="Q4177" s="9">
        <v>12.948</v>
      </c>
      <c r="R4177" s="9">
        <v>10.393000000000001</v>
      </c>
      <c r="S4177" s="9">
        <v>14.27</v>
      </c>
      <c r="T4177" s="9">
        <v>12.044</v>
      </c>
    </row>
    <row r="4178" spans="1:20" x14ac:dyDescent="0.35">
      <c r="A4178">
        <f t="shared" si="131"/>
        <v>4178</v>
      </c>
      <c r="B4178" s="3" t="s">
        <v>72</v>
      </c>
      <c r="C4178" s="3" t="s">
        <v>86</v>
      </c>
      <c r="D4178" s="3" t="s">
        <v>55</v>
      </c>
      <c r="E4178">
        <v>2026</v>
      </c>
      <c r="F4178" s="3" t="str">
        <f t="shared" si="130"/>
        <v>CQOutBRNLEE2026</v>
      </c>
      <c r="G4178" s="9">
        <v>10.026999999999999</v>
      </c>
      <c r="H4178" s="9">
        <v>9.4819999999999993</v>
      </c>
      <c r="I4178" s="9">
        <v>22.949000000000002</v>
      </c>
      <c r="J4178" s="9">
        <v>37.491999999999997</v>
      </c>
      <c r="K4178" s="9">
        <v>49.881999999999998</v>
      </c>
      <c r="L4178" s="9">
        <v>55.485999999999997</v>
      </c>
      <c r="M4178" s="9">
        <v>72.930000000000007</v>
      </c>
      <c r="N4178" s="9">
        <v>72.385000000000005</v>
      </c>
      <c r="O4178" s="9">
        <v>52.762999999999998</v>
      </c>
      <c r="P4178" s="9">
        <v>65.703000000000003</v>
      </c>
      <c r="Q4178" s="9">
        <v>21.231000000000002</v>
      </c>
      <c r="R4178" s="9">
        <v>17.356000000000002</v>
      </c>
      <c r="S4178" s="9">
        <v>15.372999999999999</v>
      </c>
      <c r="T4178" s="9">
        <v>15.531000000000001</v>
      </c>
    </row>
    <row r="4179" spans="1:20" x14ac:dyDescent="0.35">
      <c r="A4179">
        <f t="shared" si="131"/>
        <v>4179</v>
      </c>
      <c r="B4179" s="3" t="s">
        <v>72</v>
      </c>
      <c r="C4179" s="3" t="s">
        <v>86</v>
      </c>
      <c r="D4179" s="3" t="s">
        <v>55</v>
      </c>
      <c r="E4179">
        <v>2027</v>
      </c>
      <c r="F4179" s="3" t="str">
        <f t="shared" si="130"/>
        <v>CQOutBRNLEE2027</v>
      </c>
      <c r="G4179" s="9">
        <v>13.170999999999999</v>
      </c>
      <c r="H4179" s="9">
        <v>8.6270000000000007</v>
      </c>
      <c r="I4179" s="9">
        <v>19.474</v>
      </c>
      <c r="J4179" s="9">
        <v>23.667000000000002</v>
      </c>
      <c r="K4179" s="9">
        <v>26.030999999999999</v>
      </c>
      <c r="L4179" s="9">
        <v>26.077000000000002</v>
      </c>
      <c r="M4179" s="9">
        <v>33.707000000000001</v>
      </c>
      <c r="N4179" s="9">
        <v>72.831000000000003</v>
      </c>
      <c r="O4179" s="9">
        <v>34.469000000000001</v>
      </c>
      <c r="P4179" s="9">
        <v>15.2</v>
      </c>
      <c r="Q4179" s="9">
        <v>14.537000000000001</v>
      </c>
      <c r="R4179" s="9">
        <v>12.457000000000001</v>
      </c>
      <c r="S4179" s="9">
        <v>11.382</v>
      </c>
      <c r="T4179" s="9">
        <v>14.878</v>
      </c>
    </row>
    <row r="4180" spans="1:20" x14ac:dyDescent="0.35">
      <c r="A4180">
        <f t="shared" si="131"/>
        <v>4180</v>
      </c>
      <c r="B4180" s="3" t="s">
        <v>72</v>
      </c>
      <c r="C4180" s="3" t="s">
        <v>86</v>
      </c>
      <c r="D4180" s="3" t="s">
        <v>55</v>
      </c>
      <c r="E4180">
        <v>2028</v>
      </c>
      <c r="F4180" s="3" t="str">
        <f t="shared" si="130"/>
        <v>CQOutBRNLEE2028</v>
      </c>
      <c r="G4180" s="9">
        <v>9.81</v>
      </c>
      <c r="H4180" s="9">
        <v>8.6989999999999998</v>
      </c>
      <c r="I4180" s="9">
        <v>12.337</v>
      </c>
      <c r="J4180" s="9">
        <v>15.358000000000001</v>
      </c>
      <c r="K4180" s="9">
        <v>21.103999999999999</v>
      </c>
      <c r="L4180" s="9">
        <v>25.986999999999998</v>
      </c>
      <c r="M4180" s="9">
        <v>16.103999999999999</v>
      </c>
      <c r="N4180" s="9">
        <v>31.332999999999998</v>
      </c>
      <c r="O4180" s="9">
        <v>31.407</v>
      </c>
      <c r="P4180" s="9">
        <v>27.378</v>
      </c>
      <c r="Q4180" s="9">
        <v>14.284000000000001</v>
      </c>
      <c r="R4180" s="9">
        <v>14.848000000000001</v>
      </c>
      <c r="S4180" s="9">
        <v>12.058999999999999</v>
      </c>
      <c r="T4180" s="9">
        <v>13.88</v>
      </c>
    </row>
    <row r="4181" spans="1:20" x14ac:dyDescent="0.35">
      <c r="A4181">
        <f t="shared" si="131"/>
        <v>4181</v>
      </c>
      <c r="B4181" s="3" t="s">
        <v>72</v>
      </c>
      <c r="C4181" s="3" t="s">
        <v>86</v>
      </c>
      <c r="D4181" s="3" t="s">
        <v>55</v>
      </c>
      <c r="E4181">
        <v>2029</v>
      </c>
      <c r="F4181" s="3" t="str">
        <f t="shared" si="130"/>
        <v>CQOutBRNLEE2029</v>
      </c>
      <c r="G4181" s="9">
        <v>15.183999999999999</v>
      </c>
      <c r="H4181" s="9">
        <v>12.288</v>
      </c>
      <c r="I4181" s="9">
        <v>25.574999999999999</v>
      </c>
      <c r="J4181" s="9">
        <v>27.93</v>
      </c>
      <c r="K4181" s="9">
        <v>27.405000000000001</v>
      </c>
      <c r="L4181" s="9">
        <v>42.337000000000003</v>
      </c>
      <c r="M4181" s="9">
        <v>42.347000000000001</v>
      </c>
      <c r="N4181" s="9">
        <v>36.637</v>
      </c>
      <c r="O4181" s="9">
        <v>45.603999999999999</v>
      </c>
      <c r="P4181" s="9">
        <v>18.852</v>
      </c>
      <c r="Q4181" s="9">
        <v>14.911</v>
      </c>
      <c r="R4181" s="9">
        <v>12.91</v>
      </c>
      <c r="S4181" s="9">
        <v>14.25</v>
      </c>
      <c r="T4181" s="9">
        <v>15.742000000000001</v>
      </c>
    </row>
    <row r="4182" spans="1:20" x14ac:dyDescent="0.35">
      <c r="A4182">
        <f t="shared" si="131"/>
        <v>4182</v>
      </c>
      <c r="B4182" s="3" t="s">
        <v>72</v>
      </c>
      <c r="C4182" s="3" t="s">
        <v>86</v>
      </c>
      <c r="D4182" s="3" t="s">
        <v>56</v>
      </c>
      <c r="E4182">
        <v>2020</v>
      </c>
      <c r="F4182" s="3" t="str">
        <f t="shared" si="130"/>
        <v>CQOutOXBOW2020</v>
      </c>
      <c r="G4182" s="9">
        <v>9.94</v>
      </c>
      <c r="H4182" s="9">
        <v>10.451000000000001</v>
      </c>
      <c r="I4182" s="9">
        <v>15.804</v>
      </c>
      <c r="J4182" s="9">
        <v>30.405000000000001</v>
      </c>
      <c r="K4182" s="9">
        <v>38.075000000000003</v>
      </c>
      <c r="L4182" s="9">
        <v>27.834</v>
      </c>
      <c r="M4182" s="9">
        <v>31.998999999999999</v>
      </c>
      <c r="N4182" s="9">
        <v>42.146000000000001</v>
      </c>
      <c r="O4182" s="9">
        <v>25.95</v>
      </c>
      <c r="P4182" s="9">
        <v>20.116</v>
      </c>
      <c r="Q4182" s="9">
        <v>15.218999999999999</v>
      </c>
      <c r="R4182" s="9">
        <v>12.619</v>
      </c>
      <c r="S4182" s="9">
        <v>11.654999999999999</v>
      </c>
      <c r="T4182" s="9">
        <v>13.776</v>
      </c>
    </row>
    <row r="4183" spans="1:20" x14ac:dyDescent="0.35">
      <c r="A4183">
        <f t="shared" si="131"/>
        <v>4183</v>
      </c>
      <c r="B4183" s="3" t="s">
        <v>72</v>
      </c>
      <c r="C4183" s="3" t="s">
        <v>86</v>
      </c>
      <c r="D4183" s="3" t="s">
        <v>56</v>
      </c>
      <c r="E4183">
        <v>2021</v>
      </c>
      <c r="F4183" s="3" t="str">
        <f t="shared" si="130"/>
        <v>CQOutOXBOW2021</v>
      </c>
      <c r="G4183" s="9">
        <v>11.867000000000001</v>
      </c>
      <c r="H4183" s="9">
        <v>9.3460000000000001</v>
      </c>
      <c r="I4183" s="9">
        <v>19.515000000000001</v>
      </c>
      <c r="J4183" s="9">
        <v>36.863999999999997</v>
      </c>
      <c r="K4183" s="9">
        <v>49.371000000000002</v>
      </c>
      <c r="L4183" s="9">
        <v>57.62</v>
      </c>
      <c r="M4183" s="9">
        <v>56.265999999999998</v>
      </c>
      <c r="N4183" s="9">
        <v>69.576999999999998</v>
      </c>
      <c r="O4183" s="9">
        <v>43.725000000000001</v>
      </c>
      <c r="P4183" s="9">
        <v>46.884</v>
      </c>
      <c r="Q4183" s="9">
        <v>25.718</v>
      </c>
      <c r="R4183" s="9">
        <v>15.849</v>
      </c>
      <c r="S4183" s="9">
        <v>16.454000000000001</v>
      </c>
      <c r="T4183" s="9">
        <v>15.198</v>
      </c>
    </row>
    <row r="4184" spans="1:20" x14ac:dyDescent="0.35">
      <c r="A4184">
        <f t="shared" si="131"/>
        <v>4184</v>
      </c>
      <c r="B4184" s="3" t="s">
        <v>72</v>
      </c>
      <c r="C4184" s="3" t="s">
        <v>86</v>
      </c>
      <c r="D4184" s="3" t="s">
        <v>56</v>
      </c>
      <c r="E4184">
        <v>2022</v>
      </c>
      <c r="F4184" s="3" t="str">
        <f t="shared" si="130"/>
        <v>CQOutOXBOW2022</v>
      </c>
      <c r="G4184" s="9">
        <v>13.473000000000001</v>
      </c>
      <c r="H4184" s="9">
        <v>8.5790000000000006</v>
      </c>
      <c r="I4184" s="9">
        <v>35.171999999999997</v>
      </c>
      <c r="J4184" s="9">
        <v>36.365000000000002</v>
      </c>
      <c r="K4184" s="9">
        <v>43.177999999999997</v>
      </c>
      <c r="L4184" s="9">
        <v>39.459000000000003</v>
      </c>
      <c r="M4184" s="9">
        <v>35.831000000000003</v>
      </c>
      <c r="N4184" s="9">
        <v>42.804000000000002</v>
      </c>
      <c r="O4184" s="9">
        <v>30.809000000000001</v>
      </c>
      <c r="P4184" s="9">
        <v>11.269</v>
      </c>
      <c r="Q4184" s="9">
        <v>13.097</v>
      </c>
      <c r="R4184" s="9">
        <v>12.186</v>
      </c>
      <c r="S4184" s="9">
        <v>12.319000000000001</v>
      </c>
      <c r="T4184" s="9">
        <v>11.647</v>
      </c>
    </row>
    <row r="4185" spans="1:20" x14ac:dyDescent="0.35">
      <c r="A4185">
        <f t="shared" si="131"/>
        <v>4185</v>
      </c>
      <c r="B4185" s="3" t="s">
        <v>72</v>
      </c>
      <c r="C4185" s="3" t="s">
        <v>86</v>
      </c>
      <c r="D4185" s="3" t="s">
        <v>56</v>
      </c>
      <c r="E4185">
        <v>2023</v>
      </c>
      <c r="F4185" s="3" t="str">
        <f t="shared" si="130"/>
        <v>CQOutOXBOW2023</v>
      </c>
      <c r="G4185" s="9">
        <v>9.1929999999999996</v>
      </c>
      <c r="H4185" s="9">
        <v>8.6029999999999998</v>
      </c>
      <c r="I4185" s="9">
        <v>11.391999999999999</v>
      </c>
      <c r="J4185" s="9">
        <v>16.495000000000001</v>
      </c>
      <c r="K4185" s="9">
        <v>20.047999999999998</v>
      </c>
      <c r="L4185" s="9">
        <v>19.448</v>
      </c>
      <c r="M4185" s="9">
        <v>34.500999999999998</v>
      </c>
      <c r="N4185" s="9">
        <v>34.298000000000002</v>
      </c>
      <c r="O4185" s="9">
        <v>17.327999999999999</v>
      </c>
      <c r="P4185" s="9">
        <v>24.718</v>
      </c>
      <c r="Q4185" s="9">
        <v>15.27</v>
      </c>
      <c r="R4185" s="9">
        <v>13.281000000000001</v>
      </c>
      <c r="S4185" s="9">
        <v>9.9320000000000004</v>
      </c>
      <c r="T4185" s="9">
        <v>12.013</v>
      </c>
    </row>
    <row r="4186" spans="1:20" x14ac:dyDescent="0.35">
      <c r="A4186">
        <f t="shared" si="131"/>
        <v>4186</v>
      </c>
      <c r="B4186" s="3" t="s">
        <v>72</v>
      </c>
      <c r="C4186" s="3" t="s">
        <v>86</v>
      </c>
      <c r="D4186" s="3" t="s">
        <v>56</v>
      </c>
      <c r="E4186">
        <v>2024</v>
      </c>
      <c r="F4186" s="3" t="str">
        <f t="shared" si="130"/>
        <v>CQOutOXBOW2024</v>
      </c>
      <c r="G4186" s="9">
        <v>9.8070000000000004</v>
      </c>
      <c r="H4186" s="9">
        <v>8.8190000000000008</v>
      </c>
      <c r="I4186" s="9">
        <v>14.988</v>
      </c>
      <c r="J4186" s="9">
        <v>19.280999999999999</v>
      </c>
      <c r="K4186" s="9">
        <v>22.863</v>
      </c>
      <c r="L4186" s="9">
        <v>20.065999999999999</v>
      </c>
      <c r="M4186" s="9">
        <v>14.885</v>
      </c>
      <c r="N4186" s="9">
        <v>30.251999999999999</v>
      </c>
      <c r="O4186" s="9">
        <v>34.082000000000001</v>
      </c>
      <c r="P4186" s="9">
        <v>11.625</v>
      </c>
      <c r="Q4186" s="9">
        <v>13.226000000000001</v>
      </c>
      <c r="R4186" s="9">
        <v>12.678000000000001</v>
      </c>
      <c r="S4186" s="9">
        <v>13.345000000000001</v>
      </c>
      <c r="T4186" s="9">
        <v>11.093999999999999</v>
      </c>
    </row>
    <row r="4187" spans="1:20" x14ac:dyDescent="0.35">
      <c r="A4187">
        <f t="shared" si="131"/>
        <v>4187</v>
      </c>
      <c r="B4187" s="3" t="s">
        <v>72</v>
      </c>
      <c r="C4187" s="3" t="s">
        <v>86</v>
      </c>
      <c r="D4187" s="3" t="s">
        <v>56</v>
      </c>
      <c r="E4187">
        <v>2025</v>
      </c>
      <c r="F4187" s="3" t="str">
        <f t="shared" si="130"/>
        <v>CQOutOXBOW2025</v>
      </c>
      <c r="G4187" s="9">
        <v>9.3680000000000003</v>
      </c>
      <c r="H4187" s="9">
        <v>8.8130000000000006</v>
      </c>
      <c r="I4187" s="9">
        <v>8.8480000000000008</v>
      </c>
      <c r="J4187" s="9">
        <v>16.754000000000001</v>
      </c>
      <c r="K4187" s="9">
        <v>22.353000000000002</v>
      </c>
      <c r="L4187" s="9">
        <v>41.515000000000001</v>
      </c>
      <c r="M4187" s="9">
        <v>35.335999999999999</v>
      </c>
      <c r="N4187" s="9">
        <v>40.061</v>
      </c>
      <c r="O4187" s="9">
        <v>19.388999999999999</v>
      </c>
      <c r="P4187" s="9">
        <v>11.882999999999999</v>
      </c>
      <c r="Q4187" s="9">
        <v>12.948</v>
      </c>
      <c r="R4187" s="9">
        <v>10.393000000000001</v>
      </c>
      <c r="S4187" s="9">
        <v>14.27</v>
      </c>
      <c r="T4187" s="9">
        <v>12.044</v>
      </c>
    </row>
    <row r="4188" spans="1:20" x14ac:dyDescent="0.35">
      <c r="A4188">
        <f t="shared" si="131"/>
        <v>4188</v>
      </c>
      <c r="B4188" s="3" t="s">
        <v>72</v>
      </c>
      <c r="C4188" s="3" t="s">
        <v>86</v>
      </c>
      <c r="D4188" s="3" t="s">
        <v>56</v>
      </c>
      <c r="E4188">
        <v>2026</v>
      </c>
      <c r="F4188" s="3" t="str">
        <f t="shared" si="130"/>
        <v>CQOutOXBOW2026</v>
      </c>
      <c r="G4188" s="9">
        <v>10.026999999999999</v>
      </c>
      <c r="H4188" s="9">
        <v>9.4819999999999993</v>
      </c>
      <c r="I4188" s="9">
        <v>22.949000000000002</v>
      </c>
      <c r="J4188" s="9">
        <v>37.491999999999997</v>
      </c>
      <c r="K4188" s="9">
        <v>49.881999999999998</v>
      </c>
      <c r="L4188" s="9">
        <v>55.485999999999997</v>
      </c>
      <c r="M4188" s="9">
        <v>72.930000000000007</v>
      </c>
      <c r="N4188" s="9">
        <v>72.385000000000005</v>
      </c>
      <c r="O4188" s="9">
        <v>52.762999999999998</v>
      </c>
      <c r="P4188" s="9">
        <v>65.703000000000003</v>
      </c>
      <c r="Q4188" s="9">
        <v>21.231000000000002</v>
      </c>
      <c r="R4188" s="9">
        <v>17.356000000000002</v>
      </c>
      <c r="S4188" s="9">
        <v>15.372999999999999</v>
      </c>
      <c r="T4188" s="9">
        <v>15.531000000000001</v>
      </c>
    </row>
    <row r="4189" spans="1:20" x14ac:dyDescent="0.35">
      <c r="A4189">
        <f t="shared" si="131"/>
        <v>4189</v>
      </c>
      <c r="B4189" s="3" t="s">
        <v>72</v>
      </c>
      <c r="C4189" s="3" t="s">
        <v>86</v>
      </c>
      <c r="D4189" s="3" t="s">
        <v>56</v>
      </c>
      <c r="E4189">
        <v>2027</v>
      </c>
      <c r="F4189" s="3" t="str">
        <f t="shared" si="130"/>
        <v>CQOutOXBOW2027</v>
      </c>
      <c r="G4189" s="9">
        <v>13.170999999999999</v>
      </c>
      <c r="H4189" s="9">
        <v>8.6270000000000007</v>
      </c>
      <c r="I4189" s="9">
        <v>19.474</v>
      </c>
      <c r="J4189" s="9">
        <v>23.667000000000002</v>
      </c>
      <c r="K4189" s="9">
        <v>26.030999999999999</v>
      </c>
      <c r="L4189" s="9">
        <v>26.077000000000002</v>
      </c>
      <c r="M4189" s="9">
        <v>33.707000000000001</v>
      </c>
      <c r="N4189" s="9">
        <v>72.831000000000003</v>
      </c>
      <c r="O4189" s="9">
        <v>34.469000000000001</v>
      </c>
      <c r="P4189" s="9">
        <v>15.2</v>
      </c>
      <c r="Q4189" s="9">
        <v>14.537000000000001</v>
      </c>
      <c r="R4189" s="9">
        <v>12.457000000000001</v>
      </c>
      <c r="S4189" s="9">
        <v>11.382</v>
      </c>
      <c r="T4189" s="9">
        <v>14.878</v>
      </c>
    </row>
    <row r="4190" spans="1:20" x14ac:dyDescent="0.35">
      <c r="A4190">
        <f t="shared" si="131"/>
        <v>4190</v>
      </c>
      <c r="B4190" s="3" t="s">
        <v>72</v>
      </c>
      <c r="C4190" s="3" t="s">
        <v>86</v>
      </c>
      <c r="D4190" s="3" t="s">
        <v>56</v>
      </c>
      <c r="E4190">
        <v>2028</v>
      </c>
      <c r="F4190" s="3" t="str">
        <f t="shared" si="130"/>
        <v>CQOutOXBOW2028</v>
      </c>
      <c r="G4190" s="9">
        <v>9.81</v>
      </c>
      <c r="H4190" s="9">
        <v>8.6989999999999998</v>
      </c>
      <c r="I4190" s="9">
        <v>12.337</v>
      </c>
      <c r="J4190" s="9">
        <v>15.358000000000001</v>
      </c>
      <c r="K4190" s="9">
        <v>21.103999999999999</v>
      </c>
      <c r="L4190" s="9">
        <v>25.986999999999998</v>
      </c>
      <c r="M4190" s="9">
        <v>16.103999999999999</v>
      </c>
      <c r="N4190" s="9">
        <v>31.332999999999998</v>
      </c>
      <c r="O4190" s="9">
        <v>31.407</v>
      </c>
      <c r="P4190" s="9">
        <v>27.378</v>
      </c>
      <c r="Q4190" s="9">
        <v>14.284000000000001</v>
      </c>
      <c r="R4190" s="9">
        <v>14.848000000000001</v>
      </c>
      <c r="S4190" s="9">
        <v>12.058999999999999</v>
      </c>
      <c r="T4190" s="9">
        <v>13.88</v>
      </c>
    </row>
    <row r="4191" spans="1:20" x14ac:dyDescent="0.35">
      <c r="A4191">
        <f t="shared" si="131"/>
        <v>4191</v>
      </c>
      <c r="B4191" s="3" t="s">
        <v>72</v>
      </c>
      <c r="C4191" s="3" t="s">
        <v>86</v>
      </c>
      <c r="D4191" s="3" t="s">
        <v>56</v>
      </c>
      <c r="E4191">
        <v>2029</v>
      </c>
      <c r="F4191" s="3" t="str">
        <f t="shared" si="130"/>
        <v>CQOutOXBOW2029</v>
      </c>
      <c r="G4191" s="9">
        <v>15.183999999999999</v>
      </c>
      <c r="H4191" s="9">
        <v>12.288</v>
      </c>
      <c r="I4191" s="9">
        <v>25.574999999999999</v>
      </c>
      <c r="J4191" s="9">
        <v>27.93</v>
      </c>
      <c r="K4191" s="9">
        <v>27.405000000000001</v>
      </c>
      <c r="L4191" s="9">
        <v>42.337000000000003</v>
      </c>
      <c r="M4191" s="9">
        <v>42.347000000000001</v>
      </c>
      <c r="N4191" s="9">
        <v>36.637</v>
      </c>
      <c r="O4191" s="9">
        <v>45.603999999999999</v>
      </c>
      <c r="P4191" s="9">
        <v>18.852</v>
      </c>
      <c r="Q4191" s="9">
        <v>14.911</v>
      </c>
      <c r="R4191" s="9">
        <v>12.91</v>
      </c>
      <c r="S4191" s="9">
        <v>14.25</v>
      </c>
      <c r="T4191" s="9">
        <v>15.742000000000001</v>
      </c>
    </row>
    <row r="4192" spans="1:20" x14ac:dyDescent="0.35">
      <c r="A4192">
        <f t="shared" si="131"/>
        <v>4192</v>
      </c>
      <c r="B4192" s="3" t="s">
        <v>72</v>
      </c>
      <c r="C4192" s="3" t="s">
        <v>86</v>
      </c>
      <c r="D4192" s="3" t="s">
        <v>57</v>
      </c>
      <c r="E4192">
        <v>2020</v>
      </c>
      <c r="F4192" s="3" t="str">
        <f t="shared" si="130"/>
        <v>CQOutHELL C2020</v>
      </c>
      <c r="G4192" s="9">
        <v>10.210000000000001</v>
      </c>
      <c r="H4192" s="9">
        <v>11.188000000000001</v>
      </c>
      <c r="I4192" s="9">
        <v>16.318000000000001</v>
      </c>
      <c r="J4192" s="9">
        <v>30.774999999999999</v>
      </c>
      <c r="K4192" s="9">
        <v>38.392000000000003</v>
      </c>
      <c r="L4192" s="9">
        <v>28.623999999999999</v>
      </c>
      <c r="M4192" s="9">
        <v>33.753</v>
      </c>
      <c r="N4192" s="9">
        <v>44.146999999999998</v>
      </c>
      <c r="O4192" s="9">
        <v>27.876999999999999</v>
      </c>
      <c r="P4192" s="9">
        <v>22.507000000000001</v>
      </c>
      <c r="Q4192" s="9">
        <v>16.190999999999999</v>
      </c>
      <c r="R4192" s="9">
        <v>13.089</v>
      </c>
      <c r="S4192" s="9">
        <v>12.106</v>
      </c>
      <c r="T4192" s="9">
        <v>14.053000000000001</v>
      </c>
    </row>
    <row r="4193" spans="1:20" x14ac:dyDescent="0.35">
      <c r="A4193">
        <f t="shared" si="131"/>
        <v>4193</v>
      </c>
      <c r="B4193" s="3" t="s">
        <v>72</v>
      </c>
      <c r="C4193" s="3" t="s">
        <v>86</v>
      </c>
      <c r="D4193" s="3" t="s">
        <v>57</v>
      </c>
      <c r="E4193">
        <v>2021</v>
      </c>
      <c r="F4193" s="3" t="str">
        <f t="shared" si="130"/>
        <v>CQOutHELL C2021</v>
      </c>
      <c r="G4193" s="9">
        <v>12.236000000000001</v>
      </c>
      <c r="H4193" s="9">
        <v>9.8780000000000001</v>
      </c>
      <c r="I4193" s="9">
        <v>20.379000000000001</v>
      </c>
      <c r="J4193" s="9">
        <v>37.85</v>
      </c>
      <c r="K4193" s="9">
        <v>50.301000000000002</v>
      </c>
      <c r="L4193" s="9">
        <v>59.192999999999998</v>
      </c>
      <c r="M4193" s="9">
        <v>57.92</v>
      </c>
      <c r="N4193" s="9">
        <v>72.09</v>
      </c>
      <c r="O4193" s="9">
        <v>46.615000000000002</v>
      </c>
      <c r="P4193" s="9">
        <v>49.344000000000001</v>
      </c>
      <c r="Q4193" s="9">
        <v>27.292000000000002</v>
      </c>
      <c r="R4193" s="9">
        <v>16.596</v>
      </c>
      <c r="S4193" s="9">
        <v>17.154</v>
      </c>
      <c r="T4193" s="9">
        <v>15.753</v>
      </c>
    </row>
    <row r="4194" spans="1:20" x14ac:dyDescent="0.35">
      <c r="A4194">
        <f t="shared" si="131"/>
        <v>4194</v>
      </c>
      <c r="B4194" s="3" t="s">
        <v>72</v>
      </c>
      <c r="C4194" s="3" t="s">
        <v>86</v>
      </c>
      <c r="D4194" s="3" t="s">
        <v>57</v>
      </c>
      <c r="E4194">
        <v>2022</v>
      </c>
      <c r="F4194" s="3" t="str">
        <f t="shared" si="130"/>
        <v>CQOutHELL C2022</v>
      </c>
      <c r="G4194" s="9">
        <v>13.903</v>
      </c>
      <c r="H4194" s="9">
        <v>9</v>
      </c>
      <c r="I4194" s="9">
        <v>36.067999999999998</v>
      </c>
      <c r="J4194" s="9">
        <v>37.383000000000003</v>
      </c>
      <c r="K4194" s="9">
        <v>44.156999999999996</v>
      </c>
      <c r="L4194" s="9">
        <v>40.639000000000003</v>
      </c>
      <c r="M4194" s="9">
        <v>37.020000000000003</v>
      </c>
      <c r="N4194" s="9">
        <v>44.225999999999999</v>
      </c>
      <c r="O4194" s="9">
        <v>32.360999999999997</v>
      </c>
      <c r="P4194" s="9">
        <v>12.297000000000001</v>
      </c>
      <c r="Q4194" s="9">
        <v>13.621</v>
      </c>
      <c r="R4194" s="9">
        <v>12.484</v>
      </c>
      <c r="S4194" s="9">
        <v>12.615</v>
      </c>
      <c r="T4194" s="9">
        <v>11.869</v>
      </c>
    </row>
    <row r="4195" spans="1:20" x14ac:dyDescent="0.35">
      <c r="A4195">
        <f t="shared" si="131"/>
        <v>4195</v>
      </c>
      <c r="B4195" s="3" t="s">
        <v>72</v>
      </c>
      <c r="C4195" s="3" t="s">
        <v>86</v>
      </c>
      <c r="D4195" s="3" t="s">
        <v>57</v>
      </c>
      <c r="E4195">
        <v>2023</v>
      </c>
      <c r="F4195" s="3" t="str">
        <f t="shared" si="130"/>
        <v>CQOutHELL C2023</v>
      </c>
      <c r="G4195" s="9">
        <v>9.3469999999999995</v>
      </c>
      <c r="H4195" s="9">
        <v>9</v>
      </c>
      <c r="I4195" s="9">
        <v>11.711</v>
      </c>
      <c r="J4195" s="9">
        <v>17.001000000000001</v>
      </c>
      <c r="K4195" s="9">
        <v>20.440999999999999</v>
      </c>
      <c r="L4195" s="9">
        <v>20.135000000000002</v>
      </c>
      <c r="M4195" s="9">
        <v>36.292999999999999</v>
      </c>
      <c r="N4195" s="9">
        <v>36.252000000000002</v>
      </c>
      <c r="O4195" s="9">
        <v>19.016999999999999</v>
      </c>
      <c r="P4195" s="9">
        <v>26.824000000000002</v>
      </c>
      <c r="Q4195" s="9">
        <v>16.041</v>
      </c>
      <c r="R4195" s="9">
        <v>13.73</v>
      </c>
      <c r="S4195" s="9">
        <v>10.351000000000001</v>
      </c>
      <c r="T4195" s="9">
        <v>12.317</v>
      </c>
    </row>
    <row r="4196" spans="1:20" x14ac:dyDescent="0.35">
      <c r="A4196">
        <f t="shared" si="131"/>
        <v>4196</v>
      </c>
      <c r="B4196" s="3" t="s">
        <v>72</v>
      </c>
      <c r="C4196" s="3" t="s">
        <v>86</v>
      </c>
      <c r="D4196" s="3" t="s">
        <v>57</v>
      </c>
      <c r="E4196">
        <v>2024</v>
      </c>
      <c r="F4196" s="3" t="str">
        <f t="shared" si="130"/>
        <v>CQOutHELL C2024</v>
      </c>
      <c r="G4196" s="9">
        <v>10.067</v>
      </c>
      <c r="H4196" s="9">
        <v>9.43</v>
      </c>
      <c r="I4196" s="9">
        <v>15.494</v>
      </c>
      <c r="J4196" s="9">
        <v>19.934999999999999</v>
      </c>
      <c r="K4196" s="9">
        <v>23.404</v>
      </c>
      <c r="L4196" s="9">
        <v>20.56</v>
      </c>
      <c r="M4196" s="9">
        <v>15.935</v>
      </c>
      <c r="N4196" s="9">
        <v>31.879000000000001</v>
      </c>
      <c r="O4196" s="9">
        <v>36.499000000000002</v>
      </c>
      <c r="P4196" s="9">
        <v>12.776999999999999</v>
      </c>
      <c r="Q4196" s="9">
        <v>13.837</v>
      </c>
      <c r="R4196" s="9">
        <v>13.068</v>
      </c>
      <c r="S4196" s="9">
        <v>13.712999999999999</v>
      </c>
      <c r="T4196" s="9">
        <v>11.284000000000001</v>
      </c>
    </row>
    <row r="4197" spans="1:20" x14ac:dyDescent="0.35">
      <c r="A4197">
        <f t="shared" si="131"/>
        <v>4197</v>
      </c>
      <c r="B4197" s="3" t="s">
        <v>72</v>
      </c>
      <c r="C4197" s="3" t="s">
        <v>86</v>
      </c>
      <c r="D4197" s="3" t="s">
        <v>57</v>
      </c>
      <c r="E4197">
        <v>2025</v>
      </c>
      <c r="F4197" s="3" t="str">
        <f t="shared" si="130"/>
        <v>CQOutHELL C2025</v>
      </c>
      <c r="G4197" s="9">
        <v>9.5500000000000007</v>
      </c>
      <c r="H4197" s="9">
        <v>9</v>
      </c>
      <c r="I4197" s="9">
        <v>9</v>
      </c>
      <c r="J4197" s="9">
        <v>17.713000000000001</v>
      </c>
      <c r="K4197" s="9">
        <v>23.058</v>
      </c>
      <c r="L4197" s="9">
        <v>42.57</v>
      </c>
      <c r="M4197" s="9">
        <v>36.634999999999998</v>
      </c>
      <c r="N4197" s="9">
        <v>41.899000000000001</v>
      </c>
      <c r="O4197" s="9">
        <v>20.771999999999998</v>
      </c>
      <c r="P4197" s="9">
        <v>13.000999999999999</v>
      </c>
      <c r="Q4197" s="9">
        <v>13.510999999999999</v>
      </c>
      <c r="R4197" s="9">
        <v>10.776</v>
      </c>
      <c r="S4197" s="9">
        <v>14.68</v>
      </c>
      <c r="T4197" s="9">
        <v>12.298999999999999</v>
      </c>
    </row>
    <row r="4198" spans="1:20" x14ac:dyDescent="0.35">
      <c r="A4198">
        <f t="shared" si="131"/>
        <v>4198</v>
      </c>
      <c r="B4198" s="3" t="s">
        <v>72</v>
      </c>
      <c r="C4198" s="3" t="s">
        <v>86</v>
      </c>
      <c r="D4198" s="3" t="s">
        <v>57</v>
      </c>
      <c r="E4198">
        <v>2026</v>
      </c>
      <c r="F4198" s="3" t="str">
        <f t="shared" si="130"/>
        <v>CQOutHELL C2026</v>
      </c>
      <c r="G4198" s="9">
        <v>10.217000000000001</v>
      </c>
      <c r="H4198" s="9">
        <v>10.031000000000001</v>
      </c>
      <c r="I4198" s="9">
        <v>23.727</v>
      </c>
      <c r="J4198" s="9">
        <v>38.771000000000001</v>
      </c>
      <c r="K4198" s="9">
        <v>51.052</v>
      </c>
      <c r="L4198" s="9">
        <v>56.863</v>
      </c>
      <c r="M4198" s="9">
        <v>74.906000000000006</v>
      </c>
      <c r="N4198" s="9">
        <v>74.652000000000001</v>
      </c>
      <c r="O4198" s="9">
        <v>54.920999999999999</v>
      </c>
      <c r="P4198" s="9">
        <v>67.742000000000004</v>
      </c>
      <c r="Q4198" s="9">
        <v>22.363</v>
      </c>
      <c r="R4198" s="9">
        <v>18.026</v>
      </c>
      <c r="S4198" s="9">
        <v>16.015999999999998</v>
      </c>
      <c r="T4198" s="9">
        <v>15.958</v>
      </c>
    </row>
    <row r="4199" spans="1:20" x14ac:dyDescent="0.35">
      <c r="A4199">
        <f t="shared" si="131"/>
        <v>4199</v>
      </c>
      <c r="B4199" s="3" t="s">
        <v>72</v>
      </c>
      <c r="C4199" s="3" t="s">
        <v>86</v>
      </c>
      <c r="D4199" s="3" t="s">
        <v>57</v>
      </c>
      <c r="E4199">
        <v>2027</v>
      </c>
      <c r="F4199" s="3" t="str">
        <f t="shared" si="130"/>
        <v>CQOutHELL C2027</v>
      </c>
      <c r="G4199" s="9">
        <v>13.526999999999999</v>
      </c>
      <c r="H4199" s="9">
        <v>9</v>
      </c>
      <c r="I4199" s="9">
        <v>19.972000000000001</v>
      </c>
      <c r="J4199" s="9">
        <v>24.151</v>
      </c>
      <c r="K4199" s="9">
        <v>26.542000000000002</v>
      </c>
      <c r="L4199" s="9">
        <v>26.565999999999999</v>
      </c>
      <c r="M4199" s="9">
        <v>34.828000000000003</v>
      </c>
      <c r="N4199" s="9">
        <v>74.778999999999996</v>
      </c>
      <c r="O4199" s="9">
        <v>36.326000000000001</v>
      </c>
      <c r="P4199" s="9">
        <v>16.689</v>
      </c>
      <c r="Q4199" s="9">
        <v>15.143000000000001</v>
      </c>
      <c r="R4199" s="9">
        <v>12.813000000000001</v>
      </c>
      <c r="S4199" s="9">
        <v>11.711</v>
      </c>
      <c r="T4199" s="9">
        <v>15.444000000000001</v>
      </c>
    </row>
    <row r="4200" spans="1:20" x14ac:dyDescent="0.35">
      <c r="A4200">
        <f t="shared" si="131"/>
        <v>4200</v>
      </c>
      <c r="B4200" s="3" t="s">
        <v>72</v>
      </c>
      <c r="C4200" s="3" t="s">
        <v>86</v>
      </c>
      <c r="D4200" s="3" t="s">
        <v>57</v>
      </c>
      <c r="E4200">
        <v>2028</v>
      </c>
      <c r="F4200" s="3" t="str">
        <f t="shared" si="130"/>
        <v>CQOutHELL C2028</v>
      </c>
      <c r="G4200" s="9">
        <v>10.029999999999999</v>
      </c>
      <c r="H4200" s="9">
        <v>9</v>
      </c>
      <c r="I4200" s="9">
        <v>12.622</v>
      </c>
      <c r="J4200" s="9">
        <v>15.787000000000001</v>
      </c>
      <c r="K4200" s="9">
        <v>21.611999999999998</v>
      </c>
      <c r="L4200" s="9">
        <v>26.686</v>
      </c>
      <c r="M4200" s="9">
        <v>16.988</v>
      </c>
      <c r="N4200" s="9">
        <v>32.700000000000003</v>
      </c>
      <c r="O4200" s="9">
        <v>33.393999999999998</v>
      </c>
      <c r="P4200" s="9">
        <v>28.893999999999998</v>
      </c>
      <c r="Q4200" s="9">
        <v>15.052</v>
      </c>
      <c r="R4200" s="9">
        <v>15.302</v>
      </c>
      <c r="S4200" s="9">
        <v>12.493</v>
      </c>
      <c r="T4200" s="9">
        <v>14.180999999999999</v>
      </c>
    </row>
    <row r="4201" spans="1:20" x14ac:dyDescent="0.35">
      <c r="A4201">
        <f t="shared" si="131"/>
        <v>4201</v>
      </c>
      <c r="B4201" s="3" t="s">
        <v>72</v>
      </c>
      <c r="C4201" s="3" t="s">
        <v>86</v>
      </c>
      <c r="D4201" s="3" t="s">
        <v>57</v>
      </c>
      <c r="E4201">
        <v>2029</v>
      </c>
      <c r="F4201" s="3" t="str">
        <f t="shared" si="130"/>
        <v>CQOutHELL C2029</v>
      </c>
      <c r="G4201" s="9">
        <v>15.791</v>
      </c>
      <c r="H4201" s="9">
        <v>12.867000000000001</v>
      </c>
      <c r="I4201" s="9">
        <v>26.221</v>
      </c>
      <c r="J4201" s="9">
        <v>28.579000000000001</v>
      </c>
      <c r="K4201" s="9">
        <v>28.032</v>
      </c>
      <c r="L4201" s="9">
        <v>43.412999999999997</v>
      </c>
      <c r="M4201" s="9">
        <v>44.311999999999998</v>
      </c>
      <c r="N4201" s="9">
        <v>38.329000000000001</v>
      </c>
      <c r="O4201" s="9">
        <v>47.777999999999999</v>
      </c>
      <c r="P4201" s="9">
        <v>20.167999999999999</v>
      </c>
      <c r="Q4201" s="9">
        <v>15.664</v>
      </c>
      <c r="R4201" s="9">
        <v>13.331</v>
      </c>
      <c r="S4201" s="9">
        <v>14.678000000000001</v>
      </c>
      <c r="T4201" s="9">
        <v>16.338999999999999</v>
      </c>
    </row>
    <row r="4202" spans="1:20" x14ac:dyDescent="0.35">
      <c r="A4202">
        <f t="shared" si="131"/>
        <v>4202</v>
      </c>
      <c r="B4202" s="3" t="s">
        <v>72</v>
      </c>
      <c r="C4202" s="3" t="s">
        <v>86</v>
      </c>
      <c r="D4202" s="3" t="s">
        <v>58</v>
      </c>
      <c r="E4202">
        <v>2020</v>
      </c>
      <c r="F4202" s="3" t="str">
        <f t="shared" si="130"/>
        <v>CQOutDWRSHK2020</v>
      </c>
      <c r="G4202" s="9">
        <v>1.6</v>
      </c>
      <c r="H4202" s="9">
        <v>5.4480000000000004</v>
      </c>
      <c r="I4202" s="9">
        <v>10.382999999999999</v>
      </c>
      <c r="J4202" s="9">
        <v>9.3260000000000005</v>
      </c>
      <c r="K4202" s="9">
        <v>1.6</v>
      </c>
      <c r="L4202" s="9">
        <v>6.2110000000000003</v>
      </c>
      <c r="M4202" s="9">
        <v>10.92</v>
      </c>
      <c r="N4202" s="9">
        <v>5.4370000000000003</v>
      </c>
      <c r="O4202" s="9">
        <v>7.4269999999999996</v>
      </c>
      <c r="P4202" s="9">
        <v>9.4969999999999999</v>
      </c>
      <c r="Q4202" s="9">
        <v>11.339</v>
      </c>
      <c r="R4202" s="9">
        <v>11.339</v>
      </c>
      <c r="S4202" s="9">
        <v>11.339</v>
      </c>
      <c r="T4202" s="9">
        <v>4.9660000000000002</v>
      </c>
    </row>
    <row r="4203" spans="1:20" x14ac:dyDescent="0.35">
      <c r="A4203">
        <f t="shared" si="131"/>
        <v>4203</v>
      </c>
      <c r="B4203" s="3" t="s">
        <v>72</v>
      </c>
      <c r="C4203" s="3" t="s">
        <v>86</v>
      </c>
      <c r="D4203" s="3" t="s">
        <v>58</v>
      </c>
      <c r="E4203">
        <v>2021</v>
      </c>
      <c r="F4203" s="3" t="str">
        <f t="shared" si="130"/>
        <v>CQOutDWRSHK2021</v>
      </c>
      <c r="G4203" s="9">
        <v>1.6</v>
      </c>
      <c r="H4203" s="9">
        <v>1.6</v>
      </c>
      <c r="I4203" s="9">
        <v>2.0779999999999998</v>
      </c>
      <c r="J4203" s="9">
        <v>13.347</v>
      </c>
      <c r="K4203" s="9">
        <v>9.9290000000000003</v>
      </c>
      <c r="L4203" s="9">
        <v>12.834</v>
      </c>
      <c r="M4203" s="9">
        <v>8.8089999999999993</v>
      </c>
      <c r="N4203" s="9">
        <v>18.626000000000001</v>
      </c>
      <c r="O4203" s="9">
        <v>2.355</v>
      </c>
      <c r="P4203" s="9">
        <v>6.0990000000000002</v>
      </c>
      <c r="Q4203" s="9">
        <v>14</v>
      </c>
      <c r="R4203" s="9">
        <v>14</v>
      </c>
      <c r="S4203" s="9">
        <v>14</v>
      </c>
      <c r="T4203" s="9">
        <v>7.4480000000000004</v>
      </c>
    </row>
    <row r="4204" spans="1:20" x14ac:dyDescent="0.35">
      <c r="A4204">
        <f t="shared" si="131"/>
        <v>4204</v>
      </c>
      <c r="B4204" s="3" t="s">
        <v>72</v>
      </c>
      <c r="C4204" s="3" t="s">
        <v>86</v>
      </c>
      <c r="D4204" s="3" t="s">
        <v>58</v>
      </c>
      <c r="E4204">
        <v>2022</v>
      </c>
      <c r="F4204" s="3" t="str">
        <f t="shared" si="130"/>
        <v>CQOutDWRSHK2022</v>
      </c>
      <c r="G4204" s="9">
        <v>1.6</v>
      </c>
      <c r="H4204" s="9">
        <v>1.6</v>
      </c>
      <c r="I4204" s="9">
        <v>1.6</v>
      </c>
      <c r="J4204" s="9">
        <v>15.436</v>
      </c>
      <c r="K4204" s="9">
        <v>1.6</v>
      </c>
      <c r="L4204" s="9">
        <v>1.6</v>
      </c>
      <c r="M4204" s="9">
        <v>1.6</v>
      </c>
      <c r="N4204" s="9">
        <v>5.9080000000000004</v>
      </c>
      <c r="O4204" s="9">
        <v>8.5739999999999998</v>
      </c>
      <c r="P4204" s="9">
        <v>3.4630000000000001</v>
      </c>
      <c r="Q4204" s="9">
        <v>10.473000000000001</v>
      </c>
      <c r="R4204" s="9">
        <v>10.505000000000001</v>
      </c>
      <c r="S4204" s="9">
        <v>7.8789999999999996</v>
      </c>
      <c r="T4204" s="9">
        <v>4.2869999999999999</v>
      </c>
    </row>
    <row r="4205" spans="1:20" x14ac:dyDescent="0.35">
      <c r="A4205">
        <f t="shared" si="131"/>
        <v>4205</v>
      </c>
      <c r="B4205" s="3" t="s">
        <v>72</v>
      </c>
      <c r="C4205" s="3" t="s">
        <v>86</v>
      </c>
      <c r="D4205" s="3" t="s">
        <v>58</v>
      </c>
      <c r="E4205">
        <v>2023</v>
      </c>
      <c r="F4205" s="3" t="str">
        <f t="shared" si="130"/>
        <v>CQOutDWRSHK2023</v>
      </c>
      <c r="G4205" s="9">
        <v>1.6</v>
      </c>
      <c r="H4205" s="9">
        <v>1.6</v>
      </c>
      <c r="I4205" s="9">
        <v>1.6</v>
      </c>
      <c r="J4205" s="9">
        <v>7.0419999999999998</v>
      </c>
      <c r="K4205" s="9">
        <v>1.6</v>
      </c>
      <c r="L4205" s="9">
        <v>1.6</v>
      </c>
      <c r="M4205" s="9">
        <v>5.4779999999999998</v>
      </c>
      <c r="N4205" s="9">
        <v>6.3369999999999997</v>
      </c>
      <c r="O4205" s="9">
        <v>9.1430000000000007</v>
      </c>
      <c r="P4205" s="9">
        <v>9.3559999999999999</v>
      </c>
      <c r="Q4205" s="9">
        <v>11.391</v>
      </c>
      <c r="R4205" s="9">
        <v>11.391</v>
      </c>
      <c r="S4205" s="9">
        <v>11.391</v>
      </c>
      <c r="T4205" s="9">
        <v>5.1369999999999996</v>
      </c>
    </row>
    <row r="4206" spans="1:20" x14ac:dyDescent="0.35">
      <c r="A4206">
        <f t="shared" si="131"/>
        <v>4206</v>
      </c>
      <c r="B4206" s="3" t="s">
        <v>72</v>
      </c>
      <c r="C4206" s="3" t="s">
        <v>86</v>
      </c>
      <c r="D4206" s="3" t="s">
        <v>58</v>
      </c>
      <c r="E4206">
        <v>2024</v>
      </c>
      <c r="F4206" s="3" t="str">
        <f t="shared" si="130"/>
        <v>CQOutDWRSHK2024</v>
      </c>
      <c r="G4206" s="9">
        <v>1.6</v>
      </c>
      <c r="H4206" s="9">
        <v>1.6</v>
      </c>
      <c r="I4206" s="9">
        <v>2.7269999999999999</v>
      </c>
      <c r="J4206" s="9">
        <v>9.6809999999999992</v>
      </c>
      <c r="K4206" s="9">
        <v>1.6</v>
      </c>
      <c r="L4206" s="9">
        <v>1.6</v>
      </c>
      <c r="M4206" s="9">
        <v>1.6</v>
      </c>
      <c r="N4206" s="9">
        <v>3.363</v>
      </c>
      <c r="O4206" s="9">
        <v>6.1660000000000004</v>
      </c>
      <c r="P4206" s="9">
        <v>5.7670000000000003</v>
      </c>
      <c r="Q4206" s="9">
        <v>10.829000000000001</v>
      </c>
      <c r="R4206" s="9">
        <v>10.84</v>
      </c>
      <c r="S4206" s="9">
        <v>8.1310000000000002</v>
      </c>
      <c r="T4206" s="9">
        <v>4.7160000000000002</v>
      </c>
    </row>
    <row r="4207" spans="1:20" x14ac:dyDescent="0.35">
      <c r="A4207">
        <f t="shared" si="131"/>
        <v>4207</v>
      </c>
      <c r="B4207" s="3" t="s">
        <v>72</v>
      </c>
      <c r="C4207" s="3" t="s">
        <v>86</v>
      </c>
      <c r="D4207" s="3" t="s">
        <v>58</v>
      </c>
      <c r="E4207">
        <v>2025</v>
      </c>
      <c r="F4207" s="3" t="str">
        <f t="shared" si="130"/>
        <v>CQOutDWRSHK2025</v>
      </c>
      <c r="G4207" s="9">
        <v>1.6</v>
      </c>
      <c r="H4207" s="9">
        <v>1.6</v>
      </c>
      <c r="I4207" s="9">
        <v>1.6</v>
      </c>
      <c r="J4207" s="9">
        <v>16.030999999999999</v>
      </c>
      <c r="K4207" s="9">
        <v>1.6</v>
      </c>
      <c r="L4207" s="9">
        <v>5.3150000000000004</v>
      </c>
      <c r="M4207" s="9">
        <v>4.3280000000000003</v>
      </c>
      <c r="N4207" s="9">
        <v>9.7189999999999994</v>
      </c>
      <c r="O4207" s="9">
        <v>6.4820000000000002</v>
      </c>
      <c r="P4207" s="9">
        <v>6.0369999999999999</v>
      </c>
      <c r="Q4207" s="9">
        <v>10.667999999999999</v>
      </c>
      <c r="R4207" s="9">
        <v>10.688000000000001</v>
      </c>
      <c r="S4207" s="9">
        <v>8.016</v>
      </c>
      <c r="T4207" s="9">
        <v>5.0629999999999997</v>
      </c>
    </row>
    <row r="4208" spans="1:20" x14ac:dyDescent="0.35">
      <c r="A4208">
        <f t="shared" si="131"/>
        <v>4208</v>
      </c>
      <c r="B4208" s="3" t="s">
        <v>72</v>
      </c>
      <c r="C4208" s="3" t="s">
        <v>86</v>
      </c>
      <c r="D4208" s="3" t="s">
        <v>58</v>
      </c>
      <c r="E4208">
        <v>2026</v>
      </c>
      <c r="F4208" s="3" t="str">
        <f t="shared" si="130"/>
        <v>CQOutDWRSHK2026</v>
      </c>
      <c r="G4208" s="9">
        <v>1.6</v>
      </c>
      <c r="H4208" s="9">
        <v>1.6</v>
      </c>
      <c r="I4208" s="9">
        <v>5.6070000000000002</v>
      </c>
      <c r="J4208" s="9">
        <v>16.291</v>
      </c>
      <c r="K4208" s="9">
        <v>1.6</v>
      </c>
      <c r="L4208" s="9">
        <v>1.6</v>
      </c>
      <c r="M4208" s="9">
        <v>4.1369999999999996</v>
      </c>
      <c r="N4208" s="9">
        <v>4.1120000000000001</v>
      </c>
      <c r="O4208" s="9">
        <v>8.3520000000000003</v>
      </c>
      <c r="P4208" s="9">
        <v>7.1909999999999998</v>
      </c>
      <c r="Q4208" s="9">
        <v>11</v>
      </c>
      <c r="R4208" s="9">
        <v>11</v>
      </c>
      <c r="S4208" s="9">
        <v>8.7059999999999995</v>
      </c>
      <c r="T4208" s="9">
        <v>4.4589999999999996</v>
      </c>
    </row>
    <row r="4209" spans="1:20" x14ac:dyDescent="0.35">
      <c r="A4209">
        <f t="shared" si="131"/>
        <v>4209</v>
      </c>
      <c r="B4209" s="3" t="s">
        <v>72</v>
      </c>
      <c r="C4209" s="3" t="s">
        <v>86</v>
      </c>
      <c r="D4209" s="3" t="s">
        <v>58</v>
      </c>
      <c r="E4209">
        <v>2027</v>
      </c>
      <c r="F4209" s="3" t="str">
        <f t="shared" si="130"/>
        <v>CQOutDWRSHK2027</v>
      </c>
      <c r="G4209" s="9">
        <v>1.6</v>
      </c>
      <c r="H4209" s="9">
        <v>1.6</v>
      </c>
      <c r="I4209" s="9">
        <v>1.6</v>
      </c>
      <c r="J4209" s="9">
        <v>1.6</v>
      </c>
      <c r="K4209" s="9">
        <v>1.6</v>
      </c>
      <c r="L4209" s="9">
        <v>2.577</v>
      </c>
      <c r="M4209" s="9">
        <v>10.743</v>
      </c>
      <c r="N4209" s="9">
        <v>11.172000000000001</v>
      </c>
      <c r="O4209" s="9">
        <v>3.819</v>
      </c>
      <c r="P4209" s="9">
        <v>5.5110000000000001</v>
      </c>
      <c r="Q4209" s="9">
        <v>10.83</v>
      </c>
      <c r="R4209" s="9">
        <v>10.840999999999999</v>
      </c>
      <c r="S4209" s="9">
        <v>8.1310000000000002</v>
      </c>
      <c r="T4209" s="9">
        <v>5.8680000000000003</v>
      </c>
    </row>
    <row r="4210" spans="1:20" x14ac:dyDescent="0.35">
      <c r="A4210">
        <f t="shared" si="131"/>
        <v>4210</v>
      </c>
      <c r="B4210" s="3" t="s">
        <v>72</v>
      </c>
      <c r="C4210" s="3" t="s">
        <v>86</v>
      </c>
      <c r="D4210" s="3" t="s">
        <v>58</v>
      </c>
      <c r="E4210">
        <v>2028</v>
      </c>
      <c r="F4210" s="3" t="str">
        <f t="shared" si="130"/>
        <v>CQOutDWRSHK2028</v>
      </c>
      <c r="G4210" s="9">
        <v>1.6</v>
      </c>
      <c r="H4210" s="9">
        <v>1.6</v>
      </c>
      <c r="I4210" s="9">
        <v>1.6</v>
      </c>
      <c r="J4210" s="9">
        <v>1.6</v>
      </c>
      <c r="K4210" s="9">
        <v>6.5</v>
      </c>
      <c r="L4210" s="9">
        <v>10.65</v>
      </c>
      <c r="M4210" s="9">
        <v>1.6</v>
      </c>
      <c r="N4210" s="9">
        <v>1.8169999999999999</v>
      </c>
      <c r="O4210" s="9">
        <v>3.0110000000000001</v>
      </c>
      <c r="P4210" s="9">
        <v>8.6769999999999996</v>
      </c>
      <c r="Q4210" s="9">
        <v>11</v>
      </c>
      <c r="R4210" s="9">
        <v>11</v>
      </c>
      <c r="S4210" s="9">
        <v>10.371</v>
      </c>
      <c r="T4210" s="9">
        <v>4.492</v>
      </c>
    </row>
    <row r="4211" spans="1:20" x14ac:dyDescent="0.35">
      <c r="A4211">
        <f t="shared" si="131"/>
        <v>4211</v>
      </c>
      <c r="B4211" s="3" t="s">
        <v>72</v>
      </c>
      <c r="C4211" s="3" t="s">
        <v>86</v>
      </c>
      <c r="D4211" s="3" t="s">
        <v>58</v>
      </c>
      <c r="E4211">
        <v>2029</v>
      </c>
      <c r="F4211" s="3" t="str">
        <f t="shared" si="130"/>
        <v>CQOutDWRSHK2029</v>
      </c>
      <c r="G4211" s="9">
        <v>1.6</v>
      </c>
      <c r="H4211" s="9">
        <v>1.6</v>
      </c>
      <c r="I4211" s="9">
        <v>1.6</v>
      </c>
      <c r="J4211" s="9">
        <v>2.8679999999999999</v>
      </c>
      <c r="K4211" s="9">
        <v>1.6</v>
      </c>
      <c r="L4211" s="9">
        <v>1.601</v>
      </c>
      <c r="M4211" s="9">
        <v>6.22</v>
      </c>
      <c r="N4211" s="9">
        <v>7.1159999999999997</v>
      </c>
      <c r="O4211" s="9">
        <v>8.548</v>
      </c>
      <c r="P4211" s="9">
        <v>5.72</v>
      </c>
      <c r="Q4211" s="9">
        <v>11</v>
      </c>
      <c r="R4211" s="9">
        <v>11</v>
      </c>
      <c r="S4211" s="9">
        <v>8.3930000000000007</v>
      </c>
      <c r="T4211" s="9">
        <v>5.032</v>
      </c>
    </row>
    <row r="4212" spans="1:20" x14ac:dyDescent="0.35">
      <c r="A4212">
        <f t="shared" si="131"/>
        <v>4212</v>
      </c>
      <c r="B4212" s="3" t="s">
        <v>72</v>
      </c>
      <c r="C4212" s="3" t="s">
        <v>86</v>
      </c>
      <c r="D4212" s="3" t="s">
        <v>59</v>
      </c>
      <c r="E4212">
        <v>2020</v>
      </c>
      <c r="F4212" s="3" t="str">
        <f t="shared" si="130"/>
        <v>CQOutLR.GRN2020</v>
      </c>
      <c r="G4212" s="9">
        <v>23.326000000000001</v>
      </c>
      <c r="H4212" s="9">
        <v>45.326000000000001</v>
      </c>
      <c r="I4212" s="9">
        <v>52.591999999999999</v>
      </c>
      <c r="J4212" s="9">
        <v>55.429000000000002</v>
      </c>
      <c r="K4212" s="9">
        <v>53.984999999999999</v>
      </c>
      <c r="L4212" s="9">
        <v>57.326000000000001</v>
      </c>
      <c r="M4212" s="9">
        <v>85.638999999999996</v>
      </c>
      <c r="N4212" s="9">
        <v>126.142</v>
      </c>
      <c r="O4212" s="9">
        <v>123.3</v>
      </c>
      <c r="P4212" s="9">
        <v>152.20500000000001</v>
      </c>
      <c r="Q4212" s="9">
        <v>73.236999999999995</v>
      </c>
      <c r="R4212" s="9">
        <v>39.616999999999997</v>
      </c>
      <c r="S4212" s="9">
        <v>34.665999999999997</v>
      </c>
      <c r="T4212" s="9">
        <v>28.968</v>
      </c>
    </row>
    <row r="4213" spans="1:20" x14ac:dyDescent="0.35">
      <c r="A4213">
        <f t="shared" si="131"/>
        <v>4213</v>
      </c>
      <c r="B4213" s="3" t="s">
        <v>72</v>
      </c>
      <c r="C4213" s="3" t="s">
        <v>86</v>
      </c>
      <c r="D4213" s="3" t="s">
        <v>59</v>
      </c>
      <c r="E4213">
        <v>2021</v>
      </c>
      <c r="F4213" s="3" t="str">
        <f t="shared" si="130"/>
        <v>CQOutLR.GRN2021</v>
      </c>
      <c r="G4213" s="9">
        <v>27.059000000000001</v>
      </c>
      <c r="H4213" s="9">
        <v>28.065999999999999</v>
      </c>
      <c r="I4213" s="9">
        <v>49.021999999999998</v>
      </c>
      <c r="J4213" s="9">
        <v>82.287000000000006</v>
      </c>
      <c r="K4213" s="9">
        <v>83.393000000000001</v>
      </c>
      <c r="L4213" s="9">
        <v>106.52800000000001</v>
      </c>
      <c r="M4213" s="9">
        <v>101.041</v>
      </c>
      <c r="N4213" s="9">
        <v>157.43799999999999</v>
      </c>
      <c r="O4213" s="9">
        <v>176.578</v>
      </c>
      <c r="P4213" s="9">
        <v>163.05000000000001</v>
      </c>
      <c r="Q4213" s="9">
        <v>109.938</v>
      </c>
      <c r="R4213" s="9">
        <v>63.22</v>
      </c>
      <c r="S4213" s="9">
        <v>50.863</v>
      </c>
      <c r="T4213" s="9">
        <v>37.841999999999999</v>
      </c>
    </row>
    <row r="4214" spans="1:20" x14ac:dyDescent="0.35">
      <c r="A4214">
        <f t="shared" si="131"/>
        <v>4214</v>
      </c>
      <c r="B4214" s="3" t="s">
        <v>72</v>
      </c>
      <c r="C4214" s="3" t="s">
        <v>86</v>
      </c>
      <c r="D4214" s="3" t="s">
        <v>59</v>
      </c>
      <c r="E4214">
        <v>2022</v>
      </c>
      <c r="F4214" s="3" t="str">
        <f t="shared" si="130"/>
        <v>CQOutLR.GRN2022</v>
      </c>
      <c r="G4214" s="9">
        <v>28.239000000000001</v>
      </c>
      <c r="H4214" s="9">
        <v>23.977</v>
      </c>
      <c r="I4214" s="9">
        <v>65.682000000000002</v>
      </c>
      <c r="J4214" s="9">
        <v>82.849000000000004</v>
      </c>
      <c r="K4214" s="9">
        <v>75.509</v>
      </c>
      <c r="L4214" s="9">
        <v>71.123999999999995</v>
      </c>
      <c r="M4214" s="9">
        <v>78.558000000000007</v>
      </c>
      <c r="N4214" s="9">
        <v>109.426</v>
      </c>
      <c r="O4214" s="9">
        <v>111.03700000000001</v>
      </c>
      <c r="P4214" s="9">
        <v>54.348999999999997</v>
      </c>
      <c r="Q4214" s="9">
        <v>35.113</v>
      </c>
      <c r="R4214" s="9">
        <v>30.321999999999999</v>
      </c>
      <c r="S4214" s="9">
        <v>27.553000000000001</v>
      </c>
      <c r="T4214" s="9">
        <v>24.204000000000001</v>
      </c>
    </row>
    <row r="4215" spans="1:20" x14ac:dyDescent="0.35">
      <c r="A4215">
        <f t="shared" si="131"/>
        <v>4215</v>
      </c>
      <c r="B4215" s="3" t="s">
        <v>72</v>
      </c>
      <c r="C4215" s="3" t="s">
        <v>86</v>
      </c>
      <c r="D4215" s="3" t="s">
        <v>59</v>
      </c>
      <c r="E4215">
        <v>2023</v>
      </c>
      <c r="F4215" s="3" t="str">
        <f t="shared" si="130"/>
        <v>CQOutLR.GRN2023</v>
      </c>
      <c r="G4215" s="9">
        <v>18.794</v>
      </c>
      <c r="H4215" s="9">
        <v>21.082000000000001</v>
      </c>
      <c r="I4215" s="9">
        <v>23.704000000000001</v>
      </c>
      <c r="J4215" s="9">
        <v>39.299999999999997</v>
      </c>
      <c r="K4215" s="9">
        <v>36.134</v>
      </c>
      <c r="L4215" s="9">
        <v>40.969000000000001</v>
      </c>
      <c r="M4215" s="9">
        <v>85.575999999999993</v>
      </c>
      <c r="N4215" s="9">
        <v>93.331000000000003</v>
      </c>
      <c r="O4215" s="9">
        <v>81.465999999999994</v>
      </c>
      <c r="P4215" s="9">
        <v>125.163</v>
      </c>
      <c r="Q4215" s="9">
        <v>57.468000000000004</v>
      </c>
      <c r="R4215" s="9">
        <v>36.805</v>
      </c>
      <c r="S4215" s="9">
        <v>35.633000000000003</v>
      </c>
      <c r="T4215" s="9">
        <v>27.798999999999999</v>
      </c>
    </row>
    <row r="4216" spans="1:20" x14ac:dyDescent="0.35">
      <c r="A4216">
        <f t="shared" si="131"/>
        <v>4216</v>
      </c>
      <c r="B4216" s="3" t="s">
        <v>72</v>
      </c>
      <c r="C4216" s="3" t="s">
        <v>86</v>
      </c>
      <c r="D4216" s="3" t="s">
        <v>59</v>
      </c>
      <c r="E4216">
        <v>2024</v>
      </c>
      <c r="F4216" s="3" t="str">
        <f t="shared" si="130"/>
        <v>CQOutLR.GRN2024</v>
      </c>
      <c r="G4216" s="9">
        <v>23.806000000000001</v>
      </c>
      <c r="H4216" s="9">
        <v>32.063000000000002</v>
      </c>
      <c r="I4216" s="9">
        <v>35.566000000000003</v>
      </c>
      <c r="J4216" s="9">
        <v>51.322000000000003</v>
      </c>
      <c r="K4216" s="9">
        <v>43.988999999999997</v>
      </c>
      <c r="L4216" s="9">
        <v>38.484000000000002</v>
      </c>
      <c r="M4216" s="9">
        <v>35.451000000000001</v>
      </c>
      <c r="N4216" s="9">
        <v>80.688000000000002</v>
      </c>
      <c r="O4216" s="9">
        <v>125.48</v>
      </c>
      <c r="P4216" s="9">
        <v>55.534999999999997</v>
      </c>
      <c r="Q4216" s="9">
        <v>39.308</v>
      </c>
      <c r="R4216" s="9">
        <v>34.704000000000001</v>
      </c>
      <c r="S4216" s="9">
        <v>30.314</v>
      </c>
      <c r="T4216" s="9">
        <v>24.216000000000001</v>
      </c>
    </row>
    <row r="4217" spans="1:20" x14ac:dyDescent="0.35">
      <c r="A4217">
        <f t="shared" si="131"/>
        <v>4217</v>
      </c>
      <c r="B4217" s="3" t="s">
        <v>72</v>
      </c>
      <c r="C4217" s="3" t="s">
        <v>86</v>
      </c>
      <c r="D4217" s="3" t="s">
        <v>59</v>
      </c>
      <c r="E4217">
        <v>2025</v>
      </c>
      <c r="F4217" s="3" t="str">
        <f t="shared" si="130"/>
        <v>CQOutLR.GRN2025</v>
      </c>
      <c r="G4217" s="9">
        <v>20.773</v>
      </c>
      <c r="H4217" s="9">
        <v>21.411999999999999</v>
      </c>
      <c r="I4217" s="9">
        <v>22.555</v>
      </c>
      <c r="J4217" s="9">
        <v>65.948999999999998</v>
      </c>
      <c r="K4217" s="9">
        <v>47.628999999999998</v>
      </c>
      <c r="L4217" s="9">
        <v>76.468999999999994</v>
      </c>
      <c r="M4217" s="9">
        <v>87.489000000000004</v>
      </c>
      <c r="N4217" s="9">
        <v>101.062</v>
      </c>
      <c r="O4217" s="9">
        <v>94.004000000000005</v>
      </c>
      <c r="P4217" s="9">
        <v>65.555000000000007</v>
      </c>
      <c r="Q4217" s="9">
        <v>36.676000000000002</v>
      </c>
      <c r="R4217" s="9">
        <v>29.895</v>
      </c>
      <c r="S4217" s="9">
        <v>31.033000000000001</v>
      </c>
      <c r="T4217" s="9">
        <v>26.960999999999999</v>
      </c>
    </row>
    <row r="4218" spans="1:20" x14ac:dyDescent="0.35">
      <c r="A4218">
        <f t="shared" si="131"/>
        <v>4218</v>
      </c>
      <c r="B4218" s="3" t="s">
        <v>72</v>
      </c>
      <c r="C4218" s="3" t="s">
        <v>86</v>
      </c>
      <c r="D4218" s="3" t="s">
        <v>59</v>
      </c>
      <c r="E4218">
        <v>2026</v>
      </c>
      <c r="F4218" s="3" t="str">
        <f t="shared" si="130"/>
        <v>CQOutLR.GRN2026</v>
      </c>
      <c r="G4218" s="9">
        <v>21.803999999999998</v>
      </c>
      <c r="H4218" s="9">
        <v>26.864999999999998</v>
      </c>
      <c r="I4218" s="9">
        <v>48.59</v>
      </c>
      <c r="J4218" s="9">
        <v>84.713999999999999</v>
      </c>
      <c r="K4218" s="9">
        <v>76.195999999999998</v>
      </c>
      <c r="L4218" s="9">
        <v>86.885000000000005</v>
      </c>
      <c r="M4218" s="9">
        <v>118.545</v>
      </c>
      <c r="N4218" s="9">
        <v>142.30799999999999</v>
      </c>
      <c r="O4218" s="9">
        <v>157.56399999999999</v>
      </c>
      <c r="P4218" s="9">
        <v>170.4</v>
      </c>
      <c r="Q4218" s="9">
        <v>67.215000000000003</v>
      </c>
      <c r="R4218" s="9">
        <v>44.563000000000002</v>
      </c>
      <c r="S4218" s="9">
        <v>36.009</v>
      </c>
      <c r="T4218" s="9">
        <v>29.181999999999999</v>
      </c>
    </row>
    <row r="4219" spans="1:20" x14ac:dyDescent="0.35">
      <c r="A4219">
        <f t="shared" si="131"/>
        <v>4219</v>
      </c>
      <c r="B4219" s="3" t="s">
        <v>72</v>
      </c>
      <c r="C4219" s="3" t="s">
        <v>86</v>
      </c>
      <c r="D4219" s="3" t="s">
        <v>59</v>
      </c>
      <c r="E4219">
        <v>2027</v>
      </c>
      <c r="F4219" s="3" t="str">
        <f t="shared" si="130"/>
        <v>CQOutLR.GRN2027</v>
      </c>
      <c r="G4219" s="9">
        <v>24.594999999999999</v>
      </c>
      <c r="H4219" s="9">
        <v>20.052</v>
      </c>
      <c r="I4219" s="9">
        <v>33.064999999999998</v>
      </c>
      <c r="J4219" s="9">
        <v>36.340000000000003</v>
      </c>
      <c r="K4219" s="9">
        <v>39.67</v>
      </c>
      <c r="L4219" s="9">
        <v>39.783000000000001</v>
      </c>
      <c r="M4219" s="9">
        <v>60.008000000000003</v>
      </c>
      <c r="N4219" s="9">
        <v>138.71299999999999</v>
      </c>
      <c r="O4219" s="9">
        <v>101.31</v>
      </c>
      <c r="P4219" s="9">
        <v>74.668000000000006</v>
      </c>
      <c r="Q4219" s="9">
        <v>41.396000000000001</v>
      </c>
      <c r="R4219" s="9">
        <v>33.231000000000002</v>
      </c>
      <c r="S4219" s="9">
        <v>27.359000000000002</v>
      </c>
      <c r="T4219" s="9">
        <v>37.584000000000003</v>
      </c>
    </row>
    <row r="4220" spans="1:20" x14ac:dyDescent="0.35">
      <c r="A4220">
        <f t="shared" si="131"/>
        <v>4220</v>
      </c>
      <c r="B4220" s="3" t="s">
        <v>72</v>
      </c>
      <c r="C4220" s="3" t="s">
        <v>86</v>
      </c>
      <c r="D4220" s="3" t="s">
        <v>59</v>
      </c>
      <c r="E4220">
        <v>2028</v>
      </c>
      <c r="F4220" s="3" t="str">
        <f t="shared" si="130"/>
        <v>CQOutLR.GRN2028</v>
      </c>
      <c r="G4220" s="9">
        <v>22.341999999999999</v>
      </c>
      <c r="H4220" s="9">
        <v>20.206</v>
      </c>
      <c r="I4220" s="9">
        <v>27.507999999999999</v>
      </c>
      <c r="J4220" s="9">
        <v>31.024000000000001</v>
      </c>
      <c r="K4220" s="9">
        <v>44.052</v>
      </c>
      <c r="L4220" s="9">
        <v>55.223999999999997</v>
      </c>
      <c r="M4220" s="9">
        <v>36.551000000000002</v>
      </c>
      <c r="N4220" s="9">
        <v>73.382000000000005</v>
      </c>
      <c r="O4220" s="9">
        <v>126.565</v>
      </c>
      <c r="P4220" s="9">
        <v>108.53100000000001</v>
      </c>
      <c r="Q4220" s="9">
        <v>49.279000000000003</v>
      </c>
      <c r="R4220" s="9">
        <v>36.295999999999999</v>
      </c>
      <c r="S4220" s="9">
        <v>34.033000000000001</v>
      </c>
      <c r="T4220" s="9">
        <v>27.013999999999999</v>
      </c>
    </row>
    <row r="4221" spans="1:20" x14ac:dyDescent="0.35">
      <c r="A4221">
        <f t="shared" si="131"/>
        <v>4221</v>
      </c>
      <c r="B4221" s="3" t="s">
        <v>72</v>
      </c>
      <c r="C4221" s="3" t="s">
        <v>86</v>
      </c>
      <c r="D4221" s="3" t="s">
        <v>59</v>
      </c>
      <c r="E4221">
        <v>2029</v>
      </c>
      <c r="F4221" s="3" t="str">
        <f t="shared" si="130"/>
        <v>CQOutLR.GRN2029</v>
      </c>
      <c r="G4221" s="9">
        <v>36.262</v>
      </c>
      <c r="H4221" s="9">
        <v>27.765999999999998</v>
      </c>
      <c r="I4221" s="9">
        <v>45.991999999999997</v>
      </c>
      <c r="J4221" s="9">
        <v>49.207999999999998</v>
      </c>
      <c r="K4221" s="9">
        <v>48.46</v>
      </c>
      <c r="L4221" s="9">
        <v>68.47</v>
      </c>
      <c r="M4221" s="9">
        <v>107.333</v>
      </c>
      <c r="N4221" s="9">
        <v>86.834999999999994</v>
      </c>
      <c r="O4221" s="9">
        <v>135.077</v>
      </c>
      <c r="P4221" s="9">
        <v>74.554000000000002</v>
      </c>
      <c r="Q4221" s="9">
        <v>46.895000000000003</v>
      </c>
      <c r="R4221" s="9">
        <v>34.125</v>
      </c>
      <c r="S4221" s="9">
        <v>33.453000000000003</v>
      </c>
      <c r="T4221" s="9">
        <v>37.112000000000002</v>
      </c>
    </row>
    <row r="4222" spans="1:20" x14ac:dyDescent="0.35">
      <c r="A4222">
        <f t="shared" si="131"/>
        <v>4222</v>
      </c>
      <c r="B4222" s="3" t="s">
        <v>72</v>
      </c>
      <c r="C4222" s="3" t="s">
        <v>86</v>
      </c>
      <c r="D4222" s="3" t="s">
        <v>60</v>
      </c>
      <c r="E4222">
        <v>2020</v>
      </c>
      <c r="F4222" s="3" t="str">
        <f t="shared" si="130"/>
        <v>CQOutL GOOS2020</v>
      </c>
      <c r="G4222" s="9">
        <v>23.341999999999999</v>
      </c>
      <c r="H4222" s="9">
        <v>45.067999999999998</v>
      </c>
      <c r="I4222" s="9">
        <v>52.838000000000001</v>
      </c>
      <c r="J4222" s="9">
        <v>55.505000000000003</v>
      </c>
      <c r="K4222" s="9">
        <v>53.600999999999999</v>
      </c>
      <c r="L4222" s="9">
        <v>57.692999999999998</v>
      </c>
      <c r="M4222" s="9">
        <v>86.704999999999998</v>
      </c>
      <c r="N4222" s="9">
        <v>125.521</v>
      </c>
      <c r="O4222" s="9">
        <v>122.541</v>
      </c>
      <c r="P4222" s="9">
        <v>153.035</v>
      </c>
      <c r="Q4222" s="9">
        <v>73.697999999999993</v>
      </c>
      <c r="R4222" s="9">
        <v>39.677</v>
      </c>
      <c r="S4222" s="9">
        <v>34.715000000000003</v>
      </c>
      <c r="T4222" s="9">
        <v>27.937999999999999</v>
      </c>
    </row>
    <row r="4223" spans="1:20" x14ac:dyDescent="0.35">
      <c r="A4223">
        <f t="shared" si="131"/>
        <v>4223</v>
      </c>
      <c r="B4223" s="3" t="s">
        <v>72</v>
      </c>
      <c r="C4223" s="3" t="s">
        <v>86</v>
      </c>
      <c r="D4223" s="3" t="s">
        <v>60</v>
      </c>
      <c r="E4223">
        <v>2021</v>
      </c>
      <c r="F4223" s="3" t="str">
        <f t="shared" si="130"/>
        <v>CQOutL GOOS2021</v>
      </c>
      <c r="G4223" s="9">
        <v>27.222000000000001</v>
      </c>
      <c r="H4223" s="9">
        <v>27.898</v>
      </c>
      <c r="I4223" s="9">
        <v>49.139000000000003</v>
      </c>
      <c r="J4223" s="9">
        <v>82.451999999999998</v>
      </c>
      <c r="K4223" s="9">
        <v>83.540999999999997</v>
      </c>
      <c r="L4223" s="9">
        <v>106.532</v>
      </c>
      <c r="M4223" s="9">
        <v>102.06</v>
      </c>
      <c r="N4223" s="9">
        <v>156.67400000000001</v>
      </c>
      <c r="O4223" s="9">
        <v>176.66499999999999</v>
      </c>
      <c r="P4223" s="9">
        <v>163.06399999999999</v>
      </c>
      <c r="Q4223" s="9">
        <v>110.72199999999999</v>
      </c>
      <c r="R4223" s="9">
        <v>63.314999999999998</v>
      </c>
      <c r="S4223" s="9">
        <v>50.935000000000002</v>
      </c>
      <c r="T4223" s="9">
        <v>37.027999999999999</v>
      </c>
    </row>
    <row r="4224" spans="1:20" x14ac:dyDescent="0.35">
      <c r="A4224">
        <f t="shared" si="131"/>
        <v>4224</v>
      </c>
      <c r="B4224" s="3" t="s">
        <v>72</v>
      </c>
      <c r="C4224" s="3" t="s">
        <v>86</v>
      </c>
      <c r="D4224" s="3" t="s">
        <v>60</v>
      </c>
      <c r="E4224">
        <v>2022</v>
      </c>
      <c r="F4224" s="3" t="str">
        <f t="shared" si="130"/>
        <v>CQOutL GOOS2022</v>
      </c>
      <c r="G4224" s="9">
        <v>28.242000000000001</v>
      </c>
      <c r="H4224" s="9">
        <v>23.946999999999999</v>
      </c>
      <c r="I4224" s="9">
        <v>65.614000000000004</v>
      </c>
      <c r="J4224" s="9">
        <v>82.722999999999999</v>
      </c>
      <c r="K4224" s="9">
        <v>75.790999999999997</v>
      </c>
      <c r="L4224" s="9">
        <v>71.108999999999995</v>
      </c>
      <c r="M4224" s="9">
        <v>79.721000000000004</v>
      </c>
      <c r="N4224" s="9">
        <v>108.843</v>
      </c>
      <c r="O4224" s="9">
        <v>111.129</v>
      </c>
      <c r="P4224" s="9">
        <v>54.972999999999999</v>
      </c>
      <c r="Q4224" s="9">
        <v>35.180999999999997</v>
      </c>
      <c r="R4224" s="9">
        <v>30.265000000000001</v>
      </c>
      <c r="S4224" s="9">
        <v>27.501000000000001</v>
      </c>
      <c r="T4224" s="9">
        <v>23.414999999999999</v>
      </c>
    </row>
    <row r="4225" spans="1:20" x14ac:dyDescent="0.35">
      <c r="A4225">
        <f t="shared" si="131"/>
        <v>4225</v>
      </c>
      <c r="B4225" s="3" t="s">
        <v>72</v>
      </c>
      <c r="C4225" s="3" t="s">
        <v>86</v>
      </c>
      <c r="D4225" s="3" t="s">
        <v>60</v>
      </c>
      <c r="E4225">
        <v>2023</v>
      </c>
      <c r="F4225" s="3" t="str">
        <f t="shared" si="130"/>
        <v>CQOutL GOOS2023</v>
      </c>
      <c r="G4225" s="9">
        <v>18.812999999999999</v>
      </c>
      <c r="H4225" s="9">
        <v>20.984999999999999</v>
      </c>
      <c r="I4225" s="9">
        <v>23.783000000000001</v>
      </c>
      <c r="J4225" s="9">
        <v>39.256</v>
      </c>
      <c r="K4225" s="9">
        <v>36.177</v>
      </c>
      <c r="L4225" s="9">
        <v>40.633000000000003</v>
      </c>
      <c r="M4225" s="9">
        <v>87.128</v>
      </c>
      <c r="N4225" s="9">
        <v>93.3</v>
      </c>
      <c r="O4225" s="9">
        <v>81.427999999999997</v>
      </c>
      <c r="P4225" s="9">
        <v>125.306</v>
      </c>
      <c r="Q4225" s="9">
        <v>57.718000000000004</v>
      </c>
      <c r="R4225" s="9">
        <v>36.786999999999999</v>
      </c>
      <c r="S4225" s="9">
        <v>35.616</v>
      </c>
      <c r="T4225" s="9">
        <v>27.003</v>
      </c>
    </row>
    <row r="4226" spans="1:20" x14ac:dyDescent="0.35">
      <c r="A4226">
        <f t="shared" si="131"/>
        <v>4226</v>
      </c>
      <c r="B4226" s="3" t="s">
        <v>72</v>
      </c>
      <c r="C4226" s="3" t="s">
        <v>86</v>
      </c>
      <c r="D4226" s="3" t="s">
        <v>60</v>
      </c>
      <c r="E4226">
        <v>2024</v>
      </c>
      <c r="F4226" s="3" t="str">
        <f t="shared" ref="F4226:F4289" si="132">_xlfn.CONCAT(B4226,C4226,D4226,E4226)</f>
        <v>CQOutL GOOS2024</v>
      </c>
      <c r="G4226" s="9">
        <v>23.850999999999999</v>
      </c>
      <c r="H4226" s="9">
        <v>31.972000000000001</v>
      </c>
      <c r="I4226" s="9">
        <v>35.584000000000003</v>
      </c>
      <c r="J4226" s="9">
        <v>51.308</v>
      </c>
      <c r="K4226" s="9">
        <v>44</v>
      </c>
      <c r="L4226" s="9">
        <v>38.493000000000002</v>
      </c>
      <c r="M4226" s="9">
        <v>36.762</v>
      </c>
      <c r="N4226" s="9">
        <v>80.325999999999993</v>
      </c>
      <c r="O4226" s="9">
        <v>125.41500000000001</v>
      </c>
      <c r="P4226" s="9">
        <v>55.743000000000002</v>
      </c>
      <c r="Q4226" s="9">
        <v>39.478000000000002</v>
      </c>
      <c r="R4226" s="9">
        <v>34.695999999999998</v>
      </c>
      <c r="S4226" s="9">
        <v>30.295999999999999</v>
      </c>
      <c r="T4226" s="9">
        <v>23.396000000000001</v>
      </c>
    </row>
    <row r="4227" spans="1:20" x14ac:dyDescent="0.35">
      <c r="A4227">
        <f t="shared" ref="A4227:A4290" si="133">A4226+1</f>
        <v>4227</v>
      </c>
      <c r="B4227" s="3" t="s">
        <v>72</v>
      </c>
      <c r="C4227" s="3" t="s">
        <v>86</v>
      </c>
      <c r="D4227" s="3" t="s">
        <v>60</v>
      </c>
      <c r="E4227">
        <v>2025</v>
      </c>
      <c r="F4227" s="3" t="str">
        <f t="shared" si="132"/>
        <v>CQOutL GOOS2025</v>
      </c>
      <c r="G4227" s="9">
        <v>20.773</v>
      </c>
      <c r="H4227" s="9">
        <v>21.411999999999999</v>
      </c>
      <c r="I4227" s="9">
        <v>22.571000000000002</v>
      </c>
      <c r="J4227" s="9">
        <v>65.876000000000005</v>
      </c>
      <c r="K4227" s="9">
        <v>47.652999999999999</v>
      </c>
      <c r="L4227" s="9">
        <v>75.948999999999998</v>
      </c>
      <c r="M4227" s="9">
        <v>88.796000000000006</v>
      </c>
      <c r="N4227" s="9">
        <v>100.75700000000001</v>
      </c>
      <c r="O4227" s="9">
        <v>94.260999999999996</v>
      </c>
      <c r="P4227" s="9">
        <v>66.033000000000001</v>
      </c>
      <c r="Q4227" s="9">
        <v>36.737000000000002</v>
      </c>
      <c r="R4227" s="9">
        <v>29.777000000000001</v>
      </c>
      <c r="S4227" s="9">
        <v>30.925999999999998</v>
      </c>
      <c r="T4227" s="9">
        <v>26.206</v>
      </c>
    </row>
    <row r="4228" spans="1:20" x14ac:dyDescent="0.35">
      <c r="A4228">
        <f t="shared" si="133"/>
        <v>4228</v>
      </c>
      <c r="B4228" s="3" t="s">
        <v>72</v>
      </c>
      <c r="C4228" s="3" t="s">
        <v>86</v>
      </c>
      <c r="D4228" s="3" t="s">
        <v>60</v>
      </c>
      <c r="E4228">
        <v>2026</v>
      </c>
      <c r="F4228" s="3" t="str">
        <f t="shared" si="132"/>
        <v>CQOutL GOOS2026</v>
      </c>
      <c r="G4228" s="9">
        <v>21.826000000000001</v>
      </c>
      <c r="H4228" s="9">
        <v>26.861999999999998</v>
      </c>
      <c r="I4228" s="9">
        <v>48.564</v>
      </c>
      <c r="J4228" s="9">
        <v>84.712000000000003</v>
      </c>
      <c r="K4228" s="9">
        <v>76.191000000000003</v>
      </c>
      <c r="L4228" s="9">
        <v>86.808999999999997</v>
      </c>
      <c r="M4228" s="9">
        <v>120.033</v>
      </c>
      <c r="N4228" s="9">
        <v>142.154</v>
      </c>
      <c r="O4228" s="9">
        <v>156.96700000000001</v>
      </c>
      <c r="P4228" s="9">
        <v>170.999</v>
      </c>
      <c r="Q4228" s="9">
        <v>67.637</v>
      </c>
      <c r="R4228" s="9">
        <v>44.598999999999997</v>
      </c>
      <c r="S4228" s="9">
        <v>36.037999999999997</v>
      </c>
      <c r="T4228" s="9">
        <v>28.361000000000001</v>
      </c>
    </row>
    <row r="4229" spans="1:20" x14ac:dyDescent="0.35">
      <c r="A4229">
        <f t="shared" si="133"/>
        <v>4229</v>
      </c>
      <c r="B4229" s="3" t="s">
        <v>72</v>
      </c>
      <c r="C4229" s="3" t="s">
        <v>86</v>
      </c>
      <c r="D4229" s="3" t="s">
        <v>60</v>
      </c>
      <c r="E4229">
        <v>2027</v>
      </c>
      <c r="F4229" s="3" t="str">
        <f t="shared" si="132"/>
        <v>CQOutL GOOS2027</v>
      </c>
      <c r="G4229" s="9">
        <v>24.599</v>
      </c>
      <c r="H4229" s="9">
        <v>20.059999999999999</v>
      </c>
      <c r="I4229" s="9">
        <v>32.966000000000001</v>
      </c>
      <c r="J4229" s="9">
        <v>36.345999999999997</v>
      </c>
      <c r="K4229" s="9">
        <v>39.74</v>
      </c>
      <c r="L4229" s="9">
        <v>39.802</v>
      </c>
      <c r="M4229" s="9">
        <v>60.658999999999999</v>
      </c>
      <c r="N4229" s="9">
        <v>137.58000000000001</v>
      </c>
      <c r="O4229" s="9">
        <v>101.327</v>
      </c>
      <c r="P4229" s="9">
        <v>75.429000000000002</v>
      </c>
      <c r="Q4229" s="9">
        <v>41.468000000000004</v>
      </c>
      <c r="R4229" s="9">
        <v>33.204999999999998</v>
      </c>
      <c r="S4229" s="9">
        <v>27.327999999999999</v>
      </c>
      <c r="T4229" s="9">
        <v>36.814</v>
      </c>
    </row>
    <row r="4230" spans="1:20" x14ac:dyDescent="0.35">
      <c r="A4230">
        <f t="shared" si="133"/>
        <v>4230</v>
      </c>
      <c r="B4230" s="3" t="s">
        <v>72</v>
      </c>
      <c r="C4230" s="3" t="s">
        <v>86</v>
      </c>
      <c r="D4230" s="3" t="s">
        <v>60</v>
      </c>
      <c r="E4230">
        <v>2028</v>
      </c>
      <c r="F4230" s="3" t="str">
        <f t="shared" si="132"/>
        <v>CQOutL GOOS2028</v>
      </c>
      <c r="G4230" s="9">
        <v>22.382000000000001</v>
      </c>
      <c r="H4230" s="9">
        <v>20.212</v>
      </c>
      <c r="I4230" s="9">
        <v>27.48</v>
      </c>
      <c r="J4230" s="9">
        <v>31.007000000000001</v>
      </c>
      <c r="K4230" s="9">
        <v>44.046999999999997</v>
      </c>
      <c r="L4230" s="9">
        <v>55.186</v>
      </c>
      <c r="M4230" s="9">
        <v>37.677999999999997</v>
      </c>
      <c r="N4230" s="9">
        <v>72.838999999999999</v>
      </c>
      <c r="O4230" s="9">
        <v>126.196</v>
      </c>
      <c r="P4230" s="9">
        <v>109.164</v>
      </c>
      <c r="Q4230" s="9">
        <v>49.475000000000001</v>
      </c>
      <c r="R4230" s="9">
        <v>36.244</v>
      </c>
      <c r="S4230" s="9">
        <v>33.978999999999999</v>
      </c>
      <c r="T4230" s="9">
        <v>26.233000000000001</v>
      </c>
    </row>
    <row r="4231" spans="1:20" x14ac:dyDescent="0.35">
      <c r="A4231">
        <f t="shared" si="133"/>
        <v>4231</v>
      </c>
      <c r="B4231" s="3" t="s">
        <v>72</v>
      </c>
      <c r="C4231" s="3" t="s">
        <v>86</v>
      </c>
      <c r="D4231" s="3" t="s">
        <v>60</v>
      </c>
      <c r="E4231">
        <v>2029</v>
      </c>
      <c r="F4231" s="3" t="str">
        <f t="shared" si="132"/>
        <v>CQOutL GOOS2029</v>
      </c>
      <c r="G4231" s="9">
        <v>36.061</v>
      </c>
      <c r="H4231" s="9">
        <v>27.878</v>
      </c>
      <c r="I4231" s="9">
        <v>45.936</v>
      </c>
      <c r="J4231" s="9">
        <v>49.255000000000003</v>
      </c>
      <c r="K4231" s="9">
        <v>48.49</v>
      </c>
      <c r="L4231" s="9">
        <v>68.156000000000006</v>
      </c>
      <c r="M4231" s="9">
        <v>108.744</v>
      </c>
      <c r="N4231" s="9">
        <v>86.625</v>
      </c>
      <c r="O4231" s="9">
        <v>135.22900000000001</v>
      </c>
      <c r="P4231" s="9">
        <v>74.873000000000005</v>
      </c>
      <c r="Q4231" s="9">
        <v>46.984000000000002</v>
      </c>
      <c r="R4231" s="9">
        <v>34.107999999999997</v>
      </c>
      <c r="S4231" s="9">
        <v>33.441000000000003</v>
      </c>
      <c r="T4231" s="9">
        <v>36.226999999999997</v>
      </c>
    </row>
    <row r="4232" spans="1:20" x14ac:dyDescent="0.35">
      <c r="A4232">
        <f t="shared" si="133"/>
        <v>4232</v>
      </c>
      <c r="B4232" s="3" t="s">
        <v>72</v>
      </c>
      <c r="C4232" s="3" t="s">
        <v>86</v>
      </c>
      <c r="D4232" s="3" t="s">
        <v>61</v>
      </c>
      <c r="E4232">
        <v>2020</v>
      </c>
      <c r="F4232" s="3" t="str">
        <f t="shared" si="132"/>
        <v>CQOutLR MON2020</v>
      </c>
      <c r="G4232" s="9">
        <v>21.01</v>
      </c>
      <c r="H4232" s="9">
        <v>44.295000000000002</v>
      </c>
      <c r="I4232" s="9">
        <v>51.792000000000002</v>
      </c>
      <c r="J4232" s="9">
        <v>52.982999999999997</v>
      </c>
      <c r="K4232" s="9">
        <v>51.802999999999997</v>
      </c>
      <c r="L4232" s="9">
        <v>56.707000000000001</v>
      </c>
      <c r="M4232" s="9">
        <v>86.772000000000006</v>
      </c>
      <c r="N4232" s="9">
        <v>125.38</v>
      </c>
      <c r="O4232" s="9">
        <v>119.651</v>
      </c>
      <c r="P4232" s="9">
        <v>149.66499999999999</v>
      </c>
      <c r="Q4232" s="9">
        <v>70.585999999999999</v>
      </c>
      <c r="R4232" s="9">
        <v>35.720999999999997</v>
      </c>
      <c r="S4232" s="9">
        <v>30.710999999999999</v>
      </c>
      <c r="T4232" s="9">
        <v>23.927</v>
      </c>
    </row>
    <row r="4233" spans="1:20" x14ac:dyDescent="0.35">
      <c r="A4233">
        <f t="shared" si="133"/>
        <v>4233</v>
      </c>
      <c r="B4233" s="3" t="s">
        <v>72</v>
      </c>
      <c r="C4233" s="3" t="s">
        <v>86</v>
      </c>
      <c r="D4233" s="3" t="s">
        <v>61</v>
      </c>
      <c r="E4233">
        <v>2021</v>
      </c>
      <c r="F4233" s="3" t="str">
        <f t="shared" si="132"/>
        <v>CQOutLR MON2021</v>
      </c>
      <c r="G4233" s="9">
        <v>24.58</v>
      </c>
      <c r="H4233" s="9">
        <v>25.071999999999999</v>
      </c>
      <c r="I4233" s="9">
        <v>47.860999999999997</v>
      </c>
      <c r="J4233" s="9">
        <v>83.016999999999996</v>
      </c>
      <c r="K4233" s="9">
        <v>83.146000000000001</v>
      </c>
      <c r="L4233" s="9">
        <v>108.604</v>
      </c>
      <c r="M4233" s="9">
        <v>101.755</v>
      </c>
      <c r="N4233" s="9">
        <v>154.953</v>
      </c>
      <c r="O4233" s="9">
        <v>170.27199999999999</v>
      </c>
      <c r="P4233" s="9">
        <v>156.56299999999999</v>
      </c>
      <c r="Q4233" s="9">
        <v>106.851</v>
      </c>
      <c r="R4233" s="9">
        <v>59.350999999999999</v>
      </c>
      <c r="S4233" s="9">
        <v>47.084000000000003</v>
      </c>
      <c r="T4233" s="9">
        <v>32.917999999999999</v>
      </c>
    </row>
    <row r="4234" spans="1:20" x14ac:dyDescent="0.35">
      <c r="A4234">
        <f t="shared" si="133"/>
        <v>4234</v>
      </c>
      <c r="B4234" s="3" t="s">
        <v>72</v>
      </c>
      <c r="C4234" s="3" t="s">
        <v>86</v>
      </c>
      <c r="D4234" s="3" t="s">
        <v>61</v>
      </c>
      <c r="E4234">
        <v>2022</v>
      </c>
      <c r="F4234" s="3" t="str">
        <f t="shared" si="132"/>
        <v>CQOutLR MON2022</v>
      </c>
      <c r="G4234" s="9">
        <v>25.109000000000002</v>
      </c>
      <c r="H4234" s="9">
        <v>20.972999999999999</v>
      </c>
      <c r="I4234" s="9">
        <v>64.040999999999997</v>
      </c>
      <c r="J4234" s="9">
        <v>82.182000000000002</v>
      </c>
      <c r="K4234" s="9">
        <v>75.765000000000001</v>
      </c>
      <c r="L4234" s="9">
        <v>70.448999999999998</v>
      </c>
      <c r="M4234" s="9">
        <v>79.676000000000002</v>
      </c>
      <c r="N4234" s="9">
        <v>107.351</v>
      </c>
      <c r="O4234" s="9">
        <v>109.20099999999999</v>
      </c>
      <c r="P4234" s="9">
        <v>52.530999999999999</v>
      </c>
      <c r="Q4234" s="9">
        <v>31.423999999999999</v>
      </c>
      <c r="R4234" s="9">
        <v>26.704000000000001</v>
      </c>
      <c r="S4234" s="9">
        <v>24.09</v>
      </c>
      <c r="T4234" s="9">
        <v>20.327999999999999</v>
      </c>
    </row>
    <row r="4235" spans="1:20" x14ac:dyDescent="0.35">
      <c r="A4235">
        <f t="shared" si="133"/>
        <v>4235</v>
      </c>
      <c r="B4235" s="3" t="s">
        <v>72</v>
      </c>
      <c r="C4235" s="3" t="s">
        <v>86</v>
      </c>
      <c r="D4235" s="3" t="s">
        <v>61</v>
      </c>
      <c r="E4235">
        <v>2023</v>
      </c>
      <c r="F4235" s="3" t="str">
        <f t="shared" si="132"/>
        <v>CQOutLR MON2023</v>
      </c>
      <c r="G4235" s="9">
        <v>16.707000000000001</v>
      </c>
      <c r="H4235" s="9">
        <v>19.047000000000001</v>
      </c>
      <c r="I4235" s="9">
        <v>21.684000000000001</v>
      </c>
      <c r="J4235" s="9">
        <v>38.023000000000003</v>
      </c>
      <c r="K4235" s="9">
        <v>34.154000000000003</v>
      </c>
      <c r="L4235" s="9">
        <v>39.576000000000001</v>
      </c>
      <c r="M4235" s="9">
        <v>88.269000000000005</v>
      </c>
      <c r="N4235" s="9">
        <v>93.352999999999994</v>
      </c>
      <c r="O4235" s="9">
        <v>80.162999999999997</v>
      </c>
      <c r="P4235" s="9">
        <v>123.687</v>
      </c>
      <c r="Q4235" s="9">
        <v>54.853999999999999</v>
      </c>
      <c r="R4235" s="9">
        <v>32.991999999999997</v>
      </c>
      <c r="S4235" s="9">
        <v>31.983000000000001</v>
      </c>
      <c r="T4235" s="9">
        <v>23.617999999999999</v>
      </c>
    </row>
    <row r="4236" spans="1:20" x14ac:dyDescent="0.35">
      <c r="A4236">
        <f t="shared" si="133"/>
        <v>4236</v>
      </c>
      <c r="B4236" s="3" t="s">
        <v>72</v>
      </c>
      <c r="C4236" s="3" t="s">
        <v>86</v>
      </c>
      <c r="D4236" s="3" t="s">
        <v>61</v>
      </c>
      <c r="E4236">
        <v>2024</v>
      </c>
      <c r="F4236" s="3" t="str">
        <f t="shared" si="132"/>
        <v>CQOutLR MON2024</v>
      </c>
      <c r="G4236" s="9">
        <v>21.32</v>
      </c>
      <c r="H4236" s="9">
        <v>30.434000000000001</v>
      </c>
      <c r="I4236" s="9">
        <v>33.743000000000002</v>
      </c>
      <c r="J4236" s="9">
        <v>50.296999999999997</v>
      </c>
      <c r="K4236" s="9">
        <v>42.997</v>
      </c>
      <c r="L4236" s="9">
        <v>36.805</v>
      </c>
      <c r="M4236" s="9">
        <v>36.584000000000003</v>
      </c>
      <c r="N4236" s="9">
        <v>79.307000000000002</v>
      </c>
      <c r="O4236" s="9">
        <v>124.383</v>
      </c>
      <c r="P4236" s="9">
        <v>54.347000000000001</v>
      </c>
      <c r="Q4236" s="9">
        <v>36.212000000000003</v>
      </c>
      <c r="R4236" s="9">
        <v>31.138000000000002</v>
      </c>
      <c r="S4236" s="9">
        <v>26.863</v>
      </c>
      <c r="T4236" s="9">
        <v>20.343</v>
      </c>
    </row>
    <row r="4237" spans="1:20" x14ac:dyDescent="0.35">
      <c r="A4237">
        <f t="shared" si="133"/>
        <v>4237</v>
      </c>
      <c r="B4237" s="3" t="s">
        <v>72</v>
      </c>
      <c r="C4237" s="3" t="s">
        <v>86</v>
      </c>
      <c r="D4237" s="3" t="s">
        <v>61</v>
      </c>
      <c r="E4237">
        <v>2025</v>
      </c>
      <c r="F4237" s="3" t="str">
        <f t="shared" si="132"/>
        <v>CQOutLR MON2025</v>
      </c>
      <c r="G4237" s="9">
        <v>18.399000000000001</v>
      </c>
      <c r="H4237" s="9">
        <v>19.073</v>
      </c>
      <c r="I4237" s="9">
        <v>20.422000000000001</v>
      </c>
      <c r="J4237" s="9">
        <v>65.847999999999999</v>
      </c>
      <c r="K4237" s="9">
        <v>46.481000000000002</v>
      </c>
      <c r="L4237" s="9">
        <v>74.953000000000003</v>
      </c>
      <c r="M4237" s="9">
        <v>88.933999999999997</v>
      </c>
      <c r="N4237" s="9">
        <v>99.914000000000001</v>
      </c>
      <c r="O4237" s="9">
        <v>93.073999999999998</v>
      </c>
      <c r="P4237" s="9">
        <v>63.600999999999999</v>
      </c>
      <c r="Q4237" s="9">
        <v>32.732999999999997</v>
      </c>
      <c r="R4237" s="9">
        <v>25.754999999999999</v>
      </c>
      <c r="S4237" s="9">
        <v>27.062999999999999</v>
      </c>
      <c r="T4237" s="9">
        <v>23.062999999999999</v>
      </c>
    </row>
    <row r="4238" spans="1:20" x14ac:dyDescent="0.35">
      <c r="A4238">
        <f t="shared" si="133"/>
        <v>4238</v>
      </c>
      <c r="B4238" s="3" t="s">
        <v>72</v>
      </c>
      <c r="C4238" s="3" t="s">
        <v>86</v>
      </c>
      <c r="D4238" s="3" t="s">
        <v>61</v>
      </c>
      <c r="E4238">
        <v>2026</v>
      </c>
      <c r="F4238" s="3" t="str">
        <f t="shared" si="132"/>
        <v>CQOutLR MON2026</v>
      </c>
      <c r="G4238" s="9">
        <v>19.332999999999998</v>
      </c>
      <c r="H4238" s="9">
        <v>24.695</v>
      </c>
      <c r="I4238" s="9">
        <v>46.973999999999997</v>
      </c>
      <c r="J4238" s="9">
        <v>83.789000000000001</v>
      </c>
      <c r="K4238" s="9">
        <v>74.186000000000007</v>
      </c>
      <c r="L4238" s="9">
        <v>86.370999999999995</v>
      </c>
      <c r="M4238" s="9">
        <v>119.947</v>
      </c>
      <c r="N4238" s="9">
        <v>140.99</v>
      </c>
      <c r="O4238" s="9">
        <v>151.81700000000001</v>
      </c>
      <c r="P4238" s="9">
        <v>165.892</v>
      </c>
      <c r="Q4238" s="9">
        <v>64.125</v>
      </c>
      <c r="R4238" s="9">
        <v>40.387</v>
      </c>
      <c r="S4238" s="9">
        <v>31.821000000000002</v>
      </c>
      <c r="T4238" s="9">
        <v>24.486999999999998</v>
      </c>
    </row>
    <row r="4239" spans="1:20" x14ac:dyDescent="0.35">
      <c r="A4239">
        <f t="shared" si="133"/>
        <v>4239</v>
      </c>
      <c r="B4239" s="3" t="s">
        <v>72</v>
      </c>
      <c r="C4239" s="3" t="s">
        <v>86</v>
      </c>
      <c r="D4239" s="3" t="s">
        <v>61</v>
      </c>
      <c r="E4239">
        <v>2027</v>
      </c>
      <c r="F4239" s="3" t="str">
        <f t="shared" si="132"/>
        <v>CQOutLR MON2027</v>
      </c>
      <c r="G4239" s="9">
        <v>21.721</v>
      </c>
      <c r="H4239" s="9">
        <v>17.567</v>
      </c>
      <c r="I4239" s="9">
        <v>30.561</v>
      </c>
      <c r="J4239" s="9">
        <v>33.962000000000003</v>
      </c>
      <c r="K4239" s="9">
        <v>37.317</v>
      </c>
      <c r="L4239" s="9">
        <v>37.658999999999999</v>
      </c>
      <c r="M4239" s="9">
        <v>59.9</v>
      </c>
      <c r="N4239" s="9">
        <v>136.90899999999999</v>
      </c>
      <c r="O4239" s="9">
        <v>100.864</v>
      </c>
      <c r="P4239" s="9">
        <v>74.186000000000007</v>
      </c>
      <c r="Q4239" s="9">
        <v>37.935000000000002</v>
      </c>
      <c r="R4239" s="9">
        <v>29.814</v>
      </c>
      <c r="S4239" s="9">
        <v>23.786999999999999</v>
      </c>
      <c r="T4239" s="9">
        <v>33.902000000000001</v>
      </c>
    </row>
    <row r="4240" spans="1:20" x14ac:dyDescent="0.35">
      <c r="A4240">
        <f t="shared" si="133"/>
        <v>4240</v>
      </c>
      <c r="B4240" s="3" t="s">
        <v>72</v>
      </c>
      <c r="C4240" s="3" t="s">
        <v>86</v>
      </c>
      <c r="D4240" s="3" t="s">
        <v>61</v>
      </c>
      <c r="E4240">
        <v>2028</v>
      </c>
      <c r="F4240" s="3" t="str">
        <f t="shared" si="132"/>
        <v>CQOutLR MON2028</v>
      </c>
      <c r="G4240" s="9">
        <v>19.908999999999999</v>
      </c>
      <c r="H4240" s="9">
        <v>17.911000000000001</v>
      </c>
      <c r="I4240" s="9">
        <v>25.417999999999999</v>
      </c>
      <c r="J4240" s="9">
        <v>28.678999999999998</v>
      </c>
      <c r="K4240" s="9">
        <v>42.651000000000003</v>
      </c>
      <c r="L4240" s="9">
        <v>53.429000000000002</v>
      </c>
      <c r="M4240" s="9">
        <v>36.837000000000003</v>
      </c>
      <c r="N4240" s="9">
        <v>71.585999999999999</v>
      </c>
      <c r="O4240" s="9">
        <v>124.11799999999999</v>
      </c>
      <c r="P4240" s="9">
        <v>107.33</v>
      </c>
      <c r="Q4240" s="9">
        <v>46.238999999999997</v>
      </c>
      <c r="R4240" s="9">
        <v>32.289000000000001</v>
      </c>
      <c r="S4240" s="9">
        <v>30.012</v>
      </c>
      <c r="T4240" s="9">
        <v>22.635999999999999</v>
      </c>
    </row>
    <row r="4241" spans="1:20" x14ac:dyDescent="0.35">
      <c r="A4241">
        <f t="shared" si="133"/>
        <v>4241</v>
      </c>
      <c r="B4241" s="3" t="s">
        <v>72</v>
      </c>
      <c r="C4241" s="3" t="s">
        <v>86</v>
      </c>
      <c r="D4241" s="3" t="s">
        <v>61</v>
      </c>
      <c r="E4241">
        <v>2029</v>
      </c>
      <c r="F4241" s="3" t="str">
        <f t="shared" si="132"/>
        <v>CQOutLR MON2029</v>
      </c>
      <c r="G4241" s="9">
        <v>33.015999999999998</v>
      </c>
      <c r="H4241" s="9">
        <v>25.151</v>
      </c>
      <c r="I4241" s="9">
        <v>43.606000000000002</v>
      </c>
      <c r="J4241" s="9">
        <v>47.072000000000003</v>
      </c>
      <c r="K4241" s="9">
        <v>46.878</v>
      </c>
      <c r="L4241" s="9">
        <v>66.768000000000001</v>
      </c>
      <c r="M4241" s="9">
        <v>108.61</v>
      </c>
      <c r="N4241" s="9">
        <v>85.302000000000007</v>
      </c>
      <c r="O4241" s="9">
        <v>133.81899999999999</v>
      </c>
      <c r="P4241" s="9">
        <v>72.540000000000006</v>
      </c>
      <c r="Q4241" s="9">
        <v>43.378999999999998</v>
      </c>
      <c r="R4241" s="9">
        <v>29.978999999999999</v>
      </c>
      <c r="S4241" s="9">
        <v>29.422000000000001</v>
      </c>
      <c r="T4241" s="9">
        <v>32.506</v>
      </c>
    </row>
    <row r="4242" spans="1:20" x14ac:dyDescent="0.35">
      <c r="A4242">
        <f t="shared" si="133"/>
        <v>4242</v>
      </c>
      <c r="B4242" s="3" t="s">
        <v>72</v>
      </c>
      <c r="C4242" s="3" t="s">
        <v>86</v>
      </c>
      <c r="D4242" s="3" t="s">
        <v>62</v>
      </c>
      <c r="E4242">
        <v>2020</v>
      </c>
      <c r="F4242" s="3" t="str">
        <f t="shared" si="132"/>
        <v>CQOutICE H2020</v>
      </c>
      <c r="G4242" s="9">
        <v>21.015000000000001</v>
      </c>
      <c r="H4242" s="9">
        <v>43.953000000000003</v>
      </c>
      <c r="I4242" s="9">
        <v>52.027000000000001</v>
      </c>
      <c r="J4242" s="9">
        <v>53.034999999999997</v>
      </c>
      <c r="K4242" s="9">
        <v>51.494999999999997</v>
      </c>
      <c r="L4242" s="9">
        <v>57.039000000000001</v>
      </c>
      <c r="M4242" s="9">
        <v>86.942999999999998</v>
      </c>
      <c r="N4242" s="9">
        <v>124.74</v>
      </c>
      <c r="O4242" s="9">
        <v>119.09399999999999</v>
      </c>
      <c r="P4242" s="9">
        <v>150.416</v>
      </c>
      <c r="Q4242" s="9">
        <v>71.012</v>
      </c>
      <c r="R4242" s="9">
        <v>35.792000000000002</v>
      </c>
      <c r="S4242" s="9">
        <v>30.771999999999998</v>
      </c>
      <c r="T4242" s="9">
        <v>23.38</v>
      </c>
    </row>
    <row r="4243" spans="1:20" x14ac:dyDescent="0.35">
      <c r="A4243">
        <f t="shared" si="133"/>
        <v>4243</v>
      </c>
      <c r="B4243" s="3" t="s">
        <v>72</v>
      </c>
      <c r="C4243" s="3" t="s">
        <v>86</v>
      </c>
      <c r="D4243" s="3" t="s">
        <v>62</v>
      </c>
      <c r="E4243">
        <v>2021</v>
      </c>
      <c r="F4243" s="3" t="str">
        <f t="shared" si="132"/>
        <v>CQOutICE H2021</v>
      </c>
      <c r="G4243" s="9">
        <v>24.728000000000002</v>
      </c>
      <c r="H4243" s="9">
        <v>24.89</v>
      </c>
      <c r="I4243" s="9">
        <v>47.863</v>
      </c>
      <c r="J4243" s="9">
        <v>83.200999999999993</v>
      </c>
      <c r="K4243" s="9">
        <v>83.268000000000001</v>
      </c>
      <c r="L4243" s="9">
        <v>108.529</v>
      </c>
      <c r="M4243" s="9">
        <v>101.92700000000001</v>
      </c>
      <c r="N4243" s="9">
        <v>154.25399999999999</v>
      </c>
      <c r="O4243" s="9">
        <v>170.32</v>
      </c>
      <c r="P4243" s="9">
        <v>156.542</v>
      </c>
      <c r="Q4243" s="9">
        <v>107.58499999999999</v>
      </c>
      <c r="R4243" s="9">
        <v>59.457000000000001</v>
      </c>
      <c r="S4243" s="9">
        <v>47.177999999999997</v>
      </c>
      <c r="T4243" s="9">
        <v>32.561999999999998</v>
      </c>
    </row>
    <row r="4244" spans="1:20" x14ac:dyDescent="0.35">
      <c r="A4244">
        <f t="shared" si="133"/>
        <v>4244</v>
      </c>
      <c r="B4244" s="3" t="s">
        <v>72</v>
      </c>
      <c r="C4244" s="3" t="s">
        <v>86</v>
      </c>
      <c r="D4244" s="3" t="s">
        <v>62</v>
      </c>
      <c r="E4244">
        <v>2022</v>
      </c>
      <c r="F4244" s="3" t="str">
        <f t="shared" si="132"/>
        <v>CQOutICE H2022</v>
      </c>
      <c r="G4244" s="9">
        <v>25.091999999999999</v>
      </c>
      <c r="H4244" s="9">
        <v>20.97</v>
      </c>
      <c r="I4244" s="9">
        <v>63.954000000000001</v>
      </c>
      <c r="J4244" s="9">
        <v>82.063999999999993</v>
      </c>
      <c r="K4244" s="9">
        <v>75.986999999999995</v>
      </c>
      <c r="L4244" s="9">
        <v>70.436000000000007</v>
      </c>
      <c r="M4244" s="9">
        <v>80.013999999999996</v>
      </c>
      <c r="N4244" s="9">
        <v>106.825</v>
      </c>
      <c r="O4244" s="9">
        <v>109.33499999999999</v>
      </c>
      <c r="P4244" s="9">
        <v>53.046999999999997</v>
      </c>
      <c r="Q4244" s="9">
        <v>31.489000000000001</v>
      </c>
      <c r="R4244" s="9">
        <v>26.687999999999999</v>
      </c>
      <c r="S4244" s="9">
        <v>24.076000000000001</v>
      </c>
      <c r="T4244" s="9">
        <v>19.975999999999999</v>
      </c>
    </row>
    <row r="4245" spans="1:20" x14ac:dyDescent="0.35">
      <c r="A4245">
        <f t="shared" si="133"/>
        <v>4245</v>
      </c>
      <c r="B4245" s="3" t="s">
        <v>72</v>
      </c>
      <c r="C4245" s="3" t="s">
        <v>86</v>
      </c>
      <c r="D4245" s="3" t="s">
        <v>62</v>
      </c>
      <c r="E4245">
        <v>2023</v>
      </c>
      <c r="F4245" s="3" t="str">
        <f t="shared" si="132"/>
        <v>CQOutICE H2023</v>
      </c>
      <c r="G4245" s="9">
        <v>16.713000000000001</v>
      </c>
      <c r="H4245" s="9">
        <v>18.988</v>
      </c>
      <c r="I4245" s="9">
        <v>21.734000000000002</v>
      </c>
      <c r="J4245" s="9">
        <v>37.970999999999997</v>
      </c>
      <c r="K4245" s="9">
        <v>34.192999999999998</v>
      </c>
      <c r="L4245" s="9">
        <v>39.258000000000003</v>
      </c>
      <c r="M4245" s="9">
        <v>88.98</v>
      </c>
      <c r="N4245" s="9">
        <v>93.346000000000004</v>
      </c>
      <c r="O4245" s="9">
        <v>80.188999999999993</v>
      </c>
      <c r="P4245" s="9">
        <v>123.8</v>
      </c>
      <c r="Q4245" s="9">
        <v>55.073999999999998</v>
      </c>
      <c r="R4245" s="9">
        <v>32.975999999999999</v>
      </c>
      <c r="S4245" s="9">
        <v>31.966000000000001</v>
      </c>
      <c r="T4245" s="9">
        <v>23.271999999999998</v>
      </c>
    </row>
    <row r="4246" spans="1:20" x14ac:dyDescent="0.35">
      <c r="A4246">
        <f t="shared" si="133"/>
        <v>4246</v>
      </c>
      <c r="B4246" s="3" t="s">
        <v>72</v>
      </c>
      <c r="C4246" s="3" t="s">
        <v>86</v>
      </c>
      <c r="D4246" s="3" t="s">
        <v>62</v>
      </c>
      <c r="E4246">
        <v>2024</v>
      </c>
      <c r="F4246" s="3" t="str">
        <f t="shared" si="132"/>
        <v>CQOutICE H2024</v>
      </c>
      <c r="G4246" s="9">
        <v>21.338000000000001</v>
      </c>
      <c r="H4246" s="9">
        <v>30.38</v>
      </c>
      <c r="I4246" s="9">
        <v>33.747999999999998</v>
      </c>
      <c r="J4246" s="9">
        <v>50.302999999999997</v>
      </c>
      <c r="K4246" s="9">
        <v>43.027999999999999</v>
      </c>
      <c r="L4246" s="9">
        <v>36.835000000000001</v>
      </c>
      <c r="M4246" s="9">
        <v>37.042000000000002</v>
      </c>
      <c r="N4246" s="9">
        <v>78.978999999999999</v>
      </c>
      <c r="O4246" s="9">
        <v>124.3</v>
      </c>
      <c r="P4246" s="9">
        <v>54.542999999999999</v>
      </c>
      <c r="Q4246" s="9">
        <v>36.383000000000003</v>
      </c>
      <c r="R4246" s="9">
        <v>31.148</v>
      </c>
      <c r="S4246" s="9">
        <v>26.87</v>
      </c>
      <c r="T4246" s="9">
        <v>19.978999999999999</v>
      </c>
    </row>
    <row r="4247" spans="1:20" x14ac:dyDescent="0.35">
      <c r="A4247">
        <f t="shared" si="133"/>
        <v>4247</v>
      </c>
      <c r="B4247" s="3" t="s">
        <v>72</v>
      </c>
      <c r="C4247" s="3" t="s">
        <v>86</v>
      </c>
      <c r="D4247" s="3" t="s">
        <v>62</v>
      </c>
      <c r="E4247">
        <v>2025</v>
      </c>
      <c r="F4247" s="3" t="str">
        <f t="shared" si="132"/>
        <v>CQOutICE H2025</v>
      </c>
      <c r="G4247" s="9">
        <v>18.396000000000001</v>
      </c>
      <c r="H4247" s="9">
        <v>19.061</v>
      </c>
      <c r="I4247" s="9">
        <v>20.434000000000001</v>
      </c>
      <c r="J4247" s="9">
        <v>65.781999999999996</v>
      </c>
      <c r="K4247" s="9">
        <v>46.515000000000001</v>
      </c>
      <c r="L4247" s="9">
        <v>74.414000000000001</v>
      </c>
      <c r="M4247" s="9">
        <v>89.438999999999993</v>
      </c>
      <c r="N4247" s="9">
        <v>99.712000000000003</v>
      </c>
      <c r="O4247" s="9">
        <v>93.39</v>
      </c>
      <c r="P4247" s="9">
        <v>63.960999999999999</v>
      </c>
      <c r="Q4247" s="9">
        <v>32.81</v>
      </c>
      <c r="R4247" s="9">
        <v>25.66</v>
      </c>
      <c r="S4247" s="9">
        <v>26.978000000000002</v>
      </c>
      <c r="T4247" s="9">
        <v>22.765999999999998</v>
      </c>
    </row>
    <row r="4248" spans="1:20" x14ac:dyDescent="0.35">
      <c r="A4248">
        <f t="shared" si="133"/>
        <v>4248</v>
      </c>
      <c r="B4248" s="3" t="s">
        <v>72</v>
      </c>
      <c r="C4248" s="3" t="s">
        <v>86</v>
      </c>
      <c r="D4248" s="3" t="s">
        <v>62</v>
      </c>
      <c r="E4248">
        <v>2026</v>
      </c>
      <c r="F4248" s="3" t="str">
        <f t="shared" si="132"/>
        <v>CQOutICE H2026</v>
      </c>
      <c r="G4248" s="9">
        <v>19.32</v>
      </c>
      <c r="H4248" s="9">
        <v>24.658000000000001</v>
      </c>
      <c r="I4248" s="9">
        <v>46.951000000000001</v>
      </c>
      <c r="J4248" s="9">
        <v>83.738</v>
      </c>
      <c r="K4248" s="9">
        <v>74.171999999999997</v>
      </c>
      <c r="L4248" s="9">
        <v>86.281000000000006</v>
      </c>
      <c r="M4248" s="9">
        <v>120.553</v>
      </c>
      <c r="N4248" s="9">
        <v>140.815</v>
      </c>
      <c r="O4248" s="9">
        <v>151.36000000000001</v>
      </c>
      <c r="P4248" s="9">
        <v>166.32</v>
      </c>
      <c r="Q4248" s="9">
        <v>64.626000000000005</v>
      </c>
      <c r="R4248" s="9">
        <v>40.433999999999997</v>
      </c>
      <c r="S4248" s="9">
        <v>31.86</v>
      </c>
      <c r="T4248" s="9">
        <v>24.128</v>
      </c>
    </row>
    <row r="4249" spans="1:20" x14ac:dyDescent="0.35">
      <c r="A4249">
        <f t="shared" si="133"/>
        <v>4249</v>
      </c>
      <c r="B4249" s="3" t="s">
        <v>72</v>
      </c>
      <c r="C4249" s="3" t="s">
        <v>86</v>
      </c>
      <c r="D4249" s="3" t="s">
        <v>62</v>
      </c>
      <c r="E4249">
        <v>2027</v>
      </c>
      <c r="F4249" s="3" t="str">
        <f t="shared" si="132"/>
        <v>CQOutICE H2027</v>
      </c>
      <c r="G4249" s="9">
        <v>21.734999999999999</v>
      </c>
      <c r="H4249" s="9">
        <v>17.565999999999999</v>
      </c>
      <c r="I4249" s="9">
        <v>30.478000000000002</v>
      </c>
      <c r="J4249" s="9">
        <v>33.911999999999999</v>
      </c>
      <c r="K4249" s="9">
        <v>37.433</v>
      </c>
      <c r="L4249" s="9">
        <v>37.677</v>
      </c>
      <c r="M4249" s="9">
        <v>59.777999999999999</v>
      </c>
      <c r="N4249" s="9">
        <v>135.88999999999999</v>
      </c>
      <c r="O4249" s="9">
        <v>100.82299999999999</v>
      </c>
      <c r="P4249" s="9">
        <v>74.867000000000004</v>
      </c>
      <c r="Q4249" s="9">
        <v>38.048999999999999</v>
      </c>
      <c r="R4249" s="9">
        <v>29.844999999999999</v>
      </c>
      <c r="S4249" s="9">
        <v>23.809000000000001</v>
      </c>
      <c r="T4249" s="9">
        <v>33.536999999999999</v>
      </c>
    </row>
    <row r="4250" spans="1:20" x14ac:dyDescent="0.35">
      <c r="A4250">
        <f t="shared" si="133"/>
        <v>4250</v>
      </c>
      <c r="B4250" s="3" t="s">
        <v>72</v>
      </c>
      <c r="C4250" s="3" t="s">
        <v>86</v>
      </c>
      <c r="D4250" s="3" t="s">
        <v>62</v>
      </c>
      <c r="E4250">
        <v>2028</v>
      </c>
      <c r="F4250" s="3" t="str">
        <f t="shared" si="132"/>
        <v>CQOutICE H2028</v>
      </c>
      <c r="G4250" s="9">
        <v>19.949000000000002</v>
      </c>
      <c r="H4250" s="9">
        <v>17.923999999999999</v>
      </c>
      <c r="I4250" s="9">
        <v>25.393999999999998</v>
      </c>
      <c r="J4250" s="9">
        <v>28.661000000000001</v>
      </c>
      <c r="K4250" s="9">
        <v>42.655000000000001</v>
      </c>
      <c r="L4250" s="9">
        <v>53.39</v>
      </c>
      <c r="M4250" s="9">
        <v>37.087000000000003</v>
      </c>
      <c r="N4250" s="9">
        <v>71.043000000000006</v>
      </c>
      <c r="O4250" s="9">
        <v>123.744</v>
      </c>
      <c r="P4250" s="9">
        <v>108.03100000000001</v>
      </c>
      <c r="Q4250" s="9">
        <v>46.44</v>
      </c>
      <c r="R4250" s="9">
        <v>32.268999999999998</v>
      </c>
      <c r="S4250" s="9">
        <v>29.99</v>
      </c>
      <c r="T4250" s="9">
        <v>22.292999999999999</v>
      </c>
    </row>
    <row r="4251" spans="1:20" x14ac:dyDescent="0.35">
      <c r="A4251">
        <f t="shared" si="133"/>
        <v>4251</v>
      </c>
      <c r="B4251" s="3" t="s">
        <v>72</v>
      </c>
      <c r="C4251" s="3" t="s">
        <v>86</v>
      </c>
      <c r="D4251" s="3" t="s">
        <v>62</v>
      </c>
      <c r="E4251">
        <v>2029</v>
      </c>
      <c r="F4251" s="3" t="str">
        <f t="shared" si="132"/>
        <v>CQOutICE H2029</v>
      </c>
      <c r="G4251" s="9">
        <v>32.799999999999997</v>
      </c>
      <c r="H4251" s="9">
        <v>25.263000000000002</v>
      </c>
      <c r="I4251" s="9">
        <v>43.555</v>
      </c>
      <c r="J4251" s="9">
        <v>47.128999999999998</v>
      </c>
      <c r="K4251" s="9">
        <v>46.914000000000001</v>
      </c>
      <c r="L4251" s="9">
        <v>66.447999999999993</v>
      </c>
      <c r="M4251" s="9">
        <v>109.217</v>
      </c>
      <c r="N4251" s="9">
        <v>85.177999999999997</v>
      </c>
      <c r="O4251" s="9">
        <v>133.93799999999999</v>
      </c>
      <c r="P4251" s="9">
        <v>72.861000000000004</v>
      </c>
      <c r="Q4251" s="9">
        <v>43.470999999999997</v>
      </c>
      <c r="R4251" s="9">
        <v>29.998999999999999</v>
      </c>
      <c r="S4251" s="9">
        <v>29.44</v>
      </c>
      <c r="T4251" s="9">
        <v>32.088999999999999</v>
      </c>
    </row>
    <row r="4252" spans="1:20" x14ac:dyDescent="0.35">
      <c r="A4252">
        <f t="shared" si="133"/>
        <v>4252</v>
      </c>
      <c r="B4252" s="3" t="s">
        <v>72</v>
      </c>
      <c r="C4252" s="3" t="s">
        <v>86</v>
      </c>
      <c r="D4252" s="3" t="s">
        <v>63</v>
      </c>
      <c r="E4252">
        <v>2020</v>
      </c>
      <c r="F4252" s="3" t="str">
        <f t="shared" si="132"/>
        <v>CQOutMCNARY2020</v>
      </c>
      <c r="G4252" s="9">
        <v>93.054000000000002</v>
      </c>
      <c r="H4252" s="9">
        <v>214.59899999999999</v>
      </c>
      <c r="I4252" s="9">
        <v>227.84299999999999</v>
      </c>
      <c r="J4252" s="9">
        <v>181.52799999999999</v>
      </c>
      <c r="K4252" s="9">
        <v>190.53100000000001</v>
      </c>
      <c r="L4252" s="9">
        <v>160.81200000000001</v>
      </c>
      <c r="M4252" s="9">
        <v>199.023</v>
      </c>
      <c r="N4252" s="9">
        <v>294.68400000000003</v>
      </c>
      <c r="O4252" s="9">
        <v>294.93200000000002</v>
      </c>
      <c r="P4252" s="9">
        <v>380.28100000000001</v>
      </c>
      <c r="Q4252" s="9">
        <v>222.22499999999999</v>
      </c>
      <c r="R4252" s="9">
        <v>158.029</v>
      </c>
      <c r="S4252" s="9">
        <v>119.602</v>
      </c>
      <c r="T4252" s="9">
        <v>94.301000000000002</v>
      </c>
    </row>
    <row r="4253" spans="1:20" x14ac:dyDescent="0.35">
      <c r="A4253">
        <f t="shared" si="133"/>
        <v>4253</v>
      </c>
      <c r="B4253" s="3" t="s">
        <v>72</v>
      </c>
      <c r="C4253" s="3" t="s">
        <v>86</v>
      </c>
      <c r="D4253" s="3" t="s">
        <v>63</v>
      </c>
      <c r="E4253">
        <v>2021</v>
      </c>
      <c r="F4253" s="3" t="str">
        <f t="shared" si="132"/>
        <v>CQOutMCNARY2021</v>
      </c>
      <c r="G4253" s="9">
        <v>113.22499999999999</v>
      </c>
      <c r="H4253" s="9">
        <v>141.404</v>
      </c>
      <c r="I4253" s="9">
        <v>178.27</v>
      </c>
      <c r="J4253" s="9">
        <v>251.84</v>
      </c>
      <c r="K4253" s="9">
        <v>245.20400000000001</v>
      </c>
      <c r="L4253" s="9">
        <v>277.3</v>
      </c>
      <c r="M4253" s="9">
        <v>244.58099999999999</v>
      </c>
      <c r="N4253" s="9">
        <v>336.39600000000002</v>
      </c>
      <c r="O4253" s="9">
        <v>425.46499999999997</v>
      </c>
      <c r="P4253" s="9">
        <v>328.29599999999999</v>
      </c>
      <c r="Q4253" s="9">
        <v>356.7</v>
      </c>
      <c r="R4253" s="9">
        <v>235.536</v>
      </c>
      <c r="S4253" s="9">
        <v>180.33600000000001</v>
      </c>
      <c r="T4253" s="9">
        <v>123.75</v>
      </c>
    </row>
    <row r="4254" spans="1:20" x14ac:dyDescent="0.35">
      <c r="A4254">
        <f t="shared" si="133"/>
        <v>4254</v>
      </c>
      <c r="B4254" s="3" t="s">
        <v>72</v>
      </c>
      <c r="C4254" s="3" t="s">
        <v>86</v>
      </c>
      <c r="D4254" s="3" t="s">
        <v>63</v>
      </c>
      <c r="E4254">
        <v>2022</v>
      </c>
      <c r="F4254" s="3" t="str">
        <f t="shared" si="132"/>
        <v>CQOutMCNARY2022</v>
      </c>
      <c r="G4254" s="9">
        <v>108.8</v>
      </c>
      <c r="H4254" s="9">
        <v>140.51499999999999</v>
      </c>
      <c r="I4254" s="9">
        <v>196.589</v>
      </c>
      <c r="J4254" s="9">
        <v>264.71699999999998</v>
      </c>
      <c r="K4254" s="9">
        <v>291.31900000000002</v>
      </c>
      <c r="L4254" s="9">
        <v>235.779</v>
      </c>
      <c r="M4254" s="9">
        <v>169.91200000000001</v>
      </c>
      <c r="N4254" s="9">
        <v>232.292</v>
      </c>
      <c r="O4254" s="9">
        <v>268.57600000000002</v>
      </c>
      <c r="P4254" s="9">
        <v>239.36099999999999</v>
      </c>
      <c r="Q4254" s="9">
        <v>116.889</v>
      </c>
      <c r="R4254" s="9">
        <v>115.574</v>
      </c>
      <c r="S4254" s="9">
        <v>108.254</v>
      </c>
      <c r="T4254" s="9">
        <v>69.052999999999997</v>
      </c>
    </row>
    <row r="4255" spans="1:20" x14ac:dyDescent="0.35">
      <c r="A4255">
        <f t="shared" si="133"/>
        <v>4255</v>
      </c>
      <c r="B4255" s="3" t="s">
        <v>72</v>
      </c>
      <c r="C4255" s="3" t="s">
        <v>86</v>
      </c>
      <c r="D4255" s="3" t="s">
        <v>63</v>
      </c>
      <c r="E4255">
        <v>2023</v>
      </c>
      <c r="F4255" s="3" t="str">
        <f t="shared" si="132"/>
        <v>CQOutMCNARY2023</v>
      </c>
      <c r="G4255" s="9">
        <v>83.281999999999996</v>
      </c>
      <c r="H4255" s="9">
        <v>126.316</v>
      </c>
      <c r="I4255" s="9">
        <v>128.94300000000001</v>
      </c>
      <c r="J4255" s="9">
        <v>191.55699999999999</v>
      </c>
      <c r="K4255" s="9">
        <v>212.29400000000001</v>
      </c>
      <c r="L4255" s="9">
        <v>157.18199999999999</v>
      </c>
      <c r="M4255" s="9">
        <v>231.37799999999999</v>
      </c>
      <c r="N4255" s="9">
        <v>255.51400000000001</v>
      </c>
      <c r="O4255" s="9">
        <v>216.285</v>
      </c>
      <c r="P4255" s="9">
        <v>267.42899999999997</v>
      </c>
      <c r="Q4255" s="9">
        <v>197.27500000000001</v>
      </c>
      <c r="R4255" s="9">
        <v>176.49799999999999</v>
      </c>
      <c r="S4255" s="9">
        <v>128.63800000000001</v>
      </c>
      <c r="T4255" s="9">
        <v>103.123</v>
      </c>
    </row>
    <row r="4256" spans="1:20" x14ac:dyDescent="0.35">
      <c r="A4256">
        <f t="shared" si="133"/>
        <v>4256</v>
      </c>
      <c r="B4256" s="3" t="s">
        <v>72</v>
      </c>
      <c r="C4256" s="3" t="s">
        <v>86</v>
      </c>
      <c r="D4256" s="3" t="s">
        <v>63</v>
      </c>
      <c r="E4256">
        <v>2024</v>
      </c>
      <c r="F4256" s="3" t="str">
        <f t="shared" si="132"/>
        <v>CQOutMCNARY2024</v>
      </c>
      <c r="G4256" s="9">
        <v>124.639</v>
      </c>
      <c r="H4256" s="9">
        <v>198.27099999999999</v>
      </c>
      <c r="I4256" s="9">
        <v>172.267</v>
      </c>
      <c r="J4256" s="9">
        <v>205.90299999999999</v>
      </c>
      <c r="K4256" s="9">
        <v>191.614</v>
      </c>
      <c r="L4256" s="9">
        <v>135.43</v>
      </c>
      <c r="M4256" s="9">
        <v>114.773</v>
      </c>
      <c r="N4256" s="9">
        <v>198.80500000000001</v>
      </c>
      <c r="O4256" s="9">
        <v>254.69</v>
      </c>
      <c r="P4256" s="9">
        <v>173.483</v>
      </c>
      <c r="Q4256" s="9">
        <v>118.611</v>
      </c>
      <c r="R4256" s="9">
        <v>122.282</v>
      </c>
      <c r="S4256" s="9">
        <v>110.041</v>
      </c>
      <c r="T4256" s="9">
        <v>77.587999999999994</v>
      </c>
    </row>
    <row r="4257" spans="1:20" x14ac:dyDescent="0.35">
      <c r="A4257">
        <f t="shared" si="133"/>
        <v>4257</v>
      </c>
      <c r="B4257" s="3" t="s">
        <v>72</v>
      </c>
      <c r="C4257" s="3" t="s">
        <v>86</v>
      </c>
      <c r="D4257" s="3" t="s">
        <v>63</v>
      </c>
      <c r="E4257">
        <v>2025</v>
      </c>
      <c r="F4257" s="3" t="str">
        <f t="shared" si="132"/>
        <v>CQOutMCNARY2025</v>
      </c>
      <c r="G4257" s="9">
        <v>86.293000000000006</v>
      </c>
      <c r="H4257" s="9">
        <v>117.83799999999999</v>
      </c>
      <c r="I4257" s="9">
        <v>115.877</v>
      </c>
      <c r="J4257" s="9">
        <v>219.32400000000001</v>
      </c>
      <c r="K4257" s="9">
        <v>240.21199999999999</v>
      </c>
      <c r="L4257" s="9">
        <v>219.345</v>
      </c>
      <c r="M4257" s="9">
        <v>179.40100000000001</v>
      </c>
      <c r="N4257" s="9">
        <v>231.495</v>
      </c>
      <c r="O4257" s="9">
        <v>279.83800000000002</v>
      </c>
      <c r="P4257" s="9">
        <v>236.42699999999999</v>
      </c>
      <c r="Q4257" s="9">
        <v>128.42699999999999</v>
      </c>
      <c r="R4257" s="9">
        <v>117.297</v>
      </c>
      <c r="S4257" s="9">
        <v>110.771</v>
      </c>
      <c r="T4257" s="9">
        <v>78.322999999999993</v>
      </c>
    </row>
    <row r="4258" spans="1:20" x14ac:dyDescent="0.35">
      <c r="A4258">
        <f t="shared" si="133"/>
        <v>4258</v>
      </c>
      <c r="B4258" s="3" t="s">
        <v>72</v>
      </c>
      <c r="C4258" s="3" t="s">
        <v>86</v>
      </c>
      <c r="D4258" s="3" t="s">
        <v>63</v>
      </c>
      <c r="E4258">
        <v>2026</v>
      </c>
      <c r="F4258" s="3" t="str">
        <f t="shared" si="132"/>
        <v>CQOutMCNARY2026</v>
      </c>
      <c r="G4258" s="9">
        <v>91.822999999999993</v>
      </c>
      <c r="H4258" s="9">
        <v>186.91800000000001</v>
      </c>
      <c r="I4258" s="9">
        <v>242.85599999999999</v>
      </c>
      <c r="J4258" s="9">
        <v>300.815</v>
      </c>
      <c r="K4258" s="9">
        <v>285.70800000000003</v>
      </c>
      <c r="L4258" s="9">
        <v>257.72199999999998</v>
      </c>
      <c r="M4258" s="9">
        <v>305.26900000000001</v>
      </c>
      <c r="N4258" s="9">
        <v>359.483</v>
      </c>
      <c r="O4258" s="9">
        <v>344.21499999999997</v>
      </c>
      <c r="P4258" s="9">
        <v>350.375</v>
      </c>
      <c r="Q4258" s="9">
        <v>144.70400000000001</v>
      </c>
      <c r="R4258" s="9">
        <v>121.423</v>
      </c>
      <c r="S4258" s="9">
        <v>111</v>
      </c>
      <c r="T4258" s="9">
        <v>82.167000000000002</v>
      </c>
    </row>
    <row r="4259" spans="1:20" x14ac:dyDescent="0.35">
      <c r="A4259">
        <f t="shared" si="133"/>
        <v>4259</v>
      </c>
      <c r="B4259" s="3" t="s">
        <v>72</v>
      </c>
      <c r="C4259" s="3" t="s">
        <v>86</v>
      </c>
      <c r="D4259" s="3" t="s">
        <v>63</v>
      </c>
      <c r="E4259">
        <v>2027</v>
      </c>
      <c r="F4259" s="3" t="str">
        <f t="shared" si="132"/>
        <v>CQOutMCNARY2027</v>
      </c>
      <c r="G4259" s="9">
        <v>87.122</v>
      </c>
      <c r="H4259" s="9">
        <v>114.81399999999999</v>
      </c>
      <c r="I4259" s="9">
        <v>107.82</v>
      </c>
      <c r="J4259" s="9">
        <v>132.32499999999999</v>
      </c>
      <c r="K4259" s="9">
        <v>151.45500000000001</v>
      </c>
      <c r="L4259" s="9">
        <v>110.16800000000001</v>
      </c>
      <c r="M4259" s="9">
        <v>127.84399999999999</v>
      </c>
      <c r="N4259" s="9">
        <v>254.69399999999999</v>
      </c>
      <c r="O4259" s="9">
        <v>250</v>
      </c>
      <c r="P4259" s="9">
        <v>183.77600000000001</v>
      </c>
      <c r="Q4259" s="9">
        <v>115.626</v>
      </c>
      <c r="R4259" s="9">
        <v>115.902</v>
      </c>
      <c r="S4259" s="9">
        <v>102.98699999999999</v>
      </c>
      <c r="T4259" s="9">
        <v>94.741</v>
      </c>
    </row>
    <row r="4260" spans="1:20" x14ac:dyDescent="0.35">
      <c r="A4260">
        <f t="shared" si="133"/>
        <v>4260</v>
      </c>
      <c r="B4260" s="3" t="s">
        <v>72</v>
      </c>
      <c r="C4260" s="3" t="s">
        <v>86</v>
      </c>
      <c r="D4260" s="3" t="s">
        <v>63</v>
      </c>
      <c r="E4260">
        <v>2028</v>
      </c>
      <c r="F4260" s="3" t="str">
        <f t="shared" si="132"/>
        <v>CQOutMCNARY2028</v>
      </c>
      <c r="G4260" s="9">
        <v>84.802999999999997</v>
      </c>
      <c r="H4260" s="9">
        <v>114.529</v>
      </c>
      <c r="I4260" s="9">
        <v>121.524</v>
      </c>
      <c r="J4260" s="9">
        <v>129.06200000000001</v>
      </c>
      <c r="K4260" s="9">
        <v>122.068</v>
      </c>
      <c r="L4260" s="9">
        <v>123.779</v>
      </c>
      <c r="M4260" s="9">
        <v>100.928</v>
      </c>
      <c r="N4260" s="9">
        <v>146.94</v>
      </c>
      <c r="O4260" s="9">
        <v>254.97200000000001</v>
      </c>
      <c r="P4260" s="9">
        <v>227.85499999999999</v>
      </c>
      <c r="Q4260" s="9">
        <v>97.268000000000001</v>
      </c>
      <c r="R4260" s="9">
        <v>118.084</v>
      </c>
      <c r="S4260" s="9">
        <v>114.261</v>
      </c>
      <c r="T4260" s="9">
        <v>67.174999999999997</v>
      </c>
    </row>
    <row r="4261" spans="1:20" x14ac:dyDescent="0.35">
      <c r="A4261">
        <f t="shared" si="133"/>
        <v>4261</v>
      </c>
      <c r="B4261" s="3" t="s">
        <v>72</v>
      </c>
      <c r="C4261" s="3" t="s">
        <v>86</v>
      </c>
      <c r="D4261" s="3" t="s">
        <v>63</v>
      </c>
      <c r="E4261">
        <v>2029</v>
      </c>
      <c r="F4261" s="3" t="str">
        <f t="shared" si="132"/>
        <v>CQOutMCNARY2029</v>
      </c>
      <c r="G4261" s="9">
        <v>91.756</v>
      </c>
      <c r="H4261" s="9">
        <v>111.092</v>
      </c>
      <c r="I4261" s="9">
        <v>117.622</v>
      </c>
      <c r="J4261" s="9">
        <v>150.744</v>
      </c>
      <c r="K4261" s="9">
        <v>144.804</v>
      </c>
      <c r="L4261" s="9">
        <v>145.54900000000001</v>
      </c>
      <c r="M4261" s="9">
        <v>254.053</v>
      </c>
      <c r="N4261" s="9">
        <v>243.68199999999999</v>
      </c>
      <c r="O4261" s="9">
        <v>305.05</v>
      </c>
      <c r="P4261" s="9">
        <v>210.62100000000001</v>
      </c>
      <c r="Q4261" s="9">
        <v>142.745</v>
      </c>
      <c r="R4261" s="9">
        <v>120.994</v>
      </c>
      <c r="S4261" s="9">
        <v>109.762</v>
      </c>
      <c r="T4261" s="9">
        <v>88.349000000000004</v>
      </c>
    </row>
    <row r="4262" spans="1:20" x14ac:dyDescent="0.35">
      <c r="A4262">
        <f t="shared" si="133"/>
        <v>4262</v>
      </c>
      <c r="B4262" s="3" t="s">
        <v>72</v>
      </c>
      <c r="C4262" s="3" t="s">
        <v>86</v>
      </c>
      <c r="D4262" s="3" t="s">
        <v>64</v>
      </c>
      <c r="E4262">
        <v>2020</v>
      </c>
      <c r="F4262" s="3" t="str">
        <f t="shared" si="132"/>
        <v>CQOutJ DAY2020</v>
      </c>
      <c r="G4262" s="9">
        <v>92.025000000000006</v>
      </c>
      <c r="H4262" s="9">
        <v>216.22499999999999</v>
      </c>
      <c r="I4262" s="9">
        <v>234.10499999999999</v>
      </c>
      <c r="J4262" s="9">
        <v>183.84200000000001</v>
      </c>
      <c r="K4262" s="9">
        <v>193.97499999999999</v>
      </c>
      <c r="L4262" s="9">
        <v>165.97200000000001</v>
      </c>
      <c r="M4262" s="9">
        <v>209.19300000000001</v>
      </c>
      <c r="N4262" s="9">
        <v>303.79000000000002</v>
      </c>
      <c r="O4262" s="9">
        <v>300.03300000000002</v>
      </c>
      <c r="P4262" s="9">
        <v>386.77300000000002</v>
      </c>
      <c r="Q4262" s="9">
        <v>226.65100000000001</v>
      </c>
      <c r="R4262" s="9">
        <v>159.05000000000001</v>
      </c>
      <c r="S4262" s="9">
        <v>120.379</v>
      </c>
      <c r="T4262" s="9">
        <v>94.578000000000003</v>
      </c>
    </row>
    <row r="4263" spans="1:20" x14ac:dyDescent="0.35">
      <c r="A4263">
        <f t="shared" si="133"/>
        <v>4263</v>
      </c>
      <c r="B4263" s="3" t="s">
        <v>72</v>
      </c>
      <c r="C4263" s="3" t="s">
        <v>86</v>
      </c>
      <c r="D4263" s="3" t="s">
        <v>64</v>
      </c>
      <c r="E4263">
        <v>2021</v>
      </c>
      <c r="F4263" s="3" t="str">
        <f t="shared" si="132"/>
        <v>CQOutJ DAY2021</v>
      </c>
      <c r="G4263" s="9">
        <v>112.81399999999999</v>
      </c>
      <c r="H4263" s="9">
        <v>143.267</v>
      </c>
      <c r="I4263" s="9">
        <v>183.887</v>
      </c>
      <c r="J4263" s="9">
        <v>261.755</v>
      </c>
      <c r="K4263" s="9">
        <v>253.13399999999999</v>
      </c>
      <c r="L4263" s="9">
        <v>290.75299999999999</v>
      </c>
      <c r="M4263" s="9">
        <v>260.80500000000001</v>
      </c>
      <c r="N4263" s="9">
        <v>349.67500000000001</v>
      </c>
      <c r="O4263" s="9">
        <v>439.05599999999998</v>
      </c>
      <c r="P4263" s="9">
        <v>326.10199999999998</v>
      </c>
      <c r="Q4263" s="9">
        <v>363.33</v>
      </c>
      <c r="R4263" s="9">
        <v>236.58600000000001</v>
      </c>
      <c r="S4263" s="9">
        <v>181.85900000000001</v>
      </c>
      <c r="T4263" s="9">
        <v>124.261</v>
      </c>
    </row>
    <row r="4264" spans="1:20" x14ac:dyDescent="0.35">
      <c r="A4264">
        <f t="shared" si="133"/>
        <v>4264</v>
      </c>
      <c r="B4264" s="3" t="s">
        <v>72</v>
      </c>
      <c r="C4264" s="3" t="s">
        <v>86</v>
      </c>
      <c r="D4264" s="3" t="s">
        <v>64</v>
      </c>
      <c r="E4264">
        <v>2022</v>
      </c>
      <c r="F4264" s="3" t="str">
        <f t="shared" si="132"/>
        <v>CQOutJ DAY2022</v>
      </c>
      <c r="G4264" s="9">
        <v>107.982</v>
      </c>
      <c r="H4264" s="9">
        <v>142.54900000000001</v>
      </c>
      <c r="I4264" s="9">
        <v>201.01900000000001</v>
      </c>
      <c r="J4264" s="9">
        <v>267.68900000000002</v>
      </c>
      <c r="K4264" s="9">
        <v>299.721</v>
      </c>
      <c r="L4264" s="9">
        <v>242.44200000000001</v>
      </c>
      <c r="M4264" s="9">
        <v>183.452</v>
      </c>
      <c r="N4264" s="9">
        <v>236.989</v>
      </c>
      <c r="O4264" s="9">
        <v>273.05500000000001</v>
      </c>
      <c r="P4264" s="9">
        <v>244.738</v>
      </c>
      <c r="Q4264" s="9">
        <v>118.375</v>
      </c>
      <c r="R4264" s="9">
        <v>115.376</v>
      </c>
      <c r="S4264" s="9">
        <v>108.05200000000001</v>
      </c>
      <c r="T4264" s="9">
        <v>69.347999999999999</v>
      </c>
    </row>
    <row r="4265" spans="1:20" x14ac:dyDescent="0.35">
      <c r="A4265">
        <f t="shared" si="133"/>
        <v>4265</v>
      </c>
      <c r="B4265" s="3" t="s">
        <v>72</v>
      </c>
      <c r="C4265" s="3" t="s">
        <v>86</v>
      </c>
      <c r="D4265" s="3" t="s">
        <v>64</v>
      </c>
      <c r="E4265">
        <v>2023</v>
      </c>
      <c r="F4265" s="3" t="str">
        <f t="shared" si="132"/>
        <v>CQOutJ DAY2023</v>
      </c>
      <c r="G4265" s="9">
        <v>81.882000000000005</v>
      </c>
      <c r="H4265" s="9">
        <v>127.345</v>
      </c>
      <c r="I4265" s="9">
        <v>130.762</v>
      </c>
      <c r="J4265" s="9">
        <v>194.678</v>
      </c>
      <c r="K4265" s="9">
        <v>215.06800000000001</v>
      </c>
      <c r="L4265" s="9">
        <v>162.584</v>
      </c>
      <c r="M4265" s="9">
        <v>248.601</v>
      </c>
      <c r="N4265" s="9">
        <v>267.57600000000002</v>
      </c>
      <c r="O4265" s="9">
        <v>220.86699999999999</v>
      </c>
      <c r="P4265" s="9">
        <v>275.26499999999999</v>
      </c>
      <c r="Q4265" s="9">
        <v>199.93</v>
      </c>
      <c r="R4265" s="9">
        <v>177.988</v>
      </c>
      <c r="S4265" s="9">
        <v>129.858</v>
      </c>
      <c r="T4265" s="9">
        <v>103.752</v>
      </c>
    </row>
    <row r="4266" spans="1:20" x14ac:dyDescent="0.35">
      <c r="A4266">
        <f t="shared" si="133"/>
        <v>4266</v>
      </c>
      <c r="B4266" s="3" t="s">
        <v>72</v>
      </c>
      <c r="C4266" s="3" t="s">
        <v>86</v>
      </c>
      <c r="D4266" s="3" t="s">
        <v>64</v>
      </c>
      <c r="E4266">
        <v>2024</v>
      </c>
      <c r="F4266" s="3" t="str">
        <f t="shared" si="132"/>
        <v>CQOutJ DAY2024</v>
      </c>
      <c r="G4266" s="9">
        <v>123.117</v>
      </c>
      <c r="H4266" s="9">
        <v>201.96</v>
      </c>
      <c r="I4266" s="9">
        <v>174.91399999999999</v>
      </c>
      <c r="J4266" s="9">
        <v>211.226</v>
      </c>
      <c r="K4266" s="9">
        <v>195.97399999999999</v>
      </c>
      <c r="L4266" s="9">
        <v>140.08199999999999</v>
      </c>
      <c r="M4266" s="9">
        <v>123.105</v>
      </c>
      <c r="N4266" s="9">
        <v>204.608</v>
      </c>
      <c r="O4266" s="9">
        <v>256.40699999999998</v>
      </c>
      <c r="P4266" s="9">
        <v>175.095</v>
      </c>
      <c r="Q4266" s="9">
        <v>120.669</v>
      </c>
      <c r="R4266" s="9">
        <v>121.971</v>
      </c>
      <c r="S4266" s="9">
        <v>111.06699999999999</v>
      </c>
      <c r="T4266" s="9">
        <v>77.356999999999999</v>
      </c>
    </row>
    <row r="4267" spans="1:20" x14ac:dyDescent="0.35">
      <c r="A4267">
        <f t="shared" si="133"/>
        <v>4267</v>
      </c>
      <c r="B4267" s="3" t="s">
        <v>72</v>
      </c>
      <c r="C4267" s="3" t="s">
        <v>86</v>
      </c>
      <c r="D4267" s="3" t="s">
        <v>64</v>
      </c>
      <c r="E4267">
        <v>2025</v>
      </c>
      <c r="F4267" s="3" t="str">
        <f t="shared" si="132"/>
        <v>CQOutJ DAY2025</v>
      </c>
      <c r="G4267" s="9">
        <v>85.807000000000002</v>
      </c>
      <c r="H4267" s="9">
        <v>118.988</v>
      </c>
      <c r="I4267" s="9">
        <v>116.863</v>
      </c>
      <c r="J4267" s="9">
        <v>221.94200000000001</v>
      </c>
      <c r="K4267" s="9">
        <v>244.45099999999999</v>
      </c>
      <c r="L4267" s="9">
        <v>223.92500000000001</v>
      </c>
      <c r="M4267" s="9">
        <v>187.191</v>
      </c>
      <c r="N4267" s="9">
        <v>231.51</v>
      </c>
      <c r="O4267" s="9">
        <v>282.10199999999998</v>
      </c>
      <c r="P4267" s="9">
        <v>240.798</v>
      </c>
      <c r="Q4267" s="9">
        <v>129.74100000000001</v>
      </c>
      <c r="R4267" s="9">
        <v>116.931</v>
      </c>
      <c r="S4267" s="9">
        <v>111.009</v>
      </c>
      <c r="T4267" s="9">
        <v>78.932000000000002</v>
      </c>
    </row>
    <row r="4268" spans="1:20" x14ac:dyDescent="0.35">
      <c r="A4268">
        <f t="shared" si="133"/>
        <v>4268</v>
      </c>
      <c r="B4268" s="3" t="s">
        <v>72</v>
      </c>
      <c r="C4268" s="3" t="s">
        <v>86</v>
      </c>
      <c r="D4268" s="3" t="s">
        <v>64</v>
      </c>
      <c r="E4268">
        <v>2026</v>
      </c>
      <c r="F4268" s="3" t="str">
        <f t="shared" si="132"/>
        <v>CQOutJ DAY2026</v>
      </c>
      <c r="G4268" s="9">
        <v>90.692999999999998</v>
      </c>
      <c r="H4268" s="9">
        <v>188.28200000000001</v>
      </c>
      <c r="I4268" s="9">
        <v>249.27099999999999</v>
      </c>
      <c r="J4268" s="9">
        <v>308.202</v>
      </c>
      <c r="K4268" s="9">
        <v>292.20600000000002</v>
      </c>
      <c r="L4268" s="9">
        <v>266.36200000000002</v>
      </c>
      <c r="M4268" s="9">
        <v>320.44499999999999</v>
      </c>
      <c r="N4268" s="9">
        <v>367.77600000000001</v>
      </c>
      <c r="O4268" s="9">
        <v>351.988</v>
      </c>
      <c r="P4268" s="9">
        <v>354.346</v>
      </c>
      <c r="Q4268" s="9">
        <v>148.53200000000001</v>
      </c>
      <c r="R4268" s="9">
        <v>121.589</v>
      </c>
      <c r="S4268" s="9">
        <v>110.872</v>
      </c>
      <c r="T4268" s="9">
        <v>82.686000000000007</v>
      </c>
    </row>
    <row r="4269" spans="1:20" x14ac:dyDescent="0.35">
      <c r="A4269">
        <f t="shared" si="133"/>
        <v>4269</v>
      </c>
      <c r="B4269" s="3" t="s">
        <v>72</v>
      </c>
      <c r="C4269" s="3" t="s">
        <v>86</v>
      </c>
      <c r="D4269" s="3" t="s">
        <v>64</v>
      </c>
      <c r="E4269">
        <v>2027</v>
      </c>
      <c r="F4269" s="3" t="str">
        <f t="shared" si="132"/>
        <v>CQOutJ DAY2027</v>
      </c>
      <c r="G4269" s="9">
        <v>85.456000000000003</v>
      </c>
      <c r="H4269" s="9">
        <v>116.078</v>
      </c>
      <c r="I4269" s="9">
        <v>110.173</v>
      </c>
      <c r="J4269" s="9">
        <v>133.76599999999999</v>
      </c>
      <c r="K4269" s="9">
        <v>152.84800000000001</v>
      </c>
      <c r="L4269" s="9">
        <v>111.548</v>
      </c>
      <c r="M4269" s="9">
        <v>131.81800000000001</v>
      </c>
      <c r="N4269" s="9">
        <v>255.399</v>
      </c>
      <c r="O4269" s="9">
        <v>253.19300000000001</v>
      </c>
      <c r="P4269" s="9">
        <v>188.84700000000001</v>
      </c>
      <c r="Q4269" s="9">
        <v>116.61799999999999</v>
      </c>
      <c r="R4269" s="9">
        <v>115.76300000000001</v>
      </c>
      <c r="S4269" s="9">
        <v>102.72499999999999</v>
      </c>
      <c r="T4269" s="9">
        <v>96.468999999999994</v>
      </c>
    </row>
    <row r="4270" spans="1:20" x14ac:dyDescent="0.35">
      <c r="A4270">
        <f t="shared" si="133"/>
        <v>4270</v>
      </c>
      <c r="B4270" s="3" t="s">
        <v>72</v>
      </c>
      <c r="C4270" s="3" t="s">
        <v>86</v>
      </c>
      <c r="D4270" s="3" t="s">
        <v>64</v>
      </c>
      <c r="E4270">
        <v>2028</v>
      </c>
      <c r="F4270" s="3" t="str">
        <f t="shared" si="132"/>
        <v>CQOutJ DAY2028</v>
      </c>
      <c r="G4270" s="9">
        <v>83.638000000000005</v>
      </c>
      <c r="H4270" s="9">
        <v>116.035</v>
      </c>
      <c r="I4270" s="9">
        <v>123.476</v>
      </c>
      <c r="J4270" s="9">
        <v>130.642</v>
      </c>
      <c r="K4270" s="9">
        <v>125.575</v>
      </c>
      <c r="L4270" s="9">
        <v>126.873</v>
      </c>
      <c r="M4270" s="9">
        <v>106.199</v>
      </c>
      <c r="N4270" s="9">
        <v>148.131</v>
      </c>
      <c r="O4270" s="9">
        <v>259.41199999999998</v>
      </c>
      <c r="P4270" s="9">
        <v>231.946</v>
      </c>
      <c r="Q4270" s="9">
        <v>99.545000000000002</v>
      </c>
      <c r="R4270" s="9">
        <v>118.02800000000001</v>
      </c>
      <c r="S4270" s="9">
        <v>114.066</v>
      </c>
      <c r="T4270" s="9">
        <v>67.200999999999993</v>
      </c>
    </row>
    <row r="4271" spans="1:20" x14ac:dyDescent="0.35">
      <c r="A4271">
        <f t="shared" si="133"/>
        <v>4271</v>
      </c>
      <c r="B4271" s="3" t="s">
        <v>72</v>
      </c>
      <c r="C4271" s="3" t="s">
        <v>86</v>
      </c>
      <c r="D4271" s="3" t="s">
        <v>64</v>
      </c>
      <c r="E4271">
        <v>2029</v>
      </c>
      <c r="F4271" s="3" t="str">
        <f t="shared" si="132"/>
        <v>CQOutJ DAY2029</v>
      </c>
      <c r="G4271" s="9">
        <v>91.174999999999997</v>
      </c>
      <c r="H4271" s="9">
        <v>112.514</v>
      </c>
      <c r="I4271" s="9">
        <v>119.809</v>
      </c>
      <c r="J4271" s="9">
        <v>153.66</v>
      </c>
      <c r="K4271" s="9">
        <v>148.21</v>
      </c>
      <c r="L4271" s="9">
        <v>152.364</v>
      </c>
      <c r="M4271" s="9">
        <v>271.03399999999999</v>
      </c>
      <c r="N4271" s="9">
        <v>251.48599999999999</v>
      </c>
      <c r="O4271" s="9">
        <v>317.68099999999998</v>
      </c>
      <c r="P4271" s="9">
        <v>214.721</v>
      </c>
      <c r="Q4271" s="9">
        <v>143.43799999999999</v>
      </c>
      <c r="R4271" s="9">
        <v>121.17400000000001</v>
      </c>
      <c r="S4271" s="9">
        <v>110.176</v>
      </c>
      <c r="T4271" s="9">
        <v>89.061000000000007</v>
      </c>
    </row>
    <row r="4272" spans="1:20" x14ac:dyDescent="0.35">
      <c r="A4272">
        <f t="shared" si="133"/>
        <v>4272</v>
      </c>
      <c r="B4272" s="3" t="s">
        <v>72</v>
      </c>
      <c r="C4272" s="3" t="s">
        <v>86</v>
      </c>
      <c r="D4272" s="3" t="s">
        <v>65</v>
      </c>
      <c r="E4272">
        <v>2020</v>
      </c>
      <c r="F4272" s="3" t="str">
        <f t="shared" si="132"/>
        <v>CQOutRND B2020</v>
      </c>
      <c r="G4272" s="9">
        <v>3.8650000000000002</v>
      </c>
      <c r="H4272" s="9">
        <v>6.2930000000000001</v>
      </c>
      <c r="I4272" s="9">
        <v>6.53</v>
      </c>
      <c r="J4272" s="9">
        <v>5.67</v>
      </c>
      <c r="K4272" s="9">
        <v>5.3179999999999996</v>
      </c>
      <c r="L4272" s="9">
        <v>5.6509999999999998</v>
      </c>
      <c r="M4272" s="9">
        <v>6.93</v>
      </c>
      <c r="N4272" s="9">
        <v>7.13</v>
      </c>
      <c r="O4272" s="9">
        <v>7.3380000000000001</v>
      </c>
      <c r="P4272" s="9">
        <v>7.49</v>
      </c>
      <c r="Q4272" s="9">
        <v>6.27</v>
      </c>
      <c r="R4272" s="9">
        <v>4.9429999999999996</v>
      </c>
      <c r="S4272" s="9">
        <v>4.8099999999999996</v>
      </c>
      <c r="T4272" s="9">
        <v>4.3899999999999997</v>
      </c>
    </row>
    <row r="4273" spans="1:20" x14ac:dyDescent="0.35">
      <c r="A4273">
        <f t="shared" si="133"/>
        <v>4273</v>
      </c>
      <c r="B4273" s="3" t="s">
        <v>72</v>
      </c>
      <c r="C4273" s="3" t="s">
        <v>86</v>
      </c>
      <c r="D4273" s="3" t="s">
        <v>65</v>
      </c>
      <c r="E4273">
        <v>2021</v>
      </c>
      <c r="F4273" s="3" t="str">
        <f t="shared" si="132"/>
        <v>CQOutRND B2021</v>
      </c>
      <c r="G4273" s="9">
        <v>4.82</v>
      </c>
      <c r="H4273" s="9">
        <v>5.8630000000000004</v>
      </c>
      <c r="I4273" s="9">
        <v>6.96</v>
      </c>
      <c r="J4273" s="9">
        <v>10.94</v>
      </c>
      <c r="K4273" s="9">
        <v>8.4830000000000005</v>
      </c>
      <c r="L4273" s="9">
        <v>8.7110000000000003</v>
      </c>
      <c r="M4273" s="9">
        <v>8.7970000000000006</v>
      </c>
      <c r="N4273" s="9">
        <v>8.91</v>
      </c>
      <c r="O4273" s="9">
        <v>7.69</v>
      </c>
      <c r="P4273" s="9">
        <v>6.37</v>
      </c>
      <c r="Q4273" s="9">
        <v>6.01</v>
      </c>
      <c r="R4273" s="9">
        <v>4.9130000000000003</v>
      </c>
      <c r="S4273" s="9">
        <v>4.78</v>
      </c>
      <c r="T4273" s="9">
        <v>4.07</v>
      </c>
    </row>
    <row r="4274" spans="1:20" x14ac:dyDescent="0.35">
      <c r="A4274">
        <f t="shared" si="133"/>
        <v>4274</v>
      </c>
      <c r="B4274" s="3" t="s">
        <v>72</v>
      </c>
      <c r="C4274" s="3" t="s">
        <v>86</v>
      </c>
      <c r="D4274" s="3" t="s">
        <v>65</v>
      </c>
      <c r="E4274">
        <v>2022</v>
      </c>
      <c r="F4274" s="3" t="str">
        <f t="shared" si="132"/>
        <v>CQOutRND B2022</v>
      </c>
      <c r="G4274" s="9">
        <v>4.46</v>
      </c>
      <c r="H4274" s="9">
        <v>4.5629999999999997</v>
      </c>
      <c r="I4274" s="9">
        <v>5.68</v>
      </c>
      <c r="J4274" s="9">
        <v>6.6</v>
      </c>
      <c r="K4274" s="9">
        <v>5.8929999999999998</v>
      </c>
      <c r="L4274" s="9">
        <v>5.1210000000000004</v>
      </c>
      <c r="M4274" s="9">
        <v>5.13</v>
      </c>
      <c r="N4274" s="9">
        <v>5.33</v>
      </c>
      <c r="O4274" s="9">
        <v>4.3579999999999997</v>
      </c>
      <c r="P4274" s="9">
        <v>4.0999999999999996</v>
      </c>
      <c r="Q4274" s="9">
        <v>3.89</v>
      </c>
      <c r="R4274" s="9">
        <v>3.6629999999999998</v>
      </c>
      <c r="S4274" s="9">
        <v>3.53</v>
      </c>
      <c r="T4274" s="9">
        <v>3.82</v>
      </c>
    </row>
    <row r="4275" spans="1:20" x14ac:dyDescent="0.35">
      <c r="A4275">
        <f t="shared" si="133"/>
        <v>4275</v>
      </c>
      <c r="B4275" s="3" t="s">
        <v>72</v>
      </c>
      <c r="C4275" s="3" t="s">
        <v>86</v>
      </c>
      <c r="D4275" s="3" t="s">
        <v>65</v>
      </c>
      <c r="E4275">
        <v>2023</v>
      </c>
      <c r="F4275" s="3" t="str">
        <f t="shared" si="132"/>
        <v>CQOutRND B2023</v>
      </c>
      <c r="G4275" s="9">
        <v>3.81</v>
      </c>
      <c r="H4275" s="9">
        <v>4.0330000000000004</v>
      </c>
      <c r="I4275" s="9">
        <v>3.71</v>
      </c>
      <c r="J4275" s="9">
        <v>4.78</v>
      </c>
      <c r="K4275" s="9">
        <v>4.7830000000000004</v>
      </c>
      <c r="L4275" s="9">
        <v>5.0010000000000003</v>
      </c>
      <c r="M4275" s="9">
        <v>5.82</v>
      </c>
      <c r="N4275" s="9">
        <v>6.02</v>
      </c>
      <c r="O4275" s="9">
        <v>5.3579999999999997</v>
      </c>
      <c r="P4275" s="9">
        <v>7.08</v>
      </c>
      <c r="Q4275" s="9">
        <v>5.87</v>
      </c>
      <c r="R4275" s="9">
        <v>4.4729999999999999</v>
      </c>
      <c r="S4275" s="9">
        <v>4.34</v>
      </c>
      <c r="T4275" s="9">
        <v>3.99</v>
      </c>
    </row>
    <row r="4276" spans="1:20" x14ac:dyDescent="0.35">
      <c r="A4276">
        <f t="shared" si="133"/>
        <v>4276</v>
      </c>
      <c r="B4276" s="3" t="s">
        <v>72</v>
      </c>
      <c r="C4276" s="3" t="s">
        <v>86</v>
      </c>
      <c r="D4276" s="3" t="s">
        <v>65</v>
      </c>
      <c r="E4276">
        <v>2024</v>
      </c>
      <c r="F4276" s="3" t="str">
        <f t="shared" si="132"/>
        <v>CQOutRND B2024</v>
      </c>
      <c r="G4276" s="9">
        <v>4.0599999999999996</v>
      </c>
      <c r="H4276" s="9">
        <v>5.9530000000000003</v>
      </c>
      <c r="I4276" s="9">
        <v>5.49</v>
      </c>
      <c r="J4276" s="9">
        <v>5.93</v>
      </c>
      <c r="K4276" s="9">
        <v>4.9880000000000004</v>
      </c>
      <c r="L4276" s="9">
        <v>4.351</v>
      </c>
      <c r="M4276" s="9">
        <v>4.5999999999999996</v>
      </c>
      <c r="N4276" s="9">
        <v>4.8</v>
      </c>
      <c r="O4276" s="9">
        <v>3.8679999999999999</v>
      </c>
      <c r="P4276" s="9">
        <v>3.77</v>
      </c>
      <c r="Q4276" s="9">
        <v>3.89</v>
      </c>
      <c r="R4276" s="9">
        <v>3.653</v>
      </c>
      <c r="S4276" s="9">
        <v>3.52</v>
      </c>
      <c r="T4276" s="9">
        <v>3.82</v>
      </c>
    </row>
    <row r="4277" spans="1:20" x14ac:dyDescent="0.35">
      <c r="A4277">
        <f t="shared" si="133"/>
        <v>4277</v>
      </c>
      <c r="B4277" s="3" t="s">
        <v>72</v>
      </c>
      <c r="C4277" s="3" t="s">
        <v>86</v>
      </c>
      <c r="D4277" s="3" t="s">
        <v>65</v>
      </c>
      <c r="E4277">
        <v>2025</v>
      </c>
      <c r="F4277" s="3" t="str">
        <f t="shared" si="132"/>
        <v>CQOutRND B2025</v>
      </c>
      <c r="G4277" s="9">
        <v>3.81</v>
      </c>
      <c r="H4277" s="9">
        <v>3.7530000000000001</v>
      </c>
      <c r="I4277" s="9">
        <v>3.31</v>
      </c>
      <c r="J4277" s="9">
        <v>4.67</v>
      </c>
      <c r="K4277" s="9">
        <v>4.1429999999999998</v>
      </c>
      <c r="L4277" s="9">
        <v>3.931</v>
      </c>
      <c r="M4277" s="9">
        <v>4.59</v>
      </c>
      <c r="N4277" s="9">
        <v>4.79</v>
      </c>
      <c r="O4277" s="9">
        <v>3.5979999999999999</v>
      </c>
      <c r="P4277" s="9">
        <v>4.21</v>
      </c>
      <c r="Q4277" s="9">
        <v>3.89</v>
      </c>
      <c r="R4277" s="9">
        <v>3.6930000000000001</v>
      </c>
      <c r="S4277" s="9">
        <v>3.56</v>
      </c>
      <c r="T4277" s="9">
        <v>3.82</v>
      </c>
    </row>
    <row r="4278" spans="1:20" x14ac:dyDescent="0.35">
      <c r="A4278">
        <f t="shared" si="133"/>
        <v>4278</v>
      </c>
      <c r="B4278" s="3" t="s">
        <v>72</v>
      </c>
      <c r="C4278" s="3" t="s">
        <v>86</v>
      </c>
      <c r="D4278" s="3" t="s">
        <v>65</v>
      </c>
      <c r="E4278">
        <v>2026</v>
      </c>
      <c r="F4278" s="3" t="str">
        <f t="shared" si="132"/>
        <v>CQOutRND B2026</v>
      </c>
      <c r="G4278" s="9">
        <v>3.96</v>
      </c>
      <c r="H4278" s="9">
        <v>4.9930000000000003</v>
      </c>
      <c r="I4278" s="9">
        <v>7.93</v>
      </c>
      <c r="J4278" s="9">
        <v>10.08</v>
      </c>
      <c r="K4278" s="9">
        <v>8.1530000000000005</v>
      </c>
      <c r="L4278" s="9">
        <v>8.4610000000000003</v>
      </c>
      <c r="M4278" s="9">
        <v>8.9770000000000003</v>
      </c>
      <c r="N4278" s="9">
        <v>9.09</v>
      </c>
      <c r="O4278" s="9">
        <v>8.34</v>
      </c>
      <c r="P4278" s="9">
        <v>8.0299999999999994</v>
      </c>
      <c r="Q4278" s="9">
        <v>6.3</v>
      </c>
      <c r="R4278" s="9">
        <v>4.7530000000000001</v>
      </c>
      <c r="S4278" s="9">
        <v>4.62</v>
      </c>
      <c r="T4278" s="9">
        <v>3.82</v>
      </c>
    </row>
    <row r="4279" spans="1:20" x14ac:dyDescent="0.35">
      <c r="A4279">
        <f t="shared" si="133"/>
        <v>4279</v>
      </c>
      <c r="B4279" s="3" t="s">
        <v>72</v>
      </c>
      <c r="C4279" s="3" t="s">
        <v>86</v>
      </c>
      <c r="D4279" s="3" t="s">
        <v>65</v>
      </c>
      <c r="E4279">
        <v>2027</v>
      </c>
      <c r="F4279" s="3" t="str">
        <f t="shared" si="132"/>
        <v>CQOutRND B2027</v>
      </c>
      <c r="G4279" s="9">
        <v>3.94</v>
      </c>
      <c r="H4279" s="9">
        <v>4.1829999999999998</v>
      </c>
      <c r="I4279" s="9">
        <v>4.8600000000000003</v>
      </c>
      <c r="J4279" s="9">
        <v>5.22</v>
      </c>
      <c r="K4279" s="9">
        <v>4.8529999999999998</v>
      </c>
      <c r="L4279" s="9">
        <v>4.4710000000000001</v>
      </c>
      <c r="M4279" s="9">
        <v>5.03</v>
      </c>
      <c r="N4279" s="9">
        <v>5.23</v>
      </c>
      <c r="O4279" s="9">
        <v>4.4180000000000001</v>
      </c>
      <c r="P4279" s="9">
        <v>4.4000000000000004</v>
      </c>
      <c r="Q4279" s="9">
        <v>3.91</v>
      </c>
      <c r="R4279" s="9">
        <v>3.6629999999999998</v>
      </c>
      <c r="S4279" s="9">
        <v>3.53</v>
      </c>
      <c r="T4279" s="9">
        <v>3.82</v>
      </c>
    </row>
    <row r="4280" spans="1:20" x14ac:dyDescent="0.35">
      <c r="A4280">
        <f t="shared" si="133"/>
        <v>4280</v>
      </c>
      <c r="B4280" s="3" t="s">
        <v>72</v>
      </c>
      <c r="C4280" s="3" t="s">
        <v>86</v>
      </c>
      <c r="D4280" s="3" t="s">
        <v>65</v>
      </c>
      <c r="E4280">
        <v>2028</v>
      </c>
      <c r="F4280" s="3" t="str">
        <f t="shared" si="132"/>
        <v>CQOutRND B2028</v>
      </c>
      <c r="G4280" s="9">
        <v>3.82</v>
      </c>
      <c r="H4280" s="9">
        <v>3.9430000000000001</v>
      </c>
      <c r="I4280" s="9">
        <v>3.73</v>
      </c>
      <c r="J4280" s="9">
        <v>4.1399999999999997</v>
      </c>
      <c r="K4280" s="9">
        <v>4.2080000000000002</v>
      </c>
      <c r="L4280" s="9">
        <v>4.3010000000000002</v>
      </c>
      <c r="M4280" s="9">
        <v>4.6100000000000003</v>
      </c>
      <c r="N4280" s="9">
        <v>4.8099999999999996</v>
      </c>
      <c r="O4280" s="9">
        <v>3.798</v>
      </c>
      <c r="P4280" s="9">
        <v>4.5199999999999996</v>
      </c>
      <c r="Q4280" s="9">
        <v>4.47</v>
      </c>
      <c r="R4280" s="9">
        <v>3.903</v>
      </c>
      <c r="S4280" s="9">
        <v>3.77</v>
      </c>
      <c r="T4280" s="9">
        <v>3.82</v>
      </c>
    </row>
    <row r="4281" spans="1:20" x14ac:dyDescent="0.35">
      <c r="A4281">
        <f t="shared" si="133"/>
        <v>4281</v>
      </c>
      <c r="B4281" s="3" t="s">
        <v>72</v>
      </c>
      <c r="C4281" s="3" t="s">
        <v>86</v>
      </c>
      <c r="D4281" s="3" t="s">
        <v>65</v>
      </c>
      <c r="E4281">
        <v>2029</v>
      </c>
      <c r="F4281" s="3" t="str">
        <f t="shared" si="132"/>
        <v>CQOutRND B2029</v>
      </c>
      <c r="G4281" s="9">
        <v>4.47</v>
      </c>
      <c r="H4281" s="9">
        <v>5.5030000000000001</v>
      </c>
      <c r="I4281" s="9">
        <v>5.67</v>
      </c>
      <c r="J4281" s="9">
        <v>6.78</v>
      </c>
      <c r="K4281" s="9">
        <v>6.6230000000000002</v>
      </c>
      <c r="L4281" s="9">
        <v>8.3610000000000007</v>
      </c>
      <c r="M4281" s="9">
        <v>9.0969999999999995</v>
      </c>
      <c r="N4281" s="9">
        <v>9.2100000000000009</v>
      </c>
      <c r="O4281" s="9">
        <v>9.2200000000000006</v>
      </c>
      <c r="P4281" s="9">
        <v>7.94</v>
      </c>
      <c r="Q4281" s="9">
        <v>6.53</v>
      </c>
      <c r="R4281" s="9">
        <v>5.1029999999999998</v>
      </c>
      <c r="S4281" s="9">
        <v>4.97</v>
      </c>
      <c r="T4281" s="9">
        <v>4.55</v>
      </c>
    </row>
    <row r="4282" spans="1:20" x14ac:dyDescent="0.35">
      <c r="A4282">
        <f t="shared" si="133"/>
        <v>4282</v>
      </c>
      <c r="B4282" s="3" t="s">
        <v>72</v>
      </c>
      <c r="C4282" s="3" t="s">
        <v>86</v>
      </c>
      <c r="D4282" s="3" t="s">
        <v>66</v>
      </c>
      <c r="E4282">
        <v>2020</v>
      </c>
      <c r="F4282" s="3" t="str">
        <f t="shared" si="132"/>
        <v>CQOutPELTON2020</v>
      </c>
      <c r="G4282" s="9">
        <v>3.8650000000000002</v>
      </c>
      <c r="H4282" s="9">
        <v>6.2930000000000001</v>
      </c>
      <c r="I4282" s="9">
        <v>6.53</v>
      </c>
      <c r="J4282" s="9">
        <v>5.67</v>
      </c>
      <c r="K4282" s="9">
        <v>5.3179999999999996</v>
      </c>
      <c r="L4282" s="9">
        <v>5.6509999999999998</v>
      </c>
      <c r="M4282" s="9">
        <v>6.93</v>
      </c>
      <c r="N4282" s="9">
        <v>7.13</v>
      </c>
      <c r="O4282" s="9">
        <v>7.3380000000000001</v>
      </c>
      <c r="P4282" s="9">
        <v>7.49</v>
      </c>
      <c r="Q4282" s="9">
        <v>6.27</v>
      </c>
      <c r="R4282" s="9">
        <v>4.9429999999999996</v>
      </c>
      <c r="S4282" s="9">
        <v>4.8099999999999996</v>
      </c>
      <c r="T4282" s="9">
        <v>4.3899999999999997</v>
      </c>
    </row>
    <row r="4283" spans="1:20" x14ac:dyDescent="0.35">
      <c r="A4283">
        <f t="shared" si="133"/>
        <v>4283</v>
      </c>
      <c r="B4283" s="3" t="s">
        <v>72</v>
      </c>
      <c r="C4283" s="3" t="s">
        <v>86</v>
      </c>
      <c r="D4283" s="3" t="s">
        <v>66</v>
      </c>
      <c r="E4283">
        <v>2021</v>
      </c>
      <c r="F4283" s="3" t="str">
        <f t="shared" si="132"/>
        <v>CQOutPELTON2021</v>
      </c>
      <c r="G4283" s="9">
        <v>4.82</v>
      </c>
      <c r="H4283" s="9">
        <v>5.8630000000000004</v>
      </c>
      <c r="I4283" s="9">
        <v>6.96</v>
      </c>
      <c r="J4283" s="9">
        <v>10.94</v>
      </c>
      <c r="K4283" s="9">
        <v>8.4830000000000005</v>
      </c>
      <c r="L4283" s="9">
        <v>8.7110000000000003</v>
      </c>
      <c r="M4283" s="9">
        <v>8.7970000000000006</v>
      </c>
      <c r="N4283" s="9">
        <v>8.91</v>
      </c>
      <c r="O4283" s="9">
        <v>7.69</v>
      </c>
      <c r="P4283" s="9">
        <v>6.37</v>
      </c>
      <c r="Q4283" s="9">
        <v>6.01</v>
      </c>
      <c r="R4283" s="9">
        <v>4.9130000000000003</v>
      </c>
      <c r="S4283" s="9">
        <v>4.78</v>
      </c>
      <c r="T4283" s="9">
        <v>4.07</v>
      </c>
    </row>
    <row r="4284" spans="1:20" x14ac:dyDescent="0.35">
      <c r="A4284">
        <f t="shared" si="133"/>
        <v>4284</v>
      </c>
      <c r="B4284" s="3" t="s">
        <v>72</v>
      </c>
      <c r="C4284" s="3" t="s">
        <v>86</v>
      </c>
      <c r="D4284" s="3" t="s">
        <v>66</v>
      </c>
      <c r="E4284">
        <v>2022</v>
      </c>
      <c r="F4284" s="3" t="str">
        <f t="shared" si="132"/>
        <v>CQOutPELTON2022</v>
      </c>
      <c r="G4284" s="9">
        <v>4.46</v>
      </c>
      <c r="H4284" s="9">
        <v>4.5629999999999997</v>
      </c>
      <c r="I4284" s="9">
        <v>5.68</v>
      </c>
      <c r="J4284" s="9">
        <v>6.6</v>
      </c>
      <c r="K4284" s="9">
        <v>5.8929999999999998</v>
      </c>
      <c r="L4284" s="9">
        <v>5.1210000000000004</v>
      </c>
      <c r="M4284" s="9">
        <v>5.13</v>
      </c>
      <c r="N4284" s="9">
        <v>5.33</v>
      </c>
      <c r="O4284" s="9">
        <v>4.3579999999999997</v>
      </c>
      <c r="P4284" s="9">
        <v>4.0999999999999996</v>
      </c>
      <c r="Q4284" s="9">
        <v>3.89</v>
      </c>
      <c r="R4284" s="9">
        <v>3.6629999999999998</v>
      </c>
      <c r="S4284" s="9">
        <v>3.53</v>
      </c>
      <c r="T4284" s="9">
        <v>3.82</v>
      </c>
    </row>
    <row r="4285" spans="1:20" x14ac:dyDescent="0.35">
      <c r="A4285">
        <f t="shared" si="133"/>
        <v>4285</v>
      </c>
      <c r="B4285" s="3" t="s">
        <v>72</v>
      </c>
      <c r="C4285" s="3" t="s">
        <v>86</v>
      </c>
      <c r="D4285" s="3" t="s">
        <v>66</v>
      </c>
      <c r="E4285">
        <v>2023</v>
      </c>
      <c r="F4285" s="3" t="str">
        <f t="shared" si="132"/>
        <v>CQOutPELTON2023</v>
      </c>
      <c r="G4285" s="9">
        <v>3.81</v>
      </c>
      <c r="H4285" s="9">
        <v>4.0330000000000004</v>
      </c>
      <c r="I4285" s="9">
        <v>3.71</v>
      </c>
      <c r="J4285" s="9">
        <v>4.78</v>
      </c>
      <c r="K4285" s="9">
        <v>4.7830000000000004</v>
      </c>
      <c r="L4285" s="9">
        <v>5.0010000000000003</v>
      </c>
      <c r="M4285" s="9">
        <v>5.82</v>
      </c>
      <c r="N4285" s="9">
        <v>6.02</v>
      </c>
      <c r="O4285" s="9">
        <v>5.3579999999999997</v>
      </c>
      <c r="P4285" s="9">
        <v>7.08</v>
      </c>
      <c r="Q4285" s="9">
        <v>5.87</v>
      </c>
      <c r="R4285" s="9">
        <v>4.4729999999999999</v>
      </c>
      <c r="S4285" s="9">
        <v>4.34</v>
      </c>
      <c r="T4285" s="9">
        <v>3.99</v>
      </c>
    </row>
    <row r="4286" spans="1:20" x14ac:dyDescent="0.35">
      <c r="A4286">
        <f t="shared" si="133"/>
        <v>4286</v>
      </c>
      <c r="B4286" s="3" t="s">
        <v>72</v>
      </c>
      <c r="C4286" s="3" t="s">
        <v>86</v>
      </c>
      <c r="D4286" s="3" t="s">
        <v>66</v>
      </c>
      <c r="E4286">
        <v>2024</v>
      </c>
      <c r="F4286" s="3" t="str">
        <f t="shared" si="132"/>
        <v>CQOutPELTON2024</v>
      </c>
      <c r="G4286" s="9">
        <v>4.0599999999999996</v>
      </c>
      <c r="H4286" s="9">
        <v>5.9530000000000003</v>
      </c>
      <c r="I4286" s="9">
        <v>5.49</v>
      </c>
      <c r="J4286" s="9">
        <v>5.93</v>
      </c>
      <c r="K4286" s="9">
        <v>4.9880000000000004</v>
      </c>
      <c r="L4286" s="9">
        <v>4.351</v>
      </c>
      <c r="M4286" s="9">
        <v>4.5999999999999996</v>
      </c>
      <c r="N4286" s="9">
        <v>4.8</v>
      </c>
      <c r="O4286" s="9">
        <v>3.8679999999999999</v>
      </c>
      <c r="P4286" s="9">
        <v>3.77</v>
      </c>
      <c r="Q4286" s="9">
        <v>3.89</v>
      </c>
      <c r="R4286" s="9">
        <v>3.653</v>
      </c>
      <c r="S4286" s="9">
        <v>3.52</v>
      </c>
      <c r="T4286" s="9">
        <v>3.82</v>
      </c>
    </row>
    <row r="4287" spans="1:20" x14ac:dyDescent="0.35">
      <c r="A4287">
        <f t="shared" si="133"/>
        <v>4287</v>
      </c>
      <c r="B4287" s="3" t="s">
        <v>72</v>
      </c>
      <c r="C4287" s="3" t="s">
        <v>86</v>
      </c>
      <c r="D4287" s="3" t="s">
        <v>66</v>
      </c>
      <c r="E4287">
        <v>2025</v>
      </c>
      <c r="F4287" s="3" t="str">
        <f t="shared" si="132"/>
        <v>CQOutPELTON2025</v>
      </c>
      <c r="G4287" s="9">
        <v>3.81</v>
      </c>
      <c r="H4287" s="9">
        <v>3.7530000000000001</v>
      </c>
      <c r="I4287" s="9">
        <v>3.31</v>
      </c>
      <c r="J4287" s="9">
        <v>4.67</v>
      </c>
      <c r="K4287" s="9">
        <v>4.1429999999999998</v>
      </c>
      <c r="L4287" s="9">
        <v>3.931</v>
      </c>
      <c r="M4287" s="9">
        <v>4.59</v>
      </c>
      <c r="N4287" s="9">
        <v>4.79</v>
      </c>
      <c r="O4287" s="9">
        <v>3.5979999999999999</v>
      </c>
      <c r="P4287" s="9">
        <v>4.21</v>
      </c>
      <c r="Q4287" s="9">
        <v>3.89</v>
      </c>
      <c r="R4287" s="9">
        <v>3.6930000000000001</v>
      </c>
      <c r="S4287" s="9">
        <v>3.56</v>
      </c>
      <c r="T4287" s="9">
        <v>3.82</v>
      </c>
    </row>
    <row r="4288" spans="1:20" x14ac:dyDescent="0.35">
      <c r="A4288">
        <f t="shared" si="133"/>
        <v>4288</v>
      </c>
      <c r="B4288" s="3" t="s">
        <v>72</v>
      </c>
      <c r="C4288" s="3" t="s">
        <v>86</v>
      </c>
      <c r="D4288" s="3" t="s">
        <v>66</v>
      </c>
      <c r="E4288">
        <v>2026</v>
      </c>
      <c r="F4288" s="3" t="str">
        <f t="shared" si="132"/>
        <v>CQOutPELTON2026</v>
      </c>
      <c r="G4288" s="9">
        <v>3.96</v>
      </c>
      <c r="H4288" s="9">
        <v>4.9930000000000003</v>
      </c>
      <c r="I4288" s="9">
        <v>7.93</v>
      </c>
      <c r="J4288" s="9">
        <v>10.08</v>
      </c>
      <c r="K4288" s="9">
        <v>8.1530000000000005</v>
      </c>
      <c r="L4288" s="9">
        <v>8.4610000000000003</v>
      </c>
      <c r="M4288" s="9">
        <v>8.9770000000000003</v>
      </c>
      <c r="N4288" s="9">
        <v>9.09</v>
      </c>
      <c r="O4288" s="9">
        <v>8.34</v>
      </c>
      <c r="P4288" s="9">
        <v>8.0299999999999994</v>
      </c>
      <c r="Q4288" s="9">
        <v>6.3</v>
      </c>
      <c r="R4288" s="9">
        <v>4.7530000000000001</v>
      </c>
      <c r="S4288" s="9">
        <v>4.62</v>
      </c>
      <c r="T4288" s="9">
        <v>3.82</v>
      </c>
    </row>
    <row r="4289" spans="1:20" x14ac:dyDescent="0.35">
      <c r="A4289">
        <f t="shared" si="133"/>
        <v>4289</v>
      </c>
      <c r="B4289" s="3" t="s">
        <v>72</v>
      </c>
      <c r="C4289" s="3" t="s">
        <v>86</v>
      </c>
      <c r="D4289" s="3" t="s">
        <v>66</v>
      </c>
      <c r="E4289">
        <v>2027</v>
      </c>
      <c r="F4289" s="3" t="str">
        <f t="shared" si="132"/>
        <v>CQOutPELTON2027</v>
      </c>
      <c r="G4289" s="9">
        <v>3.94</v>
      </c>
      <c r="H4289" s="9">
        <v>4.1829999999999998</v>
      </c>
      <c r="I4289" s="9">
        <v>4.8600000000000003</v>
      </c>
      <c r="J4289" s="9">
        <v>5.22</v>
      </c>
      <c r="K4289" s="9">
        <v>4.8529999999999998</v>
      </c>
      <c r="L4289" s="9">
        <v>4.4710000000000001</v>
      </c>
      <c r="M4289" s="9">
        <v>5.03</v>
      </c>
      <c r="N4289" s="9">
        <v>5.23</v>
      </c>
      <c r="O4289" s="9">
        <v>4.4180000000000001</v>
      </c>
      <c r="P4289" s="9">
        <v>4.4000000000000004</v>
      </c>
      <c r="Q4289" s="9">
        <v>3.91</v>
      </c>
      <c r="R4289" s="9">
        <v>3.6629999999999998</v>
      </c>
      <c r="S4289" s="9">
        <v>3.53</v>
      </c>
      <c r="T4289" s="9">
        <v>3.82</v>
      </c>
    </row>
    <row r="4290" spans="1:20" x14ac:dyDescent="0.35">
      <c r="A4290">
        <f t="shared" si="133"/>
        <v>4290</v>
      </c>
      <c r="B4290" s="3" t="s">
        <v>72</v>
      </c>
      <c r="C4290" s="3" t="s">
        <v>86</v>
      </c>
      <c r="D4290" s="3" t="s">
        <v>66</v>
      </c>
      <c r="E4290">
        <v>2028</v>
      </c>
      <c r="F4290" s="3" t="str">
        <f t="shared" ref="F4290:F4353" si="134">_xlfn.CONCAT(B4290,C4290,D4290,E4290)</f>
        <v>CQOutPELTON2028</v>
      </c>
      <c r="G4290" s="9">
        <v>3.82</v>
      </c>
      <c r="H4290" s="9">
        <v>3.9430000000000001</v>
      </c>
      <c r="I4290" s="9">
        <v>3.73</v>
      </c>
      <c r="J4290" s="9">
        <v>4.1399999999999997</v>
      </c>
      <c r="K4290" s="9">
        <v>4.2080000000000002</v>
      </c>
      <c r="L4290" s="9">
        <v>4.3010000000000002</v>
      </c>
      <c r="M4290" s="9">
        <v>4.6100000000000003</v>
      </c>
      <c r="N4290" s="9">
        <v>4.8099999999999996</v>
      </c>
      <c r="O4290" s="9">
        <v>3.798</v>
      </c>
      <c r="P4290" s="9">
        <v>4.5199999999999996</v>
      </c>
      <c r="Q4290" s="9">
        <v>4.47</v>
      </c>
      <c r="R4290" s="9">
        <v>3.903</v>
      </c>
      <c r="S4290" s="9">
        <v>3.77</v>
      </c>
      <c r="T4290" s="9">
        <v>3.82</v>
      </c>
    </row>
    <row r="4291" spans="1:20" x14ac:dyDescent="0.35">
      <c r="A4291">
        <f t="shared" ref="A4291:A4354" si="135">A4290+1</f>
        <v>4291</v>
      </c>
      <c r="B4291" s="3" t="s">
        <v>72</v>
      </c>
      <c r="C4291" s="3" t="s">
        <v>86</v>
      </c>
      <c r="D4291" s="3" t="s">
        <v>66</v>
      </c>
      <c r="E4291">
        <v>2029</v>
      </c>
      <c r="F4291" s="3" t="str">
        <f t="shared" si="134"/>
        <v>CQOutPELTON2029</v>
      </c>
      <c r="G4291" s="9">
        <v>4.47</v>
      </c>
      <c r="H4291" s="9">
        <v>5.5030000000000001</v>
      </c>
      <c r="I4291" s="9">
        <v>5.67</v>
      </c>
      <c r="J4291" s="9">
        <v>6.78</v>
      </c>
      <c r="K4291" s="9">
        <v>6.6230000000000002</v>
      </c>
      <c r="L4291" s="9">
        <v>8.3610000000000007</v>
      </c>
      <c r="M4291" s="9">
        <v>9.0969999999999995</v>
      </c>
      <c r="N4291" s="9">
        <v>9.2100000000000009</v>
      </c>
      <c r="O4291" s="9">
        <v>9.2200000000000006</v>
      </c>
      <c r="P4291" s="9">
        <v>7.94</v>
      </c>
      <c r="Q4291" s="9">
        <v>6.53</v>
      </c>
      <c r="R4291" s="9">
        <v>5.1029999999999998</v>
      </c>
      <c r="S4291" s="9">
        <v>4.97</v>
      </c>
      <c r="T4291" s="9">
        <v>4.55</v>
      </c>
    </row>
    <row r="4292" spans="1:20" x14ac:dyDescent="0.35">
      <c r="A4292">
        <f t="shared" si="135"/>
        <v>4292</v>
      </c>
      <c r="B4292" s="3" t="s">
        <v>72</v>
      </c>
      <c r="C4292" s="3" t="s">
        <v>86</v>
      </c>
      <c r="D4292" s="3" t="s">
        <v>67</v>
      </c>
      <c r="E4292">
        <v>2020</v>
      </c>
      <c r="F4292" s="3" t="str">
        <f t="shared" si="134"/>
        <v>CQOutREREG2020</v>
      </c>
      <c r="G4292" s="9">
        <v>3.8650000000000002</v>
      </c>
      <c r="H4292" s="9">
        <v>6.2930000000000001</v>
      </c>
      <c r="I4292" s="9">
        <v>6.53</v>
      </c>
      <c r="J4292" s="9">
        <v>5.67</v>
      </c>
      <c r="K4292" s="9">
        <v>5.3179999999999996</v>
      </c>
      <c r="L4292" s="9">
        <v>5.6509999999999998</v>
      </c>
      <c r="M4292" s="9">
        <v>6.93</v>
      </c>
      <c r="N4292" s="9">
        <v>7.13</v>
      </c>
      <c r="O4292" s="9">
        <v>7.3380000000000001</v>
      </c>
      <c r="P4292" s="9">
        <v>7.49</v>
      </c>
      <c r="Q4292" s="9">
        <v>6.27</v>
      </c>
      <c r="R4292" s="9">
        <v>4.9429999999999996</v>
      </c>
      <c r="S4292" s="9">
        <v>4.8099999999999996</v>
      </c>
      <c r="T4292" s="9">
        <v>4.3899999999999997</v>
      </c>
    </row>
    <row r="4293" spans="1:20" x14ac:dyDescent="0.35">
      <c r="A4293">
        <f t="shared" si="135"/>
        <v>4293</v>
      </c>
      <c r="B4293" s="3" t="s">
        <v>72</v>
      </c>
      <c r="C4293" s="3" t="s">
        <v>86</v>
      </c>
      <c r="D4293" s="3" t="s">
        <v>67</v>
      </c>
      <c r="E4293">
        <v>2021</v>
      </c>
      <c r="F4293" s="3" t="str">
        <f t="shared" si="134"/>
        <v>CQOutREREG2021</v>
      </c>
      <c r="G4293" s="9">
        <v>4.82</v>
      </c>
      <c r="H4293" s="9">
        <v>5.8630000000000004</v>
      </c>
      <c r="I4293" s="9">
        <v>6.96</v>
      </c>
      <c r="J4293" s="9">
        <v>10.94</v>
      </c>
      <c r="K4293" s="9">
        <v>8.4830000000000005</v>
      </c>
      <c r="L4293" s="9">
        <v>8.7110000000000003</v>
      </c>
      <c r="M4293" s="9">
        <v>8.7970000000000006</v>
      </c>
      <c r="N4293" s="9">
        <v>8.91</v>
      </c>
      <c r="O4293" s="9">
        <v>7.69</v>
      </c>
      <c r="P4293" s="9">
        <v>6.37</v>
      </c>
      <c r="Q4293" s="9">
        <v>6.01</v>
      </c>
      <c r="R4293" s="9">
        <v>4.9130000000000003</v>
      </c>
      <c r="S4293" s="9">
        <v>4.78</v>
      </c>
      <c r="T4293" s="9">
        <v>4.07</v>
      </c>
    </row>
    <row r="4294" spans="1:20" x14ac:dyDescent="0.35">
      <c r="A4294">
        <f t="shared" si="135"/>
        <v>4294</v>
      </c>
      <c r="B4294" s="3" t="s">
        <v>72</v>
      </c>
      <c r="C4294" s="3" t="s">
        <v>86</v>
      </c>
      <c r="D4294" s="3" t="s">
        <v>67</v>
      </c>
      <c r="E4294">
        <v>2022</v>
      </c>
      <c r="F4294" s="3" t="str">
        <f t="shared" si="134"/>
        <v>CQOutREREG2022</v>
      </c>
      <c r="G4294" s="9">
        <v>4.46</v>
      </c>
      <c r="H4294" s="9">
        <v>4.5629999999999997</v>
      </c>
      <c r="I4294" s="9">
        <v>5.68</v>
      </c>
      <c r="J4294" s="9">
        <v>6.6</v>
      </c>
      <c r="K4294" s="9">
        <v>5.8929999999999998</v>
      </c>
      <c r="L4294" s="9">
        <v>5.1210000000000004</v>
      </c>
      <c r="M4294" s="9">
        <v>5.13</v>
      </c>
      <c r="N4294" s="9">
        <v>5.33</v>
      </c>
      <c r="O4294" s="9">
        <v>4.3579999999999997</v>
      </c>
      <c r="P4294" s="9">
        <v>4.0999999999999996</v>
      </c>
      <c r="Q4294" s="9">
        <v>3.89</v>
      </c>
      <c r="R4294" s="9">
        <v>3.6629999999999998</v>
      </c>
      <c r="S4294" s="9">
        <v>3.53</v>
      </c>
      <c r="T4294" s="9">
        <v>3.82</v>
      </c>
    </row>
    <row r="4295" spans="1:20" x14ac:dyDescent="0.35">
      <c r="A4295">
        <f t="shared" si="135"/>
        <v>4295</v>
      </c>
      <c r="B4295" s="3" t="s">
        <v>72</v>
      </c>
      <c r="C4295" s="3" t="s">
        <v>86</v>
      </c>
      <c r="D4295" s="3" t="s">
        <v>67</v>
      </c>
      <c r="E4295">
        <v>2023</v>
      </c>
      <c r="F4295" s="3" t="str">
        <f t="shared" si="134"/>
        <v>CQOutREREG2023</v>
      </c>
      <c r="G4295" s="9">
        <v>3.81</v>
      </c>
      <c r="H4295" s="9">
        <v>4.0330000000000004</v>
      </c>
      <c r="I4295" s="9">
        <v>3.71</v>
      </c>
      <c r="J4295" s="9">
        <v>4.78</v>
      </c>
      <c r="K4295" s="9">
        <v>4.7830000000000004</v>
      </c>
      <c r="L4295" s="9">
        <v>5.0010000000000003</v>
      </c>
      <c r="M4295" s="9">
        <v>5.82</v>
      </c>
      <c r="N4295" s="9">
        <v>6.02</v>
      </c>
      <c r="O4295" s="9">
        <v>5.3579999999999997</v>
      </c>
      <c r="P4295" s="9">
        <v>7.08</v>
      </c>
      <c r="Q4295" s="9">
        <v>5.87</v>
      </c>
      <c r="R4295" s="9">
        <v>4.4729999999999999</v>
      </c>
      <c r="S4295" s="9">
        <v>4.34</v>
      </c>
      <c r="T4295" s="9">
        <v>3.99</v>
      </c>
    </row>
    <row r="4296" spans="1:20" x14ac:dyDescent="0.35">
      <c r="A4296">
        <f t="shared" si="135"/>
        <v>4296</v>
      </c>
      <c r="B4296" s="3" t="s">
        <v>72</v>
      </c>
      <c r="C4296" s="3" t="s">
        <v>86</v>
      </c>
      <c r="D4296" s="3" t="s">
        <v>67</v>
      </c>
      <c r="E4296">
        <v>2024</v>
      </c>
      <c r="F4296" s="3" t="str">
        <f t="shared" si="134"/>
        <v>CQOutREREG2024</v>
      </c>
      <c r="G4296" s="9">
        <v>4.0599999999999996</v>
      </c>
      <c r="H4296" s="9">
        <v>5.9530000000000003</v>
      </c>
      <c r="I4296" s="9">
        <v>5.49</v>
      </c>
      <c r="J4296" s="9">
        <v>5.93</v>
      </c>
      <c r="K4296" s="9">
        <v>4.9880000000000004</v>
      </c>
      <c r="L4296" s="9">
        <v>4.351</v>
      </c>
      <c r="M4296" s="9">
        <v>4.5999999999999996</v>
      </c>
      <c r="N4296" s="9">
        <v>4.8</v>
      </c>
      <c r="O4296" s="9">
        <v>3.8679999999999999</v>
      </c>
      <c r="P4296" s="9">
        <v>3.77</v>
      </c>
      <c r="Q4296" s="9">
        <v>3.89</v>
      </c>
      <c r="R4296" s="9">
        <v>3.653</v>
      </c>
      <c r="S4296" s="9">
        <v>3.52</v>
      </c>
      <c r="T4296" s="9">
        <v>3.82</v>
      </c>
    </row>
    <row r="4297" spans="1:20" x14ac:dyDescent="0.35">
      <c r="A4297">
        <f t="shared" si="135"/>
        <v>4297</v>
      </c>
      <c r="B4297" s="3" t="s">
        <v>72</v>
      </c>
      <c r="C4297" s="3" t="s">
        <v>86</v>
      </c>
      <c r="D4297" s="3" t="s">
        <v>67</v>
      </c>
      <c r="E4297">
        <v>2025</v>
      </c>
      <c r="F4297" s="3" t="str">
        <f t="shared" si="134"/>
        <v>CQOutREREG2025</v>
      </c>
      <c r="G4297" s="9">
        <v>3.81</v>
      </c>
      <c r="H4297" s="9">
        <v>3.7530000000000001</v>
      </c>
      <c r="I4297" s="9">
        <v>3.31</v>
      </c>
      <c r="J4297" s="9">
        <v>4.67</v>
      </c>
      <c r="K4297" s="9">
        <v>4.1429999999999998</v>
      </c>
      <c r="L4297" s="9">
        <v>3.931</v>
      </c>
      <c r="M4297" s="9">
        <v>4.59</v>
      </c>
      <c r="N4297" s="9">
        <v>4.79</v>
      </c>
      <c r="O4297" s="9">
        <v>3.5979999999999999</v>
      </c>
      <c r="P4297" s="9">
        <v>4.21</v>
      </c>
      <c r="Q4297" s="9">
        <v>3.89</v>
      </c>
      <c r="R4297" s="9">
        <v>3.6930000000000001</v>
      </c>
      <c r="S4297" s="9">
        <v>3.56</v>
      </c>
      <c r="T4297" s="9">
        <v>3.82</v>
      </c>
    </row>
    <row r="4298" spans="1:20" x14ac:dyDescent="0.35">
      <c r="A4298">
        <f t="shared" si="135"/>
        <v>4298</v>
      </c>
      <c r="B4298" s="3" t="s">
        <v>72</v>
      </c>
      <c r="C4298" s="3" t="s">
        <v>86</v>
      </c>
      <c r="D4298" s="3" t="s">
        <v>67</v>
      </c>
      <c r="E4298">
        <v>2026</v>
      </c>
      <c r="F4298" s="3" t="str">
        <f t="shared" si="134"/>
        <v>CQOutREREG2026</v>
      </c>
      <c r="G4298" s="9">
        <v>3.96</v>
      </c>
      <c r="H4298" s="9">
        <v>4.9930000000000003</v>
      </c>
      <c r="I4298" s="9">
        <v>7.93</v>
      </c>
      <c r="J4298" s="9">
        <v>10.08</v>
      </c>
      <c r="K4298" s="9">
        <v>8.1530000000000005</v>
      </c>
      <c r="L4298" s="9">
        <v>8.4610000000000003</v>
      </c>
      <c r="M4298" s="9">
        <v>8.9770000000000003</v>
      </c>
      <c r="N4298" s="9">
        <v>9.09</v>
      </c>
      <c r="O4298" s="9">
        <v>8.34</v>
      </c>
      <c r="P4298" s="9">
        <v>8.0299999999999994</v>
      </c>
      <c r="Q4298" s="9">
        <v>6.3</v>
      </c>
      <c r="R4298" s="9">
        <v>4.7530000000000001</v>
      </c>
      <c r="S4298" s="9">
        <v>4.62</v>
      </c>
      <c r="T4298" s="9">
        <v>3.82</v>
      </c>
    </row>
    <row r="4299" spans="1:20" x14ac:dyDescent="0.35">
      <c r="A4299">
        <f t="shared" si="135"/>
        <v>4299</v>
      </c>
      <c r="B4299" s="3" t="s">
        <v>72</v>
      </c>
      <c r="C4299" s="3" t="s">
        <v>86</v>
      </c>
      <c r="D4299" s="3" t="s">
        <v>67</v>
      </c>
      <c r="E4299">
        <v>2027</v>
      </c>
      <c r="F4299" s="3" t="str">
        <f t="shared" si="134"/>
        <v>CQOutREREG2027</v>
      </c>
      <c r="G4299" s="9">
        <v>3.94</v>
      </c>
      <c r="H4299" s="9">
        <v>4.1829999999999998</v>
      </c>
      <c r="I4299" s="9">
        <v>4.8600000000000003</v>
      </c>
      <c r="J4299" s="9">
        <v>5.22</v>
      </c>
      <c r="K4299" s="9">
        <v>4.8529999999999998</v>
      </c>
      <c r="L4299" s="9">
        <v>4.4710000000000001</v>
      </c>
      <c r="M4299" s="9">
        <v>5.03</v>
      </c>
      <c r="N4299" s="9">
        <v>5.23</v>
      </c>
      <c r="O4299" s="9">
        <v>4.4180000000000001</v>
      </c>
      <c r="P4299" s="9">
        <v>4.4000000000000004</v>
      </c>
      <c r="Q4299" s="9">
        <v>3.91</v>
      </c>
      <c r="R4299" s="9">
        <v>3.6629999999999998</v>
      </c>
      <c r="S4299" s="9">
        <v>3.53</v>
      </c>
      <c r="T4299" s="9">
        <v>3.82</v>
      </c>
    </row>
    <row r="4300" spans="1:20" x14ac:dyDescent="0.35">
      <c r="A4300">
        <f t="shared" si="135"/>
        <v>4300</v>
      </c>
      <c r="B4300" s="3" t="s">
        <v>72</v>
      </c>
      <c r="C4300" s="3" t="s">
        <v>86</v>
      </c>
      <c r="D4300" s="3" t="s">
        <v>67</v>
      </c>
      <c r="E4300">
        <v>2028</v>
      </c>
      <c r="F4300" s="3" t="str">
        <f t="shared" si="134"/>
        <v>CQOutREREG2028</v>
      </c>
      <c r="G4300" s="9">
        <v>3.82</v>
      </c>
      <c r="H4300" s="9">
        <v>3.9430000000000001</v>
      </c>
      <c r="I4300" s="9">
        <v>3.73</v>
      </c>
      <c r="J4300" s="9">
        <v>4.1399999999999997</v>
      </c>
      <c r="K4300" s="9">
        <v>4.2080000000000002</v>
      </c>
      <c r="L4300" s="9">
        <v>4.3010000000000002</v>
      </c>
      <c r="M4300" s="9">
        <v>4.6100000000000003</v>
      </c>
      <c r="N4300" s="9">
        <v>4.8099999999999996</v>
      </c>
      <c r="O4300" s="9">
        <v>3.798</v>
      </c>
      <c r="P4300" s="9">
        <v>4.5199999999999996</v>
      </c>
      <c r="Q4300" s="9">
        <v>4.47</v>
      </c>
      <c r="R4300" s="9">
        <v>3.903</v>
      </c>
      <c r="S4300" s="9">
        <v>3.77</v>
      </c>
      <c r="T4300" s="9">
        <v>3.82</v>
      </c>
    </row>
    <row r="4301" spans="1:20" x14ac:dyDescent="0.35">
      <c r="A4301">
        <f t="shared" si="135"/>
        <v>4301</v>
      </c>
      <c r="B4301" s="3" t="s">
        <v>72</v>
      </c>
      <c r="C4301" s="3" t="s">
        <v>86</v>
      </c>
      <c r="D4301" s="3" t="s">
        <v>67</v>
      </c>
      <c r="E4301">
        <v>2029</v>
      </c>
      <c r="F4301" s="3" t="str">
        <f t="shared" si="134"/>
        <v>CQOutREREG2029</v>
      </c>
      <c r="G4301" s="9">
        <v>4.47</v>
      </c>
      <c r="H4301" s="9">
        <v>5.5030000000000001</v>
      </c>
      <c r="I4301" s="9">
        <v>5.67</v>
      </c>
      <c r="J4301" s="9">
        <v>6.78</v>
      </c>
      <c r="K4301" s="9">
        <v>6.6230000000000002</v>
      </c>
      <c r="L4301" s="9">
        <v>8.3610000000000007</v>
      </c>
      <c r="M4301" s="9">
        <v>9.0969999999999995</v>
      </c>
      <c r="N4301" s="9">
        <v>9.2100000000000009</v>
      </c>
      <c r="O4301" s="9">
        <v>9.2200000000000006</v>
      </c>
      <c r="P4301" s="9">
        <v>7.94</v>
      </c>
      <c r="Q4301" s="9">
        <v>6.53</v>
      </c>
      <c r="R4301" s="9">
        <v>5.1029999999999998</v>
      </c>
      <c r="S4301" s="9">
        <v>4.97</v>
      </c>
      <c r="T4301" s="9">
        <v>4.55</v>
      </c>
    </row>
    <row r="4302" spans="1:20" x14ac:dyDescent="0.35">
      <c r="A4302">
        <f t="shared" si="135"/>
        <v>4302</v>
      </c>
      <c r="B4302" s="3" t="s">
        <v>72</v>
      </c>
      <c r="C4302" s="3" t="s">
        <v>86</v>
      </c>
      <c r="D4302" s="3" t="s">
        <v>68</v>
      </c>
      <c r="E4302">
        <v>2020</v>
      </c>
      <c r="F4302" s="3" t="str">
        <f t="shared" si="134"/>
        <v>CQOutDALLES2020</v>
      </c>
      <c r="G4302" s="9">
        <v>95.346000000000004</v>
      </c>
      <c r="H4302" s="9">
        <v>221.73099999999999</v>
      </c>
      <c r="I4302" s="9">
        <v>244.43600000000001</v>
      </c>
      <c r="J4302" s="9">
        <v>190.34299999999999</v>
      </c>
      <c r="K4302" s="9">
        <v>200.327</v>
      </c>
      <c r="L4302" s="9">
        <v>173.398</v>
      </c>
      <c r="M4302" s="9">
        <v>214.72900000000001</v>
      </c>
      <c r="N4302" s="9">
        <v>310.92200000000003</v>
      </c>
      <c r="O4302" s="9">
        <v>306.33800000000002</v>
      </c>
      <c r="P4302" s="9">
        <v>393.75700000000001</v>
      </c>
      <c r="Q4302" s="9">
        <v>234.74199999999999</v>
      </c>
      <c r="R4302" s="9">
        <v>163.81100000000001</v>
      </c>
      <c r="S4302" s="9">
        <v>124.583</v>
      </c>
      <c r="T4302" s="9">
        <v>97.757999999999996</v>
      </c>
    </row>
    <row r="4303" spans="1:20" x14ac:dyDescent="0.35">
      <c r="A4303">
        <f t="shared" si="135"/>
        <v>4303</v>
      </c>
      <c r="B4303" s="3" t="s">
        <v>72</v>
      </c>
      <c r="C4303" s="3" t="s">
        <v>86</v>
      </c>
      <c r="D4303" s="3" t="s">
        <v>68</v>
      </c>
      <c r="E4303">
        <v>2021</v>
      </c>
      <c r="F4303" s="3" t="str">
        <f t="shared" si="134"/>
        <v>CQOutDALLES2021</v>
      </c>
      <c r="G4303" s="9">
        <v>116.21599999999999</v>
      </c>
      <c r="H4303" s="9">
        <v>147.81800000000001</v>
      </c>
      <c r="I4303" s="9">
        <v>191.69800000000001</v>
      </c>
      <c r="J4303" s="9">
        <v>277.29899999999998</v>
      </c>
      <c r="K4303" s="9">
        <v>264.779</v>
      </c>
      <c r="L4303" s="9">
        <v>302.69499999999999</v>
      </c>
      <c r="M4303" s="9">
        <v>270.71199999999999</v>
      </c>
      <c r="N4303" s="9">
        <v>358.18299999999999</v>
      </c>
      <c r="O4303" s="9">
        <v>446.75700000000001</v>
      </c>
      <c r="P4303" s="9">
        <v>327.18799999999999</v>
      </c>
      <c r="Q4303" s="9">
        <v>371.517</v>
      </c>
      <c r="R4303" s="9">
        <v>241.495</v>
      </c>
      <c r="S4303" s="9">
        <v>186.47900000000001</v>
      </c>
      <c r="T4303" s="9">
        <v>127.629</v>
      </c>
    </row>
    <row r="4304" spans="1:20" x14ac:dyDescent="0.35">
      <c r="A4304">
        <f t="shared" si="135"/>
        <v>4304</v>
      </c>
      <c r="B4304" s="3" t="s">
        <v>72</v>
      </c>
      <c r="C4304" s="3" t="s">
        <v>86</v>
      </c>
      <c r="D4304" s="3" t="s">
        <v>68</v>
      </c>
      <c r="E4304">
        <v>2022</v>
      </c>
      <c r="F4304" s="3" t="str">
        <f t="shared" si="134"/>
        <v>CQOutDALLES2022</v>
      </c>
      <c r="G4304" s="9">
        <v>111.789</v>
      </c>
      <c r="H4304" s="9">
        <v>146.86199999999999</v>
      </c>
      <c r="I4304" s="9">
        <v>207.786</v>
      </c>
      <c r="J4304" s="9">
        <v>274.29500000000002</v>
      </c>
      <c r="K4304" s="9">
        <v>308.97800000000001</v>
      </c>
      <c r="L4304" s="9">
        <v>248.64500000000001</v>
      </c>
      <c r="M4304" s="9">
        <v>187.73099999999999</v>
      </c>
      <c r="N4304" s="9">
        <v>238.33199999999999</v>
      </c>
      <c r="O4304" s="9">
        <v>274.40100000000001</v>
      </c>
      <c r="P4304" s="9">
        <v>250.31</v>
      </c>
      <c r="Q4304" s="9">
        <v>122.95099999999999</v>
      </c>
      <c r="R4304" s="9">
        <v>118.943</v>
      </c>
      <c r="S4304" s="9">
        <v>111.34399999999999</v>
      </c>
      <c r="T4304" s="9">
        <v>72.974000000000004</v>
      </c>
    </row>
    <row r="4305" spans="1:20" x14ac:dyDescent="0.35">
      <c r="A4305">
        <f t="shared" si="135"/>
        <v>4305</v>
      </c>
      <c r="B4305" s="3" t="s">
        <v>72</v>
      </c>
      <c r="C4305" s="3" t="s">
        <v>86</v>
      </c>
      <c r="D4305" s="3" t="s">
        <v>68</v>
      </c>
      <c r="E4305">
        <v>2023</v>
      </c>
      <c r="F4305" s="3" t="str">
        <f t="shared" si="134"/>
        <v>CQOutDALLES2023</v>
      </c>
      <c r="G4305" s="9">
        <v>85.174999999999997</v>
      </c>
      <c r="H4305" s="9">
        <v>130.05500000000001</v>
      </c>
      <c r="I4305" s="9">
        <v>134.69300000000001</v>
      </c>
      <c r="J4305" s="9">
        <v>200.35</v>
      </c>
      <c r="K4305" s="9">
        <v>221.83600000000001</v>
      </c>
      <c r="L4305" s="9">
        <v>168.51</v>
      </c>
      <c r="M4305" s="9">
        <v>255.745</v>
      </c>
      <c r="N4305" s="9">
        <v>274.02</v>
      </c>
      <c r="O4305" s="9">
        <v>224.86500000000001</v>
      </c>
      <c r="P4305" s="9">
        <v>281.88600000000002</v>
      </c>
      <c r="Q4305" s="9">
        <v>206.07300000000001</v>
      </c>
      <c r="R4305" s="9">
        <v>182.57400000000001</v>
      </c>
      <c r="S4305" s="9">
        <v>133.767</v>
      </c>
      <c r="T4305" s="9">
        <v>106.75</v>
      </c>
    </row>
    <row r="4306" spans="1:20" x14ac:dyDescent="0.35">
      <c r="A4306">
        <f t="shared" si="135"/>
        <v>4306</v>
      </c>
      <c r="B4306" s="3" t="s">
        <v>72</v>
      </c>
      <c r="C4306" s="3" t="s">
        <v>86</v>
      </c>
      <c r="D4306" s="3" t="s">
        <v>68</v>
      </c>
      <c r="E4306">
        <v>2024</v>
      </c>
      <c r="F4306" s="3" t="str">
        <f t="shared" si="134"/>
        <v>CQOutDALLES2024</v>
      </c>
      <c r="G4306" s="9">
        <v>125.85899999999999</v>
      </c>
      <c r="H4306" s="9">
        <v>207.85300000000001</v>
      </c>
      <c r="I4306" s="9">
        <v>181.06200000000001</v>
      </c>
      <c r="J4306" s="9">
        <v>218.74</v>
      </c>
      <c r="K4306" s="9">
        <v>202.59700000000001</v>
      </c>
      <c r="L4306" s="9">
        <v>146.10900000000001</v>
      </c>
      <c r="M4306" s="9">
        <v>127.73099999999999</v>
      </c>
      <c r="N4306" s="9">
        <v>208.166</v>
      </c>
      <c r="O4306" s="9">
        <v>255.61199999999999</v>
      </c>
      <c r="P4306" s="9">
        <v>177.18100000000001</v>
      </c>
      <c r="Q4306" s="9">
        <v>125.482</v>
      </c>
      <c r="R4306" s="9">
        <v>125.483</v>
      </c>
      <c r="S4306" s="9">
        <v>114.523</v>
      </c>
      <c r="T4306" s="9">
        <v>80.754000000000005</v>
      </c>
    </row>
    <row r="4307" spans="1:20" x14ac:dyDescent="0.35">
      <c r="A4307">
        <f t="shared" si="135"/>
        <v>4307</v>
      </c>
      <c r="B4307" s="3" t="s">
        <v>72</v>
      </c>
      <c r="C4307" s="3" t="s">
        <v>86</v>
      </c>
      <c r="D4307" s="3" t="s">
        <v>68</v>
      </c>
      <c r="E4307">
        <v>2025</v>
      </c>
      <c r="F4307" s="3" t="str">
        <f t="shared" si="134"/>
        <v>CQOutDALLES2025</v>
      </c>
      <c r="G4307" s="9">
        <v>89.784000000000006</v>
      </c>
      <c r="H4307" s="9">
        <v>122.57899999999999</v>
      </c>
      <c r="I4307" s="9">
        <v>119.959</v>
      </c>
      <c r="J4307" s="9">
        <v>227.68899999999999</v>
      </c>
      <c r="K4307" s="9">
        <v>250.76400000000001</v>
      </c>
      <c r="L4307" s="9">
        <v>228.679</v>
      </c>
      <c r="M4307" s="9">
        <v>192.971</v>
      </c>
      <c r="N4307" s="9">
        <v>232.53700000000001</v>
      </c>
      <c r="O4307" s="9">
        <v>281.98599999999999</v>
      </c>
      <c r="P4307" s="9">
        <v>245.94200000000001</v>
      </c>
      <c r="Q4307" s="9">
        <v>133.73599999999999</v>
      </c>
      <c r="R4307" s="9">
        <v>120.336</v>
      </c>
      <c r="S4307" s="9">
        <v>113.99</v>
      </c>
      <c r="T4307" s="9">
        <v>81.792000000000002</v>
      </c>
    </row>
    <row r="4308" spans="1:20" x14ac:dyDescent="0.35">
      <c r="A4308">
        <f t="shared" si="135"/>
        <v>4308</v>
      </c>
      <c r="B4308" s="3" t="s">
        <v>72</v>
      </c>
      <c r="C4308" s="3" t="s">
        <v>86</v>
      </c>
      <c r="D4308" s="3" t="s">
        <v>68</v>
      </c>
      <c r="E4308">
        <v>2026</v>
      </c>
      <c r="F4308" s="3" t="str">
        <f t="shared" si="134"/>
        <v>CQOutDALLES2026</v>
      </c>
      <c r="G4308" s="9">
        <v>93.542000000000002</v>
      </c>
      <c r="H4308" s="9">
        <v>191.25700000000001</v>
      </c>
      <c r="I4308" s="9">
        <v>260.01</v>
      </c>
      <c r="J4308" s="9">
        <v>321.84800000000001</v>
      </c>
      <c r="K4308" s="9">
        <v>301.762</v>
      </c>
      <c r="L4308" s="9">
        <v>275.64499999999998</v>
      </c>
      <c r="M4308" s="9">
        <v>330.09899999999999</v>
      </c>
      <c r="N4308" s="9">
        <v>375.79</v>
      </c>
      <c r="O4308" s="9">
        <v>358.99200000000002</v>
      </c>
      <c r="P4308" s="9">
        <v>360.584</v>
      </c>
      <c r="Q4308" s="9">
        <v>156.429</v>
      </c>
      <c r="R4308" s="9">
        <v>126.166</v>
      </c>
      <c r="S4308" s="9">
        <v>115.014</v>
      </c>
      <c r="T4308" s="9">
        <v>86.241</v>
      </c>
    </row>
    <row r="4309" spans="1:20" x14ac:dyDescent="0.35">
      <c r="A4309">
        <f t="shared" si="135"/>
        <v>4309</v>
      </c>
      <c r="B4309" s="3" t="s">
        <v>72</v>
      </c>
      <c r="C4309" s="3" t="s">
        <v>86</v>
      </c>
      <c r="D4309" s="3" t="s">
        <v>68</v>
      </c>
      <c r="E4309">
        <v>2027</v>
      </c>
      <c r="F4309" s="3" t="str">
        <f t="shared" si="134"/>
        <v>CQOutDALLES2027</v>
      </c>
      <c r="G4309" s="9">
        <v>88.766000000000005</v>
      </c>
      <c r="H4309" s="9">
        <v>120.02</v>
      </c>
      <c r="I4309" s="9">
        <v>115.21</v>
      </c>
      <c r="J4309" s="9">
        <v>139.172</v>
      </c>
      <c r="K4309" s="9">
        <v>158.18</v>
      </c>
      <c r="L4309" s="9">
        <v>116.483</v>
      </c>
      <c r="M4309" s="9">
        <v>134.953</v>
      </c>
      <c r="N4309" s="9">
        <v>257.37099999999998</v>
      </c>
      <c r="O4309" s="9">
        <v>256.03500000000003</v>
      </c>
      <c r="P4309" s="9">
        <v>193.95</v>
      </c>
      <c r="Q4309" s="9">
        <v>120.932</v>
      </c>
      <c r="R4309" s="9">
        <v>119.583</v>
      </c>
      <c r="S4309" s="9">
        <v>105.813</v>
      </c>
      <c r="T4309" s="9">
        <v>100.255</v>
      </c>
    </row>
    <row r="4310" spans="1:20" x14ac:dyDescent="0.35">
      <c r="A4310">
        <f t="shared" si="135"/>
        <v>4310</v>
      </c>
      <c r="B4310" s="3" t="s">
        <v>72</v>
      </c>
      <c r="C4310" s="3" t="s">
        <v>86</v>
      </c>
      <c r="D4310" s="3" t="s">
        <v>68</v>
      </c>
      <c r="E4310">
        <v>2028</v>
      </c>
      <c r="F4310" s="3" t="str">
        <f t="shared" si="134"/>
        <v>CQOutDALLES2028</v>
      </c>
      <c r="G4310" s="9">
        <v>87.102000000000004</v>
      </c>
      <c r="H4310" s="9">
        <v>120.09399999999999</v>
      </c>
      <c r="I4310" s="9">
        <v>127.851</v>
      </c>
      <c r="J4310" s="9">
        <v>135.30600000000001</v>
      </c>
      <c r="K4310" s="9">
        <v>131.31200000000001</v>
      </c>
      <c r="L4310" s="9">
        <v>132.61000000000001</v>
      </c>
      <c r="M4310" s="9">
        <v>110.961</v>
      </c>
      <c r="N4310" s="9">
        <v>150.90700000000001</v>
      </c>
      <c r="O4310" s="9">
        <v>259.84899999999999</v>
      </c>
      <c r="P4310" s="9">
        <v>236.46299999999999</v>
      </c>
      <c r="Q4310" s="9">
        <v>105.104</v>
      </c>
      <c r="R4310" s="9">
        <v>122.035</v>
      </c>
      <c r="S4310" s="9">
        <v>117.785</v>
      </c>
      <c r="T4310" s="9">
        <v>70.373999999999995</v>
      </c>
    </row>
    <row r="4311" spans="1:20" x14ac:dyDescent="0.35">
      <c r="A4311">
        <f t="shared" si="135"/>
        <v>4311</v>
      </c>
      <c r="B4311" s="3" t="s">
        <v>72</v>
      </c>
      <c r="C4311" s="3" t="s">
        <v>86</v>
      </c>
      <c r="D4311" s="3" t="s">
        <v>68</v>
      </c>
      <c r="E4311">
        <v>2029</v>
      </c>
      <c r="F4311" s="3" t="str">
        <f t="shared" si="134"/>
        <v>CQOutDALLES2029</v>
      </c>
      <c r="G4311" s="9">
        <v>95.012</v>
      </c>
      <c r="H4311" s="9">
        <v>117.84699999999999</v>
      </c>
      <c r="I4311" s="9">
        <v>125.355</v>
      </c>
      <c r="J4311" s="9">
        <v>161.119</v>
      </c>
      <c r="K4311" s="9">
        <v>157.06200000000001</v>
      </c>
      <c r="L4311" s="9">
        <v>161.274</v>
      </c>
      <c r="M4311" s="9">
        <v>281.01499999999999</v>
      </c>
      <c r="N4311" s="9">
        <v>259.40300000000002</v>
      </c>
      <c r="O4311" s="9">
        <v>327.65600000000001</v>
      </c>
      <c r="P4311" s="9">
        <v>223.08500000000001</v>
      </c>
      <c r="Q4311" s="9">
        <v>149.52000000000001</v>
      </c>
      <c r="R4311" s="9">
        <v>125.779</v>
      </c>
      <c r="S4311" s="9">
        <v>114.517</v>
      </c>
      <c r="T4311" s="9">
        <v>92.367999999999995</v>
      </c>
    </row>
    <row r="4312" spans="1:20" x14ac:dyDescent="0.35">
      <c r="A4312">
        <f t="shared" si="135"/>
        <v>4312</v>
      </c>
      <c r="B4312" s="3" t="s">
        <v>72</v>
      </c>
      <c r="C4312" s="3" t="s">
        <v>86</v>
      </c>
      <c r="D4312" s="3" t="s">
        <v>69</v>
      </c>
      <c r="E4312">
        <v>2020</v>
      </c>
      <c r="F4312" s="3" t="str">
        <f t="shared" si="134"/>
        <v>CQOutBONN2020</v>
      </c>
      <c r="G4312" s="9">
        <v>96.983999999999995</v>
      </c>
      <c r="H4312" s="9">
        <v>232.29900000000001</v>
      </c>
      <c r="I4312" s="9">
        <v>254.53299999999999</v>
      </c>
      <c r="J4312" s="9">
        <v>193.61099999999999</v>
      </c>
      <c r="K4312" s="9">
        <v>204.38200000000001</v>
      </c>
      <c r="L4312" s="9">
        <v>180.48699999999999</v>
      </c>
      <c r="M4312" s="9">
        <v>224.36199999999999</v>
      </c>
      <c r="N4312" s="9">
        <v>323.94600000000003</v>
      </c>
      <c r="O4312" s="9">
        <v>313.51499999999999</v>
      </c>
      <c r="P4312" s="9">
        <v>394.464</v>
      </c>
      <c r="Q4312" s="9">
        <v>239.70099999999999</v>
      </c>
      <c r="R4312" s="9">
        <v>167.696</v>
      </c>
      <c r="S4312" s="9">
        <v>127.441</v>
      </c>
      <c r="T4312" s="9">
        <v>100.096</v>
      </c>
    </row>
    <row r="4313" spans="1:20" x14ac:dyDescent="0.35">
      <c r="A4313">
        <f t="shared" si="135"/>
        <v>4313</v>
      </c>
      <c r="B4313" s="3" t="s">
        <v>72</v>
      </c>
      <c r="C4313" s="3" t="s">
        <v>86</v>
      </c>
      <c r="D4313" s="3" t="s">
        <v>69</v>
      </c>
      <c r="E4313">
        <v>2021</v>
      </c>
      <c r="F4313" s="3" t="str">
        <f t="shared" si="134"/>
        <v>CQOutBONN2021</v>
      </c>
      <c r="G4313" s="9">
        <v>119.009</v>
      </c>
      <c r="H4313" s="9">
        <v>151.34899999999999</v>
      </c>
      <c r="I4313" s="9">
        <v>201.886</v>
      </c>
      <c r="J4313" s="9">
        <v>290.822</v>
      </c>
      <c r="K4313" s="9">
        <v>272.98599999999999</v>
      </c>
      <c r="L4313" s="9">
        <v>317.20800000000003</v>
      </c>
      <c r="M4313" s="9">
        <v>278.25099999999998</v>
      </c>
      <c r="N4313" s="9">
        <v>367.73500000000001</v>
      </c>
      <c r="O4313" s="9">
        <v>449.06200000000001</v>
      </c>
      <c r="P4313" s="9">
        <v>322.73899999999998</v>
      </c>
      <c r="Q4313" s="9">
        <v>376.30500000000001</v>
      </c>
      <c r="R4313" s="9">
        <v>245.386</v>
      </c>
      <c r="S4313" s="9">
        <v>189.43700000000001</v>
      </c>
      <c r="T4313" s="9">
        <v>130.971</v>
      </c>
    </row>
    <row r="4314" spans="1:20" x14ac:dyDescent="0.35">
      <c r="A4314">
        <f t="shared" si="135"/>
        <v>4314</v>
      </c>
      <c r="B4314" s="3" t="s">
        <v>72</v>
      </c>
      <c r="C4314" s="3" t="s">
        <v>86</v>
      </c>
      <c r="D4314" s="3" t="s">
        <v>69</v>
      </c>
      <c r="E4314">
        <v>2022</v>
      </c>
      <c r="F4314" s="3" t="str">
        <f t="shared" si="134"/>
        <v>CQOutBONN2022</v>
      </c>
      <c r="G4314" s="9">
        <v>114.306</v>
      </c>
      <c r="H4314" s="9">
        <v>151.26300000000001</v>
      </c>
      <c r="I4314" s="9">
        <v>218.523</v>
      </c>
      <c r="J4314" s="9">
        <v>284.74299999999999</v>
      </c>
      <c r="K4314" s="9">
        <v>317.85500000000002</v>
      </c>
      <c r="L4314" s="9">
        <v>254.679</v>
      </c>
      <c r="M4314" s="9">
        <v>191.26900000000001</v>
      </c>
      <c r="N4314" s="9">
        <v>241.809</v>
      </c>
      <c r="O4314" s="9">
        <v>275.11700000000002</v>
      </c>
      <c r="P4314" s="9">
        <v>254.327</v>
      </c>
      <c r="Q4314" s="9">
        <v>126.947</v>
      </c>
      <c r="R4314" s="9">
        <v>121.255</v>
      </c>
      <c r="S4314" s="9">
        <v>113.413</v>
      </c>
      <c r="T4314" s="9">
        <v>74.474000000000004</v>
      </c>
    </row>
    <row r="4315" spans="1:20" x14ac:dyDescent="0.35">
      <c r="A4315">
        <f t="shared" si="135"/>
        <v>4315</v>
      </c>
      <c r="B4315" s="3" t="s">
        <v>72</v>
      </c>
      <c r="C4315" s="3" t="s">
        <v>86</v>
      </c>
      <c r="D4315" s="3" t="s">
        <v>69</v>
      </c>
      <c r="E4315">
        <v>2023</v>
      </c>
      <c r="F4315" s="3" t="str">
        <f t="shared" si="134"/>
        <v>CQOutBONN2023</v>
      </c>
      <c r="G4315" s="9">
        <v>86.364999999999995</v>
      </c>
      <c r="H4315" s="9">
        <v>133.19900000000001</v>
      </c>
      <c r="I4315" s="9">
        <v>138.72300000000001</v>
      </c>
      <c r="J4315" s="9">
        <v>211.52699999999999</v>
      </c>
      <c r="K4315" s="9">
        <v>230.47</v>
      </c>
      <c r="L4315" s="9">
        <v>177.661</v>
      </c>
      <c r="M4315" s="9">
        <v>265.05</v>
      </c>
      <c r="N4315" s="9">
        <v>284.07799999999997</v>
      </c>
      <c r="O4315" s="9">
        <v>229.006</v>
      </c>
      <c r="P4315" s="9">
        <v>281.87900000000002</v>
      </c>
      <c r="Q4315" s="9">
        <v>208.61500000000001</v>
      </c>
      <c r="R4315" s="9">
        <v>186.17500000000001</v>
      </c>
      <c r="S4315" s="9">
        <v>136.53899999999999</v>
      </c>
      <c r="T4315" s="9">
        <v>108.842</v>
      </c>
    </row>
    <row r="4316" spans="1:20" x14ac:dyDescent="0.35">
      <c r="A4316">
        <f t="shared" si="135"/>
        <v>4316</v>
      </c>
      <c r="B4316" s="3" t="s">
        <v>72</v>
      </c>
      <c r="C4316" s="3" t="s">
        <v>86</v>
      </c>
      <c r="D4316" s="3" t="s">
        <v>69</v>
      </c>
      <c r="E4316">
        <v>2024</v>
      </c>
      <c r="F4316" s="3" t="str">
        <f t="shared" si="134"/>
        <v>CQOutBONN2024</v>
      </c>
      <c r="G4316" s="9">
        <v>127.419</v>
      </c>
      <c r="H4316" s="9">
        <v>214.51599999999999</v>
      </c>
      <c r="I4316" s="9">
        <v>187.58600000000001</v>
      </c>
      <c r="J4316" s="9">
        <v>227.68899999999999</v>
      </c>
      <c r="K4316" s="9">
        <v>208.60900000000001</v>
      </c>
      <c r="L4316" s="9">
        <v>150.35900000000001</v>
      </c>
      <c r="M4316" s="9">
        <v>132.631</v>
      </c>
      <c r="N4316" s="9">
        <v>212.881</v>
      </c>
      <c r="O4316" s="9">
        <v>253.66300000000001</v>
      </c>
      <c r="P4316" s="9">
        <v>178.92</v>
      </c>
      <c r="Q4316" s="9">
        <v>128.64699999999999</v>
      </c>
      <c r="R4316" s="9">
        <v>127.19</v>
      </c>
      <c r="S4316" s="9">
        <v>115.96</v>
      </c>
      <c r="T4316" s="9">
        <v>82.097999999999999</v>
      </c>
    </row>
    <row r="4317" spans="1:20" x14ac:dyDescent="0.35">
      <c r="A4317">
        <f t="shared" si="135"/>
        <v>4317</v>
      </c>
      <c r="B4317" s="3" t="s">
        <v>72</v>
      </c>
      <c r="C4317" s="3" t="s">
        <v>86</v>
      </c>
      <c r="D4317" s="3" t="s">
        <v>69</v>
      </c>
      <c r="E4317">
        <v>2025</v>
      </c>
      <c r="F4317" s="3" t="str">
        <f t="shared" si="134"/>
        <v>CQOutBONN2025</v>
      </c>
      <c r="G4317" s="9">
        <v>91.71</v>
      </c>
      <c r="H4317" s="9">
        <v>125.961</v>
      </c>
      <c r="I4317" s="9">
        <v>123.001</v>
      </c>
      <c r="J4317" s="9">
        <v>239.523</v>
      </c>
      <c r="K4317" s="9">
        <v>258.75599999999997</v>
      </c>
      <c r="L4317" s="9">
        <v>234.958</v>
      </c>
      <c r="M4317" s="9">
        <v>199.17099999999999</v>
      </c>
      <c r="N4317" s="9">
        <v>234.941</v>
      </c>
      <c r="O4317" s="9">
        <v>279.05700000000002</v>
      </c>
      <c r="P4317" s="9">
        <v>248.92599999999999</v>
      </c>
      <c r="Q4317" s="9">
        <v>136.923</v>
      </c>
      <c r="R4317" s="9">
        <v>122.167</v>
      </c>
      <c r="S4317" s="9">
        <v>115.57</v>
      </c>
      <c r="T4317" s="9">
        <v>84.01</v>
      </c>
    </row>
    <row r="4318" spans="1:20" x14ac:dyDescent="0.35">
      <c r="A4318">
        <f t="shared" si="135"/>
        <v>4318</v>
      </c>
      <c r="B4318" s="3" t="s">
        <v>72</v>
      </c>
      <c r="C4318" s="3" t="s">
        <v>86</v>
      </c>
      <c r="D4318" s="3" t="s">
        <v>69</v>
      </c>
      <c r="E4318">
        <v>2026</v>
      </c>
      <c r="F4318" s="3" t="str">
        <f t="shared" si="134"/>
        <v>CQOutBONN2026</v>
      </c>
      <c r="G4318" s="9">
        <v>95.384</v>
      </c>
      <c r="H4318" s="9">
        <v>198.167</v>
      </c>
      <c r="I4318" s="9">
        <v>271.55399999999997</v>
      </c>
      <c r="J4318" s="9">
        <v>334.68400000000003</v>
      </c>
      <c r="K4318" s="9">
        <v>307.822</v>
      </c>
      <c r="L4318" s="9">
        <v>284.68599999999998</v>
      </c>
      <c r="M4318" s="9">
        <v>336.685</v>
      </c>
      <c r="N4318" s="9">
        <v>381.197</v>
      </c>
      <c r="O4318" s="9">
        <v>361.68299999999999</v>
      </c>
      <c r="P4318" s="9">
        <v>359.911</v>
      </c>
      <c r="Q4318" s="9">
        <v>161.49299999999999</v>
      </c>
      <c r="R4318" s="9">
        <v>129.267</v>
      </c>
      <c r="S4318" s="9">
        <v>117.58499999999999</v>
      </c>
      <c r="T4318" s="9">
        <v>88.284999999999997</v>
      </c>
    </row>
    <row r="4319" spans="1:20" x14ac:dyDescent="0.35">
      <c r="A4319">
        <f t="shared" si="135"/>
        <v>4319</v>
      </c>
      <c r="B4319" s="3" t="s">
        <v>72</v>
      </c>
      <c r="C4319" s="3" t="s">
        <v>86</v>
      </c>
      <c r="D4319" s="3" t="s">
        <v>69</v>
      </c>
      <c r="E4319">
        <v>2027</v>
      </c>
      <c r="F4319" s="3" t="str">
        <f t="shared" si="134"/>
        <v>CQOutBONN2027</v>
      </c>
      <c r="G4319" s="9">
        <v>89.915000000000006</v>
      </c>
      <c r="H4319" s="9">
        <v>121.999</v>
      </c>
      <c r="I4319" s="9">
        <v>119.273</v>
      </c>
      <c r="J4319" s="9">
        <v>142.62</v>
      </c>
      <c r="K4319" s="9">
        <v>159.83199999999999</v>
      </c>
      <c r="L4319" s="9">
        <v>119.001</v>
      </c>
      <c r="M4319" s="9">
        <v>138.30699999999999</v>
      </c>
      <c r="N4319" s="9">
        <v>264.10300000000001</v>
      </c>
      <c r="O4319" s="9">
        <v>262.74799999999999</v>
      </c>
      <c r="P4319" s="9">
        <v>198.39</v>
      </c>
      <c r="Q4319" s="9">
        <v>124.303</v>
      </c>
      <c r="R4319" s="9">
        <v>122.193</v>
      </c>
      <c r="S4319" s="9">
        <v>107.688</v>
      </c>
      <c r="T4319" s="9">
        <v>102.327</v>
      </c>
    </row>
    <row r="4320" spans="1:20" x14ac:dyDescent="0.35">
      <c r="A4320">
        <f t="shared" si="135"/>
        <v>4320</v>
      </c>
      <c r="B4320" s="3" t="s">
        <v>72</v>
      </c>
      <c r="C4320" s="3" t="s">
        <v>86</v>
      </c>
      <c r="D4320" s="3" t="s">
        <v>69</v>
      </c>
      <c r="E4320">
        <v>2028</v>
      </c>
      <c r="F4320" s="3" t="str">
        <f t="shared" si="134"/>
        <v>CQOutBONN2028</v>
      </c>
      <c r="G4320" s="9">
        <v>88.494</v>
      </c>
      <c r="H4320" s="9">
        <v>121.999</v>
      </c>
      <c r="I4320" s="9">
        <v>134.364</v>
      </c>
      <c r="J4320" s="9">
        <v>137.976</v>
      </c>
      <c r="K4320" s="9">
        <v>137.977</v>
      </c>
      <c r="L4320" s="9">
        <v>137.976</v>
      </c>
      <c r="M4320" s="9">
        <v>115.774</v>
      </c>
      <c r="N4320" s="9">
        <v>157.02699999999999</v>
      </c>
      <c r="O4320" s="9">
        <v>261.36799999999999</v>
      </c>
      <c r="P4320" s="9">
        <v>239.85300000000001</v>
      </c>
      <c r="Q4320" s="9">
        <v>109.334</v>
      </c>
      <c r="R4320" s="9">
        <v>124.541</v>
      </c>
      <c r="S4320" s="9">
        <v>119.627</v>
      </c>
      <c r="T4320" s="9">
        <v>71.667000000000002</v>
      </c>
    </row>
    <row r="4321" spans="1:20" x14ac:dyDescent="0.35">
      <c r="A4321">
        <f t="shared" si="135"/>
        <v>4321</v>
      </c>
      <c r="B4321" s="3" t="s">
        <v>72</v>
      </c>
      <c r="C4321" s="3" t="s">
        <v>86</v>
      </c>
      <c r="D4321" s="3" t="s">
        <v>69</v>
      </c>
      <c r="E4321">
        <v>2029</v>
      </c>
      <c r="F4321" s="3" t="str">
        <f t="shared" si="134"/>
        <v>CQOutBONN2029</v>
      </c>
      <c r="G4321" s="9">
        <v>97.055999999999997</v>
      </c>
      <c r="H4321" s="9">
        <v>119.593</v>
      </c>
      <c r="I4321" s="9">
        <v>130.81</v>
      </c>
      <c r="J4321" s="9">
        <v>168.56399999999999</v>
      </c>
      <c r="K4321" s="9">
        <v>167.75299999999999</v>
      </c>
      <c r="L4321" s="9">
        <v>169.3</v>
      </c>
      <c r="M4321" s="9">
        <v>289.404</v>
      </c>
      <c r="N4321" s="9">
        <v>265.279</v>
      </c>
      <c r="O4321" s="9">
        <v>333.14400000000001</v>
      </c>
      <c r="P4321" s="9">
        <v>227.98699999999999</v>
      </c>
      <c r="Q4321" s="9">
        <v>153.095</v>
      </c>
      <c r="R4321" s="9">
        <v>129.179</v>
      </c>
      <c r="S4321" s="9">
        <v>117.289</v>
      </c>
      <c r="T4321" s="9">
        <v>94.474999999999994</v>
      </c>
    </row>
    <row r="4322" spans="1:20" x14ac:dyDescent="0.35">
      <c r="A4322">
        <f t="shared" si="135"/>
        <v>4322</v>
      </c>
      <c r="B4322" s="3" t="s">
        <v>72</v>
      </c>
      <c r="C4322" s="3" t="s">
        <v>74</v>
      </c>
      <c r="D4322" s="3" t="s">
        <v>17</v>
      </c>
      <c r="E4322">
        <v>2020</v>
      </c>
      <c r="F4322" s="3" t="str">
        <f t="shared" si="134"/>
        <v>CStorMICA2020</v>
      </c>
      <c r="G4322" s="9">
        <v>5637.3</v>
      </c>
      <c r="H4322" s="9">
        <v>5575.9</v>
      </c>
      <c r="I4322" s="9">
        <v>4857.5</v>
      </c>
      <c r="J4322" s="9">
        <v>4642.3999999999996</v>
      </c>
      <c r="K4322" s="9">
        <v>3857.1</v>
      </c>
      <c r="L4322" s="9">
        <v>3520.5</v>
      </c>
      <c r="M4322" s="9">
        <v>3418.7</v>
      </c>
      <c r="N4322" s="9">
        <v>3433.5</v>
      </c>
      <c r="O4322" s="9">
        <v>3825.8</v>
      </c>
      <c r="P4322" s="9">
        <v>5393.8</v>
      </c>
      <c r="Q4322" s="9">
        <v>5573.1</v>
      </c>
      <c r="R4322" s="9">
        <v>5538</v>
      </c>
      <c r="S4322" s="9">
        <v>5573.1</v>
      </c>
      <c r="T4322" s="9">
        <v>5259.4</v>
      </c>
    </row>
    <row r="4323" spans="1:20" x14ac:dyDescent="0.35">
      <c r="A4323">
        <f t="shared" si="135"/>
        <v>4323</v>
      </c>
      <c r="B4323" s="3" t="s">
        <v>72</v>
      </c>
      <c r="C4323" s="3" t="s">
        <v>74</v>
      </c>
      <c r="D4323" s="3" t="s">
        <v>17</v>
      </c>
      <c r="E4323">
        <v>2021</v>
      </c>
      <c r="F4323" s="3" t="str">
        <f t="shared" si="134"/>
        <v>CStorMICA2021</v>
      </c>
      <c r="G4323" s="9">
        <v>5330.3</v>
      </c>
      <c r="H4323" s="9">
        <v>5118.6000000000004</v>
      </c>
      <c r="I4323" s="9">
        <v>4479</v>
      </c>
      <c r="J4323" s="9">
        <v>4271.7</v>
      </c>
      <c r="K4323" s="9">
        <v>3266.3</v>
      </c>
      <c r="L4323" s="9">
        <v>2776.3</v>
      </c>
      <c r="M4323" s="9">
        <v>2482.1</v>
      </c>
      <c r="N4323" s="9">
        <v>2477.6999999999998</v>
      </c>
      <c r="O4323" s="9">
        <v>3321.6</v>
      </c>
      <c r="P4323" s="9">
        <v>5505.1</v>
      </c>
      <c r="Q4323" s="9">
        <v>5825.1</v>
      </c>
      <c r="R4323" s="9">
        <v>5825.1</v>
      </c>
      <c r="S4323" s="9">
        <v>5825.1</v>
      </c>
      <c r="T4323" s="9">
        <v>5750</v>
      </c>
    </row>
    <row r="4324" spans="1:20" x14ac:dyDescent="0.35">
      <c r="A4324">
        <f t="shared" si="135"/>
        <v>4324</v>
      </c>
      <c r="B4324" s="3" t="s">
        <v>72</v>
      </c>
      <c r="C4324" s="3" t="s">
        <v>74</v>
      </c>
      <c r="D4324" s="3" t="s">
        <v>17</v>
      </c>
      <c r="E4324">
        <v>2022</v>
      </c>
      <c r="F4324" s="3" t="str">
        <f t="shared" si="134"/>
        <v>CStorMICA2022</v>
      </c>
      <c r="G4324" s="9">
        <v>5690</v>
      </c>
      <c r="H4324" s="9">
        <v>5510.5</v>
      </c>
      <c r="I4324" s="9">
        <v>4749.8</v>
      </c>
      <c r="J4324" s="9">
        <v>4691.8999999999996</v>
      </c>
      <c r="K4324" s="9">
        <v>4266</v>
      </c>
      <c r="L4324" s="9">
        <v>3781.8</v>
      </c>
      <c r="M4324" s="9">
        <v>3745.8</v>
      </c>
      <c r="N4324" s="9">
        <v>3691.6</v>
      </c>
      <c r="O4324" s="9">
        <v>4798.7</v>
      </c>
      <c r="P4324" s="9">
        <v>5585.1</v>
      </c>
      <c r="Q4324" s="9">
        <v>5825.1</v>
      </c>
      <c r="R4324" s="9">
        <v>5825.1</v>
      </c>
      <c r="S4324" s="9">
        <v>5484.7</v>
      </c>
      <c r="T4324" s="9">
        <v>4931.5</v>
      </c>
    </row>
    <row r="4325" spans="1:20" x14ac:dyDescent="0.35">
      <c r="A4325">
        <f t="shared" si="135"/>
        <v>4325</v>
      </c>
      <c r="B4325" s="3" t="s">
        <v>72</v>
      </c>
      <c r="C4325" s="3" t="s">
        <v>74</v>
      </c>
      <c r="D4325" s="3" t="s">
        <v>17</v>
      </c>
      <c r="E4325">
        <v>2023</v>
      </c>
      <c r="F4325" s="3" t="str">
        <f t="shared" si="134"/>
        <v>CStorMICA2023</v>
      </c>
      <c r="G4325" s="9">
        <v>4686.3999999999996</v>
      </c>
      <c r="H4325" s="9">
        <v>4026.8</v>
      </c>
      <c r="I4325" s="9">
        <v>3389.1</v>
      </c>
      <c r="J4325" s="9">
        <v>3190</v>
      </c>
      <c r="K4325" s="9">
        <v>2799.9</v>
      </c>
      <c r="L4325" s="9">
        <v>2617.8000000000002</v>
      </c>
      <c r="M4325" s="9">
        <v>2506.3000000000002</v>
      </c>
      <c r="N4325" s="9">
        <v>2473.3000000000002</v>
      </c>
      <c r="O4325" s="9">
        <v>2742.7</v>
      </c>
      <c r="P4325" s="9">
        <v>4560.6000000000004</v>
      </c>
      <c r="Q4325" s="9">
        <v>5825.1</v>
      </c>
      <c r="R4325" s="9">
        <v>5790</v>
      </c>
      <c r="S4325" s="9">
        <v>5825.1</v>
      </c>
      <c r="T4325" s="9">
        <v>5750</v>
      </c>
    </row>
    <row r="4326" spans="1:20" x14ac:dyDescent="0.35">
      <c r="A4326">
        <f t="shared" si="135"/>
        <v>4326</v>
      </c>
      <c r="B4326" s="3" t="s">
        <v>72</v>
      </c>
      <c r="C4326" s="3" t="s">
        <v>74</v>
      </c>
      <c r="D4326" s="3" t="s">
        <v>17</v>
      </c>
      <c r="E4326">
        <v>2024</v>
      </c>
      <c r="F4326" s="3" t="str">
        <f t="shared" si="134"/>
        <v>CStorMICA2024</v>
      </c>
      <c r="G4326" s="9">
        <v>5690</v>
      </c>
      <c r="H4326" s="9">
        <v>5654.2</v>
      </c>
      <c r="I4326" s="9">
        <v>4925.1000000000004</v>
      </c>
      <c r="J4326" s="9">
        <v>4749.2</v>
      </c>
      <c r="K4326" s="9">
        <v>3734.2</v>
      </c>
      <c r="L4326" s="9">
        <v>3238</v>
      </c>
      <c r="M4326" s="9">
        <v>3119.6</v>
      </c>
      <c r="N4326" s="9">
        <v>3054.2</v>
      </c>
      <c r="O4326" s="9">
        <v>3948</v>
      </c>
      <c r="P4326" s="9">
        <v>5243.2</v>
      </c>
      <c r="Q4326" s="9">
        <v>5322</v>
      </c>
      <c r="R4326" s="9">
        <v>5228.2</v>
      </c>
      <c r="S4326" s="9">
        <v>4829.2</v>
      </c>
      <c r="T4326" s="9">
        <v>4252.1000000000004</v>
      </c>
    </row>
    <row r="4327" spans="1:20" x14ac:dyDescent="0.35">
      <c r="A4327">
        <f t="shared" si="135"/>
        <v>4327</v>
      </c>
      <c r="B4327" s="3" t="s">
        <v>72</v>
      </c>
      <c r="C4327" s="3" t="s">
        <v>74</v>
      </c>
      <c r="D4327" s="3" t="s">
        <v>17</v>
      </c>
      <c r="E4327">
        <v>2025</v>
      </c>
      <c r="F4327" s="3" t="str">
        <f t="shared" si="134"/>
        <v>CStorMICA2025</v>
      </c>
      <c r="G4327" s="9">
        <v>4089.4</v>
      </c>
      <c r="H4327" s="9">
        <v>3262</v>
      </c>
      <c r="I4327" s="9">
        <v>2516.6999999999998</v>
      </c>
      <c r="J4327" s="9">
        <v>2648.3</v>
      </c>
      <c r="K4327" s="9">
        <v>2501</v>
      </c>
      <c r="L4327" s="9">
        <v>2264.6999999999998</v>
      </c>
      <c r="M4327" s="9">
        <v>2190.4</v>
      </c>
      <c r="N4327" s="9">
        <v>2275</v>
      </c>
      <c r="O4327" s="9">
        <v>3947.1</v>
      </c>
      <c r="P4327" s="9">
        <v>5481.1</v>
      </c>
      <c r="Q4327" s="9">
        <v>5825.1</v>
      </c>
      <c r="R4327" s="9">
        <v>5808.7</v>
      </c>
      <c r="S4327" s="9">
        <v>5388.9</v>
      </c>
      <c r="T4327" s="9">
        <v>5101.8999999999996</v>
      </c>
    </row>
    <row r="4328" spans="1:20" x14ac:dyDescent="0.35">
      <c r="A4328">
        <f t="shared" si="135"/>
        <v>4328</v>
      </c>
      <c r="B4328" s="3" t="s">
        <v>72</v>
      </c>
      <c r="C4328" s="3" t="s">
        <v>74</v>
      </c>
      <c r="D4328" s="3" t="s">
        <v>17</v>
      </c>
      <c r="E4328">
        <v>2026</v>
      </c>
      <c r="F4328" s="3" t="str">
        <f t="shared" si="134"/>
        <v>CStorMICA2026</v>
      </c>
      <c r="G4328" s="9">
        <v>5199.5</v>
      </c>
      <c r="H4328" s="9">
        <v>5216.3999999999996</v>
      </c>
      <c r="I4328" s="9">
        <v>4745.3</v>
      </c>
      <c r="J4328" s="9">
        <v>4770.2</v>
      </c>
      <c r="K4328" s="9">
        <v>4332.8</v>
      </c>
      <c r="L4328" s="9">
        <v>3781.8</v>
      </c>
      <c r="M4328" s="9">
        <v>2433.1999999999998</v>
      </c>
      <c r="N4328" s="9">
        <v>1980.9</v>
      </c>
      <c r="O4328" s="9">
        <v>3551.2</v>
      </c>
      <c r="P4328" s="9">
        <v>5825.1</v>
      </c>
      <c r="Q4328" s="9">
        <v>5825.1</v>
      </c>
      <c r="R4328" s="9">
        <v>5825.1</v>
      </c>
      <c r="S4328" s="9">
        <v>5680</v>
      </c>
      <c r="T4328" s="9">
        <v>5721.1</v>
      </c>
    </row>
    <row r="4329" spans="1:20" x14ac:dyDescent="0.35">
      <c r="A4329">
        <f t="shared" si="135"/>
        <v>4329</v>
      </c>
      <c r="B4329" s="3" t="s">
        <v>72</v>
      </c>
      <c r="C4329" s="3" t="s">
        <v>74</v>
      </c>
      <c r="D4329" s="3" t="s">
        <v>17</v>
      </c>
      <c r="E4329">
        <v>2027</v>
      </c>
      <c r="F4329" s="3" t="str">
        <f t="shared" si="134"/>
        <v>CStorMICA2027</v>
      </c>
      <c r="G4329" s="9">
        <v>5461.1</v>
      </c>
      <c r="H4329" s="9">
        <v>4666</v>
      </c>
      <c r="I4329" s="9">
        <v>3849</v>
      </c>
      <c r="J4329" s="9">
        <v>3615</v>
      </c>
      <c r="K4329" s="9">
        <v>3038.9</v>
      </c>
      <c r="L4329" s="9">
        <v>2813.8</v>
      </c>
      <c r="M4329" s="9">
        <v>2725.2</v>
      </c>
      <c r="N4329" s="9">
        <v>2791.8</v>
      </c>
      <c r="O4329" s="9">
        <v>3258.6</v>
      </c>
      <c r="P4329" s="9">
        <v>4286.8999999999996</v>
      </c>
      <c r="Q4329" s="9">
        <v>5227.5</v>
      </c>
      <c r="R4329" s="9">
        <v>5270.7</v>
      </c>
      <c r="S4329" s="9">
        <v>5051.5</v>
      </c>
      <c r="T4329" s="9">
        <v>4558.8</v>
      </c>
    </row>
    <row r="4330" spans="1:20" x14ac:dyDescent="0.35">
      <c r="A4330">
        <f t="shared" si="135"/>
        <v>4330</v>
      </c>
      <c r="B4330" s="3" t="s">
        <v>72</v>
      </c>
      <c r="C4330" s="3" t="s">
        <v>74</v>
      </c>
      <c r="D4330" s="3" t="s">
        <v>17</v>
      </c>
      <c r="E4330">
        <v>2028</v>
      </c>
      <c r="F4330" s="3" t="str">
        <f t="shared" si="134"/>
        <v>CStorMICA2028</v>
      </c>
      <c r="G4330" s="9">
        <v>4442.8</v>
      </c>
      <c r="H4330" s="9">
        <v>4096.8999999999996</v>
      </c>
      <c r="I4330" s="9">
        <v>3270.5</v>
      </c>
      <c r="J4330" s="9">
        <v>3024.6</v>
      </c>
      <c r="K4330" s="9">
        <v>2515.8000000000002</v>
      </c>
      <c r="L4330" s="9">
        <v>2327.6999999999998</v>
      </c>
      <c r="M4330" s="9">
        <v>2240.3000000000002</v>
      </c>
      <c r="N4330" s="9">
        <v>2236.5</v>
      </c>
      <c r="O4330" s="9">
        <v>3015.1</v>
      </c>
      <c r="P4330" s="9">
        <v>3675.2</v>
      </c>
      <c r="Q4330" s="9">
        <v>3967.6</v>
      </c>
      <c r="R4330" s="9">
        <v>3914</v>
      </c>
      <c r="S4330" s="9">
        <v>3412.8</v>
      </c>
      <c r="T4330" s="9">
        <v>2748.3</v>
      </c>
    </row>
    <row r="4331" spans="1:20" x14ac:dyDescent="0.35">
      <c r="A4331">
        <f t="shared" si="135"/>
        <v>4331</v>
      </c>
      <c r="B4331" s="3" t="s">
        <v>72</v>
      </c>
      <c r="C4331" s="3" t="s">
        <v>74</v>
      </c>
      <c r="D4331" s="3" t="s">
        <v>17</v>
      </c>
      <c r="E4331">
        <v>2029</v>
      </c>
      <c r="F4331" s="3" t="str">
        <f t="shared" si="134"/>
        <v>CStorMICA2029</v>
      </c>
      <c r="G4331" s="9">
        <v>2581.9</v>
      </c>
      <c r="H4331" s="9">
        <v>2295.8000000000002</v>
      </c>
      <c r="I4331" s="9">
        <v>2000.7</v>
      </c>
      <c r="J4331" s="9">
        <v>2129.5</v>
      </c>
      <c r="K4331" s="9">
        <v>1978.7</v>
      </c>
      <c r="L4331" s="9">
        <v>1872</v>
      </c>
      <c r="M4331" s="9">
        <v>1913.8</v>
      </c>
      <c r="N4331" s="9">
        <v>1996.4</v>
      </c>
      <c r="O4331" s="9">
        <v>2921.6</v>
      </c>
      <c r="P4331" s="9">
        <v>4123.5</v>
      </c>
      <c r="Q4331" s="9">
        <v>5291.7</v>
      </c>
      <c r="R4331" s="9">
        <v>5371.8</v>
      </c>
      <c r="S4331" s="9">
        <v>5163.7</v>
      </c>
      <c r="T4331" s="9">
        <v>4812.3999999999996</v>
      </c>
    </row>
    <row r="4332" spans="1:20" x14ac:dyDescent="0.35">
      <c r="A4332">
        <f t="shared" si="135"/>
        <v>4332</v>
      </c>
      <c r="B4332" s="3" t="s">
        <v>72</v>
      </c>
      <c r="C4332" s="3" t="s">
        <v>74</v>
      </c>
      <c r="D4332" s="3" t="s">
        <v>18</v>
      </c>
      <c r="E4332">
        <v>2020</v>
      </c>
      <c r="F4332" s="3" t="str">
        <f t="shared" si="134"/>
        <v>CStorREVELS2020</v>
      </c>
      <c r="G4332" s="9">
        <v>557</v>
      </c>
      <c r="H4332" s="9">
        <v>557</v>
      </c>
      <c r="I4332" s="9">
        <v>557</v>
      </c>
      <c r="J4332" s="9">
        <v>557</v>
      </c>
      <c r="K4332" s="9">
        <v>557</v>
      </c>
      <c r="L4332" s="9">
        <v>557</v>
      </c>
      <c r="M4332" s="9">
        <v>557</v>
      </c>
      <c r="N4332" s="9">
        <v>557</v>
      </c>
      <c r="O4332" s="9">
        <v>557</v>
      </c>
      <c r="P4332" s="9">
        <v>557</v>
      </c>
      <c r="Q4332" s="9">
        <v>557</v>
      </c>
      <c r="R4332" s="9">
        <v>557</v>
      </c>
      <c r="S4332" s="9">
        <v>557</v>
      </c>
      <c r="T4332" s="9">
        <v>557</v>
      </c>
    </row>
    <row r="4333" spans="1:20" x14ac:dyDescent="0.35">
      <c r="A4333">
        <f t="shared" si="135"/>
        <v>4333</v>
      </c>
      <c r="B4333" s="3" t="s">
        <v>72</v>
      </c>
      <c r="C4333" s="3" t="s">
        <v>74</v>
      </c>
      <c r="D4333" s="3" t="s">
        <v>18</v>
      </c>
      <c r="E4333">
        <v>2021</v>
      </c>
      <c r="F4333" s="3" t="str">
        <f t="shared" si="134"/>
        <v>CStorREVELS2021</v>
      </c>
      <c r="G4333" s="9">
        <v>557</v>
      </c>
      <c r="H4333" s="9">
        <v>557</v>
      </c>
      <c r="I4333" s="9">
        <v>557</v>
      </c>
      <c r="J4333" s="9">
        <v>557</v>
      </c>
      <c r="K4333" s="9">
        <v>557</v>
      </c>
      <c r="L4333" s="9">
        <v>557</v>
      </c>
      <c r="M4333" s="9">
        <v>557</v>
      </c>
      <c r="N4333" s="9">
        <v>557</v>
      </c>
      <c r="O4333" s="9">
        <v>557</v>
      </c>
      <c r="P4333" s="9">
        <v>557</v>
      </c>
      <c r="Q4333" s="9">
        <v>557</v>
      </c>
      <c r="R4333" s="9">
        <v>557</v>
      </c>
      <c r="S4333" s="9">
        <v>557</v>
      </c>
      <c r="T4333" s="9">
        <v>557</v>
      </c>
    </row>
    <row r="4334" spans="1:20" x14ac:dyDescent="0.35">
      <c r="A4334">
        <f t="shared" si="135"/>
        <v>4334</v>
      </c>
      <c r="B4334" s="3" t="s">
        <v>72</v>
      </c>
      <c r="C4334" s="3" t="s">
        <v>74</v>
      </c>
      <c r="D4334" s="3" t="s">
        <v>18</v>
      </c>
      <c r="E4334">
        <v>2022</v>
      </c>
      <c r="F4334" s="3" t="str">
        <f t="shared" si="134"/>
        <v>CStorREVELS2022</v>
      </c>
      <c r="G4334" s="9">
        <v>557</v>
      </c>
      <c r="H4334" s="9">
        <v>557</v>
      </c>
      <c r="I4334" s="9">
        <v>557</v>
      </c>
      <c r="J4334" s="9">
        <v>557</v>
      </c>
      <c r="K4334" s="9">
        <v>557</v>
      </c>
      <c r="L4334" s="9">
        <v>557</v>
      </c>
      <c r="M4334" s="9">
        <v>557</v>
      </c>
      <c r="N4334" s="9">
        <v>557</v>
      </c>
      <c r="O4334" s="9">
        <v>557</v>
      </c>
      <c r="P4334" s="9">
        <v>557</v>
      </c>
      <c r="Q4334" s="9">
        <v>557</v>
      </c>
      <c r="R4334" s="9">
        <v>557</v>
      </c>
      <c r="S4334" s="9">
        <v>557</v>
      </c>
      <c r="T4334" s="9">
        <v>557</v>
      </c>
    </row>
    <row r="4335" spans="1:20" x14ac:dyDescent="0.35">
      <c r="A4335">
        <f t="shared" si="135"/>
        <v>4335</v>
      </c>
      <c r="B4335" s="3" t="s">
        <v>72</v>
      </c>
      <c r="C4335" s="3" t="s">
        <v>74</v>
      </c>
      <c r="D4335" s="3" t="s">
        <v>18</v>
      </c>
      <c r="E4335">
        <v>2023</v>
      </c>
      <c r="F4335" s="3" t="str">
        <f t="shared" si="134"/>
        <v>CStorREVELS2023</v>
      </c>
      <c r="G4335" s="9">
        <v>557</v>
      </c>
      <c r="H4335" s="9">
        <v>557</v>
      </c>
      <c r="I4335" s="9">
        <v>557</v>
      </c>
      <c r="J4335" s="9">
        <v>557</v>
      </c>
      <c r="K4335" s="9">
        <v>557</v>
      </c>
      <c r="L4335" s="9">
        <v>557</v>
      </c>
      <c r="M4335" s="9">
        <v>557</v>
      </c>
      <c r="N4335" s="9">
        <v>557</v>
      </c>
      <c r="O4335" s="9">
        <v>557</v>
      </c>
      <c r="P4335" s="9">
        <v>557</v>
      </c>
      <c r="Q4335" s="9">
        <v>557</v>
      </c>
      <c r="R4335" s="9">
        <v>557</v>
      </c>
      <c r="S4335" s="9">
        <v>557</v>
      </c>
      <c r="T4335" s="9">
        <v>557</v>
      </c>
    </row>
    <row r="4336" spans="1:20" x14ac:dyDescent="0.35">
      <c r="A4336">
        <f t="shared" si="135"/>
        <v>4336</v>
      </c>
      <c r="B4336" s="3" t="s">
        <v>72</v>
      </c>
      <c r="C4336" s="3" t="s">
        <v>74</v>
      </c>
      <c r="D4336" s="3" t="s">
        <v>18</v>
      </c>
      <c r="E4336">
        <v>2024</v>
      </c>
      <c r="F4336" s="3" t="str">
        <f t="shared" si="134"/>
        <v>CStorREVELS2024</v>
      </c>
      <c r="G4336" s="9">
        <v>557</v>
      </c>
      <c r="H4336" s="9">
        <v>557</v>
      </c>
      <c r="I4336" s="9">
        <v>557</v>
      </c>
      <c r="J4336" s="9">
        <v>557</v>
      </c>
      <c r="K4336" s="9">
        <v>557</v>
      </c>
      <c r="L4336" s="9">
        <v>557</v>
      </c>
      <c r="M4336" s="9">
        <v>557</v>
      </c>
      <c r="N4336" s="9">
        <v>557</v>
      </c>
      <c r="O4336" s="9">
        <v>557</v>
      </c>
      <c r="P4336" s="9">
        <v>557</v>
      </c>
      <c r="Q4336" s="9">
        <v>557</v>
      </c>
      <c r="R4336" s="9">
        <v>557</v>
      </c>
      <c r="S4336" s="9">
        <v>557</v>
      </c>
      <c r="T4336" s="9">
        <v>557</v>
      </c>
    </row>
    <row r="4337" spans="1:20" x14ac:dyDescent="0.35">
      <c r="A4337">
        <f t="shared" si="135"/>
        <v>4337</v>
      </c>
      <c r="B4337" s="3" t="s">
        <v>72</v>
      </c>
      <c r="C4337" s="3" t="s">
        <v>74</v>
      </c>
      <c r="D4337" s="3" t="s">
        <v>18</v>
      </c>
      <c r="E4337">
        <v>2025</v>
      </c>
      <c r="F4337" s="3" t="str">
        <f t="shared" si="134"/>
        <v>CStorREVELS2025</v>
      </c>
      <c r="G4337" s="9">
        <v>557</v>
      </c>
      <c r="H4337" s="9">
        <v>557</v>
      </c>
      <c r="I4337" s="9">
        <v>557</v>
      </c>
      <c r="J4337" s="9">
        <v>557</v>
      </c>
      <c r="K4337" s="9">
        <v>557</v>
      </c>
      <c r="L4337" s="9">
        <v>557</v>
      </c>
      <c r="M4337" s="9">
        <v>557</v>
      </c>
      <c r="N4337" s="9">
        <v>557</v>
      </c>
      <c r="O4337" s="9">
        <v>557</v>
      </c>
      <c r="P4337" s="9">
        <v>557</v>
      </c>
      <c r="Q4337" s="9">
        <v>557</v>
      </c>
      <c r="R4337" s="9">
        <v>557</v>
      </c>
      <c r="S4337" s="9">
        <v>557</v>
      </c>
      <c r="T4337" s="9">
        <v>557</v>
      </c>
    </row>
    <row r="4338" spans="1:20" x14ac:dyDescent="0.35">
      <c r="A4338">
        <f t="shared" si="135"/>
        <v>4338</v>
      </c>
      <c r="B4338" s="3" t="s">
        <v>72</v>
      </c>
      <c r="C4338" s="3" t="s">
        <v>74</v>
      </c>
      <c r="D4338" s="3" t="s">
        <v>18</v>
      </c>
      <c r="E4338">
        <v>2026</v>
      </c>
      <c r="F4338" s="3" t="str">
        <f t="shared" si="134"/>
        <v>CStorREVELS2026</v>
      </c>
      <c r="G4338" s="9">
        <v>557</v>
      </c>
      <c r="H4338" s="9">
        <v>557</v>
      </c>
      <c r="I4338" s="9">
        <v>557</v>
      </c>
      <c r="J4338" s="9">
        <v>557</v>
      </c>
      <c r="K4338" s="9">
        <v>557</v>
      </c>
      <c r="L4338" s="9">
        <v>557</v>
      </c>
      <c r="M4338" s="9">
        <v>557</v>
      </c>
      <c r="N4338" s="9">
        <v>557</v>
      </c>
      <c r="O4338" s="9">
        <v>557</v>
      </c>
      <c r="P4338" s="9">
        <v>557</v>
      </c>
      <c r="Q4338" s="9">
        <v>557</v>
      </c>
      <c r="R4338" s="9">
        <v>557</v>
      </c>
      <c r="S4338" s="9">
        <v>557</v>
      </c>
      <c r="T4338" s="9">
        <v>557</v>
      </c>
    </row>
    <row r="4339" spans="1:20" x14ac:dyDescent="0.35">
      <c r="A4339">
        <f t="shared" si="135"/>
        <v>4339</v>
      </c>
      <c r="B4339" s="3" t="s">
        <v>72</v>
      </c>
      <c r="C4339" s="3" t="s">
        <v>74</v>
      </c>
      <c r="D4339" s="3" t="s">
        <v>18</v>
      </c>
      <c r="E4339">
        <v>2027</v>
      </c>
      <c r="F4339" s="3" t="str">
        <f t="shared" si="134"/>
        <v>CStorREVELS2027</v>
      </c>
      <c r="G4339" s="9">
        <v>557</v>
      </c>
      <c r="H4339" s="9">
        <v>557</v>
      </c>
      <c r="I4339" s="9">
        <v>557</v>
      </c>
      <c r="J4339" s="9">
        <v>557</v>
      </c>
      <c r="K4339" s="9">
        <v>557</v>
      </c>
      <c r="L4339" s="9">
        <v>557</v>
      </c>
      <c r="M4339" s="9">
        <v>557</v>
      </c>
      <c r="N4339" s="9">
        <v>557</v>
      </c>
      <c r="O4339" s="9">
        <v>557</v>
      </c>
      <c r="P4339" s="9">
        <v>557</v>
      </c>
      <c r="Q4339" s="9">
        <v>557</v>
      </c>
      <c r="R4339" s="9">
        <v>557</v>
      </c>
      <c r="S4339" s="9">
        <v>557</v>
      </c>
      <c r="T4339" s="9">
        <v>557</v>
      </c>
    </row>
    <row r="4340" spans="1:20" x14ac:dyDescent="0.35">
      <c r="A4340">
        <f t="shared" si="135"/>
        <v>4340</v>
      </c>
      <c r="B4340" s="3" t="s">
        <v>72</v>
      </c>
      <c r="C4340" s="3" t="s">
        <v>74</v>
      </c>
      <c r="D4340" s="3" t="s">
        <v>18</v>
      </c>
      <c r="E4340">
        <v>2028</v>
      </c>
      <c r="F4340" s="3" t="str">
        <f t="shared" si="134"/>
        <v>CStorREVELS2028</v>
      </c>
      <c r="G4340" s="9">
        <v>557</v>
      </c>
      <c r="H4340" s="9">
        <v>557</v>
      </c>
      <c r="I4340" s="9">
        <v>557</v>
      </c>
      <c r="J4340" s="9">
        <v>557</v>
      </c>
      <c r="K4340" s="9">
        <v>557</v>
      </c>
      <c r="L4340" s="9">
        <v>557</v>
      </c>
      <c r="M4340" s="9">
        <v>557</v>
      </c>
      <c r="N4340" s="9">
        <v>557</v>
      </c>
      <c r="O4340" s="9">
        <v>557</v>
      </c>
      <c r="P4340" s="9">
        <v>557</v>
      </c>
      <c r="Q4340" s="9">
        <v>557</v>
      </c>
      <c r="R4340" s="9">
        <v>557</v>
      </c>
      <c r="S4340" s="9">
        <v>557</v>
      </c>
      <c r="T4340" s="9">
        <v>557</v>
      </c>
    </row>
    <row r="4341" spans="1:20" x14ac:dyDescent="0.35">
      <c r="A4341">
        <f t="shared" si="135"/>
        <v>4341</v>
      </c>
      <c r="B4341" s="3" t="s">
        <v>72</v>
      </c>
      <c r="C4341" s="3" t="s">
        <v>74</v>
      </c>
      <c r="D4341" s="3" t="s">
        <v>18</v>
      </c>
      <c r="E4341">
        <v>2029</v>
      </c>
      <c r="F4341" s="3" t="str">
        <f t="shared" si="134"/>
        <v>CStorREVELS2029</v>
      </c>
      <c r="G4341" s="9">
        <v>557</v>
      </c>
      <c r="H4341" s="9">
        <v>557</v>
      </c>
      <c r="I4341" s="9">
        <v>557</v>
      </c>
      <c r="J4341" s="9">
        <v>557</v>
      </c>
      <c r="K4341" s="9">
        <v>557</v>
      </c>
      <c r="L4341" s="9">
        <v>557</v>
      </c>
      <c r="M4341" s="9">
        <v>557</v>
      </c>
      <c r="N4341" s="9">
        <v>557</v>
      </c>
      <c r="O4341" s="9">
        <v>557</v>
      </c>
      <c r="P4341" s="9">
        <v>557</v>
      </c>
      <c r="Q4341" s="9">
        <v>557</v>
      </c>
      <c r="R4341" s="9">
        <v>557</v>
      </c>
      <c r="S4341" s="9">
        <v>557</v>
      </c>
      <c r="T4341" s="9">
        <v>557</v>
      </c>
    </row>
    <row r="4342" spans="1:20" x14ac:dyDescent="0.35">
      <c r="A4342">
        <f t="shared" si="135"/>
        <v>4342</v>
      </c>
      <c r="B4342" s="3" t="s">
        <v>72</v>
      </c>
      <c r="C4342" s="3" t="s">
        <v>74</v>
      </c>
      <c r="D4342" s="3" t="s">
        <v>19</v>
      </c>
      <c r="E4342">
        <v>2020</v>
      </c>
      <c r="F4342" s="3" t="str">
        <f t="shared" si="134"/>
        <v>CStorARROW2020</v>
      </c>
      <c r="G4342" s="9">
        <v>3198.4</v>
      </c>
      <c r="H4342" s="9">
        <v>2581.6</v>
      </c>
      <c r="I4342" s="9">
        <v>2096</v>
      </c>
      <c r="J4342" s="9">
        <v>988.9</v>
      </c>
      <c r="K4342" s="9">
        <v>293.7</v>
      </c>
      <c r="L4342" s="9">
        <v>233.2</v>
      </c>
      <c r="M4342" s="9">
        <v>395.6</v>
      </c>
      <c r="N4342" s="9">
        <v>713</v>
      </c>
      <c r="O4342" s="9">
        <v>1328.2</v>
      </c>
      <c r="P4342" s="9">
        <v>2532.6</v>
      </c>
      <c r="Q4342" s="9">
        <v>3579.6</v>
      </c>
      <c r="R4342" s="9">
        <v>3579.6</v>
      </c>
      <c r="S4342" s="9">
        <v>3523.6</v>
      </c>
      <c r="T4342" s="9">
        <v>3579.6</v>
      </c>
    </row>
    <row r="4343" spans="1:20" x14ac:dyDescent="0.35">
      <c r="A4343">
        <f t="shared" si="135"/>
        <v>4343</v>
      </c>
      <c r="B4343" s="3" t="s">
        <v>72</v>
      </c>
      <c r="C4343" s="3" t="s">
        <v>74</v>
      </c>
      <c r="D4343" s="3" t="s">
        <v>19</v>
      </c>
      <c r="E4343">
        <v>2021</v>
      </c>
      <c r="F4343" s="3" t="str">
        <f t="shared" si="134"/>
        <v>CStorARROW2021</v>
      </c>
      <c r="G4343" s="9">
        <v>3370</v>
      </c>
      <c r="H4343" s="9">
        <v>2786.9</v>
      </c>
      <c r="I4343" s="9">
        <v>2222.5</v>
      </c>
      <c r="J4343" s="9">
        <v>1124.7</v>
      </c>
      <c r="K4343" s="9">
        <v>462</v>
      </c>
      <c r="L4343" s="9">
        <v>0</v>
      </c>
      <c r="M4343" s="9">
        <v>106.4</v>
      </c>
      <c r="N4343" s="9">
        <v>113.8</v>
      </c>
      <c r="O4343" s="9">
        <v>532.1</v>
      </c>
      <c r="P4343" s="9">
        <v>1875.8</v>
      </c>
      <c r="Q4343" s="9">
        <v>3579.6</v>
      </c>
      <c r="R4343" s="9">
        <v>3579.6</v>
      </c>
      <c r="S4343" s="9">
        <v>3579.5</v>
      </c>
      <c r="T4343" s="9">
        <v>3382.2</v>
      </c>
    </row>
    <row r="4344" spans="1:20" x14ac:dyDescent="0.35">
      <c r="A4344">
        <f t="shared" si="135"/>
        <v>4344</v>
      </c>
      <c r="B4344" s="3" t="s">
        <v>72</v>
      </c>
      <c r="C4344" s="3" t="s">
        <v>74</v>
      </c>
      <c r="D4344" s="3" t="s">
        <v>19</v>
      </c>
      <c r="E4344">
        <v>2022</v>
      </c>
      <c r="F4344" s="3" t="str">
        <f t="shared" si="134"/>
        <v>CStorARROW2022</v>
      </c>
      <c r="G4344" s="9">
        <v>3262.3</v>
      </c>
      <c r="H4344" s="9">
        <v>2647</v>
      </c>
      <c r="I4344" s="9">
        <v>2203.6999999999998</v>
      </c>
      <c r="J4344" s="9">
        <v>1369.1</v>
      </c>
      <c r="K4344" s="9">
        <v>815</v>
      </c>
      <c r="L4344" s="9">
        <v>0</v>
      </c>
      <c r="M4344" s="9">
        <v>220.2</v>
      </c>
      <c r="N4344" s="9">
        <v>537.9</v>
      </c>
      <c r="O4344" s="9">
        <v>1090.9000000000001</v>
      </c>
      <c r="P4344" s="9">
        <v>1841.1</v>
      </c>
      <c r="Q4344" s="9">
        <v>2947.9</v>
      </c>
      <c r="R4344" s="9">
        <v>2816.7</v>
      </c>
      <c r="S4344" s="9">
        <v>2821.5</v>
      </c>
      <c r="T4344" s="9">
        <v>2935.8</v>
      </c>
    </row>
    <row r="4345" spans="1:20" x14ac:dyDescent="0.35">
      <c r="A4345">
        <f t="shared" si="135"/>
        <v>4345</v>
      </c>
      <c r="B4345" s="3" t="s">
        <v>72</v>
      </c>
      <c r="C4345" s="3" t="s">
        <v>74</v>
      </c>
      <c r="D4345" s="3" t="s">
        <v>19</v>
      </c>
      <c r="E4345">
        <v>2023</v>
      </c>
      <c r="F4345" s="3" t="str">
        <f t="shared" si="134"/>
        <v>CStorARROW2023</v>
      </c>
      <c r="G4345" s="9">
        <v>2609.6999999999998</v>
      </c>
      <c r="H4345" s="9">
        <v>3050</v>
      </c>
      <c r="I4345" s="9">
        <v>2951.2</v>
      </c>
      <c r="J4345" s="9">
        <v>1948.7</v>
      </c>
      <c r="K4345" s="9">
        <v>993.1</v>
      </c>
      <c r="L4345" s="9">
        <v>437.4</v>
      </c>
      <c r="M4345" s="9">
        <v>541</v>
      </c>
      <c r="N4345" s="9">
        <v>767.2</v>
      </c>
      <c r="O4345" s="9">
        <v>1484</v>
      </c>
      <c r="P4345" s="9">
        <v>2989.7</v>
      </c>
      <c r="Q4345" s="9">
        <v>3579.6</v>
      </c>
      <c r="R4345" s="9">
        <v>3579.6</v>
      </c>
      <c r="S4345" s="9">
        <v>3570.5</v>
      </c>
      <c r="T4345" s="9">
        <v>3382.2</v>
      </c>
    </row>
    <row r="4346" spans="1:20" x14ac:dyDescent="0.35">
      <c r="A4346">
        <f t="shared" si="135"/>
        <v>4346</v>
      </c>
      <c r="B4346" s="3" t="s">
        <v>72</v>
      </c>
      <c r="C4346" s="3" t="s">
        <v>74</v>
      </c>
      <c r="D4346" s="3" t="s">
        <v>19</v>
      </c>
      <c r="E4346">
        <v>2024</v>
      </c>
      <c r="F4346" s="3" t="str">
        <f t="shared" si="134"/>
        <v>CStorARROW2024</v>
      </c>
      <c r="G4346" s="9">
        <v>3262.3</v>
      </c>
      <c r="H4346" s="9">
        <v>2503.3000000000002</v>
      </c>
      <c r="I4346" s="9">
        <v>2028.4</v>
      </c>
      <c r="J4346" s="9">
        <v>972</v>
      </c>
      <c r="K4346" s="9">
        <v>331.1</v>
      </c>
      <c r="L4346" s="9">
        <v>388</v>
      </c>
      <c r="M4346" s="9">
        <v>392</v>
      </c>
      <c r="N4346" s="9">
        <v>496.8</v>
      </c>
      <c r="O4346" s="9">
        <v>1609.3</v>
      </c>
      <c r="P4346" s="9">
        <v>2165.4</v>
      </c>
      <c r="Q4346" s="9">
        <v>3045</v>
      </c>
      <c r="R4346" s="9">
        <v>2992.9</v>
      </c>
      <c r="S4346" s="9">
        <v>3012.7</v>
      </c>
      <c r="T4346" s="9">
        <v>3160.3</v>
      </c>
    </row>
    <row r="4347" spans="1:20" x14ac:dyDescent="0.35">
      <c r="A4347">
        <f t="shared" si="135"/>
        <v>4347</v>
      </c>
      <c r="B4347" s="3" t="s">
        <v>72</v>
      </c>
      <c r="C4347" s="3" t="s">
        <v>74</v>
      </c>
      <c r="D4347" s="3" t="s">
        <v>19</v>
      </c>
      <c r="E4347">
        <v>2025</v>
      </c>
      <c r="F4347" s="3" t="str">
        <f t="shared" si="134"/>
        <v>CStorARROW2025</v>
      </c>
      <c r="G4347" s="9">
        <v>2959.8</v>
      </c>
      <c r="H4347" s="9">
        <v>2928.3</v>
      </c>
      <c r="I4347" s="9">
        <v>2776</v>
      </c>
      <c r="J4347" s="9">
        <v>1781.5</v>
      </c>
      <c r="K4347" s="9">
        <v>642.20000000000005</v>
      </c>
      <c r="L4347" s="9">
        <v>535.20000000000005</v>
      </c>
      <c r="M4347" s="9">
        <v>631.29999999999995</v>
      </c>
      <c r="N4347" s="9">
        <v>855.5</v>
      </c>
      <c r="O4347" s="9">
        <v>2291.4</v>
      </c>
      <c r="P4347" s="9">
        <v>2841.6</v>
      </c>
      <c r="Q4347" s="9">
        <v>2870.3</v>
      </c>
      <c r="R4347" s="9">
        <v>2655.4</v>
      </c>
      <c r="S4347" s="9">
        <v>2763.2</v>
      </c>
      <c r="T4347" s="9">
        <v>3423.8</v>
      </c>
    </row>
    <row r="4348" spans="1:20" x14ac:dyDescent="0.35">
      <c r="A4348">
        <f t="shared" si="135"/>
        <v>4348</v>
      </c>
      <c r="B4348" s="3" t="s">
        <v>72</v>
      </c>
      <c r="C4348" s="3" t="s">
        <v>74</v>
      </c>
      <c r="D4348" s="3" t="s">
        <v>19</v>
      </c>
      <c r="E4348">
        <v>2026</v>
      </c>
      <c r="F4348" s="3" t="str">
        <f t="shared" si="134"/>
        <v>CStorARROW2026</v>
      </c>
      <c r="G4348" s="9">
        <v>3431.4</v>
      </c>
      <c r="H4348" s="9">
        <v>2941.1</v>
      </c>
      <c r="I4348" s="9">
        <v>2208.1999999999998</v>
      </c>
      <c r="J4348" s="9">
        <v>1479.9</v>
      </c>
      <c r="K4348" s="9">
        <v>687.9</v>
      </c>
      <c r="L4348" s="9">
        <v>0</v>
      </c>
      <c r="M4348" s="9">
        <v>704.5</v>
      </c>
      <c r="N4348" s="9">
        <v>1023.2</v>
      </c>
      <c r="O4348" s="9">
        <v>1206</v>
      </c>
      <c r="P4348" s="9">
        <v>1698.9</v>
      </c>
      <c r="Q4348" s="9">
        <v>3495.2</v>
      </c>
      <c r="R4348" s="9">
        <v>3519.7</v>
      </c>
      <c r="S4348" s="9">
        <v>3579.6</v>
      </c>
      <c r="T4348" s="9">
        <v>3058.8</v>
      </c>
    </row>
    <row r="4349" spans="1:20" x14ac:dyDescent="0.35">
      <c r="A4349">
        <f t="shared" si="135"/>
        <v>4349</v>
      </c>
      <c r="B4349" s="3" t="s">
        <v>72</v>
      </c>
      <c r="C4349" s="3" t="s">
        <v>74</v>
      </c>
      <c r="D4349" s="3" t="s">
        <v>19</v>
      </c>
      <c r="E4349">
        <v>2027</v>
      </c>
      <c r="F4349" s="3" t="str">
        <f t="shared" si="134"/>
        <v>CStorARROW2027</v>
      </c>
      <c r="G4349" s="9">
        <v>2677.2</v>
      </c>
      <c r="H4349" s="9">
        <v>2556.1999999999998</v>
      </c>
      <c r="I4349" s="9">
        <v>2742.2</v>
      </c>
      <c r="J4349" s="9">
        <v>1618.7</v>
      </c>
      <c r="K4349" s="9">
        <v>1072.9000000000001</v>
      </c>
      <c r="L4349" s="9">
        <v>867.7</v>
      </c>
      <c r="M4349" s="9">
        <v>915.1</v>
      </c>
      <c r="N4349" s="9">
        <v>1302.3</v>
      </c>
      <c r="O4349" s="9">
        <v>2138.8000000000002</v>
      </c>
      <c r="P4349" s="9">
        <v>3403.9</v>
      </c>
      <c r="Q4349" s="9">
        <v>3508.2</v>
      </c>
      <c r="R4349" s="9">
        <v>3461.2</v>
      </c>
      <c r="S4349" s="9">
        <v>3391.4</v>
      </c>
      <c r="T4349" s="9">
        <v>3579.6</v>
      </c>
    </row>
    <row r="4350" spans="1:20" x14ac:dyDescent="0.35">
      <c r="A4350">
        <f t="shared" si="135"/>
        <v>4350</v>
      </c>
      <c r="B4350" s="3" t="s">
        <v>72</v>
      </c>
      <c r="C4350" s="3" t="s">
        <v>74</v>
      </c>
      <c r="D4350" s="3" t="s">
        <v>19</v>
      </c>
      <c r="E4350">
        <v>2028</v>
      </c>
      <c r="F4350" s="3" t="str">
        <f t="shared" si="134"/>
        <v>CStorARROW2028</v>
      </c>
      <c r="G4350" s="9">
        <v>3455</v>
      </c>
      <c r="H4350" s="9">
        <v>2621.8</v>
      </c>
      <c r="I4350" s="9">
        <v>2339.1999999999998</v>
      </c>
      <c r="J4350" s="9">
        <v>1864.9</v>
      </c>
      <c r="K4350" s="9">
        <v>942</v>
      </c>
      <c r="L4350" s="9">
        <v>996.3</v>
      </c>
      <c r="M4350" s="9">
        <v>1003.5</v>
      </c>
      <c r="N4350" s="9">
        <v>1148.3</v>
      </c>
      <c r="O4350" s="9">
        <v>2194.1999999999998</v>
      </c>
      <c r="P4350" s="9">
        <v>2851.2</v>
      </c>
      <c r="Q4350" s="9">
        <v>3499.4</v>
      </c>
      <c r="R4350" s="9">
        <v>3221.3</v>
      </c>
      <c r="S4350" s="9">
        <v>3267.1</v>
      </c>
      <c r="T4350" s="9">
        <v>3579.6</v>
      </c>
    </row>
    <row r="4351" spans="1:20" x14ac:dyDescent="0.35">
      <c r="A4351">
        <f t="shared" si="135"/>
        <v>4351</v>
      </c>
      <c r="B4351" s="3" t="s">
        <v>72</v>
      </c>
      <c r="C4351" s="3" t="s">
        <v>74</v>
      </c>
      <c r="D4351" s="3" t="s">
        <v>19</v>
      </c>
      <c r="E4351">
        <v>2029</v>
      </c>
      <c r="F4351" s="3" t="str">
        <f t="shared" si="134"/>
        <v>CStorARROW2029</v>
      </c>
      <c r="G4351" s="9">
        <v>3455</v>
      </c>
      <c r="H4351" s="9">
        <v>3455</v>
      </c>
      <c r="I4351" s="9">
        <v>3224.2</v>
      </c>
      <c r="J4351" s="9">
        <v>2064.1999999999998</v>
      </c>
      <c r="K4351" s="9">
        <v>1489.2</v>
      </c>
      <c r="L4351" s="9">
        <v>1459.2</v>
      </c>
      <c r="M4351" s="9">
        <v>1724.6</v>
      </c>
      <c r="N4351" s="9">
        <v>1780.5</v>
      </c>
      <c r="O4351" s="9">
        <v>2367.6</v>
      </c>
      <c r="P4351" s="9">
        <v>3261</v>
      </c>
      <c r="Q4351" s="9">
        <v>3504</v>
      </c>
      <c r="R4351" s="9">
        <v>3410.6</v>
      </c>
      <c r="S4351" s="9">
        <v>3370.6</v>
      </c>
      <c r="T4351" s="9">
        <v>3531.4</v>
      </c>
    </row>
    <row r="4352" spans="1:20" x14ac:dyDescent="0.35">
      <c r="A4352">
        <f t="shared" si="135"/>
        <v>4352</v>
      </c>
      <c r="B4352" s="3" t="s">
        <v>72</v>
      </c>
      <c r="C4352" s="3" t="s">
        <v>74</v>
      </c>
      <c r="D4352" s="3" t="s">
        <v>20</v>
      </c>
      <c r="E4352">
        <v>2020</v>
      </c>
      <c r="F4352" s="3" t="str">
        <f t="shared" si="134"/>
        <v>CStorLIBBY2020</v>
      </c>
      <c r="G4352" s="9">
        <v>2139.6999999999998</v>
      </c>
      <c r="H4352" s="9">
        <v>1975.6</v>
      </c>
      <c r="I4352" s="9">
        <v>1502.4</v>
      </c>
      <c r="J4352" s="9">
        <v>1218.5</v>
      </c>
      <c r="K4352" s="9">
        <v>1177.5</v>
      </c>
      <c r="L4352" s="9">
        <v>843.3</v>
      </c>
      <c r="M4352" s="9">
        <v>855</v>
      </c>
      <c r="N4352" s="9">
        <v>866.7</v>
      </c>
      <c r="O4352" s="9">
        <v>963.6</v>
      </c>
      <c r="P4352" s="9">
        <v>1824.9</v>
      </c>
      <c r="Q4352" s="9">
        <v>2354.1999999999998</v>
      </c>
      <c r="R4352" s="9">
        <v>2397.1999999999998</v>
      </c>
      <c r="S4352" s="9">
        <v>2357.1999999999998</v>
      </c>
      <c r="T4352" s="9">
        <v>2280.3000000000002</v>
      </c>
    </row>
    <row r="4353" spans="1:20" x14ac:dyDescent="0.35">
      <c r="A4353">
        <f t="shared" si="135"/>
        <v>4353</v>
      </c>
      <c r="B4353" s="3" t="s">
        <v>72</v>
      </c>
      <c r="C4353" s="3" t="s">
        <v>74</v>
      </c>
      <c r="D4353" s="3" t="s">
        <v>20</v>
      </c>
      <c r="E4353">
        <v>2021</v>
      </c>
      <c r="F4353" s="3" t="str">
        <f t="shared" si="134"/>
        <v>CStorLIBBY2021</v>
      </c>
      <c r="G4353" s="9">
        <v>2346.6999999999998</v>
      </c>
      <c r="H4353" s="9">
        <v>1977.1</v>
      </c>
      <c r="I4353" s="9">
        <v>1805.8</v>
      </c>
      <c r="J4353" s="9">
        <v>1480.1</v>
      </c>
      <c r="K4353" s="9">
        <v>935.8</v>
      </c>
      <c r="L4353" s="9">
        <v>474.9</v>
      </c>
      <c r="M4353" s="9">
        <v>505.3</v>
      </c>
      <c r="N4353" s="9">
        <v>609.4</v>
      </c>
      <c r="O4353" s="9">
        <v>976.5</v>
      </c>
      <c r="P4353" s="9">
        <v>1656.6</v>
      </c>
      <c r="Q4353" s="9">
        <v>2236.8000000000002</v>
      </c>
      <c r="R4353" s="9">
        <v>2456.1999999999998</v>
      </c>
      <c r="S4353" s="9">
        <v>2427.1</v>
      </c>
      <c r="T4353" s="9">
        <v>2280.3000000000002</v>
      </c>
    </row>
    <row r="4354" spans="1:20" x14ac:dyDescent="0.35">
      <c r="A4354">
        <f t="shared" si="135"/>
        <v>4354</v>
      </c>
      <c r="B4354" s="3" t="s">
        <v>72</v>
      </c>
      <c r="C4354" s="3" t="s">
        <v>74</v>
      </c>
      <c r="D4354" s="3" t="s">
        <v>20</v>
      </c>
      <c r="E4354">
        <v>2022</v>
      </c>
      <c r="F4354" s="3" t="str">
        <f t="shared" ref="F4354:F4417" si="136">_xlfn.CONCAT(B4354,C4354,D4354,E4354)</f>
        <v>CStorLIBBY2022</v>
      </c>
      <c r="G4354" s="9">
        <v>2362.9</v>
      </c>
      <c r="H4354" s="9">
        <v>1977.1</v>
      </c>
      <c r="I4354" s="9">
        <v>1589</v>
      </c>
      <c r="J4354" s="9">
        <v>1538.2</v>
      </c>
      <c r="K4354" s="9">
        <v>1226.4000000000001</v>
      </c>
      <c r="L4354" s="9">
        <v>1242.0999999999999</v>
      </c>
      <c r="M4354" s="9">
        <v>1298.4000000000001</v>
      </c>
      <c r="N4354" s="9">
        <v>1441.9</v>
      </c>
      <c r="O4354" s="9">
        <v>1723.8</v>
      </c>
      <c r="P4354" s="9">
        <v>2141.1999999999998</v>
      </c>
      <c r="Q4354" s="9">
        <v>2309.4</v>
      </c>
      <c r="R4354" s="9">
        <v>2297.4</v>
      </c>
      <c r="S4354" s="9">
        <v>2260.5</v>
      </c>
      <c r="T4354" s="9">
        <v>2208.5</v>
      </c>
    </row>
    <row r="4355" spans="1:20" x14ac:dyDescent="0.35">
      <c r="A4355">
        <f t="shared" ref="A4355:A4418" si="137">A4354+1</f>
        <v>4355</v>
      </c>
      <c r="B4355" s="3" t="s">
        <v>72</v>
      </c>
      <c r="C4355" s="3" t="s">
        <v>74</v>
      </c>
      <c r="D4355" s="3" t="s">
        <v>20</v>
      </c>
      <c r="E4355">
        <v>2023</v>
      </c>
      <c r="F4355" s="3" t="str">
        <f t="shared" si="136"/>
        <v>CStorLIBBY2023</v>
      </c>
      <c r="G4355" s="9">
        <v>2195.6999999999998</v>
      </c>
      <c r="H4355" s="9">
        <v>1977.1</v>
      </c>
      <c r="I4355" s="9">
        <v>1649.3</v>
      </c>
      <c r="J4355" s="9">
        <v>1494.9</v>
      </c>
      <c r="K4355" s="9">
        <v>1212.2</v>
      </c>
      <c r="L4355" s="9">
        <v>1197.3</v>
      </c>
      <c r="M4355" s="9">
        <v>1214.5</v>
      </c>
      <c r="N4355" s="9">
        <v>1202.7</v>
      </c>
      <c r="O4355" s="9">
        <v>1055.0999999999999</v>
      </c>
      <c r="P4355" s="9">
        <v>1624</v>
      </c>
      <c r="Q4355" s="9">
        <v>2188.4</v>
      </c>
      <c r="R4355" s="9">
        <v>2250.8000000000002</v>
      </c>
      <c r="S4355" s="9">
        <v>2264</v>
      </c>
      <c r="T4355" s="9">
        <v>2280.3000000000002</v>
      </c>
    </row>
    <row r="4356" spans="1:20" x14ac:dyDescent="0.35">
      <c r="A4356">
        <f t="shared" si="137"/>
        <v>4356</v>
      </c>
      <c r="B4356" s="3" t="s">
        <v>72</v>
      </c>
      <c r="C4356" s="3" t="s">
        <v>74</v>
      </c>
      <c r="D4356" s="3" t="s">
        <v>20</v>
      </c>
      <c r="E4356">
        <v>2024</v>
      </c>
      <c r="F4356" s="3" t="str">
        <f t="shared" si="136"/>
        <v>CStorLIBBY2024</v>
      </c>
      <c r="G4356" s="9">
        <v>2363.6999999999998</v>
      </c>
      <c r="H4356" s="9">
        <v>1977.1</v>
      </c>
      <c r="I4356" s="9">
        <v>1805.8</v>
      </c>
      <c r="J4356" s="9">
        <v>1805.8</v>
      </c>
      <c r="K4356" s="9">
        <v>1849.7</v>
      </c>
      <c r="L4356" s="9">
        <v>1873.9</v>
      </c>
      <c r="M4356" s="9">
        <v>1892.8</v>
      </c>
      <c r="N4356" s="9">
        <v>1961.2</v>
      </c>
      <c r="O4356" s="9">
        <v>2141.3000000000002</v>
      </c>
      <c r="P4356" s="9">
        <v>2259.9</v>
      </c>
      <c r="Q4356" s="9">
        <v>2272.1</v>
      </c>
      <c r="R4356" s="9">
        <v>2258.1999999999998</v>
      </c>
      <c r="S4356" s="9">
        <v>2187.4</v>
      </c>
      <c r="T4356" s="9">
        <v>2061.3000000000002</v>
      </c>
    </row>
    <row r="4357" spans="1:20" x14ac:dyDescent="0.35">
      <c r="A4357">
        <f t="shared" si="137"/>
        <v>4357</v>
      </c>
      <c r="B4357" s="3" t="s">
        <v>72</v>
      </c>
      <c r="C4357" s="3" t="s">
        <v>74</v>
      </c>
      <c r="D4357" s="3" t="s">
        <v>20</v>
      </c>
      <c r="E4357">
        <v>2025</v>
      </c>
      <c r="F4357" s="3" t="str">
        <f t="shared" si="136"/>
        <v>CStorLIBBY2025</v>
      </c>
      <c r="G4357" s="9">
        <v>2062.5</v>
      </c>
      <c r="H4357" s="9">
        <v>1977.1</v>
      </c>
      <c r="I4357" s="9">
        <v>1767.9</v>
      </c>
      <c r="J4357" s="9">
        <v>1646.4</v>
      </c>
      <c r="K4357" s="9">
        <v>749.5</v>
      </c>
      <c r="L4357" s="9">
        <v>524.6</v>
      </c>
      <c r="M4357" s="9">
        <v>591.79999999999995</v>
      </c>
      <c r="N4357" s="9">
        <v>767.7</v>
      </c>
      <c r="O4357" s="9">
        <v>1478.6</v>
      </c>
      <c r="P4357" s="9">
        <v>2011.7</v>
      </c>
      <c r="Q4357" s="9">
        <v>2161.6</v>
      </c>
      <c r="R4357" s="9">
        <v>2128.9</v>
      </c>
      <c r="S4357" s="9">
        <v>2080.8000000000002</v>
      </c>
      <c r="T4357" s="9">
        <v>2128.1999999999998</v>
      </c>
    </row>
    <row r="4358" spans="1:20" x14ac:dyDescent="0.35">
      <c r="A4358">
        <f t="shared" si="137"/>
        <v>4358</v>
      </c>
      <c r="B4358" s="3" t="s">
        <v>72</v>
      </c>
      <c r="C4358" s="3" t="s">
        <v>74</v>
      </c>
      <c r="D4358" s="3" t="s">
        <v>20</v>
      </c>
      <c r="E4358">
        <v>2026</v>
      </c>
      <c r="F4358" s="3" t="str">
        <f t="shared" si="136"/>
        <v>CStorLIBBY2026</v>
      </c>
      <c r="G4358" s="9">
        <v>2161.3000000000002</v>
      </c>
      <c r="H4358" s="9">
        <v>1896.2</v>
      </c>
      <c r="I4358" s="9">
        <v>1502.4</v>
      </c>
      <c r="J4358" s="9">
        <v>1010.7</v>
      </c>
      <c r="K4358" s="9">
        <v>714.5</v>
      </c>
      <c r="L4358" s="9">
        <v>350.5</v>
      </c>
      <c r="M4358" s="9">
        <v>400</v>
      </c>
      <c r="N4358" s="9">
        <v>642.20000000000005</v>
      </c>
      <c r="O4358" s="9">
        <v>1094.2</v>
      </c>
      <c r="P4358" s="9">
        <v>1973.5</v>
      </c>
      <c r="Q4358" s="9">
        <v>2245.5</v>
      </c>
      <c r="R4358" s="9">
        <v>2241.3000000000002</v>
      </c>
      <c r="S4358" s="9">
        <v>2211.4</v>
      </c>
      <c r="T4358" s="9">
        <v>2161.1999999999998</v>
      </c>
    </row>
    <row r="4359" spans="1:20" x14ac:dyDescent="0.35">
      <c r="A4359">
        <f t="shared" si="137"/>
        <v>4359</v>
      </c>
      <c r="B4359" s="3" t="s">
        <v>72</v>
      </c>
      <c r="C4359" s="3" t="s">
        <v>74</v>
      </c>
      <c r="D4359" s="3" t="s">
        <v>20</v>
      </c>
      <c r="E4359">
        <v>2027</v>
      </c>
      <c r="F4359" s="3" t="str">
        <f t="shared" si="136"/>
        <v>CStorLIBBY2027</v>
      </c>
      <c r="G4359" s="9">
        <v>2139.5</v>
      </c>
      <c r="H4359" s="9">
        <v>1977.1</v>
      </c>
      <c r="I4359" s="9">
        <v>1805.8</v>
      </c>
      <c r="J4359" s="9">
        <v>1757.1</v>
      </c>
      <c r="K4359" s="9">
        <v>1706</v>
      </c>
      <c r="L4359" s="9">
        <v>1641</v>
      </c>
      <c r="M4359" s="9">
        <v>1634.6</v>
      </c>
      <c r="N4359" s="9">
        <v>1783.8</v>
      </c>
      <c r="O4359" s="9">
        <v>1768.2</v>
      </c>
      <c r="P4359" s="9">
        <v>2166.5</v>
      </c>
      <c r="Q4359" s="9">
        <v>2336.3000000000002</v>
      </c>
      <c r="R4359" s="9">
        <v>2342.5</v>
      </c>
      <c r="S4359" s="9">
        <v>2329</v>
      </c>
      <c r="T4359" s="9">
        <v>2280.3000000000002</v>
      </c>
    </row>
    <row r="4360" spans="1:20" x14ac:dyDescent="0.35">
      <c r="A4360">
        <f t="shared" si="137"/>
        <v>4360</v>
      </c>
      <c r="B4360" s="3" t="s">
        <v>72</v>
      </c>
      <c r="C4360" s="3" t="s">
        <v>74</v>
      </c>
      <c r="D4360" s="3" t="s">
        <v>20</v>
      </c>
      <c r="E4360">
        <v>2028</v>
      </c>
      <c r="F4360" s="3" t="str">
        <f t="shared" si="136"/>
        <v>CStorLIBBY2028</v>
      </c>
      <c r="G4360" s="9">
        <v>2287.4</v>
      </c>
      <c r="H4360" s="9">
        <v>1977.1</v>
      </c>
      <c r="I4360" s="9">
        <v>1805.8</v>
      </c>
      <c r="J4360" s="9">
        <v>1766.2</v>
      </c>
      <c r="K4360" s="9">
        <v>1720.1</v>
      </c>
      <c r="L4360" s="9">
        <v>1687.8</v>
      </c>
      <c r="M4360" s="9">
        <v>1688.7</v>
      </c>
      <c r="N4360" s="9">
        <v>1776</v>
      </c>
      <c r="O4360" s="9">
        <v>2152.4</v>
      </c>
      <c r="P4360" s="9">
        <v>2394.9</v>
      </c>
      <c r="Q4360" s="9">
        <v>2387.8000000000002</v>
      </c>
      <c r="R4360" s="9">
        <v>2324.5</v>
      </c>
      <c r="S4360" s="9">
        <v>2243.9</v>
      </c>
      <c r="T4360" s="9">
        <v>2061.3000000000002</v>
      </c>
    </row>
    <row r="4361" spans="1:20" x14ac:dyDescent="0.35">
      <c r="A4361">
        <f t="shared" si="137"/>
        <v>4361</v>
      </c>
      <c r="B4361" s="3" t="s">
        <v>72</v>
      </c>
      <c r="C4361" s="3" t="s">
        <v>74</v>
      </c>
      <c r="D4361" s="3" t="s">
        <v>20</v>
      </c>
      <c r="E4361">
        <v>2029</v>
      </c>
      <c r="F4361" s="3" t="str">
        <f t="shared" si="136"/>
        <v>CStorLIBBY2029</v>
      </c>
      <c r="G4361" s="9">
        <v>2047.6</v>
      </c>
      <c r="H4361" s="9">
        <v>1977.1</v>
      </c>
      <c r="I4361" s="9">
        <v>1805.8</v>
      </c>
      <c r="J4361" s="9">
        <v>1681.9</v>
      </c>
      <c r="K4361" s="9">
        <v>1635.5</v>
      </c>
      <c r="L4361" s="9">
        <v>1652.3</v>
      </c>
      <c r="M4361" s="9">
        <v>1710</v>
      </c>
      <c r="N4361" s="9">
        <v>1789.8</v>
      </c>
      <c r="O4361" s="9">
        <v>1809.3</v>
      </c>
      <c r="P4361" s="9">
        <v>2147.6</v>
      </c>
      <c r="Q4361" s="9">
        <v>2395</v>
      </c>
      <c r="R4361" s="9">
        <v>2371.6</v>
      </c>
      <c r="S4361" s="9">
        <v>2329.3000000000002</v>
      </c>
      <c r="T4361" s="9">
        <v>2280.3000000000002</v>
      </c>
    </row>
    <row r="4362" spans="1:20" x14ac:dyDescent="0.35">
      <c r="A4362">
        <f t="shared" si="137"/>
        <v>4362</v>
      </c>
      <c r="B4362" s="3" t="s">
        <v>72</v>
      </c>
      <c r="C4362" s="3" t="s">
        <v>74</v>
      </c>
      <c r="D4362" s="3" t="s">
        <v>21</v>
      </c>
      <c r="E4362">
        <v>2020</v>
      </c>
      <c r="F4362" s="3" t="str">
        <f t="shared" si="136"/>
        <v>CStorBONFER2020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  <c r="T4362" s="9">
        <v>0</v>
      </c>
    </row>
    <row r="4363" spans="1:20" x14ac:dyDescent="0.35">
      <c r="A4363">
        <f t="shared" si="137"/>
        <v>4363</v>
      </c>
      <c r="B4363" s="3" t="s">
        <v>72</v>
      </c>
      <c r="C4363" s="3" t="s">
        <v>74</v>
      </c>
      <c r="D4363" s="3" t="s">
        <v>21</v>
      </c>
      <c r="E4363">
        <v>2021</v>
      </c>
      <c r="F4363" s="3" t="str">
        <f t="shared" si="136"/>
        <v>CStorBONFER2021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0</v>
      </c>
      <c r="T4363" s="9">
        <v>0</v>
      </c>
    </row>
    <row r="4364" spans="1:20" x14ac:dyDescent="0.35">
      <c r="A4364">
        <f t="shared" si="137"/>
        <v>4364</v>
      </c>
      <c r="B4364" s="3" t="s">
        <v>72</v>
      </c>
      <c r="C4364" s="3" t="s">
        <v>74</v>
      </c>
      <c r="D4364" s="3" t="s">
        <v>21</v>
      </c>
      <c r="E4364">
        <v>2022</v>
      </c>
      <c r="F4364" s="3" t="str">
        <f t="shared" si="136"/>
        <v>CStorBONFER2022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</row>
    <row r="4365" spans="1:20" x14ac:dyDescent="0.35">
      <c r="A4365">
        <f t="shared" si="137"/>
        <v>4365</v>
      </c>
      <c r="B4365" s="3" t="s">
        <v>72</v>
      </c>
      <c r="C4365" s="3" t="s">
        <v>74</v>
      </c>
      <c r="D4365" s="3" t="s">
        <v>21</v>
      </c>
      <c r="E4365">
        <v>2023</v>
      </c>
      <c r="F4365" s="3" t="str">
        <f t="shared" si="136"/>
        <v>CStorBONFER2023</v>
      </c>
      <c r="G4365" s="9">
        <v>0</v>
      </c>
      <c r="H4365" s="9">
        <v>0</v>
      </c>
      <c r="I4365" s="9">
        <v>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  <c r="Q4365" s="9">
        <v>0</v>
      </c>
      <c r="R4365" s="9">
        <v>0</v>
      </c>
      <c r="S4365" s="9">
        <v>0</v>
      </c>
      <c r="T4365" s="9">
        <v>0</v>
      </c>
    </row>
    <row r="4366" spans="1:20" x14ac:dyDescent="0.35">
      <c r="A4366">
        <f t="shared" si="137"/>
        <v>4366</v>
      </c>
      <c r="B4366" s="3" t="s">
        <v>72</v>
      </c>
      <c r="C4366" s="3" t="s">
        <v>74</v>
      </c>
      <c r="D4366" s="3" t="s">
        <v>21</v>
      </c>
      <c r="E4366">
        <v>2024</v>
      </c>
      <c r="F4366" s="3" t="str">
        <f t="shared" si="136"/>
        <v>CStorBONFER2024</v>
      </c>
      <c r="G4366" s="9">
        <v>0</v>
      </c>
      <c r="H4366" s="9">
        <v>0</v>
      </c>
      <c r="I4366" s="9">
        <v>0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  <c r="Q4366" s="9">
        <v>0</v>
      </c>
      <c r="R4366" s="9">
        <v>0</v>
      </c>
      <c r="S4366" s="9">
        <v>0</v>
      </c>
      <c r="T4366" s="9">
        <v>0</v>
      </c>
    </row>
    <row r="4367" spans="1:20" x14ac:dyDescent="0.35">
      <c r="A4367">
        <f t="shared" si="137"/>
        <v>4367</v>
      </c>
      <c r="B4367" s="3" t="s">
        <v>72</v>
      </c>
      <c r="C4367" s="3" t="s">
        <v>74</v>
      </c>
      <c r="D4367" s="3" t="s">
        <v>21</v>
      </c>
      <c r="E4367">
        <v>2025</v>
      </c>
      <c r="F4367" s="3" t="str">
        <f t="shared" si="136"/>
        <v>CStorBONFER2025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  <c r="Q4367" s="9">
        <v>0</v>
      </c>
      <c r="R4367" s="9">
        <v>0</v>
      </c>
      <c r="S4367" s="9">
        <v>0</v>
      </c>
      <c r="T4367" s="9">
        <v>0</v>
      </c>
    </row>
    <row r="4368" spans="1:20" x14ac:dyDescent="0.35">
      <c r="A4368">
        <f t="shared" si="137"/>
        <v>4368</v>
      </c>
      <c r="B4368" s="3" t="s">
        <v>72</v>
      </c>
      <c r="C4368" s="3" t="s">
        <v>74</v>
      </c>
      <c r="D4368" s="3" t="s">
        <v>21</v>
      </c>
      <c r="E4368">
        <v>2026</v>
      </c>
      <c r="F4368" s="3" t="str">
        <f t="shared" si="136"/>
        <v>CStorBONFER2026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</row>
    <row r="4369" spans="1:20" x14ac:dyDescent="0.35">
      <c r="A4369">
        <f t="shared" si="137"/>
        <v>4369</v>
      </c>
      <c r="B4369" s="3" t="s">
        <v>72</v>
      </c>
      <c r="C4369" s="3" t="s">
        <v>74</v>
      </c>
      <c r="D4369" s="3" t="s">
        <v>21</v>
      </c>
      <c r="E4369">
        <v>2027</v>
      </c>
      <c r="F4369" s="3" t="str">
        <f t="shared" si="136"/>
        <v>CStorBONFER2027</v>
      </c>
      <c r="G4369" s="9">
        <v>0</v>
      </c>
      <c r="H4369" s="9">
        <v>0</v>
      </c>
      <c r="I4369" s="9">
        <v>0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0</v>
      </c>
    </row>
    <row r="4370" spans="1:20" x14ac:dyDescent="0.35">
      <c r="A4370">
        <f t="shared" si="137"/>
        <v>4370</v>
      </c>
      <c r="B4370" s="3" t="s">
        <v>72</v>
      </c>
      <c r="C4370" s="3" t="s">
        <v>74</v>
      </c>
      <c r="D4370" s="3" t="s">
        <v>21</v>
      </c>
      <c r="E4370">
        <v>2028</v>
      </c>
      <c r="F4370" s="3" t="str">
        <f t="shared" si="136"/>
        <v>CStorBONFER2028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</row>
    <row r="4371" spans="1:20" x14ac:dyDescent="0.35">
      <c r="A4371">
        <f t="shared" si="137"/>
        <v>4371</v>
      </c>
      <c r="B4371" s="3" t="s">
        <v>72</v>
      </c>
      <c r="C4371" s="3" t="s">
        <v>74</v>
      </c>
      <c r="D4371" s="3" t="s">
        <v>21</v>
      </c>
      <c r="E4371">
        <v>2029</v>
      </c>
      <c r="F4371" s="3" t="str">
        <f t="shared" si="136"/>
        <v>CStorBONFER2029</v>
      </c>
      <c r="G4371" s="9">
        <v>0</v>
      </c>
      <c r="H4371" s="9">
        <v>0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</row>
    <row r="4372" spans="1:20" x14ac:dyDescent="0.35">
      <c r="A4372">
        <f t="shared" si="137"/>
        <v>4372</v>
      </c>
      <c r="B4372" s="3" t="s">
        <v>72</v>
      </c>
      <c r="C4372" s="3" t="s">
        <v>74</v>
      </c>
      <c r="D4372" s="3" t="s">
        <v>22</v>
      </c>
      <c r="E4372">
        <v>2020</v>
      </c>
      <c r="F4372" s="3" t="str">
        <f t="shared" si="136"/>
        <v>CStorDUNCAN2020</v>
      </c>
      <c r="G4372" s="9">
        <v>565.5</v>
      </c>
      <c r="H4372" s="9">
        <v>525</v>
      </c>
      <c r="I4372" s="9">
        <v>400</v>
      </c>
      <c r="J4372" s="9">
        <v>171.6</v>
      </c>
      <c r="K4372" s="9">
        <v>14.6</v>
      </c>
      <c r="L4372" s="9">
        <v>0</v>
      </c>
      <c r="M4372" s="9">
        <v>12.6</v>
      </c>
      <c r="N4372" s="9">
        <v>50.6</v>
      </c>
      <c r="O4372" s="9">
        <v>176.4</v>
      </c>
      <c r="P4372" s="9">
        <v>469.8</v>
      </c>
      <c r="Q4372" s="9">
        <v>705.8</v>
      </c>
      <c r="R4372" s="9">
        <v>705.8</v>
      </c>
      <c r="S4372" s="9">
        <v>685.9</v>
      </c>
      <c r="T4372" s="9">
        <v>600</v>
      </c>
    </row>
    <row r="4373" spans="1:20" x14ac:dyDescent="0.35">
      <c r="A4373">
        <f t="shared" si="137"/>
        <v>4373</v>
      </c>
      <c r="B4373" s="3" t="s">
        <v>72</v>
      </c>
      <c r="C4373" s="3" t="s">
        <v>74</v>
      </c>
      <c r="D4373" s="3" t="s">
        <v>22</v>
      </c>
      <c r="E4373">
        <v>2021</v>
      </c>
      <c r="F4373" s="3" t="str">
        <f t="shared" si="136"/>
        <v>CStorDUNCAN2021</v>
      </c>
      <c r="G4373" s="9">
        <v>575</v>
      </c>
      <c r="H4373" s="9">
        <v>525</v>
      </c>
      <c r="I4373" s="9">
        <v>400</v>
      </c>
      <c r="J4373" s="9">
        <v>171.6</v>
      </c>
      <c r="K4373" s="9">
        <v>10.9</v>
      </c>
      <c r="L4373" s="9">
        <v>0</v>
      </c>
      <c r="M4373" s="9">
        <v>0</v>
      </c>
      <c r="N4373" s="9">
        <v>0</v>
      </c>
      <c r="O4373" s="9">
        <v>151</v>
      </c>
      <c r="P4373" s="9">
        <v>436.7</v>
      </c>
      <c r="Q4373" s="9">
        <v>705.8</v>
      </c>
      <c r="R4373" s="9">
        <v>705.8</v>
      </c>
      <c r="S4373" s="9">
        <v>705.8</v>
      </c>
      <c r="T4373" s="9">
        <v>600</v>
      </c>
    </row>
    <row r="4374" spans="1:20" x14ac:dyDescent="0.35">
      <c r="A4374">
        <f t="shared" si="137"/>
        <v>4374</v>
      </c>
      <c r="B4374" s="3" t="s">
        <v>72</v>
      </c>
      <c r="C4374" s="3" t="s">
        <v>74</v>
      </c>
      <c r="D4374" s="3" t="s">
        <v>22</v>
      </c>
      <c r="E4374">
        <v>2022</v>
      </c>
      <c r="F4374" s="3" t="str">
        <f t="shared" si="136"/>
        <v>CStorDUNCAN2022</v>
      </c>
      <c r="G4374" s="9">
        <v>575</v>
      </c>
      <c r="H4374" s="9">
        <v>525</v>
      </c>
      <c r="I4374" s="9">
        <v>400</v>
      </c>
      <c r="J4374" s="9">
        <v>171.6</v>
      </c>
      <c r="K4374" s="9">
        <v>10.9</v>
      </c>
      <c r="L4374" s="9">
        <v>5.9</v>
      </c>
      <c r="M4374" s="9">
        <v>24.1</v>
      </c>
      <c r="N4374" s="9">
        <v>61.1</v>
      </c>
      <c r="O4374" s="9">
        <v>245.6</v>
      </c>
      <c r="P4374" s="9">
        <v>477.8</v>
      </c>
      <c r="Q4374" s="9">
        <v>545.9</v>
      </c>
      <c r="R4374" s="9">
        <v>588.6</v>
      </c>
      <c r="S4374" s="9">
        <v>583.4</v>
      </c>
      <c r="T4374" s="9">
        <v>501.5</v>
      </c>
    </row>
    <row r="4375" spans="1:20" x14ac:dyDescent="0.35">
      <c r="A4375">
        <f t="shared" si="137"/>
        <v>4375</v>
      </c>
      <c r="B4375" s="3" t="s">
        <v>72</v>
      </c>
      <c r="C4375" s="3" t="s">
        <v>74</v>
      </c>
      <c r="D4375" s="3" t="s">
        <v>22</v>
      </c>
      <c r="E4375">
        <v>2023</v>
      </c>
      <c r="F4375" s="3" t="str">
        <f t="shared" si="136"/>
        <v>CStorDUNCAN2023</v>
      </c>
      <c r="G4375" s="9">
        <v>422.4</v>
      </c>
      <c r="H4375" s="9">
        <v>472.6</v>
      </c>
      <c r="I4375" s="9">
        <v>360.9</v>
      </c>
      <c r="J4375" s="9">
        <v>138.69999999999999</v>
      </c>
      <c r="K4375" s="9">
        <v>8.5</v>
      </c>
      <c r="L4375" s="9">
        <v>0</v>
      </c>
      <c r="M4375" s="9">
        <v>0</v>
      </c>
      <c r="N4375" s="9">
        <v>0</v>
      </c>
      <c r="O4375" s="9">
        <v>165.3</v>
      </c>
      <c r="P4375" s="9">
        <v>474.6</v>
      </c>
      <c r="Q4375" s="9">
        <v>705.8</v>
      </c>
      <c r="R4375" s="9">
        <v>705.8</v>
      </c>
      <c r="S4375" s="9">
        <v>702.6</v>
      </c>
      <c r="T4375" s="9">
        <v>600</v>
      </c>
    </row>
    <row r="4376" spans="1:20" x14ac:dyDescent="0.35">
      <c r="A4376">
        <f t="shared" si="137"/>
        <v>4376</v>
      </c>
      <c r="B4376" s="3" t="s">
        <v>72</v>
      </c>
      <c r="C4376" s="3" t="s">
        <v>74</v>
      </c>
      <c r="D4376" s="3" t="s">
        <v>22</v>
      </c>
      <c r="E4376">
        <v>2024</v>
      </c>
      <c r="F4376" s="3" t="str">
        <f t="shared" si="136"/>
        <v>CStorDUNCAN2024</v>
      </c>
      <c r="G4376" s="9">
        <v>575</v>
      </c>
      <c r="H4376" s="9">
        <v>525</v>
      </c>
      <c r="I4376" s="9">
        <v>400</v>
      </c>
      <c r="J4376" s="9">
        <v>171.6</v>
      </c>
      <c r="K4376" s="9">
        <v>85.2</v>
      </c>
      <c r="L4376" s="9">
        <v>94.2</v>
      </c>
      <c r="M4376" s="9">
        <v>100.7</v>
      </c>
      <c r="N4376" s="9">
        <v>117.5</v>
      </c>
      <c r="O4376" s="9">
        <v>274.7</v>
      </c>
      <c r="P4376" s="9">
        <v>418.9</v>
      </c>
      <c r="Q4376" s="9">
        <v>536.5</v>
      </c>
      <c r="R4376" s="9">
        <v>580.9</v>
      </c>
      <c r="S4376" s="9">
        <v>575.5</v>
      </c>
      <c r="T4376" s="9">
        <v>490</v>
      </c>
    </row>
    <row r="4377" spans="1:20" x14ac:dyDescent="0.35">
      <c r="A4377">
        <f t="shared" si="137"/>
        <v>4377</v>
      </c>
      <c r="B4377" s="3" t="s">
        <v>72</v>
      </c>
      <c r="C4377" s="3" t="s">
        <v>74</v>
      </c>
      <c r="D4377" s="3" t="s">
        <v>22</v>
      </c>
      <c r="E4377">
        <v>2025</v>
      </c>
      <c r="F4377" s="3" t="str">
        <f t="shared" si="136"/>
        <v>CStorDUNCAN2025</v>
      </c>
      <c r="G4377" s="9">
        <v>413.6</v>
      </c>
      <c r="H4377" s="9">
        <v>357.2</v>
      </c>
      <c r="I4377" s="9">
        <v>187</v>
      </c>
      <c r="J4377" s="9">
        <v>66.2</v>
      </c>
      <c r="K4377" s="9">
        <v>8.5</v>
      </c>
      <c r="L4377" s="9">
        <v>0</v>
      </c>
      <c r="M4377" s="9">
        <v>0</v>
      </c>
      <c r="N4377" s="9">
        <v>7.6</v>
      </c>
      <c r="O4377" s="9">
        <v>220.9</v>
      </c>
      <c r="P4377" s="9">
        <v>465.4</v>
      </c>
      <c r="Q4377" s="9">
        <v>544.1</v>
      </c>
      <c r="R4377" s="9">
        <v>583.20000000000005</v>
      </c>
      <c r="S4377" s="9">
        <v>580.79999999999995</v>
      </c>
      <c r="T4377" s="9">
        <v>518.1</v>
      </c>
    </row>
    <row r="4378" spans="1:20" x14ac:dyDescent="0.35">
      <c r="A4378">
        <f t="shared" si="137"/>
        <v>4378</v>
      </c>
      <c r="B4378" s="3" t="s">
        <v>72</v>
      </c>
      <c r="C4378" s="3" t="s">
        <v>74</v>
      </c>
      <c r="D4378" s="3" t="s">
        <v>22</v>
      </c>
      <c r="E4378">
        <v>2026</v>
      </c>
      <c r="F4378" s="3" t="str">
        <f t="shared" si="136"/>
        <v>CStorDUNCAN2026</v>
      </c>
      <c r="G4378" s="9">
        <v>548.9</v>
      </c>
      <c r="H4378" s="9">
        <v>525</v>
      </c>
      <c r="I4378" s="9">
        <v>400</v>
      </c>
      <c r="J4378" s="9">
        <v>171.6</v>
      </c>
      <c r="K4378" s="9">
        <v>10.9</v>
      </c>
      <c r="L4378" s="9">
        <v>0</v>
      </c>
      <c r="M4378" s="9">
        <v>0</v>
      </c>
      <c r="N4378" s="9">
        <v>10.7</v>
      </c>
      <c r="O4378" s="9">
        <v>162.30000000000001</v>
      </c>
      <c r="P4378" s="9">
        <v>465</v>
      </c>
      <c r="Q4378" s="9">
        <v>645.5</v>
      </c>
      <c r="R4378" s="9">
        <v>664.1</v>
      </c>
      <c r="S4378" s="9">
        <v>621.29999999999995</v>
      </c>
      <c r="T4378" s="9">
        <v>544.4</v>
      </c>
    </row>
    <row r="4379" spans="1:20" x14ac:dyDescent="0.35">
      <c r="A4379">
        <f t="shared" si="137"/>
        <v>4379</v>
      </c>
      <c r="B4379" s="3" t="s">
        <v>72</v>
      </c>
      <c r="C4379" s="3" t="s">
        <v>74</v>
      </c>
      <c r="D4379" s="3" t="s">
        <v>22</v>
      </c>
      <c r="E4379">
        <v>2027</v>
      </c>
      <c r="F4379" s="3" t="str">
        <f t="shared" si="136"/>
        <v>CStorDUNCAN2027</v>
      </c>
      <c r="G4379" s="9">
        <v>509</v>
      </c>
      <c r="H4379" s="9">
        <v>479.6</v>
      </c>
      <c r="I4379" s="9">
        <v>376.9</v>
      </c>
      <c r="J4379" s="9">
        <v>152.1</v>
      </c>
      <c r="K4379" s="9">
        <v>85.2</v>
      </c>
      <c r="L4379" s="9">
        <v>89.1</v>
      </c>
      <c r="M4379" s="9">
        <v>100.6</v>
      </c>
      <c r="N4379" s="9">
        <v>117.5</v>
      </c>
      <c r="O4379" s="9">
        <v>274.7</v>
      </c>
      <c r="P4379" s="9">
        <v>472.4</v>
      </c>
      <c r="Q4379" s="9">
        <v>545.1</v>
      </c>
      <c r="R4379" s="9">
        <v>590.20000000000005</v>
      </c>
      <c r="S4379" s="9">
        <v>585.70000000000005</v>
      </c>
      <c r="T4379" s="9">
        <v>530.70000000000005</v>
      </c>
    </row>
    <row r="4380" spans="1:20" x14ac:dyDescent="0.35">
      <c r="A4380">
        <f t="shared" si="137"/>
        <v>4380</v>
      </c>
      <c r="B4380" s="3" t="s">
        <v>72</v>
      </c>
      <c r="C4380" s="3" t="s">
        <v>74</v>
      </c>
      <c r="D4380" s="3" t="s">
        <v>22</v>
      </c>
      <c r="E4380">
        <v>2028</v>
      </c>
      <c r="F4380" s="3" t="str">
        <f t="shared" si="136"/>
        <v>CStorDUNCAN2028</v>
      </c>
      <c r="G4380" s="9">
        <v>447.6</v>
      </c>
      <c r="H4380" s="9">
        <v>455.2</v>
      </c>
      <c r="I4380" s="9">
        <v>314.3</v>
      </c>
      <c r="J4380" s="9">
        <v>137.6</v>
      </c>
      <c r="K4380" s="9">
        <v>81.3</v>
      </c>
      <c r="L4380" s="9">
        <v>94.2</v>
      </c>
      <c r="M4380" s="9">
        <v>88</v>
      </c>
      <c r="N4380" s="9">
        <v>117.5</v>
      </c>
      <c r="O4380" s="9">
        <v>274.7</v>
      </c>
      <c r="P4380" s="9">
        <v>447.1</v>
      </c>
      <c r="Q4380" s="9">
        <v>527.6</v>
      </c>
      <c r="R4380" s="9">
        <v>561</v>
      </c>
      <c r="S4380" s="9">
        <v>556</v>
      </c>
      <c r="T4380" s="9">
        <v>482.5</v>
      </c>
    </row>
    <row r="4381" spans="1:20" x14ac:dyDescent="0.35">
      <c r="A4381">
        <f t="shared" si="137"/>
        <v>4381</v>
      </c>
      <c r="B4381" s="3" t="s">
        <v>72</v>
      </c>
      <c r="C4381" s="3" t="s">
        <v>74</v>
      </c>
      <c r="D4381" s="3" t="s">
        <v>22</v>
      </c>
      <c r="E4381">
        <v>2029</v>
      </c>
      <c r="F4381" s="3" t="str">
        <f t="shared" si="136"/>
        <v>CStorDUNCAN2029</v>
      </c>
      <c r="G4381" s="9">
        <v>524.4</v>
      </c>
      <c r="H4381" s="9">
        <v>368.8</v>
      </c>
      <c r="I4381" s="9">
        <v>288.89999999999998</v>
      </c>
      <c r="J4381" s="9">
        <v>81.3</v>
      </c>
      <c r="K4381" s="9">
        <v>8.5</v>
      </c>
      <c r="L4381" s="9">
        <v>2.6</v>
      </c>
      <c r="M4381" s="9">
        <v>0</v>
      </c>
      <c r="N4381" s="9">
        <v>44.8</v>
      </c>
      <c r="O4381" s="9">
        <v>251.8</v>
      </c>
      <c r="P4381" s="9">
        <v>381.6</v>
      </c>
      <c r="Q4381" s="9">
        <v>546.5</v>
      </c>
      <c r="R4381" s="9">
        <v>591.20000000000005</v>
      </c>
      <c r="S4381" s="9">
        <v>587.20000000000005</v>
      </c>
      <c r="T4381" s="9">
        <v>513.5</v>
      </c>
    </row>
    <row r="4382" spans="1:20" x14ac:dyDescent="0.35">
      <c r="A4382">
        <f t="shared" si="137"/>
        <v>4382</v>
      </c>
      <c r="B4382" s="3" t="s">
        <v>72</v>
      </c>
      <c r="C4382" s="3" t="s">
        <v>74</v>
      </c>
      <c r="D4382" s="3" t="s">
        <v>23</v>
      </c>
      <c r="E4382">
        <v>2020</v>
      </c>
      <c r="F4382" s="3" t="str">
        <f t="shared" si="136"/>
        <v>CStorCORA L2020</v>
      </c>
      <c r="G4382" s="9">
        <v>396.9</v>
      </c>
      <c r="H4382" s="9">
        <v>396.9</v>
      </c>
      <c r="I4382" s="9">
        <v>396.9</v>
      </c>
      <c r="J4382" s="9">
        <v>322.8</v>
      </c>
      <c r="K4382" s="9">
        <v>234.8</v>
      </c>
      <c r="L4382" s="9">
        <v>69.8</v>
      </c>
      <c r="M4382" s="9">
        <v>119.2</v>
      </c>
      <c r="N4382" s="9">
        <v>291.7</v>
      </c>
      <c r="O4382" s="9">
        <v>587.79999999999995</v>
      </c>
      <c r="P4382" s="9">
        <v>676.5</v>
      </c>
      <c r="Q4382" s="9">
        <v>285.39999999999998</v>
      </c>
      <c r="R4382" s="9">
        <v>285.39999999999998</v>
      </c>
      <c r="S4382" s="9">
        <v>285.39999999999998</v>
      </c>
      <c r="T4382" s="9">
        <v>396.9</v>
      </c>
    </row>
    <row r="4383" spans="1:20" x14ac:dyDescent="0.35">
      <c r="A4383">
        <f t="shared" si="137"/>
        <v>4383</v>
      </c>
      <c r="B4383" s="3" t="s">
        <v>72</v>
      </c>
      <c r="C4383" s="3" t="s">
        <v>74</v>
      </c>
      <c r="D4383" s="3" t="s">
        <v>23</v>
      </c>
      <c r="E4383">
        <v>2021</v>
      </c>
      <c r="F4383" s="3" t="str">
        <f t="shared" si="136"/>
        <v>CStorCORA L2021</v>
      </c>
      <c r="G4383" s="9">
        <v>396.9</v>
      </c>
      <c r="H4383" s="9">
        <v>396.9</v>
      </c>
      <c r="I4383" s="9">
        <v>396.9</v>
      </c>
      <c r="J4383" s="9">
        <v>322.8</v>
      </c>
      <c r="K4383" s="9">
        <v>234.8</v>
      </c>
      <c r="L4383" s="9">
        <v>168.6</v>
      </c>
      <c r="M4383" s="9">
        <v>90</v>
      </c>
      <c r="N4383" s="9">
        <v>255</v>
      </c>
      <c r="O4383" s="9">
        <v>709.7</v>
      </c>
      <c r="P4383" s="9">
        <v>604.29999999999995</v>
      </c>
      <c r="Q4383" s="9">
        <v>336.8</v>
      </c>
      <c r="R4383" s="9">
        <v>307.8</v>
      </c>
      <c r="S4383" s="9">
        <v>285.39999999999998</v>
      </c>
      <c r="T4383" s="9">
        <v>396.9</v>
      </c>
    </row>
    <row r="4384" spans="1:20" x14ac:dyDescent="0.35">
      <c r="A4384">
        <f t="shared" si="137"/>
        <v>4384</v>
      </c>
      <c r="B4384" s="3" t="s">
        <v>72</v>
      </c>
      <c r="C4384" s="3" t="s">
        <v>74</v>
      </c>
      <c r="D4384" s="3" t="s">
        <v>23</v>
      </c>
      <c r="E4384">
        <v>2022</v>
      </c>
      <c r="F4384" s="3" t="str">
        <f t="shared" si="136"/>
        <v>CStorCORA L2022</v>
      </c>
      <c r="G4384" s="9">
        <v>396.9</v>
      </c>
      <c r="H4384" s="9">
        <v>396.9</v>
      </c>
      <c r="I4384" s="9">
        <v>396.9</v>
      </c>
      <c r="J4384" s="9">
        <v>322.8</v>
      </c>
      <c r="K4384" s="9">
        <v>268</v>
      </c>
      <c r="L4384" s="9">
        <v>69.8</v>
      </c>
      <c r="M4384" s="9">
        <v>69.8</v>
      </c>
      <c r="N4384" s="9">
        <v>269.39999999999998</v>
      </c>
      <c r="O4384" s="9">
        <v>678.1</v>
      </c>
      <c r="P4384" s="9">
        <v>369.2</v>
      </c>
      <c r="Q4384" s="9">
        <v>285.39999999999998</v>
      </c>
      <c r="R4384" s="9">
        <v>285.39999999999998</v>
      </c>
      <c r="S4384" s="9">
        <v>285.39999999999998</v>
      </c>
      <c r="T4384" s="9">
        <v>396.9</v>
      </c>
    </row>
    <row r="4385" spans="1:20" x14ac:dyDescent="0.35">
      <c r="A4385">
        <f t="shared" si="137"/>
        <v>4385</v>
      </c>
      <c r="B4385" s="3" t="s">
        <v>72</v>
      </c>
      <c r="C4385" s="3" t="s">
        <v>74</v>
      </c>
      <c r="D4385" s="3" t="s">
        <v>23</v>
      </c>
      <c r="E4385">
        <v>2023</v>
      </c>
      <c r="F4385" s="3" t="str">
        <f t="shared" si="136"/>
        <v>CStorCORA L2023</v>
      </c>
      <c r="G4385" s="9">
        <v>396.9</v>
      </c>
      <c r="H4385" s="9">
        <v>396.9</v>
      </c>
      <c r="I4385" s="9">
        <v>396.9</v>
      </c>
      <c r="J4385" s="9">
        <v>322.8</v>
      </c>
      <c r="K4385" s="9">
        <v>234.8</v>
      </c>
      <c r="L4385" s="9">
        <v>69.8</v>
      </c>
      <c r="M4385" s="9">
        <v>69.8</v>
      </c>
      <c r="N4385" s="9">
        <v>226.8</v>
      </c>
      <c r="O4385" s="9">
        <v>528.79999999999995</v>
      </c>
      <c r="P4385" s="9">
        <v>513.70000000000005</v>
      </c>
      <c r="Q4385" s="9">
        <v>285.39999999999998</v>
      </c>
      <c r="R4385" s="9">
        <v>285.39999999999998</v>
      </c>
      <c r="S4385" s="9">
        <v>285.39999999999998</v>
      </c>
      <c r="T4385" s="9">
        <v>396.9</v>
      </c>
    </row>
    <row r="4386" spans="1:20" x14ac:dyDescent="0.35">
      <c r="A4386">
        <f t="shared" si="137"/>
        <v>4386</v>
      </c>
      <c r="B4386" s="3" t="s">
        <v>72</v>
      </c>
      <c r="C4386" s="3" t="s">
        <v>74</v>
      </c>
      <c r="D4386" s="3" t="s">
        <v>23</v>
      </c>
      <c r="E4386">
        <v>2024</v>
      </c>
      <c r="F4386" s="3" t="str">
        <f t="shared" si="136"/>
        <v>CStorCORA L2024</v>
      </c>
      <c r="G4386" s="9">
        <v>396.9</v>
      </c>
      <c r="H4386" s="9">
        <v>396.9</v>
      </c>
      <c r="I4386" s="9">
        <v>396.9</v>
      </c>
      <c r="J4386" s="9">
        <v>322.8</v>
      </c>
      <c r="K4386" s="9">
        <v>234.8</v>
      </c>
      <c r="L4386" s="9">
        <v>69.8</v>
      </c>
      <c r="M4386" s="9">
        <v>69.8</v>
      </c>
      <c r="N4386" s="9">
        <v>69.8</v>
      </c>
      <c r="O4386" s="9">
        <v>615.4</v>
      </c>
      <c r="P4386" s="9">
        <v>285.39999999999998</v>
      </c>
      <c r="Q4386" s="9">
        <v>285.39999999999998</v>
      </c>
      <c r="R4386" s="9">
        <v>285.39999999999998</v>
      </c>
      <c r="S4386" s="9">
        <v>285.39999999999998</v>
      </c>
      <c r="T4386" s="9">
        <v>396.9</v>
      </c>
    </row>
    <row r="4387" spans="1:20" x14ac:dyDescent="0.35">
      <c r="A4387">
        <f t="shared" si="137"/>
        <v>4387</v>
      </c>
      <c r="B4387" s="3" t="s">
        <v>72</v>
      </c>
      <c r="C4387" s="3" t="s">
        <v>74</v>
      </c>
      <c r="D4387" s="3" t="s">
        <v>23</v>
      </c>
      <c r="E4387">
        <v>2025</v>
      </c>
      <c r="F4387" s="3" t="str">
        <f t="shared" si="136"/>
        <v>CStorCORA L2025</v>
      </c>
      <c r="G4387" s="9">
        <v>396.9</v>
      </c>
      <c r="H4387" s="9">
        <v>396.9</v>
      </c>
      <c r="I4387" s="9">
        <v>396.9</v>
      </c>
      <c r="J4387" s="9">
        <v>322.8</v>
      </c>
      <c r="K4387" s="9">
        <v>406.7</v>
      </c>
      <c r="L4387" s="9">
        <v>81.3</v>
      </c>
      <c r="M4387" s="9">
        <v>69.8</v>
      </c>
      <c r="N4387" s="9">
        <v>236</v>
      </c>
      <c r="O4387" s="9">
        <v>839.5</v>
      </c>
      <c r="P4387" s="9">
        <v>285.39999999999998</v>
      </c>
      <c r="Q4387" s="9">
        <v>285.39999999999998</v>
      </c>
      <c r="R4387" s="9">
        <v>285.39999999999998</v>
      </c>
      <c r="S4387" s="9">
        <v>285.39999999999998</v>
      </c>
      <c r="T4387" s="9">
        <v>396.9</v>
      </c>
    </row>
    <row r="4388" spans="1:20" x14ac:dyDescent="0.35">
      <c r="A4388">
        <f t="shared" si="137"/>
        <v>4388</v>
      </c>
      <c r="B4388" s="3" t="s">
        <v>72</v>
      </c>
      <c r="C4388" s="3" t="s">
        <v>74</v>
      </c>
      <c r="D4388" s="3" t="s">
        <v>23</v>
      </c>
      <c r="E4388">
        <v>2026</v>
      </c>
      <c r="F4388" s="3" t="str">
        <f t="shared" si="136"/>
        <v>CStorCORA L2026</v>
      </c>
      <c r="G4388" s="9">
        <v>396.9</v>
      </c>
      <c r="H4388" s="9">
        <v>396.9</v>
      </c>
      <c r="I4388" s="9">
        <v>396.9</v>
      </c>
      <c r="J4388" s="9">
        <v>484.1</v>
      </c>
      <c r="K4388" s="9">
        <v>234.8</v>
      </c>
      <c r="L4388" s="9">
        <v>183.1</v>
      </c>
      <c r="M4388" s="9">
        <v>118</v>
      </c>
      <c r="N4388" s="9">
        <v>356.1</v>
      </c>
      <c r="O4388" s="9">
        <v>625.4</v>
      </c>
      <c r="P4388" s="9">
        <v>476.1</v>
      </c>
      <c r="Q4388" s="9">
        <v>285.39999999999998</v>
      </c>
      <c r="R4388" s="9">
        <v>285.39999999999998</v>
      </c>
      <c r="S4388" s="9">
        <v>285.39999999999998</v>
      </c>
      <c r="T4388" s="9">
        <v>396.9</v>
      </c>
    </row>
    <row r="4389" spans="1:20" x14ac:dyDescent="0.35">
      <c r="A4389">
        <f t="shared" si="137"/>
        <v>4389</v>
      </c>
      <c r="B4389" s="3" t="s">
        <v>72</v>
      </c>
      <c r="C4389" s="3" t="s">
        <v>74</v>
      </c>
      <c r="D4389" s="3" t="s">
        <v>23</v>
      </c>
      <c r="E4389">
        <v>2027</v>
      </c>
      <c r="F4389" s="3" t="str">
        <f t="shared" si="136"/>
        <v>CStorCORA L2027</v>
      </c>
      <c r="G4389" s="9">
        <v>396.9</v>
      </c>
      <c r="H4389" s="9">
        <v>396.9</v>
      </c>
      <c r="I4389" s="9">
        <v>396.9</v>
      </c>
      <c r="J4389" s="9">
        <v>322.8</v>
      </c>
      <c r="K4389" s="9">
        <v>234.8</v>
      </c>
      <c r="L4389" s="9">
        <v>69.8</v>
      </c>
      <c r="M4389" s="9">
        <v>69.8</v>
      </c>
      <c r="N4389" s="9">
        <v>287.7</v>
      </c>
      <c r="O4389" s="9">
        <v>620.5</v>
      </c>
      <c r="P4389" s="9">
        <v>285.39999999999998</v>
      </c>
      <c r="Q4389" s="9">
        <v>285.39999999999998</v>
      </c>
      <c r="R4389" s="9">
        <v>285.39999999999998</v>
      </c>
      <c r="S4389" s="9">
        <v>285.39999999999998</v>
      </c>
      <c r="T4389" s="9">
        <v>396.9</v>
      </c>
    </row>
    <row r="4390" spans="1:20" x14ac:dyDescent="0.35">
      <c r="A4390">
        <f t="shared" si="137"/>
        <v>4390</v>
      </c>
      <c r="B4390" s="3" t="s">
        <v>72</v>
      </c>
      <c r="C4390" s="3" t="s">
        <v>74</v>
      </c>
      <c r="D4390" s="3" t="s">
        <v>23</v>
      </c>
      <c r="E4390">
        <v>2028</v>
      </c>
      <c r="F4390" s="3" t="str">
        <f t="shared" si="136"/>
        <v>CStorCORA L2028</v>
      </c>
      <c r="G4390" s="9">
        <v>396.9</v>
      </c>
      <c r="H4390" s="9">
        <v>396.9</v>
      </c>
      <c r="I4390" s="9">
        <v>396.9</v>
      </c>
      <c r="J4390" s="9">
        <v>322.8</v>
      </c>
      <c r="K4390" s="9">
        <v>234.8</v>
      </c>
      <c r="L4390" s="9">
        <v>69.8</v>
      </c>
      <c r="M4390" s="9">
        <v>69.8</v>
      </c>
      <c r="N4390" s="9">
        <v>90</v>
      </c>
      <c r="O4390" s="9">
        <v>497.8</v>
      </c>
      <c r="P4390" s="9">
        <v>285.39999999999998</v>
      </c>
      <c r="Q4390" s="9">
        <v>285.39999999999998</v>
      </c>
      <c r="R4390" s="9">
        <v>285.39999999999998</v>
      </c>
      <c r="S4390" s="9">
        <v>285.39999999999998</v>
      </c>
      <c r="T4390" s="9">
        <v>396.9</v>
      </c>
    </row>
    <row r="4391" spans="1:20" x14ac:dyDescent="0.35">
      <c r="A4391">
        <f t="shared" si="137"/>
        <v>4391</v>
      </c>
      <c r="B4391" s="3" t="s">
        <v>72</v>
      </c>
      <c r="C4391" s="3" t="s">
        <v>74</v>
      </c>
      <c r="D4391" s="3" t="s">
        <v>23</v>
      </c>
      <c r="E4391">
        <v>2029</v>
      </c>
      <c r="F4391" s="3" t="str">
        <f t="shared" si="136"/>
        <v>CStorCORA L2029</v>
      </c>
      <c r="G4391" s="9">
        <v>396.9</v>
      </c>
      <c r="H4391" s="9">
        <v>396.9</v>
      </c>
      <c r="I4391" s="9">
        <v>396.9</v>
      </c>
      <c r="J4391" s="9">
        <v>322.8</v>
      </c>
      <c r="K4391" s="9">
        <v>234.8</v>
      </c>
      <c r="L4391" s="9">
        <v>69.8</v>
      </c>
      <c r="M4391" s="9">
        <v>103</v>
      </c>
      <c r="N4391" s="9">
        <v>109.6</v>
      </c>
      <c r="O4391" s="9">
        <v>669.2</v>
      </c>
      <c r="P4391" s="9">
        <v>285.39999999999998</v>
      </c>
      <c r="Q4391" s="9">
        <v>285.39999999999998</v>
      </c>
      <c r="R4391" s="9">
        <v>285.39999999999998</v>
      </c>
      <c r="S4391" s="9">
        <v>285.39999999999998</v>
      </c>
      <c r="T4391" s="9">
        <v>396.9</v>
      </c>
    </row>
    <row r="4392" spans="1:20" x14ac:dyDescent="0.35">
      <c r="A4392">
        <f t="shared" si="137"/>
        <v>4392</v>
      </c>
      <c r="B4392" s="3" t="s">
        <v>72</v>
      </c>
      <c r="C4392" s="3" t="s">
        <v>74</v>
      </c>
      <c r="D4392" s="3" t="s">
        <v>24</v>
      </c>
      <c r="E4392">
        <v>2020</v>
      </c>
      <c r="F4392" s="3" t="str">
        <f t="shared" si="136"/>
        <v>CStorCANAL2020</v>
      </c>
      <c r="G4392" s="9">
        <v>0</v>
      </c>
      <c r="H4392" s="9">
        <v>0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  <c r="S4392" s="9">
        <v>0</v>
      </c>
      <c r="T4392" s="9">
        <v>0</v>
      </c>
    </row>
    <row r="4393" spans="1:20" x14ac:dyDescent="0.35">
      <c r="A4393">
        <f t="shared" si="137"/>
        <v>4393</v>
      </c>
      <c r="B4393" s="3" t="s">
        <v>72</v>
      </c>
      <c r="C4393" s="3" t="s">
        <v>74</v>
      </c>
      <c r="D4393" s="3" t="s">
        <v>24</v>
      </c>
      <c r="E4393">
        <v>2021</v>
      </c>
      <c r="F4393" s="3" t="str">
        <f t="shared" si="136"/>
        <v>CStorCANAL2021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</row>
    <row r="4394" spans="1:20" x14ac:dyDescent="0.35">
      <c r="A4394">
        <f t="shared" si="137"/>
        <v>4394</v>
      </c>
      <c r="B4394" s="3" t="s">
        <v>72</v>
      </c>
      <c r="C4394" s="3" t="s">
        <v>74</v>
      </c>
      <c r="D4394" s="3" t="s">
        <v>24</v>
      </c>
      <c r="E4394">
        <v>2022</v>
      </c>
      <c r="F4394" s="3" t="str">
        <f t="shared" si="136"/>
        <v>CStorCANAL2022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</row>
    <row r="4395" spans="1:20" x14ac:dyDescent="0.35">
      <c r="A4395">
        <f t="shared" si="137"/>
        <v>4395</v>
      </c>
      <c r="B4395" s="3" t="s">
        <v>72</v>
      </c>
      <c r="C4395" s="3" t="s">
        <v>74</v>
      </c>
      <c r="D4395" s="3" t="s">
        <v>24</v>
      </c>
      <c r="E4395">
        <v>2023</v>
      </c>
      <c r="F4395" s="3" t="str">
        <f t="shared" si="136"/>
        <v>CStorCANAL2023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</row>
    <row r="4396" spans="1:20" x14ac:dyDescent="0.35">
      <c r="A4396">
        <f t="shared" si="137"/>
        <v>4396</v>
      </c>
      <c r="B4396" s="3" t="s">
        <v>72</v>
      </c>
      <c r="C4396" s="3" t="s">
        <v>74</v>
      </c>
      <c r="D4396" s="3" t="s">
        <v>24</v>
      </c>
      <c r="E4396">
        <v>2024</v>
      </c>
      <c r="F4396" s="3" t="str">
        <f t="shared" si="136"/>
        <v>CStorCANAL2024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</row>
    <row r="4397" spans="1:20" x14ac:dyDescent="0.35">
      <c r="A4397">
        <f t="shared" si="137"/>
        <v>4397</v>
      </c>
      <c r="B4397" s="3" t="s">
        <v>72</v>
      </c>
      <c r="C4397" s="3" t="s">
        <v>74</v>
      </c>
      <c r="D4397" s="3" t="s">
        <v>24</v>
      </c>
      <c r="E4397">
        <v>2025</v>
      </c>
      <c r="F4397" s="3" t="str">
        <f t="shared" si="136"/>
        <v>CStorCANAL2025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</row>
    <row r="4398" spans="1:20" x14ac:dyDescent="0.35">
      <c r="A4398">
        <f t="shared" si="137"/>
        <v>4398</v>
      </c>
      <c r="B4398" s="3" t="s">
        <v>72</v>
      </c>
      <c r="C4398" s="3" t="s">
        <v>74</v>
      </c>
      <c r="D4398" s="3" t="s">
        <v>24</v>
      </c>
      <c r="E4398">
        <v>2026</v>
      </c>
      <c r="F4398" s="3" t="str">
        <f t="shared" si="136"/>
        <v>CStorCANAL2026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</row>
    <row r="4399" spans="1:20" x14ac:dyDescent="0.35">
      <c r="A4399">
        <f t="shared" si="137"/>
        <v>4399</v>
      </c>
      <c r="B4399" s="3" t="s">
        <v>72</v>
      </c>
      <c r="C4399" s="3" t="s">
        <v>74</v>
      </c>
      <c r="D4399" s="3" t="s">
        <v>24</v>
      </c>
      <c r="E4399">
        <v>2027</v>
      </c>
      <c r="F4399" s="3" t="str">
        <f t="shared" si="136"/>
        <v>CStorCANAL2027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</row>
    <row r="4400" spans="1:20" x14ac:dyDescent="0.35">
      <c r="A4400">
        <f t="shared" si="137"/>
        <v>4400</v>
      </c>
      <c r="B4400" s="3" t="s">
        <v>72</v>
      </c>
      <c r="C4400" s="3" t="s">
        <v>74</v>
      </c>
      <c r="D4400" s="3" t="s">
        <v>24</v>
      </c>
      <c r="E4400">
        <v>2028</v>
      </c>
      <c r="F4400" s="3" t="str">
        <f t="shared" si="136"/>
        <v>CStorCANAL2028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</row>
    <row r="4401" spans="1:20" x14ac:dyDescent="0.35">
      <c r="A4401">
        <f t="shared" si="137"/>
        <v>4401</v>
      </c>
      <c r="B4401" s="3" t="s">
        <v>72</v>
      </c>
      <c r="C4401" s="3" t="s">
        <v>74</v>
      </c>
      <c r="D4401" s="3" t="s">
        <v>24</v>
      </c>
      <c r="E4401">
        <v>2029</v>
      </c>
      <c r="F4401" s="3" t="str">
        <f t="shared" si="136"/>
        <v>CStorCANAL2029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</row>
    <row r="4402" spans="1:20" x14ac:dyDescent="0.35">
      <c r="A4402">
        <f t="shared" si="137"/>
        <v>4402</v>
      </c>
      <c r="B4402" s="3" t="s">
        <v>72</v>
      </c>
      <c r="C4402" s="3" t="s">
        <v>74</v>
      </c>
      <c r="D4402" s="3" t="s">
        <v>25</v>
      </c>
      <c r="E4402">
        <v>2020</v>
      </c>
      <c r="F4402" s="3" t="str">
        <f t="shared" si="136"/>
        <v>CStorUP BON2020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0</v>
      </c>
      <c r="N4402" s="9">
        <v>0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</row>
    <row r="4403" spans="1:20" x14ac:dyDescent="0.35">
      <c r="A4403">
        <f t="shared" si="137"/>
        <v>4403</v>
      </c>
      <c r="B4403" s="3" t="s">
        <v>72</v>
      </c>
      <c r="C4403" s="3" t="s">
        <v>74</v>
      </c>
      <c r="D4403" s="3" t="s">
        <v>25</v>
      </c>
      <c r="E4403">
        <v>2021</v>
      </c>
      <c r="F4403" s="3" t="str">
        <f t="shared" si="136"/>
        <v>CStorUP BON2021</v>
      </c>
      <c r="G4403" s="9">
        <v>0</v>
      </c>
      <c r="H4403" s="9">
        <v>0</v>
      </c>
      <c r="I4403" s="9">
        <v>0</v>
      </c>
      <c r="J4403" s="9">
        <v>0</v>
      </c>
      <c r="K4403" s="9">
        <v>0</v>
      </c>
      <c r="L4403" s="9">
        <v>0</v>
      </c>
      <c r="M4403" s="9">
        <v>0</v>
      </c>
      <c r="N4403" s="9">
        <v>0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</row>
    <row r="4404" spans="1:20" x14ac:dyDescent="0.35">
      <c r="A4404">
        <f t="shared" si="137"/>
        <v>4404</v>
      </c>
      <c r="B4404" s="3" t="s">
        <v>72</v>
      </c>
      <c r="C4404" s="3" t="s">
        <v>74</v>
      </c>
      <c r="D4404" s="3" t="s">
        <v>25</v>
      </c>
      <c r="E4404">
        <v>2022</v>
      </c>
      <c r="F4404" s="3" t="str">
        <f t="shared" si="136"/>
        <v>CStorUP BON2022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</row>
    <row r="4405" spans="1:20" x14ac:dyDescent="0.35">
      <c r="A4405">
        <f t="shared" si="137"/>
        <v>4405</v>
      </c>
      <c r="B4405" s="3" t="s">
        <v>72</v>
      </c>
      <c r="C4405" s="3" t="s">
        <v>74</v>
      </c>
      <c r="D4405" s="3" t="s">
        <v>25</v>
      </c>
      <c r="E4405">
        <v>2023</v>
      </c>
      <c r="F4405" s="3" t="str">
        <f t="shared" si="136"/>
        <v>CStorUP BON2023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</row>
    <row r="4406" spans="1:20" x14ac:dyDescent="0.35">
      <c r="A4406">
        <f t="shared" si="137"/>
        <v>4406</v>
      </c>
      <c r="B4406" s="3" t="s">
        <v>72</v>
      </c>
      <c r="C4406" s="3" t="s">
        <v>74</v>
      </c>
      <c r="D4406" s="3" t="s">
        <v>25</v>
      </c>
      <c r="E4406">
        <v>2024</v>
      </c>
      <c r="F4406" s="3" t="str">
        <f t="shared" si="136"/>
        <v>CStorUP BON2024</v>
      </c>
      <c r="G4406" s="9">
        <v>0</v>
      </c>
      <c r="H4406" s="9">
        <v>0</v>
      </c>
      <c r="I4406" s="9">
        <v>0</v>
      </c>
      <c r="J4406" s="9">
        <v>0</v>
      </c>
      <c r="K4406" s="9">
        <v>0</v>
      </c>
      <c r="L4406" s="9">
        <v>0</v>
      </c>
      <c r="M4406" s="9">
        <v>0</v>
      </c>
      <c r="N4406" s="9">
        <v>0</v>
      </c>
      <c r="O4406" s="9">
        <v>0</v>
      </c>
      <c r="P4406" s="9">
        <v>0</v>
      </c>
      <c r="Q4406" s="9">
        <v>0</v>
      </c>
      <c r="R4406" s="9">
        <v>0</v>
      </c>
      <c r="S4406" s="9">
        <v>0</v>
      </c>
      <c r="T4406" s="9">
        <v>0</v>
      </c>
    </row>
    <row r="4407" spans="1:20" x14ac:dyDescent="0.35">
      <c r="A4407">
        <f t="shared" si="137"/>
        <v>4407</v>
      </c>
      <c r="B4407" s="3" t="s">
        <v>72</v>
      </c>
      <c r="C4407" s="3" t="s">
        <v>74</v>
      </c>
      <c r="D4407" s="3" t="s">
        <v>25</v>
      </c>
      <c r="E4407">
        <v>2025</v>
      </c>
      <c r="F4407" s="3" t="str">
        <f t="shared" si="136"/>
        <v>CStorUP BON2025</v>
      </c>
      <c r="G4407" s="9">
        <v>0</v>
      </c>
      <c r="H4407" s="9">
        <v>0</v>
      </c>
      <c r="I4407" s="9">
        <v>0</v>
      </c>
      <c r="J4407" s="9">
        <v>0</v>
      </c>
      <c r="K4407" s="9">
        <v>0</v>
      </c>
      <c r="L4407" s="9">
        <v>0</v>
      </c>
      <c r="M4407" s="9">
        <v>0</v>
      </c>
      <c r="N4407" s="9">
        <v>0</v>
      </c>
      <c r="O4407" s="9">
        <v>0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</row>
    <row r="4408" spans="1:20" x14ac:dyDescent="0.35">
      <c r="A4408">
        <f t="shared" si="137"/>
        <v>4408</v>
      </c>
      <c r="B4408" s="3" t="s">
        <v>72</v>
      </c>
      <c r="C4408" s="3" t="s">
        <v>74</v>
      </c>
      <c r="D4408" s="3" t="s">
        <v>25</v>
      </c>
      <c r="E4408">
        <v>2026</v>
      </c>
      <c r="F4408" s="3" t="str">
        <f t="shared" si="136"/>
        <v>CStorUP BON2026</v>
      </c>
      <c r="G4408" s="9">
        <v>0</v>
      </c>
      <c r="H4408" s="9">
        <v>0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  <c r="Q4408" s="9">
        <v>0</v>
      </c>
      <c r="R4408" s="9">
        <v>0</v>
      </c>
      <c r="S4408" s="9">
        <v>0</v>
      </c>
      <c r="T4408" s="9">
        <v>0</v>
      </c>
    </row>
    <row r="4409" spans="1:20" x14ac:dyDescent="0.35">
      <c r="A4409">
        <f t="shared" si="137"/>
        <v>4409</v>
      </c>
      <c r="B4409" s="3" t="s">
        <v>72</v>
      </c>
      <c r="C4409" s="3" t="s">
        <v>74</v>
      </c>
      <c r="D4409" s="3" t="s">
        <v>25</v>
      </c>
      <c r="E4409">
        <v>2027</v>
      </c>
      <c r="F4409" s="3" t="str">
        <f t="shared" si="136"/>
        <v>CStorUP BON2027</v>
      </c>
      <c r="G4409" s="9">
        <v>0</v>
      </c>
      <c r="H4409" s="9">
        <v>0</v>
      </c>
      <c r="I4409" s="9">
        <v>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</row>
    <row r="4410" spans="1:20" x14ac:dyDescent="0.35">
      <c r="A4410">
        <f t="shared" si="137"/>
        <v>4410</v>
      </c>
      <c r="B4410" s="3" t="s">
        <v>72</v>
      </c>
      <c r="C4410" s="3" t="s">
        <v>74</v>
      </c>
      <c r="D4410" s="3" t="s">
        <v>25</v>
      </c>
      <c r="E4410">
        <v>2028</v>
      </c>
      <c r="F4410" s="3" t="str">
        <f t="shared" si="136"/>
        <v>CStorUP BON2028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</row>
    <row r="4411" spans="1:20" x14ac:dyDescent="0.35">
      <c r="A4411">
        <f t="shared" si="137"/>
        <v>4411</v>
      </c>
      <c r="B4411" s="3" t="s">
        <v>72</v>
      </c>
      <c r="C4411" s="3" t="s">
        <v>74</v>
      </c>
      <c r="D4411" s="3" t="s">
        <v>25</v>
      </c>
      <c r="E4411">
        <v>2029</v>
      </c>
      <c r="F4411" s="3" t="str">
        <f t="shared" si="136"/>
        <v>CStorUP BON2029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0</v>
      </c>
      <c r="T4411" s="9">
        <v>0</v>
      </c>
    </row>
    <row r="4412" spans="1:20" x14ac:dyDescent="0.35">
      <c r="A4412">
        <f t="shared" si="137"/>
        <v>4412</v>
      </c>
      <c r="B4412" s="3" t="s">
        <v>72</v>
      </c>
      <c r="C4412" s="3" t="s">
        <v>74</v>
      </c>
      <c r="D4412" s="3" t="s">
        <v>26</v>
      </c>
      <c r="E4412">
        <v>2020</v>
      </c>
      <c r="F4412" s="3" t="str">
        <f t="shared" si="136"/>
        <v>CStorLO BON2020</v>
      </c>
      <c r="G4412" s="9">
        <v>0</v>
      </c>
      <c r="H4412" s="9">
        <v>0</v>
      </c>
      <c r="I4412" s="9">
        <v>0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0</v>
      </c>
    </row>
    <row r="4413" spans="1:20" x14ac:dyDescent="0.35">
      <c r="A4413">
        <f t="shared" si="137"/>
        <v>4413</v>
      </c>
      <c r="B4413" s="3" t="s">
        <v>72</v>
      </c>
      <c r="C4413" s="3" t="s">
        <v>74</v>
      </c>
      <c r="D4413" s="3" t="s">
        <v>26</v>
      </c>
      <c r="E4413">
        <v>2021</v>
      </c>
      <c r="F4413" s="3" t="str">
        <f t="shared" si="136"/>
        <v>CStorLO BON2021</v>
      </c>
      <c r="G4413" s="9">
        <v>0</v>
      </c>
      <c r="H4413" s="9">
        <v>0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0</v>
      </c>
      <c r="T4413" s="9">
        <v>0</v>
      </c>
    </row>
    <row r="4414" spans="1:20" x14ac:dyDescent="0.35">
      <c r="A4414">
        <f t="shared" si="137"/>
        <v>4414</v>
      </c>
      <c r="B4414" s="3" t="s">
        <v>72</v>
      </c>
      <c r="C4414" s="3" t="s">
        <v>74</v>
      </c>
      <c r="D4414" s="3" t="s">
        <v>26</v>
      </c>
      <c r="E4414">
        <v>2022</v>
      </c>
      <c r="F4414" s="3" t="str">
        <f t="shared" si="136"/>
        <v>CStorLO BON2022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</row>
    <row r="4415" spans="1:20" x14ac:dyDescent="0.35">
      <c r="A4415">
        <f t="shared" si="137"/>
        <v>4415</v>
      </c>
      <c r="B4415" s="3" t="s">
        <v>72</v>
      </c>
      <c r="C4415" s="3" t="s">
        <v>74</v>
      </c>
      <c r="D4415" s="3" t="s">
        <v>26</v>
      </c>
      <c r="E4415">
        <v>2023</v>
      </c>
      <c r="F4415" s="3" t="str">
        <f t="shared" si="136"/>
        <v>CStorLO BON2023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</row>
    <row r="4416" spans="1:20" x14ac:dyDescent="0.35">
      <c r="A4416">
        <f t="shared" si="137"/>
        <v>4416</v>
      </c>
      <c r="B4416" s="3" t="s">
        <v>72</v>
      </c>
      <c r="C4416" s="3" t="s">
        <v>74</v>
      </c>
      <c r="D4416" s="3" t="s">
        <v>26</v>
      </c>
      <c r="E4416">
        <v>2024</v>
      </c>
      <c r="F4416" s="3" t="str">
        <f t="shared" si="136"/>
        <v>CStorLO BON2024</v>
      </c>
      <c r="G4416" s="9">
        <v>0</v>
      </c>
      <c r="H4416" s="9">
        <v>0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  <c r="S4416" s="9">
        <v>0</v>
      </c>
      <c r="T4416" s="9">
        <v>0</v>
      </c>
    </row>
    <row r="4417" spans="1:20" x14ac:dyDescent="0.35">
      <c r="A4417">
        <f t="shared" si="137"/>
        <v>4417</v>
      </c>
      <c r="B4417" s="3" t="s">
        <v>72</v>
      </c>
      <c r="C4417" s="3" t="s">
        <v>74</v>
      </c>
      <c r="D4417" s="3" t="s">
        <v>26</v>
      </c>
      <c r="E4417">
        <v>2025</v>
      </c>
      <c r="F4417" s="3" t="str">
        <f t="shared" si="136"/>
        <v>CStorLO BON2025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9">
        <v>0</v>
      </c>
      <c r="T4417" s="9">
        <v>0</v>
      </c>
    </row>
    <row r="4418" spans="1:20" x14ac:dyDescent="0.35">
      <c r="A4418">
        <f t="shared" si="137"/>
        <v>4418</v>
      </c>
      <c r="B4418" s="3" t="s">
        <v>72</v>
      </c>
      <c r="C4418" s="3" t="s">
        <v>74</v>
      </c>
      <c r="D4418" s="3" t="s">
        <v>26</v>
      </c>
      <c r="E4418">
        <v>2026</v>
      </c>
      <c r="F4418" s="3" t="str">
        <f t="shared" ref="F4418:F4481" si="138">_xlfn.CONCAT(B4418,C4418,D4418,E4418)</f>
        <v>CStorLO BON2026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  <c r="S4418" s="9">
        <v>0</v>
      </c>
      <c r="T4418" s="9">
        <v>0</v>
      </c>
    </row>
    <row r="4419" spans="1:20" x14ac:dyDescent="0.35">
      <c r="A4419">
        <f t="shared" ref="A4419:A4482" si="139">A4418+1</f>
        <v>4419</v>
      </c>
      <c r="B4419" s="3" t="s">
        <v>72</v>
      </c>
      <c r="C4419" s="3" t="s">
        <v>74</v>
      </c>
      <c r="D4419" s="3" t="s">
        <v>26</v>
      </c>
      <c r="E4419">
        <v>2027</v>
      </c>
      <c r="F4419" s="3" t="str">
        <f t="shared" si="138"/>
        <v>CStorLO BON2027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9">
        <v>0</v>
      </c>
      <c r="T4419" s="9">
        <v>0</v>
      </c>
    </row>
    <row r="4420" spans="1:20" x14ac:dyDescent="0.35">
      <c r="A4420">
        <f t="shared" si="139"/>
        <v>4420</v>
      </c>
      <c r="B4420" s="3" t="s">
        <v>72</v>
      </c>
      <c r="C4420" s="3" t="s">
        <v>74</v>
      </c>
      <c r="D4420" s="3" t="s">
        <v>26</v>
      </c>
      <c r="E4420">
        <v>2028</v>
      </c>
      <c r="F4420" s="3" t="str">
        <f t="shared" si="138"/>
        <v>CStorLO BON2028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</row>
    <row r="4421" spans="1:20" x14ac:dyDescent="0.35">
      <c r="A4421">
        <f t="shared" si="139"/>
        <v>4421</v>
      </c>
      <c r="B4421" s="3" t="s">
        <v>72</v>
      </c>
      <c r="C4421" s="3" t="s">
        <v>74</v>
      </c>
      <c r="D4421" s="3" t="s">
        <v>26</v>
      </c>
      <c r="E4421">
        <v>2029</v>
      </c>
      <c r="F4421" s="3" t="str">
        <f t="shared" si="138"/>
        <v>CStorLO BON2029</v>
      </c>
      <c r="G4421" s="9">
        <v>0</v>
      </c>
      <c r="H4421" s="9">
        <v>0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</row>
    <row r="4422" spans="1:20" x14ac:dyDescent="0.35">
      <c r="A4422">
        <f t="shared" si="139"/>
        <v>4422</v>
      </c>
      <c r="B4422" s="3" t="s">
        <v>72</v>
      </c>
      <c r="C4422" s="3" t="s">
        <v>74</v>
      </c>
      <c r="D4422" s="3" t="s">
        <v>27</v>
      </c>
      <c r="E4422">
        <v>2020</v>
      </c>
      <c r="F4422" s="3" t="str">
        <f t="shared" si="138"/>
        <v>CStorS SLOC2020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</row>
    <row r="4423" spans="1:20" x14ac:dyDescent="0.35">
      <c r="A4423">
        <f t="shared" si="139"/>
        <v>4423</v>
      </c>
      <c r="B4423" s="3" t="s">
        <v>72</v>
      </c>
      <c r="C4423" s="3" t="s">
        <v>74</v>
      </c>
      <c r="D4423" s="3" t="s">
        <v>27</v>
      </c>
      <c r="E4423">
        <v>2021</v>
      </c>
      <c r="F4423" s="3" t="str">
        <f t="shared" si="138"/>
        <v>CStorS SLOC2021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  <c r="S4423" s="9">
        <v>0</v>
      </c>
      <c r="T4423" s="9">
        <v>0</v>
      </c>
    </row>
    <row r="4424" spans="1:20" x14ac:dyDescent="0.35">
      <c r="A4424">
        <f t="shared" si="139"/>
        <v>4424</v>
      </c>
      <c r="B4424" s="3" t="s">
        <v>72</v>
      </c>
      <c r="C4424" s="3" t="s">
        <v>74</v>
      </c>
      <c r="D4424" s="3" t="s">
        <v>27</v>
      </c>
      <c r="E4424">
        <v>2022</v>
      </c>
      <c r="F4424" s="3" t="str">
        <f t="shared" si="138"/>
        <v>CStorS SLOC2022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</row>
    <row r="4425" spans="1:20" x14ac:dyDescent="0.35">
      <c r="A4425">
        <f t="shared" si="139"/>
        <v>4425</v>
      </c>
      <c r="B4425" s="3" t="s">
        <v>72</v>
      </c>
      <c r="C4425" s="3" t="s">
        <v>74</v>
      </c>
      <c r="D4425" s="3" t="s">
        <v>27</v>
      </c>
      <c r="E4425">
        <v>2023</v>
      </c>
      <c r="F4425" s="3" t="str">
        <f t="shared" si="138"/>
        <v>CStorS SLOC2023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</row>
    <row r="4426" spans="1:20" x14ac:dyDescent="0.35">
      <c r="A4426">
        <f t="shared" si="139"/>
        <v>4426</v>
      </c>
      <c r="B4426" s="3" t="s">
        <v>72</v>
      </c>
      <c r="C4426" s="3" t="s">
        <v>74</v>
      </c>
      <c r="D4426" s="3" t="s">
        <v>27</v>
      </c>
      <c r="E4426">
        <v>2024</v>
      </c>
      <c r="F4426" s="3" t="str">
        <f t="shared" si="138"/>
        <v>CStorS SLOC2024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  <c r="Q4426" s="9">
        <v>0</v>
      </c>
      <c r="R4426" s="9">
        <v>0</v>
      </c>
      <c r="S4426" s="9">
        <v>0</v>
      </c>
      <c r="T4426" s="9">
        <v>0</v>
      </c>
    </row>
    <row r="4427" spans="1:20" x14ac:dyDescent="0.35">
      <c r="A4427">
        <f t="shared" si="139"/>
        <v>4427</v>
      </c>
      <c r="B4427" s="3" t="s">
        <v>72</v>
      </c>
      <c r="C4427" s="3" t="s">
        <v>74</v>
      </c>
      <c r="D4427" s="3" t="s">
        <v>27</v>
      </c>
      <c r="E4427">
        <v>2025</v>
      </c>
      <c r="F4427" s="3" t="str">
        <f t="shared" si="138"/>
        <v>CStorS SLOC2025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</row>
    <row r="4428" spans="1:20" x14ac:dyDescent="0.35">
      <c r="A4428">
        <f t="shared" si="139"/>
        <v>4428</v>
      </c>
      <c r="B4428" s="3" t="s">
        <v>72</v>
      </c>
      <c r="C4428" s="3" t="s">
        <v>74</v>
      </c>
      <c r="D4428" s="3" t="s">
        <v>27</v>
      </c>
      <c r="E4428">
        <v>2026</v>
      </c>
      <c r="F4428" s="3" t="str">
        <f t="shared" si="138"/>
        <v>CStorS SLOC2026</v>
      </c>
      <c r="G4428" s="9">
        <v>0</v>
      </c>
      <c r="H4428" s="9"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</row>
    <row r="4429" spans="1:20" x14ac:dyDescent="0.35">
      <c r="A4429">
        <f t="shared" si="139"/>
        <v>4429</v>
      </c>
      <c r="B4429" s="3" t="s">
        <v>72</v>
      </c>
      <c r="C4429" s="3" t="s">
        <v>74</v>
      </c>
      <c r="D4429" s="3" t="s">
        <v>27</v>
      </c>
      <c r="E4429">
        <v>2027</v>
      </c>
      <c r="F4429" s="3" t="str">
        <f t="shared" si="138"/>
        <v>CStorS SLOC2027</v>
      </c>
      <c r="G4429" s="9">
        <v>0</v>
      </c>
      <c r="H4429" s="9">
        <v>0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</row>
    <row r="4430" spans="1:20" x14ac:dyDescent="0.35">
      <c r="A4430">
        <f t="shared" si="139"/>
        <v>4430</v>
      </c>
      <c r="B4430" s="3" t="s">
        <v>72</v>
      </c>
      <c r="C4430" s="3" t="s">
        <v>74</v>
      </c>
      <c r="D4430" s="3" t="s">
        <v>27</v>
      </c>
      <c r="E4430">
        <v>2028</v>
      </c>
      <c r="F4430" s="3" t="str">
        <f t="shared" si="138"/>
        <v>CStorS SLOC2028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</row>
    <row r="4431" spans="1:20" x14ac:dyDescent="0.35">
      <c r="A4431">
        <f t="shared" si="139"/>
        <v>4431</v>
      </c>
      <c r="B4431" s="3" t="s">
        <v>72</v>
      </c>
      <c r="C4431" s="3" t="s">
        <v>74</v>
      </c>
      <c r="D4431" s="3" t="s">
        <v>27</v>
      </c>
      <c r="E4431">
        <v>2029</v>
      </c>
      <c r="F4431" s="3" t="str">
        <f t="shared" si="138"/>
        <v>CStorS SLOC2029</v>
      </c>
      <c r="G4431" s="9">
        <v>0</v>
      </c>
      <c r="H4431" s="9">
        <v>0</v>
      </c>
      <c r="I4431" s="9">
        <v>0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  <c r="Q4431" s="9">
        <v>0</v>
      </c>
      <c r="R4431" s="9">
        <v>0</v>
      </c>
      <c r="S4431" s="9">
        <v>0</v>
      </c>
      <c r="T4431" s="9">
        <v>0</v>
      </c>
    </row>
    <row r="4432" spans="1:20" x14ac:dyDescent="0.35">
      <c r="A4432">
        <f t="shared" si="139"/>
        <v>4432</v>
      </c>
      <c r="B4432" s="3" t="s">
        <v>72</v>
      </c>
      <c r="C4432" s="3" t="s">
        <v>74</v>
      </c>
      <c r="D4432" s="3" t="s">
        <v>28</v>
      </c>
      <c r="E4432">
        <v>2020</v>
      </c>
      <c r="F4432" s="3" t="str">
        <f t="shared" si="138"/>
        <v>CStorBRILL2020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0</v>
      </c>
      <c r="R4432" s="9">
        <v>0</v>
      </c>
      <c r="S4432" s="9">
        <v>0</v>
      </c>
      <c r="T4432" s="9">
        <v>0</v>
      </c>
    </row>
    <row r="4433" spans="1:20" x14ac:dyDescent="0.35">
      <c r="A4433">
        <f t="shared" si="139"/>
        <v>4433</v>
      </c>
      <c r="B4433" s="3" t="s">
        <v>72</v>
      </c>
      <c r="C4433" s="3" t="s">
        <v>74</v>
      </c>
      <c r="D4433" s="3" t="s">
        <v>28</v>
      </c>
      <c r="E4433">
        <v>2021</v>
      </c>
      <c r="F4433" s="3" t="str">
        <f t="shared" si="138"/>
        <v>CStorBRILL2021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</row>
    <row r="4434" spans="1:20" x14ac:dyDescent="0.35">
      <c r="A4434">
        <f t="shared" si="139"/>
        <v>4434</v>
      </c>
      <c r="B4434" s="3" t="s">
        <v>72</v>
      </c>
      <c r="C4434" s="3" t="s">
        <v>74</v>
      </c>
      <c r="D4434" s="3" t="s">
        <v>28</v>
      </c>
      <c r="E4434">
        <v>2022</v>
      </c>
      <c r="F4434" s="3" t="str">
        <f t="shared" si="138"/>
        <v>CStorBRILL2022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  <c r="T4434" s="9">
        <v>0</v>
      </c>
    </row>
    <row r="4435" spans="1:20" x14ac:dyDescent="0.35">
      <c r="A4435">
        <f t="shared" si="139"/>
        <v>4435</v>
      </c>
      <c r="B4435" s="3" t="s">
        <v>72</v>
      </c>
      <c r="C4435" s="3" t="s">
        <v>74</v>
      </c>
      <c r="D4435" s="3" t="s">
        <v>28</v>
      </c>
      <c r="E4435">
        <v>2023</v>
      </c>
      <c r="F4435" s="3" t="str">
        <f t="shared" si="138"/>
        <v>CStorBRILL2023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</row>
    <row r="4436" spans="1:20" x14ac:dyDescent="0.35">
      <c r="A4436">
        <f t="shared" si="139"/>
        <v>4436</v>
      </c>
      <c r="B4436" s="3" t="s">
        <v>72</v>
      </c>
      <c r="C4436" s="3" t="s">
        <v>74</v>
      </c>
      <c r="D4436" s="3" t="s">
        <v>28</v>
      </c>
      <c r="E4436">
        <v>2024</v>
      </c>
      <c r="F4436" s="3" t="str">
        <f t="shared" si="138"/>
        <v>CStorBRILL2024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</row>
    <row r="4437" spans="1:20" x14ac:dyDescent="0.35">
      <c r="A4437">
        <f t="shared" si="139"/>
        <v>4437</v>
      </c>
      <c r="B4437" s="3" t="s">
        <v>72</v>
      </c>
      <c r="C4437" s="3" t="s">
        <v>74</v>
      </c>
      <c r="D4437" s="3" t="s">
        <v>28</v>
      </c>
      <c r="E4437">
        <v>2025</v>
      </c>
      <c r="F4437" s="3" t="str">
        <f t="shared" si="138"/>
        <v>CStorBRILL2025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</row>
    <row r="4438" spans="1:20" x14ac:dyDescent="0.35">
      <c r="A4438">
        <f t="shared" si="139"/>
        <v>4438</v>
      </c>
      <c r="B4438" s="3" t="s">
        <v>72</v>
      </c>
      <c r="C4438" s="3" t="s">
        <v>74</v>
      </c>
      <c r="D4438" s="3" t="s">
        <v>28</v>
      </c>
      <c r="E4438">
        <v>2026</v>
      </c>
      <c r="F4438" s="3" t="str">
        <f t="shared" si="138"/>
        <v>CStorBRILL2026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</row>
    <row r="4439" spans="1:20" x14ac:dyDescent="0.35">
      <c r="A4439">
        <f t="shared" si="139"/>
        <v>4439</v>
      </c>
      <c r="B4439" s="3" t="s">
        <v>72</v>
      </c>
      <c r="C4439" s="3" t="s">
        <v>74</v>
      </c>
      <c r="D4439" s="3" t="s">
        <v>28</v>
      </c>
      <c r="E4439">
        <v>2027</v>
      </c>
      <c r="F4439" s="3" t="str">
        <f t="shared" si="138"/>
        <v>CStorBRILL2027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</row>
    <row r="4440" spans="1:20" x14ac:dyDescent="0.35">
      <c r="A4440">
        <f t="shared" si="139"/>
        <v>4440</v>
      </c>
      <c r="B4440" s="3" t="s">
        <v>72</v>
      </c>
      <c r="C4440" s="3" t="s">
        <v>74</v>
      </c>
      <c r="D4440" s="3" t="s">
        <v>28</v>
      </c>
      <c r="E4440">
        <v>2028</v>
      </c>
      <c r="F4440" s="3" t="str">
        <f t="shared" si="138"/>
        <v>CStorBRILL2028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</row>
    <row r="4441" spans="1:20" x14ac:dyDescent="0.35">
      <c r="A4441">
        <f t="shared" si="139"/>
        <v>4441</v>
      </c>
      <c r="B4441" s="3" t="s">
        <v>72</v>
      </c>
      <c r="C4441" s="3" t="s">
        <v>74</v>
      </c>
      <c r="D4441" s="3" t="s">
        <v>28</v>
      </c>
      <c r="E4441">
        <v>2029</v>
      </c>
      <c r="F4441" s="3" t="str">
        <f t="shared" si="138"/>
        <v>CStorBRILL2029</v>
      </c>
      <c r="G4441" s="9">
        <v>0</v>
      </c>
      <c r="H4441" s="9">
        <v>0</v>
      </c>
      <c r="I4441" s="9">
        <v>0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9">
        <v>0</v>
      </c>
      <c r="T4441" s="9">
        <v>0</v>
      </c>
    </row>
    <row r="4442" spans="1:20" x14ac:dyDescent="0.35">
      <c r="A4442">
        <f t="shared" si="139"/>
        <v>4442</v>
      </c>
      <c r="B4442" s="3" t="s">
        <v>72</v>
      </c>
      <c r="C4442" s="3" t="s">
        <v>74</v>
      </c>
      <c r="D4442" s="3" t="s">
        <v>29</v>
      </c>
      <c r="E4442">
        <v>2020</v>
      </c>
      <c r="F4442" s="3" t="str">
        <f t="shared" si="138"/>
        <v>CStorH HORS2020</v>
      </c>
      <c r="G4442" s="9">
        <v>1345.3</v>
      </c>
      <c r="H4442" s="9">
        <v>1413</v>
      </c>
      <c r="I4442" s="9">
        <v>1377.3</v>
      </c>
      <c r="J4442" s="9">
        <v>1289.4000000000001</v>
      </c>
      <c r="K4442" s="9">
        <v>1247.5</v>
      </c>
      <c r="L4442" s="9">
        <v>1098.5999999999999</v>
      </c>
      <c r="M4442" s="9">
        <v>1047.8</v>
      </c>
      <c r="N4442" s="9">
        <v>958.7</v>
      </c>
      <c r="O4442" s="9">
        <v>1035.0999999999999</v>
      </c>
      <c r="P4442" s="9">
        <v>1427.7</v>
      </c>
      <c r="Q4442" s="9">
        <v>1488.9</v>
      </c>
      <c r="R4442" s="9">
        <v>1468.6</v>
      </c>
      <c r="S4442" s="9">
        <v>1438.7</v>
      </c>
      <c r="T4442" s="9">
        <v>1386.7</v>
      </c>
    </row>
    <row r="4443" spans="1:20" x14ac:dyDescent="0.35">
      <c r="A4443">
        <f t="shared" si="139"/>
        <v>4443</v>
      </c>
      <c r="B4443" s="3" t="s">
        <v>72</v>
      </c>
      <c r="C4443" s="3" t="s">
        <v>74</v>
      </c>
      <c r="D4443" s="3" t="s">
        <v>29</v>
      </c>
      <c r="E4443">
        <v>2021</v>
      </c>
      <c r="F4443" s="3" t="str">
        <f t="shared" si="138"/>
        <v>CStorH HORS2021</v>
      </c>
      <c r="G4443" s="9">
        <v>1373.3</v>
      </c>
      <c r="H4443" s="9">
        <v>1401.1</v>
      </c>
      <c r="I4443" s="9">
        <v>1377.3</v>
      </c>
      <c r="J4443" s="9">
        <v>1287.2</v>
      </c>
      <c r="K4443" s="9">
        <v>1088.8</v>
      </c>
      <c r="L4443" s="9">
        <v>747.7</v>
      </c>
      <c r="M4443" s="9">
        <v>700.9</v>
      </c>
      <c r="N4443" s="9">
        <v>658.9</v>
      </c>
      <c r="O4443" s="9">
        <v>945.1</v>
      </c>
      <c r="P4443" s="9">
        <v>1328</v>
      </c>
      <c r="Q4443" s="9">
        <v>1461.1</v>
      </c>
      <c r="R4443" s="9">
        <v>1472.6</v>
      </c>
      <c r="S4443" s="9">
        <v>1445.5</v>
      </c>
      <c r="T4443" s="9">
        <v>1386.7</v>
      </c>
    </row>
    <row r="4444" spans="1:20" x14ac:dyDescent="0.35">
      <c r="A4444">
        <f t="shared" si="139"/>
        <v>4444</v>
      </c>
      <c r="B4444" s="3" t="s">
        <v>72</v>
      </c>
      <c r="C4444" s="3" t="s">
        <v>74</v>
      </c>
      <c r="D4444" s="3" t="s">
        <v>29</v>
      </c>
      <c r="E4444">
        <v>2022</v>
      </c>
      <c r="F4444" s="3" t="str">
        <f t="shared" si="138"/>
        <v>CStorH HORS2022</v>
      </c>
      <c r="G4444" s="9">
        <v>1407.1</v>
      </c>
      <c r="H4444" s="9">
        <v>1420.7</v>
      </c>
      <c r="I4444" s="9">
        <v>1377.3</v>
      </c>
      <c r="J4444" s="9">
        <v>1322.5</v>
      </c>
      <c r="K4444" s="9">
        <v>1320.3</v>
      </c>
      <c r="L4444" s="9">
        <v>1361</v>
      </c>
      <c r="M4444" s="9">
        <v>1330.2</v>
      </c>
      <c r="N4444" s="9">
        <v>1310.4000000000001</v>
      </c>
      <c r="O4444" s="9">
        <v>1376.2</v>
      </c>
      <c r="P4444" s="9">
        <v>1469.1</v>
      </c>
      <c r="Q4444" s="9">
        <v>1457.6</v>
      </c>
      <c r="R4444" s="9">
        <v>1441.4</v>
      </c>
      <c r="S4444" s="9">
        <v>1424.4</v>
      </c>
      <c r="T4444" s="9">
        <v>1386.7</v>
      </c>
    </row>
    <row r="4445" spans="1:20" x14ac:dyDescent="0.35">
      <c r="A4445">
        <f t="shared" si="139"/>
        <v>4445</v>
      </c>
      <c r="B4445" s="3" t="s">
        <v>72</v>
      </c>
      <c r="C4445" s="3" t="s">
        <v>74</v>
      </c>
      <c r="D4445" s="3" t="s">
        <v>29</v>
      </c>
      <c r="E4445">
        <v>2023</v>
      </c>
      <c r="F4445" s="3" t="str">
        <f t="shared" si="138"/>
        <v>CStorH HORS2023</v>
      </c>
      <c r="G4445" s="9">
        <v>1339.6</v>
      </c>
      <c r="H4445" s="9">
        <v>1352.5</v>
      </c>
      <c r="I4445" s="9">
        <v>1356.1</v>
      </c>
      <c r="J4445" s="9">
        <v>1333.5</v>
      </c>
      <c r="K4445" s="9">
        <v>1325.8</v>
      </c>
      <c r="L4445" s="9">
        <v>1344.5</v>
      </c>
      <c r="M4445" s="9">
        <v>1271.8</v>
      </c>
      <c r="N4445" s="9">
        <v>1126.7</v>
      </c>
      <c r="O4445" s="9">
        <v>1143.4000000000001</v>
      </c>
      <c r="P4445" s="9">
        <v>1426.5</v>
      </c>
      <c r="Q4445" s="9">
        <v>1492.1</v>
      </c>
      <c r="R4445" s="9">
        <v>1472.9</v>
      </c>
      <c r="S4445" s="9">
        <v>1445.2</v>
      </c>
      <c r="T4445" s="9">
        <v>1386.7</v>
      </c>
    </row>
    <row r="4446" spans="1:20" x14ac:dyDescent="0.35">
      <c r="A4446">
        <f t="shared" si="139"/>
        <v>4446</v>
      </c>
      <c r="B4446" s="3" t="s">
        <v>72</v>
      </c>
      <c r="C4446" s="3" t="s">
        <v>74</v>
      </c>
      <c r="D4446" s="3" t="s">
        <v>29</v>
      </c>
      <c r="E4446">
        <v>2024</v>
      </c>
      <c r="F4446" s="3" t="str">
        <f t="shared" si="138"/>
        <v>CStorH HORS2024</v>
      </c>
      <c r="G4446" s="9">
        <v>1408.9</v>
      </c>
      <c r="H4446" s="9">
        <v>1441</v>
      </c>
      <c r="I4446" s="9">
        <v>1377.3</v>
      </c>
      <c r="J4446" s="9">
        <v>1309.3</v>
      </c>
      <c r="K4446" s="9">
        <v>1300.4000000000001</v>
      </c>
      <c r="L4446" s="9">
        <v>1225.4000000000001</v>
      </c>
      <c r="M4446" s="9">
        <v>1181.8</v>
      </c>
      <c r="N4446" s="9">
        <v>1136.0999999999999</v>
      </c>
      <c r="O4446" s="9">
        <v>1424</v>
      </c>
      <c r="P4446" s="9">
        <v>1480.1</v>
      </c>
      <c r="Q4446" s="9">
        <v>1433.3</v>
      </c>
      <c r="R4446" s="9">
        <v>1406.4</v>
      </c>
      <c r="S4446" s="9">
        <v>1362.3</v>
      </c>
      <c r="T4446" s="9">
        <v>1275</v>
      </c>
    </row>
    <row r="4447" spans="1:20" x14ac:dyDescent="0.35">
      <c r="A4447">
        <f t="shared" si="139"/>
        <v>4447</v>
      </c>
      <c r="B4447" s="3" t="s">
        <v>72</v>
      </c>
      <c r="C4447" s="3" t="s">
        <v>74</v>
      </c>
      <c r="D4447" s="3" t="s">
        <v>29</v>
      </c>
      <c r="E4447">
        <v>2025</v>
      </c>
      <c r="F4447" s="3" t="str">
        <f t="shared" si="138"/>
        <v>CStorH HORS2025</v>
      </c>
      <c r="G4447" s="9">
        <v>1262.9000000000001</v>
      </c>
      <c r="H4447" s="9">
        <v>1272.3</v>
      </c>
      <c r="I4447" s="9">
        <v>1266.5</v>
      </c>
      <c r="J4447" s="9">
        <v>1297.0999999999999</v>
      </c>
      <c r="K4447" s="9">
        <v>1031.2</v>
      </c>
      <c r="L4447" s="9">
        <v>916.9</v>
      </c>
      <c r="M4447" s="9">
        <v>833.3</v>
      </c>
      <c r="N4447" s="9">
        <v>792.1</v>
      </c>
      <c r="O4447" s="9">
        <v>1243.0999999999999</v>
      </c>
      <c r="P4447" s="9">
        <v>1480.1</v>
      </c>
      <c r="Q4447" s="9">
        <v>1480.8</v>
      </c>
      <c r="R4447" s="9">
        <v>1458.4</v>
      </c>
      <c r="S4447" s="9">
        <v>1430.1</v>
      </c>
      <c r="T4447" s="9">
        <v>1386.7</v>
      </c>
    </row>
    <row r="4448" spans="1:20" x14ac:dyDescent="0.35">
      <c r="A4448">
        <f t="shared" si="139"/>
        <v>4448</v>
      </c>
      <c r="B4448" s="3" t="s">
        <v>72</v>
      </c>
      <c r="C4448" s="3" t="s">
        <v>74</v>
      </c>
      <c r="D4448" s="3" t="s">
        <v>29</v>
      </c>
      <c r="E4448">
        <v>2026</v>
      </c>
      <c r="F4448" s="3" t="str">
        <f t="shared" si="138"/>
        <v>CStorH HORS2026</v>
      </c>
      <c r="G4448" s="9">
        <v>1376.1</v>
      </c>
      <c r="H4448" s="9">
        <v>1395.2</v>
      </c>
      <c r="I4448" s="9">
        <v>1377.3</v>
      </c>
      <c r="J4448" s="9">
        <v>1286.0999999999999</v>
      </c>
      <c r="K4448" s="9">
        <v>1314</v>
      </c>
      <c r="L4448" s="9">
        <v>1291.5999999999999</v>
      </c>
      <c r="M4448" s="9">
        <v>1198.4000000000001</v>
      </c>
      <c r="N4448" s="9">
        <v>1112.2</v>
      </c>
      <c r="O4448" s="9">
        <v>1219.2</v>
      </c>
      <c r="P4448" s="9">
        <v>1480.1</v>
      </c>
      <c r="Q4448" s="9">
        <v>1487.1</v>
      </c>
      <c r="R4448" s="9">
        <v>1471.4</v>
      </c>
      <c r="S4448" s="9">
        <v>1446.5</v>
      </c>
      <c r="T4448" s="9">
        <v>1386.7</v>
      </c>
    </row>
    <row r="4449" spans="1:20" x14ac:dyDescent="0.35">
      <c r="A4449">
        <f t="shared" si="139"/>
        <v>4449</v>
      </c>
      <c r="B4449" s="3" t="s">
        <v>72</v>
      </c>
      <c r="C4449" s="3" t="s">
        <v>74</v>
      </c>
      <c r="D4449" s="3" t="s">
        <v>29</v>
      </c>
      <c r="E4449">
        <v>2027</v>
      </c>
      <c r="F4449" s="3" t="str">
        <f t="shared" si="138"/>
        <v>CStorH HORS2027</v>
      </c>
      <c r="G4449" s="9">
        <v>1332.8</v>
      </c>
      <c r="H4449" s="9">
        <v>1292.5</v>
      </c>
      <c r="I4449" s="9">
        <v>1256.0999999999999</v>
      </c>
      <c r="J4449" s="9">
        <v>1205.8</v>
      </c>
      <c r="K4449" s="9">
        <v>1120</v>
      </c>
      <c r="L4449" s="9">
        <v>990</v>
      </c>
      <c r="M4449" s="9">
        <v>908.5</v>
      </c>
      <c r="N4449" s="9">
        <v>912.3</v>
      </c>
      <c r="O4449" s="9">
        <v>1139.2</v>
      </c>
      <c r="P4449" s="9">
        <v>1375.6</v>
      </c>
      <c r="Q4449" s="9">
        <v>1407.6</v>
      </c>
      <c r="R4449" s="9">
        <v>1407.9</v>
      </c>
      <c r="S4449" s="9">
        <v>1390.7</v>
      </c>
      <c r="T4449" s="9">
        <v>1378.8</v>
      </c>
    </row>
    <row r="4450" spans="1:20" x14ac:dyDescent="0.35">
      <c r="A4450">
        <f t="shared" si="139"/>
        <v>4450</v>
      </c>
      <c r="B4450" s="3" t="s">
        <v>72</v>
      </c>
      <c r="C4450" s="3" t="s">
        <v>74</v>
      </c>
      <c r="D4450" s="3" t="s">
        <v>29</v>
      </c>
      <c r="E4450">
        <v>2028</v>
      </c>
      <c r="F4450" s="3" t="str">
        <f t="shared" si="138"/>
        <v>CStorH HORS2028</v>
      </c>
      <c r="G4450" s="9">
        <v>1331.8</v>
      </c>
      <c r="H4450" s="9">
        <v>1279</v>
      </c>
      <c r="I4450" s="9">
        <v>1248.8</v>
      </c>
      <c r="J4450" s="9">
        <v>1200.2</v>
      </c>
      <c r="K4450" s="9">
        <v>952.7</v>
      </c>
      <c r="L4450" s="9">
        <v>676</v>
      </c>
      <c r="M4450" s="9">
        <v>665.2</v>
      </c>
      <c r="N4450" s="9">
        <v>700</v>
      </c>
      <c r="O4450" s="9">
        <v>1112.2</v>
      </c>
      <c r="P4450" s="9">
        <v>1480.1</v>
      </c>
      <c r="Q4450" s="9">
        <v>1467.9</v>
      </c>
      <c r="R4450" s="9">
        <v>1425.9</v>
      </c>
      <c r="S4450" s="9">
        <v>1375.3</v>
      </c>
      <c r="T4450" s="9">
        <v>1275</v>
      </c>
    </row>
    <row r="4451" spans="1:20" x14ac:dyDescent="0.35">
      <c r="A4451">
        <f t="shared" si="139"/>
        <v>4451</v>
      </c>
      <c r="B4451" s="3" t="s">
        <v>72</v>
      </c>
      <c r="C4451" s="3" t="s">
        <v>74</v>
      </c>
      <c r="D4451" s="3" t="s">
        <v>29</v>
      </c>
      <c r="E4451">
        <v>2029</v>
      </c>
      <c r="F4451" s="3" t="str">
        <f t="shared" si="138"/>
        <v>CStorH HORS2029</v>
      </c>
      <c r="G4451" s="9">
        <v>1262.3</v>
      </c>
      <c r="H4451" s="9">
        <v>1234</v>
      </c>
      <c r="I4451" s="9">
        <v>1262.2</v>
      </c>
      <c r="J4451" s="9">
        <v>1260.7</v>
      </c>
      <c r="K4451" s="9">
        <v>1253.4000000000001</v>
      </c>
      <c r="L4451" s="9">
        <v>1287.5999999999999</v>
      </c>
      <c r="M4451" s="9">
        <v>1330.2</v>
      </c>
      <c r="N4451" s="9">
        <v>1330.2</v>
      </c>
      <c r="O4451" s="9">
        <v>1346.8</v>
      </c>
      <c r="P4451" s="9">
        <v>1405.6</v>
      </c>
      <c r="Q4451" s="9">
        <v>1421</v>
      </c>
      <c r="R4451" s="9">
        <v>1406.5</v>
      </c>
      <c r="S4451" s="9">
        <v>1384.4</v>
      </c>
      <c r="T4451" s="9">
        <v>1350.6</v>
      </c>
    </row>
    <row r="4452" spans="1:20" x14ac:dyDescent="0.35">
      <c r="A4452">
        <f t="shared" si="139"/>
        <v>4452</v>
      </c>
      <c r="B4452" s="3" t="s">
        <v>72</v>
      </c>
      <c r="C4452" s="3" t="s">
        <v>74</v>
      </c>
      <c r="D4452" s="3" t="s">
        <v>30</v>
      </c>
      <c r="E4452">
        <v>2020</v>
      </c>
      <c r="F4452" s="3" t="str">
        <f t="shared" si="138"/>
        <v>CStorCOLFLS2020</v>
      </c>
      <c r="G4452" s="9">
        <v>0</v>
      </c>
      <c r="H4452" s="9">
        <v>0</v>
      </c>
      <c r="I4452" s="9">
        <v>0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0</v>
      </c>
      <c r="P4452" s="9">
        <v>0</v>
      </c>
      <c r="Q4452" s="9">
        <v>0</v>
      </c>
      <c r="R4452" s="9">
        <v>0</v>
      </c>
      <c r="S4452" s="9">
        <v>0</v>
      </c>
      <c r="T4452" s="9">
        <v>0</v>
      </c>
    </row>
    <row r="4453" spans="1:20" x14ac:dyDescent="0.35">
      <c r="A4453">
        <f t="shared" si="139"/>
        <v>4453</v>
      </c>
      <c r="B4453" s="3" t="s">
        <v>72</v>
      </c>
      <c r="C4453" s="3" t="s">
        <v>74</v>
      </c>
      <c r="D4453" s="3" t="s">
        <v>30</v>
      </c>
      <c r="E4453">
        <v>2021</v>
      </c>
      <c r="F4453" s="3" t="str">
        <f t="shared" si="138"/>
        <v>CStorCOLFLS2021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  <c r="S4453" s="9">
        <v>0</v>
      </c>
      <c r="T4453" s="9">
        <v>0</v>
      </c>
    </row>
    <row r="4454" spans="1:20" x14ac:dyDescent="0.35">
      <c r="A4454">
        <f t="shared" si="139"/>
        <v>4454</v>
      </c>
      <c r="B4454" s="3" t="s">
        <v>72</v>
      </c>
      <c r="C4454" s="3" t="s">
        <v>74</v>
      </c>
      <c r="D4454" s="3" t="s">
        <v>30</v>
      </c>
      <c r="E4454">
        <v>2022</v>
      </c>
      <c r="F4454" s="3" t="str">
        <f t="shared" si="138"/>
        <v>CStorCOLFLS2022</v>
      </c>
      <c r="G4454" s="9">
        <v>0</v>
      </c>
      <c r="H4454" s="9">
        <v>0</v>
      </c>
      <c r="I4454" s="9">
        <v>0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  <c r="Q4454" s="9">
        <v>0</v>
      </c>
      <c r="R4454" s="9">
        <v>0</v>
      </c>
      <c r="S4454" s="9">
        <v>0</v>
      </c>
      <c r="T4454" s="9">
        <v>0</v>
      </c>
    </row>
    <row r="4455" spans="1:20" x14ac:dyDescent="0.35">
      <c r="A4455">
        <f t="shared" si="139"/>
        <v>4455</v>
      </c>
      <c r="B4455" s="3" t="s">
        <v>72</v>
      </c>
      <c r="C4455" s="3" t="s">
        <v>74</v>
      </c>
      <c r="D4455" s="3" t="s">
        <v>30</v>
      </c>
      <c r="E4455">
        <v>2023</v>
      </c>
      <c r="F4455" s="3" t="str">
        <f t="shared" si="138"/>
        <v>CStorCOLFLS2023</v>
      </c>
      <c r="G4455" s="9">
        <v>0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  <c r="S4455" s="9">
        <v>0</v>
      </c>
      <c r="T4455" s="9">
        <v>0</v>
      </c>
    </row>
    <row r="4456" spans="1:20" x14ac:dyDescent="0.35">
      <c r="A4456">
        <f t="shared" si="139"/>
        <v>4456</v>
      </c>
      <c r="B4456" s="3" t="s">
        <v>72</v>
      </c>
      <c r="C4456" s="3" t="s">
        <v>74</v>
      </c>
      <c r="D4456" s="3" t="s">
        <v>30</v>
      </c>
      <c r="E4456">
        <v>2024</v>
      </c>
      <c r="F4456" s="3" t="str">
        <f t="shared" si="138"/>
        <v>CStorCOLFLS2024</v>
      </c>
      <c r="G4456" s="9">
        <v>0</v>
      </c>
      <c r="H4456" s="9">
        <v>0</v>
      </c>
      <c r="I4456" s="9">
        <v>0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  <c r="Q4456" s="9">
        <v>0</v>
      </c>
      <c r="R4456" s="9">
        <v>0</v>
      </c>
      <c r="S4456" s="9">
        <v>0</v>
      </c>
      <c r="T4456" s="9">
        <v>0</v>
      </c>
    </row>
    <row r="4457" spans="1:20" x14ac:dyDescent="0.35">
      <c r="A4457">
        <f t="shared" si="139"/>
        <v>4457</v>
      </c>
      <c r="B4457" s="3" t="s">
        <v>72</v>
      </c>
      <c r="C4457" s="3" t="s">
        <v>74</v>
      </c>
      <c r="D4457" s="3" t="s">
        <v>30</v>
      </c>
      <c r="E4457">
        <v>2025</v>
      </c>
      <c r="F4457" s="3" t="str">
        <f t="shared" si="138"/>
        <v>CStorCOLFLS2025</v>
      </c>
      <c r="G4457" s="9">
        <v>0</v>
      </c>
      <c r="H4457" s="9">
        <v>0</v>
      </c>
      <c r="I4457" s="9">
        <v>0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</row>
    <row r="4458" spans="1:20" x14ac:dyDescent="0.35">
      <c r="A4458">
        <f t="shared" si="139"/>
        <v>4458</v>
      </c>
      <c r="B4458" s="3" t="s">
        <v>72</v>
      </c>
      <c r="C4458" s="3" t="s">
        <v>74</v>
      </c>
      <c r="D4458" s="3" t="s">
        <v>30</v>
      </c>
      <c r="E4458">
        <v>2026</v>
      </c>
      <c r="F4458" s="3" t="str">
        <f t="shared" si="138"/>
        <v>CStorCOLFLS2026</v>
      </c>
      <c r="G4458" s="9">
        <v>0</v>
      </c>
      <c r="H4458" s="9">
        <v>0</v>
      </c>
      <c r="I4458" s="9">
        <v>0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  <c r="Q4458" s="9">
        <v>0</v>
      </c>
      <c r="R4458" s="9">
        <v>0</v>
      </c>
      <c r="S4458" s="9">
        <v>0</v>
      </c>
      <c r="T4458" s="9">
        <v>0</v>
      </c>
    </row>
    <row r="4459" spans="1:20" x14ac:dyDescent="0.35">
      <c r="A4459">
        <f t="shared" si="139"/>
        <v>4459</v>
      </c>
      <c r="B4459" s="3" t="s">
        <v>72</v>
      </c>
      <c r="C4459" s="3" t="s">
        <v>74</v>
      </c>
      <c r="D4459" s="3" t="s">
        <v>30</v>
      </c>
      <c r="E4459">
        <v>2027</v>
      </c>
      <c r="F4459" s="3" t="str">
        <f t="shared" si="138"/>
        <v>CStorCOLFLS2027</v>
      </c>
      <c r="G4459" s="9">
        <v>0</v>
      </c>
      <c r="H4459" s="9">
        <v>0</v>
      </c>
      <c r="I4459" s="9">
        <v>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0</v>
      </c>
      <c r="S4459" s="9">
        <v>0</v>
      </c>
      <c r="T4459" s="9">
        <v>0</v>
      </c>
    </row>
    <row r="4460" spans="1:20" x14ac:dyDescent="0.35">
      <c r="A4460">
        <f t="shared" si="139"/>
        <v>4460</v>
      </c>
      <c r="B4460" s="3" t="s">
        <v>72</v>
      </c>
      <c r="C4460" s="3" t="s">
        <v>74</v>
      </c>
      <c r="D4460" s="3" t="s">
        <v>30</v>
      </c>
      <c r="E4460">
        <v>2028</v>
      </c>
      <c r="F4460" s="3" t="str">
        <f t="shared" si="138"/>
        <v>CStorCOLFLS2028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9">
        <v>0</v>
      </c>
      <c r="T4460" s="9">
        <v>0</v>
      </c>
    </row>
    <row r="4461" spans="1:20" x14ac:dyDescent="0.35">
      <c r="A4461">
        <f t="shared" si="139"/>
        <v>4461</v>
      </c>
      <c r="B4461" s="3" t="s">
        <v>72</v>
      </c>
      <c r="C4461" s="3" t="s">
        <v>74</v>
      </c>
      <c r="D4461" s="3" t="s">
        <v>30</v>
      </c>
      <c r="E4461">
        <v>2029</v>
      </c>
      <c r="F4461" s="3" t="str">
        <f t="shared" si="138"/>
        <v>CStorCOLFLS2029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  <c r="S4461" s="9">
        <v>0</v>
      </c>
      <c r="T4461" s="9">
        <v>0</v>
      </c>
    </row>
    <row r="4462" spans="1:20" x14ac:dyDescent="0.35">
      <c r="A4462">
        <f t="shared" si="139"/>
        <v>4462</v>
      </c>
      <c r="B4462" s="3" t="s">
        <v>72</v>
      </c>
      <c r="C4462" s="3" t="s">
        <v>74</v>
      </c>
      <c r="D4462" s="3" t="s">
        <v>94</v>
      </c>
      <c r="E4462">
        <v>2020</v>
      </c>
      <c r="F4462" s="3" t="str">
        <f t="shared" si="138"/>
        <v>CStorSKQ2020</v>
      </c>
      <c r="G4462" s="9">
        <v>488.6</v>
      </c>
      <c r="H4462" s="9">
        <v>426.3</v>
      </c>
      <c r="I4462" s="9">
        <v>302.8</v>
      </c>
      <c r="J4462" s="9">
        <v>198.8</v>
      </c>
      <c r="K4462" s="9">
        <v>101.8</v>
      </c>
      <c r="L4462" s="9">
        <v>57.8</v>
      </c>
      <c r="M4462" s="9">
        <v>108.8</v>
      </c>
      <c r="N4462" s="9">
        <v>249.9</v>
      </c>
      <c r="O4462" s="9">
        <v>426.3</v>
      </c>
      <c r="P4462" s="9">
        <v>614.70000000000005</v>
      </c>
      <c r="Q4462" s="9">
        <v>614.70000000000005</v>
      </c>
      <c r="R4462" s="9">
        <v>614.70000000000005</v>
      </c>
      <c r="S4462" s="9">
        <v>614.70000000000005</v>
      </c>
      <c r="T4462" s="9">
        <v>583.1</v>
      </c>
    </row>
    <row r="4463" spans="1:20" x14ac:dyDescent="0.35">
      <c r="A4463">
        <f t="shared" si="139"/>
        <v>4463</v>
      </c>
      <c r="B4463" s="3" t="s">
        <v>72</v>
      </c>
      <c r="C4463" s="3" t="s">
        <v>74</v>
      </c>
      <c r="D4463" s="3" t="s">
        <v>94</v>
      </c>
      <c r="E4463">
        <v>2021</v>
      </c>
      <c r="F4463" s="3" t="str">
        <f t="shared" si="138"/>
        <v>CStorSKQ2021</v>
      </c>
      <c r="G4463" s="9">
        <v>488.6</v>
      </c>
      <c r="H4463" s="9">
        <v>426.3</v>
      </c>
      <c r="I4463" s="9">
        <v>302.8</v>
      </c>
      <c r="J4463" s="9">
        <v>198.8</v>
      </c>
      <c r="K4463" s="9">
        <v>116</v>
      </c>
      <c r="L4463" s="9">
        <v>188.3</v>
      </c>
      <c r="M4463" s="9">
        <v>147.1</v>
      </c>
      <c r="N4463" s="9">
        <v>286.2</v>
      </c>
      <c r="O4463" s="9">
        <v>426.3</v>
      </c>
      <c r="P4463" s="9">
        <v>614.70000000000005</v>
      </c>
      <c r="Q4463" s="9">
        <v>614.70000000000005</v>
      </c>
      <c r="R4463" s="9">
        <v>614.70000000000005</v>
      </c>
      <c r="S4463" s="9">
        <v>614.70000000000005</v>
      </c>
      <c r="T4463" s="9">
        <v>583.1</v>
      </c>
    </row>
    <row r="4464" spans="1:20" x14ac:dyDescent="0.35">
      <c r="A4464">
        <f t="shared" si="139"/>
        <v>4464</v>
      </c>
      <c r="B4464" s="3" t="s">
        <v>72</v>
      </c>
      <c r="C4464" s="3" t="s">
        <v>74</v>
      </c>
      <c r="D4464" s="3" t="s">
        <v>94</v>
      </c>
      <c r="E4464">
        <v>2022</v>
      </c>
      <c r="F4464" s="3" t="str">
        <f t="shared" si="138"/>
        <v>CStorSKQ2022</v>
      </c>
      <c r="G4464" s="9">
        <v>488.6</v>
      </c>
      <c r="H4464" s="9">
        <v>426.3</v>
      </c>
      <c r="I4464" s="9">
        <v>302.8</v>
      </c>
      <c r="J4464" s="9">
        <v>212.7</v>
      </c>
      <c r="K4464" s="9">
        <v>170.4</v>
      </c>
      <c r="L4464" s="9">
        <v>59.8</v>
      </c>
      <c r="M4464" s="9">
        <v>106.3</v>
      </c>
      <c r="N4464" s="9">
        <v>286.39999999999998</v>
      </c>
      <c r="O4464" s="9">
        <v>426.3</v>
      </c>
      <c r="P4464" s="9">
        <v>470.2</v>
      </c>
      <c r="Q4464" s="9">
        <v>418.7</v>
      </c>
      <c r="R4464" s="9">
        <v>421.5</v>
      </c>
      <c r="S4464" s="9">
        <v>422.9</v>
      </c>
      <c r="T4464" s="9">
        <v>436.2</v>
      </c>
    </row>
    <row r="4465" spans="1:20" x14ac:dyDescent="0.35">
      <c r="A4465">
        <f t="shared" si="139"/>
        <v>4465</v>
      </c>
      <c r="B4465" s="3" t="s">
        <v>72</v>
      </c>
      <c r="C4465" s="3" t="s">
        <v>74</v>
      </c>
      <c r="D4465" s="3" t="s">
        <v>94</v>
      </c>
      <c r="E4465">
        <v>2023</v>
      </c>
      <c r="F4465" s="3" t="str">
        <f t="shared" si="138"/>
        <v>CStorSKQ2023</v>
      </c>
      <c r="G4465" s="9">
        <v>455.7</v>
      </c>
      <c r="H4465" s="9">
        <v>426.3</v>
      </c>
      <c r="I4465" s="9">
        <v>302.8</v>
      </c>
      <c r="J4465" s="9">
        <v>198.8</v>
      </c>
      <c r="K4465" s="9">
        <v>101.8</v>
      </c>
      <c r="L4465" s="9">
        <v>29.9</v>
      </c>
      <c r="M4465" s="9">
        <v>111.6</v>
      </c>
      <c r="N4465" s="9">
        <v>269.39999999999998</v>
      </c>
      <c r="O4465" s="9">
        <v>426.3</v>
      </c>
      <c r="P4465" s="9">
        <v>614.70000000000005</v>
      </c>
      <c r="Q4465" s="9">
        <v>614.70000000000005</v>
      </c>
      <c r="R4465" s="9">
        <v>614.70000000000005</v>
      </c>
      <c r="S4465" s="9">
        <v>614.70000000000005</v>
      </c>
      <c r="T4465" s="9">
        <v>583.1</v>
      </c>
    </row>
    <row r="4466" spans="1:20" x14ac:dyDescent="0.35">
      <c r="A4466">
        <f t="shared" si="139"/>
        <v>4466</v>
      </c>
      <c r="B4466" s="3" t="s">
        <v>72</v>
      </c>
      <c r="C4466" s="3" t="s">
        <v>74</v>
      </c>
      <c r="D4466" s="3" t="s">
        <v>94</v>
      </c>
      <c r="E4466">
        <v>2024</v>
      </c>
      <c r="F4466" s="3" t="str">
        <f t="shared" si="138"/>
        <v>CStorSKQ2024</v>
      </c>
      <c r="G4466" s="9">
        <v>488.6</v>
      </c>
      <c r="H4466" s="9">
        <v>426.3</v>
      </c>
      <c r="I4466" s="9">
        <v>302.8</v>
      </c>
      <c r="J4466" s="9">
        <v>198.8</v>
      </c>
      <c r="K4466" s="9">
        <v>101.8</v>
      </c>
      <c r="L4466" s="9">
        <v>50.7</v>
      </c>
      <c r="M4466" s="9">
        <v>41.7</v>
      </c>
      <c r="N4466" s="9">
        <v>138.1</v>
      </c>
      <c r="O4466" s="9">
        <v>434.5</v>
      </c>
      <c r="P4466" s="9">
        <v>614.70000000000005</v>
      </c>
      <c r="Q4466" s="9">
        <v>614.70000000000005</v>
      </c>
      <c r="R4466" s="9">
        <v>614.70000000000005</v>
      </c>
      <c r="S4466" s="9">
        <v>614.70000000000005</v>
      </c>
      <c r="T4466" s="9">
        <v>583.1</v>
      </c>
    </row>
    <row r="4467" spans="1:20" x14ac:dyDescent="0.35">
      <c r="A4467">
        <f t="shared" si="139"/>
        <v>4467</v>
      </c>
      <c r="B4467" s="3" t="s">
        <v>72</v>
      </c>
      <c r="C4467" s="3" t="s">
        <v>74</v>
      </c>
      <c r="D4467" s="3" t="s">
        <v>94</v>
      </c>
      <c r="E4467">
        <v>2025</v>
      </c>
      <c r="F4467" s="3" t="str">
        <f t="shared" si="138"/>
        <v>CStorSKQ2025</v>
      </c>
      <c r="G4467" s="9">
        <v>488.6</v>
      </c>
      <c r="H4467" s="9">
        <v>426.3</v>
      </c>
      <c r="I4467" s="9">
        <v>302.8</v>
      </c>
      <c r="J4467" s="9">
        <v>198.8</v>
      </c>
      <c r="K4467" s="9">
        <v>233.9</v>
      </c>
      <c r="L4467" s="9">
        <v>164.7</v>
      </c>
      <c r="M4467" s="9">
        <v>167.7</v>
      </c>
      <c r="N4467" s="9">
        <v>350.4</v>
      </c>
      <c r="O4467" s="9">
        <v>482.5</v>
      </c>
      <c r="P4467" s="9">
        <v>614.70000000000005</v>
      </c>
      <c r="Q4467" s="9">
        <v>614.70000000000005</v>
      </c>
      <c r="R4467" s="9">
        <v>614.70000000000005</v>
      </c>
      <c r="S4467" s="9">
        <v>614.70000000000005</v>
      </c>
      <c r="T4467" s="9">
        <v>583.1</v>
      </c>
    </row>
    <row r="4468" spans="1:20" x14ac:dyDescent="0.35">
      <c r="A4468">
        <f t="shared" si="139"/>
        <v>4468</v>
      </c>
      <c r="B4468" s="3" t="s">
        <v>72</v>
      </c>
      <c r="C4468" s="3" t="s">
        <v>74</v>
      </c>
      <c r="D4468" s="3" t="s">
        <v>94</v>
      </c>
      <c r="E4468">
        <v>2026</v>
      </c>
      <c r="F4468" s="3" t="str">
        <f t="shared" si="138"/>
        <v>CStorSKQ2026</v>
      </c>
      <c r="G4468" s="9">
        <v>488.6</v>
      </c>
      <c r="H4468" s="9">
        <v>426.3</v>
      </c>
      <c r="I4468" s="9">
        <v>302.8</v>
      </c>
      <c r="J4468" s="9">
        <v>221.8</v>
      </c>
      <c r="K4468" s="9">
        <v>101.8</v>
      </c>
      <c r="L4468" s="9">
        <v>63.9</v>
      </c>
      <c r="M4468" s="9">
        <v>145.5</v>
      </c>
      <c r="N4468" s="9">
        <v>309.2</v>
      </c>
      <c r="O4468" s="9">
        <v>426.3</v>
      </c>
      <c r="P4468" s="9">
        <v>614.70000000000005</v>
      </c>
      <c r="Q4468" s="9">
        <v>614.70000000000005</v>
      </c>
      <c r="R4468" s="9">
        <v>614.70000000000005</v>
      </c>
      <c r="S4468" s="9">
        <v>614.70000000000005</v>
      </c>
      <c r="T4468" s="9">
        <v>583.1</v>
      </c>
    </row>
    <row r="4469" spans="1:20" x14ac:dyDescent="0.35">
      <c r="A4469">
        <f t="shared" si="139"/>
        <v>4469</v>
      </c>
      <c r="B4469" s="3" t="s">
        <v>72</v>
      </c>
      <c r="C4469" s="3" t="s">
        <v>74</v>
      </c>
      <c r="D4469" s="3" t="s">
        <v>94</v>
      </c>
      <c r="E4469">
        <v>2027</v>
      </c>
      <c r="F4469" s="3" t="str">
        <f t="shared" si="138"/>
        <v>CStorSKQ2027</v>
      </c>
      <c r="G4469" s="9">
        <v>488.6</v>
      </c>
      <c r="H4469" s="9">
        <v>426.3</v>
      </c>
      <c r="I4469" s="9">
        <v>302.8</v>
      </c>
      <c r="J4469" s="9">
        <v>198.8</v>
      </c>
      <c r="K4469" s="9">
        <v>101.8</v>
      </c>
      <c r="L4469" s="9">
        <v>29.9</v>
      </c>
      <c r="M4469" s="9">
        <v>40.799999999999997</v>
      </c>
      <c r="N4469" s="9">
        <v>237.3</v>
      </c>
      <c r="O4469" s="9">
        <v>426.3</v>
      </c>
      <c r="P4469" s="9">
        <v>614.70000000000005</v>
      </c>
      <c r="Q4469" s="9">
        <v>614.70000000000005</v>
      </c>
      <c r="R4469" s="9">
        <v>614.70000000000005</v>
      </c>
      <c r="S4469" s="9">
        <v>614.70000000000005</v>
      </c>
      <c r="T4469" s="9">
        <v>583.1</v>
      </c>
    </row>
    <row r="4470" spans="1:20" x14ac:dyDescent="0.35">
      <c r="A4470">
        <f t="shared" si="139"/>
        <v>4470</v>
      </c>
      <c r="B4470" s="3" t="s">
        <v>72</v>
      </c>
      <c r="C4470" s="3" t="s">
        <v>74</v>
      </c>
      <c r="D4470" s="3" t="s">
        <v>94</v>
      </c>
      <c r="E4470">
        <v>2028</v>
      </c>
      <c r="F4470" s="3" t="str">
        <f t="shared" si="138"/>
        <v>CStorSKQ2028</v>
      </c>
      <c r="G4470" s="9">
        <v>488.6</v>
      </c>
      <c r="H4470" s="9">
        <v>426.3</v>
      </c>
      <c r="I4470" s="9">
        <v>302.8</v>
      </c>
      <c r="J4470" s="9">
        <v>198.8</v>
      </c>
      <c r="K4470" s="9">
        <v>110.2</v>
      </c>
      <c r="L4470" s="9">
        <v>122.7</v>
      </c>
      <c r="M4470" s="9">
        <v>58.7</v>
      </c>
      <c r="N4470" s="9">
        <v>138.1</v>
      </c>
      <c r="O4470" s="9">
        <v>493.6</v>
      </c>
      <c r="P4470" s="9">
        <v>614.70000000000005</v>
      </c>
      <c r="Q4470" s="9">
        <v>614.70000000000005</v>
      </c>
      <c r="R4470" s="9">
        <v>614.70000000000005</v>
      </c>
      <c r="S4470" s="9">
        <v>614.70000000000005</v>
      </c>
      <c r="T4470" s="9">
        <v>583.1</v>
      </c>
    </row>
    <row r="4471" spans="1:20" x14ac:dyDescent="0.35">
      <c r="A4471">
        <f t="shared" si="139"/>
        <v>4471</v>
      </c>
      <c r="B4471" s="3" t="s">
        <v>72</v>
      </c>
      <c r="C4471" s="3" t="s">
        <v>74</v>
      </c>
      <c r="D4471" s="3" t="s">
        <v>94</v>
      </c>
      <c r="E4471">
        <v>2029</v>
      </c>
      <c r="F4471" s="3" t="str">
        <f t="shared" si="138"/>
        <v>CStorSKQ2029</v>
      </c>
      <c r="G4471" s="9">
        <v>488.6</v>
      </c>
      <c r="H4471" s="9">
        <v>426.3</v>
      </c>
      <c r="I4471" s="9">
        <v>302.8</v>
      </c>
      <c r="J4471" s="9">
        <v>198.8</v>
      </c>
      <c r="K4471" s="9">
        <v>101.8</v>
      </c>
      <c r="L4471" s="9">
        <v>49.6</v>
      </c>
      <c r="M4471" s="9">
        <v>217.1</v>
      </c>
      <c r="N4471" s="9">
        <v>224</v>
      </c>
      <c r="O4471" s="9">
        <v>426.3</v>
      </c>
      <c r="P4471" s="9">
        <v>312.60000000000002</v>
      </c>
      <c r="Q4471" s="9">
        <v>228.5</v>
      </c>
      <c r="R4471" s="9">
        <v>225</v>
      </c>
      <c r="S4471" s="9">
        <v>219.9</v>
      </c>
      <c r="T4471" s="9">
        <v>230.5</v>
      </c>
    </row>
    <row r="4472" spans="1:20" x14ac:dyDescent="0.35">
      <c r="A4472">
        <f t="shared" si="139"/>
        <v>4472</v>
      </c>
      <c r="B4472" s="3" t="s">
        <v>72</v>
      </c>
      <c r="C4472" s="3" t="s">
        <v>74</v>
      </c>
      <c r="D4472" s="3" t="s">
        <v>31</v>
      </c>
      <c r="E4472">
        <v>2020</v>
      </c>
      <c r="F4472" s="3" t="str">
        <f t="shared" si="138"/>
        <v>CStorTHOM F2020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</row>
    <row r="4473" spans="1:20" x14ac:dyDescent="0.35">
      <c r="A4473">
        <f t="shared" si="139"/>
        <v>4473</v>
      </c>
      <c r="B4473" s="3" t="s">
        <v>72</v>
      </c>
      <c r="C4473" s="3" t="s">
        <v>74</v>
      </c>
      <c r="D4473" s="3" t="s">
        <v>31</v>
      </c>
      <c r="E4473">
        <v>2021</v>
      </c>
      <c r="F4473" s="3" t="str">
        <f t="shared" si="138"/>
        <v>CStorTHOM F2021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</row>
    <row r="4474" spans="1:20" x14ac:dyDescent="0.35">
      <c r="A4474">
        <f t="shared" si="139"/>
        <v>4474</v>
      </c>
      <c r="B4474" s="3" t="s">
        <v>72</v>
      </c>
      <c r="C4474" s="3" t="s">
        <v>74</v>
      </c>
      <c r="D4474" s="3" t="s">
        <v>31</v>
      </c>
      <c r="E4474">
        <v>2022</v>
      </c>
      <c r="F4474" s="3" t="str">
        <f t="shared" si="138"/>
        <v>CStorTHOM F2022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</row>
    <row r="4475" spans="1:20" x14ac:dyDescent="0.35">
      <c r="A4475">
        <f t="shared" si="139"/>
        <v>4475</v>
      </c>
      <c r="B4475" s="3" t="s">
        <v>72</v>
      </c>
      <c r="C4475" s="3" t="s">
        <v>74</v>
      </c>
      <c r="D4475" s="3" t="s">
        <v>31</v>
      </c>
      <c r="E4475">
        <v>2023</v>
      </c>
      <c r="F4475" s="3" t="str">
        <f t="shared" si="138"/>
        <v>CStorTHOM F2023</v>
      </c>
      <c r="G4475" s="9">
        <v>0</v>
      </c>
      <c r="H4475" s="9">
        <v>0</v>
      </c>
      <c r="I4475" s="9">
        <v>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  <c r="Q4475" s="9">
        <v>0</v>
      </c>
      <c r="R4475" s="9">
        <v>0</v>
      </c>
      <c r="S4475" s="9">
        <v>0</v>
      </c>
      <c r="T4475" s="9">
        <v>0</v>
      </c>
    </row>
    <row r="4476" spans="1:20" x14ac:dyDescent="0.35">
      <c r="A4476">
        <f t="shared" si="139"/>
        <v>4476</v>
      </c>
      <c r="B4476" s="3" t="s">
        <v>72</v>
      </c>
      <c r="C4476" s="3" t="s">
        <v>74</v>
      </c>
      <c r="D4476" s="3" t="s">
        <v>31</v>
      </c>
      <c r="E4476">
        <v>2024</v>
      </c>
      <c r="F4476" s="3" t="str">
        <f t="shared" si="138"/>
        <v>CStorTHOM F2024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</row>
    <row r="4477" spans="1:20" x14ac:dyDescent="0.35">
      <c r="A4477">
        <f t="shared" si="139"/>
        <v>4477</v>
      </c>
      <c r="B4477" s="3" t="s">
        <v>72</v>
      </c>
      <c r="C4477" s="3" t="s">
        <v>74</v>
      </c>
      <c r="D4477" s="3" t="s">
        <v>31</v>
      </c>
      <c r="E4477">
        <v>2025</v>
      </c>
      <c r="F4477" s="3" t="str">
        <f t="shared" si="138"/>
        <v>CStorTHOM F2025</v>
      </c>
      <c r="G4477" s="9">
        <v>0</v>
      </c>
      <c r="H4477" s="9">
        <v>0</v>
      </c>
      <c r="I4477" s="9">
        <v>0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  <c r="S4477" s="9">
        <v>0</v>
      </c>
      <c r="T4477" s="9">
        <v>0</v>
      </c>
    </row>
    <row r="4478" spans="1:20" x14ac:dyDescent="0.35">
      <c r="A4478">
        <f t="shared" si="139"/>
        <v>4478</v>
      </c>
      <c r="B4478" s="3" t="s">
        <v>72</v>
      </c>
      <c r="C4478" s="3" t="s">
        <v>74</v>
      </c>
      <c r="D4478" s="3" t="s">
        <v>31</v>
      </c>
      <c r="E4478">
        <v>2026</v>
      </c>
      <c r="F4478" s="3" t="str">
        <f t="shared" si="138"/>
        <v>CStorTHOM F2026</v>
      </c>
      <c r="G4478" s="9">
        <v>0</v>
      </c>
      <c r="H4478" s="9">
        <v>0</v>
      </c>
      <c r="I4478" s="9">
        <v>0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  <c r="Q4478" s="9">
        <v>0</v>
      </c>
      <c r="R4478" s="9">
        <v>0</v>
      </c>
      <c r="S4478" s="9">
        <v>0</v>
      </c>
      <c r="T4478" s="9">
        <v>0</v>
      </c>
    </row>
    <row r="4479" spans="1:20" x14ac:dyDescent="0.35">
      <c r="A4479">
        <f t="shared" si="139"/>
        <v>4479</v>
      </c>
      <c r="B4479" s="3" t="s">
        <v>72</v>
      </c>
      <c r="C4479" s="3" t="s">
        <v>74</v>
      </c>
      <c r="D4479" s="3" t="s">
        <v>31</v>
      </c>
      <c r="E4479">
        <v>2027</v>
      </c>
      <c r="F4479" s="3" t="str">
        <f t="shared" si="138"/>
        <v>CStorTHOM F2027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9">
        <v>0</v>
      </c>
      <c r="T4479" s="9">
        <v>0</v>
      </c>
    </row>
    <row r="4480" spans="1:20" x14ac:dyDescent="0.35">
      <c r="A4480">
        <f t="shared" si="139"/>
        <v>4480</v>
      </c>
      <c r="B4480" s="3" t="s">
        <v>72</v>
      </c>
      <c r="C4480" s="3" t="s">
        <v>74</v>
      </c>
      <c r="D4480" s="3" t="s">
        <v>31</v>
      </c>
      <c r="E4480">
        <v>2028</v>
      </c>
      <c r="F4480" s="3" t="str">
        <f t="shared" si="138"/>
        <v>CStorTHOM F2028</v>
      </c>
      <c r="G4480" s="9">
        <v>0</v>
      </c>
      <c r="H4480" s="9">
        <v>0</v>
      </c>
      <c r="I4480" s="9">
        <v>0</v>
      </c>
      <c r="J4480" s="9">
        <v>0</v>
      </c>
      <c r="K4480" s="9">
        <v>0</v>
      </c>
      <c r="L4480" s="9">
        <v>0</v>
      </c>
      <c r="M4480" s="9">
        <v>0</v>
      </c>
      <c r="N4480" s="9">
        <v>0</v>
      </c>
      <c r="O4480" s="9">
        <v>0</v>
      </c>
      <c r="P4480" s="9">
        <v>0</v>
      </c>
      <c r="Q4480" s="9">
        <v>0</v>
      </c>
      <c r="R4480" s="9">
        <v>0</v>
      </c>
      <c r="S4480" s="9">
        <v>0</v>
      </c>
      <c r="T4480" s="9">
        <v>0</v>
      </c>
    </row>
    <row r="4481" spans="1:20" x14ac:dyDescent="0.35">
      <c r="A4481">
        <f t="shared" si="139"/>
        <v>4481</v>
      </c>
      <c r="B4481" s="3" t="s">
        <v>72</v>
      </c>
      <c r="C4481" s="3" t="s">
        <v>74</v>
      </c>
      <c r="D4481" s="3" t="s">
        <v>31</v>
      </c>
      <c r="E4481">
        <v>2029</v>
      </c>
      <c r="F4481" s="3" t="str">
        <f t="shared" si="138"/>
        <v>CStorTHOM F2029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</row>
    <row r="4482" spans="1:20" x14ac:dyDescent="0.35">
      <c r="A4482">
        <f t="shared" si="139"/>
        <v>4482</v>
      </c>
      <c r="B4482" s="3" t="s">
        <v>72</v>
      </c>
      <c r="C4482" s="3" t="s">
        <v>74</v>
      </c>
      <c r="D4482" s="3" t="s">
        <v>32</v>
      </c>
      <c r="E4482">
        <v>2020</v>
      </c>
      <c r="F4482" s="3" t="str">
        <f t="shared" ref="F4482:F4545" si="140">_xlfn.CONCAT(B4482,C4482,D4482,E4482)</f>
        <v>CStorNOXON2020</v>
      </c>
      <c r="G4482" s="9">
        <v>116.3</v>
      </c>
      <c r="H4482" s="9">
        <v>112.3</v>
      </c>
      <c r="I4482" s="9">
        <v>112.3</v>
      </c>
      <c r="J4482" s="9">
        <v>112.3</v>
      </c>
      <c r="K4482" s="9">
        <v>100.8</v>
      </c>
      <c r="L4482" s="9">
        <v>100.8</v>
      </c>
      <c r="M4482" s="9">
        <v>100.8</v>
      </c>
      <c r="N4482" s="9">
        <v>116.3</v>
      </c>
      <c r="O4482" s="9">
        <v>116.3</v>
      </c>
      <c r="P4482" s="9">
        <v>116.3</v>
      </c>
      <c r="Q4482" s="9">
        <v>116.3</v>
      </c>
      <c r="R4482" s="9">
        <v>116.3</v>
      </c>
      <c r="S4482" s="9">
        <v>116.3</v>
      </c>
      <c r="T4482" s="9">
        <v>116.3</v>
      </c>
    </row>
    <row r="4483" spans="1:20" x14ac:dyDescent="0.35">
      <c r="A4483">
        <f t="shared" ref="A4483:A4546" si="141">A4482+1</f>
        <v>4483</v>
      </c>
      <c r="B4483" s="3" t="s">
        <v>72</v>
      </c>
      <c r="C4483" s="3" t="s">
        <v>74</v>
      </c>
      <c r="D4483" s="3" t="s">
        <v>32</v>
      </c>
      <c r="E4483">
        <v>2021</v>
      </c>
      <c r="F4483" s="3" t="str">
        <f t="shared" si="140"/>
        <v>CStorNOXON2021</v>
      </c>
      <c r="G4483" s="9">
        <v>116.3</v>
      </c>
      <c r="H4483" s="9">
        <v>112.3</v>
      </c>
      <c r="I4483" s="9">
        <v>112.3</v>
      </c>
      <c r="J4483" s="9">
        <v>112.3</v>
      </c>
      <c r="K4483" s="9">
        <v>100.8</v>
      </c>
      <c r="L4483" s="9">
        <v>100.8</v>
      </c>
      <c r="M4483" s="9">
        <v>100.8</v>
      </c>
      <c r="N4483" s="9">
        <v>116.3</v>
      </c>
      <c r="O4483" s="9">
        <v>116.3</v>
      </c>
      <c r="P4483" s="9">
        <v>116.3</v>
      </c>
      <c r="Q4483" s="9">
        <v>116.3</v>
      </c>
      <c r="R4483" s="9">
        <v>116.3</v>
      </c>
      <c r="S4483" s="9">
        <v>116.3</v>
      </c>
      <c r="T4483" s="9">
        <v>116.3</v>
      </c>
    </row>
    <row r="4484" spans="1:20" x14ac:dyDescent="0.35">
      <c r="A4484">
        <f t="shared" si="141"/>
        <v>4484</v>
      </c>
      <c r="B4484" s="3" t="s">
        <v>72</v>
      </c>
      <c r="C4484" s="3" t="s">
        <v>74</v>
      </c>
      <c r="D4484" s="3" t="s">
        <v>32</v>
      </c>
      <c r="E4484">
        <v>2022</v>
      </c>
      <c r="F4484" s="3" t="str">
        <f t="shared" si="140"/>
        <v>CStorNOXON2022</v>
      </c>
      <c r="G4484" s="9">
        <v>116.3</v>
      </c>
      <c r="H4484" s="9">
        <v>112.3</v>
      </c>
      <c r="I4484" s="9">
        <v>112.3</v>
      </c>
      <c r="J4484" s="9">
        <v>112.3</v>
      </c>
      <c r="K4484" s="9">
        <v>100.8</v>
      </c>
      <c r="L4484" s="9">
        <v>100.8</v>
      </c>
      <c r="M4484" s="9">
        <v>100.8</v>
      </c>
      <c r="N4484" s="9">
        <v>116.3</v>
      </c>
      <c r="O4484" s="9">
        <v>116.3</v>
      </c>
      <c r="P4484" s="9">
        <v>116.3</v>
      </c>
      <c r="Q4484" s="9">
        <v>116.3</v>
      </c>
      <c r="R4484" s="9">
        <v>116.3</v>
      </c>
      <c r="S4484" s="9">
        <v>116.3</v>
      </c>
      <c r="T4484" s="9">
        <v>116.3</v>
      </c>
    </row>
    <row r="4485" spans="1:20" x14ac:dyDescent="0.35">
      <c r="A4485">
        <f t="shared" si="141"/>
        <v>4485</v>
      </c>
      <c r="B4485" s="3" t="s">
        <v>72</v>
      </c>
      <c r="C4485" s="3" t="s">
        <v>74</v>
      </c>
      <c r="D4485" s="3" t="s">
        <v>32</v>
      </c>
      <c r="E4485">
        <v>2023</v>
      </c>
      <c r="F4485" s="3" t="str">
        <f t="shared" si="140"/>
        <v>CStorNOXON2023</v>
      </c>
      <c r="G4485" s="9">
        <v>116.3</v>
      </c>
      <c r="H4485" s="9">
        <v>112.3</v>
      </c>
      <c r="I4485" s="9">
        <v>112.3</v>
      </c>
      <c r="J4485" s="9">
        <v>112.3</v>
      </c>
      <c r="K4485" s="9">
        <v>100.8</v>
      </c>
      <c r="L4485" s="9">
        <v>100.8</v>
      </c>
      <c r="M4485" s="9">
        <v>100.8</v>
      </c>
      <c r="N4485" s="9">
        <v>116.3</v>
      </c>
      <c r="O4485" s="9">
        <v>116.3</v>
      </c>
      <c r="P4485" s="9">
        <v>116.3</v>
      </c>
      <c r="Q4485" s="9">
        <v>116.3</v>
      </c>
      <c r="R4485" s="9">
        <v>116.3</v>
      </c>
      <c r="S4485" s="9">
        <v>116.3</v>
      </c>
      <c r="T4485" s="9">
        <v>116.3</v>
      </c>
    </row>
    <row r="4486" spans="1:20" x14ac:dyDescent="0.35">
      <c r="A4486">
        <f t="shared" si="141"/>
        <v>4486</v>
      </c>
      <c r="B4486" s="3" t="s">
        <v>72</v>
      </c>
      <c r="C4486" s="3" t="s">
        <v>74</v>
      </c>
      <c r="D4486" s="3" t="s">
        <v>32</v>
      </c>
      <c r="E4486">
        <v>2024</v>
      </c>
      <c r="F4486" s="3" t="str">
        <f t="shared" si="140"/>
        <v>CStorNOXON2024</v>
      </c>
      <c r="G4486" s="9">
        <v>116.3</v>
      </c>
      <c r="H4486" s="9">
        <v>112.3</v>
      </c>
      <c r="I4486" s="9">
        <v>112.3</v>
      </c>
      <c r="J4486" s="9">
        <v>112.3</v>
      </c>
      <c r="K4486" s="9">
        <v>100.8</v>
      </c>
      <c r="L4486" s="9">
        <v>100.8</v>
      </c>
      <c r="M4486" s="9">
        <v>100.8</v>
      </c>
      <c r="N4486" s="9">
        <v>116.3</v>
      </c>
      <c r="O4486" s="9">
        <v>116.3</v>
      </c>
      <c r="P4486" s="9">
        <v>116.3</v>
      </c>
      <c r="Q4486" s="9">
        <v>116.3</v>
      </c>
      <c r="R4486" s="9">
        <v>116.3</v>
      </c>
      <c r="S4486" s="9">
        <v>116.3</v>
      </c>
      <c r="T4486" s="9">
        <v>116.3</v>
      </c>
    </row>
    <row r="4487" spans="1:20" x14ac:dyDescent="0.35">
      <c r="A4487">
        <f t="shared" si="141"/>
        <v>4487</v>
      </c>
      <c r="B4487" s="3" t="s">
        <v>72</v>
      </c>
      <c r="C4487" s="3" t="s">
        <v>74</v>
      </c>
      <c r="D4487" s="3" t="s">
        <v>32</v>
      </c>
      <c r="E4487">
        <v>2025</v>
      </c>
      <c r="F4487" s="3" t="str">
        <f t="shared" si="140"/>
        <v>CStorNOXON2025</v>
      </c>
      <c r="G4487" s="9">
        <v>116.3</v>
      </c>
      <c r="H4487" s="9">
        <v>112.3</v>
      </c>
      <c r="I4487" s="9">
        <v>112.3</v>
      </c>
      <c r="J4487" s="9">
        <v>112.3</v>
      </c>
      <c r="K4487" s="9">
        <v>100.8</v>
      </c>
      <c r="L4487" s="9">
        <v>100.8</v>
      </c>
      <c r="M4487" s="9">
        <v>100.8</v>
      </c>
      <c r="N4487" s="9">
        <v>116.3</v>
      </c>
      <c r="O4487" s="9">
        <v>116.3</v>
      </c>
      <c r="P4487" s="9">
        <v>116.3</v>
      </c>
      <c r="Q4487" s="9">
        <v>116.3</v>
      </c>
      <c r="R4487" s="9">
        <v>116.3</v>
      </c>
      <c r="S4487" s="9">
        <v>116.3</v>
      </c>
      <c r="T4487" s="9">
        <v>116.3</v>
      </c>
    </row>
    <row r="4488" spans="1:20" x14ac:dyDescent="0.35">
      <c r="A4488">
        <f t="shared" si="141"/>
        <v>4488</v>
      </c>
      <c r="B4488" s="3" t="s">
        <v>72</v>
      </c>
      <c r="C4488" s="3" t="s">
        <v>74</v>
      </c>
      <c r="D4488" s="3" t="s">
        <v>32</v>
      </c>
      <c r="E4488">
        <v>2026</v>
      </c>
      <c r="F4488" s="3" t="str">
        <f t="shared" si="140"/>
        <v>CStorNOXON2026</v>
      </c>
      <c r="G4488" s="9">
        <v>116.3</v>
      </c>
      <c r="H4488" s="9">
        <v>112.3</v>
      </c>
      <c r="I4488" s="9">
        <v>112.3</v>
      </c>
      <c r="J4488" s="9">
        <v>112.3</v>
      </c>
      <c r="K4488" s="9">
        <v>100.8</v>
      </c>
      <c r="L4488" s="9">
        <v>100.8</v>
      </c>
      <c r="M4488" s="9">
        <v>100.8</v>
      </c>
      <c r="N4488" s="9">
        <v>116.3</v>
      </c>
      <c r="O4488" s="9">
        <v>116.3</v>
      </c>
      <c r="P4488" s="9">
        <v>116.3</v>
      </c>
      <c r="Q4488" s="9">
        <v>116.3</v>
      </c>
      <c r="R4488" s="9">
        <v>116.3</v>
      </c>
      <c r="S4488" s="9">
        <v>116.3</v>
      </c>
      <c r="T4488" s="9">
        <v>116.3</v>
      </c>
    </row>
    <row r="4489" spans="1:20" x14ac:dyDescent="0.35">
      <c r="A4489">
        <f t="shared" si="141"/>
        <v>4489</v>
      </c>
      <c r="B4489" s="3" t="s">
        <v>72</v>
      </c>
      <c r="C4489" s="3" t="s">
        <v>74</v>
      </c>
      <c r="D4489" s="3" t="s">
        <v>32</v>
      </c>
      <c r="E4489">
        <v>2027</v>
      </c>
      <c r="F4489" s="3" t="str">
        <f t="shared" si="140"/>
        <v>CStorNOXON2027</v>
      </c>
      <c r="G4489" s="9">
        <v>116.3</v>
      </c>
      <c r="H4489" s="9">
        <v>112.3</v>
      </c>
      <c r="I4489" s="9">
        <v>112.3</v>
      </c>
      <c r="J4489" s="9">
        <v>112.3</v>
      </c>
      <c r="K4489" s="9">
        <v>100.8</v>
      </c>
      <c r="L4489" s="9">
        <v>100.8</v>
      </c>
      <c r="M4489" s="9">
        <v>100.8</v>
      </c>
      <c r="N4489" s="9">
        <v>116.3</v>
      </c>
      <c r="O4489" s="9">
        <v>116.3</v>
      </c>
      <c r="P4489" s="9">
        <v>116.3</v>
      </c>
      <c r="Q4489" s="9">
        <v>116.3</v>
      </c>
      <c r="R4489" s="9">
        <v>116.3</v>
      </c>
      <c r="S4489" s="9">
        <v>116.3</v>
      </c>
      <c r="T4489" s="9">
        <v>116.3</v>
      </c>
    </row>
    <row r="4490" spans="1:20" x14ac:dyDescent="0.35">
      <c r="A4490">
        <f t="shared" si="141"/>
        <v>4490</v>
      </c>
      <c r="B4490" s="3" t="s">
        <v>72</v>
      </c>
      <c r="C4490" s="3" t="s">
        <v>74</v>
      </c>
      <c r="D4490" s="3" t="s">
        <v>32</v>
      </c>
      <c r="E4490">
        <v>2028</v>
      </c>
      <c r="F4490" s="3" t="str">
        <f t="shared" si="140"/>
        <v>CStorNOXON2028</v>
      </c>
      <c r="G4490" s="9">
        <v>116.3</v>
      </c>
      <c r="H4490" s="9">
        <v>112.3</v>
      </c>
      <c r="I4490" s="9">
        <v>112.3</v>
      </c>
      <c r="J4490" s="9">
        <v>112.3</v>
      </c>
      <c r="K4490" s="9">
        <v>100.8</v>
      </c>
      <c r="L4490" s="9">
        <v>100.8</v>
      </c>
      <c r="M4490" s="9">
        <v>100.8</v>
      </c>
      <c r="N4490" s="9">
        <v>116.3</v>
      </c>
      <c r="O4490" s="9">
        <v>116.3</v>
      </c>
      <c r="P4490" s="9">
        <v>116.3</v>
      </c>
      <c r="Q4490" s="9">
        <v>116.3</v>
      </c>
      <c r="R4490" s="9">
        <v>116.3</v>
      </c>
      <c r="S4490" s="9">
        <v>116.3</v>
      </c>
      <c r="T4490" s="9">
        <v>116.3</v>
      </c>
    </row>
    <row r="4491" spans="1:20" x14ac:dyDescent="0.35">
      <c r="A4491">
        <f t="shared" si="141"/>
        <v>4491</v>
      </c>
      <c r="B4491" s="3" t="s">
        <v>72</v>
      </c>
      <c r="C4491" s="3" t="s">
        <v>74</v>
      </c>
      <c r="D4491" s="3" t="s">
        <v>32</v>
      </c>
      <c r="E4491">
        <v>2029</v>
      </c>
      <c r="F4491" s="3" t="str">
        <f t="shared" si="140"/>
        <v>CStorNOXON2029</v>
      </c>
      <c r="G4491" s="9">
        <v>116.3</v>
      </c>
      <c r="H4491" s="9">
        <v>112.3</v>
      </c>
      <c r="I4491" s="9">
        <v>112.3</v>
      </c>
      <c r="J4491" s="9">
        <v>112.3</v>
      </c>
      <c r="K4491" s="9">
        <v>100.8</v>
      </c>
      <c r="L4491" s="9">
        <v>100.8</v>
      </c>
      <c r="M4491" s="9">
        <v>100.8</v>
      </c>
      <c r="N4491" s="9">
        <v>116.3</v>
      </c>
      <c r="O4491" s="9">
        <v>116.3</v>
      </c>
      <c r="P4491" s="9">
        <v>116.3</v>
      </c>
      <c r="Q4491" s="9">
        <v>116.3</v>
      </c>
      <c r="R4491" s="9">
        <v>116.3</v>
      </c>
      <c r="S4491" s="9">
        <v>116.3</v>
      </c>
      <c r="T4491" s="9">
        <v>116.3</v>
      </c>
    </row>
    <row r="4492" spans="1:20" x14ac:dyDescent="0.35">
      <c r="A4492">
        <f t="shared" si="141"/>
        <v>4492</v>
      </c>
      <c r="B4492" s="3" t="s">
        <v>72</v>
      </c>
      <c r="C4492" s="3" t="s">
        <v>74</v>
      </c>
      <c r="D4492" s="3" t="s">
        <v>33</v>
      </c>
      <c r="E4492">
        <v>2020</v>
      </c>
      <c r="F4492" s="3" t="str">
        <f t="shared" si="140"/>
        <v>CStorCAB G2020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</row>
    <row r="4493" spans="1:20" x14ac:dyDescent="0.35">
      <c r="A4493">
        <f t="shared" si="141"/>
        <v>4493</v>
      </c>
      <c r="B4493" s="3" t="s">
        <v>72</v>
      </c>
      <c r="C4493" s="3" t="s">
        <v>74</v>
      </c>
      <c r="D4493" s="3" t="s">
        <v>33</v>
      </c>
      <c r="E4493">
        <v>2021</v>
      </c>
      <c r="F4493" s="3" t="str">
        <f t="shared" si="140"/>
        <v>CStorCAB G2021</v>
      </c>
      <c r="G4493" s="9">
        <v>0</v>
      </c>
      <c r="H4493" s="9">
        <v>0</v>
      </c>
      <c r="I4493" s="9">
        <v>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  <c r="S4493" s="9">
        <v>0</v>
      </c>
      <c r="T4493" s="9">
        <v>0</v>
      </c>
    </row>
    <row r="4494" spans="1:20" x14ac:dyDescent="0.35">
      <c r="A4494">
        <f t="shared" si="141"/>
        <v>4494</v>
      </c>
      <c r="B4494" s="3" t="s">
        <v>72</v>
      </c>
      <c r="C4494" s="3" t="s">
        <v>74</v>
      </c>
      <c r="D4494" s="3" t="s">
        <v>33</v>
      </c>
      <c r="E4494">
        <v>2022</v>
      </c>
      <c r="F4494" s="3" t="str">
        <f t="shared" si="140"/>
        <v>CStorCAB G2022</v>
      </c>
      <c r="G4494" s="9">
        <v>0</v>
      </c>
      <c r="H4494" s="9">
        <v>0</v>
      </c>
      <c r="I4494" s="9">
        <v>0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  <c r="S4494" s="9">
        <v>0</v>
      </c>
      <c r="T4494" s="9">
        <v>0</v>
      </c>
    </row>
    <row r="4495" spans="1:20" x14ac:dyDescent="0.35">
      <c r="A4495">
        <f t="shared" si="141"/>
        <v>4495</v>
      </c>
      <c r="B4495" s="3" t="s">
        <v>72</v>
      </c>
      <c r="C4495" s="3" t="s">
        <v>74</v>
      </c>
      <c r="D4495" s="3" t="s">
        <v>33</v>
      </c>
      <c r="E4495">
        <v>2023</v>
      </c>
      <c r="F4495" s="3" t="str">
        <f t="shared" si="140"/>
        <v>CStorCAB G2023</v>
      </c>
      <c r="G4495" s="9">
        <v>0</v>
      </c>
      <c r="H4495" s="9">
        <v>0</v>
      </c>
      <c r="I4495" s="9">
        <v>0</v>
      </c>
      <c r="J4495" s="9">
        <v>0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  <c r="Q4495" s="9">
        <v>0</v>
      </c>
      <c r="R4495" s="9">
        <v>0</v>
      </c>
      <c r="S4495" s="9">
        <v>0</v>
      </c>
      <c r="T4495" s="9">
        <v>0</v>
      </c>
    </row>
    <row r="4496" spans="1:20" x14ac:dyDescent="0.35">
      <c r="A4496">
        <f t="shared" si="141"/>
        <v>4496</v>
      </c>
      <c r="B4496" s="3" t="s">
        <v>72</v>
      </c>
      <c r="C4496" s="3" t="s">
        <v>74</v>
      </c>
      <c r="D4496" s="3" t="s">
        <v>33</v>
      </c>
      <c r="E4496">
        <v>2024</v>
      </c>
      <c r="F4496" s="3" t="str">
        <f t="shared" si="140"/>
        <v>CStorCAB G2024</v>
      </c>
      <c r="G4496" s="9">
        <v>0</v>
      </c>
      <c r="H4496" s="9">
        <v>0</v>
      </c>
      <c r="I4496" s="9">
        <v>0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  <c r="Q4496" s="9">
        <v>0</v>
      </c>
      <c r="R4496" s="9">
        <v>0</v>
      </c>
      <c r="S4496" s="9">
        <v>0</v>
      </c>
      <c r="T4496" s="9">
        <v>0</v>
      </c>
    </row>
    <row r="4497" spans="1:20" x14ac:dyDescent="0.35">
      <c r="A4497">
        <f t="shared" si="141"/>
        <v>4497</v>
      </c>
      <c r="B4497" s="3" t="s">
        <v>72</v>
      </c>
      <c r="C4497" s="3" t="s">
        <v>74</v>
      </c>
      <c r="D4497" s="3" t="s">
        <v>33</v>
      </c>
      <c r="E4497">
        <v>2025</v>
      </c>
      <c r="F4497" s="3" t="str">
        <f t="shared" si="140"/>
        <v>CStorCAB G2025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</row>
    <row r="4498" spans="1:20" x14ac:dyDescent="0.35">
      <c r="A4498">
        <f t="shared" si="141"/>
        <v>4498</v>
      </c>
      <c r="B4498" s="3" t="s">
        <v>72</v>
      </c>
      <c r="C4498" s="3" t="s">
        <v>74</v>
      </c>
      <c r="D4498" s="3" t="s">
        <v>33</v>
      </c>
      <c r="E4498">
        <v>2026</v>
      </c>
      <c r="F4498" s="3" t="str">
        <f t="shared" si="140"/>
        <v>CStorCAB G2026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</row>
    <row r="4499" spans="1:20" x14ac:dyDescent="0.35">
      <c r="A4499">
        <f t="shared" si="141"/>
        <v>4499</v>
      </c>
      <c r="B4499" s="3" t="s">
        <v>72</v>
      </c>
      <c r="C4499" s="3" t="s">
        <v>74</v>
      </c>
      <c r="D4499" s="3" t="s">
        <v>33</v>
      </c>
      <c r="E4499">
        <v>2027</v>
      </c>
      <c r="F4499" s="3" t="str">
        <f t="shared" si="140"/>
        <v>CStorCAB G2027</v>
      </c>
      <c r="G4499" s="9">
        <v>0</v>
      </c>
      <c r="H4499" s="9">
        <v>0</v>
      </c>
      <c r="I4499" s="9">
        <v>0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  <c r="Q4499" s="9">
        <v>0</v>
      </c>
      <c r="R4499" s="9">
        <v>0</v>
      </c>
      <c r="S4499" s="9">
        <v>0</v>
      </c>
      <c r="T4499" s="9">
        <v>0</v>
      </c>
    </row>
    <row r="4500" spans="1:20" x14ac:dyDescent="0.35">
      <c r="A4500">
        <f t="shared" si="141"/>
        <v>4500</v>
      </c>
      <c r="B4500" s="3" t="s">
        <v>72</v>
      </c>
      <c r="C4500" s="3" t="s">
        <v>74</v>
      </c>
      <c r="D4500" s="3" t="s">
        <v>33</v>
      </c>
      <c r="E4500">
        <v>2028</v>
      </c>
      <c r="F4500" s="3" t="str">
        <f t="shared" si="140"/>
        <v>CStorCAB G2028</v>
      </c>
      <c r="G4500" s="9">
        <v>0</v>
      </c>
      <c r="H4500" s="9">
        <v>0</v>
      </c>
      <c r="I4500" s="9">
        <v>0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</row>
    <row r="4501" spans="1:20" x14ac:dyDescent="0.35">
      <c r="A4501">
        <f t="shared" si="141"/>
        <v>4501</v>
      </c>
      <c r="B4501" s="3" t="s">
        <v>72</v>
      </c>
      <c r="C4501" s="3" t="s">
        <v>74</v>
      </c>
      <c r="D4501" s="3" t="s">
        <v>33</v>
      </c>
      <c r="E4501">
        <v>2029</v>
      </c>
      <c r="F4501" s="3" t="str">
        <f t="shared" si="140"/>
        <v>CStorCAB G2029</v>
      </c>
      <c r="G4501" s="9">
        <v>0</v>
      </c>
      <c r="H4501" s="9">
        <v>0</v>
      </c>
      <c r="I4501" s="9">
        <v>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  <c r="Q4501" s="9">
        <v>0</v>
      </c>
      <c r="R4501" s="9">
        <v>0</v>
      </c>
      <c r="S4501" s="9">
        <v>0</v>
      </c>
      <c r="T4501" s="9">
        <v>0</v>
      </c>
    </row>
    <row r="4502" spans="1:20" x14ac:dyDescent="0.35">
      <c r="A4502">
        <f t="shared" si="141"/>
        <v>4502</v>
      </c>
      <c r="B4502" s="3" t="s">
        <v>72</v>
      </c>
      <c r="C4502" s="3" t="s">
        <v>74</v>
      </c>
      <c r="D4502" s="3" t="s">
        <v>34</v>
      </c>
      <c r="E4502">
        <v>2020</v>
      </c>
      <c r="F4502" s="3" t="str">
        <f t="shared" si="140"/>
        <v>CStorPRST L2020</v>
      </c>
      <c r="G4502" s="9">
        <v>11.5</v>
      </c>
      <c r="H4502" s="9">
        <v>34.799999999999997</v>
      </c>
      <c r="I4502" s="9">
        <v>21.3</v>
      </c>
      <c r="J4502" s="9">
        <v>7.9</v>
      </c>
      <c r="K4502" s="9">
        <v>2.6</v>
      </c>
      <c r="L4502" s="9">
        <v>0</v>
      </c>
      <c r="M4502" s="9">
        <v>10.5</v>
      </c>
      <c r="N4502" s="9">
        <v>41</v>
      </c>
      <c r="O4502" s="9">
        <v>56.1</v>
      </c>
      <c r="P4502" s="9">
        <v>41.7</v>
      </c>
      <c r="Q4502" s="9">
        <v>35.5</v>
      </c>
      <c r="R4502" s="9">
        <v>35.5</v>
      </c>
      <c r="S4502" s="9">
        <v>35.5</v>
      </c>
      <c r="T4502" s="9">
        <v>35.5</v>
      </c>
    </row>
    <row r="4503" spans="1:20" x14ac:dyDescent="0.35">
      <c r="A4503">
        <f t="shared" si="141"/>
        <v>4503</v>
      </c>
      <c r="B4503" s="3" t="s">
        <v>72</v>
      </c>
      <c r="C4503" s="3" t="s">
        <v>74</v>
      </c>
      <c r="D4503" s="3" t="s">
        <v>34</v>
      </c>
      <c r="E4503">
        <v>2021</v>
      </c>
      <c r="F4503" s="3" t="str">
        <f t="shared" si="140"/>
        <v>CStorPRST L2021</v>
      </c>
      <c r="G4503" s="9">
        <v>11.5</v>
      </c>
      <c r="H4503" s="9">
        <v>6.2</v>
      </c>
      <c r="I4503" s="9">
        <v>6.2</v>
      </c>
      <c r="J4503" s="9">
        <v>4.8</v>
      </c>
      <c r="K4503" s="9">
        <v>1.3</v>
      </c>
      <c r="L4503" s="9">
        <v>7.3</v>
      </c>
      <c r="M4503" s="9">
        <v>19.2</v>
      </c>
      <c r="N4503" s="9">
        <v>44.3</v>
      </c>
      <c r="O4503" s="9">
        <v>63.8</v>
      </c>
      <c r="P4503" s="9">
        <v>30.4</v>
      </c>
      <c r="Q4503" s="9">
        <v>35.5</v>
      </c>
      <c r="R4503" s="9">
        <v>35.5</v>
      </c>
      <c r="S4503" s="9">
        <v>35.5</v>
      </c>
      <c r="T4503" s="9">
        <v>35.5</v>
      </c>
    </row>
    <row r="4504" spans="1:20" x14ac:dyDescent="0.35">
      <c r="A4504">
        <f t="shared" si="141"/>
        <v>4504</v>
      </c>
      <c r="B4504" s="3" t="s">
        <v>72</v>
      </c>
      <c r="C4504" s="3" t="s">
        <v>74</v>
      </c>
      <c r="D4504" s="3" t="s">
        <v>34</v>
      </c>
      <c r="E4504">
        <v>2022</v>
      </c>
      <c r="F4504" s="3" t="str">
        <f t="shared" si="140"/>
        <v>CStorPRST L2022</v>
      </c>
      <c r="G4504" s="9">
        <v>11.5</v>
      </c>
      <c r="H4504" s="9">
        <v>4.8</v>
      </c>
      <c r="I4504" s="9">
        <v>6.3</v>
      </c>
      <c r="J4504" s="9">
        <v>20.6</v>
      </c>
      <c r="K4504" s="9">
        <v>18.7</v>
      </c>
      <c r="L4504" s="9">
        <v>12.9</v>
      </c>
      <c r="M4504" s="9">
        <v>22.2</v>
      </c>
      <c r="N4504" s="9">
        <v>39.700000000000003</v>
      </c>
      <c r="O4504" s="9">
        <v>51.9</v>
      </c>
      <c r="P4504" s="9">
        <v>23.4</v>
      </c>
      <c r="Q4504" s="9">
        <v>35.5</v>
      </c>
      <c r="R4504" s="9">
        <v>35.5</v>
      </c>
      <c r="S4504" s="9">
        <v>35.5</v>
      </c>
      <c r="T4504" s="9">
        <v>35.5</v>
      </c>
    </row>
    <row r="4505" spans="1:20" x14ac:dyDescent="0.35">
      <c r="A4505">
        <f t="shared" si="141"/>
        <v>4505</v>
      </c>
      <c r="B4505" s="3" t="s">
        <v>72</v>
      </c>
      <c r="C4505" s="3" t="s">
        <v>74</v>
      </c>
      <c r="D4505" s="3" t="s">
        <v>34</v>
      </c>
      <c r="E4505">
        <v>2023</v>
      </c>
      <c r="F4505" s="3" t="str">
        <f t="shared" si="140"/>
        <v>CStorPRST L2023</v>
      </c>
      <c r="G4505" s="9">
        <v>11.5</v>
      </c>
      <c r="H4505" s="9">
        <v>17.5</v>
      </c>
      <c r="I4505" s="9">
        <v>10.5</v>
      </c>
      <c r="J4505" s="9">
        <v>18.2</v>
      </c>
      <c r="K4505" s="9">
        <v>16.2</v>
      </c>
      <c r="L4505" s="9">
        <v>9.8000000000000007</v>
      </c>
      <c r="M4505" s="9">
        <v>16.3</v>
      </c>
      <c r="N4505" s="9">
        <v>35.700000000000003</v>
      </c>
      <c r="O4505" s="9">
        <v>45.3</v>
      </c>
      <c r="P4505" s="9">
        <v>23.4</v>
      </c>
      <c r="Q4505" s="9">
        <v>35.5</v>
      </c>
      <c r="R4505" s="9">
        <v>35.5</v>
      </c>
      <c r="S4505" s="9">
        <v>35.5</v>
      </c>
      <c r="T4505" s="9">
        <v>35.5</v>
      </c>
    </row>
    <row r="4506" spans="1:20" x14ac:dyDescent="0.35">
      <c r="A4506">
        <f t="shared" si="141"/>
        <v>4506</v>
      </c>
      <c r="B4506" s="3" t="s">
        <v>72</v>
      </c>
      <c r="C4506" s="3" t="s">
        <v>74</v>
      </c>
      <c r="D4506" s="3" t="s">
        <v>34</v>
      </c>
      <c r="E4506">
        <v>2024</v>
      </c>
      <c r="F4506" s="3" t="str">
        <f t="shared" si="140"/>
        <v>CStorPRST L2024</v>
      </c>
      <c r="G4506" s="9">
        <v>11.5</v>
      </c>
      <c r="H4506" s="9">
        <v>22.4</v>
      </c>
      <c r="I4506" s="9">
        <v>14.6</v>
      </c>
      <c r="J4506" s="9">
        <v>17.399999999999999</v>
      </c>
      <c r="K4506" s="9">
        <v>11.9</v>
      </c>
      <c r="L4506" s="9">
        <v>7.5</v>
      </c>
      <c r="M4506" s="9">
        <v>8.1999999999999993</v>
      </c>
      <c r="N4506" s="9">
        <v>18.8</v>
      </c>
      <c r="O4506" s="9">
        <v>40.4</v>
      </c>
      <c r="P4506" s="9">
        <v>23.4</v>
      </c>
      <c r="Q4506" s="9">
        <v>35.5</v>
      </c>
      <c r="R4506" s="9">
        <v>35.5</v>
      </c>
      <c r="S4506" s="9">
        <v>35.5</v>
      </c>
      <c r="T4506" s="9">
        <v>35.5</v>
      </c>
    </row>
    <row r="4507" spans="1:20" x14ac:dyDescent="0.35">
      <c r="A4507">
        <f t="shared" si="141"/>
        <v>4507</v>
      </c>
      <c r="B4507" s="3" t="s">
        <v>72</v>
      </c>
      <c r="C4507" s="3" t="s">
        <v>74</v>
      </c>
      <c r="D4507" s="3" t="s">
        <v>34</v>
      </c>
      <c r="E4507">
        <v>2025</v>
      </c>
      <c r="F4507" s="3" t="str">
        <f t="shared" si="140"/>
        <v>CStorPRST L2025</v>
      </c>
      <c r="G4507" s="9">
        <v>11.5</v>
      </c>
      <c r="H4507" s="9">
        <v>10.4</v>
      </c>
      <c r="I4507" s="9">
        <v>7</v>
      </c>
      <c r="J4507" s="9">
        <v>21.3</v>
      </c>
      <c r="K4507" s="9">
        <v>14.6</v>
      </c>
      <c r="L4507" s="9">
        <v>15</v>
      </c>
      <c r="M4507" s="9">
        <v>26.1</v>
      </c>
      <c r="N4507" s="9">
        <v>39.799999999999997</v>
      </c>
      <c r="O4507" s="9">
        <v>49.3</v>
      </c>
      <c r="P4507" s="9">
        <v>23.4</v>
      </c>
      <c r="Q4507" s="9">
        <v>35.5</v>
      </c>
      <c r="R4507" s="9">
        <v>35.5</v>
      </c>
      <c r="S4507" s="9">
        <v>35.5</v>
      </c>
      <c r="T4507" s="9">
        <v>35.5</v>
      </c>
    </row>
    <row r="4508" spans="1:20" x14ac:dyDescent="0.35">
      <c r="A4508">
        <f t="shared" si="141"/>
        <v>4508</v>
      </c>
      <c r="B4508" s="3" t="s">
        <v>72</v>
      </c>
      <c r="C4508" s="3" t="s">
        <v>74</v>
      </c>
      <c r="D4508" s="3" t="s">
        <v>34</v>
      </c>
      <c r="E4508">
        <v>2026</v>
      </c>
      <c r="F4508" s="3" t="str">
        <f t="shared" si="140"/>
        <v>CStorPRST L2026</v>
      </c>
      <c r="G4508" s="9">
        <v>11.5</v>
      </c>
      <c r="H4508" s="9">
        <v>42.9</v>
      </c>
      <c r="I4508" s="9">
        <v>37.9</v>
      </c>
      <c r="J4508" s="9">
        <v>27.5</v>
      </c>
      <c r="K4508" s="9">
        <v>14.1</v>
      </c>
      <c r="L4508" s="9">
        <v>12.3</v>
      </c>
      <c r="M4508" s="9">
        <v>24.5</v>
      </c>
      <c r="N4508" s="9">
        <v>47.7</v>
      </c>
      <c r="O4508" s="9">
        <v>32.6</v>
      </c>
      <c r="P4508" s="9">
        <v>23.4</v>
      </c>
      <c r="Q4508" s="9">
        <v>35.5</v>
      </c>
      <c r="R4508" s="9">
        <v>35.5</v>
      </c>
      <c r="S4508" s="9">
        <v>35.5</v>
      </c>
      <c r="T4508" s="9">
        <v>35.5</v>
      </c>
    </row>
    <row r="4509" spans="1:20" x14ac:dyDescent="0.35">
      <c r="A4509">
        <f t="shared" si="141"/>
        <v>4509</v>
      </c>
      <c r="B4509" s="3" t="s">
        <v>72</v>
      </c>
      <c r="C4509" s="3" t="s">
        <v>74</v>
      </c>
      <c r="D4509" s="3" t="s">
        <v>34</v>
      </c>
      <c r="E4509">
        <v>2027</v>
      </c>
      <c r="F4509" s="3" t="str">
        <f t="shared" si="140"/>
        <v>CStorPRST L2027</v>
      </c>
      <c r="G4509" s="9">
        <v>11.5</v>
      </c>
      <c r="H4509" s="9">
        <v>0</v>
      </c>
      <c r="I4509" s="9">
        <v>5.3</v>
      </c>
      <c r="J4509" s="9">
        <v>2.5</v>
      </c>
      <c r="K4509" s="9">
        <v>0</v>
      </c>
      <c r="L4509" s="9">
        <v>0</v>
      </c>
      <c r="M4509" s="9">
        <v>7.2</v>
      </c>
      <c r="N4509" s="9">
        <v>46.4</v>
      </c>
      <c r="O4509" s="9">
        <v>53.6</v>
      </c>
      <c r="P4509" s="9">
        <v>23.4</v>
      </c>
      <c r="Q4509" s="9">
        <v>35.5</v>
      </c>
      <c r="R4509" s="9">
        <v>35.5</v>
      </c>
      <c r="S4509" s="9">
        <v>35.5</v>
      </c>
      <c r="T4509" s="9">
        <v>35.5</v>
      </c>
    </row>
    <row r="4510" spans="1:20" x14ac:dyDescent="0.35">
      <c r="A4510">
        <f t="shared" si="141"/>
        <v>4510</v>
      </c>
      <c r="B4510" s="3" t="s">
        <v>72</v>
      </c>
      <c r="C4510" s="3" t="s">
        <v>74</v>
      </c>
      <c r="D4510" s="3" t="s">
        <v>34</v>
      </c>
      <c r="E4510">
        <v>2028</v>
      </c>
      <c r="F4510" s="3" t="str">
        <f t="shared" si="140"/>
        <v>CStorPRST L2028</v>
      </c>
      <c r="G4510" s="9">
        <v>11.5</v>
      </c>
      <c r="H4510" s="9">
        <v>0</v>
      </c>
      <c r="I4510" s="9">
        <v>0</v>
      </c>
      <c r="J4510" s="9">
        <v>0</v>
      </c>
      <c r="K4510" s="9">
        <v>0</v>
      </c>
      <c r="L4510" s="9">
        <v>0</v>
      </c>
      <c r="M4510" s="9">
        <v>8.5</v>
      </c>
      <c r="N4510" s="9">
        <v>28.9</v>
      </c>
      <c r="O4510" s="9">
        <v>44.3</v>
      </c>
      <c r="P4510" s="9">
        <v>23.4</v>
      </c>
      <c r="Q4510" s="9">
        <v>35.5</v>
      </c>
      <c r="R4510" s="9">
        <v>35.5</v>
      </c>
      <c r="S4510" s="9">
        <v>35.5</v>
      </c>
      <c r="T4510" s="9">
        <v>35.5</v>
      </c>
    </row>
    <row r="4511" spans="1:20" x14ac:dyDescent="0.35">
      <c r="A4511">
        <f t="shared" si="141"/>
        <v>4511</v>
      </c>
      <c r="B4511" s="3" t="s">
        <v>72</v>
      </c>
      <c r="C4511" s="3" t="s">
        <v>74</v>
      </c>
      <c r="D4511" s="3" t="s">
        <v>34</v>
      </c>
      <c r="E4511">
        <v>2029</v>
      </c>
      <c r="F4511" s="3" t="str">
        <f t="shared" si="140"/>
        <v>CStorPRST L2029</v>
      </c>
      <c r="G4511" s="9">
        <v>11.5</v>
      </c>
      <c r="H4511" s="9">
        <v>3.9</v>
      </c>
      <c r="I4511" s="9">
        <v>9.1</v>
      </c>
      <c r="J4511" s="9">
        <v>6.7</v>
      </c>
      <c r="K4511" s="9">
        <v>6.2</v>
      </c>
      <c r="L4511" s="9">
        <v>11.6</v>
      </c>
      <c r="M4511" s="9">
        <v>36</v>
      </c>
      <c r="N4511" s="9">
        <v>42.2</v>
      </c>
      <c r="O4511" s="9">
        <v>53.7</v>
      </c>
      <c r="P4511" s="9">
        <v>23.4</v>
      </c>
      <c r="Q4511" s="9">
        <v>35.5</v>
      </c>
      <c r="R4511" s="9">
        <v>35.5</v>
      </c>
      <c r="S4511" s="9">
        <v>35.5</v>
      </c>
      <c r="T4511" s="9">
        <v>35.5</v>
      </c>
    </row>
    <row r="4512" spans="1:20" x14ac:dyDescent="0.35">
      <c r="A4512">
        <f t="shared" si="141"/>
        <v>4512</v>
      </c>
      <c r="B4512" s="3" t="s">
        <v>72</v>
      </c>
      <c r="C4512" s="3" t="s">
        <v>74</v>
      </c>
      <c r="D4512" s="3" t="s">
        <v>35</v>
      </c>
      <c r="E4512">
        <v>2020</v>
      </c>
      <c r="F4512" s="3" t="str">
        <f t="shared" si="140"/>
        <v>CStorALBENI2020</v>
      </c>
      <c r="G4512" s="9">
        <v>146.1</v>
      </c>
      <c r="H4512" s="9">
        <v>91.1</v>
      </c>
      <c r="I4512" s="9">
        <v>68.599999999999994</v>
      </c>
      <c r="J4512" s="9">
        <v>68.599999999999994</v>
      </c>
      <c r="K4512" s="9">
        <v>68.599999999999994</v>
      </c>
      <c r="L4512" s="9">
        <v>68.599999999999994</v>
      </c>
      <c r="M4512" s="9">
        <v>159.80000000000001</v>
      </c>
      <c r="N4512" s="9">
        <v>309.3</v>
      </c>
      <c r="O4512" s="9">
        <v>419</v>
      </c>
      <c r="P4512" s="9">
        <v>570.70000000000005</v>
      </c>
      <c r="Q4512" s="9">
        <v>570.70000000000005</v>
      </c>
      <c r="R4512" s="9">
        <v>570.70000000000005</v>
      </c>
      <c r="S4512" s="9">
        <v>570.70000000000005</v>
      </c>
      <c r="T4512" s="9">
        <v>512.4</v>
      </c>
    </row>
    <row r="4513" spans="1:20" x14ac:dyDescent="0.35">
      <c r="A4513">
        <f t="shared" si="141"/>
        <v>4513</v>
      </c>
      <c r="B4513" s="3" t="s">
        <v>72</v>
      </c>
      <c r="C4513" s="3" t="s">
        <v>74</v>
      </c>
      <c r="D4513" s="3" t="s">
        <v>35</v>
      </c>
      <c r="E4513">
        <v>2021</v>
      </c>
      <c r="F4513" s="3" t="str">
        <f t="shared" si="140"/>
        <v>CStorALBENI2021</v>
      </c>
      <c r="G4513" s="9">
        <v>146.1</v>
      </c>
      <c r="H4513" s="9">
        <v>68.599999999999994</v>
      </c>
      <c r="I4513" s="9">
        <v>68.599999999999994</v>
      </c>
      <c r="J4513" s="9">
        <v>68.599999999999994</v>
      </c>
      <c r="K4513" s="9">
        <v>68.599999999999994</v>
      </c>
      <c r="L4513" s="9">
        <v>135.5</v>
      </c>
      <c r="M4513" s="9">
        <v>169.1</v>
      </c>
      <c r="N4513" s="9">
        <v>346.9</v>
      </c>
      <c r="O4513" s="9">
        <v>528.5</v>
      </c>
      <c r="P4513" s="9">
        <v>570.70000000000005</v>
      </c>
      <c r="Q4513" s="9">
        <v>570.70000000000005</v>
      </c>
      <c r="R4513" s="9">
        <v>570.70000000000005</v>
      </c>
      <c r="S4513" s="9">
        <v>570.70000000000005</v>
      </c>
      <c r="T4513" s="9">
        <v>512.4</v>
      </c>
    </row>
    <row r="4514" spans="1:20" x14ac:dyDescent="0.35">
      <c r="A4514">
        <f t="shared" si="141"/>
        <v>4514</v>
      </c>
      <c r="B4514" s="3" t="s">
        <v>72</v>
      </c>
      <c r="C4514" s="3" t="s">
        <v>74</v>
      </c>
      <c r="D4514" s="3" t="s">
        <v>35</v>
      </c>
      <c r="E4514">
        <v>2022</v>
      </c>
      <c r="F4514" s="3" t="str">
        <f t="shared" si="140"/>
        <v>CStorALBENI2022</v>
      </c>
      <c r="G4514" s="9">
        <v>146.1</v>
      </c>
      <c r="H4514" s="9">
        <v>68.599999999999994</v>
      </c>
      <c r="I4514" s="9">
        <v>68.599999999999994</v>
      </c>
      <c r="J4514" s="9">
        <v>239.4</v>
      </c>
      <c r="K4514" s="9">
        <v>139.19999999999999</v>
      </c>
      <c r="L4514" s="9">
        <v>69.8</v>
      </c>
      <c r="M4514" s="9">
        <v>146.1</v>
      </c>
      <c r="N4514" s="9">
        <v>271</v>
      </c>
      <c r="O4514" s="9">
        <v>419</v>
      </c>
      <c r="P4514" s="9">
        <v>570.70000000000005</v>
      </c>
      <c r="Q4514" s="9">
        <v>570.70000000000005</v>
      </c>
      <c r="R4514" s="9">
        <v>570.70000000000005</v>
      </c>
      <c r="S4514" s="9">
        <v>570.70000000000005</v>
      </c>
      <c r="T4514" s="9">
        <v>512.4</v>
      </c>
    </row>
    <row r="4515" spans="1:20" x14ac:dyDescent="0.35">
      <c r="A4515">
        <f t="shared" si="141"/>
        <v>4515</v>
      </c>
      <c r="B4515" s="3" t="s">
        <v>72</v>
      </c>
      <c r="C4515" s="3" t="s">
        <v>74</v>
      </c>
      <c r="D4515" s="3" t="s">
        <v>35</v>
      </c>
      <c r="E4515">
        <v>2023</v>
      </c>
      <c r="F4515" s="3" t="str">
        <f t="shared" si="140"/>
        <v>CStorALBENI2023</v>
      </c>
      <c r="G4515" s="9">
        <v>146.1</v>
      </c>
      <c r="H4515" s="9">
        <v>68.599999999999994</v>
      </c>
      <c r="I4515" s="9">
        <v>68.599999999999994</v>
      </c>
      <c r="J4515" s="9">
        <v>68.599999999999994</v>
      </c>
      <c r="K4515" s="9">
        <v>68.599999999999994</v>
      </c>
      <c r="L4515" s="9">
        <v>68.599999999999994</v>
      </c>
      <c r="M4515" s="9">
        <v>146.1</v>
      </c>
      <c r="N4515" s="9">
        <v>234.7</v>
      </c>
      <c r="O4515" s="9">
        <v>419</v>
      </c>
      <c r="P4515" s="9">
        <v>570.70000000000005</v>
      </c>
      <c r="Q4515" s="9">
        <v>570.70000000000005</v>
      </c>
      <c r="R4515" s="9">
        <v>570.70000000000005</v>
      </c>
      <c r="S4515" s="9">
        <v>570.70000000000005</v>
      </c>
      <c r="T4515" s="9">
        <v>512.4</v>
      </c>
    </row>
    <row r="4516" spans="1:20" x14ac:dyDescent="0.35">
      <c r="A4516">
        <f t="shared" si="141"/>
        <v>4516</v>
      </c>
      <c r="B4516" s="3" t="s">
        <v>72</v>
      </c>
      <c r="C4516" s="3" t="s">
        <v>74</v>
      </c>
      <c r="D4516" s="3" t="s">
        <v>35</v>
      </c>
      <c r="E4516">
        <v>2024</v>
      </c>
      <c r="F4516" s="3" t="str">
        <f t="shared" si="140"/>
        <v>CStorALBENI2024</v>
      </c>
      <c r="G4516" s="9">
        <v>146.1</v>
      </c>
      <c r="H4516" s="9">
        <v>68.599999999999994</v>
      </c>
      <c r="I4516" s="9">
        <v>68.599999999999994</v>
      </c>
      <c r="J4516" s="9">
        <v>109.9</v>
      </c>
      <c r="K4516" s="9">
        <v>68.599999999999994</v>
      </c>
      <c r="L4516" s="9">
        <v>68.599999999999994</v>
      </c>
      <c r="M4516" s="9">
        <v>146.1</v>
      </c>
      <c r="N4516" s="9">
        <v>234.7</v>
      </c>
      <c r="O4516" s="9">
        <v>419</v>
      </c>
      <c r="P4516" s="9">
        <v>570.70000000000005</v>
      </c>
      <c r="Q4516" s="9">
        <v>570.70000000000005</v>
      </c>
      <c r="R4516" s="9">
        <v>570.70000000000005</v>
      </c>
      <c r="S4516" s="9">
        <v>570.70000000000005</v>
      </c>
      <c r="T4516" s="9">
        <v>512.4</v>
      </c>
    </row>
    <row r="4517" spans="1:20" x14ac:dyDescent="0.35">
      <c r="A4517">
        <f t="shared" si="141"/>
        <v>4517</v>
      </c>
      <c r="B4517" s="3" t="s">
        <v>72</v>
      </c>
      <c r="C4517" s="3" t="s">
        <v>74</v>
      </c>
      <c r="D4517" s="3" t="s">
        <v>35</v>
      </c>
      <c r="E4517">
        <v>2025</v>
      </c>
      <c r="F4517" s="3" t="str">
        <f t="shared" si="140"/>
        <v>CStorALBENI2025</v>
      </c>
      <c r="G4517" s="9">
        <v>146.1</v>
      </c>
      <c r="H4517" s="9">
        <v>68.599999999999994</v>
      </c>
      <c r="I4517" s="9">
        <v>68.599999999999994</v>
      </c>
      <c r="J4517" s="9">
        <v>215</v>
      </c>
      <c r="K4517" s="9">
        <v>95.6</v>
      </c>
      <c r="L4517" s="9">
        <v>143.6</v>
      </c>
      <c r="M4517" s="9">
        <v>146.1</v>
      </c>
      <c r="N4517" s="9">
        <v>263.39999999999998</v>
      </c>
      <c r="O4517" s="9">
        <v>545</v>
      </c>
      <c r="P4517" s="9">
        <v>570.70000000000005</v>
      </c>
      <c r="Q4517" s="9">
        <v>570.70000000000005</v>
      </c>
      <c r="R4517" s="9">
        <v>570.70000000000005</v>
      </c>
      <c r="S4517" s="9">
        <v>570.70000000000005</v>
      </c>
      <c r="T4517" s="9">
        <v>512.4</v>
      </c>
    </row>
    <row r="4518" spans="1:20" x14ac:dyDescent="0.35">
      <c r="A4518">
        <f t="shared" si="141"/>
        <v>4518</v>
      </c>
      <c r="B4518" s="3" t="s">
        <v>72</v>
      </c>
      <c r="C4518" s="3" t="s">
        <v>74</v>
      </c>
      <c r="D4518" s="3" t="s">
        <v>35</v>
      </c>
      <c r="E4518">
        <v>2026</v>
      </c>
      <c r="F4518" s="3" t="str">
        <f t="shared" si="140"/>
        <v>CStorALBENI2026</v>
      </c>
      <c r="G4518" s="9">
        <v>146.1</v>
      </c>
      <c r="H4518" s="9">
        <v>68.599999999999994</v>
      </c>
      <c r="I4518" s="9">
        <v>200.5</v>
      </c>
      <c r="J4518" s="9">
        <v>235.1</v>
      </c>
      <c r="K4518" s="9">
        <v>68.599999999999994</v>
      </c>
      <c r="L4518" s="9">
        <v>76.900000000000006</v>
      </c>
      <c r="M4518" s="9">
        <v>154.9</v>
      </c>
      <c r="N4518" s="9">
        <v>249.1</v>
      </c>
      <c r="O4518" s="9">
        <v>419</v>
      </c>
      <c r="P4518" s="9">
        <v>570.70000000000005</v>
      </c>
      <c r="Q4518" s="9">
        <v>570.70000000000005</v>
      </c>
      <c r="R4518" s="9">
        <v>570.70000000000005</v>
      </c>
      <c r="S4518" s="9">
        <v>570.70000000000005</v>
      </c>
      <c r="T4518" s="9">
        <v>512.4</v>
      </c>
    </row>
    <row r="4519" spans="1:20" x14ac:dyDescent="0.35">
      <c r="A4519">
        <f t="shared" si="141"/>
        <v>4519</v>
      </c>
      <c r="B4519" s="3" t="s">
        <v>72</v>
      </c>
      <c r="C4519" s="3" t="s">
        <v>74</v>
      </c>
      <c r="D4519" s="3" t="s">
        <v>35</v>
      </c>
      <c r="E4519">
        <v>2027</v>
      </c>
      <c r="F4519" s="3" t="str">
        <f t="shared" si="140"/>
        <v>CStorALBENI2027</v>
      </c>
      <c r="G4519" s="9">
        <v>146.1</v>
      </c>
      <c r="H4519" s="9">
        <v>68.599999999999994</v>
      </c>
      <c r="I4519" s="9">
        <v>68.599999999999994</v>
      </c>
      <c r="J4519" s="9">
        <v>68.599999999999994</v>
      </c>
      <c r="K4519" s="9">
        <v>68.599999999999994</v>
      </c>
      <c r="L4519" s="9">
        <v>68.599999999999994</v>
      </c>
      <c r="M4519" s="9">
        <v>146.1</v>
      </c>
      <c r="N4519" s="9">
        <v>234.7</v>
      </c>
      <c r="O4519" s="9">
        <v>419</v>
      </c>
      <c r="P4519" s="9">
        <v>570.70000000000005</v>
      </c>
      <c r="Q4519" s="9">
        <v>570.70000000000005</v>
      </c>
      <c r="R4519" s="9">
        <v>570.70000000000005</v>
      </c>
      <c r="S4519" s="9">
        <v>570.70000000000005</v>
      </c>
      <c r="T4519" s="9">
        <v>512.4</v>
      </c>
    </row>
    <row r="4520" spans="1:20" x14ac:dyDescent="0.35">
      <c r="A4520">
        <f t="shared" si="141"/>
        <v>4520</v>
      </c>
      <c r="B4520" s="3" t="s">
        <v>72</v>
      </c>
      <c r="C4520" s="3" t="s">
        <v>74</v>
      </c>
      <c r="D4520" s="3" t="s">
        <v>35</v>
      </c>
      <c r="E4520">
        <v>2028</v>
      </c>
      <c r="F4520" s="3" t="str">
        <f t="shared" si="140"/>
        <v>CStorALBENI2028</v>
      </c>
      <c r="G4520" s="9">
        <v>146.1</v>
      </c>
      <c r="H4520" s="9">
        <v>68.599999999999994</v>
      </c>
      <c r="I4520" s="9">
        <v>68.599999999999994</v>
      </c>
      <c r="J4520" s="9">
        <v>68.599999999999994</v>
      </c>
      <c r="K4520" s="9">
        <v>68.599999999999994</v>
      </c>
      <c r="L4520" s="9">
        <v>68.599999999999994</v>
      </c>
      <c r="M4520" s="9">
        <v>146.1</v>
      </c>
      <c r="N4520" s="9">
        <v>234.7</v>
      </c>
      <c r="O4520" s="9">
        <v>453.2</v>
      </c>
      <c r="P4520" s="9">
        <v>570.70000000000005</v>
      </c>
      <c r="Q4520" s="9">
        <v>570.70000000000005</v>
      </c>
      <c r="R4520" s="9">
        <v>570.70000000000005</v>
      </c>
      <c r="S4520" s="9">
        <v>570.70000000000005</v>
      </c>
      <c r="T4520" s="9">
        <v>512.4</v>
      </c>
    </row>
    <row r="4521" spans="1:20" x14ac:dyDescent="0.35">
      <c r="A4521">
        <f t="shared" si="141"/>
        <v>4521</v>
      </c>
      <c r="B4521" s="3" t="s">
        <v>72</v>
      </c>
      <c r="C4521" s="3" t="s">
        <v>74</v>
      </c>
      <c r="D4521" s="3" t="s">
        <v>35</v>
      </c>
      <c r="E4521">
        <v>2029</v>
      </c>
      <c r="F4521" s="3" t="str">
        <f t="shared" si="140"/>
        <v>CStorALBENI2029</v>
      </c>
      <c r="G4521" s="9">
        <v>146.1</v>
      </c>
      <c r="H4521" s="9">
        <v>68.599999999999994</v>
      </c>
      <c r="I4521" s="9">
        <v>68.599999999999994</v>
      </c>
      <c r="J4521" s="9">
        <v>68.599999999999994</v>
      </c>
      <c r="K4521" s="9">
        <v>68.599999999999994</v>
      </c>
      <c r="L4521" s="9">
        <v>68.599999999999994</v>
      </c>
      <c r="M4521" s="9">
        <v>156.80000000000001</v>
      </c>
      <c r="N4521" s="9">
        <v>234.7</v>
      </c>
      <c r="O4521" s="9">
        <v>419</v>
      </c>
      <c r="P4521" s="9">
        <v>570.70000000000005</v>
      </c>
      <c r="Q4521" s="9">
        <v>570.70000000000005</v>
      </c>
      <c r="R4521" s="9">
        <v>570.70000000000005</v>
      </c>
      <c r="S4521" s="9">
        <v>570.70000000000005</v>
      </c>
      <c r="T4521" s="9">
        <v>512.4</v>
      </c>
    </row>
    <row r="4522" spans="1:20" x14ac:dyDescent="0.35">
      <c r="A4522">
        <f t="shared" si="141"/>
        <v>4522</v>
      </c>
      <c r="B4522" s="3" t="s">
        <v>72</v>
      </c>
      <c r="C4522" s="3" t="s">
        <v>74</v>
      </c>
      <c r="D4522" s="3" t="s">
        <v>36</v>
      </c>
      <c r="E4522">
        <v>2020</v>
      </c>
      <c r="F4522" s="3" t="str">
        <f t="shared" si="140"/>
        <v>CStorBOX C2020</v>
      </c>
      <c r="G4522" s="9">
        <v>0</v>
      </c>
      <c r="H4522" s="9">
        <v>0</v>
      </c>
      <c r="I4522" s="9">
        <v>0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</row>
    <row r="4523" spans="1:20" x14ac:dyDescent="0.35">
      <c r="A4523">
        <f t="shared" si="141"/>
        <v>4523</v>
      </c>
      <c r="B4523" s="3" t="s">
        <v>72</v>
      </c>
      <c r="C4523" s="3" t="s">
        <v>74</v>
      </c>
      <c r="D4523" s="3" t="s">
        <v>36</v>
      </c>
      <c r="E4523">
        <v>2021</v>
      </c>
      <c r="F4523" s="3" t="str">
        <f t="shared" si="140"/>
        <v>CStorBOX C2021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</row>
    <row r="4524" spans="1:20" x14ac:dyDescent="0.35">
      <c r="A4524">
        <f t="shared" si="141"/>
        <v>4524</v>
      </c>
      <c r="B4524" s="3" t="s">
        <v>72</v>
      </c>
      <c r="C4524" s="3" t="s">
        <v>74</v>
      </c>
      <c r="D4524" s="3" t="s">
        <v>36</v>
      </c>
      <c r="E4524">
        <v>2022</v>
      </c>
      <c r="F4524" s="3" t="str">
        <f t="shared" si="140"/>
        <v>CStorBOX C2022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0</v>
      </c>
      <c r="R4524" s="9">
        <v>0</v>
      </c>
      <c r="S4524" s="9">
        <v>0</v>
      </c>
      <c r="T4524" s="9">
        <v>0</v>
      </c>
    </row>
    <row r="4525" spans="1:20" x14ac:dyDescent="0.35">
      <c r="A4525">
        <f t="shared" si="141"/>
        <v>4525</v>
      </c>
      <c r="B4525" s="3" t="s">
        <v>72</v>
      </c>
      <c r="C4525" s="3" t="s">
        <v>74</v>
      </c>
      <c r="D4525" s="3" t="s">
        <v>36</v>
      </c>
      <c r="E4525">
        <v>2023</v>
      </c>
      <c r="F4525" s="3" t="str">
        <f t="shared" si="140"/>
        <v>CStorBOX C2023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</row>
    <row r="4526" spans="1:20" x14ac:dyDescent="0.35">
      <c r="A4526">
        <f t="shared" si="141"/>
        <v>4526</v>
      </c>
      <c r="B4526" s="3" t="s">
        <v>72</v>
      </c>
      <c r="C4526" s="3" t="s">
        <v>74</v>
      </c>
      <c r="D4526" s="3" t="s">
        <v>36</v>
      </c>
      <c r="E4526">
        <v>2024</v>
      </c>
      <c r="F4526" s="3" t="str">
        <f t="shared" si="140"/>
        <v>CStorBOX C2024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</row>
    <row r="4527" spans="1:20" x14ac:dyDescent="0.35">
      <c r="A4527">
        <f t="shared" si="141"/>
        <v>4527</v>
      </c>
      <c r="B4527" s="3" t="s">
        <v>72</v>
      </c>
      <c r="C4527" s="3" t="s">
        <v>74</v>
      </c>
      <c r="D4527" s="3" t="s">
        <v>36</v>
      </c>
      <c r="E4527">
        <v>2025</v>
      </c>
      <c r="F4527" s="3" t="str">
        <f t="shared" si="140"/>
        <v>CStorBOX C2025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</row>
    <row r="4528" spans="1:20" x14ac:dyDescent="0.35">
      <c r="A4528">
        <f t="shared" si="141"/>
        <v>4528</v>
      </c>
      <c r="B4528" s="3" t="s">
        <v>72</v>
      </c>
      <c r="C4528" s="3" t="s">
        <v>74</v>
      </c>
      <c r="D4528" s="3" t="s">
        <v>36</v>
      </c>
      <c r="E4528">
        <v>2026</v>
      </c>
      <c r="F4528" s="3" t="str">
        <f t="shared" si="140"/>
        <v>CStorBOX C2026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9">
        <v>0</v>
      </c>
      <c r="T4528" s="9">
        <v>0</v>
      </c>
    </row>
    <row r="4529" spans="1:20" x14ac:dyDescent="0.35">
      <c r="A4529">
        <f t="shared" si="141"/>
        <v>4529</v>
      </c>
      <c r="B4529" s="3" t="s">
        <v>72</v>
      </c>
      <c r="C4529" s="3" t="s">
        <v>74</v>
      </c>
      <c r="D4529" s="3" t="s">
        <v>36</v>
      </c>
      <c r="E4529">
        <v>2027</v>
      </c>
      <c r="F4529" s="3" t="str">
        <f t="shared" si="140"/>
        <v>CStorBOX C2027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9">
        <v>0</v>
      </c>
      <c r="T4529" s="9">
        <v>0</v>
      </c>
    </row>
    <row r="4530" spans="1:20" x14ac:dyDescent="0.35">
      <c r="A4530">
        <f t="shared" si="141"/>
        <v>4530</v>
      </c>
      <c r="B4530" s="3" t="s">
        <v>72</v>
      </c>
      <c r="C4530" s="3" t="s">
        <v>74</v>
      </c>
      <c r="D4530" s="3" t="s">
        <v>36</v>
      </c>
      <c r="E4530">
        <v>2028</v>
      </c>
      <c r="F4530" s="3" t="str">
        <f t="shared" si="140"/>
        <v>CStorBOX C2028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</row>
    <row r="4531" spans="1:20" x14ac:dyDescent="0.35">
      <c r="A4531">
        <f t="shared" si="141"/>
        <v>4531</v>
      </c>
      <c r="B4531" s="3" t="s">
        <v>72</v>
      </c>
      <c r="C4531" s="3" t="s">
        <v>74</v>
      </c>
      <c r="D4531" s="3" t="s">
        <v>36</v>
      </c>
      <c r="E4531">
        <v>2029</v>
      </c>
      <c r="F4531" s="3" t="str">
        <f t="shared" si="140"/>
        <v>CStorBOX C2029</v>
      </c>
      <c r="G4531" s="9">
        <v>0</v>
      </c>
      <c r="H4531" s="9">
        <v>0</v>
      </c>
      <c r="I4531" s="9">
        <v>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  <c r="Q4531" s="9">
        <v>0</v>
      </c>
      <c r="R4531" s="9">
        <v>0</v>
      </c>
      <c r="S4531" s="9">
        <v>0</v>
      </c>
      <c r="T4531" s="9">
        <v>0</v>
      </c>
    </row>
    <row r="4532" spans="1:20" x14ac:dyDescent="0.35">
      <c r="A4532">
        <f t="shared" si="141"/>
        <v>4532</v>
      </c>
      <c r="B4532" s="3" t="s">
        <v>72</v>
      </c>
      <c r="C4532" s="3" t="s">
        <v>74</v>
      </c>
      <c r="D4532" s="3" t="s">
        <v>37</v>
      </c>
      <c r="E4532">
        <v>2020</v>
      </c>
      <c r="F4532" s="3" t="str">
        <f t="shared" si="140"/>
        <v>CStorBOUND2020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9">
        <v>0</v>
      </c>
      <c r="T4532" s="9">
        <v>0</v>
      </c>
    </row>
    <row r="4533" spans="1:20" x14ac:dyDescent="0.35">
      <c r="A4533">
        <f t="shared" si="141"/>
        <v>4533</v>
      </c>
      <c r="B4533" s="3" t="s">
        <v>72</v>
      </c>
      <c r="C4533" s="3" t="s">
        <v>74</v>
      </c>
      <c r="D4533" s="3" t="s">
        <v>37</v>
      </c>
      <c r="E4533">
        <v>2021</v>
      </c>
      <c r="F4533" s="3" t="str">
        <f t="shared" si="140"/>
        <v>CStorBOUND2021</v>
      </c>
      <c r="G4533" s="9">
        <v>0</v>
      </c>
      <c r="H4533" s="9">
        <v>0</v>
      </c>
      <c r="I4533" s="9">
        <v>0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</row>
    <row r="4534" spans="1:20" x14ac:dyDescent="0.35">
      <c r="A4534">
        <f t="shared" si="141"/>
        <v>4534</v>
      </c>
      <c r="B4534" s="3" t="s">
        <v>72</v>
      </c>
      <c r="C4534" s="3" t="s">
        <v>74</v>
      </c>
      <c r="D4534" s="3" t="s">
        <v>37</v>
      </c>
      <c r="E4534">
        <v>2022</v>
      </c>
      <c r="F4534" s="3" t="str">
        <f t="shared" si="140"/>
        <v>CStorBOUND2022</v>
      </c>
      <c r="G4534" s="9">
        <v>0</v>
      </c>
      <c r="H4534" s="9">
        <v>0</v>
      </c>
      <c r="I4534" s="9">
        <v>0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  <c r="Q4534" s="9">
        <v>0</v>
      </c>
      <c r="R4534" s="9">
        <v>0</v>
      </c>
      <c r="S4534" s="9">
        <v>0</v>
      </c>
      <c r="T4534" s="9">
        <v>0</v>
      </c>
    </row>
    <row r="4535" spans="1:20" x14ac:dyDescent="0.35">
      <c r="A4535">
        <f t="shared" si="141"/>
        <v>4535</v>
      </c>
      <c r="B4535" s="3" t="s">
        <v>72</v>
      </c>
      <c r="C4535" s="3" t="s">
        <v>74</v>
      </c>
      <c r="D4535" s="3" t="s">
        <v>37</v>
      </c>
      <c r="E4535">
        <v>2023</v>
      </c>
      <c r="F4535" s="3" t="str">
        <f t="shared" si="140"/>
        <v>CStorBOUND2023</v>
      </c>
      <c r="G4535" s="9">
        <v>0</v>
      </c>
      <c r="H4535" s="9">
        <v>0</v>
      </c>
      <c r="I4535" s="9">
        <v>0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</row>
    <row r="4536" spans="1:20" x14ac:dyDescent="0.35">
      <c r="A4536">
        <f t="shared" si="141"/>
        <v>4536</v>
      </c>
      <c r="B4536" s="3" t="s">
        <v>72</v>
      </c>
      <c r="C4536" s="3" t="s">
        <v>74</v>
      </c>
      <c r="D4536" s="3" t="s">
        <v>37</v>
      </c>
      <c r="E4536">
        <v>2024</v>
      </c>
      <c r="F4536" s="3" t="str">
        <f t="shared" si="140"/>
        <v>CStorBOUND2024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</row>
    <row r="4537" spans="1:20" x14ac:dyDescent="0.35">
      <c r="A4537">
        <f t="shared" si="141"/>
        <v>4537</v>
      </c>
      <c r="B4537" s="3" t="s">
        <v>72</v>
      </c>
      <c r="C4537" s="3" t="s">
        <v>74</v>
      </c>
      <c r="D4537" s="3" t="s">
        <v>37</v>
      </c>
      <c r="E4537">
        <v>2025</v>
      </c>
      <c r="F4537" s="3" t="str">
        <f t="shared" si="140"/>
        <v>CStorBOUND2025</v>
      </c>
      <c r="G4537" s="9">
        <v>0</v>
      </c>
      <c r="H4537" s="9">
        <v>0</v>
      </c>
      <c r="I4537" s="9">
        <v>0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  <c r="Q4537" s="9">
        <v>0</v>
      </c>
      <c r="R4537" s="9">
        <v>0</v>
      </c>
      <c r="S4537" s="9">
        <v>0</v>
      </c>
      <c r="T4537" s="9">
        <v>0</v>
      </c>
    </row>
    <row r="4538" spans="1:20" x14ac:dyDescent="0.35">
      <c r="A4538">
        <f t="shared" si="141"/>
        <v>4538</v>
      </c>
      <c r="B4538" s="3" t="s">
        <v>72</v>
      </c>
      <c r="C4538" s="3" t="s">
        <v>74</v>
      </c>
      <c r="D4538" s="3" t="s">
        <v>37</v>
      </c>
      <c r="E4538">
        <v>2026</v>
      </c>
      <c r="F4538" s="3" t="str">
        <f t="shared" si="140"/>
        <v>CStorBOUND2026</v>
      </c>
      <c r="G4538" s="9">
        <v>0</v>
      </c>
      <c r="H4538" s="9">
        <v>0</v>
      </c>
      <c r="I4538" s="9">
        <v>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  <c r="Q4538" s="9">
        <v>0</v>
      </c>
      <c r="R4538" s="9">
        <v>0</v>
      </c>
      <c r="S4538" s="9">
        <v>0</v>
      </c>
      <c r="T4538" s="9">
        <v>0</v>
      </c>
    </row>
    <row r="4539" spans="1:20" x14ac:dyDescent="0.35">
      <c r="A4539">
        <f t="shared" si="141"/>
        <v>4539</v>
      </c>
      <c r="B4539" s="3" t="s">
        <v>72</v>
      </c>
      <c r="C4539" s="3" t="s">
        <v>74</v>
      </c>
      <c r="D4539" s="3" t="s">
        <v>37</v>
      </c>
      <c r="E4539">
        <v>2027</v>
      </c>
      <c r="F4539" s="3" t="str">
        <f t="shared" si="140"/>
        <v>CStorBOUND2027</v>
      </c>
      <c r="G4539" s="9">
        <v>0</v>
      </c>
      <c r="H4539" s="9">
        <v>0</v>
      </c>
      <c r="I4539" s="9">
        <v>0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  <c r="Q4539" s="9">
        <v>0</v>
      </c>
      <c r="R4539" s="9">
        <v>0</v>
      </c>
      <c r="S4539" s="9">
        <v>0</v>
      </c>
      <c r="T4539" s="9">
        <v>0</v>
      </c>
    </row>
    <row r="4540" spans="1:20" x14ac:dyDescent="0.35">
      <c r="A4540">
        <f t="shared" si="141"/>
        <v>4540</v>
      </c>
      <c r="B4540" s="3" t="s">
        <v>72</v>
      </c>
      <c r="C4540" s="3" t="s">
        <v>74</v>
      </c>
      <c r="D4540" s="3" t="s">
        <v>37</v>
      </c>
      <c r="E4540">
        <v>2028</v>
      </c>
      <c r="F4540" s="3" t="str">
        <f t="shared" si="140"/>
        <v>CStorBOUND2028</v>
      </c>
      <c r="G4540" s="9">
        <v>0</v>
      </c>
      <c r="H4540" s="9">
        <v>0</v>
      </c>
      <c r="I4540" s="9">
        <v>0</v>
      </c>
      <c r="J4540" s="9">
        <v>0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  <c r="Q4540" s="9">
        <v>0</v>
      </c>
      <c r="R4540" s="9">
        <v>0</v>
      </c>
      <c r="S4540" s="9">
        <v>0</v>
      </c>
      <c r="T4540" s="9">
        <v>0</v>
      </c>
    </row>
    <row r="4541" spans="1:20" x14ac:dyDescent="0.35">
      <c r="A4541">
        <f t="shared" si="141"/>
        <v>4541</v>
      </c>
      <c r="B4541" s="3" t="s">
        <v>72</v>
      </c>
      <c r="C4541" s="3" t="s">
        <v>74</v>
      </c>
      <c r="D4541" s="3" t="s">
        <v>37</v>
      </c>
      <c r="E4541">
        <v>2029</v>
      </c>
      <c r="F4541" s="3" t="str">
        <f t="shared" si="140"/>
        <v>CStorBOUND2029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  <c r="S4541" s="9">
        <v>0</v>
      </c>
      <c r="T4541" s="9">
        <v>0</v>
      </c>
    </row>
    <row r="4542" spans="1:20" x14ac:dyDescent="0.35">
      <c r="A4542">
        <f t="shared" si="141"/>
        <v>4542</v>
      </c>
      <c r="B4542" s="3" t="s">
        <v>72</v>
      </c>
      <c r="C4542" s="3" t="s">
        <v>74</v>
      </c>
      <c r="D4542" s="3" t="s">
        <v>38</v>
      </c>
      <c r="E4542">
        <v>2020</v>
      </c>
      <c r="F4542" s="3" t="str">
        <f t="shared" si="140"/>
        <v>CStor7-MILE2020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0</v>
      </c>
      <c r="T4542" s="9">
        <v>0</v>
      </c>
    </row>
    <row r="4543" spans="1:20" x14ac:dyDescent="0.35">
      <c r="A4543">
        <f t="shared" si="141"/>
        <v>4543</v>
      </c>
      <c r="B4543" s="3" t="s">
        <v>72</v>
      </c>
      <c r="C4543" s="3" t="s">
        <v>74</v>
      </c>
      <c r="D4543" s="3" t="s">
        <v>38</v>
      </c>
      <c r="E4543">
        <v>2021</v>
      </c>
      <c r="F4543" s="3" t="str">
        <f t="shared" si="140"/>
        <v>CStor7-MILE2021</v>
      </c>
      <c r="G4543" s="9">
        <v>0</v>
      </c>
      <c r="H4543" s="9">
        <v>0</v>
      </c>
      <c r="I4543" s="9">
        <v>0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  <c r="S4543" s="9">
        <v>0</v>
      </c>
      <c r="T4543" s="9">
        <v>0</v>
      </c>
    </row>
    <row r="4544" spans="1:20" x14ac:dyDescent="0.35">
      <c r="A4544">
        <f t="shared" si="141"/>
        <v>4544</v>
      </c>
      <c r="B4544" s="3" t="s">
        <v>72</v>
      </c>
      <c r="C4544" s="3" t="s">
        <v>74</v>
      </c>
      <c r="D4544" s="3" t="s">
        <v>38</v>
      </c>
      <c r="E4544">
        <v>2022</v>
      </c>
      <c r="F4544" s="3" t="str">
        <f t="shared" si="140"/>
        <v>CStor7-MILE2022</v>
      </c>
      <c r="G4544" s="9">
        <v>0</v>
      </c>
      <c r="H4544" s="9">
        <v>0</v>
      </c>
      <c r="I4544" s="9">
        <v>0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  <c r="S4544" s="9">
        <v>0</v>
      </c>
      <c r="T4544" s="9">
        <v>0</v>
      </c>
    </row>
    <row r="4545" spans="1:20" x14ac:dyDescent="0.35">
      <c r="A4545">
        <f t="shared" si="141"/>
        <v>4545</v>
      </c>
      <c r="B4545" s="3" t="s">
        <v>72</v>
      </c>
      <c r="C4545" s="3" t="s">
        <v>74</v>
      </c>
      <c r="D4545" s="3" t="s">
        <v>38</v>
      </c>
      <c r="E4545">
        <v>2023</v>
      </c>
      <c r="F4545" s="3" t="str">
        <f t="shared" si="140"/>
        <v>CStor7-MILE2023</v>
      </c>
      <c r="G4545" s="9">
        <v>0</v>
      </c>
      <c r="H4545" s="9">
        <v>0</v>
      </c>
      <c r="I4545" s="9">
        <v>0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</row>
    <row r="4546" spans="1:20" x14ac:dyDescent="0.35">
      <c r="A4546">
        <f t="shared" si="141"/>
        <v>4546</v>
      </c>
      <c r="B4546" s="3" t="s">
        <v>72</v>
      </c>
      <c r="C4546" s="3" t="s">
        <v>74</v>
      </c>
      <c r="D4546" s="3" t="s">
        <v>38</v>
      </c>
      <c r="E4546">
        <v>2024</v>
      </c>
      <c r="F4546" s="3" t="str">
        <f t="shared" ref="F4546:F4609" si="142">_xlfn.CONCAT(B4546,C4546,D4546,E4546)</f>
        <v>CStor7-MILE2024</v>
      </c>
      <c r="G4546" s="9">
        <v>0</v>
      </c>
      <c r="H4546" s="9">
        <v>0</v>
      </c>
      <c r="I4546" s="9">
        <v>0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0</v>
      </c>
    </row>
    <row r="4547" spans="1:20" x14ac:dyDescent="0.35">
      <c r="A4547">
        <f t="shared" ref="A4547:A4610" si="143">A4546+1</f>
        <v>4547</v>
      </c>
      <c r="B4547" s="3" t="s">
        <v>72</v>
      </c>
      <c r="C4547" s="3" t="s">
        <v>74</v>
      </c>
      <c r="D4547" s="3" t="s">
        <v>38</v>
      </c>
      <c r="E4547">
        <v>2025</v>
      </c>
      <c r="F4547" s="3" t="str">
        <f t="shared" si="142"/>
        <v>CStor7-MILE2025</v>
      </c>
      <c r="G4547" s="9">
        <v>0</v>
      </c>
      <c r="H4547" s="9">
        <v>0</v>
      </c>
      <c r="I4547" s="9">
        <v>0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  <c r="Q4547" s="9">
        <v>0</v>
      </c>
      <c r="R4547" s="9">
        <v>0</v>
      </c>
      <c r="S4547" s="9">
        <v>0</v>
      </c>
      <c r="T4547" s="9">
        <v>0</v>
      </c>
    </row>
    <row r="4548" spans="1:20" x14ac:dyDescent="0.35">
      <c r="A4548">
        <f t="shared" si="143"/>
        <v>4548</v>
      </c>
      <c r="B4548" s="3" t="s">
        <v>72</v>
      </c>
      <c r="C4548" s="3" t="s">
        <v>74</v>
      </c>
      <c r="D4548" s="3" t="s">
        <v>38</v>
      </c>
      <c r="E4548">
        <v>2026</v>
      </c>
      <c r="F4548" s="3" t="str">
        <f t="shared" si="142"/>
        <v>CStor7-MILE2026</v>
      </c>
      <c r="G4548" s="9">
        <v>0</v>
      </c>
      <c r="H4548" s="9">
        <v>0</v>
      </c>
      <c r="I4548" s="9">
        <v>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  <c r="S4548" s="9">
        <v>0</v>
      </c>
      <c r="T4548" s="9">
        <v>0</v>
      </c>
    </row>
    <row r="4549" spans="1:20" x14ac:dyDescent="0.35">
      <c r="A4549">
        <f t="shared" si="143"/>
        <v>4549</v>
      </c>
      <c r="B4549" s="3" t="s">
        <v>72</v>
      </c>
      <c r="C4549" s="3" t="s">
        <v>74</v>
      </c>
      <c r="D4549" s="3" t="s">
        <v>38</v>
      </c>
      <c r="E4549">
        <v>2027</v>
      </c>
      <c r="F4549" s="3" t="str">
        <f t="shared" si="142"/>
        <v>CStor7-MILE2027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</row>
    <row r="4550" spans="1:20" x14ac:dyDescent="0.35">
      <c r="A4550">
        <f t="shared" si="143"/>
        <v>4550</v>
      </c>
      <c r="B4550" s="3" t="s">
        <v>72</v>
      </c>
      <c r="C4550" s="3" t="s">
        <v>74</v>
      </c>
      <c r="D4550" s="3" t="s">
        <v>38</v>
      </c>
      <c r="E4550">
        <v>2028</v>
      </c>
      <c r="F4550" s="3" t="str">
        <f t="shared" si="142"/>
        <v>CStor7-MILE2028</v>
      </c>
      <c r="G4550" s="9">
        <v>0</v>
      </c>
      <c r="H4550" s="9">
        <v>0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  <c r="S4550" s="9">
        <v>0</v>
      </c>
      <c r="T4550" s="9">
        <v>0</v>
      </c>
    </row>
    <row r="4551" spans="1:20" x14ac:dyDescent="0.35">
      <c r="A4551">
        <f t="shared" si="143"/>
        <v>4551</v>
      </c>
      <c r="B4551" s="3" t="s">
        <v>72</v>
      </c>
      <c r="C4551" s="3" t="s">
        <v>74</v>
      </c>
      <c r="D4551" s="3" t="s">
        <v>38</v>
      </c>
      <c r="E4551">
        <v>2029</v>
      </c>
      <c r="F4551" s="3" t="str">
        <f t="shared" si="142"/>
        <v>CStor7-MILE2029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0</v>
      </c>
    </row>
    <row r="4552" spans="1:20" x14ac:dyDescent="0.35">
      <c r="A4552">
        <f t="shared" si="143"/>
        <v>4552</v>
      </c>
      <c r="B4552" s="3" t="s">
        <v>72</v>
      </c>
      <c r="C4552" s="3" t="s">
        <v>74</v>
      </c>
      <c r="D4552" s="3" t="s">
        <v>39</v>
      </c>
      <c r="E4552">
        <v>2020</v>
      </c>
      <c r="F4552" s="3" t="str">
        <f t="shared" si="142"/>
        <v>CStorWANETA2020</v>
      </c>
      <c r="G4552" s="9">
        <v>0</v>
      </c>
      <c r="H4552" s="9">
        <v>0</v>
      </c>
      <c r="I4552" s="9">
        <v>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</row>
    <row r="4553" spans="1:20" x14ac:dyDescent="0.35">
      <c r="A4553">
        <f t="shared" si="143"/>
        <v>4553</v>
      </c>
      <c r="B4553" s="3" t="s">
        <v>72</v>
      </c>
      <c r="C4553" s="3" t="s">
        <v>74</v>
      </c>
      <c r="D4553" s="3" t="s">
        <v>39</v>
      </c>
      <c r="E4553">
        <v>2021</v>
      </c>
      <c r="F4553" s="3" t="str">
        <f t="shared" si="142"/>
        <v>CStorWANETA2021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</row>
    <row r="4554" spans="1:20" x14ac:dyDescent="0.35">
      <c r="A4554">
        <f t="shared" si="143"/>
        <v>4554</v>
      </c>
      <c r="B4554" s="3" t="s">
        <v>72</v>
      </c>
      <c r="C4554" s="3" t="s">
        <v>74</v>
      </c>
      <c r="D4554" s="3" t="s">
        <v>39</v>
      </c>
      <c r="E4554">
        <v>2022</v>
      </c>
      <c r="F4554" s="3" t="str">
        <f t="shared" si="142"/>
        <v>CStorWANETA2022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</row>
    <row r="4555" spans="1:20" x14ac:dyDescent="0.35">
      <c r="A4555">
        <f t="shared" si="143"/>
        <v>4555</v>
      </c>
      <c r="B4555" s="3" t="s">
        <v>72</v>
      </c>
      <c r="C4555" s="3" t="s">
        <v>74</v>
      </c>
      <c r="D4555" s="3" t="s">
        <v>39</v>
      </c>
      <c r="E4555">
        <v>2023</v>
      </c>
      <c r="F4555" s="3" t="str">
        <f t="shared" si="142"/>
        <v>CStorWANETA2023</v>
      </c>
      <c r="G4555" s="9">
        <v>0</v>
      </c>
      <c r="H4555" s="9">
        <v>0</v>
      </c>
      <c r="I4555" s="9">
        <v>0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9">
        <v>0</v>
      </c>
      <c r="T4555" s="9">
        <v>0</v>
      </c>
    </row>
    <row r="4556" spans="1:20" x14ac:dyDescent="0.35">
      <c r="A4556">
        <f t="shared" si="143"/>
        <v>4556</v>
      </c>
      <c r="B4556" s="3" t="s">
        <v>72</v>
      </c>
      <c r="C4556" s="3" t="s">
        <v>74</v>
      </c>
      <c r="D4556" s="3" t="s">
        <v>39</v>
      </c>
      <c r="E4556">
        <v>2024</v>
      </c>
      <c r="F4556" s="3" t="str">
        <f t="shared" si="142"/>
        <v>CStorWANETA2024</v>
      </c>
      <c r="G4556" s="9">
        <v>0</v>
      </c>
      <c r="H4556" s="9">
        <v>0</v>
      </c>
      <c r="I4556" s="9">
        <v>0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  <c r="S4556" s="9">
        <v>0</v>
      </c>
      <c r="T4556" s="9">
        <v>0</v>
      </c>
    </row>
    <row r="4557" spans="1:20" x14ac:dyDescent="0.35">
      <c r="A4557">
        <f t="shared" si="143"/>
        <v>4557</v>
      </c>
      <c r="B4557" s="3" t="s">
        <v>72</v>
      </c>
      <c r="C4557" s="3" t="s">
        <v>74</v>
      </c>
      <c r="D4557" s="3" t="s">
        <v>39</v>
      </c>
      <c r="E4557">
        <v>2025</v>
      </c>
      <c r="F4557" s="3" t="str">
        <f t="shared" si="142"/>
        <v>CStorWANETA2025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0</v>
      </c>
    </row>
    <row r="4558" spans="1:20" x14ac:dyDescent="0.35">
      <c r="A4558">
        <f t="shared" si="143"/>
        <v>4558</v>
      </c>
      <c r="B4558" s="3" t="s">
        <v>72</v>
      </c>
      <c r="C4558" s="3" t="s">
        <v>74</v>
      </c>
      <c r="D4558" s="3" t="s">
        <v>39</v>
      </c>
      <c r="E4558">
        <v>2026</v>
      </c>
      <c r="F4558" s="3" t="str">
        <f t="shared" si="142"/>
        <v>CStorWANETA2026</v>
      </c>
      <c r="G4558" s="9">
        <v>0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9">
        <v>0</v>
      </c>
      <c r="T4558" s="9">
        <v>0</v>
      </c>
    </row>
    <row r="4559" spans="1:20" x14ac:dyDescent="0.35">
      <c r="A4559">
        <f t="shared" si="143"/>
        <v>4559</v>
      </c>
      <c r="B4559" s="3" t="s">
        <v>72</v>
      </c>
      <c r="C4559" s="3" t="s">
        <v>74</v>
      </c>
      <c r="D4559" s="3" t="s">
        <v>39</v>
      </c>
      <c r="E4559">
        <v>2027</v>
      </c>
      <c r="F4559" s="3" t="str">
        <f t="shared" si="142"/>
        <v>CStorWANETA2027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</row>
    <row r="4560" spans="1:20" x14ac:dyDescent="0.35">
      <c r="A4560">
        <f t="shared" si="143"/>
        <v>4560</v>
      </c>
      <c r="B4560" s="3" t="s">
        <v>72</v>
      </c>
      <c r="C4560" s="3" t="s">
        <v>74</v>
      </c>
      <c r="D4560" s="3" t="s">
        <v>39</v>
      </c>
      <c r="E4560">
        <v>2028</v>
      </c>
      <c r="F4560" s="3" t="str">
        <f t="shared" si="142"/>
        <v>CStorWANETA2028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</row>
    <row r="4561" spans="1:20" x14ac:dyDescent="0.35">
      <c r="A4561">
        <f t="shared" si="143"/>
        <v>4561</v>
      </c>
      <c r="B4561" s="3" t="s">
        <v>72</v>
      </c>
      <c r="C4561" s="3" t="s">
        <v>74</v>
      </c>
      <c r="D4561" s="3" t="s">
        <v>39</v>
      </c>
      <c r="E4561">
        <v>2029</v>
      </c>
      <c r="F4561" s="3" t="str">
        <f t="shared" si="142"/>
        <v>CStorWANETA2029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</row>
    <row r="4562" spans="1:20" x14ac:dyDescent="0.35">
      <c r="A4562">
        <f t="shared" si="143"/>
        <v>4562</v>
      </c>
      <c r="B4562" s="3" t="s">
        <v>72</v>
      </c>
      <c r="C4562" s="3" t="s">
        <v>74</v>
      </c>
      <c r="D4562" s="3" t="s">
        <v>40</v>
      </c>
      <c r="E4562">
        <v>2020</v>
      </c>
      <c r="F4562" s="3" t="str">
        <f t="shared" si="142"/>
        <v>CStorCDA LK2020</v>
      </c>
      <c r="G4562" s="9">
        <v>68</v>
      </c>
      <c r="H4562" s="9">
        <v>114.3</v>
      </c>
      <c r="I4562" s="9">
        <v>66.599999999999994</v>
      </c>
      <c r="J4562" s="9">
        <v>21.4</v>
      </c>
      <c r="K4562" s="9">
        <v>100.5</v>
      </c>
      <c r="L4562" s="9">
        <v>40.1</v>
      </c>
      <c r="M4562" s="9">
        <v>151.69999999999999</v>
      </c>
      <c r="N4562" s="9">
        <v>229.6</v>
      </c>
      <c r="O4562" s="9">
        <v>127.1</v>
      </c>
      <c r="P4562" s="9">
        <v>112.5</v>
      </c>
      <c r="Q4562" s="9">
        <v>112.5</v>
      </c>
      <c r="R4562" s="9">
        <v>112.1</v>
      </c>
      <c r="S4562" s="9">
        <v>112.5</v>
      </c>
      <c r="T4562" s="9">
        <v>92.4</v>
      </c>
    </row>
    <row r="4563" spans="1:20" x14ac:dyDescent="0.35">
      <c r="A4563">
        <f t="shared" si="143"/>
        <v>4563</v>
      </c>
      <c r="B4563" s="3" t="s">
        <v>72</v>
      </c>
      <c r="C4563" s="3" t="s">
        <v>74</v>
      </c>
      <c r="D4563" s="3" t="s">
        <v>40</v>
      </c>
      <c r="E4563">
        <v>2021</v>
      </c>
      <c r="F4563" s="3" t="str">
        <f t="shared" si="142"/>
        <v>CStorCDA LK2021</v>
      </c>
      <c r="G4563" s="9">
        <v>68</v>
      </c>
      <c r="H4563" s="9">
        <v>47.7</v>
      </c>
      <c r="I4563" s="9">
        <v>57</v>
      </c>
      <c r="J4563" s="9">
        <v>93.7</v>
      </c>
      <c r="K4563" s="9">
        <v>112.5</v>
      </c>
      <c r="L4563" s="9">
        <v>88.8</v>
      </c>
      <c r="M4563" s="9">
        <v>112.7</v>
      </c>
      <c r="N4563" s="9">
        <v>196.6</v>
      </c>
      <c r="O4563" s="9">
        <v>162.1</v>
      </c>
      <c r="P4563" s="9">
        <v>112.5</v>
      </c>
      <c r="Q4563" s="9">
        <v>112.5</v>
      </c>
      <c r="R4563" s="9">
        <v>112.1</v>
      </c>
      <c r="S4563" s="9">
        <v>112.5</v>
      </c>
      <c r="T4563" s="9">
        <v>92.4</v>
      </c>
    </row>
    <row r="4564" spans="1:20" x14ac:dyDescent="0.35">
      <c r="A4564">
        <f t="shared" si="143"/>
        <v>4564</v>
      </c>
      <c r="B4564" s="3" t="s">
        <v>72</v>
      </c>
      <c r="C4564" s="3" t="s">
        <v>74</v>
      </c>
      <c r="D4564" s="3" t="s">
        <v>40</v>
      </c>
      <c r="E4564">
        <v>2022</v>
      </c>
      <c r="F4564" s="3" t="str">
        <f t="shared" si="142"/>
        <v>CStorCDA LK2022</v>
      </c>
      <c r="G4564" s="9">
        <v>68</v>
      </c>
      <c r="H4564" s="9">
        <v>47.7</v>
      </c>
      <c r="I4564" s="9">
        <v>84.9</v>
      </c>
      <c r="J4564" s="9">
        <v>171</v>
      </c>
      <c r="K4564" s="9">
        <v>112.5</v>
      </c>
      <c r="L4564" s="9">
        <v>44.6</v>
      </c>
      <c r="M4564" s="9">
        <v>84.4</v>
      </c>
      <c r="N4564" s="9">
        <v>112.5</v>
      </c>
      <c r="O4564" s="9">
        <v>112.5</v>
      </c>
      <c r="P4564" s="9">
        <v>112.5</v>
      </c>
      <c r="Q4564" s="9">
        <v>112.5</v>
      </c>
      <c r="R4564" s="9">
        <v>112.1</v>
      </c>
      <c r="S4564" s="9">
        <v>112.5</v>
      </c>
      <c r="T4564" s="9">
        <v>92.4</v>
      </c>
    </row>
    <row r="4565" spans="1:20" x14ac:dyDescent="0.35">
      <c r="A4565">
        <f t="shared" si="143"/>
        <v>4565</v>
      </c>
      <c r="B4565" s="3" t="s">
        <v>72</v>
      </c>
      <c r="C4565" s="3" t="s">
        <v>74</v>
      </c>
      <c r="D4565" s="3" t="s">
        <v>40</v>
      </c>
      <c r="E4565">
        <v>2023</v>
      </c>
      <c r="F4565" s="3" t="str">
        <f t="shared" si="142"/>
        <v>CStorCDA LK2023</v>
      </c>
      <c r="G4565" s="9">
        <v>68</v>
      </c>
      <c r="H4565" s="9">
        <v>47.7</v>
      </c>
      <c r="I4565" s="9">
        <v>27</v>
      </c>
      <c r="J4565" s="9">
        <v>130.69999999999999</v>
      </c>
      <c r="K4565" s="9">
        <v>112.5</v>
      </c>
      <c r="L4565" s="9">
        <v>51.1</v>
      </c>
      <c r="M4565" s="9">
        <v>113.2</v>
      </c>
      <c r="N4565" s="9">
        <v>112.5</v>
      </c>
      <c r="O4565" s="9">
        <v>112.5</v>
      </c>
      <c r="P4565" s="9">
        <v>112.5</v>
      </c>
      <c r="Q4565" s="9">
        <v>112.5</v>
      </c>
      <c r="R4565" s="9">
        <v>112.1</v>
      </c>
      <c r="S4565" s="9">
        <v>112.5</v>
      </c>
      <c r="T4565" s="9">
        <v>92.4</v>
      </c>
    </row>
    <row r="4566" spans="1:20" x14ac:dyDescent="0.35">
      <c r="A4566">
        <f t="shared" si="143"/>
        <v>4566</v>
      </c>
      <c r="B4566" s="3" t="s">
        <v>72</v>
      </c>
      <c r="C4566" s="3" t="s">
        <v>74</v>
      </c>
      <c r="D4566" s="3" t="s">
        <v>40</v>
      </c>
      <c r="E4566">
        <v>2024</v>
      </c>
      <c r="F4566" s="3" t="str">
        <f t="shared" si="142"/>
        <v>CStorCDA LK2024</v>
      </c>
      <c r="G4566" s="9">
        <v>68</v>
      </c>
      <c r="H4566" s="9">
        <v>54</v>
      </c>
      <c r="I4566" s="9">
        <v>54.9</v>
      </c>
      <c r="J4566" s="9">
        <v>95.8</v>
      </c>
      <c r="K4566" s="9">
        <v>112.5</v>
      </c>
      <c r="L4566" s="9">
        <v>40.1</v>
      </c>
      <c r="M4566" s="9">
        <v>84.4</v>
      </c>
      <c r="N4566" s="9">
        <v>112.5</v>
      </c>
      <c r="O4566" s="9">
        <v>112.5</v>
      </c>
      <c r="P4566" s="9">
        <v>112.5</v>
      </c>
      <c r="Q4566" s="9">
        <v>112.5</v>
      </c>
      <c r="R4566" s="9">
        <v>112.1</v>
      </c>
      <c r="S4566" s="9">
        <v>112.5</v>
      </c>
      <c r="T4566" s="9">
        <v>92.4</v>
      </c>
    </row>
    <row r="4567" spans="1:20" x14ac:dyDescent="0.35">
      <c r="A4567">
        <f t="shared" si="143"/>
        <v>4567</v>
      </c>
      <c r="B4567" s="3" t="s">
        <v>72</v>
      </c>
      <c r="C4567" s="3" t="s">
        <v>74</v>
      </c>
      <c r="D4567" s="3" t="s">
        <v>40</v>
      </c>
      <c r="E4567">
        <v>2025</v>
      </c>
      <c r="F4567" s="3" t="str">
        <f t="shared" si="142"/>
        <v>CStorCDA LK2025</v>
      </c>
      <c r="G4567" s="9">
        <v>68</v>
      </c>
      <c r="H4567" s="9">
        <v>47.7</v>
      </c>
      <c r="I4567" s="9">
        <v>27</v>
      </c>
      <c r="J4567" s="9">
        <v>221.3</v>
      </c>
      <c r="K4567" s="9">
        <v>112.5</v>
      </c>
      <c r="L4567" s="9">
        <v>58.7</v>
      </c>
      <c r="M4567" s="9">
        <v>91.2</v>
      </c>
      <c r="N4567" s="9">
        <v>112.5</v>
      </c>
      <c r="O4567" s="9">
        <v>112.5</v>
      </c>
      <c r="P4567" s="9">
        <v>112.5</v>
      </c>
      <c r="Q4567" s="9">
        <v>112.5</v>
      </c>
      <c r="R4567" s="9">
        <v>112.1</v>
      </c>
      <c r="S4567" s="9">
        <v>112.5</v>
      </c>
      <c r="T4567" s="9">
        <v>92.4</v>
      </c>
    </row>
    <row r="4568" spans="1:20" x14ac:dyDescent="0.35">
      <c r="A4568">
        <f t="shared" si="143"/>
        <v>4568</v>
      </c>
      <c r="B4568" s="3" t="s">
        <v>72</v>
      </c>
      <c r="C4568" s="3" t="s">
        <v>74</v>
      </c>
      <c r="D4568" s="3" t="s">
        <v>40</v>
      </c>
      <c r="E4568">
        <v>2026</v>
      </c>
      <c r="F4568" s="3" t="str">
        <f t="shared" si="142"/>
        <v>CStorCDA LK2026</v>
      </c>
      <c r="G4568" s="9">
        <v>68</v>
      </c>
      <c r="H4568" s="9">
        <v>49</v>
      </c>
      <c r="I4568" s="9">
        <v>132.69999999999999</v>
      </c>
      <c r="J4568" s="9">
        <v>132.30000000000001</v>
      </c>
      <c r="K4568" s="9">
        <v>112.5</v>
      </c>
      <c r="L4568" s="9">
        <v>77</v>
      </c>
      <c r="M4568" s="9">
        <v>107.1</v>
      </c>
      <c r="N4568" s="9">
        <v>112.5</v>
      </c>
      <c r="O4568" s="9">
        <v>112.5</v>
      </c>
      <c r="P4568" s="9">
        <v>112.5</v>
      </c>
      <c r="Q4568" s="9">
        <v>112.5</v>
      </c>
      <c r="R4568" s="9">
        <v>112.1</v>
      </c>
      <c r="S4568" s="9">
        <v>112.5</v>
      </c>
      <c r="T4568" s="9">
        <v>92.4</v>
      </c>
    </row>
    <row r="4569" spans="1:20" x14ac:dyDescent="0.35">
      <c r="A4569">
        <f t="shared" si="143"/>
        <v>4569</v>
      </c>
      <c r="B4569" s="3" t="s">
        <v>72</v>
      </c>
      <c r="C4569" s="3" t="s">
        <v>74</v>
      </c>
      <c r="D4569" s="3" t="s">
        <v>40</v>
      </c>
      <c r="E4569">
        <v>2027</v>
      </c>
      <c r="F4569" s="3" t="str">
        <f t="shared" si="142"/>
        <v>CStorCDA LK2027</v>
      </c>
      <c r="G4569" s="9">
        <v>68</v>
      </c>
      <c r="H4569" s="9">
        <v>47.7</v>
      </c>
      <c r="I4569" s="9">
        <v>27</v>
      </c>
      <c r="J4569" s="9">
        <v>6.7</v>
      </c>
      <c r="K4569" s="9">
        <v>0</v>
      </c>
      <c r="L4569" s="9">
        <v>16.399999999999999</v>
      </c>
      <c r="M4569" s="9">
        <v>136</v>
      </c>
      <c r="N4569" s="9">
        <v>254.2</v>
      </c>
      <c r="O4569" s="9">
        <v>112.5</v>
      </c>
      <c r="P4569" s="9">
        <v>112.5</v>
      </c>
      <c r="Q4569" s="9">
        <v>112.5</v>
      </c>
      <c r="R4569" s="9">
        <v>112.1</v>
      </c>
      <c r="S4569" s="9">
        <v>112.5</v>
      </c>
      <c r="T4569" s="9">
        <v>92.4</v>
      </c>
    </row>
    <row r="4570" spans="1:20" x14ac:dyDescent="0.35">
      <c r="A4570">
        <f t="shared" si="143"/>
        <v>4570</v>
      </c>
      <c r="B4570" s="3" t="s">
        <v>72</v>
      </c>
      <c r="C4570" s="3" t="s">
        <v>74</v>
      </c>
      <c r="D4570" s="3" t="s">
        <v>40</v>
      </c>
      <c r="E4570">
        <v>2028</v>
      </c>
      <c r="F4570" s="3" t="str">
        <f t="shared" si="142"/>
        <v>CStorCDA LK2028</v>
      </c>
      <c r="G4570" s="9">
        <v>68</v>
      </c>
      <c r="H4570" s="9">
        <v>47.7</v>
      </c>
      <c r="I4570" s="9">
        <v>27</v>
      </c>
      <c r="J4570" s="9">
        <v>9.8000000000000007</v>
      </c>
      <c r="K4570" s="9">
        <v>18.3</v>
      </c>
      <c r="L4570" s="9">
        <v>72.3</v>
      </c>
      <c r="M4570" s="9">
        <v>84.4</v>
      </c>
      <c r="N4570" s="9">
        <v>133.5</v>
      </c>
      <c r="O4570" s="9">
        <v>135.80000000000001</v>
      </c>
      <c r="P4570" s="9">
        <v>112.5</v>
      </c>
      <c r="Q4570" s="9">
        <v>112.5</v>
      </c>
      <c r="R4570" s="9">
        <v>112.1</v>
      </c>
      <c r="S4570" s="9">
        <v>112.5</v>
      </c>
      <c r="T4570" s="9">
        <v>92.4</v>
      </c>
    </row>
    <row r="4571" spans="1:20" x14ac:dyDescent="0.35">
      <c r="A4571">
        <f t="shared" si="143"/>
        <v>4571</v>
      </c>
      <c r="B4571" s="3" t="s">
        <v>72</v>
      </c>
      <c r="C4571" s="3" t="s">
        <v>74</v>
      </c>
      <c r="D4571" s="3" t="s">
        <v>40</v>
      </c>
      <c r="E4571">
        <v>2029</v>
      </c>
      <c r="F4571" s="3" t="str">
        <f t="shared" si="142"/>
        <v>CStorCDA LK2029</v>
      </c>
      <c r="G4571" s="9">
        <v>68</v>
      </c>
      <c r="H4571" s="9">
        <v>47.7</v>
      </c>
      <c r="I4571" s="9">
        <v>39.9</v>
      </c>
      <c r="J4571" s="9">
        <v>40.700000000000003</v>
      </c>
      <c r="K4571" s="9">
        <v>73.8</v>
      </c>
      <c r="L4571" s="9">
        <v>63.1</v>
      </c>
      <c r="M4571" s="9">
        <v>98.5</v>
      </c>
      <c r="N4571" s="9">
        <v>112.5</v>
      </c>
      <c r="O4571" s="9">
        <v>112.5</v>
      </c>
      <c r="P4571" s="9">
        <v>112.5</v>
      </c>
      <c r="Q4571" s="9">
        <v>112.5</v>
      </c>
      <c r="R4571" s="9">
        <v>112.1</v>
      </c>
      <c r="S4571" s="9">
        <v>112.5</v>
      </c>
      <c r="T4571" s="9">
        <v>92.4</v>
      </c>
    </row>
    <row r="4572" spans="1:20" x14ac:dyDescent="0.35">
      <c r="A4572">
        <f t="shared" si="143"/>
        <v>4572</v>
      </c>
      <c r="B4572" s="3" t="s">
        <v>72</v>
      </c>
      <c r="C4572" s="3" t="s">
        <v>74</v>
      </c>
      <c r="D4572" s="3" t="s">
        <v>41</v>
      </c>
      <c r="E4572">
        <v>2020</v>
      </c>
      <c r="F4572" s="3" t="str">
        <f t="shared" si="142"/>
        <v>CStorPOST F2020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</row>
    <row r="4573" spans="1:20" x14ac:dyDescent="0.35">
      <c r="A4573">
        <f t="shared" si="143"/>
        <v>4573</v>
      </c>
      <c r="B4573" s="3" t="s">
        <v>72</v>
      </c>
      <c r="C4573" s="3" t="s">
        <v>74</v>
      </c>
      <c r="D4573" s="3" t="s">
        <v>41</v>
      </c>
      <c r="E4573">
        <v>2021</v>
      </c>
      <c r="F4573" s="3" t="str">
        <f t="shared" si="142"/>
        <v>CStorPOST F2021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  <c r="S4573" s="9">
        <v>0</v>
      </c>
      <c r="T4573" s="9">
        <v>0</v>
      </c>
    </row>
    <row r="4574" spans="1:20" x14ac:dyDescent="0.35">
      <c r="A4574">
        <f t="shared" si="143"/>
        <v>4574</v>
      </c>
      <c r="B4574" s="3" t="s">
        <v>72</v>
      </c>
      <c r="C4574" s="3" t="s">
        <v>74</v>
      </c>
      <c r="D4574" s="3" t="s">
        <v>41</v>
      </c>
      <c r="E4574">
        <v>2022</v>
      </c>
      <c r="F4574" s="3" t="str">
        <f t="shared" si="142"/>
        <v>CStorPOST F2022</v>
      </c>
      <c r="G4574" s="9">
        <v>0</v>
      </c>
      <c r="H4574" s="9">
        <v>0</v>
      </c>
      <c r="I4574" s="9">
        <v>0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</row>
    <row r="4575" spans="1:20" x14ac:dyDescent="0.35">
      <c r="A4575">
        <f t="shared" si="143"/>
        <v>4575</v>
      </c>
      <c r="B4575" s="3" t="s">
        <v>72</v>
      </c>
      <c r="C4575" s="3" t="s">
        <v>74</v>
      </c>
      <c r="D4575" s="3" t="s">
        <v>41</v>
      </c>
      <c r="E4575">
        <v>2023</v>
      </c>
      <c r="F4575" s="3" t="str">
        <f t="shared" si="142"/>
        <v>CStorPOST F2023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0</v>
      </c>
      <c r="T4575" s="9">
        <v>0</v>
      </c>
    </row>
    <row r="4576" spans="1:20" x14ac:dyDescent="0.35">
      <c r="A4576">
        <f t="shared" si="143"/>
        <v>4576</v>
      </c>
      <c r="B4576" s="3" t="s">
        <v>72</v>
      </c>
      <c r="C4576" s="3" t="s">
        <v>74</v>
      </c>
      <c r="D4576" s="3" t="s">
        <v>41</v>
      </c>
      <c r="E4576">
        <v>2024</v>
      </c>
      <c r="F4576" s="3" t="str">
        <f t="shared" si="142"/>
        <v>CStorPOST F2024</v>
      </c>
      <c r="G4576" s="9">
        <v>0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  <c r="S4576" s="9">
        <v>0</v>
      </c>
      <c r="T4576" s="9">
        <v>0</v>
      </c>
    </row>
    <row r="4577" spans="1:20" x14ac:dyDescent="0.35">
      <c r="A4577">
        <f t="shared" si="143"/>
        <v>4577</v>
      </c>
      <c r="B4577" s="3" t="s">
        <v>72</v>
      </c>
      <c r="C4577" s="3" t="s">
        <v>74</v>
      </c>
      <c r="D4577" s="3" t="s">
        <v>41</v>
      </c>
      <c r="E4577">
        <v>2025</v>
      </c>
      <c r="F4577" s="3" t="str">
        <f t="shared" si="142"/>
        <v>CStorPOST F2025</v>
      </c>
      <c r="G4577" s="9">
        <v>0</v>
      </c>
      <c r="H4577" s="9">
        <v>0</v>
      </c>
      <c r="I4577" s="9">
        <v>0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  <c r="S4577" s="9">
        <v>0</v>
      </c>
      <c r="T4577" s="9">
        <v>0</v>
      </c>
    </row>
    <row r="4578" spans="1:20" x14ac:dyDescent="0.35">
      <c r="A4578">
        <f t="shared" si="143"/>
        <v>4578</v>
      </c>
      <c r="B4578" s="3" t="s">
        <v>72</v>
      </c>
      <c r="C4578" s="3" t="s">
        <v>74</v>
      </c>
      <c r="D4578" s="3" t="s">
        <v>41</v>
      </c>
      <c r="E4578">
        <v>2026</v>
      </c>
      <c r="F4578" s="3" t="str">
        <f t="shared" si="142"/>
        <v>CStorPOST F2026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</row>
    <row r="4579" spans="1:20" x14ac:dyDescent="0.35">
      <c r="A4579">
        <f t="shared" si="143"/>
        <v>4579</v>
      </c>
      <c r="B4579" s="3" t="s">
        <v>72</v>
      </c>
      <c r="C4579" s="3" t="s">
        <v>74</v>
      </c>
      <c r="D4579" s="3" t="s">
        <v>41</v>
      </c>
      <c r="E4579">
        <v>2027</v>
      </c>
      <c r="F4579" s="3" t="str">
        <f t="shared" si="142"/>
        <v>CStorPOST F2027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</row>
    <row r="4580" spans="1:20" x14ac:dyDescent="0.35">
      <c r="A4580">
        <f t="shared" si="143"/>
        <v>4580</v>
      </c>
      <c r="B4580" s="3" t="s">
        <v>72</v>
      </c>
      <c r="C4580" s="3" t="s">
        <v>74</v>
      </c>
      <c r="D4580" s="3" t="s">
        <v>41</v>
      </c>
      <c r="E4580">
        <v>2028</v>
      </c>
      <c r="F4580" s="3" t="str">
        <f t="shared" si="142"/>
        <v>CStorPOST F2028</v>
      </c>
      <c r="G4580" s="9">
        <v>0</v>
      </c>
      <c r="H4580" s="9">
        <v>0</v>
      </c>
      <c r="I4580" s="9">
        <v>0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0</v>
      </c>
      <c r="T4580" s="9">
        <v>0</v>
      </c>
    </row>
    <row r="4581" spans="1:20" x14ac:dyDescent="0.35">
      <c r="A4581">
        <f t="shared" si="143"/>
        <v>4581</v>
      </c>
      <c r="B4581" s="3" t="s">
        <v>72</v>
      </c>
      <c r="C4581" s="3" t="s">
        <v>74</v>
      </c>
      <c r="D4581" s="3" t="s">
        <v>41</v>
      </c>
      <c r="E4581">
        <v>2029</v>
      </c>
      <c r="F4581" s="3" t="str">
        <f t="shared" si="142"/>
        <v>CStorPOST F2029</v>
      </c>
      <c r="G4581" s="9">
        <v>0</v>
      </c>
      <c r="H4581" s="9">
        <v>0</v>
      </c>
      <c r="I4581" s="9">
        <v>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0</v>
      </c>
    </row>
    <row r="4582" spans="1:20" x14ac:dyDescent="0.35">
      <c r="A4582">
        <f t="shared" si="143"/>
        <v>4582</v>
      </c>
      <c r="B4582" s="3" t="s">
        <v>72</v>
      </c>
      <c r="C4582" s="3" t="s">
        <v>74</v>
      </c>
      <c r="D4582" s="3" t="s">
        <v>42</v>
      </c>
      <c r="E4582">
        <v>2020</v>
      </c>
      <c r="F4582" s="3" t="str">
        <f t="shared" si="142"/>
        <v>CStorUP FLS2020</v>
      </c>
      <c r="G4582" s="9">
        <v>0</v>
      </c>
      <c r="H4582" s="9">
        <v>0</v>
      </c>
      <c r="I4582" s="9">
        <v>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  <c r="Q4582" s="9">
        <v>0</v>
      </c>
      <c r="R4582" s="9">
        <v>0</v>
      </c>
      <c r="S4582" s="9">
        <v>0</v>
      </c>
      <c r="T4582" s="9">
        <v>0</v>
      </c>
    </row>
    <row r="4583" spans="1:20" x14ac:dyDescent="0.35">
      <c r="A4583">
        <f t="shared" si="143"/>
        <v>4583</v>
      </c>
      <c r="B4583" s="3" t="s">
        <v>72</v>
      </c>
      <c r="C4583" s="3" t="s">
        <v>74</v>
      </c>
      <c r="D4583" s="3" t="s">
        <v>42</v>
      </c>
      <c r="E4583">
        <v>2021</v>
      </c>
      <c r="F4583" s="3" t="str">
        <f t="shared" si="142"/>
        <v>CStorUP FLS2021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</row>
    <row r="4584" spans="1:20" x14ac:dyDescent="0.35">
      <c r="A4584">
        <f t="shared" si="143"/>
        <v>4584</v>
      </c>
      <c r="B4584" s="3" t="s">
        <v>72</v>
      </c>
      <c r="C4584" s="3" t="s">
        <v>74</v>
      </c>
      <c r="D4584" s="3" t="s">
        <v>42</v>
      </c>
      <c r="E4584">
        <v>2022</v>
      </c>
      <c r="F4584" s="3" t="str">
        <f t="shared" si="142"/>
        <v>CStorUP FLS2022</v>
      </c>
      <c r="G4584" s="9">
        <v>0</v>
      </c>
      <c r="H4584" s="9">
        <v>0</v>
      </c>
      <c r="I4584" s="9">
        <v>0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</row>
    <row r="4585" spans="1:20" x14ac:dyDescent="0.35">
      <c r="A4585">
        <f t="shared" si="143"/>
        <v>4585</v>
      </c>
      <c r="B4585" s="3" t="s">
        <v>72</v>
      </c>
      <c r="C4585" s="3" t="s">
        <v>74</v>
      </c>
      <c r="D4585" s="3" t="s">
        <v>42</v>
      </c>
      <c r="E4585">
        <v>2023</v>
      </c>
      <c r="F4585" s="3" t="str">
        <f t="shared" si="142"/>
        <v>CStorUP FLS2023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</row>
    <row r="4586" spans="1:20" x14ac:dyDescent="0.35">
      <c r="A4586">
        <f t="shared" si="143"/>
        <v>4586</v>
      </c>
      <c r="B4586" s="3" t="s">
        <v>72</v>
      </c>
      <c r="C4586" s="3" t="s">
        <v>74</v>
      </c>
      <c r="D4586" s="3" t="s">
        <v>42</v>
      </c>
      <c r="E4586">
        <v>2024</v>
      </c>
      <c r="F4586" s="3" t="str">
        <f t="shared" si="142"/>
        <v>CStorUP FLS2024</v>
      </c>
      <c r="G4586" s="9">
        <v>0</v>
      </c>
      <c r="H4586" s="9">
        <v>0</v>
      </c>
      <c r="I4586" s="9">
        <v>0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</row>
    <row r="4587" spans="1:20" x14ac:dyDescent="0.35">
      <c r="A4587">
        <f t="shared" si="143"/>
        <v>4587</v>
      </c>
      <c r="B4587" s="3" t="s">
        <v>72</v>
      </c>
      <c r="C4587" s="3" t="s">
        <v>74</v>
      </c>
      <c r="D4587" s="3" t="s">
        <v>42</v>
      </c>
      <c r="E4587">
        <v>2025</v>
      </c>
      <c r="F4587" s="3" t="str">
        <f t="shared" si="142"/>
        <v>CStorUP FLS2025</v>
      </c>
      <c r="G4587" s="9">
        <v>0</v>
      </c>
      <c r="H4587" s="9">
        <v>0</v>
      </c>
      <c r="I4587" s="9">
        <v>0</v>
      </c>
      <c r="J4587" s="9">
        <v>0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</row>
    <row r="4588" spans="1:20" x14ac:dyDescent="0.35">
      <c r="A4588">
        <f t="shared" si="143"/>
        <v>4588</v>
      </c>
      <c r="B4588" s="3" t="s">
        <v>72</v>
      </c>
      <c r="C4588" s="3" t="s">
        <v>74</v>
      </c>
      <c r="D4588" s="3" t="s">
        <v>42</v>
      </c>
      <c r="E4588">
        <v>2026</v>
      </c>
      <c r="F4588" s="3" t="str">
        <f t="shared" si="142"/>
        <v>CStorUP FLS2026</v>
      </c>
      <c r="G4588" s="9">
        <v>0</v>
      </c>
      <c r="H4588" s="9">
        <v>0</v>
      </c>
      <c r="I4588" s="9">
        <v>0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  <c r="Q4588" s="9">
        <v>0</v>
      </c>
      <c r="R4588" s="9">
        <v>0</v>
      </c>
      <c r="S4588" s="9">
        <v>0</v>
      </c>
      <c r="T4588" s="9">
        <v>0</v>
      </c>
    </row>
    <row r="4589" spans="1:20" x14ac:dyDescent="0.35">
      <c r="A4589">
        <f t="shared" si="143"/>
        <v>4589</v>
      </c>
      <c r="B4589" s="3" t="s">
        <v>72</v>
      </c>
      <c r="C4589" s="3" t="s">
        <v>74</v>
      </c>
      <c r="D4589" s="3" t="s">
        <v>42</v>
      </c>
      <c r="E4589">
        <v>2027</v>
      </c>
      <c r="F4589" s="3" t="str">
        <f t="shared" si="142"/>
        <v>CStorUP FLS2027</v>
      </c>
      <c r="G4589" s="9">
        <v>0</v>
      </c>
      <c r="H4589" s="9">
        <v>0</v>
      </c>
      <c r="I4589" s="9">
        <v>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  <c r="Q4589" s="9">
        <v>0</v>
      </c>
      <c r="R4589" s="9">
        <v>0</v>
      </c>
      <c r="S4589" s="9">
        <v>0</v>
      </c>
      <c r="T4589" s="9">
        <v>0</v>
      </c>
    </row>
    <row r="4590" spans="1:20" x14ac:dyDescent="0.35">
      <c r="A4590">
        <f t="shared" si="143"/>
        <v>4590</v>
      </c>
      <c r="B4590" s="3" t="s">
        <v>72</v>
      </c>
      <c r="C4590" s="3" t="s">
        <v>74</v>
      </c>
      <c r="D4590" s="3" t="s">
        <v>42</v>
      </c>
      <c r="E4590">
        <v>2028</v>
      </c>
      <c r="F4590" s="3" t="str">
        <f t="shared" si="142"/>
        <v>CStorUP FLS2028</v>
      </c>
      <c r="G4590" s="9">
        <v>0</v>
      </c>
      <c r="H4590" s="9">
        <v>0</v>
      </c>
      <c r="I4590" s="9">
        <v>0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  <c r="Q4590" s="9">
        <v>0</v>
      </c>
      <c r="R4590" s="9">
        <v>0</v>
      </c>
      <c r="S4590" s="9">
        <v>0</v>
      </c>
      <c r="T4590" s="9">
        <v>0</v>
      </c>
    </row>
    <row r="4591" spans="1:20" x14ac:dyDescent="0.35">
      <c r="A4591">
        <f t="shared" si="143"/>
        <v>4591</v>
      </c>
      <c r="B4591" s="3" t="s">
        <v>72</v>
      </c>
      <c r="C4591" s="3" t="s">
        <v>74</v>
      </c>
      <c r="D4591" s="3" t="s">
        <v>42</v>
      </c>
      <c r="E4591">
        <v>2029</v>
      </c>
      <c r="F4591" s="3" t="str">
        <f t="shared" si="142"/>
        <v>CStorUP FLS2029</v>
      </c>
      <c r="G4591" s="9">
        <v>0</v>
      </c>
      <c r="H4591" s="9">
        <v>0</v>
      </c>
      <c r="I4591" s="9">
        <v>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  <c r="Q4591" s="9">
        <v>0</v>
      </c>
      <c r="R4591" s="9">
        <v>0</v>
      </c>
      <c r="S4591" s="9">
        <v>0</v>
      </c>
      <c r="T4591" s="9">
        <v>0</v>
      </c>
    </row>
    <row r="4592" spans="1:20" x14ac:dyDescent="0.35">
      <c r="A4592">
        <f t="shared" si="143"/>
        <v>4592</v>
      </c>
      <c r="B4592" s="3" t="s">
        <v>72</v>
      </c>
      <c r="C4592" s="3" t="s">
        <v>74</v>
      </c>
      <c r="D4592" s="3" t="s">
        <v>43</v>
      </c>
      <c r="E4592">
        <v>2020</v>
      </c>
      <c r="F4592" s="3" t="str">
        <f t="shared" si="142"/>
        <v>CStorMON ST2020</v>
      </c>
      <c r="G4592" s="9">
        <v>0</v>
      </c>
      <c r="H4592" s="9"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0</v>
      </c>
      <c r="R4592" s="9">
        <v>0</v>
      </c>
      <c r="S4592" s="9">
        <v>0</v>
      </c>
      <c r="T4592" s="9">
        <v>0</v>
      </c>
    </row>
    <row r="4593" spans="1:20" x14ac:dyDescent="0.35">
      <c r="A4593">
        <f t="shared" si="143"/>
        <v>4593</v>
      </c>
      <c r="B4593" s="3" t="s">
        <v>72</v>
      </c>
      <c r="C4593" s="3" t="s">
        <v>74</v>
      </c>
      <c r="D4593" s="3" t="s">
        <v>43</v>
      </c>
      <c r="E4593">
        <v>2021</v>
      </c>
      <c r="F4593" s="3" t="str">
        <f t="shared" si="142"/>
        <v>CStorMON ST2021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  <c r="S4593" s="9">
        <v>0</v>
      </c>
      <c r="T4593" s="9">
        <v>0</v>
      </c>
    </row>
    <row r="4594" spans="1:20" x14ac:dyDescent="0.35">
      <c r="A4594">
        <f t="shared" si="143"/>
        <v>4594</v>
      </c>
      <c r="B4594" s="3" t="s">
        <v>72</v>
      </c>
      <c r="C4594" s="3" t="s">
        <v>74</v>
      </c>
      <c r="D4594" s="3" t="s">
        <v>43</v>
      </c>
      <c r="E4594">
        <v>2022</v>
      </c>
      <c r="F4594" s="3" t="str">
        <f t="shared" si="142"/>
        <v>CStorMON ST2022</v>
      </c>
      <c r="G4594" s="9">
        <v>0</v>
      </c>
      <c r="H4594" s="9">
        <v>0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0</v>
      </c>
      <c r="T4594" s="9">
        <v>0</v>
      </c>
    </row>
    <row r="4595" spans="1:20" x14ac:dyDescent="0.35">
      <c r="A4595">
        <f t="shared" si="143"/>
        <v>4595</v>
      </c>
      <c r="B4595" s="3" t="s">
        <v>72</v>
      </c>
      <c r="C4595" s="3" t="s">
        <v>74</v>
      </c>
      <c r="D4595" s="3" t="s">
        <v>43</v>
      </c>
      <c r="E4595">
        <v>2023</v>
      </c>
      <c r="F4595" s="3" t="str">
        <f t="shared" si="142"/>
        <v>CStorMON ST2023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0</v>
      </c>
      <c r="T4595" s="9">
        <v>0</v>
      </c>
    </row>
    <row r="4596" spans="1:20" x14ac:dyDescent="0.35">
      <c r="A4596">
        <f t="shared" si="143"/>
        <v>4596</v>
      </c>
      <c r="B4596" s="3" t="s">
        <v>72</v>
      </c>
      <c r="C4596" s="3" t="s">
        <v>74</v>
      </c>
      <c r="D4596" s="3" t="s">
        <v>43</v>
      </c>
      <c r="E4596">
        <v>2024</v>
      </c>
      <c r="F4596" s="3" t="str">
        <f t="shared" si="142"/>
        <v>CStorMON ST2024</v>
      </c>
      <c r="G4596" s="9">
        <v>0</v>
      </c>
      <c r="H4596" s="9">
        <v>0</v>
      </c>
      <c r="I4596" s="9">
        <v>0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  <c r="Q4596" s="9">
        <v>0</v>
      </c>
      <c r="R4596" s="9">
        <v>0</v>
      </c>
      <c r="S4596" s="9">
        <v>0</v>
      </c>
      <c r="T4596" s="9">
        <v>0</v>
      </c>
    </row>
    <row r="4597" spans="1:20" x14ac:dyDescent="0.35">
      <c r="A4597">
        <f t="shared" si="143"/>
        <v>4597</v>
      </c>
      <c r="B4597" s="3" t="s">
        <v>72</v>
      </c>
      <c r="C4597" s="3" t="s">
        <v>74</v>
      </c>
      <c r="D4597" s="3" t="s">
        <v>43</v>
      </c>
      <c r="E4597">
        <v>2025</v>
      </c>
      <c r="F4597" s="3" t="str">
        <f t="shared" si="142"/>
        <v>CStorMON ST2025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9">
        <v>0</v>
      </c>
      <c r="T4597" s="9">
        <v>0</v>
      </c>
    </row>
    <row r="4598" spans="1:20" x14ac:dyDescent="0.35">
      <c r="A4598">
        <f t="shared" si="143"/>
        <v>4598</v>
      </c>
      <c r="B4598" s="3" t="s">
        <v>72</v>
      </c>
      <c r="C4598" s="3" t="s">
        <v>74</v>
      </c>
      <c r="D4598" s="3" t="s">
        <v>43</v>
      </c>
      <c r="E4598">
        <v>2026</v>
      </c>
      <c r="F4598" s="3" t="str">
        <f t="shared" si="142"/>
        <v>CStorMON ST2026</v>
      </c>
      <c r="G4598" s="9">
        <v>0</v>
      </c>
      <c r="H4598" s="9">
        <v>0</v>
      </c>
      <c r="I4598" s="9">
        <v>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</row>
    <row r="4599" spans="1:20" x14ac:dyDescent="0.35">
      <c r="A4599">
        <f t="shared" si="143"/>
        <v>4599</v>
      </c>
      <c r="B4599" s="3" t="s">
        <v>72</v>
      </c>
      <c r="C4599" s="3" t="s">
        <v>74</v>
      </c>
      <c r="D4599" s="3" t="s">
        <v>43</v>
      </c>
      <c r="E4599">
        <v>2027</v>
      </c>
      <c r="F4599" s="3" t="str">
        <f t="shared" si="142"/>
        <v>CStorMON ST2027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</row>
    <row r="4600" spans="1:20" x14ac:dyDescent="0.35">
      <c r="A4600">
        <f t="shared" si="143"/>
        <v>4600</v>
      </c>
      <c r="B4600" s="3" t="s">
        <v>72</v>
      </c>
      <c r="C4600" s="3" t="s">
        <v>74</v>
      </c>
      <c r="D4600" s="3" t="s">
        <v>43</v>
      </c>
      <c r="E4600">
        <v>2028</v>
      </c>
      <c r="F4600" s="3" t="str">
        <f t="shared" si="142"/>
        <v>CStorMON ST2028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</row>
    <row r="4601" spans="1:20" x14ac:dyDescent="0.35">
      <c r="A4601">
        <f t="shared" si="143"/>
        <v>4601</v>
      </c>
      <c r="B4601" s="3" t="s">
        <v>72</v>
      </c>
      <c r="C4601" s="3" t="s">
        <v>74</v>
      </c>
      <c r="D4601" s="3" t="s">
        <v>43</v>
      </c>
      <c r="E4601">
        <v>2029</v>
      </c>
      <c r="F4601" s="3" t="str">
        <f t="shared" si="142"/>
        <v>CStorMON ST2029</v>
      </c>
      <c r="G4601" s="9">
        <v>0</v>
      </c>
      <c r="H4601" s="9">
        <v>0</v>
      </c>
      <c r="I4601" s="9">
        <v>0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</row>
    <row r="4602" spans="1:20" x14ac:dyDescent="0.35">
      <c r="A4602">
        <f t="shared" si="143"/>
        <v>4602</v>
      </c>
      <c r="B4602" s="3" t="s">
        <v>72</v>
      </c>
      <c r="C4602" s="3" t="s">
        <v>74</v>
      </c>
      <c r="D4602" s="3" t="s">
        <v>44</v>
      </c>
      <c r="E4602">
        <v>2020</v>
      </c>
      <c r="F4602" s="3" t="str">
        <f t="shared" si="142"/>
        <v>CStorNINE M2020</v>
      </c>
      <c r="G4602" s="9">
        <v>0</v>
      </c>
      <c r="H4602" s="9">
        <v>0</v>
      </c>
      <c r="I4602" s="9">
        <v>0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</row>
    <row r="4603" spans="1:20" x14ac:dyDescent="0.35">
      <c r="A4603">
        <f t="shared" si="143"/>
        <v>4603</v>
      </c>
      <c r="B4603" s="3" t="s">
        <v>72</v>
      </c>
      <c r="C4603" s="3" t="s">
        <v>74</v>
      </c>
      <c r="D4603" s="3" t="s">
        <v>44</v>
      </c>
      <c r="E4603">
        <v>2021</v>
      </c>
      <c r="F4603" s="3" t="str">
        <f t="shared" si="142"/>
        <v>CStorNINE M2021</v>
      </c>
      <c r="G4603" s="9">
        <v>0</v>
      </c>
      <c r="H4603" s="9">
        <v>0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</row>
    <row r="4604" spans="1:20" x14ac:dyDescent="0.35">
      <c r="A4604">
        <f t="shared" si="143"/>
        <v>4604</v>
      </c>
      <c r="B4604" s="3" t="s">
        <v>72</v>
      </c>
      <c r="C4604" s="3" t="s">
        <v>74</v>
      </c>
      <c r="D4604" s="3" t="s">
        <v>44</v>
      </c>
      <c r="E4604">
        <v>2022</v>
      </c>
      <c r="F4604" s="3" t="str">
        <f t="shared" si="142"/>
        <v>CStorNINE M2022</v>
      </c>
      <c r="G4604" s="9">
        <v>0</v>
      </c>
      <c r="H4604" s="9">
        <v>0</v>
      </c>
      <c r="I4604" s="9">
        <v>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</row>
    <row r="4605" spans="1:20" x14ac:dyDescent="0.35">
      <c r="A4605">
        <f t="shared" si="143"/>
        <v>4605</v>
      </c>
      <c r="B4605" s="3" t="s">
        <v>72</v>
      </c>
      <c r="C4605" s="3" t="s">
        <v>74</v>
      </c>
      <c r="D4605" s="3" t="s">
        <v>44</v>
      </c>
      <c r="E4605">
        <v>2023</v>
      </c>
      <c r="F4605" s="3" t="str">
        <f t="shared" si="142"/>
        <v>CStorNINE M2023</v>
      </c>
      <c r="G4605" s="9">
        <v>0</v>
      </c>
      <c r="H4605" s="9">
        <v>0</v>
      </c>
      <c r="I4605" s="9">
        <v>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  <c r="Q4605" s="9">
        <v>0</v>
      </c>
      <c r="R4605" s="9">
        <v>0</v>
      </c>
      <c r="S4605" s="9">
        <v>0</v>
      </c>
      <c r="T4605" s="9">
        <v>0</v>
      </c>
    </row>
    <row r="4606" spans="1:20" x14ac:dyDescent="0.35">
      <c r="A4606">
        <f t="shared" si="143"/>
        <v>4606</v>
      </c>
      <c r="B4606" s="3" t="s">
        <v>72</v>
      </c>
      <c r="C4606" s="3" t="s">
        <v>74</v>
      </c>
      <c r="D4606" s="3" t="s">
        <v>44</v>
      </c>
      <c r="E4606">
        <v>2024</v>
      </c>
      <c r="F4606" s="3" t="str">
        <f t="shared" si="142"/>
        <v>CStorNINE M2024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0</v>
      </c>
      <c r="T4606" s="9">
        <v>0</v>
      </c>
    </row>
    <row r="4607" spans="1:20" x14ac:dyDescent="0.35">
      <c r="A4607">
        <f t="shared" si="143"/>
        <v>4607</v>
      </c>
      <c r="B4607" s="3" t="s">
        <v>72</v>
      </c>
      <c r="C4607" s="3" t="s">
        <v>74</v>
      </c>
      <c r="D4607" s="3" t="s">
        <v>44</v>
      </c>
      <c r="E4607">
        <v>2025</v>
      </c>
      <c r="F4607" s="3" t="str">
        <f t="shared" si="142"/>
        <v>CStorNINE M2025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</row>
    <row r="4608" spans="1:20" x14ac:dyDescent="0.35">
      <c r="A4608">
        <f t="shared" si="143"/>
        <v>4608</v>
      </c>
      <c r="B4608" s="3" t="s">
        <v>72</v>
      </c>
      <c r="C4608" s="3" t="s">
        <v>74</v>
      </c>
      <c r="D4608" s="3" t="s">
        <v>44</v>
      </c>
      <c r="E4608">
        <v>2026</v>
      </c>
      <c r="F4608" s="3" t="str">
        <f t="shared" si="142"/>
        <v>CStorNINE M2026</v>
      </c>
      <c r="G4608" s="9">
        <v>0</v>
      </c>
      <c r="H4608" s="9">
        <v>0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0</v>
      </c>
      <c r="T4608" s="9">
        <v>0</v>
      </c>
    </row>
    <row r="4609" spans="1:20" x14ac:dyDescent="0.35">
      <c r="A4609">
        <f t="shared" si="143"/>
        <v>4609</v>
      </c>
      <c r="B4609" s="3" t="s">
        <v>72</v>
      </c>
      <c r="C4609" s="3" t="s">
        <v>74</v>
      </c>
      <c r="D4609" s="3" t="s">
        <v>44</v>
      </c>
      <c r="E4609">
        <v>2027</v>
      </c>
      <c r="F4609" s="3" t="str">
        <f t="shared" si="142"/>
        <v>CStorNINE M2027</v>
      </c>
      <c r="G4609" s="9">
        <v>0</v>
      </c>
      <c r="H4609" s="9">
        <v>0</v>
      </c>
      <c r="I4609" s="9">
        <v>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</row>
    <row r="4610" spans="1:20" x14ac:dyDescent="0.35">
      <c r="A4610">
        <f t="shared" si="143"/>
        <v>4610</v>
      </c>
      <c r="B4610" s="3" t="s">
        <v>72</v>
      </c>
      <c r="C4610" s="3" t="s">
        <v>74</v>
      </c>
      <c r="D4610" s="3" t="s">
        <v>44</v>
      </c>
      <c r="E4610">
        <v>2028</v>
      </c>
      <c r="F4610" s="3" t="str">
        <f t="shared" ref="F4610:F4673" si="144">_xlfn.CONCAT(B4610,C4610,D4610,E4610)</f>
        <v>CStorNINE M2028</v>
      </c>
      <c r="G4610" s="9">
        <v>0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</row>
    <row r="4611" spans="1:20" x14ac:dyDescent="0.35">
      <c r="A4611">
        <f t="shared" ref="A4611:A4674" si="145">A4610+1</f>
        <v>4611</v>
      </c>
      <c r="B4611" s="3" t="s">
        <v>72</v>
      </c>
      <c r="C4611" s="3" t="s">
        <v>74</v>
      </c>
      <c r="D4611" s="3" t="s">
        <v>44</v>
      </c>
      <c r="E4611">
        <v>2029</v>
      </c>
      <c r="F4611" s="3" t="str">
        <f t="shared" si="144"/>
        <v>CStorNINE M2029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  <c r="S4611" s="9">
        <v>0</v>
      </c>
      <c r="T4611" s="9">
        <v>0</v>
      </c>
    </row>
    <row r="4612" spans="1:20" x14ac:dyDescent="0.35">
      <c r="A4612">
        <f t="shared" si="145"/>
        <v>4612</v>
      </c>
      <c r="B4612" s="3" t="s">
        <v>72</v>
      </c>
      <c r="C4612" s="3" t="s">
        <v>74</v>
      </c>
      <c r="D4612" s="3" t="s">
        <v>45</v>
      </c>
      <c r="E4612">
        <v>2020</v>
      </c>
      <c r="F4612" s="3" t="str">
        <f t="shared" si="144"/>
        <v>CStorLONG L2020</v>
      </c>
      <c r="G4612" s="9">
        <v>52.5</v>
      </c>
      <c r="H4612" s="9">
        <v>52.5</v>
      </c>
      <c r="I4612" s="9">
        <v>52.5</v>
      </c>
      <c r="J4612" s="9">
        <v>52.5</v>
      </c>
      <c r="K4612" s="9">
        <v>19.8</v>
      </c>
      <c r="L4612" s="9">
        <v>52.5</v>
      </c>
      <c r="M4612" s="9">
        <v>52.5</v>
      </c>
      <c r="N4612" s="9">
        <v>52.5</v>
      </c>
      <c r="O4612" s="9">
        <v>52.5</v>
      </c>
      <c r="P4612" s="9">
        <v>52.5</v>
      </c>
      <c r="Q4612" s="9">
        <v>52.5</v>
      </c>
      <c r="R4612" s="9">
        <v>52.5</v>
      </c>
      <c r="S4612" s="9">
        <v>52.5</v>
      </c>
      <c r="T4612" s="9">
        <v>52.5</v>
      </c>
    </row>
    <row r="4613" spans="1:20" x14ac:dyDescent="0.35">
      <c r="A4613">
        <f t="shared" si="145"/>
        <v>4613</v>
      </c>
      <c r="B4613" s="3" t="s">
        <v>72</v>
      </c>
      <c r="C4613" s="3" t="s">
        <v>74</v>
      </c>
      <c r="D4613" s="3" t="s">
        <v>45</v>
      </c>
      <c r="E4613">
        <v>2021</v>
      </c>
      <c r="F4613" s="3" t="str">
        <f t="shared" si="144"/>
        <v>CStorLONG L2021</v>
      </c>
      <c r="G4613" s="9">
        <v>52.5</v>
      </c>
      <c r="H4613" s="9">
        <v>52.5</v>
      </c>
      <c r="I4613" s="9">
        <v>52.5</v>
      </c>
      <c r="J4613" s="9">
        <v>52.5</v>
      </c>
      <c r="K4613" s="9">
        <v>52.5</v>
      </c>
      <c r="L4613" s="9">
        <v>52.5</v>
      </c>
      <c r="M4613" s="9">
        <v>52.5</v>
      </c>
      <c r="N4613" s="9">
        <v>52.5</v>
      </c>
      <c r="O4613" s="9">
        <v>52.5</v>
      </c>
      <c r="P4613" s="9">
        <v>52.5</v>
      </c>
      <c r="Q4613" s="9">
        <v>52.5</v>
      </c>
      <c r="R4613" s="9">
        <v>52.5</v>
      </c>
      <c r="S4613" s="9">
        <v>52.5</v>
      </c>
      <c r="T4613" s="9">
        <v>52.5</v>
      </c>
    </row>
    <row r="4614" spans="1:20" x14ac:dyDescent="0.35">
      <c r="A4614">
        <f t="shared" si="145"/>
        <v>4614</v>
      </c>
      <c r="B4614" s="3" t="s">
        <v>72</v>
      </c>
      <c r="C4614" s="3" t="s">
        <v>74</v>
      </c>
      <c r="D4614" s="3" t="s">
        <v>45</v>
      </c>
      <c r="E4614">
        <v>2022</v>
      </c>
      <c r="F4614" s="3" t="str">
        <f t="shared" si="144"/>
        <v>CStorLONG L2022</v>
      </c>
      <c r="G4614" s="9">
        <v>52.5</v>
      </c>
      <c r="H4614" s="9">
        <v>52.5</v>
      </c>
      <c r="I4614" s="9">
        <v>52.5</v>
      </c>
      <c r="J4614" s="9">
        <v>52.5</v>
      </c>
      <c r="K4614" s="9">
        <v>52.5</v>
      </c>
      <c r="L4614" s="9">
        <v>52.5</v>
      </c>
      <c r="M4614" s="9">
        <v>52.5</v>
      </c>
      <c r="N4614" s="9">
        <v>52.5</v>
      </c>
      <c r="O4614" s="9">
        <v>52.5</v>
      </c>
      <c r="P4614" s="9">
        <v>52.5</v>
      </c>
      <c r="Q4614" s="9">
        <v>52.5</v>
      </c>
      <c r="R4614" s="9">
        <v>52.5</v>
      </c>
      <c r="S4614" s="9">
        <v>52.5</v>
      </c>
      <c r="T4614" s="9">
        <v>52.5</v>
      </c>
    </row>
    <row r="4615" spans="1:20" x14ac:dyDescent="0.35">
      <c r="A4615">
        <f t="shared" si="145"/>
        <v>4615</v>
      </c>
      <c r="B4615" s="3" t="s">
        <v>72</v>
      </c>
      <c r="C4615" s="3" t="s">
        <v>74</v>
      </c>
      <c r="D4615" s="3" t="s">
        <v>45</v>
      </c>
      <c r="E4615">
        <v>2023</v>
      </c>
      <c r="F4615" s="3" t="str">
        <f t="shared" si="144"/>
        <v>CStorLONG L2023</v>
      </c>
      <c r="G4615" s="9">
        <v>52.5</v>
      </c>
      <c r="H4615" s="9">
        <v>52.5</v>
      </c>
      <c r="I4615" s="9">
        <v>52.5</v>
      </c>
      <c r="J4615" s="9">
        <v>52.5</v>
      </c>
      <c r="K4615" s="9">
        <v>52.5</v>
      </c>
      <c r="L4615" s="9">
        <v>52.5</v>
      </c>
      <c r="M4615" s="9">
        <v>52.5</v>
      </c>
      <c r="N4615" s="9">
        <v>52.5</v>
      </c>
      <c r="O4615" s="9">
        <v>52.5</v>
      </c>
      <c r="P4615" s="9">
        <v>52.5</v>
      </c>
      <c r="Q4615" s="9">
        <v>52.5</v>
      </c>
      <c r="R4615" s="9">
        <v>52.5</v>
      </c>
      <c r="S4615" s="9">
        <v>52.5</v>
      </c>
      <c r="T4615" s="9">
        <v>52.5</v>
      </c>
    </row>
    <row r="4616" spans="1:20" x14ac:dyDescent="0.35">
      <c r="A4616">
        <f t="shared" si="145"/>
        <v>4616</v>
      </c>
      <c r="B4616" s="3" t="s">
        <v>72</v>
      </c>
      <c r="C4616" s="3" t="s">
        <v>74</v>
      </c>
      <c r="D4616" s="3" t="s">
        <v>45</v>
      </c>
      <c r="E4616">
        <v>2024</v>
      </c>
      <c r="F4616" s="3" t="str">
        <f t="shared" si="144"/>
        <v>CStorLONG L2024</v>
      </c>
      <c r="G4616" s="9">
        <v>52.5</v>
      </c>
      <c r="H4616" s="9">
        <v>52.5</v>
      </c>
      <c r="I4616" s="9">
        <v>52.5</v>
      </c>
      <c r="J4616" s="9">
        <v>52.5</v>
      </c>
      <c r="K4616" s="9">
        <v>52.5</v>
      </c>
      <c r="L4616" s="9">
        <v>52.5</v>
      </c>
      <c r="M4616" s="9">
        <v>52.1</v>
      </c>
      <c r="N4616" s="9">
        <v>52.5</v>
      </c>
      <c r="O4616" s="9">
        <v>52.5</v>
      </c>
      <c r="P4616" s="9">
        <v>52.5</v>
      </c>
      <c r="Q4616" s="9">
        <v>52.5</v>
      </c>
      <c r="R4616" s="9">
        <v>52.5</v>
      </c>
      <c r="S4616" s="9">
        <v>52.5</v>
      </c>
      <c r="T4616" s="9">
        <v>52.5</v>
      </c>
    </row>
    <row r="4617" spans="1:20" x14ac:dyDescent="0.35">
      <c r="A4617">
        <f t="shared" si="145"/>
        <v>4617</v>
      </c>
      <c r="B4617" s="3" t="s">
        <v>72</v>
      </c>
      <c r="C4617" s="3" t="s">
        <v>74</v>
      </c>
      <c r="D4617" s="3" t="s">
        <v>45</v>
      </c>
      <c r="E4617">
        <v>2025</v>
      </c>
      <c r="F4617" s="3" t="str">
        <f t="shared" si="144"/>
        <v>CStorLONG L2025</v>
      </c>
      <c r="G4617" s="9">
        <v>52.5</v>
      </c>
      <c r="H4617" s="9">
        <v>52.5</v>
      </c>
      <c r="I4617" s="9">
        <v>52.5</v>
      </c>
      <c r="J4617" s="9">
        <v>52.5</v>
      </c>
      <c r="K4617" s="9">
        <v>52.5</v>
      </c>
      <c r="L4617" s="9">
        <v>52.5</v>
      </c>
      <c r="M4617" s="9">
        <v>52.5</v>
      </c>
      <c r="N4617" s="9">
        <v>52.5</v>
      </c>
      <c r="O4617" s="9">
        <v>52.5</v>
      </c>
      <c r="P4617" s="9">
        <v>52.5</v>
      </c>
      <c r="Q4617" s="9">
        <v>52.5</v>
      </c>
      <c r="R4617" s="9">
        <v>52.5</v>
      </c>
      <c r="S4617" s="9">
        <v>52.5</v>
      </c>
      <c r="T4617" s="9">
        <v>52.5</v>
      </c>
    </row>
    <row r="4618" spans="1:20" x14ac:dyDescent="0.35">
      <c r="A4618">
        <f t="shared" si="145"/>
        <v>4618</v>
      </c>
      <c r="B4618" s="3" t="s">
        <v>72</v>
      </c>
      <c r="C4618" s="3" t="s">
        <v>74</v>
      </c>
      <c r="D4618" s="3" t="s">
        <v>45</v>
      </c>
      <c r="E4618">
        <v>2026</v>
      </c>
      <c r="F4618" s="3" t="str">
        <f t="shared" si="144"/>
        <v>CStorLONG L2026</v>
      </c>
      <c r="G4618" s="9">
        <v>52.5</v>
      </c>
      <c r="H4618" s="9">
        <v>52.5</v>
      </c>
      <c r="I4618" s="9">
        <v>52.5</v>
      </c>
      <c r="J4618" s="9">
        <v>52.5</v>
      </c>
      <c r="K4618" s="9">
        <v>52.5</v>
      </c>
      <c r="L4618" s="9">
        <v>52.5</v>
      </c>
      <c r="M4618" s="9">
        <v>52.5</v>
      </c>
      <c r="N4618" s="9">
        <v>52.5</v>
      </c>
      <c r="O4618" s="9">
        <v>52.5</v>
      </c>
      <c r="P4618" s="9">
        <v>52.5</v>
      </c>
      <c r="Q4618" s="9">
        <v>52.5</v>
      </c>
      <c r="R4618" s="9">
        <v>52.5</v>
      </c>
      <c r="S4618" s="9">
        <v>52.5</v>
      </c>
      <c r="T4618" s="9">
        <v>52.5</v>
      </c>
    </row>
    <row r="4619" spans="1:20" x14ac:dyDescent="0.35">
      <c r="A4619">
        <f t="shared" si="145"/>
        <v>4619</v>
      </c>
      <c r="B4619" s="3" t="s">
        <v>72</v>
      </c>
      <c r="C4619" s="3" t="s">
        <v>74</v>
      </c>
      <c r="D4619" s="3" t="s">
        <v>45</v>
      </c>
      <c r="E4619">
        <v>2027</v>
      </c>
      <c r="F4619" s="3" t="str">
        <f t="shared" si="144"/>
        <v>CStorLONG L2027</v>
      </c>
      <c r="G4619" s="9">
        <v>52.5</v>
      </c>
      <c r="H4619" s="9">
        <v>52.5</v>
      </c>
      <c r="I4619" s="9">
        <v>52.5</v>
      </c>
      <c r="J4619" s="9">
        <v>19.8</v>
      </c>
      <c r="K4619" s="9">
        <v>19.8</v>
      </c>
      <c r="L4619" s="9">
        <v>19.8</v>
      </c>
      <c r="M4619" s="9">
        <v>52.5</v>
      </c>
      <c r="N4619" s="9">
        <v>52.5</v>
      </c>
      <c r="O4619" s="9">
        <v>52.5</v>
      </c>
      <c r="P4619" s="9">
        <v>52.5</v>
      </c>
      <c r="Q4619" s="9">
        <v>52.5</v>
      </c>
      <c r="R4619" s="9">
        <v>52.5</v>
      </c>
      <c r="S4619" s="9">
        <v>52.5</v>
      </c>
      <c r="T4619" s="9">
        <v>52.5</v>
      </c>
    </row>
    <row r="4620" spans="1:20" x14ac:dyDescent="0.35">
      <c r="A4620">
        <f t="shared" si="145"/>
        <v>4620</v>
      </c>
      <c r="B4620" s="3" t="s">
        <v>72</v>
      </c>
      <c r="C4620" s="3" t="s">
        <v>74</v>
      </c>
      <c r="D4620" s="3" t="s">
        <v>45</v>
      </c>
      <c r="E4620">
        <v>2028</v>
      </c>
      <c r="F4620" s="3" t="str">
        <f t="shared" si="144"/>
        <v>CStorLONG L2028</v>
      </c>
      <c r="G4620" s="9">
        <v>52.5</v>
      </c>
      <c r="H4620" s="9">
        <v>52.5</v>
      </c>
      <c r="I4620" s="9">
        <v>52.5</v>
      </c>
      <c r="J4620" s="9">
        <v>19.8</v>
      </c>
      <c r="K4620" s="9">
        <v>19.8</v>
      </c>
      <c r="L4620" s="9">
        <v>52.5</v>
      </c>
      <c r="M4620" s="9">
        <v>52.5</v>
      </c>
      <c r="N4620" s="9">
        <v>52.5</v>
      </c>
      <c r="O4620" s="9">
        <v>52.5</v>
      </c>
      <c r="P4620" s="9">
        <v>52.5</v>
      </c>
      <c r="Q4620" s="9">
        <v>52.5</v>
      </c>
      <c r="R4620" s="9">
        <v>52.5</v>
      </c>
      <c r="S4620" s="9">
        <v>52.5</v>
      </c>
      <c r="T4620" s="9">
        <v>52.5</v>
      </c>
    </row>
    <row r="4621" spans="1:20" x14ac:dyDescent="0.35">
      <c r="A4621">
        <f t="shared" si="145"/>
        <v>4621</v>
      </c>
      <c r="B4621" s="3" t="s">
        <v>72</v>
      </c>
      <c r="C4621" s="3" t="s">
        <v>74</v>
      </c>
      <c r="D4621" s="3" t="s">
        <v>45</v>
      </c>
      <c r="E4621">
        <v>2029</v>
      </c>
      <c r="F4621" s="3" t="str">
        <f t="shared" si="144"/>
        <v>CStorLONG L2029</v>
      </c>
      <c r="G4621" s="9">
        <v>52.5</v>
      </c>
      <c r="H4621" s="9">
        <v>52.5</v>
      </c>
      <c r="I4621" s="9">
        <v>52.5</v>
      </c>
      <c r="J4621" s="9">
        <v>52.5</v>
      </c>
      <c r="K4621" s="9">
        <v>52.5</v>
      </c>
      <c r="L4621" s="9">
        <v>52.5</v>
      </c>
      <c r="M4621" s="9">
        <v>52.5</v>
      </c>
      <c r="N4621" s="9">
        <v>52.5</v>
      </c>
      <c r="O4621" s="9">
        <v>52.5</v>
      </c>
      <c r="P4621" s="9">
        <v>52.5</v>
      </c>
      <c r="Q4621" s="9">
        <v>52.5</v>
      </c>
      <c r="R4621" s="9">
        <v>52.5</v>
      </c>
      <c r="S4621" s="9">
        <v>52.5</v>
      </c>
      <c r="T4621" s="9">
        <v>52.5</v>
      </c>
    </row>
    <row r="4622" spans="1:20" x14ac:dyDescent="0.35">
      <c r="A4622">
        <f t="shared" si="145"/>
        <v>4622</v>
      </c>
      <c r="B4622" s="3" t="s">
        <v>72</v>
      </c>
      <c r="C4622" s="3" t="s">
        <v>74</v>
      </c>
      <c r="D4622" s="3" t="s">
        <v>46</v>
      </c>
      <c r="E4622">
        <v>2020</v>
      </c>
      <c r="F4622" s="3" t="str">
        <f t="shared" si="144"/>
        <v>CStorL FALL2020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</row>
    <row r="4623" spans="1:20" x14ac:dyDescent="0.35">
      <c r="A4623">
        <f t="shared" si="145"/>
        <v>4623</v>
      </c>
      <c r="B4623" s="3" t="s">
        <v>72</v>
      </c>
      <c r="C4623" s="3" t="s">
        <v>74</v>
      </c>
      <c r="D4623" s="3" t="s">
        <v>46</v>
      </c>
      <c r="E4623">
        <v>2021</v>
      </c>
      <c r="F4623" s="3" t="str">
        <f t="shared" si="144"/>
        <v>CStorL FALL2021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</row>
    <row r="4624" spans="1:20" x14ac:dyDescent="0.35">
      <c r="A4624">
        <f t="shared" si="145"/>
        <v>4624</v>
      </c>
      <c r="B4624" s="3" t="s">
        <v>72</v>
      </c>
      <c r="C4624" s="3" t="s">
        <v>74</v>
      </c>
      <c r="D4624" s="3" t="s">
        <v>46</v>
      </c>
      <c r="E4624">
        <v>2022</v>
      </c>
      <c r="F4624" s="3" t="str">
        <f t="shared" si="144"/>
        <v>CStorL FALL2022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</row>
    <row r="4625" spans="1:20" x14ac:dyDescent="0.35">
      <c r="A4625">
        <f t="shared" si="145"/>
        <v>4625</v>
      </c>
      <c r="B4625" s="3" t="s">
        <v>72</v>
      </c>
      <c r="C4625" s="3" t="s">
        <v>74</v>
      </c>
      <c r="D4625" s="3" t="s">
        <v>46</v>
      </c>
      <c r="E4625">
        <v>2023</v>
      </c>
      <c r="F4625" s="3" t="str">
        <f t="shared" si="144"/>
        <v>CStorL FALL2023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</row>
    <row r="4626" spans="1:20" x14ac:dyDescent="0.35">
      <c r="A4626">
        <f t="shared" si="145"/>
        <v>4626</v>
      </c>
      <c r="B4626" s="3" t="s">
        <v>72</v>
      </c>
      <c r="C4626" s="3" t="s">
        <v>74</v>
      </c>
      <c r="D4626" s="3" t="s">
        <v>46</v>
      </c>
      <c r="E4626">
        <v>2024</v>
      </c>
      <c r="F4626" s="3" t="str">
        <f t="shared" si="144"/>
        <v>CStorL FALL2024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  <c r="Q4626" s="9">
        <v>0</v>
      </c>
      <c r="R4626" s="9">
        <v>0</v>
      </c>
      <c r="S4626" s="9">
        <v>0</v>
      </c>
      <c r="T4626" s="9">
        <v>0</v>
      </c>
    </row>
    <row r="4627" spans="1:20" x14ac:dyDescent="0.35">
      <c r="A4627">
        <f t="shared" si="145"/>
        <v>4627</v>
      </c>
      <c r="B4627" s="3" t="s">
        <v>72</v>
      </c>
      <c r="C4627" s="3" t="s">
        <v>74</v>
      </c>
      <c r="D4627" s="3" t="s">
        <v>46</v>
      </c>
      <c r="E4627">
        <v>2025</v>
      </c>
      <c r="F4627" s="3" t="str">
        <f t="shared" si="144"/>
        <v>CStorL FALL2025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  <c r="Q4627" s="9">
        <v>0</v>
      </c>
      <c r="R4627" s="9">
        <v>0</v>
      </c>
      <c r="S4627" s="9">
        <v>0</v>
      </c>
      <c r="T4627" s="9">
        <v>0</v>
      </c>
    </row>
    <row r="4628" spans="1:20" x14ac:dyDescent="0.35">
      <c r="A4628">
        <f t="shared" si="145"/>
        <v>4628</v>
      </c>
      <c r="B4628" s="3" t="s">
        <v>72</v>
      </c>
      <c r="C4628" s="3" t="s">
        <v>74</v>
      </c>
      <c r="D4628" s="3" t="s">
        <v>46</v>
      </c>
      <c r="E4628">
        <v>2026</v>
      </c>
      <c r="F4628" s="3" t="str">
        <f t="shared" si="144"/>
        <v>CStorL FALL2026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</row>
    <row r="4629" spans="1:20" x14ac:dyDescent="0.35">
      <c r="A4629">
        <f t="shared" si="145"/>
        <v>4629</v>
      </c>
      <c r="B4629" s="3" t="s">
        <v>72</v>
      </c>
      <c r="C4629" s="3" t="s">
        <v>74</v>
      </c>
      <c r="D4629" s="3" t="s">
        <v>46</v>
      </c>
      <c r="E4629">
        <v>2027</v>
      </c>
      <c r="F4629" s="3" t="str">
        <f t="shared" si="144"/>
        <v>CStorL FALL2027</v>
      </c>
      <c r="G4629" s="9">
        <v>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</row>
    <row r="4630" spans="1:20" x14ac:dyDescent="0.35">
      <c r="A4630">
        <f t="shared" si="145"/>
        <v>4630</v>
      </c>
      <c r="B4630" s="3" t="s">
        <v>72</v>
      </c>
      <c r="C4630" s="3" t="s">
        <v>74</v>
      </c>
      <c r="D4630" s="3" t="s">
        <v>46</v>
      </c>
      <c r="E4630">
        <v>2028</v>
      </c>
      <c r="F4630" s="3" t="str">
        <f t="shared" si="144"/>
        <v>CStorL FALL2028</v>
      </c>
      <c r="G4630" s="9">
        <v>0</v>
      </c>
      <c r="H4630" s="9">
        <v>0</v>
      </c>
      <c r="I4630" s="9">
        <v>0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0</v>
      </c>
      <c r="T4630" s="9">
        <v>0</v>
      </c>
    </row>
    <row r="4631" spans="1:20" x14ac:dyDescent="0.35">
      <c r="A4631">
        <f t="shared" si="145"/>
        <v>4631</v>
      </c>
      <c r="B4631" s="3" t="s">
        <v>72</v>
      </c>
      <c r="C4631" s="3" t="s">
        <v>74</v>
      </c>
      <c r="D4631" s="3" t="s">
        <v>46</v>
      </c>
      <c r="E4631">
        <v>2029</v>
      </c>
      <c r="F4631" s="3" t="str">
        <f t="shared" si="144"/>
        <v>CStorL FALL2029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</row>
    <row r="4632" spans="1:20" x14ac:dyDescent="0.35">
      <c r="A4632">
        <f t="shared" si="145"/>
        <v>4632</v>
      </c>
      <c r="B4632" s="3" t="s">
        <v>72</v>
      </c>
      <c r="C4632" s="3" t="s">
        <v>74</v>
      </c>
      <c r="D4632" s="3" t="s">
        <v>47</v>
      </c>
      <c r="E4632">
        <v>2020</v>
      </c>
      <c r="F4632" s="3" t="str">
        <f t="shared" si="144"/>
        <v>CStorCOULEE2020</v>
      </c>
      <c r="G4632" s="9">
        <v>2615.5</v>
      </c>
      <c r="H4632" s="9">
        <v>2615.5</v>
      </c>
      <c r="I4632" s="9">
        <v>2615.5</v>
      </c>
      <c r="J4632" s="9">
        <v>2615.5</v>
      </c>
      <c r="K4632" s="9">
        <v>1805.3</v>
      </c>
      <c r="L4632" s="9">
        <v>1073.9000000000001</v>
      </c>
      <c r="M4632" s="9">
        <v>641</v>
      </c>
      <c r="N4632" s="9">
        <v>376.9</v>
      </c>
      <c r="O4632" s="9">
        <v>1084.5999999999999</v>
      </c>
      <c r="P4632" s="9">
        <v>2574.6</v>
      </c>
      <c r="Q4632" s="9">
        <v>2615.5</v>
      </c>
      <c r="R4632" s="9">
        <v>2452.1999999999998</v>
      </c>
      <c r="S4632" s="9">
        <v>2258.1999999999998</v>
      </c>
      <c r="T4632" s="9">
        <v>2460</v>
      </c>
    </row>
    <row r="4633" spans="1:20" x14ac:dyDescent="0.35">
      <c r="A4633">
        <f t="shared" si="145"/>
        <v>4633</v>
      </c>
      <c r="B4633" s="3" t="s">
        <v>72</v>
      </c>
      <c r="C4633" s="3" t="s">
        <v>74</v>
      </c>
      <c r="D4633" s="3" t="s">
        <v>47</v>
      </c>
      <c r="E4633">
        <v>2021</v>
      </c>
      <c r="F4633" s="3" t="str">
        <f t="shared" si="144"/>
        <v>CStorCOULEE2021</v>
      </c>
      <c r="G4633" s="9">
        <v>2615.5</v>
      </c>
      <c r="H4633" s="9">
        <v>2615.5</v>
      </c>
      <c r="I4633" s="9">
        <v>2615.5</v>
      </c>
      <c r="J4633" s="9">
        <v>1669.7</v>
      </c>
      <c r="K4633" s="9">
        <v>1208.8</v>
      </c>
      <c r="L4633" s="9">
        <v>544.9</v>
      </c>
      <c r="M4633" s="9">
        <v>273.39999999999998</v>
      </c>
      <c r="N4633" s="9">
        <v>0</v>
      </c>
      <c r="O4633" s="9">
        <v>1192.3</v>
      </c>
      <c r="P4633" s="9">
        <v>2574.6</v>
      </c>
      <c r="Q4633" s="9">
        <v>2615.5</v>
      </c>
      <c r="R4633" s="9">
        <v>2614.8000000000002</v>
      </c>
      <c r="S4633" s="9">
        <v>2258.1999999999998</v>
      </c>
      <c r="T4633" s="9">
        <v>2581.3000000000002</v>
      </c>
    </row>
    <row r="4634" spans="1:20" x14ac:dyDescent="0.35">
      <c r="A4634">
        <f t="shared" si="145"/>
        <v>4634</v>
      </c>
      <c r="B4634" s="3" t="s">
        <v>72</v>
      </c>
      <c r="C4634" s="3" t="s">
        <v>74</v>
      </c>
      <c r="D4634" s="3" t="s">
        <v>47</v>
      </c>
      <c r="E4634">
        <v>2022</v>
      </c>
      <c r="F4634" s="3" t="str">
        <f t="shared" si="144"/>
        <v>CStorCOULEE2022</v>
      </c>
      <c r="G4634" s="9">
        <v>2615.5</v>
      </c>
      <c r="H4634" s="9">
        <v>2615.5</v>
      </c>
      <c r="I4634" s="9">
        <v>2615.5</v>
      </c>
      <c r="J4634" s="9">
        <v>1839.7</v>
      </c>
      <c r="K4634" s="9">
        <v>1805.3</v>
      </c>
      <c r="L4634" s="9">
        <v>1380.2</v>
      </c>
      <c r="M4634" s="9">
        <v>1183.4000000000001</v>
      </c>
      <c r="N4634" s="9">
        <v>1176.3</v>
      </c>
      <c r="O4634" s="9">
        <v>2033.6</v>
      </c>
      <c r="P4634" s="9">
        <v>2556.5</v>
      </c>
      <c r="Q4634" s="9">
        <v>2493</v>
      </c>
      <c r="R4634" s="9">
        <v>2295.3000000000002</v>
      </c>
      <c r="S4634" s="9">
        <v>2180.4</v>
      </c>
      <c r="T4634" s="9">
        <v>2413.9</v>
      </c>
    </row>
    <row r="4635" spans="1:20" x14ac:dyDescent="0.35">
      <c r="A4635">
        <f t="shared" si="145"/>
        <v>4635</v>
      </c>
      <c r="B4635" s="3" t="s">
        <v>72</v>
      </c>
      <c r="C4635" s="3" t="s">
        <v>74</v>
      </c>
      <c r="D4635" s="3" t="s">
        <v>47</v>
      </c>
      <c r="E4635">
        <v>2023</v>
      </c>
      <c r="F4635" s="3" t="str">
        <f t="shared" si="144"/>
        <v>CStorCOULEE2023</v>
      </c>
      <c r="G4635" s="9">
        <v>2615.5</v>
      </c>
      <c r="H4635" s="9">
        <v>2615.5</v>
      </c>
      <c r="I4635" s="9">
        <v>2615.5</v>
      </c>
      <c r="J4635" s="9">
        <v>2615.5</v>
      </c>
      <c r="K4635" s="9">
        <v>1805.3</v>
      </c>
      <c r="L4635" s="9">
        <v>1380.2</v>
      </c>
      <c r="M4635" s="9">
        <v>698.6</v>
      </c>
      <c r="N4635" s="9">
        <v>346.4</v>
      </c>
      <c r="O4635" s="9">
        <v>726.9</v>
      </c>
      <c r="P4635" s="9">
        <v>2493</v>
      </c>
      <c r="Q4635" s="9">
        <v>2615.5</v>
      </c>
      <c r="R4635" s="9">
        <v>2373.9</v>
      </c>
      <c r="S4635" s="9">
        <v>2180.4</v>
      </c>
      <c r="T4635" s="9">
        <v>2572.5</v>
      </c>
    </row>
    <row r="4636" spans="1:20" x14ac:dyDescent="0.35">
      <c r="A4636">
        <f t="shared" si="145"/>
        <v>4636</v>
      </c>
      <c r="B4636" s="3" t="s">
        <v>72</v>
      </c>
      <c r="C4636" s="3" t="s">
        <v>74</v>
      </c>
      <c r="D4636" s="3" t="s">
        <v>47</v>
      </c>
      <c r="E4636">
        <v>2024</v>
      </c>
      <c r="F4636" s="3" t="str">
        <f t="shared" si="144"/>
        <v>CStorCOULEE2024</v>
      </c>
      <c r="G4636" s="9">
        <v>2615.5</v>
      </c>
      <c r="H4636" s="9">
        <v>2615.5</v>
      </c>
      <c r="I4636" s="9">
        <v>2615.5</v>
      </c>
      <c r="J4636" s="9">
        <v>2615.5</v>
      </c>
      <c r="K4636" s="9">
        <v>2615.5</v>
      </c>
      <c r="L4636" s="9">
        <v>2268.3000000000002</v>
      </c>
      <c r="M4636" s="9">
        <v>1879.1</v>
      </c>
      <c r="N4636" s="9">
        <v>1403.2</v>
      </c>
      <c r="O4636" s="9">
        <v>2369.1</v>
      </c>
      <c r="P4636" s="9">
        <v>2493</v>
      </c>
      <c r="Q4636" s="9">
        <v>2493</v>
      </c>
      <c r="R4636" s="9">
        <v>2295.3000000000002</v>
      </c>
      <c r="S4636" s="9">
        <v>2180.4</v>
      </c>
      <c r="T4636" s="9">
        <v>2413.9</v>
      </c>
    </row>
    <row r="4637" spans="1:20" x14ac:dyDescent="0.35">
      <c r="A4637">
        <f t="shared" si="145"/>
        <v>4637</v>
      </c>
      <c r="B4637" s="3" t="s">
        <v>72</v>
      </c>
      <c r="C4637" s="3" t="s">
        <v>74</v>
      </c>
      <c r="D4637" s="3" t="s">
        <v>47</v>
      </c>
      <c r="E4637">
        <v>2025</v>
      </c>
      <c r="F4637" s="3" t="str">
        <f t="shared" si="144"/>
        <v>CStorCOULEE2025</v>
      </c>
      <c r="G4637" s="9">
        <v>2615.5</v>
      </c>
      <c r="H4637" s="9">
        <v>2615.5</v>
      </c>
      <c r="I4637" s="9">
        <v>2517</v>
      </c>
      <c r="J4637" s="9">
        <v>2317.3000000000002</v>
      </c>
      <c r="K4637" s="9">
        <v>1805.3</v>
      </c>
      <c r="L4637" s="9">
        <v>1380.2</v>
      </c>
      <c r="M4637" s="9">
        <v>1275.5</v>
      </c>
      <c r="N4637" s="9">
        <v>740</v>
      </c>
      <c r="O4637" s="9">
        <v>1971.9</v>
      </c>
      <c r="P4637" s="9">
        <v>2493</v>
      </c>
      <c r="Q4637" s="9">
        <v>2493</v>
      </c>
      <c r="R4637" s="9">
        <v>2295.3000000000002</v>
      </c>
      <c r="S4637" s="9">
        <v>2180.4</v>
      </c>
      <c r="T4637" s="9">
        <v>2419.9</v>
      </c>
    </row>
    <row r="4638" spans="1:20" x14ac:dyDescent="0.35">
      <c r="A4638">
        <f t="shared" si="145"/>
        <v>4638</v>
      </c>
      <c r="B4638" s="3" t="s">
        <v>72</v>
      </c>
      <c r="C4638" s="3" t="s">
        <v>74</v>
      </c>
      <c r="D4638" s="3" t="s">
        <v>47</v>
      </c>
      <c r="E4638">
        <v>2026</v>
      </c>
      <c r="F4638" s="3" t="str">
        <f t="shared" si="144"/>
        <v>CStorCOULEE2026</v>
      </c>
      <c r="G4638" s="9">
        <v>2615.5</v>
      </c>
      <c r="H4638" s="9">
        <v>2615.5</v>
      </c>
      <c r="I4638" s="9">
        <v>2615.5</v>
      </c>
      <c r="J4638" s="9">
        <v>2615.5</v>
      </c>
      <c r="K4638" s="9">
        <v>1805.3</v>
      </c>
      <c r="L4638" s="9">
        <v>1155</v>
      </c>
      <c r="M4638" s="9">
        <v>638.1</v>
      </c>
      <c r="N4638" s="9">
        <v>222.8</v>
      </c>
      <c r="O4638" s="9">
        <v>1052.0999999999999</v>
      </c>
      <c r="P4638" s="9">
        <v>2574.6</v>
      </c>
      <c r="Q4638" s="9">
        <v>2493</v>
      </c>
      <c r="R4638" s="9">
        <v>2372.6999999999998</v>
      </c>
      <c r="S4638" s="9">
        <v>2258.1999999999998</v>
      </c>
      <c r="T4638" s="9">
        <v>2415.6999999999998</v>
      </c>
    </row>
    <row r="4639" spans="1:20" x14ac:dyDescent="0.35">
      <c r="A4639">
        <f t="shared" si="145"/>
        <v>4639</v>
      </c>
      <c r="B4639" s="3" t="s">
        <v>72</v>
      </c>
      <c r="C4639" s="3" t="s">
        <v>74</v>
      </c>
      <c r="D4639" s="3" t="s">
        <v>47</v>
      </c>
      <c r="E4639">
        <v>2027</v>
      </c>
      <c r="F4639" s="3" t="str">
        <f t="shared" si="144"/>
        <v>CStorCOULEE2027</v>
      </c>
      <c r="G4639" s="9">
        <v>2615.5</v>
      </c>
      <c r="H4639" s="9">
        <v>2345.6999999999998</v>
      </c>
      <c r="I4639" s="9">
        <v>2615.5</v>
      </c>
      <c r="J4639" s="9">
        <v>2615.5</v>
      </c>
      <c r="K4639" s="9">
        <v>1805.3</v>
      </c>
      <c r="L4639" s="9">
        <v>1174.4000000000001</v>
      </c>
      <c r="M4639" s="9">
        <v>638</v>
      </c>
      <c r="N4639" s="9">
        <v>408.1</v>
      </c>
      <c r="O4639" s="9">
        <v>1536.4</v>
      </c>
      <c r="P4639" s="9">
        <v>2493</v>
      </c>
      <c r="Q4639" s="9">
        <v>2493</v>
      </c>
      <c r="R4639" s="9">
        <v>2295.3000000000002</v>
      </c>
      <c r="S4639" s="9">
        <v>2180.4</v>
      </c>
      <c r="T4639" s="9">
        <v>2548</v>
      </c>
    </row>
    <row r="4640" spans="1:20" x14ac:dyDescent="0.35">
      <c r="A4640">
        <f t="shared" si="145"/>
        <v>4640</v>
      </c>
      <c r="B4640" s="3" t="s">
        <v>72</v>
      </c>
      <c r="C4640" s="3" t="s">
        <v>74</v>
      </c>
      <c r="D4640" s="3" t="s">
        <v>47</v>
      </c>
      <c r="E4640">
        <v>2028</v>
      </c>
      <c r="F4640" s="3" t="str">
        <f t="shared" si="144"/>
        <v>CStorCOULEE2028</v>
      </c>
      <c r="G4640" s="9">
        <v>2615.5</v>
      </c>
      <c r="H4640" s="9">
        <v>2615.5</v>
      </c>
      <c r="I4640" s="9">
        <v>2615.5</v>
      </c>
      <c r="J4640" s="9">
        <v>1821.8</v>
      </c>
      <c r="K4640" s="9">
        <v>2421.8000000000002</v>
      </c>
      <c r="L4640" s="9">
        <v>2025</v>
      </c>
      <c r="M4640" s="9">
        <v>1693.6</v>
      </c>
      <c r="N4640" s="9">
        <v>1536.2</v>
      </c>
      <c r="O4640" s="9">
        <v>1969</v>
      </c>
      <c r="P4640" s="9">
        <v>2493</v>
      </c>
      <c r="Q4640" s="9">
        <v>2493</v>
      </c>
      <c r="R4640" s="9">
        <v>2295.3000000000002</v>
      </c>
      <c r="S4640" s="9">
        <v>2180.4</v>
      </c>
      <c r="T4640" s="9">
        <v>2413.9</v>
      </c>
    </row>
    <row r="4641" spans="1:20" x14ac:dyDescent="0.35">
      <c r="A4641">
        <f t="shared" si="145"/>
        <v>4641</v>
      </c>
      <c r="B4641" s="3" t="s">
        <v>72</v>
      </c>
      <c r="C4641" s="3" t="s">
        <v>74</v>
      </c>
      <c r="D4641" s="3" t="s">
        <v>47</v>
      </c>
      <c r="E4641">
        <v>2029</v>
      </c>
      <c r="F4641" s="3" t="str">
        <f t="shared" si="144"/>
        <v>CStorCOULEE2029</v>
      </c>
      <c r="G4641" s="9">
        <v>2615.5</v>
      </c>
      <c r="H4641" s="9">
        <v>2102.4</v>
      </c>
      <c r="I4641" s="9">
        <v>2615.5</v>
      </c>
      <c r="J4641" s="9">
        <v>2477.5</v>
      </c>
      <c r="K4641" s="9">
        <v>2477.5</v>
      </c>
      <c r="L4641" s="9">
        <v>2392</v>
      </c>
      <c r="M4641" s="9">
        <v>1989.2</v>
      </c>
      <c r="N4641" s="9">
        <v>1574</v>
      </c>
      <c r="O4641" s="9">
        <v>2280</v>
      </c>
      <c r="P4641" s="9">
        <v>2493</v>
      </c>
      <c r="Q4641" s="9">
        <v>2493</v>
      </c>
      <c r="R4641" s="9">
        <v>2295.3000000000002</v>
      </c>
      <c r="S4641" s="9">
        <v>2180.4</v>
      </c>
      <c r="T4641" s="9">
        <v>2464.8000000000002</v>
      </c>
    </row>
    <row r="4642" spans="1:20" x14ac:dyDescent="0.35">
      <c r="A4642">
        <f t="shared" si="145"/>
        <v>4642</v>
      </c>
      <c r="B4642" s="3" t="s">
        <v>72</v>
      </c>
      <c r="C4642" s="3" t="s">
        <v>74</v>
      </c>
      <c r="D4642" s="3" t="s">
        <v>48</v>
      </c>
      <c r="E4642">
        <v>2020</v>
      </c>
      <c r="F4642" s="3" t="str">
        <f t="shared" si="144"/>
        <v>CStorCH JOE2020</v>
      </c>
      <c r="G4642" s="9">
        <v>290.2</v>
      </c>
      <c r="H4642" s="9">
        <v>290.2</v>
      </c>
      <c r="I4642" s="9">
        <v>290.2</v>
      </c>
      <c r="J4642" s="9">
        <v>290.2</v>
      </c>
      <c r="K4642" s="9">
        <v>290.2</v>
      </c>
      <c r="L4642" s="9">
        <v>290.2</v>
      </c>
      <c r="M4642" s="9">
        <v>290.2</v>
      </c>
      <c r="N4642" s="9">
        <v>290.2</v>
      </c>
      <c r="O4642" s="9">
        <v>290.2</v>
      </c>
      <c r="P4642" s="9">
        <v>290.2</v>
      </c>
      <c r="Q4642" s="9">
        <v>290.2</v>
      </c>
      <c r="R4642" s="9">
        <v>290.2</v>
      </c>
      <c r="S4642" s="9">
        <v>290.2</v>
      </c>
      <c r="T4642" s="9">
        <v>290.2</v>
      </c>
    </row>
    <row r="4643" spans="1:20" x14ac:dyDescent="0.35">
      <c r="A4643">
        <f t="shared" si="145"/>
        <v>4643</v>
      </c>
      <c r="B4643" s="3" t="s">
        <v>72</v>
      </c>
      <c r="C4643" s="3" t="s">
        <v>74</v>
      </c>
      <c r="D4643" s="3" t="s">
        <v>48</v>
      </c>
      <c r="E4643">
        <v>2021</v>
      </c>
      <c r="F4643" s="3" t="str">
        <f t="shared" si="144"/>
        <v>CStorCH JOE2021</v>
      </c>
      <c r="G4643" s="9">
        <v>290.2</v>
      </c>
      <c r="H4643" s="9">
        <v>290.2</v>
      </c>
      <c r="I4643" s="9">
        <v>290.2</v>
      </c>
      <c r="J4643" s="9">
        <v>290.2</v>
      </c>
      <c r="K4643" s="9">
        <v>290.2</v>
      </c>
      <c r="L4643" s="9">
        <v>290.2</v>
      </c>
      <c r="M4643" s="9">
        <v>290.2</v>
      </c>
      <c r="N4643" s="9">
        <v>290.2</v>
      </c>
      <c r="O4643" s="9">
        <v>290.2</v>
      </c>
      <c r="P4643" s="9">
        <v>290.2</v>
      </c>
      <c r="Q4643" s="9">
        <v>290.2</v>
      </c>
      <c r="R4643" s="9">
        <v>290.2</v>
      </c>
      <c r="S4643" s="9">
        <v>290.2</v>
      </c>
      <c r="T4643" s="9">
        <v>290.2</v>
      </c>
    </row>
    <row r="4644" spans="1:20" x14ac:dyDescent="0.35">
      <c r="A4644">
        <f t="shared" si="145"/>
        <v>4644</v>
      </c>
      <c r="B4644" s="3" t="s">
        <v>72</v>
      </c>
      <c r="C4644" s="3" t="s">
        <v>74</v>
      </c>
      <c r="D4644" s="3" t="s">
        <v>48</v>
      </c>
      <c r="E4644">
        <v>2022</v>
      </c>
      <c r="F4644" s="3" t="str">
        <f t="shared" si="144"/>
        <v>CStorCH JOE2022</v>
      </c>
      <c r="G4644" s="9">
        <v>290.2</v>
      </c>
      <c r="H4644" s="9">
        <v>290.2</v>
      </c>
      <c r="I4644" s="9">
        <v>290.2</v>
      </c>
      <c r="J4644" s="9">
        <v>290.2</v>
      </c>
      <c r="K4644" s="9">
        <v>290.2</v>
      </c>
      <c r="L4644" s="9">
        <v>290.2</v>
      </c>
      <c r="M4644" s="9">
        <v>290.2</v>
      </c>
      <c r="N4644" s="9">
        <v>290.2</v>
      </c>
      <c r="O4644" s="9">
        <v>290.2</v>
      </c>
      <c r="P4644" s="9">
        <v>290.2</v>
      </c>
      <c r="Q4644" s="9">
        <v>290.2</v>
      </c>
      <c r="R4644" s="9">
        <v>290.2</v>
      </c>
      <c r="S4644" s="9">
        <v>290.2</v>
      </c>
      <c r="T4644" s="9">
        <v>290.2</v>
      </c>
    </row>
    <row r="4645" spans="1:20" x14ac:dyDescent="0.35">
      <c r="A4645">
        <f t="shared" si="145"/>
        <v>4645</v>
      </c>
      <c r="B4645" s="3" t="s">
        <v>72</v>
      </c>
      <c r="C4645" s="3" t="s">
        <v>74</v>
      </c>
      <c r="D4645" s="3" t="s">
        <v>48</v>
      </c>
      <c r="E4645">
        <v>2023</v>
      </c>
      <c r="F4645" s="3" t="str">
        <f t="shared" si="144"/>
        <v>CStorCH JOE2023</v>
      </c>
      <c r="G4645" s="9">
        <v>290.2</v>
      </c>
      <c r="H4645" s="9">
        <v>290.2</v>
      </c>
      <c r="I4645" s="9">
        <v>290.2</v>
      </c>
      <c r="J4645" s="9">
        <v>290.2</v>
      </c>
      <c r="K4645" s="9">
        <v>290.2</v>
      </c>
      <c r="L4645" s="9">
        <v>290.2</v>
      </c>
      <c r="M4645" s="9">
        <v>290.2</v>
      </c>
      <c r="N4645" s="9">
        <v>290.2</v>
      </c>
      <c r="O4645" s="9">
        <v>290.2</v>
      </c>
      <c r="P4645" s="9">
        <v>290.2</v>
      </c>
      <c r="Q4645" s="9">
        <v>290.2</v>
      </c>
      <c r="R4645" s="9">
        <v>290.2</v>
      </c>
      <c r="S4645" s="9">
        <v>290.2</v>
      </c>
      <c r="T4645" s="9">
        <v>290.2</v>
      </c>
    </row>
    <row r="4646" spans="1:20" x14ac:dyDescent="0.35">
      <c r="A4646">
        <f t="shared" si="145"/>
        <v>4646</v>
      </c>
      <c r="B4646" s="3" t="s">
        <v>72</v>
      </c>
      <c r="C4646" s="3" t="s">
        <v>74</v>
      </c>
      <c r="D4646" s="3" t="s">
        <v>48</v>
      </c>
      <c r="E4646">
        <v>2024</v>
      </c>
      <c r="F4646" s="3" t="str">
        <f t="shared" si="144"/>
        <v>CStorCH JOE2024</v>
      </c>
      <c r="G4646" s="9">
        <v>290.2</v>
      </c>
      <c r="H4646" s="9">
        <v>290.2</v>
      </c>
      <c r="I4646" s="9">
        <v>290.2</v>
      </c>
      <c r="J4646" s="9">
        <v>290.2</v>
      </c>
      <c r="K4646" s="9">
        <v>290.2</v>
      </c>
      <c r="L4646" s="9">
        <v>290.2</v>
      </c>
      <c r="M4646" s="9">
        <v>290.2</v>
      </c>
      <c r="N4646" s="9">
        <v>290.2</v>
      </c>
      <c r="O4646" s="9">
        <v>290.2</v>
      </c>
      <c r="P4646" s="9">
        <v>290.2</v>
      </c>
      <c r="Q4646" s="9">
        <v>290.2</v>
      </c>
      <c r="R4646" s="9">
        <v>290.2</v>
      </c>
      <c r="S4646" s="9">
        <v>290.2</v>
      </c>
      <c r="T4646" s="9">
        <v>290.2</v>
      </c>
    </row>
    <row r="4647" spans="1:20" x14ac:dyDescent="0.35">
      <c r="A4647">
        <f t="shared" si="145"/>
        <v>4647</v>
      </c>
      <c r="B4647" s="3" t="s">
        <v>72</v>
      </c>
      <c r="C4647" s="3" t="s">
        <v>74</v>
      </c>
      <c r="D4647" s="3" t="s">
        <v>48</v>
      </c>
      <c r="E4647">
        <v>2025</v>
      </c>
      <c r="F4647" s="3" t="str">
        <f t="shared" si="144"/>
        <v>CStorCH JOE2025</v>
      </c>
      <c r="G4647" s="9">
        <v>290.2</v>
      </c>
      <c r="H4647" s="9">
        <v>290.2</v>
      </c>
      <c r="I4647" s="9">
        <v>290.2</v>
      </c>
      <c r="J4647" s="9">
        <v>290.2</v>
      </c>
      <c r="K4647" s="9">
        <v>290.2</v>
      </c>
      <c r="L4647" s="9">
        <v>290.2</v>
      </c>
      <c r="M4647" s="9">
        <v>290.2</v>
      </c>
      <c r="N4647" s="9">
        <v>290.2</v>
      </c>
      <c r="O4647" s="9">
        <v>290.2</v>
      </c>
      <c r="P4647" s="9">
        <v>290.2</v>
      </c>
      <c r="Q4647" s="9">
        <v>290.2</v>
      </c>
      <c r="R4647" s="9">
        <v>290.2</v>
      </c>
      <c r="S4647" s="9">
        <v>290.2</v>
      </c>
      <c r="T4647" s="9">
        <v>290.2</v>
      </c>
    </row>
    <row r="4648" spans="1:20" x14ac:dyDescent="0.35">
      <c r="A4648">
        <f t="shared" si="145"/>
        <v>4648</v>
      </c>
      <c r="B4648" s="3" t="s">
        <v>72</v>
      </c>
      <c r="C4648" s="3" t="s">
        <v>74</v>
      </c>
      <c r="D4648" s="3" t="s">
        <v>48</v>
      </c>
      <c r="E4648">
        <v>2026</v>
      </c>
      <c r="F4648" s="3" t="str">
        <f t="shared" si="144"/>
        <v>CStorCH JOE2026</v>
      </c>
      <c r="G4648" s="9">
        <v>290.2</v>
      </c>
      <c r="H4648" s="9">
        <v>290.2</v>
      </c>
      <c r="I4648" s="9">
        <v>290.2</v>
      </c>
      <c r="J4648" s="9">
        <v>290.2</v>
      </c>
      <c r="K4648" s="9">
        <v>290.2</v>
      </c>
      <c r="L4648" s="9">
        <v>290.2</v>
      </c>
      <c r="M4648" s="9">
        <v>290.2</v>
      </c>
      <c r="N4648" s="9">
        <v>290.2</v>
      </c>
      <c r="O4648" s="9">
        <v>290.2</v>
      </c>
      <c r="P4648" s="9">
        <v>290.2</v>
      </c>
      <c r="Q4648" s="9">
        <v>290.2</v>
      </c>
      <c r="R4648" s="9">
        <v>290.2</v>
      </c>
      <c r="S4648" s="9">
        <v>290.2</v>
      </c>
      <c r="T4648" s="9">
        <v>290.2</v>
      </c>
    </row>
    <row r="4649" spans="1:20" x14ac:dyDescent="0.35">
      <c r="A4649">
        <f t="shared" si="145"/>
        <v>4649</v>
      </c>
      <c r="B4649" s="3" t="s">
        <v>72</v>
      </c>
      <c r="C4649" s="3" t="s">
        <v>74</v>
      </c>
      <c r="D4649" s="3" t="s">
        <v>48</v>
      </c>
      <c r="E4649">
        <v>2027</v>
      </c>
      <c r="F4649" s="3" t="str">
        <f t="shared" si="144"/>
        <v>CStorCH JOE2027</v>
      </c>
      <c r="G4649" s="9">
        <v>290.2</v>
      </c>
      <c r="H4649" s="9">
        <v>290.2</v>
      </c>
      <c r="I4649" s="9">
        <v>290.2</v>
      </c>
      <c r="J4649" s="9">
        <v>290.2</v>
      </c>
      <c r="K4649" s="9">
        <v>290.2</v>
      </c>
      <c r="L4649" s="9">
        <v>290.2</v>
      </c>
      <c r="M4649" s="9">
        <v>290.2</v>
      </c>
      <c r="N4649" s="9">
        <v>290.2</v>
      </c>
      <c r="O4649" s="9">
        <v>290.2</v>
      </c>
      <c r="P4649" s="9">
        <v>290.2</v>
      </c>
      <c r="Q4649" s="9">
        <v>290.2</v>
      </c>
      <c r="R4649" s="9">
        <v>290.2</v>
      </c>
      <c r="S4649" s="9">
        <v>290.2</v>
      </c>
      <c r="T4649" s="9">
        <v>290.2</v>
      </c>
    </row>
    <row r="4650" spans="1:20" x14ac:dyDescent="0.35">
      <c r="A4650">
        <f t="shared" si="145"/>
        <v>4650</v>
      </c>
      <c r="B4650" s="3" t="s">
        <v>72</v>
      </c>
      <c r="C4650" s="3" t="s">
        <v>74</v>
      </c>
      <c r="D4650" s="3" t="s">
        <v>48</v>
      </c>
      <c r="E4650">
        <v>2028</v>
      </c>
      <c r="F4650" s="3" t="str">
        <f t="shared" si="144"/>
        <v>CStorCH JOE2028</v>
      </c>
      <c r="G4650" s="9">
        <v>290.2</v>
      </c>
      <c r="H4650" s="9">
        <v>290.2</v>
      </c>
      <c r="I4650" s="9">
        <v>290.2</v>
      </c>
      <c r="J4650" s="9">
        <v>290.2</v>
      </c>
      <c r="K4650" s="9">
        <v>290.2</v>
      </c>
      <c r="L4650" s="9">
        <v>290.2</v>
      </c>
      <c r="M4650" s="9">
        <v>290.2</v>
      </c>
      <c r="N4650" s="9">
        <v>290.2</v>
      </c>
      <c r="O4650" s="9">
        <v>290.2</v>
      </c>
      <c r="P4650" s="9">
        <v>290.2</v>
      </c>
      <c r="Q4650" s="9">
        <v>290.2</v>
      </c>
      <c r="R4650" s="9">
        <v>290.2</v>
      </c>
      <c r="S4650" s="9">
        <v>290.2</v>
      </c>
      <c r="T4650" s="9">
        <v>290.2</v>
      </c>
    </row>
    <row r="4651" spans="1:20" x14ac:dyDescent="0.35">
      <c r="A4651">
        <f t="shared" si="145"/>
        <v>4651</v>
      </c>
      <c r="B4651" s="3" t="s">
        <v>72</v>
      </c>
      <c r="C4651" s="3" t="s">
        <v>74</v>
      </c>
      <c r="D4651" s="3" t="s">
        <v>48</v>
      </c>
      <c r="E4651">
        <v>2029</v>
      </c>
      <c r="F4651" s="3" t="str">
        <f t="shared" si="144"/>
        <v>CStorCH JOE2029</v>
      </c>
      <c r="G4651" s="9">
        <v>290.2</v>
      </c>
      <c r="H4651" s="9">
        <v>290.2</v>
      </c>
      <c r="I4651" s="9">
        <v>290.2</v>
      </c>
      <c r="J4651" s="9">
        <v>290.2</v>
      </c>
      <c r="K4651" s="9">
        <v>290.2</v>
      </c>
      <c r="L4651" s="9">
        <v>290.2</v>
      </c>
      <c r="M4651" s="9">
        <v>290.2</v>
      </c>
      <c r="N4651" s="9">
        <v>290.2</v>
      </c>
      <c r="O4651" s="9">
        <v>290.2</v>
      </c>
      <c r="P4651" s="9">
        <v>290.2</v>
      </c>
      <c r="Q4651" s="9">
        <v>290.2</v>
      </c>
      <c r="R4651" s="9">
        <v>290.2</v>
      </c>
      <c r="S4651" s="9">
        <v>290.2</v>
      </c>
      <c r="T4651" s="9">
        <v>290.2</v>
      </c>
    </row>
    <row r="4652" spans="1:20" x14ac:dyDescent="0.35">
      <c r="A4652">
        <f t="shared" si="145"/>
        <v>4652</v>
      </c>
      <c r="B4652" s="3" t="s">
        <v>72</v>
      </c>
      <c r="C4652" s="3" t="s">
        <v>74</v>
      </c>
      <c r="D4652" s="3" t="s">
        <v>49</v>
      </c>
      <c r="E4652">
        <v>2020</v>
      </c>
      <c r="F4652" s="3" t="str">
        <f t="shared" si="144"/>
        <v>CStorWELLS2020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</row>
    <row r="4653" spans="1:20" x14ac:dyDescent="0.35">
      <c r="A4653">
        <f t="shared" si="145"/>
        <v>4653</v>
      </c>
      <c r="B4653" s="3" t="s">
        <v>72</v>
      </c>
      <c r="C4653" s="3" t="s">
        <v>74</v>
      </c>
      <c r="D4653" s="3" t="s">
        <v>49</v>
      </c>
      <c r="E4653">
        <v>2021</v>
      </c>
      <c r="F4653" s="3" t="str">
        <f t="shared" si="144"/>
        <v>CStorWELLS2021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</row>
    <row r="4654" spans="1:20" x14ac:dyDescent="0.35">
      <c r="A4654">
        <f t="shared" si="145"/>
        <v>4654</v>
      </c>
      <c r="B4654" s="3" t="s">
        <v>72</v>
      </c>
      <c r="C4654" s="3" t="s">
        <v>74</v>
      </c>
      <c r="D4654" s="3" t="s">
        <v>49</v>
      </c>
      <c r="E4654">
        <v>2022</v>
      </c>
      <c r="F4654" s="3" t="str">
        <f t="shared" si="144"/>
        <v>CStorWELLS2022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</row>
    <row r="4655" spans="1:20" x14ac:dyDescent="0.35">
      <c r="A4655">
        <f t="shared" si="145"/>
        <v>4655</v>
      </c>
      <c r="B4655" s="3" t="s">
        <v>72</v>
      </c>
      <c r="C4655" s="3" t="s">
        <v>74</v>
      </c>
      <c r="D4655" s="3" t="s">
        <v>49</v>
      </c>
      <c r="E4655">
        <v>2023</v>
      </c>
      <c r="F4655" s="3" t="str">
        <f t="shared" si="144"/>
        <v>CStorWELLS2023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  <c r="S4655" s="9">
        <v>0</v>
      </c>
      <c r="T4655" s="9">
        <v>0</v>
      </c>
    </row>
    <row r="4656" spans="1:20" x14ac:dyDescent="0.35">
      <c r="A4656">
        <f t="shared" si="145"/>
        <v>4656</v>
      </c>
      <c r="B4656" s="3" t="s">
        <v>72</v>
      </c>
      <c r="C4656" s="3" t="s">
        <v>74</v>
      </c>
      <c r="D4656" s="3" t="s">
        <v>49</v>
      </c>
      <c r="E4656">
        <v>2024</v>
      </c>
      <c r="F4656" s="3" t="str">
        <f t="shared" si="144"/>
        <v>CStorWELLS2024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</row>
    <row r="4657" spans="1:20" x14ac:dyDescent="0.35">
      <c r="A4657">
        <f t="shared" si="145"/>
        <v>4657</v>
      </c>
      <c r="B4657" s="3" t="s">
        <v>72</v>
      </c>
      <c r="C4657" s="3" t="s">
        <v>74</v>
      </c>
      <c r="D4657" s="3" t="s">
        <v>49</v>
      </c>
      <c r="E4657">
        <v>2025</v>
      </c>
      <c r="F4657" s="3" t="str">
        <f t="shared" si="144"/>
        <v>CStorWELLS2025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</row>
    <row r="4658" spans="1:20" x14ac:dyDescent="0.35">
      <c r="A4658">
        <f t="shared" si="145"/>
        <v>4658</v>
      </c>
      <c r="B4658" s="3" t="s">
        <v>72</v>
      </c>
      <c r="C4658" s="3" t="s">
        <v>74</v>
      </c>
      <c r="D4658" s="3" t="s">
        <v>49</v>
      </c>
      <c r="E4658">
        <v>2026</v>
      </c>
      <c r="F4658" s="3" t="str">
        <f t="shared" si="144"/>
        <v>CStorWELLS2026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</row>
    <row r="4659" spans="1:20" x14ac:dyDescent="0.35">
      <c r="A4659">
        <f t="shared" si="145"/>
        <v>4659</v>
      </c>
      <c r="B4659" s="3" t="s">
        <v>72</v>
      </c>
      <c r="C4659" s="3" t="s">
        <v>74</v>
      </c>
      <c r="D4659" s="3" t="s">
        <v>49</v>
      </c>
      <c r="E4659">
        <v>2027</v>
      </c>
      <c r="F4659" s="3" t="str">
        <f t="shared" si="144"/>
        <v>CStorWELLS2027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</row>
    <row r="4660" spans="1:20" x14ac:dyDescent="0.35">
      <c r="A4660">
        <f t="shared" si="145"/>
        <v>4660</v>
      </c>
      <c r="B4660" s="3" t="s">
        <v>72</v>
      </c>
      <c r="C4660" s="3" t="s">
        <v>74</v>
      </c>
      <c r="D4660" s="3" t="s">
        <v>49</v>
      </c>
      <c r="E4660">
        <v>2028</v>
      </c>
      <c r="F4660" s="3" t="str">
        <f t="shared" si="144"/>
        <v>CStorWELLS2028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  <c r="Q4660" s="9">
        <v>0</v>
      </c>
      <c r="R4660" s="9">
        <v>0</v>
      </c>
      <c r="S4660" s="9">
        <v>0</v>
      </c>
      <c r="T4660" s="9">
        <v>0</v>
      </c>
    </row>
    <row r="4661" spans="1:20" x14ac:dyDescent="0.35">
      <c r="A4661">
        <f t="shared" si="145"/>
        <v>4661</v>
      </c>
      <c r="B4661" s="3" t="s">
        <v>72</v>
      </c>
      <c r="C4661" s="3" t="s">
        <v>74</v>
      </c>
      <c r="D4661" s="3" t="s">
        <v>49</v>
      </c>
      <c r="E4661">
        <v>2029</v>
      </c>
      <c r="F4661" s="3" t="str">
        <f t="shared" si="144"/>
        <v>CStorWELLS2029</v>
      </c>
      <c r="G4661" s="9">
        <v>0</v>
      </c>
      <c r="H4661" s="9">
        <v>0</v>
      </c>
      <c r="I4661" s="9">
        <v>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  <c r="Q4661" s="9">
        <v>0</v>
      </c>
      <c r="R4661" s="9">
        <v>0</v>
      </c>
      <c r="S4661" s="9">
        <v>0</v>
      </c>
      <c r="T4661" s="9">
        <v>0</v>
      </c>
    </row>
    <row r="4662" spans="1:20" x14ac:dyDescent="0.35">
      <c r="A4662">
        <f t="shared" si="145"/>
        <v>4662</v>
      </c>
      <c r="B4662" s="3" t="s">
        <v>72</v>
      </c>
      <c r="C4662" s="3" t="s">
        <v>74</v>
      </c>
      <c r="D4662" s="3" t="s">
        <v>50</v>
      </c>
      <c r="E4662">
        <v>2020</v>
      </c>
      <c r="F4662" s="3" t="str">
        <f t="shared" si="144"/>
        <v>CStorCHELAN2020</v>
      </c>
      <c r="G4662" s="9">
        <v>316.8</v>
      </c>
      <c r="H4662" s="9">
        <v>341.5</v>
      </c>
      <c r="I4662" s="9">
        <v>308.3</v>
      </c>
      <c r="J4662" s="9">
        <v>250.8</v>
      </c>
      <c r="K4662" s="9">
        <v>191.4</v>
      </c>
      <c r="L4662" s="9">
        <v>156</v>
      </c>
      <c r="M4662" s="9">
        <v>169.7</v>
      </c>
      <c r="N4662" s="9">
        <v>211.1</v>
      </c>
      <c r="O4662" s="9">
        <v>271.5</v>
      </c>
      <c r="P4662" s="9">
        <v>341.5</v>
      </c>
      <c r="Q4662" s="9">
        <v>341.5</v>
      </c>
      <c r="R4662" s="9">
        <v>341.5</v>
      </c>
      <c r="S4662" s="9">
        <v>326.7</v>
      </c>
      <c r="T4662" s="9">
        <v>312.3</v>
      </c>
    </row>
    <row r="4663" spans="1:20" x14ac:dyDescent="0.35">
      <c r="A4663">
        <f t="shared" si="145"/>
        <v>4663</v>
      </c>
      <c r="B4663" s="3" t="s">
        <v>72</v>
      </c>
      <c r="C4663" s="3" t="s">
        <v>74</v>
      </c>
      <c r="D4663" s="3" t="s">
        <v>50</v>
      </c>
      <c r="E4663">
        <v>2021</v>
      </c>
      <c r="F4663" s="3" t="str">
        <f t="shared" si="144"/>
        <v>CStorCHELAN2021</v>
      </c>
      <c r="G4663" s="9">
        <v>316.8</v>
      </c>
      <c r="H4663" s="9">
        <v>272.2</v>
      </c>
      <c r="I4663" s="9">
        <v>220.9</v>
      </c>
      <c r="J4663" s="9">
        <v>167</v>
      </c>
      <c r="K4663" s="9">
        <v>118.4</v>
      </c>
      <c r="L4663" s="9">
        <v>111.4</v>
      </c>
      <c r="M4663" s="9">
        <v>129</v>
      </c>
      <c r="N4663" s="9">
        <v>176.7</v>
      </c>
      <c r="O4663" s="9">
        <v>316</v>
      </c>
      <c r="P4663" s="9">
        <v>341.5</v>
      </c>
      <c r="Q4663" s="9">
        <v>341.5</v>
      </c>
      <c r="R4663" s="9">
        <v>341.5</v>
      </c>
      <c r="S4663" s="9">
        <v>326.7</v>
      </c>
      <c r="T4663" s="9">
        <v>312.3</v>
      </c>
    </row>
    <row r="4664" spans="1:20" x14ac:dyDescent="0.35">
      <c r="A4664">
        <f t="shared" si="145"/>
        <v>4664</v>
      </c>
      <c r="B4664" s="3" t="s">
        <v>72</v>
      </c>
      <c r="C4664" s="3" t="s">
        <v>74</v>
      </c>
      <c r="D4664" s="3" t="s">
        <v>50</v>
      </c>
      <c r="E4664">
        <v>2022</v>
      </c>
      <c r="F4664" s="3" t="str">
        <f t="shared" si="144"/>
        <v>CStorCHELAN2022</v>
      </c>
      <c r="G4664" s="9">
        <v>316.8</v>
      </c>
      <c r="H4664" s="9">
        <v>272.2</v>
      </c>
      <c r="I4664" s="9">
        <v>220.5</v>
      </c>
      <c r="J4664" s="9">
        <v>220.4</v>
      </c>
      <c r="K4664" s="9">
        <v>196.6</v>
      </c>
      <c r="L4664" s="9">
        <v>185.5</v>
      </c>
      <c r="M4664" s="9">
        <v>198.5</v>
      </c>
      <c r="N4664" s="9">
        <v>247.8</v>
      </c>
      <c r="O4664" s="9">
        <v>325.89999999999998</v>
      </c>
      <c r="P4664" s="9">
        <v>341.5</v>
      </c>
      <c r="Q4664" s="9">
        <v>341.5</v>
      </c>
      <c r="R4664" s="9">
        <v>341.5</v>
      </c>
      <c r="S4664" s="9">
        <v>326.7</v>
      </c>
      <c r="T4664" s="9">
        <v>312.3</v>
      </c>
    </row>
    <row r="4665" spans="1:20" x14ac:dyDescent="0.35">
      <c r="A4665">
        <f t="shared" si="145"/>
        <v>4665</v>
      </c>
      <c r="B4665" s="3" t="s">
        <v>72</v>
      </c>
      <c r="C4665" s="3" t="s">
        <v>74</v>
      </c>
      <c r="D4665" s="3" t="s">
        <v>50</v>
      </c>
      <c r="E4665">
        <v>2023</v>
      </c>
      <c r="F4665" s="3" t="str">
        <f t="shared" si="144"/>
        <v>CStorCHELAN2023</v>
      </c>
      <c r="G4665" s="9">
        <v>313.3</v>
      </c>
      <c r="H4665" s="9">
        <v>285.10000000000002</v>
      </c>
      <c r="I4665" s="9">
        <v>230.8</v>
      </c>
      <c r="J4665" s="9">
        <v>234.6</v>
      </c>
      <c r="K4665" s="9">
        <v>191.2</v>
      </c>
      <c r="L4665" s="9">
        <v>170.1</v>
      </c>
      <c r="M4665" s="9">
        <v>187.1</v>
      </c>
      <c r="N4665" s="9">
        <v>221.2</v>
      </c>
      <c r="O4665" s="9">
        <v>287.5</v>
      </c>
      <c r="P4665" s="9">
        <v>341.5</v>
      </c>
      <c r="Q4665" s="9">
        <v>341.5</v>
      </c>
      <c r="R4665" s="9">
        <v>341.5</v>
      </c>
      <c r="S4665" s="9">
        <v>326.7</v>
      </c>
      <c r="T4665" s="9">
        <v>312.3</v>
      </c>
    </row>
    <row r="4666" spans="1:20" x14ac:dyDescent="0.35">
      <c r="A4666">
        <f t="shared" si="145"/>
        <v>4666</v>
      </c>
      <c r="B4666" s="3" t="s">
        <v>72</v>
      </c>
      <c r="C4666" s="3" t="s">
        <v>74</v>
      </c>
      <c r="D4666" s="3" t="s">
        <v>50</v>
      </c>
      <c r="E4666">
        <v>2024</v>
      </c>
      <c r="F4666" s="3" t="str">
        <f t="shared" si="144"/>
        <v>CStorCHELAN2024</v>
      </c>
      <c r="G4666" s="9">
        <v>316.8</v>
      </c>
      <c r="H4666" s="9">
        <v>310.8</v>
      </c>
      <c r="I4666" s="9">
        <v>269.2</v>
      </c>
      <c r="J4666" s="9">
        <v>229.6</v>
      </c>
      <c r="K4666" s="9">
        <v>180.5</v>
      </c>
      <c r="L4666" s="9">
        <v>148.69999999999999</v>
      </c>
      <c r="M4666" s="9">
        <v>150.1</v>
      </c>
      <c r="N4666" s="9">
        <v>177.1</v>
      </c>
      <c r="O4666" s="9">
        <v>296.3</v>
      </c>
      <c r="P4666" s="9">
        <v>336</v>
      </c>
      <c r="Q4666" s="9">
        <v>341.5</v>
      </c>
      <c r="R4666" s="9">
        <v>341.5</v>
      </c>
      <c r="S4666" s="9">
        <v>326.7</v>
      </c>
      <c r="T4666" s="9">
        <v>312.3</v>
      </c>
    </row>
    <row r="4667" spans="1:20" x14ac:dyDescent="0.35">
      <c r="A4667">
        <f t="shared" si="145"/>
        <v>4667</v>
      </c>
      <c r="B4667" s="3" t="s">
        <v>72</v>
      </c>
      <c r="C4667" s="3" t="s">
        <v>74</v>
      </c>
      <c r="D4667" s="3" t="s">
        <v>50</v>
      </c>
      <c r="E4667">
        <v>2025</v>
      </c>
      <c r="F4667" s="3" t="str">
        <f t="shared" si="144"/>
        <v>CStorCHELAN2025</v>
      </c>
      <c r="G4667" s="9">
        <v>313.8</v>
      </c>
      <c r="H4667" s="9">
        <v>272.2</v>
      </c>
      <c r="I4667" s="9">
        <v>220.5</v>
      </c>
      <c r="J4667" s="9">
        <v>185.2</v>
      </c>
      <c r="K4667" s="9">
        <v>137</v>
      </c>
      <c r="L4667" s="9">
        <v>116.4</v>
      </c>
      <c r="M4667" s="9">
        <v>126.4</v>
      </c>
      <c r="N4667" s="9">
        <v>163.9</v>
      </c>
      <c r="O4667" s="9">
        <v>320.39999999999998</v>
      </c>
      <c r="P4667" s="9">
        <v>341.5</v>
      </c>
      <c r="Q4667" s="9">
        <v>341.5</v>
      </c>
      <c r="R4667" s="9">
        <v>341.5</v>
      </c>
      <c r="S4667" s="9">
        <v>326.7</v>
      </c>
      <c r="T4667" s="9">
        <v>312.3</v>
      </c>
    </row>
    <row r="4668" spans="1:20" x14ac:dyDescent="0.35">
      <c r="A4668">
        <f t="shared" si="145"/>
        <v>4668</v>
      </c>
      <c r="B4668" s="3" t="s">
        <v>72</v>
      </c>
      <c r="C4668" s="3" t="s">
        <v>74</v>
      </c>
      <c r="D4668" s="3" t="s">
        <v>50</v>
      </c>
      <c r="E4668">
        <v>2026</v>
      </c>
      <c r="F4668" s="3" t="str">
        <f t="shared" si="144"/>
        <v>CStorCHELAN2026</v>
      </c>
      <c r="G4668" s="9">
        <v>316.8</v>
      </c>
      <c r="H4668" s="9">
        <v>341.5</v>
      </c>
      <c r="I4668" s="9">
        <v>317.5</v>
      </c>
      <c r="J4668" s="9">
        <v>321.8</v>
      </c>
      <c r="K4668" s="9">
        <v>278.10000000000002</v>
      </c>
      <c r="L4668" s="9">
        <v>258.8</v>
      </c>
      <c r="M4668" s="9">
        <v>271.10000000000002</v>
      </c>
      <c r="N4668" s="9">
        <v>308.8</v>
      </c>
      <c r="O4668" s="9">
        <v>341.5</v>
      </c>
      <c r="P4668" s="9">
        <v>341.5</v>
      </c>
      <c r="Q4668" s="9">
        <v>341.5</v>
      </c>
      <c r="R4668" s="9">
        <v>341.5</v>
      </c>
      <c r="S4668" s="9">
        <v>326.7</v>
      </c>
      <c r="T4668" s="9">
        <v>312.3</v>
      </c>
    </row>
    <row r="4669" spans="1:20" x14ac:dyDescent="0.35">
      <c r="A4669">
        <f t="shared" si="145"/>
        <v>4669</v>
      </c>
      <c r="B4669" s="3" t="s">
        <v>72</v>
      </c>
      <c r="C4669" s="3" t="s">
        <v>74</v>
      </c>
      <c r="D4669" s="3" t="s">
        <v>50</v>
      </c>
      <c r="E4669">
        <v>2027</v>
      </c>
      <c r="F4669" s="3" t="str">
        <f t="shared" si="144"/>
        <v>CStorCHELAN2027</v>
      </c>
      <c r="G4669" s="9">
        <v>310.39999999999998</v>
      </c>
      <c r="H4669" s="9">
        <v>272.2</v>
      </c>
      <c r="I4669" s="9">
        <v>220.5</v>
      </c>
      <c r="J4669" s="9">
        <v>165.4</v>
      </c>
      <c r="K4669" s="9">
        <v>118.4</v>
      </c>
      <c r="L4669" s="9">
        <v>87.2</v>
      </c>
      <c r="M4669" s="9">
        <v>91.5</v>
      </c>
      <c r="N4669" s="9">
        <v>135.9</v>
      </c>
      <c r="O4669" s="9">
        <v>197.8</v>
      </c>
      <c r="P4669" s="9">
        <v>308.5</v>
      </c>
      <c r="Q4669" s="9">
        <v>341.5</v>
      </c>
      <c r="R4669" s="9">
        <v>341.5</v>
      </c>
      <c r="S4669" s="9">
        <v>326.7</v>
      </c>
      <c r="T4669" s="9">
        <v>312.3</v>
      </c>
    </row>
    <row r="4670" spans="1:20" x14ac:dyDescent="0.35">
      <c r="A4670">
        <f t="shared" si="145"/>
        <v>4670</v>
      </c>
      <c r="B4670" s="3" t="s">
        <v>72</v>
      </c>
      <c r="C4670" s="3" t="s">
        <v>74</v>
      </c>
      <c r="D4670" s="3" t="s">
        <v>50</v>
      </c>
      <c r="E4670">
        <v>2028</v>
      </c>
      <c r="F4670" s="3" t="str">
        <f t="shared" si="144"/>
        <v>CStorCHELAN2028</v>
      </c>
      <c r="G4670" s="9">
        <v>313.89999999999998</v>
      </c>
      <c r="H4670" s="9">
        <v>272.2</v>
      </c>
      <c r="I4670" s="9">
        <v>220.5</v>
      </c>
      <c r="J4670" s="9">
        <v>165.4</v>
      </c>
      <c r="K4670" s="9">
        <v>118.4</v>
      </c>
      <c r="L4670" s="9">
        <v>87.2</v>
      </c>
      <c r="M4670" s="9">
        <v>91.9</v>
      </c>
      <c r="N4670" s="9">
        <v>122.2</v>
      </c>
      <c r="O4670" s="9">
        <v>187.6</v>
      </c>
      <c r="P4670" s="9">
        <v>278.60000000000002</v>
      </c>
      <c r="Q4670" s="9">
        <v>320.3</v>
      </c>
      <c r="R4670" s="9">
        <v>331.3</v>
      </c>
      <c r="S4670" s="9">
        <v>326.7</v>
      </c>
      <c r="T4670" s="9">
        <v>312.3</v>
      </c>
    </row>
    <row r="4671" spans="1:20" x14ac:dyDescent="0.35">
      <c r="A4671">
        <f t="shared" si="145"/>
        <v>4671</v>
      </c>
      <c r="B4671" s="3" t="s">
        <v>72</v>
      </c>
      <c r="C4671" s="3" t="s">
        <v>74</v>
      </c>
      <c r="D4671" s="3" t="s">
        <v>50</v>
      </c>
      <c r="E4671">
        <v>2029</v>
      </c>
      <c r="F4671" s="3" t="str">
        <f t="shared" si="144"/>
        <v>CStorCHELAN2029</v>
      </c>
      <c r="G4671" s="9">
        <v>316.39999999999998</v>
      </c>
      <c r="H4671" s="9">
        <v>272.2</v>
      </c>
      <c r="I4671" s="9">
        <v>220.5</v>
      </c>
      <c r="J4671" s="9">
        <v>165.4</v>
      </c>
      <c r="K4671" s="9">
        <v>118.4</v>
      </c>
      <c r="L4671" s="9">
        <v>97.1</v>
      </c>
      <c r="M4671" s="9">
        <v>116.4</v>
      </c>
      <c r="N4671" s="9">
        <v>148.5</v>
      </c>
      <c r="O4671" s="9">
        <v>266</v>
      </c>
      <c r="P4671" s="9">
        <v>341.5</v>
      </c>
      <c r="Q4671" s="9">
        <v>341.5</v>
      </c>
      <c r="R4671" s="9">
        <v>341.5</v>
      </c>
      <c r="S4671" s="9">
        <v>326.7</v>
      </c>
      <c r="T4671" s="9">
        <v>312.3</v>
      </c>
    </row>
    <row r="4672" spans="1:20" x14ac:dyDescent="0.35">
      <c r="A4672">
        <f t="shared" si="145"/>
        <v>4672</v>
      </c>
      <c r="B4672" s="3" t="s">
        <v>72</v>
      </c>
      <c r="C4672" s="3" t="s">
        <v>74</v>
      </c>
      <c r="D4672" s="3" t="s">
        <v>51</v>
      </c>
      <c r="E4672">
        <v>2020</v>
      </c>
      <c r="F4672" s="3" t="str">
        <f t="shared" si="144"/>
        <v>CStorR RECH2020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</row>
    <row r="4673" spans="1:20" x14ac:dyDescent="0.35">
      <c r="A4673">
        <f t="shared" si="145"/>
        <v>4673</v>
      </c>
      <c r="B4673" s="3" t="s">
        <v>72</v>
      </c>
      <c r="C4673" s="3" t="s">
        <v>74</v>
      </c>
      <c r="D4673" s="3" t="s">
        <v>51</v>
      </c>
      <c r="E4673">
        <v>2021</v>
      </c>
      <c r="F4673" s="3" t="str">
        <f t="shared" si="144"/>
        <v>CStorR RECH2021</v>
      </c>
      <c r="G4673" s="9">
        <v>0</v>
      </c>
      <c r="H4673" s="9">
        <v>0</v>
      </c>
      <c r="I4673" s="9">
        <v>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</row>
    <row r="4674" spans="1:20" x14ac:dyDescent="0.35">
      <c r="A4674">
        <f t="shared" si="145"/>
        <v>4674</v>
      </c>
      <c r="B4674" s="3" t="s">
        <v>72</v>
      </c>
      <c r="C4674" s="3" t="s">
        <v>74</v>
      </c>
      <c r="D4674" s="3" t="s">
        <v>51</v>
      </c>
      <c r="E4674">
        <v>2022</v>
      </c>
      <c r="F4674" s="3" t="str">
        <f t="shared" ref="F4674:F4737" si="146">_xlfn.CONCAT(B4674,C4674,D4674,E4674)</f>
        <v>CStorR RECH2022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</row>
    <row r="4675" spans="1:20" x14ac:dyDescent="0.35">
      <c r="A4675">
        <f t="shared" ref="A4675:A4738" si="147">A4674+1</f>
        <v>4675</v>
      </c>
      <c r="B4675" s="3" t="s">
        <v>72</v>
      </c>
      <c r="C4675" s="3" t="s">
        <v>74</v>
      </c>
      <c r="D4675" s="3" t="s">
        <v>51</v>
      </c>
      <c r="E4675">
        <v>2023</v>
      </c>
      <c r="F4675" s="3" t="str">
        <f t="shared" si="146"/>
        <v>CStorR RECH2023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</row>
    <row r="4676" spans="1:20" x14ac:dyDescent="0.35">
      <c r="A4676">
        <f t="shared" si="147"/>
        <v>4676</v>
      </c>
      <c r="B4676" s="3" t="s">
        <v>72</v>
      </c>
      <c r="C4676" s="3" t="s">
        <v>74</v>
      </c>
      <c r="D4676" s="3" t="s">
        <v>51</v>
      </c>
      <c r="E4676">
        <v>2024</v>
      </c>
      <c r="F4676" s="3" t="str">
        <f t="shared" si="146"/>
        <v>CStorR RECH2024</v>
      </c>
      <c r="G4676" s="9">
        <v>0</v>
      </c>
      <c r="H4676" s="9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</row>
    <row r="4677" spans="1:20" x14ac:dyDescent="0.35">
      <c r="A4677">
        <f t="shared" si="147"/>
        <v>4677</v>
      </c>
      <c r="B4677" s="3" t="s">
        <v>72</v>
      </c>
      <c r="C4677" s="3" t="s">
        <v>74</v>
      </c>
      <c r="D4677" s="3" t="s">
        <v>51</v>
      </c>
      <c r="E4677">
        <v>2025</v>
      </c>
      <c r="F4677" s="3" t="str">
        <f t="shared" si="146"/>
        <v>CStorR RECH2025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</row>
    <row r="4678" spans="1:20" x14ac:dyDescent="0.35">
      <c r="A4678">
        <f t="shared" si="147"/>
        <v>4678</v>
      </c>
      <c r="B4678" s="3" t="s">
        <v>72</v>
      </c>
      <c r="C4678" s="3" t="s">
        <v>74</v>
      </c>
      <c r="D4678" s="3" t="s">
        <v>51</v>
      </c>
      <c r="E4678">
        <v>2026</v>
      </c>
      <c r="F4678" s="3" t="str">
        <f t="shared" si="146"/>
        <v>CStorR RECH2026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  <c r="S4678" s="9">
        <v>0</v>
      </c>
      <c r="T4678" s="9">
        <v>0</v>
      </c>
    </row>
    <row r="4679" spans="1:20" x14ac:dyDescent="0.35">
      <c r="A4679">
        <f t="shared" si="147"/>
        <v>4679</v>
      </c>
      <c r="B4679" s="3" t="s">
        <v>72</v>
      </c>
      <c r="C4679" s="3" t="s">
        <v>74</v>
      </c>
      <c r="D4679" s="3" t="s">
        <v>51</v>
      </c>
      <c r="E4679">
        <v>2027</v>
      </c>
      <c r="F4679" s="3" t="str">
        <f t="shared" si="146"/>
        <v>CStorR RECH2027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  <c r="Q4679" s="9">
        <v>0</v>
      </c>
      <c r="R4679" s="9">
        <v>0</v>
      </c>
      <c r="S4679" s="9">
        <v>0</v>
      </c>
      <c r="T4679" s="9">
        <v>0</v>
      </c>
    </row>
    <row r="4680" spans="1:20" x14ac:dyDescent="0.35">
      <c r="A4680">
        <f t="shared" si="147"/>
        <v>4680</v>
      </c>
      <c r="B4680" s="3" t="s">
        <v>72</v>
      </c>
      <c r="C4680" s="3" t="s">
        <v>74</v>
      </c>
      <c r="D4680" s="3" t="s">
        <v>51</v>
      </c>
      <c r="E4680">
        <v>2028</v>
      </c>
      <c r="F4680" s="3" t="str">
        <f t="shared" si="146"/>
        <v>CStorR RECH2028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9">
        <v>0</v>
      </c>
      <c r="T4680" s="9">
        <v>0</v>
      </c>
    </row>
    <row r="4681" spans="1:20" x14ac:dyDescent="0.35">
      <c r="A4681">
        <f t="shared" si="147"/>
        <v>4681</v>
      </c>
      <c r="B4681" s="3" t="s">
        <v>72</v>
      </c>
      <c r="C4681" s="3" t="s">
        <v>74</v>
      </c>
      <c r="D4681" s="3" t="s">
        <v>51</v>
      </c>
      <c r="E4681">
        <v>2029</v>
      </c>
      <c r="F4681" s="3" t="str">
        <f t="shared" si="146"/>
        <v>CStorR RECH2029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</row>
    <row r="4682" spans="1:20" x14ac:dyDescent="0.35">
      <c r="A4682">
        <f t="shared" si="147"/>
        <v>4682</v>
      </c>
      <c r="B4682" s="3" t="s">
        <v>72</v>
      </c>
      <c r="C4682" s="3" t="s">
        <v>74</v>
      </c>
      <c r="D4682" s="3" t="s">
        <v>52</v>
      </c>
      <c r="E4682">
        <v>2020</v>
      </c>
      <c r="F4682" s="3" t="str">
        <f t="shared" si="146"/>
        <v>CStorROCK I2020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</row>
    <row r="4683" spans="1:20" x14ac:dyDescent="0.35">
      <c r="A4683">
        <f t="shared" si="147"/>
        <v>4683</v>
      </c>
      <c r="B4683" s="3" t="s">
        <v>72</v>
      </c>
      <c r="C4683" s="3" t="s">
        <v>74</v>
      </c>
      <c r="D4683" s="3" t="s">
        <v>52</v>
      </c>
      <c r="E4683">
        <v>2021</v>
      </c>
      <c r="F4683" s="3" t="str">
        <f t="shared" si="146"/>
        <v>CStorROCK I2021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</row>
    <row r="4684" spans="1:20" x14ac:dyDescent="0.35">
      <c r="A4684">
        <f t="shared" si="147"/>
        <v>4684</v>
      </c>
      <c r="B4684" s="3" t="s">
        <v>72</v>
      </c>
      <c r="C4684" s="3" t="s">
        <v>74</v>
      </c>
      <c r="D4684" s="3" t="s">
        <v>52</v>
      </c>
      <c r="E4684">
        <v>2022</v>
      </c>
      <c r="F4684" s="3" t="str">
        <f t="shared" si="146"/>
        <v>CStorROCK I2022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  <c r="T4684" s="9">
        <v>0</v>
      </c>
    </row>
    <row r="4685" spans="1:20" x14ac:dyDescent="0.35">
      <c r="A4685">
        <f t="shared" si="147"/>
        <v>4685</v>
      </c>
      <c r="B4685" s="3" t="s">
        <v>72</v>
      </c>
      <c r="C4685" s="3" t="s">
        <v>74</v>
      </c>
      <c r="D4685" s="3" t="s">
        <v>52</v>
      </c>
      <c r="E4685">
        <v>2023</v>
      </c>
      <c r="F4685" s="3" t="str">
        <f t="shared" si="146"/>
        <v>CStorROCK I2023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0</v>
      </c>
      <c r="T4685" s="9">
        <v>0</v>
      </c>
    </row>
    <row r="4686" spans="1:20" x14ac:dyDescent="0.35">
      <c r="A4686">
        <f t="shared" si="147"/>
        <v>4686</v>
      </c>
      <c r="B4686" s="3" t="s">
        <v>72</v>
      </c>
      <c r="C4686" s="3" t="s">
        <v>74</v>
      </c>
      <c r="D4686" s="3" t="s">
        <v>52</v>
      </c>
      <c r="E4686">
        <v>2024</v>
      </c>
      <c r="F4686" s="3" t="str">
        <f t="shared" si="146"/>
        <v>CStorROCK I2024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</row>
    <row r="4687" spans="1:20" x14ac:dyDescent="0.35">
      <c r="A4687">
        <f t="shared" si="147"/>
        <v>4687</v>
      </c>
      <c r="B4687" s="3" t="s">
        <v>72</v>
      </c>
      <c r="C4687" s="3" t="s">
        <v>74</v>
      </c>
      <c r="D4687" s="3" t="s">
        <v>52</v>
      </c>
      <c r="E4687">
        <v>2025</v>
      </c>
      <c r="F4687" s="3" t="str">
        <f t="shared" si="146"/>
        <v>CStorROCK I2025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</row>
    <row r="4688" spans="1:20" x14ac:dyDescent="0.35">
      <c r="A4688">
        <f t="shared" si="147"/>
        <v>4688</v>
      </c>
      <c r="B4688" s="3" t="s">
        <v>72</v>
      </c>
      <c r="C4688" s="3" t="s">
        <v>74</v>
      </c>
      <c r="D4688" s="3" t="s">
        <v>52</v>
      </c>
      <c r="E4688">
        <v>2026</v>
      </c>
      <c r="F4688" s="3" t="str">
        <f t="shared" si="146"/>
        <v>CStorROCK I2026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0</v>
      </c>
    </row>
    <row r="4689" spans="1:20" x14ac:dyDescent="0.35">
      <c r="A4689">
        <f t="shared" si="147"/>
        <v>4689</v>
      </c>
      <c r="B4689" s="3" t="s">
        <v>72</v>
      </c>
      <c r="C4689" s="3" t="s">
        <v>74</v>
      </c>
      <c r="D4689" s="3" t="s">
        <v>52</v>
      </c>
      <c r="E4689">
        <v>2027</v>
      </c>
      <c r="F4689" s="3" t="str">
        <f t="shared" si="146"/>
        <v>CStorROCK I2027</v>
      </c>
      <c r="G4689" s="9">
        <v>0</v>
      </c>
      <c r="H4689" s="9">
        <v>0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</row>
    <row r="4690" spans="1:20" x14ac:dyDescent="0.35">
      <c r="A4690">
        <f t="shared" si="147"/>
        <v>4690</v>
      </c>
      <c r="B4690" s="3" t="s">
        <v>72</v>
      </c>
      <c r="C4690" s="3" t="s">
        <v>74</v>
      </c>
      <c r="D4690" s="3" t="s">
        <v>52</v>
      </c>
      <c r="E4690">
        <v>2028</v>
      </c>
      <c r="F4690" s="3" t="str">
        <f t="shared" si="146"/>
        <v>CStorROCK I2028</v>
      </c>
      <c r="G4690" s="9">
        <v>0</v>
      </c>
      <c r="H4690" s="9">
        <v>0</v>
      </c>
      <c r="I4690" s="9">
        <v>0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</row>
    <row r="4691" spans="1:20" x14ac:dyDescent="0.35">
      <c r="A4691">
        <f t="shared" si="147"/>
        <v>4691</v>
      </c>
      <c r="B4691" s="3" t="s">
        <v>72</v>
      </c>
      <c r="C4691" s="3" t="s">
        <v>74</v>
      </c>
      <c r="D4691" s="3" t="s">
        <v>52</v>
      </c>
      <c r="E4691">
        <v>2029</v>
      </c>
      <c r="F4691" s="3" t="str">
        <f t="shared" si="146"/>
        <v>CStorROCK I2029</v>
      </c>
      <c r="G4691" s="9">
        <v>0</v>
      </c>
      <c r="H4691" s="9">
        <v>0</v>
      </c>
      <c r="I4691" s="9">
        <v>0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  <c r="Q4691" s="9">
        <v>0</v>
      </c>
      <c r="R4691" s="9">
        <v>0</v>
      </c>
      <c r="S4691" s="9">
        <v>0</v>
      </c>
      <c r="T4691" s="9">
        <v>0</v>
      </c>
    </row>
    <row r="4692" spans="1:20" x14ac:dyDescent="0.35">
      <c r="A4692">
        <f t="shared" si="147"/>
        <v>4692</v>
      </c>
      <c r="B4692" s="3" t="s">
        <v>72</v>
      </c>
      <c r="C4692" s="3" t="s">
        <v>74</v>
      </c>
      <c r="D4692" s="3" t="s">
        <v>53</v>
      </c>
      <c r="E4692">
        <v>2020</v>
      </c>
      <c r="F4692" s="3" t="str">
        <f t="shared" si="146"/>
        <v>CStorWANAP2020</v>
      </c>
      <c r="G4692" s="9">
        <v>0</v>
      </c>
      <c r="H4692" s="9">
        <v>0</v>
      </c>
      <c r="I4692" s="9">
        <v>0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0</v>
      </c>
    </row>
    <row r="4693" spans="1:20" x14ac:dyDescent="0.35">
      <c r="A4693">
        <f t="shared" si="147"/>
        <v>4693</v>
      </c>
      <c r="B4693" s="3" t="s">
        <v>72</v>
      </c>
      <c r="C4693" s="3" t="s">
        <v>74</v>
      </c>
      <c r="D4693" s="3" t="s">
        <v>53</v>
      </c>
      <c r="E4693">
        <v>2021</v>
      </c>
      <c r="F4693" s="3" t="str">
        <f t="shared" si="146"/>
        <v>CStorWANAP2021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</row>
    <row r="4694" spans="1:20" x14ac:dyDescent="0.35">
      <c r="A4694">
        <f t="shared" si="147"/>
        <v>4694</v>
      </c>
      <c r="B4694" s="3" t="s">
        <v>72</v>
      </c>
      <c r="C4694" s="3" t="s">
        <v>74</v>
      </c>
      <c r="D4694" s="3" t="s">
        <v>53</v>
      </c>
      <c r="E4694">
        <v>2022</v>
      </c>
      <c r="F4694" s="3" t="str">
        <f t="shared" si="146"/>
        <v>CStorWANAP2022</v>
      </c>
      <c r="G4694" s="9">
        <v>0</v>
      </c>
      <c r="H4694" s="9"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  <c r="S4694" s="9">
        <v>0</v>
      </c>
      <c r="T4694" s="9">
        <v>0</v>
      </c>
    </row>
    <row r="4695" spans="1:20" x14ac:dyDescent="0.35">
      <c r="A4695">
        <f t="shared" si="147"/>
        <v>4695</v>
      </c>
      <c r="B4695" s="3" t="s">
        <v>72</v>
      </c>
      <c r="C4695" s="3" t="s">
        <v>74</v>
      </c>
      <c r="D4695" s="3" t="s">
        <v>53</v>
      </c>
      <c r="E4695">
        <v>2023</v>
      </c>
      <c r="F4695" s="3" t="str">
        <f t="shared" si="146"/>
        <v>CStorWANAP2023</v>
      </c>
      <c r="G4695" s="9">
        <v>0</v>
      </c>
      <c r="H4695" s="9">
        <v>0</v>
      </c>
      <c r="I4695" s="9">
        <v>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</row>
    <row r="4696" spans="1:20" x14ac:dyDescent="0.35">
      <c r="A4696">
        <f t="shared" si="147"/>
        <v>4696</v>
      </c>
      <c r="B4696" s="3" t="s">
        <v>72</v>
      </c>
      <c r="C4696" s="3" t="s">
        <v>74</v>
      </c>
      <c r="D4696" s="3" t="s">
        <v>53</v>
      </c>
      <c r="E4696">
        <v>2024</v>
      </c>
      <c r="F4696" s="3" t="str">
        <f t="shared" si="146"/>
        <v>CStorWANAP2024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</row>
    <row r="4697" spans="1:20" x14ac:dyDescent="0.35">
      <c r="A4697">
        <f t="shared" si="147"/>
        <v>4697</v>
      </c>
      <c r="B4697" s="3" t="s">
        <v>72</v>
      </c>
      <c r="C4697" s="3" t="s">
        <v>74</v>
      </c>
      <c r="D4697" s="3" t="s">
        <v>53</v>
      </c>
      <c r="E4697">
        <v>2025</v>
      </c>
      <c r="F4697" s="3" t="str">
        <f t="shared" si="146"/>
        <v>CStorWANAP2025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</row>
    <row r="4698" spans="1:20" x14ac:dyDescent="0.35">
      <c r="A4698">
        <f t="shared" si="147"/>
        <v>4698</v>
      </c>
      <c r="B4698" s="3" t="s">
        <v>72</v>
      </c>
      <c r="C4698" s="3" t="s">
        <v>74</v>
      </c>
      <c r="D4698" s="3" t="s">
        <v>53</v>
      </c>
      <c r="E4698">
        <v>2026</v>
      </c>
      <c r="F4698" s="3" t="str">
        <f t="shared" si="146"/>
        <v>CStorWANAP2026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</row>
    <row r="4699" spans="1:20" x14ac:dyDescent="0.35">
      <c r="A4699">
        <f t="shared" si="147"/>
        <v>4699</v>
      </c>
      <c r="B4699" s="3" t="s">
        <v>72</v>
      </c>
      <c r="C4699" s="3" t="s">
        <v>74</v>
      </c>
      <c r="D4699" s="3" t="s">
        <v>53</v>
      </c>
      <c r="E4699">
        <v>2027</v>
      </c>
      <c r="F4699" s="3" t="str">
        <f t="shared" si="146"/>
        <v>CStorWANAP2027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</row>
    <row r="4700" spans="1:20" x14ac:dyDescent="0.35">
      <c r="A4700">
        <f t="shared" si="147"/>
        <v>4700</v>
      </c>
      <c r="B4700" s="3" t="s">
        <v>72</v>
      </c>
      <c r="C4700" s="3" t="s">
        <v>74</v>
      </c>
      <c r="D4700" s="3" t="s">
        <v>53</v>
      </c>
      <c r="E4700">
        <v>2028</v>
      </c>
      <c r="F4700" s="3" t="str">
        <f t="shared" si="146"/>
        <v>CStorWANAP2028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</row>
    <row r="4701" spans="1:20" x14ac:dyDescent="0.35">
      <c r="A4701">
        <f t="shared" si="147"/>
        <v>4701</v>
      </c>
      <c r="B4701" s="3" t="s">
        <v>72</v>
      </c>
      <c r="C4701" s="3" t="s">
        <v>74</v>
      </c>
      <c r="D4701" s="3" t="s">
        <v>53</v>
      </c>
      <c r="E4701">
        <v>2029</v>
      </c>
      <c r="F4701" s="3" t="str">
        <f t="shared" si="146"/>
        <v>CStorWANAP2029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</row>
    <row r="4702" spans="1:20" x14ac:dyDescent="0.35">
      <c r="A4702">
        <f t="shared" si="147"/>
        <v>4702</v>
      </c>
      <c r="B4702" s="3" t="s">
        <v>72</v>
      </c>
      <c r="C4702" s="3" t="s">
        <v>74</v>
      </c>
      <c r="D4702" s="3" t="s">
        <v>54</v>
      </c>
      <c r="E4702">
        <v>2020</v>
      </c>
      <c r="F4702" s="3" t="str">
        <f t="shared" si="146"/>
        <v>CStorPRIEST2020</v>
      </c>
      <c r="G4702" s="9">
        <v>0</v>
      </c>
      <c r="H4702" s="9">
        <v>0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</row>
    <row r="4703" spans="1:20" x14ac:dyDescent="0.35">
      <c r="A4703">
        <f t="shared" si="147"/>
        <v>4703</v>
      </c>
      <c r="B4703" s="3" t="s">
        <v>72</v>
      </c>
      <c r="C4703" s="3" t="s">
        <v>74</v>
      </c>
      <c r="D4703" s="3" t="s">
        <v>54</v>
      </c>
      <c r="E4703">
        <v>2021</v>
      </c>
      <c r="F4703" s="3" t="str">
        <f t="shared" si="146"/>
        <v>CStorPRIEST2021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</row>
    <row r="4704" spans="1:20" x14ac:dyDescent="0.35">
      <c r="A4704">
        <f t="shared" si="147"/>
        <v>4704</v>
      </c>
      <c r="B4704" s="3" t="s">
        <v>72</v>
      </c>
      <c r="C4704" s="3" t="s">
        <v>74</v>
      </c>
      <c r="D4704" s="3" t="s">
        <v>54</v>
      </c>
      <c r="E4704">
        <v>2022</v>
      </c>
      <c r="F4704" s="3" t="str">
        <f t="shared" si="146"/>
        <v>CStorPRIEST2022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</row>
    <row r="4705" spans="1:20" x14ac:dyDescent="0.35">
      <c r="A4705">
        <f t="shared" si="147"/>
        <v>4705</v>
      </c>
      <c r="B4705" s="3" t="s">
        <v>72</v>
      </c>
      <c r="C4705" s="3" t="s">
        <v>74</v>
      </c>
      <c r="D4705" s="3" t="s">
        <v>54</v>
      </c>
      <c r="E4705">
        <v>2023</v>
      </c>
      <c r="F4705" s="3" t="str">
        <f t="shared" si="146"/>
        <v>CStorPRIEST2023</v>
      </c>
      <c r="G4705" s="9">
        <v>0</v>
      </c>
      <c r="H4705" s="9">
        <v>0</v>
      </c>
      <c r="I4705" s="9">
        <v>0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9">
        <v>0</v>
      </c>
      <c r="T4705" s="9">
        <v>0</v>
      </c>
    </row>
    <row r="4706" spans="1:20" x14ac:dyDescent="0.35">
      <c r="A4706">
        <f t="shared" si="147"/>
        <v>4706</v>
      </c>
      <c r="B4706" s="3" t="s">
        <v>72</v>
      </c>
      <c r="C4706" s="3" t="s">
        <v>74</v>
      </c>
      <c r="D4706" s="3" t="s">
        <v>54</v>
      </c>
      <c r="E4706">
        <v>2024</v>
      </c>
      <c r="F4706" s="3" t="str">
        <f t="shared" si="146"/>
        <v>CStorPRIEST2024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</row>
    <row r="4707" spans="1:20" x14ac:dyDescent="0.35">
      <c r="A4707">
        <f t="shared" si="147"/>
        <v>4707</v>
      </c>
      <c r="B4707" s="3" t="s">
        <v>72</v>
      </c>
      <c r="C4707" s="3" t="s">
        <v>74</v>
      </c>
      <c r="D4707" s="3" t="s">
        <v>54</v>
      </c>
      <c r="E4707">
        <v>2025</v>
      </c>
      <c r="F4707" s="3" t="str">
        <f t="shared" si="146"/>
        <v>CStorPRIEST2025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</row>
    <row r="4708" spans="1:20" x14ac:dyDescent="0.35">
      <c r="A4708">
        <f t="shared" si="147"/>
        <v>4708</v>
      </c>
      <c r="B4708" s="3" t="s">
        <v>72</v>
      </c>
      <c r="C4708" s="3" t="s">
        <v>74</v>
      </c>
      <c r="D4708" s="3" t="s">
        <v>54</v>
      </c>
      <c r="E4708">
        <v>2026</v>
      </c>
      <c r="F4708" s="3" t="str">
        <f t="shared" si="146"/>
        <v>CStorPRIEST2026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</row>
    <row r="4709" spans="1:20" x14ac:dyDescent="0.35">
      <c r="A4709">
        <f t="shared" si="147"/>
        <v>4709</v>
      </c>
      <c r="B4709" s="3" t="s">
        <v>72</v>
      </c>
      <c r="C4709" s="3" t="s">
        <v>74</v>
      </c>
      <c r="D4709" s="3" t="s">
        <v>54</v>
      </c>
      <c r="E4709">
        <v>2027</v>
      </c>
      <c r="F4709" s="3" t="str">
        <f t="shared" si="146"/>
        <v>CStorPRIEST2027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</row>
    <row r="4710" spans="1:20" x14ac:dyDescent="0.35">
      <c r="A4710">
        <f t="shared" si="147"/>
        <v>4710</v>
      </c>
      <c r="B4710" s="3" t="s">
        <v>72</v>
      </c>
      <c r="C4710" s="3" t="s">
        <v>74</v>
      </c>
      <c r="D4710" s="3" t="s">
        <v>54</v>
      </c>
      <c r="E4710">
        <v>2028</v>
      </c>
      <c r="F4710" s="3" t="str">
        <f t="shared" si="146"/>
        <v>CStorPRIEST2028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</row>
    <row r="4711" spans="1:20" x14ac:dyDescent="0.35">
      <c r="A4711">
        <f t="shared" si="147"/>
        <v>4711</v>
      </c>
      <c r="B4711" s="3" t="s">
        <v>72</v>
      </c>
      <c r="C4711" s="3" t="s">
        <v>74</v>
      </c>
      <c r="D4711" s="3" t="s">
        <v>54</v>
      </c>
      <c r="E4711">
        <v>2029</v>
      </c>
      <c r="F4711" s="3" t="str">
        <f t="shared" si="146"/>
        <v>CStorPRIEST2029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</row>
    <row r="4712" spans="1:20" x14ac:dyDescent="0.35">
      <c r="A4712">
        <f t="shared" si="147"/>
        <v>4712</v>
      </c>
      <c r="B4712" s="3" t="s">
        <v>72</v>
      </c>
      <c r="C4712" s="3" t="s">
        <v>74</v>
      </c>
      <c r="D4712" s="3" t="s">
        <v>55</v>
      </c>
      <c r="E4712">
        <v>2020</v>
      </c>
      <c r="F4712" s="3" t="str">
        <f t="shared" si="146"/>
        <v>CStorBRNLEE2020</v>
      </c>
      <c r="G4712" s="9">
        <v>320.39999999999998</v>
      </c>
      <c r="H4712" s="9">
        <v>491.7</v>
      </c>
      <c r="I4712" s="9">
        <v>443.2</v>
      </c>
      <c r="J4712" s="9">
        <v>491.7</v>
      </c>
      <c r="K4712" s="9">
        <v>291.10000000000002</v>
      </c>
      <c r="L4712" s="9">
        <v>240</v>
      </c>
      <c r="M4712" s="9">
        <v>196.6</v>
      </c>
      <c r="N4712" s="9">
        <v>153.19999999999999</v>
      </c>
      <c r="O4712" s="9">
        <v>434.2</v>
      </c>
      <c r="P4712" s="9">
        <v>491.7</v>
      </c>
      <c r="Q4712" s="9">
        <v>391.5</v>
      </c>
      <c r="R4712" s="9">
        <v>373.5</v>
      </c>
      <c r="S4712" s="9">
        <v>349.4</v>
      </c>
      <c r="T4712" s="9">
        <v>309.7</v>
      </c>
    </row>
    <row r="4713" spans="1:20" x14ac:dyDescent="0.35">
      <c r="A4713">
        <f t="shared" si="147"/>
        <v>4713</v>
      </c>
      <c r="B4713" s="3" t="s">
        <v>72</v>
      </c>
      <c r="C4713" s="3" t="s">
        <v>74</v>
      </c>
      <c r="D4713" s="3" t="s">
        <v>55</v>
      </c>
      <c r="E4713">
        <v>2021</v>
      </c>
      <c r="F4713" s="3" t="str">
        <f t="shared" si="146"/>
        <v>CStorBRNLEE2021</v>
      </c>
      <c r="G4713" s="9">
        <v>320.39999999999998</v>
      </c>
      <c r="H4713" s="9">
        <v>491.7</v>
      </c>
      <c r="I4713" s="9">
        <v>443.2</v>
      </c>
      <c r="J4713" s="9">
        <v>491.7</v>
      </c>
      <c r="K4713" s="9">
        <v>240</v>
      </c>
      <c r="L4713" s="9">
        <v>114</v>
      </c>
      <c r="M4713" s="9">
        <v>63.7</v>
      </c>
      <c r="N4713" s="9">
        <v>0</v>
      </c>
      <c r="O4713" s="9">
        <v>413.1</v>
      </c>
      <c r="P4713" s="9">
        <v>491.7</v>
      </c>
      <c r="Q4713" s="9">
        <v>391.5</v>
      </c>
      <c r="R4713" s="9">
        <v>373.5</v>
      </c>
      <c r="S4713" s="9">
        <v>349.4</v>
      </c>
      <c r="T4713" s="9">
        <v>309.7</v>
      </c>
    </row>
    <row r="4714" spans="1:20" x14ac:dyDescent="0.35">
      <c r="A4714">
        <f t="shared" si="147"/>
        <v>4714</v>
      </c>
      <c r="B4714" s="3" t="s">
        <v>72</v>
      </c>
      <c r="C4714" s="3" t="s">
        <v>74</v>
      </c>
      <c r="D4714" s="3" t="s">
        <v>55</v>
      </c>
      <c r="E4714">
        <v>2022</v>
      </c>
      <c r="F4714" s="3" t="str">
        <f t="shared" si="146"/>
        <v>CStorBRNLEE2022</v>
      </c>
      <c r="G4714" s="9">
        <v>320.39999999999998</v>
      </c>
      <c r="H4714" s="9">
        <v>490.2</v>
      </c>
      <c r="I4714" s="9">
        <v>491.7</v>
      </c>
      <c r="J4714" s="9">
        <v>491.7</v>
      </c>
      <c r="K4714" s="9">
        <v>291.10000000000002</v>
      </c>
      <c r="L4714" s="9">
        <v>263</v>
      </c>
      <c r="M4714" s="9">
        <v>259.8</v>
      </c>
      <c r="N4714" s="9">
        <v>268.3</v>
      </c>
      <c r="O4714" s="9">
        <v>448.8</v>
      </c>
      <c r="P4714" s="9">
        <v>491.7</v>
      </c>
      <c r="Q4714" s="9">
        <v>391.5</v>
      </c>
      <c r="R4714" s="9">
        <v>373.5</v>
      </c>
      <c r="S4714" s="9">
        <v>349.4</v>
      </c>
      <c r="T4714" s="9">
        <v>309.7</v>
      </c>
    </row>
    <row r="4715" spans="1:20" x14ac:dyDescent="0.35">
      <c r="A4715">
        <f t="shared" si="147"/>
        <v>4715</v>
      </c>
      <c r="B4715" s="3" t="s">
        <v>72</v>
      </c>
      <c r="C4715" s="3" t="s">
        <v>74</v>
      </c>
      <c r="D4715" s="3" t="s">
        <v>55</v>
      </c>
      <c r="E4715">
        <v>2023</v>
      </c>
      <c r="F4715" s="3" t="str">
        <f t="shared" si="146"/>
        <v>CStorBRNLEE2023</v>
      </c>
      <c r="G4715" s="9">
        <v>320.39999999999998</v>
      </c>
      <c r="H4715" s="9">
        <v>439.2</v>
      </c>
      <c r="I4715" s="9">
        <v>443.2</v>
      </c>
      <c r="J4715" s="9">
        <v>409.5</v>
      </c>
      <c r="K4715" s="9">
        <v>291.10000000000002</v>
      </c>
      <c r="L4715" s="9">
        <v>277.8</v>
      </c>
      <c r="M4715" s="9">
        <v>206.8</v>
      </c>
      <c r="N4715" s="9">
        <v>173.9</v>
      </c>
      <c r="O4715" s="9">
        <v>443.9</v>
      </c>
      <c r="P4715" s="9">
        <v>491.7</v>
      </c>
      <c r="Q4715" s="9">
        <v>391.5</v>
      </c>
      <c r="R4715" s="9">
        <v>373.5</v>
      </c>
      <c r="S4715" s="9">
        <v>349.4</v>
      </c>
      <c r="T4715" s="9">
        <v>309.7</v>
      </c>
    </row>
    <row r="4716" spans="1:20" x14ac:dyDescent="0.35">
      <c r="A4716">
        <f t="shared" si="147"/>
        <v>4716</v>
      </c>
      <c r="B4716" s="3" t="s">
        <v>72</v>
      </c>
      <c r="C4716" s="3" t="s">
        <v>74</v>
      </c>
      <c r="D4716" s="3" t="s">
        <v>55</v>
      </c>
      <c r="E4716">
        <v>2024</v>
      </c>
      <c r="F4716" s="3" t="str">
        <f t="shared" si="146"/>
        <v>CStorBRNLEE2024</v>
      </c>
      <c r="G4716" s="9">
        <v>320.39999999999998</v>
      </c>
      <c r="H4716" s="9">
        <v>491.7</v>
      </c>
      <c r="I4716" s="9">
        <v>443.2</v>
      </c>
      <c r="J4716" s="9">
        <v>409.5</v>
      </c>
      <c r="K4716" s="9">
        <v>291.10000000000002</v>
      </c>
      <c r="L4716" s="9">
        <v>318.8</v>
      </c>
      <c r="M4716" s="9">
        <v>346.4</v>
      </c>
      <c r="N4716" s="9">
        <v>389.1</v>
      </c>
      <c r="O4716" s="9">
        <v>479.9</v>
      </c>
      <c r="P4716" s="9">
        <v>491.7</v>
      </c>
      <c r="Q4716" s="9">
        <v>391.5</v>
      </c>
      <c r="R4716" s="9">
        <v>373.5</v>
      </c>
      <c r="S4716" s="9">
        <v>349.4</v>
      </c>
      <c r="T4716" s="9">
        <v>309.7</v>
      </c>
    </row>
    <row r="4717" spans="1:20" x14ac:dyDescent="0.35">
      <c r="A4717">
        <f t="shared" si="147"/>
        <v>4717</v>
      </c>
      <c r="B4717" s="3" t="s">
        <v>72</v>
      </c>
      <c r="C4717" s="3" t="s">
        <v>74</v>
      </c>
      <c r="D4717" s="3" t="s">
        <v>55</v>
      </c>
      <c r="E4717">
        <v>2025</v>
      </c>
      <c r="F4717" s="3" t="str">
        <f t="shared" si="146"/>
        <v>CStorBRNLEE2025</v>
      </c>
      <c r="G4717" s="9">
        <v>320.39999999999998</v>
      </c>
      <c r="H4717" s="9">
        <v>363.8</v>
      </c>
      <c r="I4717" s="9">
        <v>366.7</v>
      </c>
      <c r="J4717" s="9">
        <v>409.5</v>
      </c>
      <c r="K4717" s="9">
        <v>291.10000000000002</v>
      </c>
      <c r="L4717" s="9">
        <v>273.60000000000002</v>
      </c>
      <c r="M4717" s="9">
        <v>226.1</v>
      </c>
      <c r="N4717" s="9">
        <v>211.6</v>
      </c>
      <c r="O4717" s="9">
        <v>452.2</v>
      </c>
      <c r="P4717" s="9">
        <v>491.7</v>
      </c>
      <c r="Q4717" s="9">
        <v>391.5</v>
      </c>
      <c r="R4717" s="9">
        <v>373.5</v>
      </c>
      <c r="S4717" s="9">
        <v>349.4</v>
      </c>
      <c r="T4717" s="9">
        <v>309.7</v>
      </c>
    </row>
    <row r="4718" spans="1:20" x14ac:dyDescent="0.35">
      <c r="A4718">
        <f t="shared" si="147"/>
        <v>4718</v>
      </c>
      <c r="B4718" s="3" t="s">
        <v>72</v>
      </c>
      <c r="C4718" s="3" t="s">
        <v>74</v>
      </c>
      <c r="D4718" s="3" t="s">
        <v>55</v>
      </c>
      <c r="E4718">
        <v>2026</v>
      </c>
      <c r="F4718" s="3" t="str">
        <f t="shared" si="146"/>
        <v>CStorBRNLEE2026</v>
      </c>
      <c r="G4718" s="9">
        <v>320.39999999999998</v>
      </c>
      <c r="H4718" s="9">
        <v>491.7</v>
      </c>
      <c r="I4718" s="9">
        <v>443.2</v>
      </c>
      <c r="J4718" s="9">
        <v>491.7</v>
      </c>
      <c r="K4718" s="9">
        <v>291.10000000000002</v>
      </c>
      <c r="L4718" s="9">
        <v>240</v>
      </c>
      <c r="M4718" s="9">
        <v>104.6</v>
      </c>
      <c r="N4718" s="9">
        <v>43.6</v>
      </c>
      <c r="O4718" s="9">
        <v>418.3</v>
      </c>
      <c r="P4718" s="9">
        <v>491.7</v>
      </c>
      <c r="Q4718" s="9">
        <v>391.5</v>
      </c>
      <c r="R4718" s="9">
        <v>373.5</v>
      </c>
      <c r="S4718" s="9">
        <v>349.4</v>
      </c>
      <c r="T4718" s="9">
        <v>309.7</v>
      </c>
    </row>
    <row r="4719" spans="1:20" x14ac:dyDescent="0.35">
      <c r="A4719">
        <f t="shared" si="147"/>
        <v>4719</v>
      </c>
      <c r="B4719" s="3" t="s">
        <v>72</v>
      </c>
      <c r="C4719" s="3" t="s">
        <v>74</v>
      </c>
      <c r="D4719" s="3" t="s">
        <v>55</v>
      </c>
      <c r="E4719">
        <v>2027</v>
      </c>
      <c r="F4719" s="3" t="str">
        <f t="shared" si="146"/>
        <v>CStorBRNLEE2027</v>
      </c>
      <c r="G4719" s="9">
        <v>320.39999999999998</v>
      </c>
      <c r="H4719" s="9">
        <v>484.2</v>
      </c>
      <c r="I4719" s="9">
        <v>443.2</v>
      </c>
      <c r="J4719" s="9">
        <v>409.5</v>
      </c>
      <c r="K4719" s="9">
        <v>291.10000000000002</v>
      </c>
      <c r="L4719" s="9">
        <v>244.4</v>
      </c>
      <c r="M4719" s="9">
        <v>222.7</v>
      </c>
      <c r="N4719" s="9">
        <v>204.8</v>
      </c>
      <c r="O4719" s="9">
        <v>467.5</v>
      </c>
      <c r="P4719" s="9">
        <v>491.7</v>
      </c>
      <c r="Q4719" s="9">
        <v>391.5</v>
      </c>
      <c r="R4719" s="9">
        <v>373.5</v>
      </c>
      <c r="S4719" s="9">
        <v>349.4</v>
      </c>
      <c r="T4719" s="9">
        <v>309.7</v>
      </c>
    </row>
    <row r="4720" spans="1:20" x14ac:dyDescent="0.35">
      <c r="A4720">
        <f t="shared" si="147"/>
        <v>4720</v>
      </c>
      <c r="B4720" s="3" t="s">
        <v>72</v>
      </c>
      <c r="C4720" s="3" t="s">
        <v>74</v>
      </c>
      <c r="D4720" s="3" t="s">
        <v>55</v>
      </c>
      <c r="E4720">
        <v>2028</v>
      </c>
      <c r="F4720" s="3" t="str">
        <f t="shared" si="146"/>
        <v>CStorBRNLEE2028</v>
      </c>
      <c r="G4720" s="9">
        <v>320.39999999999998</v>
      </c>
      <c r="H4720" s="9">
        <v>449.1</v>
      </c>
      <c r="I4720" s="9">
        <v>443.2</v>
      </c>
      <c r="J4720" s="9">
        <v>409.5</v>
      </c>
      <c r="K4720" s="9">
        <v>318.2</v>
      </c>
      <c r="L4720" s="9">
        <v>262.39999999999998</v>
      </c>
      <c r="M4720" s="9">
        <v>327.8</v>
      </c>
      <c r="N4720" s="9">
        <v>364.4</v>
      </c>
      <c r="O4720" s="9">
        <v>479.9</v>
      </c>
      <c r="P4720" s="9">
        <v>491.7</v>
      </c>
      <c r="Q4720" s="9">
        <v>391.5</v>
      </c>
      <c r="R4720" s="9">
        <v>373.5</v>
      </c>
      <c r="S4720" s="9">
        <v>349.4</v>
      </c>
      <c r="T4720" s="9">
        <v>309.7</v>
      </c>
    </row>
    <row r="4721" spans="1:20" x14ac:dyDescent="0.35">
      <c r="A4721">
        <f t="shared" si="147"/>
        <v>4721</v>
      </c>
      <c r="B4721" s="3" t="s">
        <v>72</v>
      </c>
      <c r="C4721" s="3" t="s">
        <v>74</v>
      </c>
      <c r="D4721" s="3" t="s">
        <v>55</v>
      </c>
      <c r="E4721">
        <v>2029</v>
      </c>
      <c r="F4721" s="3" t="str">
        <f t="shared" si="146"/>
        <v>CStorBRNLEE2029</v>
      </c>
      <c r="G4721" s="9">
        <v>320.39999999999998</v>
      </c>
      <c r="H4721" s="9">
        <v>491.7</v>
      </c>
      <c r="I4721" s="9">
        <v>443.2</v>
      </c>
      <c r="J4721" s="9">
        <v>409.5</v>
      </c>
      <c r="K4721" s="9">
        <v>368</v>
      </c>
      <c r="L4721" s="9">
        <v>373.5</v>
      </c>
      <c r="M4721" s="9">
        <v>336.8</v>
      </c>
      <c r="N4721" s="9">
        <v>359.6</v>
      </c>
      <c r="O4721" s="9">
        <v>475.1</v>
      </c>
      <c r="P4721" s="9">
        <v>491.7</v>
      </c>
      <c r="Q4721" s="9">
        <v>391.5</v>
      </c>
      <c r="R4721" s="9">
        <v>373.5</v>
      </c>
      <c r="S4721" s="9">
        <v>349.4</v>
      </c>
      <c r="T4721" s="9">
        <v>309.7</v>
      </c>
    </row>
    <row r="4722" spans="1:20" x14ac:dyDescent="0.35">
      <c r="A4722">
        <f t="shared" si="147"/>
        <v>4722</v>
      </c>
      <c r="B4722" s="3" t="s">
        <v>72</v>
      </c>
      <c r="C4722" s="3" t="s">
        <v>74</v>
      </c>
      <c r="D4722" s="3" t="s">
        <v>56</v>
      </c>
      <c r="E4722">
        <v>2020</v>
      </c>
      <c r="F4722" s="3" t="str">
        <f t="shared" si="146"/>
        <v>CStorOXBOW2020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</row>
    <row r="4723" spans="1:20" x14ac:dyDescent="0.35">
      <c r="A4723">
        <f t="shared" si="147"/>
        <v>4723</v>
      </c>
      <c r="B4723" s="3" t="s">
        <v>72</v>
      </c>
      <c r="C4723" s="3" t="s">
        <v>74</v>
      </c>
      <c r="D4723" s="3" t="s">
        <v>56</v>
      </c>
      <c r="E4723">
        <v>2021</v>
      </c>
      <c r="F4723" s="3" t="str">
        <f t="shared" si="146"/>
        <v>CStorOXBOW2021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</row>
    <row r="4724" spans="1:20" x14ac:dyDescent="0.35">
      <c r="A4724">
        <f t="shared" si="147"/>
        <v>4724</v>
      </c>
      <c r="B4724" s="3" t="s">
        <v>72</v>
      </c>
      <c r="C4724" s="3" t="s">
        <v>74</v>
      </c>
      <c r="D4724" s="3" t="s">
        <v>56</v>
      </c>
      <c r="E4724">
        <v>2022</v>
      </c>
      <c r="F4724" s="3" t="str">
        <f t="shared" si="146"/>
        <v>CStorOXBOW2022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</row>
    <row r="4725" spans="1:20" x14ac:dyDescent="0.35">
      <c r="A4725">
        <f t="shared" si="147"/>
        <v>4725</v>
      </c>
      <c r="B4725" s="3" t="s">
        <v>72</v>
      </c>
      <c r="C4725" s="3" t="s">
        <v>74</v>
      </c>
      <c r="D4725" s="3" t="s">
        <v>56</v>
      </c>
      <c r="E4725">
        <v>2023</v>
      </c>
      <c r="F4725" s="3" t="str">
        <f t="shared" si="146"/>
        <v>CStorOXBOW2023</v>
      </c>
      <c r="G4725" s="9">
        <v>0</v>
      </c>
      <c r="H4725" s="9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</row>
    <row r="4726" spans="1:20" x14ac:dyDescent="0.35">
      <c r="A4726">
        <f t="shared" si="147"/>
        <v>4726</v>
      </c>
      <c r="B4726" s="3" t="s">
        <v>72</v>
      </c>
      <c r="C4726" s="3" t="s">
        <v>74</v>
      </c>
      <c r="D4726" s="3" t="s">
        <v>56</v>
      </c>
      <c r="E4726">
        <v>2024</v>
      </c>
      <c r="F4726" s="3" t="str">
        <f t="shared" si="146"/>
        <v>CStorOXBOW2024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</row>
    <row r="4727" spans="1:20" x14ac:dyDescent="0.35">
      <c r="A4727">
        <f t="shared" si="147"/>
        <v>4727</v>
      </c>
      <c r="B4727" s="3" t="s">
        <v>72</v>
      </c>
      <c r="C4727" s="3" t="s">
        <v>74</v>
      </c>
      <c r="D4727" s="3" t="s">
        <v>56</v>
      </c>
      <c r="E4727">
        <v>2025</v>
      </c>
      <c r="F4727" s="3" t="str">
        <f t="shared" si="146"/>
        <v>CStorOXBOW2025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</row>
    <row r="4728" spans="1:20" x14ac:dyDescent="0.35">
      <c r="A4728">
        <f t="shared" si="147"/>
        <v>4728</v>
      </c>
      <c r="B4728" s="3" t="s">
        <v>72</v>
      </c>
      <c r="C4728" s="3" t="s">
        <v>74</v>
      </c>
      <c r="D4728" s="3" t="s">
        <v>56</v>
      </c>
      <c r="E4728">
        <v>2026</v>
      </c>
      <c r="F4728" s="3" t="str">
        <f t="shared" si="146"/>
        <v>CStorOXBOW2026</v>
      </c>
      <c r="G4728" s="9">
        <v>0</v>
      </c>
      <c r="H4728" s="9">
        <v>0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</row>
    <row r="4729" spans="1:20" x14ac:dyDescent="0.35">
      <c r="A4729">
        <f t="shared" si="147"/>
        <v>4729</v>
      </c>
      <c r="B4729" s="3" t="s">
        <v>72</v>
      </c>
      <c r="C4729" s="3" t="s">
        <v>74</v>
      </c>
      <c r="D4729" s="3" t="s">
        <v>56</v>
      </c>
      <c r="E4729">
        <v>2027</v>
      </c>
      <c r="F4729" s="3" t="str">
        <f t="shared" si="146"/>
        <v>CStorOXBOW2027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</row>
    <row r="4730" spans="1:20" x14ac:dyDescent="0.35">
      <c r="A4730">
        <f t="shared" si="147"/>
        <v>4730</v>
      </c>
      <c r="B4730" s="3" t="s">
        <v>72</v>
      </c>
      <c r="C4730" s="3" t="s">
        <v>74</v>
      </c>
      <c r="D4730" s="3" t="s">
        <v>56</v>
      </c>
      <c r="E4730">
        <v>2028</v>
      </c>
      <c r="F4730" s="3" t="str">
        <f t="shared" si="146"/>
        <v>CStorOXBOW2028</v>
      </c>
      <c r="G4730" s="9">
        <v>0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</row>
    <row r="4731" spans="1:20" x14ac:dyDescent="0.35">
      <c r="A4731">
        <f t="shared" si="147"/>
        <v>4731</v>
      </c>
      <c r="B4731" s="3" t="s">
        <v>72</v>
      </c>
      <c r="C4731" s="3" t="s">
        <v>74</v>
      </c>
      <c r="D4731" s="3" t="s">
        <v>56</v>
      </c>
      <c r="E4731">
        <v>2029</v>
      </c>
      <c r="F4731" s="3" t="str">
        <f t="shared" si="146"/>
        <v>CStorOXBOW2029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</row>
    <row r="4732" spans="1:20" x14ac:dyDescent="0.35">
      <c r="A4732">
        <f t="shared" si="147"/>
        <v>4732</v>
      </c>
      <c r="B4732" s="3" t="s">
        <v>72</v>
      </c>
      <c r="C4732" s="3" t="s">
        <v>74</v>
      </c>
      <c r="D4732" s="3" t="s">
        <v>57</v>
      </c>
      <c r="E4732">
        <v>2020</v>
      </c>
      <c r="F4732" s="3" t="str">
        <f t="shared" si="146"/>
        <v>CStorHELL C2020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0</v>
      </c>
      <c r="T4732" s="9">
        <v>0</v>
      </c>
    </row>
    <row r="4733" spans="1:20" x14ac:dyDescent="0.35">
      <c r="A4733">
        <f t="shared" si="147"/>
        <v>4733</v>
      </c>
      <c r="B4733" s="3" t="s">
        <v>72</v>
      </c>
      <c r="C4733" s="3" t="s">
        <v>74</v>
      </c>
      <c r="D4733" s="3" t="s">
        <v>57</v>
      </c>
      <c r="E4733">
        <v>2021</v>
      </c>
      <c r="F4733" s="3" t="str">
        <f t="shared" si="146"/>
        <v>CStorHELL C2021</v>
      </c>
      <c r="G4733" s="9">
        <v>0</v>
      </c>
      <c r="H4733" s="9"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  <c r="T4733" s="9">
        <v>0</v>
      </c>
    </row>
    <row r="4734" spans="1:20" x14ac:dyDescent="0.35">
      <c r="A4734">
        <f t="shared" si="147"/>
        <v>4734</v>
      </c>
      <c r="B4734" s="3" t="s">
        <v>72</v>
      </c>
      <c r="C4734" s="3" t="s">
        <v>74</v>
      </c>
      <c r="D4734" s="3" t="s">
        <v>57</v>
      </c>
      <c r="E4734">
        <v>2022</v>
      </c>
      <c r="F4734" s="3" t="str">
        <f t="shared" si="146"/>
        <v>CStorHELL C2022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</row>
    <row r="4735" spans="1:20" x14ac:dyDescent="0.35">
      <c r="A4735">
        <f t="shared" si="147"/>
        <v>4735</v>
      </c>
      <c r="B4735" s="3" t="s">
        <v>72</v>
      </c>
      <c r="C4735" s="3" t="s">
        <v>74</v>
      </c>
      <c r="D4735" s="3" t="s">
        <v>57</v>
      </c>
      <c r="E4735">
        <v>2023</v>
      </c>
      <c r="F4735" s="3" t="str">
        <f t="shared" si="146"/>
        <v>CStorHELL C2023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</row>
    <row r="4736" spans="1:20" x14ac:dyDescent="0.35">
      <c r="A4736">
        <f t="shared" si="147"/>
        <v>4736</v>
      </c>
      <c r="B4736" s="3" t="s">
        <v>72</v>
      </c>
      <c r="C4736" s="3" t="s">
        <v>74</v>
      </c>
      <c r="D4736" s="3" t="s">
        <v>57</v>
      </c>
      <c r="E4736">
        <v>2024</v>
      </c>
      <c r="F4736" s="3" t="str">
        <f t="shared" si="146"/>
        <v>CStorHELL C2024</v>
      </c>
      <c r="G4736" s="9">
        <v>0</v>
      </c>
      <c r="H4736" s="9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</row>
    <row r="4737" spans="1:20" x14ac:dyDescent="0.35">
      <c r="A4737">
        <f t="shared" si="147"/>
        <v>4737</v>
      </c>
      <c r="B4737" s="3" t="s">
        <v>72</v>
      </c>
      <c r="C4737" s="3" t="s">
        <v>74</v>
      </c>
      <c r="D4737" s="3" t="s">
        <v>57</v>
      </c>
      <c r="E4737">
        <v>2025</v>
      </c>
      <c r="F4737" s="3" t="str">
        <f t="shared" si="146"/>
        <v>CStorHELL C2025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</row>
    <row r="4738" spans="1:20" x14ac:dyDescent="0.35">
      <c r="A4738">
        <f t="shared" si="147"/>
        <v>4738</v>
      </c>
      <c r="B4738" s="3" t="s">
        <v>72</v>
      </c>
      <c r="C4738" s="3" t="s">
        <v>74</v>
      </c>
      <c r="D4738" s="3" t="s">
        <v>57</v>
      </c>
      <c r="E4738">
        <v>2026</v>
      </c>
      <c r="F4738" s="3" t="str">
        <f t="shared" ref="F4738:F4801" si="148">_xlfn.CONCAT(B4738,C4738,D4738,E4738)</f>
        <v>CStorHELL C2026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9">
        <v>0</v>
      </c>
      <c r="T4738" s="9">
        <v>0</v>
      </c>
    </row>
    <row r="4739" spans="1:20" x14ac:dyDescent="0.35">
      <c r="A4739">
        <f t="shared" ref="A4739:A4802" si="149">A4738+1</f>
        <v>4739</v>
      </c>
      <c r="B4739" s="3" t="s">
        <v>72</v>
      </c>
      <c r="C4739" s="3" t="s">
        <v>74</v>
      </c>
      <c r="D4739" s="3" t="s">
        <v>57</v>
      </c>
      <c r="E4739">
        <v>2027</v>
      </c>
      <c r="F4739" s="3" t="str">
        <f t="shared" si="148"/>
        <v>CStorHELL C2027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0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</row>
    <row r="4740" spans="1:20" x14ac:dyDescent="0.35">
      <c r="A4740">
        <f t="shared" si="149"/>
        <v>4740</v>
      </c>
      <c r="B4740" s="3" t="s">
        <v>72</v>
      </c>
      <c r="C4740" s="3" t="s">
        <v>74</v>
      </c>
      <c r="D4740" s="3" t="s">
        <v>57</v>
      </c>
      <c r="E4740">
        <v>2028</v>
      </c>
      <c r="F4740" s="3" t="str">
        <f t="shared" si="148"/>
        <v>CStorHELL C2028</v>
      </c>
      <c r="G4740" s="9">
        <v>0</v>
      </c>
      <c r="H4740" s="9">
        <v>0</v>
      </c>
      <c r="I4740" s="9">
        <v>0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</row>
    <row r="4741" spans="1:20" x14ac:dyDescent="0.35">
      <c r="A4741">
        <f t="shared" si="149"/>
        <v>4741</v>
      </c>
      <c r="B4741" s="3" t="s">
        <v>72</v>
      </c>
      <c r="C4741" s="3" t="s">
        <v>74</v>
      </c>
      <c r="D4741" s="3" t="s">
        <v>57</v>
      </c>
      <c r="E4741">
        <v>2029</v>
      </c>
      <c r="F4741" s="3" t="str">
        <f t="shared" si="148"/>
        <v>CStorHELL C2029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</row>
    <row r="4742" spans="1:20" x14ac:dyDescent="0.35">
      <c r="A4742">
        <f t="shared" si="149"/>
        <v>4742</v>
      </c>
      <c r="B4742" s="3" t="s">
        <v>72</v>
      </c>
      <c r="C4742" s="3" t="s">
        <v>74</v>
      </c>
      <c r="D4742" s="3" t="s">
        <v>58</v>
      </c>
      <c r="E4742">
        <v>2020</v>
      </c>
      <c r="F4742" s="3" t="str">
        <f t="shared" si="148"/>
        <v>CStorDWRSHK2020</v>
      </c>
      <c r="G4742" s="9">
        <v>393.9</v>
      </c>
      <c r="H4742" s="9">
        <v>744.5</v>
      </c>
      <c r="I4742" s="9">
        <v>662.9</v>
      </c>
      <c r="J4742" s="9">
        <v>455.6</v>
      </c>
      <c r="K4742" s="9">
        <v>460</v>
      </c>
      <c r="L4742" s="9">
        <v>325.5</v>
      </c>
      <c r="M4742" s="9">
        <v>309.5</v>
      </c>
      <c r="N4742" s="9">
        <v>554.70000000000005</v>
      </c>
      <c r="O4742" s="9">
        <v>863</v>
      </c>
      <c r="P4742" s="9">
        <v>1016</v>
      </c>
      <c r="Q4742" s="9">
        <v>799.5</v>
      </c>
      <c r="R4742" s="9">
        <v>656.7</v>
      </c>
      <c r="S4742" s="9">
        <v>497</v>
      </c>
      <c r="T4742" s="9">
        <v>389.4</v>
      </c>
    </row>
    <row r="4743" spans="1:20" x14ac:dyDescent="0.35">
      <c r="A4743">
        <f t="shared" si="149"/>
        <v>4743</v>
      </c>
      <c r="B4743" s="3" t="s">
        <v>72</v>
      </c>
      <c r="C4743" s="3" t="s">
        <v>74</v>
      </c>
      <c r="D4743" s="3" t="s">
        <v>58</v>
      </c>
      <c r="E4743">
        <v>2021</v>
      </c>
      <c r="F4743" s="3" t="str">
        <f t="shared" si="148"/>
        <v>CStorDWRSHK2021</v>
      </c>
      <c r="G4743" s="9">
        <v>404.7</v>
      </c>
      <c r="H4743" s="9">
        <v>494.2</v>
      </c>
      <c r="I4743" s="9">
        <v>662.9</v>
      </c>
      <c r="J4743" s="9">
        <v>437.6</v>
      </c>
      <c r="K4743" s="9">
        <v>225.9</v>
      </c>
      <c r="L4743" s="9">
        <v>0</v>
      </c>
      <c r="M4743" s="9">
        <v>0</v>
      </c>
      <c r="N4743" s="9">
        <v>8.1</v>
      </c>
      <c r="O4743" s="9">
        <v>643.4</v>
      </c>
      <c r="P4743" s="9">
        <v>1016</v>
      </c>
      <c r="Q4743" s="9">
        <v>877.3</v>
      </c>
      <c r="R4743" s="9">
        <v>731</v>
      </c>
      <c r="S4743" s="9">
        <v>548.20000000000005</v>
      </c>
      <c r="T4743" s="9">
        <v>389.4</v>
      </c>
    </row>
    <row r="4744" spans="1:20" x14ac:dyDescent="0.35">
      <c r="A4744">
        <f t="shared" si="149"/>
        <v>4744</v>
      </c>
      <c r="B4744" s="3" t="s">
        <v>72</v>
      </c>
      <c r="C4744" s="3" t="s">
        <v>74</v>
      </c>
      <c r="D4744" s="3" t="s">
        <v>58</v>
      </c>
      <c r="E4744">
        <v>2022</v>
      </c>
      <c r="F4744" s="3" t="str">
        <f t="shared" si="148"/>
        <v>CStorDWRSHK2022</v>
      </c>
      <c r="G4744" s="9">
        <v>396.2</v>
      </c>
      <c r="H4744" s="9">
        <v>490.8</v>
      </c>
      <c r="I4744" s="9">
        <v>661.7</v>
      </c>
      <c r="J4744" s="9">
        <v>521.20000000000005</v>
      </c>
      <c r="K4744" s="9">
        <v>700.7</v>
      </c>
      <c r="L4744" s="9">
        <v>824.8</v>
      </c>
      <c r="M4744" s="9">
        <v>915.3</v>
      </c>
      <c r="N4744" s="9">
        <v>991.6</v>
      </c>
      <c r="O4744" s="9">
        <v>1016</v>
      </c>
      <c r="P4744" s="9">
        <v>1016</v>
      </c>
      <c r="Q4744" s="9">
        <v>745.7</v>
      </c>
      <c r="R4744" s="9">
        <v>604.29999999999995</v>
      </c>
      <c r="S4744" s="9">
        <v>497</v>
      </c>
      <c r="T4744" s="9">
        <v>389.4</v>
      </c>
    </row>
    <row r="4745" spans="1:20" x14ac:dyDescent="0.35">
      <c r="A4745">
        <f t="shared" si="149"/>
        <v>4745</v>
      </c>
      <c r="B4745" s="3" t="s">
        <v>72</v>
      </c>
      <c r="C4745" s="3" t="s">
        <v>74</v>
      </c>
      <c r="D4745" s="3" t="s">
        <v>58</v>
      </c>
      <c r="E4745">
        <v>2023</v>
      </c>
      <c r="F4745" s="3" t="str">
        <f t="shared" si="148"/>
        <v>CStorDWRSHK2023</v>
      </c>
      <c r="G4745" s="9">
        <v>358</v>
      </c>
      <c r="H4745" s="9">
        <v>431.6</v>
      </c>
      <c r="I4745" s="9">
        <v>484.7</v>
      </c>
      <c r="J4745" s="9">
        <v>558.6</v>
      </c>
      <c r="K4745" s="9">
        <v>649.29999999999995</v>
      </c>
      <c r="L4745" s="9">
        <v>791.4</v>
      </c>
      <c r="M4745" s="9">
        <v>846.7</v>
      </c>
      <c r="N4745" s="9">
        <v>933.5</v>
      </c>
      <c r="O4745" s="9">
        <v>986.2</v>
      </c>
      <c r="P4745" s="9">
        <v>1016</v>
      </c>
      <c r="Q4745" s="9">
        <v>795.9</v>
      </c>
      <c r="R4745" s="9">
        <v>654</v>
      </c>
      <c r="S4745" s="9">
        <v>497</v>
      </c>
      <c r="T4745" s="9">
        <v>389.4</v>
      </c>
    </row>
    <row r="4746" spans="1:20" x14ac:dyDescent="0.35">
      <c r="A4746">
        <f t="shared" si="149"/>
        <v>4746</v>
      </c>
      <c r="B4746" s="3" t="s">
        <v>72</v>
      </c>
      <c r="C4746" s="3" t="s">
        <v>74</v>
      </c>
      <c r="D4746" s="3" t="s">
        <v>58</v>
      </c>
      <c r="E4746">
        <v>2024</v>
      </c>
      <c r="F4746" s="3" t="str">
        <f t="shared" si="148"/>
        <v>CStorDWRSHK2024</v>
      </c>
      <c r="G4746" s="9">
        <v>404.4</v>
      </c>
      <c r="H4746" s="9">
        <v>573.70000000000005</v>
      </c>
      <c r="I4746" s="9">
        <v>662.9</v>
      </c>
      <c r="J4746" s="9">
        <v>560.9</v>
      </c>
      <c r="K4746" s="9">
        <v>628.79999999999995</v>
      </c>
      <c r="L4746" s="9">
        <v>651.9</v>
      </c>
      <c r="M4746" s="9">
        <v>686.2</v>
      </c>
      <c r="N4746" s="9">
        <v>771.2</v>
      </c>
      <c r="O4746" s="9">
        <v>1016</v>
      </c>
      <c r="P4746" s="9">
        <v>1016</v>
      </c>
      <c r="Q4746" s="9">
        <v>748.1</v>
      </c>
      <c r="R4746" s="9">
        <v>608.79999999999995</v>
      </c>
      <c r="S4746" s="9">
        <v>497</v>
      </c>
      <c r="T4746" s="9">
        <v>389.4</v>
      </c>
    </row>
    <row r="4747" spans="1:20" x14ac:dyDescent="0.35">
      <c r="A4747">
        <f t="shared" si="149"/>
        <v>4747</v>
      </c>
      <c r="B4747" s="3" t="s">
        <v>72</v>
      </c>
      <c r="C4747" s="3" t="s">
        <v>74</v>
      </c>
      <c r="D4747" s="3" t="s">
        <v>58</v>
      </c>
      <c r="E4747">
        <v>2025</v>
      </c>
      <c r="F4747" s="3" t="str">
        <f t="shared" si="148"/>
        <v>CStorDWRSHK2025</v>
      </c>
      <c r="G4747" s="9">
        <v>392.2</v>
      </c>
      <c r="H4747" s="9">
        <v>454.5</v>
      </c>
      <c r="I4747" s="9">
        <v>531.20000000000005</v>
      </c>
      <c r="J4747" s="9">
        <v>548.1</v>
      </c>
      <c r="K4747" s="9">
        <v>676.4</v>
      </c>
      <c r="L4747" s="9">
        <v>695.4</v>
      </c>
      <c r="M4747" s="9">
        <v>756.7</v>
      </c>
      <c r="N4747" s="9">
        <v>796.2</v>
      </c>
      <c r="O4747" s="9">
        <v>1007.5</v>
      </c>
      <c r="P4747" s="9">
        <v>1016</v>
      </c>
      <c r="Q4747" s="9">
        <v>750.7</v>
      </c>
      <c r="R4747" s="9">
        <v>608.9</v>
      </c>
      <c r="S4747" s="9">
        <v>497</v>
      </c>
      <c r="T4747" s="9">
        <v>389.4</v>
      </c>
    </row>
    <row r="4748" spans="1:20" x14ac:dyDescent="0.35">
      <c r="A4748">
        <f t="shared" si="149"/>
        <v>4748</v>
      </c>
      <c r="B4748" s="3" t="s">
        <v>72</v>
      </c>
      <c r="C4748" s="3" t="s">
        <v>74</v>
      </c>
      <c r="D4748" s="3" t="s">
        <v>58</v>
      </c>
      <c r="E4748">
        <v>2026</v>
      </c>
      <c r="F4748" s="3" t="str">
        <f t="shared" si="148"/>
        <v>CStorDWRSHK2026</v>
      </c>
      <c r="G4748" s="9">
        <v>392</v>
      </c>
      <c r="H4748" s="9">
        <v>539.79999999999995</v>
      </c>
      <c r="I4748" s="9">
        <v>662.9</v>
      </c>
      <c r="J4748" s="9">
        <v>500</v>
      </c>
      <c r="K4748" s="9">
        <v>592.9</v>
      </c>
      <c r="L4748" s="9">
        <v>722.2</v>
      </c>
      <c r="M4748" s="9">
        <v>790.4</v>
      </c>
      <c r="N4748" s="9">
        <v>900.6</v>
      </c>
      <c r="O4748" s="9">
        <v>989.3</v>
      </c>
      <c r="P4748" s="9">
        <v>1016</v>
      </c>
      <c r="Q4748" s="9">
        <v>756.2</v>
      </c>
      <c r="R4748" s="9">
        <v>616.5</v>
      </c>
      <c r="S4748" s="9">
        <v>497</v>
      </c>
      <c r="T4748" s="9">
        <v>389.4</v>
      </c>
    </row>
    <row r="4749" spans="1:20" x14ac:dyDescent="0.35">
      <c r="A4749">
        <f t="shared" si="149"/>
        <v>4749</v>
      </c>
      <c r="B4749" s="3" t="s">
        <v>72</v>
      </c>
      <c r="C4749" s="3" t="s">
        <v>74</v>
      </c>
      <c r="D4749" s="3" t="s">
        <v>58</v>
      </c>
      <c r="E4749">
        <v>2027</v>
      </c>
      <c r="F4749" s="3" t="str">
        <f t="shared" si="148"/>
        <v>CStorDWRSHK2027</v>
      </c>
      <c r="G4749" s="9">
        <v>353.1</v>
      </c>
      <c r="H4749" s="9">
        <v>354.2</v>
      </c>
      <c r="I4749" s="9">
        <v>420.6</v>
      </c>
      <c r="J4749" s="9">
        <v>491.3</v>
      </c>
      <c r="K4749" s="9">
        <v>505.4</v>
      </c>
      <c r="L4749" s="9">
        <v>467.2</v>
      </c>
      <c r="M4749" s="9">
        <v>428.5</v>
      </c>
      <c r="N4749" s="9">
        <v>603</v>
      </c>
      <c r="O4749" s="9">
        <v>979.1</v>
      </c>
      <c r="P4749" s="9">
        <v>1016</v>
      </c>
      <c r="Q4749" s="9">
        <v>749.9</v>
      </c>
      <c r="R4749" s="9">
        <v>609.79999999999995</v>
      </c>
      <c r="S4749" s="9">
        <v>497</v>
      </c>
      <c r="T4749" s="9">
        <v>389.4</v>
      </c>
    </row>
    <row r="4750" spans="1:20" x14ac:dyDescent="0.35">
      <c r="A4750">
        <f t="shared" si="149"/>
        <v>4750</v>
      </c>
      <c r="B4750" s="3" t="s">
        <v>72</v>
      </c>
      <c r="C4750" s="3" t="s">
        <v>74</v>
      </c>
      <c r="D4750" s="3" t="s">
        <v>58</v>
      </c>
      <c r="E4750">
        <v>2028</v>
      </c>
      <c r="F4750" s="3" t="str">
        <f t="shared" si="148"/>
        <v>CStorDWRSHK2028</v>
      </c>
      <c r="G4750" s="9">
        <v>383.7</v>
      </c>
      <c r="H4750" s="9">
        <v>377.6</v>
      </c>
      <c r="I4750" s="9">
        <v>410.1</v>
      </c>
      <c r="J4750" s="9">
        <v>435.9</v>
      </c>
      <c r="K4750" s="9">
        <v>296.39999999999998</v>
      </c>
      <c r="L4750" s="9">
        <v>40.6</v>
      </c>
      <c r="M4750" s="9">
        <v>113.3</v>
      </c>
      <c r="N4750" s="9">
        <v>301.60000000000002</v>
      </c>
      <c r="O4750" s="9">
        <v>910.5</v>
      </c>
      <c r="P4750" s="9">
        <v>1016</v>
      </c>
      <c r="Q4750" s="9">
        <v>784.5</v>
      </c>
      <c r="R4750" s="9">
        <v>643.5</v>
      </c>
      <c r="S4750" s="9">
        <v>497</v>
      </c>
      <c r="T4750" s="9">
        <v>389.4</v>
      </c>
    </row>
    <row r="4751" spans="1:20" x14ac:dyDescent="0.35">
      <c r="A4751">
        <f t="shared" si="149"/>
        <v>4751</v>
      </c>
      <c r="B4751" s="3" t="s">
        <v>72</v>
      </c>
      <c r="C4751" s="3" t="s">
        <v>74</v>
      </c>
      <c r="D4751" s="3" t="s">
        <v>58</v>
      </c>
      <c r="E4751">
        <v>2029</v>
      </c>
      <c r="F4751" s="3" t="str">
        <f t="shared" si="148"/>
        <v>CStorDWRSHK2029</v>
      </c>
      <c r="G4751" s="9">
        <v>417.9</v>
      </c>
      <c r="H4751" s="9">
        <v>433.8</v>
      </c>
      <c r="I4751" s="9">
        <v>549.5</v>
      </c>
      <c r="J4751" s="9">
        <v>566.79999999999995</v>
      </c>
      <c r="K4751" s="9">
        <v>603.4</v>
      </c>
      <c r="L4751" s="9">
        <v>686.4</v>
      </c>
      <c r="M4751" s="9">
        <v>786.1</v>
      </c>
      <c r="N4751" s="9">
        <v>866.5</v>
      </c>
      <c r="O4751" s="9">
        <v>1016</v>
      </c>
      <c r="P4751" s="9">
        <v>1016</v>
      </c>
      <c r="Q4751" s="9">
        <v>760.7</v>
      </c>
      <c r="R4751" s="9">
        <v>614.4</v>
      </c>
      <c r="S4751" s="9">
        <v>497</v>
      </c>
      <c r="T4751" s="9">
        <v>389.4</v>
      </c>
    </row>
    <row r="4752" spans="1:20" x14ac:dyDescent="0.35">
      <c r="A4752">
        <f t="shared" si="149"/>
        <v>4752</v>
      </c>
      <c r="B4752" s="3" t="s">
        <v>72</v>
      </c>
      <c r="C4752" s="3" t="s">
        <v>74</v>
      </c>
      <c r="D4752" s="3" t="s">
        <v>59</v>
      </c>
      <c r="E4752">
        <v>2020</v>
      </c>
      <c r="F4752" s="3" t="str">
        <f t="shared" si="148"/>
        <v>CStorLR.GRN2020</v>
      </c>
      <c r="G4752" s="9">
        <v>224.9</v>
      </c>
      <c r="H4752" s="9">
        <v>245.7</v>
      </c>
      <c r="I4752" s="9">
        <v>245.7</v>
      </c>
      <c r="J4752" s="9">
        <v>245.7</v>
      </c>
      <c r="K4752" s="9">
        <v>245.7</v>
      </c>
      <c r="L4752" s="9">
        <v>245.7</v>
      </c>
      <c r="M4752" s="9">
        <v>224.9</v>
      </c>
      <c r="N4752" s="9">
        <v>224.9</v>
      </c>
      <c r="O4752" s="9">
        <v>224.9</v>
      </c>
      <c r="P4752" s="9">
        <v>224.9</v>
      </c>
      <c r="Q4752" s="9">
        <v>224.9</v>
      </c>
      <c r="R4752" s="9">
        <v>224.9</v>
      </c>
      <c r="S4752" s="9">
        <v>224.9</v>
      </c>
      <c r="T4752" s="9">
        <v>224.9</v>
      </c>
    </row>
    <row r="4753" spans="1:20" x14ac:dyDescent="0.35">
      <c r="A4753">
        <f t="shared" si="149"/>
        <v>4753</v>
      </c>
      <c r="B4753" s="3" t="s">
        <v>72</v>
      </c>
      <c r="C4753" s="3" t="s">
        <v>74</v>
      </c>
      <c r="D4753" s="3" t="s">
        <v>59</v>
      </c>
      <c r="E4753">
        <v>2021</v>
      </c>
      <c r="F4753" s="3" t="str">
        <f t="shared" si="148"/>
        <v>CStorLR.GRN2021</v>
      </c>
      <c r="G4753" s="9">
        <v>224.9</v>
      </c>
      <c r="H4753" s="9">
        <v>245.7</v>
      </c>
      <c r="I4753" s="9">
        <v>245.7</v>
      </c>
      <c r="J4753" s="9">
        <v>245.7</v>
      </c>
      <c r="K4753" s="9">
        <v>245.7</v>
      </c>
      <c r="L4753" s="9">
        <v>245.7</v>
      </c>
      <c r="M4753" s="9">
        <v>224.9</v>
      </c>
      <c r="N4753" s="9">
        <v>224.9</v>
      </c>
      <c r="O4753" s="9">
        <v>224.9</v>
      </c>
      <c r="P4753" s="9">
        <v>224.9</v>
      </c>
      <c r="Q4753" s="9">
        <v>224.9</v>
      </c>
      <c r="R4753" s="9">
        <v>224.9</v>
      </c>
      <c r="S4753" s="9">
        <v>224.9</v>
      </c>
      <c r="T4753" s="9">
        <v>224.9</v>
      </c>
    </row>
    <row r="4754" spans="1:20" x14ac:dyDescent="0.35">
      <c r="A4754">
        <f t="shared" si="149"/>
        <v>4754</v>
      </c>
      <c r="B4754" s="3" t="s">
        <v>72</v>
      </c>
      <c r="C4754" s="3" t="s">
        <v>74</v>
      </c>
      <c r="D4754" s="3" t="s">
        <v>59</v>
      </c>
      <c r="E4754">
        <v>2022</v>
      </c>
      <c r="F4754" s="3" t="str">
        <f t="shared" si="148"/>
        <v>CStorLR.GRN2022</v>
      </c>
      <c r="G4754" s="9">
        <v>224.9</v>
      </c>
      <c r="H4754" s="9">
        <v>245.7</v>
      </c>
      <c r="I4754" s="9">
        <v>245.7</v>
      </c>
      <c r="J4754" s="9">
        <v>245.7</v>
      </c>
      <c r="K4754" s="9">
        <v>245.7</v>
      </c>
      <c r="L4754" s="9">
        <v>245.7</v>
      </c>
      <c r="M4754" s="9">
        <v>224.9</v>
      </c>
      <c r="N4754" s="9">
        <v>224.9</v>
      </c>
      <c r="O4754" s="9">
        <v>224.9</v>
      </c>
      <c r="P4754" s="9">
        <v>224.9</v>
      </c>
      <c r="Q4754" s="9">
        <v>224.9</v>
      </c>
      <c r="R4754" s="9">
        <v>224.9</v>
      </c>
      <c r="S4754" s="9">
        <v>224.9</v>
      </c>
      <c r="T4754" s="9">
        <v>224.9</v>
      </c>
    </row>
    <row r="4755" spans="1:20" x14ac:dyDescent="0.35">
      <c r="A4755">
        <f t="shared" si="149"/>
        <v>4755</v>
      </c>
      <c r="B4755" s="3" t="s">
        <v>72</v>
      </c>
      <c r="C4755" s="3" t="s">
        <v>74</v>
      </c>
      <c r="D4755" s="3" t="s">
        <v>59</v>
      </c>
      <c r="E4755">
        <v>2023</v>
      </c>
      <c r="F4755" s="3" t="str">
        <f t="shared" si="148"/>
        <v>CStorLR.GRN2023</v>
      </c>
      <c r="G4755" s="9">
        <v>224.9</v>
      </c>
      <c r="H4755" s="9">
        <v>245.7</v>
      </c>
      <c r="I4755" s="9">
        <v>245.7</v>
      </c>
      <c r="J4755" s="9">
        <v>245.7</v>
      </c>
      <c r="K4755" s="9">
        <v>245.7</v>
      </c>
      <c r="L4755" s="9">
        <v>245.7</v>
      </c>
      <c r="M4755" s="9">
        <v>224.9</v>
      </c>
      <c r="N4755" s="9">
        <v>224.9</v>
      </c>
      <c r="O4755" s="9">
        <v>224.9</v>
      </c>
      <c r="P4755" s="9">
        <v>224.9</v>
      </c>
      <c r="Q4755" s="9">
        <v>224.9</v>
      </c>
      <c r="R4755" s="9">
        <v>224.9</v>
      </c>
      <c r="S4755" s="9">
        <v>224.9</v>
      </c>
      <c r="T4755" s="9">
        <v>224.9</v>
      </c>
    </row>
    <row r="4756" spans="1:20" x14ac:dyDescent="0.35">
      <c r="A4756">
        <f t="shared" si="149"/>
        <v>4756</v>
      </c>
      <c r="B4756" s="3" t="s">
        <v>72</v>
      </c>
      <c r="C4756" s="3" t="s">
        <v>74</v>
      </c>
      <c r="D4756" s="3" t="s">
        <v>59</v>
      </c>
      <c r="E4756">
        <v>2024</v>
      </c>
      <c r="F4756" s="3" t="str">
        <f t="shared" si="148"/>
        <v>CStorLR.GRN2024</v>
      </c>
      <c r="G4756" s="9">
        <v>224.9</v>
      </c>
      <c r="H4756" s="9">
        <v>245.7</v>
      </c>
      <c r="I4756" s="9">
        <v>245.7</v>
      </c>
      <c r="J4756" s="9">
        <v>245.7</v>
      </c>
      <c r="K4756" s="9">
        <v>245.7</v>
      </c>
      <c r="L4756" s="9">
        <v>245.7</v>
      </c>
      <c r="M4756" s="9">
        <v>224.9</v>
      </c>
      <c r="N4756" s="9">
        <v>224.9</v>
      </c>
      <c r="O4756" s="9">
        <v>224.9</v>
      </c>
      <c r="P4756" s="9">
        <v>224.9</v>
      </c>
      <c r="Q4756" s="9">
        <v>224.9</v>
      </c>
      <c r="R4756" s="9">
        <v>224.9</v>
      </c>
      <c r="S4756" s="9">
        <v>224.9</v>
      </c>
      <c r="T4756" s="9">
        <v>224.9</v>
      </c>
    </row>
    <row r="4757" spans="1:20" x14ac:dyDescent="0.35">
      <c r="A4757">
        <f t="shared" si="149"/>
        <v>4757</v>
      </c>
      <c r="B4757" s="3" t="s">
        <v>72</v>
      </c>
      <c r="C4757" s="3" t="s">
        <v>74</v>
      </c>
      <c r="D4757" s="3" t="s">
        <v>59</v>
      </c>
      <c r="E4757">
        <v>2025</v>
      </c>
      <c r="F4757" s="3" t="str">
        <f t="shared" si="148"/>
        <v>CStorLR.GRN2025</v>
      </c>
      <c r="G4757" s="9">
        <v>224.9</v>
      </c>
      <c r="H4757" s="9">
        <v>245.7</v>
      </c>
      <c r="I4757" s="9">
        <v>245.7</v>
      </c>
      <c r="J4757" s="9">
        <v>245.7</v>
      </c>
      <c r="K4757" s="9">
        <v>245.7</v>
      </c>
      <c r="L4757" s="9">
        <v>245.7</v>
      </c>
      <c r="M4757" s="9">
        <v>224.9</v>
      </c>
      <c r="N4757" s="9">
        <v>224.9</v>
      </c>
      <c r="O4757" s="9">
        <v>224.9</v>
      </c>
      <c r="P4757" s="9">
        <v>224.9</v>
      </c>
      <c r="Q4757" s="9">
        <v>224.9</v>
      </c>
      <c r="R4757" s="9">
        <v>224.9</v>
      </c>
      <c r="S4757" s="9">
        <v>224.9</v>
      </c>
      <c r="T4757" s="9">
        <v>224.9</v>
      </c>
    </row>
    <row r="4758" spans="1:20" x14ac:dyDescent="0.35">
      <c r="A4758">
        <f t="shared" si="149"/>
        <v>4758</v>
      </c>
      <c r="B4758" s="3" t="s">
        <v>72</v>
      </c>
      <c r="C4758" s="3" t="s">
        <v>74</v>
      </c>
      <c r="D4758" s="3" t="s">
        <v>59</v>
      </c>
      <c r="E4758">
        <v>2026</v>
      </c>
      <c r="F4758" s="3" t="str">
        <f t="shared" si="148"/>
        <v>CStorLR.GRN2026</v>
      </c>
      <c r="G4758" s="9">
        <v>224.9</v>
      </c>
      <c r="H4758" s="9">
        <v>245.7</v>
      </c>
      <c r="I4758" s="9">
        <v>245.7</v>
      </c>
      <c r="J4758" s="9">
        <v>245.7</v>
      </c>
      <c r="K4758" s="9">
        <v>245.7</v>
      </c>
      <c r="L4758" s="9">
        <v>245.7</v>
      </c>
      <c r="M4758" s="9">
        <v>224.9</v>
      </c>
      <c r="N4758" s="9">
        <v>224.9</v>
      </c>
      <c r="O4758" s="9">
        <v>224.9</v>
      </c>
      <c r="P4758" s="9">
        <v>224.9</v>
      </c>
      <c r="Q4758" s="9">
        <v>224.9</v>
      </c>
      <c r="R4758" s="9">
        <v>224.9</v>
      </c>
      <c r="S4758" s="9">
        <v>224.9</v>
      </c>
      <c r="T4758" s="9">
        <v>224.9</v>
      </c>
    </row>
    <row r="4759" spans="1:20" x14ac:dyDescent="0.35">
      <c r="A4759">
        <f t="shared" si="149"/>
        <v>4759</v>
      </c>
      <c r="B4759" s="3" t="s">
        <v>72</v>
      </c>
      <c r="C4759" s="3" t="s">
        <v>74</v>
      </c>
      <c r="D4759" s="3" t="s">
        <v>59</v>
      </c>
      <c r="E4759">
        <v>2027</v>
      </c>
      <c r="F4759" s="3" t="str">
        <f t="shared" si="148"/>
        <v>CStorLR.GRN2027</v>
      </c>
      <c r="G4759" s="9">
        <v>224.9</v>
      </c>
      <c r="H4759" s="9">
        <v>245.7</v>
      </c>
      <c r="I4759" s="9">
        <v>245.7</v>
      </c>
      <c r="J4759" s="9">
        <v>245.7</v>
      </c>
      <c r="K4759" s="9">
        <v>245.7</v>
      </c>
      <c r="L4759" s="9">
        <v>245.7</v>
      </c>
      <c r="M4759" s="9">
        <v>224.9</v>
      </c>
      <c r="N4759" s="9">
        <v>224.9</v>
      </c>
      <c r="O4759" s="9">
        <v>224.9</v>
      </c>
      <c r="P4759" s="9">
        <v>224.9</v>
      </c>
      <c r="Q4759" s="9">
        <v>224.9</v>
      </c>
      <c r="R4759" s="9">
        <v>224.9</v>
      </c>
      <c r="S4759" s="9">
        <v>224.9</v>
      </c>
      <c r="T4759" s="9">
        <v>224.9</v>
      </c>
    </row>
    <row r="4760" spans="1:20" x14ac:dyDescent="0.35">
      <c r="A4760">
        <f t="shared" si="149"/>
        <v>4760</v>
      </c>
      <c r="B4760" s="3" t="s">
        <v>72</v>
      </c>
      <c r="C4760" s="3" t="s">
        <v>74</v>
      </c>
      <c r="D4760" s="3" t="s">
        <v>59</v>
      </c>
      <c r="E4760">
        <v>2028</v>
      </c>
      <c r="F4760" s="3" t="str">
        <f t="shared" si="148"/>
        <v>CStorLR.GRN2028</v>
      </c>
      <c r="G4760" s="9">
        <v>224.9</v>
      </c>
      <c r="H4760" s="9">
        <v>245.7</v>
      </c>
      <c r="I4760" s="9">
        <v>245.7</v>
      </c>
      <c r="J4760" s="9">
        <v>245.7</v>
      </c>
      <c r="K4760" s="9">
        <v>245.7</v>
      </c>
      <c r="L4760" s="9">
        <v>245.7</v>
      </c>
      <c r="M4760" s="9">
        <v>224.9</v>
      </c>
      <c r="N4760" s="9">
        <v>224.9</v>
      </c>
      <c r="O4760" s="9">
        <v>224.9</v>
      </c>
      <c r="P4760" s="9">
        <v>224.9</v>
      </c>
      <c r="Q4760" s="9">
        <v>224.9</v>
      </c>
      <c r="R4760" s="9">
        <v>224.9</v>
      </c>
      <c r="S4760" s="9">
        <v>224.9</v>
      </c>
      <c r="T4760" s="9">
        <v>224.9</v>
      </c>
    </row>
    <row r="4761" spans="1:20" x14ac:dyDescent="0.35">
      <c r="A4761">
        <f t="shared" si="149"/>
        <v>4761</v>
      </c>
      <c r="B4761" s="3" t="s">
        <v>72</v>
      </c>
      <c r="C4761" s="3" t="s">
        <v>74</v>
      </c>
      <c r="D4761" s="3" t="s">
        <v>59</v>
      </c>
      <c r="E4761">
        <v>2029</v>
      </c>
      <c r="F4761" s="3" t="str">
        <f t="shared" si="148"/>
        <v>CStorLR.GRN2029</v>
      </c>
      <c r="G4761" s="9">
        <v>224.9</v>
      </c>
      <c r="H4761" s="9">
        <v>245.7</v>
      </c>
      <c r="I4761" s="9">
        <v>245.7</v>
      </c>
      <c r="J4761" s="9">
        <v>245.7</v>
      </c>
      <c r="K4761" s="9">
        <v>245.7</v>
      </c>
      <c r="L4761" s="9">
        <v>245.7</v>
      </c>
      <c r="M4761" s="9">
        <v>224.9</v>
      </c>
      <c r="N4761" s="9">
        <v>224.9</v>
      </c>
      <c r="O4761" s="9">
        <v>224.9</v>
      </c>
      <c r="P4761" s="9">
        <v>224.9</v>
      </c>
      <c r="Q4761" s="9">
        <v>224.9</v>
      </c>
      <c r="R4761" s="9">
        <v>224.9</v>
      </c>
      <c r="S4761" s="9">
        <v>224.9</v>
      </c>
      <c r="T4761" s="9">
        <v>224.9</v>
      </c>
    </row>
    <row r="4762" spans="1:20" x14ac:dyDescent="0.35">
      <c r="A4762">
        <f t="shared" si="149"/>
        <v>4762</v>
      </c>
      <c r="B4762" s="3" t="s">
        <v>72</v>
      </c>
      <c r="C4762" s="3" t="s">
        <v>74</v>
      </c>
      <c r="D4762" s="3" t="s">
        <v>60</v>
      </c>
      <c r="E4762">
        <v>2020</v>
      </c>
      <c r="F4762" s="3" t="str">
        <f t="shared" si="148"/>
        <v>CStorL GOOS2020</v>
      </c>
      <c r="G4762" s="9">
        <v>285</v>
      </c>
      <c r="H4762" s="9">
        <v>285</v>
      </c>
      <c r="I4762" s="9">
        <v>285</v>
      </c>
      <c r="J4762" s="9">
        <v>285</v>
      </c>
      <c r="K4762" s="9">
        <v>285</v>
      </c>
      <c r="L4762" s="9">
        <v>285</v>
      </c>
      <c r="M4762" s="9">
        <v>260.39999999999998</v>
      </c>
      <c r="N4762" s="9">
        <v>260.39999999999998</v>
      </c>
      <c r="O4762" s="9">
        <v>260.39999999999998</v>
      </c>
      <c r="P4762" s="9">
        <v>260.39999999999998</v>
      </c>
      <c r="Q4762" s="9">
        <v>260.39999999999998</v>
      </c>
      <c r="R4762" s="9">
        <v>260.39999999999998</v>
      </c>
      <c r="S4762" s="9">
        <v>260.39999999999998</v>
      </c>
      <c r="T4762" s="9">
        <v>285</v>
      </c>
    </row>
    <row r="4763" spans="1:20" x14ac:dyDescent="0.35">
      <c r="A4763">
        <f t="shared" si="149"/>
        <v>4763</v>
      </c>
      <c r="B4763" s="3" t="s">
        <v>72</v>
      </c>
      <c r="C4763" s="3" t="s">
        <v>74</v>
      </c>
      <c r="D4763" s="3" t="s">
        <v>60</v>
      </c>
      <c r="E4763">
        <v>2021</v>
      </c>
      <c r="F4763" s="3" t="str">
        <f t="shared" si="148"/>
        <v>CStorL GOOS2021</v>
      </c>
      <c r="G4763" s="9">
        <v>285</v>
      </c>
      <c r="H4763" s="9">
        <v>285</v>
      </c>
      <c r="I4763" s="9">
        <v>285</v>
      </c>
      <c r="J4763" s="9">
        <v>285</v>
      </c>
      <c r="K4763" s="9">
        <v>285</v>
      </c>
      <c r="L4763" s="9">
        <v>285</v>
      </c>
      <c r="M4763" s="9">
        <v>260.39999999999998</v>
      </c>
      <c r="N4763" s="9">
        <v>260.39999999999998</v>
      </c>
      <c r="O4763" s="9">
        <v>260.39999999999998</v>
      </c>
      <c r="P4763" s="9">
        <v>260.39999999999998</v>
      </c>
      <c r="Q4763" s="9">
        <v>260.39999999999998</v>
      </c>
      <c r="R4763" s="9">
        <v>260.39999999999998</v>
      </c>
      <c r="S4763" s="9">
        <v>260.39999999999998</v>
      </c>
      <c r="T4763" s="9">
        <v>285</v>
      </c>
    </row>
    <row r="4764" spans="1:20" x14ac:dyDescent="0.35">
      <c r="A4764">
        <f t="shared" si="149"/>
        <v>4764</v>
      </c>
      <c r="B4764" s="3" t="s">
        <v>72</v>
      </c>
      <c r="C4764" s="3" t="s">
        <v>74</v>
      </c>
      <c r="D4764" s="3" t="s">
        <v>60</v>
      </c>
      <c r="E4764">
        <v>2022</v>
      </c>
      <c r="F4764" s="3" t="str">
        <f t="shared" si="148"/>
        <v>CStorL GOOS2022</v>
      </c>
      <c r="G4764" s="9">
        <v>285</v>
      </c>
      <c r="H4764" s="9">
        <v>285</v>
      </c>
      <c r="I4764" s="9">
        <v>285</v>
      </c>
      <c r="J4764" s="9">
        <v>285</v>
      </c>
      <c r="K4764" s="9">
        <v>285</v>
      </c>
      <c r="L4764" s="9">
        <v>285</v>
      </c>
      <c r="M4764" s="9">
        <v>260.39999999999998</v>
      </c>
      <c r="N4764" s="9">
        <v>260.39999999999998</v>
      </c>
      <c r="O4764" s="9">
        <v>260.39999999999998</v>
      </c>
      <c r="P4764" s="9">
        <v>260.39999999999998</v>
      </c>
      <c r="Q4764" s="9">
        <v>260.39999999999998</v>
      </c>
      <c r="R4764" s="9">
        <v>260.39999999999998</v>
      </c>
      <c r="S4764" s="9">
        <v>260.39999999999998</v>
      </c>
      <c r="T4764" s="9">
        <v>285</v>
      </c>
    </row>
    <row r="4765" spans="1:20" x14ac:dyDescent="0.35">
      <c r="A4765">
        <f t="shared" si="149"/>
        <v>4765</v>
      </c>
      <c r="B4765" s="3" t="s">
        <v>72</v>
      </c>
      <c r="C4765" s="3" t="s">
        <v>74</v>
      </c>
      <c r="D4765" s="3" t="s">
        <v>60</v>
      </c>
      <c r="E4765">
        <v>2023</v>
      </c>
      <c r="F4765" s="3" t="str">
        <f t="shared" si="148"/>
        <v>CStorL GOOS2023</v>
      </c>
      <c r="G4765" s="9">
        <v>285</v>
      </c>
      <c r="H4765" s="9">
        <v>285</v>
      </c>
      <c r="I4765" s="9">
        <v>285</v>
      </c>
      <c r="J4765" s="9">
        <v>285</v>
      </c>
      <c r="K4765" s="9">
        <v>285</v>
      </c>
      <c r="L4765" s="9">
        <v>285</v>
      </c>
      <c r="M4765" s="9">
        <v>260.39999999999998</v>
      </c>
      <c r="N4765" s="9">
        <v>260.39999999999998</v>
      </c>
      <c r="O4765" s="9">
        <v>260.39999999999998</v>
      </c>
      <c r="P4765" s="9">
        <v>260.39999999999998</v>
      </c>
      <c r="Q4765" s="9">
        <v>260.39999999999998</v>
      </c>
      <c r="R4765" s="9">
        <v>260.39999999999998</v>
      </c>
      <c r="S4765" s="9">
        <v>260.39999999999998</v>
      </c>
      <c r="T4765" s="9">
        <v>285</v>
      </c>
    </row>
    <row r="4766" spans="1:20" x14ac:dyDescent="0.35">
      <c r="A4766">
        <f t="shared" si="149"/>
        <v>4766</v>
      </c>
      <c r="B4766" s="3" t="s">
        <v>72</v>
      </c>
      <c r="C4766" s="3" t="s">
        <v>74</v>
      </c>
      <c r="D4766" s="3" t="s">
        <v>60</v>
      </c>
      <c r="E4766">
        <v>2024</v>
      </c>
      <c r="F4766" s="3" t="str">
        <f t="shared" si="148"/>
        <v>CStorL GOOS2024</v>
      </c>
      <c r="G4766" s="9">
        <v>285</v>
      </c>
      <c r="H4766" s="9">
        <v>285</v>
      </c>
      <c r="I4766" s="9">
        <v>285</v>
      </c>
      <c r="J4766" s="9">
        <v>285</v>
      </c>
      <c r="K4766" s="9">
        <v>285</v>
      </c>
      <c r="L4766" s="9">
        <v>285</v>
      </c>
      <c r="M4766" s="9">
        <v>260.39999999999998</v>
      </c>
      <c r="N4766" s="9">
        <v>260.39999999999998</v>
      </c>
      <c r="O4766" s="9">
        <v>260.39999999999998</v>
      </c>
      <c r="P4766" s="9">
        <v>260.39999999999998</v>
      </c>
      <c r="Q4766" s="9">
        <v>260.39999999999998</v>
      </c>
      <c r="R4766" s="9">
        <v>260.39999999999998</v>
      </c>
      <c r="S4766" s="9">
        <v>260.39999999999998</v>
      </c>
      <c r="T4766" s="9">
        <v>285</v>
      </c>
    </row>
    <row r="4767" spans="1:20" x14ac:dyDescent="0.35">
      <c r="A4767">
        <f t="shared" si="149"/>
        <v>4767</v>
      </c>
      <c r="B4767" s="3" t="s">
        <v>72</v>
      </c>
      <c r="C4767" s="3" t="s">
        <v>74</v>
      </c>
      <c r="D4767" s="3" t="s">
        <v>60</v>
      </c>
      <c r="E4767">
        <v>2025</v>
      </c>
      <c r="F4767" s="3" t="str">
        <f t="shared" si="148"/>
        <v>CStorL GOOS2025</v>
      </c>
      <c r="G4767" s="9">
        <v>285</v>
      </c>
      <c r="H4767" s="9">
        <v>285</v>
      </c>
      <c r="I4767" s="9">
        <v>285</v>
      </c>
      <c r="J4767" s="9">
        <v>285</v>
      </c>
      <c r="K4767" s="9">
        <v>285</v>
      </c>
      <c r="L4767" s="9">
        <v>285</v>
      </c>
      <c r="M4767" s="9">
        <v>260.39999999999998</v>
      </c>
      <c r="N4767" s="9">
        <v>260.39999999999998</v>
      </c>
      <c r="O4767" s="9">
        <v>260.39999999999998</v>
      </c>
      <c r="P4767" s="9">
        <v>260.39999999999998</v>
      </c>
      <c r="Q4767" s="9">
        <v>260.39999999999998</v>
      </c>
      <c r="R4767" s="9">
        <v>260.39999999999998</v>
      </c>
      <c r="S4767" s="9">
        <v>260.39999999999998</v>
      </c>
      <c r="T4767" s="9">
        <v>285</v>
      </c>
    </row>
    <row r="4768" spans="1:20" x14ac:dyDescent="0.35">
      <c r="A4768">
        <f t="shared" si="149"/>
        <v>4768</v>
      </c>
      <c r="B4768" s="3" t="s">
        <v>72</v>
      </c>
      <c r="C4768" s="3" t="s">
        <v>74</v>
      </c>
      <c r="D4768" s="3" t="s">
        <v>60</v>
      </c>
      <c r="E4768">
        <v>2026</v>
      </c>
      <c r="F4768" s="3" t="str">
        <f t="shared" si="148"/>
        <v>CStorL GOOS2026</v>
      </c>
      <c r="G4768" s="9">
        <v>285</v>
      </c>
      <c r="H4768" s="9">
        <v>285</v>
      </c>
      <c r="I4768" s="9">
        <v>285</v>
      </c>
      <c r="J4768" s="9">
        <v>285</v>
      </c>
      <c r="K4768" s="9">
        <v>285</v>
      </c>
      <c r="L4768" s="9">
        <v>285</v>
      </c>
      <c r="M4768" s="9">
        <v>260.39999999999998</v>
      </c>
      <c r="N4768" s="9">
        <v>260.39999999999998</v>
      </c>
      <c r="O4768" s="9">
        <v>260.39999999999998</v>
      </c>
      <c r="P4768" s="9">
        <v>260.39999999999998</v>
      </c>
      <c r="Q4768" s="9">
        <v>260.39999999999998</v>
      </c>
      <c r="R4768" s="9">
        <v>260.39999999999998</v>
      </c>
      <c r="S4768" s="9">
        <v>260.39999999999998</v>
      </c>
      <c r="T4768" s="9">
        <v>285</v>
      </c>
    </row>
    <row r="4769" spans="1:20" x14ac:dyDescent="0.35">
      <c r="A4769">
        <f t="shared" si="149"/>
        <v>4769</v>
      </c>
      <c r="B4769" s="3" t="s">
        <v>72</v>
      </c>
      <c r="C4769" s="3" t="s">
        <v>74</v>
      </c>
      <c r="D4769" s="3" t="s">
        <v>60</v>
      </c>
      <c r="E4769">
        <v>2027</v>
      </c>
      <c r="F4769" s="3" t="str">
        <f t="shared" si="148"/>
        <v>CStorL GOOS2027</v>
      </c>
      <c r="G4769" s="9">
        <v>285</v>
      </c>
      <c r="H4769" s="9">
        <v>285</v>
      </c>
      <c r="I4769" s="9">
        <v>285</v>
      </c>
      <c r="J4769" s="9">
        <v>285</v>
      </c>
      <c r="K4769" s="9">
        <v>285</v>
      </c>
      <c r="L4769" s="9">
        <v>285</v>
      </c>
      <c r="M4769" s="9">
        <v>260.39999999999998</v>
      </c>
      <c r="N4769" s="9">
        <v>260.39999999999998</v>
      </c>
      <c r="O4769" s="9">
        <v>260.39999999999998</v>
      </c>
      <c r="P4769" s="9">
        <v>260.39999999999998</v>
      </c>
      <c r="Q4769" s="9">
        <v>260.39999999999998</v>
      </c>
      <c r="R4769" s="9">
        <v>260.39999999999998</v>
      </c>
      <c r="S4769" s="9">
        <v>260.39999999999998</v>
      </c>
      <c r="T4769" s="9">
        <v>285</v>
      </c>
    </row>
    <row r="4770" spans="1:20" x14ac:dyDescent="0.35">
      <c r="A4770">
        <f t="shared" si="149"/>
        <v>4770</v>
      </c>
      <c r="B4770" s="3" t="s">
        <v>72</v>
      </c>
      <c r="C4770" s="3" t="s">
        <v>74</v>
      </c>
      <c r="D4770" s="3" t="s">
        <v>60</v>
      </c>
      <c r="E4770">
        <v>2028</v>
      </c>
      <c r="F4770" s="3" t="str">
        <f t="shared" si="148"/>
        <v>CStorL GOOS2028</v>
      </c>
      <c r="G4770" s="9">
        <v>285</v>
      </c>
      <c r="H4770" s="9">
        <v>285</v>
      </c>
      <c r="I4770" s="9">
        <v>285</v>
      </c>
      <c r="J4770" s="9">
        <v>285</v>
      </c>
      <c r="K4770" s="9">
        <v>285</v>
      </c>
      <c r="L4770" s="9">
        <v>285</v>
      </c>
      <c r="M4770" s="9">
        <v>260.39999999999998</v>
      </c>
      <c r="N4770" s="9">
        <v>260.39999999999998</v>
      </c>
      <c r="O4770" s="9">
        <v>260.39999999999998</v>
      </c>
      <c r="P4770" s="9">
        <v>260.39999999999998</v>
      </c>
      <c r="Q4770" s="9">
        <v>260.39999999999998</v>
      </c>
      <c r="R4770" s="9">
        <v>260.39999999999998</v>
      </c>
      <c r="S4770" s="9">
        <v>260.39999999999998</v>
      </c>
      <c r="T4770" s="9">
        <v>285</v>
      </c>
    </row>
    <row r="4771" spans="1:20" x14ac:dyDescent="0.35">
      <c r="A4771">
        <f t="shared" si="149"/>
        <v>4771</v>
      </c>
      <c r="B4771" s="3" t="s">
        <v>72</v>
      </c>
      <c r="C4771" s="3" t="s">
        <v>74</v>
      </c>
      <c r="D4771" s="3" t="s">
        <v>60</v>
      </c>
      <c r="E4771">
        <v>2029</v>
      </c>
      <c r="F4771" s="3" t="str">
        <f t="shared" si="148"/>
        <v>CStorL GOOS2029</v>
      </c>
      <c r="G4771" s="9">
        <v>285</v>
      </c>
      <c r="H4771" s="9">
        <v>285</v>
      </c>
      <c r="I4771" s="9">
        <v>285</v>
      </c>
      <c r="J4771" s="9">
        <v>285</v>
      </c>
      <c r="K4771" s="9">
        <v>285</v>
      </c>
      <c r="L4771" s="9">
        <v>285</v>
      </c>
      <c r="M4771" s="9">
        <v>260.39999999999998</v>
      </c>
      <c r="N4771" s="9">
        <v>260.39999999999998</v>
      </c>
      <c r="O4771" s="9">
        <v>260.39999999999998</v>
      </c>
      <c r="P4771" s="9">
        <v>260.39999999999998</v>
      </c>
      <c r="Q4771" s="9">
        <v>260.39999999999998</v>
      </c>
      <c r="R4771" s="9">
        <v>260.39999999999998</v>
      </c>
      <c r="S4771" s="9">
        <v>260.39999999999998</v>
      </c>
      <c r="T4771" s="9">
        <v>285</v>
      </c>
    </row>
    <row r="4772" spans="1:20" x14ac:dyDescent="0.35">
      <c r="A4772">
        <f t="shared" si="149"/>
        <v>4772</v>
      </c>
      <c r="B4772" s="3" t="s">
        <v>72</v>
      </c>
      <c r="C4772" s="3" t="s">
        <v>74</v>
      </c>
      <c r="D4772" s="3" t="s">
        <v>61</v>
      </c>
      <c r="E4772">
        <v>2020</v>
      </c>
      <c r="F4772" s="3" t="str">
        <f t="shared" si="148"/>
        <v>CStorLR MON2020</v>
      </c>
      <c r="G4772" s="9">
        <v>190.1</v>
      </c>
      <c r="H4772" s="9">
        <v>190.1</v>
      </c>
      <c r="I4772" s="9">
        <v>190.1</v>
      </c>
      <c r="J4772" s="9">
        <v>190.1</v>
      </c>
      <c r="K4772" s="9">
        <v>190.1</v>
      </c>
      <c r="L4772" s="9">
        <v>190.1</v>
      </c>
      <c r="M4772" s="9">
        <v>180.4</v>
      </c>
      <c r="N4772" s="9">
        <v>180.4</v>
      </c>
      <c r="O4772" s="9">
        <v>180.4</v>
      </c>
      <c r="P4772" s="9">
        <v>180.4</v>
      </c>
      <c r="Q4772" s="9">
        <v>180.4</v>
      </c>
      <c r="R4772" s="9">
        <v>180.4</v>
      </c>
      <c r="S4772" s="9">
        <v>180.4</v>
      </c>
      <c r="T4772" s="9">
        <v>190.1</v>
      </c>
    </row>
    <row r="4773" spans="1:20" x14ac:dyDescent="0.35">
      <c r="A4773">
        <f t="shared" si="149"/>
        <v>4773</v>
      </c>
      <c r="B4773" s="3" t="s">
        <v>72</v>
      </c>
      <c r="C4773" s="3" t="s">
        <v>74</v>
      </c>
      <c r="D4773" s="3" t="s">
        <v>61</v>
      </c>
      <c r="E4773">
        <v>2021</v>
      </c>
      <c r="F4773" s="3" t="str">
        <f t="shared" si="148"/>
        <v>CStorLR MON2021</v>
      </c>
      <c r="G4773" s="9">
        <v>190.1</v>
      </c>
      <c r="H4773" s="9">
        <v>190.1</v>
      </c>
      <c r="I4773" s="9">
        <v>190.1</v>
      </c>
      <c r="J4773" s="9">
        <v>190.1</v>
      </c>
      <c r="K4773" s="9">
        <v>190.1</v>
      </c>
      <c r="L4773" s="9">
        <v>190.1</v>
      </c>
      <c r="M4773" s="9">
        <v>180.4</v>
      </c>
      <c r="N4773" s="9">
        <v>180.4</v>
      </c>
      <c r="O4773" s="9">
        <v>180.4</v>
      </c>
      <c r="P4773" s="9">
        <v>180.4</v>
      </c>
      <c r="Q4773" s="9">
        <v>180.4</v>
      </c>
      <c r="R4773" s="9">
        <v>180.4</v>
      </c>
      <c r="S4773" s="9">
        <v>180.4</v>
      </c>
      <c r="T4773" s="9">
        <v>190.1</v>
      </c>
    </row>
    <row r="4774" spans="1:20" x14ac:dyDescent="0.35">
      <c r="A4774">
        <f t="shared" si="149"/>
        <v>4774</v>
      </c>
      <c r="B4774" s="3" t="s">
        <v>72</v>
      </c>
      <c r="C4774" s="3" t="s">
        <v>74</v>
      </c>
      <c r="D4774" s="3" t="s">
        <v>61</v>
      </c>
      <c r="E4774">
        <v>2022</v>
      </c>
      <c r="F4774" s="3" t="str">
        <f t="shared" si="148"/>
        <v>CStorLR MON2022</v>
      </c>
      <c r="G4774" s="9">
        <v>190.1</v>
      </c>
      <c r="H4774" s="9">
        <v>190.1</v>
      </c>
      <c r="I4774" s="9">
        <v>190.1</v>
      </c>
      <c r="J4774" s="9">
        <v>190.1</v>
      </c>
      <c r="K4774" s="9">
        <v>190.1</v>
      </c>
      <c r="L4774" s="9">
        <v>190.1</v>
      </c>
      <c r="M4774" s="9">
        <v>180.4</v>
      </c>
      <c r="N4774" s="9">
        <v>180.4</v>
      </c>
      <c r="O4774" s="9">
        <v>180.4</v>
      </c>
      <c r="P4774" s="9">
        <v>180.4</v>
      </c>
      <c r="Q4774" s="9">
        <v>180.4</v>
      </c>
      <c r="R4774" s="9">
        <v>180.4</v>
      </c>
      <c r="S4774" s="9">
        <v>180.4</v>
      </c>
      <c r="T4774" s="9">
        <v>190.1</v>
      </c>
    </row>
    <row r="4775" spans="1:20" x14ac:dyDescent="0.35">
      <c r="A4775">
        <f t="shared" si="149"/>
        <v>4775</v>
      </c>
      <c r="B4775" s="3" t="s">
        <v>72</v>
      </c>
      <c r="C4775" s="3" t="s">
        <v>74</v>
      </c>
      <c r="D4775" s="3" t="s">
        <v>61</v>
      </c>
      <c r="E4775">
        <v>2023</v>
      </c>
      <c r="F4775" s="3" t="str">
        <f t="shared" si="148"/>
        <v>CStorLR MON2023</v>
      </c>
      <c r="G4775" s="9">
        <v>190.1</v>
      </c>
      <c r="H4775" s="9">
        <v>190.1</v>
      </c>
      <c r="I4775" s="9">
        <v>190.1</v>
      </c>
      <c r="J4775" s="9">
        <v>190.1</v>
      </c>
      <c r="K4775" s="9">
        <v>190.1</v>
      </c>
      <c r="L4775" s="9">
        <v>190.1</v>
      </c>
      <c r="M4775" s="9">
        <v>180.4</v>
      </c>
      <c r="N4775" s="9">
        <v>180.4</v>
      </c>
      <c r="O4775" s="9">
        <v>180.4</v>
      </c>
      <c r="P4775" s="9">
        <v>180.4</v>
      </c>
      <c r="Q4775" s="9">
        <v>180.4</v>
      </c>
      <c r="R4775" s="9">
        <v>180.4</v>
      </c>
      <c r="S4775" s="9">
        <v>180.4</v>
      </c>
      <c r="T4775" s="9">
        <v>190.1</v>
      </c>
    </row>
    <row r="4776" spans="1:20" x14ac:dyDescent="0.35">
      <c r="A4776">
        <f t="shared" si="149"/>
        <v>4776</v>
      </c>
      <c r="B4776" s="3" t="s">
        <v>72</v>
      </c>
      <c r="C4776" s="3" t="s">
        <v>74</v>
      </c>
      <c r="D4776" s="3" t="s">
        <v>61</v>
      </c>
      <c r="E4776">
        <v>2024</v>
      </c>
      <c r="F4776" s="3" t="str">
        <f t="shared" si="148"/>
        <v>CStorLR MON2024</v>
      </c>
      <c r="G4776" s="9">
        <v>190.1</v>
      </c>
      <c r="H4776" s="9">
        <v>190.1</v>
      </c>
      <c r="I4776" s="9">
        <v>190.1</v>
      </c>
      <c r="J4776" s="9">
        <v>190.1</v>
      </c>
      <c r="K4776" s="9">
        <v>190.1</v>
      </c>
      <c r="L4776" s="9">
        <v>190.1</v>
      </c>
      <c r="M4776" s="9">
        <v>180.4</v>
      </c>
      <c r="N4776" s="9">
        <v>180.4</v>
      </c>
      <c r="O4776" s="9">
        <v>180.4</v>
      </c>
      <c r="P4776" s="9">
        <v>180.4</v>
      </c>
      <c r="Q4776" s="9">
        <v>180.4</v>
      </c>
      <c r="R4776" s="9">
        <v>180.4</v>
      </c>
      <c r="S4776" s="9">
        <v>180.4</v>
      </c>
      <c r="T4776" s="9">
        <v>190.1</v>
      </c>
    </row>
    <row r="4777" spans="1:20" x14ac:dyDescent="0.35">
      <c r="A4777">
        <f t="shared" si="149"/>
        <v>4777</v>
      </c>
      <c r="B4777" s="3" t="s">
        <v>72</v>
      </c>
      <c r="C4777" s="3" t="s">
        <v>74</v>
      </c>
      <c r="D4777" s="3" t="s">
        <v>61</v>
      </c>
      <c r="E4777">
        <v>2025</v>
      </c>
      <c r="F4777" s="3" t="str">
        <f t="shared" si="148"/>
        <v>CStorLR MON2025</v>
      </c>
      <c r="G4777" s="9">
        <v>190.1</v>
      </c>
      <c r="H4777" s="9">
        <v>190.1</v>
      </c>
      <c r="I4777" s="9">
        <v>190.1</v>
      </c>
      <c r="J4777" s="9">
        <v>190.1</v>
      </c>
      <c r="K4777" s="9">
        <v>190.1</v>
      </c>
      <c r="L4777" s="9">
        <v>190.1</v>
      </c>
      <c r="M4777" s="9">
        <v>180.4</v>
      </c>
      <c r="N4777" s="9">
        <v>180.4</v>
      </c>
      <c r="O4777" s="9">
        <v>180.4</v>
      </c>
      <c r="P4777" s="9">
        <v>180.4</v>
      </c>
      <c r="Q4777" s="9">
        <v>180.4</v>
      </c>
      <c r="R4777" s="9">
        <v>180.4</v>
      </c>
      <c r="S4777" s="9">
        <v>180.4</v>
      </c>
      <c r="T4777" s="9">
        <v>190.1</v>
      </c>
    </row>
    <row r="4778" spans="1:20" x14ac:dyDescent="0.35">
      <c r="A4778">
        <f t="shared" si="149"/>
        <v>4778</v>
      </c>
      <c r="B4778" s="3" t="s">
        <v>72</v>
      </c>
      <c r="C4778" s="3" t="s">
        <v>74</v>
      </c>
      <c r="D4778" s="3" t="s">
        <v>61</v>
      </c>
      <c r="E4778">
        <v>2026</v>
      </c>
      <c r="F4778" s="3" t="str">
        <f t="shared" si="148"/>
        <v>CStorLR MON2026</v>
      </c>
      <c r="G4778" s="9">
        <v>190.1</v>
      </c>
      <c r="H4778" s="9">
        <v>190.1</v>
      </c>
      <c r="I4778" s="9">
        <v>190.1</v>
      </c>
      <c r="J4778" s="9">
        <v>190.1</v>
      </c>
      <c r="K4778" s="9">
        <v>190.1</v>
      </c>
      <c r="L4778" s="9">
        <v>190.1</v>
      </c>
      <c r="M4778" s="9">
        <v>180.4</v>
      </c>
      <c r="N4778" s="9">
        <v>180.4</v>
      </c>
      <c r="O4778" s="9">
        <v>180.4</v>
      </c>
      <c r="P4778" s="9">
        <v>180.4</v>
      </c>
      <c r="Q4778" s="9">
        <v>180.4</v>
      </c>
      <c r="R4778" s="9">
        <v>180.4</v>
      </c>
      <c r="S4778" s="9">
        <v>180.4</v>
      </c>
      <c r="T4778" s="9">
        <v>190.1</v>
      </c>
    </row>
    <row r="4779" spans="1:20" x14ac:dyDescent="0.35">
      <c r="A4779">
        <f t="shared" si="149"/>
        <v>4779</v>
      </c>
      <c r="B4779" s="3" t="s">
        <v>72</v>
      </c>
      <c r="C4779" s="3" t="s">
        <v>74</v>
      </c>
      <c r="D4779" s="3" t="s">
        <v>61</v>
      </c>
      <c r="E4779">
        <v>2027</v>
      </c>
      <c r="F4779" s="3" t="str">
        <f t="shared" si="148"/>
        <v>CStorLR MON2027</v>
      </c>
      <c r="G4779" s="9">
        <v>190.1</v>
      </c>
      <c r="H4779" s="9">
        <v>190.1</v>
      </c>
      <c r="I4779" s="9">
        <v>190.1</v>
      </c>
      <c r="J4779" s="9">
        <v>190.1</v>
      </c>
      <c r="K4779" s="9">
        <v>190.1</v>
      </c>
      <c r="L4779" s="9">
        <v>190.1</v>
      </c>
      <c r="M4779" s="9">
        <v>180.4</v>
      </c>
      <c r="N4779" s="9">
        <v>180.4</v>
      </c>
      <c r="O4779" s="9">
        <v>180.4</v>
      </c>
      <c r="P4779" s="9">
        <v>180.4</v>
      </c>
      <c r="Q4779" s="9">
        <v>180.4</v>
      </c>
      <c r="R4779" s="9">
        <v>180.4</v>
      </c>
      <c r="S4779" s="9">
        <v>180.4</v>
      </c>
      <c r="T4779" s="9">
        <v>190.1</v>
      </c>
    </row>
    <row r="4780" spans="1:20" x14ac:dyDescent="0.35">
      <c r="A4780">
        <f t="shared" si="149"/>
        <v>4780</v>
      </c>
      <c r="B4780" s="3" t="s">
        <v>72</v>
      </c>
      <c r="C4780" s="3" t="s">
        <v>74</v>
      </c>
      <c r="D4780" s="3" t="s">
        <v>61</v>
      </c>
      <c r="E4780">
        <v>2028</v>
      </c>
      <c r="F4780" s="3" t="str">
        <f t="shared" si="148"/>
        <v>CStorLR MON2028</v>
      </c>
      <c r="G4780" s="9">
        <v>190.1</v>
      </c>
      <c r="H4780" s="9">
        <v>190.1</v>
      </c>
      <c r="I4780" s="9">
        <v>190.1</v>
      </c>
      <c r="J4780" s="9">
        <v>190.1</v>
      </c>
      <c r="K4780" s="9">
        <v>190.1</v>
      </c>
      <c r="L4780" s="9">
        <v>190.1</v>
      </c>
      <c r="M4780" s="9">
        <v>180.4</v>
      </c>
      <c r="N4780" s="9">
        <v>180.4</v>
      </c>
      <c r="O4780" s="9">
        <v>180.4</v>
      </c>
      <c r="P4780" s="9">
        <v>180.4</v>
      </c>
      <c r="Q4780" s="9">
        <v>180.4</v>
      </c>
      <c r="R4780" s="9">
        <v>180.4</v>
      </c>
      <c r="S4780" s="9">
        <v>180.4</v>
      </c>
      <c r="T4780" s="9">
        <v>190.1</v>
      </c>
    </row>
    <row r="4781" spans="1:20" x14ac:dyDescent="0.35">
      <c r="A4781">
        <f t="shared" si="149"/>
        <v>4781</v>
      </c>
      <c r="B4781" s="3" t="s">
        <v>72</v>
      </c>
      <c r="C4781" s="3" t="s">
        <v>74</v>
      </c>
      <c r="D4781" s="3" t="s">
        <v>61</v>
      </c>
      <c r="E4781">
        <v>2029</v>
      </c>
      <c r="F4781" s="3" t="str">
        <f t="shared" si="148"/>
        <v>CStorLR MON2029</v>
      </c>
      <c r="G4781" s="9">
        <v>190.1</v>
      </c>
      <c r="H4781" s="9">
        <v>190.1</v>
      </c>
      <c r="I4781" s="9">
        <v>190.1</v>
      </c>
      <c r="J4781" s="9">
        <v>190.1</v>
      </c>
      <c r="K4781" s="9">
        <v>190.1</v>
      </c>
      <c r="L4781" s="9">
        <v>190.1</v>
      </c>
      <c r="M4781" s="9">
        <v>180.4</v>
      </c>
      <c r="N4781" s="9">
        <v>180.4</v>
      </c>
      <c r="O4781" s="9">
        <v>180.4</v>
      </c>
      <c r="P4781" s="9">
        <v>180.4</v>
      </c>
      <c r="Q4781" s="9">
        <v>180.4</v>
      </c>
      <c r="R4781" s="9">
        <v>180.4</v>
      </c>
      <c r="S4781" s="9">
        <v>180.4</v>
      </c>
      <c r="T4781" s="9">
        <v>190.1</v>
      </c>
    </row>
    <row r="4782" spans="1:20" x14ac:dyDescent="0.35">
      <c r="A4782">
        <f t="shared" si="149"/>
        <v>4782</v>
      </c>
      <c r="B4782" s="3" t="s">
        <v>72</v>
      </c>
      <c r="C4782" s="3" t="s">
        <v>74</v>
      </c>
      <c r="D4782" s="3" t="s">
        <v>62</v>
      </c>
      <c r="E4782">
        <v>2020</v>
      </c>
      <c r="F4782" s="3" t="str">
        <f t="shared" si="148"/>
        <v>CStorICE H2020</v>
      </c>
      <c r="G4782" s="9">
        <v>204.8</v>
      </c>
      <c r="H4782" s="9">
        <v>204.8</v>
      </c>
      <c r="I4782" s="9">
        <v>204.8</v>
      </c>
      <c r="J4782" s="9">
        <v>204.8</v>
      </c>
      <c r="K4782" s="9">
        <v>204.8</v>
      </c>
      <c r="L4782" s="9">
        <v>204.8</v>
      </c>
      <c r="M4782" s="9">
        <v>193.4</v>
      </c>
      <c r="N4782" s="9">
        <v>193.4</v>
      </c>
      <c r="O4782" s="9">
        <v>193.4</v>
      </c>
      <c r="P4782" s="9">
        <v>193.4</v>
      </c>
      <c r="Q4782" s="9">
        <v>193.4</v>
      </c>
      <c r="R4782" s="9">
        <v>193.4</v>
      </c>
      <c r="S4782" s="9">
        <v>193.4</v>
      </c>
      <c r="T4782" s="9">
        <v>204.8</v>
      </c>
    </row>
    <row r="4783" spans="1:20" x14ac:dyDescent="0.35">
      <c r="A4783">
        <f t="shared" si="149"/>
        <v>4783</v>
      </c>
      <c r="B4783" s="3" t="s">
        <v>72</v>
      </c>
      <c r="C4783" s="3" t="s">
        <v>74</v>
      </c>
      <c r="D4783" s="3" t="s">
        <v>62</v>
      </c>
      <c r="E4783">
        <v>2021</v>
      </c>
      <c r="F4783" s="3" t="str">
        <f t="shared" si="148"/>
        <v>CStorICE H2021</v>
      </c>
      <c r="G4783" s="9">
        <v>204.8</v>
      </c>
      <c r="H4783" s="9">
        <v>204.8</v>
      </c>
      <c r="I4783" s="9">
        <v>204.8</v>
      </c>
      <c r="J4783" s="9">
        <v>204.8</v>
      </c>
      <c r="K4783" s="9">
        <v>204.8</v>
      </c>
      <c r="L4783" s="9">
        <v>204.8</v>
      </c>
      <c r="M4783" s="9">
        <v>193.4</v>
      </c>
      <c r="N4783" s="9">
        <v>193.4</v>
      </c>
      <c r="O4783" s="9">
        <v>193.4</v>
      </c>
      <c r="P4783" s="9">
        <v>193.4</v>
      </c>
      <c r="Q4783" s="9">
        <v>193.4</v>
      </c>
      <c r="R4783" s="9">
        <v>193.4</v>
      </c>
      <c r="S4783" s="9">
        <v>193.4</v>
      </c>
      <c r="T4783" s="9">
        <v>204.8</v>
      </c>
    </row>
    <row r="4784" spans="1:20" x14ac:dyDescent="0.35">
      <c r="A4784">
        <f t="shared" si="149"/>
        <v>4784</v>
      </c>
      <c r="B4784" s="3" t="s">
        <v>72</v>
      </c>
      <c r="C4784" s="3" t="s">
        <v>74</v>
      </c>
      <c r="D4784" s="3" t="s">
        <v>62</v>
      </c>
      <c r="E4784">
        <v>2022</v>
      </c>
      <c r="F4784" s="3" t="str">
        <f t="shared" si="148"/>
        <v>CStorICE H2022</v>
      </c>
      <c r="G4784" s="9">
        <v>204.8</v>
      </c>
      <c r="H4784" s="9">
        <v>204.8</v>
      </c>
      <c r="I4784" s="9">
        <v>204.8</v>
      </c>
      <c r="J4784" s="9">
        <v>204.8</v>
      </c>
      <c r="K4784" s="9">
        <v>204.8</v>
      </c>
      <c r="L4784" s="9">
        <v>204.8</v>
      </c>
      <c r="M4784" s="9">
        <v>193.4</v>
      </c>
      <c r="N4784" s="9">
        <v>193.4</v>
      </c>
      <c r="O4784" s="9">
        <v>193.4</v>
      </c>
      <c r="P4784" s="9">
        <v>193.4</v>
      </c>
      <c r="Q4784" s="9">
        <v>193.4</v>
      </c>
      <c r="R4784" s="9">
        <v>193.4</v>
      </c>
      <c r="S4784" s="9">
        <v>193.4</v>
      </c>
      <c r="T4784" s="9">
        <v>204.8</v>
      </c>
    </row>
    <row r="4785" spans="1:20" x14ac:dyDescent="0.35">
      <c r="A4785">
        <f t="shared" si="149"/>
        <v>4785</v>
      </c>
      <c r="B4785" s="3" t="s">
        <v>72</v>
      </c>
      <c r="C4785" s="3" t="s">
        <v>74</v>
      </c>
      <c r="D4785" s="3" t="s">
        <v>62</v>
      </c>
      <c r="E4785">
        <v>2023</v>
      </c>
      <c r="F4785" s="3" t="str">
        <f t="shared" si="148"/>
        <v>CStorICE H2023</v>
      </c>
      <c r="G4785" s="9">
        <v>204.8</v>
      </c>
      <c r="H4785" s="9">
        <v>204.8</v>
      </c>
      <c r="I4785" s="9">
        <v>204.8</v>
      </c>
      <c r="J4785" s="9">
        <v>204.8</v>
      </c>
      <c r="K4785" s="9">
        <v>204.8</v>
      </c>
      <c r="L4785" s="9">
        <v>204.8</v>
      </c>
      <c r="M4785" s="9">
        <v>193.4</v>
      </c>
      <c r="N4785" s="9">
        <v>193.4</v>
      </c>
      <c r="O4785" s="9">
        <v>193.4</v>
      </c>
      <c r="P4785" s="9">
        <v>193.4</v>
      </c>
      <c r="Q4785" s="9">
        <v>193.4</v>
      </c>
      <c r="R4785" s="9">
        <v>193.4</v>
      </c>
      <c r="S4785" s="9">
        <v>193.4</v>
      </c>
      <c r="T4785" s="9">
        <v>204.8</v>
      </c>
    </row>
    <row r="4786" spans="1:20" x14ac:dyDescent="0.35">
      <c r="A4786">
        <f t="shared" si="149"/>
        <v>4786</v>
      </c>
      <c r="B4786" s="3" t="s">
        <v>72</v>
      </c>
      <c r="C4786" s="3" t="s">
        <v>74</v>
      </c>
      <c r="D4786" s="3" t="s">
        <v>62</v>
      </c>
      <c r="E4786">
        <v>2024</v>
      </c>
      <c r="F4786" s="3" t="str">
        <f t="shared" si="148"/>
        <v>CStorICE H2024</v>
      </c>
      <c r="G4786" s="9">
        <v>204.8</v>
      </c>
      <c r="H4786" s="9">
        <v>204.8</v>
      </c>
      <c r="I4786" s="9">
        <v>204.8</v>
      </c>
      <c r="J4786" s="9">
        <v>204.8</v>
      </c>
      <c r="K4786" s="9">
        <v>204.8</v>
      </c>
      <c r="L4786" s="9">
        <v>204.8</v>
      </c>
      <c r="M4786" s="9">
        <v>193.4</v>
      </c>
      <c r="N4786" s="9">
        <v>193.4</v>
      </c>
      <c r="O4786" s="9">
        <v>193.4</v>
      </c>
      <c r="P4786" s="9">
        <v>193.4</v>
      </c>
      <c r="Q4786" s="9">
        <v>193.4</v>
      </c>
      <c r="R4786" s="9">
        <v>193.4</v>
      </c>
      <c r="S4786" s="9">
        <v>193.4</v>
      </c>
      <c r="T4786" s="9">
        <v>204.8</v>
      </c>
    </row>
    <row r="4787" spans="1:20" x14ac:dyDescent="0.35">
      <c r="A4787">
        <f t="shared" si="149"/>
        <v>4787</v>
      </c>
      <c r="B4787" s="3" t="s">
        <v>72</v>
      </c>
      <c r="C4787" s="3" t="s">
        <v>74</v>
      </c>
      <c r="D4787" s="3" t="s">
        <v>62</v>
      </c>
      <c r="E4787">
        <v>2025</v>
      </c>
      <c r="F4787" s="3" t="str">
        <f t="shared" si="148"/>
        <v>CStorICE H2025</v>
      </c>
      <c r="G4787" s="9">
        <v>204.8</v>
      </c>
      <c r="H4787" s="9">
        <v>204.8</v>
      </c>
      <c r="I4787" s="9">
        <v>204.8</v>
      </c>
      <c r="J4787" s="9">
        <v>204.8</v>
      </c>
      <c r="K4787" s="9">
        <v>204.8</v>
      </c>
      <c r="L4787" s="9">
        <v>204.8</v>
      </c>
      <c r="M4787" s="9">
        <v>193.4</v>
      </c>
      <c r="N4787" s="9">
        <v>193.4</v>
      </c>
      <c r="O4787" s="9">
        <v>193.4</v>
      </c>
      <c r="P4787" s="9">
        <v>193.4</v>
      </c>
      <c r="Q4787" s="9">
        <v>193.4</v>
      </c>
      <c r="R4787" s="9">
        <v>193.4</v>
      </c>
      <c r="S4787" s="9">
        <v>193.4</v>
      </c>
      <c r="T4787" s="9">
        <v>204.8</v>
      </c>
    </row>
    <row r="4788" spans="1:20" x14ac:dyDescent="0.35">
      <c r="A4788">
        <f t="shared" si="149"/>
        <v>4788</v>
      </c>
      <c r="B4788" s="3" t="s">
        <v>72</v>
      </c>
      <c r="C4788" s="3" t="s">
        <v>74</v>
      </c>
      <c r="D4788" s="3" t="s">
        <v>62</v>
      </c>
      <c r="E4788">
        <v>2026</v>
      </c>
      <c r="F4788" s="3" t="str">
        <f t="shared" si="148"/>
        <v>CStorICE H2026</v>
      </c>
      <c r="G4788" s="9">
        <v>204.8</v>
      </c>
      <c r="H4788" s="9">
        <v>204.8</v>
      </c>
      <c r="I4788" s="9">
        <v>204.8</v>
      </c>
      <c r="J4788" s="9">
        <v>204.8</v>
      </c>
      <c r="K4788" s="9">
        <v>204.8</v>
      </c>
      <c r="L4788" s="9">
        <v>204.8</v>
      </c>
      <c r="M4788" s="9">
        <v>193.4</v>
      </c>
      <c r="N4788" s="9">
        <v>193.4</v>
      </c>
      <c r="O4788" s="9">
        <v>193.4</v>
      </c>
      <c r="P4788" s="9">
        <v>193.4</v>
      </c>
      <c r="Q4788" s="9">
        <v>193.4</v>
      </c>
      <c r="R4788" s="9">
        <v>193.4</v>
      </c>
      <c r="S4788" s="9">
        <v>193.4</v>
      </c>
      <c r="T4788" s="9">
        <v>204.8</v>
      </c>
    </row>
    <row r="4789" spans="1:20" x14ac:dyDescent="0.35">
      <c r="A4789">
        <f t="shared" si="149"/>
        <v>4789</v>
      </c>
      <c r="B4789" s="3" t="s">
        <v>72</v>
      </c>
      <c r="C4789" s="3" t="s">
        <v>74</v>
      </c>
      <c r="D4789" s="3" t="s">
        <v>62</v>
      </c>
      <c r="E4789">
        <v>2027</v>
      </c>
      <c r="F4789" s="3" t="str">
        <f t="shared" si="148"/>
        <v>CStorICE H2027</v>
      </c>
      <c r="G4789" s="9">
        <v>204.8</v>
      </c>
      <c r="H4789" s="9">
        <v>204.8</v>
      </c>
      <c r="I4789" s="9">
        <v>204.8</v>
      </c>
      <c r="J4789" s="9">
        <v>204.8</v>
      </c>
      <c r="K4789" s="9">
        <v>204.8</v>
      </c>
      <c r="L4789" s="9">
        <v>204.8</v>
      </c>
      <c r="M4789" s="9">
        <v>193.4</v>
      </c>
      <c r="N4789" s="9">
        <v>193.4</v>
      </c>
      <c r="O4789" s="9">
        <v>193.4</v>
      </c>
      <c r="P4789" s="9">
        <v>193.4</v>
      </c>
      <c r="Q4789" s="9">
        <v>193.4</v>
      </c>
      <c r="R4789" s="9">
        <v>193.4</v>
      </c>
      <c r="S4789" s="9">
        <v>193.4</v>
      </c>
      <c r="T4789" s="9">
        <v>204.8</v>
      </c>
    </row>
    <row r="4790" spans="1:20" x14ac:dyDescent="0.35">
      <c r="A4790">
        <f t="shared" si="149"/>
        <v>4790</v>
      </c>
      <c r="B4790" s="3" t="s">
        <v>72</v>
      </c>
      <c r="C4790" s="3" t="s">
        <v>74</v>
      </c>
      <c r="D4790" s="3" t="s">
        <v>62</v>
      </c>
      <c r="E4790">
        <v>2028</v>
      </c>
      <c r="F4790" s="3" t="str">
        <f t="shared" si="148"/>
        <v>CStorICE H2028</v>
      </c>
      <c r="G4790" s="9">
        <v>204.8</v>
      </c>
      <c r="H4790" s="9">
        <v>204.8</v>
      </c>
      <c r="I4790" s="9">
        <v>204.8</v>
      </c>
      <c r="J4790" s="9">
        <v>204.8</v>
      </c>
      <c r="K4790" s="9">
        <v>204.8</v>
      </c>
      <c r="L4790" s="9">
        <v>204.8</v>
      </c>
      <c r="M4790" s="9">
        <v>193.4</v>
      </c>
      <c r="N4790" s="9">
        <v>193.4</v>
      </c>
      <c r="O4790" s="9">
        <v>193.4</v>
      </c>
      <c r="P4790" s="9">
        <v>193.4</v>
      </c>
      <c r="Q4790" s="9">
        <v>193.4</v>
      </c>
      <c r="R4790" s="9">
        <v>193.4</v>
      </c>
      <c r="S4790" s="9">
        <v>193.4</v>
      </c>
      <c r="T4790" s="9">
        <v>204.8</v>
      </c>
    </row>
    <row r="4791" spans="1:20" x14ac:dyDescent="0.35">
      <c r="A4791">
        <f t="shared" si="149"/>
        <v>4791</v>
      </c>
      <c r="B4791" s="3" t="s">
        <v>72</v>
      </c>
      <c r="C4791" s="3" t="s">
        <v>74</v>
      </c>
      <c r="D4791" s="3" t="s">
        <v>62</v>
      </c>
      <c r="E4791">
        <v>2029</v>
      </c>
      <c r="F4791" s="3" t="str">
        <f t="shared" si="148"/>
        <v>CStorICE H2029</v>
      </c>
      <c r="G4791" s="9">
        <v>204.8</v>
      </c>
      <c r="H4791" s="9">
        <v>204.8</v>
      </c>
      <c r="I4791" s="9">
        <v>204.8</v>
      </c>
      <c r="J4791" s="9">
        <v>204.8</v>
      </c>
      <c r="K4791" s="9">
        <v>204.8</v>
      </c>
      <c r="L4791" s="9">
        <v>204.8</v>
      </c>
      <c r="M4791" s="9">
        <v>193.4</v>
      </c>
      <c r="N4791" s="9">
        <v>193.4</v>
      </c>
      <c r="O4791" s="9">
        <v>193.4</v>
      </c>
      <c r="P4791" s="9">
        <v>193.4</v>
      </c>
      <c r="Q4791" s="9">
        <v>193.4</v>
      </c>
      <c r="R4791" s="9">
        <v>193.4</v>
      </c>
      <c r="S4791" s="9">
        <v>193.4</v>
      </c>
      <c r="T4791" s="9">
        <v>204.8</v>
      </c>
    </row>
    <row r="4792" spans="1:20" x14ac:dyDescent="0.35">
      <c r="A4792">
        <f t="shared" si="149"/>
        <v>4792</v>
      </c>
      <c r="B4792" s="3" t="s">
        <v>72</v>
      </c>
      <c r="C4792" s="3" t="s">
        <v>74</v>
      </c>
      <c r="D4792" s="3" t="s">
        <v>63</v>
      </c>
      <c r="E4792">
        <v>2020</v>
      </c>
      <c r="F4792" s="3" t="str">
        <f t="shared" si="148"/>
        <v>CStorMCNARY2020</v>
      </c>
      <c r="G4792" s="9">
        <v>550.29999999999995</v>
      </c>
      <c r="H4792" s="9">
        <v>550.29999999999995</v>
      </c>
      <c r="I4792" s="9">
        <v>550.29999999999995</v>
      </c>
      <c r="J4792" s="9">
        <v>550.29999999999995</v>
      </c>
      <c r="K4792" s="9">
        <v>550.29999999999995</v>
      </c>
      <c r="L4792" s="9">
        <v>550.29999999999995</v>
      </c>
      <c r="M4792" s="9">
        <v>550.29999999999995</v>
      </c>
      <c r="N4792" s="9">
        <v>550.29999999999995</v>
      </c>
      <c r="O4792" s="9">
        <v>550.29999999999995</v>
      </c>
      <c r="P4792" s="9">
        <v>550.29999999999995</v>
      </c>
      <c r="Q4792" s="9">
        <v>550.29999999999995</v>
      </c>
      <c r="R4792" s="9">
        <v>550.29999999999995</v>
      </c>
      <c r="S4792" s="9">
        <v>550.29999999999995</v>
      </c>
      <c r="T4792" s="9">
        <v>550.29999999999995</v>
      </c>
    </row>
    <row r="4793" spans="1:20" x14ac:dyDescent="0.35">
      <c r="A4793">
        <f t="shared" si="149"/>
        <v>4793</v>
      </c>
      <c r="B4793" s="3" t="s">
        <v>72</v>
      </c>
      <c r="C4793" s="3" t="s">
        <v>74</v>
      </c>
      <c r="D4793" s="3" t="s">
        <v>63</v>
      </c>
      <c r="E4793">
        <v>2021</v>
      </c>
      <c r="F4793" s="3" t="str">
        <f t="shared" si="148"/>
        <v>CStorMCNARY2021</v>
      </c>
      <c r="G4793" s="9">
        <v>550.29999999999995</v>
      </c>
      <c r="H4793" s="9">
        <v>550.29999999999995</v>
      </c>
      <c r="I4793" s="9">
        <v>550.29999999999995</v>
      </c>
      <c r="J4793" s="9">
        <v>550.29999999999995</v>
      </c>
      <c r="K4793" s="9">
        <v>550.29999999999995</v>
      </c>
      <c r="L4793" s="9">
        <v>550.29999999999995</v>
      </c>
      <c r="M4793" s="9">
        <v>550.29999999999995</v>
      </c>
      <c r="N4793" s="9">
        <v>550.29999999999995</v>
      </c>
      <c r="O4793" s="9">
        <v>550.29999999999995</v>
      </c>
      <c r="P4793" s="9">
        <v>550.29999999999995</v>
      </c>
      <c r="Q4793" s="9">
        <v>550.29999999999995</v>
      </c>
      <c r="R4793" s="9">
        <v>550.29999999999995</v>
      </c>
      <c r="S4793" s="9">
        <v>550.29999999999995</v>
      </c>
      <c r="T4793" s="9">
        <v>550.29999999999995</v>
      </c>
    </row>
    <row r="4794" spans="1:20" x14ac:dyDescent="0.35">
      <c r="A4794">
        <f t="shared" si="149"/>
        <v>4794</v>
      </c>
      <c r="B4794" s="3" t="s">
        <v>72</v>
      </c>
      <c r="C4794" s="3" t="s">
        <v>74</v>
      </c>
      <c r="D4794" s="3" t="s">
        <v>63</v>
      </c>
      <c r="E4794">
        <v>2022</v>
      </c>
      <c r="F4794" s="3" t="str">
        <f t="shared" si="148"/>
        <v>CStorMCNARY2022</v>
      </c>
      <c r="G4794" s="9">
        <v>550.29999999999995</v>
      </c>
      <c r="H4794" s="9">
        <v>550.29999999999995</v>
      </c>
      <c r="I4794" s="9">
        <v>550.29999999999995</v>
      </c>
      <c r="J4794" s="9">
        <v>550.29999999999995</v>
      </c>
      <c r="K4794" s="9">
        <v>550.29999999999995</v>
      </c>
      <c r="L4794" s="9">
        <v>550.29999999999995</v>
      </c>
      <c r="M4794" s="9">
        <v>550.29999999999995</v>
      </c>
      <c r="N4794" s="9">
        <v>550.29999999999995</v>
      </c>
      <c r="O4794" s="9">
        <v>550.29999999999995</v>
      </c>
      <c r="P4794" s="9">
        <v>550.29999999999995</v>
      </c>
      <c r="Q4794" s="9">
        <v>550.29999999999995</v>
      </c>
      <c r="R4794" s="9">
        <v>550.29999999999995</v>
      </c>
      <c r="S4794" s="9">
        <v>550.29999999999995</v>
      </c>
      <c r="T4794" s="9">
        <v>550.29999999999995</v>
      </c>
    </row>
    <row r="4795" spans="1:20" x14ac:dyDescent="0.35">
      <c r="A4795">
        <f t="shared" si="149"/>
        <v>4795</v>
      </c>
      <c r="B4795" s="3" t="s">
        <v>72</v>
      </c>
      <c r="C4795" s="3" t="s">
        <v>74</v>
      </c>
      <c r="D4795" s="3" t="s">
        <v>63</v>
      </c>
      <c r="E4795">
        <v>2023</v>
      </c>
      <c r="F4795" s="3" t="str">
        <f t="shared" si="148"/>
        <v>CStorMCNARY2023</v>
      </c>
      <c r="G4795" s="9">
        <v>550.29999999999995</v>
      </c>
      <c r="H4795" s="9">
        <v>550.29999999999995</v>
      </c>
      <c r="I4795" s="9">
        <v>550.29999999999995</v>
      </c>
      <c r="J4795" s="9">
        <v>550.29999999999995</v>
      </c>
      <c r="K4795" s="9">
        <v>550.29999999999995</v>
      </c>
      <c r="L4795" s="9">
        <v>550.29999999999995</v>
      </c>
      <c r="M4795" s="9">
        <v>550.29999999999995</v>
      </c>
      <c r="N4795" s="9">
        <v>550.29999999999995</v>
      </c>
      <c r="O4795" s="9">
        <v>550.29999999999995</v>
      </c>
      <c r="P4795" s="9">
        <v>550.29999999999995</v>
      </c>
      <c r="Q4795" s="9">
        <v>550.29999999999995</v>
      </c>
      <c r="R4795" s="9">
        <v>550.29999999999995</v>
      </c>
      <c r="S4795" s="9">
        <v>550.29999999999995</v>
      </c>
      <c r="T4795" s="9">
        <v>550.29999999999995</v>
      </c>
    </row>
    <row r="4796" spans="1:20" x14ac:dyDescent="0.35">
      <c r="A4796">
        <f t="shared" si="149"/>
        <v>4796</v>
      </c>
      <c r="B4796" s="3" t="s">
        <v>72</v>
      </c>
      <c r="C4796" s="3" t="s">
        <v>74</v>
      </c>
      <c r="D4796" s="3" t="s">
        <v>63</v>
      </c>
      <c r="E4796">
        <v>2024</v>
      </c>
      <c r="F4796" s="3" t="str">
        <f t="shared" si="148"/>
        <v>CStorMCNARY2024</v>
      </c>
      <c r="G4796" s="9">
        <v>550.29999999999995</v>
      </c>
      <c r="H4796" s="9">
        <v>550.29999999999995</v>
      </c>
      <c r="I4796" s="9">
        <v>550.29999999999995</v>
      </c>
      <c r="J4796" s="9">
        <v>550.29999999999995</v>
      </c>
      <c r="K4796" s="9">
        <v>550.29999999999995</v>
      </c>
      <c r="L4796" s="9">
        <v>550.29999999999995</v>
      </c>
      <c r="M4796" s="9">
        <v>550.29999999999995</v>
      </c>
      <c r="N4796" s="9">
        <v>550.29999999999995</v>
      </c>
      <c r="O4796" s="9">
        <v>550.29999999999995</v>
      </c>
      <c r="P4796" s="9">
        <v>550.29999999999995</v>
      </c>
      <c r="Q4796" s="9">
        <v>550.29999999999995</v>
      </c>
      <c r="R4796" s="9">
        <v>550.29999999999995</v>
      </c>
      <c r="S4796" s="9">
        <v>550.29999999999995</v>
      </c>
      <c r="T4796" s="9">
        <v>550.29999999999995</v>
      </c>
    </row>
    <row r="4797" spans="1:20" x14ac:dyDescent="0.35">
      <c r="A4797">
        <f t="shared" si="149"/>
        <v>4797</v>
      </c>
      <c r="B4797" s="3" t="s">
        <v>72</v>
      </c>
      <c r="C4797" s="3" t="s">
        <v>74</v>
      </c>
      <c r="D4797" s="3" t="s">
        <v>63</v>
      </c>
      <c r="E4797">
        <v>2025</v>
      </c>
      <c r="F4797" s="3" t="str">
        <f t="shared" si="148"/>
        <v>CStorMCNARY2025</v>
      </c>
      <c r="G4797" s="9">
        <v>550.29999999999995</v>
      </c>
      <c r="H4797" s="9">
        <v>550.29999999999995</v>
      </c>
      <c r="I4797" s="9">
        <v>550.29999999999995</v>
      </c>
      <c r="J4797" s="9">
        <v>550.29999999999995</v>
      </c>
      <c r="K4797" s="9">
        <v>550.29999999999995</v>
      </c>
      <c r="L4797" s="9">
        <v>550.29999999999995</v>
      </c>
      <c r="M4797" s="9">
        <v>550.29999999999995</v>
      </c>
      <c r="N4797" s="9">
        <v>550.29999999999995</v>
      </c>
      <c r="O4797" s="9">
        <v>550.29999999999995</v>
      </c>
      <c r="P4797" s="9">
        <v>550.29999999999995</v>
      </c>
      <c r="Q4797" s="9">
        <v>550.29999999999995</v>
      </c>
      <c r="R4797" s="9">
        <v>550.29999999999995</v>
      </c>
      <c r="S4797" s="9">
        <v>550.29999999999995</v>
      </c>
      <c r="T4797" s="9">
        <v>550.29999999999995</v>
      </c>
    </row>
    <row r="4798" spans="1:20" x14ac:dyDescent="0.35">
      <c r="A4798">
        <f t="shared" si="149"/>
        <v>4798</v>
      </c>
      <c r="B4798" s="3" t="s">
        <v>72</v>
      </c>
      <c r="C4798" s="3" t="s">
        <v>74</v>
      </c>
      <c r="D4798" s="3" t="s">
        <v>63</v>
      </c>
      <c r="E4798">
        <v>2026</v>
      </c>
      <c r="F4798" s="3" t="str">
        <f t="shared" si="148"/>
        <v>CStorMCNARY2026</v>
      </c>
      <c r="G4798" s="9">
        <v>550.29999999999995</v>
      </c>
      <c r="H4798" s="9">
        <v>550.29999999999995</v>
      </c>
      <c r="I4798" s="9">
        <v>550.29999999999995</v>
      </c>
      <c r="J4798" s="9">
        <v>550.29999999999995</v>
      </c>
      <c r="K4798" s="9">
        <v>550.29999999999995</v>
      </c>
      <c r="L4798" s="9">
        <v>550.29999999999995</v>
      </c>
      <c r="M4798" s="9">
        <v>550.29999999999995</v>
      </c>
      <c r="N4798" s="9">
        <v>550.29999999999995</v>
      </c>
      <c r="O4798" s="9">
        <v>550.29999999999995</v>
      </c>
      <c r="P4798" s="9">
        <v>550.29999999999995</v>
      </c>
      <c r="Q4798" s="9">
        <v>550.29999999999995</v>
      </c>
      <c r="R4798" s="9">
        <v>550.29999999999995</v>
      </c>
      <c r="S4798" s="9">
        <v>550.29999999999995</v>
      </c>
      <c r="T4798" s="9">
        <v>550.29999999999995</v>
      </c>
    </row>
    <row r="4799" spans="1:20" x14ac:dyDescent="0.35">
      <c r="A4799">
        <f t="shared" si="149"/>
        <v>4799</v>
      </c>
      <c r="B4799" s="3" t="s">
        <v>72</v>
      </c>
      <c r="C4799" s="3" t="s">
        <v>74</v>
      </c>
      <c r="D4799" s="3" t="s">
        <v>63</v>
      </c>
      <c r="E4799">
        <v>2027</v>
      </c>
      <c r="F4799" s="3" t="str">
        <f t="shared" si="148"/>
        <v>CStorMCNARY2027</v>
      </c>
      <c r="G4799" s="9">
        <v>550.29999999999995</v>
      </c>
      <c r="H4799" s="9">
        <v>550.29999999999995</v>
      </c>
      <c r="I4799" s="9">
        <v>550.29999999999995</v>
      </c>
      <c r="J4799" s="9">
        <v>550.29999999999995</v>
      </c>
      <c r="K4799" s="9">
        <v>550.29999999999995</v>
      </c>
      <c r="L4799" s="9">
        <v>550.29999999999995</v>
      </c>
      <c r="M4799" s="9">
        <v>550.29999999999995</v>
      </c>
      <c r="N4799" s="9">
        <v>550.29999999999995</v>
      </c>
      <c r="O4799" s="9">
        <v>550.29999999999995</v>
      </c>
      <c r="P4799" s="9">
        <v>550.29999999999995</v>
      </c>
      <c r="Q4799" s="9">
        <v>550.29999999999995</v>
      </c>
      <c r="R4799" s="9">
        <v>550.29999999999995</v>
      </c>
      <c r="S4799" s="9">
        <v>550.29999999999995</v>
      </c>
      <c r="T4799" s="9">
        <v>550.29999999999995</v>
      </c>
    </row>
    <row r="4800" spans="1:20" x14ac:dyDescent="0.35">
      <c r="A4800">
        <f t="shared" si="149"/>
        <v>4800</v>
      </c>
      <c r="B4800" s="3" t="s">
        <v>72</v>
      </c>
      <c r="C4800" s="3" t="s">
        <v>74</v>
      </c>
      <c r="D4800" s="3" t="s">
        <v>63</v>
      </c>
      <c r="E4800">
        <v>2028</v>
      </c>
      <c r="F4800" s="3" t="str">
        <f t="shared" si="148"/>
        <v>CStorMCNARY2028</v>
      </c>
      <c r="G4800" s="9">
        <v>550.29999999999995</v>
      </c>
      <c r="H4800" s="9">
        <v>550.29999999999995</v>
      </c>
      <c r="I4800" s="9">
        <v>550.29999999999995</v>
      </c>
      <c r="J4800" s="9">
        <v>550.29999999999995</v>
      </c>
      <c r="K4800" s="9">
        <v>550.29999999999995</v>
      </c>
      <c r="L4800" s="9">
        <v>550.29999999999995</v>
      </c>
      <c r="M4800" s="9">
        <v>550.29999999999995</v>
      </c>
      <c r="N4800" s="9">
        <v>550.29999999999995</v>
      </c>
      <c r="O4800" s="9">
        <v>550.29999999999995</v>
      </c>
      <c r="P4800" s="9">
        <v>550.29999999999995</v>
      </c>
      <c r="Q4800" s="9">
        <v>550.29999999999995</v>
      </c>
      <c r="R4800" s="9">
        <v>550.29999999999995</v>
      </c>
      <c r="S4800" s="9">
        <v>550.29999999999995</v>
      </c>
      <c r="T4800" s="9">
        <v>550.29999999999995</v>
      </c>
    </row>
    <row r="4801" spans="1:20" x14ac:dyDescent="0.35">
      <c r="A4801">
        <f t="shared" si="149"/>
        <v>4801</v>
      </c>
      <c r="B4801" s="3" t="s">
        <v>72</v>
      </c>
      <c r="C4801" s="3" t="s">
        <v>74</v>
      </c>
      <c r="D4801" s="3" t="s">
        <v>63</v>
      </c>
      <c r="E4801">
        <v>2029</v>
      </c>
      <c r="F4801" s="3" t="str">
        <f t="shared" si="148"/>
        <v>CStorMCNARY2029</v>
      </c>
      <c r="G4801" s="9">
        <v>550.29999999999995</v>
      </c>
      <c r="H4801" s="9">
        <v>550.29999999999995</v>
      </c>
      <c r="I4801" s="9">
        <v>550.29999999999995</v>
      </c>
      <c r="J4801" s="9">
        <v>550.29999999999995</v>
      </c>
      <c r="K4801" s="9">
        <v>550.29999999999995</v>
      </c>
      <c r="L4801" s="9">
        <v>550.29999999999995</v>
      </c>
      <c r="M4801" s="9">
        <v>550.29999999999995</v>
      </c>
      <c r="N4801" s="9">
        <v>550.29999999999995</v>
      </c>
      <c r="O4801" s="9">
        <v>550.29999999999995</v>
      </c>
      <c r="P4801" s="9">
        <v>550.29999999999995</v>
      </c>
      <c r="Q4801" s="9">
        <v>550.29999999999995</v>
      </c>
      <c r="R4801" s="9">
        <v>550.29999999999995</v>
      </c>
      <c r="S4801" s="9">
        <v>550.29999999999995</v>
      </c>
      <c r="T4801" s="9">
        <v>550.29999999999995</v>
      </c>
    </row>
    <row r="4802" spans="1:20" x14ac:dyDescent="0.35">
      <c r="A4802">
        <f t="shared" si="149"/>
        <v>4802</v>
      </c>
      <c r="B4802" s="3" t="s">
        <v>72</v>
      </c>
      <c r="C4802" s="3" t="s">
        <v>74</v>
      </c>
      <c r="D4802" s="3" t="s">
        <v>64</v>
      </c>
      <c r="E4802">
        <v>2020</v>
      </c>
      <c r="F4802" s="3" t="str">
        <f t="shared" ref="F4802:F4865" si="150">_xlfn.CONCAT(B4802,C4802,D4802,E4802)</f>
        <v>CStorJ DAY2020</v>
      </c>
      <c r="G4802" s="9">
        <v>190.4</v>
      </c>
      <c r="H4802" s="9">
        <v>190.4</v>
      </c>
      <c r="I4802" s="9">
        <v>190.4</v>
      </c>
      <c r="J4802" s="9">
        <v>190.4</v>
      </c>
      <c r="K4802" s="9">
        <v>190.4</v>
      </c>
      <c r="L4802" s="9">
        <v>190.4</v>
      </c>
      <c r="M4802" s="9">
        <v>127.8</v>
      </c>
      <c r="N4802" s="9">
        <v>127.8</v>
      </c>
      <c r="O4802" s="9">
        <v>127.8</v>
      </c>
      <c r="P4802" s="9">
        <v>127.8</v>
      </c>
      <c r="Q4802" s="9">
        <v>127.8</v>
      </c>
      <c r="R4802" s="9">
        <v>127.8</v>
      </c>
      <c r="S4802" s="9">
        <v>127.8</v>
      </c>
      <c r="T4802" s="9">
        <v>127.8</v>
      </c>
    </row>
    <row r="4803" spans="1:20" x14ac:dyDescent="0.35">
      <c r="A4803">
        <f t="shared" ref="A4803:A4866" si="151">A4802+1</f>
        <v>4803</v>
      </c>
      <c r="B4803" s="3" t="s">
        <v>72</v>
      </c>
      <c r="C4803" s="3" t="s">
        <v>74</v>
      </c>
      <c r="D4803" s="3" t="s">
        <v>64</v>
      </c>
      <c r="E4803">
        <v>2021</v>
      </c>
      <c r="F4803" s="3" t="str">
        <f t="shared" si="150"/>
        <v>CStorJ DAY2021</v>
      </c>
      <c r="G4803" s="9">
        <v>190.4</v>
      </c>
      <c r="H4803" s="9">
        <v>190.4</v>
      </c>
      <c r="I4803" s="9">
        <v>190.4</v>
      </c>
      <c r="J4803" s="9">
        <v>190.4</v>
      </c>
      <c r="K4803" s="9">
        <v>190.4</v>
      </c>
      <c r="L4803" s="9">
        <v>190.4</v>
      </c>
      <c r="M4803" s="9">
        <v>127.8</v>
      </c>
      <c r="N4803" s="9">
        <v>127.8</v>
      </c>
      <c r="O4803" s="9">
        <v>127.8</v>
      </c>
      <c r="P4803" s="9">
        <v>127.8</v>
      </c>
      <c r="Q4803" s="9">
        <v>127.8</v>
      </c>
      <c r="R4803" s="9">
        <v>127.8</v>
      </c>
      <c r="S4803" s="9">
        <v>127.8</v>
      </c>
      <c r="T4803" s="9">
        <v>127.8</v>
      </c>
    </row>
    <row r="4804" spans="1:20" x14ac:dyDescent="0.35">
      <c r="A4804">
        <f t="shared" si="151"/>
        <v>4804</v>
      </c>
      <c r="B4804" s="3" t="s">
        <v>72</v>
      </c>
      <c r="C4804" s="3" t="s">
        <v>74</v>
      </c>
      <c r="D4804" s="3" t="s">
        <v>64</v>
      </c>
      <c r="E4804">
        <v>2022</v>
      </c>
      <c r="F4804" s="3" t="str">
        <f t="shared" si="150"/>
        <v>CStorJ DAY2022</v>
      </c>
      <c r="G4804" s="9">
        <v>190.4</v>
      </c>
      <c r="H4804" s="9">
        <v>190.4</v>
      </c>
      <c r="I4804" s="9">
        <v>190.4</v>
      </c>
      <c r="J4804" s="9">
        <v>190.4</v>
      </c>
      <c r="K4804" s="9">
        <v>190.4</v>
      </c>
      <c r="L4804" s="9">
        <v>190.4</v>
      </c>
      <c r="M4804" s="9">
        <v>127.8</v>
      </c>
      <c r="N4804" s="9">
        <v>127.8</v>
      </c>
      <c r="O4804" s="9">
        <v>127.8</v>
      </c>
      <c r="P4804" s="9">
        <v>127.8</v>
      </c>
      <c r="Q4804" s="9">
        <v>127.8</v>
      </c>
      <c r="R4804" s="9">
        <v>127.8</v>
      </c>
      <c r="S4804" s="9">
        <v>127.8</v>
      </c>
      <c r="T4804" s="9">
        <v>127.8</v>
      </c>
    </row>
    <row r="4805" spans="1:20" x14ac:dyDescent="0.35">
      <c r="A4805">
        <f t="shared" si="151"/>
        <v>4805</v>
      </c>
      <c r="B4805" s="3" t="s">
        <v>72</v>
      </c>
      <c r="C4805" s="3" t="s">
        <v>74</v>
      </c>
      <c r="D4805" s="3" t="s">
        <v>64</v>
      </c>
      <c r="E4805">
        <v>2023</v>
      </c>
      <c r="F4805" s="3" t="str">
        <f t="shared" si="150"/>
        <v>CStorJ DAY2023</v>
      </c>
      <c r="G4805" s="9">
        <v>190.4</v>
      </c>
      <c r="H4805" s="9">
        <v>190.4</v>
      </c>
      <c r="I4805" s="9">
        <v>190.4</v>
      </c>
      <c r="J4805" s="9">
        <v>190.4</v>
      </c>
      <c r="K4805" s="9">
        <v>190.4</v>
      </c>
      <c r="L4805" s="9">
        <v>190.4</v>
      </c>
      <c r="M4805" s="9">
        <v>127.8</v>
      </c>
      <c r="N4805" s="9">
        <v>127.8</v>
      </c>
      <c r="O4805" s="9">
        <v>127.8</v>
      </c>
      <c r="P4805" s="9">
        <v>127.8</v>
      </c>
      <c r="Q4805" s="9">
        <v>127.8</v>
      </c>
      <c r="R4805" s="9">
        <v>127.8</v>
      </c>
      <c r="S4805" s="9">
        <v>127.8</v>
      </c>
      <c r="T4805" s="9">
        <v>127.8</v>
      </c>
    </row>
    <row r="4806" spans="1:20" x14ac:dyDescent="0.35">
      <c r="A4806">
        <f t="shared" si="151"/>
        <v>4806</v>
      </c>
      <c r="B4806" s="3" t="s">
        <v>72</v>
      </c>
      <c r="C4806" s="3" t="s">
        <v>74</v>
      </c>
      <c r="D4806" s="3" t="s">
        <v>64</v>
      </c>
      <c r="E4806">
        <v>2024</v>
      </c>
      <c r="F4806" s="3" t="str">
        <f t="shared" si="150"/>
        <v>CStorJ DAY2024</v>
      </c>
      <c r="G4806" s="9">
        <v>190.4</v>
      </c>
      <c r="H4806" s="9">
        <v>190.4</v>
      </c>
      <c r="I4806" s="9">
        <v>190.4</v>
      </c>
      <c r="J4806" s="9">
        <v>190.4</v>
      </c>
      <c r="K4806" s="9">
        <v>190.4</v>
      </c>
      <c r="L4806" s="9">
        <v>190.4</v>
      </c>
      <c r="M4806" s="9">
        <v>127.8</v>
      </c>
      <c r="N4806" s="9">
        <v>127.8</v>
      </c>
      <c r="O4806" s="9">
        <v>127.8</v>
      </c>
      <c r="P4806" s="9">
        <v>127.8</v>
      </c>
      <c r="Q4806" s="9">
        <v>127.8</v>
      </c>
      <c r="R4806" s="9">
        <v>127.8</v>
      </c>
      <c r="S4806" s="9">
        <v>127.8</v>
      </c>
      <c r="T4806" s="9">
        <v>127.8</v>
      </c>
    </row>
    <row r="4807" spans="1:20" x14ac:dyDescent="0.35">
      <c r="A4807">
        <f t="shared" si="151"/>
        <v>4807</v>
      </c>
      <c r="B4807" s="3" t="s">
        <v>72</v>
      </c>
      <c r="C4807" s="3" t="s">
        <v>74</v>
      </c>
      <c r="D4807" s="3" t="s">
        <v>64</v>
      </c>
      <c r="E4807">
        <v>2025</v>
      </c>
      <c r="F4807" s="3" t="str">
        <f t="shared" si="150"/>
        <v>CStorJ DAY2025</v>
      </c>
      <c r="G4807" s="9">
        <v>190.4</v>
      </c>
      <c r="H4807" s="9">
        <v>190.4</v>
      </c>
      <c r="I4807" s="9">
        <v>190.4</v>
      </c>
      <c r="J4807" s="9">
        <v>190.4</v>
      </c>
      <c r="K4807" s="9">
        <v>190.4</v>
      </c>
      <c r="L4807" s="9">
        <v>190.4</v>
      </c>
      <c r="M4807" s="9">
        <v>127.8</v>
      </c>
      <c r="N4807" s="9">
        <v>127.8</v>
      </c>
      <c r="O4807" s="9">
        <v>127.8</v>
      </c>
      <c r="P4807" s="9">
        <v>127.8</v>
      </c>
      <c r="Q4807" s="9">
        <v>127.8</v>
      </c>
      <c r="R4807" s="9">
        <v>127.8</v>
      </c>
      <c r="S4807" s="9">
        <v>127.8</v>
      </c>
      <c r="T4807" s="9">
        <v>127.8</v>
      </c>
    </row>
    <row r="4808" spans="1:20" x14ac:dyDescent="0.35">
      <c r="A4808">
        <f t="shared" si="151"/>
        <v>4808</v>
      </c>
      <c r="B4808" s="3" t="s">
        <v>72</v>
      </c>
      <c r="C4808" s="3" t="s">
        <v>74</v>
      </c>
      <c r="D4808" s="3" t="s">
        <v>64</v>
      </c>
      <c r="E4808">
        <v>2026</v>
      </c>
      <c r="F4808" s="3" t="str">
        <f t="shared" si="150"/>
        <v>CStorJ DAY2026</v>
      </c>
      <c r="G4808" s="9">
        <v>190.4</v>
      </c>
      <c r="H4808" s="9">
        <v>190.4</v>
      </c>
      <c r="I4808" s="9">
        <v>190.4</v>
      </c>
      <c r="J4808" s="9">
        <v>190.4</v>
      </c>
      <c r="K4808" s="9">
        <v>190.4</v>
      </c>
      <c r="L4808" s="9">
        <v>190.4</v>
      </c>
      <c r="M4808" s="9">
        <v>127.8</v>
      </c>
      <c r="N4808" s="9">
        <v>127.8</v>
      </c>
      <c r="O4808" s="9">
        <v>127.8</v>
      </c>
      <c r="P4808" s="9">
        <v>127.8</v>
      </c>
      <c r="Q4808" s="9">
        <v>127.8</v>
      </c>
      <c r="R4808" s="9">
        <v>127.8</v>
      </c>
      <c r="S4808" s="9">
        <v>127.8</v>
      </c>
      <c r="T4808" s="9">
        <v>127.8</v>
      </c>
    </row>
    <row r="4809" spans="1:20" x14ac:dyDescent="0.35">
      <c r="A4809">
        <f t="shared" si="151"/>
        <v>4809</v>
      </c>
      <c r="B4809" s="3" t="s">
        <v>72</v>
      </c>
      <c r="C4809" s="3" t="s">
        <v>74</v>
      </c>
      <c r="D4809" s="3" t="s">
        <v>64</v>
      </c>
      <c r="E4809">
        <v>2027</v>
      </c>
      <c r="F4809" s="3" t="str">
        <f t="shared" si="150"/>
        <v>CStorJ DAY2027</v>
      </c>
      <c r="G4809" s="9">
        <v>190.4</v>
      </c>
      <c r="H4809" s="9">
        <v>190.4</v>
      </c>
      <c r="I4809" s="9">
        <v>190.4</v>
      </c>
      <c r="J4809" s="9">
        <v>190.4</v>
      </c>
      <c r="K4809" s="9">
        <v>190.4</v>
      </c>
      <c r="L4809" s="9">
        <v>190.4</v>
      </c>
      <c r="M4809" s="9">
        <v>127.8</v>
      </c>
      <c r="N4809" s="9">
        <v>127.8</v>
      </c>
      <c r="O4809" s="9">
        <v>127.8</v>
      </c>
      <c r="P4809" s="9">
        <v>127.8</v>
      </c>
      <c r="Q4809" s="9">
        <v>127.8</v>
      </c>
      <c r="R4809" s="9">
        <v>127.8</v>
      </c>
      <c r="S4809" s="9">
        <v>127.8</v>
      </c>
      <c r="T4809" s="9">
        <v>127.8</v>
      </c>
    </row>
    <row r="4810" spans="1:20" x14ac:dyDescent="0.35">
      <c r="A4810">
        <f t="shared" si="151"/>
        <v>4810</v>
      </c>
      <c r="B4810" s="3" t="s">
        <v>72</v>
      </c>
      <c r="C4810" s="3" t="s">
        <v>74</v>
      </c>
      <c r="D4810" s="3" t="s">
        <v>64</v>
      </c>
      <c r="E4810">
        <v>2028</v>
      </c>
      <c r="F4810" s="3" t="str">
        <f t="shared" si="150"/>
        <v>CStorJ DAY2028</v>
      </c>
      <c r="G4810" s="9">
        <v>190.4</v>
      </c>
      <c r="H4810" s="9">
        <v>190.4</v>
      </c>
      <c r="I4810" s="9">
        <v>190.4</v>
      </c>
      <c r="J4810" s="9">
        <v>190.4</v>
      </c>
      <c r="K4810" s="9">
        <v>190.4</v>
      </c>
      <c r="L4810" s="9">
        <v>190.4</v>
      </c>
      <c r="M4810" s="9">
        <v>127.8</v>
      </c>
      <c r="N4810" s="9">
        <v>127.8</v>
      </c>
      <c r="O4810" s="9">
        <v>127.8</v>
      </c>
      <c r="P4810" s="9">
        <v>127.8</v>
      </c>
      <c r="Q4810" s="9">
        <v>127.8</v>
      </c>
      <c r="R4810" s="9">
        <v>127.8</v>
      </c>
      <c r="S4810" s="9">
        <v>127.8</v>
      </c>
      <c r="T4810" s="9">
        <v>127.8</v>
      </c>
    </row>
    <row r="4811" spans="1:20" x14ac:dyDescent="0.35">
      <c r="A4811">
        <f t="shared" si="151"/>
        <v>4811</v>
      </c>
      <c r="B4811" s="3" t="s">
        <v>72</v>
      </c>
      <c r="C4811" s="3" t="s">
        <v>74</v>
      </c>
      <c r="D4811" s="3" t="s">
        <v>64</v>
      </c>
      <c r="E4811">
        <v>2029</v>
      </c>
      <c r="F4811" s="3" t="str">
        <f t="shared" si="150"/>
        <v>CStorJ DAY2029</v>
      </c>
      <c r="G4811" s="9">
        <v>190.4</v>
      </c>
      <c r="H4811" s="9">
        <v>190.4</v>
      </c>
      <c r="I4811" s="9">
        <v>190.4</v>
      </c>
      <c r="J4811" s="9">
        <v>190.4</v>
      </c>
      <c r="K4811" s="9">
        <v>190.4</v>
      </c>
      <c r="L4811" s="9">
        <v>190.4</v>
      </c>
      <c r="M4811" s="9">
        <v>127.8</v>
      </c>
      <c r="N4811" s="9">
        <v>127.8</v>
      </c>
      <c r="O4811" s="9">
        <v>127.8</v>
      </c>
      <c r="P4811" s="9">
        <v>127.8</v>
      </c>
      <c r="Q4811" s="9">
        <v>127.8</v>
      </c>
      <c r="R4811" s="9">
        <v>127.8</v>
      </c>
      <c r="S4811" s="9">
        <v>127.8</v>
      </c>
      <c r="T4811" s="9">
        <v>127.8</v>
      </c>
    </row>
    <row r="4812" spans="1:20" x14ac:dyDescent="0.35">
      <c r="A4812">
        <f t="shared" si="151"/>
        <v>4812</v>
      </c>
      <c r="B4812" s="3" t="s">
        <v>72</v>
      </c>
      <c r="C4812" s="3" t="s">
        <v>74</v>
      </c>
      <c r="D4812" s="3" t="s">
        <v>65</v>
      </c>
      <c r="E4812">
        <v>2020</v>
      </c>
      <c r="F4812" s="3" t="str">
        <f t="shared" si="150"/>
        <v>CStorRND B2020</v>
      </c>
      <c r="G4812" s="9">
        <v>136.30000000000001</v>
      </c>
      <c r="H4812" s="9">
        <v>124.8</v>
      </c>
      <c r="I4812" s="9">
        <v>124.8</v>
      </c>
      <c r="J4812" s="9">
        <v>124.8</v>
      </c>
      <c r="K4812" s="9">
        <v>129.19999999999999</v>
      </c>
      <c r="L4812" s="9">
        <v>136.6</v>
      </c>
      <c r="M4812" s="9">
        <v>136.6</v>
      </c>
      <c r="N4812" s="9">
        <v>133.6</v>
      </c>
      <c r="O4812" s="9">
        <v>138.30000000000001</v>
      </c>
      <c r="P4812" s="9">
        <v>138.30000000000001</v>
      </c>
      <c r="Q4812" s="9">
        <v>138.30000000000001</v>
      </c>
      <c r="R4812" s="9">
        <v>136.30000000000001</v>
      </c>
      <c r="S4812" s="9">
        <v>136.30000000000001</v>
      </c>
      <c r="T4812" s="9">
        <v>136.30000000000001</v>
      </c>
    </row>
    <row r="4813" spans="1:20" x14ac:dyDescent="0.35">
      <c r="A4813">
        <f t="shared" si="151"/>
        <v>4813</v>
      </c>
      <c r="B4813" s="3" t="s">
        <v>72</v>
      </c>
      <c r="C4813" s="3" t="s">
        <v>74</v>
      </c>
      <c r="D4813" s="3" t="s">
        <v>65</v>
      </c>
      <c r="E4813">
        <v>2021</v>
      </c>
      <c r="F4813" s="3" t="str">
        <f t="shared" si="150"/>
        <v>CStorRND B2021</v>
      </c>
      <c r="G4813" s="9">
        <v>136.30000000000001</v>
      </c>
      <c r="H4813" s="9">
        <v>124.8</v>
      </c>
      <c r="I4813" s="9">
        <v>124.8</v>
      </c>
      <c r="J4813" s="9">
        <v>124.8</v>
      </c>
      <c r="K4813" s="9">
        <v>129.19999999999999</v>
      </c>
      <c r="L4813" s="9">
        <v>136.6</v>
      </c>
      <c r="M4813" s="9">
        <v>138.30000000000001</v>
      </c>
      <c r="N4813" s="9">
        <v>138.30000000000001</v>
      </c>
      <c r="O4813" s="9">
        <v>138.30000000000001</v>
      </c>
      <c r="P4813" s="9">
        <v>138.30000000000001</v>
      </c>
      <c r="Q4813" s="9">
        <v>138.30000000000001</v>
      </c>
      <c r="R4813" s="9">
        <v>136.30000000000001</v>
      </c>
      <c r="S4813" s="9">
        <v>136.30000000000001</v>
      </c>
      <c r="T4813" s="9">
        <v>136.30000000000001</v>
      </c>
    </row>
    <row r="4814" spans="1:20" x14ac:dyDescent="0.35">
      <c r="A4814">
        <f t="shared" si="151"/>
        <v>4814</v>
      </c>
      <c r="B4814" s="3" t="s">
        <v>72</v>
      </c>
      <c r="C4814" s="3" t="s">
        <v>74</v>
      </c>
      <c r="D4814" s="3" t="s">
        <v>65</v>
      </c>
      <c r="E4814">
        <v>2022</v>
      </c>
      <c r="F4814" s="3" t="str">
        <f t="shared" si="150"/>
        <v>CStorRND B2022</v>
      </c>
      <c r="G4814" s="9">
        <v>136.30000000000001</v>
      </c>
      <c r="H4814" s="9">
        <v>124.8</v>
      </c>
      <c r="I4814" s="9">
        <v>124.8</v>
      </c>
      <c r="J4814" s="9">
        <v>124.8</v>
      </c>
      <c r="K4814" s="9">
        <v>129.19999999999999</v>
      </c>
      <c r="L4814" s="9">
        <v>136.6</v>
      </c>
      <c r="M4814" s="9">
        <v>136.6</v>
      </c>
      <c r="N4814" s="9">
        <v>133.6</v>
      </c>
      <c r="O4814" s="9">
        <v>138.30000000000001</v>
      </c>
      <c r="P4814" s="9">
        <v>138.30000000000001</v>
      </c>
      <c r="Q4814" s="9">
        <v>138.30000000000001</v>
      </c>
      <c r="R4814" s="9">
        <v>136.30000000000001</v>
      </c>
      <c r="S4814" s="9">
        <v>136.30000000000001</v>
      </c>
      <c r="T4814" s="9">
        <v>136.30000000000001</v>
      </c>
    </row>
    <row r="4815" spans="1:20" x14ac:dyDescent="0.35">
      <c r="A4815">
        <f t="shared" si="151"/>
        <v>4815</v>
      </c>
      <c r="B4815" s="3" t="s">
        <v>72</v>
      </c>
      <c r="C4815" s="3" t="s">
        <v>74</v>
      </c>
      <c r="D4815" s="3" t="s">
        <v>65</v>
      </c>
      <c r="E4815">
        <v>2023</v>
      </c>
      <c r="F4815" s="3" t="str">
        <f t="shared" si="150"/>
        <v>CStorRND B2023</v>
      </c>
      <c r="G4815" s="9">
        <v>136.30000000000001</v>
      </c>
      <c r="H4815" s="9">
        <v>124.8</v>
      </c>
      <c r="I4815" s="9">
        <v>124.8</v>
      </c>
      <c r="J4815" s="9">
        <v>124.8</v>
      </c>
      <c r="K4815" s="9">
        <v>129.19999999999999</v>
      </c>
      <c r="L4815" s="9">
        <v>136.6</v>
      </c>
      <c r="M4815" s="9">
        <v>136.6</v>
      </c>
      <c r="N4815" s="9">
        <v>133.6</v>
      </c>
      <c r="O4815" s="9">
        <v>138.30000000000001</v>
      </c>
      <c r="P4815" s="9">
        <v>138.30000000000001</v>
      </c>
      <c r="Q4815" s="9">
        <v>138.30000000000001</v>
      </c>
      <c r="R4815" s="9">
        <v>136.30000000000001</v>
      </c>
      <c r="S4815" s="9">
        <v>136.30000000000001</v>
      </c>
      <c r="T4815" s="9">
        <v>136.30000000000001</v>
      </c>
    </row>
    <row r="4816" spans="1:20" x14ac:dyDescent="0.35">
      <c r="A4816">
        <f t="shared" si="151"/>
        <v>4816</v>
      </c>
      <c r="B4816" s="3" t="s">
        <v>72</v>
      </c>
      <c r="C4816" s="3" t="s">
        <v>74</v>
      </c>
      <c r="D4816" s="3" t="s">
        <v>65</v>
      </c>
      <c r="E4816">
        <v>2024</v>
      </c>
      <c r="F4816" s="3" t="str">
        <f t="shared" si="150"/>
        <v>CStorRND B2024</v>
      </c>
      <c r="G4816" s="9">
        <v>136.30000000000001</v>
      </c>
      <c r="H4816" s="9">
        <v>124.8</v>
      </c>
      <c r="I4816" s="9">
        <v>124.8</v>
      </c>
      <c r="J4816" s="9">
        <v>124.8</v>
      </c>
      <c r="K4816" s="9">
        <v>129.19999999999999</v>
      </c>
      <c r="L4816" s="9">
        <v>136.6</v>
      </c>
      <c r="M4816" s="9">
        <v>136.6</v>
      </c>
      <c r="N4816" s="9">
        <v>133.6</v>
      </c>
      <c r="O4816" s="9">
        <v>138.30000000000001</v>
      </c>
      <c r="P4816" s="9">
        <v>138.30000000000001</v>
      </c>
      <c r="Q4816" s="9">
        <v>138.30000000000001</v>
      </c>
      <c r="R4816" s="9">
        <v>136.30000000000001</v>
      </c>
      <c r="S4816" s="9">
        <v>136.30000000000001</v>
      </c>
      <c r="T4816" s="9">
        <v>136.30000000000001</v>
      </c>
    </row>
    <row r="4817" spans="1:20" x14ac:dyDescent="0.35">
      <c r="A4817">
        <f t="shared" si="151"/>
        <v>4817</v>
      </c>
      <c r="B4817" s="3" t="s">
        <v>72</v>
      </c>
      <c r="C4817" s="3" t="s">
        <v>74</v>
      </c>
      <c r="D4817" s="3" t="s">
        <v>65</v>
      </c>
      <c r="E4817">
        <v>2025</v>
      </c>
      <c r="F4817" s="3" t="str">
        <f t="shared" si="150"/>
        <v>CStorRND B2025</v>
      </c>
      <c r="G4817" s="9">
        <v>136.30000000000001</v>
      </c>
      <c r="H4817" s="9">
        <v>124.8</v>
      </c>
      <c r="I4817" s="9">
        <v>124.8</v>
      </c>
      <c r="J4817" s="9">
        <v>124.8</v>
      </c>
      <c r="K4817" s="9">
        <v>129.19999999999999</v>
      </c>
      <c r="L4817" s="9">
        <v>136.6</v>
      </c>
      <c r="M4817" s="9">
        <v>136.6</v>
      </c>
      <c r="N4817" s="9">
        <v>133.6</v>
      </c>
      <c r="O4817" s="9">
        <v>138.30000000000001</v>
      </c>
      <c r="P4817" s="9">
        <v>138.30000000000001</v>
      </c>
      <c r="Q4817" s="9">
        <v>138.30000000000001</v>
      </c>
      <c r="R4817" s="9">
        <v>136.30000000000001</v>
      </c>
      <c r="S4817" s="9">
        <v>136.30000000000001</v>
      </c>
      <c r="T4817" s="9">
        <v>136.30000000000001</v>
      </c>
    </row>
    <row r="4818" spans="1:20" x14ac:dyDescent="0.35">
      <c r="A4818">
        <f t="shared" si="151"/>
        <v>4818</v>
      </c>
      <c r="B4818" s="3" t="s">
        <v>72</v>
      </c>
      <c r="C4818" s="3" t="s">
        <v>74</v>
      </c>
      <c r="D4818" s="3" t="s">
        <v>65</v>
      </c>
      <c r="E4818">
        <v>2026</v>
      </c>
      <c r="F4818" s="3" t="str">
        <f t="shared" si="150"/>
        <v>CStorRND B2026</v>
      </c>
      <c r="G4818" s="9">
        <v>136.30000000000001</v>
      </c>
      <c r="H4818" s="9">
        <v>124.8</v>
      </c>
      <c r="I4818" s="9">
        <v>124.8</v>
      </c>
      <c r="J4818" s="9">
        <v>124.8</v>
      </c>
      <c r="K4818" s="9">
        <v>129.19999999999999</v>
      </c>
      <c r="L4818" s="9">
        <v>136.6</v>
      </c>
      <c r="M4818" s="9">
        <v>138.30000000000001</v>
      </c>
      <c r="N4818" s="9">
        <v>138.30000000000001</v>
      </c>
      <c r="O4818" s="9">
        <v>138.30000000000001</v>
      </c>
      <c r="P4818" s="9">
        <v>138.30000000000001</v>
      </c>
      <c r="Q4818" s="9">
        <v>138.30000000000001</v>
      </c>
      <c r="R4818" s="9">
        <v>136.30000000000001</v>
      </c>
      <c r="S4818" s="9">
        <v>136.30000000000001</v>
      </c>
      <c r="T4818" s="9">
        <v>136.30000000000001</v>
      </c>
    </row>
    <row r="4819" spans="1:20" x14ac:dyDescent="0.35">
      <c r="A4819">
        <f t="shared" si="151"/>
        <v>4819</v>
      </c>
      <c r="B4819" s="3" t="s">
        <v>72</v>
      </c>
      <c r="C4819" s="3" t="s">
        <v>74</v>
      </c>
      <c r="D4819" s="3" t="s">
        <v>65</v>
      </c>
      <c r="E4819">
        <v>2027</v>
      </c>
      <c r="F4819" s="3" t="str">
        <f t="shared" si="150"/>
        <v>CStorRND B2027</v>
      </c>
      <c r="G4819" s="9">
        <v>136.30000000000001</v>
      </c>
      <c r="H4819" s="9">
        <v>124.8</v>
      </c>
      <c r="I4819" s="9">
        <v>124.8</v>
      </c>
      <c r="J4819" s="9">
        <v>124.8</v>
      </c>
      <c r="K4819" s="9">
        <v>129.19999999999999</v>
      </c>
      <c r="L4819" s="9">
        <v>136.6</v>
      </c>
      <c r="M4819" s="9">
        <v>136.6</v>
      </c>
      <c r="N4819" s="9">
        <v>133.6</v>
      </c>
      <c r="O4819" s="9">
        <v>138.30000000000001</v>
      </c>
      <c r="P4819" s="9">
        <v>138.30000000000001</v>
      </c>
      <c r="Q4819" s="9">
        <v>138.30000000000001</v>
      </c>
      <c r="R4819" s="9">
        <v>136.30000000000001</v>
      </c>
      <c r="S4819" s="9">
        <v>136.30000000000001</v>
      </c>
      <c r="T4819" s="9">
        <v>136.30000000000001</v>
      </c>
    </row>
    <row r="4820" spans="1:20" x14ac:dyDescent="0.35">
      <c r="A4820">
        <f t="shared" si="151"/>
        <v>4820</v>
      </c>
      <c r="B4820" s="3" t="s">
        <v>72</v>
      </c>
      <c r="C4820" s="3" t="s">
        <v>74</v>
      </c>
      <c r="D4820" s="3" t="s">
        <v>65</v>
      </c>
      <c r="E4820">
        <v>2028</v>
      </c>
      <c r="F4820" s="3" t="str">
        <f t="shared" si="150"/>
        <v>CStorRND B2028</v>
      </c>
      <c r="G4820" s="9">
        <v>136.30000000000001</v>
      </c>
      <c r="H4820" s="9">
        <v>124.8</v>
      </c>
      <c r="I4820" s="9">
        <v>124.8</v>
      </c>
      <c r="J4820" s="9">
        <v>124.8</v>
      </c>
      <c r="K4820" s="9">
        <v>129.19999999999999</v>
      </c>
      <c r="L4820" s="9">
        <v>136.6</v>
      </c>
      <c r="M4820" s="9">
        <v>136.6</v>
      </c>
      <c r="N4820" s="9">
        <v>133.6</v>
      </c>
      <c r="O4820" s="9">
        <v>138.30000000000001</v>
      </c>
      <c r="P4820" s="9">
        <v>138.30000000000001</v>
      </c>
      <c r="Q4820" s="9">
        <v>138.30000000000001</v>
      </c>
      <c r="R4820" s="9">
        <v>136.30000000000001</v>
      </c>
      <c r="S4820" s="9">
        <v>136.30000000000001</v>
      </c>
      <c r="T4820" s="9">
        <v>136.30000000000001</v>
      </c>
    </row>
    <row r="4821" spans="1:20" x14ac:dyDescent="0.35">
      <c r="A4821">
        <f t="shared" si="151"/>
        <v>4821</v>
      </c>
      <c r="B4821" s="3" t="s">
        <v>72</v>
      </c>
      <c r="C4821" s="3" t="s">
        <v>74</v>
      </c>
      <c r="D4821" s="3" t="s">
        <v>65</v>
      </c>
      <c r="E4821">
        <v>2029</v>
      </c>
      <c r="F4821" s="3" t="str">
        <f t="shared" si="150"/>
        <v>CStorRND B2029</v>
      </c>
      <c r="G4821" s="9">
        <v>136.30000000000001</v>
      </c>
      <c r="H4821" s="9">
        <v>124.8</v>
      </c>
      <c r="I4821" s="9">
        <v>124.8</v>
      </c>
      <c r="J4821" s="9">
        <v>124.8</v>
      </c>
      <c r="K4821" s="9">
        <v>129.19999999999999</v>
      </c>
      <c r="L4821" s="9">
        <v>136.6</v>
      </c>
      <c r="M4821" s="9">
        <v>138.30000000000001</v>
      </c>
      <c r="N4821" s="9">
        <v>138.30000000000001</v>
      </c>
      <c r="O4821" s="9">
        <v>138.30000000000001</v>
      </c>
      <c r="P4821" s="9">
        <v>138.30000000000001</v>
      </c>
      <c r="Q4821" s="9">
        <v>138.30000000000001</v>
      </c>
      <c r="R4821" s="9">
        <v>136.30000000000001</v>
      </c>
      <c r="S4821" s="9">
        <v>136.30000000000001</v>
      </c>
      <c r="T4821" s="9">
        <v>136.30000000000001</v>
      </c>
    </row>
    <row r="4822" spans="1:20" x14ac:dyDescent="0.35">
      <c r="A4822">
        <f t="shared" si="151"/>
        <v>4822</v>
      </c>
      <c r="B4822" s="3" t="s">
        <v>72</v>
      </c>
      <c r="C4822" s="3" t="s">
        <v>74</v>
      </c>
      <c r="D4822" s="3" t="s">
        <v>66</v>
      </c>
      <c r="E4822">
        <v>2020</v>
      </c>
      <c r="F4822" s="3" t="str">
        <f t="shared" si="150"/>
        <v>CStorPELTON2020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</row>
    <row r="4823" spans="1:20" x14ac:dyDescent="0.35">
      <c r="A4823">
        <f t="shared" si="151"/>
        <v>4823</v>
      </c>
      <c r="B4823" s="3" t="s">
        <v>72</v>
      </c>
      <c r="C4823" s="3" t="s">
        <v>74</v>
      </c>
      <c r="D4823" s="3" t="s">
        <v>66</v>
      </c>
      <c r="E4823">
        <v>2021</v>
      </c>
      <c r="F4823" s="3" t="str">
        <f t="shared" si="150"/>
        <v>CStorPELTON2021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</row>
    <row r="4824" spans="1:20" x14ac:dyDescent="0.35">
      <c r="A4824">
        <f t="shared" si="151"/>
        <v>4824</v>
      </c>
      <c r="B4824" s="3" t="s">
        <v>72</v>
      </c>
      <c r="C4824" s="3" t="s">
        <v>74</v>
      </c>
      <c r="D4824" s="3" t="s">
        <v>66</v>
      </c>
      <c r="E4824">
        <v>2022</v>
      </c>
      <c r="F4824" s="3" t="str">
        <f t="shared" si="150"/>
        <v>CStorPELTON2022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</row>
    <row r="4825" spans="1:20" x14ac:dyDescent="0.35">
      <c r="A4825">
        <f t="shared" si="151"/>
        <v>4825</v>
      </c>
      <c r="B4825" s="3" t="s">
        <v>72</v>
      </c>
      <c r="C4825" s="3" t="s">
        <v>74</v>
      </c>
      <c r="D4825" s="3" t="s">
        <v>66</v>
      </c>
      <c r="E4825">
        <v>2023</v>
      </c>
      <c r="F4825" s="3" t="str">
        <f t="shared" si="150"/>
        <v>CStorPELTON2023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</row>
    <row r="4826" spans="1:20" x14ac:dyDescent="0.35">
      <c r="A4826">
        <f t="shared" si="151"/>
        <v>4826</v>
      </c>
      <c r="B4826" s="3" t="s">
        <v>72</v>
      </c>
      <c r="C4826" s="3" t="s">
        <v>74</v>
      </c>
      <c r="D4826" s="3" t="s">
        <v>66</v>
      </c>
      <c r="E4826">
        <v>2024</v>
      </c>
      <c r="F4826" s="3" t="str">
        <f t="shared" si="150"/>
        <v>CStorPELTON2024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  <c r="S4826" s="9">
        <v>0</v>
      </c>
      <c r="T4826" s="9">
        <v>0</v>
      </c>
    </row>
    <row r="4827" spans="1:20" x14ac:dyDescent="0.35">
      <c r="A4827">
        <f t="shared" si="151"/>
        <v>4827</v>
      </c>
      <c r="B4827" s="3" t="s">
        <v>72</v>
      </c>
      <c r="C4827" s="3" t="s">
        <v>74</v>
      </c>
      <c r="D4827" s="3" t="s">
        <v>66</v>
      </c>
      <c r="E4827">
        <v>2025</v>
      </c>
      <c r="F4827" s="3" t="str">
        <f t="shared" si="150"/>
        <v>CStorPELTON2025</v>
      </c>
      <c r="G4827" s="9">
        <v>0</v>
      </c>
      <c r="H4827" s="9">
        <v>0</v>
      </c>
      <c r="I4827" s="9">
        <v>0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</row>
    <row r="4828" spans="1:20" x14ac:dyDescent="0.35">
      <c r="A4828">
        <f t="shared" si="151"/>
        <v>4828</v>
      </c>
      <c r="B4828" s="3" t="s">
        <v>72</v>
      </c>
      <c r="C4828" s="3" t="s">
        <v>74</v>
      </c>
      <c r="D4828" s="3" t="s">
        <v>66</v>
      </c>
      <c r="E4828">
        <v>2026</v>
      </c>
      <c r="F4828" s="3" t="str">
        <f t="shared" si="150"/>
        <v>CStorPELTON2026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</row>
    <row r="4829" spans="1:20" x14ac:dyDescent="0.35">
      <c r="A4829">
        <f t="shared" si="151"/>
        <v>4829</v>
      </c>
      <c r="B4829" s="3" t="s">
        <v>72</v>
      </c>
      <c r="C4829" s="3" t="s">
        <v>74</v>
      </c>
      <c r="D4829" s="3" t="s">
        <v>66</v>
      </c>
      <c r="E4829">
        <v>2027</v>
      </c>
      <c r="F4829" s="3" t="str">
        <f t="shared" si="150"/>
        <v>CStorPELTON2027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</row>
    <row r="4830" spans="1:20" x14ac:dyDescent="0.35">
      <c r="A4830">
        <f t="shared" si="151"/>
        <v>4830</v>
      </c>
      <c r="B4830" s="3" t="s">
        <v>72</v>
      </c>
      <c r="C4830" s="3" t="s">
        <v>74</v>
      </c>
      <c r="D4830" s="3" t="s">
        <v>66</v>
      </c>
      <c r="E4830">
        <v>2028</v>
      </c>
      <c r="F4830" s="3" t="str">
        <f t="shared" si="150"/>
        <v>CStorPELTON2028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</row>
    <row r="4831" spans="1:20" x14ac:dyDescent="0.35">
      <c r="A4831">
        <f t="shared" si="151"/>
        <v>4831</v>
      </c>
      <c r="B4831" s="3" t="s">
        <v>72</v>
      </c>
      <c r="C4831" s="3" t="s">
        <v>74</v>
      </c>
      <c r="D4831" s="3" t="s">
        <v>66</v>
      </c>
      <c r="E4831">
        <v>2029</v>
      </c>
      <c r="F4831" s="3" t="str">
        <f t="shared" si="150"/>
        <v>CStorPELTON2029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</row>
    <row r="4832" spans="1:20" x14ac:dyDescent="0.35">
      <c r="A4832">
        <f t="shared" si="151"/>
        <v>4832</v>
      </c>
      <c r="B4832" s="3" t="s">
        <v>72</v>
      </c>
      <c r="C4832" s="3" t="s">
        <v>74</v>
      </c>
      <c r="D4832" s="3" t="s">
        <v>67</v>
      </c>
      <c r="E4832">
        <v>2020</v>
      </c>
      <c r="F4832" s="3" t="str">
        <f t="shared" si="150"/>
        <v>CStorREREG2020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</row>
    <row r="4833" spans="1:20" x14ac:dyDescent="0.35">
      <c r="A4833">
        <f t="shared" si="151"/>
        <v>4833</v>
      </c>
      <c r="B4833" s="3" t="s">
        <v>72</v>
      </c>
      <c r="C4833" s="3" t="s">
        <v>74</v>
      </c>
      <c r="D4833" s="3" t="s">
        <v>67</v>
      </c>
      <c r="E4833">
        <v>2021</v>
      </c>
      <c r="F4833" s="3" t="str">
        <f t="shared" si="150"/>
        <v>CStorREREG2021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</row>
    <row r="4834" spans="1:20" x14ac:dyDescent="0.35">
      <c r="A4834">
        <f t="shared" si="151"/>
        <v>4834</v>
      </c>
      <c r="B4834" s="3" t="s">
        <v>72</v>
      </c>
      <c r="C4834" s="3" t="s">
        <v>74</v>
      </c>
      <c r="D4834" s="3" t="s">
        <v>67</v>
      </c>
      <c r="E4834">
        <v>2022</v>
      </c>
      <c r="F4834" s="3" t="str">
        <f t="shared" si="150"/>
        <v>CStorREREG2022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</row>
    <row r="4835" spans="1:20" x14ac:dyDescent="0.35">
      <c r="A4835">
        <f t="shared" si="151"/>
        <v>4835</v>
      </c>
      <c r="B4835" s="3" t="s">
        <v>72</v>
      </c>
      <c r="C4835" s="3" t="s">
        <v>74</v>
      </c>
      <c r="D4835" s="3" t="s">
        <v>67</v>
      </c>
      <c r="E4835">
        <v>2023</v>
      </c>
      <c r="F4835" s="3" t="str">
        <f t="shared" si="150"/>
        <v>CStorREREG2023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</row>
    <row r="4836" spans="1:20" x14ac:dyDescent="0.35">
      <c r="A4836">
        <f t="shared" si="151"/>
        <v>4836</v>
      </c>
      <c r="B4836" s="3" t="s">
        <v>72</v>
      </c>
      <c r="C4836" s="3" t="s">
        <v>74</v>
      </c>
      <c r="D4836" s="3" t="s">
        <v>67</v>
      </c>
      <c r="E4836">
        <v>2024</v>
      </c>
      <c r="F4836" s="3" t="str">
        <f t="shared" si="150"/>
        <v>CStorREREG2024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</row>
    <row r="4837" spans="1:20" x14ac:dyDescent="0.35">
      <c r="A4837">
        <f t="shared" si="151"/>
        <v>4837</v>
      </c>
      <c r="B4837" s="3" t="s">
        <v>72</v>
      </c>
      <c r="C4837" s="3" t="s">
        <v>74</v>
      </c>
      <c r="D4837" s="3" t="s">
        <v>67</v>
      </c>
      <c r="E4837">
        <v>2025</v>
      </c>
      <c r="F4837" s="3" t="str">
        <f t="shared" si="150"/>
        <v>CStorREREG2025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</row>
    <row r="4838" spans="1:20" x14ac:dyDescent="0.35">
      <c r="A4838">
        <f t="shared" si="151"/>
        <v>4838</v>
      </c>
      <c r="B4838" s="3" t="s">
        <v>72</v>
      </c>
      <c r="C4838" s="3" t="s">
        <v>74</v>
      </c>
      <c r="D4838" s="3" t="s">
        <v>67</v>
      </c>
      <c r="E4838">
        <v>2026</v>
      </c>
      <c r="F4838" s="3" t="str">
        <f t="shared" si="150"/>
        <v>CStorREREG2026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</row>
    <row r="4839" spans="1:20" x14ac:dyDescent="0.35">
      <c r="A4839">
        <f t="shared" si="151"/>
        <v>4839</v>
      </c>
      <c r="B4839" s="3" t="s">
        <v>72</v>
      </c>
      <c r="C4839" s="3" t="s">
        <v>74</v>
      </c>
      <c r="D4839" s="3" t="s">
        <v>67</v>
      </c>
      <c r="E4839">
        <v>2027</v>
      </c>
      <c r="F4839" s="3" t="str">
        <f t="shared" si="150"/>
        <v>CStorREREG2027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</row>
    <row r="4840" spans="1:20" x14ac:dyDescent="0.35">
      <c r="A4840">
        <f t="shared" si="151"/>
        <v>4840</v>
      </c>
      <c r="B4840" s="3" t="s">
        <v>72</v>
      </c>
      <c r="C4840" s="3" t="s">
        <v>74</v>
      </c>
      <c r="D4840" s="3" t="s">
        <v>67</v>
      </c>
      <c r="E4840">
        <v>2028</v>
      </c>
      <c r="F4840" s="3" t="str">
        <f t="shared" si="150"/>
        <v>CStorREREG2028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</row>
    <row r="4841" spans="1:20" x14ac:dyDescent="0.35">
      <c r="A4841">
        <f t="shared" si="151"/>
        <v>4841</v>
      </c>
      <c r="B4841" s="3" t="s">
        <v>72</v>
      </c>
      <c r="C4841" s="3" t="s">
        <v>74</v>
      </c>
      <c r="D4841" s="3" t="s">
        <v>67</v>
      </c>
      <c r="E4841">
        <v>2029</v>
      </c>
      <c r="F4841" s="3" t="str">
        <f t="shared" si="150"/>
        <v>CStorREREG2029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</row>
    <row r="4842" spans="1:20" x14ac:dyDescent="0.35">
      <c r="A4842">
        <f t="shared" si="151"/>
        <v>4842</v>
      </c>
      <c r="B4842" s="3" t="s">
        <v>72</v>
      </c>
      <c r="C4842" s="3" t="s">
        <v>74</v>
      </c>
      <c r="D4842" s="3" t="s">
        <v>68</v>
      </c>
      <c r="E4842">
        <v>2020</v>
      </c>
      <c r="F4842" s="3" t="str">
        <f t="shared" si="150"/>
        <v>CStorDALLES2020</v>
      </c>
      <c r="G4842" s="9">
        <v>146.1</v>
      </c>
      <c r="H4842" s="9">
        <v>146.1</v>
      </c>
      <c r="I4842" s="9">
        <v>146.1</v>
      </c>
      <c r="J4842" s="9">
        <v>146.1</v>
      </c>
      <c r="K4842" s="9">
        <v>146.1</v>
      </c>
      <c r="L4842" s="9">
        <v>146.1</v>
      </c>
      <c r="M4842" s="9">
        <v>146.1</v>
      </c>
      <c r="N4842" s="9">
        <v>146.1</v>
      </c>
      <c r="O4842" s="9">
        <v>146.1</v>
      </c>
      <c r="P4842" s="9">
        <v>146.1</v>
      </c>
      <c r="Q4842" s="9">
        <v>146.1</v>
      </c>
      <c r="R4842" s="9">
        <v>146.1</v>
      </c>
      <c r="S4842" s="9">
        <v>146.1</v>
      </c>
      <c r="T4842" s="9">
        <v>146.1</v>
      </c>
    </row>
    <row r="4843" spans="1:20" x14ac:dyDescent="0.35">
      <c r="A4843">
        <f t="shared" si="151"/>
        <v>4843</v>
      </c>
      <c r="B4843" s="3" t="s">
        <v>72</v>
      </c>
      <c r="C4843" s="3" t="s">
        <v>74</v>
      </c>
      <c r="D4843" s="3" t="s">
        <v>68</v>
      </c>
      <c r="E4843">
        <v>2021</v>
      </c>
      <c r="F4843" s="3" t="str">
        <f t="shared" si="150"/>
        <v>CStorDALLES2021</v>
      </c>
      <c r="G4843" s="9">
        <v>146.1</v>
      </c>
      <c r="H4843" s="9">
        <v>146.1</v>
      </c>
      <c r="I4843" s="9">
        <v>146.1</v>
      </c>
      <c r="J4843" s="9">
        <v>146.1</v>
      </c>
      <c r="K4843" s="9">
        <v>146.1</v>
      </c>
      <c r="L4843" s="9">
        <v>146.1</v>
      </c>
      <c r="M4843" s="9">
        <v>146.1</v>
      </c>
      <c r="N4843" s="9">
        <v>146.1</v>
      </c>
      <c r="O4843" s="9">
        <v>146.1</v>
      </c>
      <c r="P4843" s="9">
        <v>146.1</v>
      </c>
      <c r="Q4843" s="9">
        <v>146.1</v>
      </c>
      <c r="R4843" s="9">
        <v>146.1</v>
      </c>
      <c r="S4843" s="9">
        <v>146.1</v>
      </c>
      <c r="T4843" s="9">
        <v>146.1</v>
      </c>
    </row>
    <row r="4844" spans="1:20" x14ac:dyDescent="0.35">
      <c r="A4844">
        <f t="shared" si="151"/>
        <v>4844</v>
      </c>
      <c r="B4844" s="3" t="s">
        <v>72</v>
      </c>
      <c r="C4844" s="3" t="s">
        <v>74</v>
      </c>
      <c r="D4844" s="3" t="s">
        <v>68</v>
      </c>
      <c r="E4844">
        <v>2022</v>
      </c>
      <c r="F4844" s="3" t="str">
        <f t="shared" si="150"/>
        <v>CStorDALLES2022</v>
      </c>
      <c r="G4844" s="9">
        <v>146.1</v>
      </c>
      <c r="H4844" s="9">
        <v>146.1</v>
      </c>
      <c r="I4844" s="9">
        <v>146.1</v>
      </c>
      <c r="J4844" s="9">
        <v>146.1</v>
      </c>
      <c r="K4844" s="9">
        <v>146.1</v>
      </c>
      <c r="L4844" s="9">
        <v>146.1</v>
      </c>
      <c r="M4844" s="9">
        <v>146.1</v>
      </c>
      <c r="N4844" s="9">
        <v>146.1</v>
      </c>
      <c r="O4844" s="9">
        <v>146.1</v>
      </c>
      <c r="P4844" s="9">
        <v>146.1</v>
      </c>
      <c r="Q4844" s="9">
        <v>146.1</v>
      </c>
      <c r="R4844" s="9">
        <v>146.1</v>
      </c>
      <c r="S4844" s="9">
        <v>146.1</v>
      </c>
      <c r="T4844" s="9">
        <v>146.1</v>
      </c>
    </row>
    <row r="4845" spans="1:20" x14ac:dyDescent="0.35">
      <c r="A4845">
        <f t="shared" si="151"/>
        <v>4845</v>
      </c>
      <c r="B4845" s="3" t="s">
        <v>72</v>
      </c>
      <c r="C4845" s="3" t="s">
        <v>74</v>
      </c>
      <c r="D4845" s="3" t="s">
        <v>68</v>
      </c>
      <c r="E4845">
        <v>2023</v>
      </c>
      <c r="F4845" s="3" t="str">
        <f t="shared" si="150"/>
        <v>CStorDALLES2023</v>
      </c>
      <c r="G4845" s="9">
        <v>146.1</v>
      </c>
      <c r="H4845" s="9">
        <v>146.1</v>
      </c>
      <c r="I4845" s="9">
        <v>146.1</v>
      </c>
      <c r="J4845" s="9">
        <v>146.1</v>
      </c>
      <c r="K4845" s="9">
        <v>146.1</v>
      </c>
      <c r="L4845" s="9">
        <v>146.1</v>
      </c>
      <c r="M4845" s="9">
        <v>146.1</v>
      </c>
      <c r="N4845" s="9">
        <v>146.1</v>
      </c>
      <c r="O4845" s="9">
        <v>146.1</v>
      </c>
      <c r="P4845" s="9">
        <v>146.1</v>
      </c>
      <c r="Q4845" s="9">
        <v>146.1</v>
      </c>
      <c r="R4845" s="9">
        <v>146.1</v>
      </c>
      <c r="S4845" s="9">
        <v>146.1</v>
      </c>
      <c r="T4845" s="9">
        <v>146.1</v>
      </c>
    </row>
    <row r="4846" spans="1:20" x14ac:dyDescent="0.35">
      <c r="A4846">
        <f t="shared" si="151"/>
        <v>4846</v>
      </c>
      <c r="B4846" s="3" t="s">
        <v>72</v>
      </c>
      <c r="C4846" s="3" t="s">
        <v>74</v>
      </c>
      <c r="D4846" s="3" t="s">
        <v>68</v>
      </c>
      <c r="E4846">
        <v>2024</v>
      </c>
      <c r="F4846" s="3" t="str">
        <f t="shared" si="150"/>
        <v>CStorDALLES2024</v>
      </c>
      <c r="G4846" s="9">
        <v>146.1</v>
      </c>
      <c r="H4846" s="9">
        <v>146.1</v>
      </c>
      <c r="I4846" s="9">
        <v>146.1</v>
      </c>
      <c r="J4846" s="9">
        <v>146.1</v>
      </c>
      <c r="K4846" s="9">
        <v>146.1</v>
      </c>
      <c r="L4846" s="9">
        <v>146.1</v>
      </c>
      <c r="M4846" s="9">
        <v>146.1</v>
      </c>
      <c r="N4846" s="9">
        <v>146.1</v>
      </c>
      <c r="O4846" s="9">
        <v>146.1</v>
      </c>
      <c r="P4846" s="9">
        <v>146.1</v>
      </c>
      <c r="Q4846" s="9">
        <v>146.1</v>
      </c>
      <c r="R4846" s="9">
        <v>146.1</v>
      </c>
      <c r="S4846" s="9">
        <v>146.1</v>
      </c>
      <c r="T4846" s="9">
        <v>146.1</v>
      </c>
    </row>
    <row r="4847" spans="1:20" x14ac:dyDescent="0.35">
      <c r="A4847">
        <f t="shared" si="151"/>
        <v>4847</v>
      </c>
      <c r="B4847" s="3" t="s">
        <v>72</v>
      </c>
      <c r="C4847" s="3" t="s">
        <v>74</v>
      </c>
      <c r="D4847" s="3" t="s">
        <v>68</v>
      </c>
      <c r="E4847">
        <v>2025</v>
      </c>
      <c r="F4847" s="3" t="str">
        <f t="shared" si="150"/>
        <v>CStorDALLES2025</v>
      </c>
      <c r="G4847" s="9">
        <v>146.1</v>
      </c>
      <c r="H4847" s="9">
        <v>146.1</v>
      </c>
      <c r="I4847" s="9">
        <v>146.1</v>
      </c>
      <c r="J4847" s="9">
        <v>146.1</v>
      </c>
      <c r="K4847" s="9">
        <v>146.1</v>
      </c>
      <c r="L4847" s="9">
        <v>146.1</v>
      </c>
      <c r="M4847" s="9">
        <v>146.1</v>
      </c>
      <c r="N4847" s="9">
        <v>146.1</v>
      </c>
      <c r="O4847" s="9">
        <v>146.1</v>
      </c>
      <c r="P4847" s="9">
        <v>146.1</v>
      </c>
      <c r="Q4847" s="9">
        <v>146.1</v>
      </c>
      <c r="R4847" s="9">
        <v>146.1</v>
      </c>
      <c r="S4847" s="9">
        <v>146.1</v>
      </c>
      <c r="T4847" s="9">
        <v>146.1</v>
      </c>
    </row>
    <row r="4848" spans="1:20" x14ac:dyDescent="0.35">
      <c r="A4848">
        <f t="shared" si="151"/>
        <v>4848</v>
      </c>
      <c r="B4848" s="3" t="s">
        <v>72</v>
      </c>
      <c r="C4848" s="3" t="s">
        <v>74</v>
      </c>
      <c r="D4848" s="3" t="s">
        <v>68</v>
      </c>
      <c r="E4848">
        <v>2026</v>
      </c>
      <c r="F4848" s="3" t="str">
        <f t="shared" si="150"/>
        <v>CStorDALLES2026</v>
      </c>
      <c r="G4848" s="9">
        <v>146.1</v>
      </c>
      <c r="H4848" s="9">
        <v>146.1</v>
      </c>
      <c r="I4848" s="9">
        <v>146.1</v>
      </c>
      <c r="J4848" s="9">
        <v>146.1</v>
      </c>
      <c r="K4848" s="9">
        <v>146.1</v>
      </c>
      <c r="L4848" s="9">
        <v>146.1</v>
      </c>
      <c r="M4848" s="9">
        <v>146.1</v>
      </c>
      <c r="N4848" s="9">
        <v>146.1</v>
      </c>
      <c r="O4848" s="9">
        <v>146.1</v>
      </c>
      <c r="P4848" s="9">
        <v>146.1</v>
      </c>
      <c r="Q4848" s="9">
        <v>146.1</v>
      </c>
      <c r="R4848" s="9">
        <v>146.1</v>
      </c>
      <c r="S4848" s="9">
        <v>146.1</v>
      </c>
      <c r="T4848" s="9">
        <v>146.1</v>
      </c>
    </row>
    <row r="4849" spans="1:20" x14ac:dyDescent="0.35">
      <c r="A4849">
        <f t="shared" si="151"/>
        <v>4849</v>
      </c>
      <c r="B4849" s="3" t="s">
        <v>72</v>
      </c>
      <c r="C4849" s="3" t="s">
        <v>74</v>
      </c>
      <c r="D4849" s="3" t="s">
        <v>68</v>
      </c>
      <c r="E4849">
        <v>2027</v>
      </c>
      <c r="F4849" s="3" t="str">
        <f t="shared" si="150"/>
        <v>CStorDALLES2027</v>
      </c>
      <c r="G4849" s="9">
        <v>146.1</v>
      </c>
      <c r="H4849" s="9">
        <v>146.1</v>
      </c>
      <c r="I4849" s="9">
        <v>146.1</v>
      </c>
      <c r="J4849" s="9">
        <v>146.1</v>
      </c>
      <c r="K4849" s="9">
        <v>146.1</v>
      </c>
      <c r="L4849" s="9">
        <v>146.1</v>
      </c>
      <c r="M4849" s="9">
        <v>146.1</v>
      </c>
      <c r="N4849" s="9">
        <v>146.1</v>
      </c>
      <c r="O4849" s="9">
        <v>146.1</v>
      </c>
      <c r="P4849" s="9">
        <v>146.1</v>
      </c>
      <c r="Q4849" s="9">
        <v>146.1</v>
      </c>
      <c r="R4849" s="9">
        <v>146.1</v>
      </c>
      <c r="S4849" s="9">
        <v>146.1</v>
      </c>
      <c r="T4849" s="9">
        <v>146.1</v>
      </c>
    </row>
    <row r="4850" spans="1:20" x14ac:dyDescent="0.35">
      <c r="A4850">
        <f t="shared" si="151"/>
        <v>4850</v>
      </c>
      <c r="B4850" s="3" t="s">
        <v>72</v>
      </c>
      <c r="C4850" s="3" t="s">
        <v>74</v>
      </c>
      <c r="D4850" s="3" t="s">
        <v>68</v>
      </c>
      <c r="E4850">
        <v>2028</v>
      </c>
      <c r="F4850" s="3" t="str">
        <f t="shared" si="150"/>
        <v>CStorDALLES2028</v>
      </c>
      <c r="G4850" s="9">
        <v>146.1</v>
      </c>
      <c r="H4850" s="9">
        <v>146.1</v>
      </c>
      <c r="I4850" s="9">
        <v>146.1</v>
      </c>
      <c r="J4850" s="9">
        <v>146.1</v>
      </c>
      <c r="K4850" s="9">
        <v>146.1</v>
      </c>
      <c r="L4850" s="9">
        <v>146.1</v>
      </c>
      <c r="M4850" s="9">
        <v>146.1</v>
      </c>
      <c r="N4850" s="9">
        <v>146.1</v>
      </c>
      <c r="O4850" s="9">
        <v>146.1</v>
      </c>
      <c r="P4850" s="9">
        <v>146.1</v>
      </c>
      <c r="Q4850" s="9">
        <v>146.1</v>
      </c>
      <c r="R4850" s="9">
        <v>146.1</v>
      </c>
      <c r="S4850" s="9">
        <v>146.1</v>
      </c>
      <c r="T4850" s="9">
        <v>146.1</v>
      </c>
    </row>
    <row r="4851" spans="1:20" x14ac:dyDescent="0.35">
      <c r="A4851">
        <f t="shared" si="151"/>
        <v>4851</v>
      </c>
      <c r="B4851" s="3" t="s">
        <v>72</v>
      </c>
      <c r="C4851" s="3" t="s">
        <v>74</v>
      </c>
      <c r="D4851" s="3" t="s">
        <v>68</v>
      </c>
      <c r="E4851">
        <v>2029</v>
      </c>
      <c r="F4851" s="3" t="str">
        <f t="shared" si="150"/>
        <v>CStorDALLES2029</v>
      </c>
      <c r="G4851" s="9">
        <v>146.1</v>
      </c>
      <c r="H4851" s="9">
        <v>146.1</v>
      </c>
      <c r="I4851" s="9">
        <v>146.1</v>
      </c>
      <c r="J4851" s="9">
        <v>146.1</v>
      </c>
      <c r="K4851" s="9">
        <v>146.1</v>
      </c>
      <c r="L4851" s="9">
        <v>146.1</v>
      </c>
      <c r="M4851" s="9">
        <v>146.1</v>
      </c>
      <c r="N4851" s="9">
        <v>146.1</v>
      </c>
      <c r="O4851" s="9">
        <v>146.1</v>
      </c>
      <c r="P4851" s="9">
        <v>146.1</v>
      </c>
      <c r="Q4851" s="9">
        <v>146.1</v>
      </c>
      <c r="R4851" s="9">
        <v>146.1</v>
      </c>
      <c r="S4851" s="9">
        <v>146.1</v>
      </c>
      <c r="T4851" s="9">
        <v>146.1</v>
      </c>
    </row>
    <row r="4852" spans="1:20" x14ac:dyDescent="0.35">
      <c r="A4852">
        <f t="shared" si="151"/>
        <v>4852</v>
      </c>
      <c r="B4852" s="3" t="s">
        <v>72</v>
      </c>
      <c r="C4852" s="3" t="s">
        <v>74</v>
      </c>
      <c r="D4852" s="3" t="s">
        <v>69</v>
      </c>
      <c r="E4852">
        <v>2020</v>
      </c>
      <c r="F4852" s="3" t="str">
        <f t="shared" si="150"/>
        <v>CStorBONN2020</v>
      </c>
      <c r="G4852" s="9">
        <v>347.1</v>
      </c>
      <c r="H4852" s="9">
        <v>347.1</v>
      </c>
      <c r="I4852" s="9">
        <v>347.1</v>
      </c>
      <c r="J4852" s="9">
        <v>347.1</v>
      </c>
      <c r="K4852" s="9">
        <v>347.1</v>
      </c>
      <c r="L4852" s="9">
        <v>347.1</v>
      </c>
      <c r="M4852" s="9">
        <v>347.1</v>
      </c>
      <c r="N4852" s="9">
        <v>347.1</v>
      </c>
      <c r="O4852" s="9">
        <v>347.1</v>
      </c>
      <c r="P4852" s="9">
        <v>347.1</v>
      </c>
      <c r="Q4852" s="9">
        <v>347.1</v>
      </c>
      <c r="R4852" s="9">
        <v>347.1</v>
      </c>
      <c r="S4852" s="9">
        <v>347.1</v>
      </c>
      <c r="T4852" s="9">
        <v>347.1</v>
      </c>
    </row>
    <row r="4853" spans="1:20" x14ac:dyDescent="0.35">
      <c r="A4853">
        <f t="shared" si="151"/>
        <v>4853</v>
      </c>
      <c r="B4853" s="3" t="s">
        <v>72</v>
      </c>
      <c r="C4853" s="3" t="s">
        <v>74</v>
      </c>
      <c r="D4853" s="3" t="s">
        <v>69</v>
      </c>
      <c r="E4853">
        <v>2021</v>
      </c>
      <c r="F4853" s="3" t="str">
        <f t="shared" si="150"/>
        <v>CStorBONN2021</v>
      </c>
      <c r="G4853" s="9">
        <v>347.1</v>
      </c>
      <c r="H4853" s="9">
        <v>347.1</v>
      </c>
      <c r="I4853" s="9">
        <v>347.1</v>
      </c>
      <c r="J4853" s="9">
        <v>347.1</v>
      </c>
      <c r="K4853" s="9">
        <v>347.1</v>
      </c>
      <c r="L4853" s="9">
        <v>347.1</v>
      </c>
      <c r="M4853" s="9">
        <v>347.1</v>
      </c>
      <c r="N4853" s="9">
        <v>347.1</v>
      </c>
      <c r="O4853" s="9">
        <v>347.1</v>
      </c>
      <c r="P4853" s="9">
        <v>347.1</v>
      </c>
      <c r="Q4853" s="9">
        <v>347.1</v>
      </c>
      <c r="R4853" s="9">
        <v>347.1</v>
      </c>
      <c r="S4853" s="9">
        <v>347.1</v>
      </c>
      <c r="T4853" s="9">
        <v>347.1</v>
      </c>
    </row>
    <row r="4854" spans="1:20" x14ac:dyDescent="0.35">
      <c r="A4854">
        <f t="shared" si="151"/>
        <v>4854</v>
      </c>
      <c r="B4854" s="3" t="s">
        <v>72</v>
      </c>
      <c r="C4854" s="3" t="s">
        <v>74</v>
      </c>
      <c r="D4854" s="3" t="s">
        <v>69</v>
      </c>
      <c r="E4854">
        <v>2022</v>
      </c>
      <c r="F4854" s="3" t="str">
        <f t="shared" si="150"/>
        <v>CStorBONN2022</v>
      </c>
      <c r="G4854" s="9">
        <v>347.1</v>
      </c>
      <c r="H4854" s="9">
        <v>347.1</v>
      </c>
      <c r="I4854" s="9">
        <v>347.1</v>
      </c>
      <c r="J4854" s="9">
        <v>347.1</v>
      </c>
      <c r="K4854" s="9">
        <v>347.1</v>
      </c>
      <c r="L4854" s="9">
        <v>347.1</v>
      </c>
      <c r="M4854" s="9">
        <v>347.1</v>
      </c>
      <c r="N4854" s="9">
        <v>347.1</v>
      </c>
      <c r="O4854" s="9">
        <v>347.1</v>
      </c>
      <c r="P4854" s="9">
        <v>347.1</v>
      </c>
      <c r="Q4854" s="9">
        <v>347.1</v>
      </c>
      <c r="R4854" s="9">
        <v>347.1</v>
      </c>
      <c r="S4854" s="9">
        <v>347.1</v>
      </c>
      <c r="T4854" s="9">
        <v>347.1</v>
      </c>
    </row>
    <row r="4855" spans="1:20" x14ac:dyDescent="0.35">
      <c r="A4855">
        <f t="shared" si="151"/>
        <v>4855</v>
      </c>
      <c r="B4855" s="3" t="s">
        <v>72</v>
      </c>
      <c r="C4855" s="3" t="s">
        <v>74</v>
      </c>
      <c r="D4855" s="3" t="s">
        <v>69</v>
      </c>
      <c r="E4855">
        <v>2023</v>
      </c>
      <c r="F4855" s="3" t="str">
        <f t="shared" si="150"/>
        <v>CStorBONN2023</v>
      </c>
      <c r="G4855" s="9">
        <v>347.1</v>
      </c>
      <c r="H4855" s="9">
        <v>347.1</v>
      </c>
      <c r="I4855" s="9">
        <v>347.1</v>
      </c>
      <c r="J4855" s="9">
        <v>347.1</v>
      </c>
      <c r="K4855" s="9">
        <v>347.1</v>
      </c>
      <c r="L4855" s="9">
        <v>347.1</v>
      </c>
      <c r="M4855" s="9">
        <v>347.1</v>
      </c>
      <c r="N4855" s="9">
        <v>347.1</v>
      </c>
      <c r="O4855" s="9">
        <v>347.1</v>
      </c>
      <c r="P4855" s="9">
        <v>347.1</v>
      </c>
      <c r="Q4855" s="9">
        <v>347.1</v>
      </c>
      <c r="R4855" s="9">
        <v>347.1</v>
      </c>
      <c r="S4855" s="9">
        <v>347.1</v>
      </c>
      <c r="T4855" s="9">
        <v>347.1</v>
      </c>
    </row>
    <row r="4856" spans="1:20" x14ac:dyDescent="0.35">
      <c r="A4856">
        <f t="shared" si="151"/>
        <v>4856</v>
      </c>
      <c r="B4856" s="3" t="s">
        <v>72</v>
      </c>
      <c r="C4856" s="3" t="s">
        <v>74</v>
      </c>
      <c r="D4856" s="3" t="s">
        <v>69</v>
      </c>
      <c r="E4856">
        <v>2024</v>
      </c>
      <c r="F4856" s="3" t="str">
        <f t="shared" si="150"/>
        <v>CStorBONN2024</v>
      </c>
      <c r="G4856" s="9">
        <v>347.1</v>
      </c>
      <c r="H4856" s="9">
        <v>347.1</v>
      </c>
      <c r="I4856" s="9">
        <v>347.1</v>
      </c>
      <c r="J4856" s="9">
        <v>347.1</v>
      </c>
      <c r="K4856" s="9">
        <v>347.1</v>
      </c>
      <c r="L4856" s="9">
        <v>347.1</v>
      </c>
      <c r="M4856" s="9">
        <v>347.1</v>
      </c>
      <c r="N4856" s="9">
        <v>347.1</v>
      </c>
      <c r="O4856" s="9">
        <v>347.1</v>
      </c>
      <c r="P4856" s="9">
        <v>347.1</v>
      </c>
      <c r="Q4856" s="9">
        <v>347.1</v>
      </c>
      <c r="R4856" s="9">
        <v>347.1</v>
      </c>
      <c r="S4856" s="9">
        <v>347.1</v>
      </c>
      <c r="T4856" s="9">
        <v>347.1</v>
      </c>
    </row>
    <row r="4857" spans="1:20" x14ac:dyDescent="0.35">
      <c r="A4857">
        <f t="shared" si="151"/>
        <v>4857</v>
      </c>
      <c r="B4857" s="3" t="s">
        <v>72</v>
      </c>
      <c r="C4857" s="3" t="s">
        <v>74</v>
      </c>
      <c r="D4857" s="3" t="s">
        <v>69</v>
      </c>
      <c r="E4857">
        <v>2025</v>
      </c>
      <c r="F4857" s="3" t="str">
        <f t="shared" si="150"/>
        <v>CStorBONN2025</v>
      </c>
      <c r="G4857" s="9">
        <v>347.1</v>
      </c>
      <c r="H4857" s="9">
        <v>347.1</v>
      </c>
      <c r="I4857" s="9">
        <v>347.1</v>
      </c>
      <c r="J4857" s="9">
        <v>347.1</v>
      </c>
      <c r="K4857" s="9">
        <v>347.1</v>
      </c>
      <c r="L4857" s="9">
        <v>347.1</v>
      </c>
      <c r="M4857" s="9">
        <v>347.1</v>
      </c>
      <c r="N4857" s="9">
        <v>347.1</v>
      </c>
      <c r="O4857" s="9">
        <v>347.1</v>
      </c>
      <c r="P4857" s="9">
        <v>347.1</v>
      </c>
      <c r="Q4857" s="9">
        <v>347.1</v>
      </c>
      <c r="R4857" s="9">
        <v>347.1</v>
      </c>
      <c r="S4857" s="9">
        <v>347.1</v>
      </c>
      <c r="T4857" s="9">
        <v>347.1</v>
      </c>
    </row>
    <row r="4858" spans="1:20" x14ac:dyDescent="0.35">
      <c r="A4858">
        <f t="shared" si="151"/>
        <v>4858</v>
      </c>
      <c r="B4858" s="3" t="s">
        <v>72</v>
      </c>
      <c r="C4858" s="3" t="s">
        <v>74</v>
      </c>
      <c r="D4858" s="3" t="s">
        <v>69</v>
      </c>
      <c r="E4858">
        <v>2026</v>
      </c>
      <c r="F4858" s="3" t="str">
        <f t="shared" si="150"/>
        <v>CStorBONN2026</v>
      </c>
      <c r="G4858" s="9">
        <v>347.1</v>
      </c>
      <c r="H4858" s="9">
        <v>347.1</v>
      </c>
      <c r="I4858" s="9">
        <v>347.1</v>
      </c>
      <c r="J4858" s="9">
        <v>347.1</v>
      </c>
      <c r="K4858" s="9">
        <v>347.1</v>
      </c>
      <c r="L4858" s="9">
        <v>347.1</v>
      </c>
      <c r="M4858" s="9">
        <v>347.1</v>
      </c>
      <c r="N4858" s="9">
        <v>347.1</v>
      </c>
      <c r="O4858" s="9">
        <v>347.1</v>
      </c>
      <c r="P4858" s="9">
        <v>347.1</v>
      </c>
      <c r="Q4858" s="9">
        <v>347.1</v>
      </c>
      <c r="R4858" s="9">
        <v>347.1</v>
      </c>
      <c r="S4858" s="9">
        <v>347.1</v>
      </c>
      <c r="T4858" s="9">
        <v>347.1</v>
      </c>
    </row>
    <row r="4859" spans="1:20" x14ac:dyDescent="0.35">
      <c r="A4859">
        <f t="shared" si="151"/>
        <v>4859</v>
      </c>
      <c r="B4859" s="3" t="s">
        <v>72</v>
      </c>
      <c r="C4859" s="3" t="s">
        <v>74</v>
      </c>
      <c r="D4859" s="3" t="s">
        <v>69</v>
      </c>
      <c r="E4859">
        <v>2027</v>
      </c>
      <c r="F4859" s="3" t="str">
        <f t="shared" si="150"/>
        <v>CStorBONN2027</v>
      </c>
      <c r="G4859" s="9">
        <v>347.1</v>
      </c>
      <c r="H4859" s="9">
        <v>347.1</v>
      </c>
      <c r="I4859" s="9">
        <v>347.1</v>
      </c>
      <c r="J4859" s="9">
        <v>347.1</v>
      </c>
      <c r="K4859" s="9">
        <v>347.1</v>
      </c>
      <c r="L4859" s="9">
        <v>347.1</v>
      </c>
      <c r="M4859" s="9">
        <v>347.1</v>
      </c>
      <c r="N4859" s="9">
        <v>347.1</v>
      </c>
      <c r="O4859" s="9">
        <v>347.1</v>
      </c>
      <c r="P4859" s="9">
        <v>347.1</v>
      </c>
      <c r="Q4859" s="9">
        <v>347.1</v>
      </c>
      <c r="R4859" s="9">
        <v>347.1</v>
      </c>
      <c r="S4859" s="9">
        <v>347.1</v>
      </c>
      <c r="T4859" s="9">
        <v>347.1</v>
      </c>
    </row>
    <row r="4860" spans="1:20" x14ac:dyDescent="0.35">
      <c r="A4860">
        <f t="shared" si="151"/>
        <v>4860</v>
      </c>
      <c r="B4860" s="3" t="s">
        <v>72</v>
      </c>
      <c r="C4860" s="3" t="s">
        <v>74</v>
      </c>
      <c r="D4860" s="3" t="s">
        <v>69</v>
      </c>
      <c r="E4860">
        <v>2028</v>
      </c>
      <c r="F4860" s="3" t="str">
        <f t="shared" si="150"/>
        <v>CStorBONN2028</v>
      </c>
      <c r="G4860" s="9">
        <v>347.1</v>
      </c>
      <c r="H4860" s="9">
        <v>347.1</v>
      </c>
      <c r="I4860" s="9">
        <v>347.1</v>
      </c>
      <c r="J4860" s="9">
        <v>347.1</v>
      </c>
      <c r="K4860" s="9">
        <v>347.1</v>
      </c>
      <c r="L4860" s="9">
        <v>347.1</v>
      </c>
      <c r="M4860" s="9">
        <v>347.1</v>
      </c>
      <c r="N4860" s="9">
        <v>347.1</v>
      </c>
      <c r="O4860" s="9">
        <v>347.1</v>
      </c>
      <c r="P4860" s="9">
        <v>347.1</v>
      </c>
      <c r="Q4860" s="9">
        <v>347.1</v>
      </c>
      <c r="R4860" s="9">
        <v>347.1</v>
      </c>
      <c r="S4860" s="9">
        <v>347.1</v>
      </c>
      <c r="T4860" s="9">
        <v>347.1</v>
      </c>
    </row>
    <row r="4861" spans="1:20" x14ac:dyDescent="0.35">
      <c r="A4861">
        <f t="shared" si="151"/>
        <v>4861</v>
      </c>
      <c r="B4861" s="3" t="s">
        <v>72</v>
      </c>
      <c r="C4861" s="3" t="s">
        <v>74</v>
      </c>
      <c r="D4861" s="3" t="s">
        <v>69</v>
      </c>
      <c r="E4861">
        <v>2029</v>
      </c>
      <c r="F4861" s="3" t="str">
        <f t="shared" si="150"/>
        <v>CStorBONN2029</v>
      </c>
      <c r="G4861" s="9">
        <v>347.1</v>
      </c>
      <c r="H4861" s="9">
        <v>347.1</v>
      </c>
      <c r="I4861" s="9">
        <v>347.1</v>
      </c>
      <c r="J4861" s="9">
        <v>347.1</v>
      </c>
      <c r="K4861" s="9">
        <v>347.1</v>
      </c>
      <c r="L4861" s="9">
        <v>347.1</v>
      </c>
      <c r="M4861" s="9">
        <v>347.1</v>
      </c>
      <c r="N4861" s="9">
        <v>347.1</v>
      </c>
      <c r="O4861" s="9">
        <v>347.1</v>
      </c>
      <c r="P4861" s="9">
        <v>347.1</v>
      </c>
      <c r="Q4861" s="9">
        <v>347.1</v>
      </c>
      <c r="R4861" s="9">
        <v>347.1</v>
      </c>
      <c r="S4861" s="9">
        <v>347.1</v>
      </c>
      <c r="T4861" s="9">
        <v>347.1</v>
      </c>
    </row>
    <row r="4862" spans="1:20" x14ac:dyDescent="0.35">
      <c r="A4862">
        <f t="shared" si="151"/>
        <v>4862</v>
      </c>
      <c r="B4862" s="3" t="s">
        <v>72</v>
      </c>
      <c r="C4862" s="3" t="s">
        <v>75</v>
      </c>
      <c r="D4862" s="3" t="s">
        <v>17</v>
      </c>
      <c r="E4862">
        <v>2020</v>
      </c>
      <c r="F4862" s="3" t="str">
        <f t="shared" si="150"/>
        <v>CElevMICA2020</v>
      </c>
      <c r="G4862" s="9">
        <v>2466.5</v>
      </c>
      <c r="H4862" s="9">
        <v>2465.3000000000002</v>
      </c>
      <c r="I4862" s="9">
        <v>2451.1999999999998</v>
      </c>
      <c r="J4862" s="9">
        <v>2446.8000000000002</v>
      </c>
      <c r="K4862" s="9">
        <v>2430.3000000000002</v>
      </c>
      <c r="L4862" s="9">
        <v>2422.9</v>
      </c>
      <c r="M4862" s="9">
        <v>2420.6999999999998</v>
      </c>
      <c r="N4862" s="9">
        <v>2421</v>
      </c>
      <c r="O4862" s="9">
        <v>2429.6999999999998</v>
      </c>
      <c r="P4862" s="9">
        <v>2461.8000000000002</v>
      </c>
      <c r="Q4862" s="9">
        <v>2465.3000000000002</v>
      </c>
      <c r="R4862" s="9">
        <v>2464.6</v>
      </c>
      <c r="S4862" s="9">
        <v>2465.3000000000002</v>
      </c>
      <c r="T4862" s="9">
        <v>2459.1999999999998</v>
      </c>
    </row>
    <row r="4863" spans="1:20" x14ac:dyDescent="0.35">
      <c r="A4863">
        <f t="shared" si="151"/>
        <v>4863</v>
      </c>
      <c r="B4863" s="3" t="s">
        <v>72</v>
      </c>
      <c r="C4863" s="3" t="s">
        <v>75</v>
      </c>
      <c r="D4863" s="3" t="s">
        <v>17</v>
      </c>
      <c r="E4863">
        <v>2021</v>
      </c>
      <c r="F4863" s="3" t="str">
        <f t="shared" si="150"/>
        <v>CElevMICA2021</v>
      </c>
      <c r="G4863" s="9">
        <v>2460.6</v>
      </c>
      <c r="H4863" s="9">
        <v>2456.4</v>
      </c>
      <c r="I4863" s="9">
        <v>2443.5</v>
      </c>
      <c r="J4863" s="9">
        <v>2439.1999999999998</v>
      </c>
      <c r="K4863" s="9">
        <v>2417.1999999999998</v>
      </c>
      <c r="L4863" s="9">
        <v>2405.8000000000002</v>
      </c>
      <c r="M4863" s="9">
        <v>2398.8000000000002</v>
      </c>
      <c r="N4863" s="9">
        <v>2398.6</v>
      </c>
      <c r="O4863" s="9">
        <v>2418.5</v>
      </c>
      <c r="P4863" s="9">
        <v>2463.9</v>
      </c>
      <c r="Q4863" s="9">
        <v>2470.1</v>
      </c>
      <c r="R4863" s="9">
        <v>2470.1</v>
      </c>
      <c r="S4863" s="9">
        <v>2470.1</v>
      </c>
      <c r="T4863" s="9">
        <v>2468.6</v>
      </c>
    </row>
    <row r="4864" spans="1:20" x14ac:dyDescent="0.35">
      <c r="A4864">
        <f t="shared" si="151"/>
        <v>4864</v>
      </c>
      <c r="B4864" s="3" t="s">
        <v>72</v>
      </c>
      <c r="C4864" s="3" t="s">
        <v>75</v>
      </c>
      <c r="D4864" s="3" t="s">
        <v>17</v>
      </c>
      <c r="E4864">
        <v>2022</v>
      </c>
      <c r="F4864" s="3" t="str">
        <f t="shared" si="150"/>
        <v>CElevMICA2022</v>
      </c>
      <c r="G4864" s="9">
        <v>2467.5</v>
      </c>
      <c r="H4864" s="9">
        <v>2464.1</v>
      </c>
      <c r="I4864" s="9">
        <v>2449</v>
      </c>
      <c r="J4864" s="9">
        <v>2447.8000000000002</v>
      </c>
      <c r="K4864" s="9">
        <v>2439</v>
      </c>
      <c r="L4864" s="9">
        <v>2428.6999999999998</v>
      </c>
      <c r="M4864" s="9">
        <v>2427.9</v>
      </c>
      <c r="N4864" s="9">
        <v>2426.6999999999998</v>
      </c>
      <c r="O4864" s="9">
        <v>2450</v>
      </c>
      <c r="P4864" s="9">
        <v>2465.5</v>
      </c>
      <c r="Q4864" s="9">
        <v>2470.1</v>
      </c>
      <c r="R4864" s="9">
        <v>2470.1</v>
      </c>
      <c r="S4864" s="9">
        <v>2463.6</v>
      </c>
      <c r="T4864" s="9">
        <v>2452.6999999999998</v>
      </c>
    </row>
    <row r="4865" spans="1:20" x14ac:dyDescent="0.35">
      <c r="A4865">
        <f t="shared" si="151"/>
        <v>4865</v>
      </c>
      <c r="B4865" s="3" t="s">
        <v>72</v>
      </c>
      <c r="C4865" s="3" t="s">
        <v>75</v>
      </c>
      <c r="D4865" s="3" t="s">
        <v>17</v>
      </c>
      <c r="E4865">
        <v>2023</v>
      </c>
      <c r="F4865" s="3" t="str">
        <f t="shared" si="150"/>
        <v>CElevMICA2023</v>
      </c>
      <c r="G4865" s="9">
        <v>2447.6999999999998</v>
      </c>
      <c r="H4865" s="9">
        <v>2434</v>
      </c>
      <c r="I4865" s="9">
        <v>2420</v>
      </c>
      <c r="J4865" s="9">
        <v>2415.5</v>
      </c>
      <c r="K4865" s="9">
        <v>2406.4</v>
      </c>
      <c r="L4865" s="9">
        <v>2402</v>
      </c>
      <c r="M4865" s="9">
        <v>2399.4</v>
      </c>
      <c r="N4865" s="9">
        <v>2398.5</v>
      </c>
      <c r="O4865" s="9">
        <v>2405</v>
      </c>
      <c r="P4865" s="9">
        <v>2445.1999999999998</v>
      </c>
      <c r="Q4865" s="9">
        <v>2470.1</v>
      </c>
      <c r="R4865" s="9">
        <v>2469.4</v>
      </c>
      <c r="S4865" s="9">
        <v>2470.1</v>
      </c>
      <c r="T4865" s="9">
        <v>2468.6</v>
      </c>
    </row>
    <row r="4866" spans="1:20" x14ac:dyDescent="0.35">
      <c r="A4866">
        <f t="shared" si="151"/>
        <v>4866</v>
      </c>
      <c r="B4866" s="3" t="s">
        <v>72</v>
      </c>
      <c r="C4866" s="3" t="s">
        <v>75</v>
      </c>
      <c r="D4866" s="3" t="s">
        <v>17</v>
      </c>
      <c r="E4866">
        <v>2024</v>
      </c>
      <c r="F4866" s="3" t="str">
        <f t="shared" ref="F4866:F4929" si="152">_xlfn.CONCAT(B4866,C4866,D4866,E4866)</f>
        <v>CElevMICA2024</v>
      </c>
      <c r="G4866" s="9">
        <v>2467.5</v>
      </c>
      <c r="H4866" s="9">
        <v>2466.8000000000002</v>
      </c>
      <c r="I4866" s="9">
        <v>2452.5</v>
      </c>
      <c r="J4866" s="9">
        <v>2449</v>
      </c>
      <c r="K4866" s="9">
        <v>2427.6999999999998</v>
      </c>
      <c r="L4866" s="9">
        <v>2416.6</v>
      </c>
      <c r="M4866" s="9">
        <v>2413.9</v>
      </c>
      <c r="N4866" s="9">
        <v>2412.4</v>
      </c>
      <c r="O4866" s="9">
        <v>2432.3000000000002</v>
      </c>
      <c r="P4866" s="9">
        <v>2458.9</v>
      </c>
      <c r="Q4866" s="9">
        <v>2460.4</v>
      </c>
      <c r="R4866" s="9">
        <v>2458.6</v>
      </c>
      <c r="S4866" s="9">
        <v>2450.6</v>
      </c>
      <c r="T4866" s="9">
        <v>2438.6999999999998</v>
      </c>
    </row>
    <row r="4867" spans="1:20" x14ac:dyDescent="0.35">
      <c r="A4867">
        <f t="shared" ref="A4867:A4930" si="153">A4866+1</f>
        <v>4867</v>
      </c>
      <c r="B4867" s="3" t="s">
        <v>72</v>
      </c>
      <c r="C4867" s="3" t="s">
        <v>75</v>
      </c>
      <c r="D4867" s="3" t="s">
        <v>17</v>
      </c>
      <c r="E4867">
        <v>2025</v>
      </c>
      <c r="F4867" s="3" t="str">
        <f t="shared" si="152"/>
        <v>CElevMICA2025</v>
      </c>
      <c r="G4867" s="9">
        <v>2435.3000000000002</v>
      </c>
      <c r="H4867" s="9">
        <v>2417.1</v>
      </c>
      <c r="I4867" s="9">
        <v>2399.6</v>
      </c>
      <c r="J4867" s="9">
        <v>2402.8000000000002</v>
      </c>
      <c r="K4867" s="9">
        <v>2399.1999999999998</v>
      </c>
      <c r="L4867" s="9">
        <v>2393.3000000000002</v>
      </c>
      <c r="M4867" s="9">
        <v>2391.3000000000002</v>
      </c>
      <c r="N4867" s="9">
        <v>2393.6</v>
      </c>
      <c r="O4867" s="9">
        <v>2432.3000000000002</v>
      </c>
      <c r="P4867" s="9">
        <v>2463.5</v>
      </c>
      <c r="Q4867" s="9">
        <v>2470.1</v>
      </c>
      <c r="R4867" s="9">
        <v>2469.8000000000002</v>
      </c>
      <c r="S4867" s="9">
        <v>2461.6999999999998</v>
      </c>
      <c r="T4867" s="9">
        <v>2456.1</v>
      </c>
    </row>
    <row r="4868" spans="1:20" x14ac:dyDescent="0.35">
      <c r="A4868">
        <f t="shared" si="153"/>
        <v>4868</v>
      </c>
      <c r="B4868" s="3" t="s">
        <v>72</v>
      </c>
      <c r="C4868" s="3" t="s">
        <v>75</v>
      </c>
      <c r="D4868" s="3" t="s">
        <v>17</v>
      </c>
      <c r="E4868">
        <v>2026</v>
      </c>
      <c r="F4868" s="3" t="str">
        <f t="shared" si="152"/>
        <v>CElevMICA2026</v>
      </c>
      <c r="G4868" s="9">
        <v>2458</v>
      </c>
      <c r="H4868" s="9">
        <v>2458.3000000000002</v>
      </c>
      <c r="I4868" s="9">
        <v>2448.9</v>
      </c>
      <c r="J4868" s="9">
        <v>2449.4</v>
      </c>
      <c r="K4868" s="9">
        <v>2440.4</v>
      </c>
      <c r="L4868" s="9">
        <v>2428.6999999999998</v>
      </c>
      <c r="M4868" s="9">
        <v>2397.5</v>
      </c>
      <c r="N4868" s="9">
        <v>2385.6</v>
      </c>
      <c r="O4868" s="9">
        <v>2423.6</v>
      </c>
      <c r="P4868" s="9">
        <v>2470.1</v>
      </c>
      <c r="Q4868" s="9">
        <v>2470.1</v>
      </c>
      <c r="R4868" s="9">
        <v>2470.1</v>
      </c>
      <c r="S4868" s="9">
        <v>2467.3000000000002</v>
      </c>
      <c r="T4868" s="9">
        <v>2468.1</v>
      </c>
    </row>
    <row r="4869" spans="1:20" x14ac:dyDescent="0.35">
      <c r="A4869">
        <f t="shared" si="153"/>
        <v>4869</v>
      </c>
      <c r="B4869" s="3" t="s">
        <v>72</v>
      </c>
      <c r="C4869" s="3" t="s">
        <v>75</v>
      </c>
      <c r="D4869" s="3" t="s">
        <v>17</v>
      </c>
      <c r="E4869">
        <v>2027</v>
      </c>
      <c r="F4869" s="3" t="str">
        <f t="shared" si="152"/>
        <v>CElevMICA2027</v>
      </c>
      <c r="G4869" s="9">
        <v>2463.1</v>
      </c>
      <c r="H4869" s="9">
        <v>2447.3000000000002</v>
      </c>
      <c r="I4869" s="9">
        <v>2430.1999999999998</v>
      </c>
      <c r="J4869" s="9">
        <v>2425</v>
      </c>
      <c r="K4869" s="9">
        <v>2412</v>
      </c>
      <c r="L4869" s="9">
        <v>2406.6999999999998</v>
      </c>
      <c r="M4869" s="9">
        <v>2404.6</v>
      </c>
      <c r="N4869" s="9">
        <v>2406.1999999999998</v>
      </c>
      <c r="O4869" s="9">
        <v>2417.1</v>
      </c>
      <c r="P4869" s="9">
        <v>2439.5</v>
      </c>
      <c r="Q4869" s="9">
        <v>2458.5</v>
      </c>
      <c r="R4869" s="9">
        <v>2459.4</v>
      </c>
      <c r="S4869" s="9">
        <v>2455.1</v>
      </c>
      <c r="T4869" s="9">
        <v>2445.1</v>
      </c>
    </row>
    <row r="4870" spans="1:20" x14ac:dyDescent="0.35">
      <c r="A4870">
        <f t="shared" si="153"/>
        <v>4870</v>
      </c>
      <c r="B4870" s="3" t="s">
        <v>72</v>
      </c>
      <c r="C4870" s="3" t="s">
        <v>75</v>
      </c>
      <c r="D4870" s="3" t="s">
        <v>17</v>
      </c>
      <c r="E4870">
        <v>2028</v>
      </c>
      <c r="F4870" s="3" t="str">
        <f t="shared" si="152"/>
        <v>CElevMICA2028</v>
      </c>
      <c r="G4870" s="9">
        <v>2442.6999999999998</v>
      </c>
      <c r="H4870" s="9">
        <v>2435.5</v>
      </c>
      <c r="I4870" s="9">
        <v>2417.3000000000002</v>
      </c>
      <c r="J4870" s="9">
        <v>2411.6999999999998</v>
      </c>
      <c r="K4870" s="9">
        <v>2399.6</v>
      </c>
      <c r="L4870" s="9">
        <v>2394.9</v>
      </c>
      <c r="M4870" s="9">
        <v>2392.6</v>
      </c>
      <c r="N4870" s="9">
        <v>2392.5</v>
      </c>
      <c r="O4870" s="9">
        <v>2411.5</v>
      </c>
      <c r="P4870" s="9">
        <v>2426.4</v>
      </c>
      <c r="Q4870" s="9">
        <v>2432.6999999999998</v>
      </c>
      <c r="R4870" s="9">
        <v>2431.6</v>
      </c>
      <c r="S4870" s="9">
        <v>2420.5</v>
      </c>
      <c r="T4870" s="9">
        <v>2405.1999999999998</v>
      </c>
    </row>
    <row r="4871" spans="1:20" x14ac:dyDescent="0.35">
      <c r="A4871">
        <f t="shared" si="153"/>
        <v>4871</v>
      </c>
      <c r="B4871" s="3" t="s">
        <v>72</v>
      </c>
      <c r="C4871" s="3" t="s">
        <v>75</v>
      </c>
      <c r="D4871" s="3" t="s">
        <v>17</v>
      </c>
      <c r="E4871">
        <v>2029</v>
      </c>
      <c r="F4871" s="3" t="str">
        <f t="shared" si="152"/>
        <v>CElevMICA2029</v>
      </c>
      <c r="G4871" s="9">
        <v>2401.1999999999998</v>
      </c>
      <c r="H4871" s="9">
        <v>2394.1</v>
      </c>
      <c r="I4871" s="9">
        <v>2386.1</v>
      </c>
      <c r="J4871" s="9">
        <v>2389.6</v>
      </c>
      <c r="K4871" s="9">
        <v>2385.5</v>
      </c>
      <c r="L4871" s="9">
        <v>2382.6999999999998</v>
      </c>
      <c r="M4871" s="9">
        <v>2383.8000000000002</v>
      </c>
      <c r="N4871" s="9">
        <v>2386</v>
      </c>
      <c r="O4871" s="9">
        <v>2409.3000000000002</v>
      </c>
      <c r="P4871" s="9">
        <v>2436</v>
      </c>
      <c r="Q4871" s="9">
        <v>2459.8000000000002</v>
      </c>
      <c r="R4871" s="9">
        <v>2461.4</v>
      </c>
      <c r="S4871" s="9">
        <v>2457.3000000000002</v>
      </c>
      <c r="T4871" s="9">
        <v>2450.3000000000002</v>
      </c>
    </row>
    <row r="4872" spans="1:20" x14ac:dyDescent="0.35">
      <c r="A4872">
        <f t="shared" si="153"/>
        <v>4872</v>
      </c>
      <c r="B4872" s="3" t="s">
        <v>72</v>
      </c>
      <c r="C4872" s="3" t="s">
        <v>75</v>
      </c>
      <c r="D4872" s="3" t="s">
        <v>18</v>
      </c>
      <c r="E4872">
        <v>2020</v>
      </c>
      <c r="F4872" s="3" t="str">
        <f t="shared" si="152"/>
        <v>CElevREVELS2020</v>
      </c>
      <c r="G4872" s="9">
        <v>1875.6</v>
      </c>
      <c r="H4872" s="9">
        <v>1875.6</v>
      </c>
      <c r="I4872" s="9">
        <v>1875.6</v>
      </c>
      <c r="J4872" s="9">
        <v>1875.6</v>
      </c>
      <c r="K4872" s="9">
        <v>1875.6</v>
      </c>
      <c r="L4872" s="9">
        <v>1875.6</v>
      </c>
      <c r="M4872" s="9">
        <v>1875.6</v>
      </c>
      <c r="N4872" s="9">
        <v>1875.6</v>
      </c>
      <c r="O4872" s="9">
        <v>1875.6</v>
      </c>
      <c r="P4872" s="9">
        <v>1875.6</v>
      </c>
      <c r="Q4872" s="9">
        <v>1875.6</v>
      </c>
      <c r="R4872" s="9">
        <v>1875.6</v>
      </c>
      <c r="S4872" s="9">
        <v>1875.6</v>
      </c>
      <c r="T4872" s="9">
        <v>1875.6</v>
      </c>
    </row>
    <row r="4873" spans="1:20" x14ac:dyDescent="0.35">
      <c r="A4873">
        <f t="shared" si="153"/>
        <v>4873</v>
      </c>
      <c r="B4873" s="3" t="s">
        <v>72</v>
      </c>
      <c r="C4873" s="3" t="s">
        <v>75</v>
      </c>
      <c r="D4873" s="3" t="s">
        <v>18</v>
      </c>
      <c r="E4873">
        <v>2021</v>
      </c>
      <c r="F4873" s="3" t="str">
        <f t="shared" si="152"/>
        <v>CElevREVELS2021</v>
      </c>
      <c r="G4873" s="9">
        <v>1875.6</v>
      </c>
      <c r="H4873" s="9">
        <v>1875.6</v>
      </c>
      <c r="I4873" s="9">
        <v>1875.6</v>
      </c>
      <c r="J4873" s="9">
        <v>1875.6</v>
      </c>
      <c r="K4873" s="9">
        <v>1875.6</v>
      </c>
      <c r="L4873" s="9">
        <v>1875.6</v>
      </c>
      <c r="M4873" s="9">
        <v>1875.6</v>
      </c>
      <c r="N4873" s="9">
        <v>1875.6</v>
      </c>
      <c r="O4873" s="9">
        <v>1875.6</v>
      </c>
      <c r="P4873" s="9">
        <v>1875.6</v>
      </c>
      <c r="Q4873" s="9">
        <v>1875.6</v>
      </c>
      <c r="R4873" s="9">
        <v>1875.6</v>
      </c>
      <c r="S4873" s="9">
        <v>1875.6</v>
      </c>
      <c r="T4873" s="9">
        <v>1875.6</v>
      </c>
    </row>
    <row r="4874" spans="1:20" x14ac:dyDescent="0.35">
      <c r="A4874">
        <f t="shared" si="153"/>
        <v>4874</v>
      </c>
      <c r="B4874" s="3" t="s">
        <v>72</v>
      </c>
      <c r="C4874" s="3" t="s">
        <v>75</v>
      </c>
      <c r="D4874" s="3" t="s">
        <v>18</v>
      </c>
      <c r="E4874">
        <v>2022</v>
      </c>
      <c r="F4874" s="3" t="str">
        <f t="shared" si="152"/>
        <v>CElevREVELS2022</v>
      </c>
      <c r="G4874" s="9">
        <v>1875.6</v>
      </c>
      <c r="H4874" s="9">
        <v>1875.6</v>
      </c>
      <c r="I4874" s="9">
        <v>1875.6</v>
      </c>
      <c r="J4874" s="9">
        <v>1875.6</v>
      </c>
      <c r="K4874" s="9">
        <v>1875.6</v>
      </c>
      <c r="L4874" s="9">
        <v>1875.6</v>
      </c>
      <c r="M4874" s="9">
        <v>1875.6</v>
      </c>
      <c r="N4874" s="9">
        <v>1875.6</v>
      </c>
      <c r="O4874" s="9">
        <v>1875.6</v>
      </c>
      <c r="P4874" s="9">
        <v>1875.6</v>
      </c>
      <c r="Q4874" s="9">
        <v>1875.6</v>
      </c>
      <c r="R4874" s="9">
        <v>1875.6</v>
      </c>
      <c r="S4874" s="9">
        <v>1875.6</v>
      </c>
      <c r="T4874" s="9">
        <v>1875.6</v>
      </c>
    </row>
    <row r="4875" spans="1:20" x14ac:dyDescent="0.35">
      <c r="A4875">
        <f t="shared" si="153"/>
        <v>4875</v>
      </c>
      <c r="B4875" s="3" t="s">
        <v>72</v>
      </c>
      <c r="C4875" s="3" t="s">
        <v>75</v>
      </c>
      <c r="D4875" s="3" t="s">
        <v>18</v>
      </c>
      <c r="E4875">
        <v>2023</v>
      </c>
      <c r="F4875" s="3" t="str">
        <f t="shared" si="152"/>
        <v>CElevREVELS2023</v>
      </c>
      <c r="G4875" s="9">
        <v>1875.6</v>
      </c>
      <c r="H4875" s="9">
        <v>1875.6</v>
      </c>
      <c r="I4875" s="9">
        <v>1875.6</v>
      </c>
      <c r="J4875" s="9">
        <v>1875.6</v>
      </c>
      <c r="K4875" s="9">
        <v>1875.6</v>
      </c>
      <c r="L4875" s="9">
        <v>1875.6</v>
      </c>
      <c r="M4875" s="9">
        <v>1875.6</v>
      </c>
      <c r="N4875" s="9">
        <v>1875.6</v>
      </c>
      <c r="O4875" s="9">
        <v>1875.6</v>
      </c>
      <c r="P4875" s="9">
        <v>1875.6</v>
      </c>
      <c r="Q4875" s="9">
        <v>1875.6</v>
      </c>
      <c r="R4875" s="9">
        <v>1875.6</v>
      </c>
      <c r="S4875" s="9">
        <v>1875.6</v>
      </c>
      <c r="T4875" s="9">
        <v>1875.6</v>
      </c>
    </row>
    <row r="4876" spans="1:20" x14ac:dyDescent="0.35">
      <c r="A4876">
        <f t="shared" si="153"/>
        <v>4876</v>
      </c>
      <c r="B4876" s="3" t="s">
        <v>72</v>
      </c>
      <c r="C4876" s="3" t="s">
        <v>75</v>
      </c>
      <c r="D4876" s="3" t="s">
        <v>18</v>
      </c>
      <c r="E4876">
        <v>2024</v>
      </c>
      <c r="F4876" s="3" t="str">
        <f t="shared" si="152"/>
        <v>CElevREVELS2024</v>
      </c>
      <c r="G4876" s="9">
        <v>1875.6</v>
      </c>
      <c r="H4876" s="9">
        <v>1875.6</v>
      </c>
      <c r="I4876" s="9">
        <v>1875.6</v>
      </c>
      <c r="J4876" s="9">
        <v>1875.6</v>
      </c>
      <c r="K4876" s="9">
        <v>1875.6</v>
      </c>
      <c r="L4876" s="9">
        <v>1875.6</v>
      </c>
      <c r="M4876" s="9">
        <v>1875.6</v>
      </c>
      <c r="N4876" s="9">
        <v>1875.6</v>
      </c>
      <c r="O4876" s="9">
        <v>1875.6</v>
      </c>
      <c r="P4876" s="9">
        <v>1875.6</v>
      </c>
      <c r="Q4876" s="9">
        <v>1875.6</v>
      </c>
      <c r="R4876" s="9">
        <v>1875.6</v>
      </c>
      <c r="S4876" s="9">
        <v>1875.6</v>
      </c>
      <c r="T4876" s="9">
        <v>1875.6</v>
      </c>
    </row>
    <row r="4877" spans="1:20" x14ac:dyDescent="0.35">
      <c r="A4877">
        <f t="shared" si="153"/>
        <v>4877</v>
      </c>
      <c r="B4877" s="3" t="s">
        <v>72</v>
      </c>
      <c r="C4877" s="3" t="s">
        <v>75</v>
      </c>
      <c r="D4877" s="3" t="s">
        <v>18</v>
      </c>
      <c r="E4877">
        <v>2025</v>
      </c>
      <c r="F4877" s="3" t="str">
        <f t="shared" si="152"/>
        <v>CElevREVELS2025</v>
      </c>
      <c r="G4877" s="9">
        <v>1875.6</v>
      </c>
      <c r="H4877" s="9">
        <v>1875.6</v>
      </c>
      <c r="I4877" s="9">
        <v>1875.6</v>
      </c>
      <c r="J4877" s="9">
        <v>1875.6</v>
      </c>
      <c r="K4877" s="9">
        <v>1875.6</v>
      </c>
      <c r="L4877" s="9">
        <v>1875.6</v>
      </c>
      <c r="M4877" s="9">
        <v>1875.6</v>
      </c>
      <c r="N4877" s="9">
        <v>1875.6</v>
      </c>
      <c r="O4877" s="9">
        <v>1875.6</v>
      </c>
      <c r="P4877" s="9">
        <v>1875.6</v>
      </c>
      <c r="Q4877" s="9">
        <v>1875.6</v>
      </c>
      <c r="R4877" s="9">
        <v>1875.6</v>
      </c>
      <c r="S4877" s="9">
        <v>1875.6</v>
      </c>
      <c r="T4877" s="9">
        <v>1875.6</v>
      </c>
    </row>
    <row r="4878" spans="1:20" x14ac:dyDescent="0.35">
      <c r="A4878">
        <f t="shared" si="153"/>
        <v>4878</v>
      </c>
      <c r="B4878" s="3" t="s">
        <v>72</v>
      </c>
      <c r="C4878" s="3" t="s">
        <v>75</v>
      </c>
      <c r="D4878" s="3" t="s">
        <v>18</v>
      </c>
      <c r="E4878">
        <v>2026</v>
      </c>
      <c r="F4878" s="3" t="str">
        <f t="shared" si="152"/>
        <v>CElevREVELS2026</v>
      </c>
      <c r="G4878" s="9">
        <v>1875.6</v>
      </c>
      <c r="H4878" s="9">
        <v>1875.6</v>
      </c>
      <c r="I4878" s="9">
        <v>1875.6</v>
      </c>
      <c r="J4878" s="9">
        <v>1875.6</v>
      </c>
      <c r="K4878" s="9">
        <v>1875.6</v>
      </c>
      <c r="L4878" s="9">
        <v>1875.6</v>
      </c>
      <c r="M4878" s="9">
        <v>1875.6</v>
      </c>
      <c r="N4878" s="9">
        <v>1875.6</v>
      </c>
      <c r="O4878" s="9">
        <v>1875.6</v>
      </c>
      <c r="P4878" s="9">
        <v>1875.6</v>
      </c>
      <c r="Q4878" s="9">
        <v>1875.6</v>
      </c>
      <c r="R4878" s="9">
        <v>1875.6</v>
      </c>
      <c r="S4878" s="9">
        <v>1875.6</v>
      </c>
      <c r="T4878" s="9">
        <v>1875.6</v>
      </c>
    </row>
    <row r="4879" spans="1:20" x14ac:dyDescent="0.35">
      <c r="A4879">
        <f t="shared" si="153"/>
        <v>4879</v>
      </c>
      <c r="B4879" s="3" t="s">
        <v>72</v>
      </c>
      <c r="C4879" s="3" t="s">
        <v>75</v>
      </c>
      <c r="D4879" s="3" t="s">
        <v>18</v>
      </c>
      <c r="E4879">
        <v>2027</v>
      </c>
      <c r="F4879" s="3" t="str">
        <f t="shared" si="152"/>
        <v>CElevREVELS2027</v>
      </c>
      <c r="G4879" s="9">
        <v>1875.6</v>
      </c>
      <c r="H4879" s="9">
        <v>1875.6</v>
      </c>
      <c r="I4879" s="9">
        <v>1875.6</v>
      </c>
      <c r="J4879" s="9">
        <v>1875.6</v>
      </c>
      <c r="K4879" s="9">
        <v>1875.6</v>
      </c>
      <c r="L4879" s="9">
        <v>1875.6</v>
      </c>
      <c r="M4879" s="9">
        <v>1875.6</v>
      </c>
      <c r="N4879" s="9">
        <v>1875.6</v>
      </c>
      <c r="O4879" s="9">
        <v>1875.6</v>
      </c>
      <c r="P4879" s="9">
        <v>1875.6</v>
      </c>
      <c r="Q4879" s="9">
        <v>1875.6</v>
      </c>
      <c r="R4879" s="9">
        <v>1875.6</v>
      </c>
      <c r="S4879" s="9">
        <v>1875.6</v>
      </c>
      <c r="T4879" s="9">
        <v>1875.6</v>
      </c>
    </row>
    <row r="4880" spans="1:20" x14ac:dyDescent="0.35">
      <c r="A4880">
        <f t="shared" si="153"/>
        <v>4880</v>
      </c>
      <c r="B4880" s="3" t="s">
        <v>72</v>
      </c>
      <c r="C4880" s="3" t="s">
        <v>75</v>
      </c>
      <c r="D4880" s="3" t="s">
        <v>18</v>
      </c>
      <c r="E4880">
        <v>2028</v>
      </c>
      <c r="F4880" s="3" t="str">
        <f t="shared" si="152"/>
        <v>CElevREVELS2028</v>
      </c>
      <c r="G4880" s="9">
        <v>1875.6</v>
      </c>
      <c r="H4880" s="9">
        <v>1875.6</v>
      </c>
      <c r="I4880" s="9">
        <v>1875.6</v>
      </c>
      <c r="J4880" s="9">
        <v>1875.6</v>
      </c>
      <c r="K4880" s="9">
        <v>1875.6</v>
      </c>
      <c r="L4880" s="9">
        <v>1875.6</v>
      </c>
      <c r="M4880" s="9">
        <v>1875.6</v>
      </c>
      <c r="N4880" s="9">
        <v>1875.6</v>
      </c>
      <c r="O4880" s="9">
        <v>1875.6</v>
      </c>
      <c r="P4880" s="9">
        <v>1875.6</v>
      </c>
      <c r="Q4880" s="9">
        <v>1875.6</v>
      </c>
      <c r="R4880" s="9">
        <v>1875.6</v>
      </c>
      <c r="S4880" s="9">
        <v>1875.6</v>
      </c>
      <c r="T4880" s="9">
        <v>1875.6</v>
      </c>
    </row>
    <row r="4881" spans="1:20" x14ac:dyDescent="0.35">
      <c r="A4881">
        <f t="shared" si="153"/>
        <v>4881</v>
      </c>
      <c r="B4881" s="3" t="s">
        <v>72</v>
      </c>
      <c r="C4881" s="3" t="s">
        <v>75</v>
      </c>
      <c r="D4881" s="3" t="s">
        <v>18</v>
      </c>
      <c r="E4881">
        <v>2029</v>
      </c>
      <c r="F4881" s="3" t="str">
        <f t="shared" si="152"/>
        <v>CElevREVELS2029</v>
      </c>
      <c r="G4881" s="9">
        <v>1875.6</v>
      </c>
      <c r="H4881" s="9">
        <v>1875.6</v>
      </c>
      <c r="I4881" s="9">
        <v>1875.6</v>
      </c>
      <c r="J4881" s="9">
        <v>1875.6</v>
      </c>
      <c r="K4881" s="9">
        <v>1875.6</v>
      </c>
      <c r="L4881" s="9">
        <v>1875.6</v>
      </c>
      <c r="M4881" s="9">
        <v>1875.6</v>
      </c>
      <c r="N4881" s="9">
        <v>1875.6</v>
      </c>
      <c r="O4881" s="9">
        <v>1875.6</v>
      </c>
      <c r="P4881" s="9">
        <v>1875.6</v>
      </c>
      <c r="Q4881" s="9">
        <v>1875.6</v>
      </c>
      <c r="R4881" s="9">
        <v>1875.6</v>
      </c>
      <c r="S4881" s="9">
        <v>1875.6</v>
      </c>
      <c r="T4881" s="9">
        <v>1875.6</v>
      </c>
    </row>
    <row r="4882" spans="1:20" x14ac:dyDescent="0.35">
      <c r="A4882">
        <f t="shared" si="153"/>
        <v>4882</v>
      </c>
      <c r="B4882" s="3" t="s">
        <v>72</v>
      </c>
      <c r="C4882" s="3" t="s">
        <v>75</v>
      </c>
      <c r="D4882" s="3" t="s">
        <v>19</v>
      </c>
      <c r="E4882">
        <v>2020</v>
      </c>
      <c r="F4882" s="3" t="str">
        <f t="shared" si="152"/>
        <v>CElevARROW2020</v>
      </c>
      <c r="G4882" s="9">
        <v>1438.1</v>
      </c>
      <c r="H4882" s="9">
        <v>1428.2</v>
      </c>
      <c r="I4882" s="9">
        <v>1420</v>
      </c>
      <c r="J4882" s="9">
        <v>1399.5</v>
      </c>
      <c r="K4882" s="9">
        <v>1384.9</v>
      </c>
      <c r="L4882" s="9">
        <v>1383.5</v>
      </c>
      <c r="M4882" s="9">
        <v>1387.1</v>
      </c>
      <c r="N4882" s="9">
        <v>1393.9</v>
      </c>
      <c r="O4882" s="9">
        <v>1406.1</v>
      </c>
      <c r="P4882" s="9">
        <v>1427.3</v>
      </c>
      <c r="Q4882" s="9">
        <v>1444</v>
      </c>
      <c r="R4882" s="9">
        <v>1444</v>
      </c>
      <c r="S4882" s="9">
        <v>1443.1</v>
      </c>
      <c r="T4882" s="9">
        <v>1444</v>
      </c>
    </row>
    <row r="4883" spans="1:20" x14ac:dyDescent="0.35">
      <c r="A4883">
        <f t="shared" si="153"/>
        <v>4883</v>
      </c>
      <c r="B4883" s="3" t="s">
        <v>72</v>
      </c>
      <c r="C4883" s="3" t="s">
        <v>75</v>
      </c>
      <c r="D4883" s="3" t="s">
        <v>19</v>
      </c>
      <c r="E4883">
        <v>2021</v>
      </c>
      <c r="F4883" s="3" t="str">
        <f t="shared" si="152"/>
        <v>CElevARROW2021</v>
      </c>
      <c r="G4883" s="9">
        <v>1440.8</v>
      </c>
      <c r="H4883" s="9">
        <v>1431.5</v>
      </c>
      <c r="I4883" s="9">
        <v>1422.1</v>
      </c>
      <c r="J4883" s="9">
        <v>1402.2</v>
      </c>
      <c r="K4883" s="9">
        <v>1388.5</v>
      </c>
      <c r="L4883" s="9">
        <v>1377.9</v>
      </c>
      <c r="M4883" s="9">
        <v>1380.5</v>
      </c>
      <c r="N4883" s="9">
        <v>1380.7</v>
      </c>
      <c r="O4883" s="9">
        <v>1390</v>
      </c>
      <c r="P4883" s="9">
        <v>1416.1</v>
      </c>
      <c r="Q4883" s="9">
        <v>1444</v>
      </c>
      <c r="R4883" s="9">
        <v>1444</v>
      </c>
      <c r="S4883" s="9">
        <v>1444</v>
      </c>
      <c r="T4883" s="9">
        <v>1441</v>
      </c>
    </row>
    <row r="4884" spans="1:20" x14ac:dyDescent="0.35">
      <c r="A4884">
        <f t="shared" si="153"/>
        <v>4884</v>
      </c>
      <c r="B4884" s="3" t="s">
        <v>72</v>
      </c>
      <c r="C4884" s="3" t="s">
        <v>75</v>
      </c>
      <c r="D4884" s="3" t="s">
        <v>19</v>
      </c>
      <c r="E4884">
        <v>2022</v>
      </c>
      <c r="F4884" s="3" t="str">
        <f t="shared" si="152"/>
        <v>CElevARROW2022</v>
      </c>
      <c r="G4884" s="9">
        <v>1439.1</v>
      </c>
      <c r="H4884" s="9">
        <v>1429.2</v>
      </c>
      <c r="I4884" s="9">
        <v>1421.8</v>
      </c>
      <c r="J4884" s="9">
        <v>1406.8</v>
      </c>
      <c r="K4884" s="9">
        <v>1396</v>
      </c>
      <c r="L4884" s="9">
        <v>1377.9</v>
      </c>
      <c r="M4884" s="9">
        <v>1383.2</v>
      </c>
      <c r="N4884" s="9">
        <v>1390.1</v>
      </c>
      <c r="O4884" s="9">
        <v>1401.5</v>
      </c>
      <c r="P4884" s="9">
        <v>1415.5</v>
      </c>
      <c r="Q4884" s="9">
        <v>1434.1</v>
      </c>
      <c r="R4884" s="9">
        <v>1432</v>
      </c>
      <c r="S4884" s="9">
        <v>1432.1</v>
      </c>
      <c r="T4884" s="9">
        <v>1433.9</v>
      </c>
    </row>
    <row r="4885" spans="1:20" x14ac:dyDescent="0.35">
      <c r="A4885">
        <f t="shared" si="153"/>
        <v>4885</v>
      </c>
      <c r="B4885" s="3" t="s">
        <v>72</v>
      </c>
      <c r="C4885" s="3" t="s">
        <v>75</v>
      </c>
      <c r="D4885" s="3" t="s">
        <v>19</v>
      </c>
      <c r="E4885">
        <v>2023</v>
      </c>
      <c r="F4885" s="3" t="str">
        <f t="shared" si="152"/>
        <v>CElevARROW2023</v>
      </c>
      <c r="G4885" s="9">
        <v>1428.6</v>
      </c>
      <c r="H4885" s="9">
        <v>1435.8</v>
      </c>
      <c r="I4885" s="9">
        <v>1434.2</v>
      </c>
      <c r="J4885" s="9">
        <v>1417.4</v>
      </c>
      <c r="K4885" s="9">
        <v>1399.6</v>
      </c>
      <c r="L4885" s="9">
        <v>1388</v>
      </c>
      <c r="M4885" s="9">
        <v>1390.2</v>
      </c>
      <c r="N4885" s="9">
        <v>1395</v>
      </c>
      <c r="O4885" s="9">
        <v>1409</v>
      </c>
      <c r="P4885" s="9">
        <v>1434.8</v>
      </c>
      <c r="Q4885" s="9">
        <v>1444</v>
      </c>
      <c r="R4885" s="9">
        <v>1444</v>
      </c>
      <c r="S4885" s="9">
        <v>1443.9</v>
      </c>
      <c r="T4885" s="9">
        <v>1441</v>
      </c>
    </row>
    <row r="4886" spans="1:20" x14ac:dyDescent="0.35">
      <c r="A4886">
        <f t="shared" si="153"/>
        <v>4886</v>
      </c>
      <c r="B4886" s="3" t="s">
        <v>72</v>
      </c>
      <c r="C4886" s="3" t="s">
        <v>75</v>
      </c>
      <c r="D4886" s="3" t="s">
        <v>19</v>
      </c>
      <c r="E4886">
        <v>2024</v>
      </c>
      <c r="F4886" s="3" t="str">
        <f t="shared" si="152"/>
        <v>CElevARROW2024</v>
      </c>
      <c r="G4886" s="9">
        <v>1439.1</v>
      </c>
      <c r="H4886" s="9">
        <v>1426.9</v>
      </c>
      <c r="I4886" s="9">
        <v>1418.8</v>
      </c>
      <c r="J4886" s="9">
        <v>1399.2</v>
      </c>
      <c r="K4886" s="9">
        <v>1385.7</v>
      </c>
      <c r="L4886" s="9">
        <v>1386.9</v>
      </c>
      <c r="M4886" s="9">
        <v>1387</v>
      </c>
      <c r="N4886" s="9">
        <v>1389.2</v>
      </c>
      <c r="O4886" s="9">
        <v>1411.3</v>
      </c>
      <c r="P4886" s="9">
        <v>1421.2</v>
      </c>
      <c r="Q4886" s="9">
        <v>1435.7</v>
      </c>
      <c r="R4886" s="9">
        <v>1434.9</v>
      </c>
      <c r="S4886" s="9">
        <v>1435.2</v>
      </c>
      <c r="T4886" s="9">
        <v>1437.5</v>
      </c>
    </row>
    <row r="4887" spans="1:20" x14ac:dyDescent="0.35">
      <c r="A4887">
        <f t="shared" si="153"/>
        <v>4887</v>
      </c>
      <c r="B4887" s="3" t="s">
        <v>72</v>
      </c>
      <c r="C4887" s="3" t="s">
        <v>75</v>
      </c>
      <c r="D4887" s="3" t="s">
        <v>19</v>
      </c>
      <c r="E4887">
        <v>2025</v>
      </c>
      <c r="F4887" s="3" t="str">
        <f t="shared" si="152"/>
        <v>CElevARROW2025</v>
      </c>
      <c r="G4887" s="9">
        <v>1434.3</v>
      </c>
      <c r="H4887" s="9">
        <v>1433.8</v>
      </c>
      <c r="I4887" s="9">
        <v>1431.4</v>
      </c>
      <c r="J4887" s="9">
        <v>1414.4</v>
      </c>
      <c r="K4887" s="9">
        <v>1392.4</v>
      </c>
      <c r="L4887" s="9">
        <v>1390.1</v>
      </c>
      <c r="M4887" s="9">
        <v>1392.1</v>
      </c>
      <c r="N4887" s="9">
        <v>1396.8</v>
      </c>
      <c r="O4887" s="9">
        <v>1423.3</v>
      </c>
      <c r="P4887" s="9">
        <v>1432.4</v>
      </c>
      <c r="Q4887" s="9">
        <v>1432.9</v>
      </c>
      <c r="R4887" s="9">
        <v>1429.4</v>
      </c>
      <c r="S4887" s="9">
        <v>1431.1</v>
      </c>
      <c r="T4887" s="9">
        <v>1441.6</v>
      </c>
    </row>
    <row r="4888" spans="1:20" x14ac:dyDescent="0.35">
      <c r="A4888">
        <f t="shared" si="153"/>
        <v>4888</v>
      </c>
      <c r="B4888" s="3" t="s">
        <v>72</v>
      </c>
      <c r="C4888" s="3" t="s">
        <v>75</v>
      </c>
      <c r="D4888" s="3" t="s">
        <v>19</v>
      </c>
      <c r="E4888">
        <v>2026</v>
      </c>
      <c r="F4888" s="3" t="str">
        <f t="shared" si="152"/>
        <v>CElevARROW2026</v>
      </c>
      <c r="G4888" s="9">
        <v>1441.7</v>
      </c>
      <c r="H4888" s="9">
        <v>1434</v>
      </c>
      <c r="I4888" s="9">
        <v>1421.9</v>
      </c>
      <c r="J4888" s="9">
        <v>1408.9</v>
      </c>
      <c r="K4888" s="9">
        <v>1393.3</v>
      </c>
      <c r="L4888" s="9">
        <v>1377.9</v>
      </c>
      <c r="M4888" s="9">
        <v>1393.7</v>
      </c>
      <c r="N4888" s="9">
        <v>1400.2</v>
      </c>
      <c r="O4888" s="9">
        <v>1403.7</v>
      </c>
      <c r="P4888" s="9">
        <v>1412.9</v>
      </c>
      <c r="Q4888" s="9">
        <v>1442.7</v>
      </c>
      <c r="R4888" s="9">
        <v>1443.1</v>
      </c>
      <c r="S4888" s="9">
        <v>1444</v>
      </c>
      <c r="T4888" s="9">
        <v>1435.9</v>
      </c>
    </row>
    <row r="4889" spans="1:20" x14ac:dyDescent="0.35">
      <c r="A4889">
        <f t="shared" si="153"/>
        <v>4889</v>
      </c>
      <c r="B4889" s="3" t="s">
        <v>72</v>
      </c>
      <c r="C4889" s="3" t="s">
        <v>75</v>
      </c>
      <c r="D4889" s="3" t="s">
        <v>19</v>
      </c>
      <c r="E4889">
        <v>2027</v>
      </c>
      <c r="F4889" s="3" t="str">
        <f t="shared" si="152"/>
        <v>CElevARROW2027</v>
      </c>
      <c r="G4889" s="9">
        <v>1429.7</v>
      </c>
      <c r="H4889" s="9">
        <v>1427.7</v>
      </c>
      <c r="I4889" s="9">
        <v>1430.8</v>
      </c>
      <c r="J4889" s="9">
        <v>1411.5</v>
      </c>
      <c r="K4889" s="9">
        <v>1401.2</v>
      </c>
      <c r="L4889" s="9">
        <v>1397.1</v>
      </c>
      <c r="M4889" s="9">
        <v>1398</v>
      </c>
      <c r="N4889" s="9">
        <v>1405.6</v>
      </c>
      <c r="O4889" s="9">
        <v>1420.7</v>
      </c>
      <c r="P4889" s="9">
        <v>1441.3</v>
      </c>
      <c r="Q4889" s="9">
        <v>1442.9</v>
      </c>
      <c r="R4889" s="9">
        <v>1442.2</v>
      </c>
      <c r="S4889" s="9">
        <v>1441.1</v>
      </c>
      <c r="T4889" s="9">
        <v>1444</v>
      </c>
    </row>
    <row r="4890" spans="1:20" x14ac:dyDescent="0.35">
      <c r="A4890">
        <f t="shared" si="153"/>
        <v>4890</v>
      </c>
      <c r="B4890" s="3" t="s">
        <v>72</v>
      </c>
      <c r="C4890" s="3" t="s">
        <v>75</v>
      </c>
      <c r="D4890" s="3" t="s">
        <v>19</v>
      </c>
      <c r="E4890">
        <v>2028</v>
      </c>
      <c r="F4890" s="3" t="str">
        <f t="shared" si="152"/>
        <v>CElevARROW2028</v>
      </c>
      <c r="G4890" s="9">
        <v>1442.1</v>
      </c>
      <c r="H4890" s="9">
        <v>1428.8</v>
      </c>
      <c r="I4890" s="9">
        <v>1424.1</v>
      </c>
      <c r="J4890" s="9">
        <v>1415.9</v>
      </c>
      <c r="K4890" s="9">
        <v>1398.6</v>
      </c>
      <c r="L4890" s="9">
        <v>1399.7</v>
      </c>
      <c r="M4890" s="9">
        <v>1399.8</v>
      </c>
      <c r="N4890" s="9">
        <v>1402.6</v>
      </c>
      <c r="O4890" s="9">
        <v>1421.6</v>
      </c>
      <c r="P4890" s="9">
        <v>1432.6</v>
      </c>
      <c r="Q4890" s="9">
        <v>1442.8</v>
      </c>
      <c r="R4890" s="9">
        <v>1438.5</v>
      </c>
      <c r="S4890" s="9">
        <v>1439.2</v>
      </c>
      <c r="T4890" s="9">
        <v>1444</v>
      </c>
    </row>
    <row r="4891" spans="1:20" x14ac:dyDescent="0.35">
      <c r="A4891">
        <f t="shared" si="153"/>
        <v>4891</v>
      </c>
      <c r="B4891" s="3" t="s">
        <v>72</v>
      </c>
      <c r="C4891" s="3" t="s">
        <v>75</v>
      </c>
      <c r="D4891" s="3" t="s">
        <v>19</v>
      </c>
      <c r="E4891">
        <v>2029</v>
      </c>
      <c r="F4891" s="3" t="str">
        <f t="shared" si="152"/>
        <v>CElevARROW2029</v>
      </c>
      <c r="G4891" s="9">
        <v>1442.1</v>
      </c>
      <c r="H4891" s="9">
        <v>1442.1</v>
      </c>
      <c r="I4891" s="9">
        <v>1438.5</v>
      </c>
      <c r="J4891" s="9">
        <v>1419.4</v>
      </c>
      <c r="K4891" s="9">
        <v>1409.1</v>
      </c>
      <c r="L4891" s="9">
        <v>1408.5</v>
      </c>
      <c r="M4891" s="9">
        <v>1413.4</v>
      </c>
      <c r="N4891" s="9">
        <v>1414.4</v>
      </c>
      <c r="O4891" s="9">
        <v>1424.6</v>
      </c>
      <c r="P4891" s="9">
        <v>1439.1</v>
      </c>
      <c r="Q4891" s="9">
        <v>1442.8</v>
      </c>
      <c r="R4891" s="9">
        <v>1441.4</v>
      </c>
      <c r="S4891" s="9">
        <v>1440.8</v>
      </c>
      <c r="T4891" s="9">
        <v>1443.3</v>
      </c>
    </row>
    <row r="4892" spans="1:20" x14ac:dyDescent="0.35">
      <c r="A4892">
        <f t="shared" si="153"/>
        <v>4892</v>
      </c>
      <c r="B4892" s="3" t="s">
        <v>72</v>
      </c>
      <c r="C4892" s="3" t="s">
        <v>75</v>
      </c>
      <c r="D4892" s="3" t="s">
        <v>20</v>
      </c>
      <c r="E4892">
        <v>2020</v>
      </c>
      <c r="F4892" s="3" t="str">
        <f t="shared" si="152"/>
        <v>CElevLIBBY2020</v>
      </c>
      <c r="G4892" s="9">
        <v>2442.6</v>
      </c>
      <c r="H4892" s="9">
        <v>2434.9</v>
      </c>
      <c r="I4892" s="9">
        <v>2411</v>
      </c>
      <c r="J4892" s="9">
        <v>2394.1999999999998</v>
      </c>
      <c r="K4892" s="9">
        <v>2391.6</v>
      </c>
      <c r="L4892" s="9">
        <v>2368.1</v>
      </c>
      <c r="M4892" s="9">
        <v>2369</v>
      </c>
      <c r="N4892" s="9">
        <v>2369.9</v>
      </c>
      <c r="O4892" s="9">
        <v>2376.9</v>
      </c>
      <c r="P4892" s="9">
        <v>2427.6999999999998</v>
      </c>
      <c r="Q4892" s="9">
        <v>2452.1999999999998</v>
      </c>
      <c r="R4892" s="9">
        <v>2454.1</v>
      </c>
      <c r="S4892" s="9">
        <v>2452.4</v>
      </c>
      <c r="T4892" s="9">
        <v>2449</v>
      </c>
    </row>
    <row r="4893" spans="1:20" x14ac:dyDescent="0.35">
      <c r="A4893">
        <f t="shared" si="153"/>
        <v>4893</v>
      </c>
      <c r="B4893" s="3" t="s">
        <v>72</v>
      </c>
      <c r="C4893" s="3" t="s">
        <v>75</v>
      </c>
      <c r="D4893" s="3" t="s">
        <v>20</v>
      </c>
      <c r="E4893">
        <v>2021</v>
      </c>
      <c r="F4893" s="3" t="str">
        <f t="shared" si="152"/>
        <v>CElevLIBBY2021</v>
      </c>
      <c r="G4893" s="9">
        <v>2451.9</v>
      </c>
      <c r="H4893" s="9">
        <v>2435</v>
      </c>
      <c r="I4893" s="9">
        <v>2426.6999999999998</v>
      </c>
      <c r="J4893" s="9">
        <v>2409.8000000000002</v>
      </c>
      <c r="K4893" s="9">
        <v>2374.9</v>
      </c>
      <c r="L4893" s="9">
        <v>2337.8000000000002</v>
      </c>
      <c r="M4893" s="9">
        <v>2340.5</v>
      </c>
      <c r="N4893" s="9">
        <v>2349.5</v>
      </c>
      <c r="O4893" s="9">
        <v>2377.8000000000002</v>
      </c>
      <c r="P4893" s="9">
        <v>2419.1999999999998</v>
      </c>
      <c r="Q4893" s="9">
        <v>2447</v>
      </c>
      <c r="R4893" s="9">
        <v>2456.6999999999998</v>
      </c>
      <c r="S4893" s="9">
        <v>2455.4</v>
      </c>
      <c r="T4893" s="9">
        <v>2449</v>
      </c>
    </row>
    <row r="4894" spans="1:20" x14ac:dyDescent="0.35">
      <c r="A4894">
        <f t="shared" si="153"/>
        <v>4894</v>
      </c>
      <c r="B4894" s="3" t="s">
        <v>72</v>
      </c>
      <c r="C4894" s="3" t="s">
        <v>75</v>
      </c>
      <c r="D4894" s="3" t="s">
        <v>20</v>
      </c>
      <c r="E4894">
        <v>2022</v>
      </c>
      <c r="F4894" s="3" t="str">
        <f t="shared" si="152"/>
        <v>CElevLIBBY2022</v>
      </c>
      <c r="G4894" s="9">
        <v>2452.6</v>
      </c>
      <c r="H4894" s="9">
        <v>2435</v>
      </c>
      <c r="I4894" s="9">
        <v>2415.6</v>
      </c>
      <c r="J4894" s="9">
        <v>2412.9</v>
      </c>
      <c r="K4894" s="9">
        <v>2394.6999999999998</v>
      </c>
      <c r="L4894" s="9">
        <v>2395.6999999999998</v>
      </c>
      <c r="M4894" s="9">
        <v>2399.3000000000002</v>
      </c>
      <c r="N4894" s="9">
        <v>2407.6</v>
      </c>
      <c r="O4894" s="9">
        <v>2422.6</v>
      </c>
      <c r="P4894" s="9">
        <v>2442.6999999999998</v>
      </c>
      <c r="Q4894" s="9">
        <v>2450.3000000000002</v>
      </c>
      <c r="R4894" s="9">
        <v>2449.8000000000002</v>
      </c>
      <c r="S4894" s="9">
        <v>2448.1</v>
      </c>
      <c r="T4894" s="9">
        <v>2445.8000000000002</v>
      </c>
    </row>
    <row r="4895" spans="1:20" x14ac:dyDescent="0.35">
      <c r="A4895">
        <f t="shared" si="153"/>
        <v>4895</v>
      </c>
      <c r="B4895" s="3" t="s">
        <v>72</v>
      </c>
      <c r="C4895" s="3" t="s">
        <v>75</v>
      </c>
      <c r="D4895" s="3" t="s">
        <v>20</v>
      </c>
      <c r="E4895">
        <v>2023</v>
      </c>
      <c r="F4895" s="3" t="str">
        <f t="shared" si="152"/>
        <v>CElevLIBBY2023</v>
      </c>
      <c r="G4895" s="9">
        <v>2445.1999999999998</v>
      </c>
      <c r="H4895" s="9">
        <v>2435</v>
      </c>
      <c r="I4895" s="9">
        <v>2418.8000000000002</v>
      </c>
      <c r="J4895" s="9">
        <v>2410.6</v>
      </c>
      <c r="K4895" s="9">
        <v>2393.8000000000002</v>
      </c>
      <c r="L4895" s="9">
        <v>2392.9</v>
      </c>
      <c r="M4895" s="9">
        <v>2393.9</v>
      </c>
      <c r="N4895" s="9">
        <v>2393.1999999999998</v>
      </c>
      <c r="O4895" s="9">
        <v>2383.3000000000002</v>
      </c>
      <c r="P4895" s="9">
        <v>2417.5</v>
      </c>
      <c r="Q4895" s="9">
        <v>2444.8000000000002</v>
      </c>
      <c r="R4895" s="9">
        <v>2447.6999999999998</v>
      </c>
      <c r="S4895" s="9">
        <v>2448.3000000000002</v>
      </c>
      <c r="T4895" s="9">
        <v>2449</v>
      </c>
    </row>
    <row r="4896" spans="1:20" x14ac:dyDescent="0.35">
      <c r="A4896">
        <f t="shared" si="153"/>
        <v>4896</v>
      </c>
      <c r="B4896" s="3" t="s">
        <v>72</v>
      </c>
      <c r="C4896" s="3" t="s">
        <v>75</v>
      </c>
      <c r="D4896" s="3" t="s">
        <v>20</v>
      </c>
      <c r="E4896">
        <v>2024</v>
      </c>
      <c r="F4896" s="3" t="str">
        <f t="shared" si="152"/>
        <v>CElevLIBBY2024</v>
      </c>
      <c r="G4896" s="9">
        <v>2452.6999999999998</v>
      </c>
      <c r="H4896" s="9">
        <v>2435</v>
      </c>
      <c r="I4896" s="9">
        <v>2426.6999999999998</v>
      </c>
      <c r="J4896" s="9">
        <v>2426.6999999999998</v>
      </c>
      <c r="K4896" s="9">
        <v>2428.9</v>
      </c>
      <c r="L4896" s="9">
        <v>2430.1</v>
      </c>
      <c r="M4896" s="9">
        <v>2431</v>
      </c>
      <c r="N4896" s="9">
        <v>2434.1999999999998</v>
      </c>
      <c r="O4896" s="9">
        <v>2442.6999999999998</v>
      </c>
      <c r="P4896" s="9">
        <v>2448.1</v>
      </c>
      <c r="Q4896" s="9">
        <v>2448.6</v>
      </c>
      <c r="R4896" s="9">
        <v>2448</v>
      </c>
      <c r="S4896" s="9">
        <v>2444.8000000000002</v>
      </c>
      <c r="T4896" s="9">
        <v>2439</v>
      </c>
    </row>
    <row r="4897" spans="1:20" x14ac:dyDescent="0.35">
      <c r="A4897">
        <f t="shared" si="153"/>
        <v>4897</v>
      </c>
      <c r="B4897" s="3" t="s">
        <v>72</v>
      </c>
      <c r="C4897" s="3" t="s">
        <v>75</v>
      </c>
      <c r="D4897" s="3" t="s">
        <v>20</v>
      </c>
      <c r="E4897">
        <v>2025</v>
      </c>
      <c r="F4897" s="3" t="str">
        <f t="shared" si="152"/>
        <v>CElevLIBBY2025</v>
      </c>
      <c r="G4897" s="9">
        <v>2439.1</v>
      </c>
      <c r="H4897" s="9">
        <v>2435</v>
      </c>
      <c r="I4897" s="9">
        <v>2424.8000000000002</v>
      </c>
      <c r="J4897" s="9">
        <v>2418.6</v>
      </c>
      <c r="K4897" s="9">
        <v>2360.9</v>
      </c>
      <c r="L4897" s="9">
        <v>2342.1999999999998</v>
      </c>
      <c r="M4897" s="9">
        <v>2348</v>
      </c>
      <c r="N4897" s="9">
        <v>2362.3000000000002</v>
      </c>
      <c r="O4897" s="9">
        <v>2409.6999999999998</v>
      </c>
      <c r="P4897" s="9">
        <v>2436.6</v>
      </c>
      <c r="Q4897" s="9">
        <v>2443.6</v>
      </c>
      <c r="R4897" s="9">
        <v>2442.1</v>
      </c>
      <c r="S4897" s="9">
        <v>2439.9</v>
      </c>
      <c r="T4897" s="9">
        <v>2442.1</v>
      </c>
    </row>
    <row r="4898" spans="1:20" x14ac:dyDescent="0.35">
      <c r="A4898">
        <f t="shared" si="153"/>
        <v>4898</v>
      </c>
      <c r="B4898" s="3" t="s">
        <v>72</v>
      </c>
      <c r="C4898" s="3" t="s">
        <v>75</v>
      </c>
      <c r="D4898" s="3" t="s">
        <v>20</v>
      </c>
      <c r="E4898">
        <v>2026</v>
      </c>
      <c r="F4898" s="3" t="str">
        <f t="shared" si="152"/>
        <v>CElevLIBBY2026</v>
      </c>
      <c r="G4898" s="9">
        <v>2443.6</v>
      </c>
      <c r="H4898" s="9">
        <v>2431.1999999999998</v>
      </c>
      <c r="I4898" s="9">
        <v>2411</v>
      </c>
      <c r="J4898" s="9">
        <v>2380.3000000000002</v>
      </c>
      <c r="K4898" s="9">
        <v>2358.1</v>
      </c>
      <c r="L4898" s="9">
        <v>2326.1999999999998</v>
      </c>
      <c r="M4898" s="9">
        <v>2331</v>
      </c>
      <c r="N4898" s="9">
        <v>2352.1999999999998</v>
      </c>
      <c r="O4898" s="9">
        <v>2386</v>
      </c>
      <c r="P4898" s="9">
        <v>2434.8000000000002</v>
      </c>
      <c r="Q4898" s="9">
        <v>2447.4</v>
      </c>
      <c r="R4898" s="9">
        <v>2447.1999999999998</v>
      </c>
      <c r="S4898" s="9">
        <v>2445.9</v>
      </c>
      <c r="T4898" s="9">
        <v>2443.6</v>
      </c>
    </row>
    <row r="4899" spans="1:20" x14ac:dyDescent="0.35">
      <c r="A4899">
        <f t="shared" si="153"/>
        <v>4899</v>
      </c>
      <c r="B4899" s="3" t="s">
        <v>72</v>
      </c>
      <c r="C4899" s="3" t="s">
        <v>75</v>
      </c>
      <c r="D4899" s="3" t="s">
        <v>20</v>
      </c>
      <c r="E4899">
        <v>2027</v>
      </c>
      <c r="F4899" s="3" t="str">
        <f t="shared" si="152"/>
        <v>CElevLIBBY2027</v>
      </c>
      <c r="G4899" s="9">
        <v>2442.6</v>
      </c>
      <c r="H4899" s="9">
        <v>2435</v>
      </c>
      <c r="I4899" s="9">
        <v>2426.6999999999998</v>
      </c>
      <c r="J4899" s="9">
        <v>2424.3000000000002</v>
      </c>
      <c r="K4899" s="9">
        <v>2421.6999999999998</v>
      </c>
      <c r="L4899" s="9">
        <v>2418.4</v>
      </c>
      <c r="M4899" s="9">
        <v>2418</v>
      </c>
      <c r="N4899" s="9">
        <v>2425.6</v>
      </c>
      <c r="O4899" s="9">
        <v>2424.8000000000002</v>
      </c>
      <c r="P4899" s="9">
        <v>2443.8000000000002</v>
      </c>
      <c r="Q4899" s="9">
        <v>2451.5</v>
      </c>
      <c r="R4899" s="9">
        <v>2451.6999999999998</v>
      </c>
      <c r="S4899" s="9">
        <v>2451.1999999999998</v>
      </c>
      <c r="T4899" s="9">
        <v>2449</v>
      </c>
    </row>
    <row r="4900" spans="1:20" x14ac:dyDescent="0.35">
      <c r="A4900">
        <f t="shared" si="153"/>
        <v>4900</v>
      </c>
      <c r="B4900" s="3" t="s">
        <v>72</v>
      </c>
      <c r="C4900" s="3" t="s">
        <v>75</v>
      </c>
      <c r="D4900" s="3" t="s">
        <v>20</v>
      </c>
      <c r="E4900">
        <v>2028</v>
      </c>
      <c r="F4900" s="3" t="str">
        <f t="shared" si="152"/>
        <v>CElevLIBBY2028</v>
      </c>
      <c r="G4900" s="9">
        <v>2449.3000000000002</v>
      </c>
      <c r="H4900" s="9">
        <v>2435</v>
      </c>
      <c r="I4900" s="9">
        <v>2426.6999999999998</v>
      </c>
      <c r="J4900" s="9">
        <v>2424.6999999999998</v>
      </c>
      <c r="K4900" s="9">
        <v>2422.4</v>
      </c>
      <c r="L4900" s="9">
        <v>2420.8000000000002</v>
      </c>
      <c r="M4900" s="9">
        <v>2420.8000000000002</v>
      </c>
      <c r="N4900" s="9">
        <v>2425.1999999999998</v>
      </c>
      <c r="O4900" s="9">
        <v>2443.1999999999998</v>
      </c>
      <c r="P4900" s="9">
        <v>2454</v>
      </c>
      <c r="Q4900" s="9">
        <v>2453.6999999999998</v>
      </c>
      <c r="R4900" s="9">
        <v>2451</v>
      </c>
      <c r="S4900" s="9">
        <v>2447.4</v>
      </c>
      <c r="T4900" s="9">
        <v>2439</v>
      </c>
    </row>
    <row r="4901" spans="1:20" x14ac:dyDescent="0.35">
      <c r="A4901">
        <f t="shared" si="153"/>
        <v>4901</v>
      </c>
      <c r="B4901" s="3" t="s">
        <v>72</v>
      </c>
      <c r="C4901" s="3" t="s">
        <v>75</v>
      </c>
      <c r="D4901" s="3" t="s">
        <v>20</v>
      </c>
      <c r="E4901">
        <v>2029</v>
      </c>
      <c r="F4901" s="3" t="str">
        <f t="shared" si="152"/>
        <v>CElevLIBBY2029</v>
      </c>
      <c r="G4901" s="9">
        <v>2438.3000000000002</v>
      </c>
      <c r="H4901" s="9">
        <v>2435</v>
      </c>
      <c r="I4901" s="9">
        <v>2426.6999999999998</v>
      </c>
      <c r="J4901" s="9">
        <v>2420.5</v>
      </c>
      <c r="K4901" s="9">
        <v>2418.1</v>
      </c>
      <c r="L4901" s="9">
        <v>2419</v>
      </c>
      <c r="M4901" s="9">
        <v>2421.9</v>
      </c>
      <c r="N4901" s="9">
        <v>2425.9</v>
      </c>
      <c r="O4901" s="9">
        <v>2426.9</v>
      </c>
      <c r="P4901" s="9">
        <v>2443</v>
      </c>
      <c r="Q4901" s="9">
        <v>2454</v>
      </c>
      <c r="R4901" s="9">
        <v>2453</v>
      </c>
      <c r="S4901" s="9">
        <v>2451.1999999999998</v>
      </c>
      <c r="T4901" s="9">
        <v>2449</v>
      </c>
    </row>
    <row r="4902" spans="1:20" x14ac:dyDescent="0.35">
      <c r="A4902">
        <f t="shared" si="153"/>
        <v>4902</v>
      </c>
      <c r="B4902" s="3" t="s">
        <v>72</v>
      </c>
      <c r="C4902" s="3" t="s">
        <v>75</v>
      </c>
      <c r="D4902" s="3" t="s">
        <v>21</v>
      </c>
      <c r="E4902">
        <v>2020</v>
      </c>
      <c r="F4902" s="3" t="str">
        <f t="shared" si="152"/>
        <v>CElevBONFER2020</v>
      </c>
      <c r="G4902" s="9" t="e">
        <v>#N/A</v>
      </c>
      <c r="H4902" s="9" t="e">
        <v>#N/A</v>
      </c>
      <c r="I4902" s="9" t="e">
        <v>#N/A</v>
      </c>
      <c r="J4902" s="9" t="e">
        <v>#N/A</v>
      </c>
      <c r="K4902" s="9" t="e">
        <v>#N/A</v>
      </c>
      <c r="L4902" s="9" t="e">
        <v>#N/A</v>
      </c>
      <c r="M4902" s="9" t="e">
        <v>#N/A</v>
      </c>
      <c r="N4902" s="9" t="e">
        <v>#N/A</v>
      </c>
      <c r="O4902" s="9" t="e">
        <v>#N/A</v>
      </c>
      <c r="P4902" s="9" t="e">
        <v>#N/A</v>
      </c>
      <c r="Q4902" s="9" t="e">
        <v>#N/A</v>
      </c>
      <c r="R4902" s="9" t="e">
        <v>#N/A</v>
      </c>
      <c r="S4902" s="9" t="e">
        <v>#N/A</v>
      </c>
      <c r="T4902" s="9" t="e">
        <v>#N/A</v>
      </c>
    </row>
    <row r="4903" spans="1:20" x14ac:dyDescent="0.35">
      <c r="A4903">
        <f t="shared" si="153"/>
        <v>4903</v>
      </c>
      <c r="B4903" s="3" t="s">
        <v>72</v>
      </c>
      <c r="C4903" s="3" t="s">
        <v>75</v>
      </c>
      <c r="D4903" s="3" t="s">
        <v>21</v>
      </c>
      <c r="E4903">
        <v>2021</v>
      </c>
      <c r="F4903" s="3" t="str">
        <f t="shared" si="152"/>
        <v>CElevBONFER2021</v>
      </c>
      <c r="G4903" s="9" t="e">
        <v>#N/A</v>
      </c>
      <c r="H4903" s="9" t="e">
        <v>#N/A</v>
      </c>
      <c r="I4903" s="9" t="e">
        <v>#N/A</v>
      </c>
      <c r="J4903" s="9" t="e">
        <v>#N/A</v>
      </c>
      <c r="K4903" s="9" t="e">
        <v>#N/A</v>
      </c>
      <c r="L4903" s="9" t="e">
        <v>#N/A</v>
      </c>
      <c r="M4903" s="9" t="e">
        <v>#N/A</v>
      </c>
      <c r="N4903" s="9" t="e">
        <v>#N/A</v>
      </c>
      <c r="O4903" s="9" t="e">
        <v>#N/A</v>
      </c>
      <c r="P4903" s="9" t="e">
        <v>#N/A</v>
      </c>
      <c r="Q4903" s="9" t="e">
        <v>#N/A</v>
      </c>
      <c r="R4903" s="9" t="e">
        <v>#N/A</v>
      </c>
      <c r="S4903" s="9" t="e">
        <v>#N/A</v>
      </c>
      <c r="T4903" s="9" t="e">
        <v>#N/A</v>
      </c>
    </row>
    <row r="4904" spans="1:20" x14ac:dyDescent="0.35">
      <c r="A4904">
        <f t="shared" si="153"/>
        <v>4904</v>
      </c>
      <c r="B4904" s="3" t="s">
        <v>72</v>
      </c>
      <c r="C4904" s="3" t="s">
        <v>75</v>
      </c>
      <c r="D4904" s="3" t="s">
        <v>21</v>
      </c>
      <c r="E4904">
        <v>2022</v>
      </c>
      <c r="F4904" s="3" t="str">
        <f t="shared" si="152"/>
        <v>CElevBONFER2022</v>
      </c>
      <c r="G4904" s="9" t="e">
        <v>#N/A</v>
      </c>
      <c r="H4904" s="9" t="e">
        <v>#N/A</v>
      </c>
      <c r="I4904" s="9" t="e">
        <v>#N/A</v>
      </c>
      <c r="J4904" s="9" t="e">
        <v>#N/A</v>
      </c>
      <c r="K4904" s="9" t="e">
        <v>#N/A</v>
      </c>
      <c r="L4904" s="9" t="e">
        <v>#N/A</v>
      </c>
      <c r="M4904" s="9" t="e">
        <v>#N/A</v>
      </c>
      <c r="N4904" s="9" t="e">
        <v>#N/A</v>
      </c>
      <c r="O4904" s="9" t="e">
        <v>#N/A</v>
      </c>
      <c r="P4904" s="9" t="e">
        <v>#N/A</v>
      </c>
      <c r="Q4904" s="9" t="e">
        <v>#N/A</v>
      </c>
      <c r="R4904" s="9" t="e">
        <v>#N/A</v>
      </c>
      <c r="S4904" s="9" t="e">
        <v>#N/A</v>
      </c>
      <c r="T4904" s="9" t="e">
        <v>#N/A</v>
      </c>
    </row>
    <row r="4905" spans="1:20" x14ac:dyDescent="0.35">
      <c r="A4905">
        <f t="shared" si="153"/>
        <v>4905</v>
      </c>
      <c r="B4905" s="3" t="s">
        <v>72</v>
      </c>
      <c r="C4905" s="3" t="s">
        <v>75</v>
      </c>
      <c r="D4905" s="3" t="s">
        <v>21</v>
      </c>
      <c r="E4905">
        <v>2023</v>
      </c>
      <c r="F4905" s="3" t="str">
        <f t="shared" si="152"/>
        <v>CElevBONFER2023</v>
      </c>
      <c r="G4905" s="9" t="e">
        <v>#N/A</v>
      </c>
      <c r="H4905" s="9" t="e">
        <v>#N/A</v>
      </c>
      <c r="I4905" s="9" t="e">
        <v>#N/A</v>
      </c>
      <c r="J4905" s="9" t="e">
        <v>#N/A</v>
      </c>
      <c r="K4905" s="9" t="e">
        <v>#N/A</v>
      </c>
      <c r="L4905" s="9" t="e">
        <v>#N/A</v>
      </c>
      <c r="M4905" s="9" t="e">
        <v>#N/A</v>
      </c>
      <c r="N4905" s="9" t="e">
        <v>#N/A</v>
      </c>
      <c r="O4905" s="9" t="e">
        <v>#N/A</v>
      </c>
      <c r="P4905" s="9" t="e">
        <v>#N/A</v>
      </c>
      <c r="Q4905" s="9" t="e">
        <v>#N/A</v>
      </c>
      <c r="R4905" s="9" t="e">
        <v>#N/A</v>
      </c>
      <c r="S4905" s="9" t="e">
        <v>#N/A</v>
      </c>
      <c r="T4905" s="9" t="e">
        <v>#N/A</v>
      </c>
    </row>
    <row r="4906" spans="1:20" x14ac:dyDescent="0.35">
      <c r="A4906">
        <f t="shared" si="153"/>
        <v>4906</v>
      </c>
      <c r="B4906" s="3" t="s">
        <v>72</v>
      </c>
      <c r="C4906" s="3" t="s">
        <v>75</v>
      </c>
      <c r="D4906" s="3" t="s">
        <v>21</v>
      </c>
      <c r="E4906">
        <v>2024</v>
      </c>
      <c r="F4906" s="3" t="str">
        <f t="shared" si="152"/>
        <v>CElevBONFER2024</v>
      </c>
      <c r="G4906" s="9" t="e">
        <v>#N/A</v>
      </c>
      <c r="H4906" s="9" t="e">
        <v>#N/A</v>
      </c>
      <c r="I4906" s="9" t="e">
        <v>#N/A</v>
      </c>
      <c r="J4906" s="9" t="e">
        <v>#N/A</v>
      </c>
      <c r="K4906" s="9" t="e">
        <v>#N/A</v>
      </c>
      <c r="L4906" s="9" t="e">
        <v>#N/A</v>
      </c>
      <c r="M4906" s="9" t="e">
        <v>#N/A</v>
      </c>
      <c r="N4906" s="9" t="e">
        <v>#N/A</v>
      </c>
      <c r="O4906" s="9" t="e">
        <v>#N/A</v>
      </c>
      <c r="P4906" s="9" t="e">
        <v>#N/A</v>
      </c>
      <c r="Q4906" s="9" t="e">
        <v>#N/A</v>
      </c>
      <c r="R4906" s="9" t="e">
        <v>#N/A</v>
      </c>
      <c r="S4906" s="9" t="e">
        <v>#N/A</v>
      </c>
      <c r="T4906" s="9" t="e">
        <v>#N/A</v>
      </c>
    </row>
    <row r="4907" spans="1:20" x14ac:dyDescent="0.35">
      <c r="A4907">
        <f t="shared" si="153"/>
        <v>4907</v>
      </c>
      <c r="B4907" s="3" t="s">
        <v>72</v>
      </c>
      <c r="C4907" s="3" t="s">
        <v>75</v>
      </c>
      <c r="D4907" s="3" t="s">
        <v>21</v>
      </c>
      <c r="E4907">
        <v>2025</v>
      </c>
      <c r="F4907" s="3" t="str">
        <f t="shared" si="152"/>
        <v>CElevBONFER2025</v>
      </c>
      <c r="G4907" s="9" t="e">
        <v>#N/A</v>
      </c>
      <c r="H4907" s="9" t="e">
        <v>#N/A</v>
      </c>
      <c r="I4907" s="9" t="e">
        <v>#N/A</v>
      </c>
      <c r="J4907" s="9" t="e">
        <v>#N/A</v>
      </c>
      <c r="K4907" s="9" t="e">
        <v>#N/A</v>
      </c>
      <c r="L4907" s="9" t="e">
        <v>#N/A</v>
      </c>
      <c r="M4907" s="9" t="e">
        <v>#N/A</v>
      </c>
      <c r="N4907" s="9" t="e">
        <v>#N/A</v>
      </c>
      <c r="O4907" s="9" t="e">
        <v>#N/A</v>
      </c>
      <c r="P4907" s="9" t="e">
        <v>#N/A</v>
      </c>
      <c r="Q4907" s="9" t="e">
        <v>#N/A</v>
      </c>
      <c r="R4907" s="9" t="e">
        <v>#N/A</v>
      </c>
      <c r="S4907" s="9" t="e">
        <v>#N/A</v>
      </c>
      <c r="T4907" s="9" t="e">
        <v>#N/A</v>
      </c>
    </row>
    <row r="4908" spans="1:20" x14ac:dyDescent="0.35">
      <c r="A4908">
        <f t="shared" si="153"/>
        <v>4908</v>
      </c>
      <c r="B4908" s="3" t="s">
        <v>72</v>
      </c>
      <c r="C4908" s="3" t="s">
        <v>75</v>
      </c>
      <c r="D4908" s="3" t="s">
        <v>21</v>
      </c>
      <c r="E4908">
        <v>2026</v>
      </c>
      <c r="F4908" s="3" t="str">
        <f t="shared" si="152"/>
        <v>CElevBONFER2026</v>
      </c>
      <c r="G4908" s="9" t="e">
        <v>#N/A</v>
      </c>
      <c r="H4908" s="9" t="e">
        <v>#N/A</v>
      </c>
      <c r="I4908" s="9" t="e">
        <v>#N/A</v>
      </c>
      <c r="J4908" s="9" t="e">
        <v>#N/A</v>
      </c>
      <c r="K4908" s="9" t="e">
        <v>#N/A</v>
      </c>
      <c r="L4908" s="9" t="e">
        <v>#N/A</v>
      </c>
      <c r="M4908" s="9" t="e">
        <v>#N/A</v>
      </c>
      <c r="N4908" s="9" t="e">
        <v>#N/A</v>
      </c>
      <c r="O4908" s="9" t="e">
        <v>#N/A</v>
      </c>
      <c r="P4908" s="9" t="e">
        <v>#N/A</v>
      </c>
      <c r="Q4908" s="9" t="e">
        <v>#N/A</v>
      </c>
      <c r="R4908" s="9" t="e">
        <v>#N/A</v>
      </c>
      <c r="S4908" s="9" t="e">
        <v>#N/A</v>
      </c>
      <c r="T4908" s="9" t="e">
        <v>#N/A</v>
      </c>
    </row>
    <row r="4909" spans="1:20" x14ac:dyDescent="0.35">
      <c r="A4909">
        <f t="shared" si="153"/>
        <v>4909</v>
      </c>
      <c r="B4909" s="3" t="s">
        <v>72</v>
      </c>
      <c r="C4909" s="3" t="s">
        <v>75</v>
      </c>
      <c r="D4909" s="3" t="s">
        <v>21</v>
      </c>
      <c r="E4909">
        <v>2027</v>
      </c>
      <c r="F4909" s="3" t="str">
        <f t="shared" si="152"/>
        <v>CElevBONFER2027</v>
      </c>
      <c r="G4909" s="9" t="e">
        <v>#N/A</v>
      </c>
      <c r="H4909" s="9" t="e">
        <v>#N/A</v>
      </c>
      <c r="I4909" s="9" t="e">
        <v>#N/A</v>
      </c>
      <c r="J4909" s="9" t="e">
        <v>#N/A</v>
      </c>
      <c r="K4909" s="9" t="e">
        <v>#N/A</v>
      </c>
      <c r="L4909" s="9" t="e">
        <v>#N/A</v>
      </c>
      <c r="M4909" s="9" t="e">
        <v>#N/A</v>
      </c>
      <c r="N4909" s="9" t="e">
        <v>#N/A</v>
      </c>
      <c r="O4909" s="9" t="e">
        <v>#N/A</v>
      </c>
      <c r="P4909" s="9" t="e">
        <v>#N/A</v>
      </c>
      <c r="Q4909" s="9" t="e">
        <v>#N/A</v>
      </c>
      <c r="R4909" s="9" t="e">
        <v>#N/A</v>
      </c>
      <c r="S4909" s="9" t="e">
        <v>#N/A</v>
      </c>
      <c r="T4909" s="9" t="e">
        <v>#N/A</v>
      </c>
    </row>
    <row r="4910" spans="1:20" x14ac:dyDescent="0.35">
      <c r="A4910">
        <f t="shared" si="153"/>
        <v>4910</v>
      </c>
      <c r="B4910" s="3" t="s">
        <v>72</v>
      </c>
      <c r="C4910" s="3" t="s">
        <v>75</v>
      </c>
      <c r="D4910" s="3" t="s">
        <v>21</v>
      </c>
      <c r="E4910">
        <v>2028</v>
      </c>
      <c r="F4910" s="3" t="str">
        <f t="shared" si="152"/>
        <v>CElevBONFER2028</v>
      </c>
      <c r="G4910" s="9" t="e">
        <v>#N/A</v>
      </c>
      <c r="H4910" s="9" t="e">
        <v>#N/A</v>
      </c>
      <c r="I4910" s="9" t="e">
        <v>#N/A</v>
      </c>
      <c r="J4910" s="9" t="e">
        <v>#N/A</v>
      </c>
      <c r="K4910" s="9" t="e">
        <v>#N/A</v>
      </c>
      <c r="L4910" s="9" t="e">
        <v>#N/A</v>
      </c>
      <c r="M4910" s="9" t="e">
        <v>#N/A</v>
      </c>
      <c r="N4910" s="9" t="e">
        <v>#N/A</v>
      </c>
      <c r="O4910" s="9" t="e">
        <v>#N/A</v>
      </c>
      <c r="P4910" s="9" t="e">
        <v>#N/A</v>
      </c>
      <c r="Q4910" s="9" t="e">
        <v>#N/A</v>
      </c>
      <c r="R4910" s="9" t="e">
        <v>#N/A</v>
      </c>
      <c r="S4910" s="9" t="e">
        <v>#N/A</v>
      </c>
      <c r="T4910" s="9" t="e">
        <v>#N/A</v>
      </c>
    </row>
    <row r="4911" spans="1:20" x14ac:dyDescent="0.35">
      <c r="A4911">
        <f t="shared" si="153"/>
        <v>4911</v>
      </c>
      <c r="B4911" s="3" t="s">
        <v>72</v>
      </c>
      <c r="C4911" s="3" t="s">
        <v>75</v>
      </c>
      <c r="D4911" s="3" t="s">
        <v>21</v>
      </c>
      <c r="E4911">
        <v>2029</v>
      </c>
      <c r="F4911" s="3" t="str">
        <f t="shared" si="152"/>
        <v>CElevBONFER2029</v>
      </c>
      <c r="G4911" s="9" t="e">
        <v>#N/A</v>
      </c>
      <c r="H4911" s="9" t="e">
        <v>#N/A</v>
      </c>
      <c r="I4911" s="9" t="e">
        <v>#N/A</v>
      </c>
      <c r="J4911" s="9" t="e">
        <v>#N/A</v>
      </c>
      <c r="K4911" s="9" t="e">
        <v>#N/A</v>
      </c>
      <c r="L4911" s="9" t="e">
        <v>#N/A</v>
      </c>
      <c r="M4911" s="9" t="e">
        <v>#N/A</v>
      </c>
      <c r="N4911" s="9" t="e">
        <v>#N/A</v>
      </c>
      <c r="O4911" s="9" t="e">
        <v>#N/A</v>
      </c>
      <c r="P4911" s="9" t="e">
        <v>#N/A</v>
      </c>
      <c r="Q4911" s="9" t="e">
        <v>#N/A</v>
      </c>
      <c r="R4911" s="9" t="e">
        <v>#N/A</v>
      </c>
      <c r="S4911" s="9" t="e">
        <v>#N/A</v>
      </c>
      <c r="T4911" s="9" t="e">
        <v>#N/A</v>
      </c>
    </row>
    <row r="4912" spans="1:20" x14ac:dyDescent="0.35">
      <c r="A4912">
        <f t="shared" si="153"/>
        <v>4912</v>
      </c>
      <c r="B4912" s="3" t="s">
        <v>72</v>
      </c>
      <c r="C4912" s="3" t="s">
        <v>75</v>
      </c>
      <c r="D4912" s="3" t="s">
        <v>22</v>
      </c>
      <c r="E4912">
        <v>2020</v>
      </c>
      <c r="F4912" s="3" t="str">
        <f t="shared" si="152"/>
        <v>CElevDUNCAN2020</v>
      </c>
      <c r="G4912" s="9">
        <v>1876</v>
      </c>
      <c r="H4912" s="9">
        <v>1871.1</v>
      </c>
      <c r="I4912" s="9">
        <v>1855.9</v>
      </c>
      <c r="J4912" s="9">
        <v>1824.9</v>
      </c>
      <c r="K4912" s="9">
        <v>1797.8</v>
      </c>
      <c r="L4912" s="9">
        <v>1794.2</v>
      </c>
      <c r="M4912" s="9">
        <v>1797.3</v>
      </c>
      <c r="N4912" s="9">
        <v>1805.1</v>
      </c>
      <c r="O4912" s="9">
        <v>1825.6</v>
      </c>
      <c r="P4912" s="9">
        <v>1864.4</v>
      </c>
      <c r="Q4912" s="9">
        <v>1892</v>
      </c>
      <c r="R4912" s="9">
        <v>1892</v>
      </c>
      <c r="S4912" s="9">
        <v>1889.7</v>
      </c>
      <c r="T4912" s="9">
        <v>1880</v>
      </c>
    </row>
    <row r="4913" spans="1:20" x14ac:dyDescent="0.35">
      <c r="A4913">
        <f t="shared" si="153"/>
        <v>4913</v>
      </c>
      <c r="B4913" s="3" t="s">
        <v>72</v>
      </c>
      <c r="C4913" s="3" t="s">
        <v>75</v>
      </c>
      <c r="D4913" s="3" t="s">
        <v>22</v>
      </c>
      <c r="E4913">
        <v>2021</v>
      </c>
      <c r="F4913" s="3" t="str">
        <f t="shared" si="152"/>
        <v>CElevDUNCAN2021</v>
      </c>
      <c r="G4913" s="9">
        <v>1877.1</v>
      </c>
      <c r="H4913" s="9">
        <v>1871.1</v>
      </c>
      <c r="I4913" s="9">
        <v>1855.9</v>
      </c>
      <c r="J4913" s="9">
        <v>1824.9</v>
      </c>
      <c r="K4913" s="9">
        <v>1796.9</v>
      </c>
      <c r="L4913" s="9">
        <v>1794.2</v>
      </c>
      <c r="M4913" s="9">
        <v>1794.2</v>
      </c>
      <c r="N4913" s="9">
        <v>1794.2</v>
      </c>
      <c r="O4913" s="9">
        <v>1821.7</v>
      </c>
      <c r="P4913" s="9">
        <v>1860.4</v>
      </c>
      <c r="Q4913" s="9">
        <v>1892</v>
      </c>
      <c r="R4913" s="9">
        <v>1892</v>
      </c>
      <c r="S4913" s="9">
        <v>1892</v>
      </c>
      <c r="T4913" s="9">
        <v>1880</v>
      </c>
    </row>
    <row r="4914" spans="1:20" x14ac:dyDescent="0.35">
      <c r="A4914">
        <f t="shared" si="153"/>
        <v>4914</v>
      </c>
      <c r="B4914" s="3" t="s">
        <v>72</v>
      </c>
      <c r="C4914" s="3" t="s">
        <v>75</v>
      </c>
      <c r="D4914" s="3" t="s">
        <v>22</v>
      </c>
      <c r="E4914">
        <v>2022</v>
      </c>
      <c r="F4914" s="3" t="str">
        <f t="shared" si="152"/>
        <v>CElevDUNCAN2022</v>
      </c>
      <c r="G4914" s="9">
        <v>1877.1</v>
      </c>
      <c r="H4914" s="9">
        <v>1871.1</v>
      </c>
      <c r="I4914" s="9">
        <v>1855.9</v>
      </c>
      <c r="J4914" s="9">
        <v>1824.9</v>
      </c>
      <c r="K4914" s="9">
        <v>1796.9</v>
      </c>
      <c r="L4914" s="9">
        <v>1795.6</v>
      </c>
      <c r="M4914" s="9">
        <v>1799.8</v>
      </c>
      <c r="N4914" s="9">
        <v>1807</v>
      </c>
      <c r="O4914" s="9">
        <v>1835.4</v>
      </c>
      <c r="P4914" s="9">
        <v>1865.4</v>
      </c>
      <c r="Q4914" s="9">
        <v>1873.6</v>
      </c>
      <c r="R4914" s="9">
        <v>1878.7</v>
      </c>
      <c r="S4914" s="9">
        <v>1878.1</v>
      </c>
      <c r="T4914" s="9">
        <v>1868.3</v>
      </c>
    </row>
    <row r="4915" spans="1:20" x14ac:dyDescent="0.35">
      <c r="A4915">
        <f t="shared" si="153"/>
        <v>4915</v>
      </c>
      <c r="B4915" s="3" t="s">
        <v>72</v>
      </c>
      <c r="C4915" s="3" t="s">
        <v>75</v>
      </c>
      <c r="D4915" s="3" t="s">
        <v>22</v>
      </c>
      <c r="E4915">
        <v>2023</v>
      </c>
      <c r="F4915" s="3" t="str">
        <f t="shared" si="152"/>
        <v>CElevDUNCAN2023</v>
      </c>
      <c r="G4915" s="9">
        <v>1858.7</v>
      </c>
      <c r="H4915" s="9">
        <v>1864.8</v>
      </c>
      <c r="I4915" s="9">
        <v>1850.8</v>
      </c>
      <c r="J4915" s="9">
        <v>1819.8</v>
      </c>
      <c r="K4915" s="9">
        <v>1796.3</v>
      </c>
      <c r="L4915" s="9">
        <v>1794.2</v>
      </c>
      <c r="M4915" s="9">
        <v>1794.2</v>
      </c>
      <c r="N4915" s="9">
        <v>1794.2</v>
      </c>
      <c r="O4915" s="9">
        <v>1823.9</v>
      </c>
      <c r="P4915" s="9">
        <v>1865</v>
      </c>
      <c r="Q4915" s="9">
        <v>1892</v>
      </c>
      <c r="R4915" s="9">
        <v>1892</v>
      </c>
      <c r="S4915" s="9">
        <v>1891.6</v>
      </c>
      <c r="T4915" s="9">
        <v>1880</v>
      </c>
    </row>
    <row r="4916" spans="1:20" x14ac:dyDescent="0.35">
      <c r="A4916">
        <f t="shared" si="153"/>
        <v>4916</v>
      </c>
      <c r="B4916" s="3" t="s">
        <v>72</v>
      </c>
      <c r="C4916" s="3" t="s">
        <v>75</v>
      </c>
      <c r="D4916" s="3" t="s">
        <v>22</v>
      </c>
      <c r="E4916">
        <v>2024</v>
      </c>
      <c r="F4916" s="3" t="str">
        <f t="shared" si="152"/>
        <v>CElevDUNCAN2024</v>
      </c>
      <c r="G4916" s="9">
        <v>1877.1</v>
      </c>
      <c r="H4916" s="9">
        <v>1871.1</v>
      </c>
      <c r="I4916" s="9">
        <v>1855.9</v>
      </c>
      <c r="J4916" s="9">
        <v>1824.9</v>
      </c>
      <c r="K4916" s="9">
        <v>1811.1</v>
      </c>
      <c r="L4916" s="9">
        <v>1812.7</v>
      </c>
      <c r="M4916" s="9">
        <v>1813.8</v>
      </c>
      <c r="N4916" s="9">
        <v>1816.5</v>
      </c>
      <c r="O4916" s="9">
        <v>1839.5</v>
      </c>
      <c r="P4916" s="9">
        <v>1858.3</v>
      </c>
      <c r="Q4916" s="9">
        <v>1872.5</v>
      </c>
      <c r="R4916" s="9">
        <v>1877.8</v>
      </c>
      <c r="S4916" s="9">
        <v>1877.2</v>
      </c>
      <c r="T4916" s="9">
        <v>1866.9</v>
      </c>
    </row>
    <row r="4917" spans="1:20" x14ac:dyDescent="0.35">
      <c r="A4917">
        <f t="shared" si="153"/>
        <v>4917</v>
      </c>
      <c r="B4917" s="3" t="s">
        <v>72</v>
      </c>
      <c r="C4917" s="3" t="s">
        <v>75</v>
      </c>
      <c r="D4917" s="3" t="s">
        <v>22</v>
      </c>
      <c r="E4917">
        <v>2025</v>
      </c>
      <c r="F4917" s="3" t="str">
        <f t="shared" si="152"/>
        <v>CElevDUNCAN2025</v>
      </c>
      <c r="G4917" s="9">
        <v>1857.6</v>
      </c>
      <c r="H4917" s="9">
        <v>1850.3</v>
      </c>
      <c r="I4917" s="9">
        <v>1827.2</v>
      </c>
      <c r="J4917" s="9">
        <v>1807.8</v>
      </c>
      <c r="K4917" s="9">
        <v>1796.3</v>
      </c>
      <c r="L4917" s="9">
        <v>1794.2</v>
      </c>
      <c r="M4917" s="9">
        <v>1794.2</v>
      </c>
      <c r="N4917" s="9">
        <v>1796.1</v>
      </c>
      <c r="O4917" s="9">
        <v>1832</v>
      </c>
      <c r="P4917" s="9">
        <v>1863.9</v>
      </c>
      <c r="Q4917" s="9">
        <v>1873.4</v>
      </c>
      <c r="R4917" s="9">
        <v>1878</v>
      </c>
      <c r="S4917" s="9">
        <v>1877.8</v>
      </c>
      <c r="T4917" s="9">
        <v>1870.3</v>
      </c>
    </row>
    <row r="4918" spans="1:20" x14ac:dyDescent="0.35">
      <c r="A4918">
        <f t="shared" si="153"/>
        <v>4918</v>
      </c>
      <c r="B4918" s="3" t="s">
        <v>72</v>
      </c>
      <c r="C4918" s="3" t="s">
        <v>75</v>
      </c>
      <c r="D4918" s="3" t="s">
        <v>22</v>
      </c>
      <c r="E4918">
        <v>2026</v>
      </c>
      <c r="F4918" s="3" t="str">
        <f t="shared" si="152"/>
        <v>CElevDUNCAN2026</v>
      </c>
      <c r="G4918" s="9">
        <v>1874</v>
      </c>
      <c r="H4918" s="9">
        <v>1871.1</v>
      </c>
      <c r="I4918" s="9">
        <v>1855.9</v>
      </c>
      <c r="J4918" s="9">
        <v>1824.9</v>
      </c>
      <c r="K4918" s="9">
        <v>1796.9</v>
      </c>
      <c r="L4918" s="9">
        <v>1794.2</v>
      </c>
      <c r="M4918" s="9">
        <v>1794.2</v>
      </c>
      <c r="N4918" s="9">
        <v>1796.8</v>
      </c>
      <c r="O4918" s="9">
        <v>1823.4</v>
      </c>
      <c r="P4918" s="9">
        <v>1863.8</v>
      </c>
      <c r="Q4918" s="9">
        <v>1885.1</v>
      </c>
      <c r="R4918" s="9">
        <v>1887.3</v>
      </c>
      <c r="S4918" s="9">
        <v>1882.4</v>
      </c>
      <c r="T4918" s="9">
        <v>1873.4</v>
      </c>
    </row>
    <row r="4919" spans="1:20" x14ac:dyDescent="0.35">
      <c r="A4919">
        <f t="shared" si="153"/>
        <v>4919</v>
      </c>
      <c r="B4919" s="3" t="s">
        <v>72</v>
      </c>
      <c r="C4919" s="3" t="s">
        <v>75</v>
      </c>
      <c r="D4919" s="3" t="s">
        <v>22</v>
      </c>
      <c r="E4919">
        <v>2027</v>
      </c>
      <c r="F4919" s="3" t="str">
        <f t="shared" si="152"/>
        <v>CElevDUNCAN2027</v>
      </c>
      <c r="G4919" s="9">
        <v>1869.2</v>
      </c>
      <c r="H4919" s="9">
        <v>1865.6</v>
      </c>
      <c r="I4919" s="9">
        <v>1852.9</v>
      </c>
      <c r="J4919" s="9">
        <v>1821.9</v>
      </c>
      <c r="K4919" s="9">
        <v>1811.1</v>
      </c>
      <c r="L4919" s="9">
        <v>1811.8</v>
      </c>
      <c r="M4919" s="9">
        <v>1813.8</v>
      </c>
      <c r="N4919" s="9">
        <v>1816.5</v>
      </c>
      <c r="O4919" s="9">
        <v>1839.5</v>
      </c>
      <c r="P4919" s="9">
        <v>1864.7</v>
      </c>
      <c r="Q4919" s="9">
        <v>1873.5</v>
      </c>
      <c r="R4919" s="9">
        <v>1878.8</v>
      </c>
      <c r="S4919" s="9">
        <v>1878.3</v>
      </c>
      <c r="T4919" s="9">
        <v>1871.8</v>
      </c>
    </row>
    <row r="4920" spans="1:20" x14ac:dyDescent="0.35">
      <c r="A4920">
        <f t="shared" si="153"/>
        <v>4920</v>
      </c>
      <c r="B4920" s="3" t="s">
        <v>72</v>
      </c>
      <c r="C4920" s="3" t="s">
        <v>75</v>
      </c>
      <c r="D4920" s="3" t="s">
        <v>22</v>
      </c>
      <c r="E4920">
        <v>2028</v>
      </c>
      <c r="F4920" s="3" t="str">
        <f t="shared" si="152"/>
        <v>CElevDUNCAN2028</v>
      </c>
      <c r="G4920" s="9">
        <v>1861.7</v>
      </c>
      <c r="H4920" s="9">
        <v>1862.7</v>
      </c>
      <c r="I4920" s="9">
        <v>1844.8</v>
      </c>
      <c r="J4920" s="9">
        <v>1819.6</v>
      </c>
      <c r="K4920" s="9">
        <v>1810.5</v>
      </c>
      <c r="L4920" s="9">
        <v>1812.7</v>
      </c>
      <c r="M4920" s="9">
        <v>1811.6</v>
      </c>
      <c r="N4920" s="9">
        <v>1816.5</v>
      </c>
      <c r="O4920" s="9">
        <v>1839.5</v>
      </c>
      <c r="P4920" s="9">
        <v>1861.7</v>
      </c>
      <c r="Q4920" s="9">
        <v>1871.4</v>
      </c>
      <c r="R4920" s="9">
        <v>1875.4</v>
      </c>
      <c r="S4920" s="9">
        <v>1874.8</v>
      </c>
      <c r="T4920" s="9">
        <v>1866</v>
      </c>
    </row>
    <row r="4921" spans="1:20" x14ac:dyDescent="0.35">
      <c r="A4921">
        <f t="shared" si="153"/>
        <v>4921</v>
      </c>
      <c r="B4921" s="3" t="s">
        <v>72</v>
      </c>
      <c r="C4921" s="3" t="s">
        <v>75</v>
      </c>
      <c r="D4921" s="3" t="s">
        <v>22</v>
      </c>
      <c r="E4921">
        <v>2029</v>
      </c>
      <c r="F4921" s="3" t="str">
        <f t="shared" si="152"/>
        <v>CElevDUNCAN2029</v>
      </c>
      <c r="G4921" s="9">
        <v>1871</v>
      </c>
      <c r="H4921" s="9">
        <v>1851.8</v>
      </c>
      <c r="I4921" s="9">
        <v>1841.5</v>
      </c>
      <c r="J4921" s="9">
        <v>1810.5</v>
      </c>
      <c r="K4921" s="9">
        <v>1796.3</v>
      </c>
      <c r="L4921" s="9">
        <v>1794.8</v>
      </c>
      <c r="M4921" s="9">
        <v>1794.2</v>
      </c>
      <c r="N4921" s="9">
        <v>1803.9</v>
      </c>
      <c r="O4921" s="9">
        <v>1836.3</v>
      </c>
      <c r="P4921" s="9">
        <v>1853.5</v>
      </c>
      <c r="Q4921" s="9">
        <v>1873.7</v>
      </c>
      <c r="R4921" s="9">
        <v>1878.9</v>
      </c>
      <c r="S4921" s="9">
        <v>1878.5</v>
      </c>
      <c r="T4921" s="9">
        <v>1869.7</v>
      </c>
    </row>
    <row r="4922" spans="1:20" x14ac:dyDescent="0.35">
      <c r="A4922">
        <f t="shared" si="153"/>
        <v>4922</v>
      </c>
      <c r="B4922" s="3" t="s">
        <v>72</v>
      </c>
      <c r="C4922" s="3" t="s">
        <v>75</v>
      </c>
      <c r="D4922" s="3" t="s">
        <v>23</v>
      </c>
      <c r="E4922">
        <v>2020</v>
      </c>
      <c r="F4922" s="3" t="str">
        <f t="shared" si="152"/>
        <v>CElevCORA L2020</v>
      </c>
      <c r="G4922" s="9">
        <v>1745.3</v>
      </c>
      <c r="H4922" s="9">
        <v>1745.3</v>
      </c>
      <c r="I4922" s="9">
        <v>1745.3</v>
      </c>
      <c r="J4922" s="9">
        <v>1744</v>
      </c>
      <c r="K4922" s="9">
        <v>1742.4</v>
      </c>
      <c r="L4922" s="9">
        <v>1739.3</v>
      </c>
      <c r="M4922" s="9">
        <v>1740.2</v>
      </c>
      <c r="N4922" s="9">
        <v>1743.4</v>
      </c>
      <c r="O4922" s="9">
        <v>1748.7</v>
      </c>
      <c r="P4922" s="9">
        <v>1750.2</v>
      </c>
      <c r="Q4922" s="9">
        <v>1743.3</v>
      </c>
      <c r="R4922" s="9">
        <v>1743.3</v>
      </c>
      <c r="S4922" s="9">
        <v>1743.3</v>
      </c>
      <c r="T4922" s="9">
        <v>1745.3</v>
      </c>
    </row>
    <row r="4923" spans="1:20" x14ac:dyDescent="0.35">
      <c r="A4923">
        <f t="shared" si="153"/>
        <v>4923</v>
      </c>
      <c r="B4923" s="3" t="s">
        <v>72</v>
      </c>
      <c r="C4923" s="3" t="s">
        <v>75</v>
      </c>
      <c r="D4923" s="3" t="s">
        <v>23</v>
      </c>
      <c r="E4923">
        <v>2021</v>
      </c>
      <c r="F4923" s="3" t="str">
        <f t="shared" si="152"/>
        <v>CElevCORA L2021</v>
      </c>
      <c r="G4923" s="9">
        <v>1745.3</v>
      </c>
      <c r="H4923" s="9">
        <v>1745.3</v>
      </c>
      <c r="I4923" s="9">
        <v>1745.3</v>
      </c>
      <c r="J4923" s="9">
        <v>1744</v>
      </c>
      <c r="K4923" s="9">
        <v>1742.4</v>
      </c>
      <c r="L4923" s="9">
        <v>1741.2</v>
      </c>
      <c r="M4923" s="9">
        <v>1739.7</v>
      </c>
      <c r="N4923" s="9">
        <v>1742.8</v>
      </c>
      <c r="O4923" s="9">
        <v>1750.7</v>
      </c>
      <c r="P4923" s="9">
        <v>1748.9</v>
      </c>
      <c r="Q4923" s="9">
        <v>1744.2</v>
      </c>
      <c r="R4923" s="9">
        <v>1743.7</v>
      </c>
      <c r="S4923" s="9">
        <v>1743.3</v>
      </c>
      <c r="T4923" s="9">
        <v>1745.3</v>
      </c>
    </row>
    <row r="4924" spans="1:20" x14ac:dyDescent="0.35">
      <c r="A4924">
        <f t="shared" si="153"/>
        <v>4924</v>
      </c>
      <c r="B4924" s="3" t="s">
        <v>72</v>
      </c>
      <c r="C4924" s="3" t="s">
        <v>75</v>
      </c>
      <c r="D4924" s="3" t="s">
        <v>23</v>
      </c>
      <c r="E4924">
        <v>2022</v>
      </c>
      <c r="F4924" s="3" t="str">
        <f t="shared" si="152"/>
        <v>CElevCORA L2022</v>
      </c>
      <c r="G4924" s="9">
        <v>1745.3</v>
      </c>
      <c r="H4924" s="9">
        <v>1745.3</v>
      </c>
      <c r="I4924" s="9">
        <v>1745.3</v>
      </c>
      <c r="J4924" s="9">
        <v>1744</v>
      </c>
      <c r="K4924" s="9">
        <v>1743</v>
      </c>
      <c r="L4924" s="9">
        <v>1739.3</v>
      </c>
      <c r="M4924" s="9">
        <v>1739.3</v>
      </c>
      <c r="N4924" s="9">
        <v>1743</v>
      </c>
      <c r="O4924" s="9">
        <v>1750.2</v>
      </c>
      <c r="P4924" s="9">
        <v>1744.8</v>
      </c>
      <c r="Q4924" s="9">
        <v>1743.3</v>
      </c>
      <c r="R4924" s="9">
        <v>1743.3</v>
      </c>
      <c r="S4924" s="9">
        <v>1743.3</v>
      </c>
      <c r="T4924" s="9">
        <v>1745.3</v>
      </c>
    </row>
    <row r="4925" spans="1:20" x14ac:dyDescent="0.35">
      <c r="A4925">
        <f t="shared" si="153"/>
        <v>4925</v>
      </c>
      <c r="B4925" s="3" t="s">
        <v>72</v>
      </c>
      <c r="C4925" s="3" t="s">
        <v>75</v>
      </c>
      <c r="D4925" s="3" t="s">
        <v>23</v>
      </c>
      <c r="E4925">
        <v>2023</v>
      </c>
      <c r="F4925" s="3" t="str">
        <f t="shared" si="152"/>
        <v>CElevCORA L2023</v>
      </c>
      <c r="G4925" s="9">
        <v>1745.3</v>
      </c>
      <c r="H4925" s="9">
        <v>1745.3</v>
      </c>
      <c r="I4925" s="9">
        <v>1745.3</v>
      </c>
      <c r="J4925" s="9">
        <v>1744</v>
      </c>
      <c r="K4925" s="9">
        <v>1742.4</v>
      </c>
      <c r="L4925" s="9">
        <v>1739.3</v>
      </c>
      <c r="M4925" s="9">
        <v>1739.3</v>
      </c>
      <c r="N4925" s="9">
        <v>1742.3</v>
      </c>
      <c r="O4925" s="9">
        <v>1747.6</v>
      </c>
      <c r="P4925" s="9">
        <v>1747.4</v>
      </c>
      <c r="Q4925" s="9">
        <v>1743.3</v>
      </c>
      <c r="R4925" s="9">
        <v>1743.3</v>
      </c>
      <c r="S4925" s="9">
        <v>1743.3</v>
      </c>
      <c r="T4925" s="9">
        <v>1745.3</v>
      </c>
    </row>
    <row r="4926" spans="1:20" x14ac:dyDescent="0.35">
      <c r="A4926">
        <f t="shared" si="153"/>
        <v>4926</v>
      </c>
      <c r="B4926" s="3" t="s">
        <v>72</v>
      </c>
      <c r="C4926" s="3" t="s">
        <v>75</v>
      </c>
      <c r="D4926" s="3" t="s">
        <v>23</v>
      </c>
      <c r="E4926">
        <v>2024</v>
      </c>
      <c r="F4926" s="3" t="str">
        <f t="shared" si="152"/>
        <v>CElevCORA L2024</v>
      </c>
      <c r="G4926" s="9">
        <v>1745.3</v>
      </c>
      <c r="H4926" s="9">
        <v>1745.3</v>
      </c>
      <c r="I4926" s="9">
        <v>1745.3</v>
      </c>
      <c r="J4926" s="9">
        <v>1744</v>
      </c>
      <c r="K4926" s="9">
        <v>1742.4</v>
      </c>
      <c r="L4926" s="9">
        <v>1739.3</v>
      </c>
      <c r="M4926" s="9">
        <v>1739.3</v>
      </c>
      <c r="N4926" s="9">
        <v>1739.3</v>
      </c>
      <c r="O4926" s="9">
        <v>1749.1</v>
      </c>
      <c r="P4926" s="9">
        <v>1743.3</v>
      </c>
      <c r="Q4926" s="9">
        <v>1743.3</v>
      </c>
      <c r="R4926" s="9">
        <v>1743.3</v>
      </c>
      <c r="S4926" s="9">
        <v>1743.3</v>
      </c>
      <c r="T4926" s="9">
        <v>1745.3</v>
      </c>
    </row>
    <row r="4927" spans="1:20" x14ac:dyDescent="0.35">
      <c r="A4927">
        <f t="shared" si="153"/>
        <v>4927</v>
      </c>
      <c r="B4927" s="3" t="s">
        <v>72</v>
      </c>
      <c r="C4927" s="3" t="s">
        <v>75</v>
      </c>
      <c r="D4927" s="3" t="s">
        <v>23</v>
      </c>
      <c r="E4927">
        <v>2025</v>
      </c>
      <c r="F4927" s="3" t="str">
        <f t="shared" si="152"/>
        <v>CElevCORA L2025</v>
      </c>
      <c r="G4927" s="9">
        <v>1745.3</v>
      </c>
      <c r="H4927" s="9">
        <v>1745.3</v>
      </c>
      <c r="I4927" s="9">
        <v>1745.3</v>
      </c>
      <c r="J4927" s="9">
        <v>1744</v>
      </c>
      <c r="K4927" s="9">
        <v>1745.5</v>
      </c>
      <c r="L4927" s="9">
        <v>1739.5</v>
      </c>
      <c r="M4927" s="9">
        <v>1739.3</v>
      </c>
      <c r="N4927" s="9">
        <v>1742.4</v>
      </c>
      <c r="O4927" s="9">
        <v>1752.9</v>
      </c>
      <c r="P4927" s="9">
        <v>1743.3</v>
      </c>
      <c r="Q4927" s="9">
        <v>1743.3</v>
      </c>
      <c r="R4927" s="9">
        <v>1743.3</v>
      </c>
      <c r="S4927" s="9">
        <v>1743.3</v>
      </c>
      <c r="T4927" s="9">
        <v>1745.3</v>
      </c>
    </row>
    <row r="4928" spans="1:20" x14ac:dyDescent="0.35">
      <c r="A4928">
        <f t="shared" si="153"/>
        <v>4928</v>
      </c>
      <c r="B4928" s="3" t="s">
        <v>72</v>
      </c>
      <c r="C4928" s="3" t="s">
        <v>75</v>
      </c>
      <c r="D4928" s="3" t="s">
        <v>23</v>
      </c>
      <c r="E4928">
        <v>2026</v>
      </c>
      <c r="F4928" s="3" t="str">
        <f t="shared" si="152"/>
        <v>CElevCORA L2026</v>
      </c>
      <c r="G4928" s="9">
        <v>1745.3</v>
      </c>
      <c r="H4928" s="9">
        <v>1745.3</v>
      </c>
      <c r="I4928" s="9">
        <v>1745.3</v>
      </c>
      <c r="J4928" s="9">
        <v>1746.8</v>
      </c>
      <c r="K4928" s="9">
        <v>1742.4</v>
      </c>
      <c r="L4928" s="9">
        <v>1741.4</v>
      </c>
      <c r="M4928" s="9">
        <v>1740.2</v>
      </c>
      <c r="N4928" s="9">
        <v>1744.6</v>
      </c>
      <c r="O4928" s="9">
        <v>1749.3</v>
      </c>
      <c r="P4928" s="9">
        <v>1746.7</v>
      </c>
      <c r="Q4928" s="9">
        <v>1743.3</v>
      </c>
      <c r="R4928" s="9">
        <v>1743.3</v>
      </c>
      <c r="S4928" s="9">
        <v>1743.3</v>
      </c>
      <c r="T4928" s="9">
        <v>1745.3</v>
      </c>
    </row>
    <row r="4929" spans="1:20" x14ac:dyDescent="0.35">
      <c r="A4929">
        <f t="shared" si="153"/>
        <v>4929</v>
      </c>
      <c r="B4929" s="3" t="s">
        <v>72</v>
      </c>
      <c r="C4929" s="3" t="s">
        <v>75</v>
      </c>
      <c r="D4929" s="3" t="s">
        <v>23</v>
      </c>
      <c r="E4929">
        <v>2027</v>
      </c>
      <c r="F4929" s="3" t="str">
        <f t="shared" si="152"/>
        <v>CElevCORA L2027</v>
      </c>
      <c r="G4929" s="9">
        <v>1745.3</v>
      </c>
      <c r="H4929" s="9">
        <v>1745.3</v>
      </c>
      <c r="I4929" s="9">
        <v>1745.3</v>
      </c>
      <c r="J4929" s="9">
        <v>1744</v>
      </c>
      <c r="K4929" s="9">
        <v>1742.4</v>
      </c>
      <c r="L4929" s="9">
        <v>1739.3</v>
      </c>
      <c r="M4929" s="9">
        <v>1739.3</v>
      </c>
      <c r="N4929" s="9">
        <v>1743.4</v>
      </c>
      <c r="O4929" s="9">
        <v>1749.2</v>
      </c>
      <c r="P4929" s="9">
        <v>1743.3</v>
      </c>
      <c r="Q4929" s="9">
        <v>1743.3</v>
      </c>
      <c r="R4929" s="9">
        <v>1743.3</v>
      </c>
      <c r="S4929" s="9">
        <v>1743.3</v>
      </c>
      <c r="T4929" s="9">
        <v>1745.3</v>
      </c>
    </row>
    <row r="4930" spans="1:20" x14ac:dyDescent="0.35">
      <c r="A4930">
        <f t="shared" si="153"/>
        <v>4930</v>
      </c>
      <c r="B4930" s="3" t="s">
        <v>72</v>
      </c>
      <c r="C4930" s="3" t="s">
        <v>75</v>
      </c>
      <c r="D4930" s="3" t="s">
        <v>23</v>
      </c>
      <c r="E4930">
        <v>2028</v>
      </c>
      <c r="F4930" s="3" t="str">
        <f t="shared" ref="F4930:F4993" si="154">_xlfn.CONCAT(B4930,C4930,D4930,E4930)</f>
        <v>CElevCORA L2028</v>
      </c>
      <c r="G4930" s="9">
        <v>1745.3</v>
      </c>
      <c r="H4930" s="9">
        <v>1745.3</v>
      </c>
      <c r="I4930" s="9">
        <v>1745.3</v>
      </c>
      <c r="J4930" s="9">
        <v>1744</v>
      </c>
      <c r="K4930" s="9">
        <v>1742.4</v>
      </c>
      <c r="L4930" s="9">
        <v>1739.3</v>
      </c>
      <c r="M4930" s="9">
        <v>1739.3</v>
      </c>
      <c r="N4930" s="9">
        <v>1739.7</v>
      </c>
      <c r="O4930" s="9">
        <v>1747.1</v>
      </c>
      <c r="P4930" s="9">
        <v>1743.3</v>
      </c>
      <c r="Q4930" s="9">
        <v>1743.3</v>
      </c>
      <c r="R4930" s="9">
        <v>1743.3</v>
      </c>
      <c r="S4930" s="9">
        <v>1743.3</v>
      </c>
      <c r="T4930" s="9">
        <v>1745.3</v>
      </c>
    </row>
    <row r="4931" spans="1:20" x14ac:dyDescent="0.35">
      <c r="A4931">
        <f t="shared" ref="A4931:A4994" si="155">A4930+1</f>
        <v>4931</v>
      </c>
      <c r="B4931" s="3" t="s">
        <v>72</v>
      </c>
      <c r="C4931" s="3" t="s">
        <v>75</v>
      </c>
      <c r="D4931" s="3" t="s">
        <v>23</v>
      </c>
      <c r="E4931">
        <v>2029</v>
      </c>
      <c r="F4931" s="3" t="str">
        <f t="shared" si="154"/>
        <v>CElevCORA L2029</v>
      </c>
      <c r="G4931" s="9">
        <v>1745.3</v>
      </c>
      <c r="H4931" s="9">
        <v>1745.3</v>
      </c>
      <c r="I4931" s="9">
        <v>1745.3</v>
      </c>
      <c r="J4931" s="9">
        <v>1744</v>
      </c>
      <c r="K4931" s="9">
        <v>1742.4</v>
      </c>
      <c r="L4931" s="9">
        <v>1739.3</v>
      </c>
      <c r="M4931" s="9">
        <v>1739.9</v>
      </c>
      <c r="N4931" s="9">
        <v>1740.1</v>
      </c>
      <c r="O4931" s="9">
        <v>1750</v>
      </c>
      <c r="P4931" s="9">
        <v>1743.3</v>
      </c>
      <c r="Q4931" s="9">
        <v>1743.3</v>
      </c>
      <c r="R4931" s="9">
        <v>1743.3</v>
      </c>
      <c r="S4931" s="9">
        <v>1743.3</v>
      </c>
      <c r="T4931" s="9">
        <v>1745.3</v>
      </c>
    </row>
    <row r="4932" spans="1:20" x14ac:dyDescent="0.35">
      <c r="A4932">
        <f t="shared" si="155"/>
        <v>4932</v>
      </c>
      <c r="B4932" s="3" t="s">
        <v>72</v>
      </c>
      <c r="C4932" s="3" t="s">
        <v>75</v>
      </c>
      <c r="D4932" s="3" t="s">
        <v>24</v>
      </c>
      <c r="E4932">
        <v>2020</v>
      </c>
      <c r="F4932" s="3" t="str">
        <f t="shared" si="154"/>
        <v>CElevCANAL2020</v>
      </c>
      <c r="G4932" s="9" t="e">
        <v>#N/A</v>
      </c>
      <c r="H4932" s="9" t="e">
        <v>#N/A</v>
      </c>
      <c r="I4932" s="9" t="e">
        <v>#N/A</v>
      </c>
      <c r="J4932" s="9" t="e">
        <v>#N/A</v>
      </c>
      <c r="K4932" s="9" t="e">
        <v>#N/A</v>
      </c>
      <c r="L4932" s="9" t="e">
        <v>#N/A</v>
      </c>
      <c r="M4932" s="9" t="e">
        <v>#N/A</v>
      </c>
      <c r="N4932" s="9" t="e">
        <v>#N/A</v>
      </c>
      <c r="O4932" s="9" t="e">
        <v>#N/A</v>
      </c>
      <c r="P4932" s="9" t="e">
        <v>#N/A</v>
      </c>
      <c r="Q4932" s="9" t="e">
        <v>#N/A</v>
      </c>
      <c r="R4932" s="9" t="e">
        <v>#N/A</v>
      </c>
      <c r="S4932" s="9" t="e">
        <v>#N/A</v>
      </c>
      <c r="T4932" s="9" t="e">
        <v>#N/A</v>
      </c>
    </row>
    <row r="4933" spans="1:20" x14ac:dyDescent="0.35">
      <c r="A4933">
        <f t="shared" si="155"/>
        <v>4933</v>
      </c>
      <c r="B4933" s="3" t="s">
        <v>72</v>
      </c>
      <c r="C4933" s="3" t="s">
        <v>75</v>
      </c>
      <c r="D4933" s="3" t="s">
        <v>24</v>
      </c>
      <c r="E4933">
        <v>2021</v>
      </c>
      <c r="F4933" s="3" t="str">
        <f t="shared" si="154"/>
        <v>CElevCANAL2021</v>
      </c>
      <c r="G4933" s="9" t="e">
        <v>#N/A</v>
      </c>
      <c r="H4933" s="9" t="e">
        <v>#N/A</v>
      </c>
      <c r="I4933" s="9" t="e">
        <v>#N/A</v>
      </c>
      <c r="J4933" s="9" t="e">
        <v>#N/A</v>
      </c>
      <c r="K4933" s="9" t="e">
        <v>#N/A</v>
      </c>
      <c r="L4933" s="9" t="e">
        <v>#N/A</v>
      </c>
      <c r="M4933" s="9" t="e">
        <v>#N/A</v>
      </c>
      <c r="N4933" s="9" t="e">
        <v>#N/A</v>
      </c>
      <c r="O4933" s="9" t="e">
        <v>#N/A</v>
      </c>
      <c r="P4933" s="9" t="e">
        <v>#N/A</v>
      </c>
      <c r="Q4933" s="9" t="e">
        <v>#N/A</v>
      </c>
      <c r="R4933" s="9" t="e">
        <v>#N/A</v>
      </c>
      <c r="S4933" s="9" t="e">
        <v>#N/A</v>
      </c>
      <c r="T4933" s="9" t="e">
        <v>#N/A</v>
      </c>
    </row>
    <row r="4934" spans="1:20" x14ac:dyDescent="0.35">
      <c r="A4934">
        <f t="shared" si="155"/>
        <v>4934</v>
      </c>
      <c r="B4934" s="3" t="s">
        <v>72</v>
      </c>
      <c r="C4934" s="3" t="s">
        <v>75</v>
      </c>
      <c r="D4934" s="3" t="s">
        <v>24</v>
      </c>
      <c r="E4934">
        <v>2022</v>
      </c>
      <c r="F4934" s="3" t="str">
        <f t="shared" si="154"/>
        <v>CElevCANAL2022</v>
      </c>
      <c r="G4934" s="9" t="e">
        <v>#N/A</v>
      </c>
      <c r="H4934" s="9" t="e">
        <v>#N/A</v>
      </c>
      <c r="I4934" s="9" t="e">
        <v>#N/A</v>
      </c>
      <c r="J4934" s="9" t="e">
        <v>#N/A</v>
      </c>
      <c r="K4934" s="9" t="e">
        <v>#N/A</v>
      </c>
      <c r="L4934" s="9" t="e">
        <v>#N/A</v>
      </c>
      <c r="M4934" s="9" t="e">
        <v>#N/A</v>
      </c>
      <c r="N4934" s="9" t="e">
        <v>#N/A</v>
      </c>
      <c r="O4934" s="9" t="e">
        <v>#N/A</v>
      </c>
      <c r="P4934" s="9" t="e">
        <v>#N/A</v>
      </c>
      <c r="Q4934" s="9" t="e">
        <v>#N/A</v>
      </c>
      <c r="R4934" s="9" t="e">
        <v>#N/A</v>
      </c>
      <c r="S4934" s="9" t="e">
        <v>#N/A</v>
      </c>
      <c r="T4934" s="9" t="e">
        <v>#N/A</v>
      </c>
    </row>
    <row r="4935" spans="1:20" x14ac:dyDescent="0.35">
      <c r="A4935">
        <f t="shared" si="155"/>
        <v>4935</v>
      </c>
      <c r="B4935" s="3" t="s">
        <v>72</v>
      </c>
      <c r="C4935" s="3" t="s">
        <v>75</v>
      </c>
      <c r="D4935" s="3" t="s">
        <v>24</v>
      </c>
      <c r="E4935">
        <v>2023</v>
      </c>
      <c r="F4935" s="3" t="str">
        <f t="shared" si="154"/>
        <v>CElevCANAL2023</v>
      </c>
      <c r="G4935" s="9" t="e">
        <v>#N/A</v>
      </c>
      <c r="H4935" s="9" t="e">
        <v>#N/A</v>
      </c>
      <c r="I4935" s="9" t="e">
        <v>#N/A</v>
      </c>
      <c r="J4935" s="9" t="e">
        <v>#N/A</v>
      </c>
      <c r="K4935" s="9" t="e">
        <v>#N/A</v>
      </c>
      <c r="L4935" s="9" t="e">
        <v>#N/A</v>
      </c>
      <c r="M4935" s="9" t="e">
        <v>#N/A</v>
      </c>
      <c r="N4935" s="9" t="e">
        <v>#N/A</v>
      </c>
      <c r="O4935" s="9" t="e">
        <v>#N/A</v>
      </c>
      <c r="P4935" s="9" t="e">
        <v>#N/A</v>
      </c>
      <c r="Q4935" s="9" t="e">
        <v>#N/A</v>
      </c>
      <c r="R4935" s="9" t="e">
        <v>#N/A</v>
      </c>
      <c r="S4935" s="9" t="e">
        <v>#N/A</v>
      </c>
      <c r="T4935" s="9" t="e">
        <v>#N/A</v>
      </c>
    </row>
    <row r="4936" spans="1:20" x14ac:dyDescent="0.35">
      <c r="A4936">
        <f t="shared" si="155"/>
        <v>4936</v>
      </c>
      <c r="B4936" s="3" t="s">
        <v>72</v>
      </c>
      <c r="C4936" s="3" t="s">
        <v>75</v>
      </c>
      <c r="D4936" s="3" t="s">
        <v>24</v>
      </c>
      <c r="E4936">
        <v>2024</v>
      </c>
      <c r="F4936" s="3" t="str">
        <f t="shared" si="154"/>
        <v>CElevCANAL2024</v>
      </c>
      <c r="G4936" s="9" t="e">
        <v>#N/A</v>
      </c>
      <c r="H4936" s="9" t="e">
        <v>#N/A</v>
      </c>
      <c r="I4936" s="9" t="e">
        <v>#N/A</v>
      </c>
      <c r="J4936" s="9" t="e">
        <v>#N/A</v>
      </c>
      <c r="K4936" s="9" t="e">
        <v>#N/A</v>
      </c>
      <c r="L4936" s="9" t="e">
        <v>#N/A</v>
      </c>
      <c r="M4936" s="9" t="e">
        <v>#N/A</v>
      </c>
      <c r="N4936" s="9" t="e">
        <v>#N/A</v>
      </c>
      <c r="O4936" s="9" t="e">
        <v>#N/A</v>
      </c>
      <c r="P4936" s="9" t="e">
        <v>#N/A</v>
      </c>
      <c r="Q4936" s="9" t="e">
        <v>#N/A</v>
      </c>
      <c r="R4936" s="9" t="e">
        <v>#N/A</v>
      </c>
      <c r="S4936" s="9" t="e">
        <v>#N/A</v>
      </c>
      <c r="T4936" s="9" t="e">
        <v>#N/A</v>
      </c>
    </row>
    <row r="4937" spans="1:20" x14ac:dyDescent="0.35">
      <c r="A4937">
        <f t="shared" si="155"/>
        <v>4937</v>
      </c>
      <c r="B4937" s="3" t="s">
        <v>72</v>
      </c>
      <c r="C4937" s="3" t="s">
        <v>75</v>
      </c>
      <c r="D4937" s="3" t="s">
        <v>24</v>
      </c>
      <c r="E4937">
        <v>2025</v>
      </c>
      <c r="F4937" s="3" t="str">
        <f t="shared" si="154"/>
        <v>CElevCANAL2025</v>
      </c>
      <c r="G4937" s="9" t="e">
        <v>#N/A</v>
      </c>
      <c r="H4937" s="9" t="e">
        <v>#N/A</v>
      </c>
      <c r="I4937" s="9" t="e">
        <v>#N/A</v>
      </c>
      <c r="J4937" s="9" t="e">
        <v>#N/A</v>
      </c>
      <c r="K4937" s="9" t="e">
        <v>#N/A</v>
      </c>
      <c r="L4937" s="9" t="e">
        <v>#N/A</v>
      </c>
      <c r="M4937" s="9" t="e">
        <v>#N/A</v>
      </c>
      <c r="N4937" s="9" t="e">
        <v>#N/A</v>
      </c>
      <c r="O4937" s="9" t="e">
        <v>#N/A</v>
      </c>
      <c r="P4937" s="9" t="e">
        <v>#N/A</v>
      </c>
      <c r="Q4937" s="9" t="e">
        <v>#N/A</v>
      </c>
      <c r="R4937" s="9" t="e">
        <v>#N/A</v>
      </c>
      <c r="S4937" s="9" t="e">
        <v>#N/A</v>
      </c>
      <c r="T4937" s="9" t="e">
        <v>#N/A</v>
      </c>
    </row>
    <row r="4938" spans="1:20" x14ac:dyDescent="0.35">
      <c r="A4938">
        <f t="shared" si="155"/>
        <v>4938</v>
      </c>
      <c r="B4938" s="3" t="s">
        <v>72</v>
      </c>
      <c r="C4938" s="3" t="s">
        <v>75</v>
      </c>
      <c r="D4938" s="3" t="s">
        <v>24</v>
      </c>
      <c r="E4938">
        <v>2026</v>
      </c>
      <c r="F4938" s="3" t="str">
        <f t="shared" si="154"/>
        <v>CElevCANAL2026</v>
      </c>
      <c r="G4938" s="9" t="e">
        <v>#N/A</v>
      </c>
      <c r="H4938" s="9" t="e">
        <v>#N/A</v>
      </c>
      <c r="I4938" s="9" t="e">
        <v>#N/A</v>
      </c>
      <c r="J4938" s="9" t="e">
        <v>#N/A</v>
      </c>
      <c r="K4938" s="9" t="e">
        <v>#N/A</v>
      </c>
      <c r="L4938" s="9" t="e">
        <v>#N/A</v>
      </c>
      <c r="M4938" s="9" t="e">
        <v>#N/A</v>
      </c>
      <c r="N4938" s="9" t="e">
        <v>#N/A</v>
      </c>
      <c r="O4938" s="9" t="e">
        <v>#N/A</v>
      </c>
      <c r="P4938" s="9" t="e">
        <v>#N/A</v>
      </c>
      <c r="Q4938" s="9" t="e">
        <v>#N/A</v>
      </c>
      <c r="R4938" s="9" t="e">
        <v>#N/A</v>
      </c>
      <c r="S4938" s="9" t="e">
        <v>#N/A</v>
      </c>
      <c r="T4938" s="9" t="e">
        <v>#N/A</v>
      </c>
    </row>
    <row r="4939" spans="1:20" x14ac:dyDescent="0.35">
      <c r="A4939">
        <f t="shared" si="155"/>
        <v>4939</v>
      </c>
      <c r="B4939" s="3" t="s">
        <v>72</v>
      </c>
      <c r="C4939" s="3" t="s">
        <v>75</v>
      </c>
      <c r="D4939" s="3" t="s">
        <v>24</v>
      </c>
      <c r="E4939">
        <v>2027</v>
      </c>
      <c r="F4939" s="3" t="str">
        <f t="shared" si="154"/>
        <v>CElevCANAL2027</v>
      </c>
      <c r="G4939" s="9" t="e">
        <v>#N/A</v>
      </c>
      <c r="H4939" s="9" t="e">
        <v>#N/A</v>
      </c>
      <c r="I4939" s="9" t="e">
        <v>#N/A</v>
      </c>
      <c r="J4939" s="9" t="e">
        <v>#N/A</v>
      </c>
      <c r="K4939" s="9" t="e">
        <v>#N/A</v>
      </c>
      <c r="L4939" s="9" t="e">
        <v>#N/A</v>
      </c>
      <c r="M4939" s="9" t="e">
        <v>#N/A</v>
      </c>
      <c r="N4939" s="9" t="e">
        <v>#N/A</v>
      </c>
      <c r="O4939" s="9" t="e">
        <v>#N/A</v>
      </c>
      <c r="P4939" s="9" t="e">
        <v>#N/A</v>
      </c>
      <c r="Q4939" s="9" t="e">
        <v>#N/A</v>
      </c>
      <c r="R4939" s="9" t="e">
        <v>#N/A</v>
      </c>
      <c r="S4939" s="9" t="e">
        <v>#N/A</v>
      </c>
      <c r="T4939" s="9" t="e">
        <v>#N/A</v>
      </c>
    </row>
    <row r="4940" spans="1:20" x14ac:dyDescent="0.35">
      <c r="A4940">
        <f t="shared" si="155"/>
        <v>4940</v>
      </c>
      <c r="B4940" s="3" t="s">
        <v>72</v>
      </c>
      <c r="C4940" s="3" t="s">
        <v>75</v>
      </c>
      <c r="D4940" s="3" t="s">
        <v>24</v>
      </c>
      <c r="E4940">
        <v>2028</v>
      </c>
      <c r="F4940" s="3" t="str">
        <f t="shared" si="154"/>
        <v>CElevCANAL2028</v>
      </c>
      <c r="G4940" s="9" t="e">
        <v>#N/A</v>
      </c>
      <c r="H4940" s="9" t="e">
        <v>#N/A</v>
      </c>
      <c r="I4940" s="9" t="e">
        <v>#N/A</v>
      </c>
      <c r="J4940" s="9" t="e">
        <v>#N/A</v>
      </c>
      <c r="K4940" s="9" t="e">
        <v>#N/A</v>
      </c>
      <c r="L4940" s="9" t="e">
        <v>#N/A</v>
      </c>
      <c r="M4940" s="9" t="e">
        <v>#N/A</v>
      </c>
      <c r="N4940" s="9" t="e">
        <v>#N/A</v>
      </c>
      <c r="O4940" s="9" t="e">
        <v>#N/A</v>
      </c>
      <c r="P4940" s="9" t="e">
        <v>#N/A</v>
      </c>
      <c r="Q4940" s="9" t="e">
        <v>#N/A</v>
      </c>
      <c r="R4940" s="9" t="e">
        <v>#N/A</v>
      </c>
      <c r="S4940" s="9" t="e">
        <v>#N/A</v>
      </c>
      <c r="T4940" s="9" t="e">
        <v>#N/A</v>
      </c>
    </row>
    <row r="4941" spans="1:20" x14ac:dyDescent="0.35">
      <c r="A4941">
        <f t="shared" si="155"/>
        <v>4941</v>
      </c>
      <c r="B4941" s="3" t="s">
        <v>72</v>
      </c>
      <c r="C4941" s="3" t="s">
        <v>75</v>
      </c>
      <c r="D4941" s="3" t="s">
        <v>24</v>
      </c>
      <c r="E4941">
        <v>2029</v>
      </c>
      <c r="F4941" s="3" t="str">
        <f t="shared" si="154"/>
        <v>CElevCANAL2029</v>
      </c>
      <c r="G4941" s="9" t="e">
        <v>#N/A</v>
      </c>
      <c r="H4941" s="9" t="e">
        <v>#N/A</v>
      </c>
      <c r="I4941" s="9" t="e">
        <v>#N/A</v>
      </c>
      <c r="J4941" s="9" t="e">
        <v>#N/A</v>
      </c>
      <c r="K4941" s="9" t="e">
        <v>#N/A</v>
      </c>
      <c r="L4941" s="9" t="e">
        <v>#N/A</v>
      </c>
      <c r="M4941" s="9" t="e">
        <v>#N/A</v>
      </c>
      <c r="N4941" s="9" t="e">
        <v>#N/A</v>
      </c>
      <c r="O4941" s="9" t="e">
        <v>#N/A</v>
      </c>
      <c r="P4941" s="9" t="e">
        <v>#N/A</v>
      </c>
      <c r="Q4941" s="9" t="e">
        <v>#N/A</v>
      </c>
      <c r="R4941" s="9" t="e">
        <v>#N/A</v>
      </c>
      <c r="S4941" s="9" t="e">
        <v>#N/A</v>
      </c>
      <c r="T4941" s="9" t="e">
        <v>#N/A</v>
      </c>
    </row>
    <row r="4942" spans="1:20" x14ac:dyDescent="0.35">
      <c r="A4942">
        <f t="shared" si="155"/>
        <v>4942</v>
      </c>
      <c r="B4942" s="3" t="s">
        <v>72</v>
      </c>
      <c r="C4942" s="3" t="s">
        <v>75</v>
      </c>
      <c r="D4942" s="3" t="s">
        <v>25</v>
      </c>
      <c r="E4942">
        <v>2020</v>
      </c>
      <c r="F4942" s="3" t="str">
        <f t="shared" si="154"/>
        <v>CElevUP BON2020</v>
      </c>
      <c r="G4942" s="9" t="e">
        <v>#N/A</v>
      </c>
      <c r="H4942" s="9" t="e">
        <v>#N/A</v>
      </c>
      <c r="I4942" s="9" t="e">
        <v>#N/A</v>
      </c>
      <c r="J4942" s="9" t="e">
        <v>#N/A</v>
      </c>
      <c r="K4942" s="9" t="e">
        <v>#N/A</v>
      </c>
      <c r="L4942" s="9" t="e">
        <v>#N/A</v>
      </c>
      <c r="M4942" s="9" t="e">
        <v>#N/A</v>
      </c>
      <c r="N4942" s="9" t="e">
        <v>#N/A</v>
      </c>
      <c r="O4942" s="9" t="e">
        <v>#N/A</v>
      </c>
      <c r="P4942" s="9" t="e">
        <v>#N/A</v>
      </c>
      <c r="Q4942" s="9" t="e">
        <v>#N/A</v>
      </c>
      <c r="R4942" s="9" t="e">
        <v>#N/A</v>
      </c>
      <c r="S4942" s="9" t="e">
        <v>#N/A</v>
      </c>
      <c r="T4942" s="9" t="e">
        <v>#N/A</v>
      </c>
    </row>
    <row r="4943" spans="1:20" x14ac:dyDescent="0.35">
      <c r="A4943">
        <f t="shared" si="155"/>
        <v>4943</v>
      </c>
      <c r="B4943" s="3" t="s">
        <v>72</v>
      </c>
      <c r="C4943" s="3" t="s">
        <v>75</v>
      </c>
      <c r="D4943" s="3" t="s">
        <v>25</v>
      </c>
      <c r="E4943">
        <v>2021</v>
      </c>
      <c r="F4943" s="3" t="str">
        <f t="shared" si="154"/>
        <v>CElevUP BON2021</v>
      </c>
      <c r="G4943" s="9" t="e">
        <v>#N/A</v>
      </c>
      <c r="H4943" s="9" t="e">
        <v>#N/A</v>
      </c>
      <c r="I4943" s="9" t="e">
        <v>#N/A</v>
      </c>
      <c r="J4943" s="9" t="e">
        <v>#N/A</v>
      </c>
      <c r="K4943" s="9" t="e">
        <v>#N/A</v>
      </c>
      <c r="L4943" s="9" t="e">
        <v>#N/A</v>
      </c>
      <c r="M4943" s="9" t="e">
        <v>#N/A</v>
      </c>
      <c r="N4943" s="9" t="e">
        <v>#N/A</v>
      </c>
      <c r="O4943" s="9" t="e">
        <v>#N/A</v>
      </c>
      <c r="P4943" s="9" t="e">
        <v>#N/A</v>
      </c>
      <c r="Q4943" s="9" t="e">
        <v>#N/A</v>
      </c>
      <c r="R4943" s="9" t="e">
        <v>#N/A</v>
      </c>
      <c r="S4943" s="9" t="e">
        <v>#N/A</v>
      </c>
      <c r="T4943" s="9" t="e">
        <v>#N/A</v>
      </c>
    </row>
    <row r="4944" spans="1:20" x14ac:dyDescent="0.35">
      <c r="A4944">
        <f t="shared" si="155"/>
        <v>4944</v>
      </c>
      <c r="B4944" s="3" t="s">
        <v>72</v>
      </c>
      <c r="C4944" s="3" t="s">
        <v>75</v>
      </c>
      <c r="D4944" s="3" t="s">
        <v>25</v>
      </c>
      <c r="E4944">
        <v>2022</v>
      </c>
      <c r="F4944" s="3" t="str">
        <f t="shared" si="154"/>
        <v>CElevUP BON2022</v>
      </c>
      <c r="G4944" s="9" t="e">
        <v>#N/A</v>
      </c>
      <c r="H4944" s="9" t="e">
        <v>#N/A</v>
      </c>
      <c r="I4944" s="9" t="e">
        <v>#N/A</v>
      </c>
      <c r="J4944" s="9" t="e">
        <v>#N/A</v>
      </c>
      <c r="K4944" s="9" t="e">
        <v>#N/A</v>
      </c>
      <c r="L4944" s="9" t="e">
        <v>#N/A</v>
      </c>
      <c r="M4944" s="9" t="e">
        <v>#N/A</v>
      </c>
      <c r="N4944" s="9" t="e">
        <v>#N/A</v>
      </c>
      <c r="O4944" s="9" t="e">
        <v>#N/A</v>
      </c>
      <c r="P4944" s="9" t="e">
        <v>#N/A</v>
      </c>
      <c r="Q4944" s="9" t="e">
        <v>#N/A</v>
      </c>
      <c r="R4944" s="9" t="e">
        <v>#N/A</v>
      </c>
      <c r="S4944" s="9" t="e">
        <v>#N/A</v>
      </c>
      <c r="T4944" s="9" t="e">
        <v>#N/A</v>
      </c>
    </row>
    <row r="4945" spans="1:20" x14ac:dyDescent="0.35">
      <c r="A4945">
        <f t="shared" si="155"/>
        <v>4945</v>
      </c>
      <c r="B4945" s="3" t="s">
        <v>72</v>
      </c>
      <c r="C4945" s="3" t="s">
        <v>75</v>
      </c>
      <c r="D4945" s="3" t="s">
        <v>25</v>
      </c>
      <c r="E4945">
        <v>2023</v>
      </c>
      <c r="F4945" s="3" t="str">
        <f t="shared" si="154"/>
        <v>CElevUP BON2023</v>
      </c>
      <c r="G4945" s="9" t="e">
        <v>#N/A</v>
      </c>
      <c r="H4945" s="9" t="e">
        <v>#N/A</v>
      </c>
      <c r="I4945" s="9" t="e">
        <v>#N/A</v>
      </c>
      <c r="J4945" s="9" t="e">
        <v>#N/A</v>
      </c>
      <c r="K4945" s="9" t="e">
        <v>#N/A</v>
      </c>
      <c r="L4945" s="9" t="e">
        <v>#N/A</v>
      </c>
      <c r="M4945" s="9" t="e">
        <v>#N/A</v>
      </c>
      <c r="N4945" s="9" t="e">
        <v>#N/A</v>
      </c>
      <c r="O4945" s="9" t="e">
        <v>#N/A</v>
      </c>
      <c r="P4945" s="9" t="e">
        <v>#N/A</v>
      </c>
      <c r="Q4945" s="9" t="e">
        <v>#N/A</v>
      </c>
      <c r="R4945" s="9" t="e">
        <v>#N/A</v>
      </c>
      <c r="S4945" s="9" t="e">
        <v>#N/A</v>
      </c>
      <c r="T4945" s="9" t="e">
        <v>#N/A</v>
      </c>
    </row>
    <row r="4946" spans="1:20" x14ac:dyDescent="0.35">
      <c r="A4946">
        <f t="shared" si="155"/>
        <v>4946</v>
      </c>
      <c r="B4946" s="3" t="s">
        <v>72</v>
      </c>
      <c r="C4946" s="3" t="s">
        <v>75</v>
      </c>
      <c r="D4946" s="3" t="s">
        <v>25</v>
      </c>
      <c r="E4946">
        <v>2024</v>
      </c>
      <c r="F4946" s="3" t="str">
        <f t="shared" si="154"/>
        <v>CElevUP BON2024</v>
      </c>
      <c r="G4946" s="9" t="e">
        <v>#N/A</v>
      </c>
      <c r="H4946" s="9" t="e">
        <v>#N/A</v>
      </c>
      <c r="I4946" s="9" t="e">
        <v>#N/A</v>
      </c>
      <c r="J4946" s="9" t="e">
        <v>#N/A</v>
      </c>
      <c r="K4946" s="9" t="e">
        <v>#N/A</v>
      </c>
      <c r="L4946" s="9" t="e">
        <v>#N/A</v>
      </c>
      <c r="M4946" s="9" t="e">
        <v>#N/A</v>
      </c>
      <c r="N4946" s="9" t="e">
        <v>#N/A</v>
      </c>
      <c r="O4946" s="9" t="e">
        <v>#N/A</v>
      </c>
      <c r="P4946" s="9" t="e">
        <v>#N/A</v>
      </c>
      <c r="Q4946" s="9" t="e">
        <v>#N/A</v>
      </c>
      <c r="R4946" s="9" t="e">
        <v>#N/A</v>
      </c>
      <c r="S4946" s="9" t="e">
        <v>#N/A</v>
      </c>
      <c r="T4946" s="9" t="e">
        <v>#N/A</v>
      </c>
    </row>
    <row r="4947" spans="1:20" x14ac:dyDescent="0.35">
      <c r="A4947">
        <f t="shared" si="155"/>
        <v>4947</v>
      </c>
      <c r="B4947" s="3" t="s">
        <v>72</v>
      </c>
      <c r="C4947" s="3" t="s">
        <v>75</v>
      </c>
      <c r="D4947" s="3" t="s">
        <v>25</v>
      </c>
      <c r="E4947">
        <v>2025</v>
      </c>
      <c r="F4947" s="3" t="str">
        <f t="shared" si="154"/>
        <v>CElevUP BON2025</v>
      </c>
      <c r="G4947" s="9" t="e">
        <v>#N/A</v>
      </c>
      <c r="H4947" s="9" t="e">
        <v>#N/A</v>
      </c>
      <c r="I4947" s="9" t="e">
        <v>#N/A</v>
      </c>
      <c r="J4947" s="9" t="e">
        <v>#N/A</v>
      </c>
      <c r="K4947" s="9" t="e">
        <v>#N/A</v>
      </c>
      <c r="L4947" s="9" t="e">
        <v>#N/A</v>
      </c>
      <c r="M4947" s="9" t="e">
        <v>#N/A</v>
      </c>
      <c r="N4947" s="9" t="e">
        <v>#N/A</v>
      </c>
      <c r="O4947" s="9" t="e">
        <v>#N/A</v>
      </c>
      <c r="P4947" s="9" t="e">
        <v>#N/A</v>
      </c>
      <c r="Q4947" s="9" t="e">
        <v>#N/A</v>
      </c>
      <c r="R4947" s="9" t="e">
        <v>#N/A</v>
      </c>
      <c r="S4947" s="9" t="e">
        <v>#N/A</v>
      </c>
      <c r="T4947" s="9" t="e">
        <v>#N/A</v>
      </c>
    </row>
    <row r="4948" spans="1:20" x14ac:dyDescent="0.35">
      <c r="A4948">
        <f t="shared" si="155"/>
        <v>4948</v>
      </c>
      <c r="B4948" s="3" t="s">
        <v>72</v>
      </c>
      <c r="C4948" s="3" t="s">
        <v>75</v>
      </c>
      <c r="D4948" s="3" t="s">
        <v>25</v>
      </c>
      <c r="E4948">
        <v>2026</v>
      </c>
      <c r="F4948" s="3" t="str">
        <f t="shared" si="154"/>
        <v>CElevUP BON2026</v>
      </c>
      <c r="G4948" s="9" t="e">
        <v>#N/A</v>
      </c>
      <c r="H4948" s="9" t="e">
        <v>#N/A</v>
      </c>
      <c r="I4948" s="9" t="e">
        <v>#N/A</v>
      </c>
      <c r="J4948" s="9" t="e">
        <v>#N/A</v>
      </c>
      <c r="K4948" s="9" t="e">
        <v>#N/A</v>
      </c>
      <c r="L4948" s="9" t="e">
        <v>#N/A</v>
      </c>
      <c r="M4948" s="9" t="e">
        <v>#N/A</v>
      </c>
      <c r="N4948" s="9" t="e">
        <v>#N/A</v>
      </c>
      <c r="O4948" s="9" t="e">
        <v>#N/A</v>
      </c>
      <c r="P4948" s="9" t="e">
        <v>#N/A</v>
      </c>
      <c r="Q4948" s="9" t="e">
        <v>#N/A</v>
      </c>
      <c r="R4948" s="9" t="e">
        <v>#N/A</v>
      </c>
      <c r="S4948" s="9" t="e">
        <v>#N/A</v>
      </c>
      <c r="T4948" s="9" t="e">
        <v>#N/A</v>
      </c>
    </row>
    <row r="4949" spans="1:20" x14ac:dyDescent="0.35">
      <c r="A4949">
        <f t="shared" si="155"/>
        <v>4949</v>
      </c>
      <c r="B4949" s="3" t="s">
        <v>72</v>
      </c>
      <c r="C4949" s="3" t="s">
        <v>75</v>
      </c>
      <c r="D4949" s="3" t="s">
        <v>25</v>
      </c>
      <c r="E4949">
        <v>2027</v>
      </c>
      <c r="F4949" s="3" t="str">
        <f t="shared" si="154"/>
        <v>CElevUP BON2027</v>
      </c>
      <c r="G4949" s="9" t="e">
        <v>#N/A</v>
      </c>
      <c r="H4949" s="9" t="e">
        <v>#N/A</v>
      </c>
      <c r="I4949" s="9" t="e">
        <v>#N/A</v>
      </c>
      <c r="J4949" s="9" t="e">
        <v>#N/A</v>
      </c>
      <c r="K4949" s="9" t="e">
        <v>#N/A</v>
      </c>
      <c r="L4949" s="9" t="e">
        <v>#N/A</v>
      </c>
      <c r="M4949" s="9" t="e">
        <v>#N/A</v>
      </c>
      <c r="N4949" s="9" t="e">
        <v>#N/A</v>
      </c>
      <c r="O4949" s="9" t="e">
        <v>#N/A</v>
      </c>
      <c r="P4949" s="9" t="e">
        <v>#N/A</v>
      </c>
      <c r="Q4949" s="9" t="e">
        <v>#N/A</v>
      </c>
      <c r="R4949" s="9" t="e">
        <v>#N/A</v>
      </c>
      <c r="S4949" s="9" t="e">
        <v>#N/A</v>
      </c>
      <c r="T4949" s="9" t="e">
        <v>#N/A</v>
      </c>
    </row>
    <row r="4950" spans="1:20" x14ac:dyDescent="0.35">
      <c r="A4950">
        <f t="shared" si="155"/>
        <v>4950</v>
      </c>
      <c r="B4950" s="3" t="s">
        <v>72</v>
      </c>
      <c r="C4950" s="3" t="s">
        <v>75</v>
      </c>
      <c r="D4950" s="3" t="s">
        <v>25</v>
      </c>
      <c r="E4950">
        <v>2028</v>
      </c>
      <c r="F4950" s="3" t="str">
        <f t="shared" si="154"/>
        <v>CElevUP BON2028</v>
      </c>
      <c r="G4950" s="9" t="e">
        <v>#N/A</v>
      </c>
      <c r="H4950" s="9" t="e">
        <v>#N/A</v>
      </c>
      <c r="I4950" s="9" t="e">
        <v>#N/A</v>
      </c>
      <c r="J4950" s="9" t="e">
        <v>#N/A</v>
      </c>
      <c r="K4950" s="9" t="e">
        <v>#N/A</v>
      </c>
      <c r="L4950" s="9" t="e">
        <v>#N/A</v>
      </c>
      <c r="M4950" s="9" t="e">
        <v>#N/A</v>
      </c>
      <c r="N4950" s="9" t="e">
        <v>#N/A</v>
      </c>
      <c r="O4950" s="9" t="e">
        <v>#N/A</v>
      </c>
      <c r="P4950" s="9" t="e">
        <v>#N/A</v>
      </c>
      <c r="Q4950" s="9" t="e">
        <v>#N/A</v>
      </c>
      <c r="R4950" s="9" t="e">
        <v>#N/A</v>
      </c>
      <c r="S4950" s="9" t="e">
        <v>#N/A</v>
      </c>
      <c r="T4950" s="9" t="e">
        <v>#N/A</v>
      </c>
    </row>
    <row r="4951" spans="1:20" x14ac:dyDescent="0.35">
      <c r="A4951">
        <f t="shared" si="155"/>
        <v>4951</v>
      </c>
      <c r="B4951" s="3" t="s">
        <v>72</v>
      </c>
      <c r="C4951" s="3" t="s">
        <v>75</v>
      </c>
      <c r="D4951" s="3" t="s">
        <v>25</v>
      </c>
      <c r="E4951">
        <v>2029</v>
      </c>
      <c r="F4951" s="3" t="str">
        <f t="shared" si="154"/>
        <v>CElevUP BON2029</v>
      </c>
      <c r="G4951" s="9" t="e">
        <v>#N/A</v>
      </c>
      <c r="H4951" s="9" t="e">
        <v>#N/A</v>
      </c>
      <c r="I4951" s="9" t="e">
        <v>#N/A</v>
      </c>
      <c r="J4951" s="9" t="e">
        <v>#N/A</v>
      </c>
      <c r="K4951" s="9" t="e">
        <v>#N/A</v>
      </c>
      <c r="L4951" s="9" t="e">
        <v>#N/A</v>
      </c>
      <c r="M4951" s="9" t="e">
        <v>#N/A</v>
      </c>
      <c r="N4951" s="9" t="e">
        <v>#N/A</v>
      </c>
      <c r="O4951" s="9" t="e">
        <v>#N/A</v>
      </c>
      <c r="P4951" s="9" t="e">
        <v>#N/A</v>
      </c>
      <c r="Q4951" s="9" t="e">
        <v>#N/A</v>
      </c>
      <c r="R4951" s="9" t="e">
        <v>#N/A</v>
      </c>
      <c r="S4951" s="9" t="e">
        <v>#N/A</v>
      </c>
      <c r="T4951" s="9" t="e">
        <v>#N/A</v>
      </c>
    </row>
    <row r="4952" spans="1:20" x14ac:dyDescent="0.35">
      <c r="A4952">
        <f t="shared" si="155"/>
        <v>4952</v>
      </c>
      <c r="B4952" s="3" t="s">
        <v>72</v>
      </c>
      <c r="C4952" s="3" t="s">
        <v>75</v>
      </c>
      <c r="D4952" s="3" t="s">
        <v>26</v>
      </c>
      <c r="E4952">
        <v>2020</v>
      </c>
      <c r="F4952" s="3" t="str">
        <f t="shared" si="154"/>
        <v>CElevLO BON2020</v>
      </c>
      <c r="G4952" s="9" t="e">
        <v>#N/A</v>
      </c>
      <c r="H4952" s="9" t="e">
        <v>#N/A</v>
      </c>
      <c r="I4952" s="9" t="e">
        <v>#N/A</v>
      </c>
      <c r="J4952" s="9" t="e">
        <v>#N/A</v>
      </c>
      <c r="K4952" s="9" t="e">
        <v>#N/A</v>
      </c>
      <c r="L4952" s="9" t="e">
        <v>#N/A</v>
      </c>
      <c r="M4952" s="9" t="e">
        <v>#N/A</v>
      </c>
      <c r="N4952" s="9" t="e">
        <v>#N/A</v>
      </c>
      <c r="O4952" s="9" t="e">
        <v>#N/A</v>
      </c>
      <c r="P4952" s="9" t="e">
        <v>#N/A</v>
      </c>
      <c r="Q4952" s="9" t="e">
        <v>#N/A</v>
      </c>
      <c r="R4952" s="9" t="e">
        <v>#N/A</v>
      </c>
      <c r="S4952" s="9" t="e">
        <v>#N/A</v>
      </c>
      <c r="T4952" s="9" t="e">
        <v>#N/A</v>
      </c>
    </row>
    <row r="4953" spans="1:20" x14ac:dyDescent="0.35">
      <c r="A4953">
        <f t="shared" si="155"/>
        <v>4953</v>
      </c>
      <c r="B4953" s="3" t="s">
        <v>72</v>
      </c>
      <c r="C4953" s="3" t="s">
        <v>75</v>
      </c>
      <c r="D4953" s="3" t="s">
        <v>26</v>
      </c>
      <c r="E4953">
        <v>2021</v>
      </c>
      <c r="F4953" s="3" t="str">
        <f t="shared" si="154"/>
        <v>CElevLO BON2021</v>
      </c>
      <c r="G4953" s="9" t="e">
        <v>#N/A</v>
      </c>
      <c r="H4953" s="9" t="e">
        <v>#N/A</v>
      </c>
      <c r="I4953" s="9" t="e">
        <v>#N/A</v>
      </c>
      <c r="J4953" s="9" t="e">
        <v>#N/A</v>
      </c>
      <c r="K4953" s="9" t="e">
        <v>#N/A</v>
      </c>
      <c r="L4953" s="9" t="e">
        <v>#N/A</v>
      </c>
      <c r="M4953" s="9" t="e">
        <v>#N/A</v>
      </c>
      <c r="N4953" s="9" t="e">
        <v>#N/A</v>
      </c>
      <c r="O4953" s="9" t="e">
        <v>#N/A</v>
      </c>
      <c r="P4953" s="9" t="e">
        <v>#N/A</v>
      </c>
      <c r="Q4953" s="9" t="e">
        <v>#N/A</v>
      </c>
      <c r="R4953" s="9" t="e">
        <v>#N/A</v>
      </c>
      <c r="S4953" s="9" t="e">
        <v>#N/A</v>
      </c>
      <c r="T4953" s="9" t="e">
        <v>#N/A</v>
      </c>
    </row>
    <row r="4954" spans="1:20" x14ac:dyDescent="0.35">
      <c r="A4954">
        <f t="shared" si="155"/>
        <v>4954</v>
      </c>
      <c r="B4954" s="3" t="s">
        <v>72</v>
      </c>
      <c r="C4954" s="3" t="s">
        <v>75</v>
      </c>
      <c r="D4954" s="3" t="s">
        <v>26</v>
      </c>
      <c r="E4954">
        <v>2022</v>
      </c>
      <c r="F4954" s="3" t="str">
        <f t="shared" si="154"/>
        <v>CElevLO BON2022</v>
      </c>
      <c r="G4954" s="9" t="e">
        <v>#N/A</v>
      </c>
      <c r="H4954" s="9" t="e">
        <v>#N/A</v>
      </c>
      <c r="I4954" s="9" t="e">
        <v>#N/A</v>
      </c>
      <c r="J4954" s="9" t="e">
        <v>#N/A</v>
      </c>
      <c r="K4954" s="9" t="e">
        <v>#N/A</v>
      </c>
      <c r="L4954" s="9" t="e">
        <v>#N/A</v>
      </c>
      <c r="M4954" s="9" t="e">
        <v>#N/A</v>
      </c>
      <c r="N4954" s="9" t="e">
        <v>#N/A</v>
      </c>
      <c r="O4954" s="9" t="e">
        <v>#N/A</v>
      </c>
      <c r="P4954" s="9" t="e">
        <v>#N/A</v>
      </c>
      <c r="Q4954" s="9" t="e">
        <v>#N/A</v>
      </c>
      <c r="R4954" s="9" t="e">
        <v>#N/A</v>
      </c>
      <c r="S4954" s="9" t="e">
        <v>#N/A</v>
      </c>
      <c r="T4954" s="9" t="e">
        <v>#N/A</v>
      </c>
    </row>
    <row r="4955" spans="1:20" x14ac:dyDescent="0.35">
      <c r="A4955">
        <f t="shared" si="155"/>
        <v>4955</v>
      </c>
      <c r="B4955" s="3" t="s">
        <v>72</v>
      </c>
      <c r="C4955" s="3" t="s">
        <v>75</v>
      </c>
      <c r="D4955" s="3" t="s">
        <v>26</v>
      </c>
      <c r="E4955">
        <v>2023</v>
      </c>
      <c r="F4955" s="3" t="str">
        <f t="shared" si="154"/>
        <v>CElevLO BON2023</v>
      </c>
      <c r="G4955" s="9" t="e">
        <v>#N/A</v>
      </c>
      <c r="H4955" s="9" t="e">
        <v>#N/A</v>
      </c>
      <c r="I4955" s="9" t="e">
        <v>#N/A</v>
      </c>
      <c r="J4955" s="9" t="e">
        <v>#N/A</v>
      </c>
      <c r="K4955" s="9" t="e">
        <v>#N/A</v>
      </c>
      <c r="L4955" s="9" t="e">
        <v>#N/A</v>
      </c>
      <c r="M4955" s="9" t="e">
        <v>#N/A</v>
      </c>
      <c r="N4955" s="9" t="e">
        <v>#N/A</v>
      </c>
      <c r="O4955" s="9" t="e">
        <v>#N/A</v>
      </c>
      <c r="P4955" s="9" t="e">
        <v>#N/A</v>
      </c>
      <c r="Q4955" s="9" t="e">
        <v>#N/A</v>
      </c>
      <c r="R4955" s="9" t="e">
        <v>#N/A</v>
      </c>
      <c r="S4955" s="9" t="e">
        <v>#N/A</v>
      </c>
      <c r="T4955" s="9" t="e">
        <v>#N/A</v>
      </c>
    </row>
    <row r="4956" spans="1:20" x14ac:dyDescent="0.35">
      <c r="A4956">
        <f t="shared" si="155"/>
        <v>4956</v>
      </c>
      <c r="B4956" s="3" t="s">
        <v>72</v>
      </c>
      <c r="C4956" s="3" t="s">
        <v>75</v>
      </c>
      <c r="D4956" s="3" t="s">
        <v>26</v>
      </c>
      <c r="E4956">
        <v>2024</v>
      </c>
      <c r="F4956" s="3" t="str">
        <f t="shared" si="154"/>
        <v>CElevLO BON2024</v>
      </c>
      <c r="G4956" s="9" t="e">
        <v>#N/A</v>
      </c>
      <c r="H4956" s="9" t="e">
        <v>#N/A</v>
      </c>
      <c r="I4956" s="9" t="e">
        <v>#N/A</v>
      </c>
      <c r="J4956" s="9" t="e">
        <v>#N/A</v>
      </c>
      <c r="K4956" s="9" t="e">
        <v>#N/A</v>
      </c>
      <c r="L4956" s="9" t="e">
        <v>#N/A</v>
      </c>
      <c r="M4956" s="9" t="e">
        <v>#N/A</v>
      </c>
      <c r="N4956" s="9" t="e">
        <v>#N/A</v>
      </c>
      <c r="O4956" s="9" t="e">
        <v>#N/A</v>
      </c>
      <c r="P4956" s="9" t="e">
        <v>#N/A</v>
      </c>
      <c r="Q4956" s="9" t="e">
        <v>#N/A</v>
      </c>
      <c r="R4956" s="9" t="e">
        <v>#N/A</v>
      </c>
      <c r="S4956" s="9" t="e">
        <v>#N/A</v>
      </c>
      <c r="T4956" s="9" t="e">
        <v>#N/A</v>
      </c>
    </row>
    <row r="4957" spans="1:20" x14ac:dyDescent="0.35">
      <c r="A4957">
        <f t="shared" si="155"/>
        <v>4957</v>
      </c>
      <c r="B4957" s="3" t="s">
        <v>72</v>
      </c>
      <c r="C4957" s="3" t="s">
        <v>75</v>
      </c>
      <c r="D4957" s="3" t="s">
        <v>26</v>
      </c>
      <c r="E4957">
        <v>2025</v>
      </c>
      <c r="F4957" s="3" t="str">
        <f t="shared" si="154"/>
        <v>CElevLO BON2025</v>
      </c>
      <c r="G4957" s="9" t="e">
        <v>#N/A</v>
      </c>
      <c r="H4957" s="9" t="e">
        <v>#N/A</v>
      </c>
      <c r="I4957" s="9" t="e">
        <v>#N/A</v>
      </c>
      <c r="J4957" s="9" t="e">
        <v>#N/A</v>
      </c>
      <c r="K4957" s="9" t="e">
        <v>#N/A</v>
      </c>
      <c r="L4957" s="9" t="e">
        <v>#N/A</v>
      </c>
      <c r="M4957" s="9" t="e">
        <v>#N/A</v>
      </c>
      <c r="N4957" s="9" t="e">
        <v>#N/A</v>
      </c>
      <c r="O4957" s="9" t="e">
        <v>#N/A</v>
      </c>
      <c r="P4957" s="9" t="e">
        <v>#N/A</v>
      </c>
      <c r="Q4957" s="9" t="e">
        <v>#N/A</v>
      </c>
      <c r="R4957" s="9" t="e">
        <v>#N/A</v>
      </c>
      <c r="S4957" s="9" t="e">
        <v>#N/A</v>
      </c>
      <c r="T4957" s="9" t="e">
        <v>#N/A</v>
      </c>
    </row>
    <row r="4958" spans="1:20" x14ac:dyDescent="0.35">
      <c r="A4958">
        <f t="shared" si="155"/>
        <v>4958</v>
      </c>
      <c r="B4958" s="3" t="s">
        <v>72</v>
      </c>
      <c r="C4958" s="3" t="s">
        <v>75</v>
      </c>
      <c r="D4958" s="3" t="s">
        <v>26</v>
      </c>
      <c r="E4958">
        <v>2026</v>
      </c>
      <c r="F4958" s="3" t="str">
        <f t="shared" si="154"/>
        <v>CElevLO BON2026</v>
      </c>
      <c r="G4958" s="9" t="e">
        <v>#N/A</v>
      </c>
      <c r="H4958" s="9" t="e">
        <v>#N/A</v>
      </c>
      <c r="I4958" s="9" t="e">
        <v>#N/A</v>
      </c>
      <c r="J4958" s="9" t="e">
        <v>#N/A</v>
      </c>
      <c r="K4958" s="9" t="e">
        <v>#N/A</v>
      </c>
      <c r="L4958" s="9" t="e">
        <v>#N/A</v>
      </c>
      <c r="M4958" s="9" t="e">
        <v>#N/A</v>
      </c>
      <c r="N4958" s="9" t="e">
        <v>#N/A</v>
      </c>
      <c r="O4958" s="9" t="e">
        <v>#N/A</v>
      </c>
      <c r="P4958" s="9" t="e">
        <v>#N/A</v>
      </c>
      <c r="Q4958" s="9" t="e">
        <v>#N/A</v>
      </c>
      <c r="R4958" s="9" t="e">
        <v>#N/A</v>
      </c>
      <c r="S4958" s="9" t="e">
        <v>#N/A</v>
      </c>
      <c r="T4958" s="9" t="e">
        <v>#N/A</v>
      </c>
    </row>
    <row r="4959" spans="1:20" x14ac:dyDescent="0.35">
      <c r="A4959">
        <f t="shared" si="155"/>
        <v>4959</v>
      </c>
      <c r="B4959" s="3" t="s">
        <v>72</v>
      </c>
      <c r="C4959" s="3" t="s">
        <v>75</v>
      </c>
      <c r="D4959" s="3" t="s">
        <v>26</v>
      </c>
      <c r="E4959">
        <v>2027</v>
      </c>
      <c r="F4959" s="3" t="str">
        <f t="shared" si="154"/>
        <v>CElevLO BON2027</v>
      </c>
      <c r="G4959" s="9" t="e">
        <v>#N/A</v>
      </c>
      <c r="H4959" s="9" t="e">
        <v>#N/A</v>
      </c>
      <c r="I4959" s="9" t="e">
        <v>#N/A</v>
      </c>
      <c r="J4959" s="9" t="e">
        <v>#N/A</v>
      </c>
      <c r="K4959" s="9" t="e">
        <v>#N/A</v>
      </c>
      <c r="L4959" s="9" t="e">
        <v>#N/A</v>
      </c>
      <c r="M4959" s="9" t="e">
        <v>#N/A</v>
      </c>
      <c r="N4959" s="9" t="e">
        <v>#N/A</v>
      </c>
      <c r="O4959" s="9" t="e">
        <v>#N/A</v>
      </c>
      <c r="P4959" s="9" t="e">
        <v>#N/A</v>
      </c>
      <c r="Q4959" s="9" t="e">
        <v>#N/A</v>
      </c>
      <c r="R4959" s="9" t="e">
        <v>#N/A</v>
      </c>
      <c r="S4959" s="9" t="e">
        <v>#N/A</v>
      </c>
      <c r="T4959" s="9" t="e">
        <v>#N/A</v>
      </c>
    </row>
    <row r="4960" spans="1:20" x14ac:dyDescent="0.35">
      <c r="A4960">
        <f t="shared" si="155"/>
        <v>4960</v>
      </c>
      <c r="B4960" s="3" t="s">
        <v>72</v>
      </c>
      <c r="C4960" s="3" t="s">
        <v>75</v>
      </c>
      <c r="D4960" s="3" t="s">
        <v>26</v>
      </c>
      <c r="E4960">
        <v>2028</v>
      </c>
      <c r="F4960" s="3" t="str">
        <f t="shared" si="154"/>
        <v>CElevLO BON2028</v>
      </c>
      <c r="G4960" s="9" t="e">
        <v>#N/A</v>
      </c>
      <c r="H4960" s="9" t="e">
        <v>#N/A</v>
      </c>
      <c r="I4960" s="9" t="e">
        <v>#N/A</v>
      </c>
      <c r="J4960" s="9" t="e">
        <v>#N/A</v>
      </c>
      <c r="K4960" s="9" t="e">
        <v>#N/A</v>
      </c>
      <c r="L4960" s="9" t="e">
        <v>#N/A</v>
      </c>
      <c r="M4960" s="9" t="e">
        <v>#N/A</v>
      </c>
      <c r="N4960" s="9" t="e">
        <v>#N/A</v>
      </c>
      <c r="O4960" s="9" t="e">
        <v>#N/A</v>
      </c>
      <c r="P4960" s="9" t="e">
        <v>#N/A</v>
      </c>
      <c r="Q4960" s="9" t="e">
        <v>#N/A</v>
      </c>
      <c r="R4960" s="9" t="e">
        <v>#N/A</v>
      </c>
      <c r="S4960" s="9" t="e">
        <v>#N/A</v>
      </c>
      <c r="T4960" s="9" t="e">
        <v>#N/A</v>
      </c>
    </row>
    <row r="4961" spans="1:20" x14ac:dyDescent="0.35">
      <c r="A4961">
        <f t="shared" si="155"/>
        <v>4961</v>
      </c>
      <c r="B4961" s="3" t="s">
        <v>72</v>
      </c>
      <c r="C4961" s="3" t="s">
        <v>75</v>
      </c>
      <c r="D4961" s="3" t="s">
        <v>26</v>
      </c>
      <c r="E4961">
        <v>2029</v>
      </c>
      <c r="F4961" s="3" t="str">
        <f t="shared" si="154"/>
        <v>CElevLO BON2029</v>
      </c>
      <c r="G4961" s="9" t="e">
        <v>#N/A</v>
      </c>
      <c r="H4961" s="9" t="e">
        <v>#N/A</v>
      </c>
      <c r="I4961" s="9" t="e">
        <v>#N/A</v>
      </c>
      <c r="J4961" s="9" t="e">
        <v>#N/A</v>
      </c>
      <c r="K4961" s="9" t="e">
        <v>#N/A</v>
      </c>
      <c r="L4961" s="9" t="e">
        <v>#N/A</v>
      </c>
      <c r="M4961" s="9" t="e">
        <v>#N/A</v>
      </c>
      <c r="N4961" s="9" t="e">
        <v>#N/A</v>
      </c>
      <c r="O4961" s="9" t="e">
        <v>#N/A</v>
      </c>
      <c r="P4961" s="9" t="e">
        <v>#N/A</v>
      </c>
      <c r="Q4961" s="9" t="e">
        <v>#N/A</v>
      </c>
      <c r="R4961" s="9" t="e">
        <v>#N/A</v>
      </c>
      <c r="S4961" s="9" t="e">
        <v>#N/A</v>
      </c>
      <c r="T4961" s="9" t="e">
        <v>#N/A</v>
      </c>
    </row>
    <row r="4962" spans="1:20" x14ac:dyDescent="0.35">
      <c r="A4962">
        <f t="shared" si="155"/>
        <v>4962</v>
      </c>
      <c r="B4962" s="3" t="s">
        <v>72</v>
      </c>
      <c r="C4962" s="3" t="s">
        <v>75</v>
      </c>
      <c r="D4962" s="3" t="s">
        <v>27</v>
      </c>
      <c r="E4962">
        <v>2020</v>
      </c>
      <c r="F4962" s="3" t="str">
        <f t="shared" si="154"/>
        <v>CElevS SLOC2020</v>
      </c>
      <c r="G4962" s="9" t="e">
        <v>#N/A</v>
      </c>
      <c r="H4962" s="9" t="e">
        <v>#N/A</v>
      </c>
      <c r="I4962" s="9" t="e">
        <v>#N/A</v>
      </c>
      <c r="J4962" s="9" t="e">
        <v>#N/A</v>
      </c>
      <c r="K4962" s="9" t="e">
        <v>#N/A</v>
      </c>
      <c r="L4962" s="9" t="e">
        <v>#N/A</v>
      </c>
      <c r="M4962" s="9" t="e">
        <v>#N/A</v>
      </c>
      <c r="N4962" s="9" t="e">
        <v>#N/A</v>
      </c>
      <c r="O4962" s="9" t="e">
        <v>#N/A</v>
      </c>
      <c r="P4962" s="9" t="e">
        <v>#N/A</v>
      </c>
      <c r="Q4962" s="9" t="e">
        <v>#N/A</v>
      </c>
      <c r="R4962" s="9" t="e">
        <v>#N/A</v>
      </c>
      <c r="S4962" s="9" t="e">
        <v>#N/A</v>
      </c>
      <c r="T4962" s="9" t="e">
        <v>#N/A</v>
      </c>
    </row>
    <row r="4963" spans="1:20" x14ac:dyDescent="0.35">
      <c r="A4963">
        <f t="shared" si="155"/>
        <v>4963</v>
      </c>
      <c r="B4963" s="3" t="s">
        <v>72</v>
      </c>
      <c r="C4963" s="3" t="s">
        <v>75</v>
      </c>
      <c r="D4963" s="3" t="s">
        <v>27</v>
      </c>
      <c r="E4963">
        <v>2021</v>
      </c>
      <c r="F4963" s="3" t="str">
        <f t="shared" si="154"/>
        <v>CElevS SLOC2021</v>
      </c>
      <c r="G4963" s="9" t="e">
        <v>#N/A</v>
      </c>
      <c r="H4963" s="9" t="e">
        <v>#N/A</v>
      </c>
      <c r="I4963" s="9" t="e">
        <v>#N/A</v>
      </c>
      <c r="J4963" s="9" t="e">
        <v>#N/A</v>
      </c>
      <c r="K4963" s="9" t="e">
        <v>#N/A</v>
      </c>
      <c r="L4963" s="9" t="e">
        <v>#N/A</v>
      </c>
      <c r="M4963" s="9" t="e">
        <v>#N/A</v>
      </c>
      <c r="N4963" s="9" t="e">
        <v>#N/A</v>
      </c>
      <c r="O4963" s="9" t="e">
        <v>#N/A</v>
      </c>
      <c r="P4963" s="9" t="e">
        <v>#N/A</v>
      </c>
      <c r="Q4963" s="9" t="e">
        <v>#N/A</v>
      </c>
      <c r="R4963" s="9" t="e">
        <v>#N/A</v>
      </c>
      <c r="S4963" s="9" t="e">
        <v>#N/A</v>
      </c>
      <c r="T4963" s="9" t="e">
        <v>#N/A</v>
      </c>
    </row>
    <row r="4964" spans="1:20" x14ac:dyDescent="0.35">
      <c r="A4964">
        <f t="shared" si="155"/>
        <v>4964</v>
      </c>
      <c r="B4964" s="3" t="s">
        <v>72</v>
      </c>
      <c r="C4964" s="3" t="s">
        <v>75</v>
      </c>
      <c r="D4964" s="3" t="s">
        <v>27</v>
      </c>
      <c r="E4964">
        <v>2022</v>
      </c>
      <c r="F4964" s="3" t="str">
        <f t="shared" si="154"/>
        <v>CElevS SLOC2022</v>
      </c>
      <c r="G4964" s="9" t="e">
        <v>#N/A</v>
      </c>
      <c r="H4964" s="9" t="e">
        <v>#N/A</v>
      </c>
      <c r="I4964" s="9" t="e">
        <v>#N/A</v>
      </c>
      <c r="J4964" s="9" t="e">
        <v>#N/A</v>
      </c>
      <c r="K4964" s="9" t="e">
        <v>#N/A</v>
      </c>
      <c r="L4964" s="9" t="e">
        <v>#N/A</v>
      </c>
      <c r="M4964" s="9" t="e">
        <v>#N/A</v>
      </c>
      <c r="N4964" s="9" t="e">
        <v>#N/A</v>
      </c>
      <c r="O4964" s="9" t="e">
        <v>#N/A</v>
      </c>
      <c r="P4964" s="9" t="e">
        <v>#N/A</v>
      </c>
      <c r="Q4964" s="9" t="e">
        <v>#N/A</v>
      </c>
      <c r="R4964" s="9" t="e">
        <v>#N/A</v>
      </c>
      <c r="S4964" s="9" t="e">
        <v>#N/A</v>
      </c>
      <c r="T4964" s="9" t="e">
        <v>#N/A</v>
      </c>
    </row>
    <row r="4965" spans="1:20" x14ac:dyDescent="0.35">
      <c r="A4965">
        <f t="shared" si="155"/>
        <v>4965</v>
      </c>
      <c r="B4965" s="3" t="s">
        <v>72</v>
      </c>
      <c r="C4965" s="3" t="s">
        <v>75</v>
      </c>
      <c r="D4965" s="3" t="s">
        <v>27</v>
      </c>
      <c r="E4965">
        <v>2023</v>
      </c>
      <c r="F4965" s="3" t="str">
        <f t="shared" si="154"/>
        <v>CElevS SLOC2023</v>
      </c>
      <c r="G4965" s="9" t="e">
        <v>#N/A</v>
      </c>
      <c r="H4965" s="9" t="e">
        <v>#N/A</v>
      </c>
      <c r="I4965" s="9" t="e">
        <v>#N/A</v>
      </c>
      <c r="J4965" s="9" t="e">
        <v>#N/A</v>
      </c>
      <c r="K4965" s="9" t="e">
        <v>#N/A</v>
      </c>
      <c r="L4965" s="9" t="e">
        <v>#N/A</v>
      </c>
      <c r="M4965" s="9" t="e">
        <v>#N/A</v>
      </c>
      <c r="N4965" s="9" t="e">
        <v>#N/A</v>
      </c>
      <c r="O4965" s="9" t="e">
        <v>#N/A</v>
      </c>
      <c r="P4965" s="9" t="e">
        <v>#N/A</v>
      </c>
      <c r="Q4965" s="9" t="e">
        <v>#N/A</v>
      </c>
      <c r="R4965" s="9" t="e">
        <v>#N/A</v>
      </c>
      <c r="S4965" s="9" t="e">
        <v>#N/A</v>
      </c>
      <c r="T4965" s="9" t="e">
        <v>#N/A</v>
      </c>
    </row>
    <row r="4966" spans="1:20" x14ac:dyDescent="0.35">
      <c r="A4966">
        <f t="shared" si="155"/>
        <v>4966</v>
      </c>
      <c r="B4966" s="3" t="s">
        <v>72</v>
      </c>
      <c r="C4966" s="3" t="s">
        <v>75</v>
      </c>
      <c r="D4966" s="3" t="s">
        <v>27</v>
      </c>
      <c r="E4966">
        <v>2024</v>
      </c>
      <c r="F4966" s="3" t="str">
        <f t="shared" si="154"/>
        <v>CElevS SLOC2024</v>
      </c>
      <c r="G4966" s="9" t="e">
        <v>#N/A</v>
      </c>
      <c r="H4966" s="9" t="e">
        <v>#N/A</v>
      </c>
      <c r="I4966" s="9" t="e">
        <v>#N/A</v>
      </c>
      <c r="J4966" s="9" t="e">
        <v>#N/A</v>
      </c>
      <c r="K4966" s="9" t="e">
        <v>#N/A</v>
      </c>
      <c r="L4966" s="9" t="e">
        <v>#N/A</v>
      </c>
      <c r="M4966" s="9" t="e">
        <v>#N/A</v>
      </c>
      <c r="N4966" s="9" t="e">
        <v>#N/A</v>
      </c>
      <c r="O4966" s="9" t="e">
        <v>#N/A</v>
      </c>
      <c r="P4966" s="9" t="e">
        <v>#N/A</v>
      </c>
      <c r="Q4966" s="9" t="e">
        <v>#N/A</v>
      </c>
      <c r="R4966" s="9" t="e">
        <v>#N/A</v>
      </c>
      <c r="S4966" s="9" t="e">
        <v>#N/A</v>
      </c>
      <c r="T4966" s="9" t="e">
        <v>#N/A</v>
      </c>
    </row>
    <row r="4967" spans="1:20" x14ac:dyDescent="0.35">
      <c r="A4967">
        <f t="shared" si="155"/>
        <v>4967</v>
      </c>
      <c r="B4967" s="3" t="s">
        <v>72</v>
      </c>
      <c r="C4967" s="3" t="s">
        <v>75</v>
      </c>
      <c r="D4967" s="3" t="s">
        <v>27</v>
      </c>
      <c r="E4967">
        <v>2025</v>
      </c>
      <c r="F4967" s="3" t="str">
        <f t="shared" si="154"/>
        <v>CElevS SLOC2025</v>
      </c>
      <c r="G4967" s="9" t="e">
        <v>#N/A</v>
      </c>
      <c r="H4967" s="9" t="e">
        <v>#N/A</v>
      </c>
      <c r="I4967" s="9" t="e">
        <v>#N/A</v>
      </c>
      <c r="J4967" s="9" t="e">
        <v>#N/A</v>
      </c>
      <c r="K4967" s="9" t="e">
        <v>#N/A</v>
      </c>
      <c r="L4967" s="9" t="e">
        <v>#N/A</v>
      </c>
      <c r="M4967" s="9" t="e">
        <v>#N/A</v>
      </c>
      <c r="N4967" s="9" t="e">
        <v>#N/A</v>
      </c>
      <c r="O4967" s="9" t="e">
        <v>#N/A</v>
      </c>
      <c r="P4967" s="9" t="e">
        <v>#N/A</v>
      </c>
      <c r="Q4967" s="9" t="e">
        <v>#N/A</v>
      </c>
      <c r="R4967" s="9" t="e">
        <v>#N/A</v>
      </c>
      <c r="S4967" s="9" t="e">
        <v>#N/A</v>
      </c>
      <c r="T4967" s="9" t="e">
        <v>#N/A</v>
      </c>
    </row>
    <row r="4968" spans="1:20" x14ac:dyDescent="0.35">
      <c r="A4968">
        <f t="shared" si="155"/>
        <v>4968</v>
      </c>
      <c r="B4968" s="3" t="s">
        <v>72</v>
      </c>
      <c r="C4968" s="3" t="s">
        <v>75</v>
      </c>
      <c r="D4968" s="3" t="s">
        <v>27</v>
      </c>
      <c r="E4968">
        <v>2026</v>
      </c>
      <c r="F4968" s="3" t="str">
        <f t="shared" si="154"/>
        <v>CElevS SLOC2026</v>
      </c>
      <c r="G4968" s="9" t="e">
        <v>#N/A</v>
      </c>
      <c r="H4968" s="9" t="e">
        <v>#N/A</v>
      </c>
      <c r="I4968" s="9" t="e">
        <v>#N/A</v>
      </c>
      <c r="J4968" s="9" t="e">
        <v>#N/A</v>
      </c>
      <c r="K4968" s="9" t="e">
        <v>#N/A</v>
      </c>
      <c r="L4968" s="9" t="e">
        <v>#N/A</v>
      </c>
      <c r="M4968" s="9" t="e">
        <v>#N/A</v>
      </c>
      <c r="N4968" s="9" t="e">
        <v>#N/A</v>
      </c>
      <c r="O4968" s="9" t="e">
        <v>#N/A</v>
      </c>
      <c r="P4968" s="9" t="e">
        <v>#N/A</v>
      </c>
      <c r="Q4968" s="9" t="e">
        <v>#N/A</v>
      </c>
      <c r="R4968" s="9" t="e">
        <v>#N/A</v>
      </c>
      <c r="S4968" s="9" t="e">
        <v>#N/A</v>
      </c>
      <c r="T4968" s="9" t="e">
        <v>#N/A</v>
      </c>
    </row>
    <row r="4969" spans="1:20" x14ac:dyDescent="0.35">
      <c r="A4969">
        <f t="shared" si="155"/>
        <v>4969</v>
      </c>
      <c r="B4969" s="3" t="s">
        <v>72</v>
      </c>
      <c r="C4969" s="3" t="s">
        <v>75</v>
      </c>
      <c r="D4969" s="3" t="s">
        <v>27</v>
      </c>
      <c r="E4969">
        <v>2027</v>
      </c>
      <c r="F4969" s="3" t="str">
        <f t="shared" si="154"/>
        <v>CElevS SLOC2027</v>
      </c>
      <c r="G4969" s="9" t="e">
        <v>#N/A</v>
      </c>
      <c r="H4969" s="9" t="e">
        <v>#N/A</v>
      </c>
      <c r="I4969" s="9" t="e">
        <v>#N/A</v>
      </c>
      <c r="J4969" s="9" t="e">
        <v>#N/A</v>
      </c>
      <c r="K4969" s="9" t="e">
        <v>#N/A</v>
      </c>
      <c r="L4969" s="9" t="e">
        <v>#N/A</v>
      </c>
      <c r="M4969" s="9" t="e">
        <v>#N/A</v>
      </c>
      <c r="N4969" s="9" t="e">
        <v>#N/A</v>
      </c>
      <c r="O4969" s="9" t="e">
        <v>#N/A</v>
      </c>
      <c r="P4969" s="9" t="e">
        <v>#N/A</v>
      </c>
      <c r="Q4969" s="9" t="e">
        <v>#N/A</v>
      </c>
      <c r="R4969" s="9" t="e">
        <v>#N/A</v>
      </c>
      <c r="S4969" s="9" t="e">
        <v>#N/A</v>
      </c>
      <c r="T4969" s="9" t="e">
        <v>#N/A</v>
      </c>
    </row>
    <row r="4970" spans="1:20" x14ac:dyDescent="0.35">
      <c r="A4970">
        <f t="shared" si="155"/>
        <v>4970</v>
      </c>
      <c r="B4970" s="3" t="s">
        <v>72</v>
      </c>
      <c r="C4970" s="3" t="s">
        <v>75</v>
      </c>
      <c r="D4970" s="3" t="s">
        <v>27</v>
      </c>
      <c r="E4970">
        <v>2028</v>
      </c>
      <c r="F4970" s="3" t="str">
        <f t="shared" si="154"/>
        <v>CElevS SLOC2028</v>
      </c>
      <c r="G4970" s="9" t="e">
        <v>#N/A</v>
      </c>
      <c r="H4970" s="9" t="e">
        <v>#N/A</v>
      </c>
      <c r="I4970" s="9" t="e">
        <v>#N/A</v>
      </c>
      <c r="J4970" s="9" t="e">
        <v>#N/A</v>
      </c>
      <c r="K4970" s="9" t="e">
        <v>#N/A</v>
      </c>
      <c r="L4970" s="9" t="e">
        <v>#N/A</v>
      </c>
      <c r="M4970" s="9" t="e">
        <v>#N/A</v>
      </c>
      <c r="N4970" s="9" t="e">
        <v>#N/A</v>
      </c>
      <c r="O4970" s="9" t="e">
        <v>#N/A</v>
      </c>
      <c r="P4970" s="9" t="e">
        <v>#N/A</v>
      </c>
      <c r="Q4970" s="9" t="e">
        <v>#N/A</v>
      </c>
      <c r="R4970" s="9" t="e">
        <v>#N/A</v>
      </c>
      <c r="S4970" s="9" t="e">
        <v>#N/A</v>
      </c>
      <c r="T4970" s="9" t="e">
        <v>#N/A</v>
      </c>
    </row>
    <row r="4971" spans="1:20" x14ac:dyDescent="0.35">
      <c r="A4971">
        <f t="shared" si="155"/>
        <v>4971</v>
      </c>
      <c r="B4971" s="3" t="s">
        <v>72</v>
      </c>
      <c r="C4971" s="3" t="s">
        <v>75</v>
      </c>
      <c r="D4971" s="3" t="s">
        <v>27</v>
      </c>
      <c r="E4971">
        <v>2029</v>
      </c>
      <c r="F4971" s="3" t="str">
        <f t="shared" si="154"/>
        <v>CElevS SLOC2029</v>
      </c>
      <c r="G4971" s="9" t="e">
        <v>#N/A</v>
      </c>
      <c r="H4971" s="9" t="e">
        <v>#N/A</v>
      </c>
      <c r="I4971" s="9" t="e">
        <v>#N/A</v>
      </c>
      <c r="J4971" s="9" t="e">
        <v>#N/A</v>
      </c>
      <c r="K4971" s="9" t="e">
        <v>#N/A</v>
      </c>
      <c r="L4971" s="9" t="e">
        <v>#N/A</v>
      </c>
      <c r="M4971" s="9" t="e">
        <v>#N/A</v>
      </c>
      <c r="N4971" s="9" t="e">
        <v>#N/A</v>
      </c>
      <c r="O4971" s="9" t="e">
        <v>#N/A</v>
      </c>
      <c r="P4971" s="9" t="e">
        <v>#N/A</v>
      </c>
      <c r="Q4971" s="9" t="e">
        <v>#N/A</v>
      </c>
      <c r="R4971" s="9" t="e">
        <v>#N/A</v>
      </c>
      <c r="S4971" s="9" t="e">
        <v>#N/A</v>
      </c>
      <c r="T4971" s="9" t="e">
        <v>#N/A</v>
      </c>
    </row>
    <row r="4972" spans="1:20" x14ac:dyDescent="0.35">
      <c r="A4972">
        <f t="shared" si="155"/>
        <v>4972</v>
      </c>
      <c r="B4972" s="3" t="s">
        <v>72</v>
      </c>
      <c r="C4972" s="3" t="s">
        <v>75</v>
      </c>
      <c r="D4972" s="3" t="s">
        <v>28</v>
      </c>
      <c r="E4972">
        <v>2020</v>
      </c>
      <c r="F4972" s="3" t="str">
        <f t="shared" si="154"/>
        <v>CElevBRILL2020</v>
      </c>
      <c r="G4972" s="9" t="e">
        <v>#N/A</v>
      </c>
      <c r="H4972" s="9" t="e">
        <v>#N/A</v>
      </c>
      <c r="I4972" s="9" t="e">
        <v>#N/A</v>
      </c>
      <c r="J4972" s="9" t="e">
        <v>#N/A</v>
      </c>
      <c r="K4972" s="9" t="e">
        <v>#N/A</v>
      </c>
      <c r="L4972" s="9" t="e">
        <v>#N/A</v>
      </c>
      <c r="M4972" s="9" t="e">
        <v>#N/A</v>
      </c>
      <c r="N4972" s="9" t="e">
        <v>#N/A</v>
      </c>
      <c r="O4972" s="9" t="e">
        <v>#N/A</v>
      </c>
      <c r="P4972" s="9" t="e">
        <v>#N/A</v>
      </c>
      <c r="Q4972" s="9" t="e">
        <v>#N/A</v>
      </c>
      <c r="R4972" s="9" t="e">
        <v>#N/A</v>
      </c>
      <c r="S4972" s="9" t="e">
        <v>#N/A</v>
      </c>
      <c r="T4972" s="9" t="e">
        <v>#N/A</v>
      </c>
    </row>
    <row r="4973" spans="1:20" x14ac:dyDescent="0.35">
      <c r="A4973">
        <f t="shared" si="155"/>
        <v>4973</v>
      </c>
      <c r="B4973" s="3" t="s">
        <v>72</v>
      </c>
      <c r="C4973" s="3" t="s">
        <v>75</v>
      </c>
      <c r="D4973" s="3" t="s">
        <v>28</v>
      </c>
      <c r="E4973">
        <v>2021</v>
      </c>
      <c r="F4973" s="3" t="str">
        <f t="shared" si="154"/>
        <v>CElevBRILL2021</v>
      </c>
      <c r="G4973" s="9" t="e">
        <v>#N/A</v>
      </c>
      <c r="H4973" s="9" t="e">
        <v>#N/A</v>
      </c>
      <c r="I4973" s="9" t="e">
        <v>#N/A</v>
      </c>
      <c r="J4973" s="9" t="e">
        <v>#N/A</v>
      </c>
      <c r="K4973" s="9" t="e">
        <v>#N/A</v>
      </c>
      <c r="L4973" s="9" t="e">
        <v>#N/A</v>
      </c>
      <c r="M4973" s="9" t="e">
        <v>#N/A</v>
      </c>
      <c r="N4973" s="9" t="e">
        <v>#N/A</v>
      </c>
      <c r="O4973" s="9" t="e">
        <v>#N/A</v>
      </c>
      <c r="P4973" s="9" t="e">
        <v>#N/A</v>
      </c>
      <c r="Q4973" s="9" t="e">
        <v>#N/A</v>
      </c>
      <c r="R4973" s="9" t="e">
        <v>#N/A</v>
      </c>
      <c r="S4973" s="9" t="e">
        <v>#N/A</v>
      </c>
      <c r="T4973" s="9" t="e">
        <v>#N/A</v>
      </c>
    </row>
    <row r="4974" spans="1:20" x14ac:dyDescent="0.35">
      <c r="A4974">
        <f t="shared" si="155"/>
        <v>4974</v>
      </c>
      <c r="B4974" s="3" t="s">
        <v>72</v>
      </c>
      <c r="C4974" s="3" t="s">
        <v>75</v>
      </c>
      <c r="D4974" s="3" t="s">
        <v>28</v>
      </c>
      <c r="E4974">
        <v>2022</v>
      </c>
      <c r="F4974" s="3" t="str">
        <f t="shared" si="154"/>
        <v>CElevBRILL2022</v>
      </c>
      <c r="G4974" s="9" t="e">
        <v>#N/A</v>
      </c>
      <c r="H4974" s="9" t="e">
        <v>#N/A</v>
      </c>
      <c r="I4974" s="9" t="e">
        <v>#N/A</v>
      </c>
      <c r="J4974" s="9" t="e">
        <v>#N/A</v>
      </c>
      <c r="K4974" s="9" t="e">
        <v>#N/A</v>
      </c>
      <c r="L4974" s="9" t="e">
        <v>#N/A</v>
      </c>
      <c r="M4974" s="9" t="e">
        <v>#N/A</v>
      </c>
      <c r="N4974" s="9" t="e">
        <v>#N/A</v>
      </c>
      <c r="O4974" s="9" t="e">
        <v>#N/A</v>
      </c>
      <c r="P4974" s="9" t="e">
        <v>#N/A</v>
      </c>
      <c r="Q4974" s="9" t="e">
        <v>#N/A</v>
      </c>
      <c r="R4974" s="9" t="e">
        <v>#N/A</v>
      </c>
      <c r="S4974" s="9" t="e">
        <v>#N/A</v>
      </c>
      <c r="T4974" s="9" t="e">
        <v>#N/A</v>
      </c>
    </row>
    <row r="4975" spans="1:20" x14ac:dyDescent="0.35">
      <c r="A4975">
        <f t="shared" si="155"/>
        <v>4975</v>
      </c>
      <c r="B4975" s="3" t="s">
        <v>72</v>
      </c>
      <c r="C4975" s="3" t="s">
        <v>75</v>
      </c>
      <c r="D4975" s="3" t="s">
        <v>28</v>
      </c>
      <c r="E4975">
        <v>2023</v>
      </c>
      <c r="F4975" s="3" t="str">
        <f t="shared" si="154"/>
        <v>CElevBRILL2023</v>
      </c>
      <c r="G4975" s="9" t="e">
        <v>#N/A</v>
      </c>
      <c r="H4975" s="9" t="e">
        <v>#N/A</v>
      </c>
      <c r="I4975" s="9" t="e">
        <v>#N/A</v>
      </c>
      <c r="J4975" s="9" t="e">
        <v>#N/A</v>
      </c>
      <c r="K4975" s="9" t="e">
        <v>#N/A</v>
      </c>
      <c r="L4975" s="9" t="e">
        <v>#N/A</v>
      </c>
      <c r="M4975" s="9" t="e">
        <v>#N/A</v>
      </c>
      <c r="N4975" s="9" t="e">
        <v>#N/A</v>
      </c>
      <c r="O4975" s="9" t="e">
        <v>#N/A</v>
      </c>
      <c r="P4975" s="9" t="e">
        <v>#N/A</v>
      </c>
      <c r="Q4975" s="9" t="e">
        <v>#N/A</v>
      </c>
      <c r="R4975" s="9" t="e">
        <v>#N/A</v>
      </c>
      <c r="S4975" s="9" t="e">
        <v>#N/A</v>
      </c>
      <c r="T4975" s="9" t="e">
        <v>#N/A</v>
      </c>
    </row>
    <row r="4976" spans="1:20" x14ac:dyDescent="0.35">
      <c r="A4976">
        <f t="shared" si="155"/>
        <v>4976</v>
      </c>
      <c r="B4976" s="3" t="s">
        <v>72</v>
      </c>
      <c r="C4976" s="3" t="s">
        <v>75</v>
      </c>
      <c r="D4976" s="3" t="s">
        <v>28</v>
      </c>
      <c r="E4976">
        <v>2024</v>
      </c>
      <c r="F4976" s="3" t="str">
        <f t="shared" si="154"/>
        <v>CElevBRILL2024</v>
      </c>
      <c r="G4976" s="9" t="e">
        <v>#N/A</v>
      </c>
      <c r="H4976" s="9" t="e">
        <v>#N/A</v>
      </c>
      <c r="I4976" s="9" t="e">
        <v>#N/A</v>
      </c>
      <c r="J4976" s="9" t="e">
        <v>#N/A</v>
      </c>
      <c r="K4976" s="9" t="e">
        <v>#N/A</v>
      </c>
      <c r="L4976" s="9" t="e">
        <v>#N/A</v>
      </c>
      <c r="M4976" s="9" t="e">
        <v>#N/A</v>
      </c>
      <c r="N4976" s="9" t="e">
        <v>#N/A</v>
      </c>
      <c r="O4976" s="9" t="e">
        <v>#N/A</v>
      </c>
      <c r="P4976" s="9" t="e">
        <v>#N/A</v>
      </c>
      <c r="Q4976" s="9" t="e">
        <v>#N/A</v>
      </c>
      <c r="R4976" s="9" t="e">
        <v>#N/A</v>
      </c>
      <c r="S4976" s="9" t="e">
        <v>#N/A</v>
      </c>
      <c r="T4976" s="9" t="e">
        <v>#N/A</v>
      </c>
    </row>
    <row r="4977" spans="1:20" x14ac:dyDescent="0.35">
      <c r="A4977">
        <f t="shared" si="155"/>
        <v>4977</v>
      </c>
      <c r="B4977" s="3" t="s">
        <v>72</v>
      </c>
      <c r="C4977" s="3" t="s">
        <v>75</v>
      </c>
      <c r="D4977" s="3" t="s">
        <v>28</v>
      </c>
      <c r="E4977">
        <v>2025</v>
      </c>
      <c r="F4977" s="3" t="str">
        <f t="shared" si="154"/>
        <v>CElevBRILL2025</v>
      </c>
      <c r="G4977" s="9" t="e">
        <v>#N/A</v>
      </c>
      <c r="H4977" s="9" t="e">
        <v>#N/A</v>
      </c>
      <c r="I4977" s="9" t="e">
        <v>#N/A</v>
      </c>
      <c r="J4977" s="9" t="e">
        <v>#N/A</v>
      </c>
      <c r="K4977" s="9" t="e">
        <v>#N/A</v>
      </c>
      <c r="L4977" s="9" t="e">
        <v>#N/A</v>
      </c>
      <c r="M4977" s="9" t="e">
        <v>#N/A</v>
      </c>
      <c r="N4977" s="9" t="e">
        <v>#N/A</v>
      </c>
      <c r="O4977" s="9" t="e">
        <v>#N/A</v>
      </c>
      <c r="P4977" s="9" t="e">
        <v>#N/A</v>
      </c>
      <c r="Q4977" s="9" t="e">
        <v>#N/A</v>
      </c>
      <c r="R4977" s="9" t="e">
        <v>#N/A</v>
      </c>
      <c r="S4977" s="9" t="e">
        <v>#N/A</v>
      </c>
      <c r="T4977" s="9" t="e">
        <v>#N/A</v>
      </c>
    </row>
    <row r="4978" spans="1:20" x14ac:dyDescent="0.35">
      <c r="A4978">
        <f t="shared" si="155"/>
        <v>4978</v>
      </c>
      <c r="B4978" s="3" t="s">
        <v>72</v>
      </c>
      <c r="C4978" s="3" t="s">
        <v>75</v>
      </c>
      <c r="D4978" s="3" t="s">
        <v>28</v>
      </c>
      <c r="E4978">
        <v>2026</v>
      </c>
      <c r="F4978" s="3" t="str">
        <f t="shared" si="154"/>
        <v>CElevBRILL2026</v>
      </c>
      <c r="G4978" s="9" t="e">
        <v>#N/A</v>
      </c>
      <c r="H4978" s="9" t="e">
        <v>#N/A</v>
      </c>
      <c r="I4978" s="9" t="e">
        <v>#N/A</v>
      </c>
      <c r="J4978" s="9" t="e">
        <v>#N/A</v>
      </c>
      <c r="K4978" s="9" t="e">
        <v>#N/A</v>
      </c>
      <c r="L4978" s="9" t="e">
        <v>#N/A</v>
      </c>
      <c r="M4978" s="9" t="e">
        <v>#N/A</v>
      </c>
      <c r="N4978" s="9" t="e">
        <v>#N/A</v>
      </c>
      <c r="O4978" s="9" t="e">
        <v>#N/A</v>
      </c>
      <c r="P4978" s="9" t="e">
        <v>#N/A</v>
      </c>
      <c r="Q4978" s="9" t="e">
        <v>#N/A</v>
      </c>
      <c r="R4978" s="9" t="e">
        <v>#N/A</v>
      </c>
      <c r="S4978" s="9" t="e">
        <v>#N/A</v>
      </c>
      <c r="T4978" s="9" t="e">
        <v>#N/A</v>
      </c>
    </row>
    <row r="4979" spans="1:20" x14ac:dyDescent="0.35">
      <c r="A4979">
        <f t="shared" si="155"/>
        <v>4979</v>
      </c>
      <c r="B4979" s="3" t="s">
        <v>72</v>
      </c>
      <c r="C4979" s="3" t="s">
        <v>75</v>
      </c>
      <c r="D4979" s="3" t="s">
        <v>28</v>
      </c>
      <c r="E4979">
        <v>2027</v>
      </c>
      <c r="F4979" s="3" t="str">
        <f t="shared" si="154"/>
        <v>CElevBRILL2027</v>
      </c>
      <c r="G4979" s="9" t="e">
        <v>#N/A</v>
      </c>
      <c r="H4979" s="9" t="e">
        <v>#N/A</v>
      </c>
      <c r="I4979" s="9" t="e">
        <v>#N/A</v>
      </c>
      <c r="J4979" s="9" t="e">
        <v>#N/A</v>
      </c>
      <c r="K4979" s="9" t="e">
        <v>#N/A</v>
      </c>
      <c r="L4979" s="9" t="e">
        <v>#N/A</v>
      </c>
      <c r="M4979" s="9" t="e">
        <v>#N/A</v>
      </c>
      <c r="N4979" s="9" t="e">
        <v>#N/A</v>
      </c>
      <c r="O4979" s="9" t="e">
        <v>#N/A</v>
      </c>
      <c r="P4979" s="9" t="e">
        <v>#N/A</v>
      </c>
      <c r="Q4979" s="9" t="e">
        <v>#N/A</v>
      </c>
      <c r="R4979" s="9" t="e">
        <v>#N/A</v>
      </c>
      <c r="S4979" s="9" t="e">
        <v>#N/A</v>
      </c>
      <c r="T4979" s="9" t="e">
        <v>#N/A</v>
      </c>
    </row>
    <row r="4980" spans="1:20" x14ac:dyDescent="0.35">
      <c r="A4980">
        <f t="shared" si="155"/>
        <v>4980</v>
      </c>
      <c r="B4980" s="3" t="s">
        <v>72</v>
      </c>
      <c r="C4980" s="3" t="s">
        <v>75</v>
      </c>
      <c r="D4980" s="3" t="s">
        <v>28</v>
      </c>
      <c r="E4980">
        <v>2028</v>
      </c>
      <c r="F4980" s="3" t="str">
        <f t="shared" si="154"/>
        <v>CElevBRILL2028</v>
      </c>
      <c r="G4980" s="9" t="e">
        <v>#N/A</v>
      </c>
      <c r="H4980" s="9" t="e">
        <v>#N/A</v>
      </c>
      <c r="I4980" s="9" t="e">
        <v>#N/A</v>
      </c>
      <c r="J4980" s="9" t="e">
        <v>#N/A</v>
      </c>
      <c r="K4980" s="9" t="e">
        <v>#N/A</v>
      </c>
      <c r="L4980" s="9" t="e">
        <v>#N/A</v>
      </c>
      <c r="M4980" s="9" t="e">
        <v>#N/A</v>
      </c>
      <c r="N4980" s="9" t="e">
        <v>#N/A</v>
      </c>
      <c r="O4980" s="9" t="e">
        <v>#N/A</v>
      </c>
      <c r="P4980" s="9" t="e">
        <v>#N/A</v>
      </c>
      <c r="Q4980" s="9" t="e">
        <v>#N/A</v>
      </c>
      <c r="R4980" s="9" t="e">
        <v>#N/A</v>
      </c>
      <c r="S4980" s="9" t="e">
        <v>#N/A</v>
      </c>
      <c r="T4980" s="9" t="e">
        <v>#N/A</v>
      </c>
    </row>
    <row r="4981" spans="1:20" x14ac:dyDescent="0.35">
      <c r="A4981">
        <f t="shared" si="155"/>
        <v>4981</v>
      </c>
      <c r="B4981" s="3" t="s">
        <v>72</v>
      </c>
      <c r="C4981" s="3" t="s">
        <v>75</v>
      </c>
      <c r="D4981" s="3" t="s">
        <v>28</v>
      </c>
      <c r="E4981">
        <v>2029</v>
      </c>
      <c r="F4981" s="3" t="str">
        <f t="shared" si="154"/>
        <v>CElevBRILL2029</v>
      </c>
      <c r="G4981" s="9" t="e">
        <v>#N/A</v>
      </c>
      <c r="H4981" s="9" t="e">
        <v>#N/A</v>
      </c>
      <c r="I4981" s="9" t="e">
        <v>#N/A</v>
      </c>
      <c r="J4981" s="9" t="e">
        <v>#N/A</v>
      </c>
      <c r="K4981" s="9" t="e">
        <v>#N/A</v>
      </c>
      <c r="L4981" s="9" t="e">
        <v>#N/A</v>
      </c>
      <c r="M4981" s="9" t="e">
        <v>#N/A</v>
      </c>
      <c r="N4981" s="9" t="e">
        <v>#N/A</v>
      </c>
      <c r="O4981" s="9" t="e">
        <v>#N/A</v>
      </c>
      <c r="P4981" s="9" t="e">
        <v>#N/A</v>
      </c>
      <c r="Q4981" s="9" t="e">
        <v>#N/A</v>
      </c>
      <c r="R4981" s="9" t="e">
        <v>#N/A</v>
      </c>
      <c r="S4981" s="9" t="e">
        <v>#N/A</v>
      </c>
      <c r="T4981" s="9" t="e">
        <v>#N/A</v>
      </c>
    </row>
    <row r="4982" spans="1:20" x14ac:dyDescent="0.35">
      <c r="A4982">
        <f t="shared" si="155"/>
        <v>4982</v>
      </c>
      <c r="B4982" s="3" t="s">
        <v>72</v>
      </c>
      <c r="C4982" s="3" t="s">
        <v>75</v>
      </c>
      <c r="D4982" s="3" t="s">
        <v>29</v>
      </c>
      <c r="E4982">
        <v>2020</v>
      </c>
      <c r="F4982" s="3" t="str">
        <f t="shared" si="154"/>
        <v>CElevH HORS2020</v>
      </c>
      <c r="G4982" s="9">
        <v>3546.4</v>
      </c>
      <c r="H4982" s="9">
        <v>3552.3</v>
      </c>
      <c r="I4982" s="9">
        <v>3549.2</v>
      </c>
      <c r="J4982" s="9">
        <v>3541.3</v>
      </c>
      <c r="K4982" s="9">
        <v>3537.5</v>
      </c>
      <c r="L4982" s="9">
        <v>3523.3</v>
      </c>
      <c r="M4982" s="9">
        <v>3518.1</v>
      </c>
      <c r="N4982" s="9">
        <v>3508.9</v>
      </c>
      <c r="O4982" s="9">
        <v>3516.8</v>
      </c>
      <c r="P4982" s="9">
        <v>3553.5</v>
      </c>
      <c r="Q4982" s="9">
        <v>3558.8</v>
      </c>
      <c r="R4982" s="9">
        <v>3557</v>
      </c>
      <c r="S4982" s="9">
        <v>3554.5</v>
      </c>
      <c r="T4982" s="9">
        <v>3550</v>
      </c>
    </row>
    <row r="4983" spans="1:20" x14ac:dyDescent="0.35">
      <c r="A4983">
        <f t="shared" si="155"/>
        <v>4983</v>
      </c>
      <c r="B4983" s="3" t="s">
        <v>72</v>
      </c>
      <c r="C4983" s="3" t="s">
        <v>75</v>
      </c>
      <c r="D4983" s="3" t="s">
        <v>29</v>
      </c>
      <c r="E4983">
        <v>2021</v>
      </c>
      <c r="F4983" s="3" t="str">
        <f t="shared" si="154"/>
        <v>CElevH HORS2021</v>
      </c>
      <c r="G4983" s="9">
        <v>3548.9</v>
      </c>
      <c r="H4983" s="9">
        <v>3551.2</v>
      </c>
      <c r="I4983" s="9">
        <v>3549.2</v>
      </c>
      <c r="J4983" s="9">
        <v>3541.1</v>
      </c>
      <c r="K4983" s="9">
        <v>3522.3</v>
      </c>
      <c r="L4983" s="9">
        <v>3484.4</v>
      </c>
      <c r="M4983" s="9">
        <v>3478.4</v>
      </c>
      <c r="N4983" s="9">
        <v>3473</v>
      </c>
      <c r="O4983" s="9">
        <v>3507.4</v>
      </c>
      <c r="P4983" s="9">
        <v>3544.8</v>
      </c>
      <c r="Q4983" s="9">
        <v>3556.4</v>
      </c>
      <c r="R4983" s="9">
        <v>3557.4</v>
      </c>
      <c r="S4983" s="9">
        <v>3555</v>
      </c>
      <c r="T4983" s="9">
        <v>3550</v>
      </c>
    </row>
    <row r="4984" spans="1:20" x14ac:dyDescent="0.35">
      <c r="A4984">
        <f t="shared" si="155"/>
        <v>4984</v>
      </c>
      <c r="B4984" s="3" t="s">
        <v>72</v>
      </c>
      <c r="C4984" s="3" t="s">
        <v>75</v>
      </c>
      <c r="D4984" s="3" t="s">
        <v>29</v>
      </c>
      <c r="E4984">
        <v>2022</v>
      </c>
      <c r="F4984" s="3" t="str">
        <f t="shared" si="154"/>
        <v>CElevH HORS2022</v>
      </c>
      <c r="G4984" s="9">
        <v>3551.7</v>
      </c>
      <c r="H4984" s="9">
        <v>3552.9</v>
      </c>
      <c r="I4984" s="9">
        <v>3549.2</v>
      </c>
      <c r="J4984" s="9">
        <v>3544.3</v>
      </c>
      <c r="K4984" s="9">
        <v>3544.1</v>
      </c>
      <c r="L4984" s="9">
        <v>3547.8</v>
      </c>
      <c r="M4984" s="9">
        <v>3545</v>
      </c>
      <c r="N4984" s="9">
        <v>3543.2</v>
      </c>
      <c r="O4984" s="9">
        <v>3549.1</v>
      </c>
      <c r="P4984" s="9">
        <v>3557.1</v>
      </c>
      <c r="Q4984" s="9">
        <v>3556.1</v>
      </c>
      <c r="R4984" s="9">
        <v>3554.7</v>
      </c>
      <c r="S4984" s="9">
        <v>3553.2</v>
      </c>
      <c r="T4984" s="9">
        <v>3550</v>
      </c>
    </row>
    <row r="4985" spans="1:20" x14ac:dyDescent="0.35">
      <c r="A4985">
        <f t="shared" si="155"/>
        <v>4985</v>
      </c>
      <c r="B4985" s="3" t="s">
        <v>72</v>
      </c>
      <c r="C4985" s="3" t="s">
        <v>75</v>
      </c>
      <c r="D4985" s="3" t="s">
        <v>29</v>
      </c>
      <c r="E4985">
        <v>2023</v>
      </c>
      <c r="F4985" s="3" t="str">
        <f t="shared" si="154"/>
        <v>CElevH HORS2023</v>
      </c>
      <c r="G4985" s="9">
        <v>3545.8</v>
      </c>
      <c r="H4985" s="9">
        <v>3547</v>
      </c>
      <c r="I4985" s="9">
        <v>3547.3</v>
      </c>
      <c r="J4985" s="9">
        <v>3545.3</v>
      </c>
      <c r="K4985" s="9">
        <v>3544.6</v>
      </c>
      <c r="L4985" s="9">
        <v>3546.3</v>
      </c>
      <c r="M4985" s="9">
        <v>3539.7</v>
      </c>
      <c r="N4985" s="9">
        <v>3526</v>
      </c>
      <c r="O4985" s="9">
        <v>3527.6</v>
      </c>
      <c r="P4985" s="9">
        <v>3553.4</v>
      </c>
      <c r="Q4985" s="9">
        <v>3559</v>
      </c>
      <c r="R4985" s="9">
        <v>3557.4</v>
      </c>
      <c r="S4985" s="9">
        <v>3555</v>
      </c>
      <c r="T4985" s="9">
        <v>3550</v>
      </c>
    </row>
    <row r="4986" spans="1:20" x14ac:dyDescent="0.35">
      <c r="A4986">
        <f t="shared" si="155"/>
        <v>4986</v>
      </c>
      <c r="B4986" s="3" t="s">
        <v>72</v>
      </c>
      <c r="C4986" s="3" t="s">
        <v>75</v>
      </c>
      <c r="D4986" s="3" t="s">
        <v>29</v>
      </c>
      <c r="E4986">
        <v>2024</v>
      </c>
      <c r="F4986" s="3" t="str">
        <f t="shared" si="154"/>
        <v>CElevH HORS2024</v>
      </c>
      <c r="G4986" s="9">
        <v>3551.9</v>
      </c>
      <c r="H4986" s="9">
        <v>3554.7</v>
      </c>
      <c r="I4986" s="9">
        <v>3549.2</v>
      </c>
      <c r="J4986" s="9">
        <v>3543.1</v>
      </c>
      <c r="K4986" s="9">
        <v>3542.3</v>
      </c>
      <c r="L4986" s="9">
        <v>3535.5</v>
      </c>
      <c r="M4986" s="9">
        <v>3531.3</v>
      </c>
      <c r="N4986" s="9">
        <v>3526.9</v>
      </c>
      <c r="O4986" s="9">
        <v>3553.2</v>
      </c>
      <c r="P4986" s="9">
        <v>3558</v>
      </c>
      <c r="Q4986" s="9">
        <v>3554</v>
      </c>
      <c r="R4986" s="9">
        <v>3551.7</v>
      </c>
      <c r="S4986" s="9">
        <v>3547.9</v>
      </c>
      <c r="T4986" s="9">
        <v>3540</v>
      </c>
    </row>
    <row r="4987" spans="1:20" x14ac:dyDescent="0.35">
      <c r="A4987">
        <f t="shared" si="155"/>
        <v>4987</v>
      </c>
      <c r="B4987" s="3" t="s">
        <v>72</v>
      </c>
      <c r="C4987" s="3" t="s">
        <v>75</v>
      </c>
      <c r="D4987" s="3" t="s">
        <v>29</v>
      </c>
      <c r="E4987">
        <v>2025</v>
      </c>
      <c r="F4987" s="3" t="str">
        <f t="shared" si="154"/>
        <v>CElevH HORS2025</v>
      </c>
      <c r="G4987" s="9">
        <v>3538.9</v>
      </c>
      <c r="H4987" s="9">
        <v>3539.8</v>
      </c>
      <c r="I4987" s="9">
        <v>3539.2</v>
      </c>
      <c r="J4987" s="9">
        <v>3542</v>
      </c>
      <c r="K4987" s="9">
        <v>3516.4</v>
      </c>
      <c r="L4987" s="9">
        <v>3504.3</v>
      </c>
      <c r="M4987" s="9">
        <v>3494.8</v>
      </c>
      <c r="N4987" s="9">
        <v>3489.9</v>
      </c>
      <c r="O4987" s="9">
        <v>3537.1</v>
      </c>
      <c r="P4987" s="9">
        <v>3558</v>
      </c>
      <c r="Q4987" s="9">
        <v>3558.1</v>
      </c>
      <c r="R4987" s="9">
        <v>3556.1</v>
      </c>
      <c r="S4987" s="9">
        <v>3553.7</v>
      </c>
      <c r="T4987" s="9">
        <v>3550</v>
      </c>
    </row>
    <row r="4988" spans="1:20" x14ac:dyDescent="0.35">
      <c r="A4988">
        <f t="shared" si="155"/>
        <v>4988</v>
      </c>
      <c r="B4988" s="3" t="s">
        <v>72</v>
      </c>
      <c r="C4988" s="3" t="s">
        <v>75</v>
      </c>
      <c r="D4988" s="3" t="s">
        <v>29</v>
      </c>
      <c r="E4988">
        <v>2026</v>
      </c>
      <c r="F4988" s="3" t="str">
        <f t="shared" si="154"/>
        <v>CElevH HORS2026</v>
      </c>
      <c r="G4988" s="9">
        <v>3549.1</v>
      </c>
      <c r="H4988" s="9">
        <v>3550.7</v>
      </c>
      <c r="I4988" s="9">
        <v>3549.2</v>
      </c>
      <c r="J4988" s="9">
        <v>3541</v>
      </c>
      <c r="K4988" s="9">
        <v>3543.5</v>
      </c>
      <c r="L4988" s="9">
        <v>3541.5</v>
      </c>
      <c r="M4988" s="9">
        <v>3532.9</v>
      </c>
      <c r="N4988" s="9">
        <v>3524.6</v>
      </c>
      <c r="O4988" s="9">
        <v>3534.9</v>
      </c>
      <c r="P4988" s="9">
        <v>3558</v>
      </c>
      <c r="Q4988" s="9">
        <v>3558.6</v>
      </c>
      <c r="R4988" s="9">
        <v>3557.3</v>
      </c>
      <c r="S4988" s="9">
        <v>3555.1</v>
      </c>
      <c r="T4988" s="9">
        <v>3550</v>
      </c>
    </row>
    <row r="4989" spans="1:20" x14ac:dyDescent="0.35">
      <c r="A4989">
        <f t="shared" si="155"/>
        <v>4989</v>
      </c>
      <c r="B4989" s="3" t="s">
        <v>72</v>
      </c>
      <c r="C4989" s="3" t="s">
        <v>75</v>
      </c>
      <c r="D4989" s="3" t="s">
        <v>29</v>
      </c>
      <c r="E4989">
        <v>2027</v>
      </c>
      <c r="F4989" s="3" t="str">
        <f t="shared" si="154"/>
        <v>CElevH HORS2027</v>
      </c>
      <c r="G4989" s="9">
        <v>3545.2</v>
      </c>
      <c r="H4989" s="9">
        <v>3541.6</v>
      </c>
      <c r="I4989" s="9">
        <v>3538.3</v>
      </c>
      <c r="J4989" s="9">
        <v>3533.6</v>
      </c>
      <c r="K4989" s="9">
        <v>3525.4</v>
      </c>
      <c r="L4989" s="9">
        <v>3512.2</v>
      </c>
      <c r="M4989" s="9">
        <v>3503.4</v>
      </c>
      <c r="N4989" s="9">
        <v>3503.8</v>
      </c>
      <c r="O4989" s="9">
        <v>3527.2</v>
      </c>
      <c r="P4989" s="9">
        <v>3549</v>
      </c>
      <c r="Q4989" s="9">
        <v>3551.8</v>
      </c>
      <c r="R4989" s="9">
        <v>3551.8</v>
      </c>
      <c r="S4989" s="9">
        <v>3550.3</v>
      </c>
      <c r="T4989" s="9">
        <v>3549.3</v>
      </c>
    </row>
    <row r="4990" spans="1:20" x14ac:dyDescent="0.35">
      <c r="A4990">
        <f t="shared" si="155"/>
        <v>4990</v>
      </c>
      <c r="B4990" s="3" t="s">
        <v>72</v>
      </c>
      <c r="C4990" s="3" t="s">
        <v>75</v>
      </c>
      <c r="D4990" s="3" t="s">
        <v>29</v>
      </c>
      <c r="E4990">
        <v>2028</v>
      </c>
      <c r="F4990" s="3" t="str">
        <f t="shared" si="154"/>
        <v>CElevH HORS2028</v>
      </c>
      <c r="G4990" s="9">
        <v>3545.1</v>
      </c>
      <c r="H4990" s="9">
        <v>3540.4</v>
      </c>
      <c r="I4990" s="9">
        <v>3537.6</v>
      </c>
      <c r="J4990" s="9">
        <v>3533.1</v>
      </c>
      <c r="K4990" s="9">
        <v>3508.2</v>
      </c>
      <c r="L4990" s="9">
        <v>3475.2</v>
      </c>
      <c r="M4990" s="9">
        <v>3473.8</v>
      </c>
      <c r="N4990" s="9">
        <v>3478.3</v>
      </c>
      <c r="O4990" s="9">
        <v>3524.6</v>
      </c>
      <c r="P4990" s="9">
        <v>3558</v>
      </c>
      <c r="Q4990" s="9">
        <v>3557</v>
      </c>
      <c r="R4990" s="9">
        <v>3553.4</v>
      </c>
      <c r="S4990" s="9">
        <v>3549</v>
      </c>
      <c r="T4990" s="9">
        <v>3540</v>
      </c>
    </row>
    <row r="4991" spans="1:20" x14ac:dyDescent="0.35">
      <c r="A4991">
        <f t="shared" si="155"/>
        <v>4991</v>
      </c>
      <c r="B4991" s="3" t="s">
        <v>72</v>
      </c>
      <c r="C4991" s="3" t="s">
        <v>75</v>
      </c>
      <c r="D4991" s="3" t="s">
        <v>29</v>
      </c>
      <c r="E4991">
        <v>2029</v>
      </c>
      <c r="F4991" s="3" t="str">
        <f t="shared" si="154"/>
        <v>CElevH HORS2029</v>
      </c>
      <c r="G4991" s="9">
        <v>3538.8</v>
      </c>
      <c r="H4991" s="9">
        <v>3536.3</v>
      </c>
      <c r="I4991" s="9">
        <v>3538.8</v>
      </c>
      <c r="J4991" s="9">
        <v>3538.7</v>
      </c>
      <c r="K4991" s="9">
        <v>3538</v>
      </c>
      <c r="L4991" s="9">
        <v>3541.1</v>
      </c>
      <c r="M4991" s="9">
        <v>3545</v>
      </c>
      <c r="N4991" s="9">
        <v>3545</v>
      </c>
      <c r="O4991" s="9">
        <v>3546.5</v>
      </c>
      <c r="P4991" s="9">
        <v>3551.6</v>
      </c>
      <c r="Q4991" s="9">
        <v>3552.9</v>
      </c>
      <c r="R4991" s="9">
        <v>3551.7</v>
      </c>
      <c r="S4991" s="9">
        <v>3549.8</v>
      </c>
      <c r="T4991" s="9">
        <v>3546.8</v>
      </c>
    </row>
    <row r="4992" spans="1:20" x14ac:dyDescent="0.35">
      <c r="A4992">
        <f t="shared" si="155"/>
        <v>4992</v>
      </c>
      <c r="B4992" s="3" t="s">
        <v>72</v>
      </c>
      <c r="C4992" s="3" t="s">
        <v>75</v>
      </c>
      <c r="D4992" s="3" t="s">
        <v>30</v>
      </c>
      <c r="E4992">
        <v>2020</v>
      </c>
      <c r="F4992" s="3" t="str">
        <f t="shared" si="154"/>
        <v>CElevCOLFLS2020</v>
      </c>
      <c r="G4992" s="9" t="e">
        <v>#N/A</v>
      </c>
      <c r="H4992" s="9" t="e">
        <v>#N/A</v>
      </c>
      <c r="I4992" s="9" t="e">
        <v>#N/A</v>
      </c>
      <c r="J4992" s="9" t="e">
        <v>#N/A</v>
      </c>
      <c r="K4992" s="9" t="e">
        <v>#N/A</v>
      </c>
      <c r="L4992" s="9" t="e">
        <v>#N/A</v>
      </c>
      <c r="M4992" s="9" t="e">
        <v>#N/A</v>
      </c>
      <c r="N4992" s="9" t="e">
        <v>#N/A</v>
      </c>
      <c r="O4992" s="9" t="e">
        <v>#N/A</v>
      </c>
      <c r="P4992" s="9" t="e">
        <v>#N/A</v>
      </c>
      <c r="Q4992" s="9" t="e">
        <v>#N/A</v>
      </c>
      <c r="R4992" s="9" t="e">
        <v>#N/A</v>
      </c>
      <c r="S4992" s="9" t="e">
        <v>#N/A</v>
      </c>
      <c r="T4992" s="9" t="e">
        <v>#N/A</v>
      </c>
    </row>
    <row r="4993" spans="1:20" x14ac:dyDescent="0.35">
      <c r="A4993">
        <f t="shared" si="155"/>
        <v>4993</v>
      </c>
      <c r="B4993" s="3" t="s">
        <v>72</v>
      </c>
      <c r="C4993" s="3" t="s">
        <v>75</v>
      </c>
      <c r="D4993" s="3" t="s">
        <v>30</v>
      </c>
      <c r="E4993">
        <v>2021</v>
      </c>
      <c r="F4993" s="3" t="str">
        <f t="shared" si="154"/>
        <v>CElevCOLFLS2021</v>
      </c>
      <c r="G4993" s="9" t="e">
        <v>#N/A</v>
      </c>
      <c r="H4993" s="9" t="e">
        <v>#N/A</v>
      </c>
      <c r="I4993" s="9" t="e">
        <v>#N/A</v>
      </c>
      <c r="J4993" s="9" t="e">
        <v>#N/A</v>
      </c>
      <c r="K4993" s="9" t="e">
        <v>#N/A</v>
      </c>
      <c r="L4993" s="9" t="e">
        <v>#N/A</v>
      </c>
      <c r="M4993" s="9" t="e">
        <v>#N/A</v>
      </c>
      <c r="N4993" s="9" t="e">
        <v>#N/A</v>
      </c>
      <c r="O4993" s="9" t="e">
        <v>#N/A</v>
      </c>
      <c r="P4993" s="9" t="e">
        <v>#N/A</v>
      </c>
      <c r="Q4993" s="9" t="e">
        <v>#N/A</v>
      </c>
      <c r="R4993" s="9" t="e">
        <v>#N/A</v>
      </c>
      <c r="S4993" s="9" t="e">
        <v>#N/A</v>
      </c>
      <c r="T4993" s="9" t="e">
        <v>#N/A</v>
      </c>
    </row>
    <row r="4994" spans="1:20" x14ac:dyDescent="0.35">
      <c r="A4994">
        <f t="shared" si="155"/>
        <v>4994</v>
      </c>
      <c r="B4994" s="3" t="s">
        <v>72</v>
      </c>
      <c r="C4994" s="3" t="s">
        <v>75</v>
      </c>
      <c r="D4994" s="3" t="s">
        <v>30</v>
      </c>
      <c r="E4994">
        <v>2022</v>
      </c>
      <c r="F4994" s="3" t="str">
        <f t="shared" ref="F4994:F5057" si="156">_xlfn.CONCAT(B4994,C4994,D4994,E4994)</f>
        <v>CElevCOLFLS2022</v>
      </c>
      <c r="G4994" s="9" t="e">
        <v>#N/A</v>
      </c>
      <c r="H4994" s="9" t="e">
        <v>#N/A</v>
      </c>
      <c r="I4994" s="9" t="e">
        <v>#N/A</v>
      </c>
      <c r="J4994" s="9" t="e">
        <v>#N/A</v>
      </c>
      <c r="K4994" s="9" t="e">
        <v>#N/A</v>
      </c>
      <c r="L4994" s="9" t="e">
        <v>#N/A</v>
      </c>
      <c r="M4994" s="9" t="e">
        <v>#N/A</v>
      </c>
      <c r="N4994" s="9" t="e">
        <v>#N/A</v>
      </c>
      <c r="O4994" s="9" t="e">
        <v>#N/A</v>
      </c>
      <c r="P4994" s="9" t="e">
        <v>#N/A</v>
      </c>
      <c r="Q4994" s="9" t="e">
        <v>#N/A</v>
      </c>
      <c r="R4994" s="9" t="e">
        <v>#N/A</v>
      </c>
      <c r="S4994" s="9" t="e">
        <v>#N/A</v>
      </c>
      <c r="T4994" s="9" t="e">
        <v>#N/A</v>
      </c>
    </row>
    <row r="4995" spans="1:20" x14ac:dyDescent="0.35">
      <c r="A4995">
        <f t="shared" ref="A4995:A5058" si="157">A4994+1</f>
        <v>4995</v>
      </c>
      <c r="B4995" s="3" t="s">
        <v>72</v>
      </c>
      <c r="C4995" s="3" t="s">
        <v>75</v>
      </c>
      <c r="D4995" s="3" t="s">
        <v>30</v>
      </c>
      <c r="E4995">
        <v>2023</v>
      </c>
      <c r="F4995" s="3" t="str">
        <f t="shared" si="156"/>
        <v>CElevCOLFLS2023</v>
      </c>
      <c r="G4995" s="9" t="e">
        <v>#N/A</v>
      </c>
      <c r="H4995" s="9" t="e">
        <v>#N/A</v>
      </c>
      <c r="I4995" s="9" t="e">
        <v>#N/A</v>
      </c>
      <c r="J4995" s="9" t="e">
        <v>#N/A</v>
      </c>
      <c r="K4995" s="9" t="e">
        <v>#N/A</v>
      </c>
      <c r="L4995" s="9" t="e">
        <v>#N/A</v>
      </c>
      <c r="M4995" s="9" t="e">
        <v>#N/A</v>
      </c>
      <c r="N4995" s="9" t="e">
        <v>#N/A</v>
      </c>
      <c r="O4995" s="9" t="e">
        <v>#N/A</v>
      </c>
      <c r="P4995" s="9" t="e">
        <v>#N/A</v>
      </c>
      <c r="Q4995" s="9" t="e">
        <v>#N/A</v>
      </c>
      <c r="R4995" s="9" t="e">
        <v>#N/A</v>
      </c>
      <c r="S4995" s="9" t="e">
        <v>#N/A</v>
      </c>
      <c r="T4995" s="9" t="e">
        <v>#N/A</v>
      </c>
    </row>
    <row r="4996" spans="1:20" x14ac:dyDescent="0.35">
      <c r="A4996">
        <f t="shared" si="157"/>
        <v>4996</v>
      </c>
      <c r="B4996" s="3" t="s">
        <v>72</v>
      </c>
      <c r="C4996" s="3" t="s">
        <v>75</v>
      </c>
      <c r="D4996" s="3" t="s">
        <v>30</v>
      </c>
      <c r="E4996">
        <v>2024</v>
      </c>
      <c r="F4996" s="3" t="str">
        <f t="shared" si="156"/>
        <v>CElevCOLFLS2024</v>
      </c>
      <c r="G4996" s="9" t="e">
        <v>#N/A</v>
      </c>
      <c r="H4996" s="9" t="e">
        <v>#N/A</v>
      </c>
      <c r="I4996" s="9" t="e">
        <v>#N/A</v>
      </c>
      <c r="J4996" s="9" t="e">
        <v>#N/A</v>
      </c>
      <c r="K4996" s="9" t="e">
        <v>#N/A</v>
      </c>
      <c r="L4996" s="9" t="e">
        <v>#N/A</v>
      </c>
      <c r="M4996" s="9" t="e">
        <v>#N/A</v>
      </c>
      <c r="N4996" s="9" t="e">
        <v>#N/A</v>
      </c>
      <c r="O4996" s="9" t="e">
        <v>#N/A</v>
      </c>
      <c r="P4996" s="9" t="e">
        <v>#N/A</v>
      </c>
      <c r="Q4996" s="9" t="e">
        <v>#N/A</v>
      </c>
      <c r="R4996" s="9" t="e">
        <v>#N/A</v>
      </c>
      <c r="S4996" s="9" t="e">
        <v>#N/A</v>
      </c>
      <c r="T4996" s="9" t="e">
        <v>#N/A</v>
      </c>
    </row>
    <row r="4997" spans="1:20" x14ac:dyDescent="0.35">
      <c r="A4997">
        <f t="shared" si="157"/>
        <v>4997</v>
      </c>
      <c r="B4997" s="3" t="s">
        <v>72</v>
      </c>
      <c r="C4997" s="3" t="s">
        <v>75</v>
      </c>
      <c r="D4997" s="3" t="s">
        <v>30</v>
      </c>
      <c r="E4997">
        <v>2025</v>
      </c>
      <c r="F4997" s="3" t="str">
        <f t="shared" si="156"/>
        <v>CElevCOLFLS2025</v>
      </c>
      <c r="G4997" s="9" t="e">
        <v>#N/A</v>
      </c>
      <c r="H4997" s="9" t="e">
        <v>#N/A</v>
      </c>
      <c r="I4997" s="9" t="e">
        <v>#N/A</v>
      </c>
      <c r="J4997" s="9" t="e">
        <v>#N/A</v>
      </c>
      <c r="K4997" s="9" t="e">
        <v>#N/A</v>
      </c>
      <c r="L4997" s="9" t="e">
        <v>#N/A</v>
      </c>
      <c r="M4997" s="9" t="e">
        <v>#N/A</v>
      </c>
      <c r="N4997" s="9" t="e">
        <v>#N/A</v>
      </c>
      <c r="O4997" s="9" t="e">
        <v>#N/A</v>
      </c>
      <c r="P4997" s="9" t="e">
        <v>#N/A</v>
      </c>
      <c r="Q4997" s="9" t="e">
        <v>#N/A</v>
      </c>
      <c r="R4997" s="9" t="e">
        <v>#N/A</v>
      </c>
      <c r="S4997" s="9" t="e">
        <v>#N/A</v>
      </c>
      <c r="T4997" s="9" t="e">
        <v>#N/A</v>
      </c>
    </row>
    <row r="4998" spans="1:20" x14ac:dyDescent="0.35">
      <c r="A4998">
        <f t="shared" si="157"/>
        <v>4998</v>
      </c>
      <c r="B4998" s="3" t="s">
        <v>72</v>
      </c>
      <c r="C4998" s="3" t="s">
        <v>75</v>
      </c>
      <c r="D4998" s="3" t="s">
        <v>30</v>
      </c>
      <c r="E4998">
        <v>2026</v>
      </c>
      <c r="F4998" s="3" t="str">
        <f t="shared" si="156"/>
        <v>CElevCOLFLS2026</v>
      </c>
      <c r="G4998" s="9" t="e">
        <v>#N/A</v>
      </c>
      <c r="H4998" s="9" t="e">
        <v>#N/A</v>
      </c>
      <c r="I4998" s="9" t="e">
        <v>#N/A</v>
      </c>
      <c r="J4998" s="9" t="e">
        <v>#N/A</v>
      </c>
      <c r="K4998" s="9" t="e">
        <v>#N/A</v>
      </c>
      <c r="L4998" s="9" t="e">
        <v>#N/A</v>
      </c>
      <c r="M4998" s="9" t="e">
        <v>#N/A</v>
      </c>
      <c r="N4998" s="9" t="e">
        <v>#N/A</v>
      </c>
      <c r="O4998" s="9" t="e">
        <v>#N/A</v>
      </c>
      <c r="P4998" s="9" t="e">
        <v>#N/A</v>
      </c>
      <c r="Q4998" s="9" t="e">
        <v>#N/A</v>
      </c>
      <c r="R4998" s="9" t="e">
        <v>#N/A</v>
      </c>
      <c r="S4998" s="9" t="e">
        <v>#N/A</v>
      </c>
      <c r="T4998" s="9" t="e">
        <v>#N/A</v>
      </c>
    </row>
    <row r="4999" spans="1:20" x14ac:dyDescent="0.35">
      <c r="A4999">
        <f t="shared" si="157"/>
        <v>4999</v>
      </c>
      <c r="B4999" s="3" t="s">
        <v>72</v>
      </c>
      <c r="C4999" s="3" t="s">
        <v>75</v>
      </c>
      <c r="D4999" s="3" t="s">
        <v>30</v>
      </c>
      <c r="E4999">
        <v>2027</v>
      </c>
      <c r="F4999" s="3" t="str">
        <f t="shared" si="156"/>
        <v>CElevCOLFLS2027</v>
      </c>
      <c r="G4999" s="9" t="e">
        <v>#N/A</v>
      </c>
      <c r="H4999" s="9" t="e">
        <v>#N/A</v>
      </c>
      <c r="I4999" s="9" t="e">
        <v>#N/A</v>
      </c>
      <c r="J4999" s="9" t="e">
        <v>#N/A</v>
      </c>
      <c r="K4999" s="9" t="e">
        <v>#N/A</v>
      </c>
      <c r="L4999" s="9" t="e">
        <v>#N/A</v>
      </c>
      <c r="M4999" s="9" t="e">
        <v>#N/A</v>
      </c>
      <c r="N4999" s="9" t="e">
        <v>#N/A</v>
      </c>
      <c r="O4999" s="9" t="e">
        <v>#N/A</v>
      </c>
      <c r="P4999" s="9" t="e">
        <v>#N/A</v>
      </c>
      <c r="Q4999" s="9" t="e">
        <v>#N/A</v>
      </c>
      <c r="R4999" s="9" t="e">
        <v>#N/A</v>
      </c>
      <c r="S4999" s="9" t="e">
        <v>#N/A</v>
      </c>
      <c r="T4999" s="9" t="e">
        <v>#N/A</v>
      </c>
    </row>
    <row r="5000" spans="1:20" x14ac:dyDescent="0.35">
      <c r="A5000">
        <f t="shared" si="157"/>
        <v>5000</v>
      </c>
      <c r="B5000" s="3" t="s">
        <v>72</v>
      </c>
      <c r="C5000" s="3" t="s">
        <v>75</v>
      </c>
      <c r="D5000" s="3" t="s">
        <v>30</v>
      </c>
      <c r="E5000">
        <v>2028</v>
      </c>
      <c r="F5000" s="3" t="str">
        <f t="shared" si="156"/>
        <v>CElevCOLFLS2028</v>
      </c>
      <c r="G5000" s="9" t="e">
        <v>#N/A</v>
      </c>
      <c r="H5000" s="9" t="e">
        <v>#N/A</v>
      </c>
      <c r="I5000" s="9" t="e">
        <v>#N/A</v>
      </c>
      <c r="J5000" s="9" t="e">
        <v>#N/A</v>
      </c>
      <c r="K5000" s="9" t="e">
        <v>#N/A</v>
      </c>
      <c r="L5000" s="9" t="e">
        <v>#N/A</v>
      </c>
      <c r="M5000" s="9" t="e">
        <v>#N/A</v>
      </c>
      <c r="N5000" s="9" t="e">
        <v>#N/A</v>
      </c>
      <c r="O5000" s="9" t="e">
        <v>#N/A</v>
      </c>
      <c r="P5000" s="9" t="e">
        <v>#N/A</v>
      </c>
      <c r="Q5000" s="9" t="e">
        <v>#N/A</v>
      </c>
      <c r="R5000" s="9" t="e">
        <v>#N/A</v>
      </c>
      <c r="S5000" s="9" t="e">
        <v>#N/A</v>
      </c>
      <c r="T5000" s="9" t="e">
        <v>#N/A</v>
      </c>
    </row>
    <row r="5001" spans="1:20" x14ac:dyDescent="0.35">
      <c r="A5001">
        <f t="shared" si="157"/>
        <v>5001</v>
      </c>
      <c r="B5001" s="3" t="s">
        <v>72</v>
      </c>
      <c r="C5001" s="3" t="s">
        <v>75</v>
      </c>
      <c r="D5001" s="3" t="s">
        <v>30</v>
      </c>
      <c r="E5001">
        <v>2029</v>
      </c>
      <c r="F5001" s="3" t="str">
        <f t="shared" si="156"/>
        <v>CElevCOLFLS2029</v>
      </c>
      <c r="G5001" s="9" t="e">
        <v>#N/A</v>
      </c>
      <c r="H5001" s="9" t="e">
        <v>#N/A</v>
      </c>
      <c r="I5001" s="9" t="e">
        <v>#N/A</v>
      </c>
      <c r="J5001" s="9" t="e">
        <v>#N/A</v>
      </c>
      <c r="K5001" s="9" t="e">
        <v>#N/A</v>
      </c>
      <c r="L5001" s="9" t="e">
        <v>#N/A</v>
      </c>
      <c r="M5001" s="9" t="e">
        <v>#N/A</v>
      </c>
      <c r="N5001" s="9" t="e">
        <v>#N/A</v>
      </c>
      <c r="O5001" s="9" t="e">
        <v>#N/A</v>
      </c>
      <c r="P5001" s="9" t="e">
        <v>#N/A</v>
      </c>
      <c r="Q5001" s="9" t="e">
        <v>#N/A</v>
      </c>
      <c r="R5001" s="9" t="e">
        <v>#N/A</v>
      </c>
      <c r="S5001" s="9" t="e">
        <v>#N/A</v>
      </c>
      <c r="T5001" s="9" t="e">
        <v>#N/A</v>
      </c>
    </row>
    <row r="5002" spans="1:20" x14ac:dyDescent="0.35">
      <c r="A5002">
        <f t="shared" si="157"/>
        <v>5002</v>
      </c>
      <c r="B5002" s="3" t="s">
        <v>72</v>
      </c>
      <c r="C5002" s="3" t="s">
        <v>75</v>
      </c>
      <c r="D5002" s="3" t="s">
        <v>94</v>
      </c>
      <c r="E5002">
        <v>2020</v>
      </c>
      <c r="F5002" s="3" t="str">
        <f t="shared" si="156"/>
        <v>CElevSKQ2020</v>
      </c>
      <c r="G5002" s="9">
        <v>2891</v>
      </c>
      <c r="H5002" s="9">
        <v>2890</v>
      </c>
      <c r="I5002" s="9">
        <v>2888</v>
      </c>
      <c r="J5002" s="9">
        <v>2886.3</v>
      </c>
      <c r="K5002" s="9">
        <v>2884.7</v>
      </c>
      <c r="L5002" s="9">
        <v>2884</v>
      </c>
      <c r="M5002" s="9">
        <v>2884.8</v>
      </c>
      <c r="N5002" s="9">
        <v>2887.1</v>
      </c>
      <c r="O5002" s="9">
        <v>2890</v>
      </c>
      <c r="P5002" s="9">
        <v>2893</v>
      </c>
      <c r="Q5002" s="9">
        <v>2893</v>
      </c>
      <c r="R5002" s="9">
        <v>2893</v>
      </c>
      <c r="S5002" s="9">
        <v>2893</v>
      </c>
      <c r="T5002" s="9">
        <v>2892.5</v>
      </c>
    </row>
    <row r="5003" spans="1:20" x14ac:dyDescent="0.35">
      <c r="A5003">
        <f t="shared" si="157"/>
        <v>5003</v>
      </c>
      <c r="B5003" s="3" t="s">
        <v>72</v>
      </c>
      <c r="C5003" s="3" t="s">
        <v>75</v>
      </c>
      <c r="D5003" s="3" t="s">
        <v>94</v>
      </c>
      <c r="E5003">
        <v>2021</v>
      </c>
      <c r="F5003" s="3" t="str">
        <f t="shared" si="156"/>
        <v>CElevSKQ2021</v>
      </c>
      <c r="G5003" s="9">
        <v>2891</v>
      </c>
      <c r="H5003" s="9">
        <v>2890</v>
      </c>
      <c r="I5003" s="9">
        <v>2888</v>
      </c>
      <c r="J5003" s="9">
        <v>2886.3</v>
      </c>
      <c r="K5003" s="9">
        <v>2884.9</v>
      </c>
      <c r="L5003" s="9">
        <v>2886.1</v>
      </c>
      <c r="M5003" s="9">
        <v>2885.4</v>
      </c>
      <c r="N5003" s="9">
        <v>2887.7</v>
      </c>
      <c r="O5003" s="9">
        <v>2890</v>
      </c>
      <c r="P5003" s="9">
        <v>2893</v>
      </c>
      <c r="Q5003" s="9">
        <v>2893</v>
      </c>
      <c r="R5003" s="9">
        <v>2893</v>
      </c>
      <c r="S5003" s="9">
        <v>2893</v>
      </c>
      <c r="T5003" s="9">
        <v>2892.5</v>
      </c>
    </row>
    <row r="5004" spans="1:20" x14ac:dyDescent="0.35">
      <c r="A5004">
        <f t="shared" si="157"/>
        <v>5004</v>
      </c>
      <c r="B5004" s="3" t="s">
        <v>72</v>
      </c>
      <c r="C5004" s="3" t="s">
        <v>75</v>
      </c>
      <c r="D5004" s="3" t="s">
        <v>94</v>
      </c>
      <c r="E5004">
        <v>2022</v>
      </c>
      <c r="F5004" s="3" t="str">
        <f t="shared" si="156"/>
        <v>CElevSKQ2022</v>
      </c>
      <c r="G5004" s="9">
        <v>2891</v>
      </c>
      <c r="H5004" s="9">
        <v>2890</v>
      </c>
      <c r="I5004" s="9">
        <v>2888</v>
      </c>
      <c r="J5004" s="9">
        <v>2886.5</v>
      </c>
      <c r="K5004" s="9">
        <v>2885.8</v>
      </c>
      <c r="L5004" s="9">
        <v>2884</v>
      </c>
      <c r="M5004" s="9">
        <v>2884.8</v>
      </c>
      <c r="N5004" s="9">
        <v>2887.7</v>
      </c>
      <c r="O5004" s="9">
        <v>2890</v>
      </c>
      <c r="P5004" s="9">
        <v>2890.7</v>
      </c>
      <c r="Q5004" s="9">
        <v>2889.9</v>
      </c>
      <c r="R5004" s="9">
        <v>2889.9</v>
      </c>
      <c r="S5004" s="9">
        <v>2889.9</v>
      </c>
      <c r="T5004" s="9">
        <v>2890.2</v>
      </c>
    </row>
    <row r="5005" spans="1:20" x14ac:dyDescent="0.35">
      <c r="A5005">
        <f t="shared" si="157"/>
        <v>5005</v>
      </c>
      <c r="B5005" s="3" t="s">
        <v>72</v>
      </c>
      <c r="C5005" s="3" t="s">
        <v>75</v>
      </c>
      <c r="D5005" s="3" t="s">
        <v>94</v>
      </c>
      <c r="E5005">
        <v>2023</v>
      </c>
      <c r="F5005" s="3" t="str">
        <f t="shared" si="156"/>
        <v>CElevSKQ2023</v>
      </c>
      <c r="G5005" s="9">
        <v>2890.5</v>
      </c>
      <c r="H5005" s="9">
        <v>2890</v>
      </c>
      <c r="I5005" s="9">
        <v>2888</v>
      </c>
      <c r="J5005" s="9">
        <v>2886.3</v>
      </c>
      <c r="K5005" s="9">
        <v>2884.7</v>
      </c>
      <c r="L5005" s="9">
        <v>2883.5</v>
      </c>
      <c r="M5005" s="9">
        <v>2884.9</v>
      </c>
      <c r="N5005" s="9">
        <v>2887.5</v>
      </c>
      <c r="O5005" s="9">
        <v>2890</v>
      </c>
      <c r="P5005" s="9">
        <v>2893</v>
      </c>
      <c r="Q5005" s="9">
        <v>2893</v>
      </c>
      <c r="R5005" s="9">
        <v>2893</v>
      </c>
      <c r="S5005" s="9">
        <v>2893</v>
      </c>
      <c r="T5005" s="9">
        <v>2892.5</v>
      </c>
    </row>
    <row r="5006" spans="1:20" x14ac:dyDescent="0.35">
      <c r="A5006">
        <f t="shared" si="157"/>
        <v>5006</v>
      </c>
      <c r="B5006" s="3" t="s">
        <v>72</v>
      </c>
      <c r="C5006" s="3" t="s">
        <v>75</v>
      </c>
      <c r="D5006" s="3" t="s">
        <v>94</v>
      </c>
      <c r="E5006">
        <v>2024</v>
      </c>
      <c r="F5006" s="3" t="str">
        <f t="shared" si="156"/>
        <v>CElevSKQ2024</v>
      </c>
      <c r="G5006" s="9">
        <v>2891</v>
      </c>
      <c r="H5006" s="9">
        <v>2890</v>
      </c>
      <c r="I5006" s="9">
        <v>2888</v>
      </c>
      <c r="J5006" s="9">
        <v>2886.3</v>
      </c>
      <c r="K5006" s="9">
        <v>2884.7</v>
      </c>
      <c r="L5006" s="9">
        <v>2883.8</v>
      </c>
      <c r="M5006" s="9">
        <v>2883.7</v>
      </c>
      <c r="N5006" s="9">
        <v>2885.3</v>
      </c>
      <c r="O5006" s="9">
        <v>2890.1</v>
      </c>
      <c r="P5006" s="9">
        <v>2893</v>
      </c>
      <c r="Q5006" s="9">
        <v>2893</v>
      </c>
      <c r="R5006" s="9">
        <v>2893</v>
      </c>
      <c r="S5006" s="9">
        <v>2893</v>
      </c>
      <c r="T5006" s="9">
        <v>2892.5</v>
      </c>
    </row>
    <row r="5007" spans="1:20" x14ac:dyDescent="0.35">
      <c r="A5007">
        <f t="shared" si="157"/>
        <v>5007</v>
      </c>
      <c r="B5007" s="3" t="s">
        <v>72</v>
      </c>
      <c r="C5007" s="3" t="s">
        <v>75</v>
      </c>
      <c r="D5007" s="3" t="s">
        <v>94</v>
      </c>
      <c r="E5007">
        <v>2025</v>
      </c>
      <c r="F5007" s="3" t="str">
        <f t="shared" si="156"/>
        <v>CElevSKQ2025</v>
      </c>
      <c r="G5007" s="9">
        <v>2891</v>
      </c>
      <c r="H5007" s="9">
        <v>2890</v>
      </c>
      <c r="I5007" s="9">
        <v>2888</v>
      </c>
      <c r="J5007" s="9">
        <v>2886.3</v>
      </c>
      <c r="K5007" s="9">
        <v>2886.9</v>
      </c>
      <c r="L5007" s="9">
        <v>2885.7</v>
      </c>
      <c r="M5007" s="9">
        <v>2885.8</v>
      </c>
      <c r="N5007" s="9">
        <v>2888.8</v>
      </c>
      <c r="O5007" s="9">
        <v>2890.9</v>
      </c>
      <c r="P5007" s="9">
        <v>2893</v>
      </c>
      <c r="Q5007" s="9">
        <v>2893</v>
      </c>
      <c r="R5007" s="9">
        <v>2893</v>
      </c>
      <c r="S5007" s="9">
        <v>2893</v>
      </c>
      <c r="T5007" s="9">
        <v>2892.5</v>
      </c>
    </row>
    <row r="5008" spans="1:20" x14ac:dyDescent="0.35">
      <c r="A5008">
        <f t="shared" si="157"/>
        <v>5008</v>
      </c>
      <c r="B5008" s="3" t="s">
        <v>72</v>
      </c>
      <c r="C5008" s="3" t="s">
        <v>75</v>
      </c>
      <c r="D5008" s="3" t="s">
        <v>94</v>
      </c>
      <c r="E5008">
        <v>2026</v>
      </c>
      <c r="F5008" s="3" t="str">
        <f t="shared" si="156"/>
        <v>CElevSKQ2026</v>
      </c>
      <c r="G5008" s="9">
        <v>2891</v>
      </c>
      <c r="H5008" s="9">
        <v>2890</v>
      </c>
      <c r="I5008" s="9">
        <v>2888</v>
      </c>
      <c r="J5008" s="9">
        <v>2886.7</v>
      </c>
      <c r="K5008" s="9">
        <v>2884.7</v>
      </c>
      <c r="L5008" s="9">
        <v>2884.1</v>
      </c>
      <c r="M5008" s="9">
        <v>2885.4</v>
      </c>
      <c r="N5008" s="9">
        <v>2888.1</v>
      </c>
      <c r="O5008" s="9">
        <v>2890</v>
      </c>
      <c r="P5008" s="9">
        <v>2893</v>
      </c>
      <c r="Q5008" s="9">
        <v>2893</v>
      </c>
      <c r="R5008" s="9">
        <v>2893</v>
      </c>
      <c r="S5008" s="9">
        <v>2893</v>
      </c>
      <c r="T5008" s="9">
        <v>2892.5</v>
      </c>
    </row>
    <row r="5009" spans="1:20" x14ac:dyDescent="0.35">
      <c r="A5009">
        <f t="shared" si="157"/>
        <v>5009</v>
      </c>
      <c r="B5009" s="3" t="s">
        <v>72</v>
      </c>
      <c r="C5009" s="3" t="s">
        <v>75</v>
      </c>
      <c r="D5009" s="3" t="s">
        <v>94</v>
      </c>
      <c r="E5009">
        <v>2027</v>
      </c>
      <c r="F5009" s="3" t="str">
        <f t="shared" si="156"/>
        <v>CElevSKQ2027</v>
      </c>
      <c r="G5009" s="9">
        <v>2891</v>
      </c>
      <c r="H5009" s="9">
        <v>2890</v>
      </c>
      <c r="I5009" s="9">
        <v>2888</v>
      </c>
      <c r="J5009" s="9">
        <v>2886.3</v>
      </c>
      <c r="K5009" s="9">
        <v>2884.7</v>
      </c>
      <c r="L5009" s="9">
        <v>2883.5</v>
      </c>
      <c r="M5009" s="9">
        <v>2883.7</v>
      </c>
      <c r="N5009" s="9">
        <v>2886.9</v>
      </c>
      <c r="O5009" s="9">
        <v>2890</v>
      </c>
      <c r="P5009" s="9">
        <v>2893</v>
      </c>
      <c r="Q5009" s="9">
        <v>2893</v>
      </c>
      <c r="R5009" s="9">
        <v>2893</v>
      </c>
      <c r="S5009" s="9">
        <v>2893</v>
      </c>
      <c r="T5009" s="9">
        <v>2892.5</v>
      </c>
    </row>
    <row r="5010" spans="1:20" x14ac:dyDescent="0.35">
      <c r="A5010">
        <f t="shared" si="157"/>
        <v>5010</v>
      </c>
      <c r="B5010" s="3" t="s">
        <v>72</v>
      </c>
      <c r="C5010" s="3" t="s">
        <v>75</v>
      </c>
      <c r="D5010" s="3" t="s">
        <v>94</v>
      </c>
      <c r="E5010">
        <v>2028</v>
      </c>
      <c r="F5010" s="3" t="str">
        <f t="shared" si="156"/>
        <v>CElevSKQ2028</v>
      </c>
      <c r="G5010" s="9">
        <v>2891</v>
      </c>
      <c r="H5010" s="9">
        <v>2890</v>
      </c>
      <c r="I5010" s="9">
        <v>2888</v>
      </c>
      <c r="J5010" s="9">
        <v>2886.3</v>
      </c>
      <c r="K5010" s="9">
        <v>2884.8</v>
      </c>
      <c r="L5010" s="9">
        <v>2885</v>
      </c>
      <c r="M5010" s="9">
        <v>2884</v>
      </c>
      <c r="N5010" s="9">
        <v>2885.3</v>
      </c>
      <c r="O5010" s="9">
        <v>2891.1</v>
      </c>
      <c r="P5010" s="9">
        <v>2893</v>
      </c>
      <c r="Q5010" s="9">
        <v>2893</v>
      </c>
      <c r="R5010" s="9">
        <v>2893</v>
      </c>
      <c r="S5010" s="9">
        <v>2893</v>
      </c>
      <c r="T5010" s="9">
        <v>2892.5</v>
      </c>
    </row>
    <row r="5011" spans="1:20" x14ac:dyDescent="0.35">
      <c r="A5011">
        <f t="shared" si="157"/>
        <v>5011</v>
      </c>
      <c r="B5011" s="3" t="s">
        <v>72</v>
      </c>
      <c r="C5011" s="3" t="s">
        <v>75</v>
      </c>
      <c r="D5011" s="3" t="s">
        <v>94</v>
      </c>
      <c r="E5011">
        <v>2029</v>
      </c>
      <c r="F5011" s="3" t="str">
        <f t="shared" si="156"/>
        <v>CElevSKQ2029</v>
      </c>
      <c r="G5011" s="9">
        <v>2891</v>
      </c>
      <c r="H5011" s="9">
        <v>2890</v>
      </c>
      <c r="I5011" s="9">
        <v>2888</v>
      </c>
      <c r="J5011" s="9">
        <v>2886.3</v>
      </c>
      <c r="K5011" s="9">
        <v>2884.7</v>
      </c>
      <c r="L5011" s="9">
        <v>2883.8</v>
      </c>
      <c r="M5011" s="9">
        <v>2886.6</v>
      </c>
      <c r="N5011" s="9">
        <v>2886.7</v>
      </c>
      <c r="O5011" s="9">
        <v>2890</v>
      </c>
      <c r="P5011" s="9">
        <v>2888.2</v>
      </c>
      <c r="Q5011" s="9">
        <v>2886.8</v>
      </c>
      <c r="R5011" s="9">
        <v>2886.7</v>
      </c>
      <c r="S5011" s="9">
        <v>2886.6</v>
      </c>
      <c r="T5011" s="9">
        <v>2886.8</v>
      </c>
    </row>
    <row r="5012" spans="1:20" x14ac:dyDescent="0.35">
      <c r="A5012">
        <f t="shared" si="157"/>
        <v>5012</v>
      </c>
      <c r="B5012" s="3" t="s">
        <v>72</v>
      </c>
      <c r="C5012" s="3" t="s">
        <v>75</v>
      </c>
      <c r="D5012" s="3" t="s">
        <v>31</v>
      </c>
      <c r="E5012">
        <v>2020</v>
      </c>
      <c r="F5012" s="3" t="str">
        <f t="shared" si="156"/>
        <v>CElevTHOM F2020</v>
      </c>
      <c r="G5012" s="9" t="e">
        <v>#N/A</v>
      </c>
      <c r="H5012" s="9" t="e">
        <v>#N/A</v>
      </c>
      <c r="I5012" s="9" t="e">
        <v>#N/A</v>
      </c>
      <c r="J5012" s="9" t="e">
        <v>#N/A</v>
      </c>
      <c r="K5012" s="9" t="e">
        <v>#N/A</v>
      </c>
      <c r="L5012" s="9" t="e">
        <v>#N/A</v>
      </c>
      <c r="M5012" s="9" t="e">
        <v>#N/A</v>
      </c>
      <c r="N5012" s="9" t="e">
        <v>#N/A</v>
      </c>
      <c r="O5012" s="9" t="e">
        <v>#N/A</v>
      </c>
      <c r="P5012" s="9" t="e">
        <v>#N/A</v>
      </c>
      <c r="Q5012" s="9" t="e">
        <v>#N/A</v>
      </c>
      <c r="R5012" s="9" t="e">
        <v>#N/A</v>
      </c>
      <c r="S5012" s="9" t="e">
        <v>#N/A</v>
      </c>
      <c r="T5012" s="9" t="e">
        <v>#N/A</v>
      </c>
    </row>
    <row r="5013" spans="1:20" x14ac:dyDescent="0.35">
      <c r="A5013">
        <f t="shared" si="157"/>
        <v>5013</v>
      </c>
      <c r="B5013" s="3" t="s">
        <v>72</v>
      </c>
      <c r="C5013" s="3" t="s">
        <v>75</v>
      </c>
      <c r="D5013" s="3" t="s">
        <v>31</v>
      </c>
      <c r="E5013">
        <v>2021</v>
      </c>
      <c r="F5013" s="3" t="str">
        <f t="shared" si="156"/>
        <v>CElevTHOM F2021</v>
      </c>
      <c r="G5013" s="9" t="e">
        <v>#N/A</v>
      </c>
      <c r="H5013" s="9" t="e">
        <v>#N/A</v>
      </c>
      <c r="I5013" s="9" t="e">
        <v>#N/A</v>
      </c>
      <c r="J5013" s="9" t="e">
        <v>#N/A</v>
      </c>
      <c r="K5013" s="9" t="e">
        <v>#N/A</v>
      </c>
      <c r="L5013" s="9" t="e">
        <v>#N/A</v>
      </c>
      <c r="M5013" s="9" t="e">
        <v>#N/A</v>
      </c>
      <c r="N5013" s="9" t="e">
        <v>#N/A</v>
      </c>
      <c r="O5013" s="9" t="e">
        <v>#N/A</v>
      </c>
      <c r="P5013" s="9" t="e">
        <v>#N/A</v>
      </c>
      <c r="Q5013" s="9" t="e">
        <v>#N/A</v>
      </c>
      <c r="R5013" s="9" t="e">
        <v>#N/A</v>
      </c>
      <c r="S5013" s="9" t="e">
        <v>#N/A</v>
      </c>
      <c r="T5013" s="9" t="e">
        <v>#N/A</v>
      </c>
    </row>
    <row r="5014" spans="1:20" x14ac:dyDescent="0.35">
      <c r="A5014">
        <f t="shared" si="157"/>
        <v>5014</v>
      </c>
      <c r="B5014" s="3" t="s">
        <v>72</v>
      </c>
      <c r="C5014" s="3" t="s">
        <v>75</v>
      </c>
      <c r="D5014" s="3" t="s">
        <v>31</v>
      </c>
      <c r="E5014">
        <v>2022</v>
      </c>
      <c r="F5014" s="3" t="str">
        <f t="shared" si="156"/>
        <v>CElevTHOM F2022</v>
      </c>
      <c r="G5014" s="9" t="e">
        <v>#N/A</v>
      </c>
      <c r="H5014" s="9" t="e">
        <v>#N/A</v>
      </c>
      <c r="I5014" s="9" t="e">
        <v>#N/A</v>
      </c>
      <c r="J5014" s="9" t="e">
        <v>#N/A</v>
      </c>
      <c r="K5014" s="9" t="e">
        <v>#N/A</v>
      </c>
      <c r="L5014" s="9" t="e">
        <v>#N/A</v>
      </c>
      <c r="M5014" s="9" t="e">
        <v>#N/A</v>
      </c>
      <c r="N5014" s="9" t="e">
        <v>#N/A</v>
      </c>
      <c r="O5014" s="9" t="e">
        <v>#N/A</v>
      </c>
      <c r="P5014" s="9" t="e">
        <v>#N/A</v>
      </c>
      <c r="Q5014" s="9" t="e">
        <v>#N/A</v>
      </c>
      <c r="R5014" s="9" t="e">
        <v>#N/A</v>
      </c>
      <c r="S5014" s="9" t="e">
        <v>#N/A</v>
      </c>
      <c r="T5014" s="9" t="e">
        <v>#N/A</v>
      </c>
    </row>
    <row r="5015" spans="1:20" x14ac:dyDescent="0.35">
      <c r="A5015">
        <f t="shared" si="157"/>
        <v>5015</v>
      </c>
      <c r="B5015" s="3" t="s">
        <v>72</v>
      </c>
      <c r="C5015" s="3" t="s">
        <v>75</v>
      </c>
      <c r="D5015" s="3" t="s">
        <v>31</v>
      </c>
      <c r="E5015">
        <v>2023</v>
      </c>
      <c r="F5015" s="3" t="str">
        <f t="shared" si="156"/>
        <v>CElevTHOM F2023</v>
      </c>
      <c r="G5015" s="9" t="e">
        <v>#N/A</v>
      </c>
      <c r="H5015" s="9" t="e">
        <v>#N/A</v>
      </c>
      <c r="I5015" s="9" t="e">
        <v>#N/A</v>
      </c>
      <c r="J5015" s="9" t="e">
        <v>#N/A</v>
      </c>
      <c r="K5015" s="9" t="e">
        <v>#N/A</v>
      </c>
      <c r="L5015" s="9" t="e">
        <v>#N/A</v>
      </c>
      <c r="M5015" s="9" t="e">
        <v>#N/A</v>
      </c>
      <c r="N5015" s="9" t="e">
        <v>#N/A</v>
      </c>
      <c r="O5015" s="9" t="e">
        <v>#N/A</v>
      </c>
      <c r="P5015" s="9" t="e">
        <v>#N/A</v>
      </c>
      <c r="Q5015" s="9" t="e">
        <v>#N/A</v>
      </c>
      <c r="R5015" s="9" t="e">
        <v>#N/A</v>
      </c>
      <c r="S5015" s="9" t="e">
        <v>#N/A</v>
      </c>
      <c r="T5015" s="9" t="e">
        <v>#N/A</v>
      </c>
    </row>
    <row r="5016" spans="1:20" x14ac:dyDescent="0.35">
      <c r="A5016">
        <f t="shared" si="157"/>
        <v>5016</v>
      </c>
      <c r="B5016" s="3" t="s">
        <v>72</v>
      </c>
      <c r="C5016" s="3" t="s">
        <v>75</v>
      </c>
      <c r="D5016" s="3" t="s">
        <v>31</v>
      </c>
      <c r="E5016">
        <v>2024</v>
      </c>
      <c r="F5016" s="3" t="str">
        <f t="shared" si="156"/>
        <v>CElevTHOM F2024</v>
      </c>
      <c r="G5016" s="9" t="e">
        <v>#N/A</v>
      </c>
      <c r="H5016" s="9" t="e">
        <v>#N/A</v>
      </c>
      <c r="I5016" s="9" t="e">
        <v>#N/A</v>
      </c>
      <c r="J5016" s="9" t="e">
        <v>#N/A</v>
      </c>
      <c r="K5016" s="9" t="e">
        <v>#N/A</v>
      </c>
      <c r="L5016" s="9" t="e">
        <v>#N/A</v>
      </c>
      <c r="M5016" s="9" t="e">
        <v>#N/A</v>
      </c>
      <c r="N5016" s="9" t="e">
        <v>#N/A</v>
      </c>
      <c r="O5016" s="9" t="e">
        <v>#N/A</v>
      </c>
      <c r="P5016" s="9" t="e">
        <v>#N/A</v>
      </c>
      <c r="Q5016" s="9" t="e">
        <v>#N/A</v>
      </c>
      <c r="R5016" s="9" t="e">
        <v>#N/A</v>
      </c>
      <c r="S5016" s="9" t="e">
        <v>#N/A</v>
      </c>
      <c r="T5016" s="9" t="e">
        <v>#N/A</v>
      </c>
    </row>
    <row r="5017" spans="1:20" x14ac:dyDescent="0.35">
      <c r="A5017">
        <f t="shared" si="157"/>
        <v>5017</v>
      </c>
      <c r="B5017" s="3" t="s">
        <v>72</v>
      </c>
      <c r="C5017" s="3" t="s">
        <v>75</v>
      </c>
      <c r="D5017" s="3" t="s">
        <v>31</v>
      </c>
      <c r="E5017">
        <v>2025</v>
      </c>
      <c r="F5017" s="3" t="str">
        <f t="shared" si="156"/>
        <v>CElevTHOM F2025</v>
      </c>
      <c r="G5017" s="9" t="e">
        <v>#N/A</v>
      </c>
      <c r="H5017" s="9" t="e">
        <v>#N/A</v>
      </c>
      <c r="I5017" s="9" t="e">
        <v>#N/A</v>
      </c>
      <c r="J5017" s="9" t="e">
        <v>#N/A</v>
      </c>
      <c r="K5017" s="9" t="e">
        <v>#N/A</v>
      </c>
      <c r="L5017" s="9" t="e">
        <v>#N/A</v>
      </c>
      <c r="M5017" s="9" t="e">
        <v>#N/A</v>
      </c>
      <c r="N5017" s="9" t="e">
        <v>#N/A</v>
      </c>
      <c r="O5017" s="9" t="e">
        <v>#N/A</v>
      </c>
      <c r="P5017" s="9" t="e">
        <v>#N/A</v>
      </c>
      <c r="Q5017" s="9" t="e">
        <v>#N/A</v>
      </c>
      <c r="R5017" s="9" t="e">
        <v>#N/A</v>
      </c>
      <c r="S5017" s="9" t="e">
        <v>#N/A</v>
      </c>
      <c r="T5017" s="9" t="e">
        <v>#N/A</v>
      </c>
    </row>
    <row r="5018" spans="1:20" x14ac:dyDescent="0.35">
      <c r="A5018">
        <f t="shared" si="157"/>
        <v>5018</v>
      </c>
      <c r="B5018" s="3" t="s">
        <v>72</v>
      </c>
      <c r="C5018" s="3" t="s">
        <v>75</v>
      </c>
      <c r="D5018" s="3" t="s">
        <v>31</v>
      </c>
      <c r="E5018">
        <v>2026</v>
      </c>
      <c r="F5018" s="3" t="str">
        <f t="shared" si="156"/>
        <v>CElevTHOM F2026</v>
      </c>
      <c r="G5018" s="9" t="e">
        <v>#N/A</v>
      </c>
      <c r="H5018" s="9" t="e">
        <v>#N/A</v>
      </c>
      <c r="I5018" s="9" t="e">
        <v>#N/A</v>
      </c>
      <c r="J5018" s="9" t="e">
        <v>#N/A</v>
      </c>
      <c r="K5018" s="9" t="e">
        <v>#N/A</v>
      </c>
      <c r="L5018" s="9" t="e">
        <v>#N/A</v>
      </c>
      <c r="M5018" s="9" t="e">
        <v>#N/A</v>
      </c>
      <c r="N5018" s="9" t="e">
        <v>#N/A</v>
      </c>
      <c r="O5018" s="9" t="e">
        <v>#N/A</v>
      </c>
      <c r="P5018" s="9" t="e">
        <v>#N/A</v>
      </c>
      <c r="Q5018" s="9" t="e">
        <v>#N/A</v>
      </c>
      <c r="R5018" s="9" t="e">
        <v>#N/A</v>
      </c>
      <c r="S5018" s="9" t="e">
        <v>#N/A</v>
      </c>
      <c r="T5018" s="9" t="e">
        <v>#N/A</v>
      </c>
    </row>
    <row r="5019" spans="1:20" x14ac:dyDescent="0.35">
      <c r="A5019">
        <f t="shared" si="157"/>
        <v>5019</v>
      </c>
      <c r="B5019" s="3" t="s">
        <v>72</v>
      </c>
      <c r="C5019" s="3" t="s">
        <v>75</v>
      </c>
      <c r="D5019" s="3" t="s">
        <v>31</v>
      </c>
      <c r="E5019">
        <v>2027</v>
      </c>
      <c r="F5019" s="3" t="str">
        <f t="shared" si="156"/>
        <v>CElevTHOM F2027</v>
      </c>
      <c r="G5019" s="9" t="e">
        <v>#N/A</v>
      </c>
      <c r="H5019" s="9" t="e">
        <v>#N/A</v>
      </c>
      <c r="I5019" s="9" t="e">
        <v>#N/A</v>
      </c>
      <c r="J5019" s="9" t="e">
        <v>#N/A</v>
      </c>
      <c r="K5019" s="9" t="e">
        <v>#N/A</v>
      </c>
      <c r="L5019" s="9" t="e">
        <v>#N/A</v>
      </c>
      <c r="M5019" s="9" t="e">
        <v>#N/A</v>
      </c>
      <c r="N5019" s="9" t="e">
        <v>#N/A</v>
      </c>
      <c r="O5019" s="9" t="e">
        <v>#N/A</v>
      </c>
      <c r="P5019" s="9" t="e">
        <v>#N/A</v>
      </c>
      <c r="Q5019" s="9" t="e">
        <v>#N/A</v>
      </c>
      <c r="R5019" s="9" t="e">
        <v>#N/A</v>
      </c>
      <c r="S5019" s="9" t="e">
        <v>#N/A</v>
      </c>
      <c r="T5019" s="9" t="e">
        <v>#N/A</v>
      </c>
    </row>
    <row r="5020" spans="1:20" x14ac:dyDescent="0.35">
      <c r="A5020">
        <f t="shared" si="157"/>
        <v>5020</v>
      </c>
      <c r="B5020" s="3" t="s">
        <v>72</v>
      </c>
      <c r="C5020" s="3" t="s">
        <v>75</v>
      </c>
      <c r="D5020" s="3" t="s">
        <v>31</v>
      </c>
      <c r="E5020">
        <v>2028</v>
      </c>
      <c r="F5020" s="3" t="str">
        <f t="shared" si="156"/>
        <v>CElevTHOM F2028</v>
      </c>
      <c r="G5020" s="9" t="e">
        <v>#N/A</v>
      </c>
      <c r="H5020" s="9" t="e">
        <v>#N/A</v>
      </c>
      <c r="I5020" s="9" t="e">
        <v>#N/A</v>
      </c>
      <c r="J5020" s="9" t="e">
        <v>#N/A</v>
      </c>
      <c r="K5020" s="9" t="e">
        <v>#N/A</v>
      </c>
      <c r="L5020" s="9" t="e">
        <v>#N/A</v>
      </c>
      <c r="M5020" s="9" t="e">
        <v>#N/A</v>
      </c>
      <c r="N5020" s="9" t="e">
        <v>#N/A</v>
      </c>
      <c r="O5020" s="9" t="e">
        <v>#N/A</v>
      </c>
      <c r="P5020" s="9" t="e">
        <v>#N/A</v>
      </c>
      <c r="Q5020" s="9" t="e">
        <v>#N/A</v>
      </c>
      <c r="R5020" s="9" t="e">
        <v>#N/A</v>
      </c>
      <c r="S5020" s="9" t="e">
        <v>#N/A</v>
      </c>
      <c r="T5020" s="9" t="e">
        <v>#N/A</v>
      </c>
    </row>
    <row r="5021" spans="1:20" x14ac:dyDescent="0.35">
      <c r="A5021">
        <f t="shared" si="157"/>
        <v>5021</v>
      </c>
      <c r="B5021" s="3" t="s">
        <v>72</v>
      </c>
      <c r="C5021" s="3" t="s">
        <v>75</v>
      </c>
      <c r="D5021" s="3" t="s">
        <v>31</v>
      </c>
      <c r="E5021">
        <v>2029</v>
      </c>
      <c r="F5021" s="3" t="str">
        <f t="shared" si="156"/>
        <v>CElevTHOM F2029</v>
      </c>
      <c r="G5021" s="9" t="e">
        <v>#N/A</v>
      </c>
      <c r="H5021" s="9" t="e">
        <v>#N/A</v>
      </c>
      <c r="I5021" s="9" t="e">
        <v>#N/A</v>
      </c>
      <c r="J5021" s="9" t="e">
        <v>#N/A</v>
      </c>
      <c r="K5021" s="9" t="e">
        <v>#N/A</v>
      </c>
      <c r="L5021" s="9" t="e">
        <v>#N/A</v>
      </c>
      <c r="M5021" s="9" t="e">
        <v>#N/A</v>
      </c>
      <c r="N5021" s="9" t="e">
        <v>#N/A</v>
      </c>
      <c r="O5021" s="9" t="e">
        <v>#N/A</v>
      </c>
      <c r="P5021" s="9" t="e">
        <v>#N/A</v>
      </c>
      <c r="Q5021" s="9" t="e">
        <v>#N/A</v>
      </c>
      <c r="R5021" s="9" t="e">
        <v>#N/A</v>
      </c>
      <c r="S5021" s="9" t="e">
        <v>#N/A</v>
      </c>
      <c r="T5021" s="9" t="e">
        <v>#N/A</v>
      </c>
    </row>
    <row r="5022" spans="1:20" x14ac:dyDescent="0.35">
      <c r="A5022">
        <f t="shared" si="157"/>
        <v>5022</v>
      </c>
      <c r="B5022" s="3" t="s">
        <v>72</v>
      </c>
      <c r="C5022" s="3" t="s">
        <v>75</v>
      </c>
      <c r="D5022" s="3" t="s">
        <v>32</v>
      </c>
      <c r="E5022">
        <v>2020</v>
      </c>
      <c r="F5022" s="3" t="str">
        <f t="shared" si="156"/>
        <v>CElevNOXON2020</v>
      </c>
      <c r="G5022" s="9">
        <v>2331</v>
      </c>
      <c r="H5022" s="9">
        <v>2330</v>
      </c>
      <c r="I5022" s="9">
        <v>2330</v>
      </c>
      <c r="J5022" s="9">
        <v>2330</v>
      </c>
      <c r="K5022" s="9">
        <v>2327</v>
      </c>
      <c r="L5022" s="9">
        <v>2327</v>
      </c>
      <c r="M5022" s="9">
        <v>2327</v>
      </c>
      <c r="N5022" s="9">
        <v>2331</v>
      </c>
      <c r="O5022" s="9">
        <v>2331</v>
      </c>
      <c r="P5022" s="9">
        <v>2331</v>
      </c>
      <c r="Q5022" s="9">
        <v>2331</v>
      </c>
      <c r="R5022" s="9">
        <v>2331</v>
      </c>
      <c r="S5022" s="9">
        <v>2331</v>
      </c>
      <c r="T5022" s="9">
        <v>2331</v>
      </c>
    </row>
    <row r="5023" spans="1:20" x14ac:dyDescent="0.35">
      <c r="A5023">
        <f t="shared" si="157"/>
        <v>5023</v>
      </c>
      <c r="B5023" s="3" t="s">
        <v>72</v>
      </c>
      <c r="C5023" s="3" t="s">
        <v>75</v>
      </c>
      <c r="D5023" s="3" t="s">
        <v>32</v>
      </c>
      <c r="E5023">
        <v>2021</v>
      </c>
      <c r="F5023" s="3" t="str">
        <f t="shared" si="156"/>
        <v>CElevNOXON2021</v>
      </c>
      <c r="G5023" s="9">
        <v>2331</v>
      </c>
      <c r="H5023" s="9">
        <v>2330</v>
      </c>
      <c r="I5023" s="9">
        <v>2330</v>
      </c>
      <c r="J5023" s="9">
        <v>2330</v>
      </c>
      <c r="K5023" s="9">
        <v>2327</v>
      </c>
      <c r="L5023" s="9">
        <v>2327</v>
      </c>
      <c r="M5023" s="9">
        <v>2327</v>
      </c>
      <c r="N5023" s="9">
        <v>2331</v>
      </c>
      <c r="O5023" s="9">
        <v>2331</v>
      </c>
      <c r="P5023" s="9">
        <v>2331</v>
      </c>
      <c r="Q5023" s="9">
        <v>2331</v>
      </c>
      <c r="R5023" s="9">
        <v>2331</v>
      </c>
      <c r="S5023" s="9">
        <v>2331</v>
      </c>
      <c r="T5023" s="9">
        <v>2331</v>
      </c>
    </row>
    <row r="5024" spans="1:20" x14ac:dyDescent="0.35">
      <c r="A5024">
        <f t="shared" si="157"/>
        <v>5024</v>
      </c>
      <c r="B5024" s="3" t="s">
        <v>72</v>
      </c>
      <c r="C5024" s="3" t="s">
        <v>75</v>
      </c>
      <c r="D5024" s="3" t="s">
        <v>32</v>
      </c>
      <c r="E5024">
        <v>2022</v>
      </c>
      <c r="F5024" s="3" t="str">
        <f t="shared" si="156"/>
        <v>CElevNOXON2022</v>
      </c>
      <c r="G5024" s="9">
        <v>2331</v>
      </c>
      <c r="H5024" s="9">
        <v>2330</v>
      </c>
      <c r="I5024" s="9">
        <v>2330</v>
      </c>
      <c r="J5024" s="9">
        <v>2330</v>
      </c>
      <c r="K5024" s="9">
        <v>2327</v>
      </c>
      <c r="L5024" s="9">
        <v>2327</v>
      </c>
      <c r="M5024" s="9">
        <v>2327</v>
      </c>
      <c r="N5024" s="9">
        <v>2331</v>
      </c>
      <c r="O5024" s="9">
        <v>2331</v>
      </c>
      <c r="P5024" s="9">
        <v>2331</v>
      </c>
      <c r="Q5024" s="9">
        <v>2331</v>
      </c>
      <c r="R5024" s="9">
        <v>2331</v>
      </c>
      <c r="S5024" s="9">
        <v>2331</v>
      </c>
      <c r="T5024" s="9">
        <v>2331</v>
      </c>
    </row>
    <row r="5025" spans="1:20" x14ac:dyDescent="0.35">
      <c r="A5025">
        <f t="shared" si="157"/>
        <v>5025</v>
      </c>
      <c r="B5025" s="3" t="s">
        <v>72</v>
      </c>
      <c r="C5025" s="3" t="s">
        <v>75</v>
      </c>
      <c r="D5025" s="3" t="s">
        <v>32</v>
      </c>
      <c r="E5025">
        <v>2023</v>
      </c>
      <c r="F5025" s="3" t="str">
        <f t="shared" si="156"/>
        <v>CElevNOXON2023</v>
      </c>
      <c r="G5025" s="9">
        <v>2331</v>
      </c>
      <c r="H5025" s="9">
        <v>2330</v>
      </c>
      <c r="I5025" s="9">
        <v>2330</v>
      </c>
      <c r="J5025" s="9">
        <v>2330</v>
      </c>
      <c r="K5025" s="9">
        <v>2327</v>
      </c>
      <c r="L5025" s="9">
        <v>2327</v>
      </c>
      <c r="M5025" s="9">
        <v>2327</v>
      </c>
      <c r="N5025" s="9">
        <v>2331</v>
      </c>
      <c r="O5025" s="9">
        <v>2331</v>
      </c>
      <c r="P5025" s="9">
        <v>2331</v>
      </c>
      <c r="Q5025" s="9">
        <v>2331</v>
      </c>
      <c r="R5025" s="9">
        <v>2331</v>
      </c>
      <c r="S5025" s="9">
        <v>2331</v>
      </c>
      <c r="T5025" s="9">
        <v>2331</v>
      </c>
    </row>
    <row r="5026" spans="1:20" x14ac:dyDescent="0.35">
      <c r="A5026">
        <f t="shared" si="157"/>
        <v>5026</v>
      </c>
      <c r="B5026" s="3" t="s">
        <v>72</v>
      </c>
      <c r="C5026" s="3" t="s">
        <v>75</v>
      </c>
      <c r="D5026" s="3" t="s">
        <v>32</v>
      </c>
      <c r="E5026">
        <v>2024</v>
      </c>
      <c r="F5026" s="3" t="str">
        <f t="shared" si="156"/>
        <v>CElevNOXON2024</v>
      </c>
      <c r="G5026" s="9">
        <v>2331</v>
      </c>
      <c r="H5026" s="9">
        <v>2330</v>
      </c>
      <c r="I5026" s="9">
        <v>2330</v>
      </c>
      <c r="J5026" s="9">
        <v>2330</v>
      </c>
      <c r="K5026" s="9">
        <v>2327</v>
      </c>
      <c r="L5026" s="9">
        <v>2327</v>
      </c>
      <c r="M5026" s="9">
        <v>2327</v>
      </c>
      <c r="N5026" s="9">
        <v>2331</v>
      </c>
      <c r="O5026" s="9">
        <v>2331</v>
      </c>
      <c r="P5026" s="9">
        <v>2331</v>
      </c>
      <c r="Q5026" s="9">
        <v>2331</v>
      </c>
      <c r="R5026" s="9">
        <v>2331</v>
      </c>
      <c r="S5026" s="9">
        <v>2331</v>
      </c>
      <c r="T5026" s="9">
        <v>2331</v>
      </c>
    </row>
    <row r="5027" spans="1:20" x14ac:dyDescent="0.35">
      <c r="A5027">
        <f t="shared" si="157"/>
        <v>5027</v>
      </c>
      <c r="B5027" s="3" t="s">
        <v>72</v>
      </c>
      <c r="C5027" s="3" t="s">
        <v>75</v>
      </c>
      <c r="D5027" s="3" t="s">
        <v>32</v>
      </c>
      <c r="E5027">
        <v>2025</v>
      </c>
      <c r="F5027" s="3" t="str">
        <f t="shared" si="156"/>
        <v>CElevNOXON2025</v>
      </c>
      <c r="G5027" s="9">
        <v>2331</v>
      </c>
      <c r="H5027" s="9">
        <v>2330</v>
      </c>
      <c r="I5027" s="9">
        <v>2330</v>
      </c>
      <c r="J5027" s="9">
        <v>2330</v>
      </c>
      <c r="K5027" s="9">
        <v>2327</v>
      </c>
      <c r="L5027" s="9">
        <v>2327</v>
      </c>
      <c r="M5027" s="9">
        <v>2327</v>
      </c>
      <c r="N5027" s="9">
        <v>2331</v>
      </c>
      <c r="O5027" s="9">
        <v>2331</v>
      </c>
      <c r="P5027" s="9">
        <v>2331</v>
      </c>
      <c r="Q5027" s="9">
        <v>2331</v>
      </c>
      <c r="R5027" s="9">
        <v>2331</v>
      </c>
      <c r="S5027" s="9">
        <v>2331</v>
      </c>
      <c r="T5027" s="9">
        <v>2331</v>
      </c>
    </row>
    <row r="5028" spans="1:20" x14ac:dyDescent="0.35">
      <c r="A5028">
        <f t="shared" si="157"/>
        <v>5028</v>
      </c>
      <c r="B5028" s="3" t="s">
        <v>72</v>
      </c>
      <c r="C5028" s="3" t="s">
        <v>75</v>
      </c>
      <c r="D5028" s="3" t="s">
        <v>32</v>
      </c>
      <c r="E5028">
        <v>2026</v>
      </c>
      <c r="F5028" s="3" t="str">
        <f t="shared" si="156"/>
        <v>CElevNOXON2026</v>
      </c>
      <c r="G5028" s="9">
        <v>2331</v>
      </c>
      <c r="H5028" s="9">
        <v>2330</v>
      </c>
      <c r="I5028" s="9">
        <v>2330</v>
      </c>
      <c r="J5028" s="9">
        <v>2330</v>
      </c>
      <c r="K5028" s="9">
        <v>2327</v>
      </c>
      <c r="L5028" s="9">
        <v>2327</v>
      </c>
      <c r="M5028" s="9">
        <v>2327</v>
      </c>
      <c r="N5028" s="9">
        <v>2331</v>
      </c>
      <c r="O5028" s="9">
        <v>2331</v>
      </c>
      <c r="P5028" s="9">
        <v>2331</v>
      </c>
      <c r="Q5028" s="9">
        <v>2331</v>
      </c>
      <c r="R5028" s="9">
        <v>2331</v>
      </c>
      <c r="S5028" s="9">
        <v>2331</v>
      </c>
      <c r="T5028" s="9">
        <v>2331</v>
      </c>
    </row>
    <row r="5029" spans="1:20" x14ac:dyDescent="0.35">
      <c r="A5029">
        <f t="shared" si="157"/>
        <v>5029</v>
      </c>
      <c r="B5029" s="3" t="s">
        <v>72</v>
      </c>
      <c r="C5029" s="3" t="s">
        <v>75</v>
      </c>
      <c r="D5029" s="3" t="s">
        <v>32</v>
      </c>
      <c r="E5029">
        <v>2027</v>
      </c>
      <c r="F5029" s="3" t="str">
        <f t="shared" si="156"/>
        <v>CElevNOXON2027</v>
      </c>
      <c r="G5029" s="9">
        <v>2331</v>
      </c>
      <c r="H5029" s="9">
        <v>2330</v>
      </c>
      <c r="I5029" s="9">
        <v>2330</v>
      </c>
      <c r="J5029" s="9">
        <v>2330</v>
      </c>
      <c r="K5029" s="9">
        <v>2327</v>
      </c>
      <c r="L5029" s="9">
        <v>2327</v>
      </c>
      <c r="M5029" s="9">
        <v>2327</v>
      </c>
      <c r="N5029" s="9">
        <v>2331</v>
      </c>
      <c r="O5029" s="9">
        <v>2331</v>
      </c>
      <c r="P5029" s="9">
        <v>2331</v>
      </c>
      <c r="Q5029" s="9">
        <v>2331</v>
      </c>
      <c r="R5029" s="9">
        <v>2331</v>
      </c>
      <c r="S5029" s="9">
        <v>2331</v>
      </c>
      <c r="T5029" s="9">
        <v>2331</v>
      </c>
    </row>
    <row r="5030" spans="1:20" x14ac:dyDescent="0.35">
      <c r="A5030">
        <f t="shared" si="157"/>
        <v>5030</v>
      </c>
      <c r="B5030" s="3" t="s">
        <v>72</v>
      </c>
      <c r="C5030" s="3" t="s">
        <v>75</v>
      </c>
      <c r="D5030" s="3" t="s">
        <v>32</v>
      </c>
      <c r="E5030">
        <v>2028</v>
      </c>
      <c r="F5030" s="3" t="str">
        <f t="shared" si="156"/>
        <v>CElevNOXON2028</v>
      </c>
      <c r="G5030" s="9">
        <v>2331</v>
      </c>
      <c r="H5030" s="9">
        <v>2330</v>
      </c>
      <c r="I5030" s="9">
        <v>2330</v>
      </c>
      <c r="J5030" s="9">
        <v>2330</v>
      </c>
      <c r="K5030" s="9">
        <v>2327</v>
      </c>
      <c r="L5030" s="9">
        <v>2327</v>
      </c>
      <c r="M5030" s="9">
        <v>2327</v>
      </c>
      <c r="N5030" s="9">
        <v>2331</v>
      </c>
      <c r="O5030" s="9">
        <v>2331</v>
      </c>
      <c r="P5030" s="9">
        <v>2331</v>
      </c>
      <c r="Q5030" s="9">
        <v>2331</v>
      </c>
      <c r="R5030" s="9">
        <v>2331</v>
      </c>
      <c r="S5030" s="9">
        <v>2331</v>
      </c>
      <c r="T5030" s="9">
        <v>2331</v>
      </c>
    </row>
    <row r="5031" spans="1:20" x14ac:dyDescent="0.35">
      <c r="A5031">
        <f t="shared" si="157"/>
        <v>5031</v>
      </c>
      <c r="B5031" s="3" t="s">
        <v>72</v>
      </c>
      <c r="C5031" s="3" t="s">
        <v>75</v>
      </c>
      <c r="D5031" s="3" t="s">
        <v>32</v>
      </c>
      <c r="E5031">
        <v>2029</v>
      </c>
      <c r="F5031" s="3" t="str">
        <f t="shared" si="156"/>
        <v>CElevNOXON2029</v>
      </c>
      <c r="G5031" s="9">
        <v>2331</v>
      </c>
      <c r="H5031" s="9">
        <v>2330</v>
      </c>
      <c r="I5031" s="9">
        <v>2330</v>
      </c>
      <c r="J5031" s="9">
        <v>2330</v>
      </c>
      <c r="K5031" s="9">
        <v>2327</v>
      </c>
      <c r="L5031" s="9">
        <v>2327</v>
      </c>
      <c r="M5031" s="9">
        <v>2327</v>
      </c>
      <c r="N5031" s="9">
        <v>2331</v>
      </c>
      <c r="O5031" s="9">
        <v>2331</v>
      </c>
      <c r="P5031" s="9">
        <v>2331</v>
      </c>
      <c r="Q5031" s="9">
        <v>2331</v>
      </c>
      <c r="R5031" s="9">
        <v>2331</v>
      </c>
      <c r="S5031" s="9">
        <v>2331</v>
      </c>
      <c r="T5031" s="9">
        <v>2331</v>
      </c>
    </row>
    <row r="5032" spans="1:20" x14ac:dyDescent="0.35">
      <c r="A5032">
        <f t="shared" si="157"/>
        <v>5032</v>
      </c>
      <c r="B5032" s="3" t="s">
        <v>72</v>
      </c>
      <c r="C5032" s="3" t="s">
        <v>75</v>
      </c>
      <c r="D5032" s="3" t="s">
        <v>33</v>
      </c>
      <c r="E5032">
        <v>2020</v>
      </c>
      <c r="F5032" s="3" t="str">
        <f t="shared" si="156"/>
        <v>CElevCAB G2020</v>
      </c>
      <c r="G5032" s="9" t="e">
        <v>#N/A</v>
      </c>
      <c r="H5032" s="9" t="e">
        <v>#N/A</v>
      </c>
      <c r="I5032" s="9" t="e">
        <v>#N/A</v>
      </c>
      <c r="J5032" s="9" t="e">
        <v>#N/A</v>
      </c>
      <c r="K5032" s="9" t="e">
        <v>#N/A</v>
      </c>
      <c r="L5032" s="9" t="e">
        <v>#N/A</v>
      </c>
      <c r="M5032" s="9" t="e">
        <v>#N/A</v>
      </c>
      <c r="N5032" s="9" t="e">
        <v>#N/A</v>
      </c>
      <c r="O5032" s="9" t="e">
        <v>#N/A</v>
      </c>
      <c r="P5032" s="9" t="e">
        <v>#N/A</v>
      </c>
      <c r="Q5032" s="9" t="e">
        <v>#N/A</v>
      </c>
      <c r="R5032" s="9" t="e">
        <v>#N/A</v>
      </c>
      <c r="S5032" s="9" t="e">
        <v>#N/A</v>
      </c>
      <c r="T5032" s="9" t="e">
        <v>#N/A</v>
      </c>
    </row>
    <row r="5033" spans="1:20" x14ac:dyDescent="0.35">
      <c r="A5033">
        <f t="shared" si="157"/>
        <v>5033</v>
      </c>
      <c r="B5033" s="3" t="s">
        <v>72</v>
      </c>
      <c r="C5033" s="3" t="s">
        <v>75</v>
      </c>
      <c r="D5033" s="3" t="s">
        <v>33</v>
      </c>
      <c r="E5033">
        <v>2021</v>
      </c>
      <c r="F5033" s="3" t="str">
        <f t="shared" si="156"/>
        <v>CElevCAB G2021</v>
      </c>
      <c r="G5033" s="9" t="e">
        <v>#N/A</v>
      </c>
      <c r="H5033" s="9" t="e">
        <v>#N/A</v>
      </c>
      <c r="I5033" s="9" t="e">
        <v>#N/A</v>
      </c>
      <c r="J5033" s="9" t="e">
        <v>#N/A</v>
      </c>
      <c r="K5033" s="9" t="e">
        <v>#N/A</v>
      </c>
      <c r="L5033" s="9" t="e">
        <v>#N/A</v>
      </c>
      <c r="M5033" s="9" t="e">
        <v>#N/A</v>
      </c>
      <c r="N5033" s="9" t="e">
        <v>#N/A</v>
      </c>
      <c r="O5033" s="9" t="e">
        <v>#N/A</v>
      </c>
      <c r="P5033" s="9" t="e">
        <v>#N/A</v>
      </c>
      <c r="Q5033" s="9" t="e">
        <v>#N/A</v>
      </c>
      <c r="R5033" s="9" t="e">
        <v>#N/A</v>
      </c>
      <c r="S5033" s="9" t="e">
        <v>#N/A</v>
      </c>
      <c r="T5033" s="9" t="e">
        <v>#N/A</v>
      </c>
    </row>
    <row r="5034" spans="1:20" x14ac:dyDescent="0.35">
      <c r="A5034">
        <f t="shared" si="157"/>
        <v>5034</v>
      </c>
      <c r="B5034" s="3" t="s">
        <v>72</v>
      </c>
      <c r="C5034" s="3" t="s">
        <v>75</v>
      </c>
      <c r="D5034" s="3" t="s">
        <v>33</v>
      </c>
      <c r="E5034">
        <v>2022</v>
      </c>
      <c r="F5034" s="3" t="str">
        <f t="shared" si="156"/>
        <v>CElevCAB G2022</v>
      </c>
      <c r="G5034" s="9" t="e">
        <v>#N/A</v>
      </c>
      <c r="H5034" s="9" t="e">
        <v>#N/A</v>
      </c>
      <c r="I5034" s="9" t="e">
        <v>#N/A</v>
      </c>
      <c r="J5034" s="9" t="e">
        <v>#N/A</v>
      </c>
      <c r="K5034" s="9" t="e">
        <v>#N/A</v>
      </c>
      <c r="L5034" s="9" t="e">
        <v>#N/A</v>
      </c>
      <c r="M5034" s="9" t="e">
        <v>#N/A</v>
      </c>
      <c r="N5034" s="9" t="e">
        <v>#N/A</v>
      </c>
      <c r="O5034" s="9" t="e">
        <v>#N/A</v>
      </c>
      <c r="P5034" s="9" t="e">
        <v>#N/A</v>
      </c>
      <c r="Q5034" s="9" t="e">
        <v>#N/A</v>
      </c>
      <c r="R5034" s="9" t="e">
        <v>#N/A</v>
      </c>
      <c r="S5034" s="9" t="e">
        <v>#N/A</v>
      </c>
      <c r="T5034" s="9" t="e">
        <v>#N/A</v>
      </c>
    </row>
    <row r="5035" spans="1:20" x14ac:dyDescent="0.35">
      <c r="A5035">
        <f t="shared" si="157"/>
        <v>5035</v>
      </c>
      <c r="B5035" s="3" t="s">
        <v>72</v>
      </c>
      <c r="C5035" s="3" t="s">
        <v>75</v>
      </c>
      <c r="D5035" s="3" t="s">
        <v>33</v>
      </c>
      <c r="E5035">
        <v>2023</v>
      </c>
      <c r="F5035" s="3" t="str">
        <f t="shared" si="156"/>
        <v>CElevCAB G2023</v>
      </c>
      <c r="G5035" s="9" t="e">
        <v>#N/A</v>
      </c>
      <c r="H5035" s="9" t="e">
        <v>#N/A</v>
      </c>
      <c r="I5035" s="9" t="e">
        <v>#N/A</v>
      </c>
      <c r="J5035" s="9" t="e">
        <v>#N/A</v>
      </c>
      <c r="K5035" s="9" t="e">
        <v>#N/A</v>
      </c>
      <c r="L5035" s="9" t="e">
        <v>#N/A</v>
      </c>
      <c r="M5035" s="9" t="e">
        <v>#N/A</v>
      </c>
      <c r="N5035" s="9" t="e">
        <v>#N/A</v>
      </c>
      <c r="O5035" s="9" t="e">
        <v>#N/A</v>
      </c>
      <c r="P5035" s="9" t="e">
        <v>#N/A</v>
      </c>
      <c r="Q5035" s="9" t="e">
        <v>#N/A</v>
      </c>
      <c r="R5035" s="9" t="e">
        <v>#N/A</v>
      </c>
      <c r="S5035" s="9" t="e">
        <v>#N/A</v>
      </c>
      <c r="T5035" s="9" t="e">
        <v>#N/A</v>
      </c>
    </row>
    <row r="5036" spans="1:20" x14ac:dyDescent="0.35">
      <c r="A5036">
        <f t="shared" si="157"/>
        <v>5036</v>
      </c>
      <c r="B5036" s="3" t="s">
        <v>72</v>
      </c>
      <c r="C5036" s="3" t="s">
        <v>75</v>
      </c>
      <c r="D5036" s="3" t="s">
        <v>33</v>
      </c>
      <c r="E5036">
        <v>2024</v>
      </c>
      <c r="F5036" s="3" t="str">
        <f t="shared" si="156"/>
        <v>CElevCAB G2024</v>
      </c>
      <c r="G5036" s="9" t="e">
        <v>#N/A</v>
      </c>
      <c r="H5036" s="9" t="e">
        <v>#N/A</v>
      </c>
      <c r="I5036" s="9" t="e">
        <v>#N/A</v>
      </c>
      <c r="J5036" s="9" t="e">
        <v>#N/A</v>
      </c>
      <c r="K5036" s="9" t="e">
        <v>#N/A</v>
      </c>
      <c r="L5036" s="9" t="e">
        <v>#N/A</v>
      </c>
      <c r="M5036" s="9" t="e">
        <v>#N/A</v>
      </c>
      <c r="N5036" s="9" t="e">
        <v>#N/A</v>
      </c>
      <c r="O5036" s="9" t="e">
        <v>#N/A</v>
      </c>
      <c r="P5036" s="9" t="e">
        <v>#N/A</v>
      </c>
      <c r="Q5036" s="9" t="e">
        <v>#N/A</v>
      </c>
      <c r="R5036" s="9" t="e">
        <v>#N/A</v>
      </c>
      <c r="S5036" s="9" t="e">
        <v>#N/A</v>
      </c>
      <c r="T5036" s="9" t="e">
        <v>#N/A</v>
      </c>
    </row>
    <row r="5037" spans="1:20" x14ac:dyDescent="0.35">
      <c r="A5037">
        <f t="shared" si="157"/>
        <v>5037</v>
      </c>
      <c r="B5037" s="3" t="s">
        <v>72</v>
      </c>
      <c r="C5037" s="3" t="s">
        <v>75</v>
      </c>
      <c r="D5037" s="3" t="s">
        <v>33</v>
      </c>
      <c r="E5037">
        <v>2025</v>
      </c>
      <c r="F5037" s="3" t="str">
        <f t="shared" si="156"/>
        <v>CElevCAB G2025</v>
      </c>
      <c r="G5037" s="9" t="e">
        <v>#N/A</v>
      </c>
      <c r="H5037" s="9" t="e">
        <v>#N/A</v>
      </c>
      <c r="I5037" s="9" t="e">
        <v>#N/A</v>
      </c>
      <c r="J5037" s="9" t="e">
        <v>#N/A</v>
      </c>
      <c r="K5037" s="9" t="e">
        <v>#N/A</v>
      </c>
      <c r="L5037" s="9" t="e">
        <v>#N/A</v>
      </c>
      <c r="M5037" s="9" t="e">
        <v>#N/A</v>
      </c>
      <c r="N5037" s="9" t="e">
        <v>#N/A</v>
      </c>
      <c r="O5037" s="9" t="e">
        <v>#N/A</v>
      </c>
      <c r="P5037" s="9" t="e">
        <v>#N/A</v>
      </c>
      <c r="Q5037" s="9" t="e">
        <v>#N/A</v>
      </c>
      <c r="R5037" s="9" t="e">
        <v>#N/A</v>
      </c>
      <c r="S5037" s="9" t="e">
        <v>#N/A</v>
      </c>
      <c r="T5037" s="9" t="e">
        <v>#N/A</v>
      </c>
    </row>
    <row r="5038" spans="1:20" x14ac:dyDescent="0.35">
      <c r="A5038">
        <f t="shared" si="157"/>
        <v>5038</v>
      </c>
      <c r="B5038" s="3" t="s">
        <v>72</v>
      </c>
      <c r="C5038" s="3" t="s">
        <v>75</v>
      </c>
      <c r="D5038" s="3" t="s">
        <v>33</v>
      </c>
      <c r="E5038">
        <v>2026</v>
      </c>
      <c r="F5038" s="3" t="str">
        <f t="shared" si="156"/>
        <v>CElevCAB G2026</v>
      </c>
      <c r="G5038" s="9" t="e">
        <v>#N/A</v>
      </c>
      <c r="H5038" s="9" t="e">
        <v>#N/A</v>
      </c>
      <c r="I5038" s="9" t="e">
        <v>#N/A</v>
      </c>
      <c r="J5038" s="9" t="e">
        <v>#N/A</v>
      </c>
      <c r="K5038" s="9" t="e">
        <v>#N/A</v>
      </c>
      <c r="L5038" s="9" t="e">
        <v>#N/A</v>
      </c>
      <c r="M5038" s="9" t="e">
        <v>#N/A</v>
      </c>
      <c r="N5038" s="9" t="e">
        <v>#N/A</v>
      </c>
      <c r="O5038" s="9" t="e">
        <v>#N/A</v>
      </c>
      <c r="P5038" s="9" t="e">
        <v>#N/A</v>
      </c>
      <c r="Q5038" s="9" t="e">
        <v>#N/A</v>
      </c>
      <c r="R5038" s="9" t="e">
        <v>#N/A</v>
      </c>
      <c r="S5038" s="9" t="e">
        <v>#N/A</v>
      </c>
      <c r="T5038" s="9" t="e">
        <v>#N/A</v>
      </c>
    </row>
    <row r="5039" spans="1:20" x14ac:dyDescent="0.35">
      <c r="A5039">
        <f t="shared" si="157"/>
        <v>5039</v>
      </c>
      <c r="B5039" s="3" t="s">
        <v>72</v>
      </c>
      <c r="C5039" s="3" t="s">
        <v>75</v>
      </c>
      <c r="D5039" s="3" t="s">
        <v>33</v>
      </c>
      <c r="E5039">
        <v>2027</v>
      </c>
      <c r="F5039" s="3" t="str">
        <f t="shared" si="156"/>
        <v>CElevCAB G2027</v>
      </c>
      <c r="G5039" s="9" t="e">
        <v>#N/A</v>
      </c>
      <c r="H5039" s="9" t="e">
        <v>#N/A</v>
      </c>
      <c r="I5039" s="9" t="e">
        <v>#N/A</v>
      </c>
      <c r="J5039" s="9" t="e">
        <v>#N/A</v>
      </c>
      <c r="K5039" s="9" t="e">
        <v>#N/A</v>
      </c>
      <c r="L5039" s="9" t="e">
        <v>#N/A</v>
      </c>
      <c r="M5039" s="9" t="e">
        <v>#N/A</v>
      </c>
      <c r="N5039" s="9" t="e">
        <v>#N/A</v>
      </c>
      <c r="O5039" s="9" t="e">
        <v>#N/A</v>
      </c>
      <c r="P5039" s="9" t="e">
        <v>#N/A</v>
      </c>
      <c r="Q5039" s="9" t="e">
        <v>#N/A</v>
      </c>
      <c r="R5039" s="9" t="e">
        <v>#N/A</v>
      </c>
      <c r="S5039" s="9" t="e">
        <v>#N/A</v>
      </c>
      <c r="T5039" s="9" t="e">
        <v>#N/A</v>
      </c>
    </row>
    <row r="5040" spans="1:20" x14ac:dyDescent="0.35">
      <c r="A5040">
        <f t="shared" si="157"/>
        <v>5040</v>
      </c>
      <c r="B5040" s="3" t="s">
        <v>72</v>
      </c>
      <c r="C5040" s="3" t="s">
        <v>75</v>
      </c>
      <c r="D5040" s="3" t="s">
        <v>33</v>
      </c>
      <c r="E5040">
        <v>2028</v>
      </c>
      <c r="F5040" s="3" t="str">
        <f t="shared" si="156"/>
        <v>CElevCAB G2028</v>
      </c>
      <c r="G5040" s="9" t="e">
        <v>#N/A</v>
      </c>
      <c r="H5040" s="9" t="e">
        <v>#N/A</v>
      </c>
      <c r="I5040" s="9" t="e">
        <v>#N/A</v>
      </c>
      <c r="J5040" s="9" t="e">
        <v>#N/A</v>
      </c>
      <c r="K5040" s="9" t="e">
        <v>#N/A</v>
      </c>
      <c r="L5040" s="9" t="e">
        <v>#N/A</v>
      </c>
      <c r="M5040" s="9" t="e">
        <v>#N/A</v>
      </c>
      <c r="N5040" s="9" t="e">
        <v>#N/A</v>
      </c>
      <c r="O5040" s="9" t="e">
        <v>#N/A</v>
      </c>
      <c r="P5040" s="9" t="e">
        <v>#N/A</v>
      </c>
      <c r="Q5040" s="9" t="e">
        <v>#N/A</v>
      </c>
      <c r="R5040" s="9" t="e">
        <v>#N/A</v>
      </c>
      <c r="S5040" s="9" t="e">
        <v>#N/A</v>
      </c>
      <c r="T5040" s="9" t="e">
        <v>#N/A</v>
      </c>
    </row>
    <row r="5041" spans="1:20" x14ac:dyDescent="0.35">
      <c r="A5041">
        <f t="shared" si="157"/>
        <v>5041</v>
      </c>
      <c r="B5041" s="3" t="s">
        <v>72</v>
      </c>
      <c r="C5041" s="3" t="s">
        <v>75</v>
      </c>
      <c r="D5041" s="3" t="s">
        <v>33</v>
      </c>
      <c r="E5041">
        <v>2029</v>
      </c>
      <c r="F5041" s="3" t="str">
        <f t="shared" si="156"/>
        <v>CElevCAB G2029</v>
      </c>
      <c r="G5041" s="9" t="e">
        <v>#N/A</v>
      </c>
      <c r="H5041" s="9" t="e">
        <v>#N/A</v>
      </c>
      <c r="I5041" s="9" t="e">
        <v>#N/A</v>
      </c>
      <c r="J5041" s="9" t="e">
        <v>#N/A</v>
      </c>
      <c r="K5041" s="9" t="e">
        <v>#N/A</v>
      </c>
      <c r="L5041" s="9" t="e">
        <v>#N/A</v>
      </c>
      <c r="M5041" s="9" t="e">
        <v>#N/A</v>
      </c>
      <c r="N5041" s="9" t="e">
        <v>#N/A</v>
      </c>
      <c r="O5041" s="9" t="e">
        <v>#N/A</v>
      </c>
      <c r="P5041" s="9" t="e">
        <v>#N/A</v>
      </c>
      <c r="Q5041" s="9" t="e">
        <v>#N/A</v>
      </c>
      <c r="R5041" s="9" t="e">
        <v>#N/A</v>
      </c>
      <c r="S5041" s="9" t="e">
        <v>#N/A</v>
      </c>
      <c r="T5041" s="9" t="e">
        <v>#N/A</v>
      </c>
    </row>
    <row r="5042" spans="1:20" x14ac:dyDescent="0.35">
      <c r="A5042">
        <f t="shared" si="157"/>
        <v>5042</v>
      </c>
      <c r="B5042" s="3" t="s">
        <v>72</v>
      </c>
      <c r="C5042" s="3" t="s">
        <v>75</v>
      </c>
      <c r="D5042" s="3" t="s">
        <v>34</v>
      </c>
      <c r="E5042">
        <v>2020</v>
      </c>
      <c r="F5042" s="3" t="str">
        <f t="shared" si="156"/>
        <v>CElevPRST L2020</v>
      </c>
      <c r="G5042" s="9">
        <v>1</v>
      </c>
      <c r="H5042" s="9">
        <v>2.9</v>
      </c>
      <c r="I5042" s="9">
        <v>1.8</v>
      </c>
      <c r="J5042" s="9">
        <v>0.7</v>
      </c>
      <c r="K5042" s="9">
        <v>0.2</v>
      </c>
      <c r="L5042" s="9">
        <v>0</v>
      </c>
      <c r="M5042" s="9">
        <v>0.9</v>
      </c>
      <c r="N5042" s="9">
        <v>3.5</v>
      </c>
      <c r="O5042" s="9">
        <v>4.7</v>
      </c>
      <c r="P5042" s="9">
        <v>3.5</v>
      </c>
      <c r="Q5042" s="9">
        <v>3</v>
      </c>
      <c r="R5042" s="9">
        <v>3</v>
      </c>
      <c r="S5042" s="9">
        <v>3</v>
      </c>
      <c r="T5042" s="9">
        <v>3</v>
      </c>
    </row>
    <row r="5043" spans="1:20" x14ac:dyDescent="0.35">
      <c r="A5043">
        <f t="shared" si="157"/>
        <v>5043</v>
      </c>
      <c r="B5043" s="3" t="s">
        <v>72</v>
      </c>
      <c r="C5043" s="3" t="s">
        <v>75</v>
      </c>
      <c r="D5043" s="3" t="s">
        <v>34</v>
      </c>
      <c r="E5043">
        <v>2021</v>
      </c>
      <c r="F5043" s="3" t="str">
        <f t="shared" si="156"/>
        <v>CElevPRST L2021</v>
      </c>
      <c r="G5043" s="9">
        <v>1</v>
      </c>
      <c r="H5043" s="9">
        <v>0.5</v>
      </c>
      <c r="I5043" s="9">
        <v>0.5</v>
      </c>
      <c r="J5043" s="9">
        <v>0.4</v>
      </c>
      <c r="K5043" s="9">
        <v>0.1</v>
      </c>
      <c r="L5043" s="9">
        <v>0.6</v>
      </c>
      <c r="M5043" s="9">
        <v>1.6</v>
      </c>
      <c r="N5043" s="9">
        <v>3.7</v>
      </c>
      <c r="O5043" s="9">
        <v>5.3</v>
      </c>
      <c r="P5043" s="9">
        <v>2.6</v>
      </c>
      <c r="Q5043" s="9">
        <v>3</v>
      </c>
      <c r="R5043" s="9">
        <v>3</v>
      </c>
      <c r="S5043" s="9">
        <v>3</v>
      </c>
      <c r="T5043" s="9">
        <v>3</v>
      </c>
    </row>
    <row r="5044" spans="1:20" x14ac:dyDescent="0.35">
      <c r="A5044">
        <f t="shared" si="157"/>
        <v>5044</v>
      </c>
      <c r="B5044" s="3" t="s">
        <v>72</v>
      </c>
      <c r="C5044" s="3" t="s">
        <v>75</v>
      </c>
      <c r="D5044" s="3" t="s">
        <v>34</v>
      </c>
      <c r="E5044">
        <v>2022</v>
      </c>
      <c r="F5044" s="3" t="str">
        <f t="shared" si="156"/>
        <v>CElevPRST L2022</v>
      </c>
      <c r="G5044" s="9">
        <v>1</v>
      </c>
      <c r="H5044" s="9">
        <v>0.4</v>
      </c>
      <c r="I5044" s="9">
        <v>0.6</v>
      </c>
      <c r="J5044" s="9">
        <v>1.8</v>
      </c>
      <c r="K5044" s="9">
        <v>1.6</v>
      </c>
      <c r="L5044" s="9">
        <v>1.1000000000000001</v>
      </c>
      <c r="M5044" s="9">
        <v>1.9</v>
      </c>
      <c r="N5044" s="9">
        <v>3.3</v>
      </c>
      <c r="O5044" s="9">
        <v>4.4000000000000004</v>
      </c>
      <c r="P5044" s="9">
        <v>2</v>
      </c>
      <c r="Q5044" s="9">
        <v>3</v>
      </c>
      <c r="R5044" s="9">
        <v>3</v>
      </c>
      <c r="S5044" s="9">
        <v>3</v>
      </c>
      <c r="T5044" s="9">
        <v>3</v>
      </c>
    </row>
    <row r="5045" spans="1:20" x14ac:dyDescent="0.35">
      <c r="A5045">
        <f t="shared" si="157"/>
        <v>5045</v>
      </c>
      <c r="B5045" s="3" t="s">
        <v>72</v>
      </c>
      <c r="C5045" s="3" t="s">
        <v>75</v>
      </c>
      <c r="D5045" s="3" t="s">
        <v>34</v>
      </c>
      <c r="E5045">
        <v>2023</v>
      </c>
      <c r="F5045" s="3" t="str">
        <f t="shared" si="156"/>
        <v>CElevPRST L2023</v>
      </c>
      <c r="G5045" s="9">
        <v>1</v>
      </c>
      <c r="H5045" s="9">
        <v>1.5</v>
      </c>
      <c r="I5045" s="9">
        <v>0.9</v>
      </c>
      <c r="J5045" s="9">
        <v>1.6</v>
      </c>
      <c r="K5045" s="9">
        <v>1.4</v>
      </c>
      <c r="L5045" s="9">
        <v>0.9</v>
      </c>
      <c r="M5045" s="9">
        <v>1.4</v>
      </c>
      <c r="N5045" s="9">
        <v>3</v>
      </c>
      <c r="O5045" s="9">
        <v>3.8</v>
      </c>
      <c r="P5045" s="9">
        <v>2</v>
      </c>
      <c r="Q5045" s="9">
        <v>3</v>
      </c>
      <c r="R5045" s="9">
        <v>3</v>
      </c>
      <c r="S5045" s="9">
        <v>3</v>
      </c>
      <c r="T5045" s="9">
        <v>3</v>
      </c>
    </row>
    <row r="5046" spans="1:20" x14ac:dyDescent="0.35">
      <c r="A5046">
        <f t="shared" si="157"/>
        <v>5046</v>
      </c>
      <c r="B5046" s="3" t="s">
        <v>72</v>
      </c>
      <c r="C5046" s="3" t="s">
        <v>75</v>
      </c>
      <c r="D5046" s="3" t="s">
        <v>34</v>
      </c>
      <c r="E5046">
        <v>2024</v>
      </c>
      <c r="F5046" s="3" t="str">
        <f t="shared" si="156"/>
        <v>CElevPRST L2024</v>
      </c>
      <c r="G5046" s="9">
        <v>1</v>
      </c>
      <c r="H5046" s="9">
        <v>1.9</v>
      </c>
      <c r="I5046" s="9">
        <v>1.3</v>
      </c>
      <c r="J5046" s="9">
        <v>1.5</v>
      </c>
      <c r="K5046" s="9">
        <v>1</v>
      </c>
      <c r="L5046" s="9">
        <v>0.7</v>
      </c>
      <c r="M5046" s="9">
        <v>0.7</v>
      </c>
      <c r="N5046" s="9">
        <v>1.6</v>
      </c>
      <c r="O5046" s="9">
        <v>3.4</v>
      </c>
      <c r="P5046" s="9">
        <v>2</v>
      </c>
      <c r="Q5046" s="9">
        <v>3</v>
      </c>
      <c r="R5046" s="9">
        <v>3</v>
      </c>
      <c r="S5046" s="9">
        <v>3</v>
      </c>
      <c r="T5046" s="9">
        <v>3</v>
      </c>
    </row>
    <row r="5047" spans="1:20" x14ac:dyDescent="0.35">
      <c r="A5047">
        <f t="shared" si="157"/>
        <v>5047</v>
      </c>
      <c r="B5047" s="3" t="s">
        <v>72</v>
      </c>
      <c r="C5047" s="3" t="s">
        <v>75</v>
      </c>
      <c r="D5047" s="3" t="s">
        <v>34</v>
      </c>
      <c r="E5047">
        <v>2025</v>
      </c>
      <c r="F5047" s="3" t="str">
        <f t="shared" si="156"/>
        <v>CElevPRST L2025</v>
      </c>
      <c r="G5047" s="9">
        <v>1</v>
      </c>
      <c r="H5047" s="9">
        <v>0.9</v>
      </c>
      <c r="I5047" s="9">
        <v>0.6</v>
      </c>
      <c r="J5047" s="9">
        <v>1.8</v>
      </c>
      <c r="K5047" s="9">
        <v>1.3</v>
      </c>
      <c r="L5047" s="9">
        <v>1.3</v>
      </c>
      <c r="M5047" s="9">
        <v>2.2000000000000002</v>
      </c>
      <c r="N5047" s="9">
        <v>3.4</v>
      </c>
      <c r="O5047" s="9">
        <v>4.0999999999999996</v>
      </c>
      <c r="P5047" s="9">
        <v>2</v>
      </c>
      <c r="Q5047" s="9">
        <v>3</v>
      </c>
      <c r="R5047" s="9">
        <v>3</v>
      </c>
      <c r="S5047" s="9">
        <v>3</v>
      </c>
      <c r="T5047" s="9">
        <v>3</v>
      </c>
    </row>
    <row r="5048" spans="1:20" x14ac:dyDescent="0.35">
      <c r="A5048">
        <f t="shared" si="157"/>
        <v>5048</v>
      </c>
      <c r="B5048" s="3" t="s">
        <v>72</v>
      </c>
      <c r="C5048" s="3" t="s">
        <v>75</v>
      </c>
      <c r="D5048" s="3" t="s">
        <v>34</v>
      </c>
      <c r="E5048">
        <v>2026</v>
      </c>
      <c r="F5048" s="3" t="str">
        <f t="shared" si="156"/>
        <v>CElevPRST L2026</v>
      </c>
      <c r="G5048" s="9">
        <v>1</v>
      </c>
      <c r="H5048" s="9">
        <v>3.6</v>
      </c>
      <c r="I5048" s="9">
        <v>3.2</v>
      </c>
      <c r="J5048" s="9">
        <v>2.2999999999999998</v>
      </c>
      <c r="K5048" s="9">
        <v>1.2</v>
      </c>
      <c r="L5048" s="9">
        <v>1.1000000000000001</v>
      </c>
      <c r="M5048" s="9">
        <v>2.1</v>
      </c>
      <c r="N5048" s="9">
        <v>4</v>
      </c>
      <c r="O5048" s="9">
        <v>2.8</v>
      </c>
      <c r="P5048" s="9">
        <v>2</v>
      </c>
      <c r="Q5048" s="9">
        <v>3</v>
      </c>
      <c r="R5048" s="9">
        <v>3</v>
      </c>
      <c r="S5048" s="9">
        <v>3</v>
      </c>
      <c r="T5048" s="9">
        <v>3</v>
      </c>
    </row>
    <row r="5049" spans="1:20" x14ac:dyDescent="0.35">
      <c r="A5049">
        <f t="shared" si="157"/>
        <v>5049</v>
      </c>
      <c r="B5049" s="3" t="s">
        <v>72</v>
      </c>
      <c r="C5049" s="3" t="s">
        <v>75</v>
      </c>
      <c r="D5049" s="3" t="s">
        <v>34</v>
      </c>
      <c r="E5049">
        <v>2027</v>
      </c>
      <c r="F5049" s="3" t="str">
        <f t="shared" si="156"/>
        <v>CElevPRST L2027</v>
      </c>
      <c r="G5049" s="9">
        <v>1</v>
      </c>
      <c r="H5049" s="9">
        <v>0</v>
      </c>
      <c r="I5049" s="9">
        <v>0.5</v>
      </c>
      <c r="J5049" s="9">
        <v>0.2</v>
      </c>
      <c r="K5049" s="9">
        <v>0</v>
      </c>
      <c r="L5049" s="9">
        <v>0</v>
      </c>
      <c r="M5049" s="9">
        <v>0.6</v>
      </c>
      <c r="N5049" s="9">
        <v>3.9</v>
      </c>
      <c r="O5049" s="9">
        <v>4.5</v>
      </c>
      <c r="P5049" s="9">
        <v>2</v>
      </c>
      <c r="Q5049" s="9">
        <v>3</v>
      </c>
      <c r="R5049" s="9">
        <v>3</v>
      </c>
      <c r="S5049" s="9">
        <v>3</v>
      </c>
      <c r="T5049" s="9">
        <v>3</v>
      </c>
    </row>
    <row r="5050" spans="1:20" x14ac:dyDescent="0.35">
      <c r="A5050">
        <f t="shared" si="157"/>
        <v>5050</v>
      </c>
      <c r="B5050" s="3" t="s">
        <v>72</v>
      </c>
      <c r="C5050" s="3" t="s">
        <v>75</v>
      </c>
      <c r="D5050" s="3" t="s">
        <v>34</v>
      </c>
      <c r="E5050">
        <v>2028</v>
      </c>
      <c r="F5050" s="3" t="str">
        <f t="shared" si="156"/>
        <v>CElevPRST L2028</v>
      </c>
      <c r="G5050" s="9">
        <v>1</v>
      </c>
      <c r="H5050" s="9"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0.7</v>
      </c>
      <c r="N5050" s="9">
        <v>2.5</v>
      </c>
      <c r="O5050" s="9">
        <v>3.7</v>
      </c>
      <c r="P5050" s="9">
        <v>2</v>
      </c>
      <c r="Q5050" s="9">
        <v>3</v>
      </c>
      <c r="R5050" s="9">
        <v>3</v>
      </c>
      <c r="S5050" s="9">
        <v>3</v>
      </c>
      <c r="T5050" s="9">
        <v>3</v>
      </c>
    </row>
    <row r="5051" spans="1:20" x14ac:dyDescent="0.35">
      <c r="A5051">
        <f t="shared" si="157"/>
        <v>5051</v>
      </c>
      <c r="B5051" s="3" t="s">
        <v>72</v>
      </c>
      <c r="C5051" s="3" t="s">
        <v>75</v>
      </c>
      <c r="D5051" s="3" t="s">
        <v>34</v>
      </c>
      <c r="E5051">
        <v>2029</v>
      </c>
      <c r="F5051" s="3" t="str">
        <f t="shared" si="156"/>
        <v>CElevPRST L2029</v>
      </c>
      <c r="G5051" s="9">
        <v>1</v>
      </c>
      <c r="H5051" s="9">
        <v>0.3</v>
      </c>
      <c r="I5051" s="9">
        <v>0.8</v>
      </c>
      <c r="J5051" s="9">
        <v>0.6</v>
      </c>
      <c r="K5051" s="9">
        <v>0.5</v>
      </c>
      <c r="L5051" s="9">
        <v>1</v>
      </c>
      <c r="M5051" s="9">
        <v>3</v>
      </c>
      <c r="N5051" s="9">
        <v>3.6</v>
      </c>
      <c r="O5051" s="9">
        <v>4.5</v>
      </c>
      <c r="P5051" s="9">
        <v>2</v>
      </c>
      <c r="Q5051" s="9">
        <v>3</v>
      </c>
      <c r="R5051" s="9">
        <v>3</v>
      </c>
      <c r="S5051" s="9">
        <v>3</v>
      </c>
      <c r="T5051" s="9">
        <v>3</v>
      </c>
    </row>
    <row r="5052" spans="1:20" x14ac:dyDescent="0.35">
      <c r="A5052">
        <f t="shared" si="157"/>
        <v>5052</v>
      </c>
      <c r="B5052" s="3" t="s">
        <v>72</v>
      </c>
      <c r="C5052" s="3" t="s">
        <v>75</v>
      </c>
      <c r="D5052" s="3" t="s">
        <v>35</v>
      </c>
      <c r="E5052">
        <v>2020</v>
      </c>
      <c r="F5052" s="3" t="str">
        <f t="shared" si="156"/>
        <v>CElevALBENI2020</v>
      </c>
      <c r="G5052" s="9">
        <v>2053</v>
      </c>
      <c r="H5052" s="9">
        <v>2051.8000000000002</v>
      </c>
      <c r="I5052" s="9">
        <v>2051.1999999999998</v>
      </c>
      <c r="J5052" s="9">
        <v>2051.1999999999998</v>
      </c>
      <c r="K5052" s="9">
        <v>2051.1999999999998</v>
      </c>
      <c r="L5052" s="9">
        <v>2051.1999999999998</v>
      </c>
      <c r="M5052" s="9">
        <v>2053.3000000000002</v>
      </c>
      <c r="N5052" s="9">
        <v>2056.6</v>
      </c>
      <c r="O5052" s="9">
        <v>2059</v>
      </c>
      <c r="P5052" s="9">
        <v>2062.1999999999998</v>
      </c>
      <c r="Q5052" s="9">
        <v>2062.1999999999998</v>
      </c>
      <c r="R5052" s="9">
        <v>2062.1999999999998</v>
      </c>
      <c r="S5052" s="9">
        <v>2062.1999999999998</v>
      </c>
      <c r="T5052" s="9">
        <v>2061</v>
      </c>
    </row>
    <row r="5053" spans="1:20" x14ac:dyDescent="0.35">
      <c r="A5053">
        <f t="shared" si="157"/>
        <v>5053</v>
      </c>
      <c r="B5053" s="3" t="s">
        <v>72</v>
      </c>
      <c r="C5053" s="3" t="s">
        <v>75</v>
      </c>
      <c r="D5053" s="3" t="s">
        <v>35</v>
      </c>
      <c r="E5053">
        <v>2021</v>
      </c>
      <c r="F5053" s="3" t="str">
        <f t="shared" si="156"/>
        <v>CElevALBENI2021</v>
      </c>
      <c r="G5053" s="9">
        <v>2053</v>
      </c>
      <c r="H5053" s="9">
        <v>2051.1999999999998</v>
      </c>
      <c r="I5053" s="9">
        <v>2051.1999999999998</v>
      </c>
      <c r="J5053" s="9">
        <v>2051.1999999999998</v>
      </c>
      <c r="K5053" s="9">
        <v>2051.1999999999998</v>
      </c>
      <c r="L5053" s="9">
        <v>2052.8000000000002</v>
      </c>
      <c r="M5053" s="9">
        <v>2053.5</v>
      </c>
      <c r="N5053" s="9">
        <v>2057.5</v>
      </c>
      <c r="O5053" s="9">
        <v>2061.3000000000002</v>
      </c>
      <c r="P5053" s="9">
        <v>2062.1999999999998</v>
      </c>
      <c r="Q5053" s="9">
        <v>2062.1999999999998</v>
      </c>
      <c r="R5053" s="9">
        <v>2062.1999999999998</v>
      </c>
      <c r="S5053" s="9">
        <v>2062.1999999999998</v>
      </c>
      <c r="T5053" s="9">
        <v>2061</v>
      </c>
    </row>
    <row r="5054" spans="1:20" x14ac:dyDescent="0.35">
      <c r="A5054">
        <f t="shared" si="157"/>
        <v>5054</v>
      </c>
      <c r="B5054" s="3" t="s">
        <v>72</v>
      </c>
      <c r="C5054" s="3" t="s">
        <v>75</v>
      </c>
      <c r="D5054" s="3" t="s">
        <v>35</v>
      </c>
      <c r="E5054">
        <v>2022</v>
      </c>
      <c r="F5054" s="3" t="str">
        <f t="shared" si="156"/>
        <v>CElevALBENI2022</v>
      </c>
      <c r="G5054" s="9">
        <v>2053</v>
      </c>
      <c r="H5054" s="9">
        <v>2051.1999999999998</v>
      </c>
      <c r="I5054" s="9">
        <v>2051.1999999999998</v>
      </c>
      <c r="J5054" s="9">
        <v>2055.1</v>
      </c>
      <c r="K5054" s="9">
        <v>2052.8000000000002</v>
      </c>
      <c r="L5054" s="9">
        <v>2051.3000000000002</v>
      </c>
      <c r="M5054" s="9">
        <v>2053</v>
      </c>
      <c r="N5054" s="9">
        <v>2055.8000000000002</v>
      </c>
      <c r="O5054" s="9">
        <v>2059</v>
      </c>
      <c r="P5054" s="9">
        <v>2062.1999999999998</v>
      </c>
      <c r="Q5054" s="9">
        <v>2062.1999999999998</v>
      </c>
      <c r="R5054" s="9">
        <v>2062.1999999999998</v>
      </c>
      <c r="S5054" s="9">
        <v>2062.1999999999998</v>
      </c>
      <c r="T5054" s="9">
        <v>2061</v>
      </c>
    </row>
    <row r="5055" spans="1:20" x14ac:dyDescent="0.35">
      <c r="A5055">
        <f t="shared" si="157"/>
        <v>5055</v>
      </c>
      <c r="B5055" s="3" t="s">
        <v>72</v>
      </c>
      <c r="C5055" s="3" t="s">
        <v>75</v>
      </c>
      <c r="D5055" s="3" t="s">
        <v>35</v>
      </c>
      <c r="E5055">
        <v>2023</v>
      </c>
      <c r="F5055" s="3" t="str">
        <f t="shared" si="156"/>
        <v>CElevALBENI2023</v>
      </c>
      <c r="G5055" s="9">
        <v>2053</v>
      </c>
      <c r="H5055" s="9">
        <v>2051.1999999999998</v>
      </c>
      <c r="I5055" s="9">
        <v>2051.1999999999998</v>
      </c>
      <c r="J5055" s="9">
        <v>2051.1999999999998</v>
      </c>
      <c r="K5055" s="9">
        <v>2051.1999999999998</v>
      </c>
      <c r="L5055" s="9">
        <v>2051.1999999999998</v>
      </c>
      <c r="M5055" s="9">
        <v>2053</v>
      </c>
      <c r="N5055" s="9">
        <v>2055</v>
      </c>
      <c r="O5055" s="9">
        <v>2059</v>
      </c>
      <c r="P5055" s="9">
        <v>2062.1999999999998</v>
      </c>
      <c r="Q5055" s="9">
        <v>2062.1999999999998</v>
      </c>
      <c r="R5055" s="9">
        <v>2062.1999999999998</v>
      </c>
      <c r="S5055" s="9">
        <v>2062.1999999999998</v>
      </c>
      <c r="T5055" s="9">
        <v>2061</v>
      </c>
    </row>
    <row r="5056" spans="1:20" x14ac:dyDescent="0.35">
      <c r="A5056">
        <f t="shared" si="157"/>
        <v>5056</v>
      </c>
      <c r="B5056" s="3" t="s">
        <v>72</v>
      </c>
      <c r="C5056" s="3" t="s">
        <v>75</v>
      </c>
      <c r="D5056" s="3" t="s">
        <v>35</v>
      </c>
      <c r="E5056">
        <v>2024</v>
      </c>
      <c r="F5056" s="3" t="str">
        <f t="shared" si="156"/>
        <v>CElevALBENI2024</v>
      </c>
      <c r="G5056" s="9">
        <v>2053</v>
      </c>
      <c r="H5056" s="9">
        <v>2051.1999999999998</v>
      </c>
      <c r="I5056" s="9">
        <v>2051.1999999999998</v>
      </c>
      <c r="J5056" s="9">
        <v>2052.1999999999998</v>
      </c>
      <c r="K5056" s="9">
        <v>2051.1999999999998</v>
      </c>
      <c r="L5056" s="9">
        <v>2051.1999999999998</v>
      </c>
      <c r="M5056" s="9">
        <v>2053</v>
      </c>
      <c r="N5056" s="9">
        <v>2055</v>
      </c>
      <c r="O5056" s="9">
        <v>2059</v>
      </c>
      <c r="P5056" s="9">
        <v>2062.1999999999998</v>
      </c>
      <c r="Q5056" s="9">
        <v>2062.1999999999998</v>
      </c>
      <c r="R5056" s="9">
        <v>2062.1999999999998</v>
      </c>
      <c r="S5056" s="9">
        <v>2062.1999999999998</v>
      </c>
      <c r="T5056" s="9">
        <v>2061</v>
      </c>
    </row>
    <row r="5057" spans="1:20" x14ac:dyDescent="0.35">
      <c r="A5057">
        <f t="shared" si="157"/>
        <v>5057</v>
      </c>
      <c r="B5057" s="3" t="s">
        <v>72</v>
      </c>
      <c r="C5057" s="3" t="s">
        <v>75</v>
      </c>
      <c r="D5057" s="3" t="s">
        <v>35</v>
      </c>
      <c r="E5057">
        <v>2025</v>
      </c>
      <c r="F5057" s="3" t="str">
        <f t="shared" si="156"/>
        <v>CElevALBENI2025</v>
      </c>
      <c r="G5057" s="9">
        <v>2053</v>
      </c>
      <c r="H5057" s="9">
        <v>2051.1999999999998</v>
      </c>
      <c r="I5057" s="9">
        <v>2051.1999999999998</v>
      </c>
      <c r="J5057" s="9">
        <v>2054.6</v>
      </c>
      <c r="K5057" s="9">
        <v>2051.9</v>
      </c>
      <c r="L5057" s="9">
        <v>2052.9</v>
      </c>
      <c r="M5057" s="9">
        <v>2053</v>
      </c>
      <c r="N5057" s="9">
        <v>2055.6</v>
      </c>
      <c r="O5057" s="9">
        <v>2061.6999999999998</v>
      </c>
      <c r="P5057" s="9">
        <v>2062.1999999999998</v>
      </c>
      <c r="Q5057" s="9">
        <v>2062.1999999999998</v>
      </c>
      <c r="R5057" s="9">
        <v>2062.1999999999998</v>
      </c>
      <c r="S5057" s="9">
        <v>2062.1999999999998</v>
      </c>
      <c r="T5057" s="9">
        <v>2061</v>
      </c>
    </row>
    <row r="5058" spans="1:20" x14ac:dyDescent="0.35">
      <c r="A5058">
        <f t="shared" si="157"/>
        <v>5058</v>
      </c>
      <c r="B5058" s="3" t="s">
        <v>72</v>
      </c>
      <c r="C5058" s="3" t="s">
        <v>75</v>
      </c>
      <c r="D5058" s="3" t="s">
        <v>35</v>
      </c>
      <c r="E5058">
        <v>2026</v>
      </c>
      <c r="F5058" s="3" t="str">
        <f t="shared" ref="F5058:F5121" si="158">_xlfn.CONCAT(B5058,C5058,D5058,E5058)</f>
        <v>CElevALBENI2026</v>
      </c>
      <c r="G5058" s="9">
        <v>2053</v>
      </c>
      <c r="H5058" s="9">
        <v>2051.1999999999998</v>
      </c>
      <c r="I5058" s="9">
        <v>2054.1999999999998</v>
      </c>
      <c r="J5058" s="9">
        <v>2055</v>
      </c>
      <c r="K5058" s="9">
        <v>2051.1999999999998</v>
      </c>
      <c r="L5058" s="9">
        <v>2051.4</v>
      </c>
      <c r="M5058" s="9">
        <v>2053.1999999999998</v>
      </c>
      <c r="N5058" s="9">
        <v>2055.3000000000002</v>
      </c>
      <c r="O5058" s="9">
        <v>2059</v>
      </c>
      <c r="P5058" s="9">
        <v>2062.1999999999998</v>
      </c>
      <c r="Q5058" s="9">
        <v>2062.1999999999998</v>
      </c>
      <c r="R5058" s="9">
        <v>2062.1999999999998</v>
      </c>
      <c r="S5058" s="9">
        <v>2062.1999999999998</v>
      </c>
      <c r="T5058" s="9">
        <v>2061</v>
      </c>
    </row>
    <row r="5059" spans="1:20" x14ac:dyDescent="0.35">
      <c r="A5059">
        <f t="shared" ref="A5059:A5122" si="159">A5058+1</f>
        <v>5059</v>
      </c>
      <c r="B5059" s="3" t="s">
        <v>72</v>
      </c>
      <c r="C5059" s="3" t="s">
        <v>75</v>
      </c>
      <c r="D5059" s="3" t="s">
        <v>35</v>
      </c>
      <c r="E5059">
        <v>2027</v>
      </c>
      <c r="F5059" s="3" t="str">
        <f t="shared" si="158"/>
        <v>CElevALBENI2027</v>
      </c>
      <c r="G5059" s="9">
        <v>2053</v>
      </c>
      <c r="H5059" s="9">
        <v>2051.1999999999998</v>
      </c>
      <c r="I5059" s="9">
        <v>2051.1999999999998</v>
      </c>
      <c r="J5059" s="9">
        <v>2051.1999999999998</v>
      </c>
      <c r="K5059" s="9">
        <v>2051.1999999999998</v>
      </c>
      <c r="L5059" s="9">
        <v>2051.1999999999998</v>
      </c>
      <c r="M5059" s="9">
        <v>2053</v>
      </c>
      <c r="N5059" s="9">
        <v>2055</v>
      </c>
      <c r="O5059" s="9">
        <v>2059</v>
      </c>
      <c r="P5059" s="9">
        <v>2062.1999999999998</v>
      </c>
      <c r="Q5059" s="9">
        <v>2062.1999999999998</v>
      </c>
      <c r="R5059" s="9">
        <v>2062.1999999999998</v>
      </c>
      <c r="S5059" s="9">
        <v>2062.1999999999998</v>
      </c>
      <c r="T5059" s="9">
        <v>2061</v>
      </c>
    </row>
    <row r="5060" spans="1:20" x14ac:dyDescent="0.35">
      <c r="A5060">
        <f t="shared" si="159"/>
        <v>5060</v>
      </c>
      <c r="B5060" s="3" t="s">
        <v>72</v>
      </c>
      <c r="C5060" s="3" t="s">
        <v>75</v>
      </c>
      <c r="D5060" s="3" t="s">
        <v>35</v>
      </c>
      <c r="E5060">
        <v>2028</v>
      </c>
      <c r="F5060" s="3" t="str">
        <f t="shared" si="158"/>
        <v>CElevALBENI2028</v>
      </c>
      <c r="G5060" s="9">
        <v>2053</v>
      </c>
      <c r="H5060" s="9">
        <v>2051.1999999999998</v>
      </c>
      <c r="I5060" s="9">
        <v>2051.1999999999998</v>
      </c>
      <c r="J5060" s="9">
        <v>2051.1999999999998</v>
      </c>
      <c r="K5060" s="9">
        <v>2051.1999999999998</v>
      </c>
      <c r="L5060" s="9">
        <v>2051.1999999999998</v>
      </c>
      <c r="M5060" s="9">
        <v>2053</v>
      </c>
      <c r="N5060" s="9">
        <v>2055</v>
      </c>
      <c r="O5060" s="9">
        <v>2059.6999999999998</v>
      </c>
      <c r="P5060" s="9">
        <v>2062.1999999999998</v>
      </c>
      <c r="Q5060" s="9">
        <v>2062.1999999999998</v>
      </c>
      <c r="R5060" s="9">
        <v>2062.1999999999998</v>
      </c>
      <c r="S5060" s="9">
        <v>2062.1999999999998</v>
      </c>
      <c r="T5060" s="9">
        <v>2061</v>
      </c>
    </row>
    <row r="5061" spans="1:20" x14ac:dyDescent="0.35">
      <c r="A5061">
        <f t="shared" si="159"/>
        <v>5061</v>
      </c>
      <c r="B5061" s="3" t="s">
        <v>72</v>
      </c>
      <c r="C5061" s="3" t="s">
        <v>75</v>
      </c>
      <c r="D5061" s="3" t="s">
        <v>35</v>
      </c>
      <c r="E5061">
        <v>2029</v>
      </c>
      <c r="F5061" s="3" t="str">
        <f t="shared" si="158"/>
        <v>CElevALBENI2029</v>
      </c>
      <c r="G5061" s="9">
        <v>2053</v>
      </c>
      <c r="H5061" s="9">
        <v>2051.1999999999998</v>
      </c>
      <c r="I5061" s="9">
        <v>2051.1999999999998</v>
      </c>
      <c r="J5061" s="9">
        <v>2051.1999999999998</v>
      </c>
      <c r="K5061" s="9">
        <v>2051.1999999999998</v>
      </c>
      <c r="L5061" s="9">
        <v>2051.1999999999998</v>
      </c>
      <c r="M5061" s="9">
        <v>2053.1999999999998</v>
      </c>
      <c r="N5061" s="9">
        <v>2055</v>
      </c>
      <c r="O5061" s="9">
        <v>2059</v>
      </c>
      <c r="P5061" s="9">
        <v>2062.1999999999998</v>
      </c>
      <c r="Q5061" s="9">
        <v>2062.1999999999998</v>
      </c>
      <c r="R5061" s="9">
        <v>2062.1999999999998</v>
      </c>
      <c r="S5061" s="9">
        <v>2062.1999999999998</v>
      </c>
      <c r="T5061" s="9">
        <v>2061</v>
      </c>
    </row>
    <row r="5062" spans="1:20" x14ac:dyDescent="0.35">
      <c r="A5062">
        <f t="shared" si="159"/>
        <v>5062</v>
      </c>
      <c r="B5062" s="3" t="s">
        <v>72</v>
      </c>
      <c r="C5062" s="3" t="s">
        <v>75</v>
      </c>
      <c r="D5062" s="3" t="s">
        <v>36</v>
      </c>
      <c r="E5062">
        <v>2020</v>
      </c>
      <c r="F5062" s="3" t="str">
        <f t="shared" si="158"/>
        <v>CElevBOX C2020</v>
      </c>
      <c r="G5062" s="9" t="e">
        <v>#N/A</v>
      </c>
      <c r="H5062" s="9" t="e">
        <v>#N/A</v>
      </c>
      <c r="I5062" s="9" t="e">
        <v>#N/A</v>
      </c>
      <c r="J5062" s="9" t="e">
        <v>#N/A</v>
      </c>
      <c r="K5062" s="9" t="e">
        <v>#N/A</v>
      </c>
      <c r="L5062" s="9" t="e">
        <v>#N/A</v>
      </c>
      <c r="M5062" s="9" t="e">
        <v>#N/A</v>
      </c>
      <c r="N5062" s="9" t="e">
        <v>#N/A</v>
      </c>
      <c r="O5062" s="9" t="e">
        <v>#N/A</v>
      </c>
      <c r="P5062" s="9" t="e">
        <v>#N/A</v>
      </c>
      <c r="Q5062" s="9" t="e">
        <v>#N/A</v>
      </c>
      <c r="R5062" s="9" t="e">
        <v>#N/A</v>
      </c>
      <c r="S5062" s="9" t="e">
        <v>#N/A</v>
      </c>
      <c r="T5062" s="9" t="e">
        <v>#N/A</v>
      </c>
    </row>
    <row r="5063" spans="1:20" x14ac:dyDescent="0.35">
      <c r="A5063">
        <f t="shared" si="159"/>
        <v>5063</v>
      </c>
      <c r="B5063" s="3" t="s">
        <v>72</v>
      </c>
      <c r="C5063" s="3" t="s">
        <v>75</v>
      </c>
      <c r="D5063" s="3" t="s">
        <v>36</v>
      </c>
      <c r="E5063">
        <v>2021</v>
      </c>
      <c r="F5063" s="3" t="str">
        <f t="shared" si="158"/>
        <v>CElevBOX C2021</v>
      </c>
      <c r="G5063" s="9" t="e">
        <v>#N/A</v>
      </c>
      <c r="H5063" s="9" t="e">
        <v>#N/A</v>
      </c>
      <c r="I5063" s="9" t="e">
        <v>#N/A</v>
      </c>
      <c r="J5063" s="9" t="e">
        <v>#N/A</v>
      </c>
      <c r="K5063" s="9" t="e">
        <v>#N/A</v>
      </c>
      <c r="L5063" s="9" t="e">
        <v>#N/A</v>
      </c>
      <c r="M5063" s="9" t="e">
        <v>#N/A</v>
      </c>
      <c r="N5063" s="9" t="e">
        <v>#N/A</v>
      </c>
      <c r="O5063" s="9" t="e">
        <v>#N/A</v>
      </c>
      <c r="P5063" s="9" t="e">
        <v>#N/A</v>
      </c>
      <c r="Q5063" s="9" t="e">
        <v>#N/A</v>
      </c>
      <c r="R5063" s="9" t="e">
        <v>#N/A</v>
      </c>
      <c r="S5063" s="9" t="e">
        <v>#N/A</v>
      </c>
      <c r="T5063" s="9" t="e">
        <v>#N/A</v>
      </c>
    </row>
    <row r="5064" spans="1:20" x14ac:dyDescent="0.35">
      <c r="A5064">
        <f t="shared" si="159"/>
        <v>5064</v>
      </c>
      <c r="B5064" s="3" t="s">
        <v>72</v>
      </c>
      <c r="C5064" s="3" t="s">
        <v>75</v>
      </c>
      <c r="D5064" s="3" t="s">
        <v>36</v>
      </c>
      <c r="E5064">
        <v>2022</v>
      </c>
      <c r="F5064" s="3" t="str">
        <f t="shared" si="158"/>
        <v>CElevBOX C2022</v>
      </c>
      <c r="G5064" s="9" t="e">
        <v>#N/A</v>
      </c>
      <c r="H5064" s="9" t="e">
        <v>#N/A</v>
      </c>
      <c r="I5064" s="9" t="e">
        <v>#N/A</v>
      </c>
      <c r="J5064" s="9" t="e">
        <v>#N/A</v>
      </c>
      <c r="K5064" s="9" t="e">
        <v>#N/A</v>
      </c>
      <c r="L5064" s="9" t="e">
        <v>#N/A</v>
      </c>
      <c r="M5064" s="9" t="e">
        <v>#N/A</v>
      </c>
      <c r="N5064" s="9" t="e">
        <v>#N/A</v>
      </c>
      <c r="O5064" s="9" t="e">
        <v>#N/A</v>
      </c>
      <c r="P5064" s="9" t="e">
        <v>#N/A</v>
      </c>
      <c r="Q5064" s="9" t="e">
        <v>#N/A</v>
      </c>
      <c r="R5064" s="9" t="e">
        <v>#N/A</v>
      </c>
      <c r="S5064" s="9" t="e">
        <v>#N/A</v>
      </c>
      <c r="T5064" s="9" t="e">
        <v>#N/A</v>
      </c>
    </row>
    <row r="5065" spans="1:20" x14ac:dyDescent="0.35">
      <c r="A5065">
        <f t="shared" si="159"/>
        <v>5065</v>
      </c>
      <c r="B5065" s="3" t="s">
        <v>72</v>
      </c>
      <c r="C5065" s="3" t="s">
        <v>75</v>
      </c>
      <c r="D5065" s="3" t="s">
        <v>36</v>
      </c>
      <c r="E5065">
        <v>2023</v>
      </c>
      <c r="F5065" s="3" t="str">
        <f t="shared" si="158"/>
        <v>CElevBOX C2023</v>
      </c>
      <c r="G5065" s="9" t="e">
        <v>#N/A</v>
      </c>
      <c r="H5065" s="9" t="e">
        <v>#N/A</v>
      </c>
      <c r="I5065" s="9" t="e">
        <v>#N/A</v>
      </c>
      <c r="J5065" s="9" t="e">
        <v>#N/A</v>
      </c>
      <c r="K5065" s="9" t="e">
        <v>#N/A</v>
      </c>
      <c r="L5065" s="9" t="e">
        <v>#N/A</v>
      </c>
      <c r="M5065" s="9" t="e">
        <v>#N/A</v>
      </c>
      <c r="N5065" s="9" t="e">
        <v>#N/A</v>
      </c>
      <c r="O5065" s="9" t="e">
        <v>#N/A</v>
      </c>
      <c r="P5065" s="9" t="e">
        <v>#N/A</v>
      </c>
      <c r="Q5065" s="9" t="e">
        <v>#N/A</v>
      </c>
      <c r="R5065" s="9" t="e">
        <v>#N/A</v>
      </c>
      <c r="S5065" s="9" t="e">
        <v>#N/A</v>
      </c>
      <c r="T5065" s="9" t="e">
        <v>#N/A</v>
      </c>
    </row>
    <row r="5066" spans="1:20" x14ac:dyDescent="0.35">
      <c r="A5066">
        <f t="shared" si="159"/>
        <v>5066</v>
      </c>
      <c r="B5066" s="3" t="s">
        <v>72</v>
      </c>
      <c r="C5066" s="3" t="s">
        <v>75</v>
      </c>
      <c r="D5066" s="3" t="s">
        <v>36</v>
      </c>
      <c r="E5066">
        <v>2024</v>
      </c>
      <c r="F5066" s="3" t="str">
        <f t="shared" si="158"/>
        <v>CElevBOX C2024</v>
      </c>
      <c r="G5066" s="9" t="e">
        <v>#N/A</v>
      </c>
      <c r="H5066" s="9" t="e">
        <v>#N/A</v>
      </c>
      <c r="I5066" s="9" t="e">
        <v>#N/A</v>
      </c>
      <c r="J5066" s="9" t="e">
        <v>#N/A</v>
      </c>
      <c r="K5066" s="9" t="e">
        <v>#N/A</v>
      </c>
      <c r="L5066" s="9" t="e">
        <v>#N/A</v>
      </c>
      <c r="M5066" s="9" t="e">
        <v>#N/A</v>
      </c>
      <c r="N5066" s="9" t="e">
        <v>#N/A</v>
      </c>
      <c r="O5066" s="9" t="e">
        <v>#N/A</v>
      </c>
      <c r="P5066" s="9" t="e">
        <v>#N/A</v>
      </c>
      <c r="Q5066" s="9" t="e">
        <v>#N/A</v>
      </c>
      <c r="R5066" s="9" t="e">
        <v>#N/A</v>
      </c>
      <c r="S5066" s="9" t="e">
        <v>#N/A</v>
      </c>
      <c r="T5066" s="9" t="e">
        <v>#N/A</v>
      </c>
    </row>
    <row r="5067" spans="1:20" x14ac:dyDescent="0.35">
      <c r="A5067">
        <f t="shared" si="159"/>
        <v>5067</v>
      </c>
      <c r="B5067" s="3" t="s">
        <v>72</v>
      </c>
      <c r="C5067" s="3" t="s">
        <v>75</v>
      </c>
      <c r="D5067" s="3" t="s">
        <v>36</v>
      </c>
      <c r="E5067">
        <v>2025</v>
      </c>
      <c r="F5067" s="3" t="str">
        <f t="shared" si="158"/>
        <v>CElevBOX C2025</v>
      </c>
      <c r="G5067" s="9" t="e">
        <v>#N/A</v>
      </c>
      <c r="H5067" s="9" t="e">
        <v>#N/A</v>
      </c>
      <c r="I5067" s="9" t="e">
        <v>#N/A</v>
      </c>
      <c r="J5067" s="9" t="e">
        <v>#N/A</v>
      </c>
      <c r="K5067" s="9" t="e">
        <v>#N/A</v>
      </c>
      <c r="L5067" s="9" t="e">
        <v>#N/A</v>
      </c>
      <c r="M5067" s="9" t="e">
        <v>#N/A</v>
      </c>
      <c r="N5067" s="9" t="e">
        <v>#N/A</v>
      </c>
      <c r="O5067" s="9" t="e">
        <v>#N/A</v>
      </c>
      <c r="P5067" s="9" t="e">
        <v>#N/A</v>
      </c>
      <c r="Q5067" s="9" t="e">
        <v>#N/A</v>
      </c>
      <c r="R5067" s="9" t="e">
        <v>#N/A</v>
      </c>
      <c r="S5067" s="9" t="e">
        <v>#N/A</v>
      </c>
      <c r="T5067" s="9" t="e">
        <v>#N/A</v>
      </c>
    </row>
    <row r="5068" spans="1:20" x14ac:dyDescent="0.35">
      <c r="A5068">
        <f t="shared" si="159"/>
        <v>5068</v>
      </c>
      <c r="B5068" s="3" t="s">
        <v>72</v>
      </c>
      <c r="C5068" s="3" t="s">
        <v>75</v>
      </c>
      <c r="D5068" s="3" t="s">
        <v>36</v>
      </c>
      <c r="E5068">
        <v>2026</v>
      </c>
      <c r="F5068" s="3" t="str">
        <f t="shared" si="158"/>
        <v>CElevBOX C2026</v>
      </c>
      <c r="G5068" s="9" t="e">
        <v>#N/A</v>
      </c>
      <c r="H5068" s="9" t="e">
        <v>#N/A</v>
      </c>
      <c r="I5068" s="9" t="e">
        <v>#N/A</v>
      </c>
      <c r="J5068" s="9" t="e">
        <v>#N/A</v>
      </c>
      <c r="K5068" s="9" t="e">
        <v>#N/A</v>
      </c>
      <c r="L5068" s="9" t="e">
        <v>#N/A</v>
      </c>
      <c r="M5068" s="9" t="e">
        <v>#N/A</v>
      </c>
      <c r="N5068" s="9" t="e">
        <v>#N/A</v>
      </c>
      <c r="O5068" s="9" t="e">
        <v>#N/A</v>
      </c>
      <c r="P5068" s="9" t="e">
        <v>#N/A</v>
      </c>
      <c r="Q5068" s="9" t="e">
        <v>#N/A</v>
      </c>
      <c r="R5068" s="9" t="e">
        <v>#N/A</v>
      </c>
      <c r="S5068" s="9" t="e">
        <v>#N/A</v>
      </c>
      <c r="T5068" s="9" t="e">
        <v>#N/A</v>
      </c>
    </row>
    <row r="5069" spans="1:20" x14ac:dyDescent="0.35">
      <c r="A5069">
        <f t="shared" si="159"/>
        <v>5069</v>
      </c>
      <c r="B5069" s="3" t="s">
        <v>72</v>
      </c>
      <c r="C5069" s="3" t="s">
        <v>75</v>
      </c>
      <c r="D5069" s="3" t="s">
        <v>36</v>
      </c>
      <c r="E5069">
        <v>2027</v>
      </c>
      <c r="F5069" s="3" t="str">
        <f t="shared" si="158"/>
        <v>CElevBOX C2027</v>
      </c>
      <c r="G5069" s="9" t="e">
        <v>#N/A</v>
      </c>
      <c r="H5069" s="9" t="e">
        <v>#N/A</v>
      </c>
      <c r="I5069" s="9" t="e">
        <v>#N/A</v>
      </c>
      <c r="J5069" s="9" t="e">
        <v>#N/A</v>
      </c>
      <c r="K5069" s="9" t="e">
        <v>#N/A</v>
      </c>
      <c r="L5069" s="9" t="e">
        <v>#N/A</v>
      </c>
      <c r="M5069" s="9" t="e">
        <v>#N/A</v>
      </c>
      <c r="N5069" s="9" t="e">
        <v>#N/A</v>
      </c>
      <c r="O5069" s="9" t="e">
        <v>#N/A</v>
      </c>
      <c r="P5069" s="9" t="e">
        <v>#N/A</v>
      </c>
      <c r="Q5069" s="9" t="e">
        <v>#N/A</v>
      </c>
      <c r="R5069" s="9" t="e">
        <v>#N/A</v>
      </c>
      <c r="S5069" s="9" t="e">
        <v>#N/A</v>
      </c>
      <c r="T5069" s="9" t="e">
        <v>#N/A</v>
      </c>
    </row>
    <row r="5070" spans="1:20" x14ac:dyDescent="0.35">
      <c r="A5070">
        <f t="shared" si="159"/>
        <v>5070</v>
      </c>
      <c r="B5070" s="3" t="s">
        <v>72</v>
      </c>
      <c r="C5070" s="3" t="s">
        <v>75</v>
      </c>
      <c r="D5070" s="3" t="s">
        <v>36</v>
      </c>
      <c r="E5070">
        <v>2028</v>
      </c>
      <c r="F5070" s="3" t="str">
        <f t="shared" si="158"/>
        <v>CElevBOX C2028</v>
      </c>
      <c r="G5070" s="9" t="e">
        <v>#N/A</v>
      </c>
      <c r="H5070" s="9" t="e">
        <v>#N/A</v>
      </c>
      <c r="I5070" s="9" t="e">
        <v>#N/A</v>
      </c>
      <c r="J5070" s="9" t="e">
        <v>#N/A</v>
      </c>
      <c r="K5070" s="9" t="e">
        <v>#N/A</v>
      </c>
      <c r="L5070" s="9" t="e">
        <v>#N/A</v>
      </c>
      <c r="M5070" s="9" t="e">
        <v>#N/A</v>
      </c>
      <c r="N5070" s="9" t="e">
        <v>#N/A</v>
      </c>
      <c r="O5070" s="9" t="e">
        <v>#N/A</v>
      </c>
      <c r="P5070" s="9" t="e">
        <v>#N/A</v>
      </c>
      <c r="Q5070" s="9" t="e">
        <v>#N/A</v>
      </c>
      <c r="R5070" s="9" t="e">
        <v>#N/A</v>
      </c>
      <c r="S5070" s="9" t="e">
        <v>#N/A</v>
      </c>
      <c r="T5070" s="9" t="e">
        <v>#N/A</v>
      </c>
    </row>
    <row r="5071" spans="1:20" x14ac:dyDescent="0.35">
      <c r="A5071">
        <f t="shared" si="159"/>
        <v>5071</v>
      </c>
      <c r="B5071" s="3" t="s">
        <v>72</v>
      </c>
      <c r="C5071" s="3" t="s">
        <v>75</v>
      </c>
      <c r="D5071" s="3" t="s">
        <v>36</v>
      </c>
      <c r="E5071">
        <v>2029</v>
      </c>
      <c r="F5071" s="3" t="str">
        <f t="shared" si="158"/>
        <v>CElevBOX C2029</v>
      </c>
      <c r="G5071" s="9" t="e">
        <v>#N/A</v>
      </c>
      <c r="H5071" s="9" t="e">
        <v>#N/A</v>
      </c>
      <c r="I5071" s="9" t="e">
        <v>#N/A</v>
      </c>
      <c r="J5071" s="9" t="e">
        <v>#N/A</v>
      </c>
      <c r="K5071" s="9" t="e">
        <v>#N/A</v>
      </c>
      <c r="L5071" s="9" t="e">
        <v>#N/A</v>
      </c>
      <c r="M5071" s="9" t="e">
        <v>#N/A</v>
      </c>
      <c r="N5071" s="9" t="e">
        <v>#N/A</v>
      </c>
      <c r="O5071" s="9" t="e">
        <v>#N/A</v>
      </c>
      <c r="P5071" s="9" t="e">
        <v>#N/A</v>
      </c>
      <c r="Q5071" s="9" t="e">
        <v>#N/A</v>
      </c>
      <c r="R5071" s="9" t="e">
        <v>#N/A</v>
      </c>
      <c r="S5071" s="9" t="e">
        <v>#N/A</v>
      </c>
      <c r="T5071" s="9" t="e">
        <v>#N/A</v>
      </c>
    </row>
    <row r="5072" spans="1:20" x14ac:dyDescent="0.35">
      <c r="A5072">
        <f t="shared" si="159"/>
        <v>5072</v>
      </c>
      <c r="B5072" s="3" t="s">
        <v>72</v>
      </c>
      <c r="C5072" s="3" t="s">
        <v>75</v>
      </c>
      <c r="D5072" s="3" t="s">
        <v>37</v>
      </c>
      <c r="E5072">
        <v>2020</v>
      </c>
      <c r="F5072" s="3" t="str">
        <f t="shared" si="158"/>
        <v>CElevBOUND2020</v>
      </c>
      <c r="G5072" s="9" t="e">
        <v>#N/A</v>
      </c>
      <c r="H5072" s="9" t="e">
        <v>#N/A</v>
      </c>
      <c r="I5072" s="9" t="e">
        <v>#N/A</v>
      </c>
      <c r="J5072" s="9" t="e">
        <v>#N/A</v>
      </c>
      <c r="K5072" s="9" t="e">
        <v>#N/A</v>
      </c>
      <c r="L5072" s="9" t="e">
        <v>#N/A</v>
      </c>
      <c r="M5072" s="9" t="e">
        <v>#N/A</v>
      </c>
      <c r="N5072" s="9" t="e">
        <v>#N/A</v>
      </c>
      <c r="O5072" s="9" t="e">
        <v>#N/A</v>
      </c>
      <c r="P5072" s="9" t="e">
        <v>#N/A</v>
      </c>
      <c r="Q5072" s="9" t="e">
        <v>#N/A</v>
      </c>
      <c r="R5072" s="9" t="e">
        <v>#N/A</v>
      </c>
      <c r="S5072" s="9" t="e">
        <v>#N/A</v>
      </c>
      <c r="T5072" s="9" t="e">
        <v>#N/A</v>
      </c>
    </row>
    <row r="5073" spans="1:20" x14ac:dyDescent="0.35">
      <c r="A5073">
        <f t="shared" si="159"/>
        <v>5073</v>
      </c>
      <c r="B5073" s="3" t="s">
        <v>72</v>
      </c>
      <c r="C5073" s="3" t="s">
        <v>75</v>
      </c>
      <c r="D5073" s="3" t="s">
        <v>37</v>
      </c>
      <c r="E5073">
        <v>2021</v>
      </c>
      <c r="F5073" s="3" t="str">
        <f t="shared" si="158"/>
        <v>CElevBOUND2021</v>
      </c>
      <c r="G5073" s="9" t="e">
        <v>#N/A</v>
      </c>
      <c r="H5073" s="9" t="e">
        <v>#N/A</v>
      </c>
      <c r="I5073" s="9" t="e">
        <v>#N/A</v>
      </c>
      <c r="J5073" s="9" t="e">
        <v>#N/A</v>
      </c>
      <c r="K5073" s="9" t="e">
        <v>#N/A</v>
      </c>
      <c r="L5073" s="9" t="e">
        <v>#N/A</v>
      </c>
      <c r="M5073" s="9" t="e">
        <v>#N/A</v>
      </c>
      <c r="N5073" s="9" t="e">
        <v>#N/A</v>
      </c>
      <c r="O5073" s="9" t="e">
        <v>#N/A</v>
      </c>
      <c r="P5073" s="9" t="e">
        <v>#N/A</v>
      </c>
      <c r="Q5073" s="9" t="e">
        <v>#N/A</v>
      </c>
      <c r="R5073" s="9" t="e">
        <v>#N/A</v>
      </c>
      <c r="S5073" s="9" t="e">
        <v>#N/A</v>
      </c>
      <c r="T5073" s="9" t="e">
        <v>#N/A</v>
      </c>
    </row>
    <row r="5074" spans="1:20" x14ac:dyDescent="0.35">
      <c r="A5074">
        <f t="shared" si="159"/>
        <v>5074</v>
      </c>
      <c r="B5074" s="3" t="s">
        <v>72</v>
      </c>
      <c r="C5074" s="3" t="s">
        <v>75</v>
      </c>
      <c r="D5074" s="3" t="s">
        <v>37</v>
      </c>
      <c r="E5074">
        <v>2022</v>
      </c>
      <c r="F5074" s="3" t="str">
        <f t="shared" si="158"/>
        <v>CElevBOUND2022</v>
      </c>
      <c r="G5074" s="9" t="e">
        <v>#N/A</v>
      </c>
      <c r="H5074" s="9" t="e">
        <v>#N/A</v>
      </c>
      <c r="I5074" s="9" t="e">
        <v>#N/A</v>
      </c>
      <c r="J5074" s="9" t="e">
        <v>#N/A</v>
      </c>
      <c r="K5074" s="9" t="e">
        <v>#N/A</v>
      </c>
      <c r="L5074" s="9" t="e">
        <v>#N/A</v>
      </c>
      <c r="M5074" s="9" t="e">
        <v>#N/A</v>
      </c>
      <c r="N5074" s="9" t="e">
        <v>#N/A</v>
      </c>
      <c r="O5074" s="9" t="e">
        <v>#N/A</v>
      </c>
      <c r="P5074" s="9" t="e">
        <v>#N/A</v>
      </c>
      <c r="Q5074" s="9" t="e">
        <v>#N/A</v>
      </c>
      <c r="R5074" s="9" t="e">
        <v>#N/A</v>
      </c>
      <c r="S5074" s="9" t="e">
        <v>#N/A</v>
      </c>
      <c r="T5074" s="9" t="e">
        <v>#N/A</v>
      </c>
    </row>
    <row r="5075" spans="1:20" x14ac:dyDescent="0.35">
      <c r="A5075">
        <f t="shared" si="159"/>
        <v>5075</v>
      </c>
      <c r="B5075" s="3" t="s">
        <v>72</v>
      </c>
      <c r="C5075" s="3" t="s">
        <v>75</v>
      </c>
      <c r="D5075" s="3" t="s">
        <v>37</v>
      </c>
      <c r="E5075">
        <v>2023</v>
      </c>
      <c r="F5075" s="3" t="str">
        <f t="shared" si="158"/>
        <v>CElevBOUND2023</v>
      </c>
      <c r="G5075" s="9" t="e">
        <v>#N/A</v>
      </c>
      <c r="H5075" s="9" t="e">
        <v>#N/A</v>
      </c>
      <c r="I5075" s="9" t="e">
        <v>#N/A</v>
      </c>
      <c r="J5075" s="9" t="e">
        <v>#N/A</v>
      </c>
      <c r="K5075" s="9" t="e">
        <v>#N/A</v>
      </c>
      <c r="L5075" s="9" t="e">
        <v>#N/A</v>
      </c>
      <c r="M5075" s="9" t="e">
        <v>#N/A</v>
      </c>
      <c r="N5075" s="9" t="e">
        <v>#N/A</v>
      </c>
      <c r="O5075" s="9" t="e">
        <v>#N/A</v>
      </c>
      <c r="P5075" s="9" t="e">
        <v>#N/A</v>
      </c>
      <c r="Q5075" s="9" t="e">
        <v>#N/A</v>
      </c>
      <c r="R5075" s="9" t="e">
        <v>#N/A</v>
      </c>
      <c r="S5075" s="9" t="e">
        <v>#N/A</v>
      </c>
      <c r="T5075" s="9" t="e">
        <v>#N/A</v>
      </c>
    </row>
    <row r="5076" spans="1:20" x14ac:dyDescent="0.35">
      <c r="A5076">
        <f t="shared" si="159"/>
        <v>5076</v>
      </c>
      <c r="B5076" s="3" t="s">
        <v>72</v>
      </c>
      <c r="C5076" s="3" t="s">
        <v>75</v>
      </c>
      <c r="D5076" s="3" t="s">
        <v>37</v>
      </c>
      <c r="E5076">
        <v>2024</v>
      </c>
      <c r="F5076" s="3" t="str">
        <f t="shared" si="158"/>
        <v>CElevBOUND2024</v>
      </c>
      <c r="G5076" s="9" t="e">
        <v>#N/A</v>
      </c>
      <c r="H5076" s="9" t="e">
        <v>#N/A</v>
      </c>
      <c r="I5076" s="9" t="e">
        <v>#N/A</v>
      </c>
      <c r="J5076" s="9" t="e">
        <v>#N/A</v>
      </c>
      <c r="K5076" s="9" t="e">
        <v>#N/A</v>
      </c>
      <c r="L5076" s="9" t="e">
        <v>#N/A</v>
      </c>
      <c r="M5076" s="9" t="e">
        <v>#N/A</v>
      </c>
      <c r="N5076" s="9" t="e">
        <v>#N/A</v>
      </c>
      <c r="O5076" s="9" t="e">
        <v>#N/A</v>
      </c>
      <c r="P5076" s="9" t="e">
        <v>#N/A</v>
      </c>
      <c r="Q5076" s="9" t="e">
        <v>#N/A</v>
      </c>
      <c r="R5076" s="9" t="e">
        <v>#N/A</v>
      </c>
      <c r="S5076" s="9" t="e">
        <v>#N/A</v>
      </c>
      <c r="T5076" s="9" t="e">
        <v>#N/A</v>
      </c>
    </row>
    <row r="5077" spans="1:20" x14ac:dyDescent="0.35">
      <c r="A5077">
        <f t="shared" si="159"/>
        <v>5077</v>
      </c>
      <c r="B5077" s="3" t="s">
        <v>72</v>
      </c>
      <c r="C5077" s="3" t="s">
        <v>75</v>
      </c>
      <c r="D5077" s="3" t="s">
        <v>37</v>
      </c>
      <c r="E5077">
        <v>2025</v>
      </c>
      <c r="F5077" s="3" t="str">
        <f t="shared" si="158"/>
        <v>CElevBOUND2025</v>
      </c>
      <c r="G5077" s="9" t="e">
        <v>#N/A</v>
      </c>
      <c r="H5077" s="9" t="e">
        <v>#N/A</v>
      </c>
      <c r="I5077" s="9" t="e">
        <v>#N/A</v>
      </c>
      <c r="J5077" s="9" t="e">
        <v>#N/A</v>
      </c>
      <c r="K5077" s="9" t="e">
        <v>#N/A</v>
      </c>
      <c r="L5077" s="9" t="e">
        <v>#N/A</v>
      </c>
      <c r="M5077" s="9" t="e">
        <v>#N/A</v>
      </c>
      <c r="N5077" s="9" t="e">
        <v>#N/A</v>
      </c>
      <c r="O5077" s="9" t="e">
        <v>#N/A</v>
      </c>
      <c r="P5077" s="9" t="e">
        <v>#N/A</v>
      </c>
      <c r="Q5077" s="9" t="e">
        <v>#N/A</v>
      </c>
      <c r="R5077" s="9" t="e">
        <v>#N/A</v>
      </c>
      <c r="S5077" s="9" t="e">
        <v>#N/A</v>
      </c>
      <c r="T5077" s="9" t="e">
        <v>#N/A</v>
      </c>
    </row>
    <row r="5078" spans="1:20" x14ac:dyDescent="0.35">
      <c r="A5078">
        <f t="shared" si="159"/>
        <v>5078</v>
      </c>
      <c r="B5078" s="3" t="s">
        <v>72</v>
      </c>
      <c r="C5078" s="3" t="s">
        <v>75</v>
      </c>
      <c r="D5078" s="3" t="s">
        <v>37</v>
      </c>
      <c r="E5078">
        <v>2026</v>
      </c>
      <c r="F5078" s="3" t="str">
        <f t="shared" si="158"/>
        <v>CElevBOUND2026</v>
      </c>
      <c r="G5078" s="9" t="e">
        <v>#N/A</v>
      </c>
      <c r="H5078" s="9" t="e">
        <v>#N/A</v>
      </c>
      <c r="I5078" s="9" t="e">
        <v>#N/A</v>
      </c>
      <c r="J5078" s="9" t="e">
        <v>#N/A</v>
      </c>
      <c r="K5078" s="9" t="e">
        <v>#N/A</v>
      </c>
      <c r="L5078" s="9" t="e">
        <v>#N/A</v>
      </c>
      <c r="M5078" s="9" t="e">
        <v>#N/A</v>
      </c>
      <c r="N5078" s="9" t="e">
        <v>#N/A</v>
      </c>
      <c r="O5078" s="9" t="e">
        <v>#N/A</v>
      </c>
      <c r="P5078" s="9" t="e">
        <v>#N/A</v>
      </c>
      <c r="Q5078" s="9" t="e">
        <v>#N/A</v>
      </c>
      <c r="R5078" s="9" t="e">
        <v>#N/A</v>
      </c>
      <c r="S5078" s="9" t="e">
        <v>#N/A</v>
      </c>
      <c r="T5078" s="9" t="e">
        <v>#N/A</v>
      </c>
    </row>
    <row r="5079" spans="1:20" x14ac:dyDescent="0.35">
      <c r="A5079">
        <f t="shared" si="159"/>
        <v>5079</v>
      </c>
      <c r="B5079" s="3" t="s">
        <v>72</v>
      </c>
      <c r="C5079" s="3" t="s">
        <v>75</v>
      </c>
      <c r="D5079" s="3" t="s">
        <v>37</v>
      </c>
      <c r="E5079">
        <v>2027</v>
      </c>
      <c r="F5079" s="3" t="str">
        <f t="shared" si="158"/>
        <v>CElevBOUND2027</v>
      </c>
      <c r="G5079" s="9" t="e">
        <v>#N/A</v>
      </c>
      <c r="H5079" s="9" t="e">
        <v>#N/A</v>
      </c>
      <c r="I5079" s="9" t="e">
        <v>#N/A</v>
      </c>
      <c r="J5079" s="9" t="e">
        <v>#N/A</v>
      </c>
      <c r="K5079" s="9" t="e">
        <v>#N/A</v>
      </c>
      <c r="L5079" s="9" t="e">
        <v>#N/A</v>
      </c>
      <c r="M5079" s="9" t="e">
        <v>#N/A</v>
      </c>
      <c r="N5079" s="9" t="e">
        <v>#N/A</v>
      </c>
      <c r="O5079" s="9" t="e">
        <v>#N/A</v>
      </c>
      <c r="P5079" s="9" t="e">
        <v>#N/A</v>
      </c>
      <c r="Q5079" s="9" t="e">
        <v>#N/A</v>
      </c>
      <c r="R5079" s="9" t="e">
        <v>#N/A</v>
      </c>
      <c r="S5079" s="9" t="e">
        <v>#N/A</v>
      </c>
      <c r="T5079" s="9" t="e">
        <v>#N/A</v>
      </c>
    </row>
    <row r="5080" spans="1:20" x14ac:dyDescent="0.35">
      <c r="A5080">
        <f t="shared" si="159"/>
        <v>5080</v>
      </c>
      <c r="B5080" s="3" t="s">
        <v>72</v>
      </c>
      <c r="C5080" s="3" t="s">
        <v>75</v>
      </c>
      <c r="D5080" s="3" t="s">
        <v>37</v>
      </c>
      <c r="E5080">
        <v>2028</v>
      </c>
      <c r="F5080" s="3" t="str">
        <f t="shared" si="158"/>
        <v>CElevBOUND2028</v>
      </c>
      <c r="G5080" s="9" t="e">
        <v>#N/A</v>
      </c>
      <c r="H5080" s="9" t="e">
        <v>#N/A</v>
      </c>
      <c r="I5080" s="9" t="e">
        <v>#N/A</v>
      </c>
      <c r="J5080" s="9" t="e">
        <v>#N/A</v>
      </c>
      <c r="K5080" s="9" t="e">
        <v>#N/A</v>
      </c>
      <c r="L5080" s="9" t="e">
        <v>#N/A</v>
      </c>
      <c r="M5080" s="9" t="e">
        <v>#N/A</v>
      </c>
      <c r="N5080" s="9" t="e">
        <v>#N/A</v>
      </c>
      <c r="O5080" s="9" t="e">
        <v>#N/A</v>
      </c>
      <c r="P5080" s="9" t="e">
        <v>#N/A</v>
      </c>
      <c r="Q5080" s="9" t="e">
        <v>#N/A</v>
      </c>
      <c r="R5080" s="9" t="e">
        <v>#N/A</v>
      </c>
      <c r="S5080" s="9" t="e">
        <v>#N/A</v>
      </c>
      <c r="T5080" s="9" t="e">
        <v>#N/A</v>
      </c>
    </row>
    <row r="5081" spans="1:20" x14ac:dyDescent="0.35">
      <c r="A5081">
        <f t="shared" si="159"/>
        <v>5081</v>
      </c>
      <c r="B5081" s="3" t="s">
        <v>72</v>
      </c>
      <c r="C5081" s="3" t="s">
        <v>75</v>
      </c>
      <c r="D5081" s="3" t="s">
        <v>37</v>
      </c>
      <c r="E5081">
        <v>2029</v>
      </c>
      <c r="F5081" s="3" t="str">
        <f t="shared" si="158"/>
        <v>CElevBOUND2029</v>
      </c>
      <c r="G5081" s="9" t="e">
        <v>#N/A</v>
      </c>
      <c r="H5081" s="9" t="e">
        <v>#N/A</v>
      </c>
      <c r="I5081" s="9" t="e">
        <v>#N/A</v>
      </c>
      <c r="J5081" s="9" t="e">
        <v>#N/A</v>
      </c>
      <c r="K5081" s="9" t="e">
        <v>#N/A</v>
      </c>
      <c r="L5081" s="9" t="e">
        <v>#N/A</v>
      </c>
      <c r="M5081" s="9" t="e">
        <v>#N/A</v>
      </c>
      <c r="N5081" s="9" t="e">
        <v>#N/A</v>
      </c>
      <c r="O5081" s="9" t="e">
        <v>#N/A</v>
      </c>
      <c r="P5081" s="9" t="e">
        <v>#N/A</v>
      </c>
      <c r="Q5081" s="9" t="e">
        <v>#N/A</v>
      </c>
      <c r="R5081" s="9" t="e">
        <v>#N/A</v>
      </c>
      <c r="S5081" s="9" t="e">
        <v>#N/A</v>
      </c>
      <c r="T5081" s="9" t="e">
        <v>#N/A</v>
      </c>
    </row>
    <row r="5082" spans="1:20" x14ac:dyDescent="0.35">
      <c r="A5082">
        <f t="shared" si="159"/>
        <v>5082</v>
      </c>
      <c r="B5082" s="3" t="s">
        <v>72</v>
      </c>
      <c r="C5082" s="3" t="s">
        <v>75</v>
      </c>
      <c r="D5082" s="3" t="s">
        <v>38</v>
      </c>
      <c r="E5082">
        <v>2020</v>
      </c>
      <c r="F5082" s="3" t="str">
        <f t="shared" si="158"/>
        <v>CElev7-MILE2020</v>
      </c>
      <c r="G5082" s="9" t="e">
        <v>#N/A</v>
      </c>
      <c r="H5082" s="9" t="e">
        <v>#N/A</v>
      </c>
      <c r="I5082" s="9" t="e">
        <v>#N/A</v>
      </c>
      <c r="J5082" s="9" t="e">
        <v>#N/A</v>
      </c>
      <c r="K5082" s="9" t="e">
        <v>#N/A</v>
      </c>
      <c r="L5082" s="9" t="e">
        <v>#N/A</v>
      </c>
      <c r="M5082" s="9" t="e">
        <v>#N/A</v>
      </c>
      <c r="N5082" s="9" t="e">
        <v>#N/A</v>
      </c>
      <c r="O5082" s="9" t="e">
        <v>#N/A</v>
      </c>
      <c r="P5082" s="9" t="e">
        <v>#N/A</v>
      </c>
      <c r="Q5082" s="9" t="e">
        <v>#N/A</v>
      </c>
      <c r="R5082" s="9" t="e">
        <v>#N/A</v>
      </c>
      <c r="S5082" s="9" t="e">
        <v>#N/A</v>
      </c>
      <c r="T5082" s="9" t="e">
        <v>#N/A</v>
      </c>
    </row>
    <row r="5083" spans="1:20" x14ac:dyDescent="0.35">
      <c r="A5083">
        <f t="shared" si="159"/>
        <v>5083</v>
      </c>
      <c r="B5083" s="3" t="s">
        <v>72</v>
      </c>
      <c r="C5083" s="3" t="s">
        <v>75</v>
      </c>
      <c r="D5083" s="3" t="s">
        <v>38</v>
      </c>
      <c r="E5083">
        <v>2021</v>
      </c>
      <c r="F5083" s="3" t="str">
        <f t="shared" si="158"/>
        <v>CElev7-MILE2021</v>
      </c>
      <c r="G5083" s="9" t="e">
        <v>#N/A</v>
      </c>
      <c r="H5083" s="9" t="e">
        <v>#N/A</v>
      </c>
      <c r="I5083" s="9" t="e">
        <v>#N/A</v>
      </c>
      <c r="J5083" s="9" t="e">
        <v>#N/A</v>
      </c>
      <c r="K5083" s="9" t="e">
        <v>#N/A</v>
      </c>
      <c r="L5083" s="9" t="e">
        <v>#N/A</v>
      </c>
      <c r="M5083" s="9" t="e">
        <v>#N/A</v>
      </c>
      <c r="N5083" s="9" t="e">
        <v>#N/A</v>
      </c>
      <c r="O5083" s="9" t="e">
        <v>#N/A</v>
      </c>
      <c r="P5083" s="9" t="e">
        <v>#N/A</v>
      </c>
      <c r="Q5083" s="9" t="e">
        <v>#N/A</v>
      </c>
      <c r="R5083" s="9" t="e">
        <v>#N/A</v>
      </c>
      <c r="S5083" s="9" t="e">
        <v>#N/A</v>
      </c>
      <c r="T5083" s="9" t="e">
        <v>#N/A</v>
      </c>
    </row>
    <row r="5084" spans="1:20" x14ac:dyDescent="0.35">
      <c r="A5084">
        <f t="shared" si="159"/>
        <v>5084</v>
      </c>
      <c r="B5084" s="3" t="s">
        <v>72</v>
      </c>
      <c r="C5084" s="3" t="s">
        <v>75</v>
      </c>
      <c r="D5084" s="3" t="s">
        <v>38</v>
      </c>
      <c r="E5084">
        <v>2022</v>
      </c>
      <c r="F5084" s="3" t="str">
        <f t="shared" si="158"/>
        <v>CElev7-MILE2022</v>
      </c>
      <c r="G5084" s="9" t="e">
        <v>#N/A</v>
      </c>
      <c r="H5084" s="9" t="e">
        <v>#N/A</v>
      </c>
      <c r="I5084" s="9" t="e">
        <v>#N/A</v>
      </c>
      <c r="J5084" s="9" t="e">
        <v>#N/A</v>
      </c>
      <c r="K5084" s="9" t="e">
        <v>#N/A</v>
      </c>
      <c r="L5084" s="9" t="e">
        <v>#N/A</v>
      </c>
      <c r="M5084" s="9" t="e">
        <v>#N/A</v>
      </c>
      <c r="N5084" s="9" t="e">
        <v>#N/A</v>
      </c>
      <c r="O5084" s="9" t="e">
        <v>#N/A</v>
      </c>
      <c r="P5084" s="9" t="e">
        <v>#N/A</v>
      </c>
      <c r="Q5084" s="9" t="e">
        <v>#N/A</v>
      </c>
      <c r="R5084" s="9" t="e">
        <v>#N/A</v>
      </c>
      <c r="S5084" s="9" t="e">
        <v>#N/A</v>
      </c>
      <c r="T5084" s="9" t="e">
        <v>#N/A</v>
      </c>
    </row>
    <row r="5085" spans="1:20" x14ac:dyDescent="0.35">
      <c r="A5085">
        <f t="shared" si="159"/>
        <v>5085</v>
      </c>
      <c r="B5085" s="3" t="s">
        <v>72</v>
      </c>
      <c r="C5085" s="3" t="s">
        <v>75</v>
      </c>
      <c r="D5085" s="3" t="s">
        <v>38</v>
      </c>
      <c r="E5085">
        <v>2023</v>
      </c>
      <c r="F5085" s="3" t="str">
        <f t="shared" si="158"/>
        <v>CElev7-MILE2023</v>
      </c>
      <c r="G5085" s="9" t="e">
        <v>#N/A</v>
      </c>
      <c r="H5085" s="9" t="e">
        <v>#N/A</v>
      </c>
      <c r="I5085" s="9" t="e">
        <v>#N/A</v>
      </c>
      <c r="J5085" s="9" t="e">
        <v>#N/A</v>
      </c>
      <c r="K5085" s="9" t="e">
        <v>#N/A</v>
      </c>
      <c r="L5085" s="9" t="e">
        <v>#N/A</v>
      </c>
      <c r="M5085" s="9" t="e">
        <v>#N/A</v>
      </c>
      <c r="N5085" s="9" t="e">
        <v>#N/A</v>
      </c>
      <c r="O5085" s="9" t="e">
        <v>#N/A</v>
      </c>
      <c r="P5085" s="9" t="e">
        <v>#N/A</v>
      </c>
      <c r="Q5085" s="9" t="e">
        <v>#N/A</v>
      </c>
      <c r="R5085" s="9" t="e">
        <v>#N/A</v>
      </c>
      <c r="S5085" s="9" t="e">
        <v>#N/A</v>
      </c>
      <c r="T5085" s="9" t="e">
        <v>#N/A</v>
      </c>
    </row>
    <row r="5086" spans="1:20" x14ac:dyDescent="0.35">
      <c r="A5086">
        <f t="shared" si="159"/>
        <v>5086</v>
      </c>
      <c r="B5086" s="3" t="s">
        <v>72</v>
      </c>
      <c r="C5086" s="3" t="s">
        <v>75</v>
      </c>
      <c r="D5086" s="3" t="s">
        <v>38</v>
      </c>
      <c r="E5086">
        <v>2024</v>
      </c>
      <c r="F5086" s="3" t="str">
        <f t="shared" si="158"/>
        <v>CElev7-MILE2024</v>
      </c>
      <c r="G5086" s="9" t="e">
        <v>#N/A</v>
      </c>
      <c r="H5086" s="9" t="e">
        <v>#N/A</v>
      </c>
      <c r="I5086" s="9" t="e">
        <v>#N/A</v>
      </c>
      <c r="J5086" s="9" t="e">
        <v>#N/A</v>
      </c>
      <c r="K5086" s="9" t="e">
        <v>#N/A</v>
      </c>
      <c r="L5086" s="9" t="e">
        <v>#N/A</v>
      </c>
      <c r="M5086" s="9" t="e">
        <v>#N/A</v>
      </c>
      <c r="N5086" s="9" t="e">
        <v>#N/A</v>
      </c>
      <c r="O5086" s="9" t="e">
        <v>#N/A</v>
      </c>
      <c r="P5086" s="9" t="e">
        <v>#N/A</v>
      </c>
      <c r="Q5086" s="9" t="e">
        <v>#N/A</v>
      </c>
      <c r="R5086" s="9" t="e">
        <v>#N/A</v>
      </c>
      <c r="S5086" s="9" t="e">
        <v>#N/A</v>
      </c>
      <c r="T5086" s="9" t="e">
        <v>#N/A</v>
      </c>
    </row>
    <row r="5087" spans="1:20" x14ac:dyDescent="0.35">
      <c r="A5087">
        <f t="shared" si="159"/>
        <v>5087</v>
      </c>
      <c r="B5087" s="3" t="s">
        <v>72</v>
      </c>
      <c r="C5087" s="3" t="s">
        <v>75</v>
      </c>
      <c r="D5087" s="3" t="s">
        <v>38</v>
      </c>
      <c r="E5087">
        <v>2025</v>
      </c>
      <c r="F5087" s="3" t="str">
        <f t="shared" si="158"/>
        <v>CElev7-MILE2025</v>
      </c>
      <c r="G5087" s="9" t="e">
        <v>#N/A</v>
      </c>
      <c r="H5087" s="9" t="e">
        <v>#N/A</v>
      </c>
      <c r="I5087" s="9" t="e">
        <v>#N/A</v>
      </c>
      <c r="J5087" s="9" t="e">
        <v>#N/A</v>
      </c>
      <c r="K5087" s="9" t="e">
        <v>#N/A</v>
      </c>
      <c r="L5087" s="9" t="e">
        <v>#N/A</v>
      </c>
      <c r="M5087" s="9" t="e">
        <v>#N/A</v>
      </c>
      <c r="N5087" s="9" t="e">
        <v>#N/A</v>
      </c>
      <c r="O5087" s="9" t="e">
        <v>#N/A</v>
      </c>
      <c r="P5087" s="9" t="e">
        <v>#N/A</v>
      </c>
      <c r="Q5087" s="9" t="e">
        <v>#N/A</v>
      </c>
      <c r="R5087" s="9" t="e">
        <v>#N/A</v>
      </c>
      <c r="S5087" s="9" t="e">
        <v>#N/A</v>
      </c>
      <c r="T5087" s="9" t="e">
        <v>#N/A</v>
      </c>
    </row>
    <row r="5088" spans="1:20" x14ac:dyDescent="0.35">
      <c r="A5088">
        <f t="shared" si="159"/>
        <v>5088</v>
      </c>
      <c r="B5088" s="3" t="s">
        <v>72</v>
      </c>
      <c r="C5088" s="3" t="s">
        <v>75</v>
      </c>
      <c r="D5088" s="3" t="s">
        <v>38</v>
      </c>
      <c r="E5088">
        <v>2026</v>
      </c>
      <c r="F5088" s="3" t="str">
        <f t="shared" si="158"/>
        <v>CElev7-MILE2026</v>
      </c>
      <c r="G5088" s="9" t="e">
        <v>#N/A</v>
      </c>
      <c r="H5088" s="9" t="e">
        <v>#N/A</v>
      </c>
      <c r="I5088" s="9" t="e">
        <v>#N/A</v>
      </c>
      <c r="J5088" s="9" t="e">
        <v>#N/A</v>
      </c>
      <c r="K5088" s="9" t="e">
        <v>#N/A</v>
      </c>
      <c r="L5088" s="9" t="e">
        <v>#N/A</v>
      </c>
      <c r="M5088" s="9" t="e">
        <v>#N/A</v>
      </c>
      <c r="N5088" s="9" t="e">
        <v>#N/A</v>
      </c>
      <c r="O5088" s="9" t="e">
        <v>#N/A</v>
      </c>
      <c r="P5088" s="9" t="e">
        <v>#N/A</v>
      </c>
      <c r="Q5088" s="9" t="e">
        <v>#N/A</v>
      </c>
      <c r="R5088" s="9" t="e">
        <v>#N/A</v>
      </c>
      <c r="S5088" s="9" t="e">
        <v>#N/A</v>
      </c>
      <c r="T5088" s="9" t="e">
        <v>#N/A</v>
      </c>
    </row>
    <row r="5089" spans="1:20" x14ac:dyDescent="0.35">
      <c r="A5089">
        <f t="shared" si="159"/>
        <v>5089</v>
      </c>
      <c r="B5089" s="3" t="s">
        <v>72</v>
      </c>
      <c r="C5089" s="3" t="s">
        <v>75</v>
      </c>
      <c r="D5089" s="3" t="s">
        <v>38</v>
      </c>
      <c r="E5089">
        <v>2027</v>
      </c>
      <c r="F5089" s="3" t="str">
        <f t="shared" si="158"/>
        <v>CElev7-MILE2027</v>
      </c>
      <c r="G5089" s="9" t="e">
        <v>#N/A</v>
      </c>
      <c r="H5089" s="9" t="e">
        <v>#N/A</v>
      </c>
      <c r="I5089" s="9" t="e">
        <v>#N/A</v>
      </c>
      <c r="J5089" s="9" t="e">
        <v>#N/A</v>
      </c>
      <c r="K5089" s="9" t="e">
        <v>#N/A</v>
      </c>
      <c r="L5089" s="9" t="e">
        <v>#N/A</v>
      </c>
      <c r="M5089" s="9" t="e">
        <v>#N/A</v>
      </c>
      <c r="N5089" s="9" t="e">
        <v>#N/A</v>
      </c>
      <c r="O5089" s="9" t="e">
        <v>#N/A</v>
      </c>
      <c r="P5089" s="9" t="e">
        <v>#N/A</v>
      </c>
      <c r="Q5089" s="9" t="e">
        <v>#N/A</v>
      </c>
      <c r="R5089" s="9" t="e">
        <v>#N/A</v>
      </c>
      <c r="S5089" s="9" t="e">
        <v>#N/A</v>
      </c>
      <c r="T5089" s="9" t="e">
        <v>#N/A</v>
      </c>
    </row>
    <row r="5090" spans="1:20" x14ac:dyDescent="0.35">
      <c r="A5090">
        <f t="shared" si="159"/>
        <v>5090</v>
      </c>
      <c r="B5090" s="3" t="s">
        <v>72</v>
      </c>
      <c r="C5090" s="3" t="s">
        <v>75</v>
      </c>
      <c r="D5090" s="3" t="s">
        <v>38</v>
      </c>
      <c r="E5090">
        <v>2028</v>
      </c>
      <c r="F5090" s="3" t="str">
        <f t="shared" si="158"/>
        <v>CElev7-MILE2028</v>
      </c>
      <c r="G5090" s="9" t="e">
        <v>#N/A</v>
      </c>
      <c r="H5090" s="9" t="e">
        <v>#N/A</v>
      </c>
      <c r="I5090" s="9" t="e">
        <v>#N/A</v>
      </c>
      <c r="J5090" s="9" t="e">
        <v>#N/A</v>
      </c>
      <c r="K5090" s="9" t="e">
        <v>#N/A</v>
      </c>
      <c r="L5090" s="9" t="e">
        <v>#N/A</v>
      </c>
      <c r="M5090" s="9" t="e">
        <v>#N/A</v>
      </c>
      <c r="N5090" s="9" t="e">
        <v>#N/A</v>
      </c>
      <c r="O5090" s="9" t="e">
        <v>#N/A</v>
      </c>
      <c r="P5090" s="9" t="e">
        <v>#N/A</v>
      </c>
      <c r="Q5090" s="9" t="e">
        <v>#N/A</v>
      </c>
      <c r="R5090" s="9" t="e">
        <v>#N/A</v>
      </c>
      <c r="S5090" s="9" t="e">
        <v>#N/A</v>
      </c>
      <c r="T5090" s="9" t="e">
        <v>#N/A</v>
      </c>
    </row>
    <row r="5091" spans="1:20" x14ac:dyDescent="0.35">
      <c r="A5091">
        <f t="shared" si="159"/>
        <v>5091</v>
      </c>
      <c r="B5091" s="3" t="s">
        <v>72</v>
      </c>
      <c r="C5091" s="3" t="s">
        <v>75</v>
      </c>
      <c r="D5091" s="3" t="s">
        <v>38</v>
      </c>
      <c r="E5091">
        <v>2029</v>
      </c>
      <c r="F5091" s="3" t="str">
        <f t="shared" si="158"/>
        <v>CElev7-MILE2029</v>
      </c>
      <c r="G5091" s="9" t="e">
        <v>#N/A</v>
      </c>
      <c r="H5091" s="9" t="e">
        <v>#N/A</v>
      </c>
      <c r="I5091" s="9" t="e">
        <v>#N/A</v>
      </c>
      <c r="J5091" s="9" t="e">
        <v>#N/A</v>
      </c>
      <c r="K5091" s="9" t="e">
        <v>#N/A</v>
      </c>
      <c r="L5091" s="9" t="e">
        <v>#N/A</v>
      </c>
      <c r="M5091" s="9" t="e">
        <v>#N/A</v>
      </c>
      <c r="N5091" s="9" t="e">
        <v>#N/A</v>
      </c>
      <c r="O5091" s="9" t="e">
        <v>#N/A</v>
      </c>
      <c r="P5091" s="9" t="e">
        <v>#N/A</v>
      </c>
      <c r="Q5091" s="9" t="e">
        <v>#N/A</v>
      </c>
      <c r="R5091" s="9" t="e">
        <v>#N/A</v>
      </c>
      <c r="S5091" s="9" t="e">
        <v>#N/A</v>
      </c>
      <c r="T5091" s="9" t="e">
        <v>#N/A</v>
      </c>
    </row>
    <row r="5092" spans="1:20" x14ac:dyDescent="0.35">
      <c r="A5092">
        <f t="shared" si="159"/>
        <v>5092</v>
      </c>
      <c r="B5092" s="3" t="s">
        <v>72</v>
      </c>
      <c r="C5092" s="3" t="s">
        <v>75</v>
      </c>
      <c r="D5092" s="3" t="s">
        <v>39</v>
      </c>
      <c r="E5092">
        <v>2020</v>
      </c>
      <c r="F5092" s="3" t="str">
        <f t="shared" si="158"/>
        <v>CElevWANETA2020</v>
      </c>
      <c r="G5092" s="9" t="e">
        <v>#N/A</v>
      </c>
      <c r="H5092" s="9" t="e">
        <v>#N/A</v>
      </c>
      <c r="I5092" s="9" t="e">
        <v>#N/A</v>
      </c>
      <c r="J5092" s="9" t="e">
        <v>#N/A</v>
      </c>
      <c r="K5092" s="9" t="e">
        <v>#N/A</v>
      </c>
      <c r="L5092" s="9" t="e">
        <v>#N/A</v>
      </c>
      <c r="M5092" s="9" t="e">
        <v>#N/A</v>
      </c>
      <c r="N5092" s="9" t="e">
        <v>#N/A</v>
      </c>
      <c r="O5092" s="9" t="e">
        <v>#N/A</v>
      </c>
      <c r="P5092" s="9" t="e">
        <v>#N/A</v>
      </c>
      <c r="Q5092" s="9" t="e">
        <v>#N/A</v>
      </c>
      <c r="R5092" s="9" t="e">
        <v>#N/A</v>
      </c>
      <c r="S5092" s="9" t="e">
        <v>#N/A</v>
      </c>
      <c r="T5092" s="9" t="e">
        <v>#N/A</v>
      </c>
    </row>
    <row r="5093" spans="1:20" x14ac:dyDescent="0.35">
      <c r="A5093">
        <f t="shared" si="159"/>
        <v>5093</v>
      </c>
      <c r="B5093" s="3" t="s">
        <v>72</v>
      </c>
      <c r="C5093" s="3" t="s">
        <v>75</v>
      </c>
      <c r="D5093" s="3" t="s">
        <v>39</v>
      </c>
      <c r="E5093">
        <v>2021</v>
      </c>
      <c r="F5093" s="3" t="str">
        <f t="shared" si="158"/>
        <v>CElevWANETA2021</v>
      </c>
      <c r="G5093" s="9" t="e">
        <v>#N/A</v>
      </c>
      <c r="H5093" s="9" t="e">
        <v>#N/A</v>
      </c>
      <c r="I5093" s="9" t="e">
        <v>#N/A</v>
      </c>
      <c r="J5093" s="9" t="e">
        <v>#N/A</v>
      </c>
      <c r="K5093" s="9" t="e">
        <v>#N/A</v>
      </c>
      <c r="L5093" s="9" t="e">
        <v>#N/A</v>
      </c>
      <c r="M5093" s="9" t="e">
        <v>#N/A</v>
      </c>
      <c r="N5093" s="9" t="e">
        <v>#N/A</v>
      </c>
      <c r="O5093" s="9" t="e">
        <v>#N/A</v>
      </c>
      <c r="P5093" s="9" t="e">
        <v>#N/A</v>
      </c>
      <c r="Q5093" s="9" t="e">
        <v>#N/A</v>
      </c>
      <c r="R5093" s="9" t="e">
        <v>#N/A</v>
      </c>
      <c r="S5093" s="9" t="e">
        <v>#N/A</v>
      </c>
      <c r="T5093" s="9" t="e">
        <v>#N/A</v>
      </c>
    </row>
    <row r="5094" spans="1:20" x14ac:dyDescent="0.35">
      <c r="A5094">
        <f t="shared" si="159"/>
        <v>5094</v>
      </c>
      <c r="B5094" s="3" t="s">
        <v>72</v>
      </c>
      <c r="C5094" s="3" t="s">
        <v>75</v>
      </c>
      <c r="D5094" s="3" t="s">
        <v>39</v>
      </c>
      <c r="E5094">
        <v>2022</v>
      </c>
      <c r="F5094" s="3" t="str">
        <f t="shared" si="158"/>
        <v>CElevWANETA2022</v>
      </c>
      <c r="G5094" s="9" t="e">
        <v>#N/A</v>
      </c>
      <c r="H5094" s="9" t="e">
        <v>#N/A</v>
      </c>
      <c r="I5094" s="9" t="e">
        <v>#N/A</v>
      </c>
      <c r="J5094" s="9" t="e">
        <v>#N/A</v>
      </c>
      <c r="K5094" s="9" t="e">
        <v>#N/A</v>
      </c>
      <c r="L5094" s="9" t="e">
        <v>#N/A</v>
      </c>
      <c r="M5094" s="9" t="e">
        <v>#N/A</v>
      </c>
      <c r="N5094" s="9" t="e">
        <v>#N/A</v>
      </c>
      <c r="O5094" s="9" t="e">
        <v>#N/A</v>
      </c>
      <c r="P5094" s="9" t="e">
        <v>#N/A</v>
      </c>
      <c r="Q5094" s="9" t="e">
        <v>#N/A</v>
      </c>
      <c r="R5094" s="9" t="e">
        <v>#N/A</v>
      </c>
      <c r="S5094" s="9" t="e">
        <v>#N/A</v>
      </c>
      <c r="T5094" s="9" t="e">
        <v>#N/A</v>
      </c>
    </row>
    <row r="5095" spans="1:20" x14ac:dyDescent="0.35">
      <c r="A5095">
        <f t="shared" si="159"/>
        <v>5095</v>
      </c>
      <c r="B5095" s="3" t="s">
        <v>72</v>
      </c>
      <c r="C5095" s="3" t="s">
        <v>75</v>
      </c>
      <c r="D5095" s="3" t="s">
        <v>39</v>
      </c>
      <c r="E5095">
        <v>2023</v>
      </c>
      <c r="F5095" s="3" t="str">
        <f t="shared" si="158"/>
        <v>CElevWANETA2023</v>
      </c>
      <c r="G5095" s="9" t="e">
        <v>#N/A</v>
      </c>
      <c r="H5095" s="9" t="e">
        <v>#N/A</v>
      </c>
      <c r="I5095" s="9" t="e">
        <v>#N/A</v>
      </c>
      <c r="J5095" s="9" t="e">
        <v>#N/A</v>
      </c>
      <c r="K5095" s="9" t="e">
        <v>#N/A</v>
      </c>
      <c r="L5095" s="9" t="e">
        <v>#N/A</v>
      </c>
      <c r="M5095" s="9" t="e">
        <v>#N/A</v>
      </c>
      <c r="N5095" s="9" t="e">
        <v>#N/A</v>
      </c>
      <c r="O5095" s="9" t="e">
        <v>#N/A</v>
      </c>
      <c r="P5095" s="9" t="e">
        <v>#N/A</v>
      </c>
      <c r="Q5095" s="9" t="e">
        <v>#N/A</v>
      </c>
      <c r="R5095" s="9" t="e">
        <v>#N/A</v>
      </c>
      <c r="S5095" s="9" t="e">
        <v>#N/A</v>
      </c>
      <c r="T5095" s="9" t="e">
        <v>#N/A</v>
      </c>
    </row>
    <row r="5096" spans="1:20" x14ac:dyDescent="0.35">
      <c r="A5096">
        <f t="shared" si="159"/>
        <v>5096</v>
      </c>
      <c r="B5096" s="3" t="s">
        <v>72</v>
      </c>
      <c r="C5096" s="3" t="s">
        <v>75</v>
      </c>
      <c r="D5096" s="3" t="s">
        <v>39</v>
      </c>
      <c r="E5096">
        <v>2024</v>
      </c>
      <c r="F5096" s="3" t="str">
        <f t="shared" si="158"/>
        <v>CElevWANETA2024</v>
      </c>
      <c r="G5096" s="9" t="e">
        <v>#N/A</v>
      </c>
      <c r="H5096" s="9" t="e">
        <v>#N/A</v>
      </c>
      <c r="I5096" s="9" t="e">
        <v>#N/A</v>
      </c>
      <c r="J5096" s="9" t="e">
        <v>#N/A</v>
      </c>
      <c r="K5096" s="9" t="e">
        <v>#N/A</v>
      </c>
      <c r="L5096" s="9" t="e">
        <v>#N/A</v>
      </c>
      <c r="M5096" s="9" t="e">
        <v>#N/A</v>
      </c>
      <c r="N5096" s="9" t="e">
        <v>#N/A</v>
      </c>
      <c r="O5096" s="9" t="e">
        <v>#N/A</v>
      </c>
      <c r="P5096" s="9" t="e">
        <v>#N/A</v>
      </c>
      <c r="Q5096" s="9" t="e">
        <v>#N/A</v>
      </c>
      <c r="R5096" s="9" t="e">
        <v>#N/A</v>
      </c>
      <c r="S5096" s="9" t="e">
        <v>#N/A</v>
      </c>
      <c r="T5096" s="9" t="e">
        <v>#N/A</v>
      </c>
    </row>
    <row r="5097" spans="1:20" x14ac:dyDescent="0.35">
      <c r="A5097">
        <f t="shared" si="159"/>
        <v>5097</v>
      </c>
      <c r="B5097" s="3" t="s">
        <v>72</v>
      </c>
      <c r="C5097" s="3" t="s">
        <v>75</v>
      </c>
      <c r="D5097" s="3" t="s">
        <v>39</v>
      </c>
      <c r="E5097">
        <v>2025</v>
      </c>
      <c r="F5097" s="3" t="str">
        <f t="shared" si="158"/>
        <v>CElevWANETA2025</v>
      </c>
      <c r="G5097" s="9" t="e">
        <v>#N/A</v>
      </c>
      <c r="H5097" s="9" t="e">
        <v>#N/A</v>
      </c>
      <c r="I5097" s="9" t="e">
        <v>#N/A</v>
      </c>
      <c r="J5097" s="9" t="e">
        <v>#N/A</v>
      </c>
      <c r="K5097" s="9" t="e">
        <v>#N/A</v>
      </c>
      <c r="L5097" s="9" t="e">
        <v>#N/A</v>
      </c>
      <c r="M5097" s="9" t="e">
        <v>#N/A</v>
      </c>
      <c r="N5097" s="9" t="e">
        <v>#N/A</v>
      </c>
      <c r="O5097" s="9" t="e">
        <v>#N/A</v>
      </c>
      <c r="P5097" s="9" t="e">
        <v>#N/A</v>
      </c>
      <c r="Q5097" s="9" t="e">
        <v>#N/A</v>
      </c>
      <c r="R5097" s="9" t="e">
        <v>#N/A</v>
      </c>
      <c r="S5097" s="9" t="e">
        <v>#N/A</v>
      </c>
      <c r="T5097" s="9" t="e">
        <v>#N/A</v>
      </c>
    </row>
    <row r="5098" spans="1:20" x14ac:dyDescent="0.35">
      <c r="A5098">
        <f t="shared" si="159"/>
        <v>5098</v>
      </c>
      <c r="B5098" s="3" t="s">
        <v>72</v>
      </c>
      <c r="C5098" s="3" t="s">
        <v>75</v>
      </c>
      <c r="D5098" s="3" t="s">
        <v>39</v>
      </c>
      <c r="E5098">
        <v>2026</v>
      </c>
      <c r="F5098" s="3" t="str">
        <f t="shared" si="158"/>
        <v>CElevWANETA2026</v>
      </c>
      <c r="G5098" s="9" t="e">
        <v>#N/A</v>
      </c>
      <c r="H5098" s="9" t="e">
        <v>#N/A</v>
      </c>
      <c r="I5098" s="9" t="e">
        <v>#N/A</v>
      </c>
      <c r="J5098" s="9" t="e">
        <v>#N/A</v>
      </c>
      <c r="K5098" s="9" t="e">
        <v>#N/A</v>
      </c>
      <c r="L5098" s="9" t="e">
        <v>#N/A</v>
      </c>
      <c r="M5098" s="9" t="e">
        <v>#N/A</v>
      </c>
      <c r="N5098" s="9" t="e">
        <v>#N/A</v>
      </c>
      <c r="O5098" s="9" t="e">
        <v>#N/A</v>
      </c>
      <c r="P5098" s="9" t="e">
        <v>#N/A</v>
      </c>
      <c r="Q5098" s="9" t="e">
        <v>#N/A</v>
      </c>
      <c r="R5098" s="9" t="e">
        <v>#N/A</v>
      </c>
      <c r="S5098" s="9" t="e">
        <v>#N/A</v>
      </c>
      <c r="T5098" s="9" t="e">
        <v>#N/A</v>
      </c>
    </row>
    <row r="5099" spans="1:20" x14ac:dyDescent="0.35">
      <c r="A5099">
        <f t="shared" si="159"/>
        <v>5099</v>
      </c>
      <c r="B5099" s="3" t="s">
        <v>72</v>
      </c>
      <c r="C5099" s="3" t="s">
        <v>75</v>
      </c>
      <c r="D5099" s="3" t="s">
        <v>39</v>
      </c>
      <c r="E5099">
        <v>2027</v>
      </c>
      <c r="F5099" s="3" t="str">
        <f t="shared" si="158"/>
        <v>CElevWANETA2027</v>
      </c>
      <c r="G5099" s="9" t="e">
        <v>#N/A</v>
      </c>
      <c r="H5099" s="9" t="e">
        <v>#N/A</v>
      </c>
      <c r="I5099" s="9" t="e">
        <v>#N/A</v>
      </c>
      <c r="J5099" s="9" t="e">
        <v>#N/A</v>
      </c>
      <c r="K5099" s="9" t="e">
        <v>#N/A</v>
      </c>
      <c r="L5099" s="9" t="e">
        <v>#N/A</v>
      </c>
      <c r="M5099" s="9" t="e">
        <v>#N/A</v>
      </c>
      <c r="N5099" s="9" t="e">
        <v>#N/A</v>
      </c>
      <c r="O5099" s="9" t="e">
        <v>#N/A</v>
      </c>
      <c r="P5099" s="9" t="e">
        <v>#N/A</v>
      </c>
      <c r="Q5099" s="9" t="e">
        <v>#N/A</v>
      </c>
      <c r="R5099" s="9" t="e">
        <v>#N/A</v>
      </c>
      <c r="S5099" s="9" t="e">
        <v>#N/A</v>
      </c>
      <c r="T5099" s="9" t="e">
        <v>#N/A</v>
      </c>
    </row>
    <row r="5100" spans="1:20" x14ac:dyDescent="0.35">
      <c r="A5100">
        <f t="shared" si="159"/>
        <v>5100</v>
      </c>
      <c r="B5100" s="3" t="s">
        <v>72</v>
      </c>
      <c r="C5100" s="3" t="s">
        <v>75</v>
      </c>
      <c r="D5100" s="3" t="s">
        <v>39</v>
      </c>
      <c r="E5100">
        <v>2028</v>
      </c>
      <c r="F5100" s="3" t="str">
        <f t="shared" si="158"/>
        <v>CElevWANETA2028</v>
      </c>
      <c r="G5100" s="9" t="e">
        <v>#N/A</v>
      </c>
      <c r="H5100" s="9" t="e">
        <v>#N/A</v>
      </c>
      <c r="I5100" s="9" t="e">
        <v>#N/A</v>
      </c>
      <c r="J5100" s="9" t="e">
        <v>#N/A</v>
      </c>
      <c r="K5100" s="9" t="e">
        <v>#N/A</v>
      </c>
      <c r="L5100" s="9" t="e">
        <v>#N/A</v>
      </c>
      <c r="M5100" s="9" t="e">
        <v>#N/A</v>
      </c>
      <c r="N5100" s="9" t="e">
        <v>#N/A</v>
      </c>
      <c r="O5100" s="9" t="e">
        <v>#N/A</v>
      </c>
      <c r="P5100" s="9" t="e">
        <v>#N/A</v>
      </c>
      <c r="Q5100" s="9" t="e">
        <v>#N/A</v>
      </c>
      <c r="R5100" s="9" t="e">
        <v>#N/A</v>
      </c>
      <c r="S5100" s="9" t="e">
        <v>#N/A</v>
      </c>
      <c r="T5100" s="9" t="e">
        <v>#N/A</v>
      </c>
    </row>
    <row r="5101" spans="1:20" x14ac:dyDescent="0.35">
      <c r="A5101">
        <f t="shared" si="159"/>
        <v>5101</v>
      </c>
      <c r="B5101" s="3" t="s">
        <v>72</v>
      </c>
      <c r="C5101" s="3" t="s">
        <v>75</v>
      </c>
      <c r="D5101" s="3" t="s">
        <v>39</v>
      </c>
      <c r="E5101">
        <v>2029</v>
      </c>
      <c r="F5101" s="3" t="str">
        <f t="shared" si="158"/>
        <v>CElevWANETA2029</v>
      </c>
      <c r="G5101" s="9" t="e">
        <v>#N/A</v>
      </c>
      <c r="H5101" s="9" t="e">
        <v>#N/A</v>
      </c>
      <c r="I5101" s="9" t="e">
        <v>#N/A</v>
      </c>
      <c r="J5101" s="9" t="e">
        <v>#N/A</v>
      </c>
      <c r="K5101" s="9" t="e">
        <v>#N/A</v>
      </c>
      <c r="L5101" s="9" t="e">
        <v>#N/A</v>
      </c>
      <c r="M5101" s="9" t="e">
        <v>#N/A</v>
      </c>
      <c r="N5101" s="9" t="e">
        <v>#N/A</v>
      </c>
      <c r="O5101" s="9" t="e">
        <v>#N/A</v>
      </c>
      <c r="P5101" s="9" t="e">
        <v>#N/A</v>
      </c>
      <c r="Q5101" s="9" t="e">
        <v>#N/A</v>
      </c>
      <c r="R5101" s="9" t="e">
        <v>#N/A</v>
      </c>
      <c r="S5101" s="9" t="e">
        <v>#N/A</v>
      </c>
      <c r="T5101" s="9" t="e">
        <v>#N/A</v>
      </c>
    </row>
    <row r="5102" spans="1:20" x14ac:dyDescent="0.35">
      <c r="A5102">
        <f t="shared" si="159"/>
        <v>5102</v>
      </c>
      <c r="B5102" s="3" t="s">
        <v>72</v>
      </c>
      <c r="C5102" s="3" t="s">
        <v>75</v>
      </c>
      <c r="D5102" s="3" t="s">
        <v>40</v>
      </c>
      <c r="E5102">
        <v>2020</v>
      </c>
      <c r="F5102" s="3" t="str">
        <f t="shared" si="158"/>
        <v>CElevCDA LK2020</v>
      </c>
      <c r="G5102" s="9">
        <v>2125.5</v>
      </c>
      <c r="H5102" s="9">
        <v>2128</v>
      </c>
      <c r="I5102" s="9">
        <v>2125.4</v>
      </c>
      <c r="J5102" s="9">
        <v>2122.1</v>
      </c>
      <c r="K5102" s="9">
        <v>2127.4</v>
      </c>
      <c r="L5102" s="9">
        <v>2123.5</v>
      </c>
      <c r="M5102" s="9">
        <v>2128</v>
      </c>
      <c r="N5102" s="9">
        <v>2128</v>
      </c>
      <c r="O5102" s="9">
        <v>2128</v>
      </c>
      <c r="P5102" s="9">
        <v>2128</v>
      </c>
      <c r="Q5102" s="9">
        <v>2128</v>
      </c>
      <c r="R5102" s="9">
        <v>2128</v>
      </c>
      <c r="S5102" s="9">
        <v>2128</v>
      </c>
      <c r="T5102" s="9">
        <v>2127</v>
      </c>
    </row>
    <row r="5103" spans="1:20" x14ac:dyDescent="0.35">
      <c r="A5103">
        <f t="shared" si="159"/>
        <v>5103</v>
      </c>
      <c r="B5103" s="3" t="s">
        <v>72</v>
      </c>
      <c r="C5103" s="3" t="s">
        <v>75</v>
      </c>
      <c r="D5103" s="3" t="s">
        <v>40</v>
      </c>
      <c r="E5103">
        <v>2021</v>
      </c>
      <c r="F5103" s="3" t="str">
        <f t="shared" si="158"/>
        <v>CElevCDA LK2021</v>
      </c>
      <c r="G5103" s="9">
        <v>2125.5</v>
      </c>
      <c r="H5103" s="9">
        <v>2124</v>
      </c>
      <c r="I5103" s="9">
        <v>2124.6999999999998</v>
      </c>
      <c r="J5103" s="9">
        <v>2127.1</v>
      </c>
      <c r="K5103" s="9">
        <v>2128</v>
      </c>
      <c r="L5103" s="9">
        <v>2126.8000000000002</v>
      </c>
      <c r="M5103" s="9">
        <v>2128</v>
      </c>
      <c r="N5103" s="9">
        <v>2128</v>
      </c>
      <c r="O5103" s="9">
        <v>2128</v>
      </c>
      <c r="P5103" s="9">
        <v>2128</v>
      </c>
      <c r="Q5103" s="9">
        <v>2128</v>
      </c>
      <c r="R5103" s="9">
        <v>2128</v>
      </c>
      <c r="S5103" s="9">
        <v>2128</v>
      </c>
      <c r="T5103" s="9">
        <v>2127</v>
      </c>
    </row>
    <row r="5104" spans="1:20" x14ac:dyDescent="0.35">
      <c r="A5104">
        <f t="shared" si="159"/>
        <v>5104</v>
      </c>
      <c r="B5104" s="3" t="s">
        <v>72</v>
      </c>
      <c r="C5104" s="3" t="s">
        <v>75</v>
      </c>
      <c r="D5104" s="3" t="s">
        <v>40</v>
      </c>
      <c r="E5104">
        <v>2022</v>
      </c>
      <c r="F5104" s="3" t="str">
        <f t="shared" si="158"/>
        <v>CElevCDA LK2022</v>
      </c>
      <c r="G5104" s="9">
        <v>2125.5</v>
      </c>
      <c r="H5104" s="9">
        <v>2124</v>
      </c>
      <c r="I5104" s="9">
        <v>2126.6</v>
      </c>
      <c r="J5104" s="9">
        <v>2128</v>
      </c>
      <c r="K5104" s="9">
        <v>2128</v>
      </c>
      <c r="L5104" s="9">
        <v>2123.8000000000002</v>
      </c>
      <c r="M5104" s="9">
        <v>2126.6</v>
      </c>
      <c r="N5104" s="9">
        <v>2128</v>
      </c>
      <c r="O5104" s="9">
        <v>2128</v>
      </c>
      <c r="P5104" s="9">
        <v>2128</v>
      </c>
      <c r="Q5104" s="9">
        <v>2128</v>
      </c>
      <c r="R5104" s="9">
        <v>2128</v>
      </c>
      <c r="S5104" s="9">
        <v>2128</v>
      </c>
      <c r="T5104" s="9">
        <v>2127</v>
      </c>
    </row>
    <row r="5105" spans="1:20" x14ac:dyDescent="0.35">
      <c r="A5105">
        <f t="shared" si="159"/>
        <v>5105</v>
      </c>
      <c r="B5105" s="3" t="s">
        <v>72</v>
      </c>
      <c r="C5105" s="3" t="s">
        <v>75</v>
      </c>
      <c r="D5105" s="3" t="s">
        <v>40</v>
      </c>
      <c r="E5105">
        <v>2023</v>
      </c>
      <c r="F5105" s="3" t="str">
        <f t="shared" si="158"/>
        <v>CElevCDA LK2023</v>
      </c>
      <c r="G5105" s="9">
        <v>2125.5</v>
      </c>
      <c r="H5105" s="9">
        <v>2124</v>
      </c>
      <c r="I5105" s="9">
        <v>2122.5</v>
      </c>
      <c r="J5105" s="9">
        <v>2128</v>
      </c>
      <c r="K5105" s="9">
        <v>2128</v>
      </c>
      <c r="L5105" s="9">
        <v>2124.3000000000002</v>
      </c>
      <c r="M5105" s="9">
        <v>2128</v>
      </c>
      <c r="N5105" s="9">
        <v>2128</v>
      </c>
      <c r="O5105" s="9">
        <v>2128</v>
      </c>
      <c r="P5105" s="9">
        <v>2128</v>
      </c>
      <c r="Q5105" s="9">
        <v>2128</v>
      </c>
      <c r="R5105" s="9">
        <v>2128</v>
      </c>
      <c r="S5105" s="9">
        <v>2128</v>
      </c>
      <c r="T5105" s="9">
        <v>2127</v>
      </c>
    </row>
    <row r="5106" spans="1:20" x14ac:dyDescent="0.35">
      <c r="A5106">
        <f t="shared" si="159"/>
        <v>5106</v>
      </c>
      <c r="B5106" s="3" t="s">
        <v>72</v>
      </c>
      <c r="C5106" s="3" t="s">
        <v>75</v>
      </c>
      <c r="D5106" s="3" t="s">
        <v>40</v>
      </c>
      <c r="E5106">
        <v>2024</v>
      </c>
      <c r="F5106" s="3" t="str">
        <f t="shared" si="158"/>
        <v>CElevCDA LK2024</v>
      </c>
      <c r="G5106" s="9">
        <v>2125.5</v>
      </c>
      <c r="H5106" s="9">
        <v>2124.5</v>
      </c>
      <c r="I5106" s="9">
        <v>2124.6</v>
      </c>
      <c r="J5106" s="9">
        <v>2127.1999999999998</v>
      </c>
      <c r="K5106" s="9">
        <v>2128</v>
      </c>
      <c r="L5106" s="9">
        <v>2123.5</v>
      </c>
      <c r="M5106" s="9">
        <v>2126.6</v>
      </c>
      <c r="N5106" s="9">
        <v>2128</v>
      </c>
      <c r="O5106" s="9">
        <v>2128</v>
      </c>
      <c r="P5106" s="9">
        <v>2128</v>
      </c>
      <c r="Q5106" s="9">
        <v>2128</v>
      </c>
      <c r="R5106" s="9">
        <v>2128</v>
      </c>
      <c r="S5106" s="9">
        <v>2128</v>
      </c>
      <c r="T5106" s="9">
        <v>2127</v>
      </c>
    </row>
    <row r="5107" spans="1:20" x14ac:dyDescent="0.35">
      <c r="A5107">
        <f t="shared" si="159"/>
        <v>5107</v>
      </c>
      <c r="B5107" s="3" t="s">
        <v>72</v>
      </c>
      <c r="C5107" s="3" t="s">
        <v>75</v>
      </c>
      <c r="D5107" s="3" t="s">
        <v>40</v>
      </c>
      <c r="E5107">
        <v>2025</v>
      </c>
      <c r="F5107" s="3" t="str">
        <f t="shared" si="158"/>
        <v>CElevCDA LK2025</v>
      </c>
      <c r="G5107" s="9">
        <v>2125.5</v>
      </c>
      <c r="H5107" s="9">
        <v>2124</v>
      </c>
      <c r="I5107" s="9">
        <v>2122.5</v>
      </c>
      <c r="J5107" s="9">
        <v>2128</v>
      </c>
      <c r="K5107" s="9">
        <v>2128</v>
      </c>
      <c r="L5107" s="9">
        <v>2124.8000000000002</v>
      </c>
      <c r="M5107" s="9">
        <v>2126.9</v>
      </c>
      <c r="N5107" s="9">
        <v>2128</v>
      </c>
      <c r="O5107" s="9">
        <v>2128</v>
      </c>
      <c r="P5107" s="9">
        <v>2128</v>
      </c>
      <c r="Q5107" s="9">
        <v>2128</v>
      </c>
      <c r="R5107" s="9">
        <v>2128</v>
      </c>
      <c r="S5107" s="9">
        <v>2128</v>
      </c>
      <c r="T5107" s="9">
        <v>2127</v>
      </c>
    </row>
    <row r="5108" spans="1:20" x14ac:dyDescent="0.35">
      <c r="A5108">
        <f t="shared" si="159"/>
        <v>5108</v>
      </c>
      <c r="B5108" s="3" t="s">
        <v>72</v>
      </c>
      <c r="C5108" s="3" t="s">
        <v>75</v>
      </c>
      <c r="D5108" s="3" t="s">
        <v>40</v>
      </c>
      <c r="E5108">
        <v>2026</v>
      </c>
      <c r="F5108" s="3" t="str">
        <f t="shared" si="158"/>
        <v>CElevCDA LK2026</v>
      </c>
      <c r="G5108" s="9">
        <v>2125.5</v>
      </c>
      <c r="H5108" s="9">
        <v>2124.1</v>
      </c>
      <c r="I5108" s="9">
        <v>2128</v>
      </c>
      <c r="J5108" s="9">
        <v>2128</v>
      </c>
      <c r="K5108" s="9">
        <v>2128</v>
      </c>
      <c r="L5108" s="9">
        <v>2126.1</v>
      </c>
      <c r="M5108" s="9">
        <v>2127.6999999999998</v>
      </c>
      <c r="N5108" s="9">
        <v>2128</v>
      </c>
      <c r="O5108" s="9">
        <v>2128</v>
      </c>
      <c r="P5108" s="9">
        <v>2128</v>
      </c>
      <c r="Q5108" s="9">
        <v>2128</v>
      </c>
      <c r="R5108" s="9">
        <v>2128</v>
      </c>
      <c r="S5108" s="9">
        <v>2128</v>
      </c>
      <c r="T5108" s="9">
        <v>2127</v>
      </c>
    </row>
    <row r="5109" spans="1:20" x14ac:dyDescent="0.35">
      <c r="A5109">
        <f t="shared" si="159"/>
        <v>5109</v>
      </c>
      <c r="B5109" s="3" t="s">
        <v>72</v>
      </c>
      <c r="C5109" s="3" t="s">
        <v>75</v>
      </c>
      <c r="D5109" s="3" t="s">
        <v>40</v>
      </c>
      <c r="E5109">
        <v>2027</v>
      </c>
      <c r="F5109" s="3" t="str">
        <f t="shared" si="158"/>
        <v>CElevCDA LK2027</v>
      </c>
      <c r="G5109" s="9">
        <v>2125.5</v>
      </c>
      <c r="H5109" s="9">
        <v>2124</v>
      </c>
      <c r="I5109" s="9">
        <v>2122.5</v>
      </c>
      <c r="J5109" s="9">
        <v>2121</v>
      </c>
      <c r="K5109" s="9">
        <v>2120.5</v>
      </c>
      <c r="L5109" s="9">
        <v>2121.6999999999998</v>
      </c>
      <c r="M5109" s="9">
        <v>2128</v>
      </c>
      <c r="N5109" s="9">
        <v>2128</v>
      </c>
      <c r="O5109" s="9">
        <v>2128</v>
      </c>
      <c r="P5109" s="9">
        <v>2128</v>
      </c>
      <c r="Q5109" s="9">
        <v>2128</v>
      </c>
      <c r="R5109" s="9">
        <v>2128</v>
      </c>
      <c r="S5109" s="9">
        <v>2128</v>
      </c>
      <c r="T5109" s="9">
        <v>2127</v>
      </c>
    </row>
    <row r="5110" spans="1:20" x14ac:dyDescent="0.35">
      <c r="A5110">
        <f t="shared" si="159"/>
        <v>5110</v>
      </c>
      <c r="B5110" s="3" t="s">
        <v>72</v>
      </c>
      <c r="C5110" s="3" t="s">
        <v>75</v>
      </c>
      <c r="D5110" s="3" t="s">
        <v>40</v>
      </c>
      <c r="E5110">
        <v>2028</v>
      </c>
      <c r="F5110" s="3" t="str">
        <f t="shared" si="158"/>
        <v>CElevCDA LK2028</v>
      </c>
      <c r="G5110" s="9">
        <v>2125.5</v>
      </c>
      <c r="H5110" s="9">
        <v>2124</v>
      </c>
      <c r="I5110" s="9">
        <v>2122.5</v>
      </c>
      <c r="J5110" s="9">
        <v>2121.1999999999998</v>
      </c>
      <c r="K5110" s="9">
        <v>2121.9</v>
      </c>
      <c r="L5110" s="9">
        <v>2125.8000000000002</v>
      </c>
      <c r="M5110" s="9">
        <v>2126.6</v>
      </c>
      <c r="N5110" s="9">
        <v>2128</v>
      </c>
      <c r="O5110" s="9">
        <v>2128</v>
      </c>
      <c r="P5110" s="9">
        <v>2128</v>
      </c>
      <c r="Q5110" s="9">
        <v>2128</v>
      </c>
      <c r="R5110" s="9">
        <v>2128</v>
      </c>
      <c r="S5110" s="9">
        <v>2128</v>
      </c>
      <c r="T5110" s="9">
        <v>2127</v>
      </c>
    </row>
    <row r="5111" spans="1:20" x14ac:dyDescent="0.35">
      <c r="A5111">
        <f t="shared" si="159"/>
        <v>5111</v>
      </c>
      <c r="B5111" s="3" t="s">
        <v>72</v>
      </c>
      <c r="C5111" s="3" t="s">
        <v>75</v>
      </c>
      <c r="D5111" s="3" t="s">
        <v>40</v>
      </c>
      <c r="E5111">
        <v>2029</v>
      </c>
      <c r="F5111" s="3" t="str">
        <f t="shared" si="158"/>
        <v>CElevCDA LK2029</v>
      </c>
      <c r="G5111" s="9">
        <v>2125.5</v>
      </c>
      <c r="H5111" s="9">
        <v>2124</v>
      </c>
      <c r="I5111" s="9">
        <v>2123.5</v>
      </c>
      <c r="J5111" s="9">
        <v>2123.5</v>
      </c>
      <c r="K5111" s="9">
        <v>2125.9</v>
      </c>
      <c r="L5111" s="9">
        <v>2125.1999999999998</v>
      </c>
      <c r="M5111" s="9">
        <v>2127.3000000000002</v>
      </c>
      <c r="N5111" s="9">
        <v>2128</v>
      </c>
      <c r="O5111" s="9">
        <v>2128</v>
      </c>
      <c r="P5111" s="9">
        <v>2128</v>
      </c>
      <c r="Q5111" s="9">
        <v>2128</v>
      </c>
      <c r="R5111" s="9">
        <v>2128</v>
      </c>
      <c r="S5111" s="9">
        <v>2128</v>
      </c>
      <c r="T5111" s="9">
        <v>2127</v>
      </c>
    </row>
    <row r="5112" spans="1:20" x14ac:dyDescent="0.35">
      <c r="A5112">
        <f t="shared" si="159"/>
        <v>5112</v>
      </c>
      <c r="B5112" s="3" t="s">
        <v>72</v>
      </c>
      <c r="C5112" s="3" t="s">
        <v>75</v>
      </c>
      <c r="D5112" s="3" t="s">
        <v>41</v>
      </c>
      <c r="E5112">
        <v>2020</v>
      </c>
      <c r="F5112" s="3" t="str">
        <f t="shared" si="158"/>
        <v>CElevPOST F2020</v>
      </c>
      <c r="G5112" s="9" t="e">
        <v>#N/A</v>
      </c>
      <c r="H5112" s="9" t="e">
        <v>#N/A</v>
      </c>
      <c r="I5112" s="9" t="e">
        <v>#N/A</v>
      </c>
      <c r="J5112" s="9" t="e">
        <v>#N/A</v>
      </c>
      <c r="K5112" s="9" t="e">
        <v>#N/A</v>
      </c>
      <c r="L5112" s="9" t="e">
        <v>#N/A</v>
      </c>
      <c r="M5112" s="9" t="e">
        <v>#N/A</v>
      </c>
      <c r="N5112" s="9" t="e">
        <v>#N/A</v>
      </c>
      <c r="O5112" s="9" t="e">
        <v>#N/A</v>
      </c>
      <c r="P5112" s="9" t="e">
        <v>#N/A</v>
      </c>
      <c r="Q5112" s="9" t="e">
        <v>#N/A</v>
      </c>
      <c r="R5112" s="9" t="e">
        <v>#N/A</v>
      </c>
      <c r="S5112" s="9" t="e">
        <v>#N/A</v>
      </c>
      <c r="T5112" s="9" t="e">
        <v>#N/A</v>
      </c>
    </row>
    <row r="5113" spans="1:20" x14ac:dyDescent="0.35">
      <c r="A5113">
        <f t="shared" si="159"/>
        <v>5113</v>
      </c>
      <c r="B5113" s="3" t="s">
        <v>72</v>
      </c>
      <c r="C5113" s="3" t="s">
        <v>75</v>
      </c>
      <c r="D5113" s="3" t="s">
        <v>41</v>
      </c>
      <c r="E5113">
        <v>2021</v>
      </c>
      <c r="F5113" s="3" t="str">
        <f t="shared" si="158"/>
        <v>CElevPOST F2021</v>
      </c>
      <c r="G5113" s="9" t="e">
        <v>#N/A</v>
      </c>
      <c r="H5113" s="9" t="e">
        <v>#N/A</v>
      </c>
      <c r="I5113" s="9" t="e">
        <v>#N/A</v>
      </c>
      <c r="J5113" s="9" t="e">
        <v>#N/A</v>
      </c>
      <c r="K5113" s="9" t="e">
        <v>#N/A</v>
      </c>
      <c r="L5113" s="9" t="e">
        <v>#N/A</v>
      </c>
      <c r="M5113" s="9" t="e">
        <v>#N/A</v>
      </c>
      <c r="N5113" s="9" t="e">
        <v>#N/A</v>
      </c>
      <c r="O5113" s="9" t="e">
        <v>#N/A</v>
      </c>
      <c r="P5113" s="9" t="e">
        <v>#N/A</v>
      </c>
      <c r="Q5113" s="9" t="e">
        <v>#N/A</v>
      </c>
      <c r="R5113" s="9" t="e">
        <v>#N/A</v>
      </c>
      <c r="S5113" s="9" t="e">
        <v>#N/A</v>
      </c>
      <c r="T5113" s="9" t="e">
        <v>#N/A</v>
      </c>
    </row>
    <row r="5114" spans="1:20" x14ac:dyDescent="0.35">
      <c r="A5114">
        <f t="shared" si="159"/>
        <v>5114</v>
      </c>
      <c r="B5114" s="3" t="s">
        <v>72</v>
      </c>
      <c r="C5114" s="3" t="s">
        <v>75</v>
      </c>
      <c r="D5114" s="3" t="s">
        <v>41</v>
      </c>
      <c r="E5114">
        <v>2022</v>
      </c>
      <c r="F5114" s="3" t="str">
        <f t="shared" si="158"/>
        <v>CElevPOST F2022</v>
      </c>
      <c r="G5114" s="9" t="e">
        <v>#N/A</v>
      </c>
      <c r="H5114" s="9" t="e">
        <v>#N/A</v>
      </c>
      <c r="I5114" s="9" t="e">
        <v>#N/A</v>
      </c>
      <c r="J5114" s="9" t="e">
        <v>#N/A</v>
      </c>
      <c r="K5114" s="9" t="e">
        <v>#N/A</v>
      </c>
      <c r="L5114" s="9" t="e">
        <v>#N/A</v>
      </c>
      <c r="M5114" s="9" t="e">
        <v>#N/A</v>
      </c>
      <c r="N5114" s="9" t="e">
        <v>#N/A</v>
      </c>
      <c r="O5114" s="9" t="e">
        <v>#N/A</v>
      </c>
      <c r="P5114" s="9" t="e">
        <v>#N/A</v>
      </c>
      <c r="Q5114" s="9" t="e">
        <v>#N/A</v>
      </c>
      <c r="R5114" s="9" t="e">
        <v>#N/A</v>
      </c>
      <c r="S5114" s="9" t="e">
        <v>#N/A</v>
      </c>
      <c r="T5114" s="9" t="e">
        <v>#N/A</v>
      </c>
    </row>
    <row r="5115" spans="1:20" x14ac:dyDescent="0.35">
      <c r="A5115">
        <f t="shared" si="159"/>
        <v>5115</v>
      </c>
      <c r="B5115" s="3" t="s">
        <v>72</v>
      </c>
      <c r="C5115" s="3" t="s">
        <v>75</v>
      </c>
      <c r="D5115" s="3" t="s">
        <v>41</v>
      </c>
      <c r="E5115">
        <v>2023</v>
      </c>
      <c r="F5115" s="3" t="str">
        <f t="shared" si="158"/>
        <v>CElevPOST F2023</v>
      </c>
      <c r="G5115" s="9" t="e">
        <v>#N/A</v>
      </c>
      <c r="H5115" s="9" t="e">
        <v>#N/A</v>
      </c>
      <c r="I5115" s="9" t="e">
        <v>#N/A</v>
      </c>
      <c r="J5115" s="9" t="e">
        <v>#N/A</v>
      </c>
      <c r="K5115" s="9" t="e">
        <v>#N/A</v>
      </c>
      <c r="L5115" s="9" t="e">
        <v>#N/A</v>
      </c>
      <c r="M5115" s="9" t="e">
        <v>#N/A</v>
      </c>
      <c r="N5115" s="9" t="e">
        <v>#N/A</v>
      </c>
      <c r="O5115" s="9" t="e">
        <v>#N/A</v>
      </c>
      <c r="P5115" s="9" t="e">
        <v>#N/A</v>
      </c>
      <c r="Q5115" s="9" t="e">
        <v>#N/A</v>
      </c>
      <c r="R5115" s="9" t="e">
        <v>#N/A</v>
      </c>
      <c r="S5115" s="9" t="e">
        <v>#N/A</v>
      </c>
      <c r="T5115" s="9" t="e">
        <v>#N/A</v>
      </c>
    </row>
    <row r="5116" spans="1:20" x14ac:dyDescent="0.35">
      <c r="A5116">
        <f t="shared" si="159"/>
        <v>5116</v>
      </c>
      <c r="B5116" s="3" t="s">
        <v>72</v>
      </c>
      <c r="C5116" s="3" t="s">
        <v>75</v>
      </c>
      <c r="D5116" s="3" t="s">
        <v>41</v>
      </c>
      <c r="E5116">
        <v>2024</v>
      </c>
      <c r="F5116" s="3" t="str">
        <f t="shared" si="158"/>
        <v>CElevPOST F2024</v>
      </c>
      <c r="G5116" s="9" t="e">
        <v>#N/A</v>
      </c>
      <c r="H5116" s="9" t="e">
        <v>#N/A</v>
      </c>
      <c r="I5116" s="9" t="e">
        <v>#N/A</v>
      </c>
      <c r="J5116" s="9" t="e">
        <v>#N/A</v>
      </c>
      <c r="K5116" s="9" t="e">
        <v>#N/A</v>
      </c>
      <c r="L5116" s="9" t="e">
        <v>#N/A</v>
      </c>
      <c r="M5116" s="9" t="e">
        <v>#N/A</v>
      </c>
      <c r="N5116" s="9" t="e">
        <v>#N/A</v>
      </c>
      <c r="O5116" s="9" t="e">
        <v>#N/A</v>
      </c>
      <c r="P5116" s="9" t="e">
        <v>#N/A</v>
      </c>
      <c r="Q5116" s="9" t="e">
        <v>#N/A</v>
      </c>
      <c r="R5116" s="9" t="e">
        <v>#N/A</v>
      </c>
      <c r="S5116" s="9" t="e">
        <v>#N/A</v>
      </c>
      <c r="T5116" s="9" t="e">
        <v>#N/A</v>
      </c>
    </row>
    <row r="5117" spans="1:20" x14ac:dyDescent="0.35">
      <c r="A5117">
        <f t="shared" si="159"/>
        <v>5117</v>
      </c>
      <c r="B5117" s="3" t="s">
        <v>72</v>
      </c>
      <c r="C5117" s="3" t="s">
        <v>75</v>
      </c>
      <c r="D5117" s="3" t="s">
        <v>41</v>
      </c>
      <c r="E5117">
        <v>2025</v>
      </c>
      <c r="F5117" s="3" t="str">
        <f t="shared" si="158"/>
        <v>CElevPOST F2025</v>
      </c>
      <c r="G5117" s="9" t="e">
        <v>#N/A</v>
      </c>
      <c r="H5117" s="9" t="e">
        <v>#N/A</v>
      </c>
      <c r="I5117" s="9" t="e">
        <v>#N/A</v>
      </c>
      <c r="J5117" s="9" t="e">
        <v>#N/A</v>
      </c>
      <c r="K5117" s="9" t="e">
        <v>#N/A</v>
      </c>
      <c r="L5117" s="9" t="e">
        <v>#N/A</v>
      </c>
      <c r="M5117" s="9" t="e">
        <v>#N/A</v>
      </c>
      <c r="N5117" s="9" t="e">
        <v>#N/A</v>
      </c>
      <c r="O5117" s="9" t="e">
        <v>#N/A</v>
      </c>
      <c r="P5117" s="9" t="e">
        <v>#N/A</v>
      </c>
      <c r="Q5117" s="9" t="e">
        <v>#N/A</v>
      </c>
      <c r="R5117" s="9" t="e">
        <v>#N/A</v>
      </c>
      <c r="S5117" s="9" t="e">
        <v>#N/A</v>
      </c>
      <c r="T5117" s="9" t="e">
        <v>#N/A</v>
      </c>
    </row>
    <row r="5118" spans="1:20" x14ac:dyDescent="0.35">
      <c r="A5118">
        <f t="shared" si="159"/>
        <v>5118</v>
      </c>
      <c r="B5118" s="3" t="s">
        <v>72</v>
      </c>
      <c r="C5118" s="3" t="s">
        <v>75</v>
      </c>
      <c r="D5118" s="3" t="s">
        <v>41</v>
      </c>
      <c r="E5118">
        <v>2026</v>
      </c>
      <c r="F5118" s="3" t="str">
        <f t="shared" si="158"/>
        <v>CElevPOST F2026</v>
      </c>
      <c r="G5118" s="9" t="e">
        <v>#N/A</v>
      </c>
      <c r="H5118" s="9" t="e">
        <v>#N/A</v>
      </c>
      <c r="I5118" s="9" t="e">
        <v>#N/A</v>
      </c>
      <c r="J5118" s="9" t="e">
        <v>#N/A</v>
      </c>
      <c r="K5118" s="9" t="e">
        <v>#N/A</v>
      </c>
      <c r="L5118" s="9" t="e">
        <v>#N/A</v>
      </c>
      <c r="M5118" s="9" t="e">
        <v>#N/A</v>
      </c>
      <c r="N5118" s="9" t="e">
        <v>#N/A</v>
      </c>
      <c r="O5118" s="9" t="e">
        <v>#N/A</v>
      </c>
      <c r="P5118" s="9" t="e">
        <v>#N/A</v>
      </c>
      <c r="Q5118" s="9" t="e">
        <v>#N/A</v>
      </c>
      <c r="R5118" s="9" t="e">
        <v>#N/A</v>
      </c>
      <c r="S5118" s="9" t="e">
        <v>#N/A</v>
      </c>
      <c r="T5118" s="9" t="e">
        <v>#N/A</v>
      </c>
    </row>
    <row r="5119" spans="1:20" x14ac:dyDescent="0.35">
      <c r="A5119">
        <f t="shared" si="159"/>
        <v>5119</v>
      </c>
      <c r="B5119" s="3" t="s">
        <v>72</v>
      </c>
      <c r="C5119" s="3" t="s">
        <v>75</v>
      </c>
      <c r="D5119" s="3" t="s">
        <v>41</v>
      </c>
      <c r="E5119">
        <v>2027</v>
      </c>
      <c r="F5119" s="3" t="str">
        <f t="shared" si="158"/>
        <v>CElevPOST F2027</v>
      </c>
      <c r="G5119" s="9" t="e">
        <v>#N/A</v>
      </c>
      <c r="H5119" s="9" t="e">
        <v>#N/A</v>
      </c>
      <c r="I5119" s="9" t="e">
        <v>#N/A</v>
      </c>
      <c r="J5119" s="9" t="e">
        <v>#N/A</v>
      </c>
      <c r="K5119" s="9" t="e">
        <v>#N/A</v>
      </c>
      <c r="L5119" s="9" t="e">
        <v>#N/A</v>
      </c>
      <c r="M5119" s="9" t="e">
        <v>#N/A</v>
      </c>
      <c r="N5119" s="9" t="e">
        <v>#N/A</v>
      </c>
      <c r="O5119" s="9" t="e">
        <v>#N/A</v>
      </c>
      <c r="P5119" s="9" t="e">
        <v>#N/A</v>
      </c>
      <c r="Q5119" s="9" t="e">
        <v>#N/A</v>
      </c>
      <c r="R5119" s="9" t="e">
        <v>#N/A</v>
      </c>
      <c r="S5119" s="9" t="e">
        <v>#N/A</v>
      </c>
      <c r="T5119" s="9" t="e">
        <v>#N/A</v>
      </c>
    </row>
    <row r="5120" spans="1:20" x14ac:dyDescent="0.35">
      <c r="A5120">
        <f t="shared" si="159"/>
        <v>5120</v>
      </c>
      <c r="B5120" s="3" t="s">
        <v>72</v>
      </c>
      <c r="C5120" s="3" t="s">
        <v>75</v>
      </c>
      <c r="D5120" s="3" t="s">
        <v>41</v>
      </c>
      <c r="E5120">
        <v>2028</v>
      </c>
      <c r="F5120" s="3" t="str">
        <f t="shared" si="158"/>
        <v>CElevPOST F2028</v>
      </c>
      <c r="G5120" s="9" t="e">
        <v>#N/A</v>
      </c>
      <c r="H5120" s="9" t="e">
        <v>#N/A</v>
      </c>
      <c r="I5120" s="9" t="e">
        <v>#N/A</v>
      </c>
      <c r="J5120" s="9" t="e">
        <v>#N/A</v>
      </c>
      <c r="K5120" s="9" t="e">
        <v>#N/A</v>
      </c>
      <c r="L5120" s="9" t="e">
        <v>#N/A</v>
      </c>
      <c r="M5120" s="9" t="e">
        <v>#N/A</v>
      </c>
      <c r="N5120" s="9" t="e">
        <v>#N/A</v>
      </c>
      <c r="O5120" s="9" t="e">
        <v>#N/A</v>
      </c>
      <c r="P5120" s="9" t="e">
        <v>#N/A</v>
      </c>
      <c r="Q5120" s="9" t="e">
        <v>#N/A</v>
      </c>
      <c r="R5120" s="9" t="e">
        <v>#N/A</v>
      </c>
      <c r="S5120" s="9" t="e">
        <v>#N/A</v>
      </c>
      <c r="T5120" s="9" t="e">
        <v>#N/A</v>
      </c>
    </row>
    <row r="5121" spans="1:20" x14ac:dyDescent="0.35">
      <c r="A5121">
        <f t="shared" si="159"/>
        <v>5121</v>
      </c>
      <c r="B5121" s="3" t="s">
        <v>72</v>
      </c>
      <c r="C5121" s="3" t="s">
        <v>75</v>
      </c>
      <c r="D5121" s="3" t="s">
        <v>41</v>
      </c>
      <c r="E5121">
        <v>2029</v>
      </c>
      <c r="F5121" s="3" t="str">
        <f t="shared" si="158"/>
        <v>CElevPOST F2029</v>
      </c>
      <c r="G5121" s="9" t="e">
        <v>#N/A</v>
      </c>
      <c r="H5121" s="9" t="e">
        <v>#N/A</v>
      </c>
      <c r="I5121" s="9" t="e">
        <v>#N/A</v>
      </c>
      <c r="J5121" s="9" t="e">
        <v>#N/A</v>
      </c>
      <c r="K5121" s="9" t="e">
        <v>#N/A</v>
      </c>
      <c r="L5121" s="9" t="e">
        <v>#N/A</v>
      </c>
      <c r="M5121" s="9" t="e">
        <v>#N/A</v>
      </c>
      <c r="N5121" s="9" t="e">
        <v>#N/A</v>
      </c>
      <c r="O5121" s="9" t="e">
        <v>#N/A</v>
      </c>
      <c r="P5121" s="9" t="e">
        <v>#N/A</v>
      </c>
      <c r="Q5121" s="9" t="e">
        <v>#N/A</v>
      </c>
      <c r="R5121" s="9" t="e">
        <v>#N/A</v>
      </c>
      <c r="S5121" s="9" t="e">
        <v>#N/A</v>
      </c>
      <c r="T5121" s="9" t="e">
        <v>#N/A</v>
      </c>
    </row>
    <row r="5122" spans="1:20" x14ac:dyDescent="0.35">
      <c r="A5122">
        <f t="shared" si="159"/>
        <v>5122</v>
      </c>
      <c r="B5122" s="3" t="s">
        <v>72</v>
      </c>
      <c r="C5122" s="3" t="s">
        <v>75</v>
      </c>
      <c r="D5122" s="3" t="s">
        <v>42</v>
      </c>
      <c r="E5122">
        <v>2020</v>
      </c>
      <c r="F5122" s="3" t="str">
        <f t="shared" ref="F5122:F5185" si="160">_xlfn.CONCAT(B5122,C5122,D5122,E5122)</f>
        <v>CElevUP FLS2020</v>
      </c>
      <c r="G5122" s="9" t="e">
        <v>#N/A</v>
      </c>
      <c r="H5122" s="9" t="e">
        <v>#N/A</v>
      </c>
      <c r="I5122" s="9" t="e">
        <v>#N/A</v>
      </c>
      <c r="J5122" s="9" t="e">
        <v>#N/A</v>
      </c>
      <c r="K5122" s="9" t="e">
        <v>#N/A</v>
      </c>
      <c r="L5122" s="9" t="e">
        <v>#N/A</v>
      </c>
      <c r="M5122" s="9" t="e">
        <v>#N/A</v>
      </c>
      <c r="N5122" s="9" t="e">
        <v>#N/A</v>
      </c>
      <c r="O5122" s="9" t="e">
        <v>#N/A</v>
      </c>
      <c r="P5122" s="9" t="e">
        <v>#N/A</v>
      </c>
      <c r="Q5122" s="9" t="e">
        <v>#N/A</v>
      </c>
      <c r="R5122" s="9" t="e">
        <v>#N/A</v>
      </c>
      <c r="S5122" s="9" t="e">
        <v>#N/A</v>
      </c>
      <c r="T5122" s="9" t="e">
        <v>#N/A</v>
      </c>
    </row>
    <row r="5123" spans="1:20" x14ac:dyDescent="0.35">
      <c r="A5123">
        <f t="shared" ref="A5123:A5186" si="161">A5122+1</f>
        <v>5123</v>
      </c>
      <c r="B5123" s="3" t="s">
        <v>72</v>
      </c>
      <c r="C5123" s="3" t="s">
        <v>75</v>
      </c>
      <c r="D5123" s="3" t="s">
        <v>42</v>
      </c>
      <c r="E5123">
        <v>2021</v>
      </c>
      <c r="F5123" s="3" t="str">
        <f t="shared" si="160"/>
        <v>CElevUP FLS2021</v>
      </c>
      <c r="G5123" s="9" t="e">
        <v>#N/A</v>
      </c>
      <c r="H5123" s="9" t="e">
        <v>#N/A</v>
      </c>
      <c r="I5123" s="9" t="e">
        <v>#N/A</v>
      </c>
      <c r="J5123" s="9" t="e">
        <v>#N/A</v>
      </c>
      <c r="K5123" s="9" t="e">
        <v>#N/A</v>
      </c>
      <c r="L5123" s="9" t="e">
        <v>#N/A</v>
      </c>
      <c r="M5123" s="9" t="e">
        <v>#N/A</v>
      </c>
      <c r="N5123" s="9" t="e">
        <v>#N/A</v>
      </c>
      <c r="O5123" s="9" t="e">
        <v>#N/A</v>
      </c>
      <c r="P5123" s="9" t="e">
        <v>#N/A</v>
      </c>
      <c r="Q5123" s="9" t="e">
        <v>#N/A</v>
      </c>
      <c r="R5123" s="9" t="e">
        <v>#N/A</v>
      </c>
      <c r="S5123" s="9" t="e">
        <v>#N/A</v>
      </c>
      <c r="T5123" s="9" t="e">
        <v>#N/A</v>
      </c>
    </row>
    <row r="5124" spans="1:20" x14ac:dyDescent="0.35">
      <c r="A5124">
        <f t="shared" si="161"/>
        <v>5124</v>
      </c>
      <c r="B5124" s="3" t="s">
        <v>72</v>
      </c>
      <c r="C5124" s="3" t="s">
        <v>75</v>
      </c>
      <c r="D5124" s="3" t="s">
        <v>42</v>
      </c>
      <c r="E5124">
        <v>2022</v>
      </c>
      <c r="F5124" s="3" t="str">
        <f t="shared" si="160"/>
        <v>CElevUP FLS2022</v>
      </c>
      <c r="G5124" s="9" t="e">
        <v>#N/A</v>
      </c>
      <c r="H5124" s="9" t="e">
        <v>#N/A</v>
      </c>
      <c r="I5124" s="9" t="e">
        <v>#N/A</v>
      </c>
      <c r="J5124" s="9" t="e">
        <v>#N/A</v>
      </c>
      <c r="K5124" s="9" t="e">
        <v>#N/A</v>
      </c>
      <c r="L5124" s="9" t="e">
        <v>#N/A</v>
      </c>
      <c r="M5124" s="9" t="e">
        <v>#N/A</v>
      </c>
      <c r="N5124" s="9" t="e">
        <v>#N/A</v>
      </c>
      <c r="O5124" s="9" t="e">
        <v>#N/A</v>
      </c>
      <c r="P5124" s="9" t="e">
        <v>#N/A</v>
      </c>
      <c r="Q5124" s="9" t="e">
        <v>#N/A</v>
      </c>
      <c r="R5124" s="9" t="e">
        <v>#N/A</v>
      </c>
      <c r="S5124" s="9" t="e">
        <v>#N/A</v>
      </c>
      <c r="T5124" s="9" t="e">
        <v>#N/A</v>
      </c>
    </row>
    <row r="5125" spans="1:20" x14ac:dyDescent="0.35">
      <c r="A5125">
        <f t="shared" si="161"/>
        <v>5125</v>
      </c>
      <c r="B5125" s="3" t="s">
        <v>72</v>
      </c>
      <c r="C5125" s="3" t="s">
        <v>75</v>
      </c>
      <c r="D5125" s="3" t="s">
        <v>42</v>
      </c>
      <c r="E5125">
        <v>2023</v>
      </c>
      <c r="F5125" s="3" t="str">
        <f t="shared" si="160"/>
        <v>CElevUP FLS2023</v>
      </c>
      <c r="G5125" s="9" t="e">
        <v>#N/A</v>
      </c>
      <c r="H5125" s="9" t="e">
        <v>#N/A</v>
      </c>
      <c r="I5125" s="9" t="e">
        <v>#N/A</v>
      </c>
      <c r="J5125" s="9" t="e">
        <v>#N/A</v>
      </c>
      <c r="K5125" s="9" t="e">
        <v>#N/A</v>
      </c>
      <c r="L5125" s="9" t="e">
        <v>#N/A</v>
      </c>
      <c r="M5125" s="9" t="e">
        <v>#N/A</v>
      </c>
      <c r="N5125" s="9" t="e">
        <v>#N/A</v>
      </c>
      <c r="O5125" s="9" t="e">
        <v>#N/A</v>
      </c>
      <c r="P5125" s="9" t="e">
        <v>#N/A</v>
      </c>
      <c r="Q5125" s="9" t="e">
        <v>#N/A</v>
      </c>
      <c r="R5125" s="9" t="e">
        <v>#N/A</v>
      </c>
      <c r="S5125" s="9" t="e">
        <v>#N/A</v>
      </c>
      <c r="T5125" s="9" t="e">
        <v>#N/A</v>
      </c>
    </row>
    <row r="5126" spans="1:20" x14ac:dyDescent="0.35">
      <c r="A5126">
        <f t="shared" si="161"/>
        <v>5126</v>
      </c>
      <c r="B5126" s="3" t="s">
        <v>72</v>
      </c>
      <c r="C5126" s="3" t="s">
        <v>75</v>
      </c>
      <c r="D5126" s="3" t="s">
        <v>42</v>
      </c>
      <c r="E5126">
        <v>2024</v>
      </c>
      <c r="F5126" s="3" t="str">
        <f t="shared" si="160"/>
        <v>CElevUP FLS2024</v>
      </c>
      <c r="G5126" s="9" t="e">
        <v>#N/A</v>
      </c>
      <c r="H5126" s="9" t="e">
        <v>#N/A</v>
      </c>
      <c r="I5126" s="9" t="e">
        <v>#N/A</v>
      </c>
      <c r="J5126" s="9" t="e">
        <v>#N/A</v>
      </c>
      <c r="K5126" s="9" t="e">
        <v>#N/A</v>
      </c>
      <c r="L5126" s="9" t="e">
        <v>#N/A</v>
      </c>
      <c r="M5126" s="9" t="e">
        <v>#N/A</v>
      </c>
      <c r="N5126" s="9" t="e">
        <v>#N/A</v>
      </c>
      <c r="O5126" s="9" t="e">
        <v>#N/A</v>
      </c>
      <c r="P5126" s="9" t="e">
        <v>#N/A</v>
      </c>
      <c r="Q5126" s="9" t="e">
        <v>#N/A</v>
      </c>
      <c r="R5126" s="9" t="e">
        <v>#N/A</v>
      </c>
      <c r="S5126" s="9" t="e">
        <v>#N/A</v>
      </c>
      <c r="T5126" s="9" t="e">
        <v>#N/A</v>
      </c>
    </row>
    <row r="5127" spans="1:20" x14ac:dyDescent="0.35">
      <c r="A5127">
        <f t="shared" si="161"/>
        <v>5127</v>
      </c>
      <c r="B5127" s="3" t="s">
        <v>72</v>
      </c>
      <c r="C5127" s="3" t="s">
        <v>75</v>
      </c>
      <c r="D5127" s="3" t="s">
        <v>42</v>
      </c>
      <c r="E5127">
        <v>2025</v>
      </c>
      <c r="F5127" s="3" t="str">
        <f t="shared" si="160"/>
        <v>CElevUP FLS2025</v>
      </c>
      <c r="G5127" s="9" t="e">
        <v>#N/A</v>
      </c>
      <c r="H5127" s="9" t="e">
        <v>#N/A</v>
      </c>
      <c r="I5127" s="9" t="e">
        <v>#N/A</v>
      </c>
      <c r="J5127" s="9" t="e">
        <v>#N/A</v>
      </c>
      <c r="K5127" s="9" t="e">
        <v>#N/A</v>
      </c>
      <c r="L5127" s="9" t="e">
        <v>#N/A</v>
      </c>
      <c r="M5127" s="9" t="e">
        <v>#N/A</v>
      </c>
      <c r="N5127" s="9" t="e">
        <v>#N/A</v>
      </c>
      <c r="O5127" s="9" t="e">
        <v>#N/A</v>
      </c>
      <c r="P5127" s="9" t="e">
        <v>#N/A</v>
      </c>
      <c r="Q5127" s="9" t="e">
        <v>#N/A</v>
      </c>
      <c r="R5127" s="9" t="e">
        <v>#N/A</v>
      </c>
      <c r="S5127" s="9" t="e">
        <v>#N/A</v>
      </c>
      <c r="T5127" s="9" t="e">
        <v>#N/A</v>
      </c>
    </row>
    <row r="5128" spans="1:20" x14ac:dyDescent="0.35">
      <c r="A5128">
        <f t="shared" si="161"/>
        <v>5128</v>
      </c>
      <c r="B5128" s="3" t="s">
        <v>72</v>
      </c>
      <c r="C5128" s="3" t="s">
        <v>75</v>
      </c>
      <c r="D5128" s="3" t="s">
        <v>42</v>
      </c>
      <c r="E5128">
        <v>2026</v>
      </c>
      <c r="F5128" s="3" t="str">
        <f t="shared" si="160"/>
        <v>CElevUP FLS2026</v>
      </c>
      <c r="G5128" s="9" t="e">
        <v>#N/A</v>
      </c>
      <c r="H5128" s="9" t="e">
        <v>#N/A</v>
      </c>
      <c r="I5128" s="9" t="e">
        <v>#N/A</v>
      </c>
      <c r="J5128" s="9" t="e">
        <v>#N/A</v>
      </c>
      <c r="K5128" s="9" t="e">
        <v>#N/A</v>
      </c>
      <c r="L5128" s="9" t="e">
        <v>#N/A</v>
      </c>
      <c r="M5128" s="9" t="e">
        <v>#N/A</v>
      </c>
      <c r="N5128" s="9" t="e">
        <v>#N/A</v>
      </c>
      <c r="O5128" s="9" t="e">
        <v>#N/A</v>
      </c>
      <c r="P5128" s="9" t="e">
        <v>#N/A</v>
      </c>
      <c r="Q5128" s="9" t="e">
        <v>#N/A</v>
      </c>
      <c r="R5128" s="9" t="e">
        <v>#N/A</v>
      </c>
      <c r="S5128" s="9" t="e">
        <v>#N/A</v>
      </c>
      <c r="T5128" s="9" t="e">
        <v>#N/A</v>
      </c>
    </row>
    <row r="5129" spans="1:20" x14ac:dyDescent="0.35">
      <c r="A5129">
        <f t="shared" si="161"/>
        <v>5129</v>
      </c>
      <c r="B5129" s="3" t="s">
        <v>72</v>
      </c>
      <c r="C5129" s="3" t="s">
        <v>75</v>
      </c>
      <c r="D5129" s="3" t="s">
        <v>42</v>
      </c>
      <c r="E5129">
        <v>2027</v>
      </c>
      <c r="F5129" s="3" t="str">
        <f t="shared" si="160"/>
        <v>CElevUP FLS2027</v>
      </c>
      <c r="G5129" s="9" t="e">
        <v>#N/A</v>
      </c>
      <c r="H5129" s="9" t="e">
        <v>#N/A</v>
      </c>
      <c r="I5129" s="9" t="e">
        <v>#N/A</v>
      </c>
      <c r="J5129" s="9" t="e">
        <v>#N/A</v>
      </c>
      <c r="K5129" s="9" t="e">
        <v>#N/A</v>
      </c>
      <c r="L5129" s="9" t="e">
        <v>#N/A</v>
      </c>
      <c r="M5129" s="9" t="e">
        <v>#N/A</v>
      </c>
      <c r="N5129" s="9" t="e">
        <v>#N/A</v>
      </c>
      <c r="O5129" s="9" t="e">
        <v>#N/A</v>
      </c>
      <c r="P5129" s="9" t="e">
        <v>#N/A</v>
      </c>
      <c r="Q5129" s="9" t="e">
        <v>#N/A</v>
      </c>
      <c r="R5129" s="9" t="e">
        <v>#N/A</v>
      </c>
      <c r="S5129" s="9" t="e">
        <v>#N/A</v>
      </c>
      <c r="T5129" s="9" t="e">
        <v>#N/A</v>
      </c>
    </row>
    <row r="5130" spans="1:20" x14ac:dyDescent="0.35">
      <c r="A5130">
        <f t="shared" si="161"/>
        <v>5130</v>
      </c>
      <c r="B5130" s="3" t="s">
        <v>72</v>
      </c>
      <c r="C5130" s="3" t="s">
        <v>75</v>
      </c>
      <c r="D5130" s="3" t="s">
        <v>42</v>
      </c>
      <c r="E5130">
        <v>2028</v>
      </c>
      <c r="F5130" s="3" t="str">
        <f t="shared" si="160"/>
        <v>CElevUP FLS2028</v>
      </c>
      <c r="G5130" s="9" t="e">
        <v>#N/A</v>
      </c>
      <c r="H5130" s="9" t="e">
        <v>#N/A</v>
      </c>
      <c r="I5130" s="9" t="e">
        <v>#N/A</v>
      </c>
      <c r="J5130" s="9" t="e">
        <v>#N/A</v>
      </c>
      <c r="K5130" s="9" t="e">
        <v>#N/A</v>
      </c>
      <c r="L5130" s="9" t="e">
        <v>#N/A</v>
      </c>
      <c r="M5130" s="9" t="e">
        <v>#N/A</v>
      </c>
      <c r="N5130" s="9" t="e">
        <v>#N/A</v>
      </c>
      <c r="O5130" s="9" t="e">
        <v>#N/A</v>
      </c>
      <c r="P5130" s="9" t="e">
        <v>#N/A</v>
      </c>
      <c r="Q5130" s="9" t="e">
        <v>#N/A</v>
      </c>
      <c r="R5130" s="9" t="e">
        <v>#N/A</v>
      </c>
      <c r="S5130" s="9" t="e">
        <v>#N/A</v>
      </c>
      <c r="T5130" s="9" t="e">
        <v>#N/A</v>
      </c>
    </row>
    <row r="5131" spans="1:20" x14ac:dyDescent="0.35">
      <c r="A5131">
        <f t="shared" si="161"/>
        <v>5131</v>
      </c>
      <c r="B5131" s="3" t="s">
        <v>72</v>
      </c>
      <c r="C5131" s="3" t="s">
        <v>75</v>
      </c>
      <c r="D5131" s="3" t="s">
        <v>42</v>
      </c>
      <c r="E5131">
        <v>2029</v>
      </c>
      <c r="F5131" s="3" t="str">
        <f t="shared" si="160"/>
        <v>CElevUP FLS2029</v>
      </c>
      <c r="G5131" s="9" t="e">
        <v>#N/A</v>
      </c>
      <c r="H5131" s="9" t="e">
        <v>#N/A</v>
      </c>
      <c r="I5131" s="9" t="e">
        <v>#N/A</v>
      </c>
      <c r="J5131" s="9" t="e">
        <v>#N/A</v>
      </c>
      <c r="K5131" s="9" t="e">
        <v>#N/A</v>
      </c>
      <c r="L5131" s="9" t="e">
        <v>#N/A</v>
      </c>
      <c r="M5131" s="9" t="e">
        <v>#N/A</v>
      </c>
      <c r="N5131" s="9" t="e">
        <v>#N/A</v>
      </c>
      <c r="O5131" s="9" t="e">
        <v>#N/A</v>
      </c>
      <c r="P5131" s="9" t="e">
        <v>#N/A</v>
      </c>
      <c r="Q5131" s="9" t="e">
        <v>#N/A</v>
      </c>
      <c r="R5131" s="9" t="e">
        <v>#N/A</v>
      </c>
      <c r="S5131" s="9" t="e">
        <v>#N/A</v>
      </c>
      <c r="T5131" s="9" t="e">
        <v>#N/A</v>
      </c>
    </row>
    <row r="5132" spans="1:20" x14ac:dyDescent="0.35">
      <c r="A5132">
        <f t="shared" si="161"/>
        <v>5132</v>
      </c>
      <c r="B5132" s="3" t="s">
        <v>72</v>
      </c>
      <c r="C5132" s="3" t="s">
        <v>75</v>
      </c>
      <c r="D5132" s="3" t="s">
        <v>43</v>
      </c>
      <c r="E5132">
        <v>2020</v>
      </c>
      <c r="F5132" s="3" t="str">
        <f t="shared" si="160"/>
        <v>CElevMON ST2020</v>
      </c>
      <c r="G5132" s="9" t="e">
        <v>#N/A</v>
      </c>
      <c r="H5132" s="9" t="e">
        <v>#N/A</v>
      </c>
      <c r="I5132" s="9" t="e">
        <v>#N/A</v>
      </c>
      <c r="J5132" s="9" t="e">
        <v>#N/A</v>
      </c>
      <c r="K5132" s="9" t="e">
        <v>#N/A</v>
      </c>
      <c r="L5132" s="9" t="e">
        <v>#N/A</v>
      </c>
      <c r="M5132" s="9" t="e">
        <v>#N/A</v>
      </c>
      <c r="N5132" s="9" t="e">
        <v>#N/A</v>
      </c>
      <c r="O5132" s="9" t="e">
        <v>#N/A</v>
      </c>
      <c r="P5132" s="9" t="e">
        <v>#N/A</v>
      </c>
      <c r="Q5132" s="9" t="e">
        <v>#N/A</v>
      </c>
      <c r="R5132" s="9" t="e">
        <v>#N/A</v>
      </c>
      <c r="S5132" s="9" t="e">
        <v>#N/A</v>
      </c>
      <c r="T5132" s="9" t="e">
        <v>#N/A</v>
      </c>
    </row>
    <row r="5133" spans="1:20" x14ac:dyDescent="0.35">
      <c r="A5133">
        <f t="shared" si="161"/>
        <v>5133</v>
      </c>
      <c r="B5133" s="3" t="s">
        <v>72</v>
      </c>
      <c r="C5133" s="3" t="s">
        <v>75</v>
      </c>
      <c r="D5133" s="3" t="s">
        <v>43</v>
      </c>
      <c r="E5133">
        <v>2021</v>
      </c>
      <c r="F5133" s="3" t="str">
        <f t="shared" si="160"/>
        <v>CElevMON ST2021</v>
      </c>
      <c r="G5133" s="9" t="e">
        <v>#N/A</v>
      </c>
      <c r="H5133" s="9" t="e">
        <v>#N/A</v>
      </c>
      <c r="I5133" s="9" t="e">
        <v>#N/A</v>
      </c>
      <c r="J5133" s="9" t="e">
        <v>#N/A</v>
      </c>
      <c r="K5133" s="9" t="e">
        <v>#N/A</v>
      </c>
      <c r="L5133" s="9" t="e">
        <v>#N/A</v>
      </c>
      <c r="M5133" s="9" t="e">
        <v>#N/A</v>
      </c>
      <c r="N5133" s="9" t="e">
        <v>#N/A</v>
      </c>
      <c r="O5133" s="9" t="e">
        <v>#N/A</v>
      </c>
      <c r="P5133" s="9" t="e">
        <v>#N/A</v>
      </c>
      <c r="Q5133" s="9" t="e">
        <v>#N/A</v>
      </c>
      <c r="R5133" s="9" t="e">
        <v>#N/A</v>
      </c>
      <c r="S5133" s="9" t="e">
        <v>#N/A</v>
      </c>
      <c r="T5133" s="9" t="e">
        <v>#N/A</v>
      </c>
    </row>
    <row r="5134" spans="1:20" x14ac:dyDescent="0.35">
      <c r="A5134">
        <f t="shared" si="161"/>
        <v>5134</v>
      </c>
      <c r="B5134" s="3" t="s">
        <v>72</v>
      </c>
      <c r="C5134" s="3" t="s">
        <v>75</v>
      </c>
      <c r="D5134" s="3" t="s">
        <v>43</v>
      </c>
      <c r="E5134">
        <v>2022</v>
      </c>
      <c r="F5134" s="3" t="str">
        <f t="shared" si="160"/>
        <v>CElevMON ST2022</v>
      </c>
      <c r="G5134" s="9" t="e">
        <v>#N/A</v>
      </c>
      <c r="H5134" s="9" t="e">
        <v>#N/A</v>
      </c>
      <c r="I5134" s="9" t="e">
        <v>#N/A</v>
      </c>
      <c r="J5134" s="9" t="e">
        <v>#N/A</v>
      </c>
      <c r="K5134" s="9" t="e">
        <v>#N/A</v>
      </c>
      <c r="L5134" s="9" t="e">
        <v>#N/A</v>
      </c>
      <c r="M5134" s="9" t="e">
        <v>#N/A</v>
      </c>
      <c r="N5134" s="9" t="e">
        <v>#N/A</v>
      </c>
      <c r="O5134" s="9" t="e">
        <v>#N/A</v>
      </c>
      <c r="P5134" s="9" t="e">
        <v>#N/A</v>
      </c>
      <c r="Q5134" s="9" t="e">
        <v>#N/A</v>
      </c>
      <c r="R5134" s="9" t="e">
        <v>#N/A</v>
      </c>
      <c r="S5134" s="9" t="e">
        <v>#N/A</v>
      </c>
      <c r="T5134" s="9" t="e">
        <v>#N/A</v>
      </c>
    </row>
    <row r="5135" spans="1:20" x14ac:dyDescent="0.35">
      <c r="A5135">
        <f t="shared" si="161"/>
        <v>5135</v>
      </c>
      <c r="B5135" s="3" t="s">
        <v>72</v>
      </c>
      <c r="C5135" s="3" t="s">
        <v>75</v>
      </c>
      <c r="D5135" s="3" t="s">
        <v>43</v>
      </c>
      <c r="E5135">
        <v>2023</v>
      </c>
      <c r="F5135" s="3" t="str">
        <f t="shared" si="160"/>
        <v>CElevMON ST2023</v>
      </c>
      <c r="G5135" s="9" t="e">
        <v>#N/A</v>
      </c>
      <c r="H5135" s="9" t="e">
        <v>#N/A</v>
      </c>
      <c r="I5135" s="9" t="e">
        <v>#N/A</v>
      </c>
      <c r="J5135" s="9" t="e">
        <v>#N/A</v>
      </c>
      <c r="K5135" s="9" t="e">
        <v>#N/A</v>
      </c>
      <c r="L5135" s="9" t="e">
        <v>#N/A</v>
      </c>
      <c r="M5135" s="9" t="e">
        <v>#N/A</v>
      </c>
      <c r="N5135" s="9" t="e">
        <v>#N/A</v>
      </c>
      <c r="O5135" s="9" t="e">
        <v>#N/A</v>
      </c>
      <c r="P5135" s="9" t="e">
        <v>#N/A</v>
      </c>
      <c r="Q5135" s="9" t="e">
        <v>#N/A</v>
      </c>
      <c r="R5135" s="9" t="e">
        <v>#N/A</v>
      </c>
      <c r="S5135" s="9" t="e">
        <v>#N/A</v>
      </c>
      <c r="T5135" s="9" t="e">
        <v>#N/A</v>
      </c>
    </row>
    <row r="5136" spans="1:20" x14ac:dyDescent="0.35">
      <c r="A5136">
        <f t="shared" si="161"/>
        <v>5136</v>
      </c>
      <c r="B5136" s="3" t="s">
        <v>72</v>
      </c>
      <c r="C5136" s="3" t="s">
        <v>75</v>
      </c>
      <c r="D5136" s="3" t="s">
        <v>43</v>
      </c>
      <c r="E5136">
        <v>2024</v>
      </c>
      <c r="F5136" s="3" t="str">
        <f t="shared" si="160"/>
        <v>CElevMON ST2024</v>
      </c>
      <c r="G5136" s="9" t="e">
        <v>#N/A</v>
      </c>
      <c r="H5136" s="9" t="e">
        <v>#N/A</v>
      </c>
      <c r="I5136" s="9" t="e">
        <v>#N/A</v>
      </c>
      <c r="J5136" s="9" t="e">
        <v>#N/A</v>
      </c>
      <c r="K5136" s="9" t="e">
        <v>#N/A</v>
      </c>
      <c r="L5136" s="9" t="e">
        <v>#N/A</v>
      </c>
      <c r="M5136" s="9" t="e">
        <v>#N/A</v>
      </c>
      <c r="N5136" s="9" t="e">
        <v>#N/A</v>
      </c>
      <c r="O5136" s="9" t="e">
        <v>#N/A</v>
      </c>
      <c r="P5136" s="9" t="e">
        <v>#N/A</v>
      </c>
      <c r="Q5136" s="9" t="e">
        <v>#N/A</v>
      </c>
      <c r="R5136" s="9" t="e">
        <v>#N/A</v>
      </c>
      <c r="S5136" s="9" t="e">
        <v>#N/A</v>
      </c>
      <c r="T5136" s="9" t="e">
        <v>#N/A</v>
      </c>
    </row>
    <row r="5137" spans="1:20" x14ac:dyDescent="0.35">
      <c r="A5137">
        <f t="shared" si="161"/>
        <v>5137</v>
      </c>
      <c r="B5137" s="3" t="s">
        <v>72</v>
      </c>
      <c r="C5137" s="3" t="s">
        <v>75</v>
      </c>
      <c r="D5137" s="3" t="s">
        <v>43</v>
      </c>
      <c r="E5137">
        <v>2025</v>
      </c>
      <c r="F5137" s="3" t="str">
        <f t="shared" si="160"/>
        <v>CElevMON ST2025</v>
      </c>
      <c r="G5137" s="9" t="e">
        <v>#N/A</v>
      </c>
      <c r="H5137" s="9" t="e">
        <v>#N/A</v>
      </c>
      <c r="I5137" s="9" t="e">
        <v>#N/A</v>
      </c>
      <c r="J5137" s="9" t="e">
        <v>#N/A</v>
      </c>
      <c r="K5137" s="9" t="e">
        <v>#N/A</v>
      </c>
      <c r="L5137" s="9" t="e">
        <v>#N/A</v>
      </c>
      <c r="M5137" s="9" t="e">
        <v>#N/A</v>
      </c>
      <c r="N5137" s="9" t="e">
        <v>#N/A</v>
      </c>
      <c r="O5137" s="9" t="e">
        <v>#N/A</v>
      </c>
      <c r="P5137" s="9" t="e">
        <v>#N/A</v>
      </c>
      <c r="Q5137" s="9" t="e">
        <v>#N/A</v>
      </c>
      <c r="R5137" s="9" t="e">
        <v>#N/A</v>
      </c>
      <c r="S5137" s="9" t="e">
        <v>#N/A</v>
      </c>
      <c r="T5137" s="9" t="e">
        <v>#N/A</v>
      </c>
    </row>
    <row r="5138" spans="1:20" x14ac:dyDescent="0.35">
      <c r="A5138">
        <f t="shared" si="161"/>
        <v>5138</v>
      </c>
      <c r="B5138" s="3" t="s">
        <v>72</v>
      </c>
      <c r="C5138" s="3" t="s">
        <v>75</v>
      </c>
      <c r="D5138" s="3" t="s">
        <v>43</v>
      </c>
      <c r="E5138">
        <v>2026</v>
      </c>
      <c r="F5138" s="3" t="str">
        <f t="shared" si="160"/>
        <v>CElevMON ST2026</v>
      </c>
      <c r="G5138" s="9" t="e">
        <v>#N/A</v>
      </c>
      <c r="H5138" s="9" t="e">
        <v>#N/A</v>
      </c>
      <c r="I5138" s="9" t="e">
        <v>#N/A</v>
      </c>
      <c r="J5138" s="9" t="e">
        <v>#N/A</v>
      </c>
      <c r="K5138" s="9" t="e">
        <v>#N/A</v>
      </c>
      <c r="L5138" s="9" t="e">
        <v>#N/A</v>
      </c>
      <c r="M5138" s="9" t="e">
        <v>#N/A</v>
      </c>
      <c r="N5138" s="9" t="e">
        <v>#N/A</v>
      </c>
      <c r="O5138" s="9" t="e">
        <v>#N/A</v>
      </c>
      <c r="P5138" s="9" t="e">
        <v>#N/A</v>
      </c>
      <c r="Q5138" s="9" t="e">
        <v>#N/A</v>
      </c>
      <c r="R5138" s="9" t="e">
        <v>#N/A</v>
      </c>
      <c r="S5138" s="9" t="e">
        <v>#N/A</v>
      </c>
      <c r="T5138" s="9" t="e">
        <v>#N/A</v>
      </c>
    </row>
    <row r="5139" spans="1:20" x14ac:dyDescent="0.35">
      <c r="A5139">
        <f t="shared" si="161"/>
        <v>5139</v>
      </c>
      <c r="B5139" s="3" t="s">
        <v>72</v>
      </c>
      <c r="C5139" s="3" t="s">
        <v>75</v>
      </c>
      <c r="D5139" s="3" t="s">
        <v>43</v>
      </c>
      <c r="E5139">
        <v>2027</v>
      </c>
      <c r="F5139" s="3" t="str">
        <f t="shared" si="160"/>
        <v>CElevMON ST2027</v>
      </c>
      <c r="G5139" s="9" t="e">
        <v>#N/A</v>
      </c>
      <c r="H5139" s="9" t="e">
        <v>#N/A</v>
      </c>
      <c r="I5139" s="9" t="e">
        <v>#N/A</v>
      </c>
      <c r="J5139" s="9" t="e">
        <v>#N/A</v>
      </c>
      <c r="K5139" s="9" t="e">
        <v>#N/A</v>
      </c>
      <c r="L5139" s="9" t="e">
        <v>#N/A</v>
      </c>
      <c r="M5139" s="9" t="e">
        <v>#N/A</v>
      </c>
      <c r="N5139" s="9" t="e">
        <v>#N/A</v>
      </c>
      <c r="O5139" s="9" t="e">
        <v>#N/A</v>
      </c>
      <c r="P5139" s="9" t="e">
        <v>#N/A</v>
      </c>
      <c r="Q5139" s="9" t="e">
        <v>#N/A</v>
      </c>
      <c r="R5139" s="9" t="e">
        <v>#N/A</v>
      </c>
      <c r="S5139" s="9" t="e">
        <v>#N/A</v>
      </c>
      <c r="T5139" s="9" t="e">
        <v>#N/A</v>
      </c>
    </row>
    <row r="5140" spans="1:20" x14ac:dyDescent="0.35">
      <c r="A5140">
        <f t="shared" si="161"/>
        <v>5140</v>
      </c>
      <c r="B5140" s="3" t="s">
        <v>72</v>
      </c>
      <c r="C5140" s="3" t="s">
        <v>75</v>
      </c>
      <c r="D5140" s="3" t="s">
        <v>43</v>
      </c>
      <c r="E5140">
        <v>2028</v>
      </c>
      <c r="F5140" s="3" t="str">
        <f t="shared" si="160"/>
        <v>CElevMON ST2028</v>
      </c>
      <c r="G5140" s="9" t="e">
        <v>#N/A</v>
      </c>
      <c r="H5140" s="9" t="e">
        <v>#N/A</v>
      </c>
      <c r="I5140" s="9" t="e">
        <v>#N/A</v>
      </c>
      <c r="J5140" s="9" t="e">
        <v>#N/A</v>
      </c>
      <c r="K5140" s="9" t="e">
        <v>#N/A</v>
      </c>
      <c r="L5140" s="9" t="e">
        <v>#N/A</v>
      </c>
      <c r="M5140" s="9" t="e">
        <v>#N/A</v>
      </c>
      <c r="N5140" s="9" t="e">
        <v>#N/A</v>
      </c>
      <c r="O5140" s="9" t="e">
        <v>#N/A</v>
      </c>
      <c r="P5140" s="9" t="e">
        <v>#N/A</v>
      </c>
      <c r="Q5140" s="9" t="e">
        <v>#N/A</v>
      </c>
      <c r="R5140" s="9" t="e">
        <v>#N/A</v>
      </c>
      <c r="S5140" s="9" t="e">
        <v>#N/A</v>
      </c>
      <c r="T5140" s="9" t="e">
        <v>#N/A</v>
      </c>
    </row>
    <row r="5141" spans="1:20" x14ac:dyDescent="0.35">
      <c r="A5141">
        <f t="shared" si="161"/>
        <v>5141</v>
      </c>
      <c r="B5141" s="3" t="s">
        <v>72</v>
      </c>
      <c r="C5141" s="3" t="s">
        <v>75</v>
      </c>
      <c r="D5141" s="3" t="s">
        <v>43</v>
      </c>
      <c r="E5141">
        <v>2029</v>
      </c>
      <c r="F5141" s="3" t="str">
        <f t="shared" si="160"/>
        <v>CElevMON ST2029</v>
      </c>
      <c r="G5141" s="9" t="e">
        <v>#N/A</v>
      </c>
      <c r="H5141" s="9" t="e">
        <v>#N/A</v>
      </c>
      <c r="I5141" s="9" t="e">
        <v>#N/A</v>
      </c>
      <c r="J5141" s="9" t="e">
        <v>#N/A</v>
      </c>
      <c r="K5141" s="9" t="e">
        <v>#N/A</v>
      </c>
      <c r="L5141" s="9" t="e">
        <v>#N/A</v>
      </c>
      <c r="M5141" s="9" t="e">
        <v>#N/A</v>
      </c>
      <c r="N5141" s="9" t="e">
        <v>#N/A</v>
      </c>
      <c r="O5141" s="9" t="e">
        <v>#N/A</v>
      </c>
      <c r="P5141" s="9" t="e">
        <v>#N/A</v>
      </c>
      <c r="Q5141" s="9" t="e">
        <v>#N/A</v>
      </c>
      <c r="R5141" s="9" t="e">
        <v>#N/A</v>
      </c>
      <c r="S5141" s="9" t="e">
        <v>#N/A</v>
      </c>
      <c r="T5141" s="9" t="e">
        <v>#N/A</v>
      </c>
    </row>
    <row r="5142" spans="1:20" x14ac:dyDescent="0.35">
      <c r="A5142">
        <f t="shared" si="161"/>
        <v>5142</v>
      </c>
      <c r="B5142" s="3" t="s">
        <v>72</v>
      </c>
      <c r="C5142" s="3" t="s">
        <v>75</v>
      </c>
      <c r="D5142" s="3" t="s">
        <v>44</v>
      </c>
      <c r="E5142">
        <v>2020</v>
      </c>
      <c r="F5142" s="3" t="str">
        <f t="shared" si="160"/>
        <v>CElevNINE M2020</v>
      </c>
      <c r="G5142" s="9" t="e">
        <v>#N/A</v>
      </c>
      <c r="H5142" s="9" t="e">
        <v>#N/A</v>
      </c>
      <c r="I5142" s="9" t="e">
        <v>#N/A</v>
      </c>
      <c r="J5142" s="9" t="e">
        <v>#N/A</v>
      </c>
      <c r="K5142" s="9" t="e">
        <v>#N/A</v>
      </c>
      <c r="L5142" s="9" t="e">
        <v>#N/A</v>
      </c>
      <c r="M5142" s="9" t="e">
        <v>#N/A</v>
      </c>
      <c r="N5142" s="9" t="e">
        <v>#N/A</v>
      </c>
      <c r="O5142" s="9" t="e">
        <v>#N/A</v>
      </c>
      <c r="P5142" s="9" t="e">
        <v>#N/A</v>
      </c>
      <c r="Q5142" s="9" t="e">
        <v>#N/A</v>
      </c>
      <c r="R5142" s="9" t="e">
        <v>#N/A</v>
      </c>
      <c r="S5142" s="9" t="e">
        <v>#N/A</v>
      </c>
      <c r="T5142" s="9" t="e">
        <v>#N/A</v>
      </c>
    </row>
    <row r="5143" spans="1:20" x14ac:dyDescent="0.35">
      <c r="A5143">
        <f t="shared" si="161"/>
        <v>5143</v>
      </c>
      <c r="B5143" s="3" t="s">
        <v>72</v>
      </c>
      <c r="C5143" s="3" t="s">
        <v>75</v>
      </c>
      <c r="D5143" s="3" t="s">
        <v>44</v>
      </c>
      <c r="E5143">
        <v>2021</v>
      </c>
      <c r="F5143" s="3" t="str">
        <f t="shared" si="160"/>
        <v>CElevNINE M2021</v>
      </c>
      <c r="G5143" s="9" t="e">
        <v>#N/A</v>
      </c>
      <c r="H5143" s="9" t="e">
        <v>#N/A</v>
      </c>
      <c r="I5143" s="9" t="e">
        <v>#N/A</v>
      </c>
      <c r="J5143" s="9" t="e">
        <v>#N/A</v>
      </c>
      <c r="K5143" s="9" t="e">
        <v>#N/A</v>
      </c>
      <c r="L5143" s="9" t="e">
        <v>#N/A</v>
      </c>
      <c r="M5143" s="9" t="e">
        <v>#N/A</v>
      </c>
      <c r="N5143" s="9" t="e">
        <v>#N/A</v>
      </c>
      <c r="O5143" s="9" t="e">
        <v>#N/A</v>
      </c>
      <c r="P5143" s="9" t="e">
        <v>#N/A</v>
      </c>
      <c r="Q5143" s="9" t="e">
        <v>#N/A</v>
      </c>
      <c r="R5143" s="9" t="e">
        <v>#N/A</v>
      </c>
      <c r="S5143" s="9" t="e">
        <v>#N/A</v>
      </c>
      <c r="T5143" s="9" t="e">
        <v>#N/A</v>
      </c>
    </row>
    <row r="5144" spans="1:20" x14ac:dyDescent="0.35">
      <c r="A5144">
        <f t="shared" si="161"/>
        <v>5144</v>
      </c>
      <c r="B5144" s="3" t="s">
        <v>72</v>
      </c>
      <c r="C5144" s="3" t="s">
        <v>75</v>
      </c>
      <c r="D5144" s="3" t="s">
        <v>44</v>
      </c>
      <c r="E5144">
        <v>2022</v>
      </c>
      <c r="F5144" s="3" t="str">
        <f t="shared" si="160"/>
        <v>CElevNINE M2022</v>
      </c>
      <c r="G5144" s="9" t="e">
        <v>#N/A</v>
      </c>
      <c r="H5144" s="9" t="e">
        <v>#N/A</v>
      </c>
      <c r="I5144" s="9" t="e">
        <v>#N/A</v>
      </c>
      <c r="J5144" s="9" t="e">
        <v>#N/A</v>
      </c>
      <c r="K5144" s="9" t="e">
        <v>#N/A</v>
      </c>
      <c r="L5144" s="9" t="e">
        <v>#N/A</v>
      </c>
      <c r="M5144" s="9" t="e">
        <v>#N/A</v>
      </c>
      <c r="N5144" s="9" t="e">
        <v>#N/A</v>
      </c>
      <c r="O5144" s="9" t="e">
        <v>#N/A</v>
      </c>
      <c r="P5144" s="9" t="e">
        <v>#N/A</v>
      </c>
      <c r="Q5144" s="9" t="e">
        <v>#N/A</v>
      </c>
      <c r="R5144" s="9" t="e">
        <v>#N/A</v>
      </c>
      <c r="S5144" s="9" t="e">
        <v>#N/A</v>
      </c>
      <c r="T5144" s="9" t="e">
        <v>#N/A</v>
      </c>
    </row>
    <row r="5145" spans="1:20" x14ac:dyDescent="0.35">
      <c r="A5145">
        <f t="shared" si="161"/>
        <v>5145</v>
      </c>
      <c r="B5145" s="3" t="s">
        <v>72</v>
      </c>
      <c r="C5145" s="3" t="s">
        <v>75</v>
      </c>
      <c r="D5145" s="3" t="s">
        <v>44</v>
      </c>
      <c r="E5145">
        <v>2023</v>
      </c>
      <c r="F5145" s="3" t="str">
        <f t="shared" si="160"/>
        <v>CElevNINE M2023</v>
      </c>
      <c r="G5145" s="9" t="e">
        <v>#N/A</v>
      </c>
      <c r="H5145" s="9" t="e">
        <v>#N/A</v>
      </c>
      <c r="I5145" s="9" t="e">
        <v>#N/A</v>
      </c>
      <c r="J5145" s="9" t="e">
        <v>#N/A</v>
      </c>
      <c r="K5145" s="9" t="e">
        <v>#N/A</v>
      </c>
      <c r="L5145" s="9" t="e">
        <v>#N/A</v>
      </c>
      <c r="M5145" s="9" t="e">
        <v>#N/A</v>
      </c>
      <c r="N5145" s="9" t="e">
        <v>#N/A</v>
      </c>
      <c r="O5145" s="9" t="e">
        <v>#N/A</v>
      </c>
      <c r="P5145" s="9" t="e">
        <v>#N/A</v>
      </c>
      <c r="Q5145" s="9" t="e">
        <v>#N/A</v>
      </c>
      <c r="R5145" s="9" t="e">
        <v>#N/A</v>
      </c>
      <c r="S5145" s="9" t="e">
        <v>#N/A</v>
      </c>
      <c r="T5145" s="9" t="e">
        <v>#N/A</v>
      </c>
    </row>
    <row r="5146" spans="1:20" x14ac:dyDescent="0.35">
      <c r="A5146">
        <f t="shared" si="161"/>
        <v>5146</v>
      </c>
      <c r="B5146" s="3" t="s">
        <v>72</v>
      </c>
      <c r="C5146" s="3" t="s">
        <v>75</v>
      </c>
      <c r="D5146" s="3" t="s">
        <v>44</v>
      </c>
      <c r="E5146">
        <v>2024</v>
      </c>
      <c r="F5146" s="3" t="str">
        <f t="shared" si="160"/>
        <v>CElevNINE M2024</v>
      </c>
      <c r="G5146" s="9" t="e">
        <v>#N/A</v>
      </c>
      <c r="H5146" s="9" t="e">
        <v>#N/A</v>
      </c>
      <c r="I5146" s="9" t="e">
        <v>#N/A</v>
      </c>
      <c r="J5146" s="9" t="e">
        <v>#N/A</v>
      </c>
      <c r="K5146" s="9" t="e">
        <v>#N/A</v>
      </c>
      <c r="L5146" s="9" t="e">
        <v>#N/A</v>
      </c>
      <c r="M5146" s="9" t="e">
        <v>#N/A</v>
      </c>
      <c r="N5146" s="9" t="e">
        <v>#N/A</v>
      </c>
      <c r="O5146" s="9" t="e">
        <v>#N/A</v>
      </c>
      <c r="P5146" s="9" t="e">
        <v>#N/A</v>
      </c>
      <c r="Q5146" s="9" t="e">
        <v>#N/A</v>
      </c>
      <c r="R5146" s="9" t="e">
        <v>#N/A</v>
      </c>
      <c r="S5146" s="9" t="e">
        <v>#N/A</v>
      </c>
      <c r="T5146" s="9" t="e">
        <v>#N/A</v>
      </c>
    </row>
    <row r="5147" spans="1:20" x14ac:dyDescent="0.35">
      <c r="A5147">
        <f t="shared" si="161"/>
        <v>5147</v>
      </c>
      <c r="B5147" s="3" t="s">
        <v>72</v>
      </c>
      <c r="C5147" s="3" t="s">
        <v>75</v>
      </c>
      <c r="D5147" s="3" t="s">
        <v>44</v>
      </c>
      <c r="E5147">
        <v>2025</v>
      </c>
      <c r="F5147" s="3" t="str">
        <f t="shared" si="160"/>
        <v>CElevNINE M2025</v>
      </c>
      <c r="G5147" s="9" t="e">
        <v>#N/A</v>
      </c>
      <c r="H5147" s="9" t="e">
        <v>#N/A</v>
      </c>
      <c r="I5147" s="9" t="e">
        <v>#N/A</v>
      </c>
      <c r="J5147" s="9" t="e">
        <v>#N/A</v>
      </c>
      <c r="K5147" s="9" t="e">
        <v>#N/A</v>
      </c>
      <c r="L5147" s="9" t="e">
        <v>#N/A</v>
      </c>
      <c r="M5147" s="9" t="e">
        <v>#N/A</v>
      </c>
      <c r="N5147" s="9" t="e">
        <v>#N/A</v>
      </c>
      <c r="O5147" s="9" t="e">
        <v>#N/A</v>
      </c>
      <c r="P5147" s="9" t="e">
        <v>#N/A</v>
      </c>
      <c r="Q5147" s="9" t="e">
        <v>#N/A</v>
      </c>
      <c r="R5147" s="9" t="e">
        <v>#N/A</v>
      </c>
      <c r="S5147" s="9" t="e">
        <v>#N/A</v>
      </c>
      <c r="T5147" s="9" t="e">
        <v>#N/A</v>
      </c>
    </row>
    <row r="5148" spans="1:20" x14ac:dyDescent="0.35">
      <c r="A5148">
        <f t="shared" si="161"/>
        <v>5148</v>
      </c>
      <c r="B5148" s="3" t="s">
        <v>72</v>
      </c>
      <c r="C5148" s="3" t="s">
        <v>75</v>
      </c>
      <c r="D5148" s="3" t="s">
        <v>44</v>
      </c>
      <c r="E5148">
        <v>2026</v>
      </c>
      <c r="F5148" s="3" t="str">
        <f t="shared" si="160"/>
        <v>CElevNINE M2026</v>
      </c>
      <c r="G5148" s="9" t="e">
        <v>#N/A</v>
      </c>
      <c r="H5148" s="9" t="e">
        <v>#N/A</v>
      </c>
      <c r="I5148" s="9" t="e">
        <v>#N/A</v>
      </c>
      <c r="J5148" s="9" t="e">
        <v>#N/A</v>
      </c>
      <c r="K5148" s="9" t="e">
        <v>#N/A</v>
      </c>
      <c r="L5148" s="9" t="e">
        <v>#N/A</v>
      </c>
      <c r="M5148" s="9" t="e">
        <v>#N/A</v>
      </c>
      <c r="N5148" s="9" t="e">
        <v>#N/A</v>
      </c>
      <c r="O5148" s="9" t="e">
        <v>#N/A</v>
      </c>
      <c r="P5148" s="9" t="e">
        <v>#N/A</v>
      </c>
      <c r="Q5148" s="9" t="e">
        <v>#N/A</v>
      </c>
      <c r="R5148" s="9" t="e">
        <v>#N/A</v>
      </c>
      <c r="S5148" s="9" t="e">
        <v>#N/A</v>
      </c>
      <c r="T5148" s="9" t="e">
        <v>#N/A</v>
      </c>
    </row>
    <row r="5149" spans="1:20" x14ac:dyDescent="0.35">
      <c r="A5149">
        <f t="shared" si="161"/>
        <v>5149</v>
      </c>
      <c r="B5149" s="3" t="s">
        <v>72</v>
      </c>
      <c r="C5149" s="3" t="s">
        <v>75</v>
      </c>
      <c r="D5149" s="3" t="s">
        <v>44</v>
      </c>
      <c r="E5149">
        <v>2027</v>
      </c>
      <c r="F5149" s="3" t="str">
        <f t="shared" si="160"/>
        <v>CElevNINE M2027</v>
      </c>
      <c r="G5149" s="9" t="e">
        <v>#N/A</v>
      </c>
      <c r="H5149" s="9" t="e">
        <v>#N/A</v>
      </c>
      <c r="I5149" s="9" t="e">
        <v>#N/A</v>
      </c>
      <c r="J5149" s="9" t="e">
        <v>#N/A</v>
      </c>
      <c r="K5149" s="9" t="e">
        <v>#N/A</v>
      </c>
      <c r="L5149" s="9" t="e">
        <v>#N/A</v>
      </c>
      <c r="M5149" s="9" t="e">
        <v>#N/A</v>
      </c>
      <c r="N5149" s="9" t="e">
        <v>#N/A</v>
      </c>
      <c r="O5149" s="9" t="e">
        <v>#N/A</v>
      </c>
      <c r="P5149" s="9" t="e">
        <v>#N/A</v>
      </c>
      <c r="Q5149" s="9" t="e">
        <v>#N/A</v>
      </c>
      <c r="R5149" s="9" t="e">
        <v>#N/A</v>
      </c>
      <c r="S5149" s="9" t="e">
        <v>#N/A</v>
      </c>
      <c r="T5149" s="9" t="e">
        <v>#N/A</v>
      </c>
    </row>
    <row r="5150" spans="1:20" x14ac:dyDescent="0.35">
      <c r="A5150">
        <f t="shared" si="161"/>
        <v>5150</v>
      </c>
      <c r="B5150" s="3" t="s">
        <v>72</v>
      </c>
      <c r="C5150" s="3" t="s">
        <v>75</v>
      </c>
      <c r="D5150" s="3" t="s">
        <v>44</v>
      </c>
      <c r="E5150">
        <v>2028</v>
      </c>
      <c r="F5150" s="3" t="str">
        <f t="shared" si="160"/>
        <v>CElevNINE M2028</v>
      </c>
      <c r="G5150" s="9" t="e">
        <v>#N/A</v>
      </c>
      <c r="H5150" s="9" t="e">
        <v>#N/A</v>
      </c>
      <c r="I5150" s="9" t="e">
        <v>#N/A</v>
      </c>
      <c r="J5150" s="9" t="e">
        <v>#N/A</v>
      </c>
      <c r="K5150" s="9" t="e">
        <v>#N/A</v>
      </c>
      <c r="L5150" s="9" t="e">
        <v>#N/A</v>
      </c>
      <c r="M5150" s="9" t="e">
        <v>#N/A</v>
      </c>
      <c r="N5150" s="9" t="e">
        <v>#N/A</v>
      </c>
      <c r="O5150" s="9" t="e">
        <v>#N/A</v>
      </c>
      <c r="P5150" s="9" t="e">
        <v>#N/A</v>
      </c>
      <c r="Q5150" s="9" t="e">
        <v>#N/A</v>
      </c>
      <c r="R5150" s="9" t="e">
        <v>#N/A</v>
      </c>
      <c r="S5150" s="9" t="e">
        <v>#N/A</v>
      </c>
      <c r="T5150" s="9" t="e">
        <v>#N/A</v>
      </c>
    </row>
    <row r="5151" spans="1:20" x14ac:dyDescent="0.35">
      <c r="A5151">
        <f t="shared" si="161"/>
        <v>5151</v>
      </c>
      <c r="B5151" s="3" t="s">
        <v>72</v>
      </c>
      <c r="C5151" s="3" t="s">
        <v>75</v>
      </c>
      <c r="D5151" s="3" t="s">
        <v>44</v>
      </c>
      <c r="E5151">
        <v>2029</v>
      </c>
      <c r="F5151" s="3" t="str">
        <f t="shared" si="160"/>
        <v>CElevNINE M2029</v>
      </c>
      <c r="G5151" s="9" t="e">
        <v>#N/A</v>
      </c>
      <c r="H5151" s="9" t="e">
        <v>#N/A</v>
      </c>
      <c r="I5151" s="9" t="e">
        <v>#N/A</v>
      </c>
      <c r="J5151" s="9" t="e">
        <v>#N/A</v>
      </c>
      <c r="K5151" s="9" t="e">
        <v>#N/A</v>
      </c>
      <c r="L5151" s="9" t="e">
        <v>#N/A</v>
      </c>
      <c r="M5151" s="9" t="e">
        <v>#N/A</v>
      </c>
      <c r="N5151" s="9" t="e">
        <v>#N/A</v>
      </c>
      <c r="O5151" s="9" t="e">
        <v>#N/A</v>
      </c>
      <c r="P5151" s="9" t="e">
        <v>#N/A</v>
      </c>
      <c r="Q5151" s="9" t="e">
        <v>#N/A</v>
      </c>
      <c r="R5151" s="9" t="e">
        <v>#N/A</v>
      </c>
      <c r="S5151" s="9" t="e">
        <v>#N/A</v>
      </c>
      <c r="T5151" s="9" t="e">
        <v>#N/A</v>
      </c>
    </row>
    <row r="5152" spans="1:20" x14ac:dyDescent="0.35">
      <c r="A5152">
        <f t="shared" si="161"/>
        <v>5152</v>
      </c>
      <c r="B5152" s="3" t="s">
        <v>72</v>
      </c>
      <c r="C5152" s="3" t="s">
        <v>75</v>
      </c>
      <c r="D5152" s="3" t="s">
        <v>45</v>
      </c>
      <c r="E5152">
        <v>2020</v>
      </c>
      <c r="F5152" s="3" t="str">
        <f t="shared" si="160"/>
        <v>CElevLONG L2020</v>
      </c>
      <c r="G5152" s="9">
        <v>1536</v>
      </c>
      <c r="H5152" s="9">
        <v>1536</v>
      </c>
      <c r="I5152" s="9">
        <v>1536</v>
      </c>
      <c r="J5152" s="9">
        <v>1536</v>
      </c>
      <c r="K5152" s="9">
        <v>1522</v>
      </c>
      <c r="L5152" s="9">
        <v>1536</v>
      </c>
      <c r="M5152" s="9">
        <v>1536</v>
      </c>
      <c r="N5152" s="9">
        <v>1536</v>
      </c>
      <c r="O5152" s="9">
        <v>1536</v>
      </c>
      <c r="P5152" s="9">
        <v>1536</v>
      </c>
      <c r="Q5152" s="9">
        <v>1536</v>
      </c>
      <c r="R5152" s="9">
        <v>1536</v>
      </c>
      <c r="S5152" s="9">
        <v>1536</v>
      </c>
      <c r="T5152" s="9">
        <v>1536</v>
      </c>
    </row>
    <row r="5153" spans="1:20" x14ac:dyDescent="0.35">
      <c r="A5153">
        <f t="shared" si="161"/>
        <v>5153</v>
      </c>
      <c r="B5153" s="3" t="s">
        <v>72</v>
      </c>
      <c r="C5153" s="3" t="s">
        <v>75</v>
      </c>
      <c r="D5153" s="3" t="s">
        <v>45</v>
      </c>
      <c r="E5153">
        <v>2021</v>
      </c>
      <c r="F5153" s="3" t="str">
        <f t="shared" si="160"/>
        <v>CElevLONG L2021</v>
      </c>
      <c r="G5153" s="9">
        <v>1536</v>
      </c>
      <c r="H5153" s="9">
        <v>1536</v>
      </c>
      <c r="I5153" s="9">
        <v>1536</v>
      </c>
      <c r="J5153" s="9">
        <v>1536</v>
      </c>
      <c r="K5153" s="9">
        <v>1536</v>
      </c>
      <c r="L5153" s="9">
        <v>1536</v>
      </c>
      <c r="M5153" s="9">
        <v>1536</v>
      </c>
      <c r="N5153" s="9">
        <v>1536</v>
      </c>
      <c r="O5153" s="9">
        <v>1536</v>
      </c>
      <c r="P5153" s="9">
        <v>1536</v>
      </c>
      <c r="Q5153" s="9">
        <v>1536</v>
      </c>
      <c r="R5153" s="9">
        <v>1536</v>
      </c>
      <c r="S5153" s="9">
        <v>1536</v>
      </c>
      <c r="T5153" s="9">
        <v>1536</v>
      </c>
    </row>
    <row r="5154" spans="1:20" x14ac:dyDescent="0.35">
      <c r="A5154">
        <f t="shared" si="161"/>
        <v>5154</v>
      </c>
      <c r="B5154" s="3" t="s">
        <v>72</v>
      </c>
      <c r="C5154" s="3" t="s">
        <v>75</v>
      </c>
      <c r="D5154" s="3" t="s">
        <v>45</v>
      </c>
      <c r="E5154">
        <v>2022</v>
      </c>
      <c r="F5154" s="3" t="str">
        <f t="shared" si="160"/>
        <v>CElevLONG L2022</v>
      </c>
      <c r="G5154" s="9">
        <v>1536</v>
      </c>
      <c r="H5154" s="9">
        <v>1536</v>
      </c>
      <c r="I5154" s="9">
        <v>1536</v>
      </c>
      <c r="J5154" s="9">
        <v>1536</v>
      </c>
      <c r="K5154" s="9">
        <v>1536</v>
      </c>
      <c r="L5154" s="9">
        <v>1536</v>
      </c>
      <c r="M5154" s="9">
        <v>1536</v>
      </c>
      <c r="N5154" s="9">
        <v>1536</v>
      </c>
      <c r="O5154" s="9">
        <v>1536</v>
      </c>
      <c r="P5154" s="9">
        <v>1536</v>
      </c>
      <c r="Q5154" s="9">
        <v>1536</v>
      </c>
      <c r="R5154" s="9">
        <v>1536</v>
      </c>
      <c r="S5154" s="9">
        <v>1536</v>
      </c>
      <c r="T5154" s="9">
        <v>1536</v>
      </c>
    </row>
    <row r="5155" spans="1:20" x14ac:dyDescent="0.35">
      <c r="A5155">
        <f t="shared" si="161"/>
        <v>5155</v>
      </c>
      <c r="B5155" s="3" t="s">
        <v>72</v>
      </c>
      <c r="C5155" s="3" t="s">
        <v>75</v>
      </c>
      <c r="D5155" s="3" t="s">
        <v>45</v>
      </c>
      <c r="E5155">
        <v>2023</v>
      </c>
      <c r="F5155" s="3" t="str">
        <f t="shared" si="160"/>
        <v>CElevLONG L2023</v>
      </c>
      <c r="G5155" s="9">
        <v>1536</v>
      </c>
      <c r="H5155" s="9">
        <v>1536</v>
      </c>
      <c r="I5155" s="9">
        <v>1536</v>
      </c>
      <c r="J5155" s="9">
        <v>1536</v>
      </c>
      <c r="K5155" s="9">
        <v>1536</v>
      </c>
      <c r="L5155" s="9">
        <v>1536</v>
      </c>
      <c r="M5155" s="9">
        <v>1536</v>
      </c>
      <c r="N5155" s="9">
        <v>1536</v>
      </c>
      <c r="O5155" s="9">
        <v>1536</v>
      </c>
      <c r="P5155" s="9">
        <v>1536</v>
      </c>
      <c r="Q5155" s="9">
        <v>1536</v>
      </c>
      <c r="R5155" s="9">
        <v>1536</v>
      </c>
      <c r="S5155" s="9">
        <v>1536</v>
      </c>
      <c r="T5155" s="9">
        <v>1536</v>
      </c>
    </row>
    <row r="5156" spans="1:20" x14ac:dyDescent="0.35">
      <c r="A5156">
        <f t="shared" si="161"/>
        <v>5156</v>
      </c>
      <c r="B5156" s="3" t="s">
        <v>72</v>
      </c>
      <c r="C5156" s="3" t="s">
        <v>75</v>
      </c>
      <c r="D5156" s="3" t="s">
        <v>45</v>
      </c>
      <c r="E5156">
        <v>2024</v>
      </c>
      <c r="F5156" s="3" t="str">
        <f t="shared" si="160"/>
        <v>CElevLONG L2024</v>
      </c>
      <c r="G5156" s="9">
        <v>1536</v>
      </c>
      <c r="H5156" s="9">
        <v>1536</v>
      </c>
      <c r="I5156" s="9">
        <v>1536</v>
      </c>
      <c r="J5156" s="9">
        <v>1536</v>
      </c>
      <c r="K5156" s="9">
        <v>1536</v>
      </c>
      <c r="L5156" s="9">
        <v>1536</v>
      </c>
      <c r="M5156" s="9">
        <v>1535.8</v>
      </c>
      <c r="N5156" s="9">
        <v>1536</v>
      </c>
      <c r="O5156" s="9">
        <v>1536</v>
      </c>
      <c r="P5156" s="9">
        <v>1536</v>
      </c>
      <c r="Q5156" s="9">
        <v>1536</v>
      </c>
      <c r="R5156" s="9">
        <v>1536</v>
      </c>
      <c r="S5156" s="9">
        <v>1536</v>
      </c>
      <c r="T5156" s="9">
        <v>1536</v>
      </c>
    </row>
    <row r="5157" spans="1:20" x14ac:dyDescent="0.35">
      <c r="A5157">
        <f t="shared" si="161"/>
        <v>5157</v>
      </c>
      <c r="B5157" s="3" t="s">
        <v>72</v>
      </c>
      <c r="C5157" s="3" t="s">
        <v>75</v>
      </c>
      <c r="D5157" s="3" t="s">
        <v>45</v>
      </c>
      <c r="E5157">
        <v>2025</v>
      </c>
      <c r="F5157" s="3" t="str">
        <f t="shared" si="160"/>
        <v>CElevLONG L2025</v>
      </c>
      <c r="G5157" s="9">
        <v>1536</v>
      </c>
      <c r="H5157" s="9">
        <v>1536</v>
      </c>
      <c r="I5157" s="9">
        <v>1536</v>
      </c>
      <c r="J5157" s="9">
        <v>1536</v>
      </c>
      <c r="K5157" s="9">
        <v>1536</v>
      </c>
      <c r="L5157" s="9">
        <v>1536</v>
      </c>
      <c r="M5157" s="9">
        <v>1536</v>
      </c>
      <c r="N5157" s="9">
        <v>1536</v>
      </c>
      <c r="O5157" s="9">
        <v>1536</v>
      </c>
      <c r="P5157" s="9">
        <v>1536</v>
      </c>
      <c r="Q5157" s="9">
        <v>1536</v>
      </c>
      <c r="R5157" s="9">
        <v>1536</v>
      </c>
      <c r="S5157" s="9">
        <v>1536</v>
      </c>
      <c r="T5157" s="9">
        <v>1536</v>
      </c>
    </row>
    <row r="5158" spans="1:20" x14ac:dyDescent="0.35">
      <c r="A5158">
        <f t="shared" si="161"/>
        <v>5158</v>
      </c>
      <c r="B5158" s="3" t="s">
        <v>72</v>
      </c>
      <c r="C5158" s="3" t="s">
        <v>75</v>
      </c>
      <c r="D5158" s="3" t="s">
        <v>45</v>
      </c>
      <c r="E5158">
        <v>2026</v>
      </c>
      <c r="F5158" s="3" t="str">
        <f t="shared" si="160"/>
        <v>CElevLONG L2026</v>
      </c>
      <c r="G5158" s="9">
        <v>1536</v>
      </c>
      <c r="H5158" s="9">
        <v>1536</v>
      </c>
      <c r="I5158" s="9">
        <v>1536</v>
      </c>
      <c r="J5158" s="9">
        <v>1536</v>
      </c>
      <c r="K5158" s="9">
        <v>1536</v>
      </c>
      <c r="L5158" s="9">
        <v>1536</v>
      </c>
      <c r="M5158" s="9">
        <v>1536</v>
      </c>
      <c r="N5158" s="9">
        <v>1536</v>
      </c>
      <c r="O5158" s="9">
        <v>1536</v>
      </c>
      <c r="P5158" s="9">
        <v>1536</v>
      </c>
      <c r="Q5158" s="9">
        <v>1536</v>
      </c>
      <c r="R5158" s="9">
        <v>1536</v>
      </c>
      <c r="S5158" s="9">
        <v>1536</v>
      </c>
      <c r="T5158" s="9">
        <v>1536</v>
      </c>
    </row>
    <row r="5159" spans="1:20" x14ac:dyDescent="0.35">
      <c r="A5159">
        <f t="shared" si="161"/>
        <v>5159</v>
      </c>
      <c r="B5159" s="3" t="s">
        <v>72</v>
      </c>
      <c r="C5159" s="3" t="s">
        <v>75</v>
      </c>
      <c r="D5159" s="3" t="s">
        <v>45</v>
      </c>
      <c r="E5159">
        <v>2027</v>
      </c>
      <c r="F5159" s="3" t="str">
        <f t="shared" si="160"/>
        <v>CElevLONG L2027</v>
      </c>
      <c r="G5159" s="9">
        <v>1536</v>
      </c>
      <c r="H5159" s="9">
        <v>1536</v>
      </c>
      <c r="I5159" s="9">
        <v>1536</v>
      </c>
      <c r="J5159" s="9">
        <v>1522</v>
      </c>
      <c r="K5159" s="9">
        <v>1522</v>
      </c>
      <c r="L5159" s="9">
        <v>1522</v>
      </c>
      <c r="M5159" s="9">
        <v>1536</v>
      </c>
      <c r="N5159" s="9">
        <v>1536</v>
      </c>
      <c r="O5159" s="9">
        <v>1536</v>
      </c>
      <c r="P5159" s="9">
        <v>1536</v>
      </c>
      <c r="Q5159" s="9">
        <v>1536</v>
      </c>
      <c r="R5159" s="9">
        <v>1536</v>
      </c>
      <c r="S5159" s="9">
        <v>1536</v>
      </c>
      <c r="T5159" s="9">
        <v>1536</v>
      </c>
    </row>
    <row r="5160" spans="1:20" x14ac:dyDescent="0.35">
      <c r="A5160">
        <f t="shared" si="161"/>
        <v>5160</v>
      </c>
      <c r="B5160" s="3" t="s">
        <v>72</v>
      </c>
      <c r="C5160" s="3" t="s">
        <v>75</v>
      </c>
      <c r="D5160" s="3" t="s">
        <v>45</v>
      </c>
      <c r="E5160">
        <v>2028</v>
      </c>
      <c r="F5160" s="3" t="str">
        <f t="shared" si="160"/>
        <v>CElevLONG L2028</v>
      </c>
      <c r="G5160" s="9">
        <v>1536</v>
      </c>
      <c r="H5160" s="9">
        <v>1536</v>
      </c>
      <c r="I5160" s="9">
        <v>1536</v>
      </c>
      <c r="J5160" s="9">
        <v>1522</v>
      </c>
      <c r="K5160" s="9">
        <v>1522</v>
      </c>
      <c r="L5160" s="9">
        <v>1536</v>
      </c>
      <c r="M5160" s="9">
        <v>1536</v>
      </c>
      <c r="N5160" s="9">
        <v>1536</v>
      </c>
      <c r="O5160" s="9">
        <v>1536</v>
      </c>
      <c r="P5160" s="9">
        <v>1536</v>
      </c>
      <c r="Q5160" s="9">
        <v>1536</v>
      </c>
      <c r="R5160" s="9">
        <v>1536</v>
      </c>
      <c r="S5160" s="9">
        <v>1536</v>
      </c>
      <c r="T5160" s="9">
        <v>1536</v>
      </c>
    </row>
    <row r="5161" spans="1:20" x14ac:dyDescent="0.35">
      <c r="A5161">
        <f t="shared" si="161"/>
        <v>5161</v>
      </c>
      <c r="B5161" s="3" t="s">
        <v>72</v>
      </c>
      <c r="C5161" s="3" t="s">
        <v>75</v>
      </c>
      <c r="D5161" s="3" t="s">
        <v>45</v>
      </c>
      <c r="E5161">
        <v>2029</v>
      </c>
      <c r="F5161" s="3" t="str">
        <f t="shared" si="160"/>
        <v>CElevLONG L2029</v>
      </c>
      <c r="G5161" s="9">
        <v>1536</v>
      </c>
      <c r="H5161" s="9">
        <v>1536</v>
      </c>
      <c r="I5161" s="9">
        <v>1536</v>
      </c>
      <c r="J5161" s="9">
        <v>1536</v>
      </c>
      <c r="K5161" s="9">
        <v>1536</v>
      </c>
      <c r="L5161" s="9">
        <v>1536</v>
      </c>
      <c r="M5161" s="9">
        <v>1536</v>
      </c>
      <c r="N5161" s="9">
        <v>1536</v>
      </c>
      <c r="O5161" s="9">
        <v>1536</v>
      </c>
      <c r="P5161" s="9">
        <v>1536</v>
      </c>
      <c r="Q5161" s="9">
        <v>1536</v>
      </c>
      <c r="R5161" s="9">
        <v>1536</v>
      </c>
      <c r="S5161" s="9">
        <v>1536</v>
      </c>
      <c r="T5161" s="9">
        <v>1536</v>
      </c>
    </row>
    <row r="5162" spans="1:20" x14ac:dyDescent="0.35">
      <c r="A5162">
        <f t="shared" si="161"/>
        <v>5162</v>
      </c>
      <c r="B5162" s="3" t="s">
        <v>72</v>
      </c>
      <c r="C5162" s="3" t="s">
        <v>75</v>
      </c>
      <c r="D5162" s="3" t="s">
        <v>46</v>
      </c>
      <c r="E5162">
        <v>2020</v>
      </c>
      <c r="F5162" s="3" t="str">
        <f t="shared" si="160"/>
        <v>CElevL FALL2020</v>
      </c>
      <c r="G5162" s="9" t="e">
        <v>#N/A</v>
      </c>
      <c r="H5162" s="9" t="e">
        <v>#N/A</v>
      </c>
      <c r="I5162" s="9" t="e">
        <v>#N/A</v>
      </c>
      <c r="J5162" s="9" t="e">
        <v>#N/A</v>
      </c>
      <c r="K5162" s="9" t="e">
        <v>#N/A</v>
      </c>
      <c r="L5162" s="9" t="e">
        <v>#N/A</v>
      </c>
      <c r="M5162" s="9" t="e">
        <v>#N/A</v>
      </c>
      <c r="N5162" s="9" t="e">
        <v>#N/A</v>
      </c>
      <c r="O5162" s="9" t="e">
        <v>#N/A</v>
      </c>
      <c r="P5162" s="9" t="e">
        <v>#N/A</v>
      </c>
      <c r="Q5162" s="9" t="e">
        <v>#N/A</v>
      </c>
      <c r="R5162" s="9" t="e">
        <v>#N/A</v>
      </c>
      <c r="S5162" s="9" t="e">
        <v>#N/A</v>
      </c>
      <c r="T5162" s="9" t="e">
        <v>#N/A</v>
      </c>
    </row>
    <row r="5163" spans="1:20" x14ac:dyDescent="0.35">
      <c r="A5163">
        <f t="shared" si="161"/>
        <v>5163</v>
      </c>
      <c r="B5163" s="3" t="s">
        <v>72</v>
      </c>
      <c r="C5163" s="3" t="s">
        <v>75</v>
      </c>
      <c r="D5163" s="3" t="s">
        <v>46</v>
      </c>
      <c r="E5163">
        <v>2021</v>
      </c>
      <c r="F5163" s="3" t="str">
        <f t="shared" si="160"/>
        <v>CElevL FALL2021</v>
      </c>
      <c r="G5163" s="9" t="e">
        <v>#N/A</v>
      </c>
      <c r="H5163" s="9" t="e">
        <v>#N/A</v>
      </c>
      <c r="I5163" s="9" t="e">
        <v>#N/A</v>
      </c>
      <c r="J5163" s="9" t="e">
        <v>#N/A</v>
      </c>
      <c r="K5163" s="9" t="e">
        <v>#N/A</v>
      </c>
      <c r="L5163" s="9" t="e">
        <v>#N/A</v>
      </c>
      <c r="M5163" s="9" t="e">
        <v>#N/A</v>
      </c>
      <c r="N5163" s="9" t="e">
        <v>#N/A</v>
      </c>
      <c r="O5163" s="9" t="e">
        <v>#N/A</v>
      </c>
      <c r="P5163" s="9" t="e">
        <v>#N/A</v>
      </c>
      <c r="Q5163" s="9" t="e">
        <v>#N/A</v>
      </c>
      <c r="R5163" s="9" t="e">
        <v>#N/A</v>
      </c>
      <c r="S5163" s="9" t="e">
        <v>#N/A</v>
      </c>
      <c r="T5163" s="9" t="e">
        <v>#N/A</v>
      </c>
    </row>
    <row r="5164" spans="1:20" x14ac:dyDescent="0.35">
      <c r="A5164">
        <f t="shared" si="161"/>
        <v>5164</v>
      </c>
      <c r="B5164" s="3" t="s">
        <v>72</v>
      </c>
      <c r="C5164" s="3" t="s">
        <v>75</v>
      </c>
      <c r="D5164" s="3" t="s">
        <v>46</v>
      </c>
      <c r="E5164">
        <v>2022</v>
      </c>
      <c r="F5164" s="3" t="str">
        <f t="shared" si="160"/>
        <v>CElevL FALL2022</v>
      </c>
      <c r="G5164" s="9" t="e">
        <v>#N/A</v>
      </c>
      <c r="H5164" s="9" t="e">
        <v>#N/A</v>
      </c>
      <c r="I5164" s="9" t="e">
        <v>#N/A</v>
      </c>
      <c r="J5164" s="9" t="e">
        <v>#N/A</v>
      </c>
      <c r="K5164" s="9" t="e">
        <v>#N/A</v>
      </c>
      <c r="L5164" s="9" t="e">
        <v>#N/A</v>
      </c>
      <c r="M5164" s="9" t="e">
        <v>#N/A</v>
      </c>
      <c r="N5164" s="9" t="e">
        <v>#N/A</v>
      </c>
      <c r="O5164" s="9" t="e">
        <v>#N/A</v>
      </c>
      <c r="P5164" s="9" t="e">
        <v>#N/A</v>
      </c>
      <c r="Q5164" s="9" t="e">
        <v>#N/A</v>
      </c>
      <c r="R5164" s="9" t="e">
        <v>#N/A</v>
      </c>
      <c r="S5164" s="9" t="e">
        <v>#N/A</v>
      </c>
      <c r="T5164" s="9" t="e">
        <v>#N/A</v>
      </c>
    </row>
    <row r="5165" spans="1:20" x14ac:dyDescent="0.35">
      <c r="A5165">
        <f t="shared" si="161"/>
        <v>5165</v>
      </c>
      <c r="B5165" s="3" t="s">
        <v>72</v>
      </c>
      <c r="C5165" s="3" t="s">
        <v>75</v>
      </c>
      <c r="D5165" s="3" t="s">
        <v>46</v>
      </c>
      <c r="E5165">
        <v>2023</v>
      </c>
      <c r="F5165" s="3" t="str">
        <f t="shared" si="160"/>
        <v>CElevL FALL2023</v>
      </c>
      <c r="G5165" s="9" t="e">
        <v>#N/A</v>
      </c>
      <c r="H5165" s="9" t="e">
        <v>#N/A</v>
      </c>
      <c r="I5165" s="9" t="e">
        <v>#N/A</v>
      </c>
      <c r="J5165" s="9" t="e">
        <v>#N/A</v>
      </c>
      <c r="K5165" s="9" t="e">
        <v>#N/A</v>
      </c>
      <c r="L5165" s="9" t="e">
        <v>#N/A</v>
      </c>
      <c r="M5165" s="9" t="e">
        <v>#N/A</v>
      </c>
      <c r="N5165" s="9" t="e">
        <v>#N/A</v>
      </c>
      <c r="O5165" s="9" t="e">
        <v>#N/A</v>
      </c>
      <c r="P5165" s="9" t="e">
        <v>#N/A</v>
      </c>
      <c r="Q5165" s="9" t="e">
        <v>#N/A</v>
      </c>
      <c r="R5165" s="9" t="e">
        <v>#N/A</v>
      </c>
      <c r="S5165" s="9" t="e">
        <v>#N/A</v>
      </c>
      <c r="T5165" s="9" t="e">
        <v>#N/A</v>
      </c>
    </row>
    <row r="5166" spans="1:20" x14ac:dyDescent="0.35">
      <c r="A5166">
        <f t="shared" si="161"/>
        <v>5166</v>
      </c>
      <c r="B5166" s="3" t="s">
        <v>72</v>
      </c>
      <c r="C5166" s="3" t="s">
        <v>75</v>
      </c>
      <c r="D5166" s="3" t="s">
        <v>46</v>
      </c>
      <c r="E5166">
        <v>2024</v>
      </c>
      <c r="F5166" s="3" t="str">
        <f t="shared" si="160"/>
        <v>CElevL FALL2024</v>
      </c>
      <c r="G5166" s="9" t="e">
        <v>#N/A</v>
      </c>
      <c r="H5166" s="9" t="e">
        <v>#N/A</v>
      </c>
      <c r="I5166" s="9" t="e">
        <v>#N/A</v>
      </c>
      <c r="J5166" s="9" t="e">
        <v>#N/A</v>
      </c>
      <c r="K5166" s="9" t="e">
        <v>#N/A</v>
      </c>
      <c r="L5166" s="9" t="e">
        <v>#N/A</v>
      </c>
      <c r="M5166" s="9" t="e">
        <v>#N/A</v>
      </c>
      <c r="N5166" s="9" t="e">
        <v>#N/A</v>
      </c>
      <c r="O5166" s="9" t="e">
        <v>#N/A</v>
      </c>
      <c r="P5166" s="9" t="e">
        <v>#N/A</v>
      </c>
      <c r="Q5166" s="9" t="e">
        <v>#N/A</v>
      </c>
      <c r="R5166" s="9" t="e">
        <v>#N/A</v>
      </c>
      <c r="S5166" s="9" t="e">
        <v>#N/A</v>
      </c>
      <c r="T5166" s="9" t="e">
        <v>#N/A</v>
      </c>
    </row>
    <row r="5167" spans="1:20" x14ac:dyDescent="0.35">
      <c r="A5167">
        <f t="shared" si="161"/>
        <v>5167</v>
      </c>
      <c r="B5167" s="3" t="s">
        <v>72</v>
      </c>
      <c r="C5167" s="3" t="s">
        <v>75</v>
      </c>
      <c r="D5167" s="3" t="s">
        <v>46</v>
      </c>
      <c r="E5167">
        <v>2025</v>
      </c>
      <c r="F5167" s="3" t="str">
        <f t="shared" si="160"/>
        <v>CElevL FALL2025</v>
      </c>
      <c r="G5167" s="9" t="e">
        <v>#N/A</v>
      </c>
      <c r="H5167" s="9" t="e">
        <v>#N/A</v>
      </c>
      <c r="I5167" s="9" t="e">
        <v>#N/A</v>
      </c>
      <c r="J5167" s="9" t="e">
        <v>#N/A</v>
      </c>
      <c r="K5167" s="9" t="e">
        <v>#N/A</v>
      </c>
      <c r="L5167" s="9" t="e">
        <v>#N/A</v>
      </c>
      <c r="M5167" s="9" t="e">
        <v>#N/A</v>
      </c>
      <c r="N5167" s="9" t="e">
        <v>#N/A</v>
      </c>
      <c r="O5167" s="9" t="e">
        <v>#N/A</v>
      </c>
      <c r="P5167" s="9" t="e">
        <v>#N/A</v>
      </c>
      <c r="Q5167" s="9" t="e">
        <v>#N/A</v>
      </c>
      <c r="R5167" s="9" t="e">
        <v>#N/A</v>
      </c>
      <c r="S5167" s="9" t="e">
        <v>#N/A</v>
      </c>
      <c r="T5167" s="9" t="e">
        <v>#N/A</v>
      </c>
    </row>
    <row r="5168" spans="1:20" x14ac:dyDescent="0.35">
      <c r="A5168">
        <f t="shared" si="161"/>
        <v>5168</v>
      </c>
      <c r="B5168" s="3" t="s">
        <v>72</v>
      </c>
      <c r="C5168" s="3" t="s">
        <v>75</v>
      </c>
      <c r="D5168" s="3" t="s">
        <v>46</v>
      </c>
      <c r="E5168">
        <v>2026</v>
      </c>
      <c r="F5168" s="3" t="str">
        <f t="shared" si="160"/>
        <v>CElevL FALL2026</v>
      </c>
      <c r="G5168" s="9" t="e">
        <v>#N/A</v>
      </c>
      <c r="H5168" s="9" t="e">
        <v>#N/A</v>
      </c>
      <c r="I5168" s="9" t="e">
        <v>#N/A</v>
      </c>
      <c r="J5168" s="9" t="e">
        <v>#N/A</v>
      </c>
      <c r="K5168" s="9" t="e">
        <v>#N/A</v>
      </c>
      <c r="L5168" s="9" t="e">
        <v>#N/A</v>
      </c>
      <c r="M5168" s="9" t="e">
        <v>#N/A</v>
      </c>
      <c r="N5168" s="9" t="e">
        <v>#N/A</v>
      </c>
      <c r="O5168" s="9" t="e">
        <v>#N/A</v>
      </c>
      <c r="P5168" s="9" t="e">
        <v>#N/A</v>
      </c>
      <c r="Q5168" s="9" t="e">
        <v>#N/A</v>
      </c>
      <c r="R5168" s="9" t="e">
        <v>#N/A</v>
      </c>
      <c r="S5168" s="9" t="e">
        <v>#N/A</v>
      </c>
      <c r="T5168" s="9" t="e">
        <v>#N/A</v>
      </c>
    </row>
    <row r="5169" spans="1:20" x14ac:dyDescent="0.35">
      <c r="A5169">
        <f t="shared" si="161"/>
        <v>5169</v>
      </c>
      <c r="B5169" s="3" t="s">
        <v>72</v>
      </c>
      <c r="C5169" s="3" t="s">
        <v>75</v>
      </c>
      <c r="D5169" s="3" t="s">
        <v>46</v>
      </c>
      <c r="E5169">
        <v>2027</v>
      </c>
      <c r="F5169" s="3" t="str">
        <f t="shared" si="160"/>
        <v>CElevL FALL2027</v>
      </c>
      <c r="G5169" s="9" t="e">
        <v>#N/A</v>
      </c>
      <c r="H5169" s="9" t="e">
        <v>#N/A</v>
      </c>
      <c r="I5169" s="9" t="e">
        <v>#N/A</v>
      </c>
      <c r="J5169" s="9" t="e">
        <v>#N/A</v>
      </c>
      <c r="K5169" s="9" t="e">
        <v>#N/A</v>
      </c>
      <c r="L5169" s="9" t="e">
        <v>#N/A</v>
      </c>
      <c r="M5169" s="9" t="e">
        <v>#N/A</v>
      </c>
      <c r="N5169" s="9" t="e">
        <v>#N/A</v>
      </c>
      <c r="O5169" s="9" t="e">
        <v>#N/A</v>
      </c>
      <c r="P5169" s="9" t="e">
        <v>#N/A</v>
      </c>
      <c r="Q5169" s="9" t="e">
        <v>#N/A</v>
      </c>
      <c r="R5169" s="9" t="e">
        <v>#N/A</v>
      </c>
      <c r="S5169" s="9" t="e">
        <v>#N/A</v>
      </c>
      <c r="T5169" s="9" t="e">
        <v>#N/A</v>
      </c>
    </row>
    <row r="5170" spans="1:20" x14ac:dyDescent="0.35">
      <c r="A5170">
        <f t="shared" si="161"/>
        <v>5170</v>
      </c>
      <c r="B5170" s="3" t="s">
        <v>72</v>
      </c>
      <c r="C5170" s="3" t="s">
        <v>75</v>
      </c>
      <c r="D5170" s="3" t="s">
        <v>46</v>
      </c>
      <c r="E5170">
        <v>2028</v>
      </c>
      <c r="F5170" s="3" t="str">
        <f t="shared" si="160"/>
        <v>CElevL FALL2028</v>
      </c>
      <c r="G5170" s="9" t="e">
        <v>#N/A</v>
      </c>
      <c r="H5170" s="9" t="e">
        <v>#N/A</v>
      </c>
      <c r="I5170" s="9" t="e">
        <v>#N/A</v>
      </c>
      <c r="J5170" s="9" t="e">
        <v>#N/A</v>
      </c>
      <c r="K5170" s="9" t="e">
        <v>#N/A</v>
      </c>
      <c r="L5170" s="9" t="e">
        <v>#N/A</v>
      </c>
      <c r="M5170" s="9" t="e">
        <v>#N/A</v>
      </c>
      <c r="N5170" s="9" t="e">
        <v>#N/A</v>
      </c>
      <c r="O5170" s="9" t="e">
        <v>#N/A</v>
      </c>
      <c r="P5170" s="9" t="e">
        <v>#N/A</v>
      </c>
      <c r="Q5170" s="9" t="e">
        <v>#N/A</v>
      </c>
      <c r="R5170" s="9" t="e">
        <v>#N/A</v>
      </c>
      <c r="S5170" s="9" t="e">
        <v>#N/A</v>
      </c>
      <c r="T5170" s="9" t="e">
        <v>#N/A</v>
      </c>
    </row>
    <row r="5171" spans="1:20" x14ac:dyDescent="0.35">
      <c r="A5171">
        <f t="shared" si="161"/>
        <v>5171</v>
      </c>
      <c r="B5171" s="3" t="s">
        <v>72</v>
      </c>
      <c r="C5171" s="3" t="s">
        <v>75</v>
      </c>
      <c r="D5171" s="3" t="s">
        <v>46</v>
      </c>
      <c r="E5171">
        <v>2029</v>
      </c>
      <c r="F5171" s="3" t="str">
        <f t="shared" si="160"/>
        <v>CElevL FALL2029</v>
      </c>
      <c r="G5171" s="9" t="e">
        <v>#N/A</v>
      </c>
      <c r="H5171" s="9" t="e">
        <v>#N/A</v>
      </c>
      <c r="I5171" s="9" t="e">
        <v>#N/A</v>
      </c>
      <c r="J5171" s="9" t="e">
        <v>#N/A</v>
      </c>
      <c r="K5171" s="9" t="e">
        <v>#N/A</v>
      </c>
      <c r="L5171" s="9" t="e">
        <v>#N/A</v>
      </c>
      <c r="M5171" s="9" t="e">
        <v>#N/A</v>
      </c>
      <c r="N5171" s="9" t="e">
        <v>#N/A</v>
      </c>
      <c r="O5171" s="9" t="e">
        <v>#N/A</v>
      </c>
      <c r="P5171" s="9" t="e">
        <v>#N/A</v>
      </c>
      <c r="Q5171" s="9" t="e">
        <v>#N/A</v>
      </c>
      <c r="R5171" s="9" t="e">
        <v>#N/A</v>
      </c>
      <c r="S5171" s="9" t="e">
        <v>#N/A</v>
      </c>
      <c r="T5171" s="9" t="e">
        <v>#N/A</v>
      </c>
    </row>
    <row r="5172" spans="1:20" x14ac:dyDescent="0.35">
      <c r="A5172">
        <f t="shared" si="161"/>
        <v>5172</v>
      </c>
      <c r="B5172" s="3" t="s">
        <v>72</v>
      </c>
      <c r="C5172" s="3" t="s">
        <v>75</v>
      </c>
      <c r="D5172" s="3" t="s">
        <v>47</v>
      </c>
      <c r="E5172">
        <v>2020</v>
      </c>
      <c r="F5172" s="3" t="str">
        <f t="shared" si="160"/>
        <v>CElevCOULEE2020</v>
      </c>
      <c r="G5172" s="9">
        <v>1288</v>
      </c>
      <c r="H5172" s="9">
        <v>1288</v>
      </c>
      <c r="I5172" s="9">
        <v>1288</v>
      </c>
      <c r="J5172" s="9">
        <v>1288</v>
      </c>
      <c r="K5172" s="9">
        <v>1267</v>
      </c>
      <c r="L5172" s="9">
        <v>1245.9000000000001</v>
      </c>
      <c r="M5172" s="9">
        <v>1232</v>
      </c>
      <c r="N5172" s="9">
        <v>1222.7</v>
      </c>
      <c r="O5172" s="9">
        <v>1246.2</v>
      </c>
      <c r="P5172" s="9">
        <v>1287</v>
      </c>
      <c r="Q5172" s="9">
        <v>1288</v>
      </c>
      <c r="R5172" s="9">
        <v>1284</v>
      </c>
      <c r="S5172" s="9">
        <v>1279.0999999999999</v>
      </c>
      <c r="T5172" s="9">
        <v>1284.2</v>
      </c>
    </row>
    <row r="5173" spans="1:20" x14ac:dyDescent="0.35">
      <c r="A5173">
        <f t="shared" si="161"/>
        <v>5173</v>
      </c>
      <c r="B5173" s="3" t="s">
        <v>72</v>
      </c>
      <c r="C5173" s="3" t="s">
        <v>75</v>
      </c>
      <c r="D5173" s="3" t="s">
        <v>47</v>
      </c>
      <c r="E5173">
        <v>2021</v>
      </c>
      <c r="F5173" s="3" t="str">
        <f t="shared" si="160"/>
        <v>CElevCOULEE2021</v>
      </c>
      <c r="G5173" s="9">
        <v>1288</v>
      </c>
      <c r="H5173" s="9">
        <v>1288</v>
      </c>
      <c r="I5173" s="9">
        <v>1288</v>
      </c>
      <c r="J5173" s="9">
        <v>1263.2</v>
      </c>
      <c r="K5173" s="9">
        <v>1250</v>
      </c>
      <c r="L5173" s="9">
        <v>1228.7</v>
      </c>
      <c r="M5173" s="9">
        <v>1218.8</v>
      </c>
      <c r="N5173" s="9">
        <v>1208</v>
      </c>
      <c r="O5173" s="9">
        <v>1249.5</v>
      </c>
      <c r="P5173" s="9">
        <v>1287</v>
      </c>
      <c r="Q5173" s="9">
        <v>1288</v>
      </c>
      <c r="R5173" s="9">
        <v>1288</v>
      </c>
      <c r="S5173" s="9">
        <v>1279.0999999999999</v>
      </c>
      <c r="T5173" s="9">
        <v>1287.2</v>
      </c>
    </row>
    <row r="5174" spans="1:20" x14ac:dyDescent="0.35">
      <c r="A5174">
        <f t="shared" si="161"/>
        <v>5174</v>
      </c>
      <c r="B5174" s="3" t="s">
        <v>72</v>
      </c>
      <c r="C5174" s="3" t="s">
        <v>75</v>
      </c>
      <c r="D5174" s="3" t="s">
        <v>47</v>
      </c>
      <c r="E5174">
        <v>2022</v>
      </c>
      <c r="F5174" s="3" t="str">
        <f t="shared" si="160"/>
        <v>CElevCOULEE2022</v>
      </c>
      <c r="G5174" s="9">
        <v>1288</v>
      </c>
      <c r="H5174" s="9">
        <v>1288</v>
      </c>
      <c r="I5174" s="9">
        <v>1288</v>
      </c>
      <c r="J5174" s="9">
        <v>1268</v>
      </c>
      <c r="K5174" s="9">
        <v>1267</v>
      </c>
      <c r="L5174" s="9">
        <v>1255</v>
      </c>
      <c r="M5174" s="9">
        <v>1249.2</v>
      </c>
      <c r="N5174" s="9">
        <v>1249</v>
      </c>
      <c r="O5174" s="9">
        <v>1273.2</v>
      </c>
      <c r="P5174" s="9">
        <v>1286.5999999999999</v>
      </c>
      <c r="Q5174" s="9">
        <v>1285</v>
      </c>
      <c r="R5174" s="9">
        <v>1280</v>
      </c>
      <c r="S5174" s="9">
        <v>1277</v>
      </c>
      <c r="T5174" s="9">
        <v>1283</v>
      </c>
    </row>
    <row r="5175" spans="1:20" x14ac:dyDescent="0.35">
      <c r="A5175">
        <f t="shared" si="161"/>
        <v>5175</v>
      </c>
      <c r="B5175" s="3" t="s">
        <v>72</v>
      </c>
      <c r="C5175" s="3" t="s">
        <v>75</v>
      </c>
      <c r="D5175" s="3" t="s">
        <v>47</v>
      </c>
      <c r="E5175">
        <v>2023</v>
      </c>
      <c r="F5175" s="3" t="str">
        <f t="shared" si="160"/>
        <v>CElevCOULEE2023</v>
      </c>
      <c r="G5175" s="9">
        <v>1288</v>
      </c>
      <c r="H5175" s="9">
        <v>1288</v>
      </c>
      <c r="I5175" s="9">
        <v>1288</v>
      </c>
      <c r="J5175" s="9">
        <v>1288</v>
      </c>
      <c r="K5175" s="9">
        <v>1267</v>
      </c>
      <c r="L5175" s="9">
        <v>1255</v>
      </c>
      <c r="M5175" s="9">
        <v>1233.9000000000001</v>
      </c>
      <c r="N5175" s="9">
        <v>1221.5</v>
      </c>
      <c r="O5175" s="9">
        <v>1234.9000000000001</v>
      </c>
      <c r="P5175" s="9">
        <v>1285</v>
      </c>
      <c r="Q5175" s="9">
        <v>1288</v>
      </c>
      <c r="R5175" s="9">
        <v>1282</v>
      </c>
      <c r="S5175" s="9">
        <v>1277</v>
      </c>
      <c r="T5175" s="9">
        <v>1286.9000000000001</v>
      </c>
    </row>
    <row r="5176" spans="1:20" x14ac:dyDescent="0.35">
      <c r="A5176">
        <f t="shared" si="161"/>
        <v>5176</v>
      </c>
      <c r="B5176" s="3" t="s">
        <v>72</v>
      </c>
      <c r="C5176" s="3" t="s">
        <v>75</v>
      </c>
      <c r="D5176" s="3" t="s">
        <v>47</v>
      </c>
      <c r="E5176">
        <v>2024</v>
      </c>
      <c r="F5176" s="3" t="str">
        <f t="shared" si="160"/>
        <v>CElevCOULEE2024</v>
      </c>
      <c r="G5176" s="9">
        <v>1288</v>
      </c>
      <c r="H5176" s="9">
        <v>1288</v>
      </c>
      <c r="I5176" s="9">
        <v>1288</v>
      </c>
      <c r="J5176" s="9">
        <v>1288</v>
      </c>
      <c r="K5176" s="9">
        <v>1288</v>
      </c>
      <c r="L5176" s="9">
        <v>1279.3</v>
      </c>
      <c r="M5176" s="9">
        <v>1269</v>
      </c>
      <c r="N5176" s="9">
        <v>1255.7</v>
      </c>
      <c r="O5176" s="9">
        <v>1281.9000000000001</v>
      </c>
      <c r="P5176" s="9">
        <v>1285</v>
      </c>
      <c r="Q5176" s="9">
        <v>1285</v>
      </c>
      <c r="R5176" s="9">
        <v>1280</v>
      </c>
      <c r="S5176" s="9">
        <v>1277</v>
      </c>
      <c r="T5176" s="9">
        <v>1283</v>
      </c>
    </row>
    <row r="5177" spans="1:20" x14ac:dyDescent="0.35">
      <c r="A5177">
        <f t="shared" si="161"/>
        <v>5177</v>
      </c>
      <c r="B5177" s="3" t="s">
        <v>72</v>
      </c>
      <c r="C5177" s="3" t="s">
        <v>75</v>
      </c>
      <c r="D5177" s="3" t="s">
        <v>47</v>
      </c>
      <c r="E5177">
        <v>2025</v>
      </c>
      <c r="F5177" s="3" t="str">
        <f t="shared" si="160"/>
        <v>CElevCOULEE2025</v>
      </c>
      <c r="G5177" s="9">
        <v>1288</v>
      </c>
      <c r="H5177" s="9">
        <v>1288</v>
      </c>
      <c r="I5177" s="9">
        <v>1285.5999999999999</v>
      </c>
      <c r="J5177" s="9">
        <v>1280.5999999999999</v>
      </c>
      <c r="K5177" s="9">
        <v>1267</v>
      </c>
      <c r="L5177" s="9">
        <v>1255</v>
      </c>
      <c r="M5177" s="9">
        <v>1252</v>
      </c>
      <c r="N5177" s="9">
        <v>1235.3</v>
      </c>
      <c r="O5177" s="9">
        <v>1271.5</v>
      </c>
      <c r="P5177" s="9">
        <v>1285</v>
      </c>
      <c r="Q5177" s="9">
        <v>1285</v>
      </c>
      <c r="R5177" s="9">
        <v>1280</v>
      </c>
      <c r="S5177" s="9">
        <v>1277</v>
      </c>
      <c r="T5177" s="9">
        <v>1283.2</v>
      </c>
    </row>
    <row r="5178" spans="1:20" x14ac:dyDescent="0.35">
      <c r="A5178">
        <f t="shared" si="161"/>
        <v>5178</v>
      </c>
      <c r="B5178" s="3" t="s">
        <v>72</v>
      </c>
      <c r="C5178" s="3" t="s">
        <v>75</v>
      </c>
      <c r="D5178" s="3" t="s">
        <v>47</v>
      </c>
      <c r="E5178">
        <v>2026</v>
      </c>
      <c r="F5178" s="3" t="str">
        <f t="shared" si="160"/>
        <v>CElevCOULEE2026</v>
      </c>
      <c r="G5178" s="9">
        <v>1288</v>
      </c>
      <c r="H5178" s="9">
        <v>1288</v>
      </c>
      <c r="I5178" s="9">
        <v>1288</v>
      </c>
      <c r="J5178" s="9">
        <v>1288</v>
      </c>
      <c r="K5178" s="9">
        <v>1267</v>
      </c>
      <c r="L5178" s="9">
        <v>1248.4000000000001</v>
      </c>
      <c r="M5178" s="9">
        <v>1231.9000000000001</v>
      </c>
      <c r="N5178" s="9">
        <v>1216.9000000000001</v>
      </c>
      <c r="O5178" s="9">
        <v>1245.2</v>
      </c>
      <c r="P5178" s="9">
        <v>1287</v>
      </c>
      <c r="Q5178" s="9">
        <v>1285</v>
      </c>
      <c r="R5178" s="9">
        <v>1282</v>
      </c>
      <c r="S5178" s="9">
        <v>1279.0999999999999</v>
      </c>
      <c r="T5178" s="9">
        <v>1283</v>
      </c>
    </row>
    <row r="5179" spans="1:20" x14ac:dyDescent="0.35">
      <c r="A5179">
        <f t="shared" si="161"/>
        <v>5179</v>
      </c>
      <c r="B5179" s="3" t="s">
        <v>72</v>
      </c>
      <c r="C5179" s="3" t="s">
        <v>75</v>
      </c>
      <c r="D5179" s="3" t="s">
        <v>47</v>
      </c>
      <c r="E5179">
        <v>2027</v>
      </c>
      <c r="F5179" s="3" t="str">
        <f t="shared" si="160"/>
        <v>CElevCOULEE2027</v>
      </c>
      <c r="G5179" s="9">
        <v>1288</v>
      </c>
      <c r="H5179" s="9">
        <v>1281.3</v>
      </c>
      <c r="I5179" s="9">
        <v>1288</v>
      </c>
      <c r="J5179" s="9">
        <v>1288</v>
      </c>
      <c r="K5179" s="9">
        <v>1267</v>
      </c>
      <c r="L5179" s="9">
        <v>1249</v>
      </c>
      <c r="M5179" s="9">
        <v>1231.9000000000001</v>
      </c>
      <c r="N5179" s="9">
        <v>1223.8</v>
      </c>
      <c r="O5179" s="9">
        <v>1259.5</v>
      </c>
      <c r="P5179" s="9">
        <v>1285</v>
      </c>
      <c r="Q5179" s="9">
        <v>1285</v>
      </c>
      <c r="R5179" s="9">
        <v>1280</v>
      </c>
      <c r="S5179" s="9">
        <v>1277</v>
      </c>
      <c r="T5179" s="9">
        <v>1286.3</v>
      </c>
    </row>
    <row r="5180" spans="1:20" x14ac:dyDescent="0.35">
      <c r="A5180">
        <f t="shared" si="161"/>
        <v>5180</v>
      </c>
      <c r="B5180" s="3" t="s">
        <v>72</v>
      </c>
      <c r="C5180" s="3" t="s">
        <v>75</v>
      </c>
      <c r="D5180" s="3" t="s">
        <v>47</v>
      </c>
      <c r="E5180">
        <v>2028</v>
      </c>
      <c r="F5180" s="3" t="str">
        <f t="shared" si="160"/>
        <v>CElevCOULEE2028</v>
      </c>
      <c r="G5180" s="9">
        <v>1288</v>
      </c>
      <c r="H5180" s="9">
        <v>1288</v>
      </c>
      <c r="I5180" s="9">
        <v>1288</v>
      </c>
      <c r="J5180" s="9">
        <v>1267.5</v>
      </c>
      <c r="K5180" s="9">
        <v>1283.2</v>
      </c>
      <c r="L5180" s="9">
        <v>1272.9000000000001</v>
      </c>
      <c r="M5180" s="9">
        <v>1263.9000000000001</v>
      </c>
      <c r="N5180" s="9">
        <v>1259.5</v>
      </c>
      <c r="O5180" s="9">
        <v>1271.5</v>
      </c>
      <c r="P5180" s="9">
        <v>1285</v>
      </c>
      <c r="Q5180" s="9">
        <v>1285</v>
      </c>
      <c r="R5180" s="9">
        <v>1280</v>
      </c>
      <c r="S5180" s="9">
        <v>1277</v>
      </c>
      <c r="T5180" s="9">
        <v>1283</v>
      </c>
    </row>
    <row r="5181" spans="1:20" x14ac:dyDescent="0.35">
      <c r="A5181">
        <f t="shared" si="161"/>
        <v>5181</v>
      </c>
      <c r="B5181" s="3" t="s">
        <v>72</v>
      </c>
      <c r="C5181" s="3" t="s">
        <v>75</v>
      </c>
      <c r="D5181" s="3" t="s">
        <v>47</v>
      </c>
      <c r="E5181">
        <v>2029</v>
      </c>
      <c r="F5181" s="3" t="str">
        <f t="shared" si="160"/>
        <v>CElevCOULEE2029</v>
      </c>
      <c r="G5181" s="9">
        <v>1288</v>
      </c>
      <c r="H5181" s="9">
        <v>1275</v>
      </c>
      <c r="I5181" s="9">
        <v>1288</v>
      </c>
      <c r="J5181" s="9">
        <v>1284.5999999999999</v>
      </c>
      <c r="K5181" s="9">
        <v>1284.5999999999999</v>
      </c>
      <c r="L5181" s="9">
        <v>1282.4000000000001</v>
      </c>
      <c r="M5181" s="9">
        <v>1272</v>
      </c>
      <c r="N5181" s="9">
        <v>1260.5999999999999</v>
      </c>
      <c r="O5181" s="9">
        <v>1279.5999999999999</v>
      </c>
      <c r="P5181" s="9">
        <v>1285</v>
      </c>
      <c r="Q5181" s="9">
        <v>1285</v>
      </c>
      <c r="R5181" s="9">
        <v>1280</v>
      </c>
      <c r="S5181" s="9">
        <v>1277</v>
      </c>
      <c r="T5181" s="9">
        <v>1284.3</v>
      </c>
    </row>
    <row r="5182" spans="1:20" x14ac:dyDescent="0.35">
      <c r="A5182">
        <f t="shared" si="161"/>
        <v>5182</v>
      </c>
      <c r="B5182" s="3" t="s">
        <v>72</v>
      </c>
      <c r="C5182" s="3" t="s">
        <v>75</v>
      </c>
      <c r="D5182" s="3" t="s">
        <v>48</v>
      </c>
      <c r="E5182">
        <v>2020</v>
      </c>
      <c r="F5182" s="3" t="str">
        <f t="shared" si="160"/>
        <v>CElevCH JOE2020</v>
      </c>
      <c r="G5182" s="9">
        <v>953.8</v>
      </c>
      <c r="H5182" s="9">
        <v>953.8</v>
      </c>
      <c r="I5182" s="9">
        <v>953.8</v>
      </c>
      <c r="J5182" s="9">
        <v>953.8</v>
      </c>
      <c r="K5182" s="9">
        <v>953.8</v>
      </c>
      <c r="L5182" s="9">
        <v>953.8</v>
      </c>
      <c r="M5182" s="9">
        <v>953.8</v>
      </c>
      <c r="N5182" s="9">
        <v>953.8</v>
      </c>
      <c r="O5182" s="9">
        <v>953.8</v>
      </c>
      <c r="P5182" s="9">
        <v>953.8</v>
      </c>
      <c r="Q5182" s="9">
        <v>953.8</v>
      </c>
      <c r="R5182" s="9">
        <v>953.8</v>
      </c>
      <c r="S5182" s="9">
        <v>953.8</v>
      </c>
      <c r="T5182" s="9">
        <v>953.8</v>
      </c>
    </row>
    <row r="5183" spans="1:20" x14ac:dyDescent="0.35">
      <c r="A5183">
        <f t="shared" si="161"/>
        <v>5183</v>
      </c>
      <c r="B5183" s="3" t="s">
        <v>72</v>
      </c>
      <c r="C5183" s="3" t="s">
        <v>75</v>
      </c>
      <c r="D5183" s="3" t="s">
        <v>48</v>
      </c>
      <c r="E5183">
        <v>2021</v>
      </c>
      <c r="F5183" s="3" t="str">
        <f t="shared" si="160"/>
        <v>CElevCH JOE2021</v>
      </c>
      <c r="G5183" s="9">
        <v>953.8</v>
      </c>
      <c r="H5183" s="9">
        <v>953.8</v>
      </c>
      <c r="I5183" s="9">
        <v>953.8</v>
      </c>
      <c r="J5183" s="9">
        <v>953.8</v>
      </c>
      <c r="K5183" s="9">
        <v>953.8</v>
      </c>
      <c r="L5183" s="9">
        <v>953.8</v>
      </c>
      <c r="M5183" s="9">
        <v>953.8</v>
      </c>
      <c r="N5183" s="9">
        <v>953.8</v>
      </c>
      <c r="O5183" s="9">
        <v>953.8</v>
      </c>
      <c r="P5183" s="9">
        <v>953.8</v>
      </c>
      <c r="Q5183" s="9">
        <v>953.8</v>
      </c>
      <c r="R5183" s="9">
        <v>953.8</v>
      </c>
      <c r="S5183" s="9">
        <v>953.8</v>
      </c>
      <c r="T5183" s="9">
        <v>953.8</v>
      </c>
    </row>
    <row r="5184" spans="1:20" x14ac:dyDescent="0.35">
      <c r="A5184">
        <f t="shared" si="161"/>
        <v>5184</v>
      </c>
      <c r="B5184" s="3" t="s">
        <v>72</v>
      </c>
      <c r="C5184" s="3" t="s">
        <v>75</v>
      </c>
      <c r="D5184" s="3" t="s">
        <v>48</v>
      </c>
      <c r="E5184">
        <v>2022</v>
      </c>
      <c r="F5184" s="3" t="str">
        <f t="shared" si="160"/>
        <v>CElevCH JOE2022</v>
      </c>
      <c r="G5184" s="9">
        <v>953.8</v>
      </c>
      <c r="H5184" s="9">
        <v>953.8</v>
      </c>
      <c r="I5184" s="9">
        <v>953.8</v>
      </c>
      <c r="J5184" s="9">
        <v>953.8</v>
      </c>
      <c r="K5184" s="9">
        <v>953.8</v>
      </c>
      <c r="L5184" s="9">
        <v>953.8</v>
      </c>
      <c r="M5184" s="9">
        <v>953.8</v>
      </c>
      <c r="N5184" s="9">
        <v>953.8</v>
      </c>
      <c r="O5184" s="9">
        <v>953.8</v>
      </c>
      <c r="P5184" s="9">
        <v>953.8</v>
      </c>
      <c r="Q5184" s="9">
        <v>953.8</v>
      </c>
      <c r="R5184" s="9">
        <v>953.8</v>
      </c>
      <c r="S5184" s="9">
        <v>953.8</v>
      </c>
      <c r="T5184" s="9">
        <v>953.8</v>
      </c>
    </row>
    <row r="5185" spans="1:20" x14ac:dyDescent="0.35">
      <c r="A5185">
        <f t="shared" si="161"/>
        <v>5185</v>
      </c>
      <c r="B5185" s="3" t="s">
        <v>72</v>
      </c>
      <c r="C5185" s="3" t="s">
        <v>75</v>
      </c>
      <c r="D5185" s="3" t="s">
        <v>48</v>
      </c>
      <c r="E5185">
        <v>2023</v>
      </c>
      <c r="F5185" s="3" t="str">
        <f t="shared" si="160"/>
        <v>CElevCH JOE2023</v>
      </c>
      <c r="G5185" s="9">
        <v>953.8</v>
      </c>
      <c r="H5185" s="9">
        <v>953.8</v>
      </c>
      <c r="I5185" s="9">
        <v>953.8</v>
      </c>
      <c r="J5185" s="9">
        <v>953.8</v>
      </c>
      <c r="K5185" s="9">
        <v>953.8</v>
      </c>
      <c r="L5185" s="9">
        <v>953.8</v>
      </c>
      <c r="M5185" s="9">
        <v>953.8</v>
      </c>
      <c r="N5185" s="9">
        <v>953.8</v>
      </c>
      <c r="O5185" s="9">
        <v>953.8</v>
      </c>
      <c r="P5185" s="9">
        <v>953.8</v>
      </c>
      <c r="Q5185" s="9">
        <v>953.8</v>
      </c>
      <c r="R5185" s="9">
        <v>953.8</v>
      </c>
      <c r="S5185" s="9">
        <v>953.8</v>
      </c>
      <c r="T5185" s="9">
        <v>953.8</v>
      </c>
    </row>
    <row r="5186" spans="1:20" x14ac:dyDescent="0.35">
      <c r="A5186">
        <f t="shared" si="161"/>
        <v>5186</v>
      </c>
      <c r="B5186" s="3" t="s">
        <v>72</v>
      </c>
      <c r="C5186" s="3" t="s">
        <v>75</v>
      </c>
      <c r="D5186" s="3" t="s">
        <v>48</v>
      </c>
      <c r="E5186">
        <v>2024</v>
      </c>
      <c r="F5186" s="3" t="str">
        <f t="shared" ref="F5186:F5249" si="162">_xlfn.CONCAT(B5186,C5186,D5186,E5186)</f>
        <v>CElevCH JOE2024</v>
      </c>
      <c r="G5186" s="9">
        <v>953.8</v>
      </c>
      <c r="H5186" s="9">
        <v>953.8</v>
      </c>
      <c r="I5186" s="9">
        <v>953.8</v>
      </c>
      <c r="J5186" s="9">
        <v>953.8</v>
      </c>
      <c r="K5186" s="9">
        <v>953.8</v>
      </c>
      <c r="L5186" s="9">
        <v>953.8</v>
      </c>
      <c r="M5186" s="9">
        <v>953.8</v>
      </c>
      <c r="N5186" s="9">
        <v>953.8</v>
      </c>
      <c r="O5186" s="9">
        <v>953.8</v>
      </c>
      <c r="P5186" s="9">
        <v>953.8</v>
      </c>
      <c r="Q5186" s="9">
        <v>953.8</v>
      </c>
      <c r="R5186" s="9">
        <v>953.8</v>
      </c>
      <c r="S5186" s="9">
        <v>953.8</v>
      </c>
      <c r="T5186" s="9">
        <v>953.8</v>
      </c>
    </row>
    <row r="5187" spans="1:20" x14ac:dyDescent="0.35">
      <c r="A5187">
        <f t="shared" ref="A5187:A5250" si="163">A5186+1</f>
        <v>5187</v>
      </c>
      <c r="B5187" s="3" t="s">
        <v>72</v>
      </c>
      <c r="C5187" s="3" t="s">
        <v>75</v>
      </c>
      <c r="D5187" s="3" t="s">
        <v>48</v>
      </c>
      <c r="E5187">
        <v>2025</v>
      </c>
      <c r="F5187" s="3" t="str">
        <f t="shared" si="162"/>
        <v>CElevCH JOE2025</v>
      </c>
      <c r="G5187" s="9">
        <v>953.8</v>
      </c>
      <c r="H5187" s="9">
        <v>953.8</v>
      </c>
      <c r="I5187" s="9">
        <v>953.8</v>
      </c>
      <c r="J5187" s="9">
        <v>953.8</v>
      </c>
      <c r="K5187" s="9">
        <v>953.8</v>
      </c>
      <c r="L5187" s="9">
        <v>953.8</v>
      </c>
      <c r="M5187" s="9">
        <v>953.8</v>
      </c>
      <c r="N5187" s="9">
        <v>953.8</v>
      </c>
      <c r="O5187" s="9">
        <v>953.8</v>
      </c>
      <c r="P5187" s="9">
        <v>953.8</v>
      </c>
      <c r="Q5187" s="9">
        <v>953.8</v>
      </c>
      <c r="R5187" s="9">
        <v>953.8</v>
      </c>
      <c r="S5187" s="9">
        <v>953.8</v>
      </c>
      <c r="T5187" s="9">
        <v>953.8</v>
      </c>
    </row>
    <row r="5188" spans="1:20" x14ac:dyDescent="0.35">
      <c r="A5188">
        <f t="shared" si="163"/>
        <v>5188</v>
      </c>
      <c r="B5188" s="3" t="s">
        <v>72</v>
      </c>
      <c r="C5188" s="3" t="s">
        <v>75</v>
      </c>
      <c r="D5188" s="3" t="s">
        <v>48</v>
      </c>
      <c r="E5188">
        <v>2026</v>
      </c>
      <c r="F5188" s="3" t="str">
        <f t="shared" si="162"/>
        <v>CElevCH JOE2026</v>
      </c>
      <c r="G5188" s="9">
        <v>953.8</v>
      </c>
      <c r="H5188" s="9">
        <v>953.8</v>
      </c>
      <c r="I5188" s="9">
        <v>953.8</v>
      </c>
      <c r="J5188" s="9">
        <v>953.8</v>
      </c>
      <c r="K5188" s="9">
        <v>953.8</v>
      </c>
      <c r="L5188" s="9">
        <v>953.8</v>
      </c>
      <c r="M5188" s="9">
        <v>953.8</v>
      </c>
      <c r="N5188" s="9">
        <v>953.8</v>
      </c>
      <c r="O5188" s="9">
        <v>953.8</v>
      </c>
      <c r="P5188" s="9">
        <v>953.8</v>
      </c>
      <c r="Q5188" s="9">
        <v>953.8</v>
      </c>
      <c r="R5188" s="9">
        <v>953.8</v>
      </c>
      <c r="S5188" s="9">
        <v>953.8</v>
      </c>
      <c r="T5188" s="9">
        <v>953.8</v>
      </c>
    </row>
    <row r="5189" spans="1:20" x14ac:dyDescent="0.35">
      <c r="A5189">
        <f t="shared" si="163"/>
        <v>5189</v>
      </c>
      <c r="B5189" s="3" t="s">
        <v>72</v>
      </c>
      <c r="C5189" s="3" t="s">
        <v>75</v>
      </c>
      <c r="D5189" s="3" t="s">
        <v>48</v>
      </c>
      <c r="E5189">
        <v>2027</v>
      </c>
      <c r="F5189" s="3" t="str">
        <f t="shared" si="162"/>
        <v>CElevCH JOE2027</v>
      </c>
      <c r="G5189" s="9">
        <v>953.8</v>
      </c>
      <c r="H5189" s="9">
        <v>953.8</v>
      </c>
      <c r="I5189" s="9">
        <v>953.8</v>
      </c>
      <c r="J5189" s="9">
        <v>953.8</v>
      </c>
      <c r="K5189" s="9">
        <v>953.8</v>
      </c>
      <c r="L5189" s="9">
        <v>953.8</v>
      </c>
      <c r="M5189" s="9">
        <v>953.8</v>
      </c>
      <c r="N5189" s="9">
        <v>953.8</v>
      </c>
      <c r="O5189" s="9">
        <v>953.8</v>
      </c>
      <c r="P5189" s="9">
        <v>953.8</v>
      </c>
      <c r="Q5189" s="9">
        <v>953.8</v>
      </c>
      <c r="R5189" s="9">
        <v>953.8</v>
      </c>
      <c r="S5189" s="9">
        <v>953.8</v>
      </c>
      <c r="T5189" s="9">
        <v>953.8</v>
      </c>
    </row>
    <row r="5190" spans="1:20" x14ac:dyDescent="0.35">
      <c r="A5190">
        <f t="shared" si="163"/>
        <v>5190</v>
      </c>
      <c r="B5190" s="3" t="s">
        <v>72</v>
      </c>
      <c r="C5190" s="3" t="s">
        <v>75</v>
      </c>
      <c r="D5190" s="3" t="s">
        <v>48</v>
      </c>
      <c r="E5190">
        <v>2028</v>
      </c>
      <c r="F5190" s="3" t="str">
        <f t="shared" si="162"/>
        <v>CElevCH JOE2028</v>
      </c>
      <c r="G5190" s="9">
        <v>953.8</v>
      </c>
      <c r="H5190" s="9">
        <v>953.8</v>
      </c>
      <c r="I5190" s="9">
        <v>953.8</v>
      </c>
      <c r="J5190" s="9">
        <v>953.8</v>
      </c>
      <c r="K5190" s="9">
        <v>953.8</v>
      </c>
      <c r="L5190" s="9">
        <v>953.8</v>
      </c>
      <c r="M5190" s="9">
        <v>953.8</v>
      </c>
      <c r="N5190" s="9">
        <v>953.8</v>
      </c>
      <c r="O5190" s="9">
        <v>953.8</v>
      </c>
      <c r="P5190" s="9">
        <v>953.8</v>
      </c>
      <c r="Q5190" s="9">
        <v>953.8</v>
      </c>
      <c r="R5190" s="9">
        <v>953.8</v>
      </c>
      <c r="S5190" s="9">
        <v>953.8</v>
      </c>
      <c r="T5190" s="9">
        <v>953.8</v>
      </c>
    </row>
    <row r="5191" spans="1:20" x14ac:dyDescent="0.35">
      <c r="A5191">
        <f t="shared" si="163"/>
        <v>5191</v>
      </c>
      <c r="B5191" s="3" t="s">
        <v>72</v>
      </c>
      <c r="C5191" s="3" t="s">
        <v>75</v>
      </c>
      <c r="D5191" s="3" t="s">
        <v>48</v>
      </c>
      <c r="E5191">
        <v>2029</v>
      </c>
      <c r="F5191" s="3" t="str">
        <f t="shared" si="162"/>
        <v>CElevCH JOE2029</v>
      </c>
      <c r="G5191" s="9">
        <v>953.8</v>
      </c>
      <c r="H5191" s="9">
        <v>953.8</v>
      </c>
      <c r="I5191" s="9">
        <v>953.8</v>
      </c>
      <c r="J5191" s="9">
        <v>953.8</v>
      </c>
      <c r="K5191" s="9">
        <v>953.8</v>
      </c>
      <c r="L5191" s="9">
        <v>953.8</v>
      </c>
      <c r="M5191" s="9">
        <v>953.8</v>
      </c>
      <c r="N5191" s="9">
        <v>953.8</v>
      </c>
      <c r="O5191" s="9">
        <v>953.8</v>
      </c>
      <c r="P5191" s="9">
        <v>953.8</v>
      </c>
      <c r="Q5191" s="9">
        <v>953.8</v>
      </c>
      <c r="R5191" s="9">
        <v>953.8</v>
      </c>
      <c r="S5191" s="9">
        <v>953.8</v>
      </c>
      <c r="T5191" s="9">
        <v>953.8</v>
      </c>
    </row>
    <row r="5192" spans="1:20" x14ac:dyDescent="0.35">
      <c r="A5192">
        <f t="shared" si="163"/>
        <v>5192</v>
      </c>
      <c r="B5192" s="3" t="s">
        <v>72</v>
      </c>
      <c r="C5192" s="3" t="s">
        <v>75</v>
      </c>
      <c r="D5192" s="3" t="s">
        <v>49</v>
      </c>
      <c r="E5192">
        <v>2020</v>
      </c>
      <c r="F5192" s="3" t="str">
        <f t="shared" si="162"/>
        <v>CElevWELLS2020</v>
      </c>
      <c r="G5192" s="9" t="e">
        <v>#N/A</v>
      </c>
      <c r="H5192" s="9" t="e">
        <v>#N/A</v>
      </c>
      <c r="I5192" s="9" t="e">
        <v>#N/A</v>
      </c>
      <c r="J5192" s="9" t="e">
        <v>#N/A</v>
      </c>
      <c r="K5192" s="9" t="e">
        <v>#N/A</v>
      </c>
      <c r="L5192" s="9" t="e">
        <v>#N/A</v>
      </c>
      <c r="M5192" s="9" t="e">
        <v>#N/A</v>
      </c>
      <c r="N5192" s="9" t="e">
        <v>#N/A</v>
      </c>
      <c r="O5192" s="9" t="e">
        <v>#N/A</v>
      </c>
      <c r="P5192" s="9" t="e">
        <v>#N/A</v>
      </c>
      <c r="Q5192" s="9" t="e">
        <v>#N/A</v>
      </c>
      <c r="R5192" s="9" t="e">
        <v>#N/A</v>
      </c>
      <c r="S5192" s="9" t="e">
        <v>#N/A</v>
      </c>
      <c r="T5192" s="9" t="e">
        <v>#N/A</v>
      </c>
    </row>
    <row r="5193" spans="1:20" x14ac:dyDescent="0.35">
      <c r="A5193">
        <f t="shared" si="163"/>
        <v>5193</v>
      </c>
      <c r="B5193" s="3" t="s">
        <v>72</v>
      </c>
      <c r="C5193" s="3" t="s">
        <v>75</v>
      </c>
      <c r="D5193" s="3" t="s">
        <v>49</v>
      </c>
      <c r="E5193">
        <v>2021</v>
      </c>
      <c r="F5193" s="3" t="str">
        <f t="shared" si="162"/>
        <v>CElevWELLS2021</v>
      </c>
      <c r="G5193" s="9" t="e">
        <v>#N/A</v>
      </c>
      <c r="H5193" s="9" t="e">
        <v>#N/A</v>
      </c>
      <c r="I5193" s="9" t="e">
        <v>#N/A</v>
      </c>
      <c r="J5193" s="9" t="e">
        <v>#N/A</v>
      </c>
      <c r="K5193" s="9" t="e">
        <v>#N/A</v>
      </c>
      <c r="L5193" s="9" t="e">
        <v>#N/A</v>
      </c>
      <c r="M5193" s="9" t="e">
        <v>#N/A</v>
      </c>
      <c r="N5193" s="9" t="e">
        <v>#N/A</v>
      </c>
      <c r="O5193" s="9" t="e">
        <v>#N/A</v>
      </c>
      <c r="P5193" s="9" t="e">
        <v>#N/A</v>
      </c>
      <c r="Q5193" s="9" t="e">
        <v>#N/A</v>
      </c>
      <c r="R5193" s="9" t="e">
        <v>#N/A</v>
      </c>
      <c r="S5193" s="9" t="e">
        <v>#N/A</v>
      </c>
      <c r="T5193" s="9" t="e">
        <v>#N/A</v>
      </c>
    </row>
    <row r="5194" spans="1:20" x14ac:dyDescent="0.35">
      <c r="A5194">
        <f t="shared" si="163"/>
        <v>5194</v>
      </c>
      <c r="B5194" s="3" t="s">
        <v>72</v>
      </c>
      <c r="C5194" s="3" t="s">
        <v>75</v>
      </c>
      <c r="D5194" s="3" t="s">
        <v>49</v>
      </c>
      <c r="E5194">
        <v>2022</v>
      </c>
      <c r="F5194" s="3" t="str">
        <f t="shared" si="162"/>
        <v>CElevWELLS2022</v>
      </c>
      <c r="G5194" s="9" t="e">
        <v>#N/A</v>
      </c>
      <c r="H5194" s="9" t="e">
        <v>#N/A</v>
      </c>
      <c r="I5194" s="9" t="e">
        <v>#N/A</v>
      </c>
      <c r="J5194" s="9" t="e">
        <v>#N/A</v>
      </c>
      <c r="K5194" s="9" t="e">
        <v>#N/A</v>
      </c>
      <c r="L5194" s="9" t="e">
        <v>#N/A</v>
      </c>
      <c r="M5194" s="9" t="e">
        <v>#N/A</v>
      </c>
      <c r="N5194" s="9" t="e">
        <v>#N/A</v>
      </c>
      <c r="O5194" s="9" t="e">
        <v>#N/A</v>
      </c>
      <c r="P5194" s="9" t="e">
        <v>#N/A</v>
      </c>
      <c r="Q5194" s="9" t="e">
        <v>#N/A</v>
      </c>
      <c r="R5194" s="9" t="e">
        <v>#N/A</v>
      </c>
      <c r="S5194" s="9" t="e">
        <v>#N/A</v>
      </c>
      <c r="T5194" s="9" t="e">
        <v>#N/A</v>
      </c>
    </row>
    <row r="5195" spans="1:20" x14ac:dyDescent="0.35">
      <c r="A5195">
        <f t="shared" si="163"/>
        <v>5195</v>
      </c>
      <c r="B5195" s="3" t="s">
        <v>72</v>
      </c>
      <c r="C5195" s="3" t="s">
        <v>75</v>
      </c>
      <c r="D5195" s="3" t="s">
        <v>49</v>
      </c>
      <c r="E5195">
        <v>2023</v>
      </c>
      <c r="F5195" s="3" t="str">
        <f t="shared" si="162"/>
        <v>CElevWELLS2023</v>
      </c>
      <c r="G5195" s="9" t="e">
        <v>#N/A</v>
      </c>
      <c r="H5195" s="9" t="e">
        <v>#N/A</v>
      </c>
      <c r="I5195" s="9" t="e">
        <v>#N/A</v>
      </c>
      <c r="J5195" s="9" t="e">
        <v>#N/A</v>
      </c>
      <c r="K5195" s="9" t="e">
        <v>#N/A</v>
      </c>
      <c r="L5195" s="9" t="e">
        <v>#N/A</v>
      </c>
      <c r="M5195" s="9" t="e">
        <v>#N/A</v>
      </c>
      <c r="N5195" s="9" t="e">
        <v>#N/A</v>
      </c>
      <c r="O5195" s="9" t="e">
        <v>#N/A</v>
      </c>
      <c r="P5195" s="9" t="e">
        <v>#N/A</v>
      </c>
      <c r="Q5195" s="9" t="e">
        <v>#N/A</v>
      </c>
      <c r="R5195" s="9" t="e">
        <v>#N/A</v>
      </c>
      <c r="S5195" s="9" t="e">
        <v>#N/A</v>
      </c>
      <c r="T5195" s="9" t="e">
        <v>#N/A</v>
      </c>
    </row>
    <row r="5196" spans="1:20" x14ac:dyDescent="0.35">
      <c r="A5196">
        <f t="shared" si="163"/>
        <v>5196</v>
      </c>
      <c r="B5196" s="3" t="s">
        <v>72</v>
      </c>
      <c r="C5196" s="3" t="s">
        <v>75</v>
      </c>
      <c r="D5196" s="3" t="s">
        <v>49</v>
      </c>
      <c r="E5196">
        <v>2024</v>
      </c>
      <c r="F5196" s="3" t="str">
        <f t="shared" si="162"/>
        <v>CElevWELLS2024</v>
      </c>
      <c r="G5196" s="9" t="e">
        <v>#N/A</v>
      </c>
      <c r="H5196" s="9" t="e">
        <v>#N/A</v>
      </c>
      <c r="I5196" s="9" t="e">
        <v>#N/A</v>
      </c>
      <c r="J5196" s="9" t="e">
        <v>#N/A</v>
      </c>
      <c r="K5196" s="9" t="e">
        <v>#N/A</v>
      </c>
      <c r="L5196" s="9" t="e">
        <v>#N/A</v>
      </c>
      <c r="M5196" s="9" t="e">
        <v>#N/A</v>
      </c>
      <c r="N5196" s="9" t="e">
        <v>#N/A</v>
      </c>
      <c r="O5196" s="9" t="e">
        <v>#N/A</v>
      </c>
      <c r="P5196" s="9" t="e">
        <v>#N/A</v>
      </c>
      <c r="Q5196" s="9" t="e">
        <v>#N/A</v>
      </c>
      <c r="R5196" s="9" t="e">
        <v>#N/A</v>
      </c>
      <c r="S5196" s="9" t="e">
        <v>#N/A</v>
      </c>
      <c r="T5196" s="9" t="e">
        <v>#N/A</v>
      </c>
    </row>
    <row r="5197" spans="1:20" x14ac:dyDescent="0.35">
      <c r="A5197">
        <f t="shared" si="163"/>
        <v>5197</v>
      </c>
      <c r="B5197" s="3" t="s">
        <v>72</v>
      </c>
      <c r="C5197" s="3" t="s">
        <v>75</v>
      </c>
      <c r="D5197" s="3" t="s">
        <v>49</v>
      </c>
      <c r="E5197">
        <v>2025</v>
      </c>
      <c r="F5197" s="3" t="str">
        <f t="shared" si="162"/>
        <v>CElevWELLS2025</v>
      </c>
      <c r="G5197" s="9" t="e">
        <v>#N/A</v>
      </c>
      <c r="H5197" s="9" t="e">
        <v>#N/A</v>
      </c>
      <c r="I5197" s="9" t="e">
        <v>#N/A</v>
      </c>
      <c r="J5197" s="9" t="e">
        <v>#N/A</v>
      </c>
      <c r="K5197" s="9" t="e">
        <v>#N/A</v>
      </c>
      <c r="L5197" s="9" t="e">
        <v>#N/A</v>
      </c>
      <c r="M5197" s="9" t="e">
        <v>#N/A</v>
      </c>
      <c r="N5197" s="9" t="e">
        <v>#N/A</v>
      </c>
      <c r="O5197" s="9" t="e">
        <v>#N/A</v>
      </c>
      <c r="P5197" s="9" t="e">
        <v>#N/A</v>
      </c>
      <c r="Q5197" s="9" t="e">
        <v>#N/A</v>
      </c>
      <c r="R5197" s="9" t="e">
        <v>#N/A</v>
      </c>
      <c r="S5197" s="9" t="e">
        <v>#N/A</v>
      </c>
      <c r="T5197" s="9" t="e">
        <v>#N/A</v>
      </c>
    </row>
    <row r="5198" spans="1:20" x14ac:dyDescent="0.35">
      <c r="A5198">
        <f t="shared" si="163"/>
        <v>5198</v>
      </c>
      <c r="B5198" s="3" t="s">
        <v>72</v>
      </c>
      <c r="C5198" s="3" t="s">
        <v>75</v>
      </c>
      <c r="D5198" s="3" t="s">
        <v>49</v>
      </c>
      <c r="E5198">
        <v>2026</v>
      </c>
      <c r="F5198" s="3" t="str">
        <f t="shared" si="162"/>
        <v>CElevWELLS2026</v>
      </c>
      <c r="G5198" s="9" t="e">
        <v>#N/A</v>
      </c>
      <c r="H5198" s="9" t="e">
        <v>#N/A</v>
      </c>
      <c r="I5198" s="9" t="e">
        <v>#N/A</v>
      </c>
      <c r="J5198" s="9" t="e">
        <v>#N/A</v>
      </c>
      <c r="K5198" s="9" t="e">
        <v>#N/A</v>
      </c>
      <c r="L5198" s="9" t="e">
        <v>#N/A</v>
      </c>
      <c r="M5198" s="9" t="e">
        <v>#N/A</v>
      </c>
      <c r="N5198" s="9" t="e">
        <v>#N/A</v>
      </c>
      <c r="O5198" s="9" t="e">
        <v>#N/A</v>
      </c>
      <c r="P5198" s="9" t="e">
        <v>#N/A</v>
      </c>
      <c r="Q5198" s="9" t="e">
        <v>#N/A</v>
      </c>
      <c r="R5198" s="9" t="e">
        <v>#N/A</v>
      </c>
      <c r="S5198" s="9" t="e">
        <v>#N/A</v>
      </c>
      <c r="T5198" s="9" t="e">
        <v>#N/A</v>
      </c>
    </row>
    <row r="5199" spans="1:20" x14ac:dyDescent="0.35">
      <c r="A5199">
        <f t="shared" si="163"/>
        <v>5199</v>
      </c>
      <c r="B5199" s="3" t="s">
        <v>72</v>
      </c>
      <c r="C5199" s="3" t="s">
        <v>75</v>
      </c>
      <c r="D5199" s="3" t="s">
        <v>49</v>
      </c>
      <c r="E5199">
        <v>2027</v>
      </c>
      <c r="F5199" s="3" t="str">
        <f t="shared" si="162"/>
        <v>CElevWELLS2027</v>
      </c>
      <c r="G5199" s="9" t="e">
        <v>#N/A</v>
      </c>
      <c r="H5199" s="9" t="e">
        <v>#N/A</v>
      </c>
      <c r="I5199" s="9" t="e">
        <v>#N/A</v>
      </c>
      <c r="J5199" s="9" t="e">
        <v>#N/A</v>
      </c>
      <c r="K5199" s="9" t="e">
        <v>#N/A</v>
      </c>
      <c r="L5199" s="9" t="e">
        <v>#N/A</v>
      </c>
      <c r="M5199" s="9" t="e">
        <v>#N/A</v>
      </c>
      <c r="N5199" s="9" t="e">
        <v>#N/A</v>
      </c>
      <c r="O5199" s="9" t="e">
        <v>#N/A</v>
      </c>
      <c r="P5199" s="9" t="e">
        <v>#N/A</v>
      </c>
      <c r="Q5199" s="9" t="e">
        <v>#N/A</v>
      </c>
      <c r="R5199" s="9" t="e">
        <v>#N/A</v>
      </c>
      <c r="S5199" s="9" t="e">
        <v>#N/A</v>
      </c>
      <c r="T5199" s="9" t="e">
        <v>#N/A</v>
      </c>
    </row>
    <row r="5200" spans="1:20" x14ac:dyDescent="0.35">
      <c r="A5200">
        <f t="shared" si="163"/>
        <v>5200</v>
      </c>
      <c r="B5200" s="3" t="s">
        <v>72</v>
      </c>
      <c r="C5200" s="3" t="s">
        <v>75</v>
      </c>
      <c r="D5200" s="3" t="s">
        <v>49</v>
      </c>
      <c r="E5200">
        <v>2028</v>
      </c>
      <c r="F5200" s="3" t="str">
        <f t="shared" si="162"/>
        <v>CElevWELLS2028</v>
      </c>
      <c r="G5200" s="9" t="e">
        <v>#N/A</v>
      </c>
      <c r="H5200" s="9" t="e">
        <v>#N/A</v>
      </c>
      <c r="I5200" s="9" t="e">
        <v>#N/A</v>
      </c>
      <c r="J5200" s="9" t="e">
        <v>#N/A</v>
      </c>
      <c r="K5200" s="9" t="e">
        <v>#N/A</v>
      </c>
      <c r="L5200" s="9" t="e">
        <v>#N/A</v>
      </c>
      <c r="M5200" s="9" t="e">
        <v>#N/A</v>
      </c>
      <c r="N5200" s="9" t="e">
        <v>#N/A</v>
      </c>
      <c r="O5200" s="9" t="e">
        <v>#N/A</v>
      </c>
      <c r="P5200" s="9" t="e">
        <v>#N/A</v>
      </c>
      <c r="Q5200" s="9" t="e">
        <v>#N/A</v>
      </c>
      <c r="R5200" s="9" t="e">
        <v>#N/A</v>
      </c>
      <c r="S5200" s="9" t="e">
        <v>#N/A</v>
      </c>
      <c r="T5200" s="9" t="e">
        <v>#N/A</v>
      </c>
    </row>
    <row r="5201" spans="1:20" x14ac:dyDescent="0.35">
      <c r="A5201">
        <f t="shared" si="163"/>
        <v>5201</v>
      </c>
      <c r="B5201" s="3" t="s">
        <v>72</v>
      </c>
      <c r="C5201" s="3" t="s">
        <v>75</v>
      </c>
      <c r="D5201" s="3" t="s">
        <v>49</v>
      </c>
      <c r="E5201">
        <v>2029</v>
      </c>
      <c r="F5201" s="3" t="str">
        <f t="shared" si="162"/>
        <v>CElevWELLS2029</v>
      </c>
      <c r="G5201" s="9" t="e">
        <v>#N/A</v>
      </c>
      <c r="H5201" s="9" t="e">
        <v>#N/A</v>
      </c>
      <c r="I5201" s="9" t="e">
        <v>#N/A</v>
      </c>
      <c r="J5201" s="9" t="e">
        <v>#N/A</v>
      </c>
      <c r="K5201" s="9" t="e">
        <v>#N/A</v>
      </c>
      <c r="L5201" s="9" t="e">
        <v>#N/A</v>
      </c>
      <c r="M5201" s="9" t="e">
        <v>#N/A</v>
      </c>
      <c r="N5201" s="9" t="e">
        <v>#N/A</v>
      </c>
      <c r="O5201" s="9" t="e">
        <v>#N/A</v>
      </c>
      <c r="P5201" s="9" t="e">
        <v>#N/A</v>
      </c>
      <c r="Q5201" s="9" t="e">
        <v>#N/A</v>
      </c>
      <c r="R5201" s="9" t="e">
        <v>#N/A</v>
      </c>
      <c r="S5201" s="9" t="e">
        <v>#N/A</v>
      </c>
      <c r="T5201" s="9" t="e">
        <v>#N/A</v>
      </c>
    </row>
    <row r="5202" spans="1:20" x14ac:dyDescent="0.35">
      <c r="A5202">
        <f t="shared" si="163"/>
        <v>5202</v>
      </c>
      <c r="B5202" s="3" t="s">
        <v>72</v>
      </c>
      <c r="C5202" s="3" t="s">
        <v>75</v>
      </c>
      <c r="D5202" s="3" t="s">
        <v>50</v>
      </c>
      <c r="E5202">
        <v>2020</v>
      </c>
      <c r="F5202" s="3" t="str">
        <f t="shared" si="162"/>
        <v>CElevCHELAN2020</v>
      </c>
      <c r="G5202" s="9">
        <v>1098.5</v>
      </c>
      <c r="H5202" s="9">
        <v>1100</v>
      </c>
      <c r="I5202" s="9">
        <v>1098</v>
      </c>
      <c r="J5202" s="9">
        <v>1094.5</v>
      </c>
      <c r="K5202" s="9">
        <v>1090.9000000000001</v>
      </c>
      <c r="L5202" s="9">
        <v>1088.7</v>
      </c>
      <c r="M5202" s="9">
        <v>1089.5999999999999</v>
      </c>
      <c r="N5202" s="9">
        <v>1092.0999999999999</v>
      </c>
      <c r="O5202" s="9">
        <v>1095.8</v>
      </c>
      <c r="P5202" s="9">
        <v>1100</v>
      </c>
      <c r="Q5202" s="9">
        <v>1100</v>
      </c>
      <c r="R5202" s="9">
        <v>1100</v>
      </c>
      <c r="S5202" s="9">
        <v>1099.0999999999999</v>
      </c>
      <c r="T5202" s="9">
        <v>1098.2</v>
      </c>
    </row>
    <row r="5203" spans="1:20" x14ac:dyDescent="0.35">
      <c r="A5203">
        <f t="shared" si="163"/>
        <v>5203</v>
      </c>
      <c r="B5203" s="3" t="s">
        <v>72</v>
      </c>
      <c r="C5203" s="3" t="s">
        <v>75</v>
      </c>
      <c r="D5203" s="3" t="s">
        <v>50</v>
      </c>
      <c r="E5203">
        <v>2021</v>
      </c>
      <c r="F5203" s="3" t="str">
        <f t="shared" si="162"/>
        <v>CElevCHELAN2021</v>
      </c>
      <c r="G5203" s="9">
        <v>1098.5</v>
      </c>
      <c r="H5203" s="9">
        <v>1095.8</v>
      </c>
      <c r="I5203" s="9">
        <v>1092.7</v>
      </c>
      <c r="J5203" s="9">
        <v>1089.4000000000001</v>
      </c>
      <c r="K5203" s="9">
        <v>1086.4000000000001</v>
      </c>
      <c r="L5203" s="9">
        <v>1086</v>
      </c>
      <c r="M5203" s="9">
        <v>1087</v>
      </c>
      <c r="N5203" s="9">
        <v>1090</v>
      </c>
      <c r="O5203" s="9">
        <v>1098.5</v>
      </c>
      <c r="P5203" s="9">
        <v>1100</v>
      </c>
      <c r="Q5203" s="9">
        <v>1100</v>
      </c>
      <c r="R5203" s="9">
        <v>1100</v>
      </c>
      <c r="S5203" s="9">
        <v>1099.0999999999999</v>
      </c>
      <c r="T5203" s="9">
        <v>1098.2</v>
      </c>
    </row>
    <row r="5204" spans="1:20" x14ac:dyDescent="0.35">
      <c r="A5204">
        <f t="shared" si="163"/>
        <v>5204</v>
      </c>
      <c r="B5204" s="3" t="s">
        <v>72</v>
      </c>
      <c r="C5204" s="3" t="s">
        <v>75</v>
      </c>
      <c r="D5204" s="3" t="s">
        <v>50</v>
      </c>
      <c r="E5204">
        <v>2022</v>
      </c>
      <c r="F5204" s="3" t="str">
        <f t="shared" si="162"/>
        <v>CElevCHELAN2022</v>
      </c>
      <c r="G5204" s="9">
        <v>1098.5</v>
      </c>
      <c r="H5204" s="9">
        <v>1095.8</v>
      </c>
      <c r="I5204" s="9">
        <v>1092.7</v>
      </c>
      <c r="J5204" s="9">
        <v>1092.7</v>
      </c>
      <c r="K5204" s="9">
        <v>1091.2</v>
      </c>
      <c r="L5204" s="9">
        <v>1090.5</v>
      </c>
      <c r="M5204" s="9">
        <v>1091.3</v>
      </c>
      <c r="N5204" s="9">
        <v>1094.3</v>
      </c>
      <c r="O5204" s="9">
        <v>1099.0999999999999</v>
      </c>
      <c r="P5204" s="9">
        <v>1100</v>
      </c>
      <c r="Q5204" s="9">
        <v>1100</v>
      </c>
      <c r="R5204" s="9">
        <v>1100</v>
      </c>
      <c r="S5204" s="9">
        <v>1099.0999999999999</v>
      </c>
      <c r="T5204" s="9">
        <v>1098.2</v>
      </c>
    </row>
    <row r="5205" spans="1:20" x14ac:dyDescent="0.35">
      <c r="A5205">
        <f t="shared" si="163"/>
        <v>5205</v>
      </c>
      <c r="B5205" s="3" t="s">
        <v>72</v>
      </c>
      <c r="C5205" s="3" t="s">
        <v>75</v>
      </c>
      <c r="D5205" s="3" t="s">
        <v>50</v>
      </c>
      <c r="E5205">
        <v>2023</v>
      </c>
      <c r="F5205" s="3" t="str">
        <f t="shared" si="162"/>
        <v>CElevCHELAN2023</v>
      </c>
      <c r="G5205" s="9">
        <v>1098.3</v>
      </c>
      <c r="H5205" s="9">
        <v>1096.5999999999999</v>
      </c>
      <c r="I5205" s="9">
        <v>1093.3</v>
      </c>
      <c r="J5205" s="9">
        <v>1093.5</v>
      </c>
      <c r="K5205" s="9">
        <v>1090.9000000000001</v>
      </c>
      <c r="L5205" s="9">
        <v>1089.5999999999999</v>
      </c>
      <c r="M5205" s="9">
        <v>1090.5999999999999</v>
      </c>
      <c r="N5205" s="9">
        <v>1092.7</v>
      </c>
      <c r="O5205" s="9">
        <v>1096.7</v>
      </c>
      <c r="P5205" s="9">
        <v>1100</v>
      </c>
      <c r="Q5205" s="9">
        <v>1100</v>
      </c>
      <c r="R5205" s="9">
        <v>1100</v>
      </c>
      <c r="S5205" s="9">
        <v>1099.0999999999999</v>
      </c>
      <c r="T5205" s="9">
        <v>1098.2</v>
      </c>
    </row>
    <row r="5206" spans="1:20" x14ac:dyDescent="0.35">
      <c r="A5206">
        <f t="shared" si="163"/>
        <v>5206</v>
      </c>
      <c r="B5206" s="3" t="s">
        <v>72</v>
      </c>
      <c r="C5206" s="3" t="s">
        <v>75</v>
      </c>
      <c r="D5206" s="3" t="s">
        <v>50</v>
      </c>
      <c r="E5206">
        <v>2024</v>
      </c>
      <c r="F5206" s="3" t="str">
        <f t="shared" si="162"/>
        <v>CElevCHELAN2024</v>
      </c>
      <c r="G5206" s="9">
        <v>1098.5</v>
      </c>
      <c r="H5206" s="9">
        <v>1098.0999999999999</v>
      </c>
      <c r="I5206" s="9">
        <v>1095.5999999999999</v>
      </c>
      <c r="J5206" s="9">
        <v>1093.2</v>
      </c>
      <c r="K5206" s="9">
        <v>1090.2</v>
      </c>
      <c r="L5206" s="9">
        <v>1088.3</v>
      </c>
      <c r="M5206" s="9">
        <v>1088.3</v>
      </c>
      <c r="N5206" s="9">
        <v>1090</v>
      </c>
      <c r="O5206" s="9">
        <v>1097.3</v>
      </c>
      <c r="P5206" s="9">
        <v>1099.7</v>
      </c>
      <c r="Q5206" s="9">
        <v>1100</v>
      </c>
      <c r="R5206" s="9">
        <v>1100</v>
      </c>
      <c r="S5206" s="9">
        <v>1099.0999999999999</v>
      </c>
      <c r="T5206" s="9">
        <v>1098.2</v>
      </c>
    </row>
    <row r="5207" spans="1:20" x14ac:dyDescent="0.35">
      <c r="A5207">
        <f t="shared" si="163"/>
        <v>5207</v>
      </c>
      <c r="B5207" s="3" t="s">
        <v>72</v>
      </c>
      <c r="C5207" s="3" t="s">
        <v>75</v>
      </c>
      <c r="D5207" s="3" t="s">
        <v>50</v>
      </c>
      <c r="E5207">
        <v>2025</v>
      </c>
      <c r="F5207" s="3" t="str">
        <f t="shared" si="162"/>
        <v>CElevCHELAN2025</v>
      </c>
      <c r="G5207" s="9">
        <v>1098.3</v>
      </c>
      <c r="H5207" s="9">
        <v>1095.8</v>
      </c>
      <c r="I5207" s="9">
        <v>1092.7</v>
      </c>
      <c r="J5207" s="9">
        <v>1090.5</v>
      </c>
      <c r="K5207" s="9">
        <v>1087.5</v>
      </c>
      <c r="L5207" s="9">
        <v>1086.3</v>
      </c>
      <c r="M5207" s="9">
        <v>1086.9000000000001</v>
      </c>
      <c r="N5207" s="9">
        <v>1089.2</v>
      </c>
      <c r="O5207" s="9">
        <v>1098.7</v>
      </c>
      <c r="P5207" s="9">
        <v>1100</v>
      </c>
      <c r="Q5207" s="9">
        <v>1100</v>
      </c>
      <c r="R5207" s="9">
        <v>1100</v>
      </c>
      <c r="S5207" s="9">
        <v>1099.0999999999999</v>
      </c>
      <c r="T5207" s="9">
        <v>1098.2</v>
      </c>
    </row>
    <row r="5208" spans="1:20" x14ac:dyDescent="0.35">
      <c r="A5208">
        <f t="shared" si="163"/>
        <v>5208</v>
      </c>
      <c r="B5208" s="3" t="s">
        <v>72</v>
      </c>
      <c r="C5208" s="3" t="s">
        <v>75</v>
      </c>
      <c r="D5208" s="3" t="s">
        <v>50</v>
      </c>
      <c r="E5208">
        <v>2026</v>
      </c>
      <c r="F5208" s="3" t="str">
        <f t="shared" si="162"/>
        <v>CElevCHELAN2026</v>
      </c>
      <c r="G5208" s="9">
        <v>1098.5</v>
      </c>
      <c r="H5208" s="9">
        <v>1100</v>
      </c>
      <c r="I5208" s="9">
        <v>1098.5999999999999</v>
      </c>
      <c r="J5208" s="9">
        <v>1098.8</v>
      </c>
      <c r="K5208" s="9">
        <v>1096.2</v>
      </c>
      <c r="L5208" s="9">
        <v>1095</v>
      </c>
      <c r="M5208" s="9">
        <v>1095.7</v>
      </c>
      <c r="N5208" s="9">
        <v>1098</v>
      </c>
      <c r="O5208" s="9">
        <v>1100</v>
      </c>
      <c r="P5208" s="9">
        <v>1100</v>
      </c>
      <c r="Q5208" s="9">
        <v>1100</v>
      </c>
      <c r="R5208" s="9">
        <v>1100</v>
      </c>
      <c r="S5208" s="9">
        <v>1099.0999999999999</v>
      </c>
      <c r="T5208" s="9">
        <v>1098.2</v>
      </c>
    </row>
    <row r="5209" spans="1:20" x14ac:dyDescent="0.35">
      <c r="A5209">
        <f t="shared" si="163"/>
        <v>5209</v>
      </c>
      <c r="B5209" s="3" t="s">
        <v>72</v>
      </c>
      <c r="C5209" s="3" t="s">
        <v>75</v>
      </c>
      <c r="D5209" s="3" t="s">
        <v>50</v>
      </c>
      <c r="E5209">
        <v>2027</v>
      </c>
      <c r="F5209" s="3" t="str">
        <f t="shared" si="162"/>
        <v>CElevCHELAN2027</v>
      </c>
      <c r="G5209" s="9">
        <v>1098.0999999999999</v>
      </c>
      <c r="H5209" s="9">
        <v>1095.8</v>
      </c>
      <c r="I5209" s="9">
        <v>1092.7</v>
      </c>
      <c r="J5209" s="9">
        <v>1089.3</v>
      </c>
      <c r="K5209" s="9">
        <v>1086.4000000000001</v>
      </c>
      <c r="L5209" s="9">
        <v>1084.5</v>
      </c>
      <c r="M5209" s="9">
        <v>1084.7</v>
      </c>
      <c r="N5209" s="9">
        <v>1087.5</v>
      </c>
      <c r="O5209" s="9">
        <v>1091.3</v>
      </c>
      <c r="P5209" s="9">
        <v>1098</v>
      </c>
      <c r="Q5209" s="9">
        <v>1100</v>
      </c>
      <c r="R5209" s="9">
        <v>1100</v>
      </c>
      <c r="S5209" s="9">
        <v>1099.0999999999999</v>
      </c>
      <c r="T5209" s="9">
        <v>1098.2</v>
      </c>
    </row>
    <row r="5210" spans="1:20" x14ac:dyDescent="0.35">
      <c r="A5210">
        <f t="shared" si="163"/>
        <v>5210</v>
      </c>
      <c r="B5210" s="3" t="s">
        <v>72</v>
      </c>
      <c r="C5210" s="3" t="s">
        <v>75</v>
      </c>
      <c r="D5210" s="3" t="s">
        <v>50</v>
      </c>
      <c r="E5210">
        <v>2028</v>
      </c>
      <c r="F5210" s="3" t="str">
        <f t="shared" si="162"/>
        <v>CElevCHELAN2028</v>
      </c>
      <c r="G5210" s="9">
        <v>1098.3</v>
      </c>
      <c r="H5210" s="9">
        <v>1095.8</v>
      </c>
      <c r="I5210" s="9">
        <v>1092.7</v>
      </c>
      <c r="J5210" s="9">
        <v>1089.3</v>
      </c>
      <c r="K5210" s="9">
        <v>1086.4000000000001</v>
      </c>
      <c r="L5210" s="9">
        <v>1084.5</v>
      </c>
      <c r="M5210" s="9">
        <v>1084.8</v>
      </c>
      <c r="N5210" s="9">
        <v>1086.5999999999999</v>
      </c>
      <c r="O5210" s="9">
        <v>1090.7</v>
      </c>
      <c r="P5210" s="9">
        <v>1096.2</v>
      </c>
      <c r="Q5210" s="9">
        <v>1098.7</v>
      </c>
      <c r="R5210" s="9">
        <v>1099.4000000000001</v>
      </c>
      <c r="S5210" s="9">
        <v>1099.0999999999999</v>
      </c>
      <c r="T5210" s="9">
        <v>1098.2</v>
      </c>
    </row>
    <row r="5211" spans="1:20" x14ac:dyDescent="0.35">
      <c r="A5211">
        <f t="shared" si="163"/>
        <v>5211</v>
      </c>
      <c r="B5211" s="3" t="s">
        <v>72</v>
      </c>
      <c r="C5211" s="3" t="s">
        <v>75</v>
      </c>
      <c r="D5211" s="3" t="s">
        <v>50</v>
      </c>
      <c r="E5211">
        <v>2029</v>
      </c>
      <c r="F5211" s="3" t="str">
        <f t="shared" si="162"/>
        <v>CElevCHELAN2029</v>
      </c>
      <c r="G5211" s="9">
        <v>1098.5</v>
      </c>
      <c r="H5211" s="9">
        <v>1095.8</v>
      </c>
      <c r="I5211" s="9">
        <v>1092.7</v>
      </c>
      <c r="J5211" s="9">
        <v>1089.3</v>
      </c>
      <c r="K5211" s="9">
        <v>1086.4000000000001</v>
      </c>
      <c r="L5211" s="9">
        <v>1085.0999999999999</v>
      </c>
      <c r="M5211" s="9">
        <v>1086.3</v>
      </c>
      <c r="N5211" s="9">
        <v>1088.2</v>
      </c>
      <c r="O5211" s="9">
        <v>1095.4000000000001</v>
      </c>
      <c r="P5211" s="9">
        <v>1100</v>
      </c>
      <c r="Q5211" s="9">
        <v>1100</v>
      </c>
      <c r="R5211" s="9">
        <v>1100</v>
      </c>
      <c r="S5211" s="9">
        <v>1099.0999999999999</v>
      </c>
      <c r="T5211" s="9">
        <v>1098.2</v>
      </c>
    </row>
    <row r="5212" spans="1:20" x14ac:dyDescent="0.35">
      <c r="A5212">
        <f t="shared" si="163"/>
        <v>5212</v>
      </c>
      <c r="B5212" s="3" t="s">
        <v>72</v>
      </c>
      <c r="C5212" s="3" t="s">
        <v>75</v>
      </c>
      <c r="D5212" s="3" t="s">
        <v>51</v>
      </c>
      <c r="E5212">
        <v>2020</v>
      </c>
      <c r="F5212" s="3" t="str">
        <f t="shared" si="162"/>
        <v>CElevR RECH2020</v>
      </c>
      <c r="G5212" s="9" t="e">
        <v>#N/A</v>
      </c>
      <c r="H5212" s="9" t="e">
        <v>#N/A</v>
      </c>
      <c r="I5212" s="9" t="e">
        <v>#N/A</v>
      </c>
      <c r="J5212" s="9" t="e">
        <v>#N/A</v>
      </c>
      <c r="K5212" s="9" t="e">
        <v>#N/A</v>
      </c>
      <c r="L5212" s="9" t="e">
        <v>#N/A</v>
      </c>
      <c r="M5212" s="9" t="e">
        <v>#N/A</v>
      </c>
      <c r="N5212" s="9" t="e">
        <v>#N/A</v>
      </c>
      <c r="O5212" s="9" t="e">
        <v>#N/A</v>
      </c>
      <c r="P5212" s="9" t="e">
        <v>#N/A</v>
      </c>
      <c r="Q5212" s="9" t="e">
        <v>#N/A</v>
      </c>
      <c r="R5212" s="9" t="e">
        <v>#N/A</v>
      </c>
      <c r="S5212" s="9" t="e">
        <v>#N/A</v>
      </c>
      <c r="T5212" s="9" t="e">
        <v>#N/A</v>
      </c>
    </row>
    <row r="5213" spans="1:20" x14ac:dyDescent="0.35">
      <c r="A5213">
        <f t="shared" si="163"/>
        <v>5213</v>
      </c>
      <c r="B5213" s="3" t="s">
        <v>72</v>
      </c>
      <c r="C5213" s="3" t="s">
        <v>75</v>
      </c>
      <c r="D5213" s="3" t="s">
        <v>51</v>
      </c>
      <c r="E5213">
        <v>2021</v>
      </c>
      <c r="F5213" s="3" t="str">
        <f t="shared" si="162"/>
        <v>CElevR RECH2021</v>
      </c>
      <c r="G5213" s="9" t="e">
        <v>#N/A</v>
      </c>
      <c r="H5213" s="9" t="e">
        <v>#N/A</v>
      </c>
      <c r="I5213" s="9" t="e">
        <v>#N/A</v>
      </c>
      <c r="J5213" s="9" t="e">
        <v>#N/A</v>
      </c>
      <c r="K5213" s="9" t="e">
        <v>#N/A</v>
      </c>
      <c r="L5213" s="9" t="e">
        <v>#N/A</v>
      </c>
      <c r="M5213" s="9" t="e">
        <v>#N/A</v>
      </c>
      <c r="N5213" s="9" t="e">
        <v>#N/A</v>
      </c>
      <c r="O5213" s="9" t="e">
        <v>#N/A</v>
      </c>
      <c r="P5213" s="9" t="e">
        <v>#N/A</v>
      </c>
      <c r="Q5213" s="9" t="e">
        <v>#N/A</v>
      </c>
      <c r="R5213" s="9" t="e">
        <v>#N/A</v>
      </c>
      <c r="S5213" s="9" t="e">
        <v>#N/A</v>
      </c>
      <c r="T5213" s="9" t="e">
        <v>#N/A</v>
      </c>
    </row>
    <row r="5214" spans="1:20" x14ac:dyDescent="0.35">
      <c r="A5214">
        <f t="shared" si="163"/>
        <v>5214</v>
      </c>
      <c r="B5214" s="3" t="s">
        <v>72</v>
      </c>
      <c r="C5214" s="3" t="s">
        <v>75</v>
      </c>
      <c r="D5214" s="3" t="s">
        <v>51</v>
      </c>
      <c r="E5214">
        <v>2022</v>
      </c>
      <c r="F5214" s="3" t="str">
        <f t="shared" si="162"/>
        <v>CElevR RECH2022</v>
      </c>
      <c r="G5214" s="9" t="e">
        <v>#N/A</v>
      </c>
      <c r="H5214" s="9" t="e">
        <v>#N/A</v>
      </c>
      <c r="I5214" s="9" t="e">
        <v>#N/A</v>
      </c>
      <c r="J5214" s="9" t="e">
        <v>#N/A</v>
      </c>
      <c r="K5214" s="9" t="e">
        <v>#N/A</v>
      </c>
      <c r="L5214" s="9" t="e">
        <v>#N/A</v>
      </c>
      <c r="M5214" s="9" t="e">
        <v>#N/A</v>
      </c>
      <c r="N5214" s="9" t="e">
        <v>#N/A</v>
      </c>
      <c r="O5214" s="9" t="e">
        <v>#N/A</v>
      </c>
      <c r="P5214" s="9" t="e">
        <v>#N/A</v>
      </c>
      <c r="Q5214" s="9" t="e">
        <v>#N/A</v>
      </c>
      <c r="R5214" s="9" t="e">
        <v>#N/A</v>
      </c>
      <c r="S5214" s="9" t="e">
        <v>#N/A</v>
      </c>
      <c r="T5214" s="9" t="e">
        <v>#N/A</v>
      </c>
    </row>
    <row r="5215" spans="1:20" x14ac:dyDescent="0.35">
      <c r="A5215">
        <f t="shared" si="163"/>
        <v>5215</v>
      </c>
      <c r="B5215" s="3" t="s">
        <v>72</v>
      </c>
      <c r="C5215" s="3" t="s">
        <v>75</v>
      </c>
      <c r="D5215" s="3" t="s">
        <v>51</v>
      </c>
      <c r="E5215">
        <v>2023</v>
      </c>
      <c r="F5215" s="3" t="str">
        <f t="shared" si="162"/>
        <v>CElevR RECH2023</v>
      </c>
      <c r="G5215" s="9" t="e">
        <v>#N/A</v>
      </c>
      <c r="H5215" s="9" t="e">
        <v>#N/A</v>
      </c>
      <c r="I5215" s="9" t="e">
        <v>#N/A</v>
      </c>
      <c r="J5215" s="9" t="e">
        <v>#N/A</v>
      </c>
      <c r="K5215" s="9" t="e">
        <v>#N/A</v>
      </c>
      <c r="L5215" s="9" t="e">
        <v>#N/A</v>
      </c>
      <c r="M5215" s="9" t="e">
        <v>#N/A</v>
      </c>
      <c r="N5215" s="9" t="e">
        <v>#N/A</v>
      </c>
      <c r="O5215" s="9" t="e">
        <v>#N/A</v>
      </c>
      <c r="P5215" s="9" t="e">
        <v>#N/A</v>
      </c>
      <c r="Q5215" s="9" t="e">
        <v>#N/A</v>
      </c>
      <c r="R5215" s="9" t="e">
        <v>#N/A</v>
      </c>
      <c r="S5215" s="9" t="e">
        <v>#N/A</v>
      </c>
      <c r="T5215" s="9" t="e">
        <v>#N/A</v>
      </c>
    </row>
    <row r="5216" spans="1:20" x14ac:dyDescent="0.35">
      <c r="A5216">
        <f t="shared" si="163"/>
        <v>5216</v>
      </c>
      <c r="B5216" s="3" t="s">
        <v>72</v>
      </c>
      <c r="C5216" s="3" t="s">
        <v>75</v>
      </c>
      <c r="D5216" s="3" t="s">
        <v>51</v>
      </c>
      <c r="E5216">
        <v>2024</v>
      </c>
      <c r="F5216" s="3" t="str">
        <f t="shared" si="162"/>
        <v>CElevR RECH2024</v>
      </c>
      <c r="G5216" s="9" t="e">
        <v>#N/A</v>
      </c>
      <c r="H5216" s="9" t="e">
        <v>#N/A</v>
      </c>
      <c r="I5216" s="9" t="e">
        <v>#N/A</v>
      </c>
      <c r="J5216" s="9" t="e">
        <v>#N/A</v>
      </c>
      <c r="K5216" s="9" t="e">
        <v>#N/A</v>
      </c>
      <c r="L5216" s="9" t="e">
        <v>#N/A</v>
      </c>
      <c r="M5216" s="9" t="e">
        <v>#N/A</v>
      </c>
      <c r="N5216" s="9" t="e">
        <v>#N/A</v>
      </c>
      <c r="O5216" s="9" t="e">
        <v>#N/A</v>
      </c>
      <c r="P5216" s="9" t="e">
        <v>#N/A</v>
      </c>
      <c r="Q5216" s="9" t="e">
        <v>#N/A</v>
      </c>
      <c r="R5216" s="9" t="e">
        <v>#N/A</v>
      </c>
      <c r="S5216" s="9" t="e">
        <v>#N/A</v>
      </c>
      <c r="T5216" s="9" t="e">
        <v>#N/A</v>
      </c>
    </row>
    <row r="5217" spans="1:20" x14ac:dyDescent="0.35">
      <c r="A5217">
        <f t="shared" si="163"/>
        <v>5217</v>
      </c>
      <c r="B5217" s="3" t="s">
        <v>72</v>
      </c>
      <c r="C5217" s="3" t="s">
        <v>75</v>
      </c>
      <c r="D5217" s="3" t="s">
        <v>51</v>
      </c>
      <c r="E5217">
        <v>2025</v>
      </c>
      <c r="F5217" s="3" t="str">
        <f t="shared" si="162"/>
        <v>CElevR RECH2025</v>
      </c>
      <c r="G5217" s="9" t="e">
        <v>#N/A</v>
      </c>
      <c r="H5217" s="9" t="e">
        <v>#N/A</v>
      </c>
      <c r="I5217" s="9" t="e">
        <v>#N/A</v>
      </c>
      <c r="J5217" s="9" t="e">
        <v>#N/A</v>
      </c>
      <c r="K5217" s="9" t="e">
        <v>#N/A</v>
      </c>
      <c r="L5217" s="9" t="e">
        <v>#N/A</v>
      </c>
      <c r="M5217" s="9" t="e">
        <v>#N/A</v>
      </c>
      <c r="N5217" s="9" t="e">
        <v>#N/A</v>
      </c>
      <c r="O5217" s="9" t="e">
        <v>#N/A</v>
      </c>
      <c r="P5217" s="9" t="e">
        <v>#N/A</v>
      </c>
      <c r="Q5217" s="9" t="e">
        <v>#N/A</v>
      </c>
      <c r="R5217" s="9" t="e">
        <v>#N/A</v>
      </c>
      <c r="S5217" s="9" t="e">
        <v>#N/A</v>
      </c>
      <c r="T5217" s="9" t="e">
        <v>#N/A</v>
      </c>
    </row>
    <row r="5218" spans="1:20" x14ac:dyDescent="0.35">
      <c r="A5218">
        <f t="shared" si="163"/>
        <v>5218</v>
      </c>
      <c r="B5218" s="3" t="s">
        <v>72</v>
      </c>
      <c r="C5218" s="3" t="s">
        <v>75</v>
      </c>
      <c r="D5218" s="3" t="s">
        <v>51</v>
      </c>
      <c r="E5218">
        <v>2026</v>
      </c>
      <c r="F5218" s="3" t="str">
        <f t="shared" si="162"/>
        <v>CElevR RECH2026</v>
      </c>
      <c r="G5218" s="9" t="e">
        <v>#N/A</v>
      </c>
      <c r="H5218" s="9" t="e">
        <v>#N/A</v>
      </c>
      <c r="I5218" s="9" t="e">
        <v>#N/A</v>
      </c>
      <c r="J5218" s="9" t="e">
        <v>#N/A</v>
      </c>
      <c r="K5218" s="9" t="e">
        <v>#N/A</v>
      </c>
      <c r="L5218" s="9" t="e">
        <v>#N/A</v>
      </c>
      <c r="M5218" s="9" t="e">
        <v>#N/A</v>
      </c>
      <c r="N5218" s="9" t="e">
        <v>#N/A</v>
      </c>
      <c r="O5218" s="9" t="e">
        <v>#N/A</v>
      </c>
      <c r="P5218" s="9" t="e">
        <v>#N/A</v>
      </c>
      <c r="Q5218" s="9" t="e">
        <v>#N/A</v>
      </c>
      <c r="R5218" s="9" t="e">
        <v>#N/A</v>
      </c>
      <c r="S5218" s="9" t="e">
        <v>#N/A</v>
      </c>
      <c r="T5218" s="9" t="e">
        <v>#N/A</v>
      </c>
    </row>
    <row r="5219" spans="1:20" x14ac:dyDescent="0.35">
      <c r="A5219">
        <f t="shared" si="163"/>
        <v>5219</v>
      </c>
      <c r="B5219" s="3" t="s">
        <v>72</v>
      </c>
      <c r="C5219" s="3" t="s">
        <v>75</v>
      </c>
      <c r="D5219" s="3" t="s">
        <v>51</v>
      </c>
      <c r="E5219">
        <v>2027</v>
      </c>
      <c r="F5219" s="3" t="str">
        <f t="shared" si="162"/>
        <v>CElevR RECH2027</v>
      </c>
      <c r="G5219" s="9" t="e">
        <v>#N/A</v>
      </c>
      <c r="H5219" s="9" t="e">
        <v>#N/A</v>
      </c>
      <c r="I5219" s="9" t="e">
        <v>#N/A</v>
      </c>
      <c r="J5219" s="9" t="e">
        <v>#N/A</v>
      </c>
      <c r="K5219" s="9" t="e">
        <v>#N/A</v>
      </c>
      <c r="L5219" s="9" t="e">
        <v>#N/A</v>
      </c>
      <c r="M5219" s="9" t="e">
        <v>#N/A</v>
      </c>
      <c r="N5219" s="9" t="e">
        <v>#N/A</v>
      </c>
      <c r="O5219" s="9" t="e">
        <v>#N/A</v>
      </c>
      <c r="P5219" s="9" t="e">
        <v>#N/A</v>
      </c>
      <c r="Q5219" s="9" t="e">
        <v>#N/A</v>
      </c>
      <c r="R5219" s="9" t="e">
        <v>#N/A</v>
      </c>
      <c r="S5219" s="9" t="e">
        <v>#N/A</v>
      </c>
      <c r="T5219" s="9" t="e">
        <v>#N/A</v>
      </c>
    </row>
    <row r="5220" spans="1:20" x14ac:dyDescent="0.35">
      <c r="A5220">
        <f t="shared" si="163"/>
        <v>5220</v>
      </c>
      <c r="B5220" s="3" t="s">
        <v>72</v>
      </c>
      <c r="C5220" s="3" t="s">
        <v>75</v>
      </c>
      <c r="D5220" s="3" t="s">
        <v>51</v>
      </c>
      <c r="E5220">
        <v>2028</v>
      </c>
      <c r="F5220" s="3" t="str">
        <f t="shared" si="162"/>
        <v>CElevR RECH2028</v>
      </c>
      <c r="G5220" s="9" t="e">
        <v>#N/A</v>
      </c>
      <c r="H5220" s="9" t="e">
        <v>#N/A</v>
      </c>
      <c r="I5220" s="9" t="e">
        <v>#N/A</v>
      </c>
      <c r="J5220" s="9" t="e">
        <v>#N/A</v>
      </c>
      <c r="K5220" s="9" t="e">
        <v>#N/A</v>
      </c>
      <c r="L5220" s="9" t="e">
        <v>#N/A</v>
      </c>
      <c r="M5220" s="9" t="e">
        <v>#N/A</v>
      </c>
      <c r="N5220" s="9" t="e">
        <v>#N/A</v>
      </c>
      <c r="O5220" s="9" t="e">
        <v>#N/A</v>
      </c>
      <c r="P5220" s="9" t="e">
        <v>#N/A</v>
      </c>
      <c r="Q5220" s="9" t="e">
        <v>#N/A</v>
      </c>
      <c r="R5220" s="9" t="e">
        <v>#N/A</v>
      </c>
      <c r="S5220" s="9" t="e">
        <v>#N/A</v>
      </c>
      <c r="T5220" s="9" t="e">
        <v>#N/A</v>
      </c>
    </row>
    <row r="5221" spans="1:20" x14ac:dyDescent="0.35">
      <c r="A5221">
        <f t="shared" si="163"/>
        <v>5221</v>
      </c>
      <c r="B5221" s="3" t="s">
        <v>72</v>
      </c>
      <c r="C5221" s="3" t="s">
        <v>75</v>
      </c>
      <c r="D5221" s="3" t="s">
        <v>51</v>
      </c>
      <c r="E5221">
        <v>2029</v>
      </c>
      <c r="F5221" s="3" t="str">
        <f t="shared" si="162"/>
        <v>CElevR RECH2029</v>
      </c>
      <c r="G5221" s="9" t="e">
        <v>#N/A</v>
      </c>
      <c r="H5221" s="9" t="e">
        <v>#N/A</v>
      </c>
      <c r="I5221" s="9" t="e">
        <v>#N/A</v>
      </c>
      <c r="J5221" s="9" t="e">
        <v>#N/A</v>
      </c>
      <c r="K5221" s="9" t="e">
        <v>#N/A</v>
      </c>
      <c r="L5221" s="9" t="e">
        <v>#N/A</v>
      </c>
      <c r="M5221" s="9" t="e">
        <v>#N/A</v>
      </c>
      <c r="N5221" s="9" t="e">
        <v>#N/A</v>
      </c>
      <c r="O5221" s="9" t="e">
        <v>#N/A</v>
      </c>
      <c r="P5221" s="9" t="e">
        <v>#N/A</v>
      </c>
      <c r="Q5221" s="9" t="e">
        <v>#N/A</v>
      </c>
      <c r="R5221" s="9" t="e">
        <v>#N/A</v>
      </c>
      <c r="S5221" s="9" t="e">
        <v>#N/A</v>
      </c>
      <c r="T5221" s="9" t="e">
        <v>#N/A</v>
      </c>
    </row>
    <row r="5222" spans="1:20" x14ac:dyDescent="0.35">
      <c r="A5222">
        <f t="shared" si="163"/>
        <v>5222</v>
      </c>
      <c r="B5222" s="3" t="s">
        <v>72</v>
      </c>
      <c r="C5222" s="3" t="s">
        <v>75</v>
      </c>
      <c r="D5222" s="3" t="s">
        <v>52</v>
      </c>
      <c r="E5222">
        <v>2020</v>
      </c>
      <c r="F5222" s="3" t="str">
        <f t="shared" si="162"/>
        <v>CElevROCK I2020</v>
      </c>
      <c r="G5222" s="9" t="e">
        <v>#N/A</v>
      </c>
      <c r="H5222" s="9" t="e">
        <v>#N/A</v>
      </c>
      <c r="I5222" s="9" t="e">
        <v>#N/A</v>
      </c>
      <c r="J5222" s="9" t="e">
        <v>#N/A</v>
      </c>
      <c r="K5222" s="9" t="e">
        <v>#N/A</v>
      </c>
      <c r="L5222" s="9" t="e">
        <v>#N/A</v>
      </c>
      <c r="M5222" s="9" t="e">
        <v>#N/A</v>
      </c>
      <c r="N5222" s="9" t="e">
        <v>#N/A</v>
      </c>
      <c r="O5222" s="9" t="e">
        <v>#N/A</v>
      </c>
      <c r="P5222" s="9" t="e">
        <v>#N/A</v>
      </c>
      <c r="Q5222" s="9" t="e">
        <v>#N/A</v>
      </c>
      <c r="R5222" s="9" t="e">
        <v>#N/A</v>
      </c>
      <c r="S5222" s="9" t="e">
        <v>#N/A</v>
      </c>
      <c r="T5222" s="9" t="e">
        <v>#N/A</v>
      </c>
    </row>
    <row r="5223" spans="1:20" x14ac:dyDescent="0.35">
      <c r="A5223">
        <f t="shared" si="163"/>
        <v>5223</v>
      </c>
      <c r="B5223" s="3" t="s">
        <v>72</v>
      </c>
      <c r="C5223" s="3" t="s">
        <v>75</v>
      </c>
      <c r="D5223" s="3" t="s">
        <v>52</v>
      </c>
      <c r="E5223">
        <v>2021</v>
      </c>
      <c r="F5223" s="3" t="str">
        <f t="shared" si="162"/>
        <v>CElevROCK I2021</v>
      </c>
      <c r="G5223" s="9" t="e">
        <v>#N/A</v>
      </c>
      <c r="H5223" s="9" t="e">
        <v>#N/A</v>
      </c>
      <c r="I5223" s="9" t="e">
        <v>#N/A</v>
      </c>
      <c r="J5223" s="9" t="e">
        <v>#N/A</v>
      </c>
      <c r="K5223" s="9" t="e">
        <v>#N/A</v>
      </c>
      <c r="L5223" s="9" t="e">
        <v>#N/A</v>
      </c>
      <c r="M5223" s="9" t="e">
        <v>#N/A</v>
      </c>
      <c r="N5223" s="9" t="e">
        <v>#N/A</v>
      </c>
      <c r="O5223" s="9" t="e">
        <v>#N/A</v>
      </c>
      <c r="P5223" s="9" t="e">
        <v>#N/A</v>
      </c>
      <c r="Q5223" s="9" t="e">
        <v>#N/A</v>
      </c>
      <c r="R5223" s="9" t="e">
        <v>#N/A</v>
      </c>
      <c r="S5223" s="9" t="e">
        <v>#N/A</v>
      </c>
      <c r="T5223" s="9" t="e">
        <v>#N/A</v>
      </c>
    </row>
    <row r="5224" spans="1:20" x14ac:dyDescent="0.35">
      <c r="A5224">
        <f t="shared" si="163"/>
        <v>5224</v>
      </c>
      <c r="B5224" s="3" t="s">
        <v>72</v>
      </c>
      <c r="C5224" s="3" t="s">
        <v>75</v>
      </c>
      <c r="D5224" s="3" t="s">
        <v>52</v>
      </c>
      <c r="E5224">
        <v>2022</v>
      </c>
      <c r="F5224" s="3" t="str">
        <f t="shared" si="162"/>
        <v>CElevROCK I2022</v>
      </c>
      <c r="G5224" s="9" t="e">
        <v>#N/A</v>
      </c>
      <c r="H5224" s="9" t="e">
        <v>#N/A</v>
      </c>
      <c r="I5224" s="9" t="e">
        <v>#N/A</v>
      </c>
      <c r="J5224" s="9" t="e">
        <v>#N/A</v>
      </c>
      <c r="K5224" s="9" t="e">
        <v>#N/A</v>
      </c>
      <c r="L5224" s="9" t="e">
        <v>#N/A</v>
      </c>
      <c r="M5224" s="9" t="e">
        <v>#N/A</v>
      </c>
      <c r="N5224" s="9" t="e">
        <v>#N/A</v>
      </c>
      <c r="O5224" s="9" t="e">
        <v>#N/A</v>
      </c>
      <c r="P5224" s="9" t="e">
        <v>#N/A</v>
      </c>
      <c r="Q5224" s="9" t="e">
        <v>#N/A</v>
      </c>
      <c r="R5224" s="9" t="e">
        <v>#N/A</v>
      </c>
      <c r="S5224" s="9" t="e">
        <v>#N/A</v>
      </c>
      <c r="T5224" s="9" t="e">
        <v>#N/A</v>
      </c>
    </row>
    <row r="5225" spans="1:20" x14ac:dyDescent="0.35">
      <c r="A5225">
        <f t="shared" si="163"/>
        <v>5225</v>
      </c>
      <c r="B5225" s="3" t="s">
        <v>72</v>
      </c>
      <c r="C5225" s="3" t="s">
        <v>75</v>
      </c>
      <c r="D5225" s="3" t="s">
        <v>52</v>
      </c>
      <c r="E5225">
        <v>2023</v>
      </c>
      <c r="F5225" s="3" t="str">
        <f t="shared" si="162"/>
        <v>CElevROCK I2023</v>
      </c>
      <c r="G5225" s="9" t="e">
        <v>#N/A</v>
      </c>
      <c r="H5225" s="9" t="e">
        <v>#N/A</v>
      </c>
      <c r="I5225" s="9" t="e">
        <v>#N/A</v>
      </c>
      <c r="J5225" s="9" t="e">
        <v>#N/A</v>
      </c>
      <c r="K5225" s="9" t="e">
        <v>#N/A</v>
      </c>
      <c r="L5225" s="9" t="e">
        <v>#N/A</v>
      </c>
      <c r="M5225" s="9" t="e">
        <v>#N/A</v>
      </c>
      <c r="N5225" s="9" t="e">
        <v>#N/A</v>
      </c>
      <c r="O5225" s="9" t="e">
        <v>#N/A</v>
      </c>
      <c r="P5225" s="9" t="e">
        <v>#N/A</v>
      </c>
      <c r="Q5225" s="9" t="e">
        <v>#N/A</v>
      </c>
      <c r="R5225" s="9" t="e">
        <v>#N/A</v>
      </c>
      <c r="S5225" s="9" t="e">
        <v>#N/A</v>
      </c>
      <c r="T5225" s="9" t="e">
        <v>#N/A</v>
      </c>
    </row>
    <row r="5226" spans="1:20" x14ac:dyDescent="0.35">
      <c r="A5226">
        <f t="shared" si="163"/>
        <v>5226</v>
      </c>
      <c r="B5226" s="3" t="s">
        <v>72</v>
      </c>
      <c r="C5226" s="3" t="s">
        <v>75</v>
      </c>
      <c r="D5226" s="3" t="s">
        <v>52</v>
      </c>
      <c r="E5226">
        <v>2024</v>
      </c>
      <c r="F5226" s="3" t="str">
        <f t="shared" si="162"/>
        <v>CElevROCK I2024</v>
      </c>
      <c r="G5226" s="9" t="e">
        <v>#N/A</v>
      </c>
      <c r="H5226" s="9" t="e">
        <v>#N/A</v>
      </c>
      <c r="I5226" s="9" t="e">
        <v>#N/A</v>
      </c>
      <c r="J5226" s="9" t="e">
        <v>#N/A</v>
      </c>
      <c r="K5226" s="9" t="e">
        <v>#N/A</v>
      </c>
      <c r="L5226" s="9" t="e">
        <v>#N/A</v>
      </c>
      <c r="M5226" s="9" t="e">
        <v>#N/A</v>
      </c>
      <c r="N5226" s="9" t="e">
        <v>#N/A</v>
      </c>
      <c r="O5226" s="9" t="e">
        <v>#N/A</v>
      </c>
      <c r="P5226" s="9" t="e">
        <v>#N/A</v>
      </c>
      <c r="Q5226" s="9" t="e">
        <v>#N/A</v>
      </c>
      <c r="R5226" s="9" t="e">
        <v>#N/A</v>
      </c>
      <c r="S5226" s="9" t="e">
        <v>#N/A</v>
      </c>
      <c r="T5226" s="9" t="e">
        <v>#N/A</v>
      </c>
    </row>
    <row r="5227" spans="1:20" x14ac:dyDescent="0.35">
      <c r="A5227">
        <f t="shared" si="163"/>
        <v>5227</v>
      </c>
      <c r="B5227" s="3" t="s">
        <v>72</v>
      </c>
      <c r="C5227" s="3" t="s">
        <v>75</v>
      </c>
      <c r="D5227" s="3" t="s">
        <v>52</v>
      </c>
      <c r="E5227">
        <v>2025</v>
      </c>
      <c r="F5227" s="3" t="str">
        <f t="shared" si="162"/>
        <v>CElevROCK I2025</v>
      </c>
      <c r="G5227" s="9" t="e">
        <v>#N/A</v>
      </c>
      <c r="H5227" s="9" t="e">
        <v>#N/A</v>
      </c>
      <c r="I5227" s="9" t="e">
        <v>#N/A</v>
      </c>
      <c r="J5227" s="9" t="e">
        <v>#N/A</v>
      </c>
      <c r="K5227" s="9" t="e">
        <v>#N/A</v>
      </c>
      <c r="L5227" s="9" t="e">
        <v>#N/A</v>
      </c>
      <c r="M5227" s="9" t="e">
        <v>#N/A</v>
      </c>
      <c r="N5227" s="9" t="e">
        <v>#N/A</v>
      </c>
      <c r="O5227" s="9" t="e">
        <v>#N/A</v>
      </c>
      <c r="P5227" s="9" t="e">
        <v>#N/A</v>
      </c>
      <c r="Q5227" s="9" t="e">
        <v>#N/A</v>
      </c>
      <c r="R5227" s="9" t="e">
        <v>#N/A</v>
      </c>
      <c r="S5227" s="9" t="e">
        <v>#N/A</v>
      </c>
      <c r="T5227" s="9" t="e">
        <v>#N/A</v>
      </c>
    </row>
    <row r="5228" spans="1:20" x14ac:dyDescent="0.35">
      <c r="A5228">
        <f t="shared" si="163"/>
        <v>5228</v>
      </c>
      <c r="B5228" s="3" t="s">
        <v>72</v>
      </c>
      <c r="C5228" s="3" t="s">
        <v>75</v>
      </c>
      <c r="D5228" s="3" t="s">
        <v>52</v>
      </c>
      <c r="E5228">
        <v>2026</v>
      </c>
      <c r="F5228" s="3" t="str">
        <f t="shared" si="162"/>
        <v>CElevROCK I2026</v>
      </c>
      <c r="G5228" s="9" t="e">
        <v>#N/A</v>
      </c>
      <c r="H5228" s="9" t="e">
        <v>#N/A</v>
      </c>
      <c r="I5228" s="9" t="e">
        <v>#N/A</v>
      </c>
      <c r="J5228" s="9" t="e">
        <v>#N/A</v>
      </c>
      <c r="K5228" s="9" t="e">
        <v>#N/A</v>
      </c>
      <c r="L5228" s="9" t="e">
        <v>#N/A</v>
      </c>
      <c r="M5228" s="9" t="e">
        <v>#N/A</v>
      </c>
      <c r="N5228" s="9" t="e">
        <v>#N/A</v>
      </c>
      <c r="O5228" s="9" t="e">
        <v>#N/A</v>
      </c>
      <c r="P5228" s="9" t="e">
        <v>#N/A</v>
      </c>
      <c r="Q5228" s="9" t="e">
        <v>#N/A</v>
      </c>
      <c r="R5228" s="9" t="e">
        <v>#N/A</v>
      </c>
      <c r="S5228" s="9" t="e">
        <v>#N/A</v>
      </c>
      <c r="T5228" s="9" t="e">
        <v>#N/A</v>
      </c>
    </row>
    <row r="5229" spans="1:20" x14ac:dyDescent="0.35">
      <c r="A5229">
        <f t="shared" si="163"/>
        <v>5229</v>
      </c>
      <c r="B5229" s="3" t="s">
        <v>72</v>
      </c>
      <c r="C5229" s="3" t="s">
        <v>75</v>
      </c>
      <c r="D5229" s="3" t="s">
        <v>52</v>
      </c>
      <c r="E5229">
        <v>2027</v>
      </c>
      <c r="F5229" s="3" t="str">
        <f t="shared" si="162"/>
        <v>CElevROCK I2027</v>
      </c>
      <c r="G5229" s="9" t="e">
        <v>#N/A</v>
      </c>
      <c r="H5229" s="9" t="e">
        <v>#N/A</v>
      </c>
      <c r="I5229" s="9" t="e">
        <v>#N/A</v>
      </c>
      <c r="J5229" s="9" t="e">
        <v>#N/A</v>
      </c>
      <c r="K5229" s="9" t="e">
        <v>#N/A</v>
      </c>
      <c r="L5229" s="9" t="e">
        <v>#N/A</v>
      </c>
      <c r="M5229" s="9" t="e">
        <v>#N/A</v>
      </c>
      <c r="N5229" s="9" t="e">
        <v>#N/A</v>
      </c>
      <c r="O5229" s="9" t="e">
        <v>#N/A</v>
      </c>
      <c r="P5229" s="9" t="e">
        <v>#N/A</v>
      </c>
      <c r="Q5229" s="9" t="e">
        <v>#N/A</v>
      </c>
      <c r="R5229" s="9" t="e">
        <v>#N/A</v>
      </c>
      <c r="S5229" s="9" t="e">
        <v>#N/A</v>
      </c>
      <c r="T5229" s="9" t="e">
        <v>#N/A</v>
      </c>
    </row>
    <row r="5230" spans="1:20" x14ac:dyDescent="0.35">
      <c r="A5230">
        <f t="shared" si="163"/>
        <v>5230</v>
      </c>
      <c r="B5230" s="3" t="s">
        <v>72</v>
      </c>
      <c r="C5230" s="3" t="s">
        <v>75</v>
      </c>
      <c r="D5230" s="3" t="s">
        <v>52</v>
      </c>
      <c r="E5230">
        <v>2028</v>
      </c>
      <c r="F5230" s="3" t="str">
        <f t="shared" si="162"/>
        <v>CElevROCK I2028</v>
      </c>
      <c r="G5230" s="9" t="e">
        <v>#N/A</v>
      </c>
      <c r="H5230" s="9" t="e">
        <v>#N/A</v>
      </c>
      <c r="I5230" s="9" t="e">
        <v>#N/A</v>
      </c>
      <c r="J5230" s="9" t="e">
        <v>#N/A</v>
      </c>
      <c r="K5230" s="9" t="e">
        <v>#N/A</v>
      </c>
      <c r="L5230" s="9" t="e">
        <v>#N/A</v>
      </c>
      <c r="M5230" s="9" t="e">
        <v>#N/A</v>
      </c>
      <c r="N5230" s="9" t="e">
        <v>#N/A</v>
      </c>
      <c r="O5230" s="9" t="e">
        <v>#N/A</v>
      </c>
      <c r="P5230" s="9" t="e">
        <v>#N/A</v>
      </c>
      <c r="Q5230" s="9" t="e">
        <v>#N/A</v>
      </c>
      <c r="R5230" s="9" t="e">
        <v>#N/A</v>
      </c>
      <c r="S5230" s="9" t="e">
        <v>#N/A</v>
      </c>
      <c r="T5230" s="9" t="e">
        <v>#N/A</v>
      </c>
    </row>
    <row r="5231" spans="1:20" x14ac:dyDescent="0.35">
      <c r="A5231">
        <f t="shared" si="163"/>
        <v>5231</v>
      </c>
      <c r="B5231" s="3" t="s">
        <v>72</v>
      </c>
      <c r="C5231" s="3" t="s">
        <v>75</v>
      </c>
      <c r="D5231" s="3" t="s">
        <v>52</v>
      </c>
      <c r="E5231">
        <v>2029</v>
      </c>
      <c r="F5231" s="3" t="str">
        <f t="shared" si="162"/>
        <v>CElevROCK I2029</v>
      </c>
      <c r="G5231" s="9" t="e">
        <v>#N/A</v>
      </c>
      <c r="H5231" s="9" t="e">
        <v>#N/A</v>
      </c>
      <c r="I5231" s="9" t="e">
        <v>#N/A</v>
      </c>
      <c r="J5231" s="9" t="e">
        <v>#N/A</v>
      </c>
      <c r="K5231" s="9" t="e">
        <v>#N/A</v>
      </c>
      <c r="L5231" s="9" t="e">
        <v>#N/A</v>
      </c>
      <c r="M5231" s="9" t="e">
        <v>#N/A</v>
      </c>
      <c r="N5231" s="9" t="e">
        <v>#N/A</v>
      </c>
      <c r="O5231" s="9" t="e">
        <v>#N/A</v>
      </c>
      <c r="P5231" s="9" t="e">
        <v>#N/A</v>
      </c>
      <c r="Q5231" s="9" t="e">
        <v>#N/A</v>
      </c>
      <c r="R5231" s="9" t="e">
        <v>#N/A</v>
      </c>
      <c r="S5231" s="9" t="e">
        <v>#N/A</v>
      </c>
      <c r="T5231" s="9" t="e">
        <v>#N/A</v>
      </c>
    </row>
    <row r="5232" spans="1:20" x14ac:dyDescent="0.35">
      <c r="A5232">
        <f t="shared" si="163"/>
        <v>5232</v>
      </c>
      <c r="B5232" s="3" t="s">
        <v>72</v>
      </c>
      <c r="C5232" s="3" t="s">
        <v>75</v>
      </c>
      <c r="D5232" s="3" t="s">
        <v>53</v>
      </c>
      <c r="E5232">
        <v>2020</v>
      </c>
      <c r="F5232" s="3" t="str">
        <f t="shared" si="162"/>
        <v>CElevWANAP2020</v>
      </c>
      <c r="G5232" s="9" t="e">
        <v>#N/A</v>
      </c>
      <c r="H5232" s="9" t="e">
        <v>#N/A</v>
      </c>
      <c r="I5232" s="9" t="e">
        <v>#N/A</v>
      </c>
      <c r="J5232" s="9" t="e">
        <v>#N/A</v>
      </c>
      <c r="K5232" s="9" t="e">
        <v>#N/A</v>
      </c>
      <c r="L5232" s="9" t="e">
        <v>#N/A</v>
      </c>
      <c r="M5232" s="9" t="e">
        <v>#N/A</v>
      </c>
      <c r="N5232" s="9" t="e">
        <v>#N/A</v>
      </c>
      <c r="O5232" s="9" t="e">
        <v>#N/A</v>
      </c>
      <c r="P5232" s="9" t="e">
        <v>#N/A</v>
      </c>
      <c r="Q5232" s="9" t="e">
        <v>#N/A</v>
      </c>
      <c r="R5232" s="9" t="e">
        <v>#N/A</v>
      </c>
      <c r="S5232" s="9" t="e">
        <v>#N/A</v>
      </c>
      <c r="T5232" s="9" t="e">
        <v>#N/A</v>
      </c>
    </row>
    <row r="5233" spans="1:20" x14ac:dyDescent="0.35">
      <c r="A5233">
        <f t="shared" si="163"/>
        <v>5233</v>
      </c>
      <c r="B5233" s="3" t="s">
        <v>72</v>
      </c>
      <c r="C5233" s="3" t="s">
        <v>75</v>
      </c>
      <c r="D5233" s="3" t="s">
        <v>53</v>
      </c>
      <c r="E5233">
        <v>2021</v>
      </c>
      <c r="F5233" s="3" t="str">
        <f t="shared" si="162"/>
        <v>CElevWANAP2021</v>
      </c>
      <c r="G5233" s="9" t="e">
        <v>#N/A</v>
      </c>
      <c r="H5233" s="9" t="e">
        <v>#N/A</v>
      </c>
      <c r="I5233" s="9" t="e">
        <v>#N/A</v>
      </c>
      <c r="J5233" s="9" t="e">
        <v>#N/A</v>
      </c>
      <c r="K5233" s="9" t="e">
        <v>#N/A</v>
      </c>
      <c r="L5233" s="9" t="e">
        <v>#N/A</v>
      </c>
      <c r="M5233" s="9" t="e">
        <v>#N/A</v>
      </c>
      <c r="N5233" s="9" t="e">
        <v>#N/A</v>
      </c>
      <c r="O5233" s="9" t="e">
        <v>#N/A</v>
      </c>
      <c r="P5233" s="9" t="e">
        <v>#N/A</v>
      </c>
      <c r="Q5233" s="9" t="e">
        <v>#N/A</v>
      </c>
      <c r="R5233" s="9" t="e">
        <v>#N/A</v>
      </c>
      <c r="S5233" s="9" t="e">
        <v>#N/A</v>
      </c>
      <c r="T5233" s="9" t="e">
        <v>#N/A</v>
      </c>
    </row>
    <row r="5234" spans="1:20" x14ac:dyDescent="0.35">
      <c r="A5234">
        <f t="shared" si="163"/>
        <v>5234</v>
      </c>
      <c r="B5234" s="3" t="s">
        <v>72</v>
      </c>
      <c r="C5234" s="3" t="s">
        <v>75</v>
      </c>
      <c r="D5234" s="3" t="s">
        <v>53</v>
      </c>
      <c r="E5234">
        <v>2022</v>
      </c>
      <c r="F5234" s="3" t="str">
        <f t="shared" si="162"/>
        <v>CElevWANAP2022</v>
      </c>
      <c r="G5234" s="9" t="e">
        <v>#N/A</v>
      </c>
      <c r="H5234" s="9" t="e">
        <v>#N/A</v>
      </c>
      <c r="I5234" s="9" t="e">
        <v>#N/A</v>
      </c>
      <c r="J5234" s="9" t="e">
        <v>#N/A</v>
      </c>
      <c r="K5234" s="9" t="e">
        <v>#N/A</v>
      </c>
      <c r="L5234" s="9" t="e">
        <v>#N/A</v>
      </c>
      <c r="M5234" s="9" t="e">
        <v>#N/A</v>
      </c>
      <c r="N5234" s="9" t="e">
        <v>#N/A</v>
      </c>
      <c r="O5234" s="9" t="e">
        <v>#N/A</v>
      </c>
      <c r="P5234" s="9" t="e">
        <v>#N/A</v>
      </c>
      <c r="Q5234" s="9" t="e">
        <v>#N/A</v>
      </c>
      <c r="R5234" s="9" t="e">
        <v>#N/A</v>
      </c>
      <c r="S5234" s="9" t="e">
        <v>#N/A</v>
      </c>
      <c r="T5234" s="9" t="e">
        <v>#N/A</v>
      </c>
    </row>
    <row r="5235" spans="1:20" x14ac:dyDescent="0.35">
      <c r="A5235">
        <f t="shared" si="163"/>
        <v>5235</v>
      </c>
      <c r="B5235" s="3" t="s">
        <v>72</v>
      </c>
      <c r="C5235" s="3" t="s">
        <v>75</v>
      </c>
      <c r="D5235" s="3" t="s">
        <v>53</v>
      </c>
      <c r="E5235">
        <v>2023</v>
      </c>
      <c r="F5235" s="3" t="str">
        <f t="shared" si="162"/>
        <v>CElevWANAP2023</v>
      </c>
      <c r="G5235" s="9" t="e">
        <v>#N/A</v>
      </c>
      <c r="H5235" s="9" t="e">
        <v>#N/A</v>
      </c>
      <c r="I5235" s="9" t="e">
        <v>#N/A</v>
      </c>
      <c r="J5235" s="9" t="e">
        <v>#N/A</v>
      </c>
      <c r="K5235" s="9" t="e">
        <v>#N/A</v>
      </c>
      <c r="L5235" s="9" t="e">
        <v>#N/A</v>
      </c>
      <c r="M5235" s="9" t="e">
        <v>#N/A</v>
      </c>
      <c r="N5235" s="9" t="e">
        <v>#N/A</v>
      </c>
      <c r="O5235" s="9" t="e">
        <v>#N/A</v>
      </c>
      <c r="P5235" s="9" t="e">
        <v>#N/A</v>
      </c>
      <c r="Q5235" s="9" t="e">
        <v>#N/A</v>
      </c>
      <c r="R5235" s="9" t="e">
        <v>#N/A</v>
      </c>
      <c r="S5235" s="9" t="e">
        <v>#N/A</v>
      </c>
      <c r="T5235" s="9" t="e">
        <v>#N/A</v>
      </c>
    </row>
    <row r="5236" spans="1:20" x14ac:dyDescent="0.35">
      <c r="A5236">
        <f t="shared" si="163"/>
        <v>5236</v>
      </c>
      <c r="B5236" s="3" t="s">
        <v>72</v>
      </c>
      <c r="C5236" s="3" t="s">
        <v>75</v>
      </c>
      <c r="D5236" s="3" t="s">
        <v>53</v>
      </c>
      <c r="E5236">
        <v>2024</v>
      </c>
      <c r="F5236" s="3" t="str">
        <f t="shared" si="162"/>
        <v>CElevWANAP2024</v>
      </c>
      <c r="G5236" s="9" t="e">
        <v>#N/A</v>
      </c>
      <c r="H5236" s="9" t="e">
        <v>#N/A</v>
      </c>
      <c r="I5236" s="9" t="e">
        <v>#N/A</v>
      </c>
      <c r="J5236" s="9" t="e">
        <v>#N/A</v>
      </c>
      <c r="K5236" s="9" t="e">
        <v>#N/A</v>
      </c>
      <c r="L5236" s="9" t="e">
        <v>#N/A</v>
      </c>
      <c r="M5236" s="9" t="e">
        <v>#N/A</v>
      </c>
      <c r="N5236" s="9" t="e">
        <v>#N/A</v>
      </c>
      <c r="O5236" s="9" t="e">
        <v>#N/A</v>
      </c>
      <c r="P5236" s="9" t="e">
        <v>#N/A</v>
      </c>
      <c r="Q5236" s="9" t="e">
        <v>#N/A</v>
      </c>
      <c r="R5236" s="9" t="e">
        <v>#N/A</v>
      </c>
      <c r="S5236" s="9" t="e">
        <v>#N/A</v>
      </c>
      <c r="T5236" s="9" t="e">
        <v>#N/A</v>
      </c>
    </row>
    <row r="5237" spans="1:20" x14ac:dyDescent="0.35">
      <c r="A5237">
        <f t="shared" si="163"/>
        <v>5237</v>
      </c>
      <c r="B5237" s="3" t="s">
        <v>72</v>
      </c>
      <c r="C5237" s="3" t="s">
        <v>75</v>
      </c>
      <c r="D5237" s="3" t="s">
        <v>53</v>
      </c>
      <c r="E5237">
        <v>2025</v>
      </c>
      <c r="F5237" s="3" t="str">
        <f t="shared" si="162"/>
        <v>CElevWANAP2025</v>
      </c>
      <c r="G5237" s="9" t="e">
        <v>#N/A</v>
      </c>
      <c r="H5237" s="9" t="e">
        <v>#N/A</v>
      </c>
      <c r="I5237" s="9" t="e">
        <v>#N/A</v>
      </c>
      <c r="J5237" s="9" t="e">
        <v>#N/A</v>
      </c>
      <c r="K5237" s="9" t="e">
        <v>#N/A</v>
      </c>
      <c r="L5237" s="9" t="e">
        <v>#N/A</v>
      </c>
      <c r="M5237" s="9" t="e">
        <v>#N/A</v>
      </c>
      <c r="N5237" s="9" t="e">
        <v>#N/A</v>
      </c>
      <c r="O5237" s="9" t="e">
        <v>#N/A</v>
      </c>
      <c r="P5237" s="9" t="e">
        <v>#N/A</v>
      </c>
      <c r="Q5237" s="9" t="e">
        <v>#N/A</v>
      </c>
      <c r="R5237" s="9" t="e">
        <v>#N/A</v>
      </c>
      <c r="S5237" s="9" t="e">
        <v>#N/A</v>
      </c>
      <c r="T5237" s="9" t="e">
        <v>#N/A</v>
      </c>
    </row>
    <row r="5238" spans="1:20" x14ac:dyDescent="0.35">
      <c r="A5238">
        <f t="shared" si="163"/>
        <v>5238</v>
      </c>
      <c r="B5238" s="3" t="s">
        <v>72</v>
      </c>
      <c r="C5238" s="3" t="s">
        <v>75</v>
      </c>
      <c r="D5238" s="3" t="s">
        <v>53</v>
      </c>
      <c r="E5238">
        <v>2026</v>
      </c>
      <c r="F5238" s="3" t="str">
        <f t="shared" si="162"/>
        <v>CElevWANAP2026</v>
      </c>
      <c r="G5238" s="9" t="e">
        <v>#N/A</v>
      </c>
      <c r="H5238" s="9" t="e">
        <v>#N/A</v>
      </c>
      <c r="I5238" s="9" t="e">
        <v>#N/A</v>
      </c>
      <c r="J5238" s="9" t="e">
        <v>#N/A</v>
      </c>
      <c r="K5238" s="9" t="e">
        <v>#N/A</v>
      </c>
      <c r="L5238" s="9" t="e">
        <v>#N/A</v>
      </c>
      <c r="M5238" s="9" t="e">
        <v>#N/A</v>
      </c>
      <c r="N5238" s="9" t="e">
        <v>#N/A</v>
      </c>
      <c r="O5238" s="9" t="e">
        <v>#N/A</v>
      </c>
      <c r="P5238" s="9" t="e">
        <v>#N/A</v>
      </c>
      <c r="Q5238" s="9" t="e">
        <v>#N/A</v>
      </c>
      <c r="R5238" s="9" t="e">
        <v>#N/A</v>
      </c>
      <c r="S5238" s="9" t="e">
        <v>#N/A</v>
      </c>
      <c r="T5238" s="9" t="e">
        <v>#N/A</v>
      </c>
    </row>
    <row r="5239" spans="1:20" x14ac:dyDescent="0.35">
      <c r="A5239">
        <f t="shared" si="163"/>
        <v>5239</v>
      </c>
      <c r="B5239" s="3" t="s">
        <v>72</v>
      </c>
      <c r="C5239" s="3" t="s">
        <v>75</v>
      </c>
      <c r="D5239" s="3" t="s">
        <v>53</v>
      </c>
      <c r="E5239">
        <v>2027</v>
      </c>
      <c r="F5239" s="3" t="str">
        <f t="shared" si="162"/>
        <v>CElevWANAP2027</v>
      </c>
      <c r="G5239" s="9" t="e">
        <v>#N/A</v>
      </c>
      <c r="H5239" s="9" t="e">
        <v>#N/A</v>
      </c>
      <c r="I5239" s="9" t="e">
        <v>#N/A</v>
      </c>
      <c r="J5239" s="9" t="e">
        <v>#N/A</v>
      </c>
      <c r="K5239" s="9" t="e">
        <v>#N/A</v>
      </c>
      <c r="L5239" s="9" t="e">
        <v>#N/A</v>
      </c>
      <c r="M5239" s="9" t="e">
        <v>#N/A</v>
      </c>
      <c r="N5239" s="9" t="e">
        <v>#N/A</v>
      </c>
      <c r="O5239" s="9" t="e">
        <v>#N/A</v>
      </c>
      <c r="P5239" s="9" t="e">
        <v>#N/A</v>
      </c>
      <c r="Q5239" s="9" t="e">
        <v>#N/A</v>
      </c>
      <c r="R5239" s="9" t="e">
        <v>#N/A</v>
      </c>
      <c r="S5239" s="9" t="e">
        <v>#N/A</v>
      </c>
      <c r="T5239" s="9" t="e">
        <v>#N/A</v>
      </c>
    </row>
    <row r="5240" spans="1:20" x14ac:dyDescent="0.35">
      <c r="A5240">
        <f t="shared" si="163"/>
        <v>5240</v>
      </c>
      <c r="B5240" s="3" t="s">
        <v>72</v>
      </c>
      <c r="C5240" s="3" t="s">
        <v>75</v>
      </c>
      <c r="D5240" s="3" t="s">
        <v>53</v>
      </c>
      <c r="E5240">
        <v>2028</v>
      </c>
      <c r="F5240" s="3" t="str">
        <f t="shared" si="162"/>
        <v>CElevWANAP2028</v>
      </c>
      <c r="G5240" s="9" t="e">
        <v>#N/A</v>
      </c>
      <c r="H5240" s="9" t="e">
        <v>#N/A</v>
      </c>
      <c r="I5240" s="9" t="e">
        <v>#N/A</v>
      </c>
      <c r="J5240" s="9" t="e">
        <v>#N/A</v>
      </c>
      <c r="K5240" s="9" t="e">
        <v>#N/A</v>
      </c>
      <c r="L5240" s="9" t="e">
        <v>#N/A</v>
      </c>
      <c r="M5240" s="9" t="e">
        <v>#N/A</v>
      </c>
      <c r="N5240" s="9" t="e">
        <v>#N/A</v>
      </c>
      <c r="O5240" s="9" t="e">
        <v>#N/A</v>
      </c>
      <c r="P5240" s="9" t="e">
        <v>#N/A</v>
      </c>
      <c r="Q5240" s="9" t="e">
        <v>#N/A</v>
      </c>
      <c r="R5240" s="9" t="e">
        <v>#N/A</v>
      </c>
      <c r="S5240" s="9" t="e">
        <v>#N/A</v>
      </c>
      <c r="T5240" s="9" t="e">
        <v>#N/A</v>
      </c>
    </row>
    <row r="5241" spans="1:20" x14ac:dyDescent="0.35">
      <c r="A5241">
        <f t="shared" si="163"/>
        <v>5241</v>
      </c>
      <c r="B5241" s="3" t="s">
        <v>72</v>
      </c>
      <c r="C5241" s="3" t="s">
        <v>75</v>
      </c>
      <c r="D5241" s="3" t="s">
        <v>53</v>
      </c>
      <c r="E5241">
        <v>2029</v>
      </c>
      <c r="F5241" s="3" t="str">
        <f t="shared" si="162"/>
        <v>CElevWANAP2029</v>
      </c>
      <c r="G5241" s="9" t="e">
        <v>#N/A</v>
      </c>
      <c r="H5241" s="9" t="e">
        <v>#N/A</v>
      </c>
      <c r="I5241" s="9" t="e">
        <v>#N/A</v>
      </c>
      <c r="J5241" s="9" t="e">
        <v>#N/A</v>
      </c>
      <c r="K5241" s="9" t="e">
        <v>#N/A</v>
      </c>
      <c r="L5241" s="9" t="e">
        <v>#N/A</v>
      </c>
      <c r="M5241" s="9" t="e">
        <v>#N/A</v>
      </c>
      <c r="N5241" s="9" t="e">
        <v>#N/A</v>
      </c>
      <c r="O5241" s="9" t="e">
        <v>#N/A</v>
      </c>
      <c r="P5241" s="9" t="e">
        <v>#N/A</v>
      </c>
      <c r="Q5241" s="9" t="e">
        <v>#N/A</v>
      </c>
      <c r="R5241" s="9" t="e">
        <v>#N/A</v>
      </c>
      <c r="S5241" s="9" t="e">
        <v>#N/A</v>
      </c>
      <c r="T5241" s="9" t="e">
        <v>#N/A</v>
      </c>
    </row>
    <row r="5242" spans="1:20" x14ac:dyDescent="0.35">
      <c r="A5242">
        <f t="shared" si="163"/>
        <v>5242</v>
      </c>
      <c r="B5242" s="3" t="s">
        <v>72</v>
      </c>
      <c r="C5242" s="3" t="s">
        <v>75</v>
      </c>
      <c r="D5242" s="3" t="s">
        <v>54</v>
      </c>
      <c r="E5242">
        <v>2020</v>
      </c>
      <c r="F5242" s="3" t="str">
        <f t="shared" si="162"/>
        <v>CElevPRIEST2020</v>
      </c>
      <c r="G5242" s="9" t="e">
        <v>#N/A</v>
      </c>
      <c r="H5242" s="9" t="e">
        <v>#N/A</v>
      </c>
      <c r="I5242" s="9" t="e">
        <v>#N/A</v>
      </c>
      <c r="J5242" s="9" t="e">
        <v>#N/A</v>
      </c>
      <c r="K5242" s="9" t="e">
        <v>#N/A</v>
      </c>
      <c r="L5242" s="9" t="e">
        <v>#N/A</v>
      </c>
      <c r="M5242" s="9" t="e">
        <v>#N/A</v>
      </c>
      <c r="N5242" s="9" t="e">
        <v>#N/A</v>
      </c>
      <c r="O5242" s="9" t="e">
        <v>#N/A</v>
      </c>
      <c r="P5242" s="9" t="e">
        <v>#N/A</v>
      </c>
      <c r="Q5242" s="9" t="e">
        <v>#N/A</v>
      </c>
      <c r="R5242" s="9" t="e">
        <v>#N/A</v>
      </c>
      <c r="S5242" s="9" t="e">
        <v>#N/A</v>
      </c>
      <c r="T5242" s="9" t="e">
        <v>#N/A</v>
      </c>
    </row>
    <row r="5243" spans="1:20" x14ac:dyDescent="0.35">
      <c r="A5243">
        <f t="shared" si="163"/>
        <v>5243</v>
      </c>
      <c r="B5243" s="3" t="s">
        <v>72</v>
      </c>
      <c r="C5243" s="3" t="s">
        <v>75</v>
      </c>
      <c r="D5243" s="3" t="s">
        <v>54</v>
      </c>
      <c r="E5243">
        <v>2021</v>
      </c>
      <c r="F5243" s="3" t="str">
        <f t="shared" si="162"/>
        <v>CElevPRIEST2021</v>
      </c>
      <c r="G5243" s="9" t="e">
        <v>#N/A</v>
      </c>
      <c r="H5243" s="9" t="e">
        <v>#N/A</v>
      </c>
      <c r="I5243" s="9" t="e">
        <v>#N/A</v>
      </c>
      <c r="J5243" s="9" t="e">
        <v>#N/A</v>
      </c>
      <c r="K5243" s="9" t="e">
        <v>#N/A</v>
      </c>
      <c r="L5243" s="9" t="e">
        <v>#N/A</v>
      </c>
      <c r="M5243" s="9" t="e">
        <v>#N/A</v>
      </c>
      <c r="N5243" s="9" t="e">
        <v>#N/A</v>
      </c>
      <c r="O5243" s="9" t="e">
        <v>#N/A</v>
      </c>
      <c r="P5243" s="9" t="e">
        <v>#N/A</v>
      </c>
      <c r="Q5243" s="9" t="e">
        <v>#N/A</v>
      </c>
      <c r="R5243" s="9" t="e">
        <v>#N/A</v>
      </c>
      <c r="S5243" s="9" t="e">
        <v>#N/A</v>
      </c>
      <c r="T5243" s="9" t="e">
        <v>#N/A</v>
      </c>
    </row>
    <row r="5244" spans="1:20" x14ac:dyDescent="0.35">
      <c r="A5244">
        <f t="shared" si="163"/>
        <v>5244</v>
      </c>
      <c r="B5244" s="3" t="s">
        <v>72</v>
      </c>
      <c r="C5244" s="3" t="s">
        <v>75</v>
      </c>
      <c r="D5244" s="3" t="s">
        <v>54</v>
      </c>
      <c r="E5244">
        <v>2022</v>
      </c>
      <c r="F5244" s="3" t="str">
        <f t="shared" si="162"/>
        <v>CElevPRIEST2022</v>
      </c>
      <c r="G5244" s="9" t="e">
        <v>#N/A</v>
      </c>
      <c r="H5244" s="9" t="e">
        <v>#N/A</v>
      </c>
      <c r="I5244" s="9" t="e">
        <v>#N/A</v>
      </c>
      <c r="J5244" s="9" t="e">
        <v>#N/A</v>
      </c>
      <c r="K5244" s="9" t="e">
        <v>#N/A</v>
      </c>
      <c r="L5244" s="9" t="e">
        <v>#N/A</v>
      </c>
      <c r="M5244" s="9" t="e">
        <v>#N/A</v>
      </c>
      <c r="N5244" s="9" t="e">
        <v>#N/A</v>
      </c>
      <c r="O5244" s="9" t="e">
        <v>#N/A</v>
      </c>
      <c r="P5244" s="9" t="e">
        <v>#N/A</v>
      </c>
      <c r="Q5244" s="9" t="e">
        <v>#N/A</v>
      </c>
      <c r="R5244" s="9" t="e">
        <v>#N/A</v>
      </c>
      <c r="S5244" s="9" t="e">
        <v>#N/A</v>
      </c>
      <c r="T5244" s="9" t="e">
        <v>#N/A</v>
      </c>
    </row>
    <row r="5245" spans="1:20" x14ac:dyDescent="0.35">
      <c r="A5245">
        <f t="shared" si="163"/>
        <v>5245</v>
      </c>
      <c r="B5245" s="3" t="s">
        <v>72</v>
      </c>
      <c r="C5245" s="3" t="s">
        <v>75</v>
      </c>
      <c r="D5245" s="3" t="s">
        <v>54</v>
      </c>
      <c r="E5245">
        <v>2023</v>
      </c>
      <c r="F5245" s="3" t="str">
        <f t="shared" si="162"/>
        <v>CElevPRIEST2023</v>
      </c>
      <c r="G5245" s="9" t="e">
        <v>#N/A</v>
      </c>
      <c r="H5245" s="9" t="e">
        <v>#N/A</v>
      </c>
      <c r="I5245" s="9" t="e">
        <v>#N/A</v>
      </c>
      <c r="J5245" s="9" t="e">
        <v>#N/A</v>
      </c>
      <c r="K5245" s="9" t="e">
        <v>#N/A</v>
      </c>
      <c r="L5245" s="9" t="e">
        <v>#N/A</v>
      </c>
      <c r="M5245" s="9" t="e">
        <v>#N/A</v>
      </c>
      <c r="N5245" s="9" t="e">
        <v>#N/A</v>
      </c>
      <c r="O5245" s="9" t="e">
        <v>#N/A</v>
      </c>
      <c r="P5245" s="9" t="e">
        <v>#N/A</v>
      </c>
      <c r="Q5245" s="9" t="e">
        <v>#N/A</v>
      </c>
      <c r="R5245" s="9" t="e">
        <v>#N/A</v>
      </c>
      <c r="S5245" s="9" t="e">
        <v>#N/A</v>
      </c>
      <c r="T5245" s="9" t="e">
        <v>#N/A</v>
      </c>
    </row>
    <row r="5246" spans="1:20" x14ac:dyDescent="0.35">
      <c r="A5246">
        <f t="shared" si="163"/>
        <v>5246</v>
      </c>
      <c r="B5246" s="3" t="s">
        <v>72</v>
      </c>
      <c r="C5246" s="3" t="s">
        <v>75</v>
      </c>
      <c r="D5246" s="3" t="s">
        <v>54</v>
      </c>
      <c r="E5246">
        <v>2024</v>
      </c>
      <c r="F5246" s="3" t="str">
        <f t="shared" si="162"/>
        <v>CElevPRIEST2024</v>
      </c>
      <c r="G5246" s="9" t="e">
        <v>#N/A</v>
      </c>
      <c r="H5246" s="9" t="e">
        <v>#N/A</v>
      </c>
      <c r="I5246" s="9" t="e">
        <v>#N/A</v>
      </c>
      <c r="J5246" s="9" t="e">
        <v>#N/A</v>
      </c>
      <c r="K5246" s="9" t="e">
        <v>#N/A</v>
      </c>
      <c r="L5246" s="9" t="e">
        <v>#N/A</v>
      </c>
      <c r="M5246" s="9" t="e">
        <v>#N/A</v>
      </c>
      <c r="N5246" s="9" t="e">
        <v>#N/A</v>
      </c>
      <c r="O5246" s="9" t="e">
        <v>#N/A</v>
      </c>
      <c r="P5246" s="9" t="e">
        <v>#N/A</v>
      </c>
      <c r="Q5246" s="9" t="e">
        <v>#N/A</v>
      </c>
      <c r="R5246" s="9" t="e">
        <v>#N/A</v>
      </c>
      <c r="S5246" s="9" t="e">
        <v>#N/A</v>
      </c>
      <c r="T5246" s="9" t="e">
        <v>#N/A</v>
      </c>
    </row>
    <row r="5247" spans="1:20" x14ac:dyDescent="0.35">
      <c r="A5247">
        <f t="shared" si="163"/>
        <v>5247</v>
      </c>
      <c r="B5247" s="3" t="s">
        <v>72</v>
      </c>
      <c r="C5247" s="3" t="s">
        <v>75</v>
      </c>
      <c r="D5247" s="3" t="s">
        <v>54</v>
      </c>
      <c r="E5247">
        <v>2025</v>
      </c>
      <c r="F5247" s="3" t="str">
        <f t="shared" si="162"/>
        <v>CElevPRIEST2025</v>
      </c>
      <c r="G5247" s="9" t="e">
        <v>#N/A</v>
      </c>
      <c r="H5247" s="9" t="e">
        <v>#N/A</v>
      </c>
      <c r="I5247" s="9" t="e">
        <v>#N/A</v>
      </c>
      <c r="J5247" s="9" t="e">
        <v>#N/A</v>
      </c>
      <c r="K5247" s="9" t="e">
        <v>#N/A</v>
      </c>
      <c r="L5247" s="9" t="e">
        <v>#N/A</v>
      </c>
      <c r="M5247" s="9" t="e">
        <v>#N/A</v>
      </c>
      <c r="N5247" s="9" t="e">
        <v>#N/A</v>
      </c>
      <c r="O5247" s="9" t="e">
        <v>#N/A</v>
      </c>
      <c r="P5247" s="9" t="e">
        <v>#N/A</v>
      </c>
      <c r="Q5247" s="9" t="e">
        <v>#N/A</v>
      </c>
      <c r="R5247" s="9" t="e">
        <v>#N/A</v>
      </c>
      <c r="S5247" s="9" t="e">
        <v>#N/A</v>
      </c>
      <c r="T5247" s="9" t="e">
        <v>#N/A</v>
      </c>
    </row>
    <row r="5248" spans="1:20" x14ac:dyDescent="0.35">
      <c r="A5248">
        <f t="shared" si="163"/>
        <v>5248</v>
      </c>
      <c r="B5248" s="3" t="s">
        <v>72</v>
      </c>
      <c r="C5248" s="3" t="s">
        <v>75</v>
      </c>
      <c r="D5248" s="3" t="s">
        <v>54</v>
      </c>
      <c r="E5248">
        <v>2026</v>
      </c>
      <c r="F5248" s="3" t="str">
        <f t="shared" si="162"/>
        <v>CElevPRIEST2026</v>
      </c>
      <c r="G5248" s="9" t="e">
        <v>#N/A</v>
      </c>
      <c r="H5248" s="9" t="e">
        <v>#N/A</v>
      </c>
      <c r="I5248" s="9" t="e">
        <v>#N/A</v>
      </c>
      <c r="J5248" s="9" t="e">
        <v>#N/A</v>
      </c>
      <c r="K5248" s="9" t="e">
        <v>#N/A</v>
      </c>
      <c r="L5248" s="9" t="e">
        <v>#N/A</v>
      </c>
      <c r="M5248" s="9" t="e">
        <v>#N/A</v>
      </c>
      <c r="N5248" s="9" t="e">
        <v>#N/A</v>
      </c>
      <c r="O5248" s="9" t="e">
        <v>#N/A</v>
      </c>
      <c r="P5248" s="9" t="e">
        <v>#N/A</v>
      </c>
      <c r="Q5248" s="9" t="e">
        <v>#N/A</v>
      </c>
      <c r="R5248" s="9" t="e">
        <v>#N/A</v>
      </c>
      <c r="S5248" s="9" t="e">
        <v>#N/A</v>
      </c>
      <c r="T5248" s="9" t="e">
        <v>#N/A</v>
      </c>
    </row>
    <row r="5249" spans="1:20" x14ac:dyDescent="0.35">
      <c r="A5249">
        <f t="shared" si="163"/>
        <v>5249</v>
      </c>
      <c r="B5249" s="3" t="s">
        <v>72</v>
      </c>
      <c r="C5249" s="3" t="s">
        <v>75</v>
      </c>
      <c r="D5249" s="3" t="s">
        <v>54</v>
      </c>
      <c r="E5249">
        <v>2027</v>
      </c>
      <c r="F5249" s="3" t="str">
        <f t="shared" si="162"/>
        <v>CElevPRIEST2027</v>
      </c>
      <c r="G5249" s="9" t="e">
        <v>#N/A</v>
      </c>
      <c r="H5249" s="9" t="e">
        <v>#N/A</v>
      </c>
      <c r="I5249" s="9" t="e">
        <v>#N/A</v>
      </c>
      <c r="J5249" s="9" t="e">
        <v>#N/A</v>
      </c>
      <c r="K5249" s="9" t="e">
        <v>#N/A</v>
      </c>
      <c r="L5249" s="9" t="e">
        <v>#N/A</v>
      </c>
      <c r="M5249" s="9" t="e">
        <v>#N/A</v>
      </c>
      <c r="N5249" s="9" t="e">
        <v>#N/A</v>
      </c>
      <c r="O5249" s="9" t="e">
        <v>#N/A</v>
      </c>
      <c r="P5249" s="9" t="e">
        <v>#N/A</v>
      </c>
      <c r="Q5249" s="9" t="e">
        <v>#N/A</v>
      </c>
      <c r="R5249" s="9" t="e">
        <v>#N/A</v>
      </c>
      <c r="S5249" s="9" t="e">
        <v>#N/A</v>
      </c>
      <c r="T5249" s="9" t="e">
        <v>#N/A</v>
      </c>
    </row>
    <row r="5250" spans="1:20" x14ac:dyDescent="0.35">
      <c r="A5250">
        <f t="shared" si="163"/>
        <v>5250</v>
      </c>
      <c r="B5250" s="3" t="s">
        <v>72</v>
      </c>
      <c r="C5250" s="3" t="s">
        <v>75</v>
      </c>
      <c r="D5250" s="3" t="s">
        <v>54</v>
      </c>
      <c r="E5250">
        <v>2028</v>
      </c>
      <c r="F5250" s="3" t="str">
        <f t="shared" ref="F5250:F5313" si="164">_xlfn.CONCAT(B5250,C5250,D5250,E5250)</f>
        <v>CElevPRIEST2028</v>
      </c>
      <c r="G5250" s="9" t="e">
        <v>#N/A</v>
      </c>
      <c r="H5250" s="9" t="e">
        <v>#N/A</v>
      </c>
      <c r="I5250" s="9" t="e">
        <v>#N/A</v>
      </c>
      <c r="J5250" s="9" t="e">
        <v>#N/A</v>
      </c>
      <c r="K5250" s="9" t="e">
        <v>#N/A</v>
      </c>
      <c r="L5250" s="9" t="e">
        <v>#N/A</v>
      </c>
      <c r="M5250" s="9" t="e">
        <v>#N/A</v>
      </c>
      <c r="N5250" s="9" t="e">
        <v>#N/A</v>
      </c>
      <c r="O5250" s="9" t="e">
        <v>#N/A</v>
      </c>
      <c r="P5250" s="9" t="e">
        <v>#N/A</v>
      </c>
      <c r="Q5250" s="9" t="e">
        <v>#N/A</v>
      </c>
      <c r="R5250" s="9" t="e">
        <v>#N/A</v>
      </c>
      <c r="S5250" s="9" t="e">
        <v>#N/A</v>
      </c>
      <c r="T5250" s="9" t="e">
        <v>#N/A</v>
      </c>
    </row>
    <row r="5251" spans="1:20" x14ac:dyDescent="0.35">
      <c r="A5251">
        <f t="shared" ref="A5251:A5314" si="165">A5250+1</f>
        <v>5251</v>
      </c>
      <c r="B5251" s="3" t="s">
        <v>72</v>
      </c>
      <c r="C5251" s="3" t="s">
        <v>75</v>
      </c>
      <c r="D5251" s="3" t="s">
        <v>54</v>
      </c>
      <c r="E5251">
        <v>2029</v>
      </c>
      <c r="F5251" s="3" t="str">
        <f t="shared" si="164"/>
        <v>CElevPRIEST2029</v>
      </c>
      <c r="G5251" s="9" t="e">
        <v>#N/A</v>
      </c>
      <c r="H5251" s="9" t="e">
        <v>#N/A</v>
      </c>
      <c r="I5251" s="9" t="e">
        <v>#N/A</v>
      </c>
      <c r="J5251" s="9" t="e">
        <v>#N/A</v>
      </c>
      <c r="K5251" s="9" t="e">
        <v>#N/A</v>
      </c>
      <c r="L5251" s="9" t="e">
        <v>#N/A</v>
      </c>
      <c r="M5251" s="9" t="e">
        <v>#N/A</v>
      </c>
      <c r="N5251" s="9" t="e">
        <v>#N/A</v>
      </c>
      <c r="O5251" s="9" t="e">
        <v>#N/A</v>
      </c>
      <c r="P5251" s="9" t="e">
        <v>#N/A</v>
      </c>
      <c r="Q5251" s="9" t="e">
        <v>#N/A</v>
      </c>
      <c r="R5251" s="9" t="e">
        <v>#N/A</v>
      </c>
      <c r="S5251" s="9" t="e">
        <v>#N/A</v>
      </c>
      <c r="T5251" s="9" t="e">
        <v>#N/A</v>
      </c>
    </row>
    <row r="5252" spans="1:20" x14ac:dyDescent="0.35">
      <c r="A5252">
        <f t="shared" si="165"/>
        <v>5252</v>
      </c>
      <c r="B5252" s="3" t="s">
        <v>72</v>
      </c>
      <c r="C5252" s="3" t="s">
        <v>75</v>
      </c>
      <c r="D5252" s="3" t="s">
        <v>55</v>
      </c>
      <c r="E5252">
        <v>2020</v>
      </c>
      <c r="F5252" s="3" t="str">
        <f t="shared" si="164"/>
        <v>CElevBRNLEE2020</v>
      </c>
      <c r="G5252" s="9">
        <v>2050</v>
      </c>
      <c r="H5252" s="9">
        <v>2077</v>
      </c>
      <c r="I5252" s="9">
        <v>2070</v>
      </c>
      <c r="J5252" s="9">
        <v>2077</v>
      </c>
      <c r="K5252" s="9">
        <v>2044.5</v>
      </c>
      <c r="L5252" s="9">
        <v>2034.6</v>
      </c>
      <c r="M5252" s="9">
        <v>2025.6</v>
      </c>
      <c r="N5252" s="9">
        <v>2015.9</v>
      </c>
      <c r="O5252" s="9">
        <v>2068.6999999999998</v>
      </c>
      <c r="P5252" s="9">
        <v>2077</v>
      </c>
      <c r="Q5252" s="9">
        <v>2062</v>
      </c>
      <c r="R5252" s="9">
        <v>2059</v>
      </c>
      <c r="S5252" s="9">
        <v>2055</v>
      </c>
      <c r="T5252" s="9">
        <v>2048</v>
      </c>
    </row>
    <row r="5253" spans="1:20" x14ac:dyDescent="0.35">
      <c r="A5253">
        <f t="shared" si="165"/>
        <v>5253</v>
      </c>
      <c r="B5253" s="3" t="s">
        <v>72</v>
      </c>
      <c r="C5253" s="3" t="s">
        <v>75</v>
      </c>
      <c r="D5253" s="3" t="s">
        <v>55</v>
      </c>
      <c r="E5253">
        <v>2021</v>
      </c>
      <c r="F5253" s="3" t="str">
        <f t="shared" si="164"/>
        <v>CElevBRNLEE2021</v>
      </c>
      <c r="G5253" s="9">
        <v>2050</v>
      </c>
      <c r="H5253" s="9">
        <v>2077</v>
      </c>
      <c r="I5253" s="9">
        <v>2070</v>
      </c>
      <c r="J5253" s="9">
        <v>2077</v>
      </c>
      <c r="K5253" s="9">
        <v>2034.6</v>
      </c>
      <c r="L5253" s="9">
        <v>2006.8</v>
      </c>
      <c r="M5253" s="9">
        <v>1994</v>
      </c>
      <c r="N5253" s="9">
        <v>1976</v>
      </c>
      <c r="O5253" s="9">
        <v>2065.6</v>
      </c>
      <c r="P5253" s="9">
        <v>2077</v>
      </c>
      <c r="Q5253" s="9">
        <v>2062</v>
      </c>
      <c r="R5253" s="9">
        <v>2059</v>
      </c>
      <c r="S5253" s="9">
        <v>2055</v>
      </c>
      <c r="T5253" s="9">
        <v>2048</v>
      </c>
    </row>
    <row r="5254" spans="1:20" x14ac:dyDescent="0.35">
      <c r="A5254">
        <f t="shared" si="165"/>
        <v>5254</v>
      </c>
      <c r="B5254" s="3" t="s">
        <v>72</v>
      </c>
      <c r="C5254" s="3" t="s">
        <v>75</v>
      </c>
      <c r="D5254" s="3" t="s">
        <v>55</v>
      </c>
      <c r="E5254">
        <v>2022</v>
      </c>
      <c r="F5254" s="3" t="str">
        <f t="shared" si="164"/>
        <v>CElevBRNLEE2022</v>
      </c>
      <c r="G5254" s="9">
        <v>2050</v>
      </c>
      <c r="H5254" s="9">
        <v>2076.8000000000002</v>
      </c>
      <c r="I5254" s="9">
        <v>2077</v>
      </c>
      <c r="J5254" s="9">
        <v>2077</v>
      </c>
      <c r="K5254" s="9">
        <v>2044.5</v>
      </c>
      <c r="L5254" s="9">
        <v>2039.2</v>
      </c>
      <c r="M5254" s="9">
        <v>2038.6</v>
      </c>
      <c r="N5254" s="9">
        <v>2040.2</v>
      </c>
      <c r="O5254" s="9">
        <v>2070.8000000000002</v>
      </c>
      <c r="P5254" s="9">
        <v>2077</v>
      </c>
      <c r="Q5254" s="9">
        <v>2062</v>
      </c>
      <c r="R5254" s="9">
        <v>2059</v>
      </c>
      <c r="S5254" s="9">
        <v>2055</v>
      </c>
      <c r="T5254" s="9">
        <v>2048</v>
      </c>
    </row>
    <row r="5255" spans="1:20" x14ac:dyDescent="0.35">
      <c r="A5255">
        <f t="shared" si="165"/>
        <v>5255</v>
      </c>
      <c r="B5255" s="3" t="s">
        <v>72</v>
      </c>
      <c r="C5255" s="3" t="s">
        <v>75</v>
      </c>
      <c r="D5255" s="3" t="s">
        <v>55</v>
      </c>
      <c r="E5255">
        <v>2023</v>
      </c>
      <c r="F5255" s="3" t="str">
        <f t="shared" si="164"/>
        <v>CElevBRNLEE2023</v>
      </c>
      <c r="G5255" s="9">
        <v>2050</v>
      </c>
      <c r="H5255" s="9">
        <v>2069.4</v>
      </c>
      <c r="I5255" s="9">
        <v>2070</v>
      </c>
      <c r="J5255" s="9">
        <v>2065</v>
      </c>
      <c r="K5255" s="9">
        <v>2044.5</v>
      </c>
      <c r="L5255" s="9">
        <v>2042</v>
      </c>
      <c r="M5255" s="9">
        <v>2027.7</v>
      </c>
      <c r="N5255" s="9">
        <v>2020.6</v>
      </c>
      <c r="O5255" s="9">
        <v>2070.1</v>
      </c>
      <c r="P5255" s="9">
        <v>2077</v>
      </c>
      <c r="Q5255" s="9">
        <v>2062</v>
      </c>
      <c r="R5255" s="9">
        <v>2059</v>
      </c>
      <c r="S5255" s="9">
        <v>2055</v>
      </c>
      <c r="T5255" s="9">
        <v>2048</v>
      </c>
    </row>
    <row r="5256" spans="1:20" x14ac:dyDescent="0.35">
      <c r="A5256">
        <f t="shared" si="165"/>
        <v>5256</v>
      </c>
      <c r="B5256" s="3" t="s">
        <v>72</v>
      </c>
      <c r="C5256" s="3" t="s">
        <v>75</v>
      </c>
      <c r="D5256" s="3" t="s">
        <v>55</v>
      </c>
      <c r="E5256">
        <v>2024</v>
      </c>
      <c r="F5256" s="3" t="str">
        <f t="shared" si="164"/>
        <v>CElevBRNLEE2024</v>
      </c>
      <c r="G5256" s="9">
        <v>2050</v>
      </c>
      <c r="H5256" s="9">
        <v>2077</v>
      </c>
      <c r="I5256" s="9">
        <v>2070</v>
      </c>
      <c r="J5256" s="9">
        <v>2065</v>
      </c>
      <c r="K5256" s="9">
        <v>2044.5</v>
      </c>
      <c r="L5256" s="9">
        <v>2049.6999999999998</v>
      </c>
      <c r="M5256" s="9">
        <v>2054.5</v>
      </c>
      <c r="N5256" s="9">
        <v>2061.6</v>
      </c>
      <c r="O5256" s="9">
        <v>2075.3000000000002</v>
      </c>
      <c r="P5256" s="9">
        <v>2077</v>
      </c>
      <c r="Q5256" s="9">
        <v>2062</v>
      </c>
      <c r="R5256" s="9">
        <v>2059</v>
      </c>
      <c r="S5256" s="9">
        <v>2055</v>
      </c>
      <c r="T5256" s="9">
        <v>2048</v>
      </c>
    </row>
    <row r="5257" spans="1:20" x14ac:dyDescent="0.35">
      <c r="A5257">
        <f t="shared" si="165"/>
        <v>5257</v>
      </c>
      <c r="B5257" s="3" t="s">
        <v>72</v>
      </c>
      <c r="C5257" s="3" t="s">
        <v>75</v>
      </c>
      <c r="D5257" s="3" t="s">
        <v>55</v>
      </c>
      <c r="E5257">
        <v>2025</v>
      </c>
      <c r="F5257" s="3" t="str">
        <f t="shared" si="164"/>
        <v>CElevBRNLEE2025</v>
      </c>
      <c r="G5257" s="9">
        <v>2050</v>
      </c>
      <c r="H5257" s="9">
        <v>2057.4</v>
      </c>
      <c r="I5257" s="9">
        <v>2057.9</v>
      </c>
      <c r="J5257" s="9">
        <v>2065</v>
      </c>
      <c r="K5257" s="9">
        <v>2044.5</v>
      </c>
      <c r="L5257" s="9">
        <v>2041.2</v>
      </c>
      <c r="M5257" s="9">
        <v>2031.7</v>
      </c>
      <c r="N5257" s="9">
        <v>2028.7</v>
      </c>
      <c r="O5257" s="9">
        <v>2071.3000000000002</v>
      </c>
      <c r="P5257" s="9">
        <v>2077</v>
      </c>
      <c r="Q5257" s="9">
        <v>2062</v>
      </c>
      <c r="R5257" s="9">
        <v>2059</v>
      </c>
      <c r="S5257" s="9">
        <v>2055</v>
      </c>
      <c r="T5257" s="9">
        <v>2048</v>
      </c>
    </row>
    <row r="5258" spans="1:20" x14ac:dyDescent="0.35">
      <c r="A5258">
        <f t="shared" si="165"/>
        <v>5258</v>
      </c>
      <c r="B5258" s="3" t="s">
        <v>72</v>
      </c>
      <c r="C5258" s="3" t="s">
        <v>75</v>
      </c>
      <c r="D5258" s="3" t="s">
        <v>55</v>
      </c>
      <c r="E5258">
        <v>2026</v>
      </c>
      <c r="F5258" s="3" t="str">
        <f t="shared" si="164"/>
        <v>CElevBRNLEE2026</v>
      </c>
      <c r="G5258" s="9">
        <v>2050</v>
      </c>
      <c r="H5258" s="9">
        <v>2077</v>
      </c>
      <c r="I5258" s="9">
        <v>2070</v>
      </c>
      <c r="J5258" s="9">
        <v>2077</v>
      </c>
      <c r="K5258" s="9">
        <v>2044.5</v>
      </c>
      <c r="L5258" s="9">
        <v>2034.6</v>
      </c>
      <c r="M5258" s="9">
        <v>2004.4</v>
      </c>
      <c r="N5258" s="9">
        <v>1988.6</v>
      </c>
      <c r="O5258" s="9">
        <v>2066.4</v>
      </c>
      <c r="P5258" s="9">
        <v>2077</v>
      </c>
      <c r="Q5258" s="9">
        <v>2062</v>
      </c>
      <c r="R5258" s="9">
        <v>2059</v>
      </c>
      <c r="S5258" s="9">
        <v>2055</v>
      </c>
      <c r="T5258" s="9">
        <v>2048</v>
      </c>
    </row>
    <row r="5259" spans="1:20" x14ac:dyDescent="0.35">
      <c r="A5259">
        <f t="shared" si="165"/>
        <v>5259</v>
      </c>
      <c r="B5259" s="3" t="s">
        <v>72</v>
      </c>
      <c r="C5259" s="3" t="s">
        <v>75</v>
      </c>
      <c r="D5259" s="3" t="s">
        <v>55</v>
      </c>
      <c r="E5259">
        <v>2027</v>
      </c>
      <c r="F5259" s="3" t="str">
        <f t="shared" si="164"/>
        <v>CElevBRNLEE2027</v>
      </c>
      <c r="G5259" s="9">
        <v>2050</v>
      </c>
      <c r="H5259" s="9">
        <v>2075.9</v>
      </c>
      <c r="I5259" s="9">
        <v>2070</v>
      </c>
      <c r="J5259" s="9">
        <v>2065</v>
      </c>
      <c r="K5259" s="9">
        <v>2044.5</v>
      </c>
      <c r="L5259" s="9">
        <v>2035.5</v>
      </c>
      <c r="M5259" s="9">
        <v>2031</v>
      </c>
      <c r="N5259" s="9">
        <v>2027.3</v>
      </c>
      <c r="O5259" s="9">
        <v>2073.5</v>
      </c>
      <c r="P5259" s="9">
        <v>2077</v>
      </c>
      <c r="Q5259" s="9">
        <v>2062</v>
      </c>
      <c r="R5259" s="9">
        <v>2059</v>
      </c>
      <c r="S5259" s="9">
        <v>2055</v>
      </c>
      <c r="T5259" s="9">
        <v>2048</v>
      </c>
    </row>
    <row r="5260" spans="1:20" x14ac:dyDescent="0.35">
      <c r="A5260">
        <f t="shared" si="165"/>
        <v>5260</v>
      </c>
      <c r="B5260" s="3" t="s">
        <v>72</v>
      </c>
      <c r="C5260" s="3" t="s">
        <v>75</v>
      </c>
      <c r="D5260" s="3" t="s">
        <v>55</v>
      </c>
      <c r="E5260">
        <v>2028</v>
      </c>
      <c r="F5260" s="3" t="str">
        <f t="shared" si="164"/>
        <v>CElevBRNLEE2028</v>
      </c>
      <c r="G5260" s="9">
        <v>2050</v>
      </c>
      <c r="H5260" s="9">
        <v>2070.9</v>
      </c>
      <c r="I5260" s="9">
        <v>2070</v>
      </c>
      <c r="J5260" s="9">
        <v>2065</v>
      </c>
      <c r="K5260" s="9">
        <v>2049.6</v>
      </c>
      <c r="L5260" s="9">
        <v>2039.1</v>
      </c>
      <c r="M5260" s="9">
        <v>2051.4</v>
      </c>
      <c r="N5260" s="9">
        <v>2057.5</v>
      </c>
      <c r="O5260" s="9">
        <v>2075.3000000000002</v>
      </c>
      <c r="P5260" s="9">
        <v>2077</v>
      </c>
      <c r="Q5260" s="9">
        <v>2062</v>
      </c>
      <c r="R5260" s="9">
        <v>2059</v>
      </c>
      <c r="S5260" s="9">
        <v>2055</v>
      </c>
      <c r="T5260" s="9">
        <v>2048</v>
      </c>
    </row>
    <row r="5261" spans="1:20" x14ac:dyDescent="0.35">
      <c r="A5261">
        <f t="shared" si="165"/>
        <v>5261</v>
      </c>
      <c r="B5261" s="3" t="s">
        <v>72</v>
      </c>
      <c r="C5261" s="3" t="s">
        <v>75</v>
      </c>
      <c r="D5261" s="3" t="s">
        <v>55</v>
      </c>
      <c r="E5261">
        <v>2029</v>
      </c>
      <c r="F5261" s="3" t="str">
        <f t="shared" si="164"/>
        <v>CElevBRNLEE2029</v>
      </c>
      <c r="G5261" s="9">
        <v>2050</v>
      </c>
      <c r="H5261" s="9">
        <v>2077</v>
      </c>
      <c r="I5261" s="9">
        <v>2070</v>
      </c>
      <c r="J5261" s="9">
        <v>2065</v>
      </c>
      <c r="K5261" s="9">
        <v>2058.1</v>
      </c>
      <c r="L5261" s="9">
        <v>2059</v>
      </c>
      <c r="M5261" s="9">
        <v>2052.9</v>
      </c>
      <c r="N5261" s="9">
        <v>2056.6999999999998</v>
      </c>
      <c r="O5261" s="9">
        <v>2074.6</v>
      </c>
      <c r="P5261" s="9">
        <v>2077</v>
      </c>
      <c r="Q5261" s="9">
        <v>2062</v>
      </c>
      <c r="R5261" s="9">
        <v>2059</v>
      </c>
      <c r="S5261" s="9">
        <v>2055</v>
      </c>
      <c r="T5261" s="9">
        <v>2048</v>
      </c>
    </row>
    <row r="5262" spans="1:20" x14ac:dyDescent="0.35">
      <c r="A5262">
        <f t="shared" si="165"/>
        <v>5262</v>
      </c>
      <c r="B5262" s="3" t="s">
        <v>72</v>
      </c>
      <c r="C5262" s="3" t="s">
        <v>75</v>
      </c>
      <c r="D5262" s="3" t="s">
        <v>56</v>
      </c>
      <c r="E5262">
        <v>2020</v>
      </c>
      <c r="F5262" s="3" t="str">
        <f t="shared" si="164"/>
        <v>CElevOXBOW2020</v>
      </c>
      <c r="G5262" s="9" t="e">
        <v>#N/A</v>
      </c>
      <c r="H5262" s="9" t="e">
        <v>#N/A</v>
      </c>
      <c r="I5262" s="9" t="e">
        <v>#N/A</v>
      </c>
      <c r="J5262" s="9" t="e">
        <v>#N/A</v>
      </c>
      <c r="K5262" s="9" t="e">
        <v>#N/A</v>
      </c>
      <c r="L5262" s="9" t="e">
        <v>#N/A</v>
      </c>
      <c r="M5262" s="9" t="e">
        <v>#N/A</v>
      </c>
      <c r="N5262" s="9" t="e">
        <v>#N/A</v>
      </c>
      <c r="O5262" s="9" t="e">
        <v>#N/A</v>
      </c>
      <c r="P5262" s="9" t="e">
        <v>#N/A</v>
      </c>
      <c r="Q5262" s="9" t="e">
        <v>#N/A</v>
      </c>
      <c r="R5262" s="9" t="e">
        <v>#N/A</v>
      </c>
      <c r="S5262" s="9" t="e">
        <v>#N/A</v>
      </c>
      <c r="T5262" s="9" t="e">
        <v>#N/A</v>
      </c>
    </row>
    <row r="5263" spans="1:20" x14ac:dyDescent="0.35">
      <c r="A5263">
        <f t="shared" si="165"/>
        <v>5263</v>
      </c>
      <c r="B5263" s="3" t="s">
        <v>72</v>
      </c>
      <c r="C5263" s="3" t="s">
        <v>75</v>
      </c>
      <c r="D5263" s="3" t="s">
        <v>56</v>
      </c>
      <c r="E5263">
        <v>2021</v>
      </c>
      <c r="F5263" s="3" t="str">
        <f t="shared" si="164"/>
        <v>CElevOXBOW2021</v>
      </c>
      <c r="G5263" s="9" t="e">
        <v>#N/A</v>
      </c>
      <c r="H5263" s="9" t="e">
        <v>#N/A</v>
      </c>
      <c r="I5263" s="9" t="e">
        <v>#N/A</v>
      </c>
      <c r="J5263" s="9" t="e">
        <v>#N/A</v>
      </c>
      <c r="K5263" s="9" t="e">
        <v>#N/A</v>
      </c>
      <c r="L5263" s="9" t="e">
        <v>#N/A</v>
      </c>
      <c r="M5263" s="9" t="e">
        <v>#N/A</v>
      </c>
      <c r="N5263" s="9" t="e">
        <v>#N/A</v>
      </c>
      <c r="O5263" s="9" t="e">
        <v>#N/A</v>
      </c>
      <c r="P5263" s="9" t="e">
        <v>#N/A</v>
      </c>
      <c r="Q5263" s="9" t="e">
        <v>#N/A</v>
      </c>
      <c r="R5263" s="9" t="e">
        <v>#N/A</v>
      </c>
      <c r="S5263" s="9" t="e">
        <v>#N/A</v>
      </c>
      <c r="T5263" s="9" t="e">
        <v>#N/A</v>
      </c>
    </row>
    <row r="5264" spans="1:20" x14ac:dyDescent="0.35">
      <c r="A5264">
        <f t="shared" si="165"/>
        <v>5264</v>
      </c>
      <c r="B5264" s="3" t="s">
        <v>72</v>
      </c>
      <c r="C5264" s="3" t="s">
        <v>75</v>
      </c>
      <c r="D5264" s="3" t="s">
        <v>56</v>
      </c>
      <c r="E5264">
        <v>2022</v>
      </c>
      <c r="F5264" s="3" t="str">
        <f t="shared" si="164"/>
        <v>CElevOXBOW2022</v>
      </c>
      <c r="G5264" s="9" t="e">
        <v>#N/A</v>
      </c>
      <c r="H5264" s="9" t="e">
        <v>#N/A</v>
      </c>
      <c r="I5264" s="9" t="e">
        <v>#N/A</v>
      </c>
      <c r="J5264" s="9" t="e">
        <v>#N/A</v>
      </c>
      <c r="K5264" s="9" t="e">
        <v>#N/A</v>
      </c>
      <c r="L5264" s="9" t="e">
        <v>#N/A</v>
      </c>
      <c r="M5264" s="9" t="e">
        <v>#N/A</v>
      </c>
      <c r="N5264" s="9" t="e">
        <v>#N/A</v>
      </c>
      <c r="O5264" s="9" t="e">
        <v>#N/A</v>
      </c>
      <c r="P5264" s="9" t="e">
        <v>#N/A</v>
      </c>
      <c r="Q5264" s="9" t="e">
        <v>#N/A</v>
      </c>
      <c r="R5264" s="9" t="e">
        <v>#N/A</v>
      </c>
      <c r="S5264" s="9" t="e">
        <v>#N/A</v>
      </c>
      <c r="T5264" s="9" t="e">
        <v>#N/A</v>
      </c>
    </row>
    <row r="5265" spans="1:20" x14ac:dyDescent="0.35">
      <c r="A5265">
        <f t="shared" si="165"/>
        <v>5265</v>
      </c>
      <c r="B5265" s="3" t="s">
        <v>72</v>
      </c>
      <c r="C5265" s="3" t="s">
        <v>75</v>
      </c>
      <c r="D5265" s="3" t="s">
        <v>56</v>
      </c>
      <c r="E5265">
        <v>2023</v>
      </c>
      <c r="F5265" s="3" t="str">
        <f t="shared" si="164"/>
        <v>CElevOXBOW2023</v>
      </c>
      <c r="G5265" s="9" t="e">
        <v>#N/A</v>
      </c>
      <c r="H5265" s="9" t="e">
        <v>#N/A</v>
      </c>
      <c r="I5265" s="9" t="e">
        <v>#N/A</v>
      </c>
      <c r="J5265" s="9" t="e">
        <v>#N/A</v>
      </c>
      <c r="K5265" s="9" t="e">
        <v>#N/A</v>
      </c>
      <c r="L5265" s="9" t="e">
        <v>#N/A</v>
      </c>
      <c r="M5265" s="9" t="e">
        <v>#N/A</v>
      </c>
      <c r="N5265" s="9" t="e">
        <v>#N/A</v>
      </c>
      <c r="O5265" s="9" t="e">
        <v>#N/A</v>
      </c>
      <c r="P5265" s="9" t="e">
        <v>#N/A</v>
      </c>
      <c r="Q5265" s="9" t="e">
        <v>#N/A</v>
      </c>
      <c r="R5265" s="9" t="e">
        <v>#N/A</v>
      </c>
      <c r="S5265" s="9" t="e">
        <v>#N/A</v>
      </c>
      <c r="T5265" s="9" t="e">
        <v>#N/A</v>
      </c>
    </row>
    <row r="5266" spans="1:20" x14ac:dyDescent="0.35">
      <c r="A5266">
        <f t="shared" si="165"/>
        <v>5266</v>
      </c>
      <c r="B5266" s="3" t="s">
        <v>72</v>
      </c>
      <c r="C5266" s="3" t="s">
        <v>75</v>
      </c>
      <c r="D5266" s="3" t="s">
        <v>56</v>
      </c>
      <c r="E5266">
        <v>2024</v>
      </c>
      <c r="F5266" s="3" t="str">
        <f t="shared" si="164"/>
        <v>CElevOXBOW2024</v>
      </c>
      <c r="G5266" s="9" t="e">
        <v>#N/A</v>
      </c>
      <c r="H5266" s="9" t="e">
        <v>#N/A</v>
      </c>
      <c r="I5266" s="9" t="e">
        <v>#N/A</v>
      </c>
      <c r="J5266" s="9" t="e">
        <v>#N/A</v>
      </c>
      <c r="K5266" s="9" t="e">
        <v>#N/A</v>
      </c>
      <c r="L5266" s="9" t="e">
        <v>#N/A</v>
      </c>
      <c r="M5266" s="9" t="e">
        <v>#N/A</v>
      </c>
      <c r="N5266" s="9" t="e">
        <v>#N/A</v>
      </c>
      <c r="O5266" s="9" t="e">
        <v>#N/A</v>
      </c>
      <c r="P5266" s="9" t="e">
        <v>#N/A</v>
      </c>
      <c r="Q5266" s="9" t="e">
        <v>#N/A</v>
      </c>
      <c r="R5266" s="9" t="e">
        <v>#N/A</v>
      </c>
      <c r="S5266" s="9" t="e">
        <v>#N/A</v>
      </c>
      <c r="T5266" s="9" t="e">
        <v>#N/A</v>
      </c>
    </row>
    <row r="5267" spans="1:20" x14ac:dyDescent="0.35">
      <c r="A5267">
        <f t="shared" si="165"/>
        <v>5267</v>
      </c>
      <c r="B5267" s="3" t="s">
        <v>72</v>
      </c>
      <c r="C5267" s="3" t="s">
        <v>75</v>
      </c>
      <c r="D5267" s="3" t="s">
        <v>56</v>
      </c>
      <c r="E5267">
        <v>2025</v>
      </c>
      <c r="F5267" s="3" t="str">
        <f t="shared" si="164"/>
        <v>CElevOXBOW2025</v>
      </c>
      <c r="G5267" s="9" t="e">
        <v>#N/A</v>
      </c>
      <c r="H5267" s="9" t="e">
        <v>#N/A</v>
      </c>
      <c r="I5267" s="9" t="e">
        <v>#N/A</v>
      </c>
      <c r="J5267" s="9" t="e">
        <v>#N/A</v>
      </c>
      <c r="K5267" s="9" t="e">
        <v>#N/A</v>
      </c>
      <c r="L5267" s="9" t="e">
        <v>#N/A</v>
      </c>
      <c r="M5267" s="9" t="e">
        <v>#N/A</v>
      </c>
      <c r="N5267" s="9" t="e">
        <v>#N/A</v>
      </c>
      <c r="O5267" s="9" t="e">
        <v>#N/A</v>
      </c>
      <c r="P5267" s="9" t="e">
        <v>#N/A</v>
      </c>
      <c r="Q5267" s="9" t="e">
        <v>#N/A</v>
      </c>
      <c r="R5267" s="9" t="e">
        <v>#N/A</v>
      </c>
      <c r="S5267" s="9" t="e">
        <v>#N/A</v>
      </c>
      <c r="T5267" s="9" t="e">
        <v>#N/A</v>
      </c>
    </row>
    <row r="5268" spans="1:20" x14ac:dyDescent="0.35">
      <c r="A5268">
        <f t="shared" si="165"/>
        <v>5268</v>
      </c>
      <c r="B5268" s="3" t="s">
        <v>72</v>
      </c>
      <c r="C5268" s="3" t="s">
        <v>75</v>
      </c>
      <c r="D5268" s="3" t="s">
        <v>56</v>
      </c>
      <c r="E5268">
        <v>2026</v>
      </c>
      <c r="F5268" s="3" t="str">
        <f t="shared" si="164"/>
        <v>CElevOXBOW2026</v>
      </c>
      <c r="G5268" s="9" t="e">
        <v>#N/A</v>
      </c>
      <c r="H5268" s="9" t="e">
        <v>#N/A</v>
      </c>
      <c r="I5268" s="9" t="e">
        <v>#N/A</v>
      </c>
      <c r="J5268" s="9" t="e">
        <v>#N/A</v>
      </c>
      <c r="K5268" s="9" t="e">
        <v>#N/A</v>
      </c>
      <c r="L5268" s="9" t="e">
        <v>#N/A</v>
      </c>
      <c r="M5268" s="9" t="e">
        <v>#N/A</v>
      </c>
      <c r="N5268" s="9" t="e">
        <v>#N/A</v>
      </c>
      <c r="O5268" s="9" t="e">
        <v>#N/A</v>
      </c>
      <c r="P5268" s="9" t="e">
        <v>#N/A</v>
      </c>
      <c r="Q5268" s="9" t="e">
        <v>#N/A</v>
      </c>
      <c r="R5268" s="9" t="e">
        <v>#N/A</v>
      </c>
      <c r="S5268" s="9" t="e">
        <v>#N/A</v>
      </c>
      <c r="T5268" s="9" t="e">
        <v>#N/A</v>
      </c>
    </row>
    <row r="5269" spans="1:20" x14ac:dyDescent="0.35">
      <c r="A5269">
        <f t="shared" si="165"/>
        <v>5269</v>
      </c>
      <c r="B5269" s="3" t="s">
        <v>72</v>
      </c>
      <c r="C5269" s="3" t="s">
        <v>75</v>
      </c>
      <c r="D5269" s="3" t="s">
        <v>56</v>
      </c>
      <c r="E5269">
        <v>2027</v>
      </c>
      <c r="F5269" s="3" t="str">
        <f t="shared" si="164"/>
        <v>CElevOXBOW2027</v>
      </c>
      <c r="G5269" s="9" t="e">
        <v>#N/A</v>
      </c>
      <c r="H5269" s="9" t="e">
        <v>#N/A</v>
      </c>
      <c r="I5269" s="9" t="e">
        <v>#N/A</v>
      </c>
      <c r="J5269" s="9" t="e">
        <v>#N/A</v>
      </c>
      <c r="K5269" s="9" t="e">
        <v>#N/A</v>
      </c>
      <c r="L5269" s="9" t="e">
        <v>#N/A</v>
      </c>
      <c r="M5269" s="9" t="e">
        <v>#N/A</v>
      </c>
      <c r="N5269" s="9" t="e">
        <v>#N/A</v>
      </c>
      <c r="O5269" s="9" t="e">
        <v>#N/A</v>
      </c>
      <c r="P5269" s="9" t="e">
        <v>#N/A</v>
      </c>
      <c r="Q5269" s="9" t="e">
        <v>#N/A</v>
      </c>
      <c r="R5269" s="9" t="e">
        <v>#N/A</v>
      </c>
      <c r="S5269" s="9" t="e">
        <v>#N/A</v>
      </c>
      <c r="T5269" s="9" t="e">
        <v>#N/A</v>
      </c>
    </row>
    <row r="5270" spans="1:20" x14ac:dyDescent="0.35">
      <c r="A5270">
        <f t="shared" si="165"/>
        <v>5270</v>
      </c>
      <c r="B5270" s="3" t="s">
        <v>72</v>
      </c>
      <c r="C5270" s="3" t="s">
        <v>75</v>
      </c>
      <c r="D5270" s="3" t="s">
        <v>56</v>
      </c>
      <c r="E5270">
        <v>2028</v>
      </c>
      <c r="F5270" s="3" t="str">
        <f t="shared" si="164"/>
        <v>CElevOXBOW2028</v>
      </c>
      <c r="G5270" s="9" t="e">
        <v>#N/A</v>
      </c>
      <c r="H5270" s="9" t="e">
        <v>#N/A</v>
      </c>
      <c r="I5270" s="9" t="e">
        <v>#N/A</v>
      </c>
      <c r="J5270" s="9" t="e">
        <v>#N/A</v>
      </c>
      <c r="K5270" s="9" t="e">
        <v>#N/A</v>
      </c>
      <c r="L5270" s="9" t="e">
        <v>#N/A</v>
      </c>
      <c r="M5270" s="9" t="e">
        <v>#N/A</v>
      </c>
      <c r="N5270" s="9" t="e">
        <v>#N/A</v>
      </c>
      <c r="O5270" s="9" t="e">
        <v>#N/A</v>
      </c>
      <c r="P5270" s="9" t="e">
        <v>#N/A</v>
      </c>
      <c r="Q5270" s="9" t="e">
        <v>#N/A</v>
      </c>
      <c r="R5270" s="9" t="e">
        <v>#N/A</v>
      </c>
      <c r="S5270" s="9" t="e">
        <v>#N/A</v>
      </c>
      <c r="T5270" s="9" t="e">
        <v>#N/A</v>
      </c>
    </row>
    <row r="5271" spans="1:20" x14ac:dyDescent="0.35">
      <c r="A5271">
        <f t="shared" si="165"/>
        <v>5271</v>
      </c>
      <c r="B5271" s="3" t="s">
        <v>72</v>
      </c>
      <c r="C5271" s="3" t="s">
        <v>75</v>
      </c>
      <c r="D5271" s="3" t="s">
        <v>56</v>
      </c>
      <c r="E5271">
        <v>2029</v>
      </c>
      <c r="F5271" s="3" t="str">
        <f t="shared" si="164"/>
        <v>CElevOXBOW2029</v>
      </c>
      <c r="G5271" s="9" t="e">
        <v>#N/A</v>
      </c>
      <c r="H5271" s="9" t="e">
        <v>#N/A</v>
      </c>
      <c r="I5271" s="9" t="e">
        <v>#N/A</v>
      </c>
      <c r="J5271" s="9" t="e">
        <v>#N/A</v>
      </c>
      <c r="K5271" s="9" t="e">
        <v>#N/A</v>
      </c>
      <c r="L5271" s="9" t="e">
        <v>#N/A</v>
      </c>
      <c r="M5271" s="9" t="e">
        <v>#N/A</v>
      </c>
      <c r="N5271" s="9" t="e">
        <v>#N/A</v>
      </c>
      <c r="O5271" s="9" t="e">
        <v>#N/A</v>
      </c>
      <c r="P5271" s="9" t="e">
        <v>#N/A</v>
      </c>
      <c r="Q5271" s="9" t="e">
        <v>#N/A</v>
      </c>
      <c r="R5271" s="9" t="e">
        <v>#N/A</v>
      </c>
      <c r="S5271" s="9" t="e">
        <v>#N/A</v>
      </c>
      <c r="T5271" s="9" t="e">
        <v>#N/A</v>
      </c>
    </row>
    <row r="5272" spans="1:20" x14ac:dyDescent="0.35">
      <c r="A5272">
        <f t="shared" si="165"/>
        <v>5272</v>
      </c>
      <c r="B5272" s="3" t="s">
        <v>72</v>
      </c>
      <c r="C5272" s="3" t="s">
        <v>75</v>
      </c>
      <c r="D5272" s="3" t="s">
        <v>57</v>
      </c>
      <c r="E5272">
        <v>2020</v>
      </c>
      <c r="F5272" s="3" t="str">
        <f t="shared" si="164"/>
        <v>CElevHELL C2020</v>
      </c>
      <c r="G5272" s="9" t="e">
        <v>#N/A</v>
      </c>
      <c r="H5272" s="9" t="e">
        <v>#N/A</v>
      </c>
      <c r="I5272" s="9" t="e">
        <v>#N/A</v>
      </c>
      <c r="J5272" s="9" t="e">
        <v>#N/A</v>
      </c>
      <c r="K5272" s="9" t="e">
        <v>#N/A</v>
      </c>
      <c r="L5272" s="9" t="e">
        <v>#N/A</v>
      </c>
      <c r="M5272" s="9" t="e">
        <v>#N/A</v>
      </c>
      <c r="N5272" s="9" t="e">
        <v>#N/A</v>
      </c>
      <c r="O5272" s="9" t="e">
        <v>#N/A</v>
      </c>
      <c r="P5272" s="9" t="e">
        <v>#N/A</v>
      </c>
      <c r="Q5272" s="9" t="e">
        <v>#N/A</v>
      </c>
      <c r="R5272" s="9" t="e">
        <v>#N/A</v>
      </c>
      <c r="S5272" s="9" t="e">
        <v>#N/A</v>
      </c>
      <c r="T5272" s="9" t="e">
        <v>#N/A</v>
      </c>
    </row>
    <row r="5273" spans="1:20" x14ac:dyDescent="0.35">
      <c r="A5273">
        <f t="shared" si="165"/>
        <v>5273</v>
      </c>
      <c r="B5273" s="3" t="s">
        <v>72</v>
      </c>
      <c r="C5273" s="3" t="s">
        <v>75</v>
      </c>
      <c r="D5273" s="3" t="s">
        <v>57</v>
      </c>
      <c r="E5273">
        <v>2021</v>
      </c>
      <c r="F5273" s="3" t="str">
        <f t="shared" si="164"/>
        <v>CElevHELL C2021</v>
      </c>
      <c r="G5273" s="9" t="e">
        <v>#N/A</v>
      </c>
      <c r="H5273" s="9" t="e">
        <v>#N/A</v>
      </c>
      <c r="I5273" s="9" t="e">
        <v>#N/A</v>
      </c>
      <c r="J5273" s="9" t="e">
        <v>#N/A</v>
      </c>
      <c r="K5273" s="9" t="e">
        <v>#N/A</v>
      </c>
      <c r="L5273" s="9" t="e">
        <v>#N/A</v>
      </c>
      <c r="M5273" s="9" t="e">
        <v>#N/A</v>
      </c>
      <c r="N5273" s="9" t="e">
        <v>#N/A</v>
      </c>
      <c r="O5273" s="9" t="e">
        <v>#N/A</v>
      </c>
      <c r="P5273" s="9" t="e">
        <v>#N/A</v>
      </c>
      <c r="Q5273" s="9" t="e">
        <v>#N/A</v>
      </c>
      <c r="R5273" s="9" t="e">
        <v>#N/A</v>
      </c>
      <c r="S5273" s="9" t="e">
        <v>#N/A</v>
      </c>
      <c r="T5273" s="9" t="e">
        <v>#N/A</v>
      </c>
    </row>
    <row r="5274" spans="1:20" x14ac:dyDescent="0.35">
      <c r="A5274">
        <f t="shared" si="165"/>
        <v>5274</v>
      </c>
      <c r="B5274" s="3" t="s">
        <v>72</v>
      </c>
      <c r="C5274" s="3" t="s">
        <v>75</v>
      </c>
      <c r="D5274" s="3" t="s">
        <v>57</v>
      </c>
      <c r="E5274">
        <v>2022</v>
      </c>
      <c r="F5274" s="3" t="str">
        <f t="shared" si="164"/>
        <v>CElevHELL C2022</v>
      </c>
      <c r="G5274" s="9" t="e">
        <v>#N/A</v>
      </c>
      <c r="H5274" s="9" t="e">
        <v>#N/A</v>
      </c>
      <c r="I5274" s="9" t="e">
        <v>#N/A</v>
      </c>
      <c r="J5274" s="9" t="e">
        <v>#N/A</v>
      </c>
      <c r="K5274" s="9" t="e">
        <v>#N/A</v>
      </c>
      <c r="L5274" s="9" t="e">
        <v>#N/A</v>
      </c>
      <c r="M5274" s="9" t="e">
        <v>#N/A</v>
      </c>
      <c r="N5274" s="9" t="e">
        <v>#N/A</v>
      </c>
      <c r="O5274" s="9" t="e">
        <v>#N/A</v>
      </c>
      <c r="P5274" s="9" t="e">
        <v>#N/A</v>
      </c>
      <c r="Q5274" s="9" t="e">
        <v>#N/A</v>
      </c>
      <c r="R5274" s="9" t="e">
        <v>#N/A</v>
      </c>
      <c r="S5274" s="9" t="e">
        <v>#N/A</v>
      </c>
      <c r="T5274" s="9" t="e">
        <v>#N/A</v>
      </c>
    </row>
    <row r="5275" spans="1:20" x14ac:dyDescent="0.35">
      <c r="A5275">
        <f t="shared" si="165"/>
        <v>5275</v>
      </c>
      <c r="B5275" s="3" t="s">
        <v>72</v>
      </c>
      <c r="C5275" s="3" t="s">
        <v>75</v>
      </c>
      <c r="D5275" s="3" t="s">
        <v>57</v>
      </c>
      <c r="E5275">
        <v>2023</v>
      </c>
      <c r="F5275" s="3" t="str">
        <f t="shared" si="164"/>
        <v>CElevHELL C2023</v>
      </c>
      <c r="G5275" s="9" t="e">
        <v>#N/A</v>
      </c>
      <c r="H5275" s="9" t="e">
        <v>#N/A</v>
      </c>
      <c r="I5275" s="9" t="e">
        <v>#N/A</v>
      </c>
      <c r="J5275" s="9" t="e">
        <v>#N/A</v>
      </c>
      <c r="K5275" s="9" t="e">
        <v>#N/A</v>
      </c>
      <c r="L5275" s="9" t="e">
        <v>#N/A</v>
      </c>
      <c r="M5275" s="9" t="e">
        <v>#N/A</v>
      </c>
      <c r="N5275" s="9" t="e">
        <v>#N/A</v>
      </c>
      <c r="O5275" s="9" t="e">
        <v>#N/A</v>
      </c>
      <c r="P5275" s="9" t="e">
        <v>#N/A</v>
      </c>
      <c r="Q5275" s="9" t="e">
        <v>#N/A</v>
      </c>
      <c r="R5275" s="9" t="e">
        <v>#N/A</v>
      </c>
      <c r="S5275" s="9" t="e">
        <v>#N/A</v>
      </c>
      <c r="T5275" s="9" t="e">
        <v>#N/A</v>
      </c>
    </row>
    <row r="5276" spans="1:20" x14ac:dyDescent="0.35">
      <c r="A5276">
        <f t="shared" si="165"/>
        <v>5276</v>
      </c>
      <c r="B5276" s="3" t="s">
        <v>72</v>
      </c>
      <c r="C5276" s="3" t="s">
        <v>75</v>
      </c>
      <c r="D5276" s="3" t="s">
        <v>57</v>
      </c>
      <c r="E5276">
        <v>2024</v>
      </c>
      <c r="F5276" s="3" t="str">
        <f t="shared" si="164"/>
        <v>CElevHELL C2024</v>
      </c>
      <c r="G5276" s="9" t="e">
        <v>#N/A</v>
      </c>
      <c r="H5276" s="9" t="e">
        <v>#N/A</v>
      </c>
      <c r="I5276" s="9" t="e">
        <v>#N/A</v>
      </c>
      <c r="J5276" s="9" t="e">
        <v>#N/A</v>
      </c>
      <c r="K5276" s="9" t="e">
        <v>#N/A</v>
      </c>
      <c r="L5276" s="9" t="e">
        <v>#N/A</v>
      </c>
      <c r="M5276" s="9" t="e">
        <v>#N/A</v>
      </c>
      <c r="N5276" s="9" t="e">
        <v>#N/A</v>
      </c>
      <c r="O5276" s="9" t="e">
        <v>#N/A</v>
      </c>
      <c r="P5276" s="9" t="e">
        <v>#N/A</v>
      </c>
      <c r="Q5276" s="9" t="e">
        <v>#N/A</v>
      </c>
      <c r="R5276" s="9" t="e">
        <v>#N/A</v>
      </c>
      <c r="S5276" s="9" t="e">
        <v>#N/A</v>
      </c>
      <c r="T5276" s="9" t="e">
        <v>#N/A</v>
      </c>
    </row>
    <row r="5277" spans="1:20" x14ac:dyDescent="0.35">
      <c r="A5277">
        <f t="shared" si="165"/>
        <v>5277</v>
      </c>
      <c r="B5277" s="3" t="s">
        <v>72</v>
      </c>
      <c r="C5277" s="3" t="s">
        <v>75</v>
      </c>
      <c r="D5277" s="3" t="s">
        <v>57</v>
      </c>
      <c r="E5277">
        <v>2025</v>
      </c>
      <c r="F5277" s="3" t="str">
        <f t="shared" si="164"/>
        <v>CElevHELL C2025</v>
      </c>
      <c r="G5277" s="9" t="e">
        <v>#N/A</v>
      </c>
      <c r="H5277" s="9" t="e">
        <v>#N/A</v>
      </c>
      <c r="I5277" s="9" t="e">
        <v>#N/A</v>
      </c>
      <c r="J5277" s="9" t="e">
        <v>#N/A</v>
      </c>
      <c r="K5277" s="9" t="e">
        <v>#N/A</v>
      </c>
      <c r="L5277" s="9" t="e">
        <v>#N/A</v>
      </c>
      <c r="M5277" s="9" t="e">
        <v>#N/A</v>
      </c>
      <c r="N5277" s="9" t="e">
        <v>#N/A</v>
      </c>
      <c r="O5277" s="9" t="e">
        <v>#N/A</v>
      </c>
      <c r="P5277" s="9" t="e">
        <v>#N/A</v>
      </c>
      <c r="Q5277" s="9" t="e">
        <v>#N/A</v>
      </c>
      <c r="R5277" s="9" t="e">
        <v>#N/A</v>
      </c>
      <c r="S5277" s="9" t="e">
        <v>#N/A</v>
      </c>
      <c r="T5277" s="9" t="e">
        <v>#N/A</v>
      </c>
    </row>
    <row r="5278" spans="1:20" x14ac:dyDescent="0.35">
      <c r="A5278">
        <f t="shared" si="165"/>
        <v>5278</v>
      </c>
      <c r="B5278" s="3" t="s">
        <v>72</v>
      </c>
      <c r="C5278" s="3" t="s">
        <v>75</v>
      </c>
      <c r="D5278" s="3" t="s">
        <v>57</v>
      </c>
      <c r="E5278">
        <v>2026</v>
      </c>
      <c r="F5278" s="3" t="str">
        <f t="shared" si="164"/>
        <v>CElevHELL C2026</v>
      </c>
      <c r="G5278" s="9" t="e">
        <v>#N/A</v>
      </c>
      <c r="H5278" s="9" t="e">
        <v>#N/A</v>
      </c>
      <c r="I5278" s="9" t="e">
        <v>#N/A</v>
      </c>
      <c r="J5278" s="9" t="e">
        <v>#N/A</v>
      </c>
      <c r="K5278" s="9" t="e">
        <v>#N/A</v>
      </c>
      <c r="L5278" s="9" t="e">
        <v>#N/A</v>
      </c>
      <c r="M5278" s="9" t="e">
        <v>#N/A</v>
      </c>
      <c r="N5278" s="9" t="e">
        <v>#N/A</v>
      </c>
      <c r="O5278" s="9" t="e">
        <v>#N/A</v>
      </c>
      <c r="P5278" s="9" t="e">
        <v>#N/A</v>
      </c>
      <c r="Q5278" s="9" t="e">
        <v>#N/A</v>
      </c>
      <c r="R5278" s="9" t="e">
        <v>#N/A</v>
      </c>
      <c r="S5278" s="9" t="e">
        <v>#N/A</v>
      </c>
      <c r="T5278" s="9" t="e">
        <v>#N/A</v>
      </c>
    </row>
    <row r="5279" spans="1:20" x14ac:dyDescent="0.35">
      <c r="A5279">
        <f t="shared" si="165"/>
        <v>5279</v>
      </c>
      <c r="B5279" s="3" t="s">
        <v>72</v>
      </c>
      <c r="C5279" s="3" t="s">
        <v>75</v>
      </c>
      <c r="D5279" s="3" t="s">
        <v>57</v>
      </c>
      <c r="E5279">
        <v>2027</v>
      </c>
      <c r="F5279" s="3" t="str">
        <f t="shared" si="164"/>
        <v>CElevHELL C2027</v>
      </c>
      <c r="G5279" s="9" t="e">
        <v>#N/A</v>
      </c>
      <c r="H5279" s="9" t="e">
        <v>#N/A</v>
      </c>
      <c r="I5279" s="9" t="e">
        <v>#N/A</v>
      </c>
      <c r="J5279" s="9" t="e">
        <v>#N/A</v>
      </c>
      <c r="K5279" s="9" t="e">
        <v>#N/A</v>
      </c>
      <c r="L5279" s="9" t="e">
        <v>#N/A</v>
      </c>
      <c r="M5279" s="9" t="e">
        <v>#N/A</v>
      </c>
      <c r="N5279" s="9" t="e">
        <v>#N/A</v>
      </c>
      <c r="O5279" s="9" t="e">
        <v>#N/A</v>
      </c>
      <c r="P5279" s="9" t="e">
        <v>#N/A</v>
      </c>
      <c r="Q5279" s="9" t="e">
        <v>#N/A</v>
      </c>
      <c r="R5279" s="9" t="e">
        <v>#N/A</v>
      </c>
      <c r="S5279" s="9" t="e">
        <v>#N/A</v>
      </c>
      <c r="T5279" s="9" t="e">
        <v>#N/A</v>
      </c>
    </row>
    <row r="5280" spans="1:20" x14ac:dyDescent="0.35">
      <c r="A5280">
        <f t="shared" si="165"/>
        <v>5280</v>
      </c>
      <c r="B5280" s="3" t="s">
        <v>72</v>
      </c>
      <c r="C5280" s="3" t="s">
        <v>75</v>
      </c>
      <c r="D5280" s="3" t="s">
        <v>57</v>
      </c>
      <c r="E5280">
        <v>2028</v>
      </c>
      <c r="F5280" s="3" t="str">
        <f t="shared" si="164"/>
        <v>CElevHELL C2028</v>
      </c>
      <c r="G5280" s="9" t="e">
        <v>#N/A</v>
      </c>
      <c r="H5280" s="9" t="e">
        <v>#N/A</v>
      </c>
      <c r="I5280" s="9" t="e">
        <v>#N/A</v>
      </c>
      <c r="J5280" s="9" t="e">
        <v>#N/A</v>
      </c>
      <c r="K5280" s="9" t="e">
        <v>#N/A</v>
      </c>
      <c r="L5280" s="9" t="e">
        <v>#N/A</v>
      </c>
      <c r="M5280" s="9" t="e">
        <v>#N/A</v>
      </c>
      <c r="N5280" s="9" t="e">
        <v>#N/A</v>
      </c>
      <c r="O5280" s="9" t="e">
        <v>#N/A</v>
      </c>
      <c r="P5280" s="9" t="e">
        <v>#N/A</v>
      </c>
      <c r="Q5280" s="9" t="e">
        <v>#N/A</v>
      </c>
      <c r="R5280" s="9" t="e">
        <v>#N/A</v>
      </c>
      <c r="S5280" s="9" t="e">
        <v>#N/A</v>
      </c>
      <c r="T5280" s="9" t="e">
        <v>#N/A</v>
      </c>
    </row>
    <row r="5281" spans="1:20" x14ac:dyDescent="0.35">
      <c r="A5281">
        <f t="shared" si="165"/>
        <v>5281</v>
      </c>
      <c r="B5281" s="3" t="s">
        <v>72</v>
      </c>
      <c r="C5281" s="3" t="s">
        <v>75</v>
      </c>
      <c r="D5281" s="3" t="s">
        <v>57</v>
      </c>
      <c r="E5281">
        <v>2029</v>
      </c>
      <c r="F5281" s="3" t="str">
        <f t="shared" si="164"/>
        <v>CElevHELL C2029</v>
      </c>
      <c r="G5281" s="9" t="e">
        <v>#N/A</v>
      </c>
      <c r="H5281" s="9" t="e">
        <v>#N/A</v>
      </c>
      <c r="I5281" s="9" t="e">
        <v>#N/A</v>
      </c>
      <c r="J5281" s="9" t="e">
        <v>#N/A</v>
      </c>
      <c r="K5281" s="9" t="e">
        <v>#N/A</v>
      </c>
      <c r="L5281" s="9" t="e">
        <v>#N/A</v>
      </c>
      <c r="M5281" s="9" t="e">
        <v>#N/A</v>
      </c>
      <c r="N5281" s="9" t="e">
        <v>#N/A</v>
      </c>
      <c r="O5281" s="9" t="e">
        <v>#N/A</v>
      </c>
      <c r="P5281" s="9" t="e">
        <v>#N/A</v>
      </c>
      <c r="Q5281" s="9" t="e">
        <v>#N/A</v>
      </c>
      <c r="R5281" s="9" t="e">
        <v>#N/A</v>
      </c>
      <c r="S5281" s="9" t="e">
        <v>#N/A</v>
      </c>
      <c r="T5281" s="9" t="e">
        <v>#N/A</v>
      </c>
    </row>
    <row r="5282" spans="1:20" x14ac:dyDescent="0.35">
      <c r="A5282">
        <f t="shared" si="165"/>
        <v>5282</v>
      </c>
      <c r="B5282" s="3" t="s">
        <v>72</v>
      </c>
      <c r="C5282" s="3" t="s">
        <v>75</v>
      </c>
      <c r="D5282" s="3" t="s">
        <v>58</v>
      </c>
      <c r="E5282">
        <v>2020</v>
      </c>
      <c r="F5282" s="3" t="str">
        <f t="shared" si="164"/>
        <v>CElevDWRSHK2020</v>
      </c>
      <c r="G5282" s="9">
        <v>1519.7</v>
      </c>
      <c r="H5282" s="9">
        <v>1568.9</v>
      </c>
      <c r="I5282" s="9">
        <v>1558.2</v>
      </c>
      <c r="J5282" s="9">
        <v>1528.9</v>
      </c>
      <c r="K5282" s="9">
        <v>1529.6</v>
      </c>
      <c r="L5282" s="9">
        <v>1508.9</v>
      </c>
      <c r="M5282" s="9">
        <v>1506.2</v>
      </c>
      <c r="N5282" s="9">
        <v>1543.3</v>
      </c>
      <c r="O5282" s="9">
        <v>1583.2</v>
      </c>
      <c r="P5282" s="9">
        <v>1600</v>
      </c>
      <c r="Q5282" s="9">
        <v>1575.7</v>
      </c>
      <c r="R5282" s="9">
        <v>1557.4</v>
      </c>
      <c r="S5282" s="9">
        <v>1535</v>
      </c>
      <c r="T5282" s="9">
        <v>1519</v>
      </c>
    </row>
    <row r="5283" spans="1:20" x14ac:dyDescent="0.35">
      <c r="A5283">
        <f t="shared" si="165"/>
        <v>5283</v>
      </c>
      <c r="B5283" s="3" t="s">
        <v>72</v>
      </c>
      <c r="C5283" s="3" t="s">
        <v>75</v>
      </c>
      <c r="D5283" s="3" t="s">
        <v>58</v>
      </c>
      <c r="E5283">
        <v>2021</v>
      </c>
      <c r="F5283" s="3" t="str">
        <f t="shared" si="164"/>
        <v>CElevDWRSHK2021</v>
      </c>
      <c r="G5283" s="9">
        <v>1521.3</v>
      </c>
      <c r="H5283" s="9">
        <v>1534.6</v>
      </c>
      <c r="I5283" s="9">
        <v>1558.2</v>
      </c>
      <c r="J5283" s="9">
        <v>1526.2</v>
      </c>
      <c r="K5283" s="9">
        <v>1491.6</v>
      </c>
      <c r="L5283" s="9">
        <v>1445</v>
      </c>
      <c r="M5283" s="9">
        <v>1445</v>
      </c>
      <c r="N5283" s="9">
        <v>1446.8</v>
      </c>
      <c r="O5283" s="9">
        <v>1555.5</v>
      </c>
      <c r="P5283" s="9">
        <v>1600</v>
      </c>
      <c r="Q5283" s="9">
        <v>1584.8</v>
      </c>
      <c r="R5283" s="9">
        <v>1567.1</v>
      </c>
      <c r="S5283" s="9">
        <v>1542.4</v>
      </c>
      <c r="T5283" s="9">
        <v>1519</v>
      </c>
    </row>
    <row r="5284" spans="1:20" x14ac:dyDescent="0.35">
      <c r="A5284">
        <f t="shared" si="165"/>
        <v>5284</v>
      </c>
      <c r="B5284" s="3" t="s">
        <v>72</v>
      </c>
      <c r="C5284" s="3" t="s">
        <v>75</v>
      </c>
      <c r="D5284" s="3" t="s">
        <v>58</v>
      </c>
      <c r="E5284">
        <v>2022</v>
      </c>
      <c r="F5284" s="3" t="str">
        <f t="shared" si="164"/>
        <v>CElevDWRSHK2022</v>
      </c>
      <c r="G5284" s="9">
        <v>1520.1</v>
      </c>
      <c r="H5284" s="9">
        <v>1534.1</v>
      </c>
      <c r="I5284" s="9">
        <v>1558</v>
      </c>
      <c r="J5284" s="9">
        <v>1538.5</v>
      </c>
      <c r="K5284" s="9">
        <v>1563.2</v>
      </c>
      <c r="L5284" s="9">
        <v>1578.7</v>
      </c>
      <c r="M5284" s="9">
        <v>1589.1</v>
      </c>
      <c r="N5284" s="9">
        <v>1597.4</v>
      </c>
      <c r="O5284" s="9">
        <v>1600</v>
      </c>
      <c r="P5284" s="9">
        <v>1600</v>
      </c>
      <c r="Q5284" s="9">
        <v>1569</v>
      </c>
      <c r="R5284" s="9">
        <v>1550.2</v>
      </c>
      <c r="S5284" s="9">
        <v>1535</v>
      </c>
      <c r="T5284" s="9">
        <v>1519</v>
      </c>
    </row>
    <row r="5285" spans="1:20" x14ac:dyDescent="0.35">
      <c r="A5285">
        <f t="shared" si="165"/>
        <v>5285</v>
      </c>
      <c r="B5285" s="3" t="s">
        <v>72</v>
      </c>
      <c r="C5285" s="3" t="s">
        <v>75</v>
      </c>
      <c r="D5285" s="3" t="s">
        <v>58</v>
      </c>
      <c r="E5285">
        <v>2023</v>
      </c>
      <c r="F5285" s="3" t="str">
        <f t="shared" si="164"/>
        <v>CElevDWRSHK2023</v>
      </c>
      <c r="G5285" s="9">
        <v>1514.1</v>
      </c>
      <c r="H5285" s="9">
        <v>1525.3</v>
      </c>
      <c r="I5285" s="9">
        <v>1533.2</v>
      </c>
      <c r="J5285" s="9">
        <v>1543.8</v>
      </c>
      <c r="K5285" s="9">
        <v>1556.3</v>
      </c>
      <c r="L5285" s="9">
        <v>1574.7</v>
      </c>
      <c r="M5285" s="9">
        <v>1581.3</v>
      </c>
      <c r="N5285" s="9">
        <v>1591.1</v>
      </c>
      <c r="O5285" s="9">
        <v>1596.8</v>
      </c>
      <c r="P5285" s="9">
        <v>1600</v>
      </c>
      <c r="Q5285" s="9">
        <v>1575.2</v>
      </c>
      <c r="R5285" s="9">
        <v>1557</v>
      </c>
      <c r="S5285" s="9">
        <v>1535</v>
      </c>
      <c r="T5285" s="9">
        <v>1519</v>
      </c>
    </row>
    <row r="5286" spans="1:20" x14ac:dyDescent="0.35">
      <c r="A5286">
        <f t="shared" si="165"/>
        <v>5286</v>
      </c>
      <c r="B5286" s="3" t="s">
        <v>72</v>
      </c>
      <c r="C5286" s="3" t="s">
        <v>75</v>
      </c>
      <c r="D5286" s="3" t="s">
        <v>58</v>
      </c>
      <c r="E5286">
        <v>2024</v>
      </c>
      <c r="F5286" s="3" t="str">
        <f t="shared" si="164"/>
        <v>CElevDWRSHK2024</v>
      </c>
      <c r="G5286" s="9">
        <v>1521.3</v>
      </c>
      <c r="H5286" s="9">
        <v>1545.9</v>
      </c>
      <c r="I5286" s="9">
        <v>1558.2</v>
      </c>
      <c r="J5286" s="9">
        <v>1544.1</v>
      </c>
      <c r="K5286" s="9">
        <v>1553.6</v>
      </c>
      <c r="L5286" s="9">
        <v>1556.7</v>
      </c>
      <c r="M5286" s="9">
        <v>1561.3</v>
      </c>
      <c r="N5286" s="9">
        <v>1572.2</v>
      </c>
      <c r="O5286" s="9">
        <v>1600</v>
      </c>
      <c r="P5286" s="9">
        <v>1600</v>
      </c>
      <c r="Q5286" s="9">
        <v>1569.4</v>
      </c>
      <c r="R5286" s="9">
        <v>1550.8</v>
      </c>
      <c r="S5286" s="9">
        <v>1535</v>
      </c>
      <c r="T5286" s="9">
        <v>1519</v>
      </c>
    </row>
    <row r="5287" spans="1:20" x14ac:dyDescent="0.35">
      <c r="A5287">
        <f t="shared" si="165"/>
        <v>5287</v>
      </c>
      <c r="B5287" s="3" t="s">
        <v>72</v>
      </c>
      <c r="C5287" s="3" t="s">
        <v>75</v>
      </c>
      <c r="D5287" s="3" t="s">
        <v>58</v>
      </c>
      <c r="E5287">
        <v>2025</v>
      </c>
      <c r="F5287" s="3" t="str">
        <f t="shared" si="164"/>
        <v>CElevDWRSHK2025</v>
      </c>
      <c r="G5287" s="9">
        <v>1519.4</v>
      </c>
      <c r="H5287" s="9">
        <v>1528.8</v>
      </c>
      <c r="I5287" s="9">
        <v>1540</v>
      </c>
      <c r="J5287" s="9">
        <v>1542.4</v>
      </c>
      <c r="K5287" s="9">
        <v>1560</v>
      </c>
      <c r="L5287" s="9">
        <v>1562.5</v>
      </c>
      <c r="M5287" s="9">
        <v>1570.4</v>
      </c>
      <c r="N5287" s="9">
        <v>1575.3</v>
      </c>
      <c r="O5287" s="9">
        <v>1599.1</v>
      </c>
      <c r="P5287" s="9">
        <v>1600</v>
      </c>
      <c r="Q5287" s="9">
        <v>1569.7</v>
      </c>
      <c r="R5287" s="9">
        <v>1550.8</v>
      </c>
      <c r="S5287" s="9">
        <v>1535</v>
      </c>
      <c r="T5287" s="9">
        <v>1519</v>
      </c>
    </row>
    <row r="5288" spans="1:20" x14ac:dyDescent="0.35">
      <c r="A5288">
        <f t="shared" si="165"/>
        <v>5288</v>
      </c>
      <c r="B5288" s="3" t="s">
        <v>72</v>
      </c>
      <c r="C5288" s="3" t="s">
        <v>75</v>
      </c>
      <c r="D5288" s="3" t="s">
        <v>58</v>
      </c>
      <c r="E5288">
        <v>2026</v>
      </c>
      <c r="F5288" s="3" t="str">
        <f t="shared" si="164"/>
        <v>CElevDWRSHK2026</v>
      </c>
      <c r="G5288" s="9">
        <v>1519.4</v>
      </c>
      <c r="H5288" s="9">
        <v>1541.2</v>
      </c>
      <c r="I5288" s="9">
        <v>1558.2</v>
      </c>
      <c r="J5288" s="9">
        <v>1535.4</v>
      </c>
      <c r="K5288" s="9">
        <v>1548.6</v>
      </c>
      <c r="L5288" s="9">
        <v>1566</v>
      </c>
      <c r="M5288" s="9">
        <v>1574.5</v>
      </c>
      <c r="N5288" s="9">
        <v>1587.5</v>
      </c>
      <c r="O5288" s="9">
        <v>1597.1</v>
      </c>
      <c r="P5288" s="9">
        <v>1600</v>
      </c>
      <c r="Q5288" s="9">
        <v>1570.4</v>
      </c>
      <c r="R5288" s="9">
        <v>1551.9</v>
      </c>
      <c r="S5288" s="9">
        <v>1535</v>
      </c>
      <c r="T5288" s="9">
        <v>1519</v>
      </c>
    </row>
    <row r="5289" spans="1:20" x14ac:dyDescent="0.35">
      <c r="A5289">
        <f t="shared" si="165"/>
        <v>5289</v>
      </c>
      <c r="B5289" s="3" t="s">
        <v>72</v>
      </c>
      <c r="C5289" s="3" t="s">
        <v>75</v>
      </c>
      <c r="D5289" s="3" t="s">
        <v>58</v>
      </c>
      <c r="E5289">
        <v>2027</v>
      </c>
      <c r="F5289" s="3" t="str">
        <f t="shared" si="164"/>
        <v>CElevDWRSHK2027</v>
      </c>
      <c r="G5289" s="9">
        <v>1513.3</v>
      </c>
      <c r="H5289" s="9">
        <v>1513.5</v>
      </c>
      <c r="I5289" s="9">
        <v>1523.7</v>
      </c>
      <c r="J5289" s="9">
        <v>1534.2</v>
      </c>
      <c r="K5289" s="9">
        <v>1536.2</v>
      </c>
      <c r="L5289" s="9">
        <v>1530.7</v>
      </c>
      <c r="M5289" s="9">
        <v>1524.9</v>
      </c>
      <c r="N5289" s="9">
        <v>1550</v>
      </c>
      <c r="O5289" s="9">
        <v>1596</v>
      </c>
      <c r="P5289" s="9">
        <v>1600</v>
      </c>
      <c r="Q5289" s="9">
        <v>1569.6</v>
      </c>
      <c r="R5289" s="9">
        <v>1551</v>
      </c>
      <c r="S5289" s="9">
        <v>1535</v>
      </c>
      <c r="T5289" s="9">
        <v>1519</v>
      </c>
    </row>
    <row r="5290" spans="1:20" x14ac:dyDescent="0.35">
      <c r="A5290">
        <f t="shared" si="165"/>
        <v>5290</v>
      </c>
      <c r="B5290" s="3" t="s">
        <v>72</v>
      </c>
      <c r="C5290" s="3" t="s">
        <v>75</v>
      </c>
      <c r="D5290" s="3" t="s">
        <v>58</v>
      </c>
      <c r="E5290">
        <v>2028</v>
      </c>
      <c r="F5290" s="3" t="str">
        <f t="shared" si="164"/>
        <v>CElevDWRSHK2028</v>
      </c>
      <c r="G5290" s="9">
        <v>1518.1</v>
      </c>
      <c r="H5290" s="9">
        <v>1517.1</v>
      </c>
      <c r="I5290" s="9">
        <v>1522.1</v>
      </c>
      <c r="J5290" s="9">
        <v>1526</v>
      </c>
      <c r="K5290" s="9">
        <v>1504</v>
      </c>
      <c r="L5290" s="9">
        <v>1453.9</v>
      </c>
      <c r="M5290" s="9">
        <v>1469.2</v>
      </c>
      <c r="N5290" s="9">
        <v>1504.9</v>
      </c>
      <c r="O5290" s="9">
        <v>1588.6</v>
      </c>
      <c r="P5290" s="9">
        <v>1600</v>
      </c>
      <c r="Q5290" s="9">
        <v>1573.8</v>
      </c>
      <c r="R5290" s="9">
        <v>1555.5</v>
      </c>
      <c r="S5290" s="9">
        <v>1535</v>
      </c>
      <c r="T5290" s="9">
        <v>1519</v>
      </c>
    </row>
    <row r="5291" spans="1:20" x14ac:dyDescent="0.35">
      <c r="A5291">
        <f t="shared" si="165"/>
        <v>5291</v>
      </c>
      <c r="B5291" s="3" t="s">
        <v>72</v>
      </c>
      <c r="C5291" s="3" t="s">
        <v>75</v>
      </c>
      <c r="D5291" s="3" t="s">
        <v>58</v>
      </c>
      <c r="E5291">
        <v>2029</v>
      </c>
      <c r="F5291" s="3" t="str">
        <f t="shared" si="164"/>
        <v>CElevDWRSHK2029</v>
      </c>
      <c r="G5291" s="9">
        <v>1523.3</v>
      </c>
      <c r="H5291" s="9">
        <v>1525.7</v>
      </c>
      <c r="I5291" s="9">
        <v>1542.6</v>
      </c>
      <c r="J5291" s="9">
        <v>1545</v>
      </c>
      <c r="K5291" s="9">
        <v>1550.1</v>
      </c>
      <c r="L5291" s="9">
        <v>1561.3</v>
      </c>
      <c r="M5291" s="9">
        <v>1574</v>
      </c>
      <c r="N5291" s="9">
        <v>1583.6</v>
      </c>
      <c r="O5291" s="9">
        <v>1600</v>
      </c>
      <c r="P5291" s="9">
        <v>1600</v>
      </c>
      <c r="Q5291" s="9">
        <v>1570.9</v>
      </c>
      <c r="R5291" s="9">
        <v>1551.6</v>
      </c>
      <c r="S5291" s="9">
        <v>1535</v>
      </c>
      <c r="T5291" s="9">
        <v>1519</v>
      </c>
    </row>
    <row r="5292" spans="1:20" x14ac:dyDescent="0.35">
      <c r="A5292">
        <f t="shared" si="165"/>
        <v>5292</v>
      </c>
      <c r="B5292" s="3" t="s">
        <v>72</v>
      </c>
      <c r="C5292" s="3" t="s">
        <v>75</v>
      </c>
      <c r="D5292" s="3" t="s">
        <v>59</v>
      </c>
      <c r="E5292">
        <v>2020</v>
      </c>
      <c r="F5292" s="3" t="str">
        <f t="shared" si="164"/>
        <v>CElevLR.GRN2020</v>
      </c>
      <c r="G5292" s="9">
        <v>733</v>
      </c>
      <c r="H5292" s="9">
        <v>738</v>
      </c>
      <c r="I5292" s="9">
        <v>738</v>
      </c>
      <c r="J5292" s="9">
        <v>738</v>
      </c>
      <c r="K5292" s="9">
        <v>738</v>
      </c>
      <c r="L5292" s="9">
        <v>738</v>
      </c>
      <c r="M5292" s="9">
        <v>733</v>
      </c>
      <c r="N5292" s="9">
        <v>733</v>
      </c>
      <c r="O5292" s="9">
        <v>733</v>
      </c>
      <c r="P5292" s="9">
        <v>733</v>
      </c>
      <c r="Q5292" s="9">
        <v>733</v>
      </c>
      <c r="R5292" s="9">
        <v>733</v>
      </c>
      <c r="S5292" s="9">
        <v>733</v>
      </c>
      <c r="T5292" s="9">
        <v>733</v>
      </c>
    </row>
    <row r="5293" spans="1:20" x14ac:dyDescent="0.35">
      <c r="A5293">
        <f t="shared" si="165"/>
        <v>5293</v>
      </c>
      <c r="B5293" s="3" t="s">
        <v>72</v>
      </c>
      <c r="C5293" s="3" t="s">
        <v>75</v>
      </c>
      <c r="D5293" s="3" t="s">
        <v>59</v>
      </c>
      <c r="E5293">
        <v>2021</v>
      </c>
      <c r="F5293" s="3" t="str">
        <f t="shared" si="164"/>
        <v>CElevLR.GRN2021</v>
      </c>
      <c r="G5293" s="9">
        <v>733</v>
      </c>
      <c r="H5293" s="9">
        <v>738</v>
      </c>
      <c r="I5293" s="9">
        <v>738</v>
      </c>
      <c r="J5293" s="9">
        <v>738</v>
      </c>
      <c r="K5293" s="9">
        <v>738</v>
      </c>
      <c r="L5293" s="9">
        <v>738</v>
      </c>
      <c r="M5293" s="9">
        <v>733</v>
      </c>
      <c r="N5293" s="9">
        <v>733</v>
      </c>
      <c r="O5293" s="9">
        <v>733</v>
      </c>
      <c r="P5293" s="9">
        <v>733</v>
      </c>
      <c r="Q5293" s="9">
        <v>733</v>
      </c>
      <c r="R5293" s="9">
        <v>733</v>
      </c>
      <c r="S5293" s="9">
        <v>733</v>
      </c>
      <c r="T5293" s="9">
        <v>733</v>
      </c>
    </row>
    <row r="5294" spans="1:20" x14ac:dyDescent="0.35">
      <c r="A5294">
        <f t="shared" si="165"/>
        <v>5294</v>
      </c>
      <c r="B5294" s="3" t="s">
        <v>72</v>
      </c>
      <c r="C5294" s="3" t="s">
        <v>75</v>
      </c>
      <c r="D5294" s="3" t="s">
        <v>59</v>
      </c>
      <c r="E5294">
        <v>2022</v>
      </c>
      <c r="F5294" s="3" t="str">
        <f t="shared" si="164"/>
        <v>CElevLR.GRN2022</v>
      </c>
      <c r="G5294" s="9">
        <v>733</v>
      </c>
      <c r="H5294" s="9">
        <v>738</v>
      </c>
      <c r="I5294" s="9">
        <v>738</v>
      </c>
      <c r="J5294" s="9">
        <v>738</v>
      </c>
      <c r="K5294" s="9">
        <v>738</v>
      </c>
      <c r="L5294" s="9">
        <v>738</v>
      </c>
      <c r="M5294" s="9">
        <v>733</v>
      </c>
      <c r="N5294" s="9">
        <v>733</v>
      </c>
      <c r="O5294" s="9">
        <v>733</v>
      </c>
      <c r="P5294" s="9">
        <v>733</v>
      </c>
      <c r="Q5294" s="9">
        <v>733</v>
      </c>
      <c r="R5294" s="9">
        <v>733</v>
      </c>
      <c r="S5294" s="9">
        <v>733</v>
      </c>
      <c r="T5294" s="9">
        <v>733</v>
      </c>
    </row>
    <row r="5295" spans="1:20" x14ac:dyDescent="0.35">
      <c r="A5295">
        <f t="shared" si="165"/>
        <v>5295</v>
      </c>
      <c r="B5295" s="3" t="s">
        <v>72</v>
      </c>
      <c r="C5295" s="3" t="s">
        <v>75</v>
      </c>
      <c r="D5295" s="3" t="s">
        <v>59</v>
      </c>
      <c r="E5295">
        <v>2023</v>
      </c>
      <c r="F5295" s="3" t="str">
        <f t="shared" si="164"/>
        <v>CElevLR.GRN2023</v>
      </c>
      <c r="G5295" s="9">
        <v>733</v>
      </c>
      <c r="H5295" s="9">
        <v>738</v>
      </c>
      <c r="I5295" s="9">
        <v>738</v>
      </c>
      <c r="J5295" s="9">
        <v>738</v>
      </c>
      <c r="K5295" s="9">
        <v>738</v>
      </c>
      <c r="L5295" s="9">
        <v>738</v>
      </c>
      <c r="M5295" s="9">
        <v>733</v>
      </c>
      <c r="N5295" s="9">
        <v>733</v>
      </c>
      <c r="O5295" s="9">
        <v>733</v>
      </c>
      <c r="P5295" s="9">
        <v>733</v>
      </c>
      <c r="Q5295" s="9">
        <v>733</v>
      </c>
      <c r="R5295" s="9">
        <v>733</v>
      </c>
      <c r="S5295" s="9">
        <v>733</v>
      </c>
      <c r="T5295" s="9">
        <v>733</v>
      </c>
    </row>
    <row r="5296" spans="1:20" x14ac:dyDescent="0.35">
      <c r="A5296">
        <f t="shared" si="165"/>
        <v>5296</v>
      </c>
      <c r="B5296" s="3" t="s">
        <v>72</v>
      </c>
      <c r="C5296" s="3" t="s">
        <v>75</v>
      </c>
      <c r="D5296" s="3" t="s">
        <v>59</v>
      </c>
      <c r="E5296">
        <v>2024</v>
      </c>
      <c r="F5296" s="3" t="str">
        <f t="shared" si="164"/>
        <v>CElevLR.GRN2024</v>
      </c>
      <c r="G5296" s="9">
        <v>733</v>
      </c>
      <c r="H5296" s="9">
        <v>738</v>
      </c>
      <c r="I5296" s="9">
        <v>738</v>
      </c>
      <c r="J5296" s="9">
        <v>738</v>
      </c>
      <c r="K5296" s="9">
        <v>738</v>
      </c>
      <c r="L5296" s="9">
        <v>738</v>
      </c>
      <c r="M5296" s="9">
        <v>733</v>
      </c>
      <c r="N5296" s="9">
        <v>733</v>
      </c>
      <c r="O5296" s="9">
        <v>733</v>
      </c>
      <c r="P5296" s="9">
        <v>733</v>
      </c>
      <c r="Q5296" s="9">
        <v>733</v>
      </c>
      <c r="R5296" s="9">
        <v>733</v>
      </c>
      <c r="S5296" s="9">
        <v>733</v>
      </c>
      <c r="T5296" s="9">
        <v>733</v>
      </c>
    </row>
    <row r="5297" spans="1:20" x14ac:dyDescent="0.35">
      <c r="A5297">
        <f t="shared" si="165"/>
        <v>5297</v>
      </c>
      <c r="B5297" s="3" t="s">
        <v>72</v>
      </c>
      <c r="C5297" s="3" t="s">
        <v>75</v>
      </c>
      <c r="D5297" s="3" t="s">
        <v>59</v>
      </c>
      <c r="E5297">
        <v>2025</v>
      </c>
      <c r="F5297" s="3" t="str">
        <f t="shared" si="164"/>
        <v>CElevLR.GRN2025</v>
      </c>
      <c r="G5297" s="9">
        <v>733</v>
      </c>
      <c r="H5297" s="9">
        <v>738</v>
      </c>
      <c r="I5297" s="9">
        <v>738</v>
      </c>
      <c r="J5297" s="9">
        <v>738</v>
      </c>
      <c r="K5297" s="9">
        <v>738</v>
      </c>
      <c r="L5297" s="9">
        <v>738</v>
      </c>
      <c r="M5297" s="9">
        <v>733</v>
      </c>
      <c r="N5297" s="9">
        <v>733</v>
      </c>
      <c r="O5297" s="9">
        <v>733</v>
      </c>
      <c r="P5297" s="9">
        <v>733</v>
      </c>
      <c r="Q5297" s="9">
        <v>733</v>
      </c>
      <c r="R5297" s="9">
        <v>733</v>
      </c>
      <c r="S5297" s="9">
        <v>733</v>
      </c>
      <c r="T5297" s="9">
        <v>733</v>
      </c>
    </row>
    <row r="5298" spans="1:20" x14ac:dyDescent="0.35">
      <c r="A5298">
        <f t="shared" si="165"/>
        <v>5298</v>
      </c>
      <c r="B5298" s="3" t="s">
        <v>72</v>
      </c>
      <c r="C5298" s="3" t="s">
        <v>75</v>
      </c>
      <c r="D5298" s="3" t="s">
        <v>59</v>
      </c>
      <c r="E5298">
        <v>2026</v>
      </c>
      <c r="F5298" s="3" t="str">
        <f t="shared" si="164"/>
        <v>CElevLR.GRN2026</v>
      </c>
      <c r="G5298" s="9">
        <v>733</v>
      </c>
      <c r="H5298" s="9">
        <v>738</v>
      </c>
      <c r="I5298" s="9">
        <v>738</v>
      </c>
      <c r="J5298" s="9">
        <v>738</v>
      </c>
      <c r="K5298" s="9">
        <v>738</v>
      </c>
      <c r="L5298" s="9">
        <v>738</v>
      </c>
      <c r="M5298" s="9">
        <v>733</v>
      </c>
      <c r="N5298" s="9">
        <v>733</v>
      </c>
      <c r="O5298" s="9">
        <v>733</v>
      </c>
      <c r="P5298" s="9">
        <v>733</v>
      </c>
      <c r="Q5298" s="9">
        <v>733</v>
      </c>
      <c r="R5298" s="9">
        <v>733</v>
      </c>
      <c r="S5298" s="9">
        <v>733</v>
      </c>
      <c r="T5298" s="9">
        <v>733</v>
      </c>
    </row>
    <row r="5299" spans="1:20" x14ac:dyDescent="0.35">
      <c r="A5299">
        <f t="shared" si="165"/>
        <v>5299</v>
      </c>
      <c r="B5299" s="3" t="s">
        <v>72</v>
      </c>
      <c r="C5299" s="3" t="s">
        <v>75</v>
      </c>
      <c r="D5299" s="3" t="s">
        <v>59</v>
      </c>
      <c r="E5299">
        <v>2027</v>
      </c>
      <c r="F5299" s="3" t="str">
        <f t="shared" si="164"/>
        <v>CElevLR.GRN2027</v>
      </c>
      <c r="G5299" s="9">
        <v>733</v>
      </c>
      <c r="H5299" s="9">
        <v>738</v>
      </c>
      <c r="I5299" s="9">
        <v>738</v>
      </c>
      <c r="J5299" s="9">
        <v>738</v>
      </c>
      <c r="K5299" s="9">
        <v>738</v>
      </c>
      <c r="L5299" s="9">
        <v>738</v>
      </c>
      <c r="M5299" s="9">
        <v>733</v>
      </c>
      <c r="N5299" s="9">
        <v>733</v>
      </c>
      <c r="O5299" s="9">
        <v>733</v>
      </c>
      <c r="P5299" s="9">
        <v>733</v>
      </c>
      <c r="Q5299" s="9">
        <v>733</v>
      </c>
      <c r="R5299" s="9">
        <v>733</v>
      </c>
      <c r="S5299" s="9">
        <v>733</v>
      </c>
      <c r="T5299" s="9">
        <v>733</v>
      </c>
    </row>
    <row r="5300" spans="1:20" x14ac:dyDescent="0.35">
      <c r="A5300">
        <f t="shared" si="165"/>
        <v>5300</v>
      </c>
      <c r="B5300" s="3" t="s">
        <v>72</v>
      </c>
      <c r="C5300" s="3" t="s">
        <v>75</v>
      </c>
      <c r="D5300" s="3" t="s">
        <v>59</v>
      </c>
      <c r="E5300">
        <v>2028</v>
      </c>
      <c r="F5300" s="3" t="str">
        <f t="shared" si="164"/>
        <v>CElevLR.GRN2028</v>
      </c>
      <c r="G5300" s="9">
        <v>733</v>
      </c>
      <c r="H5300" s="9">
        <v>738</v>
      </c>
      <c r="I5300" s="9">
        <v>738</v>
      </c>
      <c r="J5300" s="9">
        <v>738</v>
      </c>
      <c r="K5300" s="9">
        <v>738</v>
      </c>
      <c r="L5300" s="9">
        <v>738</v>
      </c>
      <c r="M5300" s="9">
        <v>733</v>
      </c>
      <c r="N5300" s="9">
        <v>733</v>
      </c>
      <c r="O5300" s="9">
        <v>733</v>
      </c>
      <c r="P5300" s="9">
        <v>733</v>
      </c>
      <c r="Q5300" s="9">
        <v>733</v>
      </c>
      <c r="R5300" s="9">
        <v>733</v>
      </c>
      <c r="S5300" s="9">
        <v>733</v>
      </c>
      <c r="T5300" s="9">
        <v>733</v>
      </c>
    </row>
    <row r="5301" spans="1:20" x14ac:dyDescent="0.35">
      <c r="A5301">
        <f t="shared" si="165"/>
        <v>5301</v>
      </c>
      <c r="B5301" s="3" t="s">
        <v>72</v>
      </c>
      <c r="C5301" s="3" t="s">
        <v>75</v>
      </c>
      <c r="D5301" s="3" t="s">
        <v>59</v>
      </c>
      <c r="E5301">
        <v>2029</v>
      </c>
      <c r="F5301" s="3" t="str">
        <f t="shared" si="164"/>
        <v>CElevLR.GRN2029</v>
      </c>
      <c r="G5301" s="9">
        <v>733</v>
      </c>
      <c r="H5301" s="9">
        <v>738</v>
      </c>
      <c r="I5301" s="9">
        <v>738</v>
      </c>
      <c r="J5301" s="9">
        <v>738</v>
      </c>
      <c r="K5301" s="9">
        <v>738</v>
      </c>
      <c r="L5301" s="9">
        <v>738</v>
      </c>
      <c r="M5301" s="9">
        <v>733</v>
      </c>
      <c r="N5301" s="9">
        <v>733</v>
      </c>
      <c r="O5301" s="9">
        <v>733</v>
      </c>
      <c r="P5301" s="9">
        <v>733</v>
      </c>
      <c r="Q5301" s="9">
        <v>733</v>
      </c>
      <c r="R5301" s="9">
        <v>733</v>
      </c>
      <c r="S5301" s="9">
        <v>733</v>
      </c>
      <c r="T5301" s="9">
        <v>733</v>
      </c>
    </row>
    <row r="5302" spans="1:20" x14ac:dyDescent="0.35">
      <c r="A5302">
        <f t="shared" si="165"/>
        <v>5302</v>
      </c>
      <c r="B5302" s="3" t="s">
        <v>72</v>
      </c>
      <c r="C5302" s="3" t="s">
        <v>75</v>
      </c>
      <c r="D5302" s="3" t="s">
        <v>60</v>
      </c>
      <c r="E5302">
        <v>2020</v>
      </c>
      <c r="F5302" s="3" t="str">
        <f t="shared" si="164"/>
        <v>CElevL GOOS2020</v>
      </c>
      <c r="G5302" s="9">
        <v>638</v>
      </c>
      <c r="H5302" s="9">
        <v>638</v>
      </c>
      <c r="I5302" s="9">
        <v>638</v>
      </c>
      <c r="J5302" s="9">
        <v>638</v>
      </c>
      <c r="K5302" s="9">
        <v>638</v>
      </c>
      <c r="L5302" s="9">
        <v>638</v>
      </c>
      <c r="M5302" s="9">
        <v>633</v>
      </c>
      <c r="N5302" s="9">
        <v>633</v>
      </c>
      <c r="O5302" s="9">
        <v>633</v>
      </c>
      <c r="P5302" s="9">
        <v>633</v>
      </c>
      <c r="Q5302" s="9">
        <v>633</v>
      </c>
      <c r="R5302" s="9">
        <v>633</v>
      </c>
      <c r="S5302" s="9">
        <v>633</v>
      </c>
      <c r="T5302" s="9">
        <v>638</v>
      </c>
    </row>
    <row r="5303" spans="1:20" x14ac:dyDescent="0.35">
      <c r="A5303">
        <f t="shared" si="165"/>
        <v>5303</v>
      </c>
      <c r="B5303" s="3" t="s">
        <v>72</v>
      </c>
      <c r="C5303" s="3" t="s">
        <v>75</v>
      </c>
      <c r="D5303" s="3" t="s">
        <v>60</v>
      </c>
      <c r="E5303">
        <v>2021</v>
      </c>
      <c r="F5303" s="3" t="str">
        <f t="shared" si="164"/>
        <v>CElevL GOOS2021</v>
      </c>
      <c r="G5303" s="9">
        <v>638</v>
      </c>
      <c r="H5303" s="9">
        <v>638</v>
      </c>
      <c r="I5303" s="9">
        <v>638</v>
      </c>
      <c r="J5303" s="9">
        <v>638</v>
      </c>
      <c r="K5303" s="9">
        <v>638</v>
      </c>
      <c r="L5303" s="9">
        <v>638</v>
      </c>
      <c r="M5303" s="9">
        <v>633</v>
      </c>
      <c r="N5303" s="9">
        <v>633</v>
      </c>
      <c r="O5303" s="9">
        <v>633</v>
      </c>
      <c r="P5303" s="9">
        <v>633</v>
      </c>
      <c r="Q5303" s="9">
        <v>633</v>
      </c>
      <c r="R5303" s="9">
        <v>633</v>
      </c>
      <c r="S5303" s="9">
        <v>633</v>
      </c>
      <c r="T5303" s="9">
        <v>638</v>
      </c>
    </row>
    <row r="5304" spans="1:20" x14ac:dyDescent="0.35">
      <c r="A5304">
        <f t="shared" si="165"/>
        <v>5304</v>
      </c>
      <c r="B5304" s="3" t="s">
        <v>72</v>
      </c>
      <c r="C5304" s="3" t="s">
        <v>75</v>
      </c>
      <c r="D5304" s="3" t="s">
        <v>60</v>
      </c>
      <c r="E5304">
        <v>2022</v>
      </c>
      <c r="F5304" s="3" t="str">
        <f t="shared" si="164"/>
        <v>CElevL GOOS2022</v>
      </c>
      <c r="G5304" s="9">
        <v>638</v>
      </c>
      <c r="H5304" s="9">
        <v>638</v>
      </c>
      <c r="I5304" s="9">
        <v>638</v>
      </c>
      <c r="J5304" s="9">
        <v>638</v>
      </c>
      <c r="K5304" s="9">
        <v>638</v>
      </c>
      <c r="L5304" s="9">
        <v>638</v>
      </c>
      <c r="M5304" s="9">
        <v>633</v>
      </c>
      <c r="N5304" s="9">
        <v>633</v>
      </c>
      <c r="O5304" s="9">
        <v>633</v>
      </c>
      <c r="P5304" s="9">
        <v>633</v>
      </c>
      <c r="Q5304" s="9">
        <v>633</v>
      </c>
      <c r="R5304" s="9">
        <v>633</v>
      </c>
      <c r="S5304" s="9">
        <v>633</v>
      </c>
      <c r="T5304" s="9">
        <v>638</v>
      </c>
    </row>
    <row r="5305" spans="1:20" x14ac:dyDescent="0.35">
      <c r="A5305">
        <f t="shared" si="165"/>
        <v>5305</v>
      </c>
      <c r="B5305" s="3" t="s">
        <v>72</v>
      </c>
      <c r="C5305" s="3" t="s">
        <v>75</v>
      </c>
      <c r="D5305" s="3" t="s">
        <v>60</v>
      </c>
      <c r="E5305">
        <v>2023</v>
      </c>
      <c r="F5305" s="3" t="str">
        <f t="shared" si="164"/>
        <v>CElevL GOOS2023</v>
      </c>
      <c r="G5305" s="9">
        <v>638</v>
      </c>
      <c r="H5305" s="9">
        <v>638</v>
      </c>
      <c r="I5305" s="9">
        <v>638</v>
      </c>
      <c r="J5305" s="9">
        <v>638</v>
      </c>
      <c r="K5305" s="9">
        <v>638</v>
      </c>
      <c r="L5305" s="9">
        <v>638</v>
      </c>
      <c r="M5305" s="9">
        <v>633</v>
      </c>
      <c r="N5305" s="9">
        <v>633</v>
      </c>
      <c r="O5305" s="9">
        <v>633</v>
      </c>
      <c r="P5305" s="9">
        <v>633</v>
      </c>
      <c r="Q5305" s="9">
        <v>633</v>
      </c>
      <c r="R5305" s="9">
        <v>633</v>
      </c>
      <c r="S5305" s="9">
        <v>633</v>
      </c>
      <c r="T5305" s="9">
        <v>638</v>
      </c>
    </row>
    <row r="5306" spans="1:20" x14ac:dyDescent="0.35">
      <c r="A5306">
        <f t="shared" si="165"/>
        <v>5306</v>
      </c>
      <c r="B5306" s="3" t="s">
        <v>72</v>
      </c>
      <c r="C5306" s="3" t="s">
        <v>75</v>
      </c>
      <c r="D5306" s="3" t="s">
        <v>60</v>
      </c>
      <c r="E5306">
        <v>2024</v>
      </c>
      <c r="F5306" s="3" t="str">
        <f t="shared" si="164"/>
        <v>CElevL GOOS2024</v>
      </c>
      <c r="G5306" s="9">
        <v>638</v>
      </c>
      <c r="H5306" s="9">
        <v>638</v>
      </c>
      <c r="I5306" s="9">
        <v>638</v>
      </c>
      <c r="J5306" s="9">
        <v>638</v>
      </c>
      <c r="K5306" s="9">
        <v>638</v>
      </c>
      <c r="L5306" s="9">
        <v>638</v>
      </c>
      <c r="M5306" s="9">
        <v>633</v>
      </c>
      <c r="N5306" s="9">
        <v>633</v>
      </c>
      <c r="O5306" s="9">
        <v>633</v>
      </c>
      <c r="P5306" s="9">
        <v>633</v>
      </c>
      <c r="Q5306" s="9">
        <v>633</v>
      </c>
      <c r="R5306" s="9">
        <v>633</v>
      </c>
      <c r="S5306" s="9">
        <v>633</v>
      </c>
      <c r="T5306" s="9">
        <v>638</v>
      </c>
    </row>
    <row r="5307" spans="1:20" x14ac:dyDescent="0.35">
      <c r="A5307">
        <f t="shared" si="165"/>
        <v>5307</v>
      </c>
      <c r="B5307" s="3" t="s">
        <v>72</v>
      </c>
      <c r="C5307" s="3" t="s">
        <v>75</v>
      </c>
      <c r="D5307" s="3" t="s">
        <v>60</v>
      </c>
      <c r="E5307">
        <v>2025</v>
      </c>
      <c r="F5307" s="3" t="str">
        <f t="shared" si="164"/>
        <v>CElevL GOOS2025</v>
      </c>
      <c r="G5307" s="9">
        <v>638</v>
      </c>
      <c r="H5307" s="9">
        <v>638</v>
      </c>
      <c r="I5307" s="9">
        <v>638</v>
      </c>
      <c r="J5307" s="9">
        <v>638</v>
      </c>
      <c r="K5307" s="9">
        <v>638</v>
      </c>
      <c r="L5307" s="9">
        <v>638</v>
      </c>
      <c r="M5307" s="9">
        <v>633</v>
      </c>
      <c r="N5307" s="9">
        <v>633</v>
      </c>
      <c r="O5307" s="9">
        <v>633</v>
      </c>
      <c r="P5307" s="9">
        <v>633</v>
      </c>
      <c r="Q5307" s="9">
        <v>633</v>
      </c>
      <c r="R5307" s="9">
        <v>633</v>
      </c>
      <c r="S5307" s="9">
        <v>633</v>
      </c>
      <c r="T5307" s="9">
        <v>638</v>
      </c>
    </row>
    <row r="5308" spans="1:20" x14ac:dyDescent="0.35">
      <c r="A5308">
        <f t="shared" si="165"/>
        <v>5308</v>
      </c>
      <c r="B5308" s="3" t="s">
        <v>72</v>
      </c>
      <c r="C5308" s="3" t="s">
        <v>75</v>
      </c>
      <c r="D5308" s="3" t="s">
        <v>60</v>
      </c>
      <c r="E5308">
        <v>2026</v>
      </c>
      <c r="F5308" s="3" t="str">
        <f t="shared" si="164"/>
        <v>CElevL GOOS2026</v>
      </c>
      <c r="G5308" s="9">
        <v>638</v>
      </c>
      <c r="H5308" s="9">
        <v>638</v>
      </c>
      <c r="I5308" s="9">
        <v>638</v>
      </c>
      <c r="J5308" s="9">
        <v>638</v>
      </c>
      <c r="K5308" s="9">
        <v>638</v>
      </c>
      <c r="L5308" s="9">
        <v>638</v>
      </c>
      <c r="M5308" s="9">
        <v>633</v>
      </c>
      <c r="N5308" s="9">
        <v>633</v>
      </c>
      <c r="O5308" s="9">
        <v>633</v>
      </c>
      <c r="P5308" s="9">
        <v>633</v>
      </c>
      <c r="Q5308" s="9">
        <v>633</v>
      </c>
      <c r="R5308" s="9">
        <v>633</v>
      </c>
      <c r="S5308" s="9">
        <v>633</v>
      </c>
      <c r="T5308" s="9">
        <v>638</v>
      </c>
    </row>
    <row r="5309" spans="1:20" x14ac:dyDescent="0.35">
      <c r="A5309">
        <f t="shared" si="165"/>
        <v>5309</v>
      </c>
      <c r="B5309" s="3" t="s">
        <v>72</v>
      </c>
      <c r="C5309" s="3" t="s">
        <v>75</v>
      </c>
      <c r="D5309" s="3" t="s">
        <v>60</v>
      </c>
      <c r="E5309">
        <v>2027</v>
      </c>
      <c r="F5309" s="3" t="str">
        <f t="shared" si="164"/>
        <v>CElevL GOOS2027</v>
      </c>
      <c r="G5309" s="9">
        <v>638</v>
      </c>
      <c r="H5309" s="9">
        <v>638</v>
      </c>
      <c r="I5309" s="9">
        <v>638</v>
      </c>
      <c r="J5309" s="9">
        <v>638</v>
      </c>
      <c r="K5309" s="9">
        <v>638</v>
      </c>
      <c r="L5309" s="9">
        <v>638</v>
      </c>
      <c r="M5309" s="9">
        <v>633</v>
      </c>
      <c r="N5309" s="9">
        <v>633</v>
      </c>
      <c r="O5309" s="9">
        <v>633</v>
      </c>
      <c r="P5309" s="9">
        <v>633</v>
      </c>
      <c r="Q5309" s="9">
        <v>633</v>
      </c>
      <c r="R5309" s="9">
        <v>633</v>
      </c>
      <c r="S5309" s="9">
        <v>633</v>
      </c>
      <c r="T5309" s="9">
        <v>638</v>
      </c>
    </row>
    <row r="5310" spans="1:20" x14ac:dyDescent="0.35">
      <c r="A5310">
        <f t="shared" si="165"/>
        <v>5310</v>
      </c>
      <c r="B5310" s="3" t="s">
        <v>72</v>
      </c>
      <c r="C5310" s="3" t="s">
        <v>75</v>
      </c>
      <c r="D5310" s="3" t="s">
        <v>60</v>
      </c>
      <c r="E5310">
        <v>2028</v>
      </c>
      <c r="F5310" s="3" t="str">
        <f t="shared" si="164"/>
        <v>CElevL GOOS2028</v>
      </c>
      <c r="G5310" s="9">
        <v>638</v>
      </c>
      <c r="H5310" s="9">
        <v>638</v>
      </c>
      <c r="I5310" s="9">
        <v>638</v>
      </c>
      <c r="J5310" s="9">
        <v>638</v>
      </c>
      <c r="K5310" s="9">
        <v>638</v>
      </c>
      <c r="L5310" s="9">
        <v>638</v>
      </c>
      <c r="M5310" s="9">
        <v>633</v>
      </c>
      <c r="N5310" s="9">
        <v>633</v>
      </c>
      <c r="O5310" s="9">
        <v>633</v>
      </c>
      <c r="P5310" s="9">
        <v>633</v>
      </c>
      <c r="Q5310" s="9">
        <v>633</v>
      </c>
      <c r="R5310" s="9">
        <v>633</v>
      </c>
      <c r="S5310" s="9">
        <v>633</v>
      </c>
      <c r="T5310" s="9">
        <v>638</v>
      </c>
    </row>
    <row r="5311" spans="1:20" x14ac:dyDescent="0.35">
      <c r="A5311">
        <f t="shared" si="165"/>
        <v>5311</v>
      </c>
      <c r="B5311" s="3" t="s">
        <v>72</v>
      </c>
      <c r="C5311" s="3" t="s">
        <v>75</v>
      </c>
      <c r="D5311" s="3" t="s">
        <v>60</v>
      </c>
      <c r="E5311">
        <v>2029</v>
      </c>
      <c r="F5311" s="3" t="str">
        <f t="shared" si="164"/>
        <v>CElevL GOOS2029</v>
      </c>
      <c r="G5311" s="9">
        <v>638</v>
      </c>
      <c r="H5311" s="9">
        <v>638</v>
      </c>
      <c r="I5311" s="9">
        <v>638</v>
      </c>
      <c r="J5311" s="9">
        <v>638</v>
      </c>
      <c r="K5311" s="9">
        <v>638</v>
      </c>
      <c r="L5311" s="9">
        <v>638</v>
      </c>
      <c r="M5311" s="9">
        <v>633</v>
      </c>
      <c r="N5311" s="9">
        <v>633</v>
      </c>
      <c r="O5311" s="9">
        <v>633</v>
      </c>
      <c r="P5311" s="9">
        <v>633</v>
      </c>
      <c r="Q5311" s="9">
        <v>633</v>
      </c>
      <c r="R5311" s="9">
        <v>633</v>
      </c>
      <c r="S5311" s="9">
        <v>633</v>
      </c>
      <c r="T5311" s="9">
        <v>638</v>
      </c>
    </row>
    <row r="5312" spans="1:20" x14ac:dyDescent="0.35">
      <c r="A5312">
        <f t="shared" si="165"/>
        <v>5312</v>
      </c>
      <c r="B5312" s="3" t="s">
        <v>72</v>
      </c>
      <c r="C5312" s="3" t="s">
        <v>75</v>
      </c>
      <c r="D5312" s="3" t="s">
        <v>61</v>
      </c>
      <c r="E5312">
        <v>2020</v>
      </c>
      <c r="F5312" s="3" t="str">
        <f t="shared" si="164"/>
        <v>CElevLR MON2020</v>
      </c>
      <c r="G5312" s="9">
        <v>540</v>
      </c>
      <c r="H5312" s="9">
        <v>540</v>
      </c>
      <c r="I5312" s="9">
        <v>540</v>
      </c>
      <c r="J5312" s="9">
        <v>540</v>
      </c>
      <c r="K5312" s="9">
        <v>540</v>
      </c>
      <c r="L5312" s="9">
        <v>540</v>
      </c>
      <c r="M5312" s="9">
        <v>537</v>
      </c>
      <c r="N5312" s="9">
        <v>537</v>
      </c>
      <c r="O5312" s="9">
        <v>537</v>
      </c>
      <c r="P5312" s="9">
        <v>537</v>
      </c>
      <c r="Q5312" s="9">
        <v>537</v>
      </c>
      <c r="R5312" s="9">
        <v>537</v>
      </c>
      <c r="S5312" s="9">
        <v>537</v>
      </c>
      <c r="T5312" s="9">
        <v>540</v>
      </c>
    </row>
    <row r="5313" spans="1:20" x14ac:dyDescent="0.35">
      <c r="A5313">
        <f t="shared" si="165"/>
        <v>5313</v>
      </c>
      <c r="B5313" s="3" t="s">
        <v>72</v>
      </c>
      <c r="C5313" s="3" t="s">
        <v>75</v>
      </c>
      <c r="D5313" s="3" t="s">
        <v>61</v>
      </c>
      <c r="E5313">
        <v>2021</v>
      </c>
      <c r="F5313" s="3" t="str">
        <f t="shared" si="164"/>
        <v>CElevLR MON2021</v>
      </c>
      <c r="G5313" s="9">
        <v>540</v>
      </c>
      <c r="H5313" s="9">
        <v>540</v>
      </c>
      <c r="I5313" s="9">
        <v>540</v>
      </c>
      <c r="J5313" s="9">
        <v>540</v>
      </c>
      <c r="K5313" s="9">
        <v>540</v>
      </c>
      <c r="L5313" s="9">
        <v>540</v>
      </c>
      <c r="M5313" s="9">
        <v>537</v>
      </c>
      <c r="N5313" s="9">
        <v>537</v>
      </c>
      <c r="O5313" s="9">
        <v>537</v>
      </c>
      <c r="P5313" s="9">
        <v>537</v>
      </c>
      <c r="Q5313" s="9">
        <v>537</v>
      </c>
      <c r="R5313" s="9">
        <v>537</v>
      </c>
      <c r="S5313" s="9">
        <v>537</v>
      </c>
      <c r="T5313" s="9">
        <v>540</v>
      </c>
    </row>
    <row r="5314" spans="1:20" x14ac:dyDescent="0.35">
      <c r="A5314">
        <f t="shared" si="165"/>
        <v>5314</v>
      </c>
      <c r="B5314" s="3" t="s">
        <v>72</v>
      </c>
      <c r="C5314" s="3" t="s">
        <v>75</v>
      </c>
      <c r="D5314" s="3" t="s">
        <v>61</v>
      </c>
      <c r="E5314">
        <v>2022</v>
      </c>
      <c r="F5314" s="3" t="str">
        <f t="shared" ref="F5314:F5377" si="166">_xlfn.CONCAT(B5314,C5314,D5314,E5314)</f>
        <v>CElevLR MON2022</v>
      </c>
      <c r="G5314" s="9">
        <v>540</v>
      </c>
      <c r="H5314" s="9">
        <v>540</v>
      </c>
      <c r="I5314" s="9">
        <v>540</v>
      </c>
      <c r="J5314" s="9">
        <v>540</v>
      </c>
      <c r="K5314" s="9">
        <v>540</v>
      </c>
      <c r="L5314" s="9">
        <v>540</v>
      </c>
      <c r="M5314" s="9">
        <v>537</v>
      </c>
      <c r="N5314" s="9">
        <v>537</v>
      </c>
      <c r="O5314" s="9">
        <v>537</v>
      </c>
      <c r="P5314" s="9">
        <v>537</v>
      </c>
      <c r="Q5314" s="9">
        <v>537</v>
      </c>
      <c r="R5314" s="9">
        <v>537</v>
      </c>
      <c r="S5314" s="9">
        <v>537</v>
      </c>
      <c r="T5314" s="9">
        <v>540</v>
      </c>
    </row>
    <row r="5315" spans="1:20" x14ac:dyDescent="0.35">
      <c r="A5315">
        <f t="shared" ref="A5315:A5378" si="167">A5314+1</f>
        <v>5315</v>
      </c>
      <c r="B5315" s="3" t="s">
        <v>72</v>
      </c>
      <c r="C5315" s="3" t="s">
        <v>75</v>
      </c>
      <c r="D5315" s="3" t="s">
        <v>61</v>
      </c>
      <c r="E5315">
        <v>2023</v>
      </c>
      <c r="F5315" s="3" t="str">
        <f t="shared" si="166"/>
        <v>CElevLR MON2023</v>
      </c>
      <c r="G5315" s="9">
        <v>540</v>
      </c>
      <c r="H5315" s="9">
        <v>540</v>
      </c>
      <c r="I5315" s="9">
        <v>540</v>
      </c>
      <c r="J5315" s="9">
        <v>540</v>
      </c>
      <c r="K5315" s="9">
        <v>540</v>
      </c>
      <c r="L5315" s="9">
        <v>540</v>
      </c>
      <c r="M5315" s="9">
        <v>537</v>
      </c>
      <c r="N5315" s="9">
        <v>537</v>
      </c>
      <c r="O5315" s="9">
        <v>537</v>
      </c>
      <c r="P5315" s="9">
        <v>537</v>
      </c>
      <c r="Q5315" s="9">
        <v>537</v>
      </c>
      <c r="R5315" s="9">
        <v>537</v>
      </c>
      <c r="S5315" s="9">
        <v>537</v>
      </c>
      <c r="T5315" s="9">
        <v>540</v>
      </c>
    </row>
    <row r="5316" spans="1:20" x14ac:dyDescent="0.35">
      <c r="A5316">
        <f t="shared" si="167"/>
        <v>5316</v>
      </c>
      <c r="B5316" s="3" t="s">
        <v>72</v>
      </c>
      <c r="C5316" s="3" t="s">
        <v>75</v>
      </c>
      <c r="D5316" s="3" t="s">
        <v>61</v>
      </c>
      <c r="E5316">
        <v>2024</v>
      </c>
      <c r="F5316" s="3" t="str">
        <f t="shared" si="166"/>
        <v>CElevLR MON2024</v>
      </c>
      <c r="G5316" s="9">
        <v>540</v>
      </c>
      <c r="H5316" s="9">
        <v>540</v>
      </c>
      <c r="I5316" s="9">
        <v>540</v>
      </c>
      <c r="J5316" s="9">
        <v>540</v>
      </c>
      <c r="K5316" s="9">
        <v>540</v>
      </c>
      <c r="L5316" s="9">
        <v>540</v>
      </c>
      <c r="M5316" s="9">
        <v>537</v>
      </c>
      <c r="N5316" s="9">
        <v>537</v>
      </c>
      <c r="O5316" s="9">
        <v>537</v>
      </c>
      <c r="P5316" s="9">
        <v>537</v>
      </c>
      <c r="Q5316" s="9">
        <v>537</v>
      </c>
      <c r="R5316" s="9">
        <v>537</v>
      </c>
      <c r="S5316" s="9">
        <v>537</v>
      </c>
      <c r="T5316" s="9">
        <v>540</v>
      </c>
    </row>
    <row r="5317" spans="1:20" x14ac:dyDescent="0.35">
      <c r="A5317">
        <f t="shared" si="167"/>
        <v>5317</v>
      </c>
      <c r="B5317" s="3" t="s">
        <v>72</v>
      </c>
      <c r="C5317" s="3" t="s">
        <v>75</v>
      </c>
      <c r="D5317" s="3" t="s">
        <v>61</v>
      </c>
      <c r="E5317">
        <v>2025</v>
      </c>
      <c r="F5317" s="3" t="str">
        <f t="shared" si="166"/>
        <v>CElevLR MON2025</v>
      </c>
      <c r="G5317" s="9">
        <v>540</v>
      </c>
      <c r="H5317" s="9">
        <v>540</v>
      </c>
      <c r="I5317" s="9">
        <v>540</v>
      </c>
      <c r="J5317" s="9">
        <v>540</v>
      </c>
      <c r="K5317" s="9">
        <v>540</v>
      </c>
      <c r="L5317" s="9">
        <v>540</v>
      </c>
      <c r="M5317" s="9">
        <v>537</v>
      </c>
      <c r="N5317" s="9">
        <v>537</v>
      </c>
      <c r="O5317" s="9">
        <v>537</v>
      </c>
      <c r="P5317" s="9">
        <v>537</v>
      </c>
      <c r="Q5317" s="9">
        <v>537</v>
      </c>
      <c r="R5317" s="9">
        <v>537</v>
      </c>
      <c r="S5317" s="9">
        <v>537</v>
      </c>
      <c r="T5317" s="9">
        <v>540</v>
      </c>
    </row>
    <row r="5318" spans="1:20" x14ac:dyDescent="0.35">
      <c r="A5318">
        <f t="shared" si="167"/>
        <v>5318</v>
      </c>
      <c r="B5318" s="3" t="s">
        <v>72</v>
      </c>
      <c r="C5318" s="3" t="s">
        <v>75</v>
      </c>
      <c r="D5318" s="3" t="s">
        <v>61</v>
      </c>
      <c r="E5318">
        <v>2026</v>
      </c>
      <c r="F5318" s="3" t="str">
        <f t="shared" si="166"/>
        <v>CElevLR MON2026</v>
      </c>
      <c r="G5318" s="9">
        <v>540</v>
      </c>
      <c r="H5318" s="9">
        <v>540</v>
      </c>
      <c r="I5318" s="9">
        <v>540</v>
      </c>
      <c r="J5318" s="9">
        <v>540</v>
      </c>
      <c r="K5318" s="9">
        <v>540</v>
      </c>
      <c r="L5318" s="9">
        <v>540</v>
      </c>
      <c r="M5318" s="9">
        <v>537</v>
      </c>
      <c r="N5318" s="9">
        <v>537</v>
      </c>
      <c r="O5318" s="9">
        <v>537</v>
      </c>
      <c r="P5318" s="9">
        <v>537</v>
      </c>
      <c r="Q5318" s="9">
        <v>537</v>
      </c>
      <c r="R5318" s="9">
        <v>537</v>
      </c>
      <c r="S5318" s="9">
        <v>537</v>
      </c>
      <c r="T5318" s="9">
        <v>540</v>
      </c>
    </row>
    <row r="5319" spans="1:20" x14ac:dyDescent="0.35">
      <c r="A5319">
        <f t="shared" si="167"/>
        <v>5319</v>
      </c>
      <c r="B5319" s="3" t="s">
        <v>72</v>
      </c>
      <c r="C5319" s="3" t="s">
        <v>75</v>
      </c>
      <c r="D5319" s="3" t="s">
        <v>61</v>
      </c>
      <c r="E5319">
        <v>2027</v>
      </c>
      <c r="F5319" s="3" t="str">
        <f t="shared" si="166"/>
        <v>CElevLR MON2027</v>
      </c>
      <c r="G5319" s="9">
        <v>540</v>
      </c>
      <c r="H5319" s="9">
        <v>540</v>
      </c>
      <c r="I5319" s="9">
        <v>540</v>
      </c>
      <c r="J5319" s="9">
        <v>540</v>
      </c>
      <c r="K5319" s="9">
        <v>540</v>
      </c>
      <c r="L5319" s="9">
        <v>540</v>
      </c>
      <c r="M5319" s="9">
        <v>537</v>
      </c>
      <c r="N5319" s="9">
        <v>537</v>
      </c>
      <c r="O5319" s="9">
        <v>537</v>
      </c>
      <c r="P5319" s="9">
        <v>537</v>
      </c>
      <c r="Q5319" s="9">
        <v>537</v>
      </c>
      <c r="R5319" s="9">
        <v>537</v>
      </c>
      <c r="S5319" s="9">
        <v>537</v>
      </c>
      <c r="T5319" s="9">
        <v>540</v>
      </c>
    </row>
    <row r="5320" spans="1:20" x14ac:dyDescent="0.35">
      <c r="A5320">
        <f t="shared" si="167"/>
        <v>5320</v>
      </c>
      <c r="B5320" s="3" t="s">
        <v>72</v>
      </c>
      <c r="C5320" s="3" t="s">
        <v>75</v>
      </c>
      <c r="D5320" s="3" t="s">
        <v>61</v>
      </c>
      <c r="E5320">
        <v>2028</v>
      </c>
      <c r="F5320" s="3" t="str">
        <f t="shared" si="166"/>
        <v>CElevLR MON2028</v>
      </c>
      <c r="G5320" s="9">
        <v>540</v>
      </c>
      <c r="H5320" s="9">
        <v>540</v>
      </c>
      <c r="I5320" s="9">
        <v>540</v>
      </c>
      <c r="J5320" s="9">
        <v>540</v>
      </c>
      <c r="K5320" s="9">
        <v>540</v>
      </c>
      <c r="L5320" s="9">
        <v>540</v>
      </c>
      <c r="M5320" s="9">
        <v>537</v>
      </c>
      <c r="N5320" s="9">
        <v>537</v>
      </c>
      <c r="O5320" s="9">
        <v>537</v>
      </c>
      <c r="P5320" s="9">
        <v>537</v>
      </c>
      <c r="Q5320" s="9">
        <v>537</v>
      </c>
      <c r="R5320" s="9">
        <v>537</v>
      </c>
      <c r="S5320" s="9">
        <v>537</v>
      </c>
      <c r="T5320" s="9">
        <v>540</v>
      </c>
    </row>
    <row r="5321" spans="1:20" x14ac:dyDescent="0.35">
      <c r="A5321">
        <f t="shared" si="167"/>
        <v>5321</v>
      </c>
      <c r="B5321" s="3" t="s">
        <v>72</v>
      </c>
      <c r="C5321" s="3" t="s">
        <v>75</v>
      </c>
      <c r="D5321" s="3" t="s">
        <v>61</v>
      </c>
      <c r="E5321">
        <v>2029</v>
      </c>
      <c r="F5321" s="3" t="str">
        <f t="shared" si="166"/>
        <v>CElevLR MON2029</v>
      </c>
      <c r="G5321" s="9">
        <v>540</v>
      </c>
      <c r="H5321" s="9">
        <v>540</v>
      </c>
      <c r="I5321" s="9">
        <v>540</v>
      </c>
      <c r="J5321" s="9">
        <v>540</v>
      </c>
      <c r="K5321" s="9">
        <v>540</v>
      </c>
      <c r="L5321" s="9">
        <v>540</v>
      </c>
      <c r="M5321" s="9">
        <v>537</v>
      </c>
      <c r="N5321" s="9">
        <v>537</v>
      </c>
      <c r="O5321" s="9">
        <v>537</v>
      </c>
      <c r="P5321" s="9">
        <v>537</v>
      </c>
      <c r="Q5321" s="9">
        <v>537</v>
      </c>
      <c r="R5321" s="9">
        <v>537</v>
      </c>
      <c r="S5321" s="9">
        <v>537</v>
      </c>
      <c r="T5321" s="9">
        <v>540</v>
      </c>
    </row>
    <row r="5322" spans="1:20" x14ac:dyDescent="0.35">
      <c r="A5322">
        <f t="shared" si="167"/>
        <v>5322</v>
      </c>
      <c r="B5322" s="3" t="s">
        <v>72</v>
      </c>
      <c r="C5322" s="3" t="s">
        <v>75</v>
      </c>
      <c r="D5322" s="3" t="s">
        <v>62</v>
      </c>
      <c r="E5322">
        <v>2020</v>
      </c>
      <c r="F5322" s="3" t="str">
        <f t="shared" si="166"/>
        <v>CElevICE H2020</v>
      </c>
      <c r="G5322" s="9">
        <v>440</v>
      </c>
      <c r="H5322" s="9">
        <v>440</v>
      </c>
      <c r="I5322" s="9">
        <v>440</v>
      </c>
      <c r="J5322" s="9">
        <v>440</v>
      </c>
      <c r="K5322" s="9">
        <v>440</v>
      </c>
      <c r="L5322" s="9">
        <v>440</v>
      </c>
      <c r="M5322" s="9">
        <v>437</v>
      </c>
      <c r="N5322" s="9">
        <v>437</v>
      </c>
      <c r="O5322" s="9">
        <v>437</v>
      </c>
      <c r="P5322" s="9">
        <v>437</v>
      </c>
      <c r="Q5322" s="9">
        <v>437</v>
      </c>
      <c r="R5322" s="9">
        <v>437</v>
      </c>
      <c r="S5322" s="9">
        <v>437</v>
      </c>
      <c r="T5322" s="9">
        <v>440</v>
      </c>
    </row>
    <row r="5323" spans="1:20" x14ac:dyDescent="0.35">
      <c r="A5323">
        <f t="shared" si="167"/>
        <v>5323</v>
      </c>
      <c r="B5323" s="3" t="s">
        <v>72</v>
      </c>
      <c r="C5323" s="3" t="s">
        <v>75</v>
      </c>
      <c r="D5323" s="3" t="s">
        <v>62</v>
      </c>
      <c r="E5323">
        <v>2021</v>
      </c>
      <c r="F5323" s="3" t="str">
        <f t="shared" si="166"/>
        <v>CElevICE H2021</v>
      </c>
      <c r="G5323" s="9">
        <v>440</v>
      </c>
      <c r="H5323" s="9">
        <v>440</v>
      </c>
      <c r="I5323" s="9">
        <v>440</v>
      </c>
      <c r="J5323" s="9">
        <v>440</v>
      </c>
      <c r="K5323" s="9">
        <v>440</v>
      </c>
      <c r="L5323" s="9">
        <v>440</v>
      </c>
      <c r="M5323" s="9">
        <v>437</v>
      </c>
      <c r="N5323" s="9">
        <v>437</v>
      </c>
      <c r="O5323" s="9">
        <v>437</v>
      </c>
      <c r="P5323" s="9">
        <v>437</v>
      </c>
      <c r="Q5323" s="9">
        <v>437</v>
      </c>
      <c r="R5323" s="9">
        <v>437</v>
      </c>
      <c r="S5323" s="9">
        <v>437</v>
      </c>
      <c r="T5323" s="9">
        <v>440</v>
      </c>
    </row>
    <row r="5324" spans="1:20" x14ac:dyDescent="0.35">
      <c r="A5324">
        <f t="shared" si="167"/>
        <v>5324</v>
      </c>
      <c r="B5324" s="3" t="s">
        <v>72</v>
      </c>
      <c r="C5324" s="3" t="s">
        <v>75</v>
      </c>
      <c r="D5324" s="3" t="s">
        <v>62</v>
      </c>
      <c r="E5324">
        <v>2022</v>
      </c>
      <c r="F5324" s="3" t="str">
        <f t="shared" si="166"/>
        <v>CElevICE H2022</v>
      </c>
      <c r="G5324" s="9">
        <v>440</v>
      </c>
      <c r="H5324" s="9">
        <v>440</v>
      </c>
      <c r="I5324" s="9">
        <v>440</v>
      </c>
      <c r="J5324" s="9">
        <v>440</v>
      </c>
      <c r="K5324" s="9">
        <v>440</v>
      </c>
      <c r="L5324" s="9">
        <v>440</v>
      </c>
      <c r="M5324" s="9">
        <v>437</v>
      </c>
      <c r="N5324" s="9">
        <v>437</v>
      </c>
      <c r="O5324" s="9">
        <v>437</v>
      </c>
      <c r="P5324" s="9">
        <v>437</v>
      </c>
      <c r="Q5324" s="9">
        <v>437</v>
      </c>
      <c r="R5324" s="9">
        <v>437</v>
      </c>
      <c r="S5324" s="9">
        <v>437</v>
      </c>
      <c r="T5324" s="9">
        <v>440</v>
      </c>
    </row>
    <row r="5325" spans="1:20" x14ac:dyDescent="0.35">
      <c r="A5325">
        <f t="shared" si="167"/>
        <v>5325</v>
      </c>
      <c r="B5325" s="3" t="s">
        <v>72</v>
      </c>
      <c r="C5325" s="3" t="s">
        <v>75</v>
      </c>
      <c r="D5325" s="3" t="s">
        <v>62</v>
      </c>
      <c r="E5325">
        <v>2023</v>
      </c>
      <c r="F5325" s="3" t="str">
        <f t="shared" si="166"/>
        <v>CElevICE H2023</v>
      </c>
      <c r="G5325" s="9">
        <v>440</v>
      </c>
      <c r="H5325" s="9">
        <v>440</v>
      </c>
      <c r="I5325" s="9">
        <v>440</v>
      </c>
      <c r="J5325" s="9">
        <v>440</v>
      </c>
      <c r="K5325" s="9">
        <v>440</v>
      </c>
      <c r="L5325" s="9">
        <v>440</v>
      </c>
      <c r="M5325" s="9">
        <v>437</v>
      </c>
      <c r="N5325" s="9">
        <v>437</v>
      </c>
      <c r="O5325" s="9">
        <v>437</v>
      </c>
      <c r="P5325" s="9">
        <v>437</v>
      </c>
      <c r="Q5325" s="9">
        <v>437</v>
      </c>
      <c r="R5325" s="9">
        <v>437</v>
      </c>
      <c r="S5325" s="9">
        <v>437</v>
      </c>
      <c r="T5325" s="9">
        <v>440</v>
      </c>
    </row>
    <row r="5326" spans="1:20" x14ac:dyDescent="0.35">
      <c r="A5326">
        <f t="shared" si="167"/>
        <v>5326</v>
      </c>
      <c r="B5326" s="3" t="s">
        <v>72</v>
      </c>
      <c r="C5326" s="3" t="s">
        <v>75</v>
      </c>
      <c r="D5326" s="3" t="s">
        <v>62</v>
      </c>
      <c r="E5326">
        <v>2024</v>
      </c>
      <c r="F5326" s="3" t="str">
        <f t="shared" si="166"/>
        <v>CElevICE H2024</v>
      </c>
      <c r="G5326" s="9">
        <v>440</v>
      </c>
      <c r="H5326" s="9">
        <v>440</v>
      </c>
      <c r="I5326" s="9">
        <v>440</v>
      </c>
      <c r="J5326" s="9">
        <v>440</v>
      </c>
      <c r="K5326" s="9">
        <v>440</v>
      </c>
      <c r="L5326" s="9">
        <v>440</v>
      </c>
      <c r="M5326" s="9">
        <v>437</v>
      </c>
      <c r="N5326" s="9">
        <v>437</v>
      </c>
      <c r="O5326" s="9">
        <v>437</v>
      </c>
      <c r="P5326" s="9">
        <v>437</v>
      </c>
      <c r="Q5326" s="9">
        <v>437</v>
      </c>
      <c r="R5326" s="9">
        <v>437</v>
      </c>
      <c r="S5326" s="9">
        <v>437</v>
      </c>
      <c r="T5326" s="9">
        <v>440</v>
      </c>
    </row>
    <row r="5327" spans="1:20" x14ac:dyDescent="0.35">
      <c r="A5327">
        <f t="shared" si="167"/>
        <v>5327</v>
      </c>
      <c r="B5327" s="3" t="s">
        <v>72</v>
      </c>
      <c r="C5327" s="3" t="s">
        <v>75</v>
      </c>
      <c r="D5327" s="3" t="s">
        <v>62</v>
      </c>
      <c r="E5327">
        <v>2025</v>
      </c>
      <c r="F5327" s="3" t="str">
        <f t="shared" si="166"/>
        <v>CElevICE H2025</v>
      </c>
      <c r="G5327" s="9">
        <v>440</v>
      </c>
      <c r="H5327" s="9">
        <v>440</v>
      </c>
      <c r="I5327" s="9">
        <v>440</v>
      </c>
      <c r="J5327" s="9">
        <v>440</v>
      </c>
      <c r="K5327" s="9">
        <v>440</v>
      </c>
      <c r="L5327" s="9">
        <v>440</v>
      </c>
      <c r="M5327" s="9">
        <v>437</v>
      </c>
      <c r="N5327" s="9">
        <v>437</v>
      </c>
      <c r="O5327" s="9">
        <v>437</v>
      </c>
      <c r="P5327" s="9">
        <v>437</v>
      </c>
      <c r="Q5327" s="9">
        <v>437</v>
      </c>
      <c r="R5327" s="9">
        <v>437</v>
      </c>
      <c r="S5327" s="9">
        <v>437</v>
      </c>
      <c r="T5327" s="9">
        <v>440</v>
      </c>
    </row>
    <row r="5328" spans="1:20" x14ac:dyDescent="0.35">
      <c r="A5328">
        <f t="shared" si="167"/>
        <v>5328</v>
      </c>
      <c r="B5328" s="3" t="s">
        <v>72</v>
      </c>
      <c r="C5328" s="3" t="s">
        <v>75</v>
      </c>
      <c r="D5328" s="3" t="s">
        <v>62</v>
      </c>
      <c r="E5328">
        <v>2026</v>
      </c>
      <c r="F5328" s="3" t="str">
        <f t="shared" si="166"/>
        <v>CElevICE H2026</v>
      </c>
      <c r="G5328" s="9">
        <v>440</v>
      </c>
      <c r="H5328" s="9">
        <v>440</v>
      </c>
      <c r="I5328" s="9">
        <v>440</v>
      </c>
      <c r="J5328" s="9">
        <v>440</v>
      </c>
      <c r="K5328" s="9">
        <v>440</v>
      </c>
      <c r="L5328" s="9">
        <v>440</v>
      </c>
      <c r="M5328" s="9">
        <v>437</v>
      </c>
      <c r="N5328" s="9">
        <v>437</v>
      </c>
      <c r="O5328" s="9">
        <v>437</v>
      </c>
      <c r="P5328" s="9">
        <v>437</v>
      </c>
      <c r="Q5328" s="9">
        <v>437</v>
      </c>
      <c r="R5328" s="9">
        <v>437</v>
      </c>
      <c r="S5328" s="9">
        <v>437</v>
      </c>
      <c r="T5328" s="9">
        <v>440</v>
      </c>
    </row>
    <row r="5329" spans="1:20" x14ac:dyDescent="0.35">
      <c r="A5329">
        <f t="shared" si="167"/>
        <v>5329</v>
      </c>
      <c r="B5329" s="3" t="s">
        <v>72</v>
      </c>
      <c r="C5329" s="3" t="s">
        <v>75</v>
      </c>
      <c r="D5329" s="3" t="s">
        <v>62</v>
      </c>
      <c r="E5329">
        <v>2027</v>
      </c>
      <c r="F5329" s="3" t="str">
        <f t="shared" si="166"/>
        <v>CElevICE H2027</v>
      </c>
      <c r="G5329" s="9">
        <v>440</v>
      </c>
      <c r="H5329" s="9">
        <v>440</v>
      </c>
      <c r="I5329" s="9">
        <v>440</v>
      </c>
      <c r="J5329" s="9">
        <v>440</v>
      </c>
      <c r="K5329" s="9">
        <v>440</v>
      </c>
      <c r="L5329" s="9">
        <v>440</v>
      </c>
      <c r="M5329" s="9">
        <v>437</v>
      </c>
      <c r="N5329" s="9">
        <v>437</v>
      </c>
      <c r="O5329" s="9">
        <v>437</v>
      </c>
      <c r="P5329" s="9">
        <v>437</v>
      </c>
      <c r="Q5329" s="9">
        <v>437</v>
      </c>
      <c r="R5329" s="9">
        <v>437</v>
      </c>
      <c r="S5329" s="9">
        <v>437</v>
      </c>
      <c r="T5329" s="9">
        <v>440</v>
      </c>
    </row>
    <row r="5330" spans="1:20" x14ac:dyDescent="0.35">
      <c r="A5330">
        <f t="shared" si="167"/>
        <v>5330</v>
      </c>
      <c r="B5330" s="3" t="s">
        <v>72</v>
      </c>
      <c r="C5330" s="3" t="s">
        <v>75</v>
      </c>
      <c r="D5330" s="3" t="s">
        <v>62</v>
      </c>
      <c r="E5330">
        <v>2028</v>
      </c>
      <c r="F5330" s="3" t="str">
        <f t="shared" si="166"/>
        <v>CElevICE H2028</v>
      </c>
      <c r="G5330" s="9">
        <v>440</v>
      </c>
      <c r="H5330" s="9">
        <v>440</v>
      </c>
      <c r="I5330" s="9">
        <v>440</v>
      </c>
      <c r="J5330" s="9">
        <v>440</v>
      </c>
      <c r="K5330" s="9">
        <v>440</v>
      </c>
      <c r="L5330" s="9">
        <v>440</v>
      </c>
      <c r="M5330" s="9">
        <v>437</v>
      </c>
      <c r="N5330" s="9">
        <v>437</v>
      </c>
      <c r="O5330" s="9">
        <v>437</v>
      </c>
      <c r="P5330" s="9">
        <v>437</v>
      </c>
      <c r="Q5330" s="9">
        <v>437</v>
      </c>
      <c r="R5330" s="9">
        <v>437</v>
      </c>
      <c r="S5330" s="9">
        <v>437</v>
      </c>
      <c r="T5330" s="9">
        <v>440</v>
      </c>
    </row>
    <row r="5331" spans="1:20" x14ac:dyDescent="0.35">
      <c r="A5331">
        <f t="shared" si="167"/>
        <v>5331</v>
      </c>
      <c r="B5331" s="3" t="s">
        <v>72</v>
      </c>
      <c r="C5331" s="3" t="s">
        <v>75</v>
      </c>
      <c r="D5331" s="3" t="s">
        <v>62</v>
      </c>
      <c r="E5331">
        <v>2029</v>
      </c>
      <c r="F5331" s="3" t="str">
        <f t="shared" si="166"/>
        <v>CElevICE H2029</v>
      </c>
      <c r="G5331" s="9">
        <v>440</v>
      </c>
      <c r="H5331" s="9">
        <v>440</v>
      </c>
      <c r="I5331" s="9">
        <v>440</v>
      </c>
      <c r="J5331" s="9">
        <v>440</v>
      </c>
      <c r="K5331" s="9">
        <v>440</v>
      </c>
      <c r="L5331" s="9">
        <v>440</v>
      </c>
      <c r="M5331" s="9">
        <v>437</v>
      </c>
      <c r="N5331" s="9">
        <v>437</v>
      </c>
      <c r="O5331" s="9">
        <v>437</v>
      </c>
      <c r="P5331" s="9">
        <v>437</v>
      </c>
      <c r="Q5331" s="9">
        <v>437</v>
      </c>
      <c r="R5331" s="9">
        <v>437</v>
      </c>
      <c r="S5331" s="9">
        <v>437</v>
      </c>
      <c r="T5331" s="9">
        <v>440</v>
      </c>
    </row>
    <row r="5332" spans="1:20" x14ac:dyDescent="0.35">
      <c r="A5332">
        <f t="shared" si="167"/>
        <v>5332</v>
      </c>
      <c r="B5332" s="3" t="s">
        <v>72</v>
      </c>
      <c r="C5332" s="3" t="s">
        <v>75</v>
      </c>
      <c r="D5332" s="3" t="s">
        <v>63</v>
      </c>
      <c r="E5332">
        <v>2020</v>
      </c>
      <c r="F5332" s="3" t="str">
        <f t="shared" si="166"/>
        <v>CElevMCNARY2020</v>
      </c>
      <c r="G5332" s="9">
        <v>338.7</v>
      </c>
      <c r="H5332" s="9">
        <v>338.7</v>
      </c>
      <c r="I5332" s="9">
        <v>338.7</v>
      </c>
      <c r="J5332" s="9">
        <v>338.7</v>
      </c>
      <c r="K5332" s="9">
        <v>338.7</v>
      </c>
      <c r="L5332" s="9">
        <v>338.7</v>
      </c>
      <c r="M5332" s="9">
        <v>338.7</v>
      </c>
      <c r="N5332" s="9">
        <v>338.7</v>
      </c>
      <c r="O5332" s="9">
        <v>338.7</v>
      </c>
      <c r="P5332" s="9">
        <v>338.7</v>
      </c>
      <c r="Q5332" s="9">
        <v>338.7</v>
      </c>
      <c r="R5332" s="9">
        <v>338.7</v>
      </c>
      <c r="S5332" s="9">
        <v>338.7</v>
      </c>
      <c r="T5332" s="9">
        <v>338.7</v>
      </c>
    </row>
    <row r="5333" spans="1:20" x14ac:dyDescent="0.35">
      <c r="A5333">
        <f t="shared" si="167"/>
        <v>5333</v>
      </c>
      <c r="B5333" s="3" t="s">
        <v>72</v>
      </c>
      <c r="C5333" s="3" t="s">
        <v>75</v>
      </c>
      <c r="D5333" s="3" t="s">
        <v>63</v>
      </c>
      <c r="E5333">
        <v>2021</v>
      </c>
      <c r="F5333" s="3" t="str">
        <f t="shared" si="166"/>
        <v>CElevMCNARY2021</v>
      </c>
      <c r="G5333" s="9">
        <v>338.7</v>
      </c>
      <c r="H5333" s="9">
        <v>338.7</v>
      </c>
      <c r="I5333" s="9">
        <v>338.7</v>
      </c>
      <c r="J5333" s="9">
        <v>338.7</v>
      </c>
      <c r="K5333" s="9">
        <v>338.7</v>
      </c>
      <c r="L5333" s="9">
        <v>338.7</v>
      </c>
      <c r="M5333" s="9">
        <v>338.7</v>
      </c>
      <c r="N5333" s="9">
        <v>338.7</v>
      </c>
      <c r="O5333" s="9">
        <v>338.7</v>
      </c>
      <c r="P5333" s="9">
        <v>338.7</v>
      </c>
      <c r="Q5333" s="9">
        <v>338.7</v>
      </c>
      <c r="R5333" s="9">
        <v>338.7</v>
      </c>
      <c r="S5333" s="9">
        <v>338.7</v>
      </c>
      <c r="T5333" s="9">
        <v>338.7</v>
      </c>
    </row>
    <row r="5334" spans="1:20" x14ac:dyDescent="0.35">
      <c r="A5334">
        <f t="shared" si="167"/>
        <v>5334</v>
      </c>
      <c r="B5334" s="3" t="s">
        <v>72</v>
      </c>
      <c r="C5334" s="3" t="s">
        <v>75</v>
      </c>
      <c r="D5334" s="3" t="s">
        <v>63</v>
      </c>
      <c r="E5334">
        <v>2022</v>
      </c>
      <c r="F5334" s="3" t="str">
        <f t="shared" si="166"/>
        <v>CElevMCNARY2022</v>
      </c>
      <c r="G5334" s="9">
        <v>338.7</v>
      </c>
      <c r="H5334" s="9">
        <v>338.7</v>
      </c>
      <c r="I5334" s="9">
        <v>338.7</v>
      </c>
      <c r="J5334" s="9">
        <v>338.7</v>
      </c>
      <c r="K5334" s="9">
        <v>338.7</v>
      </c>
      <c r="L5334" s="9">
        <v>338.7</v>
      </c>
      <c r="M5334" s="9">
        <v>338.7</v>
      </c>
      <c r="N5334" s="9">
        <v>338.7</v>
      </c>
      <c r="O5334" s="9">
        <v>338.7</v>
      </c>
      <c r="P5334" s="9">
        <v>338.7</v>
      </c>
      <c r="Q5334" s="9">
        <v>338.7</v>
      </c>
      <c r="R5334" s="9">
        <v>338.7</v>
      </c>
      <c r="S5334" s="9">
        <v>338.7</v>
      </c>
      <c r="T5334" s="9">
        <v>338.7</v>
      </c>
    </row>
    <row r="5335" spans="1:20" x14ac:dyDescent="0.35">
      <c r="A5335">
        <f t="shared" si="167"/>
        <v>5335</v>
      </c>
      <c r="B5335" s="3" t="s">
        <v>72</v>
      </c>
      <c r="C5335" s="3" t="s">
        <v>75</v>
      </c>
      <c r="D5335" s="3" t="s">
        <v>63</v>
      </c>
      <c r="E5335">
        <v>2023</v>
      </c>
      <c r="F5335" s="3" t="str">
        <f t="shared" si="166"/>
        <v>CElevMCNARY2023</v>
      </c>
      <c r="G5335" s="9">
        <v>338.7</v>
      </c>
      <c r="H5335" s="9">
        <v>338.7</v>
      </c>
      <c r="I5335" s="9">
        <v>338.7</v>
      </c>
      <c r="J5335" s="9">
        <v>338.7</v>
      </c>
      <c r="K5335" s="9">
        <v>338.7</v>
      </c>
      <c r="L5335" s="9">
        <v>338.7</v>
      </c>
      <c r="M5335" s="9">
        <v>338.7</v>
      </c>
      <c r="N5335" s="9">
        <v>338.7</v>
      </c>
      <c r="O5335" s="9">
        <v>338.7</v>
      </c>
      <c r="P5335" s="9">
        <v>338.7</v>
      </c>
      <c r="Q5335" s="9">
        <v>338.7</v>
      </c>
      <c r="R5335" s="9">
        <v>338.7</v>
      </c>
      <c r="S5335" s="9">
        <v>338.7</v>
      </c>
      <c r="T5335" s="9">
        <v>338.7</v>
      </c>
    </row>
    <row r="5336" spans="1:20" x14ac:dyDescent="0.35">
      <c r="A5336">
        <f t="shared" si="167"/>
        <v>5336</v>
      </c>
      <c r="B5336" s="3" t="s">
        <v>72</v>
      </c>
      <c r="C5336" s="3" t="s">
        <v>75</v>
      </c>
      <c r="D5336" s="3" t="s">
        <v>63</v>
      </c>
      <c r="E5336">
        <v>2024</v>
      </c>
      <c r="F5336" s="3" t="str">
        <f t="shared" si="166"/>
        <v>CElevMCNARY2024</v>
      </c>
      <c r="G5336" s="9">
        <v>338.7</v>
      </c>
      <c r="H5336" s="9">
        <v>338.7</v>
      </c>
      <c r="I5336" s="9">
        <v>338.7</v>
      </c>
      <c r="J5336" s="9">
        <v>338.7</v>
      </c>
      <c r="K5336" s="9">
        <v>338.7</v>
      </c>
      <c r="L5336" s="9">
        <v>338.7</v>
      </c>
      <c r="M5336" s="9">
        <v>338.7</v>
      </c>
      <c r="N5336" s="9">
        <v>338.7</v>
      </c>
      <c r="O5336" s="9">
        <v>338.7</v>
      </c>
      <c r="P5336" s="9">
        <v>338.7</v>
      </c>
      <c r="Q5336" s="9">
        <v>338.7</v>
      </c>
      <c r="R5336" s="9">
        <v>338.7</v>
      </c>
      <c r="S5336" s="9">
        <v>338.7</v>
      </c>
      <c r="T5336" s="9">
        <v>338.7</v>
      </c>
    </row>
    <row r="5337" spans="1:20" x14ac:dyDescent="0.35">
      <c r="A5337">
        <f t="shared" si="167"/>
        <v>5337</v>
      </c>
      <c r="B5337" s="3" t="s">
        <v>72</v>
      </c>
      <c r="C5337" s="3" t="s">
        <v>75</v>
      </c>
      <c r="D5337" s="3" t="s">
        <v>63</v>
      </c>
      <c r="E5337">
        <v>2025</v>
      </c>
      <c r="F5337" s="3" t="str">
        <f t="shared" si="166"/>
        <v>CElevMCNARY2025</v>
      </c>
      <c r="G5337" s="9">
        <v>338.7</v>
      </c>
      <c r="H5337" s="9">
        <v>338.7</v>
      </c>
      <c r="I5337" s="9">
        <v>338.7</v>
      </c>
      <c r="J5337" s="9">
        <v>338.7</v>
      </c>
      <c r="K5337" s="9">
        <v>338.7</v>
      </c>
      <c r="L5337" s="9">
        <v>338.7</v>
      </c>
      <c r="M5337" s="9">
        <v>338.7</v>
      </c>
      <c r="N5337" s="9">
        <v>338.7</v>
      </c>
      <c r="O5337" s="9">
        <v>338.7</v>
      </c>
      <c r="P5337" s="9">
        <v>338.7</v>
      </c>
      <c r="Q5337" s="9">
        <v>338.7</v>
      </c>
      <c r="R5337" s="9">
        <v>338.7</v>
      </c>
      <c r="S5337" s="9">
        <v>338.7</v>
      </c>
      <c r="T5337" s="9">
        <v>338.7</v>
      </c>
    </row>
    <row r="5338" spans="1:20" x14ac:dyDescent="0.35">
      <c r="A5338">
        <f t="shared" si="167"/>
        <v>5338</v>
      </c>
      <c r="B5338" s="3" t="s">
        <v>72</v>
      </c>
      <c r="C5338" s="3" t="s">
        <v>75</v>
      </c>
      <c r="D5338" s="3" t="s">
        <v>63</v>
      </c>
      <c r="E5338">
        <v>2026</v>
      </c>
      <c r="F5338" s="3" t="str">
        <f t="shared" si="166"/>
        <v>CElevMCNARY2026</v>
      </c>
      <c r="G5338" s="9">
        <v>338.7</v>
      </c>
      <c r="H5338" s="9">
        <v>338.7</v>
      </c>
      <c r="I5338" s="9">
        <v>338.7</v>
      </c>
      <c r="J5338" s="9">
        <v>338.7</v>
      </c>
      <c r="K5338" s="9">
        <v>338.7</v>
      </c>
      <c r="L5338" s="9">
        <v>338.7</v>
      </c>
      <c r="M5338" s="9">
        <v>338.7</v>
      </c>
      <c r="N5338" s="9">
        <v>338.7</v>
      </c>
      <c r="O5338" s="9">
        <v>338.7</v>
      </c>
      <c r="P5338" s="9">
        <v>338.7</v>
      </c>
      <c r="Q5338" s="9">
        <v>338.7</v>
      </c>
      <c r="R5338" s="9">
        <v>338.7</v>
      </c>
      <c r="S5338" s="9">
        <v>338.7</v>
      </c>
      <c r="T5338" s="9">
        <v>338.7</v>
      </c>
    </row>
    <row r="5339" spans="1:20" x14ac:dyDescent="0.35">
      <c r="A5339">
        <f t="shared" si="167"/>
        <v>5339</v>
      </c>
      <c r="B5339" s="3" t="s">
        <v>72</v>
      </c>
      <c r="C5339" s="3" t="s">
        <v>75</v>
      </c>
      <c r="D5339" s="3" t="s">
        <v>63</v>
      </c>
      <c r="E5339">
        <v>2027</v>
      </c>
      <c r="F5339" s="3" t="str">
        <f t="shared" si="166"/>
        <v>CElevMCNARY2027</v>
      </c>
      <c r="G5339" s="9">
        <v>338.7</v>
      </c>
      <c r="H5339" s="9">
        <v>338.7</v>
      </c>
      <c r="I5339" s="9">
        <v>338.7</v>
      </c>
      <c r="J5339" s="9">
        <v>338.7</v>
      </c>
      <c r="K5339" s="9">
        <v>338.7</v>
      </c>
      <c r="L5339" s="9">
        <v>338.7</v>
      </c>
      <c r="M5339" s="9">
        <v>338.7</v>
      </c>
      <c r="N5339" s="9">
        <v>338.7</v>
      </c>
      <c r="O5339" s="9">
        <v>338.7</v>
      </c>
      <c r="P5339" s="9">
        <v>338.7</v>
      </c>
      <c r="Q5339" s="9">
        <v>338.7</v>
      </c>
      <c r="R5339" s="9">
        <v>338.7</v>
      </c>
      <c r="S5339" s="9">
        <v>338.7</v>
      </c>
      <c r="T5339" s="9">
        <v>338.7</v>
      </c>
    </row>
    <row r="5340" spans="1:20" x14ac:dyDescent="0.35">
      <c r="A5340">
        <f t="shared" si="167"/>
        <v>5340</v>
      </c>
      <c r="B5340" s="3" t="s">
        <v>72</v>
      </c>
      <c r="C5340" s="3" t="s">
        <v>75</v>
      </c>
      <c r="D5340" s="3" t="s">
        <v>63</v>
      </c>
      <c r="E5340">
        <v>2028</v>
      </c>
      <c r="F5340" s="3" t="str">
        <f t="shared" si="166"/>
        <v>CElevMCNARY2028</v>
      </c>
      <c r="G5340" s="9">
        <v>338.7</v>
      </c>
      <c r="H5340" s="9">
        <v>338.7</v>
      </c>
      <c r="I5340" s="9">
        <v>338.7</v>
      </c>
      <c r="J5340" s="9">
        <v>338.7</v>
      </c>
      <c r="K5340" s="9">
        <v>338.7</v>
      </c>
      <c r="L5340" s="9">
        <v>338.7</v>
      </c>
      <c r="M5340" s="9">
        <v>338.7</v>
      </c>
      <c r="N5340" s="9">
        <v>338.7</v>
      </c>
      <c r="O5340" s="9">
        <v>338.7</v>
      </c>
      <c r="P5340" s="9">
        <v>338.7</v>
      </c>
      <c r="Q5340" s="9">
        <v>338.7</v>
      </c>
      <c r="R5340" s="9">
        <v>338.7</v>
      </c>
      <c r="S5340" s="9">
        <v>338.7</v>
      </c>
      <c r="T5340" s="9">
        <v>338.7</v>
      </c>
    </row>
    <row r="5341" spans="1:20" x14ac:dyDescent="0.35">
      <c r="A5341">
        <f t="shared" si="167"/>
        <v>5341</v>
      </c>
      <c r="B5341" s="3" t="s">
        <v>72</v>
      </c>
      <c r="C5341" s="3" t="s">
        <v>75</v>
      </c>
      <c r="D5341" s="3" t="s">
        <v>63</v>
      </c>
      <c r="E5341">
        <v>2029</v>
      </c>
      <c r="F5341" s="3" t="str">
        <f t="shared" si="166"/>
        <v>CElevMCNARY2029</v>
      </c>
      <c r="G5341" s="9">
        <v>338.7</v>
      </c>
      <c r="H5341" s="9">
        <v>338.7</v>
      </c>
      <c r="I5341" s="9">
        <v>338.7</v>
      </c>
      <c r="J5341" s="9">
        <v>338.7</v>
      </c>
      <c r="K5341" s="9">
        <v>338.7</v>
      </c>
      <c r="L5341" s="9">
        <v>338.7</v>
      </c>
      <c r="M5341" s="9">
        <v>338.7</v>
      </c>
      <c r="N5341" s="9">
        <v>338.7</v>
      </c>
      <c r="O5341" s="9">
        <v>338.7</v>
      </c>
      <c r="P5341" s="9">
        <v>338.7</v>
      </c>
      <c r="Q5341" s="9">
        <v>338.7</v>
      </c>
      <c r="R5341" s="9">
        <v>338.7</v>
      </c>
      <c r="S5341" s="9">
        <v>338.7</v>
      </c>
      <c r="T5341" s="9">
        <v>338.7</v>
      </c>
    </row>
    <row r="5342" spans="1:20" x14ac:dyDescent="0.35">
      <c r="A5342">
        <f t="shared" si="167"/>
        <v>5342</v>
      </c>
      <c r="B5342" s="3" t="s">
        <v>72</v>
      </c>
      <c r="C5342" s="3" t="s">
        <v>75</v>
      </c>
      <c r="D5342" s="3" t="s">
        <v>64</v>
      </c>
      <c r="E5342">
        <v>2020</v>
      </c>
      <c r="F5342" s="3" t="str">
        <f t="shared" si="166"/>
        <v>CElevJ DAY2020</v>
      </c>
      <c r="G5342" s="9">
        <v>265</v>
      </c>
      <c r="H5342" s="9">
        <v>265</v>
      </c>
      <c r="I5342" s="9">
        <v>265</v>
      </c>
      <c r="J5342" s="9">
        <v>265</v>
      </c>
      <c r="K5342" s="9">
        <v>265</v>
      </c>
      <c r="L5342" s="9">
        <v>265</v>
      </c>
      <c r="M5342" s="9">
        <v>262.5</v>
      </c>
      <c r="N5342" s="9">
        <v>262.5</v>
      </c>
      <c r="O5342" s="9">
        <v>262.5</v>
      </c>
      <c r="P5342" s="9">
        <v>262.5</v>
      </c>
      <c r="Q5342" s="9">
        <v>262.5</v>
      </c>
      <c r="R5342" s="9">
        <v>262.5</v>
      </c>
      <c r="S5342" s="9">
        <v>262.5</v>
      </c>
      <c r="T5342" s="9">
        <v>262.5</v>
      </c>
    </row>
    <row r="5343" spans="1:20" x14ac:dyDescent="0.35">
      <c r="A5343">
        <f t="shared" si="167"/>
        <v>5343</v>
      </c>
      <c r="B5343" s="3" t="s">
        <v>72</v>
      </c>
      <c r="C5343" s="3" t="s">
        <v>75</v>
      </c>
      <c r="D5343" s="3" t="s">
        <v>64</v>
      </c>
      <c r="E5343">
        <v>2021</v>
      </c>
      <c r="F5343" s="3" t="str">
        <f t="shared" si="166"/>
        <v>CElevJ DAY2021</v>
      </c>
      <c r="G5343" s="9">
        <v>265</v>
      </c>
      <c r="H5343" s="9">
        <v>265</v>
      </c>
      <c r="I5343" s="9">
        <v>265</v>
      </c>
      <c r="J5343" s="9">
        <v>265</v>
      </c>
      <c r="K5343" s="9">
        <v>265</v>
      </c>
      <c r="L5343" s="9">
        <v>265</v>
      </c>
      <c r="M5343" s="9">
        <v>262.5</v>
      </c>
      <c r="N5343" s="9">
        <v>262.5</v>
      </c>
      <c r="O5343" s="9">
        <v>262.5</v>
      </c>
      <c r="P5343" s="9">
        <v>262.5</v>
      </c>
      <c r="Q5343" s="9">
        <v>262.5</v>
      </c>
      <c r="R5343" s="9">
        <v>262.5</v>
      </c>
      <c r="S5343" s="9">
        <v>262.5</v>
      </c>
      <c r="T5343" s="9">
        <v>262.5</v>
      </c>
    </row>
    <row r="5344" spans="1:20" x14ac:dyDescent="0.35">
      <c r="A5344">
        <f t="shared" si="167"/>
        <v>5344</v>
      </c>
      <c r="B5344" s="3" t="s">
        <v>72</v>
      </c>
      <c r="C5344" s="3" t="s">
        <v>75</v>
      </c>
      <c r="D5344" s="3" t="s">
        <v>64</v>
      </c>
      <c r="E5344">
        <v>2022</v>
      </c>
      <c r="F5344" s="3" t="str">
        <f t="shared" si="166"/>
        <v>CElevJ DAY2022</v>
      </c>
      <c r="G5344" s="9">
        <v>265</v>
      </c>
      <c r="H5344" s="9">
        <v>265</v>
      </c>
      <c r="I5344" s="9">
        <v>265</v>
      </c>
      <c r="J5344" s="9">
        <v>265</v>
      </c>
      <c r="K5344" s="9">
        <v>265</v>
      </c>
      <c r="L5344" s="9">
        <v>265</v>
      </c>
      <c r="M5344" s="9">
        <v>262.5</v>
      </c>
      <c r="N5344" s="9">
        <v>262.5</v>
      </c>
      <c r="O5344" s="9">
        <v>262.5</v>
      </c>
      <c r="P5344" s="9">
        <v>262.5</v>
      </c>
      <c r="Q5344" s="9">
        <v>262.5</v>
      </c>
      <c r="R5344" s="9">
        <v>262.5</v>
      </c>
      <c r="S5344" s="9">
        <v>262.5</v>
      </c>
      <c r="T5344" s="9">
        <v>262.5</v>
      </c>
    </row>
    <row r="5345" spans="1:20" x14ac:dyDescent="0.35">
      <c r="A5345">
        <f t="shared" si="167"/>
        <v>5345</v>
      </c>
      <c r="B5345" s="3" t="s">
        <v>72</v>
      </c>
      <c r="C5345" s="3" t="s">
        <v>75</v>
      </c>
      <c r="D5345" s="3" t="s">
        <v>64</v>
      </c>
      <c r="E5345">
        <v>2023</v>
      </c>
      <c r="F5345" s="3" t="str">
        <f t="shared" si="166"/>
        <v>CElevJ DAY2023</v>
      </c>
      <c r="G5345" s="9">
        <v>265</v>
      </c>
      <c r="H5345" s="9">
        <v>265</v>
      </c>
      <c r="I5345" s="9">
        <v>265</v>
      </c>
      <c r="J5345" s="9">
        <v>265</v>
      </c>
      <c r="K5345" s="9">
        <v>265</v>
      </c>
      <c r="L5345" s="9">
        <v>265</v>
      </c>
      <c r="M5345" s="9">
        <v>262.5</v>
      </c>
      <c r="N5345" s="9">
        <v>262.5</v>
      </c>
      <c r="O5345" s="9">
        <v>262.5</v>
      </c>
      <c r="P5345" s="9">
        <v>262.5</v>
      </c>
      <c r="Q5345" s="9">
        <v>262.5</v>
      </c>
      <c r="R5345" s="9">
        <v>262.5</v>
      </c>
      <c r="S5345" s="9">
        <v>262.5</v>
      </c>
      <c r="T5345" s="9">
        <v>262.5</v>
      </c>
    </row>
    <row r="5346" spans="1:20" x14ac:dyDescent="0.35">
      <c r="A5346">
        <f t="shared" si="167"/>
        <v>5346</v>
      </c>
      <c r="B5346" s="3" t="s">
        <v>72</v>
      </c>
      <c r="C5346" s="3" t="s">
        <v>75</v>
      </c>
      <c r="D5346" s="3" t="s">
        <v>64</v>
      </c>
      <c r="E5346">
        <v>2024</v>
      </c>
      <c r="F5346" s="3" t="str">
        <f t="shared" si="166"/>
        <v>CElevJ DAY2024</v>
      </c>
      <c r="G5346" s="9">
        <v>265</v>
      </c>
      <c r="H5346" s="9">
        <v>265</v>
      </c>
      <c r="I5346" s="9">
        <v>265</v>
      </c>
      <c r="J5346" s="9">
        <v>265</v>
      </c>
      <c r="K5346" s="9">
        <v>265</v>
      </c>
      <c r="L5346" s="9">
        <v>265</v>
      </c>
      <c r="M5346" s="9">
        <v>262.5</v>
      </c>
      <c r="N5346" s="9">
        <v>262.5</v>
      </c>
      <c r="O5346" s="9">
        <v>262.5</v>
      </c>
      <c r="P5346" s="9">
        <v>262.5</v>
      </c>
      <c r="Q5346" s="9">
        <v>262.5</v>
      </c>
      <c r="R5346" s="9">
        <v>262.5</v>
      </c>
      <c r="S5346" s="9">
        <v>262.5</v>
      </c>
      <c r="T5346" s="9">
        <v>262.5</v>
      </c>
    </row>
    <row r="5347" spans="1:20" x14ac:dyDescent="0.35">
      <c r="A5347">
        <f t="shared" si="167"/>
        <v>5347</v>
      </c>
      <c r="B5347" s="3" t="s">
        <v>72</v>
      </c>
      <c r="C5347" s="3" t="s">
        <v>75</v>
      </c>
      <c r="D5347" s="3" t="s">
        <v>64</v>
      </c>
      <c r="E5347">
        <v>2025</v>
      </c>
      <c r="F5347" s="3" t="str">
        <f t="shared" si="166"/>
        <v>CElevJ DAY2025</v>
      </c>
      <c r="G5347" s="9">
        <v>265</v>
      </c>
      <c r="H5347" s="9">
        <v>265</v>
      </c>
      <c r="I5347" s="9">
        <v>265</v>
      </c>
      <c r="J5347" s="9">
        <v>265</v>
      </c>
      <c r="K5347" s="9">
        <v>265</v>
      </c>
      <c r="L5347" s="9">
        <v>265</v>
      </c>
      <c r="M5347" s="9">
        <v>262.5</v>
      </c>
      <c r="N5347" s="9">
        <v>262.5</v>
      </c>
      <c r="O5347" s="9">
        <v>262.5</v>
      </c>
      <c r="P5347" s="9">
        <v>262.5</v>
      </c>
      <c r="Q5347" s="9">
        <v>262.5</v>
      </c>
      <c r="R5347" s="9">
        <v>262.5</v>
      </c>
      <c r="S5347" s="9">
        <v>262.5</v>
      </c>
      <c r="T5347" s="9">
        <v>262.5</v>
      </c>
    </row>
    <row r="5348" spans="1:20" x14ac:dyDescent="0.35">
      <c r="A5348">
        <f t="shared" si="167"/>
        <v>5348</v>
      </c>
      <c r="B5348" s="3" t="s">
        <v>72</v>
      </c>
      <c r="C5348" s="3" t="s">
        <v>75</v>
      </c>
      <c r="D5348" s="3" t="s">
        <v>64</v>
      </c>
      <c r="E5348">
        <v>2026</v>
      </c>
      <c r="F5348" s="3" t="str">
        <f t="shared" si="166"/>
        <v>CElevJ DAY2026</v>
      </c>
      <c r="G5348" s="9">
        <v>265</v>
      </c>
      <c r="H5348" s="9">
        <v>265</v>
      </c>
      <c r="I5348" s="9">
        <v>265</v>
      </c>
      <c r="J5348" s="9">
        <v>265</v>
      </c>
      <c r="K5348" s="9">
        <v>265</v>
      </c>
      <c r="L5348" s="9">
        <v>265</v>
      </c>
      <c r="M5348" s="9">
        <v>262.5</v>
      </c>
      <c r="N5348" s="9">
        <v>262.5</v>
      </c>
      <c r="O5348" s="9">
        <v>262.5</v>
      </c>
      <c r="P5348" s="9">
        <v>262.5</v>
      </c>
      <c r="Q5348" s="9">
        <v>262.5</v>
      </c>
      <c r="R5348" s="9">
        <v>262.5</v>
      </c>
      <c r="S5348" s="9">
        <v>262.5</v>
      </c>
      <c r="T5348" s="9">
        <v>262.5</v>
      </c>
    </row>
    <row r="5349" spans="1:20" x14ac:dyDescent="0.35">
      <c r="A5349">
        <f t="shared" si="167"/>
        <v>5349</v>
      </c>
      <c r="B5349" s="3" t="s">
        <v>72</v>
      </c>
      <c r="C5349" s="3" t="s">
        <v>75</v>
      </c>
      <c r="D5349" s="3" t="s">
        <v>64</v>
      </c>
      <c r="E5349">
        <v>2027</v>
      </c>
      <c r="F5349" s="3" t="str">
        <f t="shared" si="166"/>
        <v>CElevJ DAY2027</v>
      </c>
      <c r="G5349" s="9">
        <v>265</v>
      </c>
      <c r="H5349" s="9">
        <v>265</v>
      </c>
      <c r="I5349" s="9">
        <v>265</v>
      </c>
      <c r="J5349" s="9">
        <v>265</v>
      </c>
      <c r="K5349" s="9">
        <v>265</v>
      </c>
      <c r="L5349" s="9">
        <v>265</v>
      </c>
      <c r="M5349" s="9">
        <v>262.5</v>
      </c>
      <c r="N5349" s="9">
        <v>262.5</v>
      </c>
      <c r="O5349" s="9">
        <v>262.5</v>
      </c>
      <c r="P5349" s="9">
        <v>262.5</v>
      </c>
      <c r="Q5349" s="9">
        <v>262.5</v>
      </c>
      <c r="R5349" s="9">
        <v>262.5</v>
      </c>
      <c r="S5349" s="9">
        <v>262.5</v>
      </c>
      <c r="T5349" s="9">
        <v>262.5</v>
      </c>
    </row>
    <row r="5350" spans="1:20" x14ac:dyDescent="0.35">
      <c r="A5350">
        <f t="shared" si="167"/>
        <v>5350</v>
      </c>
      <c r="B5350" s="3" t="s">
        <v>72</v>
      </c>
      <c r="C5350" s="3" t="s">
        <v>75</v>
      </c>
      <c r="D5350" s="3" t="s">
        <v>64</v>
      </c>
      <c r="E5350">
        <v>2028</v>
      </c>
      <c r="F5350" s="3" t="str">
        <f t="shared" si="166"/>
        <v>CElevJ DAY2028</v>
      </c>
      <c r="G5350" s="9">
        <v>265</v>
      </c>
      <c r="H5350" s="9">
        <v>265</v>
      </c>
      <c r="I5350" s="9">
        <v>265</v>
      </c>
      <c r="J5350" s="9">
        <v>265</v>
      </c>
      <c r="K5350" s="9">
        <v>265</v>
      </c>
      <c r="L5350" s="9">
        <v>265</v>
      </c>
      <c r="M5350" s="9">
        <v>262.5</v>
      </c>
      <c r="N5350" s="9">
        <v>262.5</v>
      </c>
      <c r="O5350" s="9">
        <v>262.5</v>
      </c>
      <c r="P5350" s="9">
        <v>262.5</v>
      </c>
      <c r="Q5350" s="9">
        <v>262.5</v>
      </c>
      <c r="R5350" s="9">
        <v>262.5</v>
      </c>
      <c r="S5350" s="9">
        <v>262.5</v>
      </c>
      <c r="T5350" s="9">
        <v>262.5</v>
      </c>
    </row>
    <row r="5351" spans="1:20" x14ac:dyDescent="0.35">
      <c r="A5351">
        <f t="shared" si="167"/>
        <v>5351</v>
      </c>
      <c r="B5351" s="3" t="s">
        <v>72</v>
      </c>
      <c r="C5351" s="3" t="s">
        <v>75</v>
      </c>
      <c r="D5351" s="3" t="s">
        <v>64</v>
      </c>
      <c r="E5351">
        <v>2029</v>
      </c>
      <c r="F5351" s="3" t="str">
        <f t="shared" si="166"/>
        <v>CElevJ DAY2029</v>
      </c>
      <c r="G5351" s="9">
        <v>265</v>
      </c>
      <c r="H5351" s="9">
        <v>265</v>
      </c>
      <c r="I5351" s="9">
        <v>265</v>
      </c>
      <c r="J5351" s="9">
        <v>265</v>
      </c>
      <c r="K5351" s="9">
        <v>265</v>
      </c>
      <c r="L5351" s="9">
        <v>265</v>
      </c>
      <c r="M5351" s="9">
        <v>262.5</v>
      </c>
      <c r="N5351" s="9">
        <v>262.5</v>
      </c>
      <c r="O5351" s="9">
        <v>262.5</v>
      </c>
      <c r="P5351" s="9">
        <v>262.5</v>
      </c>
      <c r="Q5351" s="9">
        <v>262.5</v>
      </c>
      <c r="R5351" s="9">
        <v>262.5</v>
      </c>
      <c r="S5351" s="9">
        <v>262.5</v>
      </c>
      <c r="T5351" s="9">
        <v>262.5</v>
      </c>
    </row>
    <row r="5352" spans="1:20" x14ac:dyDescent="0.35">
      <c r="A5352">
        <f t="shared" si="167"/>
        <v>5352</v>
      </c>
      <c r="B5352" s="3" t="s">
        <v>72</v>
      </c>
      <c r="C5352" s="3" t="s">
        <v>75</v>
      </c>
      <c r="D5352" s="3" t="s">
        <v>65</v>
      </c>
      <c r="E5352">
        <v>2020</v>
      </c>
      <c r="F5352" s="3" t="str">
        <f t="shared" si="166"/>
        <v>CElevRND B2020</v>
      </c>
      <c r="G5352" s="9">
        <v>1944</v>
      </c>
      <c r="H5352" s="9">
        <v>1938.1</v>
      </c>
      <c r="I5352" s="9">
        <v>1938.1</v>
      </c>
      <c r="J5352" s="9">
        <v>1938.1</v>
      </c>
      <c r="K5352" s="9">
        <v>1940.4</v>
      </c>
      <c r="L5352" s="9">
        <v>1944.1</v>
      </c>
      <c r="M5352" s="9">
        <v>1944.1</v>
      </c>
      <c r="N5352" s="9">
        <v>1942.6</v>
      </c>
      <c r="O5352" s="9">
        <v>1945</v>
      </c>
      <c r="P5352" s="9">
        <v>1945</v>
      </c>
      <c r="Q5352" s="9">
        <v>1945</v>
      </c>
      <c r="R5352" s="9">
        <v>1944</v>
      </c>
      <c r="S5352" s="9">
        <v>1944</v>
      </c>
      <c r="T5352" s="9">
        <v>1944</v>
      </c>
    </row>
    <row r="5353" spans="1:20" x14ac:dyDescent="0.35">
      <c r="A5353">
        <f t="shared" si="167"/>
        <v>5353</v>
      </c>
      <c r="B5353" s="3" t="s">
        <v>72</v>
      </c>
      <c r="C5353" s="3" t="s">
        <v>75</v>
      </c>
      <c r="D5353" s="3" t="s">
        <v>65</v>
      </c>
      <c r="E5353">
        <v>2021</v>
      </c>
      <c r="F5353" s="3" t="str">
        <f t="shared" si="166"/>
        <v>CElevRND B2021</v>
      </c>
      <c r="G5353" s="9">
        <v>1944</v>
      </c>
      <c r="H5353" s="9">
        <v>1938.1</v>
      </c>
      <c r="I5353" s="9">
        <v>1938.1</v>
      </c>
      <c r="J5353" s="9">
        <v>1938.1</v>
      </c>
      <c r="K5353" s="9">
        <v>1940.4</v>
      </c>
      <c r="L5353" s="9">
        <v>1944.1</v>
      </c>
      <c r="M5353" s="9">
        <v>1945</v>
      </c>
      <c r="N5353" s="9">
        <v>1945</v>
      </c>
      <c r="O5353" s="9">
        <v>1945</v>
      </c>
      <c r="P5353" s="9">
        <v>1945</v>
      </c>
      <c r="Q5353" s="9">
        <v>1945</v>
      </c>
      <c r="R5353" s="9">
        <v>1944</v>
      </c>
      <c r="S5353" s="9">
        <v>1944</v>
      </c>
      <c r="T5353" s="9">
        <v>1944</v>
      </c>
    </row>
    <row r="5354" spans="1:20" x14ac:dyDescent="0.35">
      <c r="A5354">
        <f t="shared" si="167"/>
        <v>5354</v>
      </c>
      <c r="B5354" s="3" t="s">
        <v>72</v>
      </c>
      <c r="C5354" s="3" t="s">
        <v>75</v>
      </c>
      <c r="D5354" s="3" t="s">
        <v>65</v>
      </c>
      <c r="E5354">
        <v>2022</v>
      </c>
      <c r="F5354" s="3" t="str">
        <f t="shared" si="166"/>
        <v>CElevRND B2022</v>
      </c>
      <c r="G5354" s="9">
        <v>1944</v>
      </c>
      <c r="H5354" s="9">
        <v>1938.1</v>
      </c>
      <c r="I5354" s="9">
        <v>1938.1</v>
      </c>
      <c r="J5354" s="9">
        <v>1938.1</v>
      </c>
      <c r="K5354" s="9">
        <v>1940.4</v>
      </c>
      <c r="L5354" s="9">
        <v>1944.1</v>
      </c>
      <c r="M5354" s="9">
        <v>1944.1</v>
      </c>
      <c r="N5354" s="9">
        <v>1942.6</v>
      </c>
      <c r="O5354" s="9">
        <v>1945</v>
      </c>
      <c r="P5354" s="9">
        <v>1945</v>
      </c>
      <c r="Q5354" s="9">
        <v>1945</v>
      </c>
      <c r="R5354" s="9">
        <v>1944</v>
      </c>
      <c r="S5354" s="9">
        <v>1944</v>
      </c>
      <c r="T5354" s="9">
        <v>1944</v>
      </c>
    </row>
    <row r="5355" spans="1:20" x14ac:dyDescent="0.35">
      <c r="A5355">
        <f t="shared" si="167"/>
        <v>5355</v>
      </c>
      <c r="B5355" s="3" t="s">
        <v>72</v>
      </c>
      <c r="C5355" s="3" t="s">
        <v>75</v>
      </c>
      <c r="D5355" s="3" t="s">
        <v>65</v>
      </c>
      <c r="E5355">
        <v>2023</v>
      </c>
      <c r="F5355" s="3" t="str">
        <f t="shared" si="166"/>
        <v>CElevRND B2023</v>
      </c>
      <c r="G5355" s="9">
        <v>1944</v>
      </c>
      <c r="H5355" s="9">
        <v>1938.1</v>
      </c>
      <c r="I5355" s="9">
        <v>1938.1</v>
      </c>
      <c r="J5355" s="9">
        <v>1938.1</v>
      </c>
      <c r="K5355" s="9">
        <v>1940.4</v>
      </c>
      <c r="L5355" s="9">
        <v>1944.1</v>
      </c>
      <c r="M5355" s="9">
        <v>1944.1</v>
      </c>
      <c r="N5355" s="9">
        <v>1942.6</v>
      </c>
      <c r="O5355" s="9">
        <v>1945</v>
      </c>
      <c r="P5355" s="9">
        <v>1945</v>
      </c>
      <c r="Q5355" s="9">
        <v>1945</v>
      </c>
      <c r="R5355" s="9">
        <v>1944</v>
      </c>
      <c r="S5355" s="9">
        <v>1944</v>
      </c>
      <c r="T5355" s="9">
        <v>1944</v>
      </c>
    </row>
    <row r="5356" spans="1:20" x14ac:dyDescent="0.35">
      <c r="A5356">
        <f t="shared" si="167"/>
        <v>5356</v>
      </c>
      <c r="B5356" s="3" t="s">
        <v>72</v>
      </c>
      <c r="C5356" s="3" t="s">
        <v>75</v>
      </c>
      <c r="D5356" s="3" t="s">
        <v>65</v>
      </c>
      <c r="E5356">
        <v>2024</v>
      </c>
      <c r="F5356" s="3" t="str">
        <f t="shared" si="166"/>
        <v>CElevRND B2024</v>
      </c>
      <c r="G5356" s="9">
        <v>1944</v>
      </c>
      <c r="H5356" s="9">
        <v>1938.1</v>
      </c>
      <c r="I5356" s="9">
        <v>1938.1</v>
      </c>
      <c r="J5356" s="9">
        <v>1938.1</v>
      </c>
      <c r="K5356" s="9">
        <v>1940.4</v>
      </c>
      <c r="L5356" s="9">
        <v>1944.1</v>
      </c>
      <c r="M5356" s="9">
        <v>1944.1</v>
      </c>
      <c r="N5356" s="9">
        <v>1942.6</v>
      </c>
      <c r="O5356" s="9">
        <v>1945</v>
      </c>
      <c r="P5356" s="9">
        <v>1945</v>
      </c>
      <c r="Q5356" s="9">
        <v>1945</v>
      </c>
      <c r="R5356" s="9">
        <v>1944</v>
      </c>
      <c r="S5356" s="9">
        <v>1944</v>
      </c>
      <c r="T5356" s="9">
        <v>1944</v>
      </c>
    </row>
    <row r="5357" spans="1:20" x14ac:dyDescent="0.35">
      <c r="A5357">
        <f t="shared" si="167"/>
        <v>5357</v>
      </c>
      <c r="B5357" s="3" t="s">
        <v>72</v>
      </c>
      <c r="C5357" s="3" t="s">
        <v>75</v>
      </c>
      <c r="D5357" s="3" t="s">
        <v>65</v>
      </c>
      <c r="E5357">
        <v>2025</v>
      </c>
      <c r="F5357" s="3" t="str">
        <f t="shared" si="166"/>
        <v>CElevRND B2025</v>
      </c>
      <c r="G5357" s="9">
        <v>1944</v>
      </c>
      <c r="H5357" s="9">
        <v>1938.1</v>
      </c>
      <c r="I5357" s="9">
        <v>1938.1</v>
      </c>
      <c r="J5357" s="9">
        <v>1938.1</v>
      </c>
      <c r="K5357" s="9">
        <v>1940.4</v>
      </c>
      <c r="L5357" s="9">
        <v>1944.1</v>
      </c>
      <c r="M5357" s="9">
        <v>1944.1</v>
      </c>
      <c r="N5357" s="9">
        <v>1942.6</v>
      </c>
      <c r="O5357" s="9">
        <v>1945</v>
      </c>
      <c r="P5357" s="9">
        <v>1945</v>
      </c>
      <c r="Q5357" s="9">
        <v>1945</v>
      </c>
      <c r="R5357" s="9">
        <v>1944</v>
      </c>
      <c r="S5357" s="9">
        <v>1944</v>
      </c>
      <c r="T5357" s="9">
        <v>1944</v>
      </c>
    </row>
    <row r="5358" spans="1:20" x14ac:dyDescent="0.35">
      <c r="A5358">
        <f t="shared" si="167"/>
        <v>5358</v>
      </c>
      <c r="B5358" s="3" t="s">
        <v>72</v>
      </c>
      <c r="C5358" s="3" t="s">
        <v>75</v>
      </c>
      <c r="D5358" s="3" t="s">
        <v>65</v>
      </c>
      <c r="E5358">
        <v>2026</v>
      </c>
      <c r="F5358" s="3" t="str">
        <f t="shared" si="166"/>
        <v>CElevRND B2026</v>
      </c>
      <c r="G5358" s="9">
        <v>1944</v>
      </c>
      <c r="H5358" s="9">
        <v>1938.1</v>
      </c>
      <c r="I5358" s="9">
        <v>1938.1</v>
      </c>
      <c r="J5358" s="9">
        <v>1938.1</v>
      </c>
      <c r="K5358" s="9">
        <v>1940.4</v>
      </c>
      <c r="L5358" s="9">
        <v>1944.1</v>
      </c>
      <c r="M5358" s="9">
        <v>1945</v>
      </c>
      <c r="N5358" s="9">
        <v>1945</v>
      </c>
      <c r="O5358" s="9">
        <v>1945</v>
      </c>
      <c r="P5358" s="9">
        <v>1945</v>
      </c>
      <c r="Q5358" s="9">
        <v>1945</v>
      </c>
      <c r="R5358" s="9">
        <v>1944</v>
      </c>
      <c r="S5358" s="9">
        <v>1944</v>
      </c>
      <c r="T5358" s="9">
        <v>1944</v>
      </c>
    </row>
    <row r="5359" spans="1:20" x14ac:dyDescent="0.35">
      <c r="A5359">
        <f t="shared" si="167"/>
        <v>5359</v>
      </c>
      <c r="B5359" s="3" t="s">
        <v>72</v>
      </c>
      <c r="C5359" s="3" t="s">
        <v>75</v>
      </c>
      <c r="D5359" s="3" t="s">
        <v>65</v>
      </c>
      <c r="E5359">
        <v>2027</v>
      </c>
      <c r="F5359" s="3" t="str">
        <f t="shared" si="166"/>
        <v>CElevRND B2027</v>
      </c>
      <c r="G5359" s="9">
        <v>1944</v>
      </c>
      <c r="H5359" s="9">
        <v>1938.1</v>
      </c>
      <c r="I5359" s="9">
        <v>1938.1</v>
      </c>
      <c r="J5359" s="9">
        <v>1938.1</v>
      </c>
      <c r="K5359" s="9">
        <v>1940.4</v>
      </c>
      <c r="L5359" s="9">
        <v>1944.1</v>
      </c>
      <c r="M5359" s="9">
        <v>1944.1</v>
      </c>
      <c r="N5359" s="9">
        <v>1942.6</v>
      </c>
      <c r="O5359" s="9">
        <v>1945</v>
      </c>
      <c r="P5359" s="9">
        <v>1945</v>
      </c>
      <c r="Q5359" s="9">
        <v>1945</v>
      </c>
      <c r="R5359" s="9">
        <v>1944</v>
      </c>
      <c r="S5359" s="9">
        <v>1944</v>
      </c>
      <c r="T5359" s="9">
        <v>1944</v>
      </c>
    </row>
    <row r="5360" spans="1:20" x14ac:dyDescent="0.35">
      <c r="A5360">
        <f t="shared" si="167"/>
        <v>5360</v>
      </c>
      <c r="B5360" s="3" t="s">
        <v>72</v>
      </c>
      <c r="C5360" s="3" t="s">
        <v>75</v>
      </c>
      <c r="D5360" s="3" t="s">
        <v>65</v>
      </c>
      <c r="E5360">
        <v>2028</v>
      </c>
      <c r="F5360" s="3" t="str">
        <f t="shared" si="166"/>
        <v>CElevRND B2028</v>
      </c>
      <c r="G5360" s="9">
        <v>1944</v>
      </c>
      <c r="H5360" s="9">
        <v>1938.1</v>
      </c>
      <c r="I5360" s="9">
        <v>1938.1</v>
      </c>
      <c r="J5360" s="9">
        <v>1938.1</v>
      </c>
      <c r="K5360" s="9">
        <v>1940.4</v>
      </c>
      <c r="L5360" s="9">
        <v>1944.1</v>
      </c>
      <c r="M5360" s="9">
        <v>1944.1</v>
      </c>
      <c r="N5360" s="9">
        <v>1942.6</v>
      </c>
      <c r="O5360" s="9">
        <v>1945</v>
      </c>
      <c r="P5360" s="9">
        <v>1945</v>
      </c>
      <c r="Q5360" s="9">
        <v>1945</v>
      </c>
      <c r="R5360" s="9">
        <v>1944</v>
      </c>
      <c r="S5360" s="9">
        <v>1944</v>
      </c>
      <c r="T5360" s="9">
        <v>1944</v>
      </c>
    </row>
    <row r="5361" spans="1:20" x14ac:dyDescent="0.35">
      <c r="A5361">
        <f t="shared" si="167"/>
        <v>5361</v>
      </c>
      <c r="B5361" s="3" t="s">
        <v>72</v>
      </c>
      <c r="C5361" s="3" t="s">
        <v>75</v>
      </c>
      <c r="D5361" s="3" t="s">
        <v>65</v>
      </c>
      <c r="E5361">
        <v>2029</v>
      </c>
      <c r="F5361" s="3" t="str">
        <f t="shared" si="166"/>
        <v>CElevRND B2029</v>
      </c>
      <c r="G5361" s="9">
        <v>1944</v>
      </c>
      <c r="H5361" s="9">
        <v>1938.1</v>
      </c>
      <c r="I5361" s="9">
        <v>1938.1</v>
      </c>
      <c r="J5361" s="9">
        <v>1938.1</v>
      </c>
      <c r="K5361" s="9">
        <v>1940.4</v>
      </c>
      <c r="L5361" s="9">
        <v>1944.1</v>
      </c>
      <c r="M5361" s="9">
        <v>1945</v>
      </c>
      <c r="N5361" s="9">
        <v>1945</v>
      </c>
      <c r="O5361" s="9">
        <v>1945</v>
      </c>
      <c r="P5361" s="9">
        <v>1945</v>
      </c>
      <c r="Q5361" s="9">
        <v>1945</v>
      </c>
      <c r="R5361" s="9">
        <v>1944</v>
      </c>
      <c r="S5361" s="9">
        <v>1944</v>
      </c>
      <c r="T5361" s="9">
        <v>1944</v>
      </c>
    </row>
    <row r="5362" spans="1:20" x14ac:dyDescent="0.35">
      <c r="A5362">
        <f t="shared" si="167"/>
        <v>5362</v>
      </c>
      <c r="B5362" s="3" t="s">
        <v>72</v>
      </c>
      <c r="C5362" s="3" t="s">
        <v>75</v>
      </c>
      <c r="D5362" s="3" t="s">
        <v>66</v>
      </c>
      <c r="E5362">
        <v>2020</v>
      </c>
      <c r="F5362" s="3" t="str">
        <f t="shared" si="166"/>
        <v>CElevPELTON2020</v>
      </c>
      <c r="G5362" s="9" t="e">
        <v>#N/A</v>
      </c>
      <c r="H5362" s="9" t="e">
        <v>#N/A</v>
      </c>
      <c r="I5362" s="9" t="e">
        <v>#N/A</v>
      </c>
      <c r="J5362" s="9" t="e">
        <v>#N/A</v>
      </c>
      <c r="K5362" s="9" t="e">
        <v>#N/A</v>
      </c>
      <c r="L5362" s="9" t="e">
        <v>#N/A</v>
      </c>
      <c r="M5362" s="9" t="e">
        <v>#N/A</v>
      </c>
      <c r="N5362" s="9" t="e">
        <v>#N/A</v>
      </c>
      <c r="O5362" s="9" t="e">
        <v>#N/A</v>
      </c>
      <c r="P5362" s="9" t="e">
        <v>#N/A</v>
      </c>
      <c r="Q5362" s="9" t="e">
        <v>#N/A</v>
      </c>
      <c r="R5362" s="9" t="e">
        <v>#N/A</v>
      </c>
      <c r="S5362" s="9" t="e">
        <v>#N/A</v>
      </c>
      <c r="T5362" s="9" t="e">
        <v>#N/A</v>
      </c>
    </row>
    <row r="5363" spans="1:20" x14ac:dyDescent="0.35">
      <c r="A5363">
        <f t="shared" si="167"/>
        <v>5363</v>
      </c>
      <c r="B5363" s="3" t="s">
        <v>72</v>
      </c>
      <c r="C5363" s="3" t="s">
        <v>75</v>
      </c>
      <c r="D5363" s="3" t="s">
        <v>66</v>
      </c>
      <c r="E5363">
        <v>2021</v>
      </c>
      <c r="F5363" s="3" t="str">
        <f t="shared" si="166"/>
        <v>CElevPELTON2021</v>
      </c>
      <c r="G5363" s="9" t="e">
        <v>#N/A</v>
      </c>
      <c r="H5363" s="9" t="e">
        <v>#N/A</v>
      </c>
      <c r="I5363" s="9" t="e">
        <v>#N/A</v>
      </c>
      <c r="J5363" s="9" t="e">
        <v>#N/A</v>
      </c>
      <c r="K5363" s="9" t="e">
        <v>#N/A</v>
      </c>
      <c r="L5363" s="9" t="e">
        <v>#N/A</v>
      </c>
      <c r="M5363" s="9" t="e">
        <v>#N/A</v>
      </c>
      <c r="N5363" s="9" t="e">
        <v>#N/A</v>
      </c>
      <c r="O5363" s="9" t="e">
        <v>#N/A</v>
      </c>
      <c r="P5363" s="9" t="e">
        <v>#N/A</v>
      </c>
      <c r="Q5363" s="9" t="e">
        <v>#N/A</v>
      </c>
      <c r="R5363" s="9" t="e">
        <v>#N/A</v>
      </c>
      <c r="S5363" s="9" t="e">
        <v>#N/A</v>
      </c>
      <c r="T5363" s="9" t="e">
        <v>#N/A</v>
      </c>
    </row>
    <row r="5364" spans="1:20" x14ac:dyDescent="0.35">
      <c r="A5364">
        <f t="shared" si="167"/>
        <v>5364</v>
      </c>
      <c r="B5364" s="3" t="s">
        <v>72</v>
      </c>
      <c r="C5364" s="3" t="s">
        <v>75</v>
      </c>
      <c r="D5364" s="3" t="s">
        <v>66</v>
      </c>
      <c r="E5364">
        <v>2022</v>
      </c>
      <c r="F5364" s="3" t="str">
        <f t="shared" si="166"/>
        <v>CElevPELTON2022</v>
      </c>
      <c r="G5364" s="9" t="e">
        <v>#N/A</v>
      </c>
      <c r="H5364" s="9" t="e">
        <v>#N/A</v>
      </c>
      <c r="I5364" s="9" t="e">
        <v>#N/A</v>
      </c>
      <c r="J5364" s="9" t="e">
        <v>#N/A</v>
      </c>
      <c r="K5364" s="9" t="e">
        <v>#N/A</v>
      </c>
      <c r="L5364" s="9" t="e">
        <v>#N/A</v>
      </c>
      <c r="M5364" s="9" t="e">
        <v>#N/A</v>
      </c>
      <c r="N5364" s="9" t="e">
        <v>#N/A</v>
      </c>
      <c r="O5364" s="9" t="e">
        <v>#N/A</v>
      </c>
      <c r="P5364" s="9" t="e">
        <v>#N/A</v>
      </c>
      <c r="Q5364" s="9" t="e">
        <v>#N/A</v>
      </c>
      <c r="R5364" s="9" t="e">
        <v>#N/A</v>
      </c>
      <c r="S5364" s="9" t="e">
        <v>#N/A</v>
      </c>
      <c r="T5364" s="9" t="e">
        <v>#N/A</v>
      </c>
    </row>
    <row r="5365" spans="1:20" x14ac:dyDescent="0.35">
      <c r="A5365">
        <f t="shared" si="167"/>
        <v>5365</v>
      </c>
      <c r="B5365" s="3" t="s">
        <v>72</v>
      </c>
      <c r="C5365" s="3" t="s">
        <v>75</v>
      </c>
      <c r="D5365" s="3" t="s">
        <v>66</v>
      </c>
      <c r="E5365">
        <v>2023</v>
      </c>
      <c r="F5365" s="3" t="str">
        <f t="shared" si="166"/>
        <v>CElevPELTON2023</v>
      </c>
      <c r="G5365" s="9" t="e">
        <v>#N/A</v>
      </c>
      <c r="H5365" s="9" t="e">
        <v>#N/A</v>
      </c>
      <c r="I5365" s="9" t="e">
        <v>#N/A</v>
      </c>
      <c r="J5365" s="9" t="e">
        <v>#N/A</v>
      </c>
      <c r="K5365" s="9" t="e">
        <v>#N/A</v>
      </c>
      <c r="L5365" s="9" t="e">
        <v>#N/A</v>
      </c>
      <c r="M5365" s="9" t="e">
        <v>#N/A</v>
      </c>
      <c r="N5365" s="9" t="e">
        <v>#N/A</v>
      </c>
      <c r="O5365" s="9" t="e">
        <v>#N/A</v>
      </c>
      <c r="P5365" s="9" t="e">
        <v>#N/A</v>
      </c>
      <c r="Q5365" s="9" t="e">
        <v>#N/A</v>
      </c>
      <c r="R5365" s="9" t="e">
        <v>#N/A</v>
      </c>
      <c r="S5365" s="9" t="e">
        <v>#N/A</v>
      </c>
      <c r="T5365" s="9" t="e">
        <v>#N/A</v>
      </c>
    </row>
    <row r="5366" spans="1:20" x14ac:dyDescent="0.35">
      <c r="A5366">
        <f t="shared" si="167"/>
        <v>5366</v>
      </c>
      <c r="B5366" s="3" t="s">
        <v>72</v>
      </c>
      <c r="C5366" s="3" t="s">
        <v>75</v>
      </c>
      <c r="D5366" s="3" t="s">
        <v>66</v>
      </c>
      <c r="E5366">
        <v>2024</v>
      </c>
      <c r="F5366" s="3" t="str">
        <f t="shared" si="166"/>
        <v>CElevPELTON2024</v>
      </c>
      <c r="G5366" s="9" t="e">
        <v>#N/A</v>
      </c>
      <c r="H5366" s="9" t="e">
        <v>#N/A</v>
      </c>
      <c r="I5366" s="9" t="e">
        <v>#N/A</v>
      </c>
      <c r="J5366" s="9" t="e">
        <v>#N/A</v>
      </c>
      <c r="K5366" s="9" t="e">
        <v>#N/A</v>
      </c>
      <c r="L5366" s="9" t="e">
        <v>#N/A</v>
      </c>
      <c r="M5366" s="9" t="e">
        <v>#N/A</v>
      </c>
      <c r="N5366" s="9" t="e">
        <v>#N/A</v>
      </c>
      <c r="O5366" s="9" t="e">
        <v>#N/A</v>
      </c>
      <c r="P5366" s="9" t="e">
        <v>#N/A</v>
      </c>
      <c r="Q5366" s="9" t="e">
        <v>#N/A</v>
      </c>
      <c r="R5366" s="9" t="e">
        <v>#N/A</v>
      </c>
      <c r="S5366" s="9" t="e">
        <v>#N/A</v>
      </c>
      <c r="T5366" s="9" t="e">
        <v>#N/A</v>
      </c>
    </row>
    <row r="5367" spans="1:20" x14ac:dyDescent="0.35">
      <c r="A5367">
        <f t="shared" si="167"/>
        <v>5367</v>
      </c>
      <c r="B5367" s="3" t="s">
        <v>72</v>
      </c>
      <c r="C5367" s="3" t="s">
        <v>75</v>
      </c>
      <c r="D5367" s="3" t="s">
        <v>66</v>
      </c>
      <c r="E5367">
        <v>2025</v>
      </c>
      <c r="F5367" s="3" t="str">
        <f t="shared" si="166"/>
        <v>CElevPELTON2025</v>
      </c>
      <c r="G5367" s="9" t="e">
        <v>#N/A</v>
      </c>
      <c r="H5367" s="9" t="e">
        <v>#N/A</v>
      </c>
      <c r="I5367" s="9" t="e">
        <v>#N/A</v>
      </c>
      <c r="J5367" s="9" t="e">
        <v>#N/A</v>
      </c>
      <c r="K5367" s="9" t="e">
        <v>#N/A</v>
      </c>
      <c r="L5367" s="9" t="e">
        <v>#N/A</v>
      </c>
      <c r="M5367" s="9" t="e">
        <v>#N/A</v>
      </c>
      <c r="N5367" s="9" t="e">
        <v>#N/A</v>
      </c>
      <c r="O5367" s="9" t="e">
        <v>#N/A</v>
      </c>
      <c r="P5367" s="9" t="e">
        <v>#N/A</v>
      </c>
      <c r="Q5367" s="9" t="e">
        <v>#N/A</v>
      </c>
      <c r="R5367" s="9" t="e">
        <v>#N/A</v>
      </c>
      <c r="S5367" s="9" t="e">
        <v>#N/A</v>
      </c>
      <c r="T5367" s="9" t="e">
        <v>#N/A</v>
      </c>
    </row>
    <row r="5368" spans="1:20" x14ac:dyDescent="0.35">
      <c r="A5368">
        <f t="shared" si="167"/>
        <v>5368</v>
      </c>
      <c r="B5368" s="3" t="s">
        <v>72</v>
      </c>
      <c r="C5368" s="3" t="s">
        <v>75</v>
      </c>
      <c r="D5368" s="3" t="s">
        <v>66</v>
      </c>
      <c r="E5368">
        <v>2026</v>
      </c>
      <c r="F5368" s="3" t="str">
        <f t="shared" si="166"/>
        <v>CElevPELTON2026</v>
      </c>
      <c r="G5368" s="9" t="e">
        <v>#N/A</v>
      </c>
      <c r="H5368" s="9" t="e">
        <v>#N/A</v>
      </c>
      <c r="I5368" s="9" t="e">
        <v>#N/A</v>
      </c>
      <c r="J5368" s="9" t="e">
        <v>#N/A</v>
      </c>
      <c r="K5368" s="9" t="e">
        <v>#N/A</v>
      </c>
      <c r="L5368" s="9" t="e">
        <v>#N/A</v>
      </c>
      <c r="M5368" s="9" t="e">
        <v>#N/A</v>
      </c>
      <c r="N5368" s="9" t="e">
        <v>#N/A</v>
      </c>
      <c r="O5368" s="9" t="e">
        <v>#N/A</v>
      </c>
      <c r="P5368" s="9" t="e">
        <v>#N/A</v>
      </c>
      <c r="Q5368" s="9" t="e">
        <v>#N/A</v>
      </c>
      <c r="R5368" s="9" t="e">
        <v>#N/A</v>
      </c>
      <c r="S5368" s="9" t="e">
        <v>#N/A</v>
      </c>
      <c r="T5368" s="9" t="e">
        <v>#N/A</v>
      </c>
    </row>
    <row r="5369" spans="1:20" x14ac:dyDescent="0.35">
      <c r="A5369">
        <f t="shared" si="167"/>
        <v>5369</v>
      </c>
      <c r="B5369" s="3" t="s">
        <v>72</v>
      </c>
      <c r="C5369" s="3" t="s">
        <v>75</v>
      </c>
      <c r="D5369" s="3" t="s">
        <v>66</v>
      </c>
      <c r="E5369">
        <v>2027</v>
      </c>
      <c r="F5369" s="3" t="str">
        <f t="shared" si="166"/>
        <v>CElevPELTON2027</v>
      </c>
      <c r="G5369" s="9" t="e">
        <v>#N/A</v>
      </c>
      <c r="H5369" s="9" t="e">
        <v>#N/A</v>
      </c>
      <c r="I5369" s="9" t="e">
        <v>#N/A</v>
      </c>
      <c r="J5369" s="9" t="e">
        <v>#N/A</v>
      </c>
      <c r="K5369" s="9" t="e">
        <v>#N/A</v>
      </c>
      <c r="L5369" s="9" t="e">
        <v>#N/A</v>
      </c>
      <c r="M5369" s="9" t="e">
        <v>#N/A</v>
      </c>
      <c r="N5369" s="9" t="e">
        <v>#N/A</v>
      </c>
      <c r="O5369" s="9" t="e">
        <v>#N/A</v>
      </c>
      <c r="P5369" s="9" t="e">
        <v>#N/A</v>
      </c>
      <c r="Q5369" s="9" t="e">
        <v>#N/A</v>
      </c>
      <c r="R5369" s="9" t="e">
        <v>#N/A</v>
      </c>
      <c r="S5369" s="9" t="e">
        <v>#N/A</v>
      </c>
      <c r="T5369" s="9" t="e">
        <v>#N/A</v>
      </c>
    </row>
    <row r="5370" spans="1:20" x14ac:dyDescent="0.35">
      <c r="A5370">
        <f t="shared" si="167"/>
        <v>5370</v>
      </c>
      <c r="B5370" s="3" t="s">
        <v>72</v>
      </c>
      <c r="C5370" s="3" t="s">
        <v>75</v>
      </c>
      <c r="D5370" s="3" t="s">
        <v>66</v>
      </c>
      <c r="E5370">
        <v>2028</v>
      </c>
      <c r="F5370" s="3" t="str">
        <f t="shared" si="166"/>
        <v>CElevPELTON2028</v>
      </c>
      <c r="G5370" s="9" t="e">
        <v>#N/A</v>
      </c>
      <c r="H5370" s="9" t="e">
        <v>#N/A</v>
      </c>
      <c r="I5370" s="9" t="e">
        <v>#N/A</v>
      </c>
      <c r="J5370" s="9" t="e">
        <v>#N/A</v>
      </c>
      <c r="K5370" s="9" t="e">
        <v>#N/A</v>
      </c>
      <c r="L5370" s="9" t="e">
        <v>#N/A</v>
      </c>
      <c r="M5370" s="9" t="e">
        <v>#N/A</v>
      </c>
      <c r="N5370" s="9" t="e">
        <v>#N/A</v>
      </c>
      <c r="O5370" s="9" t="e">
        <v>#N/A</v>
      </c>
      <c r="P5370" s="9" t="e">
        <v>#N/A</v>
      </c>
      <c r="Q5370" s="9" t="e">
        <v>#N/A</v>
      </c>
      <c r="R5370" s="9" t="e">
        <v>#N/A</v>
      </c>
      <c r="S5370" s="9" t="e">
        <v>#N/A</v>
      </c>
      <c r="T5370" s="9" t="e">
        <v>#N/A</v>
      </c>
    </row>
    <row r="5371" spans="1:20" x14ac:dyDescent="0.35">
      <c r="A5371">
        <f t="shared" si="167"/>
        <v>5371</v>
      </c>
      <c r="B5371" s="3" t="s">
        <v>72</v>
      </c>
      <c r="C5371" s="3" t="s">
        <v>75</v>
      </c>
      <c r="D5371" s="3" t="s">
        <v>66</v>
      </c>
      <c r="E5371">
        <v>2029</v>
      </c>
      <c r="F5371" s="3" t="str">
        <f t="shared" si="166"/>
        <v>CElevPELTON2029</v>
      </c>
      <c r="G5371" s="9" t="e">
        <v>#N/A</v>
      </c>
      <c r="H5371" s="9" t="e">
        <v>#N/A</v>
      </c>
      <c r="I5371" s="9" t="e">
        <v>#N/A</v>
      </c>
      <c r="J5371" s="9" t="e">
        <v>#N/A</v>
      </c>
      <c r="K5371" s="9" t="e">
        <v>#N/A</v>
      </c>
      <c r="L5371" s="9" t="e">
        <v>#N/A</v>
      </c>
      <c r="M5371" s="9" t="e">
        <v>#N/A</v>
      </c>
      <c r="N5371" s="9" t="e">
        <v>#N/A</v>
      </c>
      <c r="O5371" s="9" t="e">
        <v>#N/A</v>
      </c>
      <c r="P5371" s="9" t="e">
        <v>#N/A</v>
      </c>
      <c r="Q5371" s="9" t="e">
        <v>#N/A</v>
      </c>
      <c r="R5371" s="9" t="e">
        <v>#N/A</v>
      </c>
      <c r="S5371" s="9" t="e">
        <v>#N/A</v>
      </c>
      <c r="T5371" s="9" t="e">
        <v>#N/A</v>
      </c>
    </row>
    <row r="5372" spans="1:20" x14ac:dyDescent="0.35">
      <c r="A5372">
        <f t="shared" si="167"/>
        <v>5372</v>
      </c>
      <c r="B5372" s="3" t="s">
        <v>72</v>
      </c>
      <c r="C5372" s="3" t="s">
        <v>75</v>
      </c>
      <c r="D5372" s="3" t="s">
        <v>67</v>
      </c>
      <c r="E5372">
        <v>2020</v>
      </c>
      <c r="F5372" s="3" t="str">
        <f t="shared" si="166"/>
        <v>CElevREREG2020</v>
      </c>
      <c r="G5372" s="9" t="e">
        <v>#N/A</v>
      </c>
      <c r="H5372" s="9" t="e">
        <v>#N/A</v>
      </c>
      <c r="I5372" s="9" t="e">
        <v>#N/A</v>
      </c>
      <c r="J5372" s="9" t="e">
        <v>#N/A</v>
      </c>
      <c r="K5372" s="9" t="e">
        <v>#N/A</v>
      </c>
      <c r="L5372" s="9" t="e">
        <v>#N/A</v>
      </c>
      <c r="M5372" s="9" t="e">
        <v>#N/A</v>
      </c>
      <c r="N5372" s="9" t="e">
        <v>#N/A</v>
      </c>
      <c r="O5372" s="9" t="e">
        <v>#N/A</v>
      </c>
      <c r="P5372" s="9" t="e">
        <v>#N/A</v>
      </c>
      <c r="Q5372" s="9" t="e">
        <v>#N/A</v>
      </c>
      <c r="R5372" s="9" t="e">
        <v>#N/A</v>
      </c>
      <c r="S5372" s="9" t="e">
        <v>#N/A</v>
      </c>
      <c r="T5372" s="9" t="e">
        <v>#N/A</v>
      </c>
    </row>
    <row r="5373" spans="1:20" x14ac:dyDescent="0.35">
      <c r="A5373">
        <f t="shared" si="167"/>
        <v>5373</v>
      </c>
      <c r="B5373" s="3" t="s">
        <v>72</v>
      </c>
      <c r="C5373" s="3" t="s">
        <v>75</v>
      </c>
      <c r="D5373" s="3" t="s">
        <v>67</v>
      </c>
      <c r="E5373">
        <v>2021</v>
      </c>
      <c r="F5373" s="3" t="str">
        <f t="shared" si="166"/>
        <v>CElevREREG2021</v>
      </c>
      <c r="G5373" s="9" t="e">
        <v>#N/A</v>
      </c>
      <c r="H5373" s="9" t="e">
        <v>#N/A</v>
      </c>
      <c r="I5373" s="9" t="e">
        <v>#N/A</v>
      </c>
      <c r="J5373" s="9" t="e">
        <v>#N/A</v>
      </c>
      <c r="K5373" s="9" t="e">
        <v>#N/A</v>
      </c>
      <c r="L5373" s="9" t="e">
        <v>#N/A</v>
      </c>
      <c r="M5373" s="9" t="e">
        <v>#N/A</v>
      </c>
      <c r="N5373" s="9" t="e">
        <v>#N/A</v>
      </c>
      <c r="O5373" s="9" t="e">
        <v>#N/A</v>
      </c>
      <c r="P5373" s="9" t="e">
        <v>#N/A</v>
      </c>
      <c r="Q5373" s="9" t="e">
        <v>#N/A</v>
      </c>
      <c r="R5373" s="9" t="e">
        <v>#N/A</v>
      </c>
      <c r="S5373" s="9" t="e">
        <v>#N/A</v>
      </c>
      <c r="T5373" s="9" t="e">
        <v>#N/A</v>
      </c>
    </row>
    <row r="5374" spans="1:20" x14ac:dyDescent="0.35">
      <c r="A5374">
        <f t="shared" si="167"/>
        <v>5374</v>
      </c>
      <c r="B5374" s="3" t="s">
        <v>72</v>
      </c>
      <c r="C5374" s="3" t="s">
        <v>75</v>
      </c>
      <c r="D5374" s="3" t="s">
        <v>67</v>
      </c>
      <c r="E5374">
        <v>2022</v>
      </c>
      <c r="F5374" s="3" t="str">
        <f t="shared" si="166"/>
        <v>CElevREREG2022</v>
      </c>
      <c r="G5374" s="9" t="e">
        <v>#N/A</v>
      </c>
      <c r="H5374" s="9" t="e">
        <v>#N/A</v>
      </c>
      <c r="I5374" s="9" t="e">
        <v>#N/A</v>
      </c>
      <c r="J5374" s="9" t="e">
        <v>#N/A</v>
      </c>
      <c r="K5374" s="9" t="e">
        <v>#N/A</v>
      </c>
      <c r="L5374" s="9" t="e">
        <v>#N/A</v>
      </c>
      <c r="M5374" s="9" t="e">
        <v>#N/A</v>
      </c>
      <c r="N5374" s="9" t="e">
        <v>#N/A</v>
      </c>
      <c r="O5374" s="9" t="e">
        <v>#N/A</v>
      </c>
      <c r="P5374" s="9" t="e">
        <v>#N/A</v>
      </c>
      <c r="Q5374" s="9" t="e">
        <v>#N/A</v>
      </c>
      <c r="R5374" s="9" t="e">
        <v>#N/A</v>
      </c>
      <c r="S5374" s="9" t="e">
        <v>#N/A</v>
      </c>
      <c r="T5374" s="9" t="e">
        <v>#N/A</v>
      </c>
    </row>
    <row r="5375" spans="1:20" x14ac:dyDescent="0.35">
      <c r="A5375">
        <f t="shared" si="167"/>
        <v>5375</v>
      </c>
      <c r="B5375" s="3" t="s">
        <v>72</v>
      </c>
      <c r="C5375" s="3" t="s">
        <v>75</v>
      </c>
      <c r="D5375" s="3" t="s">
        <v>67</v>
      </c>
      <c r="E5375">
        <v>2023</v>
      </c>
      <c r="F5375" s="3" t="str">
        <f t="shared" si="166"/>
        <v>CElevREREG2023</v>
      </c>
      <c r="G5375" s="9" t="e">
        <v>#N/A</v>
      </c>
      <c r="H5375" s="9" t="e">
        <v>#N/A</v>
      </c>
      <c r="I5375" s="9" t="e">
        <v>#N/A</v>
      </c>
      <c r="J5375" s="9" t="e">
        <v>#N/A</v>
      </c>
      <c r="K5375" s="9" t="e">
        <v>#N/A</v>
      </c>
      <c r="L5375" s="9" t="e">
        <v>#N/A</v>
      </c>
      <c r="M5375" s="9" t="e">
        <v>#N/A</v>
      </c>
      <c r="N5375" s="9" t="e">
        <v>#N/A</v>
      </c>
      <c r="O5375" s="9" t="e">
        <v>#N/A</v>
      </c>
      <c r="P5375" s="9" t="e">
        <v>#N/A</v>
      </c>
      <c r="Q5375" s="9" t="e">
        <v>#N/A</v>
      </c>
      <c r="R5375" s="9" t="e">
        <v>#N/A</v>
      </c>
      <c r="S5375" s="9" t="e">
        <v>#N/A</v>
      </c>
      <c r="T5375" s="9" t="e">
        <v>#N/A</v>
      </c>
    </row>
    <row r="5376" spans="1:20" x14ac:dyDescent="0.35">
      <c r="A5376">
        <f t="shared" si="167"/>
        <v>5376</v>
      </c>
      <c r="B5376" s="3" t="s">
        <v>72</v>
      </c>
      <c r="C5376" s="3" t="s">
        <v>75</v>
      </c>
      <c r="D5376" s="3" t="s">
        <v>67</v>
      </c>
      <c r="E5376">
        <v>2024</v>
      </c>
      <c r="F5376" s="3" t="str">
        <f t="shared" si="166"/>
        <v>CElevREREG2024</v>
      </c>
      <c r="G5376" s="9" t="e">
        <v>#N/A</v>
      </c>
      <c r="H5376" s="9" t="e">
        <v>#N/A</v>
      </c>
      <c r="I5376" s="9" t="e">
        <v>#N/A</v>
      </c>
      <c r="J5376" s="9" t="e">
        <v>#N/A</v>
      </c>
      <c r="K5376" s="9" t="e">
        <v>#N/A</v>
      </c>
      <c r="L5376" s="9" t="e">
        <v>#N/A</v>
      </c>
      <c r="M5376" s="9" t="e">
        <v>#N/A</v>
      </c>
      <c r="N5376" s="9" t="e">
        <v>#N/A</v>
      </c>
      <c r="O5376" s="9" t="e">
        <v>#N/A</v>
      </c>
      <c r="P5376" s="9" t="e">
        <v>#N/A</v>
      </c>
      <c r="Q5376" s="9" t="e">
        <v>#N/A</v>
      </c>
      <c r="R5376" s="9" t="e">
        <v>#N/A</v>
      </c>
      <c r="S5376" s="9" t="e">
        <v>#N/A</v>
      </c>
      <c r="T5376" s="9" t="e">
        <v>#N/A</v>
      </c>
    </row>
    <row r="5377" spans="1:20" x14ac:dyDescent="0.35">
      <c r="A5377">
        <f t="shared" si="167"/>
        <v>5377</v>
      </c>
      <c r="B5377" s="3" t="s">
        <v>72</v>
      </c>
      <c r="C5377" s="3" t="s">
        <v>75</v>
      </c>
      <c r="D5377" s="3" t="s">
        <v>67</v>
      </c>
      <c r="E5377">
        <v>2025</v>
      </c>
      <c r="F5377" s="3" t="str">
        <f t="shared" si="166"/>
        <v>CElevREREG2025</v>
      </c>
      <c r="G5377" s="9" t="e">
        <v>#N/A</v>
      </c>
      <c r="H5377" s="9" t="e">
        <v>#N/A</v>
      </c>
      <c r="I5377" s="9" t="e">
        <v>#N/A</v>
      </c>
      <c r="J5377" s="9" t="e">
        <v>#N/A</v>
      </c>
      <c r="K5377" s="9" t="e">
        <v>#N/A</v>
      </c>
      <c r="L5377" s="9" t="e">
        <v>#N/A</v>
      </c>
      <c r="M5377" s="9" t="e">
        <v>#N/A</v>
      </c>
      <c r="N5377" s="9" t="e">
        <v>#N/A</v>
      </c>
      <c r="O5377" s="9" t="e">
        <v>#N/A</v>
      </c>
      <c r="P5377" s="9" t="e">
        <v>#N/A</v>
      </c>
      <c r="Q5377" s="9" t="e">
        <v>#N/A</v>
      </c>
      <c r="R5377" s="9" t="e">
        <v>#N/A</v>
      </c>
      <c r="S5377" s="9" t="e">
        <v>#N/A</v>
      </c>
      <c r="T5377" s="9" t="e">
        <v>#N/A</v>
      </c>
    </row>
    <row r="5378" spans="1:20" x14ac:dyDescent="0.35">
      <c r="A5378">
        <f t="shared" si="167"/>
        <v>5378</v>
      </c>
      <c r="B5378" s="3" t="s">
        <v>72</v>
      </c>
      <c r="C5378" s="3" t="s">
        <v>75</v>
      </c>
      <c r="D5378" s="3" t="s">
        <v>67</v>
      </c>
      <c r="E5378">
        <v>2026</v>
      </c>
      <c r="F5378" s="3" t="str">
        <f t="shared" ref="F5378:F5441" si="168">_xlfn.CONCAT(B5378,C5378,D5378,E5378)</f>
        <v>CElevREREG2026</v>
      </c>
      <c r="G5378" s="9" t="e">
        <v>#N/A</v>
      </c>
      <c r="H5378" s="9" t="e">
        <v>#N/A</v>
      </c>
      <c r="I5378" s="9" t="e">
        <v>#N/A</v>
      </c>
      <c r="J5378" s="9" t="e">
        <v>#N/A</v>
      </c>
      <c r="K5378" s="9" t="e">
        <v>#N/A</v>
      </c>
      <c r="L5378" s="9" t="e">
        <v>#N/A</v>
      </c>
      <c r="M5378" s="9" t="e">
        <v>#N/A</v>
      </c>
      <c r="N5378" s="9" t="e">
        <v>#N/A</v>
      </c>
      <c r="O5378" s="9" t="e">
        <v>#N/A</v>
      </c>
      <c r="P5378" s="9" t="e">
        <v>#N/A</v>
      </c>
      <c r="Q5378" s="9" t="e">
        <v>#N/A</v>
      </c>
      <c r="R5378" s="9" t="e">
        <v>#N/A</v>
      </c>
      <c r="S5378" s="9" t="e">
        <v>#N/A</v>
      </c>
      <c r="T5378" s="9" t="e">
        <v>#N/A</v>
      </c>
    </row>
    <row r="5379" spans="1:20" x14ac:dyDescent="0.35">
      <c r="A5379">
        <f t="shared" ref="A5379:A5442" si="169">A5378+1</f>
        <v>5379</v>
      </c>
      <c r="B5379" s="3" t="s">
        <v>72</v>
      </c>
      <c r="C5379" s="3" t="s">
        <v>75</v>
      </c>
      <c r="D5379" s="3" t="s">
        <v>67</v>
      </c>
      <c r="E5379">
        <v>2027</v>
      </c>
      <c r="F5379" s="3" t="str">
        <f t="shared" si="168"/>
        <v>CElevREREG2027</v>
      </c>
      <c r="G5379" s="9" t="e">
        <v>#N/A</v>
      </c>
      <c r="H5379" s="9" t="e">
        <v>#N/A</v>
      </c>
      <c r="I5379" s="9" t="e">
        <v>#N/A</v>
      </c>
      <c r="J5379" s="9" t="e">
        <v>#N/A</v>
      </c>
      <c r="K5379" s="9" t="e">
        <v>#N/A</v>
      </c>
      <c r="L5379" s="9" t="e">
        <v>#N/A</v>
      </c>
      <c r="M5379" s="9" t="e">
        <v>#N/A</v>
      </c>
      <c r="N5379" s="9" t="e">
        <v>#N/A</v>
      </c>
      <c r="O5379" s="9" t="e">
        <v>#N/A</v>
      </c>
      <c r="P5379" s="9" t="e">
        <v>#N/A</v>
      </c>
      <c r="Q5379" s="9" t="e">
        <v>#N/A</v>
      </c>
      <c r="R5379" s="9" t="e">
        <v>#N/A</v>
      </c>
      <c r="S5379" s="9" t="e">
        <v>#N/A</v>
      </c>
      <c r="T5379" s="9" t="e">
        <v>#N/A</v>
      </c>
    </row>
    <row r="5380" spans="1:20" x14ac:dyDescent="0.35">
      <c r="A5380">
        <f t="shared" si="169"/>
        <v>5380</v>
      </c>
      <c r="B5380" s="3" t="s">
        <v>72</v>
      </c>
      <c r="C5380" s="3" t="s">
        <v>75</v>
      </c>
      <c r="D5380" s="3" t="s">
        <v>67</v>
      </c>
      <c r="E5380">
        <v>2028</v>
      </c>
      <c r="F5380" s="3" t="str">
        <f t="shared" si="168"/>
        <v>CElevREREG2028</v>
      </c>
      <c r="G5380" s="9" t="e">
        <v>#N/A</v>
      </c>
      <c r="H5380" s="9" t="e">
        <v>#N/A</v>
      </c>
      <c r="I5380" s="9" t="e">
        <v>#N/A</v>
      </c>
      <c r="J5380" s="9" t="e">
        <v>#N/A</v>
      </c>
      <c r="K5380" s="9" t="e">
        <v>#N/A</v>
      </c>
      <c r="L5380" s="9" t="e">
        <v>#N/A</v>
      </c>
      <c r="M5380" s="9" t="e">
        <v>#N/A</v>
      </c>
      <c r="N5380" s="9" t="e">
        <v>#N/A</v>
      </c>
      <c r="O5380" s="9" t="e">
        <v>#N/A</v>
      </c>
      <c r="P5380" s="9" t="e">
        <v>#N/A</v>
      </c>
      <c r="Q5380" s="9" t="e">
        <v>#N/A</v>
      </c>
      <c r="R5380" s="9" t="e">
        <v>#N/A</v>
      </c>
      <c r="S5380" s="9" t="e">
        <v>#N/A</v>
      </c>
      <c r="T5380" s="9" t="e">
        <v>#N/A</v>
      </c>
    </row>
    <row r="5381" spans="1:20" x14ac:dyDescent="0.35">
      <c r="A5381">
        <f t="shared" si="169"/>
        <v>5381</v>
      </c>
      <c r="B5381" s="3" t="s">
        <v>72</v>
      </c>
      <c r="C5381" s="3" t="s">
        <v>75</v>
      </c>
      <c r="D5381" s="3" t="s">
        <v>67</v>
      </c>
      <c r="E5381">
        <v>2029</v>
      </c>
      <c r="F5381" s="3" t="str">
        <f t="shared" si="168"/>
        <v>CElevREREG2029</v>
      </c>
      <c r="G5381" s="9" t="e">
        <v>#N/A</v>
      </c>
      <c r="H5381" s="9" t="e">
        <v>#N/A</v>
      </c>
      <c r="I5381" s="9" t="e">
        <v>#N/A</v>
      </c>
      <c r="J5381" s="9" t="e">
        <v>#N/A</v>
      </c>
      <c r="K5381" s="9" t="e">
        <v>#N/A</v>
      </c>
      <c r="L5381" s="9" t="e">
        <v>#N/A</v>
      </c>
      <c r="M5381" s="9" t="e">
        <v>#N/A</v>
      </c>
      <c r="N5381" s="9" t="e">
        <v>#N/A</v>
      </c>
      <c r="O5381" s="9" t="e">
        <v>#N/A</v>
      </c>
      <c r="P5381" s="9" t="e">
        <v>#N/A</v>
      </c>
      <c r="Q5381" s="9" t="e">
        <v>#N/A</v>
      </c>
      <c r="R5381" s="9" t="e">
        <v>#N/A</v>
      </c>
      <c r="S5381" s="9" t="e">
        <v>#N/A</v>
      </c>
      <c r="T5381" s="9" t="e">
        <v>#N/A</v>
      </c>
    </row>
    <row r="5382" spans="1:20" x14ac:dyDescent="0.35">
      <c r="A5382">
        <f t="shared" si="169"/>
        <v>5382</v>
      </c>
      <c r="B5382" s="3" t="s">
        <v>72</v>
      </c>
      <c r="C5382" s="3" t="s">
        <v>75</v>
      </c>
      <c r="D5382" s="3" t="s">
        <v>68</v>
      </c>
      <c r="E5382">
        <v>2020</v>
      </c>
      <c r="F5382" s="3" t="str">
        <f t="shared" si="168"/>
        <v>CElevDALLES2020</v>
      </c>
      <c r="G5382" s="9">
        <v>158.1</v>
      </c>
      <c r="H5382" s="9">
        <v>158.1</v>
      </c>
      <c r="I5382" s="9">
        <v>158.1</v>
      </c>
      <c r="J5382" s="9">
        <v>158.1</v>
      </c>
      <c r="K5382" s="9">
        <v>158.1</v>
      </c>
      <c r="L5382" s="9">
        <v>158.1</v>
      </c>
      <c r="M5382" s="9">
        <v>158.1</v>
      </c>
      <c r="N5382" s="9">
        <v>158.1</v>
      </c>
      <c r="O5382" s="9">
        <v>158.1</v>
      </c>
      <c r="P5382" s="9">
        <v>158.1</v>
      </c>
      <c r="Q5382" s="9">
        <v>158.1</v>
      </c>
      <c r="R5382" s="9">
        <v>158.1</v>
      </c>
      <c r="S5382" s="9">
        <v>158.1</v>
      </c>
      <c r="T5382" s="9">
        <v>158.1</v>
      </c>
    </row>
    <row r="5383" spans="1:20" x14ac:dyDescent="0.35">
      <c r="A5383">
        <f t="shared" si="169"/>
        <v>5383</v>
      </c>
      <c r="B5383" s="3" t="s">
        <v>72</v>
      </c>
      <c r="C5383" s="3" t="s">
        <v>75</v>
      </c>
      <c r="D5383" s="3" t="s">
        <v>68</v>
      </c>
      <c r="E5383">
        <v>2021</v>
      </c>
      <c r="F5383" s="3" t="str">
        <f t="shared" si="168"/>
        <v>CElevDALLES2021</v>
      </c>
      <c r="G5383" s="9">
        <v>158.1</v>
      </c>
      <c r="H5383" s="9">
        <v>158.1</v>
      </c>
      <c r="I5383" s="9">
        <v>158.1</v>
      </c>
      <c r="J5383" s="9">
        <v>158.1</v>
      </c>
      <c r="K5383" s="9">
        <v>158.1</v>
      </c>
      <c r="L5383" s="9">
        <v>158.1</v>
      </c>
      <c r="M5383" s="9">
        <v>158.1</v>
      </c>
      <c r="N5383" s="9">
        <v>158.1</v>
      </c>
      <c r="O5383" s="9">
        <v>158.1</v>
      </c>
      <c r="P5383" s="9">
        <v>158.1</v>
      </c>
      <c r="Q5383" s="9">
        <v>158.1</v>
      </c>
      <c r="R5383" s="9">
        <v>158.1</v>
      </c>
      <c r="S5383" s="9">
        <v>158.1</v>
      </c>
      <c r="T5383" s="9">
        <v>158.1</v>
      </c>
    </row>
    <row r="5384" spans="1:20" x14ac:dyDescent="0.35">
      <c r="A5384">
        <f t="shared" si="169"/>
        <v>5384</v>
      </c>
      <c r="B5384" s="3" t="s">
        <v>72</v>
      </c>
      <c r="C5384" s="3" t="s">
        <v>75</v>
      </c>
      <c r="D5384" s="3" t="s">
        <v>68</v>
      </c>
      <c r="E5384">
        <v>2022</v>
      </c>
      <c r="F5384" s="3" t="str">
        <f t="shared" si="168"/>
        <v>CElevDALLES2022</v>
      </c>
      <c r="G5384" s="9">
        <v>158.1</v>
      </c>
      <c r="H5384" s="9">
        <v>158.1</v>
      </c>
      <c r="I5384" s="9">
        <v>158.1</v>
      </c>
      <c r="J5384" s="9">
        <v>158.1</v>
      </c>
      <c r="K5384" s="9">
        <v>158.1</v>
      </c>
      <c r="L5384" s="9">
        <v>158.1</v>
      </c>
      <c r="M5384" s="9">
        <v>158.1</v>
      </c>
      <c r="N5384" s="9">
        <v>158.1</v>
      </c>
      <c r="O5384" s="9">
        <v>158.1</v>
      </c>
      <c r="P5384" s="9">
        <v>158.1</v>
      </c>
      <c r="Q5384" s="9">
        <v>158.1</v>
      </c>
      <c r="R5384" s="9">
        <v>158.1</v>
      </c>
      <c r="S5384" s="9">
        <v>158.1</v>
      </c>
      <c r="T5384" s="9">
        <v>158.1</v>
      </c>
    </row>
    <row r="5385" spans="1:20" x14ac:dyDescent="0.35">
      <c r="A5385">
        <f t="shared" si="169"/>
        <v>5385</v>
      </c>
      <c r="B5385" s="3" t="s">
        <v>72</v>
      </c>
      <c r="C5385" s="3" t="s">
        <v>75</v>
      </c>
      <c r="D5385" s="3" t="s">
        <v>68</v>
      </c>
      <c r="E5385">
        <v>2023</v>
      </c>
      <c r="F5385" s="3" t="str">
        <f t="shared" si="168"/>
        <v>CElevDALLES2023</v>
      </c>
      <c r="G5385" s="9">
        <v>158.1</v>
      </c>
      <c r="H5385" s="9">
        <v>158.1</v>
      </c>
      <c r="I5385" s="9">
        <v>158.1</v>
      </c>
      <c r="J5385" s="9">
        <v>158.1</v>
      </c>
      <c r="K5385" s="9">
        <v>158.1</v>
      </c>
      <c r="L5385" s="9">
        <v>158.1</v>
      </c>
      <c r="M5385" s="9">
        <v>158.1</v>
      </c>
      <c r="N5385" s="9">
        <v>158.1</v>
      </c>
      <c r="O5385" s="9">
        <v>158.1</v>
      </c>
      <c r="P5385" s="9">
        <v>158.1</v>
      </c>
      <c r="Q5385" s="9">
        <v>158.1</v>
      </c>
      <c r="R5385" s="9">
        <v>158.1</v>
      </c>
      <c r="S5385" s="9">
        <v>158.1</v>
      </c>
      <c r="T5385" s="9">
        <v>158.1</v>
      </c>
    </row>
    <row r="5386" spans="1:20" x14ac:dyDescent="0.35">
      <c r="A5386">
        <f t="shared" si="169"/>
        <v>5386</v>
      </c>
      <c r="B5386" s="3" t="s">
        <v>72</v>
      </c>
      <c r="C5386" s="3" t="s">
        <v>75</v>
      </c>
      <c r="D5386" s="3" t="s">
        <v>68</v>
      </c>
      <c r="E5386">
        <v>2024</v>
      </c>
      <c r="F5386" s="3" t="str">
        <f t="shared" si="168"/>
        <v>CElevDALLES2024</v>
      </c>
      <c r="G5386" s="9">
        <v>158.1</v>
      </c>
      <c r="H5386" s="9">
        <v>158.1</v>
      </c>
      <c r="I5386" s="9">
        <v>158.1</v>
      </c>
      <c r="J5386" s="9">
        <v>158.1</v>
      </c>
      <c r="K5386" s="9">
        <v>158.1</v>
      </c>
      <c r="L5386" s="9">
        <v>158.1</v>
      </c>
      <c r="M5386" s="9">
        <v>158.1</v>
      </c>
      <c r="N5386" s="9">
        <v>158.1</v>
      </c>
      <c r="O5386" s="9">
        <v>158.1</v>
      </c>
      <c r="P5386" s="9">
        <v>158.1</v>
      </c>
      <c r="Q5386" s="9">
        <v>158.1</v>
      </c>
      <c r="R5386" s="9">
        <v>158.1</v>
      </c>
      <c r="S5386" s="9">
        <v>158.1</v>
      </c>
      <c r="T5386" s="9">
        <v>158.1</v>
      </c>
    </row>
    <row r="5387" spans="1:20" x14ac:dyDescent="0.35">
      <c r="A5387">
        <f t="shared" si="169"/>
        <v>5387</v>
      </c>
      <c r="B5387" s="3" t="s">
        <v>72</v>
      </c>
      <c r="C5387" s="3" t="s">
        <v>75</v>
      </c>
      <c r="D5387" s="3" t="s">
        <v>68</v>
      </c>
      <c r="E5387">
        <v>2025</v>
      </c>
      <c r="F5387" s="3" t="str">
        <f t="shared" si="168"/>
        <v>CElevDALLES2025</v>
      </c>
      <c r="G5387" s="9">
        <v>158.1</v>
      </c>
      <c r="H5387" s="9">
        <v>158.1</v>
      </c>
      <c r="I5387" s="9">
        <v>158.1</v>
      </c>
      <c r="J5387" s="9">
        <v>158.1</v>
      </c>
      <c r="K5387" s="9">
        <v>158.1</v>
      </c>
      <c r="L5387" s="9">
        <v>158.1</v>
      </c>
      <c r="M5387" s="9">
        <v>158.1</v>
      </c>
      <c r="N5387" s="9">
        <v>158.1</v>
      </c>
      <c r="O5387" s="9">
        <v>158.1</v>
      </c>
      <c r="P5387" s="9">
        <v>158.1</v>
      </c>
      <c r="Q5387" s="9">
        <v>158.1</v>
      </c>
      <c r="R5387" s="9">
        <v>158.1</v>
      </c>
      <c r="S5387" s="9">
        <v>158.1</v>
      </c>
      <c r="T5387" s="9">
        <v>158.1</v>
      </c>
    </row>
    <row r="5388" spans="1:20" x14ac:dyDescent="0.35">
      <c r="A5388">
        <f t="shared" si="169"/>
        <v>5388</v>
      </c>
      <c r="B5388" s="3" t="s">
        <v>72</v>
      </c>
      <c r="C5388" s="3" t="s">
        <v>75</v>
      </c>
      <c r="D5388" s="3" t="s">
        <v>68</v>
      </c>
      <c r="E5388">
        <v>2026</v>
      </c>
      <c r="F5388" s="3" t="str">
        <f t="shared" si="168"/>
        <v>CElevDALLES2026</v>
      </c>
      <c r="G5388" s="9">
        <v>158.1</v>
      </c>
      <c r="H5388" s="9">
        <v>158.1</v>
      </c>
      <c r="I5388" s="9">
        <v>158.1</v>
      </c>
      <c r="J5388" s="9">
        <v>158.1</v>
      </c>
      <c r="K5388" s="9">
        <v>158.1</v>
      </c>
      <c r="L5388" s="9">
        <v>158.1</v>
      </c>
      <c r="M5388" s="9">
        <v>158.1</v>
      </c>
      <c r="N5388" s="9">
        <v>158.1</v>
      </c>
      <c r="O5388" s="9">
        <v>158.1</v>
      </c>
      <c r="P5388" s="9">
        <v>158.1</v>
      </c>
      <c r="Q5388" s="9">
        <v>158.1</v>
      </c>
      <c r="R5388" s="9">
        <v>158.1</v>
      </c>
      <c r="S5388" s="9">
        <v>158.1</v>
      </c>
      <c r="T5388" s="9">
        <v>158.1</v>
      </c>
    </row>
    <row r="5389" spans="1:20" x14ac:dyDescent="0.35">
      <c r="A5389">
        <f t="shared" si="169"/>
        <v>5389</v>
      </c>
      <c r="B5389" s="3" t="s">
        <v>72</v>
      </c>
      <c r="C5389" s="3" t="s">
        <v>75</v>
      </c>
      <c r="D5389" s="3" t="s">
        <v>68</v>
      </c>
      <c r="E5389">
        <v>2027</v>
      </c>
      <c r="F5389" s="3" t="str">
        <f t="shared" si="168"/>
        <v>CElevDALLES2027</v>
      </c>
      <c r="G5389" s="9">
        <v>158.1</v>
      </c>
      <c r="H5389" s="9">
        <v>158.1</v>
      </c>
      <c r="I5389" s="9">
        <v>158.1</v>
      </c>
      <c r="J5389" s="9">
        <v>158.1</v>
      </c>
      <c r="K5389" s="9">
        <v>158.1</v>
      </c>
      <c r="L5389" s="9">
        <v>158.1</v>
      </c>
      <c r="M5389" s="9">
        <v>158.1</v>
      </c>
      <c r="N5389" s="9">
        <v>158.1</v>
      </c>
      <c r="O5389" s="9">
        <v>158.1</v>
      </c>
      <c r="P5389" s="9">
        <v>158.1</v>
      </c>
      <c r="Q5389" s="9">
        <v>158.1</v>
      </c>
      <c r="R5389" s="9">
        <v>158.1</v>
      </c>
      <c r="S5389" s="9">
        <v>158.1</v>
      </c>
      <c r="T5389" s="9">
        <v>158.1</v>
      </c>
    </row>
    <row r="5390" spans="1:20" x14ac:dyDescent="0.35">
      <c r="A5390">
        <f t="shared" si="169"/>
        <v>5390</v>
      </c>
      <c r="B5390" s="3" t="s">
        <v>72</v>
      </c>
      <c r="C5390" s="3" t="s">
        <v>75</v>
      </c>
      <c r="D5390" s="3" t="s">
        <v>68</v>
      </c>
      <c r="E5390">
        <v>2028</v>
      </c>
      <c r="F5390" s="3" t="str">
        <f t="shared" si="168"/>
        <v>CElevDALLES2028</v>
      </c>
      <c r="G5390" s="9">
        <v>158.1</v>
      </c>
      <c r="H5390" s="9">
        <v>158.1</v>
      </c>
      <c r="I5390" s="9">
        <v>158.1</v>
      </c>
      <c r="J5390" s="9">
        <v>158.1</v>
      </c>
      <c r="K5390" s="9">
        <v>158.1</v>
      </c>
      <c r="L5390" s="9">
        <v>158.1</v>
      </c>
      <c r="M5390" s="9">
        <v>158.1</v>
      </c>
      <c r="N5390" s="9">
        <v>158.1</v>
      </c>
      <c r="O5390" s="9">
        <v>158.1</v>
      </c>
      <c r="P5390" s="9">
        <v>158.1</v>
      </c>
      <c r="Q5390" s="9">
        <v>158.1</v>
      </c>
      <c r="R5390" s="9">
        <v>158.1</v>
      </c>
      <c r="S5390" s="9">
        <v>158.1</v>
      </c>
      <c r="T5390" s="9">
        <v>158.1</v>
      </c>
    </row>
    <row r="5391" spans="1:20" x14ac:dyDescent="0.35">
      <c r="A5391">
        <f t="shared" si="169"/>
        <v>5391</v>
      </c>
      <c r="B5391" s="3" t="s">
        <v>72</v>
      </c>
      <c r="C5391" s="3" t="s">
        <v>75</v>
      </c>
      <c r="D5391" s="3" t="s">
        <v>68</v>
      </c>
      <c r="E5391">
        <v>2029</v>
      </c>
      <c r="F5391" s="3" t="str">
        <f t="shared" si="168"/>
        <v>CElevDALLES2029</v>
      </c>
      <c r="G5391" s="9">
        <v>158.1</v>
      </c>
      <c r="H5391" s="9">
        <v>158.1</v>
      </c>
      <c r="I5391" s="9">
        <v>158.1</v>
      </c>
      <c r="J5391" s="9">
        <v>158.1</v>
      </c>
      <c r="K5391" s="9">
        <v>158.1</v>
      </c>
      <c r="L5391" s="9">
        <v>158.1</v>
      </c>
      <c r="M5391" s="9">
        <v>158.1</v>
      </c>
      <c r="N5391" s="9">
        <v>158.1</v>
      </c>
      <c r="O5391" s="9">
        <v>158.1</v>
      </c>
      <c r="P5391" s="9">
        <v>158.1</v>
      </c>
      <c r="Q5391" s="9">
        <v>158.1</v>
      </c>
      <c r="R5391" s="9">
        <v>158.1</v>
      </c>
      <c r="S5391" s="9">
        <v>158.1</v>
      </c>
      <c r="T5391" s="9">
        <v>158.1</v>
      </c>
    </row>
    <row r="5392" spans="1:20" x14ac:dyDescent="0.35">
      <c r="A5392">
        <f t="shared" si="169"/>
        <v>5392</v>
      </c>
      <c r="B5392" s="3" t="s">
        <v>72</v>
      </c>
      <c r="C5392" s="3" t="s">
        <v>75</v>
      </c>
      <c r="D5392" s="3" t="s">
        <v>69</v>
      </c>
      <c r="E5392">
        <v>2020</v>
      </c>
      <c r="F5392" s="3" t="str">
        <f t="shared" si="168"/>
        <v>CElevBONN2020</v>
      </c>
      <c r="G5392" s="9">
        <v>74.099999999999994</v>
      </c>
      <c r="H5392" s="9">
        <v>74.099999999999994</v>
      </c>
      <c r="I5392" s="9">
        <v>74.099999999999994</v>
      </c>
      <c r="J5392" s="9">
        <v>74.099999999999994</v>
      </c>
      <c r="K5392" s="9">
        <v>74.099999999999994</v>
      </c>
      <c r="L5392" s="9">
        <v>74.099999999999994</v>
      </c>
      <c r="M5392" s="9">
        <v>74.099999999999994</v>
      </c>
      <c r="N5392" s="9">
        <v>74.099999999999994</v>
      </c>
      <c r="O5392" s="9">
        <v>74.099999999999994</v>
      </c>
      <c r="P5392" s="9">
        <v>74.099999999999994</v>
      </c>
      <c r="Q5392" s="9">
        <v>74.099999999999994</v>
      </c>
      <c r="R5392" s="9">
        <v>74.099999999999994</v>
      </c>
      <c r="S5392" s="9">
        <v>74.099999999999994</v>
      </c>
      <c r="T5392" s="9">
        <v>74.099999999999994</v>
      </c>
    </row>
    <row r="5393" spans="1:20" x14ac:dyDescent="0.35">
      <c r="A5393">
        <f t="shared" si="169"/>
        <v>5393</v>
      </c>
      <c r="B5393" s="3" t="s">
        <v>72</v>
      </c>
      <c r="C5393" s="3" t="s">
        <v>75</v>
      </c>
      <c r="D5393" s="3" t="s">
        <v>69</v>
      </c>
      <c r="E5393">
        <v>2021</v>
      </c>
      <c r="F5393" s="3" t="str">
        <f t="shared" si="168"/>
        <v>CElevBONN2021</v>
      </c>
      <c r="G5393" s="9">
        <v>74.099999999999994</v>
      </c>
      <c r="H5393" s="9">
        <v>74.099999999999994</v>
      </c>
      <c r="I5393" s="9">
        <v>74.099999999999994</v>
      </c>
      <c r="J5393" s="9">
        <v>74.099999999999994</v>
      </c>
      <c r="K5393" s="9">
        <v>74.099999999999994</v>
      </c>
      <c r="L5393" s="9">
        <v>74.099999999999994</v>
      </c>
      <c r="M5393" s="9">
        <v>74.099999999999994</v>
      </c>
      <c r="N5393" s="9">
        <v>74.099999999999994</v>
      </c>
      <c r="O5393" s="9">
        <v>74.099999999999994</v>
      </c>
      <c r="P5393" s="9">
        <v>74.099999999999994</v>
      </c>
      <c r="Q5393" s="9">
        <v>74.099999999999994</v>
      </c>
      <c r="R5393" s="9">
        <v>74.099999999999994</v>
      </c>
      <c r="S5393" s="9">
        <v>74.099999999999994</v>
      </c>
      <c r="T5393" s="9">
        <v>74.099999999999994</v>
      </c>
    </row>
    <row r="5394" spans="1:20" x14ac:dyDescent="0.35">
      <c r="A5394">
        <f t="shared" si="169"/>
        <v>5394</v>
      </c>
      <c r="B5394" s="3" t="s">
        <v>72</v>
      </c>
      <c r="C5394" s="3" t="s">
        <v>75</v>
      </c>
      <c r="D5394" s="3" t="s">
        <v>69</v>
      </c>
      <c r="E5394">
        <v>2022</v>
      </c>
      <c r="F5394" s="3" t="str">
        <f t="shared" si="168"/>
        <v>CElevBONN2022</v>
      </c>
      <c r="G5394" s="9">
        <v>74.099999999999994</v>
      </c>
      <c r="H5394" s="9">
        <v>74.099999999999994</v>
      </c>
      <c r="I5394" s="9">
        <v>74.099999999999994</v>
      </c>
      <c r="J5394" s="9">
        <v>74.099999999999994</v>
      </c>
      <c r="K5394" s="9">
        <v>74.099999999999994</v>
      </c>
      <c r="L5394" s="9">
        <v>74.099999999999994</v>
      </c>
      <c r="M5394" s="9">
        <v>74.099999999999994</v>
      </c>
      <c r="N5394" s="9">
        <v>74.099999999999994</v>
      </c>
      <c r="O5394" s="9">
        <v>74.099999999999994</v>
      </c>
      <c r="P5394" s="9">
        <v>74.099999999999994</v>
      </c>
      <c r="Q5394" s="9">
        <v>74.099999999999994</v>
      </c>
      <c r="R5394" s="9">
        <v>74.099999999999994</v>
      </c>
      <c r="S5394" s="9">
        <v>74.099999999999994</v>
      </c>
      <c r="T5394" s="9">
        <v>74.099999999999994</v>
      </c>
    </row>
    <row r="5395" spans="1:20" x14ac:dyDescent="0.35">
      <c r="A5395">
        <f t="shared" si="169"/>
        <v>5395</v>
      </c>
      <c r="B5395" s="3" t="s">
        <v>72</v>
      </c>
      <c r="C5395" s="3" t="s">
        <v>75</v>
      </c>
      <c r="D5395" s="3" t="s">
        <v>69</v>
      </c>
      <c r="E5395">
        <v>2023</v>
      </c>
      <c r="F5395" s="3" t="str">
        <f t="shared" si="168"/>
        <v>CElevBONN2023</v>
      </c>
      <c r="G5395" s="9">
        <v>74.099999999999994</v>
      </c>
      <c r="H5395" s="9">
        <v>74.099999999999994</v>
      </c>
      <c r="I5395" s="9">
        <v>74.099999999999994</v>
      </c>
      <c r="J5395" s="9">
        <v>74.099999999999994</v>
      </c>
      <c r="K5395" s="9">
        <v>74.099999999999994</v>
      </c>
      <c r="L5395" s="9">
        <v>74.099999999999994</v>
      </c>
      <c r="M5395" s="9">
        <v>74.099999999999994</v>
      </c>
      <c r="N5395" s="9">
        <v>74.099999999999994</v>
      </c>
      <c r="O5395" s="9">
        <v>74.099999999999994</v>
      </c>
      <c r="P5395" s="9">
        <v>74.099999999999994</v>
      </c>
      <c r="Q5395" s="9">
        <v>74.099999999999994</v>
      </c>
      <c r="R5395" s="9">
        <v>74.099999999999994</v>
      </c>
      <c r="S5395" s="9">
        <v>74.099999999999994</v>
      </c>
      <c r="T5395" s="9">
        <v>74.099999999999994</v>
      </c>
    </row>
    <row r="5396" spans="1:20" x14ac:dyDescent="0.35">
      <c r="A5396">
        <f t="shared" si="169"/>
        <v>5396</v>
      </c>
      <c r="B5396" s="3" t="s">
        <v>72</v>
      </c>
      <c r="C5396" s="3" t="s">
        <v>75</v>
      </c>
      <c r="D5396" s="3" t="s">
        <v>69</v>
      </c>
      <c r="E5396">
        <v>2024</v>
      </c>
      <c r="F5396" s="3" t="str">
        <f t="shared" si="168"/>
        <v>CElevBONN2024</v>
      </c>
      <c r="G5396" s="9">
        <v>74.099999999999994</v>
      </c>
      <c r="H5396" s="9">
        <v>74.099999999999994</v>
      </c>
      <c r="I5396" s="9">
        <v>74.099999999999994</v>
      </c>
      <c r="J5396" s="9">
        <v>74.099999999999994</v>
      </c>
      <c r="K5396" s="9">
        <v>74.099999999999994</v>
      </c>
      <c r="L5396" s="9">
        <v>74.099999999999994</v>
      </c>
      <c r="M5396" s="9">
        <v>74.099999999999994</v>
      </c>
      <c r="N5396" s="9">
        <v>74.099999999999994</v>
      </c>
      <c r="O5396" s="9">
        <v>74.099999999999994</v>
      </c>
      <c r="P5396" s="9">
        <v>74.099999999999994</v>
      </c>
      <c r="Q5396" s="9">
        <v>74.099999999999994</v>
      </c>
      <c r="R5396" s="9">
        <v>74.099999999999994</v>
      </c>
      <c r="S5396" s="9">
        <v>74.099999999999994</v>
      </c>
      <c r="T5396" s="9">
        <v>74.099999999999994</v>
      </c>
    </row>
    <row r="5397" spans="1:20" x14ac:dyDescent="0.35">
      <c r="A5397">
        <f t="shared" si="169"/>
        <v>5397</v>
      </c>
      <c r="B5397" s="3" t="s">
        <v>72</v>
      </c>
      <c r="C5397" s="3" t="s">
        <v>75</v>
      </c>
      <c r="D5397" s="3" t="s">
        <v>69</v>
      </c>
      <c r="E5397">
        <v>2025</v>
      </c>
      <c r="F5397" s="3" t="str">
        <f t="shared" si="168"/>
        <v>CElevBONN2025</v>
      </c>
      <c r="G5397" s="9">
        <v>74.099999999999994</v>
      </c>
      <c r="H5397" s="9">
        <v>74.099999999999994</v>
      </c>
      <c r="I5397" s="9">
        <v>74.099999999999994</v>
      </c>
      <c r="J5397" s="9">
        <v>74.099999999999994</v>
      </c>
      <c r="K5397" s="9">
        <v>74.099999999999994</v>
      </c>
      <c r="L5397" s="9">
        <v>74.099999999999994</v>
      </c>
      <c r="M5397" s="9">
        <v>74.099999999999994</v>
      </c>
      <c r="N5397" s="9">
        <v>74.099999999999994</v>
      </c>
      <c r="O5397" s="9">
        <v>74.099999999999994</v>
      </c>
      <c r="P5397" s="9">
        <v>74.099999999999994</v>
      </c>
      <c r="Q5397" s="9">
        <v>74.099999999999994</v>
      </c>
      <c r="R5397" s="9">
        <v>74.099999999999994</v>
      </c>
      <c r="S5397" s="9">
        <v>74.099999999999994</v>
      </c>
      <c r="T5397" s="9">
        <v>74.099999999999994</v>
      </c>
    </row>
    <row r="5398" spans="1:20" x14ac:dyDescent="0.35">
      <c r="A5398">
        <f t="shared" si="169"/>
        <v>5398</v>
      </c>
      <c r="B5398" s="3" t="s">
        <v>72</v>
      </c>
      <c r="C5398" s="3" t="s">
        <v>75</v>
      </c>
      <c r="D5398" s="3" t="s">
        <v>69</v>
      </c>
      <c r="E5398">
        <v>2026</v>
      </c>
      <c r="F5398" s="3" t="str">
        <f t="shared" si="168"/>
        <v>CElevBONN2026</v>
      </c>
      <c r="G5398" s="9">
        <v>74.099999999999994</v>
      </c>
      <c r="H5398" s="9">
        <v>74.099999999999994</v>
      </c>
      <c r="I5398" s="9">
        <v>74.099999999999994</v>
      </c>
      <c r="J5398" s="9">
        <v>74.099999999999994</v>
      </c>
      <c r="K5398" s="9">
        <v>74.099999999999994</v>
      </c>
      <c r="L5398" s="9">
        <v>74.099999999999994</v>
      </c>
      <c r="M5398" s="9">
        <v>74.099999999999994</v>
      </c>
      <c r="N5398" s="9">
        <v>74.099999999999994</v>
      </c>
      <c r="O5398" s="9">
        <v>74.099999999999994</v>
      </c>
      <c r="P5398" s="9">
        <v>74.099999999999994</v>
      </c>
      <c r="Q5398" s="9">
        <v>74.099999999999994</v>
      </c>
      <c r="R5398" s="9">
        <v>74.099999999999994</v>
      </c>
      <c r="S5398" s="9">
        <v>74.099999999999994</v>
      </c>
      <c r="T5398" s="9">
        <v>74.099999999999994</v>
      </c>
    </row>
    <row r="5399" spans="1:20" x14ac:dyDescent="0.35">
      <c r="A5399">
        <f t="shared" si="169"/>
        <v>5399</v>
      </c>
      <c r="B5399" s="3" t="s">
        <v>72</v>
      </c>
      <c r="C5399" s="3" t="s">
        <v>75</v>
      </c>
      <c r="D5399" s="3" t="s">
        <v>69</v>
      </c>
      <c r="E5399">
        <v>2027</v>
      </c>
      <c r="F5399" s="3" t="str">
        <f t="shared" si="168"/>
        <v>CElevBONN2027</v>
      </c>
      <c r="G5399" s="9">
        <v>74.099999999999994</v>
      </c>
      <c r="H5399" s="9">
        <v>74.099999999999994</v>
      </c>
      <c r="I5399" s="9">
        <v>74.099999999999994</v>
      </c>
      <c r="J5399" s="9">
        <v>74.099999999999994</v>
      </c>
      <c r="K5399" s="9">
        <v>74.099999999999994</v>
      </c>
      <c r="L5399" s="9">
        <v>74.099999999999994</v>
      </c>
      <c r="M5399" s="9">
        <v>74.099999999999994</v>
      </c>
      <c r="N5399" s="9">
        <v>74.099999999999994</v>
      </c>
      <c r="O5399" s="9">
        <v>74.099999999999994</v>
      </c>
      <c r="P5399" s="9">
        <v>74.099999999999994</v>
      </c>
      <c r="Q5399" s="9">
        <v>74.099999999999994</v>
      </c>
      <c r="R5399" s="9">
        <v>74.099999999999994</v>
      </c>
      <c r="S5399" s="9">
        <v>74.099999999999994</v>
      </c>
      <c r="T5399" s="9">
        <v>74.099999999999994</v>
      </c>
    </row>
    <row r="5400" spans="1:20" x14ac:dyDescent="0.35">
      <c r="A5400">
        <f t="shared" si="169"/>
        <v>5400</v>
      </c>
      <c r="B5400" s="3" t="s">
        <v>72</v>
      </c>
      <c r="C5400" s="3" t="s">
        <v>75</v>
      </c>
      <c r="D5400" s="3" t="s">
        <v>69</v>
      </c>
      <c r="E5400">
        <v>2028</v>
      </c>
      <c r="F5400" s="3" t="str">
        <f t="shared" si="168"/>
        <v>CElevBONN2028</v>
      </c>
      <c r="G5400" s="9">
        <v>74.099999999999994</v>
      </c>
      <c r="H5400" s="9">
        <v>74.099999999999994</v>
      </c>
      <c r="I5400" s="9">
        <v>74.099999999999994</v>
      </c>
      <c r="J5400" s="9">
        <v>74.099999999999994</v>
      </c>
      <c r="K5400" s="9">
        <v>74.099999999999994</v>
      </c>
      <c r="L5400" s="9">
        <v>74.099999999999994</v>
      </c>
      <c r="M5400" s="9">
        <v>74.099999999999994</v>
      </c>
      <c r="N5400" s="9">
        <v>74.099999999999994</v>
      </c>
      <c r="O5400" s="9">
        <v>74.099999999999994</v>
      </c>
      <c r="P5400" s="9">
        <v>74.099999999999994</v>
      </c>
      <c r="Q5400" s="9">
        <v>74.099999999999994</v>
      </c>
      <c r="R5400" s="9">
        <v>74.099999999999994</v>
      </c>
      <c r="S5400" s="9">
        <v>74.099999999999994</v>
      </c>
      <c r="T5400" s="9">
        <v>74.099999999999994</v>
      </c>
    </row>
    <row r="5401" spans="1:20" x14ac:dyDescent="0.35">
      <c r="A5401">
        <f t="shared" si="169"/>
        <v>5401</v>
      </c>
      <c r="B5401" s="3" t="s">
        <v>72</v>
      </c>
      <c r="C5401" s="3" t="s">
        <v>75</v>
      </c>
      <c r="D5401" s="3" t="s">
        <v>69</v>
      </c>
      <c r="E5401">
        <v>2029</v>
      </c>
      <c r="F5401" s="3" t="str">
        <f t="shared" si="168"/>
        <v>CElevBONN2029</v>
      </c>
      <c r="G5401" s="9">
        <v>74.099999999999994</v>
      </c>
      <c r="H5401" s="9">
        <v>74.099999999999994</v>
      </c>
      <c r="I5401" s="9">
        <v>74.099999999999994</v>
      </c>
      <c r="J5401" s="9">
        <v>74.099999999999994</v>
      </c>
      <c r="K5401" s="9">
        <v>74.099999999999994</v>
      </c>
      <c r="L5401" s="9">
        <v>74.099999999999994</v>
      </c>
      <c r="M5401" s="9">
        <v>74.099999999999994</v>
      </c>
      <c r="N5401" s="9">
        <v>74.099999999999994</v>
      </c>
      <c r="O5401" s="9">
        <v>74.099999999999994</v>
      </c>
      <c r="P5401" s="9">
        <v>74.099999999999994</v>
      </c>
      <c r="Q5401" s="9">
        <v>74.099999999999994</v>
      </c>
      <c r="R5401" s="9">
        <v>74.099999999999994</v>
      </c>
      <c r="S5401" s="9">
        <v>74.099999999999994</v>
      </c>
      <c r="T5401" s="9">
        <v>74.099999999999994</v>
      </c>
    </row>
    <row r="5402" spans="1:20" x14ac:dyDescent="0.35">
      <c r="A5402">
        <f t="shared" si="169"/>
        <v>5402</v>
      </c>
      <c r="B5402" s="3" t="s">
        <v>72</v>
      </c>
      <c r="C5402" s="3" t="s">
        <v>87</v>
      </c>
      <c r="D5402" s="3" t="s">
        <v>17</v>
      </c>
      <c r="E5402">
        <v>2020</v>
      </c>
      <c r="F5402" s="3" t="str">
        <f t="shared" si="168"/>
        <v>CFSpillMICA2020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0</v>
      </c>
    </row>
    <row r="5403" spans="1:20" x14ac:dyDescent="0.35">
      <c r="A5403">
        <f t="shared" si="169"/>
        <v>5403</v>
      </c>
      <c r="B5403" s="3" t="s">
        <v>72</v>
      </c>
      <c r="C5403" s="3" t="s">
        <v>87</v>
      </c>
      <c r="D5403" s="3" t="s">
        <v>17</v>
      </c>
      <c r="E5403">
        <v>2021</v>
      </c>
      <c r="F5403" s="3" t="str">
        <f t="shared" si="168"/>
        <v>CFSpillMICA2021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13.478999999999999</v>
      </c>
      <c r="R5403" s="9">
        <v>0</v>
      </c>
      <c r="S5403" s="9">
        <v>0</v>
      </c>
      <c r="T5403" s="9">
        <v>0</v>
      </c>
    </row>
    <row r="5404" spans="1:20" x14ac:dyDescent="0.35">
      <c r="A5404">
        <f t="shared" si="169"/>
        <v>5404</v>
      </c>
      <c r="B5404" s="3" t="s">
        <v>72</v>
      </c>
      <c r="C5404" s="3" t="s">
        <v>87</v>
      </c>
      <c r="D5404" s="3" t="s">
        <v>17</v>
      </c>
      <c r="E5404">
        <v>2022</v>
      </c>
      <c r="F5404" s="3" t="str">
        <f t="shared" si="168"/>
        <v>CFSpillMICA2022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</row>
    <row r="5405" spans="1:20" x14ac:dyDescent="0.35">
      <c r="A5405">
        <f t="shared" si="169"/>
        <v>5405</v>
      </c>
      <c r="B5405" s="3" t="s">
        <v>72</v>
      </c>
      <c r="C5405" s="3" t="s">
        <v>87</v>
      </c>
      <c r="D5405" s="3" t="s">
        <v>17</v>
      </c>
      <c r="E5405">
        <v>2023</v>
      </c>
      <c r="F5405" s="3" t="str">
        <f t="shared" si="168"/>
        <v>CFSpillMICA2023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</row>
    <row r="5406" spans="1:20" x14ac:dyDescent="0.35">
      <c r="A5406">
        <f t="shared" si="169"/>
        <v>5406</v>
      </c>
      <c r="B5406" s="3" t="s">
        <v>72</v>
      </c>
      <c r="C5406" s="3" t="s">
        <v>87</v>
      </c>
      <c r="D5406" s="3" t="s">
        <v>17</v>
      </c>
      <c r="E5406">
        <v>2024</v>
      </c>
      <c r="F5406" s="3" t="str">
        <f t="shared" si="168"/>
        <v>CFSpillMICA2024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</row>
    <row r="5407" spans="1:20" x14ac:dyDescent="0.35">
      <c r="A5407">
        <f t="shared" si="169"/>
        <v>5407</v>
      </c>
      <c r="B5407" s="3" t="s">
        <v>72</v>
      </c>
      <c r="C5407" s="3" t="s">
        <v>87</v>
      </c>
      <c r="D5407" s="3" t="s">
        <v>17</v>
      </c>
      <c r="E5407">
        <v>2025</v>
      </c>
      <c r="F5407" s="3" t="str">
        <f t="shared" si="168"/>
        <v>CFSpillMICA2025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</row>
    <row r="5408" spans="1:20" x14ac:dyDescent="0.35">
      <c r="A5408">
        <f t="shared" si="169"/>
        <v>5408</v>
      </c>
      <c r="B5408" s="3" t="s">
        <v>72</v>
      </c>
      <c r="C5408" s="3" t="s">
        <v>87</v>
      </c>
      <c r="D5408" s="3" t="s">
        <v>17</v>
      </c>
      <c r="E5408">
        <v>2026</v>
      </c>
      <c r="F5408" s="3" t="str">
        <f t="shared" si="168"/>
        <v>CFSpillMICA2026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32.918999999999997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</row>
    <row r="5409" spans="1:20" x14ac:dyDescent="0.35">
      <c r="A5409">
        <f t="shared" si="169"/>
        <v>5409</v>
      </c>
      <c r="B5409" s="3" t="s">
        <v>72</v>
      </c>
      <c r="C5409" s="3" t="s">
        <v>87</v>
      </c>
      <c r="D5409" s="3" t="s">
        <v>17</v>
      </c>
      <c r="E5409">
        <v>2027</v>
      </c>
      <c r="F5409" s="3" t="str">
        <f t="shared" si="168"/>
        <v>CFSpillMICA2027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0</v>
      </c>
      <c r="Q5409" s="9">
        <v>0</v>
      </c>
      <c r="R5409" s="9">
        <v>0</v>
      </c>
      <c r="S5409" s="9">
        <v>0</v>
      </c>
      <c r="T5409" s="9">
        <v>0</v>
      </c>
    </row>
    <row r="5410" spans="1:20" x14ac:dyDescent="0.35">
      <c r="A5410">
        <f t="shared" si="169"/>
        <v>5410</v>
      </c>
      <c r="B5410" s="3" t="s">
        <v>72</v>
      </c>
      <c r="C5410" s="3" t="s">
        <v>87</v>
      </c>
      <c r="D5410" s="3" t="s">
        <v>17</v>
      </c>
      <c r="E5410">
        <v>2028</v>
      </c>
      <c r="F5410" s="3" t="str">
        <f t="shared" si="168"/>
        <v>CFSpillMICA2028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</row>
    <row r="5411" spans="1:20" x14ac:dyDescent="0.35">
      <c r="A5411">
        <f t="shared" si="169"/>
        <v>5411</v>
      </c>
      <c r="B5411" s="3" t="s">
        <v>72</v>
      </c>
      <c r="C5411" s="3" t="s">
        <v>87</v>
      </c>
      <c r="D5411" s="3" t="s">
        <v>17</v>
      </c>
      <c r="E5411">
        <v>2029</v>
      </c>
      <c r="F5411" s="3" t="str">
        <f t="shared" si="168"/>
        <v>CFSpillMICA2029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</row>
    <row r="5412" spans="1:20" x14ac:dyDescent="0.35">
      <c r="A5412">
        <f t="shared" si="169"/>
        <v>5412</v>
      </c>
      <c r="B5412" s="3" t="s">
        <v>72</v>
      </c>
      <c r="C5412" s="3" t="s">
        <v>87</v>
      </c>
      <c r="D5412" s="3" t="s">
        <v>18</v>
      </c>
      <c r="E5412">
        <v>2020</v>
      </c>
      <c r="F5412" s="3" t="str">
        <f t="shared" si="168"/>
        <v>CFSpillREVELS2020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</row>
    <row r="5413" spans="1:20" x14ac:dyDescent="0.35">
      <c r="A5413">
        <f t="shared" si="169"/>
        <v>5413</v>
      </c>
      <c r="B5413" s="3" t="s">
        <v>72</v>
      </c>
      <c r="C5413" s="3" t="s">
        <v>87</v>
      </c>
      <c r="D5413" s="3" t="s">
        <v>18</v>
      </c>
      <c r="E5413">
        <v>2021</v>
      </c>
      <c r="F5413" s="3" t="str">
        <f t="shared" si="168"/>
        <v>CFSpillREVELS2021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31.754999999999999</v>
      </c>
      <c r="R5413" s="9">
        <v>0</v>
      </c>
      <c r="S5413" s="9">
        <v>0</v>
      </c>
      <c r="T5413" s="9">
        <v>0</v>
      </c>
    </row>
    <row r="5414" spans="1:20" x14ac:dyDescent="0.35">
      <c r="A5414">
        <f t="shared" si="169"/>
        <v>5414</v>
      </c>
      <c r="B5414" s="3" t="s">
        <v>72</v>
      </c>
      <c r="C5414" s="3" t="s">
        <v>87</v>
      </c>
      <c r="D5414" s="3" t="s">
        <v>18</v>
      </c>
      <c r="E5414">
        <v>2022</v>
      </c>
      <c r="F5414" s="3" t="str">
        <f t="shared" si="168"/>
        <v>CFSpillREVELS2022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</row>
    <row r="5415" spans="1:20" x14ac:dyDescent="0.35">
      <c r="A5415">
        <f t="shared" si="169"/>
        <v>5415</v>
      </c>
      <c r="B5415" s="3" t="s">
        <v>72</v>
      </c>
      <c r="C5415" s="3" t="s">
        <v>87</v>
      </c>
      <c r="D5415" s="3" t="s">
        <v>18</v>
      </c>
      <c r="E5415">
        <v>2023</v>
      </c>
      <c r="F5415" s="3" t="str">
        <f t="shared" si="168"/>
        <v>CFSpillREVELS2023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</row>
    <row r="5416" spans="1:20" x14ac:dyDescent="0.35">
      <c r="A5416">
        <f t="shared" si="169"/>
        <v>5416</v>
      </c>
      <c r="B5416" s="3" t="s">
        <v>72</v>
      </c>
      <c r="C5416" s="3" t="s">
        <v>87</v>
      </c>
      <c r="D5416" s="3" t="s">
        <v>18</v>
      </c>
      <c r="E5416">
        <v>2024</v>
      </c>
      <c r="F5416" s="3" t="str">
        <f t="shared" si="168"/>
        <v>CFSpillREVELS2024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0</v>
      </c>
    </row>
    <row r="5417" spans="1:20" x14ac:dyDescent="0.35">
      <c r="A5417">
        <f t="shared" si="169"/>
        <v>5417</v>
      </c>
      <c r="B5417" s="3" t="s">
        <v>72</v>
      </c>
      <c r="C5417" s="3" t="s">
        <v>87</v>
      </c>
      <c r="D5417" s="3" t="s">
        <v>18</v>
      </c>
      <c r="E5417">
        <v>2025</v>
      </c>
      <c r="F5417" s="3" t="str">
        <f t="shared" si="168"/>
        <v>CFSpillREVELS2025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0</v>
      </c>
    </row>
    <row r="5418" spans="1:20" x14ac:dyDescent="0.35">
      <c r="A5418">
        <f t="shared" si="169"/>
        <v>5418</v>
      </c>
      <c r="B5418" s="3" t="s">
        <v>72</v>
      </c>
      <c r="C5418" s="3" t="s">
        <v>87</v>
      </c>
      <c r="D5418" s="3" t="s">
        <v>18</v>
      </c>
      <c r="E5418">
        <v>2026</v>
      </c>
      <c r="F5418" s="3" t="str">
        <f t="shared" si="168"/>
        <v>CFSpillREVELS2026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22.815000000000001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</row>
    <row r="5419" spans="1:20" x14ac:dyDescent="0.35">
      <c r="A5419">
        <f t="shared" si="169"/>
        <v>5419</v>
      </c>
      <c r="B5419" s="3" t="s">
        <v>72</v>
      </c>
      <c r="C5419" s="3" t="s">
        <v>87</v>
      </c>
      <c r="D5419" s="3" t="s">
        <v>18</v>
      </c>
      <c r="E5419">
        <v>2027</v>
      </c>
      <c r="F5419" s="3" t="str">
        <f t="shared" si="168"/>
        <v>CFSpillREVELS2027</v>
      </c>
      <c r="G5419" s="9">
        <v>0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</row>
    <row r="5420" spans="1:20" x14ac:dyDescent="0.35">
      <c r="A5420">
        <f t="shared" si="169"/>
        <v>5420</v>
      </c>
      <c r="B5420" s="3" t="s">
        <v>72</v>
      </c>
      <c r="C5420" s="3" t="s">
        <v>87</v>
      </c>
      <c r="D5420" s="3" t="s">
        <v>18</v>
      </c>
      <c r="E5420">
        <v>2028</v>
      </c>
      <c r="F5420" s="3" t="str">
        <f t="shared" si="168"/>
        <v>CFSpillREVELS2028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</row>
    <row r="5421" spans="1:20" x14ac:dyDescent="0.35">
      <c r="A5421">
        <f t="shared" si="169"/>
        <v>5421</v>
      </c>
      <c r="B5421" s="3" t="s">
        <v>72</v>
      </c>
      <c r="C5421" s="3" t="s">
        <v>87</v>
      </c>
      <c r="D5421" s="3" t="s">
        <v>18</v>
      </c>
      <c r="E5421">
        <v>2029</v>
      </c>
      <c r="F5421" s="3" t="str">
        <f t="shared" si="168"/>
        <v>CFSpillREVELS2029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</row>
    <row r="5422" spans="1:20" x14ac:dyDescent="0.35">
      <c r="A5422">
        <f t="shared" si="169"/>
        <v>5422</v>
      </c>
      <c r="B5422" s="3" t="s">
        <v>72</v>
      </c>
      <c r="C5422" s="3" t="s">
        <v>87</v>
      </c>
      <c r="D5422" s="3" t="s">
        <v>19</v>
      </c>
      <c r="E5422">
        <v>2020</v>
      </c>
      <c r="F5422" s="3" t="str">
        <f t="shared" si="168"/>
        <v>CFSpillARROW2020</v>
      </c>
      <c r="G5422" s="9">
        <v>0</v>
      </c>
      <c r="H5422" s="9">
        <v>31.076000000000001</v>
      </c>
      <c r="I5422" s="9">
        <v>18.420999999999999</v>
      </c>
      <c r="J5422" s="9">
        <v>24.83</v>
      </c>
      <c r="K5422" s="9">
        <v>59.996000000000002</v>
      </c>
      <c r="L5422" s="9">
        <v>20.001999999999999</v>
      </c>
      <c r="M5422" s="9">
        <v>16.922999999999998</v>
      </c>
      <c r="N5422" s="9">
        <v>16.927</v>
      </c>
      <c r="O5422" s="9">
        <v>15.583</v>
      </c>
      <c r="P5422" s="9">
        <v>1.4319999999999999</v>
      </c>
      <c r="Q5422" s="9">
        <v>7.9420000000000002</v>
      </c>
      <c r="R5422" s="9">
        <v>16.420000000000002</v>
      </c>
      <c r="S5422" s="9">
        <v>2.819</v>
      </c>
      <c r="T5422" s="9">
        <v>1.3169999999999999</v>
      </c>
    </row>
    <row r="5423" spans="1:20" x14ac:dyDescent="0.35">
      <c r="A5423">
        <f t="shared" si="169"/>
        <v>5423</v>
      </c>
      <c r="B5423" s="3" t="s">
        <v>72</v>
      </c>
      <c r="C5423" s="3" t="s">
        <v>87</v>
      </c>
      <c r="D5423" s="3" t="s">
        <v>19</v>
      </c>
      <c r="E5423">
        <v>2021</v>
      </c>
      <c r="F5423" s="3" t="str">
        <f t="shared" si="168"/>
        <v>CFSpillARROW2021</v>
      </c>
      <c r="G5423" s="9">
        <v>0.76400000000000001</v>
      </c>
      <c r="H5423" s="9">
        <v>10.52</v>
      </c>
      <c r="I5423" s="9">
        <v>16.786000000000001</v>
      </c>
      <c r="J5423" s="9">
        <v>20.891999999999999</v>
      </c>
      <c r="K5423" s="9">
        <v>69.001000000000005</v>
      </c>
      <c r="L5423" s="9">
        <v>42.771000000000001</v>
      </c>
      <c r="M5423" s="9">
        <v>36.534999999999997</v>
      </c>
      <c r="N5423" s="9">
        <v>40.914000000000001</v>
      </c>
      <c r="O5423" s="9">
        <v>46.973999999999997</v>
      </c>
      <c r="P5423" s="9">
        <v>32.292000000000002</v>
      </c>
      <c r="Q5423" s="9">
        <v>46.411999999999999</v>
      </c>
      <c r="R5423" s="9">
        <v>51.868000000000002</v>
      </c>
      <c r="S5423" s="9">
        <v>23.527999999999999</v>
      </c>
      <c r="T5423" s="9">
        <v>9.4120000000000008</v>
      </c>
    </row>
    <row r="5424" spans="1:20" x14ac:dyDescent="0.35">
      <c r="A5424">
        <f t="shared" si="169"/>
        <v>5424</v>
      </c>
      <c r="B5424" s="3" t="s">
        <v>72</v>
      </c>
      <c r="C5424" s="3" t="s">
        <v>87</v>
      </c>
      <c r="D5424" s="3" t="s">
        <v>19</v>
      </c>
      <c r="E5424">
        <v>2022</v>
      </c>
      <c r="F5424" s="3" t="str">
        <f t="shared" si="168"/>
        <v>CFSpillARROW2022</v>
      </c>
      <c r="G5424" s="9">
        <v>0</v>
      </c>
      <c r="H5424" s="9">
        <v>7.0460000000000003</v>
      </c>
      <c r="I5424" s="9">
        <v>12.685</v>
      </c>
      <c r="J5424" s="9">
        <v>17.077000000000002</v>
      </c>
      <c r="K5424" s="9">
        <v>49.228000000000002</v>
      </c>
      <c r="L5424" s="9">
        <v>54.735999999999997</v>
      </c>
      <c r="M5424" s="9">
        <v>5.0030000000000001</v>
      </c>
      <c r="N5424" s="9">
        <v>22.558</v>
      </c>
      <c r="O5424" s="9">
        <v>39.393000000000001</v>
      </c>
      <c r="P5424" s="9">
        <v>58.18</v>
      </c>
      <c r="Q5424" s="9">
        <v>0</v>
      </c>
      <c r="R5424" s="9">
        <v>9.4770000000000003</v>
      </c>
      <c r="S5424" s="9">
        <v>8.2080000000000002</v>
      </c>
      <c r="T5424" s="9">
        <v>0</v>
      </c>
    </row>
    <row r="5425" spans="1:20" x14ac:dyDescent="0.35">
      <c r="A5425">
        <f t="shared" si="169"/>
        <v>5425</v>
      </c>
      <c r="B5425" s="3" t="s">
        <v>72</v>
      </c>
      <c r="C5425" s="3" t="s">
        <v>87</v>
      </c>
      <c r="D5425" s="3" t="s">
        <v>19</v>
      </c>
      <c r="E5425">
        <v>2023</v>
      </c>
      <c r="F5425" s="3" t="str">
        <f t="shared" si="168"/>
        <v>CFSpillARROW2023</v>
      </c>
      <c r="G5425" s="9">
        <v>0</v>
      </c>
      <c r="H5425" s="9">
        <v>7.2149999999999999</v>
      </c>
      <c r="I5425" s="9">
        <v>4.0190000000000001</v>
      </c>
      <c r="J5425" s="9">
        <v>14.382</v>
      </c>
      <c r="K5425" s="9">
        <v>35.771000000000001</v>
      </c>
      <c r="L5425" s="9">
        <v>34.509</v>
      </c>
      <c r="M5425" s="9">
        <v>14.996</v>
      </c>
      <c r="N5425" s="9">
        <v>5.0960000000000001</v>
      </c>
      <c r="O5425" s="9">
        <v>11.974</v>
      </c>
      <c r="P5425" s="9">
        <v>2.411</v>
      </c>
      <c r="Q5425" s="9">
        <v>16.420999999999999</v>
      </c>
      <c r="R5425" s="9">
        <v>30.838999999999999</v>
      </c>
      <c r="S5425" s="9">
        <v>8.8789999999999996</v>
      </c>
      <c r="T5425" s="9">
        <v>12.467000000000001</v>
      </c>
    </row>
    <row r="5426" spans="1:20" x14ac:dyDescent="0.35">
      <c r="A5426">
        <f t="shared" si="169"/>
        <v>5426</v>
      </c>
      <c r="B5426" s="3" t="s">
        <v>72</v>
      </c>
      <c r="C5426" s="3" t="s">
        <v>87</v>
      </c>
      <c r="D5426" s="3" t="s">
        <v>19</v>
      </c>
      <c r="E5426">
        <v>2024</v>
      </c>
      <c r="F5426" s="3" t="str">
        <f t="shared" si="168"/>
        <v>CFSpillARROW2024</v>
      </c>
      <c r="G5426" s="9">
        <v>8.0269999999999992</v>
      </c>
      <c r="H5426" s="9">
        <v>23.963000000000001</v>
      </c>
      <c r="I5426" s="9">
        <v>15.566000000000001</v>
      </c>
      <c r="J5426" s="9">
        <v>26.314</v>
      </c>
      <c r="K5426" s="9">
        <v>68.69</v>
      </c>
      <c r="L5426" s="9">
        <v>24.238</v>
      </c>
      <c r="M5426" s="9">
        <v>17.303999999999998</v>
      </c>
      <c r="N5426" s="9">
        <v>17.305</v>
      </c>
      <c r="O5426" s="9">
        <v>8.5470000000000006</v>
      </c>
      <c r="P5426" s="9">
        <v>0</v>
      </c>
      <c r="Q5426" s="9">
        <v>0</v>
      </c>
      <c r="R5426" s="9">
        <v>0.22900000000000001</v>
      </c>
      <c r="S5426" s="9">
        <v>5.98</v>
      </c>
      <c r="T5426" s="9">
        <v>0</v>
      </c>
    </row>
    <row r="5427" spans="1:20" x14ac:dyDescent="0.35">
      <c r="A5427">
        <f t="shared" si="169"/>
        <v>5427</v>
      </c>
      <c r="B5427" s="3" t="s">
        <v>72</v>
      </c>
      <c r="C5427" s="3" t="s">
        <v>87</v>
      </c>
      <c r="D5427" s="3" t="s">
        <v>19</v>
      </c>
      <c r="E5427">
        <v>2025</v>
      </c>
      <c r="F5427" s="3" t="str">
        <f t="shared" si="168"/>
        <v>CFSpillARROW2025</v>
      </c>
      <c r="G5427" s="9">
        <v>0</v>
      </c>
      <c r="H5427" s="9">
        <v>2.7679999999999998</v>
      </c>
      <c r="I5427" s="9">
        <v>0.46700000000000003</v>
      </c>
      <c r="J5427" s="9">
        <v>2.4950000000000001</v>
      </c>
      <c r="K5427" s="9">
        <v>43.923000000000002</v>
      </c>
      <c r="L5427" s="9">
        <v>23.247</v>
      </c>
      <c r="M5427" s="9">
        <v>20.001999999999999</v>
      </c>
      <c r="N5427" s="9">
        <v>8.7710000000000008</v>
      </c>
      <c r="O5427" s="9">
        <v>0.42699999999999999</v>
      </c>
      <c r="P5427" s="9">
        <v>7.0750000000000002</v>
      </c>
      <c r="Q5427" s="9">
        <v>8.798</v>
      </c>
      <c r="R5427" s="9">
        <v>9.6820000000000004</v>
      </c>
      <c r="S5427" s="9">
        <v>6.6509999999999998</v>
      </c>
      <c r="T5427" s="9">
        <v>0</v>
      </c>
    </row>
    <row r="5428" spans="1:20" x14ac:dyDescent="0.35">
      <c r="A5428">
        <f t="shared" si="169"/>
        <v>5428</v>
      </c>
      <c r="B5428" s="3" t="s">
        <v>72</v>
      </c>
      <c r="C5428" s="3" t="s">
        <v>87</v>
      </c>
      <c r="D5428" s="3" t="s">
        <v>19</v>
      </c>
      <c r="E5428">
        <v>2026</v>
      </c>
      <c r="F5428" s="3" t="str">
        <f t="shared" si="168"/>
        <v>CFSpillARROW2026</v>
      </c>
      <c r="G5428" s="9">
        <v>0</v>
      </c>
      <c r="H5428" s="9">
        <v>21.251000000000001</v>
      </c>
      <c r="I5428" s="9">
        <v>28.152999999999999</v>
      </c>
      <c r="J5428" s="9">
        <v>15.769</v>
      </c>
      <c r="K5428" s="9">
        <v>49.45</v>
      </c>
      <c r="L5428" s="9">
        <v>52.103999999999999</v>
      </c>
      <c r="M5428" s="9">
        <v>56.656999999999996</v>
      </c>
      <c r="N5428" s="9">
        <v>67.81</v>
      </c>
      <c r="O5428" s="9">
        <v>42.162999999999997</v>
      </c>
      <c r="P5428" s="9">
        <v>59.905000000000001</v>
      </c>
      <c r="Q5428" s="9">
        <v>0</v>
      </c>
      <c r="R5428" s="9">
        <v>3.7890000000000001</v>
      </c>
      <c r="S5428" s="9">
        <v>2.9470000000000001</v>
      </c>
      <c r="T5428" s="9">
        <v>0</v>
      </c>
    </row>
    <row r="5429" spans="1:20" x14ac:dyDescent="0.35">
      <c r="A5429">
        <f t="shared" si="169"/>
        <v>5429</v>
      </c>
      <c r="B5429" s="3" t="s">
        <v>72</v>
      </c>
      <c r="C5429" s="3" t="s">
        <v>87</v>
      </c>
      <c r="D5429" s="3" t="s">
        <v>19</v>
      </c>
      <c r="E5429">
        <v>2027</v>
      </c>
      <c r="F5429" s="3" t="str">
        <f t="shared" si="168"/>
        <v>CFSpillARROW2027</v>
      </c>
      <c r="G5429" s="9">
        <v>0</v>
      </c>
      <c r="H5429" s="9">
        <v>4.3780000000000001</v>
      </c>
      <c r="I5429" s="9">
        <v>0</v>
      </c>
      <c r="J5429" s="9">
        <v>14.68</v>
      </c>
      <c r="K5429" s="9">
        <v>24.242000000000001</v>
      </c>
      <c r="L5429" s="9">
        <v>4.117</v>
      </c>
      <c r="M5429" s="9">
        <v>0.28299999999999997</v>
      </c>
      <c r="N5429" s="9">
        <v>0</v>
      </c>
      <c r="O5429" s="9">
        <v>0</v>
      </c>
      <c r="P5429" s="9">
        <v>0</v>
      </c>
      <c r="Q5429" s="9">
        <v>0</v>
      </c>
      <c r="R5429" s="9">
        <v>3.2679999999999998</v>
      </c>
      <c r="S5429" s="9">
        <v>8.1170000000000009</v>
      </c>
      <c r="T5429" s="9">
        <v>0</v>
      </c>
    </row>
    <row r="5430" spans="1:20" x14ac:dyDescent="0.35">
      <c r="A5430">
        <f t="shared" si="169"/>
        <v>5430</v>
      </c>
      <c r="B5430" s="3" t="s">
        <v>72</v>
      </c>
      <c r="C5430" s="3" t="s">
        <v>87</v>
      </c>
      <c r="D5430" s="3" t="s">
        <v>19</v>
      </c>
      <c r="E5430">
        <v>2028</v>
      </c>
      <c r="F5430" s="3" t="str">
        <f t="shared" si="168"/>
        <v>CFSpillARROW2028</v>
      </c>
      <c r="G5430" s="9">
        <v>0</v>
      </c>
      <c r="H5430" s="9">
        <v>11.657999999999999</v>
      </c>
      <c r="I5430" s="9">
        <v>8.2129999999999992</v>
      </c>
      <c r="J5430" s="9">
        <v>0</v>
      </c>
      <c r="K5430" s="9">
        <v>34.545000000000002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1.335</v>
      </c>
      <c r="S5430" s="9">
        <v>4.8940000000000001</v>
      </c>
      <c r="T5430" s="9">
        <v>0</v>
      </c>
    </row>
    <row r="5431" spans="1:20" x14ac:dyDescent="0.35">
      <c r="A5431">
        <f t="shared" si="169"/>
        <v>5431</v>
      </c>
      <c r="B5431" s="3" t="s">
        <v>72</v>
      </c>
      <c r="C5431" s="3" t="s">
        <v>87</v>
      </c>
      <c r="D5431" s="3" t="s">
        <v>19</v>
      </c>
      <c r="E5431">
        <v>2029</v>
      </c>
      <c r="F5431" s="3" t="str">
        <f t="shared" si="168"/>
        <v>CFSpillARROW2029</v>
      </c>
      <c r="G5431" s="9">
        <v>0</v>
      </c>
      <c r="H5431" s="9">
        <v>0</v>
      </c>
      <c r="I5431" s="9">
        <v>0</v>
      </c>
      <c r="J5431" s="9">
        <v>5.0380000000000003</v>
      </c>
      <c r="K5431" s="9">
        <v>0</v>
      </c>
      <c r="L5431" s="9">
        <v>0</v>
      </c>
      <c r="M5431" s="9">
        <v>0</v>
      </c>
      <c r="N5431" s="9">
        <v>0.89800000000000002</v>
      </c>
      <c r="O5431" s="9">
        <v>0</v>
      </c>
      <c r="P5431" s="9">
        <v>0</v>
      </c>
      <c r="Q5431" s="9">
        <v>11.613</v>
      </c>
      <c r="R5431" s="9">
        <v>7.4669999999999996</v>
      </c>
      <c r="S5431" s="9">
        <v>5.0650000000000004</v>
      </c>
      <c r="T5431" s="9">
        <v>0</v>
      </c>
    </row>
    <row r="5432" spans="1:20" x14ac:dyDescent="0.35">
      <c r="A5432">
        <f t="shared" si="169"/>
        <v>5432</v>
      </c>
      <c r="B5432" s="3" t="s">
        <v>72</v>
      </c>
      <c r="C5432" s="3" t="s">
        <v>87</v>
      </c>
      <c r="D5432" s="3" t="s">
        <v>20</v>
      </c>
      <c r="E5432">
        <v>2020</v>
      </c>
      <c r="F5432" s="3" t="str">
        <f t="shared" si="168"/>
        <v>CFSpillLIBBY2020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</row>
    <row r="5433" spans="1:20" x14ac:dyDescent="0.35">
      <c r="A5433">
        <f t="shared" si="169"/>
        <v>5433</v>
      </c>
      <c r="B5433" s="3" t="s">
        <v>72</v>
      </c>
      <c r="C5433" s="3" t="s">
        <v>87</v>
      </c>
      <c r="D5433" s="3" t="s">
        <v>20</v>
      </c>
      <c r="E5433">
        <v>2021</v>
      </c>
      <c r="F5433" s="3" t="str">
        <f t="shared" si="168"/>
        <v>CFSpillLIBBY2021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</row>
    <row r="5434" spans="1:20" x14ac:dyDescent="0.35">
      <c r="A5434">
        <f t="shared" si="169"/>
        <v>5434</v>
      </c>
      <c r="B5434" s="3" t="s">
        <v>72</v>
      </c>
      <c r="C5434" s="3" t="s">
        <v>87</v>
      </c>
      <c r="D5434" s="3" t="s">
        <v>20</v>
      </c>
      <c r="E5434">
        <v>2022</v>
      </c>
      <c r="F5434" s="3" t="str">
        <f t="shared" si="168"/>
        <v>CFSpillLIBBY2022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</row>
    <row r="5435" spans="1:20" x14ac:dyDescent="0.35">
      <c r="A5435">
        <f t="shared" si="169"/>
        <v>5435</v>
      </c>
      <c r="B5435" s="3" t="s">
        <v>72</v>
      </c>
      <c r="C5435" s="3" t="s">
        <v>87</v>
      </c>
      <c r="D5435" s="3" t="s">
        <v>20</v>
      </c>
      <c r="E5435">
        <v>2023</v>
      </c>
      <c r="F5435" s="3" t="str">
        <f t="shared" si="168"/>
        <v>CFSpillLIBBY2023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  <c r="S5435" s="9">
        <v>0</v>
      </c>
      <c r="T5435" s="9">
        <v>0</v>
      </c>
    </row>
    <row r="5436" spans="1:20" x14ac:dyDescent="0.35">
      <c r="A5436">
        <f t="shared" si="169"/>
        <v>5436</v>
      </c>
      <c r="B5436" s="3" t="s">
        <v>72</v>
      </c>
      <c r="C5436" s="3" t="s">
        <v>87</v>
      </c>
      <c r="D5436" s="3" t="s">
        <v>20</v>
      </c>
      <c r="E5436">
        <v>2024</v>
      </c>
      <c r="F5436" s="3" t="str">
        <f t="shared" si="168"/>
        <v>CFSpillLIBBY2024</v>
      </c>
      <c r="G5436" s="9">
        <v>0</v>
      </c>
      <c r="H5436" s="9"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</row>
    <row r="5437" spans="1:20" x14ac:dyDescent="0.35">
      <c r="A5437">
        <f t="shared" si="169"/>
        <v>5437</v>
      </c>
      <c r="B5437" s="3" t="s">
        <v>72</v>
      </c>
      <c r="C5437" s="3" t="s">
        <v>87</v>
      </c>
      <c r="D5437" s="3" t="s">
        <v>20</v>
      </c>
      <c r="E5437">
        <v>2025</v>
      </c>
      <c r="F5437" s="3" t="str">
        <f t="shared" si="168"/>
        <v>CFSpillLIBBY2025</v>
      </c>
      <c r="G5437" s="9">
        <v>0</v>
      </c>
      <c r="H5437" s="9">
        <v>0</v>
      </c>
      <c r="I5437" s="9">
        <v>0</v>
      </c>
      <c r="J5437" s="9">
        <v>0</v>
      </c>
      <c r="K5437" s="9">
        <v>13.379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</row>
    <row r="5438" spans="1:20" x14ac:dyDescent="0.35">
      <c r="A5438">
        <f t="shared" si="169"/>
        <v>5438</v>
      </c>
      <c r="B5438" s="3" t="s">
        <v>72</v>
      </c>
      <c r="C5438" s="3" t="s">
        <v>87</v>
      </c>
      <c r="D5438" s="3" t="s">
        <v>20</v>
      </c>
      <c r="E5438">
        <v>2026</v>
      </c>
      <c r="F5438" s="3" t="str">
        <f t="shared" si="168"/>
        <v>CFSpillLIBBY2026</v>
      </c>
      <c r="G5438" s="9">
        <v>0</v>
      </c>
      <c r="H5438" s="9">
        <v>0</v>
      </c>
      <c r="I5438" s="9">
        <v>0</v>
      </c>
      <c r="J5438" s="9">
        <v>2.84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</row>
    <row r="5439" spans="1:20" x14ac:dyDescent="0.35">
      <c r="A5439">
        <f t="shared" si="169"/>
        <v>5439</v>
      </c>
      <c r="B5439" s="3" t="s">
        <v>72</v>
      </c>
      <c r="C5439" s="3" t="s">
        <v>87</v>
      </c>
      <c r="D5439" s="3" t="s">
        <v>20</v>
      </c>
      <c r="E5439">
        <v>2027</v>
      </c>
      <c r="F5439" s="3" t="str">
        <f t="shared" si="168"/>
        <v>CFSpillLIBBY2027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</row>
    <row r="5440" spans="1:20" x14ac:dyDescent="0.35">
      <c r="A5440">
        <f t="shared" si="169"/>
        <v>5440</v>
      </c>
      <c r="B5440" s="3" t="s">
        <v>72</v>
      </c>
      <c r="C5440" s="3" t="s">
        <v>87</v>
      </c>
      <c r="D5440" s="3" t="s">
        <v>20</v>
      </c>
      <c r="E5440">
        <v>2028</v>
      </c>
      <c r="F5440" s="3" t="str">
        <f t="shared" si="168"/>
        <v>CFSpillLIBBY2028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</row>
    <row r="5441" spans="1:20" x14ac:dyDescent="0.35">
      <c r="A5441">
        <f t="shared" si="169"/>
        <v>5441</v>
      </c>
      <c r="B5441" s="3" t="s">
        <v>72</v>
      </c>
      <c r="C5441" s="3" t="s">
        <v>87</v>
      </c>
      <c r="D5441" s="3" t="s">
        <v>20</v>
      </c>
      <c r="E5441">
        <v>2029</v>
      </c>
      <c r="F5441" s="3" t="str">
        <f t="shared" si="168"/>
        <v>CFSpillLIBBY2029</v>
      </c>
      <c r="G5441" s="9">
        <v>0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</row>
    <row r="5442" spans="1:20" x14ac:dyDescent="0.35">
      <c r="A5442">
        <f t="shared" si="169"/>
        <v>5442</v>
      </c>
      <c r="B5442" s="3" t="s">
        <v>72</v>
      </c>
      <c r="C5442" s="3" t="s">
        <v>87</v>
      </c>
      <c r="D5442" s="3" t="s">
        <v>21</v>
      </c>
      <c r="E5442">
        <v>2020</v>
      </c>
      <c r="F5442" s="3" t="str">
        <f t="shared" ref="F5442:F5505" si="170">_xlfn.CONCAT(B5442,C5442,D5442,E5442)</f>
        <v>CFSpillBONFER2020</v>
      </c>
      <c r="G5442" s="9">
        <v>5.1829999999999998</v>
      </c>
      <c r="H5442" s="9">
        <v>20.79</v>
      </c>
      <c r="I5442" s="9">
        <v>23.158999999999999</v>
      </c>
      <c r="J5442" s="9">
        <v>14.977</v>
      </c>
      <c r="K5442" s="9">
        <v>6.2880000000000003</v>
      </c>
      <c r="L5442" s="9">
        <v>14.954000000000001</v>
      </c>
      <c r="M5442" s="9">
        <v>13.677</v>
      </c>
      <c r="N5442" s="9">
        <v>21.378</v>
      </c>
      <c r="O5442" s="9">
        <v>35.503</v>
      </c>
      <c r="P5442" s="9">
        <v>29.527000000000001</v>
      </c>
      <c r="Q5442" s="9">
        <v>13.736000000000001</v>
      </c>
      <c r="R5442" s="9">
        <v>11.872999999999999</v>
      </c>
      <c r="S5442" s="9">
        <v>11.105</v>
      </c>
      <c r="T5442" s="9">
        <v>11.223000000000001</v>
      </c>
    </row>
    <row r="5443" spans="1:20" x14ac:dyDescent="0.35">
      <c r="A5443">
        <f t="shared" ref="A5443:A5506" si="171">A5442+1</f>
        <v>5443</v>
      </c>
      <c r="B5443" s="3" t="s">
        <v>72</v>
      </c>
      <c r="C5443" s="3" t="s">
        <v>87</v>
      </c>
      <c r="D5443" s="3" t="s">
        <v>21</v>
      </c>
      <c r="E5443">
        <v>2021</v>
      </c>
      <c r="F5443" s="3" t="str">
        <f t="shared" si="170"/>
        <v>CFSpillBONFER2021</v>
      </c>
      <c r="G5443" s="9">
        <v>5.2969999999999997</v>
      </c>
      <c r="H5443" s="9">
        <v>19.321999999999999</v>
      </c>
      <c r="I5443" s="9">
        <v>11.331</v>
      </c>
      <c r="J5443" s="9">
        <v>15.707000000000001</v>
      </c>
      <c r="K5443" s="9">
        <v>23.879000000000001</v>
      </c>
      <c r="L5443" s="9">
        <v>20.818999999999999</v>
      </c>
      <c r="M5443" s="9">
        <v>10.877000000000001</v>
      </c>
      <c r="N5443" s="9">
        <v>22.126000000000001</v>
      </c>
      <c r="O5443" s="9">
        <v>34.832999999999998</v>
      </c>
      <c r="P5443" s="9">
        <v>29.202999999999999</v>
      </c>
      <c r="Q5443" s="9">
        <v>19.53</v>
      </c>
      <c r="R5443" s="9">
        <v>16.260999999999999</v>
      </c>
      <c r="S5443" s="9">
        <v>15.43</v>
      </c>
      <c r="T5443" s="9">
        <v>15.606999999999999</v>
      </c>
    </row>
    <row r="5444" spans="1:20" x14ac:dyDescent="0.35">
      <c r="A5444">
        <f t="shared" si="171"/>
        <v>5444</v>
      </c>
      <c r="B5444" s="3" t="s">
        <v>72</v>
      </c>
      <c r="C5444" s="3" t="s">
        <v>87</v>
      </c>
      <c r="D5444" s="3" t="s">
        <v>21</v>
      </c>
      <c r="E5444">
        <v>2022</v>
      </c>
      <c r="F5444" s="3" t="str">
        <f t="shared" si="170"/>
        <v>CFSpillBONFER2022</v>
      </c>
      <c r="G5444" s="9">
        <v>5.0529999999999999</v>
      </c>
      <c r="H5444" s="9">
        <v>19.963999999999999</v>
      </c>
      <c r="I5444" s="9">
        <v>19.045000000000002</v>
      </c>
      <c r="J5444" s="9">
        <v>14.426</v>
      </c>
      <c r="K5444" s="9">
        <v>21.856999999999999</v>
      </c>
      <c r="L5444" s="9">
        <v>8.6959999999999997</v>
      </c>
      <c r="M5444" s="9">
        <v>10.657999999999999</v>
      </c>
      <c r="N5444" s="9">
        <v>25.16</v>
      </c>
      <c r="O5444" s="9">
        <v>35.320999999999998</v>
      </c>
      <c r="P5444" s="9">
        <v>19.710999999999999</v>
      </c>
      <c r="Q5444" s="9">
        <v>9.641</v>
      </c>
      <c r="R5444" s="9">
        <v>9.1530000000000005</v>
      </c>
      <c r="S5444" s="9">
        <v>9.1460000000000008</v>
      </c>
      <c r="T5444" s="9">
        <v>7.1459999999999999</v>
      </c>
    </row>
    <row r="5445" spans="1:20" x14ac:dyDescent="0.35">
      <c r="A5445">
        <f t="shared" si="171"/>
        <v>5445</v>
      </c>
      <c r="B5445" s="3" t="s">
        <v>72</v>
      </c>
      <c r="C5445" s="3" t="s">
        <v>87</v>
      </c>
      <c r="D5445" s="3" t="s">
        <v>21</v>
      </c>
      <c r="E5445">
        <v>2023</v>
      </c>
      <c r="F5445" s="3" t="str">
        <f t="shared" si="170"/>
        <v>CFSpillBONFER2023</v>
      </c>
      <c r="G5445" s="9">
        <v>5.0250000000000004</v>
      </c>
      <c r="H5445" s="9">
        <v>13.683999999999999</v>
      </c>
      <c r="I5445" s="9">
        <v>15.619</v>
      </c>
      <c r="J5445" s="9">
        <v>11.707000000000001</v>
      </c>
      <c r="K5445" s="9">
        <v>16.533000000000001</v>
      </c>
      <c r="L5445" s="9">
        <v>6.3630000000000004</v>
      </c>
      <c r="M5445" s="9">
        <v>9.766</v>
      </c>
      <c r="N5445" s="9">
        <v>20.416</v>
      </c>
      <c r="O5445" s="9">
        <v>32.094999999999999</v>
      </c>
      <c r="P5445" s="9">
        <v>22.876999999999999</v>
      </c>
      <c r="Q5445" s="9">
        <v>12.525</v>
      </c>
      <c r="R5445" s="9">
        <v>11.308</v>
      </c>
      <c r="S5445" s="9">
        <v>10.920999999999999</v>
      </c>
      <c r="T5445" s="9">
        <v>11.112</v>
      </c>
    </row>
    <row r="5446" spans="1:20" x14ac:dyDescent="0.35">
      <c r="A5446">
        <f t="shared" si="171"/>
        <v>5446</v>
      </c>
      <c r="B5446" s="3" t="s">
        <v>72</v>
      </c>
      <c r="C5446" s="3" t="s">
        <v>87</v>
      </c>
      <c r="D5446" s="3" t="s">
        <v>21</v>
      </c>
      <c r="E5446">
        <v>2024</v>
      </c>
      <c r="F5446" s="3" t="str">
        <f t="shared" si="170"/>
        <v>CFSpillBONFER2024</v>
      </c>
      <c r="G5446" s="9">
        <v>8.14</v>
      </c>
      <c r="H5446" s="9">
        <v>23.483000000000001</v>
      </c>
      <c r="I5446" s="9">
        <v>13.853999999999999</v>
      </c>
      <c r="J5446" s="9">
        <v>10.933</v>
      </c>
      <c r="K5446" s="9">
        <v>7.4770000000000003</v>
      </c>
      <c r="L5446" s="9">
        <v>6.6719999999999997</v>
      </c>
      <c r="M5446" s="9">
        <v>7.0510000000000002</v>
      </c>
      <c r="N5446" s="9">
        <v>9.5359999999999996</v>
      </c>
      <c r="O5446" s="9">
        <v>26.986000000000001</v>
      </c>
      <c r="P5446" s="9">
        <v>20.283999999999999</v>
      </c>
      <c r="Q5446" s="9">
        <v>11.209</v>
      </c>
      <c r="R5446" s="9">
        <v>10.848000000000001</v>
      </c>
      <c r="S5446" s="9">
        <v>10.581</v>
      </c>
      <c r="T5446" s="9">
        <v>10.878</v>
      </c>
    </row>
    <row r="5447" spans="1:20" x14ac:dyDescent="0.35">
      <c r="A5447">
        <f t="shared" si="171"/>
        <v>5447</v>
      </c>
      <c r="B5447" s="3" t="s">
        <v>72</v>
      </c>
      <c r="C5447" s="3" t="s">
        <v>87</v>
      </c>
      <c r="D5447" s="3" t="s">
        <v>21</v>
      </c>
      <c r="E5447">
        <v>2025</v>
      </c>
      <c r="F5447" s="3" t="str">
        <f t="shared" si="170"/>
        <v>CFSpillBONFER2025</v>
      </c>
      <c r="G5447" s="9">
        <v>5.1509999999999998</v>
      </c>
      <c r="H5447" s="9">
        <v>8.6760000000000002</v>
      </c>
      <c r="I5447" s="9">
        <v>11.108000000000001</v>
      </c>
      <c r="J5447" s="9">
        <v>13.904</v>
      </c>
      <c r="K5447" s="9">
        <v>40.000999999999998</v>
      </c>
      <c r="L5447" s="9">
        <v>16.216000000000001</v>
      </c>
      <c r="M5447" s="9">
        <v>10.872</v>
      </c>
      <c r="N5447" s="9">
        <v>19.747</v>
      </c>
      <c r="O5447" s="9">
        <v>33.063000000000002</v>
      </c>
      <c r="P5447" s="9">
        <v>20.382000000000001</v>
      </c>
      <c r="Q5447" s="9">
        <v>10.416</v>
      </c>
      <c r="R5447" s="9">
        <v>10.109</v>
      </c>
      <c r="S5447" s="9">
        <v>9.9580000000000002</v>
      </c>
      <c r="T5447" s="9">
        <v>7.548</v>
      </c>
    </row>
    <row r="5448" spans="1:20" x14ac:dyDescent="0.35">
      <c r="A5448">
        <f t="shared" si="171"/>
        <v>5448</v>
      </c>
      <c r="B5448" s="3" t="s">
        <v>72</v>
      </c>
      <c r="C5448" s="3" t="s">
        <v>87</v>
      </c>
      <c r="D5448" s="3" t="s">
        <v>21</v>
      </c>
      <c r="E5448">
        <v>2026</v>
      </c>
      <c r="F5448" s="3" t="str">
        <f t="shared" si="170"/>
        <v>CFSpillBONFER2026</v>
      </c>
      <c r="G5448" s="9">
        <v>5.6790000000000003</v>
      </c>
      <c r="H5448" s="9">
        <v>25.149000000000001</v>
      </c>
      <c r="I5448" s="9">
        <v>27.253</v>
      </c>
      <c r="J5448" s="9">
        <v>34.848999999999997</v>
      </c>
      <c r="K5448" s="9">
        <v>21.04</v>
      </c>
      <c r="L5448" s="9">
        <v>22.341000000000001</v>
      </c>
      <c r="M5448" s="9">
        <v>12.302</v>
      </c>
      <c r="N5448" s="9">
        <v>20.114000000000001</v>
      </c>
      <c r="O5448" s="9">
        <v>28.948</v>
      </c>
      <c r="P5448" s="9">
        <v>21.715</v>
      </c>
      <c r="Q5448" s="9">
        <v>10.372999999999999</v>
      </c>
      <c r="R5448" s="9">
        <v>10.244</v>
      </c>
      <c r="S5448" s="9">
        <v>10.103999999999999</v>
      </c>
      <c r="T5448" s="9">
        <v>7.1159999999999997</v>
      </c>
    </row>
    <row r="5449" spans="1:20" x14ac:dyDescent="0.35">
      <c r="A5449">
        <f t="shared" si="171"/>
        <v>5449</v>
      </c>
      <c r="B5449" s="3" t="s">
        <v>72</v>
      </c>
      <c r="C5449" s="3" t="s">
        <v>87</v>
      </c>
      <c r="D5449" s="3" t="s">
        <v>21</v>
      </c>
      <c r="E5449">
        <v>2027</v>
      </c>
      <c r="F5449" s="3" t="str">
        <f t="shared" si="170"/>
        <v>CFSpillBONFER2027</v>
      </c>
      <c r="G5449" s="9">
        <v>5.016</v>
      </c>
      <c r="H5449" s="9">
        <v>9.8849999999999998</v>
      </c>
      <c r="I5449" s="9">
        <v>9.6069999999999993</v>
      </c>
      <c r="J5449" s="9">
        <v>4.774</v>
      </c>
      <c r="K5449" s="9">
        <v>4.694</v>
      </c>
      <c r="L5449" s="9">
        <v>4.6159999999999997</v>
      </c>
      <c r="M5449" s="9">
        <v>7.468</v>
      </c>
      <c r="N5449" s="9">
        <v>20.515000000000001</v>
      </c>
      <c r="O5449" s="9">
        <v>35.390999999999998</v>
      </c>
      <c r="P5449" s="9">
        <v>16.472999999999999</v>
      </c>
      <c r="Q5449" s="9">
        <v>10.037000000000001</v>
      </c>
      <c r="R5449" s="9">
        <v>9.9009999999999998</v>
      </c>
      <c r="S5449" s="9">
        <v>9.0329999999999995</v>
      </c>
      <c r="T5449" s="9">
        <v>9.9770000000000003</v>
      </c>
    </row>
    <row r="5450" spans="1:20" x14ac:dyDescent="0.35">
      <c r="A5450">
        <f t="shared" si="171"/>
        <v>5450</v>
      </c>
      <c r="B5450" s="3" t="s">
        <v>72</v>
      </c>
      <c r="C5450" s="3" t="s">
        <v>87</v>
      </c>
      <c r="D5450" s="3" t="s">
        <v>21</v>
      </c>
      <c r="E5450">
        <v>2028</v>
      </c>
      <c r="F5450" s="3" t="str">
        <f t="shared" si="170"/>
        <v>CFSpillBONFER2028</v>
      </c>
      <c r="G5450" s="9">
        <v>4.9029999999999996</v>
      </c>
      <c r="H5450" s="9">
        <v>14.702999999999999</v>
      </c>
      <c r="I5450" s="9">
        <v>9.99</v>
      </c>
      <c r="J5450" s="9">
        <v>4.7590000000000003</v>
      </c>
      <c r="K5450" s="9">
        <v>4.7629999999999999</v>
      </c>
      <c r="L5450" s="9">
        <v>5.3490000000000002</v>
      </c>
      <c r="M5450" s="9">
        <v>6.43</v>
      </c>
      <c r="N5450" s="9">
        <v>11.696999999999999</v>
      </c>
      <c r="O5450" s="9">
        <v>25.876000000000001</v>
      </c>
      <c r="P5450" s="9">
        <v>19.771999999999998</v>
      </c>
      <c r="Q5450" s="9">
        <v>11.547000000000001</v>
      </c>
      <c r="R5450" s="9">
        <v>10.824</v>
      </c>
      <c r="S5450" s="9">
        <v>10.63</v>
      </c>
      <c r="T5450" s="9">
        <v>10.64</v>
      </c>
    </row>
    <row r="5451" spans="1:20" x14ac:dyDescent="0.35">
      <c r="A5451">
        <f t="shared" si="171"/>
        <v>5451</v>
      </c>
      <c r="B5451" s="3" t="s">
        <v>72</v>
      </c>
      <c r="C5451" s="3" t="s">
        <v>87</v>
      </c>
      <c r="D5451" s="3" t="s">
        <v>21</v>
      </c>
      <c r="E5451">
        <v>2029</v>
      </c>
      <c r="F5451" s="3" t="str">
        <f t="shared" si="170"/>
        <v>CFSpillBONFER2029</v>
      </c>
      <c r="G5451" s="9">
        <v>5.0960000000000001</v>
      </c>
      <c r="H5451" s="9">
        <v>6.3929999999999998</v>
      </c>
      <c r="I5451" s="9">
        <v>9.827</v>
      </c>
      <c r="J5451" s="9">
        <v>7.7249999999999996</v>
      </c>
      <c r="K5451" s="9">
        <v>5.51</v>
      </c>
      <c r="L5451" s="9">
        <v>6.86</v>
      </c>
      <c r="M5451" s="9">
        <v>11.7</v>
      </c>
      <c r="N5451" s="9">
        <v>11.965999999999999</v>
      </c>
      <c r="O5451" s="9">
        <v>32.674999999999997</v>
      </c>
      <c r="P5451" s="9">
        <v>14.101000000000001</v>
      </c>
      <c r="Q5451" s="9">
        <v>10.82</v>
      </c>
      <c r="R5451" s="9">
        <v>9.5259999999999998</v>
      </c>
      <c r="S5451" s="9">
        <v>9.3770000000000007</v>
      </c>
      <c r="T5451" s="9">
        <v>9.609</v>
      </c>
    </row>
    <row r="5452" spans="1:20" x14ac:dyDescent="0.35">
      <c r="A5452">
        <f t="shared" si="171"/>
        <v>5452</v>
      </c>
      <c r="B5452" s="3" t="s">
        <v>72</v>
      </c>
      <c r="C5452" s="3" t="s">
        <v>87</v>
      </c>
      <c r="D5452" s="3" t="s">
        <v>22</v>
      </c>
      <c r="E5452">
        <v>2020</v>
      </c>
      <c r="F5452" s="3" t="str">
        <f t="shared" si="170"/>
        <v>CFSpillDUNCAN2020</v>
      </c>
      <c r="G5452" s="9">
        <v>2.573</v>
      </c>
      <c r="H5452" s="9">
        <v>6.0410000000000004</v>
      </c>
      <c r="I5452" s="9">
        <v>5.4749999999999996</v>
      </c>
      <c r="J5452" s="9">
        <v>8.1809999999999992</v>
      </c>
      <c r="K5452" s="9">
        <v>5.9969999999999999</v>
      </c>
      <c r="L5452" s="9">
        <v>0.92800000000000005</v>
      </c>
      <c r="M5452" s="9">
        <v>1.034</v>
      </c>
      <c r="N5452" s="9">
        <v>1.7170000000000001</v>
      </c>
      <c r="O5452" s="9">
        <v>1.6719999999999999</v>
      </c>
      <c r="P5452" s="9">
        <v>4.0629999999999997</v>
      </c>
      <c r="Q5452" s="9">
        <v>0.66600000000000004</v>
      </c>
      <c r="R5452" s="9">
        <v>4.8570000000000002</v>
      </c>
      <c r="S5452" s="9">
        <v>4.1449999999999996</v>
      </c>
      <c r="T5452" s="9">
        <v>5.4290000000000003</v>
      </c>
    </row>
    <row r="5453" spans="1:20" x14ac:dyDescent="0.35">
      <c r="A5453">
        <f t="shared" si="171"/>
        <v>5453</v>
      </c>
      <c r="B5453" s="3" t="s">
        <v>72</v>
      </c>
      <c r="C5453" s="3" t="s">
        <v>87</v>
      </c>
      <c r="D5453" s="3" t="s">
        <v>22</v>
      </c>
      <c r="E5453">
        <v>2021</v>
      </c>
      <c r="F5453" s="3" t="str">
        <f t="shared" si="170"/>
        <v>CFSpillDUNCAN2021</v>
      </c>
      <c r="G5453" s="9">
        <v>4.1630000000000003</v>
      </c>
      <c r="H5453" s="9">
        <v>3.4990000000000001</v>
      </c>
      <c r="I5453" s="9">
        <v>5.3280000000000003</v>
      </c>
      <c r="J5453" s="9">
        <v>8.2729999999999997</v>
      </c>
      <c r="K5453" s="9">
        <v>6.3570000000000002</v>
      </c>
      <c r="L5453" s="9">
        <v>1.444</v>
      </c>
      <c r="M5453" s="9">
        <v>1.641</v>
      </c>
      <c r="N5453" s="9">
        <v>3.5659999999999998</v>
      </c>
      <c r="O5453" s="9">
        <v>3.802</v>
      </c>
      <c r="P5453" s="9">
        <v>6.0910000000000002</v>
      </c>
      <c r="Q5453" s="9">
        <v>3.802</v>
      </c>
      <c r="R5453" s="9">
        <v>8.4939999999999998</v>
      </c>
      <c r="S5453" s="9">
        <v>5.1059999999999999</v>
      </c>
      <c r="T5453" s="9">
        <v>6.5590000000000002</v>
      </c>
    </row>
    <row r="5454" spans="1:20" x14ac:dyDescent="0.35">
      <c r="A5454">
        <f t="shared" si="171"/>
        <v>5454</v>
      </c>
      <c r="B5454" s="3" t="s">
        <v>72</v>
      </c>
      <c r="C5454" s="3" t="s">
        <v>87</v>
      </c>
      <c r="D5454" s="3" t="s">
        <v>22</v>
      </c>
      <c r="E5454">
        <v>2022</v>
      </c>
      <c r="F5454" s="3" t="str">
        <f t="shared" si="170"/>
        <v>CFSpillDUNCAN2022</v>
      </c>
      <c r="G5454" s="9">
        <v>2.7730000000000001</v>
      </c>
      <c r="H5454" s="9">
        <v>3.052</v>
      </c>
      <c r="I5454" s="9">
        <v>5.1040000000000001</v>
      </c>
      <c r="J5454" s="9">
        <v>9.0530000000000008</v>
      </c>
      <c r="K5454" s="9">
        <v>7.0990000000000002</v>
      </c>
      <c r="L5454" s="9">
        <v>1.179</v>
      </c>
      <c r="M5454" s="9">
        <v>0.1</v>
      </c>
      <c r="N5454" s="9">
        <v>1.5169999999999999</v>
      </c>
      <c r="O5454" s="9">
        <v>3.7930000000000001</v>
      </c>
      <c r="P5454" s="9">
        <v>2.7709999999999999</v>
      </c>
      <c r="Q5454" s="9">
        <v>3.6659999999999999</v>
      </c>
      <c r="R5454" s="9">
        <v>0.61399999999999999</v>
      </c>
      <c r="S5454" s="9">
        <v>2.867</v>
      </c>
      <c r="T5454" s="9">
        <v>3.988</v>
      </c>
    </row>
    <row r="5455" spans="1:20" x14ac:dyDescent="0.35">
      <c r="A5455">
        <f t="shared" si="171"/>
        <v>5455</v>
      </c>
      <c r="B5455" s="3" t="s">
        <v>72</v>
      </c>
      <c r="C5455" s="3" t="s">
        <v>87</v>
      </c>
      <c r="D5455" s="3" t="s">
        <v>22</v>
      </c>
      <c r="E5455">
        <v>2023</v>
      </c>
      <c r="F5455" s="3" t="str">
        <f t="shared" si="170"/>
        <v>CFSpillDUNCAN2023</v>
      </c>
      <c r="G5455" s="9">
        <v>4</v>
      </c>
      <c r="H5455" s="9">
        <v>1.841</v>
      </c>
      <c r="I5455" s="9">
        <v>5.0069999999999997</v>
      </c>
      <c r="J5455" s="9">
        <v>8.3889999999999993</v>
      </c>
      <c r="K5455" s="9">
        <v>5.71</v>
      </c>
      <c r="L5455" s="9">
        <v>1.1120000000000001</v>
      </c>
      <c r="M5455" s="9">
        <v>1.3580000000000001</v>
      </c>
      <c r="N5455" s="9">
        <v>2.927</v>
      </c>
      <c r="O5455" s="9">
        <v>1.56</v>
      </c>
      <c r="P5455" s="9">
        <v>4.3330000000000002</v>
      </c>
      <c r="Q5455" s="9">
        <v>2.0590000000000002</v>
      </c>
      <c r="R5455" s="9">
        <v>6.883</v>
      </c>
      <c r="S5455" s="9">
        <v>3.0369999999999999</v>
      </c>
      <c r="T5455" s="9">
        <v>7.1950000000000003</v>
      </c>
    </row>
    <row r="5456" spans="1:20" x14ac:dyDescent="0.35">
      <c r="A5456">
        <f t="shared" si="171"/>
        <v>5456</v>
      </c>
      <c r="B5456" s="3" t="s">
        <v>72</v>
      </c>
      <c r="C5456" s="3" t="s">
        <v>87</v>
      </c>
      <c r="D5456" s="3" t="s">
        <v>22</v>
      </c>
      <c r="E5456">
        <v>2024</v>
      </c>
      <c r="F5456" s="3" t="str">
        <f t="shared" si="170"/>
        <v>CFSpillDUNCAN2024</v>
      </c>
      <c r="G5456" s="9">
        <v>3.6840000000000002</v>
      </c>
      <c r="H5456" s="9">
        <v>4.1959999999999997</v>
      </c>
      <c r="I5456" s="9">
        <v>5.1710000000000003</v>
      </c>
      <c r="J5456" s="9">
        <v>8.5719999999999992</v>
      </c>
      <c r="K5456" s="9">
        <v>3.9540000000000002</v>
      </c>
      <c r="L5456" s="9">
        <v>0.40200000000000002</v>
      </c>
      <c r="M5456" s="9">
        <v>0.39400000000000002</v>
      </c>
      <c r="N5456" s="9">
        <v>0.78</v>
      </c>
      <c r="O5456" s="9">
        <v>3.7469999999999999</v>
      </c>
      <c r="P5456" s="9">
        <v>3.952</v>
      </c>
      <c r="Q5456" s="9">
        <v>2.4500000000000002</v>
      </c>
      <c r="R5456" s="9">
        <v>0.28000000000000003</v>
      </c>
      <c r="S5456" s="9">
        <v>3.1309999999999998</v>
      </c>
      <c r="T5456" s="9">
        <v>4.5739999999999998</v>
      </c>
    </row>
    <row r="5457" spans="1:20" x14ac:dyDescent="0.35">
      <c r="A5457">
        <f t="shared" si="171"/>
        <v>5457</v>
      </c>
      <c r="B5457" s="3" t="s">
        <v>72</v>
      </c>
      <c r="C5457" s="3" t="s">
        <v>87</v>
      </c>
      <c r="D5457" s="3" t="s">
        <v>22</v>
      </c>
      <c r="E5457">
        <v>2025</v>
      </c>
      <c r="F5457" s="3" t="str">
        <f t="shared" si="170"/>
        <v>CFSpillDUNCAN2025</v>
      </c>
      <c r="G5457" s="9">
        <v>4.1310000000000002</v>
      </c>
      <c r="H5457" s="9">
        <v>3.2469999999999999</v>
      </c>
      <c r="I5457" s="9">
        <v>6.5410000000000004</v>
      </c>
      <c r="J5457" s="9">
        <v>5.15</v>
      </c>
      <c r="K5457" s="9">
        <v>3.0630000000000002</v>
      </c>
      <c r="L5457" s="9">
        <v>1.462</v>
      </c>
      <c r="M5457" s="9">
        <v>2.3580000000000001</v>
      </c>
      <c r="N5457" s="9">
        <v>3.875</v>
      </c>
      <c r="O5457" s="9">
        <v>8.3800000000000008</v>
      </c>
      <c r="P5457" s="9">
        <v>0.10100000000000001</v>
      </c>
      <c r="Q5457" s="9">
        <v>2.093</v>
      </c>
      <c r="R5457" s="9">
        <v>0.1</v>
      </c>
      <c r="S5457" s="9">
        <v>2.5529999999999999</v>
      </c>
      <c r="T5457" s="9">
        <v>6.758</v>
      </c>
    </row>
    <row r="5458" spans="1:20" x14ac:dyDescent="0.35">
      <c r="A5458">
        <f t="shared" si="171"/>
        <v>5458</v>
      </c>
      <c r="B5458" s="3" t="s">
        <v>72</v>
      </c>
      <c r="C5458" s="3" t="s">
        <v>87</v>
      </c>
      <c r="D5458" s="3" t="s">
        <v>22</v>
      </c>
      <c r="E5458">
        <v>2026</v>
      </c>
      <c r="F5458" s="3" t="str">
        <f t="shared" si="170"/>
        <v>CFSpillDUNCAN2026</v>
      </c>
      <c r="G5458" s="9">
        <v>1.4279999999999999</v>
      </c>
      <c r="H5458" s="9">
        <v>4.2750000000000004</v>
      </c>
      <c r="I5458" s="9">
        <v>6.15</v>
      </c>
      <c r="J5458" s="9">
        <v>8.7609999999999992</v>
      </c>
      <c r="K5458" s="9">
        <v>6.7610000000000001</v>
      </c>
      <c r="L5458" s="9">
        <v>1.2290000000000001</v>
      </c>
      <c r="M5458" s="9">
        <v>1.339</v>
      </c>
      <c r="N5458" s="9">
        <v>5.3659999999999997</v>
      </c>
      <c r="O5458" s="9">
        <v>6.9580000000000002</v>
      </c>
      <c r="P5458" s="9">
        <v>5.7329999999999997</v>
      </c>
      <c r="Q5458" s="9">
        <v>0.10100000000000001</v>
      </c>
      <c r="R5458" s="9">
        <v>2.129</v>
      </c>
      <c r="S5458" s="9">
        <v>5.8760000000000003</v>
      </c>
      <c r="T5458" s="9">
        <v>4.1950000000000003</v>
      </c>
    </row>
    <row r="5459" spans="1:20" x14ac:dyDescent="0.35">
      <c r="A5459">
        <f t="shared" si="171"/>
        <v>5459</v>
      </c>
      <c r="B5459" s="3" t="s">
        <v>72</v>
      </c>
      <c r="C5459" s="3" t="s">
        <v>87</v>
      </c>
      <c r="D5459" s="3" t="s">
        <v>22</v>
      </c>
      <c r="E5459">
        <v>2027</v>
      </c>
      <c r="F5459" s="3" t="str">
        <f t="shared" si="170"/>
        <v>CFSpillDUNCAN2027</v>
      </c>
      <c r="G5459" s="9">
        <v>2.2469999999999999</v>
      </c>
      <c r="H5459" s="9">
        <v>2.2690000000000001</v>
      </c>
      <c r="I5459" s="9">
        <v>5.0019999999999998</v>
      </c>
      <c r="J5459" s="9">
        <v>8.1080000000000005</v>
      </c>
      <c r="K5459" s="9">
        <v>2.9489999999999998</v>
      </c>
      <c r="L5459" s="9">
        <v>0.10100000000000001</v>
      </c>
      <c r="M5459" s="9">
        <v>0.40600000000000003</v>
      </c>
      <c r="N5459" s="9">
        <v>3.5289999999999999</v>
      </c>
      <c r="O5459" s="9">
        <v>3.194</v>
      </c>
      <c r="P5459" s="9">
        <v>1.7809999999999999</v>
      </c>
      <c r="Q5459" s="9">
        <v>4.0010000000000003</v>
      </c>
      <c r="R5459" s="9">
        <v>0.32300000000000001</v>
      </c>
      <c r="S5459" s="9">
        <v>2.8610000000000002</v>
      </c>
      <c r="T5459" s="9">
        <v>4.952</v>
      </c>
    </row>
    <row r="5460" spans="1:20" x14ac:dyDescent="0.35">
      <c r="A5460">
        <f t="shared" si="171"/>
        <v>5460</v>
      </c>
      <c r="B5460" s="3" t="s">
        <v>72</v>
      </c>
      <c r="C5460" s="3" t="s">
        <v>87</v>
      </c>
      <c r="D5460" s="3" t="s">
        <v>22</v>
      </c>
      <c r="E5460">
        <v>2028</v>
      </c>
      <c r="F5460" s="3" t="str">
        <f t="shared" si="170"/>
        <v>CFSpillDUNCAN2028</v>
      </c>
      <c r="G5460" s="9">
        <v>4.0289999999999999</v>
      </c>
      <c r="H5460" s="9">
        <v>0.84499999999999997</v>
      </c>
      <c r="I5460" s="9">
        <v>5.7779999999999996</v>
      </c>
      <c r="J5460" s="9">
        <v>6.5590000000000002</v>
      </c>
      <c r="K5460" s="9">
        <v>2.4900000000000002</v>
      </c>
      <c r="L5460" s="9">
        <v>0.47399999999999998</v>
      </c>
      <c r="M5460" s="9">
        <v>1.6970000000000001</v>
      </c>
      <c r="N5460" s="9">
        <v>0.47399999999999998</v>
      </c>
      <c r="O5460" s="9">
        <v>3.1789999999999998</v>
      </c>
      <c r="P5460" s="9">
        <v>0.10100000000000001</v>
      </c>
      <c r="Q5460" s="9">
        <v>1.5</v>
      </c>
      <c r="R5460" s="9">
        <v>0.45500000000000002</v>
      </c>
      <c r="S5460" s="9">
        <v>2.2469999999999999</v>
      </c>
      <c r="T5460" s="9">
        <v>3.7759999999999998</v>
      </c>
    </row>
    <row r="5461" spans="1:20" x14ac:dyDescent="0.35">
      <c r="A5461">
        <f t="shared" si="171"/>
        <v>5461</v>
      </c>
      <c r="B5461" s="3" t="s">
        <v>72</v>
      </c>
      <c r="C5461" s="3" t="s">
        <v>87</v>
      </c>
      <c r="D5461" s="3" t="s">
        <v>22</v>
      </c>
      <c r="E5461">
        <v>2029</v>
      </c>
      <c r="F5461" s="3" t="str">
        <f t="shared" si="170"/>
        <v>CFSpillDUNCAN2029</v>
      </c>
      <c r="G5461" s="9">
        <v>0.10100000000000001</v>
      </c>
      <c r="H5461" s="9">
        <v>6.6189999999999998</v>
      </c>
      <c r="I5461" s="9">
        <v>4.0910000000000002</v>
      </c>
      <c r="J5461" s="9">
        <v>7.7370000000000001</v>
      </c>
      <c r="K5461" s="9">
        <v>3.7309999999999999</v>
      </c>
      <c r="L5461" s="9">
        <v>1.7729999999999999</v>
      </c>
      <c r="M5461" s="9">
        <v>3.0920000000000001</v>
      </c>
      <c r="N5461" s="9">
        <v>0.1</v>
      </c>
      <c r="O5461" s="9">
        <v>2.343</v>
      </c>
      <c r="P5461" s="9">
        <v>5.3029999999999999</v>
      </c>
      <c r="Q5461" s="9">
        <v>3.6179999999999999</v>
      </c>
      <c r="R5461" s="9">
        <v>0.81599999999999995</v>
      </c>
      <c r="S5461" s="9">
        <v>1.9790000000000001</v>
      </c>
      <c r="T5461" s="9">
        <v>5.4619999999999997</v>
      </c>
    </row>
    <row r="5462" spans="1:20" x14ac:dyDescent="0.35">
      <c r="A5462">
        <f t="shared" si="171"/>
        <v>5462</v>
      </c>
      <c r="B5462" s="3" t="s">
        <v>72</v>
      </c>
      <c r="C5462" s="3" t="s">
        <v>87</v>
      </c>
      <c r="D5462" s="3" t="s">
        <v>23</v>
      </c>
      <c r="E5462">
        <v>2020</v>
      </c>
      <c r="F5462" s="3" t="str">
        <f t="shared" si="170"/>
        <v>CFSpillCORA L2020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10.007</v>
      </c>
      <c r="P5462" s="9">
        <v>31.08</v>
      </c>
      <c r="Q5462" s="9">
        <v>0</v>
      </c>
      <c r="R5462" s="9">
        <v>0</v>
      </c>
      <c r="S5462" s="9">
        <v>0</v>
      </c>
      <c r="T5462" s="9">
        <v>0</v>
      </c>
    </row>
    <row r="5463" spans="1:20" x14ac:dyDescent="0.35">
      <c r="A5463">
        <f t="shared" si="171"/>
        <v>5463</v>
      </c>
      <c r="B5463" s="3" t="s">
        <v>72</v>
      </c>
      <c r="C5463" s="3" t="s">
        <v>87</v>
      </c>
      <c r="D5463" s="3" t="s">
        <v>23</v>
      </c>
      <c r="E5463">
        <v>2021</v>
      </c>
      <c r="F5463" s="3" t="str">
        <f t="shared" si="170"/>
        <v>CFSpillCORA L2021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14.499000000000001</v>
      </c>
      <c r="P5463" s="9">
        <v>33.924999999999997</v>
      </c>
      <c r="Q5463" s="9">
        <v>13.253</v>
      </c>
      <c r="R5463" s="9">
        <v>0</v>
      </c>
      <c r="S5463" s="9">
        <v>0</v>
      </c>
      <c r="T5463" s="9">
        <v>0</v>
      </c>
    </row>
    <row r="5464" spans="1:20" x14ac:dyDescent="0.35">
      <c r="A5464">
        <f t="shared" si="171"/>
        <v>5464</v>
      </c>
      <c r="B5464" s="3" t="s">
        <v>72</v>
      </c>
      <c r="C5464" s="3" t="s">
        <v>87</v>
      </c>
      <c r="D5464" s="3" t="s">
        <v>23</v>
      </c>
      <c r="E5464">
        <v>2022</v>
      </c>
      <c r="F5464" s="3" t="str">
        <f t="shared" si="170"/>
        <v>CFSpillCORA L2022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13.595000000000001</v>
      </c>
      <c r="P5464" s="9">
        <v>18.856000000000002</v>
      </c>
      <c r="Q5464" s="9">
        <v>0</v>
      </c>
      <c r="R5464" s="9">
        <v>0</v>
      </c>
      <c r="S5464" s="9">
        <v>0</v>
      </c>
      <c r="T5464" s="9">
        <v>0</v>
      </c>
    </row>
    <row r="5465" spans="1:20" x14ac:dyDescent="0.35">
      <c r="A5465">
        <f t="shared" si="171"/>
        <v>5465</v>
      </c>
      <c r="B5465" s="3" t="s">
        <v>72</v>
      </c>
      <c r="C5465" s="3" t="s">
        <v>87</v>
      </c>
      <c r="D5465" s="3" t="s">
        <v>23</v>
      </c>
      <c r="E5465">
        <v>2023</v>
      </c>
      <c r="F5465" s="3" t="str">
        <f t="shared" si="170"/>
        <v>CFSpillCORA L2023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3.8130000000000002</v>
      </c>
      <c r="P5465" s="9">
        <v>18.600000000000001</v>
      </c>
      <c r="Q5465" s="9">
        <v>0</v>
      </c>
      <c r="R5465" s="9">
        <v>0</v>
      </c>
      <c r="S5465" s="9">
        <v>0</v>
      </c>
      <c r="T5465" s="9">
        <v>0</v>
      </c>
    </row>
    <row r="5466" spans="1:20" x14ac:dyDescent="0.35">
      <c r="A5466">
        <f t="shared" si="171"/>
        <v>5466</v>
      </c>
      <c r="B5466" s="3" t="s">
        <v>72</v>
      </c>
      <c r="C5466" s="3" t="s">
        <v>87</v>
      </c>
      <c r="D5466" s="3" t="s">
        <v>23</v>
      </c>
      <c r="E5466">
        <v>2024</v>
      </c>
      <c r="F5466" s="3" t="str">
        <f t="shared" si="170"/>
        <v>CFSpillCORA L2024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0.45</v>
      </c>
      <c r="P5466" s="9">
        <v>9.3460000000000001</v>
      </c>
      <c r="Q5466" s="9">
        <v>0</v>
      </c>
      <c r="R5466" s="9">
        <v>0</v>
      </c>
      <c r="S5466" s="9">
        <v>0</v>
      </c>
      <c r="T5466" s="9">
        <v>0</v>
      </c>
    </row>
    <row r="5467" spans="1:20" x14ac:dyDescent="0.35">
      <c r="A5467">
        <f t="shared" si="171"/>
        <v>5467</v>
      </c>
      <c r="B5467" s="3" t="s">
        <v>72</v>
      </c>
      <c r="C5467" s="3" t="s">
        <v>87</v>
      </c>
      <c r="D5467" s="3" t="s">
        <v>23</v>
      </c>
      <c r="E5467">
        <v>2025</v>
      </c>
      <c r="F5467" s="3" t="str">
        <f t="shared" si="170"/>
        <v>CFSpillCORA L2025</v>
      </c>
      <c r="G5467" s="9">
        <v>0</v>
      </c>
      <c r="H5467" s="9">
        <v>0</v>
      </c>
      <c r="I5467" s="9">
        <v>0</v>
      </c>
      <c r="J5467" s="9">
        <v>0</v>
      </c>
      <c r="K5467" s="9">
        <v>2.57</v>
      </c>
      <c r="L5467" s="9">
        <v>0</v>
      </c>
      <c r="M5467" s="9">
        <v>0</v>
      </c>
      <c r="N5467" s="9">
        <v>0</v>
      </c>
      <c r="O5467" s="9">
        <v>20.335000000000001</v>
      </c>
      <c r="P5467" s="9">
        <v>15.91</v>
      </c>
      <c r="Q5467" s="9">
        <v>0</v>
      </c>
      <c r="R5467" s="9">
        <v>0</v>
      </c>
      <c r="S5467" s="9">
        <v>0</v>
      </c>
      <c r="T5467" s="9">
        <v>0</v>
      </c>
    </row>
    <row r="5468" spans="1:20" x14ac:dyDescent="0.35">
      <c r="A5468">
        <f t="shared" si="171"/>
        <v>5468</v>
      </c>
      <c r="B5468" s="3" t="s">
        <v>72</v>
      </c>
      <c r="C5468" s="3" t="s">
        <v>87</v>
      </c>
      <c r="D5468" s="3" t="s">
        <v>23</v>
      </c>
      <c r="E5468">
        <v>2026</v>
      </c>
      <c r="F5468" s="3" t="str">
        <f t="shared" si="170"/>
        <v>CFSpillCORA L2026</v>
      </c>
      <c r="G5468" s="9">
        <v>0</v>
      </c>
      <c r="H5468" s="9">
        <v>1.1919999999999999</v>
      </c>
      <c r="I5468" s="9">
        <v>1.6180000000000001</v>
      </c>
      <c r="J5468" s="9">
        <v>10.087</v>
      </c>
      <c r="K5468" s="9">
        <v>0</v>
      </c>
      <c r="L5468" s="9">
        <v>0</v>
      </c>
      <c r="M5468" s="9">
        <v>0</v>
      </c>
      <c r="N5468" s="9">
        <v>0</v>
      </c>
      <c r="O5468" s="9">
        <v>15.39</v>
      </c>
      <c r="P5468" s="9">
        <v>21.719000000000001</v>
      </c>
      <c r="Q5468" s="9">
        <v>0</v>
      </c>
      <c r="R5468" s="9">
        <v>0</v>
      </c>
      <c r="S5468" s="9">
        <v>0</v>
      </c>
      <c r="T5468" s="9">
        <v>0</v>
      </c>
    </row>
    <row r="5469" spans="1:20" x14ac:dyDescent="0.35">
      <c r="A5469">
        <f t="shared" si="171"/>
        <v>5469</v>
      </c>
      <c r="B5469" s="3" t="s">
        <v>72</v>
      </c>
      <c r="C5469" s="3" t="s">
        <v>87</v>
      </c>
      <c r="D5469" s="3" t="s">
        <v>23</v>
      </c>
      <c r="E5469">
        <v>2027</v>
      </c>
      <c r="F5469" s="3" t="str">
        <f t="shared" si="170"/>
        <v>CFSpillCORA L2027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11.522</v>
      </c>
      <c r="P5469" s="9">
        <v>9.4220000000000006</v>
      </c>
      <c r="Q5469" s="9">
        <v>0</v>
      </c>
      <c r="R5469" s="9">
        <v>0</v>
      </c>
      <c r="S5469" s="9">
        <v>0</v>
      </c>
      <c r="T5469" s="9">
        <v>0</v>
      </c>
    </row>
    <row r="5470" spans="1:20" x14ac:dyDescent="0.35">
      <c r="A5470">
        <f t="shared" si="171"/>
        <v>5470</v>
      </c>
      <c r="B5470" s="3" t="s">
        <v>72</v>
      </c>
      <c r="C5470" s="3" t="s">
        <v>87</v>
      </c>
      <c r="D5470" s="3" t="s">
        <v>23</v>
      </c>
      <c r="E5470">
        <v>2028</v>
      </c>
      <c r="F5470" s="3" t="str">
        <f t="shared" si="170"/>
        <v>CFSpillCORA L2028</v>
      </c>
      <c r="G5470" s="9">
        <v>0</v>
      </c>
      <c r="H5470" s="9"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</row>
    <row r="5471" spans="1:20" x14ac:dyDescent="0.35">
      <c r="A5471">
        <f t="shared" si="171"/>
        <v>5471</v>
      </c>
      <c r="B5471" s="3" t="s">
        <v>72</v>
      </c>
      <c r="C5471" s="3" t="s">
        <v>87</v>
      </c>
      <c r="D5471" s="3" t="s">
        <v>23</v>
      </c>
      <c r="E5471">
        <v>2029</v>
      </c>
      <c r="F5471" s="3" t="str">
        <f t="shared" si="170"/>
        <v>CFSpillCORA L2029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4.968</v>
      </c>
      <c r="P5471" s="9">
        <v>12.311</v>
      </c>
      <c r="Q5471" s="9">
        <v>0</v>
      </c>
      <c r="R5471" s="9">
        <v>0</v>
      </c>
      <c r="S5471" s="9">
        <v>0</v>
      </c>
      <c r="T5471" s="9">
        <v>0</v>
      </c>
    </row>
    <row r="5472" spans="1:20" x14ac:dyDescent="0.35">
      <c r="A5472">
        <f t="shared" si="171"/>
        <v>5472</v>
      </c>
      <c r="B5472" s="3" t="s">
        <v>72</v>
      </c>
      <c r="C5472" s="3" t="s">
        <v>87</v>
      </c>
      <c r="D5472" s="3" t="s">
        <v>24</v>
      </c>
      <c r="E5472">
        <v>2020</v>
      </c>
      <c r="F5472" s="3" t="str">
        <f t="shared" si="170"/>
        <v>CFSpillCANAL2020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</row>
    <row r="5473" spans="1:20" x14ac:dyDescent="0.35">
      <c r="A5473">
        <f t="shared" si="171"/>
        <v>5473</v>
      </c>
      <c r="B5473" s="3" t="s">
        <v>72</v>
      </c>
      <c r="C5473" s="3" t="s">
        <v>87</v>
      </c>
      <c r="D5473" s="3" t="s">
        <v>24</v>
      </c>
      <c r="E5473">
        <v>2021</v>
      </c>
      <c r="F5473" s="3" t="str">
        <f t="shared" si="170"/>
        <v>CFSpillCANAL2021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</row>
    <row r="5474" spans="1:20" x14ac:dyDescent="0.35">
      <c r="A5474">
        <f t="shared" si="171"/>
        <v>5474</v>
      </c>
      <c r="B5474" s="3" t="s">
        <v>72</v>
      </c>
      <c r="C5474" s="3" t="s">
        <v>87</v>
      </c>
      <c r="D5474" s="3" t="s">
        <v>24</v>
      </c>
      <c r="E5474">
        <v>2022</v>
      </c>
      <c r="F5474" s="3" t="str">
        <f t="shared" si="170"/>
        <v>CFSpillCANAL2022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</row>
    <row r="5475" spans="1:20" x14ac:dyDescent="0.35">
      <c r="A5475">
        <f t="shared" si="171"/>
        <v>5475</v>
      </c>
      <c r="B5475" s="3" t="s">
        <v>72</v>
      </c>
      <c r="C5475" s="3" t="s">
        <v>87</v>
      </c>
      <c r="D5475" s="3" t="s">
        <v>24</v>
      </c>
      <c r="E5475">
        <v>2023</v>
      </c>
      <c r="F5475" s="3" t="str">
        <f t="shared" si="170"/>
        <v>CFSpillCANAL2023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</row>
    <row r="5476" spans="1:20" x14ac:dyDescent="0.35">
      <c r="A5476">
        <f t="shared" si="171"/>
        <v>5476</v>
      </c>
      <c r="B5476" s="3" t="s">
        <v>72</v>
      </c>
      <c r="C5476" s="3" t="s">
        <v>87</v>
      </c>
      <c r="D5476" s="3" t="s">
        <v>24</v>
      </c>
      <c r="E5476">
        <v>2024</v>
      </c>
      <c r="F5476" s="3" t="str">
        <f t="shared" si="170"/>
        <v>CFSpillCANAL2024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</row>
    <row r="5477" spans="1:20" x14ac:dyDescent="0.35">
      <c r="A5477">
        <f t="shared" si="171"/>
        <v>5477</v>
      </c>
      <c r="B5477" s="3" t="s">
        <v>72</v>
      </c>
      <c r="C5477" s="3" t="s">
        <v>87</v>
      </c>
      <c r="D5477" s="3" t="s">
        <v>24</v>
      </c>
      <c r="E5477">
        <v>2025</v>
      </c>
      <c r="F5477" s="3" t="str">
        <f t="shared" si="170"/>
        <v>CFSpillCANAL2025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</row>
    <row r="5478" spans="1:20" x14ac:dyDescent="0.35">
      <c r="A5478">
        <f t="shared" si="171"/>
        <v>5478</v>
      </c>
      <c r="B5478" s="3" t="s">
        <v>72</v>
      </c>
      <c r="C5478" s="3" t="s">
        <v>87</v>
      </c>
      <c r="D5478" s="3" t="s">
        <v>24</v>
      </c>
      <c r="E5478">
        <v>2026</v>
      </c>
      <c r="F5478" s="3" t="str">
        <f t="shared" si="170"/>
        <v>CFSpillCANAL2026</v>
      </c>
      <c r="G5478" s="9">
        <v>0</v>
      </c>
      <c r="H5478" s="9">
        <v>0</v>
      </c>
      <c r="I5478" s="9">
        <v>0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</row>
    <row r="5479" spans="1:20" x14ac:dyDescent="0.35">
      <c r="A5479">
        <f t="shared" si="171"/>
        <v>5479</v>
      </c>
      <c r="B5479" s="3" t="s">
        <v>72</v>
      </c>
      <c r="C5479" s="3" t="s">
        <v>87</v>
      </c>
      <c r="D5479" s="3" t="s">
        <v>24</v>
      </c>
      <c r="E5479">
        <v>2027</v>
      </c>
      <c r="F5479" s="3" t="str">
        <f t="shared" si="170"/>
        <v>CFSpillCANAL2027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</row>
    <row r="5480" spans="1:20" x14ac:dyDescent="0.35">
      <c r="A5480">
        <f t="shared" si="171"/>
        <v>5480</v>
      </c>
      <c r="B5480" s="3" t="s">
        <v>72</v>
      </c>
      <c r="C5480" s="3" t="s">
        <v>87</v>
      </c>
      <c r="D5480" s="3" t="s">
        <v>24</v>
      </c>
      <c r="E5480">
        <v>2028</v>
      </c>
      <c r="F5480" s="3" t="str">
        <f t="shared" si="170"/>
        <v>CFSpillCANAL2028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</row>
    <row r="5481" spans="1:20" x14ac:dyDescent="0.35">
      <c r="A5481">
        <f t="shared" si="171"/>
        <v>5481</v>
      </c>
      <c r="B5481" s="3" t="s">
        <v>72</v>
      </c>
      <c r="C5481" s="3" t="s">
        <v>87</v>
      </c>
      <c r="D5481" s="3" t="s">
        <v>24</v>
      </c>
      <c r="E5481">
        <v>2029</v>
      </c>
      <c r="F5481" s="3" t="str">
        <f t="shared" si="170"/>
        <v>CFSpillCANAL2029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</row>
    <row r="5482" spans="1:20" x14ac:dyDescent="0.35">
      <c r="A5482">
        <f t="shared" si="171"/>
        <v>5482</v>
      </c>
      <c r="B5482" s="3" t="s">
        <v>72</v>
      </c>
      <c r="C5482" s="3" t="s">
        <v>87</v>
      </c>
      <c r="D5482" s="3" t="s">
        <v>25</v>
      </c>
      <c r="E5482">
        <v>2020</v>
      </c>
      <c r="F5482" s="3" t="str">
        <f t="shared" si="170"/>
        <v>CFSpillUP BON2020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8.8819999999999997</v>
      </c>
      <c r="P5482" s="9">
        <v>29.649000000000001</v>
      </c>
      <c r="Q5482" s="9">
        <v>0</v>
      </c>
      <c r="R5482" s="9">
        <v>0</v>
      </c>
      <c r="S5482" s="9">
        <v>0</v>
      </c>
      <c r="T5482" s="9">
        <v>0</v>
      </c>
    </row>
    <row r="5483" spans="1:20" x14ac:dyDescent="0.35">
      <c r="A5483">
        <f t="shared" si="171"/>
        <v>5483</v>
      </c>
      <c r="B5483" s="3" t="s">
        <v>72</v>
      </c>
      <c r="C5483" s="3" t="s">
        <v>87</v>
      </c>
      <c r="D5483" s="3" t="s">
        <v>25</v>
      </c>
      <c r="E5483">
        <v>2021</v>
      </c>
      <c r="F5483" s="3" t="str">
        <f t="shared" si="170"/>
        <v>CFSpillUP BON2021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13.303000000000001</v>
      </c>
      <c r="P5483" s="9">
        <v>32.459000000000003</v>
      </c>
      <c r="Q5483" s="9">
        <v>12.077</v>
      </c>
      <c r="R5483" s="9">
        <v>0</v>
      </c>
      <c r="S5483" s="9">
        <v>0</v>
      </c>
      <c r="T5483" s="9">
        <v>0</v>
      </c>
    </row>
    <row r="5484" spans="1:20" x14ac:dyDescent="0.35">
      <c r="A5484">
        <f t="shared" si="171"/>
        <v>5484</v>
      </c>
      <c r="B5484" s="3" t="s">
        <v>72</v>
      </c>
      <c r="C5484" s="3" t="s">
        <v>87</v>
      </c>
      <c r="D5484" s="3" t="s">
        <v>25</v>
      </c>
      <c r="E5484">
        <v>2022</v>
      </c>
      <c r="F5484" s="3" t="str">
        <f t="shared" si="170"/>
        <v>CFSpillUP BON2022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12.413</v>
      </c>
      <c r="P5484" s="9">
        <v>17.597000000000001</v>
      </c>
      <c r="Q5484" s="9">
        <v>0</v>
      </c>
      <c r="R5484" s="9">
        <v>0</v>
      </c>
      <c r="S5484" s="9">
        <v>0</v>
      </c>
      <c r="T5484" s="9">
        <v>0</v>
      </c>
    </row>
    <row r="5485" spans="1:20" x14ac:dyDescent="0.35">
      <c r="A5485">
        <f t="shared" si="171"/>
        <v>5485</v>
      </c>
      <c r="B5485" s="3" t="s">
        <v>72</v>
      </c>
      <c r="C5485" s="3" t="s">
        <v>87</v>
      </c>
      <c r="D5485" s="3" t="s">
        <v>25</v>
      </c>
      <c r="E5485">
        <v>2023</v>
      </c>
      <c r="F5485" s="3" t="str">
        <f t="shared" si="170"/>
        <v>CFSpillUP BON2023</v>
      </c>
      <c r="G5485" s="9">
        <v>0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2.794</v>
      </c>
      <c r="P5485" s="9">
        <v>17.344000000000001</v>
      </c>
      <c r="Q5485" s="9">
        <v>0</v>
      </c>
      <c r="R5485" s="9">
        <v>0</v>
      </c>
      <c r="S5485" s="9">
        <v>0</v>
      </c>
      <c r="T5485" s="9">
        <v>0</v>
      </c>
    </row>
    <row r="5486" spans="1:20" x14ac:dyDescent="0.35">
      <c r="A5486">
        <f t="shared" si="171"/>
        <v>5486</v>
      </c>
      <c r="B5486" s="3" t="s">
        <v>72</v>
      </c>
      <c r="C5486" s="3" t="s">
        <v>87</v>
      </c>
      <c r="D5486" s="3" t="s">
        <v>25</v>
      </c>
      <c r="E5486">
        <v>2024</v>
      </c>
      <c r="F5486" s="3" t="str">
        <f t="shared" si="170"/>
        <v>CFSpillUP BON2024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8.3780000000000001</v>
      </c>
      <c r="Q5486" s="9">
        <v>0</v>
      </c>
      <c r="R5486" s="9">
        <v>0</v>
      </c>
      <c r="S5486" s="9">
        <v>0</v>
      </c>
      <c r="T5486" s="9">
        <v>0</v>
      </c>
    </row>
    <row r="5487" spans="1:20" x14ac:dyDescent="0.35">
      <c r="A5487">
        <f t="shared" si="171"/>
        <v>5487</v>
      </c>
      <c r="B5487" s="3" t="s">
        <v>72</v>
      </c>
      <c r="C5487" s="3" t="s">
        <v>87</v>
      </c>
      <c r="D5487" s="3" t="s">
        <v>25</v>
      </c>
      <c r="E5487">
        <v>2025</v>
      </c>
      <c r="F5487" s="3" t="str">
        <f t="shared" si="170"/>
        <v>CFSpillUP BON2025</v>
      </c>
      <c r="G5487" s="9">
        <v>0</v>
      </c>
      <c r="H5487" s="9">
        <v>0</v>
      </c>
      <c r="I5487" s="9">
        <v>0</v>
      </c>
      <c r="J5487" s="9">
        <v>0</v>
      </c>
      <c r="K5487" s="9">
        <v>1.573</v>
      </c>
      <c r="L5487" s="9">
        <v>0</v>
      </c>
      <c r="M5487" s="9">
        <v>0</v>
      </c>
      <c r="N5487" s="9">
        <v>0</v>
      </c>
      <c r="O5487" s="9">
        <v>19.055</v>
      </c>
      <c r="P5487" s="9">
        <v>15.228999999999999</v>
      </c>
      <c r="Q5487" s="9">
        <v>0</v>
      </c>
      <c r="R5487" s="9">
        <v>0</v>
      </c>
      <c r="S5487" s="9">
        <v>0</v>
      </c>
      <c r="T5487" s="9">
        <v>0</v>
      </c>
    </row>
    <row r="5488" spans="1:20" x14ac:dyDescent="0.35">
      <c r="A5488">
        <f t="shared" si="171"/>
        <v>5488</v>
      </c>
      <c r="B5488" s="3" t="s">
        <v>72</v>
      </c>
      <c r="C5488" s="3" t="s">
        <v>87</v>
      </c>
      <c r="D5488" s="3" t="s">
        <v>25</v>
      </c>
      <c r="E5488">
        <v>2026</v>
      </c>
      <c r="F5488" s="3" t="str">
        <f t="shared" si="170"/>
        <v>CFSpillUP BON2026</v>
      </c>
      <c r="G5488" s="9">
        <v>0</v>
      </c>
      <c r="H5488" s="9">
        <v>0.55200000000000005</v>
      </c>
      <c r="I5488" s="9">
        <v>0.94799999999999995</v>
      </c>
      <c r="J5488" s="9">
        <v>8.9610000000000003</v>
      </c>
      <c r="K5488" s="9">
        <v>0</v>
      </c>
      <c r="L5488" s="9">
        <v>0</v>
      </c>
      <c r="M5488" s="9">
        <v>0</v>
      </c>
      <c r="N5488" s="9">
        <v>0</v>
      </c>
      <c r="O5488" s="9">
        <v>14.18</v>
      </c>
      <c r="P5488" s="9">
        <v>20.420000000000002</v>
      </c>
      <c r="Q5488" s="9">
        <v>0</v>
      </c>
      <c r="R5488" s="9">
        <v>0</v>
      </c>
      <c r="S5488" s="9">
        <v>0</v>
      </c>
      <c r="T5488" s="9">
        <v>0</v>
      </c>
    </row>
    <row r="5489" spans="1:20" x14ac:dyDescent="0.35">
      <c r="A5489">
        <f t="shared" si="171"/>
        <v>5489</v>
      </c>
      <c r="B5489" s="3" t="s">
        <v>72</v>
      </c>
      <c r="C5489" s="3" t="s">
        <v>87</v>
      </c>
      <c r="D5489" s="3" t="s">
        <v>25</v>
      </c>
      <c r="E5489">
        <v>2027</v>
      </c>
      <c r="F5489" s="3" t="str">
        <f t="shared" si="170"/>
        <v>CFSpillUP BON2027</v>
      </c>
      <c r="G5489" s="9">
        <v>0</v>
      </c>
      <c r="H5489" s="9">
        <v>0</v>
      </c>
      <c r="I5489" s="9">
        <v>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10.372999999999999</v>
      </c>
      <c r="P5489" s="9">
        <v>8.4719999999999995</v>
      </c>
      <c r="Q5489" s="9">
        <v>0</v>
      </c>
      <c r="R5489" s="9">
        <v>0</v>
      </c>
      <c r="S5489" s="9">
        <v>0</v>
      </c>
      <c r="T5489" s="9">
        <v>0</v>
      </c>
    </row>
    <row r="5490" spans="1:20" x14ac:dyDescent="0.35">
      <c r="A5490">
        <f t="shared" si="171"/>
        <v>5490</v>
      </c>
      <c r="B5490" s="3" t="s">
        <v>72</v>
      </c>
      <c r="C5490" s="3" t="s">
        <v>87</v>
      </c>
      <c r="D5490" s="3" t="s">
        <v>25</v>
      </c>
      <c r="E5490">
        <v>2028</v>
      </c>
      <c r="F5490" s="3" t="str">
        <f t="shared" si="170"/>
        <v>CFSpillUP BON2028</v>
      </c>
      <c r="G5490" s="9">
        <v>0</v>
      </c>
      <c r="H5490" s="9">
        <v>0</v>
      </c>
      <c r="I5490" s="9">
        <v>0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  <c r="Q5490" s="9">
        <v>0</v>
      </c>
      <c r="R5490" s="9">
        <v>0</v>
      </c>
      <c r="S5490" s="9">
        <v>0</v>
      </c>
      <c r="T5490" s="9">
        <v>0</v>
      </c>
    </row>
    <row r="5491" spans="1:20" x14ac:dyDescent="0.35">
      <c r="A5491">
        <f t="shared" si="171"/>
        <v>5491</v>
      </c>
      <c r="B5491" s="3" t="s">
        <v>72</v>
      </c>
      <c r="C5491" s="3" t="s">
        <v>87</v>
      </c>
      <c r="D5491" s="3" t="s">
        <v>25</v>
      </c>
      <c r="E5491">
        <v>2029</v>
      </c>
      <c r="F5491" s="3" t="str">
        <f t="shared" si="170"/>
        <v>CFSpillUP BON2029</v>
      </c>
      <c r="G5491" s="9">
        <v>0</v>
      </c>
      <c r="H5491" s="9">
        <v>0</v>
      </c>
      <c r="I5491" s="9">
        <v>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3.9279999999999999</v>
      </c>
      <c r="P5491" s="9">
        <v>11.282</v>
      </c>
      <c r="Q5491" s="9">
        <v>0</v>
      </c>
      <c r="R5491" s="9">
        <v>0</v>
      </c>
      <c r="S5491" s="9">
        <v>0</v>
      </c>
      <c r="T5491" s="9">
        <v>0</v>
      </c>
    </row>
    <row r="5492" spans="1:20" x14ac:dyDescent="0.35">
      <c r="A5492">
        <f t="shared" si="171"/>
        <v>5492</v>
      </c>
      <c r="B5492" s="3" t="s">
        <v>72</v>
      </c>
      <c r="C5492" s="3" t="s">
        <v>87</v>
      </c>
      <c r="D5492" s="3" t="s">
        <v>26</v>
      </c>
      <c r="E5492">
        <v>2020</v>
      </c>
      <c r="F5492" s="3" t="str">
        <f t="shared" si="170"/>
        <v>CFSpillLO BON2020</v>
      </c>
      <c r="G5492" s="9">
        <v>0</v>
      </c>
      <c r="H5492" s="9">
        <v>0</v>
      </c>
      <c r="I5492" s="9">
        <v>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13.002000000000001</v>
      </c>
      <c r="P5492" s="9">
        <v>33.768999999999998</v>
      </c>
      <c r="Q5492" s="9">
        <v>2.6720000000000002</v>
      </c>
      <c r="R5492" s="9">
        <v>0</v>
      </c>
      <c r="S5492" s="9">
        <v>0</v>
      </c>
      <c r="T5492" s="9">
        <v>0</v>
      </c>
    </row>
    <row r="5493" spans="1:20" x14ac:dyDescent="0.35">
      <c r="A5493">
        <f t="shared" si="171"/>
        <v>5493</v>
      </c>
      <c r="B5493" s="3" t="s">
        <v>72</v>
      </c>
      <c r="C5493" s="3" t="s">
        <v>87</v>
      </c>
      <c r="D5493" s="3" t="s">
        <v>26</v>
      </c>
      <c r="E5493">
        <v>2021</v>
      </c>
      <c r="F5493" s="3" t="str">
        <f t="shared" si="170"/>
        <v>CFSpillLO BON2021</v>
      </c>
      <c r="G5493" s="9">
        <v>0</v>
      </c>
      <c r="H5493" s="9">
        <v>0</v>
      </c>
      <c r="I5493" s="9">
        <v>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17.422999999999998</v>
      </c>
      <c r="P5493" s="9">
        <v>36.579000000000001</v>
      </c>
      <c r="Q5493" s="9">
        <v>16.196999999999999</v>
      </c>
      <c r="R5493" s="9">
        <v>1.712</v>
      </c>
      <c r="S5493" s="9">
        <v>0</v>
      </c>
      <c r="T5493" s="9">
        <v>0</v>
      </c>
    </row>
    <row r="5494" spans="1:20" x14ac:dyDescent="0.35">
      <c r="A5494">
        <f t="shared" si="171"/>
        <v>5494</v>
      </c>
      <c r="B5494" s="3" t="s">
        <v>72</v>
      </c>
      <c r="C5494" s="3" t="s">
        <v>87</v>
      </c>
      <c r="D5494" s="3" t="s">
        <v>26</v>
      </c>
      <c r="E5494">
        <v>2022</v>
      </c>
      <c r="F5494" s="3" t="str">
        <f t="shared" si="170"/>
        <v>CFSpillLO BON2022</v>
      </c>
      <c r="G5494" s="9">
        <v>0</v>
      </c>
      <c r="H5494" s="9">
        <v>0</v>
      </c>
      <c r="I5494" s="9">
        <v>0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16.533000000000001</v>
      </c>
      <c r="P5494" s="9">
        <v>21.716999999999999</v>
      </c>
      <c r="Q5494" s="9">
        <v>0</v>
      </c>
      <c r="R5494" s="9">
        <v>0</v>
      </c>
      <c r="S5494" s="9">
        <v>0</v>
      </c>
      <c r="T5494" s="9">
        <v>0</v>
      </c>
    </row>
    <row r="5495" spans="1:20" x14ac:dyDescent="0.35">
      <c r="A5495">
        <f t="shared" si="171"/>
        <v>5495</v>
      </c>
      <c r="B5495" s="3" t="s">
        <v>72</v>
      </c>
      <c r="C5495" s="3" t="s">
        <v>87</v>
      </c>
      <c r="D5495" s="3" t="s">
        <v>26</v>
      </c>
      <c r="E5495">
        <v>2023</v>
      </c>
      <c r="F5495" s="3" t="str">
        <f t="shared" si="170"/>
        <v>CFSpillLO BON2023</v>
      </c>
      <c r="G5495" s="9">
        <v>0</v>
      </c>
      <c r="H5495" s="9">
        <v>0</v>
      </c>
      <c r="I5495" s="9">
        <v>0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6.9139999999999997</v>
      </c>
      <c r="P5495" s="9">
        <v>21.463999999999999</v>
      </c>
      <c r="Q5495" s="9">
        <v>0.51200000000000001</v>
      </c>
      <c r="R5495" s="9">
        <v>0</v>
      </c>
      <c r="S5495" s="9">
        <v>0</v>
      </c>
      <c r="T5495" s="9">
        <v>0</v>
      </c>
    </row>
    <row r="5496" spans="1:20" x14ac:dyDescent="0.35">
      <c r="A5496">
        <f t="shared" si="171"/>
        <v>5496</v>
      </c>
      <c r="B5496" s="3" t="s">
        <v>72</v>
      </c>
      <c r="C5496" s="3" t="s">
        <v>87</v>
      </c>
      <c r="D5496" s="3" t="s">
        <v>26</v>
      </c>
      <c r="E5496">
        <v>2024</v>
      </c>
      <c r="F5496" s="3" t="str">
        <f t="shared" si="170"/>
        <v>CFSpillLO BON2024</v>
      </c>
      <c r="G5496" s="9">
        <v>0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3.6160000000000001</v>
      </c>
      <c r="P5496" s="9">
        <v>12.497999999999999</v>
      </c>
      <c r="Q5496" s="9">
        <v>0</v>
      </c>
      <c r="R5496" s="9">
        <v>0</v>
      </c>
      <c r="S5496" s="9">
        <v>0</v>
      </c>
      <c r="T5496" s="9">
        <v>0</v>
      </c>
    </row>
    <row r="5497" spans="1:20" x14ac:dyDescent="0.35">
      <c r="A5497">
        <f t="shared" si="171"/>
        <v>5497</v>
      </c>
      <c r="B5497" s="3" t="s">
        <v>72</v>
      </c>
      <c r="C5497" s="3" t="s">
        <v>87</v>
      </c>
      <c r="D5497" s="3" t="s">
        <v>26</v>
      </c>
      <c r="E5497">
        <v>2025</v>
      </c>
      <c r="F5497" s="3" t="str">
        <f t="shared" si="170"/>
        <v>CFSpillLO BON2025</v>
      </c>
      <c r="G5497" s="9">
        <v>0</v>
      </c>
      <c r="H5497" s="9">
        <v>0</v>
      </c>
      <c r="I5497" s="9">
        <v>0</v>
      </c>
      <c r="J5497" s="9">
        <v>0</v>
      </c>
      <c r="K5497" s="9">
        <v>5.6929999999999996</v>
      </c>
      <c r="L5497" s="9">
        <v>0</v>
      </c>
      <c r="M5497" s="9">
        <v>0</v>
      </c>
      <c r="N5497" s="9">
        <v>0</v>
      </c>
      <c r="O5497" s="9">
        <v>23.175000000000001</v>
      </c>
      <c r="P5497" s="9">
        <v>19.349</v>
      </c>
      <c r="Q5497" s="9">
        <v>0</v>
      </c>
      <c r="R5497" s="9">
        <v>0</v>
      </c>
      <c r="S5497" s="9">
        <v>0</v>
      </c>
      <c r="T5497" s="9">
        <v>0</v>
      </c>
    </row>
    <row r="5498" spans="1:20" x14ac:dyDescent="0.35">
      <c r="A5498">
        <f t="shared" si="171"/>
        <v>5498</v>
      </c>
      <c r="B5498" s="3" t="s">
        <v>72</v>
      </c>
      <c r="C5498" s="3" t="s">
        <v>87</v>
      </c>
      <c r="D5498" s="3" t="s">
        <v>26</v>
      </c>
      <c r="E5498">
        <v>2026</v>
      </c>
      <c r="F5498" s="3" t="str">
        <f t="shared" si="170"/>
        <v>CFSpillLO BON2026</v>
      </c>
      <c r="G5498" s="9">
        <v>0</v>
      </c>
      <c r="H5498" s="9">
        <v>4.6719999999999997</v>
      </c>
      <c r="I5498" s="9">
        <v>5.0679999999999996</v>
      </c>
      <c r="J5498" s="9">
        <v>13.081</v>
      </c>
      <c r="K5498" s="9">
        <v>3.2970000000000002</v>
      </c>
      <c r="L5498" s="9">
        <v>0</v>
      </c>
      <c r="M5498" s="9">
        <v>0</v>
      </c>
      <c r="N5498" s="9">
        <v>0</v>
      </c>
      <c r="O5498" s="9">
        <v>18.3</v>
      </c>
      <c r="P5498" s="9">
        <v>24.54</v>
      </c>
      <c r="Q5498" s="9">
        <v>0</v>
      </c>
      <c r="R5498" s="9">
        <v>0</v>
      </c>
      <c r="S5498" s="9">
        <v>0</v>
      </c>
      <c r="T5498" s="9">
        <v>0</v>
      </c>
    </row>
    <row r="5499" spans="1:20" x14ac:dyDescent="0.35">
      <c r="A5499">
        <f t="shared" si="171"/>
        <v>5499</v>
      </c>
      <c r="B5499" s="3" t="s">
        <v>72</v>
      </c>
      <c r="C5499" s="3" t="s">
        <v>87</v>
      </c>
      <c r="D5499" s="3" t="s">
        <v>26</v>
      </c>
      <c r="E5499">
        <v>2027</v>
      </c>
      <c r="F5499" s="3" t="str">
        <f t="shared" si="170"/>
        <v>CFSpillLO BON2027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14.493</v>
      </c>
      <c r="P5499" s="9">
        <v>12.592000000000001</v>
      </c>
      <c r="Q5499" s="9">
        <v>0</v>
      </c>
      <c r="R5499" s="9">
        <v>0</v>
      </c>
      <c r="S5499" s="9">
        <v>0</v>
      </c>
      <c r="T5499" s="9">
        <v>0</v>
      </c>
    </row>
    <row r="5500" spans="1:20" x14ac:dyDescent="0.35">
      <c r="A5500">
        <f t="shared" si="171"/>
        <v>5500</v>
      </c>
      <c r="B5500" s="3" t="s">
        <v>72</v>
      </c>
      <c r="C5500" s="3" t="s">
        <v>87</v>
      </c>
      <c r="D5500" s="3" t="s">
        <v>26</v>
      </c>
      <c r="E5500">
        <v>2028</v>
      </c>
      <c r="F5500" s="3" t="str">
        <f t="shared" si="170"/>
        <v>CFSpillLO BON2028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2.8000000000000001E-2</v>
      </c>
      <c r="Q5500" s="9">
        <v>0</v>
      </c>
      <c r="R5500" s="9">
        <v>0</v>
      </c>
      <c r="S5500" s="9">
        <v>0</v>
      </c>
      <c r="T5500" s="9">
        <v>0</v>
      </c>
    </row>
    <row r="5501" spans="1:20" x14ac:dyDescent="0.35">
      <c r="A5501">
        <f t="shared" si="171"/>
        <v>5501</v>
      </c>
      <c r="B5501" s="3" t="s">
        <v>72</v>
      </c>
      <c r="C5501" s="3" t="s">
        <v>87</v>
      </c>
      <c r="D5501" s="3" t="s">
        <v>26</v>
      </c>
      <c r="E5501">
        <v>2029</v>
      </c>
      <c r="F5501" s="3" t="str">
        <f t="shared" si="170"/>
        <v>CFSpillLO BON2029</v>
      </c>
      <c r="G5501" s="9">
        <v>0</v>
      </c>
      <c r="H5501" s="9">
        <v>0</v>
      </c>
      <c r="I5501" s="9">
        <v>0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8.048</v>
      </c>
      <c r="P5501" s="9">
        <v>15.401999999999999</v>
      </c>
      <c r="Q5501" s="9">
        <v>0</v>
      </c>
      <c r="R5501" s="9">
        <v>0</v>
      </c>
      <c r="S5501" s="9">
        <v>0</v>
      </c>
      <c r="T5501" s="9">
        <v>0</v>
      </c>
    </row>
    <row r="5502" spans="1:20" x14ac:dyDescent="0.35">
      <c r="A5502">
        <f t="shared" si="171"/>
        <v>5502</v>
      </c>
      <c r="B5502" s="3" t="s">
        <v>72</v>
      </c>
      <c r="C5502" s="3" t="s">
        <v>87</v>
      </c>
      <c r="D5502" s="3" t="s">
        <v>27</v>
      </c>
      <c r="E5502">
        <v>2020</v>
      </c>
      <c r="F5502" s="3" t="str">
        <f t="shared" si="170"/>
        <v>CFSpillS SLOC2020</v>
      </c>
      <c r="G5502" s="9">
        <v>0</v>
      </c>
      <c r="H5502" s="9">
        <v>0</v>
      </c>
      <c r="I5502" s="9">
        <v>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11.412000000000001</v>
      </c>
      <c r="P5502" s="9">
        <v>32.179000000000002</v>
      </c>
      <c r="Q5502" s="9">
        <v>1.0820000000000001</v>
      </c>
      <c r="R5502" s="9">
        <v>0</v>
      </c>
      <c r="S5502" s="9">
        <v>0</v>
      </c>
      <c r="T5502" s="9">
        <v>0</v>
      </c>
    </row>
    <row r="5503" spans="1:20" x14ac:dyDescent="0.35">
      <c r="A5503">
        <f t="shared" si="171"/>
        <v>5503</v>
      </c>
      <c r="B5503" s="3" t="s">
        <v>72</v>
      </c>
      <c r="C5503" s="3" t="s">
        <v>87</v>
      </c>
      <c r="D5503" s="3" t="s">
        <v>27</v>
      </c>
      <c r="E5503">
        <v>2021</v>
      </c>
      <c r="F5503" s="3" t="str">
        <f t="shared" si="170"/>
        <v>CFSpillS SLOC2021</v>
      </c>
      <c r="G5503" s="9">
        <v>0</v>
      </c>
      <c r="H5503" s="9">
        <v>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15.833</v>
      </c>
      <c r="P5503" s="9">
        <v>34.988999999999997</v>
      </c>
      <c r="Q5503" s="9">
        <v>14.606999999999999</v>
      </c>
      <c r="R5503" s="9">
        <v>0.122</v>
      </c>
      <c r="S5503" s="9">
        <v>0</v>
      </c>
      <c r="T5503" s="9">
        <v>0</v>
      </c>
    </row>
    <row r="5504" spans="1:20" x14ac:dyDescent="0.35">
      <c r="A5504">
        <f t="shared" si="171"/>
        <v>5504</v>
      </c>
      <c r="B5504" s="3" t="s">
        <v>72</v>
      </c>
      <c r="C5504" s="3" t="s">
        <v>87</v>
      </c>
      <c r="D5504" s="3" t="s">
        <v>27</v>
      </c>
      <c r="E5504">
        <v>2022</v>
      </c>
      <c r="F5504" s="3" t="str">
        <f t="shared" si="170"/>
        <v>CFSpillS SLOC2022</v>
      </c>
      <c r="G5504" s="9">
        <v>0</v>
      </c>
      <c r="H5504" s="9">
        <v>0</v>
      </c>
      <c r="I5504" s="9">
        <v>0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14.943</v>
      </c>
      <c r="P5504" s="9">
        <v>20.126999999999999</v>
      </c>
      <c r="Q5504" s="9">
        <v>0</v>
      </c>
      <c r="R5504" s="9">
        <v>0</v>
      </c>
      <c r="S5504" s="9">
        <v>0</v>
      </c>
      <c r="T5504" s="9">
        <v>0</v>
      </c>
    </row>
    <row r="5505" spans="1:20" x14ac:dyDescent="0.35">
      <c r="A5505">
        <f t="shared" si="171"/>
        <v>5505</v>
      </c>
      <c r="B5505" s="3" t="s">
        <v>72</v>
      </c>
      <c r="C5505" s="3" t="s">
        <v>87</v>
      </c>
      <c r="D5505" s="3" t="s">
        <v>27</v>
      </c>
      <c r="E5505">
        <v>2023</v>
      </c>
      <c r="F5505" s="3" t="str">
        <f t="shared" si="170"/>
        <v>CFSpillS SLOC2023</v>
      </c>
      <c r="G5505" s="9">
        <v>0</v>
      </c>
      <c r="H5505" s="9">
        <v>0</v>
      </c>
      <c r="I5505" s="9">
        <v>0</v>
      </c>
      <c r="J5505" s="9">
        <v>0</v>
      </c>
      <c r="K5505" s="9">
        <v>0</v>
      </c>
      <c r="L5505" s="9">
        <v>0</v>
      </c>
      <c r="M5505" s="9">
        <v>0</v>
      </c>
      <c r="N5505" s="9">
        <v>0</v>
      </c>
      <c r="O5505" s="9">
        <v>5.3239999999999998</v>
      </c>
      <c r="P5505" s="9">
        <v>19.873999999999999</v>
      </c>
      <c r="Q5505" s="9">
        <v>0</v>
      </c>
      <c r="R5505" s="9">
        <v>0</v>
      </c>
      <c r="S5505" s="9">
        <v>0</v>
      </c>
      <c r="T5505" s="9">
        <v>0</v>
      </c>
    </row>
    <row r="5506" spans="1:20" x14ac:dyDescent="0.35">
      <c r="A5506">
        <f t="shared" si="171"/>
        <v>5506</v>
      </c>
      <c r="B5506" s="3" t="s">
        <v>72</v>
      </c>
      <c r="C5506" s="3" t="s">
        <v>87</v>
      </c>
      <c r="D5506" s="3" t="s">
        <v>27</v>
      </c>
      <c r="E5506">
        <v>2024</v>
      </c>
      <c r="F5506" s="3" t="str">
        <f t="shared" ref="F5506:F5569" si="172">_xlfn.CONCAT(B5506,C5506,D5506,E5506)</f>
        <v>CFSpillS SLOC2024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2.0259999999999998</v>
      </c>
      <c r="P5506" s="9">
        <v>10.907999999999999</v>
      </c>
      <c r="Q5506" s="9">
        <v>0</v>
      </c>
      <c r="R5506" s="9">
        <v>0</v>
      </c>
      <c r="S5506" s="9">
        <v>0</v>
      </c>
      <c r="T5506" s="9">
        <v>0</v>
      </c>
    </row>
    <row r="5507" spans="1:20" x14ac:dyDescent="0.35">
      <c r="A5507">
        <f t="shared" ref="A5507:A5570" si="173">A5506+1</f>
        <v>5507</v>
      </c>
      <c r="B5507" s="3" t="s">
        <v>72</v>
      </c>
      <c r="C5507" s="3" t="s">
        <v>87</v>
      </c>
      <c r="D5507" s="3" t="s">
        <v>27</v>
      </c>
      <c r="E5507">
        <v>2025</v>
      </c>
      <c r="F5507" s="3" t="str">
        <f t="shared" si="172"/>
        <v>CFSpillS SLOC2025</v>
      </c>
      <c r="G5507" s="9">
        <v>0</v>
      </c>
      <c r="H5507" s="9">
        <v>0</v>
      </c>
      <c r="I5507" s="9">
        <v>0</v>
      </c>
      <c r="J5507" s="9">
        <v>0</v>
      </c>
      <c r="K5507" s="9">
        <v>4.1029999999999998</v>
      </c>
      <c r="L5507" s="9">
        <v>0</v>
      </c>
      <c r="M5507" s="9">
        <v>0</v>
      </c>
      <c r="N5507" s="9">
        <v>0</v>
      </c>
      <c r="O5507" s="9">
        <v>21.585000000000001</v>
      </c>
      <c r="P5507" s="9">
        <v>17.759</v>
      </c>
      <c r="Q5507" s="9">
        <v>0</v>
      </c>
      <c r="R5507" s="9">
        <v>0</v>
      </c>
      <c r="S5507" s="9">
        <v>0</v>
      </c>
      <c r="T5507" s="9">
        <v>0</v>
      </c>
    </row>
    <row r="5508" spans="1:20" x14ac:dyDescent="0.35">
      <c r="A5508">
        <f t="shared" si="173"/>
        <v>5508</v>
      </c>
      <c r="B5508" s="3" t="s">
        <v>72</v>
      </c>
      <c r="C5508" s="3" t="s">
        <v>87</v>
      </c>
      <c r="D5508" s="3" t="s">
        <v>27</v>
      </c>
      <c r="E5508">
        <v>2026</v>
      </c>
      <c r="F5508" s="3" t="str">
        <f t="shared" si="172"/>
        <v>CFSpillS SLOC2026</v>
      </c>
      <c r="G5508" s="9">
        <v>0</v>
      </c>
      <c r="H5508" s="9">
        <v>3.0819999999999999</v>
      </c>
      <c r="I5508" s="9">
        <v>3.4780000000000002</v>
      </c>
      <c r="J5508" s="9">
        <v>11.491</v>
      </c>
      <c r="K5508" s="9">
        <v>1.7070000000000001</v>
      </c>
      <c r="L5508" s="9">
        <v>0</v>
      </c>
      <c r="M5508" s="9">
        <v>0</v>
      </c>
      <c r="N5508" s="9">
        <v>0</v>
      </c>
      <c r="O5508" s="9">
        <v>16.71</v>
      </c>
      <c r="P5508" s="9">
        <v>22.95</v>
      </c>
      <c r="Q5508" s="9">
        <v>0</v>
      </c>
      <c r="R5508" s="9">
        <v>0</v>
      </c>
      <c r="S5508" s="9">
        <v>0</v>
      </c>
      <c r="T5508" s="9">
        <v>0</v>
      </c>
    </row>
    <row r="5509" spans="1:20" x14ac:dyDescent="0.35">
      <c r="A5509">
        <f t="shared" si="173"/>
        <v>5509</v>
      </c>
      <c r="B5509" s="3" t="s">
        <v>72</v>
      </c>
      <c r="C5509" s="3" t="s">
        <v>87</v>
      </c>
      <c r="D5509" s="3" t="s">
        <v>27</v>
      </c>
      <c r="E5509">
        <v>2027</v>
      </c>
      <c r="F5509" s="3" t="str">
        <f t="shared" si="172"/>
        <v>CFSpillS SLOC2027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12.903</v>
      </c>
      <c r="P5509" s="9">
        <v>11.002000000000001</v>
      </c>
      <c r="Q5509" s="9">
        <v>0</v>
      </c>
      <c r="R5509" s="9">
        <v>0</v>
      </c>
      <c r="S5509" s="9">
        <v>0</v>
      </c>
      <c r="T5509" s="9">
        <v>0</v>
      </c>
    </row>
    <row r="5510" spans="1:20" x14ac:dyDescent="0.35">
      <c r="A5510">
        <f t="shared" si="173"/>
        <v>5510</v>
      </c>
      <c r="B5510" s="3" t="s">
        <v>72</v>
      </c>
      <c r="C5510" s="3" t="s">
        <v>87</v>
      </c>
      <c r="D5510" s="3" t="s">
        <v>27</v>
      </c>
      <c r="E5510">
        <v>2028</v>
      </c>
      <c r="F5510" s="3" t="str">
        <f t="shared" si="172"/>
        <v>CFSpillS SLOC2028</v>
      </c>
      <c r="G5510" s="9">
        <v>0</v>
      </c>
      <c r="H5510" s="9">
        <v>0</v>
      </c>
      <c r="I5510" s="9">
        <v>0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  <c r="Q5510" s="9">
        <v>0</v>
      </c>
      <c r="R5510" s="9">
        <v>0</v>
      </c>
      <c r="S5510" s="9">
        <v>0</v>
      </c>
      <c r="T5510" s="9">
        <v>0</v>
      </c>
    </row>
    <row r="5511" spans="1:20" x14ac:dyDescent="0.35">
      <c r="A5511">
        <f t="shared" si="173"/>
        <v>5511</v>
      </c>
      <c r="B5511" s="3" t="s">
        <v>72</v>
      </c>
      <c r="C5511" s="3" t="s">
        <v>87</v>
      </c>
      <c r="D5511" s="3" t="s">
        <v>27</v>
      </c>
      <c r="E5511">
        <v>2029</v>
      </c>
      <c r="F5511" s="3" t="str">
        <f t="shared" si="172"/>
        <v>CFSpillS SLOC2029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6.4580000000000002</v>
      </c>
      <c r="P5511" s="9">
        <v>13.811999999999999</v>
      </c>
      <c r="Q5511" s="9">
        <v>0</v>
      </c>
      <c r="R5511" s="9">
        <v>0</v>
      </c>
      <c r="S5511" s="9">
        <v>0</v>
      </c>
      <c r="T5511" s="9">
        <v>0</v>
      </c>
    </row>
    <row r="5512" spans="1:20" x14ac:dyDescent="0.35">
      <c r="A5512">
        <f t="shared" si="173"/>
        <v>5512</v>
      </c>
      <c r="B5512" s="3" t="s">
        <v>72</v>
      </c>
      <c r="C5512" s="3" t="s">
        <v>87</v>
      </c>
      <c r="D5512" s="3" t="s">
        <v>28</v>
      </c>
      <c r="E5512">
        <v>2020</v>
      </c>
      <c r="F5512" s="3" t="str">
        <f t="shared" si="172"/>
        <v>CFSpillBRILL2020</v>
      </c>
      <c r="G5512" s="9">
        <v>0</v>
      </c>
      <c r="H5512" s="9">
        <v>4.6029999999999998</v>
      </c>
      <c r="I5512" s="9">
        <v>0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21.614000000000001</v>
      </c>
      <c r="P5512" s="9">
        <v>46.787999999999997</v>
      </c>
      <c r="Q5512" s="9">
        <v>6.7910000000000004</v>
      </c>
      <c r="R5512" s="9">
        <v>0</v>
      </c>
      <c r="S5512" s="9">
        <v>0</v>
      </c>
      <c r="T5512" s="9">
        <v>0</v>
      </c>
    </row>
    <row r="5513" spans="1:20" x14ac:dyDescent="0.35">
      <c r="A5513">
        <f t="shared" si="173"/>
        <v>5513</v>
      </c>
      <c r="B5513" s="3" t="s">
        <v>72</v>
      </c>
      <c r="C5513" s="3" t="s">
        <v>87</v>
      </c>
      <c r="D5513" s="3" t="s">
        <v>28</v>
      </c>
      <c r="E5513">
        <v>2021</v>
      </c>
      <c r="F5513" s="3" t="str">
        <f t="shared" si="172"/>
        <v>CFSpillBRILL2021</v>
      </c>
      <c r="G5513" s="9">
        <v>0</v>
      </c>
      <c r="H5513" s="9">
        <v>0</v>
      </c>
      <c r="I5513" s="9">
        <v>0</v>
      </c>
      <c r="J5513" s="9">
        <v>0</v>
      </c>
      <c r="K5513" s="9">
        <v>0</v>
      </c>
      <c r="L5513" s="9">
        <v>0</v>
      </c>
      <c r="M5513" s="9">
        <v>0</v>
      </c>
      <c r="N5513" s="9">
        <v>0</v>
      </c>
      <c r="O5513" s="9">
        <v>28.335999999999999</v>
      </c>
      <c r="P5513" s="9">
        <v>49.668999999999997</v>
      </c>
      <c r="Q5513" s="9">
        <v>22.902000000000001</v>
      </c>
      <c r="R5513" s="9">
        <v>6.8789999999999996</v>
      </c>
      <c r="S5513" s="9">
        <v>0</v>
      </c>
      <c r="T5513" s="9">
        <v>0</v>
      </c>
    </row>
    <row r="5514" spans="1:20" x14ac:dyDescent="0.35">
      <c r="A5514">
        <f t="shared" si="173"/>
        <v>5514</v>
      </c>
      <c r="B5514" s="3" t="s">
        <v>72</v>
      </c>
      <c r="C5514" s="3" t="s">
        <v>87</v>
      </c>
      <c r="D5514" s="3" t="s">
        <v>28</v>
      </c>
      <c r="E5514">
        <v>2022</v>
      </c>
      <c r="F5514" s="3" t="str">
        <f t="shared" si="172"/>
        <v>CFSpillBRILL2022</v>
      </c>
      <c r="G5514" s="9">
        <v>0</v>
      </c>
      <c r="H5514" s="9">
        <v>0</v>
      </c>
      <c r="I5514" s="9">
        <v>0</v>
      </c>
      <c r="J5514" s="9">
        <v>0</v>
      </c>
      <c r="K5514" s="9">
        <v>1.1839999999999999</v>
      </c>
      <c r="L5514" s="9">
        <v>0</v>
      </c>
      <c r="M5514" s="9">
        <v>0</v>
      </c>
      <c r="N5514" s="9">
        <v>0</v>
      </c>
      <c r="O5514" s="9">
        <v>26.26</v>
      </c>
      <c r="P5514" s="9">
        <v>30.911999999999999</v>
      </c>
      <c r="Q5514" s="9">
        <v>0</v>
      </c>
      <c r="R5514" s="9">
        <v>0</v>
      </c>
      <c r="S5514" s="9">
        <v>0</v>
      </c>
      <c r="T5514" s="9">
        <v>0</v>
      </c>
    </row>
    <row r="5515" spans="1:20" x14ac:dyDescent="0.35">
      <c r="A5515">
        <f t="shared" si="173"/>
        <v>5515</v>
      </c>
      <c r="B5515" s="3" t="s">
        <v>72</v>
      </c>
      <c r="C5515" s="3" t="s">
        <v>87</v>
      </c>
      <c r="D5515" s="3" t="s">
        <v>28</v>
      </c>
      <c r="E5515">
        <v>2023</v>
      </c>
      <c r="F5515" s="3" t="str">
        <f t="shared" si="172"/>
        <v>CFSpillBRILL2023</v>
      </c>
      <c r="G5515" s="9">
        <v>0</v>
      </c>
      <c r="H5515" s="9">
        <v>0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15.762</v>
      </c>
      <c r="P5515" s="9">
        <v>32.856000000000002</v>
      </c>
      <c r="Q5515" s="9">
        <v>6.9509999999999996</v>
      </c>
      <c r="R5515" s="9">
        <v>0</v>
      </c>
      <c r="S5515" s="9">
        <v>0</v>
      </c>
      <c r="T5515" s="9">
        <v>0</v>
      </c>
    </row>
    <row r="5516" spans="1:20" x14ac:dyDescent="0.35">
      <c r="A5516">
        <f t="shared" si="173"/>
        <v>5516</v>
      </c>
      <c r="B5516" s="3" t="s">
        <v>72</v>
      </c>
      <c r="C5516" s="3" t="s">
        <v>87</v>
      </c>
      <c r="D5516" s="3" t="s">
        <v>28</v>
      </c>
      <c r="E5516">
        <v>2024</v>
      </c>
      <c r="F5516" s="3" t="str">
        <f t="shared" si="172"/>
        <v>CFSpillBRILL2024</v>
      </c>
      <c r="G5516" s="9">
        <v>0</v>
      </c>
      <c r="H5516" s="9">
        <v>3.4000000000000002E-2</v>
      </c>
      <c r="I5516" s="9">
        <v>0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15.571999999999999</v>
      </c>
      <c r="P5516" s="9">
        <v>19.381</v>
      </c>
      <c r="Q5516" s="9">
        <v>0</v>
      </c>
      <c r="R5516" s="9">
        <v>0</v>
      </c>
      <c r="S5516" s="9">
        <v>0</v>
      </c>
      <c r="T5516" s="9">
        <v>0</v>
      </c>
    </row>
    <row r="5517" spans="1:20" x14ac:dyDescent="0.35">
      <c r="A5517">
        <f t="shared" si="173"/>
        <v>5517</v>
      </c>
      <c r="B5517" s="3" t="s">
        <v>72</v>
      </c>
      <c r="C5517" s="3" t="s">
        <v>87</v>
      </c>
      <c r="D5517" s="3" t="s">
        <v>28</v>
      </c>
      <c r="E5517">
        <v>2025</v>
      </c>
      <c r="F5517" s="3" t="str">
        <f t="shared" si="172"/>
        <v>CFSpillBRILL2025</v>
      </c>
      <c r="G5517" s="9">
        <v>0</v>
      </c>
      <c r="H5517" s="9">
        <v>0</v>
      </c>
      <c r="I5517" s="9">
        <v>0</v>
      </c>
      <c r="J5517" s="9">
        <v>0</v>
      </c>
      <c r="K5517" s="9">
        <v>6.9279999999999999</v>
      </c>
      <c r="L5517" s="9">
        <v>0</v>
      </c>
      <c r="M5517" s="9">
        <v>0</v>
      </c>
      <c r="N5517" s="9">
        <v>0</v>
      </c>
      <c r="O5517" s="9">
        <v>36.427</v>
      </c>
      <c r="P5517" s="9">
        <v>25.178000000000001</v>
      </c>
      <c r="Q5517" s="9">
        <v>0</v>
      </c>
      <c r="R5517" s="9">
        <v>0</v>
      </c>
      <c r="S5517" s="9">
        <v>0</v>
      </c>
      <c r="T5517" s="9">
        <v>0</v>
      </c>
    </row>
    <row r="5518" spans="1:20" x14ac:dyDescent="0.35">
      <c r="A5518">
        <f t="shared" si="173"/>
        <v>5518</v>
      </c>
      <c r="B5518" s="3" t="s">
        <v>72</v>
      </c>
      <c r="C5518" s="3" t="s">
        <v>87</v>
      </c>
      <c r="D5518" s="3" t="s">
        <v>28</v>
      </c>
      <c r="E5518">
        <v>2026</v>
      </c>
      <c r="F5518" s="3" t="str">
        <f t="shared" si="172"/>
        <v>CFSpillBRILL2026</v>
      </c>
      <c r="G5518" s="9">
        <v>0</v>
      </c>
      <c r="H5518" s="9">
        <v>9.7669999999999995</v>
      </c>
      <c r="I5518" s="9">
        <v>7.36</v>
      </c>
      <c r="J5518" s="9">
        <v>16.236000000000001</v>
      </c>
      <c r="K5518" s="9">
        <v>4.6760000000000002</v>
      </c>
      <c r="L5518" s="9">
        <v>0</v>
      </c>
      <c r="M5518" s="9">
        <v>0</v>
      </c>
      <c r="N5518" s="9">
        <v>2.8</v>
      </c>
      <c r="O5518" s="9">
        <v>28.603000000000002</v>
      </c>
      <c r="P5518" s="9">
        <v>34.418999999999997</v>
      </c>
      <c r="Q5518" s="9">
        <v>0</v>
      </c>
      <c r="R5518" s="9">
        <v>0</v>
      </c>
      <c r="S5518" s="9">
        <v>0</v>
      </c>
      <c r="T5518" s="9">
        <v>0</v>
      </c>
    </row>
    <row r="5519" spans="1:20" x14ac:dyDescent="0.35">
      <c r="A5519">
        <f t="shared" si="173"/>
        <v>5519</v>
      </c>
      <c r="B5519" s="3" t="s">
        <v>72</v>
      </c>
      <c r="C5519" s="3" t="s">
        <v>87</v>
      </c>
      <c r="D5519" s="3" t="s">
        <v>28</v>
      </c>
      <c r="E5519">
        <v>2027</v>
      </c>
      <c r="F5519" s="3" t="str">
        <f t="shared" si="172"/>
        <v>CFSpillBRILL2027</v>
      </c>
      <c r="G5519" s="9">
        <v>0</v>
      </c>
      <c r="H5519" s="9">
        <v>0</v>
      </c>
      <c r="I5519" s="9">
        <v>0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22.876000000000001</v>
      </c>
      <c r="P5519" s="9">
        <v>20.471</v>
      </c>
      <c r="Q5519" s="9">
        <v>0</v>
      </c>
      <c r="R5519" s="9">
        <v>0</v>
      </c>
      <c r="S5519" s="9">
        <v>0</v>
      </c>
      <c r="T5519" s="9">
        <v>0</v>
      </c>
    </row>
    <row r="5520" spans="1:20" x14ac:dyDescent="0.35">
      <c r="A5520">
        <f t="shared" si="173"/>
        <v>5520</v>
      </c>
      <c r="B5520" s="3" t="s">
        <v>72</v>
      </c>
      <c r="C5520" s="3" t="s">
        <v>87</v>
      </c>
      <c r="D5520" s="3" t="s">
        <v>28</v>
      </c>
      <c r="E5520">
        <v>2028</v>
      </c>
      <c r="F5520" s="3" t="str">
        <f t="shared" si="172"/>
        <v>CFSpillBRILL2028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6.415</v>
      </c>
      <c r="P5520" s="9">
        <v>3.6819999999999999</v>
      </c>
      <c r="Q5520" s="9">
        <v>0</v>
      </c>
      <c r="R5520" s="9">
        <v>0</v>
      </c>
      <c r="S5520" s="9">
        <v>0</v>
      </c>
      <c r="T5520" s="9">
        <v>0</v>
      </c>
    </row>
    <row r="5521" spans="1:20" x14ac:dyDescent="0.35">
      <c r="A5521">
        <f t="shared" si="173"/>
        <v>5521</v>
      </c>
      <c r="B5521" s="3" t="s">
        <v>72</v>
      </c>
      <c r="C5521" s="3" t="s">
        <v>87</v>
      </c>
      <c r="D5521" s="3" t="s">
        <v>28</v>
      </c>
      <c r="E5521">
        <v>2029</v>
      </c>
      <c r="F5521" s="3" t="str">
        <f t="shared" si="172"/>
        <v>CFSpillBRILL2029</v>
      </c>
      <c r="G5521" s="9">
        <v>0</v>
      </c>
      <c r="H5521" s="9">
        <v>0</v>
      </c>
      <c r="I5521" s="9">
        <v>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19.466999999999999</v>
      </c>
      <c r="P5521" s="9">
        <v>23.396999999999998</v>
      </c>
      <c r="Q5521" s="9">
        <v>0</v>
      </c>
      <c r="R5521" s="9">
        <v>0</v>
      </c>
      <c r="S5521" s="9">
        <v>0</v>
      </c>
      <c r="T5521" s="9">
        <v>0</v>
      </c>
    </row>
    <row r="5522" spans="1:20" x14ac:dyDescent="0.35">
      <c r="A5522">
        <f t="shared" si="173"/>
        <v>5522</v>
      </c>
      <c r="B5522" s="3" t="s">
        <v>72</v>
      </c>
      <c r="C5522" s="3" t="s">
        <v>87</v>
      </c>
      <c r="D5522" s="3" t="s">
        <v>29</v>
      </c>
      <c r="E5522">
        <v>2020</v>
      </c>
      <c r="F5522" s="3" t="str">
        <f t="shared" si="172"/>
        <v>CFSpillH HORS2020</v>
      </c>
      <c r="G5522" s="9">
        <v>0</v>
      </c>
      <c r="H5522" s="9">
        <v>0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1.895</v>
      </c>
      <c r="O5522" s="9">
        <v>0</v>
      </c>
      <c r="P5522" s="9">
        <v>0</v>
      </c>
      <c r="Q5522" s="9">
        <v>0</v>
      </c>
      <c r="R5522" s="9">
        <v>0</v>
      </c>
      <c r="S5522" s="9">
        <v>0</v>
      </c>
      <c r="T5522" s="9">
        <v>0</v>
      </c>
    </row>
    <row r="5523" spans="1:20" x14ac:dyDescent="0.35">
      <c r="A5523">
        <f t="shared" si="173"/>
        <v>5523</v>
      </c>
      <c r="B5523" s="3" t="s">
        <v>72</v>
      </c>
      <c r="C5523" s="3" t="s">
        <v>87</v>
      </c>
      <c r="D5523" s="3" t="s">
        <v>29</v>
      </c>
      <c r="E5523">
        <v>2021</v>
      </c>
      <c r="F5523" s="3" t="str">
        <f t="shared" si="172"/>
        <v>CFSpillH HORS2021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3.1150000000000002</v>
      </c>
      <c r="M5523" s="9">
        <v>0</v>
      </c>
      <c r="N5523" s="9">
        <v>0.81</v>
      </c>
      <c r="O5523" s="9">
        <v>0</v>
      </c>
      <c r="P5523" s="9">
        <v>0</v>
      </c>
      <c r="Q5523" s="9">
        <v>0</v>
      </c>
      <c r="R5523" s="9">
        <v>0</v>
      </c>
      <c r="S5523" s="9">
        <v>0</v>
      </c>
      <c r="T5523" s="9">
        <v>0</v>
      </c>
    </row>
    <row r="5524" spans="1:20" x14ac:dyDescent="0.35">
      <c r="A5524">
        <f t="shared" si="173"/>
        <v>5524</v>
      </c>
      <c r="B5524" s="3" t="s">
        <v>72</v>
      </c>
      <c r="C5524" s="3" t="s">
        <v>87</v>
      </c>
      <c r="D5524" s="3" t="s">
        <v>29</v>
      </c>
      <c r="E5524">
        <v>2022</v>
      </c>
      <c r="F5524" s="3" t="str">
        <f t="shared" si="172"/>
        <v>CFSpillH HORS2022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1.9750000000000001</v>
      </c>
      <c r="O5524" s="9">
        <v>0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</row>
    <row r="5525" spans="1:20" x14ac:dyDescent="0.35">
      <c r="A5525">
        <f t="shared" si="173"/>
        <v>5525</v>
      </c>
      <c r="B5525" s="3" t="s">
        <v>72</v>
      </c>
      <c r="C5525" s="3" t="s">
        <v>87</v>
      </c>
      <c r="D5525" s="3" t="s">
        <v>29</v>
      </c>
      <c r="E5525">
        <v>2023</v>
      </c>
      <c r="F5525" s="3" t="str">
        <f t="shared" si="172"/>
        <v>CFSpillH HORS2023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5.3179999999999996</v>
      </c>
      <c r="O5525" s="9">
        <v>0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</row>
    <row r="5526" spans="1:20" x14ac:dyDescent="0.35">
      <c r="A5526">
        <f t="shared" si="173"/>
        <v>5526</v>
      </c>
      <c r="B5526" s="3" t="s">
        <v>72</v>
      </c>
      <c r="C5526" s="3" t="s">
        <v>87</v>
      </c>
      <c r="D5526" s="3" t="s">
        <v>29</v>
      </c>
      <c r="E5526">
        <v>2024</v>
      </c>
      <c r="F5526" s="3" t="str">
        <f t="shared" si="172"/>
        <v>CFSpillH HORS2024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  <c r="Q5526" s="9">
        <v>0</v>
      </c>
      <c r="R5526" s="9">
        <v>0</v>
      </c>
      <c r="S5526" s="9">
        <v>0</v>
      </c>
      <c r="T5526" s="9">
        <v>0</v>
      </c>
    </row>
    <row r="5527" spans="1:20" x14ac:dyDescent="0.35">
      <c r="A5527">
        <f t="shared" si="173"/>
        <v>5527</v>
      </c>
      <c r="B5527" s="3" t="s">
        <v>72</v>
      </c>
      <c r="C5527" s="3" t="s">
        <v>87</v>
      </c>
      <c r="D5527" s="3" t="s">
        <v>29</v>
      </c>
      <c r="E5527">
        <v>2025</v>
      </c>
      <c r="F5527" s="3" t="str">
        <f t="shared" si="172"/>
        <v>CFSpillH HORS2025</v>
      </c>
      <c r="G5527" s="9">
        <v>0</v>
      </c>
      <c r="H5527" s="9">
        <v>0</v>
      </c>
      <c r="I5527" s="9">
        <v>0</v>
      </c>
      <c r="J5527" s="9">
        <v>0</v>
      </c>
      <c r="K5527" s="9">
        <v>2.9359999999999999</v>
      </c>
      <c r="L5527" s="9">
        <v>0</v>
      </c>
      <c r="M5527" s="9">
        <v>0</v>
      </c>
      <c r="N5527" s="9">
        <v>5.4630000000000001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</row>
    <row r="5528" spans="1:20" x14ac:dyDescent="0.35">
      <c r="A5528">
        <f t="shared" si="173"/>
        <v>5528</v>
      </c>
      <c r="B5528" s="3" t="s">
        <v>72</v>
      </c>
      <c r="C5528" s="3" t="s">
        <v>87</v>
      </c>
      <c r="D5528" s="3" t="s">
        <v>29</v>
      </c>
      <c r="E5528">
        <v>2026</v>
      </c>
      <c r="F5528" s="3" t="str">
        <f t="shared" si="172"/>
        <v>CFSpillH HORS2026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5.0460000000000003</v>
      </c>
      <c r="O5528" s="9">
        <v>0</v>
      </c>
      <c r="P5528" s="9">
        <v>0</v>
      </c>
      <c r="Q5528" s="9">
        <v>0</v>
      </c>
      <c r="R5528" s="9">
        <v>0</v>
      </c>
      <c r="S5528" s="9">
        <v>0</v>
      </c>
      <c r="T5528" s="9">
        <v>0</v>
      </c>
    </row>
    <row r="5529" spans="1:20" x14ac:dyDescent="0.35">
      <c r="A5529">
        <f t="shared" si="173"/>
        <v>5529</v>
      </c>
      <c r="B5529" s="3" t="s">
        <v>72</v>
      </c>
      <c r="C5529" s="3" t="s">
        <v>87</v>
      </c>
      <c r="D5529" s="3" t="s">
        <v>29</v>
      </c>
      <c r="E5529">
        <v>2027</v>
      </c>
      <c r="F5529" s="3" t="str">
        <f t="shared" si="172"/>
        <v>CFSpillH HORS2027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</row>
    <row r="5530" spans="1:20" x14ac:dyDescent="0.35">
      <c r="A5530">
        <f t="shared" si="173"/>
        <v>5530</v>
      </c>
      <c r="B5530" s="3" t="s">
        <v>72</v>
      </c>
      <c r="C5530" s="3" t="s">
        <v>87</v>
      </c>
      <c r="D5530" s="3" t="s">
        <v>29</v>
      </c>
      <c r="E5530">
        <v>2028</v>
      </c>
      <c r="F5530" s="3" t="str">
        <f t="shared" si="172"/>
        <v>CFSpillH HORS2028</v>
      </c>
      <c r="G5530" s="9">
        <v>0</v>
      </c>
      <c r="H5530" s="9">
        <v>0</v>
      </c>
      <c r="I5530" s="9">
        <v>0</v>
      </c>
      <c r="J5530" s="9">
        <v>0</v>
      </c>
      <c r="K5530" s="9">
        <v>0.51600000000000001</v>
      </c>
      <c r="L5530" s="9">
        <v>0.61299999999999999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  <c r="S5530" s="9">
        <v>0</v>
      </c>
      <c r="T5530" s="9">
        <v>0</v>
      </c>
    </row>
    <row r="5531" spans="1:20" x14ac:dyDescent="0.35">
      <c r="A5531">
        <f t="shared" si="173"/>
        <v>5531</v>
      </c>
      <c r="B5531" s="3" t="s">
        <v>72</v>
      </c>
      <c r="C5531" s="3" t="s">
        <v>87</v>
      </c>
      <c r="D5531" s="3" t="s">
        <v>29</v>
      </c>
      <c r="E5531">
        <v>2029</v>
      </c>
      <c r="F5531" s="3" t="str">
        <f t="shared" si="172"/>
        <v>CFSpillH HORS2029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</row>
    <row r="5532" spans="1:20" x14ac:dyDescent="0.35">
      <c r="A5532">
        <f t="shared" si="173"/>
        <v>5532</v>
      </c>
      <c r="B5532" s="3" t="s">
        <v>72</v>
      </c>
      <c r="C5532" s="3" t="s">
        <v>87</v>
      </c>
      <c r="D5532" s="3" t="s">
        <v>30</v>
      </c>
      <c r="E5532">
        <v>2020</v>
      </c>
      <c r="F5532" s="3" t="str">
        <f t="shared" si="172"/>
        <v>CFSpillCOLFLS2020</v>
      </c>
      <c r="G5532" s="9">
        <v>3.5</v>
      </c>
      <c r="H5532" s="9">
        <v>5.0270000000000001</v>
      </c>
      <c r="I5532" s="9">
        <v>6.4349999999999996</v>
      </c>
      <c r="J5532" s="9">
        <v>5.7679999999999998</v>
      </c>
      <c r="K5532" s="9">
        <v>3.6709999999999998</v>
      </c>
      <c r="L5532" s="9">
        <v>6.6840000000000002</v>
      </c>
      <c r="M5532" s="9">
        <v>9.8829999999999991</v>
      </c>
      <c r="N5532" s="9">
        <v>20.664000000000001</v>
      </c>
      <c r="O5532" s="9">
        <v>21.164999999999999</v>
      </c>
      <c r="P5532" s="9">
        <v>28.363</v>
      </c>
      <c r="Q5532" s="9">
        <v>13.584</v>
      </c>
      <c r="R5532" s="9">
        <v>7.02</v>
      </c>
      <c r="S5532" s="9">
        <v>5.2450000000000001</v>
      </c>
      <c r="T5532" s="9">
        <v>5.3630000000000004</v>
      </c>
    </row>
    <row r="5533" spans="1:20" x14ac:dyDescent="0.35">
      <c r="A5533">
        <f t="shared" si="173"/>
        <v>5533</v>
      </c>
      <c r="B5533" s="3" t="s">
        <v>72</v>
      </c>
      <c r="C5533" s="3" t="s">
        <v>87</v>
      </c>
      <c r="D5533" s="3" t="s">
        <v>30</v>
      </c>
      <c r="E5533">
        <v>2021</v>
      </c>
      <c r="F5533" s="3" t="str">
        <f t="shared" si="172"/>
        <v>CFSpillCOLFLS2021</v>
      </c>
      <c r="G5533" s="9">
        <v>3.5</v>
      </c>
      <c r="H5533" s="9">
        <v>4.093</v>
      </c>
      <c r="I5533" s="9">
        <v>6.06</v>
      </c>
      <c r="J5533" s="9">
        <v>6.7210000000000001</v>
      </c>
      <c r="K5533" s="9">
        <v>9.7579999999999991</v>
      </c>
      <c r="L5533" s="9">
        <v>13.95</v>
      </c>
      <c r="M5533" s="9">
        <v>9.1319999999999997</v>
      </c>
      <c r="N5533" s="9">
        <v>23.055</v>
      </c>
      <c r="O5533" s="9">
        <v>22.61</v>
      </c>
      <c r="P5533" s="9">
        <v>21.73</v>
      </c>
      <c r="Q5533" s="9">
        <v>16.552</v>
      </c>
      <c r="R5533" s="9">
        <v>11.567</v>
      </c>
      <c r="S5533" s="9">
        <v>7.5490000000000004</v>
      </c>
      <c r="T5533" s="9">
        <v>6.8310000000000004</v>
      </c>
    </row>
    <row r="5534" spans="1:20" x14ac:dyDescent="0.35">
      <c r="A5534">
        <f t="shared" si="173"/>
        <v>5534</v>
      </c>
      <c r="B5534" s="3" t="s">
        <v>72</v>
      </c>
      <c r="C5534" s="3" t="s">
        <v>87</v>
      </c>
      <c r="D5534" s="3" t="s">
        <v>30</v>
      </c>
      <c r="E5534">
        <v>2022</v>
      </c>
      <c r="F5534" s="3" t="str">
        <f t="shared" si="172"/>
        <v>CFSpillCOLFLS2022</v>
      </c>
      <c r="G5534" s="9">
        <v>3.516</v>
      </c>
      <c r="H5534" s="9">
        <v>3.5779999999999998</v>
      </c>
      <c r="I5534" s="9">
        <v>5.4610000000000003</v>
      </c>
      <c r="J5534" s="9">
        <v>16.446999999999999</v>
      </c>
      <c r="K5534" s="9">
        <v>11.086</v>
      </c>
      <c r="L5534" s="9">
        <v>4.8220000000000001</v>
      </c>
      <c r="M5534" s="9">
        <v>9.2989999999999995</v>
      </c>
      <c r="N5534" s="9">
        <v>24.41</v>
      </c>
      <c r="O5534" s="9">
        <v>26.358000000000001</v>
      </c>
      <c r="P5534" s="9">
        <v>11.336</v>
      </c>
      <c r="Q5534" s="9">
        <v>5.2869999999999999</v>
      </c>
      <c r="R5534" s="9">
        <v>3.7109999999999999</v>
      </c>
      <c r="S5534" s="9">
        <v>3.6040000000000001</v>
      </c>
      <c r="T5534" s="9">
        <v>3.512</v>
      </c>
    </row>
    <row r="5535" spans="1:20" x14ac:dyDescent="0.35">
      <c r="A5535">
        <f t="shared" si="173"/>
        <v>5535</v>
      </c>
      <c r="B5535" s="3" t="s">
        <v>72</v>
      </c>
      <c r="C5535" s="3" t="s">
        <v>87</v>
      </c>
      <c r="D5535" s="3" t="s">
        <v>30</v>
      </c>
      <c r="E5535">
        <v>2023</v>
      </c>
      <c r="F5535" s="3" t="str">
        <f t="shared" si="172"/>
        <v>CFSpillCOLFLS2023</v>
      </c>
      <c r="G5535" s="9">
        <v>3.4529999999999998</v>
      </c>
      <c r="H5535" s="9">
        <v>3.4529999999999998</v>
      </c>
      <c r="I5535" s="9">
        <v>3.9929999999999999</v>
      </c>
      <c r="J5535" s="9">
        <v>7.2080000000000002</v>
      </c>
      <c r="K5535" s="9">
        <v>6.3869999999999996</v>
      </c>
      <c r="L5535" s="9">
        <v>3.8180000000000001</v>
      </c>
      <c r="M5535" s="9">
        <v>11.914</v>
      </c>
      <c r="N5535" s="9">
        <v>23.553999999999998</v>
      </c>
      <c r="O5535" s="9">
        <v>18.303000000000001</v>
      </c>
      <c r="P5535" s="9">
        <v>15.755000000000001</v>
      </c>
      <c r="Q5535" s="9">
        <v>10.634</v>
      </c>
      <c r="R5535" s="9">
        <v>6.78</v>
      </c>
      <c r="S5535" s="9">
        <v>5.6989999999999998</v>
      </c>
      <c r="T5535" s="9">
        <v>5.6379999999999999</v>
      </c>
    </row>
    <row r="5536" spans="1:20" x14ac:dyDescent="0.35">
      <c r="A5536">
        <f t="shared" si="173"/>
        <v>5536</v>
      </c>
      <c r="B5536" s="3" t="s">
        <v>72</v>
      </c>
      <c r="C5536" s="3" t="s">
        <v>87</v>
      </c>
      <c r="D5536" s="3" t="s">
        <v>30</v>
      </c>
      <c r="E5536">
        <v>2024</v>
      </c>
      <c r="F5536" s="3" t="str">
        <f t="shared" si="172"/>
        <v>CFSpillCOLFLS2024</v>
      </c>
      <c r="G5536" s="9">
        <v>3.976</v>
      </c>
      <c r="H5536" s="9">
        <v>4.6219999999999999</v>
      </c>
      <c r="I5536" s="9">
        <v>6.8369999999999997</v>
      </c>
      <c r="J5536" s="9">
        <v>8.9440000000000008</v>
      </c>
      <c r="K5536" s="9">
        <v>4.8170000000000002</v>
      </c>
      <c r="L5536" s="9">
        <v>5.6639999999999997</v>
      </c>
      <c r="M5536" s="9">
        <v>5.3390000000000004</v>
      </c>
      <c r="N5536" s="9">
        <v>12.95</v>
      </c>
      <c r="O5536" s="9">
        <v>27.364000000000001</v>
      </c>
      <c r="P5536" s="9">
        <v>18.577999999999999</v>
      </c>
      <c r="Q5536" s="9">
        <v>8.4730000000000008</v>
      </c>
      <c r="R5536" s="9">
        <v>7.2450000000000001</v>
      </c>
      <c r="S5536" s="9">
        <v>5.5209999999999999</v>
      </c>
      <c r="T5536" s="9">
        <v>5.53</v>
      </c>
    </row>
    <row r="5537" spans="1:20" x14ac:dyDescent="0.35">
      <c r="A5537">
        <f t="shared" si="173"/>
        <v>5537</v>
      </c>
      <c r="B5537" s="3" t="s">
        <v>72</v>
      </c>
      <c r="C5537" s="3" t="s">
        <v>87</v>
      </c>
      <c r="D5537" s="3" t="s">
        <v>30</v>
      </c>
      <c r="E5537">
        <v>2025</v>
      </c>
      <c r="F5537" s="3" t="str">
        <f t="shared" si="172"/>
        <v>CFSpillCOLFLS2025</v>
      </c>
      <c r="G5537" s="9">
        <v>3.5</v>
      </c>
      <c r="H5537" s="9">
        <v>4.0720000000000001</v>
      </c>
      <c r="I5537" s="9">
        <v>3.5</v>
      </c>
      <c r="J5537" s="9">
        <v>11.228999999999999</v>
      </c>
      <c r="K5537" s="9">
        <v>16.882000000000001</v>
      </c>
      <c r="L5537" s="9">
        <v>11.554</v>
      </c>
      <c r="M5537" s="9">
        <v>12.291</v>
      </c>
      <c r="N5537" s="9">
        <v>29.614999999999998</v>
      </c>
      <c r="O5537" s="9">
        <v>32.673000000000002</v>
      </c>
      <c r="P5537" s="9">
        <v>18.128</v>
      </c>
      <c r="Q5537" s="9">
        <v>7.6959999999999997</v>
      </c>
      <c r="R5537" s="9">
        <v>5.077</v>
      </c>
      <c r="S5537" s="9">
        <v>4.4720000000000004</v>
      </c>
      <c r="T5537" s="9">
        <v>5.23</v>
      </c>
    </row>
    <row r="5538" spans="1:20" x14ac:dyDescent="0.35">
      <c r="A5538">
        <f t="shared" si="173"/>
        <v>5538</v>
      </c>
      <c r="B5538" s="3" t="s">
        <v>72</v>
      </c>
      <c r="C5538" s="3" t="s">
        <v>87</v>
      </c>
      <c r="D5538" s="3" t="s">
        <v>30</v>
      </c>
      <c r="E5538">
        <v>2026</v>
      </c>
      <c r="F5538" s="3" t="str">
        <f t="shared" si="172"/>
        <v>CFSpillCOLFLS2026</v>
      </c>
      <c r="G5538" s="9">
        <v>3.5</v>
      </c>
      <c r="H5538" s="9">
        <v>5.7640000000000002</v>
      </c>
      <c r="I5538" s="9">
        <v>11.131</v>
      </c>
      <c r="J5538" s="9">
        <v>15.853</v>
      </c>
      <c r="K5538" s="9">
        <v>5.3780000000000001</v>
      </c>
      <c r="L5538" s="9">
        <v>5.524</v>
      </c>
      <c r="M5538" s="9">
        <v>12.61</v>
      </c>
      <c r="N5538" s="9">
        <v>25.748000000000001</v>
      </c>
      <c r="O5538" s="9">
        <v>24.407</v>
      </c>
      <c r="P5538" s="9">
        <v>20.814</v>
      </c>
      <c r="Q5538" s="9">
        <v>7.6130000000000004</v>
      </c>
      <c r="R5538" s="9">
        <v>5.5369999999999999</v>
      </c>
      <c r="S5538" s="9">
        <v>4.7080000000000002</v>
      </c>
      <c r="T5538" s="9">
        <v>4.085</v>
      </c>
    </row>
    <row r="5539" spans="1:20" x14ac:dyDescent="0.35">
      <c r="A5539">
        <f t="shared" si="173"/>
        <v>5539</v>
      </c>
      <c r="B5539" s="3" t="s">
        <v>72</v>
      </c>
      <c r="C5539" s="3" t="s">
        <v>87</v>
      </c>
      <c r="D5539" s="3" t="s">
        <v>30</v>
      </c>
      <c r="E5539">
        <v>2027</v>
      </c>
      <c r="F5539" s="3" t="str">
        <f t="shared" si="172"/>
        <v>CFSpillCOLFLS2027</v>
      </c>
      <c r="G5539" s="9">
        <v>3.5</v>
      </c>
      <c r="H5539" s="9">
        <v>3.5</v>
      </c>
      <c r="I5539" s="9">
        <v>3.5</v>
      </c>
      <c r="J5539" s="9">
        <v>3.4990000000000001</v>
      </c>
      <c r="K5539" s="9">
        <v>4.7729999999999997</v>
      </c>
      <c r="L5539" s="9">
        <v>5.7039999999999997</v>
      </c>
      <c r="M5539" s="9">
        <v>5.6950000000000003</v>
      </c>
      <c r="N5539" s="9">
        <v>23.388999999999999</v>
      </c>
      <c r="O5539" s="9">
        <v>24.565000000000001</v>
      </c>
      <c r="P5539" s="9">
        <v>17.213999999999999</v>
      </c>
      <c r="Q5539" s="9">
        <v>6.95</v>
      </c>
      <c r="R5539" s="9">
        <v>4.9269999999999996</v>
      </c>
      <c r="S5539" s="9">
        <v>3.5</v>
      </c>
      <c r="T5539" s="9">
        <v>3.5</v>
      </c>
    </row>
    <row r="5540" spans="1:20" x14ac:dyDescent="0.35">
      <c r="A5540">
        <f t="shared" si="173"/>
        <v>5540</v>
      </c>
      <c r="B5540" s="3" t="s">
        <v>72</v>
      </c>
      <c r="C5540" s="3" t="s">
        <v>87</v>
      </c>
      <c r="D5540" s="3" t="s">
        <v>30</v>
      </c>
      <c r="E5540">
        <v>2028</v>
      </c>
      <c r="F5540" s="3" t="str">
        <f t="shared" si="172"/>
        <v>CFSpillCOLFLS2028</v>
      </c>
      <c r="G5540" s="9">
        <v>3.5</v>
      </c>
      <c r="H5540" s="9">
        <v>3.5</v>
      </c>
      <c r="I5540" s="9">
        <v>3.5</v>
      </c>
      <c r="J5540" s="9">
        <v>3.5</v>
      </c>
      <c r="K5540" s="9">
        <v>10.313000000000001</v>
      </c>
      <c r="L5540" s="9">
        <v>10.79</v>
      </c>
      <c r="M5540" s="9">
        <v>3.5</v>
      </c>
      <c r="N5540" s="9">
        <v>6.7030000000000003</v>
      </c>
      <c r="O5540" s="9">
        <v>31.497</v>
      </c>
      <c r="P5540" s="9">
        <v>31.414999999999999</v>
      </c>
      <c r="Q5540" s="9">
        <v>11.101000000000001</v>
      </c>
      <c r="R5540" s="9">
        <v>6.8129999999999997</v>
      </c>
      <c r="S5540" s="9">
        <v>5.71</v>
      </c>
      <c r="T5540" s="9">
        <v>5.5620000000000003</v>
      </c>
    </row>
    <row r="5541" spans="1:20" x14ac:dyDescent="0.35">
      <c r="A5541">
        <f t="shared" si="173"/>
        <v>5541</v>
      </c>
      <c r="B5541" s="3" t="s">
        <v>72</v>
      </c>
      <c r="C5541" s="3" t="s">
        <v>87</v>
      </c>
      <c r="D5541" s="3" t="s">
        <v>30</v>
      </c>
      <c r="E5541">
        <v>2029</v>
      </c>
      <c r="F5541" s="3" t="str">
        <f t="shared" si="172"/>
        <v>CFSpillCOLFLS2029</v>
      </c>
      <c r="G5541" s="9">
        <v>3.5</v>
      </c>
      <c r="H5541" s="9">
        <v>3.5</v>
      </c>
      <c r="I5541" s="9">
        <v>3.6549999999999998</v>
      </c>
      <c r="J5541" s="9">
        <v>3.4870000000000001</v>
      </c>
      <c r="K5541" s="9">
        <v>3.2989999999999999</v>
      </c>
      <c r="L5541" s="9">
        <v>6.0979999999999999</v>
      </c>
      <c r="M5541" s="9">
        <v>19.768999999999998</v>
      </c>
      <c r="N5541" s="9">
        <v>15.782999999999999</v>
      </c>
      <c r="O5541" s="9">
        <v>18.423999999999999</v>
      </c>
      <c r="P5541" s="9">
        <v>7.2629999999999999</v>
      </c>
      <c r="Q5541" s="9">
        <v>4.2629999999999999</v>
      </c>
      <c r="R5541" s="9">
        <v>3.383</v>
      </c>
      <c r="S5541" s="9">
        <v>3.383</v>
      </c>
      <c r="T5541" s="9">
        <v>3.383</v>
      </c>
    </row>
    <row r="5542" spans="1:20" x14ac:dyDescent="0.35">
      <c r="A5542">
        <f t="shared" si="173"/>
        <v>5542</v>
      </c>
      <c r="B5542" s="3" t="s">
        <v>72</v>
      </c>
      <c r="C5542" s="3" t="s">
        <v>87</v>
      </c>
      <c r="D5542" s="3" t="s">
        <v>94</v>
      </c>
      <c r="E5542">
        <v>2020</v>
      </c>
      <c r="F5542" s="3" t="str">
        <f t="shared" si="172"/>
        <v>CFSpillSKQ2020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2.512</v>
      </c>
      <c r="O5542" s="9">
        <v>6.5250000000000004</v>
      </c>
      <c r="P5542" s="9">
        <v>15.064</v>
      </c>
      <c r="Q5542" s="9">
        <v>3.1560000000000001</v>
      </c>
      <c r="R5542" s="9">
        <v>0</v>
      </c>
      <c r="S5542" s="9">
        <v>0</v>
      </c>
      <c r="T5542" s="9">
        <v>0</v>
      </c>
    </row>
    <row r="5543" spans="1:20" x14ac:dyDescent="0.35">
      <c r="A5543">
        <f t="shared" si="173"/>
        <v>5543</v>
      </c>
      <c r="B5543" s="3" t="s">
        <v>72</v>
      </c>
      <c r="C5543" s="3" t="s">
        <v>87</v>
      </c>
      <c r="D5543" s="3" t="s">
        <v>94</v>
      </c>
      <c r="E5543">
        <v>2021</v>
      </c>
      <c r="F5543" s="3" t="str">
        <f t="shared" si="172"/>
        <v>CFSpillSKQ2021</v>
      </c>
      <c r="G5543" s="9">
        <v>0</v>
      </c>
      <c r="H5543" s="9">
        <v>0</v>
      </c>
      <c r="I5543" s="9">
        <v>0</v>
      </c>
      <c r="J5543" s="9">
        <v>0</v>
      </c>
      <c r="K5543" s="9">
        <v>1.0449999999999999</v>
      </c>
      <c r="L5543" s="9">
        <v>0.69399999999999995</v>
      </c>
      <c r="M5543" s="9">
        <v>1.7330000000000001</v>
      </c>
      <c r="N5543" s="9">
        <v>5.2309999999999999</v>
      </c>
      <c r="O5543" s="9">
        <v>11.09</v>
      </c>
      <c r="P5543" s="9">
        <v>7.6749999999999998</v>
      </c>
      <c r="Q5543" s="9">
        <v>7.4429999999999996</v>
      </c>
      <c r="R5543" s="9">
        <v>0.63600000000000001</v>
      </c>
      <c r="S5543" s="9">
        <v>0</v>
      </c>
      <c r="T5543" s="9">
        <v>0</v>
      </c>
    </row>
    <row r="5544" spans="1:20" x14ac:dyDescent="0.35">
      <c r="A5544">
        <f t="shared" si="173"/>
        <v>5544</v>
      </c>
      <c r="B5544" s="3" t="s">
        <v>72</v>
      </c>
      <c r="C5544" s="3" t="s">
        <v>87</v>
      </c>
      <c r="D5544" s="3" t="s">
        <v>94</v>
      </c>
      <c r="E5544">
        <v>2022</v>
      </c>
      <c r="F5544" s="3" t="str">
        <f t="shared" si="172"/>
        <v>CFSpillSKQ2022</v>
      </c>
      <c r="G5544" s="9">
        <v>0</v>
      </c>
      <c r="H5544" s="9">
        <v>0</v>
      </c>
      <c r="I5544" s="9">
        <v>0</v>
      </c>
      <c r="J5544" s="9">
        <v>8.3829999999999991</v>
      </c>
      <c r="K5544" s="9">
        <v>3.3959999999999999</v>
      </c>
      <c r="L5544" s="9">
        <v>0</v>
      </c>
      <c r="M5544" s="9">
        <v>0</v>
      </c>
      <c r="N5544" s="9">
        <v>3.7480000000000002</v>
      </c>
      <c r="O5544" s="9">
        <v>13.942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</row>
    <row r="5545" spans="1:20" x14ac:dyDescent="0.35">
      <c r="A5545">
        <f t="shared" si="173"/>
        <v>5545</v>
      </c>
      <c r="B5545" s="3" t="s">
        <v>72</v>
      </c>
      <c r="C5545" s="3" t="s">
        <v>87</v>
      </c>
      <c r="D5545" s="3" t="s">
        <v>94</v>
      </c>
      <c r="E5545">
        <v>2023</v>
      </c>
      <c r="F5545" s="3" t="str">
        <f t="shared" si="172"/>
        <v>CFSpillSKQ2023</v>
      </c>
      <c r="G5545" s="9">
        <v>0</v>
      </c>
      <c r="H5545" s="9">
        <v>0</v>
      </c>
      <c r="I5545" s="9">
        <v>0</v>
      </c>
      <c r="J5545" s="9">
        <v>0</v>
      </c>
      <c r="K5545" s="9">
        <v>0</v>
      </c>
      <c r="L5545" s="9">
        <v>0</v>
      </c>
      <c r="M5545" s="9">
        <v>0</v>
      </c>
      <c r="N5545" s="9">
        <v>3.323</v>
      </c>
      <c r="O5545" s="9">
        <v>3.266</v>
      </c>
      <c r="P5545" s="9">
        <v>0.312</v>
      </c>
      <c r="Q5545" s="9">
        <v>0</v>
      </c>
      <c r="R5545" s="9">
        <v>0</v>
      </c>
      <c r="S5545" s="9">
        <v>0</v>
      </c>
      <c r="T5545" s="9">
        <v>0</v>
      </c>
    </row>
    <row r="5546" spans="1:20" x14ac:dyDescent="0.35">
      <c r="A5546">
        <f t="shared" si="173"/>
        <v>5546</v>
      </c>
      <c r="B5546" s="3" t="s">
        <v>72</v>
      </c>
      <c r="C5546" s="3" t="s">
        <v>87</v>
      </c>
      <c r="D5546" s="3" t="s">
        <v>94</v>
      </c>
      <c r="E5546">
        <v>2024</v>
      </c>
      <c r="F5546" s="3" t="str">
        <f t="shared" si="172"/>
        <v>CFSpillSKQ2024</v>
      </c>
      <c r="G5546" s="9">
        <v>0</v>
      </c>
      <c r="H5546" s="9">
        <v>0</v>
      </c>
      <c r="I5546" s="9">
        <v>0</v>
      </c>
      <c r="J5546" s="9">
        <v>1.3919999999999999</v>
      </c>
      <c r="K5546" s="9">
        <v>0</v>
      </c>
      <c r="L5546" s="9">
        <v>0</v>
      </c>
      <c r="M5546" s="9">
        <v>0</v>
      </c>
      <c r="N5546" s="9">
        <v>0</v>
      </c>
      <c r="O5546" s="9">
        <v>10.721</v>
      </c>
      <c r="P5546" s="9">
        <v>3.0059999999999998</v>
      </c>
      <c r="Q5546" s="9">
        <v>0</v>
      </c>
      <c r="R5546" s="9">
        <v>0</v>
      </c>
      <c r="S5546" s="9">
        <v>0</v>
      </c>
      <c r="T5546" s="9">
        <v>0</v>
      </c>
    </row>
    <row r="5547" spans="1:20" x14ac:dyDescent="0.35">
      <c r="A5547">
        <f t="shared" si="173"/>
        <v>5547</v>
      </c>
      <c r="B5547" s="3" t="s">
        <v>72</v>
      </c>
      <c r="C5547" s="3" t="s">
        <v>87</v>
      </c>
      <c r="D5547" s="3" t="s">
        <v>94</v>
      </c>
      <c r="E5547">
        <v>2025</v>
      </c>
      <c r="F5547" s="3" t="str">
        <f t="shared" si="172"/>
        <v>CFSpillSKQ2025</v>
      </c>
      <c r="G5547" s="9">
        <v>0</v>
      </c>
      <c r="H5547" s="9">
        <v>0</v>
      </c>
      <c r="I5547" s="9">
        <v>0</v>
      </c>
      <c r="J5547" s="9">
        <v>4.0860000000000003</v>
      </c>
      <c r="K5547" s="9">
        <v>5.2130000000000001</v>
      </c>
      <c r="L5547" s="9">
        <v>3.9649999999999999</v>
      </c>
      <c r="M5547" s="9">
        <v>1.6339999999999999</v>
      </c>
      <c r="N5547" s="9">
        <v>8.4920000000000009</v>
      </c>
      <c r="O5547" s="9">
        <v>23.161000000000001</v>
      </c>
      <c r="P5547" s="9">
        <v>6.1639999999999997</v>
      </c>
      <c r="Q5547" s="9">
        <v>0</v>
      </c>
      <c r="R5547" s="9">
        <v>0</v>
      </c>
      <c r="S5547" s="9">
        <v>0</v>
      </c>
      <c r="T5547" s="9">
        <v>0</v>
      </c>
    </row>
    <row r="5548" spans="1:20" x14ac:dyDescent="0.35">
      <c r="A5548">
        <f t="shared" si="173"/>
        <v>5548</v>
      </c>
      <c r="B5548" s="3" t="s">
        <v>72</v>
      </c>
      <c r="C5548" s="3" t="s">
        <v>87</v>
      </c>
      <c r="D5548" s="3" t="s">
        <v>94</v>
      </c>
      <c r="E5548">
        <v>2026</v>
      </c>
      <c r="F5548" s="3" t="str">
        <f t="shared" si="172"/>
        <v>CFSpillSKQ2026</v>
      </c>
      <c r="G5548" s="9">
        <v>0</v>
      </c>
      <c r="H5548" s="9">
        <v>0</v>
      </c>
      <c r="I5548" s="9">
        <v>4.3949999999999996</v>
      </c>
      <c r="J5548" s="9">
        <v>8.7539999999999996</v>
      </c>
      <c r="K5548" s="9">
        <v>0</v>
      </c>
      <c r="L5548" s="9">
        <v>0</v>
      </c>
      <c r="M5548" s="9">
        <v>0</v>
      </c>
      <c r="N5548" s="9">
        <v>6.016</v>
      </c>
      <c r="O5548" s="9">
        <v>12.766999999999999</v>
      </c>
      <c r="P5548" s="9">
        <v>6.0730000000000004</v>
      </c>
      <c r="Q5548" s="9">
        <v>0</v>
      </c>
      <c r="R5548" s="9">
        <v>0</v>
      </c>
      <c r="S5548" s="9">
        <v>0</v>
      </c>
      <c r="T5548" s="9">
        <v>0</v>
      </c>
    </row>
    <row r="5549" spans="1:20" x14ac:dyDescent="0.35">
      <c r="A5549">
        <f t="shared" si="173"/>
        <v>5549</v>
      </c>
      <c r="B5549" s="3" t="s">
        <v>72</v>
      </c>
      <c r="C5549" s="3" t="s">
        <v>87</v>
      </c>
      <c r="D5549" s="3" t="s">
        <v>94</v>
      </c>
      <c r="E5549">
        <v>2027</v>
      </c>
      <c r="F5549" s="3" t="str">
        <f t="shared" si="172"/>
        <v>CFSpillSKQ2027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10.31</v>
      </c>
      <c r="P5549" s="9">
        <v>2.4940000000000002</v>
      </c>
      <c r="Q5549" s="9">
        <v>0</v>
      </c>
      <c r="R5549" s="9">
        <v>0</v>
      </c>
      <c r="S5549" s="9">
        <v>0</v>
      </c>
      <c r="T5549" s="9">
        <v>0</v>
      </c>
    </row>
    <row r="5550" spans="1:20" x14ac:dyDescent="0.35">
      <c r="A5550">
        <f t="shared" si="173"/>
        <v>5550</v>
      </c>
      <c r="B5550" s="3" t="s">
        <v>72</v>
      </c>
      <c r="C5550" s="3" t="s">
        <v>87</v>
      </c>
      <c r="D5550" s="3" t="s">
        <v>94</v>
      </c>
      <c r="E5550">
        <v>2028</v>
      </c>
      <c r="F5550" s="3" t="str">
        <f t="shared" si="172"/>
        <v>CFSpillSKQ2028</v>
      </c>
      <c r="G5550" s="9">
        <v>0</v>
      </c>
      <c r="H5550" s="9">
        <v>0</v>
      </c>
      <c r="I5550" s="9">
        <v>0</v>
      </c>
      <c r="J5550" s="9">
        <v>0</v>
      </c>
      <c r="K5550" s="9">
        <v>0.85199999999999998</v>
      </c>
      <c r="L5550" s="9">
        <v>0</v>
      </c>
      <c r="M5550" s="9">
        <v>0</v>
      </c>
      <c r="N5550" s="9">
        <v>0</v>
      </c>
      <c r="O5550" s="9">
        <v>13.35</v>
      </c>
      <c r="P5550" s="9">
        <v>21.652000000000001</v>
      </c>
      <c r="Q5550" s="9">
        <v>0.04</v>
      </c>
      <c r="R5550" s="9">
        <v>0</v>
      </c>
      <c r="S5550" s="9">
        <v>0</v>
      </c>
      <c r="T5550" s="9">
        <v>0</v>
      </c>
    </row>
    <row r="5551" spans="1:20" x14ac:dyDescent="0.35">
      <c r="A5551">
        <f t="shared" si="173"/>
        <v>5551</v>
      </c>
      <c r="B5551" s="3" t="s">
        <v>72</v>
      </c>
      <c r="C5551" s="3" t="s">
        <v>87</v>
      </c>
      <c r="D5551" s="3" t="s">
        <v>94</v>
      </c>
      <c r="E5551">
        <v>2029</v>
      </c>
      <c r="F5551" s="3" t="str">
        <f t="shared" si="172"/>
        <v>CFSpillSKQ2029</v>
      </c>
      <c r="G5551" s="9">
        <v>0</v>
      </c>
      <c r="H5551" s="9">
        <v>0</v>
      </c>
      <c r="I5551" s="9">
        <v>0</v>
      </c>
      <c r="J5551" s="9">
        <v>0</v>
      </c>
      <c r="K5551" s="9">
        <v>0</v>
      </c>
      <c r="L5551" s="9">
        <v>0</v>
      </c>
      <c r="M5551" s="9">
        <v>0</v>
      </c>
      <c r="N5551" s="9">
        <v>5.5209999999999999</v>
      </c>
      <c r="O5551" s="9">
        <v>2.7679999999999998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</row>
    <row r="5552" spans="1:20" x14ac:dyDescent="0.35">
      <c r="A5552">
        <f t="shared" si="173"/>
        <v>5552</v>
      </c>
      <c r="B5552" s="3" t="s">
        <v>72</v>
      </c>
      <c r="C5552" s="3" t="s">
        <v>87</v>
      </c>
      <c r="D5552" s="3" t="s">
        <v>31</v>
      </c>
      <c r="E5552">
        <v>2020</v>
      </c>
      <c r="F5552" s="3" t="str">
        <f t="shared" si="172"/>
        <v>CFSpillTHOM F2020</v>
      </c>
      <c r="G5552" s="9">
        <v>0</v>
      </c>
      <c r="H5552" s="9">
        <v>0</v>
      </c>
      <c r="I5552" s="9">
        <v>0</v>
      </c>
      <c r="J5552" s="9">
        <v>0</v>
      </c>
      <c r="K5552" s="9">
        <v>0</v>
      </c>
      <c r="L5552" s="9">
        <v>0</v>
      </c>
      <c r="M5552" s="9">
        <v>0.21</v>
      </c>
      <c r="N5552" s="9">
        <v>12.52</v>
      </c>
      <c r="O5552" s="9">
        <v>20.882000000000001</v>
      </c>
      <c r="P5552" s="9">
        <v>39.984999999999999</v>
      </c>
      <c r="Q5552" s="9">
        <v>7.5750000000000002</v>
      </c>
      <c r="R5552" s="9">
        <v>0</v>
      </c>
      <c r="S5552" s="9">
        <v>0</v>
      </c>
      <c r="T5552" s="9">
        <v>0</v>
      </c>
    </row>
    <row r="5553" spans="1:20" x14ac:dyDescent="0.35">
      <c r="A5553">
        <f t="shared" si="173"/>
        <v>5553</v>
      </c>
      <c r="B5553" s="3" t="s">
        <v>72</v>
      </c>
      <c r="C5553" s="3" t="s">
        <v>87</v>
      </c>
      <c r="D5553" s="3" t="s">
        <v>31</v>
      </c>
      <c r="E5553">
        <v>2021</v>
      </c>
      <c r="F5553" s="3" t="str">
        <f t="shared" si="172"/>
        <v>CFSpillTHOM F2021</v>
      </c>
      <c r="G5553" s="9">
        <v>0</v>
      </c>
      <c r="H5553" s="9">
        <v>0</v>
      </c>
      <c r="I5553" s="9">
        <v>0</v>
      </c>
      <c r="J5553" s="9">
        <v>0</v>
      </c>
      <c r="K5553" s="9">
        <v>0</v>
      </c>
      <c r="L5553" s="9">
        <v>0</v>
      </c>
      <c r="M5553" s="9">
        <v>4.4119999999999999</v>
      </c>
      <c r="N5553" s="9">
        <v>21.338000000000001</v>
      </c>
      <c r="O5553" s="9">
        <v>37.439</v>
      </c>
      <c r="P5553" s="9">
        <v>38.499000000000002</v>
      </c>
      <c r="Q5553" s="9">
        <v>23.521000000000001</v>
      </c>
      <c r="R5553" s="9">
        <v>5.3289999999999997</v>
      </c>
      <c r="S5553" s="9">
        <v>0</v>
      </c>
      <c r="T5553" s="9">
        <v>0</v>
      </c>
    </row>
    <row r="5554" spans="1:20" x14ac:dyDescent="0.35">
      <c r="A5554">
        <f t="shared" si="173"/>
        <v>5554</v>
      </c>
      <c r="B5554" s="3" t="s">
        <v>72</v>
      </c>
      <c r="C5554" s="3" t="s">
        <v>87</v>
      </c>
      <c r="D5554" s="3" t="s">
        <v>31</v>
      </c>
      <c r="E5554">
        <v>2022</v>
      </c>
      <c r="F5554" s="3" t="str">
        <f t="shared" si="172"/>
        <v>CFSpillTHOM F2022</v>
      </c>
      <c r="G5554" s="9">
        <v>0</v>
      </c>
      <c r="H5554" s="9">
        <v>0</v>
      </c>
      <c r="I5554" s="9">
        <v>0</v>
      </c>
      <c r="J5554" s="9">
        <v>7.4130000000000003</v>
      </c>
      <c r="K5554" s="9">
        <v>2.08</v>
      </c>
      <c r="L5554" s="9">
        <v>0</v>
      </c>
      <c r="M5554" s="9">
        <v>0</v>
      </c>
      <c r="N5554" s="9">
        <v>15.409000000000001</v>
      </c>
      <c r="O5554" s="9">
        <v>24.617999999999999</v>
      </c>
      <c r="P5554" s="9">
        <v>0</v>
      </c>
      <c r="Q5554" s="9">
        <v>0</v>
      </c>
      <c r="R5554" s="9">
        <v>0</v>
      </c>
      <c r="S5554" s="9">
        <v>0</v>
      </c>
      <c r="T5554" s="9">
        <v>0</v>
      </c>
    </row>
    <row r="5555" spans="1:20" x14ac:dyDescent="0.35">
      <c r="A5555">
        <f t="shared" si="173"/>
        <v>5555</v>
      </c>
      <c r="B5555" s="3" t="s">
        <v>72</v>
      </c>
      <c r="C5555" s="3" t="s">
        <v>87</v>
      </c>
      <c r="D5555" s="3" t="s">
        <v>31</v>
      </c>
      <c r="E5555">
        <v>2023</v>
      </c>
      <c r="F5555" s="3" t="str">
        <f t="shared" si="172"/>
        <v>CFSpillTHOM F2023</v>
      </c>
      <c r="G5555" s="9">
        <v>0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4.8029999999999999</v>
      </c>
      <c r="O5555" s="9">
        <v>7.585</v>
      </c>
      <c r="P5555" s="9">
        <v>15.603</v>
      </c>
      <c r="Q5555" s="9">
        <v>0</v>
      </c>
      <c r="R5555" s="9">
        <v>0</v>
      </c>
      <c r="S5555" s="9">
        <v>0</v>
      </c>
      <c r="T5555" s="9">
        <v>0</v>
      </c>
    </row>
    <row r="5556" spans="1:20" x14ac:dyDescent="0.35">
      <c r="A5556">
        <f t="shared" si="173"/>
        <v>5556</v>
      </c>
      <c r="B5556" s="3" t="s">
        <v>72</v>
      </c>
      <c r="C5556" s="3" t="s">
        <v>87</v>
      </c>
      <c r="D5556" s="3" t="s">
        <v>31</v>
      </c>
      <c r="E5556">
        <v>2024</v>
      </c>
      <c r="F5556" s="3" t="str">
        <f t="shared" si="172"/>
        <v>CFSpillTHOM F2024</v>
      </c>
      <c r="G5556" s="9">
        <v>0</v>
      </c>
      <c r="H5556" s="9">
        <v>0</v>
      </c>
      <c r="I5556" s="9">
        <v>0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28.286000000000001</v>
      </c>
      <c r="P5556" s="9">
        <v>6.1950000000000003</v>
      </c>
      <c r="Q5556" s="9">
        <v>0</v>
      </c>
      <c r="R5556" s="9">
        <v>0</v>
      </c>
      <c r="S5556" s="9">
        <v>0</v>
      </c>
      <c r="T5556" s="9">
        <v>0</v>
      </c>
    </row>
    <row r="5557" spans="1:20" x14ac:dyDescent="0.35">
      <c r="A5557">
        <f t="shared" si="173"/>
        <v>5557</v>
      </c>
      <c r="B5557" s="3" t="s">
        <v>72</v>
      </c>
      <c r="C5557" s="3" t="s">
        <v>87</v>
      </c>
      <c r="D5557" s="3" t="s">
        <v>31</v>
      </c>
      <c r="E5557">
        <v>2025</v>
      </c>
      <c r="F5557" s="3" t="str">
        <f t="shared" si="172"/>
        <v>CFSpillTHOM F2025</v>
      </c>
      <c r="G5557" s="9">
        <v>0</v>
      </c>
      <c r="H5557" s="9">
        <v>0</v>
      </c>
      <c r="I5557" s="9">
        <v>0</v>
      </c>
      <c r="J5557" s="9">
        <v>2.82</v>
      </c>
      <c r="K5557" s="9">
        <v>0.33</v>
      </c>
      <c r="L5557" s="9">
        <v>1.29</v>
      </c>
      <c r="M5557" s="9">
        <v>0</v>
      </c>
      <c r="N5557" s="9">
        <v>16.68</v>
      </c>
      <c r="O5557" s="9">
        <v>43.970999999999997</v>
      </c>
      <c r="P5557" s="9">
        <v>17.876999999999999</v>
      </c>
      <c r="Q5557" s="9">
        <v>0</v>
      </c>
      <c r="R5557" s="9">
        <v>0</v>
      </c>
      <c r="S5557" s="9">
        <v>0</v>
      </c>
      <c r="T5557" s="9">
        <v>0</v>
      </c>
    </row>
    <row r="5558" spans="1:20" x14ac:dyDescent="0.35">
      <c r="A5558">
        <f t="shared" si="173"/>
        <v>5558</v>
      </c>
      <c r="B5558" s="3" t="s">
        <v>72</v>
      </c>
      <c r="C5558" s="3" t="s">
        <v>87</v>
      </c>
      <c r="D5558" s="3" t="s">
        <v>31</v>
      </c>
      <c r="E5558">
        <v>2026</v>
      </c>
      <c r="F5558" s="3" t="str">
        <f t="shared" si="172"/>
        <v>CFSpillTHOM F2026</v>
      </c>
      <c r="G5558" s="9">
        <v>0</v>
      </c>
      <c r="H5558" s="9">
        <v>0</v>
      </c>
      <c r="I5558" s="9">
        <v>0</v>
      </c>
      <c r="J5558" s="9">
        <v>6.7089999999999996</v>
      </c>
      <c r="K5558" s="9">
        <v>0</v>
      </c>
      <c r="L5558" s="9">
        <v>0</v>
      </c>
      <c r="M5558" s="9">
        <v>0</v>
      </c>
      <c r="N5558" s="9">
        <v>11.084</v>
      </c>
      <c r="O5558" s="9">
        <v>26.878</v>
      </c>
      <c r="P5558" s="9">
        <v>20.628</v>
      </c>
      <c r="Q5558" s="9">
        <v>0</v>
      </c>
      <c r="R5558" s="9">
        <v>0</v>
      </c>
      <c r="S5558" s="9">
        <v>0</v>
      </c>
      <c r="T5558" s="9">
        <v>0</v>
      </c>
    </row>
    <row r="5559" spans="1:20" x14ac:dyDescent="0.35">
      <c r="A5559">
        <f t="shared" si="173"/>
        <v>5559</v>
      </c>
      <c r="B5559" s="3" t="s">
        <v>72</v>
      </c>
      <c r="C5559" s="3" t="s">
        <v>87</v>
      </c>
      <c r="D5559" s="3" t="s">
        <v>31</v>
      </c>
      <c r="E5559">
        <v>2027</v>
      </c>
      <c r="F5559" s="3" t="str">
        <f t="shared" si="172"/>
        <v>CFSpillTHOM F2027</v>
      </c>
      <c r="G5559" s="9">
        <v>0</v>
      </c>
      <c r="H5559" s="9">
        <v>0</v>
      </c>
      <c r="I5559" s="9">
        <v>0</v>
      </c>
      <c r="J5559" s="9">
        <v>0</v>
      </c>
      <c r="K5559" s="9">
        <v>0</v>
      </c>
      <c r="L5559" s="9">
        <v>0</v>
      </c>
      <c r="M5559" s="9">
        <v>0</v>
      </c>
      <c r="N5559" s="9">
        <v>5.8609999999999998</v>
      </c>
      <c r="O5559" s="9">
        <v>17.655999999999999</v>
      </c>
      <c r="P5559" s="9">
        <v>4.84</v>
      </c>
      <c r="Q5559" s="9">
        <v>0</v>
      </c>
      <c r="R5559" s="9">
        <v>0</v>
      </c>
      <c r="S5559" s="9">
        <v>0</v>
      </c>
      <c r="T5559" s="9">
        <v>0</v>
      </c>
    </row>
    <row r="5560" spans="1:20" x14ac:dyDescent="0.35">
      <c r="A5560">
        <f t="shared" si="173"/>
        <v>5560</v>
      </c>
      <c r="B5560" s="3" t="s">
        <v>72</v>
      </c>
      <c r="C5560" s="3" t="s">
        <v>87</v>
      </c>
      <c r="D5560" s="3" t="s">
        <v>31</v>
      </c>
      <c r="E5560">
        <v>2028</v>
      </c>
      <c r="F5560" s="3" t="str">
        <f t="shared" si="172"/>
        <v>CFSpillTHOM F2028</v>
      </c>
      <c r="G5560" s="9">
        <v>0</v>
      </c>
      <c r="H5560" s="9">
        <v>0</v>
      </c>
      <c r="I5560" s="9">
        <v>0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33.610999999999997</v>
      </c>
      <c r="P5560" s="9">
        <v>40.670999999999999</v>
      </c>
      <c r="Q5560" s="9">
        <v>0</v>
      </c>
      <c r="R5560" s="9">
        <v>0</v>
      </c>
      <c r="S5560" s="9">
        <v>0</v>
      </c>
      <c r="T5560" s="9">
        <v>0</v>
      </c>
    </row>
    <row r="5561" spans="1:20" x14ac:dyDescent="0.35">
      <c r="A5561">
        <f t="shared" si="173"/>
        <v>5561</v>
      </c>
      <c r="B5561" s="3" t="s">
        <v>72</v>
      </c>
      <c r="C5561" s="3" t="s">
        <v>87</v>
      </c>
      <c r="D5561" s="3" t="s">
        <v>31</v>
      </c>
      <c r="E5561">
        <v>2029</v>
      </c>
      <c r="F5561" s="3" t="str">
        <f t="shared" si="172"/>
        <v>CFSpillTHOM F2029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1.456</v>
      </c>
      <c r="N5561" s="9">
        <v>7.4420000000000002</v>
      </c>
      <c r="O5561" s="9">
        <v>10.08</v>
      </c>
      <c r="P5561" s="9">
        <v>0</v>
      </c>
      <c r="Q5561" s="9">
        <v>0</v>
      </c>
      <c r="R5561" s="9">
        <v>0</v>
      </c>
      <c r="S5561" s="9">
        <v>0</v>
      </c>
      <c r="T5561" s="9">
        <v>0</v>
      </c>
    </row>
    <row r="5562" spans="1:20" x14ac:dyDescent="0.35">
      <c r="A5562">
        <f t="shared" si="173"/>
        <v>5562</v>
      </c>
      <c r="B5562" s="3" t="s">
        <v>72</v>
      </c>
      <c r="C5562" s="3" t="s">
        <v>87</v>
      </c>
      <c r="D5562" s="3" t="s">
        <v>32</v>
      </c>
      <c r="E5562">
        <v>2020</v>
      </c>
      <c r="F5562" s="3" t="str">
        <f t="shared" si="172"/>
        <v>CFSpillNOXON2020</v>
      </c>
      <c r="G5562" s="9">
        <v>0</v>
      </c>
      <c r="H5562" s="9">
        <v>0</v>
      </c>
      <c r="I5562" s="9">
        <v>0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0</v>
      </c>
      <c r="P5562" s="9">
        <v>13.786</v>
      </c>
      <c r="Q5562" s="9">
        <v>0</v>
      </c>
      <c r="R5562" s="9">
        <v>0</v>
      </c>
      <c r="S5562" s="9">
        <v>0</v>
      </c>
      <c r="T5562" s="9">
        <v>0</v>
      </c>
    </row>
    <row r="5563" spans="1:20" x14ac:dyDescent="0.35">
      <c r="A5563">
        <f t="shared" si="173"/>
        <v>5563</v>
      </c>
      <c r="B5563" s="3" t="s">
        <v>72</v>
      </c>
      <c r="C5563" s="3" t="s">
        <v>87</v>
      </c>
      <c r="D5563" s="3" t="s">
        <v>32</v>
      </c>
      <c r="E5563">
        <v>2021</v>
      </c>
      <c r="F5563" s="3" t="str">
        <f t="shared" si="172"/>
        <v>CFSpillNOXON2021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11.834</v>
      </c>
      <c r="P5563" s="9">
        <v>11.08</v>
      </c>
      <c r="Q5563" s="9">
        <v>0</v>
      </c>
      <c r="R5563" s="9">
        <v>0</v>
      </c>
      <c r="S5563" s="9">
        <v>0</v>
      </c>
      <c r="T5563" s="9">
        <v>0</v>
      </c>
    </row>
    <row r="5564" spans="1:20" x14ac:dyDescent="0.35">
      <c r="A5564">
        <f t="shared" si="173"/>
        <v>5564</v>
      </c>
      <c r="B5564" s="3" t="s">
        <v>72</v>
      </c>
      <c r="C5564" s="3" t="s">
        <v>87</v>
      </c>
      <c r="D5564" s="3" t="s">
        <v>32</v>
      </c>
      <c r="E5564">
        <v>2022</v>
      </c>
      <c r="F5564" s="3" t="str">
        <f t="shared" si="172"/>
        <v>CFSpillNOXON2022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</row>
    <row r="5565" spans="1:20" x14ac:dyDescent="0.35">
      <c r="A5565">
        <f t="shared" si="173"/>
        <v>5565</v>
      </c>
      <c r="B5565" s="3" t="s">
        <v>72</v>
      </c>
      <c r="C5565" s="3" t="s">
        <v>87</v>
      </c>
      <c r="D5565" s="3" t="s">
        <v>32</v>
      </c>
      <c r="E5565">
        <v>2023</v>
      </c>
      <c r="F5565" s="3" t="str">
        <f t="shared" si="172"/>
        <v>CFSpillNOXON2023</v>
      </c>
      <c r="G5565" s="9">
        <v>0</v>
      </c>
      <c r="H5565" s="9">
        <v>0</v>
      </c>
      <c r="I5565" s="9">
        <v>0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9">
        <v>0</v>
      </c>
      <c r="T5565" s="9">
        <v>0</v>
      </c>
    </row>
    <row r="5566" spans="1:20" x14ac:dyDescent="0.35">
      <c r="A5566">
        <f t="shared" si="173"/>
        <v>5566</v>
      </c>
      <c r="B5566" s="3" t="s">
        <v>72</v>
      </c>
      <c r="C5566" s="3" t="s">
        <v>87</v>
      </c>
      <c r="D5566" s="3" t="s">
        <v>32</v>
      </c>
      <c r="E5566">
        <v>2024</v>
      </c>
      <c r="F5566" s="3" t="str">
        <f t="shared" si="172"/>
        <v>CFSpillNOXON2024</v>
      </c>
      <c r="G5566" s="9">
        <v>0</v>
      </c>
      <c r="H5566" s="9">
        <v>0</v>
      </c>
      <c r="I5566" s="9">
        <v>0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1.526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</row>
    <row r="5567" spans="1:20" x14ac:dyDescent="0.35">
      <c r="A5567">
        <f t="shared" si="173"/>
        <v>5567</v>
      </c>
      <c r="B5567" s="3" t="s">
        <v>72</v>
      </c>
      <c r="C5567" s="3" t="s">
        <v>87</v>
      </c>
      <c r="D5567" s="3" t="s">
        <v>32</v>
      </c>
      <c r="E5567">
        <v>2025</v>
      </c>
      <c r="F5567" s="3" t="str">
        <f t="shared" si="172"/>
        <v>CFSpillNOXON2025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16.914000000000001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</row>
    <row r="5568" spans="1:20" x14ac:dyDescent="0.35">
      <c r="A5568">
        <f t="shared" si="173"/>
        <v>5568</v>
      </c>
      <c r="B5568" s="3" t="s">
        <v>72</v>
      </c>
      <c r="C5568" s="3" t="s">
        <v>87</v>
      </c>
      <c r="D5568" s="3" t="s">
        <v>32</v>
      </c>
      <c r="E5568">
        <v>2026</v>
      </c>
      <c r="F5568" s="3" t="str">
        <f t="shared" si="172"/>
        <v>CFSpillNOXON2026</v>
      </c>
      <c r="G5568" s="9">
        <v>0</v>
      </c>
      <c r="H5568" s="9">
        <v>0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</row>
    <row r="5569" spans="1:20" x14ac:dyDescent="0.35">
      <c r="A5569">
        <f t="shared" si="173"/>
        <v>5569</v>
      </c>
      <c r="B5569" s="3" t="s">
        <v>72</v>
      </c>
      <c r="C5569" s="3" t="s">
        <v>87</v>
      </c>
      <c r="D5569" s="3" t="s">
        <v>32</v>
      </c>
      <c r="E5569">
        <v>2027</v>
      </c>
      <c r="F5569" s="3" t="str">
        <f t="shared" si="172"/>
        <v>CFSpillNOXON2027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</row>
    <row r="5570" spans="1:20" x14ac:dyDescent="0.35">
      <c r="A5570">
        <f t="shared" si="173"/>
        <v>5570</v>
      </c>
      <c r="B5570" s="3" t="s">
        <v>72</v>
      </c>
      <c r="C5570" s="3" t="s">
        <v>87</v>
      </c>
      <c r="D5570" s="3" t="s">
        <v>32</v>
      </c>
      <c r="E5570">
        <v>2028</v>
      </c>
      <c r="F5570" s="3" t="str">
        <f t="shared" ref="F5570:F5633" si="174">_xlfn.CONCAT(B5570,C5570,D5570,E5570)</f>
        <v>CFSpillNOXON2028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7.8579999999999997</v>
      </c>
      <c r="P5570" s="9">
        <v>13.565</v>
      </c>
      <c r="Q5570" s="9">
        <v>0</v>
      </c>
      <c r="R5570" s="9">
        <v>0</v>
      </c>
      <c r="S5570" s="9">
        <v>0</v>
      </c>
      <c r="T5570" s="9">
        <v>0</v>
      </c>
    </row>
    <row r="5571" spans="1:20" x14ac:dyDescent="0.35">
      <c r="A5571">
        <f t="shared" ref="A5571:A5634" si="175">A5570+1</f>
        <v>5571</v>
      </c>
      <c r="B5571" s="3" t="s">
        <v>72</v>
      </c>
      <c r="C5571" s="3" t="s">
        <v>87</v>
      </c>
      <c r="D5571" s="3" t="s">
        <v>32</v>
      </c>
      <c r="E5571">
        <v>2029</v>
      </c>
      <c r="F5571" s="3" t="str">
        <f t="shared" si="174"/>
        <v>CFSpillNOXON2029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</row>
    <row r="5572" spans="1:20" x14ac:dyDescent="0.35">
      <c r="A5572">
        <f t="shared" si="175"/>
        <v>5572</v>
      </c>
      <c r="B5572" s="3" t="s">
        <v>72</v>
      </c>
      <c r="C5572" s="3" t="s">
        <v>87</v>
      </c>
      <c r="D5572" s="3" t="s">
        <v>33</v>
      </c>
      <c r="E5572">
        <v>2020</v>
      </c>
      <c r="F5572" s="3" t="str">
        <f t="shared" si="174"/>
        <v>CFSpillCAB G2020</v>
      </c>
      <c r="G5572" s="9">
        <v>0</v>
      </c>
      <c r="H5572" s="9">
        <v>0</v>
      </c>
      <c r="I5572" s="9">
        <v>0</v>
      </c>
      <c r="J5572" s="9">
        <v>0</v>
      </c>
      <c r="K5572" s="9">
        <v>0</v>
      </c>
      <c r="L5572" s="9">
        <v>0</v>
      </c>
      <c r="M5572" s="9">
        <v>0</v>
      </c>
      <c r="N5572" s="9">
        <v>0.89700000000000002</v>
      </c>
      <c r="O5572" s="9">
        <v>8.5830000000000002</v>
      </c>
      <c r="P5572" s="9">
        <v>26.515999999999998</v>
      </c>
      <c r="Q5572" s="9">
        <v>0</v>
      </c>
      <c r="R5572" s="9">
        <v>0</v>
      </c>
      <c r="S5572" s="9">
        <v>0</v>
      </c>
      <c r="T5572" s="9">
        <v>0</v>
      </c>
    </row>
    <row r="5573" spans="1:20" x14ac:dyDescent="0.35">
      <c r="A5573">
        <f t="shared" si="175"/>
        <v>5573</v>
      </c>
      <c r="B5573" s="3" t="s">
        <v>72</v>
      </c>
      <c r="C5573" s="3" t="s">
        <v>87</v>
      </c>
      <c r="D5573" s="3" t="s">
        <v>33</v>
      </c>
      <c r="E5573">
        <v>2021</v>
      </c>
      <c r="F5573" s="3" t="str">
        <f t="shared" si="174"/>
        <v>CFSpillCAB G2021</v>
      </c>
      <c r="G5573" s="9">
        <v>0</v>
      </c>
      <c r="H5573" s="9">
        <v>0</v>
      </c>
      <c r="I5573" s="9">
        <v>0</v>
      </c>
      <c r="J5573" s="9">
        <v>0</v>
      </c>
      <c r="K5573" s="9">
        <v>0</v>
      </c>
      <c r="L5573" s="9">
        <v>0</v>
      </c>
      <c r="M5573" s="9">
        <v>0</v>
      </c>
      <c r="N5573" s="9">
        <v>8.5559999999999992</v>
      </c>
      <c r="O5573" s="9">
        <v>26.216000000000001</v>
      </c>
      <c r="P5573" s="9">
        <v>23.704999999999998</v>
      </c>
      <c r="Q5573" s="9">
        <v>8.7720000000000002</v>
      </c>
      <c r="R5573" s="9">
        <v>0</v>
      </c>
      <c r="S5573" s="9">
        <v>0</v>
      </c>
      <c r="T5573" s="9">
        <v>0</v>
      </c>
    </row>
    <row r="5574" spans="1:20" x14ac:dyDescent="0.35">
      <c r="A5574">
        <f t="shared" si="175"/>
        <v>5574</v>
      </c>
      <c r="B5574" s="3" t="s">
        <v>72</v>
      </c>
      <c r="C5574" s="3" t="s">
        <v>87</v>
      </c>
      <c r="D5574" s="3" t="s">
        <v>33</v>
      </c>
      <c r="E5574">
        <v>2022</v>
      </c>
      <c r="F5574" s="3" t="str">
        <f t="shared" si="174"/>
        <v>CFSpillCAB G2022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9">
        <v>0.40799999999999997</v>
      </c>
      <c r="O5574" s="9">
        <v>10.448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</row>
    <row r="5575" spans="1:20" x14ac:dyDescent="0.35">
      <c r="A5575">
        <f t="shared" si="175"/>
        <v>5575</v>
      </c>
      <c r="B5575" s="3" t="s">
        <v>72</v>
      </c>
      <c r="C5575" s="3" t="s">
        <v>87</v>
      </c>
      <c r="D5575" s="3" t="s">
        <v>33</v>
      </c>
      <c r="E5575">
        <v>2023</v>
      </c>
      <c r="F5575" s="3" t="str">
        <f t="shared" si="174"/>
        <v>CFSpillCAB G2023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9">
        <v>0</v>
      </c>
      <c r="T5575" s="9">
        <v>0</v>
      </c>
    </row>
    <row r="5576" spans="1:20" x14ac:dyDescent="0.35">
      <c r="A5576">
        <f t="shared" si="175"/>
        <v>5576</v>
      </c>
      <c r="B5576" s="3" t="s">
        <v>72</v>
      </c>
      <c r="C5576" s="3" t="s">
        <v>87</v>
      </c>
      <c r="D5576" s="3" t="s">
        <v>33</v>
      </c>
      <c r="E5576">
        <v>2024</v>
      </c>
      <c r="F5576" s="3" t="str">
        <f t="shared" si="174"/>
        <v>CFSpillCAB G2024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13.285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</row>
    <row r="5577" spans="1:20" x14ac:dyDescent="0.35">
      <c r="A5577">
        <f t="shared" si="175"/>
        <v>5577</v>
      </c>
      <c r="B5577" s="3" t="s">
        <v>72</v>
      </c>
      <c r="C5577" s="3" t="s">
        <v>87</v>
      </c>
      <c r="D5577" s="3" t="s">
        <v>33</v>
      </c>
      <c r="E5577">
        <v>2025</v>
      </c>
      <c r="F5577" s="3" t="str">
        <f t="shared" si="174"/>
        <v>CFSpillCAB G2025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1.6559999999999999</v>
      </c>
      <c r="O5577" s="9">
        <v>29.34</v>
      </c>
      <c r="P5577" s="9">
        <v>2.8050000000000002</v>
      </c>
      <c r="Q5577" s="9">
        <v>0</v>
      </c>
      <c r="R5577" s="9">
        <v>0</v>
      </c>
      <c r="S5577" s="9">
        <v>0</v>
      </c>
      <c r="T5577" s="9">
        <v>0</v>
      </c>
    </row>
    <row r="5578" spans="1:20" x14ac:dyDescent="0.35">
      <c r="A5578">
        <f t="shared" si="175"/>
        <v>5578</v>
      </c>
      <c r="B5578" s="3" t="s">
        <v>72</v>
      </c>
      <c r="C5578" s="3" t="s">
        <v>87</v>
      </c>
      <c r="D5578" s="3" t="s">
        <v>33</v>
      </c>
      <c r="E5578">
        <v>2026</v>
      </c>
      <c r="F5578" s="3" t="str">
        <f t="shared" si="174"/>
        <v>CFSpillCAB G2026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11.571999999999999</v>
      </c>
      <c r="P5578" s="9">
        <v>4.7720000000000002</v>
      </c>
      <c r="Q5578" s="9">
        <v>0</v>
      </c>
      <c r="R5578" s="9">
        <v>0</v>
      </c>
      <c r="S5578" s="9">
        <v>0</v>
      </c>
      <c r="T5578" s="9">
        <v>0</v>
      </c>
    </row>
    <row r="5579" spans="1:20" x14ac:dyDescent="0.35">
      <c r="A5579">
        <f t="shared" si="175"/>
        <v>5579</v>
      </c>
      <c r="B5579" s="3" t="s">
        <v>72</v>
      </c>
      <c r="C5579" s="3" t="s">
        <v>87</v>
      </c>
      <c r="D5579" s="3" t="s">
        <v>33</v>
      </c>
      <c r="E5579">
        <v>2027</v>
      </c>
      <c r="F5579" s="3" t="str">
        <f t="shared" si="174"/>
        <v>CFSpillCAB G2027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5.3449999999999998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</row>
    <row r="5580" spans="1:20" x14ac:dyDescent="0.35">
      <c r="A5580">
        <f t="shared" si="175"/>
        <v>5580</v>
      </c>
      <c r="B5580" s="3" t="s">
        <v>72</v>
      </c>
      <c r="C5580" s="3" t="s">
        <v>87</v>
      </c>
      <c r="D5580" s="3" t="s">
        <v>33</v>
      </c>
      <c r="E5580">
        <v>2028</v>
      </c>
      <c r="F5580" s="3" t="str">
        <f t="shared" si="174"/>
        <v>CFSpillCAB G2028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21.157</v>
      </c>
      <c r="P5580" s="9">
        <v>25.463999999999999</v>
      </c>
      <c r="Q5580" s="9">
        <v>0</v>
      </c>
      <c r="R5580" s="9">
        <v>0</v>
      </c>
      <c r="S5580" s="9">
        <v>0</v>
      </c>
      <c r="T5580" s="9">
        <v>0</v>
      </c>
    </row>
    <row r="5581" spans="1:20" x14ac:dyDescent="0.35">
      <c r="A5581">
        <f t="shared" si="175"/>
        <v>5581</v>
      </c>
      <c r="B5581" s="3" t="s">
        <v>72</v>
      </c>
      <c r="C5581" s="3" t="s">
        <v>87</v>
      </c>
      <c r="D5581" s="3" t="s">
        <v>33</v>
      </c>
      <c r="E5581">
        <v>2029</v>
      </c>
      <c r="F5581" s="3" t="str">
        <f t="shared" si="174"/>
        <v>CFSpillCAB G2029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</row>
    <row r="5582" spans="1:20" x14ac:dyDescent="0.35">
      <c r="A5582">
        <f t="shared" si="175"/>
        <v>5582</v>
      </c>
      <c r="B5582" s="3" t="s">
        <v>72</v>
      </c>
      <c r="C5582" s="3" t="s">
        <v>87</v>
      </c>
      <c r="D5582" s="3" t="s">
        <v>34</v>
      </c>
      <c r="E5582">
        <v>2020</v>
      </c>
      <c r="F5582" s="3" t="str">
        <f t="shared" si="174"/>
        <v>CFSpillPRST L2020</v>
      </c>
      <c r="G5582" s="9">
        <v>1.0629999999999999</v>
      </c>
      <c r="H5582" s="9">
        <v>1.7929999999999999</v>
      </c>
      <c r="I5582" s="9">
        <v>2.198</v>
      </c>
      <c r="J5582" s="9">
        <v>1.1719999999999999</v>
      </c>
      <c r="K5582" s="9">
        <v>0.627</v>
      </c>
      <c r="L5582" s="9">
        <v>0.40300000000000002</v>
      </c>
      <c r="M5582" s="9">
        <v>0.629</v>
      </c>
      <c r="N5582" s="9">
        <v>2.004</v>
      </c>
      <c r="O5582" s="9">
        <v>4.1520000000000001</v>
      </c>
      <c r="P5582" s="9">
        <v>4.1890000000000001</v>
      </c>
      <c r="Q5582" s="9">
        <v>1.167</v>
      </c>
      <c r="R5582" s="9">
        <v>0.36699999999999999</v>
      </c>
      <c r="S5582" s="9">
        <v>0.21099999999999999</v>
      </c>
      <c r="T5582" s="9">
        <v>0.25600000000000001</v>
      </c>
    </row>
    <row r="5583" spans="1:20" x14ac:dyDescent="0.35">
      <c r="A5583">
        <f t="shared" si="175"/>
        <v>5583</v>
      </c>
      <c r="B5583" s="3" t="s">
        <v>72</v>
      </c>
      <c r="C5583" s="3" t="s">
        <v>87</v>
      </c>
      <c r="D5583" s="3" t="s">
        <v>34</v>
      </c>
      <c r="E5583">
        <v>2021</v>
      </c>
      <c r="F5583" s="3" t="str">
        <f t="shared" si="174"/>
        <v>CFSpillPRST L2021</v>
      </c>
      <c r="G5583" s="9">
        <v>1.3939999999999999</v>
      </c>
      <c r="H5583" s="9">
        <v>0.81200000000000006</v>
      </c>
      <c r="I5583" s="9">
        <v>0.67500000000000004</v>
      </c>
      <c r="J5583" s="9">
        <v>0.64100000000000001</v>
      </c>
      <c r="K5583" s="9">
        <v>0.52600000000000002</v>
      </c>
      <c r="L5583" s="9">
        <v>0.58499999999999996</v>
      </c>
      <c r="M5583" s="9">
        <v>1.077</v>
      </c>
      <c r="N5583" s="9">
        <v>2.508</v>
      </c>
      <c r="O5583" s="9">
        <v>4.7140000000000004</v>
      </c>
      <c r="P5583" s="9">
        <v>4.0069999999999997</v>
      </c>
      <c r="Q5583" s="9">
        <v>0.94499999999999995</v>
      </c>
      <c r="R5583" s="9">
        <v>0.623</v>
      </c>
      <c r="S5583" s="9">
        <v>0.45500000000000002</v>
      </c>
      <c r="T5583" s="9">
        <v>0.39400000000000002</v>
      </c>
    </row>
    <row r="5584" spans="1:20" x14ac:dyDescent="0.35">
      <c r="A5584">
        <f t="shared" si="175"/>
        <v>5584</v>
      </c>
      <c r="B5584" s="3" t="s">
        <v>72</v>
      </c>
      <c r="C5584" s="3" t="s">
        <v>87</v>
      </c>
      <c r="D5584" s="3" t="s">
        <v>34</v>
      </c>
      <c r="E5584">
        <v>2022</v>
      </c>
      <c r="F5584" s="3" t="str">
        <f t="shared" si="174"/>
        <v>CFSpillPRST L2022</v>
      </c>
      <c r="G5584" s="9">
        <v>1.024</v>
      </c>
      <c r="H5584" s="9">
        <v>0.77700000000000002</v>
      </c>
      <c r="I5584" s="9">
        <v>0.64300000000000002</v>
      </c>
      <c r="J5584" s="9">
        <v>1.091</v>
      </c>
      <c r="K5584" s="9">
        <v>1.5389999999999999</v>
      </c>
      <c r="L5584" s="9">
        <v>1.2589999999999999</v>
      </c>
      <c r="M5584" s="9">
        <v>1.3839999999999999</v>
      </c>
      <c r="N5584" s="9">
        <v>2.4380000000000002</v>
      </c>
      <c r="O5584" s="9">
        <v>3.87</v>
      </c>
      <c r="P5584" s="9">
        <v>2.9430000000000001</v>
      </c>
      <c r="Q5584" s="9">
        <v>0.128</v>
      </c>
      <c r="R5584" s="9">
        <v>0.19700000000000001</v>
      </c>
      <c r="S5584" s="9">
        <v>0.19400000000000001</v>
      </c>
      <c r="T5584" s="9">
        <v>0.113</v>
      </c>
    </row>
    <row r="5585" spans="1:20" x14ac:dyDescent="0.35">
      <c r="A5585">
        <f t="shared" si="175"/>
        <v>5585</v>
      </c>
      <c r="B5585" s="3" t="s">
        <v>72</v>
      </c>
      <c r="C5585" s="3" t="s">
        <v>87</v>
      </c>
      <c r="D5585" s="3" t="s">
        <v>34</v>
      </c>
      <c r="E5585">
        <v>2023</v>
      </c>
      <c r="F5585" s="3" t="str">
        <f t="shared" si="174"/>
        <v>CFSpillPRST L2023</v>
      </c>
      <c r="G5585" s="9">
        <v>0.98599999999999999</v>
      </c>
      <c r="H5585" s="9">
        <v>1.1659999999999999</v>
      </c>
      <c r="I5585" s="9">
        <v>1.131</v>
      </c>
      <c r="J5585" s="9">
        <v>1.157</v>
      </c>
      <c r="K5585" s="9">
        <v>1.3620000000000001</v>
      </c>
      <c r="L5585" s="9">
        <v>1.0589999999999999</v>
      </c>
      <c r="M5585" s="9">
        <v>1.0629999999999999</v>
      </c>
      <c r="N5585" s="9">
        <v>2.028</v>
      </c>
      <c r="O5585" s="9">
        <v>3.3319999999999999</v>
      </c>
      <c r="P5585" s="9">
        <v>2.7080000000000002</v>
      </c>
      <c r="Q5585" s="9">
        <v>0.68100000000000005</v>
      </c>
      <c r="R5585" s="9">
        <v>0.46800000000000003</v>
      </c>
      <c r="S5585" s="9">
        <v>0.312</v>
      </c>
      <c r="T5585" s="9">
        <v>0.48199999999999998</v>
      </c>
    </row>
    <row r="5586" spans="1:20" x14ac:dyDescent="0.35">
      <c r="A5586">
        <f t="shared" si="175"/>
        <v>5586</v>
      </c>
      <c r="B5586" s="3" t="s">
        <v>72</v>
      </c>
      <c r="C5586" s="3" t="s">
        <v>87</v>
      </c>
      <c r="D5586" s="3" t="s">
        <v>34</v>
      </c>
      <c r="E5586">
        <v>2024</v>
      </c>
      <c r="F5586" s="3" t="str">
        <f t="shared" si="174"/>
        <v>CFSpillPRST L2024</v>
      </c>
      <c r="G5586" s="9">
        <v>1.6180000000000001</v>
      </c>
      <c r="H5586" s="9">
        <v>1.3440000000000001</v>
      </c>
      <c r="I5586" s="9">
        <v>1.458</v>
      </c>
      <c r="J5586" s="9">
        <v>1.2749999999999999</v>
      </c>
      <c r="K5586" s="9">
        <v>1.1759999999999999</v>
      </c>
      <c r="L5586" s="9">
        <v>0.85799999999999998</v>
      </c>
      <c r="M5586" s="9">
        <v>0.76300000000000001</v>
      </c>
      <c r="N5586" s="9">
        <v>1.0940000000000001</v>
      </c>
      <c r="O5586" s="9">
        <v>2.3279999999999998</v>
      </c>
      <c r="P5586" s="9">
        <v>1.946</v>
      </c>
      <c r="Q5586" s="9">
        <v>0.126</v>
      </c>
      <c r="R5586" s="9">
        <v>0.32800000000000001</v>
      </c>
      <c r="S5586" s="9">
        <v>0.22900000000000001</v>
      </c>
      <c r="T5586" s="9">
        <v>0.28399999999999997</v>
      </c>
    </row>
    <row r="5587" spans="1:20" x14ac:dyDescent="0.35">
      <c r="A5587">
        <f t="shared" si="175"/>
        <v>5587</v>
      </c>
      <c r="B5587" s="3" t="s">
        <v>72</v>
      </c>
      <c r="C5587" s="3" t="s">
        <v>87</v>
      </c>
      <c r="D5587" s="3" t="s">
        <v>34</v>
      </c>
      <c r="E5587">
        <v>2025</v>
      </c>
      <c r="F5587" s="3" t="str">
        <f t="shared" si="174"/>
        <v>CFSpillPRST L2025</v>
      </c>
      <c r="G5587" s="9">
        <v>1.2609999999999999</v>
      </c>
      <c r="H5587" s="9">
        <v>0.92100000000000004</v>
      </c>
      <c r="I5587" s="9">
        <v>0.80500000000000005</v>
      </c>
      <c r="J5587" s="9">
        <v>1.141</v>
      </c>
      <c r="K5587" s="9">
        <v>1.4159999999999999</v>
      </c>
      <c r="L5587" s="9">
        <v>1.1879999999999999</v>
      </c>
      <c r="M5587" s="9">
        <v>1.6020000000000001</v>
      </c>
      <c r="N5587" s="9">
        <v>2.6059999999999999</v>
      </c>
      <c r="O5587" s="9">
        <v>3.7450000000000001</v>
      </c>
      <c r="P5587" s="9">
        <v>2.21</v>
      </c>
      <c r="Q5587" s="9">
        <v>3.2000000000000001E-2</v>
      </c>
      <c r="R5587" s="9">
        <v>0.17799999999999999</v>
      </c>
      <c r="S5587" s="9">
        <v>0.115</v>
      </c>
      <c r="T5587" s="9">
        <v>0.67400000000000004</v>
      </c>
    </row>
    <row r="5588" spans="1:20" x14ac:dyDescent="0.35">
      <c r="A5588">
        <f t="shared" si="175"/>
        <v>5588</v>
      </c>
      <c r="B5588" s="3" t="s">
        <v>72</v>
      </c>
      <c r="C5588" s="3" t="s">
        <v>87</v>
      </c>
      <c r="D5588" s="3" t="s">
        <v>34</v>
      </c>
      <c r="E5588">
        <v>2026</v>
      </c>
      <c r="F5588" s="3" t="str">
        <f t="shared" si="174"/>
        <v>CFSpillPRST L2026</v>
      </c>
      <c r="G5588" s="9">
        <v>1.516</v>
      </c>
      <c r="H5588" s="9">
        <v>2.1269999999999998</v>
      </c>
      <c r="I5588" s="9">
        <v>3.3180000000000001</v>
      </c>
      <c r="J5588" s="9">
        <v>2.5859999999999999</v>
      </c>
      <c r="K5588" s="9">
        <v>1.6240000000000001</v>
      </c>
      <c r="L5588" s="9">
        <v>1.0740000000000001</v>
      </c>
      <c r="M5588" s="9">
        <v>1.45</v>
      </c>
      <c r="N5588" s="9">
        <v>2.8809999999999998</v>
      </c>
      <c r="O5588" s="9">
        <v>3.2930000000000001</v>
      </c>
      <c r="P5588" s="9">
        <v>1.698</v>
      </c>
      <c r="Q5588" s="9">
        <v>5.7000000000000002E-2</v>
      </c>
      <c r="R5588" s="9">
        <v>0.224</v>
      </c>
      <c r="S5588" s="9">
        <v>0.16600000000000001</v>
      </c>
      <c r="T5588" s="9">
        <v>6.9000000000000006E-2</v>
      </c>
    </row>
    <row r="5589" spans="1:20" x14ac:dyDescent="0.35">
      <c r="A5589">
        <f t="shared" si="175"/>
        <v>5589</v>
      </c>
      <c r="B5589" s="3" t="s">
        <v>72</v>
      </c>
      <c r="C5589" s="3" t="s">
        <v>87</v>
      </c>
      <c r="D5589" s="3" t="s">
        <v>34</v>
      </c>
      <c r="E5589">
        <v>2027</v>
      </c>
      <c r="F5589" s="3" t="str">
        <f t="shared" si="174"/>
        <v>CFSpillPRST L2027</v>
      </c>
      <c r="G5589" s="9">
        <v>0.78</v>
      </c>
      <c r="H5589" s="9">
        <v>0.54700000000000004</v>
      </c>
      <c r="I5589" s="9">
        <v>0.50600000000000001</v>
      </c>
      <c r="J5589" s="9">
        <v>0.56499999999999995</v>
      </c>
      <c r="K5589" s="9">
        <v>0.41899999999999998</v>
      </c>
      <c r="L5589" s="9">
        <v>0.23599999999999999</v>
      </c>
      <c r="M5589" s="9">
        <v>0.55200000000000005</v>
      </c>
      <c r="N5589" s="9">
        <v>2.0979999999999999</v>
      </c>
      <c r="O5589" s="9">
        <v>4.3040000000000003</v>
      </c>
      <c r="P5589" s="9">
        <v>2.94</v>
      </c>
      <c r="Q5589" s="9">
        <v>0.20300000000000001</v>
      </c>
      <c r="R5589" s="9">
        <v>0.38700000000000001</v>
      </c>
      <c r="S5589" s="9">
        <v>0.22500000000000001</v>
      </c>
      <c r="T5589" s="9">
        <v>0.48299999999999998</v>
      </c>
    </row>
    <row r="5590" spans="1:20" x14ac:dyDescent="0.35">
      <c r="A5590">
        <f t="shared" si="175"/>
        <v>5590</v>
      </c>
      <c r="B5590" s="3" t="s">
        <v>72</v>
      </c>
      <c r="C5590" s="3" t="s">
        <v>87</v>
      </c>
      <c r="D5590" s="3" t="s">
        <v>34</v>
      </c>
      <c r="E5590">
        <v>2028</v>
      </c>
      <c r="F5590" s="3" t="str">
        <f t="shared" si="174"/>
        <v>CFSpillPRST L2028</v>
      </c>
      <c r="G5590" s="9">
        <v>0.97899999999999998</v>
      </c>
      <c r="H5590" s="9">
        <v>0.53</v>
      </c>
      <c r="I5590" s="9">
        <v>0.27300000000000002</v>
      </c>
      <c r="J5590" s="9">
        <v>0.309</v>
      </c>
      <c r="K5590" s="9">
        <v>0.23100000000000001</v>
      </c>
      <c r="L5590" s="9">
        <v>0.375</v>
      </c>
      <c r="M5590" s="9">
        <v>0.58099999999999996</v>
      </c>
      <c r="N5590" s="9">
        <v>1.4690000000000001</v>
      </c>
      <c r="O5590" s="9">
        <v>2.9279999999999999</v>
      </c>
      <c r="P5590" s="9">
        <v>1.875</v>
      </c>
      <c r="Q5590" s="9">
        <v>6.0000000000000001E-3</v>
      </c>
      <c r="R5590" s="9">
        <v>0.184</v>
      </c>
      <c r="S5590" s="9">
        <v>0.14499999999999999</v>
      </c>
      <c r="T5590" s="9">
        <v>0.06</v>
      </c>
    </row>
    <row r="5591" spans="1:20" x14ac:dyDescent="0.35">
      <c r="A5591">
        <f t="shared" si="175"/>
        <v>5591</v>
      </c>
      <c r="B5591" s="3" t="s">
        <v>72</v>
      </c>
      <c r="C5591" s="3" t="s">
        <v>87</v>
      </c>
      <c r="D5591" s="3" t="s">
        <v>34</v>
      </c>
      <c r="E5591">
        <v>2029</v>
      </c>
      <c r="F5591" s="3" t="str">
        <f t="shared" si="174"/>
        <v>CFSpillPRST L2029</v>
      </c>
      <c r="G5591" s="9">
        <v>1.0640000000000001</v>
      </c>
      <c r="H5591" s="9">
        <v>0.752</v>
      </c>
      <c r="I5591" s="9">
        <v>0.69</v>
      </c>
      <c r="J5591" s="9">
        <v>0.76400000000000001</v>
      </c>
      <c r="K5591" s="9">
        <v>0.68799999999999994</v>
      </c>
      <c r="L5591" s="9">
        <v>0.81499999999999995</v>
      </c>
      <c r="M5591" s="9">
        <v>1.8440000000000001</v>
      </c>
      <c r="N5591" s="9">
        <v>3.1859999999999999</v>
      </c>
      <c r="O5591" s="9">
        <v>4.09</v>
      </c>
      <c r="P5591" s="9">
        <v>2.4590000000000001</v>
      </c>
      <c r="Q5591" s="9">
        <v>0.19</v>
      </c>
      <c r="R5591" s="9">
        <v>0.23599999999999999</v>
      </c>
      <c r="S5591" s="9">
        <v>0.15</v>
      </c>
      <c r="T5591" s="9">
        <v>0.32500000000000001</v>
      </c>
    </row>
    <row r="5592" spans="1:20" x14ac:dyDescent="0.35">
      <c r="A5592">
        <f t="shared" si="175"/>
        <v>5592</v>
      </c>
      <c r="B5592" s="3" t="s">
        <v>72</v>
      </c>
      <c r="C5592" s="3" t="s">
        <v>87</v>
      </c>
      <c r="D5592" s="3" t="s">
        <v>35</v>
      </c>
      <c r="E5592">
        <v>2020</v>
      </c>
      <c r="F5592" s="3" t="str">
        <f t="shared" si="174"/>
        <v>CFSpillALBENI2020</v>
      </c>
      <c r="G5592" s="9">
        <v>1.1539999999999999</v>
      </c>
      <c r="H5592" s="9">
        <v>21.29</v>
      </c>
      <c r="I5592" s="9">
        <v>11.584</v>
      </c>
      <c r="J5592" s="9">
        <v>0</v>
      </c>
      <c r="K5592" s="9">
        <v>0</v>
      </c>
      <c r="L5592" s="9">
        <v>0</v>
      </c>
      <c r="M5592" s="9">
        <v>19.411999999999999</v>
      </c>
      <c r="N5592" s="9">
        <v>34.859000000000002</v>
      </c>
      <c r="O5592" s="9">
        <v>36.732999999999997</v>
      </c>
      <c r="P5592" s="9">
        <v>56.789000000000001</v>
      </c>
      <c r="Q5592" s="9">
        <v>17.111999999999998</v>
      </c>
      <c r="R5592" s="9">
        <v>6.109</v>
      </c>
      <c r="S5592" s="9">
        <v>1.4970000000000001</v>
      </c>
      <c r="T5592" s="9">
        <v>5.8680000000000003</v>
      </c>
    </row>
    <row r="5593" spans="1:20" x14ac:dyDescent="0.35">
      <c r="A5593">
        <f t="shared" si="175"/>
        <v>5593</v>
      </c>
      <c r="B5593" s="3" t="s">
        <v>72</v>
      </c>
      <c r="C5593" s="3" t="s">
        <v>87</v>
      </c>
      <c r="D5593" s="3" t="s">
        <v>35</v>
      </c>
      <c r="E5593">
        <v>2021</v>
      </c>
      <c r="F5593" s="3" t="str">
        <f t="shared" si="174"/>
        <v>CFSpillALBENI2021</v>
      </c>
      <c r="G5593" s="9">
        <v>1.7729999999999999</v>
      </c>
      <c r="H5593" s="9">
        <v>0</v>
      </c>
      <c r="I5593" s="9">
        <v>0</v>
      </c>
      <c r="J5593" s="9">
        <v>0</v>
      </c>
      <c r="K5593" s="9">
        <v>2.649</v>
      </c>
      <c r="L5593" s="9">
        <v>17.032</v>
      </c>
      <c r="M5593" s="9">
        <v>24.97</v>
      </c>
      <c r="N5593" s="9">
        <v>37.395000000000003</v>
      </c>
      <c r="O5593" s="9">
        <v>60.767000000000003</v>
      </c>
      <c r="P5593" s="9">
        <v>53.944000000000003</v>
      </c>
      <c r="Q5593" s="9">
        <v>34.658000000000001</v>
      </c>
      <c r="R5593" s="9">
        <v>18.933</v>
      </c>
      <c r="S5593" s="9">
        <v>7.859</v>
      </c>
      <c r="T5593" s="9">
        <v>9.6989999999999998</v>
      </c>
    </row>
    <row r="5594" spans="1:20" x14ac:dyDescent="0.35">
      <c r="A5594">
        <f t="shared" si="175"/>
        <v>5594</v>
      </c>
      <c r="B5594" s="3" t="s">
        <v>72</v>
      </c>
      <c r="C5594" s="3" t="s">
        <v>87</v>
      </c>
      <c r="D5594" s="3" t="s">
        <v>35</v>
      </c>
      <c r="E5594">
        <v>2022</v>
      </c>
      <c r="F5594" s="3" t="str">
        <f t="shared" si="174"/>
        <v>CFSpillALBENI2022</v>
      </c>
      <c r="G5594" s="9">
        <v>2.3220000000000001</v>
      </c>
      <c r="H5594" s="9">
        <v>0</v>
      </c>
      <c r="I5594" s="9">
        <v>0.13800000000000001</v>
      </c>
      <c r="J5594" s="9">
        <v>25.178999999999998</v>
      </c>
      <c r="K5594" s="9">
        <v>28.382999999999999</v>
      </c>
      <c r="L5594" s="9">
        <v>17.541</v>
      </c>
      <c r="M5594" s="9">
        <v>1.0329999999999999</v>
      </c>
      <c r="N5594" s="9">
        <v>31.376000000000001</v>
      </c>
      <c r="O5594" s="9">
        <v>34.768999999999998</v>
      </c>
      <c r="P5594" s="9">
        <v>6.9180000000000001</v>
      </c>
      <c r="Q5594" s="9">
        <v>0</v>
      </c>
      <c r="R5594" s="9">
        <v>0</v>
      </c>
      <c r="S5594" s="9">
        <v>0</v>
      </c>
      <c r="T5594" s="9">
        <v>0</v>
      </c>
    </row>
    <row r="5595" spans="1:20" x14ac:dyDescent="0.35">
      <c r="A5595">
        <f t="shared" si="175"/>
        <v>5595</v>
      </c>
      <c r="B5595" s="3" t="s">
        <v>72</v>
      </c>
      <c r="C5595" s="3" t="s">
        <v>87</v>
      </c>
      <c r="D5595" s="3" t="s">
        <v>35</v>
      </c>
      <c r="E5595">
        <v>2023</v>
      </c>
      <c r="F5595" s="3" t="str">
        <f t="shared" si="174"/>
        <v>CFSpillALBENI2023</v>
      </c>
      <c r="G5595" s="9">
        <v>0</v>
      </c>
      <c r="H5595" s="9">
        <v>0</v>
      </c>
      <c r="I5595" s="9">
        <v>0</v>
      </c>
      <c r="J5595" s="9">
        <v>2.0259999999999998</v>
      </c>
      <c r="K5595" s="9">
        <v>0</v>
      </c>
      <c r="L5595" s="9">
        <v>0</v>
      </c>
      <c r="M5595" s="9">
        <v>0</v>
      </c>
      <c r="N5595" s="9">
        <v>13.148999999999999</v>
      </c>
      <c r="O5595" s="9">
        <v>9.3219999999999992</v>
      </c>
      <c r="P5595" s="9">
        <v>22.372</v>
      </c>
      <c r="Q5595" s="9">
        <v>8.6690000000000005</v>
      </c>
      <c r="R5595" s="9">
        <v>4.1449999999999996</v>
      </c>
      <c r="S5595" s="9">
        <v>2.2080000000000002</v>
      </c>
      <c r="T5595" s="9">
        <v>5.6870000000000003</v>
      </c>
    </row>
    <row r="5596" spans="1:20" x14ac:dyDescent="0.35">
      <c r="A5596">
        <f t="shared" si="175"/>
        <v>5596</v>
      </c>
      <c r="B5596" s="3" t="s">
        <v>72</v>
      </c>
      <c r="C5596" s="3" t="s">
        <v>87</v>
      </c>
      <c r="D5596" s="3" t="s">
        <v>35</v>
      </c>
      <c r="E5596">
        <v>2024</v>
      </c>
      <c r="F5596" s="3" t="str">
        <f t="shared" si="174"/>
        <v>CFSpillALBENI2024</v>
      </c>
      <c r="G5596" s="9">
        <v>2.556</v>
      </c>
      <c r="H5596" s="9">
        <v>4.5490000000000004</v>
      </c>
      <c r="I5596" s="9">
        <v>1.9770000000000001</v>
      </c>
      <c r="J5596" s="9">
        <v>16.850000000000001</v>
      </c>
      <c r="K5596" s="9">
        <v>3.831</v>
      </c>
      <c r="L5596" s="9">
        <v>0</v>
      </c>
      <c r="M5596" s="9">
        <v>0</v>
      </c>
      <c r="N5596" s="9">
        <v>0</v>
      </c>
      <c r="O5596" s="9">
        <v>33.350999999999999</v>
      </c>
      <c r="P5596" s="9">
        <v>10.683999999999999</v>
      </c>
      <c r="Q5596" s="9">
        <v>0.98499999999999999</v>
      </c>
      <c r="R5596" s="9">
        <v>4.1849999999999996</v>
      </c>
      <c r="S5596" s="9">
        <v>0</v>
      </c>
      <c r="T5596" s="9">
        <v>3.7269999999999999</v>
      </c>
    </row>
    <row r="5597" spans="1:20" x14ac:dyDescent="0.35">
      <c r="A5597">
        <f t="shared" si="175"/>
        <v>5597</v>
      </c>
      <c r="B5597" s="3" t="s">
        <v>72</v>
      </c>
      <c r="C5597" s="3" t="s">
        <v>87</v>
      </c>
      <c r="D5597" s="3" t="s">
        <v>35</v>
      </c>
      <c r="E5597">
        <v>2025</v>
      </c>
      <c r="F5597" s="3" t="str">
        <f t="shared" si="174"/>
        <v>CFSpillALBENI2025</v>
      </c>
      <c r="G5597" s="9">
        <v>0</v>
      </c>
      <c r="H5597" s="9">
        <v>0</v>
      </c>
      <c r="I5597" s="9">
        <v>0</v>
      </c>
      <c r="J5597" s="9">
        <v>23.670999999999999</v>
      </c>
      <c r="K5597" s="9">
        <v>25.318000000000001</v>
      </c>
      <c r="L5597" s="9">
        <v>20.358000000000001</v>
      </c>
      <c r="M5597" s="9">
        <v>12.058</v>
      </c>
      <c r="N5597" s="9">
        <v>30.815000000000001</v>
      </c>
      <c r="O5597" s="9">
        <v>56.581000000000003</v>
      </c>
      <c r="P5597" s="9">
        <v>29.317</v>
      </c>
      <c r="Q5597" s="9">
        <v>1.1850000000000001</v>
      </c>
      <c r="R5597" s="9">
        <v>0.81599999999999995</v>
      </c>
      <c r="S5597" s="9">
        <v>0</v>
      </c>
      <c r="T5597" s="9">
        <v>5.0839999999999996</v>
      </c>
    </row>
    <row r="5598" spans="1:20" x14ac:dyDescent="0.35">
      <c r="A5598">
        <f t="shared" si="175"/>
        <v>5598</v>
      </c>
      <c r="B5598" s="3" t="s">
        <v>72</v>
      </c>
      <c r="C5598" s="3" t="s">
        <v>87</v>
      </c>
      <c r="D5598" s="3" t="s">
        <v>35</v>
      </c>
      <c r="E5598">
        <v>2026</v>
      </c>
      <c r="F5598" s="3" t="str">
        <f t="shared" si="174"/>
        <v>CFSpillALBENI2026</v>
      </c>
      <c r="G5598" s="9">
        <v>0.92700000000000005</v>
      </c>
      <c r="H5598" s="9">
        <v>4.43</v>
      </c>
      <c r="I5598" s="9">
        <v>22.677</v>
      </c>
      <c r="J5598" s="9">
        <v>32.686</v>
      </c>
      <c r="K5598" s="9">
        <v>12.335000000000001</v>
      </c>
      <c r="L5598" s="9">
        <v>16.547999999999998</v>
      </c>
      <c r="M5598" s="9">
        <v>19.736000000000001</v>
      </c>
      <c r="N5598" s="9">
        <v>30.390999999999998</v>
      </c>
      <c r="O5598" s="9">
        <v>33.033000000000001</v>
      </c>
      <c r="P5598" s="9">
        <v>26.251000000000001</v>
      </c>
      <c r="Q5598" s="9">
        <v>2.19</v>
      </c>
      <c r="R5598" s="9">
        <v>3.7879999999999998</v>
      </c>
      <c r="S5598" s="9">
        <v>0</v>
      </c>
      <c r="T5598" s="9">
        <v>1.758</v>
      </c>
    </row>
    <row r="5599" spans="1:20" x14ac:dyDescent="0.35">
      <c r="A5599">
        <f t="shared" si="175"/>
        <v>5599</v>
      </c>
      <c r="B5599" s="3" t="s">
        <v>72</v>
      </c>
      <c r="C5599" s="3" t="s">
        <v>87</v>
      </c>
      <c r="D5599" s="3" t="s">
        <v>35</v>
      </c>
      <c r="E5599">
        <v>2027</v>
      </c>
      <c r="F5599" s="3" t="str">
        <f t="shared" si="174"/>
        <v>CFSpillALBENI2027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18.760999999999999</v>
      </c>
      <c r="O5599" s="9">
        <v>28.463999999999999</v>
      </c>
      <c r="P5599" s="9">
        <v>12.531000000000001</v>
      </c>
      <c r="Q5599" s="9">
        <v>0</v>
      </c>
      <c r="R5599" s="9">
        <v>1.042</v>
      </c>
      <c r="S5599" s="9">
        <v>0</v>
      </c>
      <c r="T5599" s="9">
        <v>3.8069999999999999</v>
      </c>
    </row>
    <row r="5600" spans="1:20" x14ac:dyDescent="0.35">
      <c r="A5600">
        <f t="shared" si="175"/>
        <v>5600</v>
      </c>
      <c r="B5600" s="3" t="s">
        <v>72</v>
      </c>
      <c r="C5600" s="3" t="s">
        <v>87</v>
      </c>
      <c r="D5600" s="3" t="s">
        <v>35</v>
      </c>
      <c r="E5600">
        <v>2028</v>
      </c>
      <c r="F5600" s="3" t="str">
        <f t="shared" si="174"/>
        <v>CFSpillALBENI2028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48.686999999999998</v>
      </c>
      <c r="P5600" s="9">
        <v>49.314999999999998</v>
      </c>
      <c r="Q5600" s="9">
        <v>7.3230000000000004</v>
      </c>
      <c r="R5600" s="9">
        <v>3.3730000000000002</v>
      </c>
      <c r="S5600" s="9">
        <v>0.48</v>
      </c>
      <c r="T5600" s="9">
        <v>3.488</v>
      </c>
    </row>
    <row r="5601" spans="1:20" x14ac:dyDescent="0.35">
      <c r="A5601">
        <f t="shared" si="175"/>
        <v>5601</v>
      </c>
      <c r="B5601" s="3" t="s">
        <v>72</v>
      </c>
      <c r="C5601" s="3" t="s">
        <v>87</v>
      </c>
      <c r="D5601" s="3" t="s">
        <v>35</v>
      </c>
      <c r="E5601">
        <v>2029</v>
      </c>
      <c r="F5601" s="3" t="str">
        <f t="shared" si="174"/>
        <v>CFSpillALBENI2029</v>
      </c>
      <c r="G5601" s="9">
        <v>2.802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19.129000000000001</v>
      </c>
      <c r="N5601" s="9">
        <v>13.797000000000001</v>
      </c>
      <c r="O5601" s="9">
        <v>15.395</v>
      </c>
      <c r="P5601" s="9">
        <v>4.9450000000000003</v>
      </c>
      <c r="Q5601" s="9">
        <v>0</v>
      </c>
      <c r="R5601" s="9">
        <v>0</v>
      </c>
      <c r="S5601" s="9">
        <v>0</v>
      </c>
      <c r="T5601" s="9">
        <v>0.91400000000000003</v>
      </c>
    </row>
    <row r="5602" spans="1:20" x14ac:dyDescent="0.35">
      <c r="A5602">
        <f t="shared" si="175"/>
        <v>5602</v>
      </c>
      <c r="B5602" s="3" t="s">
        <v>72</v>
      </c>
      <c r="C5602" s="3" t="s">
        <v>87</v>
      </c>
      <c r="D5602" s="3" t="s">
        <v>36</v>
      </c>
      <c r="E5602">
        <v>2020</v>
      </c>
      <c r="F5602" s="3" t="str">
        <f t="shared" si="174"/>
        <v>CFSpillBOX C2020</v>
      </c>
      <c r="G5602" s="9">
        <v>0</v>
      </c>
      <c r="H5602" s="9">
        <v>0.73699999999999999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16.393999999999998</v>
      </c>
      <c r="O5602" s="9">
        <v>28.236999999999998</v>
      </c>
      <c r="P5602" s="9">
        <v>44.08</v>
      </c>
      <c r="Q5602" s="9">
        <v>8.4149999999999991</v>
      </c>
      <c r="R5602" s="9">
        <v>0</v>
      </c>
      <c r="S5602" s="9">
        <v>0</v>
      </c>
      <c r="T5602" s="9">
        <v>0</v>
      </c>
    </row>
    <row r="5603" spans="1:20" x14ac:dyDescent="0.35">
      <c r="A5603">
        <f t="shared" si="175"/>
        <v>5603</v>
      </c>
      <c r="B5603" s="3" t="s">
        <v>72</v>
      </c>
      <c r="C5603" s="3" t="s">
        <v>87</v>
      </c>
      <c r="D5603" s="3" t="s">
        <v>36</v>
      </c>
      <c r="E5603">
        <v>2021</v>
      </c>
      <c r="F5603" s="3" t="str">
        <f t="shared" si="174"/>
        <v>CFSpillBOX C2021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5.4279999999999999</v>
      </c>
      <c r="N5603" s="9">
        <v>18.794</v>
      </c>
      <c r="O5603" s="9">
        <v>47.546999999999997</v>
      </c>
      <c r="P5603" s="9">
        <v>41.173000000000002</v>
      </c>
      <c r="Q5603" s="9">
        <v>25.460999999999999</v>
      </c>
      <c r="R5603" s="9">
        <v>3.2410000000000001</v>
      </c>
      <c r="S5603" s="9">
        <v>0</v>
      </c>
      <c r="T5603" s="9">
        <v>0</v>
      </c>
    </row>
    <row r="5604" spans="1:20" x14ac:dyDescent="0.35">
      <c r="A5604">
        <f t="shared" si="175"/>
        <v>5604</v>
      </c>
      <c r="B5604" s="3" t="s">
        <v>72</v>
      </c>
      <c r="C5604" s="3" t="s">
        <v>87</v>
      </c>
      <c r="D5604" s="3" t="s">
        <v>36</v>
      </c>
      <c r="E5604">
        <v>2022</v>
      </c>
      <c r="F5604" s="3" t="str">
        <f t="shared" si="174"/>
        <v>CFSpillBOX C2022</v>
      </c>
      <c r="G5604" s="9">
        <v>0</v>
      </c>
      <c r="H5604" s="9">
        <v>0</v>
      </c>
      <c r="I5604" s="9">
        <v>0</v>
      </c>
      <c r="J5604" s="9">
        <v>5.306</v>
      </c>
      <c r="K5604" s="9">
        <v>11.531000000000001</v>
      </c>
      <c r="L5604" s="9">
        <v>0.04</v>
      </c>
      <c r="M5604" s="9">
        <v>0</v>
      </c>
      <c r="N5604" s="9">
        <v>11.428000000000001</v>
      </c>
      <c r="O5604" s="9">
        <v>26.547000000000001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</row>
    <row r="5605" spans="1:20" x14ac:dyDescent="0.35">
      <c r="A5605">
        <f t="shared" si="175"/>
        <v>5605</v>
      </c>
      <c r="B5605" s="3" t="s">
        <v>72</v>
      </c>
      <c r="C5605" s="3" t="s">
        <v>87</v>
      </c>
      <c r="D5605" s="3" t="s">
        <v>36</v>
      </c>
      <c r="E5605">
        <v>2023</v>
      </c>
      <c r="F5605" s="3" t="str">
        <f t="shared" si="174"/>
        <v>CFSpillBOX C2023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5.5149999999999997</v>
      </c>
      <c r="O5605" s="9">
        <v>5.9210000000000003</v>
      </c>
      <c r="P5605" s="9">
        <v>11.733000000000001</v>
      </c>
      <c r="Q5605" s="9">
        <v>0</v>
      </c>
      <c r="R5605" s="9">
        <v>0</v>
      </c>
      <c r="S5605" s="9">
        <v>0</v>
      </c>
      <c r="T5605" s="9">
        <v>0</v>
      </c>
    </row>
    <row r="5606" spans="1:20" x14ac:dyDescent="0.35">
      <c r="A5606">
        <f t="shared" si="175"/>
        <v>5606</v>
      </c>
      <c r="B5606" s="3" t="s">
        <v>72</v>
      </c>
      <c r="C5606" s="3" t="s">
        <v>87</v>
      </c>
      <c r="D5606" s="3" t="s">
        <v>36</v>
      </c>
      <c r="E5606">
        <v>2024</v>
      </c>
      <c r="F5606" s="3" t="str">
        <f t="shared" si="174"/>
        <v>CFSpillBOX C2024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24.157</v>
      </c>
      <c r="P5606" s="9">
        <v>1.0289999999999999</v>
      </c>
      <c r="Q5606" s="9">
        <v>0</v>
      </c>
      <c r="R5606" s="9">
        <v>0</v>
      </c>
      <c r="S5606" s="9">
        <v>0</v>
      </c>
      <c r="T5606" s="9">
        <v>0</v>
      </c>
    </row>
    <row r="5607" spans="1:20" x14ac:dyDescent="0.35">
      <c r="A5607">
        <f t="shared" si="175"/>
        <v>5607</v>
      </c>
      <c r="B5607" s="3" t="s">
        <v>72</v>
      </c>
      <c r="C5607" s="3" t="s">
        <v>87</v>
      </c>
      <c r="D5607" s="3" t="s">
        <v>36</v>
      </c>
      <c r="E5607">
        <v>2025</v>
      </c>
      <c r="F5607" s="3" t="str">
        <f t="shared" si="174"/>
        <v>CFSpillBOX C2025</v>
      </c>
      <c r="G5607" s="9">
        <v>0</v>
      </c>
      <c r="H5607" s="9">
        <v>0</v>
      </c>
      <c r="I5607" s="9">
        <v>0</v>
      </c>
      <c r="J5607" s="9">
        <v>4.54</v>
      </c>
      <c r="K5607" s="9">
        <v>6.149</v>
      </c>
      <c r="L5607" s="9">
        <v>2.1389999999999998</v>
      </c>
      <c r="M5607" s="9">
        <v>2.8119999999999998</v>
      </c>
      <c r="N5607" s="9">
        <v>9.7810000000000006</v>
      </c>
      <c r="O5607" s="9">
        <v>41.575000000000003</v>
      </c>
      <c r="P5607" s="9">
        <v>20.114999999999998</v>
      </c>
      <c r="Q5607" s="9">
        <v>0</v>
      </c>
      <c r="R5607" s="9">
        <v>0</v>
      </c>
      <c r="S5607" s="9">
        <v>0</v>
      </c>
      <c r="T5607" s="9">
        <v>0</v>
      </c>
    </row>
    <row r="5608" spans="1:20" x14ac:dyDescent="0.35">
      <c r="A5608">
        <f t="shared" si="175"/>
        <v>5608</v>
      </c>
      <c r="B5608" s="3" t="s">
        <v>72</v>
      </c>
      <c r="C5608" s="3" t="s">
        <v>87</v>
      </c>
      <c r="D5608" s="3" t="s">
        <v>36</v>
      </c>
      <c r="E5608">
        <v>2026</v>
      </c>
      <c r="F5608" s="3" t="str">
        <f t="shared" si="174"/>
        <v>CFSpillBOX C2026</v>
      </c>
      <c r="G5608" s="9">
        <v>0</v>
      </c>
      <c r="H5608" s="9">
        <v>0</v>
      </c>
      <c r="I5608" s="9">
        <v>4.1840000000000002</v>
      </c>
      <c r="J5608" s="9">
        <v>14.432</v>
      </c>
      <c r="K5608" s="9">
        <v>3.238</v>
      </c>
      <c r="L5608" s="9">
        <v>0</v>
      </c>
      <c r="M5608" s="9">
        <v>1.6859999999999999</v>
      </c>
      <c r="N5608" s="9">
        <v>11.446999999999999</v>
      </c>
      <c r="O5608" s="9">
        <v>24.920999999999999</v>
      </c>
      <c r="P5608" s="9">
        <v>15.856999999999999</v>
      </c>
      <c r="Q5608" s="9">
        <v>0</v>
      </c>
      <c r="R5608" s="9">
        <v>0</v>
      </c>
      <c r="S5608" s="9">
        <v>0</v>
      </c>
      <c r="T5608" s="9">
        <v>0</v>
      </c>
    </row>
    <row r="5609" spans="1:20" x14ac:dyDescent="0.35">
      <c r="A5609">
        <f t="shared" si="175"/>
        <v>5609</v>
      </c>
      <c r="B5609" s="3" t="s">
        <v>72</v>
      </c>
      <c r="C5609" s="3" t="s">
        <v>87</v>
      </c>
      <c r="D5609" s="3" t="s">
        <v>36</v>
      </c>
      <c r="E5609">
        <v>2027</v>
      </c>
      <c r="F5609" s="3" t="str">
        <f t="shared" si="174"/>
        <v>CFSpillBOX C2027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5.34</v>
      </c>
      <c r="O5609" s="9">
        <v>21.925999999999998</v>
      </c>
      <c r="P5609" s="9">
        <v>3.5470000000000002</v>
      </c>
      <c r="Q5609" s="9">
        <v>0</v>
      </c>
      <c r="R5609" s="9">
        <v>0</v>
      </c>
      <c r="S5609" s="9">
        <v>0</v>
      </c>
      <c r="T5609" s="9">
        <v>0</v>
      </c>
    </row>
    <row r="5610" spans="1:20" x14ac:dyDescent="0.35">
      <c r="A5610">
        <f t="shared" si="175"/>
        <v>5610</v>
      </c>
      <c r="B5610" s="3" t="s">
        <v>72</v>
      </c>
      <c r="C5610" s="3" t="s">
        <v>87</v>
      </c>
      <c r="D5610" s="3" t="s">
        <v>36</v>
      </c>
      <c r="E5610">
        <v>2028</v>
      </c>
      <c r="F5610" s="3" t="str">
        <f t="shared" si="174"/>
        <v>CFSpillBOX C2028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31.678000000000001</v>
      </c>
      <c r="P5610" s="9">
        <v>38.076000000000001</v>
      </c>
      <c r="Q5610" s="9">
        <v>0</v>
      </c>
      <c r="R5610" s="9">
        <v>0</v>
      </c>
      <c r="S5610" s="9">
        <v>0</v>
      </c>
      <c r="T5610" s="9">
        <v>0</v>
      </c>
    </row>
    <row r="5611" spans="1:20" x14ac:dyDescent="0.35">
      <c r="A5611">
        <f t="shared" si="175"/>
        <v>5611</v>
      </c>
      <c r="B5611" s="3" t="s">
        <v>72</v>
      </c>
      <c r="C5611" s="3" t="s">
        <v>87</v>
      </c>
      <c r="D5611" s="3" t="s">
        <v>36</v>
      </c>
      <c r="E5611">
        <v>2029</v>
      </c>
      <c r="F5611" s="3" t="str">
        <f t="shared" si="174"/>
        <v>CFSpillBOX C2029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1.6279999999999999</v>
      </c>
      <c r="N5611" s="9">
        <v>6.093</v>
      </c>
      <c r="O5611" s="9">
        <v>11.708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</row>
    <row r="5612" spans="1:20" x14ac:dyDescent="0.35">
      <c r="A5612">
        <f t="shared" si="175"/>
        <v>5612</v>
      </c>
      <c r="B5612" s="3" t="s">
        <v>72</v>
      </c>
      <c r="C5612" s="3" t="s">
        <v>87</v>
      </c>
      <c r="D5612" s="3" t="s">
        <v>37</v>
      </c>
      <c r="E5612">
        <v>2020</v>
      </c>
      <c r="F5612" s="3" t="str">
        <f t="shared" si="174"/>
        <v>CFSpillBOUND2020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3.2290000000000001</v>
      </c>
      <c r="O5612" s="9">
        <v>4.899</v>
      </c>
      <c r="P5612" s="9">
        <v>29.337</v>
      </c>
      <c r="Q5612" s="9">
        <v>0</v>
      </c>
      <c r="R5612" s="9">
        <v>0</v>
      </c>
      <c r="S5612" s="9">
        <v>0</v>
      </c>
      <c r="T5612" s="9">
        <v>0</v>
      </c>
    </row>
    <row r="5613" spans="1:20" x14ac:dyDescent="0.35">
      <c r="A5613">
        <f t="shared" si="175"/>
        <v>5613</v>
      </c>
      <c r="B5613" s="3" t="s">
        <v>72</v>
      </c>
      <c r="C5613" s="3" t="s">
        <v>87</v>
      </c>
      <c r="D5613" s="3" t="s">
        <v>37</v>
      </c>
      <c r="E5613">
        <v>2021</v>
      </c>
      <c r="F5613" s="3" t="str">
        <f t="shared" si="174"/>
        <v>CFSpillBOUND2021</v>
      </c>
      <c r="G5613" s="9">
        <v>0.11600000000000001</v>
      </c>
      <c r="H5613" s="9"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5.423</v>
      </c>
      <c r="O5613" s="9">
        <v>25.207999999999998</v>
      </c>
      <c r="P5613" s="9">
        <v>25.23</v>
      </c>
      <c r="Q5613" s="9">
        <v>16.268999999999998</v>
      </c>
      <c r="R5613" s="9">
        <v>0</v>
      </c>
      <c r="S5613" s="9">
        <v>0</v>
      </c>
      <c r="T5613" s="9">
        <v>0</v>
      </c>
    </row>
    <row r="5614" spans="1:20" x14ac:dyDescent="0.35">
      <c r="A5614">
        <f t="shared" si="175"/>
        <v>5614</v>
      </c>
      <c r="B5614" s="3" t="s">
        <v>72</v>
      </c>
      <c r="C5614" s="3" t="s">
        <v>87</v>
      </c>
      <c r="D5614" s="3" t="s">
        <v>37</v>
      </c>
      <c r="E5614">
        <v>2022</v>
      </c>
      <c r="F5614" s="3" t="str">
        <f t="shared" si="174"/>
        <v>CFSpillBOUND2022</v>
      </c>
      <c r="G5614" s="9">
        <v>0.72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3.44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</row>
    <row r="5615" spans="1:20" x14ac:dyDescent="0.35">
      <c r="A5615">
        <f t="shared" si="175"/>
        <v>5615</v>
      </c>
      <c r="B5615" s="3" t="s">
        <v>72</v>
      </c>
      <c r="C5615" s="3" t="s">
        <v>87</v>
      </c>
      <c r="D5615" s="3" t="s">
        <v>37</v>
      </c>
      <c r="E5615">
        <v>2023</v>
      </c>
      <c r="F5615" s="3" t="str">
        <f t="shared" si="174"/>
        <v>CFSpillBOUND2023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v>0</v>
      </c>
    </row>
    <row r="5616" spans="1:20" x14ac:dyDescent="0.35">
      <c r="A5616">
        <f t="shared" si="175"/>
        <v>5616</v>
      </c>
      <c r="B5616" s="3" t="s">
        <v>72</v>
      </c>
      <c r="C5616" s="3" t="s">
        <v>87</v>
      </c>
      <c r="D5616" s="3" t="s">
        <v>37</v>
      </c>
      <c r="E5616">
        <v>2024</v>
      </c>
      <c r="F5616" s="3" t="str">
        <f t="shared" si="174"/>
        <v>CFSpillBOUND2024</v>
      </c>
      <c r="G5616" s="9">
        <v>1.0649999999999999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0.53100000000000003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</row>
    <row r="5617" spans="1:20" x14ac:dyDescent="0.35">
      <c r="A5617">
        <f t="shared" si="175"/>
        <v>5617</v>
      </c>
      <c r="B5617" s="3" t="s">
        <v>72</v>
      </c>
      <c r="C5617" s="3" t="s">
        <v>87</v>
      </c>
      <c r="D5617" s="3" t="s">
        <v>37</v>
      </c>
      <c r="E5617">
        <v>2025</v>
      </c>
      <c r="F5617" s="3" t="str">
        <f t="shared" si="174"/>
        <v>CFSpillBOUND2025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18.87</v>
      </c>
      <c r="P5617" s="9">
        <v>4.1319999999999997</v>
      </c>
      <c r="Q5617" s="9">
        <v>0</v>
      </c>
      <c r="R5617" s="9">
        <v>0</v>
      </c>
      <c r="S5617" s="9">
        <v>0</v>
      </c>
      <c r="T5617" s="9">
        <v>0</v>
      </c>
    </row>
    <row r="5618" spans="1:20" x14ac:dyDescent="0.35">
      <c r="A5618">
        <f t="shared" si="175"/>
        <v>5618</v>
      </c>
      <c r="B5618" s="3" t="s">
        <v>72</v>
      </c>
      <c r="C5618" s="3" t="s">
        <v>87</v>
      </c>
      <c r="D5618" s="3" t="s">
        <v>37</v>
      </c>
      <c r="E5618">
        <v>2026</v>
      </c>
      <c r="F5618" s="3" t="str">
        <f t="shared" si="174"/>
        <v>CFSpillBOUND2026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1.655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</row>
    <row r="5619" spans="1:20" x14ac:dyDescent="0.35">
      <c r="A5619">
        <f t="shared" si="175"/>
        <v>5619</v>
      </c>
      <c r="B5619" s="3" t="s">
        <v>72</v>
      </c>
      <c r="C5619" s="3" t="s">
        <v>87</v>
      </c>
      <c r="D5619" s="3" t="s">
        <v>37</v>
      </c>
      <c r="E5619">
        <v>2027</v>
      </c>
      <c r="F5619" s="3" t="str">
        <f t="shared" si="174"/>
        <v>CFSpillBOUND2027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</row>
    <row r="5620" spans="1:20" x14ac:dyDescent="0.35">
      <c r="A5620">
        <f t="shared" si="175"/>
        <v>5620</v>
      </c>
      <c r="B5620" s="3" t="s">
        <v>72</v>
      </c>
      <c r="C5620" s="3" t="s">
        <v>87</v>
      </c>
      <c r="D5620" s="3" t="s">
        <v>37</v>
      </c>
      <c r="E5620">
        <v>2028</v>
      </c>
      <c r="F5620" s="3" t="str">
        <f t="shared" si="174"/>
        <v>CFSpillBOUND2028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0</v>
      </c>
      <c r="M5620" s="9">
        <v>0</v>
      </c>
      <c r="N5620" s="9">
        <v>0</v>
      </c>
      <c r="O5620" s="9">
        <v>7.7549999999999999</v>
      </c>
      <c r="P5620" s="9">
        <v>22.018000000000001</v>
      </c>
      <c r="Q5620" s="9">
        <v>0</v>
      </c>
      <c r="R5620" s="9">
        <v>0</v>
      </c>
      <c r="S5620" s="9">
        <v>0</v>
      </c>
      <c r="T5620" s="9">
        <v>0</v>
      </c>
    </row>
    <row r="5621" spans="1:20" x14ac:dyDescent="0.35">
      <c r="A5621">
        <f t="shared" si="175"/>
        <v>5621</v>
      </c>
      <c r="B5621" s="3" t="s">
        <v>72</v>
      </c>
      <c r="C5621" s="3" t="s">
        <v>87</v>
      </c>
      <c r="D5621" s="3" t="s">
        <v>37</v>
      </c>
      <c r="E5621">
        <v>2029</v>
      </c>
      <c r="F5621" s="3" t="str">
        <f t="shared" si="174"/>
        <v>CFSpillBOUND2029</v>
      </c>
      <c r="G5621" s="9">
        <v>0.98599999999999999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</row>
    <row r="5622" spans="1:20" x14ac:dyDescent="0.35">
      <c r="A5622">
        <f t="shared" si="175"/>
        <v>5622</v>
      </c>
      <c r="B5622" s="3" t="s">
        <v>72</v>
      </c>
      <c r="C5622" s="3" t="s">
        <v>87</v>
      </c>
      <c r="D5622" s="3" t="s">
        <v>38</v>
      </c>
      <c r="E5622">
        <v>2020</v>
      </c>
      <c r="F5622" s="3" t="str">
        <f t="shared" si="174"/>
        <v>CFSpill7-MILE2020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8.4260000000000002</v>
      </c>
      <c r="P5622" s="9">
        <v>25.262</v>
      </c>
      <c r="Q5622" s="9">
        <v>0</v>
      </c>
      <c r="R5622" s="9">
        <v>0</v>
      </c>
      <c r="S5622" s="9">
        <v>0</v>
      </c>
      <c r="T5622" s="9">
        <v>0</v>
      </c>
    </row>
    <row r="5623" spans="1:20" x14ac:dyDescent="0.35">
      <c r="A5623">
        <f t="shared" si="175"/>
        <v>5623</v>
      </c>
      <c r="B5623" s="3" t="s">
        <v>72</v>
      </c>
      <c r="C5623" s="3" t="s">
        <v>87</v>
      </c>
      <c r="D5623" s="3" t="s">
        <v>38</v>
      </c>
      <c r="E5623">
        <v>2021</v>
      </c>
      <c r="F5623" s="3" t="str">
        <f t="shared" si="174"/>
        <v>CFSpill7-MILE2021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29.870999999999999</v>
      </c>
      <c r="P5623" s="9">
        <v>19.873999999999999</v>
      </c>
      <c r="Q5623" s="9">
        <v>2.0419999999999998</v>
      </c>
      <c r="R5623" s="9">
        <v>0</v>
      </c>
      <c r="S5623" s="9">
        <v>0</v>
      </c>
      <c r="T5623" s="9">
        <v>0</v>
      </c>
    </row>
    <row r="5624" spans="1:20" x14ac:dyDescent="0.35">
      <c r="A5624">
        <f t="shared" si="175"/>
        <v>5624</v>
      </c>
      <c r="B5624" s="3" t="s">
        <v>72</v>
      </c>
      <c r="C5624" s="3" t="s">
        <v>87</v>
      </c>
      <c r="D5624" s="3" t="s">
        <v>38</v>
      </c>
      <c r="E5624">
        <v>2022</v>
      </c>
      <c r="F5624" s="3" t="str">
        <f t="shared" si="174"/>
        <v>CFSpill7-MILE2022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7.024</v>
      </c>
      <c r="P5624" s="9">
        <v>0</v>
      </c>
      <c r="Q5624" s="9">
        <v>0</v>
      </c>
      <c r="R5624" s="9">
        <v>0</v>
      </c>
      <c r="S5624" s="9">
        <v>0</v>
      </c>
      <c r="T5624" s="9">
        <v>0</v>
      </c>
    </row>
    <row r="5625" spans="1:20" x14ac:dyDescent="0.35">
      <c r="A5625">
        <f t="shared" si="175"/>
        <v>5625</v>
      </c>
      <c r="B5625" s="3" t="s">
        <v>72</v>
      </c>
      <c r="C5625" s="3" t="s">
        <v>87</v>
      </c>
      <c r="D5625" s="3" t="s">
        <v>38</v>
      </c>
      <c r="E5625">
        <v>2023</v>
      </c>
      <c r="F5625" s="3" t="str">
        <f t="shared" si="174"/>
        <v>CFSpill7-MILE2023</v>
      </c>
      <c r="G5625" s="9">
        <v>0</v>
      </c>
      <c r="H5625" s="9">
        <v>0</v>
      </c>
      <c r="I5625" s="9">
        <v>0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</row>
    <row r="5626" spans="1:20" x14ac:dyDescent="0.35">
      <c r="A5626">
        <f t="shared" si="175"/>
        <v>5626</v>
      </c>
      <c r="B5626" s="3" t="s">
        <v>72</v>
      </c>
      <c r="C5626" s="3" t="s">
        <v>87</v>
      </c>
      <c r="D5626" s="3" t="s">
        <v>38</v>
      </c>
      <c r="E5626">
        <v>2024</v>
      </c>
      <c r="F5626" s="3" t="str">
        <f t="shared" si="174"/>
        <v>CFSpill7-MILE2024</v>
      </c>
      <c r="G5626" s="9">
        <v>0</v>
      </c>
      <c r="H5626" s="9">
        <v>0</v>
      </c>
      <c r="I5626" s="9">
        <v>0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3.76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</row>
    <row r="5627" spans="1:20" x14ac:dyDescent="0.35">
      <c r="A5627">
        <f t="shared" si="175"/>
        <v>5627</v>
      </c>
      <c r="B5627" s="3" t="s">
        <v>72</v>
      </c>
      <c r="C5627" s="3" t="s">
        <v>87</v>
      </c>
      <c r="D5627" s="3" t="s">
        <v>38</v>
      </c>
      <c r="E5627">
        <v>2025</v>
      </c>
      <c r="F5627" s="3" t="str">
        <f t="shared" si="174"/>
        <v>CFSpill7-MILE2025</v>
      </c>
      <c r="G5627" s="9">
        <v>0</v>
      </c>
      <c r="H5627" s="9">
        <v>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22.196999999999999</v>
      </c>
      <c r="P5627" s="9">
        <v>0</v>
      </c>
      <c r="Q5627" s="9">
        <v>0</v>
      </c>
      <c r="R5627" s="9">
        <v>0</v>
      </c>
      <c r="S5627" s="9">
        <v>0</v>
      </c>
      <c r="T5627" s="9">
        <v>0</v>
      </c>
    </row>
    <row r="5628" spans="1:20" x14ac:dyDescent="0.35">
      <c r="A5628">
        <f t="shared" si="175"/>
        <v>5628</v>
      </c>
      <c r="B5628" s="3" t="s">
        <v>72</v>
      </c>
      <c r="C5628" s="3" t="s">
        <v>87</v>
      </c>
      <c r="D5628" s="3" t="s">
        <v>38</v>
      </c>
      <c r="E5628">
        <v>2026</v>
      </c>
      <c r="F5628" s="3" t="str">
        <f t="shared" si="174"/>
        <v>CFSpill7-MILE2026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4.218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</row>
    <row r="5629" spans="1:20" x14ac:dyDescent="0.35">
      <c r="A5629">
        <f t="shared" si="175"/>
        <v>5629</v>
      </c>
      <c r="B5629" s="3" t="s">
        <v>72</v>
      </c>
      <c r="C5629" s="3" t="s">
        <v>87</v>
      </c>
      <c r="D5629" s="3" t="s">
        <v>38</v>
      </c>
      <c r="E5629">
        <v>2027</v>
      </c>
      <c r="F5629" s="3" t="str">
        <f t="shared" si="174"/>
        <v>CFSpill7-MILE2027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1.59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</row>
    <row r="5630" spans="1:20" x14ac:dyDescent="0.35">
      <c r="A5630">
        <f t="shared" si="175"/>
        <v>5630</v>
      </c>
      <c r="B5630" s="3" t="s">
        <v>72</v>
      </c>
      <c r="C5630" s="3" t="s">
        <v>87</v>
      </c>
      <c r="D5630" s="3" t="s">
        <v>38</v>
      </c>
      <c r="E5630">
        <v>2028</v>
      </c>
      <c r="F5630" s="3" t="str">
        <f t="shared" si="174"/>
        <v>CFSpill7-MILE2028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8.641</v>
      </c>
      <c r="P5630" s="9">
        <v>14.4</v>
      </c>
      <c r="Q5630" s="9">
        <v>0</v>
      </c>
      <c r="R5630" s="9">
        <v>0</v>
      </c>
      <c r="S5630" s="9">
        <v>0</v>
      </c>
      <c r="T5630" s="9">
        <v>0</v>
      </c>
    </row>
    <row r="5631" spans="1:20" x14ac:dyDescent="0.35">
      <c r="A5631">
        <f t="shared" si="175"/>
        <v>5631</v>
      </c>
      <c r="B5631" s="3" t="s">
        <v>72</v>
      </c>
      <c r="C5631" s="3" t="s">
        <v>87</v>
      </c>
      <c r="D5631" s="3" t="s">
        <v>38</v>
      </c>
      <c r="E5631">
        <v>2029</v>
      </c>
      <c r="F5631" s="3" t="str">
        <f t="shared" si="174"/>
        <v>CFSpill7-MILE2029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</row>
    <row r="5632" spans="1:20" x14ac:dyDescent="0.35">
      <c r="A5632">
        <f t="shared" si="175"/>
        <v>5632</v>
      </c>
      <c r="B5632" s="3" t="s">
        <v>72</v>
      </c>
      <c r="C5632" s="3" t="s">
        <v>87</v>
      </c>
      <c r="D5632" s="3" t="s">
        <v>39</v>
      </c>
      <c r="E5632">
        <v>2020</v>
      </c>
      <c r="F5632" s="3" t="str">
        <f t="shared" si="174"/>
        <v>CFSpillWANETA2020</v>
      </c>
      <c r="G5632" s="9">
        <v>0</v>
      </c>
      <c r="H5632" s="9"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8.9250000000000007</v>
      </c>
      <c r="P5632" s="9">
        <v>25.760999999999999</v>
      </c>
      <c r="Q5632" s="9">
        <v>0</v>
      </c>
      <c r="R5632" s="9">
        <v>0</v>
      </c>
      <c r="S5632" s="9">
        <v>0</v>
      </c>
      <c r="T5632" s="9">
        <v>0</v>
      </c>
    </row>
    <row r="5633" spans="1:20" x14ac:dyDescent="0.35">
      <c r="A5633">
        <f t="shared" si="175"/>
        <v>5633</v>
      </c>
      <c r="B5633" s="3" t="s">
        <v>72</v>
      </c>
      <c r="C5633" s="3" t="s">
        <v>87</v>
      </c>
      <c r="D5633" s="3" t="s">
        <v>39</v>
      </c>
      <c r="E5633">
        <v>2021</v>
      </c>
      <c r="F5633" s="3" t="str">
        <f t="shared" si="174"/>
        <v>CFSpillWANETA2021</v>
      </c>
      <c r="G5633" s="9">
        <v>0</v>
      </c>
      <c r="H5633" s="9"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30.37</v>
      </c>
      <c r="P5633" s="9">
        <v>20.373000000000001</v>
      </c>
      <c r="Q5633" s="9">
        <v>2.5409999999999999</v>
      </c>
      <c r="R5633" s="9">
        <v>0</v>
      </c>
      <c r="S5633" s="9">
        <v>0</v>
      </c>
      <c r="T5633" s="9">
        <v>0</v>
      </c>
    </row>
    <row r="5634" spans="1:20" x14ac:dyDescent="0.35">
      <c r="A5634">
        <f t="shared" si="175"/>
        <v>5634</v>
      </c>
      <c r="B5634" s="3" t="s">
        <v>72</v>
      </c>
      <c r="C5634" s="3" t="s">
        <v>87</v>
      </c>
      <c r="D5634" s="3" t="s">
        <v>39</v>
      </c>
      <c r="E5634">
        <v>2022</v>
      </c>
      <c r="F5634" s="3" t="str">
        <f t="shared" ref="F5634:F5697" si="176">_xlfn.CONCAT(B5634,C5634,D5634,E5634)</f>
        <v>CFSpillWANETA2022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7.5229999999999997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</row>
    <row r="5635" spans="1:20" x14ac:dyDescent="0.35">
      <c r="A5635">
        <f t="shared" ref="A5635:A5698" si="177">A5634+1</f>
        <v>5635</v>
      </c>
      <c r="B5635" s="3" t="s">
        <v>72</v>
      </c>
      <c r="C5635" s="3" t="s">
        <v>87</v>
      </c>
      <c r="D5635" s="3" t="s">
        <v>39</v>
      </c>
      <c r="E5635">
        <v>2023</v>
      </c>
      <c r="F5635" s="3" t="str">
        <f t="shared" si="176"/>
        <v>CFSpillWANETA2023</v>
      </c>
      <c r="G5635" s="9">
        <v>0</v>
      </c>
      <c r="H5635" s="9">
        <v>0</v>
      </c>
      <c r="I5635" s="9">
        <v>0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9">
        <v>0</v>
      </c>
      <c r="T5635" s="9">
        <v>0</v>
      </c>
    </row>
    <row r="5636" spans="1:20" x14ac:dyDescent="0.35">
      <c r="A5636">
        <f t="shared" si="177"/>
        <v>5636</v>
      </c>
      <c r="B5636" s="3" t="s">
        <v>72</v>
      </c>
      <c r="C5636" s="3" t="s">
        <v>87</v>
      </c>
      <c r="D5636" s="3" t="s">
        <v>39</v>
      </c>
      <c r="E5636">
        <v>2024</v>
      </c>
      <c r="F5636" s="3" t="str">
        <f t="shared" si="176"/>
        <v>CFSpillWANETA2024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4.2590000000000003</v>
      </c>
      <c r="P5636" s="9">
        <v>0</v>
      </c>
      <c r="Q5636" s="9">
        <v>0</v>
      </c>
      <c r="R5636" s="9">
        <v>0</v>
      </c>
      <c r="S5636" s="9">
        <v>0</v>
      </c>
      <c r="T5636" s="9">
        <v>0</v>
      </c>
    </row>
    <row r="5637" spans="1:20" x14ac:dyDescent="0.35">
      <c r="A5637">
        <f t="shared" si="177"/>
        <v>5637</v>
      </c>
      <c r="B5637" s="3" t="s">
        <v>72</v>
      </c>
      <c r="C5637" s="3" t="s">
        <v>87</v>
      </c>
      <c r="D5637" s="3" t="s">
        <v>39</v>
      </c>
      <c r="E5637">
        <v>2025</v>
      </c>
      <c r="F5637" s="3" t="str">
        <f t="shared" si="176"/>
        <v>CFSpillWANETA2025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22.696000000000002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</row>
    <row r="5638" spans="1:20" x14ac:dyDescent="0.35">
      <c r="A5638">
        <f t="shared" si="177"/>
        <v>5638</v>
      </c>
      <c r="B5638" s="3" t="s">
        <v>72</v>
      </c>
      <c r="C5638" s="3" t="s">
        <v>87</v>
      </c>
      <c r="D5638" s="3" t="s">
        <v>39</v>
      </c>
      <c r="E5638">
        <v>2026</v>
      </c>
      <c r="F5638" s="3" t="str">
        <f t="shared" si="176"/>
        <v>CFSpillWANETA2026</v>
      </c>
      <c r="G5638" s="9">
        <v>0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4.7169999999999996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</row>
    <row r="5639" spans="1:20" x14ac:dyDescent="0.35">
      <c r="A5639">
        <f t="shared" si="177"/>
        <v>5639</v>
      </c>
      <c r="B5639" s="3" t="s">
        <v>72</v>
      </c>
      <c r="C5639" s="3" t="s">
        <v>87</v>
      </c>
      <c r="D5639" s="3" t="s">
        <v>39</v>
      </c>
      <c r="E5639">
        <v>2027</v>
      </c>
      <c r="F5639" s="3" t="str">
        <f t="shared" si="176"/>
        <v>CFSpillWANETA2027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2.089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</row>
    <row r="5640" spans="1:20" x14ac:dyDescent="0.35">
      <c r="A5640">
        <f t="shared" si="177"/>
        <v>5640</v>
      </c>
      <c r="B5640" s="3" t="s">
        <v>72</v>
      </c>
      <c r="C5640" s="3" t="s">
        <v>87</v>
      </c>
      <c r="D5640" s="3" t="s">
        <v>39</v>
      </c>
      <c r="E5640">
        <v>2028</v>
      </c>
      <c r="F5640" s="3" t="str">
        <f t="shared" si="176"/>
        <v>CFSpillWANETA2028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9.14</v>
      </c>
      <c r="P5640" s="9">
        <v>14.898999999999999</v>
      </c>
      <c r="Q5640" s="9">
        <v>0</v>
      </c>
      <c r="R5640" s="9">
        <v>0</v>
      </c>
      <c r="S5640" s="9">
        <v>0</v>
      </c>
      <c r="T5640" s="9">
        <v>0</v>
      </c>
    </row>
    <row r="5641" spans="1:20" x14ac:dyDescent="0.35">
      <c r="A5641">
        <f t="shared" si="177"/>
        <v>5641</v>
      </c>
      <c r="B5641" s="3" t="s">
        <v>72</v>
      </c>
      <c r="C5641" s="3" t="s">
        <v>87</v>
      </c>
      <c r="D5641" s="3" t="s">
        <v>39</v>
      </c>
      <c r="E5641">
        <v>2029</v>
      </c>
      <c r="F5641" s="3" t="str">
        <f t="shared" si="176"/>
        <v>CFSpillWANETA2029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</row>
    <row r="5642" spans="1:20" x14ac:dyDescent="0.35">
      <c r="A5642">
        <f t="shared" si="177"/>
        <v>5642</v>
      </c>
      <c r="B5642" s="3" t="s">
        <v>72</v>
      </c>
      <c r="C5642" s="3" t="s">
        <v>87</v>
      </c>
      <c r="D5642" s="3" t="s">
        <v>40</v>
      </c>
      <c r="E5642">
        <v>2020</v>
      </c>
      <c r="F5642" s="3" t="str">
        <f t="shared" si="176"/>
        <v>CFSpillCDA LK2020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</row>
    <row r="5643" spans="1:20" x14ac:dyDescent="0.35">
      <c r="A5643">
        <f t="shared" si="177"/>
        <v>5643</v>
      </c>
      <c r="B5643" s="3" t="s">
        <v>72</v>
      </c>
      <c r="C5643" s="3" t="s">
        <v>87</v>
      </c>
      <c r="D5643" s="3" t="s">
        <v>40</v>
      </c>
      <c r="E5643">
        <v>2021</v>
      </c>
      <c r="F5643" s="3" t="str">
        <f t="shared" si="176"/>
        <v>CFSpillCDA LK2021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</row>
    <row r="5644" spans="1:20" x14ac:dyDescent="0.35">
      <c r="A5644">
        <f t="shared" si="177"/>
        <v>5644</v>
      </c>
      <c r="B5644" s="3" t="s">
        <v>72</v>
      </c>
      <c r="C5644" s="3" t="s">
        <v>87</v>
      </c>
      <c r="D5644" s="3" t="s">
        <v>40</v>
      </c>
      <c r="E5644">
        <v>2022</v>
      </c>
      <c r="F5644" s="3" t="str">
        <f t="shared" si="176"/>
        <v>CFSpillCDA LK2022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</row>
    <row r="5645" spans="1:20" x14ac:dyDescent="0.35">
      <c r="A5645">
        <f t="shared" si="177"/>
        <v>5645</v>
      </c>
      <c r="B5645" s="3" t="s">
        <v>72</v>
      </c>
      <c r="C5645" s="3" t="s">
        <v>87</v>
      </c>
      <c r="D5645" s="3" t="s">
        <v>40</v>
      </c>
      <c r="E5645">
        <v>2023</v>
      </c>
      <c r="F5645" s="3" t="str">
        <f t="shared" si="176"/>
        <v>CFSpillCDA LK2023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</row>
    <row r="5646" spans="1:20" x14ac:dyDescent="0.35">
      <c r="A5646">
        <f t="shared" si="177"/>
        <v>5646</v>
      </c>
      <c r="B5646" s="3" t="s">
        <v>72</v>
      </c>
      <c r="C5646" s="3" t="s">
        <v>87</v>
      </c>
      <c r="D5646" s="3" t="s">
        <v>40</v>
      </c>
      <c r="E5646">
        <v>2024</v>
      </c>
      <c r="F5646" s="3" t="str">
        <f t="shared" si="176"/>
        <v>CFSpillCDA LK2024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</row>
    <row r="5647" spans="1:20" x14ac:dyDescent="0.35">
      <c r="A5647">
        <f t="shared" si="177"/>
        <v>5647</v>
      </c>
      <c r="B5647" s="3" t="s">
        <v>72</v>
      </c>
      <c r="C5647" s="3" t="s">
        <v>87</v>
      </c>
      <c r="D5647" s="3" t="s">
        <v>40</v>
      </c>
      <c r="E5647">
        <v>2025</v>
      </c>
      <c r="F5647" s="3" t="str">
        <f t="shared" si="176"/>
        <v>CFSpillCDA LK2025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0</v>
      </c>
    </row>
    <row r="5648" spans="1:20" x14ac:dyDescent="0.35">
      <c r="A5648">
        <f t="shared" si="177"/>
        <v>5648</v>
      </c>
      <c r="B5648" s="3" t="s">
        <v>72</v>
      </c>
      <c r="C5648" s="3" t="s">
        <v>87</v>
      </c>
      <c r="D5648" s="3" t="s">
        <v>40</v>
      </c>
      <c r="E5648">
        <v>2026</v>
      </c>
      <c r="F5648" s="3" t="str">
        <f t="shared" si="176"/>
        <v>CFSpillCDA LK2026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</row>
    <row r="5649" spans="1:20" x14ac:dyDescent="0.35">
      <c r="A5649">
        <f t="shared" si="177"/>
        <v>5649</v>
      </c>
      <c r="B5649" s="3" t="s">
        <v>72</v>
      </c>
      <c r="C5649" s="3" t="s">
        <v>87</v>
      </c>
      <c r="D5649" s="3" t="s">
        <v>40</v>
      </c>
      <c r="E5649">
        <v>2027</v>
      </c>
      <c r="F5649" s="3" t="str">
        <f t="shared" si="176"/>
        <v>CFSpillCDA LK2027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</row>
    <row r="5650" spans="1:20" x14ac:dyDescent="0.35">
      <c r="A5650">
        <f t="shared" si="177"/>
        <v>5650</v>
      </c>
      <c r="B5650" s="3" t="s">
        <v>72</v>
      </c>
      <c r="C5650" s="3" t="s">
        <v>87</v>
      </c>
      <c r="D5650" s="3" t="s">
        <v>40</v>
      </c>
      <c r="E5650">
        <v>2028</v>
      </c>
      <c r="F5650" s="3" t="str">
        <f t="shared" si="176"/>
        <v>CFSpillCDA LK2028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</row>
    <row r="5651" spans="1:20" x14ac:dyDescent="0.35">
      <c r="A5651">
        <f t="shared" si="177"/>
        <v>5651</v>
      </c>
      <c r="B5651" s="3" t="s">
        <v>72</v>
      </c>
      <c r="C5651" s="3" t="s">
        <v>87</v>
      </c>
      <c r="D5651" s="3" t="s">
        <v>40</v>
      </c>
      <c r="E5651">
        <v>2029</v>
      </c>
      <c r="F5651" s="3" t="str">
        <f t="shared" si="176"/>
        <v>CFSpillCDA LK2029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</row>
    <row r="5652" spans="1:20" x14ac:dyDescent="0.35">
      <c r="A5652">
        <f t="shared" si="177"/>
        <v>5652</v>
      </c>
      <c r="B5652" s="3" t="s">
        <v>72</v>
      </c>
      <c r="C5652" s="3" t="s">
        <v>87</v>
      </c>
      <c r="D5652" s="3" t="s">
        <v>41</v>
      </c>
      <c r="E5652">
        <v>2020</v>
      </c>
      <c r="F5652" s="3" t="str">
        <f t="shared" si="176"/>
        <v>CFSpillPOST F2020</v>
      </c>
      <c r="G5652" s="9">
        <v>0</v>
      </c>
      <c r="H5652" s="9">
        <v>5.16</v>
      </c>
      <c r="I5652" s="9">
        <v>6.0860000000000003</v>
      </c>
      <c r="J5652" s="9">
        <v>0</v>
      </c>
      <c r="K5652" s="9">
        <v>0</v>
      </c>
      <c r="L5652" s="9">
        <v>0.182</v>
      </c>
      <c r="M5652" s="9">
        <v>6.3079999999999998</v>
      </c>
      <c r="N5652" s="9">
        <v>16.818000000000001</v>
      </c>
      <c r="O5652" s="9">
        <v>14.888999999999999</v>
      </c>
      <c r="P5652" s="9">
        <v>5.17</v>
      </c>
      <c r="Q5652" s="9">
        <v>0</v>
      </c>
      <c r="R5652" s="9">
        <v>0</v>
      </c>
      <c r="S5652" s="9">
        <v>0</v>
      </c>
      <c r="T5652" s="9">
        <v>0</v>
      </c>
    </row>
    <row r="5653" spans="1:20" x14ac:dyDescent="0.35">
      <c r="A5653">
        <f t="shared" si="177"/>
        <v>5653</v>
      </c>
      <c r="B5653" s="3" t="s">
        <v>72</v>
      </c>
      <c r="C5653" s="3" t="s">
        <v>87</v>
      </c>
      <c r="D5653" s="3" t="s">
        <v>41</v>
      </c>
      <c r="E5653">
        <v>2021</v>
      </c>
      <c r="F5653" s="3" t="str">
        <f t="shared" si="176"/>
        <v>CFSpillPOST F2021</v>
      </c>
      <c r="G5653" s="9">
        <v>0</v>
      </c>
      <c r="H5653" s="9">
        <v>0</v>
      </c>
      <c r="I5653" s="9">
        <v>0</v>
      </c>
      <c r="J5653" s="9">
        <v>3.6970000000000001</v>
      </c>
      <c r="K5653" s="9">
        <v>0</v>
      </c>
      <c r="L5653" s="9">
        <v>7.5789999999999997</v>
      </c>
      <c r="M5653" s="9">
        <v>6.7</v>
      </c>
      <c r="N5653" s="9">
        <v>12.114000000000001</v>
      </c>
      <c r="O5653" s="9">
        <v>14.433999999999999</v>
      </c>
      <c r="P5653" s="9">
        <v>7.2050000000000001</v>
      </c>
      <c r="Q5653" s="9">
        <v>0</v>
      </c>
      <c r="R5653" s="9">
        <v>0</v>
      </c>
      <c r="S5653" s="9">
        <v>0</v>
      </c>
      <c r="T5653" s="9">
        <v>0</v>
      </c>
    </row>
    <row r="5654" spans="1:20" x14ac:dyDescent="0.35">
      <c r="A5654">
        <f t="shared" si="177"/>
        <v>5654</v>
      </c>
      <c r="B5654" s="3" t="s">
        <v>72</v>
      </c>
      <c r="C5654" s="3" t="s">
        <v>87</v>
      </c>
      <c r="D5654" s="3" t="s">
        <v>41</v>
      </c>
      <c r="E5654">
        <v>2022</v>
      </c>
      <c r="F5654" s="3" t="str">
        <f t="shared" si="176"/>
        <v>CFSpillPOST F2022</v>
      </c>
      <c r="G5654" s="9">
        <v>0</v>
      </c>
      <c r="H5654" s="9">
        <v>0</v>
      </c>
      <c r="I5654" s="9">
        <v>2.0249999999999999</v>
      </c>
      <c r="J5654" s="9">
        <v>10.746</v>
      </c>
      <c r="K5654" s="9">
        <v>6.4649999999999999</v>
      </c>
      <c r="L5654" s="9">
        <v>3.0840000000000001</v>
      </c>
      <c r="M5654" s="9">
        <v>0.505</v>
      </c>
      <c r="N5654" s="9">
        <v>3.8730000000000002</v>
      </c>
      <c r="O5654" s="9">
        <v>1.4970000000000001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</row>
    <row r="5655" spans="1:20" x14ac:dyDescent="0.35">
      <c r="A5655">
        <f t="shared" si="177"/>
        <v>5655</v>
      </c>
      <c r="B5655" s="3" t="s">
        <v>72</v>
      </c>
      <c r="C5655" s="3" t="s">
        <v>87</v>
      </c>
      <c r="D5655" s="3" t="s">
        <v>41</v>
      </c>
      <c r="E5655">
        <v>2023</v>
      </c>
      <c r="F5655" s="3" t="str">
        <f t="shared" si="176"/>
        <v>CFSpillPOST F2023</v>
      </c>
      <c r="G5655" s="9">
        <v>0</v>
      </c>
      <c r="H5655" s="9">
        <v>0</v>
      </c>
      <c r="I5655" s="9">
        <v>0</v>
      </c>
      <c r="J5655" s="9">
        <v>3.9380000000000002</v>
      </c>
      <c r="K5655" s="9">
        <v>1.01</v>
      </c>
      <c r="L5655" s="9">
        <v>3.8759999999999999</v>
      </c>
      <c r="M5655" s="9">
        <v>4.3319999999999999</v>
      </c>
      <c r="N5655" s="9">
        <v>8.0129999999999999</v>
      </c>
      <c r="O5655" s="9">
        <v>1.214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</row>
    <row r="5656" spans="1:20" x14ac:dyDescent="0.35">
      <c r="A5656">
        <f t="shared" si="177"/>
        <v>5656</v>
      </c>
      <c r="B5656" s="3" t="s">
        <v>72</v>
      </c>
      <c r="C5656" s="3" t="s">
        <v>87</v>
      </c>
      <c r="D5656" s="3" t="s">
        <v>41</v>
      </c>
      <c r="E5656">
        <v>2024</v>
      </c>
      <c r="F5656" s="3" t="str">
        <f t="shared" si="176"/>
        <v>CFSpillPOST F2024</v>
      </c>
      <c r="G5656" s="9">
        <v>0</v>
      </c>
      <c r="H5656" s="9">
        <v>0.54100000000000004</v>
      </c>
      <c r="I5656" s="9">
        <v>0</v>
      </c>
      <c r="J5656" s="9">
        <v>3.302</v>
      </c>
      <c r="K5656" s="9">
        <v>0.95</v>
      </c>
      <c r="L5656" s="9">
        <v>0.85099999999999998</v>
      </c>
      <c r="M5656" s="9">
        <v>0</v>
      </c>
      <c r="N5656" s="9">
        <v>1.337</v>
      </c>
      <c r="O5656" s="9">
        <v>3.1549999999999998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</row>
    <row r="5657" spans="1:20" x14ac:dyDescent="0.35">
      <c r="A5657">
        <f t="shared" si="177"/>
        <v>5657</v>
      </c>
      <c r="B5657" s="3" t="s">
        <v>72</v>
      </c>
      <c r="C5657" s="3" t="s">
        <v>87</v>
      </c>
      <c r="D5657" s="3" t="s">
        <v>41</v>
      </c>
      <c r="E5657">
        <v>2025</v>
      </c>
      <c r="F5657" s="3" t="str">
        <f t="shared" si="176"/>
        <v>CFSpillPOST F2025</v>
      </c>
      <c r="G5657" s="9">
        <v>0</v>
      </c>
      <c r="H5657" s="9">
        <v>0</v>
      </c>
      <c r="I5657" s="9">
        <v>0</v>
      </c>
      <c r="J5657" s="9">
        <v>10.48</v>
      </c>
      <c r="K5657" s="9">
        <v>6.1520000000000001</v>
      </c>
      <c r="L5657" s="9">
        <v>4.5579999999999998</v>
      </c>
      <c r="M5657" s="9">
        <v>2.2370000000000001</v>
      </c>
      <c r="N5657" s="9">
        <v>5.6</v>
      </c>
      <c r="O5657" s="9">
        <v>3.3479999999999999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</row>
    <row r="5658" spans="1:20" x14ac:dyDescent="0.35">
      <c r="A5658">
        <f t="shared" si="177"/>
        <v>5658</v>
      </c>
      <c r="B5658" s="3" t="s">
        <v>72</v>
      </c>
      <c r="C5658" s="3" t="s">
        <v>87</v>
      </c>
      <c r="D5658" s="3" t="s">
        <v>41</v>
      </c>
      <c r="E5658">
        <v>2026</v>
      </c>
      <c r="F5658" s="3" t="str">
        <f t="shared" si="176"/>
        <v>CFSpillPOST F2026</v>
      </c>
      <c r="G5658" s="9">
        <v>0</v>
      </c>
      <c r="H5658" s="9">
        <v>0.14399999999999999</v>
      </c>
      <c r="I5658" s="9">
        <v>6.3849999999999998</v>
      </c>
      <c r="J5658" s="9">
        <v>10.904999999999999</v>
      </c>
      <c r="K5658" s="9">
        <v>0</v>
      </c>
      <c r="L5658" s="9">
        <v>6.0369999999999999</v>
      </c>
      <c r="M5658" s="9">
        <v>5.7990000000000004</v>
      </c>
      <c r="N5658" s="9">
        <v>6.99</v>
      </c>
      <c r="O5658" s="9">
        <v>1.4079999999999999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</row>
    <row r="5659" spans="1:20" x14ac:dyDescent="0.35">
      <c r="A5659">
        <f t="shared" si="177"/>
        <v>5659</v>
      </c>
      <c r="B5659" s="3" t="s">
        <v>72</v>
      </c>
      <c r="C5659" s="3" t="s">
        <v>87</v>
      </c>
      <c r="D5659" s="3" t="s">
        <v>41</v>
      </c>
      <c r="E5659">
        <v>2027</v>
      </c>
      <c r="F5659" s="3" t="str">
        <f t="shared" si="176"/>
        <v>CFSpillPOST F2027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3.8969999999999998</v>
      </c>
      <c r="N5659" s="9">
        <v>17.338000000000001</v>
      </c>
      <c r="O5659" s="9">
        <v>13.385999999999999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</row>
    <row r="5660" spans="1:20" x14ac:dyDescent="0.35">
      <c r="A5660">
        <f t="shared" si="177"/>
        <v>5660</v>
      </c>
      <c r="B5660" s="3" t="s">
        <v>72</v>
      </c>
      <c r="C5660" s="3" t="s">
        <v>87</v>
      </c>
      <c r="D5660" s="3" t="s">
        <v>41</v>
      </c>
      <c r="E5660">
        <v>2028</v>
      </c>
      <c r="F5660" s="3" t="str">
        <f t="shared" si="176"/>
        <v>CFSpillPOST F2028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0</v>
      </c>
      <c r="M5660" s="9">
        <v>2.74</v>
      </c>
      <c r="N5660" s="9">
        <v>7.2809999999999997</v>
      </c>
      <c r="O5660" s="9">
        <v>9.7170000000000005</v>
      </c>
      <c r="P5660" s="9">
        <v>0.34300000000000003</v>
      </c>
      <c r="Q5660" s="9">
        <v>0</v>
      </c>
      <c r="R5660" s="9">
        <v>0</v>
      </c>
      <c r="S5660" s="9">
        <v>0</v>
      </c>
      <c r="T5660" s="9">
        <v>0</v>
      </c>
    </row>
    <row r="5661" spans="1:20" x14ac:dyDescent="0.35">
      <c r="A5661">
        <f t="shared" si="177"/>
        <v>5661</v>
      </c>
      <c r="B5661" s="3" t="s">
        <v>72</v>
      </c>
      <c r="C5661" s="3" t="s">
        <v>87</v>
      </c>
      <c r="D5661" s="3" t="s">
        <v>41</v>
      </c>
      <c r="E5661">
        <v>2029</v>
      </c>
      <c r="F5661" s="3" t="str">
        <f t="shared" si="176"/>
        <v>CFSpillPOST F2029</v>
      </c>
      <c r="G5661" s="9">
        <v>0</v>
      </c>
      <c r="H5661" s="9">
        <v>0</v>
      </c>
      <c r="I5661" s="9">
        <v>0</v>
      </c>
      <c r="J5661" s="9">
        <v>0</v>
      </c>
      <c r="K5661" s="9">
        <v>0.74399999999999999</v>
      </c>
      <c r="L5661" s="9">
        <v>1.885</v>
      </c>
      <c r="M5661" s="9">
        <v>3.3410000000000002</v>
      </c>
      <c r="N5661" s="9">
        <v>1.425</v>
      </c>
      <c r="O5661" s="9">
        <v>3.4060000000000001</v>
      </c>
      <c r="P5661" s="9">
        <v>0</v>
      </c>
      <c r="Q5661" s="9">
        <v>0</v>
      </c>
      <c r="R5661" s="9">
        <v>0</v>
      </c>
      <c r="S5661" s="9">
        <v>0</v>
      </c>
      <c r="T5661" s="9">
        <v>0</v>
      </c>
    </row>
    <row r="5662" spans="1:20" x14ac:dyDescent="0.35">
      <c r="A5662">
        <f t="shared" si="177"/>
        <v>5662</v>
      </c>
      <c r="B5662" s="3" t="s">
        <v>72</v>
      </c>
      <c r="C5662" s="3" t="s">
        <v>87</v>
      </c>
      <c r="D5662" s="3" t="s">
        <v>42</v>
      </c>
      <c r="E5662">
        <v>2020</v>
      </c>
      <c r="F5662" s="3" t="str">
        <f t="shared" si="176"/>
        <v>CFSpillUP FLS2020</v>
      </c>
      <c r="G5662" s="9">
        <v>0.27400000000000002</v>
      </c>
      <c r="H5662" s="9">
        <v>9.2289999999999992</v>
      </c>
      <c r="I5662" s="9">
        <v>11.254</v>
      </c>
      <c r="J5662" s="9">
        <v>3.1829999999999998</v>
      </c>
      <c r="K5662" s="9">
        <v>0</v>
      </c>
      <c r="L5662" s="9">
        <v>5.0659999999999998</v>
      </c>
      <c r="M5662" s="9">
        <v>10.972</v>
      </c>
      <c r="N5662" s="9">
        <v>21.693999999999999</v>
      </c>
      <c r="O5662" s="9">
        <v>19.603000000000002</v>
      </c>
      <c r="P5662" s="9">
        <v>9.5660000000000007</v>
      </c>
      <c r="Q5662" s="9">
        <v>0.86</v>
      </c>
      <c r="R5662" s="9">
        <v>0</v>
      </c>
      <c r="S5662" s="9">
        <v>0</v>
      </c>
      <c r="T5662" s="9">
        <v>0</v>
      </c>
    </row>
    <row r="5663" spans="1:20" x14ac:dyDescent="0.35">
      <c r="A5663">
        <f t="shared" si="177"/>
        <v>5663</v>
      </c>
      <c r="B5663" s="3" t="s">
        <v>72</v>
      </c>
      <c r="C5663" s="3" t="s">
        <v>87</v>
      </c>
      <c r="D5663" s="3" t="s">
        <v>42</v>
      </c>
      <c r="E5663">
        <v>2021</v>
      </c>
      <c r="F5663" s="3" t="str">
        <f t="shared" si="176"/>
        <v>CFSpillUP FLS2021</v>
      </c>
      <c r="G5663" s="9">
        <v>0.374</v>
      </c>
      <c r="H5663" s="9">
        <v>0.79800000000000004</v>
      </c>
      <c r="I5663" s="9">
        <v>4.21</v>
      </c>
      <c r="J5663" s="9">
        <v>8.6549999999999994</v>
      </c>
      <c r="K5663" s="9">
        <v>3.3879999999999999</v>
      </c>
      <c r="L5663" s="9">
        <v>12.946</v>
      </c>
      <c r="M5663" s="9">
        <v>11.576000000000001</v>
      </c>
      <c r="N5663" s="9">
        <v>16.798999999999999</v>
      </c>
      <c r="O5663" s="9">
        <v>19.244</v>
      </c>
      <c r="P5663" s="9">
        <v>11.348000000000001</v>
      </c>
      <c r="Q5663" s="9">
        <v>2.3479999999999999</v>
      </c>
      <c r="R5663" s="9">
        <v>0</v>
      </c>
      <c r="S5663" s="9">
        <v>0.23400000000000001</v>
      </c>
      <c r="T5663" s="9">
        <v>0</v>
      </c>
    </row>
    <row r="5664" spans="1:20" x14ac:dyDescent="0.35">
      <c r="A5664">
        <f t="shared" si="177"/>
        <v>5664</v>
      </c>
      <c r="B5664" s="3" t="s">
        <v>72</v>
      </c>
      <c r="C5664" s="3" t="s">
        <v>87</v>
      </c>
      <c r="D5664" s="3" t="s">
        <v>42</v>
      </c>
      <c r="E5664">
        <v>2022</v>
      </c>
      <c r="F5664" s="3" t="str">
        <f t="shared" si="176"/>
        <v>CFSpillUP FLS2022</v>
      </c>
      <c r="G5664" s="9">
        <v>0</v>
      </c>
      <c r="H5664" s="9">
        <v>1.3919999999999999</v>
      </c>
      <c r="I5664" s="9">
        <v>6.7080000000000002</v>
      </c>
      <c r="J5664" s="9">
        <v>15.164999999999999</v>
      </c>
      <c r="K5664" s="9">
        <v>11.581</v>
      </c>
      <c r="L5664" s="9">
        <v>7.7990000000000004</v>
      </c>
      <c r="M5664" s="9">
        <v>5.0720000000000001</v>
      </c>
      <c r="N5664" s="9">
        <v>8.3529999999999998</v>
      </c>
      <c r="O5664" s="9">
        <v>5.9729999999999999</v>
      </c>
      <c r="P5664" s="9">
        <v>0.48099999999999998</v>
      </c>
      <c r="Q5664" s="9">
        <v>0</v>
      </c>
      <c r="R5664" s="9">
        <v>0</v>
      </c>
      <c r="S5664" s="9">
        <v>0</v>
      </c>
      <c r="T5664" s="9">
        <v>0</v>
      </c>
    </row>
    <row r="5665" spans="1:20" x14ac:dyDescent="0.35">
      <c r="A5665">
        <f t="shared" si="177"/>
        <v>5665</v>
      </c>
      <c r="B5665" s="3" t="s">
        <v>72</v>
      </c>
      <c r="C5665" s="3" t="s">
        <v>87</v>
      </c>
      <c r="D5665" s="3" t="s">
        <v>42</v>
      </c>
      <c r="E5665">
        <v>2023</v>
      </c>
      <c r="F5665" s="3" t="str">
        <f t="shared" si="176"/>
        <v>CFSpillUP FLS2023</v>
      </c>
      <c r="G5665" s="9">
        <v>0</v>
      </c>
      <c r="H5665" s="9">
        <v>1.242</v>
      </c>
      <c r="I5665" s="9">
        <v>8.4000000000000005E-2</v>
      </c>
      <c r="J5665" s="9">
        <v>8.2260000000000009</v>
      </c>
      <c r="K5665" s="9">
        <v>5.6870000000000003</v>
      </c>
      <c r="L5665" s="9">
        <v>8.3279999999999994</v>
      </c>
      <c r="M5665" s="9">
        <v>9.1</v>
      </c>
      <c r="N5665" s="9">
        <v>12.502000000000001</v>
      </c>
      <c r="O5665" s="9">
        <v>5.6589999999999998</v>
      </c>
      <c r="P5665" s="9">
        <v>3.5129999999999999</v>
      </c>
      <c r="Q5665" s="9">
        <v>0.21</v>
      </c>
      <c r="R5665" s="9">
        <v>0</v>
      </c>
      <c r="S5665" s="9">
        <v>0</v>
      </c>
      <c r="T5665" s="9">
        <v>0</v>
      </c>
    </row>
    <row r="5666" spans="1:20" x14ac:dyDescent="0.35">
      <c r="A5666">
        <f t="shared" si="177"/>
        <v>5666</v>
      </c>
      <c r="B5666" s="3" t="s">
        <v>72</v>
      </c>
      <c r="C5666" s="3" t="s">
        <v>87</v>
      </c>
      <c r="D5666" s="3" t="s">
        <v>42</v>
      </c>
      <c r="E5666">
        <v>2024</v>
      </c>
      <c r="F5666" s="3" t="str">
        <f t="shared" si="176"/>
        <v>CFSpillUP FLS2024</v>
      </c>
      <c r="G5666" s="9">
        <v>4.3999999999999997E-2</v>
      </c>
      <c r="H5666" s="9">
        <v>5.0060000000000002</v>
      </c>
      <c r="I5666" s="9">
        <v>4.3760000000000003</v>
      </c>
      <c r="J5666" s="9">
        <v>7.7850000000000001</v>
      </c>
      <c r="K5666" s="9">
        <v>5.5270000000000001</v>
      </c>
      <c r="L5666" s="9">
        <v>5.6959999999999997</v>
      </c>
      <c r="M5666" s="9">
        <v>1.708</v>
      </c>
      <c r="N5666" s="9">
        <v>5.7229999999999999</v>
      </c>
      <c r="O5666" s="9">
        <v>7.3810000000000002</v>
      </c>
      <c r="P5666" s="9">
        <v>1.913</v>
      </c>
      <c r="Q5666" s="9">
        <v>0</v>
      </c>
      <c r="R5666" s="9">
        <v>0</v>
      </c>
      <c r="S5666" s="9">
        <v>0</v>
      </c>
      <c r="T5666" s="9">
        <v>0</v>
      </c>
    </row>
    <row r="5667" spans="1:20" x14ac:dyDescent="0.35">
      <c r="A5667">
        <f t="shared" si="177"/>
        <v>5667</v>
      </c>
      <c r="B5667" s="3" t="s">
        <v>72</v>
      </c>
      <c r="C5667" s="3" t="s">
        <v>87</v>
      </c>
      <c r="D5667" s="3" t="s">
        <v>42</v>
      </c>
      <c r="E5667">
        <v>2025</v>
      </c>
      <c r="F5667" s="3" t="str">
        <f t="shared" si="176"/>
        <v>CFSpillUP FLS2025</v>
      </c>
      <c r="G5667" s="9">
        <v>0</v>
      </c>
      <c r="H5667" s="9">
        <v>0.65700000000000003</v>
      </c>
      <c r="I5667" s="9">
        <v>1.196</v>
      </c>
      <c r="J5667" s="9">
        <v>14.856</v>
      </c>
      <c r="K5667" s="9">
        <v>10.789</v>
      </c>
      <c r="L5667" s="9">
        <v>9.2420000000000009</v>
      </c>
      <c r="M5667" s="9">
        <v>6.6550000000000002</v>
      </c>
      <c r="N5667" s="9">
        <v>9.8019999999999996</v>
      </c>
      <c r="O5667" s="9">
        <v>7.8979999999999997</v>
      </c>
      <c r="P5667" s="9">
        <v>1.8440000000000001</v>
      </c>
      <c r="Q5667" s="9">
        <v>0</v>
      </c>
      <c r="R5667" s="9">
        <v>0</v>
      </c>
      <c r="S5667" s="9">
        <v>0</v>
      </c>
      <c r="T5667" s="9">
        <v>0</v>
      </c>
    </row>
    <row r="5668" spans="1:20" x14ac:dyDescent="0.35">
      <c r="A5668">
        <f t="shared" si="177"/>
        <v>5668</v>
      </c>
      <c r="B5668" s="3" t="s">
        <v>72</v>
      </c>
      <c r="C5668" s="3" t="s">
        <v>87</v>
      </c>
      <c r="D5668" s="3" t="s">
        <v>42</v>
      </c>
      <c r="E5668">
        <v>2026</v>
      </c>
      <c r="F5668" s="3" t="str">
        <f t="shared" si="176"/>
        <v>CFSpillUP FLS2026</v>
      </c>
      <c r="G5668" s="9">
        <v>0</v>
      </c>
      <c r="H5668" s="9">
        <v>4.718</v>
      </c>
      <c r="I5668" s="9">
        <v>11.022</v>
      </c>
      <c r="J5668" s="9">
        <v>15.755000000000001</v>
      </c>
      <c r="K5668" s="9">
        <v>4.6050000000000004</v>
      </c>
      <c r="L5668" s="9">
        <v>10.839</v>
      </c>
      <c r="M5668" s="9">
        <v>10.837999999999999</v>
      </c>
      <c r="N5668" s="9">
        <v>11.762</v>
      </c>
      <c r="O5668" s="9">
        <v>6.0289999999999999</v>
      </c>
      <c r="P5668" s="9">
        <v>1.9259999999999999</v>
      </c>
      <c r="Q5668" s="9">
        <v>0</v>
      </c>
      <c r="R5668" s="9">
        <v>0</v>
      </c>
      <c r="S5668" s="9">
        <v>0</v>
      </c>
      <c r="T5668" s="9">
        <v>0</v>
      </c>
    </row>
    <row r="5669" spans="1:20" x14ac:dyDescent="0.35">
      <c r="A5669">
        <f t="shared" si="177"/>
        <v>5669</v>
      </c>
      <c r="B5669" s="3" t="s">
        <v>72</v>
      </c>
      <c r="C5669" s="3" t="s">
        <v>87</v>
      </c>
      <c r="D5669" s="3" t="s">
        <v>42</v>
      </c>
      <c r="E5669">
        <v>2027</v>
      </c>
      <c r="F5669" s="3" t="str">
        <f t="shared" si="176"/>
        <v>CFSpillUP FLS2027</v>
      </c>
      <c r="G5669" s="9">
        <v>0</v>
      </c>
      <c r="H5669" s="9">
        <v>0</v>
      </c>
      <c r="I5669" s="9">
        <v>0.314</v>
      </c>
      <c r="J5669" s="9">
        <v>0</v>
      </c>
      <c r="K5669" s="9">
        <v>0</v>
      </c>
      <c r="L5669" s="9">
        <v>0</v>
      </c>
      <c r="M5669" s="9">
        <v>7.2519999999999998</v>
      </c>
      <c r="N5669" s="9">
        <v>21.08</v>
      </c>
      <c r="O5669" s="9">
        <v>17.478999999999999</v>
      </c>
      <c r="P5669" s="9">
        <v>2.2000000000000002</v>
      </c>
      <c r="Q5669" s="9">
        <v>0</v>
      </c>
      <c r="R5669" s="9">
        <v>0</v>
      </c>
      <c r="S5669" s="9">
        <v>0</v>
      </c>
      <c r="T5669" s="9">
        <v>0</v>
      </c>
    </row>
    <row r="5670" spans="1:20" x14ac:dyDescent="0.35">
      <c r="A5670">
        <f t="shared" si="177"/>
        <v>5670</v>
      </c>
      <c r="B5670" s="3" t="s">
        <v>72</v>
      </c>
      <c r="C5670" s="3" t="s">
        <v>87</v>
      </c>
      <c r="D5670" s="3" t="s">
        <v>42</v>
      </c>
      <c r="E5670">
        <v>2028</v>
      </c>
      <c r="F5670" s="3" t="str">
        <f t="shared" si="176"/>
        <v>CFSpillUP FLS2028</v>
      </c>
      <c r="G5670" s="9">
        <v>0</v>
      </c>
      <c r="H5670" s="9">
        <v>0</v>
      </c>
      <c r="I5670" s="9">
        <v>0</v>
      </c>
      <c r="J5670" s="9">
        <v>0.44900000000000001</v>
      </c>
      <c r="K5670" s="9">
        <v>0.32800000000000001</v>
      </c>
      <c r="L5670" s="9">
        <v>3.2919999999999998</v>
      </c>
      <c r="M5670" s="9">
        <v>6.6829999999999998</v>
      </c>
      <c r="N5670" s="9">
        <v>11.074</v>
      </c>
      <c r="O5670" s="9">
        <v>13.54</v>
      </c>
      <c r="P5670" s="9">
        <v>4.5490000000000004</v>
      </c>
      <c r="Q5670" s="9">
        <v>0</v>
      </c>
      <c r="R5670" s="9">
        <v>0</v>
      </c>
      <c r="S5670" s="9">
        <v>0</v>
      </c>
      <c r="T5670" s="9">
        <v>0</v>
      </c>
    </row>
    <row r="5671" spans="1:20" x14ac:dyDescent="0.35">
      <c r="A5671">
        <f t="shared" si="177"/>
        <v>5671</v>
      </c>
      <c r="B5671" s="3" t="s">
        <v>72</v>
      </c>
      <c r="C5671" s="3" t="s">
        <v>87</v>
      </c>
      <c r="D5671" s="3" t="s">
        <v>42</v>
      </c>
      <c r="E5671">
        <v>2029</v>
      </c>
      <c r="F5671" s="3" t="str">
        <f t="shared" si="176"/>
        <v>CFSpillUP FLS2029</v>
      </c>
      <c r="G5671" s="9">
        <v>0</v>
      </c>
      <c r="H5671" s="9">
        <v>0</v>
      </c>
      <c r="I5671" s="9">
        <v>3.0939999999999999</v>
      </c>
      <c r="J5671" s="9">
        <v>3.081</v>
      </c>
      <c r="K5671" s="9">
        <v>5.2649999999999997</v>
      </c>
      <c r="L5671" s="9">
        <v>6.2750000000000004</v>
      </c>
      <c r="M5671" s="9">
        <v>7.58</v>
      </c>
      <c r="N5671" s="9">
        <v>5.4710000000000001</v>
      </c>
      <c r="O5671" s="9">
        <v>7.5750000000000002</v>
      </c>
      <c r="P5671" s="9">
        <v>0.96599999999999997</v>
      </c>
      <c r="Q5671" s="9">
        <v>0</v>
      </c>
      <c r="R5671" s="9">
        <v>0</v>
      </c>
      <c r="S5671" s="9">
        <v>0</v>
      </c>
      <c r="T5671" s="9">
        <v>0</v>
      </c>
    </row>
    <row r="5672" spans="1:20" x14ac:dyDescent="0.35">
      <c r="A5672">
        <f t="shared" si="177"/>
        <v>5672</v>
      </c>
      <c r="B5672" s="3" t="s">
        <v>72</v>
      </c>
      <c r="C5672" s="3" t="s">
        <v>87</v>
      </c>
      <c r="D5672" s="3" t="s">
        <v>43</v>
      </c>
      <c r="E5672">
        <v>2020</v>
      </c>
      <c r="F5672" s="3" t="str">
        <f t="shared" si="176"/>
        <v>CFSpillMON ST2020</v>
      </c>
      <c r="G5672" s="9">
        <v>0</v>
      </c>
      <c r="H5672" s="9">
        <v>8.2110000000000003</v>
      </c>
      <c r="I5672" s="9">
        <v>10.678000000000001</v>
      </c>
      <c r="J5672" s="9">
        <v>2.452</v>
      </c>
      <c r="K5672" s="9">
        <v>0</v>
      </c>
      <c r="L5672" s="9">
        <v>4.3179999999999996</v>
      </c>
      <c r="M5672" s="9">
        <v>9.9250000000000007</v>
      </c>
      <c r="N5672" s="9">
        <v>20.885999999999999</v>
      </c>
      <c r="O5672" s="9">
        <v>18.922000000000001</v>
      </c>
      <c r="P5672" s="9">
        <v>8.8870000000000005</v>
      </c>
      <c r="Q5672" s="9">
        <v>0.14499999999999999</v>
      </c>
      <c r="R5672" s="9">
        <v>0</v>
      </c>
      <c r="S5672" s="9">
        <v>0</v>
      </c>
      <c r="T5672" s="9">
        <v>0</v>
      </c>
    </row>
    <row r="5673" spans="1:20" x14ac:dyDescent="0.35">
      <c r="A5673">
        <f t="shared" si="177"/>
        <v>5673</v>
      </c>
      <c r="B5673" s="3" t="s">
        <v>72</v>
      </c>
      <c r="C5673" s="3" t="s">
        <v>87</v>
      </c>
      <c r="D5673" s="3" t="s">
        <v>43</v>
      </c>
      <c r="E5673">
        <v>2021</v>
      </c>
      <c r="F5673" s="3" t="str">
        <f t="shared" si="176"/>
        <v>CFSpillMON ST2021</v>
      </c>
      <c r="G5673" s="9">
        <v>0</v>
      </c>
      <c r="H5673" s="9">
        <v>0</v>
      </c>
      <c r="I5673" s="9">
        <v>3.4260000000000002</v>
      </c>
      <c r="J5673" s="9">
        <v>7.923</v>
      </c>
      <c r="K5673" s="9">
        <v>2.6379999999999999</v>
      </c>
      <c r="L5673" s="9">
        <v>12.147</v>
      </c>
      <c r="M5673" s="9">
        <v>10.736000000000001</v>
      </c>
      <c r="N5673" s="9">
        <v>15.932</v>
      </c>
      <c r="O5673" s="9">
        <v>18.614000000000001</v>
      </c>
      <c r="P5673" s="9">
        <v>10.555999999999999</v>
      </c>
      <c r="Q5673" s="9">
        <v>1.6830000000000001</v>
      </c>
      <c r="R5673" s="9">
        <v>0</v>
      </c>
      <c r="S5673" s="9">
        <v>0</v>
      </c>
      <c r="T5673" s="9">
        <v>0</v>
      </c>
    </row>
    <row r="5674" spans="1:20" x14ac:dyDescent="0.35">
      <c r="A5674">
        <f t="shared" si="177"/>
        <v>5674</v>
      </c>
      <c r="B5674" s="3" t="s">
        <v>72</v>
      </c>
      <c r="C5674" s="3" t="s">
        <v>87</v>
      </c>
      <c r="D5674" s="3" t="s">
        <v>43</v>
      </c>
      <c r="E5674">
        <v>2022</v>
      </c>
      <c r="F5674" s="3" t="str">
        <f t="shared" si="176"/>
        <v>CFSpillMON ST2022</v>
      </c>
      <c r="G5674" s="9">
        <v>0</v>
      </c>
      <c r="H5674" s="9">
        <v>0.627</v>
      </c>
      <c r="I5674" s="9">
        <v>5.8959999999999999</v>
      </c>
      <c r="J5674" s="9">
        <v>14.28</v>
      </c>
      <c r="K5674" s="9">
        <v>10.97</v>
      </c>
      <c r="L5674" s="9">
        <v>7.0490000000000004</v>
      </c>
      <c r="M5674" s="9">
        <v>4.3040000000000003</v>
      </c>
      <c r="N5674" s="9">
        <v>7.5709999999999997</v>
      </c>
      <c r="O5674" s="9">
        <v>5.25</v>
      </c>
      <c r="P5674" s="9">
        <v>0</v>
      </c>
      <c r="Q5674" s="9">
        <v>0</v>
      </c>
      <c r="R5674" s="9">
        <v>0</v>
      </c>
      <c r="S5674" s="9">
        <v>0</v>
      </c>
      <c r="T5674" s="9">
        <v>0</v>
      </c>
    </row>
    <row r="5675" spans="1:20" x14ac:dyDescent="0.35">
      <c r="A5675">
        <f t="shared" si="177"/>
        <v>5675</v>
      </c>
      <c r="B5675" s="3" t="s">
        <v>72</v>
      </c>
      <c r="C5675" s="3" t="s">
        <v>87</v>
      </c>
      <c r="D5675" s="3" t="s">
        <v>43</v>
      </c>
      <c r="E5675">
        <v>2023</v>
      </c>
      <c r="F5675" s="3" t="str">
        <f t="shared" si="176"/>
        <v>CFSpillMON ST2023</v>
      </c>
      <c r="G5675" s="9">
        <v>0</v>
      </c>
      <c r="H5675" s="9">
        <v>0.46899999999999997</v>
      </c>
      <c r="I5675" s="9">
        <v>0</v>
      </c>
      <c r="J5675" s="9">
        <v>7.4059999999999997</v>
      </c>
      <c r="K5675" s="9">
        <v>4.9669999999999996</v>
      </c>
      <c r="L5675" s="9">
        <v>7.4870000000000001</v>
      </c>
      <c r="M5675" s="9">
        <v>8.4190000000000005</v>
      </c>
      <c r="N5675" s="9">
        <v>11.756</v>
      </c>
      <c r="O5675" s="9">
        <v>4.9560000000000004</v>
      </c>
      <c r="P5675" s="9">
        <v>2.77</v>
      </c>
      <c r="Q5675" s="9">
        <v>0</v>
      </c>
      <c r="R5675" s="9">
        <v>0</v>
      </c>
      <c r="S5675" s="9">
        <v>0</v>
      </c>
      <c r="T5675" s="9">
        <v>0</v>
      </c>
    </row>
    <row r="5676" spans="1:20" x14ac:dyDescent="0.35">
      <c r="A5676">
        <f t="shared" si="177"/>
        <v>5676</v>
      </c>
      <c r="B5676" s="3" t="s">
        <v>72</v>
      </c>
      <c r="C5676" s="3" t="s">
        <v>87</v>
      </c>
      <c r="D5676" s="3" t="s">
        <v>43</v>
      </c>
      <c r="E5676">
        <v>2024</v>
      </c>
      <c r="F5676" s="3" t="str">
        <f t="shared" si="176"/>
        <v>CFSpillMON ST2024</v>
      </c>
      <c r="G5676" s="9">
        <v>0</v>
      </c>
      <c r="H5676" s="9">
        <v>4.1980000000000004</v>
      </c>
      <c r="I5676" s="9">
        <v>3.613</v>
      </c>
      <c r="J5676" s="9">
        <v>7.0309999999999997</v>
      </c>
      <c r="K5676" s="9">
        <v>4.7690000000000001</v>
      </c>
      <c r="L5676" s="9">
        <v>4.97</v>
      </c>
      <c r="M5676" s="9">
        <v>0.89200000000000002</v>
      </c>
      <c r="N5676" s="9">
        <v>4.9640000000000004</v>
      </c>
      <c r="O5676" s="9">
        <v>6.6440000000000001</v>
      </c>
      <c r="P5676" s="9">
        <v>1.169</v>
      </c>
      <c r="Q5676" s="9">
        <v>0</v>
      </c>
      <c r="R5676" s="9">
        <v>0</v>
      </c>
      <c r="S5676" s="9">
        <v>0</v>
      </c>
      <c r="T5676" s="9">
        <v>0</v>
      </c>
    </row>
    <row r="5677" spans="1:20" x14ac:dyDescent="0.35">
      <c r="A5677">
        <f t="shared" si="177"/>
        <v>5677</v>
      </c>
      <c r="B5677" s="3" t="s">
        <v>72</v>
      </c>
      <c r="C5677" s="3" t="s">
        <v>87</v>
      </c>
      <c r="D5677" s="3" t="s">
        <v>43</v>
      </c>
      <c r="E5677">
        <v>2025</v>
      </c>
      <c r="F5677" s="3" t="str">
        <f t="shared" si="176"/>
        <v>CFSpillMON ST2025</v>
      </c>
      <c r="G5677" s="9">
        <v>0</v>
      </c>
      <c r="H5677" s="9">
        <v>0</v>
      </c>
      <c r="I5677" s="9">
        <v>0.42299999999999999</v>
      </c>
      <c r="J5677" s="9">
        <v>14.034000000000001</v>
      </c>
      <c r="K5677" s="9">
        <v>10.037000000000001</v>
      </c>
      <c r="L5677" s="9">
        <v>8.4939999999999998</v>
      </c>
      <c r="M5677" s="9">
        <v>5.9059999999999997</v>
      </c>
      <c r="N5677" s="9">
        <v>8.9390000000000001</v>
      </c>
      <c r="O5677" s="9">
        <v>7.2169999999999996</v>
      </c>
      <c r="P5677" s="9">
        <v>1.131</v>
      </c>
      <c r="Q5677" s="9">
        <v>0</v>
      </c>
      <c r="R5677" s="9">
        <v>0</v>
      </c>
      <c r="S5677" s="9">
        <v>0</v>
      </c>
      <c r="T5677" s="9">
        <v>0</v>
      </c>
    </row>
    <row r="5678" spans="1:20" x14ac:dyDescent="0.35">
      <c r="A5678">
        <f t="shared" si="177"/>
        <v>5678</v>
      </c>
      <c r="B5678" s="3" t="s">
        <v>72</v>
      </c>
      <c r="C5678" s="3" t="s">
        <v>87</v>
      </c>
      <c r="D5678" s="3" t="s">
        <v>43</v>
      </c>
      <c r="E5678">
        <v>2026</v>
      </c>
      <c r="F5678" s="3" t="str">
        <f t="shared" si="176"/>
        <v>CFSpillMON ST2026</v>
      </c>
      <c r="G5678" s="9">
        <v>0</v>
      </c>
      <c r="H5678" s="9">
        <v>3.883</v>
      </c>
      <c r="I5678" s="9">
        <v>10.239000000000001</v>
      </c>
      <c r="J5678" s="9">
        <v>15.002000000000001</v>
      </c>
      <c r="K5678" s="9">
        <v>3.8719999999999999</v>
      </c>
      <c r="L5678" s="9">
        <v>9.9979999999999993</v>
      </c>
      <c r="M5678" s="9">
        <v>10.161</v>
      </c>
      <c r="N5678" s="9">
        <v>11.021000000000001</v>
      </c>
      <c r="O5678" s="9">
        <v>5.3259999999999996</v>
      </c>
      <c r="P5678" s="9">
        <v>1.1950000000000001</v>
      </c>
      <c r="Q5678" s="9">
        <v>0</v>
      </c>
      <c r="R5678" s="9">
        <v>0</v>
      </c>
      <c r="S5678" s="9">
        <v>0</v>
      </c>
      <c r="T5678" s="9">
        <v>0</v>
      </c>
    </row>
    <row r="5679" spans="1:20" x14ac:dyDescent="0.35">
      <c r="A5679">
        <f t="shared" si="177"/>
        <v>5679</v>
      </c>
      <c r="B5679" s="3" t="s">
        <v>72</v>
      </c>
      <c r="C5679" s="3" t="s">
        <v>87</v>
      </c>
      <c r="D5679" s="3" t="s">
        <v>43</v>
      </c>
      <c r="E5679">
        <v>2027</v>
      </c>
      <c r="F5679" s="3" t="str">
        <f t="shared" si="176"/>
        <v>CFSpillMON ST2027</v>
      </c>
      <c r="G5679" s="9">
        <v>0</v>
      </c>
      <c r="H5679" s="9">
        <v>0</v>
      </c>
      <c r="I5679" s="9">
        <v>0</v>
      </c>
      <c r="J5679" s="9">
        <v>0</v>
      </c>
      <c r="K5679" s="9">
        <v>0</v>
      </c>
      <c r="L5679" s="9">
        <v>0</v>
      </c>
      <c r="M5679" s="9">
        <v>6.18</v>
      </c>
      <c r="N5679" s="9">
        <v>20.306999999999999</v>
      </c>
      <c r="O5679" s="9">
        <v>16.841999999999999</v>
      </c>
      <c r="P5679" s="9">
        <v>1.4930000000000001</v>
      </c>
      <c r="Q5679" s="9">
        <v>0</v>
      </c>
      <c r="R5679" s="9">
        <v>0</v>
      </c>
      <c r="S5679" s="9">
        <v>0</v>
      </c>
      <c r="T5679" s="9">
        <v>0</v>
      </c>
    </row>
    <row r="5680" spans="1:20" x14ac:dyDescent="0.35">
      <c r="A5680">
        <f t="shared" si="177"/>
        <v>5680</v>
      </c>
      <c r="B5680" s="3" t="s">
        <v>72</v>
      </c>
      <c r="C5680" s="3" t="s">
        <v>87</v>
      </c>
      <c r="D5680" s="3" t="s">
        <v>43</v>
      </c>
      <c r="E5680">
        <v>2028</v>
      </c>
      <c r="F5680" s="3" t="str">
        <f t="shared" si="176"/>
        <v>CFSpillMON ST2028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2.4950000000000001</v>
      </c>
      <c r="M5680" s="9">
        <v>5.8959999999999999</v>
      </c>
      <c r="N5680" s="9">
        <v>10.207000000000001</v>
      </c>
      <c r="O5680" s="9">
        <v>12.86</v>
      </c>
      <c r="P5680" s="9">
        <v>3.839</v>
      </c>
      <c r="Q5680" s="9">
        <v>0</v>
      </c>
      <c r="R5680" s="9">
        <v>0</v>
      </c>
      <c r="S5680" s="9">
        <v>0</v>
      </c>
      <c r="T5680" s="9">
        <v>0</v>
      </c>
    </row>
    <row r="5681" spans="1:20" x14ac:dyDescent="0.35">
      <c r="A5681">
        <f t="shared" si="177"/>
        <v>5681</v>
      </c>
      <c r="B5681" s="3" t="s">
        <v>72</v>
      </c>
      <c r="C5681" s="3" t="s">
        <v>87</v>
      </c>
      <c r="D5681" s="3" t="s">
        <v>43</v>
      </c>
      <c r="E5681">
        <v>2029</v>
      </c>
      <c r="F5681" s="3" t="str">
        <f t="shared" si="176"/>
        <v>CFSpillMON ST2029</v>
      </c>
      <c r="G5681" s="9">
        <v>0</v>
      </c>
      <c r="H5681" s="9">
        <v>0</v>
      </c>
      <c r="I5681" s="9">
        <v>2.3250000000000002</v>
      </c>
      <c r="J5681" s="9">
        <v>2.3290000000000002</v>
      </c>
      <c r="K5681" s="9">
        <v>4.5110000000000001</v>
      </c>
      <c r="L5681" s="9">
        <v>5.4749999999999996</v>
      </c>
      <c r="M5681" s="9">
        <v>6.8719999999999999</v>
      </c>
      <c r="N5681" s="9">
        <v>4.7060000000000004</v>
      </c>
      <c r="O5681" s="9">
        <v>6.8470000000000004</v>
      </c>
      <c r="P5681" s="9">
        <v>0.246</v>
      </c>
      <c r="Q5681" s="9">
        <v>0</v>
      </c>
      <c r="R5681" s="9">
        <v>0</v>
      </c>
      <c r="S5681" s="9">
        <v>0</v>
      </c>
      <c r="T5681" s="9">
        <v>0</v>
      </c>
    </row>
    <row r="5682" spans="1:20" x14ac:dyDescent="0.35">
      <c r="A5682">
        <f t="shared" si="177"/>
        <v>5682</v>
      </c>
      <c r="B5682" s="3" t="s">
        <v>72</v>
      </c>
      <c r="C5682" s="3" t="s">
        <v>87</v>
      </c>
      <c r="D5682" s="3" t="s">
        <v>44</v>
      </c>
      <c r="E5682">
        <v>2020</v>
      </c>
      <c r="F5682" s="3" t="str">
        <f t="shared" si="176"/>
        <v>CFSpillNINE M2020</v>
      </c>
      <c r="G5682" s="9">
        <v>0</v>
      </c>
      <c r="H5682" s="9">
        <v>7.5270000000000001</v>
      </c>
      <c r="I5682" s="9">
        <v>9.99</v>
      </c>
      <c r="J5682" s="9">
        <v>1.639</v>
      </c>
      <c r="K5682" s="9">
        <v>0</v>
      </c>
      <c r="L5682" s="9">
        <v>3.9620000000000002</v>
      </c>
      <c r="M5682" s="9">
        <v>9.9459999999999997</v>
      </c>
      <c r="N5682" s="9">
        <v>20.878</v>
      </c>
      <c r="O5682" s="9">
        <v>18.484000000000002</v>
      </c>
      <c r="P5682" s="9">
        <v>8.2360000000000007</v>
      </c>
      <c r="Q5682" s="9">
        <v>0</v>
      </c>
      <c r="R5682" s="9">
        <v>0</v>
      </c>
      <c r="S5682" s="9">
        <v>0</v>
      </c>
      <c r="T5682" s="9">
        <v>0</v>
      </c>
    </row>
    <row r="5683" spans="1:20" x14ac:dyDescent="0.35">
      <c r="A5683">
        <f t="shared" si="177"/>
        <v>5683</v>
      </c>
      <c r="B5683" s="3" t="s">
        <v>72</v>
      </c>
      <c r="C5683" s="3" t="s">
        <v>87</v>
      </c>
      <c r="D5683" s="3" t="s">
        <v>44</v>
      </c>
      <c r="E5683">
        <v>2021</v>
      </c>
      <c r="F5683" s="3" t="str">
        <f t="shared" si="176"/>
        <v>CFSpillNINE M2021</v>
      </c>
      <c r="G5683" s="9">
        <v>0</v>
      </c>
      <c r="H5683" s="9">
        <v>0</v>
      </c>
      <c r="I5683" s="9">
        <v>2.5459999999999998</v>
      </c>
      <c r="J5683" s="9">
        <v>7.7610000000000001</v>
      </c>
      <c r="K5683" s="9">
        <v>2.331</v>
      </c>
      <c r="L5683" s="9">
        <v>12.975</v>
      </c>
      <c r="M5683" s="9">
        <v>10.996</v>
      </c>
      <c r="N5683" s="9">
        <v>15.898999999999999</v>
      </c>
      <c r="O5683" s="9">
        <v>18.161999999999999</v>
      </c>
      <c r="P5683" s="9">
        <v>9.9280000000000008</v>
      </c>
      <c r="Q5683" s="9">
        <v>0.72599999999999998</v>
      </c>
      <c r="R5683" s="9">
        <v>0</v>
      </c>
      <c r="S5683" s="9">
        <v>0</v>
      </c>
      <c r="T5683" s="9">
        <v>0</v>
      </c>
    </row>
    <row r="5684" spans="1:20" x14ac:dyDescent="0.35">
      <c r="A5684">
        <f t="shared" si="177"/>
        <v>5684</v>
      </c>
      <c r="B5684" s="3" t="s">
        <v>72</v>
      </c>
      <c r="C5684" s="3" t="s">
        <v>87</v>
      </c>
      <c r="D5684" s="3" t="s">
        <v>44</v>
      </c>
      <c r="E5684">
        <v>2022</v>
      </c>
      <c r="F5684" s="3" t="str">
        <f t="shared" si="176"/>
        <v>CFSpillNINE M2022</v>
      </c>
      <c r="G5684" s="9">
        <v>0</v>
      </c>
      <c r="H5684" s="9">
        <v>0</v>
      </c>
      <c r="I5684" s="9">
        <v>5.101</v>
      </c>
      <c r="J5684" s="9">
        <v>13.750999999999999</v>
      </c>
      <c r="K5684" s="9">
        <v>10.701000000000001</v>
      </c>
      <c r="L5684" s="9">
        <v>6.726</v>
      </c>
      <c r="M5684" s="9">
        <v>4.0739999999999998</v>
      </c>
      <c r="N5684" s="9">
        <v>7.1820000000000004</v>
      </c>
      <c r="O5684" s="9">
        <v>4.68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</row>
    <row r="5685" spans="1:20" x14ac:dyDescent="0.35">
      <c r="A5685">
        <f t="shared" si="177"/>
        <v>5685</v>
      </c>
      <c r="B5685" s="3" t="s">
        <v>72</v>
      </c>
      <c r="C5685" s="3" t="s">
        <v>87</v>
      </c>
      <c r="D5685" s="3" t="s">
        <v>44</v>
      </c>
      <c r="E5685">
        <v>2023</v>
      </c>
      <c r="F5685" s="3" t="str">
        <f t="shared" si="176"/>
        <v>CFSpillNINE M2023</v>
      </c>
      <c r="G5685" s="9">
        <v>0</v>
      </c>
      <c r="H5685" s="9">
        <v>0</v>
      </c>
      <c r="I5685" s="9">
        <v>0</v>
      </c>
      <c r="J5685" s="9">
        <v>6.4279999999999999</v>
      </c>
      <c r="K5685" s="9">
        <v>4.0670000000000002</v>
      </c>
      <c r="L5685" s="9">
        <v>6.8769999999999998</v>
      </c>
      <c r="M5685" s="9">
        <v>7.8419999999999996</v>
      </c>
      <c r="N5685" s="9">
        <v>11.170999999999999</v>
      </c>
      <c r="O5685" s="9">
        <v>4.2240000000000002</v>
      </c>
      <c r="P5685" s="9">
        <v>1.9830000000000001</v>
      </c>
      <c r="Q5685" s="9">
        <v>0</v>
      </c>
      <c r="R5685" s="9">
        <v>0</v>
      </c>
      <c r="S5685" s="9">
        <v>0</v>
      </c>
      <c r="T5685" s="9">
        <v>0</v>
      </c>
    </row>
    <row r="5686" spans="1:20" x14ac:dyDescent="0.35">
      <c r="A5686">
        <f t="shared" si="177"/>
        <v>5686</v>
      </c>
      <c r="B5686" s="3" t="s">
        <v>72</v>
      </c>
      <c r="C5686" s="3" t="s">
        <v>87</v>
      </c>
      <c r="D5686" s="3" t="s">
        <v>44</v>
      </c>
      <c r="E5686">
        <v>2024</v>
      </c>
      <c r="F5686" s="3" t="str">
        <f t="shared" si="176"/>
        <v>CFSpillNINE M2024</v>
      </c>
      <c r="G5686" s="9">
        <v>0</v>
      </c>
      <c r="H5686" s="9">
        <v>3.2090000000000001</v>
      </c>
      <c r="I5686" s="9">
        <v>2.629</v>
      </c>
      <c r="J5686" s="9">
        <v>6.1449999999999996</v>
      </c>
      <c r="K5686" s="9">
        <v>4.1609999999999996</v>
      </c>
      <c r="L5686" s="9">
        <v>4.3019999999999996</v>
      </c>
      <c r="M5686" s="9">
        <v>0.18099999999999999</v>
      </c>
      <c r="N5686" s="9">
        <v>4.1369999999999996</v>
      </c>
      <c r="O5686" s="9">
        <v>5.7610000000000001</v>
      </c>
      <c r="P5686" s="9">
        <v>0.13</v>
      </c>
      <c r="Q5686" s="9">
        <v>0</v>
      </c>
      <c r="R5686" s="9">
        <v>0</v>
      </c>
      <c r="S5686" s="9">
        <v>0</v>
      </c>
      <c r="T5686" s="9">
        <v>0</v>
      </c>
    </row>
    <row r="5687" spans="1:20" x14ac:dyDescent="0.35">
      <c r="A5687">
        <f t="shared" si="177"/>
        <v>5687</v>
      </c>
      <c r="B5687" s="3" t="s">
        <v>72</v>
      </c>
      <c r="C5687" s="3" t="s">
        <v>87</v>
      </c>
      <c r="D5687" s="3" t="s">
        <v>44</v>
      </c>
      <c r="E5687">
        <v>2025</v>
      </c>
      <c r="F5687" s="3" t="str">
        <f t="shared" si="176"/>
        <v>CFSpillNINE M2025</v>
      </c>
      <c r="G5687" s="9">
        <v>0</v>
      </c>
      <c r="H5687" s="9">
        <v>0</v>
      </c>
      <c r="I5687" s="9">
        <v>0</v>
      </c>
      <c r="J5687" s="9">
        <v>13.298999999999999</v>
      </c>
      <c r="K5687" s="9">
        <v>9.423</v>
      </c>
      <c r="L5687" s="9">
        <v>8.0299999999999994</v>
      </c>
      <c r="M5687" s="9">
        <v>5.3250000000000002</v>
      </c>
      <c r="N5687" s="9">
        <v>8.3040000000000003</v>
      </c>
      <c r="O5687" s="9">
        <v>6.5549999999999997</v>
      </c>
      <c r="P5687" s="9">
        <v>0.23400000000000001</v>
      </c>
      <c r="Q5687" s="9">
        <v>0</v>
      </c>
      <c r="R5687" s="9">
        <v>0</v>
      </c>
      <c r="S5687" s="9">
        <v>0</v>
      </c>
      <c r="T5687" s="9">
        <v>0</v>
      </c>
    </row>
    <row r="5688" spans="1:20" x14ac:dyDescent="0.35">
      <c r="A5688">
        <f t="shared" si="177"/>
        <v>5688</v>
      </c>
      <c r="B5688" s="3" t="s">
        <v>72</v>
      </c>
      <c r="C5688" s="3" t="s">
        <v>87</v>
      </c>
      <c r="D5688" s="3" t="s">
        <v>44</v>
      </c>
      <c r="E5688">
        <v>2026</v>
      </c>
      <c r="F5688" s="3" t="str">
        <f t="shared" si="176"/>
        <v>CFSpillNINE M2026</v>
      </c>
      <c r="G5688" s="9">
        <v>0</v>
      </c>
      <c r="H5688" s="9">
        <v>2.9089999999999998</v>
      </c>
      <c r="I5688" s="9">
        <v>9.4540000000000006</v>
      </c>
      <c r="J5688" s="9">
        <v>14.675000000000001</v>
      </c>
      <c r="K5688" s="9">
        <v>3.472</v>
      </c>
      <c r="L5688" s="9">
        <v>10.109</v>
      </c>
      <c r="M5688" s="9">
        <v>10.225</v>
      </c>
      <c r="N5688" s="9">
        <v>11.055999999999999</v>
      </c>
      <c r="O5688" s="9">
        <v>4.931</v>
      </c>
      <c r="P5688" s="9">
        <v>0.42599999999999999</v>
      </c>
      <c r="Q5688" s="9">
        <v>0</v>
      </c>
      <c r="R5688" s="9">
        <v>0</v>
      </c>
      <c r="S5688" s="9">
        <v>0</v>
      </c>
      <c r="T5688" s="9">
        <v>0</v>
      </c>
    </row>
    <row r="5689" spans="1:20" x14ac:dyDescent="0.35">
      <c r="A5689">
        <f t="shared" si="177"/>
        <v>5689</v>
      </c>
      <c r="B5689" s="3" t="s">
        <v>72</v>
      </c>
      <c r="C5689" s="3" t="s">
        <v>87</v>
      </c>
      <c r="D5689" s="3" t="s">
        <v>44</v>
      </c>
      <c r="E5689">
        <v>2027</v>
      </c>
      <c r="F5689" s="3" t="str">
        <f t="shared" si="176"/>
        <v>CFSpillNINE M2027</v>
      </c>
      <c r="G5689" s="9">
        <v>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4.9089999999999998</v>
      </c>
      <c r="N5689" s="9">
        <v>18.963999999999999</v>
      </c>
      <c r="O5689" s="9">
        <v>15.803000000000001</v>
      </c>
      <c r="P5689" s="9">
        <v>0.43099999999999999</v>
      </c>
      <c r="Q5689" s="9">
        <v>0</v>
      </c>
      <c r="R5689" s="9">
        <v>0</v>
      </c>
      <c r="S5689" s="9">
        <v>0</v>
      </c>
      <c r="T5689" s="9">
        <v>0</v>
      </c>
    </row>
    <row r="5690" spans="1:20" x14ac:dyDescent="0.35">
      <c r="A5690">
        <f t="shared" si="177"/>
        <v>5690</v>
      </c>
      <c r="B5690" s="3" t="s">
        <v>72</v>
      </c>
      <c r="C5690" s="3" t="s">
        <v>87</v>
      </c>
      <c r="D5690" s="3" t="s">
        <v>44</v>
      </c>
      <c r="E5690">
        <v>2028</v>
      </c>
      <c r="F5690" s="3" t="str">
        <f t="shared" si="176"/>
        <v>CFSpillNINE M2028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1.5860000000000001</v>
      </c>
      <c r="M5690" s="9">
        <v>4.8090000000000002</v>
      </c>
      <c r="N5690" s="9">
        <v>9.0809999999999995</v>
      </c>
      <c r="O5690" s="9">
        <v>11.569000000000001</v>
      </c>
      <c r="P5690" s="9">
        <v>2.7080000000000002</v>
      </c>
      <c r="Q5690" s="9">
        <v>0</v>
      </c>
      <c r="R5690" s="9">
        <v>0</v>
      </c>
      <c r="S5690" s="9">
        <v>0</v>
      </c>
      <c r="T5690" s="9">
        <v>0</v>
      </c>
    </row>
    <row r="5691" spans="1:20" x14ac:dyDescent="0.35">
      <c r="A5691">
        <f t="shared" si="177"/>
        <v>5691</v>
      </c>
      <c r="B5691" s="3" t="s">
        <v>72</v>
      </c>
      <c r="C5691" s="3" t="s">
        <v>87</v>
      </c>
      <c r="D5691" s="3" t="s">
        <v>44</v>
      </c>
      <c r="E5691">
        <v>2029</v>
      </c>
      <c r="F5691" s="3" t="str">
        <f t="shared" si="176"/>
        <v>CFSpillNINE M2029</v>
      </c>
      <c r="G5691" s="9">
        <v>0</v>
      </c>
      <c r="H5691" s="9">
        <v>0</v>
      </c>
      <c r="I5691" s="9">
        <v>1.2390000000000001</v>
      </c>
      <c r="J5691" s="9">
        <v>1.302</v>
      </c>
      <c r="K5691" s="9">
        <v>3.633</v>
      </c>
      <c r="L5691" s="9">
        <v>4.6959999999999997</v>
      </c>
      <c r="M5691" s="9">
        <v>5.9930000000000003</v>
      </c>
      <c r="N5691" s="9">
        <v>3.7480000000000002</v>
      </c>
      <c r="O5691" s="9">
        <v>6.0149999999999997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</row>
    <row r="5692" spans="1:20" x14ac:dyDescent="0.35">
      <c r="A5692">
        <f t="shared" si="177"/>
        <v>5692</v>
      </c>
      <c r="B5692" s="3" t="s">
        <v>72</v>
      </c>
      <c r="C5692" s="3" t="s">
        <v>87</v>
      </c>
      <c r="D5692" s="3" t="s">
        <v>45</v>
      </c>
      <c r="E5692">
        <v>2020</v>
      </c>
      <c r="F5692" s="3" t="str">
        <f t="shared" si="176"/>
        <v>CFSpillLONG L2020</v>
      </c>
      <c r="G5692" s="9">
        <v>0</v>
      </c>
      <c r="H5692" s="9">
        <v>7.2329999999999997</v>
      </c>
      <c r="I5692" s="9">
        <v>10.016999999999999</v>
      </c>
      <c r="J5692" s="9">
        <v>1.591</v>
      </c>
      <c r="K5692" s="9">
        <v>0</v>
      </c>
      <c r="L5692" s="9">
        <v>3.1739999999999999</v>
      </c>
      <c r="M5692" s="9">
        <v>10.367000000000001</v>
      </c>
      <c r="N5692" s="9">
        <v>21.55</v>
      </c>
      <c r="O5692" s="9">
        <v>18.96</v>
      </c>
      <c r="P5692" s="9">
        <v>8.4179999999999993</v>
      </c>
      <c r="Q5692" s="9">
        <v>0</v>
      </c>
      <c r="R5692" s="9">
        <v>0</v>
      </c>
      <c r="S5692" s="9">
        <v>0</v>
      </c>
      <c r="T5692" s="9">
        <v>0</v>
      </c>
    </row>
    <row r="5693" spans="1:20" x14ac:dyDescent="0.35">
      <c r="A5693">
        <f t="shared" si="177"/>
        <v>5693</v>
      </c>
      <c r="B5693" s="3" t="s">
        <v>72</v>
      </c>
      <c r="C5693" s="3" t="s">
        <v>87</v>
      </c>
      <c r="D5693" s="3" t="s">
        <v>45</v>
      </c>
      <c r="E5693">
        <v>2021</v>
      </c>
      <c r="F5693" s="3" t="str">
        <f t="shared" si="176"/>
        <v>CFSpillLONG L2021</v>
      </c>
      <c r="G5693" s="9">
        <v>0</v>
      </c>
      <c r="H5693" s="9">
        <v>0</v>
      </c>
      <c r="I5693" s="9">
        <v>2.2509999999999999</v>
      </c>
      <c r="J5693" s="9">
        <v>7.9359999999999999</v>
      </c>
      <c r="K5693" s="9">
        <v>2.2120000000000002</v>
      </c>
      <c r="L5693" s="9">
        <v>13.965</v>
      </c>
      <c r="M5693" s="9">
        <v>11.689</v>
      </c>
      <c r="N5693" s="9">
        <v>16.446000000000002</v>
      </c>
      <c r="O5693" s="9">
        <v>18.599</v>
      </c>
      <c r="P5693" s="9">
        <v>9.9269999999999996</v>
      </c>
      <c r="Q5693" s="9">
        <v>0.57299999999999995</v>
      </c>
      <c r="R5693" s="9">
        <v>0</v>
      </c>
      <c r="S5693" s="9">
        <v>0</v>
      </c>
      <c r="T5693" s="9">
        <v>0</v>
      </c>
    </row>
    <row r="5694" spans="1:20" x14ac:dyDescent="0.35">
      <c r="A5694">
        <f t="shared" si="177"/>
        <v>5694</v>
      </c>
      <c r="B5694" s="3" t="s">
        <v>72</v>
      </c>
      <c r="C5694" s="3" t="s">
        <v>87</v>
      </c>
      <c r="D5694" s="3" t="s">
        <v>45</v>
      </c>
      <c r="E5694">
        <v>2022</v>
      </c>
      <c r="F5694" s="3" t="str">
        <f t="shared" si="176"/>
        <v>CFSpillLONG L2022</v>
      </c>
      <c r="G5694" s="9">
        <v>0</v>
      </c>
      <c r="H5694" s="9">
        <v>0</v>
      </c>
      <c r="I5694" s="9">
        <v>4.9379999999999997</v>
      </c>
      <c r="J5694" s="9">
        <v>13.872999999999999</v>
      </c>
      <c r="K5694" s="9">
        <v>11.163</v>
      </c>
      <c r="L5694" s="9">
        <v>7.0129999999999999</v>
      </c>
      <c r="M5694" s="9">
        <v>4.5330000000000004</v>
      </c>
      <c r="N5694" s="9">
        <v>7.4870000000000001</v>
      </c>
      <c r="O5694" s="9">
        <v>4.8259999999999996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</row>
    <row r="5695" spans="1:20" x14ac:dyDescent="0.35">
      <c r="A5695">
        <f t="shared" si="177"/>
        <v>5695</v>
      </c>
      <c r="B5695" s="3" t="s">
        <v>72</v>
      </c>
      <c r="C5695" s="3" t="s">
        <v>87</v>
      </c>
      <c r="D5695" s="3" t="s">
        <v>45</v>
      </c>
      <c r="E5695">
        <v>2023</v>
      </c>
      <c r="F5695" s="3" t="str">
        <f t="shared" si="176"/>
        <v>CFSpillLONG L2023</v>
      </c>
      <c r="G5695" s="9">
        <v>0</v>
      </c>
      <c r="H5695" s="9">
        <v>0</v>
      </c>
      <c r="I5695" s="9">
        <v>0</v>
      </c>
      <c r="J5695" s="9">
        <v>6.2089999999999996</v>
      </c>
      <c r="K5695" s="9">
        <v>3.8570000000000002</v>
      </c>
      <c r="L5695" s="9">
        <v>6.7839999999999998</v>
      </c>
      <c r="M5695" s="9">
        <v>7.9649999999999999</v>
      </c>
      <c r="N5695" s="9">
        <v>11.295999999999999</v>
      </c>
      <c r="O5695" s="9">
        <v>4.2370000000000001</v>
      </c>
      <c r="P5695" s="9">
        <v>1.8480000000000001</v>
      </c>
      <c r="Q5695" s="9">
        <v>0</v>
      </c>
      <c r="R5695" s="9">
        <v>0</v>
      </c>
      <c r="S5695" s="9">
        <v>0</v>
      </c>
      <c r="T5695" s="9">
        <v>0</v>
      </c>
    </row>
    <row r="5696" spans="1:20" x14ac:dyDescent="0.35">
      <c r="A5696">
        <f t="shared" si="177"/>
        <v>5696</v>
      </c>
      <c r="B5696" s="3" t="s">
        <v>72</v>
      </c>
      <c r="C5696" s="3" t="s">
        <v>87</v>
      </c>
      <c r="D5696" s="3" t="s">
        <v>45</v>
      </c>
      <c r="E5696">
        <v>2024</v>
      </c>
      <c r="F5696" s="3" t="str">
        <f t="shared" si="176"/>
        <v>CFSpillLONG L2024</v>
      </c>
      <c r="G5696" s="9">
        <v>0</v>
      </c>
      <c r="H5696" s="9">
        <v>2.8149999999999999</v>
      </c>
      <c r="I5696" s="9">
        <v>2.27</v>
      </c>
      <c r="J5696" s="9">
        <v>6.0069999999999997</v>
      </c>
      <c r="K5696" s="9">
        <v>4.0449999999999999</v>
      </c>
      <c r="L5696" s="9">
        <v>4.22</v>
      </c>
      <c r="M5696" s="9">
        <v>0</v>
      </c>
      <c r="N5696" s="9">
        <v>3.875</v>
      </c>
      <c r="O5696" s="9">
        <v>5.569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</row>
    <row r="5697" spans="1:20" x14ac:dyDescent="0.35">
      <c r="A5697">
        <f t="shared" si="177"/>
        <v>5697</v>
      </c>
      <c r="B5697" s="3" t="s">
        <v>72</v>
      </c>
      <c r="C5697" s="3" t="s">
        <v>87</v>
      </c>
      <c r="D5697" s="3" t="s">
        <v>45</v>
      </c>
      <c r="E5697">
        <v>2025</v>
      </c>
      <c r="F5697" s="3" t="str">
        <f t="shared" si="176"/>
        <v>CFSpillLONG L2025</v>
      </c>
      <c r="G5697" s="9">
        <v>0</v>
      </c>
      <c r="H5697" s="9">
        <v>0</v>
      </c>
      <c r="I5697" s="9">
        <v>0</v>
      </c>
      <c r="J5697" s="9">
        <v>13.204000000000001</v>
      </c>
      <c r="K5697" s="9">
        <v>9.3970000000000002</v>
      </c>
      <c r="L5697" s="9">
        <v>8.1340000000000003</v>
      </c>
      <c r="M5697" s="9">
        <v>5.4039999999999999</v>
      </c>
      <c r="N5697" s="9">
        <v>8.2080000000000002</v>
      </c>
      <c r="O5697" s="9">
        <v>6.67</v>
      </c>
      <c r="P5697" s="9">
        <v>0.114</v>
      </c>
      <c r="Q5697" s="9">
        <v>0</v>
      </c>
      <c r="R5697" s="9">
        <v>0</v>
      </c>
      <c r="S5697" s="9">
        <v>0</v>
      </c>
      <c r="T5697" s="9">
        <v>0</v>
      </c>
    </row>
    <row r="5698" spans="1:20" x14ac:dyDescent="0.35">
      <c r="A5698">
        <f t="shared" si="177"/>
        <v>5698</v>
      </c>
      <c r="B5698" s="3" t="s">
        <v>72</v>
      </c>
      <c r="C5698" s="3" t="s">
        <v>87</v>
      </c>
      <c r="D5698" s="3" t="s">
        <v>45</v>
      </c>
      <c r="E5698">
        <v>2026</v>
      </c>
      <c r="F5698" s="3" t="str">
        <f t="shared" ref="F5698:F5761" si="178">_xlfn.CONCAT(B5698,C5698,D5698,E5698)</f>
        <v>CFSpillLONG L2026</v>
      </c>
      <c r="G5698" s="9">
        <v>0</v>
      </c>
      <c r="H5698" s="9">
        <v>2.601</v>
      </c>
      <c r="I5698" s="9">
        <v>9.5180000000000007</v>
      </c>
      <c r="J5698" s="9">
        <v>15.432</v>
      </c>
      <c r="K5698" s="9">
        <v>3.9289999999999998</v>
      </c>
      <c r="L5698" s="9">
        <v>10.625999999999999</v>
      </c>
      <c r="M5698" s="9">
        <v>10.968</v>
      </c>
      <c r="N5698" s="9">
        <v>11.705</v>
      </c>
      <c r="O5698" s="9">
        <v>5.2729999999999997</v>
      </c>
      <c r="P5698" s="9">
        <v>0.38800000000000001</v>
      </c>
      <c r="Q5698" s="9">
        <v>0</v>
      </c>
      <c r="R5698" s="9">
        <v>0</v>
      </c>
      <c r="S5698" s="9">
        <v>0</v>
      </c>
      <c r="T5698" s="9">
        <v>0</v>
      </c>
    </row>
    <row r="5699" spans="1:20" x14ac:dyDescent="0.35">
      <c r="A5699">
        <f t="shared" ref="A5699:A5762" si="179">A5698+1</f>
        <v>5699</v>
      </c>
      <c r="B5699" s="3" t="s">
        <v>72</v>
      </c>
      <c r="C5699" s="3" t="s">
        <v>87</v>
      </c>
      <c r="D5699" s="3" t="s">
        <v>45</v>
      </c>
      <c r="E5699">
        <v>2027</v>
      </c>
      <c r="F5699" s="3" t="str">
        <f t="shared" si="178"/>
        <v>CFSpillLONG L2027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2.165</v>
      </c>
      <c r="N5699" s="9">
        <v>18.303999999999998</v>
      </c>
      <c r="O5699" s="9">
        <v>15.645</v>
      </c>
      <c r="P5699" s="9">
        <v>0.13600000000000001</v>
      </c>
      <c r="Q5699" s="9">
        <v>0</v>
      </c>
      <c r="R5699" s="9">
        <v>0</v>
      </c>
      <c r="S5699" s="9">
        <v>0</v>
      </c>
      <c r="T5699" s="9">
        <v>0</v>
      </c>
    </row>
    <row r="5700" spans="1:20" x14ac:dyDescent="0.35">
      <c r="A5700">
        <f t="shared" si="179"/>
        <v>5700</v>
      </c>
      <c r="B5700" s="3" t="s">
        <v>72</v>
      </c>
      <c r="C5700" s="3" t="s">
        <v>87</v>
      </c>
      <c r="D5700" s="3" t="s">
        <v>45</v>
      </c>
      <c r="E5700">
        <v>2028</v>
      </c>
      <c r="F5700" s="3" t="str">
        <f t="shared" si="178"/>
        <v>CFSpillLONG L2028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0.254</v>
      </c>
      <c r="M5700" s="9">
        <v>4.149</v>
      </c>
      <c r="N5700" s="9">
        <v>8.3840000000000003</v>
      </c>
      <c r="O5700" s="9">
        <v>11.013999999999999</v>
      </c>
      <c r="P5700" s="9">
        <v>2.2749999999999999</v>
      </c>
      <c r="Q5700" s="9">
        <v>0</v>
      </c>
      <c r="R5700" s="9">
        <v>0</v>
      </c>
      <c r="S5700" s="9">
        <v>0</v>
      </c>
      <c r="T5700" s="9">
        <v>0</v>
      </c>
    </row>
    <row r="5701" spans="1:20" x14ac:dyDescent="0.35">
      <c r="A5701">
        <f t="shared" si="179"/>
        <v>5701</v>
      </c>
      <c r="B5701" s="3" t="s">
        <v>72</v>
      </c>
      <c r="C5701" s="3" t="s">
        <v>87</v>
      </c>
      <c r="D5701" s="3" t="s">
        <v>45</v>
      </c>
      <c r="E5701">
        <v>2029</v>
      </c>
      <c r="F5701" s="3" t="str">
        <f t="shared" si="178"/>
        <v>CFSpillLONG L2029</v>
      </c>
      <c r="G5701" s="9">
        <v>0</v>
      </c>
      <c r="H5701" s="9">
        <v>0</v>
      </c>
      <c r="I5701" s="9">
        <v>0.79600000000000004</v>
      </c>
      <c r="J5701" s="9">
        <v>1.149</v>
      </c>
      <c r="K5701" s="9">
        <v>3.3650000000000002</v>
      </c>
      <c r="L5701" s="9">
        <v>4.5579999999999998</v>
      </c>
      <c r="M5701" s="9">
        <v>5.9379999999999997</v>
      </c>
      <c r="N5701" s="9">
        <v>3.5379999999999998</v>
      </c>
      <c r="O5701" s="9">
        <v>5.9290000000000003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</row>
    <row r="5702" spans="1:20" x14ac:dyDescent="0.35">
      <c r="A5702">
        <f t="shared" si="179"/>
        <v>5702</v>
      </c>
      <c r="B5702" s="3" t="s">
        <v>72</v>
      </c>
      <c r="C5702" s="3" t="s">
        <v>87</v>
      </c>
      <c r="D5702" s="3" t="s">
        <v>46</v>
      </c>
      <c r="E5702">
        <v>2020</v>
      </c>
      <c r="F5702" s="3" t="str">
        <f t="shared" si="178"/>
        <v>CFSpillL FALL2020</v>
      </c>
      <c r="G5702" s="9">
        <v>0</v>
      </c>
      <c r="H5702" s="9">
        <v>5.0010000000000003</v>
      </c>
      <c r="I5702" s="9">
        <v>7.7839999999999998</v>
      </c>
      <c r="J5702" s="9">
        <v>0</v>
      </c>
      <c r="K5702" s="9">
        <v>0</v>
      </c>
      <c r="L5702" s="9">
        <v>0.76300000000000001</v>
      </c>
      <c r="M5702" s="9">
        <v>8.1349999999999998</v>
      </c>
      <c r="N5702" s="9">
        <v>19.318000000000001</v>
      </c>
      <c r="O5702" s="9">
        <v>16.728000000000002</v>
      </c>
      <c r="P5702" s="9">
        <v>6.1849999999999996</v>
      </c>
      <c r="Q5702" s="9">
        <v>0</v>
      </c>
      <c r="R5702" s="9">
        <v>0</v>
      </c>
      <c r="S5702" s="9">
        <v>0</v>
      </c>
      <c r="T5702" s="9">
        <v>0</v>
      </c>
    </row>
    <row r="5703" spans="1:20" x14ac:dyDescent="0.35">
      <c r="A5703">
        <f t="shared" si="179"/>
        <v>5703</v>
      </c>
      <c r="B5703" s="3" t="s">
        <v>72</v>
      </c>
      <c r="C5703" s="3" t="s">
        <v>87</v>
      </c>
      <c r="D5703" s="3" t="s">
        <v>46</v>
      </c>
      <c r="E5703">
        <v>2021</v>
      </c>
      <c r="F5703" s="3" t="str">
        <f t="shared" si="178"/>
        <v>CFSpillL FALL2021</v>
      </c>
      <c r="G5703" s="9">
        <v>0</v>
      </c>
      <c r="H5703" s="9">
        <v>0</v>
      </c>
      <c r="I5703" s="9">
        <v>1.9E-2</v>
      </c>
      <c r="J5703" s="9">
        <v>5.5309999999999997</v>
      </c>
      <c r="K5703" s="9">
        <v>0</v>
      </c>
      <c r="L5703" s="9">
        <v>11.733000000000001</v>
      </c>
      <c r="M5703" s="9">
        <v>9.4559999999999995</v>
      </c>
      <c r="N5703" s="9">
        <v>14.214</v>
      </c>
      <c r="O5703" s="9">
        <v>16.367000000000001</v>
      </c>
      <c r="P5703" s="9">
        <v>7.6950000000000003</v>
      </c>
      <c r="Q5703" s="9">
        <v>0</v>
      </c>
      <c r="R5703" s="9">
        <v>0</v>
      </c>
      <c r="S5703" s="9">
        <v>0</v>
      </c>
      <c r="T5703" s="9">
        <v>0</v>
      </c>
    </row>
    <row r="5704" spans="1:20" x14ac:dyDescent="0.35">
      <c r="A5704">
        <f t="shared" si="179"/>
        <v>5704</v>
      </c>
      <c r="B5704" s="3" t="s">
        <v>72</v>
      </c>
      <c r="C5704" s="3" t="s">
        <v>87</v>
      </c>
      <c r="D5704" s="3" t="s">
        <v>46</v>
      </c>
      <c r="E5704">
        <v>2022</v>
      </c>
      <c r="F5704" s="3" t="str">
        <f t="shared" si="178"/>
        <v>CFSpillL FALL2022</v>
      </c>
      <c r="G5704" s="9">
        <v>0</v>
      </c>
      <c r="H5704" s="9">
        <v>0</v>
      </c>
      <c r="I5704" s="9">
        <v>2.706</v>
      </c>
      <c r="J5704" s="9">
        <v>11.468</v>
      </c>
      <c r="K5704" s="9">
        <v>8.9309999999999992</v>
      </c>
      <c r="L5704" s="9">
        <v>4.7809999999999997</v>
      </c>
      <c r="M5704" s="9">
        <v>2.3010000000000002</v>
      </c>
      <c r="N5704" s="9">
        <v>5.2549999999999999</v>
      </c>
      <c r="O5704" s="9">
        <v>2.5939999999999999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</row>
    <row r="5705" spans="1:20" x14ac:dyDescent="0.35">
      <c r="A5705">
        <f t="shared" si="179"/>
        <v>5705</v>
      </c>
      <c r="B5705" s="3" t="s">
        <v>72</v>
      </c>
      <c r="C5705" s="3" t="s">
        <v>87</v>
      </c>
      <c r="D5705" s="3" t="s">
        <v>46</v>
      </c>
      <c r="E5705">
        <v>2023</v>
      </c>
      <c r="F5705" s="3" t="str">
        <f t="shared" si="178"/>
        <v>CFSpillL FALL2023</v>
      </c>
      <c r="G5705" s="9">
        <v>0</v>
      </c>
      <c r="H5705" s="9">
        <v>0</v>
      </c>
      <c r="I5705" s="9">
        <v>0</v>
      </c>
      <c r="J5705" s="9">
        <v>3.8039999999999998</v>
      </c>
      <c r="K5705" s="9">
        <v>1.6240000000000001</v>
      </c>
      <c r="L5705" s="9">
        <v>4.5519999999999996</v>
      </c>
      <c r="M5705" s="9">
        <v>5.7329999999999997</v>
      </c>
      <c r="N5705" s="9">
        <v>9.0640000000000001</v>
      </c>
      <c r="O5705" s="9">
        <v>2.0049999999999999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</row>
    <row r="5706" spans="1:20" x14ac:dyDescent="0.35">
      <c r="A5706">
        <f t="shared" si="179"/>
        <v>5706</v>
      </c>
      <c r="B5706" s="3" t="s">
        <v>72</v>
      </c>
      <c r="C5706" s="3" t="s">
        <v>87</v>
      </c>
      <c r="D5706" s="3" t="s">
        <v>46</v>
      </c>
      <c r="E5706">
        <v>2024</v>
      </c>
      <c r="F5706" s="3" t="str">
        <f t="shared" si="178"/>
        <v>CFSpillL FALL2024</v>
      </c>
      <c r="G5706" s="9">
        <v>0</v>
      </c>
      <c r="H5706" s="9">
        <v>0.58299999999999996</v>
      </c>
      <c r="I5706" s="9">
        <v>3.7999999999999999E-2</v>
      </c>
      <c r="J5706" s="9">
        <v>3.6019999999999999</v>
      </c>
      <c r="K5706" s="9">
        <v>1.8120000000000001</v>
      </c>
      <c r="L5706" s="9">
        <v>1.988</v>
      </c>
      <c r="M5706" s="9">
        <v>0</v>
      </c>
      <c r="N5706" s="9">
        <v>1.64</v>
      </c>
      <c r="O5706" s="9">
        <v>3.3359999999999999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</row>
    <row r="5707" spans="1:20" x14ac:dyDescent="0.35">
      <c r="A5707">
        <f t="shared" si="179"/>
        <v>5707</v>
      </c>
      <c r="B5707" s="3" t="s">
        <v>72</v>
      </c>
      <c r="C5707" s="3" t="s">
        <v>87</v>
      </c>
      <c r="D5707" s="3" t="s">
        <v>46</v>
      </c>
      <c r="E5707">
        <v>2025</v>
      </c>
      <c r="F5707" s="3" t="str">
        <f t="shared" si="178"/>
        <v>CFSpillL FALL2025</v>
      </c>
      <c r="G5707" s="9">
        <v>0</v>
      </c>
      <c r="H5707" s="9">
        <v>0</v>
      </c>
      <c r="I5707" s="9">
        <v>0</v>
      </c>
      <c r="J5707" s="9">
        <v>10.798999999999999</v>
      </c>
      <c r="K5707" s="9">
        <v>7.165</v>
      </c>
      <c r="L5707" s="9">
        <v>5.9020000000000001</v>
      </c>
      <c r="M5707" s="9">
        <v>3.1720000000000002</v>
      </c>
      <c r="N5707" s="9">
        <v>5.976</v>
      </c>
      <c r="O5707" s="9">
        <v>4.4370000000000003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</row>
    <row r="5708" spans="1:20" x14ac:dyDescent="0.35">
      <c r="A5708">
        <f t="shared" si="179"/>
        <v>5708</v>
      </c>
      <c r="B5708" s="3" t="s">
        <v>72</v>
      </c>
      <c r="C5708" s="3" t="s">
        <v>87</v>
      </c>
      <c r="D5708" s="3" t="s">
        <v>46</v>
      </c>
      <c r="E5708">
        <v>2026</v>
      </c>
      <c r="F5708" s="3" t="str">
        <f t="shared" si="178"/>
        <v>CFSpillL FALL2026</v>
      </c>
      <c r="G5708" s="9">
        <v>0</v>
      </c>
      <c r="H5708" s="9">
        <v>0.36899999999999999</v>
      </c>
      <c r="I5708" s="9">
        <v>7.2859999999999996</v>
      </c>
      <c r="J5708" s="9">
        <v>13.026999999999999</v>
      </c>
      <c r="K5708" s="9">
        <v>1.6970000000000001</v>
      </c>
      <c r="L5708" s="9">
        <v>8.3940000000000001</v>
      </c>
      <c r="M5708" s="9">
        <v>8.7349999999999994</v>
      </c>
      <c r="N5708" s="9">
        <v>9.4730000000000008</v>
      </c>
      <c r="O5708" s="9">
        <v>3.04</v>
      </c>
      <c r="P5708" s="9">
        <v>0</v>
      </c>
      <c r="Q5708" s="9">
        <v>0</v>
      </c>
      <c r="R5708" s="9">
        <v>0</v>
      </c>
      <c r="S5708" s="9">
        <v>0</v>
      </c>
      <c r="T5708" s="9">
        <v>0</v>
      </c>
    </row>
    <row r="5709" spans="1:20" x14ac:dyDescent="0.35">
      <c r="A5709">
        <f t="shared" si="179"/>
        <v>5709</v>
      </c>
      <c r="B5709" s="3" t="s">
        <v>72</v>
      </c>
      <c r="C5709" s="3" t="s">
        <v>87</v>
      </c>
      <c r="D5709" s="3" t="s">
        <v>46</v>
      </c>
      <c r="E5709">
        <v>2027</v>
      </c>
      <c r="F5709" s="3" t="str">
        <f t="shared" si="178"/>
        <v>CFSpillL FALL2027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16.071000000000002</v>
      </c>
      <c r="O5709" s="9">
        <v>13.413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</row>
    <row r="5710" spans="1:20" x14ac:dyDescent="0.35">
      <c r="A5710">
        <f t="shared" si="179"/>
        <v>5710</v>
      </c>
      <c r="B5710" s="3" t="s">
        <v>72</v>
      </c>
      <c r="C5710" s="3" t="s">
        <v>87</v>
      </c>
      <c r="D5710" s="3" t="s">
        <v>46</v>
      </c>
      <c r="E5710">
        <v>2028</v>
      </c>
      <c r="F5710" s="3" t="str">
        <f t="shared" si="178"/>
        <v>CFSpillL FALL2028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1.917</v>
      </c>
      <c r="N5710" s="9">
        <v>6.1520000000000001</v>
      </c>
      <c r="O5710" s="9">
        <v>8.782</v>
      </c>
      <c r="P5710" s="9">
        <v>4.2999999999999997E-2</v>
      </c>
      <c r="Q5710" s="9">
        <v>0</v>
      </c>
      <c r="R5710" s="9">
        <v>0</v>
      </c>
      <c r="S5710" s="9">
        <v>0</v>
      </c>
      <c r="T5710" s="9">
        <v>0</v>
      </c>
    </row>
    <row r="5711" spans="1:20" x14ac:dyDescent="0.35">
      <c r="A5711">
        <f t="shared" si="179"/>
        <v>5711</v>
      </c>
      <c r="B5711" s="3" t="s">
        <v>72</v>
      </c>
      <c r="C5711" s="3" t="s">
        <v>87</v>
      </c>
      <c r="D5711" s="3" t="s">
        <v>46</v>
      </c>
      <c r="E5711">
        <v>2029</v>
      </c>
      <c r="F5711" s="3" t="str">
        <f t="shared" si="178"/>
        <v>CFSpillL FALL2029</v>
      </c>
      <c r="G5711" s="9">
        <v>0</v>
      </c>
      <c r="H5711" s="9">
        <v>0</v>
      </c>
      <c r="I5711" s="9">
        <v>0</v>
      </c>
      <c r="J5711" s="9">
        <v>0</v>
      </c>
      <c r="K5711" s="9">
        <v>1.133</v>
      </c>
      <c r="L5711" s="9">
        <v>2.3260000000000001</v>
      </c>
      <c r="M5711" s="9">
        <v>3.706</v>
      </c>
      <c r="N5711" s="9">
        <v>1.306</v>
      </c>
      <c r="O5711" s="9">
        <v>3.6970000000000001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</row>
    <row r="5712" spans="1:20" x14ac:dyDescent="0.35">
      <c r="A5712">
        <f t="shared" si="179"/>
        <v>5712</v>
      </c>
      <c r="B5712" s="3" t="s">
        <v>72</v>
      </c>
      <c r="C5712" s="3" t="s">
        <v>87</v>
      </c>
      <c r="D5712" s="3" t="s">
        <v>47</v>
      </c>
      <c r="E5712">
        <v>2020</v>
      </c>
      <c r="F5712" s="3" t="str">
        <f t="shared" si="178"/>
        <v>CFSpillCOULEE2020</v>
      </c>
      <c r="G5712" s="9">
        <v>0</v>
      </c>
      <c r="H5712" s="9">
        <v>2.2450000000000001</v>
      </c>
      <c r="I5712" s="9">
        <v>0</v>
      </c>
      <c r="J5712" s="9">
        <v>0</v>
      </c>
      <c r="K5712" s="9">
        <v>0</v>
      </c>
      <c r="L5712" s="9">
        <v>0</v>
      </c>
      <c r="M5712" s="9">
        <v>0</v>
      </c>
      <c r="N5712" s="9">
        <v>0</v>
      </c>
      <c r="O5712" s="9">
        <v>0</v>
      </c>
      <c r="P5712" s="9">
        <v>6.4000000000000001E-2</v>
      </c>
      <c r="Q5712" s="9">
        <v>0</v>
      </c>
      <c r="R5712" s="9">
        <v>0</v>
      </c>
      <c r="S5712" s="9">
        <v>0</v>
      </c>
      <c r="T5712" s="9">
        <v>0</v>
      </c>
    </row>
    <row r="5713" spans="1:20" x14ac:dyDescent="0.35">
      <c r="A5713">
        <f t="shared" si="179"/>
        <v>5713</v>
      </c>
      <c r="B5713" s="3" t="s">
        <v>72</v>
      </c>
      <c r="C5713" s="3" t="s">
        <v>87</v>
      </c>
      <c r="D5713" s="3" t="s">
        <v>47</v>
      </c>
      <c r="E5713">
        <v>2021</v>
      </c>
      <c r="F5713" s="3" t="str">
        <f t="shared" si="178"/>
        <v>CFSpillCOULEE2021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9">
        <v>0</v>
      </c>
      <c r="M5713" s="9">
        <v>0</v>
      </c>
      <c r="N5713" s="9">
        <v>16.943999999999999</v>
      </c>
      <c r="O5713" s="9">
        <v>32.386000000000003</v>
      </c>
      <c r="P5713" s="9">
        <v>0</v>
      </c>
      <c r="Q5713" s="9">
        <v>17.943999999999999</v>
      </c>
      <c r="R5713" s="9">
        <v>0</v>
      </c>
      <c r="S5713" s="9">
        <v>0</v>
      </c>
      <c r="T5713" s="9">
        <v>0</v>
      </c>
    </row>
    <row r="5714" spans="1:20" x14ac:dyDescent="0.35">
      <c r="A5714">
        <f t="shared" si="179"/>
        <v>5714</v>
      </c>
      <c r="B5714" s="3" t="s">
        <v>72</v>
      </c>
      <c r="C5714" s="3" t="s">
        <v>87</v>
      </c>
      <c r="D5714" s="3" t="s">
        <v>47</v>
      </c>
      <c r="E5714">
        <v>2022</v>
      </c>
      <c r="F5714" s="3" t="str">
        <f t="shared" si="178"/>
        <v>CFSpillCOULEE2022</v>
      </c>
      <c r="G5714" s="9">
        <v>0</v>
      </c>
      <c r="H5714" s="9">
        <v>0</v>
      </c>
      <c r="I5714" s="9">
        <v>0</v>
      </c>
      <c r="J5714" s="9">
        <v>13.012</v>
      </c>
      <c r="K5714" s="9">
        <v>3.355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</row>
    <row r="5715" spans="1:20" x14ac:dyDescent="0.35">
      <c r="A5715">
        <f t="shared" si="179"/>
        <v>5715</v>
      </c>
      <c r="B5715" s="3" t="s">
        <v>72</v>
      </c>
      <c r="C5715" s="3" t="s">
        <v>87</v>
      </c>
      <c r="D5715" s="3" t="s">
        <v>47</v>
      </c>
      <c r="E5715">
        <v>2023</v>
      </c>
      <c r="F5715" s="3" t="str">
        <f t="shared" si="178"/>
        <v>CFSpillCOULEE2023</v>
      </c>
      <c r="G5715" s="9">
        <v>0</v>
      </c>
      <c r="H5715" s="9">
        <v>0</v>
      </c>
      <c r="I5715" s="9">
        <v>0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</row>
    <row r="5716" spans="1:20" x14ac:dyDescent="0.35">
      <c r="A5716">
        <f t="shared" si="179"/>
        <v>5716</v>
      </c>
      <c r="B5716" s="3" t="s">
        <v>72</v>
      </c>
      <c r="C5716" s="3" t="s">
        <v>87</v>
      </c>
      <c r="D5716" s="3" t="s">
        <v>47</v>
      </c>
      <c r="E5716">
        <v>2024</v>
      </c>
      <c r="F5716" s="3" t="str">
        <f t="shared" si="178"/>
        <v>CFSpillCOULEE2024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</row>
    <row r="5717" spans="1:20" x14ac:dyDescent="0.35">
      <c r="A5717">
        <f t="shared" si="179"/>
        <v>5717</v>
      </c>
      <c r="B5717" s="3" t="s">
        <v>72</v>
      </c>
      <c r="C5717" s="3" t="s">
        <v>87</v>
      </c>
      <c r="D5717" s="3" t="s">
        <v>47</v>
      </c>
      <c r="E5717">
        <v>2025</v>
      </c>
      <c r="F5717" s="3" t="str">
        <f t="shared" si="178"/>
        <v>CFSpillCOULEE2025</v>
      </c>
      <c r="G5717" s="9">
        <v>0</v>
      </c>
      <c r="H5717" s="9">
        <v>0</v>
      </c>
      <c r="I5717" s="9">
        <v>0</v>
      </c>
      <c r="J5717" s="9">
        <v>0</v>
      </c>
      <c r="K5717" s="9">
        <v>1.2190000000000001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  <c r="T5717" s="9">
        <v>0</v>
      </c>
    </row>
    <row r="5718" spans="1:20" x14ac:dyDescent="0.35">
      <c r="A5718">
        <f t="shared" si="179"/>
        <v>5718</v>
      </c>
      <c r="B5718" s="3" t="s">
        <v>72</v>
      </c>
      <c r="C5718" s="3" t="s">
        <v>87</v>
      </c>
      <c r="D5718" s="3" t="s">
        <v>47</v>
      </c>
      <c r="E5718">
        <v>2026</v>
      </c>
      <c r="F5718" s="3" t="str">
        <f t="shared" si="178"/>
        <v>CFSpillCOULEE2026</v>
      </c>
      <c r="G5718" s="9">
        <v>0</v>
      </c>
      <c r="H5718" s="9">
        <v>0</v>
      </c>
      <c r="I5718" s="9">
        <v>23.739000000000001</v>
      </c>
      <c r="J5718" s="9">
        <v>31.242000000000001</v>
      </c>
      <c r="K5718" s="9">
        <v>15.702999999999999</v>
      </c>
      <c r="L5718" s="9">
        <v>0</v>
      </c>
      <c r="M5718" s="9">
        <v>10.739000000000001</v>
      </c>
      <c r="N5718" s="9">
        <v>49.588999999999999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</row>
    <row r="5719" spans="1:20" x14ac:dyDescent="0.35">
      <c r="A5719">
        <f t="shared" si="179"/>
        <v>5719</v>
      </c>
      <c r="B5719" s="3" t="s">
        <v>72</v>
      </c>
      <c r="C5719" s="3" t="s">
        <v>87</v>
      </c>
      <c r="D5719" s="3" t="s">
        <v>47</v>
      </c>
      <c r="E5719">
        <v>2027</v>
      </c>
      <c r="F5719" s="3" t="str">
        <f t="shared" si="178"/>
        <v>CFSpillCOULEE2027</v>
      </c>
      <c r="G5719" s="9">
        <v>0</v>
      </c>
      <c r="H5719" s="9">
        <v>0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</row>
    <row r="5720" spans="1:20" x14ac:dyDescent="0.35">
      <c r="A5720">
        <f t="shared" si="179"/>
        <v>5720</v>
      </c>
      <c r="B5720" s="3" t="s">
        <v>72</v>
      </c>
      <c r="C5720" s="3" t="s">
        <v>87</v>
      </c>
      <c r="D5720" s="3" t="s">
        <v>47</v>
      </c>
      <c r="E5720">
        <v>2028</v>
      </c>
      <c r="F5720" s="3" t="str">
        <f t="shared" si="178"/>
        <v>CFSpillCOULEE2028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</row>
    <row r="5721" spans="1:20" x14ac:dyDescent="0.35">
      <c r="A5721">
        <f t="shared" si="179"/>
        <v>5721</v>
      </c>
      <c r="B5721" s="3" t="s">
        <v>72</v>
      </c>
      <c r="C5721" s="3" t="s">
        <v>87</v>
      </c>
      <c r="D5721" s="3" t="s">
        <v>47</v>
      </c>
      <c r="E5721">
        <v>2029</v>
      </c>
      <c r="F5721" s="3" t="str">
        <f t="shared" si="178"/>
        <v>CFSpillCOULEE2029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</row>
    <row r="5722" spans="1:20" x14ac:dyDescent="0.35">
      <c r="A5722">
        <f t="shared" si="179"/>
        <v>5722</v>
      </c>
      <c r="B5722" s="3" t="s">
        <v>72</v>
      </c>
      <c r="C5722" s="3" t="s">
        <v>87</v>
      </c>
      <c r="D5722" s="3" t="s">
        <v>48</v>
      </c>
      <c r="E5722">
        <v>2020</v>
      </c>
      <c r="F5722" s="3" t="str">
        <f t="shared" si="178"/>
        <v>CFSpillCH JOE2020</v>
      </c>
      <c r="G5722" s="9">
        <v>0</v>
      </c>
      <c r="H5722" s="9">
        <v>3.0129999999999999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22.510999999999999</v>
      </c>
      <c r="Q5722" s="9">
        <v>0</v>
      </c>
      <c r="R5722" s="9">
        <v>0</v>
      </c>
      <c r="S5722" s="9">
        <v>0</v>
      </c>
      <c r="T5722" s="9">
        <v>0</v>
      </c>
    </row>
    <row r="5723" spans="1:20" x14ac:dyDescent="0.35">
      <c r="A5723">
        <f t="shared" si="179"/>
        <v>5723</v>
      </c>
      <c r="B5723" s="3" t="s">
        <v>72</v>
      </c>
      <c r="C5723" s="3" t="s">
        <v>87</v>
      </c>
      <c r="D5723" s="3" t="s">
        <v>48</v>
      </c>
      <c r="E5723">
        <v>2021</v>
      </c>
      <c r="F5723" s="3" t="str">
        <f t="shared" si="178"/>
        <v>CFSpillCH JOE2021</v>
      </c>
      <c r="G5723" s="9">
        <v>0</v>
      </c>
      <c r="H5723" s="9">
        <v>0</v>
      </c>
      <c r="I5723" s="9">
        <v>0</v>
      </c>
      <c r="J5723" s="9">
        <v>1.0980000000000001</v>
      </c>
      <c r="K5723" s="9">
        <v>0</v>
      </c>
      <c r="L5723" s="9">
        <v>0</v>
      </c>
      <c r="M5723" s="9">
        <v>0</v>
      </c>
      <c r="N5723" s="9">
        <v>11.701000000000001</v>
      </c>
      <c r="O5723" s="9">
        <v>33.774000000000001</v>
      </c>
      <c r="P5723" s="9">
        <v>0.80400000000000005</v>
      </c>
      <c r="Q5723" s="9">
        <v>47.366999999999997</v>
      </c>
      <c r="R5723" s="9">
        <v>0</v>
      </c>
      <c r="S5723" s="9">
        <v>0</v>
      </c>
      <c r="T5723" s="9">
        <v>0</v>
      </c>
    </row>
    <row r="5724" spans="1:20" x14ac:dyDescent="0.35">
      <c r="A5724">
        <f t="shared" si="179"/>
        <v>5724</v>
      </c>
      <c r="B5724" s="3" t="s">
        <v>72</v>
      </c>
      <c r="C5724" s="3" t="s">
        <v>87</v>
      </c>
      <c r="D5724" s="3" t="s">
        <v>48</v>
      </c>
      <c r="E5724">
        <v>2022</v>
      </c>
      <c r="F5724" s="3" t="str">
        <f t="shared" si="178"/>
        <v>CFSpillCH JOE2022</v>
      </c>
      <c r="G5724" s="9">
        <v>0</v>
      </c>
      <c r="H5724" s="9">
        <v>0</v>
      </c>
      <c r="I5724" s="9">
        <v>0</v>
      </c>
      <c r="J5724" s="9">
        <v>17.79</v>
      </c>
      <c r="K5724" s="9">
        <v>18.529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9">
        <v>0</v>
      </c>
      <c r="T5724" s="9">
        <v>0</v>
      </c>
    </row>
    <row r="5725" spans="1:20" x14ac:dyDescent="0.35">
      <c r="A5725">
        <f t="shared" si="179"/>
        <v>5725</v>
      </c>
      <c r="B5725" s="3" t="s">
        <v>72</v>
      </c>
      <c r="C5725" s="3" t="s">
        <v>87</v>
      </c>
      <c r="D5725" s="3" t="s">
        <v>48</v>
      </c>
      <c r="E5725">
        <v>2023</v>
      </c>
      <c r="F5725" s="3" t="str">
        <f t="shared" si="178"/>
        <v>CFSpillCH JOE2023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</row>
    <row r="5726" spans="1:20" x14ac:dyDescent="0.35">
      <c r="A5726">
        <f t="shared" si="179"/>
        <v>5726</v>
      </c>
      <c r="B5726" s="3" t="s">
        <v>72</v>
      </c>
      <c r="C5726" s="3" t="s">
        <v>87</v>
      </c>
      <c r="D5726" s="3" t="s">
        <v>48</v>
      </c>
      <c r="E5726">
        <v>2024</v>
      </c>
      <c r="F5726" s="3" t="str">
        <f t="shared" si="178"/>
        <v>CFSpillCH JOE2024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  <c r="Q5726" s="9">
        <v>0</v>
      </c>
      <c r="R5726" s="9">
        <v>0</v>
      </c>
      <c r="S5726" s="9">
        <v>0</v>
      </c>
      <c r="T5726" s="9">
        <v>0</v>
      </c>
    </row>
    <row r="5727" spans="1:20" x14ac:dyDescent="0.35">
      <c r="A5727">
        <f t="shared" si="179"/>
        <v>5727</v>
      </c>
      <c r="B5727" s="3" t="s">
        <v>72</v>
      </c>
      <c r="C5727" s="3" t="s">
        <v>87</v>
      </c>
      <c r="D5727" s="3" t="s">
        <v>48</v>
      </c>
      <c r="E5727">
        <v>2025</v>
      </c>
      <c r="F5727" s="3" t="str">
        <f t="shared" si="178"/>
        <v>CFSpillCH JOE2025</v>
      </c>
      <c r="G5727" s="9">
        <v>0</v>
      </c>
      <c r="H5727" s="9">
        <v>0</v>
      </c>
      <c r="I5727" s="9">
        <v>0</v>
      </c>
      <c r="J5727" s="9">
        <v>0</v>
      </c>
      <c r="K5727" s="9">
        <v>16.295999999999999</v>
      </c>
      <c r="L5727" s="9">
        <v>0</v>
      </c>
      <c r="M5727" s="9">
        <v>0</v>
      </c>
      <c r="N5727" s="9">
        <v>0</v>
      </c>
      <c r="O5727" s="9">
        <v>4.6399999999999997</v>
      </c>
      <c r="P5727" s="9">
        <v>0</v>
      </c>
      <c r="Q5727" s="9">
        <v>0</v>
      </c>
      <c r="R5727" s="9">
        <v>0</v>
      </c>
      <c r="S5727" s="9">
        <v>0</v>
      </c>
      <c r="T5727" s="9">
        <v>0</v>
      </c>
    </row>
    <row r="5728" spans="1:20" x14ac:dyDescent="0.35">
      <c r="A5728">
        <f t="shared" si="179"/>
        <v>5728</v>
      </c>
      <c r="B5728" s="3" t="s">
        <v>72</v>
      </c>
      <c r="C5728" s="3" t="s">
        <v>87</v>
      </c>
      <c r="D5728" s="3" t="s">
        <v>48</v>
      </c>
      <c r="E5728">
        <v>2026</v>
      </c>
      <c r="F5728" s="3" t="str">
        <f t="shared" si="178"/>
        <v>CFSpillCH JOE2026</v>
      </c>
      <c r="G5728" s="9">
        <v>0</v>
      </c>
      <c r="H5728" s="9">
        <v>0</v>
      </c>
      <c r="I5728" s="9">
        <v>25.707000000000001</v>
      </c>
      <c r="J5728" s="9">
        <v>34.847999999999999</v>
      </c>
      <c r="K5728" s="9">
        <v>30.055</v>
      </c>
      <c r="L5728" s="9">
        <v>6.298</v>
      </c>
      <c r="M5728" s="9">
        <v>17.803999999999998</v>
      </c>
      <c r="N5728" s="9">
        <v>46.063000000000002</v>
      </c>
      <c r="O5728" s="9">
        <v>0</v>
      </c>
      <c r="P5728" s="9">
        <v>0</v>
      </c>
      <c r="Q5728" s="9">
        <v>0</v>
      </c>
      <c r="R5728" s="9">
        <v>0</v>
      </c>
      <c r="S5728" s="9">
        <v>0</v>
      </c>
      <c r="T5728" s="9">
        <v>0</v>
      </c>
    </row>
    <row r="5729" spans="1:20" x14ac:dyDescent="0.35">
      <c r="A5729">
        <f t="shared" si="179"/>
        <v>5729</v>
      </c>
      <c r="B5729" s="3" t="s">
        <v>72</v>
      </c>
      <c r="C5729" s="3" t="s">
        <v>87</v>
      </c>
      <c r="D5729" s="3" t="s">
        <v>48</v>
      </c>
      <c r="E5729">
        <v>2027</v>
      </c>
      <c r="F5729" s="3" t="str">
        <f t="shared" si="178"/>
        <v>CFSpillCH JOE2027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0</v>
      </c>
      <c r="T5729" s="9">
        <v>0</v>
      </c>
    </row>
    <row r="5730" spans="1:20" x14ac:dyDescent="0.35">
      <c r="A5730">
        <f t="shared" si="179"/>
        <v>5730</v>
      </c>
      <c r="B5730" s="3" t="s">
        <v>72</v>
      </c>
      <c r="C5730" s="3" t="s">
        <v>87</v>
      </c>
      <c r="D5730" s="3" t="s">
        <v>48</v>
      </c>
      <c r="E5730">
        <v>2028</v>
      </c>
      <c r="F5730" s="3" t="str">
        <f t="shared" si="178"/>
        <v>CFSpillCH JOE2028</v>
      </c>
      <c r="G5730" s="9">
        <v>0</v>
      </c>
      <c r="H5730" s="9">
        <v>0</v>
      </c>
      <c r="I5730" s="9">
        <v>0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</row>
    <row r="5731" spans="1:20" x14ac:dyDescent="0.35">
      <c r="A5731">
        <f t="shared" si="179"/>
        <v>5731</v>
      </c>
      <c r="B5731" s="3" t="s">
        <v>72</v>
      </c>
      <c r="C5731" s="3" t="s">
        <v>87</v>
      </c>
      <c r="D5731" s="3" t="s">
        <v>48</v>
      </c>
      <c r="E5731">
        <v>2029</v>
      </c>
      <c r="F5731" s="3" t="str">
        <f t="shared" si="178"/>
        <v>CFSpillCH JOE2029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</row>
    <row r="5732" spans="1:20" x14ac:dyDescent="0.35">
      <c r="A5732">
        <f t="shared" si="179"/>
        <v>5732</v>
      </c>
      <c r="B5732" s="3" t="s">
        <v>72</v>
      </c>
      <c r="C5732" s="3" t="s">
        <v>87</v>
      </c>
      <c r="D5732" s="3" t="s">
        <v>49</v>
      </c>
      <c r="E5732">
        <v>2020</v>
      </c>
      <c r="F5732" s="3" t="str">
        <f t="shared" si="178"/>
        <v>CFSpillWELLS2020</v>
      </c>
      <c r="G5732" s="9">
        <v>0</v>
      </c>
      <c r="H5732" s="9">
        <v>1.4950000000000001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0</v>
      </c>
      <c r="T5732" s="9">
        <v>0</v>
      </c>
    </row>
    <row r="5733" spans="1:20" x14ac:dyDescent="0.35">
      <c r="A5733">
        <f t="shared" si="179"/>
        <v>5733</v>
      </c>
      <c r="B5733" s="3" t="s">
        <v>72</v>
      </c>
      <c r="C5733" s="3" t="s">
        <v>87</v>
      </c>
      <c r="D5733" s="3" t="s">
        <v>49</v>
      </c>
      <c r="E5733">
        <v>2021</v>
      </c>
      <c r="F5733" s="3" t="str">
        <f t="shared" si="178"/>
        <v>CFSpillWELLS2021</v>
      </c>
      <c r="G5733" s="9">
        <v>0</v>
      </c>
      <c r="H5733" s="9">
        <v>0</v>
      </c>
      <c r="I5733" s="9">
        <v>0</v>
      </c>
      <c r="J5733" s="9">
        <v>0</v>
      </c>
      <c r="K5733" s="9">
        <v>0</v>
      </c>
      <c r="L5733" s="9">
        <v>0</v>
      </c>
      <c r="M5733" s="9">
        <v>0</v>
      </c>
      <c r="N5733" s="9">
        <v>6.1890000000000001</v>
      </c>
      <c r="O5733" s="9">
        <v>0</v>
      </c>
      <c r="P5733" s="9">
        <v>0</v>
      </c>
      <c r="Q5733" s="9">
        <v>12.545</v>
      </c>
      <c r="R5733" s="9">
        <v>1.4690000000000001</v>
      </c>
      <c r="S5733" s="9">
        <v>0</v>
      </c>
      <c r="T5733" s="9">
        <v>0</v>
      </c>
    </row>
    <row r="5734" spans="1:20" x14ac:dyDescent="0.35">
      <c r="A5734">
        <f t="shared" si="179"/>
        <v>5734</v>
      </c>
      <c r="B5734" s="3" t="s">
        <v>72</v>
      </c>
      <c r="C5734" s="3" t="s">
        <v>87</v>
      </c>
      <c r="D5734" s="3" t="s">
        <v>49</v>
      </c>
      <c r="E5734">
        <v>2022</v>
      </c>
      <c r="F5734" s="3" t="str">
        <f t="shared" si="178"/>
        <v>CFSpillWELLS2022</v>
      </c>
      <c r="G5734" s="9">
        <v>0</v>
      </c>
      <c r="H5734" s="9">
        <v>0</v>
      </c>
      <c r="I5734" s="9">
        <v>0</v>
      </c>
      <c r="J5734" s="9">
        <v>14.243</v>
      </c>
      <c r="K5734" s="9">
        <v>22.632999999999999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</row>
    <row r="5735" spans="1:20" x14ac:dyDescent="0.35">
      <c r="A5735">
        <f t="shared" si="179"/>
        <v>5735</v>
      </c>
      <c r="B5735" s="3" t="s">
        <v>72</v>
      </c>
      <c r="C5735" s="3" t="s">
        <v>87</v>
      </c>
      <c r="D5735" s="3" t="s">
        <v>49</v>
      </c>
      <c r="E5735">
        <v>2023</v>
      </c>
      <c r="F5735" s="3" t="str">
        <f t="shared" si="178"/>
        <v>CFSpillWELLS2023</v>
      </c>
      <c r="G5735" s="9">
        <v>0</v>
      </c>
      <c r="H5735" s="9">
        <v>0</v>
      </c>
      <c r="I5735" s="9">
        <v>0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  <c r="Q5735" s="9">
        <v>0</v>
      </c>
      <c r="R5735" s="9">
        <v>0</v>
      </c>
      <c r="S5735" s="9">
        <v>0</v>
      </c>
      <c r="T5735" s="9">
        <v>0</v>
      </c>
    </row>
    <row r="5736" spans="1:20" x14ac:dyDescent="0.35">
      <c r="A5736">
        <f t="shared" si="179"/>
        <v>5736</v>
      </c>
      <c r="B5736" s="3" t="s">
        <v>72</v>
      </c>
      <c r="C5736" s="3" t="s">
        <v>87</v>
      </c>
      <c r="D5736" s="3" t="s">
        <v>49</v>
      </c>
      <c r="E5736">
        <v>2024</v>
      </c>
      <c r="F5736" s="3" t="str">
        <f t="shared" si="178"/>
        <v>CFSpillWELLS2024</v>
      </c>
      <c r="G5736" s="9">
        <v>0</v>
      </c>
      <c r="H5736" s="9">
        <v>0</v>
      </c>
      <c r="I5736" s="9">
        <v>0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  <c r="Q5736" s="9">
        <v>0</v>
      </c>
      <c r="R5736" s="9">
        <v>0</v>
      </c>
      <c r="S5736" s="9">
        <v>0</v>
      </c>
      <c r="T5736" s="9">
        <v>0</v>
      </c>
    </row>
    <row r="5737" spans="1:20" x14ac:dyDescent="0.35">
      <c r="A5737">
        <f t="shared" si="179"/>
        <v>5737</v>
      </c>
      <c r="B5737" s="3" t="s">
        <v>72</v>
      </c>
      <c r="C5737" s="3" t="s">
        <v>87</v>
      </c>
      <c r="D5737" s="3" t="s">
        <v>49</v>
      </c>
      <c r="E5737">
        <v>2025</v>
      </c>
      <c r="F5737" s="3" t="str">
        <f t="shared" si="178"/>
        <v>CFSpillWELLS2025</v>
      </c>
      <c r="G5737" s="9">
        <v>0</v>
      </c>
      <c r="H5737" s="9">
        <v>0</v>
      </c>
      <c r="I5737" s="9">
        <v>0</v>
      </c>
      <c r="J5737" s="9">
        <v>0</v>
      </c>
      <c r="K5737" s="9">
        <v>16.634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</row>
    <row r="5738" spans="1:20" x14ac:dyDescent="0.35">
      <c r="A5738">
        <f t="shared" si="179"/>
        <v>5738</v>
      </c>
      <c r="B5738" s="3" t="s">
        <v>72</v>
      </c>
      <c r="C5738" s="3" t="s">
        <v>87</v>
      </c>
      <c r="D5738" s="3" t="s">
        <v>49</v>
      </c>
      <c r="E5738">
        <v>2026</v>
      </c>
      <c r="F5738" s="3" t="str">
        <f t="shared" si="178"/>
        <v>CFSpillWELLS2026</v>
      </c>
      <c r="G5738" s="9">
        <v>0</v>
      </c>
      <c r="H5738" s="9">
        <v>0</v>
      </c>
      <c r="I5738" s="9">
        <v>18.684000000000001</v>
      </c>
      <c r="J5738" s="9">
        <v>36.932000000000002</v>
      </c>
      <c r="K5738" s="9">
        <v>33.796999999999997</v>
      </c>
      <c r="L5738" s="9">
        <v>0</v>
      </c>
      <c r="M5738" s="9">
        <v>13.411</v>
      </c>
      <c r="N5738" s="9">
        <v>44.125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</row>
    <row r="5739" spans="1:20" x14ac:dyDescent="0.35">
      <c r="A5739">
        <f t="shared" si="179"/>
        <v>5739</v>
      </c>
      <c r="B5739" s="3" t="s">
        <v>72</v>
      </c>
      <c r="C5739" s="3" t="s">
        <v>87</v>
      </c>
      <c r="D5739" s="3" t="s">
        <v>49</v>
      </c>
      <c r="E5739">
        <v>2027</v>
      </c>
      <c r="F5739" s="3" t="str">
        <f t="shared" si="178"/>
        <v>CFSpillWELLS2027</v>
      </c>
      <c r="G5739" s="9">
        <v>0</v>
      </c>
      <c r="H5739" s="9">
        <v>0</v>
      </c>
      <c r="I5739" s="9">
        <v>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</row>
    <row r="5740" spans="1:20" x14ac:dyDescent="0.35">
      <c r="A5740">
        <f t="shared" si="179"/>
        <v>5740</v>
      </c>
      <c r="B5740" s="3" t="s">
        <v>72</v>
      </c>
      <c r="C5740" s="3" t="s">
        <v>87</v>
      </c>
      <c r="D5740" s="3" t="s">
        <v>49</v>
      </c>
      <c r="E5740">
        <v>2028</v>
      </c>
      <c r="F5740" s="3" t="str">
        <f t="shared" si="178"/>
        <v>CFSpillWELLS2028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</row>
    <row r="5741" spans="1:20" x14ac:dyDescent="0.35">
      <c r="A5741">
        <f t="shared" si="179"/>
        <v>5741</v>
      </c>
      <c r="B5741" s="3" t="s">
        <v>72</v>
      </c>
      <c r="C5741" s="3" t="s">
        <v>87</v>
      </c>
      <c r="D5741" s="3" t="s">
        <v>49</v>
      </c>
      <c r="E5741">
        <v>2029</v>
      </c>
      <c r="F5741" s="3" t="str">
        <f t="shared" si="178"/>
        <v>CFSpillWELLS2029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</row>
    <row r="5742" spans="1:20" x14ac:dyDescent="0.35">
      <c r="A5742">
        <f t="shared" si="179"/>
        <v>5742</v>
      </c>
      <c r="B5742" s="3" t="s">
        <v>72</v>
      </c>
      <c r="C5742" s="3" t="s">
        <v>87</v>
      </c>
      <c r="D5742" s="3" t="s">
        <v>50</v>
      </c>
      <c r="E5742">
        <v>2020</v>
      </c>
      <c r="F5742" s="3" t="str">
        <f t="shared" si="178"/>
        <v>CFSpillCHELAN2020</v>
      </c>
      <c r="G5742" s="9">
        <v>0</v>
      </c>
      <c r="H5742" s="9">
        <v>0.83899999999999997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1E-3</v>
      </c>
      <c r="P5742" s="9">
        <v>2.3199999999999998</v>
      </c>
      <c r="Q5742" s="9">
        <v>1.0629999999999999</v>
      </c>
      <c r="R5742" s="9">
        <v>0</v>
      </c>
      <c r="S5742" s="9">
        <v>0</v>
      </c>
      <c r="T5742" s="9">
        <v>0</v>
      </c>
    </row>
    <row r="5743" spans="1:20" x14ac:dyDescent="0.35">
      <c r="A5743">
        <f t="shared" si="179"/>
        <v>5743</v>
      </c>
      <c r="B5743" s="3" t="s">
        <v>72</v>
      </c>
      <c r="C5743" s="3" t="s">
        <v>87</v>
      </c>
      <c r="D5743" s="3" t="s">
        <v>50</v>
      </c>
      <c r="E5743">
        <v>2021</v>
      </c>
      <c r="F5743" s="3" t="str">
        <f t="shared" si="178"/>
        <v>CFSpillCHELAN2021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1E-3</v>
      </c>
      <c r="P5743" s="9">
        <v>3.556</v>
      </c>
      <c r="Q5743" s="9">
        <v>1.7969999999999999</v>
      </c>
      <c r="R5743" s="9">
        <v>0</v>
      </c>
      <c r="S5743" s="9">
        <v>0</v>
      </c>
      <c r="T5743" s="9">
        <v>0</v>
      </c>
    </row>
    <row r="5744" spans="1:20" x14ac:dyDescent="0.35">
      <c r="A5744">
        <f t="shared" si="179"/>
        <v>5744</v>
      </c>
      <c r="B5744" s="3" t="s">
        <v>72</v>
      </c>
      <c r="C5744" s="3" t="s">
        <v>87</v>
      </c>
      <c r="D5744" s="3" t="s">
        <v>50</v>
      </c>
      <c r="E5744">
        <v>2022</v>
      </c>
      <c r="F5744" s="3" t="str">
        <f t="shared" si="178"/>
        <v>CFSpillCHELAN2022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1.3380000000000001</v>
      </c>
      <c r="Q5744" s="9">
        <v>0</v>
      </c>
      <c r="R5744" s="9">
        <v>0</v>
      </c>
      <c r="S5744" s="9">
        <v>0</v>
      </c>
      <c r="T5744" s="9">
        <v>0</v>
      </c>
    </row>
    <row r="5745" spans="1:20" x14ac:dyDescent="0.35">
      <c r="A5745">
        <f t="shared" si="179"/>
        <v>5745</v>
      </c>
      <c r="B5745" s="3" t="s">
        <v>72</v>
      </c>
      <c r="C5745" s="3" t="s">
        <v>87</v>
      </c>
      <c r="D5745" s="3" t="s">
        <v>50</v>
      </c>
      <c r="E5745">
        <v>2023</v>
      </c>
      <c r="F5745" s="3" t="str">
        <f t="shared" si="178"/>
        <v>CFSpillCHELAN2023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1E-3</v>
      </c>
      <c r="P5745" s="9">
        <v>3.0640000000000001</v>
      </c>
      <c r="Q5745" s="9">
        <v>1.843</v>
      </c>
      <c r="R5745" s="9">
        <v>0</v>
      </c>
      <c r="S5745" s="9">
        <v>0</v>
      </c>
      <c r="T5745" s="9">
        <v>0</v>
      </c>
    </row>
    <row r="5746" spans="1:20" x14ac:dyDescent="0.35">
      <c r="A5746">
        <f t="shared" si="179"/>
        <v>5746</v>
      </c>
      <c r="B5746" s="3" t="s">
        <v>72</v>
      </c>
      <c r="C5746" s="3" t="s">
        <v>87</v>
      </c>
      <c r="D5746" s="3" t="s">
        <v>50</v>
      </c>
      <c r="E5746">
        <v>2024</v>
      </c>
      <c r="F5746" s="3" t="str">
        <f t="shared" si="178"/>
        <v>CFSpillCHELAN2024</v>
      </c>
      <c r="G5746" s="9">
        <v>0</v>
      </c>
      <c r="H5746" s="9">
        <v>0</v>
      </c>
      <c r="I5746" s="9">
        <v>0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1E-3</v>
      </c>
      <c r="P5746" s="9">
        <v>0</v>
      </c>
      <c r="Q5746" s="9">
        <v>0</v>
      </c>
      <c r="R5746" s="9">
        <v>0</v>
      </c>
      <c r="S5746" s="9">
        <v>0</v>
      </c>
      <c r="T5746" s="9">
        <v>0</v>
      </c>
    </row>
    <row r="5747" spans="1:20" x14ac:dyDescent="0.35">
      <c r="A5747">
        <f t="shared" si="179"/>
        <v>5747</v>
      </c>
      <c r="B5747" s="3" t="s">
        <v>72</v>
      </c>
      <c r="C5747" s="3" t="s">
        <v>87</v>
      </c>
      <c r="D5747" s="3" t="s">
        <v>50</v>
      </c>
      <c r="E5747">
        <v>2025</v>
      </c>
      <c r="F5747" s="3" t="str">
        <f t="shared" si="178"/>
        <v>CFSpillCHELAN2025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1E-3</v>
      </c>
      <c r="P5747" s="9">
        <v>1.431</v>
      </c>
      <c r="Q5747" s="9">
        <v>0</v>
      </c>
      <c r="R5747" s="9">
        <v>0</v>
      </c>
      <c r="S5747" s="9">
        <v>0</v>
      </c>
      <c r="T5747" s="9">
        <v>0</v>
      </c>
    </row>
    <row r="5748" spans="1:20" x14ac:dyDescent="0.35">
      <c r="A5748">
        <f t="shared" si="179"/>
        <v>5748</v>
      </c>
      <c r="B5748" s="3" t="s">
        <v>72</v>
      </c>
      <c r="C5748" s="3" t="s">
        <v>87</v>
      </c>
      <c r="D5748" s="3" t="s">
        <v>50</v>
      </c>
      <c r="E5748">
        <v>2026</v>
      </c>
      <c r="F5748" s="3" t="str">
        <f t="shared" si="178"/>
        <v>CFSpillCHELAN2026</v>
      </c>
      <c r="G5748" s="9">
        <v>0</v>
      </c>
      <c r="H5748" s="9">
        <v>0.57999999999999996</v>
      </c>
      <c r="I5748" s="9">
        <v>0</v>
      </c>
      <c r="J5748" s="9">
        <v>0</v>
      </c>
      <c r="K5748" s="9">
        <v>0</v>
      </c>
      <c r="L5748" s="9">
        <v>1E-3</v>
      </c>
      <c r="M5748" s="9">
        <v>0</v>
      </c>
      <c r="N5748" s="9">
        <v>0</v>
      </c>
      <c r="O5748" s="9">
        <v>1.845</v>
      </c>
      <c r="P5748" s="9">
        <v>3.1269999999999998</v>
      </c>
      <c r="Q5748" s="9">
        <v>0</v>
      </c>
      <c r="R5748" s="9">
        <v>0</v>
      </c>
      <c r="S5748" s="9">
        <v>0</v>
      </c>
      <c r="T5748" s="9">
        <v>0</v>
      </c>
    </row>
    <row r="5749" spans="1:20" x14ac:dyDescent="0.35">
      <c r="A5749">
        <f t="shared" si="179"/>
        <v>5749</v>
      </c>
      <c r="B5749" s="3" t="s">
        <v>72</v>
      </c>
      <c r="C5749" s="3" t="s">
        <v>87</v>
      </c>
      <c r="D5749" s="3" t="s">
        <v>50</v>
      </c>
      <c r="E5749">
        <v>2027</v>
      </c>
      <c r="F5749" s="3" t="str">
        <f t="shared" si="178"/>
        <v>CFSpillCHELAN2027</v>
      </c>
      <c r="G5749" s="9">
        <v>0</v>
      </c>
      <c r="H5749" s="9">
        <v>0</v>
      </c>
      <c r="I5749" s="9">
        <v>0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  <c r="Q5749" s="9">
        <v>0</v>
      </c>
      <c r="R5749" s="9">
        <v>0</v>
      </c>
      <c r="S5749" s="9">
        <v>0</v>
      </c>
      <c r="T5749" s="9">
        <v>0</v>
      </c>
    </row>
    <row r="5750" spans="1:20" x14ac:dyDescent="0.35">
      <c r="A5750">
        <f t="shared" si="179"/>
        <v>5750</v>
      </c>
      <c r="B5750" s="3" t="s">
        <v>72</v>
      </c>
      <c r="C5750" s="3" t="s">
        <v>87</v>
      </c>
      <c r="D5750" s="3" t="s">
        <v>50</v>
      </c>
      <c r="E5750">
        <v>2028</v>
      </c>
      <c r="F5750" s="3" t="str">
        <f t="shared" si="178"/>
        <v>CFSpillCHELAN2028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</row>
    <row r="5751" spans="1:20" x14ac:dyDescent="0.35">
      <c r="A5751">
        <f t="shared" si="179"/>
        <v>5751</v>
      </c>
      <c r="B5751" s="3" t="s">
        <v>72</v>
      </c>
      <c r="C5751" s="3" t="s">
        <v>87</v>
      </c>
      <c r="D5751" s="3" t="s">
        <v>50</v>
      </c>
      <c r="E5751">
        <v>2029</v>
      </c>
      <c r="F5751" s="3" t="str">
        <f t="shared" si="178"/>
        <v>CFSpillCHELAN2029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1E-3</v>
      </c>
      <c r="P5751" s="9">
        <v>0.96</v>
      </c>
      <c r="Q5751" s="9">
        <v>0.84799999999999998</v>
      </c>
      <c r="R5751" s="9">
        <v>0</v>
      </c>
      <c r="S5751" s="9">
        <v>0</v>
      </c>
      <c r="T5751" s="9">
        <v>0</v>
      </c>
    </row>
    <row r="5752" spans="1:20" x14ac:dyDescent="0.35">
      <c r="A5752">
        <f t="shared" si="179"/>
        <v>5752</v>
      </c>
      <c r="B5752" s="3" t="s">
        <v>72</v>
      </c>
      <c r="C5752" s="3" t="s">
        <v>87</v>
      </c>
      <c r="D5752" s="3" t="s">
        <v>51</v>
      </c>
      <c r="E5752">
        <v>2020</v>
      </c>
      <c r="F5752" s="3" t="str">
        <f t="shared" si="178"/>
        <v>CFSpillR RECH2020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32.776000000000003</v>
      </c>
      <c r="Q5752" s="9">
        <v>0</v>
      </c>
      <c r="R5752" s="9">
        <v>0</v>
      </c>
      <c r="S5752" s="9">
        <v>0</v>
      </c>
      <c r="T5752" s="9">
        <v>0</v>
      </c>
    </row>
    <row r="5753" spans="1:20" x14ac:dyDescent="0.35">
      <c r="A5753">
        <f t="shared" si="179"/>
        <v>5753</v>
      </c>
      <c r="B5753" s="3" t="s">
        <v>72</v>
      </c>
      <c r="C5753" s="3" t="s">
        <v>87</v>
      </c>
      <c r="D5753" s="3" t="s">
        <v>51</v>
      </c>
      <c r="E5753">
        <v>2021</v>
      </c>
      <c r="F5753" s="3" t="str">
        <f t="shared" si="178"/>
        <v>CFSpillR RECH2021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0</v>
      </c>
      <c r="M5753" s="9">
        <v>0</v>
      </c>
      <c r="N5753" s="9">
        <v>1.0980000000000001</v>
      </c>
      <c r="O5753" s="9">
        <v>43.402999999999999</v>
      </c>
      <c r="P5753" s="9">
        <v>5.1449999999999996</v>
      </c>
      <c r="Q5753" s="9">
        <v>38.393999999999998</v>
      </c>
      <c r="R5753" s="9">
        <v>0</v>
      </c>
      <c r="S5753" s="9">
        <v>0</v>
      </c>
      <c r="T5753" s="9">
        <v>0</v>
      </c>
    </row>
    <row r="5754" spans="1:20" x14ac:dyDescent="0.35">
      <c r="A5754">
        <f t="shared" si="179"/>
        <v>5754</v>
      </c>
      <c r="B5754" s="3" t="s">
        <v>72</v>
      </c>
      <c r="C5754" s="3" t="s">
        <v>87</v>
      </c>
      <c r="D5754" s="3" t="s">
        <v>51</v>
      </c>
      <c r="E5754">
        <v>2022</v>
      </c>
      <c r="F5754" s="3" t="str">
        <f t="shared" si="178"/>
        <v>CFSpillR RECH2022</v>
      </c>
      <c r="G5754" s="9">
        <v>0</v>
      </c>
      <c r="H5754" s="9">
        <v>0</v>
      </c>
      <c r="I5754" s="9">
        <v>0</v>
      </c>
      <c r="J5754" s="9">
        <v>0</v>
      </c>
      <c r="K5754" s="9">
        <v>10.898</v>
      </c>
      <c r="L5754" s="9">
        <v>0</v>
      </c>
      <c r="M5754" s="9">
        <v>0</v>
      </c>
      <c r="N5754" s="9">
        <v>0</v>
      </c>
      <c r="O5754" s="9">
        <v>0</v>
      </c>
      <c r="P5754" s="9">
        <v>1.135</v>
      </c>
      <c r="Q5754" s="9">
        <v>0</v>
      </c>
      <c r="R5754" s="9">
        <v>0</v>
      </c>
      <c r="S5754" s="9">
        <v>0</v>
      </c>
      <c r="T5754" s="9">
        <v>0</v>
      </c>
    </row>
    <row r="5755" spans="1:20" x14ac:dyDescent="0.35">
      <c r="A5755">
        <f t="shared" si="179"/>
        <v>5755</v>
      </c>
      <c r="B5755" s="3" t="s">
        <v>72</v>
      </c>
      <c r="C5755" s="3" t="s">
        <v>87</v>
      </c>
      <c r="D5755" s="3" t="s">
        <v>51</v>
      </c>
      <c r="E5755">
        <v>2023</v>
      </c>
      <c r="F5755" s="3" t="str">
        <f t="shared" si="178"/>
        <v>CFSpillR RECH2023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</row>
    <row r="5756" spans="1:20" x14ac:dyDescent="0.35">
      <c r="A5756">
        <f t="shared" si="179"/>
        <v>5756</v>
      </c>
      <c r="B5756" s="3" t="s">
        <v>72</v>
      </c>
      <c r="C5756" s="3" t="s">
        <v>87</v>
      </c>
      <c r="D5756" s="3" t="s">
        <v>51</v>
      </c>
      <c r="E5756">
        <v>2024</v>
      </c>
      <c r="F5756" s="3" t="str">
        <f t="shared" si="178"/>
        <v>CFSpillR RECH2024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</row>
    <row r="5757" spans="1:20" x14ac:dyDescent="0.35">
      <c r="A5757">
        <f t="shared" si="179"/>
        <v>5757</v>
      </c>
      <c r="B5757" s="3" t="s">
        <v>72</v>
      </c>
      <c r="C5757" s="3" t="s">
        <v>87</v>
      </c>
      <c r="D5757" s="3" t="s">
        <v>51</v>
      </c>
      <c r="E5757">
        <v>2025</v>
      </c>
      <c r="F5757" s="3" t="str">
        <f t="shared" si="178"/>
        <v>CFSpillR RECH2025</v>
      </c>
      <c r="G5757" s="9">
        <v>0</v>
      </c>
      <c r="H5757" s="9">
        <v>0</v>
      </c>
      <c r="I5757" s="9">
        <v>0</v>
      </c>
      <c r="J5757" s="9">
        <v>0</v>
      </c>
      <c r="K5757" s="9">
        <v>2.5499999999999998</v>
      </c>
      <c r="L5757" s="9">
        <v>0</v>
      </c>
      <c r="M5757" s="9">
        <v>0</v>
      </c>
      <c r="N5757" s="9">
        <v>0</v>
      </c>
      <c r="O5757" s="9">
        <v>11.962999999999999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</row>
    <row r="5758" spans="1:20" x14ac:dyDescent="0.35">
      <c r="A5758">
        <f t="shared" si="179"/>
        <v>5758</v>
      </c>
      <c r="B5758" s="3" t="s">
        <v>72</v>
      </c>
      <c r="C5758" s="3" t="s">
        <v>87</v>
      </c>
      <c r="D5758" s="3" t="s">
        <v>51</v>
      </c>
      <c r="E5758">
        <v>2026</v>
      </c>
      <c r="F5758" s="3" t="str">
        <f t="shared" si="178"/>
        <v>CFSpillR RECH2026</v>
      </c>
      <c r="G5758" s="9">
        <v>0</v>
      </c>
      <c r="H5758" s="9">
        <v>0</v>
      </c>
      <c r="I5758" s="9">
        <v>5.4080000000000004</v>
      </c>
      <c r="J5758" s="9">
        <v>24.411999999999999</v>
      </c>
      <c r="K5758" s="9">
        <v>20.422000000000001</v>
      </c>
      <c r="L5758" s="9">
        <v>0</v>
      </c>
      <c r="M5758" s="9">
        <v>0</v>
      </c>
      <c r="N5758" s="9">
        <v>38.493000000000002</v>
      </c>
      <c r="O5758" s="9">
        <v>2.2429999999999999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</row>
    <row r="5759" spans="1:20" x14ac:dyDescent="0.35">
      <c r="A5759">
        <f t="shared" si="179"/>
        <v>5759</v>
      </c>
      <c r="B5759" s="3" t="s">
        <v>72</v>
      </c>
      <c r="C5759" s="3" t="s">
        <v>87</v>
      </c>
      <c r="D5759" s="3" t="s">
        <v>51</v>
      </c>
      <c r="E5759">
        <v>2027</v>
      </c>
      <c r="F5759" s="3" t="str">
        <f t="shared" si="178"/>
        <v>CFSpillR RECH2027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</row>
    <row r="5760" spans="1:20" x14ac:dyDescent="0.35">
      <c r="A5760">
        <f t="shared" si="179"/>
        <v>5760</v>
      </c>
      <c r="B5760" s="3" t="s">
        <v>72</v>
      </c>
      <c r="C5760" s="3" t="s">
        <v>87</v>
      </c>
      <c r="D5760" s="3" t="s">
        <v>51</v>
      </c>
      <c r="E5760">
        <v>2028</v>
      </c>
      <c r="F5760" s="3" t="str">
        <f t="shared" si="178"/>
        <v>CFSpillR RECH2028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</row>
    <row r="5761" spans="1:20" x14ac:dyDescent="0.35">
      <c r="A5761">
        <f t="shared" si="179"/>
        <v>5761</v>
      </c>
      <c r="B5761" s="3" t="s">
        <v>72</v>
      </c>
      <c r="C5761" s="3" t="s">
        <v>87</v>
      </c>
      <c r="D5761" s="3" t="s">
        <v>51</v>
      </c>
      <c r="E5761">
        <v>2029</v>
      </c>
      <c r="F5761" s="3" t="str">
        <f t="shared" si="178"/>
        <v>CFSpillR RECH2029</v>
      </c>
      <c r="G5761" s="9">
        <v>0</v>
      </c>
      <c r="H5761" s="9">
        <v>0</v>
      </c>
      <c r="I5761" s="9">
        <v>0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</row>
    <row r="5762" spans="1:20" x14ac:dyDescent="0.35">
      <c r="A5762">
        <f t="shared" si="179"/>
        <v>5762</v>
      </c>
      <c r="B5762" s="3" t="s">
        <v>72</v>
      </c>
      <c r="C5762" s="3" t="s">
        <v>87</v>
      </c>
      <c r="D5762" s="3" t="s">
        <v>52</v>
      </c>
      <c r="E5762">
        <v>2020</v>
      </c>
      <c r="F5762" s="3" t="str">
        <f t="shared" ref="F5762:F5825" si="180">_xlfn.CONCAT(B5762,C5762,D5762,E5762)</f>
        <v>CFSpillROCK I2020</v>
      </c>
      <c r="G5762" s="9">
        <v>0</v>
      </c>
      <c r="H5762" s="9">
        <v>0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6.5860000000000003</v>
      </c>
      <c r="Q5762" s="9">
        <v>0</v>
      </c>
      <c r="R5762" s="9">
        <v>0</v>
      </c>
      <c r="S5762" s="9">
        <v>0</v>
      </c>
      <c r="T5762" s="9">
        <v>0</v>
      </c>
    </row>
    <row r="5763" spans="1:20" x14ac:dyDescent="0.35">
      <c r="A5763">
        <f t="shared" ref="A5763:A5826" si="181">A5762+1</f>
        <v>5763</v>
      </c>
      <c r="B5763" s="3" t="s">
        <v>72</v>
      </c>
      <c r="C5763" s="3" t="s">
        <v>87</v>
      </c>
      <c r="D5763" s="3" t="s">
        <v>52</v>
      </c>
      <c r="E5763">
        <v>2021</v>
      </c>
      <c r="F5763" s="3" t="str">
        <f t="shared" si="180"/>
        <v>CFSpillROCK I2021</v>
      </c>
      <c r="G5763" s="9">
        <v>0</v>
      </c>
      <c r="H5763" s="9">
        <v>0</v>
      </c>
      <c r="I5763" s="9">
        <v>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32.200000000000003</v>
      </c>
      <c r="P5763" s="9">
        <v>0</v>
      </c>
      <c r="Q5763" s="9">
        <v>17.690999999999999</v>
      </c>
      <c r="R5763" s="9">
        <v>0</v>
      </c>
      <c r="S5763" s="9">
        <v>0</v>
      </c>
      <c r="T5763" s="9">
        <v>0</v>
      </c>
    </row>
    <row r="5764" spans="1:20" x14ac:dyDescent="0.35">
      <c r="A5764">
        <f t="shared" si="181"/>
        <v>5764</v>
      </c>
      <c r="B5764" s="3" t="s">
        <v>72</v>
      </c>
      <c r="C5764" s="3" t="s">
        <v>87</v>
      </c>
      <c r="D5764" s="3" t="s">
        <v>52</v>
      </c>
      <c r="E5764">
        <v>2022</v>
      </c>
      <c r="F5764" s="3" t="str">
        <f t="shared" si="180"/>
        <v>CFSpillROCK I2022</v>
      </c>
      <c r="G5764" s="9">
        <v>0</v>
      </c>
      <c r="H5764" s="9">
        <v>0</v>
      </c>
      <c r="I5764" s="9">
        <v>0</v>
      </c>
      <c r="J5764" s="9">
        <v>0</v>
      </c>
      <c r="K5764" s="9">
        <v>17.928000000000001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0</v>
      </c>
      <c r="T5764" s="9">
        <v>0</v>
      </c>
    </row>
    <row r="5765" spans="1:20" x14ac:dyDescent="0.35">
      <c r="A5765">
        <f t="shared" si="181"/>
        <v>5765</v>
      </c>
      <c r="B5765" s="3" t="s">
        <v>72</v>
      </c>
      <c r="C5765" s="3" t="s">
        <v>87</v>
      </c>
      <c r="D5765" s="3" t="s">
        <v>52</v>
      </c>
      <c r="E5765">
        <v>2023</v>
      </c>
      <c r="F5765" s="3" t="str">
        <f t="shared" si="180"/>
        <v>CFSpillROCK I2023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0</v>
      </c>
    </row>
    <row r="5766" spans="1:20" x14ac:dyDescent="0.35">
      <c r="A5766">
        <f t="shared" si="181"/>
        <v>5766</v>
      </c>
      <c r="B5766" s="3" t="s">
        <v>72</v>
      </c>
      <c r="C5766" s="3" t="s">
        <v>87</v>
      </c>
      <c r="D5766" s="3" t="s">
        <v>52</v>
      </c>
      <c r="E5766">
        <v>2024</v>
      </c>
      <c r="F5766" s="3" t="str">
        <f t="shared" si="180"/>
        <v>CFSpillROCK I2024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0</v>
      </c>
      <c r="T5766" s="9">
        <v>0</v>
      </c>
    </row>
    <row r="5767" spans="1:20" x14ac:dyDescent="0.35">
      <c r="A5767">
        <f t="shared" si="181"/>
        <v>5767</v>
      </c>
      <c r="B5767" s="3" t="s">
        <v>72</v>
      </c>
      <c r="C5767" s="3" t="s">
        <v>87</v>
      </c>
      <c r="D5767" s="3" t="s">
        <v>52</v>
      </c>
      <c r="E5767">
        <v>2025</v>
      </c>
      <c r="F5767" s="3" t="str">
        <f t="shared" si="180"/>
        <v>CFSpillROCK I2025</v>
      </c>
      <c r="G5767" s="9">
        <v>0</v>
      </c>
      <c r="H5767" s="9">
        <v>0</v>
      </c>
      <c r="I5767" s="9">
        <v>0</v>
      </c>
      <c r="J5767" s="9">
        <v>0</v>
      </c>
      <c r="K5767" s="9">
        <v>5.2370000000000001</v>
      </c>
      <c r="L5767" s="9">
        <v>0</v>
      </c>
      <c r="M5767" s="9">
        <v>0</v>
      </c>
      <c r="N5767" s="9">
        <v>0</v>
      </c>
      <c r="O5767" s="9">
        <v>4.742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</row>
    <row r="5768" spans="1:20" x14ac:dyDescent="0.35">
      <c r="A5768">
        <f t="shared" si="181"/>
        <v>5768</v>
      </c>
      <c r="B5768" s="3" t="s">
        <v>72</v>
      </c>
      <c r="C5768" s="3" t="s">
        <v>87</v>
      </c>
      <c r="D5768" s="3" t="s">
        <v>52</v>
      </c>
      <c r="E5768">
        <v>2026</v>
      </c>
      <c r="F5768" s="3" t="str">
        <f t="shared" si="180"/>
        <v>CFSpillROCK I2026</v>
      </c>
      <c r="G5768" s="9">
        <v>0</v>
      </c>
      <c r="H5768" s="9">
        <v>0</v>
      </c>
      <c r="I5768" s="9">
        <v>3.7069999999999999</v>
      </c>
      <c r="J5768" s="9">
        <v>5.6879999999999997</v>
      </c>
      <c r="K5768" s="9">
        <v>22.962</v>
      </c>
      <c r="L5768" s="9">
        <v>0</v>
      </c>
      <c r="M5768" s="9">
        <v>3.786</v>
      </c>
      <c r="N5768" s="9">
        <v>25.100999999999999</v>
      </c>
      <c r="O5768" s="9">
        <v>0</v>
      </c>
      <c r="P5768" s="9">
        <v>0</v>
      </c>
      <c r="Q5768" s="9">
        <v>0</v>
      </c>
      <c r="R5768" s="9">
        <v>0</v>
      </c>
      <c r="S5768" s="9">
        <v>0</v>
      </c>
      <c r="T5768" s="9">
        <v>0</v>
      </c>
    </row>
    <row r="5769" spans="1:20" x14ac:dyDescent="0.35">
      <c r="A5769">
        <f t="shared" si="181"/>
        <v>5769</v>
      </c>
      <c r="B5769" s="3" t="s">
        <v>72</v>
      </c>
      <c r="C5769" s="3" t="s">
        <v>87</v>
      </c>
      <c r="D5769" s="3" t="s">
        <v>52</v>
      </c>
      <c r="E5769">
        <v>2027</v>
      </c>
      <c r="F5769" s="3" t="str">
        <f t="shared" si="180"/>
        <v>CFSpillROCK I2027</v>
      </c>
      <c r="G5769" s="9">
        <v>0</v>
      </c>
      <c r="H5769" s="9">
        <v>0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0</v>
      </c>
      <c r="P5769" s="9">
        <v>0</v>
      </c>
      <c r="Q5769" s="9">
        <v>0</v>
      </c>
      <c r="R5769" s="9">
        <v>0</v>
      </c>
      <c r="S5769" s="9">
        <v>0</v>
      </c>
      <c r="T5769" s="9">
        <v>0</v>
      </c>
    </row>
    <row r="5770" spans="1:20" x14ac:dyDescent="0.35">
      <c r="A5770">
        <f t="shared" si="181"/>
        <v>5770</v>
      </c>
      <c r="B5770" s="3" t="s">
        <v>72</v>
      </c>
      <c r="C5770" s="3" t="s">
        <v>87</v>
      </c>
      <c r="D5770" s="3" t="s">
        <v>52</v>
      </c>
      <c r="E5770">
        <v>2028</v>
      </c>
      <c r="F5770" s="3" t="str">
        <f t="shared" si="180"/>
        <v>CFSpillROCK I2028</v>
      </c>
      <c r="G5770" s="9">
        <v>0</v>
      </c>
      <c r="H5770" s="9">
        <v>0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</row>
    <row r="5771" spans="1:20" x14ac:dyDescent="0.35">
      <c r="A5771">
        <f t="shared" si="181"/>
        <v>5771</v>
      </c>
      <c r="B5771" s="3" t="s">
        <v>72</v>
      </c>
      <c r="C5771" s="3" t="s">
        <v>87</v>
      </c>
      <c r="D5771" s="3" t="s">
        <v>52</v>
      </c>
      <c r="E5771">
        <v>2029</v>
      </c>
      <c r="F5771" s="3" t="str">
        <f t="shared" si="180"/>
        <v>CFSpillROCK I2029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</row>
    <row r="5772" spans="1:20" x14ac:dyDescent="0.35">
      <c r="A5772">
        <f t="shared" si="181"/>
        <v>5772</v>
      </c>
      <c r="B5772" s="3" t="s">
        <v>72</v>
      </c>
      <c r="C5772" s="3" t="s">
        <v>87</v>
      </c>
      <c r="D5772" s="3" t="s">
        <v>53</v>
      </c>
      <c r="E5772">
        <v>2020</v>
      </c>
      <c r="F5772" s="3" t="str">
        <f t="shared" si="180"/>
        <v>CFSpillWANAP2020</v>
      </c>
      <c r="G5772" s="9">
        <v>0</v>
      </c>
      <c r="H5772" s="9">
        <v>36.341000000000001</v>
      </c>
      <c r="I5772" s="9">
        <v>26.516999999999999</v>
      </c>
      <c r="J5772" s="9">
        <v>0</v>
      </c>
      <c r="K5772" s="9">
        <v>1.585</v>
      </c>
      <c r="L5772" s="9">
        <v>0</v>
      </c>
      <c r="M5772" s="9">
        <v>0</v>
      </c>
      <c r="N5772" s="9">
        <v>15.489000000000001</v>
      </c>
      <c r="O5772" s="9">
        <v>22.12</v>
      </c>
      <c r="P5772" s="9">
        <v>60.47</v>
      </c>
      <c r="Q5772" s="9">
        <v>0</v>
      </c>
      <c r="R5772" s="9">
        <v>0</v>
      </c>
      <c r="S5772" s="9">
        <v>0</v>
      </c>
      <c r="T5772" s="9">
        <v>0</v>
      </c>
    </row>
    <row r="5773" spans="1:20" x14ac:dyDescent="0.35">
      <c r="A5773">
        <f t="shared" si="181"/>
        <v>5773</v>
      </c>
      <c r="B5773" s="3" t="s">
        <v>72</v>
      </c>
      <c r="C5773" s="3" t="s">
        <v>87</v>
      </c>
      <c r="D5773" s="3" t="s">
        <v>53</v>
      </c>
      <c r="E5773">
        <v>2021</v>
      </c>
      <c r="F5773" s="3" t="str">
        <f t="shared" si="180"/>
        <v>CFSpillWANAP2021</v>
      </c>
      <c r="G5773" s="9">
        <v>0</v>
      </c>
      <c r="H5773" s="9">
        <v>0</v>
      </c>
      <c r="I5773" s="9">
        <v>0</v>
      </c>
      <c r="J5773" s="9">
        <v>24.527000000000001</v>
      </c>
      <c r="K5773" s="9">
        <v>24.268999999999998</v>
      </c>
      <c r="L5773" s="9">
        <v>25.422000000000001</v>
      </c>
      <c r="M5773" s="9">
        <v>5.9160000000000004</v>
      </c>
      <c r="N5773" s="9">
        <v>31.459</v>
      </c>
      <c r="O5773" s="9">
        <v>80.807000000000002</v>
      </c>
      <c r="P5773" s="9">
        <v>21.315000000000001</v>
      </c>
      <c r="Q5773" s="9">
        <v>34.274000000000001</v>
      </c>
      <c r="R5773" s="9">
        <v>22.297000000000001</v>
      </c>
      <c r="S5773" s="9">
        <v>0</v>
      </c>
      <c r="T5773" s="9">
        <v>0</v>
      </c>
    </row>
    <row r="5774" spans="1:20" x14ac:dyDescent="0.35">
      <c r="A5774">
        <f t="shared" si="181"/>
        <v>5774</v>
      </c>
      <c r="B5774" s="3" t="s">
        <v>72</v>
      </c>
      <c r="C5774" s="3" t="s">
        <v>87</v>
      </c>
      <c r="D5774" s="3" t="s">
        <v>53</v>
      </c>
      <c r="E5774">
        <v>2022</v>
      </c>
      <c r="F5774" s="3" t="str">
        <f t="shared" si="180"/>
        <v>CFSpillWANAP2022</v>
      </c>
      <c r="G5774" s="9">
        <v>0</v>
      </c>
      <c r="H5774" s="9">
        <v>0</v>
      </c>
      <c r="I5774" s="9">
        <v>0</v>
      </c>
      <c r="J5774" s="9">
        <v>47.906999999999996</v>
      </c>
      <c r="K5774" s="9">
        <v>63.32</v>
      </c>
      <c r="L5774" s="9">
        <v>21.032</v>
      </c>
      <c r="M5774" s="9">
        <v>0</v>
      </c>
      <c r="N5774" s="9">
        <v>0</v>
      </c>
      <c r="O5774" s="9">
        <v>12.077999999999999</v>
      </c>
      <c r="P5774" s="9">
        <v>20.302</v>
      </c>
      <c r="Q5774" s="9">
        <v>0</v>
      </c>
      <c r="R5774" s="9">
        <v>0</v>
      </c>
      <c r="S5774" s="9">
        <v>0</v>
      </c>
      <c r="T5774" s="9">
        <v>0</v>
      </c>
    </row>
    <row r="5775" spans="1:20" x14ac:dyDescent="0.35">
      <c r="A5775">
        <f t="shared" si="181"/>
        <v>5775</v>
      </c>
      <c r="B5775" s="3" t="s">
        <v>72</v>
      </c>
      <c r="C5775" s="3" t="s">
        <v>87</v>
      </c>
      <c r="D5775" s="3" t="s">
        <v>53</v>
      </c>
      <c r="E5775">
        <v>2023</v>
      </c>
      <c r="F5775" s="3" t="str">
        <f t="shared" si="180"/>
        <v>CFSpillWANAP2023</v>
      </c>
      <c r="G5775" s="9">
        <v>0</v>
      </c>
      <c r="H5775" s="9">
        <v>0</v>
      </c>
      <c r="I5775" s="9">
        <v>0</v>
      </c>
      <c r="J5775" s="9">
        <v>9.5359999999999996</v>
      </c>
      <c r="K5775" s="9">
        <v>32.53</v>
      </c>
      <c r="L5775" s="9">
        <v>0</v>
      </c>
      <c r="M5775" s="9">
        <v>0</v>
      </c>
      <c r="N5775" s="9">
        <v>1.2909999999999999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</row>
    <row r="5776" spans="1:20" x14ac:dyDescent="0.35">
      <c r="A5776">
        <f t="shared" si="181"/>
        <v>5776</v>
      </c>
      <c r="B5776" s="3" t="s">
        <v>72</v>
      </c>
      <c r="C5776" s="3" t="s">
        <v>87</v>
      </c>
      <c r="D5776" s="3" t="s">
        <v>53</v>
      </c>
      <c r="E5776">
        <v>2024</v>
      </c>
      <c r="F5776" s="3" t="str">
        <f t="shared" si="180"/>
        <v>CFSpillWANAP2024</v>
      </c>
      <c r="G5776" s="9">
        <v>0</v>
      </c>
      <c r="H5776" s="9">
        <v>25.084</v>
      </c>
      <c r="I5776" s="9">
        <v>0</v>
      </c>
      <c r="J5776" s="9">
        <v>10.381</v>
      </c>
      <c r="K5776" s="9">
        <v>4.9509999999999996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</row>
    <row r="5777" spans="1:20" x14ac:dyDescent="0.35">
      <c r="A5777">
        <f t="shared" si="181"/>
        <v>5777</v>
      </c>
      <c r="B5777" s="3" t="s">
        <v>72</v>
      </c>
      <c r="C5777" s="3" t="s">
        <v>87</v>
      </c>
      <c r="D5777" s="3" t="s">
        <v>53</v>
      </c>
      <c r="E5777">
        <v>2025</v>
      </c>
      <c r="F5777" s="3" t="str">
        <f t="shared" si="180"/>
        <v>CFSpillWANAP2025</v>
      </c>
      <c r="G5777" s="9">
        <v>0</v>
      </c>
      <c r="H5777" s="9">
        <v>0</v>
      </c>
      <c r="I5777" s="9">
        <v>0</v>
      </c>
      <c r="J5777" s="9">
        <v>10.693</v>
      </c>
      <c r="K5777" s="9">
        <v>48.750999999999998</v>
      </c>
      <c r="L5777" s="9">
        <v>1.0940000000000001</v>
      </c>
      <c r="M5777" s="9">
        <v>0</v>
      </c>
      <c r="N5777" s="9">
        <v>0</v>
      </c>
      <c r="O5777" s="9">
        <v>49.173999999999999</v>
      </c>
      <c r="P5777" s="9">
        <v>6.242</v>
      </c>
      <c r="Q5777" s="9">
        <v>0</v>
      </c>
      <c r="R5777" s="9">
        <v>0</v>
      </c>
      <c r="S5777" s="9">
        <v>0</v>
      </c>
      <c r="T5777" s="9">
        <v>0</v>
      </c>
    </row>
    <row r="5778" spans="1:20" x14ac:dyDescent="0.35">
      <c r="A5778">
        <f t="shared" si="181"/>
        <v>5778</v>
      </c>
      <c r="B5778" s="3" t="s">
        <v>72</v>
      </c>
      <c r="C5778" s="3" t="s">
        <v>87</v>
      </c>
      <c r="D5778" s="3" t="s">
        <v>53</v>
      </c>
      <c r="E5778">
        <v>2026</v>
      </c>
      <c r="F5778" s="3" t="str">
        <f t="shared" si="180"/>
        <v>CFSpillWANAP2026</v>
      </c>
      <c r="G5778" s="9">
        <v>0</v>
      </c>
      <c r="H5778" s="9">
        <v>26.212</v>
      </c>
      <c r="I5778" s="9">
        <v>54.627000000000002</v>
      </c>
      <c r="J5778" s="9">
        <v>75.903999999999996</v>
      </c>
      <c r="K5778" s="9">
        <v>67.3</v>
      </c>
      <c r="L5778" s="9">
        <v>29.338999999999999</v>
      </c>
      <c r="M5778" s="9">
        <v>46.426000000000002</v>
      </c>
      <c r="N5778" s="9">
        <v>69.465999999999994</v>
      </c>
      <c r="O5778" s="9">
        <v>33.895000000000003</v>
      </c>
      <c r="P5778" s="9">
        <v>12.567</v>
      </c>
      <c r="Q5778" s="9">
        <v>0</v>
      </c>
      <c r="R5778" s="9">
        <v>0</v>
      </c>
      <c r="S5778" s="9">
        <v>0</v>
      </c>
      <c r="T5778" s="9">
        <v>0</v>
      </c>
    </row>
    <row r="5779" spans="1:20" x14ac:dyDescent="0.35">
      <c r="A5779">
        <f t="shared" si="181"/>
        <v>5779</v>
      </c>
      <c r="B5779" s="3" t="s">
        <v>72</v>
      </c>
      <c r="C5779" s="3" t="s">
        <v>87</v>
      </c>
      <c r="D5779" s="3" t="s">
        <v>53</v>
      </c>
      <c r="E5779">
        <v>2027</v>
      </c>
      <c r="F5779" s="3" t="str">
        <f t="shared" si="180"/>
        <v>CFSpillWANAP2027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</row>
    <row r="5780" spans="1:20" x14ac:dyDescent="0.35">
      <c r="A5780">
        <f t="shared" si="181"/>
        <v>5780</v>
      </c>
      <c r="B5780" s="3" t="s">
        <v>72</v>
      </c>
      <c r="C5780" s="3" t="s">
        <v>87</v>
      </c>
      <c r="D5780" s="3" t="s">
        <v>53</v>
      </c>
      <c r="E5780">
        <v>2028</v>
      </c>
      <c r="F5780" s="3" t="str">
        <f t="shared" si="180"/>
        <v>CFSpillWANAP2028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</row>
    <row r="5781" spans="1:20" x14ac:dyDescent="0.35">
      <c r="A5781">
        <f t="shared" si="181"/>
        <v>5781</v>
      </c>
      <c r="B5781" s="3" t="s">
        <v>72</v>
      </c>
      <c r="C5781" s="3" t="s">
        <v>87</v>
      </c>
      <c r="D5781" s="3" t="s">
        <v>53</v>
      </c>
      <c r="E5781">
        <v>2029</v>
      </c>
      <c r="F5781" s="3" t="str">
        <f t="shared" si="180"/>
        <v>CFSpillWANAP2029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3.0259999999999998</v>
      </c>
      <c r="N5781" s="9">
        <v>4.0720000000000001</v>
      </c>
      <c r="O5781" s="9">
        <v>13.379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</row>
    <row r="5782" spans="1:20" x14ac:dyDescent="0.35">
      <c r="A5782">
        <f t="shared" si="181"/>
        <v>5782</v>
      </c>
      <c r="B5782" s="3" t="s">
        <v>72</v>
      </c>
      <c r="C5782" s="3" t="s">
        <v>87</v>
      </c>
      <c r="D5782" s="3" t="s">
        <v>54</v>
      </c>
      <c r="E5782">
        <v>2020</v>
      </c>
      <c r="F5782" s="3" t="str">
        <f t="shared" si="180"/>
        <v>CFSpillPRIEST2020</v>
      </c>
      <c r="G5782" s="9">
        <v>0</v>
      </c>
      <c r="H5782" s="9">
        <v>0</v>
      </c>
      <c r="I5782" s="9">
        <v>0</v>
      </c>
      <c r="J5782" s="9">
        <v>0</v>
      </c>
      <c r="K5782" s="9">
        <v>3.4670000000000001</v>
      </c>
      <c r="L5782" s="9">
        <v>0</v>
      </c>
      <c r="M5782" s="9">
        <v>0</v>
      </c>
      <c r="N5782" s="9">
        <v>0</v>
      </c>
      <c r="O5782" s="9">
        <v>0</v>
      </c>
      <c r="P5782" s="9">
        <v>30.759</v>
      </c>
      <c r="Q5782" s="9">
        <v>0</v>
      </c>
      <c r="R5782" s="9">
        <v>0</v>
      </c>
      <c r="S5782" s="9">
        <v>0</v>
      </c>
      <c r="T5782" s="9">
        <v>0</v>
      </c>
    </row>
    <row r="5783" spans="1:20" x14ac:dyDescent="0.35">
      <c r="A5783">
        <f t="shared" si="181"/>
        <v>5783</v>
      </c>
      <c r="B5783" s="3" t="s">
        <v>72</v>
      </c>
      <c r="C5783" s="3" t="s">
        <v>87</v>
      </c>
      <c r="D5783" s="3" t="s">
        <v>54</v>
      </c>
      <c r="E5783">
        <v>2021</v>
      </c>
      <c r="F5783" s="3" t="str">
        <f t="shared" si="180"/>
        <v>CFSpillPRIEST2021</v>
      </c>
      <c r="G5783" s="9">
        <v>0</v>
      </c>
      <c r="H5783" s="9">
        <v>0</v>
      </c>
      <c r="I5783" s="9">
        <v>0</v>
      </c>
      <c r="J5783" s="9">
        <v>21.963000000000001</v>
      </c>
      <c r="K5783" s="9">
        <v>26.036999999999999</v>
      </c>
      <c r="L5783" s="9">
        <v>17.390999999999998</v>
      </c>
      <c r="M5783" s="9">
        <v>0</v>
      </c>
      <c r="N5783" s="9">
        <v>0</v>
      </c>
      <c r="O5783" s="9">
        <v>35.29</v>
      </c>
      <c r="P5783" s="9">
        <v>0</v>
      </c>
      <c r="Q5783" s="9">
        <v>49.420999999999999</v>
      </c>
      <c r="R5783" s="9">
        <v>0</v>
      </c>
      <c r="S5783" s="9">
        <v>0</v>
      </c>
      <c r="T5783" s="9">
        <v>0</v>
      </c>
    </row>
    <row r="5784" spans="1:20" x14ac:dyDescent="0.35">
      <c r="A5784">
        <f t="shared" si="181"/>
        <v>5784</v>
      </c>
      <c r="B5784" s="3" t="s">
        <v>72</v>
      </c>
      <c r="C5784" s="3" t="s">
        <v>87</v>
      </c>
      <c r="D5784" s="3" t="s">
        <v>54</v>
      </c>
      <c r="E5784">
        <v>2022</v>
      </c>
      <c r="F5784" s="3" t="str">
        <f t="shared" si="180"/>
        <v>CFSpillPRIEST2022</v>
      </c>
      <c r="G5784" s="9">
        <v>0</v>
      </c>
      <c r="H5784" s="9">
        <v>0</v>
      </c>
      <c r="I5784" s="9">
        <v>0</v>
      </c>
      <c r="J5784" s="9">
        <v>44.911000000000001</v>
      </c>
      <c r="K5784" s="9">
        <v>66.7</v>
      </c>
      <c r="L5784" s="9">
        <v>13.247999999999999</v>
      </c>
      <c r="M5784" s="9">
        <v>0</v>
      </c>
      <c r="N5784" s="9">
        <v>0</v>
      </c>
      <c r="O5784" s="9">
        <v>0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</row>
    <row r="5785" spans="1:20" x14ac:dyDescent="0.35">
      <c r="A5785">
        <f t="shared" si="181"/>
        <v>5785</v>
      </c>
      <c r="B5785" s="3" t="s">
        <v>72</v>
      </c>
      <c r="C5785" s="3" t="s">
        <v>87</v>
      </c>
      <c r="D5785" s="3" t="s">
        <v>54</v>
      </c>
      <c r="E5785">
        <v>2023</v>
      </c>
      <c r="F5785" s="3" t="str">
        <f t="shared" si="180"/>
        <v>CFSpillPRIEST2023</v>
      </c>
      <c r="G5785" s="9">
        <v>0</v>
      </c>
      <c r="H5785" s="9">
        <v>0</v>
      </c>
      <c r="I5785" s="9">
        <v>0</v>
      </c>
      <c r="J5785" s="9">
        <v>6.9139999999999997</v>
      </c>
      <c r="K5785" s="9">
        <v>34.24</v>
      </c>
      <c r="L5785" s="9">
        <v>0</v>
      </c>
      <c r="M5785" s="9">
        <v>0</v>
      </c>
      <c r="N5785" s="9">
        <v>0</v>
      </c>
      <c r="O5785" s="9">
        <v>0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</row>
    <row r="5786" spans="1:20" x14ac:dyDescent="0.35">
      <c r="A5786">
        <f t="shared" si="181"/>
        <v>5786</v>
      </c>
      <c r="B5786" s="3" t="s">
        <v>72</v>
      </c>
      <c r="C5786" s="3" t="s">
        <v>87</v>
      </c>
      <c r="D5786" s="3" t="s">
        <v>54</v>
      </c>
      <c r="E5786">
        <v>2024</v>
      </c>
      <c r="F5786" s="3" t="str">
        <f t="shared" si="180"/>
        <v>CFSpillPRIEST2024</v>
      </c>
      <c r="G5786" s="9">
        <v>0</v>
      </c>
      <c r="H5786" s="9">
        <v>0</v>
      </c>
      <c r="I5786" s="9">
        <v>0</v>
      </c>
      <c r="J5786" s="9">
        <v>7.6980000000000004</v>
      </c>
      <c r="K5786" s="9">
        <v>7.0119999999999996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</row>
    <row r="5787" spans="1:20" x14ac:dyDescent="0.35">
      <c r="A5787">
        <f t="shared" si="181"/>
        <v>5787</v>
      </c>
      <c r="B5787" s="3" t="s">
        <v>72</v>
      </c>
      <c r="C5787" s="3" t="s">
        <v>87</v>
      </c>
      <c r="D5787" s="3" t="s">
        <v>54</v>
      </c>
      <c r="E5787">
        <v>2025</v>
      </c>
      <c r="F5787" s="3" t="str">
        <f t="shared" si="180"/>
        <v>CFSpillPRIEST2025</v>
      </c>
      <c r="G5787" s="9">
        <v>0</v>
      </c>
      <c r="H5787" s="9">
        <v>0</v>
      </c>
      <c r="I5787" s="9">
        <v>0</v>
      </c>
      <c r="J5787" s="9">
        <v>7.8609999999999998</v>
      </c>
      <c r="K5787" s="9">
        <v>50.557000000000002</v>
      </c>
      <c r="L5787" s="9">
        <v>0</v>
      </c>
      <c r="M5787" s="9">
        <v>0</v>
      </c>
      <c r="N5787" s="9">
        <v>0</v>
      </c>
      <c r="O5787" s="9">
        <v>3.109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</row>
    <row r="5788" spans="1:20" x14ac:dyDescent="0.35">
      <c r="A5788">
        <f t="shared" si="181"/>
        <v>5788</v>
      </c>
      <c r="B5788" s="3" t="s">
        <v>72</v>
      </c>
      <c r="C5788" s="3" t="s">
        <v>87</v>
      </c>
      <c r="D5788" s="3" t="s">
        <v>54</v>
      </c>
      <c r="E5788">
        <v>2026</v>
      </c>
      <c r="F5788" s="3" t="str">
        <f t="shared" si="180"/>
        <v>CFSpillPRIEST2026</v>
      </c>
      <c r="G5788" s="9">
        <v>0</v>
      </c>
      <c r="H5788" s="9">
        <v>0</v>
      </c>
      <c r="I5788" s="9">
        <v>13.135999999999999</v>
      </c>
      <c r="J5788" s="9">
        <v>74.010000000000005</v>
      </c>
      <c r="K5788" s="9">
        <v>70.010999999999996</v>
      </c>
      <c r="L5788" s="9">
        <v>21.562000000000001</v>
      </c>
      <c r="M5788" s="9">
        <v>4.3099999999999996</v>
      </c>
      <c r="N5788" s="9">
        <v>23.091999999999999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</row>
    <row r="5789" spans="1:20" x14ac:dyDescent="0.35">
      <c r="A5789">
        <f t="shared" si="181"/>
        <v>5789</v>
      </c>
      <c r="B5789" s="3" t="s">
        <v>72</v>
      </c>
      <c r="C5789" s="3" t="s">
        <v>87</v>
      </c>
      <c r="D5789" s="3" t="s">
        <v>54</v>
      </c>
      <c r="E5789">
        <v>2027</v>
      </c>
      <c r="F5789" s="3" t="str">
        <f t="shared" si="180"/>
        <v>CFSpillPRIEST2027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</row>
    <row r="5790" spans="1:20" x14ac:dyDescent="0.35">
      <c r="A5790">
        <f t="shared" si="181"/>
        <v>5790</v>
      </c>
      <c r="B5790" s="3" t="s">
        <v>72</v>
      </c>
      <c r="C5790" s="3" t="s">
        <v>87</v>
      </c>
      <c r="D5790" s="3" t="s">
        <v>54</v>
      </c>
      <c r="E5790">
        <v>2028</v>
      </c>
      <c r="F5790" s="3" t="str">
        <f t="shared" si="180"/>
        <v>CFSpillPRIEST2028</v>
      </c>
      <c r="G5790" s="9">
        <v>0</v>
      </c>
      <c r="H5790" s="9">
        <v>0</v>
      </c>
      <c r="I5790" s="9">
        <v>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</row>
    <row r="5791" spans="1:20" x14ac:dyDescent="0.35">
      <c r="A5791">
        <f t="shared" si="181"/>
        <v>5791</v>
      </c>
      <c r="B5791" s="3" t="s">
        <v>72</v>
      </c>
      <c r="C5791" s="3" t="s">
        <v>87</v>
      </c>
      <c r="D5791" s="3" t="s">
        <v>54</v>
      </c>
      <c r="E5791">
        <v>2029</v>
      </c>
      <c r="F5791" s="3" t="str">
        <f t="shared" si="180"/>
        <v>CFSpillPRIEST2029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</row>
    <row r="5792" spans="1:20" x14ac:dyDescent="0.35">
      <c r="A5792">
        <f t="shared" si="181"/>
        <v>5792</v>
      </c>
      <c r="B5792" s="3" t="s">
        <v>72</v>
      </c>
      <c r="C5792" s="3" t="s">
        <v>87</v>
      </c>
      <c r="D5792" s="3" t="s">
        <v>55</v>
      </c>
      <c r="E5792">
        <v>2020</v>
      </c>
      <c r="F5792" s="3" t="str">
        <f t="shared" si="180"/>
        <v>CFSpillBRNLEE2020</v>
      </c>
      <c r="G5792" s="9">
        <v>0</v>
      </c>
      <c r="H5792" s="9">
        <v>0</v>
      </c>
      <c r="I5792" s="9">
        <v>0</v>
      </c>
      <c r="J5792" s="9">
        <v>0</v>
      </c>
      <c r="K5792" s="9">
        <v>2.0449999999999999</v>
      </c>
      <c r="L5792" s="9">
        <v>0</v>
      </c>
      <c r="M5792" s="9">
        <v>0</v>
      </c>
      <c r="N5792" s="9">
        <v>2.1190000000000002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</row>
    <row r="5793" spans="1:20" x14ac:dyDescent="0.35">
      <c r="A5793">
        <f t="shared" si="181"/>
        <v>5793</v>
      </c>
      <c r="B5793" s="3" t="s">
        <v>72</v>
      </c>
      <c r="C5793" s="3" t="s">
        <v>87</v>
      </c>
      <c r="D5793" s="3" t="s">
        <v>55</v>
      </c>
      <c r="E5793">
        <v>2021</v>
      </c>
      <c r="F5793" s="3" t="str">
        <f t="shared" si="180"/>
        <v>CFSpillBRNLEE2021</v>
      </c>
      <c r="G5793" s="9">
        <v>0</v>
      </c>
      <c r="H5793" s="9">
        <v>0</v>
      </c>
      <c r="I5793" s="9">
        <v>0</v>
      </c>
      <c r="J5793" s="9">
        <v>2.6549999999999998</v>
      </c>
      <c r="K5793" s="9">
        <v>12.685</v>
      </c>
      <c r="L5793" s="9">
        <v>17.571999999999999</v>
      </c>
      <c r="M5793" s="9">
        <v>17.117000000000001</v>
      </c>
      <c r="N5793" s="9">
        <v>31.263000000000002</v>
      </c>
      <c r="O5793" s="9">
        <v>3.6259999999999999</v>
      </c>
      <c r="P5793" s="9">
        <v>12.33</v>
      </c>
      <c r="Q5793" s="9">
        <v>0</v>
      </c>
      <c r="R5793" s="9">
        <v>0</v>
      </c>
      <c r="S5793" s="9">
        <v>0</v>
      </c>
      <c r="T5793" s="9">
        <v>0</v>
      </c>
    </row>
    <row r="5794" spans="1:20" x14ac:dyDescent="0.35">
      <c r="A5794">
        <f t="shared" si="181"/>
        <v>5794</v>
      </c>
      <c r="B5794" s="3" t="s">
        <v>72</v>
      </c>
      <c r="C5794" s="3" t="s">
        <v>87</v>
      </c>
      <c r="D5794" s="3" t="s">
        <v>55</v>
      </c>
      <c r="E5794">
        <v>2022</v>
      </c>
      <c r="F5794" s="3" t="str">
        <f t="shared" si="180"/>
        <v>CFSpillBRNLEE2022</v>
      </c>
      <c r="G5794" s="9">
        <v>0</v>
      </c>
      <c r="H5794" s="9">
        <v>0</v>
      </c>
      <c r="I5794" s="9">
        <v>1.4890000000000001</v>
      </c>
      <c r="J5794" s="9">
        <v>2.6989999999999998</v>
      </c>
      <c r="K5794" s="9">
        <v>7.1470000000000002</v>
      </c>
      <c r="L5794" s="9">
        <v>0.221</v>
      </c>
      <c r="M5794" s="9">
        <v>0</v>
      </c>
      <c r="N5794" s="9">
        <v>3.1539999999999999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</row>
    <row r="5795" spans="1:20" x14ac:dyDescent="0.35">
      <c r="A5795">
        <f t="shared" si="181"/>
        <v>5795</v>
      </c>
      <c r="B5795" s="3" t="s">
        <v>72</v>
      </c>
      <c r="C5795" s="3" t="s">
        <v>87</v>
      </c>
      <c r="D5795" s="3" t="s">
        <v>55</v>
      </c>
      <c r="E5795">
        <v>2023</v>
      </c>
      <c r="F5795" s="3" t="str">
        <f t="shared" si="180"/>
        <v>CFSpillBRNLEE2023</v>
      </c>
      <c r="G5795" s="9">
        <v>0</v>
      </c>
      <c r="H5795" s="9">
        <v>0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</row>
    <row r="5796" spans="1:20" x14ac:dyDescent="0.35">
      <c r="A5796">
        <f t="shared" si="181"/>
        <v>5796</v>
      </c>
      <c r="B5796" s="3" t="s">
        <v>72</v>
      </c>
      <c r="C5796" s="3" t="s">
        <v>87</v>
      </c>
      <c r="D5796" s="3" t="s">
        <v>55</v>
      </c>
      <c r="E5796">
        <v>2024</v>
      </c>
      <c r="F5796" s="3" t="str">
        <f t="shared" si="180"/>
        <v>CFSpillBRNLEE2024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</row>
    <row r="5797" spans="1:20" x14ac:dyDescent="0.35">
      <c r="A5797">
        <f t="shared" si="181"/>
        <v>5797</v>
      </c>
      <c r="B5797" s="3" t="s">
        <v>72</v>
      </c>
      <c r="C5797" s="3" t="s">
        <v>87</v>
      </c>
      <c r="D5797" s="3" t="s">
        <v>55</v>
      </c>
      <c r="E5797">
        <v>2025</v>
      </c>
      <c r="F5797" s="3" t="str">
        <f t="shared" si="180"/>
        <v>CFSpillBRNLEE2025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2.4430000000000001</v>
      </c>
      <c r="M5797" s="9">
        <v>0</v>
      </c>
      <c r="N5797" s="9">
        <v>4.0000000000000001E-3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</row>
    <row r="5798" spans="1:20" x14ac:dyDescent="0.35">
      <c r="A5798">
        <f t="shared" si="181"/>
        <v>5798</v>
      </c>
      <c r="B5798" s="3" t="s">
        <v>72</v>
      </c>
      <c r="C5798" s="3" t="s">
        <v>87</v>
      </c>
      <c r="D5798" s="3" t="s">
        <v>55</v>
      </c>
      <c r="E5798">
        <v>2026</v>
      </c>
      <c r="F5798" s="3" t="str">
        <f t="shared" si="180"/>
        <v>CFSpillBRNLEE2026</v>
      </c>
      <c r="G5798" s="9">
        <v>0</v>
      </c>
      <c r="H5798" s="9">
        <v>0</v>
      </c>
      <c r="I5798" s="9">
        <v>0</v>
      </c>
      <c r="J5798" s="9">
        <v>3.2829999999999999</v>
      </c>
      <c r="K5798" s="9">
        <v>13.852</v>
      </c>
      <c r="L5798" s="9">
        <v>15.885999999999999</v>
      </c>
      <c r="M5798" s="9">
        <v>32.927999999999997</v>
      </c>
      <c r="N5798" s="9">
        <v>33.393000000000001</v>
      </c>
      <c r="O5798" s="9">
        <v>12.746</v>
      </c>
      <c r="P5798" s="9">
        <v>31.209</v>
      </c>
      <c r="Q5798" s="9">
        <v>0</v>
      </c>
      <c r="R5798" s="9">
        <v>0</v>
      </c>
      <c r="S5798" s="9">
        <v>0</v>
      </c>
      <c r="T5798" s="9">
        <v>0</v>
      </c>
    </row>
    <row r="5799" spans="1:20" x14ac:dyDescent="0.35">
      <c r="A5799">
        <f t="shared" si="181"/>
        <v>5799</v>
      </c>
      <c r="B5799" s="3" t="s">
        <v>72</v>
      </c>
      <c r="C5799" s="3" t="s">
        <v>87</v>
      </c>
      <c r="D5799" s="3" t="s">
        <v>55</v>
      </c>
      <c r="E5799">
        <v>2027</v>
      </c>
      <c r="F5799" s="3" t="str">
        <f t="shared" si="180"/>
        <v>CFSpillBRNLEE2027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32.756999999999998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</row>
    <row r="5800" spans="1:20" x14ac:dyDescent="0.35">
      <c r="A5800">
        <f t="shared" si="181"/>
        <v>5800</v>
      </c>
      <c r="B5800" s="3" t="s">
        <v>72</v>
      </c>
      <c r="C5800" s="3" t="s">
        <v>87</v>
      </c>
      <c r="D5800" s="3" t="s">
        <v>55</v>
      </c>
      <c r="E5800">
        <v>2028</v>
      </c>
      <c r="F5800" s="3" t="str">
        <f t="shared" si="180"/>
        <v>CFSpillBRNLEE2028</v>
      </c>
      <c r="G5800" s="9">
        <v>0</v>
      </c>
      <c r="H5800" s="9">
        <v>0</v>
      </c>
      <c r="I5800" s="9">
        <v>0</v>
      </c>
      <c r="J5800" s="9">
        <v>0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</row>
    <row r="5801" spans="1:20" x14ac:dyDescent="0.35">
      <c r="A5801">
        <f t="shared" si="181"/>
        <v>5801</v>
      </c>
      <c r="B5801" s="3" t="s">
        <v>72</v>
      </c>
      <c r="C5801" s="3" t="s">
        <v>87</v>
      </c>
      <c r="D5801" s="3" t="s">
        <v>55</v>
      </c>
      <c r="E5801">
        <v>2029</v>
      </c>
      <c r="F5801" s="3" t="str">
        <f t="shared" si="180"/>
        <v>CFSpillBRNLEE2029</v>
      </c>
      <c r="G5801" s="9">
        <v>0</v>
      </c>
      <c r="H5801" s="9">
        <v>0</v>
      </c>
      <c r="I5801" s="9">
        <v>0</v>
      </c>
      <c r="J5801" s="9">
        <v>0</v>
      </c>
      <c r="K5801" s="9">
        <v>0</v>
      </c>
      <c r="L5801" s="9">
        <v>5.7779999999999996</v>
      </c>
      <c r="M5801" s="9">
        <v>5.3769999999999998</v>
      </c>
      <c r="N5801" s="9">
        <v>0</v>
      </c>
      <c r="O5801" s="9">
        <v>10.217000000000001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</row>
    <row r="5802" spans="1:20" x14ac:dyDescent="0.35">
      <c r="A5802">
        <f t="shared" si="181"/>
        <v>5802</v>
      </c>
      <c r="B5802" s="3" t="s">
        <v>72</v>
      </c>
      <c r="C5802" s="3" t="s">
        <v>87</v>
      </c>
      <c r="D5802" s="3" t="s">
        <v>56</v>
      </c>
      <c r="E5802">
        <v>2020</v>
      </c>
      <c r="F5802" s="3" t="str">
        <f t="shared" si="180"/>
        <v>CFSpillOXBOW2020</v>
      </c>
      <c r="G5802" s="9">
        <v>0</v>
      </c>
      <c r="H5802" s="9">
        <v>0</v>
      </c>
      <c r="I5802" s="9">
        <v>0</v>
      </c>
      <c r="J5802" s="9">
        <v>2.105</v>
      </c>
      <c r="K5802" s="9">
        <v>9.7750000000000004</v>
      </c>
      <c r="L5802" s="9">
        <v>0</v>
      </c>
      <c r="M5802" s="9">
        <v>3.6989999999999998</v>
      </c>
      <c r="N5802" s="9">
        <v>13.846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</row>
    <row r="5803" spans="1:20" x14ac:dyDescent="0.35">
      <c r="A5803">
        <f t="shared" si="181"/>
        <v>5803</v>
      </c>
      <c r="B5803" s="3" t="s">
        <v>72</v>
      </c>
      <c r="C5803" s="3" t="s">
        <v>87</v>
      </c>
      <c r="D5803" s="3" t="s">
        <v>56</v>
      </c>
      <c r="E5803">
        <v>2021</v>
      </c>
      <c r="F5803" s="3" t="str">
        <f t="shared" si="180"/>
        <v>CFSpillOXBOW2021</v>
      </c>
      <c r="G5803" s="9">
        <v>0</v>
      </c>
      <c r="H5803" s="9">
        <v>0</v>
      </c>
      <c r="I5803" s="9">
        <v>0</v>
      </c>
      <c r="J5803" s="9">
        <v>8.5640000000000001</v>
      </c>
      <c r="K5803" s="9">
        <v>21.071000000000002</v>
      </c>
      <c r="L5803" s="9">
        <v>29.32</v>
      </c>
      <c r="M5803" s="9">
        <v>27.966000000000001</v>
      </c>
      <c r="N5803" s="9">
        <v>41.277000000000001</v>
      </c>
      <c r="O5803" s="9">
        <v>15.425000000000001</v>
      </c>
      <c r="P5803" s="9">
        <v>18.584</v>
      </c>
      <c r="Q5803" s="9">
        <v>0</v>
      </c>
      <c r="R5803" s="9">
        <v>0</v>
      </c>
      <c r="S5803" s="9">
        <v>0</v>
      </c>
      <c r="T5803" s="9">
        <v>0</v>
      </c>
    </row>
    <row r="5804" spans="1:20" x14ac:dyDescent="0.35">
      <c r="A5804">
        <f t="shared" si="181"/>
        <v>5804</v>
      </c>
      <c r="B5804" s="3" t="s">
        <v>72</v>
      </c>
      <c r="C5804" s="3" t="s">
        <v>87</v>
      </c>
      <c r="D5804" s="3" t="s">
        <v>56</v>
      </c>
      <c r="E5804">
        <v>2022</v>
      </c>
      <c r="F5804" s="3" t="str">
        <f t="shared" si="180"/>
        <v>CFSpillOXBOW2022</v>
      </c>
      <c r="G5804" s="9">
        <v>0</v>
      </c>
      <c r="H5804" s="9">
        <v>0</v>
      </c>
      <c r="I5804" s="9">
        <v>6.8719999999999999</v>
      </c>
      <c r="J5804" s="9">
        <v>8.0649999999999995</v>
      </c>
      <c r="K5804" s="9">
        <v>14.878</v>
      </c>
      <c r="L5804" s="9">
        <v>11.159000000000001</v>
      </c>
      <c r="M5804" s="9">
        <v>7.5309999999999997</v>
      </c>
      <c r="N5804" s="9">
        <v>14.504</v>
      </c>
      <c r="O5804" s="9">
        <v>2.5089999999999999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</row>
    <row r="5805" spans="1:20" x14ac:dyDescent="0.35">
      <c r="A5805">
        <f t="shared" si="181"/>
        <v>5805</v>
      </c>
      <c r="B5805" s="3" t="s">
        <v>72</v>
      </c>
      <c r="C5805" s="3" t="s">
        <v>87</v>
      </c>
      <c r="D5805" s="3" t="s">
        <v>56</v>
      </c>
      <c r="E5805">
        <v>2023</v>
      </c>
      <c r="F5805" s="3" t="str">
        <f t="shared" si="180"/>
        <v>CFSpillOXBOW2023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6.2009999999999996</v>
      </c>
      <c r="N5805" s="9">
        <v>5.9980000000000002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</row>
    <row r="5806" spans="1:20" x14ac:dyDescent="0.35">
      <c r="A5806">
        <f t="shared" si="181"/>
        <v>5806</v>
      </c>
      <c r="B5806" s="3" t="s">
        <v>72</v>
      </c>
      <c r="C5806" s="3" t="s">
        <v>87</v>
      </c>
      <c r="D5806" s="3" t="s">
        <v>56</v>
      </c>
      <c r="E5806">
        <v>2024</v>
      </c>
      <c r="F5806" s="3" t="str">
        <f t="shared" si="180"/>
        <v>CFSpillOXBOW2024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1.952</v>
      </c>
      <c r="O5806" s="9">
        <v>5.782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</row>
    <row r="5807" spans="1:20" x14ac:dyDescent="0.35">
      <c r="A5807">
        <f t="shared" si="181"/>
        <v>5807</v>
      </c>
      <c r="B5807" s="3" t="s">
        <v>72</v>
      </c>
      <c r="C5807" s="3" t="s">
        <v>87</v>
      </c>
      <c r="D5807" s="3" t="s">
        <v>56</v>
      </c>
      <c r="E5807">
        <v>2025</v>
      </c>
      <c r="F5807" s="3" t="str">
        <f t="shared" si="180"/>
        <v>CFSpillOXBOW2025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13.215</v>
      </c>
      <c r="M5807" s="9">
        <v>7.0359999999999996</v>
      </c>
      <c r="N5807" s="9">
        <v>11.760999999999999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</row>
    <row r="5808" spans="1:20" x14ac:dyDescent="0.35">
      <c r="A5808">
        <f t="shared" si="181"/>
        <v>5808</v>
      </c>
      <c r="B5808" s="3" t="s">
        <v>72</v>
      </c>
      <c r="C5808" s="3" t="s">
        <v>87</v>
      </c>
      <c r="D5808" s="3" t="s">
        <v>56</v>
      </c>
      <c r="E5808">
        <v>2026</v>
      </c>
      <c r="F5808" s="3" t="str">
        <f t="shared" si="180"/>
        <v>CFSpillOXBOW2026</v>
      </c>
      <c r="G5808" s="9">
        <v>0</v>
      </c>
      <c r="H5808" s="9">
        <v>0</v>
      </c>
      <c r="I5808" s="9">
        <v>0</v>
      </c>
      <c r="J5808" s="9">
        <v>9.1920000000000002</v>
      </c>
      <c r="K5808" s="9">
        <v>21.582000000000001</v>
      </c>
      <c r="L5808" s="9">
        <v>27.186</v>
      </c>
      <c r="M5808" s="9">
        <v>44.63</v>
      </c>
      <c r="N5808" s="9">
        <v>44.085000000000001</v>
      </c>
      <c r="O5808" s="9">
        <v>24.463000000000001</v>
      </c>
      <c r="P5808" s="9">
        <v>37.402999999999999</v>
      </c>
      <c r="Q5808" s="9">
        <v>0</v>
      </c>
      <c r="R5808" s="9">
        <v>0</v>
      </c>
      <c r="S5808" s="9">
        <v>0</v>
      </c>
      <c r="T5808" s="9">
        <v>0</v>
      </c>
    </row>
    <row r="5809" spans="1:20" x14ac:dyDescent="0.35">
      <c r="A5809">
        <f t="shared" si="181"/>
        <v>5809</v>
      </c>
      <c r="B5809" s="3" t="s">
        <v>72</v>
      </c>
      <c r="C5809" s="3" t="s">
        <v>87</v>
      </c>
      <c r="D5809" s="3" t="s">
        <v>56</v>
      </c>
      <c r="E5809">
        <v>2027</v>
      </c>
      <c r="F5809" s="3" t="str">
        <f t="shared" si="180"/>
        <v>CFSpillOXBOW2027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5.407</v>
      </c>
      <c r="N5809" s="9">
        <v>44.530999999999999</v>
      </c>
      <c r="O5809" s="9">
        <v>6.1689999999999996</v>
      </c>
      <c r="P5809" s="9">
        <v>0</v>
      </c>
      <c r="Q5809" s="9">
        <v>0</v>
      </c>
      <c r="R5809" s="9">
        <v>0</v>
      </c>
      <c r="S5809" s="9">
        <v>0</v>
      </c>
      <c r="T5809" s="9">
        <v>0</v>
      </c>
    </row>
    <row r="5810" spans="1:20" x14ac:dyDescent="0.35">
      <c r="A5810">
        <f t="shared" si="181"/>
        <v>5810</v>
      </c>
      <c r="B5810" s="3" t="s">
        <v>72</v>
      </c>
      <c r="C5810" s="3" t="s">
        <v>87</v>
      </c>
      <c r="D5810" s="3" t="s">
        <v>56</v>
      </c>
      <c r="E5810">
        <v>2028</v>
      </c>
      <c r="F5810" s="3" t="str">
        <f t="shared" si="180"/>
        <v>CFSpillOXBOW2028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3.0329999999999999</v>
      </c>
      <c r="O5810" s="9">
        <v>3.1070000000000002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</row>
    <row r="5811" spans="1:20" x14ac:dyDescent="0.35">
      <c r="A5811">
        <f t="shared" si="181"/>
        <v>5811</v>
      </c>
      <c r="B5811" s="3" t="s">
        <v>72</v>
      </c>
      <c r="C5811" s="3" t="s">
        <v>87</v>
      </c>
      <c r="D5811" s="3" t="s">
        <v>56</v>
      </c>
      <c r="E5811">
        <v>2029</v>
      </c>
      <c r="F5811" s="3" t="str">
        <f t="shared" si="180"/>
        <v>CFSpillOXBOW2029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14.037000000000001</v>
      </c>
      <c r="M5811" s="9">
        <v>14.047000000000001</v>
      </c>
      <c r="N5811" s="9">
        <v>8.3369999999999997</v>
      </c>
      <c r="O5811" s="9">
        <v>17.303999999999998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</row>
    <row r="5812" spans="1:20" x14ac:dyDescent="0.35">
      <c r="A5812">
        <f t="shared" si="181"/>
        <v>5812</v>
      </c>
      <c r="B5812" s="3" t="s">
        <v>72</v>
      </c>
      <c r="C5812" s="3" t="s">
        <v>87</v>
      </c>
      <c r="D5812" s="3" t="s">
        <v>57</v>
      </c>
      <c r="E5812">
        <v>2020</v>
      </c>
      <c r="F5812" s="3" t="str">
        <f t="shared" si="180"/>
        <v>CFSpillHELL C2020</v>
      </c>
      <c r="G5812" s="9">
        <v>0</v>
      </c>
      <c r="H5812" s="9">
        <v>0</v>
      </c>
      <c r="I5812" s="9">
        <v>0</v>
      </c>
      <c r="J5812" s="9">
        <v>0.375</v>
      </c>
      <c r="K5812" s="9">
        <v>7.992</v>
      </c>
      <c r="L5812" s="9">
        <v>0</v>
      </c>
      <c r="M5812" s="9">
        <v>3.3530000000000002</v>
      </c>
      <c r="N5812" s="9">
        <v>13.747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</row>
    <row r="5813" spans="1:20" x14ac:dyDescent="0.35">
      <c r="A5813">
        <f t="shared" si="181"/>
        <v>5813</v>
      </c>
      <c r="B5813" s="3" t="s">
        <v>72</v>
      </c>
      <c r="C5813" s="3" t="s">
        <v>87</v>
      </c>
      <c r="D5813" s="3" t="s">
        <v>57</v>
      </c>
      <c r="E5813">
        <v>2021</v>
      </c>
      <c r="F5813" s="3" t="str">
        <f t="shared" si="180"/>
        <v>CFSpillHELL C2021</v>
      </c>
      <c r="G5813" s="9">
        <v>0</v>
      </c>
      <c r="H5813" s="9">
        <v>0</v>
      </c>
      <c r="I5813" s="9">
        <v>0</v>
      </c>
      <c r="J5813" s="9">
        <v>7.45</v>
      </c>
      <c r="K5813" s="9">
        <v>19.901</v>
      </c>
      <c r="L5813" s="9">
        <v>28.792999999999999</v>
      </c>
      <c r="M5813" s="9">
        <v>27.52</v>
      </c>
      <c r="N5813" s="9">
        <v>41.69</v>
      </c>
      <c r="O5813" s="9">
        <v>16.215</v>
      </c>
      <c r="P5813" s="9">
        <v>18.943999999999999</v>
      </c>
      <c r="Q5813" s="9">
        <v>0</v>
      </c>
      <c r="R5813" s="9">
        <v>0</v>
      </c>
      <c r="S5813" s="9">
        <v>0</v>
      </c>
      <c r="T5813" s="9">
        <v>0</v>
      </c>
    </row>
    <row r="5814" spans="1:20" x14ac:dyDescent="0.35">
      <c r="A5814">
        <f t="shared" si="181"/>
        <v>5814</v>
      </c>
      <c r="B5814" s="3" t="s">
        <v>72</v>
      </c>
      <c r="C5814" s="3" t="s">
        <v>87</v>
      </c>
      <c r="D5814" s="3" t="s">
        <v>57</v>
      </c>
      <c r="E5814">
        <v>2022</v>
      </c>
      <c r="F5814" s="3" t="str">
        <f t="shared" si="180"/>
        <v>CFSpillHELL C2022</v>
      </c>
      <c r="G5814" s="9">
        <v>0</v>
      </c>
      <c r="H5814" s="9">
        <v>0</v>
      </c>
      <c r="I5814" s="9">
        <v>5.6680000000000001</v>
      </c>
      <c r="J5814" s="9">
        <v>6.9829999999999997</v>
      </c>
      <c r="K5814" s="9">
        <v>13.757</v>
      </c>
      <c r="L5814" s="9">
        <v>10.239000000000001</v>
      </c>
      <c r="M5814" s="9">
        <v>6.62</v>
      </c>
      <c r="N5814" s="9">
        <v>13.826000000000001</v>
      </c>
      <c r="O5814" s="9">
        <v>1.9610000000000001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</row>
    <row r="5815" spans="1:20" x14ac:dyDescent="0.35">
      <c r="A5815">
        <f t="shared" si="181"/>
        <v>5815</v>
      </c>
      <c r="B5815" s="3" t="s">
        <v>72</v>
      </c>
      <c r="C5815" s="3" t="s">
        <v>87</v>
      </c>
      <c r="D5815" s="3" t="s">
        <v>57</v>
      </c>
      <c r="E5815">
        <v>2023</v>
      </c>
      <c r="F5815" s="3" t="str">
        <f t="shared" si="180"/>
        <v>CFSpillHELL C2023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5.8929999999999998</v>
      </c>
      <c r="N5815" s="9">
        <v>5.8520000000000003</v>
      </c>
      <c r="O5815" s="9">
        <v>0</v>
      </c>
      <c r="P5815" s="9">
        <v>0</v>
      </c>
      <c r="Q5815" s="9">
        <v>0</v>
      </c>
      <c r="R5815" s="9">
        <v>0</v>
      </c>
      <c r="S5815" s="9">
        <v>0</v>
      </c>
      <c r="T5815" s="9">
        <v>0</v>
      </c>
    </row>
    <row r="5816" spans="1:20" x14ac:dyDescent="0.35">
      <c r="A5816">
        <f t="shared" si="181"/>
        <v>5816</v>
      </c>
      <c r="B5816" s="3" t="s">
        <v>72</v>
      </c>
      <c r="C5816" s="3" t="s">
        <v>87</v>
      </c>
      <c r="D5816" s="3" t="s">
        <v>57</v>
      </c>
      <c r="E5816">
        <v>2024</v>
      </c>
      <c r="F5816" s="3" t="str">
        <f t="shared" si="180"/>
        <v>CFSpillHELL C2024</v>
      </c>
      <c r="G5816" s="9">
        <v>0</v>
      </c>
      <c r="H5816" s="9">
        <v>0</v>
      </c>
      <c r="I5816" s="9">
        <v>0</v>
      </c>
      <c r="J5816" s="9">
        <v>0</v>
      </c>
      <c r="K5816" s="9">
        <v>0</v>
      </c>
      <c r="L5816" s="9">
        <v>0</v>
      </c>
      <c r="M5816" s="9">
        <v>0</v>
      </c>
      <c r="N5816" s="9">
        <v>1.4790000000000001</v>
      </c>
      <c r="O5816" s="9">
        <v>6.0990000000000002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</row>
    <row r="5817" spans="1:20" x14ac:dyDescent="0.35">
      <c r="A5817">
        <f t="shared" si="181"/>
        <v>5817</v>
      </c>
      <c r="B5817" s="3" t="s">
        <v>72</v>
      </c>
      <c r="C5817" s="3" t="s">
        <v>87</v>
      </c>
      <c r="D5817" s="3" t="s">
        <v>57</v>
      </c>
      <c r="E5817">
        <v>2025</v>
      </c>
      <c r="F5817" s="3" t="str">
        <f t="shared" si="180"/>
        <v>CFSpillHELL C2025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12.17</v>
      </c>
      <c r="M5817" s="9">
        <v>6.2350000000000003</v>
      </c>
      <c r="N5817" s="9">
        <v>11.499000000000001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</row>
    <row r="5818" spans="1:20" x14ac:dyDescent="0.35">
      <c r="A5818">
        <f t="shared" si="181"/>
        <v>5818</v>
      </c>
      <c r="B5818" s="3" t="s">
        <v>72</v>
      </c>
      <c r="C5818" s="3" t="s">
        <v>87</v>
      </c>
      <c r="D5818" s="3" t="s">
        <v>57</v>
      </c>
      <c r="E5818">
        <v>2026</v>
      </c>
      <c r="F5818" s="3" t="str">
        <f t="shared" si="180"/>
        <v>CFSpillHELL C2026</v>
      </c>
      <c r="G5818" s="9">
        <v>0</v>
      </c>
      <c r="H5818" s="9">
        <v>0</v>
      </c>
      <c r="I5818" s="9">
        <v>0</v>
      </c>
      <c r="J5818" s="9">
        <v>8.3710000000000004</v>
      </c>
      <c r="K5818" s="9">
        <v>20.652000000000001</v>
      </c>
      <c r="L5818" s="9">
        <v>26.463000000000001</v>
      </c>
      <c r="M5818" s="9">
        <v>44.506</v>
      </c>
      <c r="N5818" s="9">
        <v>44.252000000000002</v>
      </c>
      <c r="O5818" s="9">
        <v>24.521000000000001</v>
      </c>
      <c r="P5818" s="9">
        <v>37.341999999999999</v>
      </c>
      <c r="Q5818" s="9">
        <v>0</v>
      </c>
      <c r="R5818" s="9">
        <v>0</v>
      </c>
      <c r="S5818" s="9">
        <v>0</v>
      </c>
      <c r="T5818" s="9">
        <v>0</v>
      </c>
    </row>
    <row r="5819" spans="1:20" x14ac:dyDescent="0.35">
      <c r="A5819">
        <f t="shared" si="181"/>
        <v>5819</v>
      </c>
      <c r="B5819" s="3" t="s">
        <v>72</v>
      </c>
      <c r="C5819" s="3" t="s">
        <v>87</v>
      </c>
      <c r="D5819" s="3" t="s">
        <v>57</v>
      </c>
      <c r="E5819">
        <v>2027</v>
      </c>
      <c r="F5819" s="3" t="str">
        <f t="shared" si="180"/>
        <v>CFSpillHELL C2027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4.4279999999999999</v>
      </c>
      <c r="N5819" s="9">
        <v>44.378999999999998</v>
      </c>
      <c r="O5819" s="9">
        <v>5.9260000000000002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</row>
    <row r="5820" spans="1:20" x14ac:dyDescent="0.35">
      <c r="A5820">
        <f t="shared" si="181"/>
        <v>5820</v>
      </c>
      <c r="B5820" s="3" t="s">
        <v>72</v>
      </c>
      <c r="C5820" s="3" t="s">
        <v>87</v>
      </c>
      <c r="D5820" s="3" t="s">
        <v>57</v>
      </c>
      <c r="E5820">
        <v>2028</v>
      </c>
      <c r="F5820" s="3" t="str">
        <f t="shared" si="180"/>
        <v>CFSpillHELL C2028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2.2999999999999998</v>
      </c>
      <c r="O5820" s="9">
        <v>2.9940000000000002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</row>
    <row r="5821" spans="1:20" x14ac:dyDescent="0.35">
      <c r="A5821">
        <f t="shared" si="181"/>
        <v>5821</v>
      </c>
      <c r="B5821" s="3" t="s">
        <v>72</v>
      </c>
      <c r="C5821" s="3" t="s">
        <v>87</v>
      </c>
      <c r="D5821" s="3" t="s">
        <v>57</v>
      </c>
      <c r="E5821">
        <v>2029</v>
      </c>
      <c r="F5821" s="3" t="str">
        <f t="shared" si="180"/>
        <v>CFSpillHELL C2029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13.013</v>
      </c>
      <c r="M5821" s="9">
        <v>13.912000000000001</v>
      </c>
      <c r="N5821" s="9">
        <v>7.9290000000000003</v>
      </c>
      <c r="O5821" s="9">
        <v>17.378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</row>
    <row r="5822" spans="1:20" x14ac:dyDescent="0.35">
      <c r="A5822">
        <f t="shared" si="181"/>
        <v>5822</v>
      </c>
      <c r="B5822" s="3" t="s">
        <v>72</v>
      </c>
      <c r="C5822" s="3" t="s">
        <v>87</v>
      </c>
      <c r="D5822" s="3" t="s">
        <v>58</v>
      </c>
      <c r="E5822">
        <v>2020</v>
      </c>
      <c r="F5822" s="3" t="str">
        <f t="shared" si="180"/>
        <v>CFSpillDWRSHK2020</v>
      </c>
      <c r="G5822" s="9">
        <v>0</v>
      </c>
      <c r="H5822" s="9">
        <v>0</v>
      </c>
      <c r="I5822" s="9">
        <v>3.4710000000000001</v>
      </c>
      <c r="J5822" s="9">
        <v>0.29099999999999998</v>
      </c>
      <c r="K5822" s="9">
        <v>0</v>
      </c>
      <c r="L5822" s="9">
        <v>0</v>
      </c>
      <c r="M5822" s="9">
        <v>7.0000000000000007E-2</v>
      </c>
      <c r="N5822" s="9">
        <v>0</v>
      </c>
      <c r="O5822" s="9">
        <v>0</v>
      </c>
      <c r="P5822" s="9">
        <v>0</v>
      </c>
      <c r="Q5822" s="9">
        <v>1.784</v>
      </c>
      <c r="R5822" s="9">
        <v>1.4730000000000001</v>
      </c>
      <c r="S5822" s="9">
        <v>0.97399999999999998</v>
      </c>
      <c r="T5822" s="9">
        <v>0</v>
      </c>
    </row>
    <row r="5823" spans="1:20" x14ac:dyDescent="0.35">
      <c r="A5823">
        <f t="shared" si="181"/>
        <v>5823</v>
      </c>
      <c r="B5823" s="3" t="s">
        <v>72</v>
      </c>
      <c r="C5823" s="3" t="s">
        <v>87</v>
      </c>
      <c r="D5823" s="3" t="s">
        <v>58</v>
      </c>
      <c r="E5823">
        <v>2021</v>
      </c>
      <c r="F5823" s="3" t="str">
        <f t="shared" si="180"/>
        <v>CFSpillDWRSHK2021</v>
      </c>
      <c r="G5823" s="9">
        <v>0</v>
      </c>
      <c r="H5823" s="9">
        <v>0</v>
      </c>
      <c r="I5823" s="9">
        <v>0</v>
      </c>
      <c r="J5823" s="9">
        <v>4.2279999999999998</v>
      </c>
      <c r="K5823" s="9">
        <v>0</v>
      </c>
      <c r="L5823" s="9">
        <v>2.3170000000000002</v>
      </c>
      <c r="M5823" s="9">
        <v>0</v>
      </c>
      <c r="N5823" s="9">
        <v>8.3520000000000003</v>
      </c>
      <c r="O5823" s="9">
        <v>0</v>
      </c>
      <c r="P5823" s="9">
        <v>0</v>
      </c>
      <c r="Q5823" s="9">
        <v>4.4729999999999999</v>
      </c>
      <c r="R5823" s="9">
        <v>4.2919999999999998</v>
      </c>
      <c r="S5823" s="9">
        <v>3.8439999999999999</v>
      </c>
      <c r="T5823" s="9">
        <v>0</v>
      </c>
    </row>
    <row r="5824" spans="1:20" x14ac:dyDescent="0.35">
      <c r="A5824">
        <f t="shared" si="181"/>
        <v>5824</v>
      </c>
      <c r="B5824" s="3" t="s">
        <v>72</v>
      </c>
      <c r="C5824" s="3" t="s">
        <v>87</v>
      </c>
      <c r="D5824" s="3" t="s">
        <v>58</v>
      </c>
      <c r="E5824">
        <v>2022</v>
      </c>
      <c r="F5824" s="3" t="str">
        <f t="shared" si="180"/>
        <v>CFSpillDWRSHK2022</v>
      </c>
      <c r="G5824" s="9">
        <v>0</v>
      </c>
      <c r="H5824" s="9">
        <v>0</v>
      </c>
      <c r="I5824" s="9">
        <v>0</v>
      </c>
      <c r="J5824" s="9">
        <v>6.4359999999999999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0.89500000000000002</v>
      </c>
      <c r="R5824" s="9">
        <v>0.51200000000000001</v>
      </c>
      <c r="S5824" s="9">
        <v>0</v>
      </c>
      <c r="T5824" s="9">
        <v>0</v>
      </c>
    </row>
    <row r="5825" spans="1:20" x14ac:dyDescent="0.35">
      <c r="A5825">
        <f t="shared" si="181"/>
        <v>5825</v>
      </c>
      <c r="B5825" s="3" t="s">
        <v>72</v>
      </c>
      <c r="C5825" s="3" t="s">
        <v>87</v>
      </c>
      <c r="D5825" s="3" t="s">
        <v>58</v>
      </c>
      <c r="E5825">
        <v>2023</v>
      </c>
      <c r="F5825" s="3" t="str">
        <f t="shared" si="180"/>
        <v>CFSpillDWRSHK2023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1.8340000000000001</v>
      </c>
      <c r="R5825" s="9">
        <v>1.5169999999999999</v>
      </c>
      <c r="S5825" s="9">
        <v>1.02</v>
      </c>
      <c r="T5825" s="9">
        <v>0</v>
      </c>
    </row>
    <row r="5826" spans="1:20" x14ac:dyDescent="0.35">
      <c r="A5826">
        <f t="shared" si="181"/>
        <v>5826</v>
      </c>
      <c r="B5826" s="3" t="s">
        <v>72</v>
      </c>
      <c r="C5826" s="3" t="s">
        <v>87</v>
      </c>
      <c r="D5826" s="3" t="s">
        <v>58</v>
      </c>
      <c r="E5826">
        <v>2024</v>
      </c>
      <c r="F5826" s="3" t="str">
        <f t="shared" ref="F5826:F5889" si="182">_xlfn.CONCAT(B5826,C5826,D5826,E5826)</f>
        <v>CFSpillDWRSHK2024</v>
      </c>
      <c r="G5826" s="9">
        <v>0</v>
      </c>
      <c r="H5826" s="9">
        <v>0</v>
      </c>
      <c r="I5826" s="9">
        <v>0</v>
      </c>
      <c r="J5826" s="9">
        <v>0.81899999999999995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  <c r="Q5826" s="9">
        <v>1.2509999999999999</v>
      </c>
      <c r="R5826" s="9">
        <v>0.85299999999999998</v>
      </c>
      <c r="S5826" s="9">
        <v>0</v>
      </c>
      <c r="T5826" s="9">
        <v>0</v>
      </c>
    </row>
    <row r="5827" spans="1:20" x14ac:dyDescent="0.35">
      <c r="A5827">
        <f t="shared" ref="A5827:A5890" si="183">A5826+1</f>
        <v>5827</v>
      </c>
      <c r="B5827" s="3" t="s">
        <v>72</v>
      </c>
      <c r="C5827" s="3" t="s">
        <v>87</v>
      </c>
      <c r="D5827" s="3" t="s">
        <v>58</v>
      </c>
      <c r="E5827">
        <v>2025</v>
      </c>
      <c r="F5827" s="3" t="str">
        <f t="shared" si="182"/>
        <v>CFSpillDWRSHK2025</v>
      </c>
      <c r="G5827" s="9">
        <v>0</v>
      </c>
      <c r="H5827" s="9">
        <v>0</v>
      </c>
      <c r="I5827" s="9">
        <v>0</v>
      </c>
      <c r="J5827" s="9">
        <v>6.8410000000000002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1.0920000000000001</v>
      </c>
      <c r="R5827" s="9">
        <v>0.70599999999999996</v>
      </c>
      <c r="S5827" s="9">
        <v>0</v>
      </c>
      <c r="T5827" s="9">
        <v>0</v>
      </c>
    </row>
    <row r="5828" spans="1:20" x14ac:dyDescent="0.35">
      <c r="A5828">
        <f t="shared" si="183"/>
        <v>5828</v>
      </c>
      <c r="B5828" s="3" t="s">
        <v>72</v>
      </c>
      <c r="C5828" s="3" t="s">
        <v>87</v>
      </c>
      <c r="D5828" s="3" t="s">
        <v>58</v>
      </c>
      <c r="E5828">
        <v>2026</v>
      </c>
      <c r="F5828" s="3" t="str">
        <f t="shared" si="182"/>
        <v>CFSpillDWRSHK2026</v>
      </c>
      <c r="G5828" s="9">
        <v>0</v>
      </c>
      <c r="H5828" s="9">
        <v>0</v>
      </c>
      <c r="I5828" s="9">
        <v>0</v>
      </c>
      <c r="J5828" s="9">
        <v>7.2460000000000004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  <c r="Q5828" s="9">
        <v>1.425</v>
      </c>
      <c r="R5828" s="9">
        <v>1.0309999999999999</v>
      </c>
      <c r="S5828" s="9">
        <v>0</v>
      </c>
      <c r="T5828" s="9">
        <v>0</v>
      </c>
    </row>
    <row r="5829" spans="1:20" x14ac:dyDescent="0.35">
      <c r="A5829">
        <f t="shared" si="183"/>
        <v>5829</v>
      </c>
      <c r="B5829" s="3" t="s">
        <v>72</v>
      </c>
      <c r="C5829" s="3" t="s">
        <v>87</v>
      </c>
      <c r="D5829" s="3" t="s">
        <v>58</v>
      </c>
      <c r="E5829">
        <v>2027</v>
      </c>
      <c r="F5829" s="3" t="str">
        <f t="shared" si="182"/>
        <v>CFSpillDWRSHK2027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0.57199999999999995</v>
      </c>
      <c r="O5829" s="9">
        <v>0</v>
      </c>
      <c r="P5829" s="9">
        <v>0</v>
      </c>
      <c r="Q5829" s="9">
        <v>1.2529999999999999</v>
      </c>
      <c r="R5829" s="9">
        <v>0.85799999999999998</v>
      </c>
      <c r="S5829" s="9">
        <v>0</v>
      </c>
      <c r="T5829" s="9">
        <v>0</v>
      </c>
    </row>
    <row r="5830" spans="1:20" x14ac:dyDescent="0.35">
      <c r="A5830">
        <f t="shared" si="183"/>
        <v>5830</v>
      </c>
      <c r="B5830" s="3" t="s">
        <v>72</v>
      </c>
      <c r="C5830" s="3" t="s">
        <v>87</v>
      </c>
      <c r="D5830" s="3" t="s">
        <v>58</v>
      </c>
      <c r="E5830">
        <v>2028</v>
      </c>
      <c r="F5830" s="3" t="str">
        <f t="shared" si="182"/>
        <v>CFSpillDWRSHK2028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5.5E-2</v>
      </c>
      <c r="M5830" s="9">
        <v>0</v>
      </c>
      <c r="N5830" s="9">
        <v>0</v>
      </c>
      <c r="O5830" s="9">
        <v>0</v>
      </c>
      <c r="P5830" s="9">
        <v>0</v>
      </c>
      <c r="Q5830" s="9">
        <v>1.4390000000000001</v>
      </c>
      <c r="R5830" s="9">
        <v>1.1020000000000001</v>
      </c>
      <c r="S5830" s="9">
        <v>0</v>
      </c>
      <c r="T5830" s="9">
        <v>0</v>
      </c>
    </row>
    <row r="5831" spans="1:20" x14ac:dyDescent="0.35">
      <c r="A5831">
        <f t="shared" si="183"/>
        <v>5831</v>
      </c>
      <c r="B5831" s="3" t="s">
        <v>72</v>
      </c>
      <c r="C5831" s="3" t="s">
        <v>87</v>
      </c>
      <c r="D5831" s="3" t="s">
        <v>58</v>
      </c>
      <c r="E5831">
        <v>2029</v>
      </c>
      <c r="F5831" s="3" t="str">
        <f t="shared" si="182"/>
        <v>CFSpillDWRSHK2029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1.427</v>
      </c>
      <c r="R5831" s="9">
        <v>1.0349999999999999</v>
      </c>
      <c r="S5831" s="9">
        <v>0</v>
      </c>
      <c r="T5831" s="9">
        <v>0</v>
      </c>
    </row>
    <row r="5832" spans="1:20" x14ac:dyDescent="0.35">
      <c r="A5832">
        <f t="shared" si="183"/>
        <v>5832</v>
      </c>
      <c r="B5832" s="3" t="s">
        <v>72</v>
      </c>
      <c r="C5832" s="3" t="s">
        <v>87</v>
      </c>
      <c r="D5832" s="3" t="s">
        <v>59</v>
      </c>
      <c r="E5832">
        <v>2020</v>
      </c>
      <c r="F5832" s="3" t="str">
        <f t="shared" si="182"/>
        <v>CFSpillLR.GRN2020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9.61</v>
      </c>
      <c r="Q5832" s="9">
        <v>0</v>
      </c>
      <c r="R5832" s="9">
        <v>0</v>
      </c>
      <c r="S5832" s="9">
        <v>0</v>
      </c>
      <c r="T5832" s="9">
        <v>0</v>
      </c>
    </row>
    <row r="5833" spans="1:20" x14ac:dyDescent="0.35">
      <c r="A5833">
        <f t="shared" si="183"/>
        <v>5833</v>
      </c>
      <c r="B5833" s="3" t="s">
        <v>72</v>
      </c>
      <c r="C5833" s="3" t="s">
        <v>87</v>
      </c>
      <c r="D5833" s="3" t="s">
        <v>59</v>
      </c>
      <c r="E5833">
        <v>2021</v>
      </c>
      <c r="F5833" s="3" t="str">
        <f t="shared" si="182"/>
        <v>CFSpillLR.GRN2021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2.5449999999999999</v>
      </c>
      <c r="O5833" s="9">
        <v>21.896999999999998</v>
      </c>
      <c r="P5833" s="9">
        <v>20.422000000000001</v>
      </c>
      <c r="Q5833" s="9">
        <v>2.2170000000000001</v>
      </c>
      <c r="R5833" s="9">
        <v>0</v>
      </c>
      <c r="S5833" s="9">
        <v>0</v>
      </c>
      <c r="T5833" s="9">
        <v>0</v>
      </c>
    </row>
    <row r="5834" spans="1:20" x14ac:dyDescent="0.35">
      <c r="A5834">
        <f t="shared" si="183"/>
        <v>5834</v>
      </c>
      <c r="B5834" s="3" t="s">
        <v>72</v>
      </c>
      <c r="C5834" s="3" t="s">
        <v>87</v>
      </c>
      <c r="D5834" s="3" t="s">
        <v>59</v>
      </c>
      <c r="E5834">
        <v>2022</v>
      </c>
      <c r="F5834" s="3" t="str">
        <f t="shared" si="182"/>
        <v>CFSpillLR.GRN2022</v>
      </c>
      <c r="G5834" s="9">
        <v>0</v>
      </c>
      <c r="H5834" s="9">
        <v>0</v>
      </c>
      <c r="I5834" s="9">
        <v>0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</row>
    <row r="5835" spans="1:20" x14ac:dyDescent="0.35">
      <c r="A5835">
        <f t="shared" si="183"/>
        <v>5835</v>
      </c>
      <c r="B5835" s="3" t="s">
        <v>72</v>
      </c>
      <c r="C5835" s="3" t="s">
        <v>87</v>
      </c>
      <c r="D5835" s="3" t="s">
        <v>59</v>
      </c>
      <c r="E5835">
        <v>2023</v>
      </c>
      <c r="F5835" s="3" t="str">
        <f t="shared" si="182"/>
        <v>CFSpillLR.GRN2023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</row>
    <row r="5836" spans="1:20" x14ac:dyDescent="0.35">
      <c r="A5836">
        <f t="shared" si="183"/>
        <v>5836</v>
      </c>
      <c r="B5836" s="3" t="s">
        <v>72</v>
      </c>
      <c r="C5836" s="3" t="s">
        <v>87</v>
      </c>
      <c r="D5836" s="3" t="s">
        <v>59</v>
      </c>
      <c r="E5836">
        <v>2024</v>
      </c>
      <c r="F5836" s="3" t="str">
        <f t="shared" si="182"/>
        <v>CFSpillLR.GRN2024</v>
      </c>
      <c r="G5836" s="9">
        <v>0</v>
      </c>
      <c r="H5836" s="9">
        <v>0</v>
      </c>
      <c r="I5836" s="9">
        <v>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  <c r="Q5836" s="9">
        <v>0</v>
      </c>
      <c r="R5836" s="9">
        <v>0</v>
      </c>
      <c r="S5836" s="9">
        <v>0</v>
      </c>
      <c r="T5836" s="9">
        <v>0</v>
      </c>
    </row>
    <row r="5837" spans="1:20" x14ac:dyDescent="0.35">
      <c r="A5837">
        <f t="shared" si="183"/>
        <v>5837</v>
      </c>
      <c r="B5837" s="3" t="s">
        <v>72</v>
      </c>
      <c r="C5837" s="3" t="s">
        <v>87</v>
      </c>
      <c r="D5837" s="3" t="s">
        <v>59</v>
      </c>
      <c r="E5837">
        <v>2025</v>
      </c>
      <c r="F5837" s="3" t="str">
        <f t="shared" si="182"/>
        <v>CFSpillLR.GRN2025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</row>
    <row r="5838" spans="1:20" x14ac:dyDescent="0.35">
      <c r="A5838">
        <f t="shared" si="183"/>
        <v>5838</v>
      </c>
      <c r="B5838" s="3" t="s">
        <v>72</v>
      </c>
      <c r="C5838" s="3" t="s">
        <v>87</v>
      </c>
      <c r="D5838" s="3" t="s">
        <v>59</v>
      </c>
      <c r="E5838">
        <v>2026</v>
      </c>
      <c r="F5838" s="3" t="str">
        <f t="shared" si="182"/>
        <v>CFSpillLR.GRN2026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2.673</v>
      </c>
      <c r="P5838" s="9">
        <v>27.853999999999999</v>
      </c>
      <c r="Q5838" s="9">
        <v>0</v>
      </c>
      <c r="R5838" s="9">
        <v>0</v>
      </c>
      <c r="S5838" s="9">
        <v>0</v>
      </c>
      <c r="T5838" s="9">
        <v>0</v>
      </c>
    </row>
    <row r="5839" spans="1:20" x14ac:dyDescent="0.35">
      <c r="A5839">
        <f t="shared" si="183"/>
        <v>5839</v>
      </c>
      <c r="B5839" s="3" t="s">
        <v>72</v>
      </c>
      <c r="C5839" s="3" t="s">
        <v>87</v>
      </c>
      <c r="D5839" s="3" t="s">
        <v>59</v>
      </c>
      <c r="E5839">
        <v>2027</v>
      </c>
      <c r="F5839" s="3" t="str">
        <f t="shared" si="182"/>
        <v>CFSpillLR.GRN2027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</row>
    <row r="5840" spans="1:20" x14ac:dyDescent="0.35">
      <c r="A5840">
        <f t="shared" si="183"/>
        <v>5840</v>
      </c>
      <c r="B5840" s="3" t="s">
        <v>72</v>
      </c>
      <c r="C5840" s="3" t="s">
        <v>87</v>
      </c>
      <c r="D5840" s="3" t="s">
        <v>59</v>
      </c>
      <c r="E5840">
        <v>2028</v>
      </c>
      <c r="F5840" s="3" t="str">
        <f t="shared" si="182"/>
        <v>CFSpillLR.GRN2028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</row>
    <row r="5841" spans="1:20" x14ac:dyDescent="0.35">
      <c r="A5841">
        <f t="shared" si="183"/>
        <v>5841</v>
      </c>
      <c r="B5841" s="3" t="s">
        <v>72</v>
      </c>
      <c r="C5841" s="3" t="s">
        <v>87</v>
      </c>
      <c r="D5841" s="3" t="s">
        <v>59</v>
      </c>
      <c r="E5841">
        <v>2029</v>
      </c>
      <c r="F5841" s="3" t="str">
        <f t="shared" si="182"/>
        <v>CFSpillLR.GRN2029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</row>
    <row r="5842" spans="1:20" x14ac:dyDescent="0.35">
      <c r="A5842">
        <f t="shared" si="183"/>
        <v>5842</v>
      </c>
      <c r="B5842" s="3" t="s">
        <v>72</v>
      </c>
      <c r="C5842" s="3" t="s">
        <v>87</v>
      </c>
      <c r="D5842" s="3" t="s">
        <v>60</v>
      </c>
      <c r="E5842">
        <v>2020</v>
      </c>
      <c r="F5842" s="3" t="str">
        <f t="shared" si="182"/>
        <v>CFSpillL GOOS2020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</row>
    <row r="5843" spans="1:20" x14ac:dyDescent="0.35">
      <c r="A5843">
        <f t="shared" si="183"/>
        <v>5843</v>
      </c>
      <c r="B5843" s="3" t="s">
        <v>72</v>
      </c>
      <c r="C5843" s="3" t="s">
        <v>87</v>
      </c>
      <c r="D5843" s="3" t="s">
        <v>60</v>
      </c>
      <c r="E5843">
        <v>2021</v>
      </c>
      <c r="F5843" s="3" t="str">
        <f t="shared" si="182"/>
        <v>CFSpillL GOOS2021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8.3919999999999995</v>
      </c>
      <c r="P5843" s="9">
        <v>3.9830000000000001</v>
      </c>
      <c r="Q5843" s="9">
        <v>0</v>
      </c>
      <c r="R5843" s="9">
        <v>0</v>
      </c>
      <c r="S5843" s="9">
        <v>0</v>
      </c>
      <c r="T5843" s="9">
        <v>0</v>
      </c>
    </row>
    <row r="5844" spans="1:20" x14ac:dyDescent="0.35">
      <c r="A5844">
        <f t="shared" si="183"/>
        <v>5844</v>
      </c>
      <c r="B5844" s="3" t="s">
        <v>72</v>
      </c>
      <c r="C5844" s="3" t="s">
        <v>87</v>
      </c>
      <c r="D5844" s="3" t="s">
        <v>60</v>
      </c>
      <c r="E5844">
        <v>2022</v>
      </c>
      <c r="F5844" s="3" t="str">
        <f t="shared" si="182"/>
        <v>CFSpillL GOOS2022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  <c r="Q5844" s="9">
        <v>0</v>
      </c>
      <c r="R5844" s="9">
        <v>0</v>
      </c>
      <c r="S5844" s="9">
        <v>0</v>
      </c>
      <c r="T5844" s="9">
        <v>0</v>
      </c>
    </row>
    <row r="5845" spans="1:20" x14ac:dyDescent="0.35">
      <c r="A5845">
        <f t="shared" si="183"/>
        <v>5845</v>
      </c>
      <c r="B5845" s="3" t="s">
        <v>72</v>
      </c>
      <c r="C5845" s="3" t="s">
        <v>87</v>
      </c>
      <c r="D5845" s="3" t="s">
        <v>60</v>
      </c>
      <c r="E5845">
        <v>2023</v>
      </c>
      <c r="F5845" s="3" t="str">
        <f t="shared" si="182"/>
        <v>CFSpillL GOOS2023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</row>
    <row r="5846" spans="1:20" x14ac:dyDescent="0.35">
      <c r="A5846">
        <f t="shared" si="183"/>
        <v>5846</v>
      </c>
      <c r="B5846" s="3" t="s">
        <v>72</v>
      </c>
      <c r="C5846" s="3" t="s">
        <v>87</v>
      </c>
      <c r="D5846" s="3" t="s">
        <v>60</v>
      </c>
      <c r="E5846">
        <v>2024</v>
      </c>
      <c r="F5846" s="3" t="str">
        <f t="shared" si="182"/>
        <v>CFSpillL GOOS2024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</row>
    <row r="5847" spans="1:20" x14ac:dyDescent="0.35">
      <c r="A5847">
        <f t="shared" si="183"/>
        <v>5847</v>
      </c>
      <c r="B5847" s="3" t="s">
        <v>72</v>
      </c>
      <c r="C5847" s="3" t="s">
        <v>87</v>
      </c>
      <c r="D5847" s="3" t="s">
        <v>60</v>
      </c>
      <c r="E5847">
        <v>2025</v>
      </c>
      <c r="F5847" s="3" t="str">
        <f t="shared" si="182"/>
        <v>CFSpillL GOOS2025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  <c r="T5847" s="9">
        <v>0</v>
      </c>
    </row>
    <row r="5848" spans="1:20" x14ac:dyDescent="0.35">
      <c r="A5848">
        <f t="shared" si="183"/>
        <v>5848</v>
      </c>
      <c r="B5848" s="3" t="s">
        <v>72</v>
      </c>
      <c r="C5848" s="3" t="s">
        <v>87</v>
      </c>
      <c r="D5848" s="3" t="s">
        <v>60</v>
      </c>
      <c r="E5848">
        <v>2026</v>
      </c>
      <c r="F5848" s="3" t="str">
        <f t="shared" si="182"/>
        <v>CFSpillL GOOS2026</v>
      </c>
      <c r="G5848" s="9">
        <v>0</v>
      </c>
      <c r="H5848" s="9">
        <v>0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10.648999999999999</v>
      </c>
      <c r="Q5848" s="9">
        <v>0</v>
      </c>
      <c r="R5848" s="9">
        <v>0</v>
      </c>
      <c r="S5848" s="9">
        <v>0</v>
      </c>
      <c r="T5848" s="9">
        <v>0</v>
      </c>
    </row>
    <row r="5849" spans="1:20" x14ac:dyDescent="0.35">
      <c r="A5849">
        <f t="shared" si="183"/>
        <v>5849</v>
      </c>
      <c r="B5849" s="3" t="s">
        <v>72</v>
      </c>
      <c r="C5849" s="3" t="s">
        <v>87</v>
      </c>
      <c r="D5849" s="3" t="s">
        <v>60</v>
      </c>
      <c r="E5849">
        <v>2027</v>
      </c>
      <c r="F5849" s="3" t="str">
        <f t="shared" si="182"/>
        <v>CFSpillL GOOS2027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</row>
    <row r="5850" spans="1:20" x14ac:dyDescent="0.35">
      <c r="A5850">
        <f t="shared" si="183"/>
        <v>5850</v>
      </c>
      <c r="B5850" s="3" t="s">
        <v>72</v>
      </c>
      <c r="C5850" s="3" t="s">
        <v>87</v>
      </c>
      <c r="D5850" s="3" t="s">
        <v>60</v>
      </c>
      <c r="E5850">
        <v>2028</v>
      </c>
      <c r="F5850" s="3" t="str">
        <f t="shared" si="182"/>
        <v>CFSpillL GOOS2028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</row>
    <row r="5851" spans="1:20" x14ac:dyDescent="0.35">
      <c r="A5851">
        <f t="shared" si="183"/>
        <v>5851</v>
      </c>
      <c r="B5851" s="3" t="s">
        <v>72</v>
      </c>
      <c r="C5851" s="3" t="s">
        <v>87</v>
      </c>
      <c r="D5851" s="3" t="s">
        <v>60</v>
      </c>
      <c r="E5851">
        <v>2029</v>
      </c>
      <c r="F5851" s="3" t="str">
        <f t="shared" si="182"/>
        <v>CFSpillL GOOS2029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  <c r="S5851" s="9">
        <v>0</v>
      </c>
      <c r="T5851" s="9">
        <v>0</v>
      </c>
    </row>
    <row r="5852" spans="1:20" x14ac:dyDescent="0.35">
      <c r="A5852">
        <f t="shared" si="183"/>
        <v>5852</v>
      </c>
      <c r="B5852" s="3" t="s">
        <v>72</v>
      </c>
      <c r="C5852" s="3" t="s">
        <v>87</v>
      </c>
      <c r="D5852" s="3" t="s">
        <v>61</v>
      </c>
      <c r="E5852">
        <v>2020</v>
      </c>
      <c r="F5852" s="3" t="str">
        <f t="shared" si="182"/>
        <v>CFSpillLR MON2020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0</v>
      </c>
    </row>
    <row r="5853" spans="1:20" x14ac:dyDescent="0.35">
      <c r="A5853">
        <f t="shared" si="183"/>
        <v>5853</v>
      </c>
      <c r="B5853" s="3" t="s">
        <v>72</v>
      </c>
      <c r="C5853" s="3" t="s">
        <v>87</v>
      </c>
      <c r="D5853" s="3" t="s">
        <v>61</v>
      </c>
      <c r="E5853">
        <v>2021</v>
      </c>
      <c r="F5853" s="3" t="str">
        <f t="shared" si="182"/>
        <v>CFSpillLR MON2021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1.69</v>
      </c>
      <c r="Q5853" s="9">
        <v>0</v>
      </c>
      <c r="R5853" s="9">
        <v>0</v>
      </c>
      <c r="S5853" s="9">
        <v>0</v>
      </c>
      <c r="T5853" s="9">
        <v>0</v>
      </c>
    </row>
    <row r="5854" spans="1:20" x14ac:dyDescent="0.35">
      <c r="A5854">
        <f t="shared" si="183"/>
        <v>5854</v>
      </c>
      <c r="B5854" s="3" t="s">
        <v>72</v>
      </c>
      <c r="C5854" s="3" t="s">
        <v>87</v>
      </c>
      <c r="D5854" s="3" t="s">
        <v>61</v>
      </c>
      <c r="E5854">
        <v>2022</v>
      </c>
      <c r="F5854" s="3" t="str">
        <f t="shared" si="182"/>
        <v>CFSpillLR MON2022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</row>
    <row r="5855" spans="1:20" x14ac:dyDescent="0.35">
      <c r="A5855">
        <f t="shared" si="183"/>
        <v>5855</v>
      </c>
      <c r="B5855" s="3" t="s">
        <v>72</v>
      </c>
      <c r="C5855" s="3" t="s">
        <v>87</v>
      </c>
      <c r="D5855" s="3" t="s">
        <v>61</v>
      </c>
      <c r="E5855">
        <v>2023</v>
      </c>
      <c r="F5855" s="3" t="str">
        <f t="shared" si="182"/>
        <v>CFSpillLR MON2023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</row>
    <row r="5856" spans="1:20" x14ac:dyDescent="0.35">
      <c r="A5856">
        <f t="shared" si="183"/>
        <v>5856</v>
      </c>
      <c r="B5856" s="3" t="s">
        <v>72</v>
      </c>
      <c r="C5856" s="3" t="s">
        <v>87</v>
      </c>
      <c r="D5856" s="3" t="s">
        <v>61</v>
      </c>
      <c r="E5856">
        <v>2024</v>
      </c>
      <c r="F5856" s="3" t="str">
        <f t="shared" si="182"/>
        <v>CFSpillLR MON2024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</row>
    <row r="5857" spans="1:20" x14ac:dyDescent="0.35">
      <c r="A5857">
        <f t="shared" si="183"/>
        <v>5857</v>
      </c>
      <c r="B5857" s="3" t="s">
        <v>72</v>
      </c>
      <c r="C5857" s="3" t="s">
        <v>87</v>
      </c>
      <c r="D5857" s="3" t="s">
        <v>61</v>
      </c>
      <c r="E5857">
        <v>2025</v>
      </c>
      <c r="F5857" s="3" t="str">
        <f t="shared" si="182"/>
        <v>CFSpillLR MON2025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</row>
    <row r="5858" spans="1:20" x14ac:dyDescent="0.35">
      <c r="A5858">
        <f t="shared" si="183"/>
        <v>5858</v>
      </c>
      <c r="B5858" s="3" t="s">
        <v>72</v>
      </c>
      <c r="C5858" s="3" t="s">
        <v>87</v>
      </c>
      <c r="D5858" s="3" t="s">
        <v>61</v>
      </c>
      <c r="E5858">
        <v>2026</v>
      </c>
      <c r="F5858" s="3" t="str">
        <f t="shared" si="182"/>
        <v>CFSpillLR MON2026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10.632999999999999</v>
      </c>
      <c r="Q5858" s="9">
        <v>0</v>
      </c>
      <c r="R5858" s="9">
        <v>0</v>
      </c>
      <c r="S5858" s="9">
        <v>0</v>
      </c>
      <c r="T5858" s="9">
        <v>0</v>
      </c>
    </row>
    <row r="5859" spans="1:20" x14ac:dyDescent="0.35">
      <c r="A5859">
        <f t="shared" si="183"/>
        <v>5859</v>
      </c>
      <c r="B5859" s="3" t="s">
        <v>72</v>
      </c>
      <c r="C5859" s="3" t="s">
        <v>87</v>
      </c>
      <c r="D5859" s="3" t="s">
        <v>61</v>
      </c>
      <c r="E5859">
        <v>2027</v>
      </c>
      <c r="F5859" s="3" t="str">
        <f t="shared" si="182"/>
        <v>CFSpillLR MON2027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0</v>
      </c>
      <c r="T5859" s="9">
        <v>0</v>
      </c>
    </row>
    <row r="5860" spans="1:20" x14ac:dyDescent="0.35">
      <c r="A5860">
        <f t="shared" si="183"/>
        <v>5860</v>
      </c>
      <c r="B5860" s="3" t="s">
        <v>72</v>
      </c>
      <c r="C5860" s="3" t="s">
        <v>87</v>
      </c>
      <c r="D5860" s="3" t="s">
        <v>61</v>
      </c>
      <c r="E5860">
        <v>2028</v>
      </c>
      <c r="F5860" s="3" t="str">
        <f t="shared" si="182"/>
        <v>CFSpillLR MON2028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</row>
    <row r="5861" spans="1:20" x14ac:dyDescent="0.35">
      <c r="A5861">
        <f t="shared" si="183"/>
        <v>5861</v>
      </c>
      <c r="B5861" s="3" t="s">
        <v>72</v>
      </c>
      <c r="C5861" s="3" t="s">
        <v>87</v>
      </c>
      <c r="D5861" s="3" t="s">
        <v>61</v>
      </c>
      <c r="E5861">
        <v>2029</v>
      </c>
      <c r="F5861" s="3" t="str">
        <f t="shared" si="182"/>
        <v>CFSpillLR MON2029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</row>
    <row r="5862" spans="1:20" x14ac:dyDescent="0.35">
      <c r="A5862">
        <f t="shared" si="183"/>
        <v>5862</v>
      </c>
      <c r="B5862" s="3" t="s">
        <v>72</v>
      </c>
      <c r="C5862" s="3" t="s">
        <v>87</v>
      </c>
      <c r="D5862" s="3" t="s">
        <v>62</v>
      </c>
      <c r="E5862">
        <v>2020</v>
      </c>
      <c r="F5862" s="3" t="str">
        <f t="shared" si="182"/>
        <v>CFSpillICE H2020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0</v>
      </c>
    </row>
    <row r="5863" spans="1:20" x14ac:dyDescent="0.35">
      <c r="A5863">
        <f t="shared" si="183"/>
        <v>5863</v>
      </c>
      <c r="B5863" s="3" t="s">
        <v>72</v>
      </c>
      <c r="C5863" s="3" t="s">
        <v>87</v>
      </c>
      <c r="D5863" s="3" t="s">
        <v>62</v>
      </c>
      <c r="E5863">
        <v>2021</v>
      </c>
      <c r="F5863" s="3" t="str">
        <f t="shared" si="182"/>
        <v>CFSpillICE H2021</v>
      </c>
      <c r="G5863" s="9">
        <v>0</v>
      </c>
      <c r="H5863" s="9">
        <v>0</v>
      </c>
      <c r="I5863" s="9">
        <v>0</v>
      </c>
      <c r="J5863" s="9">
        <v>6.5570000000000004</v>
      </c>
      <c r="K5863" s="9">
        <v>0</v>
      </c>
      <c r="L5863" s="9">
        <v>0.66800000000000004</v>
      </c>
      <c r="M5863" s="9">
        <v>0</v>
      </c>
      <c r="N5863" s="9">
        <v>0</v>
      </c>
      <c r="O5863" s="9">
        <v>0</v>
      </c>
      <c r="P5863" s="9">
        <v>0</v>
      </c>
      <c r="Q5863" s="9">
        <v>5.4989999999999997</v>
      </c>
      <c r="R5863" s="9">
        <v>0</v>
      </c>
      <c r="S5863" s="9">
        <v>0</v>
      </c>
      <c r="T5863" s="9">
        <v>0</v>
      </c>
    </row>
    <row r="5864" spans="1:20" x14ac:dyDescent="0.35">
      <c r="A5864">
        <f t="shared" si="183"/>
        <v>5864</v>
      </c>
      <c r="B5864" s="3" t="s">
        <v>72</v>
      </c>
      <c r="C5864" s="3" t="s">
        <v>87</v>
      </c>
      <c r="D5864" s="3" t="s">
        <v>62</v>
      </c>
      <c r="E5864">
        <v>2022</v>
      </c>
      <c r="F5864" s="3" t="str">
        <f t="shared" si="182"/>
        <v>CFSpillICE H2022</v>
      </c>
      <c r="G5864" s="9">
        <v>0</v>
      </c>
      <c r="H5864" s="9">
        <v>0</v>
      </c>
      <c r="I5864" s="9">
        <v>0</v>
      </c>
      <c r="J5864" s="9">
        <v>5.4560000000000004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</row>
    <row r="5865" spans="1:20" x14ac:dyDescent="0.35">
      <c r="A5865">
        <f t="shared" si="183"/>
        <v>5865</v>
      </c>
      <c r="B5865" s="3" t="s">
        <v>72</v>
      </c>
      <c r="C5865" s="3" t="s">
        <v>87</v>
      </c>
      <c r="D5865" s="3" t="s">
        <v>62</v>
      </c>
      <c r="E5865">
        <v>2023</v>
      </c>
      <c r="F5865" s="3" t="str">
        <f t="shared" si="182"/>
        <v>CFSpillICE H2023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</row>
    <row r="5866" spans="1:20" x14ac:dyDescent="0.35">
      <c r="A5866">
        <f t="shared" si="183"/>
        <v>5866</v>
      </c>
      <c r="B5866" s="3" t="s">
        <v>72</v>
      </c>
      <c r="C5866" s="3" t="s">
        <v>87</v>
      </c>
      <c r="D5866" s="3" t="s">
        <v>62</v>
      </c>
      <c r="E5866">
        <v>2024</v>
      </c>
      <c r="F5866" s="3" t="str">
        <f t="shared" si="182"/>
        <v>CFSpillICE H2024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</row>
    <row r="5867" spans="1:20" x14ac:dyDescent="0.35">
      <c r="A5867">
        <f t="shared" si="183"/>
        <v>5867</v>
      </c>
      <c r="B5867" s="3" t="s">
        <v>72</v>
      </c>
      <c r="C5867" s="3" t="s">
        <v>87</v>
      </c>
      <c r="D5867" s="3" t="s">
        <v>62</v>
      </c>
      <c r="E5867">
        <v>2025</v>
      </c>
      <c r="F5867" s="3" t="str">
        <f t="shared" si="182"/>
        <v>CFSpillICE H2025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</row>
    <row r="5868" spans="1:20" x14ac:dyDescent="0.35">
      <c r="A5868">
        <f t="shared" si="183"/>
        <v>5868</v>
      </c>
      <c r="B5868" s="3" t="s">
        <v>72</v>
      </c>
      <c r="C5868" s="3" t="s">
        <v>87</v>
      </c>
      <c r="D5868" s="3" t="s">
        <v>62</v>
      </c>
      <c r="E5868">
        <v>2026</v>
      </c>
      <c r="F5868" s="3" t="str">
        <f t="shared" si="182"/>
        <v>CFSpillICE H2026</v>
      </c>
      <c r="G5868" s="9">
        <v>0</v>
      </c>
      <c r="H5868" s="9">
        <v>0</v>
      </c>
      <c r="I5868" s="9">
        <v>0</v>
      </c>
      <c r="J5868" s="9">
        <v>7.0759999999999996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</row>
    <row r="5869" spans="1:20" x14ac:dyDescent="0.35">
      <c r="A5869">
        <f t="shared" si="183"/>
        <v>5869</v>
      </c>
      <c r="B5869" s="3" t="s">
        <v>72</v>
      </c>
      <c r="C5869" s="3" t="s">
        <v>87</v>
      </c>
      <c r="D5869" s="3" t="s">
        <v>62</v>
      </c>
      <c r="E5869">
        <v>2027</v>
      </c>
      <c r="F5869" s="3" t="str">
        <f t="shared" si="182"/>
        <v>CFSpillICE H2027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</row>
    <row r="5870" spans="1:20" x14ac:dyDescent="0.35">
      <c r="A5870">
        <f t="shared" si="183"/>
        <v>5870</v>
      </c>
      <c r="B5870" s="3" t="s">
        <v>72</v>
      </c>
      <c r="C5870" s="3" t="s">
        <v>87</v>
      </c>
      <c r="D5870" s="3" t="s">
        <v>62</v>
      </c>
      <c r="E5870">
        <v>2028</v>
      </c>
      <c r="F5870" s="3" t="str">
        <f t="shared" si="182"/>
        <v>CFSpillICE H2028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</row>
    <row r="5871" spans="1:20" x14ac:dyDescent="0.35">
      <c r="A5871">
        <f t="shared" si="183"/>
        <v>5871</v>
      </c>
      <c r="B5871" s="3" t="s">
        <v>72</v>
      </c>
      <c r="C5871" s="3" t="s">
        <v>87</v>
      </c>
      <c r="D5871" s="3" t="s">
        <v>62</v>
      </c>
      <c r="E5871">
        <v>2029</v>
      </c>
      <c r="F5871" s="3" t="str">
        <f t="shared" si="182"/>
        <v>CFSpillICE H2029</v>
      </c>
      <c r="G5871" s="9">
        <v>0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</row>
    <row r="5872" spans="1:20" x14ac:dyDescent="0.35">
      <c r="A5872">
        <f t="shared" si="183"/>
        <v>5872</v>
      </c>
      <c r="B5872" s="3" t="s">
        <v>72</v>
      </c>
      <c r="C5872" s="3" t="s">
        <v>87</v>
      </c>
      <c r="D5872" s="3" t="s">
        <v>63</v>
      </c>
      <c r="E5872">
        <v>2020</v>
      </c>
      <c r="F5872" s="3" t="str">
        <f t="shared" si="182"/>
        <v>CFSpillMCNARY2020</v>
      </c>
      <c r="G5872" s="9">
        <v>0</v>
      </c>
      <c r="H5872" s="9">
        <v>61.673000000000002</v>
      </c>
      <c r="I5872" s="9">
        <v>65.593000000000004</v>
      </c>
      <c r="J5872" s="9">
        <v>16.571999999999999</v>
      </c>
      <c r="K5872" s="9">
        <v>25.471</v>
      </c>
      <c r="L5872" s="9">
        <v>0</v>
      </c>
      <c r="M5872" s="9">
        <v>0</v>
      </c>
      <c r="N5872" s="9">
        <v>0</v>
      </c>
      <c r="O5872" s="9">
        <v>0</v>
      </c>
      <c r="P5872" s="9">
        <v>20.370999999999999</v>
      </c>
      <c r="Q5872" s="9">
        <v>0</v>
      </c>
      <c r="R5872" s="9">
        <v>0</v>
      </c>
      <c r="S5872" s="9">
        <v>0</v>
      </c>
      <c r="T5872" s="9">
        <v>0</v>
      </c>
    </row>
    <row r="5873" spans="1:20" x14ac:dyDescent="0.35">
      <c r="A5873">
        <f t="shared" si="183"/>
        <v>5873</v>
      </c>
      <c r="B5873" s="3" t="s">
        <v>72</v>
      </c>
      <c r="C5873" s="3" t="s">
        <v>87</v>
      </c>
      <c r="D5873" s="3" t="s">
        <v>63</v>
      </c>
      <c r="E5873">
        <v>2021</v>
      </c>
      <c r="F5873" s="3" t="str">
        <f t="shared" si="182"/>
        <v>CFSpillMCNARY2021</v>
      </c>
      <c r="G5873" s="9">
        <v>2.9809999999999999</v>
      </c>
      <c r="H5873" s="9">
        <v>0</v>
      </c>
      <c r="I5873" s="9">
        <v>18.323</v>
      </c>
      <c r="J5873" s="9">
        <v>83.353999999999999</v>
      </c>
      <c r="K5873" s="9">
        <v>77.361999999999995</v>
      </c>
      <c r="L5873" s="9">
        <v>57.287999999999997</v>
      </c>
      <c r="M5873" s="9">
        <v>0</v>
      </c>
      <c r="N5873" s="9">
        <v>0</v>
      </c>
      <c r="O5873" s="9">
        <v>36.015999999999998</v>
      </c>
      <c r="P5873" s="9">
        <v>0</v>
      </c>
      <c r="Q5873" s="9">
        <v>50.654000000000003</v>
      </c>
      <c r="R5873" s="9">
        <v>0</v>
      </c>
      <c r="S5873" s="9">
        <v>30.452999999999999</v>
      </c>
      <c r="T5873" s="9">
        <v>8.7880000000000003</v>
      </c>
    </row>
    <row r="5874" spans="1:20" x14ac:dyDescent="0.35">
      <c r="A5874">
        <f t="shared" si="183"/>
        <v>5874</v>
      </c>
      <c r="B5874" s="3" t="s">
        <v>72</v>
      </c>
      <c r="C5874" s="3" t="s">
        <v>87</v>
      </c>
      <c r="D5874" s="3" t="s">
        <v>63</v>
      </c>
      <c r="E5874">
        <v>2022</v>
      </c>
      <c r="F5874" s="3" t="str">
        <f t="shared" si="182"/>
        <v>CFSpillMCNARY2022</v>
      </c>
      <c r="G5874" s="9">
        <v>0</v>
      </c>
      <c r="H5874" s="9">
        <v>0</v>
      </c>
      <c r="I5874" s="9">
        <v>35.874000000000002</v>
      </c>
      <c r="J5874" s="9">
        <v>95.540999999999997</v>
      </c>
      <c r="K5874" s="9">
        <v>121.03100000000001</v>
      </c>
      <c r="L5874" s="9">
        <v>19.62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</row>
    <row r="5875" spans="1:20" x14ac:dyDescent="0.35">
      <c r="A5875">
        <f t="shared" si="183"/>
        <v>5875</v>
      </c>
      <c r="B5875" s="3" t="s">
        <v>72</v>
      </c>
      <c r="C5875" s="3" t="s">
        <v>87</v>
      </c>
      <c r="D5875" s="3" t="s">
        <v>63</v>
      </c>
      <c r="E5875">
        <v>2023</v>
      </c>
      <c r="F5875" s="3" t="str">
        <f t="shared" si="182"/>
        <v>CFSpillMCNARY2023</v>
      </c>
      <c r="G5875" s="9">
        <v>0</v>
      </c>
      <c r="H5875" s="9">
        <v>0</v>
      </c>
      <c r="I5875" s="9">
        <v>0</v>
      </c>
      <c r="J5875" s="9">
        <v>26.163</v>
      </c>
      <c r="K5875" s="9">
        <v>46.182000000000002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  <c r="R5875" s="9">
        <v>0</v>
      </c>
      <c r="S5875" s="9">
        <v>0</v>
      </c>
      <c r="T5875" s="9">
        <v>0</v>
      </c>
    </row>
    <row r="5876" spans="1:20" x14ac:dyDescent="0.35">
      <c r="A5876">
        <f t="shared" si="183"/>
        <v>5876</v>
      </c>
      <c r="B5876" s="3" t="s">
        <v>72</v>
      </c>
      <c r="C5876" s="3" t="s">
        <v>87</v>
      </c>
      <c r="D5876" s="3" t="s">
        <v>63</v>
      </c>
      <c r="E5876">
        <v>2024</v>
      </c>
      <c r="F5876" s="3" t="str">
        <f t="shared" si="182"/>
        <v>CFSpillMCNARY2024</v>
      </c>
      <c r="G5876" s="9">
        <v>14.115</v>
      </c>
      <c r="H5876" s="9">
        <v>46.098999999999997</v>
      </c>
      <c r="I5876" s="9">
        <v>12.57</v>
      </c>
      <c r="J5876" s="9">
        <v>39.832000000000001</v>
      </c>
      <c r="K5876" s="9">
        <v>26.507000000000001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</row>
    <row r="5877" spans="1:20" x14ac:dyDescent="0.35">
      <c r="A5877">
        <f t="shared" si="183"/>
        <v>5877</v>
      </c>
      <c r="B5877" s="3" t="s">
        <v>72</v>
      </c>
      <c r="C5877" s="3" t="s">
        <v>87</v>
      </c>
      <c r="D5877" s="3" t="s">
        <v>63</v>
      </c>
      <c r="E5877">
        <v>2025</v>
      </c>
      <c r="F5877" s="3" t="str">
        <f t="shared" si="182"/>
        <v>CFSpillMCNARY2025</v>
      </c>
      <c r="G5877" s="9">
        <v>0</v>
      </c>
      <c r="H5877" s="9">
        <v>0</v>
      </c>
      <c r="I5877" s="9">
        <v>0</v>
      </c>
      <c r="J5877" s="9">
        <v>52.555</v>
      </c>
      <c r="K5877" s="9">
        <v>72.634</v>
      </c>
      <c r="L5877" s="9">
        <v>4.6950000000000003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</row>
    <row r="5878" spans="1:20" x14ac:dyDescent="0.35">
      <c r="A5878">
        <f t="shared" si="183"/>
        <v>5878</v>
      </c>
      <c r="B5878" s="3" t="s">
        <v>72</v>
      </c>
      <c r="C5878" s="3" t="s">
        <v>87</v>
      </c>
      <c r="D5878" s="3" t="s">
        <v>63</v>
      </c>
      <c r="E5878">
        <v>2026</v>
      </c>
      <c r="F5878" s="3" t="str">
        <f t="shared" si="182"/>
        <v>CFSpillMCNARY2026</v>
      </c>
      <c r="G5878" s="9">
        <v>0</v>
      </c>
      <c r="H5878" s="9">
        <v>35.197000000000003</v>
      </c>
      <c r="I5878" s="9">
        <v>79.846000000000004</v>
      </c>
      <c r="J5878" s="9">
        <v>129.739</v>
      </c>
      <c r="K5878" s="9">
        <v>115.708</v>
      </c>
      <c r="L5878" s="9">
        <v>39.533999999999999</v>
      </c>
      <c r="M5878" s="9">
        <v>0</v>
      </c>
      <c r="N5878" s="9">
        <v>0</v>
      </c>
      <c r="O5878" s="9">
        <v>0</v>
      </c>
      <c r="P5878" s="9">
        <v>3.0329999999999999</v>
      </c>
      <c r="Q5878" s="9">
        <v>0</v>
      </c>
      <c r="R5878" s="9">
        <v>0</v>
      </c>
      <c r="S5878" s="9">
        <v>0</v>
      </c>
      <c r="T5878" s="9">
        <v>0</v>
      </c>
    </row>
    <row r="5879" spans="1:20" x14ac:dyDescent="0.35">
      <c r="A5879">
        <f t="shared" si="183"/>
        <v>5879</v>
      </c>
      <c r="B5879" s="3" t="s">
        <v>72</v>
      </c>
      <c r="C5879" s="3" t="s">
        <v>87</v>
      </c>
      <c r="D5879" s="3" t="s">
        <v>63</v>
      </c>
      <c r="E5879">
        <v>2027</v>
      </c>
      <c r="F5879" s="3" t="str">
        <f t="shared" si="182"/>
        <v>CFSpillMCNARY2027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</row>
    <row r="5880" spans="1:20" x14ac:dyDescent="0.35">
      <c r="A5880">
        <f t="shared" si="183"/>
        <v>5880</v>
      </c>
      <c r="B5880" s="3" t="s">
        <v>72</v>
      </c>
      <c r="C5880" s="3" t="s">
        <v>87</v>
      </c>
      <c r="D5880" s="3" t="s">
        <v>63</v>
      </c>
      <c r="E5880">
        <v>2028</v>
      </c>
      <c r="F5880" s="3" t="str">
        <f t="shared" si="182"/>
        <v>CFSpillMCNARY2028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0</v>
      </c>
    </row>
    <row r="5881" spans="1:20" x14ac:dyDescent="0.35">
      <c r="A5881">
        <f t="shared" si="183"/>
        <v>5881</v>
      </c>
      <c r="B5881" s="3" t="s">
        <v>72</v>
      </c>
      <c r="C5881" s="3" t="s">
        <v>87</v>
      </c>
      <c r="D5881" s="3" t="s">
        <v>63</v>
      </c>
      <c r="E5881">
        <v>2029</v>
      </c>
      <c r="F5881" s="3" t="str">
        <f t="shared" si="182"/>
        <v>CFSpillMCNARY2029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</row>
    <row r="5882" spans="1:20" x14ac:dyDescent="0.35">
      <c r="A5882">
        <f t="shared" si="183"/>
        <v>5882</v>
      </c>
      <c r="B5882" s="3" t="s">
        <v>72</v>
      </c>
      <c r="C5882" s="3" t="s">
        <v>87</v>
      </c>
      <c r="D5882" s="3" t="s">
        <v>64</v>
      </c>
      <c r="E5882">
        <v>2020</v>
      </c>
      <c r="F5882" s="3" t="str">
        <f t="shared" si="182"/>
        <v>CFSpillJ DAY2020</v>
      </c>
      <c r="G5882" s="9">
        <v>0</v>
      </c>
      <c r="H5882" s="9">
        <v>0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</row>
    <row r="5883" spans="1:20" x14ac:dyDescent="0.35">
      <c r="A5883">
        <f t="shared" si="183"/>
        <v>5883</v>
      </c>
      <c r="B5883" s="3" t="s">
        <v>72</v>
      </c>
      <c r="C5883" s="3" t="s">
        <v>87</v>
      </c>
      <c r="D5883" s="3" t="s">
        <v>64</v>
      </c>
      <c r="E5883">
        <v>2021</v>
      </c>
      <c r="F5883" s="3" t="str">
        <f t="shared" si="182"/>
        <v>CFSpillJ DAY2021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</row>
    <row r="5884" spans="1:20" x14ac:dyDescent="0.35">
      <c r="A5884">
        <f t="shared" si="183"/>
        <v>5884</v>
      </c>
      <c r="B5884" s="3" t="s">
        <v>72</v>
      </c>
      <c r="C5884" s="3" t="s">
        <v>87</v>
      </c>
      <c r="D5884" s="3" t="s">
        <v>64</v>
      </c>
      <c r="E5884">
        <v>2022</v>
      </c>
      <c r="F5884" s="3" t="str">
        <f t="shared" si="182"/>
        <v>CFSpillJ DAY2022</v>
      </c>
      <c r="G5884" s="9">
        <v>0</v>
      </c>
      <c r="H5884" s="9">
        <v>0</v>
      </c>
      <c r="I5884" s="9">
        <v>0</v>
      </c>
      <c r="J5884" s="9">
        <v>0</v>
      </c>
      <c r="K5884" s="9">
        <v>21.510999999999999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</row>
    <row r="5885" spans="1:20" x14ac:dyDescent="0.35">
      <c r="A5885">
        <f t="shared" si="183"/>
        <v>5885</v>
      </c>
      <c r="B5885" s="3" t="s">
        <v>72</v>
      </c>
      <c r="C5885" s="3" t="s">
        <v>87</v>
      </c>
      <c r="D5885" s="3" t="s">
        <v>64</v>
      </c>
      <c r="E5885">
        <v>2023</v>
      </c>
      <c r="F5885" s="3" t="str">
        <f t="shared" si="182"/>
        <v>CFSpillJ DAY2023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</row>
    <row r="5886" spans="1:20" x14ac:dyDescent="0.35">
      <c r="A5886">
        <f t="shared" si="183"/>
        <v>5886</v>
      </c>
      <c r="B5886" s="3" t="s">
        <v>72</v>
      </c>
      <c r="C5886" s="3" t="s">
        <v>87</v>
      </c>
      <c r="D5886" s="3" t="s">
        <v>64</v>
      </c>
      <c r="E5886">
        <v>2024</v>
      </c>
      <c r="F5886" s="3" t="str">
        <f t="shared" si="182"/>
        <v>CFSpillJ DAY2024</v>
      </c>
      <c r="G5886" s="9">
        <v>0</v>
      </c>
      <c r="H5886" s="9">
        <v>0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</row>
    <row r="5887" spans="1:20" x14ac:dyDescent="0.35">
      <c r="A5887">
        <f t="shared" si="183"/>
        <v>5887</v>
      </c>
      <c r="B5887" s="3" t="s">
        <v>72</v>
      </c>
      <c r="C5887" s="3" t="s">
        <v>87</v>
      </c>
      <c r="D5887" s="3" t="s">
        <v>64</v>
      </c>
      <c r="E5887">
        <v>2025</v>
      </c>
      <c r="F5887" s="3" t="str">
        <f t="shared" si="182"/>
        <v>CFSpillJ DAY2025</v>
      </c>
      <c r="G5887" s="9">
        <v>0</v>
      </c>
      <c r="H5887" s="9">
        <v>0</v>
      </c>
      <c r="I5887" s="9">
        <v>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</row>
    <row r="5888" spans="1:20" x14ac:dyDescent="0.35">
      <c r="A5888">
        <f t="shared" si="183"/>
        <v>5888</v>
      </c>
      <c r="B5888" s="3" t="s">
        <v>72</v>
      </c>
      <c r="C5888" s="3" t="s">
        <v>87</v>
      </c>
      <c r="D5888" s="3" t="s">
        <v>64</v>
      </c>
      <c r="E5888">
        <v>2026</v>
      </c>
      <c r="F5888" s="3" t="str">
        <f t="shared" si="182"/>
        <v>CFSpillJ DAY2026</v>
      </c>
      <c r="G5888" s="9">
        <v>0</v>
      </c>
      <c r="H5888" s="9">
        <v>0</v>
      </c>
      <c r="I5888" s="9">
        <v>0</v>
      </c>
      <c r="J5888" s="9">
        <v>29.34</v>
      </c>
      <c r="K5888" s="9">
        <v>14.468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</row>
    <row r="5889" spans="1:20" x14ac:dyDescent="0.35">
      <c r="A5889">
        <f t="shared" si="183"/>
        <v>5889</v>
      </c>
      <c r="B5889" s="3" t="s">
        <v>72</v>
      </c>
      <c r="C5889" s="3" t="s">
        <v>87</v>
      </c>
      <c r="D5889" s="3" t="s">
        <v>64</v>
      </c>
      <c r="E5889">
        <v>2027</v>
      </c>
      <c r="F5889" s="3" t="str">
        <f t="shared" si="182"/>
        <v>CFSpillJ DAY2027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</row>
    <row r="5890" spans="1:20" x14ac:dyDescent="0.35">
      <c r="A5890">
        <f t="shared" si="183"/>
        <v>5890</v>
      </c>
      <c r="B5890" s="3" t="s">
        <v>72</v>
      </c>
      <c r="C5890" s="3" t="s">
        <v>87</v>
      </c>
      <c r="D5890" s="3" t="s">
        <v>64</v>
      </c>
      <c r="E5890">
        <v>2028</v>
      </c>
      <c r="F5890" s="3" t="str">
        <f t="shared" ref="F5890:F5953" si="184">_xlfn.CONCAT(B5890,C5890,D5890,E5890)</f>
        <v>CFSpillJ DAY2028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</row>
    <row r="5891" spans="1:20" x14ac:dyDescent="0.35">
      <c r="A5891">
        <f t="shared" ref="A5891:A5954" si="185">A5890+1</f>
        <v>5891</v>
      </c>
      <c r="B5891" s="3" t="s">
        <v>72</v>
      </c>
      <c r="C5891" s="3" t="s">
        <v>87</v>
      </c>
      <c r="D5891" s="3" t="s">
        <v>64</v>
      </c>
      <c r="E5891">
        <v>2029</v>
      </c>
      <c r="F5891" s="3" t="str">
        <f t="shared" si="184"/>
        <v>CFSpillJ DAY2029</v>
      </c>
      <c r="G5891" s="9">
        <v>0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  <c r="S5891" s="9">
        <v>0</v>
      </c>
      <c r="T5891" s="9">
        <v>0</v>
      </c>
    </row>
    <row r="5892" spans="1:20" x14ac:dyDescent="0.35">
      <c r="A5892">
        <f t="shared" si="185"/>
        <v>5892</v>
      </c>
      <c r="B5892" s="3" t="s">
        <v>72</v>
      </c>
      <c r="C5892" s="3" t="s">
        <v>87</v>
      </c>
      <c r="D5892" s="3" t="s">
        <v>65</v>
      </c>
      <c r="E5892">
        <v>2020</v>
      </c>
      <c r="F5892" s="3" t="str">
        <f t="shared" si="184"/>
        <v>CFSpillRND B2020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</row>
    <row r="5893" spans="1:20" x14ac:dyDescent="0.35">
      <c r="A5893">
        <f t="shared" si="185"/>
        <v>5893</v>
      </c>
      <c r="B5893" s="3" t="s">
        <v>72</v>
      </c>
      <c r="C5893" s="3" t="s">
        <v>87</v>
      </c>
      <c r="D5893" s="3" t="s">
        <v>65</v>
      </c>
      <c r="E5893">
        <v>2021</v>
      </c>
      <c r="F5893" s="3" t="str">
        <f t="shared" si="184"/>
        <v>CFSpillRND B2021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0.70299999999999996</v>
      </c>
      <c r="N5893" s="9">
        <v>1.1779999999999999</v>
      </c>
      <c r="O5893" s="9">
        <v>0.311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</row>
    <row r="5894" spans="1:20" x14ac:dyDescent="0.35">
      <c r="A5894">
        <f t="shared" si="185"/>
        <v>5894</v>
      </c>
      <c r="B5894" s="3" t="s">
        <v>72</v>
      </c>
      <c r="C5894" s="3" t="s">
        <v>87</v>
      </c>
      <c r="D5894" s="3" t="s">
        <v>65</v>
      </c>
      <c r="E5894">
        <v>2022</v>
      </c>
      <c r="F5894" s="3" t="str">
        <f t="shared" si="184"/>
        <v>CFSpillRND B2022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0</v>
      </c>
      <c r="R5894" s="9">
        <v>0</v>
      </c>
      <c r="S5894" s="9">
        <v>0</v>
      </c>
      <c r="T5894" s="9">
        <v>0</v>
      </c>
    </row>
    <row r="5895" spans="1:20" x14ac:dyDescent="0.35">
      <c r="A5895">
        <f t="shared" si="185"/>
        <v>5895</v>
      </c>
      <c r="B5895" s="3" t="s">
        <v>72</v>
      </c>
      <c r="C5895" s="3" t="s">
        <v>87</v>
      </c>
      <c r="D5895" s="3" t="s">
        <v>65</v>
      </c>
      <c r="E5895">
        <v>2023</v>
      </c>
      <c r="F5895" s="3" t="str">
        <f t="shared" si="184"/>
        <v>CFSpillRND B2023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  <c r="S5895" s="9">
        <v>0</v>
      </c>
      <c r="T5895" s="9">
        <v>0</v>
      </c>
    </row>
    <row r="5896" spans="1:20" x14ac:dyDescent="0.35">
      <c r="A5896">
        <f t="shared" si="185"/>
        <v>5896</v>
      </c>
      <c r="B5896" s="3" t="s">
        <v>72</v>
      </c>
      <c r="C5896" s="3" t="s">
        <v>87</v>
      </c>
      <c r="D5896" s="3" t="s">
        <v>65</v>
      </c>
      <c r="E5896">
        <v>2024</v>
      </c>
      <c r="F5896" s="3" t="str">
        <f t="shared" si="184"/>
        <v>CFSpillRND B2024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</row>
    <row r="5897" spans="1:20" x14ac:dyDescent="0.35">
      <c r="A5897">
        <f t="shared" si="185"/>
        <v>5897</v>
      </c>
      <c r="B5897" s="3" t="s">
        <v>72</v>
      </c>
      <c r="C5897" s="3" t="s">
        <v>87</v>
      </c>
      <c r="D5897" s="3" t="s">
        <v>65</v>
      </c>
      <c r="E5897">
        <v>2025</v>
      </c>
      <c r="F5897" s="3" t="str">
        <f t="shared" si="184"/>
        <v>CFSpillRND B2025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</row>
    <row r="5898" spans="1:20" x14ac:dyDescent="0.35">
      <c r="A5898">
        <f t="shared" si="185"/>
        <v>5898</v>
      </c>
      <c r="B5898" s="3" t="s">
        <v>72</v>
      </c>
      <c r="C5898" s="3" t="s">
        <v>87</v>
      </c>
      <c r="D5898" s="3" t="s">
        <v>65</v>
      </c>
      <c r="E5898">
        <v>2026</v>
      </c>
      <c r="F5898" s="3" t="str">
        <f t="shared" si="184"/>
        <v>CFSpillRND B2026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0</v>
      </c>
      <c r="M5898" s="9">
        <v>0.88300000000000001</v>
      </c>
      <c r="N5898" s="9">
        <v>1.3580000000000001</v>
      </c>
      <c r="O5898" s="9">
        <v>0.96099999999999997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</row>
    <row r="5899" spans="1:20" x14ac:dyDescent="0.35">
      <c r="A5899">
        <f t="shared" si="185"/>
        <v>5899</v>
      </c>
      <c r="B5899" s="3" t="s">
        <v>72</v>
      </c>
      <c r="C5899" s="3" t="s">
        <v>87</v>
      </c>
      <c r="D5899" s="3" t="s">
        <v>65</v>
      </c>
      <c r="E5899">
        <v>2027</v>
      </c>
      <c r="F5899" s="3" t="str">
        <f t="shared" si="184"/>
        <v>CFSpillRND B2027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0</v>
      </c>
    </row>
    <row r="5900" spans="1:20" x14ac:dyDescent="0.35">
      <c r="A5900">
        <f t="shared" si="185"/>
        <v>5900</v>
      </c>
      <c r="B5900" s="3" t="s">
        <v>72</v>
      </c>
      <c r="C5900" s="3" t="s">
        <v>87</v>
      </c>
      <c r="D5900" s="3" t="s">
        <v>65</v>
      </c>
      <c r="E5900">
        <v>2028</v>
      </c>
      <c r="F5900" s="3" t="str">
        <f t="shared" si="184"/>
        <v>CFSpillRND B2028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0</v>
      </c>
    </row>
    <row r="5901" spans="1:20" x14ac:dyDescent="0.35">
      <c r="A5901">
        <f t="shared" si="185"/>
        <v>5901</v>
      </c>
      <c r="B5901" s="3" t="s">
        <v>72</v>
      </c>
      <c r="C5901" s="3" t="s">
        <v>87</v>
      </c>
      <c r="D5901" s="3" t="s">
        <v>65</v>
      </c>
      <c r="E5901">
        <v>2029</v>
      </c>
      <c r="F5901" s="3" t="str">
        <f t="shared" si="184"/>
        <v>CFSpillRND B2029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0</v>
      </c>
      <c r="M5901" s="9">
        <v>1.0029999999999999</v>
      </c>
      <c r="N5901" s="9">
        <v>1.478</v>
      </c>
      <c r="O5901" s="9">
        <v>1.841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</row>
    <row r="5902" spans="1:20" x14ac:dyDescent="0.35">
      <c r="A5902">
        <f t="shared" si="185"/>
        <v>5902</v>
      </c>
      <c r="B5902" s="3" t="s">
        <v>72</v>
      </c>
      <c r="C5902" s="3" t="s">
        <v>87</v>
      </c>
      <c r="D5902" s="3" t="s">
        <v>66</v>
      </c>
      <c r="E5902">
        <v>2020</v>
      </c>
      <c r="F5902" s="3" t="str">
        <f t="shared" si="184"/>
        <v>CFSpillPELTON2020</v>
      </c>
      <c r="G5902" s="9">
        <v>0</v>
      </c>
      <c r="H5902" s="9">
        <v>0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</row>
    <row r="5903" spans="1:20" x14ac:dyDescent="0.35">
      <c r="A5903">
        <f t="shared" si="185"/>
        <v>5903</v>
      </c>
      <c r="B5903" s="3" t="s">
        <v>72</v>
      </c>
      <c r="C5903" s="3" t="s">
        <v>87</v>
      </c>
      <c r="D5903" s="3" t="s">
        <v>66</v>
      </c>
      <c r="E5903">
        <v>2021</v>
      </c>
      <c r="F5903" s="3" t="str">
        <f t="shared" si="184"/>
        <v>CFSpillPELTON2021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0</v>
      </c>
    </row>
    <row r="5904" spans="1:20" x14ac:dyDescent="0.35">
      <c r="A5904">
        <f t="shared" si="185"/>
        <v>5904</v>
      </c>
      <c r="B5904" s="3" t="s">
        <v>72</v>
      </c>
      <c r="C5904" s="3" t="s">
        <v>87</v>
      </c>
      <c r="D5904" s="3" t="s">
        <v>66</v>
      </c>
      <c r="E5904">
        <v>2022</v>
      </c>
      <c r="F5904" s="3" t="str">
        <f t="shared" si="184"/>
        <v>CFSpillPELTON2022</v>
      </c>
      <c r="G5904" s="9">
        <v>0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</row>
    <row r="5905" spans="1:20" x14ac:dyDescent="0.35">
      <c r="A5905">
        <f t="shared" si="185"/>
        <v>5905</v>
      </c>
      <c r="B5905" s="3" t="s">
        <v>72</v>
      </c>
      <c r="C5905" s="3" t="s">
        <v>87</v>
      </c>
      <c r="D5905" s="3" t="s">
        <v>66</v>
      </c>
      <c r="E5905">
        <v>2023</v>
      </c>
      <c r="F5905" s="3" t="str">
        <f t="shared" si="184"/>
        <v>CFSpillPELTON2023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</row>
    <row r="5906" spans="1:20" x14ac:dyDescent="0.35">
      <c r="A5906">
        <f t="shared" si="185"/>
        <v>5906</v>
      </c>
      <c r="B5906" s="3" t="s">
        <v>72</v>
      </c>
      <c r="C5906" s="3" t="s">
        <v>87</v>
      </c>
      <c r="D5906" s="3" t="s">
        <v>66</v>
      </c>
      <c r="E5906">
        <v>2024</v>
      </c>
      <c r="F5906" s="3" t="str">
        <f t="shared" si="184"/>
        <v>CFSpillPELTON2024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</row>
    <row r="5907" spans="1:20" x14ac:dyDescent="0.35">
      <c r="A5907">
        <f t="shared" si="185"/>
        <v>5907</v>
      </c>
      <c r="B5907" s="3" t="s">
        <v>72</v>
      </c>
      <c r="C5907" s="3" t="s">
        <v>87</v>
      </c>
      <c r="D5907" s="3" t="s">
        <v>66</v>
      </c>
      <c r="E5907">
        <v>2025</v>
      </c>
      <c r="F5907" s="3" t="str">
        <f t="shared" si="184"/>
        <v>CFSpillPELTON2025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</row>
    <row r="5908" spans="1:20" x14ac:dyDescent="0.35">
      <c r="A5908">
        <f t="shared" si="185"/>
        <v>5908</v>
      </c>
      <c r="B5908" s="3" t="s">
        <v>72</v>
      </c>
      <c r="C5908" s="3" t="s">
        <v>87</v>
      </c>
      <c r="D5908" s="3" t="s">
        <v>66</v>
      </c>
      <c r="E5908">
        <v>2026</v>
      </c>
      <c r="F5908" s="3" t="str">
        <f t="shared" si="184"/>
        <v>CFSpillPELTON2026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</row>
    <row r="5909" spans="1:20" x14ac:dyDescent="0.35">
      <c r="A5909">
        <f t="shared" si="185"/>
        <v>5909</v>
      </c>
      <c r="B5909" s="3" t="s">
        <v>72</v>
      </c>
      <c r="C5909" s="3" t="s">
        <v>87</v>
      </c>
      <c r="D5909" s="3" t="s">
        <v>66</v>
      </c>
      <c r="E5909">
        <v>2027</v>
      </c>
      <c r="F5909" s="3" t="str">
        <f t="shared" si="184"/>
        <v>CFSpillPELTON2027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9">
        <v>0</v>
      </c>
    </row>
    <row r="5910" spans="1:20" x14ac:dyDescent="0.35">
      <c r="A5910">
        <f t="shared" si="185"/>
        <v>5910</v>
      </c>
      <c r="B5910" s="3" t="s">
        <v>72</v>
      </c>
      <c r="C5910" s="3" t="s">
        <v>87</v>
      </c>
      <c r="D5910" s="3" t="s">
        <v>66</v>
      </c>
      <c r="E5910">
        <v>2028</v>
      </c>
      <c r="F5910" s="3" t="str">
        <f t="shared" si="184"/>
        <v>CFSpillPELTON2028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9">
        <v>0</v>
      </c>
    </row>
    <row r="5911" spans="1:20" x14ac:dyDescent="0.35">
      <c r="A5911">
        <f t="shared" si="185"/>
        <v>5911</v>
      </c>
      <c r="B5911" s="3" t="s">
        <v>72</v>
      </c>
      <c r="C5911" s="3" t="s">
        <v>87</v>
      </c>
      <c r="D5911" s="3" t="s">
        <v>66</v>
      </c>
      <c r="E5911">
        <v>2029</v>
      </c>
      <c r="F5911" s="3" t="str">
        <f t="shared" si="184"/>
        <v>CFSpillPELTON2029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</row>
    <row r="5912" spans="1:20" x14ac:dyDescent="0.35">
      <c r="A5912">
        <f t="shared" si="185"/>
        <v>5912</v>
      </c>
      <c r="B5912" s="3" t="s">
        <v>72</v>
      </c>
      <c r="C5912" s="3" t="s">
        <v>87</v>
      </c>
      <c r="D5912" s="3" t="s">
        <v>67</v>
      </c>
      <c r="E5912">
        <v>2020</v>
      </c>
      <c r="F5912" s="3" t="str">
        <f t="shared" si="184"/>
        <v>CFSpillREREG2020</v>
      </c>
      <c r="G5912" s="9">
        <v>0</v>
      </c>
      <c r="H5912" s="9">
        <v>0</v>
      </c>
      <c r="I5912" s="9">
        <v>0.13</v>
      </c>
      <c r="J5912" s="9">
        <v>0</v>
      </c>
      <c r="K5912" s="9">
        <v>0</v>
      </c>
      <c r="L5912" s="9">
        <v>0</v>
      </c>
      <c r="M5912" s="9">
        <v>0.53</v>
      </c>
      <c r="N5912" s="9">
        <v>0.73</v>
      </c>
      <c r="O5912" s="9">
        <v>0.93799999999999994</v>
      </c>
      <c r="P5912" s="9">
        <v>1.0900000000000001</v>
      </c>
      <c r="Q5912" s="9">
        <v>0</v>
      </c>
      <c r="R5912" s="9">
        <v>0</v>
      </c>
      <c r="S5912" s="9">
        <v>0</v>
      </c>
      <c r="T5912" s="9">
        <v>0</v>
      </c>
    </row>
    <row r="5913" spans="1:20" x14ac:dyDescent="0.35">
      <c r="A5913">
        <f t="shared" si="185"/>
        <v>5913</v>
      </c>
      <c r="B5913" s="3" t="s">
        <v>72</v>
      </c>
      <c r="C5913" s="3" t="s">
        <v>87</v>
      </c>
      <c r="D5913" s="3" t="s">
        <v>67</v>
      </c>
      <c r="E5913">
        <v>2021</v>
      </c>
      <c r="F5913" s="3" t="str">
        <f t="shared" si="184"/>
        <v>CFSpillREREG2021</v>
      </c>
      <c r="G5913" s="9">
        <v>0</v>
      </c>
      <c r="H5913" s="9">
        <v>0</v>
      </c>
      <c r="I5913" s="9">
        <v>0.56000000000000005</v>
      </c>
      <c r="J5913" s="9">
        <v>4.54</v>
      </c>
      <c r="K5913" s="9">
        <v>2.0830000000000002</v>
      </c>
      <c r="L5913" s="9">
        <v>2.3109999999999999</v>
      </c>
      <c r="M5913" s="9">
        <v>2.3969999999999998</v>
      </c>
      <c r="N5913" s="9">
        <v>2.5099999999999998</v>
      </c>
      <c r="O5913" s="9">
        <v>1.29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</row>
    <row r="5914" spans="1:20" x14ac:dyDescent="0.35">
      <c r="A5914">
        <f t="shared" si="185"/>
        <v>5914</v>
      </c>
      <c r="B5914" s="3" t="s">
        <v>72</v>
      </c>
      <c r="C5914" s="3" t="s">
        <v>87</v>
      </c>
      <c r="D5914" s="3" t="s">
        <v>67</v>
      </c>
      <c r="E5914">
        <v>2022</v>
      </c>
      <c r="F5914" s="3" t="str">
        <f t="shared" si="184"/>
        <v>CFSpillREREG2022</v>
      </c>
      <c r="G5914" s="9">
        <v>0</v>
      </c>
      <c r="H5914" s="9">
        <v>0</v>
      </c>
      <c r="I5914" s="9">
        <v>0</v>
      </c>
      <c r="J5914" s="9">
        <v>0.2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</row>
    <row r="5915" spans="1:20" x14ac:dyDescent="0.35">
      <c r="A5915">
        <f t="shared" si="185"/>
        <v>5915</v>
      </c>
      <c r="B5915" s="3" t="s">
        <v>72</v>
      </c>
      <c r="C5915" s="3" t="s">
        <v>87</v>
      </c>
      <c r="D5915" s="3" t="s">
        <v>67</v>
      </c>
      <c r="E5915">
        <v>2023</v>
      </c>
      <c r="F5915" s="3" t="str">
        <f t="shared" si="184"/>
        <v>CFSpillREREG2023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0.68</v>
      </c>
      <c r="Q5915" s="9">
        <v>0</v>
      </c>
      <c r="R5915" s="9">
        <v>0</v>
      </c>
      <c r="S5915" s="9">
        <v>0</v>
      </c>
      <c r="T5915" s="9">
        <v>0</v>
      </c>
    </row>
    <row r="5916" spans="1:20" x14ac:dyDescent="0.35">
      <c r="A5916">
        <f t="shared" si="185"/>
        <v>5916</v>
      </c>
      <c r="B5916" s="3" t="s">
        <v>72</v>
      </c>
      <c r="C5916" s="3" t="s">
        <v>87</v>
      </c>
      <c r="D5916" s="3" t="s">
        <v>67</v>
      </c>
      <c r="E5916">
        <v>2024</v>
      </c>
      <c r="F5916" s="3" t="str">
        <f t="shared" si="184"/>
        <v>CFSpillREREG2024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</row>
    <row r="5917" spans="1:20" x14ac:dyDescent="0.35">
      <c r="A5917">
        <f t="shared" si="185"/>
        <v>5917</v>
      </c>
      <c r="B5917" s="3" t="s">
        <v>72</v>
      </c>
      <c r="C5917" s="3" t="s">
        <v>87</v>
      </c>
      <c r="D5917" s="3" t="s">
        <v>67</v>
      </c>
      <c r="E5917">
        <v>2025</v>
      </c>
      <c r="F5917" s="3" t="str">
        <f t="shared" si="184"/>
        <v>CFSpillREREG2025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</row>
    <row r="5918" spans="1:20" x14ac:dyDescent="0.35">
      <c r="A5918">
        <f t="shared" si="185"/>
        <v>5918</v>
      </c>
      <c r="B5918" s="3" t="s">
        <v>72</v>
      </c>
      <c r="C5918" s="3" t="s">
        <v>87</v>
      </c>
      <c r="D5918" s="3" t="s">
        <v>67</v>
      </c>
      <c r="E5918">
        <v>2026</v>
      </c>
      <c r="F5918" s="3" t="str">
        <f t="shared" si="184"/>
        <v>CFSpillREREG2026</v>
      </c>
      <c r="G5918" s="9">
        <v>0</v>
      </c>
      <c r="H5918" s="9">
        <v>0</v>
      </c>
      <c r="I5918" s="9">
        <v>1.53</v>
      </c>
      <c r="J5918" s="9">
        <v>3.68</v>
      </c>
      <c r="K5918" s="9">
        <v>1.7529999999999999</v>
      </c>
      <c r="L5918" s="9">
        <v>2.0609999999999999</v>
      </c>
      <c r="M5918" s="9">
        <v>2.577</v>
      </c>
      <c r="N5918" s="9">
        <v>2.69</v>
      </c>
      <c r="O5918" s="9">
        <v>1.94</v>
      </c>
      <c r="P5918" s="9">
        <v>1.63</v>
      </c>
      <c r="Q5918" s="9">
        <v>0</v>
      </c>
      <c r="R5918" s="9">
        <v>0</v>
      </c>
      <c r="S5918" s="9">
        <v>0</v>
      </c>
      <c r="T5918" s="9">
        <v>0</v>
      </c>
    </row>
    <row r="5919" spans="1:20" x14ac:dyDescent="0.35">
      <c r="A5919">
        <f t="shared" si="185"/>
        <v>5919</v>
      </c>
      <c r="B5919" s="3" t="s">
        <v>72</v>
      </c>
      <c r="C5919" s="3" t="s">
        <v>87</v>
      </c>
      <c r="D5919" s="3" t="s">
        <v>67</v>
      </c>
      <c r="E5919">
        <v>2027</v>
      </c>
      <c r="F5919" s="3" t="str">
        <f t="shared" si="184"/>
        <v>CFSpillREREG2027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</row>
    <row r="5920" spans="1:20" x14ac:dyDescent="0.35">
      <c r="A5920">
        <f t="shared" si="185"/>
        <v>5920</v>
      </c>
      <c r="B5920" s="3" t="s">
        <v>72</v>
      </c>
      <c r="C5920" s="3" t="s">
        <v>87</v>
      </c>
      <c r="D5920" s="3" t="s">
        <v>67</v>
      </c>
      <c r="E5920">
        <v>2028</v>
      </c>
      <c r="F5920" s="3" t="str">
        <f t="shared" si="184"/>
        <v>CFSpillREREG2028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  <c r="S5920" s="9">
        <v>0</v>
      </c>
      <c r="T5920" s="9">
        <v>0</v>
      </c>
    </row>
    <row r="5921" spans="1:20" x14ac:dyDescent="0.35">
      <c r="A5921">
        <f t="shared" si="185"/>
        <v>5921</v>
      </c>
      <c r="B5921" s="3" t="s">
        <v>72</v>
      </c>
      <c r="C5921" s="3" t="s">
        <v>87</v>
      </c>
      <c r="D5921" s="3" t="s">
        <v>67</v>
      </c>
      <c r="E5921">
        <v>2029</v>
      </c>
      <c r="F5921" s="3" t="str">
        <f t="shared" si="184"/>
        <v>CFSpillREREG2029</v>
      </c>
      <c r="G5921" s="9">
        <v>0</v>
      </c>
      <c r="H5921" s="9">
        <v>0</v>
      </c>
      <c r="I5921" s="9">
        <v>0</v>
      </c>
      <c r="J5921" s="9">
        <v>0.38</v>
      </c>
      <c r="K5921" s="9">
        <v>0.223</v>
      </c>
      <c r="L5921" s="9">
        <v>1.9610000000000001</v>
      </c>
      <c r="M5921" s="9">
        <v>2.6970000000000001</v>
      </c>
      <c r="N5921" s="9">
        <v>2.81</v>
      </c>
      <c r="O5921" s="9">
        <v>2.82</v>
      </c>
      <c r="P5921" s="9">
        <v>1.54</v>
      </c>
      <c r="Q5921" s="9">
        <v>0.13</v>
      </c>
      <c r="R5921" s="9">
        <v>0</v>
      </c>
      <c r="S5921" s="9">
        <v>0</v>
      </c>
      <c r="T5921" s="9">
        <v>0</v>
      </c>
    </row>
    <row r="5922" spans="1:20" x14ac:dyDescent="0.35">
      <c r="A5922">
        <f t="shared" si="185"/>
        <v>5922</v>
      </c>
      <c r="B5922" s="3" t="s">
        <v>72</v>
      </c>
      <c r="C5922" s="3" t="s">
        <v>87</v>
      </c>
      <c r="D5922" s="3" t="s">
        <v>68</v>
      </c>
      <c r="E5922">
        <v>2020</v>
      </c>
      <c r="F5922" s="3" t="str">
        <f t="shared" si="184"/>
        <v>CFSpillDALLES2020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0</v>
      </c>
    </row>
    <row r="5923" spans="1:20" x14ac:dyDescent="0.35">
      <c r="A5923">
        <f t="shared" si="185"/>
        <v>5923</v>
      </c>
      <c r="B5923" s="3" t="s">
        <v>72</v>
      </c>
      <c r="C5923" s="3" t="s">
        <v>87</v>
      </c>
      <c r="D5923" s="3" t="s">
        <v>68</v>
      </c>
      <c r="E5923">
        <v>2021</v>
      </c>
      <c r="F5923" s="3" t="str">
        <f t="shared" si="184"/>
        <v>CFSpillDALLES2021</v>
      </c>
      <c r="G5923" s="9">
        <v>0</v>
      </c>
      <c r="H5923" s="9">
        <v>0</v>
      </c>
      <c r="I5923" s="9">
        <v>0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  <c r="Q5923" s="9">
        <v>0</v>
      </c>
      <c r="R5923" s="9">
        <v>0</v>
      </c>
      <c r="S5923" s="9">
        <v>0</v>
      </c>
      <c r="T5923" s="9">
        <v>0</v>
      </c>
    </row>
    <row r="5924" spans="1:20" x14ac:dyDescent="0.35">
      <c r="A5924">
        <f t="shared" si="185"/>
        <v>5924</v>
      </c>
      <c r="B5924" s="3" t="s">
        <v>72</v>
      </c>
      <c r="C5924" s="3" t="s">
        <v>87</v>
      </c>
      <c r="D5924" s="3" t="s">
        <v>68</v>
      </c>
      <c r="E5924">
        <v>2022</v>
      </c>
      <c r="F5924" s="3" t="str">
        <f t="shared" si="184"/>
        <v>CFSpillDALLES2022</v>
      </c>
      <c r="G5924" s="9">
        <v>0</v>
      </c>
      <c r="H5924" s="9">
        <v>0</v>
      </c>
      <c r="I5924" s="9">
        <v>0</v>
      </c>
      <c r="J5924" s="9">
        <v>0</v>
      </c>
      <c r="K5924" s="9">
        <v>22.564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0</v>
      </c>
      <c r="T5924" s="9">
        <v>0</v>
      </c>
    </row>
    <row r="5925" spans="1:20" x14ac:dyDescent="0.35">
      <c r="A5925">
        <f t="shared" si="185"/>
        <v>5925</v>
      </c>
      <c r="B5925" s="3" t="s">
        <v>72</v>
      </c>
      <c r="C5925" s="3" t="s">
        <v>87</v>
      </c>
      <c r="D5925" s="3" t="s">
        <v>68</v>
      </c>
      <c r="E5925">
        <v>2023</v>
      </c>
      <c r="F5925" s="3" t="str">
        <f t="shared" si="184"/>
        <v>CFSpillDALLES2023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9">
        <v>0</v>
      </c>
    </row>
    <row r="5926" spans="1:20" x14ac:dyDescent="0.35">
      <c r="A5926">
        <f t="shared" si="185"/>
        <v>5926</v>
      </c>
      <c r="B5926" s="3" t="s">
        <v>72</v>
      </c>
      <c r="C5926" s="3" t="s">
        <v>87</v>
      </c>
      <c r="D5926" s="3" t="s">
        <v>68</v>
      </c>
      <c r="E5926">
        <v>2024</v>
      </c>
      <c r="F5926" s="3" t="str">
        <f t="shared" si="184"/>
        <v>CFSpillDALLES2024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</row>
    <row r="5927" spans="1:20" x14ac:dyDescent="0.35">
      <c r="A5927">
        <f t="shared" si="185"/>
        <v>5927</v>
      </c>
      <c r="B5927" s="3" t="s">
        <v>72</v>
      </c>
      <c r="C5927" s="3" t="s">
        <v>87</v>
      </c>
      <c r="D5927" s="3" t="s">
        <v>68</v>
      </c>
      <c r="E5927">
        <v>2025</v>
      </c>
      <c r="F5927" s="3" t="str">
        <f t="shared" si="184"/>
        <v>CFSpillDALLES2025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</row>
    <row r="5928" spans="1:20" x14ac:dyDescent="0.35">
      <c r="A5928">
        <f t="shared" si="185"/>
        <v>5928</v>
      </c>
      <c r="B5928" s="3" t="s">
        <v>72</v>
      </c>
      <c r="C5928" s="3" t="s">
        <v>87</v>
      </c>
      <c r="D5928" s="3" t="s">
        <v>68</v>
      </c>
      <c r="E5928">
        <v>2026</v>
      </c>
      <c r="F5928" s="3" t="str">
        <f t="shared" si="184"/>
        <v>CFSpillDALLES2026</v>
      </c>
      <c r="G5928" s="9">
        <v>0</v>
      </c>
      <c r="H5928" s="9">
        <v>0</v>
      </c>
      <c r="I5928" s="9">
        <v>0</v>
      </c>
      <c r="J5928" s="9">
        <v>7.7590000000000003</v>
      </c>
      <c r="K5928" s="9">
        <v>16.510000000000002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</row>
    <row r="5929" spans="1:20" x14ac:dyDescent="0.35">
      <c r="A5929">
        <f t="shared" si="185"/>
        <v>5929</v>
      </c>
      <c r="B5929" s="3" t="s">
        <v>72</v>
      </c>
      <c r="C5929" s="3" t="s">
        <v>87</v>
      </c>
      <c r="D5929" s="3" t="s">
        <v>68</v>
      </c>
      <c r="E5929">
        <v>2027</v>
      </c>
      <c r="F5929" s="3" t="str">
        <f t="shared" si="184"/>
        <v>CFSpillDALLES2027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  <c r="Q5929" s="9">
        <v>0</v>
      </c>
      <c r="R5929" s="9">
        <v>0</v>
      </c>
      <c r="S5929" s="9">
        <v>0</v>
      </c>
      <c r="T5929" s="9">
        <v>0</v>
      </c>
    </row>
    <row r="5930" spans="1:20" x14ac:dyDescent="0.35">
      <c r="A5930">
        <f t="shared" si="185"/>
        <v>5930</v>
      </c>
      <c r="B5930" s="3" t="s">
        <v>72</v>
      </c>
      <c r="C5930" s="3" t="s">
        <v>87</v>
      </c>
      <c r="D5930" s="3" t="s">
        <v>68</v>
      </c>
      <c r="E5930">
        <v>2028</v>
      </c>
      <c r="F5930" s="3" t="str">
        <f t="shared" si="184"/>
        <v>CFSpillDALLES2028</v>
      </c>
      <c r="G5930" s="9">
        <v>0</v>
      </c>
      <c r="H5930" s="9">
        <v>0</v>
      </c>
      <c r="I5930" s="9">
        <v>0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0</v>
      </c>
      <c r="T5930" s="9">
        <v>0</v>
      </c>
    </row>
    <row r="5931" spans="1:20" x14ac:dyDescent="0.35">
      <c r="A5931">
        <f t="shared" si="185"/>
        <v>5931</v>
      </c>
      <c r="B5931" s="3" t="s">
        <v>72</v>
      </c>
      <c r="C5931" s="3" t="s">
        <v>87</v>
      </c>
      <c r="D5931" s="3" t="s">
        <v>68</v>
      </c>
      <c r="E5931">
        <v>2029</v>
      </c>
      <c r="F5931" s="3" t="str">
        <f t="shared" si="184"/>
        <v>CFSpillDALLES2029</v>
      </c>
      <c r="G5931" s="9">
        <v>0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9">
        <v>0</v>
      </c>
      <c r="T5931" s="9">
        <v>0</v>
      </c>
    </row>
    <row r="5932" spans="1:20" x14ac:dyDescent="0.35">
      <c r="A5932">
        <f t="shared" si="185"/>
        <v>5932</v>
      </c>
      <c r="B5932" s="3" t="s">
        <v>72</v>
      </c>
      <c r="C5932" s="3" t="s">
        <v>87</v>
      </c>
      <c r="D5932" s="3" t="s">
        <v>69</v>
      </c>
      <c r="E5932">
        <v>2020</v>
      </c>
      <c r="F5932" s="3" t="str">
        <f t="shared" si="184"/>
        <v>CFSpillBONN2020</v>
      </c>
      <c r="G5932" s="9">
        <v>0</v>
      </c>
      <c r="H5932" s="9">
        <v>31.053999999999998</v>
      </c>
      <c r="I5932" s="9">
        <v>44.601999999999997</v>
      </c>
      <c r="J5932" s="9">
        <v>0</v>
      </c>
      <c r="K5932" s="9">
        <v>2.2709999999999999</v>
      </c>
      <c r="L5932" s="9">
        <v>0</v>
      </c>
      <c r="M5932" s="9">
        <v>0</v>
      </c>
      <c r="N5932" s="9">
        <v>11.692</v>
      </c>
      <c r="O5932" s="9">
        <v>0</v>
      </c>
      <c r="P5932" s="9">
        <v>108.57</v>
      </c>
      <c r="Q5932" s="9">
        <v>0</v>
      </c>
      <c r="R5932" s="9">
        <v>0</v>
      </c>
      <c r="S5932" s="9">
        <v>0</v>
      </c>
      <c r="T5932" s="9">
        <v>0</v>
      </c>
    </row>
    <row r="5933" spans="1:20" x14ac:dyDescent="0.35">
      <c r="A5933">
        <f t="shared" si="185"/>
        <v>5933</v>
      </c>
      <c r="B5933" s="3" t="s">
        <v>72</v>
      </c>
      <c r="C5933" s="3" t="s">
        <v>87</v>
      </c>
      <c r="D5933" s="3" t="s">
        <v>69</v>
      </c>
      <c r="E5933">
        <v>2021</v>
      </c>
      <c r="F5933" s="3" t="str">
        <f t="shared" si="184"/>
        <v>CFSpillBONN2021</v>
      </c>
      <c r="G5933" s="9">
        <v>0</v>
      </c>
      <c r="H5933" s="9">
        <v>0</v>
      </c>
      <c r="I5933" s="9">
        <v>4.3369999999999997</v>
      </c>
      <c r="J5933" s="9">
        <v>72.945999999999998</v>
      </c>
      <c r="K5933" s="9">
        <v>54.231999999999999</v>
      </c>
      <c r="L5933" s="9">
        <v>75.058999999999997</v>
      </c>
      <c r="M5933" s="9">
        <v>0</v>
      </c>
      <c r="N5933" s="9">
        <v>58.250999999999998</v>
      </c>
      <c r="O5933" s="9">
        <v>139.18</v>
      </c>
      <c r="P5933" s="9">
        <v>32.362000000000002</v>
      </c>
      <c r="Q5933" s="9">
        <v>105.693</v>
      </c>
      <c r="R5933" s="9">
        <v>0</v>
      </c>
      <c r="S5933" s="9">
        <v>0</v>
      </c>
      <c r="T5933" s="9">
        <v>0</v>
      </c>
    </row>
    <row r="5934" spans="1:20" x14ac:dyDescent="0.35">
      <c r="A5934">
        <f t="shared" si="185"/>
        <v>5934</v>
      </c>
      <c r="B5934" s="3" t="s">
        <v>72</v>
      </c>
      <c r="C5934" s="3" t="s">
        <v>87</v>
      </c>
      <c r="D5934" s="3" t="s">
        <v>69</v>
      </c>
      <c r="E5934">
        <v>2022</v>
      </c>
      <c r="F5934" s="3" t="str">
        <f t="shared" si="184"/>
        <v>CFSpillBONN2022</v>
      </c>
      <c r="G5934" s="9">
        <v>0</v>
      </c>
      <c r="H5934" s="9">
        <v>0</v>
      </c>
      <c r="I5934" s="9">
        <v>17.100000000000001</v>
      </c>
      <c r="J5934" s="9">
        <v>66.403999999999996</v>
      </c>
      <c r="K5934" s="9">
        <v>101.527</v>
      </c>
      <c r="L5934" s="9">
        <v>14.526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</row>
    <row r="5935" spans="1:20" x14ac:dyDescent="0.35">
      <c r="A5935">
        <f t="shared" si="185"/>
        <v>5935</v>
      </c>
      <c r="B5935" s="3" t="s">
        <v>72</v>
      </c>
      <c r="C5935" s="3" t="s">
        <v>87</v>
      </c>
      <c r="D5935" s="3" t="s">
        <v>69</v>
      </c>
      <c r="E5935">
        <v>2023</v>
      </c>
      <c r="F5935" s="3" t="str">
        <f t="shared" si="184"/>
        <v>CFSpillBONN2023</v>
      </c>
      <c r="G5935" s="9">
        <v>0</v>
      </c>
      <c r="H5935" s="9">
        <v>0</v>
      </c>
      <c r="I5935" s="9">
        <v>0</v>
      </c>
      <c r="J5935" s="9">
        <v>8.2669999999999995</v>
      </c>
      <c r="K5935" s="9">
        <v>22.077999999999999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0</v>
      </c>
      <c r="T5935" s="9">
        <v>0</v>
      </c>
    </row>
    <row r="5936" spans="1:20" x14ac:dyDescent="0.35">
      <c r="A5936">
        <f t="shared" si="185"/>
        <v>5936</v>
      </c>
      <c r="B5936" s="3" t="s">
        <v>72</v>
      </c>
      <c r="C5936" s="3" t="s">
        <v>87</v>
      </c>
      <c r="D5936" s="3" t="s">
        <v>69</v>
      </c>
      <c r="E5936">
        <v>2024</v>
      </c>
      <c r="F5936" s="3" t="str">
        <f t="shared" si="184"/>
        <v>CFSpillBONN2024</v>
      </c>
      <c r="G5936" s="9">
        <v>0</v>
      </c>
      <c r="H5936" s="9">
        <v>17.344000000000001</v>
      </c>
      <c r="I5936" s="9">
        <v>0</v>
      </c>
      <c r="J5936" s="9">
        <v>20.509</v>
      </c>
      <c r="K5936" s="9">
        <v>5.4969999999999999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</row>
    <row r="5937" spans="1:20" x14ac:dyDescent="0.35">
      <c r="A5937">
        <f t="shared" si="185"/>
        <v>5937</v>
      </c>
      <c r="B5937" s="3" t="s">
        <v>72</v>
      </c>
      <c r="C5937" s="3" t="s">
        <v>87</v>
      </c>
      <c r="D5937" s="3" t="s">
        <v>69</v>
      </c>
      <c r="E5937">
        <v>2025</v>
      </c>
      <c r="F5937" s="3" t="str">
        <f t="shared" si="184"/>
        <v>CFSpillBONN2025</v>
      </c>
      <c r="G5937" s="9">
        <v>0</v>
      </c>
      <c r="H5937" s="9">
        <v>0</v>
      </c>
      <c r="I5937" s="9">
        <v>0</v>
      </c>
      <c r="J5937" s="9">
        <v>29.498000000000001</v>
      </c>
      <c r="K5937" s="9">
        <v>43.499000000000002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  <c r="T5937" s="9">
        <v>0</v>
      </c>
    </row>
    <row r="5938" spans="1:20" x14ac:dyDescent="0.35">
      <c r="A5938">
        <f t="shared" si="185"/>
        <v>5938</v>
      </c>
      <c r="B5938" s="3" t="s">
        <v>72</v>
      </c>
      <c r="C5938" s="3" t="s">
        <v>87</v>
      </c>
      <c r="D5938" s="3" t="s">
        <v>69</v>
      </c>
      <c r="E5938">
        <v>2026</v>
      </c>
      <c r="F5938" s="3" t="str">
        <f t="shared" si="184"/>
        <v>CFSpillBONN2026</v>
      </c>
      <c r="G5938" s="9">
        <v>0</v>
      </c>
      <c r="H5938" s="9">
        <v>4.6820000000000004</v>
      </c>
      <c r="I5938" s="9">
        <v>57.576000000000001</v>
      </c>
      <c r="J5938" s="9">
        <v>120.28700000000001</v>
      </c>
      <c r="K5938" s="9">
        <v>90.692999999999998</v>
      </c>
      <c r="L5938" s="9">
        <v>40.158000000000001</v>
      </c>
      <c r="M5938" s="9">
        <v>25.245999999999999</v>
      </c>
      <c r="N5938" s="9">
        <v>72.563000000000002</v>
      </c>
      <c r="O5938" s="9">
        <v>46.323999999999998</v>
      </c>
      <c r="P5938" s="9">
        <v>71.861999999999995</v>
      </c>
      <c r="Q5938" s="9">
        <v>0</v>
      </c>
      <c r="R5938" s="9">
        <v>0</v>
      </c>
      <c r="S5938" s="9">
        <v>0</v>
      </c>
      <c r="T5938" s="9">
        <v>0</v>
      </c>
    </row>
    <row r="5939" spans="1:20" x14ac:dyDescent="0.35">
      <c r="A5939">
        <f t="shared" si="185"/>
        <v>5939</v>
      </c>
      <c r="B5939" s="3" t="s">
        <v>72</v>
      </c>
      <c r="C5939" s="3" t="s">
        <v>87</v>
      </c>
      <c r="D5939" s="3" t="s">
        <v>69</v>
      </c>
      <c r="E5939">
        <v>2027</v>
      </c>
      <c r="F5939" s="3" t="str">
        <f t="shared" si="184"/>
        <v>CFSpillBONN2027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0</v>
      </c>
    </row>
    <row r="5940" spans="1:20" x14ac:dyDescent="0.35">
      <c r="A5940">
        <f t="shared" si="185"/>
        <v>5940</v>
      </c>
      <c r="B5940" s="3" t="s">
        <v>72</v>
      </c>
      <c r="C5940" s="3" t="s">
        <v>87</v>
      </c>
      <c r="D5940" s="3" t="s">
        <v>69</v>
      </c>
      <c r="E5940">
        <v>2028</v>
      </c>
      <c r="F5940" s="3" t="str">
        <f t="shared" si="184"/>
        <v>CFSpillBONN2028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</row>
    <row r="5941" spans="1:20" x14ac:dyDescent="0.35">
      <c r="A5941">
        <f t="shared" si="185"/>
        <v>5941</v>
      </c>
      <c r="B5941" s="3" t="s">
        <v>72</v>
      </c>
      <c r="C5941" s="3" t="s">
        <v>87</v>
      </c>
      <c r="D5941" s="3" t="s">
        <v>69</v>
      </c>
      <c r="E5941">
        <v>2029</v>
      </c>
      <c r="F5941" s="3" t="str">
        <f t="shared" si="184"/>
        <v>CFSpillBONN2029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15.917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</row>
    <row r="5942" spans="1:20" x14ac:dyDescent="0.35">
      <c r="A5942">
        <f t="shared" si="185"/>
        <v>5942</v>
      </c>
      <c r="B5942" s="3" t="s">
        <v>72</v>
      </c>
      <c r="C5942" s="3" t="s">
        <v>88</v>
      </c>
      <c r="D5942" s="3" t="s">
        <v>17</v>
      </c>
      <c r="E5942">
        <v>2020</v>
      </c>
      <c r="F5942" s="3" t="str">
        <f t="shared" si="184"/>
        <v>CBSpillMICA2020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</row>
    <row r="5943" spans="1:20" x14ac:dyDescent="0.35">
      <c r="A5943">
        <f t="shared" si="185"/>
        <v>5943</v>
      </c>
      <c r="B5943" s="3" t="s">
        <v>72</v>
      </c>
      <c r="C5943" s="3" t="s">
        <v>88</v>
      </c>
      <c r="D5943" s="3" t="s">
        <v>17</v>
      </c>
      <c r="E5943">
        <v>2021</v>
      </c>
      <c r="F5943" s="3" t="str">
        <f t="shared" si="184"/>
        <v>CBSpillMICA2021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</row>
    <row r="5944" spans="1:20" x14ac:dyDescent="0.35">
      <c r="A5944">
        <f t="shared" si="185"/>
        <v>5944</v>
      </c>
      <c r="B5944" s="3" t="s">
        <v>72</v>
      </c>
      <c r="C5944" s="3" t="s">
        <v>88</v>
      </c>
      <c r="D5944" s="3" t="s">
        <v>17</v>
      </c>
      <c r="E5944">
        <v>2022</v>
      </c>
      <c r="F5944" s="3" t="str">
        <f t="shared" si="184"/>
        <v>CBSpillMICA2022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</row>
    <row r="5945" spans="1:20" x14ac:dyDescent="0.35">
      <c r="A5945">
        <f t="shared" si="185"/>
        <v>5945</v>
      </c>
      <c r="B5945" s="3" t="s">
        <v>72</v>
      </c>
      <c r="C5945" s="3" t="s">
        <v>88</v>
      </c>
      <c r="D5945" s="3" t="s">
        <v>17</v>
      </c>
      <c r="E5945">
        <v>2023</v>
      </c>
      <c r="F5945" s="3" t="str">
        <f t="shared" si="184"/>
        <v>CBSpillMICA2023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</row>
    <row r="5946" spans="1:20" x14ac:dyDescent="0.35">
      <c r="A5946">
        <f t="shared" si="185"/>
        <v>5946</v>
      </c>
      <c r="B5946" s="3" t="s">
        <v>72</v>
      </c>
      <c r="C5946" s="3" t="s">
        <v>88</v>
      </c>
      <c r="D5946" s="3" t="s">
        <v>17</v>
      </c>
      <c r="E5946">
        <v>2024</v>
      </c>
      <c r="F5946" s="3" t="str">
        <f t="shared" si="184"/>
        <v>CBSpillMICA2024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</row>
    <row r="5947" spans="1:20" x14ac:dyDescent="0.35">
      <c r="A5947">
        <f t="shared" si="185"/>
        <v>5947</v>
      </c>
      <c r="B5947" s="3" t="s">
        <v>72</v>
      </c>
      <c r="C5947" s="3" t="s">
        <v>88</v>
      </c>
      <c r="D5947" s="3" t="s">
        <v>17</v>
      </c>
      <c r="E5947">
        <v>2025</v>
      </c>
      <c r="F5947" s="3" t="str">
        <f t="shared" si="184"/>
        <v>CBSpillMICA2025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0</v>
      </c>
      <c r="T5947" s="9">
        <v>0</v>
      </c>
    </row>
    <row r="5948" spans="1:20" x14ac:dyDescent="0.35">
      <c r="A5948">
        <f t="shared" si="185"/>
        <v>5948</v>
      </c>
      <c r="B5948" s="3" t="s">
        <v>72</v>
      </c>
      <c r="C5948" s="3" t="s">
        <v>88</v>
      </c>
      <c r="D5948" s="3" t="s">
        <v>17</v>
      </c>
      <c r="E5948">
        <v>2026</v>
      </c>
      <c r="F5948" s="3" t="str">
        <f t="shared" si="184"/>
        <v>CBSpillMICA2026</v>
      </c>
      <c r="G5948" s="9">
        <v>0</v>
      </c>
      <c r="H5948" s="9">
        <v>0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</row>
    <row r="5949" spans="1:20" x14ac:dyDescent="0.35">
      <c r="A5949">
        <f t="shared" si="185"/>
        <v>5949</v>
      </c>
      <c r="B5949" s="3" t="s">
        <v>72</v>
      </c>
      <c r="C5949" s="3" t="s">
        <v>88</v>
      </c>
      <c r="D5949" s="3" t="s">
        <v>17</v>
      </c>
      <c r="E5949">
        <v>2027</v>
      </c>
      <c r="F5949" s="3" t="str">
        <f t="shared" si="184"/>
        <v>CBSpillMICA2027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</row>
    <row r="5950" spans="1:20" x14ac:dyDescent="0.35">
      <c r="A5950">
        <f t="shared" si="185"/>
        <v>5950</v>
      </c>
      <c r="B5950" s="3" t="s">
        <v>72</v>
      </c>
      <c r="C5950" s="3" t="s">
        <v>88</v>
      </c>
      <c r="D5950" s="3" t="s">
        <v>17</v>
      </c>
      <c r="E5950">
        <v>2028</v>
      </c>
      <c r="F5950" s="3" t="str">
        <f t="shared" si="184"/>
        <v>CBSpillMICA2028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</row>
    <row r="5951" spans="1:20" x14ac:dyDescent="0.35">
      <c r="A5951">
        <f t="shared" si="185"/>
        <v>5951</v>
      </c>
      <c r="B5951" s="3" t="s">
        <v>72</v>
      </c>
      <c r="C5951" s="3" t="s">
        <v>88</v>
      </c>
      <c r="D5951" s="3" t="s">
        <v>17</v>
      </c>
      <c r="E5951">
        <v>2029</v>
      </c>
      <c r="F5951" s="3" t="str">
        <f t="shared" si="184"/>
        <v>CBSpillMICA2029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</row>
    <row r="5952" spans="1:20" x14ac:dyDescent="0.35">
      <c r="A5952">
        <f t="shared" si="185"/>
        <v>5952</v>
      </c>
      <c r="B5952" s="3" t="s">
        <v>72</v>
      </c>
      <c r="C5952" s="3" t="s">
        <v>88</v>
      </c>
      <c r="D5952" s="3" t="s">
        <v>18</v>
      </c>
      <c r="E5952">
        <v>2020</v>
      </c>
      <c r="F5952" s="3" t="str">
        <f t="shared" si="184"/>
        <v>CBSpillREVELS2020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</row>
    <row r="5953" spans="1:20" x14ac:dyDescent="0.35">
      <c r="A5953">
        <f t="shared" si="185"/>
        <v>5953</v>
      </c>
      <c r="B5953" s="3" t="s">
        <v>72</v>
      </c>
      <c r="C5953" s="3" t="s">
        <v>88</v>
      </c>
      <c r="D5953" s="3" t="s">
        <v>18</v>
      </c>
      <c r="E5953">
        <v>2021</v>
      </c>
      <c r="F5953" s="3" t="str">
        <f t="shared" si="184"/>
        <v>CBSpillREVELS2021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</row>
    <row r="5954" spans="1:20" x14ac:dyDescent="0.35">
      <c r="A5954">
        <f t="shared" si="185"/>
        <v>5954</v>
      </c>
      <c r="B5954" s="3" t="s">
        <v>72</v>
      </c>
      <c r="C5954" s="3" t="s">
        <v>88</v>
      </c>
      <c r="D5954" s="3" t="s">
        <v>18</v>
      </c>
      <c r="E5954">
        <v>2022</v>
      </c>
      <c r="F5954" s="3" t="str">
        <f t="shared" ref="F5954:F6017" si="186">_xlfn.CONCAT(B5954,C5954,D5954,E5954)</f>
        <v>CBSpillREVELS2022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</row>
    <row r="5955" spans="1:20" x14ac:dyDescent="0.35">
      <c r="A5955">
        <f t="shared" ref="A5955:A6018" si="187">A5954+1</f>
        <v>5955</v>
      </c>
      <c r="B5955" s="3" t="s">
        <v>72</v>
      </c>
      <c r="C5955" s="3" t="s">
        <v>88</v>
      </c>
      <c r="D5955" s="3" t="s">
        <v>18</v>
      </c>
      <c r="E5955">
        <v>2023</v>
      </c>
      <c r="F5955" s="3" t="str">
        <f t="shared" si="186"/>
        <v>CBSpillREVELS2023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</row>
    <row r="5956" spans="1:20" x14ac:dyDescent="0.35">
      <c r="A5956">
        <f t="shared" si="187"/>
        <v>5956</v>
      </c>
      <c r="B5956" s="3" t="s">
        <v>72</v>
      </c>
      <c r="C5956" s="3" t="s">
        <v>88</v>
      </c>
      <c r="D5956" s="3" t="s">
        <v>18</v>
      </c>
      <c r="E5956">
        <v>2024</v>
      </c>
      <c r="F5956" s="3" t="str">
        <f t="shared" si="186"/>
        <v>CBSpillREVELS2024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</row>
    <row r="5957" spans="1:20" x14ac:dyDescent="0.35">
      <c r="A5957">
        <f t="shared" si="187"/>
        <v>5957</v>
      </c>
      <c r="B5957" s="3" t="s">
        <v>72</v>
      </c>
      <c r="C5957" s="3" t="s">
        <v>88</v>
      </c>
      <c r="D5957" s="3" t="s">
        <v>18</v>
      </c>
      <c r="E5957">
        <v>2025</v>
      </c>
      <c r="F5957" s="3" t="str">
        <f t="shared" si="186"/>
        <v>CBSpillREVELS2025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</row>
    <row r="5958" spans="1:20" x14ac:dyDescent="0.35">
      <c r="A5958">
        <f t="shared" si="187"/>
        <v>5958</v>
      </c>
      <c r="B5958" s="3" t="s">
        <v>72</v>
      </c>
      <c r="C5958" s="3" t="s">
        <v>88</v>
      </c>
      <c r="D5958" s="3" t="s">
        <v>18</v>
      </c>
      <c r="E5958">
        <v>2026</v>
      </c>
      <c r="F5958" s="3" t="str">
        <f t="shared" si="186"/>
        <v>CBSpillREVELS2026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9">
        <v>0</v>
      </c>
      <c r="T5958" s="9">
        <v>0</v>
      </c>
    </row>
    <row r="5959" spans="1:20" x14ac:dyDescent="0.35">
      <c r="A5959">
        <f t="shared" si="187"/>
        <v>5959</v>
      </c>
      <c r="B5959" s="3" t="s">
        <v>72</v>
      </c>
      <c r="C5959" s="3" t="s">
        <v>88</v>
      </c>
      <c r="D5959" s="3" t="s">
        <v>18</v>
      </c>
      <c r="E5959">
        <v>2027</v>
      </c>
      <c r="F5959" s="3" t="str">
        <f t="shared" si="186"/>
        <v>CBSpillREVELS2027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</row>
    <row r="5960" spans="1:20" x14ac:dyDescent="0.35">
      <c r="A5960">
        <f t="shared" si="187"/>
        <v>5960</v>
      </c>
      <c r="B5960" s="3" t="s">
        <v>72</v>
      </c>
      <c r="C5960" s="3" t="s">
        <v>88</v>
      </c>
      <c r="D5960" s="3" t="s">
        <v>18</v>
      </c>
      <c r="E5960">
        <v>2028</v>
      </c>
      <c r="F5960" s="3" t="str">
        <f t="shared" si="186"/>
        <v>CBSpillREVELS2028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</row>
    <row r="5961" spans="1:20" x14ac:dyDescent="0.35">
      <c r="A5961">
        <f t="shared" si="187"/>
        <v>5961</v>
      </c>
      <c r="B5961" s="3" t="s">
        <v>72</v>
      </c>
      <c r="C5961" s="3" t="s">
        <v>88</v>
      </c>
      <c r="D5961" s="3" t="s">
        <v>18</v>
      </c>
      <c r="E5961">
        <v>2029</v>
      </c>
      <c r="F5961" s="3" t="str">
        <f t="shared" si="186"/>
        <v>CBSpillREVELS2029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</row>
    <row r="5962" spans="1:20" x14ac:dyDescent="0.35">
      <c r="A5962">
        <f t="shared" si="187"/>
        <v>5962</v>
      </c>
      <c r="B5962" s="3" t="s">
        <v>72</v>
      </c>
      <c r="C5962" s="3" t="s">
        <v>88</v>
      </c>
      <c r="D5962" s="3" t="s">
        <v>19</v>
      </c>
      <c r="E5962">
        <v>2020</v>
      </c>
      <c r="F5962" s="3" t="str">
        <f t="shared" si="186"/>
        <v>CBSpillARROW2020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  <c r="S5962" s="9">
        <v>0</v>
      </c>
      <c r="T5962" s="9">
        <v>0</v>
      </c>
    </row>
    <row r="5963" spans="1:20" x14ac:dyDescent="0.35">
      <c r="A5963">
        <f t="shared" si="187"/>
        <v>5963</v>
      </c>
      <c r="B5963" s="3" t="s">
        <v>72</v>
      </c>
      <c r="C5963" s="3" t="s">
        <v>88</v>
      </c>
      <c r="D5963" s="3" t="s">
        <v>19</v>
      </c>
      <c r="E5963">
        <v>2021</v>
      </c>
      <c r="F5963" s="3" t="str">
        <f t="shared" si="186"/>
        <v>CBSpillARROW2021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</row>
    <row r="5964" spans="1:20" x14ac:dyDescent="0.35">
      <c r="A5964">
        <f t="shared" si="187"/>
        <v>5964</v>
      </c>
      <c r="B5964" s="3" t="s">
        <v>72</v>
      </c>
      <c r="C5964" s="3" t="s">
        <v>88</v>
      </c>
      <c r="D5964" s="3" t="s">
        <v>19</v>
      </c>
      <c r="E5964">
        <v>2022</v>
      </c>
      <c r="F5964" s="3" t="str">
        <f t="shared" si="186"/>
        <v>CBSpillARROW2022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  <c r="S5964" s="9">
        <v>0</v>
      </c>
      <c r="T5964" s="9">
        <v>0</v>
      </c>
    </row>
    <row r="5965" spans="1:20" x14ac:dyDescent="0.35">
      <c r="A5965">
        <f t="shared" si="187"/>
        <v>5965</v>
      </c>
      <c r="B5965" s="3" t="s">
        <v>72</v>
      </c>
      <c r="C5965" s="3" t="s">
        <v>88</v>
      </c>
      <c r="D5965" s="3" t="s">
        <v>19</v>
      </c>
      <c r="E5965">
        <v>2023</v>
      </c>
      <c r="F5965" s="3" t="str">
        <f t="shared" si="186"/>
        <v>CBSpillARROW2023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</row>
    <row r="5966" spans="1:20" x14ac:dyDescent="0.35">
      <c r="A5966">
        <f t="shared" si="187"/>
        <v>5966</v>
      </c>
      <c r="B5966" s="3" t="s">
        <v>72</v>
      </c>
      <c r="C5966" s="3" t="s">
        <v>88</v>
      </c>
      <c r="D5966" s="3" t="s">
        <v>19</v>
      </c>
      <c r="E5966">
        <v>2024</v>
      </c>
      <c r="F5966" s="3" t="str">
        <f t="shared" si="186"/>
        <v>CBSpillARROW2024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</row>
    <row r="5967" spans="1:20" x14ac:dyDescent="0.35">
      <c r="A5967">
        <f t="shared" si="187"/>
        <v>5967</v>
      </c>
      <c r="B5967" s="3" t="s">
        <v>72</v>
      </c>
      <c r="C5967" s="3" t="s">
        <v>88</v>
      </c>
      <c r="D5967" s="3" t="s">
        <v>19</v>
      </c>
      <c r="E5967">
        <v>2025</v>
      </c>
      <c r="F5967" s="3" t="str">
        <f t="shared" si="186"/>
        <v>CBSpillARROW2025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</row>
    <row r="5968" spans="1:20" x14ac:dyDescent="0.35">
      <c r="A5968">
        <f t="shared" si="187"/>
        <v>5968</v>
      </c>
      <c r="B5968" s="3" t="s">
        <v>72</v>
      </c>
      <c r="C5968" s="3" t="s">
        <v>88</v>
      </c>
      <c r="D5968" s="3" t="s">
        <v>19</v>
      </c>
      <c r="E5968">
        <v>2026</v>
      </c>
      <c r="F5968" s="3" t="str">
        <f t="shared" si="186"/>
        <v>CBSpillARROW2026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0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</row>
    <row r="5969" spans="1:20" x14ac:dyDescent="0.35">
      <c r="A5969">
        <f t="shared" si="187"/>
        <v>5969</v>
      </c>
      <c r="B5969" s="3" t="s">
        <v>72</v>
      </c>
      <c r="C5969" s="3" t="s">
        <v>88</v>
      </c>
      <c r="D5969" s="3" t="s">
        <v>19</v>
      </c>
      <c r="E5969">
        <v>2027</v>
      </c>
      <c r="F5969" s="3" t="str">
        <f t="shared" si="186"/>
        <v>CBSpillARROW2027</v>
      </c>
      <c r="G5969" s="9">
        <v>0</v>
      </c>
      <c r="H5969" s="9">
        <v>0</v>
      </c>
      <c r="I5969" s="9">
        <v>0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</row>
    <row r="5970" spans="1:20" x14ac:dyDescent="0.35">
      <c r="A5970">
        <f t="shared" si="187"/>
        <v>5970</v>
      </c>
      <c r="B5970" s="3" t="s">
        <v>72</v>
      </c>
      <c r="C5970" s="3" t="s">
        <v>88</v>
      </c>
      <c r="D5970" s="3" t="s">
        <v>19</v>
      </c>
      <c r="E5970">
        <v>2028</v>
      </c>
      <c r="F5970" s="3" t="str">
        <f t="shared" si="186"/>
        <v>CBSpillARROW2028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</row>
    <row r="5971" spans="1:20" x14ac:dyDescent="0.35">
      <c r="A5971">
        <f t="shared" si="187"/>
        <v>5971</v>
      </c>
      <c r="B5971" s="3" t="s">
        <v>72</v>
      </c>
      <c r="C5971" s="3" t="s">
        <v>88</v>
      </c>
      <c r="D5971" s="3" t="s">
        <v>19</v>
      </c>
      <c r="E5971">
        <v>2029</v>
      </c>
      <c r="F5971" s="3" t="str">
        <f t="shared" si="186"/>
        <v>CBSpillARROW2029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</row>
    <row r="5972" spans="1:20" x14ac:dyDescent="0.35">
      <c r="A5972">
        <f t="shared" si="187"/>
        <v>5972</v>
      </c>
      <c r="B5972" s="3" t="s">
        <v>72</v>
      </c>
      <c r="C5972" s="3" t="s">
        <v>88</v>
      </c>
      <c r="D5972" s="3" t="s">
        <v>20</v>
      </c>
      <c r="E5972">
        <v>2020</v>
      </c>
      <c r="F5972" s="3" t="str">
        <f t="shared" si="186"/>
        <v>CBSpillLIBBY2020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</row>
    <row r="5973" spans="1:20" x14ac:dyDescent="0.35">
      <c r="A5973">
        <f t="shared" si="187"/>
        <v>5973</v>
      </c>
      <c r="B5973" s="3" t="s">
        <v>72</v>
      </c>
      <c r="C5973" s="3" t="s">
        <v>88</v>
      </c>
      <c r="D5973" s="3" t="s">
        <v>20</v>
      </c>
      <c r="E5973">
        <v>2021</v>
      </c>
      <c r="F5973" s="3" t="str">
        <f t="shared" si="186"/>
        <v>CBSpillLIBBY2021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</row>
    <row r="5974" spans="1:20" x14ac:dyDescent="0.35">
      <c r="A5974">
        <f t="shared" si="187"/>
        <v>5974</v>
      </c>
      <c r="B5974" s="3" t="s">
        <v>72</v>
      </c>
      <c r="C5974" s="3" t="s">
        <v>88</v>
      </c>
      <c r="D5974" s="3" t="s">
        <v>20</v>
      </c>
      <c r="E5974">
        <v>2022</v>
      </c>
      <c r="F5974" s="3" t="str">
        <f t="shared" si="186"/>
        <v>CBSpillLIBBY2022</v>
      </c>
      <c r="G5974" s="9">
        <v>0</v>
      </c>
      <c r="H5974" s="9">
        <v>0</v>
      </c>
      <c r="I5974" s="9">
        <v>0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</row>
    <row r="5975" spans="1:20" x14ac:dyDescent="0.35">
      <c r="A5975">
        <f t="shared" si="187"/>
        <v>5975</v>
      </c>
      <c r="B5975" s="3" t="s">
        <v>72</v>
      </c>
      <c r="C5975" s="3" t="s">
        <v>88</v>
      </c>
      <c r="D5975" s="3" t="s">
        <v>20</v>
      </c>
      <c r="E5975">
        <v>2023</v>
      </c>
      <c r="F5975" s="3" t="str">
        <f t="shared" si="186"/>
        <v>CBSpillLIBBY2023</v>
      </c>
      <c r="G5975" s="9">
        <v>0</v>
      </c>
      <c r="H5975" s="9">
        <v>0</v>
      </c>
      <c r="I5975" s="9">
        <v>0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</row>
    <row r="5976" spans="1:20" x14ac:dyDescent="0.35">
      <c r="A5976">
        <f t="shared" si="187"/>
        <v>5976</v>
      </c>
      <c r="B5976" s="3" t="s">
        <v>72</v>
      </c>
      <c r="C5976" s="3" t="s">
        <v>88</v>
      </c>
      <c r="D5976" s="3" t="s">
        <v>20</v>
      </c>
      <c r="E5976">
        <v>2024</v>
      </c>
      <c r="F5976" s="3" t="str">
        <f t="shared" si="186"/>
        <v>CBSpillLIBBY2024</v>
      </c>
      <c r="G5976" s="9">
        <v>0</v>
      </c>
      <c r="H5976" s="9">
        <v>0</v>
      </c>
      <c r="I5976" s="9">
        <v>0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</row>
    <row r="5977" spans="1:20" x14ac:dyDescent="0.35">
      <c r="A5977">
        <f t="shared" si="187"/>
        <v>5977</v>
      </c>
      <c r="B5977" s="3" t="s">
        <v>72</v>
      </c>
      <c r="C5977" s="3" t="s">
        <v>88</v>
      </c>
      <c r="D5977" s="3" t="s">
        <v>20</v>
      </c>
      <c r="E5977">
        <v>2025</v>
      </c>
      <c r="F5977" s="3" t="str">
        <f t="shared" si="186"/>
        <v>CBSpillLIBBY2025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</row>
    <row r="5978" spans="1:20" x14ac:dyDescent="0.35">
      <c r="A5978">
        <f t="shared" si="187"/>
        <v>5978</v>
      </c>
      <c r="B5978" s="3" t="s">
        <v>72</v>
      </c>
      <c r="C5978" s="3" t="s">
        <v>88</v>
      </c>
      <c r="D5978" s="3" t="s">
        <v>20</v>
      </c>
      <c r="E5978">
        <v>2026</v>
      </c>
      <c r="F5978" s="3" t="str">
        <f t="shared" si="186"/>
        <v>CBSpillLIBBY2026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0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</row>
    <row r="5979" spans="1:20" x14ac:dyDescent="0.35">
      <c r="A5979">
        <f t="shared" si="187"/>
        <v>5979</v>
      </c>
      <c r="B5979" s="3" t="s">
        <v>72</v>
      </c>
      <c r="C5979" s="3" t="s">
        <v>88</v>
      </c>
      <c r="D5979" s="3" t="s">
        <v>20</v>
      </c>
      <c r="E5979">
        <v>2027</v>
      </c>
      <c r="F5979" s="3" t="str">
        <f t="shared" si="186"/>
        <v>CBSpillLIBBY2027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</row>
    <row r="5980" spans="1:20" x14ac:dyDescent="0.35">
      <c r="A5980">
        <f t="shared" si="187"/>
        <v>5980</v>
      </c>
      <c r="B5980" s="3" t="s">
        <v>72</v>
      </c>
      <c r="C5980" s="3" t="s">
        <v>88</v>
      </c>
      <c r="D5980" s="3" t="s">
        <v>20</v>
      </c>
      <c r="E5980">
        <v>2028</v>
      </c>
      <c r="F5980" s="3" t="str">
        <f t="shared" si="186"/>
        <v>CBSpillLIBBY2028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</row>
    <row r="5981" spans="1:20" x14ac:dyDescent="0.35">
      <c r="A5981">
        <f t="shared" si="187"/>
        <v>5981</v>
      </c>
      <c r="B5981" s="3" t="s">
        <v>72</v>
      </c>
      <c r="C5981" s="3" t="s">
        <v>88</v>
      </c>
      <c r="D5981" s="3" t="s">
        <v>20</v>
      </c>
      <c r="E5981">
        <v>2029</v>
      </c>
      <c r="F5981" s="3" t="str">
        <f t="shared" si="186"/>
        <v>CBSpillLIBBY2029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</row>
    <row r="5982" spans="1:20" x14ac:dyDescent="0.35">
      <c r="A5982">
        <f t="shared" si="187"/>
        <v>5982</v>
      </c>
      <c r="B5982" s="3" t="s">
        <v>72</v>
      </c>
      <c r="C5982" s="3" t="s">
        <v>88</v>
      </c>
      <c r="D5982" s="3" t="s">
        <v>21</v>
      </c>
      <c r="E5982">
        <v>2020</v>
      </c>
      <c r="F5982" s="3" t="str">
        <f t="shared" si="186"/>
        <v>CBSpillBONFER2020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</row>
    <row r="5983" spans="1:20" x14ac:dyDescent="0.35">
      <c r="A5983">
        <f t="shared" si="187"/>
        <v>5983</v>
      </c>
      <c r="B5983" s="3" t="s">
        <v>72</v>
      </c>
      <c r="C5983" s="3" t="s">
        <v>88</v>
      </c>
      <c r="D5983" s="3" t="s">
        <v>21</v>
      </c>
      <c r="E5983">
        <v>2021</v>
      </c>
      <c r="F5983" s="3" t="str">
        <f t="shared" si="186"/>
        <v>CBSpillBONFER2021</v>
      </c>
      <c r="G5983" s="9">
        <v>0</v>
      </c>
      <c r="H5983" s="9">
        <v>0</v>
      </c>
      <c r="I5983" s="9">
        <v>0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  <c r="Q5983" s="9">
        <v>0</v>
      </c>
      <c r="R5983" s="9">
        <v>0</v>
      </c>
      <c r="S5983" s="9">
        <v>0</v>
      </c>
      <c r="T5983" s="9">
        <v>0</v>
      </c>
    </row>
    <row r="5984" spans="1:20" x14ac:dyDescent="0.35">
      <c r="A5984">
        <f t="shared" si="187"/>
        <v>5984</v>
      </c>
      <c r="B5984" s="3" t="s">
        <v>72</v>
      </c>
      <c r="C5984" s="3" t="s">
        <v>88</v>
      </c>
      <c r="D5984" s="3" t="s">
        <v>21</v>
      </c>
      <c r="E5984">
        <v>2022</v>
      </c>
      <c r="F5984" s="3" t="str">
        <f t="shared" si="186"/>
        <v>CBSpillBONFER2022</v>
      </c>
      <c r="G5984" s="9">
        <v>0</v>
      </c>
      <c r="H5984" s="9">
        <v>0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0</v>
      </c>
      <c r="R5984" s="9">
        <v>0</v>
      </c>
      <c r="S5984" s="9">
        <v>0</v>
      </c>
      <c r="T5984" s="9">
        <v>0</v>
      </c>
    </row>
    <row r="5985" spans="1:20" x14ac:dyDescent="0.35">
      <c r="A5985">
        <f t="shared" si="187"/>
        <v>5985</v>
      </c>
      <c r="B5985" s="3" t="s">
        <v>72</v>
      </c>
      <c r="C5985" s="3" t="s">
        <v>88</v>
      </c>
      <c r="D5985" s="3" t="s">
        <v>21</v>
      </c>
      <c r="E5985">
        <v>2023</v>
      </c>
      <c r="F5985" s="3" t="str">
        <f t="shared" si="186"/>
        <v>CBSpillBONFER2023</v>
      </c>
      <c r="G5985" s="9">
        <v>0</v>
      </c>
      <c r="H5985" s="9">
        <v>0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0</v>
      </c>
      <c r="R5985" s="9">
        <v>0</v>
      </c>
      <c r="S5985" s="9">
        <v>0</v>
      </c>
      <c r="T5985" s="9">
        <v>0</v>
      </c>
    </row>
    <row r="5986" spans="1:20" x14ac:dyDescent="0.35">
      <c r="A5986">
        <f t="shared" si="187"/>
        <v>5986</v>
      </c>
      <c r="B5986" s="3" t="s">
        <v>72</v>
      </c>
      <c r="C5986" s="3" t="s">
        <v>88</v>
      </c>
      <c r="D5986" s="3" t="s">
        <v>21</v>
      </c>
      <c r="E5986">
        <v>2024</v>
      </c>
      <c r="F5986" s="3" t="str">
        <f t="shared" si="186"/>
        <v>CBSpillBONFER2024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</row>
    <row r="5987" spans="1:20" x14ac:dyDescent="0.35">
      <c r="A5987">
        <f t="shared" si="187"/>
        <v>5987</v>
      </c>
      <c r="B5987" s="3" t="s">
        <v>72</v>
      </c>
      <c r="C5987" s="3" t="s">
        <v>88</v>
      </c>
      <c r="D5987" s="3" t="s">
        <v>21</v>
      </c>
      <c r="E5987">
        <v>2025</v>
      </c>
      <c r="F5987" s="3" t="str">
        <f t="shared" si="186"/>
        <v>CBSpillBONFER2025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</row>
    <row r="5988" spans="1:20" x14ac:dyDescent="0.35">
      <c r="A5988">
        <f t="shared" si="187"/>
        <v>5988</v>
      </c>
      <c r="B5988" s="3" t="s">
        <v>72</v>
      </c>
      <c r="C5988" s="3" t="s">
        <v>88</v>
      </c>
      <c r="D5988" s="3" t="s">
        <v>21</v>
      </c>
      <c r="E5988">
        <v>2026</v>
      </c>
      <c r="F5988" s="3" t="str">
        <f t="shared" si="186"/>
        <v>CBSpillBONFER2026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</row>
    <row r="5989" spans="1:20" x14ac:dyDescent="0.35">
      <c r="A5989">
        <f t="shared" si="187"/>
        <v>5989</v>
      </c>
      <c r="B5989" s="3" t="s">
        <v>72</v>
      </c>
      <c r="C5989" s="3" t="s">
        <v>88</v>
      </c>
      <c r="D5989" s="3" t="s">
        <v>21</v>
      </c>
      <c r="E5989">
        <v>2027</v>
      </c>
      <c r="F5989" s="3" t="str">
        <f t="shared" si="186"/>
        <v>CBSpillBONFER2027</v>
      </c>
      <c r="G5989" s="9">
        <v>0</v>
      </c>
      <c r="H5989" s="9">
        <v>0</v>
      </c>
      <c r="I5989" s="9">
        <v>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</row>
    <row r="5990" spans="1:20" x14ac:dyDescent="0.35">
      <c r="A5990">
        <f t="shared" si="187"/>
        <v>5990</v>
      </c>
      <c r="B5990" s="3" t="s">
        <v>72</v>
      </c>
      <c r="C5990" s="3" t="s">
        <v>88</v>
      </c>
      <c r="D5990" s="3" t="s">
        <v>21</v>
      </c>
      <c r="E5990">
        <v>2028</v>
      </c>
      <c r="F5990" s="3" t="str">
        <f t="shared" si="186"/>
        <v>CBSpillBONFER2028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</row>
    <row r="5991" spans="1:20" x14ac:dyDescent="0.35">
      <c r="A5991">
        <f t="shared" si="187"/>
        <v>5991</v>
      </c>
      <c r="B5991" s="3" t="s">
        <v>72</v>
      </c>
      <c r="C5991" s="3" t="s">
        <v>88</v>
      </c>
      <c r="D5991" s="3" t="s">
        <v>21</v>
      </c>
      <c r="E5991">
        <v>2029</v>
      </c>
      <c r="F5991" s="3" t="str">
        <f t="shared" si="186"/>
        <v>CBSpillBONFER2029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  <c r="T5991" s="9">
        <v>0</v>
      </c>
    </row>
    <row r="5992" spans="1:20" x14ac:dyDescent="0.35">
      <c r="A5992">
        <f t="shared" si="187"/>
        <v>5992</v>
      </c>
      <c r="B5992" s="3" t="s">
        <v>72</v>
      </c>
      <c r="C5992" s="3" t="s">
        <v>88</v>
      </c>
      <c r="D5992" s="3" t="s">
        <v>22</v>
      </c>
      <c r="E5992">
        <v>2020</v>
      </c>
      <c r="F5992" s="3" t="str">
        <f t="shared" si="186"/>
        <v>CBSpillDUNCAN2020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</row>
    <row r="5993" spans="1:20" x14ac:dyDescent="0.35">
      <c r="A5993">
        <f t="shared" si="187"/>
        <v>5993</v>
      </c>
      <c r="B5993" s="3" t="s">
        <v>72</v>
      </c>
      <c r="C5993" s="3" t="s">
        <v>88</v>
      </c>
      <c r="D5993" s="3" t="s">
        <v>22</v>
      </c>
      <c r="E5993">
        <v>2021</v>
      </c>
      <c r="F5993" s="3" t="str">
        <f t="shared" si="186"/>
        <v>CBSpillDUNCAN2021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</row>
    <row r="5994" spans="1:20" x14ac:dyDescent="0.35">
      <c r="A5994">
        <f t="shared" si="187"/>
        <v>5994</v>
      </c>
      <c r="B5994" s="3" t="s">
        <v>72</v>
      </c>
      <c r="C5994" s="3" t="s">
        <v>88</v>
      </c>
      <c r="D5994" s="3" t="s">
        <v>22</v>
      </c>
      <c r="E5994">
        <v>2022</v>
      </c>
      <c r="F5994" s="3" t="str">
        <f t="shared" si="186"/>
        <v>CBSpillDUNCAN2022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</row>
    <row r="5995" spans="1:20" x14ac:dyDescent="0.35">
      <c r="A5995">
        <f t="shared" si="187"/>
        <v>5995</v>
      </c>
      <c r="B5995" s="3" t="s">
        <v>72</v>
      </c>
      <c r="C5995" s="3" t="s">
        <v>88</v>
      </c>
      <c r="D5995" s="3" t="s">
        <v>22</v>
      </c>
      <c r="E5995">
        <v>2023</v>
      </c>
      <c r="F5995" s="3" t="str">
        <f t="shared" si="186"/>
        <v>CBSpillDUNCAN2023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</row>
    <row r="5996" spans="1:20" x14ac:dyDescent="0.35">
      <c r="A5996">
        <f t="shared" si="187"/>
        <v>5996</v>
      </c>
      <c r="B5996" s="3" t="s">
        <v>72</v>
      </c>
      <c r="C5996" s="3" t="s">
        <v>88</v>
      </c>
      <c r="D5996" s="3" t="s">
        <v>22</v>
      </c>
      <c r="E5996">
        <v>2024</v>
      </c>
      <c r="F5996" s="3" t="str">
        <f t="shared" si="186"/>
        <v>CBSpillDUNCAN2024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0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</row>
    <row r="5997" spans="1:20" x14ac:dyDescent="0.35">
      <c r="A5997">
        <f t="shared" si="187"/>
        <v>5997</v>
      </c>
      <c r="B5997" s="3" t="s">
        <v>72</v>
      </c>
      <c r="C5997" s="3" t="s">
        <v>88</v>
      </c>
      <c r="D5997" s="3" t="s">
        <v>22</v>
      </c>
      <c r="E5997">
        <v>2025</v>
      </c>
      <c r="F5997" s="3" t="str">
        <f t="shared" si="186"/>
        <v>CBSpillDUNCAN2025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</row>
    <row r="5998" spans="1:20" x14ac:dyDescent="0.35">
      <c r="A5998">
        <f t="shared" si="187"/>
        <v>5998</v>
      </c>
      <c r="B5998" s="3" t="s">
        <v>72</v>
      </c>
      <c r="C5998" s="3" t="s">
        <v>88</v>
      </c>
      <c r="D5998" s="3" t="s">
        <v>22</v>
      </c>
      <c r="E5998">
        <v>2026</v>
      </c>
      <c r="F5998" s="3" t="str">
        <f t="shared" si="186"/>
        <v>CBSpillDUNCAN2026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</row>
    <row r="5999" spans="1:20" x14ac:dyDescent="0.35">
      <c r="A5999">
        <f t="shared" si="187"/>
        <v>5999</v>
      </c>
      <c r="B5999" s="3" t="s">
        <v>72</v>
      </c>
      <c r="C5999" s="3" t="s">
        <v>88</v>
      </c>
      <c r="D5999" s="3" t="s">
        <v>22</v>
      </c>
      <c r="E5999">
        <v>2027</v>
      </c>
      <c r="F5999" s="3" t="str">
        <f t="shared" si="186"/>
        <v>CBSpillDUNCAN2027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  <c r="T5999" s="9">
        <v>0</v>
      </c>
    </row>
    <row r="6000" spans="1:20" x14ac:dyDescent="0.35">
      <c r="A6000">
        <f t="shared" si="187"/>
        <v>6000</v>
      </c>
      <c r="B6000" s="3" t="s">
        <v>72</v>
      </c>
      <c r="C6000" s="3" t="s">
        <v>88</v>
      </c>
      <c r="D6000" s="3" t="s">
        <v>22</v>
      </c>
      <c r="E6000">
        <v>2028</v>
      </c>
      <c r="F6000" s="3" t="str">
        <f t="shared" si="186"/>
        <v>CBSpillDUNCAN2028</v>
      </c>
      <c r="G6000" s="9">
        <v>0</v>
      </c>
      <c r="H6000" s="9">
        <v>0</v>
      </c>
      <c r="I6000" s="9">
        <v>0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</row>
    <row r="6001" spans="1:20" x14ac:dyDescent="0.35">
      <c r="A6001">
        <f t="shared" si="187"/>
        <v>6001</v>
      </c>
      <c r="B6001" s="3" t="s">
        <v>72</v>
      </c>
      <c r="C6001" s="3" t="s">
        <v>88</v>
      </c>
      <c r="D6001" s="3" t="s">
        <v>22</v>
      </c>
      <c r="E6001">
        <v>2029</v>
      </c>
      <c r="F6001" s="3" t="str">
        <f t="shared" si="186"/>
        <v>CBSpillDUNCAN2029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</row>
    <row r="6002" spans="1:20" x14ac:dyDescent="0.35">
      <c r="A6002">
        <f t="shared" si="187"/>
        <v>6002</v>
      </c>
      <c r="B6002" s="3" t="s">
        <v>72</v>
      </c>
      <c r="C6002" s="3" t="s">
        <v>88</v>
      </c>
      <c r="D6002" s="3" t="s">
        <v>23</v>
      </c>
      <c r="E6002">
        <v>2020</v>
      </c>
      <c r="F6002" s="3" t="str">
        <f t="shared" si="186"/>
        <v>CBSpillCORA L2020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</row>
    <row r="6003" spans="1:20" x14ac:dyDescent="0.35">
      <c r="A6003">
        <f t="shared" si="187"/>
        <v>6003</v>
      </c>
      <c r="B6003" s="3" t="s">
        <v>72</v>
      </c>
      <c r="C6003" s="3" t="s">
        <v>88</v>
      </c>
      <c r="D6003" s="3" t="s">
        <v>23</v>
      </c>
      <c r="E6003">
        <v>2021</v>
      </c>
      <c r="F6003" s="3" t="str">
        <f t="shared" si="186"/>
        <v>CBSpillCORA L2021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0</v>
      </c>
      <c r="R6003" s="9">
        <v>0</v>
      </c>
      <c r="S6003" s="9">
        <v>0</v>
      </c>
      <c r="T6003" s="9">
        <v>0</v>
      </c>
    </row>
    <row r="6004" spans="1:20" x14ac:dyDescent="0.35">
      <c r="A6004">
        <f t="shared" si="187"/>
        <v>6004</v>
      </c>
      <c r="B6004" s="3" t="s">
        <v>72</v>
      </c>
      <c r="C6004" s="3" t="s">
        <v>88</v>
      </c>
      <c r="D6004" s="3" t="s">
        <v>23</v>
      </c>
      <c r="E6004">
        <v>2022</v>
      </c>
      <c r="F6004" s="3" t="str">
        <f t="shared" si="186"/>
        <v>CBSpillCORA L2022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</row>
    <row r="6005" spans="1:20" x14ac:dyDescent="0.35">
      <c r="A6005">
        <f t="shared" si="187"/>
        <v>6005</v>
      </c>
      <c r="B6005" s="3" t="s">
        <v>72</v>
      </c>
      <c r="C6005" s="3" t="s">
        <v>88</v>
      </c>
      <c r="D6005" s="3" t="s">
        <v>23</v>
      </c>
      <c r="E6005">
        <v>2023</v>
      </c>
      <c r="F6005" s="3" t="str">
        <f t="shared" si="186"/>
        <v>CBSpillCORA L2023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0</v>
      </c>
      <c r="R6005" s="9">
        <v>0</v>
      </c>
      <c r="S6005" s="9">
        <v>0</v>
      </c>
      <c r="T6005" s="9">
        <v>0</v>
      </c>
    </row>
    <row r="6006" spans="1:20" x14ac:dyDescent="0.35">
      <c r="A6006">
        <f t="shared" si="187"/>
        <v>6006</v>
      </c>
      <c r="B6006" s="3" t="s">
        <v>72</v>
      </c>
      <c r="C6006" s="3" t="s">
        <v>88</v>
      </c>
      <c r="D6006" s="3" t="s">
        <v>23</v>
      </c>
      <c r="E6006">
        <v>2024</v>
      </c>
      <c r="F6006" s="3" t="str">
        <f t="shared" si="186"/>
        <v>CBSpillCORA L2024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</row>
    <row r="6007" spans="1:20" x14ac:dyDescent="0.35">
      <c r="A6007">
        <f t="shared" si="187"/>
        <v>6007</v>
      </c>
      <c r="B6007" s="3" t="s">
        <v>72</v>
      </c>
      <c r="C6007" s="3" t="s">
        <v>88</v>
      </c>
      <c r="D6007" s="3" t="s">
        <v>23</v>
      </c>
      <c r="E6007">
        <v>2025</v>
      </c>
      <c r="F6007" s="3" t="str">
        <f t="shared" si="186"/>
        <v>CBSpillCORA L2025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</row>
    <row r="6008" spans="1:20" x14ac:dyDescent="0.35">
      <c r="A6008">
        <f t="shared" si="187"/>
        <v>6008</v>
      </c>
      <c r="B6008" s="3" t="s">
        <v>72</v>
      </c>
      <c r="C6008" s="3" t="s">
        <v>88</v>
      </c>
      <c r="D6008" s="3" t="s">
        <v>23</v>
      </c>
      <c r="E6008">
        <v>2026</v>
      </c>
      <c r="F6008" s="3" t="str">
        <f t="shared" si="186"/>
        <v>CBSpillCORA L2026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</row>
    <row r="6009" spans="1:20" x14ac:dyDescent="0.35">
      <c r="A6009">
        <f t="shared" si="187"/>
        <v>6009</v>
      </c>
      <c r="B6009" s="3" t="s">
        <v>72</v>
      </c>
      <c r="C6009" s="3" t="s">
        <v>88</v>
      </c>
      <c r="D6009" s="3" t="s">
        <v>23</v>
      </c>
      <c r="E6009">
        <v>2027</v>
      </c>
      <c r="F6009" s="3" t="str">
        <f t="shared" si="186"/>
        <v>CBSpillCORA L2027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</row>
    <row r="6010" spans="1:20" x14ac:dyDescent="0.35">
      <c r="A6010">
        <f t="shared" si="187"/>
        <v>6010</v>
      </c>
      <c r="B6010" s="3" t="s">
        <v>72</v>
      </c>
      <c r="C6010" s="3" t="s">
        <v>88</v>
      </c>
      <c r="D6010" s="3" t="s">
        <v>23</v>
      </c>
      <c r="E6010">
        <v>2028</v>
      </c>
      <c r="F6010" s="3" t="str">
        <f t="shared" si="186"/>
        <v>CBSpillCORA L2028</v>
      </c>
      <c r="G6010" s="9">
        <v>0</v>
      </c>
      <c r="H6010" s="9">
        <v>0</v>
      </c>
      <c r="I6010" s="9">
        <v>0</v>
      </c>
      <c r="J6010" s="9">
        <v>0</v>
      </c>
      <c r="K6010" s="9">
        <v>0</v>
      </c>
      <c r="L6010" s="9">
        <v>0</v>
      </c>
      <c r="M6010" s="9">
        <v>0</v>
      </c>
      <c r="N6010" s="9">
        <v>0</v>
      </c>
      <c r="O6010" s="9">
        <v>0</v>
      </c>
      <c r="P6010" s="9">
        <v>0</v>
      </c>
      <c r="Q6010" s="9">
        <v>0</v>
      </c>
      <c r="R6010" s="9">
        <v>0</v>
      </c>
      <c r="S6010" s="9">
        <v>0</v>
      </c>
      <c r="T6010" s="9">
        <v>0</v>
      </c>
    </row>
    <row r="6011" spans="1:20" x14ac:dyDescent="0.35">
      <c r="A6011">
        <f t="shared" si="187"/>
        <v>6011</v>
      </c>
      <c r="B6011" s="3" t="s">
        <v>72</v>
      </c>
      <c r="C6011" s="3" t="s">
        <v>88</v>
      </c>
      <c r="D6011" s="3" t="s">
        <v>23</v>
      </c>
      <c r="E6011">
        <v>2029</v>
      </c>
      <c r="F6011" s="3" t="str">
        <f t="shared" si="186"/>
        <v>CBSpillCORA L2029</v>
      </c>
      <c r="G6011" s="9">
        <v>0</v>
      </c>
      <c r="H6011" s="9">
        <v>0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</row>
    <row r="6012" spans="1:20" x14ac:dyDescent="0.35">
      <c r="A6012">
        <f t="shared" si="187"/>
        <v>6012</v>
      </c>
      <c r="B6012" s="3" t="s">
        <v>72</v>
      </c>
      <c r="C6012" s="3" t="s">
        <v>88</v>
      </c>
      <c r="D6012" s="3" t="s">
        <v>24</v>
      </c>
      <c r="E6012">
        <v>2020</v>
      </c>
      <c r="F6012" s="3" t="str">
        <f t="shared" si="186"/>
        <v>CBSpillCANAL2020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0</v>
      </c>
      <c r="T6012" s="9">
        <v>0</v>
      </c>
    </row>
    <row r="6013" spans="1:20" x14ac:dyDescent="0.35">
      <c r="A6013">
        <f t="shared" si="187"/>
        <v>6013</v>
      </c>
      <c r="B6013" s="3" t="s">
        <v>72</v>
      </c>
      <c r="C6013" s="3" t="s">
        <v>88</v>
      </c>
      <c r="D6013" s="3" t="s">
        <v>24</v>
      </c>
      <c r="E6013">
        <v>2021</v>
      </c>
      <c r="F6013" s="3" t="str">
        <f t="shared" si="186"/>
        <v>CBSpillCANAL2021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</row>
    <row r="6014" spans="1:20" x14ac:dyDescent="0.35">
      <c r="A6014">
        <f t="shared" si="187"/>
        <v>6014</v>
      </c>
      <c r="B6014" s="3" t="s">
        <v>72</v>
      </c>
      <c r="C6014" s="3" t="s">
        <v>88</v>
      </c>
      <c r="D6014" s="3" t="s">
        <v>24</v>
      </c>
      <c r="E6014">
        <v>2022</v>
      </c>
      <c r="F6014" s="3" t="str">
        <f t="shared" si="186"/>
        <v>CBSpillCANAL2022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0</v>
      </c>
      <c r="T6014" s="9">
        <v>0</v>
      </c>
    </row>
    <row r="6015" spans="1:20" x14ac:dyDescent="0.35">
      <c r="A6015">
        <f t="shared" si="187"/>
        <v>6015</v>
      </c>
      <c r="B6015" s="3" t="s">
        <v>72</v>
      </c>
      <c r="C6015" s="3" t="s">
        <v>88</v>
      </c>
      <c r="D6015" s="3" t="s">
        <v>24</v>
      </c>
      <c r="E6015">
        <v>2023</v>
      </c>
      <c r="F6015" s="3" t="str">
        <f t="shared" si="186"/>
        <v>CBSpillCANAL2023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</row>
    <row r="6016" spans="1:20" x14ac:dyDescent="0.35">
      <c r="A6016">
        <f t="shared" si="187"/>
        <v>6016</v>
      </c>
      <c r="B6016" s="3" t="s">
        <v>72</v>
      </c>
      <c r="C6016" s="3" t="s">
        <v>88</v>
      </c>
      <c r="D6016" s="3" t="s">
        <v>24</v>
      </c>
      <c r="E6016">
        <v>2024</v>
      </c>
      <c r="F6016" s="3" t="str">
        <f t="shared" si="186"/>
        <v>CBSpillCANAL2024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</row>
    <row r="6017" spans="1:20" x14ac:dyDescent="0.35">
      <c r="A6017">
        <f t="shared" si="187"/>
        <v>6017</v>
      </c>
      <c r="B6017" s="3" t="s">
        <v>72</v>
      </c>
      <c r="C6017" s="3" t="s">
        <v>88</v>
      </c>
      <c r="D6017" s="3" t="s">
        <v>24</v>
      </c>
      <c r="E6017">
        <v>2025</v>
      </c>
      <c r="F6017" s="3" t="str">
        <f t="shared" si="186"/>
        <v>CBSpillCANAL2025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</row>
    <row r="6018" spans="1:20" x14ac:dyDescent="0.35">
      <c r="A6018">
        <f t="shared" si="187"/>
        <v>6018</v>
      </c>
      <c r="B6018" s="3" t="s">
        <v>72</v>
      </c>
      <c r="C6018" s="3" t="s">
        <v>88</v>
      </c>
      <c r="D6018" s="3" t="s">
        <v>24</v>
      </c>
      <c r="E6018">
        <v>2026</v>
      </c>
      <c r="F6018" s="3" t="str">
        <f t="shared" ref="F6018:F6081" si="188">_xlfn.CONCAT(B6018,C6018,D6018,E6018)</f>
        <v>CBSpillCANAL2026</v>
      </c>
      <c r="G6018" s="9">
        <v>0</v>
      </c>
      <c r="H6018" s="9">
        <v>0</v>
      </c>
      <c r="I6018" s="9">
        <v>0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  <c r="Q6018" s="9">
        <v>0</v>
      </c>
      <c r="R6018" s="9">
        <v>0</v>
      </c>
      <c r="S6018" s="9">
        <v>0</v>
      </c>
      <c r="T6018" s="9">
        <v>0</v>
      </c>
    </row>
    <row r="6019" spans="1:20" x14ac:dyDescent="0.35">
      <c r="A6019">
        <f t="shared" ref="A6019:A6082" si="189">A6018+1</f>
        <v>6019</v>
      </c>
      <c r="B6019" s="3" t="s">
        <v>72</v>
      </c>
      <c r="C6019" s="3" t="s">
        <v>88</v>
      </c>
      <c r="D6019" s="3" t="s">
        <v>24</v>
      </c>
      <c r="E6019">
        <v>2027</v>
      </c>
      <c r="F6019" s="3" t="str">
        <f t="shared" si="188"/>
        <v>CBSpillCANAL2027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  <c r="Q6019" s="9">
        <v>0</v>
      </c>
      <c r="R6019" s="9">
        <v>0</v>
      </c>
      <c r="S6019" s="9">
        <v>0</v>
      </c>
      <c r="T6019" s="9">
        <v>0</v>
      </c>
    </row>
    <row r="6020" spans="1:20" x14ac:dyDescent="0.35">
      <c r="A6020">
        <f t="shared" si="189"/>
        <v>6020</v>
      </c>
      <c r="B6020" s="3" t="s">
        <v>72</v>
      </c>
      <c r="C6020" s="3" t="s">
        <v>88</v>
      </c>
      <c r="D6020" s="3" t="s">
        <v>24</v>
      </c>
      <c r="E6020">
        <v>2028</v>
      </c>
      <c r="F6020" s="3" t="str">
        <f t="shared" si="188"/>
        <v>CBSpillCANAL2028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</row>
    <row r="6021" spans="1:20" x14ac:dyDescent="0.35">
      <c r="A6021">
        <f t="shared" si="189"/>
        <v>6021</v>
      </c>
      <c r="B6021" s="3" t="s">
        <v>72</v>
      </c>
      <c r="C6021" s="3" t="s">
        <v>88</v>
      </c>
      <c r="D6021" s="3" t="s">
        <v>24</v>
      </c>
      <c r="E6021">
        <v>2029</v>
      </c>
      <c r="F6021" s="3" t="str">
        <f t="shared" si="188"/>
        <v>CBSpillCANAL2029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</row>
    <row r="6022" spans="1:20" x14ac:dyDescent="0.35">
      <c r="A6022">
        <f t="shared" si="189"/>
        <v>6022</v>
      </c>
      <c r="B6022" s="3" t="s">
        <v>72</v>
      </c>
      <c r="C6022" s="3" t="s">
        <v>88</v>
      </c>
      <c r="D6022" s="3" t="s">
        <v>25</v>
      </c>
      <c r="E6022">
        <v>2020</v>
      </c>
      <c r="F6022" s="3" t="str">
        <f t="shared" si="188"/>
        <v>CBSpillUP BON2020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  <c r="Q6022" s="9">
        <v>0</v>
      </c>
      <c r="R6022" s="9">
        <v>0</v>
      </c>
      <c r="S6022" s="9">
        <v>0</v>
      </c>
      <c r="T6022" s="9">
        <v>0</v>
      </c>
    </row>
    <row r="6023" spans="1:20" x14ac:dyDescent="0.35">
      <c r="A6023">
        <f t="shared" si="189"/>
        <v>6023</v>
      </c>
      <c r="B6023" s="3" t="s">
        <v>72</v>
      </c>
      <c r="C6023" s="3" t="s">
        <v>88</v>
      </c>
      <c r="D6023" s="3" t="s">
        <v>25</v>
      </c>
      <c r="E6023">
        <v>2021</v>
      </c>
      <c r="F6023" s="3" t="str">
        <f t="shared" si="188"/>
        <v>CBSpillUP BON2021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</row>
    <row r="6024" spans="1:20" x14ac:dyDescent="0.35">
      <c r="A6024">
        <f t="shared" si="189"/>
        <v>6024</v>
      </c>
      <c r="B6024" s="3" t="s">
        <v>72</v>
      </c>
      <c r="C6024" s="3" t="s">
        <v>88</v>
      </c>
      <c r="D6024" s="3" t="s">
        <v>25</v>
      </c>
      <c r="E6024">
        <v>2022</v>
      </c>
      <c r="F6024" s="3" t="str">
        <f t="shared" si="188"/>
        <v>CBSpillUP BON2022</v>
      </c>
      <c r="G6024" s="9">
        <v>0</v>
      </c>
      <c r="H6024" s="9">
        <v>0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</row>
    <row r="6025" spans="1:20" x14ac:dyDescent="0.35">
      <c r="A6025">
        <f t="shared" si="189"/>
        <v>6025</v>
      </c>
      <c r="B6025" s="3" t="s">
        <v>72</v>
      </c>
      <c r="C6025" s="3" t="s">
        <v>88</v>
      </c>
      <c r="D6025" s="3" t="s">
        <v>25</v>
      </c>
      <c r="E6025">
        <v>2023</v>
      </c>
      <c r="F6025" s="3" t="str">
        <f t="shared" si="188"/>
        <v>CBSpillUP BON2023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0</v>
      </c>
      <c r="T6025" s="9">
        <v>0</v>
      </c>
    </row>
    <row r="6026" spans="1:20" x14ac:dyDescent="0.35">
      <c r="A6026">
        <f t="shared" si="189"/>
        <v>6026</v>
      </c>
      <c r="B6026" s="3" t="s">
        <v>72</v>
      </c>
      <c r="C6026" s="3" t="s">
        <v>88</v>
      </c>
      <c r="D6026" s="3" t="s">
        <v>25</v>
      </c>
      <c r="E6026">
        <v>2024</v>
      </c>
      <c r="F6026" s="3" t="str">
        <f t="shared" si="188"/>
        <v>CBSpillUP BON2024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0</v>
      </c>
    </row>
    <row r="6027" spans="1:20" x14ac:dyDescent="0.35">
      <c r="A6027">
        <f t="shared" si="189"/>
        <v>6027</v>
      </c>
      <c r="B6027" s="3" t="s">
        <v>72</v>
      </c>
      <c r="C6027" s="3" t="s">
        <v>88</v>
      </c>
      <c r="D6027" s="3" t="s">
        <v>25</v>
      </c>
      <c r="E6027">
        <v>2025</v>
      </c>
      <c r="F6027" s="3" t="str">
        <f t="shared" si="188"/>
        <v>CBSpillUP BON2025</v>
      </c>
      <c r="G6027" s="9">
        <v>0</v>
      </c>
      <c r="H6027" s="9">
        <v>0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0</v>
      </c>
      <c r="T6027" s="9">
        <v>0</v>
      </c>
    </row>
    <row r="6028" spans="1:20" x14ac:dyDescent="0.35">
      <c r="A6028">
        <f t="shared" si="189"/>
        <v>6028</v>
      </c>
      <c r="B6028" s="3" t="s">
        <v>72</v>
      </c>
      <c r="C6028" s="3" t="s">
        <v>88</v>
      </c>
      <c r="D6028" s="3" t="s">
        <v>25</v>
      </c>
      <c r="E6028">
        <v>2026</v>
      </c>
      <c r="F6028" s="3" t="str">
        <f t="shared" si="188"/>
        <v>CBSpillUP BON2026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</row>
    <row r="6029" spans="1:20" x14ac:dyDescent="0.35">
      <c r="A6029">
        <f t="shared" si="189"/>
        <v>6029</v>
      </c>
      <c r="B6029" s="3" t="s">
        <v>72</v>
      </c>
      <c r="C6029" s="3" t="s">
        <v>88</v>
      </c>
      <c r="D6029" s="3" t="s">
        <v>25</v>
      </c>
      <c r="E6029">
        <v>2027</v>
      </c>
      <c r="F6029" s="3" t="str">
        <f t="shared" si="188"/>
        <v>CBSpillUP BON2027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</row>
    <row r="6030" spans="1:20" x14ac:dyDescent="0.35">
      <c r="A6030">
        <f t="shared" si="189"/>
        <v>6030</v>
      </c>
      <c r="B6030" s="3" t="s">
        <v>72</v>
      </c>
      <c r="C6030" s="3" t="s">
        <v>88</v>
      </c>
      <c r="D6030" s="3" t="s">
        <v>25</v>
      </c>
      <c r="E6030">
        <v>2028</v>
      </c>
      <c r="F6030" s="3" t="str">
        <f t="shared" si="188"/>
        <v>CBSpillUP BON2028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</row>
    <row r="6031" spans="1:20" x14ac:dyDescent="0.35">
      <c r="A6031">
        <f t="shared" si="189"/>
        <v>6031</v>
      </c>
      <c r="B6031" s="3" t="s">
        <v>72</v>
      </c>
      <c r="C6031" s="3" t="s">
        <v>88</v>
      </c>
      <c r="D6031" s="3" t="s">
        <v>25</v>
      </c>
      <c r="E6031">
        <v>2029</v>
      </c>
      <c r="F6031" s="3" t="str">
        <f t="shared" si="188"/>
        <v>CBSpillUP BON2029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</row>
    <row r="6032" spans="1:20" x14ac:dyDescent="0.35">
      <c r="A6032">
        <f t="shared" si="189"/>
        <v>6032</v>
      </c>
      <c r="B6032" s="3" t="s">
        <v>72</v>
      </c>
      <c r="C6032" s="3" t="s">
        <v>88</v>
      </c>
      <c r="D6032" s="3" t="s">
        <v>26</v>
      </c>
      <c r="E6032">
        <v>2020</v>
      </c>
      <c r="F6032" s="3" t="str">
        <f t="shared" si="188"/>
        <v>CBSpillLO BON2020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</row>
    <row r="6033" spans="1:20" x14ac:dyDescent="0.35">
      <c r="A6033">
        <f t="shared" si="189"/>
        <v>6033</v>
      </c>
      <c r="B6033" s="3" t="s">
        <v>72</v>
      </c>
      <c r="C6033" s="3" t="s">
        <v>88</v>
      </c>
      <c r="D6033" s="3" t="s">
        <v>26</v>
      </c>
      <c r="E6033">
        <v>2021</v>
      </c>
      <c r="F6033" s="3" t="str">
        <f t="shared" si="188"/>
        <v>CBSpillLO BON2021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</row>
    <row r="6034" spans="1:20" x14ac:dyDescent="0.35">
      <c r="A6034">
        <f t="shared" si="189"/>
        <v>6034</v>
      </c>
      <c r="B6034" s="3" t="s">
        <v>72</v>
      </c>
      <c r="C6034" s="3" t="s">
        <v>88</v>
      </c>
      <c r="D6034" s="3" t="s">
        <v>26</v>
      </c>
      <c r="E6034">
        <v>2022</v>
      </c>
      <c r="F6034" s="3" t="str">
        <f t="shared" si="188"/>
        <v>CBSpillLO BON2022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  <c r="S6034" s="9">
        <v>0</v>
      </c>
      <c r="T6034" s="9">
        <v>0</v>
      </c>
    </row>
    <row r="6035" spans="1:20" x14ac:dyDescent="0.35">
      <c r="A6035">
        <f t="shared" si="189"/>
        <v>6035</v>
      </c>
      <c r="B6035" s="3" t="s">
        <v>72</v>
      </c>
      <c r="C6035" s="3" t="s">
        <v>88</v>
      </c>
      <c r="D6035" s="3" t="s">
        <v>26</v>
      </c>
      <c r="E6035">
        <v>2023</v>
      </c>
      <c r="F6035" s="3" t="str">
        <f t="shared" si="188"/>
        <v>CBSpillLO BON2023</v>
      </c>
      <c r="G6035" s="9">
        <v>0</v>
      </c>
      <c r="H6035" s="9">
        <v>0</v>
      </c>
      <c r="I6035" s="9">
        <v>0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0</v>
      </c>
      <c r="T6035" s="9">
        <v>0</v>
      </c>
    </row>
    <row r="6036" spans="1:20" x14ac:dyDescent="0.35">
      <c r="A6036">
        <f t="shared" si="189"/>
        <v>6036</v>
      </c>
      <c r="B6036" s="3" t="s">
        <v>72</v>
      </c>
      <c r="C6036" s="3" t="s">
        <v>88</v>
      </c>
      <c r="D6036" s="3" t="s">
        <v>26</v>
      </c>
      <c r="E6036">
        <v>2024</v>
      </c>
      <c r="F6036" s="3" t="str">
        <f t="shared" si="188"/>
        <v>CBSpillLO BON2024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</row>
    <row r="6037" spans="1:20" x14ac:dyDescent="0.35">
      <c r="A6037">
        <f t="shared" si="189"/>
        <v>6037</v>
      </c>
      <c r="B6037" s="3" t="s">
        <v>72</v>
      </c>
      <c r="C6037" s="3" t="s">
        <v>88</v>
      </c>
      <c r="D6037" s="3" t="s">
        <v>26</v>
      </c>
      <c r="E6037">
        <v>2025</v>
      </c>
      <c r="F6037" s="3" t="str">
        <f t="shared" si="188"/>
        <v>CBSpillLO BON2025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</row>
    <row r="6038" spans="1:20" x14ac:dyDescent="0.35">
      <c r="A6038">
        <f t="shared" si="189"/>
        <v>6038</v>
      </c>
      <c r="B6038" s="3" t="s">
        <v>72</v>
      </c>
      <c r="C6038" s="3" t="s">
        <v>88</v>
      </c>
      <c r="D6038" s="3" t="s">
        <v>26</v>
      </c>
      <c r="E6038">
        <v>2026</v>
      </c>
      <c r="F6038" s="3" t="str">
        <f t="shared" si="188"/>
        <v>CBSpillLO BON2026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</row>
    <row r="6039" spans="1:20" x14ac:dyDescent="0.35">
      <c r="A6039">
        <f t="shared" si="189"/>
        <v>6039</v>
      </c>
      <c r="B6039" s="3" t="s">
        <v>72</v>
      </c>
      <c r="C6039" s="3" t="s">
        <v>88</v>
      </c>
      <c r="D6039" s="3" t="s">
        <v>26</v>
      </c>
      <c r="E6039">
        <v>2027</v>
      </c>
      <c r="F6039" s="3" t="str">
        <f t="shared" si="188"/>
        <v>CBSpillLO BON2027</v>
      </c>
      <c r="G6039" s="9">
        <v>0</v>
      </c>
      <c r="H6039" s="9">
        <v>0</v>
      </c>
      <c r="I6039" s="9">
        <v>0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</row>
    <row r="6040" spans="1:20" x14ac:dyDescent="0.35">
      <c r="A6040">
        <f t="shared" si="189"/>
        <v>6040</v>
      </c>
      <c r="B6040" s="3" t="s">
        <v>72</v>
      </c>
      <c r="C6040" s="3" t="s">
        <v>88</v>
      </c>
      <c r="D6040" s="3" t="s">
        <v>26</v>
      </c>
      <c r="E6040">
        <v>2028</v>
      </c>
      <c r="F6040" s="3" t="str">
        <f t="shared" si="188"/>
        <v>CBSpillLO BON2028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</row>
    <row r="6041" spans="1:20" x14ac:dyDescent="0.35">
      <c r="A6041">
        <f t="shared" si="189"/>
        <v>6041</v>
      </c>
      <c r="B6041" s="3" t="s">
        <v>72</v>
      </c>
      <c r="C6041" s="3" t="s">
        <v>88</v>
      </c>
      <c r="D6041" s="3" t="s">
        <v>26</v>
      </c>
      <c r="E6041">
        <v>2029</v>
      </c>
      <c r="F6041" s="3" t="str">
        <f t="shared" si="188"/>
        <v>CBSpillLO BON2029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0</v>
      </c>
      <c r="T6041" s="9">
        <v>0</v>
      </c>
    </row>
    <row r="6042" spans="1:20" x14ac:dyDescent="0.35">
      <c r="A6042">
        <f t="shared" si="189"/>
        <v>6042</v>
      </c>
      <c r="B6042" s="3" t="s">
        <v>72</v>
      </c>
      <c r="C6042" s="3" t="s">
        <v>88</v>
      </c>
      <c r="D6042" s="3" t="s">
        <v>27</v>
      </c>
      <c r="E6042">
        <v>2020</v>
      </c>
      <c r="F6042" s="3" t="str">
        <f t="shared" si="188"/>
        <v>CBSpillS SLOC2020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  <c r="T6042" s="9">
        <v>0</v>
      </c>
    </row>
    <row r="6043" spans="1:20" x14ac:dyDescent="0.35">
      <c r="A6043">
        <f t="shared" si="189"/>
        <v>6043</v>
      </c>
      <c r="B6043" s="3" t="s">
        <v>72</v>
      </c>
      <c r="C6043" s="3" t="s">
        <v>88</v>
      </c>
      <c r="D6043" s="3" t="s">
        <v>27</v>
      </c>
      <c r="E6043">
        <v>2021</v>
      </c>
      <c r="F6043" s="3" t="str">
        <f t="shared" si="188"/>
        <v>CBSpillS SLOC2021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</row>
    <row r="6044" spans="1:20" x14ac:dyDescent="0.35">
      <c r="A6044">
        <f t="shared" si="189"/>
        <v>6044</v>
      </c>
      <c r="B6044" s="3" t="s">
        <v>72</v>
      </c>
      <c r="C6044" s="3" t="s">
        <v>88</v>
      </c>
      <c r="D6044" s="3" t="s">
        <v>27</v>
      </c>
      <c r="E6044">
        <v>2022</v>
      </c>
      <c r="F6044" s="3" t="str">
        <f t="shared" si="188"/>
        <v>CBSpillS SLOC2022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</row>
    <row r="6045" spans="1:20" x14ac:dyDescent="0.35">
      <c r="A6045">
        <f t="shared" si="189"/>
        <v>6045</v>
      </c>
      <c r="B6045" s="3" t="s">
        <v>72</v>
      </c>
      <c r="C6045" s="3" t="s">
        <v>88</v>
      </c>
      <c r="D6045" s="3" t="s">
        <v>27</v>
      </c>
      <c r="E6045">
        <v>2023</v>
      </c>
      <c r="F6045" s="3" t="str">
        <f t="shared" si="188"/>
        <v>CBSpillS SLOC2023</v>
      </c>
      <c r="G6045" s="9">
        <v>0</v>
      </c>
      <c r="H6045" s="9">
        <v>0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</row>
    <row r="6046" spans="1:20" x14ac:dyDescent="0.35">
      <c r="A6046">
        <f t="shared" si="189"/>
        <v>6046</v>
      </c>
      <c r="B6046" s="3" t="s">
        <v>72</v>
      </c>
      <c r="C6046" s="3" t="s">
        <v>88</v>
      </c>
      <c r="D6046" s="3" t="s">
        <v>27</v>
      </c>
      <c r="E6046">
        <v>2024</v>
      </c>
      <c r="F6046" s="3" t="str">
        <f t="shared" si="188"/>
        <v>CBSpillS SLOC2024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  <c r="S6046" s="9">
        <v>0</v>
      </c>
      <c r="T6046" s="9">
        <v>0</v>
      </c>
    </row>
    <row r="6047" spans="1:20" x14ac:dyDescent="0.35">
      <c r="A6047">
        <f t="shared" si="189"/>
        <v>6047</v>
      </c>
      <c r="B6047" s="3" t="s">
        <v>72</v>
      </c>
      <c r="C6047" s="3" t="s">
        <v>88</v>
      </c>
      <c r="D6047" s="3" t="s">
        <v>27</v>
      </c>
      <c r="E6047">
        <v>2025</v>
      </c>
      <c r="F6047" s="3" t="str">
        <f t="shared" si="188"/>
        <v>CBSpillS SLOC2025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</row>
    <row r="6048" spans="1:20" x14ac:dyDescent="0.35">
      <c r="A6048">
        <f t="shared" si="189"/>
        <v>6048</v>
      </c>
      <c r="B6048" s="3" t="s">
        <v>72</v>
      </c>
      <c r="C6048" s="3" t="s">
        <v>88</v>
      </c>
      <c r="D6048" s="3" t="s">
        <v>27</v>
      </c>
      <c r="E6048">
        <v>2026</v>
      </c>
      <c r="F6048" s="3" t="str">
        <f t="shared" si="188"/>
        <v>CBSpillS SLOC2026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</row>
    <row r="6049" spans="1:20" x14ac:dyDescent="0.35">
      <c r="A6049">
        <f t="shared" si="189"/>
        <v>6049</v>
      </c>
      <c r="B6049" s="3" t="s">
        <v>72</v>
      </c>
      <c r="C6049" s="3" t="s">
        <v>88</v>
      </c>
      <c r="D6049" s="3" t="s">
        <v>27</v>
      </c>
      <c r="E6049">
        <v>2027</v>
      </c>
      <c r="F6049" s="3" t="str">
        <f t="shared" si="188"/>
        <v>CBSpillS SLOC2027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</row>
    <row r="6050" spans="1:20" x14ac:dyDescent="0.35">
      <c r="A6050">
        <f t="shared" si="189"/>
        <v>6050</v>
      </c>
      <c r="B6050" s="3" t="s">
        <v>72</v>
      </c>
      <c r="C6050" s="3" t="s">
        <v>88</v>
      </c>
      <c r="D6050" s="3" t="s">
        <v>27</v>
      </c>
      <c r="E6050">
        <v>2028</v>
      </c>
      <c r="F6050" s="3" t="str">
        <f t="shared" si="188"/>
        <v>CBSpillS SLOC2028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  <c r="Q6050" s="9">
        <v>0</v>
      </c>
      <c r="R6050" s="9">
        <v>0</v>
      </c>
      <c r="S6050" s="9">
        <v>0</v>
      </c>
      <c r="T6050" s="9">
        <v>0</v>
      </c>
    </row>
    <row r="6051" spans="1:20" x14ac:dyDescent="0.35">
      <c r="A6051">
        <f t="shared" si="189"/>
        <v>6051</v>
      </c>
      <c r="B6051" s="3" t="s">
        <v>72</v>
      </c>
      <c r="C6051" s="3" t="s">
        <v>88</v>
      </c>
      <c r="D6051" s="3" t="s">
        <v>27</v>
      </c>
      <c r="E6051">
        <v>2029</v>
      </c>
      <c r="F6051" s="3" t="str">
        <f t="shared" si="188"/>
        <v>CBSpillS SLOC2029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</row>
    <row r="6052" spans="1:20" x14ac:dyDescent="0.35">
      <c r="A6052">
        <f t="shared" si="189"/>
        <v>6052</v>
      </c>
      <c r="B6052" s="3" t="s">
        <v>72</v>
      </c>
      <c r="C6052" s="3" t="s">
        <v>88</v>
      </c>
      <c r="D6052" s="3" t="s">
        <v>28</v>
      </c>
      <c r="E6052">
        <v>2020</v>
      </c>
      <c r="F6052" s="3" t="str">
        <f t="shared" si="188"/>
        <v>CBSpillBRILL2020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</row>
    <row r="6053" spans="1:20" x14ac:dyDescent="0.35">
      <c r="A6053">
        <f t="shared" si="189"/>
        <v>6053</v>
      </c>
      <c r="B6053" s="3" t="s">
        <v>72</v>
      </c>
      <c r="C6053" s="3" t="s">
        <v>88</v>
      </c>
      <c r="D6053" s="3" t="s">
        <v>28</v>
      </c>
      <c r="E6053">
        <v>2021</v>
      </c>
      <c r="F6053" s="3" t="str">
        <f t="shared" si="188"/>
        <v>CBSpillBRILL2021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</row>
    <row r="6054" spans="1:20" x14ac:dyDescent="0.35">
      <c r="A6054">
        <f t="shared" si="189"/>
        <v>6054</v>
      </c>
      <c r="B6054" s="3" t="s">
        <v>72</v>
      </c>
      <c r="C6054" s="3" t="s">
        <v>88</v>
      </c>
      <c r="D6054" s="3" t="s">
        <v>28</v>
      </c>
      <c r="E6054">
        <v>2022</v>
      </c>
      <c r="F6054" s="3" t="str">
        <f t="shared" si="188"/>
        <v>CBSpillBRILL2022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</row>
    <row r="6055" spans="1:20" x14ac:dyDescent="0.35">
      <c r="A6055">
        <f t="shared" si="189"/>
        <v>6055</v>
      </c>
      <c r="B6055" s="3" t="s">
        <v>72</v>
      </c>
      <c r="C6055" s="3" t="s">
        <v>88</v>
      </c>
      <c r="D6055" s="3" t="s">
        <v>28</v>
      </c>
      <c r="E6055">
        <v>2023</v>
      </c>
      <c r="F6055" s="3" t="str">
        <f t="shared" si="188"/>
        <v>CBSpillBRILL2023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</row>
    <row r="6056" spans="1:20" x14ac:dyDescent="0.35">
      <c r="A6056">
        <f t="shared" si="189"/>
        <v>6056</v>
      </c>
      <c r="B6056" s="3" t="s">
        <v>72</v>
      </c>
      <c r="C6056" s="3" t="s">
        <v>88</v>
      </c>
      <c r="D6056" s="3" t="s">
        <v>28</v>
      </c>
      <c r="E6056">
        <v>2024</v>
      </c>
      <c r="F6056" s="3" t="str">
        <f t="shared" si="188"/>
        <v>CBSpillBRILL2024</v>
      </c>
      <c r="G6056" s="9">
        <v>0</v>
      </c>
      <c r="H6056" s="9">
        <v>0</v>
      </c>
      <c r="I6056" s="9">
        <v>0</v>
      </c>
      <c r="J6056" s="9">
        <v>0</v>
      </c>
      <c r="K6056" s="9">
        <v>0</v>
      </c>
      <c r="L6056" s="9">
        <v>0</v>
      </c>
      <c r="M6056" s="9">
        <v>0</v>
      </c>
      <c r="N6056" s="9">
        <v>0</v>
      </c>
      <c r="O6056" s="9">
        <v>0</v>
      </c>
      <c r="P6056" s="9">
        <v>0</v>
      </c>
      <c r="Q6056" s="9">
        <v>0</v>
      </c>
      <c r="R6056" s="9">
        <v>0</v>
      </c>
      <c r="S6056" s="9">
        <v>0</v>
      </c>
      <c r="T6056" s="9">
        <v>0</v>
      </c>
    </row>
    <row r="6057" spans="1:20" x14ac:dyDescent="0.35">
      <c r="A6057">
        <f t="shared" si="189"/>
        <v>6057</v>
      </c>
      <c r="B6057" s="3" t="s">
        <v>72</v>
      </c>
      <c r="C6057" s="3" t="s">
        <v>88</v>
      </c>
      <c r="D6057" s="3" t="s">
        <v>28</v>
      </c>
      <c r="E6057">
        <v>2025</v>
      </c>
      <c r="F6057" s="3" t="str">
        <f t="shared" si="188"/>
        <v>CBSpillBRILL2025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</row>
    <row r="6058" spans="1:20" x14ac:dyDescent="0.35">
      <c r="A6058">
        <f t="shared" si="189"/>
        <v>6058</v>
      </c>
      <c r="B6058" s="3" t="s">
        <v>72</v>
      </c>
      <c r="C6058" s="3" t="s">
        <v>88</v>
      </c>
      <c r="D6058" s="3" t="s">
        <v>28</v>
      </c>
      <c r="E6058">
        <v>2026</v>
      </c>
      <c r="F6058" s="3" t="str">
        <f t="shared" si="188"/>
        <v>CBSpillBRILL2026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9">
        <v>0</v>
      </c>
    </row>
    <row r="6059" spans="1:20" x14ac:dyDescent="0.35">
      <c r="A6059">
        <f t="shared" si="189"/>
        <v>6059</v>
      </c>
      <c r="B6059" s="3" t="s">
        <v>72</v>
      </c>
      <c r="C6059" s="3" t="s">
        <v>88</v>
      </c>
      <c r="D6059" s="3" t="s">
        <v>28</v>
      </c>
      <c r="E6059">
        <v>2027</v>
      </c>
      <c r="F6059" s="3" t="str">
        <f t="shared" si="188"/>
        <v>CBSpillBRILL2027</v>
      </c>
      <c r="G6059" s="9">
        <v>0</v>
      </c>
      <c r="H6059" s="9">
        <v>0</v>
      </c>
      <c r="I6059" s="9">
        <v>0</v>
      </c>
      <c r="J6059" s="9">
        <v>0</v>
      </c>
      <c r="K6059" s="9">
        <v>0</v>
      </c>
      <c r="L6059" s="9">
        <v>0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</row>
    <row r="6060" spans="1:20" x14ac:dyDescent="0.35">
      <c r="A6060">
        <f t="shared" si="189"/>
        <v>6060</v>
      </c>
      <c r="B6060" s="3" t="s">
        <v>72</v>
      </c>
      <c r="C6060" s="3" t="s">
        <v>88</v>
      </c>
      <c r="D6060" s="3" t="s">
        <v>28</v>
      </c>
      <c r="E6060">
        <v>2028</v>
      </c>
      <c r="F6060" s="3" t="str">
        <f t="shared" si="188"/>
        <v>CBSpillBRILL2028</v>
      </c>
      <c r="G6060" s="9">
        <v>0</v>
      </c>
      <c r="H6060" s="9">
        <v>0</v>
      </c>
      <c r="I6060" s="9">
        <v>0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</row>
    <row r="6061" spans="1:20" x14ac:dyDescent="0.35">
      <c r="A6061">
        <f t="shared" si="189"/>
        <v>6061</v>
      </c>
      <c r="B6061" s="3" t="s">
        <v>72</v>
      </c>
      <c r="C6061" s="3" t="s">
        <v>88</v>
      </c>
      <c r="D6061" s="3" t="s">
        <v>28</v>
      </c>
      <c r="E6061">
        <v>2029</v>
      </c>
      <c r="F6061" s="3" t="str">
        <f t="shared" si="188"/>
        <v>CBSpillBRILL2029</v>
      </c>
      <c r="G6061" s="9">
        <v>0</v>
      </c>
      <c r="H6061" s="9">
        <v>0</v>
      </c>
      <c r="I6061" s="9">
        <v>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</row>
    <row r="6062" spans="1:20" x14ac:dyDescent="0.35">
      <c r="A6062">
        <f t="shared" si="189"/>
        <v>6062</v>
      </c>
      <c r="B6062" s="3" t="s">
        <v>72</v>
      </c>
      <c r="C6062" s="3" t="s">
        <v>88</v>
      </c>
      <c r="D6062" s="3" t="s">
        <v>29</v>
      </c>
      <c r="E6062">
        <v>2020</v>
      </c>
      <c r="F6062" s="3" t="str">
        <f t="shared" si="188"/>
        <v>CBSpillH HORS2020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</row>
    <row r="6063" spans="1:20" x14ac:dyDescent="0.35">
      <c r="A6063">
        <f t="shared" si="189"/>
        <v>6063</v>
      </c>
      <c r="B6063" s="3" t="s">
        <v>72</v>
      </c>
      <c r="C6063" s="3" t="s">
        <v>88</v>
      </c>
      <c r="D6063" s="3" t="s">
        <v>29</v>
      </c>
      <c r="E6063">
        <v>2021</v>
      </c>
      <c r="F6063" s="3" t="str">
        <f t="shared" si="188"/>
        <v>CBSpillH HORS2021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</row>
    <row r="6064" spans="1:20" x14ac:dyDescent="0.35">
      <c r="A6064">
        <f t="shared" si="189"/>
        <v>6064</v>
      </c>
      <c r="B6064" s="3" t="s">
        <v>72</v>
      </c>
      <c r="C6064" s="3" t="s">
        <v>88</v>
      </c>
      <c r="D6064" s="3" t="s">
        <v>29</v>
      </c>
      <c r="E6064">
        <v>2022</v>
      </c>
      <c r="F6064" s="3" t="str">
        <f t="shared" si="188"/>
        <v>CBSpillH HORS2022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</row>
    <row r="6065" spans="1:20" x14ac:dyDescent="0.35">
      <c r="A6065">
        <f t="shared" si="189"/>
        <v>6065</v>
      </c>
      <c r="B6065" s="3" t="s">
        <v>72</v>
      </c>
      <c r="C6065" s="3" t="s">
        <v>88</v>
      </c>
      <c r="D6065" s="3" t="s">
        <v>29</v>
      </c>
      <c r="E6065">
        <v>2023</v>
      </c>
      <c r="F6065" s="3" t="str">
        <f t="shared" si="188"/>
        <v>CBSpillH HORS2023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</row>
    <row r="6066" spans="1:20" x14ac:dyDescent="0.35">
      <c r="A6066">
        <f t="shared" si="189"/>
        <v>6066</v>
      </c>
      <c r="B6066" s="3" t="s">
        <v>72</v>
      </c>
      <c r="C6066" s="3" t="s">
        <v>88</v>
      </c>
      <c r="D6066" s="3" t="s">
        <v>29</v>
      </c>
      <c r="E6066">
        <v>2024</v>
      </c>
      <c r="F6066" s="3" t="str">
        <f t="shared" si="188"/>
        <v>CBSpillH HORS2024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</row>
    <row r="6067" spans="1:20" x14ac:dyDescent="0.35">
      <c r="A6067">
        <f t="shared" si="189"/>
        <v>6067</v>
      </c>
      <c r="B6067" s="3" t="s">
        <v>72</v>
      </c>
      <c r="C6067" s="3" t="s">
        <v>88</v>
      </c>
      <c r="D6067" s="3" t="s">
        <v>29</v>
      </c>
      <c r="E6067">
        <v>2025</v>
      </c>
      <c r="F6067" s="3" t="str">
        <f t="shared" si="188"/>
        <v>CBSpillH HORS2025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</row>
    <row r="6068" spans="1:20" x14ac:dyDescent="0.35">
      <c r="A6068">
        <f t="shared" si="189"/>
        <v>6068</v>
      </c>
      <c r="B6068" s="3" t="s">
        <v>72</v>
      </c>
      <c r="C6068" s="3" t="s">
        <v>88</v>
      </c>
      <c r="D6068" s="3" t="s">
        <v>29</v>
      </c>
      <c r="E6068">
        <v>2026</v>
      </c>
      <c r="F6068" s="3" t="str">
        <f t="shared" si="188"/>
        <v>CBSpillH HORS2026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</row>
    <row r="6069" spans="1:20" x14ac:dyDescent="0.35">
      <c r="A6069">
        <f t="shared" si="189"/>
        <v>6069</v>
      </c>
      <c r="B6069" s="3" t="s">
        <v>72</v>
      </c>
      <c r="C6069" s="3" t="s">
        <v>88</v>
      </c>
      <c r="D6069" s="3" t="s">
        <v>29</v>
      </c>
      <c r="E6069">
        <v>2027</v>
      </c>
      <c r="F6069" s="3" t="str">
        <f t="shared" si="188"/>
        <v>CBSpillH HORS2027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</row>
    <row r="6070" spans="1:20" x14ac:dyDescent="0.35">
      <c r="A6070">
        <f t="shared" si="189"/>
        <v>6070</v>
      </c>
      <c r="B6070" s="3" t="s">
        <v>72</v>
      </c>
      <c r="C6070" s="3" t="s">
        <v>88</v>
      </c>
      <c r="D6070" s="3" t="s">
        <v>29</v>
      </c>
      <c r="E6070">
        <v>2028</v>
      </c>
      <c r="F6070" s="3" t="str">
        <f t="shared" si="188"/>
        <v>CBSpillH HORS2028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0</v>
      </c>
      <c r="R6070" s="9">
        <v>0</v>
      </c>
      <c r="S6070" s="9">
        <v>0</v>
      </c>
      <c r="T6070" s="9">
        <v>0</v>
      </c>
    </row>
    <row r="6071" spans="1:20" x14ac:dyDescent="0.35">
      <c r="A6071">
        <f t="shared" si="189"/>
        <v>6071</v>
      </c>
      <c r="B6071" s="3" t="s">
        <v>72</v>
      </c>
      <c r="C6071" s="3" t="s">
        <v>88</v>
      </c>
      <c r="D6071" s="3" t="s">
        <v>29</v>
      </c>
      <c r="E6071">
        <v>2029</v>
      </c>
      <c r="F6071" s="3" t="str">
        <f t="shared" si="188"/>
        <v>CBSpillH HORS2029</v>
      </c>
      <c r="G6071" s="9">
        <v>0</v>
      </c>
      <c r="H6071" s="9">
        <v>0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0</v>
      </c>
      <c r="R6071" s="9">
        <v>0</v>
      </c>
      <c r="S6071" s="9">
        <v>0</v>
      </c>
      <c r="T6071" s="9">
        <v>0</v>
      </c>
    </row>
    <row r="6072" spans="1:20" x14ac:dyDescent="0.35">
      <c r="A6072">
        <f t="shared" si="189"/>
        <v>6072</v>
      </c>
      <c r="B6072" s="3" t="s">
        <v>72</v>
      </c>
      <c r="C6072" s="3" t="s">
        <v>88</v>
      </c>
      <c r="D6072" s="3" t="s">
        <v>30</v>
      </c>
      <c r="E6072">
        <v>2020</v>
      </c>
      <c r="F6072" s="3" t="str">
        <f t="shared" si="188"/>
        <v>CBSpillCOLFLS2020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</row>
    <row r="6073" spans="1:20" x14ac:dyDescent="0.35">
      <c r="A6073">
        <f t="shared" si="189"/>
        <v>6073</v>
      </c>
      <c r="B6073" s="3" t="s">
        <v>72</v>
      </c>
      <c r="C6073" s="3" t="s">
        <v>88</v>
      </c>
      <c r="D6073" s="3" t="s">
        <v>30</v>
      </c>
      <c r="E6073">
        <v>2021</v>
      </c>
      <c r="F6073" s="3" t="str">
        <f t="shared" si="188"/>
        <v>CBSpillCOLFLS2021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</row>
    <row r="6074" spans="1:20" x14ac:dyDescent="0.35">
      <c r="A6074">
        <f t="shared" si="189"/>
        <v>6074</v>
      </c>
      <c r="B6074" s="3" t="s">
        <v>72</v>
      </c>
      <c r="C6074" s="3" t="s">
        <v>88</v>
      </c>
      <c r="D6074" s="3" t="s">
        <v>30</v>
      </c>
      <c r="E6074">
        <v>2022</v>
      </c>
      <c r="F6074" s="3" t="str">
        <f t="shared" si="188"/>
        <v>CBSpillCOLFLS2022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</row>
    <row r="6075" spans="1:20" x14ac:dyDescent="0.35">
      <c r="A6075">
        <f t="shared" si="189"/>
        <v>6075</v>
      </c>
      <c r="B6075" s="3" t="s">
        <v>72</v>
      </c>
      <c r="C6075" s="3" t="s">
        <v>88</v>
      </c>
      <c r="D6075" s="3" t="s">
        <v>30</v>
      </c>
      <c r="E6075">
        <v>2023</v>
      </c>
      <c r="F6075" s="3" t="str">
        <f t="shared" si="188"/>
        <v>CBSpillCOLFLS2023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</row>
    <row r="6076" spans="1:20" x14ac:dyDescent="0.35">
      <c r="A6076">
        <f t="shared" si="189"/>
        <v>6076</v>
      </c>
      <c r="B6076" s="3" t="s">
        <v>72</v>
      </c>
      <c r="C6076" s="3" t="s">
        <v>88</v>
      </c>
      <c r="D6076" s="3" t="s">
        <v>30</v>
      </c>
      <c r="E6076">
        <v>2024</v>
      </c>
      <c r="F6076" s="3" t="str">
        <f t="shared" si="188"/>
        <v>CBSpillCOLFLS2024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</row>
    <row r="6077" spans="1:20" x14ac:dyDescent="0.35">
      <c r="A6077">
        <f t="shared" si="189"/>
        <v>6077</v>
      </c>
      <c r="B6077" s="3" t="s">
        <v>72</v>
      </c>
      <c r="C6077" s="3" t="s">
        <v>88</v>
      </c>
      <c r="D6077" s="3" t="s">
        <v>30</v>
      </c>
      <c r="E6077">
        <v>2025</v>
      </c>
      <c r="F6077" s="3" t="str">
        <f t="shared" si="188"/>
        <v>CBSpillCOLFLS2025</v>
      </c>
      <c r="G6077" s="9">
        <v>0</v>
      </c>
      <c r="H6077" s="9">
        <v>0</v>
      </c>
      <c r="I6077" s="9">
        <v>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</row>
    <row r="6078" spans="1:20" x14ac:dyDescent="0.35">
      <c r="A6078">
        <f t="shared" si="189"/>
        <v>6078</v>
      </c>
      <c r="B6078" s="3" t="s">
        <v>72</v>
      </c>
      <c r="C6078" s="3" t="s">
        <v>88</v>
      </c>
      <c r="D6078" s="3" t="s">
        <v>30</v>
      </c>
      <c r="E6078">
        <v>2026</v>
      </c>
      <c r="F6078" s="3" t="str">
        <f t="shared" si="188"/>
        <v>CBSpillCOLFLS2026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</row>
    <row r="6079" spans="1:20" x14ac:dyDescent="0.35">
      <c r="A6079">
        <f t="shared" si="189"/>
        <v>6079</v>
      </c>
      <c r="B6079" s="3" t="s">
        <v>72</v>
      </c>
      <c r="C6079" s="3" t="s">
        <v>88</v>
      </c>
      <c r="D6079" s="3" t="s">
        <v>30</v>
      </c>
      <c r="E6079">
        <v>2027</v>
      </c>
      <c r="F6079" s="3" t="str">
        <f t="shared" si="188"/>
        <v>CBSpillCOLFLS2027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0</v>
      </c>
      <c r="T6079" s="9">
        <v>0</v>
      </c>
    </row>
    <row r="6080" spans="1:20" x14ac:dyDescent="0.35">
      <c r="A6080">
        <f t="shared" si="189"/>
        <v>6080</v>
      </c>
      <c r="B6080" s="3" t="s">
        <v>72</v>
      </c>
      <c r="C6080" s="3" t="s">
        <v>88</v>
      </c>
      <c r="D6080" s="3" t="s">
        <v>30</v>
      </c>
      <c r="E6080">
        <v>2028</v>
      </c>
      <c r="F6080" s="3" t="str">
        <f t="shared" si="188"/>
        <v>CBSpillCOLFLS2028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0</v>
      </c>
    </row>
    <row r="6081" spans="1:20" x14ac:dyDescent="0.35">
      <c r="A6081">
        <f t="shared" si="189"/>
        <v>6081</v>
      </c>
      <c r="B6081" s="3" t="s">
        <v>72</v>
      </c>
      <c r="C6081" s="3" t="s">
        <v>88</v>
      </c>
      <c r="D6081" s="3" t="s">
        <v>30</v>
      </c>
      <c r="E6081">
        <v>2029</v>
      </c>
      <c r="F6081" s="3" t="str">
        <f t="shared" si="188"/>
        <v>CBSpillCOLFLS2029</v>
      </c>
      <c r="G6081" s="9">
        <v>0</v>
      </c>
      <c r="H6081" s="9">
        <v>0</v>
      </c>
      <c r="I6081" s="9">
        <v>0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</row>
    <row r="6082" spans="1:20" x14ac:dyDescent="0.35">
      <c r="A6082">
        <f t="shared" si="189"/>
        <v>6082</v>
      </c>
      <c r="B6082" s="3" t="s">
        <v>72</v>
      </c>
      <c r="C6082" s="3" t="s">
        <v>88</v>
      </c>
      <c r="D6082" s="3" t="s">
        <v>94</v>
      </c>
      <c r="E6082">
        <v>2020</v>
      </c>
      <c r="F6082" s="3" t="str">
        <f t="shared" ref="F6082:F6145" si="190">_xlfn.CONCAT(B6082,C6082,D6082,E6082)</f>
        <v>CBSpillSKQ2020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</row>
    <row r="6083" spans="1:20" x14ac:dyDescent="0.35">
      <c r="A6083">
        <f t="shared" ref="A6083:A6146" si="191">A6082+1</f>
        <v>6083</v>
      </c>
      <c r="B6083" s="3" t="s">
        <v>72</v>
      </c>
      <c r="C6083" s="3" t="s">
        <v>88</v>
      </c>
      <c r="D6083" s="3" t="s">
        <v>94</v>
      </c>
      <c r="E6083">
        <v>2021</v>
      </c>
      <c r="F6083" s="3" t="str">
        <f t="shared" si="190"/>
        <v>CBSpillSKQ2021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</row>
    <row r="6084" spans="1:20" x14ac:dyDescent="0.35">
      <c r="A6084">
        <f t="shared" si="191"/>
        <v>6084</v>
      </c>
      <c r="B6084" s="3" t="s">
        <v>72</v>
      </c>
      <c r="C6084" s="3" t="s">
        <v>88</v>
      </c>
      <c r="D6084" s="3" t="s">
        <v>94</v>
      </c>
      <c r="E6084">
        <v>2022</v>
      </c>
      <c r="F6084" s="3" t="str">
        <f t="shared" si="190"/>
        <v>CBSpillSKQ2022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</row>
    <row r="6085" spans="1:20" x14ac:dyDescent="0.35">
      <c r="A6085">
        <f t="shared" si="191"/>
        <v>6085</v>
      </c>
      <c r="B6085" s="3" t="s">
        <v>72</v>
      </c>
      <c r="C6085" s="3" t="s">
        <v>88</v>
      </c>
      <c r="D6085" s="3" t="s">
        <v>94</v>
      </c>
      <c r="E6085">
        <v>2023</v>
      </c>
      <c r="F6085" s="3" t="str">
        <f t="shared" si="190"/>
        <v>CBSpillSKQ2023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</row>
    <row r="6086" spans="1:20" x14ac:dyDescent="0.35">
      <c r="A6086">
        <f t="shared" si="191"/>
        <v>6086</v>
      </c>
      <c r="B6086" s="3" t="s">
        <v>72</v>
      </c>
      <c r="C6086" s="3" t="s">
        <v>88</v>
      </c>
      <c r="D6086" s="3" t="s">
        <v>94</v>
      </c>
      <c r="E6086">
        <v>2024</v>
      </c>
      <c r="F6086" s="3" t="str">
        <f t="shared" si="190"/>
        <v>CBSpillSKQ2024</v>
      </c>
      <c r="G6086" s="9">
        <v>0</v>
      </c>
      <c r="H6086" s="9">
        <v>0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</row>
    <row r="6087" spans="1:20" x14ac:dyDescent="0.35">
      <c r="A6087">
        <f t="shared" si="191"/>
        <v>6087</v>
      </c>
      <c r="B6087" s="3" t="s">
        <v>72</v>
      </c>
      <c r="C6087" s="3" t="s">
        <v>88</v>
      </c>
      <c r="D6087" s="3" t="s">
        <v>94</v>
      </c>
      <c r="E6087">
        <v>2025</v>
      </c>
      <c r="F6087" s="3" t="str">
        <f t="shared" si="190"/>
        <v>CBSpillSKQ2025</v>
      </c>
      <c r="G6087" s="9">
        <v>0</v>
      </c>
      <c r="H6087" s="9">
        <v>0</v>
      </c>
      <c r="I6087" s="9">
        <v>0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</row>
    <row r="6088" spans="1:20" x14ac:dyDescent="0.35">
      <c r="A6088">
        <f t="shared" si="191"/>
        <v>6088</v>
      </c>
      <c r="B6088" s="3" t="s">
        <v>72</v>
      </c>
      <c r="C6088" s="3" t="s">
        <v>88</v>
      </c>
      <c r="D6088" s="3" t="s">
        <v>94</v>
      </c>
      <c r="E6088">
        <v>2026</v>
      </c>
      <c r="F6088" s="3" t="str">
        <f t="shared" si="190"/>
        <v>CBSpillSKQ2026</v>
      </c>
      <c r="G6088" s="9">
        <v>0</v>
      </c>
      <c r="H6088" s="9">
        <v>0</v>
      </c>
      <c r="I6088" s="9">
        <v>0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</row>
    <row r="6089" spans="1:20" x14ac:dyDescent="0.35">
      <c r="A6089">
        <f t="shared" si="191"/>
        <v>6089</v>
      </c>
      <c r="B6089" s="3" t="s">
        <v>72</v>
      </c>
      <c r="C6089" s="3" t="s">
        <v>88</v>
      </c>
      <c r="D6089" s="3" t="s">
        <v>94</v>
      </c>
      <c r="E6089">
        <v>2027</v>
      </c>
      <c r="F6089" s="3" t="str">
        <f t="shared" si="190"/>
        <v>CBSpillSKQ2027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</row>
    <row r="6090" spans="1:20" x14ac:dyDescent="0.35">
      <c r="A6090">
        <f t="shared" si="191"/>
        <v>6090</v>
      </c>
      <c r="B6090" s="3" t="s">
        <v>72</v>
      </c>
      <c r="C6090" s="3" t="s">
        <v>88</v>
      </c>
      <c r="D6090" s="3" t="s">
        <v>94</v>
      </c>
      <c r="E6090">
        <v>2028</v>
      </c>
      <c r="F6090" s="3" t="str">
        <f t="shared" si="190"/>
        <v>CBSpillSKQ2028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</row>
    <row r="6091" spans="1:20" x14ac:dyDescent="0.35">
      <c r="A6091">
        <f t="shared" si="191"/>
        <v>6091</v>
      </c>
      <c r="B6091" s="3" t="s">
        <v>72</v>
      </c>
      <c r="C6091" s="3" t="s">
        <v>88</v>
      </c>
      <c r="D6091" s="3" t="s">
        <v>94</v>
      </c>
      <c r="E6091">
        <v>2029</v>
      </c>
      <c r="F6091" s="3" t="str">
        <f t="shared" si="190"/>
        <v>CBSpillSKQ2029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  <c r="S6091" s="9">
        <v>0</v>
      </c>
      <c r="T6091" s="9">
        <v>0</v>
      </c>
    </row>
    <row r="6092" spans="1:20" x14ac:dyDescent="0.35">
      <c r="A6092">
        <f t="shared" si="191"/>
        <v>6092</v>
      </c>
      <c r="B6092" s="3" t="s">
        <v>72</v>
      </c>
      <c r="C6092" s="3" t="s">
        <v>88</v>
      </c>
      <c r="D6092" s="3" t="s">
        <v>31</v>
      </c>
      <c r="E6092">
        <v>2020</v>
      </c>
      <c r="F6092" s="3" t="str">
        <f t="shared" si="190"/>
        <v>CBSpillTHOM F2020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</row>
    <row r="6093" spans="1:20" x14ac:dyDescent="0.35">
      <c r="A6093">
        <f t="shared" si="191"/>
        <v>6093</v>
      </c>
      <c r="B6093" s="3" t="s">
        <v>72</v>
      </c>
      <c r="C6093" s="3" t="s">
        <v>88</v>
      </c>
      <c r="D6093" s="3" t="s">
        <v>31</v>
      </c>
      <c r="E6093">
        <v>2021</v>
      </c>
      <c r="F6093" s="3" t="str">
        <f t="shared" si="190"/>
        <v>CBSpillTHOM F2021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</row>
    <row r="6094" spans="1:20" x14ac:dyDescent="0.35">
      <c r="A6094">
        <f t="shared" si="191"/>
        <v>6094</v>
      </c>
      <c r="B6094" s="3" t="s">
        <v>72</v>
      </c>
      <c r="C6094" s="3" t="s">
        <v>88</v>
      </c>
      <c r="D6094" s="3" t="s">
        <v>31</v>
      </c>
      <c r="E6094">
        <v>2022</v>
      </c>
      <c r="F6094" s="3" t="str">
        <f t="shared" si="190"/>
        <v>CBSpillTHOM F2022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</row>
    <row r="6095" spans="1:20" x14ac:dyDescent="0.35">
      <c r="A6095">
        <f t="shared" si="191"/>
        <v>6095</v>
      </c>
      <c r="B6095" s="3" t="s">
        <v>72</v>
      </c>
      <c r="C6095" s="3" t="s">
        <v>88</v>
      </c>
      <c r="D6095" s="3" t="s">
        <v>31</v>
      </c>
      <c r="E6095">
        <v>2023</v>
      </c>
      <c r="F6095" s="3" t="str">
        <f t="shared" si="190"/>
        <v>CBSpillTHOM F2023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</row>
    <row r="6096" spans="1:20" x14ac:dyDescent="0.35">
      <c r="A6096">
        <f t="shared" si="191"/>
        <v>6096</v>
      </c>
      <c r="B6096" s="3" t="s">
        <v>72</v>
      </c>
      <c r="C6096" s="3" t="s">
        <v>88</v>
      </c>
      <c r="D6096" s="3" t="s">
        <v>31</v>
      </c>
      <c r="E6096">
        <v>2024</v>
      </c>
      <c r="F6096" s="3" t="str">
        <f t="shared" si="190"/>
        <v>CBSpillTHOM F2024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</row>
    <row r="6097" spans="1:20" x14ac:dyDescent="0.35">
      <c r="A6097">
        <f t="shared" si="191"/>
        <v>6097</v>
      </c>
      <c r="B6097" s="3" t="s">
        <v>72</v>
      </c>
      <c r="C6097" s="3" t="s">
        <v>88</v>
      </c>
      <c r="D6097" s="3" t="s">
        <v>31</v>
      </c>
      <c r="E6097">
        <v>2025</v>
      </c>
      <c r="F6097" s="3" t="str">
        <f t="shared" si="190"/>
        <v>CBSpillTHOM F2025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  <c r="S6097" s="9">
        <v>0</v>
      </c>
      <c r="T6097" s="9">
        <v>0</v>
      </c>
    </row>
    <row r="6098" spans="1:20" x14ac:dyDescent="0.35">
      <c r="A6098">
        <f t="shared" si="191"/>
        <v>6098</v>
      </c>
      <c r="B6098" s="3" t="s">
        <v>72</v>
      </c>
      <c r="C6098" s="3" t="s">
        <v>88</v>
      </c>
      <c r="D6098" s="3" t="s">
        <v>31</v>
      </c>
      <c r="E6098">
        <v>2026</v>
      </c>
      <c r="F6098" s="3" t="str">
        <f t="shared" si="190"/>
        <v>CBSpillTHOM F2026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</row>
    <row r="6099" spans="1:20" x14ac:dyDescent="0.35">
      <c r="A6099">
        <f t="shared" si="191"/>
        <v>6099</v>
      </c>
      <c r="B6099" s="3" t="s">
        <v>72</v>
      </c>
      <c r="C6099" s="3" t="s">
        <v>88</v>
      </c>
      <c r="D6099" s="3" t="s">
        <v>31</v>
      </c>
      <c r="E6099">
        <v>2027</v>
      </c>
      <c r="F6099" s="3" t="str">
        <f t="shared" si="190"/>
        <v>CBSpillTHOM F2027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</row>
    <row r="6100" spans="1:20" x14ac:dyDescent="0.35">
      <c r="A6100">
        <f t="shared" si="191"/>
        <v>6100</v>
      </c>
      <c r="B6100" s="3" t="s">
        <v>72</v>
      </c>
      <c r="C6100" s="3" t="s">
        <v>88</v>
      </c>
      <c r="D6100" s="3" t="s">
        <v>31</v>
      </c>
      <c r="E6100">
        <v>2028</v>
      </c>
      <c r="F6100" s="3" t="str">
        <f t="shared" si="190"/>
        <v>CBSpillTHOM F2028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</row>
    <row r="6101" spans="1:20" x14ac:dyDescent="0.35">
      <c r="A6101">
        <f t="shared" si="191"/>
        <v>6101</v>
      </c>
      <c r="B6101" s="3" t="s">
        <v>72</v>
      </c>
      <c r="C6101" s="3" t="s">
        <v>88</v>
      </c>
      <c r="D6101" s="3" t="s">
        <v>31</v>
      </c>
      <c r="E6101">
        <v>2029</v>
      </c>
      <c r="F6101" s="3" t="str">
        <f t="shared" si="190"/>
        <v>CBSpillTHOM F2029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</row>
    <row r="6102" spans="1:20" x14ac:dyDescent="0.35">
      <c r="A6102">
        <f t="shared" si="191"/>
        <v>6102</v>
      </c>
      <c r="B6102" s="3" t="s">
        <v>72</v>
      </c>
      <c r="C6102" s="3" t="s">
        <v>88</v>
      </c>
      <c r="D6102" s="3" t="s">
        <v>32</v>
      </c>
      <c r="E6102">
        <v>2020</v>
      </c>
      <c r="F6102" s="3" t="str">
        <f t="shared" si="190"/>
        <v>CBSpillNOXON2020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</row>
    <row r="6103" spans="1:20" x14ac:dyDescent="0.35">
      <c r="A6103">
        <f t="shared" si="191"/>
        <v>6103</v>
      </c>
      <c r="B6103" s="3" t="s">
        <v>72</v>
      </c>
      <c r="C6103" s="3" t="s">
        <v>88</v>
      </c>
      <c r="D6103" s="3" t="s">
        <v>32</v>
      </c>
      <c r="E6103">
        <v>2021</v>
      </c>
      <c r="F6103" s="3" t="str">
        <f t="shared" si="190"/>
        <v>CBSpillNOXON2021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  <c r="Q6103" s="9">
        <v>0</v>
      </c>
      <c r="R6103" s="9">
        <v>0</v>
      </c>
      <c r="S6103" s="9">
        <v>0</v>
      </c>
      <c r="T6103" s="9">
        <v>0</v>
      </c>
    </row>
    <row r="6104" spans="1:20" x14ac:dyDescent="0.35">
      <c r="A6104">
        <f t="shared" si="191"/>
        <v>6104</v>
      </c>
      <c r="B6104" s="3" t="s">
        <v>72</v>
      </c>
      <c r="C6104" s="3" t="s">
        <v>88</v>
      </c>
      <c r="D6104" s="3" t="s">
        <v>32</v>
      </c>
      <c r="E6104">
        <v>2022</v>
      </c>
      <c r="F6104" s="3" t="str">
        <f t="shared" si="190"/>
        <v>CBSpillNOXON2022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</row>
    <row r="6105" spans="1:20" x14ac:dyDescent="0.35">
      <c r="A6105">
        <f t="shared" si="191"/>
        <v>6105</v>
      </c>
      <c r="B6105" s="3" t="s">
        <v>72</v>
      </c>
      <c r="C6105" s="3" t="s">
        <v>88</v>
      </c>
      <c r="D6105" s="3" t="s">
        <v>32</v>
      </c>
      <c r="E6105">
        <v>2023</v>
      </c>
      <c r="F6105" s="3" t="str">
        <f t="shared" si="190"/>
        <v>CBSpillNOXON2023</v>
      </c>
      <c r="G6105" s="9">
        <v>0</v>
      </c>
      <c r="H6105" s="9">
        <v>0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0</v>
      </c>
    </row>
    <row r="6106" spans="1:20" x14ac:dyDescent="0.35">
      <c r="A6106">
        <f t="shared" si="191"/>
        <v>6106</v>
      </c>
      <c r="B6106" s="3" t="s">
        <v>72</v>
      </c>
      <c r="C6106" s="3" t="s">
        <v>88</v>
      </c>
      <c r="D6106" s="3" t="s">
        <v>32</v>
      </c>
      <c r="E6106">
        <v>2024</v>
      </c>
      <c r="F6106" s="3" t="str">
        <f t="shared" si="190"/>
        <v>CBSpillNOXON2024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</row>
    <row r="6107" spans="1:20" x14ac:dyDescent="0.35">
      <c r="A6107">
        <f t="shared" si="191"/>
        <v>6107</v>
      </c>
      <c r="B6107" s="3" t="s">
        <v>72</v>
      </c>
      <c r="C6107" s="3" t="s">
        <v>88</v>
      </c>
      <c r="D6107" s="3" t="s">
        <v>32</v>
      </c>
      <c r="E6107">
        <v>2025</v>
      </c>
      <c r="F6107" s="3" t="str">
        <f t="shared" si="190"/>
        <v>CBSpillNOXON2025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0</v>
      </c>
      <c r="T6107" s="9">
        <v>0</v>
      </c>
    </row>
    <row r="6108" spans="1:20" x14ac:dyDescent="0.35">
      <c r="A6108">
        <f t="shared" si="191"/>
        <v>6108</v>
      </c>
      <c r="B6108" s="3" t="s">
        <v>72</v>
      </c>
      <c r="C6108" s="3" t="s">
        <v>88</v>
      </c>
      <c r="D6108" s="3" t="s">
        <v>32</v>
      </c>
      <c r="E6108">
        <v>2026</v>
      </c>
      <c r="F6108" s="3" t="str">
        <f t="shared" si="190"/>
        <v>CBSpillNOXON2026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</row>
    <row r="6109" spans="1:20" x14ac:dyDescent="0.35">
      <c r="A6109">
        <f t="shared" si="191"/>
        <v>6109</v>
      </c>
      <c r="B6109" s="3" t="s">
        <v>72</v>
      </c>
      <c r="C6109" s="3" t="s">
        <v>88</v>
      </c>
      <c r="D6109" s="3" t="s">
        <v>32</v>
      </c>
      <c r="E6109">
        <v>2027</v>
      </c>
      <c r="F6109" s="3" t="str">
        <f t="shared" si="190"/>
        <v>CBSpillNOXON2027</v>
      </c>
      <c r="G6109" s="9">
        <v>0</v>
      </c>
      <c r="H6109" s="9">
        <v>0</v>
      </c>
      <c r="I6109" s="9">
        <v>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0</v>
      </c>
      <c r="T6109" s="9">
        <v>0</v>
      </c>
    </row>
    <row r="6110" spans="1:20" x14ac:dyDescent="0.35">
      <c r="A6110">
        <f t="shared" si="191"/>
        <v>6110</v>
      </c>
      <c r="B6110" s="3" t="s">
        <v>72</v>
      </c>
      <c r="C6110" s="3" t="s">
        <v>88</v>
      </c>
      <c r="D6110" s="3" t="s">
        <v>32</v>
      </c>
      <c r="E6110">
        <v>2028</v>
      </c>
      <c r="F6110" s="3" t="str">
        <f t="shared" si="190"/>
        <v>CBSpillNOXON2028</v>
      </c>
      <c r="G6110" s="9">
        <v>0</v>
      </c>
      <c r="H6110" s="9">
        <v>0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</row>
    <row r="6111" spans="1:20" x14ac:dyDescent="0.35">
      <c r="A6111">
        <f t="shared" si="191"/>
        <v>6111</v>
      </c>
      <c r="B6111" s="3" t="s">
        <v>72</v>
      </c>
      <c r="C6111" s="3" t="s">
        <v>88</v>
      </c>
      <c r="D6111" s="3" t="s">
        <v>32</v>
      </c>
      <c r="E6111">
        <v>2029</v>
      </c>
      <c r="F6111" s="3" t="str">
        <f t="shared" si="190"/>
        <v>CBSpillNOXON2029</v>
      </c>
      <c r="G6111" s="9">
        <v>0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  <c r="Q6111" s="9">
        <v>0</v>
      </c>
      <c r="R6111" s="9">
        <v>0</v>
      </c>
      <c r="S6111" s="9">
        <v>0</v>
      </c>
      <c r="T6111" s="9">
        <v>0</v>
      </c>
    </row>
    <row r="6112" spans="1:20" x14ac:dyDescent="0.35">
      <c r="A6112">
        <f t="shared" si="191"/>
        <v>6112</v>
      </c>
      <c r="B6112" s="3" t="s">
        <v>72</v>
      </c>
      <c r="C6112" s="3" t="s">
        <v>88</v>
      </c>
      <c r="D6112" s="3" t="s">
        <v>33</v>
      </c>
      <c r="E6112">
        <v>2020</v>
      </c>
      <c r="F6112" s="3" t="str">
        <f t="shared" si="190"/>
        <v>CBSpillCAB G2020</v>
      </c>
      <c r="G6112" s="9">
        <v>0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0</v>
      </c>
    </row>
    <row r="6113" spans="1:20" x14ac:dyDescent="0.35">
      <c r="A6113">
        <f t="shared" si="191"/>
        <v>6113</v>
      </c>
      <c r="B6113" s="3" t="s">
        <v>72</v>
      </c>
      <c r="C6113" s="3" t="s">
        <v>88</v>
      </c>
      <c r="D6113" s="3" t="s">
        <v>33</v>
      </c>
      <c r="E6113">
        <v>2021</v>
      </c>
      <c r="F6113" s="3" t="str">
        <f t="shared" si="190"/>
        <v>CBSpillCAB G2021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0</v>
      </c>
      <c r="T6113" s="9">
        <v>0</v>
      </c>
    </row>
    <row r="6114" spans="1:20" x14ac:dyDescent="0.35">
      <c r="A6114">
        <f t="shared" si="191"/>
        <v>6114</v>
      </c>
      <c r="B6114" s="3" t="s">
        <v>72</v>
      </c>
      <c r="C6114" s="3" t="s">
        <v>88</v>
      </c>
      <c r="D6114" s="3" t="s">
        <v>33</v>
      </c>
      <c r="E6114">
        <v>2022</v>
      </c>
      <c r="F6114" s="3" t="str">
        <f t="shared" si="190"/>
        <v>CBSpillCAB G2022</v>
      </c>
      <c r="G6114" s="9">
        <v>0</v>
      </c>
      <c r="H6114" s="9">
        <v>0</v>
      </c>
      <c r="I6114" s="9">
        <v>0</v>
      </c>
      <c r="J6114" s="9">
        <v>0</v>
      </c>
      <c r="K6114" s="9">
        <v>0</v>
      </c>
      <c r="L6114" s="9">
        <v>0</v>
      </c>
      <c r="M6114" s="9">
        <v>0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</row>
    <row r="6115" spans="1:20" x14ac:dyDescent="0.35">
      <c r="A6115">
        <f t="shared" si="191"/>
        <v>6115</v>
      </c>
      <c r="B6115" s="3" t="s">
        <v>72</v>
      </c>
      <c r="C6115" s="3" t="s">
        <v>88</v>
      </c>
      <c r="D6115" s="3" t="s">
        <v>33</v>
      </c>
      <c r="E6115">
        <v>2023</v>
      </c>
      <c r="F6115" s="3" t="str">
        <f t="shared" si="190"/>
        <v>CBSpillCAB G2023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</row>
    <row r="6116" spans="1:20" x14ac:dyDescent="0.35">
      <c r="A6116">
        <f t="shared" si="191"/>
        <v>6116</v>
      </c>
      <c r="B6116" s="3" t="s">
        <v>72</v>
      </c>
      <c r="C6116" s="3" t="s">
        <v>88</v>
      </c>
      <c r="D6116" s="3" t="s">
        <v>33</v>
      </c>
      <c r="E6116">
        <v>2024</v>
      </c>
      <c r="F6116" s="3" t="str">
        <f t="shared" si="190"/>
        <v>CBSpillCAB G2024</v>
      </c>
      <c r="G6116" s="9">
        <v>0</v>
      </c>
      <c r="H6116" s="9">
        <v>0</v>
      </c>
      <c r="I6116" s="9">
        <v>0</v>
      </c>
      <c r="J6116" s="9">
        <v>0</v>
      </c>
      <c r="K6116" s="9">
        <v>0</v>
      </c>
      <c r="L6116" s="9">
        <v>0</v>
      </c>
      <c r="M6116" s="9">
        <v>0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</row>
    <row r="6117" spans="1:20" x14ac:dyDescent="0.35">
      <c r="A6117">
        <f t="shared" si="191"/>
        <v>6117</v>
      </c>
      <c r="B6117" s="3" t="s">
        <v>72</v>
      </c>
      <c r="C6117" s="3" t="s">
        <v>88</v>
      </c>
      <c r="D6117" s="3" t="s">
        <v>33</v>
      </c>
      <c r="E6117">
        <v>2025</v>
      </c>
      <c r="F6117" s="3" t="str">
        <f t="shared" si="190"/>
        <v>CBSpillCAB G2025</v>
      </c>
      <c r="G6117" s="9">
        <v>0</v>
      </c>
      <c r="H6117" s="9">
        <v>0</v>
      </c>
      <c r="I6117" s="9">
        <v>0</v>
      </c>
      <c r="J6117" s="9">
        <v>0</v>
      </c>
      <c r="K6117" s="9">
        <v>0</v>
      </c>
      <c r="L6117" s="9">
        <v>0</v>
      </c>
      <c r="M6117" s="9">
        <v>0</v>
      </c>
      <c r="N6117" s="9">
        <v>0</v>
      </c>
      <c r="O6117" s="9">
        <v>0</v>
      </c>
      <c r="P6117" s="9">
        <v>0</v>
      </c>
      <c r="Q6117" s="9">
        <v>0</v>
      </c>
      <c r="R6117" s="9">
        <v>0</v>
      </c>
      <c r="S6117" s="9">
        <v>0</v>
      </c>
      <c r="T6117" s="9">
        <v>0</v>
      </c>
    </row>
    <row r="6118" spans="1:20" x14ac:dyDescent="0.35">
      <c r="A6118">
        <f t="shared" si="191"/>
        <v>6118</v>
      </c>
      <c r="B6118" s="3" t="s">
        <v>72</v>
      </c>
      <c r="C6118" s="3" t="s">
        <v>88</v>
      </c>
      <c r="D6118" s="3" t="s">
        <v>33</v>
      </c>
      <c r="E6118">
        <v>2026</v>
      </c>
      <c r="F6118" s="3" t="str">
        <f t="shared" si="190"/>
        <v>CBSpillCAB G2026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</row>
    <row r="6119" spans="1:20" x14ac:dyDescent="0.35">
      <c r="A6119">
        <f t="shared" si="191"/>
        <v>6119</v>
      </c>
      <c r="B6119" s="3" t="s">
        <v>72</v>
      </c>
      <c r="C6119" s="3" t="s">
        <v>88</v>
      </c>
      <c r="D6119" s="3" t="s">
        <v>33</v>
      </c>
      <c r="E6119">
        <v>2027</v>
      </c>
      <c r="F6119" s="3" t="str">
        <f t="shared" si="190"/>
        <v>CBSpillCAB G2027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</row>
    <row r="6120" spans="1:20" x14ac:dyDescent="0.35">
      <c r="A6120">
        <f t="shared" si="191"/>
        <v>6120</v>
      </c>
      <c r="B6120" s="3" t="s">
        <v>72</v>
      </c>
      <c r="C6120" s="3" t="s">
        <v>88</v>
      </c>
      <c r="D6120" s="3" t="s">
        <v>33</v>
      </c>
      <c r="E6120">
        <v>2028</v>
      </c>
      <c r="F6120" s="3" t="str">
        <f t="shared" si="190"/>
        <v>CBSpillCAB G2028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</row>
    <row r="6121" spans="1:20" x14ac:dyDescent="0.35">
      <c r="A6121">
        <f t="shared" si="191"/>
        <v>6121</v>
      </c>
      <c r="B6121" s="3" t="s">
        <v>72</v>
      </c>
      <c r="C6121" s="3" t="s">
        <v>88</v>
      </c>
      <c r="D6121" s="3" t="s">
        <v>33</v>
      </c>
      <c r="E6121">
        <v>2029</v>
      </c>
      <c r="F6121" s="3" t="str">
        <f t="shared" si="190"/>
        <v>CBSpillCAB G2029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</row>
    <row r="6122" spans="1:20" x14ac:dyDescent="0.35">
      <c r="A6122">
        <f t="shared" si="191"/>
        <v>6122</v>
      </c>
      <c r="B6122" s="3" t="s">
        <v>72</v>
      </c>
      <c r="C6122" s="3" t="s">
        <v>88</v>
      </c>
      <c r="D6122" s="3" t="s">
        <v>34</v>
      </c>
      <c r="E6122">
        <v>2020</v>
      </c>
      <c r="F6122" s="3" t="str">
        <f t="shared" si="190"/>
        <v>CBSpillPRST L2020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0</v>
      </c>
      <c r="T6122" s="9">
        <v>0</v>
      </c>
    </row>
    <row r="6123" spans="1:20" x14ac:dyDescent="0.35">
      <c r="A6123">
        <f t="shared" si="191"/>
        <v>6123</v>
      </c>
      <c r="B6123" s="3" t="s">
        <v>72</v>
      </c>
      <c r="C6123" s="3" t="s">
        <v>88</v>
      </c>
      <c r="D6123" s="3" t="s">
        <v>34</v>
      </c>
      <c r="E6123">
        <v>2021</v>
      </c>
      <c r="F6123" s="3" t="str">
        <f t="shared" si="190"/>
        <v>CBSpillPRST L2021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0</v>
      </c>
    </row>
    <row r="6124" spans="1:20" x14ac:dyDescent="0.35">
      <c r="A6124">
        <f t="shared" si="191"/>
        <v>6124</v>
      </c>
      <c r="B6124" s="3" t="s">
        <v>72</v>
      </c>
      <c r="C6124" s="3" t="s">
        <v>88</v>
      </c>
      <c r="D6124" s="3" t="s">
        <v>34</v>
      </c>
      <c r="E6124">
        <v>2022</v>
      </c>
      <c r="F6124" s="3" t="str">
        <f t="shared" si="190"/>
        <v>CBSpillPRST L2022</v>
      </c>
      <c r="G6124" s="9">
        <v>0</v>
      </c>
      <c r="H6124" s="9">
        <v>0</v>
      </c>
      <c r="I6124" s="9">
        <v>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0</v>
      </c>
      <c r="T6124" s="9">
        <v>0</v>
      </c>
    </row>
    <row r="6125" spans="1:20" x14ac:dyDescent="0.35">
      <c r="A6125">
        <f t="shared" si="191"/>
        <v>6125</v>
      </c>
      <c r="B6125" s="3" t="s">
        <v>72</v>
      </c>
      <c r="C6125" s="3" t="s">
        <v>88</v>
      </c>
      <c r="D6125" s="3" t="s">
        <v>34</v>
      </c>
      <c r="E6125">
        <v>2023</v>
      </c>
      <c r="F6125" s="3" t="str">
        <f t="shared" si="190"/>
        <v>CBSpillPRST L2023</v>
      </c>
      <c r="G6125" s="9">
        <v>0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</row>
    <row r="6126" spans="1:20" x14ac:dyDescent="0.35">
      <c r="A6126">
        <f t="shared" si="191"/>
        <v>6126</v>
      </c>
      <c r="B6126" s="3" t="s">
        <v>72</v>
      </c>
      <c r="C6126" s="3" t="s">
        <v>88</v>
      </c>
      <c r="D6126" s="3" t="s">
        <v>34</v>
      </c>
      <c r="E6126">
        <v>2024</v>
      </c>
      <c r="F6126" s="3" t="str">
        <f t="shared" si="190"/>
        <v>CBSpillPRST L2024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</row>
    <row r="6127" spans="1:20" x14ac:dyDescent="0.35">
      <c r="A6127">
        <f t="shared" si="191"/>
        <v>6127</v>
      </c>
      <c r="B6127" s="3" t="s">
        <v>72</v>
      </c>
      <c r="C6127" s="3" t="s">
        <v>88</v>
      </c>
      <c r="D6127" s="3" t="s">
        <v>34</v>
      </c>
      <c r="E6127">
        <v>2025</v>
      </c>
      <c r="F6127" s="3" t="str">
        <f t="shared" si="190"/>
        <v>CBSpillPRST L2025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</row>
    <row r="6128" spans="1:20" x14ac:dyDescent="0.35">
      <c r="A6128">
        <f t="shared" si="191"/>
        <v>6128</v>
      </c>
      <c r="B6128" s="3" t="s">
        <v>72</v>
      </c>
      <c r="C6128" s="3" t="s">
        <v>88</v>
      </c>
      <c r="D6128" s="3" t="s">
        <v>34</v>
      </c>
      <c r="E6128">
        <v>2026</v>
      </c>
      <c r="F6128" s="3" t="str">
        <f t="shared" si="190"/>
        <v>CBSpillPRST L2026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</row>
    <row r="6129" spans="1:20" x14ac:dyDescent="0.35">
      <c r="A6129">
        <f t="shared" si="191"/>
        <v>6129</v>
      </c>
      <c r="B6129" s="3" t="s">
        <v>72</v>
      </c>
      <c r="C6129" s="3" t="s">
        <v>88</v>
      </c>
      <c r="D6129" s="3" t="s">
        <v>34</v>
      </c>
      <c r="E6129">
        <v>2027</v>
      </c>
      <c r="F6129" s="3" t="str">
        <f t="shared" si="190"/>
        <v>CBSpillPRST L2027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</row>
    <row r="6130" spans="1:20" x14ac:dyDescent="0.35">
      <c r="A6130">
        <f t="shared" si="191"/>
        <v>6130</v>
      </c>
      <c r="B6130" s="3" t="s">
        <v>72</v>
      </c>
      <c r="C6130" s="3" t="s">
        <v>88</v>
      </c>
      <c r="D6130" s="3" t="s">
        <v>34</v>
      </c>
      <c r="E6130">
        <v>2028</v>
      </c>
      <c r="F6130" s="3" t="str">
        <f t="shared" si="190"/>
        <v>CBSpillPRST L2028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0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</row>
    <row r="6131" spans="1:20" x14ac:dyDescent="0.35">
      <c r="A6131">
        <f t="shared" si="191"/>
        <v>6131</v>
      </c>
      <c r="B6131" s="3" t="s">
        <v>72</v>
      </c>
      <c r="C6131" s="3" t="s">
        <v>88</v>
      </c>
      <c r="D6131" s="3" t="s">
        <v>34</v>
      </c>
      <c r="E6131">
        <v>2029</v>
      </c>
      <c r="F6131" s="3" t="str">
        <f t="shared" si="190"/>
        <v>CBSpillPRST L2029</v>
      </c>
      <c r="G6131" s="9">
        <v>0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0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</row>
    <row r="6132" spans="1:20" x14ac:dyDescent="0.35">
      <c r="A6132">
        <f t="shared" si="191"/>
        <v>6132</v>
      </c>
      <c r="B6132" s="3" t="s">
        <v>72</v>
      </c>
      <c r="C6132" s="3" t="s">
        <v>88</v>
      </c>
      <c r="D6132" s="3" t="s">
        <v>35</v>
      </c>
      <c r="E6132">
        <v>2020</v>
      </c>
      <c r="F6132" s="3" t="str">
        <f t="shared" si="190"/>
        <v>CBSpillALBENI2020</v>
      </c>
      <c r="G6132" s="9">
        <v>0</v>
      </c>
      <c r="H6132" s="9">
        <v>0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</row>
    <row r="6133" spans="1:20" x14ac:dyDescent="0.35">
      <c r="A6133">
        <f t="shared" si="191"/>
        <v>6133</v>
      </c>
      <c r="B6133" s="3" t="s">
        <v>72</v>
      </c>
      <c r="C6133" s="3" t="s">
        <v>88</v>
      </c>
      <c r="D6133" s="3" t="s">
        <v>35</v>
      </c>
      <c r="E6133">
        <v>2021</v>
      </c>
      <c r="F6133" s="3" t="str">
        <f t="shared" si="190"/>
        <v>CBSpillALBENI2021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</row>
    <row r="6134" spans="1:20" x14ac:dyDescent="0.35">
      <c r="A6134">
        <f t="shared" si="191"/>
        <v>6134</v>
      </c>
      <c r="B6134" s="3" t="s">
        <v>72</v>
      </c>
      <c r="C6134" s="3" t="s">
        <v>88</v>
      </c>
      <c r="D6134" s="3" t="s">
        <v>35</v>
      </c>
      <c r="E6134">
        <v>2022</v>
      </c>
      <c r="F6134" s="3" t="str">
        <f t="shared" si="190"/>
        <v>CBSpillALBENI2022</v>
      </c>
      <c r="G6134" s="9">
        <v>0</v>
      </c>
      <c r="H6134" s="9">
        <v>0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</row>
    <row r="6135" spans="1:20" x14ac:dyDescent="0.35">
      <c r="A6135">
        <f t="shared" si="191"/>
        <v>6135</v>
      </c>
      <c r="B6135" s="3" t="s">
        <v>72</v>
      </c>
      <c r="C6135" s="3" t="s">
        <v>88</v>
      </c>
      <c r="D6135" s="3" t="s">
        <v>35</v>
      </c>
      <c r="E6135">
        <v>2023</v>
      </c>
      <c r="F6135" s="3" t="str">
        <f t="shared" si="190"/>
        <v>CBSpillALBENI2023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</row>
    <row r="6136" spans="1:20" x14ac:dyDescent="0.35">
      <c r="A6136">
        <f t="shared" si="191"/>
        <v>6136</v>
      </c>
      <c r="B6136" s="3" t="s">
        <v>72</v>
      </c>
      <c r="C6136" s="3" t="s">
        <v>88</v>
      </c>
      <c r="D6136" s="3" t="s">
        <v>35</v>
      </c>
      <c r="E6136">
        <v>2024</v>
      </c>
      <c r="F6136" s="3" t="str">
        <f t="shared" si="190"/>
        <v>CBSpillALBENI2024</v>
      </c>
      <c r="G6136" s="9">
        <v>0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</row>
    <row r="6137" spans="1:20" x14ac:dyDescent="0.35">
      <c r="A6137">
        <f t="shared" si="191"/>
        <v>6137</v>
      </c>
      <c r="B6137" s="3" t="s">
        <v>72</v>
      </c>
      <c r="C6137" s="3" t="s">
        <v>88</v>
      </c>
      <c r="D6137" s="3" t="s">
        <v>35</v>
      </c>
      <c r="E6137">
        <v>2025</v>
      </c>
      <c r="F6137" s="3" t="str">
        <f t="shared" si="190"/>
        <v>CBSpillALBENI2025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</row>
    <row r="6138" spans="1:20" x14ac:dyDescent="0.35">
      <c r="A6138">
        <f t="shared" si="191"/>
        <v>6138</v>
      </c>
      <c r="B6138" s="3" t="s">
        <v>72</v>
      </c>
      <c r="C6138" s="3" t="s">
        <v>88</v>
      </c>
      <c r="D6138" s="3" t="s">
        <v>35</v>
      </c>
      <c r="E6138">
        <v>2026</v>
      </c>
      <c r="F6138" s="3" t="str">
        <f t="shared" si="190"/>
        <v>CBSpillALBENI2026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</row>
    <row r="6139" spans="1:20" x14ac:dyDescent="0.35">
      <c r="A6139">
        <f t="shared" si="191"/>
        <v>6139</v>
      </c>
      <c r="B6139" s="3" t="s">
        <v>72</v>
      </c>
      <c r="C6139" s="3" t="s">
        <v>88</v>
      </c>
      <c r="D6139" s="3" t="s">
        <v>35</v>
      </c>
      <c r="E6139">
        <v>2027</v>
      </c>
      <c r="F6139" s="3" t="str">
        <f t="shared" si="190"/>
        <v>CBSpillALBENI2027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</row>
    <row r="6140" spans="1:20" x14ac:dyDescent="0.35">
      <c r="A6140">
        <f t="shared" si="191"/>
        <v>6140</v>
      </c>
      <c r="B6140" s="3" t="s">
        <v>72</v>
      </c>
      <c r="C6140" s="3" t="s">
        <v>88</v>
      </c>
      <c r="D6140" s="3" t="s">
        <v>35</v>
      </c>
      <c r="E6140">
        <v>2028</v>
      </c>
      <c r="F6140" s="3" t="str">
        <f t="shared" si="190"/>
        <v>CBSpillALBENI2028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</row>
    <row r="6141" spans="1:20" x14ac:dyDescent="0.35">
      <c r="A6141">
        <f t="shared" si="191"/>
        <v>6141</v>
      </c>
      <c r="B6141" s="3" t="s">
        <v>72</v>
      </c>
      <c r="C6141" s="3" t="s">
        <v>88</v>
      </c>
      <c r="D6141" s="3" t="s">
        <v>35</v>
      </c>
      <c r="E6141">
        <v>2029</v>
      </c>
      <c r="F6141" s="3" t="str">
        <f t="shared" si="190"/>
        <v>CBSpillALBENI2029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0</v>
      </c>
    </row>
    <row r="6142" spans="1:20" x14ac:dyDescent="0.35">
      <c r="A6142">
        <f t="shared" si="191"/>
        <v>6142</v>
      </c>
      <c r="B6142" s="3" t="s">
        <v>72</v>
      </c>
      <c r="C6142" s="3" t="s">
        <v>88</v>
      </c>
      <c r="D6142" s="3" t="s">
        <v>36</v>
      </c>
      <c r="E6142">
        <v>2020</v>
      </c>
      <c r="F6142" s="3" t="str">
        <f t="shared" si="190"/>
        <v>CBSpillBOX C2020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</row>
    <row r="6143" spans="1:20" x14ac:dyDescent="0.35">
      <c r="A6143">
        <f t="shared" si="191"/>
        <v>6143</v>
      </c>
      <c r="B6143" s="3" t="s">
        <v>72</v>
      </c>
      <c r="C6143" s="3" t="s">
        <v>88</v>
      </c>
      <c r="D6143" s="3" t="s">
        <v>36</v>
      </c>
      <c r="E6143">
        <v>2021</v>
      </c>
      <c r="F6143" s="3" t="str">
        <f t="shared" si="190"/>
        <v>CBSpillBOX C2021</v>
      </c>
      <c r="G6143" s="9">
        <v>0</v>
      </c>
      <c r="H6143" s="9">
        <v>0</v>
      </c>
      <c r="I6143" s="9">
        <v>0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</row>
    <row r="6144" spans="1:20" x14ac:dyDescent="0.35">
      <c r="A6144">
        <f t="shared" si="191"/>
        <v>6144</v>
      </c>
      <c r="B6144" s="3" t="s">
        <v>72</v>
      </c>
      <c r="C6144" s="3" t="s">
        <v>88</v>
      </c>
      <c r="D6144" s="3" t="s">
        <v>36</v>
      </c>
      <c r="E6144">
        <v>2022</v>
      </c>
      <c r="F6144" s="3" t="str">
        <f t="shared" si="190"/>
        <v>CBSpillBOX C2022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</row>
    <row r="6145" spans="1:20" x14ac:dyDescent="0.35">
      <c r="A6145">
        <f t="shared" si="191"/>
        <v>6145</v>
      </c>
      <c r="B6145" s="3" t="s">
        <v>72</v>
      </c>
      <c r="C6145" s="3" t="s">
        <v>88</v>
      </c>
      <c r="D6145" s="3" t="s">
        <v>36</v>
      </c>
      <c r="E6145">
        <v>2023</v>
      </c>
      <c r="F6145" s="3" t="str">
        <f t="shared" si="190"/>
        <v>CBSpillBOX C2023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</row>
    <row r="6146" spans="1:20" x14ac:dyDescent="0.35">
      <c r="A6146">
        <f t="shared" si="191"/>
        <v>6146</v>
      </c>
      <c r="B6146" s="3" t="s">
        <v>72</v>
      </c>
      <c r="C6146" s="3" t="s">
        <v>88</v>
      </c>
      <c r="D6146" s="3" t="s">
        <v>36</v>
      </c>
      <c r="E6146">
        <v>2024</v>
      </c>
      <c r="F6146" s="3" t="str">
        <f t="shared" ref="F6146:F6209" si="192">_xlfn.CONCAT(B6146,C6146,D6146,E6146)</f>
        <v>CBSpillBOX C2024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0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</row>
    <row r="6147" spans="1:20" x14ac:dyDescent="0.35">
      <c r="A6147">
        <f t="shared" ref="A6147:A6210" si="193">A6146+1</f>
        <v>6147</v>
      </c>
      <c r="B6147" s="3" t="s">
        <v>72</v>
      </c>
      <c r="C6147" s="3" t="s">
        <v>88</v>
      </c>
      <c r="D6147" s="3" t="s">
        <v>36</v>
      </c>
      <c r="E6147">
        <v>2025</v>
      </c>
      <c r="F6147" s="3" t="str">
        <f t="shared" si="192"/>
        <v>CBSpillBOX C2025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</row>
    <row r="6148" spans="1:20" x14ac:dyDescent="0.35">
      <c r="A6148">
        <f t="shared" si="193"/>
        <v>6148</v>
      </c>
      <c r="B6148" s="3" t="s">
        <v>72</v>
      </c>
      <c r="C6148" s="3" t="s">
        <v>88</v>
      </c>
      <c r="D6148" s="3" t="s">
        <v>36</v>
      </c>
      <c r="E6148">
        <v>2026</v>
      </c>
      <c r="F6148" s="3" t="str">
        <f t="shared" si="192"/>
        <v>CBSpillBOX C2026</v>
      </c>
      <c r="G6148" s="9">
        <v>0</v>
      </c>
      <c r="H6148" s="9">
        <v>0</v>
      </c>
      <c r="I6148" s="9">
        <v>0</v>
      </c>
      <c r="J6148" s="9">
        <v>0</v>
      </c>
      <c r="K6148" s="9">
        <v>0</v>
      </c>
      <c r="L6148" s="9">
        <v>0</v>
      </c>
      <c r="M6148" s="9">
        <v>0</v>
      </c>
      <c r="N6148" s="9">
        <v>0</v>
      </c>
      <c r="O6148" s="9">
        <v>0</v>
      </c>
      <c r="P6148" s="9">
        <v>0</v>
      </c>
      <c r="Q6148" s="9">
        <v>0</v>
      </c>
      <c r="R6148" s="9">
        <v>0</v>
      </c>
      <c r="S6148" s="9">
        <v>0</v>
      </c>
      <c r="T6148" s="9">
        <v>0</v>
      </c>
    </row>
    <row r="6149" spans="1:20" x14ac:dyDescent="0.35">
      <c r="A6149">
        <f t="shared" si="193"/>
        <v>6149</v>
      </c>
      <c r="B6149" s="3" t="s">
        <v>72</v>
      </c>
      <c r="C6149" s="3" t="s">
        <v>88</v>
      </c>
      <c r="D6149" s="3" t="s">
        <v>36</v>
      </c>
      <c r="E6149">
        <v>2027</v>
      </c>
      <c r="F6149" s="3" t="str">
        <f t="shared" si="192"/>
        <v>CBSpillBOX C2027</v>
      </c>
      <c r="G6149" s="9">
        <v>0</v>
      </c>
      <c r="H6149" s="9">
        <v>0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</row>
    <row r="6150" spans="1:20" x14ac:dyDescent="0.35">
      <c r="A6150">
        <f t="shared" si="193"/>
        <v>6150</v>
      </c>
      <c r="B6150" s="3" t="s">
        <v>72</v>
      </c>
      <c r="C6150" s="3" t="s">
        <v>88</v>
      </c>
      <c r="D6150" s="3" t="s">
        <v>36</v>
      </c>
      <c r="E6150">
        <v>2028</v>
      </c>
      <c r="F6150" s="3" t="str">
        <f t="shared" si="192"/>
        <v>CBSpillBOX C2028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</row>
    <row r="6151" spans="1:20" x14ac:dyDescent="0.35">
      <c r="A6151">
        <f t="shared" si="193"/>
        <v>6151</v>
      </c>
      <c r="B6151" s="3" t="s">
        <v>72</v>
      </c>
      <c r="C6151" s="3" t="s">
        <v>88</v>
      </c>
      <c r="D6151" s="3" t="s">
        <v>36</v>
      </c>
      <c r="E6151">
        <v>2029</v>
      </c>
      <c r="F6151" s="3" t="str">
        <f t="shared" si="192"/>
        <v>CBSpillBOX C2029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</row>
    <row r="6152" spans="1:20" x14ac:dyDescent="0.35">
      <c r="A6152">
        <f t="shared" si="193"/>
        <v>6152</v>
      </c>
      <c r="B6152" s="3" t="s">
        <v>72</v>
      </c>
      <c r="C6152" s="3" t="s">
        <v>88</v>
      </c>
      <c r="D6152" s="3" t="s">
        <v>37</v>
      </c>
      <c r="E6152">
        <v>2020</v>
      </c>
      <c r="F6152" s="3" t="str">
        <f t="shared" si="192"/>
        <v>CBSpillBOUND2020</v>
      </c>
      <c r="G6152" s="9">
        <v>0</v>
      </c>
      <c r="H6152" s="9">
        <v>0</v>
      </c>
      <c r="I6152" s="9">
        <v>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</row>
    <row r="6153" spans="1:20" x14ac:dyDescent="0.35">
      <c r="A6153">
        <f t="shared" si="193"/>
        <v>6153</v>
      </c>
      <c r="B6153" s="3" t="s">
        <v>72</v>
      </c>
      <c r="C6153" s="3" t="s">
        <v>88</v>
      </c>
      <c r="D6153" s="3" t="s">
        <v>37</v>
      </c>
      <c r="E6153">
        <v>2021</v>
      </c>
      <c r="F6153" s="3" t="str">
        <f t="shared" si="192"/>
        <v>CBSpillBOUND2021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9">
        <v>0</v>
      </c>
    </row>
    <row r="6154" spans="1:20" x14ac:dyDescent="0.35">
      <c r="A6154">
        <f t="shared" si="193"/>
        <v>6154</v>
      </c>
      <c r="B6154" s="3" t="s">
        <v>72</v>
      </c>
      <c r="C6154" s="3" t="s">
        <v>88</v>
      </c>
      <c r="D6154" s="3" t="s">
        <v>37</v>
      </c>
      <c r="E6154">
        <v>2022</v>
      </c>
      <c r="F6154" s="3" t="str">
        <f t="shared" si="192"/>
        <v>CBSpillBOUND2022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</row>
    <row r="6155" spans="1:20" x14ac:dyDescent="0.35">
      <c r="A6155">
        <f t="shared" si="193"/>
        <v>6155</v>
      </c>
      <c r="B6155" s="3" t="s">
        <v>72</v>
      </c>
      <c r="C6155" s="3" t="s">
        <v>88</v>
      </c>
      <c r="D6155" s="3" t="s">
        <v>37</v>
      </c>
      <c r="E6155">
        <v>2023</v>
      </c>
      <c r="F6155" s="3" t="str">
        <f t="shared" si="192"/>
        <v>CBSpillBOUND2023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0</v>
      </c>
      <c r="R6155" s="9">
        <v>0</v>
      </c>
      <c r="S6155" s="9">
        <v>0</v>
      </c>
      <c r="T6155" s="9">
        <v>0</v>
      </c>
    </row>
    <row r="6156" spans="1:20" x14ac:dyDescent="0.35">
      <c r="A6156">
        <f t="shared" si="193"/>
        <v>6156</v>
      </c>
      <c r="B6156" s="3" t="s">
        <v>72</v>
      </c>
      <c r="C6156" s="3" t="s">
        <v>88</v>
      </c>
      <c r="D6156" s="3" t="s">
        <v>37</v>
      </c>
      <c r="E6156">
        <v>2024</v>
      </c>
      <c r="F6156" s="3" t="str">
        <f t="shared" si="192"/>
        <v>CBSpillBOUND2024</v>
      </c>
      <c r="G6156" s="9">
        <v>0</v>
      </c>
      <c r="H6156" s="9">
        <v>0</v>
      </c>
      <c r="I6156" s="9">
        <v>0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</row>
    <row r="6157" spans="1:20" x14ac:dyDescent="0.35">
      <c r="A6157">
        <f t="shared" si="193"/>
        <v>6157</v>
      </c>
      <c r="B6157" s="3" t="s">
        <v>72</v>
      </c>
      <c r="C6157" s="3" t="s">
        <v>88</v>
      </c>
      <c r="D6157" s="3" t="s">
        <v>37</v>
      </c>
      <c r="E6157">
        <v>2025</v>
      </c>
      <c r="F6157" s="3" t="str">
        <f t="shared" si="192"/>
        <v>CBSpillBOUND2025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0</v>
      </c>
      <c r="R6157" s="9">
        <v>0</v>
      </c>
      <c r="S6157" s="9">
        <v>0</v>
      </c>
      <c r="T6157" s="9">
        <v>0</v>
      </c>
    </row>
    <row r="6158" spans="1:20" x14ac:dyDescent="0.35">
      <c r="A6158">
        <f t="shared" si="193"/>
        <v>6158</v>
      </c>
      <c r="B6158" s="3" t="s">
        <v>72</v>
      </c>
      <c r="C6158" s="3" t="s">
        <v>88</v>
      </c>
      <c r="D6158" s="3" t="s">
        <v>37</v>
      </c>
      <c r="E6158">
        <v>2026</v>
      </c>
      <c r="F6158" s="3" t="str">
        <f t="shared" si="192"/>
        <v>CBSpillBOUND2026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0</v>
      </c>
      <c r="R6158" s="9">
        <v>0</v>
      </c>
      <c r="S6158" s="9">
        <v>0</v>
      </c>
      <c r="T6158" s="9">
        <v>0</v>
      </c>
    </row>
    <row r="6159" spans="1:20" x14ac:dyDescent="0.35">
      <c r="A6159">
        <f t="shared" si="193"/>
        <v>6159</v>
      </c>
      <c r="B6159" s="3" t="s">
        <v>72</v>
      </c>
      <c r="C6159" s="3" t="s">
        <v>88</v>
      </c>
      <c r="D6159" s="3" t="s">
        <v>37</v>
      </c>
      <c r="E6159">
        <v>2027</v>
      </c>
      <c r="F6159" s="3" t="str">
        <f t="shared" si="192"/>
        <v>CBSpillBOUND2027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</row>
    <row r="6160" spans="1:20" x14ac:dyDescent="0.35">
      <c r="A6160">
        <f t="shared" si="193"/>
        <v>6160</v>
      </c>
      <c r="B6160" s="3" t="s">
        <v>72</v>
      </c>
      <c r="C6160" s="3" t="s">
        <v>88</v>
      </c>
      <c r="D6160" s="3" t="s">
        <v>37</v>
      </c>
      <c r="E6160">
        <v>2028</v>
      </c>
      <c r="F6160" s="3" t="str">
        <f t="shared" si="192"/>
        <v>CBSpillBOUND2028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</row>
    <row r="6161" spans="1:20" x14ac:dyDescent="0.35">
      <c r="A6161">
        <f t="shared" si="193"/>
        <v>6161</v>
      </c>
      <c r="B6161" s="3" t="s">
        <v>72</v>
      </c>
      <c r="C6161" s="3" t="s">
        <v>88</v>
      </c>
      <c r="D6161" s="3" t="s">
        <v>37</v>
      </c>
      <c r="E6161">
        <v>2029</v>
      </c>
      <c r="F6161" s="3" t="str">
        <f t="shared" si="192"/>
        <v>CBSpillBOUND2029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</row>
    <row r="6162" spans="1:20" x14ac:dyDescent="0.35">
      <c r="A6162">
        <f t="shared" si="193"/>
        <v>6162</v>
      </c>
      <c r="B6162" s="3" t="s">
        <v>72</v>
      </c>
      <c r="C6162" s="3" t="s">
        <v>88</v>
      </c>
      <c r="D6162" s="3" t="s">
        <v>38</v>
      </c>
      <c r="E6162">
        <v>2020</v>
      </c>
      <c r="F6162" s="3" t="str">
        <f t="shared" si="192"/>
        <v>CBSpill7-MILE2020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0</v>
      </c>
      <c r="R6162" s="9">
        <v>0</v>
      </c>
      <c r="S6162" s="9">
        <v>0</v>
      </c>
      <c r="T6162" s="9">
        <v>0</v>
      </c>
    </row>
    <row r="6163" spans="1:20" x14ac:dyDescent="0.35">
      <c r="A6163">
        <f t="shared" si="193"/>
        <v>6163</v>
      </c>
      <c r="B6163" s="3" t="s">
        <v>72</v>
      </c>
      <c r="C6163" s="3" t="s">
        <v>88</v>
      </c>
      <c r="D6163" s="3" t="s">
        <v>38</v>
      </c>
      <c r="E6163">
        <v>2021</v>
      </c>
      <c r="F6163" s="3" t="str">
        <f t="shared" si="192"/>
        <v>CBSpill7-MILE2021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  <c r="S6163" s="9">
        <v>0</v>
      </c>
      <c r="T6163" s="9">
        <v>0</v>
      </c>
    </row>
    <row r="6164" spans="1:20" x14ac:dyDescent="0.35">
      <c r="A6164">
        <f t="shared" si="193"/>
        <v>6164</v>
      </c>
      <c r="B6164" s="3" t="s">
        <v>72</v>
      </c>
      <c r="C6164" s="3" t="s">
        <v>88</v>
      </c>
      <c r="D6164" s="3" t="s">
        <v>38</v>
      </c>
      <c r="E6164">
        <v>2022</v>
      </c>
      <c r="F6164" s="3" t="str">
        <f t="shared" si="192"/>
        <v>CBSpill7-MILE2022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</row>
    <row r="6165" spans="1:20" x14ac:dyDescent="0.35">
      <c r="A6165">
        <f t="shared" si="193"/>
        <v>6165</v>
      </c>
      <c r="B6165" s="3" t="s">
        <v>72</v>
      </c>
      <c r="C6165" s="3" t="s">
        <v>88</v>
      </c>
      <c r="D6165" s="3" t="s">
        <v>38</v>
      </c>
      <c r="E6165">
        <v>2023</v>
      </c>
      <c r="F6165" s="3" t="str">
        <f t="shared" si="192"/>
        <v>CBSpill7-MILE2023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  <c r="T6165" s="9">
        <v>0</v>
      </c>
    </row>
    <row r="6166" spans="1:20" x14ac:dyDescent="0.35">
      <c r="A6166">
        <f t="shared" si="193"/>
        <v>6166</v>
      </c>
      <c r="B6166" s="3" t="s">
        <v>72</v>
      </c>
      <c r="C6166" s="3" t="s">
        <v>88</v>
      </c>
      <c r="D6166" s="3" t="s">
        <v>38</v>
      </c>
      <c r="E6166">
        <v>2024</v>
      </c>
      <c r="F6166" s="3" t="str">
        <f t="shared" si="192"/>
        <v>CBSpill7-MILE2024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  <c r="S6166" s="9">
        <v>0</v>
      </c>
      <c r="T6166" s="9">
        <v>0</v>
      </c>
    </row>
    <row r="6167" spans="1:20" x14ac:dyDescent="0.35">
      <c r="A6167">
        <f t="shared" si="193"/>
        <v>6167</v>
      </c>
      <c r="B6167" s="3" t="s">
        <v>72</v>
      </c>
      <c r="C6167" s="3" t="s">
        <v>88</v>
      </c>
      <c r="D6167" s="3" t="s">
        <v>38</v>
      </c>
      <c r="E6167">
        <v>2025</v>
      </c>
      <c r="F6167" s="3" t="str">
        <f t="shared" si="192"/>
        <v>CBSpill7-MILE2025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</row>
    <row r="6168" spans="1:20" x14ac:dyDescent="0.35">
      <c r="A6168">
        <f t="shared" si="193"/>
        <v>6168</v>
      </c>
      <c r="B6168" s="3" t="s">
        <v>72</v>
      </c>
      <c r="C6168" s="3" t="s">
        <v>88</v>
      </c>
      <c r="D6168" s="3" t="s">
        <v>38</v>
      </c>
      <c r="E6168">
        <v>2026</v>
      </c>
      <c r="F6168" s="3" t="str">
        <f t="shared" si="192"/>
        <v>CBSpill7-MILE2026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</row>
    <row r="6169" spans="1:20" x14ac:dyDescent="0.35">
      <c r="A6169">
        <f t="shared" si="193"/>
        <v>6169</v>
      </c>
      <c r="B6169" s="3" t="s">
        <v>72</v>
      </c>
      <c r="C6169" s="3" t="s">
        <v>88</v>
      </c>
      <c r="D6169" s="3" t="s">
        <v>38</v>
      </c>
      <c r="E6169">
        <v>2027</v>
      </c>
      <c r="F6169" s="3" t="str">
        <f t="shared" si="192"/>
        <v>CBSpill7-MILE2027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</row>
    <row r="6170" spans="1:20" x14ac:dyDescent="0.35">
      <c r="A6170">
        <f t="shared" si="193"/>
        <v>6170</v>
      </c>
      <c r="B6170" s="3" t="s">
        <v>72</v>
      </c>
      <c r="C6170" s="3" t="s">
        <v>88</v>
      </c>
      <c r="D6170" s="3" t="s">
        <v>38</v>
      </c>
      <c r="E6170">
        <v>2028</v>
      </c>
      <c r="F6170" s="3" t="str">
        <f t="shared" si="192"/>
        <v>CBSpill7-MILE2028</v>
      </c>
      <c r="G6170" s="9">
        <v>0</v>
      </c>
      <c r="H6170" s="9">
        <v>0</v>
      </c>
      <c r="I6170" s="9">
        <v>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</row>
    <row r="6171" spans="1:20" x14ac:dyDescent="0.35">
      <c r="A6171">
        <f t="shared" si="193"/>
        <v>6171</v>
      </c>
      <c r="B6171" s="3" t="s">
        <v>72</v>
      </c>
      <c r="C6171" s="3" t="s">
        <v>88</v>
      </c>
      <c r="D6171" s="3" t="s">
        <v>38</v>
      </c>
      <c r="E6171">
        <v>2029</v>
      </c>
      <c r="F6171" s="3" t="str">
        <f t="shared" si="192"/>
        <v>CBSpill7-MILE2029</v>
      </c>
      <c r="G6171" s="9">
        <v>0</v>
      </c>
      <c r="H6171" s="9">
        <v>0</v>
      </c>
      <c r="I6171" s="9">
        <v>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9">
        <v>0</v>
      </c>
    </row>
    <row r="6172" spans="1:20" x14ac:dyDescent="0.35">
      <c r="A6172">
        <f t="shared" si="193"/>
        <v>6172</v>
      </c>
      <c r="B6172" s="3" t="s">
        <v>72</v>
      </c>
      <c r="C6172" s="3" t="s">
        <v>88</v>
      </c>
      <c r="D6172" s="3" t="s">
        <v>39</v>
      </c>
      <c r="E6172">
        <v>2020</v>
      </c>
      <c r="F6172" s="3" t="str">
        <f t="shared" si="192"/>
        <v>CBSpillWANETA2020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</row>
    <row r="6173" spans="1:20" x14ac:dyDescent="0.35">
      <c r="A6173">
        <f t="shared" si="193"/>
        <v>6173</v>
      </c>
      <c r="B6173" s="3" t="s">
        <v>72</v>
      </c>
      <c r="C6173" s="3" t="s">
        <v>88</v>
      </c>
      <c r="D6173" s="3" t="s">
        <v>39</v>
      </c>
      <c r="E6173">
        <v>2021</v>
      </c>
      <c r="F6173" s="3" t="str">
        <f t="shared" si="192"/>
        <v>CBSpillWANETA2021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</row>
    <row r="6174" spans="1:20" x14ac:dyDescent="0.35">
      <c r="A6174">
        <f t="shared" si="193"/>
        <v>6174</v>
      </c>
      <c r="B6174" s="3" t="s">
        <v>72</v>
      </c>
      <c r="C6174" s="3" t="s">
        <v>88</v>
      </c>
      <c r="D6174" s="3" t="s">
        <v>39</v>
      </c>
      <c r="E6174">
        <v>2022</v>
      </c>
      <c r="F6174" s="3" t="str">
        <f t="shared" si="192"/>
        <v>CBSpillWANETA2022</v>
      </c>
      <c r="G6174" s="9">
        <v>0</v>
      </c>
      <c r="H6174" s="9">
        <v>0</v>
      </c>
      <c r="I6174" s="9">
        <v>0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</row>
    <row r="6175" spans="1:20" x14ac:dyDescent="0.35">
      <c r="A6175">
        <f t="shared" si="193"/>
        <v>6175</v>
      </c>
      <c r="B6175" s="3" t="s">
        <v>72</v>
      </c>
      <c r="C6175" s="3" t="s">
        <v>88</v>
      </c>
      <c r="D6175" s="3" t="s">
        <v>39</v>
      </c>
      <c r="E6175">
        <v>2023</v>
      </c>
      <c r="F6175" s="3" t="str">
        <f t="shared" si="192"/>
        <v>CBSpillWANETA2023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</row>
    <row r="6176" spans="1:20" x14ac:dyDescent="0.35">
      <c r="A6176">
        <f t="shared" si="193"/>
        <v>6176</v>
      </c>
      <c r="B6176" s="3" t="s">
        <v>72</v>
      </c>
      <c r="C6176" s="3" t="s">
        <v>88</v>
      </c>
      <c r="D6176" s="3" t="s">
        <v>39</v>
      </c>
      <c r="E6176">
        <v>2024</v>
      </c>
      <c r="F6176" s="3" t="str">
        <f t="shared" si="192"/>
        <v>CBSpillWANETA2024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</row>
    <row r="6177" spans="1:20" x14ac:dyDescent="0.35">
      <c r="A6177">
        <f t="shared" si="193"/>
        <v>6177</v>
      </c>
      <c r="B6177" s="3" t="s">
        <v>72</v>
      </c>
      <c r="C6177" s="3" t="s">
        <v>88</v>
      </c>
      <c r="D6177" s="3" t="s">
        <v>39</v>
      </c>
      <c r="E6177">
        <v>2025</v>
      </c>
      <c r="F6177" s="3" t="str">
        <f t="shared" si="192"/>
        <v>CBSpillWANETA2025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0</v>
      </c>
      <c r="T6177" s="9">
        <v>0</v>
      </c>
    </row>
    <row r="6178" spans="1:20" x14ac:dyDescent="0.35">
      <c r="A6178">
        <f t="shared" si="193"/>
        <v>6178</v>
      </c>
      <c r="B6178" s="3" t="s">
        <v>72</v>
      </c>
      <c r="C6178" s="3" t="s">
        <v>88</v>
      </c>
      <c r="D6178" s="3" t="s">
        <v>39</v>
      </c>
      <c r="E6178">
        <v>2026</v>
      </c>
      <c r="F6178" s="3" t="str">
        <f t="shared" si="192"/>
        <v>CBSpillWANETA2026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</row>
    <row r="6179" spans="1:20" x14ac:dyDescent="0.35">
      <c r="A6179">
        <f t="shared" si="193"/>
        <v>6179</v>
      </c>
      <c r="B6179" s="3" t="s">
        <v>72</v>
      </c>
      <c r="C6179" s="3" t="s">
        <v>88</v>
      </c>
      <c r="D6179" s="3" t="s">
        <v>39</v>
      </c>
      <c r="E6179">
        <v>2027</v>
      </c>
      <c r="F6179" s="3" t="str">
        <f t="shared" si="192"/>
        <v>CBSpillWANETA2027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</row>
    <row r="6180" spans="1:20" x14ac:dyDescent="0.35">
      <c r="A6180">
        <f t="shared" si="193"/>
        <v>6180</v>
      </c>
      <c r="B6180" s="3" t="s">
        <v>72</v>
      </c>
      <c r="C6180" s="3" t="s">
        <v>88</v>
      </c>
      <c r="D6180" s="3" t="s">
        <v>39</v>
      </c>
      <c r="E6180">
        <v>2028</v>
      </c>
      <c r="F6180" s="3" t="str">
        <f t="shared" si="192"/>
        <v>CBSpillWANETA2028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</row>
    <row r="6181" spans="1:20" x14ac:dyDescent="0.35">
      <c r="A6181">
        <f t="shared" si="193"/>
        <v>6181</v>
      </c>
      <c r="B6181" s="3" t="s">
        <v>72</v>
      </c>
      <c r="C6181" s="3" t="s">
        <v>88</v>
      </c>
      <c r="D6181" s="3" t="s">
        <v>39</v>
      </c>
      <c r="E6181">
        <v>2029</v>
      </c>
      <c r="F6181" s="3" t="str">
        <f t="shared" si="192"/>
        <v>CBSpillWANETA2029</v>
      </c>
      <c r="G6181" s="9">
        <v>0</v>
      </c>
      <c r="H6181" s="9">
        <v>0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</row>
    <row r="6182" spans="1:20" x14ac:dyDescent="0.35">
      <c r="A6182">
        <f t="shared" si="193"/>
        <v>6182</v>
      </c>
      <c r="B6182" s="3" t="s">
        <v>72</v>
      </c>
      <c r="C6182" s="3" t="s">
        <v>88</v>
      </c>
      <c r="D6182" s="3" t="s">
        <v>40</v>
      </c>
      <c r="E6182">
        <v>2020</v>
      </c>
      <c r="F6182" s="3" t="str">
        <f t="shared" si="192"/>
        <v>CBSpillCDA LK2020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</row>
    <row r="6183" spans="1:20" x14ac:dyDescent="0.35">
      <c r="A6183">
        <f t="shared" si="193"/>
        <v>6183</v>
      </c>
      <c r="B6183" s="3" t="s">
        <v>72</v>
      </c>
      <c r="C6183" s="3" t="s">
        <v>88</v>
      </c>
      <c r="D6183" s="3" t="s">
        <v>40</v>
      </c>
      <c r="E6183">
        <v>2021</v>
      </c>
      <c r="F6183" s="3" t="str">
        <f t="shared" si="192"/>
        <v>CBSpillCDA LK2021</v>
      </c>
      <c r="G6183" s="9">
        <v>0</v>
      </c>
      <c r="H6183" s="9">
        <v>0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</row>
    <row r="6184" spans="1:20" x14ac:dyDescent="0.35">
      <c r="A6184">
        <f t="shared" si="193"/>
        <v>6184</v>
      </c>
      <c r="B6184" s="3" t="s">
        <v>72</v>
      </c>
      <c r="C6184" s="3" t="s">
        <v>88</v>
      </c>
      <c r="D6184" s="3" t="s">
        <v>40</v>
      </c>
      <c r="E6184">
        <v>2022</v>
      </c>
      <c r="F6184" s="3" t="str">
        <f t="shared" si="192"/>
        <v>CBSpillCDA LK2022</v>
      </c>
      <c r="G6184" s="9">
        <v>0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9">
        <v>0</v>
      </c>
      <c r="T6184" s="9">
        <v>0</v>
      </c>
    </row>
    <row r="6185" spans="1:20" x14ac:dyDescent="0.35">
      <c r="A6185">
        <f t="shared" si="193"/>
        <v>6185</v>
      </c>
      <c r="B6185" s="3" t="s">
        <v>72</v>
      </c>
      <c r="C6185" s="3" t="s">
        <v>88</v>
      </c>
      <c r="D6185" s="3" t="s">
        <v>40</v>
      </c>
      <c r="E6185">
        <v>2023</v>
      </c>
      <c r="F6185" s="3" t="str">
        <f t="shared" si="192"/>
        <v>CBSpillCDA LK2023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</row>
    <row r="6186" spans="1:20" x14ac:dyDescent="0.35">
      <c r="A6186">
        <f t="shared" si="193"/>
        <v>6186</v>
      </c>
      <c r="B6186" s="3" t="s">
        <v>72</v>
      </c>
      <c r="C6186" s="3" t="s">
        <v>88</v>
      </c>
      <c r="D6186" s="3" t="s">
        <v>40</v>
      </c>
      <c r="E6186">
        <v>2024</v>
      </c>
      <c r="F6186" s="3" t="str">
        <f t="shared" si="192"/>
        <v>CBSpillCDA LK2024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</row>
    <row r="6187" spans="1:20" x14ac:dyDescent="0.35">
      <c r="A6187">
        <f t="shared" si="193"/>
        <v>6187</v>
      </c>
      <c r="B6187" s="3" t="s">
        <v>72</v>
      </c>
      <c r="C6187" s="3" t="s">
        <v>88</v>
      </c>
      <c r="D6187" s="3" t="s">
        <v>40</v>
      </c>
      <c r="E6187">
        <v>2025</v>
      </c>
      <c r="F6187" s="3" t="str">
        <f t="shared" si="192"/>
        <v>CBSpillCDA LK2025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</row>
    <row r="6188" spans="1:20" x14ac:dyDescent="0.35">
      <c r="A6188">
        <f t="shared" si="193"/>
        <v>6188</v>
      </c>
      <c r="B6188" s="3" t="s">
        <v>72</v>
      </c>
      <c r="C6188" s="3" t="s">
        <v>88</v>
      </c>
      <c r="D6188" s="3" t="s">
        <v>40</v>
      </c>
      <c r="E6188">
        <v>2026</v>
      </c>
      <c r="F6188" s="3" t="str">
        <f t="shared" si="192"/>
        <v>CBSpillCDA LK2026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</row>
    <row r="6189" spans="1:20" x14ac:dyDescent="0.35">
      <c r="A6189">
        <f t="shared" si="193"/>
        <v>6189</v>
      </c>
      <c r="B6189" s="3" t="s">
        <v>72</v>
      </c>
      <c r="C6189" s="3" t="s">
        <v>88</v>
      </c>
      <c r="D6189" s="3" t="s">
        <v>40</v>
      </c>
      <c r="E6189">
        <v>2027</v>
      </c>
      <c r="F6189" s="3" t="str">
        <f t="shared" si="192"/>
        <v>CBSpillCDA LK2027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</row>
    <row r="6190" spans="1:20" x14ac:dyDescent="0.35">
      <c r="A6190">
        <f t="shared" si="193"/>
        <v>6190</v>
      </c>
      <c r="B6190" s="3" t="s">
        <v>72</v>
      </c>
      <c r="C6190" s="3" t="s">
        <v>88</v>
      </c>
      <c r="D6190" s="3" t="s">
        <v>40</v>
      </c>
      <c r="E6190">
        <v>2028</v>
      </c>
      <c r="F6190" s="3" t="str">
        <f t="shared" si="192"/>
        <v>CBSpillCDA LK2028</v>
      </c>
      <c r="G6190" s="9">
        <v>0</v>
      </c>
      <c r="H6190" s="9">
        <v>0</v>
      </c>
      <c r="I6190" s="9">
        <v>0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</row>
    <row r="6191" spans="1:20" x14ac:dyDescent="0.35">
      <c r="A6191">
        <f t="shared" si="193"/>
        <v>6191</v>
      </c>
      <c r="B6191" s="3" t="s">
        <v>72</v>
      </c>
      <c r="C6191" s="3" t="s">
        <v>88</v>
      </c>
      <c r="D6191" s="3" t="s">
        <v>40</v>
      </c>
      <c r="E6191">
        <v>2029</v>
      </c>
      <c r="F6191" s="3" t="str">
        <f t="shared" si="192"/>
        <v>CBSpillCDA LK2029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</row>
    <row r="6192" spans="1:20" x14ac:dyDescent="0.35">
      <c r="A6192">
        <f t="shared" si="193"/>
        <v>6192</v>
      </c>
      <c r="B6192" s="3" t="s">
        <v>72</v>
      </c>
      <c r="C6192" s="3" t="s">
        <v>88</v>
      </c>
      <c r="D6192" s="3" t="s">
        <v>41</v>
      </c>
      <c r="E6192">
        <v>2020</v>
      </c>
      <c r="F6192" s="3" t="str">
        <f t="shared" si="192"/>
        <v>CBSpillPOST F2020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</row>
    <row r="6193" spans="1:20" x14ac:dyDescent="0.35">
      <c r="A6193">
        <f t="shared" si="193"/>
        <v>6193</v>
      </c>
      <c r="B6193" s="3" t="s">
        <v>72</v>
      </c>
      <c r="C6193" s="3" t="s">
        <v>88</v>
      </c>
      <c r="D6193" s="3" t="s">
        <v>41</v>
      </c>
      <c r="E6193">
        <v>2021</v>
      </c>
      <c r="F6193" s="3" t="str">
        <f t="shared" si="192"/>
        <v>CBSpillPOST F2021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</row>
    <row r="6194" spans="1:20" x14ac:dyDescent="0.35">
      <c r="A6194">
        <f t="shared" si="193"/>
        <v>6194</v>
      </c>
      <c r="B6194" s="3" t="s">
        <v>72</v>
      </c>
      <c r="C6194" s="3" t="s">
        <v>88</v>
      </c>
      <c r="D6194" s="3" t="s">
        <v>41</v>
      </c>
      <c r="E6194">
        <v>2022</v>
      </c>
      <c r="F6194" s="3" t="str">
        <f t="shared" si="192"/>
        <v>CBSpillPOST F2022</v>
      </c>
      <c r="G6194" s="9">
        <v>0</v>
      </c>
      <c r="H6194" s="9">
        <v>0</v>
      </c>
      <c r="I6194" s="9">
        <v>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</row>
    <row r="6195" spans="1:20" x14ac:dyDescent="0.35">
      <c r="A6195">
        <f t="shared" si="193"/>
        <v>6195</v>
      </c>
      <c r="B6195" s="3" t="s">
        <v>72</v>
      </c>
      <c r="C6195" s="3" t="s">
        <v>88</v>
      </c>
      <c r="D6195" s="3" t="s">
        <v>41</v>
      </c>
      <c r="E6195">
        <v>2023</v>
      </c>
      <c r="F6195" s="3" t="str">
        <f t="shared" si="192"/>
        <v>CBSpillPOST F2023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</row>
    <row r="6196" spans="1:20" x14ac:dyDescent="0.35">
      <c r="A6196">
        <f t="shared" si="193"/>
        <v>6196</v>
      </c>
      <c r="B6196" s="3" t="s">
        <v>72</v>
      </c>
      <c r="C6196" s="3" t="s">
        <v>88</v>
      </c>
      <c r="D6196" s="3" t="s">
        <v>41</v>
      </c>
      <c r="E6196">
        <v>2024</v>
      </c>
      <c r="F6196" s="3" t="str">
        <f t="shared" si="192"/>
        <v>CBSpillPOST F2024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  <c r="R6196" s="9">
        <v>0</v>
      </c>
      <c r="S6196" s="9">
        <v>0</v>
      </c>
      <c r="T6196" s="9">
        <v>0</v>
      </c>
    </row>
    <row r="6197" spans="1:20" x14ac:dyDescent="0.35">
      <c r="A6197">
        <f t="shared" si="193"/>
        <v>6197</v>
      </c>
      <c r="B6197" s="3" t="s">
        <v>72</v>
      </c>
      <c r="C6197" s="3" t="s">
        <v>88</v>
      </c>
      <c r="D6197" s="3" t="s">
        <v>41</v>
      </c>
      <c r="E6197">
        <v>2025</v>
      </c>
      <c r="F6197" s="3" t="str">
        <f t="shared" si="192"/>
        <v>CBSpillPOST F2025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</row>
    <row r="6198" spans="1:20" x14ac:dyDescent="0.35">
      <c r="A6198">
        <f t="shared" si="193"/>
        <v>6198</v>
      </c>
      <c r="B6198" s="3" t="s">
        <v>72</v>
      </c>
      <c r="C6198" s="3" t="s">
        <v>88</v>
      </c>
      <c r="D6198" s="3" t="s">
        <v>41</v>
      </c>
      <c r="E6198">
        <v>2026</v>
      </c>
      <c r="F6198" s="3" t="str">
        <f t="shared" si="192"/>
        <v>CBSpillPOST F2026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</row>
    <row r="6199" spans="1:20" x14ac:dyDescent="0.35">
      <c r="A6199">
        <f t="shared" si="193"/>
        <v>6199</v>
      </c>
      <c r="B6199" s="3" t="s">
        <v>72</v>
      </c>
      <c r="C6199" s="3" t="s">
        <v>88</v>
      </c>
      <c r="D6199" s="3" t="s">
        <v>41</v>
      </c>
      <c r="E6199">
        <v>2027</v>
      </c>
      <c r="F6199" s="3" t="str">
        <f t="shared" si="192"/>
        <v>CBSpillPOST F2027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0</v>
      </c>
    </row>
    <row r="6200" spans="1:20" x14ac:dyDescent="0.35">
      <c r="A6200">
        <f t="shared" si="193"/>
        <v>6200</v>
      </c>
      <c r="B6200" s="3" t="s">
        <v>72</v>
      </c>
      <c r="C6200" s="3" t="s">
        <v>88</v>
      </c>
      <c r="D6200" s="3" t="s">
        <v>41</v>
      </c>
      <c r="E6200">
        <v>2028</v>
      </c>
      <c r="F6200" s="3" t="str">
        <f t="shared" si="192"/>
        <v>CBSpillPOST F2028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</row>
    <row r="6201" spans="1:20" x14ac:dyDescent="0.35">
      <c r="A6201">
        <f t="shared" si="193"/>
        <v>6201</v>
      </c>
      <c r="B6201" s="3" t="s">
        <v>72</v>
      </c>
      <c r="C6201" s="3" t="s">
        <v>88</v>
      </c>
      <c r="D6201" s="3" t="s">
        <v>41</v>
      </c>
      <c r="E6201">
        <v>2029</v>
      </c>
      <c r="F6201" s="3" t="str">
        <f t="shared" si="192"/>
        <v>CBSpillPOST F2029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</row>
    <row r="6202" spans="1:20" x14ac:dyDescent="0.35">
      <c r="A6202">
        <f t="shared" si="193"/>
        <v>6202</v>
      </c>
      <c r="B6202" s="3" t="s">
        <v>72</v>
      </c>
      <c r="C6202" s="3" t="s">
        <v>88</v>
      </c>
      <c r="D6202" s="3" t="s">
        <v>42</v>
      </c>
      <c r="E6202">
        <v>2020</v>
      </c>
      <c r="F6202" s="3" t="str">
        <f t="shared" si="192"/>
        <v>CBSpillUP FLS2020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</row>
    <row r="6203" spans="1:20" x14ac:dyDescent="0.35">
      <c r="A6203">
        <f t="shared" si="193"/>
        <v>6203</v>
      </c>
      <c r="B6203" s="3" t="s">
        <v>72</v>
      </c>
      <c r="C6203" s="3" t="s">
        <v>88</v>
      </c>
      <c r="D6203" s="3" t="s">
        <v>42</v>
      </c>
      <c r="E6203">
        <v>2021</v>
      </c>
      <c r="F6203" s="3" t="str">
        <f t="shared" si="192"/>
        <v>CBSpillUP FLS2021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</row>
    <row r="6204" spans="1:20" x14ac:dyDescent="0.35">
      <c r="A6204">
        <f t="shared" si="193"/>
        <v>6204</v>
      </c>
      <c r="B6204" s="3" t="s">
        <v>72</v>
      </c>
      <c r="C6204" s="3" t="s">
        <v>88</v>
      </c>
      <c r="D6204" s="3" t="s">
        <v>42</v>
      </c>
      <c r="E6204">
        <v>2022</v>
      </c>
      <c r="F6204" s="3" t="str">
        <f t="shared" si="192"/>
        <v>CBSpillUP FLS2022</v>
      </c>
      <c r="G6204" s="9">
        <v>0</v>
      </c>
      <c r="H6204" s="9">
        <v>0</v>
      </c>
      <c r="I6204" s="9">
        <v>0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</row>
    <row r="6205" spans="1:20" x14ac:dyDescent="0.35">
      <c r="A6205">
        <f t="shared" si="193"/>
        <v>6205</v>
      </c>
      <c r="B6205" s="3" t="s">
        <v>72</v>
      </c>
      <c r="C6205" s="3" t="s">
        <v>88</v>
      </c>
      <c r="D6205" s="3" t="s">
        <v>42</v>
      </c>
      <c r="E6205">
        <v>2023</v>
      </c>
      <c r="F6205" s="3" t="str">
        <f t="shared" si="192"/>
        <v>CBSpillUP FLS2023</v>
      </c>
      <c r="G6205" s="9">
        <v>0</v>
      </c>
      <c r="H6205" s="9">
        <v>0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</row>
    <row r="6206" spans="1:20" x14ac:dyDescent="0.35">
      <c r="A6206">
        <f t="shared" si="193"/>
        <v>6206</v>
      </c>
      <c r="B6206" s="3" t="s">
        <v>72</v>
      </c>
      <c r="C6206" s="3" t="s">
        <v>88</v>
      </c>
      <c r="D6206" s="3" t="s">
        <v>42</v>
      </c>
      <c r="E6206">
        <v>2024</v>
      </c>
      <c r="F6206" s="3" t="str">
        <f t="shared" si="192"/>
        <v>CBSpillUP FLS2024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</row>
    <row r="6207" spans="1:20" x14ac:dyDescent="0.35">
      <c r="A6207">
        <f t="shared" si="193"/>
        <v>6207</v>
      </c>
      <c r="B6207" s="3" t="s">
        <v>72</v>
      </c>
      <c r="C6207" s="3" t="s">
        <v>88</v>
      </c>
      <c r="D6207" s="3" t="s">
        <v>42</v>
      </c>
      <c r="E6207">
        <v>2025</v>
      </c>
      <c r="F6207" s="3" t="str">
        <f t="shared" si="192"/>
        <v>CBSpillUP FLS2025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</row>
    <row r="6208" spans="1:20" x14ac:dyDescent="0.35">
      <c r="A6208">
        <f t="shared" si="193"/>
        <v>6208</v>
      </c>
      <c r="B6208" s="3" t="s">
        <v>72</v>
      </c>
      <c r="C6208" s="3" t="s">
        <v>88</v>
      </c>
      <c r="D6208" s="3" t="s">
        <v>42</v>
      </c>
      <c r="E6208">
        <v>2026</v>
      </c>
      <c r="F6208" s="3" t="str">
        <f t="shared" si="192"/>
        <v>CBSpillUP FLS2026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</row>
    <row r="6209" spans="1:20" x14ac:dyDescent="0.35">
      <c r="A6209">
        <f t="shared" si="193"/>
        <v>6209</v>
      </c>
      <c r="B6209" s="3" t="s">
        <v>72</v>
      </c>
      <c r="C6209" s="3" t="s">
        <v>88</v>
      </c>
      <c r="D6209" s="3" t="s">
        <v>42</v>
      </c>
      <c r="E6209">
        <v>2027</v>
      </c>
      <c r="F6209" s="3" t="str">
        <f t="shared" si="192"/>
        <v>CBSpillUP FLS2027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</row>
    <row r="6210" spans="1:20" x14ac:dyDescent="0.35">
      <c r="A6210">
        <f t="shared" si="193"/>
        <v>6210</v>
      </c>
      <c r="B6210" s="3" t="s">
        <v>72</v>
      </c>
      <c r="C6210" s="3" t="s">
        <v>88</v>
      </c>
      <c r="D6210" s="3" t="s">
        <v>42</v>
      </c>
      <c r="E6210">
        <v>2028</v>
      </c>
      <c r="F6210" s="3" t="str">
        <f t="shared" ref="F6210:F6273" si="194">_xlfn.CONCAT(B6210,C6210,D6210,E6210)</f>
        <v>CBSpillUP FLS2028</v>
      </c>
      <c r="G6210" s="9">
        <v>0</v>
      </c>
      <c r="H6210" s="9">
        <v>0</v>
      </c>
      <c r="I6210" s="9">
        <v>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</row>
    <row r="6211" spans="1:20" x14ac:dyDescent="0.35">
      <c r="A6211">
        <f t="shared" ref="A6211:A6274" si="195">A6210+1</f>
        <v>6211</v>
      </c>
      <c r="B6211" s="3" t="s">
        <v>72</v>
      </c>
      <c r="C6211" s="3" t="s">
        <v>88</v>
      </c>
      <c r="D6211" s="3" t="s">
        <v>42</v>
      </c>
      <c r="E6211">
        <v>2029</v>
      </c>
      <c r="F6211" s="3" t="str">
        <f t="shared" si="194"/>
        <v>CBSpillUP FLS2029</v>
      </c>
      <c r="G6211" s="9">
        <v>0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</row>
    <row r="6212" spans="1:20" x14ac:dyDescent="0.35">
      <c r="A6212">
        <f t="shared" si="195"/>
        <v>6212</v>
      </c>
      <c r="B6212" s="3" t="s">
        <v>72</v>
      </c>
      <c r="C6212" s="3" t="s">
        <v>88</v>
      </c>
      <c r="D6212" s="3" t="s">
        <v>43</v>
      </c>
      <c r="E6212">
        <v>2020</v>
      </c>
      <c r="F6212" s="3" t="str">
        <f t="shared" si="194"/>
        <v>CBSpillMON ST2020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</row>
    <row r="6213" spans="1:20" x14ac:dyDescent="0.35">
      <c r="A6213">
        <f t="shared" si="195"/>
        <v>6213</v>
      </c>
      <c r="B6213" s="3" t="s">
        <v>72</v>
      </c>
      <c r="C6213" s="3" t="s">
        <v>88</v>
      </c>
      <c r="D6213" s="3" t="s">
        <v>43</v>
      </c>
      <c r="E6213">
        <v>2021</v>
      </c>
      <c r="F6213" s="3" t="str">
        <f t="shared" si="194"/>
        <v>CBSpillMON ST2021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</row>
    <row r="6214" spans="1:20" x14ac:dyDescent="0.35">
      <c r="A6214">
        <f t="shared" si="195"/>
        <v>6214</v>
      </c>
      <c r="B6214" s="3" t="s">
        <v>72</v>
      </c>
      <c r="C6214" s="3" t="s">
        <v>88</v>
      </c>
      <c r="D6214" s="3" t="s">
        <v>43</v>
      </c>
      <c r="E6214">
        <v>2022</v>
      </c>
      <c r="F6214" s="3" t="str">
        <f t="shared" si="194"/>
        <v>CBSpillMON ST2022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</row>
    <row r="6215" spans="1:20" x14ac:dyDescent="0.35">
      <c r="A6215">
        <f t="shared" si="195"/>
        <v>6215</v>
      </c>
      <c r="B6215" s="3" t="s">
        <v>72</v>
      </c>
      <c r="C6215" s="3" t="s">
        <v>88</v>
      </c>
      <c r="D6215" s="3" t="s">
        <v>43</v>
      </c>
      <c r="E6215">
        <v>2023</v>
      </c>
      <c r="F6215" s="3" t="str">
        <f t="shared" si="194"/>
        <v>CBSpillMON ST2023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</row>
    <row r="6216" spans="1:20" x14ac:dyDescent="0.35">
      <c r="A6216">
        <f t="shared" si="195"/>
        <v>6216</v>
      </c>
      <c r="B6216" s="3" t="s">
        <v>72</v>
      </c>
      <c r="C6216" s="3" t="s">
        <v>88</v>
      </c>
      <c r="D6216" s="3" t="s">
        <v>43</v>
      </c>
      <c r="E6216">
        <v>2024</v>
      </c>
      <c r="F6216" s="3" t="str">
        <f t="shared" si="194"/>
        <v>CBSpillMON ST2024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9">
        <v>0</v>
      </c>
    </row>
    <row r="6217" spans="1:20" x14ac:dyDescent="0.35">
      <c r="A6217">
        <f t="shared" si="195"/>
        <v>6217</v>
      </c>
      <c r="B6217" s="3" t="s">
        <v>72</v>
      </c>
      <c r="C6217" s="3" t="s">
        <v>88</v>
      </c>
      <c r="D6217" s="3" t="s">
        <v>43</v>
      </c>
      <c r="E6217">
        <v>2025</v>
      </c>
      <c r="F6217" s="3" t="str">
        <f t="shared" si="194"/>
        <v>CBSpillMON ST2025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</row>
    <row r="6218" spans="1:20" x14ac:dyDescent="0.35">
      <c r="A6218">
        <f t="shared" si="195"/>
        <v>6218</v>
      </c>
      <c r="B6218" s="3" t="s">
        <v>72</v>
      </c>
      <c r="C6218" s="3" t="s">
        <v>88</v>
      </c>
      <c r="D6218" s="3" t="s">
        <v>43</v>
      </c>
      <c r="E6218">
        <v>2026</v>
      </c>
      <c r="F6218" s="3" t="str">
        <f t="shared" si="194"/>
        <v>CBSpillMON ST2026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</row>
    <row r="6219" spans="1:20" x14ac:dyDescent="0.35">
      <c r="A6219">
        <f t="shared" si="195"/>
        <v>6219</v>
      </c>
      <c r="B6219" s="3" t="s">
        <v>72</v>
      </c>
      <c r="C6219" s="3" t="s">
        <v>88</v>
      </c>
      <c r="D6219" s="3" t="s">
        <v>43</v>
      </c>
      <c r="E6219">
        <v>2027</v>
      </c>
      <c r="F6219" s="3" t="str">
        <f t="shared" si="194"/>
        <v>CBSpillMON ST2027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0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</row>
    <row r="6220" spans="1:20" x14ac:dyDescent="0.35">
      <c r="A6220">
        <f t="shared" si="195"/>
        <v>6220</v>
      </c>
      <c r="B6220" s="3" t="s">
        <v>72</v>
      </c>
      <c r="C6220" s="3" t="s">
        <v>88</v>
      </c>
      <c r="D6220" s="3" t="s">
        <v>43</v>
      </c>
      <c r="E6220">
        <v>2028</v>
      </c>
      <c r="F6220" s="3" t="str">
        <f t="shared" si="194"/>
        <v>CBSpillMON ST2028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</row>
    <row r="6221" spans="1:20" x14ac:dyDescent="0.35">
      <c r="A6221">
        <f t="shared" si="195"/>
        <v>6221</v>
      </c>
      <c r="B6221" s="3" t="s">
        <v>72</v>
      </c>
      <c r="C6221" s="3" t="s">
        <v>88</v>
      </c>
      <c r="D6221" s="3" t="s">
        <v>43</v>
      </c>
      <c r="E6221">
        <v>2029</v>
      </c>
      <c r="F6221" s="3" t="str">
        <f t="shared" si="194"/>
        <v>CBSpillMON ST2029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</row>
    <row r="6222" spans="1:20" x14ac:dyDescent="0.35">
      <c r="A6222">
        <f t="shared" si="195"/>
        <v>6222</v>
      </c>
      <c r="B6222" s="3" t="s">
        <v>72</v>
      </c>
      <c r="C6222" s="3" t="s">
        <v>88</v>
      </c>
      <c r="D6222" s="3" t="s">
        <v>44</v>
      </c>
      <c r="E6222">
        <v>2020</v>
      </c>
      <c r="F6222" s="3" t="str">
        <f t="shared" si="194"/>
        <v>CBSpillNINE M2020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  <c r="T6222" s="9">
        <v>0</v>
      </c>
    </row>
    <row r="6223" spans="1:20" x14ac:dyDescent="0.35">
      <c r="A6223">
        <f t="shared" si="195"/>
        <v>6223</v>
      </c>
      <c r="B6223" s="3" t="s">
        <v>72</v>
      </c>
      <c r="C6223" s="3" t="s">
        <v>88</v>
      </c>
      <c r="D6223" s="3" t="s">
        <v>44</v>
      </c>
      <c r="E6223">
        <v>2021</v>
      </c>
      <c r="F6223" s="3" t="str">
        <f t="shared" si="194"/>
        <v>CBSpillNINE M2021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0</v>
      </c>
    </row>
    <row r="6224" spans="1:20" x14ac:dyDescent="0.35">
      <c r="A6224">
        <f t="shared" si="195"/>
        <v>6224</v>
      </c>
      <c r="B6224" s="3" t="s">
        <v>72</v>
      </c>
      <c r="C6224" s="3" t="s">
        <v>88</v>
      </c>
      <c r="D6224" s="3" t="s">
        <v>44</v>
      </c>
      <c r="E6224">
        <v>2022</v>
      </c>
      <c r="F6224" s="3" t="str">
        <f t="shared" si="194"/>
        <v>CBSpillNINE M2022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</row>
    <row r="6225" spans="1:20" x14ac:dyDescent="0.35">
      <c r="A6225">
        <f t="shared" si="195"/>
        <v>6225</v>
      </c>
      <c r="B6225" s="3" t="s">
        <v>72</v>
      </c>
      <c r="C6225" s="3" t="s">
        <v>88</v>
      </c>
      <c r="D6225" s="3" t="s">
        <v>44</v>
      </c>
      <c r="E6225">
        <v>2023</v>
      </c>
      <c r="F6225" s="3" t="str">
        <f t="shared" si="194"/>
        <v>CBSpillNINE M2023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</row>
    <row r="6226" spans="1:20" x14ac:dyDescent="0.35">
      <c r="A6226">
        <f t="shared" si="195"/>
        <v>6226</v>
      </c>
      <c r="B6226" s="3" t="s">
        <v>72</v>
      </c>
      <c r="C6226" s="3" t="s">
        <v>88</v>
      </c>
      <c r="D6226" s="3" t="s">
        <v>44</v>
      </c>
      <c r="E6226">
        <v>2024</v>
      </c>
      <c r="F6226" s="3" t="str">
        <f t="shared" si="194"/>
        <v>CBSpillNINE M2024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</row>
    <row r="6227" spans="1:20" x14ac:dyDescent="0.35">
      <c r="A6227">
        <f t="shared" si="195"/>
        <v>6227</v>
      </c>
      <c r="B6227" s="3" t="s">
        <v>72</v>
      </c>
      <c r="C6227" s="3" t="s">
        <v>88</v>
      </c>
      <c r="D6227" s="3" t="s">
        <v>44</v>
      </c>
      <c r="E6227">
        <v>2025</v>
      </c>
      <c r="F6227" s="3" t="str">
        <f t="shared" si="194"/>
        <v>CBSpillNINE M2025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  <c r="S6227" s="9">
        <v>0</v>
      </c>
      <c r="T6227" s="9">
        <v>0</v>
      </c>
    </row>
    <row r="6228" spans="1:20" x14ac:dyDescent="0.35">
      <c r="A6228">
        <f t="shared" si="195"/>
        <v>6228</v>
      </c>
      <c r="B6228" s="3" t="s">
        <v>72</v>
      </c>
      <c r="C6228" s="3" t="s">
        <v>88</v>
      </c>
      <c r="D6228" s="3" t="s">
        <v>44</v>
      </c>
      <c r="E6228">
        <v>2026</v>
      </c>
      <c r="F6228" s="3" t="str">
        <f t="shared" si="194"/>
        <v>CBSpillNINE M2026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</row>
    <row r="6229" spans="1:20" x14ac:dyDescent="0.35">
      <c r="A6229">
        <f t="shared" si="195"/>
        <v>6229</v>
      </c>
      <c r="B6229" s="3" t="s">
        <v>72</v>
      </c>
      <c r="C6229" s="3" t="s">
        <v>88</v>
      </c>
      <c r="D6229" s="3" t="s">
        <v>44</v>
      </c>
      <c r="E6229">
        <v>2027</v>
      </c>
      <c r="F6229" s="3" t="str">
        <f t="shared" si="194"/>
        <v>CBSpillNINE M2027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</row>
    <row r="6230" spans="1:20" x14ac:dyDescent="0.35">
      <c r="A6230">
        <f t="shared" si="195"/>
        <v>6230</v>
      </c>
      <c r="B6230" s="3" t="s">
        <v>72</v>
      </c>
      <c r="C6230" s="3" t="s">
        <v>88</v>
      </c>
      <c r="D6230" s="3" t="s">
        <v>44</v>
      </c>
      <c r="E6230">
        <v>2028</v>
      </c>
      <c r="F6230" s="3" t="str">
        <f t="shared" si="194"/>
        <v>CBSpillNINE M2028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</row>
    <row r="6231" spans="1:20" x14ac:dyDescent="0.35">
      <c r="A6231">
        <f t="shared" si="195"/>
        <v>6231</v>
      </c>
      <c r="B6231" s="3" t="s">
        <v>72</v>
      </c>
      <c r="C6231" s="3" t="s">
        <v>88</v>
      </c>
      <c r="D6231" s="3" t="s">
        <v>44</v>
      </c>
      <c r="E6231">
        <v>2029</v>
      </c>
      <c r="F6231" s="3" t="str">
        <f t="shared" si="194"/>
        <v>CBSpillNINE M2029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</row>
    <row r="6232" spans="1:20" x14ac:dyDescent="0.35">
      <c r="A6232">
        <f t="shared" si="195"/>
        <v>6232</v>
      </c>
      <c r="B6232" s="3" t="s">
        <v>72</v>
      </c>
      <c r="C6232" s="3" t="s">
        <v>88</v>
      </c>
      <c r="D6232" s="3" t="s">
        <v>45</v>
      </c>
      <c r="E6232">
        <v>2020</v>
      </c>
      <c r="F6232" s="3" t="str">
        <f t="shared" si="194"/>
        <v>CBSpillLONG L2020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</row>
    <row r="6233" spans="1:20" x14ac:dyDescent="0.35">
      <c r="A6233">
        <f t="shared" si="195"/>
        <v>6233</v>
      </c>
      <c r="B6233" s="3" t="s">
        <v>72</v>
      </c>
      <c r="C6233" s="3" t="s">
        <v>88</v>
      </c>
      <c r="D6233" s="3" t="s">
        <v>45</v>
      </c>
      <c r="E6233">
        <v>2021</v>
      </c>
      <c r="F6233" s="3" t="str">
        <f t="shared" si="194"/>
        <v>CBSpillLONG L2021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</row>
    <row r="6234" spans="1:20" x14ac:dyDescent="0.35">
      <c r="A6234">
        <f t="shared" si="195"/>
        <v>6234</v>
      </c>
      <c r="B6234" s="3" t="s">
        <v>72</v>
      </c>
      <c r="C6234" s="3" t="s">
        <v>88</v>
      </c>
      <c r="D6234" s="3" t="s">
        <v>45</v>
      </c>
      <c r="E6234">
        <v>2022</v>
      </c>
      <c r="F6234" s="3" t="str">
        <f t="shared" si="194"/>
        <v>CBSpillLONG L2022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</row>
    <row r="6235" spans="1:20" x14ac:dyDescent="0.35">
      <c r="A6235">
        <f t="shared" si="195"/>
        <v>6235</v>
      </c>
      <c r="B6235" s="3" t="s">
        <v>72</v>
      </c>
      <c r="C6235" s="3" t="s">
        <v>88</v>
      </c>
      <c r="D6235" s="3" t="s">
        <v>45</v>
      </c>
      <c r="E6235">
        <v>2023</v>
      </c>
      <c r="F6235" s="3" t="str">
        <f t="shared" si="194"/>
        <v>CBSpillLONG L2023</v>
      </c>
      <c r="G6235" s="9">
        <v>0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0</v>
      </c>
      <c r="T6235" s="9">
        <v>0</v>
      </c>
    </row>
    <row r="6236" spans="1:20" x14ac:dyDescent="0.35">
      <c r="A6236">
        <f t="shared" si="195"/>
        <v>6236</v>
      </c>
      <c r="B6236" s="3" t="s">
        <v>72</v>
      </c>
      <c r="C6236" s="3" t="s">
        <v>88</v>
      </c>
      <c r="D6236" s="3" t="s">
        <v>45</v>
      </c>
      <c r="E6236">
        <v>2024</v>
      </c>
      <c r="F6236" s="3" t="str">
        <f t="shared" si="194"/>
        <v>CBSpillLONG L2024</v>
      </c>
      <c r="G6236" s="9">
        <v>0</v>
      </c>
      <c r="H6236" s="9">
        <v>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  <c r="T6236" s="9">
        <v>0</v>
      </c>
    </row>
    <row r="6237" spans="1:20" x14ac:dyDescent="0.35">
      <c r="A6237">
        <f t="shared" si="195"/>
        <v>6237</v>
      </c>
      <c r="B6237" s="3" t="s">
        <v>72</v>
      </c>
      <c r="C6237" s="3" t="s">
        <v>88</v>
      </c>
      <c r="D6237" s="3" t="s">
        <v>45</v>
      </c>
      <c r="E6237">
        <v>2025</v>
      </c>
      <c r="F6237" s="3" t="str">
        <f t="shared" si="194"/>
        <v>CBSpillLONG L2025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</row>
    <row r="6238" spans="1:20" x14ac:dyDescent="0.35">
      <c r="A6238">
        <f t="shared" si="195"/>
        <v>6238</v>
      </c>
      <c r="B6238" s="3" t="s">
        <v>72</v>
      </c>
      <c r="C6238" s="3" t="s">
        <v>88</v>
      </c>
      <c r="D6238" s="3" t="s">
        <v>45</v>
      </c>
      <c r="E6238">
        <v>2026</v>
      </c>
      <c r="F6238" s="3" t="str">
        <f t="shared" si="194"/>
        <v>CBSpillLONG L2026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</row>
    <row r="6239" spans="1:20" x14ac:dyDescent="0.35">
      <c r="A6239">
        <f t="shared" si="195"/>
        <v>6239</v>
      </c>
      <c r="B6239" s="3" t="s">
        <v>72</v>
      </c>
      <c r="C6239" s="3" t="s">
        <v>88</v>
      </c>
      <c r="D6239" s="3" t="s">
        <v>45</v>
      </c>
      <c r="E6239">
        <v>2027</v>
      </c>
      <c r="F6239" s="3" t="str">
        <f t="shared" si="194"/>
        <v>CBSpillLONG L2027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0</v>
      </c>
    </row>
    <row r="6240" spans="1:20" x14ac:dyDescent="0.35">
      <c r="A6240">
        <f t="shared" si="195"/>
        <v>6240</v>
      </c>
      <c r="B6240" s="3" t="s">
        <v>72</v>
      </c>
      <c r="C6240" s="3" t="s">
        <v>88</v>
      </c>
      <c r="D6240" s="3" t="s">
        <v>45</v>
      </c>
      <c r="E6240">
        <v>2028</v>
      </c>
      <c r="F6240" s="3" t="str">
        <f t="shared" si="194"/>
        <v>CBSpillLONG L2028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</row>
    <row r="6241" spans="1:20" x14ac:dyDescent="0.35">
      <c r="A6241">
        <f t="shared" si="195"/>
        <v>6241</v>
      </c>
      <c r="B6241" s="3" t="s">
        <v>72</v>
      </c>
      <c r="C6241" s="3" t="s">
        <v>88</v>
      </c>
      <c r="D6241" s="3" t="s">
        <v>45</v>
      </c>
      <c r="E6241">
        <v>2029</v>
      </c>
      <c r="F6241" s="3" t="str">
        <f t="shared" si="194"/>
        <v>CBSpillLONG L2029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</row>
    <row r="6242" spans="1:20" x14ac:dyDescent="0.35">
      <c r="A6242">
        <f t="shared" si="195"/>
        <v>6242</v>
      </c>
      <c r="B6242" s="3" t="s">
        <v>72</v>
      </c>
      <c r="C6242" s="3" t="s">
        <v>88</v>
      </c>
      <c r="D6242" s="3" t="s">
        <v>46</v>
      </c>
      <c r="E6242">
        <v>2020</v>
      </c>
      <c r="F6242" s="3" t="str">
        <f t="shared" si="194"/>
        <v>CBSpillL FALL2020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9">
        <v>0</v>
      </c>
    </row>
    <row r="6243" spans="1:20" x14ac:dyDescent="0.35">
      <c r="A6243">
        <f t="shared" si="195"/>
        <v>6243</v>
      </c>
      <c r="B6243" s="3" t="s">
        <v>72</v>
      </c>
      <c r="C6243" s="3" t="s">
        <v>88</v>
      </c>
      <c r="D6243" s="3" t="s">
        <v>46</v>
      </c>
      <c r="E6243">
        <v>2021</v>
      </c>
      <c r="F6243" s="3" t="str">
        <f t="shared" si="194"/>
        <v>CBSpillL FALL2021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</row>
    <row r="6244" spans="1:20" x14ac:dyDescent="0.35">
      <c r="A6244">
        <f t="shared" si="195"/>
        <v>6244</v>
      </c>
      <c r="B6244" s="3" t="s">
        <v>72</v>
      </c>
      <c r="C6244" s="3" t="s">
        <v>88</v>
      </c>
      <c r="D6244" s="3" t="s">
        <v>46</v>
      </c>
      <c r="E6244">
        <v>2022</v>
      </c>
      <c r="F6244" s="3" t="str">
        <f t="shared" si="194"/>
        <v>CBSpillL FALL2022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</row>
    <row r="6245" spans="1:20" x14ac:dyDescent="0.35">
      <c r="A6245">
        <f t="shared" si="195"/>
        <v>6245</v>
      </c>
      <c r="B6245" s="3" t="s">
        <v>72</v>
      </c>
      <c r="C6245" s="3" t="s">
        <v>88</v>
      </c>
      <c r="D6245" s="3" t="s">
        <v>46</v>
      </c>
      <c r="E6245">
        <v>2023</v>
      </c>
      <c r="F6245" s="3" t="str">
        <f t="shared" si="194"/>
        <v>CBSpillL FALL2023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</row>
    <row r="6246" spans="1:20" x14ac:dyDescent="0.35">
      <c r="A6246">
        <f t="shared" si="195"/>
        <v>6246</v>
      </c>
      <c r="B6246" s="3" t="s">
        <v>72</v>
      </c>
      <c r="C6246" s="3" t="s">
        <v>88</v>
      </c>
      <c r="D6246" s="3" t="s">
        <v>46</v>
      </c>
      <c r="E6246">
        <v>2024</v>
      </c>
      <c r="F6246" s="3" t="str">
        <f t="shared" si="194"/>
        <v>CBSpillL FALL2024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</row>
    <row r="6247" spans="1:20" x14ac:dyDescent="0.35">
      <c r="A6247">
        <f t="shared" si="195"/>
        <v>6247</v>
      </c>
      <c r="B6247" s="3" t="s">
        <v>72</v>
      </c>
      <c r="C6247" s="3" t="s">
        <v>88</v>
      </c>
      <c r="D6247" s="3" t="s">
        <v>46</v>
      </c>
      <c r="E6247">
        <v>2025</v>
      </c>
      <c r="F6247" s="3" t="str">
        <f t="shared" si="194"/>
        <v>CBSpillL FALL2025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</row>
    <row r="6248" spans="1:20" x14ac:dyDescent="0.35">
      <c r="A6248">
        <f t="shared" si="195"/>
        <v>6248</v>
      </c>
      <c r="B6248" s="3" t="s">
        <v>72</v>
      </c>
      <c r="C6248" s="3" t="s">
        <v>88</v>
      </c>
      <c r="D6248" s="3" t="s">
        <v>46</v>
      </c>
      <c r="E6248">
        <v>2026</v>
      </c>
      <c r="F6248" s="3" t="str">
        <f t="shared" si="194"/>
        <v>CBSpillL FALL2026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</row>
    <row r="6249" spans="1:20" x14ac:dyDescent="0.35">
      <c r="A6249">
        <f t="shared" si="195"/>
        <v>6249</v>
      </c>
      <c r="B6249" s="3" t="s">
        <v>72</v>
      </c>
      <c r="C6249" s="3" t="s">
        <v>88</v>
      </c>
      <c r="D6249" s="3" t="s">
        <v>46</v>
      </c>
      <c r="E6249">
        <v>2027</v>
      </c>
      <c r="F6249" s="3" t="str">
        <f t="shared" si="194"/>
        <v>CBSpillL FALL2027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</row>
    <row r="6250" spans="1:20" x14ac:dyDescent="0.35">
      <c r="A6250">
        <f t="shared" si="195"/>
        <v>6250</v>
      </c>
      <c r="B6250" s="3" t="s">
        <v>72</v>
      </c>
      <c r="C6250" s="3" t="s">
        <v>88</v>
      </c>
      <c r="D6250" s="3" t="s">
        <v>46</v>
      </c>
      <c r="E6250">
        <v>2028</v>
      </c>
      <c r="F6250" s="3" t="str">
        <f t="shared" si="194"/>
        <v>CBSpillL FALL2028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</row>
    <row r="6251" spans="1:20" x14ac:dyDescent="0.35">
      <c r="A6251">
        <f t="shared" si="195"/>
        <v>6251</v>
      </c>
      <c r="B6251" s="3" t="s">
        <v>72</v>
      </c>
      <c r="C6251" s="3" t="s">
        <v>88</v>
      </c>
      <c r="D6251" s="3" t="s">
        <v>46</v>
      </c>
      <c r="E6251">
        <v>2029</v>
      </c>
      <c r="F6251" s="3" t="str">
        <f t="shared" si="194"/>
        <v>CBSpillL FALL2029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</row>
    <row r="6252" spans="1:20" x14ac:dyDescent="0.35">
      <c r="A6252">
        <f t="shared" si="195"/>
        <v>6252</v>
      </c>
      <c r="B6252" s="3" t="s">
        <v>72</v>
      </c>
      <c r="C6252" s="3" t="s">
        <v>88</v>
      </c>
      <c r="D6252" s="3" t="s">
        <v>47</v>
      </c>
      <c r="E6252">
        <v>2020</v>
      </c>
      <c r="F6252" s="3" t="str">
        <f t="shared" si="194"/>
        <v>CBSpillCOULEE2020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  <c r="S6252" s="9">
        <v>0</v>
      </c>
      <c r="T6252" s="9">
        <v>0</v>
      </c>
    </row>
    <row r="6253" spans="1:20" x14ac:dyDescent="0.35">
      <c r="A6253">
        <f t="shared" si="195"/>
        <v>6253</v>
      </c>
      <c r="B6253" s="3" t="s">
        <v>72</v>
      </c>
      <c r="C6253" s="3" t="s">
        <v>88</v>
      </c>
      <c r="D6253" s="3" t="s">
        <v>47</v>
      </c>
      <c r="E6253">
        <v>2021</v>
      </c>
      <c r="F6253" s="3" t="str">
        <f t="shared" si="194"/>
        <v>CBSpillCOULEE2021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</row>
    <row r="6254" spans="1:20" x14ac:dyDescent="0.35">
      <c r="A6254">
        <f t="shared" si="195"/>
        <v>6254</v>
      </c>
      <c r="B6254" s="3" t="s">
        <v>72</v>
      </c>
      <c r="C6254" s="3" t="s">
        <v>88</v>
      </c>
      <c r="D6254" s="3" t="s">
        <v>47</v>
      </c>
      <c r="E6254">
        <v>2022</v>
      </c>
      <c r="F6254" s="3" t="str">
        <f t="shared" si="194"/>
        <v>CBSpillCOULEE2022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</row>
    <row r="6255" spans="1:20" x14ac:dyDescent="0.35">
      <c r="A6255">
        <f t="shared" si="195"/>
        <v>6255</v>
      </c>
      <c r="B6255" s="3" t="s">
        <v>72</v>
      </c>
      <c r="C6255" s="3" t="s">
        <v>88</v>
      </c>
      <c r="D6255" s="3" t="s">
        <v>47</v>
      </c>
      <c r="E6255">
        <v>2023</v>
      </c>
      <c r="F6255" s="3" t="str">
        <f t="shared" si="194"/>
        <v>CBSpillCOULEE2023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</row>
    <row r="6256" spans="1:20" x14ac:dyDescent="0.35">
      <c r="A6256">
        <f t="shared" si="195"/>
        <v>6256</v>
      </c>
      <c r="B6256" s="3" t="s">
        <v>72</v>
      </c>
      <c r="C6256" s="3" t="s">
        <v>88</v>
      </c>
      <c r="D6256" s="3" t="s">
        <v>47</v>
      </c>
      <c r="E6256">
        <v>2024</v>
      </c>
      <c r="F6256" s="3" t="str">
        <f t="shared" si="194"/>
        <v>CBSpillCOULEE2024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</row>
    <row r="6257" spans="1:20" x14ac:dyDescent="0.35">
      <c r="A6257">
        <f t="shared" si="195"/>
        <v>6257</v>
      </c>
      <c r="B6257" s="3" t="s">
        <v>72</v>
      </c>
      <c r="C6257" s="3" t="s">
        <v>88</v>
      </c>
      <c r="D6257" s="3" t="s">
        <v>47</v>
      </c>
      <c r="E6257">
        <v>2025</v>
      </c>
      <c r="F6257" s="3" t="str">
        <f t="shared" si="194"/>
        <v>CBSpillCOULEE2025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</row>
    <row r="6258" spans="1:20" x14ac:dyDescent="0.35">
      <c r="A6258">
        <f t="shared" si="195"/>
        <v>6258</v>
      </c>
      <c r="B6258" s="3" t="s">
        <v>72</v>
      </c>
      <c r="C6258" s="3" t="s">
        <v>88</v>
      </c>
      <c r="D6258" s="3" t="s">
        <v>47</v>
      </c>
      <c r="E6258">
        <v>2026</v>
      </c>
      <c r="F6258" s="3" t="str">
        <f t="shared" si="194"/>
        <v>CBSpillCOULEE2026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</row>
    <row r="6259" spans="1:20" x14ac:dyDescent="0.35">
      <c r="A6259">
        <f t="shared" si="195"/>
        <v>6259</v>
      </c>
      <c r="B6259" s="3" t="s">
        <v>72</v>
      </c>
      <c r="C6259" s="3" t="s">
        <v>88</v>
      </c>
      <c r="D6259" s="3" t="s">
        <v>47</v>
      </c>
      <c r="E6259">
        <v>2027</v>
      </c>
      <c r="F6259" s="3" t="str">
        <f t="shared" si="194"/>
        <v>CBSpillCOULEE2027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</row>
    <row r="6260" spans="1:20" x14ac:dyDescent="0.35">
      <c r="A6260">
        <f t="shared" si="195"/>
        <v>6260</v>
      </c>
      <c r="B6260" s="3" t="s">
        <v>72</v>
      </c>
      <c r="C6260" s="3" t="s">
        <v>88</v>
      </c>
      <c r="D6260" s="3" t="s">
        <v>47</v>
      </c>
      <c r="E6260">
        <v>2028</v>
      </c>
      <c r="F6260" s="3" t="str">
        <f t="shared" si="194"/>
        <v>CBSpillCOULEE2028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</row>
    <row r="6261" spans="1:20" x14ac:dyDescent="0.35">
      <c r="A6261">
        <f t="shared" si="195"/>
        <v>6261</v>
      </c>
      <c r="B6261" s="3" t="s">
        <v>72</v>
      </c>
      <c r="C6261" s="3" t="s">
        <v>88</v>
      </c>
      <c r="D6261" s="3" t="s">
        <v>47</v>
      </c>
      <c r="E6261">
        <v>2029</v>
      </c>
      <c r="F6261" s="3" t="str">
        <f t="shared" si="194"/>
        <v>CBSpillCOULEE2029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</row>
    <row r="6262" spans="1:20" x14ac:dyDescent="0.35">
      <c r="A6262">
        <f t="shared" si="195"/>
        <v>6262</v>
      </c>
      <c r="B6262" s="3" t="s">
        <v>72</v>
      </c>
      <c r="C6262" s="3" t="s">
        <v>88</v>
      </c>
      <c r="D6262" s="3" t="s">
        <v>48</v>
      </c>
      <c r="E6262">
        <v>2020</v>
      </c>
      <c r="F6262" s="3" t="str">
        <f t="shared" si="194"/>
        <v>CBSpillCH JOE2020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</row>
    <row r="6263" spans="1:20" x14ac:dyDescent="0.35">
      <c r="A6263">
        <f t="shared" si="195"/>
        <v>6263</v>
      </c>
      <c r="B6263" s="3" t="s">
        <v>72</v>
      </c>
      <c r="C6263" s="3" t="s">
        <v>88</v>
      </c>
      <c r="D6263" s="3" t="s">
        <v>48</v>
      </c>
      <c r="E6263">
        <v>2021</v>
      </c>
      <c r="F6263" s="3" t="str">
        <f t="shared" si="194"/>
        <v>CBSpillCH JOE2021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</row>
    <row r="6264" spans="1:20" x14ac:dyDescent="0.35">
      <c r="A6264">
        <f t="shared" si="195"/>
        <v>6264</v>
      </c>
      <c r="B6264" s="3" t="s">
        <v>72</v>
      </c>
      <c r="C6264" s="3" t="s">
        <v>88</v>
      </c>
      <c r="D6264" s="3" t="s">
        <v>48</v>
      </c>
      <c r="E6264">
        <v>2022</v>
      </c>
      <c r="F6264" s="3" t="str">
        <f t="shared" si="194"/>
        <v>CBSpillCH JOE2022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</row>
    <row r="6265" spans="1:20" x14ac:dyDescent="0.35">
      <c r="A6265">
        <f t="shared" si="195"/>
        <v>6265</v>
      </c>
      <c r="B6265" s="3" t="s">
        <v>72</v>
      </c>
      <c r="C6265" s="3" t="s">
        <v>88</v>
      </c>
      <c r="D6265" s="3" t="s">
        <v>48</v>
      </c>
      <c r="E6265">
        <v>2023</v>
      </c>
      <c r="F6265" s="3" t="str">
        <f t="shared" si="194"/>
        <v>CBSpillCH JOE2023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</row>
    <row r="6266" spans="1:20" x14ac:dyDescent="0.35">
      <c r="A6266">
        <f t="shared" si="195"/>
        <v>6266</v>
      </c>
      <c r="B6266" s="3" t="s">
        <v>72</v>
      </c>
      <c r="C6266" s="3" t="s">
        <v>88</v>
      </c>
      <c r="D6266" s="3" t="s">
        <v>48</v>
      </c>
      <c r="E6266">
        <v>2024</v>
      </c>
      <c r="F6266" s="3" t="str">
        <f t="shared" si="194"/>
        <v>CBSpillCH JOE2024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</row>
    <row r="6267" spans="1:20" x14ac:dyDescent="0.35">
      <c r="A6267">
        <f t="shared" si="195"/>
        <v>6267</v>
      </c>
      <c r="B6267" s="3" t="s">
        <v>72</v>
      </c>
      <c r="C6267" s="3" t="s">
        <v>88</v>
      </c>
      <c r="D6267" s="3" t="s">
        <v>48</v>
      </c>
      <c r="E6267">
        <v>2025</v>
      </c>
      <c r="F6267" s="3" t="str">
        <f t="shared" si="194"/>
        <v>CBSpillCH JOE2025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</row>
    <row r="6268" spans="1:20" x14ac:dyDescent="0.35">
      <c r="A6268">
        <f t="shared" si="195"/>
        <v>6268</v>
      </c>
      <c r="B6268" s="3" t="s">
        <v>72</v>
      </c>
      <c r="C6268" s="3" t="s">
        <v>88</v>
      </c>
      <c r="D6268" s="3" t="s">
        <v>48</v>
      </c>
      <c r="E6268">
        <v>2026</v>
      </c>
      <c r="F6268" s="3" t="str">
        <f t="shared" si="194"/>
        <v>CBSpillCH JOE2026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</row>
    <row r="6269" spans="1:20" x14ac:dyDescent="0.35">
      <c r="A6269">
        <f t="shared" si="195"/>
        <v>6269</v>
      </c>
      <c r="B6269" s="3" t="s">
        <v>72</v>
      </c>
      <c r="C6269" s="3" t="s">
        <v>88</v>
      </c>
      <c r="D6269" s="3" t="s">
        <v>48</v>
      </c>
      <c r="E6269">
        <v>2027</v>
      </c>
      <c r="F6269" s="3" t="str">
        <f t="shared" si="194"/>
        <v>CBSpillCH JOE2027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</row>
    <row r="6270" spans="1:20" x14ac:dyDescent="0.35">
      <c r="A6270">
        <f t="shared" si="195"/>
        <v>6270</v>
      </c>
      <c r="B6270" s="3" t="s">
        <v>72</v>
      </c>
      <c r="C6270" s="3" t="s">
        <v>88</v>
      </c>
      <c r="D6270" s="3" t="s">
        <v>48</v>
      </c>
      <c r="E6270">
        <v>2028</v>
      </c>
      <c r="F6270" s="3" t="str">
        <f t="shared" si="194"/>
        <v>CBSpillCH JOE2028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0</v>
      </c>
      <c r="T6270" s="9">
        <v>0</v>
      </c>
    </row>
    <row r="6271" spans="1:20" x14ac:dyDescent="0.35">
      <c r="A6271">
        <f t="shared" si="195"/>
        <v>6271</v>
      </c>
      <c r="B6271" s="3" t="s">
        <v>72</v>
      </c>
      <c r="C6271" s="3" t="s">
        <v>88</v>
      </c>
      <c r="D6271" s="3" t="s">
        <v>48</v>
      </c>
      <c r="E6271">
        <v>2029</v>
      </c>
      <c r="F6271" s="3" t="str">
        <f t="shared" si="194"/>
        <v>CBSpillCH JOE2029</v>
      </c>
      <c r="G6271" s="9">
        <v>0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  <c r="Q6271" s="9">
        <v>0</v>
      </c>
      <c r="R6271" s="9">
        <v>0</v>
      </c>
      <c r="S6271" s="9">
        <v>0</v>
      </c>
      <c r="T6271" s="9">
        <v>0</v>
      </c>
    </row>
    <row r="6272" spans="1:20" x14ac:dyDescent="0.35">
      <c r="A6272">
        <f t="shared" si="195"/>
        <v>6272</v>
      </c>
      <c r="B6272" s="3" t="s">
        <v>72</v>
      </c>
      <c r="C6272" s="3" t="s">
        <v>88</v>
      </c>
      <c r="D6272" s="3" t="s">
        <v>49</v>
      </c>
      <c r="E6272">
        <v>2020</v>
      </c>
      <c r="F6272" s="3" t="str">
        <f t="shared" si="194"/>
        <v>CBSpillWELLS2020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1.95</v>
      </c>
      <c r="N6272" s="9">
        <v>10.199999999999999</v>
      </c>
      <c r="O6272" s="9">
        <v>10.199999999999999</v>
      </c>
      <c r="P6272" s="9">
        <v>10.199999999999999</v>
      </c>
      <c r="Q6272" s="9">
        <v>9</v>
      </c>
      <c r="R6272" s="9">
        <v>7.3179999999999996</v>
      </c>
      <c r="S6272" s="9">
        <v>3.7090000000000001</v>
      </c>
      <c r="T6272" s="9">
        <v>0</v>
      </c>
    </row>
    <row r="6273" spans="1:20" x14ac:dyDescent="0.35">
      <c r="A6273">
        <f t="shared" si="195"/>
        <v>6273</v>
      </c>
      <c r="B6273" s="3" t="s">
        <v>72</v>
      </c>
      <c r="C6273" s="3" t="s">
        <v>88</v>
      </c>
      <c r="D6273" s="3" t="s">
        <v>49</v>
      </c>
      <c r="E6273">
        <v>2021</v>
      </c>
      <c r="F6273" s="3" t="str">
        <f t="shared" si="194"/>
        <v>CBSpillWELLS2021</v>
      </c>
      <c r="G6273" s="9">
        <v>0</v>
      </c>
      <c r="H6273" s="9">
        <v>0</v>
      </c>
      <c r="I6273" s="9">
        <v>0</v>
      </c>
      <c r="J6273" s="9">
        <v>0</v>
      </c>
      <c r="K6273" s="9">
        <v>0</v>
      </c>
      <c r="L6273" s="9">
        <v>0</v>
      </c>
      <c r="M6273" s="9">
        <v>2.3039999999999998</v>
      </c>
      <c r="N6273" s="9">
        <v>10.199999999999999</v>
      </c>
      <c r="O6273" s="9">
        <v>10.199999999999999</v>
      </c>
      <c r="P6273" s="9">
        <v>10.199999999999999</v>
      </c>
      <c r="Q6273" s="9">
        <v>10.199999999999999</v>
      </c>
      <c r="R6273" s="9">
        <v>10.199999999999999</v>
      </c>
      <c r="S6273" s="9">
        <v>5.9809999999999999</v>
      </c>
      <c r="T6273" s="9">
        <v>0</v>
      </c>
    </row>
    <row r="6274" spans="1:20" x14ac:dyDescent="0.35">
      <c r="A6274">
        <f t="shared" si="195"/>
        <v>6274</v>
      </c>
      <c r="B6274" s="3" t="s">
        <v>72</v>
      </c>
      <c r="C6274" s="3" t="s">
        <v>88</v>
      </c>
      <c r="D6274" s="3" t="s">
        <v>49</v>
      </c>
      <c r="E6274">
        <v>2022</v>
      </c>
      <c r="F6274" s="3" t="str">
        <f t="shared" ref="F6274:F6337" si="196">_xlfn.CONCAT(B6274,C6274,D6274,E6274)</f>
        <v>CBSpillWELLS2022</v>
      </c>
      <c r="G6274" s="9">
        <v>0</v>
      </c>
      <c r="H6274" s="9">
        <v>0</v>
      </c>
      <c r="I6274" s="9">
        <v>0</v>
      </c>
      <c r="J6274" s="9">
        <v>0</v>
      </c>
      <c r="K6274" s="9">
        <v>0</v>
      </c>
      <c r="L6274" s="9">
        <v>0</v>
      </c>
      <c r="M6274" s="9">
        <v>1.391</v>
      </c>
      <c r="N6274" s="9">
        <v>8.1010000000000009</v>
      </c>
      <c r="O6274" s="9">
        <v>10.199999999999999</v>
      </c>
      <c r="P6274" s="9">
        <v>10.199999999999999</v>
      </c>
      <c r="Q6274" s="9">
        <v>4.8929999999999998</v>
      </c>
      <c r="R6274" s="9">
        <v>5.3819999999999997</v>
      </c>
      <c r="S6274" s="9">
        <v>3.5139999999999998</v>
      </c>
      <c r="T6274" s="9">
        <v>0</v>
      </c>
    </row>
    <row r="6275" spans="1:20" x14ac:dyDescent="0.35">
      <c r="A6275">
        <f t="shared" ref="A6275:A6338" si="197">A6274+1</f>
        <v>6275</v>
      </c>
      <c r="B6275" s="3" t="s">
        <v>72</v>
      </c>
      <c r="C6275" s="3" t="s">
        <v>88</v>
      </c>
      <c r="D6275" s="3" t="s">
        <v>49</v>
      </c>
      <c r="E6275">
        <v>2023</v>
      </c>
      <c r="F6275" s="3" t="str">
        <f t="shared" si="196"/>
        <v>CBSpillWELLS2023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2.1080000000000001</v>
      </c>
      <c r="N6275" s="9">
        <v>9.3049999999999997</v>
      </c>
      <c r="O6275" s="9">
        <v>8.3040000000000003</v>
      </c>
      <c r="P6275" s="9">
        <v>8.2390000000000008</v>
      </c>
      <c r="Q6275" s="9">
        <v>9.093</v>
      </c>
      <c r="R6275" s="9">
        <v>8.5429999999999993</v>
      </c>
      <c r="S6275" s="9">
        <v>4.0389999999999997</v>
      </c>
      <c r="T6275" s="9">
        <v>0</v>
      </c>
    </row>
    <row r="6276" spans="1:20" x14ac:dyDescent="0.35">
      <c r="A6276">
        <f t="shared" si="197"/>
        <v>6276</v>
      </c>
      <c r="B6276" s="3" t="s">
        <v>72</v>
      </c>
      <c r="C6276" s="3" t="s">
        <v>88</v>
      </c>
      <c r="D6276" s="3" t="s">
        <v>49</v>
      </c>
      <c r="E6276">
        <v>2024</v>
      </c>
      <c r="F6276" s="3" t="str">
        <f t="shared" si="196"/>
        <v>CBSpillWELLS2024</v>
      </c>
      <c r="G6276" s="9">
        <v>0</v>
      </c>
      <c r="H6276" s="9">
        <v>0</v>
      </c>
      <c r="I6276" s="9">
        <v>0</v>
      </c>
      <c r="J6276" s="9">
        <v>0</v>
      </c>
      <c r="K6276" s="9">
        <v>0</v>
      </c>
      <c r="L6276" s="9">
        <v>0</v>
      </c>
      <c r="M6276" s="9">
        <v>1.264</v>
      </c>
      <c r="N6276" s="9">
        <v>7.375</v>
      </c>
      <c r="O6276" s="9">
        <v>8.1890000000000001</v>
      </c>
      <c r="P6276" s="9">
        <v>8.0410000000000004</v>
      </c>
      <c r="Q6276" s="9">
        <v>4.6609999999999996</v>
      </c>
      <c r="R6276" s="9">
        <v>5.6970000000000001</v>
      </c>
      <c r="S6276" s="9">
        <v>3.589</v>
      </c>
      <c r="T6276" s="9">
        <v>0</v>
      </c>
    </row>
    <row r="6277" spans="1:20" x14ac:dyDescent="0.35">
      <c r="A6277">
        <f t="shared" si="197"/>
        <v>6277</v>
      </c>
      <c r="B6277" s="3" t="s">
        <v>72</v>
      </c>
      <c r="C6277" s="3" t="s">
        <v>88</v>
      </c>
      <c r="D6277" s="3" t="s">
        <v>49</v>
      </c>
      <c r="E6277">
        <v>2025</v>
      </c>
      <c r="F6277" s="3" t="str">
        <f t="shared" si="196"/>
        <v>CBSpillWELLS2025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1.52</v>
      </c>
      <c r="N6277" s="9">
        <v>9.2409999999999997</v>
      </c>
      <c r="O6277" s="9">
        <v>10.199999999999999</v>
      </c>
      <c r="P6277" s="9">
        <v>10.199999999999999</v>
      </c>
      <c r="Q6277" s="9">
        <v>5.61</v>
      </c>
      <c r="R6277" s="9">
        <v>5.5510000000000002</v>
      </c>
      <c r="S6277" s="9">
        <v>3.476</v>
      </c>
      <c r="T6277" s="9">
        <v>0</v>
      </c>
    </row>
    <row r="6278" spans="1:20" x14ac:dyDescent="0.35">
      <c r="A6278">
        <f t="shared" si="197"/>
        <v>6278</v>
      </c>
      <c r="B6278" s="3" t="s">
        <v>72</v>
      </c>
      <c r="C6278" s="3" t="s">
        <v>88</v>
      </c>
      <c r="D6278" s="3" t="s">
        <v>49</v>
      </c>
      <c r="E6278">
        <v>2026</v>
      </c>
      <c r="F6278" s="3" t="str">
        <f t="shared" si="196"/>
        <v>CBSpillWELLS2026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2.72</v>
      </c>
      <c r="N6278" s="9">
        <v>10.199999999999999</v>
      </c>
      <c r="O6278" s="9">
        <v>10.199999999999999</v>
      </c>
      <c r="P6278" s="9">
        <v>10.199999999999999</v>
      </c>
      <c r="Q6278" s="9">
        <v>4.6239999999999997</v>
      </c>
      <c r="R6278" s="9">
        <v>4.9279999999999999</v>
      </c>
      <c r="S6278" s="9">
        <v>3.3439999999999999</v>
      </c>
      <c r="T6278" s="9">
        <v>0</v>
      </c>
    </row>
    <row r="6279" spans="1:20" x14ac:dyDescent="0.35">
      <c r="A6279">
        <f t="shared" si="197"/>
        <v>6279</v>
      </c>
      <c r="B6279" s="3" t="s">
        <v>72</v>
      </c>
      <c r="C6279" s="3" t="s">
        <v>88</v>
      </c>
      <c r="D6279" s="3" t="s">
        <v>49</v>
      </c>
      <c r="E6279">
        <v>2027</v>
      </c>
      <c r="F6279" s="3" t="str">
        <f t="shared" si="196"/>
        <v>CBSpillWELLS2027</v>
      </c>
      <c r="G6279" s="9">
        <v>0</v>
      </c>
      <c r="H6279" s="9">
        <v>0</v>
      </c>
      <c r="I6279" s="9">
        <v>0</v>
      </c>
      <c r="J6279" s="9">
        <v>0</v>
      </c>
      <c r="K6279" s="9">
        <v>0</v>
      </c>
      <c r="L6279" s="9">
        <v>0</v>
      </c>
      <c r="M6279" s="9">
        <v>1.2989999999999999</v>
      </c>
      <c r="N6279" s="9">
        <v>8.2089999999999996</v>
      </c>
      <c r="O6279" s="9">
        <v>9.1280000000000001</v>
      </c>
      <c r="P6279" s="9">
        <v>6.5529999999999999</v>
      </c>
      <c r="Q6279" s="9">
        <v>4.7690000000000001</v>
      </c>
      <c r="R6279" s="9">
        <v>5.1790000000000003</v>
      </c>
      <c r="S6279" s="9">
        <v>3.4039999999999999</v>
      </c>
      <c r="T6279" s="9">
        <v>0</v>
      </c>
    </row>
    <row r="6280" spans="1:20" x14ac:dyDescent="0.35">
      <c r="A6280">
        <f t="shared" si="197"/>
        <v>6280</v>
      </c>
      <c r="B6280" s="3" t="s">
        <v>72</v>
      </c>
      <c r="C6280" s="3" t="s">
        <v>88</v>
      </c>
      <c r="D6280" s="3" t="s">
        <v>49</v>
      </c>
      <c r="E6280">
        <v>2028</v>
      </c>
      <c r="F6280" s="3" t="str">
        <f t="shared" si="196"/>
        <v>CBSpillWELLS2028</v>
      </c>
      <c r="G6280" s="9">
        <v>0</v>
      </c>
      <c r="H6280" s="9">
        <v>0</v>
      </c>
      <c r="I6280" s="9">
        <v>0</v>
      </c>
      <c r="J6280" s="9">
        <v>0</v>
      </c>
      <c r="K6280" s="9">
        <v>0</v>
      </c>
      <c r="L6280" s="9">
        <v>0</v>
      </c>
      <c r="M6280" s="9">
        <v>1.125</v>
      </c>
      <c r="N6280" s="9">
        <v>5.375</v>
      </c>
      <c r="O6280" s="9">
        <v>8.24</v>
      </c>
      <c r="P6280" s="9">
        <v>7.3559999999999999</v>
      </c>
      <c r="Q6280" s="9">
        <v>3.214</v>
      </c>
      <c r="R6280" s="9">
        <v>5.4560000000000004</v>
      </c>
      <c r="S6280" s="9">
        <v>3.6970000000000001</v>
      </c>
      <c r="T6280" s="9">
        <v>0</v>
      </c>
    </row>
    <row r="6281" spans="1:20" x14ac:dyDescent="0.35">
      <c r="A6281">
        <f t="shared" si="197"/>
        <v>6281</v>
      </c>
      <c r="B6281" s="3" t="s">
        <v>72</v>
      </c>
      <c r="C6281" s="3" t="s">
        <v>88</v>
      </c>
      <c r="D6281" s="3" t="s">
        <v>49</v>
      </c>
      <c r="E6281">
        <v>2029</v>
      </c>
      <c r="F6281" s="3" t="str">
        <f t="shared" si="196"/>
        <v>CBSpillWELLS2029</v>
      </c>
      <c r="G6281" s="9">
        <v>0</v>
      </c>
      <c r="H6281" s="9">
        <v>0</v>
      </c>
      <c r="I6281" s="9">
        <v>0</v>
      </c>
      <c r="J6281" s="9">
        <v>0</v>
      </c>
      <c r="K6281" s="9">
        <v>0</v>
      </c>
      <c r="L6281" s="9">
        <v>0</v>
      </c>
      <c r="M6281" s="9">
        <v>2.16</v>
      </c>
      <c r="N6281" s="9">
        <v>10.199999999999999</v>
      </c>
      <c r="O6281" s="9">
        <v>9.6709999999999994</v>
      </c>
      <c r="P6281" s="9">
        <v>8.2620000000000005</v>
      </c>
      <c r="Q6281" s="9">
        <v>6.3550000000000004</v>
      </c>
      <c r="R6281" s="9">
        <v>5.3630000000000004</v>
      </c>
      <c r="S6281" s="9">
        <v>3.2919999999999998</v>
      </c>
      <c r="T6281" s="9">
        <v>0</v>
      </c>
    </row>
    <row r="6282" spans="1:20" x14ac:dyDescent="0.35">
      <c r="A6282">
        <f t="shared" si="197"/>
        <v>6282</v>
      </c>
      <c r="B6282" s="3" t="s">
        <v>72</v>
      </c>
      <c r="C6282" s="3" t="s">
        <v>88</v>
      </c>
      <c r="D6282" s="3" t="s">
        <v>50</v>
      </c>
      <c r="E6282">
        <v>2020</v>
      </c>
      <c r="F6282" s="3" t="str">
        <f t="shared" si="196"/>
        <v>CBSpillCHELAN2020</v>
      </c>
      <c r="G6282" s="9">
        <v>0.08</v>
      </c>
      <c r="H6282" s="9">
        <v>0.08</v>
      </c>
      <c r="I6282" s="9">
        <v>0.08</v>
      </c>
      <c r="J6282" s="9">
        <v>0.08</v>
      </c>
      <c r="K6282" s="9">
        <v>0.08</v>
      </c>
      <c r="L6282" s="9">
        <v>0.08</v>
      </c>
      <c r="M6282" s="9">
        <v>0.08</v>
      </c>
      <c r="N6282" s="9">
        <v>0.08</v>
      </c>
      <c r="O6282" s="9">
        <v>0.14199999999999999</v>
      </c>
      <c r="P6282" s="9">
        <v>0.2</v>
      </c>
      <c r="Q6282" s="9">
        <v>0.08</v>
      </c>
      <c r="R6282" s="9">
        <v>0.08</v>
      </c>
      <c r="S6282" s="9">
        <v>0.08</v>
      </c>
      <c r="T6282" s="9">
        <v>0.08</v>
      </c>
    </row>
    <row r="6283" spans="1:20" x14ac:dyDescent="0.35">
      <c r="A6283">
        <f t="shared" si="197"/>
        <v>6283</v>
      </c>
      <c r="B6283" s="3" t="s">
        <v>72</v>
      </c>
      <c r="C6283" s="3" t="s">
        <v>88</v>
      </c>
      <c r="D6283" s="3" t="s">
        <v>50</v>
      </c>
      <c r="E6283">
        <v>2021</v>
      </c>
      <c r="F6283" s="3" t="str">
        <f t="shared" si="196"/>
        <v>CBSpillCHELAN2021</v>
      </c>
      <c r="G6283" s="9">
        <v>0.08</v>
      </c>
      <c r="H6283" s="9">
        <v>0.08</v>
      </c>
      <c r="I6283" s="9">
        <v>0.08</v>
      </c>
      <c r="J6283" s="9">
        <v>0.08</v>
      </c>
      <c r="K6283" s="9">
        <v>0.08</v>
      </c>
      <c r="L6283" s="9">
        <v>0.08</v>
      </c>
      <c r="M6283" s="9">
        <v>0.08</v>
      </c>
      <c r="N6283" s="9">
        <v>0.08</v>
      </c>
      <c r="O6283" s="9">
        <v>0.14199999999999999</v>
      </c>
      <c r="P6283" s="9">
        <v>0.2</v>
      </c>
      <c r="Q6283" s="9">
        <v>0.08</v>
      </c>
      <c r="R6283" s="9">
        <v>0.08</v>
      </c>
      <c r="S6283" s="9">
        <v>0.08</v>
      </c>
      <c r="T6283" s="9">
        <v>0.08</v>
      </c>
    </row>
    <row r="6284" spans="1:20" x14ac:dyDescent="0.35">
      <c r="A6284">
        <f t="shared" si="197"/>
        <v>6284</v>
      </c>
      <c r="B6284" s="3" t="s">
        <v>72</v>
      </c>
      <c r="C6284" s="3" t="s">
        <v>88</v>
      </c>
      <c r="D6284" s="3" t="s">
        <v>50</v>
      </c>
      <c r="E6284">
        <v>2022</v>
      </c>
      <c r="F6284" s="3" t="str">
        <f t="shared" si="196"/>
        <v>CBSpillCHELAN2022</v>
      </c>
      <c r="G6284" s="9">
        <v>0.08</v>
      </c>
      <c r="H6284" s="9">
        <v>0.08</v>
      </c>
      <c r="I6284" s="9">
        <v>0.08</v>
      </c>
      <c r="J6284" s="9">
        <v>0.08</v>
      </c>
      <c r="K6284" s="9">
        <v>0.08</v>
      </c>
      <c r="L6284" s="9">
        <v>0.08</v>
      </c>
      <c r="M6284" s="9">
        <v>0.08</v>
      </c>
      <c r="N6284" s="9">
        <v>0.08</v>
      </c>
      <c r="O6284" s="9">
        <v>0.14199999999999999</v>
      </c>
      <c r="P6284" s="9">
        <v>0.2</v>
      </c>
      <c r="Q6284" s="9">
        <v>0.08</v>
      </c>
      <c r="R6284" s="9">
        <v>0.08</v>
      </c>
      <c r="S6284" s="9">
        <v>0.08</v>
      </c>
      <c r="T6284" s="9">
        <v>0.08</v>
      </c>
    </row>
    <row r="6285" spans="1:20" x14ac:dyDescent="0.35">
      <c r="A6285">
        <f t="shared" si="197"/>
        <v>6285</v>
      </c>
      <c r="B6285" s="3" t="s">
        <v>72</v>
      </c>
      <c r="C6285" s="3" t="s">
        <v>88</v>
      </c>
      <c r="D6285" s="3" t="s">
        <v>50</v>
      </c>
      <c r="E6285">
        <v>2023</v>
      </c>
      <c r="F6285" s="3" t="str">
        <f t="shared" si="196"/>
        <v>CBSpillCHELAN2023</v>
      </c>
      <c r="G6285" s="9">
        <v>0.08</v>
      </c>
      <c r="H6285" s="9">
        <v>0.08</v>
      </c>
      <c r="I6285" s="9">
        <v>0.08</v>
      </c>
      <c r="J6285" s="9">
        <v>0.08</v>
      </c>
      <c r="K6285" s="9">
        <v>0.08</v>
      </c>
      <c r="L6285" s="9">
        <v>0.08</v>
      </c>
      <c r="M6285" s="9">
        <v>0.08</v>
      </c>
      <c r="N6285" s="9">
        <v>0.08</v>
      </c>
      <c r="O6285" s="9">
        <v>0.14199999999999999</v>
      </c>
      <c r="P6285" s="9">
        <v>0.2</v>
      </c>
      <c r="Q6285" s="9">
        <v>0.08</v>
      </c>
      <c r="R6285" s="9">
        <v>0.08</v>
      </c>
      <c r="S6285" s="9">
        <v>0.08</v>
      </c>
      <c r="T6285" s="9">
        <v>0.08</v>
      </c>
    </row>
    <row r="6286" spans="1:20" x14ac:dyDescent="0.35">
      <c r="A6286">
        <f t="shared" si="197"/>
        <v>6286</v>
      </c>
      <c r="B6286" s="3" t="s">
        <v>72</v>
      </c>
      <c r="C6286" s="3" t="s">
        <v>88</v>
      </c>
      <c r="D6286" s="3" t="s">
        <v>50</v>
      </c>
      <c r="E6286">
        <v>2024</v>
      </c>
      <c r="F6286" s="3" t="str">
        <f t="shared" si="196"/>
        <v>CBSpillCHELAN2024</v>
      </c>
      <c r="G6286" s="9">
        <v>0.08</v>
      </c>
      <c r="H6286" s="9">
        <v>0.08</v>
      </c>
      <c r="I6286" s="9">
        <v>0.08</v>
      </c>
      <c r="J6286" s="9">
        <v>0.08</v>
      </c>
      <c r="K6286" s="9">
        <v>0.08</v>
      </c>
      <c r="L6286" s="9">
        <v>0.08</v>
      </c>
      <c r="M6286" s="9">
        <v>0.08</v>
      </c>
      <c r="N6286" s="9">
        <v>0.08</v>
      </c>
      <c r="O6286" s="9">
        <v>0.14199999999999999</v>
      </c>
      <c r="P6286" s="9">
        <v>0.2</v>
      </c>
      <c r="Q6286" s="9">
        <v>0.08</v>
      </c>
      <c r="R6286" s="9">
        <v>0.08</v>
      </c>
      <c r="S6286" s="9">
        <v>0.08</v>
      </c>
      <c r="T6286" s="9">
        <v>0.08</v>
      </c>
    </row>
    <row r="6287" spans="1:20" x14ac:dyDescent="0.35">
      <c r="A6287">
        <f t="shared" si="197"/>
        <v>6287</v>
      </c>
      <c r="B6287" s="3" t="s">
        <v>72</v>
      </c>
      <c r="C6287" s="3" t="s">
        <v>88</v>
      </c>
      <c r="D6287" s="3" t="s">
        <v>50</v>
      </c>
      <c r="E6287">
        <v>2025</v>
      </c>
      <c r="F6287" s="3" t="str">
        <f t="shared" si="196"/>
        <v>CBSpillCHELAN2025</v>
      </c>
      <c r="G6287" s="9">
        <v>0.08</v>
      </c>
      <c r="H6287" s="9">
        <v>0.08</v>
      </c>
      <c r="I6287" s="9">
        <v>0.08</v>
      </c>
      <c r="J6287" s="9">
        <v>0.08</v>
      </c>
      <c r="K6287" s="9">
        <v>0.08</v>
      </c>
      <c r="L6287" s="9">
        <v>0.08</v>
      </c>
      <c r="M6287" s="9">
        <v>0.08</v>
      </c>
      <c r="N6287" s="9">
        <v>0.08</v>
      </c>
      <c r="O6287" s="9">
        <v>0.14199999999999999</v>
      </c>
      <c r="P6287" s="9">
        <v>0.2</v>
      </c>
      <c r="Q6287" s="9">
        <v>0.08</v>
      </c>
      <c r="R6287" s="9">
        <v>0.08</v>
      </c>
      <c r="S6287" s="9">
        <v>0.08</v>
      </c>
      <c r="T6287" s="9">
        <v>0.08</v>
      </c>
    </row>
    <row r="6288" spans="1:20" x14ac:dyDescent="0.35">
      <c r="A6288">
        <f t="shared" si="197"/>
        <v>6288</v>
      </c>
      <c r="B6288" s="3" t="s">
        <v>72</v>
      </c>
      <c r="C6288" s="3" t="s">
        <v>88</v>
      </c>
      <c r="D6288" s="3" t="s">
        <v>50</v>
      </c>
      <c r="E6288">
        <v>2026</v>
      </c>
      <c r="F6288" s="3" t="str">
        <f t="shared" si="196"/>
        <v>CBSpillCHELAN2026</v>
      </c>
      <c r="G6288" s="9">
        <v>0.08</v>
      </c>
      <c r="H6288" s="9">
        <v>0.08</v>
      </c>
      <c r="I6288" s="9">
        <v>0.08</v>
      </c>
      <c r="J6288" s="9">
        <v>0.08</v>
      </c>
      <c r="K6288" s="9">
        <v>0.08</v>
      </c>
      <c r="L6288" s="9">
        <v>0.08</v>
      </c>
      <c r="M6288" s="9">
        <v>0.08</v>
      </c>
      <c r="N6288" s="9">
        <v>0.08</v>
      </c>
      <c r="O6288" s="9">
        <v>0.14199999999999999</v>
      </c>
      <c r="P6288" s="9">
        <v>0.2</v>
      </c>
      <c r="Q6288" s="9">
        <v>0.08</v>
      </c>
      <c r="R6288" s="9">
        <v>0.08</v>
      </c>
      <c r="S6288" s="9">
        <v>0.08</v>
      </c>
      <c r="T6288" s="9">
        <v>0.08</v>
      </c>
    </row>
    <row r="6289" spans="1:20" x14ac:dyDescent="0.35">
      <c r="A6289">
        <f t="shared" si="197"/>
        <v>6289</v>
      </c>
      <c r="B6289" s="3" t="s">
        <v>72</v>
      </c>
      <c r="C6289" s="3" t="s">
        <v>88</v>
      </c>
      <c r="D6289" s="3" t="s">
        <v>50</v>
      </c>
      <c r="E6289">
        <v>2027</v>
      </c>
      <c r="F6289" s="3" t="str">
        <f t="shared" si="196"/>
        <v>CBSpillCHELAN2027</v>
      </c>
      <c r="G6289" s="9">
        <v>0.08</v>
      </c>
      <c r="H6289" s="9">
        <v>0.08</v>
      </c>
      <c r="I6289" s="9">
        <v>0.08</v>
      </c>
      <c r="J6289" s="9">
        <v>0.08</v>
      </c>
      <c r="K6289" s="9">
        <v>0.08</v>
      </c>
      <c r="L6289" s="9">
        <v>0.08</v>
      </c>
      <c r="M6289" s="9">
        <v>0.08</v>
      </c>
      <c r="N6289" s="9">
        <v>0.08</v>
      </c>
      <c r="O6289" s="9">
        <v>0.14199999999999999</v>
      </c>
      <c r="P6289" s="9">
        <v>0.2</v>
      </c>
      <c r="Q6289" s="9">
        <v>0.08</v>
      </c>
      <c r="R6289" s="9">
        <v>0.08</v>
      </c>
      <c r="S6289" s="9">
        <v>0.08</v>
      </c>
      <c r="T6289" s="9">
        <v>0.08</v>
      </c>
    </row>
    <row r="6290" spans="1:20" x14ac:dyDescent="0.35">
      <c r="A6290">
        <f t="shared" si="197"/>
        <v>6290</v>
      </c>
      <c r="B6290" s="3" t="s">
        <v>72</v>
      </c>
      <c r="C6290" s="3" t="s">
        <v>88</v>
      </c>
      <c r="D6290" s="3" t="s">
        <v>50</v>
      </c>
      <c r="E6290">
        <v>2028</v>
      </c>
      <c r="F6290" s="3" t="str">
        <f t="shared" si="196"/>
        <v>CBSpillCHELAN2028</v>
      </c>
      <c r="G6290" s="9">
        <v>0.08</v>
      </c>
      <c r="H6290" s="9">
        <v>0.08</v>
      </c>
      <c r="I6290" s="9">
        <v>0.08</v>
      </c>
      <c r="J6290" s="9">
        <v>0.08</v>
      </c>
      <c r="K6290" s="9">
        <v>0.08</v>
      </c>
      <c r="L6290" s="9">
        <v>0.08</v>
      </c>
      <c r="M6290" s="9">
        <v>0.08</v>
      </c>
      <c r="N6290" s="9">
        <v>0.08</v>
      </c>
      <c r="O6290" s="9">
        <v>0.14199999999999999</v>
      </c>
      <c r="P6290" s="9">
        <v>0</v>
      </c>
      <c r="Q6290" s="9">
        <v>0</v>
      </c>
      <c r="R6290" s="9">
        <v>0</v>
      </c>
      <c r="S6290" s="9">
        <v>0.08</v>
      </c>
      <c r="T6290" s="9">
        <v>0.08</v>
      </c>
    </row>
    <row r="6291" spans="1:20" x14ac:dyDescent="0.35">
      <c r="A6291">
        <f t="shared" si="197"/>
        <v>6291</v>
      </c>
      <c r="B6291" s="3" t="s">
        <v>72</v>
      </c>
      <c r="C6291" s="3" t="s">
        <v>88</v>
      </c>
      <c r="D6291" s="3" t="s">
        <v>50</v>
      </c>
      <c r="E6291">
        <v>2029</v>
      </c>
      <c r="F6291" s="3" t="str">
        <f t="shared" si="196"/>
        <v>CBSpillCHELAN2029</v>
      </c>
      <c r="G6291" s="9">
        <v>0.08</v>
      </c>
      <c r="H6291" s="9">
        <v>0.08</v>
      </c>
      <c r="I6291" s="9">
        <v>0.08</v>
      </c>
      <c r="J6291" s="9">
        <v>0.08</v>
      </c>
      <c r="K6291" s="9">
        <v>0.08</v>
      </c>
      <c r="L6291" s="9">
        <v>0.08</v>
      </c>
      <c r="M6291" s="9">
        <v>0.08</v>
      </c>
      <c r="N6291" s="9">
        <v>0.08</v>
      </c>
      <c r="O6291" s="9">
        <v>0.14199999999999999</v>
      </c>
      <c r="P6291" s="9">
        <v>0.2</v>
      </c>
      <c r="Q6291" s="9">
        <v>0.08</v>
      </c>
      <c r="R6291" s="9">
        <v>0.08</v>
      </c>
      <c r="S6291" s="9">
        <v>0.08</v>
      </c>
      <c r="T6291" s="9">
        <v>0.08</v>
      </c>
    </row>
    <row r="6292" spans="1:20" x14ac:dyDescent="0.35">
      <c r="A6292">
        <f t="shared" si="197"/>
        <v>6292</v>
      </c>
      <c r="B6292" s="3" t="s">
        <v>72</v>
      </c>
      <c r="C6292" s="3" t="s">
        <v>88</v>
      </c>
      <c r="D6292" s="3" t="s">
        <v>51</v>
      </c>
      <c r="E6292">
        <v>2020</v>
      </c>
      <c r="F6292" s="3" t="str">
        <f t="shared" si="196"/>
        <v>CBSpillR RECH2020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0</v>
      </c>
      <c r="M6292" s="9">
        <v>0</v>
      </c>
      <c r="N6292" s="9">
        <v>0</v>
      </c>
      <c r="O6292" s="9">
        <v>0</v>
      </c>
      <c r="P6292" s="9">
        <v>19.436</v>
      </c>
      <c r="Q6292" s="9">
        <v>13.048</v>
      </c>
      <c r="R6292" s="9">
        <v>10.414</v>
      </c>
      <c r="S6292" s="9">
        <v>2.379</v>
      </c>
      <c r="T6292" s="9">
        <v>0</v>
      </c>
    </row>
    <row r="6293" spans="1:20" x14ac:dyDescent="0.35">
      <c r="A6293">
        <f t="shared" si="197"/>
        <v>6293</v>
      </c>
      <c r="B6293" s="3" t="s">
        <v>72</v>
      </c>
      <c r="C6293" s="3" t="s">
        <v>88</v>
      </c>
      <c r="D6293" s="3" t="s">
        <v>51</v>
      </c>
      <c r="E6293">
        <v>2021</v>
      </c>
      <c r="F6293" s="3" t="str">
        <f t="shared" si="196"/>
        <v>CBSpillR RECH2021</v>
      </c>
      <c r="G6293" s="9">
        <v>0</v>
      </c>
      <c r="H6293" s="9">
        <v>0</v>
      </c>
      <c r="I6293" s="9">
        <v>0</v>
      </c>
      <c r="J6293" s="9">
        <v>0</v>
      </c>
      <c r="K6293" s="9">
        <v>0</v>
      </c>
      <c r="L6293" s="9">
        <v>0</v>
      </c>
      <c r="M6293" s="9">
        <v>0</v>
      </c>
      <c r="N6293" s="9">
        <v>0</v>
      </c>
      <c r="O6293" s="9">
        <v>0</v>
      </c>
      <c r="P6293" s="9">
        <v>16.702999999999999</v>
      </c>
      <c r="Q6293" s="9">
        <v>21.329000000000001</v>
      </c>
      <c r="R6293" s="9">
        <v>15.722</v>
      </c>
      <c r="S6293" s="9">
        <v>3.76</v>
      </c>
      <c r="T6293" s="9">
        <v>0</v>
      </c>
    </row>
    <row r="6294" spans="1:20" x14ac:dyDescent="0.35">
      <c r="A6294">
        <f t="shared" si="197"/>
        <v>6294</v>
      </c>
      <c r="B6294" s="3" t="s">
        <v>72</v>
      </c>
      <c r="C6294" s="3" t="s">
        <v>88</v>
      </c>
      <c r="D6294" s="3" t="s">
        <v>51</v>
      </c>
      <c r="E6294">
        <v>2022</v>
      </c>
      <c r="F6294" s="3" t="str">
        <f t="shared" si="196"/>
        <v>CBSpillR RECH2022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16.306999999999999</v>
      </c>
      <c r="Q6294" s="9">
        <v>7.1230000000000002</v>
      </c>
      <c r="R6294" s="9">
        <v>7.59</v>
      </c>
      <c r="S6294" s="9">
        <v>2.2410000000000001</v>
      </c>
      <c r="T6294" s="9">
        <v>0</v>
      </c>
    </row>
    <row r="6295" spans="1:20" x14ac:dyDescent="0.35">
      <c r="A6295">
        <f t="shared" si="197"/>
        <v>6295</v>
      </c>
      <c r="B6295" s="3" t="s">
        <v>72</v>
      </c>
      <c r="C6295" s="3" t="s">
        <v>88</v>
      </c>
      <c r="D6295" s="3" t="s">
        <v>51</v>
      </c>
      <c r="E6295">
        <v>2023</v>
      </c>
      <c r="F6295" s="3" t="str">
        <f t="shared" si="196"/>
        <v>CBSpillR RECH2023</v>
      </c>
      <c r="G6295" s="9">
        <v>0</v>
      </c>
      <c r="H6295" s="9">
        <v>0</v>
      </c>
      <c r="I6295" s="9">
        <v>0</v>
      </c>
      <c r="J6295" s="9">
        <v>0</v>
      </c>
      <c r="K6295" s="9">
        <v>0</v>
      </c>
      <c r="L6295" s="9">
        <v>0</v>
      </c>
      <c r="M6295" s="9">
        <v>0</v>
      </c>
      <c r="N6295" s="9">
        <v>0</v>
      </c>
      <c r="O6295" s="9">
        <v>0</v>
      </c>
      <c r="P6295" s="9">
        <v>12.263</v>
      </c>
      <c r="Q6295" s="9">
        <v>13.268000000000001</v>
      </c>
      <c r="R6295" s="9">
        <v>12.135999999999999</v>
      </c>
      <c r="S6295" s="9">
        <v>2.585</v>
      </c>
      <c r="T6295" s="9">
        <v>0</v>
      </c>
    </row>
    <row r="6296" spans="1:20" x14ac:dyDescent="0.35">
      <c r="A6296">
        <f t="shared" si="197"/>
        <v>6296</v>
      </c>
      <c r="B6296" s="3" t="s">
        <v>72</v>
      </c>
      <c r="C6296" s="3" t="s">
        <v>88</v>
      </c>
      <c r="D6296" s="3" t="s">
        <v>51</v>
      </c>
      <c r="E6296">
        <v>2024</v>
      </c>
      <c r="F6296" s="3" t="str">
        <f t="shared" si="196"/>
        <v>CBSpillR RECH2024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11.457000000000001</v>
      </c>
      <c r="Q6296" s="9">
        <v>6.7569999999999997</v>
      </c>
      <c r="R6296" s="9">
        <v>7.9989999999999997</v>
      </c>
      <c r="S6296" s="9">
        <v>2.2709999999999999</v>
      </c>
      <c r="T6296" s="9">
        <v>0</v>
      </c>
    </row>
    <row r="6297" spans="1:20" x14ac:dyDescent="0.35">
      <c r="A6297">
        <f t="shared" si="197"/>
        <v>6297</v>
      </c>
      <c r="B6297" s="3" t="s">
        <v>72</v>
      </c>
      <c r="C6297" s="3" t="s">
        <v>88</v>
      </c>
      <c r="D6297" s="3" t="s">
        <v>51</v>
      </c>
      <c r="E6297">
        <v>2025</v>
      </c>
      <c r="F6297" s="3" t="str">
        <f t="shared" si="196"/>
        <v>CBSpillR RECH2025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15.188000000000001</v>
      </c>
      <c r="Q6297" s="9">
        <v>7.9889999999999999</v>
      </c>
      <c r="R6297" s="9">
        <v>7.7859999999999996</v>
      </c>
      <c r="S6297" s="9">
        <v>2.206</v>
      </c>
      <c r="T6297" s="9">
        <v>0</v>
      </c>
    </row>
    <row r="6298" spans="1:20" x14ac:dyDescent="0.35">
      <c r="A6298">
        <f t="shared" si="197"/>
        <v>6298</v>
      </c>
      <c r="B6298" s="3" t="s">
        <v>72</v>
      </c>
      <c r="C6298" s="3" t="s">
        <v>88</v>
      </c>
      <c r="D6298" s="3" t="s">
        <v>51</v>
      </c>
      <c r="E6298">
        <v>2026</v>
      </c>
      <c r="F6298" s="3" t="str">
        <f t="shared" si="196"/>
        <v>CBSpillR RECH2026</v>
      </c>
      <c r="G6298" s="9">
        <v>0</v>
      </c>
      <c r="H6298" s="9">
        <v>0</v>
      </c>
      <c r="I6298" s="9">
        <v>0</v>
      </c>
      <c r="J6298" s="9">
        <v>0</v>
      </c>
      <c r="K6298" s="9">
        <v>0</v>
      </c>
      <c r="L6298" s="9">
        <v>0</v>
      </c>
      <c r="M6298" s="9">
        <v>0</v>
      </c>
      <c r="N6298" s="9">
        <v>0</v>
      </c>
      <c r="O6298" s="9">
        <v>0</v>
      </c>
      <c r="P6298" s="9">
        <v>15.598000000000001</v>
      </c>
      <c r="Q6298" s="9">
        <v>6.7489999999999997</v>
      </c>
      <c r="R6298" s="9">
        <v>6.9630000000000001</v>
      </c>
      <c r="S6298" s="9">
        <v>2.1259999999999999</v>
      </c>
      <c r="T6298" s="9">
        <v>0</v>
      </c>
    </row>
    <row r="6299" spans="1:20" x14ac:dyDescent="0.35">
      <c r="A6299">
        <f t="shared" si="197"/>
        <v>6299</v>
      </c>
      <c r="B6299" s="3" t="s">
        <v>72</v>
      </c>
      <c r="C6299" s="3" t="s">
        <v>88</v>
      </c>
      <c r="D6299" s="3" t="s">
        <v>51</v>
      </c>
      <c r="E6299">
        <v>2027</v>
      </c>
      <c r="F6299" s="3" t="str">
        <f t="shared" si="196"/>
        <v>CBSpillR RECH2027</v>
      </c>
      <c r="G6299" s="9">
        <v>0</v>
      </c>
      <c r="H6299" s="9">
        <v>0</v>
      </c>
      <c r="I6299" s="9">
        <v>0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9.36</v>
      </c>
      <c r="Q6299" s="9">
        <v>6.7759999999999998</v>
      </c>
      <c r="R6299" s="9">
        <v>7.319</v>
      </c>
      <c r="S6299" s="9">
        <v>2.1579999999999999</v>
      </c>
      <c r="T6299" s="9">
        <v>0</v>
      </c>
    </row>
    <row r="6300" spans="1:20" x14ac:dyDescent="0.35">
      <c r="A6300">
        <f t="shared" si="197"/>
        <v>6300</v>
      </c>
      <c r="B6300" s="3" t="s">
        <v>72</v>
      </c>
      <c r="C6300" s="3" t="s">
        <v>88</v>
      </c>
      <c r="D6300" s="3" t="s">
        <v>51</v>
      </c>
      <c r="E6300">
        <v>2028</v>
      </c>
      <c r="F6300" s="3" t="str">
        <f t="shared" si="196"/>
        <v>CBSpillR RECH2028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10.183</v>
      </c>
      <c r="Q6300" s="9">
        <v>4.4359999999999999</v>
      </c>
      <c r="R6300" s="9">
        <v>7.5529999999999999</v>
      </c>
      <c r="S6300" s="9">
        <v>2.3210000000000002</v>
      </c>
      <c r="T6300" s="9">
        <v>0</v>
      </c>
    </row>
    <row r="6301" spans="1:20" x14ac:dyDescent="0.35">
      <c r="A6301">
        <f t="shared" si="197"/>
        <v>6301</v>
      </c>
      <c r="B6301" s="3" t="s">
        <v>72</v>
      </c>
      <c r="C6301" s="3" t="s">
        <v>88</v>
      </c>
      <c r="D6301" s="3" t="s">
        <v>51</v>
      </c>
      <c r="E6301">
        <v>2029</v>
      </c>
      <c r="F6301" s="3" t="str">
        <f t="shared" si="196"/>
        <v>CBSpillR RECH2029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12.015000000000001</v>
      </c>
      <c r="Q6301" s="9">
        <v>9.2119999999999997</v>
      </c>
      <c r="R6301" s="9">
        <v>7.6689999999999996</v>
      </c>
      <c r="S6301" s="9">
        <v>2.1179999999999999</v>
      </c>
      <c r="T6301" s="9">
        <v>0</v>
      </c>
    </row>
    <row r="6302" spans="1:20" x14ac:dyDescent="0.35">
      <c r="A6302">
        <f t="shared" si="197"/>
        <v>6302</v>
      </c>
      <c r="B6302" s="3" t="s">
        <v>72</v>
      </c>
      <c r="C6302" s="3" t="s">
        <v>88</v>
      </c>
      <c r="D6302" s="3" t="s">
        <v>52</v>
      </c>
      <c r="E6302">
        <v>2020</v>
      </c>
      <c r="F6302" s="3" t="str">
        <f t="shared" si="196"/>
        <v>CBSpillROCK I2020</v>
      </c>
      <c r="G6302" s="9">
        <v>0</v>
      </c>
      <c r="H6302" s="9">
        <v>0</v>
      </c>
      <c r="I6302" s="9">
        <v>0</v>
      </c>
      <c r="J6302" s="9">
        <v>0</v>
      </c>
      <c r="K6302" s="9">
        <v>0</v>
      </c>
      <c r="L6302" s="9">
        <v>0</v>
      </c>
      <c r="M6302" s="9">
        <v>0</v>
      </c>
      <c r="N6302" s="9">
        <v>15.756</v>
      </c>
      <c r="O6302" s="9">
        <v>17.558</v>
      </c>
      <c r="P6302" s="9">
        <v>41.023000000000003</v>
      </c>
      <c r="Q6302" s="9">
        <v>29.757000000000001</v>
      </c>
      <c r="R6302" s="9">
        <v>23.315000000000001</v>
      </c>
      <c r="S6302" s="9">
        <v>5.3319999999999999</v>
      </c>
      <c r="T6302" s="9">
        <v>0</v>
      </c>
    </row>
    <row r="6303" spans="1:20" x14ac:dyDescent="0.35">
      <c r="A6303">
        <f t="shared" si="197"/>
        <v>6303</v>
      </c>
      <c r="B6303" s="3" t="s">
        <v>72</v>
      </c>
      <c r="C6303" s="3" t="s">
        <v>88</v>
      </c>
      <c r="D6303" s="3" t="s">
        <v>52</v>
      </c>
      <c r="E6303">
        <v>2021</v>
      </c>
      <c r="F6303" s="3" t="str">
        <f t="shared" si="196"/>
        <v>CBSpillROCK I2021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17.224</v>
      </c>
      <c r="O6303" s="9">
        <v>23.248999999999999</v>
      </c>
      <c r="P6303" s="9">
        <v>34.680999999999997</v>
      </c>
      <c r="Q6303" s="9">
        <v>48.683999999999997</v>
      </c>
      <c r="R6303" s="9">
        <v>35.142000000000003</v>
      </c>
      <c r="S6303" s="9">
        <v>8.4380000000000006</v>
      </c>
      <c r="T6303" s="9">
        <v>0</v>
      </c>
    </row>
    <row r="6304" spans="1:20" x14ac:dyDescent="0.35">
      <c r="A6304">
        <f t="shared" si="197"/>
        <v>6304</v>
      </c>
      <c r="B6304" s="3" t="s">
        <v>72</v>
      </c>
      <c r="C6304" s="3" t="s">
        <v>88</v>
      </c>
      <c r="D6304" s="3" t="s">
        <v>52</v>
      </c>
      <c r="E6304">
        <v>2022</v>
      </c>
      <c r="F6304" s="3" t="str">
        <f t="shared" si="196"/>
        <v>CBSpillROCK I2022</v>
      </c>
      <c r="G6304" s="9">
        <v>0</v>
      </c>
      <c r="H6304" s="9">
        <v>0</v>
      </c>
      <c r="I6304" s="9">
        <v>0</v>
      </c>
      <c r="J6304" s="9">
        <v>0</v>
      </c>
      <c r="K6304" s="9">
        <v>0</v>
      </c>
      <c r="L6304" s="9">
        <v>0</v>
      </c>
      <c r="M6304" s="9">
        <v>0</v>
      </c>
      <c r="N6304" s="9">
        <v>12.259</v>
      </c>
      <c r="O6304" s="9">
        <v>16.556999999999999</v>
      </c>
      <c r="P6304" s="9">
        <v>33.533000000000001</v>
      </c>
      <c r="Q6304" s="9">
        <v>16.114999999999998</v>
      </c>
      <c r="R6304" s="9">
        <v>16.876999999999999</v>
      </c>
      <c r="S6304" s="9">
        <v>5.04</v>
      </c>
      <c r="T6304" s="9">
        <v>0</v>
      </c>
    </row>
    <row r="6305" spans="1:20" x14ac:dyDescent="0.35">
      <c r="A6305">
        <f t="shared" si="197"/>
        <v>6305</v>
      </c>
      <c r="B6305" s="3" t="s">
        <v>72</v>
      </c>
      <c r="C6305" s="3" t="s">
        <v>88</v>
      </c>
      <c r="D6305" s="3" t="s">
        <v>52</v>
      </c>
      <c r="E6305">
        <v>2023</v>
      </c>
      <c r="F6305" s="3" t="str">
        <f t="shared" si="196"/>
        <v>CBSpillROCK I2023</v>
      </c>
      <c r="G6305" s="9">
        <v>0</v>
      </c>
      <c r="H6305" s="9">
        <v>0</v>
      </c>
      <c r="I6305" s="9">
        <v>0</v>
      </c>
      <c r="J6305" s="9">
        <v>0</v>
      </c>
      <c r="K6305" s="9">
        <v>0</v>
      </c>
      <c r="L6305" s="9">
        <v>0</v>
      </c>
      <c r="M6305" s="9">
        <v>0</v>
      </c>
      <c r="N6305" s="9">
        <v>14.316000000000001</v>
      </c>
      <c r="O6305" s="9">
        <v>13.781000000000001</v>
      </c>
      <c r="P6305" s="9">
        <v>26.07</v>
      </c>
      <c r="Q6305" s="9">
        <v>30.120999999999999</v>
      </c>
      <c r="R6305" s="9">
        <v>27.233000000000001</v>
      </c>
      <c r="S6305" s="9">
        <v>5.8170000000000002</v>
      </c>
      <c r="T6305" s="9">
        <v>0</v>
      </c>
    </row>
    <row r="6306" spans="1:20" x14ac:dyDescent="0.35">
      <c r="A6306">
        <f t="shared" si="197"/>
        <v>6306</v>
      </c>
      <c r="B6306" s="3" t="s">
        <v>72</v>
      </c>
      <c r="C6306" s="3" t="s">
        <v>88</v>
      </c>
      <c r="D6306" s="3" t="s">
        <v>52</v>
      </c>
      <c r="E6306">
        <v>2024</v>
      </c>
      <c r="F6306" s="3" t="str">
        <f t="shared" si="196"/>
        <v>CBSpillROCK I2024</v>
      </c>
      <c r="G6306" s="9">
        <v>0</v>
      </c>
      <c r="H6306" s="9">
        <v>0</v>
      </c>
      <c r="I6306" s="9">
        <v>0</v>
      </c>
      <c r="J6306" s="9">
        <v>0</v>
      </c>
      <c r="K6306" s="9">
        <v>0</v>
      </c>
      <c r="L6306" s="9">
        <v>0</v>
      </c>
      <c r="M6306" s="9">
        <v>0</v>
      </c>
      <c r="N6306" s="9">
        <v>11.24</v>
      </c>
      <c r="O6306" s="9">
        <v>13.782</v>
      </c>
      <c r="P6306" s="9">
        <v>23.366</v>
      </c>
      <c r="Q6306" s="9">
        <v>15.167</v>
      </c>
      <c r="R6306" s="9">
        <v>17.765999999999998</v>
      </c>
      <c r="S6306" s="9">
        <v>5.1020000000000003</v>
      </c>
      <c r="T6306" s="9">
        <v>0</v>
      </c>
    </row>
    <row r="6307" spans="1:20" x14ac:dyDescent="0.35">
      <c r="A6307">
        <f t="shared" si="197"/>
        <v>6307</v>
      </c>
      <c r="B6307" s="3" t="s">
        <v>72</v>
      </c>
      <c r="C6307" s="3" t="s">
        <v>88</v>
      </c>
      <c r="D6307" s="3" t="s">
        <v>52</v>
      </c>
      <c r="E6307">
        <v>2025</v>
      </c>
      <c r="F6307" s="3" t="str">
        <f t="shared" si="196"/>
        <v>CBSpillROCK I2025</v>
      </c>
      <c r="G6307" s="9">
        <v>0</v>
      </c>
      <c r="H6307" s="9">
        <v>0</v>
      </c>
      <c r="I6307" s="9">
        <v>0</v>
      </c>
      <c r="J6307" s="9">
        <v>0</v>
      </c>
      <c r="K6307" s="9">
        <v>0</v>
      </c>
      <c r="L6307" s="9">
        <v>0</v>
      </c>
      <c r="M6307" s="9">
        <v>0</v>
      </c>
      <c r="N6307" s="9">
        <v>13.532</v>
      </c>
      <c r="O6307" s="9">
        <v>20.199000000000002</v>
      </c>
      <c r="P6307" s="9">
        <v>31.055</v>
      </c>
      <c r="Q6307" s="9">
        <v>17.763000000000002</v>
      </c>
      <c r="R6307" s="9">
        <v>17.291</v>
      </c>
      <c r="S6307" s="9">
        <v>4.9550000000000001</v>
      </c>
      <c r="T6307" s="9">
        <v>0</v>
      </c>
    </row>
    <row r="6308" spans="1:20" x14ac:dyDescent="0.35">
      <c r="A6308">
        <f t="shared" si="197"/>
        <v>6308</v>
      </c>
      <c r="B6308" s="3" t="s">
        <v>72</v>
      </c>
      <c r="C6308" s="3" t="s">
        <v>88</v>
      </c>
      <c r="D6308" s="3" t="s">
        <v>52</v>
      </c>
      <c r="E6308">
        <v>2026</v>
      </c>
      <c r="F6308" s="3" t="str">
        <f t="shared" si="196"/>
        <v>CBSpillROCK I2026</v>
      </c>
      <c r="G6308" s="9">
        <v>0</v>
      </c>
      <c r="H6308" s="9">
        <v>0</v>
      </c>
      <c r="I6308" s="9">
        <v>0</v>
      </c>
      <c r="J6308" s="9">
        <v>0</v>
      </c>
      <c r="K6308" s="9">
        <v>0</v>
      </c>
      <c r="L6308" s="9">
        <v>0</v>
      </c>
      <c r="M6308" s="9">
        <v>0</v>
      </c>
      <c r="N6308" s="9">
        <v>20.727</v>
      </c>
      <c r="O6308" s="9">
        <v>18.626000000000001</v>
      </c>
      <c r="P6308" s="9">
        <v>32.36</v>
      </c>
      <c r="Q6308" s="9">
        <v>15.321</v>
      </c>
      <c r="R6308" s="9">
        <v>15.49</v>
      </c>
      <c r="S6308" s="9">
        <v>4.7720000000000002</v>
      </c>
      <c r="T6308" s="9">
        <v>0</v>
      </c>
    </row>
    <row r="6309" spans="1:20" x14ac:dyDescent="0.35">
      <c r="A6309">
        <f t="shared" si="197"/>
        <v>6309</v>
      </c>
      <c r="B6309" s="3" t="s">
        <v>72</v>
      </c>
      <c r="C6309" s="3" t="s">
        <v>88</v>
      </c>
      <c r="D6309" s="3" t="s">
        <v>52</v>
      </c>
      <c r="E6309">
        <v>2027</v>
      </c>
      <c r="F6309" s="3" t="str">
        <f t="shared" si="196"/>
        <v>CBSpillROCK I2027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12.525</v>
      </c>
      <c r="O6309" s="9">
        <v>15.016999999999999</v>
      </c>
      <c r="P6309" s="9">
        <v>19.681000000000001</v>
      </c>
      <c r="Q6309" s="9">
        <v>15.304</v>
      </c>
      <c r="R6309" s="9">
        <v>16.286999999999999</v>
      </c>
      <c r="S6309" s="9">
        <v>4.8330000000000002</v>
      </c>
      <c r="T6309" s="9">
        <v>0</v>
      </c>
    </row>
    <row r="6310" spans="1:20" x14ac:dyDescent="0.35">
      <c r="A6310">
        <f t="shared" si="197"/>
        <v>6310</v>
      </c>
      <c r="B6310" s="3" t="s">
        <v>72</v>
      </c>
      <c r="C6310" s="3" t="s">
        <v>88</v>
      </c>
      <c r="D6310" s="3" t="s">
        <v>52</v>
      </c>
      <c r="E6310">
        <v>2028</v>
      </c>
      <c r="F6310" s="3" t="str">
        <f t="shared" si="196"/>
        <v>CBSpillROCK I2028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0</v>
      </c>
      <c r="N6310" s="9">
        <v>8.2040000000000006</v>
      </c>
      <c r="O6310" s="9">
        <v>13.493</v>
      </c>
      <c r="P6310" s="9">
        <v>20.943999999999999</v>
      </c>
      <c r="Q6310" s="9">
        <v>9.8829999999999991</v>
      </c>
      <c r="R6310" s="9">
        <v>16.802</v>
      </c>
      <c r="S6310" s="9">
        <v>5.2229999999999999</v>
      </c>
      <c r="T6310" s="9">
        <v>0</v>
      </c>
    </row>
    <row r="6311" spans="1:20" x14ac:dyDescent="0.35">
      <c r="A6311">
        <f t="shared" si="197"/>
        <v>6311</v>
      </c>
      <c r="B6311" s="3" t="s">
        <v>72</v>
      </c>
      <c r="C6311" s="3" t="s">
        <v>88</v>
      </c>
      <c r="D6311" s="3" t="s">
        <v>52</v>
      </c>
      <c r="E6311">
        <v>2029</v>
      </c>
      <c r="F6311" s="3" t="str">
        <f t="shared" si="196"/>
        <v>CBSpillROCK I2029</v>
      </c>
      <c r="G6311" s="9">
        <v>0</v>
      </c>
      <c r="H6311" s="9">
        <v>0</v>
      </c>
      <c r="I6311" s="9">
        <v>0</v>
      </c>
      <c r="J6311" s="9">
        <v>0</v>
      </c>
      <c r="K6311" s="9">
        <v>0</v>
      </c>
      <c r="L6311" s="9">
        <v>0</v>
      </c>
      <c r="M6311" s="9">
        <v>0</v>
      </c>
      <c r="N6311" s="9">
        <v>14.571999999999999</v>
      </c>
      <c r="O6311" s="9">
        <v>16.565000000000001</v>
      </c>
      <c r="P6311" s="9">
        <v>25.239000000000001</v>
      </c>
      <c r="Q6311" s="9">
        <v>20.901</v>
      </c>
      <c r="R6311" s="9">
        <v>17.158999999999999</v>
      </c>
      <c r="S6311" s="9">
        <v>4.7670000000000003</v>
      </c>
      <c r="T6311" s="9">
        <v>0</v>
      </c>
    </row>
    <row r="6312" spans="1:20" x14ac:dyDescent="0.35">
      <c r="A6312">
        <f t="shared" si="197"/>
        <v>6312</v>
      </c>
      <c r="B6312" s="3" t="s">
        <v>72</v>
      </c>
      <c r="C6312" s="3" t="s">
        <v>88</v>
      </c>
      <c r="D6312" s="3" t="s">
        <v>53</v>
      </c>
      <c r="E6312">
        <v>2020</v>
      </c>
      <c r="F6312" s="3" t="str">
        <f t="shared" si="196"/>
        <v>CBSpillWANAP2020</v>
      </c>
      <c r="G6312" s="9">
        <v>3.4</v>
      </c>
      <c r="H6312" s="9">
        <v>2.5499999999999998</v>
      </c>
      <c r="I6312" s="9">
        <v>0.8</v>
      </c>
      <c r="J6312" s="9">
        <v>0.8</v>
      </c>
      <c r="K6312" s="9">
        <v>1.2</v>
      </c>
      <c r="L6312" s="9">
        <v>1.458</v>
      </c>
      <c r="M6312" s="9">
        <v>1.7</v>
      </c>
      <c r="N6312" s="9">
        <v>20</v>
      </c>
      <c r="O6312" s="9">
        <v>20</v>
      </c>
      <c r="P6312" s="9">
        <v>20</v>
      </c>
      <c r="Q6312" s="9">
        <v>20</v>
      </c>
      <c r="R6312" s="9">
        <v>20</v>
      </c>
      <c r="S6312" s="9">
        <v>11.7</v>
      </c>
      <c r="T6312" s="9">
        <v>3.4</v>
      </c>
    </row>
    <row r="6313" spans="1:20" x14ac:dyDescent="0.35">
      <c r="A6313">
        <f t="shared" si="197"/>
        <v>6313</v>
      </c>
      <c r="B6313" s="3" t="s">
        <v>72</v>
      </c>
      <c r="C6313" s="3" t="s">
        <v>88</v>
      </c>
      <c r="D6313" s="3" t="s">
        <v>53</v>
      </c>
      <c r="E6313">
        <v>2021</v>
      </c>
      <c r="F6313" s="3" t="str">
        <f t="shared" si="196"/>
        <v>CBSpillWANAP2021</v>
      </c>
      <c r="G6313" s="9">
        <v>3.4</v>
      </c>
      <c r="H6313" s="9">
        <v>2.5499999999999998</v>
      </c>
      <c r="I6313" s="9">
        <v>0.8</v>
      </c>
      <c r="J6313" s="9">
        <v>0.8</v>
      </c>
      <c r="K6313" s="9">
        <v>1.2</v>
      </c>
      <c r="L6313" s="9">
        <v>1.458</v>
      </c>
      <c r="M6313" s="9">
        <v>1.7</v>
      </c>
      <c r="N6313" s="9">
        <v>20</v>
      </c>
      <c r="O6313" s="9">
        <v>20</v>
      </c>
      <c r="P6313" s="9">
        <v>20</v>
      </c>
      <c r="Q6313" s="9">
        <v>20</v>
      </c>
      <c r="R6313" s="9">
        <v>20</v>
      </c>
      <c r="S6313" s="9">
        <v>11.7</v>
      </c>
      <c r="T6313" s="9">
        <v>3.4</v>
      </c>
    </row>
    <row r="6314" spans="1:20" x14ac:dyDescent="0.35">
      <c r="A6314">
        <f t="shared" si="197"/>
        <v>6314</v>
      </c>
      <c r="B6314" s="3" t="s">
        <v>72</v>
      </c>
      <c r="C6314" s="3" t="s">
        <v>88</v>
      </c>
      <c r="D6314" s="3" t="s">
        <v>53</v>
      </c>
      <c r="E6314">
        <v>2022</v>
      </c>
      <c r="F6314" s="3" t="str">
        <f t="shared" si="196"/>
        <v>CBSpillWANAP2022</v>
      </c>
      <c r="G6314" s="9">
        <v>3.4</v>
      </c>
      <c r="H6314" s="9">
        <v>2.5499999999999998</v>
      </c>
      <c r="I6314" s="9">
        <v>0.8</v>
      </c>
      <c r="J6314" s="9">
        <v>0.8</v>
      </c>
      <c r="K6314" s="9">
        <v>1.2</v>
      </c>
      <c r="L6314" s="9">
        <v>1.458</v>
      </c>
      <c r="M6314" s="9">
        <v>1.7</v>
      </c>
      <c r="N6314" s="9">
        <v>20</v>
      </c>
      <c r="O6314" s="9">
        <v>20</v>
      </c>
      <c r="P6314" s="9">
        <v>20</v>
      </c>
      <c r="Q6314" s="9">
        <v>20</v>
      </c>
      <c r="R6314" s="9">
        <v>20</v>
      </c>
      <c r="S6314" s="9">
        <v>11.7</v>
      </c>
      <c r="T6314" s="9">
        <v>3.4</v>
      </c>
    </row>
    <row r="6315" spans="1:20" x14ac:dyDescent="0.35">
      <c r="A6315">
        <f t="shared" si="197"/>
        <v>6315</v>
      </c>
      <c r="B6315" s="3" t="s">
        <v>72</v>
      </c>
      <c r="C6315" s="3" t="s">
        <v>88</v>
      </c>
      <c r="D6315" s="3" t="s">
        <v>53</v>
      </c>
      <c r="E6315">
        <v>2023</v>
      </c>
      <c r="F6315" s="3" t="str">
        <f t="shared" si="196"/>
        <v>CBSpillWANAP2023</v>
      </c>
      <c r="G6315" s="9">
        <v>3.4</v>
      </c>
      <c r="H6315" s="9">
        <v>2.5499999999999998</v>
      </c>
      <c r="I6315" s="9">
        <v>0.8</v>
      </c>
      <c r="J6315" s="9">
        <v>0.8</v>
      </c>
      <c r="K6315" s="9">
        <v>1.2</v>
      </c>
      <c r="L6315" s="9">
        <v>1.458</v>
      </c>
      <c r="M6315" s="9">
        <v>1.7</v>
      </c>
      <c r="N6315" s="9">
        <v>20</v>
      </c>
      <c r="O6315" s="9">
        <v>20</v>
      </c>
      <c r="P6315" s="9">
        <v>20</v>
      </c>
      <c r="Q6315" s="9">
        <v>20</v>
      </c>
      <c r="R6315" s="9">
        <v>20</v>
      </c>
      <c r="S6315" s="9">
        <v>11.7</v>
      </c>
      <c r="T6315" s="9">
        <v>3.4</v>
      </c>
    </row>
    <row r="6316" spans="1:20" x14ac:dyDescent="0.35">
      <c r="A6316">
        <f t="shared" si="197"/>
        <v>6316</v>
      </c>
      <c r="B6316" s="3" t="s">
        <v>72</v>
      </c>
      <c r="C6316" s="3" t="s">
        <v>88</v>
      </c>
      <c r="D6316" s="3" t="s">
        <v>53</v>
      </c>
      <c r="E6316">
        <v>2024</v>
      </c>
      <c r="F6316" s="3" t="str">
        <f t="shared" si="196"/>
        <v>CBSpillWANAP2024</v>
      </c>
      <c r="G6316" s="9">
        <v>3.4</v>
      </c>
      <c r="H6316" s="9">
        <v>2.5499999999999998</v>
      </c>
      <c r="I6316" s="9">
        <v>0.8</v>
      </c>
      <c r="J6316" s="9">
        <v>0.8</v>
      </c>
      <c r="K6316" s="9">
        <v>1.2</v>
      </c>
      <c r="L6316" s="9">
        <v>1.458</v>
      </c>
      <c r="M6316" s="9">
        <v>1.7</v>
      </c>
      <c r="N6316" s="9">
        <v>20</v>
      </c>
      <c r="O6316" s="9">
        <v>20</v>
      </c>
      <c r="P6316" s="9">
        <v>20</v>
      </c>
      <c r="Q6316" s="9">
        <v>20</v>
      </c>
      <c r="R6316" s="9">
        <v>20</v>
      </c>
      <c r="S6316" s="9">
        <v>11.7</v>
      </c>
      <c r="T6316" s="9">
        <v>3.4</v>
      </c>
    </row>
    <row r="6317" spans="1:20" x14ac:dyDescent="0.35">
      <c r="A6317">
        <f t="shared" si="197"/>
        <v>6317</v>
      </c>
      <c r="B6317" s="3" t="s">
        <v>72</v>
      </c>
      <c r="C6317" s="3" t="s">
        <v>88</v>
      </c>
      <c r="D6317" s="3" t="s">
        <v>53</v>
      </c>
      <c r="E6317">
        <v>2025</v>
      </c>
      <c r="F6317" s="3" t="str">
        <f t="shared" si="196"/>
        <v>CBSpillWANAP2025</v>
      </c>
      <c r="G6317" s="9">
        <v>3.4</v>
      </c>
      <c r="H6317" s="9">
        <v>2.5499999999999998</v>
      </c>
      <c r="I6317" s="9">
        <v>0.8</v>
      </c>
      <c r="J6317" s="9">
        <v>0.8</v>
      </c>
      <c r="K6317" s="9">
        <v>1.2</v>
      </c>
      <c r="L6317" s="9">
        <v>1.458</v>
      </c>
      <c r="M6317" s="9">
        <v>1.7</v>
      </c>
      <c r="N6317" s="9">
        <v>20</v>
      </c>
      <c r="O6317" s="9">
        <v>20</v>
      </c>
      <c r="P6317" s="9">
        <v>20</v>
      </c>
      <c r="Q6317" s="9">
        <v>20</v>
      </c>
      <c r="R6317" s="9">
        <v>20</v>
      </c>
      <c r="S6317" s="9">
        <v>11.7</v>
      </c>
      <c r="T6317" s="9">
        <v>3.4</v>
      </c>
    </row>
    <row r="6318" spans="1:20" x14ac:dyDescent="0.35">
      <c r="A6318">
        <f t="shared" si="197"/>
        <v>6318</v>
      </c>
      <c r="B6318" s="3" t="s">
        <v>72</v>
      </c>
      <c r="C6318" s="3" t="s">
        <v>88</v>
      </c>
      <c r="D6318" s="3" t="s">
        <v>53</v>
      </c>
      <c r="E6318">
        <v>2026</v>
      </c>
      <c r="F6318" s="3" t="str">
        <f t="shared" si="196"/>
        <v>CBSpillWANAP2026</v>
      </c>
      <c r="G6318" s="9">
        <v>3.4</v>
      </c>
      <c r="H6318" s="9">
        <v>2.5499999999999998</v>
      </c>
      <c r="I6318" s="9">
        <v>0.8</v>
      </c>
      <c r="J6318" s="9">
        <v>0.8</v>
      </c>
      <c r="K6318" s="9">
        <v>1.2</v>
      </c>
      <c r="L6318" s="9">
        <v>1.458</v>
      </c>
      <c r="M6318" s="9">
        <v>1.7</v>
      </c>
      <c r="N6318" s="9">
        <v>20</v>
      </c>
      <c r="O6318" s="9">
        <v>20</v>
      </c>
      <c r="P6318" s="9">
        <v>20</v>
      </c>
      <c r="Q6318" s="9">
        <v>20</v>
      </c>
      <c r="R6318" s="9">
        <v>20</v>
      </c>
      <c r="S6318" s="9">
        <v>11.7</v>
      </c>
      <c r="T6318" s="9">
        <v>3.4</v>
      </c>
    </row>
    <row r="6319" spans="1:20" x14ac:dyDescent="0.35">
      <c r="A6319">
        <f t="shared" si="197"/>
        <v>6319</v>
      </c>
      <c r="B6319" s="3" t="s">
        <v>72</v>
      </c>
      <c r="C6319" s="3" t="s">
        <v>88</v>
      </c>
      <c r="D6319" s="3" t="s">
        <v>53</v>
      </c>
      <c r="E6319">
        <v>2027</v>
      </c>
      <c r="F6319" s="3" t="str">
        <f t="shared" si="196"/>
        <v>CBSpillWANAP2027</v>
      </c>
      <c r="G6319" s="9">
        <v>3.4</v>
      </c>
      <c r="H6319" s="9">
        <v>2.5499999999999998</v>
      </c>
      <c r="I6319" s="9">
        <v>0.8</v>
      </c>
      <c r="J6319" s="9">
        <v>0.8</v>
      </c>
      <c r="K6319" s="9">
        <v>1.2</v>
      </c>
      <c r="L6319" s="9">
        <v>1.458</v>
      </c>
      <c r="M6319" s="9">
        <v>1.7</v>
      </c>
      <c r="N6319" s="9">
        <v>20</v>
      </c>
      <c r="O6319" s="9">
        <v>20</v>
      </c>
      <c r="P6319" s="9">
        <v>20</v>
      </c>
      <c r="Q6319" s="9">
        <v>20</v>
      </c>
      <c r="R6319" s="9">
        <v>20</v>
      </c>
      <c r="S6319" s="9">
        <v>11.7</v>
      </c>
      <c r="T6319" s="9">
        <v>3.4</v>
      </c>
    </row>
    <row r="6320" spans="1:20" x14ac:dyDescent="0.35">
      <c r="A6320">
        <f t="shared" si="197"/>
        <v>6320</v>
      </c>
      <c r="B6320" s="3" t="s">
        <v>72</v>
      </c>
      <c r="C6320" s="3" t="s">
        <v>88</v>
      </c>
      <c r="D6320" s="3" t="s">
        <v>53</v>
      </c>
      <c r="E6320">
        <v>2028</v>
      </c>
      <c r="F6320" s="3" t="str">
        <f t="shared" si="196"/>
        <v>CBSpillWANAP2028</v>
      </c>
      <c r="G6320" s="9">
        <v>3.4</v>
      </c>
      <c r="H6320" s="9">
        <v>2.5499999999999998</v>
      </c>
      <c r="I6320" s="9">
        <v>0.8</v>
      </c>
      <c r="J6320" s="9">
        <v>0.8</v>
      </c>
      <c r="K6320" s="9">
        <v>1.2</v>
      </c>
      <c r="L6320" s="9">
        <v>1.458</v>
      </c>
      <c r="M6320" s="9">
        <v>1.7</v>
      </c>
      <c r="N6320" s="9">
        <v>20</v>
      </c>
      <c r="O6320" s="9">
        <v>20</v>
      </c>
      <c r="P6320" s="9">
        <v>20</v>
      </c>
      <c r="Q6320" s="9">
        <v>20</v>
      </c>
      <c r="R6320" s="9">
        <v>20</v>
      </c>
      <c r="S6320" s="9">
        <v>11.7</v>
      </c>
      <c r="T6320" s="9">
        <v>3.4</v>
      </c>
    </row>
    <row r="6321" spans="1:20" x14ac:dyDescent="0.35">
      <c r="A6321">
        <f t="shared" si="197"/>
        <v>6321</v>
      </c>
      <c r="B6321" s="3" t="s">
        <v>72</v>
      </c>
      <c r="C6321" s="3" t="s">
        <v>88</v>
      </c>
      <c r="D6321" s="3" t="s">
        <v>53</v>
      </c>
      <c r="E6321">
        <v>2029</v>
      </c>
      <c r="F6321" s="3" t="str">
        <f t="shared" si="196"/>
        <v>CBSpillWANAP2029</v>
      </c>
      <c r="G6321" s="9">
        <v>3.4</v>
      </c>
      <c r="H6321" s="9">
        <v>2.5499999999999998</v>
      </c>
      <c r="I6321" s="9">
        <v>0.8</v>
      </c>
      <c r="J6321" s="9">
        <v>0.8</v>
      </c>
      <c r="K6321" s="9">
        <v>1.2</v>
      </c>
      <c r="L6321" s="9">
        <v>1.458</v>
      </c>
      <c r="M6321" s="9">
        <v>1.7</v>
      </c>
      <c r="N6321" s="9">
        <v>20</v>
      </c>
      <c r="O6321" s="9">
        <v>20</v>
      </c>
      <c r="P6321" s="9">
        <v>20</v>
      </c>
      <c r="Q6321" s="9">
        <v>20</v>
      </c>
      <c r="R6321" s="9">
        <v>20</v>
      </c>
      <c r="S6321" s="9">
        <v>11.7</v>
      </c>
      <c r="T6321" s="9">
        <v>3.4</v>
      </c>
    </row>
    <row r="6322" spans="1:20" x14ac:dyDescent="0.35">
      <c r="A6322">
        <f t="shared" si="197"/>
        <v>6322</v>
      </c>
      <c r="B6322" s="3" t="s">
        <v>72</v>
      </c>
      <c r="C6322" s="3" t="s">
        <v>88</v>
      </c>
      <c r="D6322" s="3" t="s">
        <v>54</v>
      </c>
      <c r="E6322">
        <v>2020</v>
      </c>
      <c r="F6322" s="3" t="str">
        <f t="shared" si="196"/>
        <v>CBSpillPRIEST2020</v>
      </c>
      <c r="G6322" s="9">
        <v>2.8</v>
      </c>
      <c r="H6322" s="9">
        <v>2.2999999999999998</v>
      </c>
      <c r="I6322" s="9">
        <v>0.2</v>
      </c>
      <c r="J6322" s="9">
        <v>0.2</v>
      </c>
      <c r="K6322" s="9">
        <v>1.1000000000000001</v>
      </c>
      <c r="L6322" s="9">
        <v>1.4610000000000001</v>
      </c>
      <c r="M6322" s="9">
        <v>1.8</v>
      </c>
      <c r="N6322" s="9">
        <v>24</v>
      </c>
      <c r="O6322" s="9">
        <v>24</v>
      </c>
      <c r="P6322" s="9">
        <v>24</v>
      </c>
      <c r="Q6322" s="9">
        <v>24</v>
      </c>
      <c r="R6322" s="9">
        <v>24</v>
      </c>
      <c r="S6322" s="9">
        <v>13.4</v>
      </c>
      <c r="T6322" s="9">
        <v>2.8</v>
      </c>
    </row>
    <row r="6323" spans="1:20" x14ac:dyDescent="0.35">
      <c r="A6323">
        <f t="shared" si="197"/>
        <v>6323</v>
      </c>
      <c r="B6323" s="3" t="s">
        <v>72</v>
      </c>
      <c r="C6323" s="3" t="s">
        <v>88</v>
      </c>
      <c r="D6323" s="3" t="s">
        <v>54</v>
      </c>
      <c r="E6323">
        <v>2021</v>
      </c>
      <c r="F6323" s="3" t="str">
        <f t="shared" si="196"/>
        <v>CBSpillPRIEST2021</v>
      </c>
      <c r="G6323" s="9">
        <v>2.8</v>
      </c>
      <c r="H6323" s="9">
        <v>2.2999999999999998</v>
      </c>
      <c r="I6323" s="9">
        <v>0.2</v>
      </c>
      <c r="J6323" s="9">
        <v>0.2</v>
      </c>
      <c r="K6323" s="9">
        <v>1.1000000000000001</v>
      </c>
      <c r="L6323" s="9">
        <v>1.4610000000000001</v>
      </c>
      <c r="M6323" s="9">
        <v>1.8</v>
      </c>
      <c r="N6323" s="9">
        <v>24</v>
      </c>
      <c r="O6323" s="9">
        <v>24</v>
      </c>
      <c r="P6323" s="9">
        <v>24</v>
      </c>
      <c r="Q6323" s="9">
        <v>24</v>
      </c>
      <c r="R6323" s="9">
        <v>24</v>
      </c>
      <c r="S6323" s="9">
        <v>13.4</v>
      </c>
      <c r="T6323" s="9">
        <v>2.8</v>
      </c>
    </row>
    <row r="6324" spans="1:20" x14ac:dyDescent="0.35">
      <c r="A6324">
        <f t="shared" si="197"/>
        <v>6324</v>
      </c>
      <c r="B6324" s="3" t="s">
        <v>72</v>
      </c>
      <c r="C6324" s="3" t="s">
        <v>88</v>
      </c>
      <c r="D6324" s="3" t="s">
        <v>54</v>
      </c>
      <c r="E6324">
        <v>2022</v>
      </c>
      <c r="F6324" s="3" t="str">
        <f t="shared" si="196"/>
        <v>CBSpillPRIEST2022</v>
      </c>
      <c r="G6324" s="9">
        <v>2.8</v>
      </c>
      <c r="H6324" s="9">
        <v>2.2999999999999998</v>
      </c>
      <c r="I6324" s="9">
        <v>0.2</v>
      </c>
      <c r="J6324" s="9">
        <v>0.2</v>
      </c>
      <c r="K6324" s="9">
        <v>1.1000000000000001</v>
      </c>
      <c r="L6324" s="9">
        <v>1.4610000000000001</v>
      </c>
      <c r="M6324" s="9">
        <v>1.8</v>
      </c>
      <c r="N6324" s="9">
        <v>24</v>
      </c>
      <c r="O6324" s="9">
        <v>24</v>
      </c>
      <c r="P6324" s="9">
        <v>24</v>
      </c>
      <c r="Q6324" s="9">
        <v>24</v>
      </c>
      <c r="R6324" s="9">
        <v>24</v>
      </c>
      <c r="S6324" s="9">
        <v>13.4</v>
      </c>
      <c r="T6324" s="9">
        <v>2.8</v>
      </c>
    </row>
    <row r="6325" spans="1:20" x14ac:dyDescent="0.35">
      <c r="A6325">
        <f t="shared" si="197"/>
        <v>6325</v>
      </c>
      <c r="B6325" s="3" t="s">
        <v>72</v>
      </c>
      <c r="C6325" s="3" t="s">
        <v>88</v>
      </c>
      <c r="D6325" s="3" t="s">
        <v>54</v>
      </c>
      <c r="E6325">
        <v>2023</v>
      </c>
      <c r="F6325" s="3" t="str">
        <f t="shared" si="196"/>
        <v>CBSpillPRIEST2023</v>
      </c>
      <c r="G6325" s="9">
        <v>2.8</v>
      </c>
      <c r="H6325" s="9">
        <v>2.2999999999999998</v>
      </c>
      <c r="I6325" s="9">
        <v>0.2</v>
      </c>
      <c r="J6325" s="9">
        <v>0.2</v>
      </c>
      <c r="K6325" s="9">
        <v>1.1000000000000001</v>
      </c>
      <c r="L6325" s="9">
        <v>1.4610000000000001</v>
      </c>
      <c r="M6325" s="9">
        <v>1.8</v>
      </c>
      <c r="N6325" s="9">
        <v>24</v>
      </c>
      <c r="O6325" s="9">
        <v>24</v>
      </c>
      <c r="P6325" s="9">
        <v>24</v>
      </c>
      <c r="Q6325" s="9">
        <v>24</v>
      </c>
      <c r="R6325" s="9">
        <v>24</v>
      </c>
      <c r="S6325" s="9">
        <v>13.4</v>
      </c>
      <c r="T6325" s="9">
        <v>2.8</v>
      </c>
    </row>
    <row r="6326" spans="1:20" x14ac:dyDescent="0.35">
      <c r="A6326">
        <f t="shared" si="197"/>
        <v>6326</v>
      </c>
      <c r="B6326" s="3" t="s">
        <v>72</v>
      </c>
      <c r="C6326" s="3" t="s">
        <v>88</v>
      </c>
      <c r="D6326" s="3" t="s">
        <v>54</v>
      </c>
      <c r="E6326">
        <v>2024</v>
      </c>
      <c r="F6326" s="3" t="str">
        <f t="shared" si="196"/>
        <v>CBSpillPRIEST2024</v>
      </c>
      <c r="G6326" s="9">
        <v>2.8</v>
      </c>
      <c r="H6326" s="9">
        <v>2.2999999999999998</v>
      </c>
      <c r="I6326" s="9">
        <v>0.2</v>
      </c>
      <c r="J6326" s="9">
        <v>0.2</v>
      </c>
      <c r="K6326" s="9">
        <v>1.1000000000000001</v>
      </c>
      <c r="L6326" s="9">
        <v>1.4610000000000001</v>
      </c>
      <c r="M6326" s="9">
        <v>1.8</v>
      </c>
      <c r="N6326" s="9">
        <v>24</v>
      </c>
      <c r="O6326" s="9">
        <v>24</v>
      </c>
      <c r="P6326" s="9">
        <v>24</v>
      </c>
      <c r="Q6326" s="9">
        <v>24</v>
      </c>
      <c r="R6326" s="9">
        <v>24</v>
      </c>
      <c r="S6326" s="9">
        <v>13.4</v>
      </c>
      <c r="T6326" s="9">
        <v>2.8</v>
      </c>
    </row>
    <row r="6327" spans="1:20" x14ac:dyDescent="0.35">
      <c r="A6327">
        <f t="shared" si="197"/>
        <v>6327</v>
      </c>
      <c r="B6327" s="3" t="s">
        <v>72</v>
      </c>
      <c r="C6327" s="3" t="s">
        <v>88</v>
      </c>
      <c r="D6327" s="3" t="s">
        <v>54</v>
      </c>
      <c r="E6327">
        <v>2025</v>
      </c>
      <c r="F6327" s="3" t="str">
        <f t="shared" si="196"/>
        <v>CBSpillPRIEST2025</v>
      </c>
      <c r="G6327" s="9">
        <v>2.8</v>
      </c>
      <c r="H6327" s="9">
        <v>2.2999999999999998</v>
      </c>
      <c r="I6327" s="9">
        <v>0.2</v>
      </c>
      <c r="J6327" s="9">
        <v>0.2</v>
      </c>
      <c r="K6327" s="9">
        <v>1.1000000000000001</v>
      </c>
      <c r="L6327" s="9">
        <v>1.4610000000000001</v>
      </c>
      <c r="M6327" s="9">
        <v>1.8</v>
      </c>
      <c r="N6327" s="9">
        <v>24</v>
      </c>
      <c r="O6327" s="9">
        <v>24</v>
      </c>
      <c r="P6327" s="9">
        <v>24</v>
      </c>
      <c r="Q6327" s="9">
        <v>24</v>
      </c>
      <c r="R6327" s="9">
        <v>24</v>
      </c>
      <c r="S6327" s="9">
        <v>13.4</v>
      </c>
      <c r="T6327" s="9">
        <v>2.8</v>
      </c>
    </row>
    <row r="6328" spans="1:20" x14ac:dyDescent="0.35">
      <c r="A6328">
        <f t="shared" si="197"/>
        <v>6328</v>
      </c>
      <c r="B6328" s="3" t="s">
        <v>72</v>
      </c>
      <c r="C6328" s="3" t="s">
        <v>88</v>
      </c>
      <c r="D6328" s="3" t="s">
        <v>54</v>
      </c>
      <c r="E6328">
        <v>2026</v>
      </c>
      <c r="F6328" s="3" t="str">
        <f t="shared" si="196"/>
        <v>CBSpillPRIEST2026</v>
      </c>
      <c r="G6328" s="9">
        <v>2.8</v>
      </c>
      <c r="H6328" s="9">
        <v>2.2999999999999998</v>
      </c>
      <c r="I6328" s="9">
        <v>0.2</v>
      </c>
      <c r="J6328" s="9">
        <v>0.2</v>
      </c>
      <c r="K6328" s="9">
        <v>1.1000000000000001</v>
      </c>
      <c r="L6328" s="9">
        <v>1.4610000000000001</v>
      </c>
      <c r="M6328" s="9">
        <v>1.8</v>
      </c>
      <c r="N6328" s="9">
        <v>24</v>
      </c>
      <c r="O6328" s="9">
        <v>24</v>
      </c>
      <c r="P6328" s="9">
        <v>24</v>
      </c>
      <c r="Q6328" s="9">
        <v>24</v>
      </c>
      <c r="R6328" s="9">
        <v>24</v>
      </c>
      <c r="S6328" s="9">
        <v>13.4</v>
      </c>
      <c r="T6328" s="9">
        <v>2.8</v>
      </c>
    </row>
    <row r="6329" spans="1:20" x14ac:dyDescent="0.35">
      <c r="A6329">
        <f t="shared" si="197"/>
        <v>6329</v>
      </c>
      <c r="B6329" s="3" t="s">
        <v>72</v>
      </c>
      <c r="C6329" s="3" t="s">
        <v>88</v>
      </c>
      <c r="D6329" s="3" t="s">
        <v>54</v>
      </c>
      <c r="E6329">
        <v>2027</v>
      </c>
      <c r="F6329" s="3" t="str">
        <f t="shared" si="196"/>
        <v>CBSpillPRIEST2027</v>
      </c>
      <c r="G6329" s="9">
        <v>2.8</v>
      </c>
      <c r="H6329" s="9">
        <v>2.2999999999999998</v>
      </c>
      <c r="I6329" s="9">
        <v>0.2</v>
      </c>
      <c r="J6329" s="9">
        <v>0.2</v>
      </c>
      <c r="K6329" s="9">
        <v>1.1000000000000001</v>
      </c>
      <c r="L6329" s="9">
        <v>1.4610000000000001</v>
      </c>
      <c r="M6329" s="9">
        <v>1.8</v>
      </c>
      <c r="N6329" s="9">
        <v>24</v>
      </c>
      <c r="O6329" s="9">
        <v>24</v>
      </c>
      <c r="P6329" s="9">
        <v>24</v>
      </c>
      <c r="Q6329" s="9">
        <v>24</v>
      </c>
      <c r="R6329" s="9">
        <v>24</v>
      </c>
      <c r="S6329" s="9">
        <v>13.4</v>
      </c>
      <c r="T6329" s="9">
        <v>2.8</v>
      </c>
    </row>
    <row r="6330" spans="1:20" x14ac:dyDescent="0.35">
      <c r="A6330">
        <f t="shared" si="197"/>
        <v>6330</v>
      </c>
      <c r="B6330" s="3" t="s">
        <v>72</v>
      </c>
      <c r="C6330" s="3" t="s">
        <v>88</v>
      </c>
      <c r="D6330" s="3" t="s">
        <v>54</v>
      </c>
      <c r="E6330">
        <v>2028</v>
      </c>
      <c r="F6330" s="3" t="str">
        <f t="shared" si="196"/>
        <v>CBSpillPRIEST2028</v>
      </c>
      <c r="G6330" s="9">
        <v>2.8</v>
      </c>
      <c r="H6330" s="9">
        <v>2.2999999999999998</v>
      </c>
      <c r="I6330" s="9">
        <v>0.2</v>
      </c>
      <c r="J6330" s="9">
        <v>0.2</v>
      </c>
      <c r="K6330" s="9">
        <v>1.1000000000000001</v>
      </c>
      <c r="L6330" s="9">
        <v>1.4610000000000001</v>
      </c>
      <c r="M6330" s="9">
        <v>1.8</v>
      </c>
      <c r="N6330" s="9">
        <v>24</v>
      </c>
      <c r="O6330" s="9">
        <v>24</v>
      </c>
      <c r="P6330" s="9">
        <v>24</v>
      </c>
      <c r="Q6330" s="9">
        <v>24</v>
      </c>
      <c r="R6330" s="9">
        <v>24</v>
      </c>
      <c r="S6330" s="9">
        <v>13.4</v>
      </c>
      <c r="T6330" s="9">
        <v>2.8</v>
      </c>
    </row>
    <row r="6331" spans="1:20" x14ac:dyDescent="0.35">
      <c r="A6331">
        <f t="shared" si="197"/>
        <v>6331</v>
      </c>
      <c r="B6331" s="3" t="s">
        <v>72</v>
      </c>
      <c r="C6331" s="3" t="s">
        <v>88</v>
      </c>
      <c r="D6331" s="3" t="s">
        <v>54</v>
      </c>
      <c r="E6331">
        <v>2029</v>
      </c>
      <c r="F6331" s="3" t="str">
        <f t="shared" si="196"/>
        <v>CBSpillPRIEST2029</v>
      </c>
      <c r="G6331" s="9">
        <v>2.8</v>
      </c>
      <c r="H6331" s="9">
        <v>2.2999999999999998</v>
      </c>
      <c r="I6331" s="9">
        <v>0.2</v>
      </c>
      <c r="J6331" s="9">
        <v>0.2</v>
      </c>
      <c r="K6331" s="9">
        <v>1.1000000000000001</v>
      </c>
      <c r="L6331" s="9">
        <v>1.4610000000000001</v>
      </c>
      <c r="M6331" s="9">
        <v>1.8</v>
      </c>
      <c r="N6331" s="9">
        <v>24</v>
      </c>
      <c r="O6331" s="9">
        <v>24</v>
      </c>
      <c r="P6331" s="9">
        <v>24</v>
      </c>
      <c r="Q6331" s="9">
        <v>24</v>
      </c>
      <c r="R6331" s="9">
        <v>24</v>
      </c>
      <c r="S6331" s="9">
        <v>13.4</v>
      </c>
      <c r="T6331" s="9">
        <v>2.8</v>
      </c>
    </row>
    <row r="6332" spans="1:20" x14ac:dyDescent="0.35">
      <c r="A6332">
        <f t="shared" si="197"/>
        <v>6332</v>
      </c>
      <c r="B6332" s="3" t="s">
        <v>72</v>
      </c>
      <c r="C6332" s="3" t="s">
        <v>88</v>
      </c>
      <c r="D6332" s="3" t="s">
        <v>55</v>
      </c>
      <c r="E6332">
        <v>2020</v>
      </c>
      <c r="F6332" s="3" t="str">
        <f t="shared" si="196"/>
        <v>CBSpillBRNLEE2020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  <c r="Q6332" s="9">
        <v>0</v>
      </c>
      <c r="R6332" s="9">
        <v>0</v>
      </c>
      <c r="S6332" s="9">
        <v>0</v>
      </c>
      <c r="T6332" s="9">
        <v>0</v>
      </c>
    </row>
    <row r="6333" spans="1:20" x14ac:dyDescent="0.35">
      <c r="A6333">
        <f t="shared" si="197"/>
        <v>6333</v>
      </c>
      <c r="B6333" s="3" t="s">
        <v>72</v>
      </c>
      <c r="C6333" s="3" t="s">
        <v>88</v>
      </c>
      <c r="D6333" s="3" t="s">
        <v>55</v>
      </c>
      <c r="E6333">
        <v>2021</v>
      </c>
      <c r="F6333" s="3" t="str">
        <f t="shared" si="196"/>
        <v>CBSpillBRNLEE2021</v>
      </c>
      <c r="G6333" s="9">
        <v>0</v>
      </c>
      <c r="H6333" s="9">
        <v>0</v>
      </c>
      <c r="I6333" s="9">
        <v>0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  <c r="Q6333" s="9">
        <v>0</v>
      </c>
      <c r="R6333" s="9">
        <v>0</v>
      </c>
      <c r="S6333" s="9">
        <v>0</v>
      </c>
      <c r="T6333" s="9">
        <v>0</v>
      </c>
    </row>
    <row r="6334" spans="1:20" x14ac:dyDescent="0.35">
      <c r="A6334">
        <f t="shared" si="197"/>
        <v>6334</v>
      </c>
      <c r="B6334" s="3" t="s">
        <v>72</v>
      </c>
      <c r="C6334" s="3" t="s">
        <v>88</v>
      </c>
      <c r="D6334" s="3" t="s">
        <v>55</v>
      </c>
      <c r="E6334">
        <v>2022</v>
      </c>
      <c r="F6334" s="3" t="str">
        <f t="shared" si="196"/>
        <v>CBSpillBRNLEE2022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</row>
    <row r="6335" spans="1:20" x14ac:dyDescent="0.35">
      <c r="A6335">
        <f t="shared" si="197"/>
        <v>6335</v>
      </c>
      <c r="B6335" s="3" t="s">
        <v>72</v>
      </c>
      <c r="C6335" s="3" t="s">
        <v>88</v>
      </c>
      <c r="D6335" s="3" t="s">
        <v>55</v>
      </c>
      <c r="E6335">
        <v>2023</v>
      </c>
      <c r="F6335" s="3" t="str">
        <f t="shared" si="196"/>
        <v>CBSpillBRNLEE2023</v>
      </c>
      <c r="G6335" s="9">
        <v>0</v>
      </c>
      <c r="H6335" s="9">
        <v>0</v>
      </c>
      <c r="I6335" s="9">
        <v>0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  <c r="Q6335" s="9">
        <v>0</v>
      </c>
      <c r="R6335" s="9">
        <v>0</v>
      </c>
      <c r="S6335" s="9">
        <v>0</v>
      </c>
      <c r="T6335" s="9">
        <v>0</v>
      </c>
    </row>
    <row r="6336" spans="1:20" x14ac:dyDescent="0.35">
      <c r="A6336">
        <f t="shared" si="197"/>
        <v>6336</v>
      </c>
      <c r="B6336" s="3" t="s">
        <v>72</v>
      </c>
      <c r="C6336" s="3" t="s">
        <v>88</v>
      </c>
      <c r="D6336" s="3" t="s">
        <v>55</v>
      </c>
      <c r="E6336">
        <v>2024</v>
      </c>
      <c r="F6336" s="3" t="str">
        <f t="shared" si="196"/>
        <v>CBSpillBRNLEE2024</v>
      </c>
      <c r="G6336" s="9">
        <v>0</v>
      </c>
      <c r="H6336" s="9">
        <v>0</v>
      </c>
      <c r="I6336" s="9">
        <v>0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  <c r="Q6336" s="9">
        <v>0</v>
      </c>
      <c r="R6336" s="9">
        <v>0</v>
      </c>
      <c r="S6336" s="9">
        <v>0</v>
      </c>
      <c r="T6336" s="9">
        <v>0</v>
      </c>
    </row>
    <row r="6337" spans="1:20" x14ac:dyDescent="0.35">
      <c r="A6337">
        <f t="shared" si="197"/>
        <v>6337</v>
      </c>
      <c r="B6337" s="3" t="s">
        <v>72</v>
      </c>
      <c r="C6337" s="3" t="s">
        <v>88</v>
      </c>
      <c r="D6337" s="3" t="s">
        <v>55</v>
      </c>
      <c r="E6337">
        <v>2025</v>
      </c>
      <c r="F6337" s="3" t="str">
        <f t="shared" si="196"/>
        <v>CBSpillBRNLEE2025</v>
      </c>
      <c r="G6337" s="9">
        <v>0</v>
      </c>
      <c r="H6337" s="9">
        <v>0</v>
      </c>
      <c r="I6337" s="9">
        <v>0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  <c r="Q6337" s="9">
        <v>0</v>
      </c>
      <c r="R6337" s="9">
        <v>0</v>
      </c>
      <c r="S6337" s="9">
        <v>0</v>
      </c>
      <c r="T6337" s="9">
        <v>0</v>
      </c>
    </row>
    <row r="6338" spans="1:20" x14ac:dyDescent="0.35">
      <c r="A6338">
        <f t="shared" si="197"/>
        <v>6338</v>
      </c>
      <c r="B6338" s="3" t="s">
        <v>72</v>
      </c>
      <c r="C6338" s="3" t="s">
        <v>88</v>
      </c>
      <c r="D6338" s="3" t="s">
        <v>55</v>
      </c>
      <c r="E6338">
        <v>2026</v>
      </c>
      <c r="F6338" s="3" t="str">
        <f t="shared" ref="F6338:F6401" si="198">_xlfn.CONCAT(B6338,C6338,D6338,E6338)</f>
        <v>CBSpillBRNLEE2026</v>
      </c>
      <c r="G6338" s="9">
        <v>0</v>
      </c>
      <c r="H6338" s="9">
        <v>0</v>
      </c>
      <c r="I6338" s="9">
        <v>0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9">
        <v>0</v>
      </c>
      <c r="T6338" s="9">
        <v>0</v>
      </c>
    </row>
    <row r="6339" spans="1:20" x14ac:dyDescent="0.35">
      <c r="A6339">
        <f t="shared" ref="A6339:A6402" si="199">A6338+1</f>
        <v>6339</v>
      </c>
      <c r="B6339" s="3" t="s">
        <v>72</v>
      </c>
      <c r="C6339" s="3" t="s">
        <v>88</v>
      </c>
      <c r="D6339" s="3" t="s">
        <v>55</v>
      </c>
      <c r="E6339">
        <v>2027</v>
      </c>
      <c r="F6339" s="3" t="str">
        <f t="shared" si="198"/>
        <v>CBSpillBRNLEE2027</v>
      </c>
      <c r="G6339" s="9">
        <v>0</v>
      </c>
      <c r="H6339" s="9">
        <v>0</v>
      </c>
      <c r="I6339" s="9">
        <v>0</v>
      </c>
      <c r="J6339" s="9">
        <v>0</v>
      </c>
      <c r="K6339" s="9">
        <v>0</v>
      </c>
      <c r="L6339" s="9">
        <v>0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0</v>
      </c>
      <c r="T6339" s="9">
        <v>0</v>
      </c>
    </row>
    <row r="6340" spans="1:20" x14ac:dyDescent="0.35">
      <c r="A6340">
        <f t="shared" si="199"/>
        <v>6340</v>
      </c>
      <c r="B6340" s="3" t="s">
        <v>72</v>
      </c>
      <c r="C6340" s="3" t="s">
        <v>88</v>
      </c>
      <c r="D6340" s="3" t="s">
        <v>55</v>
      </c>
      <c r="E6340">
        <v>2028</v>
      </c>
      <c r="F6340" s="3" t="str">
        <f t="shared" si="198"/>
        <v>CBSpillBRNLEE2028</v>
      </c>
      <c r="G6340" s="9">
        <v>0</v>
      </c>
      <c r="H6340" s="9">
        <v>0</v>
      </c>
      <c r="I6340" s="9">
        <v>0</v>
      </c>
      <c r="J6340" s="9">
        <v>0</v>
      </c>
      <c r="K6340" s="9">
        <v>0</v>
      </c>
      <c r="L6340" s="9">
        <v>0</v>
      </c>
      <c r="M6340" s="9">
        <v>0</v>
      </c>
      <c r="N6340" s="9">
        <v>0</v>
      </c>
      <c r="O6340" s="9">
        <v>0</v>
      </c>
      <c r="P6340" s="9">
        <v>0</v>
      </c>
      <c r="Q6340" s="9">
        <v>0</v>
      </c>
      <c r="R6340" s="9">
        <v>0</v>
      </c>
      <c r="S6340" s="9">
        <v>0</v>
      </c>
      <c r="T6340" s="9">
        <v>0</v>
      </c>
    </row>
    <row r="6341" spans="1:20" x14ac:dyDescent="0.35">
      <c r="A6341">
        <f t="shared" si="199"/>
        <v>6341</v>
      </c>
      <c r="B6341" s="3" t="s">
        <v>72</v>
      </c>
      <c r="C6341" s="3" t="s">
        <v>88</v>
      </c>
      <c r="D6341" s="3" t="s">
        <v>55</v>
      </c>
      <c r="E6341">
        <v>2029</v>
      </c>
      <c r="F6341" s="3" t="str">
        <f t="shared" si="198"/>
        <v>CBSpillBRNLEE2029</v>
      </c>
      <c r="G6341" s="9">
        <v>0</v>
      </c>
      <c r="H6341" s="9">
        <v>0</v>
      </c>
      <c r="I6341" s="9">
        <v>0</v>
      </c>
      <c r="J6341" s="9">
        <v>0</v>
      </c>
      <c r="K6341" s="9">
        <v>0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0</v>
      </c>
    </row>
    <row r="6342" spans="1:20" x14ac:dyDescent="0.35">
      <c r="A6342">
        <f t="shared" si="199"/>
        <v>6342</v>
      </c>
      <c r="B6342" s="3" t="s">
        <v>72</v>
      </c>
      <c r="C6342" s="3" t="s">
        <v>88</v>
      </c>
      <c r="D6342" s="3" t="s">
        <v>56</v>
      </c>
      <c r="E6342">
        <v>2020</v>
      </c>
      <c r="F6342" s="3" t="str">
        <f t="shared" si="198"/>
        <v>CBSpillOXBOW2020</v>
      </c>
      <c r="G6342" s="9">
        <v>0</v>
      </c>
      <c r="H6342" s="9">
        <v>0</v>
      </c>
      <c r="I6342" s="9">
        <v>0</v>
      </c>
      <c r="J6342" s="9">
        <v>0</v>
      </c>
      <c r="K6342" s="9">
        <v>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  <c r="Q6342" s="9">
        <v>0</v>
      </c>
      <c r="R6342" s="9">
        <v>0</v>
      </c>
      <c r="S6342" s="9">
        <v>0</v>
      </c>
      <c r="T6342" s="9">
        <v>0</v>
      </c>
    </row>
    <row r="6343" spans="1:20" x14ac:dyDescent="0.35">
      <c r="A6343">
        <f t="shared" si="199"/>
        <v>6343</v>
      </c>
      <c r="B6343" s="3" t="s">
        <v>72</v>
      </c>
      <c r="C6343" s="3" t="s">
        <v>88</v>
      </c>
      <c r="D6343" s="3" t="s">
        <v>56</v>
      </c>
      <c r="E6343">
        <v>2021</v>
      </c>
      <c r="F6343" s="3" t="str">
        <f t="shared" si="198"/>
        <v>CBSpillOXBOW2021</v>
      </c>
      <c r="G6343" s="9">
        <v>0</v>
      </c>
      <c r="H6343" s="9">
        <v>0</v>
      </c>
      <c r="I6343" s="9">
        <v>0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9">
        <v>0</v>
      </c>
      <c r="T6343" s="9">
        <v>0</v>
      </c>
    </row>
    <row r="6344" spans="1:20" x14ac:dyDescent="0.35">
      <c r="A6344">
        <f t="shared" si="199"/>
        <v>6344</v>
      </c>
      <c r="B6344" s="3" t="s">
        <v>72</v>
      </c>
      <c r="C6344" s="3" t="s">
        <v>88</v>
      </c>
      <c r="D6344" s="3" t="s">
        <v>56</v>
      </c>
      <c r="E6344">
        <v>2022</v>
      </c>
      <c r="F6344" s="3" t="str">
        <f t="shared" si="198"/>
        <v>CBSpillOXBOW2022</v>
      </c>
      <c r="G6344" s="9">
        <v>0</v>
      </c>
      <c r="H6344" s="9">
        <v>0</v>
      </c>
      <c r="I6344" s="9">
        <v>0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  <c r="Q6344" s="9">
        <v>0</v>
      </c>
      <c r="R6344" s="9">
        <v>0</v>
      </c>
      <c r="S6344" s="9">
        <v>0</v>
      </c>
      <c r="T6344" s="9">
        <v>0</v>
      </c>
    </row>
    <row r="6345" spans="1:20" x14ac:dyDescent="0.35">
      <c r="A6345">
        <f t="shared" si="199"/>
        <v>6345</v>
      </c>
      <c r="B6345" s="3" t="s">
        <v>72</v>
      </c>
      <c r="C6345" s="3" t="s">
        <v>88</v>
      </c>
      <c r="D6345" s="3" t="s">
        <v>56</v>
      </c>
      <c r="E6345">
        <v>2023</v>
      </c>
      <c r="F6345" s="3" t="str">
        <f t="shared" si="198"/>
        <v>CBSpillOXBOW2023</v>
      </c>
      <c r="G6345" s="9">
        <v>0</v>
      </c>
      <c r="H6345" s="9">
        <v>0</v>
      </c>
      <c r="I6345" s="9">
        <v>0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  <c r="Q6345" s="9">
        <v>0</v>
      </c>
      <c r="R6345" s="9">
        <v>0</v>
      </c>
      <c r="S6345" s="9">
        <v>0</v>
      </c>
      <c r="T6345" s="9">
        <v>0</v>
      </c>
    </row>
    <row r="6346" spans="1:20" x14ac:dyDescent="0.35">
      <c r="A6346">
        <f t="shared" si="199"/>
        <v>6346</v>
      </c>
      <c r="B6346" s="3" t="s">
        <v>72</v>
      </c>
      <c r="C6346" s="3" t="s">
        <v>88</v>
      </c>
      <c r="D6346" s="3" t="s">
        <v>56</v>
      </c>
      <c r="E6346">
        <v>2024</v>
      </c>
      <c r="F6346" s="3" t="str">
        <f t="shared" si="198"/>
        <v>CBSpillOXBOW2024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9">
        <v>0</v>
      </c>
      <c r="T6346" s="9">
        <v>0</v>
      </c>
    </row>
    <row r="6347" spans="1:20" x14ac:dyDescent="0.35">
      <c r="A6347">
        <f t="shared" si="199"/>
        <v>6347</v>
      </c>
      <c r="B6347" s="3" t="s">
        <v>72</v>
      </c>
      <c r="C6347" s="3" t="s">
        <v>88</v>
      </c>
      <c r="D6347" s="3" t="s">
        <v>56</v>
      </c>
      <c r="E6347">
        <v>2025</v>
      </c>
      <c r="F6347" s="3" t="str">
        <f t="shared" si="198"/>
        <v>CBSpillOXBOW2025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</row>
    <row r="6348" spans="1:20" x14ac:dyDescent="0.35">
      <c r="A6348">
        <f t="shared" si="199"/>
        <v>6348</v>
      </c>
      <c r="B6348" s="3" t="s">
        <v>72</v>
      </c>
      <c r="C6348" s="3" t="s">
        <v>88</v>
      </c>
      <c r="D6348" s="3" t="s">
        <v>56</v>
      </c>
      <c r="E6348">
        <v>2026</v>
      </c>
      <c r="F6348" s="3" t="str">
        <f t="shared" si="198"/>
        <v>CBSpillOXBOW2026</v>
      </c>
      <c r="G6348" s="9">
        <v>0</v>
      </c>
      <c r="H6348" s="9">
        <v>0</v>
      </c>
      <c r="I6348" s="9">
        <v>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  <c r="Q6348" s="9">
        <v>0</v>
      </c>
      <c r="R6348" s="9">
        <v>0</v>
      </c>
      <c r="S6348" s="9">
        <v>0</v>
      </c>
      <c r="T6348" s="9">
        <v>0</v>
      </c>
    </row>
    <row r="6349" spans="1:20" x14ac:dyDescent="0.35">
      <c r="A6349">
        <f t="shared" si="199"/>
        <v>6349</v>
      </c>
      <c r="B6349" s="3" t="s">
        <v>72</v>
      </c>
      <c r="C6349" s="3" t="s">
        <v>88</v>
      </c>
      <c r="D6349" s="3" t="s">
        <v>56</v>
      </c>
      <c r="E6349">
        <v>2027</v>
      </c>
      <c r="F6349" s="3" t="str">
        <f t="shared" si="198"/>
        <v>CBSpillOXBOW2027</v>
      </c>
      <c r="G6349" s="9">
        <v>0</v>
      </c>
      <c r="H6349" s="9">
        <v>0</v>
      </c>
      <c r="I6349" s="9">
        <v>0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  <c r="Q6349" s="9">
        <v>0</v>
      </c>
      <c r="R6349" s="9">
        <v>0</v>
      </c>
      <c r="S6349" s="9">
        <v>0</v>
      </c>
      <c r="T6349" s="9">
        <v>0</v>
      </c>
    </row>
    <row r="6350" spans="1:20" x14ac:dyDescent="0.35">
      <c r="A6350">
        <f t="shared" si="199"/>
        <v>6350</v>
      </c>
      <c r="B6350" s="3" t="s">
        <v>72</v>
      </c>
      <c r="C6350" s="3" t="s">
        <v>88</v>
      </c>
      <c r="D6350" s="3" t="s">
        <v>56</v>
      </c>
      <c r="E6350">
        <v>2028</v>
      </c>
      <c r="F6350" s="3" t="str">
        <f t="shared" si="198"/>
        <v>CBSpillOXBOW2028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0</v>
      </c>
    </row>
    <row r="6351" spans="1:20" x14ac:dyDescent="0.35">
      <c r="A6351">
        <f t="shared" si="199"/>
        <v>6351</v>
      </c>
      <c r="B6351" s="3" t="s">
        <v>72</v>
      </c>
      <c r="C6351" s="3" t="s">
        <v>88</v>
      </c>
      <c r="D6351" s="3" t="s">
        <v>56</v>
      </c>
      <c r="E6351">
        <v>2029</v>
      </c>
      <c r="F6351" s="3" t="str">
        <f t="shared" si="198"/>
        <v>CBSpillOXBOW2029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</row>
    <row r="6352" spans="1:20" x14ac:dyDescent="0.35">
      <c r="A6352">
        <f t="shared" si="199"/>
        <v>6352</v>
      </c>
      <c r="B6352" s="3" t="s">
        <v>72</v>
      </c>
      <c r="C6352" s="3" t="s">
        <v>88</v>
      </c>
      <c r="D6352" s="3" t="s">
        <v>57</v>
      </c>
      <c r="E6352">
        <v>2020</v>
      </c>
      <c r="F6352" s="3" t="str">
        <f t="shared" si="198"/>
        <v>CBSpillHELL C2020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</row>
    <row r="6353" spans="1:20" x14ac:dyDescent="0.35">
      <c r="A6353">
        <f t="shared" si="199"/>
        <v>6353</v>
      </c>
      <c r="B6353" s="3" t="s">
        <v>72</v>
      </c>
      <c r="C6353" s="3" t="s">
        <v>88</v>
      </c>
      <c r="D6353" s="3" t="s">
        <v>57</v>
      </c>
      <c r="E6353">
        <v>2021</v>
      </c>
      <c r="F6353" s="3" t="str">
        <f t="shared" si="198"/>
        <v>CBSpillHELL C2021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</row>
    <row r="6354" spans="1:20" x14ac:dyDescent="0.35">
      <c r="A6354">
        <f t="shared" si="199"/>
        <v>6354</v>
      </c>
      <c r="B6354" s="3" t="s">
        <v>72</v>
      </c>
      <c r="C6354" s="3" t="s">
        <v>88</v>
      </c>
      <c r="D6354" s="3" t="s">
        <v>57</v>
      </c>
      <c r="E6354">
        <v>2022</v>
      </c>
      <c r="F6354" s="3" t="str">
        <f t="shared" si="198"/>
        <v>CBSpillHELL C2022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</row>
    <row r="6355" spans="1:20" x14ac:dyDescent="0.35">
      <c r="A6355">
        <f t="shared" si="199"/>
        <v>6355</v>
      </c>
      <c r="B6355" s="3" t="s">
        <v>72</v>
      </c>
      <c r="C6355" s="3" t="s">
        <v>88</v>
      </c>
      <c r="D6355" s="3" t="s">
        <v>57</v>
      </c>
      <c r="E6355">
        <v>2023</v>
      </c>
      <c r="F6355" s="3" t="str">
        <f t="shared" si="198"/>
        <v>CBSpillHELL C2023</v>
      </c>
      <c r="G6355" s="9">
        <v>0</v>
      </c>
      <c r="H6355" s="9">
        <v>0</v>
      </c>
      <c r="I6355" s="9">
        <v>0</v>
      </c>
      <c r="J6355" s="9">
        <v>0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  <c r="Q6355" s="9">
        <v>0</v>
      </c>
      <c r="R6355" s="9">
        <v>0</v>
      </c>
      <c r="S6355" s="9">
        <v>0</v>
      </c>
      <c r="T6355" s="9">
        <v>0</v>
      </c>
    </row>
    <row r="6356" spans="1:20" x14ac:dyDescent="0.35">
      <c r="A6356">
        <f t="shared" si="199"/>
        <v>6356</v>
      </c>
      <c r="B6356" s="3" t="s">
        <v>72</v>
      </c>
      <c r="C6356" s="3" t="s">
        <v>88</v>
      </c>
      <c r="D6356" s="3" t="s">
        <v>57</v>
      </c>
      <c r="E6356">
        <v>2024</v>
      </c>
      <c r="F6356" s="3" t="str">
        <f t="shared" si="198"/>
        <v>CBSpillHELL C2024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0</v>
      </c>
      <c r="S6356" s="9">
        <v>0</v>
      </c>
      <c r="T6356" s="9">
        <v>0</v>
      </c>
    </row>
    <row r="6357" spans="1:20" x14ac:dyDescent="0.35">
      <c r="A6357">
        <f t="shared" si="199"/>
        <v>6357</v>
      </c>
      <c r="B6357" s="3" t="s">
        <v>72</v>
      </c>
      <c r="C6357" s="3" t="s">
        <v>88</v>
      </c>
      <c r="D6357" s="3" t="s">
        <v>57</v>
      </c>
      <c r="E6357">
        <v>2025</v>
      </c>
      <c r="F6357" s="3" t="str">
        <f t="shared" si="198"/>
        <v>CBSpillHELL C2025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</row>
    <row r="6358" spans="1:20" x14ac:dyDescent="0.35">
      <c r="A6358">
        <f t="shared" si="199"/>
        <v>6358</v>
      </c>
      <c r="B6358" s="3" t="s">
        <v>72</v>
      </c>
      <c r="C6358" s="3" t="s">
        <v>88</v>
      </c>
      <c r="D6358" s="3" t="s">
        <v>57</v>
      </c>
      <c r="E6358">
        <v>2026</v>
      </c>
      <c r="F6358" s="3" t="str">
        <f t="shared" si="198"/>
        <v>CBSpillHELL C2026</v>
      </c>
      <c r="G6358" s="9">
        <v>0</v>
      </c>
      <c r="H6358" s="9">
        <v>0</v>
      </c>
      <c r="I6358" s="9">
        <v>0</v>
      </c>
      <c r="J6358" s="9">
        <v>0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0</v>
      </c>
      <c r="Q6358" s="9">
        <v>0</v>
      </c>
      <c r="R6358" s="9">
        <v>0</v>
      </c>
      <c r="S6358" s="9">
        <v>0</v>
      </c>
      <c r="T6358" s="9">
        <v>0</v>
      </c>
    </row>
    <row r="6359" spans="1:20" x14ac:dyDescent="0.35">
      <c r="A6359">
        <f t="shared" si="199"/>
        <v>6359</v>
      </c>
      <c r="B6359" s="3" t="s">
        <v>72</v>
      </c>
      <c r="C6359" s="3" t="s">
        <v>88</v>
      </c>
      <c r="D6359" s="3" t="s">
        <v>57</v>
      </c>
      <c r="E6359">
        <v>2027</v>
      </c>
      <c r="F6359" s="3" t="str">
        <f t="shared" si="198"/>
        <v>CBSpillHELL C2027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  <c r="Q6359" s="9">
        <v>0</v>
      </c>
      <c r="R6359" s="9">
        <v>0</v>
      </c>
      <c r="S6359" s="9">
        <v>0</v>
      </c>
      <c r="T6359" s="9">
        <v>0</v>
      </c>
    </row>
    <row r="6360" spans="1:20" x14ac:dyDescent="0.35">
      <c r="A6360">
        <f t="shared" si="199"/>
        <v>6360</v>
      </c>
      <c r="B6360" s="3" t="s">
        <v>72</v>
      </c>
      <c r="C6360" s="3" t="s">
        <v>88</v>
      </c>
      <c r="D6360" s="3" t="s">
        <v>57</v>
      </c>
      <c r="E6360">
        <v>2028</v>
      </c>
      <c r="F6360" s="3" t="str">
        <f t="shared" si="198"/>
        <v>CBSpillHELL C2028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0</v>
      </c>
      <c r="P6360" s="9">
        <v>0</v>
      </c>
      <c r="Q6360" s="9">
        <v>0</v>
      </c>
      <c r="R6360" s="9">
        <v>0</v>
      </c>
      <c r="S6360" s="9">
        <v>0</v>
      </c>
      <c r="T6360" s="9">
        <v>0</v>
      </c>
    </row>
    <row r="6361" spans="1:20" x14ac:dyDescent="0.35">
      <c r="A6361">
        <f t="shared" si="199"/>
        <v>6361</v>
      </c>
      <c r="B6361" s="3" t="s">
        <v>72</v>
      </c>
      <c r="C6361" s="3" t="s">
        <v>88</v>
      </c>
      <c r="D6361" s="3" t="s">
        <v>57</v>
      </c>
      <c r="E6361">
        <v>2029</v>
      </c>
      <c r="F6361" s="3" t="str">
        <f t="shared" si="198"/>
        <v>CBSpillHELL C2029</v>
      </c>
      <c r="G6361" s="9">
        <v>0</v>
      </c>
      <c r="H6361" s="9">
        <v>0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9">
        <v>0</v>
      </c>
      <c r="T6361" s="9">
        <v>0</v>
      </c>
    </row>
    <row r="6362" spans="1:20" x14ac:dyDescent="0.35">
      <c r="A6362">
        <f t="shared" si="199"/>
        <v>6362</v>
      </c>
      <c r="B6362" s="3" t="s">
        <v>72</v>
      </c>
      <c r="C6362" s="3" t="s">
        <v>88</v>
      </c>
      <c r="D6362" s="3" t="s">
        <v>58</v>
      </c>
      <c r="E6362">
        <v>2020</v>
      </c>
      <c r="F6362" s="3" t="str">
        <f t="shared" si="198"/>
        <v>CBSpillDWRSHK2020</v>
      </c>
      <c r="G6362" s="9">
        <v>0</v>
      </c>
      <c r="H6362" s="9">
        <v>0</v>
      </c>
      <c r="I6362" s="9">
        <v>0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  <c r="Q6362" s="9">
        <v>0</v>
      </c>
      <c r="R6362" s="9">
        <v>0</v>
      </c>
      <c r="S6362" s="9">
        <v>0</v>
      </c>
      <c r="T6362" s="9">
        <v>0</v>
      </c>
    </row>
    <row r="6363" spans="1:20" x14ac:dyDescent="0.35">
      <c r="A6363">
        <f t="shared" si="199"/>
        <v>6363</v>
      </c>
      <c r="B6363" s="3" t="s">
        <v>72</v>
      </c>
      <c r="C6363" s="3" t="s">
        <v>88</v>
      </c>
      <c r="D6363" s="3" t="s">
        <v>58</v>
      </c>
      <c r="E6363">
        <v>2021</v>
      </c>
      <c r="F6363" s="3" t="str">
        <f t="shared" si="198"/>
        <v>CBSpillDWRSHK2021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</row>
    <row r="6364" spans="1:20" x14ac:dyDescent="0.35">
      <c r="A6364">
        <f t="shared" si="199"/>
        <v>6364</v>
      </c>
      <c r="B6364" s="3" t="s">
        <v>72</v>
      </c>
      <c r="C6364" s="3" t="s">
        <v>88</v>
      </c>
      <c r="D6364" s="3" t="s">
        <v>58</v>
      </c>
      <c r="E6364">
        <v>2022</v>
      </c>
      <c r="F6364" s="3" t="str">
        <f t="shared" si="198"/>
        <v>CBSpillDWRSHK2022</v>
      </c>
      <c r="G6364" s="9">
        <v>0</v>
      </c>
      <c r="H6364" s="9">
        <v>0</v>
      </c>
      <c r="I6364" s="9">
        <v>0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  <c r="Q6364" s="9">
        <v>0</v>
      </c>
      <c r="R6364" s="9">
        <v>0</v>
      </c>
      <c r="S6364" s="9">
        <v>0</v>
      </c>
      <c r="T6364" s="9">
        <v>0</v>
      </c>
    </row>
    <row r="6365" spans="1:20" x14ac:dyDescent="0.35">
      <c r="A6365">
        <f t="shared" si="199"/>
        <v>6365</v>
      </c>
      <c r="B6365" s="3" t="s">
        <v>72</v>
      </c>
      <c r="C6365" s="3" t="s">
        <v>88</v>
      </c>
      <c r="D6365" s="3" t="s">
        <v>58</v>
      </c>
      <c r="E6365">
        <v>2023</v>
      </c>
      <c r="F6365" s="3" t="str">
        <f t="shared" si="198"/>
        <v>CBSpillDWRSHK2023</v>
      </c>
      <c r="G6365" s="9">
        <v>0</v>
      </c>
      <c r="H6365" s="9">
        <v>0</v>
      </c>
      <c r="I6365" s="9">
        <v>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  <c r="Q6365" s="9">
        <v>0</v>
      </c>
      <c r="R6365" s="9">
        <v>0</v>
      </c>
      <c r="S6365" s="9">
        <v>0</v>
      </c>
      <c r="T6365" s="9">
        <v>0</v>
      </c>
    </row>
    <row r="6366" spans="1:20" x14ac:dyDescent="0.35">
      <c r="A6366">
        <f t="shared" si="199"/>
        <v>6366</v>
      </c>
      <c r="B6366" s="3" t="s">
        <v>72</v>
      </c>
      <c r="C6366" s="3" t="s">
        <v>88</v>
      </c>
      <c r="D6366" s="3" t="s">
        <v>58</v>
      </c>
      <c r="E6366">
        <v>2024</v>
      </c>
      <c r="F6366" s="3" t="str">
        <f t="shared" si="198"/>
        <v>CBSpillDWRSHK2024</v>
      </c>
      <c r="G6366" s="9">
        <v>0</v>
      </c>
      <c r="H6366" s="9">
        <v>0</v>
      </c>
      <c r="I6366" s="9">
        <v>0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  <c r="Q6366" s="9">
        <v>0</v>
      </c>
      <c r="R6366" s="9">
        <v>0</v>
      </c>
      <c r="S6366" s="9">
        <v>0</v>
      </c>
      <c r="T6366" s="9">
        <v>0</v>
      </c>
    </row>
    <row r="6367" spans="1:20" x14ac:dyDescent="0.35">
      <c r="A6367">
        <f t="shared" si="199"/>
        <v>6367</v>
      </c>
      <c r="B6367" s="3" t="s">
        <v>72</v>
      </c>
      <c r="C6367" s="3" t="s">
        <v>88</v>
      </c>
      <c r="D6367" s="3" t="s">
        <v>58</v>
      </c>
      <c r="E6367">
        <v>2025</v>
      </c>
      <c r="F6367" s="3" t="str">
        <f t="shared" si="198"/>
        <v>CBSpillDWRSHK2025</v>
      </c>
      <c r="G6367" s="9">
        <v>0</v>
      </c>
      <c r="H6367" s="9">
        <v>0</v>
      </c>
      <c r="I6367" s="9">
        <v>0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  <c r="Q6367" s="9">
        <v>0</v>
      </c>
      <c r="R6367" s="9">
        <v>0</v>
      </c>
      <c r="S6367" s="9">
        <v>0</v>
      </c>
      <c r="T6367" s="9">
        <v>0</v>
      </c>
    </row>
    <row r="6368" spans="1:20" x14ac:dyDescent="0.35">
      <c r="A6368">
        <f t="shared" si="199"/>
        <v>6368</v>
      </c>
      <c r="B6368" s="3" t="s">
        <v>72</v>
      </c>
      <c r="C6368" s="3" t="s">
        <v>88</v>
      </c>
      <c r="D6368" s="3" t="s">
        <v>58</v>
      </c>
      <c r="E6368">
        <v>2026</v>
      </c>
      <c r="F6368" s="3" t="str">
        <f t="shared" si="198"/>
        <v>CBSpillDWRSHK2026</v>
      </c>
      <c r="G6368" s="9">
        <v>0</v>
      </c>
      <c r="H6368" s="9">
        <v>0</v>
      </c>
      <c r="I6368" s="9">
        <v>0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  <c r="Q6368" s="9">
        <v>0</v>
      </c>
      <c r="R6368" s="9">
        <v>0</v>
      </c>
      <c r="S6368" s="9">
        <v>0</v>
      </c>
      <c r="T6368" s="9">
        <v>0</v>
      </c>
    </row>
    <row r="6369" spans="1:20" x14ac:dyDescent="0.35">
      <c r="A6369">
        <f t="shared" si="199"/>
        <v>6369</v>
      </c>
      <c r="B6369" s="3" t="s">
        <v>72</v>
      </c>
      <c r="C6369" s="3" t="s">
        <v>88</v>
      </c>
      <c r="D6369" s="3" t="s">
        <v>58</v>
      </c>
      <c r="E6369">
        <v>2027</v>
      </c>
      <c r="F6369" s="3" t="str">
        <f t="shared" si="198"/>
        <v>CBSpillDWRSHK2027</v>
      </c>
      <c r="G6369" s="9">
        <v>0</v>
      </c>
      <c r="H6369" s="9">
        <v>0</v>
      </c>
      <c r="I6369" s="9">
        <v>0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0</v>
      </c>
      <c r="Q6369" s="9">
        <v>0</v>
      </c>
      <c r="R6369" s="9">
        <v>0</v>
      </c>
      <c r="S6369" s="9">
        <v>0</v>
      </c>
      <c r="T6369" s="9">
        <v>0</v>
      </c>
    </row>
    <row r="6370" spans="1:20" x14ac:dyDescent="0.35">
      <c r="A6370">
        <f t="shared" si="199"/>
        <v>6370</v>
      </c>
      <c r="B6370" s="3" t="s">
        <v>72</v>
      </c>
      <c r="C6370" s="3" t="s">
        <v>88</v>
      </c>
      <c r="D6370" s="3" t="s">
        <v>58</v>
      </c>
      <c r="E6370">
        <v>2028</v>
      </c>
      <c r="F6370" s="3" t="str">
        <f t="shared" si="198"/>
        <v>CBSpillDWRSHK2028</v>
      </c>
      <c r="G6370" s="9">
        <v>0</v>
      </c>
      <c r="H6370" s="9">
        <v>0</v>
      </c>
      <c r="I6370" s="9">
        <v>0</v>
      </c>
      <c r="J6370" s="9">
        <v>0</v>
      </c>
      <c r="K6370" s="9">
        <v>0</v>
      </c>
      <c r="L6370" s="9">
        <v>0</v>
      </c>
      <c r="M6370" s="9">
        <v>0</v>
      </c>
      <c r="N6370" s="9">
        <v>0</v>
      </c>
      <c r="O6370" s="9">
        <v>0</v>
      </c>
      <c r="P6370" s="9">
        <v>0</v>
      </c>
      <c r="Q6370" s="9">
        <v>0</v>
      </c>
      <c r="R6370" s="9">
        <v>0</v>
      </c>
      <c r="S6370" s="9">
        <v>0</v>
      </c>
      <c r="T6370" s="9">
        <v>0</v>
      </c>
    </row>
    <row r="6371" spans="1:20" x14ac:dyDescent="0.35">
      <c r="A6371">
        <f t="shared" si="199"/>
        <v>6371</v>
      </c>
      <c r="B6371" s="3" t="s">
        <v>72</v>
      </c>
      <c r="C6371" s="3" t="s">
        <v>88</v>
      </c>
      <c r="D6371" s="3" t="s">
        <v>58</v>
      </c>
      <c r="E6371">
        <v>2029</v>
      </c>
      <c r="F6371" s="3" t="str">
        <f t="shared" si="198"/>
        <v>CBSpillDWRSHK2029</v>
      </c>
      <c r="G6371" s="9">
        <v>0</v>
      </c>
      <c r="H6371" s="9">
        <v>0</v>
      </c>
      <c r="I6371" s="9">
        <v>0</v>
      </c>
      <c r="J6371" s="9">
        <v>0</v>
      </c>
      <c r="K6371" s="9">
        <v>0</v>
      </c>
      <c r="L6371" s="9">
        <v>0</v>
      </c>
      <c r="M6371" s="9">
        <v>0</v>
      </c>
      <c r="N6371" s="9">
        <v>0</v>
      </c>
      <c r="O6371" s="9">
        <v>0</v>
      </c>
      <c r="P6371" s="9">
        <v>0</v>
      </c>
      <c r="Q6371" s="9">
        <v>0</v>
      </c>
      <c r="R6371" s="9">
        <v>0</v>
      </c>
      <c r="S6371" s="9">
        <v>0</v>
      </c>
      <c r="T6371" s="9">
        <v>0</v>
      </c>
    </row>
    <row r="6372" spans="1:20" x14ac:dyDescent="0.35">
      <c r="A6372">
        <f t="shared" si="199"/>
        <v>6372</v>
      </c>
      <c r="B6372" s="3" t="s">
        <v>72</v>
      </c>
      <c r="C6372" s="3" t="s">
        <v>88</v>
      </c>
      <c r="D6372" s="3" t="s">
        <v>59</v>
      </c>
      <c r="E6372">
        <v>2020</v>
      </c>
      <c r="F6372" s="3" t="str">
        <f t="shared" si="198"/>
        <v>CBSpillLR.GRN2020</v>
      </c>
      <c r="G6372" s="9">
        <v>0</v>
      </c>
      <c r="H6372" s="9">
        <v>0</v>
      </c>
      <c r="I6372" s="9">
        <v>0</v>
      </c>
      <c r="J6372" s="9">
        <v>0</v>
      </c>
      <c r="K6372" s="9">
        <v>0</v>
      </c>
      <c r="L6372" s="9">
        <v>12.343999999999999</v>
      </c>
      <c r="M6372" s="9">
        <v>54.667000000000002</v>
      </c>
      <c r="N6372" s="9">
        <v>54.667000000000002</v>
      </c>
      <c r="O6372" s="9">
        <v>54.667000000000002</v>
      </c>
      <c r="P6372" s="9">
        <v>42.444000000000003</v>
      </c>
      <c r="Q6372" s="9">
        <v>18</v>
      </c>
      <c r="R6372" s="9">
        <v>18</v>
      </c>
      <c r="S6372" s="9">
        <v>6.8</v>
      </c>
      <c r="T6372" s="9">
        <v>0</v>
      </c>
    </row>
    <row r="6373" spans="1:20" x14ac:dyDescent="0.35">
      <c r="A6373">
        <f t="shared" si="199"/>
        <v>6373</v>
      </c>
      <c r="B6373" s="3" t="s">
        <v>72</v>
      </c>
      <c r="C6373" s="3" t="s">
        <v>88</v>
      </c>
      <c r="D6373" s="3" t="s">
        <v>59</v>
      </c>
      <c r="E6373">
        <v>2021</v>
      </c>
      <c r="F6373" s="3" t="str">
        <f t="shared" si="198"/>
        <v>CBSpillLR.GRN2021</v>
      </c>
      <c r="G6373" s="9">
        <v>0</v>
      </c>
      <c r="H6373" s="9">
        <v>0</v>
      </c>
      <c r="I6373" s="9">
        <v>0</v>
      </c>
      <c r="J6373" s="9">
        <v>0</v>
      </c>
      <c r="K6373" s="9">
        <v>0</v>
      </c>
      <c r="L6373" s="9">
        <v>12.343999999999999</v>
      </c>
      <c r="M6373" s="9">
        <v>54.667000000000002</v>
      </c>
      <c r="N6373" s="9">
        <v>54.667000000000002</v>
      </c>
      <c r="O6373" s="9">
        <v>54.667000000000002</v>
      </c>
      <c r="P6373" s="9">
        <v>42.444000000000003</v>
      </c>
      <c r="Q6373" s="9">
        <v>18</v>
      </c>
      <c r="R6373" s="9">
        <v>18</v>
      </c>
      <c r="S6373" s="9">
        <v>6.8</v>
      </c>
      <c r="T6373" s="9">
        <v>0</v>
      </c>
    </row>
    <row r="6374" spans="1:20" x14ac:dyDescent="0.35">
      <c r="A6374">
        <f t="shared" si="199"/>
        <v>6374</v>
      </c>
      <c r="B6374" s="3" t="s">
        <v>72</v>
      </c>
      <c r="C6374" s="3" t="s">
        <v>88</v>
      </c>
      <c r="D6374" s="3" t="s">
        <v>59</v>
      </c>
      <c r="E6374">
        <v>2022</v>
      </c>
      <c r="F6374" s="3" t="str">
        <f t="shared" si="198"/>
        <v>CBSpillLR.GRN2022</v>
      </c>
      <c r="G6374" s="9">
        <v>0</v>
      </c>
      <c r="H6374" s="9">
        <v>0</v>
      </c>
      <c r="I6374" s="9">
        <v>0</v>
      </c>
      <c r="J6374" s="9">
        <v>0</v>
      </c>
      <c r="K6374" s="9">
        <v>0</v>
      </c>
      <c r="L6374" s="9">
        <v>12.343999999999999</v>
      </c>
      <c r="M6374" s="9">
        <v>54.667000000000002</v>
      </c>
      <c r="N6374" s="9">
        <v>54.667000000000002</v>
      </c>
      <c r="O6374" s="9">
        <v>54.667000000000002</v>
      </c>
      <c r="P6374" s="9">
        <v>42.389000000000003</v>
      </c>
      <c r="Q6374" s="9">
        <v>18</v>
      </c>
      <c r="R6374" s="9">
        <v>18</v>
      </c>
      <c r="S6374" s="9">
        <v>6.8</v>
      </c>
      <c r="T6374" s="9">
        <v>0</v>
      </c>
    </row>
    <row r="6375" spans="1:20" x14ac:dyDescent="0.35">
      <c r="A6375">
        <f t="shared" si="199"/>
        <v>6375</v>
      </c>
      <c r="B6375" s="3" t="s">
        <v>72</v>
      </c>
      <c r="C6375" s="3" t="s">
        <v>88</v>
      </c>
      <c r="D6375" s="3" t="s">
        <v>59</v>
      </c>
      <c r="E6375">
        <v>2023</v>
      </c>
      <c r="F6375" s="3" t="str">
        <f t="shared" si="198"/>
        <v>CBSpillLR.GRN2023</v>
      </c>
      <c r="G6375" s="9">
        <v>0</v>
      </c>
      <c r="H6375" s="9">
        <v>0</v>
      </c>
      <c r="I6375" s="9">
        <v>0</v>
      </c>
      <c r="J6375" s="9">
        <v>0</v>
      </c>
      <c r="K6375" s="9">
        <v>0</v>
      </c>
      <c r="L6375" s="9">
        <v>12.343999999999999</v>
      </c>
      <c r="M6375" s="9">
        <v>54.667000000000002</v>
      </c>
      <c r="N6375" s="9">
        <v>54.667000000000002</v>
      </c>
      <c r="O6375" s="9">
        <v>54.667000000000002</v>
      </c>
      <c r="P6375" s="9">
        <v>42.444000000000003</v>
      </c>
      <c r="Q6375" s="9">
        <v>18</v>
      </c>
      <c r="R6375" s="9">
        <v>18</v>
      </c>
      <c r="S6375" s="9">
        <v>6.8</v>
      </c>
      <c r="T6375" s="9">
        <v>0</v>
      </c>
    </row>
    <row r="6376" spans="1:20" x14ac:dyDescent="0.35">
      <c r="A6376">
        <f t="shared" si="199"/>
        <v>6376</v>
      </c>
      <c r="B6376" s="3" t="s">
        <v>72</v>
      </c>
      <c r="C6376" s="3" t="s">
        <v>88</v>
      </c>
      <c r="D6376" s="3" t="s">
        <v>59</v>
      </c>
      <c r="E6376">
        <v>2024</v>
      </c>
      <c r="F6376" s="3" t="str">
        <f t="shared" si="198"/>
        <v>CBSpillLR.GRN2024</v>
      </c>
      <c r="G6376" s="9">
        <v>0</v>
      </c>
      <c r="H6376" s="9">
        <v>0</v>
      </c>
      <c r="I6376" s="9">
        <v>0</v>
      </c>
      <c r="J6376" s="9">
        <v>0</v>
      </c>
      <c r="K6376" s="9">
        <v>0</v>
      </c>
      <c r="L6376" s="9">
        <v>12.343999999999999</v>
      </c>
      <c r="M6376" s="9">
        <v>23.530999999999999</v>
      </c>
      <c r="N6376" s="9">
        <v>54.667000000000002</v>
      </c>
      <c r="O6376" s="9">
        <v>54.667000000000002</v>
      </c>
      <c r="P6376" s="9">
        <v>42.444000000000003</v>
      </c>
      <c r="Q6376" s="9">
        <v>18</v>
      </c>
      <c r="R6376" s="9">
        <v>18</v>
      </c>
      <c r="S6376" s="9">
        <v>6.8</v>
      </c>
      <c r="T6376" s="9">
        <v>0</v>
      </c>
    </row>
    <row r="6377" spans="1:20" x14ac:dyDescent="0.35">
      <c r="A6377">
        <f t="shared" si="199"/>
        <v>6377</v>
      </c>
      <c r="B6377" s="3" t="s">
        <v>72</v>
      </c>
      <c r="C6377" s="3" t="s">
        <v>88</v>
      </c>
      <c r="D6377" s="3" t="s">
        <v>59</v>
      </c>
      <c r="E6377">
        <v>2025</v>
      </c>
      <c r="F6377" s="3" t="str">
        <f t="shared" si="198"/>
        <v>CBSpillLR.GRN2025</v>
      </c>
      <c r="G6377" s="9">
        <v>0</v>
      </c>
      <c r="H6377" s="9">
        <v>0</v>
      </c>
      <c r="I6377" s="9">
        <v>0</v>
      </c>
      <c r="J6377" s="9">
        <v>0</v>
      </c>
      <c r="K6377" s="9">
        <v>0</v>
      </c>
      <c r="L6377" s="9">
        <v>12.343999999999999</v>
      </c>
      <c r="M6377" s="9">
        <v>54.667000000000002</v>
      </c>
      <c r="N6377" s="9">
        <v>54.667000000000002</v>
      </c>
      <c r="O6377" s="9">
        <v>54.667000000000002</v>
      </c>
      <c r="P6377" s="9">
        <v>42.444000000000003</v>
      </c>
      <c r="Q6377" s="9">
        <v>18</v>
      </c>
      <c r="R6377" s="9">
        <v>17.885000000000002</v>
      </c>
      <c r="S6377" s="9">
        <v>6.8</v>
      </c>
      <c r="T6377" s="9">
        <v>0</v>
      </c>
    </row>
    <row r="6378" spans="1:20" x14ac:dyDescent="0.35">
      <c r="A6378">
        <f t="shared" si="199"/>
        <v>6378</v>
      </c>
      <c r="B6378" s="3" t="s">
        <v>72</v>
      </c>
      <c r="C6378" s="3" t="s">
        <v>88</v>
      </c>
      <c r="D6378" s="3" t="s">
        <v>59</v>
      </c>
      <c r="E6378">
        <v>2026</v>
      </c>
      <c r="F6378" s="3" t="str">
        <f t="shared" si="198"/>
        <v>CBSpillLR.GRN2026</v>
      </c>
      <c r="G6378" s="9">
        <v>0</v>
      </c>
      <c r="H6378" s="9">
        <v>0</v>
      </c>
      <c r="I6378" s="9">
        <v>0</v>
      </c>
      <c r="J6378" s="9">
        <v>0</v>
      </c>
      <c r="K6378" s="9">
        <v>0</v>
      </c>
      <c r="L6378" s="9">
        <v>12.343999999999999</v>
      </c>
      <c r="M6378" s="9">
        <v>54.667000000000002</v>
      </c>
      <c r="N6378" s="9">
        <v>54.667000000000002</v>
      </c>
      <c r="O6378" s="9">
        <v>54.667000000000002</v>
      </c>
      <c r="P6378" s="9">
        <v>42.444000000000003</v>
      </c>
      <c r="Q6378" s="9">
        <v>18</v>
      </c>
      <c r="R6378" s="9">
        <v>18</v>
      </c>
      <c r="S6378" s="9">
        <v>6.8</v>
      </c>
      <c r="T6378" s="9">
        <v>0</v>
      </c>
    </row>
    <row r="6379" spans="1:20" x14ac:dyDescent="0.35">
      <c r="A6379">
        <f t="shared" si="199"/>
        <v>6379</v>
      </c>
      <c r="B6379" s="3" t="s">
        <v>72</v>
      </c>
      <c r="C6379" s="3" t="s">
        <v>88</v>
      </c>
      <c r="D6379" s="3" t="s">
        <v>59</v>
      </c>
      <c r="E6379">
        <v>2027</v>
      </c>
      <c r="F6379" s="3" t="str">
        <f t="shared" si="198"/>
        <v>CBSpillLR.GRN2027</v>
      </c>
      <c r="G6379" s="9">
        <v>0</v>
      </c>
      <c r="H6379" s="9">
        <v>0</v>
      </c>
      <c r="I6379" s="9">
        <v>0</v>
      </c>
      <c r="J6379" s="9">
        <v>0</v>
      </c>
      <c r="K6379" s="9">
        <v>0</v>
      </c>
      <c r="L6379" s="9">
        <v>12.343999999999999</v>
      </c>
      <c r="M6379" s="9">
        <v>48.088000000000001</v>
      </c>
      <c r="N6379" s="9">
        <v>54.667000000000002</v>
      </c>
      <c r="O6379" s="9">
        <v>54.667000000000002</v>
      </c>
      <c r="P6379" s="9">
        <v>42.444000000000003</v>
      </c>
      <c r="Q6379" s="9">
        <v>18</v>
      </c>
      <c r="R6379" s="9">
        <v>18</v>
      </c>
      <c r="S6379" s="9">
        <v>6.8</v>
      </c>
      <c r="T6379" s="9">
        <v>0</v>
      </c>
    </row>
    <row r="6380" spans="1:20" x14ac:dyDescent="0.35">
      <c r="A6380">
        <f t="shared" si="199"/>
        <v>6380</v>
      </c>
      <c r="B6380" s="3" t="s">
        <v>72</v>
      </c>
      <c r="C6380" s="3" t="s">
        <v>88</v>
      </c>
      <c r="D6380" s="3" t="s">
        <v>59</v>
      </c>
      <c r="E6380">
        <v>2028</v>
      </c>
      <c r="F6380" s="3" t="str">
        <f t="shared" si="198"/>
        <v>CBSpillLR.GRN2028</v>
      </c>
      <c r="G6380" s="9">
        <v>0</v>
      </c>
      <c r="H6380" s="9">
        <v>0</v>
      </c>
      <c r="I6380" s="9">
        <v>0</v>
      </c>
      <c r="J6380" s="9">
        <v>0</v>
      </c>
      <c r="K6380" s="9">
        <v>0</v>
      </c>
      <c r="L6380" s="9">
        <v>12.343999999999999</v>
      </c>
      <c r="M6380" s="9">
        <v>24.631</v>
      </c>
      <c r="N6380" s="9">
        <v>54.667000000000002</v>
      </c>
      <c r="O6380" s="9">
        <v>54.667000000000002</v>
      </c>
      <c r="P6380" s="9">
        <v>42.444000000000003</v>
      </c>
      <c r="Q6380" s="9">
        <v>18</v>
      </c>
      <c r="R6380" s="9">
        <v>18</v>
      </c>
      <c r="S6380" s="9">
        <v>6.8</v>
      </c>
      <c r="T6380" s="9">
        <v>0</v>
      </c>
    </row>
    <row r="6381" spans="1:20" x14ac:dyDescent="0.35">
      <c r="A6381">
        <f t="shared" si="199"/>
        <v>6381</v>
      </c>
      <c r="B6381" s="3" t="s">
        <v>72</v>
      </c>
      <c r="C6381" s="3" t="s">
        <v>88</v>
      </c>
      <c r="D6381" s="3" t="s">
        <v>59</v>
      </c>
      <c r="E6381">
        <v>2029</v>
      </c>
      <c r="F6381" s="3" t="str">
        <f t="shared" si="198"/>
        <v>CBSpillLR.GRN2029</v>
      </c>
      <c r="G6381" s="9">
        <v>0</v>
      </c>
      <c r="H6381" s="9">
        <v>0</v>
      </c>
      <c r="I6381" s="9">
        <v>0</v>
      </c>
      <c r="J6381" s="9">
        <v>0</v>
      </c>
      <c r="K6381" s="9">
        <v>0</v>
      </c>
      <c r="L6381" s="9">
        <v>12.343999999999999</v>
      </c>
      <c r="M6381" s="9">
        <v>54.667000000000002</v>
      </c>
      <c r="N6381" s="9">
        <v>54.667000000000002</v>
      </c>
      <c r="O6381" s="9">
        <v>54.667000000000002</v>
      </c>
      <c r="P6381" s="9">
        <v>42.444000000000003</v>
      </c>
      <c r="Q6381" s="9">
        <v>18</v>
      </c>
      <c r="R6381" s="9">
        <v>18</v>
      </c>
      <c r="S6381" s="9">
        <v>6.8</v>
      </c>
      <c r="T6381" s="9">
        <v>0</v>
      </c>
    </row>
    <row r="6382" spans="1:20" x14ac:dyDescent="0.35">
      <c r="A6382">
        <f t="shared" si="199"/>
        <v>6382</v>
      </c>
      <c r="B6382" s="3" t="s">
        <v>72</v>
      </c>
      <c r="C6382" s="3" t="s">
        <v>88</v>
      </c>
      <c r="D6382" s="3" t="s">
        <v>60</v>
      </c>
      <c r="E6382">
        <v>2020</v>
      </c>
      <c r="F6382" s="3" t="str">
        <f t="shared" si="198"/>
        <v>CBSpillL GOOS2020</v>
      </c>
      <c r="G6382" s="9">
        <v>0</v>
      </c>
      <c r="H6382" s="9">
        <v>0</v>
      </c>
      <c r="I6382" s="9">
        <v>0</v>
      </c>
      <c r="J6382" s="9">
        <v>0</v>
      </c>
      <c r="K6382" s="9">
        <v>0</v>
      </c>
      <c r="L6382" s="9">
        <v>13.045999999999999</v>
      </c>
      <c r="M6382" s="9">
        <v>61.337000000000003</v>
      </c>
      <c r="N6382" s="9">
        <v>65.218999999999994</v>
      </c>
      <c r="O6382" s="9">
        <v>64.921000000000006</v>
      </c>
      <c r="P6382" s="9">
        <v>59.606999999999999</v>
      </c>
      <c r="Q6382" s="9">
        <v>22.109000000000002</v>
      </c>
      <c r="R6382" s="9">
        <v>11.903</v>
      </c>
      <c r="S6382" s="9">
        <v>7</v>
      </c>
      <c r="T6382" s="9">
        <v>0</v>
      </c>
    </row>
    <row r="6383" spans="1:20" x14ac:dyDescent="0.35">
      <c r="A6383">
        <f t="shared" si="199"/>
        <v>6383</v>
      </c>
      <c r="B6383" s="3" t="s">
        <v>72</v>
      </c>
      <c r="C6383" s="3" t="s">
        <v>88</v>
      </c>
      <c r="D6383" s="3" t="s">
        <v>60</v>
      </c>
      <c r="E6383">
        <v>2021</v>
      </c>
      <c r="F6383" s="3" t="str">
        <f t="shared" si="198"/>
        <v>CBSpillL GOOS2021</v>
      </c>
      <c r="G6383" s="9">
        <v>0</v>
      </c>
      <c r="H6383" s="9">
        <v>0</v>
      </c>
      <c r="I6383" s="9">
        <v>0</v>
      </c>
      <c r="J6383" s="9">
        <v>0</v>
      </c>
      <c r="K6383" s="9">
        <v>0</v>
      </c>
      <c r="L6383" s="9">
        <v>14.023</v>
      </c>
      <c r="M6383" s="9">
        <v>62.872999999999998</v>
      </c>
      <c r="N6383" s="9">
        <v>68.334000000000003</v>
      </c>
      <c r="O6383" s="9">
        <v>70.334000000000003</v>
      </c>
      <c r="P6383" s="9">
        <v>61.210999999999999</v>
      </c>
      <c r="Q6383" s="9">
        <v>33.216999999999999</v>
      </c>
      <c r="R6383" s="9">
        <v>18.995000000000001</v>
      </c>
      <c r="S6383" s="9">
        <v>7</v>
      </c>
      <c r="T6383" s="9">
        <v>0</v>
      </c>
    </row>
    <row r="6384" spans="1:20" x14ac:dyDescent="0.35">
      <c r="A6384">
        <f t="shared" si="199"/>
        <v>6384</v>
      </c>
      <c r="B6384" s="3" t="s">
        <v>72</v>
      </c>
      <c r="C6384" s="3" t="s">
        <v>88</v>
      </c>
      <c r="D6384" s="3" t="s">
        <v>60</v>
      </c>
      <c r="E6384">
        <v>2022</v>
      </c>
      <c r="F6384" s="3" t="str">
        <f t="shared" si="198"/>
        <v>CBSpillL GOOS2022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13.314</v>
      </c>
      <c r="M6384" s="9">
        <v>60.639000000000003</v>
      </c>
      <c r="N6384" s="9">
        <v>63.551000000000002</v>
      </c>
      <c r="O6384" s="9">
        <v>63.78</v>
      </c>
      <c r="P6384" s="9">
        <v>42.883000000000003</v>
      </c>
      <c r="Q6384" s="9">
        <v>10.554</v>
      </c>
      <c r="R6384" s="9">
        <v>9.08</v>
      </c>
      <c r="S6384" s="9">
        <v>7</v>
      </c>
      <c r="T6384" s="9">
        <v>0</v>
      </c>
    </row>
    <row r="6385" spans="1:20" x14ac:dyDescent="0.35">
      <c r="A6385">
        <f t="shared" si="199"/>
        <v>6385</v>
      </c>
      <c r="B6385" s="3" t="s">
        <v>72</v>
      </c>
      <c r="C6385" s="3" t="s">
        <v>88</v>
      </c>
      <c r="D6385" s="3" t="s">
        <v>60</v>
      </c>
      <c r="E6385">
        <v>2023</v>
      </c>
      <c r="F6385" s="3" t="str">
        <f t="shared" si="198"/>
        <v>CBSpillL GOOS2023</v>
      </c>
      <c r="G6385" s="9">
        <v>0</v>
      </c>
      <c r="H6385" s="9">
        <v>0</v>
      </c>
      <c r="I6385" s="9">
        <v>0</v>
      </c>
      <c r="J6385" s="9">
        <v>0</v>
      </c>
      <c r="K6385" s="9">
        <v>0</v>
      </c>
      <c r="L6385" s="9">
        <v>12.705</v>
      </c>
      <c r="M6385" s="9">
        <v>61.38</v>
      </c>
      <c r="N6385" s="9">
        <v>61.997</v>
      </c>
      <c r="O6385" s="9">
        <v>60.81</v>
      </c>
      <c r="P6385" s="9">
        <v>55.17</v>
      </c>
      <c r="Q6385" s="9">
        <v>17.315000000000001</v>
      </c>
      <c r="R6385" s="9">
        <v>11.036</v>
      </c>
      <c r="S6385" s="9">
        <v>7</v>
      </c>
      <c r="T6385" s="9">
        <v>0</v>
      </c>
    </row>
    <row r="6386" spans="1:20" x14ac:dyDescent="0.35">
      <c r="A6386">
        <f t="shared" si="199"/>
        <v>6386</v>
      </c>
      <c r="B6386" s="3" t="s">
        <v>72</v>
      </c>
      <c r="C6386" s="3" t="s">
        <v>88</v>
      </c>
      <c r="D6386" s="3" t="s">
        <v>60</v>
      </c>
      <c r="E6386">
        <v>2024</v>
      </c>
      <c r="F6386" s="3" t="str">
        <f t="shared" si="198"/>
        <v>CBSpillL GOOS2024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12.662000000000001</v>
      </c>
      <c r="M6386" s="9">
        <v>24.731999999999999</v>
      </c>
      <c r="N6386" s="9">
        <v>60.7</v>
      </c>
      <c r="O6386" s="9">
        <v>65.207999999999998</v>
      </c>
      <c r="P6386" s="9">
        <v>43.652999999999999</v>
      </c>
      <c r="Q6386" s="9">
        <v>11.843</v>
      </c>
      <c r="R6386" s="9">
        <v>10.409000000000001</v>
      </c>
      <c r="S6386" s="9">
        <v>7</v>
      </c>
      <c r="T6386" s="9">
        <v>0</v>
      </c>
    </row>
    <row r="6387" spans="1:20" x14ac:dyDescent="0.35">
      <c r="A6387">
        <f t="shared" si="199"/>
        <v>6387</v>
      </c>
      <c r="B6387" s="3" t="s">
        <v>72</v>
      </c>
      <c r="C6387" s="3" t="s">
        <v>88</v>
      </c>
      <c r="D6387" s="3" t="s">
        <v>60</v>
      </c>
      <c r="E6387">
        <v>2025</v>
      </c>
      <c r="F6387" s="3" t="str">
        <f t="shared" si="198"/>
        <v>CBSpillL GOOS2025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13.411</v>
      </c>
      <c r="M6387" s="9">
        <v>61.546999999999997</v>
      </c>
      <c r="N6387" s="9">
        <v>62.743000000000002</v>
      </c>
      <c r="O6387" s="9">
        <v>62.093000000000004</v>
      </c>
      <c r="P6387" s="9">
        <v>45.686</v>
      </c>
      <c r="Q6387" s="9">
        <v>11.021000000000001</v>
      </c>
      <c r="R6387" s="9">
        <v>8.9329999999999998</v>
      </c>
      <c r="S6387" s="9">
        <v>7</v>
      </c>
      <c r="T6387" s="9">
        <v>0</v>
      </c>
    </row>
    <row r="6388" spans="1:20" x14ac:dyDescent="0.35">
      <c r="A6388">
        <f t="shared" si="199"/>
        <v>6388</v>
      </c>
      <c r="B6388" s="3" t="s">
        <v>72</v>
      </c>
      <c r="C6388" s="3" t="s">
        <v>88</v>
      </c>
      <c r="D6388" s="3" t="s">
        <v>60</v>
      </c>
      <c r="E6388">
        <v>2026</v>
      </c>
      <c r="F6388" s="3" t="str">
        <f t="shared" si="198"/>
        <v>CBSpillL GOOS2026</v>
      </c>
      <c r="G6388" s="9">
        <v>0</v>
      </c>
      <c r="H6388" s="9">
        <v>0</v>
      </c>
      <c r="I6388" s="9">
        <v>0</v>
      </c>
      <c r="J6388" s="9">
        <v>0</v>
      </c>
      <c r="K6388" s="9">
        <v>0</v>
      </c>
      <c r="L6388" s="9">
        <v>13.628</v>
      </c>
      <c r="M6388" s="9">
        <v>64.67</v>
      </c>
      <c r="N6388" s="9">
        <v>66.882000000000005</v>
      </c>
      <c r="O6388" s="9">
        <v>68.364000000000004</v>
      </c>
      <c r="P6388" s="9">
        <v>62.481000000000002</v>
      </c>
      <c r="Q6388" s="9">
        <v>20.291</v>
      </c>
      <c r="R6388" s="9">
        <v>13.38</v>
      </c>
      <c r="S6388" s="9">
        <v>7</v>
      </c>
      <c r="T6388" s="9">
        <v>0</v>
      </c>
    </row>
    <row r="6389" spans="1:20" x14ac:dyDescent="0.35">
      <c r="A6389">
        <f t="shared" si="199"/>
        <v>6389</v>
      </c>
      <c r="B6389" s="3" t="s">
        <v>72</v>
      </c>
      <c r="C6389" s="3" t="s">
        <v>88</v>
      </c>
      <c r="D6389" s="3" t="s">
        <v>60</v>
      </c>
      <c r="E6389">
        <v>2027</v>
      </c>
      <c r="F6389" s="3" t="str">
        <f t="shared" si="198"/>
        <v>CBSpillL GOOS2027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9">
        <v>12.688000000000001</v>
      </c>
      <c r="M6389" s="9">
        <v>48.628999999999998</v>
      </c>
      <c r="N6389" s="9">
        <v>66.424999999999997</v>
      </c>
      <c r="O6389" s="9">
        <v>62.8</v>
      </c>
      <c r="P6389" s="9">
        <v>47.19</v>
      </c>
      <c r="Q6389" s="9">
        <v>12.44</v>
      </c>
      <c r="R6389" s="9">
        <v>9.9619999999999997</v>
      </c>
      <c r="S6389" s="9">
        <v>7</v>
      </c>
      <c r="T6389" s="9">
        <v>0</v>
      </c>
    </row>
    <row r="6390" spans="1:20" x14ac:dyDescent="0.35">
      <c r="A6390">
        <f t="shared" si="199"/>
        <v>6390</v>
      </c>
      <c r="B6390" s="3" t="s">
        <v>72</v>
      </c>
      <c r="C6390" s="3" t="s">
        <v>88</v>
      </c>
      <c r="D6390" s="3" t="s">
        <v>60</v>
      </c>
      <c r="E6390">
        <v>2028</v>
      </c>
      <c r="F6390" s="3" t="str">
        <f t="shared" si="198"/>
        <v>CBSpillL GOOS2028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12.996</v>
      </c>
      <c r="M6390" s="9">
        <v>25.648</v>
      </c>
      <c r="N6390" s="9">
        <v>59.951000000000001</v>
      </c>
      <c r="O6390" s="9">
        <v>65.287000000000006</v>
      </c>
      <c r="P6390" s="9">
        <v>52.587000000000003</v>
      </c>
      <c r="Q6390" s="9">
        <v>14.842000000000001</v>
      </c>
      <c r="R6390" s="9">
        <v>10.872999999999999</v>
      </c>
      <c r="S6390" s="9">
        <v>7</v>
      </c>
      <c r="T6390" s="9">
        <v>0</v>
      </c>
    </row>
    <row r="6391" spans="1:20" x14ac:dyDescent="0.35">
      <c r="A6391">
        <f t="shared" si="199"/>
        <v>6391</v>
      </c>
      <c r="B6391" s="3" t="s">
        <v>72</v>
      </c>
      <c r="C6391" s="3" t="s">
        <v>88</v>
      </c>
      <c r="D6391" s="3" t="s">
        <v>60</v>
      </c>
      <c r="E6391">
        <v>2029</v>
      </c>
      <c r="F6391" s="3" t="str">
        <f t="shared" si="198"/>
        <v>CBSpillL GOOS2029</v>
      </c>
      <c r="G6391" s="9">
        <v>0</v>
      </c>
      <c r="H6391" s="9">
        <v>0</v>
      </c>
      <c r="I6391" s="9">
        <v>0</v>
      </c>
      <c r="J6391" s="9">
        <v>0</v>
      </c>
      <c r="K6391" s="9">
        <v>0</v>
      </c>
      <c r="L6391" s="9">
        <v>13.255000000000001</v>
      </c>
      <c r="M6391" s="9">
        <v>63.540999999999997</v>
      </c>
      <c r="N6391" s="9">
        <v>61.33</v>
      </c>
      <c r="O6391" s="9">
        <v>66.19</v>
      </c>
      <c r="P6391" s="9">
        <v>47.100999999999999</v>
      </c>
      <c r="Q6391" s="9">
        <v>14.095000000000001</v>
      </c>
      <c r="R6391" s="9">
        <v>10.231999999999999</v>
      </c>
      <c r="S6391" s="9">
        <v>7</v>
      </c>
      <c r="T6391" s="9">
        <v>0</v>
      </c>
    </row>
    <row r="6392" spans="1:20" x14ac:dyDescent="0.35">
      <c r="A6392">
        <f t="shared" si="199"/>
        <v>6392</v>
      </c>
      <c r="B6392" s="3" t="s">
        <v>72</v>
      </c>
      <c r="C6392" s="3" t="s">
        <v>88</v>
      </c>
      <c r="D6392" s="3" t="s">
        <v>61</v>
      </c>
      <c r="E6392">
        <v>2020</v>
      </c>
      <c r="F6392" s="3" t="str">
        <f t="shared" si="198"/>
        <v>CBSpillLR MON2020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17.010999999999999</v>
      </c>
      <c r="M6392" s="9">
        <v>74.501999999999995</v>
      </c>
      <c r="N6392" s="9">
        <v>75.332999999999998</v>
      </c>
      <c r="O6392" s="9">
        <v>75.332999999999998</v>
      </c>
      <c r="P6392" s="9">
        <v>55.889000000000003</v>
      </c>
      <c r="Q6392" s="9">
        <v>17</v>
      </c>
      <c r="R6392" s="9">
        <v>17</v>
      </c>
      <c r="S6392" s="9">
        <v>6.8</v>
      </c>
      <c r="T6392" s="9">
        <v>0</v>
      </c>
    </row>
    <row r="6393" spans="1:20" x14ac:dyDescent="0.35">
      <c r="A6393">
        <f t="shared" si="199"/>
        <v>6393</v>
      </c>
      <c r="B6393" s="3" t="s">
        <v>72</v>
      </c>
      <c r="C6393" s="3" t="s">
        <v>88</v>
      </c>
      <c r="D6393" s="3" t="s">
        <v>61</v>
      </c>
      <c r="E6393">
        <v>2021</v>
      </c>
      <c r="F6393" s="3" t="str">
        <f t="shared" si="198"/>
        <v>CBSpillLR MON2021</v>
      </c>
      <c r="G6393" s="9">
        <v>0</v>
      </c>
      <c r="H6393" s="9">
        <v>0</v>
      </c>
      <c r="I6393" s="9">
        <v>0</v>
      </c>
      <c r="J6393" s="9">
        <v>0</v>
      </c>
      <c r="K6393" s="9">
        <v>0</v>
      </c>
      <c r="L6393" s="9">
        <v>17.010999999999999</v>
      </c>
      <c r="M6393" s="9">
        <v>75.332999999999998</v>
      </c>
      <c r="N6393" s="9">
        <v>75.332999999999998</v>
      </c>
      <c r="O6393" s="9">
        <v>75.332999999999998</v>
      </c>
      <c r="P6393" s="9">
        <v>55.889000000000003</v>
      </c>
      <c r="Q6393" s="9">
        <v>17</v>
      </c>
      <c r="R6393" s="9">
        <v>17</v>
      </c>
      <c r="S6393" s="9">
        <v>6.8</v>
      </c>
      <c r="T6393" s="9">
        <v>0</v>
      </c>
    </row>
    <row r="6394" spans="1:20" x14ac:dyDescent="0.35">
      <c r="A6394">
        <f t="shared" si="199"/>
        <v>6394</v>
      </c>
      <c r="B6394" s="3" t="s">
        <v>72</v>
      </c>
      <c r="C6394" s="3" t="s">
        <v>88</v>
      </c>
      <c r="D6394" s="3" t="s">
        <v>61</v>
      </c>
      <c r="E6394">
        <v>2022</v>
      </c>
      <c r="F6394" s="3" t="str">
        <f t="shared" si="198"/>
        <v>CBSpillLR MON2022</v>
      </c>
      <c r="G6394" s="9">
        <v>0</v>
      </c>
      <c r="H6394" s="9">
        <v>0</v>
      </c>
      <c r="I6394" s="9">
        <v>0</v>
      </c>
      <c r="J6394" s="9">
        <v>0</v>
      </c>
      <c r="K6394" s="9">
        <v>0</v>
      </c>
      <c r="L6394" s="9">
        <v>17.010999999999999</v>
      </c>
      <c r="M6394" s="9">
        <v>67.406000000000006</v>
      </c>
      <c r="N6394" s="9">
        <v>75.332999999999998</v>
      </c>
      <c r="O6394" s="9">
        <v>75.332999999999998</v>
      </c>
      <c r="P6394" s="9">
        <v>40.250999999999998</v>
      </c>
      <c r="Q6394" s="9">
        <v>17</v>
      </c>
      <c r="R6394" s="9">
        <v>14.343999999999999</v>
      </c>
      <c r="S6394" s="9">
        <v>6.8</v>
      </c>
      <c r="T6394" s="9">
        <v>0</v>
      </c>
    </row>
    <row r="6395" spans="1:20" x14ac:dyDescent="0.35">
      <c r="A6395">
        <f t="shared" si="199"/>
        <v>6395</v>
      </c>
      <c r="B6395" s="3" t="s">
        <v>72</v>
      </c>
      <c r="C6395" s="3" t="s">
        <v>88</v>
      </c>
      <c r="D6395" s="3" t="s">
        <v>61</v>
      </c>
      <c r="E6395">
        <v>2023</v>
      </c>
      <c r="F6395" s="3" t="str">
        <f t="shared" si="198"/>
        <v>CBSpillLR MON2023</v>
      </c>
      <c r="G6395" s="9">
        <v>0</v>
      </c>
      <c r="H6395" s="9">
        <v>0</v>
      </c>
      <c r="I6395" s="9">
        <v>0</v>
      </c>
      <c r="J6395" s="9">
        <v>0</v>
      </c>
      <c r="K6395" s="9">
        <v>0</v>
      </c>
      <c r="L6395" s="9">
        <v>17.010999999999999</v>
      </c>
      <c r="M6395" s="9">
        <v>75.332999999999998</v>
      </c>
      <c r="N6395" s="9">
        <v>75.332999999999998</v>
      </c>
      <c r="O6395" s="9">
        <v>67.822999999999993</v>
      </c>
      <c r="P6395" s="9">
        <v>55.889000000000003</v>
      </c>
      <c r="Q6395" s="9">
        <v>17</v>
      </c>
      <c r="R6395" s="9">
        <v>17</v>
      </c>
      <c r="S6395" s="9">
        <v>6.8</v>
      </c>
      <c r="T6395" s="9">
        <v>0</v>
      </c>
    </row>
    <row r="6396" spans="1:20" x14ac:dyDescent="0.35">
      <c r="A6396">
        <f t="shared" si="199"/>
        <v>6396</v>
      </c>
      <c r="B6396" s="3" t="s">
        <v>72</v>
      </c>
      <c r="C6396" s="3" t="s">
        <v>88</v>
      </c>
      <c r="D6396" s="3" t="s">
        <v>61</v>
      </c>
      <c r="E6396">
        <v>2024</v>
      </c>
      <c r="F6396" s="3" t="str">
        <f t="shared" si="198"/>
        <v>CBSpillLR MON2024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17.010999999999999</v>
      </c>
      <c r="M6396" s="9">
        <v>24.314</v>
      </c>
      <c r="N6396" s="9">
        <v>67.027000000000001</v>
      </c>
      <c r="O6396" s="9">
        <v>75.332999999999998</v>
      </c>
      <c r="P6396" s="9">
        <v>42.067</v>
      </c>
      <c r="Q6396" s="9">
        <v>17</v>
      </c>
      <c r="R6396" s="9">
        <v>17</v>
      </c>
      <c r="S6396" s="9">
        <v>6.8</v>
      </c>
      <c r="T6396" s="9">
        <v>0</v>
      </c>
    </row>
    <row r="6397" spans="1:20" x14ac:dyDescent="0.35">
      <c r="A6397">
        <f t="shared" si="199"/>
        <v>6397</v>
      </c>
      <c r="B6397" s="3" t="s">
        <v>72</v>
      </c>
      <c r="C6397" s="3" t="s">
        <v>88</v>
      </c>
      <c r="D6397" s="3" t="s">
        <v>61</v>
      </c>
      <c r="E6397">
        <v>2025</v>
      </c>
      <c r="F6397" s="3" t="str">
        <f t="shared" si="198"/>
        <v>CBSpillLR MON2025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17.010999999999999</v>
      </c>
      <c r="M6397" s="9">
        <v>75.332999999999998</v>
      </c>
      <c r="N6397" s="9">
        <v>75.332999999999998</v>
      </c>
      <c r="O6397" s="9">
        <v>75.332999999999998</v>
      </c>
      <c r="P6397" s="9">
        <v>51.320999999999998</v>
      </c>
      <c r="Q6397" s="9">
        <v>17</v>
      </c>
      <c r="R6397" s="9">
        <v>13.395</v>
      </c>
      <c r="S6397" s="9">
        <v>6.8</v>
      </c>
      <c r="T6397" s="9">
        <v>0</v>
      </c>
    </row>
    <row r="6398" spans="1:20" x14ac:dyDescent="0.35">
      <c r="A6398">
        <f t="shared" si="199"/>
        <v>6398</v>
      </c>
      <c r="B6398" s="3" t="s">
        <v>72</v>
      </c>
      <c r="C6398" s="3" t="s">
        <v>88</v>
      </c>
      <c r="D6398" s="3" t="s">
        <v>61</v>
      </c>
      <c r="E6398">
        <v>2026</v>
      </c>
      <c r="F6398" s="3" t="str">
        <f t="shared" si="198"/>
        <v>CBSpillLR MON2026</v>
      </c>
      <c r="G6398" s="9">
        <v>0</v>
      </c>
      <c r="H6398" s="9">
        <v>0</v>
      </c>
      <c r="I6398" s="9">
        <v>0</v>
      </c>
      <c r="J6398" s="9">
        <v>0</v>
      </c>
      <c r="K6398" s="9">
        <v>0</v>
      </c>
      <c r="L6398" s="9">
        <v>17.010999999999999</v>
      </c>
      <c r="M6398" s="9">
        <v>75.332999999999998</v>
      </c>
      <c r="N6398" s="9">
        <v>75.332999999999998</v>
      </c>
      <c r="O6398" s="9">
        <v>75.332999999999998</v>
      </c>
      <c r="P6398" s="9">
        <v>55.889000000000003</v>
      </c>
      <c r="Q6398" s="9">
        <v>17</v>
      </c>
      <c r="R6398" s="9">
        <v>17</v>
      </c>
      <c r="S6398" s="9">
        <v>6.8</v>
      </c>
      <c r="T6398" s="9">
        <v>0</v>
      </c>
    </row>
    <row r="6399" spans="1:20" x14ac:dyDescent="0.35">
      <c r="A6399">
        <f t="shared" si="199"/>
        <v>6399</v>
      </c>
      <c r="B6399" s="3" t="s">
        <v>72</v>
      </c>
      <c r="C6399" s="3" t="s">
        <v>88</v>
      </c>
      <c r="D6399" s="3" t="s">
        <v>61</v>
      </c>
      <c r="E6399">
        <v>2027</v>
      </c>
      <c r="F6399" s="3" t="str">
        <f t="shared" si="198"/>
        <v>CBSpillLR MON2027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17.010999999999999</v>
      </c>
      <c r="M6399" s="9">
        <v>47.63</v>
      </c>
      <c r="N6399" s="9">
        <v>75.332999999999998</v>
      </c>
      <c r="O6399" s="9">
        <v>75.332999999999998</v>
      </c>
      <c r="P6399" s="9">
        <v>55.889000000000003</v>
      </c>
      <c r="Q6399" s="9">
        <v>17</v>
      </c>
      <c r="R6399" s="9">
        <v>17</v>
      </c>
      <c r="S6399" s="9">
        <v>6.8</v>
      </c>
      <c r="T6399" s="9">
        <v>0</v>
      </c>
    </row>
    <row r="6400" spans="1:20" x14ac:dyDescent="0.35">
      <c r="A6400">
        <f t="shared" si="199"/>
        <v>6400</v>
      </c>
      <c r="B6400" s="3" t="s">
        <v>72</v>
      </c>
      <c r="C6400" s="3" t="s">
        <v>88</v>
      </c>
      <c r="D6400" s="3" t="s">
        <v>61</v>
      </c>
      <c r="E6400">
        <v>2028</v>
      </c>
      <c r="F6400" s="3" t="str">
        <f t="shared" si="198"/>
        <v>CBSpillLR MON2028</v>
      </c>
      <c r="G6400" s="9">
        <v>0</v>
      </c>
      <c r="H6400" s="9">
        <v>0</v>
      </c>
      <c r="I6400" s="9">
        <v>0</v>
      </c>
      <c r="J6400" s="9">
        <v>0</v>
      </c>
      <c r="K6400" s="9">
        <v>0</v>
      </c>
      <c r="L6400" s="9">
        <v>17.010999999999999</v>
      </c>
      <c r="M6400" s="9">
        <v>24.567</v>
      </c>
      <c r="N6400" s="9">
        <v>59.305999999999997</v>
      </c>
      <c r="O6400" s="9">
        <v>75.332999999999998</v>
      </c>
      <c r="P6400" s="9">
        <v>55.889000000000003</v>
      </c>
      <c r="Q6400" s="9">
        <v>17</v>
      </c>
      <c r="R6400" s="9">
        <v>17</v>
      </c>
      <c r="S6400" s="9">
        <v>6.8</v>
      </c>
      <c r="T6400" s="9">
        <v>0</v>
      </c>
    </row>
    <row r="6401" spans="1:20" x14ac:dyDescent="0.35">
      <c r="A6401">
        <f t="shared" si="199"/>
        <v>6401</v>
      </c>
      <c r="B6401" s="3" t="s">
        <v>72</v>
      </c>
      <c r="C6401" s="3" t="s">
        <v>88</v>
      </c>
      <c r="D6401" s="3" t="s">
        <v>61</v>
      </c>
      <c r="E6401">
        <v>2029</v>
      </c>
      <c r="F6401" s="3" t="str">
        <f t="shared" si="198"/>
        <v>CBSpillLR MON2029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17.010999999999999</v>
      </c>
      <c r="M6401" s="9">
        <v>75.332999999999998</v>
      </c>
      <c r="N6401" s="9">
        <v>73.022000000000006</v>
      </c>
      <c r="O6401" s="9">
        <v>75.332999999999998</v>
      </c>
      <c r="P6401" s="9">
        <v>55.889000000000003</v>
      </c>
      <c r="Q6401" s="9">
        <v>17</v>
      </c>
      <c r="R6401" s="9">
        <v>17</v>
      </c>
      <c r="S6401" s="9">
        <v>6.8</v>
      </c>
      <c r="T6401" s="9">
        <v>0</v>
      </c>
    </row>
    <row r="6402" spans="1:20" x14ac:dyDescent="0.35">
      <c r="A6402">
        <f t="shared" si="199"/>
        <v>6402</v>
      </c>
      <c r="B6402" s="3" t="s">
        <v>72</v>
      </c>
      <c r="C6402" s="3" t="s">
        <v>88</v>
      </c>
      <c r="D6402" s="3" t="s">
        <v>62</v>
      </c>
      <c r="E6402">
        <v>2020</v>
      </c>
      <c r="F6402" s="3" t="str">
        <f t="shared" ref="F6402:F6465" si="200">_xlfn.CONCAT(B6402,C6402,D6402,E6402)</f>
        <v>CBSpillICE H2020</v>
      </c>
      <c r="G6402" s="9">
        <v>0</v>
      </c>
      <c r="H6402" s="9">
        <v>0</v>
      </c>
      <c r="I6402" s="9">
        <v>0</v>
      </c>
      <c r="J6402" s="9">
        <v>0</v>
      </c>
      <c r="K6402" s="9">
        <v>0</v>
      </c>
      <c r="L6402" s="9">
        <v>19.055</v>
      </c>
      <c r="M6402" s="9">
        <v>74.742999999999995</v>
      </c>
      <c r="N6402" s="9">
        <v>91.807000000000002</v>
      </c>
      <c r="O6402" s="9">
        <v>91.242000000000004</v>
      </c>
      <c r="P6402" s="9">
        <v>78.459999999999994</v>
      </c>
      <c r="Q6402" s="9">
        <v>21.303999999999998</v>
      </c>
      <c r="R6402" s="9">
        <v>10.738</v>
      </c>
      <c r="S6402" s="9">
        <v>8.4</v>
      </c>
      <c r="T6402" s="9">
        <v>0</v>
      </c>
    </row>
    <row r="6403" spans="1:20" x14ac:dyDescent="0.35">
      <c r="A6403">
        <f t="shared" ref="A6403:A6466" si="201">A6402+1</f>
        <v>6403</v>
      </c>
      <c r="B6403" s="3" t="s">
        <v>72</v>
      </c>
      <c r="C6403" s="3" t="s">
        <v>88</v>
      </c>
      <c r="D6403" s="3" t="s">
        <v>62</v>
      </c>
      <c r="E6403">
        <v>2021</v>
      </c>
      <c r="F6403" s="3" t="str">
        <f t="shared" si="200"/>
        <v>CBSpillICE H2021</v>
      </c>
      <c r="G6403" s="9">
        <v>0</v>
      </c>
      <c r="H6403" s="9">
        <v>0</v>
      </c>
      <c r="I6403" s="9">
        <v>0</v>
      </c>
      <c r="J6403" s="9">
        <v>0</v>
      </c>
      <c r="K6403" s="9">
        <v>0</v>
      </c>
      <c r="L6403" s="9">
        <v>20.085000000000001</v>
      </c>
      <c r="M6403" s="9">
        <v>89.525999999999996</v>
      </c>
      <c r="N6403" s="9">
        <v>94.757999999999996</v>
      </c>
      <c r="O6403" s="9">
        <v>96.364999999999995</v>
      </c>
      <c r="P6403" s="9">
        <v>79.501000000000005</v>
      </c>
      <c r="Q6403" s="9">
        <v>32.274999999999999</v>
      </c>
      <c r="R6403" s="9">
        <v>17.837</v>
      </c>
      <c r="S6403" s="9">
        <v>8.4</v>
      </c>
      <c r="T6403" s="9">
        <v>0</v>
      </c>
    </row>
    <row r="6404" spans="1:20" x14ac:dyDescent="0.35">
      <c r="A6404">
        <f t="shared" si="201"/>
        <v>6404</v>
      </c>
      <c r="B6404" s="3" t="s">
        <v>72</v>
      </c>
      <c r="C6404" s="3" t="s">
        <v>88</v>
      </c>
      <c r="D6404" s="3" t="s">
        <v>62</v>
      </c>
      <c r="E6404">
        <v>2022</v>
      </c>
      <c r="F6404" s="3" t="str">
        <f t="shared" si="200"/>
        <v>CBSpillICE H2022</v>
      </c>
      <c r="G6404" s="9">
        <v>0</v>
      </c>
      <c r="H6404" s="9">
        <v>0</v>
      </c>
      <c r="I6404" s="9">
        <v>0</v>
      </c>
      <c r="J6404" s="9">
        <v>0</v>
      </c>
      <c r="K6404" s="9">
        <v>0</v>
      </c>
      <c r="L6404" s="9">
        <v>19.323</v>
      </c>
      <c r="M6404" s="9">
        <v>67.813999999999993</v>
      </c>
      <c r="N6404" s="9">
        <v>90.015000000000001</v>
      </c>
      <c r="O6404" s="9">
        <v>90.266999999999996</v>
      </c>
      <c r="P6404" s="9">
        <v>40.786999999999999</v>
      </c>
      <c r="Q6404" s="9">
        <v>9.4469999999999992</v>
      </c>
      <c r="R6404" s="9">
        <v>8.4</v>
      </c>
      <c r="S6404" s="9">
        <v>8.4</v>
      </c>
      <c r="T6404" s="9">
        <v>0</v>
      </c>
    </row>
    <row r="6405" spans="1:20" x14ac:dyDescent="0.35">
      <c r="A6405">
        <f t="shared" si="201"/>
        <v>6405</v>
      </c>
      <c r="B6405" s="3" t="s">
        <v>72</v>
      </c>
      <c r="C6405" s="3" t="s">
        <v>88</v>
      </c>
      <c r="D6405" s="3" t="s">
        <v>62</v>
      </c>
      <c r="E6405">
        <v>2023</v>
      </c>
      <c r="F6405" s="3" t="str">
        <f t="shared" si="200"/>
        <v>CBSpillICE H2023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18.699000000000002</v>
      </c>
      <c r="M6405" s="9">
        <v>76.78</v>
      </c>
      <c r="N6405" s="9">
        <v>81.046000000000006</v>
      </c>
      <c r="O6405" s="9">
        <v>67.869</v>
      </c>
      <c r="P6405" s="9">
        <v>73.935000000000002</v>
      </c>
      <c r="Q6405" s="9">
        <v>16.521999999999998</v>
      </c>
      <c r="R6405" s="9">
        <v>9.8930000000000007</v>
      </c>
      <c r="S6405" s="9">
        <v>8.4</v>
      </c>
      <c r="T6405" s="9">
        <v>0</v>
      </c>
    </row>
    <row r="6406" spans="1:20" x14ac:dyDescent="0.35">
      <c r="A6406">
        <f t="shared" si="201"/>
        <v>6406</v>
      </c>
      <c r="B6406" s="3" t="s">
        <v>72</v>
      </c>
      <c r="C6406" s="3" t="s">
        <v>88</v>
      </c>
      <c r="D6406" s="3" t="s">
        <v>62</v>
      </c>
      <c r="E6406">
        <v>2024</v>
      </c>
      <c r="F6406" s="3" t="str">
        <f t="shared" si="200"/>
        <v>CBSpillICE H2024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18.651</v>
      </c>
      <c r="M6406" s="9">
        <v>24.841999999999999</v>
      </c>
      <c r="N6406" s="9">
        <v>66.679000000000002</v>
      </c>
      <c r="O6406" s="9">
        <v>91.763000000000005</v>
      </c>
      <c r="P6406" s="9">
        <v>42.283000000000001</v>
      </c>
      <c r="Q6406" s="9">
        <v>10.914999999999999</v>
      </c>
      <c r="R6406" s="9">
        <v>9.3439999999999994</v>
      </c>
      <c r="S6406" s="9">
        <v>8.4</v>
      </c>
      <c r="T6406" s="9">
        <v>0</v>
      </c>
    </row>
    <row r="6407" spans="1:20" x14ac:dyDescent="0.35">
      <c r="A6407">
        <f t="shared" si="201"/>
        <v>6407</v>
      </c>
      <c r="B6407" s="3" t="s">
        <v>72</v>
      </c>
      <c r="C6407" s="3" t="s">
        <v>88</v>
      </c>
      <c r="D6407" s="3" t="s">
        <v>62</v>
      </c>
      <c r="E6407">
        <v>2025</v>
      </c>
      <c r="F6407" s="3" t="str">
        <f t="shared" si="200"/>
        <v>CBSpillICE H2025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9">
        <v>19.402000000000001</v>
      </c>
      <c r="M6407" s="9">
        <v>77.239000000000004</v>
      </c>
      <c r="N6407" s="9">
        <v>87.412000000000006</v>
      </c>
      <c r="O6407" s="9">
        <v>81.069999999999993</v>
      </c>
      <c r="P6407" s="9">
        <v>51.701000000000001</v>
      </c>
      <c r="Q6407" s="9">
        <v>9.843</v>
      </c>
      <c r="R6407" s="9">
        <v>8.4</v>
      </c>
      <c r="S6407" s="9">
        <v>8.4</v>
      </c>
      <c r="T6407" s="9">
        <v>0</v>
      </c>
    </row>
    <row r="6408" spans="1:20" x14ac:dyDescent="0.35">
      <c r="A6408">
        <f t="shared" si="201"/>
        <v>6408</v>
      </c>
      <c r="B6408" s="3" t="s">
        <v>72</v>
      </c>
      <c r="C6408" s="3" t="s">
        <v>88</v>
      </c>
      <c r="D6408" s="3" t="s">
        <v>62</v>
      </c>
      <c r="E6408">
        <v>2026</v>
      </c>
      <c r="F6408" s="3" t="str">
        <f t="shared" si="200"/>
        <v>CBSpillICE H2026</v>
      </c>
      <c r="G6408" s="9">
        <v>0</v>
      </c>
      <c r="H6408" s="9">
        <v>0</v>
      </c>
      <c r="I6408" s="9">
        <v>0</v>
      </c>
      <c r="J6408" s="9">
        <v>0</v>
      </c>
      <c r="K6408" s="9">
        <v>0</v>
      </c>
      <c r="L6408" s="9">
        <v>19.64</v>
      </c>
      <c r="M6408" s="9">
        <v>91.388000000000005</v>
      </c>
      <c r="N6408" s="9">
        <v>93.415000000000006</v>
      </c>
      <c r="O6408" s="9">
        <v>94.468999999999994</v>
      </c>
      <c r="P6408" s="9">
        <v>81.162999999999997</v>
      </c>
      <c r="Q6408" s="9">
        <v>19.388000000000002</v>
      </c>
      <c r="R6408" s="9">
        <v>12.13</v>
      </c>
      <c r="S6408" s="9">
        <v>8.4</v>
      </c>
      <c r="T6408" s="9">
        <v>0</v>
      </c>
    </row>
    <row r="6409" spans="1:20" x14ac:dyDescent="0.35">
      <c r="A6409">
        <f t="shared" si="201"/>
        <v>6409</v>
      </c>
      <c r="B6409" s="3" t="s">
        <v>72</v>
      </c>
      <c r="C6409" s="3" t="s">
        <v>88</v>
      </c>
      <c r="D6409" s="3" t="s">
        <v>62</v>
      </c>
      <c r="E6409">
        <v>2027</v>
      </c>
      <c r="F6409" s="3" t="str">
        <f t="shared" si="200"/>
        <v>CBSpillICE H2027</v>
      </c>
      <c r="G6409" s="9">
        <v>0</v>
      </c>
      <c r="H6409" s="9">
        <v>0</v>
      </c>
      <c r="I6409" s="9">
        <v>0</v>
      </c>
      <c r="J6409" s="9">
        <v>0</v>
      </c>
      <c r="K6409" s="9">
        <v>0</v>
      </c>
      <c r="L6409" s="9">
        <v>18.667999999999999</v>
      </c>
      <c r="M6409" s="9">
        <v>47.578000000000003</v>
      </c>
      <c r="N6409" s="9">
        <v>92.921999999999997</v>
      </c>
      <c r="O6409" s="9">
        <v>88.503</v>
      </c>
      <c r="P6409" s="9">
        <v>62.606999999999999</v>
      </c>
      <c r="Q6409" s="9">
        <v>11.414999999999999</v>
      </c>
      <c r="R6409" s="9">
        <v>8.9540000000000006</v>
      </c>
      <c r="S6409" s="9">
        <v>8.4</v>
      </c>
      <c r="T6409" s="9">
        <v>0</v>
      </c>
    </row>
    <row r="6410" spans="1:20" x14ac:dyDescent="0.35">
      <c r="A6410">
        <f t="shared" si="201"/>
        <v>6410</v>
      </c>
      <c r="B6410" s="3" t="s">
        <v>72</v>
      </c>
      <c r="C6410" s="3" t="s">
        <v>88</v>
      </c>
      <c r="D6410" s="3" t="s">
        <v>62</v>
      </c>
      <c r="E6410">
        <v>2028</v>
      </c>
      <c r="F6410" s="3" t="str">
        <f t="shared" si="200"/>
        <v>CBSpillICE H2028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9">
        <v>18.981999999999999</v>
      </c>
      <c r="M6410" s="9">
        <v>24.887</v>
      </c>
      <c r="N6410" s="9">
        <v>58.743000000000002</v>
      </c>
      <c r="O6410" s="9">
        <v>91.706999999999994</v>
      </c>
      <c r="P6410" s="9">
        <v>71.254000000000005</v>
      </c>
      <c r="Q6410" s="9">
        <v>13.932</v>
      </c>
      <c r="R6410" s="9">
        <v>9.6809999999999992</v>
      </c>
      <c r="S6410" s="9">
        <v>8.4</v>
      </c>
      <c r="T6410" s="9">
        <v>0</v>
      </c>
    </row>
    <row r="6411" spans="1:20" x14ac:dyDescent="0.35">
      <c r="A6411">
        <f t="shared" si="201"/>
        <v>6411</v>
      </c>
      <c r="B6411" s="3" t="s">
        <v>72</v>
      </c>
      <c r="C6411" s="3" t="s">
        <v>88</v>
      </c>
      <c r="D6411" s="3" t="s">
        <v>62</v>
      </c>
      <c r="E6411">
        <v>2029</v>
      </c>
      <c r="F6411" s="3" t="str">
        <f t="shared" si="200"/>
        <v>CBSpillICE H2029</v>
      </c>
      <c r="G6411" s="9">
        <v>0</v>
      </c>
      <c r="H6411" s="9">
        <v>0</v>
      </c>
      <c r="I6411" s="9">
        <v>0</v>
      </c>
      <c r="J6411" s="9">
        <v>0</v>
      </c>
      <c r="K6411" s="9">
        <v>0</v>
      </c>
      <c r="L6411" s="9">
        <v>19.242999999999999</v>
      </c>
      <c r="M6411" s="9">
        <v>90.254999999999995</v>
      </c>
      <c r="N6411" s="9">
        <v>72.878</v>
      </c>
      <c r="O6411" s="9">
        <v>92.727000000000004</v>
      </c>
      <c r="P6411" s="9">
        <v>60.600999999999999</v>
      </c>
      <c r="Q6411" s="9">
        <v>13.041</v>
      </c>
      <c r="R6411" s="9">
        <v>9</v>
      </c>
      <c r="S6411" s="9">
        <v>8.4</v>
      </c>
      <c r="T6411" s="9">
        <v>0</v>
      </c>
    </row>
    <row r="6412" spans="1:20" x14ac:dyDescent="0.35">
      <c r="A6412">
        <f t="shared" si="201"/>
        <v>6412</v>
      </c>
      <c r="B6412" s="3" t="s">
        <v>72</v>
      </c>
      <c r="C6412" s="3" t="s">
        <v>88</v>
      </c>
      <c r="D6412" s="3" t="s">
        <v>63</v>
      </c>
      <c r="E6412">
        <v>2020</v>
      </c>
      <c r="F6412" s="3" t="str">
        <f t="shared" si="200"/>
        <v>CBSpillMCNARY2020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46.323999999999998</v>
      </c>
      <c r="M6412" s="9">
        <v>144.32300000000001</v>
      </c>
      <c r="N6412" s="9">
        <v>223.816</v>
      </c>
      <c r="O6412" s="9">
        <v>223.85599999999999</v>
      </c>
      <c r="P6412" s="9">
        <v>229.03700000000001</v>
      </c>
      <c r="Q6412" s="9">
        <v>126.669</v>
      </c>
      <c r="R6412" s="9">
        <v>90.076999999999998</v>
      </c>
      <c r="S6412" s="9">
        <v>20</v>
      </c>
      <c r="T6412" s="9">
        <v>0</v>
      </c>
    </row>
    <row r="6413" spans="1:20" x14ac:dyDescent="0.35">
      <c r="A6413">
        <f t="shared" si="201"/>
        <v>6413</v>
      </c>
      <c r="B6413" s="3" t="s">
        <v>72</v>
      </c>
      <c r="C6413" s="3" t="s">
        <v>88</v>
      </c>
      <c r="D6413" s="3" t="s">
        <v>63</v>
      </c>
      <c r="E6413">
        <v>2021</v>
      </c>
      <c r="F6413" s="3" t="str">
        <f t="shared" si="200"/>
        <v>CBSpillMCNARY2021</v>
      </c>
      <c r="G6413" s="9">
        <v>0</v>
      </c>
      <c r="H6413" s="9">
        <v>0</v>
      </c>
      <c r="I6413" s="9">
        <v>0</v>
      </c>
      <c r="J6413" s="9">
        <v>0</v>
      </c>
      <c r="K6413" s="9">
        <v>0</v>
      </c>
      <c r="L6413" s="9">
        <v>50.984000000000002</v>
      </c>
      <c r="M6413" s="9">
        <v>189.881</v>
      </c>
      <c r="N6413" s="9">
        <v>230.49</v>
      </c>
      <c r="O6413" s="9">
        <v>244.74100000000001</v>
      </c>
      <c r="P6413" s="9">
        <v>209.80199999999999</v>
      </c>
      <c r="Q6413" s="9">
        <v>165</v>
      </c>
      <c r="R6413" s="9">
        <v>134.256</v>
      </c>
      <c r="S6413" s="9">
        <v>20</v>
      </c>
      <c r="T6413" s="9">
        <v>0</v>
      </c>
    </row>
    <row r="6414" spans="1:20" x14ac:dyDescent="0.35">
      <c r="A6414">
        <f t="shared" si="201"/>
        <v>6414</v>
      </c>
      <c r="B6414" s="3" t="s">
        <v>72</v>
      </c>
      <c r="C6414" s="3" t="s">
        <v>88</v>
      </c>
      <c r="D6414" s="3" t="s">
        <v>63</v>
      </c>
      <c r="E6414">
        <v>2022</v>
      </c>
      <c r="F6414" s="3" t="str">
        <f t="shared" si="200"/>
        <v>CBSpillMCNARY2022</v>
      </c>
      <c r="G6414" s="9">
        <v>0</v>
      </c>
      <c r="H6414" s="9">
        <v>0</v>
      </c>
      <c r="I6414" s="9">
        <v>0</v>
      </c>
      <c r="J6414" s="9">
        <v>0</v>
      </c>
      <c r="K6414" s="9">
        <v>0</v>
      </c>
      <c r="L6414" s="9">
        <v>49.323</v>
      </c>
      <c r="M6414" s="9">
        <v>115.212</v>
      </c>
      <c r="N6414" s="9">
        <v>177.59200000000001</v>
      </c>
      <c r="O6414" s="9">
        <v>213.876</v>
      </c>
      <c r="P6414" s="9">
        <v>176.89699999999999</v>
      </c>
      <c r="Q6414" s="9">
        <v>62.189</v>
      </c>
      <c r="R6414" s="9">
        <v>60.874000000000002</v>
      </c>
      <c r="S6414" s="9">
        <v>20</v>
      </c>
      <c r="T6414" s="9">
        <v>0</v>
      </c>
    </row>
    <row r="6415" spans="1:20" x14ac:dyDescent="0.35">
      <c r="A6415">
        <f t="shared" si="201"/>
        <v>6415</v>
      </c>
      <c r="B6415" s="3" t="s">
        <v>72</v>
      </c>
      <c r="C6415" s="3" t="s">
        <v>88</v>
      </c>
      <c r="D6415" s="3" t="s">
        <v>63</v>
      </c>
      <c r="E6415">
        <v>2023</v>
      </c>
      <c r="F6415" s="3" t="str">
        <f t="shared" si="200"/>
        <v>CBSpillMCNARY2023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46.179000000000002</v>
      </c>
      <c r="M6415" s="9">
        <v>176.678</v>
      </c>
      <c r="N6415" s="9">
        <v>200.81399999999999</v>
      </c>
      <c r="O6415" s="9">
        <v>161.58500000000001</v>
      </c>
      <c r="P6415" s="9">
        <v>187.28200000000001</v>
      </c>
      <c r="Q6415" s="9">
        <v>112.447</v>
      </c>
      <c r="R6415" s="9">
        <v>100.604</v>
      </c>
      <c r="S6415" s="9">
        <v>20</v>
      </c>
      <c r="T6415" s="9">
        <v>0</v>
      </c>
    </row>
    <row r="6416" spans="1:20" x14ac:dyDescent="0.35">
      <c r="A6416">
        <f t="shared" si="201"/>
        <v>6416</v>
      </c>
      <c r="B6416" s="3" t="s">
        <v>72</v>
      </c>
      <c r="C6416" s="3" t="s">
        <v>88</v>
      </c>
      <c r="D6416" s="3" t="s">
        <v>63</v>
      </c>
      <c r="E6416">
        <v>2024</v>
      </c>
      <c r="F6416" s="3" t="str">
        <f t="shared" si="200"/>
        <v>CBSpillMCNARY2024</v>
      </c>
      <c r="G6416" s="9">
        <v>0</v>
      </c>
      <c r="H6416" s="9">
        <v>0</v>
      </c>
      <c r="I6416" s="9">
        <v>0</v>
      </c>
      <c r="J6416" s="9">
        <v>0</v>
      </c>
      <c r="K6416" s="9">
        <v>0</v>
      </c>
      <c r="L6416" s="9">
        <v>45.308999999999997</v>
      </c>
      <c r="M6416" s="9">
        <v>60.073</v>
      </c>
      <c r="N6416" s="9">
        <v>144.10499999999999</v>
      </c>
      <c r="O6416" s="9">
        <v>199.99</v>
      </c>
      <c r="P6416" s="9">
        <v>118.783</v>
      </c>
      <c r="Q6416" s="9">
        <v>63.911000000000001</v>
      </c>
      <c r="R6416" s="9">
        <v>67.581999999999994</v>
      </c>
      <c r="S6416" s="9">
        <v>20</v>
      </c>
      <c r="T6416" s="9">
        <v>0</v>
      </c>
    </row>
    <row r="6417" spans="1:20" x14ac:dyDescent="0.35">
      <c r="A6417">
        <f t="shared" si="201"/>
        <v>6417</v>
      </c>
      <c r="B6417" s="3" t="s">
        <v>72</v>
      </c>
      <c r="C6417" s="3" t="s">
        <v>88</v>
      </c>
      <c r="D6417" s="3" t="s">
        <v>63</v>
      </c>
      <c r="E6417">
        <v>2025</v>
      </c>
      <c r="F6417" s="3" t="str">
        <f t="shared" si="200"/>
        <v>CBSpillMCNARY2025</v>
      </c>
      <c r="G6417" s="9">
        <v>0</v>
      </c>
      <c r="H6417" s="9">
        <v>0</v>
      </c>
      <c r="I6417" s="9">
        <v>0</v>
      </c>
      <c r="J6417" s="9">
        <v>0</v>
      </c>
      <c r="K6417" s="9">
        <v>0</v>
      </c>
      <c r="L6417" s="9">
        <v>48.665999999999997</v>
      </c>
      <c r="M6417" s="9">
        <v>124.70099999999999</v>
      </c>
      <c r="N6417" s="9">
        <v>176.79499999999999</v>
      </c>
      <c r="O6417" s="9">
        <v>221.441</v>
      </c>
      <c r="P6417" s="9">
        <v>175.81100000000001</v>
      </c>
      <c r="Q6417" s="9">
        <v>73.203000000000003</v>
      </c>
      <c r="R6417" s="9">
        <v>62.597000000000001</v>
      </c>
      <c r="S6417" s="9">
        <v>20</v>
      </c>
      <c r="T6417" s="9">
        <v>0</v>
      </c>
    </row>
    <row r="6418" spans="1:20" x14ac:dyDescent="0.35">
      <c r="A6418">
        <f t="shared" si="201"/>
        <v>6418</v>
      </c>
      <c r="B6418" s="3" t="s">
        <v>72</v>
      </c>
      <c r="C6418" s="3" t="s">
        <v>88</v>
      </c>
      <c r="D6418" s="3" t="s">
        <v>63</v>
      </c>
      <c r="E6418">
        <v>2026</v>
      </c>
      <c r="F6418" s="3" t="str">
        <f t="shared" si="200"/>
        <v>CBSpillMCNARY2026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50.201000000000001</v>
      </c>
      <c r="M6418" s="9">
        <v>225.51</v>
      </c>
      <c r="N6418" s="9">
        <v>234.184</v>
      </c>
      <c r="O6418" s="9">
        <v>231.74100000000001</v>
      </c>
      <c r="P6418" s="9">
        <v>217.97200000000001</v>
      </c>
      <c r="Q6418" s="9">
        <v>82.480999999999995</v>
      </c>
      <c r="R6418" s="9">
        <v>66.722999999999999</v>
      </c>
      <c r="S6418" s="9">
        <v>20</v>
      </c>
      <c r="T6418" s="9">
        <v>0</v>
      </c>
    </row>
    <row r="6419" spans="1:20" x14ac:dyDescent="0.35">
      <c r="A6419">
        <f t="shared" si="201"/>
        <v>6419</v>
      </c>
      <c r="B6419" s="3" t="s">
        <v>72</v>
      </c>
      <c r="C6419" s="3" t="s">
        <v>88</v>
      </c>
      <c r="D6419" s="3" t="s">
        <v>63</v>
      </c>
      <c r="E6419">
        <v>2027</v>
      </c>
      <c r="F6419" s="3" t="str">
        <f t="shared" si="200"/>
        <v>CBSpillMCNARY2027</v>
      </c>
      <c r="G6419" s="9">
        <v>0</v>
      </c>
      <c r="H6419" s="9">
        <v>0</v>
      </c>
      <c r="I6419" s="9">
        <v>0</v>
      </c>
      <c r="J6419" s="9">
        <v>0</v>
      </c>
      <c r="K6419" s="9">
        <v>0</v>
      </c>
      <c r="L6419" s="9">
        <v>44.298999999999999</v>
      </c>
      <c r="M6419" s="9">
        <v>73.144000000000005</v>
      </c>
      <c r="N6419" s="9">
        <v>199.994</v>
      </c>
      <c r="O6419" s="9">
        <v>195.3</v>
      </c>
      <c r="P6419" s="9">
        <v>129.07599999999999</v>
      </c>
      <c r="Q6419" s="9">
        <v>60.926000000000002</v>
      </c>
      <c r="R6419" s="9">
        <v>61.201999999999998</v>
      </c>
      <c r="S6419" s="9">
        <v>20</v>
      </c>
      <c r="T6419" s="9">
        <v>0</v>
      </c>
    </row>
    <row r="6420" spans="1:20" x14ac:dyDescent="0.35">
      <c r="A6420">
        <f t="shared" si="201"/>
        <v>6420</v>
      </c>
      <c r="B6420" s="3" t="s">
        <v>72</v>
      </c>
      <c r="C6420" s="3" t="s">
        <v>88</v>
      </c>
      <c r="D6420" s="3" t="s">
        <v>63</v>
      </c>
      <c r="E6420">
        <v>2028</v>
      </c>
      <c r="F6420" s="3" t="str">
        <f t="shared" si="200"/>
        <v>CBSpillMCNARY2028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44.843000000000004</v>
      </c>
      <c r="M6420" s="9">
        <v>46.228000000000002</v>
      </c>
      <c r="N6420" s="9">
        <v>92.24</v>
      </c>
      <c r="O6420" s="9">
        <v>200.27199999999999</v>
      </c>
      <c r="P6420" s="9">
        <v>172.63900000000001</v>
      </c>
      <c r="Q6420" s="9">
        <v>42.567999999999998</v>
      </c>
      <c r="R6420" s="9">
        <v>63.384</v>
      </c>
      <c r="S6420" s="9">
        <v>20</v>
      </c>
      <c r="T6420" s="9">
        <v>0</v>
      </c>
    </row>
    <row r="6421" spans="1:20" x14ac:dyDescent="0.35">
      <c r="A6421">
        <f t="shared" si="201"/>
        <v>6421</v>
      </c>
      <c r="B6421" s="3" t="s">
        <v>72</v>
      </c>
      <c r="C6421" s="3" t="s">
        <v>88</v>
      </c>
      <c r="D6421" s="3" t="s">
        <v>63</v>
      </c>
      <c r="E6421">
        <v>2029</v>
      </c>
      <c r="F6421" s="3" t="str">
        <f t="shared" si="200"/>
        <v>CBSpillMCNARY2029</v>
      </c>
      <c r="G6421" s="9">
        <v>0</v>
      </c>
      <c r="H6421" s="9">
        <v>0</v>
      </c>
      <c r="I6421" s="9">
        <v>0</v>
      </c>
      <c r="J6421" s="9">
        <v>0</v>
      </c>
      <c r="K6421" s="9">
        <v>0</v>
      </c>
      <c r="L6421" s="9">
        <v>45.713999999999999</v>
      </c>
      <c r="M6421" s="9">
        <v>199.35300000000001</v>
      </c>
      <c r="N6421" s="9">
        <v>188.982</v>
      </c>
      <c r="O6421" s="9">
        <v>225.47499999999999</v>
      </c>
      <c r="P6421" s="9">
        <v>155.92099999999999</v>
      </c>
      <c r="Q6421" s="9">
        <v>81.364000000000004</v>
      </c>
      <c r="R6421" s="9">
        <v>66.293999999999997</v>
      </c>
      <c r="S6421" s="9">
        <v>20</v>
      </c>
      <c r="T6421" s="9">
        <v>0</v>
      </c>
    </row>
    <row r="6422" spans="1:20" x14ac:dyDescent="0.35">
      <c r="A6422">
        <f t="shared" si="201"/>
        <v>6422</v>
      </c>
      <c r="B6422" s="3" t="s">
        <v>72</v>
      </c>
      <c r="C6422" s="3" t="s">
        <v>88</v>
      </c>
      <c r="D6422" s="3" t="s">
        <v>64</v>
      </c>
      <c r="E6422">
        <v>2020</v>
      </c>
      <c r="F6422" s="3" t="str">
        <f t="shared" si="200"/>
        <v>CBSpillJ DAY2020</v>
      </c>
      <c r="G6422" s="9">
        <v>0</v>
      </c>
      <c r="H6422" s="9">
        <v>0</v>
      </c>
      <c r="I6422" s="9">
        <v>0</v>
      </c>
      <c r="J6422" s="9">
        <v>0</v>
      </c>
      <c r="K6422" s="9">
        <v>0</v>
      </c>
      <c r="L6422" s="9">
        <v>33.427</v>
      </c>
      <c r="M6422" s="9">
        <v>156.34399999999999</v>
      </c>
      <c r="N6422" s="9">
        <v>166.75</v>
      </c>
      <c r="O6422" s="9">
        <v>166.33699999999999</v>
      </c>
      <c r="P6422" s="9">
        <v>155.625</v>
      </c>
      <c r="Q6422" s="9">
        <v>79.328000000000003</v>
      </c>
      <c r="R6422" s="9">
        <v>55.667999999999999</v>
      </c>
      <c r="S6422" s="9">
        <v>20</v>
      </c>
      <c r="T6422" s="9">
        <v>0</v>
      </c>
    </row>
    <row r="6423" spans="1:20" x14ac:dyDescent="0.35">
      <c r="A6423">
        <f t="shared" si="201"/>
        <v>6423</v>
      </c>
      <c r="B6423" s="3" t="s">
        <v>72</v>
      </c>
      <c r="C6423" s="3" t="s">
        <v>88</v>
      </c>
      <c r="D6423" s="3" t="s">
        <v>64</v>
      </c>
      <c r="E6423">
        <v>2021</v>
      </c>
      <c r="F6423" s="3" t="str">
        <f t="shared" si="200"/>
        <v>CBSpillJ DAY2021</v>
      </c>
      <c r="G6423" s="9">
        <v>0</v>
      </c>
      <c r="H6423" s="9">
        <v>0</v>
      </c>
      <c r="I6423" s="9">
        <v>0</v>
      </c>
      <c r="J6423" s="9">
        <v>0</v>
      </c>
      <c r="K6423" s="9">
        <v>0</v>
      </c>
      <c r="L6423" s="9">
        <v>35.923000000000002</v>
      </c>
      <c r="M6423" s="9">
        <v>162.02199999999999</v>
      </c>
      <c r="N6423" s="9">
        <v>171.797</v>
      </c>
      <c r="O6423" s="9">
        <v>181.62899999999999</v>
      </c>
      <c r="P6423" s="9">
        <v>141.66999999999999</v>
      </c>
      <c r="Q6423" s="9">
        <v>127.166</v>
      </c>
      <c r="R6423" s="9">
        <v>82.805000000000007</v>
      </c>
      <c r="S6423" s="9">
        <v>20</v>
      </c>
      <c r="T6423" s="9">
        <v>0</v>
      </c>
    </row>
    <row r="6424" spans="1:20" x14ac:dyDescent="0.35">
      <c r="A6424">
        <f t="shared" si="201"/>
        <v>6424</v>
      </c>
      <c r="B6424" s="3" t="s">
        <v>72</v>
      </c>
      <c r="C6424" s="3" t="s">
        <v>88</v>
      </c>
      <c r="D6424" s="3" t="s">
        <v>64</v>
      </c>
      <c r="E6424">
        <v>2022</v>
      </c>
      <c r="F6424" s="3" t="str">
        <f t="shared" si="200"/>
        <v>CBSpillJ DAY2022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34.957000000000001</v>
      </c>
      <c r="M6424" s="9">
        <v>132.142</v>
      </c>
      <c r="N6424" s="9">
        <v>159.40199999999999</v>
      </c>
      <c r="O6424" s="9">
        <v>163.369</v>
      </c>
      <c r="P6424" s="9">
        <v>122.95699999999999</v>
      </c>
      <c r="Q6424" s="9">
        <v>41.430999999999997</v>
      </c>
      <c r="R6424" s="9">
        <v>40.381</v>
      </c>
      <c r="S6424" s="9">
        <v>20</v>
      </c>
      <c r="T6424" s="9">
        <v>0</v>
      </c>
    </row>
    <row r="6425" spans="1:20" x14ac:dyDescent="0.35">
      <c r="A6425">
        <f t="shared" si="201"/>
        <v>6425</v>
      </c>
      <c r="B6425" s="3" t="s">
        <v>72</v>
      </c>
      <c r="C6425" s="3" t="s">
        <v>88</v>
      </c>
      <c r="D6425" s="3" t="s">
        <v>64</v>
      </c>
      <c r="E6425">
        <v>2023</v>
      </c>
      <c r="F6425" s="3" t="str">
        <f t="shared" si="200"/>
        <v>CBSpillJ DAY2023</v>
      </c>
      <c r="G6425" s="9">
        <v>0</v>
      </c>
      <c r="H6425" s="9">
        <v>0</v>
      </c>
      <c r="I6425" s="9">
        <v>0</v>
      </c>
      <c r="J6425" s="9">
        <v>0</v>
      </c>
      <c r="K6425" s="9">
        <v>0</v>
      </c>
      <c r="L6425" s="9">
        <v>33.36</v>
      </c>
      <c r="M6425" s="9">
        <v>160.679</v>
      </c>
      <c r="N6425" s="9">
        <v>162.76599999999999</v>
      </c>
      <c r="O6425" s="9">
        <v>157.62799999999999</v>
      </c>
      <c r="P6425" s="9">
        <v>129.97800000000001</v>
      </c>
      <c r="Q6425" s="9">
        <v>69.975999999999999</v>
      </c>
      <c r="R6425" s="9">
        <v>62.295999999999999</v>
      </c>
      <c r="S6425" s="9">
        <v>20</v>
      </c>
      <c r="T6425" s="9">
        <v>0</v>
      </c>
    </row>
    <row r="6426" spans="1:20" x14ac:dyDescent="0.35">
      <c r="A6426">
        <f t="shared" si="201"/>
        <v>6426</v>
      </c>
      <c r="B6426" s="3" t="s">
        <v>72</v>
      </c>
      <c r="C6426" s="3" t="s">
        <v>88</v>
      </c>
      <c r="D6426" s="3" t="s">
        <v>64</v>
      </c>
      <c r="E6426">
        <v>2024</v>
      </c>
      <c r="F6426" s="3" t="str">
        <f t="shared" si="200"/>
        <v>CBSpillJ DAY2024</v>
      </c>
      <c r="G6426" s="9">
        <v>0</v>
      </c>
      <c r="H6426" s="9">
        <v>0</v>
      </c>
      <c r="I6426" s="9">
        <v>0</v>
      </c>
      <c r="J6426" s="9">
        <v>0</v>
      </c>
      <c r="K6426" s="9">
        <v>0</v>
      </c>
      <c r="L6426" s="9">
        <v>32.909999999999997</v>
      </c>
      <c r="M6426" s="9">
        <v>71.795000000000002</v>
      </c>
      <c r="N6426" s="9">
        <v>153.30799999999999</v>
      </c>
      <c r="O6426" s="9">
        <v>161.53800000000001</v>
      </c>
      <c r="P6426" s="9">
        <v>106.93899999999999</v>
      </c>
      <c r="Q6426" s="9">
        <v>42.234000000000002</v>
      </c>
      <c r="R6426" s="9">
        <v>42.69</v>
      </c>
      <c r="S6426" s="9">
        <v>20</v>
      </c>
      <c r="T6426" s="9">
        <v>0</v>
      </c>
    </row>
    <row r="6427" spans="1:20" x14ac:dyDescent="0.35">
      <c r="A6427">
        <f t="shared" si="201"/>
        <v>6427</v>
      </c>
      <c r="B6427" s="3" t="s">
        <v>72</v>
      </c>
      <c r="C6427" s="3" t="s">
        <v>88</v>
      </c>
      <c r="D6427" s="3" t="s">
        <v>64</v>
      </c>
      <c r="E6427">
        <v>2025</v>
      </c>
      <c r="F6427" s="3" t="str">
        <f t="shared" si="200"/>
        <v>CBSpillJ DAY2025</v>
      </c>
      <c r="G6427" s="9">
        <v>0</v>
      </c>
      <c r="H6427" s="9">
        <v>0</v>
      </c>
      <c r="I6427" s="9">
        <v>0</v>
      </c>
      <c r="J6427" s="9">
        <v>0</v>
      </c>
      <c r="K6427" s="9">
        <v>0</v>
      </c>
      <c r="L6427" s="9">
        <v>34.585999999999999</v>
      </c>
      <c r="M6427" s="9">
        <v>135.881</v>
      </c>
      <c r="N6427" s="9">
        <v>158.79900000000001</v>
      </c>
      <c r="O6427" s="9">
        <v>164.364</v>
      </c>
      <c r="P6427" s="9">
        <v>122.051</v>
      </c>
      <c r="Q6427" s="9">
        <v>45.408999999999999</v>
      </c>
      <c r="R6427" s="9">
        <v>40.926000000000002</v>
      </c>
      <c r="S6427" s="9">
        <v>20</v>
      </c>
      <c r="T6427" s="9">
        <v>0</v>
      </c>
    </row>
    <row r="6428" spans="1:20" x14ac:dyDescent="0.35">
      <c r="A6428">
        <f t="shared" si="201"/>
        <v>6428</v>
      </c>
      <c r="B6428" s="3" t="s">
        <v>72</v>
      </c>
      <c r="C6428" s="3" t="s">
        <v>88</v>
      </c>
      <c r="D6428" s="3" t="s">
        <v>64</v>
      </c>
      <c r="E6428">
        <v>2026</v>
      </c>
      <c r="F6428" s="3" t="str">
        <f t="shared" si="200"/>
        <v>CBSpillJ DAY2026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9">
        <v>35.435000000000002</v>
      </c>
      <c r="M6428" s="9">
        <v>168.58199999999999</v>
      </c>
      <c r="N6428" s="9">
        <v>173.78800000000001</v>
      </c>
      <c r="O6428" s="9">
        <v>172.05199999999999</v>
      </c>
      <c r="P6428" s="9">
        <v>148.167</v>
      </c>
      <c r="Q6428" s="9">
        <v>51.985999999999997</v>
      </c>
      <c r="R6428" s="9">
        <v>42.555999999999997</v>
      </c>
      <c r="S6428" s="9">
        <v>20</v>
      </c>
      <c r="T6428" s="9">
        <v>0</v>
      </c>
    </row>
    <row r="6429" spans="1:20" x14ac:dyDescent="0.35">
      <c r="A6429">
        <f t="shared" si="201"/>
        <v>6429</v>
      </c>
      <c r="B6429" s="3" t="s">
        <v>72</v>
      </c>
      <c r="C6429" s="3" t="s">
        <v>88</v>
      </c>
      <c r="D6429" s="3" t="s">
        <v>64</v>
      </c>
      <c r="E6429">
        <v>2027</v>
      </c>
      <c r="F6429" s="3" t="str">
        <f t="shared" si="200"/>
        <v>CBSpillJ DAY2027</v>
      </c>
      <c r="G6429" s="9">
        <v>0</v>
      </c>
      <c r="H6429" s="9">
        <v>0</v>
      </c>
      <c r="I6429" s="9">
        <v>0</v>
      </c>
      <c r="J6429" s="9">
        <v>0</v>
      </c>
      <c r="K6429" s="9">
        <v>0</v>
      </c>
      <c r="L6429" s="9">
        <v>32.338999999999999</v>
      </c>
      <c r="M6429" s="9">
        <v>80.507999999999996</v>
      </c>
      <c r="N6429" s="9">
        <v>161.42699999999999</v>
      </c>
      <c r="O6429" s="9">
        <v>161.184</v>
      </c>
      <c r="P6429" s="9">
        <v>110.102</v>
      </c>
      <c r="Q6429" s="9">
        <v>40.816000000000003</v>
      </c>
      <c r="R6429" s="9">
        <v>40.517000000000003</v>
      </c>
      <c r="S6429" s="9">
        <v>20</v>
      </c>
      <c r="T6429" s="9">
        <v>0</v>
      </c>
    </row>
    <row r="6430" spans="1:20" x14ac:dyDescent="0.35">
      <c r="A6430">
        <f t="shared" si="201"/>
        <v>6430</v>
      </c>
      <c r="B6430" s="3" t="s">
        <v>72</v>
      </c>
      <c r="C6430" s="3" t="s">
        <v>88</v>
      </c>
      <c r="D6430" s="3" t="s">
        <v>64</v>
      </c>
      <c r="E6430">
        <v>2028</v>
      </c>
      <c r="F6430" s="3" t="str">
        <f t="shared" si="200"/>
        <v>CBSpillJ DAY2028</v>
      </c>
      <c r="G6430" s="9">
        <v>0</v>
      </c>
      <c r="H6430" s="9">
        <v>0</v>
      </c>
      <c r="I6430" s="9">
        <v>0</v>
      </c>
      <c r="J6430" s="9">
        <v>0</v>
      </c>
      <c r="K6430" s="9">
        <v>0</v>
      </c>
      <c r="L6430" s="9">
        <v>32.645000000000003</v>
      </c>
      <c r="M6430" s="9">
        <v>54.889000000000003</v>
      </c>
      <c r="N6430" s="9">
        <v>96.831000000000003</v>
      </c>
      <c r="O6430" s="9">
        <v>161.86799999999999</v>
      </c>
      <c r="P6430" s="9">
        <v>120.015</v>
      </c>
      <c r="Q6430" s="9">
        <v>34.841000000000001</v>
      </c>
      <c r="R6430" s="9">
        <v>41.31</v>
      </c>
      <c r="S6430" s="9">
        <v>20</v>
      </c>
      <c r="T6430" s="9">
        <v>0</v>
      </c>
    </row>
    <row r="6431" spans="1:20" x14ac:dyDescent="0.35">
      <c r="A6431">
        <f t="shared" si="201"/>
        <v>6431</v>
      </c>
      <c r="B6431" s="3" t="s">
        <v>72</v>
      </c>
      <c r="C6431" s="3" t="s">
        <v>88</v>
      </c>
      <c r="D6431" s="3" t="s">
        <v>64</v>
      </c>
      <c r="E6431">
        <v>2029</v>
      </c>
      <c r="F6431" s="3" t="str">
        <f t="shared" si="200"/>
        <v>CBSpillJ DAY2029</v>
      </c>
      <c r="G6431" s="9">
        <v>0</v>
      </c>
      <c r="H6431" s="9">
        <v>0</v>
      </c>
      <c r="I6431" s="9">
        <v>0</v>
      </c>
      <c r="J6431" s="9">
        <v>0</v>
      </c>
      <c r="K6431" s="9">
        <v>0</v>
      </c>
      <c r="L6431" s="9">
        <v>33.155000000000001</v>
      </c>
      <c r="M6431" s="9">
        <v>163.14699999999999</v>
      </c>
      <c r="N6431" s="9">
        <v>160.99600000000001</v>
      </c>
      <c r="O6431" s="9">
        <v>168.27799999999999</v>
      </c>
      <c r="P6431" s="9">
        <v>116.053</v>
      </c>
      <c r="Q6431" s="9">
        <v>50.203000000000003</v>
      </c>
      <c r="R6431" s="9">
        <v>42.411000000000001</v>
      </c>
      <c r="S6431" s="9">
        <v>20</v>
      </c>
      <c r="T6431" s="9">
        <v>0</v>
      </c>
    </row>
    <row r="6432" spans="1:20" x14ac:dyDescent="0.35">
      <c r="A6432">
        <f t="shared" si="201"/>
        <v>6432</v>
      </c>
      <c r="B6432" s="3" t="s">
        <v>72</v>
      </c>
      <c r="C6432" s="3" t="s">
        <v>88</v>
      </c>
      <c r="D6432" s="3" t="s">
        <v>65</v>
      </c>
      <c r="E6432">
        <v>2020</v>
      </c>
      <c r="F6432" s="3" t="str">
        <f t="shared" si="200"/>
        <v>CBSpillRND B2020</v>
      </c>
      <c r="G6432" s="9">
        <v>0</v>
      </c>
      <c r="H6432" s="9">
        <v>0</v>
      </c>
      <c r="I6432" s="9">
        <v>0</v>
      </c>
      <c r="J6432" s="9">
        <v>0</v>
      </c>
      <c r="K6432" s="9">
        <v>0</v>
      </c>
      <c r="L6432" s="9">
        <v>0</v>
      </c>
      <c r="M6432" s="9">
        <v>0</v>
      </c>
      <c r="N6432" s="9">
        <v>0</v>
      </c>
      <c r="O6432" s="9">
        <v>0</v>
      </c>
      <c r="P6432" s="9">
        <v>0</v>
      </c>
      <c r="Q6432" s="9">
        <v>0</v>
      </c>
      <c r="R6432" s="9">
        <v>0</v>
      </c>
      <c r="S6432" s="9">
        <v>0</v>
      </c>
      <c r="T6432" s="9">
        <v>0</v>
      </c>
    </row>
    <row r="6433" spans="1:20" x14ac:dyDescent="0.35">
      <c r="A6433">
        <f t="shared" si="201"/>
        <v>6433</v>
      </c>
      <c r="B6433" s="3" t="s">
        <v>72</v>
      </c>
      <c r="C6433" s="3" t="s">
        <v>88</v>
      </c>
      <c r="D6433" s="3" t="s">
        <v>65</v>
      </c>
      <c r="E6433">
        <v>2021</v>
      </c>
      <c r="F6433" s="3" t="str">
        <f t="shared" si="200"/>
        <v>CBSpillRND B2021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</row>
    <row r="6434" spans="1:20" x14ac:dyDescent="0.35">
      <c r="A6434">
        <f t="shared" si="201"/>
        <v>6434</v>
      </c>
      <c r="B6434" s="3" t="s">
        <v>72</v>
      </c>
      <c r="C6434" s="3" t="s">
        <v>88</v>
      </c>
      <c r="D6434" s="3" t="s">
        <v>65</v>
      </c>
      <c r="E6434">
        <v>2022</v>
      </c>
      <c r="F6434" s="3" t="str">
        <f t="shared" si="200"/>
        <v>CBSpillRND B2022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</row>
    <row r="6435" spans="1:20" x14ac:dyDescent="0.35">
      <c r="A6435">
        <f t="shared" si="201"/>
        <v>6435</v>
      </c>
      <c r="B6435" s="3" t="s">
        <v>72</v>
      </c>
      <c r="C6435" s="3" t="s">
        <v>88</v>
      </c>
      <c r="D6435" s="3" t="s">
        <v>65</v>
      </c>
      <c r="E6435">
        <v>2023</v>
      </c>
      <c r="F6435" s="3" t="str">
        <f t="shared" si="200"/>
        <v>CBSpillRND B2023</v>
      </c>
      <c r="G6435" s="9">
        <v>0</v>
      </c>
      <c r="H6435" s="9">
        <v>0</v>
      </c>
      <c r="I6435" s="9">
        <v>0</v>
      </c>
      <c r="J6435" s="9">
        <v>0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  <c r="Q6435" s="9">
        <v>0</v>
      </c>
      <c r="R6435" s="9">
        <v>0</v>
      </c>
      <c r="S6435" s="9">
        <v>0</v>
      </c>
      <c r="T6435" s="9">
        <v>0</v>
      </c>
    </row>
    <row r="6436" spans="1:20" x14ac:dyDescent="0.35">
      <c r="A6436">
        <f t="shared" si="201"/>
        <v>6436</v>
      </c>
      <c r="B6436" s="3" t="s">
        <v>72</v>
      </c>
      <c r="C6436" s="3" t="s">
        <v>88</v>
      </c>
      <c r="D6436" s="3" t="s">
        <v>65</v>
      </c>
      <c r="E6436">
        <v>2024</v>
      </c>
      <c r="F6436" s="3" t="str">
        <f t="shared" si="200"/>
        <v>CBSpillRND B2024</v>
      </c>
      <c r="G6436" s="9">
        <v>0</v>
      </c>
      <c r="H6436" s="9">
        <v>0</v>
      </c>
      <c r="I6436" s="9">
        <v>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</row>
    <row r="6437" spans="1:20" x14ac:dyDescent="0.35">
      <c r="A6437">
        <f t="shared" si="201"/>
        <v>6437</v>
      </c>
      <c r="B6437" s="3" t="s">
        <v>72</v>
      </c>
      <c r="C6437" s="3" t="s">
        <v>88</v>
      </c>
      <c r="D6437" s="3" t="s">
        <v>65</v>
      </c>
      <c r="E6437">
        <v>2025</v>
      </c>
      <c r="F6437" s="3" t="str">
        <f t="shared" si="200"/>
        <v>CBSpillRND B2025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  <c r="S6437" s="9">
        <v>0</v>
      </c>
      <c r="T6437" s="9">
        <v>0</v>
      </c>
    </row>
    <row r="6438" spans="1:20" x14ac:dyDescent="0.35">
      <c r="A6438">
        <f t="shared" si="201"/>
        <v>6438</v>
      </c>
      <c r="B6438" s="3" t="s">
        <v>72</v>
      </c>
      <c r="C6438" s="3" t="s">
        <v>88</v>
      </c>
      <c r="D6438" s="3" t="s">
        <v>65</v>
      </c>
      <c r="E6438">
        <v>2026</v>
      </c>
      <c r="F6438" s="3" t="str">
        <f t="shared" si="200"/>
        <v>CBSpillRND B2026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</row>
    <row r="6439" spans="1:20" x14ac:dyDescent="0.35">
      <c r="A6439">
        <f t="shared" si="201"/>
        <v>6439</v>
      </c>
      <c r="B6439" s="3" t="s">
        <v>72</v>
      </c>
      <c r="C6439" s="3" t="s">
        <v>88</v>
      </c>
      <c r="D6439" s="3" t="s">
        <v>65</v>
      </c>
      <c r="E6439">
        <v>2027</v>
      </c>
      <c r="F6439" s="3" t="str">
        <f t="shared" si="200"/>
        <v>CBSpillRND B2027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</row>
    <row r="6440" spans="1:20" x14ac:dyDescent="0.35">
      <c r="A6440">
        <f t="shared" si="201"/>
        <v>6440</v>
      </c>
      <c r="B6440" s="3" t="s">
        <v>72</v>
      </c>
      <c r="C6440" s="3" t="s">
        <v>88</v>
      </c>
      <c r="D6440" s="3" t="s">
        <v>65</v>
      </c>
      <c r="E6440">
        <v>2028</v>
      </c>
      <c r="F6440" s="3" t="str">
        <f t="shared" si="200"/>
        <v>CBSpillRND B2028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</row>
    <row r="6441" spans="1:20" x14ac:dyDescent="0.35">
      <c r="A6441">
        <f t="shared" si="201"/>
        <v>6441</v>
      </c>
      <c r="B6441" s="3" t="s">
        <v>72</v>
      </c>
      <c r="C6441" s="3" t="s">
        <v>88</v>
      </c>
      <c r="D6441" s="3" t="s">
        <v>65</v>
      </c>
      <c r="E6441">
        <v>2029</v>
      </c>
      <c r="F6441" s="3" t="str">
        <f t="shared" si="200"/>
        <v>CBSpillRND B2029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0</v>
      </c>
      <c r="T6441" s="9">
        <v>0</v>
      </c>
    </row>
    <row r="6442" spans="1:20" x14ac:dyDescent="0.35">
      <c r="A6442">
        <f t="shared" si="201"/>
        <v>6442</v>
      </c>
      <c r="B6442" s="3" t="s">
        <v>72</v>
      </c>
      <c r="C6442" s="3" t="s">
        <v>88</v>
      </c>
      <c r="D6442" s="3" t="s">
        <v>66</v>
      </c>
      <c r="E6442">
        <v>2020</v>
      </c>
      <c r="F6442" s="3" t="str">
        <f t="shared" si="200"/>
        <v>CBSpillPELTON2020</v>
      </c>
      <c r="G6442" s="9">
        <v>0</v>
      </c>
      <c r="H6442" s="9">
        <v>0</v>
      </c>
      <c r="I6442" s="9">
        <v>0</v>
      </c>
      <c r="J6442" s="9">
        <v>0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  <c r="Q6442" s="9">
        <v>0</v>
      </c>
      <c r="R6442" s="9">
        <v>0</v>
      </c>
      <c r="S6442" s="9">
        <v>0</v>
      </c>
      <c r="T6442" s="9">
        <v>0</v>
      </c>
    </row>
    <row r="6443" spans="1:20" x14ac:dyDescent="0.35">
      <c r="A6443">
        <f t="shared" si="201"/>
        <v>6443</v>
      </c>
      <c r="B6443" s="3" t="s">
        <v>72</v>
      </c>
      <c r="C6443" s="3" t="s">
        <v>88</v>
      </c>
      <c r="D6443" s="3" t="s">
        <v>66</v>
      </c>
      <c r="E6443">
        <v>2021</v>
      </c>
      <c r="F6443" s="3" t="str">
        <f t="shared" si="200"/>
        <v>CBSpillPELTON2021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0</v>
      </c>
      <c r="N6443" s="9">
        <v>0</v>
      </c>
      <c r="O6443" s="9">
        <v>0</v>
      </c>
      <c r="P6443" s="9">
        <v>0</v>
      </c>
      <c r="Q6443" s="9">
        <v>0</v>
      </c>
      <c r="R6443" s="9">
        <v>0</v>
      </c>
      <c r="S6443" s="9">
        <v>0</v>
      </c>
      <c r="T6443" s="9">
        <v>0</v>
      </c>
    </row>
    <row r="6444" spans="1:20" x14ac:dyDescent="0.35">
      <c r="A6444">
        <f t="shared" si="201"/>
        <v>6444</v>
      </c>
      <c r="B6444" s="3" t="s">
        <v>72</v>
      </c>
      <c r="C6444" s="3" t="s">
        <v>88</v>
      </c>
      <c r="D6444" s="3" t="s">
        <v>66</v>
      </c>
      <c r="E6444">
        <v>2022</v>
      </c>
      <c r="F6444" s="3" t="str">
        <f t="shared" si="200"/>
        <v>CBSpillPELTON2022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</row>
    <row r="6445" spans="1:20" x14ac:dyDescent="0.35">
      <c r="A6445">
        <f t="shared" si="201"/>
        <v>6445</v>
      </c>
      <c r="B6445" s="3" t="s">
        <v>72</v>
      </c>
      <c r="C6445" s="3" t="s">
        <v>88</v>
      </c>
      <c r="D6445" s="3" t="s">
        <v>66</v>
      </c>
      <c r="E6445">
        <v>2023</v>
      </c>
      <c r="F6445" s="3" t="str">
        <f t="shared" si="200"/>
        <v>CBSpillPELTON2023</v>
      </c>
      <c r="G6445" s="9">
        <v>0</v>
      </c>
      <c r="H6445" s="9">
        <v>0</v>
      </c>
      <c r="I6445" s="9">
        <v>0</v>
      </c>
      <c r="J6445" s="9">
        <v>0</v>
      </c>
      <c r="K6445" s="9">
        <v>0</v>
      </c>
      <c r="L6445" s="9">
        <v>0</v>
      </c>
      <c r="M6445" s="9">
        <v>0</v>
      </c>
      <c r="N6445" s="9">
        <v>0</v>
      </c>
      <c r="O6445" s="9">
        <v>0</v>
      </c>
      <c r="P6445" s="9">
        <v>0</v>
      </c>
      <c r="Q6445" s="9">
        <v>0</v>
      </c>
      <c r="R6445" s="9">
        <v>0</v>
      </c>
      <c r="S6445" s="9">
        <v>0</v>
      </c>
      <c r="T6445" s="9">
        <v>0</v>
      </c>
    </row>
    <row r="6446" spans="1:20" x14ac:dyDescent="0.35">
      <c r="A6446">
        <f t="shared" si="201"/>
        <v>6446</v>
      </c>
      <c r="B6446" s="3" t="s">
        <v>72</v>
      </c>
      <c r="C6446" s="3" t="s">
        <v>88</v>
      </c>
      <c r="D6446" s="3" t="s">
        <v>66</v>
      </c>
      <c r="E6446">
        <v>2024</v>
      </c>
      <c r="F6446" s="3" t="str">
        <f t="shared" si="200"/>
        <v>CBSpillPELTON2024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0</v>
      </c>
      <c r="R6446" s="9">
        <v>0</v>
      </c>
      <c r="S6446" s="9">
        <v>0</v>
      </c>
      <c r="T6446" s="9">
        <v>0</v>
      </c>
    </row>
    <row r="6447" spans="1:20" x14ac:dyDescent="0.35">
      <c r="A6447">
        <f t="shared" si="201"/>
        <v>6447</v>
      </c>
      <c r="B6447" s="3" t="s">
        <v>72</v>
      </c>
      <c r="C6447" s="3" t="s">
        <v>88</v>
      </c>
      <c r="D6447" s="3" t="s">
        <v>66</v>
      </c>
      <c r="E6447">
        <v>2025</v>
      </c>
      <c r="F6447" s="3" t="str">
        <f t="shared" si="200"/>
        <v>CBSpillPELTON2025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</row>
    <row r="6448" spans="1:20" x14ac:dyDescent="0.35">
      <c r="A6448">
        <f t="shared" si="201"/>
        <v>6448</v>
      </c>
      <c r="B6448" s="3" t="s">
        <v>72</v>
      </c>
      <c r="C6448" s="3" t="s">
        <v>88</v>
      </c>
      <c r="D6448" s="3" t="s">
        <v>66</v>
      </c>
      <c r="E6448">
        <v>2026</v>
      </c>
      <c r="F6448" s="3" t="str">
        <f t="shared" si="200"/>
        <v>CBSpillPELTON2026</v>
      </c>
      <c r="G6448" s="9">
        <v>0</v>
      </c>
      <c r="H6448" s="9">
        <v>0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</row>
    <row r="6449" spans="1:20" x14ac:dyDescent="0.35">
      <c r="A6449">
        <f t="shared" si="201"/>
        <v>6449</v>
      </c>
      <c r="B6449" s="3" t="s">
        <v>72</v>
      </c>
      <c r="C6449" s="3" t="s">
        <v>88</v>
      </c>
      <c r="D6449" s="3" t="s">
        <v>66</v>
      </c>
      <c r="E6449">
        <v>2027</v>
      </c>
      <c r="F6449" s="3" t="str">
        <f t="shared" si="200"/>
        <v>CBSpillPELTON2027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</row>
    <row r="6450" spans="1:20" x14ac:dyDescent="0.35">
      <c r="A6450">
        <f t="shared" si="201"/>
        <v>6450</v>
      </c>
      <c r="B6450" s="3" t="s">
        <v>72</v>
      </c>
      <c r="C6450" s="3" t="s">
        <v>88</v>
      </c>
      <c r="D6450" s="3" t="s">
        <v>66</v>
      </c>
      <c r="E6450">
        <v>2028</v>
      </c>
      <c r="F6450" s="3" t="str">
        <f t="shared" si="200"/>
        <v>CBSpillPELTON2028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9">
        <v>0</v>
      </c>
      <c r="T6450" s="9">
        <v>0</v>
      </c>
    </row>
    <row r="6451" spans="1:20" x14ac:dyDescent="0.35">
      <c r="A6451">
        <f t="shared" si="201"/>
        <v>6451</v>
      </c>
      <c r="B6451" s="3" t="s">
        <v>72</v>
      </c>
      <c r="C6451" s="3" t="s">
        <v>88</v>
      </c>
      <c r="D6451" s="3" t="s">
        <v>66</v>
      </c>
      <c r="E6451">
        <v>2029</v>
      </c>
      <c r="F6451" s="3" t="str">
        <f t="shared" si="200"/>
        <v>CBSpillPELTON2029</v>
      </c>
      <c r="G6451" s="9">
        <v>0</v>
      </c>
      <c r="H6451" s="9">
        <v>0</v>
      </c>
      <c r="I6451" s="9">
        <v>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</row>
    <row r="6452" spans="1:20" x14ac:dyDescent="0.35">
      <c r="A6452">
        <f t="shared" si="201"/>
        <v>6452</v>
      </c>
      <c r="B6452" s="3" t="s">
        <v>72</v>
      </c>
      <c r="C6452" s="3" t="s">
        <v>88</v>
      </c>
      <c r="D6452" s="3" t="s">
        <v>67</v>
      </c>
      <c r="E6452">
        <v>2020</v>
      </c>
      <c r="F6452" s="3" t="str">
        <f t="shared" si="200"/>
        <v>CBSpillREREG2020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</row>
    <row r="6453" spans="1:20" x14ac:dyDescent="0.35">
      <c r="A6453">
        <f t="shared" si="201"/>
        <v>6453</v>
      </c>
      <c r="B6453" s="3" t="s">
        <v>72</v>
      </c>
      <c r="C6453" s="3" t="s">
        <v>88</v>
      </c>
      <c r="D6453" s="3" t="s">
        <v>67</v>
      </c>
      <c r="E6453">
        <v>2021</v>
      </c>
      <c r="F6453" s="3" t="str">
        <f t="shared" si="200"/>
        <v>CBSpillREREG2021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9">
        <v>0</v>
      </c>
      <c r="T6453" s="9">
        <v>0</v>
      </c>
    </row>
    <row r="6454" spans="1:20" x14ac:dyDescent="0.35">
      <c r="A6454">
        <f t="shared" si="201"/>
        <v>6454</v>
      </c>
      <c r="B6454" s="3" t="s">
        <v>72</v>
      </c>
      <c r="C6454" s="3" t="s">
        <v>88</v>
      </c>
      <c r="D6454" s="3" t="s">
        <v>67</v>
      </c>
      <c r="E6454">
        <v>2022</v>
      </c>
      <c r="F6454" s="3" t="str">
        <f t="shared" si="200"/>
        <v>CBSpillREREG2022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  <c r="Q6454" s="9">
        <v>0</v>
      </c>
      <c r="R6454" s="9">
        <v>0</v>
      </c>
      <c r="S6454" s="9">
        <v>0</v>
      </c>
      <c r="T6454" s="9">
        <v>0</v>
      </c>
    </row>
    <row r="6455" spans="1:20" x14ac:dyDescent="0.35">
      <c r="A6455">
        <f t="shared" si="201"/>
        <v>6455</v>
      </c>
      <c r="B6455" s="3" t="s">
        <v>72</v>
      </c>
      <c r="C6455" s="3" t="s">
        <v>88</v>
      </c>
      <c r="D6455" s="3" t="s">
        <v>67</v>
      </c>
      <c r="E6455">
        <v>2023</v>
      </c>
      <c r="F6455" s="3" t="str">
        <f t="shared" si="200"/>
        <v>CBSpillREREG2023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</row>
    <row r="6456" spans="1:20" x14ac:dyDescent="0.35">
      <c r="A6456">
        <f t="shared" si="201"/>
        <v>6456</v>
      </c>
      <c r="B6456" s="3" t="s">
        <v>72</v>
      </c>
      <c r="C6456" s="3" t="s">
        <v>88</v>
      </c>
      <c r="D6456" s="3" t="s">
        <v>67</v>
      </c>
      <c r="E6456">
        <v>2024</v>
      </c>
      <c r="F6456" s="3" t="str">
        <f t="shared" si="200"/>
        <v>CBSpillREREG2024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</row>
    <row r="6457" spans="1:20" x14ac:dyDescent="0.35">
      <c r="A6457">
        <f t="shared" si="201"/>
        <v>6457</v>
      </c>
      <c r="B6457" s="3" t="s">
        <v>72</v>
      </c>
      <c r="C6457" s="3" t="s">
        <v>88</v>
      </c>
      <c r="D6457" s="3" t="s">
        <v>67</v>
      </c>
      <c r="E6457">
        <v>2025</v>
      </c>
      <c r="F6457" s="3" t="str">
        <f t="shared" si="200"/>
        <v>CBSpillREREG2025</v>
      </c>
      <c r="G6457" s="9">
        <v>0</v>
      </c>
      <c r="H6457" s="9">
        <v>0</v>
      </c>
      <c r="I6457" s="9">
        <v>0</v>
      </c>
      <c r="J6457" s="9">
        <v>0</v>
      </c>
      <c r="K6457" s="9">
        <v>0</v>
      </c>
      <c r="L6457" s="9">
        <v>0</v>
      </c>
      <c r="M6457" s="9">
        <v>0</v>
      </c>
      <c r="N6457" s="9">
        <v>0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0</v>
      </c>
    </row>
    <row r="6458" spans="1:20" x14ac:dyDescent="0.35">
      <c r="A6458">
        <f t="shared" si="201"/>
        <v>6458</v>
      </c>
      <c r="B6458" s="3" t="s">
        <v>72</v>
      </c>
      <c r="C6458" s="3" t="s">
        <v>88</v>
      </c>
      <c r="D6458" s="3" t="s">
        <v>67</v>
      </c>
      <c r="E6458">
        <v>2026</v>
      </c>
      <c r="F6458" s="3" t="str">
        <f t="shared" si="200"/>
        <v>CBSpillREREG2026</v>
      </c>
      <c r="G6458" s="9">
        <v>0</v>
      </c>
      <c r="H6458" s="9">
        <v>0</v>
      </c>
      <c r="I6458" s="9">
        <v>0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</row>
    <row r="6459" spans="1:20" x14ac:dyDescent="0.35">
      <c r="A6459">
        <f t="shared" si="201"/>
        <v>6459</v>
      </c>
      <c r="B6459" s="3" t="s">
        <v>72</v>
      </c>
      <c r="C6459" s="3" t="s">
        <v>88</v>
      </c>
      <c r="D6459" s="3" t="s">
        <v>67</v>
      </c>
      <c r="E6459">
        <v>2027</v>
      </c>
      <c r="F6459" s="3" t="str">
        <f t="shared" si="200"/>
        <v>CBSpillREREG2027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</row>
    <row r="6460" spans="1:20" x14ac:dyDescent="0.35">
      <c r="A6460">
        <f t="shared" si="201"/>
        <v>6460</v>
      </c>
      <c r="B6460" s="3" t="s">
        <v>72</v>
      </c>
      <c r="C6460" s="3" t="s">
        <v>88</v>
      </c>
      <c r="D6460" s="3" t="s">
        <v>67</v>
      </c>
      <c r="E6460">
        <v>2028</v>
      </c>
      <c r="F6460" s="3" t="str">
        <f t="shared" si="200"/>
        <v>CBSpillREREG2028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0</v>
      </c>
    </row>
    <row r="6461" spans="1:20" x14ac:dyDescent="0.35">
      <c r="A6461">
        <f t="shared" si="201"/>
        <v>6461</v>
      </c>
      <c r="B6461" s="3" t="s">
        <v>72</v>
      </c>
      <c r="C6461" s="3" t="s">
        <v>88</v>
      </c>
      <c r="D6461" s="3" t="s">
        <v>67</v>
      </c>
      <c r="E6461">
        <v>2029</v>
      </c>
      <c r="F6461" s="3" t="str">
        <f t="shared" si="200"/>
        <v>CBSpillREREG2029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9">
        <v>0</v>
      </c>
      <c r="T6461" s="9">
        <v>0</v>
      </c>
    </row>
    <row r="6462" spans="1:20" x14ac:dyDescent="0.35">
      <c r="A6462">
        <f t="shared" si="201"/>
        <v>6462</v>
      </c>
      <c r="B6462" s="3" t="s">
        <v>72</v>
      </c>
      <c r="C6462" s="3" t="s">
        <v>88</v>
      </c>
      <c r="D6462" s="3" t="s">
        <v>68</v>
      </c>
      <c r="E6462">
        <v>2020</v>
      </c>
      <c r="F6462" s="3" t="str">
        <f t="shared" si="200"/>
        <v>CBSpillDALLES2020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48.707000000000001</v>
      </c>
      <c r="M6462" s="9">
        <v>158.679</v>
      </c>
      <c r="N6462" s="9">
        <v>233.08699999999999</v>
      </c>
      <c r="O6462" s="9">
        <v>232.49100000000001</v>
      </c>
      <c r="P6462" s="9">
        <v>202.64699999999999</v>
      </c>
      <c r="Q6462" s="9">
        <v>93.897000000000006</v>
      </c>
      <c r="R6462" s="9">
        <v>65.524000000000001</v>
      </c>
      <c r="S6462" s="9">
        <v>37.375</v>
      </c>
      <c r="T6462" s="9">
        <v>0</v>
      </c>
    </row>
    <row r="6463" spans="1:20" x14ac:dyDescent="0.35">
      <c r="A6463">
        <f t="shared" si="201"/>
        <v>6463</v>
      </c>
      <c r="B6463" s="3" t="s">
        <v>72</v>
      </c>
      <c r="C6463" s="3" t="s">
        <v>88</v>
      </c>
      <c r="D6463" s="3" t="s">
        <v>68</v>
      </c>
      <c r="E6463">
        <v>2021</v>
      </c>
      <c r="F6463" s="3" t="str">
        <f t="shared" si="200"/>
        <v>CBSpillDALLES2021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52.585999999999999</v>
      </c>
      <c r="M6463" s="9">
        <v>214.66200000000001</v>
      </c>
      <c r="N6463" s="9">
        <v>239.23099999999999</v>
      </c>
      <c r="O6463" s="9">
        <v>250.745</v>
      </c>
      <c r="P6463" s="9">
        <v>184.67400000000001</v>
      </c>
      <c r="Q6463" s="9">
        <v>140</v>
      </c>
      <c r="R6463" s="9">
        <v>96.597999999999999</v>
      </c>
      <c r="S6463" s="9">
        <v>55.944000000000003</v>
      </c>
      <c r="T6463" s="9">
        <v>0</v>
      </c>
    </row>
    <row r="6464" spans="1:20" x14ac:dyDescent="0.35">
      <c r="A6464">
        <f t="shared" si="201"/>
        <v>6464</v>
      </c>
      <c r="B6464" s="3" t="s">
        <v>72</v>
      </c>
      <c r="C6464" s="3" t="s">
        <v>88</v>
      </c>
      <c r="D6464" s="3" t="s">
        <v>68</v>
      </c>
      <c r="E6464">
        <v>2022</v>
      </c>
      <c r="F6464" s="3" t="str">
        <f t="shared" si="200"/>
        <v>CBSpillDALLES2022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9">
        <v>50.963999999999999</v>
      </c>
      <c r="M6464" s="9">
        <v>131.68100000000001</v>
      </c>
      <c r="N6464" s="9">
        <v>182.27199999999999</v>
      </c>
      <c r="O6464" s="9">
        <v>218.291</v>
      </c>
      <c r="P6464" s="9">
        <v>163.917</v>
      </c>
      <c r="Q6464" s="9">
        <v>49.18</v>
      </c>
      <c r="R6464" s="9">
        <v>47.576999999999998</v>
      </c>
      <c r="S6464" s="9">
        <v>33.402999999999999</v>
      </c>
      <c r="T6464" s="9">
        <v>0</v>
      </c>
    </row>
    <row r="6465" spans="1:20" x14ac:dyDescent="0.35">
      <c r="A6465">
        <f t="shared" si="201"/>
        <v>6465</v>
      </c>
      <c r="B6465" s="3" t="s">
        <v>72</v>
      </c>
      <c r="C6465" s="3" t="s">
        <v>88</v>
      </c>
      <c r="D6465" s="3" t="s">
        <v>68</v>
      </c>
      <c r="E6465">
        <v>2023</v>
      </c>
      <c r="F6465" s="3" t="str">
        <f t="shared" si="200"/>
        <v>CBSpillDALLES2023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48.56</v>
      </c>
      <c r="M6465" s="9">
        <v>199.69499999999999</v>
      </c>
      <c r="N6465" s="9">
        <v>217.96</v>
      </c>
      <c r="O6465" s="9">
        <v>168.755</v>
      </c>
      <c r="P6465" s="9">
        <v>172.44200000000001</v>
      </c>
      <c r="Q6465" s="9">
        <v>82.429000000000002</v>
      </c>
      <c r="R6465" s="9">
        <v>73.028999999999996</v>
      </c>
      <c r="S6465" s="9">
        <v>40.130000000000003</v>
      </c>
      <c r="T6465" s="9">
        <v>0</v>
      </c>
    </row>
    <row r="6466" spans="1:20" x14ac:dyDescent="0.35">
      <c r="A6466">
        <f t="shared" si="201"/>
        <v>6466</v>
      </c>
      <c r="B6466" s="3" t="s">
        <v>72</v>
      </c>
      <c r="C6466" s="3" t="s">
        <v>88</v>
      </c>
      <c r="D6466" s="3" t="s">
        <v>68</v>
      </c>
      <c r="E6466">
        <v>2024</v>
      </c>
      <c r="F6466" s="3" t="str">
        <f t="shared" ref="F6466:F6529" si="202">_xlfn.CONCAT(B6466,C6466,D6466,E6466)</f>
        <v>CBSpillDALLES2024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47.887999999999998</v>
      </c>
      <c r="M6466" s="9">
        <v>71.680999999999997</v>
      </c>
      <c r="N6466" s="9">
        <v>152.10599999999999</v>
      </c>
      <c r="O6466" s="9">
        <v>199.50200000000001</v>
      </c>
      <c r="P6466" s="9">
        <v>121.101</v>
      </c>
      <c r="Q6466" s="9">
        <v>50.192999999999998</v>
      </c>
      <c r="R6466" s="9">
        <v>50.192999999999998</v>
      </c>
      <c r="S6466" s="9">
        <v>34.356999999999999</v>
      </c>
      <c r="T6466" s="9">
        <v>0</v>
      </c>
    </row>
    <row r="6467" spans="1:20" x14ac:dyDescent="0.35">
      <c r="A6467">
        <f t="shared" ref="A6467:A6530" si="203">A6466+1</f>
        <v>6467</v>
      </c>
      <c r="B6467" s="3" t="s">
        <v>72</v>
      </c>
      <c r="C6467" s="3" t="s">
        <v>88</v>
      </c>
      <c r="D6467" s="3" t="s">
        <v>68</v>
      </c>
      <c r="E6467">
        <v>2025</v>
      </c>
      <c r="F6467" s="3" t="str">
        <f t="shared" si="202"/>
        <v>CBSpillDALLES2025</v>
      </c>
      <c r="G6467" s="9">
        <v>0</v>
      </c>
      <c r="H6467" s="9">
        <v>0</v>
      </c>
      <c r="I6467" s="9">
        <v>0</v>
      </c>
      <c r="J6467" s="9">
        <v>0</v>
      </c>
      <c r="K6467" s="9">
        <v>0</v>
      </c>
      <c r="L6467" s="9">
        <v>50.365000000000002</v>
      </c>
      <c r="M6467" s="9">
        <v>136.92099999999999</v>
      </c>
      <c r="N6467" s="9">
        <v>176.477</v>
      </c>
      <c r="O6467" s="9">
        <v>225.876</v>
      </c>
      <c r="P6467" s="9">
        <v>162.73699999999999</v>
      </c>
      <c r="Q6467" s="9">
        <v>53.494</v>
      </c>
      <c r="R6467" s="9">
        <v>48.134</v>
      </c>
      <c r="S6467" s="9">
        <v>34.197000000000003</v>
      </c>
      <c r="T6467" s="9">
        <v>0</v>
      </c>
    </row>
    <row r="6468" spans="1:20" x14ac:dyDescent="0.35">
      <c r="A6468">
        <f t="shared" si="203"/>
        <v>6468</v>
      </c>
      <c r="B6468" s="3" t="s">
        <v>72</v>
      </c>
      <c r="C6468" s="3" t="s">
        <v>88</v>
      </c>
      <c r="D6468" s="3" t="s">
        <v>68</v>
      </c>
      <c r="E6468">
        <v>2026</v>
      </c>
      <c r="F6468" s="3" t="str">
        <f t="shared" si="202"/>
        <v>CBSpillDALLES2026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51.774000000000001</v>
      </c>
      <c r="M6468" s="9">
        <v>235.58</v>
      </c>
      <c r="N6468" s="9">
        <v>241.52</v>
      </c>
      <c r="O6468" s="9">
        <v>239.33600000000001</v>
      </c>
      <c r="P6468" s="9">
        <v>193.691</v>
      </c>
      <c r="Q6468" s="9">
        <v>62.572000000000003</v>
      </c>
      <c r="R6468" s="9">
        <v>50.466000000000001</v>
      </c>
      <c r="S6468" s="9">
        <v>34.503999999999998</v>
      </c>
      <c r="T6468" s="9">
        <v>0</v>
      </c>
    </row>
    <row r="6469" spans="1:20" x14ac:dyDescent="0.35">
      <c r="A6469">
        <f t="shared" si="203"/>
        <v>6469</v>
      </c>
      <c r="B6469" s="3" t="s">
        <v>72</v>
      </c>
      <c r="C6469" s="3" t="s">
        <v>88</v>
      </c>
      <c r="D6469" s="3" t="s">
        <v>68</v>
      </c>
      <c r="E6469">
        <v>2027</v>
      </c>
      <c r="F6469" s="3" t="str">
        <f t="shared" si="202"/>
        <v>CBSpillDALLES2027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47</v>
      </c>
      <c r="M6469" s="9">
        <v>78.903000000000006</v>
      </c>
      <c r="N6469" s="9">
        <v>201.31100000000001</v>
      </c>
      <c r="O6469" s="9">
        <v>199.92500000000001</v>
      </c>
      <c r="P6469" s="9">
        <v>137.87</v>
      </c>
      <c r="Q6469" s="9">
        <v>48.372999999999998</v>
      </c>
      <c r="R6469" s="9">
        <v>47.832999999999998</v>
      </c>
      <c r="S6469" s="9">
        <v>31.744</v>
      </c>
      <c r="T6469" s="9">
        <v>0</v>
      </c>
    </row>
    <row r="6470" spans="1:20" x14ac:dyDescent="0.35">
      <c r="A6470">
        <f t="shared" si="203"/>
        <v>6470</v>
      </c>
      <c r="B6470" s="3" t="s">
        <v>72</v>
      </c>
      <c r="C6470" s="3" t="s">
        <v>88</v>
      </c>
      <c r="D6470" s="3" t="s">
        <v>68</v>
      </c>
      <c r="E6470">
        <v>2028</v>
      </c>
      <c r="F6470" s="3" t="str">
        <f t="shared" si="202"/>
        <v>CBSpillDALLES2028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47.482999999999997</v>
      </c>
      <c r="M6470" s="9">
        <v>54.911000000000001</v>
      </c>
      <c r="N6470" s="9">
        <v>94.846999999999994</v>
      </c>
      <c r="O6470" s="9">
        <v>203.739</v>
      </c>
      <c r="P6470" s="9">
        <v>160.178</v>
      </c>
      <c r="Q6470" s="9">
        <v>42.042000000000002</v>
      </c>
      <c r="R6470" s="9">
        <v>48.814</v>
      </c>
      <c r="S6470" s="9">
        <v>35.335999999999999</v>
      </c>
      <c r="T6470" s="9">
        <v>0</v>
      </c>
    </row>
    <row r="6471" spans="1:20" x14ac:dyDescent="0.35">
      <c r="A6471">
        <f t="shared" si="203"/>
        <v>6471</v>
      </c>
      <c r="B6471" s="3" t="s">
        <v>72</v>
      </c>
      <c r="C6471" s="3" t="s">
        <v>88</v>
      </c>
      <c r="D6471" s="3" t="s">
        <v>68</v>
      </c>
      <c r="E6471">
        <v>2029</v>
      </c>
      <c r="F6471" s="3" t="str">
        <f t="shared" si="202"/>
        <v>CBSpillDALLES2029</v>
      </c>
      <c r="G6471" s="9">
        <v>0</v>
      </c>
      <c r="H6471" s="9">
        <v>0</v>
      </c>
      <c r="I6471" s="9">
        <v>0</v>
      </c>
      <c r="J6471" s="9">
        <v>0</v>
      </c>
      <c r="K6471" s="9">
        <v>0</v>
      </c>
      <c r="L6471" s="9">
        <v>48.343000000000004</v>
      </c>
      <c r="M6471" s="9">
        <v>224.965</v>
      </c>
      <c r="N6471" s="9">
        <v>203.34299999999999</v>
      </c>
      <c r="O6471" s="9">
        <v>235.262</v>
      </c>
      <c r="P6471" s="9">
        <v>156.566</v>
      </c>
      <c r="Q6471" s="9">
        <v>59.808</v>
      </c>
      <c r="R6471" s="9">
        <v>50.311</v>
      </c>
      <c r="S6471" s="9">
        <v>34.354999999999997</v>
      </c>
      <c r="T6471" s="9">
        <v>0</v>
      </c>
    </row>
    <row r="6472" spans="1:20" x14ac:dyDescent="0.35">
      <c r="A6472">
        <f t="shared" si="203"/>
        <v>6472</v>
      </c>
      <c r="B6472" s="3" t="s">
        <v>72</v>
      </c>
      <c r="C6472" s="3" t="s">
        <v>88</v>
      </c>
      <c r="D6472" s="3" t="s">
        <v>69</v>
      </c>
      <c r="E6472">
        <v>2020</v>
      </c>
      <c r="F6472" s="3" t="str">
        <f t="shared" si="202"/>
        <v>CBSpillBONN2020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30.108000000000001</v>
      </c>
      <c r="M6472" s="9">
        <v>133.333</v>
      </c>
      <c r="N6472" s="9">
        <v>133.333</v>
      </c>
      <c r="O6472" s="9">
        <v>133.333</v>
      </c>
      <c r="P6472" s="9">
        <v>114.167</v>
      </c>
      <c r="Q6472" s="9">
        <v>95</v>
      </c>
      <c r="R6472" s="9">
        <v>95</v>
      </c>
      <c r="S6472" s="9">
        <v>50</v>
      </c>
      <c r="T6472" s="9">
        <v>0</v>
      </c>
    </row>
    <row r="6473" spans="1:20" x14ac:dyDescent="0.35">
      <c r="A6473">
        <f t="shared" si="203"/>
        <v>6473</v>
      </c>
      <c r="B6473" s="3" t="s">
        <v>72</v>
      </c>
      <c r="C6473" s="3" t="s">
        <v>88</v>
      </c>
      <c r="D6473" s="3" t="s">
        <v>69</v>
      </c>
      <c r="E6473">
        <v>2021</v>
      </c>
      <c r="F6473" s="3" t="str">
        <f t="shared" si="202"/>
        <v>CBSpillBONN2021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30.108000000000001</v>
      </c>
      <c r="M6473" s="9">
        <v>133.333</v>
      </c>
      <c r="N6473" s="9">
        <v>133.333</v>
      </c>
      <c r="O6473" s="9">
        <v>133.333</v>
      </c>
      <c r="P6473" s="9">
        <v>114.167</v>
      </c>
      <c r="Q6473" s="9">
        <v>95</v>
      </c>
      <c r="R6473" s="9">
        <v>95</v>
      </c>
      <c r="S6473" s="9">
        <v>50</v>
      </c>
      <c r="T6473" s="9">
        <v>0</v>
      </c>
    </row>
    <row r="6474" spans="1:20" x14ac:dyDescent="0.35">
      <c r="A6474">
        <f t="shared" si="203"/>
        <v>6474</v>
      </c>
      <c r="B6474" s="3" t="s">
        <v>72</v>
      </c>
      <c r="C6474" s="3" t="s">
        <v>88</v>
      </c>
      <c r="D6474" s="3" t="s">
        <v>69</v>
      </c>
      <c r="E6474">
        <v>2022</v>
      </c>
      <c r="F6474" s="3" t="str">
        <f t="shared" si="202"/>
        <v>CBSpillBONN2022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30.108000000000001</v>
      </c>
      <c r="M6474" s="9">
        <v>133.333</v>
      </c>
      <c r="N6474" s="9">
        <v>133.333</v>
      </c>
      <c r="O6474" s="9">
        <v>133.333</v>
      </c>
      <c r="P6474" s="9">
        <v>114.167</v>
      </c>
      <c r="Q6474" s="9">
        <v>85.447000000000003</v>
      </c>
      <c r="R6474" s="9">
        <v>79.754999999999995</v>
      </c>
      <c r="S6474" s="9">
        <v>50</v>
      </c>
      <c r="T6474" s="9">
        <v>0</v>
      </c>
    </row>
    <row r="6475" spans="1:20" x14ac:dyDescent="0.35">
      <c r="A6475">
        <f t="shared" si="203"/>
        <v>6475</v>
      </c>
      <c r="B6475" s="3" t="s">
        <v>72</v>
      </c>
      <c r="C6475" s="3" t="s">
        <v>88</v>
      </c>
      <c r="D6475" s="3" t="s">
        <v>69</v>
      </c>
      <c r="E6475">
        <v>2023</v>
      </c>
      <c r="F6475" s="3" t="str">
        <f t="shared" si="202"/>
        <v>CBSpillBONN2023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30.108000000000001</v>
      </c>
      <c r="M6475" s="9">
        <v>133.333</v>
      </c>
      <c r="N6475" s="9">
        <v>133.333</v>
      </c>
      <c r="O6475" s="9">
        <v>133.333</v>
      </c>
      <c r="P6475" s="9">
        <v>114.167</v>
      </c>
      <c r="Q6475" s="9">
        <v>95</v>
      </c>
      <c r="R6475" s="9">
        <v>95</v>
      </c>
      <c r="S6475" s="9">
        <v>50</v>
      </c>
      <c r="T6475" s="9">
        <v>0</v>
      </c>
    </row>
    <row r="6476" spans="1:20" x14ac:dyDescent="0.35">
      <c r="A6476">
        <f t="shared" si="203"/>
        <v>6476</v>
      </c>
      <c r="B6476" s="3" t="s">
        <v>72</v>
      </c>
      <c r="C6476" s="3" t="s">
        <v>88</v>
      </c>
      <c r="D6476" s="3" t="s">
        <v>69</v>
      </c>
      <c r="E6476">
        <v>2024</v>
      </c>
      <c r="F6476" s="3" t="str">
        <f t="shared" si="202"/>
        <v>CBSpillBONN2024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30.108000000000001</v>
      </c>
      <c r="M6476" s="9">
        <v>91.131</v>
      </c>
      <c r="N6476" s="9">
        <v>133.333</v>
      </c>
      <c r="O6476" s="9">
        <v>133.333</v>
      </c>
      <c r="P6476" s="9">
        <v>114.167</v>
      </c>
      <c r="Q6476" s="9">
        <v>87.147000000000006</v>
      </c>
      <c r="R6476" s="9">
        <v>85.69</v>
      </c>
      <c r="S6476" s="9">
        <v>50</v>
      </c>
      <c r="T6476" s="9">
        <v>0</v>
      </c>
    </row>
    <row r="6477" spans="1:20" x14ac:dyDescent="0.35">
      <c r="A6477">
        <f t="shared" si="203"/>
        <v>6477</v>
      </c>
      <c r="B6477" s="3" t="s">
        <v>72</v>
      </c>
      <c r="C6477" s="3" t="s">
        <v>88</v>
      </c>
      <c r="D6477" s="3" t="s">
        <v>69</v>
      </c>
      <c r="E6477">
        <v>2025</v>
      </c>
      <c r="F6477" s="3" t="str">
        <f t="shared" si="202"/>
        <v>CBSpillBONN2025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30.108000000000001</v>
      </c>
      <c r="M6477" s="9">
        <v>133.333</v>
      </c>
      <c r="N6477" s="9">
        <v>133.333</v>
      </c>
      <c r="O6477" s="9">
        <v>133.333</v>
      </c>
      <c r="P6477" s="9">
        <v>114.167</v>
      </c>
      <c r="Q6477" s="9">
        <v>95</v>
      </c>
      <c r="R6477" s="9">
        <v>80.667000000000002</v>
      </c>
      <c r="S6477" s="9">
        <v>50</v>
      </c>
      <c r="T6477" s="9">
        <v>0</v>
      </c>
    </row>
    <row r="6478" spans="1:20" x14ac:dyDescent="0.35">
      <c r="A6478">
        <f t="shared" si="203"/>
        <v>6478</v>
      </c>
      <c r="B6478" s="3" t="s">
        <v>72</v>
      </c>
      <c r="C6478" s="3" t="s">
        <v>88</v>
      </c>
      <c r="D6478" s="3" t="s">
        <v>69</v>
      </c>
      <c r="E6478">
        <v>2026</v>
      </c>
      <c r="F6478" s="3" t="str">
        <f t="shared" si="202"/>
        <v>CBSpillBONN2026</v>
      </c>
      <c r="G6478" s="9">
        <v>0</v>
      </c>
      <c r="H6478" s="9">
        <v>0</v>
      </c>
      <c r="I6478" s="9">
        <v>0</v>
      </c>
      <c r="J6478" s="9">
        <v>0</v>
      </c>
      <c r="K6478" s="9">
        <v>0</v>
      </c>
      <c r="L6478" s="9">
        <v>30.108000000000001</v>
      </c>
      <c r="M6478" s="9">
        <v>133.333</v>
      </c>
      <c r="N6478" s="9">
        <v>133.333</v>
      </c>
      <c r="O6478" s="9">
        <v>133.333</v>
      </c>
      <c r="P6478" s="9">
        <v>114.167</v>
      </c>
      <c r="Q6478" s="9">
        <v>95</v>
      </c>
      <c r="R6478" s="9">
        <v>87.766999999999996</v>
      </c>
      <c r="S6478" s="9">
        <v>50</v>
      </c>
      <c r="T6478" s="9">
        <v>0</v>
      </c>
    </row>
    <row r="6479" spans="1:20" x14ac:dyDescent="0.35">
      <c r="A6479">
        <f t="shared" si="203"/>
        <v>6479</v>
      </c>
      <c r="B6479" s="3" t="s">
        <v>72</v>
      </c>
      <c r="C6479" s="3" t="s">
        <v>88</v>
      </c>
      <c r="D6479" s="3" t="s">
        <v>69</v>
      </c>
      <c r="E6479">
        <v>2027</v>
      </c>
      <c r="F6479" s="3" t="str">
        <f t="shared" si="202"/>
        <v>CBSpillBONN2027</v>
      </c>
      <c r="G6479" s="9">
        <v>0</v>
      </c>
      <c r="H6479" s="9">
        <v>0</v>
      </c>
      <c r="I6479" s="9">
        <v>0</v>
      </c>
      <c r="J6479" s="9">
        <v>0</v>
      </c>
      <c r="K6479" s="9">
        <v>0</v>
      </c>
      <c r="L6479" s="9">
        <v>30.108000000000001</v>
      </c>
      <c r="M6479" s="9">
        <v>96.807000000000002</v>
      </c>
      <c r="N6479" s="9">
        <v>133.333</v>
      </c>
      <c r="O6479" s="9">
        <v>133.333</v>
      </c>
      <c r="P6479" s="9">
        <v>114.167</v>
      </c>
      <c r="Q6479" s="9">
        <v>82.802999999999997</v>
      </c>
      <c r="R6479" s="9">
        <v>80.692999999999998</v>
      </c>
      <c r="S6479" s="9">
        <v>50</v>
      </c>
      <c r="T6479" s="9">
        <v>0</v>
      </c>
    </row>
    <row r="6480" spans="1:20" x14ac:dyDescent="0.35">
      <c r="A6480">
        <f t="shared" si="203"/>
        <v>6480</v>
      </c>
      <c r="B6480" s="3" t="s">
        <v>72</v>
      </c>
      <c r="C6480" s="3" t="s">
        <v>88</v>
      </c>
      <c r="D6480" s="3" t="s">
        <v>69</v>
      </c>
      <c r="E6480">
        <v>2028</v>
      </c>
      <c r="F6480" s="3" t="str">
        <f t="shared" si="202"/>
        <v>CBSpillBONN2028</v>
      </c>
      <c r="G6480" s="9">
        <v>0</v>
      </c>
      <c r="H6480" s="9">
        <v>0</v>
      </c>
      <c r="I6480" s="9">
        <v>0</v>
      </c>
      <c r="J6480" s="9">
        <v>0</v>
      </c>
      <c r="K6480" s="9">
        <v>0</v>
      </c>
      <c r="L6480" s="9">
        <v>30.108000000000001</v>
      </c>
      <c r="M6480" s="9">
        <v>74.274000000000001</v>
      </c>
      <c r="N6480" s="9">
        <v>115.527</v>
      </c>
      <c r="O6480" s="9">
        <v>133.333</v>
      </c>
      <c r="P6480" s="9">
        <v>114.167</v>
      </c>
      <c r="Q6480" s="9">
        <v>67.834000000000003</v>
      </c>
      <c r="R6480" s="9">
        <v>83.040999999999997</v>
      </c>
      <c r="S6480" s="9">
        <v>50</v>
      </c>
      <c r="T6480" s="9">
        <v>0</v>
      </c>
    </row>
    <row r="6481" spans="1:20" x14ac:dyDescent="0.35">
      <c r="A6481">
        <f t="shared" si="203"/>
        <v>6481</v>
      </c>
      <c r="B6481" s="3" t="s">
        <v>72</v>
      </c>
      <c r="C6481" s="3" t="s">
        <v>88</v>
      </c>
      <c r="D6481" s="3" t="s">
        <v>69</v>
      </c>
      <c r="E6481">
        <v>2029</v>
      </c>
      <c r="F6481" s="3" t="str">
        <f t="shared" si="202"/>
        <v>CBSpillBONN2029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30.108000000000001</v>
      </c>
      <c r="M6481" s="9">
        <v>133.333</v>
      </c>
      <c r="N6481" s="9">
        <v>133.333</v>
      </c>
      <c r="O6481" s="9">
        <v>133.333</v>
      </c>
      <c r="P6481" s="9">
        <v>114.167</v>
      </c>
      <c r="Q6481" s="9">
        <v>95</v>
      </c>
      <c r="R6481" s="9">
        <v>87.679000000000002</v>
      </c>
      <c r="S6481" s="9">
        <v>50</v>
      </c>
      <c r="T6481" s="9">
        <v>0</v>
      </c>
    </row>
    <row r="6482" spans="1:20" x14ac:dyDescent="0.35">
      <c r="A6482">
        <f t="shared" si="203"/>
        <v>6482</v>
      </c>
      <c r="B6482" s="3" t="s">
        <v>72</v>
      </c>
      <c r="C6482" s="3" t="s">
        <v>89</v>
      </c>
      <c r="D6482" s="3" t="s">
        <v>17</v>
      </c>
      <c r="E6482">
        <v>2020</v>
      </c>
      <c r="F6482" s="3" t="str">
        <f t="shared" si="202"/>
        <v>COSpillMICA2020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</row>
    <row r="6483" spans="1:20" x14ac:dyDescent="0.35">
      <c r="A6483">
        <f t="shared" si="203"/>
        <v>6483</v>
      </c>
      <c r="B6483" s="3" t="s">
        <v>72</v>
      </c>
      <c r="C6483" s="3" t="s">
        <v>89</v>
      </c>
      <c r="D6483" s="3" t="s">
        <v>17</v>
      </c>
      <c r="E6483">
        <v>2021</v>
      </c>
      <c r="F6483" s="3" t="str">
        <f t="shared" si="202"/>
        <v>COSpillMICA2021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</row>
    <row r="6484" spans="1:20" x14ac:dyDescent="0.35">
      <c r="A6484">
        <f t="shared" si="203"/>
        <v>6484</v>
      </c>
      <c r="B6484" s="3" t="s">
        <v>72</v>
      </c>
      <c r="C6484" s="3" t="s">
        <v>89</v>
      </c>
      <c r="D6484" s="3" t="s">
        <v>17</v>
      </c>
      <c r="E6484">
        <v>2022</v>
      </c>
      <c r="F6484" s="3" t="str">
        <f t="shared" si="202"/>
        <v>COSpillMICA2022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</row>
    <row r="6485" spans="1:20" x14ac:dyDescent="0.35">
      <c r="A6485">
        <f t="shared" si="203"/>
        <v>6485</v>
      </c>
      <c r="B6485" s="3" t="s">
        <v>72</v>
      </c>
      <c r="C6485" s="3" t="s">
        <v>89</v>
      </c>
      <c r="D6485" s="3" t="s">
        <v>17</v>
      </c>
      <c r="E6485">
        <v>2023</v>
      </c>
      <c r="F6485" s="3" t="str">
        <f t="shared" si="202"/>
        <v>COSpillMICA2023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</row>
    <row r="6486" spans="1:20" x14ac:dyDescent="0.35">
      <c r="A6486">
        <f t="shared" si="203"/>
        <v>6486</v>
      </c>
      <c r="B6486" s="3" t="s">
        <v>72</v>
      </c>
      <c r="C6486" s="3" t="s">
        <v>89</v>
      </c>
      <c r="D6486" s="3" t="s">
        <v>17</v>
      </c>
      <c r="E6486">
        <v>2024</v>
      </c>
      <c r="F6486" s="3" t="str">
        <f t="shared" si="202"/>
        <v>COSpillMICA2024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</row>
    <row r="6487" spans="1:20" x14ac:dyDescent="0.35">
      <c r="A6487">
        <f t="shared" si="203"/>
        <v>6487</v>
      </c>
      <c r="B6487" s="3" t="s">
        <v>72</v>
      </c>
      <c r="C6487" s="3" t="s">
        <v>89</v>
      </c>
      <c r="D6487" s="3" t="s">
        <v>17</v>
      </c>
      <c r="E6487">
        <v>2025</v>
      </c>
      <c r="F6487" s="3" t="str">
        <f t="shared" si="202"/>
        <v>COSpillMICA2025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</row>
    <row r="6488" spans="1:20" x14ac:dyDescent="0.35">
      <c r="A6488">
        <f t="shared" si="203"/>
        <v>6488</v>
      </c>
      <c r="B6488" s="3" t="s">
        <v>72</v>
      </c>
      <c r="C6488" s="3" t="s">
        <v>89</v>
      </c>
      <c r="D6488" s="3" t="s">
        <v>17</v>
      </c>
      <c r="E6488">
        <v>2026</v>
      </c>
      <c r="F6488" s="3" t="str">
        <f t="shared" si="202"/>
        <v>COSpillMICA2026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</row>
    <row r="6489" spans="1:20" x14ac:dyDescent="0.35">
      <c r="A6489">
        <f t="shared" si="203"/>
        <v>6489</v>
      </c>
      <c r="B6489" s="3" t="s">
        <v>72</v>
      </c>
      <c r="C6489" s="3" t="s">
        <v>89</v>
      </c>
      <c r="D6489" s="3" t="s">
        <v>17</v>
      </c>
      <c r="E6489">
        <v>2027</v>
      </c>
      <c r="F6489" s="3" t="str">
        <f t="shared" si="202"/>
        <v>COSpillMICA2027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</row>
    <row r="6490" spans="1:20" x14ac:dyDescent="0.35">
      <c r="A6490">
        <f t="shared" si="203"/>
        <v>6490</v>
      </c>
      <c r="B6490" s="3" t="s">
        <v>72</v>
      </c>
      <c r="C6490" s="3" t="s">
        <v>89</v>
      </c>
      <c r="D6490" s="3" t="s">
        <v>17</v>
      </c>
      <c r="E6490">
        <v>2028</v>
      </c>
      <c r="F6490" s="3" t="str">
        <f t="shared" si="202"/>
        <v>COSpillMICA2028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0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</row>
    <row r="6491" spans="1:20" x14ac:dyDescent="0.35">
      <c r="A6491">
        <f t="shared" si="203"/>
        <v>6491</v>
      </c>
      <c r="B6491" s="3" t="s">
        <v>72</v>
      </c>
      <c r="C6491" s="3" t="s">
        <v>89</v>
      </c>
      <c r="D6491" s="3" t="s">
        <v>17</v>
      </c>
      <c r="E6491">
        <v>2029</v>
      </c>
      <c r="F6491" s="3" t="str">
        <f t="shared" si="202"/>
        <v>COSpillMICA2029</v>
      </c>
      <c r="G6491" s="9">
        <v>0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  <c r="T6491" s="9">
        <v>0</v>
      </c>
    </row>
    <row r="6492" spans="1:20" x14ac:dyDescent="0.35">
      <c r="A6492">
        <f t="shared" si="203"/>
        <v>6492</v>
      </c>
      <c r="B6492" s="3" t="s">
        <v>72</v>
      </c>
      <c r="C6492" s="3" t="s">
        <v>89</v>
      </c>
      <c r="D6492" s="3" t="s">
        <v>18</v>
      </c>
      <c r="E6492">
        <v>2020</v>
      </c>
      <c r="F6492" s="3" t="str">
        <f t="shared" si="202"/>
        <v>COSpillREVELS2020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9">
        <v>0</v>
      </c>
      <c r="T6492" s="9">
        <v>0</v>
      </c>
    </row>
    <row r="6493" spans="1:20" x14ac:dyDescent="0.35">
      <c r="A6493">
        <f t="shared" si="203"/>
        <v>6493</v>
      </c>
      <c r="B6493" s="3" t="s">
        <v>72</v>
      </c>
      <c r="C6493" s="3" t="s">
        <v>89</v>
      </c>
      <c r="D6493" s="3" t="s">
        <v>18</v>
      </c>
      <c r="E6493">
        <v>2021</v>
      </c>
      <c r="F6493" s="3" t="str">
        <f t="shared" si="202"/>
        <v>COSpillREVELS2021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</row>
    <row r="6494" spans="1:20" x14ac:dyDescent="0.35">
      <c r="A6494">
        <f t="shared" si="203"/>
        <v>6494</v>
      </c>
      <c r="B6494" s="3" t="s">
        <v>72</v>
      </c>
      <c r="C6494" s="3" t="s">
        <v>89</v>
      </c>
      <c r="D6494" s="3" t="s">
        <v>18</v>
      </c>
      <c r="E6494">
        <v>2022</v>
      </c>
      <c r="F6494" s="3" t="str">
        <f t="shared" si="202"/>
        <v>COSpillREVELS2022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9">
        <v>0</v>
      </c>
      <c r="T6494" s="9">
        <v>0</v>
      </c>
    </row>
    <row r="6495" spans="1:20" x14ac:dyDescent="0.35">
      <c r="A6495">
        <f t="shared" si="203"/>
        <v>6495</v>
      </c>
      <c r="B6495" s="3" t="s">
        <v>72</v>
      </c>
      <c r="C6495" s="3" t="s">
        <v>89</v>
      </c>
      <c r="D6495" s="3" t="s">
        <v>18</v>
      </c>
      <c r="E6495">
        <v>2023</v>
      </c>
      <c r="F6495" s="3" t="str">
        <f t="shared" si="202"/>
        <v>COSpillREVELS2023</v>
      </c>
      <c r="G6495" s="9">
        <v>0</v>
      </c>
      <c r="H6495" s="9">
        <v>0</v>
      </c>
      <c r="I6495" s="9">
        <v>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</row>
    <row r="6496" spans="1:20" x14ac:dyDescent="0.35">
      <c r="A6496">
        <f t="shared" si="203"/>
        <v>6496</v>
      </c>
      <c r="B6496" s="3" t="s">
        <v>72</v>
      </c>
      <c r="C6496" s="3" t="s">
        <v>89</v>
      </c>
      <c r="D6496" s="3" t="s">
        <v>18</v>
      </c>
      <c r="E6496">
        <v>2024</v>
      </c>
      <c r="F6496" s="3" t="str">
        <f t="shared" si="202"/>
        <v>COSpillREVELS2024</v>
      </c>
      <c r="G6496" s="9">
        <v>0</v>
      </c>
      <c r="H6496" s="9">
        <v>0</v>
      </c>
      <c r="I6496" s="9">
        <v>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  <c r="Q6496" s="9">
        <v>0</v>
      </c>
      <c r="R6496" s="9">
        <v>0</v>
      </c>
      <c r="S6496" s="9">
        <v>0</v>
      </c>
      <c r="T6496" s="9">
        <v>0</v>
      </c>
    </row>
    <row r="6497" spans="1:20" x14ac:dyDescent="0.35">
      <c r="A6497">
        <f t="shared" si="203"/>
        <v>6497</v>
      </c>
      <c r="B6497" s="3" t="s">
        <v>72</v>
      </c>
      <c r="C6497" s="3" t="s">
        <v>89</v>
      </c>
      <c r="D6497" s="3" t="s">
        <v>18</v>
      </c>
      <c r="E6497">
        <v>2025</v>
      </c>
      <c r="F6497" s="3" t="str">
        <f t="shared" si="202"/>
        <v>COSpillREVELS2025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</row>
    <row r="6498" spans="1:20" x14ac:dyDescent="0.35">
      <c r="A6498">
        <f t="shared" si="203"/>
        <v>6498</v>
      </c>
      <c r="B6498" s="3" t="s">
        <v>72</v>
      </c>
      <c r="C6498" s="3" t="s">
        <v>89</v>
      </c>
      <c r="D6498" s="3" t="s">
        <v>18</v>
      </c>
      <c r="E6498">
        <v>2026</v>
      </c>
      <c r="F6498" s="3" t="str">
        <f t="shared" si="202"/>
        <v>COSpillREVELS2026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  <c r="S6498" s="9">
        <v>0</v>
      </c>
      <c r="T6498" s="9">
        <v>0</v>
      </c>
    </row>
    <row r="6499" spans="1:20" x14ac:dyDescent="0.35">
      <c r="A6499">
        <f t="shared" si="203"/>
        <v>6499</v>
      </c>
      <c r="B6499" s="3" t="s">
        <v>72</v>
      </c>
      <c r="C6499" s="3" t="s">
        <v>89</v>
      </c>
      <c r="D6499" s="3" t="s">
        <v>18</v>
      </c>
      <c r="E6499">
        <v>2027</v>
      </c>
      <c r="F6499" s="3" t="str">
        <f t="shared" si="202"/>
        <v>COSpillREVELS2027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</row>
    <row r="6500" spans="1:20" x14ac:dyDescent="0.35">
      <c r="A6500">
        <f t="shared" si="203"/>
        <v>6500</v>
      </c>
      <c r="B6500" s="3" t="s">
        <v>72</v>
      </c>
      <c r="C6500" s="3" t="s">
        <v>89</v>
      </c>
      <c r="D6500" s="3" t="s">
        <v>18</v>
      </c>
      <c r="E6500">
        <v>2028</v>
      </c>
      <c r="F6500" s="3" t="str">
        <f t="shared" si="202"/>
        <v>COSpillREVELS2028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</row>
    <row r="6501" spans="1:20" x14ac:dyDescent="0.35">
      <c r="A6501">
        <f t="shared" si="203"/>
        <v>6501</v>
      </c>
      <c r="B6501" s="3" t="s">
        <v>72</v>
      </c>
      <c r="C6501" s="3" t="s">
        <v>89</v>
      </c>
      <c r="D6501" s="3" t="s">
        <v>18</v>
      </c>
      <c r="E6501">
        <v>2029</v>
      </c>
      <c r="F6501" s="3" t="str">
        <f t="shared" si="202"/>
        <v>COSpillREVELS2029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  <c r="Q6501" s="9">
        <v>0</v>
      </c>
      <c r="R6501" s="9">
        <v>0</v>
      </c>
      <c r="S6501" s="9">
        <v>0</v>
      </c>
      <c r="T6501" s="9">
        <v>0</v>
      </c>
    </row>
    <row r="6502" spans="1:20" x14ac:dyDescent="0.35">
      <c r="A6502">
        <f t="shared" si="203"/>
        <v>6502</v>
      </c>
      <c r="B6502" s="3" t="s">
        <v>72</v>
      </c>
      <c r="C6502" s="3" t="s">
        <v>89</v>
      </c>
      <c r="D6502" s="3" t="s">
        <v>19</v>
      </c>
      <c r="E6502">
        <v>2020</v>
      </c>
      <c r="F6502" s="3" t="str">
        <f t="shared" si="202"/>
        <v>COSpillARROW2020</v>
      </c>
      <c r="G6502" s="9">
        <v>0</v>
      </c>
      <c r="H6502" s="9">
        <v>0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</row>
    <row r="6503" spans="1:20" x14ac:dyDescent="0.35">
      <c r="A6503">
        <f t="shared" si="203"/>
        <v>6503</v>
      </c>
      <c r="B6503" s="3" t="s">
        <v>72</v>
      </c>
      <c r="C6503" s="3" t="s">
        <v>89</v>
      </c>
      <c r="D6503" s="3" t="s">
        <v>19</v>
      </c>
      <c r="E6503">
        <v>2021</v>
      </c>
      <c r="F6503" s="3" t="str">
        <f t="shared" si="202"/>
        <v>COSpillARROW2021</v>
      </c>
      <c r="G6503" s="9">
        <v>0</v>
      </c>
      <c r="H6503" s="9">
        <v>0</v>
      </c>
      <c r="I6503" s="9">
        <v>0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  <c r="S6503" s="9">
        <v>0</v>
      </c>
      <c r="T6503" s="9">
        <v>0</v>
      </c>
    </row>
    <row r="6504" spans="1:20" x14ac:dyDescent="0.35">
      <c r="A6504">
        <f t="shared" si="203"/>
        <v>6504</v>
      </c>
      <c r="B6504" s="3" t="s">
        <v>72</v>
      </c>
      <c r="C6504" s="3" t="s">
        <v>89</v>
      </c>
      <c r="D6504" s="3" t="s">
        <v>19</v>
      </c>
      <c r="E6504">
        <v>2022</v>
      </c>
      <c r="F6504" s="3" t="str">
        <f t="shared" si="202"/>
        <v>COSpillARROW2022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</row>
    <row r="6505" spans="1:20" x14ac:dyDescent="0.35">
      <c r="A6505">
        <f t="shared" si="203"/>
        <v>6505</v>
      </c>
      <c r="B6505" s="3" t="s">
        <v>72</v>
      </c>
      <c r="C6505" s="3" t="s">
        <v>89</v>
      </c>
      <c r="D6505" s="3" t="s">
        <v>19</v>
      </c>
      <c r="E6505">
        <v>2023</v>
      </c>
      <c r="F6505" s="3" t="str">
        <f t="shared" si="202"/>
        <v>COSpillARROW2023</v>
      </c>
      <c r="G6505" s="9">
        <v>0</v>
      </c>
      <c r="H6505" s="9">
        <v>0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  <c r="Q6505" s="9">
        <v>0</v>
      </c>
      <c r="R6505" s="9">
        <v>0</v>
      </c>
      <c r="S6505" s="9">
        <v>0</v>
      </c>
      <c r="T6505" s="9">
        <v>0</v>
      </c>
    </row>
    <row r="6506" spans="1:20" x14ac:dyDescent="0.35">
      <c r="A6506">
        <f t="shared" si="203"/>
        <v>6506</v>
      </c>
      <c r="B6506" s="3" t="s">
        <v>72</v>
      </c>
      <c r="C6506" s="3" t="s">
        <v>89</v>
      </c>
      <c r="D6506" s="3" t="s">
        <v>19</v>
      </c>
      <c r="E6506">
        <v>2024</v>
      </c>
      <c r="F6506" s="3" t="str">
        <f t="shared" si="202"/>
        <v>COSpillARROW2024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0</v>
      </c>
      <c r="R6506" s="9">
        <v>0</v>
      </c>
      <c r="S6506" s="9">
        <v>0</v>
      </c>
      <c r="T6506" s="9">
        <v>0</v>
      </c>
    </row>
    <row r="6507" spans="1:20" x14ac:dyDescent="0.35">
      <c r="A6507">
        <f t="shared" si="203"/>
        <v>6507</v>
      </c>
      <c r="B6507" s="3" t="s">
        <v>72</v>
      </c>
      <c r="C6507" s="3" t="s">
        <v>89</v>
      </c>
      <c r="D6507" s="3" t="s">
        <v>19</v>
      </c>
      <c r="E6507">
        <v>2025</v>
      </c>
      <c r="F6507" s="3" t="str">
        <f t="shared" si="202"/>
        <v>COSpillARROW2025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</row>
    <row r="6508" spans="1:20" x14ac:dyDescent="0.35">
      <c r="A6508">
        <f t="shared" si="203"/>
        <v>6508</v>
      </c>
      <c r="B6508" s="3" t="s">
        <v>72</v>
      </c>
      <c r="C6508" s="3" t="s">
        <v>89</v>
      </c>
      <c r="D6508" s="3" t="s">
        <v>19</v>
      </c>
      <c r="E6508">
        <v>2026</v>
      </c>
      <c r="F6508" s="3" t="str">
        <f t="shared" si="202"/>
        <v>COSpillARROW2026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</row>
    <row r="6509" spans="1:20" x14ac:dyDescent="0.35">
      <c r="A6509">
        <f t="shared" si="203"/>
        <v>6509</v>
      </c>
      <c r="B6509" s="3" t="s">
        <v>72</v>
      </c>
      <c r="C6509" s="3" t="s">
        <v>89</v>
      </c>
      <c r="D6509" s="3" t="s">
        <v>19</v>
      </c>
      <c r="E6509">
        <v>2027</v>
      </c>
      <c r="F6509" s="3" t="str">
        <f t="shared" si="202"/>
        <v>COSpillARROW2027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</row>
    <row r="6510" spans="1:20" x14ac:dyDescent="0.35">
      <c r="A6510">
        <f t="shared" si="203"/>
        <v>6510</v>
      </c>
      <c r="B6510" s="3" t="s">
        <v>72</v>
      </c>
      <c r="C6510" s="3" t="s">
        <v>89</v>
      </c>
      <c r="D6510" s="3" t="s">
        <v>19</v>
      </c>
      <c r="E6510">
        <v>2028</v>
      </c>
      <c r="F6510" s="3" t="str">
        <f t="shared" si="202"/>
        <v>COSpillARROW2028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</row>
    <row r="6511" spans="1:20" x14ac:dyDescent="0.35">
      <c r="A6511">
        <f t="shared" si="203"/>
        <v>6511</v>
      </c>
      <c r="B6511" s="3" t="s">
        <v>72</v>
      </c>
      <c r="C6511" s="3" t="s">
        <v>89</v>
      </c>
      <c r="D6511" s="3" t="s">
        <v>19</v>
      </c>
      <c r="E6511">
        <v>2029</v>
      </c>
      <c r="F6511" s="3" t="str">
        <f t="shared" si="202"/>
        <v>COSpillARROW2029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0</v>
      </c>
      <c r="R6511" s="9">
        <v>0</v>
      </c>
      <c r="S6511" s="9">
        <v>0</v>
      </c>
      <c r="T6511" s="9">
        <v>0</v>
      </c>
    </row>
    <row r="6512" spans="1:20" x14ac:dyDescent="0.35">
      <c r="A6512">
        <f t="shared" si="203"/>
        <v>6512</v>
      </c>
      <c r="B6512" s="3" t="s">
        <v>72</v>
      </c>
      <c r="C6512" s="3" t="s">
        <v>89</v>
      </c>
      <c r="D6512" s="3" t="s">
        <v>20</v>
      </c>
      <c r="E6512">
        <v>2020</v>
      </c>
      <c r="F6512" s="3" t="str">
        <f t="shared" si="202"/>
        <v>COSpillLIBBY2020</v>
      </c>
      <c r="G6512" s="9">
        <v>0.2</v>
      </c>
      <c r="H6512" s="9">
        <v>0.2</v>
      </c>
      <c r="I6512" s="9">
        <v>0.2</v>
      </c>
      <c r="J6512" s="9">
        <v>0.2</v>
      </c>
      <c r="K6512" s="9">
        <v>0.2</v>
      </c>
      <c r="L6512" s="9">
        <v>0.2</v>
      </c>
      <c r="M6512" s="9">
        <v>0.2</v>
      </c>
      <c r="N6512" s="9">
        <v>0.2</v>
      </c>
      <c r="O6512" s="9">
        <v>0.2</v>
      </c>
      <c r="P6512" s="9">
        <v>0.2</v>
      </c>
      <c r="Q6512" s="9">
        <v>0.2</v>
      </c>
      <c r="R6512" s="9">
        <v>0.2</v>
      </c>
      <c r="S6512" s="9">
        <v>0.2</v>
      </c>
      <c r="T6512" s="9">
        <v>0.2</v>
      </c>
    </row>
    <row r="6513" spans="1:20" x14ac:dyDescent="0.35">
      <c r="A6513">
        <f t="shared" si="203"/>
        <v>6513</v>
      </c>
      <c r="B6513" s="3" t="s">
        <v>72</v>
      </c>
      <c r="C6513" s="3" t="s">
        <v>89</v>
      </c>
      <c r="D6513" s="3" t="s">
        <v>20</v>
      </c>
      <c r="E6513">
        <v>2021</v>
      </c>
      <c r="F6513" s="3" t="str">
        <f t="shared" si="202"/>
        <v>COSpillLIBBY2021</v>
      </c>
      <c r="G6513" s="9">
        <v>0.2</v>
      </c>
      <c r="H6513" s="9">
        <v>0.2</v>
      </c>
      <c r="I6513" s="9">
        <v>0.2</v>
      </c>
      <c r="J6513" s="9">
        <v>0.2</v>
      </c>
      <c r="K6513" s="9">
        <v>0.2</v>
      </c>
      <c r="L6513" s="9">
        <v>0.2</v>
      </c>
      <c r="M6513" s="9">
        <v>0.2</v>
      </c>
      <c r="N6513" s="9">
        <v>0.2</v>
      </c>
      <c r="O6513" s="9">
        <v>0.2</v>
      </c>
      <c r="P6513" s="9">
        <v>0.2</v>
      </c>
      <c r="Q6513" s="9">
        <v>0.2</v>
      </c>
      <c r="R6513" s="9">
        <v>0.2</v>
      </c>
      <c r="S6513" s="9">
        <v>0.2</v>
      </c>
      <c r="T6513" s="9">
        <v>0.2</v>
      </c>
    </row>
    <row r="6514" spans="1:20" x14ac:dyDescent="0.35">
      <c r="A6514">
        <f t="shared" si="203"/>
        <v>6514</v>
      </c>
      <c r="B6514" s="3" t="s">
        <v>72</v>
      </c>
      <c r="C6514" s="3" t="s">
        <v>89</v>
      </c>
      <c r="D6514" s="3" t="s">
        <v>20</v>
      </c>
      <c r="E6514">
        <v>2022</v>
      </c>
      <c r="F6514" s="3" t="str">
        <f t="shared" si="202"/>
        <v>COSpillLIBBY2022</v>
      </c>
      <c r="G6514" s="9">
        <v>0.2</v>
      </c>
      <c r="H6514" s="9">
        <v>0.2</v>
      </c>
      <c r="I6514" s="9">
        <v>0.2</v>
      </c>
      <c r="J6514" s="9">
        <v>0.2</v>
      </c>
      <c r="K6514" s="9">
        <v>0.2</v>
      </c>
      <c r="L6514" s="9">
        <v>0.2</v>
      </c>
      <c r="M6514" s="9">
        <v>0.2</v>
      </c>
      <c r="N6514" s="9">
        <v>0.2</v>
      </c>
      <c r="O6514" s="9">
        <v>0.2</v>
      </c>
      <c r="P6514" s="9">
        <v>0.2</v>
      </c>
      <c r="Q6514" s="9">
        <v>0.2</v>
      </c>
      <c r="R6514" s="9">
        <v>0.2</v>
      </c>
      <c r="S6514" s="9">
        <v>0.2</v>
      </c>
      <c r="T6514" s="9">
        <v>0.2</v>
      </c>
    </row>
    <row r="6515" spans="1:20" x14ac:dyDescent="0.35">
      <c r="A6515">
        <f t="shared" si="203"/>
        <v>6515</v>
      </c>
      <c r="B6515" s="3" t="s">
        <v>72</v>
      </c>
      <c r="C6515" s="3" t="s">
        <v>89</v>
      </c>
      <c r="D6515" s="3" t="s">
        <v>20</v>
      </c>
      <c r="E6515">
        <v>2023</v>
      </c>
      <c r="F6515" s="3" t="str">
        <f t="shared" si="202"/>
        <v>COSpillLIBBY2023</v>
      </c>
      <c r="G6515" s="9">
        <v>0.2</v>
      </c>
      <c r="H6515" s="9">
        <v>0.2</v>
      </c>
      <c r="I6515" s="9">
        <v>0.2</v>
      </c>
      <c r="J6515" s="9">
        <v>0.2</v>
      </c>
      <c r="K6515" s="9">
        <v>0.2</v>
      </c>
      <c r="L6515" s="9">
        <v>0.2</v>
      </c>
      <c r="M6515" s="9">
        <v>0.2</v>
      </c>
      <c r="N6515" s="9">
        <v>0.2</v>
      </c>
      <c r="O6515" s="9">
        <v>0.2</v>
      </c>
      <c r="P6515" s="9">
        <v>0.2</v>
      </c>
      <c r="Q6515" s="9">
        <v>0.2</v>
      </c>
      <c r="R6515" s="9">
        <v>0.2</v>
      </c>
      <c r="S6515" s="9">
        <v>0.2</v>
      </c>
      <c r="T6515" s="9">
        <v>0.2</v>
      </c>
    </row>
    <row r="6516" spans="1:20" x14ac:dyDescent="0.35">
      <c r="A6516">
        <f t="shared" si="203"/>
        <v>6516</v>
      </c>
      <c r="B6516" s="3" t="s">
        <v>72</v>
      </c>
      <c r="C6516" s="3" t="s">
        <v>89</v>
      </c>
      <c r="D6516" s="3" t="s">
        <v>20</v>
      </c>
      <c r="E6516">
        <v>2024</v>
      </c>
      <c r="F6516" s="3" t="str">
        <f t="shared" si="202"/>
        <v>COSpillLIBBY2024</v>
      </c>
      <c r="G6516" s="9">
        <v>0.2</v>
      </c>
      <c r="H6516" s="9">
        <v>0.2</v>
      </c>
      <c r="I6516" s="9">
        <v>0.2</v>
      </c>
      <c r="J6516" s="9">
        <v>0.2</v>
      </c>
      <c r="K6516" s="9">
        <v>0.2</v>
      </c>
      <c r="L6516" s="9">
        <v>0.2</v>
      </c>
      <c r="M6516" s="9">
        <v>0.2</v>
      </c>
      <c r="N6516" s="9">
        <v>0.2</v>
      </c>
      <c r="O6516" s="9">
        <v>0.2</v>
      </c>
      <c r="P6516" s="9">
        <v>0.2</v>
      </c>
      <c r="Q6516" s="9">
        <v>0.2</v>
      </c>
      <c r="R6516" s="9">
        <v>0.2</v>
      </c>
      <c r="S6516" s="9">
        <v>0.2</v>
      </c>
      <c r="T6516" s="9">
        <v>0.2</v>
      </c>
    </row>
    <row r="6517" spans="1:20" x14ac:dyDescent="0.35">
      <c r="A6517">
        <f t="shared" si="203"/>
        <v>6517</v>
      </c>
      <c r="B6517" s="3" t="s">
        <v>72</v>
      </c>
      <c r="C6517" s="3" t="s">
        <v>89</v>
      </c>
      <c r="D6517" s="3" t="s">
        <v>20</v>
      </c>
      <c r="E6517">
        <v>2025</v>
      </c>
      <c r="F6517" s="3" t="str">
        <f t="shared" si="202"/>
        <v>COSpillLIBBY2025</v>
      </c>
      <c r="G6517" s="9">
        <v>0.2</v>
      </c>
      <c r="H6517" s="9">
        <v>0.2</v>
      </c>
      <c r="I6517" s="9">
        <v>0.2</v>
      </c>
      <c r="J6517" s="9">
        <v>0.2</v>
      </c>
      <c r="K6517" s="9">
        <v>0.2</v>
      </c>
      <c r="L6517" s="9">
        <v>0.2</v>
      </c>
      <c r="M6517" s="9">
        <v>0.2</v>
      </c>
      <c r="N6517" s="9">
        <v>0.2</v>
      </c>
      <c r="O6517" s="9">
        <v>0.2</v>
      </c>
      <c r="P6517" s="9">
        <v>0.2</v>
      </c>
      <c r="Q6517" s="9">
        <v>0.2</v>
      </c>
      <c r="R6517" s="9">
        <v>0.2</v>
      </c>
      <c r="S6517" s="9">
        <v>0.2</v>
      </c>
      <c r="T6517" s="9">
        <v>0.2</v>
      </c>
    </row>
    <row r="6518" spans="1:20" x14ac:dyDescent="0.35">
      <c r="A6518">
        <f t="shared" si="203"/>
        <v>6518</v>
      </c>
      <c r="B6518" s="3" t="s">
        <v>72</v>
      </c>
      <c r="C6518" s="3" t="s">
        <v>89</v>
      </c>
      <c r="D6518" s="3" t="s">
        <v>20</v>
      </c>
      <c r="E6518">
        <v>2026</v>
      </c>
      <c r="F6518" s="3" t="str">
        <f t="shared" si="202"/>
        <v>COSpillLIBBY2026</v>
      </c>
      <c r="G6518" s="9">
        <v>0.2</v>
      </c>
      <c r="H6518" s="9">
        <v>0.2</v>
      </c>
      <c r="I6518" s="9">
        <v>0.2</v>
      </c>
      <c r="J6518" s="9">
        <v>0.2</v>
      </c>
      <c r="K6518" s="9">
        <v>0.2</v>
      </c>
      <c r="L6518" s="9">
        <v>0.2</v>
      </c>
      <c r="M6518" s="9">
        <v>0.2</v>
      </c>
      <c r="N6518" s="9">
        <v>0.2</v>
      </c>
      <c r="O6518" s="9">
        <v>0.2</v>
      </c>
      <c r="P6518" s="9">
        <v>0.2</v>
      </c>
      <c r="Q6518" s="9">
        <v>0.2</v>
      </c>
      <c r="R6518" s="9">
        <v>0.2</v>
      </c>
      <c r="S6518" s="9">
        <v>0.2</v>
      </c>
      <c r="T6518" s="9">
        <v>0.2</v>
      </c>
    </row>
    <row r="6519" spans="1:20" x14ac:dyDescent="0.35">
      <c r="A6519">
        <f t="shared" si="203"/>
        <v>6519</v>
      </c>
      <c r="B6519" s="3" t="s">
        <v>72</v>
      </c>
      <c r="C6519" s="3" t="s">
        <v>89</v>
      </c>
      <c r="D6519" s="3" t="s">
        <v>20</v>
      </c>
      <c r="E6519">
        <v>2027</v>
      </c>
      <c r="F6519" s="3" t="str">
        <f t="shared" si="202"/>
        <v>COSpillLIBBY2027</v>
      </c>
      <c r="G6519" s="9">
        <v>0.2</v>
      </c>
      <c r="H6519" s="9">
        <v>0.2</v>
      </c>
      <c r="I6519" s="9">
        <v>0.2</v>
      </c>
      <c r="J6519" s="9">
        <v>0.2</v>
      </c>
      <c r="K6519" s="9">
        <v>0.2</v>
      </c>
      <c r="L6519" s="9">
        <v>0.2</v>
      </c>
      <c r="M6519" s="9">
        <v>0.2</v>
      </c>
      <c r="N6519" s="9">
        <v>0.2</v>
      </c>
      <c r="O6519" s="9">
        <v>0.2</v>
      </c>
      <c r="P6519" s="9">
        <v>0.2</v>
      </c>
      <c r="Q6519" s="9">
        <v>0.2</v>
      </c>
      <c r="R6519" s="9">
        <v>0.2</v>
      </c>
      <c r="S6519" s="9">
        <v>0.2</v>
      </c>
      <c r="T6519" s="9">
        <v>0.2</v>
      </c>
    </row>
    <row r="6520" spans="1:20" x14ac:dyDescent="0.35">
      <c r="A6520">
        <f t="shared" si="203"/>
        <v>6520</v>
      </c>
      <c r="B6520" s="3" t="s">
        <v>72</v>
      </c>
      <c r="C6520" s="3" t="s">
        <v>89</v>
      </c>
      <c r="D6520" s="3" t="s">
        <v>20</v>
      </c>
      <c r="E6520">
        <v>2028</v>
      </c>
      <c r="F6520" s="3" t="str">
        <f t="shared" si="202"/>
        <v>COSpillLIBBY2028</v>
      </c>
      <c r="G6520" s="9">
        <v>0.2</v>
      </c>
      <c r="H6520" s="9">
        <v>0.2</v>
      </c>
      <c r="I6520" s="9">
        <v>0.2</v>
      </c>
      <c r="J6520" s="9">
        <v>0.2</v>
      </c>
      <c r="K6520" s="9">
        <v>0.2</v>
      </c>
      <c r="L6520" s="9">
        <v>0.2</v>
      </c>
      <c r="M6520" s="9">
        <v>0.2</v>
      </c>
      <c r="N6520" s="9">
        <v>0.2</v>
      </c>
      <c r="O6520" s="9">
        <v>0.2</v>
      </c>
      <c r="P6520" s="9">
        <v>0.2</v>
      </c>
      <c r="Q6520" s="9">
        <v>0.2</v>
      </c>
      <c r="R6520" s="9">
        <v>0.2</v>
      </c>
      <c r="S6520" s="9">
        <v>0.2</v>
      </c>
      <c r="T6520" s="9">
        <v>0.2</v>
      </c>
    </row>
    <row r="6521" spans="1:20" x14ac:dyDescent="0.35">
      <c r="A6521">
        <f t="shared" si="203"/>
        <v>6521</v>
      </c>
      <c r="B6521" s="3" t="s">
        <v>72</v>
      </c>
      <c r="C6521" s="3" t="s">
        <v>89</v>
      </c>
      <c r="D6521" s="3" t="s">
        <v>20</v>
      </c>
      <c r="E6521">
        <v>2029</v>
      </c>
      <c r="F6521" s="3" t="str">
        <f t="shared" si="202"/>
        <v>COSpillLIBBY2029</v>
      </c>
      <c r="G6521" s="9">
        <v>0.2</v>
      </c>
      <c r="H6521" s="9">
        <v>0.2</v>
      </c>
      <c r="I6521" s="9">
        <v>0.2</v>
      </c>
      <c r="J6521" s="9">
        <v>0.2</v>
      </c>
      <c r="K6521" s="9">
        <v>0.2</v>
      </c>
      <c r="L6521" s="9">
        <v>0.2</v>
      </c>
      <c r="M6521" s="9">
        <v>0.2</v>
      </c>
      <c r="N6521" s="9">
        <v>0.2</v>
      </c>
      <c r="O6521" s="9">
        <v>0.2</v>
      </c>
      <c r="P6521" s="9">
        <v>0.2</v>
      </c>
      <c r="Q6521" s="9">
        <v>0.2</v>
      </c>
      <c r="R6521" s="9">
        <v>0.2</v>
      </c>
      <c r="S6521" s="9">
        <v>0.2</v>
      </c>
      <c r="T6521" s="9">
        <v>0.2</v>
      </c>
    </row>
    <row r="6522" spans="1:20" x14ac:dyDescent="0.35">
      <c r="A6522">
        <f t="shared" si="203"/>
        <v>6522</v>
      </c>
      <c r="B6522" s="3" t="s">
        <v>72</v>
      </c>
      <c r="C6522" s="3" t="s">
        <v>89</v>
      </c>
      <c r="D6522" s="3" t="s">
        <v>21</v>
      </c>
      <c r="E6522">
        <v>2020</v>
      </c>
      <c r="F6522" s="3" t="str">
        <f t="shared" si="202"/>
        <v>COSpillBONFER2020</v>
      </c>
      <c r="G6522" s="9">
        <v>0</v>
      </c>
      <c r="H6522" s="9">
        <v>0</v>
      </c>
      <c r="I6522" s="9">
        <v>0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0</v>
      </c>
      <c r="T6522" s="9">
        <v>0</v>
      </c>
    </row>
    <row r="6523" spans="1:20" x14ac:dyDescent="0.35">
      <c r="A6523">
        <f t="shared" si="203"/>
        <v>6523</v>
      </c>
      <c r="B6523" s="3" t="s">
        <v>72</v>
      </c>
      <c r="C6523" s="3" t="s">
        <v>89</v>
      </c>
      <c r="D6523" s="3" t="s">
        <v>21</v>
      </c>
      <c r="E6523">
        <v>2021</v>
      </c>
      <c r="F6523" s="3" t="str">
        <f t="shared" si="202"/>
        <v>COSpillBONFER2021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</row>
    <row r="6524" spans="1:20" x14ac:dyDescent="0.35">
      <c r="A6524">
        <f t="shared" si="203"/>
        <v>6524</v>
      </c>
      <c r="B6524" s="3" t="s">
        <v>72</v>
      </c>
      <c r="C6524" s="3" t="s">
        <v>89</v>
      </c>
      <c r="D6524" s="3" t="s">
        <v>21</v>
      </c>
      <c r="E6524">
        <v>2022</v>
      </c>
      <c r="F6524" s="3" t="str">
        <f t="shared" si="202"/>
        <v>COSpillBONFER2022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0</v>
      </c>
      <c r="T6524" s="9">
        <v>0</v>
      </c>
    </row>
    <row r="6525" spans="1:20" x14ac:dyDescent="0.35">
      <c r="A6525">
        <f t="shared" si="203"/>
        <v>6525</v>
      </c>
      <c r="B6525" s="3" t="s">
        <v>72</v>
      </c>
      <c r="C6525" s="3" t="s">
        <v>89</v>
      </c>
      <c r="D6525" s="3" t="s">
        <v>21</v>
      </c>
      <c r="E6525">
        <v>2023</v>
      </c>
      <c r="F6525" s="3" t="str">
        <f t="shared" si="202"/>
        <v>COSpillBONFER2023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  <c r="T6525" s="9">
        <v>0</v>
      </c>
    </row>
    <row r="6526" spans="1:20" x14ac:dyDescent="0.35">
      <c r="A6526">
        <f t="shared" si="203"/>
        <v>6526</v>
      </c>
      <c r="B6526" s="3" t="s">
        <v>72</v>
      </c>
      <c r="C6526" s="3" t="s">
        <v>89</v>
      </c>
      <c r="D6526" s="3" t="s">
        <v>21</v>
      </c>
      <c r="E6526">
        <v>2024</v>
      </c>
      <c r="F6526" s="3" t="str">
        <f t="shared" si="202"/>
        <v>COSpillBONFER2024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</row>
    <row r="6527" spans="1:20" x14ac:dyDescent="0.35">
      <c r="A6527">
        <f t="shared" si="203"/>
        <v>6527</v>
      </c>
      <c r="B6527" s="3" t="s">
        <v>72</v>
      </c>
      <c r="C6527" s="3" t="s">
        <v>89</v>
      </c>
      <c r="D6527" s="3" t="s">
        <v>21</v>
      </c>
      <c r="E6527">
        <v>2025</v>
      </c>
      <c r="F6527" s="3" t="str">
        <f t="shared" si="202"/>
        <v>COSpillBONFER2025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  <c r="Q6527" s="9">
        <v>0</v>
      </c>
      <c r="R6527" s="9">
        <v>0</v>
      </c>
      <c r="S6527" s="9">
        <v>0</v>
      </c>
      <c r="T6527" s="9">
        <v>0</v>
      </c>
    </row>
    <row r="6528" spans="1:20" x14ac:dyDescent="0.35">
      <c r="A6528">
        <f t="shared" si="203"/>
        <v>6528</v>
      </c>
      <c r="B6528" s="3" t="s">
        <v>72</v>
      </c>
      <c r="C6528" s="3" t="s">
        <v>89</v>
      </c>
      <c r="D6528" s="3" t="s">
        <v>21</v>
      </c>
      <c r="E6528">
        <v>2026</v>
      </c>
      <c r="F6528" s="3" t="str">
        <f t="shared" si="202"/>
        <v>COSpillBONFER2026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  <c r="S6528" s="9">
        <v>0</v>
      </c>
      <c r="T6528" s="9">
        <v>0</v>
      </c>
    </row>
    <row r="6529" spans="1:20" x14ac:dyDescent="0.35">
      <c r="A6529">
        <f t="shared" si="203"/>
        <v>6529</v>
      </c>
      <c r="B6529" s="3" t="s">
        <v>72</v>
      </c>
      <c r="C6529" s="3" t="s">
        <v>89</v>
      </c>
      <c r="D6529" s="3" t="s">
        <v>21</v>
      </c>
      <c r="E6529">
        <v>2027</v>
      </c>
      <c r="F6529" s="3" t="str">
        <f t="shared" si="202"/>
        <v>COSpillBONFER2027</v>
      </c>
      <c r="G6529" s="9">
        <v>0</v>
      </c>
      <c r="H6529" s="9">
        <v>0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  <c r="Q6529" s="9">
        <v>0</v>
      </c>
      <c r="R6529" s="9">
        <v>0</v>
      </c>
      <c r="S6529" s="9">
        <v>0</v>
      </c>
      <c r="T6529" s="9">
        <v>0</v>
      </c>
    </row>
    <row r="6530" spans="1:20" x14ac:dyDescent="0.35">
      <c r="A6530">
        <f t="shared" si="203"/>
        <v>6530</v>
      </c>
      <c r="B6530" s="3" t="s">
        <v>72</v>
      </c>
      <c r="C6530" s="3" t="s">
        <v>89</v>
      </c>
      <c r="D6530" s="3" t="s">
        <v>21</v>
      </c>
      <c r="E6530">
        <v>2028</v>
      </c>
      <c r="F6530" s="3" t="str">
        <f t="shared" ref="F6530:F6593" si="204">_xlfn.CONCAT(B6530,C6530,D6530,E6530)</f>
        <v>COSpillBONFER2028</v>
      </c>
      <c r="G6530" s="9">
        <v>0</v>
      </c>
      <c r="H6530" s="9">
        <v>0</v>
      </c>
      <c r="I6530" s="9">
        <v>0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0</v>
      </c>
    </row>
    <row r="6531" spans="1:20" x14ac:dyDescent="0.35">
      <c r="A6531">
        <f t="shared" ref="A6531:A6594" si="205">A6530+1</f>
        <v>6531</v>
      </c>
      <c r="B6531" s="3" t="s">
        <v>72</v>
      </c>
      <c r="C6531" s="3" t="s">
        <v>89</v>
      </c>
      <c r="D6531" s="3" t="s">
        <v>21</v>
      </c>
      <c r="E6531">
        <v>2029</v>
      </c>
      <c r="F6531" s="3" t="str">
        <f t="shared" si="204"/>
        <v>COSpillBONFER2029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  <c r="Q6531" s="9">
        <v>0</v>
      </c>
      <c r="R6531" s="9">
        <v>0</v>
      </c>
      <c r="S6531" s="9">
        <v>0</v>
      </c>
      <c r="T6531" s="9">
        <v>0</v>
      </c>
    </row>
    <row r="6532" spans="1:20" x14ac:dyDescent="0.35">
      <c r="A6532">
        <f t="shared" si="205"/>
        <v>6532</v>
      </c>
      <c r="B6532" s="3" t="s">
        <v>72</v>
      </c>
      <c r="C6532" s="3" t="s">
        <v>89</v>
      </c>
      <c r="D6532" s="3" t="s">
        <v>22</v>
      </c>
      <c r="E6532">
        <v>2020</v>
      </c>
      <c r="F6532" s="3" t="str">
        <f t="shared" si="204"/>
        <v>COSpillDUNCAN2020</v>
      </c>
      <c r="G6532" s="9">
        <v>0</v>
      </c>
      <c r="H6532" s="9">
        <v>0</v>
      </c>
      <c r="I6532" s="9">
        <v>0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0</v>
      </c>
      <c r="P6532" s="9">
        <v>0</v>
      </c>
      <c r="Q6532" s="9">
        <v>0</v>
      </c>
      <c r="R6532" s="9">
        <v>0</v>
      </c>
      <c r="S6532" s="9">
        <v>0</v>
      </c>
      <c r="T6532" s="9">
        <v>0</v>
      </c>
    </row>
    <row r="6533" spans="1:20" x14ac:dyDescent="0.35">
      <c r="A6533">
        <f t="shared" si="205"/>
        <v>6533</v>
      </c>
      <c r="B6533" s="3" t="s">
        <v>72</v>
      </c>
      <c r="C6533" s="3" t="s">
        <v>89</v>
      </c>
      <c r="D6533" s="3" t="s">
        <v>22</v>
      </c>
      <c r="E6533">
        <v>2021</v>
      </c>
      <c r="F6533" s="3" t="str">
        <f t="shared" si="204"/>
        <v>COSpillDUNCAN2021</v>
      </c>
      <c r="G6533" s="9">
        <v>0</v>
      </c>
      <c r="H6533" s="9">
        <v>0</v>
      </c>
      <c r="I6533" s="9">
        <v>0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  <c r="Q6533" s="9">
        <v>0</v>
      </c>
      <c r="R6533" s="9">
        <v>0</v>
      </c>
      <c r="S6533" s="9">
        <v>0</v>
      </c>
      <c r="T6533" s="9">
        <v>0</v>
      </c>
    </row>
    <row r="6534" spans="1:20" x14ac:dyDescent="0.35">
      <c r="A6534">
        <f t="shared" si="205"/>
        <v>6534</v>
      </c>
      <c r="B6534" s="3" t="s">
        <v>72</v>
      </c>
      <c r="C6534" s="3" t="s">
        <v>89</v>
      </c>
      <c r="D6534" s="3" t="s">
        <v>22</v>
      </c>
      <c r="E6534">
        <v>2022</v>
      </c>
      <c r="F6534" s="3" t="str">
        <f t="shared" si="204"/>
        <v>COSpillDUNCAN2022</v>
      </c>
      <c r="G6534" s="9">
        <v>0</v>
      </c>
      <c r="H6534" s="9">
        <v>0</v>
      </c>
      <c r="I6534" s="9">
        <v>0</v>
      </c>
      <c r="J6534" s="9">
        <v>0</v>
      </c>
      <c r="K6534" s="9">
        <v>0</v>
      </c>
      <c r="L6534" s="9">
        <v>0</v>
      </c>
      <c r="M6534" s="9">
        <v>0</v>
      </c>
      <c r="N6534" s="9">
        <v>0</v>
      </c>
      <c r="O6534" s="9">
        <v>0</v>
      </c>
      <c r="P6534" s="9">
        <v>0</v>
      </c>
      <c r="Q6534" s="9">
        <v>0</v>
      </c>
      <c r="R6534" s="9">
        <v>0</v>
      </c>
      <c r="S6534" s="9">
        <v>0</v>
      </c>
      <c r="T6534" s="9">
        <v>0</v>
      </c>
    </row>
    <row r="6535" spans="1:20" x14ac:dyDescent="0.35">
      <c r="A6535">
        <f t="shared" si="205"/>
        <v>6535</v>
      </c>
      <c r="B6535" s="3" t="s">
        <v>72</v>
      </c>
      <c r="C6535" s="3" t="s">
        <v>89</v>
      </c>
      <c r="D6535" s="3" t="s">
        <v>22</v>
      </c>
      <c r="E6535">
        <v>2023</v>
      </c>
      <c r="F6535" s="3" t="str">
        <f t="shared" si="204"/>
        <v>COSpillDUNCAN2023</v>
      </c>
      <c r="G6535" s="9">
        <v>0</v>
      </c>
      <c r="H6535" s="9">
        <v>0</v>
      </c>
      <c r="I6535" s="9">
        <v>0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0</v>
      </c>
      <c r="P6535" s="9">
        <v>0</v>
      </c>
      <c r="Q6535" s="9">
        <v>0</v>
      </c>
      <c r="R6535" s="9">
        <v>0</v>
      </c>
      <c r="S6535" s="9">
        <v>0</v>
      </c>
      <c r="T6535" s="9">
        <v>0</v>
      </c>
    </row>
    <row r="6536" spans="1:20" x14ac:dyDescent="0.35">
      <c r="A6536">
        <f t="shared" si="205"/>
        <v>6536</v>
      </c>
      <c r="B6536" s="3" t="s">
        <v>72</v>
      </c>
      <c r="C6536" s="3" t="s">
        <v>89</v>
      </c>
      <c r="D6536" s="3" t="s">
        <v>22</v>
      </c>
      <c r="E6536">
        <v>2024</v>
      </c>
      <c r="F6536" s="3" t="str">
        <f t="shared" si="204"/>
        <v>COSpillDUNCAN2024</v>
      </c>
      <c r="G6536" s="9">
        <v>0</v>
      </c>
      <c r="H6536" s="9">
        <v>0</v>
      </c>
      <c r="I6536" s="9">
        <v>0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  <c r="S6536" s="9">
        <v>0</v>
      </c>
      <c r="T6536" s="9">
        <v>0</v>
      </c>
    </row>
    <row r="6537" spans="1:20" x14ac:dyDescent="0.35">
      <c r="A6537">
        <f t="shared" si="205"/>
        <v>6537</v>
      </c>
      <c r="B6537" s="3" t="s">
        <v>72</v>
      </c>
      <c r="C6537" s="3" t="s">
        <v>89</v>
      </c>
      <c r="D6537" s="3" t="s">
        <v>22</v>
      </c>
      <c r="E6537">
        <v>2025</v>
      </c>
      <c r="F6537" s="3" t="str">
        <f t="shared" si="204"/>
        <v>COSpillDUNCAN2025</v>
      </c>
      <c r="G6537" s="9">
        <v>0</v>
      </c>
      <c r="H6537" s="9">
        <v>0</v>
      </c>
      <c r="I6537" s="9">
        <v>0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  <c r="Q6537" s="9">
        <v>0</v>
      </c>
      <c r="R6537" s="9">
        <v>0</v>
      </c>
      <c r="S6537" s="9">
        <v>0</v>
      </c>
      <c r="T6537" s="9">
        <v>0</v>
      </c>
    </row>
    <row r="6538" spans="1:20" x14ac:dyDescent="0.35">
      <c r="A6538">
        <f t="shared" si="205"/>
        <v>6538</v>
      </c>
      <c r="B6538" s="3" t="s">
        <v>72</v>
      </c>
      <c r="C6538" s="3" t="s">
        <v>89</v>
      </c>
      <c r="D6538" s="3" t="s">
        <v>22</v>
      </c>
      <c r="E6538">
        <v>2026</v>
      </c>
      <c r="F6538" s="3" t="str">
        <f t="shared" si="204"/>
        <v>COSpillDUNCAN2026</v>
      </c>
      <c r="G6538" s="9">
        <v>0</v>
      </c>
      <c r="H6538" s="9">
        <v>0</v>
      </c>
      <c r="I6538" s="9">
        <v>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  <c r="Q6538" s="9">
        <v>0</v>
      </c>
      <c r="R6538" s="9">
        <v>0</v>
      </c>
      <c r="S6538" s="9">
        <v>0</v>
      </c>
      <c r="T6538" s="9">
        <v>0</v>
      </c>
    </row>
    <row r="6539" spans="1:20" x14ac:dyDescent="0.35">
      <c r="A6539">
        <f t="shared" si="205"/>
        <v>6539</v>
      </c>
      <c r="B6539" s="3" t="s">
        <v>72</v>
      </c>
      <c r="C6539" s="3" t="s">
        <v>89</v>
      </c>
      <c r="D6539" s="3" t="s">
        <v>22</v>
      </c>
      <c r="E6539">
        <v>2027</v>
      </c>
      <c r="F6539" s="3" t="str">
        <f t="shared" si="204"/>
        <v>COSpillDUNCAN2027</v>
      </c>
      <c r="G6539" s="9">
        <v>0</v>
      </c>
      <c r="H6539" s="9">
        <v>0</v>
      </c>
      <c r="I6539" s="9">
        <v>0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  <c r="S6539" s="9">
        <v>0</v>
      </c>
      <c r="T6539" s="9">
        <v>0</v>
      </c>
    </row>
    <row r="6540" spans="1:20" x14ac:dyDescent="0.35">
      <c r="A6540">
        <f t="shared" si="205"/>
        <v>6540</v>
      </c>
      <c r="B6540" s="3" t="s">
        <v>72</v>
      </c>
      <c r="C6540" s="3" t="s">
        <v>89</v>
      </c>
      <c r="D6540" s="3" t="s">
        <v>22</v>
      </c>
      <c r="E6540">
        <v>2028</v>
      </c>
      <c r="F6540" s="3" t="str">
        <f t="shared" si="204"/>
        <v>COSpillDUNCAN2028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9">
        <v>0</v>
      </c>
      <c r="T6540" s="9">
        <v>0</v>
      </c>
    </row>
    <row r="6541" spans="1:20" x14ac:dyDescent="0.35">
      <c r="A6541">
        <f t="shared" si="205"/>
        <v>6541</v>
      </c>
      <c r="B6541" s="3" t="s">
        <v>72</v>
      </c>
      <c r="C6541" s="3" t="s">
        <v>89</v>
      </c>
      <c r="D6541" s="3" t="s">
        <v>22</v>
      </c>
      <c r="E6541">
        <v>2029</v>
      </c>
      <c r="F6541" s="3" t="str">
        <f t="shared" si="204"/>
        <v>COSpillDUNCAN2029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  <c r="Q6541" s="9">
        <v>0</v>
      </c>
      <c r="R6541" s="9">
        <v>0</v>
      </c>
      <c r="S6541" s="9">
        <v>0</v>
      </c>
      <c r="T6541" s="9">
        <v>0</v>
      </c>
    </row>
    <row r="6542" spans="1:20" x14ac:dyDescent="0.35">
      <c r="A6542">
        <f t="shared" si="205"/>
        <v>6542</v>
      </c>
      <c r="B6542" s="3" t="s">
        <v>72</v>
      </c>
      <c r="C6542" s="3" t="s">
        <v>89</v>
      </c>
      <c r="D6542" s="3" t="s">
        <v>23</v>
      </c>
      <c r="E6542">
        <v>2020</v>
      </c>
      <c r="F6542" s="3" t="str">
        <f t="shared" si="204"/>
        <v>COSpillCORA L2020</v>
      </c>
      <c r="G6542" s="9">
        <v>0</v>
      </c>
      <c r="H6542" s="9">
        <v>0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  <c r="S6542" s="9">
        <v>0</v>
      </c>
      <c r="T6542" s="9">
        <v>0</v>
      </c>
    </row>
    <row r="6543" spans="1:20" x14ac:dyDescent="0.35">
      <c r="A6543">
        <f t="shared" si="205"/>
        <v>6543</v>
      </c>
      <c r="B6543" s="3" t="s">
        <v>72</v>
      </c>
      <c r="C6543" s="3" t="s">
        <v>89</v>
      </c>
      <c r="D6543" s="3" t="s">
        <v>23</v>
      </c>
      <c r="E6543">
        <v>2021</v>
      </c>
      <c r="F6543" s="3" t="str">
        <f t="shared" si="204"/>
        <v>COSpillCORA L2021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  <c r="Q6543" s="9">
        <v>0</v>
      </c>
      <c r="R6543" s="9">
        <v>0</v>
      </c>
      <c r="S6543" s="9">
        <v>0</v>
      </c>
      <c r="T6543" s="9">
        <v>0</v>
      </c>
    </row>
    <row r="6544" spans="1:20" x14ac:dyDescent="0.35">
      <c r="A6544">
        <f t="shared" si="205"/>
        <v>6544</v>
      </c>
      <c r="B6544" s="3" t="s">
        <v>72</v>
      </c>
      <c r="C6544" s="3" t="s">
        <v>89</v>
      </c>
      <c r="D6544" s="3" t="s">
        <v>23</v>
      </c>
      <c r="E6544">
        <v>2022</v>
      </c>
      <c r="F6544" s="3" t="str">
        <f t="shared" si="204"/>
        <v>COSpillCORA L2022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9">
        <v>0</v>
      </c>
      <c r="T6544" s="9">
        <v>0</v>
      </c>
    </row>
    <row r="6545" spans="1:20" x14ac:dyDescent="0.35">
      <c r="A6545">
        <f t="shared" si="205"/>
        <v>6545</v>
      </c>
      <c r="B6545" s="3" t="s">
        <v>72</v>
      </c>
      <c r="C6545" s="3" t="s">
        <v>89</v>
      </c>
      <c r="D6545" s="3" t="s">
        <v>23</v>
      </c>
      <c r="E6545">
        <v>2023</v>
      </c>
      <c r="F6545" s="3" t="str">
        <f t="shared" si="204"/>
        <v>COSpillCORA L2023</v>
      </c>
      <c r="G6545" s="9">
        <v>0</v>
      </c>
      <c r="H6545" s="9">
        <v>0</v>
      </c>
      <c r="I6545" s="9">
        <v>0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  <c r="Q6545" s="9">
        <v>0</v>
      </c>
      <c r="R6545" s="9">
        <v>0</v>
      </c>
      <c r="S6545" s="9">
        <v>0</v>
      </c>
      <c r="T6545" s="9">
        <v>0</v>
      </c>
    </row>
    <row r="6546" spans="1:20" x14ac:dyDescent="0.35">
      <c r="A6546">
        <f t="shared" si="205"/>
        <v>6546</v>
      </c>
      <c r="B6546" s="3" t="s">
        <v>72</v>
      </c>
      <c r="C6546" s="3" t="s">
        <v>89</v>
      </c>
      <c r="D6546" s="3" t="s">
        <v>23</v>
      </c>
      <c r="E6546">
        <v>2024</v>
      </c>
      <c r="F6546" s="3" t="str">
        <f t="shared" si="204"/>
        <v>COSpillCORA L2024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  <c r="S6546" s="9">
        <v>0</v>
      </c>
      <c r="T6546" s="9">
        <v>0</v>
      </c>
    </row>
    <row r="6547" spans="1:20" x14ac:dyDescent="0.35">
      <c r="A6547">
        <f t="shared" si="205"/>
        <v>6547</v>
      </c>
      <c r="B6547" s="3" t="s">
        <v>72</v>
      </c>
      <c r="C6547" s="3" t="s">
        <v>89</v>
      </c>
      <c r="D6547" s="3" t="s">
        <v>23</v>
      </c>
      <c r="E6547">
        <v>2025</v>
      </c>
      <c r="F6547" s="3" t="str">
        <f t="shared" si="204"/>
        <v>COSpillCORA L2025</v>
      </c>
      <c r="G6547" s="9">
        <v>0</v>
      </c>
      <c r="H6547" s="9">
        <v>0</v>
      </c>
      <c r="I6547" s="9">
        <v>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  <c r="Q6547" s="9">
        <v>0</v>
      </c>
      <c r="R6547" s="9">
        <v>0</v>
      </c>
      <c r="S6547" s="9">
        <v>0</v>
      </c>
      <c r="T6547" s="9">
        <v>0</v>
      </c>
    </row>
    <row r="6548" spans="1:20" x14ac:dyDescent="0.35">
      <c r="A6548">
        <f t="shared" si="205"/>
        <v>6548</v>
      </c>
      <c r="B6548" s="3" t="s">
        <v>72</v>
      </c>
      <c r="C6548" s="3" t="s">
        <v>89</v>
      </c>
      <c r="D6548" s="3" t="s">
        <v>23</v>
      </c>
      <c r="E6548">
        <v>2026</v>
      </c>
      <c r="F6548" s="3" t="str">
        <f t="shared" si="204"/>
        <v>COSpillCORA L2026</v>
      </c>
      <c r="G6548" s="9">
        <v>0</v>
      </c>
      <c r="H6548" s="9">
        <v>0</v>
      </c>
      <c r="I6548" s="9">
        <v>0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  <c r="Q6548" s="9">
        <v>0</v>
      </c>
      <c r="R6548" s="9">
        <v>0</v>
      </c>
      <c r="S6548" s="9">
        <v>0</v>
      </c>
      <c r="T6548" s="9">
        <v>0</v>
      </c>
    </row>
    <row r="6549" spans="1:20" x14ac:dyDescent="0.35">
      <c r="A6549">
        <f t="shared" si="205"/>
        <v>6549</v>
      </c>
      <c r="B6549" s="3" t="s">
        <v>72</v>
      </c>
      <c r="C6549" s="3" t="s">
        <v>89</v>
      </c>
      <c r="D6549" s="3" t="s">
        <v>23</v>
      </c>
      <c r="E6549">
        <v>2027</v>
      </c>
      <c r="F6549" s="3" t="str">
        <f t="shared" si="204"/>
        <v>COSpillCORA L2027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  <c r="S6549" s="9">
        <v>0</v>
      </c>
      <c r="T6549" s="9">
        <v>0</v>
      </c>
    </row>
    <row r="6550" spans="1:20" x14ac:dyDescent="0.35">
      <c r="A6550">
        <f t="shared" si="205"/>
        <v>6550</v>
      </c>
      <c r="B6550" s="3" t="s">
        <v>72</v>
      </c>
      <c r="C6550" s="3" t="s">
        <v>89</v>
      </c>
      <c r="D6550" s="3" t="s">
        <v>23</v>
      </c>
      <c r="E6550">
        <v>2028</v>
      </c>
      <c r="F6550" s="3" t="str">
        <f t="shared" si="204"/>
        <v>COSpillCORA L2028</v>
      </c>
      <c r="G6550" s="9">
        <v>0</v>
      </c>
      <c r="H6550" s="9">
        <v>0</v>
      </c>
      <c r="I6550" s="9">
        <v>0</v>
      </c>
      <c r="J6550" s="9">
        <v>0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  <c r="S6550" s="9">
        <v>0</v>
      </c>
      <c r="T6550" s="9">
        <v>0</v>
      </c>
    </row>
    <row r="6551" spans="1:20" x14ac:dyDescent="0.35">
      <c r="A6551">
        <f t="shared" si="205"/>
        <v>6551</v>
      </c>
      <c r="B6551" s="3" t="s">
        <v>72</v>
      </c>
      <c r="C6551" s="3" t="s">
        <v>89</v>
      </c>
      <c r="D6551" s="3" t="s">
        <v>23</v>
      </c>
      <c r="E6551">
        <v>2029</v>
      </c>
      <c r="F6551" s="3" t="str">
        <f t="shared" si="204"/>
        <v>COSpillCORA L2029</v>
      </c>
      <c r="G6551" s="9">
        <v>0</v>
      </c>
      <c r="H6551" s="9">
        <v>0</v>
      </c>
      <c r="I6551" s="9">
        <v>0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0</v>
      </c>
      <c r="R6551" s="9">
        <v>0</v>
      </c>
      <c r="S6551" s="9">
        <v>0</v>
      </c>
      <c r="T6551" s="9">
        <v>0</v>
      </c>
    </row>
    <row r="6552" spans="1:20" x14ac:dyDescent="0.35">
      <c r="A6552">
        <f t="shared" si="205"/>
        <v>6552</v>
      </c>
      <c r="B6552" s="3" t="s">
        <v>72</v>
      </c>
      <c r="C6552" s="3" t="s">
        <v>89</v>
      </c>
      <c r="D6552" s="3" t="s">
        <v>24</v>
      </c>
      <c r="E6552">
        <v>2020</v>
      </c>
      <c r="F6552" s="3" t="str">
        <f t="shared" si="204"/>
        <v>COSpillCANAL2020</v>
      </c>
      <c r="G6552" s="9">
        <v>0</v>
      </c>
      <c r="H6552" s="9">
        <v>0</v>
      </c>
      <c r="I6552" s="9">
        <v>0</v>
      </c>
      <c r="J6552" s="9">
        <v>0</v>
      </c>
      <c r="K6552" s="9">
        <v>0</v>
      </c>
      <c r="L6552" s="9">
        <v>0</v>
      </c>
      <c r="M6552" s="9">
        <v>0</v>
      </c>
      <c r="N6552" s="9">
        <v>0</v>
      </c>
      <c r="O6552" s="9">
        <v>0</v>
      </c>
      <c r="P6552" s="9">
        <v>0</v>
      </c>
      <c r="Q6552" s="9">
        <v>0</v>
      </c>
      <c r="R6552" s="9">
        <v>0</v>
      </c>
      <c r="S6552" s="9">
        <v>0</v>
      </c>
      <c r="T6552" s="9">
        <v>0</v>
      </c>
    </row>
    <row r="6553" spans="1:20" x14ac:dyDescent="0.35">
      <c r="A6553">
        <f t="shared" si="205"/>
        <v>6553</v>
      </c>
      <c r="B6553" s="3" t="s">
        <v>72</v>
      </c>
      <c r="C6553" s="3" t="s">
        <v>89</v>
      </c>
      <c r="D6553" s="3" t="s">
        <v>24</v>
      </c>
      <c r="E6553">
        <v>2021</v>
      </c>
      <c r="F6553" s="3" t="str">
        <f t="shared" si="204"/>
        <v>COSpillCANAL2021</v>
      </c>
      <c r="G6553" s="9">
        <v>0</v>
      </c>
      <c r="H6553" s="9">
        <v>0</v>
      </c>
      <c r="I6553" s="9">
        <v>0</v>
      </c>
      <c r="J6553" s="9">
        <v>0</v>
      </c>
      <c r="K6553" s="9">
        <v>0</v>
      </c>
      <c r="L6553" s="9">
        <v>0</v>
      </c>
      <c r="M6553" s="9">
        <v>0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9">
        <v>0</v>
      </c>
    </row>
    <row r="6554" spans="1:20" x14ac:dyDescent="0.35">
      <c r="A6554">
        <f t="shared" si="205"/>
        <v>6554</v>
      </c>
      <c r="B6554" s="3" t="s">
        <v>72</v>
      </c>
      <c r="C6554" s="3" t="s">
        <v>89</v>
      </c>
      <c r="D6554" s="3" t="s">
        <v>24</v>
      </c>
      <c r="E6554">
        <v>2022</v>
      </c>
      <c r="F6554" s="3" t="str">
        <f t="shared" si="204"/>
        <v>COSpillCANAL2022</v>
      </c>
      <c r="G6554" s="9">
        <v>0</v>
      </c>
      <c r="H6554" s="9">
        <v>0</v>
      </c>
      <c r="I6554" s="9">
        <v>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  <c r="S6554" s="9">
        <v>0</v>
      </c>
      <c r="T6554" s="9">
        <v>0</v>
      </c>
    </row>
    <row r="6555" spans="1:20" x14ac:dyDescent="0.35">
      <c r="A6555">
        <f t="shared" si="205"/>
        <v>6555</v>
      </c>
      <c r="B6555" s="3" t="s">
        <v>72</v>
      </c>
      <c r="C6555" s="3" t="s">
        <v>89</v>
      </c>
      <c r="D6555" s="3" t="s">
        <v>24</v>
      </c>
      <c r="E6555">
        <v>2023</v>
      </c>
      <c r="F6555" s="3" t="str">
        <f t="shared" si="204"/>
        <v>COSpillCANAL2023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9">
        <v>0</v>
      </c>
    </row>
    <row r="6556" spans="1:20" x14ac:dyDescent="0.35">
      <c r="A6556">
        <f t="shared" si="205"/>
        <v>6556</v>
      </c>
      <c r="B6556" s="3" t="s">
        <v>72</v>
      </c>
      <c r="C6556" s="3" t="s">
        <v>89</v>
      </c>
      <c r="D6556" s="3" t="s">
        <v>24</v>
      </c>
      <c r="E6556">
        <v>2024</v>
      </c>
      <c r="F6556" s="3" t="str">
        <f t="shared" si="204"/>
        <v>COSpillCANAL2024</v>
      </c>
      <c r="G6556" s="9">
        <v>0</v>
      </c>
      <c r="H6556" s="9">
        <v>0</v>
      </c>
      <c r="I6556" s="9">
        <v>0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  <c r="Q6556" s="9">
        <v>0</v>
      </c>
      <c r="R6556" s="9">
        <v>0</v>
      </c>
      <c r="S6556" s="9">
        <v>0</v>
      </c>
      <c r="T6556" s="9">
        <v>0</v>
      </c>
    </row>
    <row r="6557" spans="1:20" x14ac:dyDescent="0.35">
      <c r="A6557">
        <f t="shared" si="205"/>
        <v>6557</v>
      </c>
      <c r="B6557" s="3" t="s">
        <v>72</v>
      </c>
      <c r="C6557" s="3" t="s">
        <v>89</v>
      </c>
      <c r="D6557" s="3" t="s">
        <v>24</v>
      </c>
      <c r="E6557">
        <v>2025</v>
      </c>
      <c r="F6557" s="3" t="str">
        <f t="shared" si="204"/>
        <v>COSpillCANAL2025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  <c r="S6557" s="9">
        <v>0</v>
      </c>
      <c r="T6557" s="9">
        <v>0</v>
      </c>
    </row>
    <row r="6558" spans="1:20" x14ac:dyDescent="0.35">
      <c r="A6558">
        <f t="shared" si="205"/>
        <v>6558</v>
      </c>
      <c r="B6558" s="3" t="s">
        <v>72</v>
      </c>
      <c r="C6558" s="3" t="s">
        <v>89</v>
      </c>
      <c r="D6558" s="3" t="s">
        <v>24</v>
      </c>
      <c r="E6558">
        <v>2026</v>
      </c>
      <c r="F6558" s="3" t="str">
        <f t="shared" si="204"/>
        <v>COSpillCANAL2026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</row>
    <row r="6559" spans="1:20" x14ac:dyDescent="0.35">
      <c r="A6559">
        <f t="shared" si="205"/>
        <v>6559</v>
      </c>
      <c r="B6559" s="3" t="s">
        <v>72</v>
      </c>
      <c r="C6559" s="3" t="s">
        <v>89</v>
      </c>
      <c r="D6559" s="3" t="s">
        <v>24</v>
      </c>
      <c r="E6559">
        <v>2027</v>
      </c>
      <c r="F6559" s="3" t="str">
        <f t="shared" si="204"/>
        <v>COSpillCANAL2027</v>
      </c>
      <c r="G6559" s="9">
        <v>0</v>
      </c>
      <c r="H6559" s="9">
        <v>0</v>
      </c>
      <c r="I6559" s="9">
        <v>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  <c r="Q6559" s="9">
        <v>0</v>
      </c>
      <c r="R6559" s="9">
        <v>0</v>
      </c>
      <c r="S6559" s="9">
        <v>0</v>
      </c>
      <c r="T6559" s="9">
        <v>0</v>
      </c>
    </row>
    <row r="6560" spans="1:20" x14ac:dyDescent="0.35">
      <c r="A6560">
        <f t="shared" si="205"/>
        <v>6560</v>
      </c>
      <c r="B6560" s="3" t="s">
        <v>72</v>
      </c>
      <c r="C6560" s="3" t="s">
        <v>89</v>
      </c>
      <c r="D6560" s="3" t="s">
        <v>24</v>
      </c>
      <c r="E6560">
        <v>2028</v>
      </c>
      <c r="F6560" s="3" t="str">
        <f t="shared" si="204"/>
        <v>COSpillCANAL2028</v>
      </c>
      <c r="G6560" s="9">
        <v>0</v>
      </c>
      <c r="H6560" s="9">
        <v>0</v>
      </c>
      <c r="I6560" s="9">
        <v>0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0</v>
      </c>
      <c r="T6560" s="9">
        <v>0</v>
      </c>
    </row>
    <row r="6561" spans="1:20" x14ac:dyDescent="0.35">
      <c r="A6561">
        <f t="shared" si="205"/>
        <v>6561</v>
      </c>
      <c r="B6561" s="3" t="s">
        <v>72</v>
      </c>
      <c r="C6561" s="3" t="s">
        <v>89</v>
      </c>
      <c r="D6561" s="3" t="s">
        <v>24</v>
      </c>
      <c r="E6561">
        <v>2029</v>
      </c>
      <c r="F6561" s="3" t="str">
        <f t="shared" si="204"/>
        <v>COSpillCANAL2029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0</v>
      </c>
    </row>
    <row r="6562" spans="1:20" x14ac:dyDescent="0.35">
      <c r="A6562">
        <f t="shared" si="205"/>
        <v>6562</v>
      </c>
      <c r="B6562" s="3" t="s">
        <v>72</v>
      </c>
      <c r="C6562" s="3" t="s">
        <v>89</v>
      </c>
      <c r="D6562" s="3" t="s">
        <v>25</v>
      </c>
      <c r="E6562">
        <v>2020</v>
      </c>
      <c r="F6562" s="3" t="str">
        <f t="shared" si="204"/>
        <v>COSpillUP BON2020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</row>
    <row r="6563" spans="1:20" x14ac:dyDescent="0.35">
      <c r="A6563">
        <f t="shared" si="205"/>
        <v>6563</v>
      </c>
      <c r="B6563" s="3" t="s">
        <v>72</v>
      </c>
      <c r="C6563" s="3" t="s">
        <v>89</v>
      </c>
      <c r="D6563" s="3" t="s">
        <v>25</v>
      </c>
      <c r="E6563">
        <v>2021</v>
      </c>
      <c r="F6563" s="3" t="str">
        <f t="shared" si="204"/>
        <v>COSpillUP BON2021</v>
      </c>
      <c r="G6563" s="9">
        <v>0</v>
      </c>
      <c r="H6563" s="9">
        <v>0</v>
      </c>
      <c r="I6563" s="9">
        <v>0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  <c r="Q6563" s="9">
        <v>0</v>
      </c>
      <c r="R6563" s="9">
        <v>0</v>
      </c>
      <c r="S6563" s="9">
        <v>0</v>
      </c>
      <c r="T6563" s="9">
        <v>0</v>
      </c>
    </row>
    <row r="6564" spans="1:20" x14ac:dyDescent="0.35">
      <c r="A6564">
        <f t="shared" si="205"/>
        <v>6564</v>
      </c>
      <c r="B6564" s="3" t="s">
        <v>72</v>
      </c>
      <c r="C6564" s="3" t="s">
        <v>89</v>
      </c>
      <c r="D6564" s="3" t="s">
        <v>25</v>
      </c>
      <c r="E6564">
        <v>2022</v>
      </c>
      <c r="F6564" s="3" t="str">
        <f t="shared" si="204"/>
        <v>COSpillUP BON2022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</row>
    <row r="6565" spans="1:20" x14ac:dyDescent="0.35">
      <c r="A6565">
        <f t="shared" si="205"/>
        <v>6565</v>
      </c>
      <c r="B6565" s="3" t="s">
        <v>72</v>
      </c>
      <c r="C6565" s="3" t="s">
        <v>89</v>
      </c>
      <c r="D6565" s="3" t="s">
        <v>25</v>
      </c>
      <c r="E6565">
        <v>2023</v>
      </c>
      <c r="F6565" s="3" t="str">
        <f t="shared" si="204"/>
        <v>COSpillUP BON2023</v>
      </c>
      <c r="G6565" s="9">
        <v>0</v>
      </c>
      <c r="H6565" s="9">
        <v>0</v>
      </c>
      <c r="I6565" s="9">
        <v>0</v>
      </c>
      <c r="J6565" s="9">
        <v>0</v>
      </c>
      <c r="K6565" s="9">
        <v>0</v>
      </c>
      <c r="L6565" s="9">
        <v>0</v>
      </c>
      <c r="M6565" s="9">
        <v>0</v>
      </c>
      <c r="N6565" s="9">
        <v>0</v>
      </c>
      <c r="O6565" s="9">
        <v>0</v>
      </c>
      <c r="P6565" s="9">
        <v>0</v>
      </c>
      <c r="Q6565" s="9">
        <v>0</v>
      </c>
      <c r="R6565" s="9">
        <v>0</v>
      </c>
      <c r="S6565" s="9">
        <v>0</v>
      </c>
      <c r="T6565" s="9">
        <v>0</v>
      </c>
    </row>
    <row r="6566" spans="1:20" x14ac:dyDescent="0.35">
      <c r="A6566">
        <f t="shared" si="205"/>
        <v>6566</v>
      </c>
      <c r="B6566" s="3" t="s">
        <v>72</v>
      </c>
      <c r="C6566" s="3" t="s">
        <v>89</v>
      </c>
      <c r="D6566" s="3" t="s">
        <v>25</v>
      </c>
      <c r="E6566">
        <v>2024</v>
      </c>
      <c r="F6566" s="3" t="str">
        <f t="shared" si="204"/>
        <v>COSpillUP BON2024</v>
      </c>
      <c r="G6566" s="9">
        <v>0</v>
      </c>
      <c r="H6566" s="9">
        <v>0</v>
      </c>
      <c r="I6566" s="9">
        <v>0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  <c r="Q6566" s="9">
        <v>0</v>
      </c>
      <c r="R6566" s="9">
        <v>0</v>
      </c>
      <c r="S6566" s="9">
        <v>0</v>
      </c>
      <c r="T6566" s="9">
        <v>0</v>
      </c>
    </row>
    <row r="6567" spans="1:20" x14ac:dyDescent="0.35">
      <c r="A6567">
        <f t="shared" si="205"/>
        <v>6567</v>
      </c>
      <c r="B6567" s="3" t="s">
        <v>72</v>
      </c>
      <c r="C6567" s="3" t="s">
        <v>89</v>
      </c>
      <c r="D6567" s="3" t="s">
        <v>25</v>
      </c>
      <c r="E6567">
        <v>2025</v>
      </c>
      <c r="F6567" s="3" t="str">
        <f t="shared" si="204"/>
        <v>COSpillUP BON2025</v>
      </c>
      <c r="G6567" s="9">
        <v>0</v>
      </c>
      <c r="H6567" s="9">
        <v>0</v>
      </c>
      <c r="I6567" s="9">
        <v>0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0</v>
      </c>
      <c r="Q6567" s="9">
        <v>0</v>
      </c>
      <c r="R6567" s="9">
        <v>0</v>
      </c>
      <c r="S6567" s="9">
        <v>0</v>
      </c>
      <c r="T6567" s="9">
        <v>0</v>
      </c>
    </row>
    <row r="6568" spans="1:20" x14ac:dyDescent="0.35">
      <c r="A6568">
        <f t="shared" si="205"/>
        <v>6568</v>
      </c>
      <c r="B6568" s="3" t="s">
        <v>72</v>
      </c>
      <c r="C6568" s="3" t="s">
        <v>89</v>
      </c>
      <c r="D6568" s="3" t="s">
        <v>25</v>
      </c>
      <c r="E6568">
        <v>2026</v>
      </c>
      <c r="F6568" s="3" t="str">
        <f t="shared" si="204"/>
        <v>COSpillUP BON2026</v>
      </c>
      <c r="G6568" s="9">
        <v>0</v>
      </c>
      <c r="H6568" s="9">
        <v>0</v>
      </c>
      <c r="I6568" s="9">
        <v>0</v>
      </c>
      <c r="J6568" s="9">
        <v>0</v>
      </c>
      <c r="K6568" s="9">
        <v>0</v>
      </c>
      <c r="L6568" s="9">
        <v>0</v>
      </c>
      <c r="M6568" s="9">
        <v>0</v>
      </c>
      <c r="N6568" s="9">
        <v>0</v>
      </c>
      <c r="O6568" s="9">
        <v>0</v>
      </c>
      <c r="P6568" s="9">
        <v>0</v>
      </c>
      <c r="Q6568" s="9">
        <v>0</v>
      </c>
      <c r="R6568" s="9">
        <v>0</v>
      </c>
      <c r="S6568" s="9">
        <v>0</v>
      </c>
      <c r="T6568" s="9">
        <v>0</v>
      </c>
    </row>
    <row r="6569" spans="1:20" x14ac:dyDescent="0.35">
      <c r="A6569">
        <f t="shared" si="205"/>
        <v>6569</v>
      </c>
      <c r="B6569" s="3" t="s">
        <v>72</v>
      </c>
      <c r="C6569" s="3" t="s">
        <v>89</v>
      </c>
      <c r="D6569" s="3" t="s">
        <v>25</v>
      </c>
      <c r="E6569">
        <v>2027</v>
      </c>
      <c r="F6569" s="3" t="str">
        <f t="shared" si="204"/>
        <v>COSpillUP BON2027</v>
      </c>
      <c r="G6569" s="9">
        <v>0</v>
      </c>
      <c r="H6569" s="9">
        <v>0</v>
      </c>
      <c r="I6569" s="9">
        <v>0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  <c r="Q6569" s="9">
        <v>0</v>
      </c>
      <c r="R6569" s="9">
        <v>0</v>
      </c>
      <c r="S6569" s="9">
        <v>0</v>
      </c>
      <c r="T6569" s="9">
        <v>0</v>
      </c>
    </row>
    <row r="6570" spans="1:20" x14ac:dyDescent="0.35">
      <c r="A6570">
        <f t="shared" si="205"/>
        <v>6570</v>
      </c>
      <c r="B6570" s="3" t="s">
        <v>72</v>
      </c>
      <c r="C6570" s="3" t="s">
        <v>89</v>
      </c>
      <c r="D6570" s="3" t="s">
        <v>25</v>
      </c>
      <c r="E6570">
        <v>2028</v>
      </c>
      <c r="F6570" s="3" t="str">
        <f t="shared" si="204"/>
        <v>COSpillUP BON2028</v>
      </c>
      <c r="G6570" s="9">
        <v>0</v>
      </c>
      <c r="H6570" s="9">
        <v>0</v>
      </c>
      <c r="I6570" s="9">
        <v>0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</row>
    <row r="6571" spans="1:20" x14ac:dyDescent="0.35">
      <c r="A6571">
        <f t="shared" si="205"/>
        <v>6571</v>
      </c>
      <c r="B6571" s="3" t="s">
        <v>72</v>
      </c>
      <c r="C6571" s="3" t="s">
        <v>89</v>
      </c>
      <c r="D6571" s="3" t="s">
        <v>25</v>
      </c>
      <c r="E6571">
        <v>2029</v>
      </c>
      <c r="F6571" s="3" t="str">
        <f t="shared" si="204"/>
        <v>COSpillUP BON2029</v>
      </c>
      <c r="G6571" s="9">
        <v>0</v>
      </c>
      <c r="H6571" s="9">
        <v>0</v>
      </c>
      <c r="I6571" s="9">
        <v>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  <c r="Q6571" s="9">
        <v>0</v>
      </c>
      <c r="R6571" s="9">
        <v>0</v>
      </c>
      <c r="S6571" s="9">
        <v>0</v>
      </c>
      <c r="T6571" s="9">
        <v>0</v>
      </c>
    </row>
    <row r="6572" spans="1:20" x14ac:dyDescent="0.35">
      <c r="A6572">
        <f t="shared" si="205"/>
        <v>6572</v>
      </c>
      <c r="B6572" s="3" t="s">
        <v>72</v>
      </c>
      <c r="C6572" s="3" t="s">
        <v>89</v>
      </c>
      <c r="D6572" s="3" t="s">
        <v>26</v>
      </c>
      <c r="E6572">
        <v>2020</v>
      </c>
      <c r="F6572" s="3" t="str">
        <f t="shared" si="204"/>
        <v>COSpillLO BON2020</v>
      </c>
      <c r="G6572" s="9">
        <v>0</v>
      </c>
      <c r="H6572" s="9">
        <v>0</v>
      </c>
      <c r="I6572" s="9">
        <v>0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  <c r="Q6572" s="9">
        <v>0</v>
      </c>
      <c r="R6572" s="9">
        <v>0</v>
      </c>
      <c r="S6572" s="9">
        <v>0</v>
      </c>
      <c r="T6572" s="9">
        <v>0</v>
      </c>
    </row>
    <row r="6573" spans="1:20" x14ac:dyDescent="0.35">
      <c r="A6573">
        <f t="shared" si="205"/>
        <v>6573</v>
      </c>
      <c r="B6573" s="3" t="s">
        <v>72</v>
      </c>
      <c r="C6573" s="3" t="s">
        <v>89</v>
      </c>
      <c r="D6573" s="3" t="s">
        <v>26</v>
      </c>
      <c r="E6573">
        <v>2021</v>
      </c>
      <c r="F6573" s="3" t="str">
        <f t="shared" si="204"/>
        <v>COSpillLO BON2021</v>
      </c>
      <c r="G6573" s="9">
        <v>0</v>
      </c>
      <c r="H6573" s="9">
        <v>0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</row>
    <row r="6574" spans="1:20" x14ac:dyDescent="0.35">
      <c r="A6574">
        <f t="shared" si="205"/>
        <v>6574</v>
      </c>
      <c r="B6574" s="3" t="s">
        <v>72</v>
      </c>
      <c r="C6574" s="3" t="s">
        <v>89</v>
      </c>
      <c r="D6574" s="3" t="s">
        <v>26</v>
      </c>
      <c r="E6574">
        <v>2022</v>
      </c>
      <c r="F6574" s="3" t="str">
        <f t="shared" si="204"/>
        <v>COSpillLO BON2022</v>
      </c>
      <c r="G6574" s="9">
        <v>0</v>
      </c>
      <c r="H6574" s="9">
        <v>0</v>
      </c>
      <c r="I6574" s="9">
        <v>0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  <c r="Q6574" s="9">
        <v>0</v>
      </c>
      <c r="R6574" s="9">
        <v>0</v>
      </c>
      <c r="S6574" s="9">
        <v>0</v>
      </c>
      <c r="T6574" s="9">
        <v>0</v>
      </c>
    </row>
    <row r="6575" spans="1:20" x14ac:dyDescent="0.35">
      <c r="A6575">
        <f t="shared" si="205"/>
        <v>6575</v>
      </c>
      <c r="B6575" s="3" t="s">
        <v>72</v>
      </c>
      <c r="C6575" s="3" t="s">
        <v>89</v>
      </c>
      <c r="D6575" s="3" t="s">
        <v>26</v>
      </c>
      <c r="E6575">
        <v>2023</v>
      </c>
      <c r="F6575" s="3" t="str">
        <f t="shared" si="204"/>
        <v>COSpillLO BON2023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  <c r="Q6575" s="9">
        <v>0</v>
      </c>
      <c r="R6575" s="9">
        <v>0</v>
      </c>
      <c r="S6575" s="9">
        <v>0</v>
      </c>
      <c r="T6575" s="9">
        <v>0</v>
      </c>
    </row>
    <row r="6576" spans="1:20" x14ac:dyDescent="0.35">
      <c r="A6576">
        <f t="shared" si="205"/>
        <v>6576</v>
      </c>
      <c r="B6576" s="3" t="s">
        <v>72</v>
      </c>
      <c r="C6576" s="3" t="s">
        <v>89</v>
      </c>
      <c r="D6576" s="3" t="s">
        <v>26</v>
      </c>
      <c r="E6576">
        <v>2024</v>
      </c>
      <c r="F6576" s="3" t="str">
        <f t="shared" si="204"/>
        <v>COSpillLO BON2024</v>
      </c>
      <c r="G6576" s="9">
        <v>0</v>
      </c>
      <c r="H6576" s="9">
        <v>0</v>
      </c>
      <c r="I6576" s="9">
        <v>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9">
        <v>0</v>
      </c>
      <c r="T6576" s="9">
        <v>0</v>
      </c>
    </row>
    <row r="6577" spans="1:20" x14ac:dyDescent="0.35">
      <c r="A6577">
        <f t="shared" si="205"/>
        <v>6577</v>
      </c>
      <c r="B6577" s="3" t="s">
        <v>72</v>
      </c>
      <c r="C6577" s="3" t="s">
        <v>89</v>
      </c>
      <c r="D6577" s="3" t="s">
        <v>26</v>
      </c>
      <c r="E6577">
        <v>2025</v>
      </c>
      <c r="F6577" s="3" t="str">
        <f t="shared" si="204"/>
        <v>COSpillLO BON2025</v>
      </c>
      <c r="G6577" s="9">
        <v>0</v>
      </c>
      <c r="H6577" s="9">
        <v>0</v>
      </c>
      <c r="I6577" s="9">
        <v>0</v>
      </c>
      <c r="J6577" s="9">
        <v>0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  <c r="S6577" s="9">
        <v>0</v>
      </c>
      <c r="T6577" s="9">
        <v>0</v>
      </c>
    </row>
    <row r="6578" spans="1:20" x14ac:dyDescent="0.35">
      <c r="A6578">
        <f t="shared" si="205"/>
        <v>6578</v>
      </c>
      <c r="B6578" s="3" t="s">
        <v>72</v>
      </c>
      <c r="C6578" s="3" t="s">
        <v>89</v>
      </c>
      <c r="D6578" s="3" t="s">
        <v>26</v>
      </c>
      <c r="E6578">
        <v>2026</v>
      </c>
      <c r="F6578" s="3" t="str">
        <f t="shared" si="204"/>
        <v>COSpillLO BON2026</v>
      </c>
      <c r="G6578" s="9">
        <v>0</v>
      </c>
      <c r="H6578" s="9">
        <v>0</v>
      </c>
      <c r="I6578" s="9">
        <v>0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  <c r="Q6578" s="9">
        <v>0</v>
      </c>
      <c r="R6578" s="9">
        <v>0</v>
      </c>
      <c r="S6578" s="9">
        <v>0</v>
      </c>
      <c r="T6578" s="9">
        <v>0</v>
      </c>
    </row>
    <row r="6579" spans="1:20" x14ac:dyDescent="0.35">
      <c r="A6579">
        <f t="shared" si="205"/>
        <v>6579</v>
      </c>
      <c r="B6579" s="3" t="s">
        <v>72</v>
      </c>
      <c r="C6579" s="3" t="s">
        <v>89</v>
      </c>
      <c r="D6579" s="3" t="s">
        <v>26</v>
      </c>
      <c r="E6579">
        <v>2027</v>
      </c>
      <c r="F6579" s="3" t="str">
        <f t="shared" si="204"/>
        <v>COSpillLO BON2027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</row>
    <row r="6580" spans="1:20" x14ac:dyDescent="0.35">
      <c r="A6580">
        <f t="shared" si="205"/>
        <v>6580</v>
      </c>
      <c r="B6580" s="3" t="s">
        <v>72</v>
      </c>
      <c r="C6580" s="3" t="s">
        <v>89</v>
      </c>
      <c r="D6580" s="3" t="s">
        <v>26</v>
      </c>
      <c r="E6580">
        <v>2028</v>
      </c>
      <c r="F6580" s="3" t="str">
        <f t="shared" si="204"/>
        <v>COSpillLO BON2028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</row>
    <row r="6581" spans="1:20" x14ac:dyDescent="0.35">
      <c r="A6581">
        <f t="shared" si="205"/>
        <v>6581</v>
      </c>
      <c r="B6581" s="3" t="s">
        <v>72</v>
      </c>
      <c r="C6581" s="3" t="s">
        <v>89</v>
      </c>
      <c r="D6581" s="3" t="s">
        <v>26</v>
      </c>
      <c r="E6581">
        <v>2029</v>
      </c>
      <c r="F6581" s="3" t="str">
        <f t="shared" si="204"/>
        <v>COSpillLO BON2029</v>
      </c>
      <c r="G6581" s="9">
        <v>0</v>
      </c>
      <c r="H6581" s="9">
        <v>0</v>
      </c>
      <c r="I6581" s="9">
        <v>0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  <c r="Q6581" s="9">
        <v>0</v>
      </c>
      <c r="R6581" s="9">
        <v>0</v>
      </c>
      <c r="S6581" s="9">
        <v>0</v>
      </c>
      <c r="T6581" s="9">
        <v>0</v>
      </c>
    </row>
    <row r="6582" spans="1:20" x14ac:dyDescent="0.35">
      <c r="A6582">
        <f t="shared" si="205"/>
        <v>6582</v>
      </c>
      <c r="B6582" s="3" t="s">
        <v>72</v>
      </c>
      <c r="C6582" s="3" t="s">
        <v>89</v>
      </c>
      <c r="D6582" s="3" t="s">
        <v>27</v>
      </c>
      <c r="E6582">
        <v>2020</v>
      </c>
      <c r="F6582" s="3" t="str">
        <f t="shared" si="204"/>
        <v>COSpillS SLOC2020</v>
      </c>
      <c r="G6582" s="9">
        <v>0</v>
      </c>
      <c r="H6582" s="9">
        <v>0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  <c r="Q6582" s="9">
        <v>0</v>
      </c>
      <c r="R6582" s="9">
        <v>0</v>
      </c>
      <c r="S6582" s="9">
        <v>0</v>
      </c>
      <c r="T6582" s="9">
        <v>0</v>
      </c>
    </row>
    <row r="6583" spans="1:20" x14ac:dyDescent="0.35">
      <c r="A6583">
        <f t="shared" si="205"/>
        <v>6583</v>
      </c>
      <c r="B6583" s="3" t="s">
        <v>72</v>
      </c>
      <c r="C6583" s="3" t="s">
        <v>89</v>
      </c>
      <c r="D6583" s="3" t="s">
        <v>27</v>
      </c>
      <c r="E6583">
        <v>2021</v>
      </c>
      <c r="F6583" s="3" t="str">
        <f t="shared" si="204"/>
        <v>COSpillS SLOC2021</v>
      </c>
      <c r="G6583" s="9">
        <v>0</v>
      </c>
      <c r="H6583" s="9">
        <v>0</v>
      </c>
      <c r="I6583" s="9">
        <v>0</v>
      </c>
      <c r="J6583" s="9">
        <v>0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  <c r="Q6583" s="9">
        <v>0</v>
      </c>
      <c r="R6583" s="9">
        <v>0</v>
      </c>
      <c r="S6583" s="9">
        <v>0</v>
      </c>
      <c r="T6583" s="9">
        <v>0</v>
      </c>
    </row>
    <row r="6584" spans="1:20" x14ac:dyDescent="0.35">
      <c r="A6584">
        <f t="shared" si="205"/>
        <v>6584</v>
      </c>
      <c r="B6584" s="3" t="s">
        <v>72</v>
      </c>
      <c r="C6584" s="3" t="s">
        <v>89</v>
      </c>
      <c r="D6584" s="3" t="s">
        <v>27</v>
      </c>
      <c r="E6584">
        <v>2022</v>
      </c>
      <c r="F6584" s="3" t="str">
        <f t="shared" si="204"/>
        <v>COSpillS SLOC2022</v>
      </c>
      <c r="G6584" s="9">
        <v>0</v>
      </c>
      <c r="H6584" s="9">
        <v>0</v>
      </c>
      <c r="I6584" s="9">
        <v>0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  <c r="Q6584" s="9">
        <v>0</v>
      </c>
      <c r="R6584" s="9">
        <v>0</v>
      </c>
      <c r="S6584" s="9">
        <v>0</v>
      </c>
      <c r="T6584" s="9">
        <v>0</v>
      </c>
    </row>
    <row r="6585" spans="1:20" x14ac:dyDescent="0.35">
      <c r="A6585">
        <f t="shared" si="205"/>
        <v>6585</v>
      </c>
      <c r="B6585" s="3" t="s">
        <v>72</v>
      </c>
      <c r="C6585" s="3" t="s">
        <v>89</v>
      </c>
      <c r="D6585" s="3" t="s">
        <v>27</v>
      </c>
      <c r="E6585">
        <v>2023</v>
      </c>
      <c r="F6585" s="3" t="str">
        <f t="shared" si="204"/>
        <v>COSpillS SLOC2023</v>
      </c>
      <c r="G6585" s="9">
        <v>0</v>
      </c>
      <c r="H6585" s="9">
        <v>0</v>
      </c>
      <c r="I6585" s="9">
        <v>0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  <c r="Q6585" s="9">
        <v>0</v>
      </c>
      <c r="R6585" s="9">
        <v>0</v>
      </c>
      <c r="S6585" s="9">
        <v>0</v>
      </c>
      <c r="T6585" s="9">
        <v>0</v>
      </c>
    </row>
    <row r="6586" spans="1:20" x14ac:dyDescent="0.35">
      <c r="A6586">
        <f t="shared" si="205"/>
        <v>6586</v>
      </c>
      <c r="B6586" s="3" t="s">
        <v>72</v>
      </c>
      <c r="C6586" s="3" t="s">
        <v>89</v>
      </c>
      <c r="D6586" s="3" t="s">
        <v>27</v>
      </c>
      <c r="E6586">
        <v>2024</v>
      </c>
      <c r="F6586" s="3" t="str">
        <f t="shared" si="204"/>
        <v>COSpillS SLOC2024</v>
      </c>
      <c r="G6586" s="9">
        <v>0</v>
      </c>
      <c r="H6586" s="9">
        <v>0</v>
      </c>
      <c r="I6586" s="9">
        <v>0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  <c r="Q6586" s="9">
        <v>0</v>
      </c>
      <c r="R6586" s="9">
        <v>0</v>
      </c>
      <c r="S6586" s="9">
        <v>0</v>
      </c>
      <c r="T6586" s="9">
        <v>0</v>
      </c>
    </row>
    <row r="6587" spans="1:20" x14ac:dyDescent="0.35">
      <c r="A6587">
        <f t="shared" si="205"/>
        <v>6587</v>
      </c>
      <c r="B6587" s="3" t="s">
        <v>72</v>
      </c>
      <c r="C6587" s="3" t="s">
        <v>89</v>
      </c>
      <c r="D6587" s="3" t="s">
        <v>27</v>
      </c>
      <c r="E6587">
        <v>2025</v>
      </c>
      <c r="F6587" s="3" t="str">
        <f t="shared" si="204"/>
        <v>COSpillS SLOC2025</v>
      </c>
      <c r="G6587" s="9">
        <v>0</v>
      </c>
      <c r="H6587" s="9">
        <v>0</v>
      </c>
      <c r="I6587" s="9">
        <v>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  <c r="Q6587" s="9">
        <v>0</v>
      </c>
      <c r="R6587" s="9">
        <v>0</v>
      </c>
      <c r="S6587" s="9">
        <v>0</v>
      </c>
      <c r="T6587" s="9">
        <v>0</v>
      </c>
    </row>
    <row r="6588" spans="1:20" x14ac:dyDescent="0.35">
      <c r="A6588">
        <f t="shared" si="205"/>
        <v>6588</v>
      </c>
      <c r="B6588" s="3" t="s">
        <v>72</v>
      </c>
      <c r="C6588" s="3" t="s">
        <v>89</v>
      </c>
      <c r="D6588" s="3" t="s">
        <v>27</v>
      </c>
      <c r="E6588">
        <v>2026</v>
      </c>
      <c r="F6588" s="3" t="str">
        <f t="shared" si="204"/>
        <v>COSpillS SLOC2026</v>
      </c>
      <c r="G6588" s="9">
        <v>0</v>
      </c>
      <c r="H6588" s="9">
        <v>0</v>
      </c>
      <c r="I6588" s="9">
        <v>0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  <c r="Q6588" s="9">
        <v>0</v>
      </c>
      <c r="R6588" s="9">
        <v>0</v>
      </c>
      <c r="S6588" s="9">
        <v>0</v>
      </c>
      <c r="T6588" s="9">
        <v>0</v>
      </c>
    </row>
    <row r="6589" spans="1:20" x14ac:dyDescent="0.35">
      <c r="A6589">
        <f t="shared" si="205"/>
        <v>6589</v>
      </c>
      <c r="B6589" s="3" t="s">
        <v>72</v>
      </c>
      <c r="C6589" s="3" t="s">
        <v>89</v>
      </c>
      <c r="D6589" s="3" t="s">
        <v>27</v>
      </c>
      <c r="E6589">
        <v>2027</v>
      </c>
      <c r="F6589" s="3" t="str">
        <f t="shared" si="204"/>
        <v>COSpillS SLOC2027</v>
      </c>
      <c r="G6589" s="9">
        <v>0</v>
      </c>
      <c r="H6589" s="9">
        <v>0</v>
      </c>
      <c r="I6589" s="9">
        <v>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  <c r="Q6589" s="9">
        <v>0</v>
      </c>
      <c r="R6589" s="9">
        <v>0</v>
      </c>
      <c r="S6589" s="9">
        <v>0</v>
      </c>
      <c r="T6589" s="9">
        <v>0</v>
      </c>
    </row>
    <row r="6590" spans="1:20" x14ac:dyDescent="0.35">
      <c r="A6590">
        <f t="shared" si="205"/>
        <v>6590</v>
      </c>
      <c r="B6590" s="3" t="s">
        <v>72</v>
      </c>
      <c r="C6590" s="3" t="s">
        <v>89</v>
      </c>
      <c r="D6590" s="3" t="s">
        <v>27</v>
      </c>
      <c r="E6590">
        <v>2028</v>
      </c>
      <c r="F6590" s="3" t="str">
        <f t="shared" si="204"/>
        <v>COSpillS SLOC2028</v>
      </c>
      <c r="G6590" s="9">
        <v>0</v>
      </c>
      <c r="H6590" s="9">
        <v>0</v>
      </c>
      <c r="I6590" s="9">
        <v>0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  <c r="Q6590" s="9">
        <v>0</v>
      </c>
      <c r="R6590" s="9">
        <v>0</v>
      </c>
      <c r="S6590" s="9">
        <v>0</v>
      </c>
      <c r="T6590" s="9">
        <v>0</v>
      </c>
    </row>
    <row r="6591" spans="1:20" x14ac:dyDescent="0.35">
      <c r="A6591">
        <f t="shared" si="205"/>
        <v>6591</v>
      </c>
      <c r="B6591" s="3" t="s">
        <v>72</v>
      </c>
      <c r="C6591" s="3" t="s">
        <v>89</v>
      </c>
      <c r="D6591" s="3" t="s">
        <v>27</v>
      </c>
      <c r="E6591">
        <v>2029</v>
      </c>
      <c r="F6591" s="3" t="str">
        <f t="shared" si="204"/>
        <v>COSpillS SLOC2029</v>
      </c>
      <c r="G6591" s="9">
        <v>0</v>
      </c>
      <c r="H6591" s="9">
        <v>0</v>
      </c>
      <c r="I6591" s="9">
        <v>0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  <c r="Q6591" s="9">
        <v>0</v>
      </c>
      <c r="R6591" s="9">
        <v>0</v>
      </c>
      <c r="S6591" s="9">
        <v>0</v>
      </c>
      <c r="T6591" s="9">
        <v>0</v>
      </c>
    </row>
    <row r="6592" spans="1:20" x14ac:dyDescent="0.35">
      <c r="A6592">
        <f t="shared" si="205"/>
        <v>6592</v>
      </c>
      <c r="B6592" s="3" t="s">
        <v>72</v>
      </c>
      <c r="C6592" s="3" t="s">
        <v>89</v>
      </c>
      <c r="D6592" s="3" t="s">
        <v>28</v>
      </c>
      <c r="E6592">
        <v>2020</v>
      </c>
      <c r="F6592" s="3" t="str">
        <f t="shared" si="204"/>
        <v>COSpillBRILL2020</v>
      </c>
      <c r="G6592" s="9">
        <v>0</v>
      </c>
      <c r="H6592" s="9">
        <v>0</v>
      </c>
      <c r="I6592" s="9">
        <v>0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  <c r="Q6592" s="9">
        <v>0</v>
      </c>
      <c r="R6592" s="9">
        <v>0</v>
      </c>
      <c r="S6592" s="9">
        <v>0</v>
      </c>
      <c r="T6592" s="9">
        <v>0</v>
      </c>
    </row>
    <row r="6593" spans="1:20" x14ac:dyDescent="0.35">
      <c r="A6593">
        <f t="shared" si="205"/>
        <v>6593</v>
      </c>
      <c r="B6593" s="3" t="s">
        <v>72</v>
      </c>
      <c r="C6593" s="3" t="s">
        <v>89</v>
      </c>
      <c r="D6593" s="3" t="s">
        <v>28</v>
      </c>
      <c r="E6593">
        <v>2021</v>
      </c>
      <c r="F6593" s="3" t="str">
        <f t="shared" si="204"/>
        <v>COSpillBRILL2021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  <c r="S6593" s="9">
        <v>0</v>
      </c>
      <c r="T6593" s="9">
        <v>0</v>
      </c>
    </row>
    <row r="6594" spans="1:20" x14ac:dyDescent="0.35">
      <c r="A6594">
        <f t="shared" si="205"/>
        <v>6594</v>
      </c>
      <c r="B6594" s="3" t="s">
        <v>72</v>
      </c>
      <c r="C6594" s="3" t="s">
        <v>89</v>
      </c>
      <c r="D6594" s="3" t="s">
        <v>28</v>
      </c>
      <c r="E6594">
        <v>2022</v>
      </c>
      <c r="F6594" s="3" t="str">
        <f t="shared" ref="F6594:F6657" si="206">_xlfn.CONCAT(B6594,C6594,D6594,E6594)</f>
        <v>COSpillBRILL2022</v>
      </c>
      <c r="G6594" s="9">
        <v>0</v>
      </c>
      <c r="H6594" s="9">
        <v>0</v>
      </c>
      <c r="I6594" s="9">
        <v>0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  <c r="Q6594" s="9">
        <v>0</v>
      </c>
      <c r="R6594" s="9">
        <v>0</v>
      </c>
      <c r="S6594" s="9">
        <v>0</v>
      </c>
      <c r="T6594" s="9">
        <v>0</v>
      </c>
    </row>
    <row r="6595" spans="1:20" x14ac:dyDescent="0.35">
      <c r="A6595">
        <f t="shared" ref="A6595:A6658" si="207">A6594+1</f>
        <v>6595</v>
      </c>
      <c r="B6595" s="3" t="s">
        <v>72</v>
      </c>
      <c r="C6595" s="3" t="s">
        <v>89</v>
      </c>
      <c r="D6595" s="3" t="s">
        <v>28</v>
      </c>
      <c r="E6595">
        <v>2023</v>
      </c>
      <c r="F6595" s="3" t="str">
        <f t="shared" si="206"/>
        <v>COSpillBRILL2023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9">
        <v>0</v>
      </c>
      <c r="T6595" s="9">
        <v>0</v>
      </c>
    </row>
    <row r="6596" spans="1:20" x14ac:dyDescent="0.35">
      <c r="A6596">
        <f t="shared" si="207"/>
        <v>6596</v>
      </c>
      <c r="B6596" s="3" t="s">
        <v>72</v>
      </c>
      <c r="C6596" s="3" t="s">
        <v>89</v>
      </c>
      <c r="D6596" s="3" t="s">
        <v>28</v>
      </c>
      <c r="E6596">
        <v>2024</v>
      </c>
      <c r="F6596" s="3" t="str">
        <f t="shared" si="206"/>
        <v>COSpillBRILL2024</v>
      </c>
      <c r="G6596" s="9">
        <v>0</v>
      </c>
      <c r="H6596" s="9">
        <v>0</v>
      </c>
      <c r="I6596" s="9">
        <v>0</v>
      </c>
      <c r="J6596" s="9">
        <v>0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  <c r="S6596" s="9">
        <v>0</v>
      </c>
      <c r="T6596" s="9">
        <v>0</v>
      </c>
    </row>
    <row r="6597" spans="1:20" x14ac:dyDescent="0.35">
      <c r="A6597">
        <f t="shared" si="207"/>
        <v>6597</v>
      </c>
      <c r="B6597" s="3" t="s">
        <v>72</v>
      </c>
      <c r="C6597" s="3" t="s">
        <v>89</v>
      </c>
      <c r="D6597" s="3" t="s">
        <v>28</v>
      </c>
      <c r="E6597">
        <v>2025</v>
      </c>
      <c r="F6597" s="3" t="str">
        <f t="shared" si="206"/>
        <v>COSpillBRILL2025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9">
        <v>0</v>
      </c>
      <c r="T6597" s="9">
        <v>0</v>
      </c>
    </row>
    <row r="6598" spans="1:20" x14ac:dyDescent="0.35">
      <c r="A6598">
        <f t="shared" si="207"/>
        <v>6598</v>
      </c>
      <c r="B6598" s="3" t="s">
        <v>72</v>
      </c>
      <c r="C6598" s="3" t="s">
        <v>89</v>
      </c>
      <c r="D6598" s="3" t="s">
        <v>28</v>
      </c>
      <c r="E6598">
        <v>2026</v>
      </c>
      <c r="F6598" s="3" t="str">
        <f t="shared" si="206"/>
        <v>COSpillBRILL2026</v>
      </c>
      <c r="G6598" s="9">
        <v>0</v>
      </c>
      <c r="H6598" s="9">
        <v>0</v>
      </c>
      <c r="I6598" s="9">
        <v>0</v>
      </c>
      <c r="J6598" s="9">
        <v>0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9">
        <v>0</v>
      </c>
      <c r="T6598" s="9">
        <v>0</v>
      </c>
    </row>
    <row r="6599" spans="1:20" x14ac:dyDescent="0.35">
      <c r="A6599">
        <f t="shared" si="207"/>
        <v>6599</v>
      </c>
      <c r="B6599" s="3" t="s">
        <v>72</v>
      </c>
      <c r="C6599" s="3" t="s">
        <v>89</v>
      </c>
      <c r="D6599" s="3" t="s">
        <v>28</v>
      </c>
      <c r="E6599">
        <v>2027</v>
      </c>
      <c r="F6599" s="3" t="str">
        <f t="shared" si="206"/>
        <v>COSpillBRILL2027</v>
      </c>
      <c r="G6599" s="9">
        <v>0</v>
      </c>
      <c r="H6599" s="9">
        <v>0</v>
      </c>
      <c r="I6599" s="9">
        <v>0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  <c r="Q6599" s="9">
        <v>0</v>
      </c>
      <c r="R6599" s="9">
        <v>0</v>
      </c>
      <c r="S6599" s="9">
        <v>0</v>
      </c>
      <c r="T6599" s="9">
        <v>0</v>
      </c>
    </row>
    <row r="6600" spans="1:20" x14ac:dyDescent="0.35">
      <c r="A6600">
        <f t="shared" si="207"/>
        <v>6600</v>
      </c>
      <c r="B6600" s="3" t="s">
        <v>72</v>
      </c>
      <c r="C6600" s="3" t="s">
        <v>89</v>
      </c>
      <c r="D6600" s="3" t="s">
        <v>28</v>
      </c>
      <c r="E6600">
        <v>2028</v>
      </c>
      <c r="F6600" s="3" t="str">
        <f t="shared" si="206"/>
        <v>COSpillBRILL2028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</row>
    <row r="6601" spans="1:20" x14ac:dyDescent="0.35">
      <c r="A6601">
        <f t="shared" si="207"/>
        <v>6601</v>
      </c>
      <c r="B6601" s="3" t="s">
        <v>72</v>
      </c>
      <c r="C6601" s="3" t="s">
        <v>89</v>
      </c>
      <c r="D6601" s="3" t="s">
        <v>28</v>
      </c>
      <c r="E6601">
        <v>2029</v>
      </c>
      <c r="F6601" s="3" t="str">
        <f t="shared" si="206"/>
        <v>COSpillBRILL2029</v>
      </c>
      <c r="G6601" s="9">
        <v>0</v>
      </c>
      <c r="H6601" s="9">
        <v>0</v>
      </c>
      <c r="I6601" s="9">
        <v>0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  <c r="Q6601" s="9">
        <v>0</v>
      </c>
      <c r="R6601" s="9">
        <v>0</v>
      </c>
      <c r="S6601" s="9">
        <v>0</v>
      </c>
      <c r="T6601" s="9">
        <v>0</v>
      </c>
    </row>
    <row r="6602" spans="1:20" x14ac:dyDescent="0.35">
      <c r="A6602">
        <f t="shared" si="207"/>
        <v>6602</v>
      </c>
      <c r="B6602" s="3" t="s">
        <v>72</v>
      </c>
      <c r="C6602" s="3" t="s">
        <v>89</v>
      </c>
      <c r="D6602" s="3" t="s">
        <v>29</v>
      </c>
      <c r="E6602">
        <v>2020</v>
      </c>
      <c r="F6602" s="3" t="str">
        <f t="shared" si="206"/>
        <v>COSpillH HORS2020</v>
      </c>
      <c r="G6602" s="9">
        <v>0</v>
      </c>
      <c r="H6602" s="9">
        <v>0</v>
      </c>
      <c r="I6602" s="9">
        <v>0</v>
      </c>
      <c r="J6602" s="9">
        <v>0</v>
      </c>
      <c r="K6602" s="9">
        <v>0</v>
      </c>
      <c r="L6602" s="9">
        <v>0</v>
      </c>
      <c r="M6602" s="9">
        <v>0</v>
      </c>
      <c r="N6602" s="9">
        <v>0</v>
      </c>
      <c r="O6602" s="9">
        <v>0</v>
      </c>
      <c r="P6602" s="9">
        <v>0</v>
      </c>
      <c r="Q6602" s="9">
        <v>0</v>
      </c>
      <c r="R6602" s="9">
        <v>0</v>
      </c>
      <c r="S6602" s="9">
        <v>0</v>
      </c>
      <c r="T6602" s="9">
        <v>0</v>
      </c>
    </row>
    <row r="6603" spans="1:20" x14ac:dyDescent="0.35">
      <c r="A6603">
        <f t="shared" si="207"/>
        <v>6603</v>
      </c>
      <c r="B6603" s="3" t="s">
        <v>72</v>
      </c>
      <c r="C6603" s="3" t="s">
        <v>89</v>
      </c>
      <c r="D6603" s="3" t="s">
        <v>29</v>
      </c>
      <c r="E6603">
        <v>2021</v>
      </c>
      <c r="F6603" s="3" t="str">
        <f t="shared" si="206"/>
        <v>COSpillH HORS2021</v>
      </c>
      <c r="G6603" s="9">
        <v>0</v>
      </c>
      <c r="H6603" s="9">
        <v>0</v>
      </c>
      <c r="I6603" s="9">
        <v>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0</v>
      </c>
    </row>
    <row r="6604" spans="1:20" x14ac:dyDescent="0.35">
      <c r="A6604">
        <f t="shared" si="207"/>
        <v>6604</v>
      </c>
      <c r="B6604" s="3" t="s">
        <v>72</v>
      </c>
      <c r="C6604" s="3" t="s">
        <v>89</v>
      </c>
      <c r="D6604" s="3" t="s">
        <v>29</v>
      </c>
      <c r="E6604">
        <v>2022</v>
      </c>
      <c r="F6604" s="3" t="str">
        <f t="shared" si="206"/>
        <v>COSpillH HORS2022</v>
      </c>
      <c r="G6604" s="9">
        <v>0</v>
      </c>
      <c r="H6604" s="9">
        <v>0</v>
      </c>
      <c r="I6604" s="9">
        <v>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</row>
    <row r="6605" spans="1:20" x14ac:dyDescent="0.35">
      <c r="A6605">
        <f t="shared" si="207"/>
        <v>6605</v>
      </c>
      <c r="B6605" s="3" t="s">
        <v>72</v>
      </c>
      <c r="C6605" s="3" t="s">
        <v>89</v>
      </c>
      <c r="D6605" s="3" t="s">
        <v>29</v>
      </c>
      <c r="E6605">
        <v>2023</v>
      </c>
      <c r="F6605" s="3" t="str">
        <f t="shared" si="206"/>
        <v>COSpillH HORS2023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  <c r="S6605" s="9">
        <v>0</v>
      </c>
      <c r="T6605" s="9">
        <v>0</v>
      </c>
    </row>
    <row r="6606" spans="1:20" x14ac:dyDescent="0.35">
      <c r="A6606">
        <f t="shared" si="207"/>
        <v>6606</v>
      </c>
      <c r="B6606" s="3" t="s">
        <v>72</v>
      </c>
      <c r="C6606" s="3" t="s">
        <v>89</v>
      </c>
      <c r="D6606" s="3" t="s">
        <v>29</v>
      </c>
      <c r="E6606">
        <v>2024</v>
      </c>
      <c r="F6606" s="3" t="str">
        <f t="shared" si="206"/>
        <v>COSpillH HORS2024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  <c r="S6606" s="9">
        <v>0</v>
      </c>
      <c r="T6606" s="9">
        <v>0</v>
      </c>
    </row>
    <row r="6607" spans="1:20" x14ac:dyDescent="0.35">
      <c r="A6607">
        <f t="shared" si="207"/>
        <v>6607</v>
      </c>
      <c r="B6607" s="3" t="s">
        <v>72</v>
      </c>
      <c r="C6607" s="3" t="s">
        <v>89</v>
      </c>
      <c r="D6607" s="3" t="s">
        <v>29</v>
      </c>
      <c r="E6607">
        <v>2025</v>
      </c>
      <c r="F6607" s="3" t="str">
        <f t="shared" si="206"/>
        <v>COSpillH HORS2025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</row>
    <row r="6608" spans="1:20" x14ac:dyDescent="0.35">
      <c r="A6608">
        <f t="shared" si="207"/>
        <v>6608</v>
      </c>
      <c r="B6608" s="3" t="s">
        <v>72</v>
      </c>
      <c r="C6608" s="3" t="s">
        <v>89</v>
      </c>
      <c r="D6608" s="3" t="s">
        <v>29</v>
      </c>
      <c r="E6608">
        <v>2026</v>
      </c>
      <c r="F6608" s="3" t="str">
        <f t="shared" si="206"/>
        <v>COSpillH HORS2026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</row>
    <row r="6609" spans="1:20" x14ac:dyDescent="0.35">
      <c r="A6609">
        <f t="shared" si="207"/>
        <v>6609</v>
      </c>
      <c r="B6609" s="3" t="s">
        <v>72</v>
      </c>
      <c r="C6609" s="3" t="s">
        <v>89</v>
      </c>
      <c r="D6609" s="3" t="s">
        <v>29</v>
      </c>
      <c r="E6609">
        <v>2027</v>
      </c>
      <c r="F6609" s="3" t="str">
        <f t="shared" si="206"/>
        <v>COSpillH HORS2027</v>
      </c>
      <c r="G6609" s="9">
        <v>0</v>
      </c>
      <c r="H6609" s="9">
        <v>0</v>
      </c>
      <c r="I6609" s="9">
        <v>0</v>
      </c>
      <c r="J6609" s="9">
        <v>0</v>
      </c>
      <c r="K6609" s="9">
        <v>0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9">
        <v>0</v>
      </c>
      <c r="T6609" s="9">
        <v>0</v>
      </c>
    </row>
    <row r="6610" spans="1:20" x14ac:dyDescent="0.35">
      <c r="A6610">
        <f t="shared" si="207"/>
        <v>6610</v>
      </c>
      <c r="B6610" s="3" t="s">
        <v>72</v>
      </c>
      <c r="C6610" s="3" t="s">
        <v>89</v>
      </c>
      <c r="D6610" s="3" t="s">
        <v>29</v>
      </c>
      <c r="E6610">
        <v>2028</v>
      </c>
      <c r="F6610" s="3" t="str">
        <f t="shared" si="206"/>
        <v>COSpillH HORS2028</v>
      </c>
      <c r="G6610" s="9">
        <v>0</v>
      </c>
      <c r="H6610" s="9">
        <v>0</v>
      </c>
      <c r="I6610" s="9">
        <v>0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  <c r="Q6610" s="9">
        <v>0</v>
      </c>
      <c r="R6610" s="9">
        <v>0</v>
      </c>
      <c r="S6610" s="9">
        <v>0</v>
      </c>
      <c r="T6610" s="9">
        <v>0</v>
      </c>
    </row>
    <row r="6611" spans="1:20" x14ac:dyDescent="0.35">
      <c r="A6611">
        <f t="shared" si="207"/>
        <v>6611</v>
      </c>
      <c r="B6611" s="3" t="s">
        <v>72</v>
      </c>
      <c r="C6611" s="3" t="s">
        <v>89</v>
      </c>
      <c r="D6611" s="3" t="s">
        <v>29</v>
      </c>
      <c r="E6611">
        <v>2029</v>
      </c>
      <c r="F6611" s="3" t="str">
        <f t="shared" si="206"/>
        <v>COSpillH HORS2029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</row>
    <row r="6612" spans="1:20" x14ac:dyDescent="0.35">
      <c r="A6612">
        <f t="shared" si="207"/>
        <v>6612</v>
      </c>
      <c r="B6612" s="3" t="s">
        <v>72</v>
      </c>
      <c r="C6612" s="3" t="s">
        <v>89</v>
      </c>
      <c r="D6612" s="3" t="s">
        <v>30</v>
      </c>
      <c r="E6612">
        <v>2020</v>
      </c>
      <c r="F6612" s="3" t="str">
        <f t="shared" si="206"/>
        <v>COSpillCOLFLS2020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</row>
    <row r="6613" spans="1:20" x14ac:dyDescent="0.35">
      <c r="A6613">
        <f t="shared" si="207"/>
        <v>6613</v>
      </c>
      <c r="B6613" s="3" t="s">
        <v>72</v>
      </c>
      <c r="C6613" s="3" t="s">
        <v>89</v>
      </c>
      <c r="D6613" s="3" t="s">
        <v>30</v>
      </c>
      <c r="E6613">
        <v>2021</v>
      </c>
      <c r="F6613" s="3" t="str">
        <f t="shared" si="206"/>
        <v>COSpillCOLFLS2021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</row>
    <row r="6614" spans="1:20" x14ac:dyDescent="0.35">
      <c r="A6614">
        <f t="shared" si="207"/>
        <v>6614</v>
      </c>
      <c r="B6614" s="3" t="s">
        <v>72</v>
      </c>
      <c r="C6614" s="3" t="s">
        <v>89</v>
      </c>
      <c r="D6614" s="3" t="s">
        <v>30</v>
      </c>
      <c r="E6614">
        <v>2022</v>
      </c>
      <c r="F6614" s="3" t="str">
        <f t="shared" si="206"/>
        <v>COSpillCOLFLS2022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</row>
    <row r="6615" spans="1:20" x14ac:dyDescent="0.35">
      <c r="A6615">
        <f t="shared" si="207"/>
        <v>6615</v>
      </c>
      <c r="B6615" s="3" t="s">
        <v>72</v>
      </c>
      <c r="C6615" s="3" t="s">
        <v>89</v>
      </c>
      <c r="D6615" s="3" t="s">
        <v>30</v>
      </c>
      <c r="E6615">
        <v>2023</v>
      </c>
      <c r="F6615" s="3" t="str">
        <f t="shared" si="206"/>
        <v>COSpillCOLFLS2023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</row>
    <row r="6616" spans="1:20" x14ac:dyDescent="0.35">
      <c r="A6616">
        <f t="shared" si="207"/>
        <v>6616</v>
      </c>
      <c r="B6616" s="3" t="s">
        <v>72</v>
      </c>
      <c r="C6616" s="3" t="s">
        <v>89</v>
      </c>
      <c r="D6616" s="3" t="s">
        <v>30</v>
      </c>
      <c r="E6616">
        <v>2024</v>
      </c>
      <c r="F6616" s="3" t="str">
        <f t="shared" si="206"/>
        <v>COSpillCOLFLS2024</v>
      </c>
      <c r="G6616" s="9">
        <v>0</v>
      </c>
      <c r="H6616" s="9">
        <v>0</v>
      </c>
      <c r="I6616" s="9">
        <v>0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  <c r="Q6616" s="9">
        <v>0</v>
      </c>
      <c r="R6616" s="9">
        <v>0</v>
      </c>
      <c r="S6616" s="9">
        <v>0</v>
      </c>
      <c r="T6616" s="9">
        <v>0</v>
      </c>
    </row>
    <row r="6617" spans="1:20" x14ac:dyDescent="0.35">
      <c r="A6617">
        <f t="shared" si="207"/>
        <v>6617</v>
      </c>
      <c r="B6617" s="3" t="s">
        <v>72</v>
      </c>
      <c r="C6617" s="3" t="s">
        <v>89</v>
      </c>
      <c r="D6617" s="3" t="s">
        <v>30</v>
      </c>
      <c r="E6617">
        <v>2025</v>
      </c>
      <c r="F6617" s="3" t="str">
        <f t="shared" si="206"/>
        <v>COSpillCOLFLS2025</v>
      </c>
      <c r="G6617" s="9">
        <v>0</v>
      </c>
      <c r="H6617" s="9">
        <v>0</v>
      </c>
      <c r="I6617" s="9">
        <v>0</v>
      </c>
      <c r="J6617" s="9">
        <v>0</v>
      </c>
      <c r="K6617" s="9">
        <v>0</v>
      </c>
      <c r="L6617" s="9">
        <v>0</v>
      </c>
      <c r="M6617" s="9">
        <v>0</v>
      </c>
      <c r="N6617" s="9">
        <v>0</v>
      </c>
      <c r="O6617" s="9">
        <v>0</v>
      </c>
      <c r="P6617" s="9">
        <v>0</v>
      </c>
      <c r="Q6617" s="9">
        <v>0</v>
      </c>
      <c r="R6617" s="9">
        <v>0</v>
      </c>
      <c r="S6617" s="9">
        <v>0</v>
      </c>
      <c r="T6617" s="9">
        <v>0</v>
      </c>
    </row>
    <row r="6618" spans="1:20" x14ac:dyDescent="0.35">
      <c r="A6618">
        <f t="shared" si="207"/>
        <v>6618</v>
      </c>
      <c r="B6618" s="3" t="s">
        <v>72</v>
      </c>
      <c r="C6618" s="3" t="s">
        <v>89</v>
      </c>
      <c r="D6618" s="3" t="s">
        <v>30</v>
      </c>
      <c r="E6618">
        <v>2026</v>
      </c>
      <c r="F6618" s="3" t="str">
        <f t="shared" si="206"/>
        <v>COSpillCOLFLS2026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</row>
    <row r="6619" spans="1:20" x14ac:dyDescent="0.35">
      <c r="A6619">
        <f t="shared" si="207"/>
        <v>6619</v>
      </c>
      <c r="B6619" s="3" t="s">
        <v>72</v>
      </c>
      <c r="C6619" s="3" t="s">
        <v>89</v>
      </c>
      <c r="D6619" s="3" t="s">
        <v>30</v>
      </c>
      <c r="E6619">
        <v>2027</v>
      </c>
      <c r="F6619" s="3" t="str">
        <f t="shared" si="206"/>
        <v>COSpillCOLFLS2027</v>
      </c>
      <c r="G6619" s="9">
        <v>0</v>
      </c>
      <c r="H6619" s="9">
        <v>0</v>
      </c>
      <c r="I6619" s="9">
        <v>0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  <c r="Q6619" s="9">
        <v>0</v>
      </c>
      <c r="R6619" s="9">
        <v>0</v>
      </c>
      <c r="S6619" s="9">
        <v>0</v>
      </c>
      <c r="T6619" s="9">
        <v>0</v>
      </c>
    </row>
    <row r="6620" spans="1:20" x14ac:dyDescent="0.35">
      <c r="A6620">
        <f t="shared" si="207"/>
        <v>6620</v>
      </c>
      <c r="B6620" s="3" t="s">
        <v>72</v>
      </c>
      <c r="C6620" s="3" t="s">
        <v>89</v>
      </c>
      <c r="D6620" s="3" t="s">
        <v>30</v>
      </c>
      <c r="E6620">
        <v>2028</v>
      </c>
      <c r="F6620" s="3" t="str">
        <f t="shared" si="206"/>
        <v>COSpillCOLFLS2028</v>
      </c>
      <c r="G6620" s="9">
        <v>0</v>
      </c>
      <c r="H6620" s="9">
        <v>0</v>
      </c>
      <c r="I6620" s="9">
        <v>0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0</v>
      </c>
      <c r="Q6620" s="9">
        <v>0</v>
      </c>
      <c r="R6620" s="9">
        <v>0</v>
      </c>
      <c r="S6620" s="9">
        <v>0</v>
      </c>
      <c r="T6620" s="9">
        <v>0</v>
      </c>
    </row>
    <row r="6621" spans="1:20" x14ac:dyDescent="0.35">
      <c r="A6621">
        <f t="shared" si="207"/>
        <v>6621</v>
      </c>
      <c r="B6621" s="3" t="s">
        <v>72</v>
      </c>
      <c r="C6621" s="3" t="s">
        <v>89</v>
      </c>
      <c r="D6621" s="3" t="s">
        <v>30</v>
      </c>
      <c r="E6621">
        <v>2029</v>
      </c>
      <c r="F6621" s="3" t="str">
        <f t="shared" si="206"/>
        <v>COSpillCOLFLS2029</v>
      </c>
      <c r="G6621" s="9">
        <v>0</v>
      </c>
      <c r="H6621" s="9">
        <v>0</v>
      </c>
      <c r="I6621" s="9">
        <v>0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  <c r="Q6621" s="9">
        <v>0</v>
      </c>
      <c r="R6621" s="9">
        <v>0</v>
      </c>
      <c r="S6621" s="9">
        <v>0</v>
      </c>
      <c r="T6621" s="9">
        <v>0</v>
      </c>
    </row>
    <row r="6622" spans="1:20" x14ac:dyDescent="0.35">
      <c r="A6622">
        <f t="shared" si="207"/>
        <v>6622</v>
      </c>
      <c r="B6622" s="3" t="s">
        <v>72</v>
      </c>
      <c r="C6622" s="3" t="s">
        <v>89</v>
      </c>
      <c r="D6622" s="3" t="s">
        <v>94</v>
      </c>
      <c r="E6622">
        <v>2020</v>
      </c>
      <c r="F6622" s="3" t="str">
        <f t="shared" si="206"/>
        <v>COSpillSKQ2020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  <c r="Q6622" s="9">
        <v>0</v>
      </c>
      <c r="R6622" s="9">
        <v>0</v>
      </c>
      <c r="S6622" s="9">
        <v>0</v>
      </c>
      <c r="T6622" s="9">
        <v>0</v>
      </c>
    </row>
    <row r="6623" spans="1:20" x14ac:dyDescent="0.35">
      <c r="A6623">
        <f t="shared" si="207"/>
        <v>6623</v>
      </c>
      <c r="B6623" s="3" t="s">
        <v>72</v>
      </c>
      <c r="C6623" s="3" t="s">
        <v>89</v>
      </c>
      <c r="D6623" s="3" t="s">
        <v>94</v>
      </c>
      <c r="E6623">
        <v>2021</v>
      </c>
      <c r="F6623" s="3" t="str">
        <f t="shared" si="206"/>
        <v>COSpillSKQ2021</v>
      </c>
      <c r="G6623" s="9">
        <v>0</v>
      </c>
      <c r="H6623" s="9">
        <v>0</v>
      </c>
      <c r="I6623" s="9">
        <v>0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  <c r="Q6623" s="9">
        <v>0</v>
      </c>
      <c r="R6623" s="9">
        <v>0</v>
      </c>
      <c r="S6623" s="9">
        <v>0</v>
      </c>
      <c r="T6623" s="9">
        <v>0</v>
      </c>
    </row>
    <row r="6624" spans="1:20" x14ac:dyDescent="0.35">
      <c r="A6624">
        <f t="shared" si="207"/>
        <v>6624</v>
      </c>
      <c r="B6624" s="3" t="s">
        <v>72</v>
      </c>
      <c r="C6624" s="3" t="s">
        <v>89</v>
      </c>
      <c r="D6624" s="3" t="s">
        <v>94</v>
      </c>
      <c r="E6624">
        <v>2022</v>
      </c>
      <c r="F6624" s="3" t="str">
        <f t="shared" si="206"/>
        <v>COSpillSKQ2022</v>
      </c>
      <c r="G6624" s="9">
        <v>0</v>
      </c>
      <c r="H6624" s="9">
        <v>0</v>
      </c>
      <c r="I6624" s="9">
        <v>0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</row>
    <row r="6625" spans="1:20" x14ac:dyDescent="0.35">
      <c r="A6625">
        <f t="shared" si="207"/>
        <v>6625</v>
      </c>
      <c r="B6625" s="3" t="s">
        <v>72</v>
      </c>
      <c r="C6625" s="3" t="s">
        <v>89</v>
      </c>
      <c r="D6625" s="3" t="s">
        <v>94</v>
      </c>
      <c r="E6625">
        <v>2023</v>
      </c>
      <c r="F6625" s="3" t="str">
        <f t="shared" si="206"/>
        <v>COSpillSKQ2023</v>
      </c>
      <c r="G6625" s="9">
        <v>0</v>
      </c>
      <c r="H6625" s="9">
        <v>0</v>
      </c>
      <c r="I6625" s="9">
        <v>0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0</v>
      </c>
      <c r="Q6625" s="9">
        <v>0</v>
      </c>
      <c r="R6625" s="9">
        <v>0</v>
      </c>
      <c r="S6625" s="9">
        <v>0</v>
      </c>
      <c r="T6625" s="9">
        <v>0</v>
      </c>
    </row>
    <row r="6626" spans="1:20" x14ac:dyDescent="0.35">
      <c r="A6626">
        <f t="shared" si="207"/>
        <v>6626</v>
      </c>
      <c r="B6626" s="3" t="s">
        <v>72</v>
      </c>
      <c r="C6626" s="3" t="s">
        <v>89</v>
      </c>
      <c r="D6626" s="3" t="s">
        <v>94</v>
      </c>
      <c r="E6626">
        <v>2024</v>
      </c>
      <c r="F6626" s="3" t="str">
        <f t="shared" si="206"/>
        <v>COSpillSKQ2024</v>
      </c>
      <c r="G6626" s="9">
        <v>0</v>
      </c>
      <c r="H6626" s="9">
        <v>0</v>
      </c>
      <c r="I6626" s="9">
        <v>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  <c r="Q6626" s="9">
        <v>0</v>
      </c>
      <c r="R6626" s="9">
        <v>0</v>
      </c>
      <c r="S6626" s="9">
        <v>0</v>
      </c>
      <c r="T6626" s="9">
        <v>0</v>
      </c>
    </row>
    <row r="6627" spans="1:20" x14ac:dyDescent="0.35">
      <c r="A6627">
        <f t="shared" si="207"/>
        <v>6627</v>
      </c>
      <c r="B6627" s="3" t="s">
        <v>72</v>
      </c>
      <c r="C6627" s="3" t="s">
        <v>89</v>
      </c>
      <c r="D6627" s="3" t="s">
        <v>94</v>
      </c>
      <c r="E6627">
        <v>2025</v>
      </c>
      <c r="F6627" s="3" t="str">
        <f t="shared" si="206"/>
        <v>COSpillSKQ2025</v>
      </c>
      <c r="G6627" s="9">
        <v>0</v>
      </c>
      <c r="H6627" s="9">
        <v>0</v>
      </c>
      <c r="I6627" s="9">
        <v>0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  <c r="Q6627" s="9">
        <v>0</v>
      </c>
      <c r="R6627" s="9">
        <v>0</v>
      </c>
      <c r="S6627" s="9">
        <v>0</v>
      </c>
      <c r="T6627" s="9">
        <v>0</v>
      </c>
    </row>
    <row r="6628" spans="1:20" x14ac:dyDescent="0.35">
      <c r="A6628">
        <f t="shared" si="207"/>
        <v>6628</v>
      </c>
      <c r="B6628" s="3" t="s">
        <v>72</v>
      </c>
      <c r="C6628" s="3" t="s">
        <v>89</v>
      </c>
      <c r="D6628" s="3" t="s">
        <v>94</v>
      </c>
      <c r="E6628">
        <v>2026</v>
      </c>
      <c r="F6628" s="3" t="str">
        <f t="shared" si="206"/>
        <v>COSpillSKQ2026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  <c r="S6628" s="9">
        <v>0</v>
      </c>
      <c r="T6628" s="9">
        <v>0</v>
      </c>
    </row>
    <row r="6629" spans="1:20" x14ac:dyDescent="0.35">
      <c r="A6629">
        <f t="shared" si="207"/>
        <v>6629</v>
      </c>
      <c r="B6629" s="3" t="s">
        <v>72</v>
      </c>
      <c r="C6629" s="3" t="s">
        <v>89</v>
      </c>
      <c r="D6629" s="3" t="s">
        <v>94</v>
      </c>
      <c r="E6629">
        <v>2027</v>
      </c>
      <c r="F6629" s="3" t="str">
        <f t="shared" si="206"/>
        <v>COSpillSKQ2027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9">
        <v>0</v>
      </c>
      <c r="T6629" s="9">
        <v>0</v>
      </c>
    </row>
    <row r="6630" spans="1:20" x14ac:dyDescent="0.35">
      <c r="A6630">
        <f t="shared" si="207"/>
        <v>6630</v>
      </c>
      <c r="B6630" s="3" t="s">
        <v>72</v>
      </c>
      <c r="C6630" s="3" t="s">
        <v>89</v>
      </c>
      <c r="D6630" s="3" t="s">
        <v>94</v>
      </c>
      <c r="E6630">
        <v>2028</v>
      </c>
      <c r="F6630" s="3" t="str">
        <f t="shared" si="206"/>
        <v>COSpillSKQ2028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</row>
    <row r="6631" spans="1:20" x14ac:dyDescent="0.35">
      <c r="A6631">
        <f t="shared" si="207"/>
        <v>6631</v>
      </c>
      <c r="B6631" s="3" t="s">
        <v>72</v>
      </c>
      <c r="C6631" s="3" t="s">
        <v>89</v>
      </c>
      <c r="D6631" s="3" t="s">
        <v>94</v>
      </c>
      <c r="E6631">
        <v>2029</v>
      </c>
      <c r="F6631" s="3" t="str">
        <f t="shared" si="206"/>
        <v>COSpillSKQ2029</v>
      </c>
      <c r="G6631" s="9">
        <v>0</v>
      </c>
      <c r="H6631" s="9">
        <v>0</v>
      </c>
      <c r="I6631" s="9">
        <v>0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  <c r="Q6631" s="9">
        <v>0</v>
      </c>
      <c r="R6631" s="9">
        <v>0</v>
      </c>
      <c r="S6631" s="9">
        <v>0</v>
      </c>
      <c r="T6631" s="9">
        <v>0</v>
      </c>
    </row>
    <row r="6632" spans="1:20" x14ac:dyDescent="0.35">
      <c r="A6632">
        <f t="shared" si="207"/>
        <v>6632</v>
      </c>
      <c r="B6632" s="3" t="s">
        <v>72</v>
      </c>
      <c r="C6632" s="3" t="s">
        <v>89</v>
      </c>
      <c r="D6632" s="3" t="s">
        <v>31</v>
      </c>
      <c r="E6632">
        <v>2020</v>
      </c>
      <c r="F6632" s="3" t="str">
        <f t="shared" si="206"/>
        <v>COSpillTHOM F2020</v>
      </c>
      <c r="G6632" s="9">
        <v>0</v>
      </c>
      <c r="H6632" s="9">
        <v>0</v>
      </c>
      <c r="I6632" s="9">
        <v>0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  <c r="Q6632" s="9">
        <v>0</v>
      </c>
      <c r="R6632" s="9">
        <v>0</v>
      </c>
      <c r="S6632" s="9">
        <v>0</v>
      </c>
      <c r="T6632" s="9">
        <v>0</v>
      </c>
    </row>
    <row r="6633" spans="1:20" x14ac:dyDescent="0.35">
      <c r="A6633">
        <f t="shared" si="207"/>
        <v>6633</v>
      </c>
      <c r="B6633" s="3" t="s">
        <v>72</v>
      </c>
      <c r="C6633" s="3" t="s">
        <v>89</v>
      </c>
      <c r="D6633" s="3" t="s">
        <v>31</v>
      </c>
      <c r="E6633">
        <v>2021</v>
      </c>
      <c r="F6633" s="3" t="str">
        <f t="shared" si="206"/>
        <v>COSpillTHOM F2021</v>
      </c>
      <c r="G6633" s="9">
        <v>0</v>
      </c>
      <c r="H6633" s="9">
        <v>0</v>
      </c>
      <c r="I6633" s="9">
        <v>0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  <c r="Q6633" s="9">
        <v>0</v>
      </c>
      <c r="R6633" s="9">
        <v>0</v>
      </c>
      <c r="S6633" s="9">
        <v>0</v>
      </c>
      <c r="T6633" s="9">
        <v>0</v>
      </c>
    </row>
    <row r="6634" spans="1:20" x14ac:dyDescent="0.35">
      <c r="A6634">
        <f t="shared" si="207"/>
        <v>6634</v>
      </c>
      <c r="B6634" s="3" t="s">
        <v>72</v>
      </c>
      <c r="C6634" s="3" t="s">
        <v>89</v>
      </c>
      <c r="D6634" s="3" t="s">
        <v>31</v>
      </c>
      <c r="E6634">
        <v>2022</v>
      </c>
      <c r="F6634" s="3" t="str">
        <f t="shared" si="206"/>
        <v>COSpillTHOM F2022</v>
      </c>
      <c r="G6634" s="9">
        <v>0</v>
      </c>
      <c r="H6634" s="9">
        <v>0</v>
      </c>
      <c r="I6634" s="9">
        <v>0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0</v>
      </c>
    </row>
    <row r="6635" spans="1:20" x14ac:dyDescent="0.35">
      <c r="A6635">
        <f t="shared" si="207"/>
        <v>6635</v>
      </c>
      <c r="B6635" s="3" t="s">
        <v>72</v>
      </c>
      <c r="C6635" s="3" t="s">
        <v>89</v>
      </c>
      <c r="D6635" s="3" t="s">
        <v>31</v>
      </c>
      <c r="E6635">
        <v>2023</v>
      </c>
      <c r="F6635" s="3" t="str">
        <f t="shared" si="206"/>
        <v>COSpillTHOM F2023</v>
      </c>
      <c r="G6635" s="9">
        <v>0</v>
      </c>
      <c r="H6635" s="9">
        <v>0</v>
      </c>
      <c r="I6635" s="9">
        <v>0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9">
        <v>0</v>
      </c>
      <c r="T6635" s="9">
        <v>0</v>
      </c>
    </row>
    <row r="6636" spans="1:20" x14ac:dyDescent="0.35">
      <c r="A6636">
        <f t="shared" si="207"/>
        <v>6636</v>
      </c>
      <c r="B6636" s="3" t="s">
        <v>72</v>
      </c>
      <c r="C6636" s="3" t="s">
        <v>89</v>
      </c>
      <c r="D6636" s="3" t="s">
        <v>31</v>
      </c>
      <c r="E6636">
        <v>2024</v>
      </c>
      <c r="F6636" s="3" t="str">
        <f t="shared" si="206"/>
        <v>COSpillTHOM F2024</v>
      </c>
      <c r="G6636" s="9">
        <v>0</v>
      </c>
      <c r="H6636" s="9">
        <v>0</v>
      </c>
      <c r="I6636" s="9">
        <v>0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  <c r="S6636" s="9">
        <v>0</v>
      </c>
      <c r="T6636" s="9">
        <v>0</v>
      </c>
    </row>
    <row r="6637" spans="1:20" x14ac:dyDescent="0.35">
      <c r="A6637">
        <f t="shared" si="207"/>
        <v>6637</v>
      </c>
      <c r="B6637" s="3" t="s">
        <v>72</v>
      </c>
      <c r="C6637" s="3" t="s">
        <v>89</v>
      </c>
      <c r="D6637" s="3" t="s">
        <v>31</v>
      </c>
      <c r="E6637">
        <v>2025</v>
      </c>
      <c r="F6637" s="3" t="str">
        <f t="shared" si="206"/>
        <v>COSpillTHOM F2025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  <c r="S6637" s="9">
        <v>0</v>
      </c>
      <c r="T6637" s="9">
        <v>0</v>
      </c>
    </row>
    <row r="6638" spans="1:20" x14ac:dyDescent="0.35">
      <c r="A6638">
        <f t="shared" si="207"/>
        <v>6638</v>
      </c>
      <c r="B6638" s="3" t="s">
        <v>72</v>
      </c>
      <c r="C6638" s="3" t="s">
        <v>89</v>
      </c>
      <c r="D6638" s="3" t="s">
        <v>31</v>
      </c>
      <c r="E6638">
        <v>2026</v>
      </c>
      <c r="F6638" s="3" t="str">
        <f t="shared" si="206"/>
        <v>COSpillTHOM F2026</v>
      </c>
      <c r="G6638" s="9">
        <v>0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9">
        <v>0</v>
      </c>
      <c r="T6638" s="9">
        <v>0</v>
      </c>
    </row>
    <row r="6639" spans="1:20" x14ac:dyDescent="0.35">
      <c r="A6639">
        <f t="shared" si="207"/>
        <v>6639</v>
      </c>
      <c r="B6639" s="3" t="s">
        <v>72</v>
      </c>
      <c r="C6639" s="3" t="s">
        <v>89</v>
      </c>
      <c r="D6639" s="3" t="s">
        <v>31</v>
      </c>
      <c r="E6639">
        <v>2027</v>
      </c>
      <c r="F6639" s="3" t="str">
        <f t="shared" si="206"/>
        <v>COSpillTHOM F2027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0</v>
      </c>
    </row>
    <row r="6640" spans="1:20" x14ac:dyDescent="0.35">
      <c r="A6640">
        <f t="shared" si="207"/>
        <v>6640</v>
      </c>
      <c r="B6640" s="3" t="s">
        <v>72</v>
      </c>
      <c r="C6640" s="3" t="s">
        <v>89</v>
      </c>
      <c r="D6640" s="3" t="s">
        <v>31</v>
      </c>
      <c r="E6640">
        <v>2028</v>
      </c>
      <c r="F6640" s="3" t="str">
        <f t="shared" si="206"/>
        <v>COSpillTHOM F2028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</row>
    <row r="6641" spans="1:20" x14ac:dyDescent="0.35">
      <c r="A6641">
        <f t="shared" si="207"/>
        <v>6641</v>
      </c>
      <c r="B6641" s="3" t="s">
        <v>72</v>
      </c>
      <c r="C6641" s="3" t="s">
        <v>89</v>
      </c>
      <c r="D6641" s="3" t="s">
        <v>31</v>
      </c>
      <c r="E6641">
        <v>2029</v>
      </c>
      <c r="F6641" s="3" t="str">
        <f t="shared" si="206"/>
        <v>COSpillTHOM F2029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  <c r="Q6641" s="9">
        <v>0</v>
      </c>
      <c r="R6641" s="9">
        <v>0</v>
      </c>
      <c r="S6641" s="9">
        <v>0</v>
      </c>
      <c r="T6641" s="9">
        <v>0</v>
      </c>
    </row>
    <row r="6642" spans="1:20" x14ac:dyDescent="0.35">
      <c r="A6642">
        <f t="shared" si="207"/>
        <v>6642</v>
      </c>
      <c r="B6642" s="3" t="s">
        <v>72</v>
      </c>
      <c r="C6642" s="3" t="s">
        <v>89</v>
      </c>
      <c r="D6642" s="3" t="s">
        <v>32</v>
      </c>
      <c r="E6642">
        <v>2020</v>
      </c>
      <c r="F6642" s="3" t="str">
        <f t="shared" si="206"/>
        <v>COSpillNOXON2020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</row>
    <row r="6643" spans="1:20" x14ac:dyDescent="0.35">
      <c r="A6643">
        <f t="shared" si="207"/>
        <v>6643</v>
      </c>
      <c r="B6643" s="3" t="s">
        <v>72</v>
      </c>
      <c r="C6643" s="3" t="s">
        <v>89</v>
      </c>
      <c r="D6643" s="3" t="s">
        <v>32</v>
      </c>
      <c r="E6643">
        <v>2021</v>
      </c>
      <c r="F6643" s="3" t="str">
        <f t="shared" si="206"/>
        <v>COSpillNOXON2021</v>
      </c>
      <c r="G6643" s="9">
        <v>0</v>
      </c>
      <c r="H6643" s="9">
        <v>0</v>
      </c>
      <c r="I6643" s="9">
        <v>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  <c r="Q6643" s="9">
        <v>0</v>
      </c>
      <c r="R6643" s="9">
        <v>0</v>
      </c>
      <c r="S6643" s="9">
        <v>0</v>
      </c>
      <c r="T6643" s="9">
        <v>0</v>
      </c>
    </row>
    <row r="6644" spans="1:20" x14ac:dyDescent="0.35">
      <c r="A6644">
        <f t="shared" si="207"/>
        <v>6644</v>
      </c>
      <c r="B6644" s="3" t="s">
        <v>72</v>
      </c>
      <c r="C6644" s="3" t="s">
        <v>89</v>
      </c>
      <c r="D6644" s="3" t="s">
        <v>32</v>
      </c>
      <c r="E6644">
        <v>2022</v>
      </c>
      <c r="F6644" s="3" t="str">
        <f t="shared" si="206"/>
        <v>COSpillNOXON2022</v>
      </c>
      <c r="G6644" s="9">
        <v>0</v>
      </c>
      <c r="H6644" s="9">
        <v>0</v>
      </c>
      <c r="I6644" s="9">
        <v>0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0</v>
      </c>
      <c r="T6644" s="9">
        <v>0</v>
      </c>
    </row>
    <row r="6645" spans="1:20" x14ac:dyDescent="0.35">
      <c r="A6645">
        <f t="shared" si="207"/>
        <v>6645</v>
      </c>
      <c r="B6645" s="3" t="s">
        <v>72</v>
      </c>
      <c r="C6645" s="3" t="s">
        <v>89</v>
      </c>
      <c r="D6645" s="3" t="s">
        <v>32</v>
      </c>
      <c r="E6645">
        <v>2023</v>
      </c>
      <c r="F6645" s="3" t="str">
        <f t="shared" si="206"/>
        <v>COSpillNOXON2023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</row>
    <row r="6646" spans="1:20" x14ac:dyDescent="0.35">
      <c r="A6646">
        <f t="shared" si="207"/>
        <v>6646</v>
      </c>
      <c r="B6646" s="3" t="s">
        <v>72</v>
      </c>
      <c r="C6646" s="3" t="s">
        <v>89</v>
      </c>
      <c r="D6646" s="3" t="s">
        <v>32</v>
      </c>
      <c r="E6646">
        <v>2024</v>
      </c>
      <c r="F6646" s="3" t="str">
        <f t="shared" si="206"/>
        <v>COSpillNOXON2024</v>
      </c>
      <c r="G6646" s="9">
        <v>0</v>
      </c>
      <c r="H6646" s="9">
        <v>0</v>
      </c>
      <c r="I6646" s="9">
        <v>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  <c r="Q6646" s="9">
        <v>0</v>
      </c>
      <c r="R6646" s="9">
        <v>0</v>
      </c>
      <c r="S6646" s="9">
        <v>0</v>
      </c>
      <c r="T6646" s="9">
        <v>0</v>
      </c>
    </row>
    <row r="6647" spans="1:20" x14ac:dyDescent="0.35">
      <c r="A6647">
        <f t="shared" si="207"/>
        <v>6647</v>
      </c>
      <c r="B6647" s="3" t="s">
        <v>72</v>
      </c>
      <c r="C6647" s="3" t="s">
        <v>89</v>
      </c>
      <c r="D6647" s="3" t="s">
        <v>32</v>
      </c>
      <c r="E6647">
        <v>2025</v>
      </c>
      <c r="F6647" s="3" t="str">
        <f t="shared" si="206"/>
        <v>COSpillNOXON2025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  <c r="R6647" s="9">
        <v>0</v>
      </c>
      <c r="S6647" s="9">
        <v>0</v>
      </c>
      <c r="T6647" s="9">
        <v>0</v>
      </c>
    </row>
    <row r="6648" spans="1:20" x14ac:dyDescent="0.35">
      <c r="A6648">
        <f t="shared" si="207"/>
        <v>6648</v>
      </c>
      <c r="B6648" s="3" t="s">
        <v>72</v>
      </c>
      <c r="C6648" s="3" t="s">
        <v>89</v>
      </c>
      <c r="D6648" s="3" t="s">
        <v>32</v>
      </c>
      <c r="E6648">
        <v>2026</v>
      </c>
      <c r="F6648" s="3" t="str">
        <f t="shared" si="206"/>
        <v>COSpillNOXON2026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</row>
    <row r="6649" spans="1:20" x14ac:dyDescent="0.35">
      <c r="A6649">
        <f t="shared" si="207"/>
        <v>6649</v>
      </c>
      <c r="B6649" s="3" t="s">
        <v>72</v>
      </c>
      <c r="C6649" s="3" t="s">
        <v>89</v>
      </c>
      <c r="D6649" s="3" t="s">
        <v>32</v>
      </c>
      <c r="E6649">
        <v>2027</v>
      </c>
      <c r="F6649" s="3" t="str">
        <f t="shared" si="206"/>
        <v>COSpillNOXON2027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</row>
    <row r="6650" spans="1:20" x14ac:dyDescent="0.35">
      <c r="A6650">
        <f t="shared" si="207"/>
        <v>6650</v>
      </c>
      <c r="B6650" s="3" t="s">
        <v>72</v>
      </c>
      <c r="C6650" s="3" t="s">
        <v>89</v>
      </c>
      <c r="D6650" s="3" t="s">
        <v>32</v>
      </c>
      <c r="E6650">
        <v>2028</v>
      </c>
      <c r="F6650" s="3" t="str">
        <f t="shared" si="206"/>
        <v>COSpillNOXON2028</v>
      </c>
      <c r="G6650" s="9">
        <v>0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9">
        <v>0</v>
      </c>
      <c r="T6650" s="9">
        <v>0</v>
      </c>
    </row>
    <row r="6651" spans="1:20" x14ac:dyDescent="0.35">
      <c r="A6651">
        <f t="shared" si="207"/>
        <v>6651</v>
      </c>
      <c r="B6651" s="3" t="s">
        <v>72</v>
      </c>
      <c r="C6651" s="3" t="s">
        <v>89</v>
      </c>
      <c r="D6651" s="3" t="s">
        <v>32</v>
      </c>
      <c r="E6651">
        <v>2029</v>
      </c>
      <c r="F6651" s="3" t="str">
        <f t="shared" si="206"/>
        <v>COSpillNOXON2029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</row>
    <row r="6652" spans="1:20" x14ac:dyDescent="0.35">
      <c r="A6652">
        <f t="shared" si="207"/>
        <v>6652</v>
      </c>
      <c r="B6652" s="3" t="s">
        <v>72</v>
      </c>
      <c r="C6652" s="3" t="s">
        <v>89</v>
      </c>
      <c r="D6652" s="3" t="s">
        <v>33</v>
      </c>
      <c r="E6652">
        <v>2020</v>
      </c>
      <c r="F6652" s="3" t="str">
        <f t="shared" si="206"/>
        <v>COSpillCAB G2020</v>
      </c>
      <c r="G6652" s="9">
        <v>0</v>
      </c>
      <c r="H6652" s="9">
        <v>0</v>
      </c>
      <c r="I6652" s="9">
        <v>0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</row>
    <row r="6653" spans="1:20" x14ac:dyDescent="0.35">
      <c r="A6653">
        <f t="shared" si="207"/>
        <v>6653</v>
      </c>
      <c r="B6653" s="3" t="s">
        <v>72</v>
      </c>
      <c r="C6653" s="3" t="s">
        <v>89</v>
      </c>
      <c r="D6653" s="3" t="s">
        <v>33</v>
      </c>
      <c r="E6653">
        <v>2021</v>
      </c>
      <c r="F6653" s="3" t="str">
        <f t="shared" si="206"/>
        <v>COSpillCAB G2021</v>
      </c>
      <c r="G6653" s="9">
        <v>0</v>
      </c>
      <c r="H6653" s="9">
        <v>0</v>
      </c>
      <c r="I6653" s="9">
        <v>0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  <c r="Q6653" s="9">
        <v>0</v>
      </c>
      <c r="R6653" s="9">
        <v>0</v>
      </c>
      <c r="S6653" s="9">
        <v>0</v>
      </c>
      <c r="T6653" s="9">
        <v>0</v>
      </c>
    </row>
    <row r="6654" spans="1:20" x14ac:dyDescent="0.35">
      <c r="A6654">
        <f t="shared" si="207"/>
        <v>6654</v>
      </c>
      <c r="B6654" s="3" t="s">
        <v>72</v>
      </c>
      <c r="C6654" s="3" t="s">
        <v>89</v>
      </c>
      <c r="D6654" s="3" t="s">
        <v>33</v>
      </c>
      <c r="E6654">
        <v>2022</v>
      </c>
      <c r="F6654" s="3" t="str">
        <f t="shared" si="206"/>
        <v>COSpillCAB G2022</v>
      </c>
      <c r="G6654" s="9">
        <v>0</v>
      </c>
      <c r="H6654" s="9">
        <v>0</v>
      </c>
      <c r="I6654" s="9">
        <v>0</v>
      </c>
      <c r="J6654" s="9">
        <v>0</v>
      </c>
      <c r="K6654" s="9">
        <v>0</v>
      </c>
      <c r="L6654" s="9">
        <v>0</v>
      </c>
      <c r="M6654" s="9">
        <v>0</v>
      </c>
      <c r="N6654" s="9">
        <v>0</v>
      </c>
      <c r="O6654" s="9">
        <v>0</v>
      </c>
      <c r="P6654" s="9">
        <v>0</v>
      </c>
      <c r="Q6654" s="9">
        <v>0</v>
      </c>
      <c r="R6654" s="9">
        <v>0</v>
      </c>
      <c r="S6654" s="9">
        <v>0</v>
      </c>
      <c r="T6654" s="9">
        <v>0</v>
      </c>
    </row>
    <row r="6655" spans="1:20" x14ac:dyDescent="0.35">
      <c r="A6655">
        <f t="shared" si="207"/>
        <v>6655</v>
      </c>
      <c r="B6655" s="3" t="s">
        <v>72</v>
      </c>
      <c r="C6655" s="3" t="s">
        <v>89</v>
      </c>
      <c r="D6655" s="3" t="s">
        <v>33</v>
      </c>
      <c r="E6655">
        <v>2023</v>
      </c>
      <c r="F6655" s="3" t="str">
        <f t="shared" si="206"/>
        <v>COSpillCAB G2023</v>
      </c>
      <c r="G6655" s="9">
        <v>0</v>
      </c>
      <c r="H6655" s="9">
        <v>0</v>
      </c>
      <c r="I6655" s="9">
        <v>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0</v>
      </c>
      <c r="P6655" s="9">
        <v>0</v>
      </c>
      <c r="Q6655" s="9">
        <v>0</v>
      </c>
      <c r="R6655" s="9">
        <v>0</v>
      </c>
      <c r="S6655" s="9">
        <v>0</v>
      </c>
      <c r="T6655" s="9">
        <v>0</v>
      </c>
    </row>
    <row r="6656" spans="1:20" x14ac:dyDescent="0.35">
      <c r="A6656">
        <f t="shared" si="207"/>
        <v>6656</v>
      </c>
      <c r="B6656" s="3" t="s">
        <v>72</v>
      </c>
      <c r="C6656" s="3" t="s">
        <v>89</v>
      </c>
      <c r="D6656" s="3" t="s">
        <v>33</v>
      </c>
      <c r="E6656">
        <v>2024</v>
      </c>
      <c r="F6656" s="3" t="str">
        <f t="shared" si="206"/>
        <v>COSpillCAB G2024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</row>
    <row r="6657" spans="1:20" x14ac:dyDescent="0.35">
      <c r="A6657">
        <f t="shared" si="207"/>
        <v>6657</v>
      </c>
      <c r="B6657" s="3" t="s">
        <v>72</v>
      </c>
      <c r="C6657" s="3" t="s">
        <v>89</v>
      </c>
      <c r="D6657" s="3" t="s">
        <v>33</v>
      </c>
      <c r="E6657">
        <v>2025</v>
      </c>
      <c r="F6657" s="3" t="str">
        <f t="shared" si="206"/>
        <v>COSpillCAB G2025</v>
      </c>
      <c r="G6657" s="9">
        <v>0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</row>
    <row r="6658" spans="1:20" x14ac:dyDescent="0.35">
      <c r="A6658">
        <f t="shared" si="207"/>
        <v>6658</v>
      </c>
      <c r="B6658" s="3" t="s">
        <v>72</v>
      </c>
      <c r="C6658" s="3" t="s">
        <v>89</v>
      </c>
      <c r="D6658" s="3" t="s">
        <v>33</v>
      </c>
      <c r="E6658">
        <v>2026</v>
      </c>
      <c r="F6658" s="3" t="str">
        <f t="shared" ref="F6658:F6721" si="208">_xlfn.CONCAT(B6658,C6658,D6658,E6658)</f>
        <v>COSpillCAB G2026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0</v>
      </c>
    </row>
    <row r="6659" spans="1:20" x14ac:dyDescent="0.35">
      <c r="A6659">
        <f t="shared" ref="A6659:A6722" si="209">A6658+1</f>
        <v>6659</v>
      </c>
      <c r="B6659" s="3" t="s">
        <v>72</v>
      </c>
      <c r="C6659" s="3" t="s">
        <v>89</v>
      </c>
      <c r="D6659" s="3" t="s">
        <v>33</v>
      </c>
      <c r="E6659">
        <v>2027</v>
      </c>
      <c r="F6659" s="3" t="str">
        <f t="shared" si="208"/>
        <v>COSpillCAB G2027</v>
      </c>
      <c r="G6659" s="9">
        <v>0</v>
      </c>
      <c r="H6659" s="9">
        <v>0</v>
      </c>
      <c r="I6659" s="9">
        <v>0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  <c r="Q6659" s="9">
        <v>0</v>
      </c>
      <c r="R6659" s="9">
        <v>0</v>
      </c>
      <c r="S6659" s="9">
        <v>0</v>
      </c>
      <c r="T6659" s="9">
        <v>0</v>
      </c>
    </row>
    <row r="6660" spans="1:20" x14ac:dyDescent="0.35">
      <c r="A6660">
        <f t="shared" si="209"/>
        <v>6660</v>
      </c>
      <c r="B6660" s="3" t="s">
        <v>72</v>
      </c>
      <c r="C6660" s="3" t="s">
        <v>89</v>
      </c>
      <c r="D6660" s="3" t="s">
        <v>33</v>
      </c>
      <c r="E6660">
        <v>2028</v>
      </c>
      <c r="F6660" s="3" t="str">
        <f t="shared" si="208"/>
        <v>COSpillCAB G2028</v>
      </c>
      <c r="G6660" s="9">
        <v>0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</row>
    <row r="6661" spans="1:20" x14ac:dyDescent="0.35">
      <c r="A6661">
        <f t="shared" si="209"/>
        <v>6661</v>
      </c>
      <c r="B6661" s="3" t="s">
        <v>72</v>
      </c>
      <c r="C6661" s="3" t="s">
        <v>89</v>
      </c>
      <c r="D6661" s="3" t="s">
        <v>33</v>
      </c>
      <c r="E6661">
        <v>2029</v>
      </c>
      <c r="F6661" s="3" t="str">
        <f t="shared" si="208"/>
        <v>COSpillCAB G2029</v>
      </c>
      <c r="G6661" s="9">
        <v>0</v>
      </c>
      <c r="H6661" s="9">
        <v>0</v>
      </c>
      <c r="I6661" s="9">
        <v>0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</row>
    <row r="6662" spans="1:20" x14ac:dyDescent="0.35">
      <c r="A6662">
        <f t="shared" si="209"/>
        <v>6662</v>
      </c>
      <c r="B6662" s="3" t="s">
        <v>72</v>
      </c>
      <c r="C6662" s="3" t="s">
        <v>89</v>
      </c>
      <c r="D6662" s="3" t="s">
        <v>34</v>
      </c>
      <c r="E6662">
        <v>2020</v>
      </c>
      <c r="F6662" s="3" t="str">
        <f t="shared" si="208"/>
        <v>COSpillPRST L2020</v>
      </c>
      <c r="G6662" s="9">
        <v>0</v>
      </c>
      <c r="H6662" s="9">
        <v>0</v>
      </c>
      <c r="I6662" s="9">
        <v>0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  <c r="Q6662" s="9">
        <v>0</v>
      </c>
      <c r="R6662" s="9">
        <v>0</v>
      </c>
      <c r="S6662" s="9">
        <v>0</v>
      </c>
      <c r="T6662" s="9">
        <v>0</v>
      </c>
    </row>
    <row r="6663" spans="1:20" x14ac:dyDescent="0.35">
      <c r="A6663">
        <f t="shared" si="209"/>
        <v>6663</v>
      </c>
      <c r="B6663" s="3" t="s">
        <v>72</v>
      </c>
      <c r="C6663" s="3" t="s">
        <v>89</v>
      </c>
      <c r="D6663" s="3" t="s">
        <v>34</v>
      </c>
      <c r="E6663">
        <v>2021</v>
      </c>
      <c r="F6663" s="3" t="str">
        <f t="shared" si="208"/>
        <v>COSpillPRST L2021</v>
      </c>
      <c r="G6663" s="9">
        <v>0</v>
      </c>
      <c r="H6663" s="9">
        <v>0</v>
      </c>
      <c r="I6663" s="9">
        <v>0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  <c r="Q6663" s="9">
        <v>0</v>
      </c>
      <c r="R6663" s="9">
        <v>0</v>
      </c>
      <c r="S6663" s="9">
        <v>0</v>
      </c>
      <c r="T6663" s="9">
        <v>0</v>
      </c>
    </row>
    <row r="6664" spans="1:20" x14ac:dyDescent="0.35">
      <c r="A6664">
        <f t="shared" si="209"/>
        <v>6664</v>
      </c>
      <c r="B6664" s="3" t="s">
        <v>72</v>
      </c>
      <c r="C6664" s="3" t="s">
        <v>89</v>
      </c>
      <c r="D6664" s="3" t="s">
        <v>34</v>
      </c>
      <c r="E6664">
        <v>2022</v>
      </c>
      <c r="F6664" s="3" t="str">
        <f t="shared" si="208"/>
        <v>COSpillPRST L2022</v>
      </c>
      <c r="G6664" s="9">
        <v>0</v>
      </c>
      <c r="H6664" s="9">
        <v>0</v>
      </c>
      <c r="I6664" s="9">
        <v>0</v>
      </c>
      <c r="J6664" s="9">
        <v>0</v>
      </c>
      <c r="K6664" s="9">
        <v>0</v>
      </c>
      <c r="L6664" s="9">
        <v>0</v>
      </c>
      <c r="M6664" s="9">
        <v>0</v>
      </c>
      <c r="N6664" s="9">
        <v>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</row>
    <row r="6665" spans="1:20" x14ac:dyDescent="0.35">
      <c r="A6665">
        <f t="shared" si="209"/>
        <v>6665</v>
      </c>
      <c r="B6665" s="3" t="s">
        <v>72</v>
      </c>
      <c r="C6665" s="3" t="s">
        <v>89</v>
      </c>
      <c r="D6665" s="3" t="s">
        <v>34</v>
      </c>
      <c r="E6665">
        <v>2023</v>
      </c>
      <c r="F6665" s="3" t="str">
        <f t="shared" si="208"/>
        <v>COSpillPRST L2023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9">
        <v>0</v>
      </c>
      <c r="T6665" s="9">
        <v>0</v>
      </c>
    </row>
    <row r="6666" spans="1:20" x14ac:dyDescent="0.35">
      <c r="A6666">
        <f t="shared" si="209"/>
        <v>6666</v>
      </c>
      <c r="B6666" s="3" t="s">
        <v>72</v>
      </c>
      <c r="C6666" s="3" t="s">
        <v>89</v>
      </c>
      <c r="D6666" s="3" t="s">
        <v>34</v>
      </c>
      <c r="E6666">
        <v>2024</v>
      </c>
      <c r="F6666" s="3" t="str">
        <f t="shared" si="208"/>
        <v>COSpillPRST L2024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</row>
    <row r="6667" spans="1:20" x14ac:dyDescent="0.35">
      <c r="A6667">
        <f t="shared" si="209"/>
        <v>6667</v>
      </c>
      <c r="B6667" s="3" t="s">
        <v>72</v>
      </c>
      <c r="C6667" s="3" t="s">
        <v>89</v>
      </c>
      <c r="D6667" s="3" t="s">
        <v>34</v>
      </c>
      <c r="E6667">
        <v>2025</v>
      </c>
      <c r="F6667" s="3" t="str">
        <f t="shared" si="208"/>
        <v>COSpillPRST L2025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</row>
    <row r="6668" spans="1:20" x14ac:dyDescent="0.35">
      <c r="A6668">
        <f t="shared" si="209"/>
        <v>6668</v>
      </c>
      <c r="B6668" s="3" t="s">
        <v>72</v>
      </c>
      <c r="C6668" s="3" t="s">
        <v>89</v>
      </c>
      <c r="D6668" s="3" t="s">
        <v>34</v>
      </c>
      <c r="E6668">
        <v>2026</v>
      </c>
      <c r="F6668" s="3" t="str">
        <f t="shared" si="208"/>
        <v>COSpillPRST L2026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9">
        <v>0</v>
      </c>
      <c r="T6668" s="9">
        <v>0</v>
      </c>
    </row>
    <row r="6669" spans="1:20" x14ac:dyDescent="0.35">
      <c r="A6669">
        <f t="shared" si="209"/>
        <v>6669</v>
      </c>
      <c r="B6669" s="3" t="s">
        <v>72</v>
      </c>
      <c r="C6669" s="3" t="s">
        <v>89</v>
      </c>
      <c r="D6669" s="3" t="s">
        <v>34</v>
      </c>
      <c r="E6669">
        <v>2027</v>
      </c>
      <c r="F6669" s="3" t="str">
        <f t="shared" si="208"/>
        <v>COSpillPRST L2027</v>
      </c>
      <c r="G6669" s="9">
        <v>0</v>
      </c>
      <c r="H6669" s="9">
        <v>0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9">
        <v>0</v>
      </c>
      <c r="T6669" s="9">
        <v>0</v>
      </c>
    </row>
    <row r="6670" spans="1:20" x14ac:dyDescent="0.35">
      <c r="A6670">
        <f t="shared" si="209"/>
        <v>6670</v>
      </c>
      <c r="B6670" s="3" t="s">
        <v>72</v>
      </c>
      <c r="C6670" s="3" t="s">
        <v>89</v>
      </c>
      <c r="D6670" s="3" t="s">
        <v>34</v>
      </c>
      <c r="E6670">
        <v>2028</v>
      </c>
      <c r="F6670" s="3" t="str">
        <f t="shared" si="208"/>
        <v>COSpillPRST L2028</v>
      </c>
      <c r="G6670" s="9">
        <v>0</v>
      </c>
      <c r="H6670" s="9">
        <v>0</v>
      </c>
      <c r="I6670" s="9">
        <v>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9">
        <v>0</v>
      </c>
      <c r="T6670" s="9">
        <v>0</v>
      </c>
    </row>
    <row r="6671" spans="1:20" x14ac:dyDescent="0.35">
      <c r="A6671">
        <f t="shared" si="209"/>
        <v>6671</v>
      </c>
      <c r="B6671" s="3" t="s">
        <v>72</v>
      </c>
      <c r="C6671" s="3" t="s">
        <v>89</v>
      </c>
      <c r="D6671" s="3" t="s">
        <v>34</v>
      </c>
      <c r="E6671">
        <v>2029</v>
      </c>
      <c r="F6671" s="3" t="str">
        <f t="shared" si="208"/>
        <v>COSpillPRST L2029</v>
      </c>
      <c r="G6671" s="9">
        <v>0</v>
      </c>
      <c r="H6671" s="9">
        <v>0</v>
      </c>
      <c r="I6671" s="9">
        <v>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  <c r="Q6671" s="9">
        <v>0</v>
      </c>
      <c r="R6671" s="9">
        <v>0</v>
      </c>
      <c r="S6671" s="9">
        <v>0</v>
      </c>
      <c r="T6671" s="9">
        <v>0</v>
      </c>
    </row>
    <row r="6672" spans="1:20" x14ac:dyDescent="0.35">
      <c r="A6672">
        <f t="shared" si="209"/>
        <v>6672</v>
      </c>
      <c r="B6672" s="3" t="s">
        <v>72</v>
      </c>
      <c r="C6672" s="3" t="s">
        <v>89</v>
      </c>
      <c r="D6672" s="3" t="s">
        <v>35</v>
      </c>
      <c r="E6672">
        <v>2020</v>
      </c>
      <c r="F6672" s="3" t="str">
        <f t="shared" si="208"/>
        <v>COSpillALBENI2020</v>
      </c>
      <c r="G6672" s="9">
        <v>0.05</v>
      </c>
      <c r="H6672" s="9">
        <v>0.05</v>
      </c>
      <c r="I6672" s="9">
        <v>0.05</v>
      </c>
      <c r="J6672" s="9">
        <v>0.05</v>
      </c>
      <c r="K6672" s="9">
        <v>0.05</v>
      </c>
      <c r="L6672" s="9">
        <v>0.05</v>
      </c>
      <c r="M6672" s="9">
        <v>0.05</v>
      </c>
      <c r="N6672" s="9">
        <v>0.05</v>
      </c>
      <c r="O6672" s="9">
        <v>0.05</v>
      </c>
      <c r="P6672" s="9">
        <v>0.05</v>
      </c>
      <c r="Q6672" s="9">
        <v>0.05</v>
      </c>
      <c r="R6672" s="9">
        <v>0.05</v>
      </c>
      <c r="S6672" s="9">
        <v>0.05</v>
      </c>
      <c r="T6672" s="9">
        <v>0.05</v>
      </c>
    </row>
    <row r="6673" spans="1:20" x14ac:dyDescent="0.35">
      <c r="A6673">
        <f t="shared" si="209"/>
        <v>6673</v>
      </c>
      <c r="B6673" s="3" t="s">
        <v>72</v>
      </c>
      <c r="C6673" s="3" t="s">
        <v>89</v>
      </c>
      <c r="D6673" s="3" t="s">
        <v>35</v>
      </c>
      <c r="E6673">
        <v>2021</v>
      </c>
      <c r="F6673" s="3" t="str">
        <f t="shared" si="208"/>
        <v>COSpillALBENI2021</v>
      </c>
      <c r="G6673" s="9">
        <v>0.05</v>
      </c>
      <c r="H6673" s="9">
        <v>0.05</v>
      </c>
      <c r="I6673" s="9">
        <v>0.05</v>
      </c>
      <c r="J6673" s="9">
        <v>0.05</v>
      </c>
      <c r="K6673" s="9">
        <v>0.05</v>
      </c>
      <c r="L6673" s="9">
        <v>0.05</v>
      </c>
      <c r="M6673" s="9">
        <v>0.05</v>
      </c>
      <c r="N6673" s="9">
        <v>0.05</v>
      </c>
      <c r="O6673" s="9">
        <v>0.05</v>
      </c>
      <c r="P6673" s="9">
        <v>0.05</v>
      </c>
      <c r="Q6673" s="9">
        <v>0.05</v>
      </c>
      <c r="R6673" s="9">
        <v>0.05</v>
      </c>
      <c r="S6673" s="9">
        <v>0.05</v>
      </c>
      <c r="T6673" s="9">
        <v>0.05</v>
      </c>
    </row>
    <row r="6674" spans="1:20" x14ac:dyDescent="0.35">
      <c r="A6674">
        <f t="shared" si="209"/>
        <v>6674</v>
      </c>
      <c r="B6674" s="3" t="s">
        <v>72</v>
      </c>
      <c r="C6674" s="3" t="s">
        <v>89</v>
      </c>
      <c r="D6674" s="3" t="s">
        <v>35</v>
      </c>
      <c r="E6674">
        <v>2022</v>
      </c>
      <c r="F6674" s="3" t="str">
        <f t="shared" si="208"/>
        <v>COSpillALBENI2022</v>
      </c>
      <c r="G6674" s="9">
        <v>0.05</v>
      </c>
      <c r="H6674" s="9">
        <v>0.05</v>
      </c>
      <c r="I6674" s="9">
        <v>0.05</v>
      </c>
      <c r="J6674" s="9">
        <v>0.05</v>
      </c>
      <c r="K6674" s="9">
        <v>0.05</v>
      </c>
      <c r="L6674" s="9">
        <v>0.05</v>
      </c>
      <c r="M6674" s="9">
        <v>0.05</v>
      </c>
      <c r="N6674" s="9">
        <v>0.05</v>
      </c>
      <c r="O6674" s="9">
        <v>0.05</v>
      </c>
      <c r="P6674" s="9">
        <v>0.05</v>
      </c>
      <c r="Q6674" s="9">
        <v>0.05</v>
      </c>
      <c r="R6674" s="9">
        <v>0.05</v>
      </c>
      <c r="S6674" s="9">
        <v>0.05</v>
      </c>
      <c r="T6674" s="9">
        <v>0.05</v>
      </c>
    </row>
    <row r="6675" spans="1:20" x14ac:dyDescent="0.35">
      <c r="A6675">
        <f t="shared" si="209"/>
        <v>6675</v>
      </c>
      <c r="B6675" s="3" t="s">
        <v>72</v>
      </c>
      <c r="C6675" s="3" t="s">
        <v>89</v>
      </c>
      <c r="D6675" s="3" t="s">
        <v>35</v>
      </c>
      <c r="E6675">
        <v>2023</v>
      </c>
      <c r="F6675" s="3" t="str">
        <f t="shared" si="208"/>
        <v>COSpillALBENI2023</v>
      </c>
      <c r="G6675" s="9">
        <v>0.05</v>
      </c>
      <c r="H6675" s="9">
        <v>0.05</v>
      </c>
      <c r="I6675" s="9">
        <v>0.05</v>
      </c>
      <c r="J6675" s="9">
        <v>0.05</v>
      </c>
      <c r="K6675" s="9">
        <v>0.05</v>
      </c>
      <c r="L6675" s="9">
        <v>0.05</v>
      </c>
      <c r="M6675" s="9">
        <v>0.05</v>
      </c>
      <c r="N6675" s="9">
        <v>0.05</v>
      </c>
      <c r="O6675" s="9">
        <v>0.05</v>
      </c>
      <c r="P6675" s="9">
        <v>0.05</v>
      </c>
      <c r="Q6675" s="9">
        <v>0.05</v>
      </c>
      <c r="R6675" s="9">
        <v>0.05</v>
      </c>
      <c r="S6675" s="9">
        <v>0.05</v>
      </c>
      <c r="T6675" s="9">
        <v>0.05</v>
      </c>
    </row>
    <row r="6676" spans="1:20" x14ac:dyDescent="0.35">
      <c r="A6676">
        <f t="shared" si="209"/>
        <v>6676</v>
      </c>
      <c r="B6676" s="3" t="s">
        <v>72</v>
      </c>
      <c r="C6676" s="3" t="s">
        <v>89</v>
      </c>
      <c r="D6676" s="3" t="s">
        <v>35</v>
      </c>
      <c r="E6676">
        <v>2024</v>
      </c>
      <c r="F6676" s="3" t="str">
        <f t="shared" si="208"/>
        <v>COSpillALBENI2024</v>
      </c>
      <c r="G6676" s="9">
        <v>0.05</v>
      </c>
      <c r="H6676" s="9">
        <v>0.05</v>
      </c>
      <c r="I6676" s="9">
        <v>0.05</v>
      </c>
      <c r="J6676" s="9">
        <v>0.05</v>
      </c>
      <c r="K6676" s="9">
        <v>0.05</v>
      </c>
      <c r="L6676" s="9">
        <v>0.05</v>
      </c>
      <c r="M6676" s="9">
        <v>0.05</v>
      </c>
      <c r="N6676" s="9">
        <v>0.05</v>
      </c>
      <c r="O6676" s="9">
        <v>0.05</v>
      </c>
      <c r="P6676" s="9">
        <v>0.05</v>
      </c>
      <c r="Q6676" s="9">
        <v>0.05</v>
      </c>
      <c r="R6676" s="9">
        <v>0.05</v>
      </c>
      <c r="S6676" s="9">
        <v>0.05</v>
      </c>
      <c r="T6676" s="9">
        <v>0.05</v>
      </c>
    </row>
    <row r="6677" spans="1:20" x14ac:dyDescent="0.35">
      <c r="A6677">
        <f t="shared" si="209"/>
        <v>6677</v>
      </c>
      <c r="B6677" s="3" t="s">
        <v>72</v>
      </c>
      <c r="C6677" s="3" t="s">
        <v>89</v>
      </c>
      <c r="D6677" s="3" t="s">
        <v>35</v>
      </c>
      <c r="E6677">
        <v>2025</v>
      </c>
      <c r="F6677" s="3" t="str">
        <f t="shared" si="208"/>
        <v>COSpillALBENI2025</v>
      </c>
      <c r="G6677" s="9">
        <v>0.05</v>
      </c>
      <c r="H6677" s="9">
        <v>0.05</v>
      </c>
      <c r="I6677" s="9">
        <v>0.05</v>
      </c>
      <c r="J6677" s="9">
        <v>0.05</v>
      </c>
      <c r="K6677" s="9">
        <v>0.05</v>
      </c>
      <c r="L6677" s="9">
        <v>0.05</v>
      </c>
      <c r="M6677" s="9">
        <v>0.05</v>
      </c>
      <c r="N6677" s="9">
        <v>0.05</v>
      </c>
      <c r="O6677" s="9">
        <v>0.05</v>
      </c>
      <c r="P6677" s="9">
        <v>0.05</v>
      </c>
      <c r="Q6677" s="9">
        <v>0.05</v>
      </c>
      <c r="R6677" s="9">
        <v>0.05</v>
      </c>
      <c r="S6677" s="9">
        <v>0.05</v>
      </c>
      <c r="T6677" s="9">
        <v>0.05</v>
      </c>
    </row>
    <row r="6678" spans="1:20" x14ac:dyDescent="0.35">
      <c r="A6678">
        <f t="shared" si="209"/>
        <v>6678</v>
      </c>
      <c r="B6678" s="3" t="s">
        <v>72</v>
      </c>
      <c r="C6678" s="3" t="s">
        <v>89</v>
      </c>
      <c r="D6678" s="3" t="s">
        <v>35</v>
      </c>
      <c r="E6678">
        <v>2026</v>
      </c>
      <c r="F6678" s="3" t="str">
        <f t="shared" si="208"/>
        <v>COSpillALBENI2026</v>
      </c>
      <c r="G6678" s="9">
        <v>0.05</v>
      </c>
      <c r="H6678" s="9">
        <v>0.05</v>
      </c>
      <c r="I6678" s="9">
        <v>0.05</v>
      </c>
      <c r="J6678" s="9">
        <v>0.05</v>
      </c>
      <c r="K6678" s="9">
        <v>0.05</v>
      </c>
      <c r="L6678" s="9">
        <v>0.05</v>
      </c>
      <c r="M6678" s="9">
        <v>0.05</v>
      </c>
      <c r="N6678" s="9">
        <v>0.05</v>
      </c>
      <c r="O6678" s="9">
        <v>0.05</v>
      </c>
      <c r="P6678" s="9">
        <v>0.05</v>
      </c>
      <c r="Q6678" s="9">
        <v>0.05</v>
      </c>
      <c r="R6678" s="9">
        <v>0.05</v>
      </c>
      <c r="S6678" s="9">
        <v>0.05</v>
      </c>
      <c r="T6678" s="9">
        <v>0.05</v>
      </c>
    </row>
    <row r="6679" spans="1:20" x14ac:dyDescent="0.35">
      <c r="A6679">
        <f t="shared" si="209"/>
        <v>6679</v>
      </c>
      <c r="B6679" s="3" t="s">
        <v>72</v>
      </c>
      <c r="C6679" s="3" t="s">
        <v>89</v>
      </c>
      <c r="D6679" s="3" t="s">
        <v>35</v>
      </c>
      <c r="E6679">
        <v>2027</v>
      </c>
      <c r="F6679" s="3" t="str">
        <f t="shared" si="208"/>
        <v>COSpillALBENI2027</v>
      </c>
      <c r="G6679" s="9">
        <v>0.05</v>
      </c>
      <c r="H6679" s="9">
        <v>0.05</v>
      </c>
      <c r="I6679" s="9">
        <v>0.05</v>
      </c>
      <c r="J6679" s="9">
        <v>0.05</v>
      </c>
      <c r="K6679" s="9">
        <v>0.05</v>
      </c>
      <c r="L6679" s="9">
        <v>0.05</v>
      </c>
      <c r="M6679" s="9">
        <v>0.05</v>
      </c>
      <c r="N6679" s="9">
        <v>0.05</v>
      </c>
      <c r="O6679" s="9">
        <v>0.05</v>
      </c>
      <c r="P6679" s="9">
        <v>0.05</v>
      </c>
      <c r="Q6679" s="9">
        <v>0.05</v>
      </c>
      <c r="R6679" s="9">
        <v>0.05</v>
      </c>
      <c r="S6679" s="9">
        <v>0.05</v>
      </c>
      <c r="T6679" s="9">
        <v>0.05</v>
      </c>
    </row>
    <row r="6680" spans="1:20" x14ac:dyDescent="0.35">
      <c r="A6680">
        <f t="shared" si="209"/>
        <v>6680</v>
      </c>
      <c r="B6680" s="3" t="s">
        <v>72</v>
      </c>
      <c r="C6680" s="3" t="s">
        <v>89</v>
      </c>
      <c r="D6680" s="3" t="s">
        <v>35</v>
      </c>
      <c r="E6680">
        <v>2028</v>
      </c>
      <c r="F6680" s="3" t="str">
        <f t="shared" si="208"/>
        <v>COSpillALBENI2028</v>
      </c>
      <c r="G6680" s="9">
        <v>0.05</v>
      </c>
      <c r="H6680" s="9">
        <v>0.05</v>
      </c>
      <c r="I6680" s="9">
        <v>0.05</v>
      </c>
      <c r="J6680" s="9">
        <v>0.05</v>
      </c>
      <c r="K6680" s="9">
        <v>0.05</v>
      </c>
      <c r="L6680" s="9">
        <v>0.05</v>
      </c>
      <c r="M6680" s="9">
        <v>0.05</v>
      </c>
      <c r="N6680" s="9">
        <v>0.05</v>
      </c>
      <c r="O6680" s="9">
        <v>0.05</v>
      </c>
      <c r="P6680" s="9">
        <v>0.05</v>
      </c>
      <c r="Q6680" s="9">
        <v>0.05</v>
      </c>
      <c r="R6680" s="9">
        <v>0.05</v>
      </c>
      <c r="S6680" s="9">
        <v>0.05</v>
      </c>
      <c r="T6680" s="9">
        <v>0.05</v>
      </c>
    </row>
    <row r="6681" spans="1:20" x14ac:dyDescent="0.35">
      <c r="A6681">
        <f t="shared" si="209"/>
        <v>6681</v>
      </c>
      <c r="B6681" s="3" t="s">
        <v>72</v>
      </c>
      <c r="C6681" s="3" t="s">
        <v>89</v>
      </c>
      <c r="D6681" s="3" t="s">
        <v>35</v>
      </c>
      <c r="E6681">
        <v>2029</v>
      </c>
      <c r="F6681" s="3" t="str">
        <f t="shared" si="208"/>
        <v>COSpillALBENI2029</v>
      </c>
      <c r="G6681" s="9">
        <v>0.05</v>
      </c>
      <c r="H6681" s="9">
        <v>0.05</v>
      </c>
      <c r="I6681" s="9">
        <v>0.05</v>
      </c>
      <c r="J6681" s="9">
        <v>0.05</v>
      </c>
      <c r="K6681" s="9">
        <v>0.05</v>
      </c>
      <c r="L6681" s="9">
        <v>0.05</v>
      </c>
      <c r="M6681" s="9">
        <v>0.05</v>
      </c>
      <c r="N6681" s="9">
        <v>0.05</v>
      </c>
      <c r="O6681" s="9">
        <v>0.05</v>
      </c>
      <c r="P6681" s="9">
        <v>0.05</v>
      </c>
      <c r="Q6681" s="9">
        <v>0.05</v>
      </c>
      <c r="R6681" s="9">
        <v>0.05</v>
      </c>
      <c r="S6681" s="9">
        <v>0.05</v>
      </c>
      <c r="T6681" s="9">
        <v>0.05</v>
      </c>
    </row>
    <row r="6682" spans="1:20" x14ac:dyDescent="0.35">
      <c r="A6682">
        <f t="shared" si="209"/>
        <v>6682</v>
      </c>
      <c r="B6682" s="3" t="s">
        <v>72</v>
      </c>
      <c r="C6682" s="3" t="s">
        <v>89</v>
      </c>
      <c r="D6682" s="3" t="s">
        <v>36</v>
      </c>
      <c r="E6682">
        <v>2020</v>
      </c>
      <c r="F6682" s="3" t="str">
        <f t="shared" si="208"/>
        <v>COSpillBOX C2020</v>
      </c>
      <c r="G6682" s="9">
        <v>0</v>
      </c>
      <c r="H6682" s="9">
        <v>0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0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</row>
    <row r="6683" spans="1:20" x14ac:dyDescent="0.35">
      <c r="A6683">
        <f t="shared" si="209"/>
        <v>6683</v>
      </c>
      <c r="B6683" s="3" t="s">
        <v>72</v>
      </c>
      <c r="C6683" s="3" t="s">
        <v>89</v>
      </c>
      <c r="D6683" s="3" t="s">
        <v>36</v>
      </c>
      <c r="E6683">
        <v>2021</v>
      </c>
      <c r="F6683" s="3" t="str">
        <f t="shared" si="208"/>
        <v>COSpillBOX C2021</v>
      </c>
      <c r="G6683" s="9">
        <v>0</v>
      </c>
      <c r="H6683" s="9">
        <v>0</v>
      </c>
      <c r="I6683" s="9">
        <v>0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  <c r="S6683" s="9">
        <v>0</v>
      </c>
      <c r="T6683" s="9">
        <v>0</v>
      </c>
    </row>
    <row r="6684" spans="1:20" x14ac:dyDescent="0.35">
      <c r="A6684">
        <f t="shared" si="209"/>
        <v>6684</v>
      </c>
      <c r="B6684" s="3" t="s">
        <v>72</v>
      </c>
      <c r="C6684" s="3" t="s">
        <v>89</v>
      </c>
      <c r="D6684" s="3" t="s">
        <v>36</v>
      </c>
      <c r="E6684">
        <v>2022</v>
      </c>
      <c r="F6684" s="3" t="str">
        <f t="shared" si="208"/>
        <v>COSpillBOX C2022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9">
        <v>0</v>
      </c>
      <c r="M6684" s="9">
        <v>0</v>
      </c>
      <c r="N6684" s="9">
        <v>0</v>
      </c>
      <c r="O6684" s="9">
        <v>0</v>
      </c>
      <c r="P6684" s="9">
        <v>0</v>
      </c>
      <c r="Q6684" s="9">
        <v>0</v>
      </c>
      <c r="R6684" s="9">
        <v>0</v>
      </c>
      <c r="S6684" s="9">
        <v>0</v>
      </c>
      <c r="T6684" s="9">
        <v>0</v>
      </c>
    </row>
    <row r="6685" spans="1:20" x14ac:dyDescent="0.35">
      <c r="A6685">
        <f t="shared" si="209"/>
        <v>6685</v>
      </c>
      <c r="B6685" s="3" t="s">
        <v>72</v>
      </c>
      <c r="C6685" s="3" t="s">
        <v>89</v>
      </c>
      <c r="D6685" s="3" t="s">
        <v>36</v>
      </c>
      <c r="E6685">
        <v>2023</v>
      </c>
      <c r="F6685" s="3" t="str">
        <f t="shared" si="208"/>
        <v>COSpillBOX C2023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9">
        <v>0</v>
      </c>
      <c r="T6685" s="9">
        <v>0</v>
      </c>
    </row>
    <row r="6686" spans="1:20" x14ac:dyDescent="0.35">
      <c r="A6686">
        <f t="shared" si="209"/>
        <v>6686</v>
      </c>
      <c r="B6686" s="3" t="s">
        <v>72</v>
      </c>
      <c r="C6686" s="3" t="s">
        <v>89</v>
      </c>
      <c r="D6686" s="3" t="s">
        <v>36</v>
      </c>
      <c r="E6686">
        <v>2024</v>
      </c>
      <c r="F6686" s="3" t="str">
        <f t="shared" si="208"/>
        <v>COSpillBOX C2024</v>
      </c>
      <c r="G6686" s="9">
        <v>0</v>
      </c>
      <c r="H6686" s="9">
        <v>0</v>
      </c>
      <c r="I6686" s="9">
        <v>0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  <c r="S6686" s="9">
        <v>0</v>
      </c>
      <c r="T6686" s="9">
        <v>0</v>
      </c>
    </row>
    <row r="6687" spans="1:20" x14ac:dyDescent="0.35">
      <c r="A6687">
        <f t="shared" si="209"/>
        <v>6687</v>
      </c>
      <c r="B6687" s="3" t="s">
        <v>72</v>
      </c>
      <c r="C6687" s="3" t="s">
        <v>89</v>
      </c>
      <c r="D6687" s="3" t="s">
        <v>36</v>
      </c>
      <c r="E6687">
        <v>2025</v>
      </c>
      <c r="F6687" s="3" t="str">
        <f t="shared" si="208"/>
        <v>COSpillBOX C2025</v>
      </c>
      <c r="G6687" s="9">
        <v>0</v>
      </c>
      <c r="H6687" s="9">
        <v>0</v>
      </c>
      <c r="I6687" s="9">
        <v>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</row>
    <row r="6688" spans="1:20" x14ac:dyDescent="0.35">
      <c r="A6688">
        <f t="shared" si="209"/>
        <v>6688</v>
      </c>
      <c r="B6688" s="3" t="s">
        <v>72</v>
      </c>
      <c r="C6688" s="3" t="s">
        <v>89</v>
      </c>
      <c r="D6688" s="3" t="s">
        <v>36</v>
      </c>
      <c r="E6688">
        <v>2026</v>
      </c>
      <c r="F6688" s="3" t="str">
        <f t="shared" si="208"/>
        <v>COSpillBOX C2026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  <c r="S6688" s="9">
        <v>0</v>
      </c>
      <c r="T6688" s="9">
        <v>0</v>
      </c>
    </row>
    <row r="6689" spans="1:20" x14ac:dyDescent="0.35">
      <c r="A6689">
        <f t="shared" si="209"/>
        <v>6689</v>
      </c>
      <c r="B6689" s="3" t="s">
        <v>72</v>
      </c>
      <c r="C6689" s="3" t="s">
        <v>89</v>
      </c>
      <c r="D6689" s="3" t="s">
        <v>36</v>
      </c>
      <c r="E6689">
        <v>2027</v>
      </c>
      <c r="F6689" s="3" t="str">
        <f t="shared" si="208"/>
        <v>COSpillBOX C2027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  <c r="S6689" s="9">
        <v>0</v>
      </c>
      <c r="T6689" s="9">
        <v>0</v>
      </c>
    </row>
    <row r="6690" spans="1:20" x14ac:dyDescent="0.35">
      <c r="A6690">
        <f t="shared" si="209"/>
        <v>6690</v>
      </c>
      <c r="B6690" s="3" t="s">
        <v>72</v>
      </c>
      <c r="C6690" s="3" t="s">
        <v>89</v>
      </c>
      <c r="D6690" s="3" t="s">
        <v>36</v>
      </c>
      <c r="E6690">
        <v>2028</v>
      </c>
      <c r="F6690" s="3" t="str">
        <f t="shared" si="208"/>
        <v>COSpillBOX C2028</v>
      </c>
      <c r="G6690" s="9">
        <v>0</v>
      </c>
      <c r="H6690" s="9">
        <v>0</v>
      </c>
      <c r="I6690" s="9">
        <v>0</v>
      </c>
      <c r="J6690" s="9">
        <v>0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  <c r="Q6690" s="9">
        <v>0</v>
      </c>
      <c r="R6690" s="9">
        <v>0</v>
      </c>
      <c r="S6690" s="9">
        <v>0</v>
      </c>
      <c r="T6690" s="9">
        <v>0</v>
      </c>
    </row>
    <row r="6691" spans="1:20" x14ac:dyDescent="0.35">
      <c r="A6691">
        <f t="shared" si="209"/>
        <v>6691</v>
      </c>
      <c r="B6691" s="3" t="s">
        <v>72</v>
      </c>
      <c r="C6691" s="3" t="s">
        <v>89</v>
      </c>
      <c r="D6691" s="3" t="s">
        <v>36</v>
      </c>
      <c r="E6691">
        <v>2029</v>
      </c>
      <c r="F6691" s="3" t="str">
        <f t="shared" si="208"/>
        <v>COSpillBOX C2029</v>
      </c>
      <c r="G6691" s="9">
        <v>0</v>
      </c>
      <c r="H6691" s="9">
        <v>0</v>
      </c>
      <c r="I6691" s="9">
        <v>0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  <c r="Q6691" s="9">
        <v>0</v>
      </c>
      <c r="R6691" s="9">
        <v>0</v>
      </c>
      <c r="S6691" s="9">
        <v>0</v>
      </c>
      <c r="T6691" s="9">
        <v>0</v>
      </c>
    </row>
    <row r="6692" spans="1:20" x14ac:dyDescent="0.35">
      <c r="A6692">
        <f t="shared" si="209"/>
        <v>6692</v>
      </c>
      <c r="B6692" s="3" t="s">
        <v>72</v>
      </c>
      <c r="C6692" s="3" t="s">
        <v>89</v>
      </c>
      <c r="D6692" s="3" t="s">
        <v>37</v>
      </c>
      <c r="E6692">
        <v>2020</v>
      </c>
      <c r="F6692" s="3" t="str">
        <f t="shared" si="208"/>
        <v>COSpillBOUND2020</v>
      </c>
      <c r="G6692" s="9">
        <v>0</v>
      </c>
      <c r="H6692" s="9">
        <v>0</v>
      </c>
      <c r="I6692" s="9">
        <v>0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  <c r="Q6692" s="9">
        <v>0</v>
      </c>
      <c r="R6692" s="9">
        <v>0</v>
      </c>
      <c r="S6692" s="9">
        <v>0</v>
      </c>
      <c r="T6692" s="9">
        <v>0</v>
      </c>
    </row>
    <row r="6693" spans="1:20" x14ac:dyDescent="0.35">
      <c r="A6693">
        <f t="shared" si="209"/>
        <v>6693</v>
      </c>
      <c r="B6693" s="3" t="s">
        <v>72</v>
      </c>
      <c r="C6693" s="3" t="s">
        <v>89</v>
      </c>
      <c r="D6693" s="3" t="s">
        <v>37</v>
      </c>
      <c r="E6693">
        <v>2021</v>
      </c>
      <c r="F6693" s="3" t="str">
        <f t="shared" si="208"/>
        <v>COSpillBOUND2021</v>
      </c>
      <c r="G6693" s="9">
        <v>0</v>
      </c>
      <c r="H6693" s="9">
        <v>0</v>
      </c>
      <c r="I6693" s="9">
        <v>0</v>
      </c>
      <c r="J6693" s="9">
        <v>0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  <c r="Q6693" s="9">
        <v>0</v>
      </c>
      <c r="R6693" s="9">
        <v>0</v>
      </c>
      <c r="S6693" s="9">
        <v>0</v>
      </c>
      <c r="T6693" s="9">
        <v>0</v>
      </c>
    </row>
    <row r="6694" spans="1:20" x14ac:dyDescent="0.35">
      <c r="A6694">
        <f t="shared" si="209"/>
        <v>6694</v>
      </c>
      <c r="B6694" s="3" t="s">
        <v>72</v>
      </c>
      <c r="C6694" s="3" t="s">
        <v>89</v>
      </c>
      <c r="D6694" s="3" t="s">
        <v>37</v>
      </c>
      <c r="E6694">
        <v>2022</v>
      </c>
      <c r="F6694" s="3" t="str">
        <f t="shared" si="208"/>
        <v>COSpillBOUND2022</v>
      </c>
      <c r="G6694" s="9">
        <v>0</v>
      </c>
      <c r="H6694" s="9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</row>
    <row r="6695" spans="1:20" x14ac:dyDescent="0.35">
      <c r="A6695">
        <f t="shared" si="209"/>
        <v>6695</v>
      </c>
      <c r="B6695" s="3" t="s">
        <v>72</v>
      </c>
      <c r="C6695" s="3" t="s">
        <v>89</v>
      </c>
      <c r="D6695" s="3" t="s">
        <v>37</v>
      </c>
      <c r="E6695">
        <v>2023</v>
      </c>
      <c r="F6695" s="3" t="str">
        <f t="shared" si="208"/>
        <v>COSpillBOUND2023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</row>
    <row r="6696" spans="1:20" x14ac:dyDescent="0.35">
      <c r="A6696">
        <f t="shared" si="209"/>
        <v>6696</v>
      </c>
      <c r="B6696" s="3" t="s">
        <v>72</v>
      </c>
      <c r="C6696" s="3" t="s">
        <v>89</v>
      </c>
      <c r="D6696" s="3" t="s">
        <v>37</v>
      </c>
      <c r="E6696">
        <v>2024</v>
      </c>
      <c r="F6696" s="3" t="str">
        <f t="shared" si="208"/>
        <v>COSpillBOUND2024</v>
      </c>
      <c r="G6696" s="9">
        <v>0</v>
      </c>
      <c r="H6696" s="9">
        <v>0</v>
      </c>
      <c r="I6696" s="9">
        <v>0</v>
      </c>
      <c r="J6696" s="9">
        <v>0</v>
      </c>
      <c r="K6696" s="9">
        <v>0</v>
      </c>
      <c r="L6696" s="9">
        <v>0</v>
      </c>
      <c r="M6696" s="9">
        <v>0</v>
      </c>
      <c r="N6696" s="9">
        <v>0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</row>
    <row r="6697" spans="1:20" x14ac:dyDescent="0.35">
      <c r="A6697">
        <f t="shared" si="209"/>
        <v>6697</v>
      </c>
      <c r="B6697" s="3" t="s">
        <v>72</v>
      </c>
      <c r="C6697" s="3" t="s">
        <v>89</v>
      </c>
      <c r="D6697" s="3" t="s">
        <v>37</v>
      </c>
      <c r="E6697">
        <v>2025</v>
      </c>
      <c r="F6697" s="3" t="str">
        <f t="shared" si="208"/>
        <v>COSpillBOUND2025</v>
      </c>
      <c r="G6697" s="9">
        <v>0</v>
      </c>
      <c r="H6697" s="9">
        <v>0</v>
      </c>
      <c r="I6697" s="9">
        <v>0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  <c r="Q6697" s="9">
        <v>0</v>
      </c>
      <c r="R6697" s="9">
        <v>0</v>
      </c>
      <c r="S6697" s="9">
        <v>0</v>
      </c>
      <c r="T6697" s="9">
        <v>0</v>
      </c>
    </row>
    <row r="6698" spans="1:20" x14ac:dyDescent="0.35">
      <c r="A6698">
        <f t="shared" si="209"/>
        <v>6698</v>
      </c>
      <c r="B6698" s="3" t="s">
        <v>72</v>
      </c>
      <c r="C6698" s="3" t="s">
        <v>89</v>
      </c>
      <c r="D6698" s="3" t="s">
        <v>37</v>
      </c>
      <c r="E6698">
        <v>2026</v>
      </c>
      <c r="F6698" s="3" t="str">
        <f t="shared" si="208"/>
        <v>COSpillBOUND2026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</row>
    <row r="6699" spans="1:20" x14ac:dyDescent="0.35">
      <c r="A6699">
        <f t="shared" si="209"/>
        <v>6699</v>
      </c>
      <c r="B6699" s="3" t="s">
        <v>72</v>
      </c>
      <c r="C6699" s="3" t="s">
        <v>89</v>
      </c>
      <c r="D6699" s="3" t="s">
        <v>37</v>
      </c>
      <c r="E6699">
        <v>2027</v>
      </c>
      <c r="F6699" s="3" t="str">
        <f t="shared" si="208"/>
        <v>COSpillBOUND2027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  <c r="S6699" s="9">
        <v>0</v>
      </c>
      <c r="T6699" s="9">
        <v>0</v>
      </c>
    </row>
    <row r="6700" spans="1:20" x14ac:dyDescent="0.35">
      <c r="A6700">
        <f t="shared" si="209"/>
        <v>6700</v>
      </c>
      <c r="B6700" s="3" t="s">
        <v>72</v>
      </c>
      <c r="C6700" s="3" t="s">
        <v>89</v>
      </c>
      <c r="D6700" s="3" t="s">
        <v>37</v>
      </c>
      <c r="E6700">
        <v>2028</v>
      </c>
      <c r="F6700" s="3" t="str">
        <f t="shared" si="208"/>
        <v>COSpillBOUND2028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</row>
    <row r="6701" spans="1:20" x14ac:dyDescent="0.35">
      <c r="A6701">
        <f t="shared" si="209"/>
        <v>6701</v>
      </c>
      <c r="B6701" s="3" t="s">
        <v>72</v>
      </c>
      <c r="C6701" s="3" t="s">
        <v>89</v>
      </c>
      <c r="D6701" s="3" t="s">
        <v>37</v>
      </c>
      <c r="E6701">
        <v>2029</v>
      </c>
      <c r="F6701" s="3" t="str">
        <f t="shared" si="208"/>
        <v>COSpillBOUND2029</v>
      </c>
      <c r="G6701" s="9">
        <v>0</v>
      </c>
      <c r="H6701" s="9">
        <v>0</v>
      </c>
      <c r="I6701" s="9">
        <v>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</row>
    <row r="6702" spans="1:20" x14ac:dyDescent="0.35">
      <c r="A6702">
        <f t="shared" si="209"/>
        <v>6702</v>
      </c>
      <c r="B6702" s="3" t="s">
        <v>72</v>
      </c>
      <c r="C6702" s="3" t="s">
        <v>89</v>
      </c>
      <c r="D6702" s="3" t="s">
        <v>38</v>
      </c>
      <c r="E6702">
        <v>2020</v>
      </c>
      <c r="F6702" s="3" t="str">
        <f t="shared" si="208"/>
        <v>COSpill7-MILE2020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0</v>
      </c>
      <c r="S6702" s="9">
        <v>0</v>
      </c>
      <c r="T6702" s="9">
        <v>0</v>
      </c>
    </row>
    <row r="6703" spans="1:20" x14ac:dyDescent="0.35">
      <c r="A6703">
        <f t="shared" si="209"/>
        <v>6703</v>
      </c>
      <c r="B6703" s="3" t="s">
        <v>72</v>
      </c>
      <c r="C6703" s="3" t="s">
        <v>89</v>
      </c>
      <c r="D6703" s="3" t="s">
        <v>38</v>
      </c>
      <c r="E6703">
        <v>2021</v>
      </c>
      <c r="F6703" s="3" t="str">
        <f t="shared" si="208"/>
        <v>COSpill7-MILE2021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  <c r="S6703" s="9">
        <v>0</v>
      </c>
      <c r="T6703" s="9">
        <v>0</v>
      </c>
    </row>
    <row r="6704" spans="1:20" x14ac:dyDescent="0.35">
      <c r="A6704">
        <f t="shared" si="209"/>
        <v>6704</v>
      </c>
      <c r="B6704" s="3" t="s">
        <v>72</v>
      </c>
      <c r="C6704" s="3" t="s">
        <v>89</v>
      </c>
      <c r="D6704" s="3" t="s">
        <v>38</v>
      </c>
      <c r="E6704">
        <v>2022</v>
      </c>
      <c r="F6704" s="3" t="str">
        <f t="shared" si="208"/>
        <v>COSpill7-MILE2022</v>
      </c>
      <c r="G6704" s="9">
        <v>0</v>
      </c>
      <c r="H6704" s="9">
        <v>0</v>
      </c>
      <c r="I6704" s="9">
        <v>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</row>
    <row r="6705" spans="1:20" x14ac:dyDescent="0.35">
      <c r="A6705">
        <f t="shared" si="209"/>
        <v>6705</v>
      </c>
      <c r="B6705" s="3" t="s">
        <v>72</v>
      </c>
      <c r="C6705" s="3" t="s">
        <v>89</v>
      </c>
      <c r="D6705" s="3" t="s">
        <v>38</v>
      </c>
      <c r="E6705">
        <v>2023</v>
      </c>
      <c r="F6705" s="3" t="str">
        <f t="shared" si="208"/>
        <v>COSpill7-MILE2023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</row>
    <row r="6706" spans="1:20" x14ac:dyDescent="0.35">
      <c r="A6706">
        <f t="shared" si="209"/>
        <v>6706</v>
      </c>
      <c r="B6706" s="3" t="s">
        <v>72</v>
      </c>
      <c r="C6706" s="3" t="s">
        <v>89</v>
      </c>
      <c r="D6706" s="3" t="s">
        <v>38</v>
      </c>
      <c r="E6706">
        <v>2024</v>
      </c>
      <c r="F6706" s="3" t="str">
        <f t="shared" si="208"/>
        <v>COSpill7-MILE2024</v>
      </c>
      <c r="G6706" s="9">
        <v>0</v>
      </c>
      <c r="H6706" s="9">
        <v>0</v>
      </c>
      <c r="I6706" s="9">
        <v>0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  <c r="Q6706" s="9">
        <v>0</v>
      </c>
      <c r="R6706" s="9">
        <v>0</v>
      </c>
      <c r="S6706" s="9">
        <v>0</v>
      </c>
      <c r="T6706" s="9">
        <v>0</v>
      </c>
    </row>
    <row r="6707" spans="1:20" x14ac:dyDescent="0.35">
      <c r="A6707">
        <f t="shared" si="209"/>
        <v>6707</v>
      </c>
      <c r="B6707" s="3" t="s">
        <v>72</v>
      </c>
      <c r="C6707" s="3" t="s">
        <v>89</v>
      </c>
      <c r="D6707" s="3" t="s">
        <v>38</v>
      </c>
      <c r="E6707">
        <v>2025</v>
      </c>
      <c r="F6707" s="3" t="str">
        <f t="shared" si="208"/>
        <v>COSpill7-MILE2025</v>
      </c>
      <c r="G6707" s="9">
        <v>0</v>
      </c>
      <c r="H6707" s="9">
        <v>0</v>
      </c>
      <c r="I6707" s="9">
        <v>0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  <c r="Q6707" s="9">
        <v>0</v>
      </c>
      <c r="R6707" s="9">
        <v>0</v>
      </c>
      <c r="S6707" s="9">
        <v>0</v>
      </c>
      <c r="T6707" s="9">
        <v>0</v>
      </c>
    </row>
    <row r="6708" spans="1:20" x14ac:dyDescent="0.35">
      <c r="A6708">
        <f t="shared" si="209"/>
        <v>6708</v>
      </c>
      <c r="B6708" s="3" t="s">
        <v>72</v>
      </c>
      <c r="C6708" s="3" t="s">
        <v>89</v>
      </c>
      <c r="D6708" s="3" t="s">
        <v>38</v>
      </c>
      <c r="E6708">
        <v>2026</v>
      </c>
      <c r="F6708" s="3" t="str">
        <f t="shared" si="208"/>
        <v>COSpill7-MILE2026</v>
      </c>
      <c r="G6708" s="9">
        <v>0</v>
      </c>
      <c r="H6708" s="9">
        <v>0</v>
      </c>
      <c r="I6708" s="9">
        <v>0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  <c r="Q6708" s="9">
        <v>0</v>
      </c>
      <c r="R6708" s="9">
        <v>0</v>
      </c>
      <c r="S6708" s="9">
        <v>0</v>
      </c>
      <c r="T6708" s="9">
        <v>0</v>
      </c>
    </row>
    <row r="6709" spans="1:20" x14ac:dyDescent="0.35">
      <c r="A6709">
        <f t="shared" si="209"/>
        <v>6709</v>
      </c>
      <c r="B6709" s="3" t="s">
        <v>72</v>
      </c>
      <c r="C6709" s="3" t="s">
        <v>89</v>
      </c>
      <c r="D6709" s="3" t="s">
        <v>38</v>
      </c>
      <c r="E6709">
        <v>2027</v>
      </c>
      <c r="F6709" s="3" t="str">
        <f t="shared" si="208"/>
        <v>COSpill7-MILE2027</v>
      </c>
      <c r="G6709" s="9">
        <v>0</v>
      </c>
      <c r="H6709" s="9">
        <v>0</v>
      </c>
      <c r="I6709" s="9">
        <v>0</v>
      </c>
      <c r="J6709" s="9">
        <v>0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  <c r="Q6709" s="9">
        <v>0</v>
      </c>
      <c r="R6709" s="9">
        <v>0</v>
      </c>
      <c r="S6709" s="9">
        <v>0</v>
      </c>
      <c r="T6709" s="9">
        <v>0</v>
      </c>
    </row>
    <row r="6710" spans="1:20" x14ac:dyDescent="0.35">
      <c r="A6710">
        <f t="shared" si="209"/>
        <v>6710</v>
      </c>
      <c r="B6710" s="3" t="s">
        <v>72</v>
      </c>
      <c r="C6710" s="3" t="s">
        <v>89</v>
      </c>
      <c r="D6710" s="3" t="s">
        <v>38</v>
      </c>
      <c r="E6710">
        <v>2028</v>
      </c>
      <c r="F6710" s="3" t="str">
        <f t="shared" si="208"/>
        <v>COSpill7-MILE2028</v>
      </c>
      <c r="G6710" s="9">
        <v>0</v>
      </c>
      <c r="H6710" s="9">
        <v>0</v>
      </c>
      <c r="I6710" s="9">
        <v>0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  <c r="Q6710" s="9">
        <v>0</v>
      </c>
      <c r="R6710" s="9">
        <v>0</v>
      </c>
      <c r="S6710" s="9">
        <v>0</v>
      </c>
      <c r="T6710" s="9">
        <v>0</v>
      </c>
    </row>
    <row r="6711" spans="1:20" x14ac:dyDescent="0.35">
      <c r="A6711">
        <f t="shared" si="209"/>
        <v>6711</v>
      </c>
      <c r="B6711" s="3" t="s">
        <v>72</v>
      </c>
      <c r="C6711" s="3" t="s">
        <v>89</v>
      </c>
      <c r="D6711" s="3" t="s">
        <v>38</v>
      </c>
      <c r="E6711">
        <v>2029</v>
      </c>
      <c r="F6711" s="3" t="str">
        <f t="shared" si="208"/>
        <v>COSpill7-MILE2029</v>
      </c>
      <c r="G6711" s="9">
        <v>0</v>
      </c>
      <c r="H6711" s="9">
        <v>0</v>
      </c>
      <c r="I6711" s="9">
        <v>0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</row>
    <row r="6712" spans="1:20" x14ac:dyDescent="0.35">
      <c r="A6712">
        <f t="shared" si="209"/>
        <v>6712</v>
      </c>
      <c r="B6712" s="3" t="s">
        <v>72</v>
      </c>
      <c r="C6712" s="3" t="s">
        <v>89</v>
      </c>
      <c r="D6712" s="3" t="s">
        <v>39</v>
      </c>
      <c r="E6712">
        <v>2020</v>
      </c>
      <c r="F6712" s="3" t="str">
        <f t="shared" si="208"/>
        <v>COSpillWANETA2020</v>
      </c>
      <c r="G6712" s="9">
        <v>0</v>
      </c>
      <c r="H6712" s="9">
        <v>0</v>
      </c>
      <c r="I6712" s="9">
        <v>0</v>
      </c>
      <c r="J6712" s="9">
        <v>0</v>
      </c>
      <c r="K6712" s="9">
        <v>0</v>
      </c>
      <c r="L6712" s="9">
        <v>0</v>
      </c>
      <c r="M6712" s="9">
        <v>0</v>
      </c>
      <c r="N6712" s="9">
        <v>0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</row>
    <row r="6713" spans="1:20" x14ac:dyDescent="0.35">
      <c r="A6713">
        <f t="shared" si="209"/>
        <v>6713</v>
      </c>
      <c r="B6713" s="3" t="s">
        <v>72</v>
      </c>
      <c r="C6713" s="3" t="s">
        <v>89</v>
      </c>
      <c r="D6713" s="3" t="s">
        <v>39</v>
      </c>
      <c r="E6713">
        <v>2021</v>
      </c>
      <c r="F6713" s="3" t="str">
        <f t="shared" si="208"/>
        <v>COSpillWANETA2021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9">
        <v>0</v>
      </c>
      <c r="M6713" s="9">
        <v>0</v>
      </c>
      <c r="N6713" s="9">
        <v>0</v>
      </c>
      <c r="O6713" s="9">
        <v>0</v>
      </c>
      <c r="P6713" s="9">
        <v>0</v>
      </c>
      <c r="Q6713" s="9">
        <v>0</v>
      </c>
      <c r="R6713" s="9">
        <v>0</v>
      </c>
      <c r="S6713" s="9">
        <v>0</v>
      </c>
      <c r="T6713" s="9">
        <v>0</v>
      </c>
    </row>
    <row r="6714" spans="1:20" x14ac:dyDescent="0.35">
      <c r="A6714">
        <f t="shared" si="209"/>
        <v>6714</v>
      </c>
      <c r="B6714" s="3" t="s">
        <v>72</v>
      </c>
      <c r="C6714" s="3" t="s">
        <v>89</v>
      </c>
      <c r="D6714" s="3" t="s">
        <v>39</v>
      </c>
      <c r="E6714">
        <v>2022</v>
      </c>
      <c r="F6714" s="3" t="str">
        <f t="shared" si="208"/>
        <v>COSpillWANETA2022</v>
      </c>
      <c r="G6714" s="9">
        <v>0</v>
      </c>
      <c r="H6714" s="9">
        <v>0</v>
      </c>
      <c r="I6714" s="9">
        <v>0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  <c r="S6714" s="9">
        <v>0</v>
      </c>
      <c r="T6714" s="9">
        <v>0</v>
      </c>
    </row>
    <row r="6715" spans="1:20" x14ac:dyDescent="0.35">
      <c r="A6715">
        <f t="shared" si="209"/>
        <v>6715</v>
      </c>
      <c r="B6715" s="3" t="s">
        <v>72</v>
      </c>
      <c r="C6715" s="3" t="s">
        <v>89</v>
      </c>
      <c r="D6715" s="3" t="s">
        <v>39</v>
      </c>
      <c r="E6715">
        <v>2023</v>
      </c>
      <c r="F6715" s="3" t="str">
        <f t="shared" si="208"/>
        <v>COSpillWANETA2023</v>
      </c>
      <c r="G6715" s="9">
        <v>0</v>
      </c>
      <c r="H6715" s="9">
        <v>0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0</v>
      </c>
      <c r="R6715" s="9">
        <v>0</v>
      </c>
      <c r="S6715" s="9">
        <v>0</v>
      </c>
      <c r="T6715" s="9">
        <v>0</v>
      </c>
    </row>
    <row r="6716" spans="1:20" x14ac:dyDescent="0.35">
      <c r="A6716">
        <f t="shared" si="209"/>
        <v>6716</v>
      </c>
      <c r="B6716" s="3" t="s">
        <v>72</v>
      </c>
      <c r="C6716" s="3" t="s">
        <v>89</v>
      </c>
      <c r="D6716" s="3" t="s">
        <v>39</v>
      </c>
      <c r="E6716">
        <v>2024</v>
      </c>
      <c r="F6716" s="3" t="str">
        <f t="shared" si="208"/>
        <v>COSpillWANETA2024</v>
      </c>
      <c r="G6716" s="9">
        <v>0</v>
      </c>
      <c r="H6716" s="9">
        <v>0</v>
      </c>
      <c r="I6716" s="9">
        <v>0</v>
      </c>
      <c r="J6716" s="9">
        <v>0</v>
      </c>
      <c r="K6716" s="9">
        <v>0</v>
      </c>
      <c r="L6716" s="9">
        <v>0</v>
      </c>
      <c r="M6716" s="9">
        <v>0</v>
      </c>
      <c r="N6716" s="9">
        <v>0</v>
      </c>
      <c r="O6716" s="9">
        <v>0</v>
      </c>
      <c r="P6716" s="9">
        <v>0</v>
      </c>
      <c r="Q6716" s="9">
        <v>0</v>
      </c>
      <c r="R6716" s="9">
        <v>0</v>
      </c>
      <c r="S6716" s="9">
        <v>0</v>
      </c>
      <c r="T6716" s="9">
        <v>0</v>
      </c>
    </row>
    <row r="6717" spans="1:20" x14ac:dyDescent="0.35">
      <c r="A6717">
        <f t="shared" si="209"/>
        <v>6717</v>
      </c>
      <c r="B6717" s="3" t="s">
        <v>72</v>
      </c>
      <c r="C6717" s="3" t="s">
        <v>89</v>
      </c>
      <c r="D6717" s="3" t="s">
        <v>39</v>
      </c>
      <c r="E6717">
        <v>2025</v>
      </c>
      <c r="F6717" s="3" t="str">
        <f t="shared" si="208"/>
        <v>COSpillWANETA2025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</row>
    <row r="6718" spans="1:20" x14ac:dyDescent="0.35">
      <c r="A6718">
        <f t="shared" si="209"/>
        <v>6718</v>
      </c>
      <c r="B6718" s="3" t="s">
        <v>72</v>
      </c>
      <c r="C6718" s="3" t="s">
        <v>89</v>
      </c>
      <c r="D6718" s="3" t="s">
        <v>39</v>
      </c>
      <c r="E6718">
        <v>2026</v>
      </c>
      <c r="F6718" s="3" t="str">
        <f t="shared" si="208"/>
        <v>COSpillWANETA2026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9">
        <v>0</v>
      </c>
      <c r="T6718" s="9">
        <v>0</v>
      </c>
    </row>
    <row r="6719" spans="1:20" x14ac:dyDescent="0.35">
      <c r="A6719">
        <f t="shared" si="209"/>
        <v>6719</v>
      </c>
      <c r="B6719" s="3" t="s">
        <v>72</v>
      </c>
      <c r="C6719" s="3" t="s">
        <v>89</v>
      </c>
      <c r="D6719" s="3" t="s">
        <v>39</v>
      </c>
      <c r="E6719">
        <v>2027</v>
      </c>
      <c r="F6719" s="3" t="str">
        <f t="shared" si="208"/>
        <v>COSpillWANETA2027</v>
      </c>
      <c r="G6719" s="9">
        <v>0</v>
      </c>
      <c r="H6719" s="9">
        <v>0</v>
      </c>
      <c r="I6719" s="9">
        <v>0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  <c r="Q6719" s="9">
        <v>0</v>
      </c>
      <c r="R6719" s="9">
        <v>0</v>
      </c>
      <c r="S6719" s="9">
        <v>0</v>
      </c>
      <c r="T6719" s="9">
        <v>0</v>
      </c>
    </row>
    <row r="6720" spans="1:20" x14ac:dyDescent="0.35">
      <c r="A6720">
        <f t="shared" si="209"/>
        <v>6720</v>
      </c>
      <c r="B6720" s="3" t="s">
        <v>72</v>
      </c>
      <c r="C6720" s="3" t="s">
        <v>89</v>
      </c>
      <c r="D6720" s="3" t="s">
        <v>39</v>
      </c>
      <c r="E6720">
        <v>2028</v>
      </c>
      <c r="F6720" s="3" t="str">
        <f t="shared" si="208"/>
        <v>COSpillWANETA2028</v>
      </c>
      <c r="G6720" s="9">
        <v>0</v>
      </c>
      <c r="H6720" s="9">
        <v>0</v>
      </c>
      <c r="I6720" s="9">
        <v>0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  <c r="Q6720" s="9">
        <v>0</v>
      </c>
      <c r="R6720" s="9">
        <v>0</v>
      </c>
      <c r="S6720" s="9">
        <v>0</v>
      </c>
      <c r="T6720" s="9">
        <v>0</v>
      </c>
    </row>
    <row r="6721" spans="1:20" x14ac:dyDescent="0.35">
      <c r="A6721">
        <f t="shared" si="209"/>
        <v>6721</v>
      </c>
      <c r="B6721" s="3" t="s">
        <v>72</v>
      </c>
      <c r="C6721" s="3" t="s">
        <v>89</v>
      </c>
      <c r="D6721" s="3" t="s">
        <v>39</v>
      </c>
      <c r="E6721">
        <v>2029</v>
      </c>
      <c r="F6721" s="3" t="str">
        <f t="shared" si="208"/>
        <v>COSpillWANETA2029</v>
      </c>
      <c r="G6721" s="9">
        <v>0</v>
      </c>
      <c r="H6721" s="9">
        <v>0</v>
      </c>
      <c r="I6721" s="9">
        <v>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  <c r="Q6721" s="9">
        <v>0</v>
      </c>
      <c r="R6721" s="9">
        <v>0</v>
      </c>
      <c r="S6721" s="9">
        <v>0</v>
      </c>
      <c r="T6721" s="9">
        <v>0</v>
      </c>
    </row>
    <row r="6722" spans="1:20" x14ac:dyDescent="0.35">
      <c r="A6722">
        <f t="shared" si="209"/>
        <v>6722</v>
      </c>
      <c r="B6722" s="3" t="s">
        <v>72</v>
      </c>
      <c r="C6722" s="3" t="s">
        <v>89</v>
      </c>
      <c r="D6722" s="3" t="s">
        <v>40</v>
      </c>
      <c r="E6722">
        <v>2020</v>
      </c>
      <c r="F6722" s="3" t="str">
        <f t="shared" ref="F6722:F6785" si="210">_xlfn.CONCAT(B6722,C6722,D6722,E6722)</f>
        <v>COSpillCDA LK2020</v>
      </c>
      <c r="G6722" s="9">
        <v>0</v>
      </c>
      <c r="H6722" s="9">
        <v>0</v>
      </c>
      <c r="I6722" s="9">
        <v>0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  <c r="Q6722" s="9">
        <v>0</v>
      </c>
      <c r="R6722" s="9">
        <v>0</v>
      </c>
      <c r="S6722" s="9">
        <v>0</v>
      </c>
      <c r="T6722" s="9">
        <v>0</v>
      </c>
    </row>
    <row r="6723" spans="1:20" x14ac:dyDescent="0.35">
      <c r="A6723">
        <f t="shared" ref="A6723:A6786" si="211">A6722+1</f>
        <v>6723</v>
      </c>
      <c r="B6723" s="3" t="s">
        <v>72</v>
      </c>
      <c r="C6723" s="3" t="s">
        <v>89</v>
      </c>
      <c r="D6723" s="3" t="s">
        <v>40</v>
      </c>
      <c r="E6723">
        <v>2021</v>
      </c>
      <c r="F6723" s="3" t="str">
        <f t="shared" si="210"/>
        <v>COSpillCDA LK2021</v>
      </c>
      <c r="G6723" s="9">
        <v>0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0</v>
      </c>
      <c r="T6723" s="9">
        <v>0</v>
      </c>
    </row>
    <row r="6724" spans="1:20" x14ac:dyDescent="0.35">
      <c r="A6724">
        <f t="shared" si="211"/>
        <v>6724</v>
      </c>
      <c r="B6724" s="3" t="s">
        <v>72</v>
      </c>
      <c r="C6724" s="3" t="s">
        <v>89</v>
      </c>
      <c r="D6724" s="3" t="s">
        <v>40</v>
      </c>
      <c r="E6724">
        <v>2022</v>
      </c>
      <c r="F6724" s="3" t="str">
        <f t="shared" si="210"/>
        <v>COSpillCDA LK2022</v>
      </c>
      <c r="G6724" s="9">
        <v>0</v>
      </c>
      <c r="H6724" s="9">
        <v>0</v>
      </c>
      <c r="I6724" s="9">
        <v>0</v>
      </c>
      <c r="J6724" s="9">
        <v>0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  <c r="T6724" s="9">
        <v>0</v>
      </c>
    </row>
    <row r="6725" spans="1:20" x14ac:dyDescent="0.35">
      <c r="A6725">
        <f t="shared" si="211"/>
        <v>6725</v>
      </c>
      <c r="B6725" s="3" t="s">
        <v>72</v>
      </c>
      <c r="C6725" s="3" t="s">
        <v>89</v>
      </c>
      <c r="D6725" s="3" t="s">
        <v>40</v>
      </c>
      <c r="E6725">
        <v>2023</v>
      </c>
      <c r="F6725" s="3" t="str">
        <f t="shared" si="210"/>
        <v>COSpillCDA LK2023</v>
      </c>
      <c r="G6725" s="9">
        <v>0</v>
      </c>
      <c r="H6725" s="9">
        <v>0</v>
      </c>
      <c r="I6725" s="9">
        <v>0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  <c r="Q6725" s="9">
        <v>0</v>
      </c>
      <c r="R6725" s="9">
        <v>0</v>
      </c>
      <c r="S6725" s="9">
        <v>0</v>
      </c>
      <c r="T6725" s="9">
        <v>0</v>
      </c>
    </row>
    <row r="6726" spans="1:20" x14ac:dyDescent="0.35">
      <c r="A6726">
        <f t="shared" si="211"/>
        <v>6726</v>
      </c>
      <c r="B6726" s="3" t="s">
        <v>72</v>
      </c>
      <c r="C6726" s="3" t="s">
        <v>89</v>
      </c>
      <c r="D6726" s="3" t="s">
        <v>40</v>
      </c>
      <c r="E6726">
        <v>2024</v>
      </c>
      <c r="F6726" s="3" t="str">
        <f t="shared" si="210"/>
        <v>COSpillCDA LK2024</v>
      </c>
      <c r="G6726" s="9">
        <v>0</v>
      </c>
      <c r="H6726" s="9">
        <v>0</v>
      </c>
      <c r="I6726" s="9">
        <v>0</v>
      </c>
      <c r="J6726" s="9">
        <v>0</v>
      </c>
      <c r="K6726" s="9">
        <v>0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  <c r="Q6726" s="9">
        <v>0</v>
      </c>
      <c r="R6726" s="9">
        <v>0</v>
      </c>
      <c r="S6726" s="9">
        <v>0</v>
      </c>
      <c r="T6726" s="9">
        <v>0</v>
      </c>
    </row>
    <row r="6727" spans="1:20" x14ac:dyDescent="0.35">
      <c r="A6727">
        <f t="shared" si="211"/>
        <v>6727</v>
      </c>
      <c r="B6727" s="3" t="s">
        <v>72</v>
      </c>
      <c r="C6727" s="3" t="s">
        <v>89</v>
      </c>
      <c r="D6727" s="3" t="s">
        <v>40</v>
      </c>
      <c r="E6727">
        <v>2025</v>
      </c>
      <c r="F6727" s="3" t="str">
        <f t="shared" si="210"/>
        <v>COSpillCDA LK2025</v>
      </c>
      <c r="G6727" s="9">
        <v>0</v>
      </c>
      <c r="H6727" s="9">
        <v>0</v>
      </c>
      <c r="I6727" s="9">
        <v>0</v>
      </c>
      <c r="J6727" s="9">
        <v>0</v>
      </c>
      <c r="K6727" s="9">
        <v>0</v>
      </c>
      <c r="L6727" s="9">
        <v>0</v>
      </c>
      <c r="M6727" s="9">
        <v>0</v>
      </c>
      <c r="N6727" s="9">
        <v>0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0</v>
      </c>
    </row>
    <row r="6728" spans="1:20" x14ac:dyDescent="0.35">
      <c r="A6728">
        <f t="shared" si="211"/>
        <v>6728</v>
      </c>
      <c r="B6728" s="3" t="s">
        <v>72</v>
      </c>
      <c r="C6728" s="3" t="s">
        <v>89</v>
      </c>
      <c r="D6728" s="3" t="s">
        <v>40</v>
      </c>
      <c r="E6728">
        <v>2026</v>
      </c>
      <c r="F6728" s="3" t="str">
        <f t="shared" si="210"/>
        <v>COSpillCDA LK2026</v>
      </c>
      <c r="G6728" s="9">
        <v>0</v>
      </c>
      <c r="H6728" s="9">
        <v>0</v>
      </c>
      <c r="I6728" s="9">
        <v>0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  <c r="Q6728" s="9">
        <v>0</v>
      </c>
      <c r="R6728" s="9">
        <v>0</v>
      </c>
      <c r="S6728" s="9">
        <v>0</v>
      </c>
      <c r="T6728" s="9">
        <v>0</v>
      </c>
    </row>
    <row r="6729" spans="1:20" x14ac:dyDescent="0.35">
      <c r="A6729">
        <f t="shared" si="211"/>
        <v>6729</v>
      </c>
      <c r="B6729" s="3" t="s">
        <v>72</v>
      </c>
      <c r="C6729" s="3" t="s">
        <v>89</v>
      </c>
      <c r="D6729" s="3" t="s">
        <v>40</v>
      </c>
      <c r="E6729">
        <v>2027</v>
      </c>
      <c r="F6729" s="3" t="str">
        <f t="shared" si="210"/>
        <v>COSpillCDA LK2027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</row>
    <row r="6730" spans="1:20" x14ac:dyDescent="0.35">
      <c r="A6730">
        <f t="shared" si="211"/>
        <v>6730</v>
      </c>
      <c r="B6730" s="3" t="s">
        <v>72</v>
      </c>
      <c r="C6730" s="3" t="s">
        <v>89</v>
      </c>
      <c r="D6730" s="3" t="s">
        <v>40</v>
      </c>
      <c r="E6730">
        <v>2028</v>
      </c>
      <c r="F6730" s="3" t="str">
        <f t="shared" si="210"/>
        <v>COSpillCDA LK2028</v>
      </c>
      <c r="G6730" s="9">
        <v>0</v>
      </c>
      <c r="H6730" s="9">
        <v>0</v>
      </c>
      <c r="I6730" s="9">
        <v>0</v>
      </c>
      <c r="J6730" s="9">
        <v>0</v>
      </c>
      <c r="K6730" s="9">
        <v>0</v>
      </c>
      <c r="L6730" s="9">
        <v>0</v>
      </c>
      <c r="M6730" s="9">
        <v>0</v>
      </c>
      <c r="N6730" s="9">
        <v>0</v>
      </c>
      <c r="O6730" s="9">
        <v>0</v>
      </c>
      <c r="P6730" s="9">
        <v>0</v>
      </c>
      <c r="Q6730" s="9">
        <v>0</v>
      </c>
      <c r="R6730" s="9">
        <v>0</v>
      </c>
      <c r="S6730" s="9">
        <v>0</v>
      </c>
      <c r="T6730" s="9">
        <v>0</v>
      </c>
    </row>
    <row r="6731" spans="1:20" x14ac:dyDescent="0.35">
      <c r="A6731">
        <f t="shared" si="211"/>
        <v>6731</v>
      </c>
      <c r="B6731" s="3" t="s">
        <v>72</v>
      </c>
      <c r="C6731" s="3" t="s">
        <v>89</v>
      </c>
      <c r="D6731" s="3" t="s">
        <v>40</v>
      </c>
      <c r="E6731">
        <v>2029</v>
      </c>
      <c r="F6731" s="3" t="str">
        <f t="shared" si="210"/>
        <v>COSpillCDA LK2029</v>
      </c>
      <c r="G6731" s="9">
        <v>0</v>
      </c>
      <c r="H6731" s="9">
        <v>0</v>
      </c>
      <c r="I6731" s="9">
        <v>0</v>
      </c>
      <c r="J6731" s="9">
        <v>0</v>
      </c>
      <c r="K6731" s="9">
        <v>0</v>
      </c>
      <c r="L6731" s="9">
        <v>0</v>
      </c>
      <c r="M6731" s="9">
        <v>0</v>
      </c>
      <c r="N6731" s="9">
        <v>0</v>
      </c>
      <c r="O6731" s="9">
        <v>0</v>
      </c>
      <c r="P6731" s="9">
        <v>0</v>
      </c>
      <c r="Q6731" s="9">
        <v>0</v>
      </c>
      <c r="R6731" s="9">
        <v>0</v>
      </c>
      <c r="S6731" s="9">
        <v>0</v>
      </c>
      <c r="T6731" s="9">
        <v>0</v>
      </c>
    </row>
    <row r="6732" spans="1:20" x14ac:dyDescent="0.35">
      <c r="A6732">
        <f t="shared" si="211"/>
        <v>6732</v>
      </c>
      <c r="B6732" s="3" t="s">
        <v>72</v>
      </c>
      <c r="C6732" s="3" t="s">
        <v>89</v>
      </c>
      <c r="D6732" s="3" t="s">
        <v>41</v>
      </c>
      <c r="E6732">
        <v>2020</v>
      </c>
      <c r="F6732" s="3" t="str">
        <f t="shared" si="210"/>
        <v>COSpillPOST F2020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</row>
    <row r="6733" spans="1:20" x14ac:dyDescent="0.35">
      <c r="A6733">
        <f t="shared" si="211"/>
        <v>6733</v>
      </c>
      <c r="B6733" s="3" t="s">
        <v>72</v>
      </c>
      <c r="C6733" s="3" t="s">
        <v>89</v>
      </c>
      <c r="D6733" s="3" t="s">
        <v>41</v>
      </c>
      <c r="E6733">
        <v>2021</v>
      </c>
      <c r="F6733" s="3" t="str">
        <f t="shared" si="210"/>
        <v>COSpillPOST F2021</v>
      </c>
      <c r="G6733" s="9">
        <v>0</v>
      </c>
      <c r="H6733" s="9">
        <v>0</v>
      </c>
      <c r="I6733" s="9">
        <v>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</row>
    <row r="6734" spans="1:20" x14ac:dyDescent="0.35">
      <c r="A6734">
        <f t="shared" si="211"/>
        <v>6734</v>
      </c>
      <c r="B6734" s="3" t="s">
        <v>72</v>
      </c>
      <c r="C6734" s="3" t="s">
        <v>89</v>
      </c>
      <c r="D6734" s="3" t="s">
        <v>41</v>
      </c>
      <c r="E6734">
        <v>2022</v>
      </c>
      <c r="F6734" s="3" t="str">
        <f t="shared" si="210"/>
        <v>COSpillPOST F2022</v>
      </c>
      <c r="G6734" s="9">
        <v>0</v>
      </c>
      <c r="H6734" s="9">
        <v>0</v>
      </c>
      <c r="I6734" s="9">
        <v>0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0</v>
      </c>
      <c r="T6734" s="9">
        <v>0</v>
      </c>
    </row>
    <row r="6735" spans="1:20" x14ac:dyDescent="0.35">
      <c r="A6735">
        <f t="shared" si="211"/>
        <v>6735</v>
      </c>
      <c r="B6735" s="3" t="s">
        <v>72</v>
      </c>
      <c r="C6735" s="3" t="s">
        <v>89</v>
      </c>
      <c r="D6735" s="3" t="s">
        <v>41</v>
      </c>
      <c r="E6735">
        <v>2023</v>
      </c>
      <c r="F6735" s="3" t="str">
        <f t="shared" si="210"/>
        <v>COSpillPOST F2023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</row>
    <row r="6736" spans="1:20" x14ac:dyDescent="0.35">
      <c r="A6736">
        <f t="shared" si="211"/>
        <v>6736</v>
      </c>
      <c r="B6736" s="3" t="s">
        <v>72</v>
      </c>
      <c r="C6736" s="3" t="s">
        <v>89</v>
      </c>
      <c r="D6736" s="3" t="s">
        <v>41</v>
      </c>
      <c r="E6736">
        <v>2024</v>
      </c>
      <c r="F6736" s="3" t="str">
        <f t="shared" si="210"/>
        <v>COSpillPOST F2024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  <c r="T6736" s="9">
        <v>0</v>
      </c>
    </row>
    <row r="6737" spans="1:20" x14ac:dyDescent="0.35">
      <c r="A6737">
        <f t="shared" si="211"/>
        <v>6737</v>
      </c>
      <c r="B6737" s="3" t="s">
        <v>72</v>
      </c>
      <c r="C6737" s="3" t="s">
        <v>89</v>
      </c>
      <c r="D6737" s="3" t="s">
        <v>41</v>
      </c>
      <c r="E6737">
        <v>2025</v>
      </c>
      <c r="F6737" s="3" t="str">
        <f t="shared" si="210"/>
        <v>COSpillPOST F2025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0</v>
      </c>
      <c r="T6737" s="9">
        <v>0</v>
      </c>
    </row>
    <row r="6738" spans="1:20" x14ac:dyDescent="0.35">
      <c r="A6738">
        <f t="shared" si="211"/>
        <v>6738</v>
      </c>
      <c r="B6738" s="3" t="s">
        <v>72</v>
      </c>
      <c r="C6738" s="3" t="s">
        <v>89</v>
      </c>
      <c r="D6738" s="3" t="s">
        <v>41</v>
      </c>
      <c r="E6738">
        <v>2026</v>
      </c>
      <c r="F6738" s="3" t="str">
        <f t="shared" si="210"/>
        <v>COSpillPOST F2026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</row>
    <row r="6739" spans="1:20" x14ac:dyDescent="0.35">
      <c r="A6739">
        <f t="shared" si="211"/>
        <v>6739</v>
      </c>
      <c r="B6739" s="3" t="s">
        <v>72</v>
      </c>
      <c r="C6739" s="3" t="s">
        <v>89</v>
      </c>
      <c r="D6739" s="3" t="s">
        <v>41</v>
      </c>
      <c r="E6739">
        <v>2027</v>
      </c>
      <c r="F6739" s="3" t="str">
        <f t="shared" si="210"/>
        <v>COSpillPOST F2027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</row>
    <row r="6740" spans="1:20" x14ac:dyDescent="0.35">
      <c r="A6740">
        <f t="shared" si="211"/>
        <v>6740</v>
      </c>
      <c r="B6740" s="3" t="s">
        <v>72</v>
      </c>
      <c r="C6740" s="3" t="s">
        <v>89</v>
      </c>
      <c r="D6740" s="3" t="s">
        <v>41</v>
      </c>
      <c r="E6740">
        <v>2028</v>
      </c>
      <c r="F6740" s="3" t="str">
        <f t="shared" si="210"/>
        <v>COSpillPOST F2028</v>
      </c>
      <c r="G6740" s="9">
        <v>0</v>
      </c>
      <c r="H6740" s="9">
        <v>0</v>
      </c>
      <c r="I6740" s="9">
        <v>0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</row>
    <row r="6741" spans="1:20" x14ac:dyDescent="0.35">
      <c r="A6741">
        <f t="shared" si="211"/>
        <v>6741</v>
      </c>
      <c r="B6741" s="3" t="s">
        <v>72</v>
      </c>
      <c r="C6741" s="3" t="s">
        <v>89</v>
      </c>
      <c r="D6741" s="3" t="s">
        <v>41</v>
      </c>
      <c r="E6741">
        <v>2029</v>
      </c>
      <c r="F6741" s="3" t="str">
        <f t="shared" si="210"/>
        <v>COSpillPOST F2029</v>
      </c>
      <c r="G6741" s="9">
        <v>0</v>
      </c>
      <c r="H6741" s="9">
        <v>0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9">
        <v>0</v>
      </c>
      <c r="T6741" s="9">
        <v>0</v>
      </c>
    </row>
    <row r="6742" spans="1:20" x14ac:dyDescent="0.35">
      <c r="A6742">
        <f t="shared" si="211"/>
        <v>6742</v>
      </c>
      <c r="B6742" s="3" t="s">
        <v>72</v>
      </c>
      <c r="C6742" s="3" t="s">
        <v>89</v>
      </c>
      <c r="D6742" s="3" t="s">
        <v>42</v>
      </c>
      <c r="E6742">
        <v>2020</v>
      </c>
      <c r="F6742" s="3" t="str">
        <f t="shared" si="210"/>
        <v>COSpillUP FLS2020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  <c r="Q6742" s="9">
        <v>0</v>
      </c>
      <c r="R6742" s="9">
        <v>0</v>
      </c>
      <c r="S6742" s="9">
        <v>0</v>
      </c>
      <c r="T6742" s="9">
        <v>0</v>
      </c>
    </row>
    <row r="6743" spans="1:20" x14ac:dyDescent="0.35">
      <c r="A6743">
        <f t="shared" si="211"/>
        <v>6743</v>
      </c>
      <c r="B6743" s="3" t="s">
        <v>72</v>
      </c>
      <c r="C6743" s="3" t="s">
        <v>89</v>
      </c>
      <c r="D6743" s="3" t="s">
        <v>42</v>
      </c>
      <c r="E6743">
        <v>2021</v>
      </c>
      <c r="F6743" s="3" t="str">
        <f t="shared" si="210"/>
        <v>COSpillUP FLS2021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</row>
    <row r="6744" spans="1:20" x14ac:dyDescent="0.35">
      <c r="A6744">
        <f t="shared" si="211"/>
        <v>6744</v>
      </c>
      <c r="B6744" s="3" t="s">
        <v>72</v>
      </c>
      <c r="C6744" s="3" t="s">
        <v>89</v>
      </c>
      <c r="D6744" s="3" t="s">
        <v>42</v>
      </c>
      <c r="E6744">
        <v>2022</v>
      </c>
      <c r="F6744" s="3" t="str">
        <f t="shared" si="210"/>
        <v>COSpillUP FLS2022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</row>
    <row r="6745" spans="1:20" x14ac:dyDescent="0.35">
      <c r="A6745">
        <f t="shared" si="211"/>
        <v>6745</v>
      </c>
      <c r="B6745" s="3" t="s">
        <v>72</v>
      </c>
      <c r="C6745" s="3" t="s">
        <v>89</v>
      </c>
      <c r="D6745" s="3" t="s">
        <v>42</v>
      </c>
      <c r="E6745">
        <v>2023</v>
      </c>
      <c r="F6745" s="3" t="str">
        <f t="shared" si="210"/>
        <v>COSpillUP FLS2023</v>
      </c>
      <c r="G6745" s="9">
        <v>0</v>
      </c>
      <c r="H6745" s="9">
        <v>0</v>
      </c>
      <c r="I6745" s="9">
        <v>0</v>
      </c>
      <c r="J6745" s="9">
        <v>0</v>
      </c>
      <c r="K6745" s="9">
        <v>0</v>
      </c>
      <c r="L6745" s="9">
        <v>0</v>
      </c>
      <c r="M6745" s="9">
        <v>0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</row>
    <row r="6746" spans="1:20" x14ac:dyDescent="0.35">
      <c r="A6746">
        <f t="shared" si="211"/>
        <v>6746</v>
      </c>
      <c r="B6746" s="3" t="s">
        <v>72</v>
      </c>
      <c r="C6746" s="3" t="s">
        <v>89</v>
      </c>
      <c r="D6746" s="3" t="s">
        <v>42</v>
      </c>
      <c r="E6746">
        <v>2024</v>
      </c>
      <c r="F6746" s="3" t="str">
        <f t="shared" si="210"/>
        <v>COSpillUP FLS2024</v>
      </c>
      <c r="G6746" s="9">
        <v>0</v>
      </c>
      <c r="H6746" s="9">
        <v>0</v>
      </c>
      <c r="I6746" s="9">
        <v>0</v>
      </c>
      <c r="J6746" s="9">
        <v>0</v>
      </c>
      <c r="K6746" s="9">
        <v>0</v>
      </c>
      <c r="L6746" s="9">
        <v>0</v>
      </c>
      <c r="M6746" s="9">
        <v>0</v>
      </c>
      <c r="N6746" s="9">
        <v>0</v>
      </c>
      <c r="O6746" s="9">
        <v>0</v>
      </c>
      <c r="P6746" s="9">
        <v>0</v>
      </c>
      <c r="Q6746" s="9">
        <v>0</v>
      </c>
      <c r="R6746" s="9">
        <v>0</v>
      </c>
      <c r="S6746" s="9">
        <v>0</v>
      </c>
      <c r="T6746" s="9">
        <v>0</v>
      </c>
    </row>
    <row r="6747" spans="1:20" x14ac:dyDescent="0.35">
      <c r="A6747">
        <f t="shared" si="211"/>
        <v>6747</v>
      </c>
      <c r="B6747" s="3" t="s">
        <v>72</v>
      </c>
      <c r="C6747" s="3" t="s">
        <v>89</v>
      </c>
      <c r="D6747" s="3" t="s">
        <v>42</v>
      </c>
      <c r="E6747">
        <v>2025</v>
      </c>
      <c r="F6747" s="3" t="str">
        <f t="shared" si="210"/>
        <v>COSpillUP FLS2025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</row>
    <row r="6748" spans="1:20" x14ac:dyDescent="0.35">
      <c r="A6748">
        <f t="shared" si="211"/>
        <v>6748</v>
      </c>
      <c r="B6748" s="3" t="s">
        <v>72</v>
      </c>
      <c r="C6748" s="3" t="s">
        <v>89</v>
      </c>
      <c r="D6748" s="3" t="s">
        <v>42</v>
      </c>
      <c r="E6748">
        <v>2026</v>
      </c>
      <c r="F6748" s="3" t="str">
        <f t="shared" si="210"/>
        <v>COSpillUP FLS2026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9">
        <v>0</v>
      </c>
      <c r="T6748" s="9">
        <v>0</v>
      </c>
    </row>
    <row r="6749" spans="1:20" x14ac:dyDescent="0.35">
      <c r="A6749">
        <f t="shared" si="211"/>
        <v>6749</v>
      </c>
      <c r="B6749" s="3" t="s">
        <v>72</v>
      </c>
      <c r="C6749" s="3" t="s">
        <v>89</v>
      </c>
      <c r="D6749" s="3" t="s">
        <v>42</v>
      </c>
      <c r="E6749">
        <v>2027</v>
      </c>
      <c r="F6749" s="3" t="str">
        <f t="shared" si="210"/>
        <v>COSpillUP FLS2027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</row>
    <row r="6750" spans="1:20" x14ac:dyDescent="0.35">
      <c r="A6750">
        <f t="shared" si="211"/>
        <v>6750</v>
      </c>
      <c r="B6750" s="3" t="s">
        <v>72</v>
      </c>
      <c r="C6750" s="3" t="s">
        <v>89</v>
      </c>
      <c r="D6750" s="3" t="s">
        <v>42</v>
      </c>
      <c r="E6750">
        <v>2028</v>
      </c>
      <c r="F6750" s="3" t="str">
        <f t="shared" si="210"/>
        <v>COSpillUP FLS2028</v>
      </c>
      <c r="G6750" s="9">
        <v>0</v>
      </c>
      <c r="H6750" s="9">
        <v>0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0</v>
      </c>
      <c r="T6750" s="9">
        <v>0</v>
      </c>
    </row>
    <row r="6751" spans="1:20" x14ac:dyDescent="0.35">
      <c r="A6751">
        <f t="shared" si="211"/>
        <v>6751</v>
      </c>
      <c r="B6751" s="3" t="s">
        <v>72</v>
      </c>
      <c r="C6751" s="3" t="s">
        <v>89</v>
      </c>
      <c r="D6751" s="3" t="s">
        <v>42</v>
      </c>
      <c r="E6751">
        <v>2029</v>
      </c>
      <c r="F6751" s="3" t="str">
        <f t="shared" si="210"/>
        <v>COSpillUP FLS2029</v>
      </c>
      <c r="G6751" s="9">
        <v>0</v>
      </c>
      <c r="H6751" s="9">
        <v>0</v>
      </c>
      <c r="I6751" s="9">
        <v>0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  <c r="Q6751" s="9">
        <v>0</v>
      </c>
      <c r="R6751" s="9">
        <v>0</v>
      </c>
      <c r="S6751" s="9">
        <v>0</v>
      </c>
      <c r="T6751" s="9">
        <v>0</v>
      </c>
    </row>
    <row r="6752" spans="1:20" x14ac:dyDescent="0.35">
      <c r="A6752">
        <f t="shared" si="211"/>
        <v>6752</v>
      </c>
      <c r="B6752" s="3" t="s">
        <v>72</v>
      </c>
      <c r="C6752" s="3" t="s">
        <v>89</v>
      </c>
      <c r="D6752" s="3" t="s">
        <v>43</v>
      </c>
      <c r="E6752">
        <v>2020</v>
      </c>
      <c r="F6752" s="3" t="str">
        <f t="shared" si="210"/>
        <v>COSpillMON ST2020</v>
      </c>
      <c r="G6752" s="9">
        <v>0</v>
      </c>
      <c r="H6752" s="9">
        <v>0</v>
      </c>
      <c r="I6752" s="9">
        <v>0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  <c r="Q6752" s="9">
        <v>0</v>
      </c>
      <c r="R6752" s="9">
        <v>0</v>
      </c>
      <c r="S6752" s="9">
        <v>0</v>
      </c>
      <c r="T6752" s="9">
        <v>0</v>
      </c>
    </row>
    <row r="6753" spans="1:20" x14ac:dyDescent="0.35">
      <c r="A6753">
        <f t="shared" si="211"/>
        <v>6753</v>
      </c>
      <c r="B6753" s="3" t="s">
        <v>72</v>
      </c>
      <c r="C6753" s="3" t="s">
        <v>89</v>
      </c>
      <c r="D6753" s="3" t="s">
        <v>43</v>
      </c>
      <c r="E6753">
        <v>2021</v>
      </c>
      <c r="F6753" s="3" t="str">
        <f t="shared" si="210"/>
        <v>COSpillMON ST2021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</row>
    <row r="6754" spans="1:20" x14ac:dyDescent="0.35">
      <c r="A6754">
        <f t="shared" si="211"/>
        <v>6754</v>
      </c>
      <c r="B6754" s="3" t="s">
        <v>72</v>
      </c>
      <c r="C6754" s="3" t="s">
        <v>89</v>
      </c>
      <c r="D6754" s="3" t="s">
        <v>43</v>
      </c>
      <c r="E6754">
        <v>2022</v>
      </c>
      <c r="F6754" s="3" t="str">
        <f t="shared" si="210"/>
        <v>COSpillMON ST2022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</row>
    <row r="6755" spans="1:20" x14ac:dyDescent="0.35">
      <c r="A6755">
        <f t="shared" si="211"/>
        <v>6755</v>
      </c>
      <c r="B6755" s="3" t="s">
        <v>72</v>
      </c>
      <c r="C6755" s="3" t="s">
        <v>89</v>
      </c>
      <c r="D6755" s="3" t="s">
        <v>43</v>
      </c>
      <c r="E6755">
        <v>2023</v>
      </c>
      <c r="F6755" s="3" t="str">
        <f t="shared" si="210"/>
        <v>COSpillMON ST2023</v>
      </c>
      <c r="G6755" s="9">
        <v>0</v>
      </c>
      <c r="H6755" s="9">
        <v>0</v>
      </c>
      <c r="I6755" s="9">
        <v>0</v>
      </c>
      <c r="J6755" s="9">
        <v>0</v>
      </c>
      <c r="K6755" s="9">
        <v>0</v>
      </c>
      <c r="L6755" s="9">
        <v>0</v>
      </c>
      <c r="M6755" s="9">
        <v>0</v>
      </c>
      <c r="N6755" s="9">
        <v>0</v>
      </c>
      <c r="O6755" s="9">
        <v>0</v>
      </c>
      <c r="P6755" s="9">
        <v>0</v>
      </c>
      <c r="Q6755" s="9">
        <v>0</v>
      </c>
      <c r="R6755" s="9">
        <v>0</v>
      </c>
      <c r="S6755" s="9">
        <v>0</v>
      </c>
      <c r="T6755" s="9">
        <v>0</v>
      </c>
    </row>
    <row r="6756" spans="1:20" x14ac:dyDescent="0.35">
      <c r="A6756">
        <f t="shared" si="211"/>
        <v>6756</v>
      </c>
      <c r="B6756" s="3" t="s">
        <v>72</v>
      </c>
      <c r="C6756" s="3" t="s">
        <v>89</v>
      </c>
      <c r="D6756" s="3" t="s">
        <v>43</v>
      </c>
      <c r="E6756">
        <v>2024</v>
      </c>
      <c r="F6756" s="3" t="str">
        <f t="shared" si="210"/>
        <v>COSpillMON ST2024</v>
      </c>
      <c r="G6756" s="9">
        <v>0</v>
      </c>
      <c r="H6756" s="9">
        <v>0</v>
      </c>
      <c r="I6756" s="9">
        <v>0</v>
      </c>
      <c r="J6756" s="9">
        <v>0</v>
      </c>
      <c r="K6756" s="9">
        <v>0</v>
      </c>
      <c r="L6756" s="9">
        <v>0</v>
      </c>
      <c r="M6756" s="9">
        <v>0</v>
      </c>
      <c r="N6756" s="9">
        <v>0</v>
      </c>
      <c r="O6756" s="9">
        <v>0</v>
      </c>
      <c r="P6756" s="9">
        <v>0</v>
      </c>
      <c r="Q6756" s="9">
        <v>0</v>
      </c>
      <c r="R6756" s="9">
        <v>0</v>
      </c>
      <c r="S6756" s="9">
        <v>0</v>
      </c>
      <c r="T6756" s="9">
        <v>0</v>
      </c>
    </row>
    <row r="6757" spans="1:20" x14ac:dyDescent="0.35">
      <c r="A6757">
        <f t="shared" si="211"/>
        <v>6757</v>
      </c>
      <c r="B6757" s="3" t="s">
        <v>72</v>
      </c>
      <c r="C6757" s="3" t="s">
        <v>89</v>
      </c>
      <c r="D6757" s="3" t="s">
        <v>43</v>
      </c>
      <c r="E6757">
        <v>2025</v>
      </c>
      <c r="F6757" s="3" t="str">
        <f t="shared" si="210"/>
        <v>COSpillMON ST2025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9">
        <v>0</v>
      </c>
      <c r="T6757" s="9">
        <v>0</v>
      </c>
    </row>
    <row r="6758" spans="1:20" x14ac:dyDescent="0.35">
      <c r="A6758">
        <f t="shared" si="211"/>
        <v>6758</v>
      </c>
      <c r="B6758" s="3" t="s">
        <v>72</v>
      </c>
      <c r="C6758" s="3" t="s">
        <v>89</v>
      </c>
      <c r="D6758" s="3" t="s">
        <v>43</v>
      </c>
      <c r="E6758">
        <v>2026</v>
      </c>
      <c r="F6758" s="3" t="str">
        <f t="shared" si="210"/>
        <v>COSpillMON ST2026</v>
      </c>
      <c r="G6758" s="9">
        <v>0</v>
      </c>
      <c r="H6758" s="9">
        <v>0</v>
      </c>
      <c r="I6758" s="9">
        <v>0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  <c r="Q6758" s="9">
        <v>0</v>
      </c>
      <c r="R6758" s="9">
        <v>0</v>
      </c>
      <c r="S6758" s="9">
        <v>0</v>
      </c>
      <c r="T6758" s="9">
        <v>0</v>
      </c>
    </row>
    <row r="6759" spans="1:20" x14ac:dyDescent="0.35">
      <c r="A6759">
        <f t="shared" si="211"/>
        <v>6759</v>
      </c>
      <c r="B6759" s="3" t="s">
        <v>72</v>
      </c>
      <c r="C6759" s="3" t="s">
        <v>89</v>
      </c>
      <c r="D6759" s="3" t="s">
        <v>43</v>
      </c>
      <c r="E6759">
        <v>2027</v>
      </c>
      <c r="F6759" s="3" t="str">
        <f t="shared" si="210"/>
        <v>COSpillMON ST2027</v>
      </c>
      <c r="G6759" s="9">
        <v>0</v>
      </c>
      <c r="H6759" s="9">
        <v>0</v>
      </c>
      <c r="I6759" s="9">
        <v>0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</row>
    <row r="6760" spans="1:20" x14ac:dyDescent="0.35">
      <c r="A6760">
        <f t="shared" si="211"/>
        <v>6760</v>
      </c>
      <c r="B6760" s="3" t="s">
        <v>72</v>
      </c>
      <c r="C6760" s="3" t="s">
        <v>89</v>
      </c>
      <c r="D6760" s="3" t="s">
        <v>43</v>
      </c>
      <c r="E6760">
        <v>2028</v>
      </c>
      <c r="F6760" s="3" t="str">
        <f t="shared" si="210"/>
        <v>COSpillMON ST2028</v>
      </c>
      <c r="G6760" s="9">
        <v>0</v>
      </c>
      <c r="H6760" s="9">
        <v>0</v>
      </c>
      <c r="I6760" s="9">
        <v>0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</row>
    <row r="6761" spans="1:20" x14ac:dyDescent="0.35">
      <c r="A6761">
        <f t="shared" si="211"/>
        <v>6761</v>
      </c>
      <c r="B6761" s="3" t="s">
        <v>72</v>
      </c>
      <c r="C6761" s="3" t="s">
        <v>89</v>
      </c>
      <c r="D6761" s="3" t="s">
        <v>43</v>
      </c>
      <c r="E6761">
        <v>2029</v>
      </c>
      <c r="F6761" s="3" t="str">
        <f t="shared" si="210"/>
        <v>COSpillMON ST2029</v>
      </c>
      <c r="G6761" s="9">
        <v>0</v>
      </c>
      <c r="H6761" s="9">
        <v>0</v>
      </c>
      <c r="I6761" s="9">
        <v>0</v>
      </c>
      <c r="J6761" s="9">
        <v>0</v>
      </c>
      <c r="K6761" s="9">
        <v>0</v>
      </c>
      <c r="L6761" s="9">
        <v>0</v>
      </c>
      <c r="M6761" s="9">
        <v>0</v>
      </c>
      <c r="N6761" s="9">
        <v>0</v>
      </c>
      <c r="O6761" s="9">
        <v>0</v>
      </c>
      <c r="P6761" s="9">
        <v>0</v>
      </c>
      <c r="Q6761" s="9">
        <v>0</v>
      </c>
      <c r="R6761" s="9">
        <v>0</v>
      </c>
      <c r="S6761" s="9">
        <v>0</v>
      </c>
      <c r="T6761" s="9">
        <v>0</v>
      </c>
    </row>
    <row r="6762" spans="1:20" x14ac:dyDescent="0.35">
      <c r="A6762">
        <f t="shared" si="211"/>
        <v>6762</v>
      </c>
      <c r="B6762" s="3" t="s">
        <v>72</v>
      </c>
      <c r="C6762" s="3" t="s">
        <v>89</v>
      </c>
      <c r="D6762" s="3" t="s">
        <v>44</v>
      </c>
      <c r="E6762">
        <v>2020</v>
      </c>
      <c r="F6762" s="3" t="str">
        <f t="shared" si="210"/>
        <v>COSpillNINE M2020</v>
      </c>
      <c r="G6762" s="9">
        <v>0</v>
      </c>
      <c r="H6762" s="9">
        <v>0</v>
      </c>
      <c r="I6762" s="9">
        <v>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</row>
    <row r="6763" spans="1:20" x14ac:dyDescent="0.35">
      <c r="A6763">
        <f t="shared" si="211"/>
        <v>6763</v>
      </c>
      <c r="B6763" s="3" t="s">
        <v>72</v>
      </c>
      <c r="C6763" s="3" t="s">
        <v>89</v>
      </c>
      <c r="D6763" s="3" t="s">
        <v>44</v>
      </c>
      <c r="E6763">
        <v>2021</v>
      </c>
      <c r="F6763" s="3" t="str">
        <f t="shared" si="210"/>
        <v>COSpillNINE M2021</v>
      </c>
      <c r="G6763" s="9">
        <v>0</v>
      </c>
      <c r="H6763" s="9">
        <v>0</v>
      </c>
      <c r="I6763" s="9">
        <v>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0</v>
      </c>
      <c r="S6763" s="9">
        <v>0</v>
      </c>
      <c r="T6763" s="9">
        <v>0</v>
      </c>
    </row>
    <row r="6764" spans="1:20" x14ac:dyDescent="0.35">
      <c r="A6764">
        <f t="shared" si="211"/>
        <v>6764</v>
      </c>
      <c r="B6764" s="3" t="s">
        <v>72</v>
      </c>
      <c r="C6764" s="3" t="s">
        <v>89</v>
      </c>
      <c r="D6764" s="3" t="s">
        <v>44</v>
      </c>
      <c r="E6764">
        <v>2022</v>
      </c>
      <c r="F6764" s="3" t="str">
        <f t="shared" si="210"/>
        <v>COSpillNINE M2022</v>
      </c>
      <c r="G6764" s="9">
        <v>0</v>
      </c>
      <c r="H6764" s="9">
        <v>0</v>
      </c>
      <c r="I6764" s="9">
        <v>0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  <c r="Q6764" s="9">
        <v>0</v>
      </c>
      <c r="R6764" s="9">
        <v>0</v>
      </c>
      <c r="S6764" s="9">
        <v>0</v>
      </c>
      <c r="T6764" s="9">
        <v>0</v>
      </c>
    </row>
    <row r="6765" spans="1:20" x14ac:dyDescent="0.35">
      <c r="A6765">
        <f t="shared" si="211"/>
        <v>6765</v>
      </c>
      <c r="B6765" s="3" t="s">
        <v>72</v>
      </c>
      <c r="C6765" s="3" t="s">
        <v>89</v>
      </c>
      <c r="D6765" s="3" t="s">
        <v>44</v>
      </c>
      <c r="E6765">
        <v>2023</v>
      </c>
      <c r="F6765" s="3" t="str">
        <f t="shared" si="210"/>
        <v>COSpillNINE M2023</v>
      </c>
      <c r="G6765" s="9">
        <v>0</v>
      </c>
      <c r="H6765" s="9">
        <v>0</v>
      </c>
      <c r="I6765" s="9">
        <v>0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  <c r="Q6765" s="9">
        <v>0</v>
      </c>
      <c r="R6765" s="9">
        <v>0</v>
      </c>
      <c r="S6765" s="9">
        <v>0</v>
      </c>
      <c r="T6765" s="9">
        <v>0</v>
      </c>
    </row>
    <row r="6766" spans="1:20" x14ac:dyDescent="0.35">
      <c r="A6766">
        <f t="shared" si="211"/>
        <v>6766</v>
      </c>
      <c r="B6766" s="3" t="s">
        <v>72</v>
      </c>
      <c r="C6766" s="3" t="s">
        <v>89</v>
      </c>
      <c r="D6766" s="3" t="s">
        <v>44</v>
      </c>
      <c r="E6766">
        <v>2024</v>
      </c>
      <c r="F6766" s="3" t="str">
        <f t="shared" si="210"/>
        <v>COSpillNINE M2024</v>
      </c>
      <c r="G6766" s="9">
        <v>0</v>
      </c>
      <c r="H6766" s="9">
        <v>0</v>
      </c>
      <c r="I6766" s="9">
        <v>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  <c r="Q6766" s="9">
        <v>0</v>
      </c>
      <c r="R6766" s="9">
        <v>0</v>
      </c>
      <c r="S6766" s="9">
        <v>0</v>
      </c>
      <c r="T6766" s="9">
        <v>0</v>
      </c>
    </row>
    <row r="6767" spans="1:20" x14ac:dyDescent="0.35">
      <c r="A6767">
        <f t="shared" si="211"/>
        <v>6767</v>
      </c>
      <c r="B6767" s="3" t="s">
        <v>72</v>
      </c>
      <c r="C6767" s="3" t="s">
        <v>89</v>
      </c>
      <c r="D6767" s="3" t="s">
        <v>44</v>
      </c>
      <c r="E6767">
        <v>2025</v>
      </c>
      <c r="F6767" s="3" t="str">
        <f t="shared" si="210"/>
        <v>COSpillNINE M2025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  <c r="S6767" s="9">
        <v>0</v>
      </c>
      <c r="T6767" s="9">
        <v>0</v>
      </c>
    </row>
    <row r="6768" spans="1:20" x14ac:dyDescent="0.35">
      <c r="A6768">
        <f t="shared" si="211"/>
        <v>6768</v>
      </c>
      <c r="B6768" s="3" t="s">
        <v>72</v>
      </c>
      <c r="C6768" s="3" t="s">
        <v>89</v>
      </c>
      <c r="D6768" s="3" t="s">
        <v>44</v>
      </c>
      <c r="E6768">
        <v>2026</v>
      </c>
      <c r="F6768" s="3" t="str">
        <f t="shared" si="210"/>
        <v>COSpillNINE M2026</v>
      </c>
      <c r="G6768" s="9">
        <v>0</v>
      </c>
      <c r="H6768" s="9">
        <v>0</v>
      </c>
      <c r="I6768" s="9">
        <v>0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  <c r="Q6768" s="9">
        <v>0</v>
      </c>
      <c r="R6768" s="9">
        <v>0</v>
      </c>
      <c r="S6768" s="9">
        <v>0</v>
      </c>
      <c r="T6768" s="9">
        <v>0</v>
      </c>
    </row>
    <row r="6769" spans="1:20" x14ac:dyDescent="0.35">
      <c r="A6769">
        <f t="shared" si="211"/>
        <v>6769</v>
      </c>
      <c r="B6769" s="3" t="s">
        <v>72</v>
      </c>
      <c r="C6769" s="3" t="s">
        <v>89</v>
      </c>
      <c r="D6769" s="3" t="s">
        <v>44</v>
      </c>
      <c r="E6769">
        <v>2027</v>
      </c>
      <c r="F6769" s="3" t="str">
        <f t="shared" si="210"/>
        <v>COSpillNINE M2027</v>
      </c>
      <c r="G6769" s="9">
        <v>0</v>
      </c>
      <c r="H6769" s="9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0</v>
      </c>
      <c r="R6769" s="9">
        <v>0</v>
      </c>
      <c r="S6769" s="9">
        <v>0</v>
      </c>
      <c r="T6769" s="9">
        <v>0</v>
      </c>
    </row>
    <row r="6770" spans="1:20" x14ac:dyDescent="0.35">
      <c r="A6770">
        <f t="shared" si="211"/>
        <v>6770</v>
      </c>
      <c r="B6770" s="3" t="s">
        <v>72</v>
      </c>
      <c r="C6770" s="3" t="s">
        <v>89</v>
      </c>
      <c r="D6770" s="3" t="s">
        <v>44</v>
      </c>
      <c r="E6770">
        <v>2028</v>
      </c>
      <c r="F6770" s="3" t="str">
        <f t="shared" si="210"/>
        <v>COSpillNINE M2028</v>
      </c>
      <c r="G6770" s="9">
        <v>0</v>
      </c>
      <c r="H6770" s="9">
        <v>0</v>
      </c>
      <c r="I6770" s="9">
        <v>0</v>
      </c>
      <c r="J6770" s="9">
        <v>0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</row>
    <row r="6771" spans="1:20" x14ac:dyDescent="0.35">
      <c r="A6771">
        <f t="shared" si="211"/>
        <v>6771</v>
      </c>
      <c r="B6771" s="3" t="s">
        <v>72</v>
      </c>
      <c r="C6771" s="3" t="s">
        <v>89</v>
      </c>
      <c r="D6771" s="3" t="s">
        <v>44</v>
      </c>
      <c r="E6771">
        <v>2029</v>
      </c>
      <c r="F6771" s="3" t="str">
        <f t="shared" si="210"/>
        <v>COSpillNINE M2029</v>
      </c>
      <c r="G6771" s="9">
        <v>0</v>
      </c>
      <c r="H6771" s="9">
        <v>0</v>
      </c>
      <c r="I6771" s="9">
        <v>0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  <c r="Q6771" s="9">
        <v>0</v>
      </c>
      <c r="R6771" s="9">
        <v>0</v>
      </c>
      <c r="S6771" s="9">
        <v>0</v>
      </c>
      <c r="T6771" s="9">
        <v>0</v>
      </c>
    </row>
    <row r="6772" spans="1:20" x14ac:dyDescent="0.35">
      <c r="A6772">
        <f t="shared" si="211"/>
        <v>6772</v>
      </c>
      <c r="B6772" s="3" t="s">
        <v>72</v>
      </c>
      <c r="C6772" s="3" t="s">
        <v>89</v>
      </c>
      <c r="D6772" s="3" t="s">
        <v>45</v>
      </c>
      <c r="E6772">
        <v>2020</v>
      </c>
      <c r="F6772" s="3" t="str">
        <f t="shared" si="210"/>
        <v>COSpillLONG L2020</v>
      </c>
      <c r="G6772" s="9">
        <v>0</v>
      </c>
      <c r="H6772" s="9">
        <v>0</v>
      </c>
      <c r="I6772" s="9">
        <v>0</v>
      </c>
      <c r="J6772" s="9">
        <v>0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  <c r="Q6772" s="9">
        <v>0</v>
      </c>
      <c r="R6772" s="9">
        <v>0</v>
      </c>
      <c r="S6772" s="9">
        <v>0</v>
      </c>
      <c r="T6772" s="9">
        <v>0</v>
      </c>
    </row>
    <row r="6773" spans="1:20" x14ac:dyDescent="0.35">
      <c r="A6773">
        <f t="shared" si="211"/>
        <v>6773</v>
      </c>
      <c r="B6773" s="3" t="s">
        <v>72</v>
      </c>
      <c r="C6773" s="3" t="s">
        <v>89</v>
      </c>
      <c r="D6773" s="3" t="s">
        <v>45</v>
      </c>
      <c r="E6773">
        <v>2021</v>
      </c>
      <c r="F6773" s="3" t="str">
        <f t="shared" si="210"/>
        <v>COSpillLONG L2021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9">
        <v>0</v>
      </c>
      <c r="T6773" s="9">
        <v>0</v>
      </c>
    </row>
    <row r="6774" spans="1:20" x14ac:dyDescent="0.35">
      <c r="A6774">
        <f t="shared" si="211"/>
        <v>6774</v>
      </c>
      <c r="B6774" s="3" t="s">
        <v>72</v>
      </c>
      <c r="C6774" s="3" t="s">
        <v>89</v>
      </c>
      <c r="D6774" s="3" t="s">
        <v>45</v>
      </c>
      <c r="E6774">
        <v>2022</v>
      </c>
      <c r="F6774" s="3" t="str">
        <f t="shared" si="210"/>
        <v>COSpillLONG L2022</v>
      </c>
      <c r="G6774" s="9">
        <v>0</v>
      </c>
      <c r="H6774" s="9">
        <v>0</v>
      </c>
      <c r="I6774" s="9">
        <v>0</v>
      </c>
      <c r="J6774" s="9">
        <v>0</v>
      </c>
      <c r="K6774" s="9">
        <v>0</v>
      </c>
      <c r="L6774" s="9">
        <v>0</v>
      </c>
      <c r="M6774" s="9">
        <v>0</v>
      </c>
      <c r="N6774" s="9">
        <v>0</v>
      </c>
      <c r="O6774" s="9">
        <v>0</v>
      </c>
      <c r="P6774" s="9">
        <v>0</v>
      </c>
      <c r="Q6774" s="9">
        <v>0</v>
      </c>
      <c r="R6774" s="9">
        <v>0</v>
      </c>
      <c r="S6774" s="9">
        <v>0</v>
      </c>
      <c r="T6774" s="9">
        <v>0</v>
      </c>
    </row>
    <row r="6775" spans="1:20" x14ac:dyDescent="0.35">
      <c r="A6775">
        <f t="shared" si="211"/>
        <v>6775</v>
      </c>
      <c r="B6775" s="3" t="s">
        <v>72</v>
      </c>
      <c r="C6775" s="3" t="s">
        <v>89</v>
      </c>
      <c r="D6775" s="3" t="s">
        <v>45</v>
      </c>
      <c r="E6775">
        <v>2023</v>
      </c>
      <c r="F6775" s="3" t="str">
        <f t="shared" si="210"/>
        <v>COSpillLONG L2023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</row>
    <row r="6776" spans="1:20" x14ac:dyDescent="0.35">
      <c r="A6776">
        <f t="shared" si="211"/>
        <v>6776</v>
      </c>
      <c r="B6776" s="3" t="s">
        <v>72</v>
      </c>
      <c r="C6776" s="3" t="s">
        <v>89</v>
      </c>
      <c r="D6776" s="3" t="s">
        <v>45</v>
      </c>
      <c r="E6776">
        <v>2024</v>
      </c>
      <c r="F6776" s="3" t="str">
        <f t="shared" si="210"/>
        <v>COSpillLONG L2024</v>
      </c>
      <c r="G6776" s="9">
        <v>0</v>
      </c>
      <c r="H6776" s="9">
        <v>0</v>
      </c>
      <c r="I6776" s="9">
        <v>0</v>
      </c>
      <c r="J6776" s="9">
        <v>0</v>
      </c>
      <c r="K6776" s="9">
        <v>0</v>
      </c>
      <c r="L6776" s="9">
        <v>0</v>
      </c>
      <c r="M6776" s="9">
        <v>0</v>
      </c>
      <c r="N6776" s="9">
        <v>0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</row>
    <row r="6777" spans="1:20" x14ac:dyDescent="0.35">
      <c r="A6777">
        <f t="shared" si="211"/>
        <v>6777</v>
      </c>
      <c r="B6777" s="3" t="s">
        <v>72</v>
      </c>
      <c r="C6777" s="3" t="s">
        <v>89</v>
      </c>
      <c r="D6777" s="3" t="s">
        <v>45</v>
      </c>
      <c r="E6777">
        <v>2025</v>
      </c>
      <c r="F6777" s="3" t="str">
        <f t="shared" si="210"/>
        <v>COSpillLONG L2025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9">
        <v>0</v>
      </c>
      <c r="M6777" s="9">
        <v>0</v>
      </c>
      <c r="N6777" s="9">
        <v>0</v>
      </c>
      <c r="O6777" s="9">
        <v>0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</row>
    <row r="6778" spans="1:20" x14ac:dyDescent="0.35">
      <c r="A6778">
        <f t="shared" si="211"/>
        <v>6778</v>
      </c>
      <c r="B6778" s="3" t="s">
        <v>72</v>
      </c>
      <c r="C6778" s="3" t="s">
        <v>89</v>
      </c>
      <c r="D6778" s="3" t="s">
        <v>45</v>
      </c>
      <c r="E6778">
        <v>2026</v>
      </c>
      <c r="F6778" s="3" t="str">
        <f t="shared" si="210"/>
        <v>COSpillLONG L2026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9">
        <v>0</v>
      </c>
      <c r="T6778" s="9">
        <v>0</v>
      </c>
    </row>
    <row r="6779" spans="1:20" x14ac:dyDescent="0.35">
      <c r="A6779">
        <f t="shared" si="211"/>
        <v>6779</v>
      </c>
      <c r="B6779" s="3" t="s">
        <v>72</v>
      </c>
      <c r="C6779" s="3" t="s">
        <v>89</v>
      </c>
      <c r="D6779" s="3" t="s">
        <v>45</v>
      </c>
      <c r="E6779">
        <v>2027</v>
      </c>
      <c r="F6779" s="3" t="str">
        <f t="shared" si="210"/>
        <v>COSpillLONG L2027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9">
        <v>0</v>
      </c>
      <c r="T6779" s="9">
        <v>0</v>
      </c>
    </row>
    <row r="6780" spans="1:20" x14ac:dyDescent="0.35">
      <c r="A6780">
        <f t="shared" si="211"/>
        <v>6780</v>
      </c>
      <c r="B6780" s="3" t="s">
        <v>72</v>
      </c>
      <c r="C6780" s="3" t="s">
        <v>89</v>
      </c>
      <c r="D6780" s="3" t="s">
        <v>45</v>
      </c>
      <c r="E6780">
        <v>2028</v>
      </c>
      <c r="F6780" s="3" t="str">
        <f t="shared" si="210"/>
        <v>COSpillLONG L2028</v>
      </c>
      <c r="G6780" s="9">
        <v>0</v>
      </c>
      <c r="H6780" s="9">
        <v>0</v>
      </c>
      <c r="I6780" s="9">
        <v>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  <c r="Q6780" s="9">
        <v>0</v>
      </c>
      <c r="R6780" s="9">
        <v>0</v>
      </c>
      <c r="S6780" s="9">
        <v>0</v>
      </c>
      <c r="T6780" s="9">
        <v>0</v>
      </c>
    </row>
    <row r="6781" spans="1:20" x14ac:dyDescent="0.35">
      <c r="A6781">
        <f t="shared" si="211"/>
        <v>6781</v>
      </c>
      <c r="B6781" s="3" t="s">
        <v>72</v>
      </c>
      <c r="C6781" s="3" t="s">
        <v>89</v>
      </c>
      <c r="D6781" s="3" t="s">
        <v>45</v>
      </c>
      <c r="E6781">
        <v>2029</v>
      </c>
      <c r="F6781" s="3" t="str">
        <f t="shared" si="210"/>
        <v>COSpillLONG L2029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0</v>
      </c>
      <c r="S6781" s="9">
        <v>0</v>
      </c>
      <c r="T6781" s="9">
        <v>0</v>
      </c>
    </row>
    <row r="6782" spans="1:20" x14ac:dyDescent="0.35">
      <c r="A6782">
        <f t="shared" si="211"/>
        <v>6782</v>
      </c>
      <c r="B6782" s="3" t="s">
        <v>72</v>
      </c>
      <c r="C6782" s="3" t="s">
        <v>89</v>
      </c>
      <c r="D6782" s="3" t="s">
        <v>46</v>
      </c>
      <c r="E6782">
        <v>2020</v>
      </c>
      <c r="F6782" s="3" t="str">
        <f t="shared" si="210"/>
        <v>COSpillL FALL2020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</row>
    <row r="6783" spans="1:20" x14ac:dyDescent="0.35">
      <c r="A6783">
        <f t="shared" si="211"/>
        <v>6783</v>
      </c>
      <c r="B6783" s="3" t="s">
        <v>72</v>
      </c>
      <c r="C6783" s="3" t="s">
        <v>89</v>
      </c>
      <c r="D6783" s="3" t="s">
        <v>46</v>
      </c>
      <c r="E6783">
        <v>2021</v>
      </c>
      <c r="F6783" s="3" t="str">
        <f t="shared" si="210"/>
        <v>COSpillL FALL2021</v>
      </c>
      <c r="G6783" s="9">
        <v>0</v>
      </c>
      <c r="H6783" s="9">
        <v>0</v>
      </c>
      <c r="I6783" s="9">
        <v>0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</row>
    <row r="6784" spans="1:20" x14ac:dyDescent="0.35">
      <c r="A6784">
        <f t="shared" si="211"/>
        <v>6784</v>
      </c>
      <c r="B6784" s="3" t="s">
        <v>72</v>
      </c>
      <c r="C6784" s="3" t="s">
        <v>89</v>
      </c>
      <c r="D6784" s="3" t="s">
        <v>46</v>
      </c>
      <c r="E6784">
        <v>2022</v>
      </c>
      <c r="F6784" s="3" t="str">
        <f t="shared" si="210"/>
        <v>COSpillL FALL2022</v>
      </c>
      <c r="G6784" s="9">
        <v>0</v>
      </c>
      <c r="H6784" s="9">
        <v>0</v>
      </c>
      <c r="I6784" s="9">
        <v>0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</row>
    <row r="6785" spans="1:20" x14ac:dyDescent="0.35">
      <c r="A6785">
        <f t="shared" si="211"/>
        <v>6785</v>
      </c>
      <c r="B6785" s="3" t="s">
        <v>72</v>
      </c>
      <c r="C6785" s="3" t="s">
        <v>89</v>
      </c>
      <c r="D6785" s="3" t="s">
        <v>46</v>
      </c>
      <c r="E6785">
        <v>2023</v>
      </c>
      <c r="F6785" s="3" t="str">
        <f t="shared" si="210"/>
        <v>COSpillL FALL2023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</row>
    <row r="6786" spans="1:20" x14ac:dyDescent="0.35">
      <c r="A6786">
        <f t="shared" si="211"/>
        <v>6786</v>
      </c>
      <c r="B6786" s="3" t="s">
        <v>72</v>
      </c>
      <c r="C6786" s="3" t="s">
        <v>89</v>
      </c>
      <c r="D6786" s="3" t="s">
        <v>46</v>
      </c>
      <c r="E6786">
        <v>2024</v>
      </c>
      <c r="F6786" s="3" t="str">
        <f t="shared" ref="F6786:F6849" si="212">_xlfn.CONCAT(B6786,C6786,D6786,E6786)</f>
        <v>COSpillL FALL2024</v>
      </c>
      <c r="G6786" s="9">
        <v>0</v>
      </c>
      <c r="H6786" s="9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  <c r="T6786" s="9">
        <v>0</v>
      </c>
    </row>
    <row r="6787" spans="1:20" x14ac:dyDescent="0.35">
      <c r="A6787">
        <f t="shared" ref="A6787:A6850" si="213">A6786+1</f>
        <v>6787</v>
      </c>
      <c r="B6787" s="3" t="s">
        <v>72</v>
      </c>
      <c r="C6787" s="3" t="s">
        <v>89</v>
      </c>
      <c r="D6787" s="3" t="s">
        <v>46</v>
      </c>
      <c r="E6787">
        <v>2025</v>
      </c>
      <c r="F6787" s="3" t="str">
        <f t="shared" si="212"/>
        <v>COSpillL FALL2025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  <c r="S6787" s="9">
        <v>0</v>
      </c>
      <c r="T6787" s="9">
        <v>0</v>
      </c>
    </row>
    <row r="6788" spans="1:20" x14ac:dyDescent="0.35">
      <c r="A6788">
        <f t="shared" si="213"/>
        <v>6788</v>
      </c>
      <c r="B6788" s="3" t="s">
        <v>72</v>
      </c>
      <c r="C6788" s="3" t="s">
        <v>89</v>
      </c>
      <c r="D6788" s="3" t="s">
        <v>46</v>
      </c>
      <c r="E6788">
        <v>2026</v>
      </c>
      <c r="F6788" s="3" t="str">
        <f t="shared" si="212"/>
        <v>COSpillL FALL2026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9">
        <v>0</v>
      </c>
      <c r="T6788" s="9">
        <v>0</v>
      </c>
    </row>
    <row r="6789" spans="1:20" x14ac:dyDescent="0.35">
      <c r="A6789">
        <f t="shared" si="213"/>
        <v>6789</v>
      </c>
      <c r="B6789" s="3" t="s">
        <v>72</v>
      </c>
      <c r="C6789" s="3" t="s">
        <v>89</v>
      </c>
      <c r="D6789" s="3" t="s">
        <v>46</v>
      </c>
      <c r="E6789">
        <v>2027</v>
      </c>
      <c r="F6789" s="3" t="str">
        <f t="shared" si="212"/>
        <v>COSpillL FALL2027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9">
        <v>0</v>
      </c>
      <c r="T6789" s="9">
        <v>0</v>
      </c>
    </row>
    <row r="6790" spans="1:20" x14ac:dyDescent="0.35">
      <c r="A6790">
        <f t="shared" si="213"/>
        <v>6790</v>
      </c>
      <c r="B6790" s="3" t="s">
        <v>72</v>
      </c>
      <c r="C6790" s="3" t="s">
        <v>89</v>
      </c>
      <c r="D6790" s="3" t="s">
        <v>46</v>
      </c>
      <c r="E6790">
        <v>2028</v>
      </c>
      <c r="F6790" s="3" t="str">
        <f t="shared" si="212"/>
        <v>COSpillL FALL2028</v>
      </c>
      <c r="G6790" s="9">
        <v>0</v>
      </c>
      <c r="H6790" s="9">
        <v>0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0</v>
      </c>
      <c r="S6790" s="9">
        <v>0</v>
      </c>
      <c r="T6790" s="9">
        <v>0</v>
      </c>
    </row>
    <row r="6791" spans="1:20" x14ac:dyDescent="0.35">
      <c r="A6791">
        <f t="shared" si="213"/>
        <v>6791</v>
      </c>
      <c r="B6791" s="3" t="s">
        <v>72</v>
      </c>
      <c r="C6791" s="3" t="s">
        <v>89</v>
      </c>
      <c r="D6791" s="3" t="s">
        <v>46</v>
      </c>
      <c r="E6791">
        <v>2029</v>
      </c>
      <c r="F6791" s="3" t="str">
        <f t="shared" si="212"/>
        <v>COSpillL FALL2029</v>
      </c>
      <c r="G6791" s="9">
        <v>0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  <c r="R6791" s="9">
        <v>0</v>
      </c>
      <c r="S6791" s="9">
        <v>0</v>
      </c>
      <c r="T6791" s="9">
        <v>0</v>
      </c>
    </row>
    <row r="6792" spans="1:20" x14ac:dyDescent="0.35">
      <c r="A6792">
        <f t="shared" si="213"/>
        <v>6792</v>
      </c>
      <c r="B6792" s="3" t="s">
        <v>72</v>
      </c>
      <c r="C6792" s="3" t="s">
        <v>89</v>
      </c>
      <c r="D6792" s="3" t="s">
        <v>47</v>
      </c>
      <c r="E6792">
        <v>2020</v>
      </c>
      <c r="F6792" s="3" t="str">
        <f t="shared" si="212"/>
        <v>COSpillCOULEE2020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</row>
    <row r="6793" spans="1:20" x14ac:dyDescent="0.35">
      <c r="A6793">
        <f t="shared" si="213"/>
        <v>6793</v>
      </c>
      <c r="B6793" s="3" t="s">
        <v>72</v>
      </c>
      <c r="C6793" s="3" t="s">
        <v>89</v>
      </c>
      <c r="D6793" s="3" t="s">
        <v>47</v>
      </c>
      <c r="E6793">
        <v>2021</v>
      </c>
      <c r="F6793" s="3" t="str">
        <f t="shared" si="212"/>
        <v>COSpillCOULEE2021</v>
      </c>
      <c r="G6793" s="9">
        <v>0</v>
      </c>
      <c r="H6793" s="9">
        <v>0</v>
      </c>
      <c r="I6793" s="9">
        <v>0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0</v>
      </c>
      <c r="S6793" s="9">
        <v>0</v>
      </c>
      <c r="T6793" s="9">
        <v>0</v>
      </c>
    </row>
    <row r="6794" spans="1:20" x14ac:dyDescent="0.35">
      <c r="A6794">
        <f t="shared" si="213"/>
        <v>6794</v>
      </c>
      <c r="B6794" s="3" t="s">
        <v>72</v>
      </c>
      <c r="C6794" s="3" t="s">
        <v>89</v>
      </c>
      <c r="D6794" s="3" t="s">
        <v>47</v>
      </c>
      <c r="E6794">
        <v>2022</v>
      </c>
      <c r="F6794" s="3" t="str">
        <f t="shared" si="212"/>
        <v>COSpillCOULEE2022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</row>
    <row r="6795" spans="1:20" x14ac:dyDescent="0.35">
      <c r="A6795">
        <f t="shared" si="213"/>
        <v>6795</v>
      </c>
      <c r="B6795" s="3" t="s">
        <v>72</v>
      </c>
      <c r="C6795" s="3" t="s">
        <v>89</v>
      </c>
      <c r="D6795" s="3" t="s">
        <v>47</v>
      </c>
      <c r="E6795">
        <v>2023</v>
      </c>
      <c r="F6795" s="3" t="str">
        <f t="shared" si="212"/>
        <v>COSpillCOULEE2023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</row>
    <row r="6796" spans="1:20" x14ac:dyDescent="0.35">
      <c r="A6796">
        <f t="shared" si="213"/>
        <v>6796</v>
      </c>
      <c r="B6796" s="3" t="s">
        <v>72</v>
      </c>
      <c r="C6796" s="3" t="s">
        <v>89</v>
      </c>
      <c r="D6796" s="3" t="s">
        <v>47</v>
      </c>
      <c r="E6796">
        <v>2024</v>
      </c>
      <c r="F6796" s="3" t="str">
        <f t="shared" si="212"/>
        <v>COSpillCOULEE2024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</row>
    <row r="6797" spans="1:20" x14ac:dyDescent="0.35">
      <c r="A6797">
        <f t="shared" si="213"/>
        <v>6797</v>
      </c>
      <c r="B6797" s="3" t="s">
        <v>72</v>
      </c>
      <c r="C6797" s="3" t="s">
        <v>89</v>
      </c>
      <c r="D6797" s="3" t="s">
        <v>47</v>
      </c>
      <c r="E6797">
        <v>2025</v>
      </c>
      <c r="F6797" s="3" t="str">
        <f t="shared" si="212"/>
        <v>COSpillCOULEE2025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</row>
    <row r="6798" spans="1:20" x14ac:dyDescent="0.35">
      <c r="A6798">
        <f t="shared" si="213"/>
        <v>6798</v>
      </c>
      <c r="B6798" s="3" t="s">
        <v>72</v>
      </c>
      <c r="C6798" s="3" t="s">
        <v>89</v>
      </c>
      <c r="D6798" s="3" t="s">
        <v>47</v>
      </c>
      <c r="E6798">
        <v>2026</v>
      </c>
      <c r="F6798" s="3" t="str">
        <f t="shared" si="212"/>
        <v>COSpillCOULEE2026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0</v>
      </c>
      <c r="T6798" s="9">
        <v>0</v>
      </c>
    </row>
    <row r="6799" spans="1:20" x14ac:dyDescent="0.35">
      <c r="A6799">
        <f t="shared" si="213"/>
        <v>6799</v>
      </c>
      <c r="B6799" s="3" t="s">
        <v>72</v>
      </c>
      <c r="C6799" s="3" t="s">
        <v>89</v>
      </c>
      <c r="D6799" s="3" t="s">
        <v>47</v>
      </c>
      <c r="E6799">
        <v>2027</v>
      </c>
      <c r="F6799" s="3" t="str">
        <f t="shared" si="212"/>
        <v>COSpillCOULEE2027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</row>
    <row r="6800" spans="1:20" x14ac:dyDescent="0.35">
      <c r="A6800">
        <f t="shared" si="213"/>
        <v>6800</v>
      </c>
      <c r="B6800" s="3" t="s">
        <v>72</v>
      </c>
      <c r="C6800" s="3" t="s">
        <v>89</v>
      </c>
      <c r="D6800" s="3" t="s">
        <v>47</v>
      </c>
      <c r="E6800">
        <v>2028</v>
      </c>
      <c r="F6800" s="3" t="str">
        <f t="shared" si="212"/>
        <v>COSpillCOULEE2028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</row>
    <row r="6801" spans="1:20" x14ac:dyDescent="0.35">
      <c r="A6801">
        <f t="shared" si="213"/>
        <v>6801</v>
      </c>
      <c r="B6801" s="3" t="s">
        <v>72</v>
      </c>
      <c r="C6801" s="3" t="s">
        <v>89</v>
      </c>
      <c r="D6801" s="3" t="s">
        <v>47</v>
      </c>
      <c r="E6801">
        <v>2029</v>
      </c>
      <c r="F6801" s="3" t="str">
        <f t="shared" si="212"/>
        <v>COSpillCOULEE2029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</row>
    <row r="6802" spans="1:20" x14ac:dyDescent="0.35">
      <c r="A6802">
        <f t="shared" si="213"/>
        <v>6802</v>
      </c>
      <c r="B6802" s="3" t="s">
        <v>72</v>
      </c>
      <c r="C6802" s="3" t="s">
        <v>89</v>
      </c>
      <c r="D6802" s="3" t="s">
        <v>48</v>
      </c>
      <c r="E6802">
        <v>2020</v>
      </c>
      <c r="F6802" s="3" t="str">
        <f t="shared" si="212"/>
        <v>COSpillCH JOE2020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</row>
    <row r="6803" spans="1:20" x14ac:dyDescent="0.35">
      <c r="A6803">
        <f t="shared" si="213"/>
        <v>6803</v>
      </c>
      <c r="B6803" s="3" t="s">
        <v>72</v>
      </c>
      <c r="C6803" s="3" t="s">
        <v>89</v>
      </c>
      <c r="D6803" s="3" t="s">
        <v>48</v>
      </c>
      <c r="E6803">
        <v>2021</v>
      </c>
      <c r="F6803" s="3" t="str">
        <f t="shared" si="212"/>
        <v>COSpillCH JOE2021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</row>
    <row r="6804" spans="1:20" x14ac:dyDescent="0.35">
      <c r="A6804">
        <f t="shared" si="213"/>
        <v>6804</v>
      </c>
      <c r="B6804" s="3" t="s">
        <v>72</v>
      </c>
      <c r="C6804" s="3" t="s">
        <v>89</v>
      </c>
      <c r="D6804" s="3" t="s">
        <v>48</v>
      </c>
      <c r="E6804">
        <v>2022</v>
      </c>
      <c r="F6804" s="3" t="str">
        <f t="shared" si="212"/>
        <v>COSpillCH JOE2022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  <c r="T6804" s="9">
        <v>0</v>
      </c>
    </row>
    <row r="6805" spans="1:20" x14ac:dyDescent="0.35">
      <c r="A6805">
        <f t="shared" si="213"/>
        <v>6805</v>
      </c>
      <c r="B6805" s="3" t="s">
        <v>72</v>
      </c>
      <c r="C6805" s="3" t="s">
        <v>89</v>
      </c>
      <c r="D6805" s="3" t="s">
        <v>48</v>
      </c>
      <c r="E6805">
        <v>2023</v>
      </c>
      <c r="F6805" s="3" t="str">
        <f t="shared" si="212"/>
        <v>COSpillCH JOE2023</v>
      </c>
      <c r="G6805" s="9">
        <v>0</v>
      </c>
      <c r="H6805" s="9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0</v>
      </c>
      <c r="S6805" s="9">
        <v>0</v>
      </c>
      <c r="T6805" s="9">
        <v>0</v>
      </c>
    </row>
    <row r="6806" spans="1:20" x14ac:dyDescent="0.35">
      <c r="A6806">
        <f t="shared" si="213"/>
        <v>6806</v>
      </c>
      <c r="B6806" s="3" t="s">
        <v>72</v>
      </c>
      <c r="C6806" s="3" t="s">
        <v>89</v>
      </c>
      <c r="D6806" s="3" t="s">
        <v>48</v>
      </c>
      <c r="E6806">
        <v>2024</v>
      </c>
      <c r="F6806" s="3" t="str">
        <f t="shared" si="212"/>
        <v>COSpillCH JOE2024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</row>
    <row r="6807" spans="1:20" x14ac:dyDescent="0.35">
      <c r="A6807">
        <f t="shared" si="213"/>
        <v>6807</v>
      </c>
      <c r="B6807" s="3" t="s">
        <v>72</v>
      </c>
      <c r="C6807" s="3" t="s">
        <v>89</v>
      </c>
      <c r="D6807" s="3" t="s">
        <v>48</v>
      </c>
      <c r="E6807">
        <v>2025</v>
      </c>
      <c r="F6807" s="3" t="str">
        <f t="shared" si="212"/>
        <v>COSpillCH JOE2025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  <c r="T6807" s="9">
        <v>0</v>
      </c>
    </row>
    <row r="6808" spans="1:20" x14ac:dyDescent="0.35">
      <c r="A6808">
        <f t="shared" si="213"/>
        <v>6808</v>
      </c>
      <c r="B6808" s="3" t="s">
        <v>72</v>
      </c>
      <c r="C6808" s="3" t="s">
        <v>89</v>
      </c>
      <c r="D6808" s="3" t="s">
        <v>48</v>
      </c>
      <c r="E6808">
        <v>2026</v>
      </c>
      <c r="F6808" s="3" t="str">
        <f t="shared" si="212"/>
        <v>COSpillCH JOE2026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0</v>
      </c>
      <c r="T6808" s="9">
        <v>0</v>
      </c>
    </row>
    <row r="6809" spans="1:20" x14ac:dyDescent="0.35">
      <c r="A6809">
        <f t="shared" si="213"/>
        <v>6809</v>
      </c>
      <c r="B6809" s="3" t="s">
        <v>72</v>
      </c>
      <c r="C6809" s="3" t="s">
        <v>89</v>
      </c>
      <c r="D6809" s="3" t="s">
        <v>48</v>
      </c>
      <c r="E6809">
        <v>2027</v>
      </c>
      <c r="F6809" s="3" t="str">
        <f t="shared" si="212"/>
        <v>COSpillCH JOE2027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</row>
    <row r="6810" spans="1:20" x14ac:dyDescent="0.35">
      <c r="A6810">
        <f t="shared" si="213"/>
        <v>6810</v>
      </c>
      <c r="B6810" s="3" t="s">
        <v>72</v>
      </c>
      <c r="C6810" s="3" t="s">
        <v>89</v>
      </c>
      <c r="D6810" s="3" t="s">
        <v>48</v>
      </c>
      <c r="E6810">
        <v>2028</v>
      </c>
      <c r="F6810" s="3" t="str">
        <f t="shared" si="212"/>
        <v>COSpillCH JOE2028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</row>
    <row r="6811" spans="1:20" x14ac:dyDescent="0.35">
      <c r="A6811">
        <f t="shared" si="213"/>
        <v>6811</v>
      </c>
      <c r="B6811" s="3" t="s">
        <v>72</v>
      </c>
      <c r="C6811" s="3" t="s">
        <v>89</v>
      </c>
      <c r="D6811" s="3" t="s">
        <v>48</v>
      </c>
      <c r="E6811">
        <v>2029</v>
      </c>
      <c r="F6811" s="3" t="str">
        <f t="shared" si="212"/>
        <v>COSpillCH JOE2029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</row>
    <row r="6812" spans="1:20" x14ac:dyDescent="0.35">
      <c r="A6812">
        <f t="shared" si="213"/>
        <v>6812</v>
      </c>
      <c r="B6812" s="3" t="s">
        <v>72</v>
      </c>
      <c r="C6812" s="3" t="s">
        <v>89</v>
      </c>
      <c r="D6812" s="3" t="s">
        <v>49</v>
      </c>
      <c r="E6812">
        <v>2020</v>
      </c>
      <c r="F6812" s="3" t="str">
        <f t="shared" si="212"/>
        <v>COSpillWELLS2020</v>
      </c>
      <c r="G6812" s="9">
        <v>1</v>
      </c>
      <c r="H6812" s="9">
        <v>1</v>
      </c>
      <c r="I6812" s="9">
        <v>1</v>
      </c>
      <c r="J6812" s="9">
        <v>1</v>
      </c>
      <c r="K6812" s="9">
        <v>1</v>
      </c>
      <c r="L6812" s="9">
        <v>1</v>
      </c>
      <c r="M6812" s="9">
        <v>1</v>
      </c>
      <c r="N6812" s="9">
        <v>1</v>
      </c>
      <c r="O6812" s="9">
        <v>1</v>
      </c>
      <c r="P6812" s="9">
        <v>1</v>
      </c>
      <c r="Q6812" s="9">
        <v>1</v>
      </c>
      <c r="R6812" s="9">
        <v>1</v>
      </c>
      <c r="S6812" s="9">
        <v>1</v>
      </c>
      <c r="T6812" s="9">
        <v>1</v>
      </c>
    </row>
    <row r="6813" spans="1:20" x14ac:dyDescent="0.35">
      <c r="A6813">
        <f t="shared" si="213"/>
        <v>6813</v>
      </c>
      <c r="B6813" s="3" t="s">
        <v>72</v>
      </c>
      <c r="C6813" s="3" t="s">
        <v>89</v>
      </c>
      <c r="D6813" s="3" t="s">
        <v>49</v>
      </c>
      <c r="E6813">
        <v>2021</v>
      </c>
      <c r="F6813" s="3" t="str">
        <f t="shared" si="212"/>
        <v>COSpillWELLS2021</v>
      </c>
      <c r="G6813" s="9">
        <v>1</v>
      </c>
      <c r="H6813" s="9">
        <v>1</v>
      </c>
      <c r="I6813" s="9">
        <v>1</v>
      </c>
      <c r="J6813" s="9">
        <v>1</v>
      </c>
      <c r="K6813" s="9">
        <v>1</v>
      </c>
      <c r="L6813" s="9">
        <v>1</v>
      </c>
      <c r="M6813" s="9">
        <v>1</v>
      </c>
      <c r="N6813" s="9">
        <v>1</v>
      </c>
      <c r="O6813" s="9">
        <v>1</v>
      </c>
      <c r="P6813" s="9">
        <v>1</v>
      </c>
      <c r="Q6813" s="9">
        <v>1</v>
      </c>
      <c r="R6813" s="9">
        <v>1</v>
      </c>
      <c r="S6813" s="9">
        <v>1</v>
      </c>
      <c r="T6813" s="9">
        <v>1</v>
      </c>
    </row>
    <row r="6814" spans="1:20" x14ac:dyDescent="0.35">
      <c r="A6814">
        <f t="shared" si="213"/>
        <v>6814</v>
      </c>
      <c r="B6814" s="3" t="s">
        <v>72</v>
      </c>
      <c r="C6814" s="3" t="s">
        <v>89</v>
      </c>
      <c r="D6814" s="3" t="s">
        <v>49</v>
      </c>
      <c r="E6814">
        <v>2022</v>
      </c>
      <c r="F6814" s="3" t="str">
        <f t="shared" si="212"/>
        <v>COSpillWELLS2022</v>
      </c>
      <c r="G6814" s="9">
        <v>1</v>
      </c>
      <c r="H6814" s="9">
        <v>1</v>
      </c>
      <c r="I6814" s="9">
        <v>1</v>
      </c>
      <c r="J6814" s="9">
        <v>1</v>
      </c>
      <c r="K6814" s="9">
        <v>1</v>
      </c>
      <c r="L6814" s="9">
        <v>1</v>
      </c>
      <c r="M6814" s="9">
        <v>1</v>
      </c>
      <c r="N6814" s="9">
        <v>1</v>
      </c>
      <c r="O6814" s="9">
        <v>1</v>
      </c>
      <c r="P6814" s="9">
        <v>1</v>
      </c>
      <c r="Q6814" s="9">
        <v>1</v>
      </c>
      <c r="R6814" s="9">
        <v>1</v>
      </c>
      <c r="S6814" s="9">
        <v>1</v>
      </c>
      <c r="T6814" s="9">
        <v>1</v>
      </c>
    </row>
    <row r="6815" spans="1:20" x14ac:dyDescent="0.35">
      <c r="A6815">
        <f t="shared" si="213"/>
        <v>6815</v>
      </c>
      <c r="B6815" s="3" t="s">
        <v>72</v>
      </c>
      <c r="C6815" s="3" t="s">
        <v>89</v>
      </c>
      <c r="D6815" s="3" t="s">
        <v>49</v>
      </c>
      <c r="E6815">
        <v>2023</v>
      </c>
      <c r="F6815" s="3" t="str">
        <f t="shared" si="212"/>
        <v>COSpillWELLS2023</v>
      </c>
      <c r="G6815" s="9">
        <v>1</v>
      </c>
      <c r="H6815" s="9">
        <v>1</v>
      </c>
      <c r="I6815" s="9">
        <v>1</v>
      </c>
      <c r="J6815" s="9">
        <v>1</v>
      </c>
      <c r="K6815" s="9">
        <v>1</v>
      </c>
      <c r="L6815" s="9">
        <v>1</v>
      </c>
      <c r="M6815" s="9">
        <v>1</v>
      </c>
      <c r="N6815" s="9">
        <v>1</v>
      </c>
      <c r="O6815" s="9">
        <v>1</v>
      </c>
      <c r="P6815" s="9">
        <v>1</v>
      </c>
      <c r="Q6815" s="9">
        <v>1</v>
      </c>
      <c r="R6815" s="9">
        <v>1</v>
      </c>
      <c r="S6815" s="9">
        <v>1</v>
      </c>
      <c r="T6815" s="9">
        <v>1</v>
      </c>
    </row>
    <row r="6816" spans="1:20" x14ac:dyDescent="0.35">
      <c r="A6816">
        <f t="shared" si="213"/>
        <v>6816</v>
      </c>
      <c r="B6816" s="3" t="s">
        <v>72</v>
      </c>
      <c r="C6816" s="3" t="s">
        <v>89</v>
      </c>
      <c r="D6816" s="3" t="s">
        <v>49</v>
      </c>
      <c r="E6816">
        <v>2024</v>
      </c>
      <c r="F6816" s="3" t="str">
        <f t="shared" si="212"/>
        <v>COSpillWELLS2024</v>
      </c>
      <c r="G6816" s="9">
        <v>1</v>
      </c>
      <c r="H6816" s="9">
        <v>1</v>
      </c>
      <c r="I6816" s="9">
        <v>1</v>
      </c>
      <c r="J6816" s="9">
        <v>1</v>
      </c>
      <c r="K6816" s="9">
        <v>1</v>
      </c>
      <c r="L6816" s="9">
        <v>1</v>
      </c>
      <c r="M6816" s="9">
        <v>1</v>
      </c>
      <c r="N6816" s="9">
        <v>1</v>
      </c>
      <c r="O6816" s="9">
        <v>1</v>
      </c>
      <c r="P6816" s="9">
        <v>1</v>
      </c>
      <c r="Q6816" s="9">
        <v>1</v>
      </c>
      <c r="R6816" s="9">
        <v>1</v>
      </c>
      <c r="S6816" s="9">
        <v>1</v>
      </c>
      <c r="T6816" s="9">
        <v>1</v>
      </c>
    </row>
    <row r="6817" spans="1:20" x14ac:dyDescent="0.35">
      <c r="A6817">
        <f t="shared" si="213"/>
        <v>6817</v>
      </c>
      <c r="B6817" s="3" t="s">
        <v>72</v>
      </c>
      <c r="C6817" s="3" t="s">
        <v>89</v>
      </c>
      <c r="D6817" s="3" t="s">
        <v>49</v>
      </c>
      <c r="E6817">
        <v>2025</v>
      </c>
      <c r="F6817" s="3" t="str">
        <f t="shared" si="212"/>
        <v>COSpillWELLS2025</v>
      </c>
      <c r="G6817" s="9">
        <v>1</v>
      </c>
      <c r="H6817" s="9">
        <v>1</v>
      </c>
      <c r="I6817" s="9">
        <v>1</v>
      </c>
      <c r="J6817" s="9">
        <v>1</v>
      </c>
      <c r="K6817" s="9">
        <v>1</v>
      </c>
      <c r="L6817" s="9">
        <v>1</v>
      </c>
      <c r="M6817" s="9">
        <v>1</v>
      </c>
      <c r="N6817" s="9">
        <v>1</v>
      </c>
      <c r="O6817" s="9">
        <v>1</v>
      </c>
      <c r="P6817" s="9">
        <v>1</v>
      </c>
      <c r="Q6817" s="9">
        <v>1</v>
      </c>
      <c r="R6817" s="9">
        <v>1</v>
      </c>
      <c r="S6817" s="9">
        <v>1</v>
      </c>
      <c r="T6817" s="9">
        <v>1</v>
      </c>
    </row>
    <row r="6818" spans="1:20" x14ac:dyDescent="0.35">
      <c r="A6818">
        <f t="shared" si="213"/>
        <v>6818</v>
      </c>
      <c r="B6818" s="3" t="s">
        <v>72</v>
      </c>
      <c r="C6818" s="3" t="s">
        <v>89</v>
      </c>
      <c r="D6818" s="3" t="s">
        <v>49</v>
      </c>
      <c r="E6818">
        <v>2026</v>
      </c>
      <c r="F6818" s="3" t="str">
        <f t="shared" si="212"/>
        <v>COSpillWELLS2026</v>
      </c>
      <c r="G6818" s="9">
        <v>1</v>
      </c>
      <c r="H6818" s="9">
        <v>1</v>
      </c>
      <c r="I6818" s="9">
        <v>1</v>
      </c>
      <c r="J6818" s="9">
        <v>1</v>
      </c>
      <c r="K6818" s="9">
        <v>1</v>
      </c>
      <c r="L6818" s="9">
        <v>1</v>
      </c>
      <c r="M6818" s="9">
        <v>1</v>
      </c>
      <c r="N6818" s="9">
        <v>1</v>
      </c>
      <c r="O6818" s="9">
        <v>1</v>
      </c>
      <c r="P6818" s="9">
        <v>1</v>
      </c>
      <c r="Q6818" s="9">
        <v>1</v>
      </c>
      <c r="R6818" s="9">
        <v>1</v>
      </c>
      <c r="S6818" s="9">
        <v>1</v>
      </c>
      <c r="T6818" s="9">
        <v>1</v>
      </c>
    </row>
    <row r="6819" spans="1:20" x14ac:dyDescent="0.35">
      <c r="A6819">
        <f t="shared" si="213"/>
        <v>6819</v>
      </c>
      <c r="B6819" s="3" t="s">
        <v>72</v>
      </c>
      <c r="C6819" s="3" t="s">
        <v>89</v>
      </c>
      <c r="D6819" s="3" t="s">
        <v>49</v>
      </c>
      <c r="E6819">
        <v>2027</v>
      </c>
      <c r="F6819" s="3" t="str">
        <f t="shared" si="212"/>
        <v>COSpillWELLS2027</v>
      </c>
      <c r="G6819" s="9">
        <v>1</v>
      </c>
      <c r="H6819" s="9">
        <v>1</v>
      </c>
      <c r="I6819" s="9">
        <v>1</v>
      </c>
      <c r="J6819" s="9">
        <v>1</v>
      </c>
      <c r="K6819" s="9">
        <v>1</v>
      </c>
      <c r="L6819" s="9">
        <v>1</v>
      </c>
      <c r="M6819" s="9">
        <v>1</v>
      </c>
      <c r="N6819" s="9">
        <v>1</v>
      </c>
      <c r="O6819" s="9">
        <v>1</v>
      </c>
      <c r="P6819" s="9">
        <v>1</v>
      </c>
      <c r="Q6819" s="9">
        <v>1</v>
      </c>
      <c r="R6819" s="9">
        <v>1</v>
      </c>
      <c r="S6819" s="9">
        <v>1</v>
      </c>
      <c r="T6819" s="9">
        <v>1</v>
      </c>
    </row>
    <row r="6820" spans="1:20" x14ac:dyDescent="0.35">
      <c r="A6820">
        <f t="shared" si="213"/>
        <v>6820</v>
      </c>
      <c r="B6820" s="3" t="s">
        <v>72</v>
      </c>
      <c r="C6820" s="3" t="s">
        <v>89</v>
      </c>
      <c r="D6820" s="3" t="s">
        <v>49</v>
      </c>
      <c r="E6820">
        <v>2028</v>
      </c>
      <c r="F6820" s="3" t="str">
        <f t="shared" si="212"/>
        <v>COSpillWELLS2028</v>
      </c>
      <c r="G6820" s="9">
        <v>1</v>
      </c>
      <c r="H6820" s="9">
        <v>1</v>
      </c>
      <c r="I6820" s="9">
        <v>1</v>
      </c>
      <c r="J6820" s="9">
        <v>1</v>
      </c>
      <c r="K6820" s="9">
        <v>1</v>
      </c>
      <c r="L6820" s="9">
        <v>1</v>
      </c>
      <c r="M6820" s="9">
        <v>1</v>
      </c>
      <c r="N6820" s="9">
        <v>1</v>
      </c>
      <c r="O6820" s="9">
        <v>1</v>
      </c>
      <c r="P6820" s="9">
        <v>1</v>
      </c>
      <c r="Q6820" s="9">
        <v>1</v>
      </c>
      <c r="R6820" s="9">
        <v>1</v>
      </c>
      <c r="S6820" s="9">
        <v>1</v>
      </c>
      <c r="T6820" s="9">
        <v>1</v>
      </c>
    </row>
    <row r="6821" spans="1:20" x14ac:dyDescent="0.35">
      <c r="A6821">
        <f t="shared" si="213"/>
        <v>6821</v>
      </c>
      <c r="B6821" s="3" t="s">
        <v>72</v>
      </c>
      <c r="C6821" s="3" t="s">
        <v>89</v>
      </c>
      <c r="D6821" s="3" t="s">
        <v>49</v>
      </c>
      <c r="E6821">
        <v>2029</v>
      </c>
      <c r="F6821" s="3" t="str">
        <f t="shared" si="212"/>
        <v>COSpillWELLS2029</v>
      </c>
      <c r="G6821" s="9">
        <v>1</v>
      </c>
      <c r="H6821" s="9">
        <v>1</v>
      </c>
      <c r="I6821" s="9">
        <v>1</v>
      </c>
      <c r="J6821" s="9">
        <v>1</v>
      </c>
      <c r="K6821" s="9">
        <v>1</v>
      </c>
      <c r="L6821" s="9">
        <v>1</v>
      </c>
      <c r="M6821" s="9">
        <v>1</v>
      </c>
      <c r="N6821" s="9">
        <v>1</v>
      </c>
      <c r="O6821" s="9">
        <v>1</v>
      </c>
      <c r="P6821" s="9">
        <v>1</v>
      </c>
      <c r="Q6821" s="9">
        <v>1</v>
      </c>
      <c r="R6821" s="9">
        <v>1</v>
      </c>
      <c r="S6821" s="9">
        <v>1</v>
      </c>
      <c r="T6821" s="9">
        <v>1</v>
      </c>
    </row>
    <row r="6822" spans="1:20" x14ac:dyDescent="0.35">
      <c r="A6822">
        <f t="shared" si="213"/>
        <v>6822</v>
      </c>
      <c r="B6822" s="3" t="s">
        <v>72</v>
      </c>
      <c r="C6822" s="3" t="s">
        <v>89</v>
      </c>
      <c r="D6822" s="3" t="s">
        <v>50</v>
      </c>
      <c r="E6822">
        <v>2020</v>
      </c>
      <c r="F6822" s="3" t="str">
        <f t="shared" si="212"/>
        <v>COSpillCHELAN2020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0</v>
      </c>
      <c r="T6822" s="9">
        <v>0</v>
      </c>
    </row>
    <row r="6823" spans="1:20" x14ac:dyDescent="0.35">
      <c r="A6823">
        <f t="shared" si="213"/>
        <v>6823</v>
      </c>
      <c r="B6823" s="3" t="s">
        <v>72</v>
      </c>
      <c r="C6823" s="3" t="s">
        <v>89</v>
      </c>
      <c r="D6823" s="3" t="s">
        <v>50</v>
      </c>
      <c r="E6823">
        <v>2021</v>
      </c>
      <c r="F6823" s="3" t="str">
        <f t="shared" si="212"/>
        <v>COSpillCHELAN2021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</row>
    <row r="6824" spans="1:20" x14ac:dyDescent="0.35">
      <c r="A6824">
        <f t="shared" si="213"/>
        <v>6824</v>
      </c>
      <c r="B6824" s="3" t="s">
        <v>72</v>
      </c>
      <c r="C6824" s="3" t="s">
        <v>89</v>
      </c>
      <c r="D6824" s="3" t="s">
        <v>50</v>
      </c>
      <c r="E6824">
        <v>2022</v>
      </c>
      <c r="F6824" s="3" t="str">
        <f t="shared" si="212"/>
        <v>COSpillCHELAN2022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</row>
    <row r="6825" spans="1:20" x14ac:dyDescent="0.35">
      <c r="A6825">
        <f t="shared" si="213"/>
        <v>6825</v>
      </c>
      <c r="B6825" s="3" t="s">
        <v>72</v>
      </c>
      <c r="C6825" s="3" t="s">
        <v>89</v>
      </c>
      <c r="D6825" s="3" t="s">
        <v>50</v>
      </c>
      <c r="E6825">
        <v>2023</v>
      </c>
      <c r="F6825" s="3" t="str">
        <f t="shared" si="212"/>
        <v>COSpillCHELAN2023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</row>
    <row r="6826" spans="1:20" x14ac:dyDescent="0.35">
      <c r="A6826">
        <f t="shared" si="213"/>
        <v>6826</v>
      </c>
      <c r="B6826" s="3" t="s">
        <v>72</v>
      </c>
      <c r="C6826" s="3" t="s">
        <v>89</v>
      </c>
      <c r="D6826" s="3" t="s">
        <v>50</v>
      </c>
      <c r="E6826">
        <v>2024</v>
      </c>
      <c r="F6826" s="3" t="str">
        <f t="shared" si="212"/>
        <v>COSpillCHELAN2024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  <c r="T6826" s="9">
        <v>0</v>
      </c>
    </row>
    <row r="6827" spans="1:20" x14ac:dyDescent="0.35">
      <c r="A6827">
        <f t="shared" si="213"/>
        <v>6827</v>
      </c>
      <c r="B6827" s="3" t="s">
        <v>72</v>
      </c>
      <c r="C6827" s="3" t="s">
        <v>89</v>
      </c>
      <c r="D6827" s="3" t="s">
        <v>50</v>
      </c>
      <c r="E6827">
        <v>2025</v>
      </c>
      <c r="F6827" s="3" t="str">
        <f t="shared" si="212"/>
        <v>COSpillCHELAN2025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</row>
    <row r="6828" spans="1:20" x14ac:dyDescent="0.35">
      <c r="A6828">
        <f t="shared" si="213"/>
        <v>6828</v>
      </c>
      <c r="B6828" s="3" t="s">
        <v>72</v>
      </c>
      <c r="C6828" s="3" t="s">
        <v>89</v>
      </c>
      <c r="D6828" s="3" t="s">
        <v>50</v>
      </c>
      <c r="E6828">
        <v>2026</v>
      </c>
      <c r="F6828" s="3" t="str">
        <f t="shared" si="212"/>
        <v>COSpillCHELAN2026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</row>
    <row r="6829" spans="1:20" x14ac:dyDescent="0.35">
      <c r="A6829">
        <f t="shared" si="213"/>
        <v>6829</v>
      </c>
      <c r="B6829" s="3" t="s">
        <v>72</v>
      </c>
      <c r="C6829" s="3" t="s">
        <v>89</v>
      </c>
      <c r="D6829" s="3" t="s">
        <v>50</v>
      </c>
      <c r="E6829">
        <v>2027</v>
      </c>
      <c r="F6829" s="3" t="str">
        <f t="shared" si="212"/>
        <v>COSpillCHELAN2027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  <c r="Q6829" s="9">
        <v>0</v>
      </c>
      <c r="R6829" s="9">
        <v>0</v>
      </c>
      <c r="S6829" s="9">
        <v>0</v>
      </c>
      <c r="T6829" s="9">
        <v>0</v>
      </c>
    </row>
    <row r="6830" spans="1:20" x14ac:dyDescent="0.35">
      <c r="A6830">
        <f t="shared" si="213"/>
        <v>6830</v>
      </c>
      <c r="B6830" s="3" t="s">
        <v>72</v>
      </c>
      <c r="C6830" s="3" t="s">
        <v>89</v>
      </c>
      <c r="D6830" s="3" t="s">
        <v>50</v>
      </c>
      <c r="E6830">
        <v>2028</v>
      </c>
      <c r="F6830" s="3" t="str">
        <f t="shared" si="212"/>
        <v>COSpillCHELAN2028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</row>
    <row r="6831" spans="1:20" x14ac:dyDescent="0.35">
      <c r="A6831">
        <f t="shared" si="213"/>
        <v>6831</v>
      </c>
      <c r="B6831" s="3" t="s">
        <v>72</v>
      </c>
      <c r="C6831" s="3" t="s">
        <v>89</v>
      </c>
      <c r="D6831" s="3" t="s">
        <v>50</v>
      </c>
      <c r="E6831">
        <v>2029</v>
      </c>
      <c r="F6831" s="3" t="str">
        <f t="shared" si="212"/>
        <v>COSpillCHELAN2029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</row>
    <row r="6832" spans="1:20" x14ac:dyDescent="0.35">
      <c r="A6832">
        <f t="shared" si="213"/>
        <v>6832</v>
      </c>
      <c r="B6832" s="3" t="s">
        <v>72</v>
      </c>
      <c r="C6832" s="3" t="s">
        <v>89</v>
      </c>
      <c r="D6832" s="3" t="s">
        <v>51</v>
      </c>
      <c r="E6832">
        <v>2020</v>
      </c>
      <c r="F6832" s="3" t="str">
        <f t="shared" si="212"/>
        <v>COSpillR RECH2020</v>
      </c>
      <c r="G6832" s="9">
        <v>6.7000000000000004E-2</v>
      </c>
      <c r="H6832" s="9">
        <v>6.7000000000000004E-2</v>
      </c>
      <c r="I6832" s="9">
        <v>6.7000000000000004E-2</v>
      </c>
      <c r="J6832" s="9">
        <v>6.7000000000000004E-2</v>
      </c>
      <c r="K6832" s="9">
        <v>6.7000000000000004E-2</v>
      </c>
      <c r="L6832" s="9">
        <v>6.7000000000000004E-2</v>
      </c>
      <c r="M6832" s="9">
        <v>0.42699999999999999</v>
      </c>
      <c r="N6832" s="9">
        <v>0.42699999999999999</v>
      </c>
      <c r="O6832" s="9">
        <v>0.42699999999999999</v>
      </c>
      <c r="P6832" s="9">
        <v>0.42699999999999999</v>
      </c>
      <c r="Q6832" s="9">
        <v>0.42699999999999999</v>
      </c>
      <c r="R6832" s="9">
        <v>0.42699999999999999</v>
      </c>
      <c r="S6832" s="9">
        <v>0.42699999999999999</v>
      </c>
      <c r="T6832" s="9">
        <v>6.7000000000000004E-2</v>
      </c>
    </row>
    <row r="6833" spans="1:20" x14ac:dyDescent="0.35">
      <c r="A6833">
        <f t="shared" si="213"/>
        <v>6833</v>
      </c>
      <c r="B6833" s="3" t="s">
        <v>72</v>
      </c>
      <c r="C6833" s="3" t="s">
        <v>89</v>
      </c>
      <c r="D6833" s="3" t="s">
        <v>51</v>
      </c>
      <c r="E6833">
        <v>2021</v>
      </c>
      <c r="F6833" s="3" t="str">
        <f t="shared" si="212"/>
        <v>COSpillR RECH2021</v>
      </c>
      <c r="G6833" s="9">
        <v>6.7000000000000004E-2</v>
      </c>
      <c r="H6833" s="9">
        <v>6.7000000000000004E-2</v>
      </c>
      <c r="I6833" s="9">
        <v>6.7000000000000004E-2</v>
      </c>
      <c r="J6833" s="9">
        <v>6.7000000000000004E-2</v>
      </c>
      <c r="K6833" s="9">
        <v>6.7000000000000004E-2</v>
      </c>
      <c r="L6833" s="9">
        <v>6.7000000000000004E-2</v>
      </c>
      <c r="M6833" s="9">
        <v>0.42699999999999999</v>
      </c>
      <c r="N6833" s="9">
        <v>0.42699999999999999</v>
      </c>
      <c r="O6833" s="9">
        <v>0.42699999999999999</v>
      </c>
      <c r="P6833" s="9">
        <v>0.42699999999999999</v>
      </c>
      <c r="Q6833" s="9">
        <v>0.42699999999999999</v>
      </c>
      <c r="R6833" s="9">
        <v>0.42699999999999999</v>
      </c>
      <c r="S6833" s="9">
        <v>0.42699999999999999</v>
      </c>
      <c r="T6833" s="9">
        <v>6.7000000000000004E-2</v>
      </c>
    </row>
    <row r="6834" spans="1:20" x14ac:dyDescent="0.35">
      <c r="A6834">
        <f t="shared" si="213"/>
        <v>6834</v>
      </c>
      <c r="B6834" s="3" t="s">
        <v>72</v>
      </c>
      <c r="C6834" s="3" t="s">
        <v>89</v>
      </c>
      <c r="D6834" s="3" t="s">
        <v>51</v>
      </c>
      <c r="E6834">
        <v>2022</v>
      </c>
      <c r="F6834" s="3" t="str">
        <f t="shared" si="212"/>
        <v>COSpillR RECH2022</v>
      </c>
      <c r="G6834" s="9">
        <v>6.7000000000000004E-2</v>
      </c>
      <c r="H6834" s="9">
        <v>6.7000000000000004E-2</v>
      </c>
      <c r="I6834" s="9">
        <v>6.7000000000000004E-2</v>
      </c>
      <c r="J6834" s="9">
        <v>6.7000000000000004E-2</v>
      </c>
      <c r="K6834" s="9">
        <v>6.7000000000000004E-2</v>
      </c>
      <c r="L6834" s="9">
        <v>6.7000000000000004E-2</v>
      </c>
      <c r="M6834" s="9">
        <v>0.42699999999999999</v>
      </c>
      <c r="N6834" s="9">
        <v>0.42699999999999999</v>
      </c>
      <c r="O6834" s="9">
        <v>0.42699999999999999</v>
      </c>
      <c r="P6834" s="9">
        <v>0.42699999999999999</v>
      </c>
      <c r="Q6834" s="9">
        <v>0.42699999999999999</v>
      </c>
      <c r="R6834" s="9">
        <v>0.42699999999999999</v>
      </c>
      <c r="S6834" s="9">
        <v>0.42699999999999999</v>
      </c>
      <c r="T6834" s="9">
        <v>6.7000000000000004E-2</v>
      </c>
    </row>
    <row r="6835" spans="1:20" x14ac:dyDescent="0.35">
      <c r="A6835">
        <f t="shared" si="213"/>
        <v>6835</v>
      </c>
      <c r="B6835" s="3" t="s">
        <v>72</v>
      </c>
      <c r="C6835" s="3" t="s">
        <v>89</v>
      </c>
      <c r="D6835" s="3" t="s">
        <v>51</v>
      </c>
      <c r="E6835">
        <v>2023</v>
      </c>
      <c r="F6835" s="3" t="str">
        <f t="shared" si="212"/>
        <v>COSpillR RECH2023</v>
      </c>
      <c r="G6835" s="9">
        <v>6.7000000000000004E-2</v>
      </c>
      <c r="H6835" s="9">
        <v>6.7000000000000004E-2</v>
      </c>
      <c r="I6835" s="9">
        <v>6.7000000000000004E-2</v>
      </c>
      <c r="J6835" s="9">
        <v>6.7000000000000004E-2</v>
      </c>
      <c r="K6835" s="9">
        <v>6.7000000000000004E-2</v>
      </c>
      <c r="L6835" s="9">
        <v>6.7000000000000004E-2</v>
      </c>
      <c r="M6835" s="9">
        <v>0.42699999999999999</v>
      </c>
      <c r="N6835" s="9">
        <v>0.42699999999999999</v>
      </c>
      <c r="O6835" s="9">
        <v>0.42699999999999999</v>
      </c>
      <c r="P6835" s="9">
        <v>0.42699999999999999</v>
      </c>
      <c r="Q6835" s="9">
        <v>0.42699999999999999</v>
      </c>
      <c r="R6835" s="9">
        <v>0.42699999999999999</v>
      </c>
      <c r="S6835" s="9">
        <v>0.42699999999999999</v>
      </c>
      <c r="T6835" s="9">
        <v>6.7000000000000004E-2</v>
      </c>
    </row>
    <row r="6836" spans="1:20" x14ac:dyDescent="0.35">
      <c r="A6836">
        <f t="shared" si="213"/>
        <v>6836</v>
      </c>
      <c r="B6836" s="3" t="s">
        <v>72</v>
      </c>
      <c r="C6836" s="3" t="s">
        <v>89</v>
      </c>
      <c r="D6836" s="3" t="s">
        <v>51</v>
      </c>
      <c r="E6836">
        <v>2024</v>
      </c>
      <c r="F6836" s="3" t="str">
        <f t="shared" si="212"/>
        <v>COSpillR RECH2024</v>
      </c>
      <c r="G6836" s="9">
        <v>6.7000000000000004E-2</v>
      </c>
      <c r="H6836" s="9">
        <v>6.7000000000000004E-2</v>
      </c>
      <c r="I6836" s="9">
        <v>6.7000000000000004E-2</v>
      </c>
      <c r="J6836" s="9">
        <v>6.7000000000000004E-2</v>
      </c>
      <c r="K6836" s="9">
        <v>6.7000000000000004E-2</v>
      </c>
      <c r="L6836" s="9">
        <v>6.7000000000000004E-2</v>
      </c>
      <c r="M6836" s="9">
        <v>0.42699999999999999</v>
      </c>
      <c r="N6836" s="9">
        <v>0.42699999999999999</v>
      </c>
      <c r="O6836" s="9">
        <v>0.42699999999999999</v>
      </c>
      <c r="P6836" s="9">
        <v>0.42699999999999999</v>
      </c>
      <c r="Q6836" s="9">
        <v>0.42699999999999999</v>
      </c>
      <c r="R6836" s="9">
        <v>0.42699999999999999</v>
      </c>
      <c r="S6836" s="9">
        <v>0.42699999999999999</v>
      </c>
      <c r="T6836" s="9">
        <v>6.7000000000000004E-2</v>
      </c>
    </row>
    <row r="6837" spans="1:20" x14ac:dyDescent="0.35">
      <c r="A6837">
        <f t="shared" si="213"/>
        <v>6837</v>
      </c>
      <c r="B6837" s="3" t="s">
        <v>72</v>
      </c>
      <c r="C6837" s="3" t="s">
        <v>89</v>
      </c>
      <c r="D6837" s="3" t="s">
        <v>51</v>
      </c>
      <c r="E6837">
        <v>2025</v>
      </c>
      <c r="F6837" s="3" t="str">
        <f t="shared" si="212"/>
        <v>COSpillR RECH2025</v>
      </c>
      <c r="G6837" s="9">
        <v>6.7000000000000004E-2</v>
      </c>
      <c r="H6837" s="9">
        <v>6.7000000000000004E-2</v>
      </c>
      <c r="I6837" s="9">
        <v>6.7000000000000004E-2</v>
      </c>
      <c r="J6837" s="9">
        <v>6.7000000000000004E-2</v>
      </c>
      <c r="K6837" s="9">
        <v>6.7000000000000004E-2</v>
      </c>
      <c r="L6837" s="9">
        <v>6.7000000000000004E-2</v>
      </c>
      <c r="M6837" s="9">
        <v>0.42699999999999999</v>
      </c>
      <c r="N6837" s="9">
        <v>0.42699999999999999</v>
      </c>
      <c r="O6837" s="9">
        <v>0.42699999999999999</v>
      </c>
      <c r="P6837" s="9">
        <v>0.42699999999999999</v>
      </c>
      <c r="Q6837" s="9">
        <v>0.42699999999999999</v>
      </c>
      <c r="R6837" s="9">
        <v>0.42699999999999999</v>
      </c>
      <c r="S6837" s="9">
        <v>0.42699999999999999</v>
      </c>
      <c r="T6837" s="9">
        <v>6.7000000000000004E-2</v>
      </c>
    </row>
    <row r="6838" spans="1:20" x14ac:dyDescent="0.35">
      <c r="A6838">
        <f t="shared" si="213"/>
        <v>6838</v>
      </c>
      <c r="B6838" s="3" t="s">
        <v>72</v>
      </c>
      <c r="C6838" s="3" t="s">
        <v>89</v>
      </c>
      <c r="D6838" s="3" t="s">
        <v>51</v>
      </c>
      <c r="E6838">
        <v>2026</v>
      </c>
      <c r="F6838" s="3" t="str">
        <f t="shared" si="212"/>
        <v>COSpillR RECH2026</v>
      </c>
      <c r="G6838" s="9">
        <v>6.7000000000000004E-2</v>
      </c>
      <c r="H6838" s="9">
        <v>6.7000000000000004E-2</v>
      </c>
      <c r="I6838" s="9">
        <v>6.7000000000000004E-2</v>
      </c>
      <c r="J6838" s="9">
        <v>6.7000000000000004E-2</v>
      </c>
      <c r="K6838" s="9">
        <v>6.7000000000000004E-2</v>
      </c>
      <c r="L6838" s="9">
        <v>6.7000000000000004E-2</v>
      </c>
      <c r="M6838" s="9">
        <v>0.42699999999999999</v>
      </c>
      <c r="N6838" s="9">
        <v>0.42699999999999999</v>
      </c>
      <c r="O6838" s="9">
        <v>0.42699999999999999</v>
      </c>
      <c r="P6838" s="9">
        <v>0.42699999999999999</v>
      </c>
      <c r="Q6838" s="9">
        <v>0.42699999999999999</v>
      </c>
      <c r="R6838" s="9">
        <v>0.42699999999999999</v>
      </c>
      <c r="S6838" s="9">
        <v>0.42699999999999999</v>
      </c>
      <c r="T6838" s="9">
        <v>6.7000000000000004E-2</v>
      </c>
    </row>
    <row r="6839" spans="1:20" x14ac:dyDescent="0.35">
      <c r="A6839">
        <f t="shared" si="213"/>
        <v>6839</v>
      </c>
      <c r="B6839" s="3" t="s">
        <v>72</v>
      </c>
      <c r="C6839" s="3" t="s">
        <v>89</v>
      </c>
      <c r="D6839" s="3" t="s">
        <v>51</v>
      </c>
      <c r="E6839">
        <v>2027</v>
      </c>
      <c r="F6839" s="3" t="str">
        <f t="shared" si="212"/>
        <v>COSpillR RECH2027</v>
      </c>
      <c r="G6839" s="9">
        <v>6.7000000000000004E-2</v>
      </c>
      <c r="H6839" s="9">
        <v>6.7000000000000004E-2</v>
      </c>
      <c r="I6839" s="9">
        <v>6.7000000000000004E-2</v>
      </c>
      <c r="J6839" s="9">
        <v>6.7000000000000004E-2</v>
      </c>
      <c r="K6839" s="9">
        <v>6.7000000000000004E-2</v>
      </c>
      <c r="L6839" s="9">
        <v>6.7000000000000004E-2</v>
      </c>
      <c r="M6839" s="9">
        <v>0.42699999999999999</v>
      </c>
      <c r="N6839" s="9">
        <v>0.42699999999999999</v>
      </c>
      <c r="O6839" s="9">
        <v>0.42699999999999999</v>
      </c>
      <c r="P6839" s="9">
        <v>0.42699999999999999</v>
      </c>
      <c r="Q6839" s="9">
        <v>0.42699999999999999</v>
      </c>
      <c r="R6839" s="9">
        <v>0.42699999999999999</v>
      </c>
      <c r="S6839" s="9">
        <v>0.42699999999999999</v>
      </c>
      <c r="T6839" s="9">
        <v>6.7000000000000004E-2</v>
      </c>
    </row>
    <row r="6840" spans="1:20" x14ac:dyDescent="0.35">
      <c r="A6840">
        <f t="shared" si="213"/>
        <v>6840</v>
      </c>
      <c r="B6840" s="3" t="s">
        <v>72</v>
      </c>
      <c r="C6840" s="3" t="s">
        <v>89</v>
      </c>
      <c r="D6840" s="3" t="s">
        <v>51</v>
      </c>
      <c r="E6840">
        <v>2028</v>
      </c>
      <c r="F6840" s="3" t="str">
        <f t="shared" si="212"/>
        <v>COSpillR RECH2028</v>
      </c>
      <c r="G6840" s="9">
        <v>6.7000000000000004E-2</v>
      </c>
      <c r="H6840" s="9">
        <v>6.7000000000000004E-2</v>
      </c>
      <c r="I6840" s="9">
        <v>6.7000000000000004E-2</v>
      </c>
      <c r="J6840" s="9">
        <v>6.7000000000000004E-2</v>
      </c>
      <c r="K6840" s="9">
        <v>6.7000000000000004E-2</v>
      </c>
      <c r="L6840" s="9">
        <v>6.7000000000000004E-2</v>
      </c>
      <c r="M6840" s="9">
        <v>0.42699999999999999</v>
      </c>
      <c r="N6840" s="9">
        <v>0.42699999999999999</v>
      </c>
      <c r="O6840" s="9">
        <v>0.42699999999999999</v>
      </c>
      <c r="P6840" s="9">
        <v>0.42699999999999999</v>
      </c>
      <c r="Q6840" s="9">
        <v>0.42699999999999999</v>
      </c>
      <c r="R6840" s="9">
        <v>0.42699999999999999</v>
      </c>
      <c r="S6840" s="9">
        <v>0.42699999999999999</v>
      </c>
      <c r="T6840" s="9">
        <v>6.7000000000000004E-2</v>
      </c>
    </row>
    <row r="6841" spans="1:20" x14ac:dyDescent="0.35">
      <c r="A6841">
        <f t="shared" si="213"/>
        <v>6841</v>
      </c>
      <c r="B6841" s="3" t="s">
        <v>72</v>
      </c>
      <c r="C6841" s="3" t="s">
        <v>89</v>
      </c>
      <c r="D6841" s="3" t="s">
        <v>51</v>
      </c>
      <c r="E6841">
        <v>2029</v>
      </c>
      <c r="F6841" s="3" t="str">
        <f t="shared" si="212"/>
        <v>COSpillR RECH2029</v>
      </c>
      <c r="G6841" s="9">
        <v>6.7000000000000004E-2</v>
      </c>
      <c r="H6841" s="9">
        <v>6.7000000000000004E-2</v>
      </c>
      <c r="I6841" s="9">
        <v>6.7000000000000004E-2</v>
      </c>
      <c r="J6841" s="9">
        <v>6.7000000000000004E-2</v>
      </c>
      <c r="K6841" s="9">
        <v>6.7000000000000004E-2</v>
      </c>
      <c r="L6841" s="9">
        <v>6.7000000000000004E-2</v>
      </c>
      <c r="M6841" s="9">
        <v>0.42699999999999999</v>
      </c>
      <c r="N6841" s="9">
        <v>0.42699999999999999</v>
      </c>
      <c r="O6841" s="9">
        <v>0.42699999999999999</v>
      </c>
      <c r="P6841" s="9">
        <v>0.42699999999999999</v>
      </c>
      <c r="Q6841" s="9">
        <v>0.42699999999999999</v>
      </c>
      <c r="R6841" s="9">
        <v>0.42699999999999999</v>
      </c>
      <c r="S6841" s="9">
        <v>0.42699999999999999</v>
      </c>
      <c r="T6841" s="9">
        <v>6.7000000000000004E-2</v>
      </c>
    </row>
    <row r="6842" spans="1:20" x14ac:dyDescent="0.35">
      <c r="A6842">
        <f t="shared" si="213"/>
        <v>6842</v>
      </c>
      <c r="B6842" s="3" t="s">
        <v>72</v>
      </c>
      <c r="C6842" s="3" t="s">
        <v>89</v>
      </c>
      <c r="D6842" s="3" t="s">
        <v>52</v>
      </c>
      <c r="E6842">
        <v>2020</v>
      </c>
      <c r="F6842" s="3" t="str">
        <f t="shared" si="212"/>
        <v>COSpillROCK I2020</v>
      </c>
      <c r="G6842" s="9">
        <v>0.16800000000000001</v>
      </c>
      <c r="H6842" s="9">
        <v>0.16800000000000001</v>
      </c>
      <c r="I6842" s="9">
        <v>0.16800000000000001</v>
      </c>
      <c r="J6842" s="9">
        <v>0.16800000000000001</v>
      </c>
      <c r="K6842" s="9">
        <v>0.16800000000000001</v>
      </c>
      <c r="L6842" s="9">
        <v>0.16800000000000001</v>
      </c>
      <c r="M6842" s="9">
        <v>0.16800000000000001</v>
      </c>
      <c r="N6842" s="9">
        <v>0.16800000000000001</v>
      </c>
      <c r="O6842" s="9">
        <v>0.16800000000000001</v>
      </c>
      <c r="P6842" s="9">
        <v>0.16800000000000001</v>
      </c>
      <c r="Q6842" s="9">
        <v>0.16800000000000001</v>
      </c>
      <c r="R6842" s="9">
        <v>0.16800000000000001</v>
      </c>
      <c r="S6842" s="9">
        <v>0.16800000000000001</v>
      </c>
      <c r="T6842" s="9">
        <v>0.16800000000000001</v>
      </c>
    </row>
    <row r="6843" spans="1:20" x14ac:dyDescent="0.35">
      <c r="A6843">
        <f t="shared" si="213"/>
        <v>6843</v>
      </c>
      <c r="B6843" s="3" t="s">
        <v>72</v>
      </c>
      <c r="C6843" s="3" t="s">
        <v>89</v>
      </c>
      <c r="D6843" s="3" t="s">
        <v>52</v>
      </c>
      <c r="E6843">
        <v>2021</v>
      </c>
      <c r="F6843" s="3" t="str">
        <f t="shared" si="212"/>
        <v>COSpillROCK I2021</v>
      </c>
      <c r="G6843" s="9">
        <v>0.16800000000000001</v>
      </c>
      <c r="H6843" s="9">
        <v>0.16800000000000001</v>
      </c>
      <c r="I6843" s="9">
        <v>0.16800000000000001</v>
      </c>
      <c r="J6843" s="9">
        <v>0.16800000000000001</v>
      </c>
      <c r="K6843" s="9">
        <v>0.16800000000000001</v>
      </c>
      <c r="L6843" s="9">
        <v>0.16800000000000001</v>
      </c>
      <c r="M6843" s="9">
        <v>0.16800000000000001</v>
      </c>
      <c r="N6843" s="9">
        <v>0.16800000000000001</v>
      </c>
      <c r="O6843" s="9">
        <v>0.16800000000000001</v>
      </c>
      <c r="P6843" s="9">
        <v>0.16800000000000001</v>
      </c>
      <c r="Q6843" s="9">
        <v>0.16800000000000001</v>
      </c>
      <c r="R6843" s="9">
        <v>0.16800000000000001</v>
      </c>
      <c r="S6843" s="9">
        <v>0.16800000000000001</v>
      </c>
      <c r="T6843" s="9">
        <v>0.16800000000000001</v>
      </c>
    </row>
    <row r="6844" spans="1:20" x14ac:dyDescent="0.35">
      <c r="A6844">
        <f t="shared" si="213"/>
        <v>6844</v>
      </c>
      <c r="B6844" s="3" t="s">
        <v>72</v>
      </c>
      <c r="C6844" s="3" t="s">
        <v>89</v>
      </c>
      <c r="D6844" s="3" t="s">
        <v>52</v>
      </c>
      <c r="E6844">
        <v>2022</v>
      </c>
      <c r="F6844" s="3" t="str">
        <f t="shared" si="212"/>
        <v>COSpillROCK I2022</v>
      </c>
      <c r="G6844" s="9">
        <v>0.16800000000000001</v>
      </c>
      <c r="H6844" s="9">
        <v>0.16800000000000001</v>
      </c>
      <c r="I6844" s="9">
        <v>0.16800000000000001</v>
      </c>
      <c r="J6844" s="9">
        <v>0.16800000000000001</v>
      </c>
      <c r="K6844" s="9">
        <v>0.16800000000000001</v>
      </c>
      <c r="L6844" s="9">
        <v>0.16800000000000001</v>
      </c>
      <c r="M6844" s="9">
        <v>0.16800000000000001</v>
      </c>
      <c r="N6844" s="9">
        <v>0.16800000000000001</v>
      </c>
      <c r="O6844" s="9">
        <v>0.16800000000000001</v>
      </c>
      <c r="P6844" s="9">
        <v>0.16800000000000001</v>
      </c>
      <c r="Q6844" s="9">
        <v>0.16800000000000001</v>
      </c>
      <c r="R6844" s="9">
        <v>0.16800000000000001</v>
      </c>
      <c r="S6844" s="9">
        <v>0.16800000000000001</v>
      </c>
      <c r="T6844" s="9">
        <v>0.16800000000000001</v>
      </c>
    </row>
    <row r="6845" spans="1:20" x14ac:dyDescent="0.35">
      <c r="A6845">
        <f t="shared" si="213"/>
        <v>6845</v>
      </c>
      <c r="B6845" s="3" t="s">
        <v>72</v>
      </c>
      <c r="C6845" s="3" t="s">
        <v>89</v>
      </c>
      <c r="D6845" s="3" t="s">
        <v>52</v>
      </c>
      <c r="E6845">
        <v>2023</v>
      </c>
      <c r="F6845" s="3" t="str">
        <f t="shared" si="212"/>
        <v>COSpillROCK I2023</v>
      </c>
      <c r="G6845" s="9">
        <v>0.16800000000000001</v>
      </c>
      <c r="H6845" s="9">
        <v>0.16800000000000001</v>
      </c>
      <c r="I6845" s="9">
        <v>0.16800000000000001</v>
      </c>
      <c r="J6845" s="9">
        <v>0.16800000000000001</v>
      </c>
      <c r="K6845" s="9">
        <v>0.16800000000000001</v>
      </c>
      <c r="L6845" s="9">
        <v>0.16800000000000001</v>
      </c>
      <c r="M6845" s="9">
        <v>0.16800000000000001</v>
      </c>
      <c r="N6845" s="9">
        <v>0.16800000000000001</v>
      </c>
      <c r="O6845" s="9">
        <v>0.16800000000000001</v>
      </c>
      <c r="P6845" s="9">
        <v>0.16800000000000001</v>
      </c>
      <c r="Q6845" s="9">
        <v>0.16800000000000001</v>
      </c>
      <c r="R6845" s="9">
        <v>0.16800000000000001</v>
      </c>
      <c r="S6845" s="9">
        <v>0.16800000000000001</v>
      </c>
      <c r="T6845" s="9">
        <v>0.16800000000000001</v>
      </c>
    </row>
    <row r="6846" spans="1:20" x14ac:dyDescent="0.35">
      <c r="A6846">
        <f t="shared" si="213"/>
        <v>6846</v>
      </c>
      <c r="B6846" s="3" t="s">
        <v>72</v>
      </c>
      <c r="C6846" s="3" t="s">
        <v>89</v>
      </c>
      <c r="D6846" s="3" t="s">
        <v>52</v>
      </c>
      <c r="E6846">
        <v>2024</v>
      </c>
      <c r="F6846" s="3" t="str">
        <f t="shared" si="212"/>
        <v>COSpillROCK I2024</v>
      </c>
      <c r="G6846" s="9">
        <v>0.16800000000000001</v>
      </c>
      <c r="H6846" s="9">
        <v>0.16800000000000001</v>
      </c>
      <c r="I6846" s="9">
        <v>0.16800000000000001</v>
      </c>
      <c r="J6846" s="9">
        <v>0.16800000000000001</v>
      </c>
      <c r="K6846" s="9">
        <v>0.16800000000000001</v>
      </c>
      <c r="L6846" s="9">
        <v>0.16800000000000001</v>
      </c>
      <c r="M6846" s="9">
        <v>0.16800000000000001</v>
      </c>
      <c r="N6846" s="9">
        <v>0.16800000000000001</v>
      </c>
      <c r="O6846" s="9">
        <v>0.16800000000000001</v>
      </c>
      <c r="P6846" s="9">
        <v>0.16800000000000001</v>
      </c>
      <c r="Q6846" s="9">
        <v>0.16800000000000001</v>
      </c>
      <c r="R6846" s="9">
        <v>0.16800000000000001</v>
      </c>
      <c r="S6846" s="9">
        <v>0.16800000000000001</v>
      </c>
      <c r="T6846" s="9">
        <v>0.16800000000000001</v>
      </c>
    </row>
    <row r="6847" spans="1:20" x14ac:dyDescent="0.35">
      <c r="A6847">
        <f t="shared" si="213"/>
        <v>6847</v>
      </c>
      <c r="B6847" s="3" t="s">
        <v>72</v>
      </c>
      <c r="C6847" s="3" t="s">
        <v>89</v>
      </c>
      <c r="D6847" s="3" t="s">
        <v>52</v>
      </c>
      <c r="E6847">
        <v>2025</v>
      </c>
      <c r="F6847" s="3" t="str">
        <f t="shared" si="212"/>
        <v>COSpillROCK I2025</v>
      </c>
      <c r="G6847" s="9">
        <v>0.16800000000000001</v>
      </c>
      <c r="H6847" s="9">
        <v>0.16800000000000001</v>
      </c>
      <c r="I6847" s="9">
        <v>0.16800000000000001</v>
      </c>
      <c r="J6847" s="9">
        <v>0.16800000000000001</v>
      </c>
      <c r="K6847" s="9">
        <v>0.16800000000000001</v>
      </c>
      <c r="L6847" s="9">
        <v>0.16800000000000001</v>
      </c>
      <c r="M6847" s="9">
        <v>0.16800000000000001</v>
      </c>
      <c r="N6847" s="9">
        <v>0.16800000000000001</v>
      </c>
      <c r="O6847" s="9">
        <v>0.16800000000000001</v>
      </c>
      <c r="P6847" s="9">
        <v>0.16800000000000001</v>
      </c>
      <c r="Q6847" s="9">
        <v>0.16800000000000001</v>
      </c>
      <c r="R6847" s="9">
        <v>0.16800000000000001</v>
      </c>
      <c r="S6847" s="9">
        <v>0.16800000000000001</v>
      </c>
      <c r="T6847" s="9">
        <v>0.16800000000000001</v>
      </c>
    </row>
    <row r="6848" spans="1:20" x14ac:dyDescent="0.35">
      <c r="A6848">
        <f t="shared" si="213"/>
        <v>6848</v>
      </c>
      <c r="B6848" s="3" t="s">
        <v>72</v>
      </c>
      <c r="C6848" s="3" t="s">
        <v>89</v>
      </c>
      <c r="D6848" s="3" t="s">
        <v>52</v>
      </c>
      <c r="E6848">
        <v>2026</v>
      </c>
      <c r="F6848" s="3" t="str">
        <f t="shared" si="212"/>
        <v>COSpillROCK I2026</v>
      </c>
      <c r="G6848" s="9">
        <v>0.16800000000000001</v>
      </c>
      <c r="H6848" s="9">
        <v>0.16800000000000001</v>
      </c>
      <c r="I6848" s="9">
        <v>0.16800000000000001</v>
      </c>
      <c r="J6848" s="9">
        <v>0.16800000000000001</v>
      </c>
      <c r="K6848" s="9">
        <v>0.16800000000000001</v>
      </c>
      <c r="L6848" s="9">
        <v>0.16800000000000001</v>
      </c>
      <c r="M6848" s="9">
        <v>0.16800000000000001</v>
      </c>
      <c r="N6848" s="9">
        <v>0.16800000000000001</v>
      </c>
      <c r="O6848" s="9">
        <v>0.16800000000000001</v>
      </c>
      <c r="P6848" s="9">
        <v>0.16800000000000001</v>
      </c>
      <c r="Q6848" s="9">
        <v>0.16800000000000001</v>
      </c>
      <c r="R6848" s="9">
        <v>0.16800000000000001</v>
      </c>
      <c r="S6848" s="9">
        <v>0.16800000000000001</v>
      </c>
      <c r="T6848" s="9">
        <v>0.16800000000000001</v>
      </c>
    </row>
    <row r="6849" spans="1:20" x14ac:dyDescent="0.35">
      <c r="A6849">
        <f t="shared" si="213"/>
        <v>6849</v>
      </c>
      <c r="B6849" s="3" t="s">
        <v>72</v>
      </c>
      <c r="C6849" s="3" t="s">
        <v>89</v>
      </c>
      <c r="D6849" s="3" t="s">
        <v>52</v>
      </c>
      <c r="E6849">
        <v>2027</v>
      </c>
      <c r="F6849" s="3" t="str">
        <f t="shared" si="212"/>
        <v>COSpillROCK I2027</v>
      </c>
      <c r="G6849" s="9">
        <v>0.16800000000000001</v>
      </c>
      <c r="H6849" s="9">
        <v>0.16800000000000001</v>
      </c>
      <c r="I6849" s="9">
        <v>0.16800000000000001</v>
      </c>
      <c r="J6849" s="9">
        <v>0.16800000000000001</v>
      </c>
      <c r="K6849" s="9">
        <v>0.16800000000000001</v>
      </c>
      <c r="L6849" s="9">
        <v>0.16800000000000001</v>
      </c>
      <c r="M6849" s="9">
        <v>0.16800000000000001</v>
      </c>
      <c r="N6849" s="9">
        <v>0.16800000000000001</v>
      </c>
      <c r="O6849" s="9">
        <v>0.16800000000000001</v>
      </c>
      <c r="P6849" s="9">
        <v>0.16800000000000001</v>
      </c>
      <c r="Q6849" s="9">
        <v>0.16800000000000001</v>
      </c>
      <c r="R6849" s="9">
        <v>0.16800000000000001</v>
      </c>
      <c r="S6849" s="9">
        <v>0.16800000000000001</v>
      </c>
      <c r="T6849" s="9">
        <v>0.16800000000000001</v>
      </c>
    </row>
    <row r="6850" spans="1:20" x14ac:dyDescent="0.35">
      <c r="A6850">
        <f t="shared" si="213"/>
        <v>6850</v>
      </c>
      <c r="B6850" s="3" t="s">
        <v>72</v>
      </c>
      <c r="C6850" s="3" t="s">
        <v>89</v>
      </c>
      <c r="D6850" s="3" t="s">
        <v>52</v>
      </c>
      <c r="E6850">
        <v>2028</v>
      </c>
      <c r="F6850" s="3" t="str">
        <f t="shared" ref="F6850:F6913" si="214">_xlfn.CONCAT(B6850,C6850,D6850,E6850)</f>
        <v>COSpillROCK I2028</v>
      </c>
      <c r="G6850" s="9">
        <v>0.16800000000000001</v>
      </c>
      <c r="H6850" s="9">
        <v>0.16800000000000001</v>
      </c>
      <c r="I6850" s="9">
        <v>0.16800000000000001</v>
      </c>
      <c r="J6850" s="9">
        <v>0.16800000000000001</v>
      </c>
      <c r="K6850" s="9">
        <v>0.16800000000000001</v>
      </c>
      <c r="L6850" s="9">
        <v>0.16800000000000001</v>
      </c>
      <c r="M6850" s="9">
        <v>0.16800000000000001</v>
      </c>
      <c r="N6850" s="9">
        <v>0.16800000000000001</v>
      </c>
      <c r="O6850" s="9">
        <v>0.16800000000000001</v>
      </c>
      <c r="P6850" s="9">
        <v>0.16800000000000001</v>
      </c>
      <c r="Q6850" s="9">
        <v>0.16800000000000001</v>
      </c>
      <c r="R6850" s="9">
        <v>0.16800000000000001</v>
      </c>
      <c r="S6850" s="9">
        <v>0.16800000000000001</v>
      </c>
      <c r="T6850" s="9">
        <v>0.16800000000000001</v>
      </c>
    </row>
    <row r="6851" spans="1:20" x14ac:dyDescent="0.35">
      <c r="A6851">
        <f t="shared" ref="A6851:A6914" si="215">A6850+1</f>
        <v>6851</v>
      </c>
      <c r="B6851" s="3" t="s">
        <v>72</v>
      </c>
      <c r="C6851" s="3" t="s">
        <v>89</v>
      </c>
      <c r="D6851" s="3" t="s">
        <v>52</v>
      </c>
      <c r="E6851">
        <v>2029</v>
      </c>
      <c r="F6851" s="3" t="str">
        <f t="shared" si="214"/>
        <v>COSpillROCK I2029</v>
      </c>
      <c r="G6851" s="9">
        <v>0.16800000000000001</v>
      </c>
      <c r="H6851" s="9">
        <v>0.16800000000000001</v>
      </c>
      <c r="I6851" s="9">
        <v>0.16800000000000001</v>
      </c>
      <c r="J6851" s="9">
        <v>0.16800000000000001</v>
      </c>
      <c r="K6851" s="9">
        <v>0.16800000000000001</v>
      </c>
      <c r="L6851" s="9">
        <v>0.16800000000000001</v>
      </c>
      <c r="M6851" s="9">
        <v>0.16800000000000001</v>
      </c>
      <c r="N6851" s="9">
        <v>0.16800000000000001</v>
      </c>
      <c r="O6851" s="9">
        <v>0.16800000000000001</v>
      </c>
      <c r="P6851" s="9">
        <v>0.16800000000000001</v>
      </c>
      <c r="Q6851" s="9">
        <v>0.16800000000000001</v>
      </c>
      <c r="R6851" s="9">
        <v>0.16800000000000001</v>
      </c>
      <c r="S6851" s="9">
        <v>0.16800000000000001</v>
      </c>
      <c r="T6851" s="9">
        <v>0.16800000000000001</v>
      </c>
    </row>
    <row r="6852" spans="1:20" x14ac:dyDescent="0.35">
      <c r="A6852">
        <f t="shared" si="215"/>
        <v>6852</v>
      </c>
      <c r="B6852" s="3" t="s">
        <v>72</v>
      </c>
      <c r="C6852" s="3" t="s">
        <v>89</v>
      </c>
      <c r="D6852" s="3" t="s">
        <v>53</v>
      </c>
      <c r="E6852">
        <v>2020</v>
      </c>
      <c r="F6852" s="3" t="str">
        <f t="shared" si="214"/>
        <v>COSpillWANAP2020</v>
      </c>
      <c r="G6852" s="9">
        <v>0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</row>
    <row r="6853" spans="1:20" x14ac:dyDescent="0.35">
      <c r="A6853">
        <f t="shared" si="215"/>
        <v>6853</v>
      </c>
      <c r="B6853" s="3" t="s">
        <v>72</v>
      </c>
      <c r="C6853" s="3" t="s">
        <v>89</v>
      </c>
      <c r="D6853" s="3" t="s">
        <v>53</v>
      </c>
      <c r="E6853">
        <v>2021</v>
      </c>
      <c r="F6853" s="3" t="str">
        <f t="shared" si="214"/>
        <v>COSpillWANAP2021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</row>
    <row r="6854" spans="1:20" x14ac:dyDescent="0.35">
      <c r="A6854">
        <f t="shared" si="215"/>
        <v>6854</v>
      </c>
      <c r="B6854" s="3" t="s">
        <v>72</v>
      </c>
      <c r="C6854" s="3" t="s">
        <v>89</v>
      </c>
      <c r="D6854" s="3" t="s">
        <v>53</v>
      </c>
      <c r="E6854">
        <v>2022</v>
      </c>
      <c r="F6854" s="3" t="str">
        <f t="shared" si="214"/>
        <v>COSpillWANAP2022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</row>
    <row r="6855" spans="1:20" x14ac:dyDescent="0.35">
      <c r="A6855">
        <f t="shared" si="215"/>
        <v>6855</v>
      </c>
      <c r="B6855" s="3" t="s">
        <v>72</v>
      </c>
      <c r="C6855" s="3" t="s">
        <v>89</v>
      </c>
      <c r="D6855" s="3" t="s">
        <v>53</v>
      </c>
      <c r="E6855">
        <v>2023</v>
      </c>
      <c r="F6855" s="3" t="str">
        <f t="shared" si="214"/>
        <v>COSpillWANAP2023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</row>
    <row r="6856" spans="1:20" x14ac:dyDescent="0.35">
      <c r="A6856">
        <f t="shared" si="215"/>
        <v>6856</v>
      </c>
      <c r="B6856" s="3" t="s">
        <v>72</v>
      </c>
      <c r="C6856" s="3" t="s">
        <v>89</v>
      </c>
      <c r="D6856" s="3" t="s">
        <v>53</v>
      </c>
      <c r="E6856">
        <v>2024</v>
      </c>
      <c r="F6856" s="3" t="str">
        <f t="shared" si="214"/>
        <v>COSpillWANAP2024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9">
        <v>0</v>
      </c>
    </row>
    <row r="6857" spans="1:20" x14ac:dyDescent="0.35">
      <c r="A6857">
        <f t="shared" si="215"/>
        <v>6857</v>
      </c>
      <c r="B6857" s="3" t="s">
        <v>72</v>
      </c>
      <c r="C6857" s="3" t="s">
        <v>89</v>
      </c>
      <c r="D6857" s="3" t="s">
        <v>53</v>
      </c>
      <c r="E6857">
        <v>2025</v>
      </c>
      <c r="F6857" s="3" t="str">
        <f t="shared" si="214"/>
        <v>COSpillWANAP2025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</row>
    <row r="6858" spans="1:20" x14ac:dyDescent="0.35">
      <c r="A6858">
        <f t="shared" si="215"/>
        <v>6858</v>
      </c>
      <c r="B6858" s="3" t="s">
        <v>72</v>
      </c>
      <c r="C6858" s="3" t="s">
        <v>89</v>
      </c>
      <c r="D6858" s="3" t="s">
        <v>53</v>
      </c>
      <c r="E6858">
        <v>2026</v>
      </c>
      <c r="F6858" s="3" t="str">
        <f t="shared" si="214"/>
        <v>COSpillWANAP2026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</row>
    <row r="6859" spans="1:20" x14ac:dyDescent="0.35">
      <c r="A6859">
        <f t="shared" si="215"/>
        <v>6859</v>
      </c>
      <c r="B6859" s="3" t="s">
        <v>72</v>
      </c>
      <c r="C6859" s="3" t="s">
        <v>89</v>
      </c>
      <c r="D6859" s="3" t="s">
        <v>53</v>
      </c>
      <c r="E6859">
        <v>2027</v>
      </c>
      <c r="F6859" s="3" t="str">
        <f t="shared" si="214"/>
        <v>COSpillWANAP2027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  <c r="T6859" s="9">
        <v>0</v>
      </c>
    </row>
    <row r="6860" spans="1:20" x14ac:dyDescent="0.35">
      <c r="A6860">
        <f t="shared" si="215"/>
        <v>6860</v>
      </c>
      <c r="B6860" s="3" t="s">
        <v>72</v>
      </c>
      <c r="C6860" s="3" t="s">
        <v>89</v>
      </c>
      <c r="D6860" s="3" t="s">
        <v>53</v>
      </c>
      <c r="E6860">
        <v>2028</v>
      </c>
      <c r="F6860" s="3" t="str">
        <f t="shared" si="214"/>
        <v>COSpillWANAP2028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</row>
    <row r="6861" spans="1:20" x14ac:dyDescent="0.35">
      <c r="A6861">
        <f t="shared" si="215"/>
        <v>6861</v>
      </c>
      <c r="B6861" s="3" t="s">
        <v>72</v>
      </c>
      <c r="C6861" s="3" t="s">
        <v>89</v>
      </c>
      <c r="D6861" s="3" t="s">
        <v>53</v>
      </c>
      <c r="E6861">
        <v>2029</v>
      </c>
      <c r="F6861" s="3" t="str">
        <f t="shared" si="214"/>
        <v>COSpillWANAP2029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0</v>
      </c>
      <c r="T6861" s="9">
        <v>0</v>
      </c>
    </row>
    <row r="6862" spans="1:20" x14ac:dyDescent="0.35">
      <c r="A6862">
        <f t="shared" si="215"/>
        <v>6862</v>
      </c>
      <c r="B6862" s="3" t="s">
        <v>72</v>
      </c>
      <c r="C6862" s="3" t="s">
        <v>89</v>
      </c>
      <c r="D6862" s="3" t="s">
        <v>54</v>
      </c>
      <c r="E6862">
        <v>2020</v>
      </c>
      <c r="F6862" s="3" t="str">
        <f t="shared" si="214"/>
        <v>COSpillPRIEST2020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</row>
    <row r="6863" spans="1:20" x14ac:dyDescent="0.35">
      <c r="A6863">
        <f t="shared" si="215"/>
        <v>6863</v>
      </c>
      <c r="B6863" s="3" t="s">
        <v>72</v>
      </c>
      <c r="C6863" s="3" t="s">
        <v>89</v>
      </c>
      <c r="D6863" s="3" t="s">
        <v>54</v>
      </c>
      <c r="E6863">
        <v>2021</v>
      </c>
      <c r="F6863" s="3" t="str">
        <f t="shared" si="214"/>
        <v>COSpillPRIEST2021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  <c r="T6863" s="9">
        <v>0</v>
      </c>
    </row>
    <row r="6864" spans="1:20" x14ac:dyDescent="0.35">
      <c r="A6864">
        <f t="shared" si="215"/>
        <v>6864</v>
      </c>
      <c r="B6864" s="3" t="s">
        <v>72</v>
      </c>
      <c r="C6864" s="3" t="s">
        <v>89</v>
      </c>
      <c r="D6864" s="3" t="s">
        <v>54</v>
      </c>
      <c r="E6864">
        <v>2022</v>
      </c>
      <c r="F6864" s="3" t="str">
        <f t="shared" si="214"/>
        <v>COSpillPRIEST2022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0</v>
      </c>
      <c r="T6864" s="9">
        <v>0</v>
      </c>
    </row>
    <row r="6865" spans="1:20" x14ac:dyDescent="0.35">
      <c r="A6865">
        <f t="shared" si="215"/>
        <v>6865</v>
      </c>
      <c r="B6865" s="3" t="s">
        <v>72</v>
      </c>
      <c r="C6865" s="3" t="s">
        <v>89</v>
      </c>
      <c r="D6865" s="3" t="s">
        <v>54</v>
      </c>
      <c r="E6865">
        <v>2023</v>
      </c>
      <c r="F6865" s="3" t="str">
        <f t="shared" si="214"/>
        <v>COSpillPRIEST2023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</row>
    <row r="6866" spans="1:20" x14ac:dyDescent="0.35">
      <c r="A6866">
        <f t="shared" si="215"/>
        <v>6866</v>
      </c>
      <c r="B6866" s="3" t="s">
        <v>72</v>
      </c>
      <c r="C6866" s="3" t="s">
        <v>89</v>
      </c>
      <c r="D6866" s="3" t="s">
        <v>54</v>
      </c>
      <c r="E6866">
        <v>2024</v>
      </c>
      <c r="F6866" s="3" t="str">
        <f t="shared" si="214"/>
        <v>COSpillPRIEST2024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  <c r="S6866" s="9">
        <v>0</v>
      </c>
      <c r="T6866" s="9">
        <v>0</v>
      </c>
    </row>
    <row r="6867" spans="1:20" x14ac:dyDescent="0.35">
      <c r="A6867">
        <f t="shared" si="215"/>
        <v>6867</v>
      </c>
      <c r="B6867" s="3" t="s">
        <v>72</v>
      </c>
      <c r="C6867" s="3" t="s">
        <v>89</v>
      </c>
      <c r="D6867" s="3" t="s">
        <v>54</v>
      </c>
      <c r="E6867">
        <v>2025</v>
      </c>
      <c r="F6867" s="3" t="str">
        <f t="shared" si="214"/>
        <v>COSpillPRIEST2025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0</v>
      </c>
      <c r="T6867" s="9">
        <v>0</v>
      </c>
    </row>
    <row r="6868" spans="1:20" x14ac:dyDescent="0.35">
      <c r="A6868">
        <f t="shared" si="215"/>
        <v>6868</v>
      </c>
      <c r="B6868" s="3" t="s">
        <v>72</v>
      </c>
      <c r="C6868" s="3" t="s">
        <v>89</v>
      </c>
      <c r="D6868" s="3" t="s">
        <v>54</v>
      </c>
      <c r="E6868">
        <v>2026</v>
      </c>
      <c r="F6868" s="3" t="str">
        <f t="shared" si="214"/>
        <v>COSpillPRIEST2026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  <c r="R6868" s="9">
        <v>0</v>
      </c>
      <c r="S6868" s="9">
        <v>0</v>
      </c>
      <c r="T6868" s="9">
        <v>0</v>
      </c>
    </row>
    <row r="6869" spans="1:20" x14ac:dyDescent="0.35">
      <c r="A6869">
        <f t="shared" si="215"/>
        <v>6869</v>
      </c>
      <c r="B6869" s="3" t="s">
        <v>72</v>
      </c>
      <c r="C6869" s="3" t="s">
        <v>89</v>
      </c>
      <c r="D6869" s="3" t="s">
        <v>54</v>
      </c>
      <c r="E6869">
        <v>2027</v>
      </c>
      <c r="F6869" s="3" t="str">
        <f t="shared" si="214"/>
        <v>COSpillPRIEST2027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</row>
    <row r="6870" spans="1:20" x14ac:dyDescent="0.35">
      <c r="A6870">
        <f t="shared" si="215"/>
        <v>6870</v>
      </c>
      <c r="B6870" s="3" t="s">
        <v>72</v>
      </c>
      <c r="C6870" s="3" t="s">
        <v>89</v>
      </c>
      <c r="D6870" s="3" t="s">
        <v>54</v>
      </c>
      <c r="E6870">
        <v>2028</v>
      </c>
      <c r="F6870" s="3" t="str">
        <f t="shared" si="214"/>
        <v>COSpillPRIEST2028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</row>
    <row r="6871" spans="1:20" x14ac:dyDescent="0.35">
      <c r="A6871">
        <f t="shared" si="215"/>
        <v>6871</v>
      </c>
      <c r="B6871" s="3" t="s">
        <v>72</v>
      </c>
      <c r="C6871" s="3" t="s">
        <v>89</v>
      </c>
      <c r="D6871" s="3" t="s">
        <v>54</v>
      </c>
      <c r="E6871">
        <v>2029</v>
      </c>
      <c r="F6871" s="3" t="str">
        <f t="shared" si="214"/>
        <v>COSpillPRIEST2029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  <c r="T6871" s="9">
        <v>0</v>
      </c>
    </row>
    <row r="6872" spans="1:20" x14ac:dyDescent="0.35">
      <c r="A6872">
        <f t="shared" si="215"/>
        <v>6872</v>
      </c>
      <c r="B6872" s="3" t="s">
        <v>72</v>
      </c>
      <c r="C6872" s="3" t="s">
        <v>89</v>
      </c>
      <c r="D6872" s="3" t="s">
        <v>55</v>
      </c>
      <c r="E6872">
        <v>2020</v>
      </c>
      <c r="F6872" s="3" t="str">
        <f t="shared" si="214"/>
        <v>COSpillBRNLEE2020</v>
      </c>
      <c r="G6872" s="9">
        <v>0</v>
      </c>
      <c r="H6872" s="9">
        <v>0</v>
      </c>
      <c r="I6872" s="9">
        <v>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</row>
    <row r="6873" spans="1:20" x14ac:dyDescent="0.35">
      <c r="A6873">
        <f t="shared" si="215"/>
        <v>6873</v>
      </c>
      <c r="B6873" s="3" t="s">
        <v>72</v>
      </c>
      <c r="C6873" s="3" t="s">
        <v>89</v>
      </c>
      <c r="D6873" s="3" t="s">
        <v>55</v>
      </c>
      <c r="E6873">
        <v>2021</v>
      </c>
      <c r="F6873" s="3" t="str">
        <f t="shared" si="214"/>
        <v>COSpillBRNLEE2021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0</v>
      </c>
      <c r="S6873" s="9">
        <v>0</v>
      </c>
      <c r="T6873" s="9">
        <v>0</v>
      </c>
    </row>
    <row r="6874" spans="1:20" x14ac:dyDescent="0.35">
      <c r="A6874">
        <f t="shared" si="215"/>
        <v>6874</v>
      </c>
      <c r="B6874" s="3" t="s">
        <v>72</v>
      </c>
      <c r="C6874" s="3" t="s">
        <v>89</v>
      </c>
      <c r="D6874" s="3" t="s">
        <v>55</v>
      </c>
      <c r="E6874">
        <v>2022</v>
      </c>
      <c r="F6874" s="3" t="str">
        <f t="shared" si="214"/>
        <v>COSpillBRNLEE2022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</row>
    <row r="6875" spans="1:20" x14ac:dyDescent="0.35">
      <c r="A6875">
        <f t="shared" si="215"/>
        <v>6875</v>
      </c>
      <c r="B6875" s="3" t="s">
        <v>72</v>
      </c>
      <c r="C6875" s="3" t="s">
        <v>89</v>
      </c>
      <c r="D6875" s="3" t="s">
        <v>55</v>
      </c>
      <c r="E6875">
        <v>2023</v>
      </c>
      <c r="F6875" s="3" t="str">
        <f t="shared" si="214"/>
        <v>COSpillBRNLEE2023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</row>
    <row r="6876" spans="1:20" x14ac:dyDescent="0.35">
      <c r="A6876">
        <f t="shared" si="215"/>
        <v>6876</v>
      </c>
      <c r="B6876" s="3" t="s">
        <v>72</v>
      </c>
      <c r="C6876" s="3" t="s">
        <v>89</v>
      </c>
      <c r="D6876" s="3" t="s">
        <v>55</v>
      </c>
      <c r="E6876">
        <v>2024</v>
      </c>
      <c r="F6876" s="3" t="str">
        <f t="shared" si="214"/>
        <v>COSpillBRNLEE2024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</row>
    <row r="6877" spans="1:20" x14ac:dyDescent="0.35">
      <c r="A6877">
        <f t="shared" si="215"/>
        <v>6877</v>
      </c>
      <c r="B6877" s="3" t="s">
        <v>72</v>
      </c>
      <c r="C6877" s="3" t="s">
        <v>89</v>
      </c>
      <c r="D6877" s="3" t="s">
        <v>55</v>
      </c>
      <c r="E6877">
        <v>2025</v>
      </c>
      <c r="F6877" s="3" t="str">
        <f t="shared" si="214"/>
        <v>COSpillBRNLEE2025</v>
      </c>
      <c r="G6877" s="9">
        <v>0</v>
      </c>
      <c r="H6877" s="9">
        <v>0</v>
      </c>
      <c r="I6877" s="9">
        <v>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</row>
    <row r="6878" spans="1:20" x14ac:dyDescent="0.35">
      <c r="A6878">
        <f t="shared" si="215"/>
        <v>6878</v>
      </c>
      <c r="B6878" s="3" t="s">
        <v>72</v>
      </c>
      <c r="C6878" s="3" t="s">
        <v>89</v>
      </c>
      <c r="D6878" s="3" t="s">
        <v>55</v>
      </c>
      <c r="E6878">
        <v>2026</v>
      </c>
      <c r="F6878" s="3" t="str">
        <f t="shared" si="214"/>
        <v>COSpillBRNLEE2026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</row>
    <row r="6879" spans="1:20" x14ac:dyDescent="0.35">
      <c r="A6879">
        <f t="shared" si="215"/>
        <v>6879</v>
      </c>
      <c r="B6879" s="3" t="s">
        <v>72</v>
      </c>
      <c r="C6879" s="3" t="s">
        <v>89</v>
      </c>
      <c r="D6879" s="3" t="s">
        <v>55</v>
      </c>
      <c r="E6879">
        <v>2027</v>
      </c>
      <c r="F6879" s="3" t="str">
        <f t="shared" si="214"/>
        <v>COSpillBRNLEE2027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</row>
    <row r="6880" spans="1:20" x14ac:dyDescent="0.35">
      <c r="A6880">
        <f t="shared" si="215"/>
        <v>6880</v>
      </c>
      <c r="B6880" s="3" t="s">
        <v>72</v>
      </c>
      <c r="C6880" s="3" t="s">
        <v>89</v>
      </c>
      <c r="D6880" s="3" t="s">
        <v>55</v>
      </c>
      <c r="E6880">
        <v>2028</v>
      </c>
      <c r="F6880" s="3" t="str">
        <f t="shared" si="214"/>
        <v>COSpillBRNLEE2028</v>
      </c>
      <c r="G6880" s="9">
        <v>0</v>
      </c>
      <c r="H6880" s="9">
        <v>0</v>
      </c>
      <c r="I6880" s="9">
        <v>0</v>
      </c>
      <c r="J6880" s="9">
        <v>0</v>
      </c>
      <c r="K6880" s="9">
        <v>0</v>
      </c>
      <c r="L6880" s="9">
        <v>0</v>
      </c>
      <c r="M6880" s="9">
        <v>0</v>
      </c>
      <c r="N6880" s="9">
        <v>0</v>
      </c>
      <c r="O6880" s="9">
        <v>0</v>
      </c>
      <c r="P6880" s="9">
        <v>0</v>
      </c>
      <c r="Q6880" s="9">
        <v>0</v>
      </c>
      <c r="R6880" s="9">
        <v>0</v>
      </c>
      <c r="S6880" s="9">
        <v>0</v>
      </c>
      <c r="T6880" s="9">
        <v>0</v>
      </c>
    </row>
    <row r="6881" spans="1:20" x14ac:dyDescent="0.35">
      <c r="A6881">
        <f t="shared" si="215"/>
        <v>6881</v>
      </c>
      <c r="B6881" s="3" t="s">
        <v>72</v>
      </c>
      <c r="C6881" s="3" t="s">
        <v>89</v>
      </c>
      <c r="D6881" s="3" t="s">
        <v>55</v>
      </c>
      <c r="E6881">
        <v>2029</v>
      </c>
      <c r="F6881" s="3" t="str">
        <f t="shared" si="214"/>
        <v>COSpillBRNLEE2029</v>
      </c>
      <c r="G6881" s="9">
        <v>0</v>
      </c>
      <c r="H6881" s="9">
        <v>0</v>
      </c>
      <c r="I6881" s="9">
        <v>0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  <c r="Q6881" s="9">
        <v>0</v>
      </c>
      <c r="R6881" s="9">
        <v>0</v>
      </c>
      <c r="S6881" s="9">
        <v>0</v>
      </c>
      <c r="T6881" s="9">
        <v>0</v>
      </c>
    </row>
    <row r="6882" spans="1:20" x14ac:dyDescent="0.35">
      <c r="A6882">
        <f t="shared" si="215"/>
        <v>6882</v>
      </c>
      <c r="B6882" s="3" t="s">
        <v>72</v>
      </c>
      <c r="C6882" s="3" t="s">
        <v>89</v>
      </c>
      <c r="D6882" s="3" t="s">
        <v>56</v>
      </c>
      <c r="E6882">
        <v>2020</v>
      </c>
      <c r="F6882" s="3" t="str">
        <f t="shared" si="214"/>
        <v>COSpillOXBOW2020</v>
      </c>
      <c r="G6882" s="9">
        <v>0.1</v>
      </c>
      <c r="H6882" s="9">
        <v>0.1</v>
      </c>
      <c r="I6882" s="9">
        <v>0.1</v>
      </c>
      <c r="J6882" s="9">
        <v>0.1</v>
      </c>
      <c r="K6882" s="9">
        <v>0.1</v>
      </c>
      <c r="L6882" s="9">
        <v>0.1</v>
      </c>
      <c r="M6882" s="9">
        <v>0.1</v>
      </c>
      <c r="N6882" s="9">
        <v>0.1</v>
      </c>
      <c r="O6882" s="9">
        <v>0.1</v>
      </c>
      <c r="P6882" s="9">
        <v>0.1</v>
      </c>
      <c r="Q6882" s="9">
        <v>0.1</v>
      </c>
      <c r="R6882" s="9">
        <v>0.1</v>
      </c>
      <c r="S6882" s="9">
        <v>0.1</v>
      </c>
      <c r="T6882" s="9">
        <v>0.1</v>
      </c>
    </row>
    <row r="6883" spans="1:20" x14ac:dyDescent="0.35">
      <c r="A6883">
        <f t="shared" si="215"/>
        <v>6883</v>
      </c>
      <c r="B6883" s="3" t="s">
        <v>72</v>
      </c>
      <c r="C6883" s="3" t="s">
        <v>89</v>
      </c>
      <c r="D6883" s="3" t="s">
        <v>56</v>
      </c>
      <c r="E6883">
        <v>2021</v>
      </c>
      <c r="F6883" s="3" t="str">
        <f t="shared" si="214"/>
        <v>COSpillOXBOW2021</v>
      </c>
      <c r="G6883" s="9">
        <v>0.1</v>
      </c>
      <c r="H6883" s="9">
        <v>0.1</v>
      </c>
      <c r="I6883" s="9">
        <v>0.1</v>
      </c>
      <c r="J6883" s="9">
        <v>0.1</v>
      </c>
      <c r="K6883" s="9">
        <v>0.1</v>
      </c>
      <c r="L6883" s="9">
        <v>0.1</v>
      </c>
      <c r="M6883" s="9">
        <v>0.1</v>
      </c>
      <c r="N6883" s="9">
        <v>0.1</v>
      </c>
      <c r="O6883" s="9">
        <v>0.1</v>
      </c>
      <c r="P6883" s="9">
        <v>0.1</v>
      </c>
      <c r="Q6883" s="9">
        <v>0.1</v>
      </c>
      <c r="R6883" s="9">
        <v>0.1</v>
      </c>
      <c r="S6883" s="9">
        <v>0.1</v>
      </c>
      <c r="T6883" s="9">
        <v>0.1</v>
      </c>
    </row>
    <row r="6884" spans="1:20" x14ac:dyDescent="0.35">
      <c r="A6884">
        <f t="shared" si="215"/>
        <v>6884</v>
      </c>
      <c r="B6884" s="3" t="s">
        <v>72</v>
      </c>
      <c r="C6884" s="3" t="s">
        <v>89</v>
      </c>
      <c r="D6884" s="3" t="s">
        <v>56</v>
      </c>
      <c r="E6884">
        <v>2022</v>
      </c>
      <c r="F6884" s="3" t="str">
        <f t="shared" si="214"/>
        <v>COSpillOXBOW2022</v>
      </c>
      <c r="G6884" s="9">
        <v>0.1</v>
      </c>
      <c r="H6884" s="9">
        <v>0.1</v>
      </c>
      <c r="I6884" s="9">
        <v>0.1</v>
      </c>
      <c r="J6884" s="9">
        <v>0.1</v>
      </c>
      <c r="K6884" s="9">
        <v>0.1</v>
      </c>
      <c r="L6884" s="9">
        <v>0.1</v>
      </c>
      <c r="M6884" s="9">
        <v>0.1</v>
      </c>
      <c r="N6884" s="9">
        <v>0.1</v>
      </c>
      <c r="O6884" s="9">
        <v>0.1</v>
      </c>
      <c r="P6884" s="9">
        <v>0.1</v>
      </c>
      <c r="Q6884" s="9">
        <v>0.1</v>
      </c>
      <c r="R6884" s="9">
        <v>0.1</v>
      </c>
      <c r="S6884" s="9">
        <v>0.1</v>
      </c>
      <c r="T6884" s="9">
        <v>0.1</v>
      </c>
    </row>
    <row r="6885" spans="1:20" x14ac:dyDescent="0.35">
      <c r="A6885">
        <f t="shared" si="215"/>
        <v>6885</v>
      </c>
      <c r="B6885" s="3" t="s">
        <v>72</v>
      </c>
      <c r="C6885" s="3" t="s">
        <v>89</v>
      </c>
      <c r="D6885" s="3" t="s">
        <v>56</v>
      </c>
      <c r="E6885">
        <v>2023</v>
      </c>
      <c r="F6885" s="3" t="str">
        <f t="shared" si="214"/>
        <v>COSpillOXBOW2023</v>
      </c>
      <c r="G6885" s="9">
        <v>0.1</v>
      </c>
      <c r="H6885" s="9">
        <v>0.1</v>
      </c>
      <c r="I6885" s="9">
        <v>0.1</v>
      </c>
      <c r="J6885" s="9">
        <v>0.1</v>
      </c>
      <c r="K6885" s="9">
        <v>0.1</v>
      </c>
      <c r="L6885" s="9">
        <v>0.1</v>
      </c>
      <c r="M6885" s="9">
        <v>0.1</v>
      </c>
      <c r="N6885" s="9">
        <v>0.1</v>
      </c>
      <c r="O6885" s="9">
        <v>0.1</v>
      </c>
      <c r="P6885" s="9">
        <v>0.1</v>
      </c>
      <c r="Q6885" s="9">
        <v>0.1</v>
      </c>
      <c r="R6885" s="9">
        <v>0.1</v>
      </c>
      <c r="S6885" s="9">
        <v>0.1</v>
      </c>
      <c r="T6885" s="9">
        <v>0.1</v>
      </c>
    </row>
    <row r="6886" spans="1:20" x14ac:dyDescent="0.35">
      <c r="A6886">
        <f t="shared" si="215"/>
        <v>6886</v>
      </c>
      <c r="B6886" s="3" t="s">
        <v>72</v>
      </c>
      <c r="C6886" s="3" t="s">
        <v>89</v>
      </c>
      <c r="D6886" s="3" t="s">
        <v>56</v>
      </c>
      <c r="E6886">
        <v>2024</v>
      </c>
      <c r="F6886" s="3" t="str">
        <f t="shared" si="214"/>
        <v>COSpillOXBOW2024</v>
      </c>
      <c r="G6886" s="9">
        <v>0.1</v>
      </c>
      <c r="H6886" s="9">
        <v>0.1</v>
      </c>
      <c r="I6886" s="9">
        <v>0.1</v>
      </c>
      <c r="J6886" s="9">
        <v>0.1</v>
      </c>
      <c r="K6886" s="9">
        <v>0.1</v>
      </c>
      <c r="L6886" s="9">
        <v>0.1</v>
      </c>
      <c r="M6886" s="9">
        <v>0.1</v>
      </c>
      <c r="N6886" s="9">
        <v>0.1</v>
      </c>
      <c r="O6886" s="9">
        <v>0.1</v>
      </c>
      <c r="P6886" s="9">
        <v>0.1</v>
      </c>
      <c r="Q6886" s="9">
        <v>0.1</v>
      </c>
      <c r="R6886" s="9">
        <v>0.1</v>
      </c>
      <c r="S6886" s="9">
        <v>0.1</v>
      </c>
      <c r="T6886" s="9">
        <v>0.1</v>
      </c>
    </row>
    <row r="6887" spans="1:20" x14ac:dyDescent="0.35">
      <c r="A6887">
        <f t="shared" si="215"/>
        <v>6887</v>
      </c>
      <c r="B6887" s="3" t="s">
        <v>72</v>
      </c>
      <c r="C6887" s="3" t="s">
        <v>89</v>
      </c>
      <c r="D6887" s="3" t="s">
        <v>56</v>
      </c>
      <c r="E6887">
        <v>2025</v>
      </c>
      <c r="F6887" s="3" t="str">
        <f t="shared" si="214"/>
        <v>COSpillOXBOW2025</v>
      </c>
      <c r="G6887" s="9">
        <v>0.1</v>
      </c>
      <c r="H6887" s="9">
        <v>0.1</v>
      </c>
      <c r="I6887" s="9">
        <v>0.1</v>
      </c>
      <c r="J6887" s="9">
        <v>0.1</v>
      </c>
      <c r="K6887" s="9">
        <v>0.1</v>
      </c>
      <c r="L6887" s="9">
        <v>0.1</v>
      </c>
      <c r="M6887" s="9">
        <v>0.1</v>
      </c>
      <c r="N6887" s="9">
        <v>0.1</v>
      </c>
      <c r="O6887" s="9">
        <v>0.1</v>
      </c>
      <c r="P6887" s="9">
        <v>0.1</v>
      </c>
      <c r="Q6887" s="9">
        <v>0.1</v>
      </c>
      <c r="R6887" s="9">
        <v>0.1</v>
      </c>
      <c r="S6887" s="9">
        <v>0.1</v>
      </c>
      <c r="T6887" s="9">
        <v>0.1</v>
      </c>
    </row>
    <row r="6888" spans="1:20" x14ac:dyDescent="0.35">
      <c r="A6888">
        <f t="shared" si="215"/>
        <v>6888</v>
      </c>
      <c r="B6888" s="3" t="s">
        <v>72</v>
      </c>
      <c r="C6888" s="3" t="s">
        <v>89</v>
      </c>
      <c r="D6888" s="3" t="s">
        <v>56</v>
      </c>
      <c r="E6888">
        <v>2026</v>
      </c>
      <c r="F6888" s="3" t="str">
        <f t="shared" si="214"/>
        <v>COSpillOXBOW2026</v>
      </c>
      <c r="G6888" s="9">
        <v>0.1</v>
      </c>
      <c r="H6888" s="9">
        <v>0.1</v>
      </c>
      <c r="I6888" s="9">
        <v>0.1</v>
      </c>
      <c r="J6888" s="9">
        <v>0.1</v>
      </c>
      <c r="K6888" s="9">
        <v>0.1</v>
      </c>
      <c r="L6888" s="9">
        <v>0.1</v>
      </c>
      <c r="M6888" s="9">
        <v>0.1</v>
      </c>
      <c r="N6888" s="9">
        <v>0.1</v>
      </c>
      <c r="O6888" s="9">
        <v>0.1</v>
      </c>
      <c r="P6888" s="9">
        <v>0.1</v>
      </c>
      <c r="Q6888" s="9">
        <v>0.1</v>
      </c>
      <c r="R6888" s="9">
        <v>0.1</v>
      </c>
      <c r="S6888" s="9">
        <v>0.1</v>
      </c>
      <c r="T6888" s="9">
        <v>0.1</v>
      </c>
    </row>
    <row r="6889" spans="1:20" x14ac:dyDescent="0.35">
      <c r="A6889">
        <f t="shared" si="215"/>
        <v>6889</v>
      </c>
      <c r="B6889" s="3" t="s">
        <v>72</v>
      </c>
      <c r="C6889" s="3" t="s">
        <v>89</v>
      </c>
      <c r="D6889" s="3" t="s">
        <v>56</v>
      </c>
      <c r="E6889">
        <v>2027</v>
      </c>
      <c r="F6889" s="3" t="str">
        <f t="shared" si="214"/>
        <v>COSpillOXBOW2027</v>
      </c>
      <c r="G6889" s="9">
        <v>0.1</v>
      </c>
      <c r="H6889" s="9">
        <v>0.1</v>
      </c>
      <c r="I6889" s="9">
        <v>0.1</v>
      </c>
      <c r="J6889" s="9">
        <v>0.1</v>
      </c>
      <c r="K6889" s="9">
        <v>0.1</v>
      </c>
      <c r="L6889" s="9">
        <v>0.1</v>
      </c>
      <c r="M6889" s="9">
        <v>0.1</v>
      </c>
      <c r="N6889" s="9">
        <v>0.1</v>
      </c>
      <c r="O6889" s="9">
        <v>0.1</v>
      </c>
      <c r="P6889" s="9">
        <v>0.1</v>
      </c>
      <c r="Q6889" s="9">
        <v>0.1</v>
      </c>
      <c r="R6889" s="9">
        <v>0.1</v>
      </c>
      <c r="S6889" s="9">
        <v>0.1</v>
      </c>
      <c r="T6889" s="9">
        <v>0.1</v>
      </c>
    </row>
    <row r="6890" spans="1:20" x14ac:dyDescent="0.35">
      <c r="A6890">
        <f t="shared" si="215"/>
        <v>6890</v>
      </c>
      <c r="B6890" s="3" t="s">
        <v>72</v>
      </c>
      <c r="C6890" s="3" t="s">
        <v>89</v>
      </c>
      <c r="D6890" s="3" t="s">
        <v>56</v>
      </c>
      <c r="E6890">
        <v>2028</v>
      </c>
      <c r="F6890" s="3" t="str">
        <f t="shared" si="214"/>
        <v>COSpillOXBOW2028</v>
      </c>
      <c r="G6890" s="9">
        <v>0.1</v>
      </c>
      <c r="H6890" s="9">
        <v>0.1</v>
      </c>
      <c r="I6890" s="9">
        <v>0.1</v>
      </c>
      <c r="J6890" s="9">
        <v>0.1</v>
      </c>
      <c r="K6890" s="9">
        <v>0.1</v>
      </c>
      <c r="L6890" s="9">
        <v>0.1</v>
      </c>
      <c r="M6890" s="9">
        <v>0.1</v>
      </c>
      <c r="N6890" s="9">
        <v>0.1</v>
      </c>
      <c r="O6890" s="9">
        <v>0.1</v>
      </c>
      <c r="P6890" s="9">
        <v>0.1</v>
      </c>
      <c r="Q6890" s="9">
        <v>0.1</v>
      </c>
      <c r="R6890" s="9">
        <v>0.1</v>
      </c>
      <c r="S6890" s="9">
        <v>0.1</v>
      </c>
      <c r="T6890" s="9">
        <v>0.1</v>
      </c>
    </row>
    <row r="6891" spans="1:20" x14ac:dyDescent="0.35">
      <c r="A6891">
        <f t="shared" si="215"/>
        <v>6891</v>
      </c>
      <c r="B6891" s="3" t="s">
        <v>72</v>
      </c>
      <c r="C6891" s="3" t="s">
        <v>89</v>
      </c>
      <c r="D6891" s="3" t="s">
        <v>56</v>
      </c>
      <c r="E6891">
        <v>2029</v>
      </c>
      <c r="F6891" s="3" t="str">
        <f t="shared" si="214"/>
        <v>COSpillOXBOW2029</v>
      </c>
      <c r="G6891" s="9">
        <v>0.1</v>
      </c>
      <c r="H6891" s="9">
        <v>0.1</v>
      </c>
      <c r="I6891" s="9">
        <v>0.1</v>
      </c>
      <c r="J6891" s="9">
        <v>0.1</v>
      </c>
      <c r="K6891" s="9">
        <v>0.1</v>
      </c>
      <c r="L6891" s="9">
        <v>0.1</v>
      </c>
      <c r="M6891" s="9">
        <v>0.1</v>
      </c>
      <c r="N6891" s="9">
        <v>0.1</v>
      </c>
      <c r="O6891" s="9">
        <v>0.1</v>
      </c>
      <c r="P6891" s="9">
        <v>0.1</v>
      </c>
      <c r="Q6891" s="9">
        <v>0.1</v>
      </c>
      <c r="R6891" s="9">
        <v>0.1</v>
      </c>
      <c r="S6891" s="9">
        <v>0.1</v>
      </c>
      <c r="T6891" s="9">
        <v>0.1</v>
      </c>
    </row>
    <row r="6892" spans="1:20" x14ac:dyDescent="0.35">
      <c r="A6892">
        <f t="shared" si="215"/>
        <v>6892</v>
      </c>
      <c r="B6892" s="3" t="s">
        <v>72</v>
      </c>
      <c r="C6892" s="3" t="s">
        <v>89</v>
      </c>
      <c r="D6892" s="3" t="s">
        <v>57</v>
      </c>
      <c r="E6892">
        <v>2020</v>
      </c>
      <c r="F6892" s="3" t="str">
        <f t="shared" si="214"/>
        <v>COSpillHELL C2020</v>
      </c>
      <c r="G6892" s="9">
        <v>0</v>
      </c>
      <c r="H6892" s="9">
        <v>0</v>
      </c>
      <c r="I6892" s="9">
        <v>0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  <c r="Q6892" s="9">
        <v>0</v>
      </c>
      <c r="R6892" s="9">
        <v>0</v>
      </c>
      <c r="S6892" s="9">
        <v>0</v>
      </c>
      <c r="T6892" s="9">
        <v>0</v>
      </c>
    </row>
    <row r="6893" spans="1:20" x14ac:dyDescent="0.35">
      <c r="A6893">
        <f t="shared" si="215"/>
        <v>6893</v>
      </c>
      <c r="B6893" s="3" t="s">
        <v>72</v>
      </c>
      <c r="C6893" s="3" t="s">
        <v>89</v>
      </c>
      <c r="D6893" s="3" t="s">
        <v>57</v>
      </c>
      <c r="E6893">
        <v>2021</v>
      </c>
      <c r="F6893" s="3" t="str">
        <f t="shared" si="214"/>
        <v>COSpillHELL C2021</v>
      </c>
      <c r="G6893" s="9">
        <v>0</v>
      </c>
      <c r="H6893" s="9">
        <v>0</v>
      </c>
      <c r="I6893" s="9">
        <v>0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  <c r="Q6893" s="9">
        <v>0</v>
      </c>
      <c r="R6893" s="9">
        <v>0</v>
      </c>
      <c r="S6893" s="9">
        <v>0</v>
      </c>
      <c r="T6893" s="9">
        <v>0</v>
      </c>
    </row>
    <row r="6894" spans="1:20" x14ac:dyDescent="0.35">
      <c r="A6894">
        <f t="shared" si="215"/>
        <v>6894</v>
      </c>
      <c r="B6894" s="3" t="s">
        <v>72</v>
      </c>
      <c r="C6894" s="3" t="s">
        <v>89</v>
      </c>
      <c r="D6894" s="3" t="s">
        <v>57</v>
      </c>
      <c r="E6894">
        <v>2022</v>
      </c>
      <c r="F6894" s="3" t="str">
        <f t="shared" si="214"/>
        <v>COSpillHELL C2022</v>
      </c>
      <c r="G6894" s="9">
        <v>0</v>
      </c>
      <c r="H6894" s="9">
        <v>0</v>
      </c>
      <c r="I6894" s="9">
        <v>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  <c r="Q6894" s="9">
        <v>0</v>
      </c>
      <c r="R6894" s="9">
        <v>0</v>
      </c>
      <c r="S6894" s="9">
        <v>0</v>
      </c>
      <c r="T6894" s="9">
        <v>0</v>
      </c>
    </row>
    <row r="6895" spans="1:20" x14ac:dyDescent="0.35">
      <c r="A6895">
        <f t="shared" si="215"/>
        <v>6895</v>
      </c>
      <c r="B6895" s="3" t="s">
        <v>72</v>
      </c>
      <c r="C6895" s="3" t="s">
        <v>89</v>
      </c>
      <c r="D6895" s="3" t="s">
        <v>57</v>
      </c>
      <c r="E6895">
        <v>2023</v>
      </c>
      <c r="F6895" s="3" t="str">
        <f t="shared" si="214"/>
        <v>COSpillHELL C2023</v>
      </c>
      <c r="G6895" s="9">
        <v>0</v>
      </c>
      <c r="H6895" s="9">
        <v>0</v>
      </c>
      <c r="I6895" s="9">
        <v>0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  <c r="Q6895" s="9">
        <v>0</v>
      </c>
      <c r="R6895" s="9">
        <v>0</v>
      </c>
      <c r="S6895" s="9">
        <v>0</v>
      </c>
      <c r="T6895" s="9">
        <v>0</v>
      </c>
    </row>
    <row r="6896" spans="1:20" x14ac:dyDescent="0.35">
      <c r="A6896">
        <f t="shared" si="215"/>
        <v>6896</v>
      </c>
      <c r="B6896" s="3" t="s">
        <v>72</v>
      </c>
      <c r="C6896" s="3" t="s">
        <v>89</v>
      </c>
      <c r="D6896" s="3" t="s">
        <v>57</v>
      </c>
      <c r="E6896">
        <v>2024</v>
      </c>
      <c r="F6896" s="3" t="str">
        <f t="shared" si="214"/>
        <v>COSpillHELL C2024</v>
      </c>
      <c r="G6896" s="9">
        <v>0</v>
      </c>
      <c r="H6896" s="9">
        <v>0</v>
      </c>
      <c r="I6896" s="9">
        <v>0</v>
      </c>
      <c r="J6896" s="9">
        <v>0</v>
      </c>
      <c r="K6896" s="9">
        <v>0</v>
      </c>
      <c r="L6896" s="9">
        <v>0</v>
      </c>
      <c r="M6896" s="9">
        <v>0</v>
      </c>
      <c r="N6896" s="9">
        <v>0</v>
      </c>
      <c r="O6896" s="9">
        <v>0</v>
      </c>
      <c r="P6896" s="9">
        <v>0</v>
      </c>
      <c r="Q6896" s="9">
        <v>0</v>
      </c>
      <c r="R6896" s="9">
        <v>0</v>
      </c>
      <c r="S6896" s="9">
        <v>0</v>
      </c>
      <c r="T6896" s="9">
        <v>0</v>
      </c>
    </row>
    <row r="6897" spans="1:20" x14ac:dyDescent="0.35">
      <c r="A6897">
        <f t="shared" si="215"/>
        <v>6897</v>
      </c>
      <c r="B6897" s="3" t="s">
        <v>72</v>
      </c>
      <c r="C6897" s="3" t="s">
        <v>89</v>
      </c>
      <c r="D6897" s="3" t="s">
        <v>57</v>
      </c>
      <c r="E6897">
        <v>2025</v>
      </c>
      <c r="F6897" s="3" t="str">
        <f t="shared" si="214"/>
        <v>COSpillHELL C2025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0</v>
      </c>
      <c r="P6897" s="9">
        <v>0</v>
      </c>
      <c r="Q6897" s="9">
        <v>0</v>
      </c>
      <c r="R6897" s="9">
        <v>0</v>
      </c>
      <c r="S6897" s="9">
        <v>0</v>
      </c>
      <c r="T6897" s="9">
        <v>0</v>
      </c>
    </row>
    <row r="6898" spans="1:20" x14ac:dyDescent="0.35">
      <c r="A6898">
        <f t="shared" si="215"/>
        <v>6898</v>
      </c>
      <c r="B6898" s="3" t="s">
        <v>72</v>
      </c>
      <c r="C6898" s="3" t="s">
        <v>89</v>
      </c>
      <c r="D6898" s="3" t="s">
        <v>57</v>
      </c>
      <c r="E6898">
        <v>2026</v>
      </c>
      <c r="F6898" s="3" t="str">
        <f t="shared" si="214"/>
        <v>COSpillHELL C2026</v>
      </c>
      <c r="G6898" s="9">
        <v>0</v>
      </c>
      <c r="H6898" s="9">
        <v>0</v>
      </c>
      <c r="I6898" s="9">
        <v>0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  <c r="S6898" s="9">
        <v>0</v>
      </c>
      <c r="T6898" s="9">
        <v>0</v>
      </c>
    </row>
    <row r="6899" spans="1:20" x14ac:dyDescent="0.35">
      <c r="A6899">
        <f t="shared" si="215"/>
        <v>6899</v>
      </c>
      <c r="B6899" s="3" t="s">
        <v>72</v>
      </c>
      <c r="C6899" s="3" t="s">
        <v>89</v>
      </c>
      <c r="D6899" s="3" t="s">
        <v>57</v>
      </c>
      <c r="E6899">
        <v>2027</v>
      </c>
      <c r="F6899" s="3" t="str">
        <f t="shared" si="214"/>
        <v>COSpillHELL C2027</v>
      </c>
      <c r="G6899" s="9">
        <v>0</v>
      </c>
      <c r="H6899" s="9">
        <v>0</v>
      </c>
      <c r="I6899" s="9">
        <v>0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  <c r="Q6899" s="9">
        <v>0</v>
      </c>
      <c r="R6899" s="9">
        <v>0</v>
      </c>
      <c r="S6899" s="9">
        <v>0</v>
      </c>
      <c r="T6899" s="9">
        <v>0</v>
      </c>
    </row>
    <row r="6900" spans="1:20" x14ac:dyDescent="0.35">
      <c r="A6900">
        <f t="shared" si="215"/>
        <v>6900</v>
      </c>
      <c r="B6900" s="3" t="s">
        <v>72</v>
      </c>
      <c r="C6900" s="3" t="s">
        <v>89</v>
      </c>
      <c r="D6900" s="3" t="s">
        <v>57</v>
      </c>
      <c r="E6900">
        <v>2028</v>
      </c>
      <c r="F6900" s="3" t="str">
        <f t="shared" si="214"/>
        <v>COSpillHELL C2028</v>
      </c>
      <c r="G6900" s="9">
        <v>0</v>
      </c>
      <c r="H6900" s="9">
        <v>0</v>
      </c>
      <c r="I6900" s="9">
        <v>0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  <c r="Q6900" s="9">
        <v>0</v>
      </c>
      <c r="R6900" s="9">
        <v>0</v>
      </c>
      <c r="S6900" s="9">
        <v>0</v>
      </c>
      <c r="T6900" s="9">
        <v>0</v>
      </c>
    </row>
    <row r="6901" spans="1:20" x14ac:dyDescent="0.35">
      <c r="A6901">
        <f t="shared" si="215"/>
        <v>6901</v>
      </c>
      <c r="B6901" s="3" t="s">
        <v>72</v>
      </c>
      <c r="C6901" s="3" t="s">
        <v>89</v>
      </c>
      <c r="D6901" s="3" t="s">
        <v>57</v>
      </c>
      <c r="E6901">
        <v>2029</v>
      </c>
      <c r="F6901" s="3" t="str">
        <f t="shared" si="214"/>
        <v>COSpillHELL C2029</v>
      </c>
      <c r="G6901" s="9">
        <v>0</v>
      </c>
      <c r="H6901" s="9">
        <v>0</v>
      </c>
      <c r="I6901" s="9">
        <v>0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  <c r="Q6901" s="9">
        <v>0</v>
      </c>
      <c r="R6901" s="9">
        <v>0</v>
      </c>
      <c r="S6901" s="9">
        <v>0</v>
      </c>
      <c r="T6901" s="9">
        <v>0</v>
      </c>
    </row>
    <row r="6902" spans="1:20" x14ac:dyDescent="0.35">
      <c r="A6902">
        <f t="shared" si="215"/>
        <v>6902</v>
      </c>
      <c r="B6902" s="3" t="s">
        <v>72</v>
      </c>
      <c r="C6902" s="3" t="s">
        <v>89</v>
      </c>
      <c r="D6902" s="3" t="s">
        <v>58</v>
      </c>
      <c r="E6902">
        <v>2020</v>
      </c>
      <c r="F6902" s="3" t="str">
        <f t="shared" si="214"/>
        <v>COSpillDWRSHK2020</v>
      </c>
      <c r="G6902" s="9">
        <v>0.1</v>
      </c>
      <c r="H6902" s="9">
        <v>0.1</v>
      </c>
      <c r="I6902" s="9">
        <v>0.1</v>
      </c>
      <c r="J6902" s="9">
        <v>0.1</v>
      </c>
      <c r="K6902" s="9">
        <v>0.1</v>
      </c>
      <c r="L6902" s="9">
        <v>0.1</v>
      </c>
      <c r="M6902" s="9">
        <v>0.1</v>
      </c>
      <c r="N6902" s="9">
        <v>0.1</v>
      </c>
      <c r="O6902" s="9">
        <v>0.1</v>
      </c>
      <c r="P6902" s="9">
        <v>0.1</v>
      </c>
      <c r="Q6902" s="9">
        <v>0.1</v>
      </c>
      <c r="R6902" s="9">
        <v>0.1</v>
      </c>
      <c r="S6902" s="9">
        <v>0.1</v>
      </c>
      <c r="T6902" s="9">
        <v>0.1</v>
      </c>
    </row>
    <row r="6903" spans="1:20" x14ac:dyDescent="0.35">
      <c r="A6903">
        <f t="shared" si="215"/>
        <v>6903</v>
      </c>
      <c r="B6903" s="3" t="s">
        <v>72</v>
      </c>
      <c r="C6903" s="3" t="s">
        <v>89</v>
      </c>
      <c r="D6903" s="3" t="s">
        <v>58</v>
      </c>
      <c r="E6903">
        <v>2021</v>
      </c>
      <c r="F6903" s="3" t="str">
        <f t="shared" si="214"/>
        <v>COSpillDWRSHK2021</v>
      </c>
      <c r="G6903" s="9">
        <v>0.1</v>
      </c>
      <c r="H6903" s="9">
        <v>0.1</v>
      </c>
      <c r="I6903" s="9">
        <v>0.1</v>
      </c>
      <c r="J6903" s="9">
        <v>0.1</v>
      </c>
      <c r="K6903" s="9">
        <v>0.1</v>
      </c>
      <c r="L6903" s="9">
        <v>0.1</v>
      </c>
      <c r="M6903" s="9">
        <v>0.1</v>
      </c>
      <c r="N6903" s="9">
        <v>0.1</v>
      </c>
      <c r="O6903" s="9">
        <v>0.1</v>
      </c>
      <c r="P6903" s="9">
        <v>0.1</v>
      </c>
      <c r="Q6903" s="9">
        <v>0.1</v>
      </c>
      <c r="R6903" s="9">
        <v>0.1</v>
      </c>
      <c r="S6903" s="9">
        <v>0.1</v>
      </c>
      <c r="T6903" s="9">
        <v>0.1</v>
      </c>
    </row>
    <row r="6904" spans="1:20" x14ac:dyDescent="0.35">
      <c r="A6904">
        <f t="shared" si="215"/>
        <v>6904</v>
      </c>
      <c r="B6904" s="3" t="s">
        <v>72</v>
      </c>
      <c r="C6904" s="3" t="s">
        <v>89</v>
      </c>
      <c r="D6904" s="3" t="s">
        <v>58</v>
      </c>
      <c r="E6904">
        <v>2022</v>
      </c>
      <c r="F6904" s="3" t="str">
        <f t="shared" si="214"/>
        <v>COSpillDWRSHK2022</v>
      </c>
      <c r="G6904" s="9">
        <v>0.1</v>
      </c>
      <c r="H6904" s="9">
        <v>0.1</v>
      </c>
      <c r="I6904" s="9">
        <v>0.1</v>
      </c>
      <c r="J6904" s="9">
        <v>0.1</v>
      </c>
      <c r="K6904" s="9">
        <v>0.1</v>
      </c>
      <c r="L6904" s="9">
        <v>0.1</v>
      </c>
      <c r="M6904" s="9">
        <v>0.1</v>
      </c>
      <c r="N6904" s="9">
        <v>0.1</v>
      </c>
      <c r="O6904" s="9">
        <v>0.1</v>
      </c>
      <c r="P6904" s="9">
        <v>0.1</v>
      </c>
      <c r="Q6904" s="9">
        <v>0.1</v>
      </c>
      <c r="R6904" s="9">
        <v>0.1</v>
      </c>
      <c r="S6904" s="9">
        <v>0.1</v>
      </c>
      <c r="T6904" s="9">
        <v>0.1</v>
      </c>
    </row>
    <row r="6905" spans="1:20" x14ac:dyDescent="0.35">
      <c r="A6905">
        <f t="shared" si="215"/>
        <v>6905</v>
      </c>
      <c r="B6905" s="3" t="s">
        <v>72</v>
      </c>
      <c r="C6905" s="3" t="s">
        <v>89</v>
      </c>
      <c r="D6905" s="3" t="s">
        <v>58</v>
      </c>
      <c r="E6905">
        <v>2023</v>
      </c>
      <c r="F6905" s="3" t="str">
        <f t="shared" si="214"/>
        <v>COSpillDWRSHK2023</v>
      </c>
      <c r="G6905" s="9">
        <v>0.1</v>
      </c>
      <c r="H6905" s="9">
        <v>0.1</v>
      </c>
      <c r="I6905" s="9">
        <v>0.1</v>
      </c>
      <c r="J6905" s="9">
        <v>0.1</v>
      </c>
      <c r="K6905" s="9">
        <v>0.1</v>
      </c>
      <c r="L6905" s="9">
        <v>0.1</v>
      </c>
      <c r="M6905" s="9">
        <v>0.1</v>
      </c>
      <c r="N6905" s="9">
        <v>0.1</v>
      </c>
      <c r="O6905" s="9">
        <v>0.1</v>
      </c>
      <c r="P6905" s="9">
        <v>0.1</v>
      </c>
      <c r="Q6905" s="9">
        <v>0.1</v>
      </c>
      <c r="R6905" s="9">
        <v>0.1</v>
      </c>
      <c r="S6905" s="9">
        <v>0.1</v>
      </c>
      <c r="T6905" s="9">
        <v>0.1</v>
      </c>
    </row>
    <row r="6906" spans="1:20" x14ac:dyDescent="0.35">
      <c r="A6906">
        <f t="shared" si="215"/>
        <v>6906</v>
      </c>
      <c r="B6906" s="3" t="s">
        <v>72</v>
      </c>
      <c r="C6906" s="3" t="s">
        <v>89</v>
      </c>
      <c r="D6906" s="3" t="s">
        <v>58</v>
      </c>
      <c r="E6906">
        <v>2024</v>
      </c>
      <c r="F6906" s="3" t="str">
        <f t="shared" si="214"/>
        <v>COSpillDWRSHK2024</v>
      </c>
      <c r="G6906" s="9">
        <v>0.1</v>
      </c>
      <c r="H6906" s="9">
        <v>0.1</v>
      </c>
      <c r="I6906" s="9">
        <v>0.1</v>
      </c>
      <c r="J6906" s="9">
        <v>0.1</v>
      </c>
      <c r="K6906" s="9">
        <v>0.1</v>
      </c>
      <c r="L6906" s="9">
        <v>0.1</v>
      </c>
      <c r="M6906" s="9">
        <v>0.1</v>
      </c>
      <c r="N6906" s="9">
        <v>0.1</v>
      </c>
      <c r="O6906" s="9">
        <v>0.1</v>
      </c>
      <c r="P6906" s="9">
        <v>0.1</v>
      </c>
      <c r="Q6906" s="9">
        <v>0.1</v>
      </c>
      <c r="R6906" s="9">
        <v>0.1</v>
      </c>
      <c r="S6906" s="9">
        <v>0.1</v>
      </c>
      <c r="T6906" s="9">
        <v>0.1</v>
      </c>
    </row>
    <row r="6907" spans="1:20" x14ac:dyDescent="0.35">
      <c r="A6907">
        <f t="shared" si="215"/>
        <v>6907</v>
      </c>
      <c r="B6907" s="3" t="s">
        <v>72</v>
      </c>
      <c r="C6907" s="3" t="s">
        <v>89</v>
      </c>
      <c r="D6907" s="3" t="s">
        <v>58</v>
      </c>
      <c r="E6907">
        <v>2025</v>
      </c>
      <c r="F6907" s="3" t="str">
        <f t="shared" si="214"/>
        <v>COSpillDWRSHK2025</v>
      </c>
      <c r="G6907" s="9">
        <v>0.1</v>
      </c>
      <c r="H6907" s="9">
        <v>0.1</v>
      </c>
      <c r="I6907" s="9">
        <v>0.1</v>
      </c>
      <c r="J6907" s="9">
        <v>0.1</v>
      </c>
      <c r="K6907" s="9">
        <v>0.1</v>
      </c>
      <c r="L6907" s="9">
        <v>0.1</v>
      </c>
      <c r="M6907" s="9">
        <v>0.1</v>
      </c>
      <c r="N6907" s="9">
        <v>0.1</v>
      </c>
      <c r="O6907" s="9">
        <v>0.1</v>
      </c>
      <c r="P6907" s="9">
        <v>0.1</v>
      </c>
      <c r="Q6907" s="9">
        <v>0.1</v>
      </c>
      <c r="R6907" s="9">
        <v>0.1</v>
      </c>
      <c r="S6907" s="9">
        <v>0.1</v>
      </c>
      <c r="T6907" s="9">
        <v>0.1</v>
      </c>
    </row>
    <row r="6908" spans="1:20" x14ac:dyDescent="0.35">
      <c r="A6908">
        <f t="shared" si="215"/>
        <v>6908</v>
      </c>
      <c r="B6908" s="3" t="s">
        <v>72</v>
      </c>
      <c r="C6908" s="3" t="s">
        <v>89</v>
      </c>
      <c r="D6908" s="3" t="s">
        <v>58</v>
      </c>
      <c r="E6908">
        <v>2026</v>
      </c>
      <c r="F6908" s="3" t="str">
        <f t="shared" si="214"/>
        <v>COSpillDWRSHK2026</v>
      </c>
      <c r="G6908" s="9">
        <v>0.1</v>
      </c>
      <c r="H6908" s="9">
        <v>0.1</v>
      </c>
      <c r="I6908" s="9">
        <v>0.1</v>
      </c>
      <c r="J6908" s="9">
        <v>0.1</v>
      </c>
      <c r="K6908" s="9">
        <v>0.1</v>
      </c>
      <c r="L6908" s="9">
        <v>0.1</v>
      </c>
      <c r="M6908" s="9">
        <v>0.1</v>
      </c>
      <c r="N6908" s="9">
        <v>0.1</v>
      </c>
      <c r="O6908" s="9">
        <v>0.1</v>
      </c>
      <c r="P6908" s="9">
        <v>0.1</v>
      </c>
      <c r="Q6908" s="9">
        <v>0.1</v>
      </c>
      <c r="R6908" s="9">
        <v>0.1</v>
      </c>
      <c r="S6908" s="9">
        <v>0.1</v>
      </c>
      <c r="T6908" s="9">
        <v>0.1</v>
      </c>
    </row>
    <row r="6909" spans="1:20" x14ac:dyDescent="0.35">
      <c r="A6909">
        <f t="shared" si="215"/>
        <v>6909</v>
      </c>
      <c r="B6909" s="3" t="s">
        <v>72</v>
      </c>
      <c r="C6909" s="3" t="s">
        <v>89</v>
      </c>
      <c r="D6909" s="3" t="s">
        <v>58</v>
      </c>
      <c r="E6909">
        <v>2027</v>
      </c>
      <c r="F6909" s="3" t="str">
        <f t="shared" si="214"/>
        <v>COSpillDWRSHK2027</v>
      </c>
      <c r="G6909" s="9">
        <v>0.1</v>
      </c>
      <c r="H6909" s="9">
        <v>0.1</v>
      </c>
      <c r="I6909" s="9">
        <v>0.1</v>
      </c>
      <c r="J6909" s="9">
        <v>0.1</v>
      </c>
      <c r="K6909" s="9">
        <v>0.1</v>
      </c>
      <c r="L6909" s="9">
        <v>0.1</v>
      </c>
      <c r="M6909" s="9">
        <v>0.1</v>
      </c>
      <c r="N6909" s="9">
        <v>0.1</v>
      </c>
      <c r="O6909" s="9">
        <v>0.1</v>
      </c>
      <c r="P6909" s="9">
        <v>0.1</v>
      </c>
      <c r="Q6909" s="9">
        <v>0.1</v>
      </c>
      <c r="R6909" s="9">
        <v>0.1</v>
      </c>
      <c r="S6909" s="9">
        <v>0.1</v>
      </c>
      <c r="T6909" s="9">
        <v>0.1</v>
      </c>
    </row>
    <row r="6910" spans="1:20" x14ac:dyDescent="0.35">
      <c r="A6910">
        <f t="shared" si="215"/>
        <v>6910</v>
      </c>
      <c r="B6910" s="3" t="s">
        <v>72</v>
      </c>
      <c r="C6910" s="3" t="s">
        <v>89</v>
      </c>
      <c r="D6910" s="3" t="s">
        <v>58</v>
      </c>
      <c r="E6910">
        <v>2028</v>
      </c>
      <c r="F6910" s="3" t="str">
        <f t="shared" si="214"/>
        <v>COSpillDWRSHK2028</v>
      </c>
      <c r="G6910" s="9">
        <v>0.1</v>
      </c>
      <c r="H6910" s="9">
        <v>0.1</v>
      </c>
      <c r="I6910" s="9">
        <v>0.1</v>
      </c>
      <c r="J6910" s="9">
        <v>0.1</v>
      </c>
      <c r="K6910" s="9">
        <v>0.1</v>
      </c>
      <c r="L6910" s="9">
        <v>0.1</v>
      </c>
      <c r="M6910" s="9">
        <v>0.1</v>
      </c>
      <c r="N6910" s="9">
        <v>0.1</v>
      </c>
      <c r="O6910" s="9">
        <v>0.1</v>
      </c>
      <c r="P6910" s="9">
        <v>0.1</v>
      </c>
      <c r="Q6910" s="9">
        <v>0.1</v>
      </c>
      <c r="R6910" s="9">
        <v>0.1</v>
      </c>
      <c r="S6910" s="9">
        <v>0.1</v>
      </c>
      <c r="T6910" s="9">
        <v>0.1</v>
      </c>
    </row>
    <row r="6911" spans="1:20" x14ac:dyDescent="0.35">
      <c r="A6911">
        <f t="shared" si="215"/>
        <v>6911</v>
      </c>
      <c r="B6911" s="3" t="s">
        <v>72</v>
      </c>
      <c r="C6911" s="3" t="s">
        <v>89</v>
      </c>
      <c r="D6911" s="3" t="s">
        <v>58</v>
      </c>
      <c r="E6911">
        <v>2029</v>
      </c>
      <c r="F6911" s="3" t="str">
        <f t="shared" si="214"/>
        <v>COSpillDWRSHK2029</v>
      </c>
      <c r="G6911" s="9">
        <v>0.1</v>
      </c>
      <c r="H6911" s="9">
        <v>0.1</v>
      </c>
      <c r="I6911" s="9">
        <v>0.1</v>
      </c>
      <c r="J6911" s="9">
        <v>0.1</v>
      </c>
      <c r="K6911" s="9">
        <v>0.1</v>
      </c>
      <c r="L6911" s="9">
        <v>0.1</v>
      </c>
      <c r="M6911" s="9">
        <v>0.1</v>
      </c>
      <c r="N6911" s="9">
        <v>0.1</v>
      </c>
      <c r="O6911" s="9">
        <v>0.1</v>
      </c>
      <c r="P6911" s="9">
        <v>0.1</v>
      </c>
      <c r="Q6911" s="9">
        <v>0.1</v>
      </c>
      <c r="R6911" s="9">
        <v>0.1</v>
      </c>
      <c r="S6911" s="9">
        <v>0.1</v>
      </c>
      <c r="T6911" s="9">
        <v>0.1</v>
      </c>
    </row>
    <row r="6912" spans="1:20" x14ac:dyDescent="0.35">
      <c r="A6912">
        <f t="shared" si="215"/>
        <v>6912</v>
      </c>
      <c r="B6912" s="3" t="s">
        <v>72</v>
      </c>
      <c r="C6912" s="3" t="s">
        <v>89</v>
      </c>
      <c r="D6912" s="3" t="s">
        <v>59</v>
      </c>
      <c r="E6912">
        <v>2020</v>
      </c>
      <c r="F6912" s="3" t="str">
        <f t="shared" si="214"/>
        <v>COSpillLR.GRN2020</v>
      </c>
      <c r="G6912" s="9">
        <v>0.53</v>
      </c>
      <c r="H6912" s="9">
        <v>0.41</v>
      </c>
      <c r="I6912" s="9">
        <v>0.34</v>
      </c>
      <c r="J6912" s="9">
        <v>0.1</v>
      </c>
      <c r="K6912" s="9">
        <v>0.13</v>
      </c>
      <c r="L6912" s="9">
        <v>0.23</v>
      </c>
      <c r="M6912" s="9">
        <v>0.42</v>
      </c>
      <c r="N6912" s="9">
        <v>0.44</v>
      </c>
      <c r="O6912" s="9">
        <v>0.44</v>
      </c>
      <c r="P6912" s="9">
        <v>0.46</v>
      </c>
      <c r="Q6912" s="9">
        <v>0.45</v>
      </c>
      <c r="R6912" s="9">
        <v>0.51</v>
      </c>
      <c r="S6912" s="9">
        <v>0.47</v>
      </c>
      <c r="T6912" s="9">
        <v>0.48</v>
      </c>
    </row>
    <row r="6913" spans="1:20" x14ac:dyDescent="0.35">
      <c r="A6913">
        <f t="shared" si="215"/>
        <v>6913</v>
      </c>
      <c r="B6913" s="3" t="s">
        <v>72</v>
      </c>
      <c r="C6913" s="3" t="s">
        <v>89</v>
      </c>
      <c r="D6913" s="3" t="s">
        <v>59</v>
      </c>
      <c r="E6913">
        <v>2021</v>
      </c>
      <c r="F6913" s="3" t="str">
        <f t="shared" si="214"/>
        <v>COSpillLR.GRN2021</v>
      </c>
      <c r="G6913" s="9">
        <v>0.53</v>
      </c>
      <c r="H6913" s="9">
        <v>0.41</v>
      </c>
      <c r="I6913" s="9">
        <v>0.34</v>
      </c>
      <c r="J6913" s="9">
        <v>0.1</v>
      </c>
      <c r="K6913" s="9">
        <v>0.13</v>
      </c>
      <c r="L6913" s="9">
        <v>0.23</v>
      </c>
      <c r="M6913" s="9">
        <v>0.42</v>
      </c>
      <c r="N6913" s="9">
        <v>0.44</v>
      </c>
      <c r="O6913" s="9">
        <v>0.44</v>
      </c>
      <c r="P6913" s="9">
        <v>0.46</v>
      </c>
      <c r="Q6913" s="9">
        <v>0.45</v>
      </c>
      <c r="R6913" s="9">
        <v>0.51</v>
      </c>
      <c r="S6913" s="9">
        <v>0.47</v>
      </c>
      <c r="T6913" s="9">
        <v>0.48</v>
      </c>
    </row>
    <row r="6914" spans="1:20" x14ac:dyDescent="0.35">
      <c r="A6914">
        <f t="shared" si="215"/>
        <v>6914</v>
      </c>
      <c r="B6914" s="3" t="s">
        <v>72</v>
      </c>
      <c r="C6914" s="3" t="s">
        <v>89</v>
      </c>
      <c r="D6914" s="3" t="s">
        <v>59</v>
      </c>
      <c r="E6914">
        <v>2022</v>
      </c>
      <c r="F6914" s="3" t="str">
        <f t="shared" ref="F6914:F6977" si="216">_xlfn.CONCAT(B6914,C6914,D6914,E6914)</f>
        <v>COSpillLR.GRN2022</v>
      </c>
      <c r="G6914" s="9">
        <v>0.53</v>
      </c>
      <c r="H6914" s="9">
        <v>0.41</v>
      </c>
      <c r="I6914" s="9">
        <v>0.34</v>
      </c>
      <c r="J6914" s="9">
        <v>0.1</v>
      </c>
      <c r="K6914" s="9">
        <v>0.13</v>
      </c>
      <c r="L6914" s="9">
        <v>0.23</v>
      </c>
      <c r="M6914" s="9">
        <v>0.42</v>
      </c>
      <c r="N6914" s="9">
        <v>0.44</v>
      </c>
      <c r="O6914" s="9">
        <v>0.44</v>
      </c>
      <c r="P6914" s="9">
        <v>0.46</v>
      </c>
      <c r="Q6914" s="9">
        <v>0.45</v>
      </c>
      <c r="R6914" s="9">
        <v>0.51</v>
      </c>
      <c r="S6914" s="9">
        <v>0.47</v>
      </c>
      <c r="T6914" s="9">
        <v>0.48</v>
      </c>
    </row>
    <row r="6915" spans="1:20" x14ac:dyDescent="0.35">
      <c r="A6915">
        <f t="shared" ref="A6915:A6978" si="217">A6914+1</f>
        <v>6915</v>
      </c>
      <c r="B6915" s="3" t="s">
        <v>72</v>
      </c>
      <c r="C6915" s="3" t="s">
        <v>89</v>
      </c>
      <c r="D6915" s="3" t="s">
        <v>59</v>
      </c>
      <c r="E6915">
        <v>2023</v>
      </c>
      <c r="F6915" s="3" t="str">
        <f t="shared" si="216"/>
        <v>COSpillLR.GRN2023</v>
      </c>
      <c r="G6915" s="9">
        <v>0.53</v>
      </c>
      <c r="H6915" s="9">
        <v>0.41</v>
      </c>
      <c r="I6915" s="9">
        <v>0.34</v>
      </c>
      <c r="J6915" s="9">
        <v>0.1</v>
      </c>
      <c r="K6915" s="9">
        <v>0.13</v>
      </c>
      <c r="L6915" s="9">
        <v>0.23</v>
      </c>
      <c r="M6915" s="9">
        <v>0.42</v>
      </c>
      <c r="N6915" s="9">
        <v>0.44</v>
      </c>
      <c r="O6915" s="9">
        <v>0.44</v>
      </c>
      <c r="P6915" s="9">
        <v>0.46</v>
      </c>
      <c r="Q6915" s="9">
        <v>0.45</v>
      </c>
      <c r="R6915" s="9">
        <v>0.51</v>
      </c>
      <c r="S6915" s="9">
        <v>0.47</v>
      </c>
      <c r="T6915" s="9">
        <v>0.48</v>
      </c>
    </row>
    <row r="6916" spans="1:20" x14ac:dyDescent="0.35">
      <c r="A6916">
        <f t="shared" si="217"/>
        <v>6916</v>
      </c>
      <c r="B6916" s="3" t="s">
        <v>72</v>
      </c>
      <c r="C6916" s="3" t="s">
        <v>89</v>
      </c>
      <c r="D6916" s="3" t="s">
        <v>59</v>
      </c>
      <c r="E6916">
        <v>2024</v>
      </c>
      <c r="F6916" s="3" t="str">
        <f t="shared" si="216"/>
        <v>COSpillLR.GRN2024</v>
      </c>
      <c r="G6916" s="9">
        <v>0.53</v>
      </c>
      <c r="H6916" s="9">
        <v>0.41</v>
      </c>
      <c r="I6916" s="9">
        <v>0.34</v>
      </c>
      <c r="J6916" s="9">
        <v>0.1</v>
      </c>
      <c r="K6916" s="9">
        <v>0.13</v>
      </c>
      <c r="L6916" s="9">
        <v>0.23</v>
      </c>
      <c r="M6916" s="9">
        <v>0.42</v>
      </c>
      <c r="N6916" s="9">
        <v>0.44</v>
      </c>
      <c r="O6916" s="9">
        <v>0.44</v>
      </c>
      <c r="P6916" s="9">
        <v>0.46</v>
      </c>
      <c r="Q6916" s="9">
        <v>0.45</v>
      </c>
      <c r="R6916" s="9">
        <v>0.51</v>
      </c>
      <c r="S6916" s="9">
        <v>0.47</v>
      </c>
      <c r="T6916" s="9">
        <v>0.48</v>
      </c>
    </row>
    <row r="6917" spans="1:20" x14ac:dyDescent="0.35">
      <c r="A6917">
        <f t="shared" si="217"/>
        <v>6917</v>
      </c>
      <c r="B6917" s="3" t="s">
        <v>72</v>
      </c>
      <c r="C6917" s="3" t="s">
        <v>89</v>
      </c>
      <c r="D6917" s="3" t="s">
        <v>59</v>
      </c>
      <c r="E6917">
        <v>2025</v>
      </c>
      <c r="F6917" s="3" t="str">
        <f t="shared" si="216"/>
        <v>COSpillLR.GRN2025</v>
      </c>
      <c r="G6917" s="9">
        <v>0.53</v>
      </c>
      <c r="H6917" s="9">
        <v>0.41</v>
      </c>
      <c r="I6917" s="9">
        <v>0.34</v>
      </c>
      <c r="J6917" s="9">
        <v>0.1</v>
      </c>
      <c r="K6917" s="9">
        <v>0.13</v>
      </c>
      <c r="L6917" s="9">
        <v>0.23</v>
      </c>
      <c r="M6917" s="9">
        <v>0.42</v>
      </c>
      <c r="N6917" s="9">
        <v>0.44</v>
      </c>
      <c r="O6917" s="9">
        <v>0.44</v>
      </c>
      <c r="P6917" s="9">
        <v>0.46</v>
      </c>
      <c r="Q6917" s="9">
        <v>0.45</v>
      </c>
      <c r="R6917" s="9">
        <v>0.51</v>
      </c>
      <c r="S6917" s="9">
        <v>0.47</v>
      </c>
      <c r="T6917" s="9">
        <v>0.48</v>
      </c>
    </row>
    <row r="6918" spans="1:20" x14ac:dyDescent="0.35">
      <c r="A6918">
        <f t="shared" si="217"/>
        <v>6918</v>
      </c>
      <c r="B6918" s="3" t="s">
        <v>72</v>
      </c>
      <c r="C6918" s="3" t="s">
        <v>89</v>
      </c>
      <c r="D6918" s="3" t="s">
        <v>59</v>
      </c>
      <c r="E6918">
        <v>2026</v>
      </c>
      <c r="F6918" s="3" t="str">
        <f t="shared" si="216"/>
        <v>COSpillLR.GRN2026</v>
      </c>
      <c r="G6918" s="9">
        <v>0.53</v>
      </c>
      <c r="H6918" s="9">
        <v>0.41</v>
      </c>
      <c r="I6918" s="9">
        <v>0.34</v>
      </c>
      <c r="J6918" s="9">
        <v>0.1</v>
      </c>
      <c r="K6918" s="9">
        <v>0.13</v>
      </c>
      <c r="L6918" s="9">
        <v>0.23</v>
      </c>
      <c r="M6918" s="9">
        <v>0.42</v>
      </c>
      <c r="N6918" s="9">
        <v>0.44</v>
      </c>
      <c r="O6918" s="9">
        <v>0.44</v>
      </c>
      <c r="P6918" s="9">
        <v>0.46</v>
      </c>
      <c r="Q6918" s="9">
        <v>0.45</v>
      </c>
      <c r="R6918" s="9">
        <v>0.51</v>
      </c>
      <c r="S6918" s="9">
        <v>0.47</v>
      </c>
      <c r="T6918" s="9">
        <v>0.48</v>
      </c>
    </row>
    <row r="6919" spans="1:20" x14ac:dyDescent="0.35">
      <c r="A6919">
        <f t="shared" si="217"/>
        <v>6919</v>
      </c>
      <c r="B6919" s="3" t="s">
        <v>72</v>
      </c>
      <c r="C6919" s="3" t="s">
        <v>89</v>
      </c>
      <c r="D6919" s="3" t="s">
        <v>59</v>
      </c>
      <c r="E6919">
        <v>2027</v>
      </c>
      <c r="F6919" s="3" t="str">
        <f t="shared" si="216"/>
        <v>COSpillLR.GRN2027</v>
      </c>
      <c r="G6919" s="9">
        <v>0.53</v>
      </c>
      <c r="H6919" s="9">
        <v>0.41</v>
      </c>
      <c r="I6919" s="9">
        <v>0.34</v>
      </c>
      <c r="J6919" s="9">
        <v>0.1</v>
      </c>
      <c r="K6919" s="9">
        <v>0.13</v>
      </c>
      <c r="L6919" s="9">
        <v>0.23</v>
      </c>
      <c r="M6919" s="9">
        <v>0.42</v>
      </c>
      <c r="N6919" s="9">
        <v>0.44</v>
      </c>
      <c r="O6919" s="9">
        <v>0.44</v>
      </c>
      <c r="P6919" s="9">
        <v>0.46</v>
      </c>
      <c r="Q6919" s="9">
        <v>0.45</v>
      </c>
      <c r="R6919" s="9">
        <v>0.51</v>
      </c>
      <c r="S6919" s="9">
        <v>0.47</v>
      </c>
      <c r="T6919" s="9">
        <v>0.48</v>
      </c>
    </row>
    <row r="6920" spans="1:20" x14ac:dyDescent="0.35">
      <c r="A6920">
        <f t="shared" si="217"/>
        <v>6920</v>
      </c>
      <c r="B6920" s="3" t="s">
        <v>72</v>
      </c>
      <c r="C6920" s="3" t="s">
        <v>89</v>
      </c>
      <c r="D6920" s="3" t="s">
        <v>59</v>
      </c>
      <c r="E6920">
        <v>2028</v>
      </c>
      <c r="F6920" s="3" t="str">
        <f t="shared" si="216"/>
        <v>COSpillLR.GRN2028</v>
      </c>
      <c r="G6920" s="9">
        <v>0.53</v>
      </c>
      <c r="H6920" s="9">
        <v>0.41</v>
      </c>
      <c r="I6920" s="9">
        <v>0.34</v>
      </c>
      <c r="J6920" s="9">
        <v>0.1</v>
      </c>
      <c r="K6920" s="9">
        <v>0.13</v>
      </c>
      <c r="L6920" s="9">
        <v>0.23</v>
      </c>
      <c r="M6920" s="9">
        <v>0.42</v>
      </c>
      <c r="N6920" s="9">
        <v>0.44</v>
      </c>
      <c r="O6920" s="9">
        <v>0.44</v>
      </c>
      <c r="P6920" s="9">
        <v>0.46</v>
      </c>
      <c r="Q6920" s="9">
        <v>0.45</v>
      </c>
      <c r="R6920" s="9">
        <v>0.51</v>
      </c>
      <c r="S6920" s="9">
        <v>0.47</v>
      </c>
      <c r="T6920" s="9">
        <v>0.48</v>
      </c>
    </row>
    <row r="6921" spans="1:20" x14ac:dyDescent="0.35">
      <c r="A6921">
        <f t="shared" si="217"/>
        <v>6921</v>
      </c>
      <c r="B6921" s="3" t="s">
        <v>72</v>
      </c>
      <c r="C6921" s="3" t="s">
        <v>89</v>
      </c>
      <c r="D6921" s="3" t="s">
        <v>59</v>
      </c>
      <c r="E6921">
        <v>2029</v>
      </c>
      <c r="F6921" s="3" t="str">
        <f t="shared" si="216"/>
        <v>COSpillLR.GRN2029</v>
      </c>
      <c r="G6921" s="9">
        <v>0.53</v>
      </c>
      <c r="H6921" s="9">
        <v>0.41</v>
      </c>
      <c r="I6921" s="9">
        <v>0.34</v>
      </c>
      <c r="J6921" s="9">
        <v>0.1</v>
      </c>
      <c r="K6921" s="9">
        <v>0.13</v>
      </c>
      <c r="L6921" s="9">
        <v>0.23</v>
      </c>
      <c r="M6921" s="9">
        <v>0.42</v>
      </c>
      <c r="N6921" s="9">
        <v>0.44</v>
      </c>
      <c r="O6921" s="9">
        <v>0.44</v>
      </c>
      <c r="P6921" s="9">
        <v>0.46</v>
      </c>
      <c r="Q6921" s="9">
        <v>0.45</v>
      </c>
      <c r="R6921" s="9">
        <v>0.51</v>
      </c>
      <c r="S6921" s="9">
        <v>0.47</v>
      </c>
      <c r="T6921" s="9">
        <v>0.48</v>
      </c>
    </row>
    <row r="6922" spans="1:20" x14ac:dyDescent="0.35">
      <c r="A6922">
        <f t="shared" si="217"/>
        <v>6922</v>
      </c>
      <c r="B6922" s="3" t="s">
        <v>72</v>
      </c>
      <c r="C6922" s="3" t="s">
        <v>89</v>
      </c>
      <c r="D6922" s="3" t="s">
        <v>60</v>
      </c>
      <c r="E6922">
        <v>2020</v>
      </c>
      <c r="F6922" s="3" t="str">
        <f t="shared" si="216"/>
        <v>COSpillL GOOS2020</v>
      </c>
      <c r="G6922" s="9">
        <v>0.64</v>
      </c>
      <c r="H6922" s="9">
        <v>0.5</v>
      </c>
      <c r="I6922" s="9">
        <v>0.46</v>
      </c>
      <c r="J6922" s="9">
        <v>0.12</v>
      </c>
      <c r="K6922" s="9">
        <v>0.24</v>
      </c>
      <c r="L6922" s="9">
        <v>0.38</v>
      </c>
      <c r="M6922" s="9">
        <v>0.53</v>
      </c>
      <c r="N6922" s="9">
        <v>0.57999999999999996</v>
      </c>
      <c r="O6922" s="9">
        <v>0.66</v>
      </c>
      <c r="P6922" s="9">
        <v>0.59</v>
      </c>
      <c r="Q6922" s="9">
        <v>0.59</v>
      </c>
      <c r="R6922" s="9">
        <v>0.62</v>
      </c>
      <c r="S6922" s="9">
        <v>0.5</v>
      </c>
      <c r="T6922" s="9">
        <v>0.75</v>
      </c>
    </row>
    <row r="6923" spans="1:20" x14ac:dyDescent="0.35">
      <c r="A6923">
        <f t="shared" si="217"/>
        <v>6923</v>
      </c>
      <c r="B6923" s="3" t="s">
        <v>72</v>
      </c>
      <c r="C6923" s="3" t="s">
        <v>89</v>
      </c>
      <c r="D6923" s="3" t="s">
        <v>60</v>
      </c>
      <c r="E6923">
        <v>2021</v>
      </c>
      <c r="F6923" s="3" t="str">
        <f t="shared" si="216"/>
        <v>COSpillL GOOS2021</v>
      </c>
      <c r="G6923" s="9">
        <v>0.64</v>
      </c>
      <c r="H6923" s="9">
        <v>0.5</v>
      </c>
      <c r="I6923" s="9">
        <v>0.46</v>
      </c>
      <c r="J6923" s="9">
        <v>0.12</v>
      </c>
      <c r="K6923" s="9">
        <v>0.24</v>
      </c>
      <c r="L6923" s="9">
        <v>0.38</v>
      </c>
      <c r="M6923" s="9">
        <v>0.53</v>
      </c>
      <c r="N6923" s="9">
        <v>0.57999999999999996</v>
      </c>
      <c r="O6923" s="9">
        <v>0.66</v>
      </c>
      <c r="P6923" s="9">
        <v>0.59</v>
      </c>
      <c r="Q6923" s="9">
        <v>0.59</v>
      </c>
      <c r="R6923" s="9">
        <v>0.62</v>
      </c>
      <c r="S6923" s="9">
        <v>0.5</v>
      </c>
      <c r="T6923" s="9">
        <v>0.75</v>
      </c>
    </row>
    <row r="6924" spans="1:20" x14ac:dyDescent="0.35">
      <c r="A6924">
        <f t="shared" si="217"/>
        <v>6924</v>
      </c>
      <c r="B6924" s="3" t="s">
        <v>72</v>
      </c>
      <c r="C6924" s="3" t="s">
        <v>89</v>
      </c>
      <c r="D6924" s="3" t="s">
        <v>60</v>
      </c>
      <c r="E6924">
        <v>2022</v>
      </c>
      <c r="F6924" s="3" t="str">
        <f t="shared" si="216"/>
        <v>COSpillL GOOS2022</v>
      </c>
      <c r="G6924" s="9">
        <v>0.64</v>
      </c>
      <c r="H6924" s="9">
        <v>0.5</v>
      </c>
      <c r="I6924" s="9">
        <v>0.46</v>
      </c>
      <c r="J6924" s="9">
        <v>0.12</v>
      </c>
      <c r="K6924" s="9">
        <v>0.24</v>
      </c>
      <c r="L6924" s="9">
        <v>0.38</v>
      </c>
      <c r="M6924" s="9">
        <v>0.53</v>
      </c>
      <c r="N6924" s="9">
        <v>0.57999999999999996</v>
      </c>
      <c r="O6924" s="9">
        <v>0.66</v>
      </c>
      <c r="P6924" s="9">
        <v>0.59</v>
      </c>
      <c r="Q6924" s="9">
        <v>0.59</v>
      </c>
      <c r="R6924" s="9">
        <v>0.62</v>
      </c>
      <c r="S6924" s="9">
        <v>0.5</v>
      </c>
      <c r="T6924" s="9">
        <v>0.75</v>
      </c>
    </row>
    <row r="6925" spans="1:20" x14ac:dyDescent="0.35">
      <c r="A6925">
        <f t="shared" si="217"/>
        <v>6925</v>
      </c>
      <c r="B6925" s="3" t="s">
        <v>72</v>
      </c>
      <c r="C6925" s="3" t="s">
        <v>89</v>
      </c>
      <c r="D6925" s="3" t="s">
        <v>60</v>
      </c>
      <c r="E6925">
        <v>2023</v>
      </c>
      <c r="F6925" s="3" t="str">
        <f t="shared" si="216"/>
        <v>COSpillL GOOS2023</v>
      </c>
      <c r="G6925" s="9">
        <v>0.64</v>
      </c>
      <c r="H6925" s="9">
        <v>0.5</v>
      </c>
      <c r="I6925" s="9">
        <v>0.46</v>
      </c>
      <c r="J6925" s="9">
        <v>0.12</v>
      </c>
      <c r="K6925" s="9">
        <v>0.24</v>
      </c>
      <c r="L6925" s="9">
        <v>0.38</v>
      </c>
      <c r="M6925" s="9">
        <v>0.53</v>
      </c>
      <c r="N6925" s="9">
        <v>0.57999999999999996</v>
      </c>
      <c r="O6925" s="9">
        <v>0.66</v>
      </c>
      <c r="P6925" s="9">
        <v>0.59</v>
      </c>
      <c r="Q6925" s="9">
        <v>0.59</v>
      </c>
      <c r="R6925" s="9">
        <v>0.62</v>
      </c>
      <c r="S6925" s="9">
        <v>0.5</v>
      </c>
      <c r="T6925" s="9">
        <v>0.75</v>
      </c>
    </row>
    <row r="6926" spans="1:20" x14ac:dyDescent="0.35">
      <c r="A6926">
        <f t="shared" si="217"/>
        <v>6926</v>
      </c>
      <c r="B6926" s="3" t="s">
        <v>72</v>
      </c>
      <c r="C6926" s="3" t="s">
        <v>89</v>
      </c>
      <c r="D6926" s="3" t="s">
        <v>60</v>
      </c>
      <c r="E6926">
        <v>2024</v>
      </c>
      <c r="F6926" s="3" t="str">
        <f t="shared" si="216"/>
        <v>COSpillL GOOS2024</v>
      </c>
      <c r="G6926" s="9">
        <v>0.64</v>
      </c>
      <c r="H6926" s="9">
        <v>0.5</v>
      </c>
      <c r="I6926" s="9">
        <v>0.46</v>
      </c>
      <c r="J6926" s="9">
        <v>0.12</v>
      </c>
      <c r="K6926" s="9">
        <v>0.24</v>
      </c>
      <c r="L6926" s="9">
        <v>0.38</v>
      </c>
      <c r="M6926" s="9">
        <v>0.53</v>
      </c>
      <c r="N6926" s="9">
        <v>0.57999999999999996</v>
      </c>
      <c r="O6926" s="9">
        <v>0.66</v>
      </c>
      <c r="P6926" s="9">
        <v>0.59</v>
      </c>
      <c r="Q6926" s="9">
        <v>0.59</v>
      </c>
      <c r="R6926" s="9">
        <v>0.62</v>
      </c>
      <c r="S6926" s="9">
        <v>0.5</v>
      </c>
      <c r="T6926" s="9">
        <v>0.75</v>
      </c>
    </row>
    <row r="6927" spans="1:20" x14ac:dyDescent="0.35">
      <c r="A6927">
        <f t="shared" si="217"/>
        <v>6927</v>
      </c>
      <c r="B6927" s="3" t="s">
        <v>72</v>
      </c>
      <c r="C6927" s="3" t="s">
        <v>89</v>
      </c>
      <c r="D6927" s="3" t="s">
        <v>60</v>
      </c>
      <c r="E6927">
        <v>2025</v>
      </c>
      <c r="F6927" s="3" t="str">
        <f t="shared" si="216"/>
        <v>COSpillL GOOS2025</v>
      </c>
      <c r="G6927" s="9">
        <v>0.64</v>
      </c>
      <c r="H6927" s="9">
        <v>0.5</v>
      </c>
      <c r="I6927" s="9">
        <v>0.46</v>
      </c>
      <c r="J6927" s="9">
        <v>0.12</v>
      </c>
      <c r="K6927" s="9">
        <v>0.24</v>
      </c>
      <c r="L6927" s="9">
        <v>0.38</v>
      </c>
      <c r="M6927" s="9">
        <v>0.53</v>
      </c>
      <c r="N6927" s="9">
        <v>0.57999999999999996</v>
      </c>
      <c r="O6927" s="9">
        <v>0.66</v>
      </c>
      <c r="P6927" s="9">
        <v>0.59</v>
      </c>
      <c r="Q6927" s="9">
        <v>0.59</v>
      </c>
      <c r="R6927" s="9">
        <v>0.62</v>
      </c>
      <c r="S6927" s="9">
        <v>0.5</v>
      </c>
      <c r="T6927" s="9">
        <v>0.75</v>
      </c>
    </row>
    <row r="6928" spans="1:20" x14ac:dyDescent="0.35">
      <c r="A6928">
        <f t="shared" si="217"/>
        <v>6928</v>
      </c>
      <c r="B6928" s="3" t="s">
        <v>72</v>
      </c>
      <c r="C6928" s="3" t="s">
        <v>89</v>
      </c>
      <c r="D6928" s="3" t="s">
        <v>60</v>
      </c>
      <c r="E6928">
        <v>2026</v>
      </c>
      <c r="F6928" s="3" t="str">
        <f t="shared" si="216"/>
        <v>COSpillL GOOS2026</v>
      </c>
      <c r="G6928" s="9">
        <v>0.64</v>
      </c>
      <c r="H6928" s="9">
        <v>0.5</v>
      </c>
      <c r="I6928" s="9">
        <v>0.46</v>
      </c>
      <c r="J6928" s="9">
        <v>0.12</v>
      </c>
      <c r="K6928" s="9">
        <v>0.24</v>
      </c>
      <c r="L6928" s="9">
        <v>0.38</v>
      </c>
      <c r="M6928" s="9">
        <v>0.53</v>
      </c>
      <c r="N6928" s="9">
        <v>0.57999999999999996</v>
      </c>
      <c r="O6928" s="9">
        <v>0.66</v>
      </c>
      <c r="P6928" s="9">
        <v>0.59</v>
      </c>
      <c r="Q6928" s="9">
        <v>0.59</v>
      </c>
      <c r="R6928" s="9">
        <v>0.62</v>
      </c>
      <c r="S6928" s="9">
        <v>0.5</v>
      </c>
      <c r="T6928" s="9">
        <v>0.75</v>
      </c>
    </row>
    <row r="6929" spans="1:20" x14ac:dyDescent="0.35">
      <c r="A6929">
        <f t="shared" si="217"/>
        <v>6929</v>
      </c>
      <c r="B6929" s="3" t="s">
        <v>72</v>
      </c>
      <c r="C6929" s="3" t="s">
        <v>89</v>
      </c>
      <c r="D6929" s="3" t="s">
        <v>60</v>
      </c>
      <c r="E6929">
        <v>2027</v>
      </c>
      <c r="F6929" s="3" t="str">
        <f t="shared" si="216"/>
        <v>COSpillL GOOS2027</v>
      </c>
      <c r="G6929" s="9">
        <v>0.64</v>
      </c>
      <c r="H6929" s="9">
        <v>0.5</v>
      </c>
      <c r="I6929" s="9">
        <v>0.46</v>
      </c>
      <c r="J6929" s="9">
        <v>0.12</v>
      </c>
      <c r="K6929" s="9">
        <v>0.24</v>
      </c>
      <c r="L6929" s="9">
        <v>0.38</v>
      </c>
      <c r="M6929" s="9">
        <v>0.53</v>
      </c>
      <c r="N6929" s="9">
        <v>0.57999999999999996</v>
      </c>
      <c r="O6929" s="9">
        <v>0.66</v>
      </c>
      <c r="P6929" s="9">
        <v>0.59</v>
      </c>
      <c r="Q6929" s="9">
        <v>0.59</v>
      </c>
      <c r="R6929" s="9">
        <v>0.62</v>
      </c>
      <c r="S6929" s="9">
        <v>0.5</v>
      </c>
      <c r="T6929" s="9">
        <v>0.75</v>
      </c>
    </row>
    <row r="6930" spans="1:20" x14ac:dyDescent="0.35">
      <c r="A6930">
        <f t="shared" si="217"/>
        <v>6930</v>
      </c>
      <c r="B6930" s="3" t="s">
        <v>72</v>
      </c>
      <c r="C6930" s="3" t="s">
        <v>89</v>
      </c>
      <c r="D6930" s="3" t="s">
        <v>60</v>
      </c>
      <c r="E6930">
        <v>2028</v>
      </c>
      <c r="F6930" s="3" t="str">
        <f t="shared" si="216"/>
        <v>COSpillL GOOS2028</v>
      </c>
      <c r="G6930" s="9">
        <v>0.64</v>
      </c>
      <c r="H6930" s="9">
        <v>0.5</v>
      </c>
      <c r="I6930" s="9">
        <v>0.46</v>
      </c>
      <c r="J6930" s="9">
        <v>0.12</v>
      </c>
      <c r="K6930" s="9">
        <v>0.24</v>
      </c>
      <c r="L6930" s="9">
        <v>0.38</v>
      </c>
      <c r="M6930" s="9">
        <v>0.53</v>
      </c>
      <c r="N6930" s="9">
        <v>0.57999999999999996</v>
      </c>
      <c r="O6930" s="9">
        <v>0.66</v>
      </c>
      <c r="P6930" s="9">
        <v>0.59</v>
      </c>
      <c r="Q6930" s="9">
        <v>0.59</v>
      </c>
      <c r="R6930" s="9">
        <v>0.62</v>
      </c>
      <c r="S6930" s="9">
        <v>0.5</v>
      </c>
      <c r="T6930" s="9">
        <v>0.75</v>
      </c>
    </row>
    <row r="6931" spans="1:20" x14ac:dyDescent="0.35">
      <c r="A6931">
        <f t="shared" si="217"/>
        <v>6931</v>
      </c>
      <c r="B6931" s="3" t="s">
        <v>72</v>
      </c>
      <c r="C6931" s="3" t="s">
        <v>89</v>
      </c>
      <c r="D6931" s="3" t="s">
        <v>60</v>
      </c>
      <c r="E6931">
        <v>2029</v>
      </c>
      <c r="F6931" s="3" t="str">
        <f t="shared" si="216"/>
        <v>COSpillL GOOS2029</v>
      </c>
      <c r="G6931" s="9">
        <v>0.64</v>
      </c>
      <c r="H6931" s="9">
        <v>0.5</v>
      </c>
      <c r="I6931" s="9">
        <v>0.46</v>
      </c>
      <c r="J6931" s="9">
        <v>0.12</v>
      </c>
      <c r="K6931" s="9">
        <v>0.24</v>
      </c>
      <c r="L6931" s="9">
        <v>0.38</v>
      </c>
      <c r="M6931" s="9">
        <v>0.53</v>
      </c>
      <c r="N6931" s="9">
        <v>0.57999999999999996</v>
      </c>
      <c r="O6931" s="9">
        <v>0.66</v>
      </c>
      <c r="P6931" s="9">
        <v>0.59</v>
      </c>
      <c r="Q6931" s="9">
        <v>0.59</v>
      </c>
      <c r="R6931" s="9">
        <v>0.62</v>
      </c>
      <c r="S6931" s="9">
        <v>0.5</v>
      </c>
      <c r="T6931" s="9">
        <v>0.75</v>
      </c>
    </row>
    <row r="6932" spans="1:20" x14ac:dyDescent="0.35">
      <c r="A6932">
        <f t="shared" si="217"/>
        <v>6932</v>
      </c>
      <c r="B6932" s="3" t="s">
        <v>72</v>
      </c>
      <c r="C6932" s="3" t="s">
        <v>89</v>
      </c>
      <c r="D6932" s="3" t="s">
        <v>61</v>
      </c>
      <c r="E6932">
        <v>2020</v>
      </c>
      <c r="F6932" s="3" t="str">
        <f t="shared" si="216"/>
        <v>COSpillLR MON2020</v>
      </c>
      <c r="G6932" s="9">
        <v>0.84</v>
      </c>
      <c r="H6932" s="9">
        <v>0.75</v>
      </c>
      <c r="I6932" s="9">
        <v>0.72</v>
      </c>
      <c r="J6932" s="9">
        <v>0.45</v>
      </c>
      <c r="K6932" s="9">
        <v>0.41</v>
      </c>
      <c r="L6932" s="9">
        <v>0.56000000000000005</v>
      </c>
      <c r="M6932" s="9">
        <v>0.77</v>
      </c>
      <c r="N6932" s="9">
        <v>0.78</v>
      </c>
      <c r="O6932" s="9">
        <v>0.84</v>
      </c>
      <c r="P6932" s="9">
        <v>0.78</v>
      </c>
      <c r="Q6932" s="9">
        <v>0.79</v>
      </c>
      <c r="R6932" s="9">
        <v>0.86</v>
      </c>
      <c r="S6932" s="9">
        <v>0.77</v>
      </c>
      <c r="T6932" s="9">
        <v>0.78</v>
      </c>
    </row>
    <row r="6933" spans="1:20" x14ac:dyDescent="0.35">
      <c r="A6933">
        <f t="shared" si="217"/>
        <v>6933</v>
      </c>
      <c r="B6933" s="3" t="s">
        <v>72</v>
      </c>
      <c r="C6933" s="3" t="s">
        <v>89</v>
      </c>
      <c r="D6933" s="3" t="s">
        <v>61</v>
      </c>
      <c r="E6933">
        <v>2021</v>
      </c>
      <c r="F6933" s="3" t="str">
        <f t="shared" si="216"/>
        <v>COSpillLR MON2021</v>
      </c>
      <c r="G6933" s="9">
        <v>0.84</v>
      </c>
      <c r="H6933" s="9">
        <v>0.75</v>
      </c>
      <c r="I6933" s="9">
        <v>0.72</v>
      </c>
      <c r="J6933" s="9">
        <v>0.45</v>
      </c>
      <c r="K6933" s="9">
        <v>0.41</v>
      </c>
      <c r="L6933" s="9">
        <v>0.56000000000000005</v>
      </c>
      <c r="M6933" s="9">
        <v>0.77</v>
      </c>
      <c r="N6933" s="9">
        <v>0.78</v>
      </c>
      <c r="O6933" s="9">
        <v>0.84</v>
      </c>
      <c r="P6933" s="9">
        <v>0.78</v>
      </c>
      <c r="Q6933" s="9">
        <v>0.79</v>
      </c>
      <c r="R6933" s="9">
        <v>0.86</v>
      </c>
      <c r="S6933" s="9">
        <v>0.77</v>
      </c>
      <c r="T6933" s="9">
        <v>0.78</v>
      </c>
    </row>
    <row r="6934" spans="1:20" x14ac:dyDescent="0.35">
      <c r="A6934">
        <f t="shared" si="217"/>
        <v>6934</v>
      </c>
      <c r="B6934" s="3" t="s">
        <v>72</v>
      </c>
      <c r="C6934" s="3" t="s">
        <v>89</v>
      </c>
      <c r="D6934" s="3" t="s">
        <v>61</v>
      </c>
      <c r="E6934">
        <v>2022</v>
      </c>
      <c r="F6934" s="3" t="str">
        <f t="shared" si="216"/>
        <v>COSpillLR MON2022</v>
      </c>
      <c r="G6934" s="9">
        <v>0.84</v>
      </c>
      <c r="H6934" s="9">
        <v>0.75</v>
      </c>
      <c r="I6934" s="9">
        <v>0.72</v>
      </c>
      <c r="J6934" s="9">
        <v>0.45</v>
      </c>
      <c r="K6934" s="9">
        <v>0.41</v>
      </c>
      <c r="L6934" s="9">
        <v>0.56000000000000005</v>
      </c>
      <c r="M6934" s="9">
        <v>0.77</v>
      </c>
      <c r="N6934" s="9">
        <v>0.78</v>
      </c>
      <c r="O6934" s="9">
        <v>0.84</v>
      </c>
      <c r="P6934" s="9">
        <v>0.78</v>
      </c>
      <c r="Q6934" s="9">
        <v>0.79</v>
      </c>
      <c r="R6934" s="9">
        <v>0.86</v>
      </c>
      <c r="S6934" s="9">
        <v>0.77</v>
      </c>
      <c r="T6934" s="9">
        <v>0.78</v>
      </c>
    </row>
    <row r="6935" spans="1:20" x14ac:dyDescent="0.35">
      <c r="A6935">
        <f t="shared" si="217"/>
        <v>6935</v>
      </c>
      <c r="B6935" s="3" t="s">
        <v>72</v>
      </c>
      <c r="C6935" s="3" t="s">
        <v>89</v>
      </c>
      <c r="D6935" s="3" t="s">
        <v>61</v>
      </c>
      <c r="E6935">
        <v>2023</v>
      </c>
      <c r="F6935" s="3" t="str">
        <f t="shared" si="216"/>
        <v>COSpillLR MON2023</v>
      </c>
      <c r="G6935" s="9">
        <v>0.84</v>
      </c>
      <c r="H6935" s="9">
        <v>0.75</v>
      </c>
      <c r="I6935" s="9">
        <v>0.72</v>
      </c>
      <c r="J6935" s="9">
        <v>0.45</v>
      </c>
      <c r="K6935" s="9">
        <v>0.41</v>
      </c>
      <c r="L6935" s="9">
        <v>0.56000000000000005</v>
      </c>
      <c r="M6935" s="9">
        <v>0.77</v>
      </c>
      <c r="N6935" s="9">
        <v>0.78</v>
      </c>
      <c r="O6935" s="9">
        <v>0.84</v>
      </c>
      <c r="P6935" s="9">
        <v>0.78</v>
      </c>
      <c r="Q6935" s="9">
        <v>0.79</v>
      </c>
      <c r="R6935" s="9">
        <v>0.86</v>
      </c>
      <c r="S6935" s="9">
        <v>0.77</v>
      </c>
      <c r="T6935" s="9">
        <v>0.78</v>
      </c>
    </row>
    <row r="6936" spans="1:20" x14ac:dyDescent="0.35">
      <c r="A6936">
        <f t="shared" si="217"/>
        <v>6936</v>
      </c>
      <c r="B6936" s="3" t="s">
        <v>72</v>
      </c>
      <c r="C6936" s="3" t="s">
        <v>89</v>
      </c>
      <c r="D6936" s="3" t="s">
        <v>61</v>
      </c>
      <c r="E6936">
        <v>2024</v>
      </c>
      <c r="F6936" s="3" t="str">
        <f t="shared" si="216"/>
        <v>COSpillLR MON2024</v>
      </c>
      <c r="G6936" s="9">
        <v>0.84</v>
      </c>
      <c r="H6936" s="9">
        <v>0.75</v>
      </c>
      <c r="I6936" s="9">
        <v>0.72</v>
      </c>
      <c r="J6936" s="9">
        <v>0.45</v>
      </c>
      <c r="K6936" s="9">
        <v>0.41</v>
      </c>
      <c r="L6936" s="9">
        <v>0.56000000000000005</v>
      </c>
      <c r="M6936" s="9">
        <v>0.77</v>
      </c>
      <c r="N6936" s="9">
        <v>0.78</v>
      </c>
      <c r="O6936" s="9">
        <v>0.84</v>
      </c>
      <c r="P6936" s="9">
        <v>0.78</v>
      </c>
      <c r="Q6936" s="9">
        <v>0.79</v>
      </c>
      <c r="R6936" s="9">
        <v>0.86</v>
      </c>
      <c r="S6936" s="9">
        <v>0.77</v>
      </c>
      <c r="T6936" s="9">
        <v>0.78</v>
      </c>
    </row>
    <row r="6937" spans="1:20" x14ac:dyDescent="0.35">
      <c r="A6937">
        <f t="shared" si="217"/>
        <v>6937</v>
      </c>
      <c r="B6937" s="3" t="s">
        <v>72</v>
      </c>
      <c r="C6937" s="3" t="s">
        <v>89</v>
      </c>
      <c r="D6937" s="3" t="s">
        <v>61</v>
      </c>
      <c r="E6937">
        <v>2025</v>
      </c>
      <c r="F6937" s="3" t="str">
        <f t="shared" si="216"/>
        <v>COSpillLR MON2025</v>
      </c>
      <c r="G6937" s="9">
        <v>0.84</v>
      </c>
      <c r="H6937" s="9">
        <v>0.75</v>
      </c>
      <c r="I6937" s="9">
        <v>0.72</v>
      </c>
      <c r="J6937" s="9">
        <v>0.45</v>
      </c>
      <c r="K6937" s="9">
        <v>0.41</v>
      </c>
      <c r="L6937" s="9">
        <v>0.56000000000000005</v>
      </c>
      <c r="M6937" s="9">
        <v>0.77</v>
      </c>
      <c r="N6937" s="9">
        <v>0.78</v>
      </c>
      <c r="O6937" s="9">
        <v>0.84</v>
      </c>
      <c r="P6937" s="9">
        <v>0.78</v>
      </c>
      <c r="Q6937" s="9">
        <v>0.79</v>
      </c>
      <c r="R6937" s="9">
        <v>0.86</v>
      </c>
      <c r="S6937" s="9">
        <v>0.77</v>
      </c>
      <c r="T6937" s="9">
        <v>0.78</v>
      </c>
    </row>
    <row r="6938" spans="1:20" x14ac:dyDescent="0.35">
      <c r="A6938">
        <f t="shared" si="217"/>
        <v>6938</v>
      </c>
      <c r="B6938" s="3" t="s">
        <v>72</v>
      </c>
      <c r="C6938" s="3" t="s">
        <v>89</v>
      </c>
      <c r="D6938" s="3" t="s">
        <v>61</v>
      </c>
      <c r="E6938">
        <v>2026</v>
      </c>
      <c r="F6938" s="3" t="str">
        <f t="shared" si="216"/>
        <v>COSpillLR MON2026</v>
      </c>
      <c r="G6938" s="9">
        <v>0.84</v>
      </c>
      <c r="H6938" s="9">
        <v>0.75</v>
      </c>
      <c r="I6938" s="9">
        <v>0.72</v>
      </c>
      <c r="J6938" s="9">
        <v>0.45</v>
      </c>
      <c r="K6938" s="9">
        <v>0.41</v>
      </c>
      <c r="L6938" s="9">
        <v>0.56000000000000005</v>
      </c>
      <c r="M6938" s="9">
        <v>0.77</v>
      </c>
      <c r="N6938" s="9">
        <v>0.78</v>
      </c>
      <c r="O6938" s="9">
        <v>0.84</v>
      </c>
      <c r="P6938" s="9">
        <v>0.78</v>
      </c>
      <c r="Q6938" s="9">
        <v>0.79</v>
      </c>
      <c r="R6938" s="9">
        <v>0.86</v>
      </c>
      <c r="S6938" s="9">
        <v>0.77</v>
      </c>
      <c r="T6938" s="9">
        <v>0.78</v>
      </c>
    </row>
    <row r="6939" spans="1:20" x14ac:dyDescent="0.35">
      <c r="A6939">
        <f t="shared" si="217"/>
        <v>6939</v>
      </c>
      <c r="B6939" s="3" t="s">
        <v>72</v>
      </c>
      <c r="C6939" s="3" t="s">
        <v>89</v>
      </c>
      <c r="D6939" s="3" t="s">
        <v>61</v>
      </c>
      <c r="E6939">
        <v>2027</v>
      </c>
      <c r="F6939" s="3" t="str">
        <f t="shared" si="216"/>
        <v>COSpillLR MON2027</v>
      </c>
      <c r="G6939" s="9">
        <v>0.84</v>
      </c>
      <c r="H6939" s="9">
        <v>0.75</v>
      </c>
      <c r="I6939" s="9">
        <v>0.72</v>
      </c>
      <c r="J6939" s="9">
        <v>0.45</v>
      </c>
      <c r="K6939" s="9">
        <v>0.41</v>
      </c>
      <c r="L6939" s="9">
        <v>0.56000000000000005</v>
      </c>
      <c r="M6939" s="9">
        <v>0.77</v>
      </c>
      <c r="N6939" s="9">
        <v>0.78</v>
      </c>
      <c r="O6939" s="9">
        <v>0.84</v>
      </c>
      <c r="P6939" s="9">
        <v>0.78</v>
      </c>
      <c r="Q6939" s="9">
        <v>0.79</v>
      </c>
      <c r="R6939" s="9">
        <v>0.86</v>
      </c>
      <c r="S6939" s="9">
        <v>0.77</v>
      </c>
      <c r="T6939" s="9">
        <v>0.78</v>
      </c>
    </row>
    <row r="6940" spans="1:20" x14ac:dyDescent="0.35">
      <c r="A6940">
        <f t="shared" si="217"/>
        <v>6940</v>
      </c>
      <c r="B6940" s="3" t="s">
        <v>72</v>
      </c>
      <c r="C6940" s="3" t="s">
        <v>89</v>
      </c>
      <c r="D6940" s="3" t="s">
        <v>61</v>
      </c>
      <c r="E6940">
        <v>2028</v>
      </c>
      <c r="F6940" s="3" t="str">
        <f t="shared" si="216"/>
        <v>COSpillLR MON2028</v>
      </c>
      <c r="G6940" s="9">
        <v>0.84</v>
      </c>
      <c r="H6940" s="9">
        <v>0.75</v>
      </c>
      <c r="I6940" s="9">
        <v>0.72</v>
      </c>
      <c r="J6940" s="9">
        <v>0.45</v>
      </c>
      <c r="K6940" s="9">
        <v>0.41</v>
      </c>
      <c r="L6940" s="9">
        <v>0.56000000000000005</v>
      </c>
      <c r="M6940" s="9">
        <v>0.77</v>
      </c>
      <c r="N6940" s="9">
        <v>0.78</v>
      </c>
      <c r="O6940" s="9">
        <v>0.84</v>
      </c>
      <c r="P6940" s="9">
        <v>0.78</v>
      </c>
      <c r="Q6940" s="9">
        <v>0.79</v>
      </c>
      <c r="R6940" s="9">
        <v>0.86</v>
      </c>
      <c r="S6940" s="9">
        <v>0.77</v>
      </c>
      <c r="T6940" s="9">
        <v>0.78</v>
      </c>
    </row>
    <row r="6941" spans="1:20" x14ac:dyDescent="0.35">
      <c r="A6941">
        <f t="shared" si="217"/>
        <v>6941</v>
      </c>
      <c r="B6941" s="3" t="s">
        <v>72</v>
      </c>
      <c r="C6941" s="3" t="s">
        <v>89</v>
      </c>
      <c r="D6941" s="3" t="s">
        <v>61</v>
      </c>
      <c r="E6941">
        <v>2029</v>
      </c>
      <c r="F6941" s="3" t="str">
        <f t="shared" si="216"/>
        <v>COSpillLR MON2029</v>
      </c>
      <c r="G6941" s="9">
        <v>0.84</v>
      </c>
      <c r="H6941" s="9">
        <v>0.75</v>
      </c>
      <c r="I6941" s="9">
        <v>0.72</v>
      </c>
      <c r="J6941" s="9">
        <v>0.45</v>
      </c>
      <c r="K6941" s="9">
        <v>0.41</v>
      </c>
      <c r="L6941" s="9">
        <v>0.56000000000000005</v>
      </c>
      <c r="M6941" s="9">
        <v>0.77</v>
      </c>
      <c r="N6941" s="9">
        <v>0.78</v>
      </c>
      <c r="O6941" s="9">
        <v>0.84</v>
      </c>
      <c r="P6941" s="9">
        <v>0.78</v>
      </c>
      <c r="Q6941" s="9">
        <v>0.79</v>
      </c>
      <c r="R6941" s="9">
        <v>0.86</v>
      </c>
      <c r="S6941" s="9">
        <v>0.77</v>
      </c>
      <c r="T6941" s="9">
        <v>0.78</v>
      </c>
    </row>
    <row r="6942" spans="1:20" x14ac:dyDescent="0.35">
      <c r="A6942">
        <f t="shared" si="217"/>
        <v>6942</v>
      </c>
      <c r="B6942" s="3" t="s">
        <v>72</v>
      </c>
      <c r="C6942" s="3" t="s">
        <v>89</v>
      </c>
      <c r="D6942" s="3" t="s">
        <v>62</v>
      </c>
      <c r="E6942">
        <v>2020</v>
      </c>
      <c r="F6942" s="3" t="str">
        <f t="shared" si="216"/>
        <v>COSpillICE H2020</v>
      </c>
      <c r="G6942" s="9">
        <v>0.85</v>
      </c>
      <c r="H6942" s="9">
        <v>0.69</v>
      </c>
      <c r="I6942" s="9">
        <v>0.57999999999999996</v>
      </c>
      <c r="J6942" s="9">
        <v>0.42</v>
      </c>
      <c r="K6942" s="9">
        <v>0.44</v>
      </c>
      <c r="L6942" s="9">
        <v>0.51</v>
      </c>
      <c r="M6942" s="9">
        <v>0.7</v>
      </c>
      <c r="N6942" s="9">
        <v>0.8</v>
      </c>
      <c r="O6942" s="9">
        <v>0.82</v>
      </c>
      <c r="P6942" s="9">
        <v>0.76</v>
      </c>
      <c r="Q6942" s="9">
        <v>0.79</v>
      </c>
      <c r="R6942" s="9">
        <v>0.9</v>
      </c>
      <c r="S6942" s="9">
        <v>0.8</v>
      </c>
      <c r="T6942" s="9">
        <v>0.77</v>
      </c>
    </row>
    <row r="6943" spans="1:20" x14ac:dyDescent="0.35">
      <c r="A6943">
        <f t="shared" si="217"/>
        <v>6943</v>
      </c>
      <c r="B6943" s="3" t="s">
        <v>72</v>
      </c>
      <c r="C6943" s="3" t="s">
        <v>89</v>
      </c>
      <c r="D6943" s="3" t="s">
        <v>62</v>
      </c>
      <c r="E6943">
        <v>2021</v>
      </c>
      <c r="F6943" s="3" t="str">
        <f t="shared" si="216"/>
        <v>COSpillICE H2021</v>
      </c>
      <c r="G6943" s="9">
        <v>0.85</v>
      </c>
      <c r="H6943" s="9">
        <v>0.69</v>
      </c>
      <c r="I6943" s="9">
        <v>0.57999999999999996</v>
      </c>
      <c r="J6943" s="9">
        <v>0.42</v>
      </c>
      <c r="K6943" s="9">
        <v>0.44</v>
      </c>
      <c r="L6943" s="9">
        <v>0.51</v>
      </c>
      <c r="M6943" s="9">
        <v>0.7</v>
      </c>
      <c r="N6943" s="9">
        <v>0.8</v>
      </c>
      <c r="O6943" s="9">
        <v>0.82</v>
      </c>
      <c r="P6943" s="9">
        <v>0.76</v>
      </c>
      <c r="Q6943" s="9">
        <v>0.79</v>
      </c>
      <c r="R6943" s="9">
        <v>0.9</v>
      </c>
      <c r="S6943" s="9">
        <v>0.8</v>
      </c>
      <c r="T6943" s="9">
        <v>0.77</v>
      </c>
    </row>
    <row r="6944" spans="1:20" x14ac:dyDescent="0.35">
      <c r="A6944">
        <f t="shared" si="217"/>
        <v>6944</v>
      </c>
      <c r="B6944" s="3" t="s">
        <v>72</v>
      </c>
      <c r="C6944" s="3" t="s">
        <v>89</v>
      </c>
      <c r="D6944" s="3" t="s">
        <v>62</v>
      </c>
      <c r="E6944">
        <v>2022</v>
      </c>
      <c r="F6944" s="3" t="str">
        <f t="shared" si="216"/>
        <v>COSpillICE H2022</v>
      </c>
      <c r="G6944" s="9">
        <v>0.85</v>
      </c>
      <c r="H6944" s="9">
        <v>0.69</v>
      </c>
      <c r="I6944" s="9">
        <v>0.57999999999999996</v>
      </c>
      <c r="J6944" s="9">
        <v>0.42</v>
      </c>
      <c r="K6944" s="9">
        <v>0.44</v>
      </c>
      <c r="L6944" s="9">
        <v>0.51</v>
      </c>
      <c r="M6944" s="9">
        <v>0.7</v>
      </c>
      <c r="N6944" s="9">
        <v>0.8</v>
      </c>
      <c r="O6944" s="9">
        <v>0.82</v>
      </c>
      <c r="P6944" s="9">
        <v>0.76</v>
      </c>
      <c r="Q6944" s="9">
        <v>0.79</v>
      </c>
      <c r="R6944" s="9">
        <v>0.9</v>
      </c>
      <c r="S6944" s="9">
        <v>0.8</v>
      </c>
      <c r="T6944" s="9">
        <v>0.77</v>
      </c>
    </row>
    <row r="6945" spans="1:20" x14ac:dyDescent="0.35">
      <c r="A6945">
        <f t="shared" si="217"/>
        <v>6945</v>
      </c>
      <c r="B6945" s="3" t="s">
        <v>72</v>
      </c>
      <c r="C6945" s="3" t="s">
        <v>89</v>
      </c>
      <c r="D6945" s="3" t="s">
        <v>62</v>
      </c>
      <c r="E6945">
        <v>2023</v>
      </c>
      <c r="F6945" s="3" t="str">
        <f t="shared" si="216"/>
        <v>COSpillICE H2023</v>
      </c>
      <c r="G6945" s="9">
        <v>0.85</v>
      </c>
      <c r="H6945" s="9">
        <v>0.69</v>
      </c>
      <c r="I6945" s="9">
        <v>0.57999999999999996</v>
      </c>
      <c r="J6945" s="9">
        <v>0.42</v>
      </c>
      <c r="K6945" s="9">
        <v>0.44</v>
      </c>
      <c r="L6945" s="9">
        <v>0.51</v>
      </c>
      <c r="M6945" s="9">
        <v>0.7</v>
      </c>
      <c r="N6945" s="9">
        <v>0.8</v>
      </c>
      <c r="O6945" s="9">
        <v>0.82</v>
      </c>
      <c r="P6945" s="9">
        <v>0.76</v>
      </c>
      <c r="Q6945" s="9">
        <v>0.79</v>
      </c>
      <c r="R6945" s="9">
        <v>0.9</v>
      </c>
      <c r="S6945" s="9">
        <v>0.8</v>
      </c>
      <c r="T6945" s="9">
        <v>0.77</v>
      </c>
    </row>
    <row r="6946" spans="1:20" x14ac:dyDescent="0.35">
      <c r="A6946">
        <f t="shared" si="217"/>
        <v>6946</v>
      </c>
      <c r="B6946" s="3" t="s">
        <v>72</v>
      </c>
      <c r="C6946" s="3" t="s">
        <v>89</v>
      </c>
      <c r="D6946" s="3" t="s">
        <v>62</v>
      </c>
      <c r="E6946">
        <v>2024</v>
      </c>
      <c r="F6946" s="3" t="str">
        <f t="shared" si="216"/>
        <v>COSpillICE H2024</v>
      </c>
      <c r="G6946" s="9">
        <v>0.85</v>
      </c>
      <c r="H6946" s="9">
        <v>0.69</v>
      </c>
      <c r="I6946" s="9">
        <v>0.57999999999999996</v>
      </c>
      <c r="J6946" s="9">
        <v>0.42</v>
      </c>
      <c r="K6946" s="9">
        <v>0.44</v>
      </c>
      <c r="L6946" s="9">
        <v>0.51</v>
      </c>
      <c r="M6946" s="9">
        <v>0.7</v>
      </c>
      <c r="N6946" s="9">
        <v>0.8</v>
      </c>
      <c r="O6946" s="9">
        <v>0.82</v>
      </c>
      <c r="P6946" s="9">
        <v>0.76</v>
      </c>
      <c r="Q6946" s="9">
        <v>0.79</v>
      </c>
      <c r="R6946" s="9">
        <v>0.9</v>
      </c>
      <c r="S6946" s="9">
        <v>0.8</v>
      </c>
      <c r="T6946" s="9">
        <v>0.77</v>
      </c>
    </row>
    <row r="6947" spans="1:20" x14ac:dyDescent="0.35">
      <c r="A6947">
        <f t="shared" si="217"/>
        <v>6947</v>
      </c>
      <c r="B6947" s="3" t="s">
        <v>72</v>
      </c>
      <c r="C6947" s="3" t="s">
        <v>89</v>
      </c>
      <c r="D6947" s="3" t="s">
        <v>62</v>
      </c>
      <c r="E6947">
        <v>2025</v>
      </c>
      <c r="F6947" s="3" t="str">
        <f t="shared" si="216"/>
        <v>COSpillICE H2025</v>
      </c>
      <c r="G6947" s="9">
        <v>0.85</v>
      </c>
      <c r="H6947" s="9">
        <v>0.69</v>
      </c>
      <c r="I6947" s="9">
        <v>0.57999999999999996</v>
      </c>
      <c r="J6947" s="9">
        <v>0.42</v>
      </c>
      <c r="K6947" s="9">
        <v>0.44</v>
      </c>
      <c r="L6947" s="9">
        <v>0.51</v>
      </c>
      <c r="M6947" s="9">
        <v>0.7</v>
      </c>
      <c r="N6947" s="9">
        <v>0.8</v>
      </c>
      <c r="O6947" s="9">
        <v>0.82</v>
      </c>
      <c r="P6947" s="9">
        <v>0.76</v>
      </c>
      <c r="Q6947" s="9">
        <v>0.79</v>
      </c>
      <c r="R6947" s="9">
        <v>0.9</v>
      </c>
      <c r="S6947" s="9">
        <v>0.8</v>
      </c>
      <c r="T6947" s="9">
        <v>0.77</v>
      </c>
    </row>
    <row r="6948" spans="1:20" x14ac:dyDescent="0.35">
      <c r="A6948">
        <f t="shared" si="217"/>
        <v>6948</v>
      </c>
      <c r="B6948" s="3" t="s">
        <v>72</v>
      </c>
      <c r="C6948" s="3" t="s">
        <v>89</v>
      </c>
      <c r="D6948" s="3" t="s">
        <v>62</v>
      </c>
      <c r="E6948">
        <v>2026</v>
      </c>
      <c r="F6948" s="3" t="str">
        <f t="shared" si="216"/>
        <v>COSpillICE H2026</v>
      </c>
      <c r="G6948" s="9">
        <v>0.85</v>
      </c>
      <c r="H6948" s="9">
        <v>0.69</v>
      </c>
      <c r="I6948" s="9">
        <v>0.57999999999999996</v>
      </c>
      <c r="J6948" s="9">
        <v>0.42</v>
      </c>
      <c r="K6948" s="9">
        <v>0.44</v>
      </c>
      <c r="L6948" s="9">
        <v>0.51</v>
      </c>
      <c r="M6948" s="9">
        <v>0.7</v>
      </c>
      <c r="N6948" s="9">
        <v>0.8</v>
      </c>
      <c r="O6948" s="9">
        <v>0.82</v>
      </c>
      <c r="P6948" s="9">
        <v>0.76</v>
      </c>
      <c r="Q6948" s="9">
        <v>0.79</v>
      </c>
      <c r="R6948" s="9">
        <v>0.9</v>
      </c>
      <c r="S6948" s="9">
        <v>0.8</v>
      </c>
      <c r="T6948" s="9">
        <v>0.77</v>
      </c>
    </row>
    <row r="6949" spans="1:20" x14ac:dyDescent="0.35">
      <c r="A6949">
        <f t="shared" si="217"/>
        <v>6949</v>
      </c>
      <c r="B6949" s="3" t="s">
        <v>72</v>
      </c>
      <c r="C6949" s="3" t="s">
        <v>89</v>
      </c>
      <c r="D6949" s="3" t="s">
        <v>62</v>
      </c>
      <c r="E6949">
        <v>2027</v>
      </c>
      <c r="F6949" s="3" t="str">
        <f t="shared" si="216"/>
        <v>COSpillICE H2027</v>
      </c>
      <c r="G6949" s="9">
        <v>0.85</v>
      </c>
      <c r="H6949" s="9">
        <v>0.69</v>
      </c>
      <c r="I6949" s="9">
        <v>0.57999999999999996</v>
      </c>
      <c r="J6949" s="9">
        <v>0.42</v>
      </c>
      <c r="K6949" s="9">
        <v>0.44</v>
      </c>
      <c r="L6949" s="9">
        <v>0.51</v>
      </c>
      <c r="M6949" s="9">
        <v>0.7</v>
      </c>
      <c r="N6949" s="9">
        <v>0.8</v>
      </c>
      <c r="O6949" s="9">
        <v>0.82</v>
      </c>
      <c r="P6949" s="9">
        <v>0.76</v>
      </c>
      <c r="Q6949" s="9">
        <v>0.79</v>
      </c>
      <c r="R6949" s="9">
        <v>0.9</v>
      </c>
      <c r="S6949" s="9">
        <v>0.8</v>
      </c>
      <c r="T6949" s="9">
        <v>0.77</v>
      </c>
    </row>
    <row r="6950" spans="1:20" x14ac:dyDescent="0.35">
      <c r="A6950">
        <f t="shared" si="217"/>
        <v>6950</v>
      </c>
      <c r="B6950" s="3" t="s">
        <v>72</v>
      </c>
      <c r="C6950" s="3" t="s">
        <v>89</v>
      </c>
      <c r="D6950" s="3" t="s">
        <v>62</v>
      </c>
      <c r="E6950">
        <v>2028</v>
      </c>
      <c r="F6950" s="3" t="str">
        <f t="shared" si="216"/>
        <v>COSpillICE H2028</v>
      </c>
      <c r="G6950" s="9">
        <v>0.85</v>
      </c>
      <c r="H6950" s="9">
        <v>0.69</v>
      </c>
      <c r="I6950" s="9">
        <v>0.57999999999999996</v>
      </c>
      <c r="J6950" s="9">
        <v>0.42</v>
      </c>
      <c r="K6950" s="9">
        <v>0.44</v>
      </c>
      <c r="L6950" s="9">
        <v>0.51</v>
      </c>
      <c r="M6950" s="9">
        <v>0.7</v>
      </c>
      <c r="N6950" s="9">
        <v>0.8</v>
      </c>
      <c r="O6950" s="9">
        <v>0.82</v>
      </c>
      <c r="P6950" s="9">
        <v>0.76</v>
      </c>
      <c r="Q6950" s="9">
        <v>0.79</v>
      </c>
      <c r="R6950" s="9">
        <v>0.9</v>
      </c>
      <c r="S6950" s="9">
        <v>0.8</v>
      </c>
      <c r="T6950" s="9">
        <v>0.77</v>
      </c>
    </row>
    <row r="6951" spans="1:20" x14ac:dyDescent="0.35">
      <c r="A6951">
        <f t="shared" si="217"/>
        <v>6951</v>
      </c>
      <c r="B6951" s="3" t="s">
        <v>72</v>
      </c>
      <c r="C6951" s="3" t="s">
        <v>89</v>
      </c>
      <c r="D6951" s="3" t="s">
        <v>62</v>
      </c>
      <c r="E6951">
        <v>2029</v>
      </c>
      <c r="F6951" s="3" t="str">
        <f t="shared" si="216"/>
        <v>COSpillICE H2029</v>
      </c>
      <c r="G6951" s="9">
        <v>0.85</v>
      </c>
      <c r="H6951" s="9">
        <v>0.69</v>
      </c>
      <c r="I6951" s="9">
        <v>0.57999999999999996</v>
      </c>
      <c r="J6951" s="9">
        <v>0.42</v>
      </c>
      <c r="K6951" s="9">
        <v>0.44</v>
      </c>
      <c r="L6951" s="9">
        <v>0.51</v>
      </c>
      <c r="M6951" s="9">
        <v>0.7</v>
      </c>
      <c r="N6951" s="9">
        <v>0.8</v>
      </c>
      <c r="O6951" s="9">
        <v>0.82</v>
      </c>
      <c r="P6951" s="9">
        <v>0.76</v>
      </c>
      <c r="Q6951" s="9">
        <v>0.79</v>
      </c>
      <c r="R6951" s="9">
        <v>0.9</v>
      </c>
      <c r="S6951" s="9">
        <v>0.8</v>
      </c>
      <c r="T6951" s="9">
        <v>0.77</v>
      </c>
    </row>
    <row r="6952" spans="1:20" x14ac:dyDescent="0.35">
      <c r="A6952">
        <f t="shared" si="217"/>
        <v>6952</v>
      </c>
      <c r="B6952" s="3" t="s">
        <v>72</v>
      </c>
      <c r="C6952" s="3" t="s">
        <v>89</v>
      </c>
      <c r="D6952" s="3" t="s">
        <v>63</v>
      </c>
      <c r="E6952">
        <v>2020</v>
      </c>
      <c r="F6952" s="3" t="str">
        <f t="shared" si="216"/>
        <v>COSpillMCNARY2020</v>
      </c>
      <c r="G6952" s="9">
        <v>4.7</v>
      </c>
      <c r="H6952" s="9">
        <v>4.7</v>
      </c>
      <c r="I6952" s="9">
        <v>4.51</v>
      </c>
      <c r="J6952" s="9">
        <v>2.81</v>
      </c>
      <c r="K6952" s="9">
        <v>2.52</v>
      </c>
      <c r="L6952" s="9">
        <v>4.24</v>
      </c>
      <c r="M6952" s="9">
        <v>4.7</v>
      </c>
      <c r="N6952" s="9">
        <v>4.7</v>
      </c>
      <c r="O6952" s="9">
        <v>4.7</v>
      </c>
      <c r="P6952" s="9">
        <v>4.7</v>
      </c>
      <c r="Q6952" s="9">
        <v>4.7</v>
      </c>
      <c r="R6952" s="9">
        <v>4.7</v>
      </c>
      <c r="S6952" s="9">
        <v>4.7</v>
      </c>
      <c r="T6952" s="9">
        <v>4.7</v>
      </c>
    </row>
    <row r="6953" spans="1:20" x14ac:dyDescent="0.35">
      <c r="A6953">
        <f t="shared" si="217"/>
        <v>6953</v>
      </c>
      <c r="B6953" s="3" t="s">
        <v>72</v>
      </c>
      <c r="C6953" s="3" t="s">
        <v>89</v>
      </c>
      <c r="D6953" s="3" t="s">
        <v>63</v>
      </c>
      <c r="E6953">
        <v>2021</v>
      </c>
      <c r="F6953" s="3" t="str">
        <f t="shared" si="216"/>
        <v>COSpillMCNARY2021</v>
      </c>
      <c r="G6953" s="9">
        <v>4.7</v>
      </c>
      <c r="H6953" s="9">
        <v>4.7</v>
      </c>
      <c r="I6953" s="9">
        <v>4.51</v>
      </c>
      <c r="J6953" s="9">
        <v>2.81</v>
      </c>
      <c r="K6953" s="9">
        <v>2.52</v>
      </c>
      <c r="L6953" s="9">
        <v>4.24</v>
      </c>
      <c r="M6953" s="9">
        <v>4.7</v>
      </c>
      <c r="N6953" s="9">
        <v>4.7</v>
      </c>
      <c r="O6953" s="9">
        <v>4.7</v>
      </c>
      <c r="P6953" s="9">
        <v>4.7</v>
      </c>
      <c r="Q6953" s="9">
        <v>4.7</v>
      </c>
      <c r="R6953" s="9">
        <v>4.7</v>
      </c>
      <c r="S6953" s="9">
        <v>4.7</v>
      </c>
      <c r="T6953" s="9">
        <v>4.7</v>
      </c>
    </row>
    <row r="6954" spans="1:20" x14ac:dyDescent="0.35">
      <c r="A6954">
        <f t="shared" si="217"/>
        <v>6954</v>
      </c>
      <c r="B6954" s="3" t="s">
        <v>72</v>
      </c>
      <c r="C6954" s="3" t="s">
        <v>89</v>
      </c>
      <c r="D6954" s="3" t="s">
        <v>63</v>
      </c>
      <c r="E6954">
        <v>2022</v>
      </c>
      <c r="F6954" s="3" t="str">
        <f t="shared" si="216"/>
        <v>COSpillMCNARY2022</v>
      </c>
      <c r="G6954" s="9">
        <v>4.7</v>
      </c>
      <c r="H6954" s="9">
        <v>4.7</v>
      </c>
      <c r="I6954" s="9">
        <v>4.51</v>
      </c>
      <c r="J6954" s="9">
        <v>2.81</v>
      </c>
      <c r="K6954" s="9">
        <v>2.52</v>
      </c>
      <c r="L6954" s="9">
        <v>4.24</v>
      </c>
      <c r="M6954" s="9">
        <v>4.7</v>
      </c>
      <c r="N6954" s="9">
        <v>4.7</v>
      </c>
      <c r="O6954" s="9">
        <v>4.7</v>
      </c>
      <c r="P6954" s="9">
        <v>4.7</v>
      </c>
      <c r="Q6954" s="9">
        <v>4.7</v>
      </c>
      <c r="R6954" s="9">
        <v>4.7</v>
      </c>
      <c r="S6954" s="9">
        <v>4.7</v>
      </c>
      <c r="T6954" s="9">
        <v>4.7</v>
      </c>
    </row>
    <row r="6955" spans="1:20" x14ac:dyDescent="0.35">
      <c r="A6955">
        <f t="shared" si="217"/>
        <v>6955</v>
      </c>
      <c r="B6955" s="3" t="s">
        <v>72</v>
      </c>
      <c r="C6955" s="3" t="s">
        <v>89</v>
      </c>
      <c r="D6955" s="3" t="s">
        <v>63</v>
      </c>
      <c r="E6955">
        <v>2023</v>
      </c>
      <c r="F6955" s="3" t="str">
        <f t="shared" si="216"/>
        <v>COSpillMCNARY2023</v>
      </c>
      <c r="G6955" s="9">
        <v>4.7</v>
      </c>
      <c r="H6955" s="9">
        <v>4.7</v>
      </c>
      <c r="I6955" s="9">
        <v>4.51</v>
      </c>
      <c r="J6955" s="9">
        <v>2.81</v>
      </c>
      <c r="K6955" s="9">
        <v>2.52</v>
      </c>
      <c r="L6955" s="9">
        <v>4.24</v>
      </c>
      <c r="M6955" s="9">
        <v>4.7</v>
      </c>
      <c r="N6955" s="9">
        <v>4.7</v>
      </c>
      <c r="O6955" s="9">
        <v>4.7</v>
      </c>
      <c r="P6955" s="9">
        <v>4.7</v>
      </c>
      <c r="Q6955" s="9">
        <v>4.7</v>
      </c>
      <c r="R6955" s="9">
        <v>4.7</v>
      </c>
      <c r="S6955" s="9">
        <v>4.7</v>
      </c>
      <c r="T6955" s="9">
        <v>4.7</v>
      </c>
    </row>
    <row r="6956" spans="1:20" x14ac:dyDescent="0.35">
      <c r="A6956">
        <f t="shared" si="217"/>
        <v>6956</v>
      </c>
      <c r="B6956" s="3" t="s">
        <v>72</v>
      </c>
      <c r="C6956" s="3" t="s">
        <v>89</v>
      </c>
      <c r="D6956" s="3" t="s">
        <v>63</v>
      </c>
      <c r="E6956">
        <v>2024</v>
      </c>
      <c r="F6956" s="3" t="str">
        <f t="shared" si="216"/>
        <v>COSpillMCNARY2024</v>
      </c>
      <c r="G6956" s="9">
        <v>4.7</v>
      </c>
      <c r="H6956" s="9">
        <v>4.7</v>
      </c>
      <c r="I6956" s="9">
        <v>4.51</v>
      </c>
      <c r="J6956" s="9">
        <v>2.81</v>
      </c>
      <c r="K6956" s="9">
        <v>2.52</v>
      </c>
      <c r="L6956" s="9">
        <v>4.24</v>
      </c>
      <c r="M6956" s="9">
        <v>4.7</v>
      </c>
      <c r="N6956" s="9">
        <v>4.7</v>
      </c>
      <c r="O6956" s="9">
        <v>4.7</v>
      </c>
      <c r="P6956" s="9">
        <v>4.7</v>
      </c>
      <c r="Q6956" s="9">
        <v>4.7</v>
      </c>
      <c r="R6956" s="9">
        <v>4.7</v>
      </c>
      <c r="S6956" s="9">
        <v>4.7</v>
      </c>
      <c r="T6956" s="9">
        <v>4.7</v>
      </c>
    </row>
    <row r="6957" spans="1:20" x14ac:dyDescent="0.35">
      <c r="A6957">
        <f t="shared" si="217"/>
        <v>6957</v>
      </c>
      <c r="B6957" s="3" t="s">
        <v>72</v>
      </c>
      <c r="C6957" s="3" t="s">
        <v>89</v>
      </c>
      <c r="D6957" s="3" t="s">
        <v>63</v>
      </c>
      <c r="E6957">
        <v>2025</v>
      </c>
      <c r="F6957" s="3" t="str">
        <f t="shared" si="216"/>
        <v>COSpillMCNARY2025</v>
      </c>
      <c r="G6957" s="9">
        <v>4.7</v>
      </c>
      <c r="H6957" s="9">
        <v>4.7</v>
      </c>
      <c r="I6957" s="9">
        <v>4.51</v>
      </c>
      <c r="J6957" s="9">
        <v>2.81</v>
      </c>
      <c r="K6957" s="9">
        <v>2.52</v>
      </c>
      <c r="L6957" s="9">
        <v>4.24</v>
      </c>
      <c r="M6957" s="9">
        <v>4.7</v>
      </c>
      <c r="N6957" s="9">
        <v>4.7</v>
      </c>
      <c r="O6957" s="9">
        <v>4.7</v>
      </c>
      <c r="P6957" s="9">
        <v>4.7</v>
      </c>
      <c r="Q6957" s="9">
        <v>4.7</v>
      </c>
      <c r="R6957" s="9">
        <v>4.7</v>
      </c>
      <c r="S6957" s="9">
        <v>4.7</v>
      </c>
      <c r="T6957" s="9">
        <v>4.7</v>
      </c>
    </row>
    <row r="6958" spans="1:20" x14ac:dyDescent="0.35">
      <c r="A6958">
        <f t="shared" si="217"/>
        <v>6958</v>
      </c>
      <c r="B6958" s="3" t="s">
        <v>72</v>
      </c>
      <c r="C6958" s="3" t="s">
        <v>89</v>
      </c>
      <c r="D6958" s="3" t="s">
        <v>63</v>
      </c>
      <c r="E6958">
        <v>2026</v>
      </c>
      <c r="F6958" s="3" t="str">
        <f t="shared" si="216"/>
        <v>COSpillMCNARY2026</v>
      </c>
      <c r="G6958" s="9">
        <v>4.7</v>
      </c>
      <c r="H6958" s="9">
        <v>4.7</v>
      </c>
      <c r="I6958" s="9">
        <v>4.51</v>
      </c>
      <c r="J6958" s="9">
        <v>2.81</v>
      </c>
      <c r="K6958" s="9">
        <v>2.52</v>
      </c>
      <c r="L6958" s="9">
        <v>4.24</v>
      </c>
      <c r="M6958" s="9">
        <v>4.7</v>
      </c>
      <c r="N6958" s="9">
        <v>4.7</v>
      </c>
      <c r="O6958" s="9">
        <v>4.7</v>
      </c>
      <c r="P6958" s="9">
        <v>4.7</v>
      </c>
      <c r="Q6958" s="9">
        <v>4.7</v>
      </c>
      <c r="R6958" s="9">
        <v>4.7</v>
      </c>
      <c r="S6958" s="9">
        <v>4.7</v>
      </c>
      <c r="T6958" s="9">
        <v>4.7</v>
      </c>
    </row>
    <row r="6959" spans="1:20" x14ac:dyDescent="0.35">
      <c r="A6959">
        <f t="shared" si="217"/>
        <v>6959</v>
      </c>
      <c r="B6959" s="3" t="s">
        <v>72</v>
      </c>
      <c r="C6959" s="3" t="s">
        <v>89</v>
      </c>
      <c r="D6959" s="3" t="s">
        <v>63</v>
      </c>
      <c r="E6959">
        <v>2027</v>
      </c>
      <c r="F6959" s="3" t="str">
        <f t="shared" si="216"/>
        <v>COSpillMCNARY2027</v>
      </c>
      <c r="G6959" s="9">
        <v>4.7</v>
      </c>
      <c r="H6959" s="9">
        <v>4.7</v>
      </c>
      <c r="I6959" s="9">
        <v>4.51</v>
      </c>
      <c r="J6959" s="9">
        <v>2.81</v>
      </c>
      <c r="K6959" s="9">
        <v>2.52</v>
      </c>
      <c r="L6959" s="9">
        <v>4.24</v>
      </c>
      <c r="M6959" s="9">
        <v>4.7</v>
      </c>
      <c r="N6959" s="9">
        <v>4.7</v>
      </c>
      <c r="O6959" s="9">
        <v>4.7</v>
      </c>
      <c r="P6959" s="9">
        <v>4.7</v>
      </c>
      <c r="Q6959" s="9">
        <v>4.7</v>
      </c>
      <c r="R6959" s="9">
        <v>4.7</v>
      </c>
      <c r="S6959" s="9">
        <v>4.7</v>
      </c>
      <c r="T6959" s="9">
        <v>4.7</v>
      </c>
    </row>
    <row r="6960" spans="1:20" x14ac:dyDescent="0.35">
      <c r="A6960">
        <f t="shared" si="217"/>
        <v>6960</v>
      </c>
      <c r="B6960" s="3" t="s">
        <v>72</v>
      </c>
      <c r="C6960" s="3" t="s">
        <v>89</v>
      </c>
      <c r="D6960" s="3" t="s">
        <v>63</v>
      </c>
      <c r="E6960">
        <v>2028</v>
      </c>
      <c r="F6960" s="3" t="str">
        <f t="shared" si="216"/>
        <v>COSpillMCNARY2028</v>
      </c>
      <c r="G6960" s="9">
        <v>4.7</v>
      </c>
      <c r="H6960" s="9">
        <v>4.7</v>
      </c>
      <c r="I6960" s="9">
        <v>4.51</v>
      </c>
      <c r="J6960" s="9">
        <v>2.81</v>
      </c>
      <c r="K6960" s="9">
        <v>2.52</v>
      </c>
      <c r="L6960" s="9">
        <v>4.24</v>
      </c>
      <c r="M6960" s="9">
        <v>4.7</v>
      </c>
      <c r="N6960" s="9">
        <v>4.7</v>
      </c>
      <c r="O6960" s="9">
        <v>4.7</v>
      </c>
      <c r="P6960" s="9">
        <v>4.7</v>
      </c>
      <c r="Q6960" s="9">
        <v>4.7</v>
      </c>
      <c r="R6960" s="9">
        <v>4.7</v>
      </c>
      <c r="S6960" s="9">
        <v>4.7</v>
      </c>
      <c r="T6960" s="9">
        <v>4.7</v>
      </c>
    </row>
    <row r="6961" spans="1:20" x14ac:dyDescent="0.35">
      <c r="A6961">
        <f t="shared" si="217"/>
        <v>6961</v>
      </c>
      <c r="B6961" s="3" t="s">
        <v>72</v>
      </c>
      <c r="C6961" s="3" t="s">
        <v>89</v>
      </c>
      <c r="D6961" s="3" t="s">
        <v>63</v>
      </c>
      <c r="E6961">
        <v>2029</v>
      </c>
      <c r="F6961" s="3" t="str">
        <f t="shared" si="216"/>
        <v>COSpillMCNARY2029</v>
      </c>
      <c r="G6961" s="9">
        <v>4.7</v>
      </c>
      <c r="H6961" s="9">
        <v>4.7</v>
      </c>
      <c r="I6961" s="9">
        <v>4.51</v>
      </c>
      <c r="J6961" s="9">
        <v>2.81</v>
      </c>
      <c r="K6961" s="9">
        <v>2.52</v>
      </c>
      <c r="L6961" s="9">
        <v>4.24</v>
      </c>
      <c r="M6961" s="9">
        <v>4.7</v>
      </c>
      <c r="N6961" s="9">
        <v>4.7</v>
      </c>
      <c r="O6961" s="9">
        <v>4.7</v>
      </c>
      <c r="P6961" s="9">
        <v>4.7</v>
      </c>
      <c r="Q6961" s="9">
        <v>4.7</v>
      </c>
      <c r="R6961" s="9">
        <v>4.7</v>
      </c>
      <c r="S6961" s="9">
        <v>4.7</v>
      </c>
      <c r="T6961" s="9">
        <v>4.7</v>
      </c>
    </row>
    <row r="6962" spans="1:20" x14ac:dyDescent="0.35">
      <c r="A6962">
        <f t="shared" si="217"/>
        <v>6962</v>
      </c>
      <c r="B6962" s="3" t="s">
        <v>72</v>
      </c>
      <c r="C6962" s="3" t="s">
        <v>89</v>
      </c>
      <c r="D6962" s="3" t="s">
        <v>64</v>
      </c>
      <c r="E6962">
        <v>2020</v>
      </c>
      <c r="F6962" s="3" t="str">
        <f t="shared" si="216"/>
        <v>COSpillJ DAY2020</v>
      </c>
      <c r="G6962" s="9">
        <v>1.43</v>
      </c>
      <c r="H6962" s="9">
        <v>1.34</v>
      </c>
      <c r="I6962" s="9">
        <v>1.04</v>
      </c>
      <c r="J6962" s="9">
        <v>0.82</v>
      </c>
      <c r="K6962" s="9">
        <v>0.78</v>
      </c>
      <c r="L6962" s="9">
        <v>1.05</v>
      </c>
      <c r="M6962" s="9">
        <v>1.31</v>
      </c>
      <c r="N6962" s="9">
        <v>1.3</v>
      </c>
      <c r="O6962" s="9">
        <v>1.37</v>
      </c>
      <c r="P6962" s="9">
        <v>1.27</v>
      </c>
      <c r="Q6962" s="9">
        <v>1.28</v>
      </c>
      <c r="R6962" s="9">
        <v>1.35</v>
      </c>
      <c r="S6962" s="9">
        <v>1.3</v>
      </c>
      <c r="T6962" s="9">
        <v>1.3</v>
      </c>
    </row>
    <row r="6963" spans="1:20" x14ac:dyDescent="0.35">
      <c r="A6963">
        <f t="shared" si="217"/>
        <v>6963</v>
      </c>
      <c r="B6963" s="3" t="s">
        <v>72</v>
      </c>
      <c r="C6963" s="3" t="s">
        <v>89</v>
      </c>
      <c r="D6963" s="3" t="s">
        <v>64</v>
      </c>
      <c r="E6963">
        <v>2021</v>
      </c>
      <c r="F6963" s="3" t="str">
        <f t="shared" si="216"/>
        <v>COSpillJ DAY2021</v>
      </c>
      <c r="G6963" s="9">
        <v>1.43</v>
      </c>
      <c r="H6963" s="9">
        <v>1.34</v>
      </c>
      <c r="I6963" s="9">
        <v>1.04</v>
      </c>
      <c r="J6963" s="9">
        <v>0.82</v>
      </c>
      <c r="K6963" s="9">
        <v>0.78</v>
      </c>
      <c r="L6963" s="9">
        <v>1.05</v>
      </c>
      <c r="M6963" s="9">
        <v>1.31</v>
      </c>
      <c r="N6963" s="9">
        <v>1.3</v>
      </c>
      <c r="O6963" s="9">
        <v>1.37</v>
      </c>
      <c r="P6963" s="9">
        <v>1.27</v>
      </c>
      <c r="Q6963" s="9">
        <v>1.28</v>
      </c>
      <c r="R6963" s="9">
        <v>1.35</v>
      </c>
      <c r="S6963" s="9">
        <v>1.3</v>
      </c>
      <c r="T6963" s="9">
        <v>1.3</v>
      </c>
    </row>
    <row r="6964" spans="1:20" x14ac:dyDescent="0.35">
      <c r="A6964">
        <f t="shared" si="217"/>
        <v>6964</v>
      </c>
      <c r="B6964" s="3" t="s">
        <v>72</v>
      </c>
      <c r="C6964" s="3" t="s">
        <v>89</v>
      </c>
      <c r="D6964" s="3" t="s">
        <v>64</v>
      </c>
      <c r="E6964">
        <v>2022</v>
      </c>
      <c r="F6964" s="3" t="str">
        <f t="shared" si="216"/>
        <v>COSpillJ DAY2022</v>
      </c>
      <c r="G6964" s="9">
        <v>1.43</v>
      </c>
      <c r="H6964" s="9">
        <v>1.34</v>
      </c>
      <c r="I6964" s="9">
        <v>1.04</v>
      </c>
      <c r="J6964" s="9">
        <v>0.82</v>
      </c>
      <c r="K6964" s="9">
        <v>0.78</v>
      </c>
      <c r="L6964" s="9">
        <v>1.05</v>
      </c>
      <c r="M6964" s="9">
        <v>1.31</v>
      </c>
      <c r="N6964" s="9">
        <v>1.3</v>
      </c>
      <c r="O6964" s="9">
        <v>1.37</v>
      </c>
      <c r="P6964" s="9">
        <v>1.27</v>
      </c>
      <c r="Q6964" s="9">
        <v>1.28</v>
      </c>
      <c r="R6964" s="9">
        <v>1.35</v>
      </c>
      <c r="S6964" s="9">
        <v>1.3</v>
      </c>
      <c r="T6964" s="9">
        <v>1.3</v>
      </c>
    </row>
    <row r="6965" spans="1:20" x14ac:dyDescent="0.35">
      <c r="A6965">
        <f t="shared" si="217"/>
        <v>6965</v>
      </c>
      <c r="B6965" s="3" t="s">
        <v>72</v>
      </c>
      <c r="C6965" s="3" t="s">
        <v>89</v>
      </c>
      <c r="D6965" s="3" t="s">
        <v>64</v>
      </c>
      <c r="E6965">
        <v>2023</v>
      </c>
      <c r="F6965" s="3" t="str">
        <f t="shared" si="216"/>
        <v>COSpillJ DAY2023</v>
      </c>
      <c r="G6965" s="9">
        <v>1.43</v>
      </c>
      <c r="H6965" s="9">
        <v>1.34</v>
      </c>
      <c r="I6965" s="9">
        <v>1.04</v>
      </c>
      <c r="J6965" s="9">
        <v>0.82</v>
      </c>
      <c r="K6965" s="9">
        <v>0.78</v>
      </c>
      <c r="L6965" s="9">
        <v>1.05</v>
      </c>
      <c r="M6965" s="9">
        <v>1.31</v>
      </c>
      <c r="N6965" s="9">
        <v>1.3</v>
      </c>
      <c r="O6965" s="9">
        <v>1.37</v>
      </c>
      <c r="P6965" s="9">
        <v>1.27</v>
      </c>
      <c r="Q6965" s="9">
        <v>1.28</v>
      </c>
      <c r="R6965" s="9">
        <v>1.35</v>
      </c>
      <c r="S6965" s="9">
        <v>1.3</v>
      </c>
      <c r="T6965" s="9">
        <v>1.3</v>
      </c>
    </row>
    <row r="6966" spans="1:20" x14ac:dyDescent="0.35">
      <c r="A6966">
        <f t="shared" si="217"/>
        <v>6966</v>
      </c>
      <c r="B6966" s="3" t="s">
        <v>72</v>
      </c>
      <c r="C6966" s="3" t="s">
        <v>89</v>
      </c>
      <c r="D6966" s="3" t="s">
        <v>64</v>
      </c>
      <c r="E6966">
        <v>2024</v>
      </c>
      <c r="F6966" s="3" t="str">
        <f t="shared" si="216"/>
        <v>COSpillJ DAY2024</v>
      </c>
      <c r="G6966" s="9">
        <v>1.43</v>
      </c>
      <c r="H6966" s="9">
        <v>1.34</v>
      </c>
      <c r="I6966" s="9">
        <v>1.04</v>
      </c>
      <c r="J6966" s="9">
        <v>0.82</v>
      </c>
      <c r="K6966" s="9">
        <v>0.78</v>
      </c>
      <c r="L6966" s="9">
        <v>1.05</v>
      </c>
      <c r="M6966" s="9">
        <v>1.31</v>
      </c>
      <c r="N6966" s="9">
        <v>1.3</v>
      </c>
      <c r="O6966" s="9">
        <v>1.37</v>
      </c>
      <c r="P6966" s="9">
        <v>1.27</v>
      </c>
      <c r="Q6966" s="9">
        <v>1.28</v>
      </c>
      <c r="R6966" s="9">
        <v>1.35</v>
      </c>
      <c r="S6966" s="9">
        <v>1.3</v>
      </c>
      <c r="T6966" s="9">
        <v>1.3</v>
      </c>
    </row>
    <row r="6967" spans="1:20" x14ac:dyDescent="0.35">
      <c r="A6967">
        <f t="shared" si="217"/>
        <v>6967</v>
      </c>
      <c r="B6967" s="3" t="s">
        <v>72</v>
      </c>
      <c r="C6967" s="3" t="s">
        <v>89</v>
      </c>
      <c r="D6967" s="3" t="s">
        <v>64</v>
      </c>
      <c r="E6967">
        <v>2025</v>
      </c>
      <c r="F6967" s="3" t="str">
        <f t="shared" si="216"/>
        <v>COSpillJ DAY2025</v>
      </c>
      <c r="G6967" s="9">
        <v>1.43</v>
      </c>
      <c r="H6967" s="9">
        <v>1.34</v>
      </c>
      <c r="I6967" s="9">
        <v>1.04</v>
      </c>
      <c r="J6967" s="9">
        <v>0.82</v>
      </c>
      <c r="K6967" s="9">
        <v>0.78</v>
      </c>
      <c r="L6967" s="9">
        <v>1.05</v>
      </c>
      <c r="M6967" s="9">
        <v>1.31</v>
      </c>
      <c r="N6967" s="9">
        <v>1.3</v>
      </c>
      <c r="O6967" s="9">
        <v>1.37</v>
      </c>
      <c r="P6967" s="9">
        <v>1.27</v>
      </c>
      <c r="Q6967" s="9">
        <v>1.28</v>
      </c>
      <c r="R6967" s="9">
        <v>1.35</v>
      </c>
      <c r="S6967" s="9">
        <v>1.3</v>
      </c>
      <c r="T6967" s="9">
        <v>1.3</v>
      </c>
    </row>
    <row r="6968" spans="1:20" x14ac:dyDescent="0.35">
      <c r="A6968">
        <f t="shared" si="217"/>
        <v>6968</v>
      </c>
      <c r="B6968" s="3" t="s">
        <v>72</v>
      </c>
      <c r="C6968" s="3" t="s">
        <v>89</v>
      </c>
      <c r="D6968" s="3" t="s">
        <v>64</v>
      </c>
      <c r="E6968">
        <v>2026</v>
      </c>
      <c r="F6968" s="3" t="str">
        <f t="shared" si="216"/>
        <v>COSpillJ DAY2026</v>
      </c>
      <c r="G6968" s="9">
        <v>1.43</v>
      </c>
      <c r="H6968" s="9">
        <v>1.34</v>
      </c>
      <c r="I6968" s="9">
        <v>1.04</v>
      </c>
      <c r="J6968" s="9">
        <v>0.82</v>
      </c>
      <c r="K6968" s="9">
        <v>0.78</v>
      </c>
      <c r="L6968" s="9">
        <v>1.05</v>
      </c>
      <c r="M6968" s="9">
        <v>1.31</v>
      </c>
      <c r="N6968" s="9">
        <v>1.3</v>
      </c>
      <c r="O6968" s="9">
        <v>1.37</v>
      </c>
      <c r="P6968" s="9">
        <v>1.27</v>
      </c>
      <c r="Q6968" s="9">
        <v>1.28</v>
      </c>
      <c r="R6968" s="9">
        <v>1.35</v>
      </c>
      <c r="S6968" s="9">
        <v>1.3</v>
      </c>
      <c r="T6968" s="9">
        <v>1.3</v>
      </c>
    </row>
    <row r="6969" spans="1:20" x14ac:dyDescent="0.35">
      <c r="A6969">
        <f t="shared" si="217"/>
        <v>6969</v>
      </c>
      <c r="B6969" s="3" t="s">
        <v>72</v>
      </c>
      <c r="C6969" s="3" t="s">
        <v>89</v>
      </c>
      <c r="D6969" s="3" t="s">
        <v>64</v>
      </c>
      <c r="E6969">
        <v>2027</v>
      </c>
      <c r="F6969" s="3" t="str">
        <f t="shared" si="216"/>
        <v>COSpillJ DAY2027</v>
      </c>
      <c r="G6969" s="9">
        <v>1.43</v>
      </c>
      <c r="H6969" s="9">
        <v>1.34</v>
      </c>
      <c r="I6969" s="9">
        <v>1.04</v>
      </c>
      <c r="J6969" s="9">
        <v>0.82</v>
      </c>
      <c r="K6969" s="9">
        <v>0.78</v>
      </c>
      <c r="L6969" s="9">
        <v>1.05</v>
      </c>
      <c r="M6969" s="9">
        <v>1.31</v>
      </c>
      <c r="N6969" s="9">
        <v>1.3</v>
      </c>
      <c r="O6969" s="9">
        <v>1.37</v>
      </c>
      <c r="P6969" s="9">
        <v>1.27</v>
      </c>
      <c r="Q6969" s="9">
        <v>1.28</v>
      </c>
      <c r="R6969" s="9">
        <v>1.35</v>
      </c>
      <c r="S6969" s="9">
        <v>1.3</v>
      </c>
      <c r="T6969" s="9">
        <v>1.3</v>
      </c>
    </row>
    <row r="6970" spans="1:20" x14ac:dyDescent="0.35">
      <c r="A6970">
        <f t="shared" si="217"/>
        <v>6970</v>
      </c>
      <c r="B6970" s="3" t="s">
        <v>72</v>
      </c>
      <c r="C6970" s="3" t="s">
        <v>89</v>
      </c>
      <c r="D6970" s="3" t="s">
        <v>64</v>
      </c>
      <c r="E6970">
        <v>2028</v>
      </c>
      <c r="F6970" s="3" t="str">
        <f t="shared" si="216"/>
        <v>COSpillJ DAY2028</v>
      </c>
      <c r="G6970" s="9">
        <v>1.43</v>
      </c>
      <c r="H6970" s="9">
        <v>1.34</v>
      </c>
      <c r="I6970" s="9">
        <v>1.04</v>
      </c>
      <c r="J6970" s="9">
        <v>0.82</v>
      </c>
      <c r="K6970" s="9">
        <v>0.78</v>
      </c>
      <c r="L6970" s="9">
        <v>1.05</v>
      </c>
      <c r="M6970" s="9">
        <v>1.31</v>
      </c>
      <c r="N6970" s="9">
        <v>1.3</v>
      </c>
      <c r="O6970" s="9">
        <v>1.37</v>
      </c>
      <c r="P6970" s="9">
        <v>1.27</v>
      </c>
      <c r="Q6970" s="9">
        <v>1.28</v>
      </c>
      <c r="R6970" s="9">
        <v>1.35</v>
      </c>
      <c r="S6970" s="9">
        <v>1.3</v>
      </c>
      <c r="T6970" s="9">
        <v>1.3</v>
      </c>
    </row>
    <row r="6971" spans="1:20" x14ac:dyDescent="0.35">
      <c r="A6971">
        <f t="shared" si="217"/>
        <v>6971</v>
      </c>
      <c r="B6971" s="3" t="s">
        <v>72</v>
      </c>
      <c r="C6971" s="3" t="s">
        <v>89</v>
      </c>
      <c r="D6971" s="3" t="s">
        <v>64</v>
      </c>
      <c r="E6971">
        <v>2029</v>
      </c>
      <c r="F6971" s="3" t="str">
        <f t="shared" si="216"/>
        <v>COSpillJ DAY2029</v>
      </c>
      <c r="G6971" s="9">
        <v>1.43</v>
      </c>
      <c r="H6971" s="9">
        <v>1.34</v>
      </c>
      <c r="I6971" s="9">
        <v>1.04</v>
      </c>
      <c r="J6971" s="9">
        <v>0.82</v>
      </c>
      <c r="K6971" s="9">
        <v>0.78</v>
      </c>
      <c r="L6971" s="9">
        <v>1.05</v>
      </c>
      <c r="M6971" s="9">
        <v>1.31</v>
      </c>
      <c r="N6971" s="9">
        <v>1.3</v>
      </c>
      <c r="O6971" s="9">
        <v>1.37</v>
      </c>
      <c r="P6971" s="9">
        <v>1.27</v>
      </c>
      <c r="Q6971" s="9">
        <v>1.28</v>
      </c>
      <c r="R6971" s="9">
        <v>1.35</v>
      </c>
      <c r="S6971" s="9">
        <v>1.3</v>
      </c>
      <c r="T6971" s="9">
        <v>1.3</v>
      </c>
    </row>
    <row r="6972" spans="1:20" x14ac:dyDescent="0.35">
      <c r="A6972">
        <f t="shared" si="217"/>
        <v>6972</v>
      </c>
      <c r="B6972" s="3" t="s">
        <v>72</v>
      </c>
      <c r="C6972" s="3" t="s">
        <v>89</v>
      </c>
      <c r="D6972" s="3" t="s">
        <v>65</v>
      </c>
      <c r="E6972">
        <v>2020</v>
      </c>
      <c r="F6972" s="3" t="str">
        <f t="shared" si="216"/>
        <v>COSpillRND B2020</v>
      </c>
      <c r="G6972" s="9">
        <v>0.2</v>
      </c>
      <c r="H6972" s="9">
        <v>0.2</v>
      </c>
      <c r="I6972" s="9">
        <v>0.2</v>
      </c>
      <c r="J6972" s="9">
        <v>0.2</v>
      </c>
      <c r="K6972" s="9">
        <v>0.2</v>
      </c>
      <c r="L6972" s="9">
        <v>0.2</v>
      </c>
      <c r="M6972" s="9">
        <v>0.2</v>
      </c>
      <c r="N6972" s="9">
        <v>0.2</v>
      </c>
      <c r="O6972" s="9">
        <v>0.2</v>
      </c>
      <c r="P6972" s="9">
        <v>0.2</v>
      </c>
      <c r="Q6972" s="9">
        <v>0.2</v>
      </c>
      <c r="R6972" s="9">
        <v>0.2</v>
      </c>
      <c r="S6972" s="9">
        <v>0.2</v>
      </c>
      <c r="T6972" s="9">
        <v>0.2</v>
      </c>
    </row>
    <row r="6973" spans="1:20" x14ac:dyDescent="0.35">
      <c r="A6973">
        <f t="shared" si="217"/>
        <v>6973</v>
      </c>
      <c r="B6973" s="3" t="s">
        <v>72</v>
      </c>
      <c r="C6973" s="3" t="s">
        <v>89</v>
      </c>
      <c r="D6973" s="3" t="s">
        <v>65</v>
      </c>
      <c r="E6973">
        <v>2021</v>
      </c>
      <c r="F6973" s="3" t="str">
        <f t="shared" si="216"/>
        <v>COSpillRND B2021</v>
      </c>
      <c r="G6973" s="9">
        <v>0.2</v>
      </c>
      <c r="H6973" s="9">
        <v>0.2</v>
      </c>
      <c r="I6973" s="9">
        <v>0.2</v>
      </c>
      <c r="J6973" s="9">
        <v>0.2</v>
      </c>
      <c r="K6973" s="9">
        <v>0.2</v>
      </c>
      <c r="L6973" s="9">
        <v>0.2</v>
      </c>
      <c r="M6973" s="9">
        <v>0.2</v>
      </c>
      <c r="N6973" s="9">
        <v>0.2</v>
      </c>
      <c r="O6973" s="9">
        <v>0.2</v>
      </c>
      <c r="P6973" s="9">
        <v>0.2</v>
      </c>
      <c r="Q6973" s="9">
        <v>0.2</v>
      </c>
      <c r="R6973" s="9">
        <v>0.2</v>
      </c>
      <c r="S6973" s="9">
        <v>0.2</v>
      </c>
      <c r="T6973" s="9">
        <v>0.2</v>
      </c>
    </row>
    <row r="6974" spans="1:20" x14ac:dyDescent="0.35">
      <c r="A6974">
        <f t="shared" si="217"/>
        <v>6974</v>
      </c>
      <c r="B6974" s="3" t="s">
        <v>72</v>
      </c>
      <c r="C6974" s="3" t="s">
        <v>89</v>
      </c>
      <c r="D6974" s="3" t="s">
        <v>65</v>
      </c>
      <c r="E6974">
        <v>2022</v>
      </c>
      <c r="F6974" s="3" t="str">
        <f t="shared" si="216"/>
        <v>COSpillRND B2022</v>
      </c>
      <c r="G6974" s="9">
        <v>0.2</v>
      </c>
      <c r="H6974" s="9">
        <v>0.2</v>
      </c>
      <c r="I6974" s="9">
        <v>0.2</v>
      </c>
      <c r="J6974" s="9">
        <v>0.2</v>
      </c>
      <c r="K6974" s="9">
        <v>0.2</v>
      </c>
      <c r="L6974" s="9">
        <v>0.2</v>
      </c>
      <c r="M6974" s="9">
        <v>0.2</v>
      </c>
      <c r="N6974" s="9">
        <v>0.2</v>
      </c>
      <c r="O6974" s="9">
        <v>0.2</v>
      </c>
      <c r="P6974" s="9">
        <v>0.2</v>
      </c>
      <c r="Q6974" s="9">
        <v>0.2</v>
      </c>
      <c r="R6974" s="9">
        <v>0.2</v>
      </c>
      <c r="S6974" s="9">
        <v>0.2</v>
      </c>
      <c r="T6974" s="9">
        <v>0.2</v>
      </c>
    </row>
    <row r="6975" spans="1:20" x14ac:dyDescent="0.35">
      <c r="A6975">
        <f t="shared" si="217"/>
        <v>6975</v>
      </c>
      <c r="B6975" s="3" t="s">
        <v>72</v>
      </c>
      <c r="C6975" s="3" t="s">
        <v>89</v>
      </c>
      <c r="D6975" s="3" t="s">
        <v>65</v>
      </c>
      <c r="E6975">
        <v>2023</v>
      </c>
      <c r="F6975" s="3" t="str">
        <f t="shared" si="216"/>
        <v>COSpillRND B2023</v>
      </c>
      <c r="G6975" s="9">
        <v>0.2</v>
      </c>
      <c r="H6975" s="9">
        <v>0.2</v>
      </c>
      <c r="I6975" s="9">
        <v>0.2</v>
      </c>
      <c r="J6975" s="9">
        <v>0.2</v>
      </c>
      <c r="K6975" s="9">
        <v>0.2</v>
      </c>
      <c r="L6975" s="9">
        <v>0.2</v>
      </c>
      <c r="M6975" s="9">
        <v>0.2</v>
      </c>
      <c r="N6975" s="9">
        <v>0.2</v>
      </c>
      <c r="O6975" s="9">
        <v>0.2</v>
      </c>
      <c r="P6975" s="9">
        <v>0.2</v>
      </c>
      <c r="Q6975" s="9">
        <v>0.2</v>
      </c>
      <c r="R6975" s="9">
        <v>0.2</v>
      </c>
      <c r="S6975" s="9">
        <v>0.2</v>
      </c>
      <c r="T6975" s="9">
        <v>0.2</v>
      </c>
    </row>
    <row r="6976" spans="1:20" x14ac:dyDescent="0.35">
      <c r="A6976">
        <f t="shared" si="217"/>
        <v>6976</v>
      </c>
      <c r="B6976" s="3" t="s">
        <v>72</v>
      </c>
      <c r="C6976" s="3" t="s">
        <v>89</v>
      </c>
      <c r="D6976" s="3" t="s">
        <v>65</v>
      </c>
      <c r="E6976">
        <v>2024</v>
      </c>
      <c r="F6976" s="3" t="str">
        <f t="shared" si="216"/>
        <v>COSpillRND B2024</v>
      </c>
      <c r="G6976" s="9">
        <v>0.2</v>
      </c>
      <c r="H6976" s="9">
        <v>0.2</v>
      </c>
      <c r="I6976" s="9">
        <v>0.2</v>
      </c>
      <c r="J6976" s="9">
        <v>0.2</v>
      </c>
      <c r="K6976" s="9">
        <v>0.2</v>
      </c>
      <c r="L6976" s="9">
        <v>0.2</v>
      </c>
      <c r="M6976" s="9">
        <v>0.2</v>
      </c>
      <c r="N6976" s="9">
        <v>0.2</v>
      </c>
      <c r="O6976" s="9">
        <v>0.2</v>
      </c>
      <c r="P6976" s="9">
        <v>0.2</v>
      </c>
      <c r="Q6976" s="9">
        <v>0.2</v>
      </c>
      <c r="R6976" s="9">
        <v>0.2</v>
      </c>
      <c r="S6976" s="9">
        <v>0.2</v>
      </c>
      <c r="T6976" s="9">
        <v>0.2</v>
      </c>
    </row>
    <row r="6977" spans="1:20" x14ac:dyDescent="0.35">
      <c r="A6977">
        <f t="shared" si="217"/>
        <v>6977</v>
      </c>
      <c r="B6977" s="3" t="s">
        <v>72</v>
      </c>
      <c r="C6977" s="3" t="s">
        <v>89</v>
      </c>
      <c r="D6977" s="3" t="s">
        <v>65</v>
      </c>
      <c r="E6977">
        <v>2025</v>
      </c>
      <c r="F6977" s="3" t="str">
        <f t="shared" si="216"/>
        <v>COSpillRND B2025</v>
      </c>
      <c r="G6977" s="9">
        <v>0.2</v>
      </c>
      <c r="H6977" s="9">
        <v>0.2</v>
      </c>
      <c r="I6977" s="9">
        <v>0.2</v>
      </c>
      <c r="J6977" s="9">
        <v>0.2</v>
      </c>
      <c r="K6977" s="9">
        <v>0.2</v>
      </c>
      <c r="L6977" s="9">
        <v>0.2</v>
      </c>
      <c r="M6977" s="9">
        <v>0.2</v>
      </c>
      <c r="N6977" s="9">
        <v>0.2</v>
      </c>
      <c r="O6977" s="9">
        <v>0.2</v>
      </c>
      <c r="P6977" s="9">
        <v>0.2</v>
      </c>
      <c r="Q6977" s="9">
        <v>0.2</v>
      </c>
      <c r="R6977" s="9">
        <v>0.2</v>
      </c>
      <c r="S6977" s="9">
        <v>0.2</v>
      </c>
      <c r="T6977" s="9">
        <v>0.2</v>
      </c>
    </row>
    <row r="6978" spans="1:20" x14ac:dyDescent="0.35">
      <c r="A6978">
        <f t="shared" si="217"/>
        <v>6978</v>
      </c>
      <c r="B6978" s="3" t="s">
        <v>72</v>
      </c>
      <c r="C6978" s="3" t="s">
        <v>89</v>
      </c>
      <c r="D6978" s="3" t="s">
        <v>65</v>
      </c>
      <c r="E6978">
        <v>2026</v>
      </c>
      <c r="F6978" s="3" t="str">
        <f t="shared" ref="F6978:F7041" si="218">_xlfn.CONCAT(B6978,C6978,D6978,E6978)</f>
        <v>COSpillRND B2026</v>
      </c>
      <c r="G6978" s="9">
        <v>0.2</v>
      </c>
      <c r="H6978" s="9">
        <v>0.2</v>
      </c>
      <c r="I6978" s="9">
        <v>0.2</v>
      </c>
      <c r="J6978" s="9">
        <v>0.2</v>
      </c>
      <c r="K6978" s="9">
        <v>0.2</v>
      </c>
      <c r="L6978" s="9">
        <v>0.2</v>
      </c>
      <c r="M6978" s="9">
        <v>0.2</v>
      </c>
      <c r="N6978" s="9">
        <v>0.2</v>
      </c>
      <c r="O6978" s="9">
        <v>0.2</v>
      </c>
      <c r="P6978" s="9">
        <v>0.2</v>
      </c>
      <c r="Q6978" s="9">
        <v>0.2</v>
      </c>
      <c r="R6978" s="9">
        <v>0.2</v>
      </c>
      <c r="S6978" s="9">
        <v>0.2</v>
      </c>
      <c r="T6978" s="9">
        <v>0.2</v>
      </c>
    </row>
    <row r="6979" spans="1:20" x14ac:dyDescent="0.35">
      <c r="A6979">
        <f t="shared" ref="A6979:A7042" si="219">A6978+1</f>
        <v>6979</v>
      </c>
      <c r="B6979" s="3" t="s">
        <v>72</v>
      </c>
      <c r="C6979" s="3" t="s">
        <v>89</v>
      </c>
      <c r="D6979" s="3" t="s">
        <v>65</v>
      </c>
      <c r="E6979">
        <v>2027</v>
      </c>
      <c r="F6979" s="3" t="str">
        <f t="shared" si="218"/>
        <v>COSpillRND B2027</v>
      </c>
      <c r="G6979" s="9">
        <v>0.2</v>
      </c>
      <c r="H6979" s="9">
        <v>0.2</v>
      </c>
      <c r="I6979" s="9">
        <v>0.2</v>
      </c>
      <c r="J6979" s="9">
        <v>0.2</v>
      </c>
      <c r="K6979" s="9">
        <v>0.2</v>
      </c>
      <c r="L6979" s="9">
        <v>0.2</v>
      </c>
      <c r="M6979" s="9">
        <v>0.2</v>
      </c>
      <c r="N6979" s="9">
        <v>0.2</v>
      </c>
      <c r="O6979" s="9">
        <v>0.2</v>
      </c>
      <c r="P6979" s="9">
        <v>0.2</v>
      </c>
      <c r="Q6979" s="9">
        <v>0.2</v>
      </c>
      <c r="R6979" s="9">
        <v>0.2</v>
      </c>
      <c r="S6979" s="9">
        <v>0.2</v>
      </c>
      <c r="T6979" s="9">
        <v>0.2</v>
      </c>
    </row>
    <row r="6980" spans="1:20" x14ac:dyDescent="0.35">
      <c r="A6980">
        <f t="shared" si="219"/>
        <v>6980</v>
      </c>
      <c r="B6980" s="3" t="s">
        <v>72</v>
      </c>
      <c r="C6980" s="3" t="s">
        <v>89</v>
      </c>
      <c r="D6980" s="3" t="s">
        <v>65</v>
      </c>
      <c r="E6980">
        <v>2028</v>
      </c>
      <c r="F6980" s="3" t="str">
        <f t="shared" si="218"/>
        <v>COSpillRND B2028</v>
      </c>
      <c r="G6980" s="9">
        <v>0.2</v>
      </c>
      <c r="H6980" s="9">
        <v>0.2</v>
      </c>
      <c r="I6980" s="9">
        <v>0.2</v>
      </c>
      <c r="J6980" s="9">
        <v>0.2</v>
      </c>
      <c r="K6980" s="9">
        <v>0.2</v>
      </c>
      <c r="L6980" s="9">
        <v>0.2</v>
      </c>
      <c r="M6980" s="9">
        <v>0.2</v>
      </c>
      <c r="N6980" s="9">
        <v>0.2</v>
      </c>
      <c r="O6980" s="9">
        <v>0.2</v>
      </c>
      <c r="P6980" s="9">
        <v>0.2</v>
      </c>
      <c r="Q6980" s="9">
        <v>0.2</v>
      </c>
      <c r="R6980" s="9">
        <v>0.2</v>
      </c>
      <c r="S6980" s="9">
        <v>0.2</v>
      </c>
      <c r="T6980" s="9">
        <v>0.2</v>
      </c>
    </row>
    <row r="6981" spans="1:20" x14ac:dyDescent="0.35">
      <c r="A6981">
        <f t="shared" si="219"/>
        <v>6981</v>
      </c>
      <c r="B6981" s="3" t="s">
        <v>72</v>
      </c>
      <c r="C6981" s="3" t="s">
        <v>89</v>
      </c>
      <c r="D6981" s="3" t="s">
        <v>65</v>
      </c>
      <c r="E6981">
        <v>2029</v>
      </c>
      <c r="F6981" s="3" t="str">
        <f t="shared" si="218"/>
        <v>COSpillRND B2029</v>
      </c>
      <c r="G6981" s="9">
        <v>0.2</v>
      </c>
      <c r="H6981" s="9">
        <v>0.2</v>
      </c>
      <c r="I6981" s="9">
        <v>0.2</v>
      </c>
      <c r="J6981" s="9">
        <v>0.2</v>
      </c>
      <c r="K6981" s="9">
        <v>0.2</v>
      </c>
      <c r="L6981" s="9">
        <v>0.2</v>
      </c>
      <c r="M6981" s="9">
        <v>0.2</v>
      </c>
      <c r="N6981" s="9">
        <v>0.2</v>
      </c>
      <c r="O6981" s="9">
        <v>0.2</v>
      </c>
      <c r="P6981" s="9">
        <v>0.2</v>
      </c>
      <c r="Q6981" s="9">
        <v>0.2</v>
      </c>
      <c r="R6981" s="9">
        <v>0.2</v>
      </c>
      <c r="S6981" s="9">
        <v>0.2</v>
      </c>
      <c r="T6981" s="9">
        <v>0.2</v>
      </c>
    </row>
    <row r="6982" spans="1:20" x14ac:dyDescent="0.35">
      <c r="A6982">
        <f t="shared" si="219"/>
        <v>6982</v>
      </c>
      <c r="B6982" s="3" t="s">
        <v>72</v>
      </c>
      <c r="C6982" s="3" t="s">
        <v>89</v>
      </c>
      <c r="D6982" s="3" t="s">
        <v>66</v>
      </c>
      <c r="E6982">
        <v>2020</v>
      </c>
      <c r="F6982" s="3" t="str">
        <f t="shared" si="218"/>
        <v>COSpillPELTON2020</v>
      </c>
      <c r="G6982" s="9">
        <v>0</v>
      </c>
      <c r="H6982" s="9">
        <v>0</v>
      </c>
      <c r="I6982" s="9">
        <v>0</v>
      </c>
      <c r="J6982" s="9">
        <v>0</v>
      </c>
      <c r="K6982" s="9">
        <v>0</v>
      </c>
      <c r="L6982" s="9">
        <v>0</v>
      </c>
      <c r="M6982" s="9">
        <v>0</v>
      </c>
      <c r="N6982" s="9">
        <v>0</v>
      </c>
      <c r="O6982" s="9">
        <v>0</v>
      </c>
      <c r="P6982" s="9">
        <v>0</v>
      </c>
      <c r="Q6982" s="9">
        <v>0</v>
      </c>
      <c r="R6982" s="9">
        <v>0</v>
      </c>
      <c r="S6982" s="9">
        <v>0</v>
      </c>
      <c r="T6982" s="9">
        <v>0</v>
      </c>
    </row>
    <row r="6983" spans="1:20" x14ac:dyDescent="0.35">
      <c r="A6983">
        <f t="shared" si="219"/>
        <v>6983</v>
      </c>
      <c r="B6983" s="3" t="s">
        <v>72</v>
      </c>
      <c r="C6983" s="3" t="s">
        <v>89</v>
      </c>
      <c r="D6983" s="3" t="s">
        <v>66</v>
      </c>
      <c r="E6983">
        <v>2021</v>
      </c>
      <c r="F6983" s="3" t="str">
        <f t="shared" si="218"/>
        <v>COSpillPELTON2021</v>
      </c>
      <c r="G6983" s="9">
        <v>0</v>
      </c>
      <c r="H6983" s="9">
        <v>0</v>
      </c>
      <c r="I6983" s="9">
        <v>0</v>
      </c>
      <c r="J6983" s="9">
        <v>0</v>
      </c>
      <c r="K6983" s="9">
        <v>0</v>
      </c>
      <c r="L6983" s="9">
        <v>0</v>
      </c>
      <c r="M6983" s="9">
        <v>0</v>
      </c>
      <c r="N6983" s="9">
        <v>0</v>
      </c>
      <c r="O6983" s="9">
        <v>0</v>
      </c>
      <c r="P6983" s="9">
        <v>0</v>
      </c>
      <c r="Q6983" s="9">
        <v>0</v>
      </c>
      <c r="R6983" s="9">
        <v>0</v>
      </c>
      <c r="S6983" s="9">
        <v>0</v>
      </c>
      <c r="T6983" s="9">
        <v>0</v>
      </c>
    </row>
    <row r="6984" spans="1:20" x14ac:dyDescent="0.35">
      <c r="A6984">
        <f t="shared" si="219"/>
        <v>6984</v>
      </c>
      <c r="B6984" s="3" t="s">
        <v>72</v>
      </c>
      <c r="C6984" s="3" t="s">
        <v>89</v>
      </c>
      <c r="D6984" s="3" t="s">
        <v>66</v>
      </c>
      <c r="E6984">
        <v>2022</v>
      </c>
      <c r="F6984" s="3" t="str">
        <f t="shared" si="218"/>
        <v>COSpillPELTON2022</v>
      </c>
      <c r="G6984" s="9">
        <v>0</v>
      </c>
      <c r="H6984" s="9">
        <v>0</v>
      </c>
      <c r="I6984" s="9">
        <v>0</v>
      </c>
      <c r="J6984" s="9">
        <v>0</v>
      </c>
      <c r="K6984" s="9">
        <v>0</v>
      </c>
      <c r="L6984" s="9">
        <v>0</v>
      </c>
      <c r="M6984" s="9">
        <v>0</v>
      </c>
      <c r="N6984" s="9">
        <v>0</v>
      </c>
      <c r="O6984" s="9">
        <v>0</v>
      </c>
      <c r="P6984" s="9">
        <v>0</v>
      </c>
      <c r="Q6984" s="9">
        <v>0</v>
      </c>
      <c r="R6984" s="9">
        <v>0</v>
      </c>
      <c r="S6984" s="9">
        <v>0</v>
      </c>
      <c r="T6984" s="9">
        <v>0</v>
      </c>
    </row>
    <row r="6985" spans="1:20" x14ac:dyDescent="0.35">
      <c r="A6985">
        <f t="shared" si="219"/>
        <v>6985</v>
      </c>
      <c r="B6985" s="3" t="s">
        <v>72</v>
      </c>
      <c r="C6985" s="3" t="s">
        <v>89</v>
      </c>
      <c r="D6985" s="3" t="s">
        <v>66</v>
      </c>
      <c r="E6985">
        <v>2023</v>
      </c>
      <c r="F6985" s="3" t="str">
        <f t="shared" si="218"/>
        <v>COSpillPELTON2023</v>
      </c>
      <c r="G6985" s="9">
        <v>0</v>
      </c>
      <c r="H6985" s="9">
        <v>0</v>
      </c>
      <c r="I6985" s="9">
        <v>0</v>
      </c>
      <c r="J6985" s="9">
        <v>0</v>
      </c>
      <c r="K6985" s="9">
        <v>0</v>
      </c>
      <c r="L6985" s="9">
        <v>0</v>
      </c>
      <c r="M6985" s="9">
        <v>0</v>
      </c>
      <c r="N6985" s="9">
        <v>0</v>
      </c>
      <c r="O6985" s="9">
        <v>0</v>
      </c>
      <c r="P6985" s="9">
        <v>0</v>
      </c>
      <c r="Q6985" s="9">
        <v>0</v>
      </c>
      <c r="R6985" s="9">
        <v>0</v>
      </c>
      <c r="S6985" s="9">
        <v>0</v>
      </c>
      <c r="T6985" s="9">
        <v>0</v>
      </c>
    </row>
    <row r="6986" spans="1:20" x14ac:dyDescent="0.35">
      <c r="A6986">
        <f t="shared" si="219"/>
        <v>6986</v>
      </c>
      <c r="B6986" s="3" t="s">
        <v>72</v>
      </c>
      <c r="C6986" s="3" t="s">
        <v>89</v>
      </c>
      <c r="D6986" s="3" t="s">
        <v>66</v>
      </c>
      <c r="E6986">
        <v>2024</v>
      </c>
      <c r="F6986" s="3" t="str">
        <f t="shared" si="218"/>
        <v>COSpillPELTON2024</v>
      </c>
      <c r="G6986" s="9">
        <v>0</v>
      </c>
      <c r="H6986" s="9">
        <v>0</v>
      </c>
      <c r="I6986" s="9">
        <v>0</v>
      </c>
      <c r="J6986" s="9">
        <v>0</v>
      </c>
      <c r="K6986" s="9">
        <v>0</v>
      </c>
      <c r="L6986" s="9">
        <v>0</v>
      </c>
      <c r="M6986" s="9">
        <v>0</v>
      </c>
      <c r="N6986" s="9">
        <v>0</v>
      </c>
      <c r="O6986" s="9">
        <v>0</v>
      </c>
      <c r="P6986" s="9">
        <v>0</v>
      </c>
      <c r="Q6986" s="9">
        <v>0</v>
      </c>
      <c r="R6986" s="9">
        <v>0</v>
      </c>
      <c r="S6986" s="9">
        <v>0</v>
      </c>
      <c r="T6986" s="9">
        <v>0</v>
      </c>
    </row>
    <row r="6987" spans="1:20" x14ac:dyDescent="0.35">
      <c r="A6987">
        <f t="shared" si="219"/>
        <v>6987</v>
      </c>
      <c r="B6987" s="3" t="s">
        <v>72</v>
      </c>
      <c r="C6987" s="3" t="s">
        <v>89</v>
      </c>
      <c r="D6987" s="3" t="s">
        <v>66</v>
      </c>
      <c r="E6987">
        <v>2025</v>
      </c>
      <c r="F6987" s="3" t="str">
        <f t="shared" si="218"/>
        <v>COSpillPELTON2025</v>
      </c>
      <c r="G6987" s="9">
        <v>0</v>
      </c>
      <c r="H6987" s="9">
        <v>0</v>
      </c>
      <c r="I6987" s="9">
        <v>0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  <c r="S6987" s="9">
        <v>0</v>
      </c>
      <c r="T6987" s="9">
        <v>0</v>
      </c>
    </row>
    <row r="6988" spans="1:20" x14ac:dyDescent="0.35">
      <c r="A6988">
        <f t="shared" si="219"/>
        <v>6988</v>
      </c>
      <c r="B6988" s="3" t="s">
        <v>72</v>
      </c>
      <c r="C6988" s="3" t="s">
        <v>89</v>
      </c>
      <c r="D6988" s="3" t="s">
        <v>66</v>
      </c>
      <c r="E6988">
        <v>2026</v>
      </c>
      <c r="F6988" s="3" t="str">
        <f t="shared" si="218"/>
        <v>COSpillPELTON2026</v>
      </c>
      <c r="G6988" s="9">
        <v>0</v>
      </c>
      <c r="H6988" s="9">
        <v>0</v>
      </c>
      <c r="I6988" s="9">
        <v>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  <c r="S6988" s="9">
        <v>0</v>
      </c>
      <c r="T6988" s="9">
        <v>0</v>
      </c>
    </row>
    <row r="6989" spans="1:20" x14ac:dyDescent="0.35">
      <c r="A6989">
        <f t="shared" si="219"/>
        <v>6989</v>
      </c>
      <c r="B6989" s="3" t="s">
        <v>72</v>
      </c>
      <c r="C6989" s="3" t="s">
        <v>89</v>
      </c>
      <c r="D6989" s="3" t="s">
        <v>66</v>
      </c>
      <c r="E6989">
        <v>2027</v>
      </c>
      <c r="F6989" s="3" t="str">
        <f t="shared" si="218"/>
        <v>COSpillPELTON2027</v>
      </c>
      <c r="G6989" s="9">
        <v>0</v>
      </c>
      <c r="H6989" s="9">
        <v>0</v>
      </c>
      <c r="I6989" s="9">
        <v>0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  <c r="Q6989" s="9">
        <v>0</v>
      </c>
      <c r="R6989" s="9">
        <v>0</v>
      </c>
      <c r="S6989" s="9">
        <v>0</v>
      </c>
      <c r="T6989" s="9">
        <v>0</v>
      </c>
    </row>
    <row r="6990" spans="1:20" x14ac:dyDescent="0.35">
      <c r="A6990">
        <f t="shared" si="219"/>
        <v>6990</v>
      </c>
      <c r="B6990" s="3" t="s">
        <v>72</v>
      </c>
      <c r="C6990" s="3" t="s">
        <v>89</v>
      </c>
      <c r="D6990" s="3" t="s">
        <v>66</v>
      </c>
      <c r="E6990">
        <v>2028</v>
      </c>
      <c r="F6990" s="3" t="str">
        <f t="shared" si="218"/>
        <v>COSpillPELTON2028</v>
      </c>
      <c r="G6990" s="9">
        <v>0</v>
      </c>
      <c r="H6990" s="9">
        <v>0</v>
      </c>
      <c r="I6990" s="9">
        <v>0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  <c r="Q6990" s="9">
        <v>0</v>
      </c>
      <c r="R6990" s="9">
        <v>0</v>
      </c>
      <c r="S6990" s="9">
        <v>0</v>
      </c>
      <c r="T6990" s="9">
        <v>0</v>
      </c>
    </row>
    <row r="6991" spans="1:20" x14ac:dyDescent="0.35">
      <c r="A6991">
        <f t="shared" si="219"/>
        <v>6991</v>
      </c>
      <c r="B6991" s="3" t="s">
        <v>72</v>
      </c>
      <c r="C6991" s="3" t="s">
        <v>89</v>
      </c>
      <c r="D6991" s="3" t="s">
        <v>66</v>
      </c>
      <c r="E6991">
        <v>2029</v>
      </c>
      <c r="F6991" s="3" t="str">
        <f t="shared" si="218"/>
        <v>COSpillPELTON2029</v>
      </c>
      <c r="G6991" s="9">
        <v>0</v>
      </c>
      <c r="H6991" s="9">
        <v>0</v>
      </c>
      <c r="I6991" s="9">
        <v>0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  <c r="Q6991" s="9">
        <v>0</v>
      </c>
      <c r="R6991" s="9">
        <v>0</v>
      </c>
      <c r="S6991" s="9">
        <v>0</v>
      </c>
      <c r="T6991" s="9">
        <v>0</v>
      </c>
    </row>
    <row r="6992" spans="1:20" x14ac:dyDescent="0.35">
      <c r="A6992">
        <f t="shared" si="219"/>
        <v>6992</v>
      </c>
      <c r="B6992" s="3" t="s">
        <v>72</v>
      </c>
      <c r="C6992" s="3" t="s">
        <v>89</v>
      </c>
      <c r="D6992" s="3" t="s">
        <v>67</v>
      </c>
      <c r="E6992">
        <v>2020</v>
      </c>
      <c r="F6992" s="3" t="str">
        <f t="shared" si="218"/>
        <v>COSpillREREG2020</v>
      </c>
      <c r="G6992" s="9">
        <v>0</v>
      </c>
      <c r="H6992" s="9">
        <v>0</v>
      </c>
      <c r="I6992" s="9">
        <v>0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  <c r="Q6992" s="9">
        <v>0</v>
      </c>
      <c r="R6992" s="9">
        <v>0</v>
      </c>
      <c r="S6992" s="9">
        <v>0</v>
      </c>
      <c r="T6992" s="9">
        <v>0</v>
      </c>
    </row>
    <row r="6993" spans="1:20" x14ac:dyDescent="0.35">
      <c r="A6993">
        <f t="shared" si="219"/>
        <v>6993</v>
      </c>
      <c r="B6993" s="3" t="s">
        <v>72</v>
      </c>
      <c r="C6993" s="3" t="s">
        <v>89</v>
      </c>
      <c r="D6993" s="3" t="s">
        <v>67</v>
      </c>
      <c r="E6993">
        <v>2021</v>
      </c>
      <c r="F6993" s="3" t="str">
        <f t="shared" si="218"/>
        <v>COSpillREREG2021</v>
      </c>
      <c r="G6993" s="9">
        <v>0</v>
      </c>
      <c r="H6993" s="9">
        <v>0</v>
      </c>
      <c r="I6993" s="9">
        <v>0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  <c r="S6993" s="9">
        <v>0</v>
      </c>
      <c r="T6993" s="9">
        <v>0</v>
      </c>
    </row>
    <row r="6994" spans="1:20" x14ac:dyDescent="0.35">
      <c r="A6994">
        <f t="shared" si="219"/>
        <v>6994</v>
      </c>
      <c r="B6994" s="3" t="s">
        <v>72</v>
      </c>
      <c r="C6994" s="3" t="s">
        <v>89</v>
      </c>
      <c r="D6994" s="3" t="s">
        <v>67</v>
      </c>
      <c r="E6994">
        <v>2022</v>
      </c>
      <c r="F6994" s="3" t="str">
        <f t="shared" si="218"/>
        <v>COSpillREREG2022</v>
      </c>
      <c r="G6994" s="9">
        <v>0</v>
      </c>
      <c r="H6994" s="9">
        <v>0</v>
      </c>
      <c r="I6994" s="9">
        <v>0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  <c r="S6994" s="9">
        <v>0</v>
      </c>
      <c r="T6994" s="9">
        <v>0</v>
      </c>
    </row>
    <row r="6995" spans="1:20" x14ac:dyDescent="0.35">
      <c r="A6995">
        <f t="shared" si="219"/>
        <v>6995</v>
      </c>
      <c r="B6995" s="3" t="s">
        <v>72</v>
      </c>
      <c r="C6995" s="3" t="s">
        <v>89</v>
      </c>
      <c r="D6995" s="3" t="s">
        <v>67</v>
      </c>
      <c r="E6995">
        <v>2023</v>
      </c>
      <c r="F6995" s="3" t="str">
        <f t="shared" si="218"/>
        <v>COSpillREREG2023</v>
      </c>
      <c r="G6995" s="9">
        <v>0</v>
      </c>
      <c r="H6995" s="9">
        <v>0</v>
      </c>
      <c r="I6995" s="9">
        <v>0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0</v>
      </c>
      <c r="P6995" s="9">
        <v>0</v>
      </c>
      <c r="Q6995" s="9">
        <v>0</v>
      </c>
      <c r="R6995" s="9">
        <v>0</v>
      </c>
      <c r="S6995" s="9">
        <v>0</v>
      </c>
      <c r="T6995" s="9">
        <v>0</v>
      </c>
    </row>
    <row r="6996" spans="1:20" x14ac:dyDescent="0.35">
      <c r="A6996">
        <f t="shared" si="219"/>
        <v>6996</v>
      </c>
      <c r="B6996" s="3" t="s">
        <v>72</v>
      </c>
      <c r="C6996" s="3" t="s">
        <v>89</v>
      </c>
      <c r="D6996" s="3" t="s">
        <v>67</v>
      </c>
      <c r="E6996">
        <v>2024</v>
      </c>
      <c r="F6996" s="3" t="str">
        <f t="shared" si="218"/>
        <v>COSpillREREG2024</v>
      </c>
      <c r="G6996" s="9">
        <v>0</v>
      </c>
      <c r="H6996" s="9">
        <v>0</v>
      </c>
      <c r="I6996" s="9">
        <v>0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  <c r="Q6996" s="9">
        <v>0</v>
      </c>
      <c r="R6996" s="9">
        <v>0</v>
      </c>
      <c r="S6996" s="9">
        <v>0</v>
      </c>
      <c r="T6996" s="9">
        <v>0</v>
      </c>
    </row>
    <row r="6997" spans="1:20" x14ac:dyDescent="0.35">
      <c r="A6997">
        <f t="shared" si="219"/>
        <v>6997</v>
      </c>
      <c r="B6997" s="3" t="s">
        <v>72</v>
      </c>
      <c r="C6997" s="3" t="s">
        <v>89</v>
      </c>
      <c r="D6997" s="3" t="s">
        <v>67</v>
      </c>
      <c r="E6997">
        <v>2025</v>
      </c>
      <c r="F6997" s="3" t="str">
        <f t="shared" si="218"/>
        <v>COSpillREREG2025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  <c r="S6997" s="9">
        <v>0</v>
      </c>
      <c r="T6997" s="9">
        <v>0</v>
      </c>
    </row>
    <row r="6998" spans="1:20" x14ac:dyDescent="0.35">
      <c r="A6998">
        <f t="shared" si="219"/>
        <v>6998</v>
      </c>
      <c r="B6998" s="3" t="s">
        <v>72</v>
      </c>
      <c r="C6998" s="3" t="s">
        <v>89</v>
      </c>
      <c r="D6998" s="3" t="s">
        <v>67</v>
      </c>
      <c r="E6998">
        <v>2026</v>
      </c>
      <c r="F6998" s="3" t="str">
        <f t="shared" si="218"/>
        <v>COSpillREREG2026</v>
      </c>
      <c r="G6998" s="9">
        <v>0</v>
      </c>
      <c r="H6998" s="9">
        <v>0</v>
      </c>
      <c r="I6998" s="9">
        <v>0</v>
      </c>
      <c r="J6998" s="9">
        <v>0</v>
      </c>
      <c r="K6998" s="9">
        <v>0</v>
      </c>
      <c r="L6998" s="9">
        <v>0</v>
      </c>
      <c r="M6998" s="9">
        <v>0</v>
      </c>
      <c r="N6998" s="9">
        <v>0</v>
      </c>
      <c r="O6998" s="9">
        <v>0</v>
      </c>
      <c r="P6998" s="9">
        <v>0</v>
      </c>
      <c r="Q6998" s="9">
        <v>0</v>
      </c>
      <c r="R6998" s="9">
        <v>0</v>
      </c>
      <c r="S6998" s="9">
        <v>0</v>
      </c>
      <c r="T6998" s="9">
        <v>0</v>
      </c>
    </row>
    <row r="6999" spans="1:20" x14ac:dyDescent="0.35">
      <c r="A6999">
        <f t="shared" si="219"/>
        <v>6999</v>
      </c>
      <c r="B6999" s="3" t="s">
        <v>72</v>
      </c>
      <c r="C6999" s="3" t="s">
        <v>89</v>
      </c>
      <c r="D6999" s="3" t="s">
        <v>67</v>
      </c>
      <c r="E6999">
        <v>2027</v>
      </c>
      <c r="F6999" s="3" t="str">
        <f t="shared" si="218"/>
        <v>COSpillREREG2027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  <c r="S6999" s="9">
        <v>0</v>
      </c>
      <c r="T6999" s="9">
        <v>0</v>
      </c>
    </row>
    <row r="7000" spans="1:20" x14ac:dyDescent="0.35">
      <c r="A7000">
        <f t="shared" si="219"/>
        <v>7000</v>
      </c>
      <c r="B7000" s="3" t="s">
        <v>72</v>
      </c>
      <c r="C7000" s="3" t="s">
        <v>89</v>
      </c>
      <c r="D7000" s="3" t="s">
        <v>67</v>
      </c>
      <c r="E7000">
        <v>2028</v>
      </c>
      <c r="F7000" s="3" t="str">
        <f t="shared" si="218"/>
        <v>COSpillREREG2028</v>
      </c>
      <c r="G7000" s="9">
        <v>0</v>
      </c>
      <c r="H7000" s="9">
        <v>0</v>
      </c>
      <c r="I7000" s="9">
        <v>0</v>
      </c>
      <c r="J7000" s="9">
        <v>0</v>
      </c>
      <c r="K7000" s="9">
        <v>0</v>
      </c>
      <c r="L7000" s="9">
        <v>0</v>
      </c>
      <c r="M7000" s="9">
        <v>0</v>
      </c>
      <c r="N7000" s="9">
        <v>0</v>
      </c>
      <c r="O7000" s="9">
        <v>0</v>
      </c>
      <c r="P7000" s="9">
        <v>0</v>
      </c>
      <c r="Q7000" s="9">
        <v>0</v>
      </c>
      <c r="R7000" s="9">
        <v>0</v>
      </c>
      <c r="S7000" s="9">
        <v>0</v>
      </c>
      <c r="T7000" s="9">
        <v>0</v>
      </c>
    </row>
    <row r="7001" spans="1:20" x14ac:dyDescent="0.35">
      <c r="A7001">
        <f t="shared" si="219"/>
        <v>7001</v>
      </c>
      <c r="B7001" s="3" t="s">
        <v>72</v>
      </c>
      <c r="C7001" s="3" t="s">
        <v>89</v>
      </c>
      <c r="D7001" s="3" t="s">
        <v>67</v>
      </c>
      <c r="E7001">
        <v>2029</v>
      </c>
      <c r="F7001" s="3" t="str">
        <f t="shared" si="218"/>
        <v>COSpillREREG2029</v>
      </c>
      <c r="G7001" s="9">
        <v>0</v>
      </c>
      <c r="H7001" s="9">
        <v>0</v>
      </c>
      <c r="I7001" s="9">
        <v>0</v>
      </c>
      <c r="J7001" s="9">
        <v>0</v>
      </c>
      <c r="K7001" s="9">
        <v>0</v>
      </c>
      <c r="L7001" s="9">
        <v>0</v>
      </c>
      <c r="M7001" s="9">
        <v>0</v>
      </c>
      <c r="N7001" s="9">
        <v>0</v>
      </c>
      <c r="O7001" s="9">
        <v>0</v>
      </c>
      <c r="P7001" s="9">
        <v>0</v>
      </c>
      <c r="Q7001" s="9">
        <v>0</v>
      </c>
      <c r="R7001" s="9">
        <v>0</v>
      </c>
      <c r="S7001" s="9">
        <v>0</v>
      </c>
      <c r="T7001" s="9">
        <v>0</v>
      </c>
    </row>
    <row r="7002" spans="1:20" x14ac:dyDescent="0.35">
      <c r="A7002">
        <f t="shared" si="219"/>
        <v>7002</v>
      </c>
      <c r="B7002" s="3" t="s">
        <v>72</v>
      </c>
      <c r="C7002" s="3" t="s">
        <v>89</v>
      </c>
      <c r="D7002" s="3" t="s">
        <v>68</v>
      </c>
      <c r="E7002">
        <v>2020</v>
      </c>
      <c r="F7002" s="3" t="str">
        <f t="shared" si="218"/>
        <v>COSpillDALLES2020</v>
      </c>
      <c r="G7002" s="9">
        <v>6.16</v>
      </c>
      <c r="H7002" s="9">
        <v>6.04</v>
      </c>
      <c r="I7002" s="9">
        <v>0.89</v>
      </c>
      <c r="J7002" s="9">
        <v>1.02</v>
      </c>
      <c r="K7002" s="9">
        <v>0.68</v>
      </c>
      <c r="L7002" s="9">
        <v>4.12</v>
      </c>
      <c r="M7002" s="9">
        <v>6.05</v>
      </c>
      <c r="N7002" s="9">
        <v>6.06</v>
      </c>
      <c r="O7002" s="9">
        <v>6.11</v>
      </c>
      <c r="P7002" s="9">
        <v>6.08</v>
      </c>
      <c r="Q7002" s="9">
        <v>6.11</v>
      </c>
      <c r="R7002" s="9">
        <v>6.17</v>
      </c>
      <c r="S7002" s="9">
        <v>6.09</v>
      </c>
      <c r="T7002" s="9">
        <v>6.08</v>
      </c>
    </row>
    <row r="7003" spans="1:20" x14ac:dyDescent="0.35">
      <c r="A7003">
        <f t="shared" si="219"/>
        <v>7003</v>
      </c>
      <c r="B7003" s="3" t="s">
        <v>72</v>
      </c>
      <c r="C7003" s="3" t="s">
        <v>89</v>
      </c>
      <c r="D7003" s="3" t="s">
        <v>68</v>
      </c>
      <c r="E7003">
        <v>2021</v>
      </c>
      <c r="F7003" s="3" t="str">
        <f t="shared" si="218"/>
        <v>COSpillDALLES2021</v>
      </c>
      <c r="G7003" s="9">
        <v>6.16</v>
      </c>
      <c r="H7003" s="9">
        <v>6.04</v>
      </c>
      <c r="I7003" s="9">
        <v>0.89</v>
      </c>
      <c r="J7003" s="9">
        <v>1.02</v>
      </c>
      <c r="K7003" s="9">
        <v>0.68</v>
      </c>
      <c r="L7003" s="9">
        <v>4.12</v>
      </c>
      <c r="M7003" s="9">
        <v>6.05</v>
      </c>
      <c r="N7003" s="9">
        <v>6.06</v>
      </c>
      <c r="O7003" s="9">
        <v>6.11</v>
      </c>
      <c r="P7003" s="9">
        <v>6.08</v>
      </c>
      <c r="Q7003" s="9">
        <v>6.11</v>
      </c>
      <c r="R7003" s="9">
        <v>6.17</v>
      </c>
      <c r="S7003" s="9">
        <v>6.09</v>
      </c>
      <c r="T7003" s="9">
        <v>6.08</v>
      </c>
    </row>
    <row r="7004" spans="1:20" x14ac:dyDescent="0.35">
      <c r="A7004">
        <f t="shared" si="219"/>
        <v>7004</v>
      </c>
      <c r="B7004" s="3" t="s">
        <v>72</v>
      </c>
      <c r="C7004" s="3" t="s">
        <v>89</v>
      </c>
      <c r="D7004" s="3" t="s">
        <v>68</v>
      </c>
      <c r="E7004">
        <v>2022</v>
      </c>
      <c r="F7004" s="3" t="str">
        <f t="shared" si="218"/>
        <v>COSpillDALLES2022</v>
      </c>
      <c r="G7004" s="9">
        <v>6.16</v>
      </c>
      <c r="H7004" s="9">
        <v>6.04</v>
      </c>
      <c r="I7004" s="9">
        <v>0.89</v>
      </c>
      <c r="J7004" s="9">
        <v>1.02</v>
      </c>
      <c r="K7004" s="9">
        <v>0.68</v>
      </c>
      <c r="L7004" s="9">
        <v>4.12</v>
      </c>
      <c r="M7004" s="9">
        <v>6.05</v>
      </c>
      <c r="N7004" s="9">
        <v>6.06</v>
      </c>
      <c r="O7004" s="9">
        <v>6.11</v>
      </c>
      <c r="P7004" s="9">
        <v>6.08</v>
      </c>
      <c r="Q7004" s="9">
        <v>6.11</v>
      </c>
      <c r="R7004" s="9">
        <v>6.17</v>
      </c>
      <c r="S7004" s="9">
        <v>6.09</v>
      </c>
      <c r="T7004" s="9">
        <v>6.08</v>
      </c>
    </row>
    <row r="7005" spans="1:20" x14ac:dyDescent="0.35">
      <c r="A7005">
        <f t="shared" si="219"/>
        <v>7005</v>
      </c>
      <c r="B7005" s="3" t="s">
        <v>72</v>
      </c>
      <c r="C7005" s="3" t="s">
        <v>89</v>
      </c>
      <c r="D7005" s="3" t="s">
        <v>68</v>
      </c>
      <c r="E7005">
        <v>2023</v>
      </c>
      <c r="F7005" s="3" t="str">
        <f t="shared" si="218"/>
        <v>COSpillDALLES2023</v>
      </c>
      <c r="G7005" s="9">
        <v>6.16</v>
      </c>
      <c r="H7005" s="9">
        <v>6.04</v>
      </c>
      <c r="I7005" s="9">
        <v>0.89</v>
      </c>
      <c r="J7005" s="9">
        <v>1.02</v>
      </c>
      <c r="K7005" s="9">
        <v>0.68</v>
      </c>
      <c r="L7005" s="9">
        <v>4.12</v>
      </c>
      <c r="M7005" s="9">
        <v>6.05</v>
      </c>
      <c r="N7005" s="9">
        <v>6.06</v>
      </c>
      <c r="O7005" s="9">
        <v>6.11</v>
      </c>
      <c r="P7005" s="9">
        <v>6.08</v>
      </c>
      <c r="Q7005" s="9">
        <v>6.11</v>
      </c>
      <c r="R7005" s="9">
        <v>6.17</v>
      </c>
      <c r="S7005" s="9">
        <v>6.09</v>
      </c>
      <c r="T7005" s="9">
        <v>6.08</v>
      </c>
    </row>
    <row r="7006" spans="1:20" x14ac:dyDescent="0.35">
      <c r="A7006">
        <f t="shared" si="219"/>
        <v>7006</v>
      </c>
      <c r="B7006" s="3" t="s">
        <v>72</v>
      </c>
      <c r="C7006" s="3" t="s">
        <v>89</v>
      </c>
      <c r="D7006" s="3" t="s">
        <v>68</v>
      </c>
      <c r="E7006">
        <v>2024</v>
      </c>
      <c r="F7006" s="3" t="str">
        <f t="shared" si="218"/>
        <v>COSpillDALLES2024</v>
      </c>
      <c r="G7006" s="9">
        <v>6.16</v>
      </c>
      <c r="H7006" s="9">
        <v>6.04</v>
      </c>
      <c r="I7006" s="9">
        <v>0.89</v>
      </c>
      <c r="J7006" s="9">
        <v>1.02</v>
      </c>
      <c r="K7006" s="9">
        <v>0.68</v>
      </c>
      <c r="L7006" s="9">
        <v>4.12</v>
      </c>
      <c r="M7006" s="9">
        <v>6.05</v>
      </c>
      <c r="N7006" s="9">
        <v>6.06</v>
      </c>
      <c r="O7006" s="9">
        <v>6.11</v>
      </c>
      <c r="P7006" s="9">
        <v>6.08</v>
      </c>
      <c r="Q7006" s="9">
        <v>6.11</v>
      </c>
      <c r="R7006" s="9">
        <v>6.17</v>
      </c>
      <c r="S7006" s="9">
        <v>6.09</v>
      </c>
      <c r="T7006" s="9">
        <v>6.08</v>
      </c>
    </row>
    <row r="7007" spans="1:20" x14ac:dyDescent="0.35">
      <c r="A7007">
        <f t="shared" si="219"/>
        <v>7007</v>
      </c>
      <c r="B7007" s="3" t="s">
        <v>72</v>
      </c>
      <c r="C7007" s="3" t="s">
        <v>89</v>
      </c>
      <c r="D7007" s="3" t="s">
        <v>68</v>
      </c>
      <c r="E7007">
        <v>2025</v>
      </c>
      <c r="F7007" s="3" t="str">
        <f t="shared" si="218"/>
        <v>COSpillDALLES2025</v>
      </c>
      <c r="G7007" s="9">
        <v>6.16</v>
      </c>
      <c r="H7007" s="9">
        <v>6.04</v>
      </c>
      <c r="I7007" s="9">
        <v>0.89</v>
      </c>
      <c r="J7007" s="9">
        <v>1.02</v>
      </c>
      <c r="K7007" s="9">
        <v>0.68</v>
      </c>
      <c r="L7007" s="9">
        <v>4.12</v>
      </c>
      <c r="M7007" s="9">
        <v>6.05</v>
      </c>
      <c r="N7007" s="9">
        <v>6.06</v>
      </c>
      <c r="O7007" s="9">
        <v>6.11</v>
      </c>
      <c r="P7007" s="9">
        <v>6.08</v>
      </c>
      <c r="Q7007" s="9">
        <v>6.11</v>
      </c>
      <c r="R7007" s="9">
        <v>6.17</v>
      </c>
      <c r="S7007" s="9">
        <v>6.09</v>
      </c>
      <c r="T7007" s="9">
        <v>6.08</v>
      </c>
    </row>
    <row r="7008" spans="1:20" x14ac:dyDescent="0.35">
      <c r="A7008">
        <f t="shared" si="219"/>
        <v>7008</v>
      </c>
      <c r="B7008" s="3" t="s">
        <v>72</v>
      </c>
      <c r="C7008" s="3" t="s">
        <v>89</v>
      </c>
      <c r="D7008" s="3" t="s">
        <v>68</v>
      </c>
      <c r="E7008">
        <v>2026</v>
      </c>
      <c r="F7008" s="3" t="str">
        <f t="shared" si="218"/>
        <v>COSpillDALLES2026</v>
      </c>
      <c r="G7008" s="9">
        <v>6.16</v>
      </c>
      <c r="H7008" s="9">
        <v>6.04</v>
      </c>
      <c r="I7008" s="9">
        <v>0.89</v>
      </c>
      <c r="J7008" s="9">
        <v>1.02</v>
      </c>
      <c r="K7008" s="9">
        <v>0.68</v>
      </c>
      <c r="L7008" s="9">
        <v>4.12</v>
      </c>
      <c r="M7008" s="9">
        <v>6.05</v>
      </c>
      <c r="N7008" s="9">
        <v>6.06</v>
      </c>
      <c r="O7008" s="9">
        <v>6.11</v>
      </c>
      <c r="P7008" s="9">
        <v>6.08</v>
      </c>
      <c r="Q7008" s="9">
        <v>6.11</v>
      </c>
      <c r="R7008" s="9">
        <v>6.17</v>
      </c>
      <c r="S7008" s="9">
        <v>6.09</v>
      </c>
      <c r="T7008" s="9">
        <v>6.08</v>
      </c>
    </row>
    <row r="7009" spans="1:20" x14ac:dyDescent="0.35">
      <c r="A7009">
        <f t="shared" si="219"/>
        <v>7009</v>
      </c>
      <c r="B7009" s="3" t="s">
        <v>72</v>
      </c>
      <c r="C7009" s="3" t="s">
        <v>89</v>
      </c>
      <c r="D7009" s="3" t="s">
        <v>68</v>
      </c>
      <c r="E7009">
        <v>2027</v>
      </c>
      <c r="F7009" s="3" t="str">
        <f t="shared" si="218"/>
        <v>COSpillDALLES2027</v>
      </c>
      <c r="G7009" s="9">
        <v>6.16</v>
      </c>
      <c r="H7009" s="9">
        <v>6.04</v>
      </c>
      <c r="I7009" s="9">
        <v>0.89</v>
      </c>
      <c r="J7009" s="9">
        <v>1.02</v>
      </c>
      <c r="K7009" s="9">
        <v>0.68</v>
      </c>
      <c r="L7009" s="9">
        <v>4.12</v>
      </c>
      <c r="M7009" s="9">
        <v>6.05</v>
      </c>
      <c r="N7009" s="9">
        <v>6.06</v>
      </c>
      <c r="O7009" s="9">
        <v>6.11</v>
      </c>
      <c r="P7009" s="9">
        <v>6.08</v>
      </c>
      <c r="Q7009" s="9">
        <v>6.11</v>
      </c>
      <c r="R7009" s="9">
        <v>6.17</v>
      </c>
      <c r="S7009" s="9">
        <v>6.09</v>
      </c>
      <c r="T7009" s="9">
        <v>6.08</v>
      </c>
    </row>
    <row r="7010" spans="1:20" x14ac:dyDescent="0.35">
      <c r="A7010">
        <f t="shared" si="219"/>
        <v>7010</v>
      </c>
      <c r="B7010" s="3" t="s">
        <v>72</v>
      </c>
      <c r="C7010" s="3" t="s">
        <v>89</v>
      </c>
      <c r="D7010" s="3" t="s">
        <v>68</v>
      </c>
      <c r="E7010">
        <v>2028</v>
      </c>
      <c r="F7010" s="3" t="str">
        <f t="shared" si="218"/>
        <v>COSpillDALLES2028</v>
      </c>
      <c r="G7010" s="9">
        <v>6.16</v>
      </c>
      <c r="H7010" s="9">
        <v>6.04</v>
      </c>
      <c r="I7010" s="9">
        <v>0.89</v>
      </c>
      <c r="J7010" s="9">
        <v>1.02</v>
      </c>
      <c r="K7010" s="9">
        <v>0.68</v>
      </c>
      <c r="L7010" s="9">
        <v>4.12</v>
      </c>
      <c r="M7010" s="9">
        <v>6.05</v>
      </c>
      <c r="N7010" s="9">
        <v>6.06</v>
      </c>
      <c r="O7010" s="9">
        <v>6.11</v>
      </c>
      <c r="P7010" s="9">
        <v>6.08</v>
      </c>
      <c r="Q7010" s="9">
        <v>6.11</v>
      </c>
      <c r="R7010" s="9">
        <v>6.17</v>
      </c>
      <c r="S7010" s="9">
        <v>6.09</v>
      </c>
      <c r="T7010" s="9">
        <v>6.08</v>
      </c>
    </row>
    <row r="7011" spans="1:20" x14ac:dyDescent="0.35">
      <c r="A7011">
        <f t="shared" si="219"/>
        <v>7011</v>
      </c>
      <c r="B7011" s="3" t="s">
        <v>72</v>
      </c>
      <c r="C7011" s="3" t="s">
        <v>89</v>
      </c>
      <c r="D7011" s="3" t="s">
        <v>68</v>
      </c>
      <c r="E7011">
        <v>2029</v>
      </c>
      <c r="F7011" s="3" t="str">
        <f t="shared" si="218"/>
        <v>COSpillDALLES2029</v>
      </c>
      <c r="G7011" s="9">
        <v>6.16</v>
      </c>
      <c r="H7011" s="9">
        <v>6.04</v>
      </c>
      <c r="I7011" s="9">
        <v>0.89</v>
      </c>
      <c r="J7011" s="9">
        <v>1.02</v>
      </c>
      <c r="K7011" s="9">
        <v>0.68</v>
      </c>
      <c r="L7011" s="9">
        <v>4.12</v>
      </c>
      <c r="M7011" s="9">
        <v>6.05</v>
      </c>
      <c r="N7011" s="9">
        <v>6.06</v>
      </c>
      <c r="O7011" s="9">
        <v>6.11</v>
      </c>
      <c r="P7011" s="9">
        <v>6.08</v>
      </c>
      <c r="Q7011" s="9">
        <v>6.11</v>
      </c>
      <c r="R7011" s="9">
        <v>6.17</v>
      </c>
      <c r="S7011" s="9">
        <v>6.09</v>
      </c>
      <c r="T7011" s="9">
        <v>6.08</v>
      </c>
    </row>
    <row r="7012" spans="1:20" x14ac:dyDescent="0.35">
      <c r="A7012">
        <f t="shared" si="219"/>
        <v>7012</v>
      </c>
      <c r="B7012" s="3" t="s">
        <v>72</v>
      </c>
      <c r="C7012" s="3" t="s">
        <v>89</v>
      </c>
      <c r="D7012" s="3" t="s">
        <v>69</v>
      </c>
      <c r="E7012">
        <v>2020</v>
      </c>
      <c r="F7012" s="3" t="str">
        <f t="shared" si="218"/>
        <v>COSpillBONN2020</v>
      </c>
      <c r="G7012" s="9">
        <v>6.47</v>
      </c>
      <c r="H7012" s="9">
        <v>6.96</v>
      </c>
      <c r="I7012" s="9">
        <v>4.9800000000000004</v>
      </c>
      <c r="J7012" s="9">
        <v>3.2</v>
      </c>
      <c r="K7012" s="9">
        <v>3.75</v>
      </c>
      <c r="L7012" s="9">
        <v>10.6</v>
      </c>
      <c r="M7012" s="9">
        <v>11.5</v>
      </c>
      <c r="N7012" s="9">
        <v>11.5</v>
      </c>
      <c r="O7012" s="9">
        <v>11.5</v>
      </c>
      <c r="P7012" s="9">
        <v>11.5</v>
      </c>
      <c r="Q7012" s="9">
        <v>11.5</v>
      </c>
      <c r="R7012" s="9">
        <v>11.5</v>
      </c>
      <c r="S7012" s="9">
        <v>11.5</v>
      </c>
      <c r="T7012" s="9">
        <v>6.89</v>
      </c>
    </row>
    <row r="7013" spans="1:20" x14ac:dyDescent="0.35">
      <c r="A7013">
        <f t="shared" si="219"/>
        <v>7013</v>
      </c>
      <c r="B7013" s="3" t="s">
        <v>72</v>
      </c>
      <c r="C7013" s="3" t="s">
        <v>89</v>
      </c>
      <c r="D7013" s="3" t="s">
        <v>69</v>
      </c>
      <c r="E7013">
        <v>2021</v>
      </c>
      <c r="F7013" s="3" t="str">
        <f t="shared" si="218"/>
        <v>COSpillBONN2021</v>
      </c>
      <c r="G7013" s="9">
        <v>6.47</v>
      </c>
      <c r="H7013" s="9">
        <v>6.96</v>
      </c>
      <c r="I7013" s="9">
        <v>4.9800000000000004</v>
      </c>
      <c r="J7013" s="9">
        <v>3.2</v>
      </c>
      <c r="K7013" s="9">
        <v>3.75</v>
      </c>
      <c r="L7013" s="9">
        <v>10.6</v>
      </c>
      <c r="M7013" s="9">
        <v>11.5</v>
      </c>
      <c r="N7013" s="9">
        <v>11.5</v>
      </c>
      <c r="O7013" s="9">
        <v>11.5</v>
      </c>
      <c r="P7013" s="9">
        <v>11.5</v>
      </c>
      <c r="Q7013" s="9">
        <v>11.5</v>
      </c>
      <c r="R7013" s="9">
        <v>11.5</v>
      </c>
      <c r="S7013" s="9">
        <v>11.5</v>
      </c>
      <c r="T7013" s="9">
        <v>6.89</v>
      </c>
    </row>
    <row r="7014" spans="1:20" x14ac:dyDescent="0.35">
      <c r="A7014">
        <f t="shared" si="219"/>
        <v>7014</v>
      </c>
      <c r="B7014" s="3" t="s">
        <v>72</v>
      </c>
      <c r="C7014" s="3" t="s">
        <v>89</v>
      </c>
      <c r="D7014" s="3" t="s">
        <v>69</v>
      </c>
      <c r="E7014">
        <v>2022</v>
      </c>
      <c r="F7014" s="3" t="str">
        <f t="shared" si="218"/>
        <v>COSpillBONN2022</v>
      </c>
      <c r="G7014" s="9">
        <v>6.47</v>
      </c>
      <c r="H7014" s="9">
        <v>6.96</v>
      </c>
      <c r="I7014" s="9">
        <v>4.9800000000000004</v>
      </c>
      <c r="J7014" s="9">
        <v>3.2</v>
      </c>
      <c r="K7014" s="9">
        <v>3.75</v>
      </c>
      <c r="L7014" s="9">
        <v>10.6</v>
      </c>
      <c r="M7014" s="9">
        <v>11.5</v>
      </c>
      <c r="N7014" s="9">
        <v>11.5</v>
      </c>
      <c r="O7014" s="9">
        <v>11.5</v>
      </c>
      <c r="P7014" s="9">
        <v>11.5</v>
      </c>
      <c r="Q7014" s="9">
        <v>11.5</v>
      </c>
      <c r="R7014" s="9">
        <v>11.5</v>
      </c>
      <c r="S7014" s="9">
        <v>11.5</v>
      </c>
      <c r="T7014" s="9">
        <v>6.89</v>
      </c>
    </row>
    <row r="7015" spans="1:20" x14ac:dyDescent="0.35">
      <c r="A7015">
        <f t="shared" si="219"/>
        <v>7015</v>
      </c>
      <c r="B7015" s="3" t="s">
        <v>72</v>
      </c>
      <c r="C7015" s="3" t="s">
        <v>89</v>
      </c>
      <c r="D7015" s="3" t="s">
        <v>69</v>
      </c>
      <c r="E7015">
        <v>2023</v>
      </c>
      <c r="F7015" s="3" t="str">
        <f t="shared" si="218"/>
        <v>COSpillBONN2023</v>
      </c>
      <c r="G7015" s="9">
        <v>6.47</v>
      </c>
      <c r="H7015" s="9">
        <v>6.96</v>
      </c>
      <c r="I7015" s="9">
        <v>4.9800000000000004</v>
      </c>
      <c r="J7015" s="9">
        <v>3.2</v>
      </c>
      <c r="K7015" s="9">
        <v>3.75</v>
      </c>
      <c r="L7015" s="9">
        <v>10.6</v>
      </c>
      <c r="M7015" s="9">
        <v>11.5</v>
      </c>
      <c r="N7015" s="9">
        <v>11.5</v>
      </c>
      <c r="O7015" s="9">
        <v>11.5</v>
      </c>
      <c r="P7015" s="9">
        <v>11.5</v>
      </c>
      <c r="Q7015" s="9">
        <v>11.5</v>
      </c>
      <c r="R7015" s="9">
        <v>11.5</v>
      </c>
      <c r="S7015" s="9">
        <v>11.5</v>
      </c>
      <c r="T7015" s="9">
        <v>6.89</v>
      </c>
    </row>
    <row r="7016" spans="1:20" x14ac:dyDescent="0.35">
      <c r="A7016">
        <f t="shared" si="219"/>
        <v>7016</v>
      </c>
      <c r="B7016" s="3" t="s">
        <v>72</v>
      </c>
      <c r="C7016" s="3" t="s">
        <v>89</v>
      </c>
      <c r="D7016" s="3" t="s">
        <v>69</v>
      </c>
      <c r="E7016">
        <v>2024</v>
      </c>
      <c r="F7016" s="3" t="str">
        <f t="shared" si="218"/>
        <v>COSpillBONN2024</v>
      </c>
      <c r="G7016" s="9">
        <v>6.47</v>
      </c>
      <c r="H7016" s="9">
        <v>6.96</v>
      </c>
      <c r="I7016" s="9">
        <v>4.9800000000000004</v>
      </c>
      <c r="J7016" s="9">
        <v>3.2</v>
      </c>
      <c r="K7016" s="9">
        <v>3.75</v>
      </c>
      <c r="L7016" s="9">
        <v>10.6</v>
      </c>
      <c r="M7016" s="9">
        <v>11.5</v>
      </c>
      <c r="N7016" s="9">
        <v>11.5</v>
      </c>
      <c r="O7016" s="9">
        <v>11.5</v>
      </c>
      <c r="P7016" s="9">
        <v>11.5</v>
      </c>
      <c r="Q7016" s="9">
        <v>11.5</v>
      </c>
      <c r="R7016" s="9">
        <v>11.5</v>
      </c>
      <c r="S7016" s="9">
        <v>11.5</v>
      </c>
      <c r="T7016" s="9">
        <v>6.89</v>
      </c>
    </row>
    <row r="7017" spans="1:20" x14ac:dyDescent="0.35">
      <c r="A7017">
        <f t="shared" si="219"/>
        <v>7017</v>
      </c>
      <c r="B7017" s="3" t="s">
        <v>72</v>
      </c>
      <c r="C7017" s="3" t="s">
        <v>89</v>
      </c>
      <c r="D7017" s="3" t="s">
        <v>69</v>
      </c>
      <c r="E7017">
        <v>2025</v>
      </c>
      <c r="F7017" s="3" t="str">
        <f t="shared" si="218"/>
        <v>COSpillBONN2025</v>
      </c>
      <c r="G7017" s="9">
        <v>6.47</v>
      </c>
      <c r="H7017" s="9">
        <v>6.96</v>
      </c>
      <c r="I7017" s="9">
        <v>4.9800000000000004</v>
      </c>
      <c r="J7017" s="9">
        <v>3.2</v>
      </c>
      <c r="K7017" s="9">
        <v>3.75</v>
      </c>
      <c r="L7017" s="9">
        <v>10.6</v>
      </c>
      <c r="M7017" s="9">
        <v>11.5</v>
      </c>
      <c r="N7017" s="9">
        <v>11.5</v>
      </c>
      <c r="O7017" s="9">
        <v>11.5</v>
      </c>
      <c r="P7017" s="9">
        <v>11.5</v>
      </c>
      <c r="Q7017" s="9">
        <v>11.5</v>
      </c>
      <c r="R7017" s="9">
        <v>11.5</v>
      </c>
      <c r="S7017" s="9">
        <v>11.5</v>
      </c>
      <c r="T7017" s="9">
        <v>6.89</v>
      </c>
    </row>
    <row r="7018" spans="1:20" x14ac:dyDescent="0.35">
      <c r="A7018">
        <f t="shared" si="219"/>
        <v>7018</v>
      </c>
      <c r="B7018" s="3" t="s">
        <v>72</v>
      </c>
      <c r="C7018" s="3" t="s">
        <v>89</v>
      </c>
      <c r="D7018" s="3" t="s">
        <v>69</v>
      </c>
      <c r="E7018">
        <v>2026</v>
      </c>
      <c r="F7018" s="3" t="str">
        <f t="shared" si="218"/>
        <v>COSpillBONN2026</v>
      </c>
      <c r="G7018" s="9">
        <v>6.47</v>
      </c>
      <c r="H7018" s="9">
        <v>6.96</v>
      </c>
      <c r="I7018" s="9">
        <v>4.9800000000000004</v>
      </c>
      <c r="J7018" s="9">
        <v>3.2</v>
      </c>
      <c r="K7018" s="9">
        <v>3.75</v>
      </c>
      <c r="L7018" s="9">
        <v>10.6</v>
      </c>
      <c r="M7018" s="9">
        <v>11.5</v>
      </c>
      <c r="N7018" s="9">
        <v>11.5</v>
      </c>
      <c r="O7018" s="9">
        <v>11.5</v>
      </c>
      <c r="P7018" s="9">
        <v>11.5</v>
      </c>
      <c r="Q7018" s="9">
        <v>11.5</v>
      </c>
      <c r="R7018" s="9">
        <v>11.5</v>
      </c>
      <c r="S7018" s="9">
        <v>11.5</v>
      </c>
      <c r="T7018" s="9">
        <v>6.89</v>
      </c>
    </row>
    <row r="7019" spans="1:20" x14ac:dyDescent="0.35">
      <c r="A7019">
        <f t="shared" si="219"/>
        <v>7019</v>
      </c>
      <c r="B7019" s="3" t="s">
        <v>72</v>
      </c>
      <c r="C7019" s="3" t="s">
        <v>89</v>
      </c>
      <c r="D7019" s="3" t="s">
        <v>69</v>
      </c>
      <c r="E7019">
        <v>2027</v>
      </c>
      <c r="F7019" s="3" t="str">
        <f t="shared" si="218"/>
        <v>COSpillBONN2027</v>
      </c>
      <c r="G7019" s="9">
        <v>6.47</v>
      </c>
      <c r="H7019" s="9">
        <v>6.96</v>
      </c>
      <c r="I7019" s="9">
        <v>4.9800000000000004</v>
      </c>
      <c r="J7019" s="9">
        <v>3.2</v>
      </c>
      <c r="K7019" s="9">
        <v>3.75</v>
      </c>
      <c r="L7019" s="9">
        <v>10.6</v>
      </c>
      <c r="M7019" s="9">
        <v>11.5</v>
      </c>
      <c r="N7019" s="9">
        <v>11.5</v>
      </c>
      <c r="O7019" s="9">
        <v>11.5</v>
      </c>
      <c r="P7019" s="9">
        <v>11.5</v>
      </c>
      <c r="Q7019" s="9">
        <v>11.5</v>
      </c>
      <c r="R7019" s="9">
        <v>11.5</v>
      </c>
      <c r="S7019" s="9">
        <v>11.5</v>
      </c>
      <c r="T7019" s="9">
        <v>6.89</v>
      </c>
    </row>
    <row r="7020" spans="1:20" x14ac:dyDescent="0.35">
      <c r="A7020">
        <f t="shared" si="219"/>
        <v>7020</v>
      </c>
      <c r="B7020" s="3" t="s">
        <v>72</v>
      </c>
      <c r="C7020" s="3" t="s">
        <v>89</v>
      </c>
      <c r="D7020" s="3" t="s">
        <v>69</v>
      </c>
      <c r="E7020">
        <v>2028</v>
      </c>
      <c r="F7020" s="3" t="str">
        <f t="shared" si="218"/>
        <v>COSpillBONN2028</v>
      </c>
      <c r="G7020" s="9">
        <v>6.47</v>
      </c>
      <c r="H7020" s="9">
        <v>6.96</v>
      </c>
      <c r="I7020" s="9">
        <v>4.9800000000000004</v>
      </c>
      <c r="J7020" s="9">
        <v>3.2</v>
      </c>
      <c r="K7020" s="9">
        <v>3.75</v>
      </c>
      <c r="L7020" s="9">
        <v>10.6</v>
      </c>
      <c r="M7020" s="9">
        <v>11.5</v>
      </c>
      <c r="N7020" s="9">
        <v>11.5</v>
      </c>
      <c r="O7020" s="9">
        <v>11.5</v>
      </c>
      <c r="P7020" s="9">
        <v>11.5</v>
      </c>
      <c r="Q7020" s="9">
        <v>11.5</v>
      </c>
      <c r="R7020" s="9">
        <v>11.5</v>
      </c>
      <c r="S7020" s="9">
        <v>11.5</v>
      </c>
      <c r="T7020" s="9">
        <v>6.89</v>
      </c>
    </row>
    <row r="7021" spans="1:20" x14ac:dyDescent="0.35">
      <c r="A7021">
        <f t="shared" si="219"/>
        <v>7021</v>
      </c>
      <c r="B7021" s="3" t="s">
        <v>72</v>
      </c>
      <c r="C7021" s="3" t="s">
        <v>89</v>
      </c>
      <c r="D7021" s="3" t="s">
        <v>69</v>
      </c>
      <c r="E7021">
        <v>2029</v>
      </c>
      <c r="F7021" s="3" t="str">
        <f t="shared" si="218"/>
        <v>COSpillBONN2029</v>
      </c>
      <c r="G7021" s="9">
        <v>6.47</v>
      </c>
      <c r="H7021" s="9">
        <v>6.96</v>
      </c>
      <c r="I7021" s="9">
        <v>4.9800000000000004</v>
      </c>
      <c r="J7021" s="9">
        <v>3.2</v>
      </c>
      <c r="K7021" s="9">
        <v>3.75</v>
      </c>
      <c r="L7021" s="9">
        <v>10.6</v>
      </c>
      <c r="M7021" s="9">
        <v>11.5</v>
      </c>
      <c r="N7021" s="9">
        <v>11.5</v>
      </c>
      <c r="O7021" s="9">
        <v>11.5</v>
      </c>
      <c r="P7021" s="9">
        <v>11.5</v>
      </c>
      <c r="Q7021" s="9">
        <v>11.5</v>
      </c>
      <c r="R7021" s="9">
        <v>11.5</v>
      </c>
      <c r="S7021" s="9">
        <v>11.5</v>
      </c>
      <c r="T7021" s="9">
        <v>6.89</v>
      </c>
    </row>
    <row r="7022" spans="1:20" x14ac:dyDescent="0.35">
      <c r="A7022">
        <f t="shared" si="219"/>
        <v>7022</v>
      </c>
      <c r="B7022" s="3" t="s">
        <v>72</v>
      </c>
      <c r="C7022" s="3" t="s">
        <v>77</v>
      </c>
      <c r="D7022" s="3" t="s">
        <v>17</v>
      </c>
      <c r="E7022">
        <v>2020</v>
      </c>
      <c r="F7022" s="3" t="str">
        <f t="shared" si="218"/>
        <v>CGenMICA2020</v>
      </c>
      <c r="G7022" s="9">
        <v>457</v>
      </c>
      <c r="H7022" s="9">
        <v>729</v>
      </c>
      <c r="I7022" s="9">
        <v>1393</v>
      </c>
      <c r="J7022" s="9">
        <v>519</v>
      </c>
      <c r="K7022" s="9">
        <v>1344</v>
      </c>
      <c r="L7022" s="9">
        <v>594</v>
      </c>
      <c r="M7022" s="9">
        <v>504</v>
      </c>
      <c r="N7022" s="9">
        <v>420</v>
      </c>
      <c r="O7022" s="9">
        <v>513</v>
      </c>
      <c r="P7022" s="9">
        <v>534</v>
      </c>
      <c r="Q7022" s="9">
        <v>2231</v>
      </c>
      <c r="R7022" s="9">
        <v>1870</v>
      </c>
      <c r="S7022" s="9">
        <v>1031</v>
      </c>
      <c r="T7022" s="9">
        <v>1222</v>
      </c>
    </row>
    <row r="7023" spans="1:20" x14ac:dyDescent="0.35">
      <c r="A7023">
        <f t="shared" si="219"/>
        <v>7023</v>
      </c>
      <c r="B7023" s="3" t="s">
        <v>72</v>
      </c>
      <c r="C7023" s="3" t="s">
        <v>77</v>
      </c>
      <c r="D7023" s="3" t="s">
        <v>17</v>
      </c>
      <c r="E7023">
        <v>2021</v>
      </c>
      <c r="F7023" s="3" t="str">
        <f t="shared" si="218"/>
        <v>CGenMICA2021</v>
      </c>
      <c r="G7023" s="9">
        <v>451</v>
      </c>
      <c r="H7023" s="9">
        <v>719</v>
      </c>
      <c r="I7023" s="9">
        <v>1240</v>
      </c>
      <c r="J7023" s="9">
        <v>512</v>
      </c>
      <c r="K7023" s="9">
        <v>1700</v>
      </c>
      <c r="L7023" s="9">
        <v>829</v>
      </c>
      <c r="M7023" s="9">
        <v>1050</v>
      </c>
      <c r="N7023" s="9">
        <v>562</v>
      </c>
      <c r="O7023" s="9">
        <v>404</v>
      </c>
      <c r="P7023" s="9">
        <v>387</v>
      </c>
      <c r="Q7023" s="9">
        <v>2805</v>
      </c>
      <c r="R7023" s="9">
        <v>2689</v>
      </c>
      <c r="S7023" s="9">
        <v>1949</v>
      </c>
      <c r="T7023" s="9">
        <v>1282</v>
      </c>
    </row>
    <row r="7024" spans="1:20" x14ac:dyDescent="0.35">
      <c r="A7024">
        <f t="shared" si="219"/>
        <v>7024</v>
      </c>
      <c r="B7024" s="3" t="s">
        <v>72</v>
      </c>
      <c r="C7024" s="3" t="s">
        <v>77</v>
      </c>
      <c r="D7024" s="3" t="s">
        <v>17</v>
      </c>
      <c r="E7024">
        <v>2022</v>
      </c>
      <c r="F7024" s="3" t="str">
        <f t="shared" si="218"/>
        <v>CGenMICA2022</v>
      </c>
      <c r="G7024" s="9">
        <v>833</v>
      </c>
      <c r="H7024" s="9">
        <v>729</v>
      </c>
      <c r="I7024" s="9">
        <v>1389</v>
      </c>
      <c r="J7024" s="9">
        <v>519</v>
      </c>
      <c r="K7024" s="9">
        <v>1051</v>
      </c>
      <c r="L7024" s="9">
        <v>899</v>
      </c>
      <c r="M7024" s="9">
        <v>324</v>
      </c>
      <c r="N7024" s="9">
        <v>764</v>
      </c>
      <c r="O7024" s="9">
        <v>347</v>
      </c>
      <c r="P7024" s="9">
        <v>1866</v>
      </c>
      <c r="Q7024" s="9">
        <v>1865</v>
      </c>
      <c r="R7024" s="9">
        <v>1377</v>
      </c>
      <c r="S7024" s="9">
        <v>1822</v>
      </c>
      <c r="T7024" s="9">
        <v>1213</v>
      </c>
    </row>
    <row r="7025" spans="1:20" x14ac:dyDescent="0.35">
      <c r="A7025">
        <f t="shared" si="219"/>
        <v>7025</v>
      </c>
      <c r="B7025" s="3" t="s">
        <v>72</v>
      </c>
      <c r="C7025" s="3" t="s">
        <v>77</v>
      </c>
      <c r="D7025" s="3" t="s">
        <v>17</v>
      </c>
      <c r="E7025">
        <v>2023</v>
      </c>
      <c r="F7025" s="3" t="str">
        <f t="shared" si="218"/>
        <v>CGenMICA2023</v>
      </c>
      <c r="G7025" s="9">
        <v>621</v>
      </c>
      <c r="H7025" s="9">
        <v>1394</v>
      </c>
      <c r="I7025" s="9">
        <v>1188</v>
      </c>
      <c r="J7025" s="9">
        <v>490</v>
      </c>
      <c r="K7025" s="9">
        <v>766</v>
      </c>
      <c r="L7025" s="9">
        <v>406</v>
      </c>
      <c r="M7025" s="9">
        <v>484</v>
      </c>
      <c r="N7025" s="9">
        <v>402</v>
      </c>
      <c r="O7025" s="9">
        <v>646</v>
      </c>
      <c r="P7025" s="9">
        <v>678</v>
      </c>
      <c r="Q7025" s="9">
        <v>1118</v>
      </c>
      <c r="R7025" s="9">
        <v>2141</v>
      </c>
      <c r="S7025" s="9">
        <v>1398</v>
      </c>
      <c r="T7025" s="9">
        <v>1299</v>
      </c>
    </row>
    <row r="7026" spans="1:20" x14ac:dyDescent="0.35">
      <c r="A7026">
        <f t="shared" si="219"/>
        <v>7026</v>
      </c>
      <c r="B7026" s="3" t="s">
        <v>72</v>
      </c>
      <c r="C7026" s="3" t="s">
        <v>77</v>
      </c>
      <c r="D7026" s="3" t="s">
        <v>17</v>
      </c>
      <c r="E7026">
        <v>2024</v>
      </c>
      <c r="F7026" s="3" t="str">
        <f t="shared" si="218"/>
        <v>CGenMICA2024</v>
      </c>
      <c r="G7026" s="9">
        <v>957</v>
      </c>
      <c r="H7026" s="9">
        <v>730</v>
      </c>
      <c r="I7026" s="9">
        <v>1441</v>
      </c>
      <c r="J7026" s="9">
        <v>521</v>
      </c>
      <c r="K7026" s="9">
        <v>1719</v>
      </c>
      <c r="L7026" s="9">
        <v>846</v>
      </c>
      <c r="M7026" s="9">
        <v>498</v>
      </c>
      <c r="N7026" s="9">
        <v>413</v>
      </c>
      <c r="O7026" s="9">
        <v>337</v>
      </c>
      <c r="P7026" s="9">
        <v>352</v>
      </c>
      <c r="Q7026" s="9">
        <v>1441</v>
      </c>
      <c r="R7026" s="9">
        <v>1216</v>
      </c>
      <c r="S7026" s="9">
        <v>1784</v>
      </c>
      <c r="T7026" s="9">
        <v>1184</v>
      </c>
    </row>
    <row r="7027" spans="1:20" x14ac:dyDescent="0.35">
      <c r="A7027">
        <f t="shared" si="219"/>
        <v>7027</v>
      </c>
      <c r="B7027" s="3" t="s">
        <v>72</v>
      </c>
      <c r="C7027" s="3" t="s">
        <v>77</v>
      </c>
      <c r="D7027" s="3" t="s">
        <v>17</v>
      </c>
      <c r="E7027">
        <v>2025</v>
      </c>
      <c r="F7027" s="3" t="str">
        <f t="shared" si="218"/>
        <v>CGenMICA2025</v>
      </c>
      <c r="G7027" s="9">
        <v>433</v>
      </c>
      <c r="H7027" s="9">
        <v>1356</v>
      </c>
      <c r="I7027" s="9">
        <v>1146</v>
      </c>
      <c r="J7027" s="9">
        <v>0</v>
      </c>
      <c r="K7027" s="9">
        <v>383</v>
      </c>
      <c r="L7027" s="9">
        <v>479</v>
      </c>
      <c r="M7027" s="9">
        <v>475</v>
      </c>
      <c r="N7027" s="9">
        <v>396</v>
      </c>
      <c r="O7027" s="9">
        <v>331</v>
      </c>
      <c r="P7027" s="9">
        <v>707</v>
      </c>
      <c r="Q7027" s="9">
        <v>1434</v>
      </c>
      <c r="R7027" s="9">
        <v>1238</v>
      </c>
      <c r="S7027" s="9">
        <v>2000</v>
      </c>
      <c r="T7027" s="9">
        <v>1215</v>
      </c>
    </row>
    <row r="7028" spans="1:20" x14ac:dyDescent="0.35">
      <c r="A7028">
        <f t="shared" si="219"/>
        <v>7028</v>
      </c>
      <c r="B7028" s="3" t="s">
        <v>72</v>
      </c>
      <c r="C7028" s="3" t="s">
        <v>77</v>
      </c>
      <c r="D7028" s="3" t="s">
        <v>17</v>
      </c>
      <c r="E7028">
        <v>2026</v>
      </c>
      <c r="F7028" s="3" t="str">
        <f t="shared" si="218"/>
        <v>CGenMICA2026</v>
      </c>
      <c r="G7028" s="9">
        <v>449</v>
      </c>
      <c r="H7028" s="9">
        <v>719</v>
      </c>
      <c r="I7028" s="9">
        <v>1248</v>
      </c>
      <c r="J7028" s="9">
        <v>519</v>
      </c>
      <c r="K7028" s="9">
        <v>1053</v>
      </c>
      <c r="L7028" s="9">
        <v>988</v>
      </c>
      <c r="M7028" s="9">
        <v>2543</v>
      </c>
      <c r="N7028" s="9">
        <v>2261</v>
      </c>
      <c r="O7028" s="9">
        <v>122</v>
      </c>
      <c r="P7028" s="9">
        <v>745</v>
      </c>
      <c r="Q7028" s="9">
        <v>2358</v>
      </c>
      <c r="R7028" s="9">
        <v>1431</v>
      </c>
      <c r="S7028" s="9">
        <v>1464</v>
      </c>
      <c r="T7028" s="9">
        <v>457</v>
      </c>
    </row>
    <row r="7029" spans="1:20" x14ac:dyDescent="0.35">
      <c r="A7029">
        <f t="shared" si="219"/>
        <v>7029</v>
      </c>
      <c r="B7029" s="3" t="s">
        <v>72</v>
      </c>
      <c r="C7029" s="3" t="s">
        <v>77</v>
      </c>
      <c r="D7029" s="3" t="s">
        <v>17</v>
      </c>
      <c r="E7029">
        <v>2027</v>
      </c>
      <c r="F7029" s="3" t="str">
        <f t="shared" si="218"/>
        <v>CGenMICA2027</v>
      </c>
      <c r="G7029" s="9">
        <v>637</v>
      </c>
      <c r="H7029" s="9">
        <v>1430</v>
      </c>
      <c r="I7029" s="9">
        <v>1388</v>
      </c>
      <c r="J7029" s="9">
        <v>499</v>
      </c>
      <c r="K7029" s="9">
        <v>1002</v>
      </c>
      <c r="L7029" s="9">
        <v>410</v>
      </c>
      <c r="M7029" s="9">
        <v>407</v>
      </c>
      <c r="N7029" s="9">
        <v>407</v>
      </c>
      <c r="O7029" s="9">
        <v>619</v>
      </c>
      <c r="P7029" s="9">
        <v>640</v>
      </c>
      <c r="Q7029" s="9">
        <v>550</v>
      </c>
      <c r="R7029" s="9">
        <v>1125</v>
      </c>
      <c r="S7029" s="9">
        <v>1435</v>
      </c>
      <c r="T7029" s="9">
        <v>1196</v>
      </c>
    </row>
    <row r="7030" spans="1:20" x14ac:dyDescent="0.35">
      <c r="A7030">
        <f t="shared" si="219"/>
        <v>7030</v>
      </c>
      <c r="B7030" s="3" t="s">
        <v>72</v>
      </c>
      <c r="C7030" s="3" t="s">
        <v>77</v>
      </c>
      <c r="D7030" s="3" t="s">
        <v>17</v>
      </c>
      <c r="E7030">
        <v>2028</v>
      </c>
      <c r="F7030" s="3" t="str">
        <f t="shared" si="218"/>
        <v>CGenMICA2028</v>
      </c>
      <c r="G7030" s="9">
        <v>438</v>
      </c>
      <c r="H7030" s="9">
        <v>695</v>
      </c>
      <c r="I7030" s="9">
        <v>1314</v>
      </c>
      <c r="J7030" s="9">
        <v>487</v>
      </c>
      <c r="K7030" s="9">
        <v>842</v>
      </c>
      <c r="L7030" s="9">
        <v>384</v>
      </c>
      <c r="M7030" s="9">
        <v>398</v>
      </c>
      <c r="N7030" s="9">
        <v>396</v>
      </c>
      <c r="O7030" s="9">
        <v>323</v>
      </c>
      <c r="P7030" s="9">
        <v>516</v>
      </c>
      <c r="Q7030" s="9">
        <v>611</v>
      </c>
      <c r="R7030" s="9">
        <v>643</v>
      </c>
      <c r="S7030" s="9">
        <v>1692</v>
      </c>
      <c r="T7030" s="9">
        <v>1115</v>
      </c>
    </row>
    <row r="7031" spans="1:20" x14ac:dyDescent="0.35">
      <c r="A7031">
        <f t="shared" si="219"/>
        <v>7031</v>
      </c>
      <c r="B7031" s="3" t="s">
        <v>72</v>
      </c>
      <c r="C7031" s="3" t="s">
        <v>77</v>
      </c>
      <c r="D7031" s="3" t="s">
        <v>17</v>
      </c>
      <c r="E7031">
        <v>2029</v>
      </c>
      <c r="F7031" s="3" t="str">
        <f t="shared" si="218"/>
        <v>CGenMICA2029</v>
      </c>
      <c r="G7031" s="9">
        <v>405</v>
      </c>
      <c r="H7031" s="9">
        <v>560</v>
      </c>
      <c r="I7031" s="9">
        <v>552</v>
      </c>
      <c r="J7031" s="9">
        <v>0</v>
      </c>
      <c r="K7031" s="9">
        <v>373</v>
      </c>
      <c r="L7031" s="9">
        <v>389</v>
      </c>
      <c r="M7031" s="9">
        <v>389</v>
      </c>
      <c r="N7031" s="9">
        <v>390</v>
      </c>
      <c r="O7031" s="9">
        <v>321</v>
      </c>
      <c r="P7031" s="9">
        <v>674</v>
      </c>
      <c r="Q7031" s="9">
        <v>818</v>
      </c>
      <c r="R7031" s="9">
        <v>1128</v>
      </c>
      <c r="S7031" s="9">
        <v>1440</v>
      </c>
      <c r="T7031" s="9">
        <v>1203</v>
      </c>
    </row>
    <row r="7032" spans="1:20" x14ac:dyDescent="0.35">
      <c r="A7032">
        <f t="shared" si="219"/>
        <v>7032</v>
      </c>
      <c r="B7032" s="3" t="s">
        <v>72</v>
      </c>
      <c r="C7032" s="3" t="s">
        <v>77</v>
      </c>
      <c r="D7032" s="3" t="s">
        <v>18</v>
      </c>
      <c r="E7032">
        <v>2020</v>
      </c>
      <c r="F7032" s="3" t="str">
        <f t="shared" si="218"/>
        <v>CGenREVELS2020</v>
      </c>
      <c r="G7032" s="9">
        <v>462</v>
      </c>
      <c r="H7032" s="9">
        <v>928</v>
      </c>
      <c r="I7032" s="9">
        <v>1135</v>
      </c>
      <c r="J7032" s="9">
        <v>463</v>
      </c>
      <c r="K7032" s="9">
        <v>1089</v>
      </c>
      <c r="L7032" s="9">
        <v>517</v>
      </c>
      <c r="M7032" s="9">
        <v>541</v>
      </c>
      <c r="N7032" s="9">
        <v>618</v>
      </c>
      <c r="O7032" s="9">
        <v>862</v>
      </c>
      <c r="P7032" s="9">
        <v>1302</v>
      </c>
      <c r="Q7032" s="9">
        <v>2105</v>
      </c>
      <c r="R7032" s="9">
        <v>1567</v>
      </c>
      <c r="S7032" s="9">
        <v>957</v>
      </c>
      <c r="T7032" s="9">
        <v>1083</v>
      </c>
    </row>
    <row r="7033" spans="1:20" x14ac:dyDescent="0.35">
      <c r="A7033">
        <f t="shared" si="219"/>
        <v>7033</v>
      </c>
      <c r="B7033" s="3" t="s">
        <v>72</v>
      </c>
      <c r="C7033" s="3" t="s">
        <v>77</v>
      </c>
      <c r="D7033" s="3" t="s">
        <v>18</v>
      </c>
      <c r="E7033">
        <v>2021</v>
      </c>
      <c r="F7033" s="3" t="str">
        <f t="shared" si="218"/>
        <v>CGenREVELS2021</v>
      </c>
      <c r="G7033" s="9">
        <v>631</v>
      </c>
      <c r="H7033" s="9">
        <v>685</v>
      </c>
      <c r="I7033" s="9">
        <v>1038</v>
      </c>
      <c r="J7033" s="9">
        <v>466</v>
      </c>
      <c r="K7033" s="9">
        <v>1384</v>
      </c>
      <c r="L7033" s="9">
        <v>751</v>
      </c>
      <c r="M7033" s="9">
        <v>1030</v>
      </c>
      <c r="N7033" s="9">
        <v>709</v>
      </c>
      <c r="O7033" s="9">
        <v>903</v>
      </c>
      <c r="P7033" s="9">
        <v>1484</v>
      </c>
      <c r="Q7033" s="9">
        <v>2469</v>
      </c>
      <c r="R7033" s="9">
        <v>2412</v>
      </c>
      <c r="S7033" s="9">
        <v>1729</v>
      </c>
      <c r="T7033" s="9">
        <v>1130</v>
      </c>
    </row>
    <row r="7034" spans="1:20" x14ac:dyDescent="0.35">
      <c r="A7034">
        <f t="shared" si="219"/>
        <v>7034</v>
      </c>
      <c r="B7034" s="3" t="s">
        <v>72</v>
      </c>
      <c r="C7034" s="3" t="s">
        <v>77</v>
      </c>
      <c r="D7034" s="3" t="s">
        <v>18</v>
      </c>
      <c r="E7034">
        <v>2022</v>
      </c>
      <c r="F7034" s="3" t="str">
        <f t="shared" si="218"/>
        <v>CGenREVELS2022</v>
      </c>
      <c r="G7034" s="9">
        <v>786</v>
      </c>
      <c r="H7034" s="9">
        <v>667</v>
      </c>
      <c r="I7034" s="9">
        <v>1103</v>
      </c>
      <c r="J7034" s="9">
        <v>585</v>
      </c>
      <c r="K7034" s="9">
        <v>995</v>
      </c>
      <c r="L7034" s="9">
        <v>782</v>
      </c>
      <c r="M7034" s="9">
        <v>370</v>
      </c>
      <c r="N7034" s="9">
        <v>839</v>
      </c>
      <c r="O7034" s="9">
        <v>913</v>
      </c>
      <c r="P7034" s="9">
        <v>2237</v>
      </c>
      <c r="Q7034" s="9">
        <v>1748</v>
      </c>
      <c r="R7034" s="9">
        <v>1162</v>
      </c>
      <c r="S7034" s="9">
        <v>1453</v>
      </c>
      <c r="T7034" s="9">
        <v>962</v>
      </c>
    </row>
    <row r="7035" spans="1:20" x14ac:dyDescent="0.35">
      <c r="A7035">
        <f t="shared" si="219"/>
        <v>7035</v>
      </c>
      <c r="B7035" s="3" t="s">
        <v>72</v>
      </c>
      <c r="C7035" s="3" t="s">
        <v>77</v>
      </c>
      <c r="D7035" s="3" t="s">
        <v>18</v>
      </c>
      <c r="E7035">
        <v>2023</v>
      </c>
      <c r="F7035" s="3" t="str">
        <f t="shared" si="218"/>
        <v>CGenREVELS2023</v>
      </c>
      <c r="G7035" s="9">
        <v>588</v>
      </c>
      <c r="H7035" s="9">
        <v>1497</v>
      </c>
      <c r="I7035" s="9">
        <v>1068</v>
      </c>
      <c r="J7035" s="9">
        <v>491</v>
      </c>
      <c r="K7035" s="9">
        <v>704</v>
      </c>
      <c r="L7035" s="9">
        <v>412</v>
      </c>
      <c r="M7035" s="9">
        <v>495</v>
      </c>
      <c r="N7035" s="9">
        <v>509</v>
      </c>
      <c r="O7035" s="9">
        <v>967</v>
      </c>
      <c r="P7035" s="9">
        <v>1646</v>
      </c>
      <c r="Q7035" s="9">
        <v>1584</v>
      </c>
      <c r="R7035" s="9">
        <v>1926</v>
      </c>
      <c r="S7035" s="9">
        <v>1235</v>
      </c>
      <c r="T7035" s="9">
        <v>1212</v>
      </c>
    </row>
    <row r="7036" spans="1:20" x14ac:dyDescent="0.35">
      <c r="A7036">
        <f t="shared" si="219"/>
        <v>7036</v>
      </c>
      <c r="B7036" s="3" t="s">
        <v>72</v>
      </c>
      <c r="C7036" s="3" t="s">
        <v>77</v>
      </c>
      <c r="D7036" s="3" t="s">
        <v>18</v>
      </c>
      <c r="E7036">
        <v>2024</v>
      </c>
      <c r="F7036" s="3" t="str">
        <f t="shared" si="218"/>
        <v>CGenREVELS2024</v>
      </c>
      <c r="G7036" s="9">
        <v>1011</v>
      </c>
      <c r="H7036" s="9">
        <v>793</v>
      </c>
      <c r="I7036" s="9">
        <v>1121</v>
      </c>
      <c r="J7036" s="9">
        <v>471</v>
      </c>
      <c r="K7036" s="9">
        <v>1386</v>
      </c>
      <c r="L7036" s="9">
        <v>740</v>
      </c>
      <c r="M7036" s="9">
        <v>464</v>
      </c>
      <c r="N7036" s="9">
        <v>461</v>
      </c>
      <c r="O7036" s="9">
        <v>972</v>
      </c>
      <c r="P7036" s="9">
        <v>964</v>
      </c>
      <c r="Q7036" s="9">
        <v>1434</v>
      </c>
      <c r="R7036" s="9">
        <v>1019</v>
      </c>
      <c r="S7036" s="9">
        <v>1413</v>
      </c>
      <c r="T7036" s="9">
        <v>982</v>
      </c>
    </row>
    <row r="7037" spans="1:20" x14ac:dyDescent="0.35">
      <c r="A7037">
        <f t="shared" si="219"/>
        <v>7037</v>
      </c>
      <c r="B7037" s="3" t="s">
        <v>72</v>
      </c>
      <c r="C7037" s="3" t="s">
        <v>77</v>
      </c>
      <c r="D7037" s="3" t="s">
        <v>18</v>
      </c>
      <c r="E7037">
        <v>2025</v>
      </c>
      <c r="F7037" s="3" t="str">
        <f t="shared" si="218"/>
        <v>CGenREVELS2025</v>
      </c>
      <c r="G7037" s="9">
        <v>459</v>
      </c>
      <c r="H7037" s="9">
        <v>1175</v>
      </c>
      <c r="I7037" s="9">
        <v>1015</v>
      </c>
      <c r="J7037" s="9">
        <v>98</v>
      </c>
      <c r="K7037" s="9">
        <v>396</v>
      </c>
      <c r="L7037" s="9">
        <v>490</v>
      </c>
      <c r="M7037" s="9">
        <v>542</v>
      </c>
      <c r="N7037" s="9">
        <v>585</v>
      </c>
      <c r="O7037" s="9">
        <v>1253</v>
      </c>
      <c r="P7037" s="9">
        <v>1312</v>
      </c>
      <c r="Q7037" s="9">
        <v>1351</v>
      </c>
      <c r="R7037" s="9">
        <v>1032</v>
      </c>
      <c r="S7037" s="9">
        <v>1639</v>
      </c>
      <c r="T7037" s="9">
        <v>1305</v>
      </c>
    </row>
    <row r="7038" spans="1:20" x14ac:dyDescent="0.35">
      <c r="A7038">
        <f t="shared" si="219"/>
        <v>7038</v>
      </c>
      <c r="B7038" s="3" t="s">
        <v>72</v>
      </c>
      <c r="C7038" s="3" t="s">
        <v>77</v>
      </c>
      <c r="D7038" s="3" t="s">
        <v>18</v>
      </c>
      <c r="E7038">
        <v>2026</v>
      </c>
      <c r="F7038" s="3" t="str">
        <f t="shared" si="218"/>
        <v>CGenREVELS2026</v>
      </c>
      <c r="G7038" s="9">
        <v>591</v>
      </c>
      <c r="H7038" s="9">
        <v>836</v>
      </c>
      <c r="I7038" s="9">
        <v>1078</v>
      </c>
      <c r="J7038" s="9">
        <v>582</v>
      </c>
      <c r="K7038" s="9">
        <v>869</v>
      </c>
      <c r="L7038" s="9">
        <v>840</v>
      </c>
      <c r="M7038" s="9">
        <v>2469</v>
      </c>
      <c r="N7038" s="9">
        <v>2235</v>
      </c>
      <c r="O7038" s="9">
        <v>871</v>
      </c>
      <c r="P7038" s="9">
        <v>1692</v>
      </c>
      <c r="Q7038" s="9">
        <v>2116</v>
      </c>
      <c r="R7038" s="9">
        <v>1216</v>
      </c>
      <c r="S7038" s="9">
        <v>1223</v>
      </c>
      <c r="T7038" s="9">
        <v>506</v>
      </c>
    </row>
    <row r="7039" spans="1:20" x14ac:dyDescent="0.35">
      <c r="A7039">
        <f t="shared" si="219"/>
        <v>7039</v>
      </c>
      <c r="B7039" s="3" t="s">
        <v>72</v>
      </c>
      <c r="C7039" s="3" t="s">
        <v>77</v>
      </c>
      <c r="D7039" s="3" t="s">
        <v>18</v>
      </c>
      <c r="E7039">
        <v>2027</v>
      </c>
      <c r="F7039" s="3" t="str">
        <f t="shared" si="218"/>
        <v>CGenREVELS2027</v>
      </c>
      <c r="G7039" s="9">
        <v>561</v>
      </c>
      <c r="H7039" s="9">
        <v>1186</v>
      </c>
      <c r="I7039" s="9">
        <v>1204</v>
      </c>
      <c r="J7039" s="9">
        <v>467</v>
      </c>
      <c r="K7039" s="9">
        <v>857</v>
      </c>
      <c r="L7039" s="9">
        <v>380</v>
      </c>
      <c r="M7039" s="9">
        <v>432</v>
      </c>
      <c r="N7039" s="9">
        <v>636</v>
      </c>
      <c r="O7039" s="9">
        <v>1030</v>
      </c>
      <c r="P7039" s="9">
        <v>1231</v>
      </c>
      <c r="Q7039" s="9">
        <v>805</v>
      </c>
      <c r="R7039" s="9">
        <v>1024</v>
      </c>
      <c r="S7039" s="9">
        <v>1249</v>
      </c>
      <c r="T7039" s="9">
        <v>1062</v>
      </c>
    </row>
    <row r="7040" spans="1:20" x14ac:dyDescent="0.35">
      <c r="A7040">
        <f t="shared" si="219"/>
        <v>7040</v>
      </c>
      <c r="B7040" s="3" t="s">
        <v>72</v>
      </c>
      <c r="C7040" s="3" t="s">
        <v>77</v>
      </c>
      <c r="D7040" s="3" t="s">
        <v>18</v>
      </c>
      <c r="E7040">
        <v>2028</v>
      </c>
      <c r="F7040" s="3" t="str">
        <f t="shared" si="218"/>
        <v>CGenREVELS2028</v>
      </c>
      <c r="G7040" s="9">
        <v>470</v>
      </c>
      <c r="H7040" s="9">
        <v>638</v>
      </c>
      <c r="I7040" s="9">
        <v>1124</v>
      </c>
      <c r="J7040" s="9">
        <v>466</v>
      </c>
      <c r="K7040" s="9">
        <v>747</v>
      </c>
      <c r="L7040" s="9">
        <v>394</v>
      </c>
      <c r="M7040" s="9">
        <v>413</v>
      </c>
      <c r="N7040" s="9">
        <v>461</v>
      </c>
      <c r="O7040" s="9">
        <v>847</v>
      </c>
      <c r="P7040" s="9">
        <v>781</v>
      </c>
      <c r="Q7040" s="9">
        <v>672</v>
      </c>
      <c r="R7040" s="9">
        <v>629</v>
      </c>
      <c r="S7040" s="9">
        <v>1437</v>
      </c>
      <c r="T7040" s="9">
        <v>1001</v>
      </c>
    </row>
    <row r="7041" spans="1:20" x14ac:dyDescent="0.35">
      <c r="A7041">
        <f t="shared" si="219"/>
        <v>7041</v>
      </c>
      <c r="B7041" s="3" t="s">
        <v>72</v>
      </c>
      <c r="C7041" s="3" t="s">
        <v>77</v>
      </c>
      <c r="D7041" s="3" t="s">
        <v>18</v>
      </c>
      <c r="E7041">
        <v>2029</v>
      </c>
      <c r="F7041" s="3" t="str">
        <f t="shared" si="218"/>
        <v>CGenREVELS2029</v>
      </c>
      <c r="G7041" s="9">
        <v>453</v>
      </c>
      <c r="H7041" s="9">
        <v>596</v>
      </c>
      <c r="I7041" s="9">
        <v>591</v>
      </c>
      <c r="J7041" s="9">
        <v>77</v>
      </c>
      <c r="K7041" s="9">
        <v>416</v>
      </c>
      <c r="L7041" s="9">
        <v>466</v>
      </c>
      <c r="M7041" s="9">
        <v>696</v>
      </c>
      <c r="N7041" s="9">
        <v>745</v>
      </c>
      <c r="O7041" s="9">
        <v>862</v>
      </c>
      <c r="P7041" s="9">
        <v>1324</v>
      </c>
      <c r="Q7041" s="9">
        <v>1252</v>
      </c>
      <c r="R7041" s="9">
        <v>1098</v>
      </c>
      <c r="S7041" s="9">
        <v>1225</v>
      </c>
      <c r="T7041" s="9">
        <v>1020</v>
      </c>
    </row>
    <row r="7042" spans="1:20" x14ac:dyDescent="0.35">
      <c r="A7042">
        <f t="shared" si="219"/>
        <v>7042</v>
      </c>
      <c r="B7042" s="3" t="s">
        <v>72</v>
      </c>
      <c r="C7042" s="3" t="s">
        <v>77</v>
      </c>
      <c r="D7042" s="3" t="s">
        <v>19</v>
      </c>
      <c r="E7042">
        <v>2020</v>
      </c>
      <c r="F7042" s="3" t="str">
        <f t="shared" ref="F7042:F7105" si="220">_xlfn.CONCAT(B7042,C7042,D7042,E7042)</f>
        <v>CGenARROW2020</v>
      </c>
      <c r="G7042" s="9">
        <v>124</v>
      </c>
      <c r="H7042" s="9">
        <v>141</v>
      </c>
      <c r="I7042" s="9">
        <v>115</v>
      </c>
      <c r="J7042" s="9">
        <v>40</v>
      </c>
      <c r="K7042" s="9">
        <v>0</v>
      </c>
      <c r="L7042" s="9">
        <v>0</v>
      </c>
      <c r="M7042" s="9">
        <v>0</v>
      </c>
      <c r="N7042" s="9">
        <v>0</v>
      </c>
      <c r="O7042" s="9">
        <v>18</v>
      </c>
      <c r="P7042" s="9">
        <v>96</v>
      </c>
      <c r="Q7042" s="9">
        <v>163</v>
      </c>
      <c r="R7042" s="9">
        <v>184</v>
      </c>
      <c r="S7042" s="9">
        <v>184</v>
      </c>
      <c r="T7042" s="9">
        <v>184</v>
      </c>
    </row>
    <row r="7043" spans="1:20" x14ac:dyDescent="0.35">
      <c r="A7043">
        <f t="shared" ref="A7043:A7106" si="221">A7042+1</f>
        <v>7043</v>
      </c>
      <c r="B7043" s="3" t="s">
        <v>72</v>
      </c>
      <c r="C7043" s="3" t="s">
        <v>77</v>
      </c>
      <c r="D7043" s="3" t="s">
        <v>19</v>
      </c>
      <c r="E7043">
        <v>2021</v>
      </c>
      <c r="F7043" s="3" t="str">
        <f t="shared" si="220"/>
        <v>CGenARROW2021</v>
      </c>
      <c r="G7043" s="9">
        <v>184</v>
      </c>
      <c r="H7043" s="9">
        <v>163</v>
      </c>
      <c r="I7043" s="9">
        <v>127</v>
      </c>
      <c r="J7043" s="9">
        <v>51</v>
      </c>
      <c r="K7043" s="9">
        <v>0</v>
      </c>
      <c r="L7043" s="9">
        <v>0</v>
      </c>
      <c r="M7043" s="9">
        <v>0</v>
      </c>
      <c r="N7043" s="9">
        <v>0</v>
      </c>
      <c r="O7043" s="9">
        <v>0</v>
      </c>
      <c r="P7043" s="9">
        <v>18</v>
      </c>
      <c r="Q7043" s="9">
        <v>124</v>
      </c>
      <c r="R7043" s="9">
        <v>169</v>
      </c>
      <c r="S7043" s="9">
        <v>182</v>
      </c>
      <c r="T7043" s="9">
        <v>184</v>
      </c>
    </row>
    <row r="7044" spans="1:20" x14ac:dyDescent="0.35">
      <c r="A7044">
        <f t="shared" si="221"/>
        <v>7044</v>
      </c>
      <c r="B7044" s="3" t="s">
        <v>72</v>
      </c>
      <c r="C7044" s="3" t="s">
        <v>77</v>
      </c>
      <c r="D7044" s="3" t="s">
        <v>19</v>
      </c>
      <c r="E7044">
        <v>2022</v>
      </c>
      <c r="F7044" s="3" t="str">
        <f t="shared" si="220"/>
        <v>CGenARROW2022</v>
      </c>
      <c r="G7044" s="9">
        <v>162</v>
      </c>
      <c r="H7044" s="9">
        <v>158</v>
      </c>
      <c r="I7044" s="9">
        <v>124</v>
      </c>
      <c r="J7044" s="9">
        <v>65</v>
      </c>
      <c r="K7044" s="9">
        <v>9</v>
      </c>
      <c r="L7044" s="9">
        <v>0</v>
      </c>
      <c r="M7044" s="9">
        <v>0</v>
      </c>
      <c r="N7044" s="9">
        <v>0</v>
      </c>
      <c r="O7044" s="9">
        <v>0</v>
      </c>
      <c r="P7044" s="9">
        <v>20</v>
      </c>
      <c r="Q7044" s="9">
        <v>104</v>
      </c>
      <c r="R7044" s="9">
        <v>153</v>
      </c>
      <c r="S7044" s="9">
        <v>150</v>
      </c>
      <c r="T7044" s="9">
        <v>119</v>
      </c>
    </row>
    <row r="7045" spans="1:20" x14ac:dyDescent="0.35">
      <c r="A7045">
        <f t="shared" si="221"/>
        <v>7045</v>
      </c>
      <c r="B7045" s="3" t="s">
        <v>72</v>
      </c>
      <c r="C7045" s="3" t="s">
        <v>77</v>
      </c>
      <c r="D7045" s="3" t="s">
        <v>19</v>
      </c>
      <c r="E7045">
        <v>2023</v>
      </c>
      <c r="F7045" s="3" t="str">
        <f t="shared" si="220"/>
        <v>CGenARROW2023</v>
      </c>
      <c r="G7045" s="9">
        <v>127</v>
      </c>
      <c r="H7045" s="9">
        <v>151</v>
      </c>
      <c r="I7045" s="9">
        <v>162</v>
      </c>
      <c r="J7045" s="9">
        <v>125</v>
      </c>
      <c r="K7045" s="9">
        <v>29</v>
      </c>
      <c r="L7045" s="9">
        <v>0</v>
      </c>
      <c r="M7045" s="9">
        <v>0</v>
      </c>
      <c r="N7045" s="9">
        <v>7</v>
      </c>
      <c r="O7045" s="9">
        <v>22</v>
      </c>
      <c r="P7045" s="9">
        <v>119</v>
      </c>
      <c r="Q7045" s="9">
        <v>170</v>
      </c>
      <c r="R7045" s="9">
        <v>178</v>
      </c>
      <c r="S7045" s="9">
        <v>184</v>
      </c>
      <c r="T7045" s="9">
        <v>182</v>
      </c>
    </row>
    <row r="7046" spans="1:20" x14ac:dyDescent="0.35">
      <c r="A7046">
        <f t="shared" si="221"/>
        <v>7046</v>
      </c>
      <c r="B7046" s="3" t="s">
        <v>72</v>
      </c>
      <c r="C7046" s="3" t="s">
        <v>77</v>
      </c>
      <c r="D7046" s="3" t="s">
        <v>19</v>
      </c>
      <c r="E7046">
        <v>2024</v>
      </c>
      <c r="F7046" s="3" t="str">
        <f t="shared" si="220"/>
        <v>CGenARROW2024</v>
      </c>
      <c r="G7046" s="9">
        <v>177</v>
      </c>
      <c r="H7046" s="9">
        <v>145</v>
      </c>
      <c r="I7046" s="9">
        <v>111</v>
      </c>
      <c r="J7046" s="9">
        <v>36</v>
      </c>
      <c r="K7046" s="9">
        <v>0</v>
      </c>
      <c r="L7046" s="9">
        <v>0</v>
      </c>
      <c r="M7046" s="9">
        <v>0</v>
      </c>
      <c r="N7046" s="9">
        <v>0</v>
      </c>
      <c r="O7046" s="9">
        <v>21</v>
      </c>
      <c r="P7046" s="9">
        <v>90</v>
      </c>
      <c r="Q7046" s="9">
        <v>106</v>
      </c>
      <c r="R7046" s="9">
        <v>166</v>
      </c>
      <c r="S7046" s="9">
        <v>161</v>
      </c>
      <c r="T7046" s="9">
        <v>130</v>
      </c>
    </row>
    <row r="7047" spans="1:20" x14ac:dyDescent="0.35">
      <c r="A7047">
        <f t="shared" si="221"/>
        <v>7047</v>
      </c>
      <c r="B7047" s="3" t="s">
        <v>72</v>
      </c>
      <c r="C7047" s="3" t="s">
        <v>77</v>
      </c>
      <c r="D7047" s="3" t="s">
        <v>19</v>
      </c>
      <c r="E7047">
        <v>2025</v>
      </c>
      <c r="F7047" s="3" t="str">
        <f t="shared" si="220"/>
        <v>CGenARROW2025</v>
      </c>
      <c r="G7047" s="9">
        <v>113</v>
      </c>
      <c r="H7047" s="9">
        <v>160</v>
      </c>
      <c r="I7047" s="9">
        <v>157</v>
      </c>
      <c r="J7047" s="9">
        <v>122</v>
      </c>
      <c r="K7047" s="9">
        <v>15</v>
      </c>
      <c r="L7047" s="9">
        <v>0</v>
      </c>
      <c r="M7047" s="9">
        <v>0</v>
      </c>
      <c r="N7047" s="9">
        <v>9</v>
      </c>
      <c r="O7047" s="9">
        <v>60</v>
      </c>
      <c r="P7047" s="9">
        <v>136</v>
      </c>
      <c r="Q7047" s="9">
        <v>152</v>
      </c>
      <c r="R7047" s="9">
        <v>146</v>
      </c>
      <c r="S7047" s="9">
        <v>145</v>
      </c>
      <c r="T7047" s="9">
        <v>132</v>
      </c>
    </row>
    <row r="7048" spans="1:20" x14ac:dyDescent="0.35">
      <c r="A7048">
        <f t="shared" si="221"/>
        <v>7048</v>
      </c>
      <c r="B7048" s="3" t="s">
        <v>72</v>
      </c>
      <c r="C7048" s="3" t="s">
        <v>77</v>
      </c>
      <c r="D7048" s="3" t="s">
        <v>19</v>
      </c>
      <c r="E7048">
        <v>2026</v>
      </c>
      <c r="F7048" s="3" t="str">
        <f t="shared" si="220"/>
        <v>CGenARROW2026</v>
      </c>
      <c r="G7048" s="9">
        <v>143</v>
      </c>
      <c r="H7048" s="9">
        <v>163</v>
      </c>
      <c r="I7048" s="9">
        <v>125</v>
      </c>
      <c r="J7048" s="9">
        <v>72</v>
      </c>
      <c r="K7048" s="9">
        <v>8</v>
      </c>
      <c r="L7048" s="9">
        <v>0</v>
      </c>
      <c r="M7048" s="9">
        <v>0</v>
      </c>
      <c r="N7048" s="9">
        <v>0</v>
      </c>
      <c r="O7048" s="9">
        <v>12</v>
      </c>
      <c r="P7048" s="9">
        <v>19</v>
      </c>
      <c r="Q7048" s="9">
        <v>77</v>
      </c>
      <c r="R7048" s="9">
        <v>184</v>
      </c>
      <c r="S7048" s="9">
        <v>184</v>
      </c>
      <c r="T7048" s="9">
        <v>165</v>
      </c>
    </row>
    <row r="7049" spans="1:20" x14ac:dyDescent="0.35">
      <c r="A7049">
        <f t="shared" si="221"/>
        <v>7049</v>
      </c>
      <c r="B7049" s="3" t="s">
        <v>72</v>
      </c>
      <c r="C7049" s="3" t="s">
        <v>77</v>
      </c>
      <c r="D7049" s="3" t="s">
        <v>19</v>
      </c>
      <c r="E7049">
        <v>2027</v>
      </c>
      <c r="F7049" s="3" t="str">
        <f t="shared" si="220"/>
        <v>CGenARROW2027</v>
      </c>
      <c r="G7049" s="9">
        <v>134</v>
      </c>
      <c r="H7049" s="9">
        <v>141</v>
      </c>
      <c r="I7049" s="9">
        <v>136</v>
      </c>
      <c r="J7049" s="9">
        <v>105</v>
      </c>
      <c r="K7049" s="9">
        <v>28</v>
      </c>
      <c r="L7049" s="9">
        <v>20</v>
      </c>
      <c r="M7049" s="9">
        <v>19</v>
      </c>
      <c r="N7049" s="9">
        <v>20</v>
      </c>
      <c r="O7049" s="9">
        <v>70</v>
      </c>
      <c r="P7049" s="9">
        <v>89</v>
      </c>
      <c r="Q7049" s="9">
        <v>173</v>
      </c>
      <c r="R7049" s="9">
        <v>184</v>
      </c>
      <c r="S7049" s="9">
        <v>182</v>
      </c>
      <c r="T7049" s="9">
        <v>170</v>
      </c>
    </row>
    <row r="7050" spans="1:20" x14ac:dyDescent="0.35">
      <c r="A7050">
        <f t="shared" si="221"/>
        <v>7050</v>
      </c>
      <c r="B7050" s="3" t="s">
        <v>72</v>
      </c>
      <c r="C7050" s="3" t="s">
        <v>77</v>
      </c>
      <c r="D7050" s="3" t="s">
        <v>19</v>
      </c>
      <c r="E7050">
        <v>2028</v>
      </c>
      <c r="F7050" s="3" t="str">
        <f t="shared" si="220"/>
        <v>CGenARROW2028</v>
      </c>
      <c r="G7050" s="9">
        <v>130</v>
      </c>
      <c r="H7050" s="9">
        <v>160</v>
      </c>
      <c r="I7050" s="9">
        <v>130</v>
      </c>
      <c r="J7050" s="9">
        <v>97</v>
      </c>
      <c r="K7050" s="9">
        <v>26</v>
      </c>
      <c r="L7050" s="9">
        <v>16</v>
      </c>
      <c r="M7050" s="9">
        <v>17</v>
      </c>
      <c r="N7050" s="9">
        <v>19</v>
      </c>
      <c r="O7050" s="9">
        <v>38</v>
      </c>
      <c r="P7050" s="9">
        <v>57</v>
      </c>
      <c r="Q7050" s="9">
        <v>27</v>
      </c>
      <c r="R7050" s="9">
        <v>183</v>
      </c>
      <c r="S7050" s="9">
        <v>175</v>
      </c>
      <c r="T7050" s="9">
        <v>128</v>
      </c>
    </row>
    <row r="7051" spans="1:20" x14ac:dyDescent="0.35">
      <c r="A7051">
        <f t="shared" si="221"/>
        <v>7051</v>
      </c>
      <c r="B7051" s="3" t="s">
        <v>72</v>
      </c>
      <c r="C7051" s="3" t="s">
        <v>77</v>
      </c>
      <c r="D7051" s="3" t="s">
        <v>19</v>
      </c>
      <c r="E7051">
        <v>2029</v>
      </c>
      <c r="F7051" s="3" t="str">
        <f t="shared" si="220"/>
        <v>CGenARROW2029</v>
      </c>
      <c r="G7051" s="9">
        <v>127</v>
      </c>
      <c r="H7051" s="9">
        <v>131</v>
      </c>
      <c r="I7051" s="9">
        <v>154</v>
      </c>
      <c r="J7051" s="9">
        <v>142</v>
      </c>
      <c r="K7051" s="9">
        <v>82</v>
      </c>
      <c r="L7051" s="9">
        <v>39</v>
      </c>
      <c r="M7051" s="9">
        <v>44</v>
      </c>
      <c r="N7051" s="9">
        <v>79</v>
      </c>
      <c r="O7051" s="9">
        <v>108</v>
      </c>
      <c r="P7051" s="9">
        <v>152</v>
      </c>
      <c r="Q7051" s="9">
        <v>178</v>
      </c>
      <c r="R7051" s="9">
        <v>184</v>
      </c>
      <c r="S7051" s="9">
        <v>182</v>
      </c>
      <c r="T7051" s="9">
        <v>171</v>
      </c>
    </row>
    <row r="7052" spans="1:20" x14ac:dyDescent="0.35">
      <c r="A7052">
        <f t="shared" si="221"/>
        <v>7052</v>
      </c>
      <c r="B7052" s="3" t="s">
        <v>72</v>
      </c>
      <c r="C7052" s="3" t="s">
        <v>77</v>
      </c>
      <c r="D7052" s="3" t="s">
        <v>20</v>
      </c>
      <c r="E7052">
        <v>2020</v>
      </c>
      <c r="F7052" s="3" t="str">
        <f t="shared" si="220"/>
        <v>CGenLIBBY2020</v>
      </c>
      <c r="G7052" s="9">
        <v>91</v>
      </c>
      <c r="H7052" s="9">
        <v>353</v>
      </c>
      <c r="I7052" s="9">
        <v>443</v>
      </c>
      <c r="J7052" s="9">
        <v>268</v>
      </c>
      <c r="K7052" s="9">
        <v>91</v>
      </c>
      <c r="L7052" s="9">
        <v>259</v>
      </c>
      <c r="M7052" s="9">
        <v>118</v>
      </c>
      <c r="N7052" s="9">
        <v>166</v>
      </c>
      <c r="O7052" s="9">
        <v>343</v>
      </c>
      <c r="P7052" s="9">
        <v>326</v>
      </c>
      <c r="Q7052" s="9">
        <v>242</v>
      </c>
      <c r="R7052" s="9">
        <v>251</v>
      </c>
      <c r="S7052" s="9">
        <v>251</v>
      </c>
      <c r="T7052" s="9">
        <v>249</v>
      </c>
    </row>
    <row r="7053" spans="1:20" x14ac:dyDescent="0.35">
      <c r="A7053">
        <f t="shared" si="221"/>
        <v>7053</v>
      </c>
      <c r="B7053" s="3" t="s">
        <v>72</v>
      </c>
      <c r="C7053" s="3" t="s">
        <v>77</v>
      </c>
      <c r="D7053" s="3" t="s">
        <v>20</v>
      </c>
      <c r="E7053">
        <v>2021</v>
      </c>
      <c r="F7053" s="3" t="str">
        <f t="shared" si="220"/>
        <v>CGenLIBBY2021</v>
      </c>
      <c r="G7053" s="9">
        <v>93</v>
      </c>
      <c r="H7053" s="9">
        <v>423</v>
      </c>
      <c r="I7053" s="9">
        <v>221</v>
      </c>
      <c r="J7053" s="9">
        <v>309</v>
      </c>
      <c r="K7053" s="9">
        <v>450</v>
      </c>
      <c r="L7053" s="9">
        <v>316</v>
      </c>
      <c r="M7053" s="9">
        <v>62</v>
      </c>
      <c r="N7053" s="9">
        <v>135</v>
      </c>
      <c r="O7053" s="9">
        <v>301</v>
      </c>
      <c r="P7053" s="9">
        <v>378</v>
      </c>
      <c r="Q7053" s="9">
        <v>329</v>
      </c>
      <c r="R7053" s="9">
        <v>349</v>
      </c>
      <c r="S7053" s="9">
        <v>353</v>
      </c>
      <c r="T7053" s="9">
        <v>349</v>
      </c>
    </row>
    <row r="7054" spans="1:20" x14ac:dyDescent="0.35">
      <c r="A7054">
        <f t="shared" si="221"/>
        <v>7054</v>
      </c>
      <c r="B7054" s="3" t="s">
        <v>72</v>
      </c>
      <c r="C7054" s="3" t="s">
        <v>77</v>
      </c>
      <c r="D7054" s="3" t="s">
        <v>20</v>
      </c>
      <c r="E7054">
        <v>2022</v>
      </c>
      <c r="F7054" s="3" t="str">
        <f t="shared" si="220"/>
        <v>CGenLIBBY2022</v>
      </c>
      <c r="G7054" s="9">
        <v>94</v>
      </c>
      <c r="H7054" s="9">
        <v>432</v>
      </c>
      <c r="I7054" s="9">
        <v>381</v>
      </c>
      <c r="J7054" s="9">
        <v>195</v>
      </c>
      <c r="K7054" s="9">
        <v>361</v>
      </c>
      <c r="L7054" s="9">
        <v>105</v>
      </c>
      <c r="M7054" s="9">
        <v>79</v>
      </c>
      <c r="N7054" s="9">
        <v>267</v>
      </c>
      <c r="O7054" s="9">
        <v>487</v>
      </c>
      <c r="P7054" s="9">
        <v>317</v>
      </c>
      <c r="Q7054" s="9">
        <v>189</v>
      </c>
      <c r="R7054" s="9">
        <v>191</v>
      </c>
      <c r="S7054" s="9">
        <v>190</v>
      </c>
      <c r="T7054" s="9">
        <v>141</v>
      </c>
    </row>
    <row r="7055" spans="1:20" x14ac:dyDescent="0.35">
      <c r="A7055">
        <f t="shared" si="221"/>
        <v>7055</v>
      </c>
      <c r="B7055" s="3" t="s">
        <v>72</v>
      </c>
      <c r="C7055" s="3" t="s">
        <v>77</v>
      </c>
      <c r="D7055" s="3" t="s">
        <v>20</v>
      </c>
      <c r="E7055">
        <v>2023</v>
      </c>
      <c r="F7055" s="3" t="str">
        <f t="shared" si="220"/>
        <v>CGenLIBBY2023</v>
      </c>
      <c r="G7055" s="9">
        <v>92</v>
      </c>
      <c r="H7055" s="9">
        <v>278</v>
      </c>
      <c r="I7055" s="9">
        <v>317</v>
      </c>
      <c r="J7055" s="9">
        <v>189</v>
      </c>
      <c r="K7055" s="9">
        <v>287</v>
      </c>
      <c r="L7055" s="9">
        <v>78</v>
      </c>
      <c r="M7055" s="9">
        <v>78</v>
      </c>
      <c r="N7055" s="9">
        <v>204</v>
      </c>
      <c r="O7055" s="9">
        <v>404</v>
      </c>
      <c r="P7055" s="9">
        <v>307</v>
      </c>
      <c r="Q7055" s="9">
        <v>222</v>
      </c>
      <c r="R7055" s="9">
        <v>233</v>
      </c>
      <c r="S7055" s="9">
        <v>234</v>
      </c>
      <c r="T7055" s="9">
        <v>234</v>
      </c>
    </row>
    <row r="7056" spans="1:20" x14ac:dyDescent="0.35">
      <c r="A7056">
        <f t="shared" si="221"/>
        <v>7056</v>
      </c>
      <c r="B7056" s="3" t="s">
        <v>72</v>
      </c>
      <c r="C7056" s="3" t="s">
        <v>77</v>
      </c>
      <c r="D7056" s="3" t="s">
        <v>20</v>
      </c>
      <c r="E7056">
        <v>2024</v>
      </c>
      <c r="F7056" s="3" t="str">
        <f t="shared" si="220"/>
        <v>CGenLIBBY2024</v>
      </c>
      <c r="G7056" s="9">
        <v>155</v>
      </c>
      <c r="H7056" s="9">
        <v>472</v>
      </c>
      <c r="I7056" s="9">
        <v>251</v>
      </c>
      <c r="J7056" s="9">
        <v>143</v>
      </c>
      <c r="K7056" s="9">
        <v>87</v>
      </c>
      <c r="L7056" s="9">
        <v>88</v>
      </c>
      <c r="M7056" s="9">
        <v>88</v>
      </c>
      <c r="N7056" s="9">
        <v>89</v>
      </c>
      <c r="O7056" s="9">
        <v>390</v>
      </c>
      <c r="P7056" s="9">
        <v>398</v>
      </c>
      <c r="Q7056" s="9">
        <v>228</v>
      </c>
      <c r="R7056" s="9">
        <v>228</v>
      </c>
      <c r="S7056" s="9">
        <v>226</v>
      </c>
      <c r="T7056" s="9">
        <v>224</v>
      </c>
    </row>
    <row r="7057" spans="1:20" x14ac:dyDescent="0.35">
      <c r="A7057">
        <f t="shared" si="221"/>
        <v>7057</v>
      </c>
      <c r="B7057" s="3" t="s">
        <v>72</v>
      </c>
      <c r="C7057" s="3" t="s">
        <v>77</v>
      </c>
      <c r="D7057" s="3" t="s">
        <v>20</v>
      </c>
      <c r="E7057">
        <v>2025</v>
      </c>
      <c r="F7057" s="3" t="str">
        <f t="shared" si="220"/>
        <v>CGenLIBBY2025</v>
      </c>
      <c r="G7057" s="9">
        <v>91</v>
      </c>
      <c r="H7057" s="9">
        <v>155</v>
      </c>
      <c r="I7057" s="9">
        <v>216</v>
      </c>
      <c r="J7057" s="9">
        <v>188</v>
      </c>
      <c r="K7057" s="9">
        <v>464</v>
      </c>
      <c r="L7057" s="9">
        <v>208</v>
      </c>
      <c r="M7057" s="9">
        <v>64</v>
      </c>
      <c r="N7057" s="9">
        <v>146</v>
      </c>
      <c r="O7057" s="9">
        <v>355</v>
      </c>
      <c r="P7057" s="9">
        <v>335</v>
      </c>
      <c r="Q7057" s="9">
        <v>209</v>
      </c>
      <c r="R7057" s="9">
        <v>211</v>
      </c>
      <c r="S7057" s="9">
        <v>210</v>
      </c>
      <c r="T7057" s="9">
        <v>139</v>
      </c>
    </row>
    <row r="7058" spans="1:20" x14ac:dyDescent="0.35">
      <c r="A7058">
        <f t="shared" si="221"/>
        <v>7058</v>
      </c>
      <c r="B7058" s="3" t="s">
        <v>72</v>
      </c>
      <c r="C7058" s="3" t="s">
        <v>77</v>
      </c>
      <c r="D7058" s="3" t="s">
        <v>20</v>
      </c>
      <c r="E7058">
        <v>2026</v>
      </c>
      <c r="F7058" s="3" t="str">
        <f t="shared" si="220"/>
        <v>CGenLIBBY2026</v>
      </c>
      <c r="G7058" s="9">
        <v>100</v>
      </c>
      <c r="H7058" s="9">
        <v>461</v>
      </c>
      <c r="I7058" s="9">
        <v>440</v>
      </c>
      <c r="J7058" s="9">
        <v>452</v>
      </c>
      <c r="K7058" s="9">
        <v>307</v>
      </c>
      <c r="L7058" s="9">
        <v>286</v>
      </c>
      <c r="M7058" s="9">
        <v>60</v>
      </c>
      <c r="N7058" s="9">
        <v>143</v>
      </c>
      <c r="O7058" s="9">
        <v>357</v>
      </c>
      <c r="P7058" s="9">
        <v>328</v>
      </c>
      <c r="Q7058" s="9">
        <v>210</v>
      </c>
      <c r="R7058" s="9">
        <v>213</v>
      </c>
      <c r="S7058" s="9">
        <v>213</v>
      </c>
      <c r="T7058" s="9">
        <v>140</v>
      </c>
    </row>
    <row r="7059" spans="1:20" x14ac:dyDescent="0.35">
      <c r="A7059">
        <f t="shared" si="221"/>
        <v>7059</v>
      </c>
      <c r="B7059" s="3" t="s">
        <v>72</v>
      </c>
      <c r="C7059" s="3" t="s">
        <v>77</v>
      </c>
      <c r="D7059" s="3" t="s">
        <v>20</v>
      </c>
      <c r="E7059">
        <v>2027</v>
      </c>
      <c r="F7059" s="3" t="str">
        <f t="shared" si="220"/>
        <v>CGenLIBBY2027</v>
      </c>
      <c r="G7059" s="9">
        <v>92</v>
      </c>
      <c r="H7059" s="9">
        <v>202</v>
      </c>
      <c r="I7059" s="9">
        <v>191</v>
      </c>
      <c r="J7059" s="9">
        <v>87</v>
      </c>
      <c r="K7059" s="9">
        <v>86</v>
      </c>
      <c r="L7059" s="9">
        <v>85</v>
      </c>
      <c r="M7059" s="9">
        <v>85</v>
      </c>
      <c r="N7059" s="9">
        <v>176</v>
      </c>
      <c r="O7059" s="9">
        <v>501</v>
      </c>
      <c r="P7059" s="9">
        <v>233</v>
      </c>
      <c r="Q7059" s="9">
        <v>208</v>
      </c>
      <c r="R7059" s="9">
        <v>210</v>
      </c>
      <c r="S7059" s="9">
        <v>210</v>
      </c>
      <c r="T7059" s="9">
        <v>209</v>
      </c>
    </row>
    <row r="7060" spans="1:20" x14ac:dyDescent="0.35">
      <c r="A7060">
        <f t="shared" si="221"/>
        <v>7060</v>
      </c>
      <c r="B7060" s="3" t="s">
        <v>72</v>
      </c>
      <c r="C7060" s="3" t="s">
        <v>77</v>
      </c>
      <c r="D7060" s="3" t="s">
        <v>20</v>
      </c>
      <c r="E7060">
        <v>2028</v>
      </c>
      <c r="F7060" s="3" t="str">
        <f t="shared" si="220"/>
        <v>CGenLIBBY2028</v>
      </c>
      <c r="G7060" s="9">
        <v>93</v>
      </c>
      <c r="H7060" s="9">
        <v>324</v>
      </c>
      <c r="I7060" s="9">
        <v>201</v>
      </c>
      <c r="J7060" s="9">
        <v>87</v>
      </c>
      <c r="K7060" s="9">
        <v>86</v>
      </c>
      <c r="L7060" s="9">
        <v>86</v>
      </c>
      <c r="M7060" s="9">
        <v>86</v>
      </c>
      <c r="N7060" s="9">
        <v>86</v>
      </c>
      <c r="O7060" s="9">
        <v>337</v>
      </c>
      <c r="P7060" s="9">
        <v>358</v>
      </c>
      <c r="Q7060" s="9">
        <v>233</v>
      </c>
      <c r="R7060" s="9">
        <v>232</v>
      </c>
      <c r="S7060" s="9">
        <v>230</v>
      </c>
      <c r="T7060" s="9">
        <v>226</v>
      </c>
    </row>
    <row r="7061" spans="1:20" x14ac:dyDescent="0.35">
      <c r="A7061">
        <f t="shared" si="221"/>
        <v>7061</v>
      </c>
      <c r="B7061" s="3" t="s">
        <v>72</v>
      </c>
      <c r="C7061" s="3" t="s">
        <v>77</v>
      </c>
      <c r="D7061" s="3" t="s">
        <v>20</v>
      </c>
      <c r="E7061">
        <v>2029</v>
      </c>
      <c r="F7061" s="3" t="str">
        <f t="shared" si="220"/>
        <v>CGenLIBBY2029</v>
      </c>
      <c r="G7061" s="9">
        <v>91</v>
      </c>
      <c r="H7061" s="9">
        <v>125</v>
      </c>
      <c r="I7061" s="9">
        <v>187</v>
      </c>
      <c r="J7061" s="9">
        <v>141</v>
      </c>
      <c r="K7061" s="9">
        <v>85</v>
      </c>
      <c r="L7061" s="9">
        <v>85</v>
      </c>
      <c r="M7061" s="9">
        <v>86</v>
      </c>
      <c r="N7061" s="9">
        <v>86</v>
      </c>
      <c r="O7061" s="9">
        <v>478</v>
      </c>
      <c r="P7061" s="9">
        <v>232</v>
      </c>
      <c r="Q7061" s="9">
        <v>235</v>
      </c>
      <c r="R7061" s="9">
        <v>204</v>
      </c>
      <c r="S7061" s="9">
        <v>203</v>
      </c>
      <c r="T7061" s="9">
        <v>202</v>
      </c>
    </row>
    <row r="7062" spans="1:20" x14ac:dyDescent="0.35">
      <c r="A7062">
        <f t="shared" si="221"/>
        <v>7062</v>
      </c>
      <c r="B7062" s="3" t="s">
        <v>72</v>
      </c>
      <c r="C7062" s="3" t="s">
        <v>77</v>
      </c>
      <c r="D7062" s="3" t="s">
        <v>21</v>
      </c>
      <c r="E7062">
        <v>2020</v>
      </c>
      <c r="F7062" s="3" t="str">
        <f t="shared" si="220"/>
        <v>CGenBONFER2020</v>
      </c>
      <c r="G7062" s="9">
        <v>0</v>
      </c>
      <c r="H7062" s="9">
        <v>0</v>
      </c>
      <c r="I7062" s="9">
        <v>0</v>
      </c>
      <c r="J7062" s="9">
        <v>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  <c r="Q7062" s="9">
        <v>0</v>
      </c>
      <c r="R7062" s="9">
        <v>0</v>
      </c>
      <c r="S7062" s="9">
        <v>0</v>
      </c>
      <c r="T7062" s="9">
        <v>0</v>
      </c>
    </row>
    <row r="7063" spans="1:20" x14ac:dyDescent="0.35">
      <c r="A7063">
        <f t="shared" si="221"/>
        <v>7063</v>
      </c>
      <c r="B7063" s="3" t="s">
        <v>72</v>
      </c>
      <c r="C7063" s="3" t="s">
        <v>77</v>
      </c>
      <c r="D7063" s="3" t="s">
        <v>21</v>
      </c>
      <c r="E7063">
        <v>2021</v>
      </c>
      <c r="F7063" s="3" t="str">
        <f t="shared" si="220"/>
        <v>CGenBONFER2021</v>
      </c>
      <c r="G7063" s="9">
        <v>0</v>
      </c>
      <c r="H7063" s="9">
        <v>0</v>
      </c>
      <c r="I7063" s="9">
        <v>0</v>
      </c>
      <c r="J7063" s="9">
        <v>0</v>
      </c>
      <c r="K7063" s="9">
        <v>0</v>
      </c>
      <c r="L7063" s="9">
        <v>0</v>
      </c>
      <c r="M7063" s="9">
        <v>0</v>
      </c>
      <c r="N7063" s="9">
        <v>0</v>
      </c>
      <c r="O7063" s="9">
        <v>0</v>
      </c>
      <c r="P7063" s="9">
        <v>0</v>
      </c>
      <c r="Q7063" s="9">
        <v>0</v>
      </c>
      <c r="R7063" s="9">
        <v>0</v>
      </c>
      <c r="S7063" s="9">
        <v>0</v>
      </c>
      <c r="T7063" s="9">
        <v>0</v>
      </c>
    </row>
    <row r="7064" spans="1:20" x14ac:dyDescent="0.35">
      <c r="A7064">
        <f t="shared" si="221"/>
        <v>7064</v>
      </c>
      <c r="B7064" s="3" t="s">
        <v>72</v>
      </c>
      <c r="C7064" s="3" t="s">
        <v>77</v>
      </c>
      <c r="D7064" s="3" t="s">
        <v>21</v>
      </c>
      <c r="E7064">
        <v>2022</v>
      </c>
      <c r="F7064" s="3" t="str">
        <f t="shared" si="220"/>
        <v>CGenBONFER2022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  <c r="S7064" s="9">
        <v>0</v>
      </c>
      <c r="T7064" s="9">
        <v>0</v>
      </c>
    </row>
    <row r="7065" spans="1:20" x14ac:dyDescent="0.35">
      <c r="A7065">
        <f t="shared" si="221"/>
        <v>7065</v>
      </c>
      <c r="B7065" s="3" t="s">
        <v>72</v>
      </c>
      <c r="C7065" s="3" t="s">
        <v>77</v>
      </c>
      <c r="D7065" s="3" t="s">
        <v>21</v>
      </c>
      <c r="E7065">
        <v>2023</v>
      </c>
      <c r="F7065" s="3" t="str">
        <f t="shared" si="220"/>
        <v>CGenBONFER2023</v>
      </c>
      <c r="G7065" s="9">
        <v>0</v>
      </c>
      <c r="H7065" s="9">
        <v>0</v>
      </c>
      <c r="I7065" s="9">
        <v>0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  <c r="Q7065" s="9">
        <v>0</v>
      </c>
      <c r="R7065" s="9">
        <v>0</v>
      </c>
      <c r="S7065" s="9">
        <v>0</v>
      </c>
      <c r="T7065" s="9">
        <v>0</v>
      </c>
    </row>
    <row r="7066" spans="1:20" x14ac:dyDescent="0.35">
      <c r="A7066">
        <f t="shared" si="221"/>
        <v>7066</v>
      </c>
      <c r="B7066" s="3" t="s">
        <v>72</v>
      </c>
      <c r="C7066" s="3" t="s">
        <v>77</v>
      </c>
      <c r="D7066" s="3" t="s">
        <v>21</v>
      </c>
      <c r="E7066">
        <v>2024</v>
      </c>
      <c r="F7066" s="3" t="str">
        <f t="shared" si="220"/>
        <v>CGenBONFER2024</v>
      </c>
      <c r="G7066" s="9">
        <v>0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  <c r="S7066" s="9">
        <v>0</v>
      </c>
      <c r="T7066" s="9">
        <v>0</v>
      </c>
    </row>
    <row r="7067" spans="1:20" x14ac:dyDescent="0.35">
      <c r="A7067">
        <f t="shared" si="221"/>
        <v>7067</v>
      </c>
      <c r="B7067" s="3" t="s">
        <v>72</v>
      </c>
      <c r="C7067" s="3" t="s">
        <v>77</v>
      </c>
      <c r="D7067" s="3" t="s">
        <v>21</v>
      </c>
      <c r="E7067">
        <v>2025</v>
      </c>
      <c r="F7067" s="3" t="str">
        <f t="shared" si="220"/>
        <v>CGenBONFER2025</v>
      </c>
      <c r="G7067" s="9">
        <v>0</v>
      </c>
      <c r="H7067" s="9">
        <v>0</v>
      </c>
      <c r="I7067" s="9">
        <v>0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9">
        <v>0</v>
      </c>
      <c r="T7067" s="9">
        <v>0</v>
      </c>
    </row>
    <row r="7068" spans="1:20" x14ac:dyDescent="0.35">
      <c r="A7068">
        <f t="shared" si="221"/>
        <v>7068</v>
      </c>
      <c r="B7068" s="3" t="s">
        <v>72</v>
      </c>
      <c r="C7068" s="3" t="s">
        <v>77</v>
      </c>
      <c r="D7068" s="3" t="s">
        <v>21</v>
      </c>
      <c r="E7068">
        <v>2026</v>
      </c>
      <c r="F7068" s="3" t="str">
        <f t="shared" si="220"/>
        <v>CGenBONFER2026</v>
      </c>
      <c r="G7068" s="9">
        <v>0</v>
      </c>
      <c r="H7068" s="9">
        <v>0</v>
      </c>
      <c r="I7068" s="9">
        <v>0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  <c r="Q7068" s="9">
        <v>0</v>
      </c>
      <c r="R7068" s="9">
        <v>0</v>
      </c>
      <c r="S7068" s="9">
        <v>0</v>
      </c>
      <c r="T7068" s="9">
        <v>0</v>
      </c>
    </row>
    <row r="7069" spans="1:20" x14ac:dyDescent="0.35">
      <c r="A7069">
        <f t="shared" si="221"/>
        <v>7069</v>
      </c>
      <c r="B7069" s="3" t="s">
        <v>72</v>
      </c>
      <c r="C7069" s="3" t="s">
        <v>77</v>
      </c>
      <c r="D7069" s="3" t="s">
        <v>21</v>
      </c>
      <c r="E7069">
        <v>2027</v>
      </c>
      <c r="F7069" s="3" t="str">
        <f t="shared" si="220"/>
        <v>CGenBONFER2027</v>
      </c>
      <c r="G7069" s="9">
        <v>0</v>
      </c>
      <c r="H7069" s="9">
        <v>0</v>
      </c>
      <c r="I7069" s="9">
        <v>0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0</v>
      </c>
      <c r="S7069" s="9">
        <v>0</v>
      </c>
      <c r="T7069" s="9">
        <v>0</v>
      </c>
    </row>
    <row r="7070" spans="1:20" x14ac:dyDescent="0.35">
      <c r="A7070">
        <f t="shared" si="221"/>
        <v>7070</v>
      </c>
      <c r="B7070" s="3" t="s">
        <v>72</v>
      </c>
      <c r="C7070" s="3" t="s">
        <v>77</v>
      </c>
      <c r="D7070" s="3" t="s">
        <v>21</v>
      </c>
      <c r="E7070">
        <v>2028</v>
      </c>
      <c r="F7070" s="3" t="str">
        <f t="shared" si="220"/>
        <v>CGenBONFER2028</v>
      </c>
      <c r="G7070" s="9">
        <v>0</v>
      </c>
      <c r="H7070" s="9">
        <v>0</v>
      </c>
      <c r="I7070" s="9">
        <v>0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  <c r="Q7070" s="9">
        <v>0</v>
      </c>
      <c r="R7070" s="9">
        <v>0</v>
      </c>
      <c r="S7070" s="9">
        <v>0</v>
      </c>
      <c r="T7070" s="9">
        <v>0</v>
      </c>
    </row>
    <row r="7071" spans="1:20" x14ac:dyDescent="0.35">
      <c r="A7071">
        <f t="shared" si="221"/>
        <v>7071</v>
      </c>
      <c r="B7071" s="3" t="s">
        <v>72</v>
      </c>
      <c r="C7071" s="3" t="s">
        <v>77</v>
      </c>
      <c r="D7071" s="3" t="s">
        <v>21</v>
      </c>
      <c r="E7071">
        <v>2029</v>
      </c>
      <c r="F7071" s="3" t="str">
        <f t="shared" si="220"/>
        <v>CGenBONFER2029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  <c r="S7071" s="9">
        <v>0</v>
      </c>
      <c r="T7071" s="9">
        <v>0</v>
      </c>
    </row>
    <row r="7072" spans="1:20" x14ac:dyDescent="0.35">
      <c r="A7072">
        <f t="shared" si="221"/>
        <v>7072</v>
      </c>
      <c r="B7072" s="3" t="s">
        <v>72</v>
      </c>
      <c r="C7072" s="3" t="s">
        <v>77</v>
      </c>
      <c r="D7072" s="3" t="s">
        <v>22</v>
      </c>
      <c r="E7072">
        <v>2020</v>
      </c>
      <c r="F7072" s="3" t="str">
        <f t="shared" si="220"/>
        <v>CGenDUNCAN2020</v>
      </c>
      <c r="G7072" s="9">
        <v>0</v>
      </c>
      <c r="H7072" s="9">
        <v>0</v>
      </c>
      <c r="I7072" s="9">
        <v>0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  <c r="Q7072" s="9">
        <v>0</v>
      </c>
      <c r="R7072" s="9">
        <v>0</v>
      </c>
      <c r="S7072" s="9">
        <v>0</v>
      </c>
      <c r="T7072" s="9">
        <v>0</v>
      </c>
    </row>
    <row r="7073" spans="1:20" x14ac:dyDescent="0.35">
      <c r="A7073">
        <f t="shared" si="221"/>
        <v>7073</v>
      </c>
      <c r="B7073" s="3" t="s">
        <v>72</v>
      </c>
      <c r="C7073" s="3" t="s">
        <v>77</v>
      </c>
      <c r="D7073" s="3" t="s">
        <v>22</v>
      </c>
      <c r="E7073">
        <v>2021</v>
      </c>
      <c r="F7073" s="3" t="str">
        <f t="shared" si="220"/>
        <v>CGenDUNCAN2021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9">
        <v>0</v>
      </c>
      <c r="T7073" s="9">
        <v>0</v>
      </c>
    </row>
    <row r="7074" spans="1:20" x14ac:dyDescent="0.35">
      <c r="A7074">
        <f t="shared" si="221"/>
        <v>7074</v>
      </c>
      <c r="B7074" s="3" t="s">
        <v>72</v>
      </c>
      <c r="C7074" s="3" t="s">
        <v>77</v>
      </c>
      <c r="D7074" s="3" t="s">
        <v>22</v>
      </c>
      <c r="E7074">
        <v>2022</v>
      </c>
      <c r="F7074" s="3" t="str">
        <f t="shared" si="220"/>
        <v>CGenDUNCAN2022</v>
      </c>
      <c r="G7074" s="9">
        <v>0</v>
      </c>
      <c r="H7074" s="9">
        <v>0</v>
      </c>
      <c r="I7074" s="9">
        <v>0</v>
      </c>
      <c r="J7074" s="9">
        <v>0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  <c r="Q7074" s="9">
        <v>0</v>
      </c>
      <c r="R7074" s="9">
        <v>0</v>
      </c>
      <c r="S7074" s="9">
        <v>0</v>
      </c>
      <c r="T7074" s="9">
        <v>0</v>
      </c>
    </row>
    <row r="7075" spans="1:20" x14ac:dyDescent="0.35">
      <c r="A7075">
        <f t="shared" si="221"/>
        <v>7075</v>
      </c>
      <c r="B7075" s="3" t="s">
        <v>72</v>
      </c>
      <c r="C7075" s="3" t="s">
        <v>77</v>
      </c>
      <c r="D7075" s="3" t="s">
        <v>22</v>
      </c>
      <c r="E7075">
        <v>2023</v>
      </c>
      <c r="F7075" s="3" t="str">
        <f t="shared" si="220"/>
        <v>CGenDUNCAN2023</v>
      </c>
      <c r="G7075" s="9">
        <v>0</v>
      </c>
      <c r="H7075" s="9">
        <v>0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  <c r="S7075" s="9">
        <v>0</v>
      </c>
      <c r="T7075" s="9">
        <v>0</v>
      </c>
    </row>
    <row r="7076" spans="1:20" x14ac:dyDescent="0.35">
      <c r="A7076">
        <f t="shared" si="221"/>
        <v>7076</v>
      </c>
      <c r="B7076" s="3" t="s">
        <v>72</v>
      </c>
      <c r="C7076" s="3" t="s">
        <v>77</v>
      </c>
      <c r="D7076" s="3" t="s">
        <v>22</v>
      </c>
      <c r="E7076">
        <v>2024</v>
      </c>
      <c r="F7076" s="3" t="str">
        <f t="shared" si="220"/>
        <v>CGenDUNCAN2024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  <c r="S7076" s="9">
        <v>0</v>
      </c>
      <c r="T7076" s="9">
        <v>0</v>
      </c>
    </row>
    <row r="7077" spans="1:20" x14ac:dyDescent="0.35">
      <c r="A7077">
        <f t="shared" si="221"/>
        <v>7077</v>
      </c>
      <c r="B7077" s="3" t="s">
        <v>72</v>
      </c>
      <c r="C7077" s="3" t="s">
        <v>77</v>
      </c>
      <c r="D7077" s="3" t="s">
        <v>22</v>
      </c>
      <c r="E7077">
        <v>2025</v>
      </c>
      <c r="F7077" s="3" t="str">
        <f t="shared" si="220"/>
        <v>CGenDUNCAN2025</v>
      </c>
      <c r="G7077" s="9">
        <v>0</v>
      </c>
      <c r="H7077" s="9">
        <v>0</v>
      </c>
      <c r="I7077" s="9">
        <v>0</v>
      </c>
      <c r="J7077" s="9">
        <v>0</v>
      </c>
      <c r="K7077" s="9">
        <v>0</v>
      </c>
      <c r="L7077" s="9">
        <v>0</v>
      </c>
      <c r="M7077" s="9">
        <v>0</v>
      </c>
      <c r="N7077" s="9">
        <v>0</v>
      </c>
      <c r="O7077" s="9">
        <v>0</v>
      </c>
      <c r="P7077" s="9">
        <v>0</v>
      </c>
      <c r="Q7077" s="9">
        <v>0</v>
      </c>
      <c r="R7077" s="9">
        <v>0</v>
      </c>
      <c r="S7077" s="9">
        <v>0</v>
      </c>
      <c r="T7077" s="9">
        <v>0</v>
      </c>
    </row>
    <row r="7078" spans="1:20" x14ac:dyDescent="0.35">
      <c r="A7078">
        <f t="shared" si="221"/>
        <v>7078</v>
      </c>
      <c r="B7078" s="3" t="s">
        <v>72</v>
      </c>
      <c r="C7078" s="3" t="s">
        <v>77</v>
      </c>
      <c r="D7078" s="3" t="s">
        <v>22</v>
      </c>
      <c r="E7078">
        <v>2026</v>
      </c>
      <c r="F7078" s="3" t="str">
        <f t="shared" si="220"/>
        <v>CGenDUNCAN2026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0</v>
      </c>
      <c r="N7078" s="9">
        <v>0</v>
      </c>
      <c r="O7078" s="9">
        <v>0</v>
      </c>
      <c r="P7078" s="9">
        <v>0</v>
      </c>
      <c r="Q7078" s="9">
        <v>0</v>
      </c>
      <c r="R7078" s="9">
        <v>0</v>
      </c>
      <c r="S7078" s="9">
        <v>0</v>
      </c>
      <c r="T7078" s="9">
        <v>0</v>
      </c>
    </row>
    <row r="7079" spans="1:20" x14ac:dyDescent="0.35">
      <c r="A7079">
        <f t="shared" si="221"/>
        <v>7079</v>
      </c>
      <c r="B7079" s="3" t="s">
        <v>72</v>
      </c>
      <c r="C7079" s="3" t="s">
        <v>77</v>
      </c>
      <c r="D7079" s="3" t="s">
        <v>22</v>
      </c>
      <c r="E7079">
        <v>2027</v>
      </c>
      <c r="F7079" s="3" t="str">
        <f t="shared" si="220"/>
        <v>CGenDUNCAN2027</v>
      </c>
      <c r="G7079" s="9">
        <v>0</v>
      </c>
      <c r="H7079" s="9">
        <v>0</v>
      </c>
      <c r="I7079" s="9">
        <v>0</v>
      </c>
      <c r="J7079" s="9">
        <v>0</v>
      </c>
      <c r="K7079" s="9">
        <v>0</v>
      </c>
      <c r="L7079" s="9">
        <v>0</v>
      </c>
      <c r="M7079" s="9">
        <v>0</v>
      </c>
      <c r="N7079" s="9">
        <v>0</v>
      </c>
      <c r="O7079" s="9">
        <v>0</v>
      </c>
      <c r="P7079" s="9">
        <v>0</v>
      </c>
      <c r="Q7079" s="9">
        <v>0</v>
      </c>
      <c r="R7079" s="9">
        <v>0</v>
      </c>
      <c r="S7079" s="9">
        <v>0</v>
      </c>
      <c r="T7079" s="9">
        <v>0</v>
      </c>
    </row>
    <row r="7080" spans="1:20" x14ac:dyDescent="0.35">
      <c r="A7080">
        <f t="shared" si="221"/>
        <v>7080</v>
      </c>
      <c r="B7080" s="3" t="s">
        <v>72</v>
      </c>
      <c r="C7080" s="3" t="s">
        <v>77</v>
      </c>
      <c r="D7080" s="3" t="s">
        <v>22</v>
      </c>
      <c r="E7080">
        <v>2028</v>
      </c>
      <c r="F7080" s="3" t="str">
        <f t="shared" si="220"/>
        <v>CGenDUNCAN2028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  <c r="Q7080" s="9">
        <v>0</v>
      </c>
      <c r="R7080" s="9">
        <v>0</v>
      </c>
      <c r="S7080" s="9">
        <v>0</v>
      </c>
      <c r="T7080" s="9">
        <v>0</v>
      </c>
    </row>
    <row r="7081" spans="1:20" x14ac:dyDescent="0.35">
      <c r="A7081">
        <f t="shared" si="221"/>
        <v>7081</v>
      </c>
      <c r="B7081" s="3" t="s">
        <v>72</v>
      </c>
      <c r="C7081" s="3" t="s">
        <v>77</v>
      </c>
      <c r="D7081" s="3" t="s">
        <v>22</v>
      </c>
      <c r="E7081">
        <v>2029</v>
      </c>
      <c r="F7081" s="3" t="str">
        <f t="shared" si="220"/>
        <v>CGenDUNCAN2029</v>
      </c>
      <c r="G7081" s="9">
        <v>0</v>
      </c>
      <c r="H7081" s="9">
        <v>0</v>
      </c>
      <c r="I7081" s="9">
        <v>0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  <c r="Q7081" s="9">
        <v>0</v>
      </c>
      <c r="R7081" s="9">
        <v>0</v>
      </c>
      <c r="S7081" s="9">
        <v>0</v>
      </c>
      <c r="T7081" s="9">
        <v>0</v>
      </c>
    </row>
    <row r="7082" spans="1:20" x14ac:dyDescent="0.35">
      <c r="A7082">
        <f t="shared" si="221"/>
        <v>7082</v>
      </c>
      <c r="B7082" s="3" t="s">
        <v>72</v>
      </c>
      <c r="C7082" s="3" t="s">
        <v>77</v>
      </c>
      <c r="D7082" s="3" t="s">
        <v>23</v>
      </c>
      <c r="E7082">
        <v>2020</v>
      </c>
      <c r="F7082" s="3" t="str">
        <f t="shared" si="220"/>
        <v>CGenCORA L2020</v>
      </c>
      <c r="G7082" s="9">
        <v>21</v>
      </c>
      <c r="H7082" s="9">
        <v>35</v>
      </c>
      <c r="I7082" s="9">
        <v>22</v>
      </c>
      <c r="J7082" s="9">
        <v>20</v>
      </c>
      <c r="K7082" s="9">
        <v>20</v>
      </c>
      <c r="L7082" s="9">
        <v>18</v>
      </c>
      <c r="M7082" s="9">
        <v>18</v>
      </c>
      <c r="N7082" s="9">
        <v>18</v>
      </c>
      <c r="O7082" s="9">
        <v>39</v>
      </c>
      <c r="P7082" s="9">
        <v>36</v>
      </c>
      <c r="Q7082" s="9">
        <v>47</v>
      </c>
      <c r="R7082" s="9">
        <v>20</v>
      </c>
      <c r="S7082" s="9">
        <v>20</v>
      </c>
      <c r="T7082" s="9">
        <v>20</v>
      </c>
    </row>
    <row r="7083" spans="1:20" x14ac:dyDescent="0.35">
      <c r="A7083">
        <f t="shared" si="221"/>
        <v>7083</v>
      </c>
      <c r="B7083" s="3" t="s">
        <v>72</v>
      </c>
      <c r="C7083" s="3" t="s">
        <v>77</v>
      </c>
      <c r="D7083" s="3" t="s">
        <v>23</v>
      </c>
      <c r="E7083">
        <v>2021</v>
      </c>
      <c r="F7083" s="3" t="str">
        <f t="shared" si="220"/>
        <v>CGenCORA L2021</v>
      </c>
      <c r="G7083" s="9">
        <v>21</v>
      </c>
      <c r="H7083" s="9">
        <v>21</v>
      </c>
      <c r="I7083" s="9">
        <v>21</v>
      </c>
      <c r="J7083" s="9">
        <v>20</v>
      </c>
      <c r="K7083" s="9">
        <v>23</v>
      </c>
      <c r="L7083" s="9">
        <v>18</v>
      </c>
      <c r="M7083" s="9">
        <v>18</v>
      </c>
      <c r="N7083" s="9">
        <v>18</v>
      </c>
      <c r="O7083" s="9">
        <v>38</v>
      </c>
      <c r="P7083" s="9">
        <v>35</v>
      </c>
      <c r="Q7083" s="9">
        <v>39</v>
      </c>
      <c r="R7083" s="9">
        <v>37</v>
      </c>
      <c r="S7083" s="9">
        <v>20</v>
      </c>
      <c r="T7083" s="9">
        <v>20</v>
      </c>
    </row>
    <row r="7084" spans="1:20" x14ac:dyDescent="0.35">
      <c r="A7084">
        <f t="shared" si="221"/>
        <v>7084</v>
      </c>
      <c r="B7084" s="3" t="s">
        <v>72</v>
      </c>
      <c r="C7084" s="3" t="s">
        <v>77</v>
      </c>
      <c r="D7084" s="3" t="s">
        <v>23</v>
      </c>
      <c r="E7084">
        <v>2022</v>
      </c>
      <c r="F7084" s="3" t="str">
        <f t="shared" si="220"/>
        <v>CGenCORA L2022</v>
      </c>
      <c r="G7084" s="9">
        <v>21</v>
      </c>
      <c r="H7084" s="9">
        <v>21</v>
      </c>
      <c r="I7084" s="9">
        <v>21</v>
      </c>
      <c r="J7084" s="9">
        <v>20</v>
      </c>
      <c r="K7084" s="9">
        <v>29</v>
      </c>
      <c r="L7084" s="9">
        <v>19</v>
      </c>
      <c r="M7084" s="9">
        <v>18</v>
      </c>
      <c r="N7084" s="9">
        <v>18</v>
      </c>
      <c r="O7084" s="9">
        <v>39</v>
      </c>
      <c r="P7084" s="9">
        <v>38</v>
      </c>
      <c r="Q7084" s="9">
        <v>20</v>
      </c>
      <c r="R7084" s="9">
        <v>20</v>
      </c>
      <c r="S7084" s="9">
        <v>20</v>
      </c>
      <c r="T7084" s="9">
        <v>21</v>
      </c>
    </row>
    <row r="7085" spans="1:20" x14ac:dyDescent="0.35">
      <c r="A7085">
        <f t="shared" si="221"/>
        <v>7085</v>
      </c>
      <c r="B7085" s="3" t="s">
        <v>72</v>
      </c>
      <c r="C7085" s="3" t="s">
        <v>77</v>
      </c>
      <c r="D7085" s="3" t="s">
        <v>23</v>
      </c>
      <c r="E7085">
        <v>2023</v>
      </c>
      <c r="F7085" s="3" t="str">
        <f t="shared" si="220"/>
        <v>CGenCORA L2023</v>
      </c>
      <c r="G7085" s="9">
        <v>21</v>
      </c>
      <c r="H7085" s="9">
        <v>21</v>
      </c>
      <c r="I7085" s="9">
        <v>21</v>
      </c>
      <c r="J7085" s="9">
        <v>20</v>
      </c>
      <c r="K7085" s="9">
        <v>19</v>
      </c>
      <c r="L7085" s="9">
        <v>19</v>
      </c>
      <c r="M7085" s="9">
        <v>18</v>
      </c>
      <c r="N7085" s="9">
        <v>18</v>
      </c>
      <c r="O7085" s="9">
        <v>41</v>
      </c>
      <c r="P7085" s="9">
        <v>38</v>
      </c>
      <c r="Q7085" s="9">
        <v>37</v>
      </c>
      <c r="R7085" s="9">
        <v>20</v>
      </c>
      <c r="S7085" s="9">
        <v>20</v>
      </c>
      <c r="T7085" s="9">
        <v>20</v>
      </c>
    </row>
    <row r="7086" spans="1:20" x14ac:dyDescent="0.35">
      <c r="A7086">
        <f t="shared" si="221"/>
        <v>7086</v>
      </c>
      <c r="B7086" s="3" t="s">
        <v>72</v>
      </c>
      <c r="C7086" s="3" t="s">
        <v>77</v>
      </c>
      <c r="D7086" s="3" t="s">
        <v>23</v>
      </c>
      <c r="E7086">
        <v>2024</v>
      </c>
      <c r="F7086" s="3" t="str">
        <f t="shared" si="220"/>
        <v>CGenCORA L2024</v>
      </c>
      <c r="G7086" s="9">
        <v>21</v>
      </c>
      <c r="H7086" s="9">
        <v>26</v>
      </c>
      <c r="I7086" s="9">
        <v>21</v>
      </c>
      <c r="J7086" s="9">
        <v>20</v>
      </c>
      <c r="K7086" s="9">
        <v>20</v>
      </c>
      <c r="L7086" s="9">
        <v>19</v>
      </c>
      <c r="M7086" s="9">
        <v>19</v>
      </c>
      <c r="N7086" s="9">
        <v>18</v>
      </c>
      <c r="O7086" s="9">
        <v>41</v>
      </c>
      <c r="P7086" s="9">
        <v>41</v>
      </c>
      <c r="Q7086" s="9">
        <v>20</v>
      </c>
      <c r="R7086" s="9">
        <v>20</v>
      </c>
      <c r="S7086" s="9">
        <v>20</v>
      </c>
      <c r="T7086" s="9">
        <v>20</v>
      </c>
    </row>
    <row r="7087" spans="1:20" x14ac:dyDescent="0.35">
      <c r="A7087">
        <f t="shared" si="221"/>
        <v>7087</v>
      </c>
      <c r="B7087" s="3" t="s">
        <v>72</v>
      </c>
      <c r="C7087" s="3" t="s">
        <v>77</v>
      </c>
      <c r="D7087" s="3" t="s">
        <v>23</v>
      </c>
      <c r="E7087">
        <v>2025</v>
      </c>
      <c r="F7087" s="3" t="str">
        <f t="shared" si="220"/>
        <v>CGenCORA L2025</v>
      </c>
      <c r="G7087" s="9">
        <v>21</v>
      </c>
      <c r="H7087" s="9">
        <v>21</v>
      </c>
      <c r="I7087" s="9">
        <v>21</v>
      </c>
      <c r="J7087" s="9">
        <v>20</v>
      </c>
      <c r="K7087" s="9">
        <v>41</v>
      </c>
      <c r="L7087" s="9">
        <v>18</v>
      </c>
      <c r="M7087" s="9">
        <v>18</v>
      </c>
      <c r="N7087" s="9">
        <v>18</v>
      </c>
      <c r="O7087" s="9">
        <v>37</v>
      </c>
      <c r="P7087" s="9">
        <v>45</v>
      </c>
      <c r="Q7087" s="9">
        <v>20</v>
      </c>
      <c r="R7087" s="9">
        <v>20</v>
      </c>
      <c r="S7087" s="9">
        <v>20</v>
      </c>
      <c r="T7087" s="9">
        <v>21</v>
      </c>
    </row>
    <row r="7088" spans="1:20" x14ac:dyDescent="0.35">
      <c r="A7088">
        <f t="shared" si="221"/>
        <v>7088</v>
      </c>
      <c r="B7088" s="3" t="s">
        <v>72</v>
      </c>
      <c r="C7088" s="3" t="s">
        <v>77</v>
      </c>
      <c r="D7088" s="3" t="s">
        <v>23</v>
      </c>
      <c r="E7088">
        <v>2026</v>
      </c>
      <c r="F7088" s="3" t="str">
        <f t="shared" si="220"/>
        <v>CGenCORA L2026</v>
      </c>
      <c r="G7088" s="9">
        <v>21</v>
      </c>
      <c r="H7088" s="9">
        <v>46</v>
      </c>
      <c r="I7088" s="9">
        <v>45</v>
      </c>
      <c r="J7088" s="9">
        <v>39</v>
      </c>
      <c r="K7088" s="9">
        <v>44</v>
      </c>
      <c r="L7088" s="9">
        <v>18</v>
      </c>
      <c r="M7088" s="9">
        <v>18</v>
      </c>
      <c r="N7088" s="9">
        <v>18</v>
      </c>
      <c r="O7088" s="9">
        <v>38</v>
      </c>
      <c r="P7088" s="9">
        <v>37</v>
      </c>
      <c r="Q7088" s="9">
        <v>20</v>
      </c>
      <c r="R7088" s="9">
        <v>20</v>
      </c>
      <c r="S7088" s="9">
        <v>20</v>
      </c>
      <c r="T7088" s="9">
        <v>21</v>
      </c>
    </row>
    <row r="7089" spans="1:20" x14ac:dyDescent="0.35">
      <c r="A7089">
        <f t="shared" si="221"/>
        <v>7089</v>
      </c>
      <c r="B7089" s="3" t="s">
        <v>72</v>
      </c>
      <c r="C7089" s="3" t="s">
        <v>77</v>
      </c>
      <c r="D7089" s="3" t="s">
        <v>23</v>
      </c>
      <c r="E7089">
        <v>2027</v>
      </c>
      <c r="F7089" s="3" t="str">
        <f t="shared" si="220"/>
        <v>CGenCORA L2027</v>
      </c>
      <c r="G7089" s="9">
        <v>21</v>
      </c>
      <c r="H7089" s="9">
        <v>21</v>
      </c>
      <c r="I7089" s="9">
        <v>21</v>
      </c>
      <c r="J7089" s="9">
        <v>21</v>
      </c>
      <c r="K7089" s="9">
        <v>20</v>
      </c>
      <c r="L7089" s="9">
        <v>19</v>
      </c>
      <c r="M7089" s="9">
        <v>19</v>
      </c>
      <c r="N7089" s="9">
        <v>18</v>
      </c>
      <c r="O7089" s="9">
        <v>39</v>
      </c>
      <c r="P7089" s="9">
        <v>41</v>
      </c>
      <c r="Q7089" s="9">
        <v>20</v>
      </c>
      <c r="R7089" s="9">
        <v>20</v>
      </c>
      <c r="S7089" s="9">
        <v>20</v>
      </c>
      <c r="T7089" s="9">
        <v>20</v>
      </c>
    </row>
    <row r="7090" spans="1:20" x14ac:dyDescent="0.35">
      <c r="A7090">
        <f t="shared" si="221"/>
        <v>7090</v>
      </c>
      <c r="B7090" s="3" t="s">
        <v>72</v>
      </c>
      <c r="C7090" s="3" t="s">
        <v>77</v>
      </c>
      <c r="D7090" s="3" t="s">
        <v>23</v>
      </c>
      <c r="E7090">
        <v>2028</v>
      </c>
      <c r="F7090" s="3" t="str">
        <f t="shared" si="220"/>
        <v>CGenCORA L2028</v>
      </c>
      <c r="G7090" s="9">
        <v>21</v>
      </c>
      <c r="H7090" s="9">
        <v>21</v>
      </c>
      <c r="I7090" s="9">
        <v>21</v>
      </c>
      <c r="J7090" s="9">
        <v>21</v>
      </c>
      <c r="K7090" s="9">
        <v>20</v>
      </c>
      <c r="L7090" s="9">
        <v>19</v>
      </c>
      <c r="M7090" s="9">
        <v>19</v>
      </c>
      <c r="N7090" s="9">
        <v>18</v>
      </c>
      <c r="O7090" s="9">
        <v>29</v>
      </c>
      <c r="P7090" s="9">
        <v>36</v>
      </c>
      <c r="Q7090" s="9">
        <v>20</v>
      </c>
      <c r="R7090" s="9">
        <v>20</v>
      </c>
      <c r="S7090" s="9">
        <v>20</v>
      </c>
      <c r="T7090" s="9">
        <v>21</v>
      </c>
    </row>
    <row r="7091" spans="1:20" x14ac:dyDescent="0.35">
      <c r="A7091">
        <f t="shared" si="221"/>
        <v>7091</v>
      </c>
      <c r="B7091" s="3" t="s">
        <v>72</v>
      </c>
      <c r="C7091" s="3" t="s">
        <v>77</v>
      </c>
      <c r="D7091" s="3" t="s">
        <v>23</v>
      </c>
      <c r="E7091">
        <v>2029</v>
      </c>
      <c r="F7091" s="3" t="str">
        <f t="shared" si="220"/>
        <v>CGenCORA L2029</v>
      </c>
      <c r="G7091" s="9">
        <v>21</v>
      </c>
      <c r="H7091" s="9">
        <v>21</v>
      </c>
      <c r="I7091" s="9">
        <v>21</v>
      </c>
      <c r="J7091" s="9">
        <v>21</v>
      </c>
      <c r="K7091" s="9">
        <v>20</v>
      </c>
      <c r="L7091" s="9">
        <v>19</v>
      </c>
      <c r="M7091" s="9">
        <v>18</v>
      </c>
      <c r="N7091" s="9">
        <v>18</v>
      </c>
      <c r="O7091" s="9">
        <v>40</v>
      </c>
      <c r="P7091" s="9">
        <v>40</v>
      </c>
      <c r="Q7091" s="9">
        <v>20</v>
      </c>
      <c r="R7091" s="9">
        <v>20</v>
      </c>
      <c r="S7091" s="9">
        <v>20</v>
      </c>
      <c r="T7091" s="9">
        <v>20</v>
      </c>
    </row>
    <row r="7092" spans="1:20" x14ac:dyDescent="0.35">
      <c r="A7092">
        <f t="shared" si="221"/>
        <v>7092</v>
      </c>
      <c r="B7092" s="3" t="s">
        <v>72</v>
      </c>
      <c r="C7092" s="3" t="s">
        <v>77</v>
      </c>
      <c r="D7092" s="3" t="s">
        <v>24</v>
      </c>
      <c r="E7092">
        <v>2020</v>
      </c>
      <c r="F7092" s="3" t="str">
        <f t="shared" si="220"/>
        <v>CGenCANAL2020</v>
      </c>
      <c r="G7092" s="9">
        <v>106</v>
      </c>
      <c r="H7092" s="9">
        <v>580</v>
      </c>
      <c r="I7092" s="9">
        <v>580</v>
      </c>
      <c r="J7092" s="9">
        <v>478</v>
      </c>
      <c r="K7092" s="9">
        <v>260</v>
      </c>
      <c r="L7092" s="9">
        <v>375</v>
      </c>
      <c r="M7092" s="9">
        <v>323</v>
      </c>
      <c r="N7092" s="9">
        <v>498</v>
      </c>
      <c r="O7092" s="9">
        <v>580</v>
      </c>
      <c r="P7092" s="9">
        <v>580</v>
      </c>
      <c r="Q7092" s="9">
        <v>580</v>
      </c>
      <c r="R7092" s="9">
        <v>381</v>
      </c>
      <c r="S7092" s="9">
        <v>289</v>
      </c>
      <c r="T7092" s="9">
        <v>231</v>
      </c>
    </row>
    <row r="7093" spans="1:20" x14ac:dyDescent="0.35">
      <c r="A7093">
        <f t="shared" si="221"/>
        <v>7093</v>
      </c>
      <c r="B7093" s="3" t="s">
        <v>72</v>
      </c>
      <c r="C7093" s="3" t="s">
        <v>77</v>
      </c>
      <c r="D7093" s="3" t="s">
        <v>24</v>
      </c>
      <c r="E7093">
        <v>2021</v>
      </c>
      <c r="F7093" s="3" t="str">
        <f t="shared" si="220"/>
        <v>CGenCANAL2021</v>
      </c>
      <c r="G7093" s="9">
        <v>159</v>
      </c>
      <c r="H7093" s="9">
        <v>434</v>
      </c>
      <c r="I7093" s="9">
        <v>302</v>
      </c>
      <c r="J7093" s="9">
        <v>486</v>
      </c>
      <c r="K7093" s="9">
        <v>580</v>
      </c>
      <c r="L7093" s="9">
        <v>492</v>
      </c>
      <c r="M7093" s="9">
        <v>375</v>
      </c>
      <c r="N7093" s="9">
        <v>444</v>
      </c>
      <c r="O7093" s="9">
        <v>580</v>
      </c>
      <c r="P7093" s="9">
        <v>580</v>
      </c>
      <c r="Q7093" s="9">
        <v>580</v>
      </c>
      <c r="R7093" s="9">
        <v>580</v>
      </c>
      <c r="S7093" s="9">
        <v>463</v>
      </c>
      <c r="T7093" s="9">
        <v>368</v>
      </c>
    </row>
    <row r="7094" spans="1:20" x14ac:dyDescent="0.35">
      <c r="A7094">
        <f t="shared" si="221"/>
        <v>7094</v>
      </c>
      <c r="B7094" s="3" t="s">
        <v>72</v>
      </c>
      <c r="C7094" s="3" t="s">
        <v>77</v>
      </c>
      <c r="D7094" s="3" t="s">
        <v>24</v>
      </c>
      <c r="E7094">
        <v>2022</v>
      </c>
      <c r="F7094" s="3" t="str">
        <f t="shared" si="220"/>
        <v>CGenCANAL2022</v>
      </c>
      <c r="G7094" s="9">
        <v>127</v>
      </c>
      <c r="H7094" s="9">
        <v>444</v>
      </c>
      <c r="I7094" s="9">
        <v>455</v>
      </c>
      <c r="J7094" s="9">
        <v>546</v>
      </c>
      <c r="K7094" s="9">
        <v>580</v>
      </c>
      <c r="L7094" s="9">
        <v>313</v>
      </c>
      <c r="M7094" s="9">
        <v>230</v>
      </c>
      <c r="N7094" s="9">
        <v>440</v>
      </c>
      <c r="O7094" s="9">
        <v>580</v>
      </c>
      <c r="P7094" s="9">
        <v>580</v>
      </c>
      <c r="Q7094" s="9">
        <v>429</v>
      </c>
      <c r="R7094" s="9">
        <v>199</v>
      </c>
      <c r="S7094" s="9">
        <v>217</v>
      </c>
      <c r="T7094" s="9">
        <v>109</v>
      </c>
    </row>
    <row r="7095" spans="1:20" x14ac:dyDescent="0.35">
      <c r="A7095">
        <f t="shared" si="221"/>
        <v>7095</v>
      </c>
      <c r="B7095" s="3" t="s">
        <v>72</v>
      </c>
      <c r="C7095" s="3" t="s">
        <v>77</v>
      </c>
      <c r="D7095" s="3" t="s">
        <v>24</v>
      </c>
      <c r="E7095">
        <v>2023</v>
      </c>
      <c r="F7095" s="3" t="str">
        <f t="shared" si="220"/>
        <v>CGenCANAL2023</v>
      </c>
      <c r="G7095" s="9">
        <v>128</v>
      </c>
      <c r="H7095" s="9">
        <v>291</v>
      </c>
      <c r="I7095" s="9">
        <v>379</v>
      </c>
      <c r="J7095" s="9">
        <v>471</v>
      </c>
      <c r="K7095" s="9">
        <v>488</v>
      </c>
      <c r="L7095" s="9">
        <v>226</v>
      </c>
      <c r="M7095" s="9">
        <v>222</v>
      </c>
      <c r="N7095" s="9">
        <v>406</v>
      </c>
      <c r="O7095" s="9">
        <v>580</v>
      </c>
      <c r="P7095" s="9">
        <v>580</v>
      </c>
      <c r="Q7095" s="9">
        <v>580</v>
      </c>
      <c r="R7095" s="9">
        <v>426</v>
      </c>
      <c r="S7095" s="9">
        <v>286</v>
      </c>
      <c r="T7095" s="9">
        <v>288</v>
      </c>
    </row>
    <row r="7096" spans="1:20" x14ac:dyDescent="0.35">
      <c r="A7096">
        <f t="shared" si="221"/>
        <v>7096</v>
      </c>
      <c r="B7096" s="3" t="s">
        <v>72</v>
      </c>
      <c r="C7096" s="3" t="s">
        <v>77</v>
      </c>
      <c r="D7096" s="3" t="s">
        <v>24</v>
      </c>
      <c r="E7096">
        <v>2024</v>
      </c>
      <c r="F7096" s="3" t="str">
        <f t="shared" si="220"/>
        <v>CGenCANAL2024</v>
      </c>
      <c r="G7096" s="9">
        <v>257</v>
      </c>
      <c r="H7096" s="9">
        <v>580</v>
      </c>
      <c r="I7096" s="9">
        <v>376</v>
      </c>
      <c r="J7096" s="9">
        <v>448</v>
      </c>
      <c r="K7096" s="9">
        <v>273</v>
      </c>
      <c r="L7096" s="9">
        <v>213</v>
      </c>
      <c r="M7096" s="9">
        <v>104</v>
      </c>
      <c r="N7096" s="9">
        <v>279</v>
      </c>
      <c r="O7096" s="9">
        <v>580</v>
      </c>
      <c r="P7096" s="9">
        <v>580</v>
      </c>
      <c r="Q7096" s="9">
        <v>335</v>
      </c>
      <c r="R7096" s="9">
        <v>234</v>
      </c>
      <c r="S7096" s="9">
        <v>234</v>
      </c>
      <c r="T7096" s="9">
        <v>198</v>
      </c>
    </row>
    <row r="7097" spans="1:20" x14ac:dyDescent="0.35">
      <c r="A7097">
        <f t="shared" si="221"/>
        <v>7097</v>
      </c>
      <c r="B7097" s="3" t="s">
        <v>72</v>
      </c>
      <c r="C7097" s="3" t="s">
        <v>77</v>
      </c>
      <c r="D7097" s="3" t="s">
        <v>24</v>
      </c>
      <c r="E7097">
        <v>2025</v>
      </c>
      <c r="F7097" s="3" t="str">
        <f t="shared" si="220"/>
        <v>CGenCANAL2025</v>
      </c>
      <c r="G7097" s="9">
        <v>135</v>
      </c>
      <c r="H7097" s="9">
        <v>210</v>
      </c>
      <c r="I7097" s="9">
        <v>299</v>
      </c>
      <c r="J7097" s="9">
        <v>471</v>
      </c>
      <c r="K7097" s="9">
        <v>580</v>
      </c>
      <c r="L7097" s="9">
        <v>561</v>
      </c>
      <c r="M7097" s="9">
        <v>283</v>
      </c>
      <c r="N7097" s="9">
        <v>413</v>
      </c>
      <c r="O7097" s="9">
        <v>580</v>
      </c>
      <c r="P7097" s="9">
        <v>580</v>
      </c>
      <c r="Q7097" s="9">
        <v>296</v>
      </c>
      <c r="R7097" s="9">
        <v>186</v>
      </c>
      <c r="S7097" s="9">
        <v>216</v>
      </c>
      <c r="T7097" s="9">
        <v>184</v>
      </c>
    </row>
    <row r="7098" spans="1:20" x14ac:dyDescent="0.35">
      <c r="A7098">
        <f t="shared" si="221"/>
        <v>7098</v>
      </c>
      <c r="B7098" s="3" t="s">
        <v>72</v>
      </c>
      <c r="C7098" s="3" t="s">
        <v>77</v>
      </c>
      <c r="D7098" s="3" t="s">
        <v>24</v>
      </c>
      <c r="E7098">
        <v>2026</v>
      </c>
      <c r="F7098" s="3" t="str">
        <f t="shared" si="220"/>
        <v>CGenCANAL2026</v>
      </c>
      <c r="G7098" s="9">
        <v>125</v>
      </c>
      <c r="H7098" s="9">
        <v>580</v>
      </c>
      <c r="I7098" s="9">
        <v>580</v>
      </c>
      <c r="J7098" s="9">
        <v>580</v>
      </c>
      <c r="K7098" s="9">
        <v>580</v>
      </c>
      <c r="L7098" s="9">
        <v>504</v>
      </c>
      <c r="M7098" s="9">
        <v>409</v>
      </c>
      <c r="N7098" s="9">
        <v>550</v>
      </c>
      <c r="O7098" s="9">
        <v>580</v>
      </c>
      <c r="P7098" s="9">
        <v>580</v>
      </c>
      <c r="Q7098" s="9">
        <v>432</v>
      </c>
      <c r="R7098" s="9">
        <v>236</v>
      </c>
      <c r="S7098" s="9">
        <v>298</v>
      </c>
      <c r="T7098" s="9">
        <v>105</v>
      </c>
    </row>
    <row r="7099" spans="1:20" x14ac:dyDescent="0.35">
      <c r="A7099">
        <f t="shared" si="221"/>
        <v>7099</v>
      </c>
      <c r="B7099" s="3" t="s">
        <v>72</v>
      </c>
      <c r="C7099" s="3" t="s">
        <v>77</v>
      </c>
      <c r="D7099" s="3" t="s">
        <v>24</v>
      </c>
      <c r="E7099">
        <v>2027</v>
      </c>
      <c r="F7099" s="3" t="str">
        <f t="shared" si="220"/>
        <v>CGenCANAL2027</v>
      </c>
      <c r="G7099" s="9">
        <v>84</v>
      </c>
      <c r="H7099" s="9">
        <v>180</v>
      </c>
      <c r="I7099" s="9">
        <v>225</v>
      </c>
      <c r="J7099" s="9">
        <v>232</v>
      </c>
      <c r="K7099" s="9">
        <v>140</v>
      </c>
      <c r="L7099" s="9">
        <v>128</v>
      </c>
      <c r="M7099" s="9">
        <v>152</v>
      </c>
      <c r="N7099" s="9">
        <v>455</v>
      </c>
      <c r="O7099" s="9">
        <v>580</v>
      </c>
      <c r="P7099" s="9">
        <v>580</v>
      </c>
      <c r="Q7099" s="9">
        <v>353</v>
      </c>
      <c r="R7099" s="9">
        <v>199</v>
      </c>
      <c r="S7099" s="9">
        <v>214</v>
      </c>
      <c r="T7099" s="9">
        <v>204</v>
      </c>
    </row>
    <row r="7100" spans="1:20" x14ac:dyDescent="0.35">
      <c r="A7100">
        <f t="shared" si="221"/>
        <v>7100</v>
      </c>
      <c r="B7100" s="3" t="s">
        <v>72</v>
      </c>
      <c r="C7100" s="3" t="s">
        <v>77</v>
      </c>
      <c r="D7100" s="3" t="s">
        <v>24</v>
      </c>
      <c r="E7100">
        <v>2028</v>
      </c>
      <c r="F7100" s="3" t="str">
        <f t="shared" si="220"/>
        <v>CGenCANAL2028</v>
      </c>
      <c r="G7100" s="9">
        <v>127</v>
      </c>
      <c r="H7100" s="9">
        <v>249</v>
      </c>
      <c r="I7100" s="9">
        <v>260</v>
      </c>
      <c r="J7100" s="9">
        <v>206</v>
      </c>
      <c r="K7100" s="9">
        <v>135</v>
      </c>
      <c r="L7100" s="9">
        <v>173</v>
      </c>
      <c r="M7100" s="9">
        <v>125</v>
      </c>
      <c r="N7100" s="9">
        <v>301</v>
      </c>
      <c r="O7100" s="9">
        <v>580</v>
      </c>
      <c r="P7100" s="9">
        <v>580</v>
      </c>
      <c r="Q7100" s="9">
        <v>260</v>
      </c>
      <c r="R7100" s="9">
        <v>187</v>
      </c>
      <c r="S7100" s="9">
        <v>217</v>
      </c>
      <c r="T7100" s="9">
        <v>159</v>
      </c>
    </row>
    <row r="7101" spans="1:20" x14ac:dyDescent="0.35">
      <c r="A7101">
        <f t="shared" si="221"/>
        <v>7101</v>
      </c>
      <c r="B7101" s="3" t="s">
        <v>72</v>
      </c>
      <c r="C7101" s="3" t="s">
        <v>77</v>
      </c>
      <c r="D7101" s="3" t="s">
        <v>24</v>
      </c>
      <c r="E7101">
        <v>2029</v>
      </c>
      <c r="F7101" s="3" t="str">
        <f t="shared" si="220"/>
        <v>CGenCANAL2029</v>
      </c>
      <c r="G7101" s="9">
        <v>52</v>
      </c>
      <c r="H7101" s="9">
        <v>205</v>
      </c>
      <c r="I7101" s="9">
        <v>232</v>
      </c>
      <c r="J7101" s="9">
        <v>303</v>
      </c>
      <c r="K7101" s="9">
        <v>201</v>
      </c>
      <c r="L7101" s="9">
        <v>239</v>
      </c>
      <c r="M7101" s="9">
        <v>310</v>
      </c>
      <c r="N7101" s="9">
        <v>340</v>
      </c>
      <c r="O7101" s="9">
        <v>580</v>
      </c>
      <c r="P7101" s="9">
        <v>580</v>
      </c>
      <c r="Q7101" s="9">
        <v>428</v>
      </c>
      <c r="R7101" s="9">
        <v>210</v>
      </c>
      <c r="S7101" s="9">
        <v>198</v>
      </c>
      <c r="T7101" s="9">
        <v>203</v>
      </c>
    </row>
    <row r="7102" spans="1:20" x14ac:dyDescent="0.35">
      <c r="A7102">
        <f t="shared" si="221"/>
        <v>7102</v>
      </c>
      <c r="B7102" s="3" t="s">
        <v>72</v>
      </c>
      <c r="C7102" s="3" t="s">
        <v>77</v>
      </c>
      <c r="D7102" s="3" t="s">
        <v>25</v>
      </c>
      <c r="E7102">
        <v>2020</v>
      </c>
      <c r="F7102" s="3" t="str">
        <f t="shared" si="220"/>
        <v>CGenUP BON2020</v>
      </c>
      <c r="G7102" s="9">
        <v>21</v>
      </c>
      <c r="H7102" s="9">
        <v>40</v>
      </c>
      <c r="I7102" s="9">
        <v>24</v>
      </c>
      <c r="J7102" s="9">
        <v>21</v>
      </c>
      <c r="K7102" s="9">
        <v>21</v>
      </c>
      <c r="L7102" s="9">
        <v>21</v>
      </c>
      <c r="M7102" s="9">
        <v>21</v>
      </c>
      <c r="N7102" s="9">
        <v>21</v>
      </c>
      <c r="O7102" s="9">
        <v>60</v>
      </c>
      <c r="P7102" s="9">
        <v>59</v>
      </c>
      <c r="Q7102" s="9">
        <v>53</v>
      </c>
      <c r="R7102" s="9">
        <v>21</v>
      </c>
      <c r="S7102" s="9">
        <v>21</v>
      </c>
      <c r="T7102" s="9">
        <v>21</v>
      </c>
    </row>
    <row r="7103" spans="1:20" x14ac:dyDescent="0.35">
      <c r="A7103">
        <f t="shared" si="221"/>
        <v>7103</v>
      </c>
      <c r="B7103" s="3" t="s">
        <v>72</v>
      </c>
      <c r="C7103" s="3" t="s">
        <v>77</v>
      </c>
      <c r="D7103" s="3" t="s">
        <v>25</v>
      </c>
      <c r="E7103">
        <v>2021</v>
      </c>
      <c r="F7103" s="3" t="str">
        <f t="shared" si="220"/>
        <v>CGenUP BON2021</v>
      </c>
      <c r="G7103" s="9">
        <v>21</v>
      </c>
      <c r="H7103" s="9">
        <v>21</v>
      </c>
      <c r="I7103" s="9">
        <v>21</v>
      </c>
      <c r="J7103" s="9">
        <v>21</v>
      </c>
      <c r="K7103" s="9">
        <v>29</v>
      </c>
      <c r="L7103" s="9">
        <v>21</v>
      </c>
      <c r="M7103" s="9">
        <v>21</v>
      </c>
      <c r="N7103" s="9">
        <v>21</v>
      </c>
      <c r="O7103" s="9">
        <v>60</v>
      </c>
      <c r="P7103" s="9">
        <v>59</v>
      </c>
      <c r="Q7103" s="9">
        <v>60</v>
      </c>
      <c r="R7103" s="9">
        <v>49</v>
      </c>
      <c r="S7103" s="9">
        <v>21</v>
      </c>
      <c r="T7103" s="9">
        <v>21</v>
      </c>
    </row>
    <row r="7104" spans="1:20" x14ac:dyDescent="0.35">
      <c r="A7104">
        <f t="shared" si="221"/>
        <v>7104</v>
      </c>
      <c r="B7104" s="3" t="s">
        <v>72</v>
      </c>
      <c r="C7104" s="3" t="s">
        <v>77</v>
      </c>
      <c r="D7104" s="3" t="s">
        <v>25</v>
      </c>
      <c r="E7104">
        <v>2022</v>
      </c>
      <c r="F7104" s="3" t="str">
        <f t="shared" si="220"/>
        <v>CGenUP BON2022</v>
      </c>
      <c r="G7104" s="9">
        <v>21</v>
      </c>
      <c r="H7104" s="9">
        <v>21</v>
      </c>
      <c r="I7104" s="9">
        <v>21</v>
      </c>
      <c r="J7104" s="9">
        <v>21</v>
      </c>
      <c r="K7104" s="9">
        <v>38</v>
      </c>
      <c r="L7104" s="9">
        <v>21</v>
      </c>
      <c r="M7104" s="9">
        <v>21</v>
      </c>
      <c r="N7104" s="9">
        <v>21</v>
      </c>
      <c r="O7104" s="9">
        <v>60</v>
      </c>
      <c r="P7104" s="9">
        <v>60</v>
      </c>
      <c r="Q7104" s="9">
        <v>21</v>
      </c>
      <c r="R7104" s="9">
        <v>21</v>
      </c>
      <c r="S7104" s="9">
        <v>21</v>
      </c>
      <c r="T7104" s="9">
        <v>21</v>
      </c>
    </row>
    <row r="7105" spans="1:20" x14ac:dyDescent="0.35">
      <c r="A7105">
        <f t="shared" si="221"/>
        <v>7105</v>
      </c>
      <c r="B7105" s="3" t="s">
        <v>72</v>
      </c>
      <c r="C7105" s="3" t="s">
        <v>77</v>
      </c>
      <c r="D7105" s="3" t="s">
        <v>25</v>
      </c>
      <c r="E7105">
        <v>2023</v>
      </c>
      <c r="F7105" s="3" t="str">
        <f t="shared" si="220"/>
        <v>CGenUP BON2023</v>
      </c>
      <c r="G7105" s="9">
        <v>21</v>
      </c>
      <c r="H7105" s="9">
        <v>21</v>
      </c>
      <c r="I7105" s="9">
        <v>21</v>
      </c>
      <c r="J7105" s="9">
        <v>21</v>
      </c>
      <c r="K7105" s="9">
        <v>21</v>
      </c>
      <c r="L7105" s="9">
        <v>21</v>
      </c>
      <c r="M7105" s="9">
        <v>21</v>
      </c>
      <c r="N7105" s="9">
        <v>21</v>
      </c>
      <c r="O7105" s="9">
        <v>60</v>
      </c>
      <c r="P7105" s="9">
        <v>60</v>
      </c>
      <c r="Q7105" s="9">
        <v>43</v>
      </c>
      <c r="R7105" s="9">
        <v>21</v>
      </c>
      <c r="S7105" s="9">
        <v>21</v>
      </c>
      <c r="T7105" s="9">
        <v>21</v>
      </c>
    </row>
    <row r="7106" spans="1:20" x14ac:dyDescent="0.35">
      <c r="A7106">
        <f t="shared" si="221"/>
        <v>7106</v>
      </c>
      <c r="B7106" s="3" t="s">
        <v>72</v>
      </c>
      <c r="C7106" s="3" t="s">
        <v>77</v>
      </c>
      <c r="D7106" s="3" t="s">
        <v>25</v>
      </c>
      <c r="E7106">
        <v>2024</v>
      </c>
      <c r="F7106" s="3" t="str">
        <f t="shared" ref="F7106:F7169" si="222">_xlfn.CONCAT(B7106,C7106,D7106,E7106)</f>
        <v>CGenUP BON2024</v>
      </c>
      <c r="G7106" s="9">
        <v>21</v>
      </c>
      <c r="H7106" s="9">
        <v>28</v>
      </c>
      <c r="I7106" s="9">
        <v>21</v>
      </c>
      <c r="J7106" s="9">
        <v>21</v>
      </c>
      <c r="K7106" s="9">
        <v>21</v>
      </c>
      <c r="L7106" s="9">
        <v>21</v>
      </c>
      <c r="M7106" s="9">
        <v>21</v>
      </c>
      <c r="N7106" s="9">
        <v>21</v>
      </c>
      <c r="O7106" s="9">
        <v>58</v>
      </c>
      <c r="P7106" s="9">
        <v>60</v>
      </c>
      <c r="Q7106" s="9">
        <v>21</v>
      </c>
      <c r="R7106" s="9">
        <v>21</v>
      </c>
      <c r="S7106" s="9">
        <v>21</v>
      </c>
      <c r="T7106" s="9">
        <v>21</v>
      </c>
    </row>
    <row r="7107" spans="1:20" x14ac:dyDescent="0.35">
      <c r="A7107">
        <f t="shared" ref="A7107:A7170" si="223">A7106+1</f>
        <v>7107</v>
      </c>
      <c r="B7107" s="3" t="s">
        <v>72</v>
      </c>
      <c r="C7107" s="3" t="s">
        <v>77</v>
      </c>
      <c r="D7107" s="3" t="s">
        <v>25</v>
      </c>
      <c r="E7107">
        <v>2025</v>
      </c>
      <c r="F7107" s="3" t="str">
        <f t="shared" si="222"/>
        <v>CGenUP BON2025</v>
      </c>
      <c r="G7107" s="9">
        <v>21</v>
      </c>
      <c r="H7107" s="9">
        <v>21</v>
      </c>
      <c r="I7107" s="9">
        <v>21</v>
      </c>
      <c r="J7107" s="9">
        <v>21</v>
      </c>
      <c r="K7107" s="9">
        <v>60</v>
      </c>
      <c r="L7107" s="9">
        <v>21</v>
      </c>
      <c r="M7107" s="9">
        <v>21</v>
      </c>
      <c r="N7107" s="9">
        <v>21</v>
      </c>
      <c r="O7107" s="9">
        <v>60</v>
      </c>
      <c r="P7107" s="9">
        <v>60</v>
      </c>
      <c r="Q7107" s="9">
        <v>21</v>
      </c>
      <c r="R7107" s="9">
        <v>21</v>
      </c>
      <c r="S7107" s="9">
        <v>21</v>
      </c>
      <c r="T7107" s="9">
        <v>21</v>
      </c>
    </row>
    <row r="7108" spans="1:20" x14ac:dyDescent="0.35">
      <c r="A7108">
        <f t="shared" si="223"/>
        <v>7108</v>
      </c>
      <c r="B7108" s="3" t="s">
        <v>72</v>
      </c>
      <c r="C7108" s="3" t="s">
        <v>77</v>
      </c>
      <c r="D7108" s="3" t="s">
        <v>25</v>
      </c>
      <c r="E7108">
        <v>2026</v>
      </c>
      <c r="F7108" s="3" t="str">
        <f t="shared" si="222"/>
        <v>CGenUP BON2026</v>
      </c>
      <c r="G7108" s="9">
        <v>21</v>
      </c>
      <c r="H7108" s="9">
        <v>60</v>
      </c>
      <c r="I7108" s="9">
        <v>60</v>
      </c>
      <c r="J7108" s="9">
        <v>60</v>
      </c>
      <c r="K7108" s="9">
        <v>56</v>
      </c>
      <c r="L7108" s="9">
        <v>21</v>
      </c>
      <c r="M7108" s="9">
        <v>21</v>
      </c>
      <c r="N7108" s="9">
        <v>21</v>
      </c>
      <c r="O7108" s="9">
        <v>60</v>
      </c>
      <c r="P7108" s="9">
        <v>60</v>
      </c>
      <c r="Q7108" s="9">
        <v>21</v>
      </c>
      <c r="R7108" s="9">
        <v>21</v>
      </c>
      <c r="S7108" s="9">
        <v>21</v>
      </c>
      <c r="T7108" s="9">
        <v>21</v>
      </c>
    </row>
    <row r="7109" spans="1:20" x14ac:dyDescent="0.35">
      <c r="A7109">
        <f t="shared" si="223"/>
        <v>7109</v>
      </c>
      <c r="B7109" s="3" t="s">
        <v>72</v>
      </c>
      <c r="C7109" s="3" t="s">
        <v>77</v>
      </c>
      <c r="D7109" s="3" t="s">
        <v>25</v>
      </c>
      <c r="E7109">
        <v>2027</v>
      </c>
      <c r="F7109" s="3" t="str">
        <f t="shared" si="222"/>
        <v>CGenUP BON2027</v>
      </c>
      <c r="G7109" s="9">
        <v>21</v>
      </c>
      <c r="H7109" s="9">
        <v>21</v>
      </c>
      <c r="I7109" s="9">
        <v>21</v>
      </c>
      <c r="J7109" s="9">
        <v>21</v>
      </c>
      <c r="K7109" s="9">
        <v>21</v>
      </c>
      <c r="L7109" s="9">
        <v>21</v>
      </c>
      <c r="M7109" s="9">
        <v>21</v>
      </c>
      <c r="N7109" s="9">
        <v>21</v>
      </c>
      <c r="O7109" s="9">
        <v>60</v>
      </c>
      <c r="P7109" s="9">
        <v>60</v>
      </c>
      <c r="Q7109" s="9">
        <v>21</v>
      </c>
      <c r="R7109" s="9">
        <v>21</v>
      </c>
      <c r="S7109" s="9">
        <v>21</v>
      </c>
      <c r="T7109" s="9">
        <v>21</v>
      </c>
    </row>
    <row r="7110" spans="1:20" x14ac:dyDescent="0.35">
      <c r="A7110">
        <f t="shared" si="223"/>
        <v>7110</v>
      </c>
      <c r="B7110" s="3" t="s">
        <v>72</v>
      </c>
      <c r="C7110" s="3" t="s">
        <v>77</v>
      </c>
      <c r="D7110" s="3" t="s">
        <v>25</v>
      </c>
      <c r="E7110">
        <v>2028</v>
      </c>
      <c r="F7110" s="3" t="str">
        <f t="shared" si="222"/>
        <v>CGenUP BON2028</v>
      </c>
      <c r="G7110" s="9">
        <v>21</v>
      </c>
      <c r="H7110" s="9">
        <v>21</v>
      </c>
      <c r="I7110" s="9">
        <v>21</v>
      </c>
      <c r="J7110" s="9">
        <v>21</v>
      </c>
      <c r="K7110" s="9">
        <v>21</v>
      </c>
      <c r="L7110" s="9">
        <v>21</v>
      </c>
      <c r="M7110" s="9">
        <v>21</v>
      </c>
      <c r="N7110" s="9">
        <v>21</v>
      </c>
      <c r="O7110" s="9">
        <v>37</v>
      </c>
      <c r="P7110" s="9">
        <v>41</v>
      </c>
      <c r="Q7110" s="9">
        <v>21</v>
      </c>
      <c r="R7110" s="9">
        <v>21</v>
      </c>
      <c r="S7110" s="9">
        <v>21</v>
      </c>
      <c r="T7110" s="9">
        <v>21</v>
      </c>
    </row>
    <row r="7111" spans="1:20" x14ac:dyDescent="0.35">
      <c r="A7111">
        <f t="shared" si="223"/>
        <v>7111</v>
      </c>
      <c r="B7111" s="3" t="s">
        <v>72</v>
      </c>
      <c r="C7111" s="3" t="s">
        <v>77</v>
      </c>
      <c r="D7111" s="3" t="s">
        <v>25</v>
      </c>
      <c r="E7111">
        <v>2029</v>
      </c>
      <c r="F7111" s="3" t="str">
        <f t="shared" si="222"/>
        <v>CGenUP BON2029</v>
      </c>
      <c r="G7111" s="9">
        <v>21</v>
      </c>
      <c r="H7111" s="9">
        <v>21</v>
      </c>
      <c r="I7111" s="9">
        <v>21</v>
      </c>
      <c r="J7111" s="9">
        <v>21</v>
      </c>
      <c r="K7111" s="9">
        <v>21</v>
      </c>
      <c r="L7111" s="9">
        <v>21</v>
      </c>
      <c r="M7111" s="9">
        <v>21</v>
      </c>
      <c r="N7111" s="9">
        <v>21</v>
      </c>
      <c r="O7111" s="9">
        <v>60</v>
      </c>
      <c r="P7111" s="9">
        <v>60</v>
      </c>
      <c r="Q7111" s="9">
        <v>21</v>
      </c>
      <c r="R7111" s="9">
        <v>21</v>
      </c>
      <c r="S7111" s="9">
        <v>21</v>
      </c>
      <c r="T7111" s="9">
        <v>21</v>
      </c>
    </row>
    <row r="7112" spans="1:20" x14ac:dyDescent="0.35">
      <c r="A7112">
        <f t="shared" si="223"/>
        <v>7112</v>
      </c>
      <c r="B7112" s="3" t="s">
        <v>72</v>
      </c>
      <c r="C7112" s="3" t="s">
        <v>77</v>
      </c>
      <c r="D7112" s="3" t="s">
        <v>26</v>
      </c>
      <c r="E7112">
        <v>2020</v>
      </c>
      <c r="F7112" s="3" t="str">
        <f t="shared" si="222"/>
        <v>CGenLO BON2020</v>
      </c>
      <c r="G7112" s="9">
        <v>23</v>
      </c>
      <c r="H7112" s="9">
        <v>41</v>
      </c>
      <c r="I7112" s="9">
        <v>26</v>
      </c>
      <c r="J7112" s="9">
        <v>23</v>
      </c>
      <c r="K7112" s="9">
        <v>23</v>
      </c>
      <c r="L7112" s="9">
        <v>23</v>
      </c>
      <c r="M7112" s="9">
        <v>23</v>
      </c>
      <c r="N7112" s="9">
        <v>23</v>
      </c>
      <c r="O7112" s="9">
        <v>42</v>
      </c>
      <c r="P7112" s="9">
        <v>39</v>
      </c>
      <c r="Q7112" s="9">
        <v>42</v>
      </c>
      <c r="R7112" s="9">
        <v>23</v>
      </c>
      <c r="S7112" s="9">
        <v>23</v>
      </c>
      <c r="T7112" s="9">
        <v>23</v>
      </c>
    </row>
    <row r="7113" spans="1:20" x14ac:dyDescent="0.35">
      <c r="A7113">
        <f t="shared" si="223"/>
        <v>7113</v>
      </c>
      <c r="B7113" s="3" t="s">
        <v>72</v>
      </c>
      <c r="C7113" s="3" t="s">
        <v>77</v>
      </c>
      <c r="D7113" s="3" t="s">
        <v>26</v>
      </c>
      <c r="E7113">
        <v>2021</v>
      </c>
      <c r="F7113" s="3" t="str">
        <f t="shared" si="222"/>
        <v>CGenLO BON2021</v>
      </c>
      <c r="G7113" s="9">
        <v>23</v>
      </c>
      <c r="H7113" s="9">
        <v>23</v>
      </c>
      <c r="I7113" s="9">
        <v>23</v>
      </c>
      <c r="J7113" s="9">
        <v>23</v>
      </c>
      <c r="K7113" s="9">
        <v>31</v>
      </c>
      <c r="L7113" s="9">
        <v>23</v>
      </c>
      <c r="M7113" s="9">
        <v>23</v>
      </c>
      <c r="N7113" s="9">
        <v>23</v>
      </c>
      <c r="O7113" s="9">
        <v>42</v>
      </c>
      <c r="P7113" s="9">
        <v>39</v>
      </c>
      <c r="Q7113" s="9">
        <v>42</v>
      </c>
      <c r="R7113" s="9">
        <v>42</v>
      </c>
      <c r="S7113" s="9">
        <v>23</v>
      </c>
      <c r="T7113" s="9">
        <v>23</v>
      </c>
    </row>
    <row r="7114" spans="1:20" x14ac:dyDescent="0.35">
      <c r="A7114">
        <f t="shared" si="223"/>
        <v>7114</v>
      </c>
      <c r="B7114" s="3" t="s">
        <v>72</v>
      </c>
      <c r="C7114" s="3" t="s">
        <v>77</v>
      </c>
      <c r="D7114" s="3" t="s">
        <v>26</v>
      </c>
      <c r="E7114">
        <v>2022</v>
      </c>
      <c r="F7114" s="3" t="str">
        <f t="shared" si="222"/>
        <v>CGenLO BON2022</v>
      </c>
      <c r="G7114" s="9">
        <v>23</v>
      </c>
      <c r="H7114" s="9">
        <v>23</v>
      </c>
      <c r="I7114" s="9">
        <v>23</v>
      </c>
      <c r="J7114" s="9">
        <v>23</v>
      </c>
      <c r="K7114" s="9">
        <v>40</v>
      </c>
      <c r="L7114" s="9">
        <v>23</v>
      </c>
      <c r="M7114" s="9">
        <v>23</v>
      </c>
      <c r="N7114" s="9">
        <v>23</v>
      </c>
      <c r="O7114" s="9">
        <v>42</v>
      </c>
      <c r="P7114" s="9">
        <v>41</v>
      </c>
      <c r="Q7114" s="9">
        <v>23</v>
      </c>
      <c r="R7114" s="9">
        <v>23</v>
      </c>
      <c r="S7114" s="9">
        <v>23</v>
      </c>
      <c r="T7114" s="9">
        <v>23</v>
      </c>
    </row>
    <row r="7115" spans="1:20" x14ac:dyDescent="0.35">
      <c r="A7115">
        <f t="shared" si="223"/>
        <v>7115</v>
      </c>
      <c r="B7115" s="3" t="s">
        <v>72</v>
      </c>
      <c r="C7115" s="3" t="s">
        <v>77</v>
      </c>
      <c r="D7115" s="3" t="s">
        <v>26</v>
      </c>
      <c r="E7115">
        <v>2023</v>
      </c>
      <c r="F7115" s="3" t="str">
        <f t="shared" si="222"/>
        <v>CGenLO BON2023</v>
      </c>
      <c r="G7115" s="9">
        <v>23</v>
      </c>
      <c r="H7115" s="9">
        <v>23</v>
      </c>
      <c r="I7115" s="9">
        <v>23</v>
      </c>
      <c r="J7115" s="9">
        <v>23</v>
      </c>
      <c r="K7115" s="9">
        <v>23</v>
      </c>
      <c r="L7115" s="9">
        <v>23</v>
      </c>
      <c r="M7115" s="9">
        <v>23</v>
      </c>
      <c r="N7115" s="9">
        <v>23</v>
      </c>
      <c r="O7115" s="9">
        <v>42</v>
      </c>
      <c r="P7115" s="9">
        <v>41</v>
      </c>
      <c r="Q7115" s="9">
        <v>42</v>
      </c>
      <c r="R7115" s="9">
        <v>23</v>
      </c>
      <c r="S7115" s="9">
        <v>23</v>
      </c>
      <c r="T7115" s="9">
        <v>23</v>
      </c>
    </row>
    <row r="7116" spans="1:20" x14ac:dyDescent="0.35">
      <c r="A7116">
        <f t="shared" si="223"/>
        <v>7116</v>
      </c>
      <c r="B7116" s="3" t="s">
        <v>72</v>
      </c>
      <c r="C7116" s="3" t="s">
        <v>77</v>
      </c>
      <c r="D7116" s="3" t="s">
        <v>26</v>
      </c>
      <c r="E7116">
        <v>2024</v>
      </c>
      <c r="F7116" s="3" t="str">
        <f t="shared" si="222"/>
        <v>CGenLO BON2024</v>
      </c>
      <c r="G7116" s="9">
        <v>23</v>
      </c>
      <c r="H7116" s="9">
        <v>30</v>
      </c>
      <c r="I7116" s="9">
        <v>23</v>
      </c>
      <c r="J7116" s="9">
        <v>23</v>
      </c>
      <c r="K7116" s="9">
        <v>23</v>
      </c>
      <c r="L7116" s="9">
        <v>23</v>
      </c>
      <c r="M7116" s="9">
        <v>23</v>
      </c>
      <c r="N7116" s="9">
        <v>23</v>
      </c>
      <c r="O7116" s="9">
        <v>42</v>
      </c>
      <c r="P7116" s="9">
        <v>42</v>
      </c>
      <c r="Q7116" s="9">
        <v>23</v>
      </c>
      <c r="R7116" s="9">
        <v>23</v>
      </c>
      <c r="S7116" s="9">
        <v>23</v>
      </c>
      <c r="T7116" s="9">
        <v>23</v>
      </c>
    </row>
    <row r="7117" spans="1:20" x14ac:dyDescent="0.35">
      <c r="A7117">
        <f t="shared" si="223"/>
        <v>7117</v>
      </c>
      <c r="B7117" s="3" t="s">
        <v>72</v>
      </c>
      <c r="C7117" s="3" t="s">
        <v>77</v>
      </c>
      <c r="D7117" s="3" t="s">
        <v>26</v>
      </c>
      <c r="E7117">
        <v>2025</v>
      </c>
      <c r="F7117" s="3" t="str">
        <f t="shared" si="222"/>
        <v>CGenLO BON2025</v>
      </c>
      <c r="G7117" s="9">
        <v>23</v>
      </c>
      <c r="H7117" s="9">
        <v>23</v>
      </c>
      <c r="I7117" s="9">
        <v>23</v>
      </c>
      <c r="J7117" s="9">
        <v>23</v>
      </c>
      <c r="K7117" s="9">
        <v>42</v>
      </c>
      <c r="L7117" s="9">
        <v>23</v>
      </c>
      <c r="M7117" s="9">
        <v>23</v>
      </c>
      <c r="N7117" s="9">
        <v>23</v>
      </c>
      <c r="O7117" s="9">
        <v>41</v>
      </c>
      <c r="P7117" s="9">
        <v>42</v>
      </c>
      <c r="Q7117" s="9">
        <v>23</v>
      </c>
      <c r="R7117" s="9">
        <v>23</v>
      </c>
      <c r="S7117" s="9">
        <v>23</v>
      </c>
      <c r="T7117" s="9">
        <v>23</v>
      </c>
    </row>
    <row r="7118" spans="1:20" x14ac:dyDescent="0.35">
      <c r="A7118">
        <f t="shared" si="223"/>
        <v>7118</v>
      </c>
      <c r="B7118" s="3" t="s">
        <v>72</v>
      </c>
      <c r="C7118" s="3" t="s">
        <v>77</v>
      </c>
      <c r="D7118" s="3" t="s">
        <v>26</v>
      </c>
      <c r="E7118">
        <v>2026</v>
      </c>
      <c r="F7118" s="3" t="str">
        <f t="shared" si="222"/>
        <v>CGenLO BON2026</v>
      </c>
      <c r="G7118" s="9">
        <v>23</v>
      </c>
      <c r="H7118" s="9">
        <v>42</v>
      </c>
      <c r="I7118" s="9">
        <v>42</v>
      </c>
      <c r="J7118" s="9">
        <v>42</v>
      </c>
      <c r="K7118" s="9">
        <v>42</v>
      </c>
      <c r="L7118" s="9">
        <v>23</v>
      </c>
      <c r="M7118" s="9">
        <v>23</v>
      </c>
      <c r="N7118" s="9">
        <v>23</v>
      </c>
      <c r="O7118" s="9">
        <v>42</v>
      </c>
      <c r="P7118" s="9">
        <v>41</v>
      </c>
      <c r="Q7118" s="9">
        <v>23</v>
      </c>
      <c r="R7118" s="9">
        <v>23</v>
      </c>
      <c r="S7118" s="9">
        <v>23</v>
      </c>
      <c r="T7118" s="9">
        <v>23</v>
      </c>
    </row>
    <row r="7119" spans="1:20" x14ac:dyDescent="0.35">
      <c r="A7119">
        <f t="shared" si="223"/>
        <v>7119</v>
      </c>
      <c r="B7119" s="3" t="s">
        <v>72</v>
      </c>
      <c r="C7119" s="3" t="s">
        <v>77</v>
      </c>
      <c r="D7119" s="3" t="s">
        <v>26</v>
      </c>
      <c r="E7119">
        <v>2027</v>
      </c>
      <c r="F7119" s="3" t="str">
        <f t="shared" si="222"/>
        <v>CGenLO BON2027</v>
      </c>
      <c r="G7119" s="9">
        <v>23</v>
      </c>
      <c r="H7119" s="9">
        <v>23</v>
      </c>
      <c r="I7119" s="9">
        <v>23</v>
      </c>
      <c r="J7119" s="9">
        <v>23</v>
      </c>
      <c r="K7119" s="9">
        <v>23</v>
      </c>
      <c r="L7119" s="9">
        <v>23</v>
      </c>
      <c r="M7119" s="9">
        <v>23</v>
      </c>
      <c r="N7119" s="9">
        <v>23</v>
      </c>
      <c r="O7119" s="9">
        <v>42</v>
      </c>
      <c r="P7119" s="9">
        <v>42</v>
      </c>
      <c r="Q7119" s="9">
        <v>23</v>
      </c>
      <c r="R7119" s="9">
        <v>23</v>
      </c>
      <c r="S7119" s="9">
        <v>23</v>
      </c>
      <c r="T7119" s="9">
        <v>23</v>
      </c>
    </row>
    <row r="7120" spans="1:20" x14ac:dyDescent="0.35">
      <c r="A7120">
        <f t="shared" si="223"/>
        <v>7120</v>
      </c>
      <c r="B7120" s="3" t="s">
        <v>72</v>
      </c>
      <c r="C7120" s="3" t="s">
        <v>77</v>
      </c>
      <c r="D7120" s="3" t="s">
        <v>26</v>
      </c>
      <c r="E7120">
        <v>2028</v>
      </c>
      <c r="F7120" s="3" t="str">
        <f t="shared" si="222"/>
        <v>CGenLO BON2028</v>
      </c>
      <c r="G7120" s="9">
        <v>23</v>
      </c>
      <c r="H7120" s="9">
        <v>23</v>
      </c>
      <c r="I7120" s="9">
        <v>23</v>
      </c>
      <c r="J7120" s="9">
        <v>23</v>
      </c>
      <c r="K7120" s="9">
        <v>23</v>
      </c>
      <c r="L7120" s="9">
        <v>23</v>
      </c>
      <c r="M7120" s="9">
        <v>23</v>
      </c>
      <c r="N7120" s="9">
        <v>23</v>
      </c>
      <c r="O7120" s="9">
        <v>39</v>
      </c>
      <c r="P7120" s="9">
        <v>42</v>
      </c>
      <c r="Q7120" s="9">
        <v>23</v>
      </c>
      <c r="R7120" s="9">
        <v>23</v>
      </c>
      <c r="S7120" s="9">
        <v>23</v>
      </c>
      <c r="T7120" s="9">
        <v>23</v>
      </c>
    </row>
    <row r="7121" spans="1:20" x14ac:dyDescent="0.35">
      <c r="A7121">
        <f t="shared" si="223"/>
        <v>7121</v>
      </c>
      <c r="B7121" s="3" t="s">
        <v>72</v>
      </c>
      <c r="C7121" s="3" t="s">
        <v>77</v>
      </c>
      <c r="D7121" s="3" t="s">
        <v>26</v>
      </c>
      <c r="E7121">
        <v>2029</v>
      </c>
      <c r="F7121" s="3" t="str">
        <f t="shared" si="222"/>
        <v>CGenLO BON2029</v>
      </c>
      <c r="G7121" s="9">
        <v>23</v>
      </c>
      <c r="H7121" s="9">
        <v>23</v>
      </c>
      <c r="I7121" s="9">
        <v>23</v>
      </c>
      <c r="J7121" s="9">
        <v>23</v>
      </c>
      <c r="K7121" s="9">
        <v>23</v>
      </c>
      <c r="L7121" s="9">
        <v>23</v>
      </c>
      <c r="M7121" s="9">
        <v>23</v>
      </c>
      <c r="N7121" s="9">
        <v>23</v>
      </c>
      <c r="O7121" s="9">
        <v>42</v>
      </c>
      <c r="P7121" s="9">
        <v>42</v>
      </c>
      <c r="Q7121" s="9">
        <v>23</v>
      </c>
      <c r="R7121" s="9">
        <v>23</v>
      </c>
      <c r="S7121" s="9">
        <v>23</v>
      </c>
      <c r="T7121" s="9">
        <v>23</v>
      </c>
    </row>
    <row r="7122" spans="1:20" x14ac:dyDescent="0.35">
      <c r="A7122">
        <f t="shared" si="223"/>
        <v>7122</v>
      </c>
      <c r="B7122" s="3" t="s">
        <v>72</v>
      </c>
      <c r="C7122" s="3" t="s">
        <v>77</v>
      </c>
      <c r="D7122" s="3" t="s">
        <v>27</v>
      </c>
      <c r="E7122">
        <v>2020</v>
      </c>
      <c r="F7122" s="3" t="str">
        <f t="shared" si="222"/>
        <v>CGenS SLOC2020</v>
      </c>
      <c r="G7122" s="9">
        <v>25</v>
      </c>
      <c r="H7122" s="9">
        <v>45</v>
      </c>
      <c r="I7122" s="9">
        <v>28</v>
      </c>
      <c r="J7122" s="9">
        <v>25</v>
      </c>
      <c r="K7122" s="9">
        <v>25</v>
      </c>
      <c r="L7122" s="9">
        <v>25</v>
      </c>
      <c r="M7122" s="9">
        <v>25</v>
      </c>
      <c r="N7122" s="9">
        <v>25</v>
      </c>
      <c r="O7122" s="9">
        <v>54</v>
      </c>
      <c r="P7122" s="9">
        <v>54</v>
      </c>
      <c r="Q7122" s="9">
        <v>54</v>
      </c>
      <c r="R7122" s="9">
        <v>25</v>
      </c>
      <c r="S7122" s="9">
        <v>25</v>
      </c>
      <c r="T7122" s="9">
        <v>25</v>
      </c>
    </row>
    <row r="7123" spans="1:20" x14ac:dyDescent="0.35">
      <c r="A7123">
        <f t="shared" si="223"/>
        <v>7123</v>
      </c>
      <c r="B7123" s="3" t="s">
        <v>72</v>
      </c>
      <c r="C7123" s="3" t="s">
        <v>77</v>
      </c>
      <c r="D7123" s="3" t="s">
        <v>27</v>
      </c>
      <c r="E7123">
        <v>2021</v>
      </c>
      <c r="F7123" s="3" t="str">
        <f t="shared" si="222"/>
        <v>CGenS SLOC2021</v>
      </c>
      <c r="G7123" s="9">
        <v>25</v>
      </c>
      <c r="H7123" s="9">
        <v>25</v>
      </c>
      <c r="I7123" s="9">
        <v>25</v>
      </c>
      <c r="J7123" s="9">
        <v>25</v>
      </c>
      <c r="K7123" s="9">
        <v>34</v>
      </c>
      <c r="L7123" s="9">
        <v>25</v>
      </c>
      <c r="M7123" s="9">
        <v>25</v>
      </c>
      <c r="N7123" s="9">
        <v>25</v>
      </c>
      <c r="O7123" s="9">
        <v>54</v>
      </c>
      <c r="P7123" s="9">
        <v>54</v>
      </c>
      <c r="Q7123" s="9">
        <v>54</v>
      </c>
      <c r="R7123" s="9">
        <v>54</v>
      </c>
      <c r="S7123" s="9">
        <v>25</v>
      </c>
      <c r="T7123" s="9">
        <v>25</v>
      </c>
    </row>
    <row r="7124" spans="1:20" x14ac:dyDescent="0.35">
      <c r="A7124">
        <f t="shared" si="223"/>
        <v>7124</v>
      </c>
      <c r="B7124" s="3" t="s">
        <v>72</v>
      </c>
      <c r="C7124" s="3" t="s">
        <v>77</v>
      </c>
      <c r="D7124" s="3" t="s">
        <v>27</v>
      </c>
      <c r="E7124">
        <v>2022</v>
      </c>
      <c r="F7124" s="3" t="str">
        <f t="shared" si="222"/>
        <v>CGenS SLOC2022</v>
      </c>
      <c r="G7124" s="9">
        <v>25</v>
      </c>
      <c r="H7124" s="9">
        <v>25</v>
      </c>
      <c r="I7124" s="9">
        <v>25</v>
      </c>
      <c r="J7124" s="9">
        <v>25</v>
      </c>
      <c r="K7124" s="9">
        <v>43</v>
      </c>
      <c r="L7124" s="9">
        <v>25</v>
      </c>
      <c r="M7124" s="9">
        <v>25</v>
      </c>
      <c r="N7124" s="9">
        <v>25</v>
      </c>
      <c r="O7124" s="9">
        <v>54</v>
      </c>
      <c r="P7124" s="9">
        <v>54</v>
      </c>
      <c r="Q7124" s="9">
        <v>25</v>
      </c>
      <c r="R7124" s="9">
        <v>25</v>
      </c>
      <c r="S7124" s="9">
        <v>25</v>
      </c>
      <c r="T7124" s="9">
        <v>25</v>
      </c>
    </row>
    <row r="7125" spans="1:20" x14ac:dyDescent="0.35">
      <c r="A7125">
        <f t="shared" si="223"/>
        <v>7125</v>
      </c>
      <c r="B7125" s="3" t="s">
        <v>72</v>
      </c>
      <c r="C7125" s="3" t="s">
        <v>77</v>
      </c>
      <c r="D7125" s="3" t="s">
        <v>27</v>
      </c>
      <c r="E7125">
        <v>2023</v>
      </c>
      <c r="F7125" s="3" t="str">
        <f t="shared" si="222"/>
        <v>CGenS SLOC2023</v>
      </c>
      <c r="G7125" s="9">
        <v>25</v>
      </c>
      <c r="H7125" s="9">
        <v>25</v>
      </c>
      <c r="I7125" s="9">
        <v>25</v>
      </c>
      <c r="J7125" s="9">
        <v>25</v>
      </c>
      <c r="K7125" s="9">
        <v>25</v>
      </c>
      <c r="L7125" s="9">
        <v>25</v>
      </c>
      <c r="M7125" s="9">
        <v>25</v>
      </c>
      <c r="N7125" s="9">
        <v>25</v>
      </c>
      <c r="O7125" s="9">
        <v>54</v>
      </c>
      <c r="P7125" s="9">
        <v>54</v>
      </c>
      <c r="Q7125" s="9">
        <v>49</v>
      </c>
      <c r="R7125" s="9">
        <v>25</v>
      </c>
      <c r="S7125" s="9">
        <v>25</v>
      </c>
      <c r="T7125" s="9">
        <v>25</v>
      </c>
    </row>
    <row r="7126" spans="1:20" x14ac:dyDescent="0.35">
      <c r="A7126">
        <f t="shared" si="223"/>
        <v>7126</v>
      </c>
      <c r="B7126" s="3" t="s">
        <v>72</v>
      </c>
      <c r="C7126" s="3" t="s">
        <v>77</v>
      </c>
      <c r="D7126" s="3" t="s">
        <v>27</v>
      </c>
      <c r="E7126">
        <v>2024</v>
      </c>
      <c r="F7126" s="3" t="str">
        <f t="shared" si="222"/>
        <v>CGenS SLOC2024</v>
      </c>
      <c r="G7126" s="9">
        <v>25</v>
      </c>
      <c r="H7126" s="9">
        <v>33</v>
      </c>
      <c r="I7126" s="9">
        <v>25</v>
      </c>
      <c r="J7126" s="9">
        <v>25</v>
      </c>
      <c r="K7126" s="9">
        <v>25</v>
      </c>
      <c r="L7126" s="9">
        <v>25</v>
      </c>
      <c r="M7126" s="9">
        <v>25</v>
      </c>
      <c r="N7126" s="9">
        <v>25</v>
      </c>
      <c r="O7126" s="9">
        <v>54</v>
      </c>
      <c r="P7126" s="9">
        <v>54</v>
      </c>
      <c r="Q7126" s="9">
        <v>25</v>
      </c>
      <c r="R7126" s="9">
        <v>25</v>
      </c>
      <c r="S7126" s="9">
        <v>25</v>
      </c>
      <c r="T7126" s="9">
        <v>25</v>
      </c>
    </row>
    <row r="7127" spans="1:20" x14ac:dyDescent="0.35">
      <c r="A7127">
        <f t="shared" si="223"/>
        <v>7127</v>
      </c>
      <c r="B7127" s="3" t="s">
        <v>72</v>
      </c>
      <c r="C7127" s="3" t="s">
        <v>77</v>
      </c>
      <c r="D7127" s="3" t="s">
        <v>27</v>
      </c>
      <c r="E7127">
        <v>2025</v>
      </c>
      <c r="F7127" s="3" t="str">
        <f t="shared" si="222"/>
        <v>CGenS SLOC2025</v>
      </c>
      <c r="G7127" s="9">
        <v>25</v>
      </c>
      <c r="H7127" s="9">
        <v>25</v>
      </c>
      <c r="I7127" s="9">
        <v>25</v>
      </c>
      <c r="J7127" s="9">
        <v>25</v>
      </c>
      <c r="K7127" s="9">
        <v>54</v>
      </c>
      <c r="L7127" s="9">
        <v>25</v>
      </c>
      <c r="M7127" s="9">
        <v>25</v>
      </c>
      <c r="N7127" s="9">
        <v>25</v>
      </c>
      <c r="O7127" s="9">
        <v>54</v>
      </c>
      <c r="P7127" s="9">
        <v>54</v>
      </c>
      <c r="Q7127" s="9">
        <v>25</v>
      </c>
      <c r="R7127" s="9">
        <v>25</v>
      </c>
      <c r="S7127" s="9">
        <v>25</v>
      </c>
      <c r="T7127" s="9">
        <v>25</v>
      </c>
    </row>
    <row r="7128" spans="1:20" x14ac:dyDescent="0.35">
      <c r="A7128">
        <f t="shared" si="223"/>
        <v>7128</v>
      </c>
      <c r="B7128" s="3" t="s">
        <v>72</v>
      </c>
      <c r="C7128" s="3" t="s">
        <v>77</v>
      </c>
      <c r="D7128" s="3" t="s">
        <v>27</v>
      </c>
      <c r="E7128">
        <v>2026</v>
      </c>
      <c r="F7128" s="3" t="str">
        <f t="shared" si="222"/>
        <v>CGenS SLOC2026</v>
      </c>
      <c r="G7128" s="9">
        <v>25</v>
      </c>
      <c r="H7128" s="9">
        <v>54</v>
      </c>
      <c r="I7128" s="9">
        <v>54</v>
      </c>
      <c r="J7128" s="9">
        <v>54</v>
      </c>
      <c r="K7128" s="9">
        <v>54</v>
      </c>
      <c r="L7128" s="9">
        <v>25</v>
      </c>
      <c r="M7128" s="9">
        <v>25</v>
      </c>
      <c r="N7128" s="9">
        <v>25</v>
      </c>
      <c r="O7128" s="9">
        <v>54</v>
      </c>
      <c r="P7128" s="9">
        <v>54</v>
      </c>
      <c r="Q7128" s="9">
        <v>25</v>
      </c>
      <c r="R7128" s="9">
        <v>25</v>
      </c>
      <c r="S7128" s="9">
        <v>25</v>
      </c>
      <c r="T7128" s="9">
        <v>25</v>
      </c>
    </row>
    <row r="7129" spans="1:20" x14ac:dyDescent="0.35">
      <c r="A7129">
        <f t="shared" si="223"/>
        <v>7129</v>
      </c>
      <c r="B7129" s="3" t="s">
        <v>72</v>
      </c>
      <c r="C7129" s="3" t="s">
        <v>77</v>
      </c>
      <c r="D7129" s="3" t="s">
        <v>27</v>
      </c>
      <c r="E7129">
        <v>2027</v>
      </c>
      <c r="F7129" s="3" t="str">
        <f t="shared" si="222"/>
        <v>CGenS SLOC2027</v>
      </c>
      <c r="G7129" s="9">
        <v>25</v>
      </c>
      <c r="H7129" s="9">
        <v>25</v>
      </c>
      <c r="I7129" s="9">
        <v>25</v>
      </c>
      <c r="J7129" s="9">
        <v>25</v>
      </c>
      <c r="K7129" s="9">
        <v>25</v>
      </c>
      <c r="L7129" s="9">
        <v>25</v>
      </c>
      <c r="M7129" s="9">
        <v>25</v>
      </c>
      <c r="N7129" s="9">
        <v>25</v>
      </c>
      <c r="O7129" s="9">
        <v>54</v>
      </c>
      <c r="P7129" s="9">
        <v>54</v>
      </c>
      <c r="Q7129" s="9">
        <v>25</v>
      </c>
      <c r="R7129" s="9">
        <v>25</v>
      </c>
      <c r="S7129" s="9">
        <v>25</v>
      </c>
      <c r="T7129" s="9">
        <v>25</v>
      </c>
    </row>
    <row r="7130" spans="1:20" x14ac:dyDescent="0.35">
      <c r="A7130">
        <f t="shared" si="223"/>
        <v>7130</v>
      </c>
      <c r="B7130" s="3" t="s">
        <v>72</v>
      </c>
      <c r="C7130" s="3" t="s">
        <v>77</v>
      </c>
      <c r="D7130" s="3" t="s">
        <v>27</v>
      </c>
      <c r="E7130">
        <v>2028</v>
      </c>
      <c r="F7130" s="3" t="str">
        <f t="shared" si="222"/>
        <v>CGenS SLOC2028</v>
      </c>
      <c r="G7130" s="9">
        <v>25</v>
      </c>
      <c r="H7130" s="9">
        <v>25</v>
      </c>
      <c r="I7130" s="9">
        <v>25</v>
      </c>
      <c r="J7130" s="9">
        <v>25</v>
      </c>
      <c r="K7130" s="9">
        <v>25</v>
      </c>
      <c r="L7130" s="9">
        <v>25</v>
      </c>
      <c r="M7130" s="9">
        <v>25</v>
      </c>
      <c r="N7130" s="9">
        <v>25</v>
      </c>
      <c r="O7130" s="9">
        <v>42</v>
      </c>
      <c r="P7130" s="9">
        <v>47</v>
      </c>
      <c r="Q7130" s="9">
        <v>25</v>
      </c>
      <c r="R7130" s="9">
        <v>25</v>
      </c>
      <c r="S7130" s="9">
        <v>25</v>
      </c>
      <c r="T7130" s="9">
        <v>25</v>
      </c>
    </row>
    <row r="7131" spans="1:20" x14ac:dyDescent="0.35">
      <c r="A7131">
        <f t="shared" si="223"/>
        <v>7131</v>
      </c>
      <c r="B7131" s="3" t="s">
        <v>72</v>
      </c>
      <c r="C7131" s="3" t="s">
        <v>77</v>
      </c>
      <c r="D7131" s="3" t="s">
        <v>27</v>
      </c>
      <c r="E7131">
        <v>2029</v>
      </c>
      <c r="F7131" s="3" t="str">
        <f t="shared" si="222"/>
        <v>CGenS SLOC2029</v>
      </c>
      <c r="G7131" s="9">
        <v>25</v>
      </c>
      <c r="H7131" s="9">
        <v>25</v>
      </c>
      <c r="I7131" s="9">
        <v>25</v>
      </c>
      <c r="J7131" s="9">
        <v>25</v>
      </c>
      <c r="K7131" s="9">
        <v>25</v>
      </c>
      <c r="L7131" s="9">
        <v>25</v>
      </c>
      <c r="M7131" s="9">
        <v>25</v>
      </c>
      <c r="N7131" s="9">
        <v>25</v>
      </c>
      <c r="O7131" s="9">
        <v>54</v>
      </c>
      <c r="P7131" s="9">
        <v>54</v>
      </c>
      <c r="Q7131" s="9">
        <v>25</v>
      </c>
      <c r="R7131" s="9">
        <v>25</v>
      </c>
      <c r="S7131" s="9">
        <v>25</v>
      </c>
      <c r="T7131" s="9">
        <v>25</v>
      </c>
    </row>
    <row r="7132" spans="1:20" x14ac:dyDescent="0.35">
      <c r="A7132">
        <f t="shared" si="223"/>
        <v>7132</v>
      </c>
      <c r="B7132" s="3" t="s">
        <v>72</v>
      </c>
      <c r="C7132" s="3" t="s">
        <v>77</v>
      </c>
      <c r="D7132" s="3" t="s">
        <v>28</v>
      </c>
      <c r="E7132">
        <v>2020</v>
      </c>
      <c r="F7132" s="3" t="str">
        <f t="shared" si="222"/>
        <v>CGenBRILL2020</v>
      </c>
      <c r="G7132" s="9">
        <v>89</v>
      </c>
      <c r="H7132" s="9">
        <v>270</v>
      </c>
      <c r="I7132" s="9">
        <v>265</v>
      </c>
      <c r="J7132" s="9">
        <v>223</v>
      </c>
      <c r="K7132" s="9">
        <v>148</v>
      </c>
      <c r="L7132" s="9">
        <v>187</v>
      </c>
      <c r="M7132" s="9">
        <v>191</v>
      </c>
      <c r="N7132" s="9">
        <v>266</v>
      </c>
      <c r="O7132" s="9">
        <v>263</v>
      </c>
      <c r="P7132" s="9">
        <v>258</v>
      </c>
      <c r="Q7132" s="9">
        <v>269</v>
      </c>
      <c r="R7132" s="9">
        <v>199</v>
      </c>
      <c r="S7132" s="9">
        <v>161</v>
      </c>
      <c r="T7132" s="9">
        <v>141</v>
      </c>
    </row>
    <row r="7133" spans="1:20" x14ac:dyDescent="0.35">
      <c r="A7133">
        <f t="shared" si="223"/>
        <v>7133</v>
      </c>
      <c r="B7133" s="3" t="s">
        <v>72</v>
      </c>
      <c r="C7133" s="3" t="s">
        <v>77</v>
      </c>
      <c r="D7133" s="3" t="s">
        <v>28</v>
      </c>
      <c r="E7133">
        <v>2021</v>
      </c>
      <c r="F7133" s="3" t="str">
        <f t="shared" si="222"/>
        <v>CGenBRILL2021</v>
      </c>
      <c r="G7133" s="9">
        <v>118</v>
      </c>
      <c r="H7133" s="9">
        <v>214</v>
      </c>
      <c r="I7133" s="9">
        <v>166</v>
      </c>
      <c r="J7133" s="9">
        <v>226</v>
      </c>
      <c r="K7133" s="9">
        <v>267</v>
      </c>
      <c r="L7133" s="9">
        <v>232</v>
      </c>
      <c r="M7133" s="9">
        <v>201</v>
      </c>
      <c r="N7133" s="9">
        <v>241</v>
      </c>
      <c r="O7133" s="9">
        <v>261</v>
      </c>
      <c r="P7133" s="9">
        <v>258</v>
      </c>
      <c r="Q7133" s="9">
        <v>263</v>
      </c>
      <c r="R7133" s="9">
        <v>269</v>
      </c>
      <c r="S7133" s="9">
        <v>224</v>
      </c>
      <c r="T7133" s="9">
        <v>192</v>
      </c>
    </row>
    <row r="7134" spans="1:20" x14ac:dyDescent="0.35">
      <c r="A7134">
        <f t="shared" si="223"/>
        <v>7134</v>
      </c>
      <c r="B7134" s="3" t="s">
        <v>72</v>
      </c>
      <c r="C7134" s="3" t="s">
        <v>77</v>
      </c>
      <c r="D7134" s="3" t="s">
        <v>28</v>
      </c>
      <c r="E7134">
        <v>2022</v>
      </c>
      <c r="F7134" s="3" t="str">
        <f t="shared" si="222"/>
        <v>CGenBRILL2022</v>
      </c>
      <c r="G7134" s="9">
        <v>99</v>
      </c>
      <c r="H7134" s="9">
        <v>215</v>
      </c>
      <c r="I7134" s="9">
        <v>216</v>
      </c>
      <c r="J7134" s="9">
        <v>254</v>
      </c>
      <c r="K7134" s="9">
        <v>271</v>
      </c>
      <c r="L7134" s="9">
        <v>170</v>
      </c>
      <c r="M7134" s="9">
        <v>149</v>
      </c>
      <c r="N7134" s="9">
        <v>244</v>
      </c>
      <c r="O7134" s="9">
        <v>262</v>
      </c>
      <c r="P7134" s="9">
        <v>260</v>
      </c>
      <c r="Q7134" s="9">
        <v>225</v>
      </c>
      <c r="R7134" s="9">
        <v>131</v>
      </c>
      <c r="S7134" s="9">
        <v>136</v>
      </c>
      <c r="T7134" s="9">
        <v>90</v>
      </c>
    </row>
    <row r="7135" spans="1:20" x14ac:dyDescent="0.35">
      <c r="A7135">
        <f t="shared" si="223"/>
        <v>7135</v>
      </c>
      <c r="B7135" s="3" t="s">
        <v>72</v>
      </c>
      <c r="C7135" s="3" t="s">
        <v>77</v>
      </c>
      <c r="D7135" s="3" t="s">
        <v>28</v>
      </c>
      <c r="E7135">
        <v>2023</v>
      </c>
      <c r="F7135" s="3" t="str">
        <f t="shared" si="222"/>
        <v>CGenBRILL2023</v>
      </c>
      <c r="G7135" s="9">
        <v>97</v>
      </c>
      <c r="H7135" s="9">
        <v>167</v>
      </c>
      <c r="I7135" s="9">
        <v>192</v>
      </c>
      <c r="J7135" s="9">
        <v>227</v>
      </c>
      <c r="K7135" s="9">
        <v>228</v>
      </c>
      <c r="L7135" s="9">
        <v>136</v>
      </c>
      <c r="M7135" s="9">
        <v>141</v>
      </c>
      <c r="N7135" s="9">
        <v>223</v>
      </c>
      <c r="O7135" s="9">
        <v>265</v>
      </c>
      <c r="P7135" s="9">
        <v>260</v>
      </c>
      <c r="Q7135" s="9">
        <v>269</v>
      </c>
      <c r="R7135" s="9">
        <v>215</v>
      </c>
      <c r="S7135" s="9">
        <v>163</v>
      </c>
      <c r="T7135" s="9">
        <v>165</v>
      </c>
    </row>
    <row r="7136" spans="1:20" x14ac:dyDescent="0.35">
      <c r="A7136">
        <f t="shared" si="223"/>
        <v>7136</v>
      </c>
      <c r="B7136" s="3" t="s">
        <v>72</v>
      </c>
      <c r="C7136" s="3" t="s">
        <v>77</v>
      </c>
      <c r="D7136" s="3" t="s">
        <v>28</v>
      </c>
      <c r="E7136">
        <v>2024</v>
      </c>
      <c r="F7136" s="3" t="str">
        <f t="shared" si="222"/>
        <v>CGenBRILL2024</v>
      </c>
      <c r="G7136" s="9">
        <v>160</v>
      </c>
      <c r="H7136" s="9">
        <v>272</v>
      </c>
      <c r="I7136" s="9">
        <v>192</v>
      </c>
      <c r="J7136" s="9">
        <v>216</v>
      </c>
      <c r="K7136" s="9">
        <v>154</v>
      </c>
      <c r="L7136" s="9">
        <v>130</v>
      </c>
      <c r="M7136" s="9">
        <v>86</v>
      </c>
      <c r="N7136" s="9">
        <v>174</v>
      </c>
      <c r="O7136" s="9">
        <v>265</v>
      </c>
      <c r="P7136" s="9">
        <v>264</v>
      </c>
      <c r="Q7136" s="9">
        <v>186</v>
      </c>
      <c r="R7136" s="9">
        <v>148</v>
      </c>
      <c r="S7136" s="9">
        <v>138</v>
      </c>
      <c r="T7136" s="9">
        <v>127</v>
      </c>
    </row>
    <row r="7137" spans="1:20" x14ac:dyDescent="0.35">
      <c r="A7137">
        <f t="shared" si="223"/>
        <v>7137</v>
      </c>
      <c r="B7137" s="3" t="s">
        <v>72</v>
      </c>
      <c r="C7137" s="3" t="s">
        <v>77</v>
      </c>
      <c r="D7137" s="3" t="s">
        <v>28</v>
      </c>
      <c r="E7137">
        <v>2025</v>
      </c>
      <c r="F7137" s="3" t="str">
        <f t="shared" si="222"/>
        <v>CGenBRILL2025</v>
      </c>
      <c r="G7137" s="9">
        <v>100</v>
      </c>
      <c r="H7137" s="9">
        <v>134</v>
      </c>
      <c r="I7137" s="9">
        <v>162</v>
      </c>
      <c r="J7137" s="9">
        <v>227</v>
      </c>
      <c r="K7137" s="9">
        <v>269</v>
      </c>
      <c r="L7137" s="9">
        <v>254</v>
      </c>
      <c r="M7137" s="9">
        <v>165</v>
      </c>
      <c r="N7137" s="9">
        <v>232</v>
      </c>
      <c r="O7137" s="9">
        <v>259</v>
      </c>
      <c r="P7137" s="9">
        <v>262</v>
      </c>
      <c r="Q7137" s="9">
        <v>169</v>
      </c>
      <c r="R7137" s="9">
        <v>122</v>
      </c>
      <c r="S7137" s="9">
        <v>133</v>
      </c>
      <c r="T7137" s="9">
        <v>129</v>
      </c>
    </row>
    <row r="7138" spans="1:20" x14ac:dyDescent="0.35">
      <c r="A7138">
        <f t="shared" si="223"/>
        <v>7138</v>
      </c>
      <c r="B7138" s="3" t="s">
        <v>72</v>
      </c>
      <c r="C7138" s="3" t="s">
        <v>77</v>
      </c>
      <c r="D7138" s="3" t="s">
        <v>28</v>
      </c>
      <c r="E7138">
        <v>2026</v>
      </c>
      <c r="F7138" s="3" t="str">
        <f t="shared" si="222"/>
        <v>CGenBRILL2026</v>
      </c>
      <c r="G7138" s="9">
        <v>104</v>
      </c>
      <c r="H7138" s="9">
        <v>267</v>
      </c>
      <c r="I7138" s="9">
        <v>268</v>
      </c>
      <c r="J7138" s="9">
        <v>265</v>
      </c>
      <c r="K7138" s="9">
        <v>270</v>
      </c>
      <c r="L7138" s="9">
        <v>235</v>
      </c>
      <c r="M7138" s="9">
        <v>210</v>
      </c>
      <c r="N7138" s="9">
        <v>271</v>
      </c>
      <c r="O7138" s="9">
        <v>261</v>
      </c>
      <c r="P7138" s="9">
        <v>260</v>
      </c>
      <c r="Q7138" s="9">
        <v>223</v>
      </c>
      <c r="R7138" s="9">
        <v>142</v>
      </c>
      <c r="S7138" s="9">
        <v>165</v>
      </c>
      <c r="T7138" s="9">
        <v>87</v>
      </c>
    </row>
    <row r="7139" spans="1:20" x14ac:dyDescent="0.35">
      <c r="A7139">
        <f t="shared" si="223"/>
        <v>7139</v>
      </c>
      <c r="B7139" s="3" t="s">
        <v>72</v>
      </c>
      <c r="C7139" s="3" t="s">
        <v>77</v>
      </c>
      <c r="D7139" s="3" t="s">
        <v>28</v>
      </c>
      <c r="E7139">
        <v>2027</v>
      </c>
      <c r="F7139" s="3" t="str">
        <f t="shared" si="222"/>
        <v>CGenBRILL2027</v>
      </c>
      <c r="G7139" s="9">
        <v>76</v>
      </c>
      <c r="H7139" s="9">
        <v>117</v>
      </c>
      <c r="I7139" s="9">
        <v>134</v>
      </c>
      <c r="J7139" s="9">
        <v>135</v>
      </c>
      <c r="K7139" s="9">
        <v>98</v>
      </c>
      <c r="L7139" s="9">
        <v>93</v>
      </c>
      <c r="M7139" s="9">
        <v>108</v>
      </c>
      <c r="N7139" s="9">
        <v>254</v>
      </c>
      <c r="O7139" s="9">
        <v>263</v>
      </c>
      <c r="P7139" s="9">
        <v>264</v>
      </c>
      <c r="Q7139" s="9">
        <v>197</v>
      </c>
      <c r="R7139" s="9">
        <v>130</v>
      </c>
      <c r="S7139" s="9">
        <v>135</v>
      </c>
      <c r="T7139" s="9">
        <v>133</v>
      </c>
    </row>
    <row r="7140" spans="1:20" x14ac:dyDescent="0.35">
      <c r="A7140">
        <f t="shared" si="223"/>
        <v>7140</v>
      </c>
      <c r="B7140" s="3" t="s">
        <v>72</v>
      </c>
      <c r="C7140" s="3" t="s">
        <v>77</v>
      </c>
      <c r="D7140" s="3" t="s">
        <v>28</v>
      </c>
      <c r="E7140">
        <v>2028</v>
      </c>
      <c r="F7140" s="3" t="str">
        <f t="shared" si="222"/>
        <v>CGenBRILL2028</v>
      </c>
      <c r="G7140" s="9">
        <v>97</v>
      </c>
      <c r="H7140" s="9">
        <v>144</v>
      </c>
      <c r="I7140" s="9">
        <v>148</v>
      </c>
      <c r="J7140" s="9">
        <v>126</v>
      </c>
      <c r="K7140" s="9">
        <v>97</v>
      </c>
      <c r="L7140" s="9">
        <v>114</v>
      </c>
      <c r="M7140" s="9">
        <v>94</v>
      </c>
      <c r="N7140" s="9">
        <v>180</v>
      </c>
      <c r="O7140" s="9">
        <v>269</v>
      </c>
      <c r="P7140" s="9">
        <v>270</v>
      </c>
      <c r="Q7140" s="9">
        <v>151</v>
      </c>
      <c r="R7140" s="9">
        <v>120</v>
      </c>
      <c r="S7140" s="9">
        <v>134</v>
      </c>
      <c r="T7140" s="9">
        <v>108</v>
      </c>
    </row>
    <row r="7141" spans="1:20" x14ac:dyDescent="0.35">
      <c r="A7141">
        <f t="shared" si="223"/>
        <v>7141</v>
      </c>
      <c r="B7141" s="3" t="s">
        <v>72</v>
      </c>
      <c r="C7141" s="3" t="s">
        <v>77</v>
      </c>
      <c r="D7141" s="3" t="s">
        <v>28</v>
      </c>
      <c r="E7141">
        <v>2029</v>
      </c>
      <c r="F7141" s="3" t="str">
        <f t="shared" si="222"/>
        <v>CGenBRILL2029</v>
      </c>
      <c r="G7141" s="9">
        <v>60</v>
      </c>
      <c r="H7141" s="9">
        <v>128</v>
      </c>
      <c r="I7141" s="9">
        <v>138</v>
      </c>
      <c r="J7141" s="9">
        <v>163</v>
      </c>
      <c r="K7141" s="9">
        <v>126</v>
      </c>
      <c r="L7141" s="9">
        <v>142</v>
      </c>
      <c r="M7141" s="9">
        <v>175</v>
      </c>
      <c r="N7141" s="9">
        <v>195</v>
      </c>
      <c r="O7141" s="9">
        <v>264</v>
      </c>
      <c r="P7141" s="9">
        <v>263</v>
      </c>
      <c r="Q7141" s="9">
        <v>234</v>
      </c>
      <c r="R7141" s="9">
        <v>135</v>
      </c>
      <c r="S7141" s="9">
        <v>127</v>
      </c>
      <c r="T7141" s="9">
        <v>134</v>
      </c>
    </row>
    <row r="7142" spans="1:20" x14ac:dyDescent="0.35">
      <c r="A7142">
        <f t="shared" si="223"/>
        <v>7142</v>
      </c>
      <c r="B7142" s="3" t="s">
        <v>72</v>
      </c>
      <c r="C7142" s="3" t="s">
        <v>77</v>
      </c>
      <c r="D7142" s="3" t="s">
        <v>29</v>
      </c>
      <c r="E7142">
        <v>2020</v>
      </c>
      <c r="F7142" s="3" t="str">
        <f t="shared" si="222"/>
        <v>CGenH HORS2020</v>
      </c>
      <c r="G7142" s="9">
        <v>70</v>
      </c>
      <c r="H7142" s="9">
        <v>29</v>
      </c>
      <c r="I7142" s="9">
        <v>97</v>
      </c>
      <c r="J7142" s="9">
        <v>121</v>
      </c>
      <c r="K7142" s="9">
        <v>69</v>
      </c>
      <c r="L7142" s="9">
        <v>166</v>
      </c>
      <c r="M7142" s="9">
        <v>184</v>
      </c>
      <c r="N7142" s="9">
        <v>293</v>
      </c>
      <c r="O7142" s="9">
        <v>185</v>
      </c>
      <c r="P7142" s="9">
        <v>28</v>
      </c>
      <c r="Q7142" s="9">
        <v>103</v>
      </c>
      <c r="R7142" s="9">
        <v>103</v>
      </c>
      <c r="S7142" s="9">
        <v>103</v>
      </c>
      <c r="T7142" s="9">
        <v>102</v>
      </c>
    </row>
    <row r="7143" spans="1:20" x14ac:dyDescent="0.35">
      <c r="A7143">
        <f t="shared" si="223"/>
        <v>7143</v>
      </c>
      <c r="B7143" s="3" t="s">
        <v>72</v>
      </c>
      <c r="C7143" s="3" t="s">
        <v>77</v>
      </c>
      <c r="D7143" s="3" t="s">
        <v>29</v>
      </c>
      <c r="E7143">
        <v>2021</v>
      </c>
      <c r="F7143" s="3" t="str">
        <f t="shared" si="222"/>
        <v>CGenH HORS2021</v>
      </c>
      <c r="G7143" s="9">
        <v>54</v>
      </c>
      <c r="H7143" s="9">
        <v>29</v>
      </c>
      <c r="I7143" s="9">
        <v>81</v>
      </c>
      <c r="J7143" s="9">
        <v>132</v>
      </c>
      <c r="K7143" s="9">
        <v>243</v>
      </c>
      <c r="L7143" s="9">
        <v>255</v>
      </c>
      <c r="M7143" s="9">
        <v>152</v>
      </c>
      <c r="N7143" s="9">
        <v>262</v>
      </c>
      <c r="O7143" s="9">
        <v>86</v>
      </c>
      <c r="P7143" s="9">
        <v>28</v>
      </c>
      <c r="Q7143" s="9">
        <v>123</v>
      </c>
      <c r="R7143" s="9">
        <v>124</v>
      </c>
      <c r="S7143" s="9">
        <v>124</v>
      </c>
      <c r="T7143" s="9">
        <v>123</v>
      </c>
    </row>
    <row r="7144" spans="1:20" x14ac:dyDescent="0.35">
      <c r="A7144">
        <f t="shared" si="223"/>
        <v>7144</v>
      </c>
      <c r="B7144" s="3" t="s">
        <v>72</v>
      </c>
      <c r="C7144" s="3" t="s">
        <v>77</v>
      </c>
      <c r="D7144" s="3" t="s">
        <v>29</v>
      </c>
      <c r="E7144">
        <v>2022</v>
      </c>
      <c r="F7144" s="3" t="str">
        <f t="shared" si="222"/>
        <v>CGenH HORS2022</v>
      </c>
      <c r="G7144" s="9">
        <v>29</v>
      </c>
      <c r="H7144" s="9">
        <v>29</v>
      </c>
      <c r="I7144" s="9">
        <v>89</v>
      </c>
      <c r="J7144" s="9">
        <v>247</v>
      </c>
      <c r="K7144" s="9">
        <v>107</v>
      </c>
      <c r="L7144" s="9">
        <v>26</v>
      </c>
      <c r="M7144" s="9">
        <v>164</v>
      </c>
      <c r="N7144" s="9">
        <v>315</v>
      </c>
      <c r="O7144" s="9">
        <v>249</v>
      </c>
      <c r="P7144" s="9">
        <v>26</v>
      </c>
      <c r="Q7144" s="9">
        <v>65</v>
      </c>
      <c r="R7144" s="9">
        <v>65</v>
      </c>
      <c r="S7144" s="9">
        <v>65</v>
      </c>
      <c r="T7144" s="9">
        <v>64</v>
      </c>
    </row>
    <row r="7145" spans="1:20" x14ac:dyDescent="0.35">
      <c r="A7145">
        <f t="shared" si="223"/>
        <v>7145</v>
      </c>
      <c r="B7145" s="3" t="s">
        <v>72</v>
      </c>
      <c r="C7145" s="3" t="s">
        <v>77</v>
      </c>
      <c r="D7145" s="3" t="s">
        <v>29</v>
      </c>
      <c r="E7145">
        <v>2023</v>
      </c>
      <c r="F7145" s="3" t="str">
        <f t="shared" si="222"/>
        <v>CGenH HORS2023</v>
      </c>
      <c r="G7145" s="9">
        <v>69</v>
      </c>
      <c r="H7145" s="9">
        <v>26</v>
      </c>
      <c r="I7145" s="9">
        <v>26</v>
      </c>
      <c r="J7145" s="9">
        <v>73</v>
      </c>
      <c r="K7145" s="9">
        <v>55</v>
      </c>
      <c r="L7145" s="9">
        <v>22</v>
      </c>
      <c r="M7145" s="9">
        <v>242</v>
      </c>
      <c r="N7145" s="9">
        <v>306</v>
      </c>
      <c r="O7145" s="9">
        <v>214</v>
      </c>
      <c r="P7145" s="9">
        <v>22</v>
      </c>
      <c r="Q7145" s="9">
        <v>107</v>
      </c>
      <c r="R7145" s="9">
        <v>107</v>
      </c>
      <c r="S7145" s="9">
        <v>107</v>
      </c>
      <c r="T7145" s="9">
        <v>106</v>
      </c>
    </row>
    <row r="7146" spans="1:20" x14ac:dyDescent="0.35">
      <c r="A7146">
        <f t="shared" si="223"/>
        <v>7146</v>
      </c>
      <c r="B7146" s="3" t="s">
        <v>72</v>
      </c>
      <c r="C7146" s="3" t="s">
        <v>77</v>
      </c>
      <c r="D7146" s="3" t="s">
        <v>29</v>
      </c>
      <c r="E7146">
        <v>2024</v>
      </c>
      <c r="F7146" s="3" t="str">
        <f t="shared" si="222"/>
        <v>CGenH HORS2024</v>
      </c>
      <c r="G7146" s="9">
        <v>22</v>
      </c>
      <c r="H7146" s="9">
        <v>22</v>
      </c>
      <c r="I7146" s="9">
        <v>111</v>
      </c>
      <c r="J7146" s="9">
        <v>137</v>
      </c>
      <c r="K7146" s="9">
        <v>51</v>
      </c>
      <c r="L7146" s="9">
        <v>106</v>
      </c>
      <c r="M7146" s="9">
        <v>124</v>
      </c>
      <c r="N7146" s="9">
        <v>229</v>
      </c>
      <c r="O7146" s="9">
        <v>215</v>
      </c>
      <c r="P7146" s="9">
        <v>177</v>
      </c>
      <c r="Q7146" s="9">
        <v>124</v>
      </c>
      <c r="R7146" s="9">
        <v>123</v>
      </c>
      <c r="S7146" s="9">
        <v>122</v>
      </c>
      <c r="T7146" s="9">
        <v>121</v>
      </c>
    </row>
    <row r="7147" spans="1:20" x14ac:dyDescent="0.35">
      <c r="A7147">
        <f t="shared" si="223"/>
        <v>7147</v>
      </c>
      <c r="B7147" s="3" t="s">
        <v>72</v>
      </c>
      <c r="C7147" s="3" t="s">
        <v>77</v>
      </c>
      <c r="D7147" s="3" t="s">
        <v>29</v>
      </c>
      <c r="E7147">
        <v>2025</v>
      </c>
      <c r="F7147" s="3" t="str">
        <f t="shared" si="222"/>
        <v>CGenH HORS2025</v>
      </c>
      <c r="G7147" s="9">
        <v>46</v>
      </c>
      <c r="H7147" s="9">
        <v>28</v>
      </c>
      <c r="I7147" s="9">
        <v>33</v>
      </c>
      <c r="J7147" s="9">
        <v>71</v>
      </c>
      <c r="K7147" s="9">
        <v>257</v>
      </c>
      <c r="L7147" s="9">
        <v>175</v>
      </c>
      <c r="M7147" s="9">
        <v>243</v>
      </c>
      <c r="N7147" s="9">
        <v>275</v>
      </c>
      <c r="O7147" s="9">
        <v>116</v>
      </c>
      <c r="P7147" s="9">
        <v>70</v>
      </c>
      <c r="Q7147" s="9">
        <v>91</v>
      </c>
      <c r="R7147" s="9">
        <v>91</v>
      </c>
      <c r="S7147" s="9">
        <v>91</v>
      </c>
      <c r="T7147" s="9">
        <v>91</v>
      </c>
    </row>
    <row r="7148" spans="1:20" x14ac:dyDescent="0.35">
      <c r="A7148">
        <f t="shared" si="223"/>
        <v>7148</v>
      </c>
      <c r="B7148" s="3" t="s">
        <v>72</v>
      </c>
      <c r="C7148" s="3" t="s">
        <v>77</v>
      </c>
      <c r="D7148" s="3" t="s">
        <v>29</v>
      </c>
      <c r="E7148">
        <v>2026</v>
      </c>
      <c r="F7148" s="3" t="str">
        <f t="shared" si="222"/>
        <v>CGenH HORS2026</v>
      </c>
      <c r="G7148" s="9">
        <v>44</v>
      </c>
      <c r="H7148" s="9">
        <v>29</v>
      </c>
      <c r="I7148" s="9">
        <v>110</v>
      </c>
      <c r="J7148" s="9">
        <v>235</v>
      </c>
      <c r="K7148" s="9">
        <v>22</v>
      </c>
      <c r="L7148" s="9">
        <v>70</v>
      </c>
      <c r="M7148" s="9">
        <v>285</v>
      </c>
      <c r="N7148" s="9">
        <v>302</v>
      </c>
      <c r="O7148" s="9">
        <v>215</v>
      </c>
      <c r="P7148" s="9">
        <v>44</v>
      </c>
      <c r="Q7148" s="9">
        <v>89</v>
      </c>
      <c r="R7148" s="9">
        <v>89</v>
      </c>
      <c r="S7148" s="9">
        <v>89</v>
      </c>
      <c r="T7148" s="9">
        <v>89</v>
      </c>
    </row>
    <row r="7149" spans="1:20" x14ac:dyDescent="0.35">
      <c r="A7149">
        <f t="shared" si="223"/>
        <v>7149</v>
      </c>
      <c r="B7149" s="3" t="s">
        <v>72</v>
      </c>
      <c r="C7149" s="3" t="s">
        <v>77</v>
      </c>
      <c r="D7149" s="3" t="s">
        <v>29</v>
      </c>
      <c r="E7149">
        <v>2027</v>
      </c>
      <c r="F7149" s="3" t="str">
        <f t="shared" si="222"/>
        <v>CGenH HORS2027</v>
      </c>
      <c r="G7149" s="9">
        <v>76</v>
      </c>
      <c r="H7149" s="9">
        <v>66</v>
      </c>
      <c r="I7149" s="9">
        <v>62</v>
      </c>
      <c r="J7149" s="9">
        <v>68</v>
      </c>
      <c r="K7149" s="9">
        <v>108</v>
      </c>
      <c r="L7149" s="9">
        <v>137</v>
      </c>
      <c r="M7149" s="9">
        <v>185</v>
      </c>
      <c r="N7149" s="9">
        <v>287</v>
      </c>
      <c r="O7149" s="9">
        <v>118</v>
      </c>
      <c r="P7149" s="9">
        <v>28</v>
      </c>
      <c r="Q7149" s="9">
        <v>51</v>
      </c>
      <c r="R7149" s="9">
        <v>51</v>
      </c>
      <c r="S7149" s="9">
        <v>64</v>
      </c>
      <c r="T7149" s="9">
        <v>52</v>
      </c>
    </row>
    <row r="7150" spans="1:20" x14ac:dyDescent="0.35">
      <c r="A7150">
        <f t="shared" si="223"/>
        <v>7150</v>
      </c>
      <c r="B7150" s="3" t="s">
        <v>72</v>
      </c>
      <c r="C7150" s="3" t="s">
        <v>77</v>
      </c>
      <c r="D7150" s="3" t="s">
        <v>29</v>
      </c>
      <c r="E7150">
        <v>2028</v>
      </c>
      <c r="F7150" s="3" t="str">
        <f t="shared" si="222"/>
        <v>CGenH HORS2028</v>
      </c>
      <c r="G7150" s="9">
        <v>71</v>
      </c>
      <c r="H7150" s="9">
        <v>74</v>
      </c>
      <c r="I7150" s="9">
        <v>55</v>
      </c>
      <c r="J7150" s="9">
        <v>66</v>
      </c>
      <c r="K7150" s="9">
        <v>253</v>
      </c>
      <c r="L7150" s="9">
        <v>249</v>
      </c>
      <c r="M7150" s="9">
        <v>50</v>
      </c>
      <c r="N7150" s="9">
        <v>25</v>
      </c>
      <c r="O7150" s="9">
        <v>127</v>
      </c>
      <c r="P7150" s="9">
        <v>151</v>
      </c>
      <c r="Q7150" s="9">
        <v>136</v>
      </c>
      <c r="R7150" s="9">
        <v>136</v>
      </c>
      <c r="S7150" s="9">
        <v>135</v>
      </c>
      <c r="T7150" s="9">
        <v>133</v>
      </c>
    </row>
    <row r="7151" spans="1:20" x14ac:dyDescent="0.35">
      <c r="A7151">
        <f t="shared" si="223"/>
        <v>7151</v>
      </c>
      <c r="B7151" s="3" t="s">
        <v>72</v>
      </c>
      <c r="C7151" s="3" t="s">
        <v>77</v>
      </c>
      <c r="D7151" s="3" t="s">
        <v>29</v>
      </c>
      <c r="E7151">
        <v>2029</v>
      </c>
      <c r="F7151" s="3" t="str">
        <f t="shared" si="222"/>
        <v>CGenH HORS2029</v>
      </c>
      <c r="G7151" s="9">
        <v>56</v>
      </c>
      <c r="H7151" s="9">
        <v>58</v>
      </c>
      <c r="I7151" s="9">
        <v>28</v>
      </c>
      <c r="J7151" s="9">
        <v>41</v>
      </c>
      <c r="K7151" s="9">
        <v>42</v>
      </c>
      <c r="L7151" s="9">
        <v>53</v>
      </c>
      <c r="M7151" s="9">
        <v>180</v>
      </c>
      <c r="N7151" s="9">
        <v>186</v>
      </c>
      <c r="O7151" s="9">
        <v>211</v>
      </c>
      <c r="P7151" s="9">
        <v>54</v>
      </c>
      <c r="Q7151" s="9">
        <v>44</v>
      </c>
      <c r="R7151" s="9">
        <v>60</v>
      </c>
      <c r="S7151" s="9">
        <v>69</v>
      </c>
      <c r="T7151" s="9">
        <v>60</v>
      </c>
    </row>
    <row r="7152" spans="1:20" x14ac:dyDescent="0.35">
      <c r="A7152">
        <f t="shared" si="223"/>
        <v>7152</v>
      </c>
      <c r="B7152" s="3" t="s">
        <v>72</v>
      </c>
      <c r="C7152" s="3" t="s">
        <v>77</v>
      </c>
      <c r="D7152" s="3" t="s">
        <v>30</v>
      </c>
      <c r="E7152">
        <v>2020</v>
      </c>
      <c r="F7152" s="3" t="str">
        <f t="shared" si="222"/>
        <v>CGenCOLFLS2020</v>
      </c>
      <c r="G7152" s="9">
        <v>0</v>
      </c>
      <c r="H7152" s="9">
        <v>0</v>
      </c>
      <c r="I7152" s="9">
        <v>0</v>
      </c>
      <c r="J7152" s="9">
        <v>0</v>
      </c>
      <c r="K7152" s="9">
        <v>0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  <c r="Q7152" s="9">
        <v>0</v>
      </c>
      <c r="R7152" s="9">
        <v>0</v>
      </c>
      <c r="S7152" s="9">
        <v>0</v>
      </c>
      <c r="T7152" s="9">
        <v>0</v>
      </c>
    </row>
    <row r="7153" spans="1:20" x14ac:dyDescent="0.35">
      <c r="A7153">
        <f t="shared" si="223"/>
        <v>7153</v>
      </c>
      <c r="B7153" s="3" t="s">
        <v>72</v>
      </c>
      <c r="C7153" s="3" t="s">
        <v>77</v>
      </c>
      <c r="D7153" s="3" t="s">
        <v>30</v>
      </c>
      <c r="E7153">
        <v>2021</v>
      </c>
      <c r="F7153" s="3" t="str">
        <f t="shared" si="222"/>
        <v>CGenCOLFLS2021</v>
      </c>
      <c r="G7153" s="9">
        <v>0</v>
      </c>
      <c r="H7153" s="9">
        <v>0</v>
      </c>
      <c r="I7153" s="9">
        <v>0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0</v>
      </c>
      <c r="P7153" s="9">
        <v>0</v>
      </c>
      <c r="Q7153" s="9">
        <v>0</v>
      </c>
      <c r="R7153" s="9">
        <v>0</v>
      </c>
      <c r="S7153" s="9">
        <v>0</v>
      </c>
      <c r="T7153" s="9">
        <v>0</v>
      </c>
    </row>
    <row r="7154" spans="1:20" x14ac:dyDescent="0.35">
      <c r="A7154">
        <f t="shared" si="223"/>
        <v>7154</v>
      </c>
      <c r="B7154" s="3" t="s">
        <v>72</v>
      </c>
      <c r="C7154" s="3" t="s">
        <v>77</v>
      </c>
      <c r="D7154" s="3" t="s">
        <v>30</v>
      </c>
      <c r="E7154">
        <v>2022</v>
      </c>
      <c r="F7154" s="3" t="str">
        <f t="shared" si="222"/>
        <v>CGenCOLFLS2022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  <c r="S7154" s="9">
        <v>0</v>
      </c>
      <c r="T7154" s="9">
        <v>0</v>
      </c>
    </row>
    <row r="7155" spans="1:20" x14ac:dyDescent="0.35">
      <c r="A7155">
        <f t="shared" si="223"/>
        <v>7155</v>
      </c>
      <c r="B7155" s="3" t="s">
        <v>72</v>
      </c>
      <c r="C7155" s="3" t="s">
        <v>77</v>
      </c>
      <c r="D7155" s="3" t="s">
        <v>30</v>
      </c>
      <c r="E7155">
        <v>2023</v>
      </c>
      <c r="F7155" s="3" t="str">
        <f t="shared" si="222"/>
        <v>CGenCOLFLS2023</v>
      </c>
      <c r="G7155" s="9">
        <v>0</v>
      </c>
      <c r="H7155" s="9">
        <v>0</v>
      </c>
      <c r="I7155" s="9">
        <v>0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  <c r="Q7155" s="9">
        <v>0</v>
      </c>
      <c r="R7155" s="9">
        <v>0</v>
      </c>
      <c r="S7155" s="9">
        <v>0</v>
      </c>
      <c r="T7155" s="9">
        <v>0</v>
      </c>
    </row>
    <row r="7156" spans="1:20" x14ac:dyDescent="0.35">
      <c r="A7156">
        <f t="shared" si="223"/>
        <v>7156</v>
      </c>
      <c r="B7156" s="3" t="s">
        <v>72</v>
      </c>
      <c r="C7156" s="3" t="s">
        <v>77</v>
      </c>
      <c r="D7156" s="3" t="s">
        <v>30</v>
      </c>
      <c r="E7156">
        <v>2024</v>
      </c>
      <c r="F7156" s="3" t="str">
        <f t="shared" si="222"/>
        <v>CGenCOLFLS2024</v>
      </c>
      <c r="G7156" s="9">
        <v>0</v>
      </c>
      <c r="H7156" s="9">
        <v>0</v>
      </c>
      <c r="I7156" s="9">
        <v>0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  <c r="Q7156" s="9">
        <v>0</v>
      </c>
      <c r="R7156" s="9">
        <v>0</v>
      </c>
      <c r="S7156" s="9">
        <v>0</v>
      </c>
      <c r="T7156" s="9">
        <v>0</v>
      </c>
    </row>
    <row r="7157" spans="1:20" x14ac:dyDescent="0.35">
      <c r="A7157">
        <f t="shared" si="223"/>
        <v>7157</v>
      </c>
      <c r="B7157" s="3" t="s">
        <v>72</v>
      </c>
      <c r="C7157" s="3" t="s">
        <v>77</v>
      </c>
      <c r="D7157" s="3" t="s">
        <v>30</v>
      </c>
      <c r="E7157">
        <v>2025</v>
      </c>
      <c r="F7157" s="3" t="str">
        <f t="shared" si="222"/>
        <v>CGenCOLFLS2025</v>
      </c>
      <c r="G7157" s="9">
        <v>0</v>
      </c>
      <c r="H7157" s="9">
        <v>0</v>
      </c>
      <c r="I7157" s="9">
        <v>0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  <c r="Q7157" s="9">
        <v>0</v>
      </c>
      <c r="R7157" s="9">
        <v>0</v>
      </c>
      <c r="S7157" s="9">
        <v>0</v>
      </c>
      <c r="T7157" s="9">
        <v>0</v>
      </c>
    </row>
    <row r="7158" spans="1:20" x14ac:dyDescent="0.35">
      <c r="A7158">
        <f t="shared" si="223"/>
        <v>7158</v>
      </c>
      <c r="B7158" s="3" t="s">
        <v>72</v>
      </c>
      <c r="C7158" s="3" t="s">
        <v>77</v>
      </c>
      <c r="D7158" s="3" t="s">
        <v>30</v>
      </c>
      <c r="E7158">
        <v>2026</v>
      </c>
      <c r="F7158" s="3" t="str">
        <f t="shared" si="222"/>
        <v>CGenCOLFLS2026</v>
      </c>
      <c r="G7158" s="9">
        <v>0</v>
      </c>
      <c r="H7158" s="9">
        <v>0</v>
      </c>
      <c r="I7158" s="9">
        <v>0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  <c r="S7158" s="9">
        <v>0</v>
      </c>
      <c r="T7158" s="9">
        <v>0</v>
      </c>
    </row>
    <row r="7159" spans="1:20" x14ac:dyDescent="0.35">
      <c r="A7159">
        <f t="shared" si="223"/>
        <v>7159</v>
      </c>
      <c r="B7159" s="3" t="s">
        <v>72</v>
      </c>
      <c r="C7159" s="3" t="s">
        <v>77</v>
      </c>
      <c r="D7159" s="3" t="s">
        <v>30</v>
      </c>
      <c r="E7159">
        <v>2027</v>
      </c>
      <c r="F7159" s="3" t="str">
        <f t="shared" si="222"/>
        <v>CGenCOLFLS2027</v>
      </c>
      <c r="G7159" s="9">
        <v>0</v>
      </c>
      <c r="H7159" s="9">
        <v>0</v>
      </c>
      <c r="I7159" s="9">
        <v>0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  <c r="Q7159" s="9">
        <v>0</v>
      </c>
      <c r="R7159" s="9">
        <v>0</v>
      </c>
      <c r="S7159" s="9">
        <v>0</v>
      </c>
      <c r="T7159" s="9">
        <v>0</v>
      </c>
    </row>
    <row r="7160" spans="1:20" x14ac:dyDescent="0.35">
      <c r="A7160">
        <f t="shared" si="223"/>
        <v>7160</v>
      </c>
      <c r="B7160" s="3" t="s">
        <v>72</v>
      </c>
      <c r="C7160" s="3" t="s">
        <v>77</v>
      </c>
      <c r="D7160" s="3" t="s">
        <v>30</v>
      </c>
      <c r="E7160">
        <v>2028</v>
      </c>
      <c r="F7160" s="3" t="str">
        <f t="shared" si="222"/>
        <v>CGenCOLFLS2028</v>
      </c>
      <c r="G7160" s="9">
        <v>0</v>
      </c>
      <c r="H7160" s="9">
        <v>0</v>
      </c>
      <c r="I7160" s="9">
        <v>0</v>
      </c>
      <c r="J7160" s="9">
        <v>0</v>
      </c>
      <c r="K7160" s="9">
        <v>0</v>
      </c>
      <c r="L7160" s="9">
        <v>0</v>
      </c>
      <c r="M7160" s="9">
        <v>0</v>
      </c>
      <c r="N7160" s="9">
        <v>0</v>
      </c>
      <c r="O7160" s="9">
        <v>0</v>
      </c>
      <c r="P7160" s="9">
        <v>0</v>
      </c>
      <c r="Q7160" s="9">
        <v>0</v>
      </c>
      <c r="R7160" s="9">
        <v>0</v>
      </c>
      <c r="S7160" s="9">
        <v>0</v>
      </c>
      <c r="T7160" s="9">
        <v>0</v>
      </c>
    </row>
    <row r="7161" spans="1:20" x14ac:dyDescent="0.35">
      <c r="A7161">
        <f t="shared" si="223"/>
        <v>7161</v>
      </c>
      <c r="B7161" s="3" t="s">
        <v>72</v>
      </c>
      <c r="C7161" s="3" t="s">
        <v>77</v>
      </c>
      <c r="D7161" s="3" t="s">
        <v>30</v>
      </c>
      <c r="E7161">
        <v>2029</v>
      </c>
      <c r="F7161" s="3" t="str">
        <f t="shared" si="222"/>
        <v>CGenCOLFLS2029</v>
      </c>
      <c r="G7161" s="9">
        <v>0</v>
      </c>
      <c r="H7161" s="9">
        <v>0</v>
      </c>
      <c r="I7161" s="9">
        <v>0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  <c r="Q7161" s="9">
        <v>0</v>
      </c>
      <c r="R7161" s="9">
        <v>0</v>
      </c>
      <c r="S7161" s="9">
        <v>0</v>
      </c>
      <c r="T7161" s="9">
        <v>0</v>
      </c>
    </row>
    <row r="7162" spans="1:20" x14ac:dyDescent="0.35">
      <c r="A7162">
        <f t="shared" si="223"/>
        <v>7162</v>
      </c>
      <c r="B7162" s="3" t="s">
        <v>72</v>
      </c>
      <c r="C7162" s="3" t="s">
        <v>77</v>
      </c>
      <c r="D7162" s="3" t="s">
        <v>94</v>
      </c>
      <c r="E7162">
        <v>2020</v>
      </c>
      <c r="F7162" s="3" t="str">
        <f t="shared" si="222"/>
        <v>CGenSKQ2020</v>
      </c>
      <c r="G7162" s="9">
        <v>109</v>
      </c>
      <c r="H7162" s="9">
        <v>127</v>
      </c>
      <c r="I7162" s="9">
        <v>167</v>
      </c>
      <c r="J7162" s="9">
        <v>140</v>
      </c>
      <c r="K7162" s="9">
        <v>107</v>
      </c>
      <c r="L7162" s="9">
        <v>116</v>
      </c>
      <c r="M7162" s="9">
        <v>118</v>
      </c>
      <c r="N7162" s="9">
        <v>170</v>
      </c>
      <c r="O7162" s="9">
        <v>174</v>
      </c>
      <c r="P7162" s="9">
        <v>178</v>
      </c>
      <c r="Q7162" s="9">
        <v>180</v>
      </c>
      <c r="R7162" s="9">
        <v>108</v>
      </c>
      <c r="S7162" s="9">
        <v>77</v>
      </c>
      <c r="T7162" s="9">
        <v>100</v>
      </c>
    </row>
    <row r="7163" spans="1:20" x14ac:dyDescent="0.35">
      <c r="A7163">
        <f t="shared" si="223"/>
        <v>7163</v>
      </c>
      <c r="B7163" s="3" t="s">
        <v>72</v>
      </c>
      <c r="C7163" s="3" t="s">
        <v>77</v>
      </c>
      <c r="D7163" s="3" t="s">
        <v>94</v>
      </c>
      <c r="E7163">
        <v>2021</v>
      </c>
      <c r="F7163" s="3" t="str">
        <f t="shared" si="222"/>
        <v>CGenSKQ2021</v>
      </c>
      <c r="G7163" s="9">
        <v>105</v>
      </c>
      <c r="H7163" s="9">
        <v>102</v>
      </c>
      <c r="I7163" s="9">
        <v>158</v>
      </c>
      <c r="J7163" s="9">
        <v>154</v>
      </c>
      <c r="K7163" s="9">
        <v>169</v>
      </c>
      <c r="L7163" s="9">
        <v>169</v>
      </c>
      <c r="M7163" s="9">
        <v>170</v>
      </c>
      <c r="N7163" s="9">
        <v>172</v>
      </c>
      <c r="O7163" s="9">
        <v>175</v>
      </c>
      <c r="P7163" s="9">
        <v>178</v>
      </c>
      <c r="Q7163" s="9">
        <v>180</v>
      </c>
      <c r="R7163" s="9">
        <v>180</v>
      </c>
      <c r="S7163" s="9">
        <v>119</v>
      </c>
      <c r="T7163" s="9">
        <v>124</v>
      </c>
    </row>
    <row r="7164" spans="1:20" x14ac:dyDescent="0.35">
      <c r="A7164">
        <f t="shared" si="223"/>
        <v>7164</v>
      </c>
      <c r="B7164" s="3" t="s">
        <v>72</v>
      </c>
      <c r="C7164" s="3" t="s">
        <v>77</v>
      </c>
      <c r="D7164" s="3" t="s">
        <v>94</v>
      </c>
      <c r="E7164">
        <v>2022</v>
      </c>
      <c r="F7164" s="3" t="str">
        <f t="shared" si="222"/>
        <v>CGenSKQ2022</v>
      </c>
      <c r="G7164" s="9">
        <v>107</v>
      </c>
      <c r="H7164" s="9">
        <v>92</v>
      </c>
      <c r="I7164" s="9">
        <v>143</v>
      </c>
      <c r="J7164" s="9">
        <v>173</v>
      </c>
      <c r="K7164" s="9">
        <v>171</v>
      </c>
      <c r="L7164" s="9">
        <v>145</v>
      </c>
      <c r="M7164" s="9">
        <v>118</v>
      </c>
      <c r="N7164" s="9">
        <v>171</v>
      </c>
      <c r="O7164" s="9">
        <v>175</v>
      </c>
      <c r="P7164" s="9">
        <v>175</v>
      </c>
      <c r="Q7164" s="9">
        <v>97</v>
      </c>
      <c r="R7164" s="9">
        <v>44</v>
      </c>
      <c r="S7164" s="9">
        <v>44</v>
      </c>
      <c r="T7164" s="9">
        <v>44</v>
      </c>
    </row>
    <row r="7165" spans="1:20" x14ac:dyDescent="0.35">
      <c r="A7165">
        <f t="shared" si="223"/>
        <v>7165</v>
      </c>
      <c r="B7165" s="3" t="s">
        <v>72</v>
      </c>
      <c r="C7165" s="3" t="s">
        <v>77</v>
      </c>
      <c r="D7165" s="3" t="s">
        <v>94</v>
      </c>
      <c r="E7165">
        <v>2023</v>
      </c>
      <c r="F7165" s="3" t="str">
        <f t="shared" si="222"/>
        <v>CGenSKQ2023</v>
      </c>
      <c r="G7165" s="9">
        <v>44</v>
      </c>
      <c r="H7165" s="9">
        <v>71</v>
      </c>
      <c r="I7165" s="9">
        <v>120</v>
      </c>
      <c r="J7165" s="9">
        <v>155</v>
      </c>
      <c r="K7165" s="9">
        <v>148</v>
      </c>
      <c r="L7165" s="9">
        <v>95</v>
      </c>
      <c r="M7165" s="9">
        <v>109</v>
      </c>
      <c r="N7165" s="9">
        <v>171</v>
      </c>
      <c r="O7165" s="9">
        <v>175</v>
      </c>
      <c r="P7165" s="9">
        <v>178</v>
      </c>
      <c r="Q7165" s="9">
        <v>180</v>
      </c>
      <c r="R7165" s="9">
        <v>101</v>
      </c>
      <c r="S7165" s="9">
        <v>84</v>
      </c>
      <c r="T7165" s="9">
        <v>101</v>
      </c>
    </row>
    <row r="7166" spans="1:20" x14ac:dyDescent="0.35">
      <c r="A7166">
        <f t="shared" si="223"/>
        <v>7166</v>
      </c>
      <c r="B7166" s="3" t="s">
        <v>72</v>
      </c>
      <c r="C7166" s="3" t="s">
        <v>77</v>
      </c>
      <c r="D7166" s="3" t="s">
        <v>94</v>
      </c>
      <c r="E7166">
        <v>2024</v>
      </c>
      <c r="F7166" s="3" t="str">
        <f t="shared" si="222"/>
        <v>CGenSKQ2024</v>
      </c>
      <c r="G7166" s="9">
        <v>113</v>
      </c>
      <c r="H7166" s="9">
        <v>112</v>
      </c>
      <c r="I7166" s="9">
        <v>165</v>
      </c>
      <c r="J7166" s="9">
        <v>173</v>
      </c>
      <c r="K7166" s="9">
        <v>132</v>
      </c>
      <c r="L7166" s="9">
        <v>113</v>
      </c>
      <c r="M7166" s="9">
        <v>91</v>
      </c>
      <c r="N7166" s="9">
        <v>111</v>
      </c>
      <c r="O7166" s="9">
        <v>173</v>
      </c>
      <c r="P7166" s="9">
        <v>178</v>
      </c>
      <c r="Q7166" s="9">
        <v>129</v>
      </c>
      <c r="R7166" s="9">
        <v>107</v>
      </c>
      <c r="S7166" s="9">
        <v>76</v>
      </c>
      <c r="T7166" s="9">
        <v>97</v>
      </c>
    </row>
    <row r="7167" spans="1:20" x14ac:dyDescent="0.35">
      <c r="A7167">
        <f t="shared" si="223"/>
        <v>7167</v>
      </c>
      <c r="B7167" s="3" t="s">
        <v>72</v>
      </c>
      <c r="C7167" s="3" t="s">
        <v>77</v>
      </c>
      <c r="D7167" s="3" t="s">
        <v>94</v>
      </c>
      <c r="E7167">
        <v>2025</v>
      </c>
      <c r="F7167" s="3" t="str">
        <f t="shared" si="222"/>
        <v>CGenSKQ2025</v>
      </c>
      <c r="G7167" s="9">
        <v>102</v>
      </c>
      <c r="H7167" s="9">
        <v>100</v>
      </c>
      <c r="I7167" s="9">
        <v>114</v>
      </c>
      <c r="J7167" s="9">
        <v>173</v>
      </c>
      <c r="K7167" s="9">
        <v>172</v>
      </c>
      <c r="L7167" s="9">
        <v>171</v>
      </c>
      <c r="M7167" s="9">
        <v>170</v>
      </c>
      <c r="N7167" s="9">
        <v>173</v>
      </c>
      <c r="O7167" s="9">
        <v>176</v>
      </c>
      <c r="P7167" s="9">
        <v>179</v>
      </c>
      <c r="Q7167" s="9">
        <v>121</v>
      </c>
      <c r="R7167" s="9">
        <v>72</v>
      </c>
      <c r="S7167" s="9">
        <v>60</v>
      </c>
      <c r="T7167" s="9">
        <v>97</v>
      </c>
    </row>
    <row r="7168" spans="1:20" x14ac:dyDescent="0.35">
      <c r="A7168">
        <f t="shared" si="223"/>
        <v>7168</v>
      </c>
      <c r="B7168" s="3" t="s">
        <v>72</v>
      </c>
      <c r="C7168" s="3" t="s">
        <v>77</v>
      </c>
      <c r="D7168" s="3" t="s">
        <v>94</v>
      </c>
      <c r="E7168">
        <v>2026</v>
      </c>
      <c r="F7168" s="3" t="str">
        <f t="shared" si="222"/>
        <v>CGenSKQ2026</v>
      </c>
      <c r="G7168" s="9">
        <v>104</v>
      </c>
      <c r="H7168" s="9">
        <v>124</v>
      </c>
      <c r="I7168" s="9">
        <v>175</v>
      </c>
      <c r="J7168" s="9">
        <v>173</v>
      </c>
      <c r="K7168" s="9">
        <v>162</v>
      </c>
      <c r="L7168" s="9">
        <v>118</v>
      </c>
      <c r="M7168" s="9">
        <v>136</v>
      </c>
      <c r="N7168" s="9">
        <v>172</v>
      </c>
      <c r="O7168" s="9">
        <v>175</v>
      </c>
      <c r="P7168" s="9">
        <v>178</v>
      </c>
      <c r="Q7168" s="9">
        <v>119</v>
      </c>
      <c r="R7168" s="9">
        <v>87</v>
      </c>
      <c r="S7168" s="9">
        <v>67</v>
      </c>
      <c r="T7168" s="9">
        <v>74</v>
      </c>
    </row>
    <row r="7169" spans="1:20" x14ac:dyDescent="0.35">
      <c r="A7169">
        <f t="shared" si="223"/>
        <v>7169</v>
      </c>
      <c r="B7169" s="3" t="s">
        <v>72</v>
      </c>
      <c r="C7169" s="3" t="s">
        <v>77</v>
      </c>
      <c r="D7169" s="3" t="s">
        <v>94</v>
      </c>
      <c r="E7169">
        <v>2027</v>
      </c>
      <c r="F7169" s="3" t="str">
        <f t="shared" si="222"/>
        <v>CGenSKQ2027</v>
      </c>
      <c r="G7169" s="9">
        <v>97</v>
      </c>
      <c r="H7169" s="9">
        <v>86</v>
      </c>
      <c r="I7169" s="9">
        <v>110</v>
      </c>
      <c r="J7169" s="9">
        <v>96</v>
      </c>
      <c r="K7169" s="9">
        <v>112</v>
      </c>
      <c r="L7169" s="9">
        <v>104</v>
      </c>
      <c r="M7169" s="9">
        <v>84</v>
      </c>
      <c r="N7169" s="9">
        <v>166</v>
      </c>
      <c r="O7169" s="9">
        <v>174</v>
      </c>
      <c r="P7169" s="9">
        <v>178</v>
      </c>
      <c r="Q7169" s="9">
        <v>111</v>
      </c>
      <c r="R7169" s="9">
        <v>75</v>
      </c>
      <c r="S7169" s="9">
        <v>46</v>
      </c>
      <c r="T7169" s="9">
        <v>73</v>
      </c>
    </row>
    <row r="7170" spans="1:20" x14ac:dyDescent="0.35">
      <c r="A7170">
        <f t="shared" si="223"/>
        <v>7170</v>
      </c>
      <c r="B7170" s="3" t="s">
        <v>72</v>
      </c>
      <c r="C7170" s="3" t="s">
        <v>77</v>
      </c>
      <c r="D7170" s="3" t="s">
        <v>94</v>
      </c>
      <c r="E7170">
        <v>2028</v>
      </c>
      <c r="F7170" s="3" t="str">
        <f t="shared" ref="F7170:F7233" si="224">_xlfn.CONCAT(B7170,C7170,D7170,E7170)</f>
        <v>CGenSKQ2028</v>
      </c>
      <c r="G7170" s="9">
        <v>98</v>
      </c>
      <c r="H7170" s="9">
        <v>82</v>
      </c>
      <c r="I7170" s="9">
        <v>111</v>
      </c>
      <c r="J7170" s="9">
        <v>98</v>
      </c>
      <c r="K7170" s="9">
        <v>169</v>
      </c>
      <c r="L7170" s="9">
        <v>146</v>
      </c>
      <c r="M7170" s="9">
        <v>124</v>
      </c>
      <c r="N7170" s="9">
        <v>57</v>
      </c>
      <c r="O7170" s="9">
        <v>174</v>
      </c>
      <c r="P7170" s="9">
        <v>179</v>
      </c>
      <c r="Q7170" s="9">
        <v>180</v>
      </c>
      <c r="R7170" s="9">
        <v>99</v>
      </c>
      <c r="S7170" s="9">
        <v>78</v>
      </c>
      <c r="T7170" s="9">
        <v>96</v>
      </c>
    </row>
    <row r="7171" spans="1:20" x14ac:dyDescent="0.35">
      <c r="A7171">
        <f t="shared" ref="A7171:A7234" si="225">A7170+1</f>
        <v>7171</v>
      </c>
      <c r="B7171" s="3" t="s">
        <v>72</v>
      </c>
      <c r="C7171" s="3" t="s">
        <v>77</v>
      </c>
      <c r="D7171" s="3" t="s">
        <v>94</v>
      </c>
      <c r="E7171">
        <v>2029</v>
      </c>
      <c r="F7171" s="3" t="str">
        <f t="shared" si="224"/>
        <v>CGenSKQ2029</v>
      </c>
      <c r="G7171" s="9">
        <v>104</v>
      </c>
      <c r="H7171" s="9">
        <v>85</v>
      </c>
      <c r="I7171" s="9">
        <v>118</v>
      </c>
      <c r="J7171" s="9">
        <v>103</v>
      </c>
      <c r="K7171" s="9">
        <v>101</v>
      </c>
      <c r="L7171" s="9">
        <v>113</v>
      </c>
      <c r="M7171" s="9">
        <v>161</v>
      </c>
      <c r="N7171" s="9">
        <v>172</v>
      </c>
      <c r="O7171" s="9">
        <v>174</v>
      </c>
      <c r="P7171" s="9">
        <v>173</v>
      </c>
      <c r="Q7171" s="9">
        <v>95</v>
      </c>
      <c r="R7171" s="9">
        <v>43</v>
      </c>
      <c r="S7171" s="9">
        <v>43</v>
      </c>
      <c r="T7171" s="9">
        <v>43</v>
      </c>
    </row>
    <row r="7172" spans="1:20" x14ac:dyDescent="0.35">
      <c r="A7172">
        <f t="shared" si="225"/>
        <v>7172</v>
      </c>
      <c r="B7172" s="3" t="s">
        <v>72</v>
      </c>
      <c r="C7172" s="3" t="s">
        <v>77</v>
      </c>
      <c r="D7172" s="3" t="s">
        <v>31</v>
      </c>
      <c r="E7172">
        <v>2020</v>
      </c>
      <c r="F7172" s="3" t="str">
        <f t="shared" si="224"/>
        <v>CGenTHOM F2020</v>
      </c>
      <c r="G7172" s="9">
        <v>52</v>
      </c>
      <c r="H7172" s="9">
        <v>73</v>
      </c>
      <c r="I7172" s="9">
        <v>67</v>
      </c>
      <c r="J7172" s="9">
        <v>60</v>
      </c>
      <c r="K7172" s="9">
        <v>52</v>
      </c>
      <c r="L7172" s="9">
        <v>55</v>
      </c>
      <c r="M7172" s="9">
        <v>85</v>
      </c>
      <c r="N7172" s="9">
        <v>77</v>
      </c>
      <c r="O7172" s="9">
        <v>73</v>
      </c>
      <c r="P7172" s="9">
        <v>65</v>
      </c>
      <c r="Q7172" s="9">
        <v>80</v>
      </c>
      <c r="R7172" s="9">
        <v>58</v>
      </c>
      <c r="S7172" s="9">
        <v>43</v>
      </c>
      <c r="T7172" s="9">
        <v>54</v>
      </c>
    </row>
    <row r="7173" spans="1:20" x14ac:dyDescent="0.35">
      <c r="A7173">
        <f t="shared" si="225"/>
        <v>7173</v>
      </c>
      <c r="B7173" s="3" t="s">
        <v>72</v>
      </c>
      <c r="C7173" s="3" t="s">
        <v>77</v>
      </c>
      <c r="D7173" s="3" t="s">
        <v>31</v>
      </c>
      <c r="E7173">
        <v>2021</v>
      </c>
      <c r="F7173" s="3" t="str">
        <f t="shared" si="224"/>
        <v>CGenTHOM F2021</v>
      </c>
      <c r="G7173" s="9">
        <v>54</v>
      </c>
      <c r="H7173" s="9">
        <v>56</v>
      </c>
      <c r="I7173" s="9">
        <v>66</v>
      </c>
      <c r="J7173" s="9">
        <v>66</v>
      </c>
      <c r="K7173" s="9">
        <v>71</v>
      </c>
      <c r="L7173" s="9">
        <v>83</v>
      </c>
      <c r="M7173" s="9">
        <v>82</v>
      </c>
      <c r="N7173" s="9">
        <v>72</v>
      </c>
      <c r="O7173" s="9">
        <v>66</v>
      </c>
      <c r="P7173" s="9">
        <v>66</v>
      </c>
      <c r="Q7173" s="9">
        <v>71</v>
      </c>
      <c r="R7173" s="9">
        <v>81</v>
      </c>
      <c r="S7173" s="9">
        <v>66</v>
      </c>
      <c r="T7173" s="9">
        <v>66</v>
      </c>
    </row>
    <row r="7174" spans="1:20" x14ac:dyDescent="0.35">
      <c r="A7174">
        <f t="shared" si="225"/>
        <v>7174</v>
      </c>
      <c r="B7174" s="3" t="s">
        <v>72</v>
      </c>
      <c r="C7174" s="3" t="s">
        <v>77</v>
      </c>
      <c r="D7174" s="3" t="s">
        <v>31</v>
      </c>
      <c r="E7174">
        <v>2022</v>
      </c>
      <c r="F7174" s="3" t="str">
        <f t="shared" si="224"/>
        <v>CGenTHOM F2022</v>
      </c>
      <c r="G7174" s="9">
        <v>56</v>
      </c>
      <c r="H7174" s="9">
        <v>53</v>
      </c>
      <c r="I7174" s="9">
        <v>65</v>
      </c>
      <c r="J7174" s="9">
        <v>80</v>
      </c>
      <c r="K7174" s="9">
        <v>83</v>
      </c>
      <c r="L7174" s="9">
        <v>76</v>
      </c>
      <c r="M7174" s="9">
        <v>73</v>
      </c>
      <c r="N7174" s="9">
        <v>76</v>
      </c>
      <c r="O7174" s="9">
        <v>71</v>
      </c>
      <c r="P7174" s="9">
        <v>84</v>
      </c>
      <c r="Q7174" s="9">
        <v>49</v>
      </c>
      <c r="R7174" s="9">
        <v>27</v>
      </c>
      <c r="S7174" s="9">
        <v>27</v>
      </c>
      <c r="T7174" s="9">
        <v>32</v>
      </c>
    </row>
    <row r="7175" spans="1:20" x14ac:dyDescent="0.35">
      <c r="A7175">
        <f t="shared" si="225"/>
        <v>7175</v>
      </c>
      <c r="B7175" s="3" t="s">
        <v>72</v>
      </c>
      <c r="C7175" s="3" t="s">
        <v>77</v>
      </c>
      <c r="D7175" s="3" t="s">
        <v>31</v>
      </c>
      <c r="E7175">
        <v>2023</v>
      </c>
      <c r="F7175" s="3" t="str">
        <f t="shared" si="224"/>
        <v>CGenTHOM F2023</v>
      </c>
      <c r="G7175" s="9">
        <v>31</v>
      </c>
      <c r="H7175" s="9">
        <v>44</v>
      </c>
      <c r="I7175" s="9">
        <v>51</v>
      </c>
      <c r="J7175" s="9">
        <v>61</v>
      </c>
      <c r="K7175" s="9">
        <v>58</v>
      </c>
      <c r="L7175" s="9">
        <v>53</v>
      </c>
      <c r="M7175" s="9">
        <v>69</v>
      </c>
      <c r="N7175" s="9">
        <v>81</v>
      </c>
      <c r="O7175" s="9">
        <v>80</v>
      </c>
      <c r="P7175" s="9">
        <v>75</v>
      </c>
      <c r="Q7175" s="9">
        <v>84</v>
      </c>
      <c r="R7175" s="9">
        <v>52</v>
      </c>
      <c r="S7175" s="9">
        <v>45</v>
      </c>
      <c r="T7175" s="9">
        <v>52</v>
      </c>
    </row>
    <row r="7176" spans="1:20" x14ac:dyDescent="0.35">
      <c r="A7176">
        <f t="shared" si="225"/>
        <v>7176</v>
      </c>
      <c r="B7176" s="3" t="s">
        <v>72</v>
      </c>
      <c r="C7176" s="3" t="s">
        <v>77</v>
      </c>
      <c r="D7176" s="3" t="s">
        <v>31</v>
      </c>
      <c r="E7176">
        <v>2024</v>
      </c>
      <c r="F7176" s="3" t="str">
        <f t="shared" si="224"/>
        <v>CGenTHOM F2024</v>
      </c>
      <c r="G7176" s="9">
        <v>54</v>
      </c>
      <c r="H7176" s="9">
        <v>61</v>
      </c>
      <c r="I7176" s="9">
        <v>67</v>
      </c>
      <c r="J7176" s="9">
        <v>77</v>
      </c>
      <c r="K7176" s="9">
        <v>63</v>
      </c>
      <c r="L7176" s="9">
        <v>57</v>
      </c>
      <c r="M7176" s="9">
        <v>56</v>
      </c>
      <c r="N7176" s="9">
        <v>76</v>
      </c>
      <c r="O7176" s="9">
        <v>69</v>
      </c>
      <c r="P7176" s="9">
        <v>80</v>
      </c>
      <c r="Q7176" s="9">
        <v>58</v>
      </c>
      <c r="R7176" s="9">
        <v>53</v>
      </c>
      <c r="S7176" s="9">
        <v>35</v>
      </c>
      <c r="T7176" s="9">
        <v>47</v>
      </c>
    </row>
    <row r="7177" spans="1:20" x14ac:dyDescent="0.35">
      <c r="A7177">
        <f t="shared" si="225"/>
        <v>7177</v>
      </c>
      <c r="B7177" s="3" t="s">
        <v>72</v>
      </c>
      <c r="C7177" s="3" t="s">
        <v>77</v>
      </c>
      <c r="D7177" s="3" t="s">
        <v>31</v>
      </c>
      <c r="E7177">
        <v>2025</v>
      </c>
      <c r="F7177" s="3" t="str">
        <f t="shared" si="224"/>
        <v>CGenTHOM F2025</v>
      </c>
      <c r="G7177" s="9">
        <v>49</v>
      </c>
      <c r="H7177" s="9">
        <v>49</v>
      </c>
      <c r="I7177" s="9">
        <v>50</v>
      </c>
      <c r="J7177" s="9">
        <v>83</v>
      </c>
      <c r="K7177" s="9">
        <v>85</v>
      </c>
      <c r="L7177" s="9">
        <v>84</v>
      </c>
      <c r="M7177" s="9">
        <v>85</v>
      </c>
      <c r="N7177" s="9">
        <v>75</v>
      </c>
      <c r="O7177" s="9">
        <v>64</v>
      </c>
      <c r="P7177" s="9">
        <v>74</v>
      </c>
      <c r="Q7177" s="9">
        <v>61</v>
      </c>
      <c r="R7177" s="9">
        <v>41</v>
      </c>
      <c r="S7177" s="9">
        <v>33</v>
      </c>
      <c r="T7177" s="9">
        <v>50</v>
      </c>
    </row>
    <row r="7178" spans="1:20" x14ac:dyDescent="0.35">
      <c r="A7178">
        <f t="shared" si="225"/>
        <v>7178</v>
      </c>
      <c r="B7178" s="3" t="s">
        <v>72</v>
      </c>
      <c r="C7178" s="3" t="s">
        <v>77</v>
      </c>
      <c r="D7178" s="3" t="s">
        <v>31</v>
      </c>
      <c r="E7178">
        <v>2026</v>
      </c>
      <c r="F7178" s="3" t="str">
        <f t="shared" si="224"/>
        <v>CGenTHOM F2026</v>
      </c>
      <c r="G7178" s="9">
        <v>51</v>
      </c>
      <c r="H7178" s="9">
        <v>57</v>
      </c>
      <c r="I7178" s="9">
        <v>84</v>
      </c>
      <c r="J7178" s="9">
        <v>80</v>
      </c>
      <c r="K7178" s="9">
        <v>71</v>
      </c>
      <c r="L7178" s="9">
        <v>67</v>
      </c>
      <c r="M7178" s="9">
        <v>85</v>
      </c>
      <c r="N7178" s="9">
        <v>78</v>
      </c>
      <c r="O7178" s="9">
        <v>70</v>
      </c>
      <c r="P7178" s="9">
        <v>73</v>
      </c>
      <c r="Q7178" s="9">
        <v>65</v>
      </c>
      <c r="R7178" s="9">
        <v>51</v>
      </c>
      <c r="S7178" s="9">
        <v>36</v>
      </c>
      <c r="T7178" s="9">
        <v>41</v>
      </c>
    </row>
    <row r="7179" spans="1:20" x14ac:dyDescent="0.35">
      <c r="A7179">
        <f t="shared" si="225"/>
        <v>7179</v>
      </c>
      <c r="B7179" s="3" t="s">
        <v>72</v>
      </c>
      <c r="C7179" s="3" t="s">
        <v>77</v>
      </c>
      <c r="D7179" s="3" t="s">
        <v>31</v>
      </c>
      <c r="E7179">
        <v>2027</v>
      </c>
      <c r="F7179" s="3" t="str">
        <f t="shared" si="224"/>
        <v>CGenTHOM F2027</v>
      </c>
      <c r="G7179" s="9">
        <v>46</v>
      </c>
      <c r="H7179" s="9">
        <v>45</v>
      </c>
      <c r="I7179" s="9">
        <v>49</v>
      </c>
      <c r="J7179" s="9">
        <v>44</v>
      </c>
      <c r="K7179" s="9">
        <v>47</v>
      </c>
      <c r="L7179" s="9">
        <v>47</v>
      </c>
      <c r="M7179" s="9">
        <v>57</v>
      </c>
      <c r="N7179" s="9">
        <v>81</v>
      </c>
      <c r="O7179" s="9">
        <v>74</v>
      </c>
      <c r="P7179" s="9">
        <v>81</v>
      </c>
      <c r="Q7179" s="9">
        <v>52</v>
      </c>
      <c r="R7179" s="9">
        <v>40</v>
      </c>
      <c r="S7179" s="9">
        <v>23</v>
      </c>
      <c r="T7179" s="9">
        <v>47</v>
      </c>
    </row>
    <row r="7180" spans="1:20" x14ac:dyDescent="0.35">
      <c r="A7180">
        <f t="shared" si="225"/>
        <v>7180</v>
      </c>
      <c r="B7180" s="3" t="s">
        <v>72</v>
      </c>
      <c r="C7180" s="3" t="s">
        <v>77</v>
      </c>
      <c r="D7180" s="3" t="s">
        <v>31</v>
      </c>
      <c r="E7180">
        <v>2028</v>
      </c>
      <c r="F7180" s="3" t="str">
        <f t="shared" si="224"/>
        <v>CGenTHOM F2028</v>
      </c>
      <c r="G7180" s="9">
        <v>46</v>
      </c>
      <c r="H7180" s="9">
        <v>41</v>
      </c>
      <c r="I7180" s="9">
        <v>49</v>
      </c>
      <c r="J7180" s="9">
        <v>45</v>
      </c>
      <c r="K7180" s="9">
        <v>65</v>
      </c>
      <c r="L7180" s="9">
        <v>61</v>
      </c>
      <c r="M7180" s="9">
        <v>58</v>
      </c>
      <c r="N7180" s="9">
        <v>67</v>
      </c>
      <c r="O7180" s="9">
        <v>67</v>
      </c>
      <c r="P7180" s="9">
        <v>65</v>
      </c>
      <c r="Q7180" s="9">
        <v>81</v>
      </c>
      <c r="R7180" s="9">
        <v>50</v>
      </c>
      <c r="S7180" s="9">
        <v>40</v>
      </c>
      <c r="T7180" s="9">
        <v>48</v>
      </c>
    </row>
    <row r="7181" spans="1:20" x14ac:dyDescent="0.35">
      <c r="A7181">
        <f t="shared" si="225"/>
        <v>7181</v>
      </c>
      <c r="B7181" s="3" t="s">
        <v>72</v>
      </c>
      <c r="C7181" s="3" t="s">
        <v>77</v>
      </c>
      <c r="D7181" s="3" t="s">
        <v>31</v>
      </c>
      <c r="E7181">
        <v>2029</v>
      </c>
      <c r="F7181" s="3" t="str">
        <f t="shared" si="224"/>
        <v>CGenTHOM F2029</v>
      </c>
      <c r="G7181" s="9">
        <v>58</v>
      </c>
      <c r="H7181" s="9">
        <v>43</v>
      </c>
      <c r="I7181" s="9">
        <v>59</v>
      </c>
      <c r="J7181" s="9">
        <v>52</v>
      </c>
      <c r="K7181" s="9">
        <v>51</v>
      </c>
      <c r="L7181" s="9">
        <v>59</v>
      </c>
      <c r="M7181" s="9">
        <v>84</v>
      </c>
      <c r="N7181" s="9">
        <v>80</v>
      </c>
      <c r="O7181" s="9">
        <v>78</v>
      </c>
      <c r="P7181" s="9">
        <v>83</v>
      </c>
      <c r="Q7181" s="9">
        <v>54</v>
      </c>
      <c r="R7181" s="9">
        <v>28</v>
      </c>
      <c r="S7181" s="9">
        <v>25</v>
      </c>
      <c r="T7181" s="9">
        <v>35</v>
      </c>
    </row>
    <row r="7182" spans="1:20" x14ac:dyDescent="0.35">
      <c r="A7182">
        <f t="shared" si="225"/>
        <v>7182</v>
      </c>
      <c r="B7182" s="3" t="s">
        <v>72</v>
      </c>
      <c r="C7182" s="3" t="s">
        <v>77</v>
      </c>
      <c r="D7182" s="3" t="s">
        <v>32</v>
      </c>
      <c r="E7182">
        <v>2020</v>
      </c>
      <c r="F7182" s="3" t="str">
        <f t="shared" si="224"/>
        <v>CGenNOXON2020</v>
      </c>
      <c r="G7182" s="9">
        <v>131</v>
      </c>
      <c r="H7182" s="9">
        <v>221</v>
      </c>
      <c r="I7182" s="9">
        <v>194</v>
      </c>
      <c r="J7182" s="9">
        <v>161</v>
      </c>
      <c r="K7182" s="9">
        <v>135</v>
      </c>
      <c r="L7182" s="9">
        <v>141</v>
      </c>
      <c r="M7182" s="9">
        <v>264</v>
      </c>
      <c r="N7182" s="9">
        <v>405</v>
      </c>
      <c r="O7182" s="9">
        <v>497</v>
      </c>
      <c r="P7182" s="9">
        <v>525</v>
      </c>
      <c r="Q7182" s="9">
        <v>340</v>
      </c>
      <c r="R7182" s="9">
        <v>152</v>
      </c>
      <c r="S7182" s="9">
        <v>100</v>
      </c>
      <c r="T7182" s="9">
        <v>138</v>
      </c>
    </row>
    <row r="7183" spans="1:20" x14ac:dyDescent="0.35">
      <c r="A7183">
        <f t="shared" si="225"/>
        <v>7183</v>
      </c>
      <c r="B7183" s="3" t="s">
        <v>72</v>
      </c>
      <c r="C7183" s="3" t="s">
        <v>77</v>
      </c>
      <c r="D7183" s="3" t="s">
        <v>32</v>
      </c>
      <c r="E7183">
        <v>2021</v>
      </c>
      <c r="F7183" s="3" t="str">
        <f t="shared" si="224"/>
        <v>CGenNOXON2021</v>
      </c>
      <c r="G7183" s="9">
        <v>137</v>
      </c>
      <c r="H7183" s="9">
        <v>145</v>
      </c>
      <c r="I7183" s="9">
        <v>184</v>
      </c>
      <c r="J7183" s="9">
        <v>182</v>
      </c>
      <c r="K7183" s="9">
        <v>205</v>
      </c>
      <c r="L7183" s="9">
        <v>253</v>
      </c>
      <c r="M7183" s="9">
        <v>304</v>
      </c>
      <c r="N7183" s="9">
        <v>490</v>
      </c>
      <c r="O7183" s="9">
        <v>525</v>
      </c>
      <c r="P7183" s="9">
        <v>525</v>
      </c>
      <c r="Q7183" s="9">
        <v>511</v>
      </c>
      <c r="R7183" s="9">
        <v>312</v>
      </c>
      <c r="S7183" s="9">
        <v>178</v>
      </c>
      <c r="T7183" s="9">
        <v>180</v>
      </c>
    </row>
    <row r="7184" spans="1:20" x14ac:dyDescent="0.35">
      <c r="A7184">
        <f t="shared" si="225"/>
        <v>7184</v>
      </c>
      <c r="B7184" s="3" t="s">
        <v>72</v>
      </c>
      <c r="C7184" s="3" t="s">
        <v>77</v>
      </c>
      <c r="D7184" s="3" t="s">
        <v>32</v>
      </c>
      <c r="E7184">
        <v>2022</v>
      </c>
      <c r="F7184" s="3" t="str">
        <f t="shared" si="224"/>
        <v>CGenNOXON2022</v>
      </c>
      <c r="G7184" s="9">
        <v>145</v>
      </c>
      <c r="H7184" s="9">
        <v>136</v>
      </c>
      <c r="I7184" s="9">
        <v>179</v>
      </c>
      <c r="J7184" s="9">
        <v>345</v>
      </c>
      <c r="K7184" s="9">
        <v>292</v>
      </c>
      <c r="L7184" s="9">
        <v>222</v>
      </c>
      <c r="M7184" s="9">
        <v>212</v>
      </c>
      <c r="N7184" s="9">
        <v>418</v>
      </c>
      <c r="O7184" s="9">
        <v>525</v>
      </c>
      <c r="P7184" s="9">
        <v>258</v>
      </c>
      <c r="Q7184" s="9">
        <v>122</v>
      </c>
      <c r="R7184" s="9">
        <v>56</v>
      </c>
      <c r="S7184" s="9">
        <v>56</v>
      </c>
      <c r="T7184" s="9">
        <v>68</v>
      </c>
    </row>
    <row r="7185" spans="1:20" x14ac:dyDescent="0.35">
      <c r="A7185">
        <f t="shared" si="225"/>
        <v>7185</v>
      </c>
      <c r="B7185" s="3" t="s">
        <v>72</v>
      </c>
      <c r="C7185" s="3" t="s">
        <v>77</v>
      </c>
      <c r="D7185" s="3" t="s">
        <v>32</v>
      </c>
      <c r="E7185">
        <v>2023</v>
      </c>
      <c r="F7185" s="3" t="str">
        <f t="shared" si="224"/>
        <v>CGenNOXON2023</v>
      </c>
      <c r="G7185" s="9">
        <v>65</v>
      </c>
      <c r="H7185" s="9">
        <v>106</v>
      </c>
      <c r="I7185" s="9">
        <v>125</v>
      </c>
      <c r="J7185" s="9">
        <v>172</v>
      </c>
      <c r="K7185" s="9">
        <v>161</v>
      </c>
      <c r="L7185" s="9">
        <v>134</v>
      </c>
      <c r="M7185" s="9">
        <v>203</v>
      </c>
      <c r="N7185" s="9">
        <v>314</v>
      </c>
      <c r="O7185" s="9">
        <v>345</v>
      </c>
      <c r="P7185" s="9">
        <v>425</v>
      </c>
      <c r="Q7185" s="9">
        <v>250</v>
      </c>
      <c r="R7185" s="9">
        <v>131</v>
      </c>
      <c r="S7185" s="9">
        <v>106</v>
      </c>
      <c r="T7185" s="9">
        <v>130</v>
      </c>
    </row>
    <row r="7186" spans="1:20" x14ac:dyDescent="0.35">
      <c r="A7186">
        <f t="shared" si="225"/>
        <v>7186</v>
      </c>
      <c r="B7186" s="3" t="s">
        <v>72</v>
      </c>
      <c r="C7186" s="3" t="s">
        <v>77</v>
      </c>
      <c r="D7186" s="3" t="s">
        <v>32</v>
      </c>
      <c r="E7186">
        <v>2024</v>
      </c>
      <c r="F7186" s="3" t="str">
        <f t="shared" si="224"/>
        <v>CGenNOXON2024</v>
      </c>
      <c r="G7186" s="9">
        <v>139</v>
      </c>
      <c r="H7186" s="9">
        <v>171</v>
      </c>
      <c r="I7186" s="9">
        <v>186</v>
      </c>
      <c r="J7186" s="9">
        <v>231</v>
      </c>
      <c r="K7186" s="9">
        <v>179</v>
      </c>
      <c r="L7186" s="9">
        <v>152</v>
      </c>
      <c r="M7186" s="9">
        <v>144</v>
      </c>
      <c r="N7186" s="9">
        <v>220</v>
      </c>
      <c r="O7186" s="9">
        <v>525</v>
      </c>
      <c r="P7186" s="9">
        <v>326</v>
      </c>
      <c r="Q7186" s="9">
        <v>154</v>
      </c>
      <c r="R7186" s="9">
        <v>135</v>
      </c>
      <c r="S7186" s="9">
        <v>76</v>
      </c>
      <c r="T7186" s="9">
        <v>112</v>
      </c>
    </row>
    <row r="7187" spans="1:20" x14ac:dyDescent="0.35">
      <c r="A7187">
        <f t="shared" si="225"/>
        <v>7187</v>
      </c>
      <c r="B7187" s="3" t="s">
        <v>72</v>
      </c>
      <c r="C7187" s="3" t="s">
        <v>77</v>
      </c>
      <c r="D7187" s="3" t="s">
        <v>32</v>
      </c>
      <c r="E7187">
        <v>2025</v>
      </c>
      <c r="F7187" s="3" t="str">
        <f t="shared" si="224"/>
        <v>CGenNOXON2025</v>
      </c>
      <c r="G7187" s="9">
        <v>118</v>
      </c>
      <c r="H7187" s="9">
        <v>119</v>
      </c>
      <c r="I7187" s="9">
        <v>123</v>
      </c>
      <c r="J7187" s="9">
        <v>308</v>
      </c>
      <c r="K7187" s="9">
        <v>265</v>
      </c>
      <c r="L7187" s="9">
        <v>272</v>
      </c>
      <c r="M7187" s="9">
        <v>249</v>
      </c>
      <c r="N7187" s="9">
        <v>432</v>
      </c>
      <c r="O7187" s="9">
        <v>525</v>
      </c>
      <c r="P7187" s="9">
        <v>450</v>
      </c>
      <c r="Q7187" s="9">
        <v>160</v>
      </c>
      <c r="R7187" s="9">
        <v>92</v>
      </c>
      <c r="S7187" s="9">
        <v>70</v>
      </c>
      <c r="T7187" s="9">
        <v>120</v>
      </c>
    </row>
    <row r="7188" spans="1:20" x14ac:dyDescent="0.35">
      <c r="A7188">
        <f t="shared" si="225"/>
        <v>7188</v>
      </c>
      <c r="B7188" s="3" t="s">
        <v>72</v>
      </c>
      <c r="C7188" s="3" t="s">
        <v>77</v>
      </c>
      <c r="D7188" s="3" t="s">
        <v>32</v>
      </c>
      <c r="E7188">
        <v>2026</v>
      </c>
      <c r="F7188" s="3" t="str">
        <f t="shared" si="224"/>
        <v>CGenNOXON2026</v>
      </c>
      <c r="G7188" s="9">
        <v>126</v>
      </c>
      <c r="H7188" s="9">
        <v>156</v>
      </c>
      <c r="I7188" s="9">
        <v>263</v>
      </c>
      <c r="J7188" s="9">
        <v>344</v>
      </c>
      <c r="K7188" s="9">
        <v>209</v>
      </c>
      <c r="L7188" s="9">
        <v>192</v>
      </c>
      <c r="M7188" s="9">
        <v>264</v>
      </c>
      <c r="N7188" s="9">
        <v>376</v>
      </c>
      <c r="O7188" s="9">
        <v>525</v>
      </c>
      <c r="P7188" s="9">
        <v>477</v>
      </c>
      <c r="Q7188" s="9">
        <v>179</v>
      </c>
      <c r="R7188" s="9">
        <v>127</v>
      </c>
      <c r="S7188" s="9">
        <v>80</v>
      </c>
      <c r="T7188" s="9">
        <v>93</v>
      </c>
    </row>
    <row r="7189" spans="1:20" x14ac:dyDescent="0.35">
      <c r="A7189">
        <f t="shared" si="225"/>
        <v>7189</v>
      </c>
      <c r="B7189" s="3" t="s">
        <v>72</v>
      </c>
      <c r="C7189" s="3" t="s">
        <v>77</v>
      </c>
      <c r="D7189" s="3" t="s">
        <v>32</v>
      </c>
      <c r="E7189">
        <v>2027</v>
      </c>
      <c r="F7189" s="3" t="str">
        <f t="shared" si="224"/>
        <v>CGenNOXON2027</v>
      </c>
      <c r="G7189" s="9">
        <v>107</v>
      </c>
      <c r="H7189" s="9">
        <v>108</v>
      </c>
      <c r="I7189" s="9">
        <v>119</v>
      </c>
      <c r="J7189" s="9">
        <v>101</v>
      </c>
      <c r="K7189" s="9">
        <v>115</v>
      </c>
      <c r="L7189" s="9">
        <v>108</v>
      </c>
      <c r="M7189" s="9">
        <v>149</v>
      </c>
      <c r="N7189" s="9">
        <v>331</v>
      </c>
      <c r="O7189" s="9">
        <v>471</v>
      </c>
      <c r="P7189" s="9">
        <v>319</v>
      </c>
      <c r="Q7189" s="9">
        <v>135</v>
      </c>
      <c r="R7189" s="9">
        <v>92</v>
      </c>
      <c r="S7189" s="9">
        <v>48</v>
      </c>
      <c r="T7189" s="9">
        <v>112</v>
      </c>
    </row>
    <row r="7190" spans="1:20" x14ac:dyDescent="0.35">
      <c r="A7190">
        <f t="shared" si="225"/>
        <v>7190</v>
      </c>
      <c r="B7190" s="3" t="s">
        <v>72</v>
      </c>
      <c r="C7190" s="3" t="s">
        <v>77</v>
      </c>
      <c r="D7190" s="3" t="s">
        <v>32</v>
      </c>
      <c r="E7190">
        <v>2028</v>
      </c>
      <c r="F7190" s="3" t="str">
        <f t="shared" si="224"/>
        <v>CGenNOXON2028</v>
      </c>
      <c r="G7190" s="9">
        <v>107</v>
      </c>
      <c r="H7190" s="9">
        <v>93</v>
      </c>
      <c r="I7190" s="9">
        <v>117</v>
      </c>
      <c r="J7190" s="9">
        <v>104</v>
      </c>
      <c r="K7190" s="9">
        <v>179</v>
      </c>
      <c r="L7190" s="9">
        <v>161</v>
      </c>
      <c r="M7190" s="9">
        <v>155</v>
      </c>
      <c r="N7190" s="9">
        <v>187</v>
      </c>
      <c r="O7190" s="9">
        <v>525</v>
      </c>
      <c r="P7190" s="9">
        <v>525</v>
      </c>
      <c r="Q7190" s="9">
        <v>242</v>
      </c>
      <c r="R7190" s="9">
        <v>124</v>
      </c>
      <c r="S7190" s="9">
        <v>89</v>
      </c>
      <c r="T7190" s="9">
        <v>113</v>
      </c>
    </row>
    <row r="7191" spans="1:20" x14ac:dyDescent="0.35">
      <c r="A7191">
        <f t="shared" si="225"/>
        <v>7191</v>
      </c>
      <c r="B7191" s="3" t="s">
        <v>72</v>
      </c>
      <c r="C7191" s="3" t="s">
        <v>77</v>
      </c>
      <c r="D7191" s="3" t="s">
        <v>32</v>
      </c>
      <c r="E7191">
        <v>2029</v>
      </c>
      <c r="F7191" s="3" t="str">
        <f t="shared" si="224"/>
        <v>CGenNOXON2029</v>
      </c>
      <c r="G7191" s="9">
        <v>152</v>
      </c>
      <c r="H7191" s="9">
        <v>100</v>
      </c>
      <c r="I7191" s="9">
        <v>156</v>
      </c>
      <c r="J7191" s="9">
        <v>128</v>
      </c>
      <c r="K7191" s="9">
        <v>133</v>
      </c>
      <c r="L7191" s="9">
        <v>158</v>
      </c>
      <c r="M7191" s="9">
        <v>285</v>
      </c>
      <c r="N7191" s="9">
        <v>337</v>
      </c>
      <c r="O7191" s="9">
        <v>383</v>
      </c>
      <c r="P7191" s="9">
        <v>254</v>
      </c>
      <c r="Q7191" s="9">
        <v>141</v>
      </c>
      <c r="R7191" s="9">
        <v>59</v>
      </c>
      <c r="S7191" s="9">
        <v>52</v>
      </c>
      <c r="T7191" s="9">
        <v>77</v>
      </c>
    </row>
    <row r="7192" spans="1:20" x14ac:dyDescent="0.35">
      <c r="A7192">
        <f t="shared" si="225"/>
        <v>7192</v>
      </c>
      <c r="B7192" s="3" t="s">
        <v>72</v>
      </c>
      <c r="C7192" s="3" t="s">
        <v>77</v>
      </c>
      <c r="D7192" s="3" t="s">
        <v>33</v>
      </c>
      <c r="E7192">
        <v>2020</v>
      </c>
      <c r="F7192" s="3" t="str">
        <f t="shared" si="224"/>
        <v>CGenCAB G2020</v>
      </c>
      <c r="G7192" s="9">
        <v>90</v>
      </c>
      <c r="H7192" s="9">
        <v>158</v>
      </c>
      <c r="I7192" s="9">
        <v>137</v>
      </c>
      <c r="J7192" s="9">
        <v>111</v>
      </c>
      <c r="K7192" s="9">
        <v>93</v>
      </c>
      <c r="L7192" s="9">
        <v>97</v>
      </c>
      <c r="M7192" s="9">
        <v>188</v>
      </c>
      <c r="N7192" s="9">
        <v>261</v>
      </c>
      <c r="O7192" s="9">
        <v>256</v>
      </c>
      <c r="P7192" s="9">
        <v>245</v>
      </c>
      <c r="Q7192" s="9">
        <v>225</v>
      </c>
      <c r="R7192" s="9">
        <v>107</v>
      </c>
      <c r="S7192" s="9">
        <v>72</v>
      </c>
      <c r="T7192" s="9">
        <v>96</v>
      </c>
    </row>
    <row r="7193" spans="1:20" x14ac:dyDescent="0.35">
      <c r="A7193">
        <f t="shared" si="225"/>
        <v>7193</v>
      </c>
      <c r="B7193" s="3" t="s">
        <v>72</v>
      </c>
      <c r="C7193" s="3" t="s">
        <v>77</v>
      </c>
      <c r="D7193" s="3" t="s">
        <v>33</v>
      </c>
      <c r="E7193">
        <v>2021</v>
      </c>
      <c r="F7193" s="3" t="str">
        <f t="shared" si="224"/>
        <v>CGenCAB G2021</v>
      </c>
      <c r="G7193" s="9">
        <v>95</v>
      </c>
      <c r="H7193" s="9">
        <v>101</v>
      </c>
      <c r="I7193" s="9">
        <v>129</v>
      </c>
      <c r="J7193" s="9">
        <v>126</v>
      </c>
      <c r="K7193" s="9">
        <v>139</v>
      </c>
      <c r="L7193" s="9">
        <v>173</v>
      </c>
      <c r="M7193" s="9">
        <v>210</v>
      </c>
      <c r="N7193" s="9">
        <v>256</v>
      </c>
      <c r="O7193" s="9">
        <v>246</v>
      </c>
      <c r="P7193" s="9">
        <v>247</v>
      </c>
      <c r="Q7193" s="9">
        <v>256</v>
      </c>
      <c r="R7193" s="9">
        <v>205</v>
      </c>
      <c r="S7193" s="9">
        <v>126</v>
      </c>
      <c r="T7193" s="9">
        <v>125</v>
      </c>
    </row>
    <row r="7194" spans="1:20" x14ac:dyDescent="0.35">
      <c r="A7194">
        <f t="shared" si="225"/>
        <v>7194</v>
      </c>
      <c r="B7194" s="3" t="s">
        <v>72</v>
      </c>
      <c r="C7194" s="3" t="s">
        <v>77</v>
      </c>
      <c r="D7194" s="3" t="s">
        <v>33</v>
      </c>
      <c r="E7194">
        <v>2022</v>
      </c>
      <c r="F7194" s="3" t="str">
        <f t="shared" si="224"/>
        <v>CGenCAB G2022</v>
      </c>
      <c r="G7194" s="9">
        <v>101</v>
      </c>
      <c r="H7194" s="9">
        <v>97</v>
      </c>
      <c r="I7194" s="9">
        <v>126</v>
      </c>
      <c r="J7194" s="9">
        <v>231</v>
      </c>
      <c r="K7194" s="9">
        <v>198</v>
      </c>
      <c r="L7194" s="9">
        <v>154</v>
      </c>
      <c r="M7194" s="9">
        <v>152</v>
      </c>
      <c r="N7194" s="9">
        <v>261</v>
      </c>
      <c r="O7194" s="9">
        <v>255</v>
      </c>
      <c r="P7194" s="9">
        <v>176</v>
      </c>
      <c r="Q7194" s="9">
        <v>87</v>
      </c>
      <c r="R7194" s="9">
        <v>39</v>
      </c>
      <c r="S7194" s="9">
        <v>39</v>
      </c>
      <c r="T7194" s="9">
        <v>47</v>
      </c>
    </row>
    <row r="7195" spans="1:20" x14ac:dyDescent="0.35">
      <c r="A7195">
        <f t="shared" si="225"/>
        <v>7195</v>
      </c>
      <c r="B7195" s="3" t="s">
        <v>72</v>
      </c>
      <c r="C7195" s="3" t="s">
        <v>77</v>
      </c>
      <c r="D7195" s="3" t="s">
        <v>33</v>
      </c>
      <c r="E7195">
        <v>2023</v>
      </c>
      <c r="F7195" s="3" t="str">
        <f t="shared" si="224"/>
        <v>CGenCAB G2023</v>
      </c>
      <c r="G7195" s="9">
        <v>44</v>
      </c>
      <c r="H7195" s="9">
        <v>75</v>
      </c>
      <c r="I7195" s="9">
        <v>86</v>
      </c>
      <c r="J7195" s="9">
        <v>123</v>
      </c>
      <c r="K7195" s="9">
        <v>113</v>
      </c>
      <c r="L7195" s="9">
        <v>96</v>
      </c>
      <c r="M7195" s="9">
        <v>146</v>
      </c>
      <c r="N7195" s="9">
        <v>215</v>
      </c>
      <c r="O7195" s="9">
        <v>228</v>
      </c>
      <c r="P7195" s="9">
        <v>261</v>
      </c>
      <c r="Q7195" s="9">
        <v>169</v>
      </c>
      <c r="R7195" s="9">
        <v>92</v>
      </c>
      <c r="S7195" s="9">
        <v>76</v>
      </c>
      <c r="T7195" s="9">
        <v>91</v>
      </c>
    </row>
    <row r="7196" spans="1:20" x14ac:dyDescent="0.35">
      <c r="A7196">
        <f t="shared" si="225"/>
        <v>7196</v>
      </c>
      <c r="B7196" s="3" t="s">
        <v>72</v>
      </c>
      <c r="C7196" s="3" t="s">
        <v>77</v>
      </c>
      <c r="D7196" s="3" t="s">
        <v>33</v>
      </c>
      <c r="E7196">
        <v>2024</v>
      </c>
      <c r="F7196" s="3" t="str">
        <f t="shared" si="224"/>
        <v>CGenCAB G2024</v>
      </c>
      <c r="G7196" s="9">
        <v>97</v>
      </c>
      <c r="H7196" s="9">
        <v>123</v>
      </c>
      <c r="I7196" s="9">
        <v>129</v>
      </c>
      <c r="J7196" s="9">
        <v>161</v>
      </c>
      <c r="K7196" s="9">
        <v>126</v>
      </c>
      <c r="L7196" s="9">
        <v>107</v>
      </c>
      <c r="M7196" s="9">
        <v>104</v>
      </c>
      <c r="N7196" s="9">
        <v>155</v>
      </c>
      <c r="O7196" s="9">
        <v>253</v>
      </c>
      <c r="P7196" s="9">
        <v>214</v>
      </c>
      <c r="Q7196" s="9">
        <v>109</v>
      </c>
      <c r="R7196" s="9">
        <v>93</v>
      </c>
      <c r="S7196" s="9">
        <v>54</v>
      </c>
      <c r="T7196" s="9">
        <v>78</v>
      </c>
    </row>
    <row r="7197" spans="1:20" x14ac:dyDescent="0.35">
      <c r="A7197">
        <f t="shared" si="225"/>
        <v>7197</v>
      </c>
      <c r="B7197" s="3" t="s">
        <v>72</v>
      </c>
      <c r="C7197" s="3" t="s">
        <v>77</v>
      </c>
      <c r="D7197" s="3" t="s">
        <v>33</v>
      </c>
      <c r="E7197">
        <v>2025</v>
      </c>
      <c r="F7197" s="3" t="str">
        <f t="shared" si="224"/>
        <v>CGenCAB G2025</v>
      </c>
      <c r="G7197" s="9">
        <v>81</v>
      </c>
      <c r="H7197" s="9">
        <v>85</v>
      </c>
      <c r="I7197" s="9">
        <v>86</v>
      </c>
      <c r="J7197" s="9">
        <v>214</v>
      </c>
      <c r="K7197" s="9">
        <v>179</v>
      </c>
      <c r="L7197" s="9">
        <v>185</v>
      </c>
      <c r="M7197" s="9">
        <v>175</v>
      </c>
      <c r="N7197" s="9">
        <v>261</v>
      </c>
      <c r="O7197" s="9">
        <v>244</v>
      </c>
      <c r="P7197" s="9">
        <v>260</v>
      </c>
      <c r="Q7197" s="9">
        <v>113</v>
      </c>
      <c r="R7197" s="9">
        <v>65</v>
      </c>
      <c r="S7197" s="9">
        <v>50</v>
      </c>
      <c r="T7197" s="9">
        <v>85</v>
      </c>
    </row>
    <row r="7198" spans="1:20" x14ac:dyDescent="0.35">
      <c r="A7198">
        <f t="shared" si="225"/>
        <v>7198</v>
      </c>
      <c r="B7198" s="3" t="s">
        <v>72</v>
      </c>
      <c r="C7198" s="3" t="s">
        <v>77</v>
      </c>
      <c r="D7198" s="3" t="s">
        <v>33</v>
      </c>
      <c r="E7198">
        <v>2026</v>
      </c>
      <c r="F7198" s="3" t="str">
        <f t="shared" si="224"/>
        <v>CGenCAB G2026</v>
      </c>
      <c r="G7198" s="9">
        <v>88</v>
      </c>
      <c r="H7198" s="9">
        <v>114</v>
      </c>
      <c r="I7198" s="9">
        <v>183</v>
      </c>
      <c r="J7198" s="9">
        <v>232</v>
      </c>
      <c r="K7198" s="9">
        <v>145</v>
      </c>
      <c r="L7198" s="9">
        <v>137</v>
      </c>
      <c r="M7198" s="9">
        <v>188</v>
      </c>
      <c r="N7198" s="9">
        <v>249</v>
      </c>
      <c r="O7198" s="9">
        <v>254</v>
      </c>
      <c r="P7198" s="9">
        <v>259</v>
      </c>
      <c r="Q7198" s="9">
        <v>124</v>
      </c>
      <c r="R7198" s="9">
        <v>89</v>
      </c>
      <c r="S7198" s="9">
        <v>58</v>
      </c>
      <c r="T7198" s="9">
        <v>64</v>
      </c>
    </row>
    <row r="7199" spans="1:20" x14ac:dyDescent="0.35">
      <c r="A7199">
        <f t="shared" si="225"/>
        <v>7199</v>
      </c>
      <c r="B7199" s="3" t="s">
        <v>72</v>
      </c>
      <c r="C7199" s="3" t="s">
        <v>77</v>
      </c>
      <c r="D7199" s="3" t="s">
        <v>33</v>
      </c>
      <c r="E7199">
        <v>2027</v>
      </c>
      <c r="F7199" s="3" t="str">
        <f t="shared" si="224"/>
        <v>CGenCAB G2027</v>
      </c>
      <c r="G7199" s="9">
        <v>73</v>
      </c>
      <c r="H7199" s="9">
        <v>75</v>
      </c>
      <c r="I7199" s="9">
        <v>82</v>
      </c>
      <c r="J7199" s="9">
        <v>68</v>
      </c>
      <c r="K7199" s="9">
        <v>78</v>
      </c>
      <c r="L7199" s="9">
        <v>73</v>
      </c>
      <c r="M7199" s="9">
        <v>107</v>
      </c>
      <c r="N7199" s="9">
        <v>230</v>
      </c>
      <c r="O7199" s="9">
        <v>258</v>
      </c>
      <c r="P7199" s="9">
        <v>211</v>
      </c>
      <c r="Q7199" s="9">
        <v>96</v>
      </c>
      <c r="R7199" s="9">
        <v>65</v>
      </c>
      <c r="S7199" s="9">
        <v>34</v>
      </c>
      <c r="T7199" s="9">
        <v>78</v>
      </c>
    </row>
    <row r="7200" spans="1:20" x14ac:dyDescent="0.35">
      <c r="A7200">
        <f t="shared" si="225"/>
        <v>7200</v>
      </c>
      <c r="B7200" s="3" t="s">
        <v>72</v>
      </c>
      <c r="C7200" s="3" t="s">
        <v>77</v>
      </c>
      <c r="D7200" s="3" t="s">
        <v>33</v>
      </c>
      <c r="E7200">
        <v>2028</v>
      </c>
      <c r="F7200" s="3" t="str">
        <f t="shared" si="224"/>
        <v>CGenCAB G2028</v>
      </c>
      <c r="G7200" s="9">
        <v>73</v>
      </c>
      <c r="H7200" s="9">
        <v>63</v>
      </c>
      <c r="I7200" s="9">
        <v>81</v>
      </c>
      <c r="J7200" s="9">
        <v>71</v>
      </c>
      <c r="K7200" s="9">
        <v>121</v>
      </c>
      <c r="L7200" s="9">
        <v>111</v>
      </c>
      <c r="M7200" s="9">
        <v>112</v>
      </c>
      <c r="N7200" s="9">
        <v>139</v>
      </c>
      <c r="O7200" s="9">
        <v>248</v>
      </c>
      <c r="P7200" s="9">
        <v>246</v>
      </c>
      <c r="Q7200" s="9">
        <v>165</v>
      </c>
      <c r="R7200" s="9">
        <v>87</v>
      </c>
      <c r="S7200" s="9">
        <v>64</v>
      </c>
      <c r="T7200" s="9">
        <v>78</v>
      </c>
    </row>
    <row r="7201" spans="1:20" x14ac:dyDescent="0.35">
      <c r="A7201">
        <f t="shared" si="225"/>
        <v>7201</v>
      </c>
      <c r="B7201" s="3" t="s">
        <v>72</v>
      </c>
      <c r="C7201" s="3" t="s">
        <v>77</v>
      </c>
      <c r="D7201" s="3" t="s">
        <v>33</v>
      </c>
      <c r="E7201">
        <v>2029</v>
      </c>
      <c r="F7201" s="3" t="str">
        <f t="shared" si="224"/>
        <v>CGenCAB G2029</v>
      </c>
      <c r="G7201" s="9">
        <v>105</v>
      </c>
      <c r="H7201" s="9">
        <v>69</v>
      </c>
      <c r="I7201" s="9">
        <v>108</v>
      </c>
      <c r="J7201" s="9">
        <v>88</v>
      </c>
      <c r="K7201" s="9">
        <v>92</v>
      </c>
      <c r="L7201" s="9">
        <v>111</v>
      </c>
      <c r="M7201" s="9">
        <v>196</v>
      </c>
      <c r="N7201" s="9">
        <v>224</v>
      </c>
      <c r="O7201" s="9">
        <v>249</v>
      </c>
      <c r="P7201" s="9">
        <v>170</v>
      </c>
      <c r="Q7201" s="9">
        <v>98</v>
      </c>
      <c r="R7201" s="9">
        <v>40</v>
      </c>
      <c r="S7201" s="9">
        <v>36</v>
      </c>
      <c r="T7201" s="9">
        <v>53</v>
      </c>
    </row>
    <row r="7202" spans="1:20" x14ac:dyDescent="0.35">
      <c r="A7202">
        <f t="shared" si="225"/>
        <v>7202</v>
      </c>
      <c r="B7202" s="3" t="s">
        <v>72</v>
      </c>
      <c r="C7202" s="3" t="s">
        <v>77</v>
      </c>
      <c r="D7202" s="3" t="s">
        <v>34</v>
      </c>
      <c r="E7202">
        <v>2020</v>
      </c>
      <c r="F7202" s="3" t="str">
        <f t="shared" si="224"/>
        <v>CGenPRST L2020</v>
      </c>
      <c r="G7202" s="9">
        <v>0</v>
      </c>
      <c r="H7202" s="9">
        <v>0</v>
      </c>
      <c r="I7202" s="9">
        <v>0</v>
      </c>
      <c r="J7202" s="9">
        <v>0</v>
      </c>
      <c r="K7202" s="9">
        <v>0</v>
      </c>
      <c r="L7202" s="9">
        <v>0</v>
      </c>
      <c r="M7202" s="9">
        <v>0</v>
      </c>
      <c r="N7202" s="9">
        <v>0</v>
      </c>
      <c r="O7202" s="9">
        <v>0</v>
      </c>
      <c r="P7202" s="9">
        <v>0</v>
      </c>
      <c r="Q7202" s="9">
        <v>0</v>
      </c>
      <c r="R7202" s="9">
        <v>0</v>
      </c>
      <c r="S7202" s="9">
        <v>0</v>
      </c>
      <c r="T7202" s="9">
        <v>0</v>
      </c>
    </row>
    <row r="7203" spans="1:20" x14ac:dyDescent="0.35">
      <c r="A7203">
        <f t="shared" si="225"/>
        <v>7203</v>
      </c>
      <c r="B7203" s="3" t="s">
        <v>72</v>
      </c>
      <c r="C7203" s="3" t="s">
        <v>77</v>
      </c>
      <c r="D7203" s="3" t="s">
        <v>34</v>
      </c>
      <c r="E7203">
        <v>2021</v>
      </c>
      <c r="F7203" s="3" t="str">
        <f t="shared" si="224"/>
        <v>CGenPRST L2021</v>
      </c>
      <c r="G7203" s="9">
        <v>0</v>
      </c>
      <c r="H7203" s="9">
        <v>0</v>
      </c>
      <c r="I7203" s="9">
        <v>0</v>
      </c>
      <c r="J7203" s="9">
        <v>0</v>
      </c>
      <c r="K7203" s="9">
        <v>0</v>
      </c>
      <c r="L7203" s="9">
        <v>0</v>
      </c>
      <c r="M7203" s="9">
        <v>0</v>
      </c>
      <c r="N7203" s="9">
        <v>0</v>
      </c>
      <c r="O7203" s="9">
        <v>0</v>
      </c>
      <c r="P7203" s="9">
        <v>0</v>
      </c>
      <c r="Q7203" s="9">
        <v>0</v>
      </c>
      <c r="R7203" s="9">
        <v>0</v>
      </c>
      <c r="S7203" s="9">
        <v>0</v>
      </c>
      <c r="T7203" s="9">
        <v>0</v>
      </c>
    </row>
    <row r="7204" spans="1:20" x14ac:dyDescent="0.35">
      <c r="A7204">
        <f t="shared" si="225"/>
        <v>7204</v>
      </c>
      <c r="B7204" s="3" t="s">
        <v>72</v>
      </c>
      <c r="C7204" s="3" t="s">
        <v>77</v>
      </c>
      <c r="D7204" s="3" t="s">
        <v>34</v>
      </c>
      <c r="E7204">
        <v>2022</v>
      </c>
      <c r="F7204" s="3" t="str">
        <f t="shared" si="224"/>
        <v>CGenPRST L2022</v>
      </c>
      <c r="G7204" s="9">
        <v>0</v>
      </c>
      <c r="H7204" s="9">
        <v>0</v>
      </c>
      <c r="I7204" s="9">
        <v>0</v>
      </c>
      <c r="J7204" s="9">
        <v>0</v>
      </c>
      <c r="K7204" s="9">
        <v>0</v>
      </c>
      <c r="L7204" s="9">
        <v>0</v>
      </c>
      <c r="M7204" s="9">
        <v>0</v>
      </c>
      <c r="N7204" s="9">
        <v>0</v>
      </c>
      <c r="O7204" s="9">
        <v>0</v>
      </c>
      <c r="P7204" s="9">
        <v>0</v>
      </c>
      <c r="Q7204" s="9">
        <v>0</v>
      </c>
      <c r="R7204" s="9">
        <v>0</v>
      </c>
      <c r="S7204" s="9">
        <v>0</v>
      </c>
      <c r="T7204" s="9">
        <v>0</v>
      </c>
    </row>
    <row r="7205" spans="1:20" x14ac:dyDescent="0.35">
      <c r="A7205">
        <f t="shared" si="225"/>
        <v>7205</v>
      </c>
      <c r="B7205" s="3" t="s">
        <v>72</v>
      </c>
      <c r="C7205" s="3" t="s">
        <v>77</v>
      </c>
      <c r="D7205" s="3" t="s">
        <v>34</v>
      </c>
      <c r="E7205">
        <v>2023</v>
      </c>
      <c r="F7205" s="3" t="str">
        <f t="shared" si="224"/>
        <v>CGenPRST L2023</v>
      </c>
      <c r="G7205" s="9">
        <v>0</v>
      </c>
      <c r="H7205" s="9">
        <v>0</v>
      </c>
      <c r="I7205" s="9">
        <v>0</v>
      </c>
      <c r="J7205" s="9">
        <v>0</v>
      </c>
      <c r="K7205" s="9">
        <v>0</v>
      </c>
      <c r="L7205" s="9">
        <v>0</v>
      </c>
      <c r="M7205" s="9">
        <v>0</v>
      </c>
      <c r="N7205" s="9">
        <v>0</v>
      </c>
      <c r="O7205" s="9">
        <v>0</v>
      </c>
      <c r="P7205" s="9">
        <v>0</v>
      </c>
      <c r="Q7205" s="9">
        <v>0</v>
      </c>
      <c r="R7205" s="9">
        <v>0</v>
      </c>
      <c r="S7205" s="9">
        <v>0</v>
      </c>
      <c r="T7205" s="9">
        <v>0</v>
      </c>
    </row>
    <row r="7206" spans="1:20" x14ac:dyDescent="0.35">
      <c r="A7206">
        <f t="shared" si="225"/>
        <v>7206</v>
      </c>
      <c r="B7206" s="3" t="s">
        <v>72</v>
      </c>
      <c r="C7206" s="3" t="s">
        <v>77</v>
      </c>
      <c r="D7206" s="3" t="s">
        <v>34</v>
      </c>
      <c r="E7206">
        <v>2024</v>
      </c>
      <c r="F7206" s="3" t="str">
        <f t="shared" si="224"/>
        <v>CGenPRST L2024</v>
      </c>
      <c r="G7206" s="9">
        <v>0</v>
      </c>
      <c r="H7206" s="9">
        <v>0</v>
      </c>
      <c r="I7206" s="9">
        <v>0</v>
      </c>
      <c r="J7206" s="9">
        <v>0</v>
      </c>
      <c r="K7206" s="9">
        <v>0</v>
      </c>
      <c r="L7206" s="9">
        <v>0</v>
      </c>
      <c r="M7206" s="9">
        <v>0</v>
      </c>
      <c r="N7206" s="9">
        <v>0</v>
      </c>
      <c r="O7206" s="9">
        <v>0</v>
      </c>
      <c r="P7206" s="9">
        <v>0</v>
      </c>
      <c r="Q7206" s="9">
        <v>0</v>
      </c>
      <c r="R7206" s="9">
        <v>0</v>
      </c>
      <c r="S7206" s="9">
        <v>0</v>
      </c>
      <c r="T7206" s="9">
        <v>0</v>
      </c>
    </row>
    <row r="7207" spans="1:20" x14ac:dyDescent="0.35">
      <c r="A7207">
        <f t="shared" si="225"/>
        <v>7207</v>
      </c>
      <c r="B7207" s="3" t="s">
        <v>72</v>
      </c>
      <c r="C7207" s="3" t="s">
        <v>77</v>
      </c>
      <c r="D7207" s="3" t="s">
        <v>34</v>
      </c>
      <c r="E7207">
        <v>2025</v>
      </c>
      <c r="F7207" s="3" t="str">
        <f t="shared" si="224"/>
        <v>CGenPRST L2025</v>
      </c>
      <c r="G7207" s="9">
        <v>0</v>
      </c>
      <c r="H7207" s="9">
        <v>0</v>
      </c>
      <c r="I7207" s="9">
        <v>0</v>
      </c>
      <c r="J7207" s="9">
        <v>0</v>
      </c>
      <c r="K7207" s="9">
        <v>0</v>
      </c>
      <c r="L7207" s="9">
        <v>0</v>
      </c>
      <c r="M7207" s="9">
        <v>0</v>
      </c>
      <c r="N7207" s="9">
        <v>0</v>
      </c>
      <c r="O7207" s="9">
        <v>0</v>
      </c>
      <c r="P7207" s="9">
        <v>0</v>
      </c>
      <c r="Q7207" s="9">
        <v>0</v>
      </c>
      <c r="R7207" s="9">
        <v>0</v>
      </c>
      <c r="S7207" s="9">
        <v>0</v>
      </c>
      <c r="T7207" s="9">
        <v>0</v>
      </c>
    </row>
    <row r="7208" spans="1:20" x14ac:dyDescent="0.35">
      <c r="A7208">
        <f t="shared" si="225"/>
        <v>7208</v>
      </c>
      <c r="B7208" s="3" t="s">
        <v>72</v>
      </c>
      <c r="C7208" s="3" t="s">
        <v>77</v>
      </c>
      <c r="D7208" s="3" t="s">
        <v>34</v>
      </c>
      <c r="E7208">
        <v>2026</v>
      </c>
      <c r="F7208" s="3" t="str">
        <f t="shared" si="224"/>
        <v>CGenPRST L2026</v>
      </c>
      <c r="G7208" s="9">
        <v>0</v>
      </c>
      <c r="H7208" s="9">
        <v>0</v>
      </c>
      <c r="I7208" s="9">
        <v>0</v>
      </c>
      <c r="J7208" s="9">
        <v>0</v>
      </c>
      <c r="K7208" s="9">
        <v>0</v>
      </c>
      <c r="L7208" s="9">
        <v>0</v>
      </c>
      <c r="M7208" s="9">
        <v>0</v>
      </c>
      <c r="N7208" s="9">
        <v>0</v>
      </c>
      <c r="O7208" s="9">
        <v>0</v>
      </c>
      <c r="P7208" s="9">
        <v>0</v>
      </c>
      <c r="Q7208" s="9">
        <v>0</v>
      </c>
      <c r="R7208" s="9">
        <v>0</v>
      </c>
      <c r="S7208" s="9">
        <v>0</v>
      </c>
      <c r="T7208" s="9">
        <v>0</v>
      </c>
    </row>
    <row r="7209" spans="1:20" x14ac:dyDescent="0.35">
      <c r="A7209">
        <f t="shared" si="225"/>
        <v>7209</v>
      </c>
      <c r="B7209" s="3" t="s">
        <v>72</v>
      </c>
      <c r="C7209" s="3" t="s">
        <v>77</v>
      </c>
      <c r="D7209" s="3" t="s">
        <v>34</v>
      </c>
      <c r="E7209">
        <v>2027</v>
      </c>
      <c r="F7209" s="3" t="str">
        <f t="shared" si="224"/>
        <v>CGenPRST L2027</v>
      </c>
      <c r="G7209" s="9">
        <v>0</v>
      </c>
      <c r="H7209" s="9">
        <v>0</v>
      </c>
      <c r="I7209" s="9">
        <v>0</v>
      </c>
      <c r="J7209" s="9">
        <v>0</v>
      </c>
      <c r="K7209" s="9">
        <v>0</v>
      </c>
      <c r="L7209" s="9">
        <v>0</v>
      </c>
      <c r="M7209" s="9">
        <v>0</v>
      </c>
      <c r="N7209" s="9">
        <v>0</v>
      </c>
      <c r="O7209" s="9">
        <v>0</v>
      </c>
      <c r="P7209" s="9">
        <v>0</v>
      </c>
      <c r="Q7209" s="9">
        <v>0</v>
      </c>
      <c r="R7209" s="9">
        <v>0</v>
      </c>
      <c r="S7209" s="9">
        <v>0</v>
      </c>
      <c r="T7209" s="9">
        <v>0</v>
      </c>
    </row>
    <row r="7210" spans="1:20" x14ac:dyDescent="0.35">
      <c r="A7210">
        <f t="shared" si="225"/>
        <v>7210</v>
      </c>
      <c r="B7210" s="3" t="s">
        <v>72</v>
      </c>
      <c r="C7210" s="3" t="s">
        <v>77</v>
      </c>
      <c r="D7210" s="3" t="s">
        <v>34</v>
      </c>
      <c r="E7210">
        <v>2028</v>
      </c>
      <c r="F7210" s="3" t="str">
        <f t="shared" si="224"/>
        <v>CGenPRST L2028</v>
      </c>
      <c r="G7210" s="9">
        <v>0</v>
      </c>
      <c r="H7210" s="9">
        <v>0</v>
      </c>
      <c r="I7210" s="9">
        <v>0</v>
      </c>
      <c r="J7210" s="9">
        <v>0</v>
      </c>
      <c r="K7210" s="9">
        <v>0</v>
      </c>
      <c r="L7210" s="9">
        <v>0</v>
      </c>
      <c r="M7210" s="9">
        <v>0</v>
      </c>
      <c r="N7210" s="9">
        <v>0</v>
      </c>
      <c r="O7210" s="9">
        <v>0</v>
      </c>
      <c r="P7210" s="9">
        <v>0</v>
      </c>
      <c r="Q7210" s="9">
        <v>0</v>
      </c>
      <c r="R7210" s="9">
        <v>0</v>
      </c>
      <c r="S7210" s="9">
        <v>0</v>
      </c>
      <c r="T7210" s="9">
        <v>0</v>
      </c>
    </row>
    <row r="7211" spans="1:20" x14ac:dyDescent="0.35">
      <c r="A7211">
        <f t="shared" si="225"/>
        <v>7211</v>
      </c>
      <c r="B7211" s="3" t="s">
        <v>72</v>
      </c>
      <c r="C7211" s="3" t="s">
        <v>77</v>
      </c>
      <c r="D7211" s="3" t="s">
        <v>34</v>
      </c>
      <c r="E7211">
        <v>2029</v>
      </c>
      <c r="F7211" s="3" t="str">
        <f t="shared" si="224"/>
        <v>CGenPRST L2029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  <c r="S7211" s="9">
        <v>0</v>
      </c>
      <c r="T7211" s="9">
        <v>0</v>
      </c>
    </row>
    <row r="7212" spans="1:20" x14ac:dyDescent="0.35">
      <c r="A7212">
        <f t="shared" si="225"/>
        <v>7212</v>
      </c>
      <c r="B7212" s="3" t="s">
        <v>72</v>
      </c>
      <c r="C7212" s="3" t="s">
        <v>77</v>
      </c>
      <c r="D7212" s="3" t="s">
        <v>35</v>
      </c>
      <c r="E7212">
        <v>2020</v>
      </c>
      <c r="F7212" s="3" t="str">
        <f t="shared" si="224"/>
        <v>CGenALBENI2020</v>
      </c>
      <c r="G7212" s="9">
        <v>35</v>
      </c>
      <c r="H7212" s="9">
        <v>4</v>
      </c>
      <c r="I7212" s="9">
        <v>7</v>
      </c>
      <c r="J7212" s="9">
        <v>17</v>
      </c>
      <c r="K7212" s="9">
        <v>16</v>
      </c>
      <c r="L7212" s="9">
        <v>16</v>
      </c>
      <c r="M7212" s="9">
        <v>5</v>
      </c>
      <c r="N7212" s="9">
        <v>5</v>
      </c>
      <c r="O7212" s="9">
        <v>15</v>
      </c>
      <c r="P7212" s="9">
        <v>12</v>
      </c>
      <c r="Q7212" s="9">
        <v>29</v>
      </c>
      <c r="R7212" s="9">
        <v>21</v>
      </c>
      <c r="S7212" s="9">
        <v>21</v>
      </c>
      <c r="T7212" s="9">
        <v>21</v>
      </c>
    </row>
    <row r="7213" spans="1:20" x14ac:dyDescent="0.35">
      <c r="A7213">
        <f t="shared" si="225"/>
        <v>7213</v>
      </c>
      <c r="B7213" s="3" t="s">
        <v>72</v>
      </c>
      <c r="C7213" s="3" t="s">
        <v>77</v>
      </c>
      <c r="D7213" s="3" t="s">
        <v>35</v>
      </c>
      <c r="E7213">
        <v>2021</v>
      </c>
      <c r="F7213" s="3" t="str">
        <f t="shared" si="224"/>
        <v>CGenALBENI2021</v>
      </c>
      <c r="G7213" s="9">
        <v>34</v>
      </c>
      <c r="H7213" s="9">
        <v>19</v>
      </c>
      <c r="I7213" s="9">
        <v>17</v>
      </c>
      <c r="J7213" s="9">
        <v>16</v>
      </c>
      <c r="K7213" s="9">
        <v>14</v>
      </c>
      <c r="L7213" s="9">
        <v>5</v>
      </c>
      <c r="M7213" s="9">
        <v>4</v>
      </c>
      <c r="N7213" s="9">
        <v>5</v>
      </c>
      <c r="O7213" s="9">
        <v>7</v>
      </c>
      <c r="P7213" s="9">
        <v>16</v>
      </c>
      <c r="Q7213" s="9">
        <v>23</v>
      </c>
      <c r="R7213" s="9">
        <v>20</v>
      </c>
      <c r="S7213" s="9">
        <v>21</v>
      </c>
      <c r="T7213" s="9">
        <v>21</v>
      </c>
    </row>
    <row r="7214" spans="1:20" x14ac:dyDescent="0.35">
      <c r="A7214">
        <f t="shared" si="225"/>
        <v>7214</v>
      </c>
      <c r="B7214" s="3" t="s">
        <v>72</v>
      </c>
      <c r="C7214" s="3" t="s">
        <v>77</v>
      </c>
      <c r="D7214" s="3" t="s">
        <v>35</v>
      </c>
      <c r="E7214">
        <v>2022</v>
      </c>
      <c r="F7214" s="3" t="str">
        <f t="shared" si="224"/>
        <v>CGenALBENI2022</v>
      </c>
      <c r="G7214" s="9">
        <v>34</v>
      </c>
      <c r="H7214" s="9">
        <v>19</v>
      </c>
      <c r="I7214" s="9">
        <v>16</v>
      </c>
      <c r="J7214" s="9">
        <v>4</v>
      </c>
      <c r="K7214" s="9">
        <v>5</v>
      </c>
      <c r="L7214" s="9">
        <v>5</v>
      </c>
      <c r="M7214" s="9">
        <v>19</v>
      </c>
      <c r="N7214" s="9">
        <v>5</v>
      </c>
      <c r="O7214" s="9">
        <v>14</v>
      </c>
      <c r="P7214" s="9">
        <v>30</v>
      </c>
      <c r="Q7214" s="9">
        <v>27</v>
      </c>
      <c r="R7214" s="9">
        <v>15</v>
      </c>
      <c r="S7214" s="9">
        <v>15</v>
      </c>
      <c r="T7214" s="9">
        <v>20</v>
      </c>
    </row>
    <row r="7215" spans="1:20" x14ac:dyDescent="0.35">
      <c r="A7215">
        <f t="shared" si="225"/>
        <v>7215</v>
      </c>
      <c r="B7215" s="3" t="s">
        <v>72</v>
      </c>
      <c r="C7215" s="3" t="s">
        <v>77</v>
      </c>
      <c r="D7215" s="3" t="s">
        <v>35</v>
      </c>
      <c r="E7215">
        <v>2023</v>
      </c>
      <c r="F7215" s="3" t="str">
        <f t="shared" si="224"/>
        <v>CGenALBENI2023</v>
      </c>
      <c r="G7215" s="9">
        <v>29</v>
      </c>
      <c r="H7215" s="9">
        <v>18</v>
      </c>
      <c r="I7215" s="9">
        <v>16</v>
      </c>
      <c r="J7215" s="9">
        <v>14</v>
      </c>
      <c r="K7215" s="9">
        <v>17</v>
      </c>
      <c r="L7215" s="9">
        <v>17</v>
      </c>
      <c r="M7215" s="9">
        <v>20</v>
      </c>
      <c r="N7215" s="9">
        <v>16</v>
      </c>
      <c r="O7215" s="9">
        <v>29</v>
      </c>
      <c r="P7215" s="9">
        <v>24</v>
      </c>
      <c r="Q7215" s="9">
        <v>31</v>
      </c>
      <c r="R7215" s="9">
        <v>21</v>
      </c>
      <c r="S7215" s="9">
        <v>21</v>
      </c>
      <c r="T7215" s="9">
        <v>21</v>
      </c>
    </row>
    <row r="7216" spans="1:20" x14ac:dyDescent="0.35">
      <c r="A7216">
        <f t="shared" si="225"/>
        <v>7216</v>
      </c>
      <c r="B7216" s="3" t="s">
        <v>72</v>
      </c>
      <c r="C7216" s="3" t="s">
        <v>77</v>
      </c>
      <c r="D7216" s="3" t="s">
        <v>35</v>
      </c>
      <c r="E7216">
        <v>2024</v>
      </c>
      <c r="F7216" s="3" t="str">
        <f t="shared" si="224"/>
        <v>CGenALBENI2024</v>
      </c>
      <c r="G7216" s="9">
        <v>33</v>
      </c>
      <c r="H7216" s="9">
        <v>16</v>
      </c>
      <c r="I7216" s="9">
        <v>14</v>
      </c>
      <c r="J7216" s="9">
        <v>5</v>
      </c>
      <c r="K7216" s="9">
        <v>14</v>
      </c>
      <c r="L7216" s="9">
        <v>17</v>
      </c>
      <c r="M7216" s="9">
        <v>15</v>
      </c>
      <c r="N7216" s="9">
        <v>24</v>
      </c>
      <c r="O7216" s="9">
        <v>14</v>
      </c>
      <c r="P7216" s="9">
        <v>29</v>
      </c>
      <c r="Q7216" s="9">
        <v>31</v>
      </c>
      <c r="R7216" s="9">
        <v>21</v>
      </c>
      <c r="S7216" s="9">
        <v>19</v>
      </c>
      <c r="T7216" s="9">
        <v>21</v>
      </c>
    </row>
    <row r="7217" spans="1:20" x14ac:dyDescent="0.35">
      <c r="A7217">
        <f t="shared" si="225"/>
        <v>7217</v>
      </c>
      <c r="B7217" s="3" t="s">
        <v>72</v>
      </c>
      <c r="C7217" s="3" t="s">
        <v>77</v>
      </c>
      <c r="D7217" s="3" t="s">
        <v>35</v>
      </c>
      <c r="E7217">
        <v>2025</v>
      </c>
      <c r="F7217" s="3" t="str">
        <f t="shared" si="224"/>
        <v>CGenALBENI2025</v>
      </c>
      <c r="G7217" s="9">
        <v>34</v>
      </c>
      <c r="H7217" s="9">
        <v>18</v>
      </c>
      <c r="I7217" s="9">
        <v>15</v>
      </c>
      <c r="J7217" s="9">
        <v>4</v>
      </c>
      <c r="K7217" s="9">
        <v>4</v>
      </c>
      <c r="L7217" s="9">
        <v>5</v>
      </c>
      <c r="M7217" s="9">
        <v>12</v>
      </c>
      <c r="N7217" s="9">
        <v>5</v>
      </c>
      <c r="O7217" s="9">
        <v>7</v>
      </c>
      <c r="P7217" s="9">
        <v>24</v>
      </c>
      <c r="Q7217" s="9">
        <v>31</v>
      </c>
      <c r="R7217" s="9">
        <v>21</v>
      </c>
      <c r="S7217" s="9">
        <v>18</v>
      </c>
      <c r="T7217" s="9">
        <v>21</v>
      </c>
    </row>
    <row r="7218" spans="1:20" x14ac:dyDescent="0.35">
      <c r="A7218">
        <f t="shared" si="225"/>
        <v>7218</v>
      </c>
      <c r="B7218" s="3" t="s">
        <v>72</v>
      </c>
      <c r="C7218" s="3" t="s">
        <v>77</v>
      </c>
      <c r="D7218" s="3" t="s">
        <v>35</v>
      </c>
      <c r="E7218">
        <v>2026</v>
      </c>
      <c r="F7218" s="3" t="str">
        <f t="shared" si="224"/>
        <v>CGenALBENI2026</v>
      </c>
      <c r="G7218" s="9">
        <v>34</v>
      </c>
      <c r="H7218" s="9">
        <v>16</v>
      </c>
      <c r="I7218" s="9">
        <v>4</v>
      </c>
      <c r="J7218" s="9">
        <v>5</v>
      </c>
      <c r="K7218" s="9">
        <v>13</v>
      </c>
      <c r="L7218" s="9">
        <v>4</v>
      </c>
      <c r="M7218" s="9">
        <v>5</v>
      </c>
      <c r="N7218" s="9">
        <v>5</v>
      </c>
      <c r="O7218" s="9">
        <v>15</v>
      </c>
      <c r="P7218" s="9">
        <v>23</v>
      </c>
      <c r="Q7218" s="9">
        <v>31</v>
      </c>
      <c r="R7218" s="9">
        <v>21</v>
      </c>
      <c r="S7218" s="9">
        <v>20</v>
      </c>
      <c r="T7218" s="9">
        <v>21</v>
      </c>
    </row>
    <row r="7219" spans="1:20" x14ac:dyDescent="0.35">
      <c r="A7219">
        <f t="shared" si="225"/>
        <v>7219</v>
      </c>
      <c r="B7219" s="3" t="s">
        <v>72</v>
      </c>
      <c r="C7219" s="3" t="s">
        <v>77</v>
      </c>
      <c r="D7219" s="3" t="s">
        <v>35</v>
      </c>
      <c r="E7219">
        <v>2027</v>
      </c>
      <c r="F7219" s="3" t="str">
        <f t="shared" si="224"/>
        <v>CGenALBENI2027</v>
      </c>
      <c r="G7219" s="9">
        <v>33</v>
      </c>
      <c r="H7219" s="9">
        <v>17</v>
      </c>
      <c r="I7219" s="9">
        <v>15</v>
      </c>
      <c r="J7219" s="9">
        <v>13</v>
      </c>
      <c r="K7219" s="9">
        <v>14</v>
      </c>
      <c r="L7219" s="9">
        <v>13</v>
      </c>
      <c r="M7219" s="9">
        <v>16</v>
      </c>
      <c r="N7219" s="9">
        <v>11</v>
      </c>
      <c r="O7219" s="9">
        <v>17</v>
      </c>
      <c r="P7219" s="9">
        <v>28</v>
      </c>
      <c r="Q7219" s="9">
        <v>29</v>
      </c>
      <c r="R7219" s="9">
        <v>20</v>
      </c>
      <c r="S7219" s="9">
        <v>14</v>
      </c>
      <c r="T7219" s="9">
        <v>21</v>
      </c>
    </row>
    <row r="7220" spans="1:20" x14ac:dyDescent="0.35">
      <c r="A7220">
        <f t="shared" si="225"/>
        <v>7220</v>
      </c>
      <c r="B7220" s="3" t="s">
        <v>72</v>
      </c>
      <c r="C7220" s="3" t="s">
        <v>77</v>
      </c>
      <c r="D7220" s="3" t="s">
        <v>35</v>
      </c>
      <c r="E7220">
        <v>2028</v>
      </c>
      <c r="F7220" s="3" t="str">
        <f t="shared" si="224"/>
        <v>CGenALBENI2028</v>
      </c>
      <c r="G7220" s="9">
        <v>33</v>
      </c>
      <c r="H7220" s="9">
        <v>15</v>
      </c>
      <c r="I7220" s="9">
        <v>14</v>
      </c>
      <c r="J7220" s="9">
        <v>13</v>
      </c>
      <c r="K7220" s="9">
        <v>17</v>
      </c>
      <c r="L7220" s="9">
        <v>17</v>
      </c>
      <c r="M7220" s="9">
        <v>15</v>
      </c>
      <c r="N7220" s="9">
        <v>23</v>
      </c>
      <c r="O7220" s="9">
        <v>6</v>
      </c>
      <c r="P7220" s="9">
        <v>16</v>
      </c>
      <c r="Q7220" s="9">
        <v>31</v>
      </c>
      <c r="R7220" s="9">
        <v>21</v>
      </c>
      <c r="S7220" s="9">
        <v>21</v>
      </c>
      <c r="T7220" s="9">
        <v>21</v>
      </c>
    </row>
    <row r="7221" spans="1:20" x14ac:dyDescent="0.35">
      <c r="A7221">
        <f t="shared" si="225"/>
        <v>7221</v>
      </c>
      <c r="B7221" s="3" t="s">
        <v>72</v>
      </c>
      <c r="C7221" s="3" t="s">
        <v>77</v>
      </c>
      <c r="D7221" s="3" t="s">
        <v>35</v>
      </c>
      <c r="E7221">
        <v>2029</v>
      </c>
      <c r="F7221" s="3" t="str">
        <f t="shared" si="224"/>
        <v>CGenALBENI2029</v>
      </c>
      <c r="G7221" s="9">
        <v>33</v>
      </c>
      <c r="H7221" s="9">
        <v>17</v>
      </c>
      <c r="I7221" s="9">
        <v>17</v>
      </c>
      <c r="J7221" s="9">
        <v>16</v>
      </c>
      <c r="K7221" s="9">
        <v>16</v>
      </c>
      <c r="L7221" s="9">
        <v>17</v>
      </c>
      <c r="M7221" s="9">
        <v>5</v>
      </c>
      <c r="N7221" s="9">
        <v>16</v>
      </c>
      <c r="O7221" s="9">
        <v>25</v>
      </c>
      <c r="P7221" s="9">
        <v>30</v>
      </c>
      <c r="Q7221" s="9">
        <v>29</v>
      </c>
      <c r="R7221" s="9">
        <v>16</v>
      </c>
      <c r="S7221" s="9">
        <v>14</v>
      </c>
      <c r="T7221" s="9">
        <v>21</v>
      </c>
    </row>
    <row r="7222" spans="1:20" x14ac:dyDescent="0.35">
      <c r="A7222">
        <f t="shared" si="225"/>
        <v>7222</v>
      </c>
      <c r="B7222" s="3" t="s">
        <v>72</v>
      </c>
      <c r="C7222" s="3" t="s">
        <v>77</v>
      </c>
      <c r="D7222" s="3" t="s">
        <v>36</v>
      </c>
      <c r="E7222">
        <v>2020</v>
      </c>
      <c r="F7222" s="3" t="str">
        <f t="shared" si="224"/>
        <v>CGenBOX C2020</v>
      </c>
      <c r="G7222" s="9">
        <v>79</v>
      </c>
      <c r="H7222" s="9">
        <v>80</v>
      </c>
      <c r="I7222" s="9">
        <v>78</v>
      </c>
      <c r="J7222" s="9">
        <v>63</v>
      </c>
      <c r="K7222" s="9">
        <v>52</v>
      </c>
      <c r="L7222" s="9">
        <v>53</v>
      </c>
      <c r="M7222" s="9">
        <v>80</v>
      </c>
      <c r="N7222" s="9">
        <v>70</v>
      </c>
      <c r="O7222" s="9">
        <v>59</v>
      </c>
      <c r="P7222" s="9">
        <v>35</v>
      </c>
      <c r="Q7222" s="9">
        <v>77</v>
      </c>
      <c r="R7222" s="9">
        <v>56</v>
      </c>
      <c r="S7222" s="9">
        <v>40</v>
      </c>
      <c r="T7222" s="9">
        <v>55</v>
      </c>
    </row>
    <row r="7223" spans="1:20" x14ac:dyDescent="0.35">
      <c r="A7223">
        <f t="shared" si="225"/>
        <v>7223</v>
      </c>
      <c r="B7223" s="3" t="s">
        <v>72</v>
      </c>
      <c r="C7223" s="3" t="s">
        <v>77</v>
      </c>
      <c r="D7223" s="3" t="s">
        <v>36</v>
      </c>
      <c r="E7223">
        <v>2021</v>
      </c>
      <c r="F7223" s="3" t="str">
        <f t="shared" si="224"/>
        <v>CGenBOX C2021</v>
      </c>
      <c r="G7223" s="9">
        <v>79</v>
      </c>
      <c r="H7223" s="9">
        <v>61</v>
      </c>
      <c r="I7223" s="9">
        <v>68</v>
      </c>
      <c r="J7223" s="9">
        <v>68</v>
      </c>
      <c r="K7223" s="9">
        <v>71</v>
      </c>
      <c r="L7223" s="9">
        <v>80</v>
      </c>
      <c r="M7223" s="9">
        <v>78</v>
      </c>
      <c r="N7223" s="9">
        <v>68</v>
      </c>
      <c r="O7223" s="9">
        <v>26</v>
      </c>
      <c r="P7223" s="9">
        <v>43</v>
      </c>
      <c r="Q7223" s="9">
        <v>61</v>
      </c>
      <c r="R7223" s="9">
        <v>79</v>
      </c>
      <c r="S7223" s="9">
        <v>63</v>
      </c>
      <c r="T7223" s="9">
        <v>68</v>
      </c>
    </row>
    <row r="7224" spans="1:20" x14ac:dyDescent="0.35">
      <c r="A7224">
        <f t="shared" si="225"/>
        <v>7224</v>
      </c>
      <c r="B7224" s="3" t="s">
        <v>72</v>
      </c>
      <c r="C7224" s="3" t="s">
        <v>77</v>
      </c>
      <c r="D7224" s="3" t="s">
        <v>36</v>
      </c>
      <c r="E7224">
        <v>2022</v>
      </c>
      <c r="F7224" s="3" t="str">
        <f t="shared" si="224"/>
        <v>CGenBOX C2022</v>
      </c>
      <c r="G7224" s="9">
        <v>80</v>
      </c>
      <c r="H7224" s="9">
        <v>62</v>
      </c>
      <c r="I7224" s="9">
        <v>68</v>
      </c>
      <c r="J7224" s="9">
        <v>78</v>
      </c>
      <c r="K7224" s="9">
        <v>75</v>
      </c>
      <c r="L7224" s="9">
        <v>80</v>
      </c>
      <c r="M7224" s="9">
        <v>74</v>
      </c>
      <c r="N7224" s="9">
        <v>75</v>
      </c>
      <c r="O7224" s="9">
        <v>60</v>
      </c>
      <c r="P7224" s="9">
        <v>78</v>
      </c>
      <c r="Q7224" s="9">
        <v>47</v>
      </c>
      <c r="R7224" s="9">
        <v>25</v>
      </c>
      <c r="S7224" s="9">
        <v>25</v>
      </c>
      <c r="T7224" s="9">
        <v>33</v>
      </c>
    </row>
    <row r="7225" spans="1:20" x14ac:dyDescent="0.35">
      <c r="A7225">
        <f t="shared" si="225"/>
        <v>7225</v>
      </c>
      <c r="B7225" s="3" t="s">
        <v>72</v>
      </c>
      <c r="C7225" s="3" t="s">
        <v>77</v>
      </c>
      <c r="D7225" s="3" t="s">
        <v>36</v>
      </c>
      <c r="E7225">
        <v>2023</v>
      </c>
      <c r="F7225" s="3" t="str">
        <f t="shared" si="224"/>
        <v>CGenBOX C2023</v>
      </c>
      <c r="G7225" s="9">
        <v>65</v>
      </c>
      <c r="H7225" s="9">
        <v>51</v>
      </c>
      <c r="I7225" s="9">
        <v>49</v>
      </c>
      <c r="J7225" s="9">
        <v>70</v>
      </c>
      <c r="K7225" s="9">
        <v>66</v>
      </c>
      <c r="L7225" s="9">
        <v>58</v>
      </c>
      <c r="M7225" s="9">
        <v>68</v>
      </c>
      <c r="N7225" s="9">
        <v>78</v>
      </c>
      <c r="O7225" s="9">
        <v>78</v>
      </c>
      <c r="P7225" s="9">
        <v>75</v>
      </c>
      <c r="Q7225" s="9">
        <v>78</v>
      </c>
      <c r="R7225" s="9">
        <v>48</v>
      </c>
      <c r="S7225" s="9">
        <v>42</v>
      </c>
      <c r="T7225" s="9">
        <v>54</v>
      </c>
    </row>
    <row r="7226" spans="1:20" x14ac:dyDescent="0.35">
      <c r="A7226">
        <f t="shared" si="225"/>
        <v>7226</v>
      </c>
      <c r="B7226" s="3" t="s">
        <v>72</v>
      </c>
      <c r="C7226" s="3" t="s">
        <v>77</v>
      </c>
      <c r="D7226" s="3" t="s">
        <v>36</v>
      </c>
      <c r="E7226">
        <v>2024</v>
      </c>
      <c r="F7226" s="3" t="str">
        <f t="shared" si="224"/>
        <v>CGenBOX C2024</v>
      </c>
      <c r="G7226" s="9">
        <v>80</v>
      </c>
      <c r="H7226" s="9">
        <v>75</v>
      </c>
      <c r="I7226" s="9">
        <v>70</v>
      </c>
      <c r="J7226" s="9">
        <v>78</v>
      </c>
      <c r="K7226" s="9">
        <v>75</v>
      </c>
      <c r="L7226" s="9">
        <v>63</v>
      </c>
      <c r="M7226" s="9">
        <v>42</v>
      </c>
      <c r="N7226" s="9">
        <v>65</v>
      </c>
      <c r="O7226" s="9">
        <v>63</v>
      </c>
      <c r="P7226" s="9">
        <v>80</v>
      </c>
      <c r="Q7226" s="9">
        <v>58</v>
      </c>
      <c r="R7226" s="9">
        <v>48</v>
      </c>
      <c r="S7226" s="9">
        <v>31</v>
      </c>
      <c r="T7226" s="9">
        <v>47</v>
      </c>
    </row>
    <row r="7227" spans="1:20" x14ac:dyDescent="0.35">
      <c r="A7227">
        <f t="shared" si="225"/>
        <v>7227</v>
      </c>
      <c r="B7227" s="3" t="s">
        <v>72</v>
      </c>
      <c r="C7227" s="3" t="s">
        <v>77</v>
      </c>
      <c r="D7227" s="3" t="s">
        <v>36</v>
      </c>
      <c r="E7227">
        <v>2025</v>
      </c>
      <c r="F7227" s="3" t="str">
        <f t="shared" si="224"/>
        <v>CGenBOX C2025</v>
      </c>
      <c r="G7227" s="9">
        <v>77</v>
      </c>
      <c r="H7227" s="9">
        <v>56</v>
      </c>
      <c r="I7227" s="9">
        <v>47</v>
      </c>
      <c r="J7227" s="9">
        <v>78</v>
      </c>
      <c r="K7227" s="9">
        <v>78</v>
      </c>
      <c r="L7227" s="9">
        <v>79</v>
      </c>
      <c r="M7227" s="9">
        <v>79</v>
      </c>
      <c r="N7227" s="9">
        <v>76</v>
      </c>
      <c r="O7227" s="9">
        <v>42</v>
      </c>
      <c r="P7227" s="9">
        <v>67</v>
      </c>
      <c r="Q7227" s="9">
        <v>58</v>
      </c>
      <c r="R7227" s="9">
        <v>37</v>
      </c>
      <c r="S7227" s="9">
        <v>30</v>
      </c>
      <c r="T7227" s="9">
        <v>52</v>
      </c>
    </row>
    <row r="7228" spans="1:20" x14ac:dyDescent="0.35">
      <c r="A7228">
        <f t="shared" si="225"/>
        <v>7228</v>
      </c>
      <c r="B7228" s="3" t="s">
        <v>72</v>
      </c>
      <c r="C7228" s="3" t="s">
        <v>77</v>
      </c>
      <c r="D7228" s="3" t="s">
        <v>36</v>
      </c>
      <c r="E7228">
        <v>2026</v>
      </c>
      <c r="F7228" s="3" t="str">
        <f t="shared" si="224"/>
        <v>CGenBOX C2026</v>
      </c>
      <c r="G7228" s="9">
        <v>78</v>
      </c>
      <c r="H7228" s="9">
        <v>74</v>
      </c>
      <c r="I7228" s="9">
        <v>78</v>
      </c>
      <c r="J7228" s="9">
        <v>72</v>
      </c>
      <c r="K7228" s="9">
        <v>79</v>
      </c>
      <c r="L7228" s="9">
        <v>77</v>
      </c>
      <c r="M7228" s="9">
        <v>79</v>
      </c>
      <c r="N7228" s="9">
        <v>75</v>
      </c>
      <c r="O7228" s="9">
        <v>62</v>
      </c>
      <c r="P7228" s="9">
        <v>71</v>
      </c>
      <c r="Q7228" s="9">
        <v>62</v>
      </c>
      <c r="R7228" s="9">
        <v>47</v>
      </c>
      <c r="S7228" s="9">
        <v>34</v>
      </c>
      <c r="T7228" s="9">
        <v>40</v>
      </c>
    </row>
    <row r="7229" spans="1:20" x14ac:dyDescent="0.35">
      <c r="A7229">
        <f t="shared" si="225"/>
        <v>7229</v>
      </c>
      <c r="B7229" s="3" t="s">
        <v>72</v>
      </c>
      <c r="C7229" s="3" t="s">
        <v>77</v>
      </c>
      <c r="D7229" s="3" t="s">
        <v>36</v>
      </c>
      <c r="E7229">
        <v>2027</v>
      </c>
      <c r="F7229" s="3" t="str">
        <f t="shared" si="224"/>
        <v>CGenBOX C2027</v>
      </c>
      <c r="G7229" s="9">
        <v>74</v>
      </c>
      <c r="H7229" s="9">
        <v>49</v>
      </c>
      <c r="I7229" s="9">
        <v>44</v>
      </c>
      <c r="J7229" s="9">
        <v>38</v>
      </c>
      <c r="K7229" s="9">
        <v>41</v>
      </c>
      <c r="L7229" s="9">
        <v>37</v>
      </c>
      <c r="M7229" s="9">
        <v>45</v>
      </c>
      <c r="N7229" s="9">
        <v>78</v>
      </c>
      <c r="O7229" s="9">
        <v>65</v>
      </c>
      <c r="P7229" s="9">
        <v>79</v>
      </c>
      <c r="Q7229" s="9">
        <v>51</v>
      </c>
      <c r="R7229" s="9">
        <v>37</v>
      </c>
      <c r="S7229" s="9">
        <v>23</v>
      </c>
      <c r="T7229" s="9">
        <v>47</v>
      </c>
    </row>
    <row r="7230" spans="1:20" x14ac:dyDescent="0.35">
      <c r="A7230">
        <f t="shared" si="225"/>
        <v>7230</v>
      </c>
      <c r="B7230" s="3" t="s">
        <v>72</v>
      </c>
      <c r="C7230" s="3" t="s">
        <v>77</v>
      </c>
      <c r="D7230" s="3" t="s">
        <v>36</v>
      </c>
      <c r="E7230">
        <v>2028</v>
      </c>
      <c r="F7230" s="3" t="str">
        <f t="shared" si="224"/>
        <v>CGenBOX C2028</v>
      </c>
      <c r="G7230" s="9">
        <v>74</v>
      </c>
      <c r="H7230" s="9">
        <v>43</v>
      </c>
      <c r="I7230" s="9">
        <v>42</v>
      </c>
      <c r="J7230" s="9">
        <v>38</v>
      </c>
      <c r="K7230" s="9">
        <v>59</v>
      </c>
      <c r="L7230" s="9">
        <v>59</v>
      </c>
      <c r="M7230" s="9">
        <v>44</v>
      </c>
      <c r="N7230" s="9">
        <v>58</v>
      </c>
      <c r="O7230" s="9">
        <v>55</v>
      </c>
      <c r="P7230" s="9">
        <v>49</v>
      </c>
      <c r="Q7230" s="9">
        <v>77</v>
      </c>
      <c r="R7230" s="9">
        <v>46</v>
      </c>
      <c r="S7230" s="9">
        <v>36</v>
      </c>
      <c r="T7230" s="9">
        <v>46</v>
      </c>
    </row>
    <row r="7231" spans="1:20" x14ac:dyDescent="0.35">
      <c r="A7231">
        <f t="shared" si="225"/>
        <v>7231</v>
      </c>
      <c r="B7231" s="3" t="s">
        <v>72</v>
      </c>
      <c r="C7231" s="3" t="s">
        <v>77</v>
      </c>
      <c r="D7231" s="3" t="s">
        <v>36</v>
      </c>
      <c r="E7231">
        <v>2029</v>
      </c>
      <c r="F7231" s="3" t="str">
        <f t="shared" si="224"/>
        <v>CGenBOX C2029</v>
      </c>
      <c r="G7231" s="9">
        <v>80</v>
      </c>
      <c r="H7231" s="9">
        <v>47</v>
      </c>
      <c r="I7231" s="9">
        <v>58</v>
      </c>
      <c r="J7231" s="9">
        <v>51</v>
      </c>
      <c r="K7231" s="9">
        <v>55</v>
      </c>
      <c r="L7231" s="9">
        <v>61</v>
      </c>
      <c r="M7231" s="9">
        <v>79</v>
      </c>
      <c r="N7231" s="9">
        <v>78</v>
      </c>
      <c r="O7231" s="9">
        <v>75</v>
      </c>
      <c r="P7231" s="9">
        <v>74</v>
      </c>
      <c r="Q7231" s="9">
        <v>50</v>
      </c>
      <c r="R7231" s="9">
        <v>25</v>
      </c>
      <c r="S7231" s="9">
        <v>24</v>
      </c>
      <c r="T7231" s="9">
        <v>37</v>
      </c>
    </row>
    <row r="7232" spans="1:20" x14ac:dyDescent="0.35">
      <c r="A7232">
        <f t="shared" si="225"/>
        <v>7232</v>
      </c>
      <c r="B7232" s="3" t="s">
        <v>72</v>
      </c>
      <c r="C7232" s="3" t="s">
        <v>77</v>
      </c>
      <c r="D7232" s="3" t="s">
        <v>37</v>
      </c>
      <c r="E7232">
        <v>2020</v>
      </c>
      <c r="F7232" s="3" t="str">
        <f t="shared" si="224"/>
        <v>CGenBOUND2020</v>
      </c>
      <c r="G7232" s="9">
        <v>552</v>
      </c>
      <c r="H7232" s="9">
        <v>618</v>
      </c>
      <c r="I7232" s="9">
        <v>572</v>
      </c>
      <c r="J7232" s="9">
        <v>416</v>
      </c>
      <c r="K7232" s="9">
        <v>339</v>
      </c>
      <c r="L7232" s="9">
        <v>348</v>
      </c>
      <c r="M7232" s="9">
        <v>598</v>
      </c>
      <c r="N7232" s="9">
        <v>884</v>
      </c>
      <c r="O7232" s="9">
        <v>1001</v>
      </c>
      <c r="P7232" s="9">
        <v>935</v>
      </c>
      <c r="Q7232" s="9">
        <v>796</v>
      </c>
      <c r="R7232" s="9">
        <v>372</v>
      </c>
      <c r="S7232" s="9">
        <v>266</v>
      </c>
      <c r="T7232" s="9">
        <v>361</v>
      </c>
    </row>
    <row r="7233" spans="1:20" x14ac:dyDescent="0.35">
      <c r="A7233">
        <f t="shared" si="225"/>
        <v>7233</v>
      </c>
      <c r="B7233" s="3" t="s">
        <v>72</v>
      </c>
      <c r="C7233" s="3" t="s">
        <v>77</v>
      </c>
      <c r="D7233" s="3" t="s">
        <v>37</v>
      </c>
      <c r="E7233">
        <v>2021</v>
      </c>
      <c r="F7233" s="3" t="str">
        <f t="shared" si="224"/>
        <v>CGenBOUND2021</v>
      </c>
      <c r="G7233" s="9">
        <v>559</v>
      </c>
      <c r="H7233" s="9">
        <v>397</v>
      </c>
      <c r="I7233" s="9">
        <v>453</v>
      </c>
      <c r="J7233" s="9">
        <v>455</v>
      </c>
      <c r="K7233" s="9">
        <v>478</v>
      </c>
      <c r="L7233" s="9">
        <v>598</v>
      </c>
      <c r="M7233" s="9">
        <v>723</v>
      </c>
      <c r="N7233" s="9">
        <v>884</v>
      </c>
      <c r="O7233" s="9">
        <v>982</v>
      </c>
      <c r="P7233" s="9">
        <v>935</v>
      </c>
      <c r="Q7233" s="9">
        <v>814</v>
      </c>
      <c r="R7233" s="9">
        <v>677</v>
      </c>
      <c r="S7233" s="9">
        <v>417</v>
      </c>
      <c r="T7233" s="9">
        <v>459</v>
      </c>
    </row>
    <row r="7234" spans="1:20" x14ac:dyDescent="0.35">
      <c r="A7234">
        <f t="shared" si="225"/>
        <v>7234</v>
      </c>
      <c r="B7234" s="3" t="s">
        <v>72</v>
      </c>
      <c r="C7234" s="3" t="s">
        <v>77</v>
      </c>
      <c r="D7234" s="3" t="s">
        <v>37</v>
      </c>
      <c r="E7234">
        <v>2022</v>
      </c>
      <c r="F7234" s="3" t="str">
        <f t="shared" ref="F7234:F7297" si="226">_xlfn.CONCAT(B7234,C7234,D7234,E7234)</f>
        <v>CGenBOUND2022</v>
      </c>
      <c r="G7234" s="9">
        <v>570</v>
      </c>
      <c r="H7234" s="9">
        <v>407</v>
      </c>
      <c r="I7234" s="9">
        <v>456</v>
      </c>
      <c r="J7234" s="9">
        <v>716</v>
      </c>
      <c r="K7234" s="9">
        <v>856</v>
      </c>
      <c r="L7234" s="9">
        <v>614</v>
      </c>
      <c r="M7234" s="9">
        <v>522</v>
      </c>
      <c r="N7234" s="9">
        <v>842</v>
      </c>
      <c r="O7234" s="9">
        <v>1002</v>
      </c>
      <c r="P7234" s="9">
        <v>590</v>
      </c>
      <c r="Q7234" s="9">
        <v>313</v>
      </c>
      <c r="R7234" s="9">
        <v>161</v>
      </c>
      <c r="S7234" s="9">
        <v>159</v>
      </c>
      <c r="T7234" s="9">
        <v>216</v>
      </c>
    </row>
    <row r="7235" spans="1:20" x14ac:dyDescent="0.35">
      <c r="A7235">
        <f t="shared" ref="A7235:A7298" si="227">A7234+1</f>
        <v>7235</v>
      </c>
      <c r="B7235" s="3" t="s">
        <v>72</v>
      </c>
      <c r="C7235" s="3" t="s">
        <v>77</v>
      </c>
      <c r="D7235" s="3" t="s">
        <v>37</v>
      </c>
      <c r="E7235">
        <v>2023</v>
      </c>
      <c r="F7235" s="3" t="str">
        <f t="shared" si="226"/>
        <v>CGenBOUND2023</v>
      </c>
      <c r="G7235" s="9">
        <v>429</v>
      </c>
      <c r="H7235" s="9">
        <v>337</v>
      </c>
      <c r="I7235" s="9">
        <v>321</v>
      </c>
      <c r="J7235" s="9">
        <v>477</v>
      </c>
      <c r="K7235" s="9">
        <v>445</v>
      </c>
      <c r="L7235" s="9">
        <v>386</v>
      </c>
      <c r="M7235" s="9">
        <v>462</v>
      </c>
      <c r="N7235" s="9">
        <v>729</v>
      </c>
      <c r="O7235" s="9">
        <v>739</v>
      </c>
      <c r="P7235" s="9">
        <v>863</v>
      </c>
      <c r="Q7235" s="9">
        <v>582</v>
      </c>
      <c r="R7235" s="9">
        <v>319</v>
      </c>
      <c r="S7235" s="9">
        <v>273</v>
      </c>
      <c r="T7235" s="9">
        <v>356</v>
      </c>
    </row>
    <row r="7236" spans="1:20" x14ac:dyDescent="0.35">
      <c r="A7236">
        <f t="shared" si="227"/>
        <v>7236</v>
      </c>
      <c r="B7236" s="3" t="s">
        <v>72</v>
      </c>
      <c r="C7236" s="3" t="s">
        <v>77</v>
      </c>
      <c r="D7236" s="3" t="s">
        <v>37</v>
      </c>
      <c r="E7236">
        <v>2024</v>
      </c>
      <c r="F7236" s="3" t="str">
        <f t="shared" si="226"/>
        <v>CGenBOUND2024</v>
      </c>
      <c r="G7236" s="9">
        <v>577</v>
      </c>
      <c r="H7236" s="9">
        <v>517</v>
      </c>
      <c r="I7236" s="9">
        <v>476</v>
      </c>
      <c r="J7236" s="9">
        <v>581</v>
      </c>
      <c r="K7236" s="9">
        <v>522</v>
      </c>
      <c r="L7236" s="9">
        <v>416</v>
      </c>
      <c r="M7236" s="9">
        <v>275</v>
      </c>
      <c r="N7236" s="9">
        <v>429</v>
      </c>
      <c r="O7236" s="9">
        <v>1005</v>
      </c>
      <c r="P7236" s="9">
        <v>635</v>
      </c>
      <c r="Q7236" s="9">
        <v>388</v>
      </c>
      <c r="R7236" s="9">
        <v>316</v>
      </c>
      <c r="S7236" s="9">
        <v>204</v>
      </c>
      <c r="T7236" s="9">
        <v>305</v>
      </c>
    </row>
    <row r="7237" spans="1:20" x14ac:dyDescent="0.35">
      <c r="A7237">
        <f t="shared" si="227"/>
        <v>7237</v>
      </c>
      <c r="B7237" s="3" t="s">
        <v>72</v>
      </c>
      <c r="C7237" s="3" t="s">
        <v>77</v>
      </c>
      <c r="D7237" s="3" t="s">
        <v>37</v>
      </c>
      <c r="E7237">
        <v>2025</v>
      </c>
      <c r="F7237" s="3" t="str">
        <f t="shared" si="226"/>
        <v>CGenBOUND2025</v>
      </c>
      <c r="G7237" s="9">
        <v>520</v>
      </c>
      <c r="H7237" s="9">
        <v>371</v>
      </c>
      <c r="I7237" s="9">
        <v>310</v>
      </c>
      <c r="J7237" s="9">
        <v>700</v>
      </c>
      <c r="K7237" s="9">
        <v>738</v>
      </c>
      <c r="L7237" s="9">
        <v>657</v>
      </c>
      <c r="M7237" s="9">
        <v>673</v>
      </c>
      <c r="N7237" s="9">
        <v>796</v>
      </c>
      <c r="O7237" s="9">
        <v>988</v>
      </c>
      <c r="P7237" s="9">
        <v>935</v>
      </c>
      <c r="Q7237" s="9">
        <v>392</v>
      </c>
      <c r="R7237" s="9">
        <v>241</v>
      </c>
      <c r="S7237" s="9">
        <v>199</v>
      </c>
      <c r="T7237" s="9">
        <v>339</v>
      </c>
    </row>
    <row r="7238" spans="1:20" x14ac:dyDescent="0.35">
      <c r="A7238">
        <f t="shared" si="227"/>
        <v>7238</v>
      </c>
      <c r="B7238" s="3" t="s">
        <v>72</v>
      </c>
      <c r="C7238" s="3" t="s">
        <v>77</v>
      </c>
      <c r="D7238" s="3" t="s">
        <v>37</v>
      </c>
      <c r="E7238">
        <v>2026</v>
      </c>
      <c r="F7238" s="3" t="str">
        <f t="shared" si="226"/>
        <v>CGenBOUND2026</v>
      </c>
      <c r="G7238" s="9">
        <v>546</v>
      </c>
      <c r="H7238" s="9">
        <v>512</v>
      </c>
      <c r="I7238" s="9">
        <v>710</v>
      </c>
      <c r="J7238" s="9">
        <v>911</v>
      </c>
      <c r="K7238" s="9">
        <v>684</v>
      </c>
      <c r="L7238" s="9">
        <v>543</v>
      </c>
      <c r="M7238" s="9">
        <v>660</v>
      </c>
      <c r="N7238" s="9">
        <v>858</v>
      </c>
      <c r="O7238" s="9">
        <v>1003</v>
      </c>
      <c r="P7238" s="9">
        <v>933</v>
      </c>
      <c r="Q7238" s="9">
        <v>415</v>
      </c>
      <c r="R7238" s="9">
        <v>310</v>
      </c>
      <c r="S7238" s="9">
        <v>226</v>
      </c>
      <c r="T7238" s="9">
        <v>261</v>
      </c>
    </row>
    <row r="7239" spans="1:20" x14ac:dyDescent="0.35">
      <c r="A7239">
        <f t="shared" si="227"/>
        <v>7239</v>
      </c>
      <c r="B7239" s="3" t="s">
        <v>72</v>
      </c>
      <c r="C7239" s="3" t="s">
        <v>77</v>
      </c>
      <c r="D7239" s="3" t="s">
        <v>37</v>
      </c>
      <c r="E7239">
        <v>2027</v>
      </c>
      <c r="F7239" s="3" t="str">
        <f t="shared" si="226"/>
        <v>CGenBOUND2027</v>
      </c>
      <c r="G7239" s="9">
        <v>496</v>
      </c>
      <c r="H7239" s="9">
        <v>316</v>
      </c>
      <c r="I7239" s="9">
        <v>285</v>
      </c>
      <c r="J7239" s="9">
        <v>245</v>
      </c>
      <c r="K7239" s="9">
        <v>262</v>
      </c>
      <c r="L7239" s="9">
        <v>240</v>
      </c>
      <c r="M7239" s="9">
        <v>296</v>
      </c>
      <c r="N7239" s="9">
        <v>708</v>
      </c>
      <c r="O7239" s="9">
        <v>994</v>
      </c>
      <c r="P7239" s="9">
        <v>702</v>
      </c>
      <c r="Q7239" s="9">
        <v>340</v>
      </c>
      <c r="R7239" s="9">
        <v>247</v>
      </c>
      <c r="S7239" s="9">
        <v>150</v>
      </c>
      <c r="T7239" s="9">
        <v>309</v>
      </c>
    </row>
    <row r="7240" spans="1:20" x14ac:dyDescent="0.35">
      <c r="A7240">
        <f t="shared" si="227"/>
        <v>7240</v>
      </c>
      <c r="B7240" s="3" t="s">
        <v>72</v>
      </c>
      <c r="C7240" s="3" t="s">
        <v>77</v>
      </c>
      <c r="D7240" s="3" t="s">
        <v>37</v>
      </c>
      <c r="E7240">
        <v>2028</v>
      </c>
      <c r="F7240" s="3" t="str">
        <f t="shared" si="226"/>
        <v>CGenBOUND2028</v>
      </c>
      <c r="G7240" s="9">
        <v>496</v>
      </c>
      <c r="H7240" s="9">
        <v>274</v>
      </c>
      <c r="I7240" s="9">
        <v>274</v>
      </c>
      <c r="J7240" s="9">
        <v>247</v>
      </c>
      <c r="K7240" s="9">
        <v>384</v>
      </c>
      <c r="L7240" s="9">
        <v>384</v>
      </c>
      <c r="M7240" s="9">
        <v>286</v>
      </c>
      <c r="N7240" s="9">
        <v>373</v>
      </c>
      <c r="O7240" s="9">
        <v>998</v>
      </c>
      <c r="P7240" s="9">
        <v>935</v>
      </c>
      <c r="Q7240" s="9">
        <v>548</v>
      </c>
      <c r="R7240" s="9">
        <v>300</v>
      </c>
      <c r="S7240" s="9">
        <v>236</v>
      </c>
      <c r="T7240" s="9">
        <v>301</v>
      </c>
    </row>
    <row r="7241" spans="1:20" x14ac:dyDescent="0.35">
      <c r="A7241">
        <f t="shared" si="227"/>
        <v>7241</v>
      </c>
      <c r="B7241" s="3" t="s">
        <v>72</v>
      </c>
      <c r="C7241" s="3" t="s">
        <v>77</v>
      </c>
      <c r="D7241" s="3" t="s">
        <v>37</v>
      </c>
      <c r="E7241">
        <v>2029</v>
      </c>
      <c r="F7241" s="3" t="str">
        <f t="shared" si="226"/>
        <v>CGenBOUND2029</v>
      </c>
      <c r="G7241" s="9">
        <v>575</v>
      </c>
      <c r="H7241" s="9">
        <v>307</v>
      </c>
      <c r="I7241" s="9">
        <v>386</v>
      </c>
      <c r="J7241" s="9">
        <v>336</v>
      </c>
      <c r="K7241" s="9">
        <v>366</v>
      </c>
      <c r="L7241" s="9">
        <v>395</v>
      </c>
      <c r="M7241" s="9">
        <v>655</v>
      </c>
      <c r="N7241" s="9">
        <v>742</v>
      </c>
      <c r="O7241" s="9">
        <v>869</v>
      </c>
      <c r="P7241" s="9">
        <v>522</v>
      </c>
      <c r="Q7241" s="9">
        <v>335</v>
      </c>
      <c r="R7241" s="9">
        <v>164</v>
      </c>
      <c r="S7241" s="9">
        <v>152</v>
      </c>
      <c r="T7241" s="9">
        <v>242</v>
      </c>
    </row>
    <row r="7242" spans="1:20" x14ac:dyDescent="0.35">
      <c r="A7242">
        <f t="shared" si="227"/>
        <v>7242</v>
      </c>
      <c r="B7242" s="3" t="s">
        <v>72</v>
      </c>
      <c r="C7242" s="3" t="s">
        <v>77</v>
      </c>
      <c r="D7242" s="3" t="s">
        <v>38</v>
      </c>
      <c r="E7242">
        <v>2020</v>
      </c>
      <c r="F7242" s="3" t="str">
        <f t="shared" si="226"/>
        <v>CGen7-MILE2020</v>
      </c>
      <c r="G7242" s="9">
        <v>448</v>
      </c>
      <c r="H7242" s="9">
        <v>495</v>
      </c>
      <c r="I7242" s="9">
        <v>451</v>
      </c>
      <c r="J7242" s="9">
        <v>326</v>
      </c>
      <c r="K7242" s="9">
        <v>267</v>
      </c>
      <c r="L7242" s="9">
        <v>273</v>
      </c>
      <c r="M7242" s="9">
        <v>483</v>
      </c>
      <c r="N7242" s="9">
        <v>788</v>
      </c>
      <c r="O7242" s="9">
        <v>823</v>
      </c>
      <c r="P7242" s="9">
        <v>822</v>
      </c>
      <c r="Q7242" s="9">
        <v>621</v>
      </c>
      <c r="R7242" s="9">
        <v>295</v>
      </c>
      <c r="S7242" s="9">
        <v>211</v>
      </c>
      <c r="T7242" s="9">
        <v>284</v>
      </c>
    </row>
    <row r="7243" spans="1:20" x14ac:dyDescent="0.35">
      <c r="A7243">
        <f t="shared" si="227"/>
        <v>7243</v>
      </c>
      <c r="B7243" s="3" t="s">
        <v>72</v>
      </c>
      <c r="C7243" s="3" t="s">
        <v>77</v>
      </c>
      <c r="D7243" s="3" t="s">
        <v>38</v>
      </c>
      <c r="E7243">
        <v>2021</v>
      </c>
      <c r="F7243" s="3" t="str">
        <f t="shared" si="226"/>
        <v>CGen7-MILE2021</v>
      </c>
      <c r="G7243" s="9">
        <v>456</v>
      </c>
      <c r="H7243" s="9">
        <v>311</v>
      </c>
      <c r="I7243" s="9">
        <v>352</v>
      </c>
      <c r="J7243" s="9">
        <v>352</v>
      </c>
      <c r="K7243" s="9">
        <v>370</v>
      </c>
      <c r="L7243" s="9">
        <v>468</v>
      </c>
      <c r="M7243" s="9">
        <v>574</v>
      </c>
      <c r="N7243" s="9">
        <v>810</v>
      </c>
      <c r="O7243" s="9">
        <v>822</v>
      </c>
      <c r="P7243" s="9">
        <v>822</v>
      </c>
      <c r="Q7243" s="9">
        <v>830</v>
      </c>
      <c r="R7243" s="9">
        <v>531</v>
      </c>
      <c r="S7243" s="9">
        <v>326</v>
      </c>
      <c r="T7243" s="9">
        <v>359</v>
      </c>
    </row>
    <row r="7244" spans="1:20" x14ac:dyDescent="0.35">
      <c r="A7244">
        <f t="shared" si="227"/>
        <v>7244</v>
      </c>
      <c r="B7244" s="3" t="s">
        <v>72</v>
      </c>
      <c r="C7244" s="3" t="s">
        <v>77</v>
      </c>
      <c r="D7244" s="3" t="s">
        <v>38</v>
      </c>
      <c r="E7244">
        <v>2022</v>
      </c>
      <c r="F7244" s="3" t="str">
        <f t="shared" si="226"/>
        <v>CGen7-MILE2022</v>
      </c>
      <c r="G7244" s="9">
        <v>463</v>
      </c>
      <c r="H7244" s="9">
        <v>319</v>
      </c>
      <c r="I7244" s="9">
        <v>354</v>
      </c>
      <c r="J7244" s="9">
        <v>555</v>
      </c>
      <c r="K7244" s="9">
        <v>660</v>
      </c>
      <c r="L7244" s="9">
        <v>482</v>
      </c>
      <c r="M7244" s="9">
        <v>435</v>
      </c>
      <c r="N7244" s="9">
        <v>710</v>
      </c>
      <c r="O7244" s="9">
        <v>825</v>
      </c>
      <c r="P7244" s="9">
        <v>489</v>
      </c>
      <c r="Q7244" s="9">
        <v>256</v>
      </c>
      <c r="R7244" s="9">
        <v>133</v>
      </c>
      <c r="S7244" s="9">
        <v>131</v>
      </c>
      <c r="T7244" s="9">
        <v>172</v>
      </c>
    </row>
    <row r="7245" spans="1:20" x14ac:dyDescent="0.35">
      <c r="A7245">
        <f t="shared" si="227"/>
        <v>7245</v>
      </c>
      <c r="B7245" s="3" t="s">
        <v>72</v>
      </c>
      <c r="C7245" s="3" t="s">
        <v>77</v>
      </c>
      <c r="D7245" s="3" t="s">
        <v>38</v>
      </c>
      <c r="E7245">
        <v>2023</v>
      </c>
      <c r="F7245" s="3" t="str">
        <f t="shared" si="226"/>
        <v>CGen7-MILE2023</v>
      </c>
      <c r="G7245" s="9">
        <v>333</v>
      </c>
      <c r="H7245" s="9">
        <v>269</v>
      </c>
      <c r="I7245" s="9">
        <v>254</v>
      </c>
      <c r="J7245" s="9">
        <v>376</v>
      </c>
      <c r="K7245" s="9">
        <v>351</v>
      </c>
      <c r="L7245" s="9">
        <v>305</v>
      </c>
      <c r="M7245" s="9">
        <v>374</v>
      </c>
      <c r="N7245" s="9">
        <v>612</v>
      </c>
      <c r="O7245" s="9">
        <v>621</v>
      </c>
      <c r="P7245" s="9">
        <v>695</v>
      </c>
      <c r="Q7245" s="9">
        <v>471</v>
      </c>
      <c r="R7245" s="9">
        <v>256</v>
      </c>
      <c r="S7245" s="9">
        <v>220</v>
      </c>
      <c r="T7245" s="9">
        <v>282</v>
      </c>
    </row>
    <row r="7246" spans="1:20" x14ac:dyDescent="0.35">
      <c r="A7246">
        <f t="shared" si="227"/>
        <v>7246</v>
      </c>
      <c r="B7246" s="3" t="s">
        <v>72</v>
      </c>
      <c r="C7246" s="3" t="s">
        <v>77</v>
      </c>
      <c r="D7246" s="3" t="s">
        <v>38</v>
      </c>
      <c r="E7246">
        <v>2024</v>
      </c>
      <c r="F7246" s="3" t="str">
        <f t="shared" si="226"/>
        <v>CGen7-MILE2024</v>
      </c>
      <c r="G7246" s="9">
        <v>475</v>
      </c>
      <c r="H7246" s="9">
        <v>414</v>
      </c>
      <c r="I7246" s="9">
        <v>375</v>
      </c>
      <c r="J7246" s="9">
        <v>455</v>
      </c>
      <c r="K7246" s="9">
        <v>409</v>
      </c>
      <c r="L7246" s="9">
        <v>327</v>
      </c>
      <c r="M7246" s="9">
        <v>223</v>
      </c>
      <c r="N7246" s="9">
        <v>371</v>
      </c>
      <c r="O7246" s="9">
        <v>828</v>
      </c>
      <c r="P7246" s="9">
        <v>513</v>
      </c>
      <c r="Q7246" s="9">
        <v>308</v>
      </c>
      <c r="R7246" s="9">
        <v>255</v>
      </c>
      <c r="S7246" s="9">
        <v>163</v>
      </c>
      <c r="T7246" s="9">
        <v>242</v>
      </c>
    </row>
    <row r="7247" spans="1:20" x14ac:dyDescent="0.35">
      <c r="A7247">
        <f t="shared" si="227"/>
        <v>7247</v>
      </c>
      <c r="B7247" s="3" t="s">
        <v>72</v>
      </c>
      <c r="C7247" s="3" t="s">
        <v>77</v>
      </c>
      <c r="D7247" s="3" t="s">
        <v>38</v>
      </c>
      <c r="E7247">
        <v>2025</v>
      </c>
      <c r="F7247" s="3" t="str">
        <f t="shared" si="226"/>
        <v>CGen7-MILE2025</v>
      </c>
      <c r="G7247" s="9">
        <v>420</v>
      </c>
      <c r="H7247" s="9">
        <v>292</v>
      </c>
      <c r="I7247" s="9">
        <v>244</v>
      </c>
      <c r="J7247" s="9">
        <v>543</v>
      </c>
      <c r="K7247" s="9">
        <v>569</v>
      </c>
      <c r="L7247" s="9">
        <v>516</v>
      </c>
      <c r="M7247" s="9">
        <v>545</v>
      </c>
      <c r="N7247" s="9">
        <v>667</v>
      </c>
      <c r="O7247" s="9">
        <v>822</v>
      </c>
      <c r="P7247" s="9">
        <v>806</v>
      </c>
      <c r="Q7247" s="9">
        <v>310</v>
      </c>
      <c r="R7247" s="9">
        <v>192</v>
      </c>
      <c r="S7247" s="9">
        <v>159</v>
      </c>
      <c r="T7247" s="9">
        <v>270</v>
      </c>
    </row>
    <row r="7248" spans="1:20" x14ac:dyDescent="0.35">
      <c r="A7248">
        <f t="shared" si="227"/>
        <v>7248</v>
      </c>
      <c r="B7248" s="3" t="s">
        <v>72</v>
      </c>
      <c r="C7248" s="3" t="s">
        <v>77</v>
      </c>
      <c r="D7248" s="3" t="s">
        <v>38</v>
      </c>
      <c r="E7248">
        <v>2026</v>
      </c>
      <c r="F7248" s="3" t="str">
        <f t="shared" si="226"/>
        <v>CGen7-MILE2026</v>
      </c>
      <c r="G7248" s="9">
        <v>446</v>
      </c>
      <c r="H7248" s="9">
        <v>425</v>
      </c>
      <c r="I7248" s="9">
        <v>565</v>
      </c>
      <c r="J7248" s="9">
        <v>712</v>
      </c>
      <c r="K7248" s="9">
        <v>535</v>
      </c>
      <c r="L7248" s="9">
        <v>431</v>
      </c>
      <c r="M7248" s="9">
        <v>548</v>
      </c>
      <c r="N7248" s="9">
        <v>741</v>
      </c>
      <c r="O7248" s="9">
        <v>827</v>
      </c>
      <c r="P7248" s="9">
        <v>752</v>
      </c>
      <c r="Q7248" s="9">
        <v>331</v>
      </c>
      <c r="R7248" s="9">
        <v>247</v>
      </c>
      <c r="S7248" s="9">
        <v>181</v>
      </c>
      <c r="T7248" s="9">
        <v>207</v>
      </c>
    </row>
    <row r="7249" spans="1:20" x14ac:dyDescent="0.35">
      <c r="A7249">
        <f t="shared" si="227"/>
        <v>7249</v>
      </c>
      <c r="B7249" s="3" t="s">
        <v>72</v>
      </c>
      <c r="C7249" s="3" t="s">
        <v>77</v>
      </c>
      <c r="D7249" s="3" t="s">
        <v>38</v>
      </c>
      <c r="E7249">
        <v>2027</v>
      </c>
      <c r="F7249" s="3" t="str">
        <f t="shared" si="226"/>
        <v>CGen7-MILE2027</v>
      </c>
      <c r="G7249" s="9">
        <v>386</v>
      </c>
      <c r="H7249" s="9">
        <v>248</v>
      </c>
      <c r="I7249" s="9">
        <v>225</v>
      </c>
      <c r="J7249" s="9">
        <v>192</v>
      </c>
      <c r="K7249" s="9">
        <v>204</v>
      </c>
      <c r="L7249" s="9">
        <v>187</v>
      </c>
      <c r="M7249" s="9">
        <v>237</v>
      </c>
      <c r="N7249" s="9">
        <v>591</v>
      </c>
      <c r="O7249" s="9">
        <v>830</v>
      </c>
      <c r="P7249" s="9">
        <v>572</v>
      </c>
      <c r="Q7249" s="9">
        <v>275</v>
      </c>
      <c r="R7249" s="9">
        <v>201</v>
      </c>
      <c r="S7249" s="9">
        <v>124</v>
      </c>
      <c r="T7249" s="9">
        <v>246</v>
      </c>
    </row>
    <row r="7250" spans="1:20" x14ac:dyDescent="0.35">
      <c r="A7250">
        <f t="shared" si="227"/>
        <v>7250</v>
      </c>
      <c r="B7250" s="3" t="s">
        <v>72</v>
      </c>
      <c r="C7250" s="3" t="s">
        <v>77</v>
      </c>
      <c r="D7250" s="3" t="s">
        <v>38</v>
      </c>
      <c r="E7250">
        <v>2028</v>
      </c>
      <c r="F7250" s="3" t="str">
        <f t="shared" si="226"/>
        <v>CGen7-MILE2028</v>
      </c>
      <c r="G7250" s="9">
        <v>388</v>
      </c>
      <c r="H7250" s="9">
        <v>216</v>
      </c>
      <c r="I7250" s="9">
        <v>216</v>
      </c>
      <c r="J7250" s="9">
        <v>194</v>
      </c>
      <c r="K7250" s="9">
        <v>298</v>
      </c>
      <c r="L7250" s="9">
        <v>300</v>
      </c>
      <c r="M7250" s="9">
        <v>226</v>
      </c>
      <c r="N7250" s="9">
        <v>320</v>
      </c>
      <c r="O7250" s="9">
        <v>823</v>
      </c>
      <c r="P7250" s="9">
        <v>822</v>
      </c>
      <c r="Q7250" s="9">
        <v>425</v>
      </c>
      <c r="R7250" s="9">
        <v>237</v>
      </c>
      <c r="S7250" s="9">
        <v>188</v>
      </c>
      <c r="T7250" s="9">
        <v>236</v>
      </c>
    </row>
    <row r="7251" spans="1:20" x14ac:dyDescent="0.35">
      <c r="A7251">
        <f t="shared" si="227"/>
        <v>7251</v>
      </c>
      <c r="B7251" s="3" t="s">
        <v>72</v>
      </c>
      <c r="C7251" s="3" t="s">
        <v>77</v>
      </c>
      <c r="D7251" s="3" t="s">
        <v>38</v>
      </c>
      <c r="E7251">
        <v>2029</v>
      </c>
      <c r="F7251" s="3" t="str">
        <f t="shared" si="226"/>
        <v>CGen7-MILE2029</v>
      </c>
      <c r="G7251" s="9">
        <v>467</v>
      </c>
      <c r="H7251" s="9">
        <v>242</v>
      </c>
      <c r="I7251" s="9">
        <v>300</v>
      </c>
      <c r="J7251" s="9">
        <v>263</v>
      </c>
      <c r="K7251" s="9">
        <v>286</v>
      </c>
      <c r="L7251" s="9">
        <v>311</v>
      </c>
      <c r="M7251" s="9">
        <v>530</v>
      </c>
      <c r="N7251" s="9">
        <v>615</v>
      </c>
      <c r="O7251" s="9">
        <v>737</v>
      </c>
      <c r="P7251" s="9">
        <v>430</v>
      </c>
      <c r="Q7251" s="9">
        <v>274</v>
      </c>
      <c r="R7251" s="9">
        <v>136</v>
      </c>
      <c r="S7251" s="9">
        <v>125</v>
      </c>
      <c r="T7251" s="9">
        <v>195</v>
      </c>
    </row>
    <row r="7252" spans="1:20" x14ac:dyDescent="0.35">
      <c r="A7252">
        <f t="shared" si="227"/>
        <v>7252</v>
      </c>
      <c r="B7252" s="3" t="s">
        <v>72</v>
      </c>
      <c r="C7252" s="3" t="s">
        <v>77</v>
      </c>
      <c r="D7252" s="3" t="s">
        <v>39</v>
      </c>
      <c r="E7252">
        <v>2020</v>
      </c>
      <c r="F7252" s="3" t="str">
        <f t="shared" si="226"/>
        <v>CGenWANETA2020</v>
      </c>
      <c r="G7252" s="9">
        <v>454</v>
      </c>
      <c r="H7252" s="9">
        <v>500</v>
      </c>
      <c r="I7252" s="9">
        <v>457</v>
      </c>
      <c r="J7252" s="9">
        <v>338</v>
      </c>
      <c r="K7252" s="9">
        <v>273</v>
      </c>
      <c r="L7252" s="9">
        <v>280</v>
      </c>
      <c r="M7252" s="9">
        <v>488</v>
      </c>
      <c r="N7252" s="9">
        <v>789</v>
      </c>
      <c r="O7252" s="9">
        <v>815</v>
      </c>
      <c r="P7252" s="9">
        <v>798</v>
      </c>
      <c r="Q7252" s="9">
        <v>630</v>
      </c>
      <c r="R7252" s="9">
        <v>305</v>
      </c>
      <c r="S7252" s="9">
        <v>213</v>
      </c>
      <c r="T7252" s="9">
        <v>292</v>
      </c>
    </row>
    <row r="7253" spans="1:20" x14ac:dyDescent="0.35">
      <c r="A7253">
        <f t="shared" si="227"/>
        <v>7253</v>
      </c>
      <c r="B7253" s="3" t="s">
        <v>72</v>
      </c>
      <c r="C7253" s="3" t="s">
        <v>77</v>
      </c>
      <c r="D7253" s="3" t="s">
        <v>39</v>
      </c>
      <c r="E7253">
        <v>2021</v>
      </c>
      <c r="F7253" s="3" t="str">
        <f t="shared" si="226"/>
        <v>CGenWANETA2021</v>
      </c>
      <c r="G7253" s="9">
        <v>461</v>
      </c>
      <c r="H7253" s="9">
        <v>323</v>
      </c>
      <c r="I7253" s="9">
        <v>364</v>
      </c>
      <c r="J7253" s="9">
        <v>364</v>
      </c>
      <c r="K7253" s="9">
        <v>381</v>
      </c>
      <c r="L7253" s="9">
        <v>473</v>
      </c>
      <c r="M7253" s="9">
        <v>582</v>
      </c>
      <c r="N7253" s="9">
        <v>807</v>
      </c>
      <c r="O7253" s="9">
        <v>794</v>
      </c>
      <c r="P7253" s="9">
        <v>803</v>
      </c>
      <c r="Q7253" s="9">
        <v>822</v>
      </c>
      <c r="R7253" s="9">
        <v>537</v>
      </c>
      <c r="S7253" s="9">
        <v>338</v>
      </c>
      <c r="T7253" s="9">
        <v>370</v>
      </c>
    </row>
    <row r="7254" spans="1:20" x14ac:dyDescent="0.35">
      <c r="A7254">
        <f t="shared" si="227"/>
        <v>7254</v>
      </c>
      <c r="B7254" s="3" t="s">
        <v>72</v>
      </c>
      <c r="C7254" s="3" t="s">
        <v>77</v>
      </c>
      <c r="D7254" s="3" t="s">
        <v>39</v>
      </c>
      <c r="E7254">
        <v>2022</v>
      </c>
      <c r="F7254" s="3" t="str">
        <f t="shared" si="226"/>
        <v>CGenWANETA2022</v>
      </c>
      <c r="G7254" s="9">
        <v>468</v>
      </c>
      <c r="H7254" s="9">
        <v>332</v>
      </c>
      <c r="I7254" s="9">
        <v>365</v>
      </c>
      <c r="J7254" s="9">
        <v>563</v>
      </c>
      <c r="K7254" s="9">
        <v>669</v>
      </c>
      <c r="L7254" s="9">
        <v>486</v>
      </c>
      <c r="M7254" s="9">
        <v>442</v>
      </c>
      <c r="N7254" s="9">
        <v>720</v>
      </c>
      <c r="O7254" s="9">
        <v>816</v>
      </c>
      <c r="P7254" s="9">
        <v>494</v>
      </c>
      <c r="Q7254" s="9">
        <v>260</v>
      </c>
      <c r="R7254" s="9">
        <v>133</v>
      </c>
      <c r="S7254" s="9">
        <v>131</v>
      </c>
      <c r="T7254" s="9">
        <v>172</v>
      </c>
    </row>
    <row r="7255" spans="1:20" x14ac:dyDescent="0.35">
      <c r="A7255">
        <f t="shared" si="227"/>
        <v>7255</v>
      </c>
      <c r="B7255" s="3" t="s">
        <v>72</v>
      </c>
      <c r="C7255" s="3" t="s">
        <v>77</v>
      </c>
      <c r="D7255" s="3" t="s">
        <v>39</v>
      </c>
      <c r="E7255">
        <v>2023</v>
      </c>
      <c r="F7255" s="3" t="str">
        <f t="shared" si="226"/>
        <v>CGenWANETA2023</v>
      </c>
      <c r="G7255" s="9">
        <v>345</v>
      </c>
      <c r="H7255" s="9">
        <v>276</v>
      </c>
      <c r="I7255" s="9">
        <v>258</v>
      </c>
      <c r="J7255" s="9">
        <v>387</v>
      </c>
      <c r="K7255" s="9">
        <v>363</v>
      </c>
      <c r="L7255" s="9">
        <v>316</v>
      </c>
      <c r="M7255" s="9">
        <v>385</v>
      </c>
      <c r="N7255" s="9">
        <v>620</v>
      </c>
      <c r="O7255" s="9">
        <v>630</v>
      </c>
      <c r="P7255" s="9">
        <v>704</v>
      </c>
      <c r="Q7255" s="9">
        <v>475</v>
      </c>
      <c r="R7255" s="9">
        <v>261</v>
      </c>
      <c r="S7255" s="9">
        <v>222</v>
      </c>
      <c r="T7255" s="9">
        <v>290</v>
      </c>
    </row>
    <row r="7256" spans="1:20" x14ac:dyDescent="0.35">
      <c r="A7256">
        <f t="shared" si="227"/>
        <v>7256</v>
      </c>
      <c r="B7256" s="3" t="s">
        <v>72</v>
      </c>
      <c r="C7256" s="3" t="s">
        <v>77</v>
      </c>
      <c r="D7256" s="3" t="s">
        <v>39</v>
      </c>
      <c r="E7256">
        <v>2024</v>
      </c>
      <c r="F7256" s="3" t="str">
        <f t="shared" si="226"/>
        <v>CGenWANETA2024</v>
      </c>
      <c r="G7256" s="9">
        <v>479</v>
      </c>
      <c r="H7256" s="9">
        <v>423</v>
      </c>
      <c r="I7256" s="9">
        <v>386</v>
      </c>
      <c r="J7256" s="9">
        <v>461</v>
      </c>
      <c r="K7256" s="9">
        <v>418</v>
      </c>
      <c r="L7256" s="9">
        <v>339</v>
      </c>
      <c r="M7256" s="9">
        <v>225</v>
      </c>
      <c r="N7256" s="9">
        <v>382</v>
      </c>
      <c r="O7256" s="9">
        <v>820</v>
      </c>
      <c r="P7256" s="9">
        <v>519</v>
      </c>
      <c r="Q7256" s="9">
        <v>319</v>
      </c>
      <c r="R7256" s="9">
        <v>259</v>
      </c>
      <c r="S7256" s="9">
        <v>162</v>
      </c>
      <c r="T7256" s="9">
        <v>245</v>
      </c>
    </row>
    <row r="7257" spans="1:20" x14ac:dyDescent="0.35">
      <c r="A7257">
        <f t="shared" si="227"/>
        <v>7257</v>
      </c>
      <c r="B7257" s="3" t="s">
        <v>72</v>
      </c>
      <c r="C7257" s="3" t="s">
        <v>77</v>
      </c>
      <c r="D7257" s="3" t="s">
        <v>39</v>
      </c>
      <c r="E7257">
        <v>2025</v>
      </c>
      <c r="F7257" s="3" t="str">
        <f t="shared" si="226"/>
        <v>CGenWANETA2025</v>
      </c>
      <c r="G7257" s="9">
        <v>428</v>
      </c>
      <c r="H7257" s="9">
        <v>302</v>
      </c>
      <c r="I7257" s="9">
        <v>247</v>
      </c>
      <c r="J7257" s="9">
        <v>550</v>
      </c>
      <c r="K7257" s="9">
        <v>577</v>
      </c>
      <c r="L7257" s="9">
        <v>522</v>
      </c>
      <c r="M7257" s="9">
        <v>552</v>
      </c>
      <c r="N7257" s="9">
        <v>676</v>
      </c>
      <c r="O7257" s="9">
        <v>801</v>
      </c>
      <c r="P7257" s="9">
        <v>804</v>
      </c>
      <c r="Q7257" s="9">
        <v>321</v>
      </c>
      <c r="R7257" s="9">
        <v>193</v>
      </c>
      <c r="S7257" s="9">
        <v>159</v>
      </c>
      <c r="T7257" s="9">
        <v>277</v>
      </c>
    </row>
    <row r="7258" spans="1:20" x14ac:dyDescent="0.35">
      <c r="A7258">
        <f t="shared" si="227"/>
        <v>7258</v>
      </c>
      <c r="B7258" s="3" t="s">
        <v>72</v>
      </c>
      <c r="C7258" s="3" t="s">
        <v>77</v>
      </c>
      <c r="D7258" s="3" t="s">
        <v>39</v>
      </c>
      <c r="E7258">
        <v>2026</v>
      </c>
      <c r="F7258" s="3" t="str">
        <f t="shared" si="226"/>
        <v>CGenWANETA2026</v>
      </c>
      <c r="G7258" s="9">
        <v>452</v>
      </c>
      <c r="H7258" s="9">
        <v>433</v>
      </c>
      <c r="I7258" s="9">
        <v>572</v>
      </c>
      <c r="J7258" s="9">
        <v>721</v>
      </c>
      <c r="K7258" s="9">
        <v>542</v>
      </c>
      <c r="L7258" s="9">
        <v>438</v>
      </c>
      <c r="M7258" s="9">
        <v>555</v>
      </c>
      <c r="N7258" s="9">
        <v>751</v>
      </c>
      <c r="O7258" s="9">
        <v>819</v>
      </c>
      <c r="P7258" s="9">
        <v>760</v>
      </c>
      <c r="Q7258" s="9">
        <v>343</v>
      </c>
      <c r="R7258" s="9">
        <v>251</v>
      </c>
      <c r="S7258" s="9">
        <v>181</v>
      </c>
      <c r="T7258" s="9">
        <v>208</v>
      </c>
    </row>
    <row r="7259" spans="1:20" x14ac:dyDescent="0.35">
      <c r="A7259">
        <f t="shared" si="227"/>
        <v>7259</v>
      </c>
      <c r="B7259" s="3" t="s">
        <v>72</v>
      </c>
      <c r="C7259" s="3" t="s">
        <v>77</v>
      </c>
      <c r="D7259" s="3" t="s">
        <v>39</v>
      </c>
      <c r="E7259">
        <v>2027</v>
      </c>
      <c r="F7259" s="3" t="str">
        <f t="shared" si="226"/>
        <v>CGenWANETA2027</v>
      </c>
      <c r="G7259" s="9">
        <v>396</v>
      </c>
      <c r="H7259" s="9">
        <v>251</v>
      </c>
      <c r="I7259" s="9">
        <v>227</v>
      </c>
      <c r="J7259" s="9">
        <v>192</v>
      </c>
      <c r="K7259" s="9">
        <v>205</v>
      </c>
      <c r="L7259" s="9">
        <v>188</v>
      </c>
      <c r="M7259" s="9">
        <v>240</v>
      </c>
      <c r="N7259" s="9">
        <v>599</v>
      </c>
      <c r="O7259" s="9">
        <v>822</v>
      </c>
      <c r="P7259" s="9">
        <v>579</v>
      </c>
      <c r="Q7259" s="9">
        <v>282</v>
      </c>
      <c r="R7259" s="9">
        <v>202</v>
      </c>
      <c r="S7259" s="9">
        <v>124</v>
      </c>
      <c r="T7259" s="9">
        <v>249</v>
      </c>
    </row>
    <row r="7260" spans="1:20" x14ac:dyDescent="0.35">
      <c r="A7260">
        <f t="shared" si="227"/>
        <v>7260</v>
      </c>
      <c r="B7260" s="3" t="s">
        <v>72</v>
      </c>
      <c r="C7260" s="3" t="s">
        <v>77</v>
      </c>
      <c r="D7260" s="3" t="s">
        <v>39</v>
      </c>
      <c r="E7260">
        <v>2028</v>
      </c>
      <c r="F7260" s="3" t="str">
        <f t="shared" si="226"/>
        <v>CGenWANETA2028</v>
      </c>
      <c r="G7260" s="9">
        <v>398</v>
      </c>
      <c r="H7260" s="9">
        <v>217</v>
      </c>
      <c r="I7260" s="9">
        <v>218</v>
      </c>
      <c r="J7260" s="9">
        <v>195</v>
      </c>
      <c r="K7260" s="9">
        <v>308</v>
      </c>
      <c r="L7260" s="9">
        <v>311</v>
      </c>
      <c r="M7260" s="9">
        <v>228</v>
      </c>
      <c r="N7260" s="9">
        <v>332</v>
      </c>
      <c r="O7260" s="9">
        <v>815</v>
      </c>
      <c r="P7260" s="9">
        <v>809</v>
      </c>
      <c r="Q7260" s="9">
        <v>433</v>
      </c>
      <c r="R7260" s="9">
        <v>239</v>
      </c>
      <c r="S7260" s="9">
        <v>188</v>
      </c>
      <c r="T7260" s="9">
        <v>238</v>
      </c>
    </row>
    <row r="7261" spans="1:20" x14ac:dyDescent="0.35">
      <c r="A7261">
        <f t="shared" si="227"/>
        <v>7261</v>
      </c>
      <c r="B7261" s="3" t="s">
        <v>72</v>
      </c>
      <c r="C7261" s="3" t="s">
        <v>77</v>
      </c>
      <c r="D7261" s="3" t="s">
        <v>39</v>
      </c>
      <c r="E7261">
        <v>2029</v>
      </c>
      <c r="F7261" s="3" t="str">
        <f t="shared" si="226"/>
        <v>CGenWANETA2029</v>
      </c>
      <c r="G7261" s="9">
        <v>471</v>
      </c>
      <c r="H7261" s="9">
        <v>245</v>
      </c>
      <c r="I7261" s="9">
        <v>310</v>
      </c>
      <c r="J7261" s="9">
        <v>268</v>
      </c>
      <c r="K7261" s="9">
        <v>295</v>
      </c>
      <c r="L7261" s="9">
        <v>322</v>
      </c>
      <c r="M7261" s="9">
        <v>536</v>
      </c>
      <c r="N7261" s="9">
        <v>623</v>
      </c>
      <c r="O7261" s="9">
        <v>747</v>
      </c>
      <c r="P7261" s="9">
        <v>437</v>
      </c>
      <c r="Q7261" s="9">
        <v>281</v>
      </c>
      <c r="R7261" s="9">
        <v>136</v>
      </c>
      <c r="S7261" s="9">
        <v>125</v>
      </c>
      <c r="T7261" s="9">
        <v>195</v>
      </c>
    </row>
    <row r="7262" spans="1:20" x14ac:dyDescent="0.35">
      <c r="A7262">
        <f t="shared" si="227"/>
        <v>7262</v>
      </c>
      <c r="B7262" s="3" t="s">
        <v>72</v>
      </c>
      <c r="C7262" s="3" t="s">
        <v>77</v>
      </c>
      <c r="D7262" s="3" t="s">
        <v>40</v>
      </c>
      <c r="E7262">
        <v>2020</v>
      </c>
      <c r="F7262" s="3" t="str">
        <f t="shared" si="226"/>
        <v>CGenCDA LK2020</v>
      </c>
      <c r="G7262" s="9">
        <v>0</v>
      </c>
      <c r="H7262" s="9">
        <v>0</v>
      </c>
      <c r="I7262" s="9">
        <v>0</v>
      </c>
      <c r="J7262" s="9">
        <v>0</v>
      </c>
      <c r="K7262" s="9">
        <v>0</v>
      </c>
      <c r="L7262" s="9">
        <v>0</v>
      </c>
      <c r="M7262" s="9">
        <v>0</v>
      </c>
      <c r="N7262" s="9">
        <v>0</v>
      </c>
      <c r="O7262" s="9">
        <v>0</v>
      </c>
      <c r="P7262" s="9">
        <v>0</v>
      </c>
      <c r="Q7262" s="9">
        <v>0</v>
      </c>
      <c r="R7262" s="9">
        <v>0</v>
      </c>
      <c r="S7262" s="9">
        <v>0</v>
      </c>
      <c r="T7262" s="9">
        <v>0</v>
      </c>
    </row>
    <row r="7263" spans="1:20" x14ac:dyDescent="0.35">
      <c r="A7263">
        <f t="shared" si="227"/>
        <v>7263</v>
      </c>
      <c r="B7263" s="3" t="s">
        <v>72</v>
      </c>
      <c r="C7263" s="3" t="s">
        <v>77</v>
      </c>
      <c r="D7263" s="3" t="s">
        <v>40</v>
      </c>
      <c r="E7263">
        <v>2021</v>
      </c>
      <c r="F7263" s="3" t="str">
        <f t="shared" si="226"/>
        <v>CGenCDA LK2021</v>
      </c>
      <c r="G7263" s="9">
        <v>0</v>
      </c>
      <c r="H7263" s="9">
        <v>0</v>
      </c>
      <c r="I7263" s="9">
        <v>0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  <c r="Q7263" s="9">
        <v>0</v>
      </c>
      <c r="R7263" s="9">
        <v>0</v>
      </c>
      <c r="S7263" s="9">
        <v>0</v>
      </c>
      <c r="T7263" s="9">
        <v>0</v>
      </c>
    </row>
    <row r="7264" spans="1:20" x14ac:dyDescent="0.35">
      <c r="A7264">
        <f t="shared" si="227"/>
        <v>7264</v>
      </c>
      <c r="B7264" s="3" t="s">
        <v>72</v>
      </c>
      <c r="C7264" s="3" t="s">
        <v>77</v>
      </c>
      <c r="D7264" s="3" t="s">
        <v>40</v>
      </c>
      <c r="E7264">
        <v>2022</v>
      </c>
      <c r="F7264" s="3" t="str">
        <f t="shared" si="226"/>
        <v>CGenCDA LK2022</v>
      </c>
      <c r="G7264" s="9">
        <v>0</v>
      </c>
      <c r="H7264" s="9">
        <v>0</v>
      </c>
      <c r="I7264" s="9">
        <v>0</v>
      </c>
      <c r="J7264" s="9">
        <v>0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  <c r="Q7264" s="9">
        <v>0</v>
      </c>
      <c r="R7264" s="9">
        <v>0</v>
      </c>
      <c r="S7264" s="9">
        <v>0</v>
      </c>
      <c r="T7264" s="9">
        <v>0</v>
      </c>
    </row>
    <row r="7265" spans="1:20" x14ac:dyDescent="0.35">
      <c r="A7265">
        <f t="shared" si="227"/>
        <v>7265</v>
      </c>
      <c r="B7265" s="3" t="s">
        <v>72</v>
      </c>
      <c r="C7265" s="3" t="s">
        <v>77</v>
      </c>
      <c r="D7265" s="3" t="s">
        <v>40</v>
      </c>
      <c r="E7265">
        <v>2023</v>
      </c>
      <c r="F7265" s="3" t="str">
        <f t="shared" si="226"/>
        <v>CGenCDA LK2023</v>
      </c>
      <c r="G7265" s="9">
        <v>0</v>
      </c>
      <c r="H7265" s="9">
        <v>0</v>
      </c>
      <c r="I7265" s="9">
        <v>0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  <c r="S7265" s="9">
        <v>0</v>
      </c>
      <c r="T7265" s="9">
        <v>0</v>
      </c>
    </row>
    <row r="7266" spans="1:20" x14ac:dyDescent="0.35">
      <c r="A7266">
        <f t="shared" si="227"/>
        <v>7266</v>
      </c>
      <c r="B7266" s="3" t="s">
        <v>72</v>
      </c>
      <c r="C7266" s="3" t="s">
        <v>77</v>
      </c>
      <c r="D7266" s="3" t="s">
        <v>40</v>
      </c>
      <c r="E7266">
        <v>2024</v>
      </c>
      <c r="F7266" s="3" t="str">
        <f t="shared" si="226"/>
        <v>CGenCDA LK2024</v>
      </c>
      <c r="G7266" s="9">
        <v>0</v>
      </c>
      <c r="H7266" s="9">
        <v>0</v>
      </c>
      <c r="I7266" s="9">
        <v>0</v>
      </c>
      <c r="J7266" s="9">
        <v>0</v>
      </c>
      <c r="K7266" s="9">
        <v>0</v>
      </c>
      <c r="L7266" s="9">
        <v>0</v>
      </c>
      <c r="M7266" s="9">
        <v>0</v>
      </c>
      <c r="N7266" s="9">
        <v>0</v>
      </c>
      <c r="O7266" s="9">
        <v>0</v>
      </c>
      <c r="P7266" s="9">
        <v>0</v>
      </c>
      <c r="Q7266" s="9">
        <v>0</v>
      </c>
      <c r="R7266" s="9">
        <v>0</v>
      </c>
      <c r="S7266" s="9">
        <v>0</v>
      </c>
      <c r="T7266" s="9">
        <v>0</v>
      </c>
    </row>
    <row r="7267" spans="1:20" x14ac:dyDescent="0.35">
      <c r="A7267">
        <f t="shared" si="227"/>
        <v>7267</v>
      </c>
      <c r="B7267" s="3" t="s">
        <v>72</v>
      </c>
      <c r="C7267" s="3" t="s">
        <v>77</v>
      </c>
      <c r="D7267" s="3" t="s">
        <v>40</v>
      </c>
      <c r="E7267">
        <v>2025</v>
      </c>
      <c r="F7267" s="3" t="str">
        <f t="shared" si="226"/>
        <v>CGenCDA LK2025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  <c r="S7267" s="9">
        <v>0</v>
      </c>
      <c r="T7267" s="9">
        <v>0</v>
      </c>
    </row>
    <row r="7268" spans="1:20" x14ac:dyDescent="0.35">
      <c r="A7268">
        <f t="shared" si="227"/>
        <v>7268</v>
      </c>
      <c r="B7268" s="3" t="s">
        <v>72</v>
      </c>
      <c r="C7268" s="3" t="s">
        <v>77</v>
      </c>
      <c r="D7268" s="3" t="s">
        <v>40</v>
      </c>
      <c r="E7268">
        <v>2026</v>
      </c>
      <c r="F7268" s="3" t="str">
        <f t="shared" si="226"/>
        <v>CGenCDA LK2026</v>
      </c>
      <c r="G7268" s="9">
        <v>0</v>
      </c>
      <c r="H7268" s="9">
        <v>0</v>
      </c>
      <c r="I7268" s="9">
        <v>0</v>
      </c>
      <c r="J7268" s="9">
        <v>0</v>
      </c>
      <c r="K7268" s="9">
        <v>0</v>
      </c>
      <c r="L7268" s="9">
        <v>0</v>
      </c>
      <c r="M7268" s="9">
        <v>0</v>
      </c>
      <c r="N7268" s="9">
        <v>0</v>
      </c>
      <c r="O7268" s="9">
        <v>0</v>
      </c>
      <c r="P7268" s="9">
        <v>0</v>
      </c>
      <c r="Q7268" s="9">
        <v>0</v>
      </c>
      <c r="R7268" s="9">
        <v>0</v>
      </c>
      <c r="S7268" s="9">
        <v>0</v>
      </c>
      <c r="T7268" s="9">
        <v>0</v>
      </c>
    </row>
    <row r="7269" spans="1:20" x14ac:dyDescent="0.35">
      <c r="A7269">
        <f t="shared" si="227"/>
        <v>7269</v>
      </c>
      <c r="B7269" s="3" t="s">
        <v>72</v>
      </c>
      <c r="C7269" s="3" t="s">
        <v>77</v>
      </c>
      <c r="D7269" s="3" t="s">
        <v>40</v>
      </c>
      <c r="E7269">
        <v>2027</v>
      </c>
      <c r="F7269" s="3" t="str">
        <f t="shared" si="226"/>
        <v>CGenCDA LK2027</v>
      </c>
      <c r="G7269" s="9">
        <v>0</v>
      </c>
      <c r="H7269" s="9">
        <v>0</v>
      </c>
      <c r="I7269" s="9">
        <v>0</v>
      </c>
      <c r="J7269" s="9">
        <v>0</v>
      </c>
      <c r="K7269" s="9">
        <v>0</v>
      </c>
      <c r="L7269" s="9">
        <v>0</v>
      </c>
      <c r="M7269" s="9">
        <v>0</v>
      </c>
      <c r="N7269" s="9">
        <v>0</v>
      </c>
      <c r="O7269" s="9">
        <v>0</v>
      </c>
      <c r="P7269" s="9">
        <v>0</v>
      </c>
      <c r="Q7269" s="9">
        <v>0</v>
      </c>
      <c r="R7269" s="9">
        <v>0</v>
      </c>
      <c r="S7269" s="9">
        <v>0</v>
      </c>
      <c r="T7269" s="9">
        <v>0</v>
      </c>
    </row>
    <row r="7270" spans="1:20" x14ac:dyDescent="0.35">
      <c r="A7270">
        <f t="shared" si="227"/>
        <v>7270</v>
      </c>
      <c r="B7270" s="3" t="s">
        <v>72</v>
      </c>
      <c r="C7270" s="3" t="s">
        <v>77</v>
      </c>
      <c r="D7270" s="3" t="s">
        <v>40</v>
      </c>
      <c r="E7270">
        <v>2028</v>
      </c>
      <c r="F7270" s="3" t="str">
        <f t="shared" si="226"/>
        <v>CGenCDA LK2028</v>
      </c>
      <c r="G7270" s="9">
        <v>0</v>
      </c>
      <c r="H7270" s="9">
        <v>0</v>
      </c>
      <c r="I7270" s="9">
        <v>0</v>
      </c>
      <c r="J7270" s="9">
        <v>0</v>
      </c>
      <c r="K7270" s="9">
        <v>0</v>
      </c>
      <c r="L7270" s="9">
        <v>0</v>
      </c>
      <c r="M7270" s="9">
        <v>0</v>
      </c>
      <c r="N7270" s="9">
        <v>0</v>
      </c>
      <c r="O7270" s="9">
        <v>0</v>
      </c>
      <c r="P7270" s="9">
        <v>0</v>
      </c>
      <c r="Q7270" s="9">
        <v>0</v>
      </c>
      <c r="R7270" s="9">
        <v>0</v>
      </c>
      <c r="S7270" s="9">
        <v>0</v>
      </c>
      <c r="T7270" s="9">
        <v>0</v>
      </c>
    </row>
    <row r="7271" spans="1:20" x14ac:dyDescent="0.35">
      <c r="A7271">
        <f t="shared" si="227"/>
        <v>7271</v>
      </c>
      <c r="B7271" s="3" t="s">
        <v>72</v>
      </c>
      <c r="C7271" s="3" t="s">
        <v>77</v>
      </c>
      <c r="D7271" s="3" t="s">
        <v>40</v>
      </c>
      <c r="E7271">
        <v>2029</v>
      </c>
      <c r="F7271" s="3" t="str">
        <f t="shared" si="226"/>
        <v>CGenCDA LK2029</v>
      </c>
      <c r="G7271" s="9">
        <v>0</v>
      </c>
      <c r="H7271" s="9">
        <v>0</v>
      </c>
      <c r="I7271" s="9">
        <v>0</v>
      </c>
      <c r="J7271" s="9">
        <v>0</v>
      </c>
      <c r="K7271" s="9">
        <v>0</v>
      </c>
      <c r="L7271" s="9">
        <v>0</v>
      </c>
      <c r="M7271" s="9">
        <v>0</v>
      </c>
      <c r="N7271" s="9">
        <v>0</v>
      </c>
      <c r="O7271" s="9">
        <v>0</v>
      </c>
      <c r="P7271" s="9">
        <v>0</v>
      </c>
      <c r="Q7271" s="9">
        <v>0</v>
      </c>
      <c r="R7271" s="9">
        <v>0</v>
      </c>
      <c r="S7271" s="9">
        <v>0</v>
      </c>
      <c r="T7271" s="9">
        <v>0</v>
      </c>
    </row>
    <row r="7272" spans="1:20" x14ac:dyDescent="0.35">
      <c r="A7272">
        <f t="shared" si="227"/>
        <v>7272</v>
      </c>
      <c r="B7272" s="3" t="s">
        <v>72</v>
      </c>
      <c r="C7272" s="3" t="s">
        <v>77</v>
      </c>
      <c r="D7272" s="3" t="s">
        <v>41</v>
      </c>
      <c r="E7272">
        <v>2020</v>
      </c>
      <c r="F7272" s="3" t="str">
        <f t="shared" si="226"/>
        <v>CGenPOST F2020</v>
      </c>
      <c r="G7272" s="9">
        <v>10</v>
      </c>
      <c r="H7272" s="9">
        <v>12</v>
      </c>
      <c r="I7272" s="9">
        <v>11</v>
      </c>
      <c r="J7272" s="9">
        <v>15</v>
      </c>
      <c r="K7272" s="9">
        <v>2</v>
      </c>
      <c r="L7272" s="9">
        <v>16</v>
      </c>
      <c r="M7272" s="9">
        <v>11</v>
      </c>
      <c r="N7272" s="9">
        <v>11</v>
      </c>
      <c r="O7272" s="9">
        <v>11</v>
      </c>
      <c r="P7272" s="9">
        <v>12</v>
      </c>
      <c r="Q7272" s="9">
        <v>12</v>
      </c>
      <c r="R7272" s="9">
        <v>5</v>
      </c>
      <c r="S7272" s="9">
        <v>3</v>
      </c>
      <c r="T7272" s="9">
        <v>6</v>
      </c>
    </row>
    <row r="7273" spans="1:20" x14ac:dyDescent="0.35">
      <c r="A7273">
        <f t="shared" si="227"/>
        <v>7273</v>
      </c>
      <c r="B7273" s="3" t="s">
        <v>72</v>
      </c>
      <c r="C7273" s="3" t="s">
        <v>77</v>
      </c>
      <c r="D7273" s="3" t="s">
        <v>41</v>
      </c>
      <c r="E7273">
        <v>2021</v>
      </c>
      <c r="F7273" s="3" t="str">
        <f t="shared" si="226"/>
        <v>CGenPOST F2021</v>
      </c>
      <c r="G7273" s="9">
        <v>10</v>
      </c>
      <c r="H7273" s="9">
        <v>12</v>
      </c>
      <c r="I7273" s="9">
        <v>16</v>
      </c>
      <c r="J7273" s="9">
        <v>14</v>
      </c>
      <c r="K7273" s="9">
        <v>15</v>
      </c>
      <c r="L7273" s="9">
        <v>11</v>
      </c>
      <c r="M7273" s="9">
        <v>11</v>
      </c>
      <c r="N7273" s="9">
        <v>11</v>
      </c>
      <c r="O7273" s="9">
        <v>11</v>
      </c>
      <c r="P7273" s="9">
        <v>11</v>
      </c>
      <c r="Q7273" s="9">
        <v>15</v>
      </c>
      <c r="R7273" s="9">
        <v>7</v>
      </c>
      <c r="S7273" s="9">
        <v>10</v>
      </c>
      <c r="T7273" s="9">
        <v>8</v>
      </c>
    </row>
    <row r="7274" spans="1:20" x14ac:dyDescent="0.35">
      <c r="A7274">
        <f t="shared" si="227"/>
        <v>7274</v>
      </c>
      <c r="B7274" s="3" t="s">
        <v>72</v>
      </c>
      <c r="C7274" s="3" t="s">
        <v>77</v>
      </c>
      <c r="D7274" s="3" t="s">
        <v>41</v>
      </c>
      <c r="E7274">
        <v>2022</v>
      </c>
      <c r="F7274" s="3" t="str">
        <f t="shared" si="226"/>
        <v>CGenPOST F2022</v>
      </c>
      <c r="G7274" s="9">
        <v>8</v>
      </c>
      <c r="H7274" s="9">
        <v>13</v>
      </c>
      <c r="I7274" s="9">
        <v>15</v>
      </c>
      <c r="J7274" s="9">
        <v>11</v>
      </c>
      <c r="K7274" s="9">
        <v>11</v>
      </c>
      <c r="L7274" s="9">
        <v>15</v>
      </c>
      <c r="M7274" s="9">
        <v>16</v>
      </c>
      <c r="N7274" s="9">
        <v>14</v>
      </c>
      <c r="O7274" s="9">
        <v>15</v>
      </c>
      <c r="P7274" s="9">
        <v>11</v>
      </c>
      <c r="Q7274" s="9">
        <v>5</v>
      </c>
      <c r="R7274" s="9">
        <v>3</v>
      </c>
      <c r="S7274" s="9">
        <v>5</v>
      </c>
      <c r="T7274" s="9">
        <v>4</v>
      </c>
    </row>
    <row r="7275" spans="1:20" x14ac:dyDescent="0.35">
      <c r="A7275">
        <f t="shared" si="227"/>
        <v>7275</v>
      </c>
      <c r="B7275" s="3" t="s">
        <v>72</v>
      </c>
      <c r="C7275" s="3" t="s">
        <v>77</v>
      </c>
      <c r="D7275" s="3" t="s">
        <v>41</v>
      </c>
      <c r="E7275">
        <v>2023</v>
      </c>
      <c r="F7275" s="3" t="str">
        <f t="shared" si="226"/>
        <v>CGenPOST F2023</v>
      </c>
      <c r="G7275" s="9">
        <v>5</v>
      </c>
      <c r="H7275" s="9">
        <v>13</v>
      </c>
      <c r="I7275" s="9">
        <v>9</v>
      </c>
      <c r="J7275" s="9">
        <v>14</v>
      </c>
      <c r="K7275" s="9">
        <v>16</v>
      </c>
      <c r="L7275" s="9">
        <v>14</v>
      </c>
      <c r="M7275" s="9">
        <v>13</v>
      </c>
      <c r="N7275" s="9">
        <v>11</v>
      </c>
      <c r="O7275" s="9">
        <v>16</v>
      </c>
      <c r="P7275" s="9">
        <v>16</v>
      </c>
      <c r="Q7275" s="9">
        <v>10</v>
      </c>
      <c r="R7275" s="9">
        <v>4</v>
      </c>
      <c r="S7275" s="9">
        <v>4</v>
      </c>
      <c r="T7275" s="9">
        <v>7</v>
      </c>
    </row>
    <row r="7276" spans="1:20" x14ac:dyDescent="0.35">
      <c r="A7276">
        <f t="shared" si="227"/>
        <v>7276</v>
      </c>
      <c r="B7276" s="3" t="s">
        <v>72</v>
      </c>
      <c r="C7276" s="3" t="s">
        <v>77</v>
      </c>
      <c r="D7276" s="3" t="s">
        <v>41</v>
      </c>
      <c r="E7276">
        <v>2024</v>
      </c>
      <c r="F7276" s="3" t="str">
        <f t="shared" si="226"/>
        <v>CGenPOST F2024</v>
      </c>
      <c r="G7276" s="9">
        <v>9</v>
      </c>
      <c r="H7276" s="9">
        <v>16</v>
      </c>
      <c r="I7276" s="9">
        <v>16</v>
      </c>
      <c r="J7276" s="9">
        <v>15</v>
      </c>
      <c r="K7276" s="9">
        <v>16</v>
      </c>
      <c r="L7276" s="9">
        <v>16</v>
      </c>
      <c r="M7276" s="9">
        <v>14</v>
      </c>
      <c r="N7276" s="9">
        <v>15</v>
      </c>
      <c r="O7276" s="9">
        <v>15</v>
      </c>
      <c r="P7276" s="9">
        <v>14</v>
      </c>
      <c r="Q7276" s="9">
        <v>5</v>
      </c>
      <c r="R7276" s="9">
        <v>3</v>
      </c>
      <c r="S7276" s="9">
        <v>5</v>
      </c>
      <c r="T7276" s="9">
        <v>6</v>
      </c>
    </row>
    <row r="7277" spans="1:20" x14ac:dyDescent="0.35">
      <c r="A7277">
        <f t="shared" si="227"/>
        <v>7277</v>
      </c>
      <c r="B7277" s="3" t="s">
        <v>72</v>
      </c>
      <c r="C7277" s="3" t="s">
        <v>77</v>
      </c>
      <c r="D7277" s="3" t="s">
        <v>41</v>
      </c>
      <c r="E7277">
        <v>2025</v>
      </c>
      <c r="F7277" s="3" t="str">
        <f t="shared" si="226"/>
        <v>CGenPOST F2025</v>
      </c>
      <c r="G7277" s="9">
        <v>7</v>
      </c>
      <c r="H7277" s="9">
        <v>11</v>
      </c>
      <c r="I7277" s="9">
        <v>12</v>
      </c>
      <c r="J7277" s="9">
        <v>11</v>
      </c>
      <c r="K7277" s="9">
        <v>11</v>
      </c>
      <c r="L7277" s="9">
        <v>13</v>
      </c>
      <c r="M7277" s="9">
        <v>15</v>
      </c>
      <c r="N7277" s="9">
        <v>12</v>
      </c>
      <c r="O7277" s="9">
        <v>15</v>
      </c>
      <c r="P7277" s="9">
        <v>14</v>
      </c>
      <c r="Q7277" s="9">
        <v>4</v>
      </c>
      <c r="R7277" s="9">
        <v>3</v>
      </c>
      <c r="S7277" s="9">
        <v>2</v>
      </c>
      <c r="T7277" s="9">
        <v>8</v>
      </c>
    </row>
    <row r="7278" spans="1:20" x14ac:dyDescent="0.35">
      <c r="A7278">
        <f t="shared" si="227"/>
        <v>7278</v>
      </c>
      <c r="B7278" s="3" t="s">
        <v>72</v>
      </c>
      <c r="C7278" s="3" t="s">
        <v>77</v>
      </c>
      <c r="D7278" s="3" t="s">
        <v>41</v>
      </c>
      <c r="E7278">
        <v>2026</v>
      </c>
      <c r="F7278" s="3" t="str">
        <f t="shared" si="226"/>
        <v>CGenPOST F2026</v>
      </c>
      <c r="G7278" s="9">
        <v>7</v>
      </c>
      <c r="H7278" s="9">
        <v>16</v>
      </c>
      <c r="I7278" s="9">
        <v>11</v>
      </c>
      <c r="J7278" s="9">
        <v>11</v>
      </c>
      <c r="K7278" s="9">
        <v>16</v>
      </c>
      <c r="L7278" s="9">
        <v>11</v>
      </c>
      <c r="M7278" s="9">
        <v>11</v>
      </c>
      <c r="N7278" s="9">
        <v>11</v>
      </c>
      <c r="O7278" s="9">
        <v>15</v>
      </c>
      <c r="P7278" s="9">
        <v>14</v>
      </c>
      <c r="Q7278" s="9">
        <v>6</v>
      </c>
      <c r="R7278" s="9">
        <v>3</v>
      </c>
      <c r="S7278" s="9">
        <v>2</v>
      </c>
      <c r="T7278" s="9">
        <v>4</v>
      </c>
    </row>
    <row r="7279" spans="1:20" x14ac:dyDescent="0.35">
      <c r="A7279">
        <f t="shared" si="227"/>
        <v>7279</v>
      </c>
      <c r="B7279" s="3" t="s">
        <v>72</v>
      </c>
      <c r="C7279" s="3" t="s">
        <v>77</v>
      </c>
      <c r="D7279" s="3" t="s">
        <v>41</v>
      </c>
      <c r="E7279">
        <v>2027</v>
      </c>
      <c r="F7279" s="3" t="str">
        <f t="shared" si="226"/>
        <v>CGenPOST F2027</v>
      </c>
      <c r="G7279" s="9">
        <v>4</v>
      </c>
      <c r="H7279" s="9">
        <v>7</v>
      </c>
      <c r="I7279" s="9">
        <v>10</v>
      </c>
      <c r="J7279" s="9">
        <v>8</v>
      </c>
      <c r="K7279" s="9">
        <v>5</v>
      </c>
      <c r="L7279" s="9">
        <v>2</v>
      </c>
      <c r="M7279" s="9">
        <v>14</v>
      </c>
      <c r="N7279" s="9">
        <v>11</v>
      </c>
      <c r="O7279" s="9">
        <v>11</v>
      </c>
      <c r="P7279" s="9">
        <v>15</v>
      </c>
      <c r="Q7279" s="9">
        <v>5</v>
      </c>
      <c r="R7279" s="9">
        <v>5</v>
      </c>
      <c r="S7279" s="9">
        <v>2</v>
      </c>
      <c r="T7279" s="9">
        <v>9</v>
      </c>
    </row>
    <row r="7280" spans="1:20" x14ac:dyDescent="0.35">
      <c r="A7280">
        <f t="shared" si="227"/>
        <v>7280</v>
      </c>
      <c r="B7280" s="3" t="s">
        <v>72</v>
      </c>
      <c r="C7280" s="3" t="s">
        <v>77</v>
      </c>
      <c r="D7280" s="3" t="s">
        <v>41</v>
      </c>
      <c r="E7280">
        <v>2028</v>
      </c>
      <c r="F7280" s="3" t="str">
        <f t="shared" si="226"/>
        <v>CGenPOST F2028</v>
      </c>
      <c r="G7280" s="9">
        <v>4</v>
      </c>
      <c r="H7280" s="9">
        <v>5</v>
      </c>
      <c r="I7280" s="9">
        <v>8</v>
      </c>
      <c r="J7280" s="9">
        <v>10</v>
      </c>
      <c r="K7280" s="9">
        <v>10</v>
      </c>
      <c r="L7280" s="9">
        <v>16</v>
      </c>
      <c r="M7280" s="9">
        <v>15</v>
      </c>
      <c r="N7280" s="9">
        <v>11</v>
      </c>
      <c r="O7280" s="9">
        <v>11</v>
      </c>
      <c r="P7280" s="9">
        <v>16</v>
      </c>
      <c r="Q7280" s="9">
        <v>9</v>
      </c>
      <c r="R7280" s="9">
        <v>3</v>
      </c>
      <c r="S7280" s="9">
        <v>2</v>
      </c>
      <c r="T7280" s="9">
        <v>4</v>
      </c>
    </row>
    <row r="7281" spans="1:20" x14ac:dyDescent="0.35">
      <c r="A7281">
        <f t="shared" si="227"/>
        <v>7281</v>
      </c>
      <c r="B7281" s="3" t="s">
        <v>72</v>
      </c>
      <c r="C7281" s="3" t="s">
        <v>77</v>
      </c>
      <c r="D7281" s="3" t="s">
        <v>41</v>
      </c>
      <c r="E7281">
        <v>2029</v>
      </c>
      <c r="F7281" s="3" t="str">
        <f t="shared" si="226"/>
        <v>CGenPOST F2029</v>
      </c>
      <c r="G7281" s="9">
        <v>8</v>
      </c>
      <c r="H7281" s="9">
        <v>7</v>
      </c>
      <c r="I7281" s="9">
        <v>15</v>
      </c>
      <c r="J7281" s="9">
        <v>15</v>
      </c>
      <c r="K7281" s="9">
        <v>16</v>
      </c>
      <c r="L7281" s="9">
        <v>15</v>
      </c>
      <c r="M7281" s="9">
        <v>15</v>
      </c>
      <c r="N7281" s="9">
        <v>15</v>
      </c>
      <c r="O7281" s="9">
        <v>15</v>
      </c>
      <c r="P7281" s="9">
        <v>12</v>
      </c>
      <c r="Q7281" s="9">
        <v>7</v>
      </c>
      <c r="R7281" s="9">
        <v>3</v>
      </c>
      <c r="S7281" s="9">
        <v>2</v>
      </c>
      <c r="T7281" s="9">
        <v>7</v>
      </c>
    </row>
    <row r="7282" spans="1:20" x14ac:dyDescent="0.35">
      <c r="A7282">
        <f t="shared" si="227"/>
        <v>7282</v>
      </c>
      <c r="B7282" s="3" t="s">
        <v>72</v>
      </c>
      <c r="C7282" s="3" t="s">
        <v>77</v>
      </c>
      <c r="D7282" s="3" t="s">
        <v>42</v>
      </c>
      <c r="E7282">
        <v>2020</v>
      </c>
      <c r="F7282" s="3" t="str">
        <f t="shared" si="226"/>
        <v>CGenUP FLS2020</v>
      </c>
      <c r="G7282" s="9">
        <v>10</v>
      </c>
      <c r="H7282" s="9">
        <v>9</v>
      </c>
      <c r="I7282" s="9">
        <v>8</v>
      </c>
      <c r="J7282" s="9">
        <v>9</v>
      </c>
      <c r="K7282" s="9">
        <v>4</v>
      </c>
      <c r="L7282" s="9">
        <v>9</v>
      </c>
      <c r="M7282" s="9">
        <v>8</v>
      </c>
      <c r="N7282" s="9">
        <v>8</v>
      </c>
      <c r="O7282" s="9">
        <v>8</v>
      </c>
      <c r="P7282" s="9">
        <v>9</v>
      </c>
      <c r="Q7282" s="9">
        <v>10</v>
      </c>
      <c r="R7282" s="9">
        <v>6</v>
      </c>
      <c r="S7282" s="9">
        <v>4</v>
      </c>
      <c r="T7282" s="9">
        <v>8</v>
      </c>
    </row>
    <row r="7283" spans="1:20" x14ac:dyDescent="0.35">
      <c r="A7283">
        <f t="shared" si="227"/>
        <v>7283</v>
      </c>
      <c r="B7283" s="3" t="s">
        <v>72</v>
      </c>
      <c r="C7283" s="3" t="s">
        <v>77</v>
      </c>
      <c r="D7283" s="3" t="s">
        <v>42</v>
      </c>
      <c r="E7283">
        <v>2021</v>
      </c>
      <c r="F7283" s="3" t="str">
        <f t="shared" si="226"/>
        <v>CGenUP FLS2021</v>
      </c>
      <c r="G7283" s="9">
        <v>10</v>
      </c>
      <c r="H7283" s="9">
        <v>10</v>
      </c>
      <c r="I7283" s="9">
        <v>9</v>
      </c>
      <c r="J7283" s="9">
        <v>9</v>
      </c>
      <c r="K7283" s="9">
        <v>9</v>
      </c>
      <c r="L7283" s="9">
        <v>8</v>
      </c>
      <c r="M7283" s="9">
        <v>8</v>
      </c>
      <c r="N7283" s="9">
        <v>8</v>
      </c>
      <c r="O7283" s="9">
        <v>8</v>
      </c>
      <c r="P7283" s="9">
        <v>8</v>
      </c>
      <c r="Q7283" s="9">
        <v>9</v>
      </c>
      <c r="R7283" s="9">
        <v>9</v>
      </c>
      <c r="S7283" s="9">
        <v>10</v>
      </c>
      <c r="T7283" s="9">
        <v>9</v>
      </c>
    </row>
    <row r="7284" spans="1:20" x14ac:dyDescent="0.35">
      <c r="A7284">
        <f t="shared" si="227"/>
        <v>7284</v>
      </c>
      <c r="B7284" s="3" t="s">
        <v>72</v>
      </c>
      <c r="C7284" s="3" t="s">
        <v>77</v>
      </c>
      <c r="D7284" s="3" t="s">
        <v>42</v>
      </c>
      <c r="E7284">
        <v>2022</v>
      </c>
      <c r="F7284" s="3" t="str">
        <f t="shared" si="226"/>
        <v>CGenUP FLS2022</v>
      </c>
      <c r="G7284" s="9">
        <v>10</v>
      </c>
      <c r="H7284" s="9">
        <v>10</v>
      </c>
      <c r="I7284" s="9">
        <v>9</v>
      </c>
      <c r="J7284" s="9">
        <v>8</v>
      </c>
      <c r="K7284" s="9">
        <v>8</v>
      </c>
      <c r="L7284" s="9">
        <v>9</v>
      </c>
      <c r="M7284" s="9">
        <v>9</v>
      </c>
      <c r="N7284" s="9">
        <v>9</v>
      </c>
      <c r="O7284" s="9">
        <v>9</v>
      </c>
      <c r="P7284" s="9">
        <v>10</v>
      </c>
      <c r="Q7284" s="9">
        <v>5</v>
      </c>
      <c r="R7284" s="9">
        <v>3</v>
      </c>
      <c r="S7284" s="9">
        <v>5</v>
      </c>
      <c r="T7284" s="9">
        <v>5</v>
      </c>
    </row>
    <row r="7285" spans="1:20" x14ac:dyDescent="0.35">
      <c r="A7285">
        <f t="shared" si="227"/>
        <v>7285</v>
      </c>
      <c r="B7285" s="3" t="s">
        <v>72</v>
      </c>
      <c r="C7285" s="3" t="s">
        <v>77</v>
      </c>
      <c r="D7285" s="3" t="s">
        <v>42</v>
      </c>
      <c r="E7285">
        <v>2023</v>
      </c>
      <c r="F7285" s="3" t="str">
        <f t="shared" si="226"/>
        <v>CGenUP FLS2023</v>
      </c>
      <c r="G7285" s="9">
        <v>7</v>
      </c>
      <c r="H7285" s="9">
        <v>10</v>
      </c>
      <c r="I7285" s="9">
        <v>10</v>
      </c>
      <c r="J7285" s="9">
        <v>9</v>
      </c>
      <c r="K7285" s="9">
        <v>9</v>
      </c>
      <c r="L7285" s="9">
        <v>9</v>
      </c>
      <c r="M7285" s="9">
        <v>9</v>
      </c>
      <c r="N7285" s="9">
        <v>8</v>
      </c>
      <c r="O7285" s="9">
        <v>9</v>
      </c>
      <c r="P7285" s="9">
        <v>9</v>
      </c>
      <c r="Q7285" s="9">
        <v>10</v>
      </c>
      <c r="R7285" s="9">
        <v>5</v>
      </c>
      <c r="S7285" s="9">
        <v>5</v>
      </c>
      <c r="T7285" s="9">
        <v>9</v>
      </c>
    </row>
    <row r="7286" spans="1:20" x14ac:dyDescent="0.35">
      <c r="A7286">
        <f t="shared" si="227"/>
        <v>7286</v>
      </c>
      <c r="B7286" s="3" t="s">
        <v>72</v>
      </c>
      <c r="C7286" s="3" t="s">
        <v>77</v>
      </c>
      <c r="D7286" s="3" t="s">
        <v>42</v>
      </c>
      <c r="E7286">
        <v>2024</v>
      </c>
      <c r="F7286" s="3" t="str">
        <f t="shared" si="226"/>
        <v>CGenUP FLS2024</v>
      </c>
      <c r="G7286" s="9">
        <v>10</v>
      </c>
      <c r="H7286" s="9">
        <v>9</v>
      </c>
      <c r="I7286" s="9">
        <v>9</v>
      </c>
      <c r="J7286" s="9">
        <v>9</v>
      </c>
      <c r="K7286" s="9">
        <v>9</v>
      </c>
      <c r="L7286" s="9">
        <v>9</v>
      </c>
      <c r="M7286" s="9">
        <v>9</v>
      </c>
      <c r="N7286" s="9">
        <v>9</v>
      </c>
      <c r="O7286" s="9">
        <v>9</v>
      </c>
      <c r="P7286" s="9">
        <v>9</v>
      </c>
      <c r="Q7286" s="9">
        <v>6</v>
      </c>
      <c r="R7286" s="9">
        <v>3</v>
      </c>
      <c r="S7286" s="9">
        <v>6</v>
      </c>
      <c r="T7286" s="9">
        <v>8</v>
      </c>
    </row>
    <row r="7287" spans="1:20" x14ac:dyDescent="0.35">
      <c r="A7287">
        <f t="shared" si="227"/>
        <v>7287</v>
      </c>
      <c r="B7287" s="3" t="s">
        <v>72</v>
      </c>
      <c r="C7287" s="3" t="s">
        <v>77</v>
      </c>
      <c r="D7287" s="3" t="s">
        <v>42</v>
      </c>
      <c r="E7287">
        <v>2025</v>
      </c>
      <c r="F7287" s="3" t="str">
        <f t="shared" si="226"/>
        <v>CGenUP FLS2025</v>
      </c>
      <c r="G7287" s="9">
        <v>9</v>
      </c>
      <c r="H7287" s="9">
        <v>10</v>
      </c>
      <c r="I7287" s="9">
        <v>10</v>
      </c>
      <c r="J7287" s="9">
        <v>8</v>
      </c>
      <c r="K7287" s="9">
        <v>8</v>
      </c>
      <c r="L7287" s="9">
        <v>9</v>
      </c>
      <c r="M7287" s="9">
        <v>9</v>
      </c>
      <c r="N7287" s="9">
        <v>8</v>
      </c>
      <c r="O7287" s="9">
        <v>9</v>
      </c>
      <c r="P7287" s="9">
        <v>9</v>
      </c>
      <c r="Q7287" s="9">
        <v>5</v>
      </c>
      <c r="R7287" s="9">
        <v>3</v>
      </c>
      <c r="S7287" s="9">
        <v>1</v>
      </c>
      <c r="T7287" s="9">
        <v>10</v>
      </c>
    </row>
    <row r="7288" spans="1:20" x14ac:dyDescent="0.35">
      <c r="A7288">
        <f t="shared" si="227"/>
        <v>7288</v>
      </c>
      <c r="B7288" s="3" t="s">
        <v>72</v>
      </c>
      <c r="C7288" s="3" t="s">
        <v>77</v>
      </c>
      <c r="D7288" s="3" t="s">
        <v>42</v>
      </c>
      <c r="E7288">
        <v>2026</v>
      </c>
      <c r="F7288" s="3" t="str">
        <f t="shared" si="226"/>
        <v>CGenUP FLS2026</v>
      </c>
      <c r="G7288" s="9">
        <v>10</v>
      </c>
      <c r="H7288" s="9">
        <v>9</v>
      </c>
      <c r="I7288" s="9">
        <v>8</v>
      </c>
      <c r="J7288" s="9">
        <v>8</v>
      </c>
      <c r="K7288" s="9">
        <v>9</v>
      </c>
      <c r="L7288" s="9">
        <v>8</v>
      </c>
      <c r="M7288" s="9">
        <v>8</v>
      </c>
      <c r="N7288" s="9">
        <v>8</v>
      </c>
      <c r="O7288" s="9">
        <v>9</v>
      </c>
      <c r="P7288" s="9">
        <v>9</v>
      </c>
      <c r="Q7288" s="9">
        <v>7</v>
      </c>
      <c r="R7288" s="9">
        <v>4</v>
      </c>
      <c r="S7288" s="9">
        <v>2</v>
      </c>
      <c r="T7288" s="9">
        <v>5</v>
      </c>
    </row>
    <row r="7289" spans="1:20" x14ac:dyDescent="0.35">
      <c r="A7289">
        <f t="shared" si="227"/>
        <v>7289</v>
      </c>
      <c r="B7289" s="3" t="s">
        <v>72</v>
      </c>
      <c r="C7289" s="3" t="s">
        <v>77</v>
      </c>
      <c r="D7289" s="3" t="s">
        <v>42</v>
      </c>
      <c r="E7289">
        <v>2027</v>
      </c>
      <c r="F7289" s="3" t="str">
        <f t="shared" si="226"/>
        <v>CGenUP FLS2027</v>
      </c>
      <c r="G7289" s="9">
        <v>5</v>
      </c>
      <c r="H7289" s="9">
        <v>9</v>
      </c>
      <c r="I7289" s="9">
        <v>10</v>
      </c>
      <c r="J7289" s="9">
        <v>10</v>
      </c>
      <c r="K7289" s="9">
        <v>7</v>
      </c>
      <c r="L7289" s="9">
        <v>2</v>
      </c>
      <c r="M7289" s="9">
        <v>9</v>
      </c>
      <c r="N7289" s="9">
        <v>8</v>
      </c>
      <c r="O7289" s="9">
        <v>8</v>
      </c>
      <c r="P7289" s="9">
        <v>9</v>
      </c>
      <c r="Q7289" s="9">
        <v>6</v>
      </c>
      <c r="R7289" s="9">
        <v>6</v>
      </c>
      <c r="S7289" s="9">
        <v>1</v>
      </c>
      <c r="T7289" s="9">
        <v>10</v>
      </c>
    </row>
    <row r="7290" spans="1:20" x14ac:dyDescent="0.35">
      <c r="A7290">
        <f t="shared" si="227"/>
        <v>7290</v>
      </c>
      <c r="B7290" s="3" t="s">
        <v>72</v>
      </c>
      <c r="C7290" s="3" t="s">
        <v>77</v>
      </c>
      <c r="D7290" s="3" t="s">
        <v>42</v>
      </c>
      <c r="E7290">
        <v>2028</v>
      </c>
      <c r="F7290" s="3" t="str">
        <f t="shared" si="226"/>
        <v>CGenUP FLS2028</v>
      </c>
      <c r="G7290" s="9">
        <v>6</v>
      </c>
      <c r="H7290" s="9">
        <v>7</v>
      </c>
      <c r="I7290" s="9">
        <v>10</v>
      </c>
      <c r="J7290" s="9">
        <v>10</v>
      </c>
      <c r="K7290" s="9">
        <v>10</v>
      </c>
      <c r="L7290" s="9">
        <v>9</v>
      </c>
      <c r="M7290" s="9">
        <v>9</v>
      </c>
      <c r="N7290" s="9">
        <v>8</v>
      </c>
      <c r="O7290" s="9">
        <v>8</v>
      </c>
      <c r="P7290" s="9">
        <v>9</v>
      </c>
      <c r="Q7290" s="9">
        <v>10</v>
      </c>
      <c r="R7290" s="9">
        <v>4</v>
      </c>
      <c r="S7290" s="9">
        <v>2</v>
      </c>
      <c r="T7290" s="9">
        <v>6</v>
      </c>
    </row>
    <row r="7291" spans="1:20" x14ac:dyDescent="0.35">
      <c r="A7291">
        <f t="shared" si="227"/>
        <v>7291</v>
      </c>
      <c r="B7291" s="3" t="s">
        <v>72</v>
      </c>
      <c r="C7291" s="3" t="s">
        <v>77</v>
      </c>
      <c r="D7291" s="3" t="s">
        <v>42</v>
      </c>
      <c r="E7291">
        <v>2029</v>
      </c>
      <c r="F7291" s="3" t="str">
        <f t="shared" si="226"/>
        <v>CGenUP FLS2029</v>
      </c>
      <c r="G7291" s="9">
        <v>10</v>
      </c>
      <c r="H7291" s="9">
        <v>9</v>
      </c>
      <c r="I7291" s="9">
        <v>9</v>
      </c>
      <c r="J7291" s="9">
        <v>9</v>
      </c>
      <c r="K7291" s="9">
        <v>9</v>
      </c>
      <c r="L7291" s="9">
        <v>9</v>
      </c>
      <c r="M7291" s="9">
        <v>9</v>
      </c>
      <c r="N7291" s="9">
        <v>9</v>
      </c>
      <c r="O7291" s="9">
        <v>9</v>
      </c>
      <c r="P7291" s="9">
        <v>10</v>
      </c>
      <c r="Q7291" s="9">
        <v>8</v>
      </c>
      <c r="R7291" s="9">
        <v>3</v>
      </c>
      <c r="S7291" s="9">
        <v>2</v>
      </c>
      <c r="T7291" s="9">
        <v>9</v>
      </c>
    </row>
    <row r="7292" spans="1:20" x14ac:dyDescent="0.35">
      <c r="A7292">
        <f t="shared" si="227"/>
        <v>7292</v>
      </c>
      <c r="B7292" s="3" t="s">
        <v>72</v>
      </c>
      <c r="C7292" s="3" t="s">
        <v>77</v>
      </c>
      <c r="D7292" s="3" t="s">
        <v>43</v>
      </c>
      <c r="E7292">
        <v>2020</v>
      </c>
      <c r="F7292" s="3" t="str">
        <f t="shared" si="226"/>
        <v>CGenMON ST2020</v>
      </c>
      <c r="G7292" s="9">
        <v>13</v>
      </c>
      <c r="H7292" s="9">
        <v>14</v>
      </c>
      <c r="I7292" s="9">
        <v>14</v>
      </c>
      <c r="J7292" s="9">
        <v>14</v>
      </c>
      <c r="K7292" s="9">
        <v>6</v>
      </c>
      <c r="L7292" s="9">
        <v>14</v>
      </c>
      <c r="M7292" s="9">
        <v>14</v>
      </c>
      <c r="N7292" s="9">
        <v>14</v>
      </c>
      <c r="O7292" s="9">
        <v>14</v>
      </c>
      <c r="P7292" s="9">
        <v>14</v>
      </c>
      <c r="Q7292" s="9">
        <v>14</v>
      </c>
      <c r="R7292" s="9">
        <v>9</v>
      </c>
      <c r="S7292" s="9">
        <v>7</v>
      </c>
      <c r="T7292" s="9">
        <v>11</v>
      </c>
    </row>
    <row r="7293" spans="1:20" x14ac:dyDescent="0.35">
      <c r="A7293">
        <f t="shared" si="227"/>
        <v>7293</v>
      </c>
      <c r="B7293" s="3" t="s">
        <v>72</v>
      </c>
      <c r="C7293" s="3" t="s">
        <v>77</v>
      </c>
      <c r="D7293" s="3" t="s">
        <v>43</v>
      </c>
      <c r="E7293">
        <v>2021</v>
      </c>
      <c r="F7293" s="3" t="str">
        <f t="shared" si="226"/>
        <v>CGenMON ST2021</v>
      </c>
      <c r="G7293" s="9">
        <v>13</v>
      </c>
      <c r="H7293" s="9">
        <v>14</v>
      </c>
      <c r="I7293" s="9">
        <v>14</v>
      </c>
      <c r="J7293" s="9">
        <v>14</v>
      </c>
      <c r="K7293" s="9">
        <v>14</v>
      </c>
      <c r="L7293" s="9">
        <v>14</v>
      </c>
      <c r="M7293" s="9">
        <v>14</v>
      </c>
      <c r="N7293" s="9">
        <v>14</v>
      </c>
      <c r="O7293" s="9">
        <v>14</v>
      </c>
      <c r="P7293" s="9">
        <v>14</v>
      </c>
      <c r="Q7293" s="9">
        <v>14</v>
      </c>
      <c r="R7293" s="9">
        <v>11</v>
      </c>
      <c r="S7293" s="9">
        <v>13</v>
      </c>
      <c r="T7293" s="9">
        <v>12</v>
      </c>
    </row>
    <row r="7294" spans="1:20" x14ac:dyDescent="0.35">
      <c r="A7294">
        <f t="shared" si="227"/>
        <v>7294</v>
      </c>
      <c r="B7294" s="3" t="s">
        <v>72</v>
      </c>
      <c r="C7294" s="3" t="s">
        <v>77</v>
      </c>
      <c r="D7294" s="3" t="s">
        <v>43</v>
      </c>
      <c r="E7294">
        <v>2022</v>
      </c>
      <c r="F7294" s="3" t="str">
        <f t="shared" si="226"/>
        <v>CGenMON ST2022</v>
      </c>
      <c r="G7294" s="9">
        <v>12</v>
      </c>
      <c r="H7294" s="9">
        <v>14</v>
      </c>
      <c r="I7294" s="9">
        <v>14</v>
      </c>
      <c r="J7294" s="9">
        <v>14</v>
      </c>
      <c r="K7294" s="9">
        <v>14</v>
      </c>
      <c r="L7294" s="9">
        <v>14</v>
      </c>
      <c r="M7294" s="9">
        <v>14</v>
      </c>
      <c r="N7294" s="9">
        <v>14</v>
      </c>
      <c r="O7294" s="9">
        <v>14</v>
      </c>
      <c r="P7294" s="9">
        <v>14</v>
      </c>
      <c r="Q7294" s="9">
        <v>8</v>
      </c>
      <c r="R7294" s="9">
        <v>6</v>
      </c>
      <c r="S7294" s="9">
        <v>8</v>
      </c>
      <c r="T7294" s="9">
        <v>8</v>
      </c>
    </row>
    <row r="7295" spans="1:20" x14ac:dyDescent="0.35">
      <c r="A7295">
        <f t="shared" si="227"/>
        <v>7295</v>
      </c>
      <c r="B7295" s="3" t="s">
        <v>72</v>
      </c>
      <c r="C7295" s="3" t="s">
        <v>77</v>
      </c>
      <c r="D7295" s="3" t="s">
        <v>43</v>
      </c>
      <c r="E7295">
        <v>2023</v>
      </c>
      <c r="F7295" s="3" t="str">
        <f t="shared" si="226"/>
        <v>CGenMON ST2023</v>
      </c>
      <c r="G7295" s="9">
        <v>9</v>
      </c>
      <c r="H7295" s="9">
        <v>14</v>
      </c>
      <c r="I7295" s="9">
        <v>13</v>
      </c>
      <c r="J7295" s="9">
        <v>14</v>
      </c>
      <c r="K7295" s="9">
        <v>14</v>
      </c>
      <c r="L7295" s="9">
        <v>14</v>
      </c>
      <c r="M7295" s="9">
        <v>14</v>
      </c>
      <c r="N7295" s="9">
        <v>14</v>
      </c>
      <c r="O7295" s="9">
        <v>14</v>
      </c>
      <c r="P7295" s="9">
        <v>14</v>
      </c>
      <c r="Q7295" s="9">
        <v>13</v>
      </c>
      <c r="R7295" s="9">
        <v>8</v>
      </c>
      <c r="S7295" s="9">
        <v>7</v>
      </c>
      <c r="T7295" s="9">
        <v>12</v>
      </c>
    </row>
    <row r="7296" spans="1:20" x14ac:dyDescent="0.35">
      <c r="A7296">
        <f t="shared" si="227"/>
        <v>7296</v>
      </c>
      <c r="B7296" s="3" t="s">
        <v>72</v>
      </c>
      <c r="C7296" s="3" t="s">
        <v>77</v>
      </c>
      <c r="D7296" s="3" t="s">
        <v>43</v>
      </c>
      <c r="E7296">
        <v>2024</v>
      </c>
      <c r="F7296" s="3" t="str">
        <f t="shared" si="226"/>
        <v>CGenMON ST2024</v>
      </c>
      <c r="G7296" s="9">
        <v>13</v>
      </c>
      <c r="H7296" s="9">
        <v>14</v>
      </c>
      <c r="I7296" s="9">
        <v>14</v>
      </c>
      <c r="J7296" s="9">
        <v>14</v>
      </c>
      <c r="K7296" s="9">
        <v>14</v>
      </c>
      <c r="L7296" s="9">
        <v>14</v>
      </c>
      <c r="M7296" s="9">
        <v>14</v>
      </c>
      <c r="N7296" s="9">
        <v>14</v>
      </c>
      <c r="O7296" s="9">
        <v>14</v>
      </c>
      <c r="P7296" s="9">
        <v>14</v>
      </c>
      <c r="Q7296" s="9">
        <v>8</v>
      </c>
      <c r="R7296" s="9">
        <v>6</v>
      </c>
      <c r="S7296" s="9">
        <v>8</v>
      </c>
      <c r="T7296" s="9">
        <v>11</v>
      </c>
    </row>
    <row r="7297" spans="1:20" x14ac:dyDescent="0.35">
      <c r="A7297">
        <f t="shared" si="227"/>
        <v>7297</v>
      </c>
      <c r="B7297" s="3" t="s">
        <v>72</v>
      </c>
      <c r="C7297" s="3" t="s">
        <v>77</v>
      </c>
      <c r="D7297" s="3" t="s">
        <v>43</v>
      </c>
      <c r="E7297">
        <v>2025</v>
      </c>
      <c r="F7297" s="3" t="str">
        <f t="shared" si="226"/>
        <v>CGenMON ST2025</v>
      </c>
      <c r="G7297" s="9">
        <v>12</v>
      </c>
      <c r="H7297" s="9">
        <v>14</v>
      </c>
      <c r="I7297" s="9">
        <v>14</v>
      </c>
      <c r="J7297" s="9">
        <v>14</v>
      </c>
      <c r="K7297" s="9">
        <v>14</v>
      </c>
      <c r="L7297" s="9">
        <v>14</v>
      </c>
      <c r="M7297" s="9">
        <v>14</v>
      </c>
      <c r="N7297" s="9">
        <v>14</v>
      </c>
      <c r="O7297" s="9">
        <v>14</v>
      </c>
      <c r="P7297" s="9">
        <v>14</v>
      </c>
      <c r="Q7297" s="9">
        <v>8</v>
      </c>
      <c r="R7297" s="9">
        <v>6</v>
      </c>
      <c r="S7297" s="9">
        <v>5</v>
      </c>
      <c r="T7297" s="9">
        <v>12</v>
      </c>
    </row>
    <row r="7298" spans="1:20" x14ac:dyDescent="0.35">
      <c r="A7298">
        <f t="shared" si="227"/>
        <v>7298</v>
      </c>
      <c r="B7298" s="3" t="s">
        <v>72</v>
      </c>
      <c r="C7298" s="3" t="s">
        <v>77</v>
      </c>
      <c r="D7298" s="3" t="s">
        <v>43</v>
      </c>
      <c r="E7298">
        <v>2026</v>
      </c>
      <c r="F7298" s="3" t="str">
        <f t="shared" ref="F7298:F7361" si="228">_xlfn.CONCAT(B7298,C7298,D7298,E7298)</f>
        <v>CGenMON ST2026</v>
      </c>
      <c r="G7298" s="9">
        <v>12</v>
      </c>
      <c r="H7298" s="9">
        <v>14</v>
      </c>
      <c r="I7298" s="9">
        <v>14</v>
      </c>
      <c r="J7298" s="9">
        <v>14</v>
      </c>
      <c r="K7298" s="9">
        <v>14</v>
      </c>
      <c r="L7298" s="9">
        <v>14</v>
      </c>
      <c r="M7298" s="9">
        <v>14</v>
      </c>
      <c r="N7298" s="9">
        <v>14</v>
      </c>
      <c r="O7298" s="9">
        <v>14</v>
      </c>
      <c r="P7298" s="9">
        <v>14</v>
      </c>
      <c r="Q7298" s="9">
        <v>9</v>
      </c>
      <c r="R7298" s="9">
        <v>7</v>
      </c>
      <c r="S7298" s="9">
        <v>5</v>
      </c>
      <c r="T7298" s="9">
        <v>8</v>
      </c>
    </row>
    <row r="7299" spans="1:20" x14ac:dyDescent="0.35">
      <c r="A7299">
        <f t="shared" ref="A7299:A7362" si="229">A7298+1</f>
        <v>7299</v>
      </c>
      <c r="B7299" s="3" t="s">
        <v>72</v>
      </c>
      <c r="C7299" s="3" t="s">
        <v>77</v>
      </c>
      <c r="D7299" s="3" t="s">
        <v>43</v>
      </c>
      <c r="E7299">
        <v>2027</v>
      </c>
      <c r="F7299" s="3" t="str">
        <f t="shared" si="228"/>
        <v>CGenMON ST2027</v>
      </c>
      <c r="G7299" s="9">
        <v>8</v>
      </c>
      <c r="H7299" s="9">
        <v>12</v>
      </c>
      <c r="I7299" s="9">
        <v>13</v>
      </c>
      <c r="J7299" s="9">
        <v>13</v>
      </c>
      <c r="K7299" s="9">
        <v>9</v>
      </c>
      <c r="L7299" s="9">
        <v>5</v>
      </c>
      <c r="M7299" s="9">
        <v>14</v>
      </c>
      <c r="N7299" s="9">
        <v>14</v>
      </c>
      <c r="O7299" s="9">
        <v>14</v>
      </c>
      <c r="P7299" s="9">
        <v>14</v>
      </c>
      <c r="Q7299" s="9">
        <v>9</v>
      </c>
      <c r="R7299" s="9">
        <v>8</v>
      </c>
      <c r="S7299" s="9">
        <v>5</v>
      </c>
      <c r="T7299" s="9">
        <v>12</v>
      </c>
    </row>
    <row r="7300" spans="1:20" x14ac:dyDescent="0.35">
      <c r="A7300">
        <f t="shared" si="229"/>
        <v>7300</v>
      </c>
      <c r="B7300" s="3" t="s">
        <v>72</v>
      </c>
      <c r="C7300" s="3" t="s">
        <v>77</v>
      </c>
      <c r="D7300" s="3" t="s">
        <v>43</v>
      </c>
      <c r="E7300">
        <v>2028</v>
      </c>
      <c r="F7300" s="3" t="str">
        <f t="shared" si="228"/>
        <v>CGenMON ST2028</v>
      </c>
      <c r="G7300" s="9">
        <v>8</v>
      </c>
      <c r="H7300" s="9">
        <v>10</v>
      </c>
      <c r="I7300" s="9">
        <v>13</v>
      </c>
      <c r="J7300" s="9">
        <v>13</v>
      </c>
      <c r="K7300" s="9">
        <v>13</v>
      </c>
      <c r="L7300" s="9">
        <v>14</v>
      </c>
      <c r="M7300" s="9">
        <v>14</v>
      </c>
      <c r="N7300" s="9">
        <v>14</v>
      </c>
      <c r="O7300" s="9">
        <v>14</v>
      </c>
      <c r="P7300" s="9">
        <v>14</v>
      </c>
      <c r="Q7300" s="9">
        <v>12</v>
      </c>
      <c r="R7300" s="9">
        <v>7</v>
      </c>
      <c r="S7300" s="9">
        <v>5</v>
      </c>
      <c r="T7300" s="9">
        <v>8</v>
      </c>
    </row>
    <row r="7301" spans="1:20" x14ac:dyDescent="0.35">
      <c r="A7301">
        <f t="shared" si="229"/>
        <v>7301</v>
      </c>
      <c r="B7301" s="3" t="s">
        <v>72</v>
      </c>
      <c r="C7301" s="3" t="s">
        <v>77</v>
      </c>
      <c r="D7301" s="3" t="s">
        <v>43</v>
      </c>
      <c r="E7301">
        <v>2029</v>
      </c>
      <c r="F7301" s="3" t="str">
        <f t="shared" si="228"/>
        <v>CGenMON ST2029</v>
      </c>
      <c r="G7301" s="9">
        <v>12</v>
      </c>
      <c r="H7301" s="9">
        <v>11</v>
      </c>
      <c r="I7301" s="9">
        <v>14</v>
      </c>
      <c r="J7301" s="9">
        <v>14</v>
      </c>
      <c r="K7301" s="9">
        <v>14</v>
      </c>
      <c r="L7301" s="9">
        <v>14</v>
      </c>
      <c r="M7301" s="9">
        <v>14</v>
      </c>
      <c r="N7301" s="9">
        <v>14</v>
      </c>
      <c r="O7301" s="9">
        <v>14</v>
      </c>
      <c r="P7301" s="9">
        <v>14</v>
      </c>
      <c r="Q7301" s="9">
        <v>11</v>
      </c>
      <c r="R7301" s="9">
        <v>6</v>
      </c>
      <c r="S7301" s="9">
        <v>5</v>
      </c>
      <c r="T7301" s="9">
        <v>11</v>
      </c>
    </row>
    <row r="7302" spans="1:20" x14ac:dyDescent="0.35">
      <c r="A7302">
        <f t="shared" si="229"/>
        <v>7302</v>
      </c>
      <c r="B7302" s="3" t="s">
        <v>72</v>
      </c>
      <c r="C7302" s="3" t="s">
        <v>77</v>
      </c>
      <c r="D7302" s="3" t="s">
        <v>44</v>
      </c>
      <c r="E7302">
        <v>2020</v>
      </c>
      <c r="F7302" s="3" t="str">
        <f t="shared" si="228"/>
        <v>CGenNINE M2020</v>
      </c>
      <c r="G7302" s="9">
        <v>14</v>
      </c>
      <c r="H7302" s="9">
        <v>13</v>
      </c>
      <c r="I7302" s="9">
        <v>12</v>
      </c>
      <c r="J7302" s="9">
        <v>15</v>
      </c>
      <c r="K7302" s="9">
        <v>9</v>
      </c>
      <c r="L7302" s="9">
        <v>14</v>
      </c>
      <c r="M7302" s="9">
        <v>12</v>
      </c>
      <c r="N7302" s="9">
        <v>11</v>
      </c>
      <c r="O7302" s="9">
        <v>11</v>
      </c>
      <c r="P7302" s="9">
        <v>13</v>
      </c>
      <c r="Q7302" s="9">
        <v>16</v>
      </c>
      <c r="R7302" s="9">
        <v>9</v>
      </c>
      <c r="S7302" s="9">
        <v>7</v>
      </c>
      <c r="T7302" s="9">
        <v>10</v>
      </c>
    </row>
    <row r="7303" spans="1:20" x14ac:dyDescent="0.35">
      <c r="A7303">
        <f t="shared" si="229"/>
        <v>7303</v>
      </c>
      <c r="B7303" s="3" t="s">
        <v>72</v>
      </c>
      <c r="C7303" s="3" t="s">
        <v>77</v>
      </c>
      <c r="D7303" s="3" t="s">
        <v>44</v>
      </c>
      <c r="E7303">
        <v>2021</v>
      </c>
      <c r="F7303" s="3" t="str">
        <f t="shared" si="228"/>
        <v>CGenNINE M2021</v>
      </c>
      <c r="G7303" s="9">
        <v>14</v>
      </c>
      <c r="H7303" s="9">
        <v>15</v>
      </c>
      <c r="I7303" s="9">
        <v>15</v>
      </c>
      <c r="J7303" s="9">
        <v>13</v>
      </c>
      <c r="K7303" s="9">
        <v>15</v>
      </c>
      <c r="L7303" s="9">
        <v>12</v>
      </c>
      <c r="M7303" s="9">
        <v>12</v>
      </c>
      <c r="N7303" s="9">
        <v>12</v>
      </c>
      <c r="O7303" s="9">
        <v>11</v>
      </c>
      <c r="P7303" s="9">
        <v>12</v>
      </c>
      <c r="Q7303" s="9">
        <v>16</v>
      </c>
      <c r="R7303" s="9">
        <v>11</v>
      </c>
      <c r="S7303" s="9">
        <v>14</v>
      </c>
      <c r="T7303" s="9">
        <v>12</v>
      </c>
    </row>
    <row r="7304" spans="1:20" x14ac:dyDescent="0.35">
      <c r="A7304">
        <f t="shared" si="229"/>
        <v>7304</v>
      </c>
      <c r="B7304" s="3" t="s">
        <v>72</v>
      </c>
      <c r="C7304" s="3" t="s">
        <v>77</v>
      </c>
      <c r="D7304" s="3" t="s">
        <v>44</v>
      </c>
      <c r="E7304">
        <v>2022</v>
      </c>
      <c r="F7304" s="3" t="str">
        <f t="shared" si="228"/>
        <v>CGenNINE M2022</v>
      </c>
      <c r="G7304" s="9">
        <v>12</v>
      </c>
      <c r="H7304" s="9">
        <v>16</v>
      </c>
      <c r="I7304" s="9">
        <v>14</v>
      </c>
      <c r="J7304" s="9">
        <v>12</v>
      </c>
      <c r="K7304" s="9">
        <v>12</v>
      </c>
      <c r="L7304" s="9">
        <v>13</v>
      </c>
      <c r="M7304" s="9">
        <v>14</v>
      </c>
      <c r="N7304" s="9">
        <v>13</v>
      </c>
      <c r="O7304" s="9">
        <v>14</v>
      </c>
      <c r="P7304" s="9">
        <v>15</v>
      </c>
      <c r="Q7304" s="9">
        <v>8</v>
      </c>
      <c r="R7304" s="9">
        <v>6</v>
      </c>
      <c r="S7304" s="9">
        <v>8</v>
      </c>
      <c r="T7304" s="9">
        <v>7</v>
      </c>
    </row>
    <row r="7305" spans="1:20" x14ac:dyDescent="0.35">
      <c r="A7305">
        <f t="shared" si="229"/>
        <v>7305</v>
      </c>
      <c r="B7305" s="3" t="s">
        <v>72</v>
      </c>
      <c r="C7305" s="3" t="s">
        <v>77</v>
      </c>
      <c r="D7305" s="3" t="s">
        <v>44</v>
      </c>
      <c r="E7305">
        <v>2023</v>
      </c>
      <c r="F7305" s="3" t="str">
        <f t="shared" si="228"/>
        <v>CGenNINE M2023</v>
      </c>
      <c r="G7305" s="9">
        <v>8</v>
      </c>
      <c r="H7305" s="9">
        <v>16</v>
      </c>
      <c r="I7305" s="9">
        <v>13</v>
      </c>
      <c r="J7305" s="9">
        <v>13</v>
      </c>
      <c r="K7305" s="9">
        <v>14</v>
      </c>
      <c r="L7305" s="9">
        <v>13</v>
      </c>
      <c r="M7305" s="9">
        <v>13</v>
      </c>
      <c r="N7305" s="9">
        <v>12</v>
      </c>
      <c r="O7305" s="9">
        <v>14</v>
      </c>
      <c r="P7305" s="9">
        <v>15</v>
      </c>
      <c r="Q7305" s="9">
        <v>14</v>
      </c>
      <c r="R7305" s="9">
        <v>7</v>
      </c>
      <c r="S7305" s="9">
        <v>7</v>
      </c>
      <c r="T7305" s="9">
        <v>12</v>
      </c>
    </row>
    <row r="7306" spans="1:20" x14ac:dyDescent="0.35">
      <c r="A7306">
        <f t="shared" si="229"/>
        <v>7306</v>
      </c>
      <c r="B7306" s="3" t="s">
        <v>72</v>
      </c>
      <c r="C7306" s="3" t="s">
        <v>77</v>
      </c>
      <c r="D7306" s="3" t="s">
        <v>44</v>
      </c>
      <c r="E7306">
        <v>2024</v>
      </c>
      <c r="F7306" s="3" t="str">
        <f t="shared" si="228"/>
        <v>CGenNINE M2024</v>
      </c>
      <c r="G7306" s="9">
        <v>13</v>
      </c>
      <c r="H7306" s="9">
        <v>14</v>
      </c>
      <c r="I7306" s="9">
        <v>15</v>
      </c>
      <c r="J7306" s="9">
        <v>13</v>
      </c>
      <c r="K7306" s="9">
        <v>14</v>
      </c>
      <c r="L7306" s="9">
        <v>14</v>
      </c>
      <c r="M7306" s="9">
        <v>16</v>
      </c>
      <c r="N7306" s="9">
        <v>14</v>
      </c>
      <c r="O7306" s="9">
        <v>14</v>
      </c>
      <c r="P7306" s="9">
        <v>16</v>
      </c>
      <c r="Q7306" s="9">
        <v>8</v>
      </c>
      <c r="R7306" s="9">
        <v>6</v>
      </c>
      <c r="S7306" s="9">
        <v>8</v>
      </c>
      <c r="T7306" s="9">
        <v>10</v>
      </c>
    </row>
    <row r="7307" spans="1:20" x14ac:dyDescent="0.35">
      <c r="A7307">
        <f t="shared" si="229"/>
        <v>7307</v>
      </c>
      <c r="B7307" s="3" t="s">
        <v>72</v>
      </c>
      <c r="C7307" s="3" t="s">
        <v>77</v>
      </c>
      <c r="D7307" s="3" t="s">
        <v>44</v>
      </c>
      <c r="E7307">
        <v>2025</v>
      </c>
      <c r="F7307" s="3" t="str">
        <f t="shared" si="228"/>
        <v>CGenNINE M2025</v>
      </c>
      <c r="G7307" s="9">
        <v>11</v>
      </c>
      <c r="H7307" s="9">
        <v>15</v>
      </c>
      <c r="I7307" s="9">
        <v>16</v>
      </c>
      <c r="J7307" s="9">
        <v>12</v>
      </c>
      <c r="K7307" s="9">
        <v>13</v>
      </c>
      <c r="L7307" s="9">
        <v>13</v>
      </c>
      <c r="M7307" s="9">
        <v>14</v>
      </c>
      <c r="N7307" s="9">
        <v>13</v>
      </c>
      <c r="O7307" s="9">
        <v>13</v>
      </c>
      <c r="P7307" s="9">
        <v>16</v>
      </c>
      <c r="Q7307" s="9">
        <v>8</v>
      </c>
      <c r="R7307" s="9">
        <v>6</v>
      </c>
      <c r="S7307" s="9">
        <v>5</v>
      </c>
      <c r="T7307" s="9">
        <v>12</v>
      </c>
    </row>
    <row r="7308" spans="1:20" x14ac:dyDescent="0.35">
      <c r="A7308">
        <f t="shared" si="229"/>
        <v>7308</v>
      </c>
      <c r="B7308" s="3" t="s">
        <v>72</v>
      </c>
      <c r="C7308" s="3" t="s">
        <v>77</v>
      </c>
      <c r="D7308" s="3" t="s">
        <v>44</v>
      </c>
      <c r="E7308">
        <v>2026</v>
      </c>
      <c r="F7308" s="3" t="str">
        <f t="shared" si="228"/>
        <v>CGenNINE M2026</v>
      </c>
      <c r="G7308" s="9">
        <v>12</v>
      </c>
      <c r="H7308" s="9">
        <v>15</v>
      </c>
      <c r="I7308" s="9">
        <v>13</v>
      </c>
      <c r="J7308" s="9">
        <v>12</v>
      </c>
      <c r="K7308" s="9">
        <v>14</v>
      </c>
      <c r="L7308" s="9">
        <v>12</v>
      </c>
      <c r="M7308" s="9">
        <v>12</v>
      </c>
      <c r="N7308" s="9">
        <v>12</v>
      </c>
      <c r="O7308" s="9">
        <v>14</v>
      </c>
      <c r="P7308" s="9">
        <v>16</v>
      </c>
      <c r="Q7308" s="9">
        <v>9</v>
      </c>
      <c r="R7308" s="9">
        <v>7</v>
      </c>
      <c r="S7308" s="9">
        <v>5</v>
      </c>
      <c r="T7308" s="9">
        <v>7</v>
      </c>
    </row>
    <row r="7309" spans="1:20" x14ac:dyDescent="0.35">
      <c r="A7309">
        <f t="shared" si="229"/>
        <v>7309</v>
      </c>
      <c r="B7309" s="3" t="s">
        <v>72</v>
      </c>
      <c r="C7309" s="3" t="s">
        <v>77</v>
      </c>
      <c r="D7309" s="3" t="s">
        <v>44</v>
      </c>
      <c r="E7309">
        <v>2027</v>
      </c>
      <c r="F7309" s="3" t="str">
        <f t="shared" si="228"/>
        <v>CGenNINE M2027</v>
      </c>
      <c r="G7309" s="9">
        <v>7</v>
      </c>
      <c r="H7309" s="9">
        <v>11</v>
      </c>
      <c r="I7309" s="9">
        <v>14</v>
      </c>
      <c r="J7309" s="9">
        <v>13</v>
      </c>
      <c r="K7309" s="9">
        <v>9</v>
      </c>
      <c r="L7309" s="9">
        <v>6</v>
      </c>
      <c r="M7309" s="9">
        <v>14</v>
      </c>
      <c r="N7309" s="9">
        <v>11</v>
      </c>
      <c r="O7309" s="9">
        <v>12</v>
      </c>
      <c r="P7309" s="9">
        <v>16</v>
      </c>
      <c r="Q7309" s="9">
        <v>8</v>
      </c>
      <c r="R7309" s="9">
        <v>8</v>
      </c>
      <c r="S7309" s="9">
        <v>5</v>
      </c>
      <c r="T7309" s="9">
        <v>12</v>
      </c>
    </row>
    <row r="7310" spans="1:20" x14ac:dyDescent="0.35">
      <c r="A7310">
        <f t="shared" si="229"/>
        <v>7310</v>
      </c>
      <c r="B7310" s="3" t="s">
        <v>72</v>
      </c>
      <c r="C7310" s="3" t="s">
        <v>77</v>
      </c>
      <c r="D7310" s="3" t="s">
        <v>44</v>
      </c>
      <c r="E7310">
        <v>2028</v>
      </c>
      <c r="F7310" s="3" t="str">
        <f t="shared" si="228"/>
        <v>CGenNINE M2028</v>
      </c>
      <c r="G7310" s="9">
        <v>8</v>
      </c>
      <c r="H7310" s="9">
        <v>9</v>
      </c>
      <c r="I7310" s="9">
        <v>13</v>
      </c>
      <c r="J7310" s="9">
        <v>14</v>
      </c>
      <c r="K7310" s="9">
        <v>14</v>
      </c>
      <c r="L7310" s="9">
        <v>15</v>
      </c>
      <c r="M7310" s="9">
        <v>14</v>
      </c>
      <c r="N7310" s="9">
        <v>13</v>
      </c>
      <c r="O7310" s="9">
        <v>12</v>
      </c>
      <c r="P7310" s="9">
        <v>15</v>
      </c>
      <c r="Q7310" s="9">
        <v>12</v>
      </c>
      <c r="R7310" s="9">
        <v>7</v>
      </c>
      <c r="S7310" s="9">
        <v>6</v>
      </c>
      <c r="T7310" s="9">
        <v>8</v>
      </c>
    </row>
    <row r="7311" spans="1:20" x14ac:dyDescent="0.35">
      <c r="A7311">
        <f t="shared" si="229"/>
        <v>7311</v>
      </c>
      <c r="B7311" s="3" t="s">
        <v>72</v>
      </c>
      <c r="C7311" s="3" t="s">
        <v>77</v>
      </c>
      <c r="D7311" s="3" t="s">
        <v>44</v>
      </c>
      <c r="E7311">
        <v>2029</v>
      </c>
      <c r="F7311" s="3" t="str">
        <f t="shared" si="228"/>
        <v>CGenNINE M2029</v>
      </c>
      <c r="G7311" s="9">
        <v>12</v>
      </c>
      <c r="H7311" s="9">
        <v>10</v>
      </c>
      <c r="I7311" s="9">
        <v>15</v>
      </c>
      <c r="J7311" s="9">
        <v>15</v>
      </c>
      <c r="K7311" s="9">
        <v>14</v>
      </c>
      <c r="L7311" s="9">
        <v>14</v>
      </c>
      <c r="M7311" s="9">
        <v>14</v>
      </c>
      <c r="N7311" s="9">
        <v>14</v>
      </c>
      <c r="O7311" s="9">
        <v>14</v>
      </c>
      <c r="P7311" s="9">
        <v>16</v>
      </c>
      <c r="Q7311" s="9">
        <v>10</v>
      </c>
      <c r="R7311" s="9">
        <v>6</v>
      </c>
      <c r="S7311" s="9">
        <v>6</v>
      </c>
      <c r="T7311" s="9">
        <v>10</v>
      </c>
    </row>
    <row r="7312" spans="1:20" x14ac:dyDescent="0.35">
      <c r="A7312">
        <f t="shared" si="229"/>
        <v>7312</v>
      </c>
      <c r="B7312" s="3" t="s">
        <v>72</v>
      </c>
      <c r="C7312" s="3" t="s">
        <v>77</v>
      </c>
      <c r="D7312" s="3" t="s">
        <v>45</v>
      </c>
      <c r="E7312">
        <v>2020</v>
      </c>
      <c r="F7312" s="3" t="str">
        <f t="shared" si="228"/>
        <v>CGenLONG L2020</v>
      </c>
      <c r="G7312" s="9">
        <v>46</v>
      </c>
      <c r="H7312" s="9">
        <v>73</v>
      </c>
      <c r="I7312" s="9">
        <v>73</v>
      </c>
      <c r="J7312" s="9">
        <v>70</v>
      </c>
      <c r="K7312" s="9">
        <v>50</v>
      </c>
      <c r="L7312" s="9">
        <v>69</v>
      </c>
      <c r="M7312" s="9">
        <v>73</v>
      </c>
      <c r="N7312" s="9">
        <v>73</v>
      </c>
      <c r="O7312" s="9">
        <v>73</v>
      </c>
      <c r="P7312" s="9">
        <v>73</v>
      </c>
      <c r="Q7312" s="9">
        <v>59</v>
      </c>
      <c r="R7312" s="9">
        <v>31</v>
      </c>
      <c r="S7312" s="9">
        <v>24</v>
      </c>
      <c r="T7312" s="9">
        <v>35</v>
      </c>
    </row>
    <row r="7313" spans="1:20" x14ac:dyDescent="0.35">
      <c r="A7313">
        <f t="shared" si="229"/>
        <v>7313</v>
      </c>
      <c r="B7313" s="3" t="s">
        <v>72</v>
      </c>
      <c r="C7313" s="3" t="s">
        <v>77</v>
      </c>
      <c r="D7313" s="3" t="s">
        <v>45</v>
      </c>
      <c r="E7313">
        <v>2021</v>
      </c>
      <c r="F7313" s="3" t="str">
        <f t="shared" si="228"/>
        <v>CGenLONG L2021</v>
      </c>
      <c r="G7313" s="9">
        <v>48</v>
      </c>
      <c r="H7313" s="9">
        <v>54</v>
      </c>
      <c r="I7313" s="9">
        <v>73</v>
      </c>
      <c r="J7313" s="9">
        <v>70</v>
      </c>
      <c r="K7313" s="9">
        <v>73</v>
      </c>
      <c r="L7313" s="9">
        <v>73</v>
      </c>
      <c r="M7313" s="9">
        <v>73</v>
      </c>
      <c r="N7313" s="9">
        <v>73</v>
      </c>
      <c r="O7313" s="9">
        <v>73</v>
      </c>
      <c r="P7313" s="9">
        <v>73</v>
      </c>
      <c r="Q7313" s="9">
        <v>73</v>
      </c>
      <c r="R7313" s="9">
        <v>40</v>
      </c>
      <c r="S7313" s="9">
        <v>47</v>
      </c>
      <c r="T7313" s="9">
        <v>40</v>
      </c>
    </row>
    <row r="7314" spans="1:20" x14ac:dyDescent="0.35">
      <c r="A7314">
        <f t="shared" si="229"/>
        <v>7314</v>
      </c>
      <c r="B7314" s="3" t="s">
        <v>72</v>
      </c>
      <c r="C7314" s="3" t="s">
        <v>77</v>
      </c>
      <c r="D7314" s="3" t="s">
        <v>45</v>
      </c>
      <c r="E7314">
        <v>2022</v>
      </c>
      <c r="F7314" s="3" t="str">
        <f t="shared" si="228"/>
        <v>CGenLONG L2022</v>
      </c>
      <c r="G7314" s="9">
        <v>41</v>
      </c>
      <c r="H7314" s="9">
        <v>62</v>
      </c>
      <c r="I7314" s="9">
        <v>73</v>
      </c>
      <c r="J7314" s="9">
        <v>70</v>
      </c>
      <c r="K7314" s="9">
        <v>73</v>
      </c>
      <c r="L7314" s="9">
        <v>73</v>
      </c>
      <c r="M7314" s="9">
        <v>73</v>
      </c>
      <c r="N7314" s="9">
        <v>73</v>
      </c>
      <c r="O7314" s="9">
        <v>73</v>
      </c>
      <c r="P7314" s="9">
        <v>56</v>
      </c>
      <c r="Q7314" s="9">
        <v>29</v>
      </c>
      <c r="R7314" s="9">
        <v>22</v>
      </c>
      <c r="S7314" s="9">
        <v>27</v>
      </c>
      <c r="T7314" s="9">
        <v>26</v>
      </c>
    </row>
    <row r="7315" spans="1:20" x14ac:dyDescent="0.35">
      <c r="A7315">
        <f t="shared" si="229"/>
        <v>7315</v>
      </c>
      <c r="B7315" s="3" t="s">
        <v>72</v>
      </c>
      <c r="C7315" s="3" t="s">
        <v>77</v>
      </c>
      <c r="D7315" s="3" t="s">
        <v>45</v>
      </c>
      <c r="E7315">
        <v>2023</v>
      </c>
      <c r="F7315" s="3" t="str">
        <f t="shared" si="228"/>
        <v>CGenLONG L2023</v>
      </c>
      <c r="G7315" s="9">
        <v>29</v>
      </c>
      <c r="H7315" s="9">
        <v>59</v>
      </c>
      <c r="I7315" s="9">
        <v>45</v>
      </c>
      <c r="J7315" s="9">
        <v>70</v>
      </c>
      <c r="K7315" s="9">
        <v>73</v>
      </c>
      <c r="L7315" s="9">
        <v>73</v>
      </c>
      <c r="M7315" s="9">
        <v>73</v>
      </c>
      <c r="N7315" s="9">
        <v>73</v>
      </c>
      <c r="O7315" s="9">
        <v>73</v>
      </c>
      <c r="P7315" s="9">
        <v>73</v>
      </c>
      <c r="Q7315" s="9">
        <v>49</v>
      </c>
      <c r="R7315" s="9">
        <v>26</v>
      </c>
      <c r="S7315" s="9">
        <v>24</v>
      </c>
      <c r="T7315" s="9">
        <v>40</v>
      </c>
    </row>
    <row r="7316" spans="1:20" x14ac:dyDescent="0.35">
      <c r="A7316">
        <f t="shared" si="229"/>
        <v>7316</v>
      </c>
      <c r="B7316" s="3" t="s">
        <v>72</v>
      </c>
      <c r="C7316" s="3" t="s">
        <v>77</v>
      </c>
      <c r="D7316" s="3" t="s">
        <v>45</v>
      </c>
      <c r="E7316">
        <v>2024</v>
      </c>
      <c r="F7316" s="3" t="str">
        <f t="shared" si="228"/>
        <v>CGenLONG L2024</v>
      </c>
      <c r="G7316" s="9">
        <v>43</v>
      </c>
      <c r="H7316" s="9">
        <v>73</v>
      </c>
      <c r="I7316" s="9">
        <v>73</v>
      </c>
      <c r="J7316" s="9">
        <v>70</v>
      </c>
      <c r="K7316" s="9">
        <v>73</v>
      </c>
      <c r="L7316" s="9">
        <v>73</v>
      </c>
      <c r="M7316" s="9">
        <v>72</v>
      </c>
      <c r="N7316" s="9">
        <v>72</v>
      </c>
      <c r="O7316" s="9">
        <v>73</v>
      </c>
      <c r="P7316" s="9">
        <v>70</v>
      </c>
      <c r="Q7316" s="9">
        <v>28</v>
      </c>
      <c r="R7316" s="9">
        <v>23</v>
      </c>
      <c r="S7316" s="9">
        <v>27</v>
      </c>
      <c r="T7316" s="9">
        <v>34</v>
      </c>
    </row>
    <row r="7317" spans="1:20" x14ac:dyDescent="0.35">
      <c r="A7317">
        <f t="shared" si="229"/>
        <v>7317</v>
      </c>
      <c r="B7317" s="3" t="s">
        <v>72</v>
      </c>
      <c r="C7317" s="3" t="s">
        <v>77</v>
      </c>
      <c r="D7317" s="3" t="s">
        <v>45</v>
      </c>
      <c r="E7317">
        <v>2025</v>
      </c>
      <c r="F7317" s="3" t="str">
        <f t="shared" si="228"/>
        <v>CGenLONG L2025</v>
      </c>
      <c r="G7317" s="9">
        <v>38</v>
      </c>
      <c r="H7317" s="9">
        <v>52</v>
      </c>
      <c r="I7317" s="9">
        <v>58</v>
      </c>
      <c r="J7317" s="9">
        <v>70</v>
      </c>
      <c r="K7317" s="9">
        <v>73</v>
      </c>
      <c r="L7317" s="9">
        <v>73</v>
      </c>
      <c r="M7317" s="9">
        <v>73</v>
      </c>
      <c r="N7317" s="9">
        <v>73</v>
      </c>
      <c r="O7317" s="9">
        <v>73</v>
      </c>
      <c r="P7317" s="9">
        <v>73</v>
      </c>
      <c r="Q7317" s="9">
        <v>28</v>
      </c>
      <c r="R7317" s="9">
        <v>22</v>
      </c>
      <c r="S7317" s="9">
        <v>20</v>
      </c>
      <c r="T7317" s="9">
        <v>40</v>
      </c>
    </row>
    <row r="7318" spans="1:20" x14ac:dyDescent="0.35">
      <c r="A7318">
        <f t="shared" si="229"/>
        <v>7318</v>
      </c>
      <c r="B7318" s="3" t="s">
        <v>72</v>
      </c>
      <c r="C7318" s="3" t="s">
        <v>77</v>
      </c>
      <c r="D7318" s="3" t="s">
        <v>45</v>
      </c>
      <c r="E7318">
        <v>2026</v>
      </c>
      <c r="F7318" s="3" t="str">
        <f t="shared" si="228"/>
        <v>CGenLONG L2026</v>
      </c>
      <c r="G7318" s="9">
        <v>41</v>
      </c>
      <c r="H7318" s="9">
        <v>73</v>
      </c>
      <c r="I7318" s="9">
        <v>73</v>
      </c>
      <c r="J7318" s="9">
        <v>70</v>
      </c>
      <c r="K7318" s="9">
        <v>73</v>
      </c>
      <c r="L7318" s="9">
        <v>73</v>
      </c>
      <c r="M7318" s="9">
        <v>73</v>
      </c>
      <c r="N7318" s="9">
        <v>73</v>
      </c>
      <c r="O7318" s="9">
        <v>73</v>
      </c>
      <c r="P7318" s="9">
        <v>73</v>
      </c>
      <c r="Q7318" s="9">
        <v>32</v>
      </c>
      <c r="R7318" s="9">
        <v>25</v>
      </c>
      <c r="S7318" s="9">
        <v>20</v>
      </c>
      <c r="T7318" s="9">
        <v>26</v>
      </c>
    </row>
    <row r="7319" spans="1:20" x14ac:dyDescent="0.35">
      <c r="A7319">
        <f t="shared" si="229"/>
        <v>7319</v>
      </c>
      <c r="B7319" s="3" t="s">
        <v>72</v>
      </c>
      <c r="C7319" s="3" t="s">
        <v>77</v>
      </c>
      <c r="D7319" s="3" t="s">
        <v>45</v>
      </c>
      <c r="E7319">
        <v>2027</v>
      </c>
      <c r="F7319" s="3" t="str">
        <f t="shared" si="228"/>
        <v>CGenLONG L2027</v>
      </c>
      <c r="G7319" s="9">
        <v>25</v>
      </c>
      <c r="H7319" s="9">
        <v>37</v>
      </c>
      <c r="I7319" s="9">
        <v>47</v>
      </c>
      <c r="J7319" s="9">
        <v>55</v>
      </c>
      <c r="K7319" s="9">
        <v>28</v>
      </c>
      <c r="L7319" s="9">
        <v>20</v>
      </c>
      <c r="M7319" s="9">
        <v>69</v>
      </c>
      <c r="N7319" s="9">
        <v>73</v>
      </c>
      <c r="O7319" s="9">
        <v>73</v>
      </c>
      <c r="P7319" s="9">
        <v>73</v>
      </c>
      <c r="Q7319" s="9">
        <v>29</v>
      </c>
      <c r="R7319" s="9">
        <v>28</v>
      </c>
      <c r="S7319" s="9">
        <v>19</v>
      </c>
      <c r="T7319" s="9">
        <v>40</v>
      </c>
    </row>
    <row r="7320" spans="1:20" x14ac:dyDescent="0.35">
      <c r="A7320">
        <f t="shared" si="229"/>
        <v>7320</v>
      </c>
      <c r="B7320" s="3" t="s">
        <v>72</v>
      </c>
      <c r="C7320" s="3" t="s">
        <v>77</v>
      </c>
      <c r="D7320" s="3" t="s">
        <v>45</v>
      </c>
      <c r="E7320">
        <v>2028</v>
      </c>
      <c r="F7320" s="3" t="str">
        <f t="shared" si="228"/>
        <v>CGenLONG L2028</v>
      </c>
      <c r="G7320" s="9">
        <v>26</v>
      </c>
      <c r="H7320" s="9">
        <v>30</v>
      </c>
      <c r="I7320" s="9">
        <v>42</v>
      </c>
      <c r="J7320" s="9">
        <v>61</v>
      </c>
      <c r="K7320" s="9">
        <v>47</v>
      </c>
      <c r="L7320" s="9">
        <v>69</v>
      </c>
      <c r="M7320" s="9">
        <v>73</v>
      </c>
      <c r="N7320" s="9">
        <v>73</v>
      </c>
      <c r="O7320" s="9">
        <v>73</v>
      </c>
      <c r="P7320" s="9">
        <v>73</v>
      </c>
      <c r="Q7320" s="9">
        <v>40</v>
      </c>
      <c r="R7320" s="9">
        <v>24</v>
      </c>
      <c r="S7320" s="9">
        <v>20</v>
      </c>
      <c r="T7320" s="9">
        <v>27</v>
      </c>
    </row>
    <row r="7321" spans="1:20" x14ac:dyDescent="0.35">
      <c r="A7321">
        <f t="shared" si="229"/>
        <v>7321</v>
      </c>
      <c r="B7321" s="3" t="s">
        <v>72</v>
      </c>
      <c r="C7321" s="3" t="s">
        <v>77</v>
      </c>
      <c r="D7321" s="3" t="s">
        <v>45</v>
      </c>
      <c r="E7321">
        <v>2029</v>
      </c>
      <c r="F7321" s="3" t="str">
        <f t="shared" si="228"/>
        <v>CGenLONG L2029</v>
      </c>
      <c r="G7321" s="9">
        <v>40</v>
      </c>
      <c r="H7321" s="9">
        <v>34</v>
      </c>
      <c r="I7321" s="9">
        <v>73</v>
      </c>
      <c r="J7321" s="9">
        <v>70</v>
      </c>
      <c r="K7321" s="9">
        <v>73</v>
      </c>
      <c r="L7321" s="9">
        <v>73</v>
      </c>
      <c r="M7321" s="9">
        <v>73</v>
      </c>
      <c r="N7321" s="9">
        <v>73</v>
      </c>
      <c r="O7321" s="9">
        <v>73</v>
      </c>
      <c r="P7321" s="9">
        <v>58</v>
      </c>
      <c r="Q7321" s="9">
        <v>36</v>
      </c>
      <c r="R7321" s="9">
        <v>22</v>
      </c>
      <c r="S7321" s="9">
        <v>20</v>
      </c>
      <c r="T7321" s="9">
        <v>35</v>
      </c>
    </row>
    <row r="7322" spans="1:20" x14ac:dyDescent="0.35">
      <c r="A7322">
        <f t="shared" si="229"/>
        <v>7322</v>
      </c>
      <c r="B7322" s="3" t="s">
        <v>72</v>
      </c>
      <c r="C7322" s="3" t="s">
        <v>77</v>
      </c>
      <c r="D7322" s="3" t="s">
        <v>46</v>
      </c>
      <c r="E7322">
        <v>2020</v>
      </c>
      <c r="F7322" s="3" t="str">
        <f t="shared" si="228"/>
        <v>CGenL FALL2020</v>
      </c>
      <c r="G7322" s="9">
        <v>18</v>
      </c>
      <c r="H7322" s="9">
        <v>26</v>
      </c>
      <c r="I7322" s="9">
        <v>26</v>
      </c>
      <c r="J7322" s="9">
        <v>27</v>
      </c>
      <c r="K7322" s="9">
        <v>21</v>
      </c>
      <c r="L7322" s="9">
        <v>27</v>
      </c>
      <c r="M7322" s="9">
        <v>26</v>
      </c>
      <c r="N7322" s="9">
        <v>24</v>
      </c>
      <c r="O7322" s="9">
        <v>24</v>
      </c>
      <c r="P7322" s="9">
        <v>26</v>
      </c>
      <c r="Q7322" s="9">
        <v>25</v>
      </c>
      <c r="R7322" s="9">
        <v>12</v>
      </c>
      <c r="S7322" s="9">
        <v>9</v>
      </c>
      <c r="T7322" s="9">
        <v>13</v>
      </c>
    </row>
    <row r="7323" spans="1:20" x14ac:dyDescent="0.35">
      <c r="A7323">
        <f t="shared" si="229"/>
        <v>7323</v>
      </c>
      <c r="B7323" s="3" t="s">
        <v>72</v>
      </c>
      <c r="C7323" s="3" t="s">
        <v>77</v>
      </c>
      <c r="D7323" s="3" t="s">
        <v>46</v>
      </c>
      <c r="E7323">
        <v>2021</v>
      </c>
      <c r="F7323" s="3" t="str">
        <f t="shared" si="228"/>
        <v>CGenL FALL2021</v>
      </c>
      <c r="G7323" s="9">
        <v>19</v>
      </c>
      <c r="H7323" s="9">
        <v>22</v>
      </c>
      <c r="I7323" s="9">
        <v>27</v>
      </c>
      <c r="J7323" s="9">
        <v>26</v>
      </c>
      <c r="K7323" s="9">
        <v>27</v>
      </c>
      <c r="L7323" s="9">
        <v>25</v>
      </c>
      <c r="M7323" s="9">
        <v>25</v>
      </c>
      <c r="N7323" s="9">
        <v>24</v>
      </c>
      <c r="O7323" s="9">
        <v>24</v>
      </c>
      <c r="P7323" s="9">
        <v>26</v>
      </c>
      <c r="Q7323" s="9">
        <v>27</v>
      </c>
      <c r="R7323" s="9">
        <v>16</v>
      </c>
      <c r="S7323" s="9">
        <v>19</v>
      </c>
      <c r="T7323" s="9">
        <v>15</v>
      </c>
    </row>
    <row r="7324" spans="1:20" x14ac:dyDescent="0.35">
      <c r="A7324">
        <f t="shared" si="229"/>
        <v>7324</v>
      </c>
      <c r="B7324" s="3" t="s">
        <v>72</v>
      </c>
      <c r="C7324" s="3" t="s">
        <v>77</v>
      </c>
      <c r="D7324" s="3" t="s">
        <v>46</v>
      </c>
      <c r="E7324">
        <v>2022</v>
      </c>
      <c r="F7324" s="3" t="str">
        <f t="shared" si="228"/>
        <v>CGenL FALL2022</v>
      </c>
      <c r="G7324" s="9">
        <v>16</v>
      </c>
      <c r="H7324" s="9">
        <v>26</v>
      </c>
      <c r="I7324" s="9">
        <v>27</v>
      </c>
      <c r="J7324" s="9">
        <v>25</v>
      </c>
      <c r="K7324" s="9">
        <v>25</v>
      </c>
      <c r="L7324" s="9">
        <v>26</v>
      </c>
      <c r="M7324" s="9">
        <v>27</v>
      </c>
      <c r="N7324" s="9">
        <v>26</v>
      </c>
      <c r="O7324" s="9">
        <v>27</v>
      </c>
      <c r="P7324" s="9">
        <v>23</v>
      </c>
      <c r="Q7324" s="9">
        <v>11</v>
      </c>
      <c r="R7324" s="9">
        <v>8</v>
      </c>
      <c r="S7324" s="9">
        <v>10</v>
      </c>
      <c r="T7324" s="9">
        <v>10</v>
      </c>
    </row>
    <row r="7325" spans="1:20" x14ac:dyDescent="0.35">
      <c r="A7325">
        <f t="shared" si="229"/>
        <v>7325</v>
      </c>
      <c r="B7325" s="3" t="s">
        <v>72</v>
      </c>
      <c r="C7325" s="3" t="s">
        <v>77</v>
      </c>
      <c r="D7325" s="3" t="s">
        <v>46</v>
      </c>
      <c r="E7325">
        <v>2023</v>
      </c>
      <c r="F7325" s="3" t="str">
        <f t="shared" si="228"/>
        <v>CGenL FALL2023</v>
      </c>
      <c r="G7325" s="9">
        <v>11</v>
      </c>
      <c r="H7325" s="9">
        <v>25</v>
      </c>
      <c r="I7325" s="9">
        <v>18</v>
      </c>
      <c r="J7325" s="9">
        <v>26</v>
      </c>
      <c r="K7325" s="9">
        <v>27</v>
      </c>
      <c r="L7325" s="9">
        <v>26</v>
      </c>
      <c r="M7325" s="9">
        <v>26</v>
      </c>
      <c r="N7325" s="9">
        <v>25</v>
      </c>
      <c r="O7325" s="9">
        <v>27</v>
      </c>
      <c r="P7325" s="9">
        <v>27</v>
      </c>
      <c r="Q7325" s="9">
        <v>19</v>
      </c>
      <c r="R7325" s="9">
        <v>10</v>
      </c>
      <c r="S7325" s="9">
        <v>9</v>
      </c>
      <c r="T7325" s="9">
        <v>15</v>
      </c>
    </row>
    <row r="7326" spans="1:20" x14ac:dyDescent="0.35">
      <c r="A7326">
        <f t="shared" si="229"/>
        <v>7326</v>
      </c>
      <c r="B7326" s="3" t="s">
        <v>72</v>
      </c>
      <c r="C7326" s="3" t="s">
        <v>77</v>
      </c>
      <c r="D7326" s="3" t="s">
        <v>46</v>
      </c>
      <c r="E7326">
        <v>2024</v>
      </c>
      <c r="F7326" s="3" t="str">
        <f t="shared" si="228"/>
        <v>CGenL FALL2024</v>
      </c>
      <c r="G7326" s="9">
        <v>17</v>
      </c>
      <c r="H7326" s="9">
        <v>27</v>
      </c>
      <c r="I7326" s="9">
        <v>27</v>
      </c>
      <c r="J7326" s="9">
        <v>26</v>
      </c>
      <c r="K7326" s="9">
        <v>27</v>
      </c>
      <c r="L7326" s="9">
        <v>27</v>
      </c>
      <c r="M7326" s="9">
        <v>26</v>
      </c>
      <c r="N7326" s="9">
        <v>27</v>
      </c>
      <c r="O7326" s="9">
        <v>26</v>
      </c>
      <c r="P7326" s="9">
        <v>27</v>
      </c>
      <c r="Q7326" s="9">
        <v>11</v>
      </c>
      <c r="R7326" s="9">
        <v>8</v>
      </c>
      <c r="S7326" s="9">
        <v>10</v>
      </c>
      <c r="T7326" s="9">
        <v>13</v>
      </c>
    </row>
    <row r="7327" spans="1:20" x14ac:dyDescent="0.35">
      <c r="A7327">
        <f t="shared" si="229"/>
        <v>7327</v>
      </c>
      <c r="B7327" s="3" t="s">
        <v>72</v>
      </c>
      <c r="C7327" s="3" t="s">
        <v>77</v>
      </c>
      <c r="D7327" s="3" t="s">
        <v>46</v>
      </c>
      <c r="E7327">
        <v>2025</v>
      </c>
      <c r="F7327" s="3" t="str">
        <f t="shared" si="228"/>
        <v>CGenL FALL2025</v>
      </c>
      <c r="G7327" s="9">
        <v>15</v>
      </c>
      <c r="H7327" s="9">
        <v>21</v>
      </c>
      <c r="I7327" s="9">
        <v>24</v>
      </c>
      <c r="J7327" s="9">
        <v>25</v>
      </c>
      <c r="K7327" s="9">
        <v>26</v>
      </c>
      <c r="L7327" s="9">
        <v>26</v>
      </c>
      <c r="M7327" s="9">
        <v>26</v>
      </c>
      <c r="N7327" s="9">
        <v>26</v>
      </c>
      <c r="O7327" s="9">
        <v>26</v>
      </c>
      <c r="P7327" s="9">
        <v>26</v>
      </c>
      <c r="Q7327" s="9">
        <v>11</v>
      </c>
      <c r="R7327" s="9">
        <v>8</v>
      </c>
      <c r="S7327" s="9">
        <v>7</v>
      </c>
      <c r="T7327" s="9">
        <v>16</v>
      </c>
    </row>
    <row r="7328" spans="1:20" x14ac:dyDescent="0.35">
      <c r="A7328">
        <f t="shared" si="229"/>
        <v>7328</v>
      </c>
      <c r="B7328" s="3" t="s">
        <v>72</v>
      </c>
      <c r="C7328" s="3" t="s">
        <v>77</v>
      </c>
      <c r="D7328" s="3" t="s">
        <v>46</v>
      </c>
      <c r="E7328">
        <v>2026</v>
      </c>
      <c r="F7328" s="3" t="str">
        <f t="shared" si="228"/>
        <v>CGenL FALL2026</v>
      </c>
      <c r="G7328" s="9">
        <v>16</v>
      </c>
      <c r="H7328" s="9">
        <v>27</v>
      </c>
      <c r="I7328" s="9">
        <v>26</v>
      </c>
      <c r="J7328" s="9">
        <v>25</v>
      </c>
      <c r="K7328" s="9">
        <v>27</v>
      </c>
      <c r="L7328" s="9">
        <v>25</v>
      </c>
      <c r="M7328" s="9">
        <v>25</v>
      </c>
      <c r="N7328" s="9">
        <v>25</v>
      </c>
      <c r="O7328" s="9">
        <v>27</v>
      </c>
      <c r="P7328" s="9">
        <v>26</v>
      </c>
      <c r="Q7328" s="9">
        <v>12</v>
      </c>
      <c r="R7328" s="9">
        <v>9</v>
      </c>
      <c r="S7328" s="9">
        <v>7</v>
      </c>
      <c r="T7328" s="9">
        <v>10</v>
      </c>
    </row>
    <row r="7329" spans="1:20" x14ac:dyDescent="0.35">
      <c r="A7329">
        <f t="shared" si="229"/>
        <v>7329</v>
      </c>
      <c r="B7329" s="3" t="s">
        <v>72</v>
      </c>
      <c r="C7329" s="3" t="s">
        <v>77</v>
      </c>
      <c r="D7329" s="3" t="s">
        <v>46</v>
      </c>
      <c r="E7329">
        <v>2027</v>
      </c>
      <c r="F7329" s="3" t="str">
        <f t="shared" si="228"/>
        <v>CGenL FALL2027</v>
      </c>
      <c r="G7329" s="9">
        <v>9</v>
      </c>
      <c r="H7329" s="9">
        <v>14</v>
      </c>
      <c r="I7329" s="9">
        <v>19</v>
      </c>
      <c r="J7329" s="9">
        <v>23</v>
      </c>
      <c r="K7329" s="9">
        <v>11</v>
      </c>
      <c r="L7329" s="9">
        <v>7</v>
      </c>
      <c r="M7329" s="9">
        <v>27</v>
      </c>
      <c r="N7329" s="9">
        <v>24</v>
      </c>
      <c r="O7329" s="9">
        <v>24</v>
      </c>
      <c r="P7329" s="9">
        <v>26</v>
      </c>
      <c r="Q7329" s="9">
        <v>11</v>
      </c>
      <c r="R7329" s="9">
        <v>10</v>
      </c>
      <c r="S7329" s="9">
        <v>6</v>
      </c>
      <c r="T7329" s="9">
        <v>16</v>
      </c>
    </row>
    <row r="7330" spans="1:20" x14ac:dyDescent="0.35">
      <c r="A7330">
        <f t="shared" si="229"/>
        <v>7330</v>
      </c>
      <c r="B7330" s="3" t="s">
        <v>72</v>
      </c>
      <c r="C7330" s="3" t="s">
        <v>77</v>
      </c>
      <c r="D7330" s="3" t="s">
        <v>46</v>
      </c>
      <c r="E7330">
        <v>2028</v>
      </c>
      <c r="F7330" s="3" t="str">
        <f t="shared" si="228"/>
        <v>CGenL FALL2028</v>
      </c>
      <c r="G7330" s="9">
        <v>10</v>
      </c>
      <c r="H7330" s="9">
        <v>11</v>
      </c>
      <c r="I7330" s="9">
        <v>16</v>
      </c>
      <c r="J7330" s="9">
        <v>26</v>
      </c>
      <c r="K7330" s="9">
        <v>20</v>
      </c>
      <c r="L7330" s="9">
        <v>26</v>
      </c>
      <c r="M7330" s="9">
        <v>27</v>
      </c>
      <c r="N7330" s="9">
        <v>26</v>
      </c>
      <c r="O7330" s="9">
        <v>25</v>
      </c>
      <c r="P7330" s="9">
        <v>27</v>
      </c>
      <c r="Q7330" s="9">
        <v>16</v>
      </c>
      <c r="R7330" s="9">
        <v>8</v>
      </c>
      <c r="S7330" s="9">
        <v>7</v>
      </c>
      <c r="T7330" s="9">
        <v>10</v>
      </c>
    </row>
    <row r="7331" spans="1:20" x14ac:dyDescent="0.35">
      <c r="A7331">
        <f t="shared" si="229"/>
        <v>7331</v>
      </c>
      <c r="B7331" s="3" t="s">
        <v>72</v>
      </c>
      <c r="C7331" s="3" t="s">
        <v>77</v>
      </c>
      <c r="D7331" s="3" t="s">
        <v>46</v>
      </c>
      <c r="E7331">
        <v>2029</v>
      </c>
      <c r="F7331" s="3" t="str">
        <f t="shared" si="228"/>
        <v>CGenL FALL2029</v>
      </c>
      <c r="G7331" s="9">
        <v>16</v>
      </c>
      <c r="H7331" s="9">
        <v>13</v>
      </c>
      <c r="I7331" s="9">
        <v>27</v>
      </c>
      <c r="J7331" s="9">
        <v>27</v>
      </c>
      <c r="K7331" s="9">
        <v>27</v>
      </c>
      <c r="L7331" s="9">
        <v>27</v>
      </c>
      <c r="M7331" s="9">
        <v>26</v>
      </c>
      <c r="N7331" s="9">
        <v>27</v>
      </c>
      <c r="O7331" s="9">
        <v>26</v>
      </c>
      <c r="P7331" s="9">
        <v>24</v>
      </c>
      <c r="Q7331" s="9">
        <v>14</v>
      </c>
      <c r="R7331" s="9">
        <v>8</v>
      </c>
      <c r="S7331" s="9">
        <v>7</v>
      </c>
      <c r="T7331" s="9">
        <v>13</v>
      </c>
    </row>
    <row r="7332" spans="1:20" x14ac:dyDescent="0.35">
      <c r="A7332">
        <f t="shared" si="229"/>
        <v>7332</v>
      </c>
      <c r="B7332" s="3" t="s">
        <v>72</v>
      </c>
      <c r="C7332" s="3" t="s">
        <v>77</v>
      </c>
      <c r="D7332" s="3" t="s">
        <v>47</v>
      </c>
      <c r="E7332">
        <v>2020</v>
      </c>
      <c r="F7332" s="3" t="str">
        <f t="shared" si="228"/>
        <v>CGenCOULEE2020</v>
      </c>
      <c r="G7332" s="9">
        <v>1576</v>
      </c>
      <c r="H7332" s="9">
        <v>3644</v>
      </c>
      <c r="I7332" s="9">
        <v>3536</v>
      </c>
      <c r="J7332" s="9">
        <v>2783</v>
      </c>
      <c r="K7332" s="9">
        <v>3054</v>
      </c>
      <c r="L7332" s="9">
        <v>2111</v>
      </c>
      <c r="M7332" s="9">
        <v>2380</v>
      </c>
      <c r="N7332" s="9">
        <v>3047</v>
      </c>
      <c r="O7332" s="9">
        <v>3140</v>
      </c>
      <c r="P7332" s="9">
        <v>4244</v>
      </c>
      <c r="Q7332" s="9">
        <v>3163</v>
      </c>
      <c r="R7332" s="9">
        <v>2612</v>
      </c>
      <c r="S7332" s="9">
        <v>1951</v>
      </c>
      <c r="T7332" s="9">
        <v>1543</v>
      </c>
    </row>
    <row r="7333" spans="1:20" x14ac:dyDescent="0.35">
      <c r="A7333">
        <f t="shared" si="229"/>
        <v>7333</v>
      </c>
      <c r="B7333" s="3" t="s">
        <v>72</v>
      </c>
      <c r="C7333" s="3" t="s">
        <v>77</v>
      </c>
      <c r="D7333" s="3" t="s">
        <v>47</v>
      </c>
      <c r="E7333">
        <v>2021</v>
      </c>
      <c r="F7333" s="3" t="str">
        <f t="shared" si="228"/>
        <v>CGenCOULEE2021</v>
      </c>
      <c r="G7333" s="9">
        <v>1841</v>
      </c>
      <c r="H7333" s="9">
        <v>2557</v>
      </c>
      <c r="I7333" s="9">
        <v>2744</v>
      </c>
      <c r="J7333" s="9">
        <v>3497</v>
      </c>
      <c r="K7333" s="9">
        <v>3357</v>
      </c>
      <c r="L7333" s="9">
        <v>3113</v>
      </c>
      <c r="M7333" s="9">
        <v>2638</v>
      </c>
      <c r="N7333" s="9">
        <v>2868</v>
      </c>
      <c r="O7333" s="9">
        <v>3249</v>
      </c>
      <c r="P7333" s="9">
        <v>3869</v>
      </c>
      <c r="Q7333" s="9">
        <v>4706</v>
      </c>
      <c r="R7333" s="9">
        <v>3974</v>
      </c>
      <c r="S7333" s="9">
        <v>3162</v>
      </c>
      <c r="T7333" s="9">
        <v>2018</v>
      </c>
    </row>
    <row r="7334" spans="1:20" x14ac:dyDescent="0.35">
      <c r="A7334">
        <f t="shared" si="229"/>
        <v>7334</v>
      </c>
      <c r="B7334" s="3" t="s">
        <v>72</v>
      </c>
      <c r="C7334" s="3" t="s">
        <v>77</v>
      </c>
      <c r="D7334" s="3" t="s">
        <v>47</v>
      </c>
      <c r="E7334">
        <v>2022</v>
      </c>
      <c r="F7334" s="3" t="str">
        <f t="shared" si="228"/>
        <v>CGenCOULEE2022</v>
      </c>
      <c r="G7334" s="9">
        <v>1821</v>
      </c>
      <c r="H7334" s="9">
        <v>2521</v>
      </c>
      <c r="I7334" s="9">
        <v>2826</v>
      </c>
      <c r="J7334" s="9">
        <v>3646</v>
      </c>
      <c r="K7334" s="9">
        <v>3893</v>
      </c>
      <c r="L7334" s="9">
        <v>3218</v>
      </c>
      <c r="M7334" s="9">
        <v>1730</v>
      </c>
      <c r="N7334" s="9">
        <v>2523</v>
      </c>
      <c r="O7334" s="9">
        <v>3209</v>
      </c>
      <c r="P7334" s="9">
        <v>3802</v>
      </c>
      <c r="Q7334" s="9">
        <v>1707</v>
      </c>
      <c r="R7334" s="9">
        <v>1942</v>
      </c>
      <c r="S7334" s="9">
        <v>1831</v>
      </c>
      <c r="T7334" s="9">
        <v>1064</v>
      </c>
    </row>
    <row r="7335" spans="1:20" x14ac:dyDescent="0.35">
      <c r="A7335">
        <f t="shared" si="229"/>
        <v>7335</v>
      </c>
      <c r="B7335" s="3" t="s">
        <v>72</v>
      </c>
      <c r="C7335" s="3" t="s">
        <v>77</v>
      </c>
      <c r="D7335" s="3" t="s">
        <v>47</v>
      </c>
      <c r="E7335">
        <v>2023</v>
      </c>
      <c r="F7335" s="3" t="str">
        <f t="shared" si="228"/>
        <v>CGenCOULEE2023</v>
      </c>
      <c r="G7335" s="9">
        <v>1493</v>
      </c>
      <c r="H7335" s="9">
        <v>2133</v>
      </c>
      <c r="I7335" s="9">
        <v>2249</v>
      </c>
      <c r="J7335" s="9">
        <v>3027</v>
      </c>
      <c r="K7335" s="9">
        <v>3630</v>
      </c>
      <c r="L7335" s="9">
        <v>2233</v>
      </c>
      <c r="M7335" s="9">
        <v>2523</v>
      </c>
      <c r="N7335" s="9">
        <v>2658</v>
      </c>
      <c r="O7335" s="9">
        <v>2337</v>
      </c>
      <c r="P7335" s="9">
        <v>2498</v>
      </c>
      <c r="Q7335" s="9">
        <v>3057</v>
      </c>
      <c r="R7335" s="9">
        <v>3037</v>
      </c>
      <c r="S7335" s="9">
        <v>2100</v>
      </c>
      <c r="T7335" s="9">
        <v>1751</v>
      </c>
    </row>
    <row r="7336" spans="1:20" x14ac:dyDescent="0.35">
      <c r="A7336">
        <f t="shared" si="229"/>
        <v>7336</v>
      </c>
      <c r="B7336" s="3" t="s">
        <v>72</v>
      </c>
      <c r="C7336" s="3" t="s">
        <v>77</v>
      </c>
      <c r="D7336" s="3" t="s">
        <v>47</v>
      </c>
      <c r="E7336">
        <v>2024</v>
      </c>
      <c r="F7336" s="3" t="str">
        <f t="shared" si="228"/>
        <v>CGenCOULEE2024</v>
      </c>
      <c r="G7336" s="9">
        <v>2307</v>
      </c>
      <c r="H7336" s="9">
        <v>3389</v>
      </c>
      <c r="I7336" s="9">
        <v>2855</v>
      </c>
      <c r="J7336" s="9">
        <v>3194</v>
      </c>
      <c r="K7336" s="9">
        <v>3142</v>
      </c>
      <c r="L7336" s="9">
        <v>2039</v>
      </c>
      <c r="M7336" s="9">
        <v>1710</v>
      </c>
      <c r="N7336" s="9">
        <v>2396</v>
      </c>
      <c r="O7336" s="9">
        <v>2550</v>
      </c>
      <c r="P7336" s="9">
        <v>2802</v>
      </c>
      <c r="Q7336" s="9">
        <v>1653</v>
      </c>
      <c r="R7336" s="9">
        <v>2053</v>
      </c>
      <c r="S7336" s="9">
        <v>1888</v>
      </c>
      <c r="T7336" s="9">
        <v>1302</v>
      </c>
    </row>
    <row r="7337" spans="1:20" x14ac:dyDescent="0.35">
      <c r="A7337">
        <f t="shared" si="229"/>
        <v>7337</v>
      </c>
      <c r="B7337" s="3" t="s">
        <v>72</v>
      </c>
      <c r="C7337" s="3" t="s">
        <v>77</v>
      </c>
      <c r="D7337" s="3" t="s">
        <v>47</v>
      </c>
      <c r="E7337">
        <v>2025</v>
      </c>
      <c r="F7337" s="3" t="str">
        <f t="shared" si="228"/>
        <v>CGenCOULEE2025</v>
      </c>
      <c r="G7337" s="9">
        <v>1485</v>
      </c>
      <c r="H7337" s="9">
        <v>2100</v>
      </c>
      <c r="I7337" s="9">
        <v>2096</v>
      </c>
      <c r="J7337" s="9">
        <v>3218</v>
      </c>
      <c r="K7337" s="9">
        <v>3999</v>
      </c>
      <c r="L7337" s="9">
        <v>2839</v>
      </c>
      <c r="M7337" s="9">
        <v>1961</v>
      </c>
      <c r="N7337" s="9">
        <v>2871</v>
      </c>
      <c r="O7337" s="9">
        <v>3596</v>
      </c>
      <c r="P7337" s="9">
        <v>3593</v>
      </c>
      <c r="Q7337" s="9">
        <v>2042</v>
      </c>
      <c r="R7337" s="9">
        <v>2029</v>
      </c>
      <c r="S7337" s="9">
        <v>1829</v>
      </c>
      <c r="T7337" s="9">
        <v>1178</v>
      </c>
    </row>
    <row r="7338" spans="1:20" x14ac:dyDescent="0.35">
      <c r="A7338">
        <f t="shared" si="229"/>
        <v>7338</v>
      </c>
      <c r="B7338" s="3" t="s">
        <v>72</v>
      </c>
      <c r="C7338" s="3" t="s">
        <v>77</v>
      </c>
      <c r="D7338" s="3" t="s">
        <v>47</v>
      </c>
      <c r="E7338">
        <v>2026</v>
      </c>
      <c r="F7338" s="3" t="str">
        <f t="shared" si="228"/>
        <v>CGenCOULEE2026</v>
      </c>
      <c r="G7338" s="9">
        <v>1476</v>
      </c>
      <c r="H7338" s="9">
        <v>3437</v>
      </c>
      <c r="I7338" s="9">
        <v>3633</v>
      </c>
      <c r="J7338" s="9">
        <v>3693</v>
      </c>
      <c r="K7338" s="9">
        <v>4015</v>
      </c>
      <c r="L7338" s="9">
        <v>3443</v>
      </c>
      <c r="M7338" s="9">
        <v>3377</v>
      </c>
      <c r="N7338" s="9">
        <v>3020</v>
      </c>
      <c r="O7338" s="9">
        <v>3240</v>
      </c>
      <c r="P7338" s="9">
        <v>3488</v>
      </c>
      <c r="Q7338" s="9">
        <v>1622</v>
      </c>
      <c r="R7338" s="9">
        <v>1804</v>
      </c>
      <c r="S7338" s="9">
        <v>1753</v>
      </c>
      <c r="T7338" s="9">
        <v>1286</v>
      </c>
    </row>
    <row r="7339" spans="1:20" x14ac:dyDescent="0.35">
      <c r="A7339">
        <f t="shared" si="229"/>
        <v>7339</v>
      </c>
      <c r="B7339" s="3" t="s">
        <v>72</v>
      </c>
      <c r="C7339" s="3" t="s">
        <v>77</v>
      </c>
      <c r="D7339" s="3" t="s">
        <v>47</v>
      </c>
      <c r="E7339">
        <v>2027</v>
      </c>
      <c r="F7339" s="3" t="str">
        <f t="shared" si="228"/>
        <v>CGenCOULEE2027</v>
      </c>
      <c r="G7339" s="9">
        <v>1512</v>
      </c>
      <c r="H7339" s="9">
        <v>2167</v>
      </c>
      <c r="I7339" s="9">
        <v>1604</v>
      </c>
      <c r="J7339" s="9">
        <v>2177</v>
      </c>
      <c r="K7339" s="9">
        <v>2474</v>
      </c>
      <c r="L7339" s="9">
        <v>1464</v>
      </c>
      <c r="M7339" s="9">
        <v>1669</v>
      </c>
      <c r="N7339" s="9">
        <v>2437</v>
      </c>
      <c r="O7339" s="9">
        <v>2789</v>
      </c>
      <c r="P7339" s="9">
        <v>2121</v>
      </c>
      <c r="Q7339" s="9">
        <v>1701</v>
      </c>
      <c r="R7339" s="9">
        <v>1879</v>
      </c>
      <c r="S7339" s="9">
        <v>1779</v>
      </c>
      <c r="T7339" s="9">
        <v>1307</v>
      </c>
    </row>
    <row r="7340" spans="1:20" x14ac:dyDescent="0.35">
      <c r="A7340">
        <f t="shared" si="229"/>
        <v>7340</v>
      </c>
      <c r="B7340" s="3" t="s">
        <v>72</v>
      </c>
      <c r="C7340" s="3" t="s">
        <v>77</v>
      </c>
      <c r="D7340" s="3" t="s">
        <v>47</v>
      </c>
      <c r="E7340">
        <v>2028</v>
      </c>
      <c r="F7340" s="3" t="str">
        <f t="shared" si="228"/>
        <v>CGenCOULEE2028</v>
      </c>
      <c r="G7340" s="9">
        <v>1474</v>
      </c>
      <c r="H7340" s="9">
        <v>2166</v>
      </c>
      <c r="I7340" s="9">
        <v>2123</v>
      </c>
      <c r="J7340" s="9">
        <v>2207</v>
      </c>
      <c r="K7340" s="9">
        <v>1693</v>
      </c>
      <c r="L7340" s="9">
        <v>1538</v>
      </c>
      <c r="M7340" s="9">
        <v>1551</v>
      </c>
      <c r="N7340" s="9">
        <v>1736</v>
      </c>
      <c r="O7340" s="9">
        <v>2631</v>
      </c>
      <c r="P7340" s="9">
        <v>2559</v>
      </c>
      <c r="Q7340" s="9">
        <v>1185</v>
      </c>
      <c r="R7340" s="9">
        <v>1994</v>
      </c>
      <c r="S7340" s="9">
        <v>1932</v>
      </c>
      <c r="T7340" s="9">
        <v>1046</v>
      </c>
    </row>
    <row r="7341" spans="1:20" x14ac:dyDescent="0.35">
      <c r="A7341">
        <f t="shared" si="229"/>
        <v>7341</v>
      </c>
      <c r="B7341" s="3" t="s">
        <v>72</v>
      </c>
      <c r="C7341" s="3" t="s">
        <v>77</v>
      </c>
      <c r="D7341" s="3" t="s">
        <v>47</v>
      </c>
      <c r="E7341">
        <v>2029</v>
      </c>
      <c r="F7341" s="3" t="str">
        <f t="shared" si="228"/>
        <v>CGenCOULEE2029</v>
      </c>
      <c r="G7341" s="9">
        <v>1354</v>
      </c>
      <c r="H7341" s="9">
        <v>1900</v>
      </c>
      <c r="I7341" s="9">
        <v>1488</v>
      </c>
      <c r="J7341" s="9">
        <v>2288</v>
      </c>
      <c r="K7341" s="9">
        <v>2010</v>
      </c>
      <c r="L7341" s="9">
        <v>1769</v>
      </c>
      <c r="M7341" s="9">
        <v>2828</v>
      </c>
      <c r="N7341" s="9">
        <v>3209</v>
      </c>
      <c r="O7341" s="9">
        <v>3073</v>
      </c>
      <c r="P7341" s="9">
        <v>2811</v>
      </c>
      <c r="Q7341" s="9">
        <v>2201</v>
      </c>
      <c r="R7341" s="9">
        <v>1924</v>
      </c>
      <c r="S7341" s="9">
        <v>1706</v>
      </c>
      <c r="T7341" s="9">
        <v>1237</v>
      </c>
    </row>
    <row r="7342" spans="1:20" x14ac:dyDescent="0.35">
      <c r="A7342">
        <f t="shared" si="229"/>
        <v>7342</v>
      </c>
      <c r="B7342" s="3" t="s">
        <v>72</v>
      </c>
      <c r="C7342" s="3" t="s">
        <v>77</v>
      </c>
      <c r="D7342" s="3" t="s">
        <v>48</v>
      </c>
      <c r="E7342">
        <v>2020</v>
      </c>
      <c r="F7342" s="3" t="str">
        <f t="shared" si="228"/>
        <v>CGenCH JOE2020</v>
      </c>
      <c r="G7342" s="9">
        <v>855</v>
      </c>
      <c r="H7342" s="9">
        <v>1927</v>
      </c>
      <c r="I7342" s="9">
        <v>1909</v>
      </c>
      <c r="J7342" s="9">
        <v>1500</v>
      </c>
      <c r="K7342" s="9">
        <v>1685</v>
      </c>
      <c r="L7342" s="9">
        <v>1240</v>
      </c>
      <c r="M7342" s="9">
        <v>1451</v>
      </c>
      <c r="N7342" s="9">
        <v>1936</v>
      </c>
      <c r="O7342" s="9">
        <v>1953</v>
      </c>
      <c r="P7342" s="9">
        <v>2129</v>
      </c>
      <c r="Q7342" s="9">
        <v>1730</v>
      </c>
      <c r="R7342" s="9">
        <v>1423</v>
      </c>
      <c r="S7342" s="9">
        <v>1079</v>
      </c>
      <c r="T7342" s="9">
        <v>848</v>
      </c>
    </row>
    <row r="7343" spans="1:20" x14ac:dyDescent="0.35">
      <c r="A7343">
        <f t="shared" si="229"/>
        <v>7343</v>
      </c>
      <c r="B7343" s="3" t="s">
        <v>72</v>
      </c>
      <c r="C7343" s="3" t="s">
        <v>77</v>
      </c>
      <c r="D7343" s="3" t="s">
        <v>48</v>
      </c>
      <c r="E7343">
        <v>2021</v>
      </c>
      <c r="F7343" s="3" t="str">
        <f t="shared" si="228"/>
        <v>CGenCH JOE2021</v>
      </c>
      <c r="G7343" s="9">
        <v>996</v>
      </c>
      <c r="H7343" s="9">
        <v>1372</v>
      </c>
      <c r="I7343" s="9">
        <v>1478</v>
      </c>
      <c r="J7343" s="9">
        <v>1927</v>
      </c>
      <c r="K7343" s="9">
        <v>1966</v>
      </c>
      <c r="L7343" s="9">
        <v>1920</v>
      </c>
      <c r="M7343" s="9">
        <v>1704</v>
      </c>
      <c r="N7343" s="9">
        <v>1977</v>
      </c>
      <c r="O7343" s="9">
        <v>2053</v>
      </c>
      <c r="P7343" s="9">
        <v>2129</v>
      </c>
      <c r="Q7343" s="9">
        <v>2180</v>
      </c>
      <c r="R7343" s="9">
        <v>2137</v>
      </c>
      <c r="S7343" s="9">
        <v>1731</v>
      </c>
      <c r="T7343" s="9">
        <v>1107</v>
      </c>
    </row>
    <row r="7344" spans="1:20" x14ac:dyDescent="0.35">
      <c r="A7344">
        <f t="shared" si="229"/>
        <v>7344</v>
      </c>
      <c r="B7344" s="3" t="s">
        <v>72</v>
      </c>
      <c r="C7344" s="3" t="s">
        <v>77</v>
      </c>
      <c r="D7344" s="3" t="s">
        <v>48</v>
      </c>
      <c r="E7344">
        <v>2022</v>
      </c>
      <c r="F7344" s="3" t="str">
        <f t="shared" si="228"/>
        <v>CGenCH JOE2022</v>
      </c>
      <c r="G7344" s="9">
        <v>983</v>
      </c>
      <c r="H7344" s="9">
        <v>1357</v>
      </c>
      <c r="I7344" s="9">
        <v>1519</v>
      </c>
      <c r="J7344" s="9">
        <v>1927</v>
      </c>
      <c r="K7344" s="9">
        <v>2028</v>
      </c>
      <c r="L7344" s="9">
        <v>1868</v>
      </c>
      <c r="M7344" s="9">
        <v>1020</v>
      </c>
      <c r="N7344" s="9">
        <v>1495</v>
      </c>
      <c r="O7344" s="9">
        <v>1841</v>
      </c>
      <c r="P7344" s="9">
        <v>2112</v>
      </c>
      <c r="Q7344" s="9">
        <v>942</v>
      </c>
      <c r="R7344" s="9">
        <v>1065</v>
      </c>
      <c r="S7344" s="9">
        <v>1015</v>
      </c>
      <c r="T7344" s="9">
        <v>588</v>
      </c>
    </row>
    <row r="7345" spans="1:20" x14ac:dyDescent="0.35">
      <c r="A7345">
        <f t="shared" si="229"/>
        <v>7345</v>
      </c>
      <c r="B7345" s="3" t="s">
        <v>72</v>
      </c>
      <c r="C7345" s="3" t="s">
        <v>77</v>
      </c>
      <c r="D7345" s="3" t="s">
        <v>48</v>
      </c>
      <c r="E7345">
        <v>2023</v>
      </c>
      <c r="F7345" s="3" t="str">
        <f t="shared" si="228"/>
        <v>CGenCH JOE2023</v>
      </c>
      <c r="G7345" s="9">
        <v>807</v>
      </c>
      <c r="H7345" s="9">
        <v>1145</v>
      </c>
      <c r="I7345" s="9">
        <v>1213</v>
      </c>
      <c r="J7345" s="9">
        <v>1626</v>
      </c>
      <c r="K7345" s="9">
        <v>2001</v>
      </c>
      <c r="L7345" s="9">
        <v>1296</v>
      </c>
      <c r="M7345" s="9">
        <v>1533</v>
      </c>
      <c r="N7345" s="9">
        <v>1704</v>
      </c>
      <c r="O7345" s="9">
        <v>1489</v>
      </c>
      <c r="P7345" s="9">
        <v>1456</v>
      </c>
      <c r="Q7345" s="9">
        <v>1666</v>
      </c>
      <c r="R7345" s="9">
        <v>1655</v>
      </c>
      <c r="S7345" s="9">
        <v>1165</v>
      </c>
      <c r="T7345" s="9">
        <v>962</v>
      </c>
    </row>
    <row r="7346" spans="1:20" x14ac:dyDescent="0.35">
      <c r="A7346">
        <f t="shared" si="229"/>
        <v>7346</v>
      </c>
      <c r="B7346" s="3" t="s">
        <v>72</v>
      </c>
      <c r="C7346" s="3" t="s">
        <v>77</v>
      </c>
      <c r="D7346" s="3" t="s">
        <v>48</v>
      </c>
      <c r="E7346">
        <v>2024</v>
      </c>
      <c r="F7346" s="3" t="str">
        <f t="shared" si="228"/>
        <v>CGenCH JOE2024</v>
      </c>
      <c r="G7346" s="9">
        <v>1243</v>
      </c>
      <c r="H7346" s="9">
        <v>1821</v>
      </c>
      <c r="I7346" s="9">
        <v>1535</v>
      </c>
      <c r="J7346" s="9">
        <v>1717</v>
      </c>
      <c r="K7346" s="9">
        <v>1688</v>
      </c>
      <c r="L7346" s="9">
        <v>1117</v>
      </c>
      <c r="M7346" s="9">
        <v>951</v>
      </c>
      <c r="N7346" s="9">
        <v>1376</v>
      </c>
      <c r="O7346" s="9">
        <v>1429</v>
      </c>
      <c r="P7346" s="9">
        <v>1528</v>
      </c>
      <c r="Q7346" s="9">
        <v>925</v>
      </c>
      <c r="R7346" s="9">
        <v>1124</v>
      </c>
      <c r="S7346" s="9">
        <v>1045</v>
      </c>
      <c r="T7346" s="9">
        <v>715</v>
      </c>
    </row>
    <row r="7347" spans="1:20" x14ac:dyDescent="0.35">
      <c r="A7347">
        <f t="shared" si="229"/>
        <v>7347</v>
      </c>
      <c r="B7347" s="3" t="s">
        <v>72</v>
      </c>
      <c r="C7347" s="3" t="s">
        <v>77</v>
      </c>
      <c r="D7347" s="3" t="s">
        <v>48</v>
      </c>
      <c r="E7347">
        <v>2025</v>
      </c>
      <c r="F7347" s="3" t="str">
        <f t="shared" si="228"/>
        <v>CGenCH JOE2025</v>
      </c>
      <c r="G7347" s="9">
        <v>807</v>
      </c>
      <c r="H7347" s="9">
        <v>1131</v>
      </c>
      <c r="I7347" s="9">
        <v>1130</v>
      </c>
      <c r="J7347" s="9">
        <v>1750</v>
      </c>
      <c r="K7347" s="9">
        <v>2028</v>
      </c>
      <c r="L7347" s="9">
        <v>1651</v>
      </c>
      <c r="M7347" s="9">
        <v>1147</v>
      </c>
      <c r="N7347" s="9">
        <v>1724</v>
      </c>
      <c r="O7347" s="9">
        <v>2053</v>
      </c>
      <c r="P7347" s="9">
        <v>2008</v>
      </c>
      <c r="Q7347" s="9">
        <v>1122</v>
      </c>
      <c r="R7347" s="9">
        <v>1112</v>
      </c>
      <c r="S7347" s="9">
        <v>1014</v>
      </c>
      <c r="T7347" s="9">
        <v>648</v>
      </c>
    </row>
    <row r="7348" spans="1:20" x14ac:dyDescent="0.35">
      <c r="A7348">
        <f t="shared" si="229"/>
        <v>7348</v>
      </c>
      <c r="B7348" s="3" t="s">
        <v>72</v>
      </c>
      <c r="C7348" s="3" t="s">
        <v>77</v>
      </c>
      <c r="D7348" s="3" t="s">
        <v>48</v>
      </c>
      <c r="E7348">
        <v>2026</v>
      </c>
      <c r="F7348" s="3" t="str">
        <f t="shared" si="228"/>
        <v>CGenCH JOE2026</v>
      </c>
      <c r="G7348" s="9">
        <v>802</v>
      </c>
      <c r="H7348" s="9">
        <v>1834</v>
      </c>
      <c r="I7348" s="9">
        <v>1927</v>
      </c>
      <c r="J7348" s="9">
        <v>1927</v>
      </c>
      <c r="K7348" s="9">
        <v>2028</v>
      </c>
      <c r="L7348" s="9">
        <v>1927</v>
      </c>
      <c r="M7348" s="9">
        <v>1977</v>
      </c>
      <c r="N7348" s="9">
        <v>1977</v>
      </c>
      <c r="O7348" s="9">
        <v>2051</v>
      </c>
      <c r="P7348" s="9">
        <v>1998</v>
      </c>
      <c r="Q7348" s="9">
        <v>899</v>
      </c>
      <c r="R7348" s="9">
        <v>988</v>
      </c>
      <c r="S7348" s="9">
        <v>968</v>
      </c>
      <c r="T7348" s="9">
        <v>709</v>
      </c>
    </row>
    <row r="7349" spans="1:20" x14ac:dyDescent="0.35">
      <c r="A7349">
        <f t="shared" si="229"/>
        <v>7349</v>
      </c>
      <c r="B7349" s="3" t="s">
        <v>72</v>
      </c>
      <c r="C7349" s="3" t="s">
        <v>77</v>
      </c>
      <c r="D7349" s="3" t="s">
        <v>48</v>
      </c>
      <c r="E7349">
        <v>2027</v>
      </c>
      <c r="F7349" s="3" t="str">
        <f t="shared" si="228"/>
        <v>CGenCH JOE2027</v>
      </c>
      <c r="G7349" s="9">
        <v>817</v>
      </c>
      <c r="H7349" s="9">
        <v>1174</v>
      </c>
      <c r="I7349" s="9">
        <v>868</v>
      </c>
      <c r="J7349" s="9">
        <v>1179</v>
      </c>
      <c r="K7349" s="9">
        <v>1378</v>
      </c>
      <c r="L7349" s="9">
        <v>788</v>
      </c>
      <c r="M7349" s="9">
        <v>1000</v>
      </c>
      <c r="N7349" s="9">
        <v>1526</v>
      </c>
      <c r="O7349" s="9">
        <v>1698</v>
      </c>
      <c r="P7349" s="9">
        <v>1213</v>
      </c>
      <c r="Q7349" s="9">
        <v>931</v>
      </c>
      <c r="R7349" s="9">
        <v>1031</v>
      </c>
      <c r="S7349" s="9">
        <v>985</v>
      </c>
      <c r="T7349" s="9">
        <v>718</v>
      </c>
    </row>
    <row r="7350" spans="1:20" x14ac:dyDescent="0.35">
      <c r="A7350">
        <f t="shared" si="229"/>
        <v>7350</v>
      </c>
      <c r="B7350" s="3" t="s">
        <v>72</v>
      </c>
      <c r="C7350" s="3" t="s">
        <v>77</v>
      </c>
      <c r="D7350" s="3" t="s">
        <v>48</v>
      </c>
      <c r="E7350">
        <v>2028</v>
      </c>
      <c r="F7350" s="3" t="str">
        <f t="shared" si="228"/>
        <v>CGenCH JOE2028</v>
      </c>
      <c r="G7350" s="9">
        <v>794</v>
      </c>
      <c r="H7350" s="9">
        <v>1166</v>
      </c>
      <c r="I7350" s="9">
        <v>1141</v>
      </c>
      <c r="J7350" s="9">
        <v>1225</v>
      </c>
      <c r="K7350" s="9">
        <v>953</v>
      </c>
      <c r="L7350" s="9">
        <v>849</v>
      </c>
      <c r="M7350" s="9">
        <v>864</v>
      </c>
      <c r="N7350" s="9">
        <v>980</v>
      </c>
      <c r="O7350" s="9">
        <v>1502</v>
      </c>
      <c r="P7350" s="9">
        <v>1423</v>
      </c>
      <c r="Q7350" s="9">
        <v>651</v>
      </c>
      <c r="R7350" s="9">
        <v>1093</v>
      </c>
      <c r="S7350" s="9">
        <v>1071</v>
      </c>
      <c r="T7350" s="9">
        <v>574</v>
      </c>
    </row>
    <row r="7351" spans="1:20" x14ac:dyDescent="0.35">
      <c r="A7351">
        <f t="shared" si="229"/>
        <v>7351</v>
      </c>
      <c r="B7351" s="3" t="s">
        <v>72</v>
      </c>
      <c r="C7351" s="3" t="s">
        <v>77</v>
      </c>
      <c r="D7351" s="3" t="s">
        <v>48</v>
      </c>
      <c r="E7351">
        <v>2029</v>
      </c>
      <c r="F7351" s="3" t="str">
        <f t="shared" si="228"/>
        <v>CGenCH JOE2029</v>
      </c>
      <c r="G7351" s="9">
        <v>732</v>
      </c>
      <c r="H7351" s="9">
        <v>1038</v>
      </c>
      <c r="I7351" s="9">
        <v>817</v>
      </c>
      <c r="J7351" s="9">
        <v>1234</v>
      </c>
      <c r="K7351" s="9">
        <v>1096</v>
      </c>
      <c r="L7351" s="9">
        <v>954</v>
      </c>
      <c r="M7351" s="9">
        <v>1566</v>
      </c>
      <c r="N7351" s="9">
        <v>1828</v>
      </c>
      <c r="O7351" s="9">
        <v>1735</v>
      </c>
      <c r="P7351" s="9">
        <v>1546</v>
      </c>
      <c r="Q7351" s="9">
        <v>1202</v>
      </c>
      <c r="R7351" s="9">
        <v>1059</v>
      </c>
      <c r="S7351" s="9">
        <v>949</v>
      </c>
      <c r="T7351" s="9">
        <v>681</v>
      </c>
    </row>
    <row r="7352" spans="1:20" x14ac:dyDescent="0.35">
      <c r="A7352">
        <f t="shared" si="229"/>
        <v>7352</v>
      </c>
      <c r="B7352" s="3" t="s">
        <v>72</v>
      </c>
      <c r="C7352" s="3" t="s">
        <v>77</v>
      </c>
      <c r="D7352" s="3" t="s">
        <v>49</v>
      </c>
      <c r="E7352">
        <v>2020</v>
      </c>
      <c r="F7352" s="3" t="str">
        <f t="shared" si="228"/>
        <v>CGenWELLS2020</v>
      </c>
      <c r="G7352" s="9">
        <v>336</v>
      </c>
      <c r="H7352" s="9">
        <v>699</v>
      </c>
      <c r="I7352" s="9">
        <v>667</v>
      </c>
      <c r="J7352" s="9">
        <v>545</v>
      </c>
      <c r="K7352" s="9">
        <v>601</v>
      </c>
      <c r="L7352" s="9">
        <v>465</v>
      </c>
      <c r="M7352" s="9">
        <v>528</v>
      </c>
      <c r="N7352" s="9">
        <v>657</v>
      </c>
      <c r="O7352" s="9">
        <v>665</v>
      </c>
      <c r="P7352" s="9">
        <v>723</v>
      </c>
      <c r="Q7352" s="9">
        <v>585</v>
      </c>
      <c r="R7352" s="9">
        <v>494</v>
      </c>
      <c r="S7352" s="9">
        <v>387</v>
      </c>
      <c r="T7352" s="9">
        <v>333</v>
      </c>
    </row>
    <row r="7353" spans="1:20" x14ac:dyDescent="0.35">
      <c r="A7353">
        <f t="shared" si="229"/>
        <v>7353</v>
      </c>
      <c r="B7353" s="3" t="s">
        <v>72</v>
      </c>
      <c r="C7353" s="3" t="s">
        <v>77</v>
      </c>
      <c r="D7353" s="3" t="s">
        <v>49</v>
      </c>
      <c r="E7353">
        <v>2021</v>
      </c>
      <c r="F7353" s="3" t="str">
        <f t="shared" si="228"/>
        <v>CGenWELLS2021</v>
      </c>
      <c r="G7353" s="9">
        <v>396</v>
      </c>
      <c r="H7353" s="9">
        <v>515</v>
      </c>
      <c r="I7353" s="9">
        <v>540</v>
      </c>
      <c r="J7353" s="9">
        <v>674</v>
      </c>
      <c r="K7353" s="9">
        <v>679</v>
      </c>
      <c r="L7353" s="9">
        <v>676</v>
      </c>
      <c r="M7353" s="9">
        <v>605</v>
      </c>
      <c r="N7353" s="9">
        <v>699</v>
      </c>
      <c r="O7353" s="9">
        <v>741</v>
      </c>
      <c r="P7353" s="9">
        <v>690</v>
      </c>
      <c r="Q7353" s="9">
        <v>732</v>
      </c>
      <c r="R7353" s="9">
        <v>699</v>
      </c>
      <c r="S7353" s="9">
        <v>579</v>
      </c>
      <c r="T7353" s="9">
        <v>417</v>
      </c>
    </row>
    <row r="7354" spans="1:20" x14ac:dyDescent="0.35">
      <c r="A7354">
        <f t="shared" si="229"/>
        <v>7354</v>
      </c>
      <c r="B7354" s="3" t="s">
        <v>72</v>
      </c>
      <c r="C7354" s="3" t="s">
        <v>77</v>
      </c>
      <c r="D7354" s="3" t="s">
        <v>49</v>
      </c>
      <c r="E7354">
        <v>2022</v>
      </c>
      <c r="F7354" s="3" t="str">
        <f t="shared" si="228"/>
        <v>CGenWELLS2022</v>
      </c>
      <c r="G7354" s="9">
        <v>381</v>
      </c>
      <c r="H7354" s="9">
        <v>502</v>
      </c>
      <c r="I7354" s="9">
        <v>550</v>
      </c>
      <c r="J7354" s="9">
        <v>699</v>
      </c>
      <c r="K7354" s="9">
        <v>699</v>
      </c>
      <c r="L7354" s="9">
        <v>662</v>
      </c>
      <c r="M7354" s="9">
        <v>396</v>
      </c>
      <c r="N7354" s="9">
        <v>537</v>
      </c>
      <c r="O7354" s="9">
        <v>640</v>
      </c>
      <c r="P7354" s="9">
        <v>682</v>
      </c>
      <c r="Q7354" s="9">
        <v>350</v>
      </c>
      <c r="R7354" s="9">
        <v>380</v>
      </c>
      <c r="S7354" s="9">
        <v>369</v>
      </c>
      <c r="T7354" s="9">
        <v>237</v>
      </c>
    </row>
    <row r="7355" spans="1:20" x14ac:dyDescent="0.35">
      <c r="A7355">
        <f t="shared" si="229"/>
        <v>7355</v>
      </c>
      <c r="B7355" s="3" t="s">
        <v>72</v>
      </c>
      <c r="C7355" s="3" t="s">
        <v>77</v>
      </c>
      <c r="D7355" s="3" t="s">
        <v>49</v>
      </c>
      <c r="E7355">
        <v>2023</v>
      </c>
      <c r="F7355" s="3" t="str">
        <f t="shared" si="228"/>
        <v>CGenWELLS2023</v>
      </c>
      <c r="G7355" s="9">
        <v>321</v>
      </c>
      <c r="H7355" s="9">
        <v>451</v>
      </c>
      <c r="I7355" s="9">
        <v>460</v>
      </c>
      <c r="J7355" s="9">
        <v>596</v>
      </c>
      <c r="K7355" s="9">
        <v>694</v>
      </c>
      <c r="L7355" s="9">
        <v>490</v>
      </c>
      <c r="M7355" s="9">
        <v>563</v>
      </c>
      <c r="N7355" s="9">
        <v>600</v>
      </c>
      <c r="O7355" s="9">
        <v>549</v>
      </c>
      <c r="P7355" s="9">
        <v>545</v>
      </c>
      <c r="Q7355" s="9">
        <v>589</v>
      </c>
      <c r="R7355" s="9">
        <v>561</v>
      </c>
      <c r="S7355" s="9">
        <v>417</v>
      </c>
      <c r="T7355" s="9">
        <v>374</v>
      </c>
    </row>
    <row r="7356" spans="1:20" x14ac:dyDescent="0.35">
      <c r="A7356">
        <f t="shared" si="229"/>
        <v>7356</v>
      </c>
      <c r="B7356" s="3" t="s">
        <v>72</v>
      </c>
      <c r="C7356" s="3" t="s">
        <v>77</v>
      </c>
      <c r="D7356" s="3" t="s">
        <v>49</v>
      </c>
      <c r="E7356">
        <v>2024</v>
      </c>
      <c r="F7356" s="3" t="str">
        <f t="shared" si="228"/>
        <v>CGenWELLS2024</v>
      </c>
      <c r="G7356" s="9">
        <v>476</v>
      </c>
      <c r="H7356" s="9">
        <v>666</v>
      </c>
      <c r="I7356" s="9">
        <v>561</v>
      </c>
      <c r="J7356" s="9">
        <v>617</v>
      </c>
      <c r="K7356" s="9">
        <v>607</v>
      </c>
      <c r="L7356" s="9">
        <v>428</v>
      </c>
      <c r="M7356" s="9">
        <v>365</v>
      </c>
      <c r="N7356" s="9">
        <v>497</v>
      </c>
      <c r="O7356" s="9">
        <v>542</v>
      </c>
      <c r="P7356" s="9">
        <v>534</v>
      </c>
      <c r="Q7356" s="9">
        <v>336</v>
      </c>
      <c r="R7356" s="9">
        <v>400</v>
      </c>
      <c r="S7356" s="9">
        <v>376</v>
      </c>
      <c r="T7356" s="9">
        <v>287</v>
      </c>
    </row>
    <row r="7357" spans="1:20" x14ac:dyDescent="0.35">
      <c r="A7357">
        <f t="shared" si="229"/>
        <v>7357</v>
      </c>
      <c r="B7357" s="3" t="s">
        <v>72</v>
      </c>
      <c r="C7357" s="3" t="s">
        <v>77</v>
      </c>
      <c r="D7357" s="3" t="s">
        <v>49</v>
      </c>
      <c r="E7357">
        <v>2025</v>
      </c>
      <c r="F7357" s="3" t="str">
        <f t="shared" si="228"/>
        <v>CGenWELLS2025</v>
      </c>
      <c r="G7357" s="9">
        <v>319</v>
      </c>
      <c r="H7357" s="9">
        <v>431</v>
      </c>
      <c r="I7357" s="9">
        <v>426</v>
      </c>
      <c r="J7357" s="9">
        <v>622</v>
      </c>
      <c r="K7357" s="9">
        <v>699</v>
      </c>
      <c r="L7357" s="9">
        <v>593</v>
      </c>
      <c r="M7357" s="9">
        <v>428</v>
      </c>
      <c r="N7357" s="9">
        <v>597</v>
      </c>
      <c r="O7357" s="9">
        <v>696</v>
      </c>
      <c r="P7357" s="9">
        <v>656</v>
      </c>
      <c r="Q7357" s="9">
        <v>394</v>
      </c>
      <c r="R7357" s="9">
        <v>391</v>
      </c>
      <c r="S7357" s="9">
        <v>366</v>
      </c>
      <c r="T7357" s="9">
        <v>262</v>
      </c>
    </row>
    <row r="7358" spans="1:20" x14ac:dyDescent="0.35">
      <c r="A7358">
        <f t="shared" si="229"/>
        <v>7358</v>
      </c>
      <c r="B7358" s="3" t="s">
        <v>72</v>
      </c>
      <c r="C7358" s="3" t="s">
        <v>77</v>
      </c>
      <c r="D7358" s="3" t="s">
        <v>49</v>
      </c>
      <c r="E7358">
        <v>2026</v>
      </c>
      <c r="F7358" s="3" t="str">
        <f t="shared" si="228"/>
        <v>CGenWELLS2026</v>
      </c>
      <c r="G7358" s="9">
        <v>324</v>
      </c>
      <c r="H7358" s="9">
        <v>666</v>
      </c>
      <c r="I7358" s="9">
        <v>699</v>
      </c>
      <c r="J7358" s="9">
        <v>699</v>
      </c>
      <c r="K7358" s="9">
        <v>699</v>
      </c>
      <c r="L7358" s="9">
        <v>697</v>
      </c>
      <c r="M7358" s="9">
        <v>699</v>
      </c>
      <c r="N7358" s="9">
        <v>699</v>
      </c>
      <c r="O7358" s="9">
        <v>682</v>
      </c>
      <c r="P7358" s="9">
        <v>664</v>
      </c>
      <c r="Q7358" s="9">
        <v>334</v>
      </c>
      <c r="R7358" s="9">
        <v>352</v>
      </c>
      <c r="S7358" s="9">
        <v>354</v>
      </c>
      <c r="T7358" s="9">
        <v>281</v>
      </c>
    </row>
    <row r="7359" spans="1:20" x14ac:dyDescent="0.35">
      <c r="A7359">
        <f t="shared" si="229"/>
        <v>7359</v>
      </c>
      <c r="B7359" s="3" t="s">
        <v>72</v>
      </c>
      <c r="C7359" s="3" t="s">
        <v>77</v>
      </c>
      <c r="D7359" s="3" t="s">
        <v>49</v>
      </c>
      <c r="E7359">
        <v>2027</v>
      </c>
      <c r="F7359" s="3" t="str">
        <f t="shared" si="228"/>
        <v>CGenWELLS2027</v>
      </c>
      <c r="G7359" s="9">
        <v>321</v>
      </c>
      <c r="H7359" s="9">
        <v>443</v>
      </c>
      <c r="I7359" s="9">
        <v>341</v>
      </c>
      <c r="J7359" s="9">
        <v>441</v>
      </c>
      <c r="K7359" s="9">
        <v>505</v>
      </c>
      <c r="L7359" s="9">
        <v>338</v>
      </c>
      <c r="M7359" s="9">
        <v>373</v>
      </c>
      <c r="N7359" s="9">
        <v>543</v>
      </c>
      <c r="O7359" s="9">
        <v>591</v>
      </c>
      <c r="P7359" s="9">
        <v>452</v>
      </c>
      <c r="Q7359" s="9">
        <v>343</v>
      </c>
      <c r="R7359" s="9">
        <v>368</v>
      </c>
      <c r="S7359" s="9">
        <v>359</v>
      </c>
      <c r="T7359" s="9">
        <v>289</v>
      </c>
    </row>
    <row r="7360" spans="1:20" x14ac:dyDescent="0.35">
      <c r="A7360">
        <f t="shared" si="229"/>
        <v>7360</v>
      </c>
      <c r="B7360" s="3" t="s">
        <v>72</v>
      </c>
      <c r="C7360" s="3" t="s">
        <v>77</v>
      </c>
      <c r="D7360" s="3" t="s">
        <v>49</v>
      </c>
      <c r="E7360">
        <v>2028</v>
      </c>
      <c r="F7360" s="3" t="str">
        <f t="shared" si="228"/>
        <v>CGenWELLS2028</v>
      </c>
      <c r="G7360" s="9">
        <v>316</v>
      </c>
      <c r="H7360" s="9">
        <v>439</v>
      </c>
      <c r="I7360" s="9">
        <v>431</v>
      </c>
      <c r="J7360" s="9">
        <v>457</v>
      </c>
      <c r="K7360" s="9">
        <v>365</v>
      </c>
      <c r="L7360" s="9">
        <v>334</v>
      </c>
      <c r="M7360" s="9">
        <v>329</v>
      </c>
      <c r="N7360" s="9">
        <v>380</v>
      </c>
      <c r="O7360" s="9">
        <v>545</v>
      </c>
      <c r="P7360" s="9">
        <v>496</v>
      </c>
      <c r="Q7360" s="9">
        <v>239</v>
      </c>
      <c r="R7360" s="9">
        <v>385</v>
      </c>
      <c r="S7360" s="9">
        <v>386</v>
      </c>
      <c r="T7360" s="9">
        <v>228</v>
      </c>
    </row>
    <row r="7361" spans="1:20" x14ac:dyDescent="0.35">
      <c r="A7361">
        <f t="shared" si="229"/>
        <v>7361</v>
      </c>
      <c r="B7361" s="3" t="s">
        <v>72</v>
      </c>
      <c r="C7361" s="3" t="s">
        <v>77</v>
      </c>
      <c r="D7361" s="3" t="s">
        <v>49</v>
      </c>
      <c r="E7361">
        <v>2029</v>
      </c>
      <c r="F7361" s="3" t="str">
        <f t="shared" si="228"/>
        <v>CGenWELLS2029</v>
      </c>
      <c r="G7361" s="9">
        <v>294</v>
      </c>
      <c r="H7361" s="9">
        <v>400</v>
      </c>
      <c r="I7361" s="9">
        <v>321</v>
      </c>
      <c r="J7361" s="9">
        <v>461</v>
      </c>
      <c r="K7361" s="9">
        <v>416</v>
      </c>
      <c r="L7361" s="9">
        <v>374</v>
      </c>
      <c r="M7361" s="9">
        <v>574</v>
      </c>
      <c r="N7361" s="9">
        <v>617</v>
      </c>
      <c r="O7361" s="9">
        <v>619</v>
      </c>
      <c r="P7361" s="9">
        <v>546</v>
      </c>
      <c r="Q7361" s="9">
        <v>440</v>
      </c>
      <c r="R7361" s="9">
        <v>379</v>
      </c>
      <c r="S7361" s="9">
        <v>349</v>
      </c>
      <c r="T7361" s="9">
        <v>277</v>
      </c>
    </row>
    <row r="7362" spans="1:20" x14ac:dyDescent="0.35">
      <c r="A7362">
        <f t="shared" si="229"/>
        <v>7362</v>
      </c>
      <c r="B7362" s="3" t="s">
        <v>72</v>
      </c>
      <c r="C7362" s="3" t="s">
        <v>77</v>
      </c>
      <c r="D7362" s="3" t="s">
        <v>50</v>
      </c>
      <c r="E7362">
        <v>2020</v>
      </c>
      <c r="F7362" s="3" t="str">
        <f t="shared" ref="F7362:F7425" si="230">_xlfn.CONCAT(B7362,C7362,D7362,E7362)</f>
        <v>CGenCHELAN2020</v>
      </c>
      <c r="G7362" s="9">
        <v>27</v>
      </c>
      <c r="H7362" s="9">
        <v>64</v>
      </c>
      <c r="I7362" s="9">
        <v>62</v>
      </c>
      <c r="J7362" s="9">
        <v>61</v>
      </c>
      <c r="K7362" s="9">
        <v>61</v>
      </c>
      <c r="L7362" s="9">
        <v>38</v>
      </c>
      <c r="M7362" s="9">
        <v>21</v>
      </c>
      <c r="N7362" s="9">
        <v>21</v>
      </c>
      <c r="O7362" s="9">
        <v>54</v>
      </c>
      <c r="P7362" s="9">
        <v>63</v>
      </c>
      <c r="Q7362" s="9">
        <v>64</v>
      </c>
      <c r="R7362" s="9">
        <v>42</v>
      </c>
      <c r="S7362" s="9">
        <v>51</v>
      </c>
      <c r="T7362" s="9">
        <v>32</v>
      </c>
    </row>
    <row r="7363" spans="1:20" x14ac:dyDescent="0.35">
      <c r="A7363">
        <f t="shared" ref="A7363:A7426" si="231">A7362+1</f>
        <v>7363</v>
      </c>
      <c r="B7363" s="3" t="s">
        <v>72</v>
      </c>
      <c r="C7363" s="3" t="s">
        <v>77</v>
      </c>
      <c r="D7363" s="3" t="s">
        <v>50</v>
      </c>
      <c r="E7363">
        <v>2021</v>
      </c>
      <c r="F7363" s="3" t="str">
        <f t="shared" si="230"/>
        <v>CGenCHELAN2021</v>
      </c>
      <c r="G7363" s="9">
        <v>33</v>
      </c>
      <c r="H7363" s="9">
        <v>60</v>
      </c>
      <c r="I7363" s="9">
        <v>61</v>
      </c>
      <c r="J7363" s="9">
        <v>60</v>
      </c>
      <c r="K7363" s="9">
        <v>52</v>
      </c>
      <c r="L7363" s="9">
        <v>36</v>
      </c>
      <c r="M7363" s="9">
        <v>19</v>
      </c>
      <c r="N7363" s="9">
        <v>21</v>
      </c>
      <c r="O7363" s="9">
        <v>54</v>
      </c>
      <c r="P7363" s="9">
        <v>64</v>
      </c>
      <c r="Q7363" s="9">
        <v>64</v>
      </c>
      <c r="R7363" s="9">
        <v>52</v>
      </c>
      <c r="S7363" s="9">
        <v>55</v>
      </c>
      <c r="T7363" s="9">
        <v>31</v>
      </c>
    </row>
    <row r="7364" spans="1:20" x14ac:dyDescent="0.35">
      <c r="A7364">
        <f t="shared" si="231"/>
        <v>7364</v>
      </c>
      <c r="B7364" s="3" t="s">
        <v>72</v>
      </c>
      <c r="C7364" s="3" t="s">
        <v>77</v>
      </c>
      <c r="D7364" s="3" t="s">
        <v>50</v>
      </c>
      <c r="E7364">
        <v>2022</v>
      </c>
      <c r="F7364" s="3" t="str">
        <f t="shared" si="230"/>
        <v>CGenCHELAN2022</v>
      </c>
      <c r="G7364" s="9">
        <v>16</v>
      </c>
      <c r="H7364" s="9">
        <v>60</v>
      </c>
      <c r="I7364" s="9">
        <v>57</v>
      </c>
      <c r="J7364" s="9">
        <v>61</v>
      </c>
      <c r="K7364" s="9">
        <v>60</v>
      </c>
      <c r="L7364" s="9">
        <v>39</v>
      </c>
      <c r="M7364" s="9">
        <v>21</v>
      </c>
      <c r="N7364" s="9">
        <v>22</v>
      </c>
      <c r="O7364" s="9">
        <v>55</v>
      </c>
      <c r="P7364" s="9">
        <v>64</v>
      </c>
      <c r="Q7364" s="9">
        <v>58</v>
      </c>
      <c r="R7364" s="9">
        <v>26</v>
      </c>
      <c r="S7364" s="9">
        <v>44</v>
      </c>
      <c r="T7364" s="9">
        <v>25</v>
      </c>
    </row>
    <row r="7365" spans="1:20" x14ac:dyDescent="0.35">
      <c r="A7365">
        <f t="shared" si="231"/>
        <v>7365</v>
      </c>
      <c r="B7365" s="3" t="s">
        <v>72</v>
      </c>
      <c r="C7365" s="3" t="s">
        <v>77</v>
      </c>
      <c r="D7365" s="3" t="s">
        <v>50</v>
      </c>
      <c r="E7365">
        <v>2023</v>
      </c>
      <c r="F7365" s="3" t="str">
        <f t="shared" si="230"/>
        <v>CGenCHELAN2023</v>
      </c>
      <c r="G7365" s="9">
        <v>10</v>
      </c>
      <c r="H7365" s="9">
        <v>61</v>
      </c>
      <c r="I7365" s="9">
        <v>61</v>
      </c>
      <c r="J7365" s="9">
        <v>61</v>
      </c>
      <c r="K7365" s="9">
        <v>61</v>
      </c>
      <c r="L7365" s="9">
        <v>38</v>
      </c>
      <c r="M7365" s="9">
        <v>21</v>
      </c>
      <c r="N7365" s="9">
        <v>21</v>
      </c>
      <c r="O7365" s="9">
        <v>55</v>
      </c>
      <c r="P7365" s="9">
        <v>63</v>
      </c>
      <c r="Q7365" s="9">
        <v>64</v>
      </c>
      <c r="R7365" s="9">
        <v>45</v>
      </c>
      <c r="S7365" s="9">
        <v>53</v>
      </c>
      <c r="T7365" s="9">
        <v>34</v>
      </c>
    </row>
    <row r="7366" spans="1:20" x14ac:dyDescent="0.35">
      <c r="A7366">
        <f t="shared" si="231"/>
        <v>7366</v>
      </c>
      <c r="B7366" s="3" t="s">
        <v>72</v>
      </c>
      <c r="C7366" s="3" t="s">
        <v>77</v>
      </c>
      <c r="D7366" s="3" t="s">
        <v>50</v>
      </c>
      <c r="E7366">
        <v>2024</v>
      </c>
      <c r="F7366" s="3" t="str">
        <f t="shared" si="230"/>
        <v>CGenCHELAN2024</v>
      </c>
      <c r="G7366" s="9">
        <v>19</v>
      </c>
      <c r="H7366" s="9">
        <v>62</v>
      </c>
      <c r="I7366" s="9">
        <v>61</v>
      </c>
      <c r="J7366" s="9">
        <v>61</v>
      </c>
      <c r="K7366" s="9">
        <v>60</v>
      </c>
      <c r="L7366" s="9">
        <v>38</v>
      </c>
      <c r="M7366" s="9">
        <v>21</v>
      </c>
      <c r="N7366" s="9">
        <v>21</v>
      </c>
      <c r="O7366" s="9">
        <v>54</v>
      </c>
      <c r="P7366" s="9">
        <v>59</v>
      </c>
      <c r="Q7366" s="9">
        <v>37</v>
      </c>
      <c r="R7366" s="9">
        <v>23</v>
      </c>
      <c r="S7366" s="9">
        <v>39</v>
      </c>
      <c r="T7366" s="9">
        <v>27</v>
      </c>
    </row>
    <row r="7367" spans="1:20" x14ac:dyDescent="0.35">
      <c r="A7367">
        <f t="shared" si="231"/>
        <v>7367</v>
      </c>
      <c r="B7367" s="3" t="s">
        <v>72</v>
      </c>
      <c r="C7367" s="3" t="s">
        <v>77</v>
      </c>
      <c r="D7367" s="3" t="s">
        <v>50</v>
      </c>
      <c r="E7367">
        <v>2025</v>
      </c>
      <c r="F7367" s="3" t="str">
        <f t="shared" si="230"/>
        <v>CGenCHELAN2025</v>
      </c>
      <c r="G7367" s="9">
        <v>10</v>
      </c>
      <c r="H7367" s="9">
        <v>53</v>
      </c>
      <c r="I7367" s="9">
        <v>53</v>
      </c>
      <c r="J7367" s="9">
        <v>60</v>
      </c>
      <c r="K7367" s="9">
        <v>60</v>
      </c>
      <c r="L7367" s="9">
        <v>36</v>
      </c>
      <c r="M7367" s="9">
        <v>19</v>
      </c>
      <c r="N7367" s="9">
        <v>20</v>
      </c>
      <c r="O7367" s="9">
        <v>54</v>
      </c>
      <c r="P7367" s="9">
        <v>64</v>
      </c>
      <c r="Q7367" s="9">
        <v>43</v>
      </c>
      <c r="R7367" s="9">
        <v>21</v>
      </c>
      <c r="S7367" s="9">
        <v>39</v>
      </c>
      <c r="T7367" s="9">
        <v>31</v>
      </c>
    </row>
    <row r="7368" spans="1:20" x14ac:dyDescent="0.35">
      <c r="A7368">
        <f t="shared" si="231"/>
        <v>7368</v>
      </c>
      <c r="B7368" s="3" t="s">
        <v>72</v>
      </c>
      <c r="C7368" s="3" t="s">
        <v>77</v>
      </c>
      <c r="D7368" s="3" t="s">
        <v>50</v>
      </c>
      <c r="E7368">
        <v>2026</v>
      </c>
      <c r="F7368" s="3" t="str">
        <f t="shared" si="230"/>
        <v>CGenCHELAN2026</v>
      </c>
      <c r="G7368" s="9">
        <v>20</v>
      </c>
      <c r="H7368" s="9">
        <v>64</v>
      </c>
      <c r="I7368" s="9">
        <v>62</v>
      </c>
      <c r="J7368" s="9">
        <v>62</v>
      </c>
      <c r="K7368" s="9">
        <v>61</v>
      </c>
      <c r="L7368" s="9">
        <v>39</v>
      </c>
      <c r="M7368" s="9">
        <v>22</v>
      </c>
      <c r="N7368" s="9">
        <v>22</v>
      </c>
      <c r="O7368" s="9">
        <v>56</v>
      </c>
      <c r="P7368" s="9">
        <v>64</v>
      </c>
      <c r="Q7368" s="9">
        <v>58</v>
      </c>
      <c r="R7368" s="9">
        <v>28</v>
      </c>
      <c r="S7368" s="9">
        <v>43</v>
      </c>
      <c r="T7368" s="9">
        <v>25</v>
      </c>
    </row>
    <row r="7369" spans="1:20" x14ac:dyDescent="0.35">
      <c r="A7369">
        <f t="shared" si="231"/>
        <v>7369</v>
      </c>
      <c r="B7369" s="3" t="s">
        <v>72</v>
      </c>
      <c r="C7369" s="3" t="s">
        <v>77</v>
      </c>
      <c r="D7369" s="3" t="s">
        <v>50</v>
      </c>
      <c r="E7369">
        <v>2027</v>
      </c>
      <c r="F7369" s="3" t="str">
        <f t="shared" si="230"/>
        <v>CGenCHELAN2027</v>
      </c>
      <c r="G7369" s="9">
        <v>10</v>
      </c>
      <c r="H7369" s="9">
        <v>40</v>
      </c>
      <c r="I7369" s="9">
        <v>56</v>
      </c>
      <c r="J7369" s="9">
        <v>52</v>
      </c>
      <c r="K7369" s="9">
        <v>44</v>
      </c>
      <c r="L7369" s="9">
        <v>29</v>
      </c>
      <c r="M7369" s="9">
        <v>19</v>
      </c>
      <c r="N7369" s="9">
        <v>19</v>
      </c>
      <c r="O7369" s="9">
        <v>53</v>
      </c>
      <c r="P7369" s="9">
        <v>14</v>
      </c>
      <c r="Q7369" s="9">
        <v>31</v>
      </c>
      <c r="R7369" s="9">
        <v>28</v>
      </c>
      <c r="S7369" s="9">
        <v>42</v>
      </c>
      <c r="T7369" s="9">
        <v>30</v>
      </c>
    </row>
    <row r="7370" spans="1:20" x14ac:dyDescent="0.35">
      <c r="A7370">
        <f t="shared" si="231"/>
        <v>7370</v>
      </c>
      <c r="B7370" s="3" t="s">
        <v>72</v>
      </c>
      <c r="C7370" s="3" t="s">
        <v>77</v>
      </c>
      <c r="D7370" s="3" t="s">
        <v>50</v>
      </c>
      <c r="E7370">
        <v>2028</v>
      </c>
      <c r="F7370" s="3" t="str">
        <f t="shared" si="230"/>
        <v>CGenCHELAN2028</v>
      </c>
      <c r="G7370" s="9">
        <v>10</v>
      </c>
      <c r="H7370" s="9">
        <v>42</v>
      </c>
      <c r="I7370" s="9">
        <v>48</v>
      </c>
      <c r="J7370" s="9">
        <v>48</v>
      </c>
      <c r="K7370" s="9">
        <v>43</v>
      </c>
      <c r="L7370" s="9">
        <v>35</v>
      </c>
      <c r="M7370" s="9">
        <v>19</v>
      </c>
      <c r="N7370" s="9">
        <v>19</v>
      </c>
      <c r="O7370" s="9">
        <v>36</v>
      </c>
      <c r="P7370" s="9">
        <v>0</v>
      </c>
      <c r="Q7370" s="9">
        <v>0</v>
      </c>
      <c r="R7370" s="9">
        <v>0</v>
      </c>
      <c r="S7370" s="9">
        <v>21</v>
      </c>
      <c r="T7370" s="9">
        <v>21</v>
      </c>
    </row>
    <row r="7371" spans="1:20" x14ac:dyDescent="0.35">
      <c r="A7371">
        <f t="shared" si="231"/>
        <v>7371</v>
      </c>
      <c r="B7371" s="3" t="s">
        <v>72</v>
      </c>
      <c r="C7371" s="3" t="s">
        <v>77</v>
      </c>
      <c r="D7371" s="3" t="s">
        <v>50</v>
      </c>
      <c r="E7371">
        <v>2029</v>
      </c>
      <c r="F7371" s="3" t="str">
        <f t="shared" si="230"/>
        <v>CGenCHELAN2029</v>
      </c>
      <c r="G7371" s="9">
        <v>10</v>
      </c>
      <c r="H7371" s="9">
        <v>47</v>
      </c>
      <c r="I7371" s="9">
        <v>54</v>
      </c>
      <c r="J7371" s="9">
        <v>54</v>
      </c>
      <c r="K7371" s="9">
        <v>57</v>
      </c>
      <c r="L7371" s="9">
        <v>36</v>
      </c>
      <c r="M7371" s="9">
        <v>19</v>
      </c>
      <c r="N7371" s="9">
        <v>19</v>
      </c>
      <c r="O7371" s="9">
        <v>54</v>
      </c>
      <c r="P7371" s="9">
        <v>63</v>
      </c>
      <c r="Q7371" s="9">
        <v>64</v>
      </c>
      <c r="R7371" s="9">
        <v>37</v>
      </c>
      <c r="S7371" s="9">
        <v>47</v>
      </c>
      <c r="T7371" s="9">
        <v>32</v>
      </c>
    </row>
    <row r="7372" spans="1:20" x14ac:dyDescent="0.35">
      <c r="A7372">
        <f t="shared" si="231"/>
        <v>7372</v>
      </c>
      <c r="B7372" s="3" t="s">
        <v>72</v>
      </c>
      <c r="C7372" s="3" t="s">
        <v>77</v>
      </c>
      <c r="D7372" s="3" t="s">
        <v>51</v>
      </c>
      <c r="E7372">
        <v>2020</v>
      </c>
      <c r="F7372" s="3" t="str">
        <f t="shared" si="230"/>
        <v>CGenR RECH2020</v>
      </c>
      <c r="G7372" s="9">
        <v>477</v>
      </c>
      <c r="H7372" s="9">
        <v>1069</v>
      </c>
      <c r="I7372" s="9">
        <v>1016</v>
      </c>
      <c r="J7372" s="9">
        <v>811</v>
      </c>
      <c r="K7372" s="9">
        <v>900</v>
      </c>
      <c r="L7372" s="9">
        <v>678</v>
      </c>
      <c r="M7372" s="9">
        <v>776</v>
      </c>
      <c r="N7372" s="9">
        <v>1059</v>
      </c>
      <c r="O7372" s="9">
        <v>1096</v>
      </c>
      <c r="P7372" s="9">
        <v>1070</v>
      </c>
      <c r="Q7372" s="9">
        <v>876</v>
      </c>
      <c r="R7372" s="9">
        <v>713</v>
      </c>
      <c r="S7372" s="9">
        <v>571</v>
      </c>
      <c r="T7372" s="9">
        <v>472</v>
      </c>
    </row>
    <row r="7373" spans="1:20" x14ac:dyDescent="0.35">
      <c r="A7373">
        <f t="shared" si="231"/>
        <v>7373</v>
      </c>
      <c r="B7373" s="3" t="s">
        <v>72</v>
      </c>
      <c r="C7373" s="3" t="s">
        <v>77</v>
      </c>
      <c r="D7373" s="3" t="s">
        <v>51</v>
      </c>
      <c r="E7373">
        <v>2021</v>
      </c>
      <c r="F7373" s="3" t="str">
        <f t="shared" si="230"/>
        <v>CGenR RECH2021</v>
      </c>
      <c r="G7373" s="9">
        <v>571</v>
      </c>
      <c r="H7373" s="9">
        <v>758</v>
      </c>
      <c r="I7373" s="9">
        <v>801</v>
      </c>
      <c r="J7373" s="9">
        <v>1023</v>
      </c>
      <c r="K7373" s="9">
        <v>1031</v>
      </c>
      <c r="L7373" s="9">
        <v>1025</v>
      </c>
      <c r="M7373" s="9">
        <v>907</v>
      </c>
      <c r="N7373" s="9">
        <v>1147</v>
      </c>
      <c r="O7373" s="9">
        <v>1147</v>
      </c>
      <c r="P7373" s="9">
        <v>1070</v>
      </c>
      <c r="Q7373" s="9">
        <v>1147</v>
      </c>
      <c r="R7373" s="9">
        <v>1030</v>
      </c>
      <c r="S7373" s="9">
        <v>874</v>
      </c>
      <c r="T7373" s="9">
        <v>599</v>
      </c>
    </row>
    <row r="7374" spans="1:20" x14ac:dyDescent="0.35">
      <c r="A7374">
        <f t="shared" si="231"/>
        <v>7374</v>
      </c>
      <c r="B7374" s="3" t="s">
        <v>72</v>
      </c>
      <c r="C7374" s="3" t="s">
        <v>77</v>
      </c>
      <c r="D7374" s="3" t="s">
        <v>51</v>
      </c>
      <c r="E7374">
        <v>2022</v>
      </c>
      <c r="F7374" s="3" t="str">
        <f t="shared" si="230"/>
        <v>CGenR RECH2022</v>
      </c>
      <c r="G7374" s="9">
        <v>543</v>
      </c>
      <c r="H7374" s="9">
        <v>740</v>
      </c>
      <c r="I7374" s="9">
        <v>813</v>
      </c>
      <c r="J7374" s="9">
        <v>1141</v>
      </c>
      <c r="K7374" s="9">
        <v>1147</v>
      </c>
      <c r="L7374" s="9">
        <v>1001</v>
      </c>
      <c r="M7374" s="9">
        <v>561</v>
      </c>
      <c r="N7374" s="9">
        <v>848</v>
      </c>
      <c r="O7374" s="9">
        <v>1043</v>
      </c>
      <c r="P7374" s="9">
        <v>1070</v>
      </c>
      <c r="Q7374" s="9">
        <v>500</v>
      </c>
      <c r="R7374" s="9">
        <v>531</v>
      </c>
      <c r="S7374" s="9">
        <v>540</v>
      </c>
      <c r="T7374" s="9">
        <v>333</v>
      </c>
    </row>
    <row r="7375" spans="1:20" x14ac:dyDescent="0.35">
      <c r="A7375">
        <f t="shared" si="231"/>
        <v>7375</v>
      </c>
      <c r="B7375" s="3" t="s">
        <v>72</v>
      </c>
      <c r="C7375" s="3" t="s">
        <v>77</v>
      </c>
      <c r="D7375" s="3" t="s">
        <v>51</v>
      </c>
      <c r="E7375">
        <v>2023</v>
      </c>
      <c r="F7375" s="3" t="str">
        <f t="shared" si="230"/>
        <v>CGenR RECH2023</v>
      </c>
      <c r="G7375" s="9">
        <v>449</v>
      </c>
      <c r="H7375" s="9">
        <v>660</v>
      </c>
      <c r="I7375" s="9">
        <v>675</v>
      </c>
      <c r="J7375" s="9">
        <v>893</v>
      </c>
      <c r="K7375" s="9">
        <v>1065</v>
      </c>
      <c r="L7375" s="9">
        <v>718</v>
      </c>
      <c r="M7375" s="9">
        <v>849</v>
      </c>
      <c r="N7375" s="9">
        <v>972</v>
      </c>
      <c r="O7375" s="9">
        <v>881</v>
      </c>
      <c r="P7375" s="9">
        <v>829</v>
      </c>
      <c r="Q7375" s="9">
        <v>889</v>
      </c>
      <c r="R7375" s="9">
        <v>821</v>
      </c>
      <c r="S7375" s="9">
        <v>619</v>
      </c>
      <c r="T7375" s="9">
        <v>535</v>
      </c>
    </row>
    <row r="7376" spans="1:20" x14ac:dyDescent="0.35">
      <c r="A7376">
        <f t="shared" si="231"/>
        <v>7376</v>
      </c>
      <c r="B7376" s="3" t="s">
        <v>72</v>
      </c>
      <c r="C7376" s="3" t="s">
        <v>77</v>
      </c>
      <c r="D7376" s="3" t="s">
        <v>51</v>
      </c>
      <c r="E7376">
        <v>2024</v>
      </c>
      <c r="F7376" s="3" t="str">
        <f t="shared" si="230"/>
        <v>CGenR RECH2024</v>
      </c>
      <c r="G7376" s="9">
        <v>686</v>
      </c>
      <c r="H7376" s="9">
        <v>1009</v>
      </c>
      <c r="I7376" s="9">
        <v>836</v>
      </c>
      <c r="J7376" s="9">
        <v>929</v>
      </c>
      <c r="K7376" s="9">
        <v>912</v>
      </c>
      <c r="L7376" s="9">
        <v>622</v>
      </c>
      <c r="M7376" s="9">
        <v>518</v>
      </c>
      <c r="N7376" s="9">
        <v>787</v>
      </c>
      <c r="O7376" s="9">
        <v>872</v>
      </c>
      <c r="P7376" s="9">
        <v>779</v>
      </c>
      <c r="Q7376" s="9">
        <v>476</v>
      </c>
      <c r="R7376" s="9">
        <v>558</v>
      </c>
      <c r="S7376" s="9">
        <v>547</v>
      </c>
      <c r="T7376" s="9">
        <v>403</v>
      </c>
    </row>
    <row r="7377" spans="1:20" x14ac:dyDescent="0.35">
      <c r="A7377">
        <f t="shared" si="231"/>
        <v>7377</v>
      </c>
      <c r="B7377" s="3" t="s">
        <v>72</v>
      </c>
      <c r="C7377" s="3" t="s">
        <v>77</v>
      </c>
      <c r="D7377" s="3" t="s">
        <v>51</v>
      </c>
      <c r="E7377">
        <v>2025</v>
      </c>
      <c r="F7377" s="3" t="str">
        <f t="shared" si="230"/>
        <v>CGenR RECH2025</v>
      </c>
      <c r="G7377" s="9">
        <v>447</v>
      </c>
      <c r="H7377" s="9">
        <v>628</v>
      </c>
      <c r="I7377" s="9">
        <v>620</v>
      </c>
      <c r="J7377" s="9">
        <v>929</v>
      </c>
      <c r="K7377" s="9">
        <v>1147</v>
      </c>
      <c r="L7377" s="9">
        <v>883</v>
      </c>
      <c r="M7377" s="9">
        <v>602</v>
      </c>
      <c r="N7377" s="9">
        <v>940</v>
      </c>
      <c r="O7377" s="9">
        <v>1147</v>
      </c>
      <c r="P7377" s="9">
        <v>1004</v>
      </c>
      <c r="Q7377" s="9">
        <v>558</v>
      </c>
      <c r="R7377" s="9">
        <v>544</v>
      </c>
      <c r="S7377" s="9">
        <v>532</v>
      </c>
      <c r="T7377" s="9">
        <v>364</v>
      </c>
    </row>
    <row r="7378" spans="1:20" x14ac:dyDescent="0.35">
      <c r="A7378">
        <f t="shared" si="231"/>
        <v>7378</v>
      </c>
      <c r="B7378" s="3" t="s">
        <v>72</v>
      </c>
      <c r="C7378" s="3" t="s">
        <v>77</v>
      </c>
      <c r="D7378" s="3" t="s">
        <v>51</v>
      </c>
      <c r="E7378">
        <v>2026</v>
      </c>
      <c r="F7378" s="3" t="str">
        <f t="shared" si="230"/>
        <v>CGenR RECH2026</v>
      </c>
      <c r="G7378" s="9">
        <v>455</v>
      </c>
      <c r="H7378" s="9">
        <v>1006</v>
      </c>
      <c r="I7378" s="9">
        <v>1147</v>
      </c>
      <c r="J7378" s="9">
        <v>1147</v>
      </c>
      <c r="K7378" s="9">
        <v>1147</v>
      </c>
      <c r="L7378" s="9">
        <v>1059</v>
      </c>
      <c r="M7378" s="9">
        <v>1144</v>
      </c>
      <c r="N7378" s="9">
        <v>1147</v>
      </c>
      <c r="O7378" s="9">
        <v>1147</v>
      </c>
      <c r="P7378" s="9">
        <v>1031</v>
      </c>
      <c r="Q7378" s="9">
        <v>475</v>
      </c>
      <c r="R7378" s="9">
        <v>489</v>
      </c>
      <c r="S7378" s="9">
        <v>514</v>
      </c>
      <c r="T7378" s="9">
        <v>394</v>
      </c>
    </row>
    <row r="7379" spans="1:20" x14ac:dyDescent="0.35">
      <c r="A7379">
        <f t="shared" si="231"/>
        <v>7379</v>
      </c>
      <c r="B7379" s="3" t="s">
        <v>72</v>
      </c>
      <c r="C7379" s="3" t="s">
        <v>77</v>
      </c>
      <c r="D7379" s="3" t="s">
        <v>51</v>
      </c>
      <c r="E7379">
        <v>2027</v>
      </c>
      <c r="F7379" s="3" t="str">
        <f t="shared" si="230"/>
        <v>CGenR RECH2027</v>
      </c>
      <c r="G7379" s="9">
        <v>450</v>
      </c>
      <c r="H7379" s="9">
        <v>643</v>
      </c>
      <c r="I7379" s="9">
        <v>491</v>
      </c>
      <c r="J7379" s="9">
        <v>645</v>
      </c>
      <c r="K7379" s="9">
        <v>742</v>
      </c>
      <c r="L7379" s="9">
        <v>481</v>
      </c>
      <c r="M7379" s="9">
        <v>518</v>
      </c>
      <c r="N7379" s="9">
        <v>843</v>
      </c>
      <c r="O7379" s="9">
        <v>947</v>
      </c>
      <c r="P7379" s="9">
        <v>647</v>
      </c>
      <c r="Q7379" s="9">
        <v>477</v>
      </c>
      <c r="R7379" s="9">
        <v>513</v>
      </c>
      <c r="S7379" s="9">
        <v>521</v>
      </c>
      <c r="T7379" s="9">
        <v>406</v>
      </c>
    </row>
    <row r="7380" spans="1:20" x14ac:dyDescent="0.35">
      <c r="A7380">
        <f t="shared" si="231"/>
        <v>7380</v>
      </c>
      <c r="B7380" s="3" t="s">
        <v>72</v>
      </c>
      <c r="C7380" s="3" t="s">
        <v>77</v>
      </c>
      <c r="D7380" s="3" t="s">
        <v>51</v>
      </c>
      <c r="E7380">
        <v>2028</v>
      </c>
      <c r="F7380" s="3" t="str">
        <f t="shared" si="230"/>
        <v>CGenR RECH2028</v>
      </c>
      <c r="G7380" s="9">
        <v>441</v>
      </c>
      <c r="H7380" s="9">
        <v>639</v>
      </c>
      <c r="I7380" s="9">
        <v>627</v>
      </c>
      <c r="J7380" s="9">
        <v>666</v>
      </c>
      <c r="K7380" s="9">
        <v>524</v>
      </c>
      <c r="L7380" s="9">
        <v>473</v>
      </c>
      <c r="M7380" s="9">
        <v>454</v>
      </c>
      <c r="N7380" s="9">
        <v>569</v>
      </c>
      <c r="O7380" s="9">
        <v>851</v>
      </c>
      <c r="P7380" s="9">
        <v>699</v>
      </c>
      <c r="Q7380" s="9">
        <v>315</v>
      </c>
      <c r="R7380" s="9">
        <v>529</v>
      </c>
      <c r="S7380" s="9">
        <v>558</v>
      </c>
      <c r="T7380" s="9">
        <v>319</v>
      </c>
    </row>
    <row r="7381" spans="1:20" x14ac:dyDescent="0.35">
      <c r="A7381">
        <f t="shared" si="231"/>
        <v>7381</v>
      </c>
      <c r="B7381" s="3" t="s">
        <v>72</v>
      </c>
      <c r="C7381" s="3" t="s">
        <v>77</v>
      </c>
      <c r="D7381" s="3" t="s">
        <v>51</v>
      </c>
      <c r="E7381">
        <v>2029</v>
      </c>
      <c r="F7381" s="3" t="str">
        <f t="shared" si="230"/>
        <v>CGenR RECH2029</v>
      </c>
      <c r="G7381" s="9">
        <v>408</v>
      </c>
      <c r="H7381" s="9">
        <v>577</v>
      </c>
      <c r="I7381" s="9">
        <v>459</v>
      </c>
      <c r="J7381" s="9">
        <v>674</v>
      </c>
      <c r="K7381" s="9">
        <v>607</v>
      </c>
      <c r="L7381" s="9">
        <v>531</v>
      </c>
      <c r="M7381" s="9">
        <v>867</v>
      </c>
      <c r="N7381" s="9">
        <v>993</v>
      </c>
      <c r="O7381" s="9">
        <v>1015</v>
      </c>
      <c r="P7381" s="9">
        <v>813</v>
      </c>
      <c r="Q7381" s="9">
        <v>638</v>
      </c>
      <c r="R7381" s="9">
        <v>536</v>
      </c>
      <c r="S7381" s="9">
        <v>512</v>
      </c>
      <c r="T7381" s="9">
        <v>389</v>
      </c>
    </row>
    <row r="7382" spans="1:20" x14ac:dyDescent="0.35">
      <c r="A7382">
        <f t="shared" si="231"/>
        <v>7382</v>
      </c>
      <c r="B7382" s="3" t="s">
        <v>72</v>
      </c>
      <c r="C7382" s="3" t="s">
        <v>77</v>
      </c>
      <c r="D7382" s="3" t="s">
        <v>52</v>
      </c>
      <c r="E7382">
        <v>2020</v>
      </c>
      <c r="F7382" s="3" t="str">
        <f t="shared" si="230"/>
        <v>CGenROCK I2020</v>
      </c>
      <c r="G7382" s="9">
        <v>220</v>
      </c>
      <c r="H7382" s="9">
        <v>456</v>
      </c>
      <c r="I7382" s="9">
        <v>429</v>
      </c>
      <c r="J7382" s="9">
        <v>353</v>
      </c>
      <c r="K7382" s="9">
        <v>382</v>
      </c>
      <c r="L7382" s="9">
        <v>299</v>
      </c>
      <c r="M7382" s="9">
        <v>347</v>
      </c>
      <c r="N7382" s="9">
        <v>409</v>
      </c>
      <c r="O7382" s="9">
        <v>416</v>
      </c>
      <c r="P7382" s="9">
        <v>471</v>
      </c>
      <c r="Q7382" s="9">
        <v>327</v>
      </c>
      <c r="R7382" s="9">
        <v>273</v>
      </c>
      <c r="S7382" s="9">
        <v>246</v>
      </c>
      <c r="T7382" s="9">
        <v>215</v>
      </c>
    </row>
    <row r="7383" spans="1:20" x14ac:dyDescent="0.35">
      <c r="A7383">
        <f t="shared" si="231"/>
        <v>7383</v>
      </c>
      <c r="B7383" s="3" t="s">
        <v>72</v>
      </c>
      <c r="C7383" s="3" t="s">
        <v>77</v>
      </c>
      <c r="D7383" s="3" t="s">
        <v>52</v>
      </c>
      <c r="E7383">
        <v>2021</v>
      </c>
      <c r="F7383" s="3" t="str">
        <f t="shared" si="230"/>
        <v>CGenROCK I2021</v>
      </c>
      <c r="G7383" s="9">
        <v>264</v>
      </c>
      <c r="H7383" s="9">
        <v>334</v>
      </c>
      <c r="I7383" s="9">
        <v>352</v>
      </c>
      <c r="J7383" s="9">
        <v>427</v>
      </c>
      <c r="K7383" s="9">
        <v>427</v>
      </c>
      <c r="L7383" s="9">
        <v>430</v>
      </c>
      <c r="M7383" s="9">
        <v>394</v>
      </c>
      <c r="N7383" s="9">
        <v>442</v>
      </c>
      <c r="O7383" s="9">
        <v>466</v>
      </c>
      <c r="P7383" s="9">
        <v>413</v>
      </c>
      <c r="Q7383" s="9">
        <v>466</v>
      </c>
      <c r="R7383" s="9">
        <v>370</v>
      </c>
      <c r="S7383" s="9">
        <v>356</v>
      </c>
      <c r="T7383" s="9">
        <v>267</v>
      </c>
    </row>
    <row r="7384" spans="1:20" x14ac:dyDescent="0.35">
      <c r="A7384">
        <f t="shared" si="231"/>
        <v>7384</v>
      </c>
      <c r="B7384" s="3" t="s">
        <v>72</v>
      </c>
      <c r="C7384" s="3" t="s">
        <v>77</v>
      </c>
      <c r="D7384" s="3" t="s">
        <v>52</v>
      </c>
      <c r="E7384">
        <v>2022</v>
      </c>
      <c r="F7384" s="3" t="str">
        <f t="shared" si="230"/>
        <v>CGenROCK I2022</v>
      </c>
      <c r="G7384" s="9">
        <v>250</v>
      </c>
      <c r="H7384" s="9">
        <v>329</v>
      </c>
      <c r="I7384" s="9">
        <v>356</v>
      </c>
      <c r="J7384" s="9">
        <v>474</v>
      </c>
      <c r="K7384" s="9">
        <v>466</v>
      </c>
      <c r="L7384" s="9">
        <v>421</v>
      </c>
      <c r="M7384" s="9">
        <v>262</v>
      </c>
      <c r="N7384" s="9">
        <v>341</v>
      </c>
      <c r="O7384" s="9">
        <v>398</v>
      </c>
      <c r="P7384" s="9">
        <v>399</v>
      </c>
      <c r="Q7384" s="9">
        <v>202</v>
      </c>
      <c r="R7384" s="9">
        <v>210</v>
      </c>
      <c r="S7384" s="9">
        <v>235</v>
      </c>
      <c r="T7384" s="9">
        <v>154</v>
      </c>
    </row>
    <row r="7385" spans="1:20" x14ac:dyDescent="0.35">
      <c r="A7385">
        <f t="shared" si="231"/>
        <v>7385</v>
      </c>
      <c r="B7385" s="3" t="s">
        <v>72</v>
      </c>
      <c r="C7385" s="3" t="s">
        <v>77</v>
      </c>
      <c r="D7385" s="3" t="s">
        <v>52</v>
      </c>
      <c r="E7385">
        <v>2023</v>
      </c>
      <c r="F7385" s="3" t="str">
        <f t="shared" si="230"/>
        <v>CGenROCK I2023</v>
      </c>
      <c r="G7385" s="9">
        <v>207</v>
      </c>
      <c r="H7385" s="9">
        <v>305</v>
      </c>
      <c r="I7385" s="9">
        <v>302</v>
      </c>
      <c r="J7385" s="9">
        <v>397</v>
      </c>
      <c r="K7385" s="9">
        <v>444</v>
      </c>
      <c r="L7385" s="9">
        <v>319</v>
      </c>
      <c r="M7385" s="9">
        <v>374</v>
      </c>
      <c r="N7385" s="9">
        <v>381</v>
      </c>
      <c r="O7385" s="9">
        <v>349</v>
      </c>
      <c r="P7385" s="9">
        <v>329</v>
      </c>
      <c r="Q7385" s="9">
        <v>330</v>
      </c>
      <c r="R7385" s="9">
        <v>307</v>
      </c>
      <c r="S7385" s="9">
        <v>264</v>
      </c>
      <c r="T7385" s="9">
        <v>243</v>
      </c>
    </row>
    <row r="7386" spans="1:20" x14ac:dyDescent="0.35">
      <c r="A7386">
        <f t="shared" si="231"/>
        <v>7386</v>
      </c>
      <c r="B7386" s="3" t="s">
        <v>72</v>
      </c>
      <c r="C7386" s="3" t="s">
        <v>77</v>
      </c>
      <c r="D7386" s="3" t="s">
        <v>52</v>
      </c>
      <c r="E7386">
        <v>2024</v>
      </c>
      <c r="F7386" s="3" t="str">
        <f t="shared" si="230"/>
        <v>CGenROCK I2024</v>
      </c>
      <c r="G7386" s="9">
        <v>303</v>
      </c>
      <c r="H7386" s="9">
        <v>432</v>
      </c>
      <c r="I7386" s="9">
        <v>366</v>
      </c>
      <c r="J7386" s="9">
        <v>399</v>
      </c>
      <c r="K7386" s="9">
        <v>389</v>
      </c>
      <c r="L7386" s="9">
        <v>279</v>
      </c>
      <c r="M7386" s="9">
        <v>240</v>
      </c>
      <c r="N7386" s="9">
        <v>320</v>
      </c>
      <c r="O7386" s="9">
        <v>349</v>
      </c>
      <c r="P7386" s="9">
        <v>305</v>
      </c>
      <c r="Q7386" s="9">
        <v>192</v>
      </c>
      <c r="R7386" s="9">
        <v>218</v>
      </c>
      <c r="S7386" s="9">
        <v>238</v>
      </c>
      <c r="T7386" s="9">
        <v>185</v>
      </c>
    </row>
    <row r="7387" spans="1:20" x14ac:dyDescent="0.35">
      <c r="A7387">
        <f t="shared" si="231"/>
        <v>7387</v>
      </c>
      <c r="B7387" s="3" t="s">
        <v>72</v>
      </c>
      <c r="C7387" s="3" t="s">
        <v>77</v>
      </c>
      <c r="D7387" s="3" t="s">
        <v>52</v>
      </c>
      <c r="E7387">
        <v>2025</v>
      </c>
      <c r="F7387" s="3" t="str">
        <f t="shared" si="230"/>
        <v>CGenROCK I2025</v>
      </c>
      <c r="G7387" s="9">
        <v>208</v>
      </c>
      <c r="H7387" s="9">
        <v>285</v>
      </c>
      <c r="I7387" s="9">
        <v>280</v>
      </c>
      <c r="J7387" s="9">
        <v>400</v>
      </c>
      <c r="K7387" s="9">
        <v>466</v>
      </c>
      <c r="L7387" s="9">
        <v>382</v>
      </c>
      <c r="M7387" s="9">
        <v>274</v>
      </c>
      <c r="N7387" s="9">
        <v>365</v>
      </c>
      <c r="O7387" s="9">
        <v>466</v>
      </c>
      <c r="P7387" s="9">
        <v>374</v>
      </c>
      <c r="Q7387" s="9">
        <v>218</v>
      </c>
      <c r="R7387" s="9">
        <v>214</v>
      </c>
      <c r="S7387" s="9">
        <v>232</v>
      </c>
      <c r="T7387" s="9">
        <v>168</v>
      </c>
    </row>
    <row r="7388" spans="1:20" x14ac:dyDescent="0.35">
      <c r="A7388">
        <f t="shared" si="231"/>
        <v>7388</v>
      </c>
      <c r="B7388" s="3" t="s">
        <v>72</v>
      </c>
      <c r="C7388" s="3" t="s">
        <v>77</v>
      </c>
      <c r="D7388" s="3" t="s">
        <v>52</v>
      </c>
      <c r="E7388">
        <v>2026</v>
      </c>
      <c r="F7388" s="3" t="str">
        <f t="shared" si="230"/>
        <v>CGenROCK I2026</v>
      </c>
      <c r="G7388" s="9">
        <v>215</v>
      </c>
      <c r="H7388" s="9">
        <v>435</v>
      </c>
      <c r="I7388" s="9">
        <v>476</v>
      </c>
      <c r="J7388" s="9">
        <v>508</v>
      </c>
      <c r="K7388" s="9">
        <v>466</v>
      </c>
      <c r="L7388" s="9">
        <v>438</v>
      </c>
      <c r="M7388" s="9">
        <v>466</v>
      </c>
      <c r="N7388" s="9">
        <v>466</v>
      </c>
      <c r="O7388" s="9">
        <v>441</v>
      </c>
      <c r="P7388" s="9">
        <v>385</v>
      </c>
      <c r="Q7388" s="9">
        <v>194</v>
      </c>
      <c r="R7388" s="9">
        <v>196</v>
      </c>
      <c r="S7388" s="9">
        <v>225</v>
      </c>
      <c r="T7388" s="9">
        <v>181</v>
      </c>
    </row>
    <row r="7389" spans="1:20" x14ac:dyDescent="0.35">
      <c r="A7389">
        <f t="shared" si="231"/>
        <v>7389</v>
      </c>
      <c r="B7389" s="3" t="s">
        <v>72</v>
      </c>
      <c r="C7389" s="3" t="s">
        <v>77</v>
      </c>
      <c r="D7389" s="3" t="s">
        <v>52</v>
      </c>
      <c r="E7389">
        <v>2027</v>
      </c>
      <c r="F7389" s="3" t="str">
        <f t="shared" si="230"/>
        <v>CGenROCK I2027</v>
      </c>
      <c r="G7389" s="9">
        <v>206</v>
      </c>
      <c r="H7389" s="9">
        <v>287</v>
      </c>
      <c r="I7389" s="9">
        <v>235</v>
      </c>
      <c r="J7389" s="9">
        <v>289</v>
      </c>
      <c r="K7389" s="9">
        <v>325</v>
      </c>
      <c r="L7389" s="9">
        <v>221</v>
      </c>
      <c r="M7389" s="9">
        <v>240</v>
      </c>
      <c r="N7389" s="9">
        <v>346</v>
      </c>
      <c r="O7389" s="9">
        <v>371</v>
      </c>
      <c r="P7389" s="9">
        <v>266</v>
      </c>
      <c r="Q7389" s="9">
        <v>194</v>
      </c>
      <c r="R7389" s="9">
        <v>204</v>
      </c>
      <c r="S7389" s="9">
        <v>228</v>
      </c>
      <c r="T7389" s="9">
        <v>187</v>
      </c>
    </row>
    <row r="7390" spans="1:20" x14ac:dyDescent="0.35">
      <c r="A7390">
        <f t="shared" si="231"/>
        <v>7390</v>
      </c>
      <c r="B7390" s="3" t="s">
        <v>72</v>
      </c>
      <c r="C7390" s="3" t="s">
        <v>77</v>
      </c>
      <c r="D7390" s="3" t="s">
        <v>52</v>
      </c>
      <c r="E7390">
        <v>2028</v>
      </c>
      <c r="F7390" s="3" t="str">
        <f t="shared" si="230"/>
        <v>CGenROCK I2028</v>
      </c>
      <c r="G7390" s="9">
        <v>204</v>
      </c>
      <c r="H7390" s="9">
        <v>285</v>
      </c>
      <c r="I7390" s="9">
        <v>282</v>
      </c>
      <c r="J7390" s="9">
        <v>295</v>
      </c>
      <c r="K7390" s="9">
        <v>241</v>
      </c>
      <c r="L7390" s="9">
        <v>219</v>
      </c>
      <c r="M7390" s="9">
        <v>213</v>
      </c>
      <c r="N7390" s="9">
        <v>246</v>
      </c>
      <c r="O7390" s="9">
        <v>344</v>
      </c>
      <c r="P7390" s="9">
        <v>280</v>
      </c>
      <c r="Q7390" s="9">
        <v>128</v>
      </c>
      <c r="R7390" s="9">
        <v>209</v>
      </c>
      <c r="S7390" s="9">
        <v>242</v>
      </c>
      <c r="T7390" s="9">
        <v>147</v>
      </c>
    </row>
    <row r="7391" spans="1:20" x14ac:dyDescent="0.35">
      <c r="A7391">
        <f t="shared" si="231"/>
        <v>7391</v>
      </c>
      <c r="B7391" s="3" t="s">
        <v>72</v>
      </c>
      <c r="C7391" s="3" t="s">
        <v>77</v>
      </c>
      <c r="D7391" s="3" t="s">
        <v>52</v>
      </c>
      <c r="E7391">
        <v>2029</v>
      </c>
      <c r="F7391" s="3" t="str">
        <f t="shared" si="230"/>
        <v>CGenROCK I2029</v>
      </c>
      <c r="G7391" s="9">
        <v>192</v>
      </c>
      <c r="H7391" s="9">
        <v>263</v>
      </c>
      <c r="I7391" s="9">
        <v>217</v>
      </c>
      <c r="J7391" s="9">
        <v>300</v>
      </c>
      <c r="K7391" s="9">
        <v>276</v>
      </c>
      <c r="L7391" s="9">
        <v>246</v>
      </c>
      <c r="M7391" s="9">
        <v>386</v>
      </c>
      <c r="N7391" s="9">
        <v>386</v>
      </c>
      <c r="O7391" s="9">
        <v>399</v>
      </c>
      <c r="P7391" s="9">
        <v>322</v>
      </c>
      <c r="Q7391" s="9">
        <v>249</v>
      </c>
      <c r="R7391" s="9">
        <v>212</v>
      </c>
      <c r="S7391" s="9">
        <v>225</v>
      </c>
      <c r="T7391" s="9">
        <v>179</v>
      </c>
    </row>
    <row r="7392" spans="1:20" x14ac:dyDescent="0.35">
      <c r="A7392">
        <f t="shared" si="231"/>
        <v>7392</v>
      </c>
      <c r="B7392" s="3" t="s">
        <v>72</v>
      </c>
      <c r="C7392" s="3" t="s">
        <v>77</v>
      </c>
      <c r="D7392" s="3" t="s">
        <v>53</v>
      </c>
      <c r="E7392">
        <v>2020</v>
      </c>
      <c r="F7392" s="3" t="str">
        <f t="shared" si="230"/>
        <v>CGenWANAP2020</v>
      </c>
      <c r="G7392" s="9">
        <v>385</v>
      </c>
      <c r="H7392" s="9">
        <v>758</v>
      </c>
      <c r="I7392" s="9">
        <v>758</v>
      </c>
      <c r="J7392" s="9">
        <v>694</v>
      </c>
      <c r="K7392" s="9">
        <v>758</v>
      </c>
      <c r="L7392" s="9">
        <v>570</v>
      </c>
      <c r="M7392" s="9">
        <v>664</v>
      </c>
      <c r="N7392" s="9">
        <v>758</v>
      </c>
      <c r="O7392" s="9">
        <v>758</v>
      </c>
      <c r="P7392" s="9">
        <v>833</v>
      </c>
      <c r="Q7392" s="9">
        <v>730</v>
      </c>
      <c r="R7392" s="9">
        <v>560</v>
      </c>
      <c r="S7392" s="9">
        <v>428</v>
      </c>
      <c r="T7392" s="9">
        <v>376</v>
      </c>
    </row>
    <row r="7393" spans="1:20" x14ac:dyDescent="0.35">
      <c r="A7393">
        <f t="shared" si="231"/>
        <v>7393</v>
      </c>
      <c r="B7393" s="3" t="s">
        <v>72</v>
      </c>
      <c r="C7393" s="3" t="s">
        <v>77</v>
      </c>
      <c r="D7393" s="3" t="s">
        <v>53</v>
      </c>
      <c r="E7393">
        <v>2021</v>
      </c>
      <c r="F7393" s="3" t="str">
        <f t="shared" si="230"/>
        <v>CGenWANAP2021</v>
      </c>
      <c r="G7393" s="9">
        <v>477</v>
      </c>
      <c r="H7393" s="9">
        <v>639</v>
      </c>
      <c r="I7393" s="9">
        <v>691</v>
      </c>
      <c r="J7393" s="9">
        <v>758</v>
      </c>
      <c r="K7393" s="9">
        <v>758</v>
      </c>
      <c r="L7393" s="9">
        <v>758</v>
      </c>
      <c r="M7393" s="9">
        <v>758</v>
      </c>
      <c r="N7393" s="9">
        <v>758</v>
      </c>
      <c r="O7393" s="9">
        <v>758</v>
      </c>
      <c r="P7393" s="9">
        <v>833</v>
      </c>
      <c r="Q7393" s="9">
        <v>838</v>
      </c>
      <c r="R7393" s="9">
        <v>766</v>
      </c>
      <c r="S7393" s="9">
        <v>702</v>
      </c>
      <c r="T7393" s="9">
        <v>486</v>
      </c>
    </row>
    <row r="7394" spans="1:20" x14ac:dyDescent="0.35">
      <c r="A7394">
        <f t="shared" si="231"/>
        <v>7394</v>
      </c>
      <c r="B7394" s="3" t="s">
        <v>72</v>
      </c>
      <c r="C7394" s="3" t="s">
        <v>77</v>
      </c>
      <c r="D7394" s="3" t="s">
        <v>53</v>
      </c>
      <c r="E7394">
        <v>2022</v>
      </c>
      <c r="F7394" s="3" t="str">
        <f t="shared" si="230"/>
        <v>CGenWANAP2022</v>
      </c>
      <c r="G7394" s="9">
        <v>443</v>
      </c>
      <c r="H7394" s="9">
        <v>628</v>
      </c>
      <c r="I7394" s="9">
        <v>698</v>
      </c>
      <c r="J7394" s="9">
        <v>758</v>
      </c>
      <c r="K7394" s="9">
        <v>758</v>
      </c>
      <c r="L7394" s="9">
        <v>758</v>
      </c>
      <c r="M7394" s="9">
        <v>478</v>
      </c>
      <c r="N7394" s="9">
        <v>632</v>
      </c>
      <c r="O7394" s="9">
        <v>758</v>
      </c>
      <c r="P7394" s="9">
        <v>833</v>
      </c>
      <c r="Q7394" s="9">
        <v>359</v>
      </c>
      <c r="R7394" s="9">
        <v>376</v>
      </c>
      <c r="S7394" s="9">
        <v>399</v>
      </c>
      <c r="T7394" s="9">
        <v>259</v>
      </c>
    </row>
    <row r="7395" spans="1:20" x14ac:dyDescent="0.35">
      <c r="A7395">
        <f t="shared" si="231"/>
        <v>7395</v>
      </c>
      <c r="B7395" s="3" t="s">
        <v>72</v>
      </c>
      <c r="C7395" s="3" t="s">
        <v>77</v>
      </c>
      <c r="D7395" s="3" t="s">
        <v>53</v>
      </c>
      <c r="E7395">
        <v>2023</v>
      </c>
      <c r="F7395" s="3" t="str">
        <f t="shared" si="230"/>
        <v>CGenWANAP2023</v>
      </c>
      <c r="G7395" s="9">
        <v>361</v>
      </c>
      <c r="H7395" s="9">
        <v>573</v>
      </c>
      <c r="I7395" s="9">
        <v>579</v>
      </c>
      <c r="J7395" s="9">
        <v>758</v>
      </c>
      <c r="K7395" s="9">
        <v>758</v>
      </c>
      <c r="L7395" s="9">
        <v>613</v>
      </c>
      <c r="M7395" s="9">
        <v>741</v>
      </c>
      <c r="N7395" s="9">
        <v>758</v>
      </c>
      <c r="O7395" s="9">
        <v>669</v>
      </c>
      <c r="P7395" s="9">
        <v>709</v>
      </c>
      <c r="Q7395" s="9">
        <v>731</v>
      </c>
      <c r="R7395" s="9">
        <v>668</v>
      </c>
      <c r="S7395" s="9">
        <v>471</v>
      </c>
      <c r="T7395" s="9">
        <v>429</v>
      </c>
    </row>
    <row r="7396" spans="1:20" x14ac:dyDescent="0.35">
      <c r="A7396">
        <f t="shared" si="231"/>
        <v>7396</v>
      </c>
      <c r="B7396" s="3" t="s">
        <v>72</v>
      </c>
      <c r="C7396" s="3" t="s">
        <v>77</v>
      </c>
      <c r="D7396" s="3" t="s">
        <v>53</v>
      </c>
      <c r="E7396">
        <v>2024</v>
      </c>
      <c r="F7396" s="3" t="str">
        <f t="shared" si="230"/>
        <v>CGenWANAP2024</v>
      </c>
      <c r="G7396" s="9">
        <v>565</v>
      </c>
      <c r="H7396" s="9">
        <v>758</v>
      </c>
      <c r="I7396" s="9">
        <v>725</v>
      </c>
      <c r="J7396" s="9">
        <v>758</v>
      </c>
      <c r="K7396" s="9">
        <v>758</v>
      </c>
      <c r="L7396" s="9">
        <v>525</v>
      </c>
      <c r="M7396" s="9">
        <v>429</v>
      </c>
      <c r="N7396" s="9">
        <v>576</v>
      </c>
      <c r="O7396" s="9">
        <v>668</v>
      </c>
      <c r="P7396" s="9">
        <v>631</v>
      </c>
      <c r="Q7396" s="9">
        <v>334</v>
      </c>
      <c r="R7396" s="9">
        <v>401</v>
      </c>
      <c r="S7396" s="9">
        <v>405</v>
      </c>
      <c r="T7396" s="9">
        <v>320</v>
      </c>
    </row>
    <row r="7397" spans="1:20" x14ac:dyDescent="0.35">
      <c r="A7397">
        <f t="shared" si="231"/>
        <v>7397</v>
      </c>
      <c r="B7397" s="3" t="s">
        <v>72</v>
      </c>
      <c r="C7397" s="3" t="s">
        <v>77</v>
      </c>
      <c r="D7397" s="3" t="s">
        <v>53</v>
      </c>
      <c r="E7397">
        <v>2025</v>
      </c>
      <c r="F7397" s="3" t="str">
        <f t="shared" si="230"/>
        <v>CGenWANAP2025</v>
      </c>
      <c r="G7397" s="9">
        <v>364</v>
      </c>
      <c r="H7397" s="9">
        <v>530</v>
      </c>
      <c r="I7397" s="9">
        <v>529</v>
      </c>
      <c r="J7397" s="9">
        <v>758</v>
      </c>
      <c r="K7397" s="9">
        <v>758</v>
      </c>
      <c r="L7397" s="9">
        <v>758</v>
      </c>
      <c r="M7397" s="9">
        <v>503</v>
      </c>
      <c r="N7397" s="9">
        <v>703</v>
      </c>
      <c r="O7397" s="9">
        <v>758</v>
      </c>
      <c r="P7397" s="9">
        <v>833</v>
      </c>
      <c r="Q7397" s="9">
        <v>404</v>
      </c>
      <c r="R7397" s="9">
        <v>388</v>
      </c>
      <c r="S7397" s="9">
        <v>392</v>
      </c>
      <c r="T7397" s="9">
        <v>287</v>
      </c>
    </row>
    <row r="7398" spans="1:20" x14ac:dyDescent="0.35">
      <c r="A7398">
        <f t="shared" si="231"/>
        <v>7398</v>
      </c>
      <c r="B7398" s="3" t="s">
        <v>72</v>
      </c>
      <c r="C7398" s="3" t="s">
        <v>77</v>
      </c>
      <c r="D7398" s="3" t="s">
        <v>53</v>
      </c>
      <c r="E7398">
        <v>2026</v>
      </c>
      <c r="F7398" s="3" t="str">
        <f t="shared" si="230"/>
        <v>CGenWANAP2026</v>
      </c>
      <c r="G7398" s="9">
        <v>374</v>
      </c>
      <c r="H7398" s="9">
        <v>758</v>
      </c>
      <c r="I7398" s="9">
        <v>758</v>
      </c>
      <c r="J7398" s="9">
        <v>758</v>
      </c>
      <c r="K7398" s="9">
        <v>758</v>
      </c>
      <c r="L7398" s="9">
        <v>758</v>
      </c>
      <c r="M7398" s="9">
        <v>758</v>
      </c>
      <c r="N7398" s="9">
        <v>758</v>
      </c>
      <c r="O7398" s="9">
        <v>758</v>
      </c>
      <c r="P7398" s="9">
        <v>833</v>
      </c>
      <c r="Q7398" s="9">
        <v>338</v>
      </c>
      <c r="R7398" s="9">
        <v>336</v>
      </c>
      <c r="S7398" s="9">
        <v>375</v>
      </c>
      <c r="T7398" s="9">
        <v>313</v>
      </c>
    </row>
    <row r="7399" spans="1:20" x14ac:dyDescent="0.35">
      <c r="A7399">
        <f t="shared" si="231"/>
        <v>7399</v>
      </c>
      <c r="B7399" s="3" t="s">
        <v>72</v>
      </c>
      <c r="C7399" s="3" t="s">
        <v>77</v>
      </c>
      <c r="D7399" s="3" t="s">
        <v>53</v>
      </c>
      <c r="E7399">
        <v>2027</v>
      </c>
      <c r="F7399" s="3" t="str">
        <f t="shared" si="230"/>
        <v>CGenWANAP2027</v>
      </c>
      <c r="G7399" s="9">
        <v>360</v>
      </c>
      <c r="H7399" s="9">
        <v>533</v>
      </c>
      <c r="I7399" s="9">
        <v>428</v>
      </c>
      <c r="J7399" s="9">
        <v>549</v>
      </c>
      <c r="K7399" s="9">
        <v>628</v>
      </c>
      <c r="L7399" s="9">
        <v>399</v>
      </c>
      <c r="M7399" s="9">
        <v>421</v>
      </c>
      <c r="N7399" s="9">
        <v>638</v>
      </c>
      <c r="O7399" s="9">
        <v>743</v>
      </c>
      <c r="P7399" s="9">
        <v>525</v>
      </c>
      <c r="Q7399" s="9">
        <v>333</v>
      </c>
      <c r="R7399" s="9">
        <v>360</v>
      </c>
      <c r="S7399" s="9">
        <v>380</v>
      </c>
      <c r="T7399" s="9">
        <v>324</v>
      </c>
    </row>
    <row r="7400" spans="1:20" x14ac:dyDescent="0.35">
      <c r="A7400">
        <f t="shared" si="231"/>
        <v>7400</v>
      </c>
      <c r="B7400" s="3" t="s">
        <v>72</v>
      </c>
      <c r="C7400" s="3" t="s">
        <v>77</v>
      </c>
      <c r="D7400" s="3" t="s">
        <v>53</v>
      </c>
      <c r="E7400">
        <v>2028</v>
      </c>
      <c r="F7400" s="3" t="str">
        <f t="shared" si="230"/>
        <v>CGenWANAP2028</v>
      </c>
      <c r="G7400" s="9">
        <v>354</v>
      </c>
      <c r="H7400" s="9">
        <v>530</v>
      </c>
      <c r="I7400" s="9">
        <v>534</v>
      </c>
      <c r="J7400" s="9">
        <v>564</v>
      </c>
      <c r="K7400" s="9">
        <v>438</v>
      </c>
      <c r="L7400" s="9">
        <v>394</v>
      </c>
      <c r="M7400" s="9">
        <v>377</v>
      </c>
      <c r="N7400" s="9">
        <v>386</v>
      </c>
      <c r="O7400" s="9">
        <v>657</v>
      </c>
      <c r="P7400" s="9">
        <v>561</v>
      </c>
      <c r="Q7400" s="9">
        <v>175</v>
      </c>
      <c r="R7400" s="9">
        <v>374</v>
      </c>
      <c r="S7400" s="9">
        <v>416</v>
      </c>
      <c r="T7400" s="9">
        <v>246</v>
      </c>
    </row>
    <row r="7401" spans="1:20" x14ac:dyDescent="0.35">
      <c r="A7401">
        <f t="shared" si="231"/>
        <v>7401</v>
      </c>
      <c r="B7401" s="3" t="s">
        <v>72</v>
      </c>
      <c r="C7401" s="3" t="s">
        <v>77</v>
      </c>
      <c r="D7401" s="3" t="s">
        <v>53</v>
      </c>
      <c r="E7401">
        <v>2029</v>
      </c>
      <c r="F7401" s="3" t="str">
        <f t="shared" si="230"/>
        <v>CGenWANAP2029</v>
      </c>
      <c r="G7401" s="9">
        <v>332</v>
      </c>
      <c r="H7401" s="9">
        <v>480</v>
      </c>
      <c r="I7401" s="9">
        <v>396</v>
      </c>
      <c r="J7401" s="9">
        <v>573</v>
      </c>
      <c r="K7401" s="9">
        <v>518</v>
      </c>
      <c r="L7401" s="9">
        <v>443</v>
      </c>
      <c r="M7401" s="9">
        <v>758</v>
      </c>
      <c r="N7401" s="9">
        <v>758</v>
      </c>
      <c r="O7401" s="9">
        <v>758</v>
      </c>
      <c r="P7401" s="9">
        <v>688</v>
      </c>
      <c r="Q7401" s="9">
        <v>491</v>
      </c>
      <c r="R7401" s="9">
        <v>386</v>
      </c>
      <c r="S7401" s="9">
        <v>376</v>
      </c>
      <c r="T7401" s="9">
        <v>309</v>
      </c>
    </row>
    <row r="7402" spans="1:20" x14ac:dyDescent="0.35">
      <c r="A7402">
        <f t="shared" si="231"/>
        <v>7402</v>
      </c>
      <c r="B7402" s="3" t="s">
        <v>72</v>
      </c>
      <c r="C7402" s="3" t="s">
        <v>77</v>
      </c>
      <c r="D7402" s="3" t="s">
        <v>54</v>
      </c>
      <c r="E7402">
        <v>2020</v>
      </c>
      <c r="F7402" s="3" t="str">
        <f t="shared" si="230"/>
        <v>CGenPRIEST2020</v>
      </c>
      <c r="G7402" s="9">
        <v>375</v>
      </c>
      <c r="H7402" s="9">
        <v>758</v>
      </c>
      <c r="I7402" s="9">
        <v>763</v>
      </c>
      <c r="J7402" s="9">
        <v>649</v>
      </c>
      <c r="K7402" s="9">
        <v>693</v>
      </c>
      <c r="L7402" s="9">
        <v>540</v>
      </c>
      <c r="M7402" s="9">
        <v>617</v>
      </c>
      <c r="N7402" s="9">
        <v>657</v>
      </c>
      <c r="O7402" s="9">
        <v>664</v>
      </c>
      <c r="P7402" s="9">
        <v>770</v>
      </c>
      <c r="Q7402" s="9">
        <v>639</v>
      </c>
      <c r="R7402" s="9">
        <v>502</v>
      </c>
      <c r="S7402" s="9">
        <v>400</v>
      </c>
      <c r="T7402" s="9">
        <v>367</v>
      </c>
    </row>
    <row r="7403" spans="1:20" x14ac:dyDescent="0.35">
      <c r="A7403">
        <f t="shared" si="231"/>
        <v>7403</v>
      </c>
      <c r="B7403" s="3" t="s">
        <v>72</v>
      </c>
      <c r="C7403" s="3" t="s">
        <v>77</v>
      </c>
      <c r="D7403" s="3" t="s">
        <v>54</v>
      </c>
      <c r="E7403">
        <v>2021</v>
      </c>
      <c r="F7403" s="3" t="str">
        <f t="shared" si="230"/>
        <v>CGenPRIEST2021</v>
      </c>
      <c r="G7403" s="9">
        <v>458</v>
      </c>
      <c r="H7403" s="9">
        <v>598</v>
      </c>
      <c r="I7403" s="9">
        <v>647</v>
      </c>
      <c r="J7403" s="9">
        <v>716</v>
      </c>
      <c r="K7403" s="9">
        <v>693</v>
      </c>
      <c r="L7403" s="9">
        <v>739</v>
      </c>
      <c r="M7403" s="9">
        <v>727</v>
      </c>
      <c r="N7403" s="9">
        <v>702</v>
      </c>
      <c r="O7403" s="9">
        <v>770</v>
      </c>
      <c r="P7403" s="9">
        <v>724</v>
      </c>
      <c r="Q7403" s="9">
        <v>757</v>
      </c>
      <c r="R7403" s="9">
        <v>671</v>
      </c>
      <c r="S7403" s="9">
        <v>640</v>
      </c>
      <c r="T7403" s="9">
        <v>466</v>
      </c>
    </row>
    <row r="7404" spans="1:20" x14ac:dyDescent="0.35">
      <c r="A7404">
        <f t="shared" si="231"/>
        <v>7404</v>
      </c>
      <c r="B7404" s="3" t="s">
        <v>72</v>
      </c>
      <c r="C7404" s="3" t="s">
        <v>77</v>
      </c>
      <c r="D7404" s="3" t="s">
        <v>54</v>
      </c>
      <c r="E7404">
        <v>2022</v>
      </c>
      <c r="F7404" s="3" t="str">
        <f t="shared" si="230"/>
        <v>CGenPRIEST2022</v>
      </c>
      <c r="G7404" s="9">
        <v>428</v>
      </c>
      <c r="H7404" s="9">
        <v>589</v>
      </c>
      <c r="I7404" s="9">
        <v>654</v>
      </c>
      <c r="J7404" s="9">
        <v>716</v>
      </c>
      <c r="K7404" s="9">
        <v>693</v>
      </c>
      <c r="L7404" s="9">
        <v>739</v>
      </c>
      <c r="M7404" s="9">
        <v>461</v>
      </c>
      <c r="N7404" s="9">
        <v>563</v>
      </c>
      <c r="O7404" s="9">
        <v>654</v>
      </c>
      <c r="P7404" s="9">
        <v>731</v>
      </c>
      <c r="Q7404" s="9">
        <v>325</v>
      </c>
      <c r="R7404" s="9">
        <v>337</v>
      </c>
      <c r="S7404" s="9">
        <v>374</v>
      </c>
      <c r="T7404" s="9">
        <v>261</v>
      </c>
    </row>
    <row r="7405" spans="1:20" x14ac:dyDescent="0.35">
      <c r="A7405">
        <f t="shared" si="231"/>
        <v>7405</v>
      </c>
      <c r="B7405" s="3" t="s">
        <v>72</v>
      </c>
      <c r="C7405" s="3" t="s">
        <v>77</v>
      </c>
      <c r="D7405" s="3" t="s">
        <v>54</v>
      </c>
      <c r="E7405">
        <v>2023</v>
      </c>
      <c r="F7405" s="3" t="str">
        <f t="shared" si="230"/>
        <v>CGenPRIEST2023</v>
      </c>
      <c r="G7405" s="9">
        <v>352</v>
      </c>
      <c r="H7405" s="9">
        <v>542</v>
      </c>
      <c r="I7405" s="9">
        <v>550</v>
      </c>
      <c r="J7405" s="9">
        <v>716</v>
      </c>
      <c r="K7405" s="9">
        <v>693</v>
      </c>
      <c r="L7405" s="9">
        <v>577</v>
      </c>
      <c r="M7405" s="9">
        <v>685</v>
      </c>
      <c r="N7405" s="9">
        <v>642</v>
      </c>
      <c r="O7405" s="9">
        <v>595</v>
      </c>
      <c r="P7405" s="9">
        <v>633</v>
      </c>
      <c r="Q7405" s="9">
        <v>641</v>
      </c>
      <c r="R7405" s="9">
        <v>596</v>
      </c>
      <c r="S7405" s="9">
        <v>439</v>
      </c>
      <c r="T7405" s="9">
        <v>416</v>
      </c>
    </row>
    <row r="7406" spans="1:20" x14ac:dyDescent="0.35">
      <c r="A7406">
        <f t="shared" si="231"/>
        <v>7406</v>
      </c>
      <c r="B7406" s="3" t="s">
        <v>72</v>
      </c>
      <c r="C7406" s="3" t="s">
        <v>77</v>
      </c>
      <c r="D7406" s="3" t="s">
        <v>54</v>
      </c>
      <c r="E7406">
        <v>2024</v>
      </c>
      <c r="F7406" s="3" t="str">
        <f t="shared" si="230"/>
        <v>CGenPRIEST2024</v>
      </c>
      <c r="G7406" s="9">
        <v>535</v>
      </c>
      <c r="H7406" s="9">
        <v>753</v>
      </c>
      <c r="I7406" s="9">
        <v>676</v>
      </c>
      <c r="J7406" s="9">
        <v>716</v>
      </c>
      <c r="K7406" s="9">
        <v>693</v>
      </c>
      <c r="L7406" s="9">
        <v>501</v>
      </c>
      <c r="M7406" s="9">
        <v>413</v>
      </c>
      <c r="N7406" s="9">
        <v>513</v>
      </c>
      <c r="O7406" s="9">
        <v>595</v>
      </c>
      <c r="P7406" s="9">
        <v>566</v>
      </c>
      <c r="Q7406" s="9">
        <v>304</v>
      </c>
      <c r="R7406" s="9">
        <v>360</v>
      </c>
      <c r="S7406" s="9">
        <v>378</v>
      </c>
      <c r="T7406" s="9">
        <v>314</v>
      </c>
    </row>
    <row r="7407" spans="1:20" x14ac:dyDescent="0.35">
      <c r="A7407">
        <f t="shared" si="231"/>
        <v>7407</v>
      </c>
      <c r="B7407" s="3" t="s">
        <v>72</v>
      </c>
      <c r="C7407" s="3" t="s">
        <v>77</v>
      </c>
      <c r="D7407" s="3" t="s">
        <v>54</v>
      </c>
      <c r="E7407">
        <v>2025</v>
      </c>
      <c r="F7407" s="3" t="str">
        <f t="shared" si="230"/>
        <v>CGenPRIEST2025</v>
      </c>
      <c r="G7407" s="9">
        <v>356</v>
      </c>
      <c r="H7407" s="9">
        <v>504</v>
      </c>
      <c r="I7407" s="9">
        <v>506</v>
      </c>
      <c r="J7407" s="9">
        <v>716</v>
      </c>
      <c r="K7407" s="9">
        <v>693</v>
      </c>
      <c r="L7407" s="9">
        <v>705</v>
      </c>
      <c r="M7407" s="9">
        <v>477</v>
      </c>
      <c r="N7407" s="9">
        <v>616</v>
      </c>
      <c r="O7407" s="9">
        <v>770</v>
      </c>
      <c r="P7407" s="9">
        <v>667</v>
      </c>
      <c r="Q7407" s="9">
        <v>365</v>
      </c>
      <c r="R7407" s="9">
        <v>348</v>
      </c>
      <c r="S7407" s="9">
        <v>367</v>
      </c>
      <c r="T7407" s="9">
        <v>285</v>
      </c>
    </row>
    <row r="7408" spans="1:20" x14ac:dyDescent="0.35">
      <c r="A7408">
        <f t="shared" si="231"/>
        <v>7408</v>
      </c>
      <c r="B7408" s="3" t="s">
        <v>72</v>
      </c>
      <c r="C7408" s="3" t="s">
        <v>77</v>
      </c>
      <c r="D7408" s="3" t="s">
        <v>54</v>
      </c>
      <c r="E7408">
        <v>2026</v>
      </c>
      <c r="F7408" s="3" t="str">
        <f t="shared" si="230"/>
        <v>CGenPRIEST2026</v>
      </c>
      <c r="G7408" s="9">
        <v>366</v>
      </c>
      <c r="H7408" s="9">
        <v>753</v>
      </c>
      <c r="I7408" s="9">
        <v>770</v>
      </c>
      <c r="J7408" s="9">
        <v>716</v>
      </c>
      <c r="K7408" s="9">
        <v>693</v>
      </c>
      <c r="L7408" s="9">
        <v>739</v>
      </c>
      <c r="M7408" s="9">
        <v>770</v>
      </c>
      <c r="N7408" s="9">
        <v>770</v>
      </c>
      <c r="O7408" s="9">
        <v>719</v>
      </c>
      <c r="P7408" s="9">
        <v>695</v>
      </c>
      <c r="Q7408" s="9">
        <v>307</v>
      </c>
      <c r="R7408" s="9">
        <v>301</v>
      </c>
      <c r="S7408" s="9">
        <v>352</v>
      </c>
      <c r="T7408" s="9">
        <v>309</v>
      </c>
    </row>
    <row r="7409" spans="1:20" x14ac:dyDescent="0.35">
      <c r="A7409">
        <f t="shared" si="231"/>
        <v>7409</v>
      </c>
      <c r="B7409" s="3" t="s">
        <v>72</v>
      </c>
      <c r="C7409" s="3" t="s">
        <v>77</v>
      </c>
      <c r="D7409" s="3" t="s">
        <v>54</v>
      </c>
      <c r="E7409">
        <v>2027</v>
      </c>
      <c r="F7409" s="3" t="str">
        <f t="shared" si="230"/>
        <v>CGenPRIEST2027</v>
      </c>
      <c r="G7409" s="9">
        <v>351</v>
      </c>
      <c r="H7409" s="9">
        <v>506</v>
      </c>
      <c r="I7409" s="9">
        <v>417</v>
      </c>
      <c r="J7409" s="9">
        <v>523</v>
      </c>
      <c r="K7409" s="9">
        <v>589</v>
      </c>
      <c r="L7409" s="9">
        <v>386</v>
      </c>
      <c r="M7409" s="9">
        <v>400</v>
      </c>
      <c r="N7409" s="9">
        <v>561</v>
      </c>
      <c r="O7409" s="9">
        <v>638</v>
      </c>
      <c r="P7409" s="9">
        <v>477</v>
      </c>
      <c r="Q7409" s="9">
        <v>300</v>
      </c>
      <c r="R7409" s="9">
        <v>323</v>
      </c>
      <c r="S7409" s="9">
        <v>356</v>
      </c>
      <c r="T7409" s="9">
        <v>319</v>
      </c>
    </row>
    <row r="7410" spans="1:20" x14ac:dyDescent="0.35">
      <c r="A7410">
        <f t="shared" si="231"/>
        <v>7410</v>
      </c>
      <c r="B7410" s="3" t="s">
        <v>72</v>
      </c>
      <c r="C7410" s="3" t="s">
        <v>77</v>
      </c>
      <c r="D7410" s="3" t="s">
        <v>54</v>
      </c>
      <c r="E7410">
        <v>2028</v>
      </c>
      <c r="F7410" s="3" t="str">
        <f t="shared" si="230"/>
        <v>CGenPRIEST2028</v>
      </c>
      <c r="G7410" s="9">
        <v>346</v>
      </c>
      <c r="H7410" s="9">
        <v>504</v>
      </c>
      <c r="I7410" s="9">
        <v>510</v>
      </c>
      <c r="J7410" s="9">
        <v>536</v>
      </c>
      <c r="K7410" s="9">
        <v>424</v>
      </c>
      <c r="L7410" s="9">
        <v>381</v>
      </c>
      <c r="M7410" s="9">
        <v>362</v>
      </c>
      <c r="N7410" s="9">
        <v>340</v>
      </c>
      <c r="O7410" s="9">
        <v>586</v>
      </c>
      <c r="P7410" s="9">
        <v>506</v>
      </c>
      <c r="Q7410" s="9">
        <v>150</v>
      </c>
      <c r="R7410" s="9">
        <v>335</v>
      </c>
      <c r="S7410" s="9">
        <v>389</v>
      </c>
      <c r="T7410" s="9">
        <v>250</v>
      </c>
    </row>
    <row r="7411" spans="1:20" x14ac:dyDescent="0.35">
      <c r="A7411">
        <f t="shared" si="231"/>
        <v>7411</v>
      </c>
      <c r="B7411" s="3" t="s">
        <v>72</v>
      </c>
      <c r="C7411" s="3" t="s">
        <v>77</v>
      </c>
      <c r="D7411" s="3" t="s">
        <v>54</v>
      </c>
      <c r="E7411">
        <v>2029</v>
      </c>
      <c r="F7411" s="3" t="str">
        <f t="shared" si="230"/>
        <v>CGenPRIEST2029</v>
      </c>
      <c r="G7411" s="9">
        <v>326</v>
      </c>
      <c r="H7411" s="9">
        <v>459</v>
      </c>
      <c r="I7411" s="9">
        <v>388</v>
      </c>
      <c r="J7411" s="9">
        <v>545</v>
      </c>
      <c r="K7411" s="9">
        <v>495</v>
      </c>
      <c r="L7411" s="9">
        <v>426</v>
      </c>
      <c r="M7411" s="9">
        <v>713</v>
      </c>
      <c r="N7411" s="9">
        <v>645</v>
      </c>
      <c r="O7411" s="9">
        <v>656</v>
      </c>
      <c r="P7411" s="9">
        <v>615</v>
      </c>
      <c r="Q7411" s="9">
        <v>442</v>
      </c>
      <c r="R7411" s="9">
        <v>346</v>
      </c>
      <c r="S7411" s="9">
        <v>353</v>
      </c>
      <c r="T7411" s="9">
        <v>305</v>
      </c>
    </row>
    <row r="7412" spans="1:20" x14ac:dyDescent="0.35">
      <c r="A7412">
        <f t="shared" si="231"/>
        <v>7412</v>
      </c>
      <c r="B7412" s="3" t="s">
        <v>72</v>
      </c>
      <c r="C7412" s="3" t="s">
        <v>77</v>
      </c>
      <c r="D7412" s="3" t="s">
        <v>55</v>
      </c>
      <c r="E7412">
        <v>2020</v>
      </c>
      <c r="F7412" s="3" t="str">
        <f t="shared" si="230"/>
        <v>CGenBRNLEE2020</v>
      </c>
      <c r="G7412" s="9">
        <v>177</v>
      </c>
      <c r="H7412" s="9">
        <v>198</v>
      </c>
      <c r="I7412" s="9">
        <v>312</v>
      </c>
      <c r="J7412" s="9">
        <v>600</v>
      </c>
      <c r="K7412" s="9">
        <v>675</v>
      </c>
      <c r="L7412" s="9">
        <v>474</v>
      </c>
      <c r="M7412" s="9">
        <v>516</v>
      </c>
      <c r="N7412" s="9">
        <v>610</v>
      </c>
      <c r="O7412" s="9">
        <v>452</v>
      </c>
      <c r="P7412" s="9">
        <v>396</v>
      </c>
      <c r="Q7412" s="9">
        <v>295</v>
      </c>
      <c r="R7412" s="9">
        <v>235</v>
      </c>
      <c r="S7412" s="9">
        <v>214</v>
      </c>
      <c r="T7412" s="9">
        <v>247</v>
      </c>
    </row>
    <row r="7413" spans="1:20" x14ac:dyDescent="0.35">
      <c r="A7413">
        <f t="shared" si="231"/>
        <v>7413</v>
      </c>
      <c r="B7413" s="3" t="s">
        <v>72</v>
      </c>
      <c r="C7413" s="3" t="s">
        <v>77</v>
      </c>
      <c r="D7413" s="3" t="s">
        <v>55</v>
      </c>
      <c r="E7413">
        <v>2021</v>
      </c>
      <c r="F7413" s="3" t="str">
        <f t="shared" si="230"/>
        <v>CGenBRNLEE2021</v>
      </c>
      <c r="G7413" s="9">
        <v>210</v>
      </c>
      <c r="H7413" s="9">
        <v>177</v>
      </c>
      <c r="I7413" s="9">
        <v>385</v>
      </c>
      <c r="J7413" s="9">
        <v>675</v>
      </c>
      <c r="K7413" s="9">
        <v>675</v>
      </c>
      <c r="L7413" s="9">
        <v>612</v>
      </c>
      <c r="M7413" s="9">
        <v>529</v>
      </c>
      <c r="N7413" s="9">
        <v>469</v>
      </c>
      <c r="O7413" s="9">
        <v>637</v>
      </c>
      <c r="P7413" s="9">
        <v>675</v>
      </c>
      <c r="Q7413" s="9">
        <v>499</v>
      </c>
      <c r="R7413" s="9">
        <v>295</v>
      </c>
      <c r="S7413" s="9">
        <v>302</v>
      </c>
      <c r="T7413" s="9">
        <v>272</v>
      </c>
    </row>
    <row r="7414" spans="1:20" x14ac:dyDescent="0.35">
      <c r="A7414">
        <f t="shared" si="231"/>
        <v>7414</v>
      </c>
      <c r="B7414" s="3" t="s">
        <v>72</v>
      </c>
      <c r="C7414" s="3" t="s">
        <v>77</v>
      </c>
      <c r="D7414" s="3" t="s">
        <v>55</v>
      </c>
      <c r="E7414">
        <v>2022</v>
      </c>
      <c r="F7414" s="3" t="str">
        <f t="shared" si="230"/>
        <v>CGenBRNLEE2022</v>
      </c>
      <c r="G7414" s="9">
        <v>239</v>
      </c>
      <c r="H7414" s="9">
        <v>162</v>
      </c>
      <c r="I7414" s="9">
        <v>675</v>
      </c>
      <c r="J7414" s="9">
        <v>675</v>
      </c>
      <c r="K7414" s="9">
        <v>675</v>
      </c>
      <c r="L7414" s="9">
        <v>675</v>
      </c>
      <c r="M7414" s="9">
        <v>609</v>
      </c>
      <c r="N7414" s="9">
        <v>675</v>
      </c>
      <c r="O7414" s="9">
        <v>564</v>
      </c>
      <c r="P7414" s="9">
        <v>223</v>
      </c>
      <c r="Q7414" s="9">
        <v>254</v>
      </c>
      <c r="R7414" s="9">
        <v>227</v>
      </c>
      <c r="S7414" s="9">
        <v>226</v>
      </c>
      <c r="T7414" s="9">
        <v>209</v>
      </c>
    </row>
    <row r="7415" spans="1:20" x14ac:dyDescent="0.35">
      <c r="A7415">
        <f t="shared" si="231"/>
        <v>7415</v>
      </c>
      <c r="B7415" s="3" t="s">
        <v>72</v>
      </c>
      <c r="C7415" s="3" t="s">
        <v>77</v>
      </c>
      <c r="D7415" s="3" t="s">
        <v>55</v>
      </c>
      <c r="E7415">
        <v>2023</v>
      </c>
      <c r="F7415" s="3" t="str">
        <f t="shared" si="230"/>
        <v>CGenBRNLEE2023</v>
      </c>
      <c r="G7415" s="9">
        <v>163</v>
      </c>
      <c r="H7415" s="9">
        <v>160</v>
      </c>
      <c r="I7415" s="9">
        <v>221</v>
      </c>
      <c r="J7415" s="9">
        <v>317</v>
      </c>
      <c r="K7415" s="9">
        <v>365</v>
      </c>
      <c r="L7415" s="9">
        <v>337</v>
      </c>
      <c r="M7415" s="9">
        <v>574</v>
      </c>
      <c r="N7415" s="9">
        <v>533</v>
      </c>
      <c r="O7415" s="9">
        <v>306</v>
      </c>
      <c r="P7415" s="9">
        <v>488</v>
      </c>
      <c r="Q7415" s="9">
        <v>296</v>
      </c>
      <c r="R7415" s="9">
        <v>247</v>
      </c>
      <c r="S7415" s="9">
        <v>182</v>
      </c>
      <c r="T7415" s="9">
        <v>215</v>
      </c>
    </row>
    <row r="7416" spans="1:20" x14ac:dyDescent="0.35">
      <c r="A7416">
        <f t="shared" si="231"/>
        <v>7416</v>
      </c>
      <c r="B7416" s="3" t="s">
        <v>72</v>
      </c>
      <c r="C7416" s="3" t="s">
        <v>77</v>
      </c>
      <c r="D7416" s="3" t="s">
        <v>55</v>
      </c>
      <c r="E7416">
        <v>2024</v>
      </c>
      <c r="F7416" s="3" t="str">
        <f t="shared" si="230"/>
        <v>CGenBRNLEE2024</v>
      </c>
      <c r="G7416" s="9">
        <v>174</v>
      </c>
      <c r="H7416" s="9">
        <v>167</v>
      </c>
      <c r="I7416" s="9">
        <v>296</v>
      </c>
      <c r="J7416" s="9">
        <v>370</v>
      </c>
      <c r="K7416" s="9">
        <v>416</v>
      </c>
      <c r="L7416" s="9">
        <v>353</v>
      </c>
      <c r="M7416" s="9">
        <v>267</v>
      </c>
      <c r="N7416" s="9">
        <v>557</v>
      </c>
      <c r="O7416" s="9">
        <v>658</v>
      </c>
      <c r="P7416" s="9">
        <v>232</v>
      </c>
      <c r="Q7416" s="9">
        <v>256</v>
      </c>
      <c r="R7416" s="9">
        <v>236</v>
      </c>
      <c r="S7416" s="9">
        <v>245</v>
      </c>
      <c r="T7416" s="9">
        <v>199</v>
      </c>
    </row>
    <row r="7417" spans="1:20" x14ac:dyDescent="0.35">
      <c r="A7417">
        <f t="shared" si="231"/>
        <v>7417</v>
      </c>
      <c r="B7417" s="3" t="s">
        <v>72</v>
      </c>
      <c r="C7417" s="3" t="s">
        <v>77</v>
      </c>
      <c r="D7417" s="3" t="s">
        <v>55</v>
      </c>
      <c r="E7417">
        <v>2025</v>
      </c>
      <c r="F7417" s="3" t="str">
        <f t="shared" si="230"/>
        <v>CGenBRNLEE2025</v>
      </c>
      <c r="G7417" s="9">
        <v>166</v>
      </c>
      <c r="H7417" s="9">
        <v>159</v>
      </c>
      <c r="I7417" s="9">
        <v>163</v>
      </c>
      <c r="J7417" s="9">
        <v>313</v>
      </c>
      <c r="K7417" s="9">
        <v>407</v>
      </c>
      <c r="L7417" s="9">
        <v>675</v>
      </c>
      <c r="M7417" s="9">
        <v>593</v>
      </c>
      <c r="N7417" s="9">
        <v>646</v>
      </c>
      <c r="O7417" s="9">
        <v>348</v>
      </c>
      <c r="P7417" s="9">
        <v>235</v>
      </c>
      <c r="Q7417" s="9">
        <v>251</v>
      </c>
      <c r="R7417" s="9">
        <v>193</v>
      </c>
      <c r="S7417" s="9">
        <v>262</v>
      </c>
      <c r="T7417" s="9">
        <v>216</v>
      </c>
    </row>
    <row r="7418" spans="1:20" x14ac:dyDescent="0.35">
      <c r="A7418">
        <f t="shared" si="231"/>
        <v>7418</v>
      </c>
      <c r="B7418" s="3" t="s">
        <v>72</v>
      </c>
      <c r="C7418" s="3" t="s">
        <v>77</v>
      </c>
      <c r="D7418" s="3" t="s">
        <v>55</v>
      </c>
      <c r="E7418">
        <v>2026</v>
      </c>
      <c r="F7418" s="3" t="str">
        <f t="shared" si="230"/>
        <v>CGenBRNLEE2026</v>
      </c>
      <c r="G7418" s="9">
        <v>178</v>
      </c>
      <c r="H7418" s="9">
        <v>179</v>
      </c>
      <c r="I7418" s="9">
        <v>453</v>
      </c>
      <c r="J7418" s="9">
        <v>675</v>
      </c>
      <c r="K7418" s="9">
        <v>675</v>
      </c>
      <c r="L7418" s="9">
        <v>675</v>
      </c>
      <c r="M7418" s="9">
        <v>608</v>
      </c>
      <c r="N7418" s="9">
        <v>514</v>
      </c>
      <c r="O7418" s="9">
        <v>656</v>
      </c>
      <c r="P7418" s="9">
        <v>675</v>
      </c>
      <c r="Q7418" s="9">
        <v>412</v>
      </c>
      <c r="R7418" s="9">
        <v>323</v>
      </c>
      <c r="S7418" s="9">
        <v>282</v>
      </c>
      <c r="T7418" s="9">
        <v>278</v>
      </c>
    </row>
    <row r="7419" spans="1:20" x14ac:dyDescent="0.35">
      <c r="A7419">
        <f t="shared" si="231"/>
        <v>7419</v>
      </c>
      <c r="B7419" s="3" t="s">
        <v>72</v>
      </c>
      <c r="C7419" s="3" t="s">
        <v>77</v>
      </c>
      <c r="D7419" s="3" t="s">
        <v>55</v>
      </c>
      <c r="E7419">
        <v>2027</v>
      </c>
      <c r="F7419" s="3" t="str">
        <f t="shared" si="230"/>
        <v>CGenBRNLEE2027</v>
      </c>
      <c r="G7419" s="9">
        <v>233</v>
      </c>
      <c r="H7419" s="9">
        <v>163</v>
      </c>
      <c r="I7419" s="9">
        <v>383</v>
      </c>
      <c r="J7419" s="9">
        <v>454</v>
      </c>
      <c r="K7419" s="9">
        <v>474</v>
      </c>
      <c r="L7419" s="9">
        <v>445</v>
      </c>
      <c r="M7419" s="9">
        <v>554</v>
      </c>
      <c r="N7419" s="9">
        <v>642</v>
      </c>
      <c r="O7419" s="9">
        <v>621</v>
      </c>
      <c r="P7419" s="9">
        <v>302</v>
      </c>
      <c r="Q7419" s="9">
        <v>282</v>
      </c>
      <c r="R7419" s="9">
        <v>232</v>
      </c>
      <c r="S7419" s="9">
        <v>209</v>
      </c>
      <c r="T7419" s="9">
        <v>267</v>
      </c>
    </row>
    <row r="7420" spans="1:20" x14ac:dyDescent="0.35">
      <c r="A7420">
        <f t="shared" si="231"/>
        <v>7420</v>
      </c>
      <c r="B7420" s="3" t="s">
        <v>72</v>
      </c>
      <c r="C7420" s="3" t="s">
        <v>77</v>
      </c>
      <c r="D7420" s="3" t="s">
        <v>55</v>
      </c>
      <c r="E7420">
        <v>2028</v>
      </c>
      <c r="F7420" s="3" t="str">
        <f t="shared" si="230"/>
        <v>CGenBRNLEE2028</v>
      </c>
      <c r="G7420" s="9">
        <v>174</v>
      </c>
      <c r="H7420" s="9">
        <v>162</v>
      </c>
      <c r="I7420" s="9">
        <v>240</v>
      </c>
      <c r="J7420" s="9">
        <v>295</v>
      </c>
      <c r="K7420" s="9">
        <v>388</v>
      </c>
      <c r="L7420" s="9">
        <v>452</v>
      </c>
      <c r="M7420" s="9">
        <v>281</v>
      </c>
      <c r="N7420" s="9">
        <v>568</v>
      </c>
      <c r="O7420" s="9">
        <v>601</v>
      </c>
      <c r="P7420" s="9">
        <v>547</v>
      </c>
      <c r="Q7420" s="9">
        <v>277</v>
      </c>
      <c r="R7420" s="9">
        <v>276</v>
      </c>
      <c r="S7420" s="9">
        <v>221</v>
      </c>
      <c r="T7420" s="9">
        <v>249</v>
      </c>
    </row>
    <row r="7421" spans="1:20" x14ac:dyDescent="0.35">
      <c r="A7421">
        <f t="shared" si="231"/>
        <v>7421</v>
      </c>
      <c r="B7421" s="3" t="s">
        <v>72</v>
      </c>
      <c r="C7421" s="3" t="s">
        <v>77</v>
      </c>
      <c r="D7421" s="3" t="s">
        <v>55</v>
      </c>
      <c r="E7421">
        <v>2029</v>
      </c>
      <c r="F7421" s="3" t="str">
        <f t="shared" si="230"/>
        <v>CGenBRNLEE2029</v>
      </c>
      <c r="G7421" s="9">
        <v>269</v>
      </c>
      <c r="H7421" s="9">
        <v>233</v>
      </c>
      <c r="I7421" s="9">
        <v>505</v>
      </c>
      <c r="J7421" s="9">
        <v>536</v>
      </c>
      <c r="K7421" s="9">
        <v>512</v>
      </c>
      <c r="L7421" s="9">
        <v>675</v>
      </c>
      <c r="M7421" s="9">
        <v>675</v>
      </c>
      <c r="N7421" s="9">
        <v>666</v>
      </c>
      <c r="O7421" s="9">
        <v>675</v>
      </c>
      <c r="P7421" s="9">
        <v>376</v>
      </c>
      <c r="Q7421" s="9">
        <v>289</v>
      </c>
      <c r="R7421" s="9">
        <v>240</v>
      </c>
      <c r="S7421" s="9">
        <v>261</v>
      </c>
      <c r="T7421" s="9">
        <v>282</v>
      </c>
    </row>
    <row r="7422" spans="1:20" x14ac:dyDescent="0.35">
      <c r="A7422">
        <f t="shared" si="231"/>
        <v>7422</v>
      </c>
      <c r="B7422" s="3" t="s">
        <v>72</v>
      </c>
      <c r="C7422" s="3" t="s">
        <v>77</v>
      </c>
      <c r="D7422" s="3" t="s">
        <v>56</v>
      </c>
      <c r="E7422">
        <v>2020</v>
      </c>
      <c r="F7422" s="3" t="str">
        <f t="shared" si="230"/>
        <v>CGenOXBOW2020</v>
      </c>
      <c r="G7422" s="9">
        <v>77</v>
      </c>
      <c r="H7422" s="9">
        <v>81</v>
      </c>
      <c r="I7422" s="9">
        <v>123</v>
      </c>
      <c r="J7422" s="9">
        <v>219</v>
      </c>
      <c r="K7422" s="9">
        <v>215</v>
      </c>
      <c r="L7422" s="9">
        <v>216</v>
      </c>
      <c r="M7422" s="9">
        <v>218</v>
      </c>
      <c r="N7422" s="9">
        <v>213</v>
      </c>
      <c r="O7422" s="9">
        <v>202</v>
      </c>
      <c r="P7422" s="9">
        <v>156</v>
      </c>
      <c r="Q7422" s="9">
        <v>118</v>
      </c>
      <c r="R7422" s="9">
        <v>98</v>
      </c>
      <c r="S7422" s="9">
        <v>90</v>
      </c>
      <c r="T7422" s="9">
        <v>107</v>
      </c>
    </row>
    <row r="7423" spans="1:20" x14ac:dyDescent="0.35">
      <c r="A7423">
        <f t="shared" si="231"/>
        <v>7423</v>
      </c>
      <c r="B7423" s="3" t="s">
        <v>72</v>
      </c>
      <c r="C7423" s="3" t="s">
        <v>77</v>
      </c>
      <c r="D7423" s="3" t="s">
        <v>56</v>
      </c>
      <c r="E7423">
        <v>2021</v>
      </c>
      <c r="F7423" s="3" t="str">
        <f t="shared" si="230"/>
        <v>CGenOXBOW2021</v>
      </c>
      <c r="G7423" s="9">
        <v>92</v>
      </c>
      <c r="H7423" s="9">
        <v>72</v>
      </c>
      <c r="I7423" s="9">
        <v>151</v>
      </c>
      <c r="J7423" s="9">
        <v>216</v>
      </c>
      <c r="K7423" s="9">
        <v>210</v>
      </c>
      <c r="L7423" s="9">
        <v>206</v>
      </c>
      <c r="M7423" s="9">
        <v>207</v>
      </c>
      <c r="N7423" s="9">
        <v>201</v>
      </c>
      <c r="O7423" s="9">
        <v>213</v>
      </c>
      <c r="P7423" s="9">
        <v>211</v>
      </c>
      <c r="Q7423" s="9">
        <v>200</v>
      </c>
      <c r="R7423" s="9">
        <v>123</v>
      </c>
      <c r="S7423" s="9">
        <v>128</v>
      </c>
      <c r="T7423" s="9">
        <v>118</v>
      </c>
    </row>
    <row r="7424" spans="1:20" x14ac:dyDescent="0.35">
      <c r="A7424">
        <f t="shared" si="231"/>
        <v>7424</v>
      </c>
      <c r="B7424" s="3" t="s">
        <v>72</v>
      </c>
      <c r="C7424" s="3" t="s">
        <v>77</v>
      </c>
      <c r="D7424" s="3" t="s">
        <v>56</v>
      </c>
      <c r="E7424">
        <v>2022</v>
      </c>
      <c r="F7424" s="3" t="str">
        <f t="shared" si="230"/>
        <v>CGenOXBOW2022</v>
      </c>
      <c r="G7424" s="9">
        <v>104</v>
      </c>
      <c r="H7424" s="9">
        <v>66</v>
      </c>
      <c r="I7424" s="9">
        <v>217</v>
      </c>
      <c r="J7424" s="9">
        <v>216</v>
      </c>
      <c r="K7424" s="9">
        <v>213</v>
      </c>
      <c r="L7424" s="9">
        <v>215</v>
      </c>
      <c r="M7424" s="9">
        <v>216</v>
      </c>
      <c r="N7424" s="9">
        <v>213</v>
      </c>
      <c r="O7424" s="9">
        <v>219</v>
      </c>
      <c r="P7424" s="9">
        <v>87</v>
      </c>
      <c r="Q7424" s="9">
        <v>101</v>
      </c>
      <c r="R7424" s="9">
        <v>94</v>
      </c>
      <c r="S7424" s="9">
        <v>95</v>
      </c>
      <c r="T7424" s="9">
        <v>90</v>
      </c>
    </row>
    <row r="7425" spans="1:20" x14ac:dyDescent="0.35">
      <c r="A7425">
        <f t="shared" si="231"/>
        <v>7425</v>
      </c>
      <c r="B7425" s="3" t="s">
        <v>72</v>
      </c>
      <c r="C7425" s="3" t="s">
        <v>77</v>
      </c>
      <c r="D7425" s="3" t="s">
        <v>56</v>
      </c>
      <c r="E7425">
        <v>2023</v>
      </c>
      <c r="F7425" s="3" t="str">
        <f t="shared" si="230"/>
        <v>CGenOXBOW2023</v>
      </c>
      <c r="G7425" s="9">
        <v>71</v>
      </c>
      <c r="H7425" s="9">
        <v>66</v>
      </c>
      <c r="I7425" s="9">
        <v>88</v>
      </c>
      <c r="J7425" s="9">
        <v>128</v>
      </c>
      <c r="K7425" s="9">
        <v>156</v>
      </c>
      <c r="L7425" s="9">
        <v>151</v>
      </c>
      <c r="M7425" s="9">
        <v>217</v>
      </c>
      <c r="N7425" s="9">
        <v>217</v>
      </c>
      <c r="O7425" s="9">
        <v>134</v>
      </c>
      <c r="P7425" s="9">
        <v>192</v>
      </c>
      <c r="Q7425" s="9">
        <v>118</v>
      </c>
      <c r="R7425" s="9">
        <v>103</v>
      </c>
      <c r="S7425" s="9">
        <v>77</v>
      </c>
      <c r="T7425" s="9">
        <v>93</v>
      </c>
    </row>
    <row r="7426" spans="1:20" x14ac:dyDescent="0.35">
      <c r="A7426">
        <f t="shared" si="231"/>
        <v>7426</v>
      </c>
      <c r="B7426" s="3" t="s">
        <v>72</v>
      </c>
      <c r="C7426" s="3" t="s">
        <v>77</v>
      </c>
      <c r="D7426" s="3" t="s">
        <v>56</v>
      </c>
      <c r="E7426">
        <v>2024</v>
      </c>
      <c r="F7426" s="3" t="str">
        <f t="shared" ref="F7426:F7489" si="232">_xlfn.CONCAT(B7426,C7426,D7426,E7426)</f>
        <v>CGenOXBOW2024</v>
      </c>
      <c r="G7426" s="9">
        <v>76</v>
      </c>
      <c r="H7426" s="9">
        <v>68</v>
      </c>
      <c r="I7426" s="9">
        <v>116</v>
      </c>
      <c r="J7426" s="9">
        <v>150</v>
      </c>
      <c r="K7426" s="9">
        <v>178</v>
      </c>
      <c r="L7426" s="9">
        <v>156</v>
      </c>
      <c r="M7426" s="9">
        <v>115</v>
      </c>
      <c r="N7426" s="9">
        <v>219</v>
      </c>
      <c r="O7426" s="9">
        <v>217</v>
      </c>
      <c r="P7426" s="9">
        <v>90</v>
      </c>
      <c r="Q7426" s="9">
        <v>102</v>
      </c>
      <c r="R7426" s="9">
        <v>98</v>
      </c>
      <c r="S7426" s="9">
        <v>103</v>
      </c>
      <c r="T7426" s="9">
        <v>86</v>
      </c>
    </row>
    <row r="7427" spans="1:20" x14ac:dyDescent="0.35">
      <c r="A7427">
        <f t="shared" ref="A7427:A7490" si="233">A7426+1</f>
        <v>7427</v>
      </c>
      <c r="B7427" s="3" t="s">
        <v>72</v>
      </c>
      <c r="C7427" s="3" t="s">
        <v>77</v>
      </c>
      <c r="D7427" s="3" t="s">
        <v>56</v>
      </c>
      <c r="E7427">
        <v>2025</v>
      </c>
      <c r="F7427" s="3" t="str">
        <f t="shared" si="232"/>
        <v>CGenOXBOW2025</v>
      </c>
      <c r="G7427" s="9">
        <v>72</v>
      </c>
      <c r="H7427" s="9">
        <v>68</v>
      </c>
      <c r="I7427" s="9">
        <v>68</v>
      </c>
      <c r="J7427" s="9">
        <v>130</v>
      </c>
      <c r="K7427" s="9">
        <v>174</v>
      </c>
      <c r="L7427" s="9">
        <v>214</v>
      </c>
      <c r="M7427" s="9">
        <v>217</v>
      </c>
      <c r="N7427" s="9">
        <v>214</v>
      </c>
      <c r="O7427" s="9">
        <v>150</v>
      </c>
      <c r="P7427" s="9">
        <v>92</v>
      </c>
      <c r="Q7427" s="9">
        <v>100</v>
      </c>
      <c r="R7427" s="9">
        <v>80</v>
      </c>
      <c r="S7427" s="9">
        <v>111</v>
      </c>
      <c r="T7427" s="9">
        <v>93</v>
      </c>
    </row>
    <row r="7428" spans="1:20" x14ac:dyDescent="0.35">
      <c r="A7428">
        <f t="shared" si="233"/>
        <v>7428</v>
      </c>
      <c r="B7428" s="3" t="s">
        <v>72</v>
      </c>
      <c r="C7428" s="3" t="s">
        <v>77</v>
      </c>
      <c r="D7428" s="3" t="s">
        <v>56</v>
      </c>
      <c r="E7428">
        <v>2026</v>
      </c>
      <c r="F7428" s="3" t="str">
        <f t="shared" si="232"/>
        <v>CGenOXBOW2026</v>
      </c>
      <c r="G7428" s="9">
        <v>77</v>
      </c>
      <c r="H7428" s="9">
        <v>73</v>
      </c>
      <c r="I7428" s="9">
        <v>178</v>
      </c>
      <c r="J7428" s="9">
        <v>216</v>
      </c>
      <c r="K7428" s="9">
        <v>210</v>
      </c>
      <c r="L7428" s="9">
        <v>207</v>
      </c>
      <c r="M7428" s="9">
        <v>200</v>
      </c>
      <c r="N7428" s="9">
        <v>200</v>
      </c>
      <c r="O7428" s="9">
        <v>208</v>
      </c>
      <c r="P7428" s="9">
        <v>203</v>
      </c>
      <c r="Q7428" s="9">
        <v>165</v>
      </c>
      <c r="R7428" s="9">
        <v>135</v>
      </c>
      <c r="S7428" s="9">
        <v>119</v>
      </c>
      <c r="T7428" s="9">
        <v>120</v>
      </c>
    </row>
    <row r="7429" spans="1:20" x14ac:dyDescent="0.35">
      <c r="A7429">
        <f t="shared" si="233"/>
        <v>7429</v>
      </c>
      <c r="B7429" s="3" t="s">
        <v>72</v>
      </c>
      <c r="C7429" s="3" t="s">
        <v>77</v>
      </c>
      <c r="D7429" s="3" t="s">
        <v>56</v>
      </c>
      <c r="E7429">
        <v>2027</v>
      </c>
      <c r="F7429" s="3" t="str">
        <f t="shared" si="232"/>
        <v>CGenOXBOW2027</v>
      </c>
      <c r="G7429" s="9">
        <v>102</v>
      </c>
      <c r="H7429" s="9">
        <v>67</v>
      </c>
      <c r="I7429" s="9">
        <v>151</v>
      </c>
      <c r="J7429" s="9">
        <v>184</v>
      </c>
      <c r="K7429" s="9">
        <v>202</v>
      </c>
      <c r="L7429" s="9">
        <v>203</v>
      </c>
      <c r="M7429" s="9">
        <v>217</v>
      </c>
      <c r="N7429" s="9">
        <v>200</v>
      </c>
      <c r="O7429" s="9">
        <v>217</v>
      </c>
      <c r="P7429" s="9">
        <v>118</v>
      </c>
      <c r="Q7429" s="9">
        <v>113</v>
      </c>
      <c r="R7429" s="9">
        <v>96</v>
      </c>
      <c r="S7429" s="9">
        <v>88</v>
      </c>
      <c r="T7429" s="9">
        <v>115</v>
      </c>
    </row>
    <row r="7430" spans="1:20" x14ac:dyDescent="0.35">
      <c r="A7430">
        <f t="shared" si="233"/>
        <v>7430</v>
      </c>
      <c r="B7430" s="3" t="s">
        <v>72</v>
      </c>
      <c r="C7430" s="3" t="s">
        <v>77</v>
      </c>
      <c r="D7430" s="3" t="s">
        <v>56</v>
      </c>
      <c r="E7430">
        <v>2028</v>
      </c>
      <c r="F7430" s="3" t="str">
        <f t="shared" si="232"/>
        <v>CGenOXBOW2028</v>
      </c>
      <c r="G7430" s="9">
        <v>76</v>
      </c>
      <c r="H7430" s="9">
        <v>67</v>
      </c>
      <c r="I7430" s="9">
        <v>95</v>
      </c>
      <c r="J7430" s="9">
        <v>119</v>
      </c>
      <c r="K7430" s="9">
        <v>164</v>
      </c>
      <c r="L7430" s="9">
        <v>202</v>
      </c>
      <c r="M7430" s="9">
        <v>125</v>
      </c>
      <c r="N7430" s="9">
        <v>219</v>
      </c>
      <c r="O7430" s="9">
        <v>218</v>
      </c>
      <c r="P7430" s="9">
        <v>213</v>
      </c>
      <c r="Q7430" s="9">
        <v>111</v>
      </c>
      <c r="R7430" s="9">
        <v>115</v>
      </c>
      <c r="S7430" s="9">
        <v>93</v>
      </c>
      <c r="T7430" s="9">
        <v>108</v>
      </c>
    </row>
    <row r="7431" spans="1:20" x14ac:dyDescent="0.35">
      <c r="A7431">
        <f t="shared" si="233"/>
        <v>7431</v>
      </c>
      <c r="B7431" s="3" t="s">
        <v>72</v>
      </c>
      <c r="C7431" s="3" t="s">
        <v>77</v>
      </c>
      <c r="D7431" s="3" t="s">
        <v>56</v>
      </c>
      <c r="E7431">
        <v>2029</v>
      </c>
      <c r="F7431" s="3" t="str">
        <f t="shared" si="232"/>
        <v>CGenOXBOW2029</v>
      </c>
      <c r="G7431" s="9">
        <v>118</v>
      </c>
      <c r="H7431" s="9">
        <v>95</v>
      </c>
      <c r="I7431" s="9">
        <v>199</v>
      </c>
      <c r="J7431" s="9">
        <v>217</v>
      </c>
      <c r="K7431" s="9">
        <v>213</v>
      </c>
      <c r="L7431" s="9">
        <v>213</v>
      </c>
      <c r="M7431" s="9">
        <v>213</v>
      </c>
      <c r="N7431" s="9">
        <v>216</v>
      </c>
      <c r="O7431" s="9">
        <v>212</v>
      </c>
      <c r="P7431" s="9">
        <v>146</v>
      </c>
      <c r="Q7431" s="9">
        <v>116</v>
      </c>
      <c r="R7431" s="9">
        <v>100</v>
      </c>
      <c r="S7431" s="9">
        <v>110</v>
      </c>
      <c r="T7431" s="9">
        <v>122</v>
      </c>
    </row>
    <row r="7432" spans="1:20" x14ac:dyDescent="0.35">
      <c r="A7432">
        <f t="shared" si="233"/>
        <v>7432</v>
      </c>
      <c r="B7432" s="3" t="s">
        <v>72</v>
      </c>
      <c r="C7432" s="3" t="s">
        <v>77</v>
      </c>
      <c r="D7432" s="3" t="s">
        <v>57</v>
      </c>
      <c r="E7432">
        <v>2020</v>
      </c>
      <c r="F7432" s="3" t="str">
        <f t="shared" si="232"/>
        <v>CGenHELL C2020</v>
      </c>
      <c r="G7432" s="9">
        <v>151</v>
      </c>
      <c r="H7432" s="9">
        <v>166</v>
      </c>
      <c r="I7432" s="9">
        <v>242</v>
      </c>
      <c r="J7432" s="9">
        <v>450</v>
      </c>
      <c r="K7432" s="9">
        <v>442</v>
      </c>
      <c r="L7432" s="9">
        <v>424</v>
      </c>
      <c r="M7432" s="9">
        <v>447</v>
      </c>
      <c r="N7432" s="9">
        <v>436</v>
      </c>
      <c r="O7432" s="9">
        <v>413</v>
      </c>
      <c r="P7432" s="9">
        <v>333</v>
      </c>
      <c r="Q7432" s="9">
        <v>240</v>
      </c>
      <c r="R7432" s="9">
        <v>194</v>
      </c>
      <c r="S7432" s="9">
        <v>179</v>
      </c>
      <c r="T7432" s="9">
        <v>208</v>
      </c>
    </row>
    <row r="7433" spans="1:20" x14ac:dyDescent="0.35">
      <c r="A7433">
        <f t="shared" si="233"/>
        <v>7433</v>
      </c>
      <c r="B7433" s="3" t="s">
        <v>72</v>
      </c>
      <c r="C7433" s="3" t="s">
        <v>77</v>
      </c>
      <c r="D7433" s="3" t="s">
        <v>57</v>
      </c>
      <c r="E7433">
        <v>2021</v>
      </c>
      <c r="F7433" s="3" t="str">
        <f t="shared" si="232"/>
        <v>CGenHELL C2021</v>
      </c>
      <c r="G7433" s="9">
        <v>181</v>
      </c>
      <c r="H7433" s="9">
        <v>146</v>
      </c>
      <c r="I7433" s="9">
        <v>302</v>
      </c>
      <c r="J7433" s="9">
        <v>442</v>
      </c>
      <c r="K7433" s="9">
        <v>430</v>
      </c>
      <c r="L7433" s="9">
        <v>421</v>
      </c>
      <c r="M7433" s="9">
        <v>422</v>
      </c>
      <c r="N7433" s="9">
        <v>411</v>
      </c>
      <c r="O7433" s="9">
        <v>434</v>
      </c>
      <c r="P7433" s="9">
        <v>431</v>
      </c>
      <c r="Q7433" s="9">
        <v>404</v>
      </c>
      <c r="R7433" s="9">
        <v>246</v>
      </c>
      <c r="S7433" s="9">
        <v>254</v>
      </c>
      <c r="T7433" s="9">
        <v>233</v>
      </c>
    </row>
    <row r="7434" spans="1:20" x14ac:dyDescent="0.35">
      <c r="A7434">
        <f t="shared" si="233"/>
        <v>7434</v>
      </c>
      <c r="B7434" s="3" t="s">
        <v>72</v>
      </c>
      <c r="C7434" s="3" t="s">
        <v>77</v>
      </c>
      <c r="D7434" s="3" t="s">
        <v>57</v>
      </c>
      <c r="E7434">
        <v>2022</v>
      </c>
      <c r="F7434" s="3" t="str">
        <f t="shared" si="232"/>
        <v>CGenHELL C2022</v>
      </c>
      <c r="G7434" s="9">
        <v>206</v>
      </c>
      <c r="H7434" s="9">
        <v>133</v>
      </c>
      <c r="I7434" s="9">
        <v>444</v>
      </c>
      <c r="J7434" s="9">
        <v>443</v>
      </c>
      <c r="K7434" s="9">
        <v>436</v>
      </c>
      <c r="L7434" s="9">
        <v>440</v>
      </c>
      <c r="M7434" s="9">
        <v>443</v>
      </c>
      <c r="N7434" s="9">
        <v>436</v>
      </c>
      <c r="O7434" s="9">
        <v>448</v>
      </c>
      <c r="P7434" s="9">
        <v>182</v>
      </c>
      <c r="Q7434" s="9">
        <v>202</v>
      </c>
      <c r="R7434" s="9">
        <v>185</v>
      </c>
      <c r="S7434" s="9">
        <v>187</v>
      </c>
      <c r="T7434" s="9">
        <v>176</v>
      </c>
    </row>
    <row r="7435" spans="1:20" x14ac:dyDescent="0.35">
      <c r="A7435">
        <f t="shared" si="233"/>
        <v>7435</v>
      </c>
      <c r="B7435" s="3" t="s">
        <v>72</v>
      </c>
      <c r="C7435" s="3" t="s">
        <v>77</v>
      </c>
      <c r="D7435" s="3" t="s">
        <v>57</v>
      </c>
      <c r="E7435">
        <v>2023</v>
      </c>
      <c r="F7435" s="3" t="str">
        <f t="shared" si="232"/>
        <v>CGenHELL C2023</v>
      </c>
      <c r="G7435" s="9">
        <v>138</v>
      </c>
      <c r="H7435" s="9">
        <v>133</v>
      </c>
      <c r="I7435" s="9">
        <v>173</v>
      </c>
      <c r="J7435" s="9">
        <v>252</v>
      </c>
      <c r="K7435" s="9">
        <v>303</v>
      </c>
      <c r="L7435" s="9">
        <v>298</v>
      </c>
      <c r="M7435" s="9">
        <v>444</v>
      </c>
      <c r="N7435" s="9">
        <v>444</v>
      </c>
      <c r="O7435" s="9">
        <v>282</v>
      </c>
      <c r="P7435" s="9">
        <v>397</v>
      </c>
      <c r="Q7435" s="9">
        <v>237</v>
      </c>
      <c r="R7435" s="9">
        <v>203</v>
      </c>
      <c r="S7435" s="9">
        <v>153</v>
      </c>
      <c r="T7435" s="9">
        <v>182</v>
      </c>
    </row>
    <row r="7436" spans="1:20" x14ac:dyDescent="0.35">
      <c r="A7436">
        <f t="shared" si="233"/>
        <v>7436</v>
      </c>
      <c r="B7436" s="3" t="s">
        <v>72</v>
      </c>
      <c r="C7436" s="3" t="s">
        <v>77</v>
      </c>
      <c r="D7436" s="3" t="s">
        <v>57</v>
      </c>
      <c r="E7436">
        <v>2024</v>
      </c>
      <c r="F7436" s="3" t="str">
        <f t="shared" si="232"/>
        <v>CGenHELL C2024</v>
      </c>
      <c r="G7436" s="9">
        <v>149</v>
      </c>
      <c r="H7436" s="9">
        <v>140</v>
      </c>
      <c r="I7436" s="9">
        <v>229</v>
      </c>
      <c r="J7436" s="9">
        <v>295</v>
      </c>
      <c r="K7436" s="9">
        <v>346</v>
      </c>
      <c r="L7436" s="9">
        <v>304</v>
      </c>
      <c r="M7436" s="9">
        <v>236</v>
      </c>
      <c r="N7436" s="9">
        <v>449</v>
      </c>
      <c r="O7436" s="9">
        <v>444</v>
      </c>
      <c r="P7436" s="9">
        <v>189</v>
      </c>
      <c r="Q7436" s="9">
        <v>205</v>
      </c>
      <c r="R7436" s="9">
        <v>193</v>
      </c>
      <c r="S7436" s="9">
        <v>203</v>
      </c>
      <c r="T7436" s="9">
        <v>167</v>
      </c>
    </row>
    <row r="7437" spans="1:20" x14ac:dyDescent="0.35">
      <c r="A7437">
        <f t="shared" si="233"/>
        <v>7437</v>
      </c>
      <c r="B7437" s="3" t="s">
        <v>72</v>
      </c>
      <c r="C7437" s="3" t="s">
        <v>77</v>
      </c>
      <c r="D7437" s="3" t="s">
        <v>57</v>
      </c>
      <c r="E7437">
        <v>2025</v>
      </c>
      <c r="F7437" s="3" t="str">
        <f t="shared" si="232"/>
        <v>CGenHELL C2025</v>
      </c>
      <c r="G7437" s="9">
        <v>141</v>
      </c>
      <c r="H7437" s="9">
        <v>133</v>
      </c>
      <c r="I7437" s="9">
        <v>133</v>
      </c>
      <c r="J7437" s="9">
        <v>262</v>
      </c>
      <c r="K7437" s="9">
        <v>341</v>
      </c>
      <c r="L7437" s="9">
        <v>438</v>
      </c>
      <c r="M7437" s="9">
        <v>444</v>
      </c>
      <c r="N7437" s="9">
        <v>438</v>
      </c>
      <c r="O7437" s="9">
        <v>307</v>
      </c>
      <c r="P7437" s="9">
        <v>192</v>
      </c>
      <c r="Q7437" s="9">
        <v>200</v>
      </c>
      <c r="R7437" s="9">
        <v>160</v>
      </c>
      <c r="S7437" s="9">
        <v>217</v>
      </c>
      <c r="T7437" s="9">
        <v>182</v>
      </c>
    </row>
    <row r="7438" spans="1:20" x14ac:dyDescent="0.35">
      <c r="A7438">
        <f t="shared" si="233"/>
        <v>7438</v>
      </c>
      <c r="B7438" s="3" t="s">
        <v>72</v>
      </c>
      <c r="C7438" s="3" t="s">
        <v>77</v>
      </c>
      <c r="D7438" s="3" t="s">
        <v>57</v>
      </c>
      <c r="E7438">
        <v>2026</v>
      </c>
      <c r="F7438" s="3" t="str">
        <f t="shared" si="232"/>
        <v>CGenHELL C2026</v>
      </c>
      <c r="G7438" s="9">
        <v>151</v>
      </c>
      <c r="H7438" s="9">
        <v>148</v>
      </c>
      <c r="I7438" s="9">
        <v>351</v>
      </c>
      <c r="J7438" s="9">
        <v>442</v>
      </c>
      <c r="K7438" s="9">
        <v>429</v>
      </c>
      <c r="L7438" s="9">
        <v>423</v>
      </c>
      <c r="M7438" s="9">
        <v>409</v>
      </c>
      <c r="N7438" s="9">
        <v>409</v>
      </c>
      <c r="O7438" s="9">
        <v>425</v>
      </c>
      <c r="P7438" s="9">
        <v>414</v>
      </c>
      <c r="Q7438" s="9">
        <v>331</v>
      </c>
      <c r="R7438" s="9">
        <v>267</v>
      </c>
      <c r="S7438" s="9">
        <v>237</v>
      </c>
      <c r="T7438" s="9">
        <v>236</v>
      </c>
    </row>
    <row r="7439" spans="1:20" x14ac:dyDescent="0.35">
      <c r="A7439">
        <f t="shared" si="233"/>
        <v>7439</v>
      </c>
      <c r="B7439" s="3" t="s">
        <v>72</v>
      </c>
      <c r="C7439" s="3" t="s">
        <v>77</v>
      </c>
      <c r="D7439" s="3" t="s">
        <v>57</v>
      </c>
      <c r="E7439">
        <v>2027</v>
      </c>
      <c r="F7439" s="3" t="str">
        <f t="shared" si="232"/>
        <v>CGenHELL C2027</v>
      </c>
      <c r="G7439" s="9">
        <v>200</v>
      </c>
      <c r="H7439" s="9">
        <v>133</v>
      </c>
      <c r="I7439" s="9">
        <v>296</v>
      </c>
      <c r="J7439" s="9">
        <v>357</v>
      </c>
      <c r="K7439" s="9">
        <v>393</v>
      </c>
      <c r="L7439" s="9">
        <v>393</v>
      </c>
      <c r="M7439" s="9">
        <v>446</v>
      </c>
      <c r="N7439" s="9">
        <v>409</v>
      </c>
      <c r="O7439" s="9">
        <v>444</v>
      </c>
      <c r="P7439" s="9">
        <v>247</v>
      </c>
      <c r="Q7439" s="9">
        <v>224</v>
      </c>
      <c r="R7439" s="9">
        <v>190</v>
      </c>
      <c r="S7439" s="9">
        <v>173</v>
      </c>
      <c r="T7439" s="9">
        <v>229</v>
      </c>
    </row>
    <row r="7440" spans="1:20" x14ac:dyDescent="0.35">
      <c r="A7440">
        <f t="shared" si="233"/>
        <v>7440</v>
      </c>
      <c r="B7440" s="3" t="s">
        <v>72</v>
      </c>
      <c r="C7440" s="3" t="s">
        <v>77</v>
      </c>
      <c r="D7440" s="3" t="s">
        <v>57</v>
      </c>
      <c r="E7440">
        <v>2028</v>
      </c>
      <c r="F7440" s="3" t="str">
        <f t="shared" si="232"/>
        <v>CGenHELL C2028</v>
      </c>
      <c r="G7440" s="9">
        <v>148</v>
      </c>
      <c r="H7440" s="9">
        <v>133</v>
      </c>
      <c r="I7440" s="9">
        <v>187</v>
      </c>
      <c r="J7440" s="9">
        <v>234</v>
      </c>
      <c r="K7440" s="9">
        <v>320</v>
      </c>
      <c r="L7440" s="9">
        <v>395</v>
      </c>
      <c r="M7440" s="9">
        <v>251</v>
      </c>
      <c r="N7440" s="9">
        <v>448</v>
      </c>
      <c r="O7440" s="9">
        <v>447</v>
      </c>
      <c r="P7440" s="9">
        <v>428</v>
      </c>
      <c r="Q7440" s="9">
        <v>223</v>
      </c>
      <c r="R7440" s="9">
        <v>227</v>
      </c>
      <c r="S7440" s="9">
        <v>185</v>
      </c>
      <c r="T7440" s="9">
        <v>210</v>
      </c>
    </row>
    <row r="7441" spans="1:20" x14ac:dyDescent="0.35">
      <c r="A7441">
        <f t="shared" si="233"/>
        <v>7441</v>
      </c>
      <c r="B7441" s="3" t="s">
        <v>72</v>
      </c>
      <c r="C7441" s="3" t="s">
        <v>77</v>
      </c>
      <c r="D7441" s="3" t="s">
        <v>57</v>
      </c>
      <c r="E7441">
        <v>2029</v>
      </c>
      <c r="F7441" s="3" t="str">
        <f t="shared" si="232"/>
        <v>CGenHELL C2029</v>
      </c>
      <c r="G7441" s="9">
        <v>234</v>
      </c>
      <c r="H7441" s="9">
        <v>190</v>
      </c>
      <c r="I7441" s="9">
        <v>388</v>
      </c>
      <c r="J7441" s="9">
        <v>423</v>
      </c>
      <c r="K7441" s="9">
        <v>415</v>
      </c>
      <c r="L7441" s="9">
        <v>437</v>
      </c>
      <c r="M7441" s="9">
        <v>436</v>
      </c>
      <c r="N7441" s="9">
        <v>442</v>
      </c>
      <c r="O7441" s="9">
        <v>432</v>
      </c>
      <c r="P7441" s="9">
        <v>299</v>
      </c>
      <c r="Q7441" s="9">
        <v>232</v>
      </c>
      <c r="R7441" s="9">
        <v>197</v>
      </c>
      <c r="S7441" s="9">
        <v>217</v>
      </c>
      <c r="T7441" s="9">
        <v>242</v>
      </c>
    </row>
    <row r="7442" spans="1:20" x14ac:dyDescent="0.35">
      <c r="A7442">
        <f t="shared" si="233"/>
        <v>7442</v>
      </c>
      <c r="B7442" s="3" t="s">
        <v>72</v>
      </c>
      <c r="C7442" s="3" t="s">
        <v>77</v>
      </c>
      <c r="D7442" s="3" t="s">
        <v>58</v>
      </c>
      <c r="E7442">
        <v>2020</v>
      </c>
      <c r="F7442" s="3" t="str">
        <f t="shared" si="232"/>
        <v>CGenDWRSHK2020</v>
      </c>
      <c r="G7442" s="9">
        <v>62</v>
      </c>
      <c r="H7442" s="9">
        <v>230</v>
      </c>
      <c r="I7442" s="9">
        <v>304</v>
      </c>
      <c r="J7442" s="9">
        <v>380</v>
      </c>
      <c r="K7442" s="9">
        <v>62</v>
      </c>
      <c r="L7442" s="9">
        <v>249</v>
      </c>
      <c r="M7442" s="9">
        <v>431</v>
      </c>
      <c r="N7442" s="9">
        <v>220</v>
      </c>
      <c r="O7442" s="9">
        <v>329</v>
      </c>
      <c r="P7442" s="9">
        <v>440</v>
      </c>
      <c r="Q7442" s="9">
        <v>440</v>
      </c>
      <c r="R7442" s="9">
        <v>439</v>
      </c>
      <c r="S7442" s="9">
        <v>438</v>
      </c>
      <c r="T7442" s="9">
        <v>201</v>
      </c>
    </row>
    <row r="7443" spans="1:20" x14ac:dyDescent="0.35">
      <c r="A7443">
        <f t="shared" si="233"/>
        <v>7443</v>
      </c>
      <c r="B7443" s="3" t="s">
        <v>72</v>
      </c>
      <c r="C7443" s="3" t="s">
        <v>77</v>
      </c>
      <c r="D7443" s="3" t="s">
        <v>58</v>
      </c>
      <c r="E7443">
        <v>2021</v>
      </c>
      <c r="F7443" s="3" t="str">
        <f t="shared" si="232"/>
        <v>CGenDWRSHK2021</v>
      </c>
      <c r="G7443" s="9">
        <v>62</v>
      </c>
      <c r="H7443" s="9">
        <v>62</v>
      </c>
      <c r="I7443" s="9">
        <v>86</v>
      </c>
      <c r="J7443" s="9">
        <v>380</v>
      </c>
      <c r="K7443" s="9">
        <v>395</v>
      </c>
      <c r="L7443" s="9">
        <v>384</v>
      </c>
      <c r="M7443" s="9">
        <v>299</v>
      </c>
      <c r="N7443" s="9">
        <v>343</v>
      </c>
      <c r="O7443" s="9">
        <v>91</v>
      </c>
      <c r="P7443" s="9">
        <v>278</v>
      </c>
      <c r="Q7443" s="9">
        <v>440</v>
      </c>
      <c r="R7443" s="9">
        <v>439</v>
      </c>
      <c r="S7443" s="9">
        <v>438</v>
      </c>
      <c r="T7443" s="9">
        <v>304</v>
      </c>
    </row>
    <row r="7444" spans="1:20" x14ac:dyDescent="0.35">
      <c r="A7444">
        <f t="shared" si="233"/>
        <v>7444</v>
      </c>
      <c r="B7444" s="3" t="s">
        <v>72</v>
      </c>
      <c r="C7444" s="3" t="s">
        <v>77</v>
      </c>
      <c r="D7444" s="3" t="s">
        <v>58</v>
      </c>
      <c r="E7444">
        <v>2022</v>
      </c>
      <c r="F7444" s="3" t="str">
        <f t="shared" si="232"/>
        <v>CGenDWRSHK2022</v>
      </c>
      <c r="G7444" s="9">
        <v>62</v>
      </c>
      <c r="H7444" s="9">
        <v>62</v>
      </c>
      <c r="I7444" s="9">
        <v>65</v>
      </c>
      <c r="J7444" s="9">
        <v>380</v>
      </c>
      <c r="K7444" s="9">
        <v>66</v>
      </c>
      <c r="L7444" s="9">
        <v>69</v>
      </c>
      <c r="M7444" s="9">
        <v>70</v>
      </c>
      <c r="N7444" s="9">
        <v>273</v>
      </c>
      <c r="O7444" s="9">
        <v>400</v>
      </c>
      <c r="P7444" s="9">
        <v>161</v>
      </c>
      <c r="Q7444" s="9">
        <v>440</v>
      </c>
      <c r="R7444" s="9">
        <v>439</v>
      </c>
      <c r="S7444" s="9">
        <v>330</v>
      </c>
      <c r="T7444" s="9">
        <v>173</v>
      </c>
    </row>
    <row r="7445" spans="1:20" x14ac:dyDescent="0.35">
      <c r="A7445">
        <f t="shared" si="233"/>
        <v>7445</v>
      </c>
      <c r="B7445" s="3" t="s">
        <v>72</v>
      </c>
      <c r="C7445" s="3" t="s">
        <v>77</v>
      </c>
      <c r="D7445" s="3" t="s">
        <v>58</v>
      </c>
      <c r="E7445">
        <v>2023</v>
      </c>
      <c r="F7445" s="3" t="str">
        <f t="shared" si="232"/>
        <v>CGenDWRSHK2023</v>
      </c>
      <c r="G7445" s="9">
        <v>61</v>
      </c>
      <c r="H7445" s="9">
        <v>62</v>
      </c>
      <c r="I7445" s="9">
        <v>62</v>
      </c>
      <c r="J7445" s="9">
        <v>292</v>
      </c>
      <c r="K7445" s="9">
        <v>66</v>
      </c>
      <c r="L7445" s="9">
        <v>68</v>
      </c>
      <c r="M7445" s="9">
        <v>249</v>
      </c>
      <c r="N7445" s="9">
        <v>291</v>
      </c>
      <c r="O7445" s="9">
        <v>424</v>
      </c>
      <c r="P7445" s="9">
        <v>436</v>
      </c>
      <c r="Q7445" s="9">
        <v>440</v>
      </c>
      <c r="R7445" s="9">
        <v>439</v>
      </c>
      <c r="S7445" s="9">
        <v>438</v>
      </c>
      <c r="T7445" s="9">
        <v>208</v>
      </c>
    </row>
    <row r="7446" spans="1:20" x14ac:dyDescent="0.35">
      <c r="A7446">
        <f t="shared" si="233"/>
        <v>7446</v>
      </c>
      <c r="B7446" s="3" t="s">
        <v>72</v>
      </c>
      <c r="C7446" s="3" t="s">
        <v>77</v>
      </c>
      <c r="D7446" s="3" t="s">
        <v>58</v>
      </c>
      <c r="E7446">
        <v>2024</v>
      </c>
      <c r="F7446" s="3" t="str">
        <f t="shared" si="232"/>
        <v>CGenDWRSHK2024</v>
      </c>
      <c r="G7446" s="9">
        <v>62</v>
      </c>
      <c r="H7446" s="9">
        <v>63</v>
      </c>
      <c r="I7446" s="9">
        <v>116</v>
      </c>
      <c r="J7446" s="9">
        <v>380</v>
      </c>
      <c r="K7446" s="9">
        <v>66</v>
      </c>
      <c r="L7446" s="9">
        <v>67</v>
      </c>
      <c r="M7446" s="9">
        <v>67</v>
      </c>
      <c r="N7446" s="9">
        <v>149</v>
      </c>
      <c r="O7446" s="9">
        <v>283</v>
      </c>
      <c r="P7446" s="9">
        <v>270</v>
      </c>
      <c r="Q7446" s="9">
        <v>440</v>
      </c>
      <c r="R7446" s="9">
        <v>439</v>
      </c>
      <c r="S7446" s="9">
        <v>341</v>
      </c>
      <c r="T7446" s="9">
        <v>191</v>
      </c>
    </row>
    <row r="7447" spans="1:20" x14ac:dyDescent="0.35">
      <c r="A7447">
        <f t="shared" si="233"/>
        <v>7447</v>
      </c>
      <c r="B7447" s="3" t="s">
        <v>72</v>
      </c>
      <c r="C7447" s="3" t="s">
        <v>77</v>
      </c>
      <c r="D7447" s="3" t="s">
        <v>58</v>
      </c>
      <c r="E7447">
        <v>2025</v>
      </c>
      <c r="F7447" s="3" t="str">
        <f t="shared" si="232"/>
        <v>CGenDWRSHK2025</v>
      </c>
      <c r="G7447" s="9">
        <v>61</v>
      </c>
      <c r="H7447" s="9">
        <v>62</v>
      </c>
      <c r="I7447" s="9">
        <v>63</v>
      </c>
      <c r="J7447" s="9">
        <v>379</v>
      </c>
      <c r="K7447" s="9">
        <v>66</v>
      </c>
      <c r="L7447" s="9">
        <v>234</v>
      </c>
      <c r="M7447" s="9">
        <v>192</v>
      </c>
      <c r="N7447" s="9">
        <v>439</v>
      </c>
      <c r="O7447" s="9">
        <v>298</v>
      </c>
      <c r="P7447" s="9">
        <v>282</v>
      </c>
      <c r="Q7447" s="9">
        <v>440</v>
      </c>
      <c r="R7447" s="9">
        <v>439</v>
      </c>
      <c r="S7447" s="9">
        <v>336</v>
      </c>
      <c r="T7447" s="9">
        <v>205</v>
      </c>
    </row>
    <row r="7448" spans="1:20" x14ac:dyDescent="0.35">
      <c r="A7448">
        <f t="shared" si="233"/>
        <v>7448</v>
      </c>
      <c r="B7448" s="3" t="s">
        <v>72</v>
      </c>
      <c r="C7448" s="3" t="s">
        <v>77</v>
      </c>
      <c r="D7448" s="3" t="s">
        <v>58</v>
      </c>
      <c r="E7448">
        <v>2026</v>
      </c>
      <c r="F7448" s="3" t="str">
        <f t="shared" si="232"/>
        <v>CGenDWRSHK2026</v>
      </c>
      <c r="G7448" s="9">
        <v>61</v>
      </c>
      <c r="H7448" s="9">
        <v>63</v>
      </c>
      <c r="I7448" s="9">
        <v>240</v>
      </c>
      <c r="J7448" s="9">
        <v>380</v>
      </c>
      <c r="K7448" s="9">
        <v>65</v>
      </c>
      <c r="L7448" s="9">
        <v>67</v>
      </c>
      <c r="M7448" s="9">
        <v>185</v>
      </c>
      <c r="N7448" s="9">
        <v>186</v>
      </c>
      <c r="O7448" s="9">
        <v>387</v>
      </c>
      <c r="P7448" s="9">
        <v>336</v>
      </c>
      <c r="Q7448" s="9">
        <v>440</v>
      </c>
      <c r="R7448" s="9">
        <v>439</v>
      </c>
      <c r="S7448" s="9">
        <v>366</v>
      </c>
      <c r="T7448" s="9">
        <v>180</v>
      </c>
    </row>
    <row r="7449" spans="1:20" x14ac:dyDescent="0.35">
      <c r="A7449">
        <f t="shared" si="233"/>
        <v>7449</v>
      </c>
      <c r="B7449" s="3" t="s">
        <v>72</v>
      </c>
      <c r="C7449" s="3" t="s">
        <v>77</v>
      </c>
      <c r="D7449" s="3" t="s">
        <v>58</v>
      </c>
      <c r="E7449">
        <v>2027</v>
      </c>
      <c r="F7449" s="3" t="str">
        <f t="shared" si="232"/>
        <v>CGenDWRSHK2027</v>
      </c>
      <c r="G7449" s="9">
        <v>61</v>
      </c>
      <c r="H7449" s="9">
        <v>61</v>
      </c>
      <c r="I7449" s="9">
        <v>61</v>
      </c>
      <c r="J7449" s="9">
        <v>62</v>
      </c>
      <c r="K7449" s="9">
        <v>63</v>
      </c>
      <c r="L7449" s="9">
        <v>66</v>
      </c>
      <c r="M7449" s="9">
        <v>437</v>
      </c>
      <c r="N7449" s="9">
        <v>437</v>
      </c>
      <c r="O7449" s="9">
        <v>172</v>
      </c>
      <c r="P7449" s="9">
        <v>257</v>
      </c>
      <c r="Q7449" s="9">
        <v>440</v>
      </c>
      <c r="R7449" s="9">
        <v>439</v>
      </c>
      <c r="S7449" s="9">
        <v>341</v>
      </c>
      <c r="T7449" s="9">
        <v>238</v>
      </c>
    </row>
    <row r="7450" spans="1:20" x14ac:dyDescent="0.35">
      <c r="A7450">
        <f t="shared" si="233"/>
        <v>7450</v>
      </c>
      <c r="B7450" s="3" t="s">
        <v>72</v>
      </c>
      <c r="C7450" s="3" t="s">
        <v>77</v>
      </c>
      <c r="D7450" s="3" t="s">
        <v>58</v>
      </c>
      <c r="E7450">
        <v>2028</v>
      </c>
      <c r="F7450" s="3" t="str">
        <f t="shared" si="232"/>
        <v>CGenDWRSHK2028</v>
      </c>
      <c r="G7450" s="9">
        <v>61</v>
      </c>
      <c r="H7450" s="9">
        <v>61</v>
      </c>
      <c r="I7450" s="9">
        <v>62</v>
      </c>
      <c r="J7450" s="9">
        <v>62</v>
      </c>
      <c r="K7450" s="9">
        <v>259</v>
      </c>
      <c r="L7450" s="9">
        <v>399</v>
      </c>
      <c r="M7450" s="9">
        <v>55</v>
      </c>
      <c r="N7450" s="9">
        <v>68</v>
      </c>
      <c r="O7450" s="9">
        <v>128</v>
      </c>
      <c r="P7450" s="9">
        <v>403</v>
      </c>
      <c r="Q7450" s="9">
        <v>440</v>
      </c>
      <c r="R7450" s="9">
        <v>439</v>
      </c>
      <c r="S7450" s="9">
        <v>438</v>
      </c>
      <c r="T7450" s="9">
        <v>181</v>
      </c>
    </row>
    <row r="7451" spans="1:20" x14ac:dyDescent="0.35">
      <c r="A7451">
        <f t="shared" si="233"/>
        <v>7451</v>
      </c>
      <c r="B7451" s="3" t="s">
        <v>72</v>
      </c>
      <c r="C7451" s="3" t="s">
        <v>77</v>
      </c>
      <c r="D7451" s="3" t="s">
        <v>58</v>
      </c>
      <c r="E7451">
        <v>2029</v>
      </c>
      <c r="F7451" s="3" t="str">
        <f t="shared" si="232"/>
        <v>CGenDWRSHK2029</v>
      </c>
      <c r="G7451" s="9">
        <v>62</v>
      </c>
      <c r="H7451" s="9">
        <v>62</v>
      </c>
      <c r="I7451" s="9">
        <v>63</v>
      </c>
      <c r="J7451" s="9">
        <v>120</v>
      </c>
      <c r="K7451" s="9">
        <v>66</v>
      </c>
      <c r="L7451" s="9">
        <v>67</v>
      </c>
      <c r="M7451" s="9">
        <v>278</v>
      </c>
      <c r="N7451" s="9">
        <v>324</v>
      </c>
      <c r="O7451" s="9">
        <v>396</v>
      </c>
      <c r="P7451" s="9">
        <v>268</v>
      </c>
      <c r="Q7451" s="9">
        <v>440</v>
      </c>
      <c r="R7451" s="9">
        <v>439</v>
      </c>
      <c r="S7451" s="9">
        <v>353</v>
      </c>
      <c r="T7451" s="9">
        <v>204</v>
      </c>
    </row>
    <row r="7452" spans="1:20" x14ac:dyDescent="0.35">
      <c r="A7452">
        <f t="shared" si="233"/>
        <v>7452</v>
      </c>
      <c r="B7452" s="3" t="s">
        <v>72</v>
      </c>
      <c r="C7452" s="3" t="s">
        <v>77</v>
      </c>
      <c r="D7452" s="3" t="s">
        <v>59</v>
      </c>
      <c r="E7452">
        <v>2020</v>
      </c>
      <c r="F7452" s="3" t="str">
        <f t="shared" si="232"/>
        <v>CGenLR.GRN2020</v>
      </c>
      <c r="G7452" s="9">
        <v>159</v>
      </c>
      <c r="H7452" s="9">
        <v>322</v>
      </c>
      <c r="I7452" s="9">
        <v>382</v>
      </c>
      <c r="J7452" s="9">
        <v>405</v>
      </c>
      <c r="K7452" s="9">
        <v>394</v>
      </c>
      <c r="L7452" s="9">
        <v>328</v>
      </c>
      <c r="M7452" s="9">
        <v>219</v>
      </c>
      <c r="N7452" s="9">
        <v>489</v>
      </c>
      <c r="O7452" s="9">
        <v>470</v>
      </c>
      <c r="P7452" s="9">
        <v>679</v>
      </c>
      <c r="Q7452" s="9">
        <v>382</v>
      </c>
      <c r="R7452" s="9">
        <v>147</v>
      </c>
      <c r="S7452" s="9">
        <v>191</v>
      </c>
      <c r="T7452" s="9">
        <v>199</v>
      </c>
    </row>
    <row r="7453" spans="1:20" x14ac:dyDescent="0.35">
      <c r="A7453">
        <f t="shared" si="233"/>
        <v>7453</v>
      </c>
      <c r="B7453" s="3" t="s">
        <v>72</v>
      </c>
      <c r="C7453" s="3" t="s">
        <v>77</v>
      </c>
      <c r="D7453" s="3" t="s">
        <v>59</v>
      </c>
      <c r="E7453">
        <v>2021</v>
      </c>
      <c r="F7453" s="3" t="str">
        <f t="shared" si="232"/>
        <v>CGenLR.GRN2021</v>
      </c>
      <c r="G7453" s="9">
        <v>185</v>
      </c>
      <c r="H7453" s="9">
        <v>198</v>
      </c>
      <c r="I7453" s="9">
        <v>356</v>
      </c>
      <c r="J7453" s="9">
        <v>602</v>
      </c>
      <c r="K7453" s="9">
        <v>609</v>
      </c>
      <c r="L7453" s="9">
        <v>686</v>
      </c>
      <c r="M7453" s="9">
        <v>329</v>
      </c>
      <c r="N7453" s="9">
        <v>678</v>
      </c>
      <c r="O7453" s="9">
        <v>675</v>
      </c>
      <c r="P7453" s="9">
        <v>678</v>
      </c>
      <c r="Q7453" s="9">
        <v>620</v>
      </c>
      <c r="R7453" s="9">
        <v>312</v>
      </c>
      <c r="S7453" s="9">
        <v>304</v>
      </c>
      <c r="T7453" s="9">
        <v>261</v>
      </c>
    </row>
    <row r="7454" spans="1:20" x14ac:dyDescent="0.35">
      <c r="A7454">
        <f t="shared" si="233"/>
        <v>7454</v>
      </c>
      <c r="B7454" s="3" t="s">
        <v>72</v>
      </c>
      <c r="C7454" s="3" t="s">
        <v>77</v>
      </c>
      <c r="D7454" s="3" t="s">
        <v>59</v>
      </c>
      <c r="E7454">
        <v>2022</v>
      </c>
      <c r="F7454" s="3" t="str">
        <f t="shared" si="232"/>
        <v>CGenLR.GRN2022</v>
      </c>
      <c r="G7454" s="9">
        <v>193</v>
      </c>
      <c r="H7454" s="9">
        <v>169</v>
      </c>
      <c r="I7454" s="9">
        <v>478</v>
      </c>
      <c r="J7454" s="9">
        <v>606</v>
      </c>
      <c r="K7454" s="9">
        <v>552</v>
      </c>
      <c r="L7454" s="9">
        <v>429</v>
      </c>
      <c r="M7454" s="9">
        <v>168</v>
      </c>
      <c r="N7454" s="9">
        <v>377</v>
      </c>
      <c r="O7454" s="9">
        <v>388</v>
      </c>
      <c r="P7454" s="9">
        <v>80</v>
      </c>
      <c r="Q7454" s="9">
        <v>116</v>
      </c>
      <c r="R7454" s="9">
        <v>82</v>
      </c>
      <c r="S7454" s="9">
        <v>142</v>
      </c>
      <c r="T7454" s="9">
        <v>166</v>
      </c>
    </row>
    <row r="7455" spans="1:20" x14ac:dyDescent="0.35">
      <c r="A7455">
        <f t="shared" si="233"/>
        <v>7455</v>
      </c>
      <c r="B7455" s="3" t="s">
        <v>72</v>
      </c>
      <c r="C7455" s="3" t="s">
        <v>77</v>
      </c>
      <c r="D7455" s="3" t="s">
        <v>59</v>
      </c>
      <c r="E7455">
        <v>2023</v>
      </c>
      <c r="F7455" s="3" t="str">
        <f t="shared" si="232"/>
        <v>CGenLR.GRN2023</v>
      </c>
      <c r="G7455" s="9">
        <v>127</v>
      </c>
      <c r="H7455" s="9">
        <v>148</v>
      </c>
      <c r="I7455" s="9">
        <v>171</v>
      </c>
      <c r="J7455" s="9">
        <v>287</v>
      </c>
      <c r="K7455" s="9">
        <v>264</v>
      </c>
      <c r="L7455" s="9">
        <v>208</v>
      </c>
      <c r="M7455" s="9">
        <v>218</v>
      </c>
      <c r="N7455" s="9">
        <v>267</v>
      </c>
      <c r="O7455" s="9">
        <v>184</v>
      </c>
      <c r="P7455" s="9">
        <v>567</v>
      </c>
      <c r="Q7455" s="9">
        <v>272</v>
      </c>
      <c r="R7455" s="9">
        <v>128</v>
      </c>
      <c r="S7455" s="9">
        <v>198</v>
      </c>
      <c r="T7455" s="9">
        <v>191</v>
      </c>
    </row>
    <row r="7456" spans="1:20" x14ac:dyDescent="0.35">
      <c r="A7456">
        <f t="shared" si="233"/>
        <v>7456</v>
      </c>
      <c r="B7456" s="3" t="s">
        <v>72</v>
      </c>
      <c r="C7456" s="3" t="s">
        <v>77</v>
      </c>
      <c r="D7456" s="3" t="s">
        <v>59</v>
      </c>
      <c r="E7456">
        <v>2024</v>
      </c>
      <c r="F7456" s="3" t="str">
        <f t="shared" si="232"/>
        <v>CGenLR.GRN2024</v>
      </c>
      <c r="G7456" s="9">
        <v>162</v>
      </c>
      <c r="H7456" s="9">
        <v>227</v>
      </c>
      <c r="I7456" s="9">
        <v>258</v>
      </c>
      <c r="J7456" s="9">
        <v>375</v>
      </c>
      <c r="K7456" s="9">
        <v>321</v>
      </c>
      <c r="L7456" s="9">
        <v>190</v>
      </c>
      <c r="M7456" s="9">
        <v>82</v>
      </c>
      <c r="N7456" s="9">
        <v>179</v>
      </c>
      <c r="O7456" s="9">
        <v>485</v>
      </c>
      <c r="P7456" s="9">
        <v>88</v>
      </c>
      <c r="Q7456" s="9">
        <v>146</v>
      </c>
      <c r="R7456" s="9">
        <v>113</v>
      </c>
      <c r="S7456" s="9">
        <v>161</v>
      </c>
      <c r="T7456" s="9">
        <v>166</v>
      </c>
    </row>
    <row r="7457" spans="1:20" x14ac:dyDescent="0.35">
      <c r="A7457">
        <f t="shared" si="233"/>
        <v>7457</v>
      </c>
      <c r="B7457" s="3" t="s">
        <v>72</v>
      </c>
      <c r="C7457" s="3" t="s">
        <v>77</v>
      </c>
      <c r="D7457" s="3" t="s">
        <v>59</v>
      </c>
      <c r="E7457">
        <v>2025</v>
      </c>
      <c r="F7457" s="3" t="str">
        <f t="shared" si="232"/>
        <v>CGenLR.GRN2025</v>
      </c>
      <c r="G7457" s="9">
        <v>141</v>
      </c>
      <c r="H7457" s="9">
        <v>150</v>
      </c>
      <c r="I7457" s="9">
        <v>163</v>
      </c>
      <c r="J7457" s="9">
        <v>482</v>
      </c>
      <c r="K7457" s="9">
        <v>348</v>
      </c>
      <c r="L7457" s="9">
        <v>468</v>
      </c>
      <c r="M7457" s="9">
        <v>232</v>
      </c>
      <c r="N7457" s="9">
        <v>321</v>
      </c>
      <c r="O7457" s="9">
        <v>272</v>
      </c>
      <c r="P7457" s="9">
        <v>158</v>
      </c>
      <c r="Q7457" s="9">
        <v>127</v>
      </c>
      <c r="R7457" s="9">
        <v>80</v>
      </c>
      <c r="S7457" s="9">
        <v>166</v>
      </c>
      <c r="T7457" s="9">
        <v>185</v>
      </c>
    </row>
    <row r="7458" spans="1:20" x14ac:dyDescent="0.35">
      <c r="A7458">
        <f t="shared" si="233"/>
        <v>7458</v>
      </c>
      <c r="B7458" s="3" t="s">
        <v>72</v>
      </c>
      <c r="C7458" s="3" t="s">
        <v>77</v>
      </c>
      <c r="D7458" s="3" t="s">
        <v>59</v>
      </c>
      <c r="E7458">
        <v>2026</v>
      </c>
      <c r="F7458" s="3" t="str">
        <f t="shared" si="232"/>
        <v>CGenLR.GRN2026</v>
      </c>
      <c r="G7458" s="9">
        <v>149</v>
      </c>
      <c r="H7458" s="9">
        <v>190</v>
      </c>
      <c r="I7458" s="9">
        <v>353</v>
      </c>
      <c r="J7458" s="9">
        <v>619</v>
      </c>
      <c r="K7458" s="9">
        <v>557</v>
      </c>
      <c r="L7458" s="9">
        <v>544</v>
      </c>
      <c r="M7458" s="9">
        <v>453</v>
      </c>
      <c r="N7458" s="9">
        <v>597</v>
      </c>
      <c r="O7458" s="9">
        <v>678</v>
      </c>
      <c r="P7458" s="9">
        <v>676</v>
      </c>
      <c r="Q7458" s="9">
        <v>340</v>
      </c>
      <c r="R7458" s="9">
        <v>182</v>
      </c>
      <c r="S7458" s="9">
        <v>201</v>
      </c>
      <c r="T7458" s="9">
        <v>200</v>
      </c>
    </row>
    <row r="7459" spans="1:20" x14ac:dyDescent="0.35">
      <c r="A7459">
        <f t="shared" si="233"/>
        <v>7459</v>
      </c>
      <c r="B7459" s="3" t="s">
        <v>72</v>
      </c>
      <c r="C7459" s="3" t="s">
        <v>77</v>
      </c>
      <c r="D7459" s="3" t="s">
        <v>59</v>
      </c>
      <c r="E7459">
        <v>2027</v>
      </c>
      <c r="F7459" s="3" t="str">
        <f t="shared" si="232"/>
        <v>CGenLR.GRN2027</v>
      </c>
      <c r="G7459" s="9">
        <v>168</v>
      </c>
      <c r="H7459" s="9">
        <v>141</v>
      </c>
      <c r="I7459" s="9">
        <v>240</v>
      </c>
      <c r="J7459" s="9">
        <v>265</v>
      </c>
      <c r="K7459" s="9">
        <v>289</v>
      </c>
      <c r="L7459" s="9">
        <v>143</v>
      </c>
      <c r="M7459" s="9">
        <v>82</v>
      </c>
      <c r="N7459" s="9">
        <v>573</v>
      </c>
      <c r="O7459" s="9">
        <v>322</v>
      </c>
      <c r="P7459" s="9">
        <v>222</v>
      </c>
      <c r="Q7459" s="9">
        <v>160</v>
      </c>
      <c r="R7459" s="9">
        <v>103</v>
      </c>
      <c r="S7459" s="9">
        <v>140</v>
      </c>
      <c r="T7459" s="9">
        <v>259</v>
      </c>
    </row>
    <row r="7460" spans="1:20" x14ac:dyDescent="0.35">
      <c r="A7460">
        <f t="shared" si="233"/>
        <v>7460</v>
      </c>
      <c r="B7460" s="3" t="s">
        <v>72</v>
      </c>
      <c r="C7460" s="3" t="s">
        <v>77</v>
      </c>
      <c r="D7460" s="3" t="s">
        <v>59</v>
      </c>
      <c r="E7460">
        <v>2028</v>
      </c>
      <c r="F7460" s="3" t="str">
        <f t="shared" si="232"/>
        <v>CGenLR.GRN2028</v>
      </c>
      <c r="G7460" s="9">
        <v>152</v>
      </c>
      <c r="H7460" s="9">
        <v>142</v>
      </c>
      <c r="I7460" s="9">
        <v>199</v>
      </c>
      <c r="J7460" s="9">
        <v>226</v>
      </c>
      <c r="K7460" s="9">
        <v>321</v>
      </c>
      <c r="L7460" s="9">
        <v>312</v>
      </c>
      <c r="M7460" s="9">
        <v>82</v>
      </c>
      <c r="N7460" s="9">
        <v>128</v>
      </c>
      <c r="O7460" s="9">
        <v>492</v>
      </c>
      <c r="P7460" s="9">
        <v>456</v>
      </c>
      <c r="Q7460" s="9">
        <v>215</v>
      </c>
      <c r="R7460" s="9">
        <v>124</v>
      </c>
      <c r="S7460" s="9">
        <v>187</v>
      </c>
      <c r="T7460" s="9">
        <v>185</v>
      </c>
    </row>
    <row r="7461" spans="1:20" x14ac:dyDescent="0.35">
      <c r="A7461">
        <f t="shared" si="233"/>
        <v>7461</v>
      </c>
      <c r="B7461" s="3" t="s">
        <v>72</v>
      </c>
      <c r="C7461" s="3" t="s">
        <v>77</v>
      </c>
      <c r="D7461" s="3" t="s">
        <v>59</v>
      </c>
      <c r="E7461">
        <v>2029</v>
      </c>
      <c r="F7461" s="3" t="str">
        <f t="shared" si="232"/>
        <v>CGenLR.GRN2029</v>
      </c>
      <c r="G7461" s="9">
        <v>249</v>
      </c>
      <c r="H7461" s="9">
        <v>196</v>
      </c>
      <c r="I7461" s="9">
        <v>334</v>
      </c>
      <c r="J7461" s="9">
        <v>359</v>
      </c>
      <c r="K7461" s="9">
        <v>354</v>
      </c>
      <c r="L7461" s="9">
        <v>409</v>
      </c>
      <c r="M7461" s="9">
        <v>374</v>
      </c>
      <c r="N7461" s="9">
        <v>221</v>
      </c>
      <c r="O7461" s="9">
        <v>549</v>
      </c>
      <c r="P7461" s="9">
        <v>221</v>
      </c>
      <c r="Q7461" s="9">
        <v>199</v>
      </c>
      <c r="R7461" s="9">
        <v>109</v>
      </c>
      <c r="S7461" s="9">
        <v>183</v>
      </c>
      <c r="T7461" s="9">
        <v>256</v>
      </c>
    </row>
    <row r="7462" spans="1:20" x14ac:dyDescent="0.35">
      <c r="A7462">
        <f t="shared" si="233"/>
        <v>7462</v>
      </c>
      <c r="B7462" s="3" t="s">
        <v>72</v>
      </c>
      <c r="C7462" s="3" t="s">
        <v>77</v>
      </c>
      <c r="D7462" s="3" t="s">
        <v>60</v>
      </c>
      <c r="E7462">
        <v>2020</v>
      </c>
      <c r="F7462" s="3" t="str">
        <f t="shared" si="232"/>
        <v>CGenL GOOS2020</v>
      </c>
      <c r="G7462" s="9">
        <v>169</v>
      </c>
      <c r="H7462" s="9">
        <v>331</v>
      </c>
      <c r="I7462" s="9">
        <v>389</v>
      </c>
      <c r="J7462" s="9">
        <v>412</v>
      </c>
      <c r="K7462" s="9">
        <v>397</v>
      </c>
      <c r="L7462" s="9">
        <v>329</v>
      </c>
      <c r="M7462" s="9">
        <v>178</v>
      </c>
      <c r="N7462" s="9">
        <v>413</v>
      </c>
      <c r="O7462" s="9">
        <v>394</v>
      </c>
      <c r="P7462" s="9">
        <v>643</v>
      </c>
      <c r="Q7462" s="9">
        <v>353</v>
      </c>
      <c r="R7462" s="9">
        <v>188</v>
      </c>
      <c r="S7462" s="9">
        <v>188</v>
      </c>
      <c r="T7462" s="9">
        <v>194</v>
      </c>
    </row>
    <row r="7463" spans="1:20" x14ac:dyDescent="0.35">
      <c r="A7463">
        <f t="shared" si="233"/>
        <v>7463</v>
      </c>
      <c r="B7463" s="3" t="s">
        <v>72</v>
      </c>
      <c r="C7463" s="3" t="s">
        <v>77</v>
      </c>
      <c r="D7463" s="3" t="s">
        <v>60</v>
      </c>
      <c r="E7463">
        <v>2021</v>
      </c>
      <c r="F7463" s="3" t="str">
        <f t="shared" si="232"/>
        <v>CGenL GOOS2021</v>
      </c>
      <c r="G7463" s="9">
        <v>198</v>
      </c>
      <c r="H7463" s="9">
        <v>204</v>
      </c>
      <c r="I7463" s="9">
        <v>362</v>
      </c>
      <c r="J7463" s="9">
        <v>612</v>
      </c>
      <c r="K7463" s="9">
        <v>619</v>
      </c>
      <c r="L7463" s="9">
        <v>685</v>
      </c>
      <c r="M7463" s="9">
        <v>276</v>
      </c>
      <c r="N7463" s="9">
        <v>608</v>
      </c>
      <c r="O7463" s="9">
        <v>674</v>
      </c>
      <c r="P7463" s="9">
        <v>674</v>
      </c>
      <c r="Q7463" s="9">
        <v>533</v>
      </c>
      <c r="R7463" s="9">
        <v>303</v>
      </c>
      <c r="S7463" s="9">
        <v>301</v>
      </c>
      <c r="T7463" s="9">
        <v>259</v>
      </c>
    </row>
    <row r="7464" spans="1:20" x14ac:dyDescent="0.35">
      <c r="A7464">
        <f t="shared" si="233"/>
        <v>7464</v>
      </c>
      <c r="B7464" s="3" t="s">
        <v>72</v>
      </c>
      <c r="C7464" s="3" t="s">
        <v>77</v>
      </c>
      <c r="D7464" s="3" t="s">
        <v>60</v>
      </c>
      <c r="E7464">
        <v>2022</v>
      </c>
      <c r="F7464" s="3" t="str">
        <f t="shared" si="232"/>
        <v>CGenL GOOS2022</v>
      </c>
      <c r="G7464" s="9">
        <v>205</v>
      </c>
      <c r="H7464" s="9">
        <v>174</v>
      </c>
      <c r="I7464" s="9">
        <v>484</v>
      </c>
      <c r="J7464" s="9">
        <v>614</v>
      </c>
      <c r="K7464" s="9">
        <v>562</v>
      </c>
      <c r="L7464" s="9">
        <v>427</v>
      </c>
      <c r="M7464" s="9">
        <v>133</v>
      </c>
      <c r="N7464" s="9">
        <v>310</v>
      </c>
      <c r="O7464" s="9">
        <v>323</v>
      </c>
      <c r="P7464" s="9">
        <v>80</v>
      </c>
      <c r="Q7464" s="9">
        <v>166</v>
      </c>
      <c r="R7464" s="9">
        <v>142</v>
      </c>
      <c r="S7464" s="9">
        <v>138</v>
      </c>
      <c r="T7464" s="9">
        <v>162</v>
      </c>
    </row>
    <row r="7465" spans="1:20" x14ac:dyDescent="0.35">
      <c r="A7465">
        <f t="shared" si="233"/>
        <v>7465</v>
      </c>
      <c r="B7465" s="3" t="s">
        <v>72</v>
      </c>
      <c r="C7465" s="3" t="s">
        <v>77</v>
      </c>
      <c r="D7465" s="3" t="s">
        <v>60</v>
      </c>
      <c r="E7465">
        <v>2023</v>
      </c>
      <c r="F7465" s="3" t="str">
        <f t="shared" si="232"/>
        <v>CGenL GOOS2023</v>
      </c>
      <c r="G7465" s="9">
        <v>135</v>
      </c>
      <c r="H7465" s="9">
        <v>152</v>
      </c>
      <c r="I7465" s="9">
        <v>173</v>
      </c>
      <c r="J7465" s="9">
        <v>291</v>
      </c>
      <c r="K7465" s="9">
        <v>267</v>
      </c>
      <c r="L7465" s="9">
        <v>205</v>
      </c>
      <c r="M7465" s="9">
        <v>180</v>
      </c>
      <c r="N7465" s="9">
        <v>213</v>
      </c>
      <c r="O7465" s="9">
        <v>138</v>
      </c>
      <c r="P7465" s="9">
        <v>482</v>
      </c>
      <c r="Q7465" s="9">
        <v>276</v>
      </c>
      <c r="R7465" s="9">
        <v>174</v>
      </c>
      <c r="S7465" s="9">
        <v>195</v>
      </c>
      <c r="T7465" s="9">
        <v>188</v>
      </c>
    </row>
    <row r="7466" spans="1:20" x14ac:dyDescent="0.35">
      <c r="A7466">
        <f t="shared" si="233"/>
        <v>7466</v>
      </c>
      <c r="B7466" s="3" t="s">
        <v>72</v>
      </c>
      <c r="C7466" s="3" t="s">
        <v>77</v>
      </c>
      <c r="D7466" s="3" t="s">
        <v>60</v>
      </c>
      <c r="E7466">
        <v>2024</v>
      </c>
      <c r="F7466" s="3" t="str">
        <f t="shared" si="232"/>
        <v>CGenL GOOS2024</v>
      </c>
      <c r="G7466" s="9">
        <v>173</v>
      </c>
      <c r="H7466" s="9">
        <v>234</v>
      </c>
      <c r="I7466" s="9">
        <v>261</v>
      </c>
      <c r="J7466" s="9">
        <v>381</v>
      </c>
      <c r="K7466" s="9">
        <v>325</v>
      </c>
      <c r="L7466" s="9">
        <v>189</v>
      </c>
      <c r="M7466" s="9">
        <v>82</v>
      </c>
      <c r="N7466" s="9">
        <v>132</v>
      </c>
      <c r="O7466" s="9">
        <v>412</v>
      </c>
      <c r="P7466" s="9">
        <v>80</v>
      </c>
      <c r="Q7466" s="9">
        <v>187</v>
      </c>
      <c r="R7466" s="9">
        <v>164</v>
      </c>
      <c r="S7466" s="9">
        <v>158</v>
      </c>
      <c r="T7466" s="9">
        <v>162</v>
      </c>
    </row>
    <row r="7467" spans="1:20" x14ac:dyDescent="0.35">
      <c r="A7467">
        <f t="shared" si="233"/>
        <v>7467</v>
      </c>
      <c r="B7467" s="3" t="s">
        <v>72</v>
      </c>
      <c r="C7467" s="3" t="s">
        <v>77</v>
      </c>
      <c r="D7467" s="3" t="s">
        <v>60</v>
      </c>
      <c r="E7467">
        <v>2025</v>
      </c>
      <c r="F7467" s="3" t="str">
        <f t="shared" si="232"/>
        <v>CGenL GOOS2025</v>
      </c>
      <c r="G7467" s="9">
        <v>150</v>
      </c>
      <c r="H7467" s="9">
        <v>155</v>
      </c>
      <c r="I7467" s="9">
        <v>164</v>
      </c>
      <c r="J7467" s="9">
        <v>489</v>
      </c>
      <c r="K7467" s="9">
        <v>353</v>
      </c>
      <c r="L7467" s="9">
        <v>462</v>
      </c>
      <c r="M7467" s="9">
        <v>191</v>
      </c>
      <c r="N7467" s="9">
        <v>259</v>
      </c>
      <c r="O7467" s="9">
        <v>218</v>
      </c>
      <c r="P7467" s="9">
        <v>137</v>
      </c>
      <c r="Q7467" s="9">
        <v>174</v>
      </c>
      <c r="R7467" s="9">
        <v>140</v>
      </c>
      <c r="S7467" s="9">
        <v>162</v>
      </c>
      <c r="T7467" s="9">
        <v>182</v>
      </c>
    </row>
    <row r="7468" spans="1:20" x14ac:dyDescent="0.35">
      <c r="A7468">
        <f t="shared" si="233"/>
        <v>7468</v>
      </c>
      <c r="B7468" s="3" t="s">
        <v>72</v>
      </c>
      <c r="C7468" s="3" t="s">
        <v>77</v>
      </c>
      <c r="D7468" s="3" t="s">
        <v>60</v>
      </c>
      <c r="E7468">
        <v>2026</v>
      </c>
      <c r="F7468" s="3" t="str">
        <f t="shared" si="232"/>
        <v>CGenL GOOS2026</v>
      </c>
      <c r="G7468" s="9">
        <v>158</v>
      </c>
      <c r="H7468" s="9">
        <v>196</v>
      </c>
      <c r="I7468" s="9">
        <v>358</v>
      </c>
      <c r="J7468" s="9">
        <v>629</v>
      </c>
      <c r="K7468" s="9">
        <v>565</v>
      </c>
      <c r="L7468" s="9">
        <v>541</v>
      </c>
      <c r="M7468" s="9">
        <v>392</v>
      </c>
      <c r="N7468" s="9">
        <v>517</v>
      </c>
      <c r="O7468" s="9">
        <v>609</v>
      </c>
      <c r="P7468" s="9">
        <v>674</v>
      </c>
      <c r="Q7468" s="9">
        <v>324</v>
      </c>
      <c r="R7468" s="9">
        <v>212</v>
      </c>
      <c r="S7468" s="9">
        <v>198</v>
      </c>
      <c r="T7468" s="9">
        <v>197</v>
      </c>
    </row>
    <row r="7469" spans="1:20" x14ac:dyDescent="0.35">
      <c r="A7469">
        <f t="shared" si="233"/>
        <v>7469</v>
      </c>
      <c r="B7469" s="3" t="s">
        <v>72</v>
      </c>
      <c r="C7469" s="3" t="s">
        <v>77</v>
      </c>
      <c r="D7469" s="3" t="s">
        <v>60</v>
      </c>
      <c r="E7469">
        <v>2027</v>
      </c>
      <c r="F7469" s="3" t="str">
        <f t="shared" si="232"/>
        <v>CGenL GOOS2027</v>
      </c>
      <c r="G7469" s="9">
        <v>178</v>
      </c>
      <c r="H7469" s="9">
        <v>145</v>
      </c>
      <c r="I7469" s="9">
        <v>242</v>
      </c>
      <c r="J7469" s="9">
        <v>269</v>
      </c>
      <c r="K7469" s="9">
        <v>294</v>
      </c>
      <c r="L7469" s="9">
        <v>107</v>
      </c>
      <c r="M7469" s="9">
        <v>82</v>
      </c>
      <c r="N7469" s="9">
        <v>489</v>
      </c>
      <c r="O7469" s="9">
        <v>262</v>
      </c>
      <c r="P7469" s="9">
        <v>191</v>
      </c>
      <c r="Q7469" s="9">
        <v>197</v>
      </c>
      <c r="R7469" s="9">
        <v>157</v>
      </c>
      <c r="S7469" s="9">
        <v>137</v>
      </c>
      <c r="T7469" s="9">
        <v>258</v>
      </c>
    </row>
    <row r="7470" spans="1:20" x14ac:dyDescent="0.35">
      <c r="A7470">
        <f t="shared" si="233"/>
        <v>7470</v>
      </c>
      <c r="B7470" s="3" t="s">
        <v>72</v>
      </c>
      <c r="C7470" s="3" t="s">
        <v>77</v>
      </c>
      <c r="D7470" s="3" t="s">
        <v>60</v>
      </c>
      <c r="E7470">
        <v>2028</v>
      </c>
      <c r="F7470" s="3" t="str">
        <f t="shared" si="232"/>
        <v>CGenL GOOS2028</v>
      </c>
      <c r="G7470" s="9">
        <v>162</v>
      </c>
      <c r="H7470" s="9">
        <v>147</v>
      </c>
      <c r="I7470" s="9">
        <v>201</v>
      </c>
      <c r="J7470" s="9">
        <v>230</v>
      </c>
      <c r="K7470" s="9">
        <v>326</v>
      </c>
      <c r="L7470" s="9">
        <v>311</v>
      </c>
      <c r="M7470" s="9">
        <v>82</v>
      </c>
      <c r="N7470" s="9">
        <v>85</v>
      </c>
      <c r="O7470" s="9">
        <v>417</v>
      </c>
      <c r="P7470" s="9">
        <v>388</v>
      </c>
      <c r="Q7470" s="9">
        <v>236</v>
      </c>
      <c r="R7470" s="9">
        <v>171</v>
      </c>
      <c r="S7470" s="9">
        <v>183</v>
      </c>
      <c r="T7470" s="9">
        <v>182</v>
      </c>
    </row>
    <row r="7471" spans="1:20" x14ac:dyDescent="0.35">
      <c r="A7471">
        <f t="shared" si="233"/>
        <v>7471</v>
      </c>
      <c r="B7471" s="3" t="s">
        <v>72</v>
      </c>
      <c r="C7471" s="3" t="s">
        <v>77</v>
      </c>
      <c r="D7471" s="3" t="s">
        <v>60</v>
      </c>
      <c r="E7471">
        <v>2029</v>
      </c>
      <c r="F7471" s="3" t="str">
        <f t="shared" si="232"/>
        <v>CGenL GOOS2029</v>
      </c>
      <c r="G7471" s="9">
        <v>263</v>
      </c>
      <c r="H7471" s="9">
        <v>204</v>
      </c>
      <c r="I7471" s="9">
        <v>338</v>
      </c>
      <c r="J7471" s="9">
        <v>365</v>
      </c>
      <c r="K7471" s="9">
        <v>359</v>
      </c>
      <c r="L7471" s="9">
        <v>405</v>
      </c>
      <c r="M7471" s="9">
        <v>319</v>
      </c>
      <c r="N7471" s="9">
        <v>171</v>
      </c>
      <c r="O7471" s="9">
        <v>473</v>
      </c>
      <c r="P7471" s="9">
        <v>188</v>
      </c>
      <c r="Q7471" s="9">
        <v>224</v>
      </c>
      <c r="R7471" s="9">
        <v>161</v>
      </c>
      <c r="S7471" s="9">
        <v>180</v>
      </c>
      <c r="T7471" s="9">
        <v>254</v>
      </c>
    </row>
    <row r="7472" spans="1:20" x14ac:dyDescent="0.35">
      <c r="A7472">
        <f t="shared" si="233"/>
        <v>7472</v>
      </c>
      <c r="B7472" s="3" t="s">
        <v>72</v>
      </c>
      <c r="C7472" s="3" t="s">
        <v>77</v>
      </c>
      <c r="D7472" s="3" t="s">
        <v>61</v>
      </c>
      <c r="E7472">
        <v>2020</v>
      </c>
      <c r="F7472" s="3" t="str">
        <f t="shared" si="232"/>
        <v>CGenLR MON2020</v>
      </c>
      <c r="G7472" s="9">
        <v>153</v>
      </c>
      <c r="H7472" s="9">
        <v>328</v>
      </c>
      <c r="I7472" s="9">
        <v>384</v>
      </c>
      <c r="J7472" s="9">
        <v>395</v>
      </c>
      <c r="K7472" s="9">
        <v>386</v>
      </c>
      <c r="L7472" s="9">
        <v>294</v>
      </c>
      <c r="M7472" s="9">
        <v>85</v>
      </c>
      <c r="N7472" s="9">
        <v>349</v>
      </c>
      <c r="O7472" s="9">
        <v>310</v>
      </c>
      <c r="P7472" s="9">
        <v>648</v>
      </c>
      <c r="Q7472" s="9">
        <v>386</v>
      </c>
      <c r="R7472" s="9">
        <v>131</v>
      </c>
      <c r="S7472" s="9">
        <v>170</v>
      </c>
      <c r="T7472" s="9">
        <v>172</v>
      </c>
    </row>
    <row r="7473" spans="1:20" x14ac:dyDescent="0.35">
      <c r="A7473">
        <f t="shared" si="233"/>
        <v>7473</v>
      </c>
      <c r="B7473" s="3" t="s">
        <v>72</v>
      </c>
      <c r="C7473" s="3" t="s">
        <v>77</v>
      </c>
      <c r="D7473" s="3" t="s">
        <v>61</v>
      </c>
      <c r="E7473">
        <v>2021</v>
      </c>
      <c r="F7473" s="3" t="str">
        <f t="shared" si="232"/>
        <v>CGenLR MON2021</v>
      </c>
      <c r="G7473" s="9">
        <v>179</v>
      </c>
      <c r="H7473" s="9">
        <v>184</v>
      </c>
      <c r="I7473" s="9">
        <v>355</v>
      </c>
      <c r="J7473" s="9">
        <v>616</v>
      </c>
      <c r="K7473" s="9">
        <v>617</v>
      </c>
      <c r="L7473" s="9">
        <v>671</v>
      </c>
      <c r="M7473" s="9">
        <v>188</v>
      </c>
      <c r="N7473" s="9">
        <v>547</v>
      </c>
      <c r="O7473" s="9">
        <v>646</v>
      </c>
      <c r="P7473" s="9">
        <v>681</v>
      </c>
      <c r="Q7473" s="9">
        <v>640</v>
      </c>
      <c r="R7473" s="9">
        <v>303</v>
      </c>
      <c r="S7473" s="9">
        <v>289</v>
      </c>
      <c r="T7473" s="9">
        <v>239</v>
      </c>
    </row>
    <row r="7474" spans="1:20" x14ac:dyDescent="0.35">
      <c r="A7474">
        <f t="shared" si="233"/>
        <v>7474</v>
      </c>
      <c r="B7474" s="3" t="s">
        <v>72</v>
      </c>
      <c r="C7474" s="3" t="s">
        <v>77</v>
      </c>
      <c r="D7474" s="3" t="s">
        <v>61</v>
      </c>
      <c r="E7474">
        <v>2022</v>
      </c>
      <c r="F7474" s="3" t="str">
        <f t="shared" si="232"/>
        <v>CGenLR MON2022</v>
      </c>
      <c r="G7474" s="9">
        <v>183</v>
      </c>
      <c r="H7474" s="9">
        <v>153</v>
      </c>
      <c r="I7474" s="9">
        <v>475</v>
      </c>
      <c r="J7474" s="9">
        <v>610</v>
      </c>
      <c r="K7474" s="9">
        <v>564</v>
      </c>
      <c r="L7474" s="9">
        <v>396</v>
      </c>
      <c r="M7474" s="9">
        <v>85</v>
      </c>
      <c r="N7474" s="9">
        <v>224</v>
      </c>
      <c r="O7474" s="9">
        <v>237</v>
      </c>
      <c r="P7474" s="9">
        <v>84</v>
      </c>
      <c r="Q7474" s="9">
        <v>100</v>
      </c>
      <c r="R7474" s="9">
        <v>84</v>
      </c>
      <c r="S7474" s="9">
        <v>121</v>
      </c>
      <c r="T7474" s="9">
        <v>145</v>
      </c>
    </row>
    <row r="7475" spans="1:20" x14ac:dyDescent="0.35">
      <c r="A7475">
        <f t="shared" si="233"/>
        <v>7475</v>
      </c>
      <c r="B7475" s="3" t="s">
        <v>72</v>
      </c>
      <c r="C7475" s="3" t="s">
        <v>77</v>
      </c>
      <c r="D7475" s="3" t="s">
        <v>61</v>
      </c>
      <c r="E7475">
        <v>2023</v>
      </c>
      <c r="F7475" s="3" t="str">
        <f t="shared" si="232"/>
        <v>CGenLR MON2023</v>
      </c>
      <c r="G7475" s="9">
        <v>120</v>
      </c>
      <c r="H7475" s="9">
        <v>139</v>
      </c>
      <c r="I7475" s="9">
        <v>159</v>
      </c>
      <c r="J7475" s="9">
        <v>283</v>
      </c>
      <c r="K7475" s="9">
        <v>255</v>
      </c>
      <c r="L7475" s="9">
        <v>166</v>
      </c>
      <c r="M7475" s="9">
        <v>89</v>
      </c>
      <c r="N7475" s="9">
        <v>125</v>
      </c>
      <c r="O7475" s="9">
        <v>84</v>
      </c>
      <c r="P7475" s="9">
        <v>476</v>
      </c>
      <c r="Q7475" s="9">
        <v>271</v>
      </c>
      <c r="R7475" s="9">
        <v>111</v>
      </c>
      <c r="S7475" s="9">
        <v>179</v>
      </c>
      <c r="T7475" s="9">
        <v>170</v>
      </c>
    </row>
    <row r="7476" spans="1:20" x14ac:dyDescent="0.35">
      <c r="A7476">
        <f t="shared" si="233"/>
        <v>7476</v>
      </c>
      <c r="B7476" s="3" t="s">
        <v>72</v>
      </c>
      <c r="C7476" s="3" t="s">
        <v>77</v>
      </c>
      <c r="D7476" s="3" t="s">
        <v>61</v>
      </c>
      <c r="E7476">
        <v>2024</v>
      </c>
      <c r="F7476" s="3" t="str">
        <f t="shared" si="232"/>
        <v>CGenLR MON2024</v>
      </c>
      <c r="G7476" s="9">
        <v>155</v>
      </c>
      <c r="H7476" s="9">
        <v>224</v>
      </c>
      <c r="I7476" s="9">
        <v>249</v>
      </c>
      <c r="J7476" s="9">
        <v>375</v>
      </c>
      <c r="K7476" s="9">
        <v>321</v>
      </c>
      <c r="L7476" s="9">
        <v>145</v>
      </c>
      <c r="M7476" s="9">
        <v>85</v>
      </c>
      <c r="N7476" s="9">
        <v>84</v>
      </c>
      <c r="O7476" s="9">
        <v>342</v>
      </c>
      <c r="P7476" s="9">
        <v>84</v>
      </c>
      <c r="Q7476" s="9">
        <v>135</v>
      </c>
      <c r="R7476" s="9">
        <v>97</v>
      </c>
      <c r="S7476" s="9">
        <v>142</v>
      </c>
      <c r="T7476" s="9">
        <v>146</v>
      </c>
    </row>
    <row r="7477" spans="1:20" x14ac:dyDescent="0.35">
      <c r="A7477">
        <f t="shared" si="233"/>
        <v>7477</v>
      </c>
      <c r="B7477" s="3" t="s">
        <v>72</v>
      </c>
      <c r="C7477" s="3" t="s">
        <v>77</v>
      </c>
      <c r="D7477" s="3" t="s">
        <v>61</v>
      </c>
      <c r="E7477">
        <v>2025</v>
      </c>
      <c r="F7477" s="3" t="str">
        <f t="shared" si="232"/>
        <v>CGenLR MON2025</v>
      </c>
      <c r="G7477" s="9">
        <v>133</v>
      </c>
      <c r="H7477" s="9">
        <v>139</v>
      </c>
      <c r="I7477" s="9">
        <v>149</v>
      </c>
      <c r="J7477" s="9">
        <v>491</v>
      </c>
      <c r="K7477" s="9">
        <v>347</v>
      </c>
      <c r="L7477" s="9">
        <v>430</v>
      </c>
      <c r="M7477" s="9">
        <v>94</v>
      </c>
      <c r="N7477" s="9">
        <v>172</v>
      </c>
      <c r="O7477" s="9">
        <v>122</v>
      </c>
      <c r="P7477" s="9">
        <v>84</v>
      </c>
      <c r="Q7477" s="9">
        <v>110</v>
      </c>
      <c r="R7477" s="9">
        <v>84</v>
      </c>
      <c r="S7477" s="9">
        <v>143</v>
      </c>
      <c r="T7477" s="9">
        <v>166</v>
      </c>
    </row>
    <row r="7478" spans="1:20" x14ac:dyDescent="0.35">
      <c r="A7478">
        <f t="shared" si="233"/>
        <v>7478</v>
      </c>
      <c r="B7478" s="3" t="s">
        <v>72</v>
      </c>
      <c r="C7478" s="3" t="s">
        <v>77</v>
      </c>
      <c r="D7478" s="3" t="s">
        <v>61</v>
      </c>
      <c r="E7478">
        <v>2026</v>
      </c>
      <c r="F7478" s="3" t="str">
        <f t="shared" si="232"/>
        <v>CGenLR MON2026</v>
      </c>
      <c r="G7478" s="9">
        <v>140</v>
      </c>
      <c r="H7478" s="9">
        <v>181</v>
      </c>
      <c r="I7478" s="9">
        <v>348</v>
      </c>
      <c r="J7478" s="9">
        <v>621</v>
      </c>
      <c r="K7478" s="9">
        <v>553</v>
      </c>
      <c r="L7478" s="9">
        <v>512</v>
      </c>
      <c r="M7478" s="9">
        <v>317</v>
      </c>
      <c r="N7478" s="9">
        <v>455</v>
      </c>
      <c r="O7478" s="9">
        <v>526</v>
      </c>
      <c r="P7478" s="9">
        <v>679</v>
      </c>
      <c r="Q7478" s="9">
        <v>339</v>
      </c>
      <c r="R7478" s="9">
        <v>165</v>
      </c>
      <c r="S7478" s="9">
        <v>178</v>
      </c>
      <c r="T7478" s="9">
        <v>176</v>
      </c>
    </row>
    <row r="7479" spans="1:20" x14ac:dyDescent="0.35">
      <c r="A7479">
        <f t="shared" si="233"/>
        <v>7479</v>
      </c>
      <c r="B7479" s="3" t="s">
        <v>72</v>
      </c>
      <c r="C7479" s="3" t="s">
        <v>77</v>
      </c>
      <c r="D7479" s="3" t="s">
        <v>61</v>
      </c>
      <c r="E7479">
        <v>2027</v>
      </c>
      <c r="F7479" s="3" t="str">
        <f t="shared" si="232"/>
        <v>CGenLR MON2027</v>
      </c>
      <c r="G7479" s="9">
        <v>158</v>
      </c>
      <c r="H7479" s="9">
        <v>127</v>
      </c>
      <c r="I7479" s="9">
        <v>225</v>
      </c>
      <c r="J7479" s="9">
        <v>253</v>
      </c>
      <c r="K7479" s="9">
        <v>278</v>
      </c>
      <c r="L7479" s="9">
        <v>151</v>
      </c>
      <c r="M7479" s="9">
        <v>85</v>
      </c>
      <c r="N7479" s="9">
        <v>428</v>
      </c>
      <c r="O7479" s="9">
        <v>178</v>
      </c>
      <c r="P7479" s="9">
        <v>128</v>
      </c>
      <c r="Q7479" s="9">
        <v>148</v>
      </c>
      <c r="R7479" s="9">
        <v>88</v>
      </c>
      <c r="S7479" s="9">
        <v>119</v>
      </c>
      <c r="T7479" s="9">
        <v>246</v>
      </c>
    </row>
    <row r="7480" spans="1:20" x14ac:dyDescent="0.35">
      <c r="A7480">
        <f t="shared" si="233"/>
        <v>7480</v>
      </c>
      <c r="B7480" s="3" t="s">
        <v>72</v>
      </c>
      <c r="C7480" s="3" t="s">
        <v>77</v>
      </c>
      <c r="D7480" s="3" t="s">
        <v>61</v>
      </c>
      <c r="E7480">
        <v>2028</v>
      </c>
      <c r="F7480" s="3" t="str">
        <f t="shared" si="232"/>
        <v>CGenLR MON2028</v>
      </c>
      <c r="G7480" s="9">
        <v>144</v>
      </c>
      <c r="H7480" s="9">
        <v>130</v>
      </c>
      <c r="I7480" s="9">
        <v>187</v>
      </c>
      <c r="J7480" s="9">
        <v>213</v>
      </c>
      <c r="K7480" s="9">
        <v>318</v>
      </c>
      <c r="L7480" s="9">
        <v>269</v>
      </c>
      <c r="M7480" s="9">
        <v>85</v>
      </c>
      <c r="N7480" s="9">
        <v>84</v>
      </c>
      <c r="O7480" s="9">
        <v>340</v>
      </c>
      <c r="P7480" s="9">
        <v>364</v>
      </c>
      <c r="Q7480" s="9">
        <v>208</v>
      </c>
      <c r="R7480" s="9">
        <v>106</v>
      </c>
      <c r="S7480" s="9">
        <v>165</v>
      </c>
      <c r="T7480" s="9">
        <v>163</v>
      </c>
    </row>
    <row r="7481" spans="1:20" x14ac:dyDescent="0.35">
      <c r="A7481">
        <f t="shared" si="233"/>
        <v>7481</v>
      </c>
      <c r="B7481" s="3" t="s">
        <v>72</v>
      </c>
      <c r="C7481" s="3" t="s">
        <v>77</v>
      </c>
      <c r="D7481" s="3" t="s">
        <v>61</v>
      </c>
      <c r="E7481">
        <v>2029</v>
      </c>
      <c r="F7481" s="3" t="str">
        <f t="shared" si="232"/>
        <v>CGenLR MON2029</v>
      </c>
      <c r="G7481" s="9">
        <v>243</v>
      </c>
      <c r="H7481" s="9">
        <v>184</v>
      </c>
      <c r="I7481" s="9">
        <v>323</v>
      </c>
      <c r="J7481" s="9">
        <v>351</v>
      </c>
      <c r="K7481" s="9">
        <v>350</v>
      </c>
      <c r="L7481" s="9">
        <v>369</v>
      </c>
      <c r="M7481" s="9">
        <v>237</v>
      </c>
      <c r="N7481" s="9">
        <v>84</v>
      </c>
      <c r="O7481" s="9">
        <v>406</v>
      </c>
      <c r="P7481" s="9">
        <v>116</v>
      </c>
      <c r="Q7481" s="9">
        <v>187</v>
      </c>
      <c r="R7481" s="9">
        <v>89</v>
      </c>
      <c r="S7481" s="9">
        <v>160</v>
      </c>
      <c r="T7481" s="9">
        <v>235</v>
      </c>
    </row>
    <row r="7482" spans="1:20" x14ac:dyDescent="0.35">
      <c r="A7482">
        <f t="shared" si="233"/>
        <v>7482</v>
      </c>
      <c r="B7482" s="3" t="s">
        <v>72</v>
      </c>
      <c r="C7482" s="3" t="s">
        <v>77</v>
      </c>
      <c r="D7482" s="3" t="s">
        <v>62</v>
      </c>
      <c r="E7482">
        <v>2020</v>
      </c>
      <c r="F7482" s="3" t="str">
        <f t="shared" si="232"/>
        <v>CGenICE H2020</v>
      </c>
      <c r="G7482" s="9">
        <v>145</v>
      </c>
      <c r="H7482" s="9">
        <v>308</v>
      </c>
      <c r="I7482" s="9">
        <v>365</v>
      </c>
      <c r="J7482" s="9">
        <v>373</v>
      </c>
      <c r="K7482" s="9">
        <v>362</v>
      </c>
      <c r="L7482" s="9">
        <v>264</v>
      </c>
      <c r="M7482" s="9">
        <v>79</v>
      </c>
      <c r="N7482" s="9">
        <v>210</v>
      </c>
      <c r="O7482" s="9">
        <v>178</v>
      </c>
      <c r="P7482" s="9">
        <v>457</v>
      </c>
      <c r="Q7482" s="9">
        <v>333</v>
      </c>
      <c r="R7482" s="9">
        <v>168</v>
      </c>
      <c r="S7482" s="9">
        <v>150</v>
      </c>
      <c r="T7482" s="9">
        <v>161</v>
      </c>
    </row>
    <row r="7483" spans="1:20" x14ac:dyDescent="0.35">
      <c r="A7483">
        <f t="shared" si="233"/>
        <v>7483</v>
      </c>
      <c r="B7483" s="3" t="s">
        <v>72</v>
      </c>
      <c r="C7483" s="3" t="s">
        <v>77</v>
      </c>
      <c r="D7483" s="3" t="s">
        <v>62</v>
      </c>
      <c r="E7483">
        <v>2021</v>
      </c>
      <c r="F7483" s="3" t="str">
        <f t="shared" si="232"/>
        <v>CGenICE H2021</v>
      </c>
      <c r="G7483" s="9">
        <v>171</v>
      </c>
      <c r="H7483" s="9">
        <v>174</v>
      </c>
      <c r="I7483" s="9">
        <v>336</v>
      </c>
      <c r="J7483" s="9">
        <v>527</v>
      </c>
      <c r="K7483" s="9">
        <v>572</v>
      </c>
      <c r="L7483" s="9">
        <v>596</v>
      </c>
      <c r="M7483" s="9">
        <v>79</v>
      </c>
      <c r="N7483" s="9">
        <v>375</v>
      </c>
      <c r="O7483" s="9">
        <v>461</v>
      </c>
      <c r="P7483" s="9">
        <v>487</v>
      </c>
      <c r="Q7483" s="9">
        <v>457</v>
      </c>
      <c r="R7483" s="9">
        <v>279</v>
      </c>
      <c r="S7483" s="9">
        <v>262</v>
      </c>
      <c r="T7483" s="9">
        <v>225</v>
      </c>
    </row>
    <row r="7484" spans="1:20" x14ac:dyDescent="0.35">
      <c r="A7484">
        <f t="shared" si="233"/>
        <v>7484</v>
      </c>
      <c r="B7484" s="3" t="s">
        <v>72</v>
      </c>
      <c r="C7484" s="3" t="s">
        <v>77</v>
      </c>
      <c r="D7484" s="3" t="s">
        <v>62</v>
      </c>
      <c r="E7484">
        <v>2022</v>
      </c>
      <c r="F7484" s="3" t="str">
        <f t="shared" si="232"/>
        <v>CGenICE H2022</v>
      </c>
      <c r="G7484" s="9">
        <v>174</v>
      </c>
      <c r="H7484" s="9">
        <v>146</v>
      </c>
      <c r="I7484" s="9">
        <v>444</v>
      </c>
      <c r="J7484" s="9">
        <v>527</v>
      </c>
      <c r="K7484" s="9">
        <v>524</v>
      </c>
      <c r="L7484" s="9">
        <v>353</v>
      </c>
      <c r="M7484" s="9">
        <v>79</v>
      </c>
      <c r="N7484" s="9">
        <v>106</v>
      </c>
      <c r="O7484" s="9">
        <v>121</v>
      </c>
      <c r="P7484" s="9">
        <v>79</v>
      </c>
      <c r="Q7484" s="9">
        <v>148</v>
      </c>
      <c r="R7484" s="9">
        <v>122</v>
      </c>
      <c r="S7484" s="9">
        <v>104</v>
      </c>
      <c r="T7484" s="9">
        <v>137</v>
      </c>
    </row>
    <row r="7485" spans="1:20" x14ac:dyDescent="0.35">
      <c r="A7485">
        <f t="shared" si="233"/>
        <v>7485</v>
      </c>
      <c r="B7485" s="3" t="s">
        <v>72</v>
      </c>
      <c r="C7485" s="3" t="s">
        <v>77</v>
      </c>
      <c r="D7485" s="3" t="s">
        <v>62</v>
      </c>
      <c r="E7485">
        <v>2023</v>
      </c>
      <c r="F7485" s="3" t="str">
        <f t="shared" si="232"/>
        <v>CGenICE H2023</v>
      </c>
      <c r="G7485" s="9">
        <v>115</v>
      </c>
      <c r="H7485" s="9">
        <v>132</v>
      </c>
      <c r="I7485" s="9">
        <v>152</v>
      </c>
      <c r="J7485" s="9">
        <v>268</v>
      </c>
      <c r="K7485" s="9">
        <v>241</v>
      </c>
      <c r="L7485" s="9">
        <v>143</v>
      </c>
      <c r="M7485" s="9">
        <v>78</v>
      </c>
      <c r="N7485" s="9">
        <v>77</v>
      </c>
      <c r="O7485" s="9">
        <v>78</v>
      </c>
      <c r="P7485" s="9">
        <v>322</v>
      </c>
      <c r="Q7485" s="9">
        <v>259</v>
      </c>
      <c r="R7485" s="9">
        <v>154</v>
      </c>
      <c r="S7485" s="9">
        <v>158</v>
      </c>
      <c r="T7485" s="9">
        <v>160</v>
      </c>
    </row>
    <row r="7486" spans="1:20" x14ac:dyDescent="0.35">
      <c r="A7486">
        <f t="shared" si="233"/>
        <v>7486</v>
      </c>
      <c r="B7486" s="3" t="s">
        <v>72</v>
      </c>
      <c r="C7486" s="3" t="s">
        <v>77</v>
      </c>
      <c r="D7486" s="3" t="s">
        <v>62</v>
      </c>
      <c r="E7486">
        <v>2024</v>
      </c>
      <c r="F7486" s="3" t="str">
        <f t="shared" si="232"/>
        <v>CGenICE H2024</v>
      </c>
      <c r="G7486" s="9">
        <v>148</v>
      </c>
      <c r="H7486" s="9">
        <v>213</v>
      </c>
      <c r="I7486" s="9">
        <v>237</v>
      </c>
      <c r="J7486" s="9">
        <v>354</v>
      </c>
      <c r="K7486" s="9">
        <v>303</v>
      </c>
      <c r="L7486" s="9">
        <v>126</v>
      </c>
      <c r="M7486" s="9">
        <v>81</v>
      </c>
      <c r="N7486" s="9">
        <v>78</v>
      </c>
      <c r="O7486" s="9">
        <v>208</v>
      </c>
      <c r="P7486" s="9">
        <v>79</v>
      </c>
      <c r="Q7486" s="9">
        <v>171</v>
      </c>
      <c r="R7486" s="9">
        <v>146</v>
      </c>
      <c r="S7486" s="9">
        <v>124</v>
      </c>
      <c r="T7486" s="9">
        <v>137</v>
      </c>
    </row>
    <row r="7487" spans="1:20" x14ac:dyDescent="0.35">
      <c r="A7487">
        <f t="shared" si="233"/>
        <v>7487</v>
      </c>
      <c r="B7487" s="3" t="s">
        <v>72</v>
      </c>
      <c r="C7487" s="3" t="s">
        <v>77</v>
      </c>
      <c r="D7487" s="3" t="s">
        <v>62</v>
      </c>
      <c r="E7487">
        <v>2025</v>
      </c>
      <c r="F7487" s="3" t="str">
        <f t="shared" si="232"/>
        <v>CGenICE H2025</v>
      </c>
      <c r="G7487" s="9">
        <v>127</v>
      </c>
      <c r="H7487" s="9">
        <v>133</v>
      </c>
      <c r="I7487" s="9">
        <v>143</v>
      </c>
      <c r="J7487" s="9">
        <v>458</v>
      </c>
      <c r="K7487" s="9">
        <v>327</v>
      </c>
      <c r="L7487" s="9">
        <v>379</v>
      </c>
      <c r="M7487" s="9">
        <v>78</v>
      </c>
      <c r="N7487" s="9">
        <v>77</v>
      </c>
      <c r="O7487" s="9">
        <v>77</v>
      </c>
      <c r="P7487" s="9">
        <v>79</v>
      </c>
      <c r="Q7487" s="9">
        <v>154</v>
      </c>
      <c r="R7487" s="9">
        <v>114</v>
      </c>
      <c r="S7487" s="9">
        <v>124</v>
      </c>
      <c r="T7487" s="9">
        <v>157</v>
      </c>
    </row>
    <row r="7488" spans="1:20" x14ac:dyDescent="0.35">
      <c r="A7488">
        <f t="shared" si="233"/>
        <v>7488</v>
      </c>
      <c r="B7488" s="3" t="s">
        <v>72</v>
      </c>
      <c r="C7488" s="3" t="s">
        <v>77</v>
      </c>
      <c r="D7488" s="3" t="s">
        <v>62</v>
      </c>
      <c r="E7488">
        <v>2026</v>
      </c>
      <c r="F7488" s="3" t="str">
        <f t="shared" si="232"/>
        <v>CGenICE H2026</v>
      </c>
      <c r="G7488" s="9">
        <v>133</v>
      </c>
      <c r="H7488" s="9">
        <v>172</v>
      </c>
      <c r="I7488" s="9">
        <v>330</v>
      </c>
      <c r="J7488" s="9">
        <v>527</v>
      </c>
      <c r="K7488" s="9">
        <v>512</v>
      </c>
      <c r="L7488" s="9">
        <v>456</v>
      </c>
      <c r="M7488" s="9">
        <v>189</v>
      </c>
      <c r="N7488" s="9">
        <v>301</v>
      </c>
      <c r="O7488" s="9">
        <v>359</v>
      </c>
      <c r="P7488" s="9">
        <v>534</v>
      </c>
      <c r="Q7488" s="9">
        <v>304</v>
      </c>
      <c r="R7488" s="9">
        <v>189</v>
      </c>
      <c r="S7488" s="9">
        <v>158</v>
      </c>
      <c r="T7488" s="9">
        <v>166</v>
      </c>
    </row>
    <row r="7489" spans="1:20" x14ac:dyDescent="0.35">
      <c r="A7489">
        <f t="shared" si="233"/>
        <v>7489</v>
      </c>
      <c r="B7489" s="3" t="s">
        <v>72</v>
      </c>
      <c r="C7489" s="3" t="s">
        <v>77</v>
      </c>
      <c r="D7489" s="3" t="s">
        <v>62</v>
      </c>
      <c r="E7489">
        <v>2027</v>
      </c>
      <c r="F7489" s="3" t="str">
        <f t="shared" si="232"/>
        <v>CGenICE H2027</v>
      </c>
      <c r="G7489" s="9">
        <v>150</v>
      </c>
      <c r="H7489" s="9">
        <v>122</v>
      </c>
      <c r="I7489" s="9">
        <v>214</v>
      </c>
      <c r="J7489" s="9">
        <v>239</v>
      </c>
      <c r="K7489" s="9">
        <v>264</v>
      </c>
      <c r="L7489" s="9">
        <v>132</v>
      </c>
      <c r="M7489" s="9">
        <v>80</v>
      </c>
      <c r="N7489" s="9">
        <v>274</v>
      </c>
      <c r="O7489" s="9">
        <v>77</v>
      </c>
      <c r="P7489" s="9">
        <v>78</v>
      </c>
      <c r="Q7489" s="9">
        <v>179</v>
      </c>
      <c r="R7489" s="9">
        <v>139</v>
      </c>
      <c r="S7489" s="9">
        <v>102</v>
      </c>
      <c r="T7489" s="9">
        <v>232</v>
      </c>
    </row>
    <row r="7490" spans="1:20" x14ac:dyDescent="0.35">
      <c r="A7490">
        <f t="shared" si="233"/>
        <v>7490</v>
      </c>
      <c r="B7490" s="3" t="s">
        <v>72</v>
      </c>
      <c r="C7490" s="3" t="s">
        <v>77</v>
      </c>
      <c r="D7490" s="3" t="s">
        <v>62</v>
      </c>
      <c r="E7490">
        <v>2028</v>
      </c>
      <c r="F7490" s="3" t="str">
        <f t="shared" ref="F7490:F7553" si="234">_xlfn.CONCAT(B7490,C7490,D7490,E7490)</f>
        <v>CGenICE H2028</v>
      </c>
      <c r="G7490" s="9">
        <v>138</v>
      </c>
      <c r="H7490" s="9">
        <v>124</v>
      </c>
      <c r="I7490" s="9">
        <v>178</v>
      </c>
      <c r="J7490" s="9">
        <v>202</v>
      </c>
      <c r="K7490" s="9">
        <v>301</v>
      </c>
      <c r="L7490" s="9">
        <v>240</v>
      </c>
      <c r="M7490" s="9">
        <v>81</v>
      </c>
      <c r="N7490" s="9">
        <v>78</v>
      </c>
      <c r="O7490" s="9">
        <v>204</v>
      </c>
      <c r="P7490" s="9">
        <v>239</v>
      </c>
      <c r="Q7490" s="9">
        <v>219</v>
      </c>
      <c r="R7490" s="9">
        <v>151</v>
      </c>
      <c r="S7490" s="9">
        <v>145</v>
      </c>
      <c r="T7490" s="9">
        <v>153</v>
      </c>
    </row>
    <row r="7491" spans="1:20" x14ac:dyDescent="0.35">
      <c r="A7491">
        <f t="shared" ref="A7491:A7554" si="235">A7490+1</f>
        <v>7491</v>
      </c>
      <c r="B7491" s="3" t="s">
        <v>72</v>
      </c>
      <c r="C7491" s="3" t="s">
        <v>77</v>
      </c>
      <c r="D7491" s="3" t="s">
        <v>62</v>
      </c>
      <c r="E7491">
        <v>2029</v>
      </c>
      <c r="F7491" s="3" t="str">
        <f t="shared" si="234"/>
        <v>CGenICE H2029</v>
      </c>
      <c r="G7491" s="9">
        <v>229</v>
      </c>
      <c r="H7491" s="9">
        <v>176</v>
      </c>
      <c r="I7491" s="9">
        <v>306</v>
      </c>
      <c r="J7491" s="9">
        <v>332</v>
      </c>
      <c r="K7491" s="9">
        <v>330</v>
      </c>
      <c r="L7491" s="9">
        <v>327</v>
      </c>
      <c r="M7491" s="9">
        <v>123</v>
      </c>
      <c r="N7491" s="9">
        <v>77</v>
      </c>
      <c r="O7491" s="9">
        <v>262</v>
      </c>
      <c r="P7491" s="9">
        <v>78</v>
      </c>
      <c r="Q7491" s="9">
        <v>205</v>
      </c>
      <c r="R7491" s="9">
        <v>140</v>
      </c>
      <c r="S7491" s="9">
        <v>141</v>
      </c>
      <c r="T7491" s="9">
        <v>222</v>
      </c>
    </row>
    <row r="7492" spans="1:20" x14ac:dyDescent="0.35">
      <c r="A7492">
        <f t="shared" si="235"/>
        <v>7492</v>
      </c>
      <c r="B7492" s="3" t="s">
        <v>72</v>
      </c>
      <c r="C7492" s="3" t="s">
        <v>77</v>
      </c>
      <c r="D7492" s="3" t="s">
        <v>63</v>
      </c>
      <c r="E7492">
        <v>2020</v>
      </c>
      <c r="F7492" s="3" t="str">
        <f t="shared" si="234"/>
        <v>CGenMCNARY2020</v>
      </c>
      <c r="G7492" s="9">
        <v>474</v>
      </c>
      <c r="H7492" s="9">
        <v>755</v>
      </c>
      <c r="I7492" s="9">
        <v>800</v>
      </c>
      <c r="J7492" s="9">
        <v>834</v>
      </c>
      <c r="K7492" s="9">
        <v>834</v>
      </c>
      <c r="L7492" s="9">
        <v>570</v>
      </c>
      <c r="M7492" s="9">
        <v>261</v>
      </c>
      <c r="N7492" s="9">
        <v>337</v>
      </c>
      <c r="O7492" s="9">
        <v>338</v>
      </c>
      <c r="P7492" s="9">
        <v>618</v>
      </c>
      <c r="Q7492" s="9">
        <v>475</v>
      </c>
      <c r="R7492" s="9">
        <v>339</v>
      </c>
      <c r="S7492" s="9">
        <v>515</v>
      </c>
      <c r="T7492" s="9">
        <v>490</v>
      </c>
    </row>
    <row r="7493" spans="1:20" x14ac:dyDescent="0.35">
      <c r="A7493">
        <f t="shared" si="235"/>
        <v>7493</v>
      </c>
      <c r="B7493" s="3" t="s">
        <v>72</v>
      </c>
      <c r="C7493" s="3" t="s">
        <v>77</v>
      </c>
      <c r="D7493" s="3" t="s">
        <v>63</v>
      </c>
      <c r="E7493">
        <v>2021</v>
      </c>
      <c r="F7493" s="3" t="str">
        <f t="shared" si="234"/>
        <v>CGenMCNARY2021</v>
      </c>
      <c r="G7493" s="9">
        <v>564</v>
      </c>
      <c r="H7493" s="9">
        <v>711</v>
      </c>
      <c r="I7493" s="9">
        <v>800</v>
      </c>
      <c r="J7493" s="9">
        <v>834</v>
      </c>
      <c r="K7493" s="9">
        <v>834</v>
      </c>
      <c r="L7493" s="9">
        <v>823</v>
      </c>
      <c r="M7493" s="9">
        <v>257</v>
      </c>
      <c r="N7493" s="9">
        <v>506</v>
      </c>
      <c r="O7493" s="9">
        <v>671</v>
      </c>
      <c r="P7493" s="9">
        <v>571</v>
      </c>
      <c r="Q7493" s="9">
        <v>675</v>
      </c>
      <c r="R7493" s="9">
        <v>502</v>
      </c>
      <c r="S7493" s="9">
        <v>665</v>
      </c>
      <c r="T7493" s="9">
        <v>597</v>
      </c>
    </row>
    <row r="7494" spans="1:20" x14ac:dyDescent="0.35">
      <c r="A7494">
        <f t="shared" si="235"/>
        <v>7494</v>
      </c>
      <c r="B7494" s="3" t="s">
        <v>72</v>
      </c>
      <c r="C7494" s="3" t="s">
        <v>77</v>
      </c>
      <c r="D7494" s="3" t="s">
        <v>63</v>
      </c>
      <c r="E7494">
        <v>2022</v>
      </c>
      <c r="F7494" s="3" t="str">
        <f t="shared" si="234"/>
        <v>CGenMCNARY2022</v>
      </c>
      <c r="G7494" s="9">
        <v>556</v>
      </c>
      <c r="H7494" s="9">
        <v>706</v>
      </c>
      <c r="I7494" s="9">
        <v>800</v>
      </c>
      <c r="J7494" s="9">
        <v>834</v>
      </c>
      <c r="K7494" s="9">
        <v>833</v>
      </c>
      <c r="L7494" s="9">
        <v>823</v>
      </c>
      <c r="M7494" s="9">
        <v>263</v>
      </c>
      <c r="N7494" s="9">
        <v>260</v>
      </c>
      <c r="O7494" s="9">
        <v>257</v>
      </c>
      <c r="P7494" s="9">
        <v>300</v>
      </c>
      <c r="Q7494" s="9">
        <v>272</v>
      </c>
      <c r="R7494" s="9">
        <v>272</v>
      </c>
      <c r="S7494" s="9">
        <v>455</v>
      </c>
      <c r="T7494" s="9">
        <v>354</v>
      </c>
    </row>
    <row r="7495" spans="1:20" x14ac:dyDescent="0.35">
      <c r="A7495">
        <f t="shared" si="235"/>
        <v>7495</v>
      </c>
      <c r="B7495" s="3" t="s">
        <v>72</v>
      </c>
      <c r="C7495" s="3" t="s">
        <v>77</v>
      </c>
      <c r="D7495" s="3" t="s">
        <v>63</v>
      </c>
      <c r="E7495">
        <v>2023</v>
      </c>
      <c r="F7495" s="3" t="str">
        <f t="shared" si="234"/>
        <v>CGenMCNARY2023</v>
      </c>
      <c r="G7495" s="9">
        <v>422</v>
      </c>
      <c r="H7495" s="9">
        <v>635</v>
      </c>
      <c r="I7495" s="9">
        <v>649</v>
      </c>
      <c r="J7495" s="9">
        <v>834</v>
      </c>
      <c r="K7495" s="9">
        <v>834</v>
      </c>
      <c r="L7495" s="9">
        <v>553</v>
      </c>
      <c r="M7495" s="9">
        <v>258</v>
      </c>
      <c r="N7495" s="9">
        <v>258</v>
      </c>
      <c r="O7495" s="9">
        <v>262</v>
      </c>
      <c r="P7495" s="9">
        <v>388</v>
      </c>
      <c r="Q7495" s="9">
        <v>423</v>
      </c>
      <c r="R7495" s="9">
        <v>379</v>
      </c>
      <c r="S7495" s="9">
        <v>562</v>
      </c>
      <c r="T7495" s="9">
        <v>537</v>
      </c>
    </row>
    <row r="7496" spans="1:20" x14ac:dyDescent="0.35">
      <c r="A7496">
        <f t="shared" si="235"/>
        <v>7496</v>
      </c>
      <c r="B7496" s="3" t="s">
        <v>72</v>
      </c>
      <c r="C7496" s="3" t="s">
        <v>77</v>
      </c>
      <c r="D7496" s="3" t="s">
        <v>63</v>
      </c>
      <c r="E7496">
        <v>2024</v>
      </c>
      <c r="F7496" s="3" t="str">
        <f t="shared" si="234"/>
        <v>CGenMCNARY2024</v>
      </c>
      <c r="G7496" s="9">
        <v>564</v>
      </c>
      <c r="H7496" s="9">
        <v>755</v>
      </c>
      <c r="I7496" s="9">
        <v>800</v>
      </c>
      <c r="J7496" s="9">
        <v>834</v>
      </c>
      <c r="K7496" s="9">
        <v>834</v>
      </c>
      <c r="L7496" s="9">
        <v>447</v>
      </c>
      <c r="M7496" s="9">
        <v>267</v>
      </c>
      <c r="N7496" s="9">
        <v>264</v>
      </c>
      <c r="O7496" s="9">
        <v>258</v>
      </c>
      <c r="P7496" s="9">
        <v>266</v>
      </c>
      <c r="Q7496" s="9">
        <v>271</v>
      </c>
      <c r="R7496" s="9">
        <v>271</v>
      </c>
      <c r="S7496" s="9">
        <v>464</v>
      </c>
      <c r="T7496" s="9">
        <v>400</v>
      </c>
    </row>
    <row r="7497" spans="1:20" x14ac:dyDescent="0.35">
      <c r="A7497">
        <f t="shared" si="235"/>
        <v>7497</v>
      </c>
      <c r="B7497" s="3" t="s">
        <v>72</v>
      </c>
      <c r="C7497" s="3" t="s">
        <v>77</v>
      </c>
      <c r="D7497" s="3" t="s">
        <v>63</v>
      </c>
      <c r="E7497">
        <v>2025</v>
      </c>
      <c r="F7497" s="3" t="str">
        <f t="shared" si="234"/>
        <v>CGenMCNARY2025</v>
      </c>
      <c r="G7497" s="9">
        <v>438</v>
      </c>
      <c r="H7497" s="9">
        <v>592</v>
      </c>
      <c r="I7497" s="9">
        <v>583</v>
      </c>
      <c r="J7497" s="9">
        <v>834</v>
      </c>
      <c r="K7497" s="9">
        <v>834</v>
      </c>
      <c r="L7497" s="9">
        <v>823</v>
      </c>
      <c r="M7497" s="9">
        <v>262</v>
      </c>
      <c r="N7497" s="9">
        <v>261</v>
      </c>
      <c r="O7497" s="9">
        <v>275</v>
      </c>
      <c r="P7497" s="9">
        <v>291</v>
      </c>
      <c r="Q7497" s="9">
        <v>273</v>
      </c>
      <c r="R7497" s="9">
        <v>271</v>
      </c>
      <c r="S7497" s="9">
        <v>468</v>
      </c>
      <c r="T7497" s="9">
        <v>404</v>
      </c>
    </row>
    <row r="7498" spans="1:20" x14ac:dyDescent="0.35">
      <c r="A7498">
        <f t="shared" si="235"/>
        <v>7498</v>
      </c>
      <c r="B7498" s="3" t="s">
        <v>72</v>
      </c>
      <c r="C7498" s="3" t="s">
        <v>77</v>
      </c>
      <c r="D7498" s="3" t="s">
        <v>63</v>
      </c>
      <c r="E7498">
        <v>2026</v>
      </c>
      <c r="F7498" s="3" t="str">
        <f t="shared" si="234"/>
        <v>CGenMCNARY2026</v>
      </c>
      <c r="G7498" s="9">
        <v>467</v>
      </c>
      <c r="H7498" s="9">
        <v>755</v>
      </c>
      <c r="I7498" s="9">
        <v>800</v>
      </c>
      <c r="J7498" s="9">
        <v>833</v>
      </c>
      <c r="K7498" s="9">
        <v>834</v>
      </c>
      <c r="L7498" s="9">
        <v>823</v>
      </c>
      <c r="M7498" s="9">
        <v>378</v>
      </c>
      <c r="N7498" s="9">
        <v>597</v>
      </c>
      <c r="O7498" s="9">
        <v>537</v>
      </c>
      <c r="P7498" s="9">
        <v>619</v>
      </c>
      <c r="Q7498" s="9">
        <v>309</v>
      </c>
      <c r="R7498" s="9">
        <v>271</v>
      </c>
      <c r="S7498" s="9">
        <v>470</v>
      </c>
      <c r="T7498" s="9">
        <v>425</v>
      </c>
    </row>
    <row r="7499" spans="1:20" x14ac:dyDescent="0.35">
      <c r="A7499">
        <f t="shared" si="235"/>
        <v>7499</v>
      </c>
      <c r="B7499" s="3" t="s">
        <v>72</v>
      </c>
      <c r="C7499" s="3" t="s">
        <v>77</v>
      </c>
      <c r="D7499" s="3" t="s">
        <v>63</v>
      </c>
      <c r="E7499">
        <v>2027</v>
      </c>
      <c r="F7499" s="3" t="str">
        <f t="shared" si="234"/>
        <v>CGenMCNARY2027</v>
      </c>
      <c r="G7499" s="9">
        <v>443</v>
      </c>
      <c r="H7499" s="9">
        <v>576</v>
      </c>
      <c r="I7499" s="9">
        <v>542</v>
      </c>
      <c r="J7499" s="9">
        <v>675</v>
      </c>
      <c r="K7499" s="9">
        <v>772</v>
      </c>
      <c r="L7499" s="9">
        <v>323</v>
      </c>
      <c r="M7499" s="9">
        <v>266</v>
      </c>
      <c r="N7499" s="9">
        <v>258</v>
      </c>
      <c r="O7499" s="9">
        <v>259</v>
      </c>
      <c r="P7499" s="9">
        <v>265</v>
      </c>
      <c r="Q7499" s="9">
        <v>272</v>
      </c>
      <c r="R7499" s="9">
        <v>272</v>
      </c>
      <c r="S7499" s="9">
        <v>427</v>
      </c>
      <c r="T7499" s="9">
        <v>492</v>
      </c>
    </row>
    <row r="7500" spans="1:20" x14ac:dyDescent="0.35">
      <c r="A7500">
        <f t="shared" si="235"/>
        <v>7500</v>
      </c>
      <c r="B7500" s="3" t="s">
        <v>72</v>
      </c>
      <c r="C7500" s="3" t="s">
        <v>77</v>
      </c>
      <c r="D7500" s="3" t="s">
        <v>63</v>
      </c>
      <c r="E7500">
        <v>2028</v>
      </c>
      <c r="F7500" s="3" t="str">
        <f t="shared" si="234"/>
        <v>CGenMCNARY2028</v>
      </c>
      <c r="G7500" s="9">
        <v>430</v>
      </c>
      <c r="H7500" s="9">
        <v>575</v>
      </c>
      <c r="I7500" s="9">
        <v>611</v>
      </c>
      <c r="J7500" s="9">
        <v>658</v>
      </c>
      <c r="K7500" s="9">
        <v>625</v>
      </c>
      <c r="L7500" s="9">
        <v>390</v>
      </c>
      <c r="M7500" s="9">
        <v>268</v>
      </c>
      <c r="N7500" s="9">
        <v>269</v>
      </c>
      <c r="O7500" s="9">
        <v>258</v>
      </c>
      <c r="P7500" s="9">
        <v>264</v>
      </c>
      <c r="Q7500" s="9">
        <v>273</v>
      </c>
      <c r="R7500" s="9">
        <v>271</v>
      </c>
      <c r="S7500" s="9">
        <v>487</v>
      </c>
      <c r="T7500" s="9">
        <v>344</v>
      </c>
    </row>
    <row r="7501" spans="1:20" x14ac:dyDescent="0.35">
      <c r="A7501">
        <f t="shared" si="235"/>
        <v>7501</v>
      </c>
      <c r="B7501" s="3" t="s">
        <v>72</v>
      </c>
      <c r="C7501" s="3" t="s">
        <v>77</v>
      </c>
      <c r="D7501" s="3" t="s">
        <v>63</v>
      </c>
      <c r="E7501">
        <v>2029</v>
      </c>
      <c r="F7501" s="3" t="str">
        <f t="shared" si="234"/>
        <v>CGenMCNARY2029</v>
      </c>
      <c r="G7501" s="9">
        <v>467</v>
      </c>
      <c r="H7501" s="9">
        <v>557</v>
      </c>
      <c r="I7501" s="9">
        <v>592</v>
      </c>
      <c r="J7501" s="9">
        <v>767</v>
      </c>
      <c r="K7501" s="9">
        <v>739</v>
      </c>
      <c r="L7501" s="9">
        <v>497</v>
      </c>
      <c r="M7501" s="9">
        <v>256</v>
      </c>
      <c r="N7501" s="9">
        <v>259</v>
      </c>
      <c r="O7501" s="9">
        <v>379</v>
      </c>
      <c r="P7501" s="9">
        <v>263</v>
      </c>
      <c r="Q7501" s="9">
        <v>305</v>
      </c>
      <c r="R7501" s="9">
        <v>271</v>
      </c>
      <c r="S7501" s="9">
        <v>463</v>
      </c>
      <c r="T7501" s="9">
        <v>458</v>
      </c>
    </row>
    <row r="7502" spans="1:20" x14ac:dyDescent="0.35">
      <c r="A7502">
        <f t="shared" si="235"/>
        <v>7502</v>
      </c>
      <c r="B7502" s="3" t="s">
        <v>72</v>
      </c>
      <c r="C7502" s="3" t="s">
        <v>77</v>
      </c>
      <c r="D7502" s="3" t="s">
        <v>64</v>
      </c>
      <c r="E7502">
        <v>2020</v>
      </c>
      <c r="F7502" s="3" t="str">
        <f t="shared" si="234"/>
        <v>CGenJ DAY2020</v>
      </c>
      <c r="G7502" s="9">
        <v>705</v>
      </c>
      <c r="H7502" s="9">
        <v>1664</v>
      </c>
      <c r="I7502" s="9">
        <v>1800</v>
      </c>
      <c r="J7502" s="9">
        <v>1425</v>
      </c>
      <c r="K7502" s="9">
        <v>1502</v>
      </c>
      <c r="L7502" s="9">
        <v>1026</v>
      </c>
      <c r="M7502" s="9">
        <v>395</v>
      </c>
      <c r="N7502" s="9">
        <v>1005</v>
      </c>
      <c r="O7502" s="9">
        <v>981</v>
      </c>
      <c r="P7502" s="9">
        <v>1665</v>
      </c>
      <c r="Q7502" s="9">
        <v>1100</v>
      </c>
      <c r="R7502" s="9">
        <v>778</v>
      </c>
      <c r="S7502" s="9">
        <v>760</v>
      </c>
      <c r="T7502" s="9">
        <v>717</v>
      </c>
    </row>
    <row r="7503" spans="1:20" x14ac:dyDescent="0.35">
      <c r="A7503">
        <f t="shared" si="235"/>
        <v>7503</v>
      </c>
      <c r="B7503" s="3" t="s">
        <v>72</v>
      </c>
      <c r="C7503" s="3" t="s">
        <v>77</v>
      </c>
      <c r="D7503" s="3" t="s">
        <v>64</v>
      </c>
      <c r="E7503">
        <v>2021</v>
      </c>
      <c r="F7503" s="3" t="str">
        <f t="shared" si="234"/>
        <v>CGenJ DAY2021</v>
      </c>
      <c r="G7503" s="9">
        <v>865</v>
      </c>
      <c r="H7503" s="9">
        <v>1111</v>
      </c>
      <c r="I7503" s="9">
        <v>1423</v>
      </c>
      <c r="J7503" s="9">
        <v>2003</v>
      </c>
      <c r="K7503" s="9">
        <v>1941</v>
      </c>
      <c r="L7503" s="9">
        <v>1935</v>
      </c>
      <c r="M7503" s="9">
        <v>739</v>
      </c>
      <c r="N7503" s="9">
        <v>1292</v>
      </c>
      <c r="O7503" s="9">
        <v>1822</v>
      </c>
      <c r="P7503" s="9">
        <v>1348</v>
      </c>
      <c r="Q7503" s="9">
        <v>1712</v>
      </c>
      <c r="R7503" s="9">
        <v>1146</v>
      </c>
      <c r="S7503" s="9">
        <v>1220</v>
      </c>
      <c r="T7503" s="9">
        <v>942</v>
      </c>
    </row>
    <row r="7504" spans="1:20" x14ac:dyDescent="0.35">
      <c r="A7504">
        <f t="shared" si="235"/>
        <v>7504</v>
      </c>
      <c r="B7504" s="3" t="s">
        <v>72</v>
      </c>
      <c r="C7504" s="3" t="s">
        <v>77</v>
      </c>
      <c r="D7504" s="3" t="s">
        <v>64</v>
      </c>
      <c r="E7504">
        <v>2022</v>
      </c>
      <c r="F7504" s="3" t="str">
        <f t="shared" si="234"/>
        <v>CGenJ DAY2022</v>
      </c>
      <c r="G7504" s="9">
        <v>828</v>
      </c>
      <c r="H7504" s="9">
        <v>1106</v>
      </c>
      <c r="I7504" s="9">
        <v>1553</v>
      </c>
      <c r="J7504" s="9">
        <v>2046</v>
      </c>
      <c r="K7504" s="9">
        <v>2111</v>
      </c>
      <c r="L7504" s="9">
        <v>1591</v>
      </c>
      <c r="M7504" s="9">
        <v>385</v>
      </c>
      <c r="N7504" s="9">
        <v>574</v>
      </c>
      <c r="O7504" s="9">
        <v>808</v>
      </c>
      <c r="P7504" s="9">
        <v>905</v>
      </c>
      <c r="Q7504" s="9">
        <v>580</v>
      </c>
      <c r="R7504" s="9">
        <v>565</v>
      </c>
      <c r="S7504" s="9">
        <v>666</v>
      </c>
      <c r="T7504" s="9">
        <v>525</v>
      </c>
    </row>
    <row r="7505" spans="1:20" x14ac:dyDescent="0.35">
      <c r="A7505">
        <f t="shared" si="235"/>
        <v>7505</v>
      </c>
      <c r="B7505" s="3" t="s">
        <v>72</v>
      </c>
      <c r="C7505" s="3" t="s">
        <v>77</v>
      </c>
      <c r="D7505" s="3" t="s">
        <v>64</v>
      </c>
      <c r="E7505">
        <v>2023</v>
      </c>
      <c r="F7505" s="3" t="str">
        <f t="shared" si="234"/>
        <v>CGenJ DAY2023</v>
      </c>
      <c r="G7505" s="9">
        <v>627</v>
      </c>
      <c r="H7505" s="9">
        <v>989</v>
      </c>
      <c r="I7505" s="9">
        <v>1018</v>
      </c>
      <c r="J7505" s="9">
        <v>1507</v>
      </c>
      <c r="K7505" s="9">
        <v>1660</v>
      </c>
      <c r="L7505" s="9">
        <v>1001</v>
      </c>
      <c r="M7505" s="9">
        <v>658</v>
      </c>
      <c r="N7505" s="9">
        <v>773</v>
      </c>
      <c r="O7505" s="9">
        <v>467</v>
      </c>
      <c r="P7505" s="9">
        <v>1074</v>
      </c>
      <c r="Q7505" s="9">
        <v>975</v>
      </c>
      <c r="R7505" s="9">
        <v>869</v>
      </c>
      <c r="S7505" s="9">
        <v>831</v>
      </c>
      <c r="T7505" s="9">
        <v>787</v>
      </c>
    </row>
    <row r="7506" spans="1:20" x14ac:dyDescent="0.35">
      <c r="A7506">
        <f t="shared" si="235"/>
        <v>7506</v>
      </c>
      <c r="B7506" s="3" t="s">
        <v>72</v>
      </c>
      <c r="C7506" s="3" t="s">
        <v>77</v>
      </c>
      <c r="D7506" s="3" t="s">
        <v>64</v>
      </c>
      <c r="E7506">
        <v>2024</v>
      </c>
      <c r="F7506" s="3" t="str">
        <f t="shared" si="234"/>
        <v>CGenJ DAY2024</v>
      </c>
      <c r="G7506" s="9">
        <v>944</v>
      </c>
      <c r="H7506" s="9">
        <v>1557</v>
      </c>
      <c r="I7506" s="9">
        <v>1355</v>
      </c>
      <c r="J7506" s="9">
        <v>1631</v>
      </c>
      <c r="K7506" s="9">
        <v>1517</v>
      </c>
      <c r="L7506" s="9">
        <v>831</v>
      </c>
      <c r="M7506" s="9">
        <v>388</v>
      </c>
      <c r="N7506" s="9">
        <v>378</v>
      </c>
      <c r="O7506" s="9">
        <v>700</v>
      </c>
      <c r="P7506" s="9">
        <v>509</v>
      </c>
      <c r="Q7506" s="9">
        <v>592</v>
      </c>
      <c r="R7506" s="9">
        <v>597</v>
      </c>
      <c r="S7506" s="9">
        <v>689</v>
      </c>
      <c r="T7506" s="9">
        <v>586</v>
      </c>
    </row>
    <row r="7507" spans="1:20" x14ac:dyDescent="0.35">
      <c r="A7507">
        <f t="shared" si="235"/>
        <v>7507</v>
      </c>
      <c r="B7507" s="3" t="s">
        <v>72</v>
      </c>
      <c r="C7507" s="3" t="s">
        <v>77</v>
      </c>
      <c r="D7507" s="3" t="s">
        <v>64</v>
      </c>
      <c r="E7507">
        <v>2025</v>
      </c>
      <c r="F7507" s="3" t="str">
        <f t="shared" si="234"/>
        <v>CGenJ DAY2025</v>
      </c>
      <c r="G7507" s="9">
        <v>657</v>
      </c>
      <c r="H7507" s="9">
        <v>924</v>
      </c>
      <c r="I7507" s="9">
        <v>910</v>
      </c>
      <c r="J7507" s="9">
        <v>1711</v>
      </c>
      <c r="K7507" s="9">
        <v>1878</v>
      </c>
      <c r="L7507" s="9">
        <v>1456</v>
      </c>
      <c r="M7507" s="9">
        <v>385</v>
      </c>
      <c r="N7507" s="9">
        <v>538</v>
      </c>
      <c r="O7507" s="9">
        <v>866</v>
      </c>
      <c r="P7507" s="9">
        <v>883</v>
      </c>
      <c r="Q7507" s="9">
        <v>636</v>
      </c>
      <c r="R7507" s="9">
        <v>573</v>
      </c>
      <c r="S7507" s="9">
        <v>689</v>
      </c>
      <c r="T7507" s="9">
        <v>598</v>
      </c>
    </row>
    <row r="7508" spans="1:20" x14ac:dyDescent="0.35">
      <c r="A7508">
        <f t="shared" si="235"/>
        <v>7508</v>
      </c>
      <c r="B7508" s="3" t="s">
        <v>72</v>
      </c>
      <c r="C7508" s="3" t="s">
        <v>77</v>
      </c>
      <c r="D7508" s="3" t="s">
        <v>64</v>
      </c>
      <c r="E7508">
        <v>2026</v>
      </c>
      <c r="F7508" s="3" t="str">
        <f t="shared" si="234"/>
        <v>CGenJ DAY2026</v>
      </c>
      <c r="G7508" s="9">
        <v>695</v>
      </c>
      <c r="H7508" s="9">
        <v>1454</v>
      </c>
      <c r="I7508" s="9">
        <v>1911</v>
      </c>
      <c r="J7508" s="9">
        <v>2111</v>
      </c>
      <c r="K7508" s="9">
        <v>2111</v>
      </c>
      <c r="L7508" s="9">
        <v>1763</v>
      </c>
      <c r="M7508" s="9">
        <v>1125</v>
      </c>
      <c r="N7508" s="9">
        <v>1403</v>
      </c>
      <c r="O7508" s="9">
        <v>1305</v>
      </c>
      <c r="P7508" s="9">
        <v>1497</v>
      </c>
      <c r="Q7508" s="9">
        <v>728</v>
      </c>
      <c r="R7508" s="9">
        <v>596</v>
      </c>
      <c r="S7508" s="9">
        <v>688</v>
      </c>
      <c r="T7508" s="9">
        <v>627</v>
      </c>
    </row>
    <row r="7509" spans="1:20" x14ac:dyDescent="0.35">
      <c r="A7509">
        <f t="shared" si="235"/>
        <v>7509</v>
      </c>
      <c r="B7509" s="3" t="s">
        <v>72</v>
      </c>
      <c r="C7509" s="3" t="s">
        <v>77</v>
      </c>
      <c r="D7509" s="3" t="s">
        <v>64</v>
      </c>
      <c r="E7509">
        <v>2027</v>
      </c>
      <c r="F7509" s="3" t="str">
        <f t="shared" si="234"/>
        <v>CGenJ DAY2027</v>
      </c>
      <c r="G7509" s="9">
        <v>655</v>
      </c>
      <c r="H7509" s="9">
        <v>902</v>
      </c>
      <c r="I7509" s="9">
        <v>858</v>
      </c>
      <c r="J7509" s="9">
        <v>1043</v>
      </c>
      <c r="K7509" s="9">
        <v>1189</v>
      </c>
      <c r="L7509" s="9">
        <v>594</v>
      </c>
      <c r="M7509" s="9">
        <v>388</v>
      </c>
      <c r="N7509" s="9">
        <v>694</v>
      </c>
      <c r="O7509" s="9">
        <v>679</v>
      </c>
      <c r="P7509" s="9">
        <v>588</v>
      </c>
      <c r="Q7509" s="9">
        <v>572</v>
      </c>
      <c r="R7509" s="9">
        <v>567</v>
      </c>
      <c r="S7509" s="9">
        <v>626</v>
      </c>
      <c r="T7509" s="9">
        <v>732</v>
      </c>
    </row>
    <row r="7510" spans="1:20" x14ac:dyDescent="0.35">
      <c r="A7510">
        <f t="shared" si="235"/>
        <v>7510</v>
      </c>
      <c r="B7510" s="3" t="s">
        <v>72</v>
      </c>
      <c r="C7510" s="3" t="s">
        <v>77</v>
      </c>
      <c r="D7510" s="3" t="s">
        <v>64</v>
      </c>
      <c r="E7510">
        <v>2028</v>
      </c>
      <c r="F7510" s="3" t="str">
        <f t="shared" si="234"/>
        <v>CGenJ DAY2028</v>
      </c>
      <c r="G7510" s="9">
        <v>641</v>
      </c>
      <c r="H7510" s="9">
        <v>901</v>
      </c>
      <c r="I7510" s="9">
        <v>961</v>
      </c>
      <c r="J7510" s="9">
        <v>1018</v>
      </c>
      <c r="K7510" s="9">
        <v>980</v>
      </c>
      <c r="L7510" s="9">
        <v>731</v>
      </c>
      <c r="M7510" s="9">
        <v>389</v>
      </c>
      <c r="N7510" s="9">
        <v>382</v>
      </c>
      <c r="O7510" s="9">
        <v>720</v>
      </c>
      <c r="P7510" s="9">
        <v>833</v>
      </c>
      <c r="Q7510" s="9">
        <v>488</v>
      </c>
      <c r="R7510" s="9">
        <v>578</v>
      </c>
      <c r="S7510" s="9">
        <v>712</v>
      </c>
      <c r="T7510" s="9">
        <v>508</v>
      </c>
    </row>
    <row r="7511" spans="1:20" x14ac:dyDescent="0.35">
      <c r="A7511">
        <f t="shared" si="235"/>
        <v>7511</v>
      </c>
      <c r="B7511" s="3" t="s">
        <v>72</v>
      </c>
      <c r="C7511" s="3" t="s">
        <v>77</v>
      </c>
      <c r="D7511" s="3" t="s">
        <v>64</v>
      </c>
      <c r="E7511">
        <v>2029</v>
      </c>
      <c r="F7511" s="3" t="str">
        <f t="shared" si="234"/>
        <v>CGenJ DAY2029</v>
      </c>
      <c r="G7511" s="9">
        <v>699</v>
      </c>
      <c r="H7511" s="9">
        <v>874</v>
      </c>
      <c r="I7511" s="9">
        <v>933</v>
      </c>
      <c r="J7511" s="9">
        <v>1195</v>
      </c>
      <c r="K7511" s="9">
        <v>1154</v>
      </c>
      <c r="L7511" s="9">
        <v>924</v>
      </c>
      <c r="M7511" s="9">
        <v>806</v>
      </c>
      <c r="N7511" s="9">
        <v>669</v>
      </c>
      <c r="O7511" s="9">
        <v>1092</v>
      </c>
      <c r="P7511" s="9">
        <v>736</v>
      </c>
      <c r="Q7511" s="9">
        <v>703</v>
      </c>
      <c r="R7511" s="9">
        <v>594</v>
      </c>
      <c r="S7511" s="9">
        <v>682</v>
      </c>
      <c r="T7511" s="9">
        <v>675</v>
      </c>
    </row>
    <row r="7512" spans="1:20" x14ac:dyDescent="0.35">
      <c r="A7512">
        <f t="shared" si="235"/>
        <v>7512</v>
      </c>
      <c r="B7512" s="3" t="s">
        <v>72</v>
      </c>
      <c r="C7512" s="3" t="s">
        <v>77</v>
      </c>
      <c r="D7512" s="3" t="s">
        <v>65</v>
      </c>
      <c r="E7512">
        <v>2020</v>
      </c>
      <c r="F7512" s="3" t="str">
        <f t="shared" si="234"/>
        <v>CGenRND B2020</v>
      </c>
      <c r="G7512" s="9">
        <v>93</v>
      </c>
      <c r="H7512" s="9">
        <v>154</v>
      </c>
      <c r="I7512" s="9">
        <v>159</v>
      </c>
      <c r="J7512" s="9">
        <v>137</v>
      </c>
      <c r="K7512" s="9">
        <v>129</v>
      </c>
      <c r="L7512" s="9">
        <v>138</v>
      </c>
      <c r="M7512" s="9">
        <v>171</v>
      </c>
      <c r="N7512" s="9">
        <v>176</v>
      </c>
      <c r="O7512" s="9">
        <v>181</v>
      </c>
      <c r="P7512" s="9">
        <v>186</v>
      </c>
      <c r="Q7512" s="9">
        <v>155</v>
      </c>
      <c r="R7512" s="9">
        <v>121</v>
      </c>
      <c r="S7512" s="9">
        <v>117</v>
      </c>
      <c r="T7512" s="9">
        <v>107</v>
      </c>
    </row>
    <row r="7513" spans="1:20" x14ac:dyDescent="0.35">
      <c r="A7513">
        <f t="shared" si="235"/>
        <v>7513</v>
      </c>
      <c r="B7513" s="3" t="s">
        <v>72</v>
      </c>
      <c r="C7513" s="3" t="s">
        <v>77</v>
      </c>
      <c r="D7513" s="3" t="s">
        <v>65</v>
      </c>
      <c r="E7513">
        <v>2021</v>
      </c>
      <c r="F7513" s="3" t="str">
        <f t="shared" si="234"/>
        <v>CGenRND B2021</v>
      </c>
      <c r="G7513" s="9">
        <v>117</v>
      </c>
      <c r="H7513" s="9">
        <v>143</v>
      </c>
      <c r="I7513" s="9">
        <v>169</v>
      </c>
      <c r="J7513" s="9">
        <v>269</v>
      </c>
      <c r="K7513" s="9">
        <v>208</v>
      </c>
      <c r="L7513" s="9">
        <v>215</v>
      </c>
      <c r="M7513" s="9">
        <v>201</v>
      </c>
      <c r="N7513" s="9">
        <v>192</v>
      </c>
      <c r="O7513" s="9">
        <v>183</v>
      </c>
      <c r="P7513" s="9">
        <v>157</v>
      </c>
      <c r="Q7513" s="9">
        <v>148</v>
      </c>
      <c r="R7513" s="9">
        <v>120</v>
      </c>
      <c r="S7513" s="9">
        <v>116</v>
      </c>
      <c r="T7513" s="9">
        <v>98</v>
      </c>
    </row>
    <row r="7514" spans="1:20" x14ac:dyDescent="0.35">
      <c r="A7514">
        <f t="shared" si="235"/>
        <v>7514</v>
      </c>
      <c r="B7514" s="3" t="s">
        <v>72</v>
      </c>
      <c r="C7514" s="3" t="s">
        <v>77</v>
      </c>
      <c r="D7514" s="3" t="s">
        <v>65</v>
      </c>
      <c r="E7514">
        <v>2022</v>
      </c>
      <c r="F7514" s="3" t="str">
        <f t="shared" si="234"/>
        <v>CGenRND B2022</v>
      </c>
      <c r="G7514" s="9">
        <v>108</v>
      </c>
      <c r="H7514" s="9">
        <v>110</v>
      </c>
      <c r="I7514" s="9">
        <v>137</v>
      </c>
      <c r="J7514" s="9">
        <v>160</v>
      </c>
      <c r="K7514" s="9">
        <v>143</v>
      </c>
      <c r="L7514" s="9">
        <v>125</v>
      </c>
      <c r="M7514" s="9">
        <v>125</v>
      </c>
      <c r="N7514" s="9">
        <v>130</v>
      </c>
      <c r="O7514" s="9">
        <v>106</v>
      </c>
      <c r="P7514" s="9">
        <v>99</v>
      </c>
      <c r="Q7514" s="9">
        <v>94</v>
      </c>
      <c r="R7514" s="9">
        <v>88</v>
      </c>
      <c r="S7514" s="9">
        <v>85</v>
      </c>
      <c r="T7514" s="9">
        <v>92</v>
      </c>
    </row>
    <row r="7515" spans="1:20" x14ac:dyDescent="0.35">
      <c r="A7515">
        <f t="shared" si="235"/>
        <v>7515</v>
      </c>
      <c r="B7515" s="3" t="s">
        <v>72</v>
      </c>
      <c r="C7515" s="3" t="s">
        <v>77</v>
      </c>
      <c r="D7515" s="3" t="s">
        <v>65</v>
      </c>
      <c r="E7515">
        <v>2023</v>
      </c>
      <c r="F7515" s="3" t="str">
        <f t="shared" si="234"/>
        <v>CGenRND B2023</v>
      </c>
      <c r="G7515" s="9">
        <v>92</v>
      </c>
      <c r="H7515" s="9">
        <v>97</v>
      </c>
      <c r="I7515" s="9">
        <v>88</v>
      </c>
      <c r="J7515" s="9">
        <v>115</v>
      </c>
      <c r="K7515" s="9">
        <v>115</v>
      </c>
      <c r="L7515" s="9">
        <v>122</v>
      </c>
      <c r="M7515" s="9">
        <v>143</v>
      </c>
      <c r="N7515" s="9">
        <v>148</v>
      </c>
      <c r="O7515" s="9">
        <v>131</v>
      </c>
      <c r="P7515" s="9">
        <v>175</v>
      </c>
      <c r="Q7515" s="9">
        <v>145</v>
      </c>
      <c r="R7515" s="9">
        <v>109</v>
      </c>
      <c r="S7515" s="9">
        <v>105</v>
      </c>
      <c r="T7515" s="9">
        <v>96</v>
      </c>
    </row>
    <row r="7516" spans="1:20" x14ac:dyDescent="0.35">
      <c r="A7516">
        <f t="shared" si="235"/>
        <v>7516</v>
      </c>
      <c r="B7516" s="3" t="s">
        <v>72</v>
      </c>
      <c r="C7516" s="3" t="s">
        <v>77</v>
      </c>
      <c r="D7516" s="3" t="s">
        <v>65</v>
      </c>
      <c r="E7516">
        <v>2024</v>
      </c>
      <c r="F7516" s="3" t="str">
        <f t="shared" si="234"/>
        <v>CGenRND B2024</v>
      </c>
      <c r="G7516" s="9">
        <v>98</v>
      </c>
      <c r="H7516" s="9">
        <v>145</v>
      </c>
      <c r="I7516" s="9">
        <v>133</v>
      </c>
      <c r="J7516" s="9">
        <v>144</v>
      </c>
      <c r="K7516" s="9">
        <v>120</v>
      </c>
      <c r="L7516" s="9">
        <v>105</v>
      </c>
      <c r="M7516" s="9">
        <v>112</v>
      </c>
      <c r="N7516" s="9">
        <v>117</v>
      </c>
      <c r="O7516" s="9">
        <v>93</v>
      </c>
      <c r="P7516" s="9">
        <v>91</v>
      </c>
      <c r="Q7516" s="9">
        <v>94</v>
      </c>
      <c r="R7516" s="9">
        <v>88</v>
      </c>
      <c r="S7516" s="9">
        <v>84</v>
      </c>
      <c r="T7516" s="9">
        <v>92</v>
      </c>
    </row>
    <row r="7517" spans="1:20" x14ac:dyDescent="0.35">
      <c r="A7517">
        <f t="shared" si="235"/>
        <v>7517</v>
      </c>
      <c r="B7517" s="3" t="s">
        <v>72</v>
      </c>
      <c r="C7517" s="3" t="s">
        <v>77</v>
      </c>
      <c r="D7517" s="3" t="s">
        <v>65</v>
      </c>
      <c r="E7517">
        <v>2025</v>
      </c>
      <c r="F7517" s="3" t="str">
        <f t="shared" si="234"/>
        <v>CGenRND B2025</v>
      </c>
      <c r="G7517" s="9">
        <v>92</v>
      </c>
      <c r="H7517" s="9">
        <v>90</v>
      </c>
      <c r="I7517" s="9">
        <v>78</v>
      </c>
      <c r="J7517" s="9">
        <v>112</v>
      </c>
      <c r="K7517" s="9">
        <v>99</v>
      </c>
      <c r="L7517" s="9">
        <v>94</v>
      </c>
      <c r="M7517" s="9">
        <v>112</v>
      </c>
      <c r="N7517" s="9">
        <v>117</v>
      </c>
      <c r="O7517" s="9">
        <v>86</v>
      </c>
      <c r="P7517" s="9">
        <v>102</v>
      </c>
      <c r="Q7517" s="9">
        <v>94</v>
      </c>
      <c r="R7517" s="9">
        <v>89</v>
      </c>
      <c r="S7517" s="9">
        <v>85</v>
      </c>
      <c r="T7517" s="9">
        <v>92</v>
      </c>
    </row>
    <row r="7518" spans="1:20" x14ac:dyDescent="0.35">
      <c r="A7518">
        <f t="shared" si="235"/>
        <v>7518</v>
      </c>
      <c r="B7518" s="3" t="s">
        <v>72</v>
      </c>
      <c r="C7518" s="3" t="s">
        <v>77</v>
      </c>
      <c r="D7518" s="3" t="s">
        <v>65</v>
      </c>
      <c r="E7518">
        <v>2026</v>
      </c>
      <c r="F7518" s="3" t="str">
        <f t="shared" si="234"/>
        <v>CGenRND B2026</v>
      </c>
      <c r="G7518" s="9">
        <v>96</v>
      </c>
      <c r="H7518" s="9">
        <v>121</v>
      </c>
      <c r="I7518" s="9">
        <v>194</v>
      </c>
      <c r="J7518" s="9">
        <v>247</v>
      </c>
      <c r="K7518" s="9">
        <v>200</v>
      </c>
      <c r="L7518" s="9">
        <v>209</v>
      </c>
      <c r="M7518" s="9">
        <v>201</v>
      </c>
      <c r="N7518" s="9">
        <v>192</v>
      </c>
      <c r="O7518" s="9">
        <v>183</v>
      </c>
      <c r="P7518" s="9">
        <v>200</v>
      </c>
      <c r="Q7518" s="9">
        <v>155</v>
      </c>
      <c r="R7518" s="9">
        <v>116</v>
      </c>
      <c r="S7518" s="9">
        <v>112</v>
      </c>
      <c r="T7518" s="9">
        <v>92</v>
      </c>
    </row>
    <row r="7519" spans="1:20" x14ac:dyDescent="0.35">
      <c r="A7519">
        <f t="shared" si="235"/>
        <v>7519</v>
      </c>
      <c r="B7519" s="3" t="s">
        <v>72</v>
      </c>
      <c r="C7519" s="3" t="s">
        <v>77</v>
      </c>
      <c r="D7519" s="3" t="s">
        <v>65</v>
      </c>
      <c r="E7519">
        <v>2027</v>
      </c>
      <c r="F7519" s="3" t="str">
        <f t="shared" si="234"/>
        <v>CGenRND B2027</v>
      </c>
      <c r="G7519" s="9">
        <v>95</v>
      </c>
      <c r="H7519" s="9">
        <v>101</v>
      </c>
      <c r="I7519" s="9">
        <v>117</v>
      </c>
      <c r="J7519" s="9">
        <v>126</v>
      </c>
      <c r="K7519" s="9">
        <v>117</v>
      </c>
      <c r="L7519" s="9">
        <v>108</v>
      </c>
      <c r="M7519" s="9">
        <v>123</v>
      </c>
      <c r="N7519" s="9">
        <v>128</v>
      </c>
      <c r="O7519" s="9">
        <v>107</v>
      </c>
      <c r="P7519" s="9">
        <v>107</v>
      </c>
      <c r="Q7519" s="9">
        <v>95</v>
      </c>
      <c r="R7519" s="9">
        <v>88</v>
      </c>
      <c r="S7519" s="9">
        <v>85</v>
      </c>
      <c r="T7519" s="9">
        <v>92</v>
      </c>
    </row>
    <row r="7520" spans="1:20" x14ac:dyDescent="0.35">
      <c r="A7520">
        <f t="shared" si="235"/>
        <v>7520</v>
      </c>
      <c r="B7520" s="3" t="s">
        <v>72</v>
      </c>
      <c r="C7520" s="3" t="s">
        <v>77</v>
      </c>
      <c r="D7520" s="3" t="s">
        <v>65</v>
      </c>
      <c r="E7520">
        <v>2028</v>
      </c>
      <c r="F7520" s="3" t="str">
        <f t="shared" si="234"/>
        <v>CGenRND B2028</v>
      </c>
      <c r="G7520" s="9">
        <v>92</v>
      </c>
      <c r="H7520" s="9">
        <v>94</v>
      </c>
      <c r="I7520" s="9">
        <v>88</v>
      </c>
      <c r="J7520" s="9">
        <v>99</v>
      </c>
      <c r="K7520" s="9">
        <v>101</v>
      </c>
      <c r="L7520" s="9">
        <v>104</v>
      </c>
      <c r="M7520" s="9">
        <v>112</v>
      </c>
      <c r="N7520" s="9">
        <v>117</v>
      </c>
      <c r="O7520" s="9">
        <v>91</v>
      </c>
      <c r="P7520" s="9">
        <v>110</v>
      </c>
      <c r="Q7520" s="9">
        <v>109</v>
      </c>
      <c r="R7520" s="9">
        <v>94</v>
      </c>
      <c r="S7520" s="9">
        <v>91</v>
      </c>
      <c r="T7520" s="9">
        <v>92</v>
      </c>
    </row>
    <row r="7521" spans="1:20" x14ac:dyDescent="0.35">
      <c r="A7521">
        <f t="shared" si="235"/>
        <v>7521</v>
      </c>
      <c r="B7521" s="3" t="s">
        <v>72</v>
      </c>
      <c r="C7521" s="3" t="s">
        <v>77</v>
      </c>
      <c r="D7521" s="3" t="s">
        <v>65</v>
      </c>
      <c r="E7521">
        <v>2029</v>
      </c>
      <c r="F7521" s="3" t="str">
        <f t="shared" si="234"/>
        <v>CGenRND B2029</v>
      </c>
      <c r="G7521" s="9">
        <v>109</v>
      </c>
      <c r="H7521" s="9">
        <v>134</v>
      </c>
      <c r="I7521" s="9">
        <v>137</v>
      </c>
      <c r="J7521" s="9">
        <v>165</v>
      </c>
      <c r="K7521" s="9">
        <v>161</v>
      </c>
      <c r="L7521" s="9">
        <v>207</v>
      </c>
      <c r="M7521" s="9">
        <v>201</v>
      </c>
      <c r="N7521" s="9">
        <v>192</v>
      </c>
      <c r="O7521" s="9">
        <v>183</v>
      </c>
      <c r="P7521" s="9">
        <v>197</v>
      </c>
      <c r="Q7521" s="9">
        <v>161</v>
      </c>
      <c r="R7521" s="9">
        <v>125</v>
      </c>
      <c r="S7521" s="9">
        <v>121</v>
      </c>
      <c r="T7521" s="9">
        <v>111</v>
      </c>
    </row>
    <row r="7522" spans="1:20" x14ac:dyDescent="0.35">
      <c r="A7522">
        <f t="shared" si="235"/>
        <v>7522</v>
      </c>
      <c r="B7522" s="3" t="s">
        <v>72</v>
      </c>
      <c r="C7522" s="3" t="s">
        <v>77</v>
      </c>
      <c r="D7522" s="3" t="s">
        <v>66</v>
      </c>
      <c r="E7522">
        <v>2020</v>
      </c>
      <c r="F7522" s="3" t="str">
        <f t="shared" si="234"/>
        <v>CGenPELTON2020</v>
      </c>
      <c r="G7522" s="9">
        <v>41</v>
      </c>
      <c r="H7522" s="9">
        <v>67</v>
      </c>
      <c r="I7522" s="9">
        <v>70</v>
      </c>
      <c r="J7522" s="9">
        <v>61</v>
      </c>
      <c r="K7522" s="9">
        <v>57</v>
      </c>
      <c r="L7522" s="9">
        <v>60</v>
      </c>
      <c r="M7522" s="9">
        <v>74</v>
      </c>
      <c r="N7522" s="9">
        <v>76</v>
      </c>
      <c r="O7522" s="9">
        <v>79</v>
      </c>
      <c r="P7522" s="9">
        <v>80</v>
      </c>
      <c r="Q7522" s="9">
        <v>67</v>
      </c>
      <c r="R7522" s="9">
        <v>53</v>
      </c>
      <c r="S7522" s="9">
        <v>51</v>
      </c>
      <c r="T7522" s="9">
        <v>47</v>
      </c>
    </row>
    <row r="7523" spans="1:20" x14ac:dyDescent="0.35">
      <c r="A7523">
        <f t="shared" si="235"/>
        <v>7523</v>
      </c>
      <c r="B7523" s="3" t="s">
        <v>72</v>
      </c>
      <c r="C7523" s="3" t="s">
        <v>77</v>
      </c>
      <c r="D7523" s="3" t="s">
        <v>66</v>
      </c>
      <c r="E7523">
        <v>2021</v>
      </c>
      <c r="F7523" s="3" t="str">
        <f t="shared" si="234"/>
        <v>CGenPELTON2021</v>
      </c>
      <c r="G7523" s="9">
        <v>52</v>
      </c>
      <c r="H7523" s="9">
        <v>63</v>
      </c>
      <c r="I7523" s="9">
        <v>74</v>
      </c>
      <c r="J7523" s="9">
        <v>117</v>
      </c>
      <c r="K7523" s="9">
        <v>91</v>
      </c>
      <c r="L7523" s="9">
        <v>93</v>
      </c>
      <c r="M7523" s="9">
        <v>94</v>
      </c>
      <c r="N7523" s="9">
        <v>95</v>
      </c>
      <c r="O7523" s="9">
        <v>82</v>
      </c>
      <c r="P7523" s="9">
        <v>68</v>
      </c>
      <c r="Q7523" s="9">
        <v>64</v>
      </c>
      <c r="R7523" s="9">
        <v>53</v>
      </c>
      <c r="S7523" s="9">
        <v>51</v>
      </c>
      <c r="T7523" s="9">
        <v>44</v>
      </c>
    </row>
    <row r="7524" spans="1:20" x14ac:dyDescent="0.35">
      <c r="A7524">
        <f t="shared" si="235"/>
        <v>7524</v>
      </c>
      <c r="B7524" s="3" t="s">
        <v>72</v>
      </c>
      <c r="C7524" s="3" t="s">
        <v>77</v>
      </c>
      <c r="D7524" s="3" t="s">
        <v>66</v>
      </c>
      <c r="E7524">
        <v>2022</v>
      </c>
      <c r="F7524" s="3" t="str">
        <f t="shared" si="234"/>
        <v>CGenPELTON2022</v>
      </c>
      <c r="G7524" s="9">
        <v>48</v>
      </c>
      <c r="H7524" s="9">
        <v>49</v>
      </c>
      <c r="I7524" s="9">
        <v>61</v>
      </c>
      <c r="J7524" s="9">
        <v>71</v>
      </c>
      <c r="K7524" s="9">
        <v>63</v>
      </c>
      <c r="L7524" s="9">
        <v>55</v>
      </c>
      <c r="M7524" s="9">
        <v>55</v>
      </c>
      <c r="N7524" s="9">
        <v>57</v>
      </c>
      <c r="O7524" s="9">
        <v>47</v>
      </c>
      <c r="P7524" s="9">
        <v>44</v>
      </c>
      <c r="Q7524" s="9">
        <v>42</v>
      </c>
      <c r="R7524" s="9">
        <v>39</v>
      </c>
      <c r="S7524" s="9">
        <v>38</v>
      </c>
      <c r="T7524" s="9">
        <v>41</v>
      </c>
    </row>
    <row r="7525" spans="1:20" x14ac:dyDescent="0.35">
      <c r="A7525">
        <f t="shared" si="235"/>
        <v>7525</v>
      </c>
      <c r="B7525" s="3" t="s">
        <v>72</v>
      </c>
      <c r="C7525" s="3" t="s">
        <v>77</v>
      </c>
      <c r="D7525" s="3" t="s">
        <v>66</v>
      </c>
      <c r="E7525">
        <v>2023</v>
      </c>
      <c r="F7525" s="3" t="str">
        <f t="shared" si="234"/>
        <v>CGenPELTON2023</v>
      </c>
      <c r="G7525" s="9">
        <v>41</v>
      </c>
      <c r="H7525" s="9">
        <v>43</v>
      </c>
      <c r="I7525" s="9">
        <v>40</v>
      </c>
      <c r="J7525" s="9">
        <v>51</v>
      </c>
      <c r="K7525" s="9">
        <v>51</v>
      </c>
      <c r="L7525" s="9">
        <v>54</v>
      </c>
      <c r="M7525" s="9">
        <v>62</v>
      </c>
      <c r="N7525" s="9">
        <v>64</v>
      </c>
      <c r="O7525" s="9">
        <v>57</v>
      </c>
      <c r="P7525" s="9">
        <v>76</v>
      </c>
      <c r="Q7525" s="9">
        <v>63</v>
      </c>
      <c r="R7525" s="9">
        <v>48</v>
      </c>
      <c r="S7525" s="9">
        <v>46</v>
      </c>
      <c r="T7525" s="9">
        <v>43</v>
      </c>
    </row>
    <row r="7526" spans="1:20" x14ac:dyDescent="0.35">
      <c r="A7526">
        <f t="shared" si="235"/>
        <v>7526</v>
      </c>
      <c r="B7526" s="3" t="s">
        <v>72</v>
      </c>
      <c r="C7526" s="3" t="s">
        <v>77</v>
      </c>
      <c r="D7526" s="3" t="s">
        <v>66</v>
      </c>
      <c r="E7526">
        <v>2024</v>
      </c>
      <c r="F7526" s="3" t="str">
        <f t="shared" si="234"/>
        <v>CGenPELTON2024</v>
      </c>
      <c r="G7526" s="9">
        <v>43</v>
      </c>
      <c r="H7526" s="9">
        <v>64</v>
      </c>
      <c r="I7526" s="9">
        <v>59</v>
      </c>
      <c r="J7526" s="9">
        <v>63</v>
      </c>
      <c r="K7526" s="9">
        <v>53</v>
      </c>
      <c r="L7526" s="9">
        <v>47</v>
      </c>
      <c r="M7526" s="9">
        <v>49</v>
      </c>
      <c r="N7526" s="9">
        <v>51</v>
      </c>
      <c r="O7526" s="9">
        <v>41</v>
      </c>
      <c r="P7526" s="9">
        <v>40</v>
      </c>
      <c r="Q7526" s="9">
        <v>42</v>
      </c>
      <c r="R7526" s="9">
        <v>39</v>
      </c>
      <c r="S7526" s="9">
        <v>38</v>
      </c>
      <c r="T7526" s="9">
        <v>41</v>
      </c>
    </row>
    <row r="7527" spans="1:20" x14ac:dyDescent="0.35">
      <c r="A7527">
        <f t="shared" si="235"/>
        <v>7527</v>
      </c>
      <c r="B7527" s="3" t="s">
        <v>72</v>
      </c>
      <c r="C7527" s="3" t="s">
        <v>77</v>
      </c>
      <c r="D7527" s="3" t="s">
        <v>66</v>
      </c>
      <c r="E7527">
        <v>2025</v>
      </c>
      <c r="F7527" s="3" t="str">
        <f t="shared" si="234"/>
        <v>CGenPELTON2025</v>
      </c>
      <c r="G7527" s="9">
        <v>41</v>
      </c>
      <c r="H7527" s="9">
        <v>40</v>
      </c>
      <c r="I7527" s="9">
        <v>35</v>
      </c>
      <c r="J7527" s="9">
        <v>50</v>
      </c>
      <c r="K7527" s="9">
        <v>44</v>
      </c>
      <c r="L7527" s="9">
        <v>42</v>
      </c>
      <c r="M7527" s="9">
        <v>49</v>
      </c>
      <c r="N7527" s="9">
        <v>51</v>
      </c>
      <c r="O7527" s="9">
        <v>39</v>
      </c>
      <c r="P7527" s="9">
        <v>45</v>
      </c>
      <c r="Q7527" s="9">
        <v>42</v>
      </c>
      <c r="R7527" s="9">
        <v>40</v>
      </c>
      <c r="S7527" s="9">
        <v>38</v>
      </c>
      <c r="T7527" s="9">
        <v>41</v>
      </c>
    </row>
    <row r="7528" spans="1:20" x14ac:dyDescent="0.35">
      <c r="A7528">
        <f t="shared" si="235"/>
        <v>7528</v>
      </c>
      <c r="B7528" s="3" t="s">
        <v>72</v>
      </c>
      <c r="C7528" s="3" t="s">
        <v>77</v>
      </c>
      <c r="D7528" s="3" t="s">
        <v>66</v>
      </c>
      <c r="E7528">
        <v>2026</v>
      </c>
      <c r="F7528" s="3" t="str">
        <f t="shared" si="234"/>
        <v>CGenPELTON2026</v>
      </c>
      <c r="G7528" s="9">
        <v>42</v>
      </c>
      <c r="H7528" s="9">
        <v>53</v>
      </c>
      <c r="I7528" s="9">
        <v>85</v>
      </c>
      <c r="J7528" s="9">
        <v>108</v>
      </c>
      <c r="K7528" s="9">
        <v>87</v>
      </c>
      <c r="L7528" s="9">
        <v>91</v>
      </c>
      <c r="M7528" s="9">
        <v>96</v>
      </c>
      <c r="N7528" s="9">
        <v>97</v>
      </c>
      <c r="O7528" s="9">
        <v>89</v>
      </c>
      <c r="P7528" s="9">
        <v>86</v>
      </c>
      <c r="Q7528" s="9">
        <v>67</v>
      </c>
      <c r="R7528" s="9">
        <v>51</v>
      </c>
      <c r="S7528" s="9">
        <v>49</v>
      </c>
      <c r="T7528" s="9">
        <v>41</v>
      </c>
    </row>
    <row r="7529" spans="1:20" x14ac:dyDescent="0.35">
      <c r="A7529">
        <f t="shared" si="235"/>
        <v>7529</v>
      </c>
      <c r="B7529" s="3" t="s">
        <v>72</v>
      </c>
      <c r="C7529" s="3" t="s">
        <v>77</v>
      </c>
      <c r="D7529" s="3" t="s">
        <v>66</v>
      </c>
      <c r="E7529">
        <v>2027</v>
      </c>
      <c r="F7529" s="3" t="str">
        <f t="shared" si="234"/>
        <v>CGenPELTON2027</v>
      </c>
      <c r="G7529" s="9">
        <v>42</v>
      </c>
      <c r="H7529" s="9">
        <v>45</v>
      </c>
      <c r="I7529" s="9">
        <v>52</v>
      </c>
      <c r="J7529" s="9">
        <v>56</v>
      </c>
      <c r="K7529" s="9">
        <v>52</v>
      </c>
      <c r="L7529" s="9">
        <v>48</v>
      </c>
      <c r="M7529" s="9">
        <v>54</v>
      </c>
      <c r="N7529" s="9">
        <v>56</v>
      </c>
      <c r="O7529" s="9">
        <v>47</v>
      </c>
      <c r="P7529" s="9">
        <v>47</v>
      </c>
      <c r="Q7529" s="9">
        <v>42</v>
      </c>
      <c r="R7529" s="9">
        <v>39</v>
      </c>
      <c r="S7529" s="9">
        <v>38</v>
      </c>
      <c r="T7529" s="9">
        <v>41</v>
      </c>
    </row>
    <row r="7530" spans="1:20" x14ac:dyDescent="0.35">
      <c r="A7530">
        <f t="shared" si="235"/>
        <v>7530</v>
      </c>
      <c r="B7530" s="3" t="s">
        <v>72</v>
      </c>
      <c r="C7530" s="3" t="s">
        <v>77</v>
      </c>
      <c r="D7530" s="3" t="s">
        <v>66</v>
      </c>
      <c r="E7530">
        <v>2028</v>
      </c>
      <c r="F7530" s="3" t="str">
        <f t="shared" si="234"/>
        <v>CGenPELTON2028</v>
      </c>
      <c r="G7530" s="9">
        <v>41</v>
      </c>
      <c r="H7530" s="9">
        <v>42</v>
      </c>
      <c r="I7530" s="9">
        <v>40</v>
      </c>
      <c r="J7530" s="9">
        <v>44</v>
      </c>
      <c r="K7530" s="9">
        <v>45</v>
      </c>
      <c r="L7530" s="9">
        <v>46</v>
      </c>
      <c r="M7530" s="9">
        <v>49</v>
      </c>
      <c r="N7530" s="9">
        <v>51</v>
      </c>
      <c r="O7530" s="9">
        <v>41</v>
      </c>
      <c r="P7530" s="9">
        <v>48</v>
      </c>
      <c r="Q7530" s="9">
        <v>48</v>
      </c>
      <c r="R7530" s="9">
        <v>42</v>
      </c>
      <c r="S7530" s="9">
        <v>40</v>
      </c>
      <c r="T7530" s="9">
        <v>41</v>
      </c>
    </row>
    <row r="7531" spans="1:20" x14ac:dyDescent="0.35">
      <c r="A7531">
        <f t="shared" si="235"/>
        <v>7531</v>
      </c>
      <c r="B7531" s="3" t="s">
        <v>72</v>
      </c>
      <c r="C7531" s="3" t="s">
        <v>77</v>
      </c>
      <c r="D7531" s="3" t="s">
        <v>66</v>
      </c>
      <c r="E7531">
        <v>2029</v>
      </c>
      <c r="F7531" s="3" t="str">
        <f t="shared" si="234"/>
        <v>CGenPELTON2029</v>
      </c>
      <c r="G7531" s="9">
        <v>48</v>
      </c>
      <c r="H7531" s="9">
        <v>59</v>
      </c>
      <c r="I7531" s="9">
        <v>61</v>
      </c>
      <c r="J7531" s="9">
        <v>73</v>
      </c>
      <c r="K7531" s="9">
        <v>71</v>
      </c>
      <c r="L7531" s="9">
        <v>89</v>
      </c>
      <c r="M7531" s="9">
        <v>97</v>
      </c>
      <c r="N7531" s="9">
        <v>99</v>
      </c>
      <c r="O7531" s="9">
        <v>99</v>
      </c>
      <c r="P7531" s="9">
        <v>85</v>
      </c>
      <c r="Q7531" s="9">
        <v>70</v>
      </c>
      <c r="R7531" s="9">
        <v>55</v>
      </c>
      <c r="S7531" s="9">
        <v>53</v>
      </c>
      <c r="T7531" s="9">
        <v>49</v>
      </c>
    </row>
    <row r="7532" spans="1:20" x14ac:dyDescent="0.35">
      <c r="A7532">
        <f t="shared" si="235"/>
        <v>7532</v>
      </c>
      <c r="B7532" s="3" t="s">
        <v>72</v>
      </c>
      <c r="C7532" s="3" t="s">
        <v>77</v>
      </c>
      <c r="D7532" s="3" t="s">
        <v>67</v>
      </c>
      <c r="E7532">
        <v>2020</v>
      </c>
      <c r="F7532" s="3" t="str">
        <f t="shared" si="234"/>
        <v>CGenREREG2020</v>
      </c>
      <c r="G7532" s="9">
        <v>8</v>
      </c>
      <c r="H7532" s="9">
        <v>15</v>
      </c>
      <c r="I7532" s="9">
        <v>15</v>
      </c>
      <c r="J7532" s="9">
        <v>13</v>
      </c>
      <c r="K7532" s="9">
        <v>12</v>
      </c>
      <c r="L7532" s="9">
        <v>13</v>
      </c>
      <c r="M7532" s="9">
        <v>15</v>
      </c>
      <c r="N7532" s="9">
        <v>15</v>
      </c>
      <c r="O7532" s="9">
        <v>15</v>
      </c>
      <c r="P7532" s="9">
        <v>15</v>
      </c>
      <c r="Q7532" s="9">
        <v>15</v>
      </c>
      <c r="R7532" s="9">
        <v>11</v>
      </c>
      <c r="S7532" s="9">
        <v>11</v>
      </c>
      <c r="T7532" s="9">
        <v>10</v>
      </c>
    </row>
    <row r="7533" spans="1:20" x14ac:dyDescent="0.35">
      <c r="A7533">
        <f t="shared" si="235"/>
        <v>7533</v>
      </c>
      <c r="B7533" s="3" t="s">
        <v>72</v>
      </c>
      <c r="C7533" s="3" t="s">
        <v>77</v>
      </c>
      <c r="D7533" s="3" t="s">
        <v>67</v>
      </c>
      <c r="E7533">
        <v>2021</v>
      </c>
      <c r="F7533" s="3" t="str">
        <f t="shared" si="234"/>
        <v>CGenREREG2021</v>
      </c>
      <c r="G7533" s="9">
        <v>11</v>
      </c>
      <c r="H7533" s="9">
        <v>14</v>
      </c>
      <c r="I7533" s="9">
        <v>15</v>
      </c>
      <c r="J7533" s="9">
        <v>14</v>
      </c>
      <c r="K7533" s="9">
        <v>14</v>
      </c>
      <c r="L7533" s="9">
        <v>14</v>
      </c>
      <c r="M7533" s="9">
        <v>14</v>
      </c>
      <c r="N7533" s="9">
        <v>14</v>
      </c>
      <c r="O7533" s="9">
        <v>15</v>
      </c>
      <c r="P7533" s="9">
        <v>15</v>
      </c>
      <c r="Q7533" s="9">
        <v>14</v>
      </c>
      <c r="R7533" s="9">
        <v>11</v>
      </c>
      <c r="S7533" s="9">
        <v>11</v>
      </c>
      <c r="T7533" s="9">
        <v>9</v>
      </c>
    </row>
    <row r="7534" spans="1:20" x14ac:dyDescent="0.35">
      <c r="A7534">
        <f t="shared" si="235"/>
        <v>7534</v>
      </c>
      <c r="B7534" s="3" t="s">
        <v>72</v>
      </c>
      <c r="C7534" s="3" t="s">
        <v>77</v>
      </c>
      <c r="D7534" s="3" t="s">
        <v>67</v>
      </c>
      <c r="E7534">
        <v>2022</v>
      </c>
      <c r="F7534" s="3" t="str">
        <f t="shared" si="234"/>
        <v>CGenREREG2022</v>
      </c>
      <c r="G7534" s="9">
        <v>10</v>
      </c>
      <c r="H7534" s="9">
        <v>10</v>
      </c>
      <c r="I7534" s="9">
        <v>13</v>
      </c>
      <c r="J7534" s="9">
        <v>15</v>
      </c>
      <c r="K7534" s="9">
        <v>14</v>
      </c>
      <c r="L7534" s="9">
        <v>12</v>
      </c>
      <c r="M7534" s="9">
        <v>12</v>
      </c>
      <c r="N7534" s="9">
        <v>12</v>
      </c>
      <c r="O7534" s="9">
        <v>10</v>
      </c>
      <c r="P7534" s="9">
        <v>9</v>
      </c>
      <c r="Q7534" s="9">
        <v>9</v>
      </c>
      <c r="R7534" s="9">
        <v>8</v>
      </c>
      <c r="S7534" s="9">
        <v>8</v>
      </c>
      <c r="T7534" s="9">
        <v>8</v>
      </c>
    </row>
    <row r="7535" spans="1:20" x14ac:dyDescent="0.35">
      <c r="A7535">
        <f t="shared" si="235"/>
        <v>7535</v>
      </c>
      <c r="B7535" s="3" t="s">
        <v>72</v>
      </c>
      <c r="C7535" s="3" t="s">
        <v>77</v>
      </c>
      <c r="D7535" s="3" t="s">
        <v>67</v>
      </c>
      <c r="E7535">
        <v>2023</v>
      </c>
      <c r="F7535" s="3" t="str">
        <f t="shared" si="234"/>
        <v>CGenREREG2023</v>
      </c>
      <c r="G7535" s="9">
        <v>8</v>
      </c>
      <c r="H7535" s="9">
        <v>9</v>
      </c>
      <c r="I7535" s="9">
        <v>8</v>
      </c>
      <c r="J7535" s="9">
        <v>11</v>
      </c>
      <c r="K7535" s="9">
        <v>11</v>
      </c>
      <c r="L7535" s="9">
        <v>11</v>
      </c>
      <c r="M7535" s="9">
        <v>13</v>
      </c>
      <c r="N7535" s="9">
        <v>14</v>
      </c>
      <c r="O7535" s="9">
        <v>12</v>
      </c>
      <c r="P7535" s="9">
        <v>15</v>
      </c>
      <c r="Q7535" s="9">
        <v>14</v>
      </c>
      <c r="R7535" s="9">
        <v>10</v>
      </c>
      <c r="S7535" s="9">
        <v>10</v>
      </c>
      <c r="T7535" s="9">
        <v>9</v>
      </c>
    </row>
    <row r="7536" spans="1:20" x14ac:dyDescent="0.35">
      <c r="A7536">
        <f t="shared" si="235"/>
        <v>7536</v>
      </c>
      <c r="B7536" s="3" t="s">
        <v>72</v>
      </c>
      <c r="C7536" s="3" t="s">
        <v>77</v>
      </c>
      <c r="D7536" s="3" t="s">
        <v>67</v>
      </c>
      <c r="E7536">
        <v>2024</v>
      </c>
      <c r="F7536" s="3" t="str">
        <f t="shared" si="234"/>
        <v>CGenREREG2024</v>
      </c>
      <c r="G7536" s="9">
        <v>9</v>
      </c>
      <c r="H7536" s="9">
        <v>14</v>
      </c>
      <c r="I7536" s="9">
        <v>13</v>
      </c>
      <c r="J7536" s="9">
        <v>14</v>
      </c>
      <c r="K7536" s="9">
        <v>11</v>
      </c>
      <c r="L7536" s="9">
        <v>10</v>
      </c>
      <c r="M7536" s="9">
        <v>10</v>
      </c>
      <c r="N7536" s="9">
        <v>11</v>
      </c>
      <c r="O7536" s="9">
        <v>9</v>
      </c>
      <c r="P7536" s="9">
        <v>8</v>
      </c>
      <c r="Q7536" s="9">
        <v>9</v>
      </c>
      <c r="R7536" s="9">
        <v>8</v>
      </c>
      <c r="S7536" s="9">
        <v>8</v>
      </c>
      <c r="T7536" s="9">
        <v>8</v>
      </c>
    </row>
    <row r="7537" spans="1:20" x14ac:dyDescent="0.35">
      <c r="A7537">
        <f t="shared" si="235"/>
        <v>7537</v>
      </c>
      <c r="B7537" s="3" t="s">
        <v>72</v>
      </c>
      <c r="C7537" s="3" t="s">
        <v>77</v>
      </c>
      <c r="D7537" s="3" t="s">
        <v>67</v>
      </c>
      <c r="E7537">
        <v>2025</v>
      </c>
      <c r="F7537" s="3" t="str">
        <f t="shared" si="234"/>
        <v>CGenREREG2025</v>
      </c>
      <c r="G7537" s="9">
        <v>8</v>
      </c>
      <c r="H7537" s="9">
        <v>8</v>
      </c>
      <c r="I7537" s="9">
        <v>7</v>
      </c>
      <c r="J7537" s="9">
        <v>11</v>
      </c>
      <c r="K7537" s="9">
        <v>9</v>
      </c>
      <c r="L7537" s="9">
        <v>9</v>
      </c>
      <c r="M7537" s="9">
        <v>10</v>
      </c>
      <c r="N7537" s="9">
        <v>11</v>
      </c>
      <c r="O7537" s="9">
        <v>8</v>
      </c>
      <c r="P7537" s="9">
        <v>9</v>
      </c>
      <c r="Q7537" s="9">
        <v>9</v>
      </c>
      <c r="R7537" s="9">
        <v>8</v>
      </c>
      <c r="S7537" s="9">
        <v>8</v>
      </c>
      <c r="T7537" s="9">
        <v>8</v>
      </c>
    </row>
    <row r="7538" spans="1:20" x14ac:dyDescent="0.35">
      <c r="A7538">
        <f t="shared" si="235"/>
        <v>7538</v>
      </c>
      <c r="B7538" s="3" t="s">
        <v>72</v>
      </c>
      <c r="C7538" s="3" t="s">
        <v>77</v>
      </c>
      <c r="D7538" s="3" t="s">
        <v>67</v>
      </c>
      <c r="E7538">
        <v>2026</v>
      </c>
      <c r="F7538" s="3" t="str">
        <f t="shared" si="234"/>
        <v>CGenREREG2026</v>
      </c>
      <c r="G7538" s="9">
        <v>9</v>
      </c>
      <c r="H7538" s="9">
        <v>11</v>
      </c>
      <c r="I7538" s="9">
        <v>15</v>
      </c>
      <c r="J7538" s="9">
        <v>14</v>
      </c>
      <c r="K7538" s="9">
        <v>15</v>
      </c>
      <c r="L7538" s="9">
        <v>14</v>
      </c>
      <c r="M7538" s="9">
        <v>14</v>
      </c>
      <c r="N7538" s="9">
        <v>14</v>
      </c>
      <c r="O7538" s="9">
        <v>14</v>
      </c>
      <c r="P7538" s="9">
        <v>15</v>
      </c>
      <c r="Q7538" s="9">
        <v>15</v>
      </c>
      <c r="R7538" s="9">
        <v>11</v>
      </c>
      <c r="S7538" s="9">
        <v>10</v>
      </c>
      <c r="T7538" s="9">
        <v>8</v>
      </c>
    </row>
    <row r="7539" spans="1:20" x14ac:dyDescent="0.35">
      <c r="A7539">
        <f t="shared" si="235"/>
        <v>7539</v>
      </c>
      <c r="B7539" s="3" t="s">
        <v>72</v>
      </c>
      <c r="C7539" s="3" t="s">
        <v>77</v>
      </c>
      <c r="D7539" s="3" t="s">
        <v>67</v>
      </c>
      <c r="E7539">
        <v>2027</v>
      </c>
      <c r="F7539" s="3" t="str">
        <f t="shared" si="234"/>
        <v>CGenREREG2027</v>
      </c>
      <c r="G7539" s="9">
        <v>9</v>
      </c>
      <c r="H7539" s="9">
        <v>9</v>
      </c>
      <c r="I7539" s="9">
        <v>11</v>
      </c>
      <c r="J7539" s="9">
        <v>12</v>
      </c>
      <c r="K7539" s="9">
        <v>11</v>
      </c>
      <c r="L7539" s="9">
        <v>10</v>
      </c>
      <c r="M7539" s="9">
        <v>11</v>
      </c>
      <c r="N7539" s="9">
        <v>12</v>
      </c>
      <c r="O7539" s="9">
        <v>10</v>
      </c>
      <c r="P7539" s="9">
        <v>10</v>
      </c>
      <c r="Q7539" s="9">
        <v>9</v>
      </c>
      <c r="R7539" s="9">
        <v>8</v>
      </c>
      <c r="S7539" s="9">
        <v>8</v>
      </c>
      <c r="T7539" s="9">
        <v>8</v>
      </c>
    </row>
    <row r="7540" spans="1:20" x14ac:dyDescent="0.35">
      <c r="A7540">
        <f t="shared" si="235"/>
        <v>7540</v>
      </c>
      <c r="B7540" s="3" t="s">
        <v>72</v>
      </c>
      <c r="C7540" s="3" t="s">
        <v>77</v>
      </c>
      <c r="D7540" s="3" t="s">
        <v>67</v>
      </c>
      <c r="E7540">
        <v>2028</v>
      </c>
      <c r="F7540" s="3" t="str">
        <f t="shared" si="234"/>
        <v>CGenREREG2028</v>
      </c>
      <c r="G7540" s="9">
        <v>8</v>
      </c>
      <c r="H7540" s="9">
        <v>9</v>
      </c>
      <c r="I7540" s="9">
        <v>8</v>
      </c>
      <c r="J7540" s="9">
        <v>9</v>
      </c>
      <c r="K7540" s="9">
        <v>9</v>
      </c>
      <c r="L7540" s="9">
        <v>10</v>
      </c>
      <c r="M7540" s="9">
        <v>10</v>
      </c>
      <c r="N7540" s="9">
        <v>11</v>
      </c>
      <c r="O7540" s="9">
        <v>8</v>
      </c>
      <c r="P7540" s="9">
        <v>10</v>
      </c>
      <c r="Q7540" s="9">
        <v>10</v>
      </c>
      <c r="R7540" s="9">
        <v>9</v>
      </c>
      <c r="S7540" s="9">
        <v>8</v>
      </c>
      <c r="T7540" s="9">
        <v>8</v>
      </c>
    </row>
    <row r="7541" spans="1:20" x14ac:dyDescent="0.35">
      <c r="A7541">
        <f t="shared" si="235"/>
        <v>7541</v>
      </c>
      <c r="B7541" s="3" t="s">
        <v>72</v>
      </c>
      <c r="C7541" s="3" t="s">
        <v>77</v>
      </c>
      <c r="D7541" s="3" t="s">
        <v>67</v>
      </c>
      <c r="E7541">
        <v>2029</v>
      </c>
      <c r="F7541" s="3" t="str">
        <f t="shared" si="234"/>
        <v>CGenREREG2029</v>
      </c>
      <c r="G7541" s="9">
        <v>10</v>
      </c>
      <c r="H7541" s="9">
        <v>13</v>
      </c>
      <c r="I7541" s="9">
        <v>13</v>
      </c>
      <c r="J7541" s="9">
        <v>15</v>
      </c>
      <c r="K7541" s="9">
        <v>15</v>
      </c>
      <c r="L7541" s="9">
        <v>14</v>
      </c>
      <c r="M7541" s="9">
        <v>14</v>
      </c>
      <c r="N7541" s="9">
        <v>14</v>
      </c>
      <c r="O7541" s="9">
        <v>14</v>
      </c>
      <c r="P7541" s="9">
        <v>15</v>
      </c>
      <c r="Q7541" s="9">
        <v>15</v>
      </c>
      <c r="R7541" s="9">
        <v>12</v>
      </c>
      <c r="S7541" s="9">
        <v>11</v>
      </c>
      <c r="T7541" s="9">
        <v>10</v>
      </c>
    </row>
    <row r="7542" spans="1:20" x14ac:dyDescent="0.35">
      <c r="A7542">
        <f t="shared" si="235"/>
        <v>7542</v>
      </c>
      <c r="B7542" s="3" t="s">
        <v>72</v>
      </c>
      <c r="C7542" s="3" t="s">
        <v>77</v>
      </c>
      <c r="D7542" s="3" t="s">
        <v>68</v>
      </c>
      <c r="E7542">
        <v>2020</v>
      </c>
      <c r="F7542" s="3" t="str">
        <f t="shared" si="234"/>
        <v>CGenDALLES2020</v>
      </c>
      <c r="G7542" s="9">
        <v>552</v>
      </c>
      <c r="H7542" s="9">
        <v>1288</v>
      </c>
      <c r="I7542" s="9">
        <v>1442</v>
      </c>
      <c r="J7542" s="9">
        <v>1144</v>
      </c>
      <c r="K7542" s="9">
        <v>1203</v>
      </c>
      <c r="L7542" s="9">
        <v>733</v>
      </c>
      <c r="M7542" s="9">
        <v>300</v>
      </c>
      <c r="N7542" s="9">
        <v>412</v>
      </c>
      <c r="O7542" s="9">
        <v>390</v>
      </c>
      <c r="P7542" s="9">
        <v>1007</v>
      </c>
      <c r="Q7542" s="9">
        <v>801</v>
      </c>
      <c r="R7542" s="9">
        <v>561</v>
      </c>
      <c r="S7542" s="9">
        <v>499</v>
      </c>
      <c r="T7542" s="9">
        <v>568</v>
      </c>
    </row>
    <row r="7543" spans="1:20" x14ac:dyDescent="0.35">
      <c r="A7543">
        <f t="shared" si="235"/>
        <v>7543</v>
      </c>
      <c r="B7543" s="3" t="s">
        <v>72</v>
      </c>
      <c r="C7543" s="3" t="s">
        <v>77</v>
      </c>
      <c r="D7543" s="3" t="s">
        <v>68</v>
      </c>
      <c r="E7543">
        <v>2021</v>
      </c>
      <c r="F7543" s="3" t="str">
        <f t="shared" si="234"/>
        <v>CGenDALLES2021</v>
      </c>
      <c r="G7543" s="9">
        <v>679</v>
      </c>
      <c r="H7543" s="9">
        <v>868</v>
      </c>
      <c r="I7543" s="9">
        <v>1153</v>
      </c>
      <c r="J7543" s="9">
        <v>1612</v>
      </c>
      <c r="K7543" s="9">
        <v>1550</v>
      </c>
      <c r="L7543" s="9">
        <v>1418</v>
      </c>
      <c r="M7543" s="9">
        <v>293</v>
      </c>
      <c r="N7543" s="9">
        <v>630</v>
      </c>
      <c r="O7543" s="9">
        <v>991</v>
      </c>
      <c r="P7543" s="9">
        <v>776</v>
      </c>
      <c r="Q7543" s="9">
        <v>1246</v>
      </c>
      <c r="R7543" s="9">
        <v>822</v>
      </c>
      <c r="S7543" s="9">
        <v>753</v>
      </c>
      <c r="T7543" s="9">
        <v>748</v>
      </c>
    </row>
    <row r="7544" spans="1:20" x14ac:dyDescent="0.35">
      <c r="A7544">
        <f t="shared" si="235"/>
        <v>7544</v>
      </c>
      <c r="B7544" s="3" t="s">
        <v>72</v>
      </c>
      <c r="C7544" s="3" t="s">
        <v>77</v>
      </c>
      <c r="D7544" s="3" t="s">
        <v>68</v>
      </c>
      <c r="E7544">
        <v>2022</v>
      </c>
      <c r="F7544" s="3" t="str">
        <f t="shared" si="234"/>
        <v>CGenDALLES2022</v>
      </c>
      <c r="G7544" s="9">
        <v>652</v>
      </c>
      <c r="H7544" s="9">
        <v>862</v>
      </c>
      <c r="I7544" s="9">
        <v>1243</v>
      </c>
      <c r="J7544" s="9">
        <v>1597</v>
      </c>
      <c r="K7544" s="9">
        <v>1642</v>
      </c>
      <c r="L7544" s="9">
        <v>1144</v>
      </c>
      <c r="M7544" s="9">
        <v>302</v>
      </c>
      <c r="N7544" s="9">
        <v>297</v>
      </c>
      <c r="O7544" s="9">
        <v>292</v>
      </c>
      <c r="P7544" s="9">
        <v>474</v>
      </c>
      <c r="Q7544" s="9">
        <v>417</v>
      </c>
      <c r="R7544" s="9">
        <v>402</v>
      </c>
      <c r="S7544" s="9">
        <v>444</v>
      </c>
      <c r="T7544" s="9">
        <v>416</v>
      </c>
    </row>
    <row r="7545" spans="1:20" x14ac:dyDescent="0.35">
      <c r="A7545">
        <f t="shared" si="235"/>
        <v>7545</v>
      </c>
      <c r="B7545" s="3" t="s">
        <v>72</v>
      </c>
      <c r="C7545" s="3" t="s">
        <v>77</v>
      </c>
      <c r="D7545" s="3" t="s">
        <v>68</v>
      </c>
      <c r="E7545">
        <v>2023</v>
      </c>
      <c r="F7545" s="3" t="str">
        <f t="shared" si="234"/>
        <v>CGenDALLES2023</v>
      </c>
      <c r="G7545" s="9">
        <v>490</v>
      </c>
      <c r="H7545" s="9">
        <v>763</v>
      </c>
      <c r="I7545" s="9">
        <v>822</v>
      </c>
      <c r="J7545" s="9">
        <v>1201</v>
      </c>
      <c r="K7545" s="9">
        <v>1321</v>
      </c>
      <c r="L7545" s="9">
        <v>705</v>
      </c>
      <c r="M7545" s="9">
        <v>295</v>
      </c>
      <c r="N7545" s="9">
        <v>292</v>
      </c>
      <c r="O7545" s="9">
        <v>298</v>
      </c>
      <c r="P7545" s="9">
        <v>602</v>
      </c>
      <c r="Q7545" s="9">
        <v>706</v>
      </c>
      <c r="R7545" s="9">
        <v>626</v>
      </c>
      <c r="S7545" s="9">
        <v>538</v>
      </c>
      <c r="T7545" s="9">
        <v>622</v>
      </c>
    </row>
    <row r="7546" spans="1:20" x14ac:dyDescent="0.35">
      <c r="A7546">
        <f t="shared" si="235"/>
        <v>7546</v>
      </c>
      <c r="B7546" s="3" t="s">
        <v>72</v>
      </c>
      <c r="C7546" s="3" t="s">
        <v>77</v>
      </c>
      <c r="D7546" s="3" t="s">
        <v>68</v>
      </c>
      <c r="E7546">
        <v>2024</v>
      </c>
      <c r="F7546" s="3" t="str">
        <f t="shared" si="234"/>
        <v>CGenDALLES2024</v>
      </c>
      <c r="G7546" s="9">
        <v>737</v>
      </c>
      <c r="H7546" s="9">
        <v>1212</v>
      </c>
      <c r="I7546" s="9">
        <v>1092</v>
      </c>
      <c r="J7546" s="9">
        <v>1302</v>
      </c>
      <c r="K7546" s="9">
        <v>1215</v>
      </c>
      <c r="L7546" s="9">
        <v>576</v>
      </c>
      <c r="M7546" s="9">
        <v>308</v>
      </c>
      <c r="N7546" s="9">
        <v>300</v>
      </c>
      <c r="O7546" s="9">
        <v>295</v>
      </c>
      <c r="P7546" s="9">
        <v>304</v>
      </c>
      <c r="Q7546" s="9">
        <v>426</v>
      </c>
      <c r="R7546" s="9">
        <v>426</v>
      </c>
      <c r="S7546" s="9">
        <v>457</v>
      </c>
      <c r="T7546" s="9">
        <v>464</v>
      </c>
    </row>
    <row r="7547" spans="1:20" x14ac:dyDescent="0.35">
      <c r="A7547">
        <f t="shared" si="235"/>
        <v>7547</v>
      </c>
      <c r="B7547" s="3" t="s">
        <v>72</v>
      </c>
      <c r="C7547" s="3" t="s">
        <v>77</v>
      </c>
      <c r="D7547" s="3" t="s">
        <v>68</v>
      </c>
      <c r="E7547">
        <v>2025</v>
      </c>
      <c r="F7547" s="3" t="str">
        <f t="shared" si="234"/>
        <v>CGenDALLES2025</v>
      </c>
      <c r="G7547" s="9">
        <v>518</v>
      </c>
      <c r="H7547" s="9">
        <v>718</v>
      </c>
      <c r="I7547" s="9">
        <v>734</v>
      </c>
      <c r="J7547" s="9">
        <v>1351</v>
      </c>
      <c r="K7547" s="9">
        <v>1477</v>
      </c>
      <c r="L7547" s="9">
        <v>1038</v>
      </c>
      <c r="M7547" s="9">
        <v>302</v>
      </c>
      <c r="N7547" s="9">
        <v>297</v>
      </c>
      <c r="O7547" s="9">
        <v>291</v>
      </c>
      <c r="P7547" s="9">
        <v>456</v>
      </c>
      <c r="Q7547" s="9">
        <v>455</v>
      </c>
      <c r="R7547" s="9">
        <v>407</v>
      </c>
      <c r="S7547" s="9">
        <v>455</v>
      </c>
      <c r="T7547" s="9">
        <v>470</v>
      </c>
    </row>
    <row r="7548" spans="1:20" x14ac:dyDescent="0.35">
      <c r="A7548">
        <f t="shared" si="235"/>
        <v>7548</v>
      </c>
      <c r="B7548" s="3" t="s">
        <v>72</v>
      </c>
      <c r="C7548" s="3" t="s">
        <v>77</v>
      </c>
      <c r="D7548" s="3" t="s">
        <v>68</v>
      </c>
      <c r="E7548">
        <v>2026</v>
      </c>
      <c r="F7548" s="3" t="str">
        <f t="shared" si="234"/>
        <v>CGenDALLES2026</v>
      </c>
      <c r="G7548" s="9">
        <v>541</v>
      </c>
      <c r="H7548" s="9">
        <v>1119</v>
      </c>
      <c r="I7548" s="9">
        <v>1524</v>
      </c>
      <c r="J7548" s="9">
        <v>1785</v>
      </c>
      <c r="K7548" s="9">
        <v>1642</v>
      </c>
      <c r="L7548" s="9">
        <v>1283</v>
      </c>
      <c r="M7548" s="9">
        <v>502</v>
      </c>
      <c r="N7548" s="9">
        <v>707</v>
      </c>
      <c r="O7548" s="9">
        <v>633</v>
      </c>
      <c r="P7548" s="9">
        <v>895</v>
      </c>
      <c r="Q7548" s="9">
        <v>536</v>
      </c>
      <c r="R7548" s="9">
        <v>428</v>
      </c>
      <c r="S7548" s="9">
        <v>459</v>
      </c>
      <c r="T7548" s="9">
        <v>497</v>
      </c>
    </row>
    <row r="7549" spans="1:20" x14ac:dyDescent="0.35">
      <c r="A7549">
        <f t="shared" si="235"/>
        <v>7549</v>
      </c>
      <c r="B7549" s="3" t="s">
        <v>72</v>
      </c>
      <c r="C7549" s="3" t="s">
        <v>77</v>
      </c>
      <c r="D7549" s="3" t="s">
        <v>68</v>
      </c>
      <c r="E7549">
        <v>2027</v>
      </c>
      <c r="F7549" s="3" t="str">
        <f t="shared" si="234"/>
        <v>CGenDALLES2027</v>
      </c>
      <c r="G7549" s="9">
        <v>512</v>
      </c>
      <c r="H7549" s="9">
        <v>703</v>
      </c>
      <c r="I7549" s="9">
        <v>705</v>
      </c>
      <c r="J7549" s="9">
        <v>848</v>
      </c>
      <c r="K7549" s="9">
        <v>961</v>
      </c>
      <c r="L7549" s="9">
        <v>323</v>
      </c>
      <c r="M7549" s="9">
        <v>307</v>
      </c>
      <c r="N7549" s="9">
        <v>294</v>
      </c>
      <c r="O7549" s="9">
        <v>295</v>
      </c>
      <c r="P7549" s="9">
        <v>302</v>
      </c>
      <c r="Q7549" s="9">
        <v>409</v>
      </c>
      <c r="R7549" s="9">
        <v>404</v>
      </c>
      <c r="S7549" s="9">
        <v>420</v>
      </c>
      <c r="T7549" s="9">
        <v>583</v>
      </c>
    </row>
    <row r="7550" spans="1:20" x14ac:dyDescent="0.35">
      <c r="A7550">
        <f t="shared" si="235"/>
        <v>7550</v>
      </c>
      <c r="B7550" s="3" t="s">
        <v>72</v>
      </c>
      <c r="C7550" s="3" t="s">
        <v>77</v>
      </c>
      <c r="D7550" s="3" t="s">
        <v>68</v>
      </c>
      <c r="E7550">
        <v>2028</v>
      </c>
      <c r="F7550" s="3" t="str">
        <f t="shared" si="234"/>
        <v>CGenDALLES2028</v>
      </c>
      <c r="G7550" s="9">
        <v>502</v>
      </c>
      <c r="H7550" s="9">
        <v>703</v>
      </c>
      <c r="I7550" s="9">
        <v>781</v>
      </c>
      <c r="J7550" s="9">
        <v>825</v>
      </c>
      <c r="K7550" s="9">
        <v>803</v>
      </c>
      <c r="L7550" s="9">
        <v>498</v>
      </c>
      <c r="M7550" s="9">
        <v>309</v>
      </c>
      <c r="N7550" s="9">
        <v>306</v>
      </c>
      <c r="O7550" s="9">
        <v>294</v>
      </c>
      <c r="P7550" s="9">
        <v>417</v>
      </c>
      <c r="Q7550" s="9">
        <v>352</v>
      </c>
      <c r="R7550" s="9">
        <v>413</v>
      </c>
      <c r="S7550" s="9">
        <v>471</v>
      </c>
      <c r="T7550" s="9">
        <v>400</v>
      </c>
    </row>
    <row r="7551" spans="1:20" x14ac:dyDescent="0.35">
      <c r="A7551">
        <f t="shared" si="235"/>
        <v>7551</v>
      </c>
      <c r="B7551" s="3" t="s">
        <v>72</v>
      </c>
      <c r="C7551" s="3" t="s">
        <v>77</v>
      </c>
      <c r="D7551" s="3" t="s">
        <v>68</v>
      </c>
      <c r="E7551">
        <v>2029</v>
      </c>
      <c r="F7551" s="3" t="str">
        <f t="shared" si="234"/>
        <v>CGenDALLES2029</v>
      </c>
      <c r="G7551" s="9">
        <v>550</v>
      </c>
      <c r="H7551" s="9">
        <v>689</v>
      </c>
      <c r="I7551" s="9">
        <v>766</v>
      </c>
      <c r="J7551" s="9">
        <v>976</v>
      </c>
      <c r="K7551" s="9">
        <v>955</v>
      </c>
      <c r="L7551" s="9">
        <v>664</v>
      </c>
      <c r="M7551" s="9">
        <v>291</v>
      </c>
      <c r="N7551" s="9">
        <v>294</v>
      </c>
      <c r="O7551" s="9">
        <v>490</v>
      </c>
      <c r="P7551" s="9">
        <v>361</v>
      </c>
      <c r="Q7551" s="9">
        <v>512</v>
      </c>
      <c r="R7551" s="9">
        <v>427</v>
      </c>
      <c r="S7551" s="9">
        <v>457</v>
      </c>
      <c r="T7551" s="9">
        <v>535</v>
      </c>
    </row>
    <row r="7552" spans="1:20" x14ac:dyDescent="0.35">
      <c r="A7552">
        <f t="shared" si="235"/>
        <v>7552</v>
      </c>
      <c r="B7552" s="3" t="s">
        <v>72</v>
      </c>
      <c r="C7552" s="3" t="s">
        <v>77</v>
      </c>
      <c r="D7552" s="3" t="s">
        <v>69</v>
      </c>
      <c r="E7552">
        <v>2020</v>
      </c>
      <c r="F7552" s="3" t="str">
        <f t="shared" si="234"/>
        <v>CGenBONN2020</v>
      </c>
      <c r="G7552" s="9">
        <v>430</v>
      </c>
      <c r="H7552" s="9">
        <v>783</v>
      </c>
      <c r="I7552" s="9">
        <v>805</v>
      </c>
      <c r="J7552" s="9">
        <v>804</v>
      </c>
      <c r="K7552" s="9">
        <v>827</v>
      </c>
      <c r="L7552" s="9">
        <v>600</v>
      </c>
      <c r="M7552" s="9">
        <v>324</v>
      </c>
      <c r="N7552" s="9">
        <v>609</v>
      </c>
      <c r="O7552" s="9">
        <v>620</v>
      </c>
      <c r="P7552" s="9">
        <v>543</v>
      </c>
      <c r="Q7552" s="9">
        <v>532</v>
      </c>
      <c r="R7552" s="9">
        <v>267</v>
      </c>
      <c r="S7552" s="9">
        <v>302</v>
      </c>
      <c r="T7552" s="9">
        <v>441</v>
      </c>
    </row>
    <row r="7553" spans="1:20" x14ac:dyDescent="0.35">
      <c r="A7553">
        <f t="shared" si="235"/>
        <v>7553</v>
      </c>
      <c r="B7553" s="3" t="s">
        <v>72</v>
      </c>
      <c r="C7553" s="3" t="s">
        <v>77</v>
      </c>
      <c r="D7553" s="3" t="s">
        <v>69</v>
      </c>
      <c r="E7553">
        <v>2021</v>
      </c>
      <c r="F7553" s="3" t="str">
        <f t="shared" si="234"/>
        <v>CGenBONN2021</v>
      </c>
      <c r="G7553" s="9">
        <v>520</v>
      </c>
      <c r="H7553" s="9">
        <v>642</v>
      </c>
      <c r="I7553" s="9">
        <v>805</v>
      </c>
      <c r="J7553" s="9">
        <v>809</v>
      </c>
      <c r="K7553" s="9">
        <v>827</v>
      </c>
      <c r="L7553" s="9">
        <v>738</v>
      </c>
      <c r="M7553" s="9">
        <v>510</v>
      </c>
      <c r="N7553" s="9">
        <v>573</v>
      </c>
      <c r="O7553" s="9">
        <v>532</v>
      </c>
      <c r="P7553" s="9">
        <v>599</v>
      </c>
      <c r="Q7553" s="9">
        <v>566</v>
      </c>
      <c r="R7553" s="9">
        <v>551</v>
      </c>
      <c r="S7553" s="9">
        <v>543</v>
      </c>
      <c r="T7553" s="9">
        <v>566</v>
      </c>
    </row>
    <row r="7554" spans="1:20" x14ac:dyDescent="0.35">
      <c r="A7554">
        <f t="shared" si="235"/>
        <v>7554</v>
      </c>
      <c r="B7554" s="3" t="s">
        <v>72</v>
      </c>
      <c r="C7554" s="3" t="s">
        <v>77</v>
      </c>
      <c r="D7554" s="3" t="s">
        <v>69</v>
      </c>
      <c r="E7554">
        <v>2022</v>
      </c>
      <c r="F7554" s="3" t="str">
        <f t="shared" ref="F7554:F7617" si="236">_xlfn.CONCAT(B7554,C7554,D7554,E7554)</f>
        <v>CGenBONN2022</v>
      </c>
      <c r="G7554" s="9">
        <v>502</v>
      </c>
      <c r="H7554" s="9">
        <v>642</v>
      </c>
      <c r="I7554" s="9">
        <v>805</v>
      </c>
      <c r="J7554" s="9">
        <v>817</v>
      </c>
      <c r="K7554" s="9">
        <v>778</v>
      </c>
      <c r="L7554" s="9">
        <v>783</v>
      </c>
      <c r="M7554" s="9">
        <v>197</v>
      </c>
      <c r="N7554" s="9">
        <v>387</v>
      </c>
      <c r="O7554" s="9">
        <v>500</v>
      </c>
      <c r="P7554" s="9">
        <v>506</v>
      </c>
      <c r="Q7554" s="9">
        <v>137</v>
      </c>
      <c r="R7554" s="9">
        <v>138</v>
      </c>
      <c r="S7554" s="9">
        <v>242</v>
      </c>
      <c r="T7554" s="9">
        <v>330</v>
      </c>
    </row>
    <row r="7555" spans="1:20" x14ac:dyDescent="0.35">
      <c r="A7555">
        <f t="shared" ref="A7555:A7618" si="237">A7554+1</f>
        <v>7555</v>
      </c>
      <c r="B7555" s="3" t="s">
        <v>72</v>
      </c>
      <c r="C7555" s="3" t="s">
        <v>77</v>
      </c>
      <c r="D7555" s="3" t="s">
        <v>69</v>
      </c>
      <c r="E7555">
        <v>2023</v>
      </c>
      <c r="F7555" s="3" t="str">
        <f t="shared" si="236"/>
        <v>CGenBONN2023</v>
      </c>
      <c r="G7555" s="9">
        <v>385</v>
      </c>
      <c r="H7555" s="9">
        <v>574</v>
      </c>
      <c r="I7555" s="9">
        <v>604</v>
      </c>
      <c r="J7555" s="9">
        <v>827</v>
      </c>
      <c r="K7555" s="9">
        <v>827</v>
      </c>
      <c r="L7555" s="9">
        <v>590</v>
      </c>
      <c r="M7555" s="9">
        <v>467</v>
      </c>
      <c r="N7555" s="9">
        <v>529</v>
      </c>
      <c r="O7555" s="9">
        <v>341</v>
      </c>
      <c r="P7555" s="9">
        <v>595</v>
      </c>
      <c r="Q7555" s="9">
        <v>424</v>
      </c>
      <c r="R7555" s="9">
        <v>340</v>
      </c>
      <c r="S7555" s="9">
        <v>340</v>
      </c>
      <c r="T7555" s="9">
        <v>477</v>
      </c>
    </row>
    <row r="7556" spans="1:20" x14ac:dyDescent="0.35">
      <c r="A7556">
        <f t="shared" si="237"/>
        <v>7556</v>
      </c>
      <c r="B7556" s="3" t="s">
        <v>72</v>
      </c>
      <c r="C7556" s="3" t="s">
        <v>77</v>
      </c>
      <c r="D7556" s="3" t="s">
        <v>69</v>
      </c>
      <c r="E7556">
        <v>2024</v>
      </c>
      <c r="F7556" s="3" t="str">
        <f t="shared" si="236"/>
        <v>CGenBONN2024</v>
      </c>
      <c r="G7556" s="9">
        <v>554</v>
      </c>
      <c r="H7556" s="9">
        <v>783</v>
      </c>
      <c r="I7556" s="9">
        <v>777</v>
      </c>
      <c r="J7556" s="9">
        <v>827</v>
      </c>
      <c r="K7556" s="9">
        <v>827</v>
      </c>
      <c r="L7556" s="9">
        <v>488</v>
      </c>
      <c r="M7556" s="9">
        <v>136</v>
      </c>
      <c r="N7556" s="9">
        <v>281</v>
      </c>
      <c r="O7556" s="9">
        <v>428</v>
      </c>
      <c r="P7556" s="9">
        <v>229</v>
      </c>
      <c r="Q7556" s="9">
        <v>137</v>
      </c>
      <c r="R7556" s="9">
        <v>137</v>
      </c>
      <c r="S7556" s="9">
        <v>253</v>
      </c>
      <c r="T7556" s="9">
        <v>364</v>
      </c>
    </row>
    <row r="7557" spans="1:20" x14ac:dyDescent="0.35">
      <c r="A7557">
        <f t="shared" si="237"/>
        <v>7557</v>
      </c>
      <c r="B7557" s="3" t="s">
        <v>72</v>
      </c>
      <c r="C7557" s="3" t="s">
        <v>77</v>
      </c>
      <c r="D7557" s="3" t="s">
        <v>69</v>
      </c>
      <c r="E7557">
        <v>2025</v>
      </c>
      <c r="F7557" s="3" t="str">
        <f t="shared" si="236"/>
        <v>CGenBONN2025</v>
      </c>
      <c r="G7557" s="9">
        <v>408</v>
      </c>
      <c r="H7557" s="9">
        <v>546</v>
      </c>
      <c r="I7557" s="9">
        <v>543</v>
      </c>
      <c r="J7557" s="9">
        <v>827</v>
      </c>
      <c r="K7557" s="9">
        <v>827</v>
      </c>
      <c r="L7557" s="9">
        <v>781</v>
      </c>
      <c r="M7557" s="9">
        <v>228</v>
      </c>
      <c r="N7557" s="9">
        <v>362</v>
      </c>
      <c r="O7557" s="9">
        <v>513</v>
      </c>
      <c r="P7557" s="9">
        <v>487</v>
      </c>
      <c r="Q7557" s="9">
        <v>138</v>
      </c>
      <c r="R7557" s="9">
        <v>138</v>
      </c>
      <c r="S7557" s="9">
        <v>251</v>
      </c>
      <c r="T7557" s="9">
        <v>372</v>
      </c>
    </row>
    <row r="7558" spans="1:20" x14ac:dyDescent="0.35">
      <c r="A7558">
        <f t="shared" si="237"/>
        <v>7558</v>
      </c>
      <c r="B7558" s="3" t="s">
        <v>72</v>
      </c>
      <c r="C7558" s="3" t="s">
        <v>77</v>
      </c>
      <c r="D7558" s="3" t="s">
        <v>69</v>
      </c>
      <c r="E7558">
        <v>2026</v>
      </c>
      <c r="F7558" s="3" t="str">
        <f t="shared" si="236"/>
        <v>CGenBONN2026</v>
      </c>
      <c r="G7558" s="9">
        <v>423</v>
      </c>
      <c r="H7558" s="9">
        <v>783</v>
      </c>
      <c r="I7558" s="9">
        <v>805</v>
      </c>
      <c r="J7558" s="9">
        <v>759</v>
      </c>
      <c r="K7558" s="9">
        <v>789</v>
      </c>
      <c r="L7558" s="9">
        <v>774</v>
      </c>
      <c r="M7558" s="9">
        <v>598</v>
      </c>
      <c r="N7558" s="9">
        <v>562</v>
      </c>
      <c r="O7558" s="9">
        <v>597</v>
      </c>
      <c r="P7558" s="9">
        <v>569</v>
      </c>
      <c r="Q7558" s="9">
        <v>242</v>
      </c>
      <c r="R7558" s="9">
        <v>137</v>
      </c>
      <c r="S7558" s="9">
        <v>260</v>
      </c>
      <c r="T7558" s="9">
        <v>391</v>
      </c>
    </row>
    <row r="7559" spans="1:20" x14ac:dyDescent="0.35">
      <c r="A7559">
        <f t="shared" si="237"/>
        <v>7559</v>
      </c>
      <c r="B7559" s="3" t="s">
        <v>72</v>
      </c>
      <c r="C7559" s="3" t="s">
        <v>77</v>
      </c>
      <c r="D7559" s="3" t="s">
        <v>69</v>
      </c>
      <c r="E7559">
        <v>2027</v>
      </c>
      <c r="F7559" s="3" t="str">
        <f t="shared" si="236"/>
        <v>CGenBONN2027</v>
      </c>
      <c r="G7559" s="9">
        <v>400</v>
      </c>
      <c r="H7559" s="9">
        <v>530</v>
      </c>
      <c r="I7559" s="9">
        <v>528</v>
      </c>
      <c r="J7559" s="9">
        <v>627</v>
      </c>
      <c r="K7559" s="9">
        <v>687</v>
      </c>
      <c r="L7559" s="9">
        <v>362</v>
      </c>
      <c r="M7559" s="9">
        <v>136</v>
      </c>
      <c r="N7559" s="9">
        <v>463</v>
      </c>
      <c r="O7559" s="9">
        <v>459</v>
      </c>
      <c r="P7559" s="9">
        <v>305</v>
      </c>
      <c r="Q7559" s="9">
        <v>138</v>
      </c>
      <c r="R7559" s="9">
        <v>138</v>
      </c>
      <c r="S7559" s="9">
        <v>217</v>
      </c>
      <c r="T7559" s="9">
        <v>450</v>
      </c>
    </row>
    <row r="7560" spans="1:20" x14ac:dyDescent="0.35">
      <c r="A7560">
        <f t="shared" si="237"/>
        <v>7560</v>
      </c>
      <c r="B7560" s="3" t="s">
        <v>72</v>
      </c>
      <c r="C7560" s="3" t="s">
        <v>77</v>
      </c>
      <c r="D7560" s="3" t="s">
        <v>69</v>
      </c>
      <c r="E7560">
        <v>2028</v>
      </c>
      <c r="F7560" s="3" t="str">
        <f t="shared" si="236"/>
        <v>CGenBONN2028</v>
      </c>
      <c r="G7560" s="9">
        <v>394</v>
      </c>
      <c r="H7560" s="9">
        <v>530</v>
      </c>
      <c r="I7560" s="9">
        <v>587</v>
      </c>
      <c r="J7560" s="9">
        <v>609</v>
      </c>
      <c r="K7560" s="9">
        <v>607</v>
      </c>
      <c r="L7560" s="9">
        <v>440</v>
      </c>
      <c r="M7560" s="9">
        <v>139</v>
      </c>
      <c r="N7560" s="9">
        <v>132</v>
      </c>
      <c r="O7560" s="9">
        <v>454</v>
      </c>
      <c r="P7560" s="9">
        <v>456</v>
      </c>
      <c r="Q7560" s="9">
        <v>140</v>
      </c>
      <c r="R7560" s="9">
        <v>138</v>
      </c>
      <c r="S7560" s="9">
        <v>269</v>
      </c>
      <c r="T7560" s="9">
        <v>318</v>
      </c>
    </row>
    <row r="7561" spans="1:20" x14ac:dyDescent="0.35">
      <c r="A7561">
        <f t="shared" si="237"/>
        <v>7561</v>
      </c>
      <c r="B7561" s="3" t="s">
        <v>72</v>
      </c>
      <c r="C7561" s="3" t="s">
        <v>77</v>
      </c>
      <c r="D7561" s="3" t="s">
        <v>69</v>
      </c>
      <c r="E7561">
        <v>2029</v>
      </c>
      <c r="F7561" s="3" t="str">
        <f t="shared" si="236"/>
        <v>CGenBONN2029</v>
      </c>
      <c r="G7561" s="9">
        <v>430</v>
      </c>
      <c r="H7561" s="9">
        <v>521</v>
      </c>
      <c r="I7561" s="9">
        <v>574</v>
      </c>
      <c r="J7561" s="9">
        <v>720</v>
      </c>
      <c r="K7561" s="9">
        <v>715</v>
      </c>
      <c r="L7561" s="9">
        <v>559</v>
      </c>
      <c r="M7561" s="9">
        <v>546</v>
      </c>
      <c r="N7561" s="9">
        <v>467</v>
      </c>
      <c r="O7561" s="9">
        <v>621</v>
      </c>
      <c r="P7561" s="9">
        <v>415</v>
      </c>
      <c r="Q7561" s="9">
        <v>207</v>
      </c>
      <c r="R7561" s="9">
        <v>137</v>
      </c>
      <c r="S7561" s="9">
        <v>259</v>
      </c>
      <c r="T7561" s="9">
        <v>417</v>
      </c>
    </row>
    <row r="7562" spans="1:20" x14ac:dyDescent="0.35">
      <c r="A7562">
        <f t="shared" si="237"/>
        <v>7562</v>
      </c>
      <c r="B7562" s="3" t="s">
        <v>71</v>
      </c>
      <c r="C7562" s="3" t="s">
        <v>86</v>
      </c>
      <c r="D7562" s="3" t="s">
        <v>17</v>
      </c>
      <c r="E7562">
        <v>2020</v>
      </c>
      <c r="F7562" s="3" t="str">
        <f t="shared" si="236"/>
        <v>GQOutMICA2020</v>
      </c>
      <c r="G7562" s="9">
        <v>10.000999999999999</v>
      </c>
      <c r="H7562" s="9">
        <v>15.997999999999999</v>
      </c>
      <c r="I7562" s="9">
        <v>28.001000000000001</v>
      </c>
      <c r="J7562" s="9">
        <v>11.743</v>
      </c>
      <c r="K7562" s="9">
        <v>24.001000000000001</v>
      </c>
      <c r="L7562" s="9">
        <v>11.997999999999999</v>
      </c>
      <c r="M7562" s="9">
        <v>12.003</v>
      </c>
      <c r="N7562" s="9">
        <v>10.000999999999999</v>
      </c>
      <c r="O7562" s="9">
        <v>12.128</v>
      </c>
      <c r="P7562" s="9">
        <v>20.132000000000001</v>
      </c>
      <c r="Q7562" s="9">
        <v>18.518000000000001</v>
      </c>
      <c r="R7562" s="9">
        <v>24.995000000000001</v>
      </c>
      <c r="S7562" s="9">
        <v>32.000999999999998</v>
      </c>
      <c r="T7562" s="9">
        <v>27.001000000000001</v>
      </c>
    </row>
    <row r="7563" spans="1:20" x14ac:dyDescent="0.35">
      <c r="A7563">
        <f t="shared" si="237"/>
        <v>7563</v>
      </c>
      <c r="B7563" s="3" t="s">
        <v>71</v>
      </c>
      <c r="C7563" s="3" t="s">
        <v>86</v>
      </c>
      <c r="D7563" s="3" t="s">
        <v>17</v>
      </c>
      <c r="E7563">
        <v>2021</v>
      </c>
      <c r="F7563" s="3" t="str">
        <f t="shared" si="236"/>
        <v>GQOutMICA2021</v>
      </c>
      <c r="G7563" s="9">
        <v>9.9979999999999993</v>
      </c>
      <c r="H7563" s="9">
        <v>16.001000000000001</v>
      </c>
      <c r="I7563" s="9">
        <v>28.001000000000001</v>
      </c>
      <c r="J7563" s="9">
        <v>11.74</v>
      </c>
      <c r="K7563" s="9">
        <v>21.707999999999998</v>
      </c>
      <c r="L7563" s="9">
        <v>26.256</v>
      </c>
      <c r="M7563" s="9">
        <v>10.006</v>
      </c>
      <c r="N7563" s="9">
        <v>9.9979999999999993</v>
      </c>
      <c r="O7563" s="9">
        <v>8.0009999999999994</v>
      </c>
      <c r="P7563" s="9">
        <v>7.9980000000000002</v>
      </c>
      <c r="Q7563" s="9">
        <v>12.214</v>
      </c>
      <c r="R7563" s="9">
        <v>26.425000000000001</v>
      </c>
      <c r="S7563" s="9">
        <v>19.366</v>
      </c>
      <c r="T7563" s="9">
        <v>27</v>
      </c>
    </row>
    <row r="7564" spans="1:20" x14ac:dyDescent="0.35">
      <c r="A7564">
        <f t="shared" si="237"/>
        <v>7564</v>
      </c>
      <c r="B7564" s="3" t="s">
        <v>71</v>
      </c>
      <c r="C7564" s="3" t="s">
        <v>86</v>
      </c>
      <c r="D7564" s="3" t="s">
        <v>17</v>
      </c>
      <c r="E7564">
        <v>2022</v>
      </c>
      <c r="F7564" s="3" t="str">
        <f t="shared" si="236"/>
        <v>GQOutMICA2022</v>
      </c>
      <c r="G7564" s="9">
        <v>10.000999999999999</v>
      </c>
      <c r="H7564" s="9">
        <v>31.998999999999999</v>
      </c>
      <c r="I7564" s="9">
        <v>28</v>
      </c>
      <c r="J7564" s="9">
        <v>11.741</v>
      </c>
      <c r="K7564" s="9">
        <v>24.001000000000001</v>
      </c>
      <c r="L7564" s="9">
        <v>9.9990000000000006</v>
      </c>
      <c r="M7564" s="9">
        <v>9.9969999999999999</v>
      </c>
      <c r="N7564" s="9">
        <v>10.002000000000001</v>
      </c>
      <c r="O7564" s="9">
        <v>16.001999999999999</v>
      </c>
      <c r="P7564" s="9">
        <v>15.997999999999999</v>
      </c>
      <c r="Q7564" s="9">
        <v>15.954000000000001</v>
      </c>
      <c r="R7564" s="9">
        <v>30.594000000000001</v>
      </c>
      <c r="S7564" s="9">
        <v>16.949000000000002</v>
      </c>
      <c r="T7564" s="9">
        <v>19.195</v>
      </c>
    </row>
    <row r="7565" spans="1:20" x14ac:dyDescent="0.35">
      <c r="A7565">
        <f t="shared" si="237"/>
        <v>7565</v>
      </c>
      <c r="B7565" s="3" t="s">
        <v>71</v>
      </c>
      <c r="C7565" s="3" t="s">
        <v>86</v>
      </c>
      <c r="D7565" s="3" t="s">
        <v>17</v>
      </c>
      <c r="E7565">
        <v>2023</v>
      </c>
      <c r="F7565" s="3" t="str">
        <f t="shared" si="236"/>
        <v>GQOutMICA2023</v>
      </c>
      <c r="G7565" s="9">
        <v>14.826000000000001</v>
      </c>
      <c r="H7565" s="9">
        <v>16</v>
      </c>
      <c r="I7565" s="9">
        <v>31</v>
      </c>
      <c r="J7565" s="9">
        <v>11.742000000000001</v>
      </c>
      <c r="K7565" s="9">
        <v>30.998999999999999</v>
      </c>
      <c r="L7565" s="9">
        <v>12.000999999999999</v>
      </c>
      <c r="M7565" s="9">
        <v>25.998999999999999</v>
      </c>
      <c r="N7565" s="9">
        <v>14.004</v>
      </c>
      <c r="O7565" s="9">
        <v>16.869</v>
      </c>
      <c r="P7565" s="9">
        <v>26.789000000000001</v>
      </c>
      <c r="Q7565" s="9">
        <v>88.087000000000003</v>
      </c>
      <c r="R7565" s="9">
        <v>46.978000000000002</v>
      </c>
      <c r="S7565" s="9">
        <v>26.385999999999999</v>
      </c>
      <c r="T7565" s="9">
        <v>18.085000000000001</v>
      </c>
    </row>
    <row r="7566" spans="1:20" x14ac:dyDescent="0.35">
      <c r="A7566">
        <f t="shared" si="237"/>
        <v>7566</v>
      </c>
      <c r="B7566" s="3" t="s">
        <v>71</v>
      </c>
      <c r="C7566" s="3" t="s">
        <v>86</v>
      </c>
      <c r="D7566" s="3" t="s">
        <v>17</v>
      </c>
      <c r="E7566">
        <v>2024</v>
      </c>
      <c r="F7566" s="3" t="str">
        <f t="shared" si="236"/>
        <v>GQOutMICA2024</v>
      </c>
      <c r="G7566" s="9">
        <v>12.034000000000001</v>
      </c>
      <c r="H7566" s="9">
        <v>15.999000000000001</v>
      </c>
      <c r="I7566" s="9">
        <v>28.001999999999999</v>
      </c>
      <c r="J7566" s="9">
        <v>11.742000000000001</v>
      </c>
      <c r="K7566" s="9">
        <v>30.998999999999999</v>
      </c>
      <c r="L7566" s="9">
        <v>12.000999999999999</v>
      </c>
      <c r="M7566" s="9">
        <v>10</v>
      </c>
      <c r="N7566" s="9">
        <v>10</v>
      </c>
      <c r="O7566" s="9">
        <v>15.997999999999999</v>
      </c>
      <c r="P7566" s="9">
        <v>34.878999999999998</v>
      </c>
      <c r="Q7566" s="9">
        <v>30.468</v>
      </c>
      <c r="R7566" s="9">
        <v>27.199000000000002</v>
      </c>
      <c r="S7566" s="9">
        <v>40.003</v>
      </c>
      <c r="T7566" s="9">
        <v>26.998000000000001</v>
      </c>
    </row>
    <row r="7567" spans="1:20" x14ac:dyDescent="0.35">
      <c r="A7567">
        <f t="shared" si="237"/>
        <v>7567</v>
      </c>
      <c r="B7567" s="3" t="s">
        <v>71</v>
      </c>
      <c r="C7567" s="3" t="s">
        <v>86</v>
      </c>
      <c r="D7567" s="3" t="s">
        <v>17</v>
      </c>
      <c r="E7567">
        <v>2025</v>
      </c>
      <c r="F7567" s="3" t="str">
        <f t="shared" si="236"/>
        <v>GQOutMICA2025</v>
      </c>
      <c r="G7567" s="9">
        <v>10.002000000000001</v>
      </c>
      <c r="H7567" s="9">
        <v>15.999000000000001</v>
      </c>
      <c r="I7567" s="9">
        <v>28.001000000000001</v>
      </c>
      <c r="J7567" s="9">
        <v>11.741</v>
      </c>
      <c r="K7567" s="9">
        <v>23.998999999999999</v>
      </c>
      <c r="L7567" s="9">
        <v>12.000999999999999</v>
      </c>
      <c r="M7567" s="9">
        <v>9.9979999999999993</v>
      </c>
      <c r="N7567" s="9">
        <v>9.9979999999999993</v>
      </c>
      <c r="O7567" s="9">
        <v>8.0009999999999994</v>
      </c>
      <c r="P7567" s="9">
        <v>16.001000000000001</v>
      </c>
      <c r="Q7567" s="9">
        <v>58.484000000000002</v>
      </c>
      <c r="R7567" s="9">
        <v>33.701999999999998</v>
      </c>
      <c r="S7567" s="9">
        <v>17.786000000000001</v>
      </c>
      <c r="T7567" s="9">
        <v>27.001000000000001</v>
      </c>
    </row>
    <row r="7568" spans="1:20" x14ac:dyDescent="0.35">
      <c r="A7568">
        <f t="shared" si="237"/>
        <v>7568</v>
      </c>
      <c r="B7568" s="3" t="s">
        <v>71</v>
      </c>
      <c r="C7568" s="3" t="s">
        <v>86</v>
      </c>
      <c r="D7568" s="3" t="s">
        <v>17</v>
      </c>
      <c r="E7568">
        <v>2026</v>
      </c>
      <c r="F7568" s="3" t="str">
        <f t="shared" si="236"/>
        <v>GQOutMICA2026</v>
      </c>
      <c r="G7568" s="9">
        <v>10</v>
      </c>
      <c r="H7568" s="9">
        <v>16</v>
      </c>
      <c r="I7568" s="9">
        <v>28.001000000000001</v>
      </c>
      <c r="J7568" s="9">
        <v>11.739000000000001</v>
      </c>
      <c r="K7568" s="9">
        <v>31.003</v>
      </c>
      <c r="L7568" s="9">
        <v>11.999000000000001</v>
      </c>
      <c r="M7568" s="9">
        <v>9.9960000000000004</v>
      </c>
      <c r="N7568" s="9">
        <v>10.000999999999999</v>
      </c>
      <c r="O7568" s="9">
        <v>16</v>
      </c>
      <c r="P7568" s="9">
        <v>18.001999999999999</v>
      </c>
      <c r="Q7568" s="9">
        <v>26.71</v>
      </c>
      <c r="R7568" s="9">
        <v>37.600999999999999</v>
      </c>
      <c r="S7568" s="9">
        <v>17.420999999999999</v>
      </c>
      <c r="T7568" s="9">
        <v>27</v>
      </c>
    </row>
    <row r="7569" spans="1:20" x14ac:dyDescent="0.35">
      <c r="A7569">
        <f t="shared" si="237"/>
        <v>7569</v>
      </c>
      <c r="B7569" s="3" t="s">
        <v>71</v>
      </c>
      <c r="C7569" s="3" t="s">
        <v>86</v>
      </c>
      <c r="D7569" s="3" t="s">
        <v>17</v>
      </c>
      <c r="E7569">
        <v>2027</v>
      </c>
      <c r="F7569" s="3" t="str">
        <f t="shared" si="236"/>
        <v>GQOutMICA2027</v>
      </c>
      <c r="G7569" s="9">
        <v>9.9990000000000006</v>
      </c>
      <c r="H7569" s="9">
        <v>16</v>
      </c>
      <c r="I7569" s="9">
        <v>28.001000000000001</v>
      </c>
      <c r="J7569" s="9">
        <v>11.742000000000001</v>
      </c>
      <c r="K7569" s="9">
        <v>23.997</v>
      </c>
      <c r="L7569" s="9">
        <v>12.003</v>
      </c>
      <c r="M7569" s="9">
        <v>9.9990000000000006</v>
      </c>
      <c r="N7569" s="9">
        <v>10.002000000000001</v>
      </c>
      <c r="O7569" s="9">
        <v>7.9969999999999999</v>
      </c>
      <c r="P7569" s="9">
        <v>20.146999999999998</v>
      </c>
      <c r="Q7569" s="9">
        <v>49.85</v>
      </c>
      <c r="R7569" s="9">
        <v>28.158000000000001</v>
      </c>
      <c r="S7569" s="9">
        <v>15.375999999999999</v>
      </c>
      <c r="T7569" s="9">
        <v>11.012</v>
      </c>
    </row>
    <row r="7570" spans="1:20" x14ac:dyDescent="0.35">
      <c r="A7570">
        <f t="shared" si="237"/>
        <v>7570</v>
      </c>
      <c r="B7570" s="3" t="s">
        <v>71</v>
      </c>
      <c r="C7570" s="3" t="s">
        <v>86</v>
      </c>
      <c r="D7570" s="3" t="s">
        <v>17</v>
      </c>
      <c r="E7570">
        <v>2028</v>
      </c>
      <c r="F7570" s="3" t="str">
        <f t="shared" si="236"/>
        <v>GQOutMICA2028</v>
      </c>
      <c r="G7570" s="9">
        <v>10</v>
      </c>
      <c r="H7570" s="9">
        <v>16.001000000000001</v>
      </c>
      <c r="I7570" s="9">
        <v>27.998000000000001</v>
      </c>
      <c r="J7570" s="9">
        <v>11.743</v>
      </c>
      <c r="K7570" s="9">
        <v>23.998999999999999</v>
      </c>
      <c r="L7570" s="9">
        <v>12.000999999999999</v>
      </c>
      <c r="M7570" s="9">
        <v>25.997</v>
      </c>
      <c r="N7570" s="9">
        <v>14.006</v>
      </c>
      <c r="O7570" s="9">
        <v>7.9969999999999999</v>
      </c>
      <c r="P7570" s="9">
        <v>8</v>
      </c>
      <c r="Q7570" s="9">
        <v>69.72</v>
      </c>
      <c r="R7570" s="9">
        <v>48.375</v>
      </c>
      <c r="S7570" s="9">
        <v>29.72</v>
      </c>
      <c r="T7570" s="9">
        <v>17.29</v>
      </c>
    </row>
    <row r="7571" spans="1:20" x14ac:dyDescent="0.35">
      <c r="A7571">
        <f t="shared" si="237"/>
        <v>7571</v>
      </c>
      <c r="B7571" s="3" t="s">
        <v>71</v>
      </c>
      <c r="C7571" s="3" t="s">
        <v>86</v>
      </c>
      <c r="D7571" s="3" t="s">
        <v>17</v>
      </c>
      <c r="E7571">
        <v>2029</v>
      </c>
      <c r="F7571" s="3" t="str">
        <f t="shared" si="236"/>
        <v>GQOutMICA2029</v>
      </c>
      <c r="G7571" s="9">
        <v>15.817</v>
      </c>
      <c r="H7571" s="9">
        <v>15.999000000000001</v>
      </c>
      <c r="I7571" s="9">
        <v>28.001999999999999</v>
      </c>
      <c r="J7571" s="9">
        <v>11.74</v>
      </c>
      <c r="K7571" s="9">
        <v>31</v>
      </c>
      <c r="L7571" s="9">
        <v>12.000999999999999</v>
      </c>
      <c r="M7571" s="9">
        <v>12</v>
      </c>
      <c r="N7571" s="9">
        <v>10.000999999999999</v>
      </c>
      <c r="O7571" s="9">
        <v>7.9980000000000002</v>
      </c>
      <c r="P7571" s="9">
        <v>57.627000000000002</v>
      </c>
      <c r="Q7571" s="9">
        <v>47.082000000000001</v>
      </c>
      <c r="R7571" s="9">
        <v>24.968</v>
      </c>
      <c r="S7571" s="9">
        <v>14.999000000000001</v>
      </c>
      <c r="T7571" s="9">
        <v>27.001000000000001</v>
      </c>
    </row>
    <row r="7572" spans="1:20" x14ac:dyDescent="0.35">
      <c r="A7572">
        <f t="shared" si="237"/>
        <v>7572</v>
      </c>
      <c r="B7572" s="3" t="s">
        <v>71</v>
      </c>
      <c r="C7572" s="3" t="s">
        <v>86</v>
      </c>
      <c r="D7572" s="3" t="s">
        <v>18</v>
      </c>
      <c r="E7572">
        <v>2020</v>
      </c>
      <c r="F7572" s="3" t="str">
        <f t="shared" si="236"/>
        <v>GQOutREVELS2020</v>
      </c>
      <c r="G7572" s="9">
        <v>12.332000000000001</v>
      </c>
      <c r="H7572" s="9">
        <v>18.120999999999999</v>
      </c>
      <c r="I7572" s="9">
        <v>29.341000000000001</v>
      </c>
      <c r="J7572" s="9">
        <v>12.817</v>
      </c>
      <c r="K7572" s="9">
        <v>25.042999999999999</v>
      </c>
      <c r="L7572" s="9">
        <v>13.32</v>
      </c>
      <c r="M7572" s="9">
        <v>16.905999999999999</v>
      </c>
      <c r="N7572" s="9">
        <v>17.966000000000001</v>
      </c>
      <c r="O7572" s="9">
        <v>30.114999999999998</v>
      </c>
      <c r="P7572" s="9">
        <v>36.168999999999997</v>
      </c>
      <c r="Q7572" s="9">
        <v>29.097000000000001</v>
      </c>
      <c r="R7572" s="9">
        <v>30.937000000000001</v>
      </c>
      <c r="S7572" s="9">
        <v>37.207000000000001</v>
      </c>
      <c r="T7572" s="9">
        <v>29.853999999999999</v>
      </c>
    </row>
    <row r="7573" spans="1:20" x14ac:dyDescent="0.35">
      <c r="A7573">
        <f t="shared" si="237"/>
        <v>7573</v>
      </c>
      <c r="B7573" s="3" t="s">
        <v>71</v>
      </c>
      <c r="C7573" s="3" t="s">
        <v>86</v>
      </c>
      <c r="D7573" s="3" t="s">
        <v>18</v>
      </c>
      <c r="E7573">
        <v>2021</v>
      </c>
      <c r="F7573" s="3" t="str">
        <f t="shared" si="236"/>
        <v>GQOutREVELS2021</v>
      </c>
      <c r="G7573" s="9">
        <v>12.263999999999999</v>
      </c>
      <c r="H7573" s="9">
        <v>18.702000000000002</v>
      </c>
      <c r="I7573" s="9">
        <v>29.623000000000001</v>
      </c>
      <c r="J7573" s="9">
        <v>13.061</v>
      </c>
      <c r="K7573" s="9">
        <v>22.847999999999999</v>
      </c>
      <c r="L7573" s="9">
        <v>27.440999999999999</v>
      </c>
      <c r="M7573" s="9">
        <v>13.519</v>
      </c>
      <c r="N7573" s="9">
        <v>15.516999999999999</v>
      </c>
      <c r="O7573" s="9">
        <v>23.875</v>
      </c>
      <c r="P7573" s="9">
        <v>30.734999999999999</v>
      </c>
      <c r="Q7573" s="9">
        <v>30.241</v>
      </c>
      <c r="R7573" s="9">
        <v>35.585000000000001</v>
      </c>
      <c r="S7573" s="9">
        <v>26.385999999999999</v>
      </c>
      <c r="T7573" s="9">
        <v>31.902999999999999</v>
      </c>
    </row>
    <row r="7574" spans="1:20" x14ac:dyDescent="0.35">
      <c r="A7574">
        <f t="shared" si="237"/>
        <v>7574</v>
      </c>
      <c r="B7574" s="3" t="s">
        <v>71</v>
      </c>
      <c r="C7574" s="3" t="s">
        <v>86</v>
      </c>
      <c r="D7574" s="3" t="s">
        <v>18</v>
      </c>
      <c r="E7574">
        <v>2022</v>
      </c>
      <c r="F7574" s="3" t="str">
        <f t="shared" si="236"/>
        <v>GQOutREVELS2022</v>
      </c>
      <c r="G7574" s="9">
        <v>13.079000000000001</v>
      </c>
      <c r="H7574" s="9">
        <v>34.290999999999997</v>
      </c>
      <c r="I7574" s="9">
        <v>29.791</v>
      </c>
      <c r="J7574" s="9">
        <v>13.108000000000001</v>
      </c>
      <c r="K7574" s="9">
        <v>25.292999999999999</v>
      </c>
      <c r="L7574" s="9">
        <v>11.601000000000001</v>
      </c>
      <c r="M7574" s="9">
        <v>13.558999999999999</v>
      </c>
      <c r="N7574" s="9">
        <v>13.959</v>
      </c>
      <c r="O7574" s="9">
        <v>31.021000000000001</v>
      </c>
      <c r="P7574" s="9">
        <v>40.409999999999997</v>
      </c>
      <c r="Q7574" s="9">
        <v>28.356999999999999</v>
      </c>
      <c r="R7574" s="9">
        <v>38.256999999999998</v>
      </c>
      <c r="S7574" s="9">
        <v>23.518999999999998</v>
      </c>
      <c r="T7574" s="9">
        <v>25.474</v>
      </c>
    </row>
    <row r="7575" spans="1:20" x14ac:dyDescent="0.35">
      <c r="A7575">
        <f t="shared" si="237"/>
        <v>7575</v>
      </c>
      <c r="B7575" s="3" t="s">
        <v>71</v>
      </c>
      <c r="C7575" s="3" t="s">
        <v>86</v>
      </c>
      <c r="D7575" s="3" t="s">
        <v>18</v>
      </c>
      <c r="E7575">
        <v>2023</v>
      </c>
      <c r="F7575" s="3" t="str">
        <f t="shared" si="236"/>
        <v>GQOutREVELS2023</v>
      </c>
      <c r="G7575" s="9">
        <v>20.975000000000001</v>
      </c>
      <c r="H7575" s="9">
        <v>21.151</v>
      </c>
      <c r="I7575" s="9">
        <v>35.252000000000002</v>
      </c>
      <c r="J7575" s="9">
        <v>14.706</v>
      </c>
      <c r="K7575" s="9">
        <v>33.154000000000003</v>
      </c>
      <c r="L7575" s="9">
        <v>15.38</v>
      </c>
      <c r="M7575" s="9">
        <v>31.172999999999998</v>
      </c>
      <c r="N7575" s="9">
        <v>21.643999999999998</v>
      </c>
      <c r="O7575" s="9">
        <v>35.094000000000001</v>
      </c>
      <c r="P7575" s="9">
        <v>63.908000000000001</v>
      </c>
      <c r="Q7575" s="9">
        <v>116.32899999999999</v>
      </c>
      <c r="R7575" s="9">
        <v>58.057000000000002</v>
      </c>
      <c r="S7575" s="9">
        <v>34.345999999999997</v>
      </c>
      <c r="T7575" s="9">
        <v>23.26</v>
      </c>
    </row>
    <row r="7576" spans="1:20" x14ac:dyDescent="0.35">
      <c r="A7576">
        <f t="shared" si="237"/>
        <v>7576</v>
      </c>
      <c r="B7576" s="3" t="s">
        <v>71</v>
      </c>
      <c r="C7576" s="3" t="s">
        <v>86</v>
      </c>
      <c r="D7576" s="3" t="s">
        <v>18</v>
      </c>
      <c r="E7576">
        <v>2024</v>
      </c>
      <c r="F7576" s="3" t="str">
        <f t="shared" si="236"/>
        <v>GQOutREVELS2024</v>
      </c>
      <c r="G7576" s="9">
        <v>16.353999999999999</v>
      </c>
      <c r="H7576" s="9">
        <v>19.321000000000002</v>
      </c>
      <c r="I7576" s="9">
        <v>30.579000000000001</v>
      </c>
      <c r="J7576" s="9">
        <v>13.609</v>
      </c>
      <c r="K7576" s="9">
        <v>32.631</v>
      </c>
      <c r="L7576" s="9">
        <v>14.93</v>
      </c>
      <c r="M7576" s="9">
        <v>16.055</v>
      </c>
      <c r="N7576" s="9">
        <v>19.076000000000001</v>
      </c>
      <c r="O7576" s="9">
        <v>32.719000000000001</v>
      </c>
      <c r="P7576" s="9">
        <v>64.242999999999995</v>
      </c>
      <c r="Q7576" s="9">
        <v>45.436</v>
      </c>
      <c r="R7576" s="9">
        <v>34.326000000000001</v>
      </c>
      <c r="S7576" s="9">
        <v>46.255000000000003</v>
      </c>
      <c r="T7576" s="9">
        <v>31.765000000000001</v>
      </c>
    </row>
    <row r="7577" spans="1:20" x14ac:dyDescent="0.35">
      <c r="A7577">
        <f t="shared" si="237"/>
        <v>7577</v>
      </c>
      <c r="B7577" s="3" t="s">
        <v>71</v>
      </c>
      <c r="C7577" s="3" t="s">
        <v>86</v>
      </c>
      <c r="D7577" s="3" t="s">
        <v>18</v>
      </c>
      <c r="E7577">
        <v>2025</v>
      </c>
      <c r="F7577" s="3" t="str">
        <f t="shared" si="236"/>
        <v>GQOutREVELS2025</v>
      </c>
      <c r="G7577" s="9">
        <v>15.875999999999999</v>
      </c>
      <c r="H7577" s="9">
        <v>19.791</v>
      </c>
      <c r="I7577" s="9">
        <v>30.513000000000002</v>
      </c>
      <c r="J7577" s="9">
        <v>13.558</v>
      </c>
      <c r="K7577" s="9">
        <v>26.361000000000001</v>
      </c>
      <c r="L7577" s="9">
        <v>16.039000000000001</v>
      </c>
      <c r="M7577" s="9">
        <v>17.117000000000001</v>
      </c>
      <c r="N7577" s="9">
        <v>20.832999999999998</v>
      </c>
      <c r="O7577" s="9">
        <v>26.527999999999999</v>
      </c>
      <c r="P7577" s="9">
        <v>37.993000000000002</v>
      </c>
      <c r="Q7577" s="9">
        <v>79.043000000000006</v>
      </c>
      <c r="R7577" s="9">
        <v>42.24</v>
      </c>
      <c r="S7577" s="9">
        <v>25.024000000000001</v>
      </c>
      <c r="T7577" s="9">
        <v>33.229999999999997</v>
      </c>
    </row>
    <row r="7578" spans="1:20" x14ac:dyDescent="0.35">
      <c r="A7578">
        <f t="shared" si="237"/>
        <v>7578</v>
      </c>
      <c r="B7578" s="3" t="s">
        <v>71</v>
      </c>
      <c r="C7578" s="3" t="s">
        <v>86</v>
      </c>
      <c r="D7578" s="3" t="s">
        <v>18</v>
      </c>
      <c r="E7578">
        <v>2026</v>
      </c>
      <c r="F7578" s="3" t="str">
        <f t="shared" si="236"/>
        <v>GQOutREVELS2026</v>
      </c>
      <c r="G7578" s="9">
        <v>16.984999999999999</v>
      </c>
      <c r="H7578" s="9">
        <v>21.09</v>
      </c>
      <c r="I7578" s="9">
        <v>31.161000000000001</v>
      </c>
      <c r="J7578" s="9">
        <v>13.864000000000001</v>
      </c>
      <c r="K7578" s="9">
        <v>32.878999999999998</v>
      </c>
      <c r="L7578" s="9">
        <v>14.52</v>
      </c>
      <c r="M7578" s="9">
        <v>14.563000000000001</v>
      </c>
      <c r="N7578" s="9">
        <v>15.429</v>
      </c>
      <c r="O7578" s="9">
        <v>27.664999999999999</v>
      </c>
      <c r="P7578" s="9">
        <v>46.045000000000002</v>
      </c>
      <c r="Q7578" s="9">
        <v>43.072000000000003</v>
      </c>
      <c r="R7578" s="9">
        <v>46.33</v>
      </c>
      <c r="S7578" s="9">
        <v>23.609000000000002</v>
      </c>
      <c r="T7578" s="9">
        <v>32.890999999999998</v>
      </c>
    </row>
    <row r="7579" spans="1:20" x14ac:dyDescent="0.35">
      <c r="A7579">
        <f t="shared" si="237"/>
        <v>7579</v>
      </c>
      <c r="B7579" s="3" t="s">
        <v>71</v>
      </c>
      <c r="C7579" s="3" t="s">
        <v>86</v>
      </c>
      <c r="D7579" s="3" t="s">
        <v>18</v>
      </c>
      <c r="E7579">
        <v>2027</v>
      </c>
      <c r="F7579" s="3" t="str">
        <f t="shared" si="236"/>
        <v>GQOutREVELS2027</v>
      </c>
      <c r="G7579" s="9">
        <v>13.585000000000001</v>
      </c>
      <c r="H7579" s="9">
        <v>18.806000000000001</v>
      </c>
      <c r="I7579" s="9">
        <v>30.248000000000001</v>
      </c>
      <c r="J7579" s="9">
        <v>13.446999999999999</v>
      </c>
      <c r="K7579" s="9">
        <v>25.478999999999999</v>
      </c>
      <c r="L7579" s="9">
        <v>14.464</v>
      </c>
      <c r="M7579" s="9">
        <v>15.673</v>
      </c>
      <c r="N7579" s="9">
        <v>16.678000000000001</v>
      </c>
      <c r="O7579" s="9">
        <v>23.029</v>
      </c>
      <c r="P7579" s="9">
        <v>52.061</v>
      </c>
      <c r="Q7579" s="9">
        <v>64.563999999999993</v>
      </c>
      <c r="R7579" s="9">
        <v>34.384</v>
      </c>
      <c r="S7579" s="9">
        <v>20.984000000000002</v>
      </c>
      <c r="T7579" s="9">
        <v>13.79</v>
      </c>
    </row>
    <row r="7580" spans="1:20" x14ac:dyDescent="0.35">
      <c r="A7580">
        <f t="shared" si="237"/>
        <v>7580</v>
      </c>
      <c r="B7580" s="3" t="s">
        <v>71</v>
      </c>
      <c r="C7580" s="3" t="s">
        <v>86</v>
      </c>
      <c r="D7580" s="3" t="s">
        <v>18</v>
      </c>
      <c r="E7580">
        <v>2028</v>
      </c>
      <c r="F7580" s="3" t="str">
        <f t="shared" si="236"/>
        <v>GQOutREVELS2028</v>
      </c>
      <c r="G7580" s="9">
        <v>12.097</v>
      </c>
      <c r="H7580" s="9">
        <v>17.774999999999999</v>
      </c>
      <c r="I7580" s="9">
        <v>29.190999999999999</v>
      </c>
      <c r="J7580" s="9">
        <v>12.750999999999999</v>
      </c>
      <c r="K7580" s="9">
        <v>25.283999999999999</v>
      </c>
      <c r="L7580" s="9">
        <v>14.081</v>
      </c>
      <c r="M7580" s="9">
        <v>29.15</v>
      </c>
      <c r="N7580" s="9">
        <v>18.762</v>
      </c>
      <c r="O7580" s="9">
        <v>24.66</v>
      </c>
      <c r="P7580" s="9">
        <v>36.125999999999998</v>
      </c>
      <c r="Q7580" s="9">
        <v>97.287999999999997</v>
      </c>
      <c r="R7580" s="9">
        <v>60.043999999999997</v>
      </c>
      <c r="S7580" s="9">
        <v>38.987000000000002</v>
      </c>
      <c r="T7580" s="9">
        <v>21.640999999999998</v>
      </c>
    </row>
    <row r="7581" spans="1:20" x14ac:dyDescent="0.35">
      <c r="A7581">
        <f t="shared" si="237"/>
        <v>7581</v>
      </c>
      <c r="B7581" s="3" t="s">
        <v>71</v>
      </c>
      <c r="C7581" s="3" t="s">
        <v>86</v>
      </c>
      <c r="D7581" s="3" t="s">
        <v>18</v>
      </c>
      <c r="E7581">
        <v>2029</v>
      </c>
      <c r="F7581" s="3" t="str">
        <f t="shared" si="236"/>
        <v>GQOutREVELS2029</v>
      </c>
      <c r="G7581" s="9">
        <v>21.491</v>
      </c>
      <c r="H7581" s="9">
        <v>19.155999999999999</v>
      </c>
      <c r="I7581" s="9">
        <v>30.198</v>
      </c>
      <c r="J7581" s="9">
        <v>13.377000000000001</v>
      </c>
      <c r="K7581" s="9">
        <v>32.4</v>
      </c>
      <c r="L7581" s="9">
        <v>14.564</v>
      </c>
      <c r="M7581" s="9">
        <v>19.314</v>
      </c>
      <c r="N7581" s="9">
        <v>21.238</v>
      </c>
      <c r="O7581" s="9">
        <v>29.248000000000001</v>
      </c>
      <c r="P7581" s="9">
        <v>84.238</v>
      </c>
      <c r="Q7581" s="9">
        <v>59.793999999999997</v>
      </c>
      <c r="R7581" s="9">
        <v>30.742000000000001</v>
      </c>
      <c r="S7581" s="9">
        <v>19.875</v>
      </c>
      <c r="T7581" s="9">
        <v>30.149000000000001</v>
      </c>
    </row>
    <row r="7582" spans="1:20" x14ac:dyDescent="0.35">
      <c r="A7582">
        <f t="shared" si="237"/>
        <v>7582</v>
      </c>
      <c r="B7582" s="3" t="s">
        <v>71</v>
      </c>
      <c r="C7582" s="3" t="s">
        <v>86</v>
      </c>
      <c r="D7582" s="3" t="s">
        <v>19</v>
      </c>
      <c r="E7582">
        <v>2020</v>
      </c>
      <c r="F7582" s="3" t="str">
        <f t="shared" si="236"/>
        <v>GQOutARROW2020</v>
      </c>
      <c r="G7582" s="9">
        <v>21.48</v>
      </c>
      <c r="H7582" s="9">
        <v>35.518000000000001</v>
      </c>
      <c r="I7582" s="9">
        <v>46.533000000000001</v>
      </c>
      <c r="J7582" s="9">
        <v>53.743000000000002</v>
      </c>
      <c r="K7582" s="9">
        <v>53.345999999999997</v>
      </c>
      <c r="L7582" s="9">
        <v>20</v>
      </c>
      <c r="M7582" s="9">
        <v>15.005000000000001</v>
      </c>
      <c r="N7582" s="9">
        <v>14.997</v>
      </c>
      <c r="O7582" s="9">
        <v>19.128</v>
      </c>
      <c r="P7582" s="9">
        <v>22.131</v>
      </c>
      <c r="Q7582" s="9">
        <v>34.472999999999999</v>
      </c>
      <c r="R7582" s="9">
        <v>43.83</v>
      </c>
      <c r="S7582" s="9">
        <v>35.075000000000003</v>
      </c>
      <c r="T7582" s="9">
        <v>30.364000000000001</v>
      </c>
    </row>
    <row r="7583" spans="1:20" x14ac:dyDescent="0.35">
      <c r="A7583">
        <f t="shared" si="237"/>
        <v>7583</v>
      </c>
      <c r="B7583" s="3" t="s">
        <v>71</v>
      </c>
      <c r="C7583" s="3" t="s">
        <v>86</v>
      </c>
      <c r="D7583" s="3" t="s">
        <v>19</v>
      </c>
      <c r="E7583">
        <v>2021</v>
      </c>
      <c r="F7583" s="3" t="str">
        <f t="shared" si="236"/>
        <v>GQOutARROW2021</v>
      </c>
      <c r="G7583" s="9">
        <v>19.998999999999999</v>
      </c>
      <c r="H7583" s="9">
        <v>28.777000000000001</v>
      </c>
      <c r="I7583" s="9">
        <v>49.764000000000003</v>
      </c>
      <c r="J7583" s="9">
        <v>53.741</v>
      </c>
      <c r="K7583" s="9">
        <v>34.427</v>
      </c>
      <c r="L7583" s="9">
        <v>39.375</v>
      </c>
      <c r="M7583" s="9">
        <v>15.009</v>
      </c>
      <c r="N7583" s="9">
        <v>15</v>
      </c>
      <c r="O7583" s="9">
        <v>18.902999999999999</v>
      </c>
      <c r="P7583" s="9">
        <v>14.364000000000001</v>
      </c>
      <c r="Q7583" s="9">
        <v>53.680999999999997</v>
      </c>
      <c r="R7583" s="9">
        <v>46.892000000000003</v>
      </c>
      <c r="S7583" s="9">
        <v>41.05</v>
      </c>
      <c r="T7583" s="9">
        <v>40.914000000000001</v>
      </c>
    </row>
    <row r="7584" spans="1:20" x14ac:dyDescent="0.35">
      <c r="A7584">
        <f t="shared" si="237"/>
        <v>7584</v>
      </c>
      <c r="B7584" s="3" t="s">
        <v>71</v>
      </c>
      <c r="C7584" s="3" t="s">
        <v>86</v>
      </c>
      <c r="D7584" s="3" t="s">
        <v>19</v>
      </c>
      <c r="E7584">
        <v>2022</v>
      </c>
      <c r="F7584" s="3" t="str">
        <f t="shared" si="236"/>
        <v>GQOutARROW2022</v>
      </c>
      <c r="G7584" s="9">
        <v>32.837000000000003</v>
      </c>
      <c r="H7584" s="9">
        <v>41.470999999999997</v>
      </c>
      <c r="I7584" s="9">
        <v>40.340000000000003</v>
      </c>
      <c r="J7584" s="9">
        <v>51.148000000000003</v>
      </c>
      <c r="K7584" s="9">
        <v>45.744999999999997</v>
      </c>
      <c r="L7584" s="9">
        <v>15.221</v>
      </c>
      <c r="M7584" s="9">
        <v>15</v>
      </c>
      <c r="N7584" s="9">
        <v>14.997999999999999</v>
      </c>
      <c r="O7584" s="9">
        <v>29.132999999999999</v>
      </c>
      <c r="P7584" s="9">
        <v>39.292999999999999</v>
      </c>
      <c r="Q7584" s="9">
        <v>37.706000000000003</v>
      </c>
      <c r="R7584" s="9">
        <v>50.488</v>
      </c>
      <c r="S7584" s="9">
        <v>33.909999999999997</v>
      </c>
      <c r="T7584" s="9">
        <v>42.61</v>
      </c>
    </row>
    <row r="7585" spans="1:20" x14ac:dyDescent="0.35">
      <c r="A7585">
        <f t="shared" si="237"/>
        <v>7585</v>
      </c>
      <c r="B7585" s="3" t="s">
        <v>71</v>
      </c>
      <c r="C7585" s="3" t="s">
        <v>86</v>
      </c>
      <c r="D7585" s="3" t="s">
        <v>19</v>
      </c>
      <c r="E7585">
        <v>2023</v>
      </c>
      <c r="F7585" s="3" t="str">
        <f t="shared" si="236"/>
        <v>GQOutARROW2023</v>
      </c>
      <c r="G7585" s="9">
        <v>34.807000000000002</v>
      </c>
      <c r="H7585" s="9">
        <v>49.491</v>
      </c>
      <c r="I7585" s="9">
        <v>59.707000000000001</v>
      </c>
      <c r="J7585" s="9">
        <v>53.741</v>
      </c>
      <c r="K7585" s="9">
        <v>60.000999999999998</v>
      </c>
      <c r="L7585" s="9">
        <v>39.893000000000001</v>
      </c>
      <c r="M7585" s="9">
        <v>20</v>
      </c>
      <c r="N7585" s="9">
        <v>35</v>
      </c>
      <c r="O7585" s="9">
        <v>59.127000000000002</v>
      </c>
      <c r="P7585" s="9">
        <v>88.664000000000001</v>
      </c>
      <c r="Q7585" s="9">
        <v>71.58</v>
      </c>
      <c r="R7585" s="9">
        <v>71.191000000000003</v>
      </c>
      <c r="S7585" s="9">
        <v>43.908999999999999</v>
      </c>
      <c r="T7585" s="9">
        <v>36.594999999999999</v>
      </c>
    </row>
    <row r="7586" spans="1:20" x14ac:dyDescent="0.35">
      <c r="A7586">
        <f t="shared" si="237"/>
        <v>7586</v>
      </c>
      <c r="B7586" s="3" t="s">
        <v>71</v>
      </c>
      <c r="C7586" s="3" t="s">
        <v>86</v>
      </c>
      <c r="D7586" s="3" t="s">
        <v>19</v>
      </c>
      <c r="E7586">
        <v>2024</v>
      </c>
      <c r="F7586" s="3" t="str">
        <f t="shared" si="236"/>
        <v>GQOutARROW2024</v>
      </c>
      <c r="G7586" s="9">
        <v>28.905000000000001</v>
      </c>
      <c r="H7586" s="9">
        <v>43.351999999999997</v>
      </c>
      <c r="I7586" s="9">
        <v>52.122999999999998</v>
      </c>
      <c r="J7586" s="9">
        <v>53.741999999999997</v>
      </c>
      <c r="K7586" s="9">
        <v>60.000999999999998</v>
      </c>
      <c r="L7586" s="9">
        <v>14.747999999999999</v>
      </c>
      <c r="M7586" s="9">
        <v>20.003</v>
      </c>
      <c r="N7586" s="9">
        <v>29.510999999999999</v>
      </c>
      <c r="O7586" s="9">
        <v>49.436</v>
      </c>
      <c r="P7586" s="9">
        <v>76.406999999999996</v>
      </c>
      <c r="Q7586" s="9">
        <v>21.373000000000001</v>
      </c>
      <c r="R7586" s="9">
        <v>47.369</v>
      </c>
      <c r="S7586" s="9">
        <v>48.151000000000003</v>
      </c>
      <c r="T7586" s="9">
        <v>33.503</v>
      </c>
    </row>
    <row r="7587" spans="1:20" x14ac:dyDescent="0.35">
      <c r="A7587">
        <f t="shared" si="237"/>
        <v>7587</v>
      </c>
      <c r="B7587" s="3" t="s">
        <v>71</v>
      </c>
      <c r="C7587" s="3" t="s">
        <v>86</v>
      </c>
      <c r="D7587" s="3" t="s">
        <v>19</v>
      </c>
      <c r="E7587">
        <v>2025</v>
      </c>
      <c r="F7587" s="3" t="str">
        <f t="shared" si="236"/>
        <v>GQOutARROW2025</v>
      </c>
      <c r="G7587" s="9">
        <v>24.116</v>
      </c>
      <c r="H7587" s="9">
        <v>31.486000000000001</v>
      </c>
      <c r="I7587" s="9">
        <v>50.786000000000001</v>
      </c>
      <c r="J7587" s="9">
        <v>53.741</v>
      </c>
      <c r="K7587" s="9">
        <v>60</v>
      </c>
      <c r="L7587" s="9">
        <v>30.056999999999999</v>
      </c>
      <c r="M7587" s="9">
        <v>19.997</v>
      </c>
      <c r="N7587" s="9">
        <v>19.998999999999999</v>
      </c>
      <c r="O7587" s="9">
        <v>32.274000000000001</v>
      </c>
      <c r="P7587" s="9">
        <v>42.438000000000002</v>
      </c>
      <c r="Q7587" s="9">
        <v>68.201999999999998</v>
      </c>
      <c r="R7587" s="9">
        <v>51.582999999999998</v>
      </c>
      <c r="S7587" s="9">
        <v>41.89</v>
      </c>
      <c r="T7587" s="9">
        <v>36.54</v>
      </c>
    </row>
    <row r="7588" spans="1:20" x14ac:dyDescent="0.35">
      <c r="A7588">
        <f t="shared" si="237"/>
        <v>7588</v>
      </c>
      <c r="B7588" s="3" t="s">
        <v>71</v>
      </c>
      <c r="C7588" s="3" t="s">
        <v>86</v>
      </c>
      <c r="D7588" s="3" t="s">
        <v>19</v>
      </c>
      <c r="E7588">
        <v>2026</v>
      </c>
      <c r="F7588" s="3" t="str">
        <f t="shared" si="236"/>
        <v>GQOutARROW2026</v>
      </c>
      <c r="G7588" s="9">
        <v>34.43</v>
      </c>
      <c r="H7588" s="9">
        <v>47.732999999999997</v>
      </c>
      <c r="I7588" s="9">
        <v>53.116999999999997</v>
      </c>
      <c r="J7588" s="9">
        <v>53.741999999999997</v>
      </c>
      <c r="K7588" s="9">
        <v>60.003</v>
      </c>
      <c r="L7588" s="9">
        <v>15.888999999999999</v>
      </c>
      <c r="M7588" s="9">
        <v>14.997999999999999</v>
      </c>
      <c r="N7588" s="9">
        <v>14.997</v>
      </c>
      <c r="O7588" s="9">
        <v>27.155000000000001</v>
      </c>
      <c r="P7588" s="9">
        <v>37.317999999999998</v>
      </c>
      <c r="Q7588" s="9">
        <v>36.642000000000003</v>
      </c>
      <c r="R7588" s="9">
        <v>54.975000000000001</v>
      </c>
      <c r="S7588" s="9">
        <v>32.643999999999998</v>
      </c>
      <c r="T7588" s="9">
        <v>39.192999999999998</v>
      </c>
    </row>
    <row r="7589" spans="1:20" x14ac:dyDescent="0.35">
      <c r="A7589">
        <f t="shared" si="237"/>
        <v>7589</v>
      </c>
      <c r="B7589" s="3" t="s">
        <v>71</v>
      </c>
      <c r="C7589" s="3" t="s">
        <v>86</v>
      </c>
      <c r="D7589" s="3" t="s">
        <v>19</v>
      </c>
      <c r="E7589">
        <v>2027</v>
      </c>
      <c r="F7589" s="3" t="str">
        <f t="shared" si="236"/>
        <v>GQOutARROW2027</v>
      </c>
      <c r="G7589" s="9">
        <v>23.175000000000001</v>
      </c>
      <c r="H7589" s="9">
        <v>34.539000000000001</v>
      </c>
      <c r="I7589" s="9">
        <v>50.012999999999998</v>
      </c>
      <c r="J7589" s="9">
        <v>53.741999999999997</v>
      </c>
      <c r="K7589" s="9">
        <v>59.082000000000001</v>
      </c>
      <c r="L7589" s="9">
        <v>20.001000000000001</v>
      </c>
      <c r="M7589" s="9">
        <v>20.003</v>
      </c>
      <c r="N7589" s="9">
        <v>23.396999999999998</v>
      </c>
      <c r="O7589" s="9">
        <v>37.405000000000001</v>
      </c>
      <c r="P7589" s="9">
        <v>59.722999999999999</v>
      </c>
      <c r="Q7589" s="9">
        <v>33.661000000000001</v>
      </c>
      <c r="R7589" s="9">
        <v>42.508000000000003</v>
      </c>
      <c r="S7589" s="9">
        <v>28.635000000000002</v>
      </c>
      <c r="T7589" s="9">
        <v>24.972000000000001</v>
      </c>
    </row>
    <row r="7590" spans="1:20" x14ac:dyDescent="0.35">
      <c r="A7590">
        <f t="shared" si="237"/>
        <v>7590</v>
      </c>
      <c r="B7590" s="3" t="s">
        <v>71</v>
      </c>
      <c r="C7590" s="3" t="s">
        <v>86</v>
      </c>
      <c r="D7590" s="3" t="s">
        <v>19</v>
      </c>
      <c r="E7590">
        <v>2028</v>
      </c>
      <c r="F7590" s="3" t="str">
        <f t="shared" si="236"/>
        <v>GQOutARROW2028</v>
      </c>
      <c r="G7590" s="9">
        <v>21.385000000000002</v>
      </c>
      <c r="H7590" s="9">
        <v>32.063000000000002</v>
      </c>
      <c r="I7590" s="9">
        <v>45.512999999999998</v>
      </c>
      <c r="J7590" s="9">
        <v>53.741999999999997</v>
      </c>
      <c r="K7590" s="9">
        <v>59.999000000000002</v>
      </c>
      <c r="L7590" s="9">
        <v>30.832000000000001</v>
      </c>
      <c r="M7590" s="9">
        <v>18.13</v>
      </c>
      <c r="N7590" s="9">
        <v>18.143999999999998</v>
      </c>
      <c r="O7590" s="9">
        <v>36.219000000000001</v>
      </c>
      <c r="P7590" s="9">
        <v>46.387999999999998</v>
      </c>
      <c r="Q7590" s="9">
        <v>80.001000000000005</v>
      </c>
      <c r="R7590" s="9">
        <v>75.653999999999996</v>
      </c>
      <c r="S7590" s="9">
        <v>51.216000000000001</v>
      </c>
      <c r="T7590" s="9">
        <v>34.805999999999997</v>
      </c>
    </row>
    <row r="7591" spans="1:20" x14ac:dyDescent="0.35">
      <c r="A7591">
        <f t="shared" si="237"/>
        <v>7591</v>
      </c>
      <c r="B7591" s="3" t="s">
        <v>71</v>
      </c>
      <c r="C7591" s="3" t="s">
        <v>86</v>
      </c>
      <c r="D7591" s="3" t="s">
        <v>19</v>
      </c>
      <c r="E7591">
        <v>2029</v>
      </c>
      <c r="F7591" s="3" t="str">
        <f t="shared" si="236"/>
        <v>GQOutARROW2029</v>
      </c>
      <c r="G7591" s="9">
        <v>34.417000000000002</v>
      </c>
      <c r="H7591" s="9">
        <v>41.883000000000003</v>
      </c>
      <c r="I7591" s="9">
        <v>50.243000000000002</v>
      </c>
      <c r="J7591" s="9">
        <v>53.743000000000002</v>
      </c>
      <c r="K7591" s="9">
        <v>59.515000000000001</v>
      </c>
      <c r="L7591" s="9">
        <v>18.582999999999998</v>
      </c>
      <c r="M7591" s="9">
        <v>19.997</v>
      </c>
      <c r="N7591" s="9">
        <v>34.780999999999999</v>
      </c>
      <c r="O7591" s="9">
        <v>51.518000000000001</v>
      </c>
      <c r="P7591" s="9">
        <v>78.486000000000004</v>
      </c>
      <c r="Q7591" s="9">
        <v>35.078000000000003</v>
      </c>
      <c r="R7591" s="9">
        <v>38.369999999999997</v>
      </c>
      <c r="S7591" s="9">
        <v>38.347000000000001</v>
      </c>
      <c r="T7591" s="9">
        <v>30.803999999999998</v>
      </c>
    </row>
    <row r="7592" spans="1:20" x14ac:dyDescent="0.35">
      <c r="A7592">
        <f t="shared" si="237"/>
        <v>7592</v>
      </c>
      <c r="B7592" s="3" t="s">
        <v>71</v>
      </c>
      <c r="C7592" s="3" t="s">
        <v>86</v>
      </c>
      <c r="D7592" s="3" t="s">
        <v>20</v>
      </c>
      <c r="E7592">
        <v>2020</v>
      </c>
      <c r="F7592" s="3" t="str">
        <f t="shared" si="236"/>
        <v>GQOutLIBBY2020</v>
      </c>
      <c r="G7592" s="9">
        <v>4</v>
      </c>
      <c r="H7592" s="9">
        <v>9.4309999999999992</v>
      </c>
      <c r="I7592" s="9">
        <v>12.785</v>
      </c>
      <c r="J7592" s="9">
        <v>4</v>
      </c>
      <c r="K7592" s="9">
        <v>4.3</v>
      </c>
      <c r="L7592" s="9">
        <v>4</v>
      </c>
      <c r="M7592" s="9">
        <v>4</v>
      </c>
      <c r="N7592" s="9">
        <v>4</v>
      </c>
      <c r="O7592" s="9">
        <v>14.596</v>
      </c>
      <c r="P7592" s="9">
        <v>14.596</v>
      </c>
      <c r="Q7592" s="9">
        <v>7.4290000000000003</v>
      </c>
      <c r="R7592" s="9">
        <v>6.0410000000000004</v>
      </c>
      <c r="S7592" s="9">
        <v>6.0410000000000004</v>
      </c>
      <c r="T7592" s="9">
        <v>6.0419999999999998</v>
      </c>
    </row>
    <row r="7593" spans="1:20" x14ac:dyDescent="0.35">
      <c r="A7593">
        <f t="shared" si="237"/>
        <v>7593</v>
      </c>
      <c r="B7593" s="3" t="s">
        <v>71</v>
      </c>
      <c r="C7593" s="3" t="s">
        <v>86</v>
      </c>
      <c r="D7593" s="3" t="s">
        <v>20</v>
      </c>
      <c r="E7593">
        <v>2021</v>
      </c>
      <c r="F7593" s="3" t="str">
        <f t="shared" si="236"/>
        <v>GQOutLIBBY2021</v>
      </c>
      <c r="G7593" s="9">
        <v>4</v>
      </c>
      <c r="H7593" s="9">
        <v>13.596</v>
      </c>
      <c r="I7593" s="9">
        <v>17.524000000000001</v>
      </c>
      <c r="J7593" s="9">
        <v>6.8540000000000001</v>
      </c>
      <c r="K7593" s="9">
        <v>4</v>
      </c>
      <c r="L7593" s="9">
        <v>4</v>
      </c>
      <c r="M7593" s="9">
        <v>4</v>
      </c>
      <c r="N7593" s="9">
        <v>4</v>
      </c>
      <c r="O7593" s="9">
        <v>20.228000000000002</v>
      </c>
      <c r="P7593" s="9">
        <v>14.539</v>
      </c>
      <c r="Q7593" s="9">
        <v>12.231999999999999</v>
      </c>
      <c r="R7593" s="9">
        <v>12.231999999999999</v>
      </c>
      <c r="S7593" s="9">
        <v>12.231999999999999</v>
      </c>
      <c r="T7593" s="9">
        <v>12.233000000000001</v>
      </c>
    </row>
    <row r="7594" spans="1:20" x14ac:dyDescent="0.35">
      <c r="A7594">
        <f t="shared" si="237"/>
        <v>7594</v>
      </c>
      <c r="B7594" s="3" t="s">
        <v>71</v>
      </c>
      <c r="C7594" s="3" t="s">
        <v>86</v>
      </c>
      <c r="D7594" s="3" t="s">
        <v>20</v>
      </c>
      <c r="E7594">
        <v>2022</v>
      </c>
      <c r="F7594" s="3" t="str">
        <f t="shared" si="236"/>
        <v>GQOutLIBBY2022</v>
      </c>
      <c r="G7594" s="9">
        <v>4</v>
      </c>
      <c r="H7594" s="9">
        <v>7.9720000000000004</v>
      </c>
      <c r="I7594" s="9">
        <v>14.295</v>
      </c>
      <c r="J7594" s="9">
        <v>4</v>
      </c>
      <c r="K7594" s="9">
        <v>4</v>
      </c>
      <c r="L7594" s="9">
        <v>4</v>
      </c>
      <c r="M7594" s="9">
        <v>4</v>
      </c>
      <c r="N7594" s="9">
        <v>4</v>
      </c>
      <c r="O7594" s="9">
        <v>21.146000000000001</v>
      </c>
      <c r="P7594" s="9">
        <v>24.978999999999999</v>
      </c>
      <c r="Q7594" s="9">
        <v>18.963999999999999</v>
      </c>
      <c r="R7594" s="9">
        <v>9.827</v>
      </c>
      <c r="S7594" s="9">
        <v>9.827</v>
      </c>
      <c r="T7594" s="9">
        <v>9.8260000000000005</v>
      </c>
    </row>
    <row r="7595" spans="1:20" x14ac:dyDescent="0.35">
      <c r="A7595">
        <f t="shared" si="237"/>
        <v>7595</v>
      </c>
      <c r="B7595" s="3" t="s">
        <v>71</v>
      </c>
      <c r="C7595" s="3" t="s">
        <v>86</v>
      </c>
      <c r="D7595" s="3" t="s">
        <v>20</v>
      </c>
      <c r="E7595">
        <v>2023</v>
      </c>
      <c r="F7595" s="3" t="str">
        <f t="shared" si="236"/>
        <v>GQOutLIBBY2023</v>
      </c>
      <c r="G7595" s="9">
        <v>4</v>
      </c>
      <c r="H7595" s="9">
        <v>19.390999999999998</v>
      </c>
      <c r="I7595" s="9">
        <v>20</v>
      </c>
      <c r="J7595" s="9">
        <v>4</v>
      </c>
      <c r="K7595" s="9">
        <v>12.755000000000001</v>
      </c>
      <c r="L7595" s="9">
        <v>17.206</v>
      </c>
      <c r="M7595" s="9">
        <v>20.126999999999999</v>
      </c>
      <c r="N7595" s="9">
        <v>21.905999999999999</v>
      </c>
      <c r="O7595" s="9">
        <v>21.876000000000001</v>
      </c>
      <c r="P7595" s="9">
        <v>25</v>
      </c>
      <c r="Q7595" s="9">
        <v>24.785</v>
      </c>
      <c r="R7595" s="9">
        <v>14.407</v>
      </c>
      <c r="S7595" s="9">
        <v>11.875</v>
      </c>
      <c r="T7595" s="9">
        <v>11.874000000000001</v>
      </c>
    </row>
    <row r="7596" spans="1:20" x14ac:dyDescent="0.35">
      <c r="A7596">
        <f t="shared" si="237"/>
        <v>7596</v>
      </c>
      <c r="B7596" s="3" t="s">
        <v>71</v>
      </c>
      <c r="C7596" s="3" t="s">
        <v>86</v>
      </c>
      <c r="D7596" s="3" t="s">
        <v>20</v>
      </c>
      <c r="E7596">
        <v>2024</v>
      </c>
      <c r="F7596" s="3" t="str">
        <f t="shared" si="236"/>
        <v>GQOutLIBBY2024</v>
      </c>
      <c r="G7596" s="9">
        <v>4.4660000000000002</v>
      </c>
      <c r="H7596" s="9">
        <v>20</v>
      </c>
      <c r="I7596" s="9">
        <v>20</v>
      </c>
      <c r="J7596" s="9">
        <v>4</v>
      </c>
      <c r="K7596" s="9">
        <v>4</v>
      </c>
      <c r="L7596" s="9">
        <v>4</v>
      </c>
      <c r="M7596" s="9">
        <v>4</v>
      </c>
      <c r="N7596" s="9">
        <v>4</v>
      </c>
      <c r="O7596" s="9">
        <v>23.372</v>
      </c>
      <c r="P7596" s="9">
        <v>13.378</v>
      </c>
      <c r="Q7596" s="9">
        <v>10.452</v>
      </c>
      <c r="R7596" s="9">
        <v>7.3639999999999999</v>
      </c>
      <c r="S7596" s="9">
        <v>7.3639999999999999</v>
      </c>
      <c r="T7596" s="9">
        <v>6</v>
      </c>
    </row>
    <row r="7597" spans="1:20" x14ac:dyDescent="0.35">
      <c r="A7597">
        <f t="shared" si="237"/>
        <v>7597</v>
      </c>
      <c r="B7597" s="3" t="s">
        <v>71</v>
      </c>
      <c r="C7597" s="3" t="s">
        <v>86</v>
      </c>
      <c r="D7597" s="3" t="s">
        <v>20</v>
      </c>
      <c r="E7597">
        <v>2025</v>
      </c>
      <c r="F7597" s="3" t="str">
        <f t="shared" si="236"/>
        <v>GQOutLIBBY2025</v>
      </c>
      <c r="G7597" s="9">
        <v>4</v>
      </c>
      <c r="H7597" s="9">
        <v>16.225000000000001</v>
      </c>
      <c r="I7597" s="9">
        <v>17.457000000000001</v>
      </c>
      <c r="J7597" s="9">
        <v>4.8940000000000001</v>
      </c>
      <c r="K7597" s="9">
        <v>10.589</v>
      </c>
      <c r="L7597" s="9">
        <v>4</v>
      </c>
      <c r="M7597" s="9">
        <v>4</v>
      </c>
      <c r="N7597" s="9">
        <v>4</v>
      </c>
      <c r="O7597" s="9">
        <v>22.654</v>
      </c>
      <c r="P7597" s="9">
        <v>12.544</v>
      </c>
      <c r="Q7597" s="9">
        <v>12.241</v>
      </c>
      <c r="R7597" s="9">
        <v>7.9690000000000003</v>
      </c>
      <c r="S7597" s="9">
        <v>7.9690000000000003</v>
      </c>
      <c r="T7597" s="9">
        <v>7.9690000000000003</v>
      </c>
    </row>
    <row r="7598" spans="1:20" x14ac:dyDescent="0.35">
      <c r="A7598">
        <f t="shared" si="237"/>
        <v>7598</v>
      </c>
      <c r="B7598" s="3" t="s">
        <v>71</v>
      </c>
      <c r="C7598" s="3" t="s">
        <v>86</v>
      </c>
      <c r="D7598" s="3" t="s">
        <v>20</v>
      </c>
      <c r="E7598">
        <v>2026</v>
      </c>
      <c r="F7598" s="3" t="str">
        <f t="shared" si="236"/>
        <v>GQOutLIBBY2026</v>
      </c>
      <c r="G7598" s="9">
        <v>4</v>
      </c>
      <c r="H7598" s="9">
        <v>16.152999999999999</v>
      </c>
      <c r="I7598" s="9">
        <v>18.782</v>
      </c>
      <c r="J7598" s="9">
        <v>8.8889999999999993</v>
      </c>
      <c r="K7598" s="9">
        <v>4</v>
      </c>
      <c r="L7598" s="9">
        <v>4</v>
      </c>
      <c r="M7598" s="9">
        <v>4</v>
      </c>
      <c r="N7598" s="9">
        <v>4</v>
      </c>
      <c r="O7598" s="9">
        <v>19.126000000000001</v>
      </c>
      <c r="P7598" s="9">
        <v>11.038</v>
      </c>
      <c r="Q7598" s="9">
        <v>7.03</v>
      </c>
      <c r="R7598" s="9">
        <v>7.03</v>
      </c>
      <c r="S7598" s="9">
        <v>7.03</v>
      </c>
      <c r="T7598" s="9">
        <v>7.0289999999999999</v>
      </c>
    </row>
    <row r="7599" spans="1:20" x14ac:dyDescent="0.35">
      <c r="A7599">
        <f t="shared" si="237"/>
        <v>7599</v>
      </c>
      <c r="B7599" s="3" t="s">
        <v>71</v>
      </c>
      <c r="C7599" s="3" t="s">
        <v>86</v>
      </c>
      <c r="D7599" s="3" t="s">
        <v>20</v>
      </c>
      <c r="E7599">
        <v>2027</v>
      </c>
      <c r="F7599" s="3" t="str">
        <f t="shared" si="236"/>
        <v>GQOutLIBBY2027</v>
      </c>
      <c r="G7599" s="9">
        <v>4</v>
      </c>
      <c r="H7599" s="9">
        <v>12.657999999999999</v>
      </c>
      <c r="I7599" s="9">
        <v>18.059999999999999</v>
      </c>
      <c r="J7599" s="9">
        <v>13.648999999999999</v>
      </c>
      <c r="K7599" s="9">
        <v>4</v>
      </c>
      <c r="L7599" s="9">
        <v>14.311</v>
      </c>
      <c r="M7599" s="9">
        <v>4</v>
      </c>
      <c r="N7599" s="9">
        <v>4</v>
      </c>
      <c r="O7599" s="9">
        <v>18.395</v>
      </c>
      <c r="P7599" s="9">
        <v>14.808</v>
      </c>
      <c r="Q7599" s="9">
        <v>9</v>
      </c>
      <c r="R7599" s="9">
        <v>9</v>
      </c>
      <c r="S7599" s="9">
        <v>9</v>
      </c>
      <c r="T7599" s="9">
        <v>6</v>
      </c>
    </row>
    <row r="7600" spans="1:20" x14ac:dyDescent="0.35">
      <c r="A7600">
        <f t="shared" si="237"/>
        <v>7600</v>
      </c>
      <c r="B7600" s="3" t="s">
        <v>71</v>
      </c>
      <c r="C7600" s="3" t="s">
        <v>86</v>
      </c>
      <c r="D7600" s="3" t="s">
        <v>20</v>
      </c>
      <c r="E7600">
        <v>2028</v>
      </c>
      <c r="F7600" s="3" t="str">
        <f t="shared" si="236"/>
        <v>GQOutLIBBY2028</v>
      </c>
      <c r="G7600" s="9">
        <v>4</v>
      </c>
      <c r="H7600" s="9">
        <v>13.291</v>
      </c>
      <c r="I7600" s="9">
        <v>18.103000000000002</v>
      </c>
      <c r="J7600" s="9">
        <v>11.391999999999999</v>
      </c>
      <c r="K7600" s="9">
        <v>21.97</v>
      </c>
      <c r="L7600" s="9">
        <v>5.4080000000000004</v>
      </c>
      <c r="M7600" s="9">
        <v>6.4089999999999998</v>
      </c>
      <c r="N7600" s="9">
        <v>11.833</v>
      </c>
      <c r="O7600" s="9">
        <v>19.398</v>
      </c>
      <c r="P7600" s="9">
        <v>18.379000000000001</v>
      </c>
      <c r="Q7600" s="9">
        <v>18.379000000000001</v>
      </c>
      <c r="R7600" s="9">
        <v>11.895</v>
      </c>
      <c r="S7600" s="9">
        <v>11.895</v>
      </c>
      <c r="T7600" s="9">
        <v>11.895</v>
      </c>
    </row>
    <row r="7601" spans="1:20" x14ac:dyDescent="0.35">
      <c r="A7601">
        <f t="shared" si="237"/>
        <v>7601</v>
      </c>
      <c r="B7601" s="3" t="s">
        <v>71</v>
      </c>
      <c r="C7601" s="3" t="s">
        <v>86</v>
      </c>
      <c r="D7601" s="3" t="s">
        <v>20</v>
      </c>
      <c r="E7601">
        <v>2029</v>
      </c>
      <c r="F7601" s="3" t="str">
        <f t="shared" si="236"/>
        <v>GQOutLIBBY2029</v>
      </c>
      <c r="G7601" s="9">
        <v>4</v>
      </c>
      <c r="H7601" s="9">
        <v>16.07</v>
      </c>
      <c r="I7601" s="9">
        <v>17.224</v>
      </c>
      <c r="J7601" s="9">
        <v>4</v>
      </c>
      <c r="K7601" s="9">
        <v>4</v>
      </c>
      <c r="L7601" s="9">
        <v>16.954000000000001</v>
      </c>
      <c r="M7601" s="9">
        <v>4</v>
      </c>
      <c r="N7601" s="9">
        <v>4</v>
      </c>
      <c r="O7601" s="9">
        <v>25</v>
      </c>
      <c r="P7601" s="9">
        <v>33.517000000000003</v>
      </c>
      <c r="Q7601" s="9">
        <v>18.283000000000001</v>
      </c>
      <c r="R7601" s="9">
        <v>7</v>
      </c>
      <c r="S7601" s="9">
        <v>7</v>
      </c>
      <c r="T7601" s="9">
        <v>6</v>
      </c>
    </row>
    <row r="7602" spans="1:20" x14ac:dyDescent="0.35">
      <c r="A7602">
        <f t="shared" si="237"/>
        <v>7602</v>
      </c>
      <c r="B7602" s="3" t="s">
        <v>71</v>
      </c>
      <c r="C7602" s="3" t="s">
        <v>86</v>
      </c>
      <c r="D7602" s="3" t="s">
        <v>21</v>
      </c>
      <c r="E7602">
        <v>2020</v>
      </c>
      <c r="F7602" s="3" t="str">
        <f t="shared" si="236"/>
        <v>GQOutBONFER2020</v>
      </c>
      <c r="G7602" s="9">
        <v>5.109</v>
      </c>
      <c r="H7602" s="9">
        <v>11.106999999999999</v>
      </c>
      <c r="I7602" s="9">
        <v>13.691000000000001</v>
      </c>
      <c r="J7602" s="9">
        <v>4.8869999999999996</v>
      </c>
      <c r="K7602" s="9">
        <v>5.3239999999999998</v>
      </c>
      <c r="L7602" s="9">
        <v>5.3319999999999999</v>
      </c>
      <c r="M7602" s="9">
        <v>7.5369999999999999</v>
      </c>
      <c r="N7602" s="9">
        <v>9.3390000000000004</v>
      </c>
      <c r="O7602" s="9">
        <v>22.89</v>
      </c>
      <c r="P7602" s="9">
        <v>21.88</v>
      </c>
      <c r="Q7602" s="9">
        <v>10.574</v>
      </c>
      <c r="R7602" s="9">
        <v>7.9980000000000002</v>
      </c>
      <c r="S7602" s="9">
        <v>7.2839999999999998</v>
      </c>
      <c r="T7602" s="9">
        <v>7.2069999999999999</v>
      </c>
    </row>
    <row r="7603" spans="1:20" x14ac:dyDescent="0.35">
      <c r="A7603">
        <f t="shared" si="237"/>
        <v>7603</v>
      </c>
      <c r="B7603" s="3" t="s">
        <v>71</v>
      </c>
      <c r="C7603" s="3" t="s">
        <v>86</v>
      </c>
      <c r="D7603" s="3" t="s">
        <v>21</v>
      </c>
      <c r="E7603">
        <v>2021</v>
      </c>
      <c r="F7603" s="3" t="str">
        <f t="shared" si="236"/>
        <v>GQOutBONFER2021</v>
      </c>
      <c r="G7603" s="9">
        <v>5.5960000000000001</v>
      </c>
      <c r="H7603" s="9">
        <v>15.121</v>
      </c>
      <c r="I7603" s="9">
        <v>18.337</v>
      </c>
      <c r="J7603" s="9">
        <v>7.7889999999999997</v>
      </c>
      <c r="K7603" s="9">
        <v>4.8650000000000002</v>
      </c>
      <c r="L7603" s="9">
        <v>5.25</v>
      </c>
      <c r="M7603" s="9">
        <v>4.9249999999999998</v>
      </c>
      <c r="N7603" s="9">
        <v>8.1430000000000007</v>
      </c>
      <c r="O7603" s="9">
        <v>27.091000000000001</v>
      </c>
      <c r="P7603" s="9">
        <v>20.989000000000001</v>
      </c>
      <c r="Q7603" s="9">
        <v>16.318000000000001</v>
      </c>
      <c r="R7603" s="9">
        <v>14.430999999999999</v>
      </c>
      <c r="S7603" s="9">
        <v>13.911</v>
      </c>
      <c r="T7603" s="9">
        <v>13.753</v>
      </c>
    </row>
    <row r="7604" spans="1:20" x14ac:dyDescent="0.35">
      <c r="A7604">
        <f t="shared" si="237"/>
        <v>7604</v>
      </c>
      <c r="B7604" s="3" t="s">
        <v>71</v>
      </c>
      <c r="C7604" s="3" t="s">
        <v>86</v>
      </c>
      <c r="D7604" s="3" t="s">
        <v>21</v>
      </c>
      <c r="E7604">
        <v>2022</v>
      </c>
      <c r="F7604" s="3" t="str">
        <f t="shared" si="236"/>
        <v>GQOutBONFER2022</v>
      </c>
      <c r="G7604" s="9">
        <v>5.173</v>
      </c>
      <c r="H7604" s="9">
        <v>9.0310000000000006</v>
      </c>
      <c r="I7604" s="9">
        <v>15.331</v>
      </c>
      <c r="J7604" s="9">
        <v>4.7450000000000001</v>
      </c>
      <c r="K7604" s="9">
        <v>4.923</v>
      </c>
      <c r="L7604" s="9">
        <v>5.0839999999999996</v>
      </c>
      <c r="M7604" s="9">
        <v>7.4669999999999996</v>
      </c>
      <c r="N7604" s="9">
        <v>5.8529999999999998</v>
      </c>
      <c r="O7604" s="9">
        <v>31.754999999999999</v>
      </c>
      <c r="P7604" s="9">
        <v>36.896999999999998</v>
      </c>
      <c r="Q7604" s="9">
        <v>25.120999999999999</v>
      </c>
      <c r="R7604" s="9">
        <v>12.698</v>
      </c>
      <c r="S7604" s="9">
        <v>11.903</v>
      </c>
      <c r="T7604" s="9">
        <v>11.489000000000001</v>
      </c>
    </row>
    <row r="7605" spans="1:20" x14ac:dyDescent="0.35">
      <c r="A7605">
        <f t="shared" si="237"/>
        <v>7605</v>
      </c>
      <c r="B7605" s="3" t="s">
        <v>71</v>
      </c>
      <c r="C7605" s="3" t="s">
        <v>86</v>
      </c>
      <c r="D7605" s="3" t="s">
        <v>21</v>
      </c>
      <c r="E7605">
        <v>2023</v>
      </c>
      <c r="F7605" s="3" t="str">
        <f t="shared" si="236"/>
        <v>GQOutBONFER2023</v>
      </c>
      <c r="G7605" s="9">
        <v>5.7830000000000004</v>
      </c>
      <c r="H7605" s="9">
        <v>20.632999999999999</v>
      </c>
      <c r="I7605" s="9">
        <v>22.617999999999999</v>
      </c>
      <c r="J7605" s="9">
        <v>6.0279999999999996</v>
      </c>
      <c r="K7605" s="9">
        <v>14.916</v>
      </c>
      <c r="L7605" s="9">
        <v>22.811</v>
      </c>
      <c r="M7605" s="9">
        <v>29.853999999999999</v>
      </c>
      <c r="N7605" s="9">
        <v>32.612000000000002</v>
      </c>
      <c r="O7605" s="9">
        <v>36.841000000000001</v>
      </c>
      <c r="P7605" s="9">
        <v>38.545999999999999</v>
      </c>
      <c r="Q7605" s="9">
        <v>32.798000000000002</v>
      </c>
      <c r="R7605" s="9">
        <v>17.873999999999999</v>
      </c>
      <c r="S7605" s="9">
        <v>14.311999999999999</v>
      </c>
      <c r="T7605" s="9">
        <v>13.651999999999999</v>
      </c>
    </row>
    <row r="7606" spans="1:20" x14ac:dyDescent="0.35">
      <c r="A7606">
        <f t="shared" si="237"/>
        <v>7606</v>
      </c>
      <c r="B7606" s="3" t="s">
        <v>71</v>
      </c>
      <c r="C7606" s="3" t="s">
        <v>86</v>
      </c>
      <c r="D7606" s="3" t="s">
        <v>21</v>
      </c>
      <c r="E7606">
        <v>2024</v>
      </c>
      <c r="F7606" s="3" t="str">
        <f t="shared" si="236"/>
        <v>GQOutBONFER2024</v>
      </c>
      <c r="G7606" s="9">
        <v>6.9480000000000004</v>
      </c>
      <c r="H7606" s="9">
        <v>21.968</v>
      </c>
      <c r="I7606" s="9">
        <v>21.626999999999999</v>
      </c>
      <c r="J7606" s="9">
        <v>5.7229999999999999</v>
      </c>
      <c r="K7606" s="9">
        <v>5.4930000000000003</v>
      </c>
      <c r="L7606" s="9">
        <v>6.4640000000000004</v>
      </c>
      <c r="M7606" s="9">
        <v>9.5440000000000005</v>
      </c>
      <c r="N7606" s="9">
        <v>10.74</v>
      </c>
      <c r="O7606" s="9">
        <v>30.555</v>
      </c>
      <c r="P7606" s="9">
        <v>20.238</v>
      </c>
      <c r="Q7606" s="9">
        <v>13.25</v>
      </c>
      <c r="R7606" s="9">
        <v>8.8960000000000008</v>
      </c>
      <c r="S7606" s="9">
        <v>8.718</v>
      </c>
      <c r="T7606" s="9">
        <v>7.6120000000000001</v>
      </c>
    </row>
    <row r="7607" spans="1:20" x14ac:dyDescent="0.35">
      <c r="A7607">
        <f t="shared" si="237"/>
        <v>7607</v>
      </c>
      <c r="B7607" s="3" t="s">
        <v>71</v>
      </c>
      <c r="C7607" s="3" t="s">
        <v>86</v>
      </c>
      <c r="D7607" s="3" t="s">
        <v>21</v>
      </c>
      <c r="E7607">
        <v>2025</v>
      </c>
      <c r="F7607" s="3" t="str">
        <f t="shared" si="236"/>
        <v>GQOutBONFER2025</v>
      </c>
      <c r="G7607" s="9">
        <v>6.0410000000000004</v>
      </c>
      <c r="H7607" s="9">
        <v>17.651</v>
      </c>
      <c r="I7607" s="9">
        <v>18.61</v>
      </c>
      <c r="J7607" s="9">
        <v>6.181</v>
      </c>
      <c r="K7607" s="9">
        <v>13.023999999999999</v>
      </c>
      <c r="L7607" s="9">
        <v>6.4610000000000003</v>
      </c>
      <c r="M7607" s="9">
        <v>7.742</v>
      </c>
      <c r="N7607" s="9">
        <v>12.103999999999999</v>
      </c>
      <c r="O7607" s="9">
        <v>32.082000000000001</v>
      </c>
      <c r="P7607" s="9">
        <v>19.565000000000001</v>
      </c>
      <c r="Q7607" s="9">
        <v>16.329999999999998</v>
      </c>
      <c r="R7607" s="9">
        <v>9.86</v>
      </c>
      <c r="S7607" s="9">
        <v>9.4700000000000006</v>
      </c>
      <c r="T7607" s="9">
        <v>9.8490000000000002</v>
      </c>
    </row>
    <row r="7608" spans="1:20" x14ac:dyDescent="0.35">
      <c r="A7608">
        <f t="shared" si="237"/>
        <v>7608</v>
      </c>
      <c r="B7608" s="3" t="s">
        <v>71</v>
      </c>
      <c r="C7608" s="3" t="s">
        <v>86</v>
      </c>
      <c r="D7608" s="3" t="s">
        <v>21</v>
      </c>
      <c r="E7608">
        <v>2026</v>
      </c>
      <c r="F7608" s="3" t="str">
        <f t="shared" si="236"/>
        <v>GQOutBONFER2026</v>
      </c>
      <c r="G7608" s="9">
        <v>5.5510000000000002</v>
      </c>
      <c r="H7608" s="9">
        <v>17.893000000000001</v>
      </c>
      <c r="I7608" s="9">
        <v>19.931999999999999</v>
      </c>
      <c r="J7608" s="9">
        <v>10.006</v>
      </c>
      <c r="K7608" s="9">
        <v>5.3129999999999997</v>
      </c>
      <c r="L7608" s="9">
        <v>5.7969999999999997</v>
      </c>
      <c r="M7608" s="9">
        <v>6.0780000000000003</v>
      </c>
      <c r="N7608" s="9">
        <v>8.1470000000000002</v>
      </c>
      <c r="O7608" s="9">
        <v>24.536999999999999</v>
      </c>
      <c r="P7608" s="9">
        <v>22.722999999999999</v>
      </c>
      <c r="Q7608" s="9">
        <v>12.504</v>
      </c>
      <c r="R7608" s="9">
        <v>9.7230000000000008</v>
      </c>
      <c r="S7608" s="9">
        <v>8.9749999999999996</v>
      </c>
      <c r="T7608" s="9">
        <v>8.5839999999999996</v>
      </c>
    </row>
    <row r="7609" spans="1:20" x14ac:dyDescent="0.35">
      <c r="A7609">
        <f t="shared" si="237"/>
        <v>7609</v>
      </c>
      <c r="B7609" s="3" t="s">
        <v>71</v>
      </c>
      <c r="C7609" s="3" t="s">
        <v>86</v>
      </c>
      <c r="D7609" s="3" t="s">
        <v>21</v>
      </c>
      <c r="E7609">
        <v>2027</v>
      </c>
      <c r="F7609" s="3" t="str">
        <f t="shared" si="236"/>
        <v>GQOutBONFER2027</v>
      </c>
      <c r="G7609" s="9">
        <v>5.641</v>
      </c>
      <c r="H7609" s="9">
        <v>13.775</v>
      </c>
      <c r="I7609" s="9">
        <v>19.37</v>
      </c>
      <c r="J7609" s="9">
        <v>14.646000000000001</v>
      </c>
      <c r="K7609" s="9">
        <v>4.8860000000000001</v>
      </c>
      <c r="L7609" s="9">
        <v>16.363</v>
      </c>
      <c r="M7609" s="9">
        <v>8.6739999999999995</v>
      </c>
      <c r="N7609" s="9">
        <v>7.55</v>
      </c>
      <c r="O7609" s="9">
        <v>29.891999999999999</v>
      </c>
      <c r="P7609" s="9">
        <v>26.631</v>
      </c>
      <c r="Q7609" s="9">
        <v>15.978999999999999</v>
      </c>
      <c r="R7609" s="9">
        <v>11.618</v>
      </c>
      <c r="S7609" s="9">
        <v>11.877000000000001</v>
      </c>
      <c r="T7609" s="9">
        <v>7.851</v>
      </c>
    </row>
    <row r="7610" spans="1:20" x14ac:dyDescent="0.35">
      <c r="A7610">
        <f t="shared" si="237"/>
        <v>7610</v>
      </c>
      <c r="B7610" s="3" t="s">
        <v>71</v>
      </c>
      <c r="C7610" s="3" t="s">
        <v>86</v>
      </c>
      <c r="D7610" s="3" t="s">
        <v>21</v>
      </c>
      <c r="E7610">
        <v>2028</v>
      </c>
      <c r="F7610" s="3" t="str">
        <f t="shared" si="236"/>
        <v>GQOutBONFER2028</v>
      </c>
      <c r="G7610" s="9">
        <v>5.3380000000000001</v>
      </c>
      <c r="H7610" s="9">
        <v>15.179</v>
      </c>
      <c r="I7610" s="9">
        <v>19.292999999999999</v>
      </c>
      <c r="J7610" s="9">
        <v>12.529</v>
      </c>
      <c r="K7610" s="9">
        <v>23.667000000000002</v>
      </c>
      <c r="L7610" s="9">
        <v>7.343</v>
      </c>
      <c r="M7610" s="9">
        <v>7.1050000000000004</v>
      </c>
      <c r="N7610" s="9">
        <v>18.137</v>
      </c>
      <c r="O7610" s="9">
        <v>30.79</v>
      </c>
      <c r="P7610" s="9">
        <v>33.92</v>
      </c>
      <c r="Q7610" s="9">
        <v>28.021999999999998</v>
      </c>
      <c r="R7610" s="9">
        <v>16.446999999999999</v>
      </c>
      <c r="S7610" s="9">
        <v>15.935</v>
      </c>
      <c r="T7610" s="9">
        <v>13.819000000000001</v>
      </c>
    </row>
    <row r="7611" spans="1:20" x14ac:dyDescent="0.35">
      <c r="A7611">
        <f t="shared" si="237"/>
        <v>7611</v>
      </c>
      <c r="B7611" s="3" t="s">
        <v>71</v>
      </c>
      <c r="C7611" s="3" t="s">
        <v>86</v>
      </c>
      <c r="D7611" s="3" t="s">
        <v>21</v>
      </c>
      <c r="E7611">
        <v>2029</v>
      </c>
      <c r="F7611" s="3" t="str">
        <f t="shared" si="236"/>
        <v>GQOutBONFER2029</v>
      </c>
      <c r="G7611" s="9">
        <v>5.6859999999999999</v>
      </c>
      <c r="H7611" s="9">
        <v>17.268000000000001</v>
      </c>
      <c r="I7611" s="9">
        <v>18.268000000000001</v>
      </c>
      <c r="J7611" s="9">
        <v>4.8920000000000003</v>
      </c>
      <c r="K7611" s="9">
        <v>4.9880000000000004</v>
      </c>
      <c r="L7611" s="9">
        <v>19.475000000000001</v>
      </c>
      <c r="M7611" s="9">
        <v>8.1440000000000001</v>
      </c>
      <c r="N7611" s="9">
        <v>10.624000000000001</v>
      </c>
      <c r="O7611" s="9">
        <v>34.005000000000003</v>
      </c>
      <c r="P7611" s="9">
        <v>44.356000000000002</v>
      </c>
      <c r="Q7611" s="9">
        <v>22.241</v>
      </c>
      <c r="R7611" s="9">
        <v>9.0649999999999995</v>
      </c>
      <c r="S7611" s="9">
        <v>8.3460000000000001</v>
      </c>
      <c r="T7611" s="9">
        <v>7.2530000000000001</v>
      </c>
    </row>
    <row r="7612" spans="1:20" x14ac:dyDescent="0.35">
      <c r="A7612">
        <f t="shared" si="237"/>
        <v>7612</v>
      </c>
      <c r="B7612" s="3" t="s">
        <v>71</v>
      </c>
      <c r="C7612" s="3" t="s">
        <v>86</v>
      </c>
      <c r="D7612" s="3" t="s">
        <v>22</v>
      </c>
      <c r="E7612">
        <v>2020</v>
      </c>
      <c r="F7612" s="3" t="str">
        <f t="shared" si="236"/>
        <v>GQOutDUNCAN2020</v>
      </c>
      <c r="G7612" s="9">
        <v>2.2829999999999999</v>
      </c>
      <c r="H7612" s="9">
        <v>2.472</v>
      </c>
      <c r="I7612" s="9">
        <v>4.6790000000000003</v>
      </c>
      <c r="J7612" s="9">
        <v>7.8760000000000003</v>
      </c>
      <c r="K7612" s="9">
        <v>3.4940000000000002</v>
      </c>
      <c r="L7612" s="9">
        <v>1.1319999999999999</v>
      </c>
      <c r="M7612" s="9">
        <v>0.38400000000000001</v>
      </c>
      <c r="N7612" s="9">
        <v>2.202</v>
      </c>
      <c r="O7612" s="9">
        <v>2.464</v>
      </c>
      <c r="P7612" s="9">
        <v>1.2210000000000001</v>
      </c>
      <c r="Q7612" s="9">
        <v>1.5529999999999999</v>
      </c>
      <c r="R7612" s="9">
        <v>8.4239999999999995</v>
      </c>
      <c r="S7612" s="9">
        <v>3.1440000000000001</v>
      </c>
      <c r="T7612" s="9">
        <v>3.83</v>
      </c>
    </row>
    <row r="7613" spans="1:20" x14ac:dyDescent="0.35">
      <c r="A7613">
        <f t="shared" si="237"/>
        <v>7613</v>
      </c>
      <c r="B7613" s="3" t="s">
        <v>71</v>
      </c>
      <c r="C7613" s="3" t="s">
        <v>86</v>
      </c>
      <c r="D7613" s="3" t="s">
        <v>22</v>
      </c>
      <c r="E7613">
        <v>2021</v>
      </c>
      <c r="F7613" s="3" t="str">
        <f t="shared" si="236"/>
        <v>GQOutDUNCAN2021</v>
      </c>
      <c r="G7613" s="9">
        <v>0.1</v>
      </c>
      <c r="H7613" s="9">
        <v>2.9710000000000001</v>
      </c>
      <c r="I7613" s="9">
        <v>4.9470000000000001</v>
      </c>
      <c r="J7613" s="9">
        <v>7.5720000000000001</v>
      </c>
      <c r="K7613" s="9">
        <v>2.2730000000000001</v>
      </c>
      <c r="L7613" s="9">
        <v>1.78</v>
      </c>
      <c r="M7613" s="9">
        <v>0.82699999999999996</v>
      </c>
      <c r="N7613" s="9">
        <v>0.98299999999999998</v>
      </c>
      <c r="O7613" s="9">
        <v>0.42199999999999999</v>
      </c>
      <c r="P7613" s="9">
        <v>4.1829999999999998</v>
      </c>
      <c r="Q7613" s="9">
        <v>1.7090000000000001</v>
      </c>
      <c r="R7613" s="9">
        <v>5.3109999999999999</v>
      </c>
      <c r="S7613" s="9">
        <v>8.1329999999999991</v>
      </c>
      <c r="T7613" s="9">
        <v>4.1630000000000003</v>
      </c>
    </row>
    <row r="7614" spans="1:20" x14ac:dyDescent="0.35">
      <c r="A7614">
        <f t="shared" si="237"/>
        <v>7614</v>
      </c>
      <c r="B7614" s="3" t="s">
        <v>71</v>
      </c>
      <c r="C7614" s="3" t="s">
        <v>86</v>
      </c>
      <c r="D7614" s="3" t="s">
        <v>22</v>
      </c>
      <c r="E7614">
        <v>2022</v>
      </c>
      <c r="F7614" s="3" t="str">
        <f t="shared" si="236"/>
        <v>GQOutDUNCAN2022</v>
      </c>
      <c r="G7614" s="9">
        <v>2.6139999999999999</v>
      </c>
      <c r="H7614" s="9">
        <v>2.1659999999999999</v>
      </c>
      <c r="I7614" s="9">
        <v>4.665</v>
      </c>
      <c r="J7614" s="9">
        <v>7.8339999999999996</v>
      </c>
      <c r="K7614" s="9">
        <v>2.8719999999999999</v>
      </c>
      <c r="L7614" s="9">
        <v>0.71299999999999997</v>
      </c>
      <c r="M7614" s="9">
        <v>0.621</v>
      </c>
      <c r="N7614" s="9">
        <v>0.58699999999999997</v>
      </c>
      <c r="O7614" s="9">
        <v>1.9</v>
      </c>
      <c r="P7614" s="9">
        <v>8.2260000000000009</v>
      </c>
      <c r="Q7614" s="9">
        <v>1.3240000000000001</v>
      </c>
      <c r="R7614" s="9">
        <v>4.9509999999999996</v>
      </c>
      <c r="S7614" s="9">
        <v>3.41</v>
      </c>
      <c r="T7614" s="9">
        <v>6.7140000000000004</v>
      </c>
    </row>
    <row r="7615" spans="1:20" x14ac:dyDescent="0.35">
      <c r="A7615">
        <f t="shared" si="237"/>
        <v>7615</v>
      </c>
      <c r="B7615" s="3" t="s">
        <v>71</v>
      </c>
      <c r="C7615" s="3" t="s">
        <v>86</v>
      </c>
      <c r="D7615" s="3" t="s">
        <v>22</v>
      </c>
      <c r="E7615">
        <v>2023</v>
      </c>
      <c r="F7615" s="3" t="str">
        <f t="shared" si="236"/>
        <v>GQOutDUNCAN2023</v>
      </c>
      <c r="G7615" s="9">
        <v>3.3149999999999999</v>
      </c>
      <c r="H7615" s="9">
        <v>3.4590000000000001</v>
      </c>
      <c r="I7615" s="9">
        <v>5.86</v>
      </c>
      <c r="J7615" s="9">
        <v>8.8360000000000003</v>
      </c>
      <c r="K7615" s="9">
        <v>5.8140000000000001</v>
      </c>
      <c r="L7615" s="9">
        <v>1.1859999999999999</v>
      </c>
      <c r="M7615" s="9">
        <v>1.58</v>
      </c>
      <c r="N7615" s="9">
        <v>0.83499999999999996</v>
      </c>
      <c r="O7615" s="9">
        <v>2.8149999999999999</v>
      </c>
      <c r="P7615" s="9">
        <v>10</v>
      </c>
      <c r="Q7615" s="9">
        <v>5.3630000000000004</v>
      </c>
      <c r="R7615" s="9">
        <v>5.7560000000000002</v>
      </c>
      <c r="S7615" s="9">
        <v>3.702</v>
      </c>
      <c r="T7615" s="9">
        <v>5.617</v>
      </c>
    </row>
    <row r="7616" spans="1:20" x14ac:dyDescent="0.35">
      <c r="A7616">
        <f t="shared" si="237"/>
        <v>7616</v>
      </c>
      <c r="B7616" s="3" t="s">
        <v>71</v>
      </c>
      <c r="C7616" s="3" t="s">
        <v>86</v>
      </c>
      <c r="D7616" s="3" t="s">
        <v>22</v>
      </c>
      <c r="E7616">
        <v>2024</v>
      </c>
      <c r="F7616" s="3" t="str">
        <f t="shared" si="236"/>
        <v>GQOutDUNCAN2024</v>
      </c>
      <c r="G7616" s="9">
        <v>2.5099999999999998</v>
      </c>
      <c r="H7616" s="9">
        <v>2.8929999999999998</v>
      </c>
      <c r="I7616" s="9">
        <v>5.0670000000000002</v>
      </c>
      <c r="J7616" s="9">
        <v>8.2230000000000008</v>
      </c>
      <c r="K7616" s="9">
        <v>4.3289999999999997</v>
      </c>
      <c r="L7616" s="9">
        <v>1.2669999999999999</v>
      </c>
      <c r="M7616" s="9">
        <v>1.976</v>
      </c>
      <c r="N7616" s="9">
        <v>3.7759999999999998</v>
      </c>
      <c r="O7616" s="9">
        <v>0.27700000000000002</v>
      </c>
      <c r="P7616" s="9">
        <v>7.4160000000000004</v>
      </c>
      <c r="Q7616" s="9">
        <v>1.7330000000000001</v>
      </c>
      <c r="R7616" s="9">
        <v>7.1079999999999997</v>
      </c>
      <c r="S7616" s="9">
        <v>3.419</v>
      </c>
      <c r="T7616" s="9">
        <v>4.431</v>
      </c>
    </row>
    <row r="7617" spans="1:20" x14ac:dyDescent="0.35">
      <c r="A7617">
        <f t="shared" si="237"/>
        <v>7617</v>
      </c>
      <c r="B7617" s="3" t="s">
        <v>71</v>
      </c>
      <c r="C7617" s="3" t="s">
        <v>86</v>
      </c>
      <c r="D7617" s="3" t="s">
        <v>22</v>
      </c>
      <c r="E7617">
        <v>2025</v>
      </c>
      <c r="F7617" s="3" t="str">
        <f t="shared" si="236"/>
        <v>GQOutDUNCAN2025</v>
      </c>
      <c r="G7617" s="9">
        <v>0.10100000000000001</v>
      </c>
      <c r="H7617" s="9">
        <v>2.8119999999999998</v>
      </c>
      <c r="I7617" s="9">
        <v>4.88</v>
      </c>
      <c r="J7617" s="9">
        <v>8.1080000000000005</v>
      </c>
      <c r="K7617" s="9">
        <v>4.7130000000000001</v>
      </c>
      <c r="L7617" s="9">
        <v>1.4059999999999999</v>
      </c>
      <c r="M7617" s="9">
        <v>2.0390000000000001</v>
      </c>
      <c r="N7617" s="9">
        <v>2.0299999999999998</v>
      </c>
      <c r="O7617" s="9">
        <v>1.87</v>
      </c>
      <c r="P7617" s="9">
        <v>3.032</v>
      </c>
      <c r="Q7617" s="9">
        <v>2.5939999999999999</v>
      </c>
      <c r="R7617" s="9">
        <v>4.399</v>
      </c>
      <c r="S7617" s="9">
        <v>8.5950000000000006</v>
      </c>
      <c r="T7617" s="9">
        <v>2.3199999999999998</v>
      </c>
    </row>
    <row r="7618" spans="1:20" x14ac:dyDescent="0.35">
      <c r="A7618">
        <f t="shared" si="237"/>
        <v>7618</v>
      </c>
      <c r="B7618" s="3" t="s">
        <v>71</v>
      </c>
      <c r="C7618" s="3" t="s">
        <v>86</v>
      </c>
      <c r="D7618" s="3" t="s">
        <v>22</v>
      </c>
      <c r="E7618">
        <v>2026</v>
      </c>
      <c r="F7618" s="3" t="str">
        <f t="shared" ref="F7618:F7681" si="238">_xlfn.CONCAT(B7618,C7618,D7618,E7618)</f>
        <v>GQOutDUNCAN2026</v>
      </c>
      <c r="G7618" s="9">
        <v>2.87</v>
      </c>
      <c r="H7618" s="9">
        <v>3.085</v>
      </c>
      <c r="I7618" s="9">
        <v>5.0449999999999999</v>
      </c>
      <c r="J7618" s="9">
        <v>8.1509999999999998</v>
      </c>
      <c r="K7618" s="9">
        <v>3.7970000000000002</v>
      </c>
      <c r="L7618" s="9">
        <v>1.6259999999999999</v>
      </c>
      <c r="M7618" s="9">
        <v>1.635</v>
      </c>
      <c r="N7618" s="9">
        <v>2.1259999999999999</v>
      </c>
      <c r="O7618" s="9">
        <v>1.0449999999999999</v>
      </c>
      <c r="P7618" s="9">
        <v>1.4239999999999999</v>
      </c>
      <c r="Q7618" s="9">
        <v>0.58499999999999996</v>
      </c>
      <c r="R7618" s="9">
        <v>4.9000000000000004</v>
      </c>
      <c r="S7618" s="9">
        <v>3.786</v>
      </c>
      <c r="T7618" s="9">
        <v>5.1369999999999996</v>
      </c>
    </row>
    <row r="7619" spans="1:20" x14ac:dyDescent="0.35">
      <c r="A7619">
        <f t="shared" ref="A7619:A7682" si="239">A7618+1</f>
        <v>7619</v>
      </c>
      <c r="B7619" s="3" t="s">
        <v>71</v>
      </c>
      <c r="C7619" s="3" t="s">
        <v>86</v>
      </c>
      <c r="D7619" s="3" t="s">
        <v>22</v>
      </c>
      <c r="E7619">
        <v>2027</v>
      </c>
      <c r="F7619" s="3" t="str">
        <f t="shared" si="238"/>
        <v>GQOutDUNCAN2027</v>
      </c>
      <c r="G7619" s="9">
        <v>2.0880000000000001</v>
      </c>
      <c r="H7619" s="9">
        <v>2.6320000000000001</v>
      </c>
      <c r="I7619" s="9">
        <v>4.8869999999999996</v>
      </c>
      <c r="J7619" s="9">
        <v>8.0410000000000004</v>
      </c>
      <c r="K7619" s="9">
        <v>4.1369999999999996</v>
      </c>
      <c r="L7619" s="9">
        <v>1.0309999999999999</v>
      </c>
      <c r="M7619" s="9">
        <v>1.873</v>
      </c>
      <c r="N7619" s="9">
        <v>1.97</v>
      </c>
      <c r="O7619" s="9">
        <v>0.30499999999999999</v>
      </c>
      <c r="P7619" s="9">
        <v>9.1910000000000007</v>
      </c>
      <c r="Q7619" s="9">
        <v>0.1</v>
      </c>
      <c r="R7619" s="9">
        <v>2.5510000000000002</v>
      </c>
      <c r="S7619" s="9">
        <v>2.629</v>
      </c>
      <c r="T7619" s="9">
        <v>5.0590000000000002</v>
      </c>
    </row>
    <row r="7620" spans="1:20" x14ac:dyDescent="0.35">
      <c r="A7620">
        <f t="shared" si="239"/>
        <v>7620</v>
      </c>
      <c r="B7620" s="3" t="s">
        <v>71</v>
      </c>
      <c r="C7620" s="3" t="s">
        <v>86</v>
      </c>
      <c r="D7620" s="3" t="s">
        <v>22</v>
      </c>
      <c r="E7620">
        <v>2028</v>
      </c>
      <c r="F7620" s="3" t="str">
        <f t="shared" si="238"/>
        <v>GQOutDUNCAN2028</v>
      </c>
      <c r="G7620" s="9">
        <v>2.1459999999999999</v>
      </c>
      <c r="H7620" s="9">
        <v>2.0190000000000001</v>
      </c>
      <c r="I7620" s="9">
        <v>4.508</v>
      </c>
      <c r="J7620" s="9">
        <v>7.7889999999999997</v>
      </c>
      <c r="K7620" s="9">
        <v>5.7869999999999999</v>
      </c>
      <c r="L7620" s="9">
        <v>0.432</v>
      </c>
      <c r="M7620" s="9">
        <v>0.64800000000000002</v>
      </c>
      <c r="N7620" s="9">
        <v>0.1</v>
      </c>
      <c r="O7620" s="9">
        <v>1.792</v>
      </c>
      <c r="P7620" s="9">
        <v>5.0880000000000001</v>
      </c>
      <c r="Q7620" s="9">
        <v>6.1959999999999997</v>
      </c>
      <c r="R7620" s="9">
        <v>6.899</v>
      </c>
      <c r="S7620" s="9">
        <v>4.8609999999999998</v>
      </c>
      <c r="T7620" s="9">
        <v>6.1289999999999996</v>
      </c>
    </row>
    <row r="7621" spans="1:20" x14ac:dyDescent="0.35">
      <c r="A7621">
        <f t="shared" si="239"/>
        <v>7621</v>
      </c>
      <c r="B7621" s="3" t="s">
        <v>71</v>
      </c>
      <c r="C7621" s="3" t="s">
        <v>86</v>
      </c>
      <c r="D7621" s="3" t="s">
        <v>22</v>
      </c>
      <c r="E7621">
        <v>2029</v>
      </c>
      <c r="F7621" s="3" t="str">
        <f t="shared" si="238"/>
        <v>GQOutDUNCAN2029</v>
      </c>
      <c r="G7621" s="9">
        <v>3.1539999999999999</v>
      </c>
      <c r="H7621" s="9">
        <v>2.8580000000000001</v>
      </c>
      <c r="I7621" s="9">
        <v>4.9020000000000001</v>
      </c>
      <c r="J7621" s="9">
        <v>8.0280000000000005</v>
      </c>
      <c r="K7621" s="9">
        <v>3.665</v>
      </c>
      <c r="L7621" s="9">
        <v>1.9159999999999999</v>
      </c>
      <c r="M7621" s="9">
        <v>0.27500000000000002</v>
      </c>
      <c r="N7621" s="9">
        <v>3.1960000000000002</v>
      </c>
      <c r="O7621" s="9">
        <v>5.9450000000000003</v>
      </c>
      <c r="P7621" s="9">
        <v>7.1980000000000004</v>
      </c>
      <c r="Q7621" s="9">
        <v>2.2690000000000001</v>
      </c>
      <c r="R7621" s="9">
        <v>4.6520000000000001</v>
      </c>
      <c r="S7621" s="9">
        <v>9.5350000000000001</v>
      </c>
      <c r="T7621" s="9">
        <v>4.0060000000000002</v>
      </c>
    </row>
    <row r="7622" spans="1:20" x14ac:dyDescent="0.35">
      <c r="A7622">
        <f t="shared" si="239"/>
        <v>7622</v>
      </c>
      <c r="B7622" s="3" t="s">
        <v>71</v>
      </c>
      <c r="C7622" s="3" t="s">
        <v>86</v>
      </c>
      <c r="D7622" s="3" t="s">
        <v>23</v>
      </c>
      <c r="E7622">
        <v>2020</v>
      </c>
      <c r="F7622" s="3" t="str">
        <f t="shared" si="238"/>
        <v>GQOutCORA L2020</v>
      </c>
      <c r="G7622" s="9">
        <v>10.298</v>
      </c>
      <c r="H7622" s="9">
        <v>17.027999999999999</v>
      </c>
      <c r="I7622" s="9">
        <v>20.472999999999999</v>
      </c>
      <c r="J7622" s="9">
        <v>17.353999999999999</v>
      </c>
      <c r="K7622" s="9">
        <v>14.356</v>
      </c>
      <c r="L7622" s="9">
        <v>14.475</v>
      </c>
      <c r="M7622" s="9">
        <v>13.183999999999999</v>
      </c>
      <c r="N7622" s="9">
        <v>20.177</v>
      </c>
      <c r="O7622" s="9">
        <v>36.252000000000002</v>
      </c>
      <c r="P7622" s="9">
        <v>46.893000000000001</v>
      </c>
      <c r="Q7622" s="9">
        <v>22.295000000000002</v>
      </c>
      <c r="R7622" s="9">
        <v>20.904</v>
      </c>
      <c r="S7622" s="9">
        <v>12.548999999999999</v>
      </c>
      <c r="T7622" s="9">
        <v>9.3190000000000008</v>
      </c>
    </row>
    <row r="7623" spans="1:20" x14ac:dyDescent="0.35">
      <c r="A7623">
        <f t="shared" si="239"/>
        <v>7623</v>
      </c>
      <c r="B7623" s="3" t="s">
        <v>71</v>
      </c>
      <c r="C7623" s="3" t="s">
        <v>86</v>
      </c>
      <c r="D7623" s="3" t="s">
        <v>23</v>
      </c>
      <c r="E7623">
        <v>2021</v>
      </c>
      <c r="F7623" s="3" t="str">
        <f t="shared" si="238"/>
        <v>GQOutCORA L2021</v>
      </c>
      <c r="G7623" s="9">
        <v>8.4719999999999995</v>
      </c>
      <c r="H7623" s="9">
        <v>21.244</v>
      </c>
      <c r="I7623" s="9">
        <v>25.241</v>
      </c>
      <c r="J7623" s="9">
        <v>19.498000000000001</v>
      </c>
      <c r="K7623" s="9">
        <v>12.044</v>
      </c>
      <c r="L7623" s="9">
        <v>14.666</v>
      </c>
      <c r="M7623" s="9">
        <v>8.4870000000000001</v>
      </c>
      <c r="N7623" s="9">
        <v>15.657999999999999</v>
      </c>
      <c r="O7623" s="9">
        <v>33.222000000000001</v>
      </c>
      <c r="P7623" s="9">
        <v>51.006</v>
      </c>
      <c r="Q7623" s="9">
        <v>36.576000000000001</v>
      </c>
      <c r="R7623" s="9">
        <v>26.728000000000002</v>
      </c>
      <c r="S7623" s="9">
        <v>25.420999999999999</v>
      </c>
      <c r="T7623" s="9">
        <v>17.952999999999999</v>
      </c>
    </row>
    <row r="7624" spans="1:20" x14ac:dyDescent="0.35">
      <c r="A7624">
        <f t="shared" si="239"/>
        <v>7624</v>
      </c>
      <c r="B7624" s="3" t="s">
        <v>71</v>
      </c>
      <c r="C7624" s="3" t="s">
        <v>86</v>
      </c>
      <c r="D7624" s="3" t="s">
        <v>23</v>
      </c>
      <c r="E7624">
        <v>2022</v>
      </c>
      <c r="F7624" s="3" t="str">
        <f t="shared" si="238"/>
        <v>GQOutCORA L2022</v>
      </c>
      <c r="G7624" s="9">
        <v>10.893000000000001</v>
      </c>
      <c r="H7624" s="9">
        <v>13.760999999999999</v>
      </c>
      <c r="I7624" s="9">
        <v>22.314</v>
      </c>
      <c r="J7624" s="9">
        <v>16.835000000000001</v>
      </c>
      <c r="K7624" s="9">
        <v>13.222</v>
      </c>
      <c r="L7624" s="9">
        <v>13.569000000000001</v>
      </c>
      <c r="M7624" s="9">
        <v>13.443</v>
      </c>
      <c r="N7624" s="9">
        <v>10.85</v>
      </c>
      <c r="O7624" s="9">
        <v>38.756999999999998</v>
      </c>
      <c r="P7624" s="9">
        <v>72.683000000000007</v>
      </c>
      <c r="Q7624" s="9">
        <v>56.302</v>
      </c>
      <c r="R7624" s="9">
        <v>24.73</v>
      </c>
      <c r="S7624" s="9">
        <v>19.491</v>
      </c>
      <c r="T7624" s="9">
        <v>18.393999999999998</v>
      </c>
    </row>
    <row r="7625" spans="1:20" x14ac:dyDescent="0.35">
      <c r="A7625">
        <f t="shared" si="239"/>
        <v>7625</v>
      </c>
      <c r="B7625" s="3" t="s">
        <v>71</v>
      </c>
      <c r="C7625" s="3" t="s">
        <v>86</v>
      </c>
      <c r="D7625" s="3" t="s">
        <v>23</v>
      </c>
      <c r="E7625">
        <v>2023</v>
      </c>
      <c r="F7625" s="3" t="str">
        <f t="shared" si="238"/>
        <v>GQOutCORA L2023</v>
      </c>
      <c r="G7625" s="9">
        <v>13.065</v>
      </c>
      <c r="H7625" s="9">
        <v>27.891999999999999</v>
      </c>
      <c r="I7625" s="9">
        <v>33.494</v>
      </c>
      <c r="J7625" s="9">
        <v>21.664000000000001</v>
      </c>
      <c r="K7625" s="9">
        <v>27.263000000000002</v>
      </c>
      <c r="L7625" s="9">
        <v>31.077999999999999</v>
      </c>
      <c r="M7625" s="9">
        <v>33.905999999999999</v>
      </c>
      <c r="N7625" s="9">
        <v>40.689</v>
      </c>
      <c r="O7625" s="9">
        <v>57.194000000000003</v>
      </c>
      <c r="P7625" s="9">
        <v>85.566999999999993</v>
      </c>
      <c r="Q7625" s="9">
        <v>74.762</v>
      </c>
      <c r="R7625" s="9">
        <v>42.401000000000003</v>
      </c>
      <c r="S7625" s="9">
        <v>21.443000000000001</v>
      </c>
      <c r="T7625" s="9">
        <v>18.963000000000001</v>
      </c>
    </row>
    <row r="7626" spans="1:20" x14ac:dyDescent="0.35">
      <c r="A7626">
        <f t="shared" si="239"/>
        <v>7626</v>
      </c>
      <c r="B7626" s="3" t="s">
        <v>71</v>
      </c>
      <c r="C7626" s="3" t="s">
        <v>86</v>
      </c>
      <c r="D7626" s="3" t="s">
        <v>23</v>
      </c>
      <c r="E7626">
        <v>2024</v>
      </c>
      <c r="F7626" s="3" t="str">
        <f t="shared" si="238"/>
        <v>GQOutCORA L2024</v>
      </c>
      <c r="G7626" s="9">
        <v>15.457000000000001</v>
      </c>
      <c r="H7626" s="9">
        <v>29.739000000000001</v>
      </c>
      <c r="I7626" s="9">
        <v>30.846</v>
      </c>
      <c r="J7626" s="9">
        <v>20.382000000000001</v>
      </c>
      <c r="K7626" s="9">
        <v>16.257999999999999</v>
      </c>
      <c r="L7626" s="9">
        <v>17.811</v>
      </c>
      <c r="M7626" s="9">
        <v>18.477</v>
      </c>
      <c r="N7626" s="9">
        <v>22.245999999999999</v>
      </c>
      <c r="O7626" s="9">
        <v>40.97</v>
      </c>
      <c r="P7626" s="9">
        <v>60.39</v>
      </c>
      <c r="Q7626" s="9">
        <v>32.28</v>
      </c>
      <c r="R7626" s="9">
        <v>20.120999999999999</v>
      </c>
      <c r="S7626" s="9">
        <v>14.178000000000001</v>
      </c>
      <c r="T7626" s="9">
        <v>10.675000000000001</v>
      </c>
    </row>
    <row r="7627" spans="1:20" x14ac:dyDescent="0.35">
      <c r="A7627">
        <f t="shared" si="239"/>
        <v>7627</v>
      </c>
      <c r="B7627" s="3" t="s">
        <v>71</v>
      </c>
      <c r="C7627" s="3" t="s">
        <v>86</v>
      </c>
      <c r="D7627" s="3" t="s">
        <v>23</v>
      </c>
      <c r="E7627">
        <v>2025</v>
      </c>
      <c r="F7627" s="3" t="str">
        <f t="shared" si="238"/>
        <v>GQOutCORA L2025</v>
      </c>
      <c r="G7627" s="9">
        <v>10.923</v>
      </c>
      <c r="H7627" s="9">
        <v>23.698</v>
      </c>
      <c r="I7627" s="9">
        <v>26.109000000000002</v>
      </c>
      <c r="J7627" s="9">
        <v>19.738</v>
      </c>
      <c r="K7627" s="9">
        <v>24.858000000000001</v>
      </c>
      <c r="L7627" s="9">
        <v>18.266999999999999</v>
      </c>
      <c r="M7627" s="9">
        <v>14.085000000000001</v>
      </c>
      <c r="N7627" s="9">
        <v>21.565999999999999</v>
      </c>
      <c r="O7627" s="9">
        <v>43.670999999999999</v>
      </c>
      <c r="P7627" s="9">
        <v>55.177</v>
      </c>
      <c r="Q7627" s="9">
        <v>34.4</v>
      </c>
      <c r="R7627" s="9">
        <v>18.802</v>
      </c>
      <c r="S7627" s="9">
        <v>21.225999999999999</v>
      </c>
      <c r="T7627" s="9">
        <v>12.638</v>
      </c>
    </row>
    <row r="7628" spans="1:20" x14ac:dyDescent="0.35">
      <c r="A7628">
        <f t="shared" si="239"/>
        <v>7628</v>
      </c>
      <c r="B7628" s="3" t="s">
        <v>71</v>
      </c>
      <c r="C7628" s="3" t="s">
        <v>86</v>
      </c>
      <c r="D7628" s="3" t="s">
        <v>23</v>
      </c>
      <c r="E7628">
        <v>2026</v>
      </c>
      <c r="F7628" s="3" t="str">
        <f t="shared" si="238"/>
        <v>GQOutCORA L2026</v>
      </c>
      <c r="G7628" s="9">
        <v>12.766</v>
      </c>
      <c r="H7628" s="9">
        <v>25.027999999999999</v>
      </c>
      <c r="I7628" s="9">
        <v>27.972999999999999</v>
      </c>
      <c r="J7628" s="9">
        <v>23.117999999999999</v>
      </c>
      <c r="K7628" s="9">
        <v>15.073</v>
      </c>
      <c r="L7628" s="9">
        <v>16.472999999999999</v>
      </c>
      <c r="M7628" s="9">
        <v>11.837</v>
      </c>
      <c r="N7628" s="9">
        <v>16.963999999999999</v>
      </c>
      <c r="O7628" s="9">
        <v>28.22</v>
      </c>
      <c r="P7628" s="9">
        <v>50.902000000000001</v>
      </c>
      <c r="Q7628" s="9">
        <v>36.238</v>
      </c>
      <c r="R7628" s="9">
        <v>21.306999999999999</v>
      </c>
      <c r="S7628" s="9">
        <v>15.531000000000001</v>
      </c>
      <c r="T7628" s="9">
        <v>13.196</v>
      </c>
    </row>
    <row r="7629" spans="1:20" x14ac:dyDescent="0.35">
      <c r="A7629">
        <f t="shared" si="239"/>
        <v>7629</v>
      </c>
      <c r="B7629" s="3" t="s">
        <v>71</v>
      </c>
      <c r="C7629" s="3" t="s">
        <v>86</v>
      </c>
      <c r="D7629" s="3" t="s">
        <v>23</v>
      </c>
      <c r="E7629">
        <v>2027</v>
      </c>
      <c r="F7629" s="3" t="str">
        <f t="shared" si="238"/>
        <v>GQOutCORA L2027</v>
      </c>
      <c r="G7629" s="9">
        <v>10.773999999999999</v>
      </c>
      <c r="H7629" s="9">
        <v>18.664000000000001</v>
      </c>
      <c r="I7629" s="9">
        <v>26.855</v>
      </c>
      <c r="J7629" s="9">
        <v>27.286999999999999</v>
      </c>
      <c r="K7629" s="9">
        <v>14.407999999999999</v>
      </c>
      <c r="L7629" s="9">
        <v>25.957000000000001</v>
      </c>
      <c r="M7629" s="9">
        <v>16.795000000000002</v>
      </c>
      <c r="N7629" s="9">
        <v>15.845000000000001</v>
      </c>
      <c r="O7629" s="9">
        <v>36.667000000000002</v>
      </c>
      <c r="P7629" s="9">
        <v>66.272000000000006</v>
      </c>
      <c r="Q7629" s="9">
        <v>42.226999999999997</v>
      </c>
      <c r="R7629" s="9">
        <v>19.475000000000001</v>
      </c>
      <c r="S7629" s="9">
        <v>18.405000000000001</v>
      </c>
      <c r="T7629" s="9">
        <v>12.343999999999999</v>
      </c>
    </row>
    <row r="7630" spans="1:20" x14ac:dyDescent="0.35">
      <c r="A7630">
        <f t="shared" si="239"/>
        <v>7630</v>
      </c>
      <c r="B7630" s="3" t="s">
        <v>71</v>
      </c>
      <c r="C7630" s="3" t="s">
        <v>86</v>
      </c>
      <c r="D7630" s="3" t="s">
        <v>23</v>
      </c>
      <c r="E7630">
        <v>2028</v>
      </c>
      <c r="F7630" s="3" t="str">
        <f t="shared" si="238"/>
        <v>GQOutCORA L2028</v>
      </c>
      <c r="G7630" s="9">
        <v>9.7270000000000003</v>
      </c>
      <c r="H7630" s="9">
        <v>20.312999999999999</v>
      </c>
      <c r="I7630" s="9">
        <v>26.512</v>
      </c>
      <c r="J7630" s="9">
        <v>25.042999999999999</v>
      </c>
      <c r="K7630" s="9">
        <v>35.811999999999998</v>
      </c>
      <c r="L7630" s="9">
        <v>17.087</v>
      </c>
      <c r="M7630" s="9">
        <v>10.706</v>
      </c>
      <c r="N7630" s="9">
        <v>21.454999999999998</v>
      </c>
      <c r="O7630" s="9">
        <v>38.912999999999997</v>
      </c>
      <c r="P7630" s="9">
        <v>70.950999999999993</v>
      </c>
      <c r="Q7630" s="9">
        <v>74.777000000000001</v>
      </c>
      <c r="R7630" s="9">
        <v>51.279000000000003</v>
      </c>
      <c r="S7630" s="9">
        <v>29.852</v>
      </c>
      <c r="T7630" s="9">
        <v>20.021999999999998</v>
      </c>
    </row>
    <row r="7631" spans="1:20" x14ac:dyDescent="0.35">
      <c r="A7631">
        <f t="shared" si="239"/>
        <v>7631</v>
      </c>
      <c r="B7631" s="3" t="s">
        <v>71</v>
      </c>
      <c r="C7631" s="3" t="s">
        <v>86</v>
      </c>
      <c r="D7631" s="3" t="s">
        <v>23</v>
      </c>
      <c r="E7631">
        <v>2029</v>
      </c>
      <c r="F7631" s="3" t="str">
        <f t="shared" si="238"/>
        <v>GQOutCORA L2029</v>
      </c>
      <c r="G7631" s="9">
        <v>12.659000000000001</v>
      </c>
      <c r="H7631" s="9">
        <v>22.9</v>
      </c>
      <c r="I7631" s="9">
        <v>25.306000000000001</v>
      </c>
      <c r="J7631" s="9">
        <v>17.387</v>
      </c>
      <c r="K7631" s="9">
        <v>14.083</v>
      </c>
      <c r="L7631" s="9">
        <v>28.215</v>
      </c>
      <c r="M7631" s="9">
        <v>18.766999999999999</v>
      </c>
      <c r="N7631" s="9">
        <v>21.687000000000001</v>
      </c>
      <c r="O7631" s="9">
        <v>48.32</v>
      </c>
      <c r="P7631" s="9">
        <v>83.245000000000005</v>
      </c>
      <c r="Q7631" s="9">
        <v>49.844999999999999</v>
      </c>
      <c r="R7631" s="9">
        <v>17.323</v>
      </c>
      <c r="S7631" s="9">
        <v>19.937000000000001</v>
      </c>
      <c r="T7631" s="9">
        <v>9.5410000000000004</v>
      </c>
    </row>
    <row r="7632" spans="1:20" x14ac:dyDescent="0.35">
      <c r="A7632">
        <f t="shared" si="239"/>
        <v>7632</v>
      </c>
      <c r="B7632" s="3" t="s">
        <v>71</v>
      </c>
      <c r="C7632" s="3" t="s">
        <v>86</v>
      </c>
      <c r="D7632" s="3" t="s">
        <v>24</v>
      </c>
      <c r="E7632">
        <v>2020</v>
      </c>
      <c r="F7632" s="3" t="str">
        <f t="shared" si="238"/>
        <v>GQOutCANAL2020</v>
      </c>
      <c r="G7632" s="9">
        <v>5.298</v>
      </c>
      <c r="H7632" s="9">
        <v>12.028</v>
      </c>
      <c r="I7632" s="9">
        <v>15.473000000000001</v>
      </c>
      <c r="J7632" s="9">
        <v>12.353999999999999</v>
      </c>
      <c r="K7632" s="9">
        <v>9.3559999999999999</v>
      </c>
      <c r="L7632" s="9">
        <v>9.4749999999999996</v>
      </c>
      <c r="M7632" s="9">
        <v>8.1839999999999993</v>
      </c>
      <c r="N7632" s="9">
        <v>15.177</v>
      </c>
      <c r="O7632" s="9">
        <v>29</v>
      </c>
      <c r="P7632" s="9">
        <v>29</v>
      </c>
      <c r="Q7632" s="9">
        <v>17.295000000000002</v>
      </c>
      <c r="R7632" s="9">
        <v>15.904</v>
      </c>
      <c r="S7632" s="9">
        <v>7.5490000000000004</v>
      </c>
      <c r="T7632" s="9">
        <v>4.319</v>
      </c>
    </row>
    <row r="7633" spans="1:20" x14ac:dyDescent="0.35">
      <c r="A7633">
        <f t="shared" si="239"/>
        <v>7633</v>
      </c>
      <c r="B7633" s="3" t="s">
        <v>71</v>
      </c>
      <c r="C7633" s="3" t="s">
        <v>86</v>
      </c>
      <c r="D7633" s="3" t="s">
        <v>24</v>
      </c>
      <c r="E7633">
        <v>2021</v>
      </c>
      <c r="F7633" s="3" t="str">
        <f t="shared" si="238"/>
        <v>GQOutCANAL2021</v>
      </c>
      <c r="G7633" s="9">
        <v>3.472</v>
      </c>
      <c r="H7633" s="9">
        <v>16.244</v>
      </c>
      <c r="I7633" s="9">
        <v>20.241</v>
      </c>
      <c r="J7633" s="9">
        <v>14.497999999999999</v>
      </c>
      <c r="K7633" s="9">
        <v>7.0439999999999996</v>
      </c>
      <c r="L7633" s="9">
        <v>9.6660000000000004</v>
      </c>
      <c r="M7633" s="9">
        <v>3.4870000000000001</v>
      </c>
      <c r="N7633" s="9">
        <v>10.657999999999999</v>
      </c>
      <c r="O7633" s="9">
        <v>28.222000000000001</v>
      </c>
      <c r="P7633" s="9">
        <v>29</v>
      </c>
      <c r="Q7633" s="9">
        <v>29</v>
      </c>
      <c r="R7633" s="9">
        <v>21.728000000000002</v>
      </c>
      <c r="S7633" s="9">
        <v>20.420999999999999</v>
      </c>
      <c r="T7633" s="9">
        <v>12.952999999999999</v>
      </c>
    </row>
    <row r="7634" spans="1:20" x14ac:dyDescent="0.35">
      <c r="A7634">
        <f t="shared" si="239"/>
        <v>7634</v>
      </c>
      <c r="B7634" s="3" t="s">
        <v>71</v>
      </c>
      <c r="C7634" s="3" t="s">
        <v>86</v>
      </c>
      <c r="D7634" s="3" t="s">
        <v>24</v>
      </c>
      <c r="E7634">
        <v>2022</v>
      </c>
      <c r="F7634" s="3" t="str">
        <f t="shared" si="238"/>
        <v>GQOutCANAL2022</v>
      </c>
      <c r="G7634" s="9">
        <v>5.8929999999999998</v>
      </c>
      <c r="H7634" s="9">
        <v>8.7609999999999992</v>
      </c>
      <c r="I7634" s="9">
        <v>17.314</v>
      </c>
      <c r="J7634" s="9">
        <v>11.835000000000001</v>
      </c>
      <c r="K7634" s="9">
        <v>8.2219999999999995</v>
      </c>
      <c r="L7634" s="9">
        <v>8.5690000000000008</v>
      </c>
      <c r="M7634" s="9">
        <v>8.4429999999999996</v>
      </c>
      <c r="N7634" s="9">
        <v>5.85</v>
      </c>
      <c r="O7634" s="9">
        <v>29</v>
      </c>
      <c r="P7634" s="9">
        <v>29</v>
      </c>
      <c r="Q7634" s="9">
        <v>29</v>
      </c>
      <c r="R7634" s="9">
        <v>19.73</v>
      </c>
      <c r="S7634" s="9">
        <v>14.491</v>
      </c>
      <c r="T7634" s="9">
        <v>13.394</v>
      </c>
    </row>
    <row r="7635" spans="1:20" x14ac:dyDescent="0.35">
      <c r="A7635">
        <f t="shared" si="239"/>
        <v>7635</v>
      </c>
      <c r="B7635" s="3" t="s">
        <v>71</v>
      </c>
      <c r="C7635" s="3" t="s">
        <v>86</v>
      </c>
      <c r="D7635" s="3" t="s">
        <v>24</v>
      </c>
      <c r="E7635">
        <v>2023</v>
      </c>
      <c r="F7635" s="3" t="str">
        <f t="shared" si="238"/>
        <v>GQOutCANAL2023</v>
      </c>
      <c r="G7635" s="9">
        <v>8.0649999999999995</v>
      </c>
      <c r="H7635" s="9">
        <v>22.891999999999999</v>
      </c>
      <c r="I7635" s="9">
        <v>28.494</v>
      </c>
      <c r="J7635" s="9">
        <v>16.664000000000001</v>
      </c>
      <c r="K7635" s="9">
        <v>22.263000000000002</v>
      </c>
      <c r="L7635" s="9">
        <v>26.077999999999999</v>
      </c>
      <c r="M7635" s="9">
        <v>28.905999999999999</v>
      </c>
      <c r="N7635" s="9">
        <v>29</v>
      </c>
      <c r="O7635" s="9">
        <v>29</v>
      </c>
      <c r="P7635" s="9">
        <v>29</v>
      </c>
      <c r="Q7635" s="9">
        <v>29</v>
      </c>
      <c r="R7635" s="9">
        <v>29</v>
      </c>
      <c r="S7635" s="9">
        <v>16.443000000000001</v>
      </c>
      <c r="T7635" s="9">
        <v>13.962999999999999</v>
      </c>
    </row>
    <row r="7636" spans="1:20" x14ac:dyDescent="0.35">
      <c r="A7636">
        <f t="shared" si="239"/>
        <v>7636</v>
      </c>
      <c r="B7636" s="3" t="s">
        <v>71</v>
      </c>
      <c r="C7636" s="3" t="s">
        <v>86</v>
      </c>
      <c r="D7636" s="3" t="s">
        <v>24</v>
      </c>
      <c r="E7636">
        <v>2024</v>
      </c>
      <c r="F7636" s="3" t="str">
        <f t="shared" si="238"/>
        <v>GQOutCANAL2024</v>
      </c>
      <c r="G7636" s="9">
        <v>10.457000000000001</v>
      </c>
      <c r="H7636" s="9">
        <v>24.739000000000001</v>
      </c>
      <c r="I7636" s="9">
        <v>25.846</v>
      </c>
      <c r="J7636" s="9">
        <v>15.382</v>
      </c>
      <c r="K7636" s="9">
        <v>11.257999999999999</v>
      </c>
      <c r="L7636" s="9">
        <v>12.811</v>
      </c>
      <c r="M7636" s="9">
        <v>13.477</v>
      </c>
      <c r="N7636" s="9">
        <v>17.245999999999999</v>
      </c>
      <c r="O7636" s="9">
        <v>29</v>
      </c>
      <c r="P7636" s="9">
        <v>29</v>
      </c>
      <c r="Q7636" s="9">
        <v>27.28</v>
      </c>
      <c r="R7636" s="9">
        <v>15.121</v>
      </c>
      <c r="S7636" s="9">
        <v>9.1780000000000008</v>
      </c>
      <c r="T7636" s="9">
        <v>5.6749999999999998</v>
      </c>
    </row>
    <row r="7637" spans="1:20" x14ac:dyDescent="0.35">
      <c r="A7637">
        <f t="shared" si="239"/>
        <v>7637</v>
      </c>
      <c r="B7637" s="3" t="s">
        <v>71</v>
      </c>
      <c r="C7637" s="3" t="s">
        <v>86</v>
      </c>
      <c r="D7637" s="3" t="s">
        <v>24</v>
      </c>
      <c r="E7637">
        <v>2025</v>
      </c>
      <c r="F7637" s="3" t="str">
        <f t="shared" si="238"/>
        <v>GQOutCANAL2025</v>
      </c>
      <c r="G7637" s="9">
        <v>5.923</v>
      </c>
      <c r="H7637" s="9">
        <v>18.698</v>
      </c>
      <c r="I7637" s="9">
        <v>21.109000000000002</v>
      </c>
      <c r="J7637" s="9">
        <v>14.738</v>
      </c>
      <c r="K7637" s="9">
        <v>19.858000000000001</v>
      </c>
      <c r="L7637" s="9">
        <v>13.266999999999999</v>
      </c>
      <c r="M7637" s="9">
        <v>9.0850000000000009</v>
      </c>
      <c r="N7637" s="9">
        <v>16.565999999999999</v>
      </c>
      <c r="O7637" s="9">
        <v>29</v>
      </c>
      <c r="P7637" s="9">
        <v>29</v>
      </c>
      <c r="Q7637" s="9">
        <v>29</v>
      </c>
      <c r="R7637" s="9">
        <v>13.802</v>
      </c>
      <c r="S7637" s="9">
        <v>16.225999999999999</v>
      </c>
      <c r="T7637" s="9">
        <v>7.6379999999999999</v>
      </c>
    </row>
    <row r="7638" spans="1:20" x14ac:dyDescent="0.35">
      <c r="A7638">
        <f t="shared" si="239"/>
        <v>7638</v>
      </c>
      <c r="B7638" s="3" t="s">
        <v>71</v>
      </c>
      <c r="C7638" s="3" t="s">
        <v>86</v>
      </c>
      <c r="D7638" s="3" t="s">
        <v>24</v>
      </c>
      <c r="E7638">
        <v>2026</v>
      </c>
      <c r="F7638" s="3" t="str">
        <f t="shared" si="238"/>
        <v>GQOutCANAL2026</v>
      </c>
      <c r="G7638" s="9">
        <v>7.766</v>
      </c>
      <c r="H7638" s="9">
        <v>20.027999999999999</v>
      </c>
      <c r="I7638" s="9">
        <v>22.972999999999999</v>
      </c>
      <c r="J7638" s="9">
        <v>18.117999999999999</v>
      </c>
      <c r="K7638" s="9">
        <v>10.073</v>
      </c>
      <c r="L7638" s="9">
        <v>11.473000000000001</v>
      </c>
      <c r="M7638" s="9">
        <v>6.8369999999999997</v>
      </c>
      <c r="N7638" s="9">
        <v>11.964</v>
      </c>
      <c r="O7638" s="9">
        <v>23.22</v>
      </c>
      <c r="P7638" s="9">
        <v>29</v>
      </c>
      <c r="Q7638" s="9">
        <v>29</v>
      </c>
      <c r="R7638" s="9">
        <v>16.306999999999999</v>
      </c>
      <c r="S7638" s="9">
        <v>10.531000000000001</v>
      </c>
      <c r="T7638" s="9">
        <v>8.1959999999999997</v>
      </c>
    </row>
    <row r="7639" spans="1:20" x14ac:dyDescent="0.35">
      <c r="A7639">
        <f t="shared" si="239"/>
        <v>7639</v>
      </c>
      <c r="B7639" s="3" t="s">
        <v>71</v>
      </c>
      <c r="C7639" s="3" t="s">
        <v>86</v>
      </c>
      <c r="D7639" s="3" t="s">
        <v>24</v>
      </c>
      <c r="E7639">
        <v>2027</v>
      </c>
      <c r="F7639" s="3" t="str">
        <f t="shared" si="238"/>
        <v>GQOutCANAL2027</v>
      </c>
      <c r="G7639" s="9">
        <v>5.774</v>
      </c>
      <c r="H7639" s="9">
        <v>13.664</v>
      </c>
      <c r="I7639" s="9">
        <v>21.855</v>
      </c>
      <c r="J7639" s="9">
        <v>22.286999999999999</v>
      </c>
      <c r="K7639" s="9">
        <v>9.4079999999999995</v>
      </c>
      <c r="L7639" s="9">
        <v>20.957000000000001</v>
      </c>
      <c r="M7639" s="9">
        <v>11.795</v>
      </c>
      <c r="N7639" s="9">
        <v>10.845000000000001</v>
      </c>
      <c r="O7639" s="9">
        <v>29</v>
      </c>
      <c r="P7639" s="9">
        <v>29</v>
      </c>
      <c r="Q7639" s="9">
        <v>29</v>
      </c>
      <c r="R7639" s="9">
        <v>14.475</v>
      </c>
      <c r="S7639" s="9">
        <v>13.404999999999999</v>
      </c>
      <c r="T7639" s="9">
        <v>7.3440000000000003</v>
      </c>
    </row>
    <row r="7640" spans="1:20" x14ac:dyDescent="0.35">
      <c r="A7640">
        <f t="shared" si="239"/>
        <v>7640</v>
      </c>
      <c r="B7640" s="3" t="s">
        <v>71</v>
      </c>
      <c r="C7640" s="3" t="s">
        <v>86</v>
      </c>
      <c r="D7640" s="3" t="s">
        <v>24</v>
      </c>
      <c r="E7640">
        <v>2028</v>
      </c>
      <c r="F7640" s="3" t="str">
        <f t="shared" si="238"/>
        <v>GQOutCANAL2028</v>
      </c>
      <c r="G7640" s="9">
        <v>4.7270000000000003</v>
      </c>
      <c r="H7640" s="9">
        <v>15.313000000000001</v>
      </c>
      <c r="I7640" s="9">
        <v>21.512</v>
      </c>
      <c r="J7640" s="9">
        <v>20.042999999999999</v>
      </c>
      <c r="K7640" s="9">
        <v>29</v>
      </c>
      <c r="L7640" s="9">
        <v>12.087</v>
      </c>
      <c r="M7640" s="9">
        <v>5.7060000000000004</v>
      </c>
      <c r="N7640" s="9">
        <v>16.454999999999998</v>
      </c>
      <c r="O7640" s="9">
        <v>29</v>
      </c>
      <c r="P7640" s="9">
        <v>29</v>
      </c>
      <c r="Q7640" s="9">
        <v>29</v>
      </c>
      <c r="R7640" s="9">
        <v>29</v>
      </c>
      <c r="S7640" s="9">
        <v>24.852</v>
      </c>
      <c r="T7640" s="9">
        <v>15.022</v>
      </c>
    </row>
    <row r="7641" spans="1:20" x14ac:dyDescent="0.35">
      <c r="A7641">
        <f t="shared" si="239"/>
        <v>7641</v>
      </c>
      <c r="B7641" s="3" t="s">
        <v>71</v>
      </c>
      <c r="C7641" s="3" t="s">
        <v>86</v>
      </c>
      <c r="D7641" s="3" t="s">
        <v>24</v>
      </c>
      <c r="E7641">
        <v>2029</v>
      </c>
      <c r="F7641" s="3" t="str">
        <f t="shared" si="238"/>
        <v>GQOutCANAL2029</v>
      </c>
      <c r="G7641" s="9">
        <v>7.6589999999999998</v>
      </c>
      <c r="H7641" s="9">
        <v>17.899999999999999</v>
      </c>
      <c r="I7641" s="9">
        <v>20.306000000000001</v>
      </c>
      <c r="J7641" s="9">
        <v>12.387</v>
      </c>
      <c r="K7641" s="9">
        <v>9.0830000000000002</v>
      </c>
      <c r="L7641" s="9">
        <v>23.215</v>
      </c>
      <c r="M7641" s="9">
        <v>13.766999999999999</v>
      </c>
      <c r="N7641" s="9">
        <v>16.687000000000001</v>
      </c>
      <c r="O7641" s="9">
        <v>29</v>
      </c>
      <c r="P7641" s="9">
        <v>29</v>
      </c>
      <c r="Q7641" s="9">
        <v>29</v>
      </c>
      <c r="R7641" s="9">
        <v>12.323</v>
      </c>
      <c r="S7641" s="9">
        <v>14.936999999999999</v>
      </c>
      <c r="T7641" s="9">
        <v>4.5410000000000004</v>
      </c>
    </row>
    <row r="7642" spans="1:20" x14ac:dyDescent="0.35">
      <c r="A7642">
        <f t="shared" si="239"/>
        <v>7642</v>
      </c>
      <c r="B7642" s="3" t="s">
        <v>71</v>
      </c>
      <c r="C7642" s="3" t="s">
        <v>86</v>
      </c>
      <c r="D7642" s="3" t="s">
        <v>25</v>
      </c>
      <c r="E7642">
        <v>2020</v>
      </c>
      <c r="F7642" s="3" t="str">
        <f t="shared" si="238"/>
        <v>GQOutUP BON2020</v>
      </c>
      <c r="G7642" s="9">
        <v>5</v>
      </c>
      <c r="H7642" s="9">
        <v>5</v>
      </c>
      <c r="I7642" s="9">
        <v>5</v>
      </c>
      <c r="J7642" s="9">
        <v>5</v>
      </c>
      <c r="K7642" s="9">
        <v>5</v>
      </c>
      <c r="L7642" s="9">
        <v>5</v>
      </c>
      <c r="M7642" s="9">
        <v>5</v>
      </c>
      <c r="N7642" s="9">
        <v>5</v>
      </c>
      <c r="O7642" s="9">
        <v>7.2519999999999998</v>
      </c>
      <c r="P7642" s="9">
        <v>17.893000000000001</v>
      </c>
      <c r="Q7642" s="9">
        <v>5</v>
      </c>
      <c r="R7642" s="9">
        <v>5</v>
      </c>
      <c r="S7642" s="9">
        <v>5</v>
      </c>
      <c r="T7642" s="9">
        <v>5</v>
      </c>
    </row>
    <row r="7643" spans="1:20" x14ac:dyDescent="0.35">
      <c r="A7643">
        <f t="shared" si="239"/>
        <v>7643</v>
      </c>
      <c r="B7643" s="3" t="s">
        <v>71</v>
      </c>
      <c r="C7643" s="3" t="s">
        <v>86</v>
      </c>
      <c r="D7643" s="3" t="s">
        <v>25</v>
      </c>
      <c r="E7643">
        <v>2021</v>
      </c>
      <c r="F7643" s="3" t="str">
        <f t="shared" si="238"/>
        <v>GQOutUP BON2021</v>
      </c>
      <c r="G7643" s="9">
        <v>5</v>
      </c>
      <c r="H7643" s="9">
        <v>5</v>
      </c>
      <c r="I7643" s="9">
        <v>5</v>
      </c>
      <c r="J7643" s="9">
        <v>5</v>
      </c>
      <c r="K7643" s="9">
        <v>5</v>
      </c>
      <c r="L7643" s="9">
        <v>5</v>
      </c>
      <c r="M7643" s="9">
        <v>5</v>
      </c>
      <c r="N7643" s="9">
        <v>5</v>
      </c>
      <c r="O7643" s="9">
        <v>5</v>
      </c>
      <c r="P7643" s="9">
        <v>22.006</v>
      </c>
      <c r="Q7643" s="9">
        <v>7.5759999999999996</v>
      </c>
      <c r="R7643" s="9">
        <v>5</v>
      </c>
      <c r="S7643" s="9">
        <v>5</v>
      </c>
      <c r="T7643" s="9">
        <v>5</v>
      </c>
    </row>
    <row r="7644" spans="1:20" x14ac:dyDescent="0.35">
      <c r="A7644">
        <f t="shared" si="239"/>
        <v>7644</v>
      </c>
      <c r="B7644" s="3" t="s">
        <v>71</v>
      </c>
      <c r="C7644" s="3" t="s">
        <v>86</v>
      </c>
      <c r="D7644" s="3" t="s">
        <v>25</v>
      </c>
      <c r="E7644">
        <v>2022</v>
      </c>
      <c r="F7644" s="3" t="str">
        <f t="shared" si="238"/>
        <v>GQOutUP BON2022</v>
      </c>
      <c r="G7644" s="9">
        <v>5</v>
      </c>
      <c r="H7644" s="9">
        <v>5</v>
      </c>
      <c r="I7644" s="9">
        <v>5</v>
      </c>
      <c r="J7644" s="9">
        <v>5</v>
      </c>
      <c r="K7644" s="9">
        <v>5</v>
      </c>
      <c r="L7644" s="9">
        <v>5</v>
      </c>
      <c r="M7644" s="9">
        <v>5</v>
      </c>
      <c r="N7644" s="9">
        <v>5</v>
      </c>
      <c r="O7644" s="9">
        <v>9.7569999999999997</v>
      </c>
      <c r="P7644" s="9">
        <v>43.683</v>
      </c>
      <c r="Q7644" s="9">
        <v>27.302</v>
      </c>
      <c r="R7644" s="9">
        <v>5</v>
      </c>
      <c r="S7644" s="9">
        <v>5</v>
      </c>
      <c r="T7644" s="9">
        <v>5</v>
      </c>
    </row>
    <row r="7645" spans="1:20" x14ac:dyDescent="0.35">
      <c r="A7645">
        <f t="shared" si="239"/>
        <v>7645</v>
      </c>
      <c r="B7645" s="3" t="s">
        <v>71</v>
      </c>
      <c r="C7645" s="3" t="s">
        <v>86</v>
      </c>
      <c r="D7645" s="3" t="s">
        <v>25</v>
      </c>
      <c r="E7645">
        <v>2023</v>
      </c>
      <c r="F7645" s="3" t="str">
        <f t="shared" si="238"/>
        <v>GQOutUP BON2023</v>
      </c>
      <c r="G7645" s="9">
        <v>5</v>
      </c>
      <c r="H7645" s="9">
        <v>5</v>
      </c>
      <c r="I7645" s="9">
        <v>5</v>
      </c>
      <c r="J7645" s="9">
        <v>5</v>
      </c>
      <c r="K7645" s="9">
        <v>5</v>
      </c>
      <c r="L7645" s="9">
        <v>5</v>
      </c>
      <c r="M7645" s="9">
        <v>5</v>
      </c>
      <c r="N7645" s="9">
        <v>11.689</v>
      </c>
      <c r="O7645" s="9">
        <v>28.193999999999999</v>
      </c>
      <c r="P7645" s="9">
        <v>56.567</v>
      </c>
      <c r="Q7645" s="9">
        <v>45.762</v>
      </c>
      <c r="R7645" s="9">
        <v>13.401</v>
      </c>
      <c r="S7645" s="9">
        <v>5</v>
      </c>
      <c r="T7645" s="9">
        <v>5</v>
      </c>
    </row>
    <row r="7646" spans="1:20" x14ac:dyDescent="0.35">
      <c r="A7646">
        <f t="shared" si="239"/>
        <v>7646</v>
      </c>
      <c r="B7646" s="3" t="s">
        <v>71</v>
      </c>
      <c r="C7646" s="3" t="s">
        <v>86</v>
      </c>
      <c r="D7646" s="3" t="s">
        <v>25</v>
      </c>
      <c r="E7646">
        <v>2024</v>
      </c>
      <c r="F7646" s="3" t="str">
        <f t="shared" si="238"/>
        <v>GQOutUP BON2024</v>
      </c>
      <c r="G7646" s="9">
        <v>5</v>
      </c>
      <c r="H7646" s="9">
        <v>5</v>
      </c>
      <c r="I7646" s="9">
        <v>5</v>
      </c>
      <c r="J7646" s="9">
        <v>5</v>
      </c>
      <c r="K7646" s="9">
        <v>5</v>
      </c>
      <c r="L7646" s="9">
        <v>5</v>
      </c>
      <c r="M7646" s="9">
        <v>5</v>
      </c>
      <c r="N7646" s="9">
        <v>5</v>
      </c>
      <c r="O7646" s="9">
        <v>11.97</v>
      </c>
      <c r="P7646" s="9">
        <v>31.39</v>
      </c>
      <c r="Q7646" s="9">
        <v>5</v>
      </c>
      <c r="R7646" s="9">
        <v>5</v>
      </c>
      <c r="S7646" s="9">
        <v>5</v>
      </c>
      <c r="T7646" s="9">
        <v>5</v>
      </c>
    </row>
    <row r="7647" spans="1:20" x14ac:dyDescent="0.35">
      <c r="A7647">
        <f t="shared" si="239"/>
        <v>7647</v>
      </c>
      <c r="B7647" s="3" t="s">
        <v>71</v>
      </c>
      <c r="C7647" s="3" t="s">
        <v>86</v>
      </c>
      <c r="D7647" s="3" t="s">
        <v>25</v>
      </c>
      <c r="E7647">
        <v>2025</v>
      </c>
      <c r="F7647" s="3" t="str">
        <f t="shared" si="238"/>
        <v>GQOutUP BON2025</v>
      </c>
      <c r="G7647" s="9">
        <v>5</v>
      </c>
      <c r="H7647" s="9">
        <v>5</v>
      </c>
      <c r="I7647" s="9">
        <v>5</v>
      </c>
      <c r="J7647" s="9">
        <v>5</v>
      </c>
      <c r="K7647" s="9">
        <v>5</v>
      </c>
      <c r="L7647" s="9">
        <v>5</v>
      </c>
      <c r="M7647" s="9">
        <v>5</v>
      </c>
      <c r="N7647" s="9">
        <v>5</v>
      </c>
      <c r="O7647" s="9">
        <v>14.670999999999999</v>
      </c>
      <c r="P7647" s="9">
        <v>26.177</v>
      </c>
      <c r="Q7647" s="9">
        <v>5.4</v>
      </c>
      <c r="R7647" s="9">
        <v>5</v>
      </c>
      <c r="S7647" s="9">
        <v>5</v>
      </c>
      <c r="T7647" s="9">
        <v>5</v>
      </c>
    </row>
    <row r="7648" spans="1:20" x14ac:dyDescent="0.35">
      <c r="A7648">
        <f t="shared" si="239"/>
        <v>7648</v>
      </c>
      <c r="B7648" s="3" t="s">
        <v>71</v>
      </c>
      <c r="C7648" s="3" t="s">
        <v>86</v>
      </c>
      <c r="D7648" s="3" t="s">
        <v>25</v>
      </c>
      <c r="E7648">
        <v>2026</v>
      </c>
      <c r="F7648" s="3" t="str">
        <f t="shared" si="238"/>
        <v>GQOutUP BON2026</v>
      </c>
      <c r="G7648" s="9">
        <v>5</v>
      </c>
      <c r="H7648" s="9">
        <v>5</v>
      </c>
      <c r="I7648" s="9">
        <v>5</v>
      </c>
      <c r="J7648" s="9">
        <v>5</v>
      </c>
      <c r="K7648" s="9">
        <v>5</v>
      </c>
      <c r="L7648" s="9">
        <v>5</v>
      </c>
      <c r="M7648" s="9">
        <v>5</v>
      </c>
      <c r="N7648" s="9">
        <v>5</v>
      </c>
      <c r="O7648" s="9">
        <v>5</v>
      </c>
      <c r="P7648" s="9">
        <v>21.902000000000001</v>
      </c>
      <c r="Q7648" s="9">
        <v>7.2380000000000004</v>
      </c>
      <c r="R7648" s="9">
        <v>5</v>
      </c>
      <c r="S7648" s="9">
        <v>5</v>
      </c>
      <c r="T7648" s="9">
        <v>5</v>
      </c>
    </row>
    <row r="7649" spans="1:20" x14ac:dyDescent="0.35">
      <c r="A7649">
        <f t="shared" si="239"/>
        <v>7649</v>
      </c>
      <c r="B7649" s="3" t="s">
        <v>71</v>
      </c>
      <c r="C7649" s="3" t="s">
        <v>86</v>
      </c>
      <c r="D7649" s="3" t="s">
        <v>25</v>
      </c>
      <c r="E7649">
        <v>2027</v>
      </c>
      <c r="F7649" s="3" t="str">
        <f t="shared" si="238"/>
        <v>GQOutUP BON2027</v>
      </c>
      <c r="G7649" s="9">
        <v>5</v>
      </c>
      <c r="H7649" s="9">
        <v>5</v>
      </c>
      <c r="I7649" s="9">
        <v>5</v>
      </c>
      <c r="J7649" s="9">
        <v>5</v>
      </c>
      <c r="K7649" s="9">
        <v>5</v>
      </c>
      <c r="L7649" s="9">
        <v>5</v>
      </c>
      <c r="M7649" s="9">
        <v>5</v>
      </c>
      <c r="N7649" s="9">
        <v>5</v>
      </c>
      <c r="O7649" s="9">
        <v>7.6669999999999998</v>
      </c>
      <c r="P7649" s="9">
        <v>37.271999999999998</v>
      </c>
      <c r="Q7649" s="9">
        <v>13.227</v>
      </c>
      <c r="R7649" s="9">
        <v>5</v>
      </c>
      <c r="S7649" s="9">
        <v>5</v>
      </c>
      <c r="T7649" s="9">
        <v>5</v>
      </c>
    </row>
    <row r="7650" spans="1:20" x14ac:dyDescent="0.35">
      <c r="A7650">
        <f t="shared" si="239"/>
        <v>7650</v>
      </c>
      <c r="B7650" s="3" t="s">
        <v>71</v>
      </c>
      <c r="C7650" s="3" t="s">
        <v>86</v>
      </c>
      <c r="D7650" s="3" t="s">
        <v>25</v>
      </c>
      <c r="E7650">
        <v>2028</v>
      </c>
      <c r="F7650" s="3" t="str">
        <f t="shared" si="238"/>
        <v>GQOutUP BON2028</v>
      </c>
      <c r="G7650" s="9">
        <v>5</v>
      </c>
      <c r="H7650" s="9">
        <v>5</v>
      </c>
      <c r="I7650" s="9">
        <v>5</v>
      </c>
      <c r="J7650" s="9">
        <v>5</v>
      </c>
      <c r="K7650" s="9">
        <v>6.8120000000000003</v>
      </c>
      <c r="L7650" s="9">
        <v>5</v>
      </c>
      <c r="M7650" s="9">
        <v>5</v>
      </c>
      <c r="N7650" s="9">
        <v>5</v>
      </c>
      <c r="O7650" s="9">
        <v>9.9130000000000003</v>
      </c>
      <c r="P7650" s="9">
        <v>41.951000000000001</v>
      </c>
      <c r="Q7650" s="9">
        <v>45.777000000000001</v>
      </c>
      <c r="R7650" s="9">
        <v>22.279</v>
      </c>
      <c r="S7650" s="9">
        <v>5</v>
      </c>
      <c r="T7650" s="9">
        <v>5</v>
      </c>
    </row>
    <row r="7651" spans="1:20" x14ac:dyDescent="0.35">
      <c r="A7651">
        <f t="shared" si="239"/>
        <v>7651</v>
      </c>
      <c r="B7651" s="3" t="s">
        <v>71</v>
      </c>
      <c r="C7651" s="3" t="s">
        <v>86</v>
      </c>
      <c r="D7651" s="3" t="s">
        <v>25</v>
      </c>
      <c r="E7651">
        <v>2029</v>
      </c>
      <c r="F7651" s="3" t="str">
        <f t="shared" si="238"/>
        <v>GQOutUP BON2029</v>
      </c>
      <c r="G7651" s="9">
        <v>5</v>
      </c>
      <c r="H7651" s="9">
        <v>5</v>
      </c>
      <c r="I7651" s="9">
        <v>5</v>
      </c>
      <c r="J7651" s="9">
        <v>5</v>
      </c>
      <c r="K7651" s="9">
        <v>5</v>
      </c>
      <c r="L7651" s="9">
        <v>5</v>
      </c>
      <c r="M7651" s="9">
        <v>5</v>
      </c>
      <c r="N7651" s="9">
        <v>5</v>
      </c>
      <c r="O7651" s="9">
        <v>19.32</v>
      </c>
      <c r="P7651" s="9">
        <v>54.244999999999997</v>
      </c>
      <c r="Q7651" s="9">
        <v>20.844999999999999</v>
      </c>
      <c r="R7651" s="9">
        <v>5</v>
      </c>
      <c r="S7651" s="9">
        <v>5</v>
      </c>
      <c r="T7651" s="9">
        <v>5</v>
      </c>
    </row>
    <row r="7652" spans="1:20" x14ac:dyDescent="0.35">
      <c r="A7652">
        <f t="shared" si="239"/>
        <v>7652</v>
      </c>
      <c r="B7652" s="3" t="s">
        <v>71</v>
      </c>
      <c r="C7652" s="3" t="s">
        <v>86</v>
      </c>
      <c r="D7652" s="3" t="s">
        <v>26</v>
      </c>
      <c r="E7652">
        <v>2020</v>
      </c>
      <c r="F7652" s="3" t="str">
        <f t="shared" si="238"/>
        <v>GQOutLO BON2020</v>
      </c>
      <c r="G7652" s="9">
        <v>5</v>
      </c>
      <c r="H7652" s="9">
        <v>5</v>
      </c>
      <c r="I7652" s="9">
        <v>5</v>
      </c>
      <c r="J7652" s="9">
        <v>5</v>
      </c>
      <c r="K7652" s="9">
        <v>5</v>
      </c>
      <c r="L7652" s="9">
        <v>5</v>
      </c>
      <c r="M7652" s="9">
        <v>5</v>
      </c>
      <c r="N7652" s="9">
        <v>5</v>
      </c>
      <c r="O7652" s="9">
        <v>7.2519999999999998</v>
      </c>
      <c r="P7652" s="9">
        <v>17.893000000000001</v>
      </c>
      <c r="Q7652" s="9">
        <v>5</v>
      </c>
      <c r="R7652" s="9">
        <v>5</v>
      </c>
      <c r="S7652" s="9">
        <v>5</v>
      </c>
      <c r="T7652" s="9">
        <v>5</v>
      </c>
    </row>
    <row r="7653" spans="1:20" x14ac:dyDescent="0.35">
      <c r="A7653">
        <f t="shared" si="239"/>
        <v>7653</v>
      </c>
      <c r="B7653" s="3" t="s">
        <v>71</v>
      </c>
      <c r="C7653" s="3" t="s">
        <v>86</v>
      </c>
      <c r="D7653" s="3" t="s">
        <v>26</v>
      </c>
      <c r="E7653">
        <v>2021</v>
      </c>
      <c r="F7653" s="3" t="str">
        <f t="shared" si="238"/>
        <v>GQOutLO BON2021</v>
      </c>
      <c r="G7653" s="9">
        <v>5</v>
      </c>
      <c r="H7653" s="9">
        <v>5</v>
      </c>
      <c r="I7653" s="9">
        <v>5</v>
      </c>
      <c r="J7653" s="9">
        <v>5</v>
      </c>
      <c r="K7653" s="9">
        <v>5</v>
      </c>
      <c r="L7653" s="9">
        <v>5</v>
      </c>
      <c r="M7653" s="9">
        <v>5</v>
      </c>
      <c r="N7653" s="9">
        <v>5</v>
      </c>
      <c r="O7653" s="9">
        <v>5</v>
      </c>
      <c r="P7653" s="9">
        <v>22.006</v>
      </c>
      <c r="Q7653" s="9">
        <v>7.5759999999999996</v>
      </c>
      <c r="R7653" s="9">
        <v>5</v>
      </c>
      <c r="S7653" s="9">
        <v>5</v>
      </c>
      <c r="T7653" s="9">
        <v>5</v>
      </c>
    </row>
    <row r="7654" spans="1:20" x14ac:dyDescent="0.35">
      <c r="A7654">
        <f t="shared" si="239"/>
        <v>7654</v>
      </c>
      <c r="B7654" s="3" t="s">
        <v>71</v>
      </c>
      <c r="C7654" s="3" t="s">
        <v>86</v>
      </c>
      <c r="D7654" s="3" t="s">
        <v>26</v>
      </c>
      <c r="E7654">
        <v>2022</v>
      </c>
      <c r="F7654" s="3" t="str">
        <f t="shared" si="238"/>
        <v>GQOutLO BON2022</v>
      </c>
      <c r="G7654" s="9">
        <v>5</v>
      </c>
      <c r="H7654" s="9">
        <v>5</v>
      </c>
      <c r="I7654" s="9">
        <v>5</v>
      </c>
      <c r="J7654" s="9">
        <v>5</v>
      </c>
      <c r="K7654" s="9">
        <v>5</v>
      </c>
      <c r="L7654" s="9">
        <v>5</v>
      </c>
      <c r="M7654" s="9">
        <v>5</v>
      </c>
      <c r="N7654" s="9">
        <v>5</v>
      </c>
      <c r="O7654" s="9">
        <v>9.7569999999999997</v>
      </c>
      <c r="P7654" s="9">
        <v>43.683</v>
      </c>
      <c r="Q7654" s="9">
        <v>27.302</v>
      </c>
      <c r="R7654" s="9">
        <v>5</v>
      </c>
      <c r="S7654" s="9">
        <v>5</v>
      </c>
      <c r="T7654" s="9">
        <v>5</v>
      </c>
    </row>
    <row r="7655" spans="1:20" x14ac:dyDescent="0.35">
      <c r="A7655">
        <f t="shared" si="239"/>
        <v>7655</v>
      </c>
      <c r="B7655" s="3" t="s">
        <v>71</v>
      </c>
      <c r="C7655" s="3" t="s">
        <v>86</v>
      </c>
      <c r="D7655" s="3" t="s">
        <v>26</v>
      </c>
      <c r="E7655">
        <v>2023</v>
      </c>
      <c r="F7655" s="3" t="str">
        <f t="shared" si="238"/>
        <v>GQOutLO BON2023</v>
      </c>
      <c r="G7655" s="9">
        <v>5</v>
      </c>
      <c r="H7655" s="9">
        <v>5</v>
      </c>
      <c r="I7655" s="9">
        <v>5</v>
      </c>
      <c r="J7655" s="9">
        <v>5</v>
      </c>
      <c r="K7655" s="9">
        <v>5</v>
      </c>
      <c r="L7655" s="9">
        <v>5</v>
      </c>
      <c r="M7655" s="9">
        <v>5</v>
      </c>
      <c r="N7655" s="9">
        <v>11.689</v>
      </c>
      <c r="O7655" s="9">
        <v>28.193999999999999</v>
      </c>
      <c r="P7655" s="9">
        <v>56.567</v>
      </c>
      <c r="Q7655" s="9">
        <v>45.762</v>
      </c>
      <c r="R7655" s="9">
        <v>13.401</v>
      </c>
      <c r="S7655" s="9">
        <v>5</v>
      </c>
      <c r="T7655" s="9">
        <v>5</v>
      </c>
    </row>
    <row r="7656" spans="1:20" x14ac:dyDescent="0.35">
      <c r="A7656">
        <f t="shared" si="239"/>
        <v>7656</v>
      </c>
      <c r="B7656" s="3" t="s">
        <v>71</v>
      </c>
      <c r="C7656" s="3" t="s">
        <v>86</v>
      </c>
      <c r="D7656" s="3" t="s">
        <v>26</v>
      </c>
      <c r="E7656">
        <v>2024</v>
      </c>
      <c r="F7656" s="3" t="str">
        <f t="shared" si="238"/>
        <v>GQOutLO BON2024</v>
      </c>
      <c r="G7656" s="9">
        <v>5</v>
      </c>
      <c r="H7656" s="9">
        <v>5</v>
      </c>
      <c r="I7656" s="9">
        <v>5</v>
      </c>
      <c r="J7656" s="9">
        <v>5</v>
      </c>
      <c r="K7656" s="9">
        <v>5</v>
      </c>
      <c r="L7656" s="9">
        <v>5</v>
      </c>
      <c r="M7656" s="9">
        <v>5</v>
      </c>
      <c r="N7656" s="9">
        <v>5</v>
      </c>
      <c r="O7656" s="9">
        <v>11.97</v>
      </c>
      <c r="P7656" s="9">
        <v>31.39</v>
      </c>
      <c r="Q7656" s="9">
        <v>5</v>
      </c>
      <c r="R7656" s="9">
        <v>5</v>
      </c>
      <c r="S7656" s="9">
        <v>5</v>
      </c>
      <c r="T7656" s="9">
        <v>5</v>
      </c>
    </row>
    <row r="7657" spans="1:20" x14ac:dyDescent="0.35">
      <c r="A7657">
        <f t="shared" si="239"/>
        <v>7657</v>
      </c>
      <c r="B7657" s="3" t="s">
        <v>71</v>
      </c>
      <c r="C7657" s="3" t="s">
        <v>86</v>
      </c>
      <c r="D7657" s="3" t="s">
        <v>26</v>
      </c>
      <c r="E7657">
        <v>2025</v>
      </c>
      <c r="F7657" s="3" t="str">
        <f t="shared" si="238"/>
        <v>GQOutLO BON2025</v>
      </c>
      <c r="G7657" s="9">
        <v>5</v>
      </c>
      <c r="H7657" s="9">
        <v>5</v>
      </c>
      <c r="I7657" s="9">
        <v>5</v>
      </c>
      <c r="J7657" s="9">
        <v>5</v>
      </c>
      <c r="K7657" s="9">
        <v>5</v>
      </c>
      <c r="L7657" s="9">
        <v>5</v>
      </c>
      <c r="M7657" s="9">
        <v>5</v>
      </c>
      <c r="N7657" s="9">
        <v>5</v>
      </c>
      <c r="O7657" s="9">
        <v>14.670999999999999</v>
      </c>
      <c r="P7657" s="9">
        <v>26.177</v>
      </c>
      <c r="Q7657" s="9">
        <v>5.4</v>
      </c>
      <c r="R7657" s="9">
        <v>5</v>
      </c>
      <c r="S7657" s="9">
        <v>5</v>
      </c>
      <c r="T7657" s="9">
        <v>5</v>
      </c>
    </row>
    <row r="7658" spans="1:20" x14ac:dyDescent="0.35">
      <c r="A7658">
        <f t="shared" si="239"/>
        <v>7658</v>
      </c>
      <c r="B7658" s="3" t="s">
        <v>71</v>
      </c>
      <c r="C7658" s="3" t="s">
        <v>86</v>
      </c>
      <c r="D7658" s="3" t="s">
        <v>26</v>
      </c>
      <c r="E7658">
        <v>2026</v>
      </c>
      <c r="F7658" s="3" t="str">
        <f t="shared" si="238"/>
        <v>GQOutLO BON2026</v>
      </c>
      <c r="G7658" s="9">
        <v>5</v>
      </c>
      <c r="H7658" s="9">
        <v>5</v>
      </c>
      <c r="I7658" s="9">
        <v>5</v>
      </c>
      <c r="J7658" s="9">
        <v>5</v>
      </c>
      <c r="K7658" s="9">
        <v>5</v>
      </c>
      <c r="L7658" s="9">
        <v>5</v>
      </c>
      <c r="M7658" s="9">
        <v>5</v>
      </c>
      <c r="N7658" s="9">
        <v>5</v>
      </c>
      <c r="O7658" s="9">
        <v>5</v>
      </c>
      <c r="P7658" s="9">
        <v>21.902000000000001</v>
      </c>
      <c r="Q7658" s="9">
        <v>7.2380000000000004</v>
      </c>
      <c r="R7658" s="9">
        <v>5</v>
      </c>
      <c r="S7658" s="9">
        <v>5</v>
      </c>
      <c r="T7658" s="9">
        <v>5</v>
      </c>
    </row>
    <row r="7659" spans="1:20" x14ac:dyDescent="0.35">
      <c r="A7659">
        <f t="shared" si="239"/>
        <v>7659</v>
      </c>
      <c r="B7659" s="3" t="s">
        <v>71</v>
      </c>
      <c r="C7659" s="3" t="s">
        <v>86</v>
      </c>
      <c r="D7659" s="3" t="s">
        <v>26</v>
      </c>
      <c r="E7659">
        <v>2027</v>
      </c>
      <c r="F7659" s="3" t="str">
        <f t="shared" si="238"/>
        <v>GQOutLO BON2027</v>
      </c>
      <c r="G7659" s="9">
        <v>5</v>
      </c>
      <c r="H7659" s="9">
        <v>5</v>
      </c>
      <c r="I7659" s="9">
        <v>5</v>
      </c>
      <c r="J7659" s="9">
        <v>5</v>
      </c>
      <c r="K7659" s="9">
        <v>5</v>
      </c>
      <c r="L7659" s="9">
        <v>5</v>
      </c>
      <c r="M7659" s="9">
        <v>5</v>
      </c>
      <c r="N7659" s="9">
        <v>5</v>
      </c>
      <c r="O7659" s="9">
        <v>7.6669999999999998</v>
      </c>
      <c r="P7659" s="9">
        <v>37.271999999999998</v>
      </c>
      <c r="Q7659" s="9">
        <v>13.227</v>
      </c>
      <c r="R7659" s="9">
        <v>5</v>
      </c>
      <c r="S7659" s="9">
        <v>5</v>
      </c>
      <c r="T7659" s="9">
        <v>5</v>
      </c>
    </row>
    <row r="7660" spans="1:20" x14ac:dyDescent="0.35">
      <c r="A7660">
        <f t="shared" si="239"/>
        <v>7660</v>
      </c>
      <c r="B7660" s="3" t="s">
        <v>71</v>
      </c>
      <c r="C7660" s="3" t="s">
        <v>86</v>
      </c>
      <c r="D7660" s="3" t="s">
        <v>26</v>
      </c>
      <c r="E7660">
        <v>2028</v>
      </c>
      <c r="F7660" s="3" t="str">
        <f t="shared" si="238"/>
        <v>GQOutLO BON2028</v>
      </c>
      <c r="G7660" s="9">
        <v>5</v>
      </c>
      <c r="H7660" s="9">
        <v>5</v>
      </c>
      <c r="I7660" s="9">
        <v>5</v>
      </c>
      <c r="J7660" s="9">
        <v>5</v>
      </c>
      <c r="K7660" s="9">
        <v>6.8120000000000003</v>
      </c>
      <c r="L7660" s="9">
        <v>5</v>
      </c>
      <c r="M7660" s="9">
        <v>5</v>
      </c>
      <c r="N7660" s="9">
        <v>5</v>
      </c>
      <c r="O7660" s="9">
        <v>9.9130000000000003</v>
      </c>
      <c r="P7660" s="9">
        <v>41.951000000000001</v>
      </c>
      <c r="Q7660" s="9">
        <v>45.777000000000001</v>
      </c>
      <c r="R7660" s="9">
        <v>22.279</v>
      </c>
      <c r="S7660" s="9">
        <v>5</v>
      </c>
      <c r="T7660" s="9">
        <v>5</v>
      </c>
    </row>
    <row r="7661" spans="1:20" x14ac:dyDescent="0.35">
      <c r="A7661">
        <f t="shared" si="239"/>
        <v>7661</v>
      </c>
      <c r="B7661" s="3" t="s">
        <v>71</v>
      </c>
      <c r="C7661" s="3" t="s">
        <v>86</v>
      </c>
      <c r="D7661" s="3" t="s">
        <v>26</v>
      </c>
      <c r="E7661">
        <v>2029</v>
      </c>
      <c r="F7661" s="3" t="str">
        <f t="shared" si="238"/>
        <v>GQOutLO BON2029</v>
      </c>
      <c r="G7661" s="9">
        <v>5</v>
      </c>
      <c r="H7661" s="9">
        <v>5</v>
      </c>
      <c r="I7661" s="9">
        <v>5</v>
      </c>
      <c r="J7661" s="9">
        <v>5</v>
      </c>
      <c r="K7661" s="9">
        <v>5</v>
      </c>
      <c r="L7661" s="9">
        <v>5</v>
      </c>
      <c r="M7661" s="9">
        <v>5</v>
      </c>
      <c r="N7661" s="9">
        <v>5</v>
      </c>
      <c r="O7661" s="9">
        <v>19.32</v>
      </c>
      <c r="P7661" s="9">
        <v>54.244999999999997</v>
      </c>
      <c r="Q7661" s="9">
        <v>20.844999999999999</v>
      </c>
      <c r="R7661" s="9">
        <v>5</v>
      </c>
      <c r="S7661" s="9">
        <v>5</v>
      </c>
      <c r="T7661" s="9">
        <v>5</v>
      </c>
    </row>
    <row r="7662" spans="1:20" x14ac:dyDescent="0.35">
      <c r="A7662">
        <f t="shared" si="239"/>
        <v>7662</v>
      </c>
      <c r="B7662" s="3" t="s">
        <v>71</v>
      </c>
      <c r="C7662" s="3" t="s">
        <v>86</v>
      </c>
      <c r="D7662" s="3" t="s">
        <v>27</v>
      </c>
      <c r="E7662">
        <v>2020</v>
      </c>
      <c r="F7662" s="3" t="str">
        <f t="shared" si="238"/>
        <v>GQOutS SLOC2020</v>
      </c>
      <c r="G7662" s="9">
        <v>5</v>
      </c>
      <c r="H7662" s="9">
        <v>5</v>
      </c>
      <c r="I7662" s="9">
        <v>5</v>
      </c>
      <c r="J7662" s="9">
        <v>5</v>
      </c>
      <c r="K7662" s="9">
        <v>5</v>
      </c>
      <c r="L7662" s="9">
        <v>5</v>
      </c>
      <c r="M7662" s="9">
        <v>5</v>
      </c>
      <c r="N7662" s="9">
        <v>5</v>
      </c>
      <c r="O7662" s="9">
        <v>7.2519999999999998</v>
      </c>
      <c r="P7662" s="9">
        <v>17.893000000000001</v>
      </c>
      <c r="Q7662" s="9">
        <v>5</v>
      </c>
      <c r="R7662" s="9">
        <v>5</v>
      </c>
      <c r="S7662" s="9">
        <v>5</v>
      </c>
      <c r="T7662" s="9">
        <v>5</v>
      </c>
    </row>
    <row r="7663" spans="1:20" x14ac:dyDescent="0.35">
      <c r="A7663">
        <f t="shared" si="239"/>
        <v>7663</v>
      </c>
      <c r="B7663" s="3" t="s">
        <v>71</v>
      </c>
      <c r="C7663" s="3" t="s">
        <v>86</v>
      </c>
      <c r="D7663" s="3" t="s">
        <v>27</v>
      </c>
      <c r="E7663">
        <v>2021</v>
      </c>
      <c r="F7663" s="3" t="str">
        <f t="shared" si="238"/>
        <v>GQOutS SLOC2021</v>
      </c>
      <c r="G7663" s="9">
        <v>5</v>
      </c>
      <c r="H7663" s="9">
        <v>5</v>
      </c>
      <c r="I7663" s="9">
        <v>5</v>
      </c>
      <c r="J7663" s="9">
        <v>5</v>
      </c>
      <c r="K7663" s="9">
        <v>5</v>
      </c>
      <c r="L7663" s="9">
        <v>5</v>
      </c>
      <c r="M7663" s="9">
        <v>5</v>
      </c>
      <c r="N7663" s="9">
        <v>5</v>
      </c>
      <c r="O7663" s="9">
        <v>5</v>
      </c>
      <c r="P7663" s="9">
        <v>22.006</v>
      </c>
      <c r="Q7663" s="9">
        <v>7.5759999999999996</v>
      </c>
      <c r="R7663" s="9">
        <v>5</v>
      </c>
      <c r="S7663" s="9">
        <v>5</v>
      </c>
      <c r="T7663" s="9">
        <v>5</v>
      </c>
    </row>
    <row r="7664" spans="1:20" x14ac:dyDescent="0.35">
      <c r="A7664">
        <f t="shared" si="239"/>
        <v>7664</v>
      </c>
      <c r="B7664" s="3" t="s">
        <v>71</v>
      </c>
      <c r="C7664" s="3" t="s">
        <v>86</v>
      </c>
      <c r="D7664" s="3" t="s">
        <v>27</v>
      </c>
      <c r="E7664">
        <v>2022</v>
      </c>
      <c r="F7664" s="3" t="str">
        <f t="shared" si="238"/>
        <v>GQOutS SLOC2022</v>
      </c>
      <c r="G7664" s="9">
        <v>5</v>
      </c>
      <c r="H7664" s="9">
        <v>5</v>
      </c>
      <c r="I7664" s="9">
        <v>5</v>
      </c>
      <c r="J7664" s="9">
        <v>5</v>
      </c>
      <c r="K7664" s="9">
        <v>5</v>
      </c>
      <c r="L7664" s="9">
        <v>5</v>
      </c>
      <c r="M7664" s="9">
        <v>5</v>
      </c>
      <c r="N7664" s="9">
        <v>5</v>
      </c>
      <c r="O7664" s="9">
        <v>9.7569999999999997</v>
      </c>
      <c r="P7664" s="9">
        <v>43.683</v>
      </c>
      <c r="Q7664" s="9">
        <v>27.302</v>
      </c>
      <c r="R7664" s="9">
        <v>5</v>
      </c>
      <c r="S7664" s="9">
        <v>5</v>
      </c>
      <c r="T7664" s="9">
        <v>5</v>
      </c>
    </row>
    <row r="7665" spans="1:20" x14ac:dyDescent="0.35">
      <c r="A7665">
        <f t="shared" si="239"/>
        <v>7665</v>
      </c>
      <c r="B7665" s="3" t="s">
        <v>71</v>
      </c>
      <c r="C7665" s="3" t="s">
        <v>86</v>
      </c>
      <c r="D7665" s="3" t="s">
        <v>27</v>
      </c>
      <c r="E7665">
        <v>2023</v>
      </c>
      <c r="F7665" s="3" t="str">
        <f t="shared" si="238"/>
        <v>GQOutS SLOC2023</v>
      </c>
      <c r="G7665" s="9">
        <v>5</v>
      </c>
      <c r="H7665" s="9">
        <v>5</v>
      </c>
      <c r="I7665" s="9">
        <v>5</v>
      </c>
      <c r="J7665" s="9">
        <v>5</v>
      </c>
      <c r="K7665" s="9">
        <v>5</v>
      </c>
      <c r="L7665" s="9">
        <v>5</v>
      </c>
      <c r="M7665" s="9">
        <v>5</v>
      </c>
      <c r="N7665" s="9">
        <v>11.689</v>
      </c>
      <c r="O7665" s="9">
        <v>28.193999999999999</v>
      </c>
      <c r="P7665" s="9">
        <v>56.567</v>
      </c>
      <c r="Q7665" s="9">
        <v>45.762</v>
      </c>
      <c r="R7665" s="9">
        <v>13.401</v>
      </c>
      <c r="S7665" s="9">
        <v>5</v>
      </c>
      <c r="T7665" s="9">
        <v>5</v>
      </c>
    </row>
    <row r="7666" spans="1:20" x14ac:dyDescent="0.35">
      <c r="A7666">
        <f t="shared" si="239"/>
        <v>7666</v>
      </c>
      <c r="B7666" s="3" t="s">
        <v>71</v>
      </c>
      <c r="C7666" s="3" t="s">
        <v>86</v>
      </c>
      <c r="D7666" s="3" t="s">
        <v>27</v>
      </c>
      <c r="E7666">
        <v>2024</v>
      </c>
      <c r="F7666" s="3" t="str">
        <f t="shared" si="238"/>
        <v>GQOutS SLOC2024</v>
      </c>
      <c r="G7666" s="9">
        <v>5</v>
      </c>
      <c r="H7666" s="9">
        <v>5</v>
      </c>
      <c r="I7666" s="9">
        <v>5</v>
      </c>
      <c r="J7666" s="9">
        <v>5</v>
      </c>
      <c r="K7666" s="9">
        <v>5</v>
      </c>
      <c r="L7666" s="9">
        <v>5</v>
      </c>
      <c r="M7666" s="9">
        <v>5</v>
      </c>
      <c r="N7666" s="9">
        <v>5</v>
      </c>
      <c r="O7666" s="9">
        <v>11.97</v>
      </c>
      <c r="P7666" s="9">
        <v>31.39</v>
      </c>
      <c r="Q7666" s="9">
        <v>5</v>
      </c>
      <c r="R7666" s="9">
        <v>5</v>
      </c>
      <c r="S7666" s="9">
        <v>5</v>
      </c>
      <c r="T7666" s="9">
        <v>5</v>
      </c>
    </row>
    <row r="7667" spans="1:20" x14ac:dyDescent="0.35">
      <c r="A7667">
        <f t="shared" si="239"/>
        <v>7667</v>
      </c>
      <c r="B7667" s="3" t="s">
        <v>71</v>
      </c>
      <c r="C7667" s="3" t="s">
        <v>86</v>
      </c>
      <c r="D7667" s="3" t="s">
        <v>27</v>
      </c>
      <c r="E7667">
        <v>2025</v>
      </c>
      <c r="F7667" s="3" t="str">
        <f t="shared" si="238"/>
        <v>GQOutS SLOC2025</v>
      </c>
      <c r="G7667" s="9">
        <v>5</v>
      </c>
      <c r="H7667" s="9">
        <v>5</v>
      </c>
      <c r="I7667" s="9">
        <v>5</v>
      </c>
      <c r="J7667" s="9">
        <v>5</v>
      </c>
      <c r="K7667" s="9">
        <v>5</v>
      </c>
      <c r="L7667" s="9">
        <v>5</v>
      </c>
      <c r="M7667" s="9">
        <v>5</v>
      </c>
      <c r="N7667" s="9">
        <v>5</v>
      </c>
      <c r="O7667" s="9">
        <v>14.670999999999999</v>
      </c>
      <c r="P7667" s="9">
        <v>26.177</v>
      </c>
      <c r="Q7667" s="9">
        <v>5.4</v>
      </c>
      <c r="R7667" s="9">
        <v>5</v>
      </c>
      <c r="S7667" s="9">
        <v>5</v>
      </c>
      <c r="T7667" s="9">
        <v>5</v>
      </c>
    </row>
    <row r="7668" spans="1:20" x14ac:dyDescent="0.35">
      <c r="A7668">
        <f t="shared" si="239"/>
        <v>7668</v>
      </c>
      <c r="B7668" s="3" t="s">
        <v>71</v>
      </c>
      <c r="C7668" s="3" t="s">
        <v>86</v>
      </c>
      <c r="D7668" s="3" t="s">
        <v>27</v>
      </c>
      <c r="E7668">
        <v>2026</v>
      </c>
      <c r="F7668" s="3" t="str">
        <f t="shared" si="238"/>
        <v>GQOutS SLOC2026</v>
      </c>
      <c r="G7668" s="9">
        <v>5</v>
      </c>
      <c r="H7668" s="9">
        <v>5</v>
      </c>
      <c r="I7668" s="9">
        <v>5</v>
      </c>
      <c r="J7668" s="9">
        <v>5</v>
      </c>
      <c r="K7668" s="9">
        <v>5</v>
      </c>
      <c r="L7668" s="9">
        <v>5</v>
      </c>
      <c r="M7668" s="9">
        <v>5</v>
      </c>
      <c r="N7668" s="9">
        <v>5</v>
      </c>
      <c r="O7668" s="9">
        <v>5</v>
      </c>
      <c r="P7668" s="9">
        <v>21.902000000000001</v>
      </c>
      <c r="Q7668" s="9">
        <v>7.2380000000000004</v>
      </c>
      <c r="R7668" s="9">
        <v>5</v>
      </c>
      <c r="S7668" s="9">
        <v>5</v>
      </c>
      <c r="T7668" s="9">
        <v>5</v>
      </c>
    </row>
    <row r="7669" spans="1:20" x14ac:dyDescent="0.35">
      <c r="A7669">
        <f t="shared" si="239"/>
        <v>7669</v>
      </c>
      <c r="B7669" s="3" t="s">
        <v>71</v>
      </c>
      <c r="C7669" s="3" t="s">
        <v>86</v>
      </c>
      <c r="D7669" s="3" t="s">
        <v>27</v>
      </c>
      <c r="E7669">
        <v>2027</v>
      </c>
      <c r="F7669" s="3" t="str">
        <f t="shared" si="238"/>
        <v>GQOutS SLOC2027</v>
      </c>
      <c r="G7669" s="9">
        <v>5</v>
      </c>
      <c r="H7669" s="9">
        <v>5</v>
      </c>
      <c r="I7669" s="9">
        <v>5</v>
      </c>
      <c r="J7669" s="9">
        <v>5</v>
      </c>
      <c r="K7669" s="9">
        <v>5</v>
      </c>
      <c r="L7669" s="9">
        <v>5</v>
      </c>
      <c r="M7669" s="9">
        <v>5</v>
      </c>
      <c r="N7669" s="9">
        <v>5</v>
      </c>
      <c r="O7669" s="9">
        <v>7.6669999999999998</v>
      </c>
      <c r="P7669" s="9">
        <v>37.271999999999998</v>
      </c>
      <c r="Q7669" s="9">
        <v>13.227</v>
      </c>
      <c r="R7669" s="9">
        <v>5</v>
      </c>
      <c r="S7669" s="9">
        <v>5</v>
      </c>
      <c r="T7669" s="9">
        <v>5</v>
      </c>
    </row>
    <row r="7670" spans="1:20" x14ac:dyDescent="0.35">
      <c r="A7670">
        <f t="shared" si="239"/>
        <v>7670</v>
      </c>
      <c r="B7670" s="3" t="s">
        <v>71</v>
      </c>
      <c r="C7670" s="3" t="s">
        <v>86</v>
      </c>
      <c r="D7670" s="3" t="s">
        <v>27</v>
      </c>
      <c r="E7670">
        <v>2028</v>
      </c>
      <c r="F7670" s="3" t="str">
        <f t="shared" si="238"/>
        <v>GQOutS SLOC2028</v>
      </c>
      <c r="G7670" s="9">
        <v>5</v>
      </c>
      <c r="H7670" s="9">
        <v>5</v>
      </c>
      <c r="I7670" s="9">
        <v>5</v>
      </c>
      <c r="J7670" s="9">
        <v>5</v>
      </c>
      <c r="K7670" s="9">
        <v>6.8120000000000003</v>
      </c>
      <c r="L7670" s="9">
        <v>5</v>
      </c>
      <c r="M7670" s="9">
        <v>5</v>
      </c>
      <c r="N7670" s="9">
        <v>5</v>
      </c>
      <c r="O7670" s="9">
        <v>9.9130000000000003</v>
      </c>
      <c r="P7670" s="9">
        <v>41.951000000000001</v>
      </c>
      <c r="Q7670" s="9">
        <v>45.777000000000001</v>
      </c>
      <c r="R7670" s="9">
        <v>22.279</v>
      </c>
      <c r="S7670" s="9">
        <v>5</v>
      </c>
      <c r="T7670" s="9">
        <v>5</v>
      </c>
    </row>
    <row r="7671" spans="1:20" x14ac:dyDescent="0.35">
      <c r="A7671">
        <f t="shared" si="239"/>
        <v>7671</v>
      </c>
      <c r="B7671" s="3" t="s">
        <v>71</v>
      </c>
      <c r="C7671" s="3" t="s">
        <v>86</v>
      </c>
      <c r="D7671" s="3" t="s">
        <v>27</v>
      </c>
      <c r="E7671">
        <v>2029</v>
      </c>
      <c r="F7671" s="3" t="str">
        <f t="shared" si="238"/>
        <v>GQOutS SLOC2029</v>
      </c>
      <c r="G7671" s="9">
        <v>5</v>
      </c>
      <c r="H7671" s="9">
        <v>5</v>
      </c>
      <c r="I7671" s="9">
        <v>5</v>
      </c>
      <c r="J7671" s="9">
        <v>5</v>
      </c>
      <c r="K7671" s="9">
        <v>5</v>
      </c>
      <c r="L7671" s="9">
        <v>5</v>
      </c>
      <c r="M7671" s="9">
        <v>5</v>
      </c>
      <c r="N7671" s="9">
        <v>5</v>
      </c>
      <c r="O7671" s="9">
        <v>19.32</v>
      </c>
      <c r="P7671" s="9">
        <v>54.244999999999997</v>
      </c>
      <c r="Q7671" s="9">
        <v>20.844999999999999</v>
      </c>
      <c r="R7671" s="9">
        <v>5</v>
      </c>
      <c r="S7671" s="9">
        <v>5</v>
      </c>
      <c r="T7671" s="9">
        <v>5</v>
      </c>
    </row>
    <row r="7672" spans="1:20" x14ac:dyDescent="0.35">
      <c r="A7672">
        <f t="shared" si="239"/>
        <v>7672</v>
      </c>
      <c r="B7672" s="3" t="s">
        <v>71</v>
      </c>
      <c r="C7672" s="3" t="s">
        <v>86</v>
      </c>
      <c r="D7672" s="3" t="s">
        <v>28</v>
      </c>
      <c r="E7672">
        <v>2020</v>
      </c>
      <c r="F7672" s="3" t="str">
        <f t="shared" si="238"/>
        <v>GQOutBRILL2020</v>
      </c>
      <c r="G7672" s="9">
        <v>11.337</v>
      </c>
      <c r="H7672" s="9">
        <v>18.117999999999999</v>
      </c>
      <c r="I7672" s="9">
        <v>21.225999999999999</v>
      </c>
      <c r="J7672" s="9">
        <v>18.041</v>
      </c>
      <c r="K7672" s="9">
        <v>15.083</v>
      </c>
      <c r="L7672" s="9">
        <v>15.295</v>
      </c>
      <c r="M7672" s="9">
        <v>14.715</v>
      </c>
      <c r="N7672" s="9">
        <v>23.805</v>
      </c>
      <c r="O7672" s="9">
        <v>45.040999999999997</v>
      </c>
      <c r="P7672" s="9">
        <v>54.268999999999998</v>
      </c>
      <c r="Q7672" s="9">
        <v>25.722000000000001</v>
      </c>
      <c r="R7672" s="9">
        <v>22.452000000000002</v>
      </c>
      <c r="S7672" s="9">
        <v>13.497</v>
      </c>
      <c r="T7672" s="9">
        <v>10</v>
      </c>
    </row>
    <row r="7673" spans="1:20" x14ac:dyDescent="0.35">
      <c r="A7673">
        <f t="shared" si="239"/>
        <v>7673</v>
      </c>
      <c r="B7673" s="3" t="s">
        <v>71</v>
      </c>
      <c r="C7673" s="3" t="s">
        <v>86</v>
      </c>
      <c r="D7673" s="3" t="s">
        <v>28</v>
      </c>
      <c r="E7673">
        <v>2021</v>
      </c>
      <c r="F7673" s="3" t="str">
        <f t="shared" si="238"/>
        <v>GQOutBRILL2021</v>
      </c>
      <c r="G7673" s="9">
        <v>9.2240000000000002</v>
      </c>
      <c r="H7673" s="9">
        <v>22.056000000000001</v>
      </c>
      <c r="I7673" s="9">
        <v>25.866</v>
      </c>
      <c r="J7673" s="9">
        <v>20.027999999999999</v>
      </c>
      <c r="K7673" s="9">
        <v>12.573</v>
      </c>
      <c r="L7673" s="9">
        <v>15.287000000000001</v>
      </c>
      <c r="M7673" s="9">
        <v>9.1989999999999998</v>
      </c>
      <c r="N7673" s="9">
        <v>17.638999999999999</v>
      </c>
      <c r="O7673" s="9">
        <v>40.030999999999999</v>
      </c>
      <c r="P7673" s="9">
        <v>61.624000000000002</v>
      </c>
      <c r="Q7673" s="9">
        <v>41.741</v>
      </c>
      <c r="R7673" s="9">
        <v>29.359000000000002</v>
      </c>
      <c r="S7673" s="9">
        <v>26.65</v>
      </c>
      <c r="T7673" s="9">
        <v>19.279</v>
      </c>
    </row>
    <row r="7674" spans="1:20" x14ac:dyDescent="0.35">
      <c r="A7674">
        <f t="shared" si="239"/>
        <v>7674</v>
      </c>
      <c r="B7674" s="3" t="s">
        <v>71</v>
      </c>
      <c r="C7674" s="3" t="s">
        <v>86</v>
      </c>
      <c r="D7674" s="3" t="s">
        <v>28</v>
      </c>
      <c r="E7674">
        <v>2022</v>
      </c>
      <c r="F7674" s="3" t="str">
        <f t="shared" si="238"/>
        <v>GQOutBRILL2022</v>
      </c>
      <c r="G7674" s="9">
        <v>11.944000000000001</v>
      </c>
      <c r="H7674" s="9">
        <v>14.632</v>
      </c>
      <c r="I7674" s="9">
        <v>23.1</v>
      </c>
      <c r="J7674" s="9">
        <v>17.504000000000001</v>
      </c>
      <c r="K7674" s="9">
        <v>13.943</v>
      </c>
      <c r="L7674" s="9">
        <v>14.348000000000001</v>
      </c>
      <c r="M7674" s="9">
        <v>14.875</v>
      </c>
      <c r="N7674" s="9">
        <v>12.176</v>
      </c>
      <c r="O7674" s="9">
        <v>46.829000000000001</v>
      </c>
      <c r="P7674" s="9">
        <v>83.400999999999996</v>
      </c>
      <c r="Q7674" s="9">
        <v>62.027999999999999</v>
      </c>
      <c r="R7674" s="9">
        <v>27.172999999999998</v>
      </c>
      <c r="S7674" s="9">
        <v>21.140999999999998</v>
      </c>
      <c r="T7674" s="9">
        <v>20.059999999999999</v>
      </c>
    </row>
    <row r="7675" spans="1:20" x14ac:dyDescent="0.35">
      <c r="A7675">
        <f t="shared" si="239"/>
        <v>7675</v>
      </c>
      <c r="B7675" s="3" t="s">
        <v>71</v>
      </c>
      <c r="C7675" s="3" t="s">
        <v>86</v>
      </c>
      <c r="D7675" s="3" t="s">
        <v>28</v>
      </c>
      <c r="E7675">
        <v>2023</v>
      </c>
      <c r="F7675" s="3" t="str">
        <f t="shared" si="238"/>
        <v>GQOutBRILL2023</v>
      </c>
      <c r="G7675" s="9">
        <v>14.715</v>
      </c>
      <c r="H7675" s="9">
        <v>29.295999999999999</v>
      </c>
      <c r="I7675" s="9">
        <v>34.896999999999998</v>
      </c>
      <c r="J7675" s="9">
        <v>22.923999999999999</v>
      </c>
      <c r="K7675" s="9">
        <v>28.291</v>
      </c>
      <c r="L7675" s="9">
        <v>32.570999999999998</v>
      </c>
      <c r="M7675" s="9">
        <v>36.262</v>
      </c>
      <c r="N7675" s="9">
        <v>44.241999999999997</v>
      </c>
      <c r="O7675" s="9">
        <v>65.978999999999999</v>
      </c>
      <c r="P7675" s="9">
        <v>101.337</v>
      </c>
      <c r="Q7675" s="9">
        <v>80.742999999999995</v>
      </c>
      <c r="R7675" s="9">
        <v>44.59</v>
      </c>
      <c r="S7675" s="9">
        <v>22.733000000000001</v>
      </c>
      <c r="T7675" s="9">
        <v>20.177</v>
      </c>
    </row>
    <row r="7676" spans="1:20" x14ac:dyDescent="0.35">
      <c r="A7676">
        <f t="shared" si="239"/>
        <v>7676</v>
      </c>
      <c r="B7676" s="3" t="s">
        <v>71</v>
      </c>
      <c r="C7676" s="3" t="s">
        <v>86</v>
      </c>
      <c r="D7676" s="3" t="s">
        <v>28</v>
      </c>
      <c r="E7676">
        <v>2024</v>
      </c>
      <c r="F7676" s="3" t="str">
        <f t="shared" si="238"/>
        <v>GQOutBRILL2024</v>
      </c>
      <c r="G7676" s="9">
        <v>17.524999999999999</v>
      </c>
      <c r="H7676" s="9">
        <v>31.222999999999999</v>
      </c>
      <c r="I7676" s="9">
        <v>32.088999999999999</v>
      </c>
      <c r="J7676" s="9">
        <v>21.481000000000002</v>
      </c>
      <c r="K7676" s="9">
        <v>17.260999999999999</v>
      </c>
      <c r="L7676" s="9">
        <v>19.138000000000002</v>
      </c>
      <c r="M7676" s="9">
        <v>20.882000000000001</v>
      </c>
      <c r="N7676" s="9">
        <v>26.544</v>
      </c>
      <c r="O7676" s="9">
        <v>49.878</v>
      </c>
      <c r="P7676" s="9">
        <v>73.272000000000006</v>
      </c>
      <c r="Q7676" s="9">
        <v>36.357999999999997</v>
      </c>
      <c r="R7676" s="9">
        <v>21.713999999999999</v>
      </c>
      <c r="S7676" s="9">
        <v>15.417999999999999</v>
      </c>
      <c r="T7676" s="9">
        <v>11.862</v>
      </c>
    </row>
    <row r="7677" spans="1:20" x14ac:dyDescent="0.35">
      <c r="A7677">
        <f t="shared" si="239"/>
        <v>7677</v>
      </c>
      <c r="B7677" s="3" t="s">
        <v>71</v>
      </c>
      <c r="C7677" s="3" t="s">
        <v>86</v>
      </c>
      <c r="D7677" s="3" t="s">
        <v>28</v>
      </c>
      <c r="E7677">
        <v>2025</v>
      </c>
      <c r="F7677" s="3" t="str">
        <f t="shared" si="238"/>
        <v>GQOutBRILL2025</v>
      </c>
      <c r="G7677" s="9">
        <v>12.547000000000001</v>
      </c>
      <c r="H7677" s="9">
        <v>24.834</v>
      </c>
      <c r="I7677" s="9">
        <v>27.02</v>
      </c>
      <c r="J7677" s="9">
        <v>20.645</v>
      </c>
      <c r="K7677" s="9">
        <v>25.797000000000001</v>
      </c>
      <c r="L7677" s="9">
        <v>19.533000000000001</v>
      </c>
      <c r="M7677" s="9">
        <v>15.281000000000001</v>
      </c>
      <c r="N7677" s="9">
        <v>25.295000000000002</v>
      </c>
      <c r="O7677" s="9">
        <v>53.143000000000001</v>
      </c>
      <c r="P7677" s="9">
        <v>64.811000000000007</v>
      </c>
      <c r="Q7677" s="9">
        <v>39.759</v>
      </c>
      <c r="R7677" s="9">
        <v>20.385000000000002</v>
      </c>
      <c r="S7677" s="9">
        <v>22.556000000000001</v>
      </c>
      <c r="T7677" s="9">
        <v>14.096</v>
      </c>
    </row>
    <row r="7678" spans="1:20" x14ac:dyDescent="0.35">
      <c r="A7678">
        <f t="shared" si="239"/>
        <v>7678</v>
      </c>
      <c r="B7678" s="3" t="s">
        <v>71</v>
      </c>
      <c r="C7678" s="3" t="s">
        <v>86</v>
      </c>
      <c r="D7678" s="3" t="s">
        <v>28</v>
      </c>
      <c r="E7678">
        <v>2026</v>
      </c>
      <c r="F7678" s="3" t="str">
        <f t="shared" si="238"/>
        <v>GQOutBRILL2026</v>
      </c>
      <c r="G7678" s="9">
        <v>14.538</v>
      </c>
      <c r="H7678" s="9">
        <v>26.414999999999999</v>
      </c>
      <c r="I7678" s="9">
        <v>29.082999999999998</v>
      </c>
      <c r="J7678" s="9">
        <v>24.056999999999999</v>
      </c>
      <c r="K7678" s="9">
        <v>15.965</v>
      </c>
      <c r="L7678" s="9">
        <v>17.606999999999999</v>
      </c>
      <c r="M7678" s="9">
        <v>13.081</v>
      </c>
      <c r="N7678" s="9">
        <v>19.183</v>
      </c>
      <c r="O7678" s="9">
        <v>32.186</v>
      </c>
      <c r="P7678" s="9">
        <v>63.677999999999997</v>
      </c>
      <c r="Q7678" s="9">
        <v>40.826000000000001</v>
      </c>
      <c r="R7678" s="9">
        <v>23.355</v>
      </c>
      <c r="S7678" s="9">
        <v>16.53</v>
      </c>
      <c r="T7678" s="9">
        <v>14.492000000000001</v>
      </c>
    </row>
    <row r="7679" spans="1:20" x14ac:dyDescent="0.35">
      <c r="A7679">
        <f t="shared" si="239"/>
        <v>7679</v>
      </c>
      <c r="B7679" s="3" t="s">
        <v>71</v>
      </c>
      <c r="C7679" s="3" t="s">
        <v>86</v>
      </c>
      <c r="D7679" s="3" t="s">
        <v>28</v>
      </c>
      <c r="E7679">
        <v>2027</v>
      </c>
      <c r="F7679" s="3" t="str">
        <f t="shared" si="238"/>
        <v>GQOutBRILL2027</v>
      </c>
      <c r="G7679" s="9">
        <v>11.894</v>
      </c>
      <c r="H7679" s="9">
        <v>19.524999999999999</v>
      </c>
      <c r="I7679" s="9">
        <v>27.698</v>
      </c>
      <c r="J7679" s="9">
        <v>28.03</v>
      </c>
      <c r="K7679" s="9">
        <v>15.138</v>
      </c>
      <c r="L7679" s="9">
        <v>27.044</v>
      </c>
      <c r="M7679" s="9">
        <v>18.431999999999999</v>
      </c>
      <c r="N7679" s="9">
        <v>17.561</v>
      </c>
      <c r="O7679" s="9">
        <v>44.718000000000004</v>
      </c>
      <c r="P7679" s="9">
        <v>78.975999999999999</v>
      </c>
      <c r="Q7679" s="9">
        <v>46.594000000000001</v>
      </c>
      <c r="R7679" s="9">
        <v>21.033999999999999</v>
      </c>
      <c r="S7679" s="9">
        <v>19.699000000000002</v>
      </c>
      <c r="T7679" s="9">
        <v>13.313000000000001</v>
      </c>
    </row>
    <row r="7680" spans="1:20" x14ac:dyDescent="0.35">
      <c r="A7680">
        <f t="shared" si="239"/>
        <v>7680</v>
      </c>
      <c r="B7680" s="3" t="s">
        <v>71</v>
      </c>
      <c r="C7680" s="3" t="s">
        <v>86</v>
      </c>
      <c r="D7680" s="3" t="s">
        <v>28</v>
      </c>
      <c r="E7680">
        <v>2028</v>
      </c>
      <c r="F7680" s="3" t="str">
        <f t="shared" si="238"/>
        <v>GQOutBRILL2028</v>
      </c>
      <c r="G7680" s="9">
        <v>10.528</v>
      </c>
      <c r="H7680" s="9">
        <v>21.103999999999999</v>
      </c>
      <c r="I7680" s="9">
        <v>27.256</v>
      </c>
      <c r="J7680" s="9">
        <v>25.673999999999999</v>
      </c>
      <c r="K7680" s="9">
        <v>36.712000000000003</v>
      </c>
      <c r="L7680" s="9">
        <v>18.225999999999999</v>
      </c>
      <c r="M7680" s="9">
        <v>11.548</v>
      </c>
      <c r="N7680" s="9">
        <v>24.081</v>
      </c>
      <c r="O7680" s="9">
        <v>45.506</v>
      </c>
      <c r="P7680" s="9">
        <v>83.897000000000006</v>
      </c>
      <c r="Q7680" s="9">
        <v>87.165999999999997</v>
      </c>
      <c r="R7680" s="9">
        <v>55.716999999999999</v>
      </c>
      <c r="S7680" s="9">
        <v>32.697000000000003</v>
      </c>
      <c r="T7680" s="9">
        <v>21.439</v>
      </c>
    </row>
    <row r="7681" spans="1:20" x14ac:dyDescent="0.35">
      <c r="A7681">
        <f t="shared" si="239"/>
        <v>7681</v>
      </c>
      <c r="B7681" s="3" t="s">
        <v>71</v>
      </c>
      <c r="C7681" s="3" t="s">
        <v>86</v>
      </c>
      <c r="D7681" s="3" t="s">
        <v>28</v>
      </c>
      <c r="E7681">
        <v>2029</v>
      </c>
      <c r="F7681" s="3" t="str">
        <f t="shared" si="238"/>
        <v>GQOutBRILL2029</v>
      </c>
      <c r="G7681" s="9">
        <v>14.265000000000001</v>
      </c>
      <c r="H7681" s="9">
        <v>23.99</v>
      </c>
      <c r="I7681" s="9">
        <v>26.163</v>
      </c>
      <c r="J7681" s="9">
        <v>18.138999999999999</v>
      </c>
      <c r="K7681" s="9">
        <v>14.813000000000001</v>
      </c>
      <c r="L7681" s="9">
        <v>29.334</v>
      </c>
      <c r="M7681" s="9">
        <v>20.442</v>
      </c>
      <c r="N7681" s="9">
        <v>26.01</v>
      </c>
      <c r="O7681" s="9">
        <v>58.241999999999997</v>
      </c>
      <c r="P7681" s="9">
        <v>93.311999999999998</v>
      </c>
      <c r="Q7681" s="9">
        <v>53.155000000000001</v>
      </c>
      <c r="R7681" s="9">
        <v>18.792000000000002</v>
      </c>
      <c r="S7681" s="9">
        <v>20.808</v>
      </c>
      <c r="T7681" s="9">
        <v>10.35</v>
      </c>
    </row>
    <row r="7682" spans="1:20" x14ac:dyDescent="0.35">
      <c r="A7682">
        <f t="shared" si="239"/>
        <v>7682</v>
      </c>
      <c r="B7682" s="3" t="s">
        <v>71</v>
      </c>
      <c r="C7682" s="3" t="s">
        <v>86</v>
      </c>
      <c r="D7682" s="3" t="s">
        <v>29</v>
      </c>
      <c r="E7682">
        <v>2020</v>
      </c>
      <c r="F7682" s="3" t="str">
        <f t="shared" ref="F7682:F7745" si="240">_xlfn.CONCAT(B7682,C7682,D7682,E7682)</f>
        <v>GQOutH HORS2020</v>
      </c>
      <c r="G7682" s="9">
        <v>1.867</v>
      </c>
      <c r="H7682" s="9">
        <v>1.2390000000000001</v>
      </c>
      <c r="I7682" s="9">
        <v>2.1869999999999998</v>
      </c>
      <c r="J7682" s="9">
        <v>2.1850000000000001</v>
      </c>
      <c r="K7682" s="9">
        <v>3.47</v>
      </c>
      <c r="L7682" s="9">
        <v>8.3320000000000007</v>
      </c>
      <c r="M7682" s="9">
        <v>0.9</v>
      </c>
      <c r="N7682" s="9">
        <v>4.3</v>
      </c>
      <c r="O7682" s="9">
        <v>4.8920000000000003</v>
      </c>
      <c r="P7682" s="9">
        <v>6.6619999999999999</v>
      </c>
      <c r="Q7682" s="9">
        <v>4.8310000000000004</v>
      </c>
      <c r="R7682" s="9">
        <v>3.35</v>
      </c>
      <c r="S7682" s="9">
        <v>3.35</v>
      </c>
      <c r="T7682" s="9">
        <v>3.35</v>
      </c>
    </row>
    <row r="7683" spans="1:20" x14ac:dyDescent="0.35">
      <c r="A7683">
        <f t="shared" ref="A7683:A7746" si="241">A7682+1</f>
        <v>7683</v>
      </c>
      <c r="B7683" s="3" t="s">
        <v>71</v>
      </c>
      <c r="C7683" s="3" t="s">
        <v>86</v>
      </c>
      <c r="D7683" s="3" t="s">
        <v>29</v>
      </c>
      <c r="E7683">
        <v>2021</v>
      </c>
      <c r="F7683" s="3" t="str">
        <f t="shared" si="240"/>
        <v>GQOutH HORS2021</v>
      </c>
      <c r="G7683" s="9">
        <v>1.145</v>
      </c>
      <c r="H7683" s="9">
        <v>0.97199999999999998</v>
      </c>
      <c r="I7683" s="9">
        <v>1.877</v>
      </c>
      <c r="J7683" s="9">
        <v>3.6219999999999999</v>
      </c>
      <c r="K7683" s="9">
        <v>2.2229999999999999</v>
      </c>
      <c r="L7683" s="9">
        <v>2.117</v>
      </c>
      <c r="M7683" s="9">
        <v>2.363</v>
      </c>
      <c r="N7683" s="9">
        <v>0.82099999999999995</v>
      </c>
      <c r="O7683" s="9">
        <v>4.9630000000000001</v>
      </c>
      <c r="P7683" s="9">
        <v>6.1959999999999997</v>
      </c>
      <c r="Q7683" s="9">
        <v>4.6180000000000003</v>
      </c>
      <c r="R7683" s="9">
        <v>4.6180000000000003</v>
      </c>
      <c r="S7683" s="9">
        <v>4.6180000000000003</v>
      </c>
      <c r="T7683" s="9">
        <v>4.6180000000000003</v>
      </c>
    </row>
    <row r="7684" spans="1:20" x14ac:dyDescent="0.35">
      <c r="A7684">
        <f t="shared" si="241"/>
        <v>7684</v>
      </c>
      <c r="B7684" s="3" t="s">
        <v>71</v>
      </c>
      <c r="C7684" s="3" t="s">
        <v>86</v>
      </c>
      <c r="D7684" s="3" t="s">
        <v>29</v>
      </c>
      <c r="E7684">
        <v>2022</v>
      </c>
      <c r="F7684" s="3" t="str">
        <f t="shared" si="240"/>
        <v>GQOutH HORS2022</v>
      </c>
      <c r="G7684" s="9">
        <v>1.8480000000000001</v>
      </c>
      <c r="H7684" s="9">
        <v>2.13</v>
      </c>
      <c r="I7684" s="9">
        <v>2.1880000000000002</v>
      </c>
      <c r="J7684" s="9">
        <v>2.5009999999999999</v>
      </c>
      <c r="K7684" s="9">
        <v>6.734</v>
      </c>
      <c r="L7684" s="9">
        <v>8.0020000000000007</v>
      </c>
      <c r="M7684" s="9">
        <v>0.9</v>
      </c>
      <c r="N7684" s="9">
        <v>2.4350000000000001</v>
      </c>
      <c r="O7684" s="9">
        <v>4.2789999999999999</v>
      </c>
      <c r="P7684" s="9">
        <v>3.4750000000000001</v>
      </c>
      <c r="Q7684" s="9">
        <v>10.891999999999999</v>
      </c>
      <c r="R7684" s="9">
        <v>4.5060000000000002</v>
      </c>
      <c r="S7684" s="9">
        <v>4.5060000000000002</v>
      </c>
      <c r="T7684" s="9">
        <v>4.5049999999999999</v>
      </c>
    </row>
    <row r="7685" spans="1:20" x14ac:dyDescent="0.35">
      <c r="A7685">
        <f t="shared" si="241"/>
        <v>7685</v>
      </c>
      <c r="B7685" s="3" t="s">
        <v>71</v>
      </c>
      <c r="C7685" s="3" t="s">
        <v>86</v>
      </c>
      <c r="D7685" s="3" t="s">
        <v>29</v>
      </c>
      <c r="E7685">
        <v>2023</v>
      </c>
      <c r="F7685" s="3" t="str">
        <f t="shared" si="240"/>
        <v>GQOutH HORS2023</v>
      </c>
      <c r="G7685" s="9">
        <v>0.9</v>
      </c>
      <c r="H7685" s="9">
        <v>0.98499999999999999</v>
      </c>
      <c r="I7685" s="9">
        <v>3.2229999999999999</v>
      </c>
      <c r="J7685" s="9">
        <v>4.282</v>
      </c>
      <c r="K7685" s="9">
        <v>4.2880000000000003</v>
      </c>
      <c r="L7685" s="9">
        <v>9</v>
      </c>
      <c r="M7685" s="9">
        <v>15.567</v>
      </c>
      <c r="N7685" s="9">
        <v>19.273</v>
      </c>
      <c r="O7685" s="9">
        <v>5.2469999999999999</v>
      </c>
      <c r="P7685" s="9">
        <v>0.9</v>
      </c>
      <c r="Q7685" s="9">
        <v>8.8719999999999999</v>
      </c>
      <c r="R7685" s="9">
        <v>3.9620000000000002</v>
      </c>
      <c r="S7685" s="9">
        <v>3.9620000000000002</v>
      </c>
      <c r="T7685" s="9">
        <v>3.9609999999999999</v>
      </c>
    </row>
    <row r="7686" spans="1:20" x14ac:dyDescent="0.35">
      <c r="A7686">
        <f t="shared" si="241"/>
        <v>7686</v>
      </c>
      <c r="B7686" s="3" t="s">
        <v>71</v>
      </c>
      <c r="C7686" s="3" t="s">
        <v>86</v>
      </c>
      <c r="D7686" s="3" t="s">
        <v>29</v>
      </c>
      <c r="E7686">
        <v>2024</v>
      </c>
      <c r="F7686" s="3" t="str">
        <f t="shared" si="240"/>
        <v>GQOutH HORS2024</v>
      </c>
      <c r="G7686" s="9">
        <v>0.9</v>
      </c>
      <c r="H7686" s="9">
        <v>1.0529999999999999</v>
      </c>
      <c r="I7686" s="9">
        <v>1.2569999999999999</v>
      </c>
      <c r="J7686" s="9">
        <v>1.331</v>
      </c>
      <c r="K7686" s="9">
        <v>3.2909999999999999</v>
      </c>
      <c r="L7686" s="9">
        <v>1.159</v>
      </c>
      <c r="M7686" s="9">
        <v>0.81599999999999995</v>
      </c>
      <c r="N7686" s="9">
        <v>3.8279999999999998</v>
      </c>
      <c r="O7686" s="9">
        <v>7.86</v>
      </c>
      <c r="P7686" s="9">
        <v>3.4529999999999998</v>
      </c>
      <c r="Q7686" s="9">
        <v>2.5430000000000001</v>
      </c>
      <c r="R7686" s="9">
        <v>2.5430000000000001</v>
      </c>
      <c r="S7686" s="9">
        <v>2.5430000000000001</v>
      </c>
      <c r="T7686" s="9">
        <v>2.5430000000000001</v>
      </c>
    </row>
    <row r="7687" spans="1:20" x14ac:dyDescent="0.35">
      <c r="A7687">
        <f t="shared" si="241"/>
        <v>7687</v>
      </c>
      <c r="B7687" s="3" t="s">
        <v>71</v>
      </c>
      <c r="C7687" s="3" t="s">
        <v>86</v>
      </c>
      <c r="D7687" s="3" t="s">
        <v>29</v>
      </c>
      <c r="E7687">
        <v>2025</v>
      </c>
      <c r="F7687" s="3" t="str">
        <f t="shared" si="240"/>
        <v>GQOutH HORS2025</v>
      </c>
      <c r="G7687" s="9">
        <v>1.0329999999999999</v>
      </c>
      <c r="H7687" s="9">
        <v>1.5</v>
      </c>
      <c r="I7687" s="9">
        <v>1.9730000000000001</v>
      </c>
      <c r="J7687" s="9">
        <v>5.5170000000000003</v>
      </c>
      <c r="K7687" s="9">
        <v>7.8250000000000002</v>
      </c>
      <c r="L7687" s="9">
        <v>2.1080000000000001</v>
      </c>
      <c r="M7687" s="9">
        <v>1.498</v>
      </c>
      <c r="N7687" s="9">
        <v>4.4000000000000004</v>
      </c>
      <c r="O7687" s="9">
        <v>5.7469999999999999</v>
      </c>
      <c r="P7687" s="9">
        <v>0.9</v>
      </c>
      <c r="Q7687" s="9">
        <v>2.8809999999999998</v>
      </c>
      <c r="R7687" s="9">
        <v>2.8809999999999998</v>
      </c>
      <c r="S7687" s="9">
        <v>2.8809999999999998</v>
      </c>
      <c r="T7687" s="9">
        <v>2.88</v>
      </c>
    </row>
    <row r="7688" spans="1:20" x14ac:dyDescent="0.35">
      <c r="A7688">
        <f t="shared" si="241"/>
        <v>7688</v>
      </c>
      <c r="B7688" s="3" t="s">
        <v>71</v>
      </c>
      <c r="C7688" s="3" t="s">
        <v>86</v>
      </c>
      <c r="D7688" s="3" t="s">
        <v>29</v>
      </c>
      <c r="E7688">
        <v>2026</v>
      </c>
      <c r="F7688" s="3" t="str">
        <f t="shared" si="240"/>
        <v>GQOutH HORS2026</v>
      </c>
      <c r="G7688" s="9">
        <v>1.357</v>
      </c>
      <c r="H7688" s="9">
        <v>1.796</v>
      </c>
      <c r="I7688" s="9">
        <v>2.2000000000000002</v>
      </c>
      <c r="J7688" s="9">
        <v>5.2220000000000004</v>
      </c>
      <c r="K7688" s="9">
        <v>2.7679999999999998</v>
      </c>
      <c r="L7688" s="9">
        <v>5.5570000000000004</v>
      </c>
      <c r="M7688" s="9">
        <v>6.2510000000000003</v>
      </c>
      <c r="N7688" s="9">
        <v>6.6239999999999997</v>
      </c>
      <c r="O7688" s="9">
        <v>2.9780000000000002</v>
      </c>
      <c r="P7688" s="9">
        <v>0.9</v>
      </c>
      <c r="Q7688" s="9">
        <v>3.2189999999999999</v>
      </c>
      <c r="R7688" s="9">
        <v>3.2189999999999999</v>
      </c>
      <c r="S7688" s="9">
        <v>3.2189999999999999</v>
      </c>
      <c r="T7688" s="9">
        <v>3.2170000000000001</v>
      </c>
    </row>
    <row r="7689" spans="1:20" x14ac:dyDescent="0.35">
      <c r="A7689">
        <f t="shared" si="241"/>
        <v>7689</v>
      </c>
      <c r="B7689" s="3" t="s">
        <v>71</v>
      </c>
      <c r="C7689" s="3" t="s">
        <v>86</v>
      </c>
      <c r="D7689" s="3" t="s">
        <v>29</v>
      </c>
      <c r="E7689">
        <v>2027</v>
      </c>
      <c r="F7689" s="3" t="str">
        <f t="shared" si="240"/>
        <v>GQOutH HORS2027</v>
      </c>
      <c r="G7689" s="9">
        <v>1.5409999999999999</v>
      </c>
      <c r="H7689" s="9">
        <v>2.0710000000000002</v>
      </c>
      <c r="I7689" s="9">
        <v>2.1720000000000002</v>
      </c>
      <c r="J7689" s="9">
        <v>6.6230000000000002</v>
      </c>
      <c r="K7689" s="9">
        <v>8.2119999999999997</v>
      </c>
      <c r="L7689" s="9">
        <v>10.815</v>
      </c>
      <c r="M7689" s="9">
        <v>2.7280000000000002</v>
      </c>
      <c r="N7689" s="9">
        <v>2.8380000000000001</v>
      </c>
      <c r="O7689" s="9">
        <v>2.6920000000000002</v>
      </c>
      <c r="P7689" s="9">
        <v>0.9</v>
      </c>
      <c r="Q7689" s="9">
        <v>7.1980000000000004</v>
      </c>
      <c r="R7689" s="9">
        <v>4.1539999999999999</v>
      </c>
      <c r="S7689" s="9">
        <v>4.1539999999999999</v>
      </c>
      <c r="T7689" s="9">
        <v>4.1539999999999999</v>
      </c>
    </row>
    <row r="7690" spans="1:20" x14ac:dyDescent="0.35">
      <c r="A7690">
        <f t="shared" si="241"/>
        <v>7690</v>
      </c>
      <c r="B7690" s="3" t="s">
        <v>71</v>
      </c>
      <c r="C7690" s="3" t="s">
        <v>86</v>
      </c>
      <c r="D7690" s="3" t="s">
        <v>29</v>
      </c>
      <c r="E7690">
        <v>2028</v>
      </c>
      <c r="F7690" s="3" t="str">
        <f t="shared" si="240"/>
        <v>GQOutH HORS2028</v>
      </c>
      <c r="G7690" s="9">
        <v>1.3540000000000001</v>
      </c>
      <c r="H7690" s="9">
        <v>1.1870000000000001</v>
      </c>
      <c r="I7690" s="9">
        <v>1.952</v>
      </c>
      <c r="J7690" s="9">
        <v>3.488</v>
      </c>
      <c r="K7690" s="9">
        <v>3.323</v>
      </c>
      <c r="L7690" s="9">
        <v>5.3719999999999999</v>
      </c>
      <c r="M7690" s="9">
        <v>3.13</v>
      </c>
      <c r="N7690" s="9">
        <v>2.8159999999999998</v>
      </c>
      <c r="O7690" s="9">
        <v>7.5759999999999996</v>
      </c>
      <c r="P7690" s="9">
        <v>9.0030000000000001</v>
      </c>
      <c r="Q7690" s="9">
        <v>9.5269999999999992</v>
      </c>
      <c r="R7690" s="9">
        <v>3.8740000000000001</v>
      </c>
      <c r="S7690" s="9">
        <v>3.8740000000000001</v>
      </c>
      <c r="T7690" s="9">
        <v>3.875</v>
      </c>
    </row>
    <row r="7691" spans="1:20" x14ac:dyDescent="0.35">
      <c r="A7691">
        <f t="shared" si="241"/>
        <v>7691</v>
      </c>
      <c r="B7691" s="3" t="s">
        <v>71</v>
      </c>
      <c r="C7691" s="3" t="s">
        <v>86</v>
      </c>
      <c r="D7691" s="3" t="s">
        <v>29</v>
      </c>
      <c r="E7691">
        <v>2029</v>
      </c>
      <c r="F7691" s="3" t="str">
        <f t="shared" si="240"/>
        <v>GQOutH HORS2029</v>
      </c>
      <c r="G7691" s="9">
        <v>1.3340000000000001</v>
      </c>
      <c r="H7691" s="9">
        <v>2.129</v>
      </c>
      <c r="I7691" s="9">
        <v>2.371</v>
      </c>
      <c r="J7691" s="9">
        <v>2.5510000000000002</v>
      </c>
      <c r="K7691" s="9">
        <v>3.8239999999999998</v>
      </c>
      <c r="L7691" s="9">
        <v>9.8510000000000009</v>
      </c>
      <c r="M7691" s="9">
        <v>0.9</v>
      </c>
      <c r="N7691" s="9">
        <v>0.9</v>
      </c>
      <c r="O7691" s="9">
        <v>4.0709999999999997</v>
      </c>
      <c r="P7691" s="9">
        <v>6.4539999999999997</v>
      </c>
      <c r="Q7691" s="9">
        <v>4.3490000000000002</v>
      </c>
      <c r="R7691" s="9">
        <v>3.0590000000000002</v>
      </c>
      <c r="S7691" s="9">
        <v>3.0590000000000002</v>
      </c>
      <c r="T7691" s="9">
        <v>3.06</v>
      </c>
    </row>
    <row r="7692" spans="1:20" x14ac:dyDescent="0.35">
      <c r="A7692">
        <f t="shared" si="241"/>
        <v>7692</v>
      </c>
      <c r="B7692" s="3" t="s">
        <v>71</v>
      </c>
      <c r="C7692" s="3" t="s">
        <v>86</v>
      </c>
      <c r="D7692" s="3" t="s">
        <v>30</v>
      </c>
      <c r="E7692">
        <v>2020</v>
      </c>
      <c r="F7692" s="3" t="str">
        <f t="shared" si="240"/>
        <v>GQOutCOLFLS2020</v>
      </c>
      <c r="G7692" s="9">
        <v>3.5</v>
      </c>
      <c r="H7692" s="9">
        <v>3.5</v>
      </c>
      <c r="I7692" s="9">
        <v>3.5</v>
      </c>
      <c r="J7692" s="9">
        <v>3.5</v>
      </c>
      <c r="K7692" s="9">
        <v>4.7770000000000001</v>
      </c>
      <c r="L7692" s="9">
        <v>9.7690000000000001</v>
      </c>
      <c r="M7692" s="9">
        <v>3.5169999999999999</v>
      </c>
      <c r="N7692" s="9">
        <v>12.271000000000001</v>
      </c>
      <c r="O7692" s="9">
        <v>26.699000000000002</v>
      </c>
      <c r="P7692" s="9">
        <v>24.552</v>
      </c>
      <c r="Q7692" s="9">
        <v>12.039</v>
      </c>
      <c r="R7692" s="9">
        <v>6.6509999999999998</v>
      </c>
      <c r="S7692" s="9">
        <v>5.6779999999999999</v>
      </c>
      <c r="T7692" s="9">
        <v>5.3719999999999999</v>
      </c>
    </row>
    <row r="7693" spans="1:20" x14ac:dyDescent="0.35">
      <c r="A7693">
        <f t="shared" si="241"/>
        <v>7693</v>
      </c>
      <c r="B7693" s="3" t="s">
        <v>71</v>
      </c>
      <c r="C7693" s="3" t="s">
        <v>86</v>
      </c>
      <c r="D7693" s="3" t="s">
        <v>30</v>
      </c>
      <c r="E7693">
        <v>2021</v>
      </c>
      <c r="F7693" s="3" t="str">
        <f t="shared" si="240"/>
        <v>GQOutCOLFLS2021</v>
      </c>
      <c r="G7693" s="9">
        <v>3.5</v>
      </c>
      <c r="H7693" s="9">
        <v>3.5</v>
      </c>
      <c r="I7693" s="9">
        <v>3.5</v>
      </c>
      <c r="J7693" s="9">
        <v>5.0519999999999996</v>
      </c>
      <c r="K7693" s="9">
        <v>3.49</v>
      </c>
      <c r="L7693" s="9">
        <v>3.4529999999999998</v>
      </c>
      <c r="M7693" s="9">
        <v>3.4529999999999998</v>
      </c>
      <c r="N7693" s="9">
        <v>4.5970000000000004</v>
      </c>
      <c r="O7693" s="9">
        <v>19.084</v>
      </c>
      <c r="P7693" s="9">
        <v>27.641999999999999</v>
      </c>
      <c r="Q7693" s="9">
        <v>13.747</v>
      </c>
      <c r="R7693" s="9">
        <v>8.984</v>
      </c>
      <c r="S7693" s="9">
        <v>7.0449999999999999</v>
      </c>
      <c r="T7693" s="9">
        <v>7.2350000000000003</v>
      </c>
    </row>
    <row r="7694" spans="1:20" x14ac:dyDescent="0.35">
      <c r="A7694">
        <f t="shared" si="241"/>
        <v>7694</v>
      </c>
      <c r="B7694" s="3" t="s">
        <v>71</v>
      </c>
      <c r="C7694" s="3" t="s">
        <v>86</v>
      </c>
      <c r="D7694" s="3" t="s">
        <v>30</v>
      </c>
      <c r="E7694">
        <v>2022</v>
      </c>
      <c r="F7694" s="3" t="str">
        <f t="shared" si="240"/>
        <v>GQOutCOLFLS2022</v>
      </c>
      <c r="G7694" s="9">
        <v>3.4529999999999998</v>
      </c>
      <c r="H7694" s="9">
        <v>3.4529999999999998</v>
      </c>
      <c r="I7694" s="9">
        <v>3.4529999999999998</v>
      </c>
      <c r="J7694" s="9">
        <v>3.5</v>
      </c>
      <c r="K7694" s="9">
        <v>7.6779999999999999</v>
      </c>
      <c r="L7694" s="9">
        <v>9.1519999999999992</v>
      </c>
      <c r="M7694" s="9">
        <v>3.5019999999999998</v>
      </c>
      <c r="N7694" s="9">
        <v>4.6310000000000002</v>
      </c>
      <c r="O7694" s="9">
        <v>21.623000000000001</v>
      </c>
      <c r="P7694" s="9">
        <v>31.696000000000002</v>
      </c>
      <c r="Q7694" s="9">
        <v>22.535</v>
      </c>
      <c r="R7694" s="9">
        <v>9.6959999999999997</v>
      </c>
      <c r="S7694" s="9">
        <v>8.1560000000000006</v>
      </c>
      <c r="T7694" s="9">
        <v>7.3860000000000001</v>
      </c>
    </row>
    <row r="7695" spans="1:20" x14ac:dyDescent="0.35">
      <c r="A7695">
        <f t="shared" si="241"/>
        <v>7695</v>
      </c>
      <c r="B7695" s="3" t="s">
        <v>71</v>
      </c>
      <c r="C7695" s="3" t="s">
        <v>86</v>
      </c>
      <c r="D7695" s="3" t="s">
        <v>30</v>
      </c>
      <c r="E7695">
        <v>2023</v>
      </c>
      <c r="F7695" s="3" t="str">
        <f t="shared" si="240"/>
        <v>GQOutCOLFLS2023</v>
      </c>
      <c r="G7695" s="9">
        <v>3.7229999999999999</v>
      </c>
      <c r="H7695" s="9">
        <v>3.5</v>
      </c>
      <c r="I7695" s="9">
        <v>7.117</v>
      </c>
      <c r="J7695" s="9">
        <v>7.6130000000000004</v>
      </c>
      <c r="K7695" s="9">
        <v>6.8090000000000002</v>
      </c>
      <c r="L7695" s="9">
        <v>13.765000000000001</v>
      </c>
      <c r="M7695" s="9">
        <v>22.228000000000002</v>
      </c>
      <c r="N7695" s="9">
        <v>29.696000000000002</v>
      </c>
      <c r="O7695" s="9">
        <v>26.164000000000001</v>
      </c>
      <c r="P7695" s="9">
        <v>30.210999999999999</v>
      </c>
      <c r="Q7695" s="9">
        <v>24.414000000000001</v>
      </c>
      <c r="R7695" s="9">
        <v>10.013999999999999</v>
      </c>
      <c r="S7695" s="9">
        <v>7.2069999999999999</v>
      </c>
      <c r="T7695" s="9">
        <v>6.5890000000000004</v>
      </c>
    </row>
    <row r="7696" spans="1:20" x14ac:dyDescent="0.35">
      <c r="A7696">
        <f t="shared" si="241"/>
        <v>7696</v>
      </c>
      <c r="B7696" s="3" t="s">
        <v>71</v>
      </c>
      <c r="C7696" s="3" t="s">
        <v>86</v>
      </c>
      <c r="D7696" s="3" t="s">
        <v>30</v>
      </c>
      <c r="E7696">
        <v>2024</v>
      </c>
      <c r="F7696" s="3" t="str">
        <f t="shared" si="240"/>
        <v>GQOutCOLFLS2024</v>
      </c>
      <c r="G7696" s="9">
        <v>3.7120000000000002</v>
      </c>
      <c r="H7696" s="9">
        <v>3.5</v>
      </c>
      <c r="I7696" s="9">
        <v>3.617</v>
      </c>
      <c r="J7696" s="9">
        <v>3.58</v>
      </c>
      <c r="K7696" s="9">
        <v>5.1040000000000001</v>
      </c>
      <c r="L7696" s="9">
        <v>3.45</v>
      </c>
      <c r="M7696" s="9">
        <v>5.1840000000000002</v>
      </c>
      <c r="N7696" s="9">
        <v>10.54</v>
      </c>
      <c r="O7696" s="9">
        <v>22.715</v>
      </c>
      <c r="P7696" s="9">
        <v>15.858000000000001</v>
      </c>
      <c r="Q7696" s="9">
        <v>6.6550000000000002</v>
      </c>
      <c r="R7696" s="9">
        <v>4.8010000000000002</v>
      </c>
      <c r="S7696" s="9">
        <v>4.468</v>
      </c>
      <c r="T7696" s="9">
        <v>4.7720000000000002</v>
      </c>
    </row>
    <row r="7697" spans="1:20" x14ac:dyDescent="0.35">
      <c r="A7697">
        <f t="shared" si="241"/>
        <v>7697</v>
      </c>
      <c r="B7697" s="3" t="s">
        <v>71</v>
      </c>
      <c r="C7697" s="3" t="s">
        <v>86</v>
      </c>
      <c r="D7697" s="3" t="s">
        <v>30</v>
      </c>
      <c r="E7697">
        <v>2025</v>
      </c>
      <c r="F7697" s="3" t="str">
        <f t="shared" si="240"/>
        <v>GQOutCOLFLS2025</v>
      </c>
      <c r="G7697" s="9">
        <v>3.45</v>
      </c>
      <c r="H7697" s="9">
        <v>3.45</v>
      </c>
      <c r="I7697" s="9">
        <v>3.45</v>
      </c>
      <c r="J7697" s="9">
        <v>6.952</v>
      </c>
      <c r="K7697" s="9">
        <v>10.343999999999999</v>
      </c>
      <c r="L7697" s="9">
        <v>4.7439999999999998</v>
      </c>
      <c r="M7697" s="9">
        <v>3.9950000000000001</v>
      </c>
      <c r="N7697" s="9">
        <v>13.237</v>
      </c>
      <c r="O7697" s="9">
        <v>25.91</v>
      </c>
      <c r="P7697" s="9">
        <v>14.301</v>
      </c>
      <c r="Q7697" s="9">
        <v>8.6039999999999992</v>
      </c>
      <c r="R7697" s="9">
        <v>5.6909999999999998</v>
      </c>
      <c r="S7697" s="9">
        <v>5.016</v>
      </c>
      <c r="T7697" s="9">
        <v>5.2949999999999999</v>
      </c>
    </row>
    <row r="7698" spans="1:20" x14ac:dyDescent="0.35">
      <c r="A7698">
        <f t="shared" si="241"/>
        <v>7698</v>
      </c>
      <c r="B7698" s="3" t="s">
        <v>71</v>
      </c>
      <c r="C7698" s="3" t="s">
        <v>86</v>
      </c>
      <c r="D7698" s="3" t="s">
        <v>30</v>
      </c>
      <c r="E7698">
        <v>2026</v>
      </c>
      <c r="F7698" s="3" t="str">
        <f t="shared" si="240"/>
        <v>GQOutCOLFLS2026</v>
      </c>
      <c r="G7698" s="9">
        <v>3.5</v>
      </c>
      <c r="H7698" s="9">
        <v>3.5</v>
      </c>
      <c r="I7698" s="9">
        <v>3.5</v>
      </c>
      <c r="J7698" s="9">
        <v>6.3739999999999997</v>
      </c>
      <c r="K7698" s="9">
        <v>3.9060000000000001</v>
      </c>
      <c r="L7698" s="9">
        <v>7.0609999999999999</v>
      </c>
      <c r="M7698" s="9">
        <v>8.3360000000000003</v>
      </c>
      <c r="N7698" s="9">
        <v>10.33</v>
      </c>
      <c r="O7698" s="9">
        <v>10.324999999999999</v>
      </c>
      <c r="P7698" s="9">
        <v>28.178000000000001</v>
      </c>
      <c r="Q7698" s="9">
        <v>16.234000000000002</v>
      </c>
      <c r="R7698" s="9">
        <v>8.92</v>
      </c>
      <c r="S7698" s="9">
        <v>6.0720000000000001</v>
      </c>
      <c r="T7698" s="9">
        <v>5.6040000000000001</v>
      </c>
    </row>
    <row r="7699" spans="1:20" x14ac:dyDescent="0.35">
      <c r="A7699">
        <f t="shared" si="241"/>
        <v>7699</v>
      </c>
      <c r="B7699" s="3" t="s">
        <v>71</v>
      </c>
      <c r="C7699" s="3" t="s">
        <v>86</v>
      </c>
      <c r="D7699" s="3" t="s">
        <v>30</v>
      </c>
      <c r="E7699">
        <v>2027</v>
      </c>
      <c r="F7699" s="3" t="str">
        <f t="shared" si="240"/>
        <v>GQOutCOLFLS2027</v>
      </c>
      <c r="G7699" s="9">
        <v>3.5</v>
      </c>
      <c r="H7699" s="9">
        <v>3.5</v>
      </c>
      <c r="I7699" s="9">
        <v>3.5</v>
      </c>
      <c r="J7699" s="9">
        <v>7.6479999999999997</v>
      </c>
      <c r="K7699" s="9">
        <v>9.1479999999999997</v>
      </c>
      <c r="L7699" s="9">
        <v>12.051</v>
      </c>
      <c r="M7699" s="9">
        <v>5.81</v>
      </c>
      <c r="N7699" s="9">
        <v>6.0670000000000002</v>
      </c>
      <c r="O7699" s="9">
        <v>18.279</v>
      </c>
      <c r="P7699" s="9">
        <v>34.545999999999999</v>
      </c>
      <c r="Q7699" s="9">
        <v>22.492999999999999</v>
      </c>
      <c r="R7699" s="9">
        <v>9.6769999999999996</v>
      </c>
      <c r="S7699" s="9">
        <v>8.4979999999999993</v>
      </c>
      <c r="T7699" s="9">
        <v>6.952</v>
      </c>
    </row>
    <row r="7700" spans="1:20" x14ac:dyDescent="0.35">
      <c r="A7700">
        <f t="shared" si="241"/>
        <v>7700</v>
      </c>
      <c r="B7700" s="3" t="s">
        <v>71</v>
      </c>
      <c r="C7700" s="3" t="s">
        <v>86</v>
      </c>
      <c r="D7700" s="3" t="s">
        <v>30</v>
      </c>
      <c r="E7700">
        <v>2028</v>
      </c>
      <c r="F7700" s="3" t="str">
        <f t="shared" si="240"/>
        <v>GQOutCOLFLS2028</v>
      </c>
      <c r="G7700" s="9">
        <v>3.5</v>
      </c>
      <c r="H7700" s="9">
        <v>3.5</v>
      </c>
      <c r="I7700" s="9">
        <v>3.5</v>
      </c>
      <c r="J7700" s="9">
        <v>4.827</v>
      </c>
      <c r="K7700" s="9">
        <v>5.0339999999999998</v>
      </c>
      <c r="L7700" s="9">
        <v>7.2160000000000002</v>
      </c>
      <c r="M7700" s="9">
        <v>3.5</v>
      </c>
      <c r="N7700" s="9">
        <v>8.2810000000000006</v>
      </c>
      <c r="O7700" s="9">
        <v>23.95</v>
      </c>
      <c r="P7700" s="9">
        <v>46.625999999999998</v>
      </c>
      <c r="Q7700" s="9">
        <v>26.795999999999999</v>
      </c>
      <c r="R7700" s="9">
        <v>10.318</v>
      </c>
      <c r="S7700" s="9">
        <v>8.0229999999999997</v>
      </c>
      <c r="T7700" s="9">
        <v>6.3680000000000003</v>
      </c>
    </row>
    <row r="7701" spans="1:20" x14ac:dyDescent="0.35">
      <c r="A7701">
        <f t="shared" si="241"/>
        <v>7701</v>
      </c>
      <c r="B7701" s="3" t="s">
        <v>71</v>
      </c>
      <c r="C7701" s="3" t="s">
        <v>86</v>
      </c>
      <c r="D7701" s="3" t="s">
        <v>30</v>
      </c>
      <c r="E7701">
        <v>2029</v>
      </c>
      <c r="F7701" s="3" t="str">
        <f t="shared" si="240"/>
        <v>GQOutCOLFLS2029</v>
      </c>
      <c r="G7701" s="9">
        <v>3.5</v>
      </c>
      <c r="H7701" s="9">
        <v>3.5</v>
      </c>
      <c r="I7701" s="9">
        <v>3.5</v>
      </c>
      <c r="J7701" s="9">
        <v>3.5</v>
      </c>
      <c r="K7701" s="9">
        <v>4.7699999999999996</v>
      </c>
      <c r="L7701" s="9">
        <v>11.765000000000001</v>
      </c>
      <c r="M7701" s="9">
        <v>3.778</v>
      </c>
      <c r="N7701" s="9">
        <v>9.3979999999999997</v>
      </c>
      <c r="O7701" s="9">
        <v>28.298999999999999</v>
      </c>
      <c r="P7701" s="9">
        <v>28.510999999999999</v>
      </c>
      <c r="Q7701" s="9">
        <v>11.686999999999999</v>
      </c>
      <c r="R7701" s="9">
        <v>6.5590000000000002</v>
      </c>
      <c r="S7701" s="9">
        <v>5</v>
      </c>
      <c r="T7701" s="9">
        <v>4.681</v>
      </c>
    </row>
    <row r="7702" spans="1:20" x14ac:dyDescent="0.35">
      <c r="A7702">
        <f t="shared" si="241"/>
        <v>7702</v>
      </c>
      <c r="B7702" s="3" t="s">
        <v>71</v>
      </c>
      <c r="C7702" s="3" t="s">
        <v>86</v>
      </c>
      <c r="D7702" s="3" t="s">
        <v>94</v>
      </c>
      <c r="E7702">
        <v>2020</v>
      </c>
      <c r="F7702" s="3" t="str">
        <f t="shared" si="240"/>
        <v>GQOutSKQ2020</v>
      </c>
      <c r="G7702" s="9">
        <v>7.766</v>
      </c>
      <c r="H7702" s="9">
        <v>6.7839999999999998</v>
      </c>
      <c r="I7702" s="9">
        <v>8.0909999999999993</v>
      </c>
      <c r="J7702" s="9">
        <v>7.508</v>
      </c>
      <c r="K7702" s="9">
        <v>8.9309999999999992</v>
      </c>
      <c r="L7702" s="9">
        <v>10.375999999999999</v>
      </c>
      <c r="M7702" s="9">
        <v>8.8079999999999998</v>
      </c>
      <c r="N7702" s="9">
        <v>6.94</v>
      </c>
      <c r="O7702" s="9">
        <v>24.332999999999998</v>
      </c>
      <c r="P7702" s="9">
        <v>24.367000000000001</v>
      </c>
      <c r="Q7702" s="9">
        <v>13.577999999999999</v>
      </c>
      <c r="R7702" s="9">
        <v>7.0060000000000002</v>
      </c>
      <c r="S7702" s="9">
        <v>5.7649999999999997</v>
      </c>
      <c r="T7702" s="9">
        <v>6.6849999999999996</v>
      </c>
    </row>
    <row r="7703" spans="1:20" x14ac:dyDescent="0.35">
      <c r="A7703">
        <f t="shared" si="241"/>
        <v>7703</v>
      </c>
      <c r="B7703" s="3" t="s">
        <v>71</v>
      </c>
      <c r="C7703" s="3" t="s">
        <v>86</v>
      </c>
      <c r="D7703" s="3" t="s">
        <v>94</v>
      </c>
      <c r="E7703">
        <v>2021</v>
      </c>
      <c r="F7703" s="3" t="str">
        <f t="shared" si="240"/>
        <v>GQOutSKQ2021</v>
      </c>
      <c r="G7703" s="9">
        <v>7.7679999999999998</v>
      </c>
      <c r="H7703" s="9">
        <v>6.9880000000000004</v>
      </c>
      <c r="I7703" s="9">
        <v>8.17</v>
      </c>
      <c r="J7703" s="9">
        <v>9.1259999999999994</v>
      </c>
      <c r="K7703" s="9">
        <v>7.633</v>
      </c>
      <c r="L7703" s="9">
        <v>6.6360000000000001</v>
      </c>
      <c r="M7703" s="9">
        <v>5.9740000000000002</v>
      </c>
      <c r="N7703" s="9">
        <v>4.16</v>
      </c>
      <c r="O7703" s="9">
        <v>10.948</v>
      </c>
      <c r="P7703" s="9">
        <v>25.143999999999998</v>
      </c>
      <c r="Q7703" s="9">
        <v>15.04</v>
      </c>
      <c r="R7703" s="9">
        <v>9.4429999999999996</v>
      </c>
      <c r="S7703" s="9">
        <v>7.1050000000000004</v>
      </c>
      <c r="T7703" s="9">
        <v>8.7940000000000005</v>
      </c>
    </row>
    <row r="7704" spans="1:20" x14ac:dyDescent="0.35">
      <c r="A7704">
        <f t="shared" si="241"/>
        <v>7704</v>
      </c>
      <c r="B7704" s="3" t="s">
        <v>71</v>
      </c>
      <c r="C7704" s="3" t="s">
        <v>86</v>
      </c>
      <c r="D7704" s="3" t="s">
        <v>94</v>
      </c>
      <c r="E7704">
        <v>2022</v>
      </c>
      <c r="F7704" s="3" t="str">
        <f t="shared" si="240"/>
        <v>GQOutSKQ2022</v>
      </c>
      <c r="G7704" s="9">
        <v>7.1980000000000004</v>
      </c>
      <c r="H7704" s="9">
        <v>6.1619999999999999</v>
      </c>
      <c r="I7704" s="9">
        <v>8.1479999999999997</v>
      </c>
      <c r="J7704" s="9">
        <v>7.4119999999999999</v>
      </c>
      <c r="K7704" s="9">
        <v>11.804</v>
      </c>
      <c r="L7704" s="9">
        <v>10.144</v>
      </c>
      <c r="M7704" s="9">
        <v>8.6809999999999992</v>
      </c>
      <c r="N7704" s="9">
        <v>4.16</v>
      </c>
      <c r="O7704" s="9">
        <v>16.608000000000001</v>
      </c>
      <c r="P7704" s="9">
        <v>34.786999999999999</v>
      </c>
      <c r="Q7704" s="9">
        <v>27.722999999999999</v>
      </c>
      <c r="R7704" s="9">
        <v>11.512</v>
      </c>
      <c r="S7704" s="9">
        <v>9.1780000000000008</v>
      </c>
      <c r="T7704" s="9">
        <v>9.3450000000000006</v>
      </c>
    </row>
    <row r="7705" spans="1:20" x14ac:dyDescent="0.35">
      <c r="A7705">
        <f t="shared" si="241"/>
        <v>7705</v>
      </c>
      <c r="B7705" s="3" t="s">
        <v>71</v>
      </c>
      <c r="C7705" s="3" t="s">
        <v>86</v>
      </c>
      <c r="D7705" s="3" t="s">
        <v>94</v>
      </c>
      <c r="E7705">
        <v>2023</v>
      </c>
      <c r="F7705" s="3" t="str">
        <f t="shared" si="240"/>
        <v>GQOutSKQ2023</v>
      </c>
      <c r="G7705" s="9">
        <v>8.0830000000000002</v>
      </c>
      <c r="H7705" s="9">
        <v>6.7089999999999996</v>
      </c>
      <c r="I7705" s="9">
        <v>13.189</v>
      </c>
      <c r="J7705" s="9">
        <v>12.743</v>
      </c>
      <c r="K7705" s="9">
        <v>11.955</v>
      </c>
      <c r="L7705" s="9">
        <v>13.212</v>
      </c>
      <c r="M7705" s="9">
        <v>20.042000000000002</v>
      </c>
      <c r="N7705" s="9">
        <v>28.01</v>
      </c>
      <c r="O7705" s="9">
        <v>31.468</v>
      </c>
      <c r="P7705" s="9">
        <v>30.201000000000001</v>
      </c>
      <c r="Q7705" s="9">
        <v>28.655000000000001</v>
      </c>
      <c r="R7705" s="9">
        <v>11.427</v>
      </c>
      <c r="S7705" s="9">
        <v>7.6609999999999996</v>
      </c>
      <c r="T7705" s="9">
        <v>8.3610000000000007</v>
      </c>
    </row>
    <row r="7706" spans="1:20" x14ac:dyDescent="0.35">
      <c r="A7706">
        <f t="shared" si="241"/>
        <v>7706</v>
      </c>
      <c r="B7706" s="3" t="s">
        <v>71</v>
      </c>
      <c r="C7706" s="3" t="s">
        <v>86</v>
      </c>
      <c r="D7706" s="3" t="s">
        <v>94</v>
      </c>
      <c r="E7706">
        <v>2024</v>
      </c>
      <c r="F7706" s="3" t="str">
        <f t="shared" si="240"/>
        <v>GQOutSKQ2024</v>
      </c>
      <c r="G7706" s="9">
        <v>7.9749999999999996</v>
      </c>
      <c r="H7706" s="9">
        <v>6.6829999999999998</v>
      </c>
      <c r="I7706" s="9">
        <v>8.4459999999999997</v>
      </c>
      <c r="J7706" s="9">
        <v>7.8849999999999998</v>
      </c>
      <c r="K7706" s="9">
        <v>9.1349999999999998</v>
      </c>
      <c r="L7706" s="9">
        <v>6.8090000000000002</v>
      </c>
      <c r="M7706" s="9">
        <v>6.57</v>
      </c>
      <c r="N7706" s="9">
        <v>7.117</v>
      </c>
      <c r="O7706" s="9">
        <v>16.722999999999999</v>
      </c>
      <c r="P7706" s="9">
        <v>12.867000000000001</v>
      </c>
      <c r="Q7706" s="9">
        <v>7.07</v>
      </c>
      <c r="R7706" s="9">
        <v>4.282</v>
      </c>
      <c r="S7706" s="9">
        <v>4.0709999999999997</v>
      </c>
      <c r="T7706" s="9">
        <v>5.798</v>
      </c>
    </row>
    <row r="7707" spans="1:20" x14ac:dyDescent="0.35">
      <c r="A7707">
        <f t="shared" si="241"/>
        <v>7707</v>
      </c>
      <c r="B7707" s="3" t="s">
        <v>71</v>
      </c>
      <c r="C7707" s="3" t="s">
        <v>86</v>
      </c>
      <c r="D7707" s="3" t="s">
        <v>94</v>
      </c>
      <c r="E7707">
        <v>2025</v>
      </c>
      <c r="F7707" s="3" t="str">
        <f t="shared" si="240"/>
        <v>GQOutSKQ2025</v>
      </c>
      <c r="G7707" s="9">
        <v>8</v>
      </c>
      <c r="H7707" s="9">
        <v>6.4219999999999997</v>
      </c>
      <c r="I7707" s="9">
        <v>8.1929999999999996</v>
      </c>
      <c r="J7707" s="9">
        <v>11.135999999999999</v>
      </c>
      <c r="K7707" s="9">
        <v>14.233000000000001</v>
      </c>
      <c r="L7707" s="9">
        <v>9.0129999999999999</v>
      </c>
      <c r="M7707" s="9">
        <v>6.2480000000000002</v>
      </c>
      <c r="N7707" s="9">
        <v>8.9350000000000005</v>
      </c>
      <c r="O7707" s="9">
        <v>21.431999999999999</v>
      </c>
      <c r="P7707" s="9">
        <v>12.7</v>
      </c>
      <c r="Q7707" s="9">
        <v>9.1579999999999995</v>
      </c>
      <c r="R7707" s="9">
        <v>5.7889999999999997</v>
      </c>
      <c r="S7707" s="9">
        <v>4.92</v>
      </c>
      <c r="T7707" s="9">
        <v>7.0960000000000001</v>
      </c>
    </row>
    <row r="7708" spans="1:20" x14ac:dyDescent="0.35">
      <c r="A7708">
        <f t="shared" si="241"/>
        <v>7708</v>
      </c>
      <c r="B7708" s="3" t="s">
        <v>71</v>
      </c>
      <c r="C7708" s="3" t="s">
        <v>86</v>
      </c>
      <c r="D7708" s="3" t="s">
        <v>94</v>
      </c>
      <c r="E7708">
        <v>2026</v>
      </c>
      <c r="F7708" s="3" t="str">
        <f t="shared" si="240"/>
        <v>GQOutSKQ2026</v>
      </c>
      <c r="G7708" s="9">
        <v>7.492</v>
      </c>
      <c r="H7708" s="9">
        <v>6.577</v>
      </c>
      <c r="I7708" s="9">
        <v>8.1050000000000004</v>
      </c>
      <c r="J7708" s="9">
        <v>10.411</v>
      </c>
      <c r="K7708" s="9">
        <v>8.1620000000000008</v>
      </c>
      <c r="L7708" s="9">
        <v>9.2240000000000002</v>
      </c>
      <c r="M7708" s="9">
        <v>8.7490000000000006</v>
      </c>
      <c r="N7708" s="9">
        <v>8.3870000000000005</v>
      </c>
      <c r="O7708" s="9">
        <v>10.948</v>
      </c>
      <c r="P7708" s="9">
        <v>19.826000000000001</v>
      </c>
      <c r="Q7708" s="9">
        <v>19.591000000000001</v>
      </c>
      <c r="R7708" s="9">
        <v>10.084</v>
      </c>
      <c r="S7708" s="9">
        <v>6.54</v>
      </c>
      <c r="T7708" s="9">
        <v>7.3289999999999997</v>
      </c>
    </row>
    <row r="7709" spans="1:20" x14ac:dyDescent="0.35">
      <c r="A7709">
        <f t="shared" si="241"/>
        <v>7709</v>
      </c>
      <c r="B7709" s="3" t="s">
        <v>71</v>
      </c>
      <c r="C7709" s="3" t="s">
        <v>86</v>
      </c>
      <c r="D7709" s="3" t="s">
        <v>94</v>
      </c>
      <c r="E7709">
        <v>2027</v>
      </c>
      <c r="F7709" s="3" t="str">
        <f t="shared" si="240"/>
        <v>GQOutSKQ2027</v>
      </c>
      <c r="G7709" s="9">
        <v>7.5449999999999999</v>
      </c>
      <c r="H7709" s="9">
        <v>6.3659999999999997</v>
      </c>
      <c r="I7709" s="9">
        <v>8.5370000000000008</v>
      </c>
      <c r="J7709" s="9">
        <v>11.701000000000001</v>
      </c>
      <c r="K7709" s="9">
        <v>13.238</v>
      </c>
      <c r="L7709" s="9">
        <v>11.723000000000001</v>
      </c>
      <c r="M7709" s="9">
        <v>11.523999999999999</v>
      </c>
      <c r="N7709" s="9">
        <v>5.7640000000000002</v>
      </c>
      <c r="O7709" s="9">
        <v>14.303000000000001</v>
      </c>
      <c r="P7709" s="9">
        <v>34.865000000000002</v>
      </c>
      <c r="Q7709" s="9">
        <v>27.420999999999999</v>
      </c>
      <c r="R7709" s="9">
        <v>11.16</v>
      </c>
      <c r="S7709" s="9">
        <v>9.9309999999999992</v>
      </c>
      <c r="T7709" s="9">
        <v>9.0399999999999991</v>
      </c>
    </row>
    <row r="7710" spans="1:20" x14ac:dyDescent="0.35">
      <c r="A7710">
        <f t="shared" si="241"/>
        <v>7710</v>
      </c>
      <c r="B7710" s="3" t="s">
        <v>71</v>
      </c>
      <c r="C7710" s="3" t="s">
        <v>86</v>
      </c>
      <c r="D7710" s="3" t="s">
        <v>94</v>
      </c>
      <c r="E7710">
        <v>2028</v>
      </c>
      <c r="F7710" s="3" t="str">
        <f t="shared" si="240"/>
        <v>GQOutSKQ2028</v>
      </c>
      <c r="G7710" s="9">
        <v>7.4210000000000003</v>
      </c>
      <c r="H7710" s="9">
        <v>7.0359999999999996</v>
      </c>
      <c r="I7710" s="9">
        <v>8.3309999999999995</v>
      </c>
      <c r="J7710" s="9">
        <v>9.0289999999999999</v>
      </c>
      <c r="K7710" s="9">
        <v>9.4209999999999994</v>
      </c>
      <c r="L7710" s="9">
        <v>9.3539999999999992</v>
      </c>
      <c r="M7710" s="9">
        <v>7.1760000000000002</v>
      </c>
      <c r="N7710" s="9">
        <v>4.16</v>
      </c>
      <c r="O7710" s="9">
        <v>20.373999999999999</v>
      </c>
      <c r="P7710" s="9">
        <v>48.457999999999998</v>
      </c>
      <c r="Q7710" s="9">
        <v>31.550999999999998</v>
      </c>
      <c r="R7710" s="9">
        <v>11.922000000000001</v>
      </c>
      <c r="S7710" s="9">
        <v>9.4930000000000003</v>
      </c>
      <c r="T7710" s="9">
        <v>8.1059999999999999</v>
      </c>
    </row>
    <row r="7711" spans="1:20" x14ac:dyDescent="0.35">
      <c r="A7711">
        <f t="shared" si="241"/>
        <v>7711</v>
      </c>
      <c r="B7711" s="3" t="s">
        <v>71</v>
      </c>
      <c r="C7711" s="3" t="s">
        <v>86</v>
      </c>
      <c r="D7711" s="3" t="s">
        <v>94</v>
      </c>
      <c r="E7711">
        <v>2029</v>
      </c>
      <c r="F7711" s="3" t="str">
        <f t="shared" si="240"/>
        <v>GQOutSKQ2029</v>
      </c>
      <c r="G7711" s="9">
        <v>7.5519999999999996</v>
      </c>
      <c r="H7711" s="9">
        <v>6.2990000000000004</v>
      </c>
      <c r="I7711" s="9">
        <v>8.1240000000000006</v>
      </c>
      <c r="J7711" s="9">
        <v>7.3789999999999996</v>
      </c>
      <c r="K7711" s="9">
        <v>8.9979999999999993</v>
      </c>
      <c r="L7711" s="9">
        <v>11.558</v>
      </c>
      <c r="M7711" s="9">
        <v>10.766</v>
      </c>
      <c r="N7711" s="9">
        <v>8.3870000000000005</v>
      </c>
      <c r="O7711" s="9">
        <v>23.876999999999999</v>
      </c>
      <c r="P7711" s="9">
        <v>29.140999999999998</v>
      </c>
      <c r="Q7711" s="9">
        <v>13.305999999999999</v>
      </c>
      <c r="R7711" s="9">
        <v>7.0410000000000004</v>
      </c>
      <c r="S7711" s="9">
        <v>4.9329999999999998</v>
      </c>
      <c r="T7711" s="9">
        <v>5.9249999999999998</v>
      </c>
    </row>
    <row r="7712" spans="1:20" x14ac:dyDescent="0.35">
      <c r="A7712">
        <f t="shared" si="241"/>
        <v>7712</v>
      </c>
      <c r="B7712" s="3" t="s">
        <v>71</v>
      </c>
      <c r="C7712" s="3" t="s">
        <v>86</v>
      </c>
      <c r="D7712" s="3" t="s">
        <v>31</v>
      </c>
      <c r="E7712">
        <v>2020</v>
      </c>
      <c r="F7712" s="3" t="str">
        <f t="shared" si="240"/>
        <v>GQOutTHOM F2020</v>
      </c>
      <c r="G7712" s="9">
        <v>11.13</v>
      </c>
      <c r="H7712" s="9">
        <v>12.247999999999999</v>
      </c>
      <c r="I7712" s="9">
        <v>11.368</v>
      </c>
      <c r="J7712" s="9">
        <v>10.821</v>
      </c>
      <c r="K7712" s="9">
        <v>13.194000000000001</v>
      </c>
      <c r="L7712" s="9">
        <v>14.683</v>
      </c>
      <c r="M7712" s="9">
        <v>13.672000000000001</v>
      </c>
      <c r="N7712" s="9">
        <v>16.888999999999999</v>
      </c>
      <c r="O7712" s="9">
        <v>60.896999999999998</v>
      </c>
      <c r="P7712" s="9">
        <v>47.194000000000003</v>
      </c>
      <c r="Q7712" s="9">
        <v>19.800999999999998</v>
      </c>
      <c r="R7712" s="9">
        <v>9.3170000000000002</v>
      </c>
      <c r="S7712" s="9">
        <v>9.3469999999999995</v>
      </c>
      <c r="T7712" s="9">
        <v>9.7469999999999999</v>
      </c>
    </row>
    <row r="7713" spans="1:20" x14ac:dyDescent="0.35">
      <c r="A7713">
        <f t="shared" si="241"/>
        <v>7713</v>
      </c>
      <c r="B7713" s="3" t="s">
        <v>71</v>
      </c>
      <c r="C7713" s="3" t="s">
        <v>86</v>
      </c>
      <c r="D7713" s="3" t="s">
        <v>31</v>
      </c>
      <c r="E7713">
        <v>2021</v>
      </c>
      <c r="F7713" s="3" t="str">
        <f t="shared" si="240"/>
        <v>GQOutTHOM F2021</v>
      </c>
      <c r="G7713" s="9">
        <v>12.476000000000001</v>
      </c>
      <c r="H7713" s="9">
        <v>11.528</v>
      </c>
      <c r="I7713" s="9">
        <v>11.382999999999999</v>
      </c>
      <c r="J7713" s="9">
        <v>12.394</v>
      </c>
      <c r="K7713" s="9">
        <v>10.734</v>
      </c>
      <c r="L7713" s="9">
        <v>10.567</v>
      </c>
      <c r="M7713" s="9">
        <v>8.9149999999999991</v>
      </c>
      <c r="N7713" s="9">
        <v>12.239000000000001</v>
      </c>
      <c r="O7713" s="9">
        <v>27.956</v>
      </c>
      <c r="P7713" s="9">
        <v>35.667999999999999</v>
      </c>
      <c r="Q7713" s="9">
        <v>17.670999999999999</v>
      </c>
      <c r="R7713" s="9">
        <v>11.404999999999999</v>
      </c>
      <c r="S7713" s="9">
        <v>8.0960000000000001</v>
      </c>
      <c r="T7713" s="9">
        <v>11.416</v>
      </c>
    </row>
    <row r="7714" spans="1:20" x14ac:dyDescent="0.35">
      <c r="A7714">
        <f t="shared" si="241"/>
        <v>7714</v>
      </c>
      <c r="B7714" s="3" t="s">
        <v>71</v>
      </c>
      <c r="C7714" s="3" t="s">
        <v>86</v>
      </c>
      <c r="D7714" s="3" t="s">
        <v>31</v>
      </c>
      <c r="E7714">
        <v>2022</v>
      </c>
      <c r="F7714" s="3" t="str">
        <f t="shared" si="240"/>
        <v>GQOutTHOM F2022</v>
      </c>
      <c r="G7714" s="9">
        <v>10.223000000000001</v>
      </c>
      <c r="H7714" s="9">
        <v>8.8859999999999992</v>
      </c>
      <c r="I7714" s="9">
        <v>11.282999999999999</v>
      </c>
      <c r="J7714" s="9">
        <v>10.11</v>
      </c>
      <c r="K7714" s="9">
        <v>14.944000000000001</v>
      </c>
      <c r="L7714" s="9">
        <v>14.135999999999999</v>
      </c>
      <c r="M7714" s="9">
        <v>16.573</v>
      </c>
      <c r="N7714" s="9">
        <v>10.967000000000001</v>
      </c>
      <c r="O7714" s="9">
        <v>55.316000000000003</v>
      </c>
      <c r="P7714" s="9">
        <v>84.063999999999993</v>
      </c>
      <c r="Q7714" s="9">
        <v>45.743000000000002</v>
      </c>
      <c r="R7714" s="9">
        <v>18.509</v>
      </c>
      <c r="S7714" s="9">
        <v>13.851000000000001</v>
      </c>
      <c r="T7714" s="9">
        <v>14.227</v>
      </c>
    </row>
    <row r="7715" spans="1:20" x14ac:dyDescent="0.35">
      <c r="A7715">
        <f t="shared" si="241"/>
        <v>7715</v>
      </c>
      <c r="B7715" s="3" t="s">
        <v>71</v>
      </c>
      <c r="C7715" s="3" t="s">
        <v>86</v>
      </c>
      <c r="D7715" s="3" t="s">
        <v>31</v>
      </c>
      <c r="E7715">
        <v>2023</v>
      </c>
      <c r="F7715" s="3" t="str">
        <f t="shared" si="240"/>
        <v>GQOutTHOM F2023</v>
      </c>
      <c r="G7715" s="9">
        <v>13.206</v>
      </c>
      <c r="H7715" s="9">
        <v>10.333</v>
      </c>
      <c r="I7715" s="9">
        <v>23.597999999999999</v>
      </c>
      <c r="J7715" s="9">
        <v>19.733000000000001</v>
      </c>
      <c r="K7715" s="9">
        <v>20.972999999999999</v>
      </c>
      <c r="L7715" s="9">
        <v>23.532</v>
      </c>
      <c r="M7715" s="9">
        <v>40.956000000000003</v>
      </c>
      <c r="N7715" s="9">
        <v>51.145000000000003</v>
      </c>
      <c r="O7715" s="9">
        <v>70.084000000000003</v>
      </c>
      <c r="P7715" s="9">
        <v>66.992000000000004</v>
      </c>
      <c r="Q7715" s="9">
        <v>43.188000000000002</v>
      </c>
      <c r="R7715" s="9">
        <v>16.573</v>
      </c>
      <c r="S7715" s="9">
        <v>10.077999999999999</v>
      </c>
      <c r="T7715" s="9">
        <v>12.696999999999999</v>
      </c>
    </row>
    <row r="7716" spans="1:20" x14ac:dyDescent="0.35">
      <c r="A7716">
        <f t="shared" si="241"/>
        <v>7716</v>
      </c>
      <c r="B7716" s="3" t="s">
        <v>71</v>
      </c>
      <c r="C7716" s="3" t="s">
        <v>86</v>
      </c>
      <c r="D7716" s="3" t="s">
        <v>31</v>
      </c>
      <c r="E7716">
        <v>2024</v>
      </c>
      <c r="F7716" s="3" t="str">
        <f t="shared" si="240"/>
        <v>GQOutTHOM F2024</v>
      </c>
      <c r="G7716" s="9">
        <v>13.509</v>
      </c>
      <c r="H7716" s="9">
        <v>11.28</v>
      </c>
      <c r="I7716" s="9">
        <v>12.467000000000001</v>
      </c>
      <c r="J7716" s="9">
        <v>12.462999999999999</v>
      </c>
      <c r="K7716" s="9">
        <v>12.933999999999999</v>
      </c>
      <c r="L7716" s="9">
        <v>12.324999999999999</v>
      </c>
      <c r="M7716" s="9">
        <v>14.831</v>
      </c>
      <c r="N7716" s="9">
        <v>25.741</v>
      </c>
      <c r="O7716" s="9">
        <v>37.415999999999997</v>
      </c>
      <c r="P7716" s="9">
        <v>29.122</v>
      </c>
      <c r="Q7716" s="9">
        <v>10.304</v>
      </c>
      <c r="R7716" s="9">
        <v>5.8789999999999996</v>
      </c>
      <c r="S7716" s="9">
        <v>5.4139999999999997</v>
      </c>
      <c r="T7716" s="9">
        <v>8.0570000000000004</v>
      </c>
    </row>
    <row r="7717" spans="1:20" x14ac:dyDescent="0.35">
      <c r="A7717">
        <f t="shared" si="241"/>
        <v>7717</v>
      </c>
      <c r="B7717" s="3" t="s">
        <v>71</v>
      </c>
      <c r="C7717" s="3" t="s">
        <v>86</v>
      </c>
      <c r="D7717" s="3" t="s">
        <v>31</v>
      </c>
      <c r="E7717">
        <v>2025</v>
      </c>
      <c r="F7717" s="3" t="str">
        <f t="shared" si="240"/>
        <v>GQOutTHOM F2025</v>
      </c>
      <c r="G7717" s="9">
        <v>13.82</v>
      </c>
      <c r="H7717" s="9">
        <v>10.519</v>
      </c>
      <c r="I7717" s="9">
        <v>11.701000000000001</v>
      </c>
      <c r="J7717" s="9">
        <v>15.170999999999999</v>
      </c>
      <c r="K7717" s="9">
        <v>21.181000000000001</v>
      </c>
      <c r="L7717" s="9">
        <v>15.577</v>
      </c>
      <c r="M7717" s="9">
        <v>11.523</v>
      </c>
      <c r="N7717" s="9">
        <v>24.292999999999999</v>
      </c>
      <c r="O7717" s="9">
        <v>47.738</v>
      </c>
      <c r="P7717" s="9">
        <v>30.817</v>
      </c>
      <c r="Q7717" s="9">
        <v>14.454000000000001</v>
      </c>
      <c r="R7717" s="9">
        <v>8.1630000000000003</v>
      </c>
      <c r="S7717" s="9">
        <v>6.0869999999999997</v>
      </c>
      <c r="T7717" s="9">
        <v>11.279</v>
      </c>
    </row>
    <row r="7718" spans="1:20" x14ac:dyDescent="0.35">
      <c r="A7718">
        <f t="shared" si="241"/>
        <v>7718</v>
      </c>
      <c r="B7718" s="3" t="s">
        <v>71</v>
      </c>
      <c r="C7718" s="3" t="s">
        <v>86</v>
      </c>
      <c r="D7718" s="3" t="s">
        <v>31</v>
      </c>
      <c r="E7718">
        <v>2026</v>
      </c>
      <c r="F7718" s="3" t="str">
        <f t="shared" si="240"/>
        <v>GQOutTHOM F2026</v>
      </c>
      <c r="G7718" s="9">
        <v>11.789</v>
      </c>
      <c r="H7718" s="9">
        <v>10.521000000000001</v>
      </c>
      <c r="I7718" s="9">
        <v>11.118</v>
      </c>
      <c r="J7718" s="9">
        <v>13.731999999999999</v>
      </c>
      <c r="K7718" s="9">
        <v>11.939</v>
      </c>
      <c r="L7718" s="9">
        <v>14.096</v>
      </c>
      <c r="M7718" s="9">
        <v>15.564</v>
      </c>
      <c r="N7718" s="9">
        <v>16.132999999999999</v>
      </c>
      <c r="O7718" s="9">
        <v>23.361000000000001</v>
      </c>
      <c r="P7718" s="9">
        <v>51.445999999999998</v>
      </c>
      <c r="Q7718" s="9">
        <v>30.763999999999999</v>
      </c>
      <c r="R7718" s="9">
        <v>13.896000000000001</v>
      </c>
      <c r="S7718" s="9">
        <v>10.055</v>
      </c>
      <c r="T7718" s="9">
        <v>11.76</v>
      </c>
    </row>
    <row r="7719" spans="1:20" x14ac:dyDescent="0.35">
      <c r="A7719">
        <f t="shared" si="241"/>
        <v>7719</v>
      </c>
      <c r="B7719" s="3" t="s">
        <v>71</v>
      </c>
      <c r="C7719" s="3" t="s">
        <v>86</v>
      </c>
      <c r="D7719" s="3" t="s">
        <v>31</v>
      </c>
      <c r="E7719">
        <v>2027</v>
      </c>
      <c r="F7719" s="3" t="str">
        <f t="shared" si="240"/>
        <v>GQOutTHOM F2027</v>
      </c>
      <c r="G7719" s="9">
        <v>11.833</v>
      </c>
      <c r="H7719" s="9">
        <v>9.9369999999999994</v>
      </c>
      <c r="I7719" s="9">
        <v>13.51</v>
      </c>
      <c r="J7719" s="9">
        <v>15.313000000000001</v>
      </c>
      <c r="K7719" s="9">
        <v>17.321000000000002</v>
      </c>
      <c r="L7719" s="9">
        <v>17.492000000000001</v>
      </c>
      <c r="M7719" s="9">
        <v>23.962</v>
      </c>
      <c r="N7719" s="9">
        <v>16.622</v>
      </c>
      <c r="O7719" s="9">
        <v>48.954000000000001</v>
      </c>
      <c r="P7719" s="9">
        <v>73.441000000000003</v>
      </c>
      <c r="Q7719" s="9">
        <v>45.276000000000003</v>
      </c>
      <c r="R7719" s="9">
        <v>16.236999999999998</v>
      </c>
      <c r="S7719" s="9">
        <v>14.824</v>
      </c>
      <c r="T7719" s="9">
        <v>14.429</v>
      </c>
    </row>
    <row r="7720" spans="1:20" x14ac:dyDescent="0.35">
      <c r="A7720">
        <f t="shared" si="241"/>
        <v>7720</v>
      </c>
      <c r="B7720" s="3" t="s">
        <v>71</v>
      </c>
      <c r="C7720" s="3" t="s">
        <v>86</v>
      </c>
      <c r="D7720" s="3" t="s">
        <v>31</v>
      </c>
      <c r="E7720">
        <v>2028</v>
      </c>
      <c r="F7720" s="3" t="str">
        <f t="shared" si="240"/>
        <v>GQOutTHOM F2028</v>
      </c>
      <c r="G7720" s="9">
        <v>11.244999999999999</v>
      </c>
      <c r="H7720" s="9">
        <v>12.423</v>
      </c>
      <c r="I7720" s="9">
        <v>11.866</v>
      </c>
      <c r="J7720" s="9">
        <v>12.69</v>
      </c>
      <c r="K7720" s="9">
        <v>14.403</v>
      </c>
      <c r="L7720" s="9">
        <v>14.571999999999999</v>
      </c>
      <c r="M7720" s="9">
        <v>7.8929999999999998</v>
      </c>
      <c r="N7720" s="9">
        <v>15.260999999999999</v>
      </c>
      <c r="O7720" s="9">
        <v>54.79</v>
      </c>
      <c r="P7720" s="9">
        <v>85.378</v>
      </c>
      <c r="Q7720" s="9">
        <v>47.561</v>
      </c>
      <c r="R7720" s="9">
        <v>16.760999999999999</v>
      </c>
      <c r="S7720" s="9">
        <v>13.792999999999999</v>
      </c>
      <c r="T7720" s="9">
        <v>11.462</v>
      </c>
    </row>
    <row r="7721" spans="1:20" x14ac:dyDescent="0.35">
      <c r="A7721">
        <f t="shared" si="241"/>
        <v>7721</v>
      </c>
      <c r="B7721" s="3" t="s">
        <v>71</v>
      </c>
      <c r="C7721" s="3" t="s">
        <v>86</v>
      </c>
      <c r="D7721" s="3" t="s">
        <v>31</v>
      </c>
      <c r="E7721">
        <v>2029</v>
      </c>
      <c r="F7721" s="3" t="str">
        <f t="shared" si="240"/>
        <v>GQOutTHOM F2029</v>
      </c>
      <c r="G7721" s="9">
        <v>11.696</v>
      </c>
      <c r="H7721" s="9">
        <v>9.3539999999999992</v>
      </c>
      <c r="I7721" s="9">
        <v>11.032999999999999</v>
      </c>
      <c r="J7721" s="9">
        <v>9.9730000000000008</v>
      </c>
      <c r="K7721" s="9">
        <v>12.513</v>
      </c>
      <c r="L7721" s="9">
        <v>17.568999999999999</v>
      </c>
      <c r="M7721" s="9">
        <v>18.488</v>
      </c>
      <c r="N7721" s="9">
        <v>24.155999999999999</v>
      </c>
      <c r="O7721" s="9">
        <v>61.88</v>
      </c>
      <c r="P7721" s="9">
        <v>58.503999999999998</v>
      </c>
      <c r="Q7721" s="9">
        <v>21.18</v>
      </c>
      <c r="R7721" s="9">
        <v>11.738</v>
      </c>
      <c r="S7721" s="9">
        <v>6.1189999999999998</v>
      </c>
      <c r="T7721" s="9">
        <v>9.1630000000000003</v>
      </c>
    </row>
    <row r="7722" spans="1:20" x14ac:dyDescent="0.35">
      <c r="A7722">
        <f t="shared" si="241"/>
        <v>7722</v>
      </c>
      <c r="B7722" s="3" t="s">
        <v>71</v>
      </c>
      <c r="C7722" s="3" t="s">
        <v>86</v>
      </c>
      <c r="D7722" s="3" t="s">
        <v>32</v>
      </c>
      <c r="E7722">
        <v>2020</v>
      </c>
      <c r="F7722" s="3" t="str">
        <f t="shared" si="240"/>
        <v>GQOutNOXON2020</v>
      </c>
      <c r="G7722" s="9">
        <v>10.516999999999999</v>
      </c>
      <c r="H7722" s="9">
        <v>12.135</v>
      </c>
      <c r="I7722" s="9">
        <v>10.736000000000001</v>
      </c>
      <c r="J7722" s="9">
        <v>10.234999999999999</v>
      </c>
      <c r="K7722" s="9">
        <v>13.173999999999999</v>
      </c>
      <c r="L7722" s="9">
        <v>14.266999999999999</v>
      </c>
      <c r="M7722" s="9">
        <v>13.259</v>
      </c>
      <c r="N7722" s="9">
        <v>15.842000000000001</v>
      </c>
      <c r="O7722" s="9">
        <v>61.100999999999999</v>
      </c>
      <c r="P7722" s="9">
        <v>47.021000000000001</v>
      </c>
      <c r="Q7722" s="9">
        <v>19.779</v>
      </c>
      <c r="R7722" s="9">
        <v>8.9819999999999993</v>
      </c>
      <c r="S7722" s="9">
        <v>8.7949999999999999</v>
      </c>
      <c r="T7722" s="9">
        <v>9.1519999999999992</v>
      </c>
    </row>
    <row r="7723" spans="1:20" x14ac:dyDescent="0.35">
      <c r="A7723">
        <f t="shared" si="241"/>
        <v>7723</v>
      </c>
      <c r="B7723" s="3" t="s">
        <v>71</v>
      </c>
      <c r="C7723" s="3" t="s">
        <v>86</v>
      </c>
      <c r="D7723" s="3" t="s">
        <v>32</v>
      </c>
      <c r="E7723">
        <v>2021</v>
      </c>
      <c r="F7723" s="3" t="str">
        <f t="shared" si="240"/>
        <v>GQOutNOXON2021</v>
      </c>
      <c r="G7723" s="9">
        <v>12.147</v>
      </c>
      <c r="H7723" s="9">
        <v>11.451000000000001</v>
      </c>
      <c r="I7723" s="9">
        <v>10.843999999999999</v>
      </c>
      <c r="J7723" s="9">
        <v>11.914</v>
      </c>
      <c r="K7723" s="9">
        <v>10.653</v>
      </c>
      <c r="L7723" s="9">
        <v>10.195</v>
      </c>
      <c r="M7723" s="9">
        <v>8.516</v>
      </c>
      <c r="N7723" s="9">
        <v>11.412000000000001</v>
      </c>
      <c r="O7723" s="9">
        <v>28.146999999999998</v>
      </c>
      <c r="P7723" s="9">
        <v>35.822000000000003</v>
      </c>
      <c r="Q7723" s="9">
        <v>17.771999999999998</v>
      </c>
      <c r="R7723" s="9">
        <v>11.113</v>
      </c>
      <c r="S7723" s="9">
        <v>7.734</v>
      </c>
      <c r="T7723" s="9">
        <v>10.997999999999999</v>
      </c>
    </row>
    <row r="7724" spans="1:20" x14ac:dyDescent="0.35">
      <c r="A7724">
        <f t="shared" si="241"/>
        <v>7724</v>
      </c>
      <c r="B7724" s="3" t="s">
        <v>71</v>
      </c>
      <c r="C7724" s="3" t="s">
        <v>86</v>
      </c>
      <c r="D7724" s="3" t="s">
        <v>32</v>
      </c>
      <c r="E7724">
        <v>2022</v>
      </c>
      <c r="F7724" s="3" t="str">
        <f t="shared" si="240"/>
        <v>GQOutNOXON2022</v>
      </c>
      <c r="G7724" s="9">
        <v>9.6639999999999997</v>
      </c>
      <c r="H7724" s="9">
        <v>8.4280000000000008</v>
      </c>
      <c r="I7724" s="9">
        <v>10.734</v>
      </c>
      <c r="J7724" s="9">
        <v>9.3889999999999993</v>
      </c>
      <c r="K7724" s="9">
        <v>14.826000000000001</v>
      </c>
      <c r="L7724" s="9">
        <v>13.593</v>
      </c>
      <c r="M7724" s="9">
        <v>16.533000000000001</v>
      </c>
      <c r="N7724" s="9">
        <v>9.5830000000000002</v>
      </c>
      <c r="O7724" s="9">
        <v>54.58</v>
      </c>
      <c r="P7724" s="9">
        <v>83.900999999999996</v>
      </c>
      <c r="Q7724" s="9">
        <v>45.353000000000002</v>
      </c>
      <c r="R7724" s="9">
        <v>18.245999999999999</v>
      </c>
      <c r="S7724" s="9">
        <v>13.488</v>
      </c>
      <c r="T7724" s="9">
        <v>13.766999999999999</v>
      </c>
    </row>
    <row r="7725" spans="1:20" x14ac:dyDescent="0.35">
      <c r="A7725">
        <f t="shared" si="241"/>
        <v>7725</v>
      </c>
      <c r="B7725" s="3" t="s">
        <v>71</v>
      </c>
      <c r="C7725" s="3" t="s">
        <v>86</v>
      </c>
      <c r="D7725" s="3" t="s">
        <v>32</v>
      </c>
      <c r="E7725">
        <v>2023</v>
      </c>
      <c r="F7725" s="3" t="str">
        <f t="shared" si="240"/>
        <v>GQOutNOXON2023</v>
      </c>
      <c r="G7725" s="9">
        <v>12.759</v>
      </c>
      <c r="H7725" s="9">
        <v>9.8819999999999997</v>
      </c>
      <c r="I7725" s="9">
        <v>23.620999999999999</v>
      </c>
      <c r="J7725" s="9">
        <v>19.643999999999998</v>
      </c>
      <c r="K7725" s="9">
        <v>21.081</v>
      </c>
      <c r="L7725" s="9">
        <v>24.245000000000001</v>
      </c>
      <c r="M7725" s="9">
        <v>42.000999999999998</v>
      </c>
      <c r="N7725" s="9">
        <v>50.933</v>
      </c>
      <c r="O7725" s="9">
        <v>69.558000000000007</v>
      </c>
      <c r="P7725" s="9">
        <v>64.738</v>
      </c>
      <c r="Q7725" s="9">
        <v>41.991999999999997</v>
      </c>
      <c r="R7725" s="9">
        <v>16.29</v>
      </c>
      <c r="S7725" s="9">
        <v>9.5939999999999994</v>
      </c>
      <c r="T7725" s="9">
        <v>12.074</v>
      </c>
    </row>
    <row r="7726" spans="1:20" x14ac:dyDescent="0.35">
      <c r="A7726">
        <f t="shared" si="241"/>
        <v>7726</v>
      </c>
      <c r="B7726" s="3" t="s">
        <v>71</v>
      </c>
      <c r="C7726" s="3" t="s">
        <v>86</v>
      </c>
      <c r="D7726" s="3" t="s">
        <v>32</v>
      </c>
      <c r="E7726">
        <v>2024</v>
      </c>
      <c r="F7726" s="3" t="str">
        <f t="shared" si="240"/>
        <v>GQOutNOXON2024</v>
      </c>
      <c r="G7726" s="9">
        <v>13.260999999999999</v>
      </c>
      <c r="H7726" s="9">
        <v>11.106999999999999</v>
      </c>
      <c r="I7726" s="9">
        <v>12.081</v>
      </c>
      <c r="J7726" s="9">
        <v>12.224</v>
      </c>
      <c r="K7726" s="9">
        <v>12.956</v>
      </c>
      <c r="L7726" s="9">
        <v>12.304</v>
      </c>
      <c r="M7726" s="9">
        <v>15.173999999999999</v>
      </c>
      <c r="N7726" s="9">
        <v>25.597999999999999</v>
      </c>
      <c r="O7726" s="9">
        <v>37.521999999999998</v>
      </c>
      <c r="P7726" s="9">
        <v>29.416</v>
      </c>
      <c r="Q7726" s="9">
        <v>10.215</v>
      </c>
      <c r="R7726" s="9">
        <v>5.4009999999999998</v>
      </c>
      <c r="S7726" s="9">
        <v>4.9180000000000001</v>
      </c>
      <c r="T7726" s="9">
        <v>7.343</v>
      </c>
    </row>
    <row r="7727" spans="1:20" x14ac:dyDescent="0.35">
      <c r="A7727">
        <f t="shared" si="241"/>
        <v>7727</v>
      </c>
      <c r="B7727" s="3" t="s">
        <v>71</v>
      </c>
      <c r="C7727" s="3" t="s">
        <v>86</v>
      </c>
      <c r="D7727" s="3" t="s">
        <v>32</v>
      </c>
      <c r="E7727">
        <v>2025</v>
      </c>
      <c r="F7727" s="3" t="str">
        <f t="shared" si="240"/>
        <v>GQOutNOXON2025</v>
      </c>
      <c r="G7727" s="9">
        <v>13.673999999999999</v>
      </c>
      <c r="H7727" s="9">
        <v>10.305</v>
      </c>
      <c r="I7727" s="9">
        <v>11.186999999999999</v>
      </c>
      <c r="J7727" s="9">
        <v>14.814</v>
      </c>
      <c r="K7727" s="9">
        <v>21.649000000000001</v>
      </c>
      <c r="L7727" s="9">
        <v>15.721</v>
      </c>
      <c r="M7727" s="9">
        <v>11.477</v>
      </c>
      <c r="N7727" s="9">
        <v>24.251000000000001</v>
      </c>
      <c r="O7727" s="9">
        <v>48.000999999999998</v>
      </c>
      <c r="P7727" s="9">
        <v>30.968</v>
      </c>
      <c r="Q7727" s="9">
        <v>14.567</v>
      </c>
      <c r="R7727" s="9">
        <v>7.7350000000000003</v>
      </c>
      <c r="S7727" s="9">
        <v>5.6050000000000004</v>
      </c>
      <c r="T7727" s="9">
        <v>10.976000000000001</v>
      </c>
    </row>
    <row r="7728" spans="1:20" x14ac:dyDescent="0.35">
      <c r="A7728">
        <f t="shared" si="241"/>
        <v>7728</v>
      </c>
      <c r="B7728" s="3" t="s">
        <v>71</v>
      </c>
      <c r="C7728" s="3" t="s">
        <v>86</v>
      </c>
      <c r="D7728" s="3" t="s">
        <v>32</v>
      </c>
      <c r="E7728">
        <v>2026</v>
      </c>
      <c r="F7728" s="3" t="str">
        <f t="shared" si="240"/>
        <v>GQOutNOXON2026</v>
      </c>
      <c r="G7728" s="9">
        <v>11.436999999999999</v>
      </c>
      <c r="H7728" s="9">
        <v>10.41</v>
      </c>
      <c r="I7728" s="9">
        <v>10.651999999999999</v>
      </c>
      <c r="J7728" s="9">
        <v>13.221</v>
      </c>
      <c r="K7728" s="9">
        <v>11.906000000000001</v>
      </c>
      <c r="L7728" s="9">
        <v>13.901999999999999</v>
      </c>
      <c r="M7728" s="9">
        <v>15.513</v>
      </c>
      <c r="N7728" s="9">
        <v>15.505000000000001</v>
      </c>
      <c r="O7728" s="9">
        <v>23.817</v>
      </c>
      <c r="P7728" s="9">
        <v>51.886000000000003</v>
      </c>
      <c r="Q7728" s="9">
        <v>30.852</v>
      </c>
      <c r="R7728" s="9">
        <v>13.685</v>
      </c>
      <c r="S7728" s="9">
        <v>9.7739999999999991</v>
      </c>
      <c r="T7728" s="9">
        <v>11.313000000000001</v>
      </c>
    </row>
    <row r="7729" spans="1:20" x14ac:dyDescent="0.35">
      <c r="A7729">
        <f t="shared" si="241"/>
        <v>7729</v>
      </c>
      <c r="B7729" s="3" t="s">
        <v>71</v>
      </c>
      <c r="C7729" s="3" t="s">
        <v>86</v>
      </c>
      <c r="D7729" s="3" t="s">
        <v>32</v>
      </c>
      <c r="E7729">
        <v>2027</v>
      </c>
      <c r="F7729" s="3" t="str">
        <f t="shared" si="240"/>
        <v>GQOutNOXON2027</v>
      </c>
      <c r="G7729" s="9">
        <v>11.436999999999999</v>
      </c>
      <c r="H7729" s="9">
        <v>9.4580000000000002</v>
      </c>
      <c r="I7729" s="9">
        <v>13.071</v>
      </c>
      <c r="J7729" s="9">
        <v>14.74</v>
      </c>
      <c r="K7729" s="9">
        <v>17.28</v>
      </c>
      <c r="L7729" s="9">
        <v>17.271000000000001</v>
      </c>
      <c r="M7729" s="9">
        <v>24.213000000000001</v>
      </c>
      <c r="N7729" s="9">
        <v>16.03</v>
      </c>
      <c r="O7729" s="9">
        <v>49.537999999999997</v>
      </c>
      <c r="P7729" s="9">
        <v>72.644000000000005</v>
      </c>
      <c r="Q7729" s="9">
        <v>45.005000000000003</v>
      </c>
      <c r="R7729" s="9">
        <v>16.079000000000001</v>
      </c>
      <c r="S7729" s="9">
        <v>14.551</v>
      </c>
      <c r="T7729" s="9">
        <v>13.936</v>
      </c>
    </row>
    <row r="7730" spans="1:20" x14ac:dyDescent="0.35">
      <c r="A7730">
        <f t="shared" si="241"/>
        <v>7730</v>
      </c>
      <c r="B7730" s="3" t="s">
        <v>71</v>
      </c>
      <c r="C7730" s="3" t="s">
        <v>86</v>
      </c>
      <c r="D7730" s="3" t="s">
        <v>32</v>
      </c>
      <c r="E7730">
        <v>2028</v>
      </c>
      <c r="F7730" s="3" t="str">
        <f t="shared" si="240"/>
        <v>GQOutNOXON2028</v>
      </c>
      <c r="G7730" s="9">
        <v>10.635</v>
      </c>
      <c r="H7730" s="9">
        <v>12.35</v>
      </c>
      <c r="I7730" s="9">
        <v>11.375</v>
      </c>
      <c r="J7730" s="9">
        <v>12.198</v>
      </c>
      <c r="K7730" s="9">
        <v>14.603</v>
      </c>
      <c r="L7730" s="9">
        <v>14.396000000000001</v>
      </c>
      <c r="M7730" s="9">
        <v>6.9569999999999999</v>
      </c>
      <c r="N7730" s="9">
        <v>14.016</v>
      </c>
      <c r="O7730" s="9">
        <v>55.1</v>
      </c>
      <c r="P7730" s="9">
        <v>85.421999999999997</v>
      </c>
      <c r="Q7730" s="9">
        <v>47.433999999999997</v>
      </c>
      <c r="R7730" s="9">
        <v>16.611000000000001</v>
      </c>
      <c r="S7730" s="9">
        <v>13.61</v>
      </c>
      <c r="T7730" s="9">
        <v>10.97</v>
      </c>
    </row>
    <row r="7731" spans="1:20" x14ac:dyDescent="0.35">
      <c r="A7731">
        <f t="shared" si="241"/>
        <v>7731</v>
      </c>
      <c r="B7731" s="3" t="s">
        <v>71</v>
      </c>
      <c r="C7731" s="3" t="s">
        <v>86</v>
      </c>
      <c r="D7731" s="3" t="s">
        <v>32</v>
      </c>
      <c r="E7731">
        <v>2029</v>
      </c>
      <c r="F7731" s="3" t="str">
        <f t="shared" si="240"/>
        <v>GQOutNOXON2029</v>
      </c>
      <c r="G7731" s="9">
        <v>11.17</v>
      </c>
      <c r="H7731" s="9">
        <v>8.8620000000000001</v>
      </c>
      <c r="I7731" s="9">
        <v>10.409000000000001</v>
      </c>
      <c r="J7731" s="9">
        <v>9.3130000000000006</v>
      </c>
      <c r="K7731" s="9">
        <v>12.509</v>
      </c>
      <c r="L7731" s="9">
        <v>17.190999999999999</v>
      </c>
      <c r="M7731" s="9">
        <v>18.603999999999999</v>
      </c>
      <c r="N7731" s="9">
        <v>23.908999999999999</v>
      </c>
      <c r="O7731" s="9">
        <v>60.847000000000001</v>
      </c>
      <c r="P7731" s="9">
        <v>58.07</v>
      </c>
      <c r="Q7731" s="9">
        <v>21.123000000000001</v>
      </c>
      <c r="R7731" s="9">
        <v>11.423999999999999</v>
      </c>
      <c r="S7731" s="9">
        <v>5.68</v>
      </c>
      <c r="T7731" s="9">
        <v>8.5020000000000007</v>
      </c>
    </row>
    <row r="7732" spans="1:20" x14ac:dyDescent="0.35">
      <c r="A7732">
        <f t="shared" si="241"/>
        <v>7732</v>
      </c>
      <c r="B7732" s="3" t="s">
        <v>71</v>
      </c>
      <c r="C7732" s="3" t="s">
        <v>86</v>
      </c>
      <c r="D7732" s="3" t="s">
        <v>33</v>
      </c>
      <c r="E7732">
        <v>2020</v>
      </c>
      <c r="F7732" s="3" t="str">
        <f t="shared" si="240"/>
        <v>GQOutCAB G2020</v>
      </c>
      <c r="G7732" s="9">
        <v>11.108000000000001</v>
      </c>
      <c r="H7732" s="9">
        <v>13.081</v>
      </c>
      <c r="I7732" s="9">
        <v>11.353</v>
      </c>
      <c r="J7732" s="9">
        <v>10.92</v>
      </c>
      <c r="K7732" s="9">
        <v>13.936</v>
      </c>
      <c r="L7732" s="9">
        <v>15.057</v>
      </c>
      <c r="M7732" s="9">
        <v>14.792999999999999</v>
      </c>
      <c r="N7732" s="9">
        <v>17.821999999999999</v>
      </c>
      <c r="O7732" s="9">
        <v>64.394000000000005</v>
      </c>
      <c r="P7732" s="9">
        <v>49.777000000000001</v>
      </c>
      <c r="Q7732" s="9">
        <v>21.475999999999999</v>
      </c>
      <c r="R7732" s="9">
        <v>10.053000000000001</v>
      </c>
      <c r="S7732" s="9">
        <v>9.6489999999999991</v>
      </c>
      <c r="T7732" s="9">
        <v>9.82</v>
      </c>
    </row>
    <row r="7733" spans="1:20" x14ac:dyDescent="0.35">
      <c r="A7733">
        <f t="shared" si="241"/>
        <v>7733</v>
      </c>
      <c r="B7733" s="3" t="s">
        <v>71</v>
      </c>
      <c r="C7733" s="3" t="s">
        <v>86</v>
      </c>
      <c r="D7733" s="3" t="s">
        <v>33</v>
      </c>
      <c r="E7733">
        <v>2021</v>
      </c>
      <c r="F7733" s="3" t="str">
        <f t="shared" si="240"/>
        <v>GQOutCAB G2021</v>
      </c>
      <c r="G7733" s="9">
        <v>13.054</v>
      </c>
      <c r="H7733" s="9">
        <v>12.396000000000001</v>
      </c>
      <c r="I7733" s="9">
        <v>11.473000000000001</v>
      </c>
      <c r="J7733" s="9">
        <v>12.541</v>
      </c>
      <c r="K7733" s="9">
        <v>11.257999999999999</v>
      </c>
      <c r="L7733" s="9">
        <v>10.925000000000001</v>
      </c>
      <c r="M7733" s="9">
        <v>9.3390000000000004</v>
      </c>
      <c r="N7733" s="9">
        <v>12.86</v>
      </c>
      <c r="O7733" s="9">
        <v>30.183</v>
      </c>
      <c r="P7733" s="9">
        <v>37.844000000000001</v>
      </c>
      <c r="Q7733" s="9">
        <v>19.047999999999998</v>
      </c>
      <c r="R7733" s="9">
        <v>11.975</v>
      </c>
      <c r="S7733" s="9">
        <v>8.5180000000000007</v>
      </c>
      <c r="T7733" s="9">
        <v>11.651</v>
      </c>
    </row>
    <row r="7734" spans="1:20" x14ac:dyDescent="0.35">
      <c r="A7734">
        <f t="shared" si="241"/>
        <v>7734</v>
      </c>
      <c r="B7734" s="3" t="s">
        <v>71</v>
      </c>
      <c r="C7734" s="3" t="s">
        <v>86</v>
      </c>
      <c r="D7734" s="3" t="s">
        <v>33</v>
      </c>
      <c r="E7734">
        <v>2022</v>
      </c>
      <c r="F7734" s="3" t="str">
        <f t="shared" si="240"/>
        <v>GQOutCAB G2022</v>
      </c>
      <c r="G7734" s="9">
        <v>10.202999999999999</v>
      </c>
      <c r="H7734" s="9">
        <v>8.9740000000000002</v>
      </c>
      <c r="I7734" s="9">
        <v>11.404</v>
      </c>
      <c r="J7734" s="9">
        <v>9.9469999999999992</v>
      </c>
      <c r="K7734" s="9">
        <v>15.464</v>
      </c>
      <c r="L7734" s="9">
        <v>14.372</v>
      </c>
      <c r="M7734" s="9">
        <v>18.056000000000001</v>
      </c>
      <c r="N7734" s="9">
        <v>10.868</v>
      </c>
      <c r="O7734" s="9">
        <v>58.194000000000003</v>
      </c>
      <c r="P7734" s="9">
        <v>88.840999999999994</v>
      </c>
      <c r="Q7734" s="9">
        <v>48.313000000000002</v>
      </c>
      <c r="R7734" s="9">
        <v>19.843</v>
      </c>
      <c r="S7734" s="9">
        <v>14.9</v>
      </c>
      <c r="T7734" s="9">
        <v>14.836</v>
      </c>
    </row>
    <row r="7735" spans="1:20" x14ac:dyDescent="0.35">
      <c r="A7735">
        <f t="shared" si="241"/>
        <v>7735</v>
      </c>
      <c r="B7735" s="3" t="s">
        <v>71</v>
      </c>
      <c r="C7735" s="3" t="s">
        <v>86</v>
      </c>
      <c r="D7735" s="3" t="s">
        <v>33</v>
      </c>
      <c r="E7735">
        <v>2023</v>
      </c>
      <c r="F7735" s="3" t="str">
        <f t="shared" si="240"/>
        <v>GQOutCAB G2023</v>
      </c>
      <c r="G7735" s="9">
        <v>13.808999999999999</v>
      </c>
      <c r="H7735" s="9">
        <v>10.772</v>
      </c>
      <c r="I7735" s="9">
        <v>25.382000000000001</v>
      </c>
      <c r="J7735" s="9">
        <v>21.141999999999999</v>
      </c>
      <c r="K7735" s="9">
        <v>22.64</v>
      </c>
      <c r="L7735" s="9">
        <v>26.736999999999998</v>
      </c>
      <c r="M7735" s="9">
        <v>45.604999999999997</v>
      </c>
      <c r="N7735" s="9">
        <v>54.703000000000003</v>
      </c>
      <c r="O7735" s="9">
        <v>73.498999999999995</v>
      </c>
      <c r="P7735" s="9">
        <v>67.697000000000003</v>
      </c>
      <c r="Q7735" s="9">
        <v>44.377000000000002</v>
      </c>
      <c r="R7735" s="9">
        <v>17.706</v>
      </c>
      <c r="S7735" s="9">
        <v>10.811</v>
      </c>
      <c r="T7735" s="9">
        <v>12.952999999999999</v>
      </c>
    </row>
    <row r="7736" spans="1:20" x14ac:dyDescent="0.35">
      <c r="A7736">
        <f t="shared" si="241"/>
        <v>7736</v>
      </c>
      <c r="B7736" s="3" t="s">
        <v>71</v>
      </c>
      <c r="C7736" s="3" t="s">
        <v>86</v>
      </c>
      <c r="D7736" s="3" t="s">
        <v>33</v>
      </c>
      <c r="E7736">
        <v>2024</v>
      </c>
      <c r="F7736" s="3" t="str">
        <f t="shared" si="240"/>
        <v>GQOutCAB G2024</v>
      </c>
      <c r="G7736" s="9">
        <v>14.382999999999999</v>
      </c>
      <c r="H7736" s="9">
        <v>12.122</v>
      </c>
      <c r="I7736" s="9">
        <v>13.012</v>
      </c>
      <c r="J7736" s="9">
        <v>13.196999999999999</v>
      </c>
      <c r="K7736" s="9">
        <v>13.755000000000001</v>
      </c>
      <c r="L7736" s="9">
        <v>13.509</v>
      </c>
      <c r="M7736" s="9">
        <v>17.052</v>
      </c>
      <c r="N7736" s="9">
        <v>27.861999999999998</v>
      </c>
      <c r="O7736" s="9">
        <v>39.817</v>
      </c>
      <c r="P7736" s="9">
        <v>31.373999999999999</v>
      </c>
      <c r="Q7736" s="9">
        <v>11.276999999999999</v>
      </c>
      <c r="R7736" s="9">
        <v>6.0810000000000004</v>
      </c>
      <c r="S7736" s="9">
        <v>5.5780000000000003</v>
      </c>
      <c r="T7736" s="9">
        <v>7.8849999999999998</v>
      </c>
    </row>
    <row r="7737" spans="1:20" x14ac:dyDescent="0.35">
      <c r="A7737">
        <f t="shared" si="241"/>
        <v>7737</v>
      </c>
      <c r="B7737" s="3" t="s">
        <v>71</v>
      </c>
      <c r="C7737" s="3" t="s">
        <v>86</v>
      </c>
      <c r="D7737" s="3" t="s">
        <v>33</v>
      </c>
      <c r="E7737">
        <v>2025</v>
      </c>
      <c r="F7737" s="3" t="str">
        <f t="shared" si="240"/>
        <v>GQOutCAB G2025</v>
      </c>
      <c r="G7737" s="9">
        <v>14.657999999999999</v>
      </c>
      <c r="H7737" s="9">
        <v>11.085000000000001</v>
      </c>
      <c r="I7737" s="9">
        <v>11.863</v>
      </c>
      <c r="J7737" s="9">
        <v>15.624000000000001</v>
      </c>
      <c r="K7737" s="9">
        <v>22.925999999999998</v>
      </c>
      <c r="L7737" s="9">
        <v>17.152000000000001</v>
      </c>
      <c r="M7737" s="9">
        <v>13.266999999999999</v>
      </c>
      <c r="N7737" s="9">
        <v>26.922000000000001</v>
      </c>
      <c r="O7737" s="9">
        <v>51.192999999999998</v>
      </c>
      <c r="P7737" s="9">
        <v>33.341000000000001</v>
      </c>
      <c r="Q7737" s="9">
        <v>15.992000000000001</v>
      </c>
      <c r="R7737" s="9">
        <v>8.6180000000000003</v>
      </c>
      <c r="S7737" s="9">
        <v>6.42</v>
      </c>
      <c r="T7737" s="9">
        <v>11.824</v>
      </c>
    </row>
    <row r="7738" spans="1:20" x14ac:dyDescent="0.35">
      <c r="A7738">
        <f t="shared" si="241"/>
        <v>7738</v>
      </c>
      <c r="B7738" s="3" t="s">
        <v>71</v>
      </c>
      <c r="C7738" s="3" t="s">
        <v>86</v>
      </c>
      <c r="D7738" s="3" t="s">
        <v>33</v>
      </c>
      <c r="E7738">
        <v>2026</v>
      </c>
      <c r="F7738" s="3" t="str">
        <f t="shared" si="240"/>
        <v>GQOutCAB G2026</v>
      </c>
      <c r="G7738" s="9">
        <v>12.228</v>
      </c>
      <c r="H7738" s="9">
        <v>11.221</v>
      </c>
      <c r="I7738" s="9">
        <v>11.358000000000001</v>
      </c>
      <c r="J7738" s="9">
        <v>13.967000000000001</v>
      </c>
      <c r="K7738" s="9">
        <v>12.72</v>
      </c>
      <c r="L7738" s="9">
        <v>14.923999999999999</v>
      </c>
      <c r="M7738" s="9">
        <v>16.811</v>
      </c>
      <c r="N7738" s="9">
        <v>17.329000000000001</v>
      </c>
      <c r="O7738" s="9">
        <v>26.155000000000001</v>
      </c>
      <c r="P7738" s="9">
        <v>54.96</v>
      </c>
      <c r="Q7738" s="9">
        <v>32.979999999999997</v>
      </c>
      <c r="R7738" s="9">
        <v>14.864000000000001</v>
      </c>
      <c r="S7738" s="9">
        <v>10.878</v>
      </c>
      <c r="T7738" s="9">
        <v>12.145</v>
      </c>
    </row>
    <row r="7739" spans="1:20" x14ac:dyDescent="0.35">
      <c r="A7739">
        <f t="shared" si="241"/>
        <v>7739</v>
      </c>
      <c r="B7739" s="3" t="s">
        <v>71</v>
      </c>
      <c r="C7739" s="3" t="s">
        <v>86</v>
      </c>
      <c r="D7739" s="3" t="s">
        <v>33</v>
      </c>
      <c r="E7739">
        <v>2027</v>
      </c>
      <c r="F7739" s="3" t="str">
        <f t="shared" si="240"/>
        <v>GQOutCAB G2027</v>
      </c>
      <c r="G7739" s="9">
        <v>12.294</v>
      </c>
      <c r="H7739" s="9">
        <v>10.125999999999999</v>
      </c>
      <c r="I7739" s="9">
        <v>13.991</v>
      </c>
      <c r="J7739" s="9">
        <v>15.603999999999999</v>
      </c>
      <c r="K7739" s="9">
        <v>18.131</v>
      </c>
      <c r="L7739" s="9">
        <v>18.472000000000001</v>
      </c>
      <c r="M7739" s="9">
        <v>26.347000000000001</v>
      </c>
      <c r="N7739" s="9">
        <v>18.32</v>
      </c>
      <c r="O7739" s="9">
        <v>53.451000000000001</v>
      </c>
      <c r="P7739" s="9">
        <v>76.569000000000003</v>
      </c>
      <c r="Q7739" s="9">
        <v>47.871000000000002</v>
      </c>
      <c r="R7739" s="9">
        <v>17.603000000000002</v>
      </c>
      <c r="S7739" s="9">
        <v>16.015999999999998</v>
      </c>
      <c r="T7739" s="9">
        <v>14.98</v>
      </c>
    </row>
    <row r="7740" spans="1:20" x14ac:dyDescent="0.35">
      <c r="A7740">
        <f t="shared" si="241"/>
        <v>7740</v>
      </c>
      <c r="B7740" s="3" t="s">
        <v>71</v>
      </c>
      <c r="C7740" s="3" t="s">
        <v>86</v>
      </c>
      <c r="D7740" s="3" t="s">
        <v>33</v>
      </c>
      <c r="E7740">
        <v>2028</v>
      </c>
      <c r="F7740" s="3" t="str">
        <f t="shared" si="240"/>
        <v>GQOutCAB G2028</v>
      </c>
      <c r="G7740" s="9">
        <v>11.379</v>
      </c>
      <c r="H7740" s="9">
        <v>13.561999999999999</v>
      </c>
      <c r="I7740" s="9">
        <v>12.260999999999999</v>
      </c>
      <c r="J7740" s="9">
        <v>13.037000000000001</v>
      </c>
      <c r="K7740" s="9">
        <v>15.778</v>
      </c>
      <c r="L7740" s="9">
        <v>15.653</v>
      </c>
      <c r="M7740" s="9">
        <v>8.3040000000000003</v>
      </c>
      <c r="N7740" s="9">
        <v>15.750999999999999</v>
      </c>
      <c r="O7740" s="9">
        <v>59.256999999999998</v>
      </c>
      <c r="P7740" s="9">
        <v>89.974999999999994</v>
      </c>
      <c r="Q7740" s="9">
        <v>50.389000000000003</v>
      </c>
      <c r="R7740" s="9">
        <v>18.119</v>
      </c>
      <c r="S7740" s="9">
        <v>15.066000000000001</v>
      </c>
      <c r="T7740" s="9">
        <v>11.833</v>
      </c>
    </row>
    <row r="7741" spans="1:20" x14ac:dyDescent="0.35">
      <c r="A7741">
        <f t="shared" si="241"/>
        <v>7741</v>
      </c>
      <c r="B7741" s="3" t="s">
        <v>71</v>
      </c>
      <c r="C7741" s="3" t="s">
        <v>86</v>
      </c>
      <c r="D7741" s="3" t="s">
        <v>33</v>
      </c>
      <c r="E7741">
        <v>2029</v>
      </c>
      <c r="F7741" s="3" t="str">
        <f t="shared" si="240"/>
        <v>GQOutCAB G2029</v>
      </c>
      <c r="G7741" s="9">
        <v>12.037000000000001</v>
      </c>
      <c r="H7741" s="9">
        <v>9.52</v>
      </c>
      <c r="I7741" s="9">
        <v>10.999000000000001</v>
      </c>
      <c r="J7741" s="9">
        <v>9.8659999999999997</v>
      </c>
      <c r="K7741" s="9">
        <v>13.17</v>
      </c>
      <c r="L7741" s="9">
        <v>18.146000000000001</v>
      </c>
      <c r="M7741" s="9">
        <v>20.594000000000001</v>
      </c>
      <c r="N7741" s="9">
        <v>26.516999999999999</v>
      </c>
      <c r="O7741" s="9">
        <v>63.674999999999997</v>
      </c>
      <c r="P7741" s="9">
        <v>61.354999999999997</v>
      </c>
      <c r="Q7741" s="9">
        <v>22.920999999999999</v>
      </c>
      <c r="R7741" s="9">
        <v>12.465</v>
      </c>
      <c r="S7741" s="9">
        <v>6.6159999999999997</v>
      </c>
      <c r="T7741" s="9">
        <v>9.1430000000000007</v>
      </c>
    </row>
    <row r="7742" spans="1:20" x14ac:dyDescent="0.35">
      <c r="A7742">
        <f t="shared" si="241"/>
        <v>7742</v>
      </c>
      <c r="B7742" s="3" t="s">
        <v>71</v>
      </c>
      <c r="C7742" s="3" t="s">
        <v>86</v>
      </c>
      <c r="D7742" s="3" t="s">
        <v>34</v>
      </c>
      <c r="E7742">
        <v>2020</v>
      </c>
      <c r="F7742" s="3" t="str">
        <f t="shared" si="240"/>
        <v>GQOutPRST L2020</v>
      </c>
      <c r="G7742" s="9">
        <v>0.96099999999999997</v>
      </c>
      <c r="H7742" s="9">
        <v>0.73499999999999999</v>
      </c>
      <c r="I7742" s="9">
        <v>0.26</v>
      </c>
      <c r="J7742" s="9">
        <v>0.17100000000000001</v>
      </c>
      <c r="K7742" s="9">
        <v>0.215</v>
      </c>
      <c r="L7742" s="9">
        <v>0.46899999999999997</v>
      </c>
      <c r="M7742" s="9">
        <v>0.83499999999999996</v>
      </c>
      <c r="N7742" s="9">
        <v>1.641</v>
      </c>
      <c r="O7742" s="9">
        <v>2.839</v>
      </c>
      <c r="P7742" s="9">
        <v>2.6</v>
      </c>
      <c r="Q7742" s="9">
        <v>0.40300000000000002</v>
      </c>
      <c r="R7742" s="9">
        <v>0.45700000000000002</v>
      </c>
      <c r="S7742" s="9">
        <v>0.24099999999999999</v>
      </c>
      <c r="T7742" s="9">
        <v>0.14699999999999999</v>
      </c>
    </row>
    <row r="7743" spans="1:20" x14ac:dyDescent="0.35">
      <c r="A7743">
        <f t="shared" si="241"/>
        <v>7743</v>
      </c>
      <c r="B7743" s="3" t="s">
        <v>71</v>
      </c>
      <c r="C7743" s="3" t="s">
        <v>86</v>
      </c>
      <c r="D7743" s="3" t="s">
        <v>34</v>
      </c>
      <c r="E7743">
        <v>2021</v>
      </c>
      <c r="F7743" s="3" t="str">
        <f t="shared" si="240"/>
        <v>GQOutPRST L2021</v>
      </c>
      <c r="G7743" s="9">
        <v>1.1819999999999999</v>
      </c>
      <c r="H7743" s="9">
        <v>0.69899999999999995</v>
      </c>
      <c r="I7743" s="9">
        <v>0.20699999999999999</v>
      </c>
      <c r="J7743" s="9">
        <v>0.14799999999999999</v>
      </c>
      <c r="K7743" s="9">
        <v>0.152</v>
      </c>
      <c r="L7743" s="9">
        <v>0.38600000000000001</v>
      </c>
      <c r="M7743" s="9">
        <v>0.505</v>
      </c>
      <c r="N7743" s="9">
        <v>0.85799999999999998</v>
      </c>
      <c r="O7743" s="9">
        <v>2.1389999999999998</v>
      </c>
      <c r="P7743" s="9">
        <v>2.6720000000000002</v>
      </c>
      <c r="Q7743" s="9">
        <v>0.627</v>
      </c>
      <c r="R7743" s="9">
        <v>0.46</v>
      </c>
      <c r="S7743" s="9">
        <v>0.29499999999999998</v>
      </c>
      <c r="T7743" s="9">
        <v>0.379</v>
      </c>
    </row>
    <row r="7744" spans="1:20" x14ac:dyDescent="0.35">
      <c r="A7744">
        <f t="shared" si="241"/>
        <v>7744</v>
      </c>
      <c r="B7744" s="3" t="s">
        <v>71</v>
      </c>
      <c r="C7744" s="3" t="s">
        <v>86</v>
      </c>
      <c r="D7744" s="3" t="s">
        <v>34</v>
      </c>
      <c r="E7744">
        <v>2022</v>
      </c>
      <c r="F7744" s="3" t="str">
        <f t="shared" si="240"/>
        <v>GQOutPRST L2022</v>
      </c>
      <c r="G7744" s="9">
        <v>0.94599999999999995</v>
      </c>
      <c r="H7744" s="9">
        <v>0.59699999999999998</v>
      </c>
      <c r="I7744" s="9">
        <v>0.20899999999999999</v>
      </c>
      <c r="J7744" s="9">
        <v>0.13600000000000001</v>
      </c>
      <c r="K7744" s="9">
        <v>0.23200000000000001</v>
      </c>
      <c r="L7744" s="9">
        <v>0.438</v>
      </c>
      <c r="M7744" s="9">
        <v>0.67500000000000004</v>
      </c>
      <c r="N7744" s="9">
        <v>0.92600000000000005</v>
      </c>
      <c r="O7744" s="9">
        <v>2.5630000000000002</v>
      </c>
      <c r="P7744" s="9">
        <v>3.4540000000000002</v>
      </c>
      <c r="Q7744" s="9">
        <v>0.99199999999999999</v>
      </c>
      <c r="R7744" s="9">
        <v>0.65500000000000003</v>
      </c>
      <c r="S7744" s="9">
        <v>0.53900000000000003</v>
      </c>
      <c r="T7744" s="9">
        <v>0.40799999999999997</v>
      </c>
    </row>
    <row r="7745" spans="1:20" x14ac:dyDescent="0.35">
      <c r="A7745">
        <f t="shared" si="241"/>
        <v>7745</v>
      </c>
      <c r="B7745" s="3" t="s">
        <v>71</v>
      </c>
      <c r="C7745" s="3" t="s">
        <v>86</v>
      </c>
      <c r="D7745" s="3" t="s">
        <v>34</v>
      </c>
      <c r="E7745">
        <v>2023</v>
      </c>
      <c r="F7745" s="3" t="str">
        <f t="shared" si="240"/>
        <v>GQOutPRST L2023</v>
      </c>
      <c r="G7745" s="9">
        <v>1.2809999999999999</v>
      </c>
      <c r="H7745" s="9">
        <v>0.72399999999999998</v>
      </c>
      <c r="I7745" s="9">
        <v>0.58399999999999996</v>
      </c>
      <c r="J7745" s="9">
        <v>0.59399999999999997</v>
      </c>
      <c r="K7745" s="9">
        <v>0.57299999999999995</v>
      </c>
      <c r="L7745" s="9">
        <v>0.89400000000000002</v>
      </c>
      <c r="M7745" s="9">
        <v>1.7310000000000001</v>
      </c>
      <c r="N7745" s="9">
        <v>2.8490000000000002</v>
      </c>
      <c r="O7745" s="9">
        <v>4.76</v>
      </c>
      <c r="P7745" s="9">
        <v>4.5940000000000003</v>
      </c>
      <c r="Q7745" s="9">
        <v>1.216</v>
      </c>
      <c r="R7745" s="9">
        <v>0.53600000000000003</v>
      </c>
      <c r="S7745" s="9">
        <v>0.38100000000000001</v>
      </c>
      <c r="T7745" s="9">
        <v>0.32400000000000001</v>
      </c>
    </row>
    <row r="7746" spans="1:20" x14ac:dyDescent="0.35">
      <c r="A7746">
        <f t="shared" si="241"/>
        <v>7746</v>
      </c>
      <c r="B7746" s="3" t="s">
        <v>71</v>
      </c>
      <c r="C7746" s="3" t="s">
        <v>86</v>
      </c>
      <c r="D7746" s="3" t="s">
        <v>34</v>
      </c>
      <c r="E7746">
        <v>2024</v>
      </c>
      <c r="F7746" s="3" t="str">
        <f t="shared" ref="F7746:F7809" si="242">_xlfn.CONCAT(B7746,C7746,D7746,E7746)</f>
        <v>GQOutPRST L2024</v>
      </c>
      <c r="G7746" s="9">
        <v>1.6539999999999999</v>
      </c>
      <c r="H7746" s="9">
        <v>0.875</v>
      </c>
      <c r="I7746" s="9">
        <v>0.73899999999999999</v>
      </c>
      <c r="J7746" s="9">
        <v>0.65700000000000003</v>
      </c>
      <c r="K7746" s="9">
        <v>0.61199999999999999</v>
      </c>
      <c r="L7746" s="9">
        <v>0.8</v>
      </c>
      <c r="M7746" s="9">
        <v>1.4039999999999999</v>
      </c>
      <c r="N7746" s="9">
        <v>2.3889999999999998</v>
      </c>
      <c r="O7746" s="9">
        <v>3.5</v>
      </c>
      <c r="P7746" s="9">
        <v>2.665</v>
      </c>
      <c r="Q7746" s="9">
        <v>0.28599999999999998</v>
      </c>
      <c r="R7746" s="9">
        <v>0.28899999999999998</v>
      </c>
      <c r="S7746" s="9">
        <v>0.34699999999999998</v>
      </c>
      <c r="T7746" s="9">
        <v>0.28899999999999998</v>
      </c>
    </row>
    <row r="7747" spans="1:20" x14ac:dyDescent="0.35">
      <c r="A7747">
        <f t="shared" ref="A7747:A7810" si="243">A7746+1</f>
        <v>7747</v>
      </c>
      <c r="B7747" s="3" t="s">
        <v>71</v>
      </c>
      <c r="C7747" s="3" t="s">
        <v>86</v>
      </c>
      <c r="D7747" s="3" t="s">
        <v>34</v>
      </c>
      <c r="E7747">
        <v>2025</v>
      </c>
      <c r="F7747" s="3" t="str">
        <f t="shared" si="242"/>
        <v>GQOutPRST L2025</v>
      </c>
      <c r="G7747" s="9">
        <v>1.3080000000000001</v>
      </c>
      <c r="H7747" s="9">
        <v>0.71599999999999997</v>
      </c>
      <c r="I7747" s="9">
        <v>0.38900000000000001</v>
      </c>
      <c r="J7747" s="9">
        <v>0.33200000000000002</v>
      </c>
      <c r="K7747" s="9">
        <v>0.48799999999999999</v>
      </c>
      <c r="L7747" s="9">
        <v>0.80200000000000005</v>
      </c>
      <c r="M7747" s="9">
        <v>1.288</v>
      </c>
      <c r="N7747" s="9">
        <v>2.1819999999999999</v>
      </c>
      <c r="O7747" s="9">
        <v>3.7370000000000001</v>
      </c>
      <c r="P7747" s="9">
        <v>3.1179999999999999</v>
      </c>
      <c r="Q7747" s="9">
        <v>0.41199999999999998</v>
      </c>
      <c r="R7747" s="9">
        <v>0.34899999999999998</v>
      </c>
      <c r="S7747" s="9">
        <v>0.246</v>
      </c>
      <c r="T7747" s="9">
        <v>0.42</v>
      </c>
    </row>
    <row r="7748" spans="1:20" x14ac:dyDescent="0.35">
      <c r="A7748">
        <f t="shared" si="243"/>
        <v>7748</v>
      </c>
      <c r="B7748" s="3" t="s">
        <v>71</v>
      </c>
      <c r="C7748" s="3" t="s">
        <v>86</v>
      </c>
      <c r="D7748" s="3" t="s">
        <v>34</v>
      </c>
      <c r="E7748">
        <v>2026</v>
      </c>
      <c r="F7748" s="3" t="str">
        <f t="shared" si="242"/>
        <v>GQOutPRST L2026</v>
      </c>
      <c r="G7748" s="9">
        <v>1.3029999999999999</v>
      </c>
      <c r="H7748" s="9">
        <v>0.77100000000000002</v>
      </c>
      <c r="I7748" s="9">
        <v>0.46500000000000002</v>
      </c>
      <c r="J7748" s="9">
        <v>0.29099999999999998</v>
      </c>
      <c r="K7748" s="9">
        <v>0.36899999999999999</v>
      </c>
      <c r="L7748" s="9">
        <v>0.52500000000000002</v>
      </c>
      <c r="M7748" s="9">
        <v>0.79400000000000004</v>
      </c>
      <c r="N7748" s="9">
        <v>1.1850000000000001</v>
      </c>
      <c r="O7748" s="9">
        <v>2.2440000000000002</v>
      </c>
      <c r="P7748" s="9">
        <v>3.8069999999999999</v>
      </c>
      <c r="Q7748" s="9">
        <v>1.7450000000000001</v>
      </c>
      <c r="R7748" s="9">
        <v>0.57899999999999996</v>
      </c>
      <c r="S7748" s="9">
        <v>0.40200000000000002</v>
      </c>
      <c r="T7748" s="9">
        <v>0.313</v>
      </c>
    </row>
    <row r="7749" spans="1:20" x14ac:dyDescent="0.35">
      <c r="A7749">
        <f t="shared" si="243"/>
        <v>7749</v>
      </c>
      <c r="B7749" s="3" t="s">
        <v>71</v>
      </c>
      <c r="C7749" s="3" t="s">
        <v>86</v>
      </c>
      <c r="D7749" s="3" t="s">
        <v>34</v>
      </c>
      <c r="E7749">
        <v>2027</v>
      </c>
      <c r="F7749" s="3" t="str">
        <f t="shared" si="242"/>
        <v>GQOutPRST L2027</v>
      </c>
      <c r="G7749" s="9">
        <v>1.2410000000000001</v>
      </c>
      <c r="H7749" s="9">
        <v>0.65</v>
      </c>
      <c r="I7749" s="9">
        <v>0.33500000000000002</v>
      </c>
      <c r="J7749" s="9">
        <v>0.252</v>
      </c>
      <c r="K7749" s="9">
        <v>0.27900000000000003</v>
      </c>
      <c r="L7749" s="9">
        <v>0.59299999999999997</v>
      </c>
      <c r="M7749" s="9">
        <v>1.1100000000000001</v>
      </c>
      <c r="N7749" s="9">
        <v>1.6160000000000001</v>
      </c>
      <c r="O7749" s="9">
        <v>3.6269999999999998</v>
      </c>
      <c r="P7749" s="9">
        <v>4.2939999999999996</v>
      </c>
      <c r="Q7749" s="9">
        <v>1.2110000000000001</v>
      </c>
      <c r="R7749" s="9">
        <v>0.52400000000000002</v>
      </c>
      <c r="S7749" s="9">
        <v>0.60499999999999998</v>
      </c>
      <c r="T7749" s="9">
        <v>0.317</v>
      </c>
    </row>
    <row r="7750" spans="1:20" x14ac:dyDescent="0.35">
      <c r="A7750">
        <f t="shared" si="243"/>
        <v>7750</v>
      </c>
      <c r="B7750" s="3" t="s">
        <v>71</v>
      </c>
      <c r="C7750" s="3" t="s">
        <v>86</v>
      </c>
      <c r="D7750" s="3" t="s">
        <v>34</v>
      </c>
      <c r="E7750">
        <v>2028</v>
      </c>
      <c r="F7750" s="3" t="str">
        <f t="shared" si="242"/>
        <v>GQOutPRST L2028</v>
      </c>
      <c r="G7750" s="9">
        <v>1.081</v>
      </c>
      <c r="H7750" s="9">
        <v>0.76700000000000002</v>
      </c>
      <c r="I7750" s="9">
        <v>0.42599999999999999</v>
      </c>
      <c r="J7750" s="9">
        <v>0.317</v>
      </c>
      <c r="K7750" s="9">
        <v>0.44800000000000001</v>
      </c>
      <c r="L7750" s="9">
        <v>0.63100000000000001</v>
      </c>
      <c r="M7750" s="9">
        <v>0.83599999999999997</v>
      </c>
      <c r="N7750" s="9">
        <v>1.4279999999999999</v>
      </c>
      <c r="O7750" s="9">
        <v>3.617</v>
      </c>
      <c r="P7750" s="9">
        <v>5.5880000000000001</v>
      </c>
      <c r="Q7750" s="9">
        <v>3.0049999999999999</v>
      </c>
      <c r="R7750" s="9">
        <v>0.88100000000000001</v>
      </c>
      <c r="S7750" s="9">
        <v>0.69899999999999995</v>
      </c>
      <c r="T7750" s="9">
        <v>0.313</v>
      </c>
    </row>
    <row r="7751" spans="1:20" x14ac:dyDescent="0.35">
      <c r="A7751">
        <f t="shared" si="243"/>
        <v>7751</v>
      </c>
      <c r="B7751" s="3" t="s">
        <v>71</v>
      </c>
      <c r="C7751" s="3" t="s">
        <v>86</v>
      </c>
      <c r="D7751" s="3" t="s">
        <v>34</v>
      </c>
      <c r="E7751">
        <v>2029</v>
      </c>
      <c r="F7751" s="3" t="str">
        <f t="shared" si="242"/>
        <v>GQOutPRST L2029</v>
      </c>
      <c r="G7751" s="9">
        <v>1.236</v>
      </c>
      <c r="H7751" s="9">
        <v>0.61299999999999999</v>
      </c>
      <c r="I7751" s="9">
        <v>0.193</v>
      </c>
      <c r="J7751" s="9">
        <v>0.16200000000000001</v>
      </c>
      <c r="K7751" s="9">
        <v>0.20200000000000001</v>
      </c>
      <c r="L7751" s="9">
        <v>0.624</v>
      </c>
      <c r="M7751" s="9">
        <v>1.1040000000000001</v>
      </c>
      <c r="N7751" s="9">
        <v>1.7629999999999999</v>
      </c>
      <c r="O7751" s="9">
        <v>2.8490000000000002</v>
      </c>
      <c r="P7751" s="9">
        <v>2.7669999999999999</v>
      </c>
      <c r="Q7751" s="9">
        <v>0.60399999999999998</v>
      </c>
      <c r="R7751" s="9">
        <v>0.41899999999999998</v>
      </c>
      <c r="S7751" s="9">
        <v>0.21299999999999999</v>
      </c>
      <c r="T7751" s="9">
        <v>0.156</v>
      </c>
    </row>
    <row r="7752" spans="1:20" x14ac:dyDescent="0.35">
      <c r="A7752">
        <f t="shared" si="243"/>
        <v>7752</v>
      </c>
      <c r="B7752" s="3" t="s">
        <v>71</v>
      </c>
      <c r="C7752" s="3" t="s">
        <v>86</v>
      </c>
      <c r="D7752" s="3" t="s">
        <v>35</v>
      </c>
      <c r="E7752">
        <v>2020</v>
      </c>
      <c r="F7752" s="3" t="str">
        <f t="shared" si="242"/>
        <v>GQOutALBENI2020</v>
      </c>
      <c r="G7752" s="9">
        <v>25.913</v>
      </c>
      <c r="H7752" s="9">
        <v>18.355</v>
      </c>
      <c r="I7752" s="9">
        <v>12.916</v>
      </c>
      <c r="J7752" s="9">
        <v>12.542999999999999</v>
      </c>
      <c r="K7752" s="9">
        <v>15.864000000000001</v>
      </c>
      <c r="L7752" s="9">
        <v>17.507999999999999</v>
      </c>
      <c r="M7752" s="9">
        <v>12.788</v>
      </c>
      <c r="N7752" s="9">
        <v>16.407</v>
      </c>
      <c r="O7752" s="9">
        <v>63.572000000000003</v>
      </c>
      <c r="P7752" s="9">
        <v>53.225999999999999</v>
      </c>
      <c r="Q7752" s="9">
        <v>23.57</v>
      </c>
      <c r="R7752" s="9">
        <v>12.144</v>
      </c>
      <c r="S7752" s="9">
        <v>11.103999999999999</v>
      </c>
      <c r="T7752" s="9">
        <v>13.04</v>
      </c>
    </row>
    <row r="7753" spans="1:20" x14ac:dyDescent="0.35">
      <c r="A7753">
        <f t="shared" si="243"/>
        <v>7753</v>
      </c>
      <c r="B7753" s="3" t="s">
        <v>71</v>
      </c>
      <c r="C7753" s="3" t="s">
        <v>86</v>
      </c>
      <c r="D7753" s="3" t="s">
        <v>35</v>
      </c>
      <c r="E7753">
        <v>2021</v>
      </c>
      <c r="F7753" s="3" t="str">
        <f t="shared" si="242"/>
        <v>GQOutALBENI2021</v>
      </c>
      <c r="G7753" s="9">
        <v>27.734000000000002</v>
      </c>
      <c r="H7753" s="9">
        <v>17.318000000000001</v>
      </c>
      <c r="I7753" s="9">
        <v>12.99</v>
      </c>
      <c r="J7753" s="9">
        <v>13.968999999999999</v>
      </c>
      <c r="K7753" s="9">
        <v>12.754</v>
      </c>
      <c r="L7753" s="9">
        <v>13.2</v>
      </c>
      <c r="M7753" s="9">
        <v>6.0679999999999996</v>
      </c>
      <c r="N7753" s="9">
        <v>10.603</v>
      </c>
      <c r="O7753" s="9">
        <v>28.689</v>
      </c>
      <c r="P7753" s="9">
        <v>37.924999999999997</v>
      </c>
      <c r="Q7753" s="9">
        <v>20.949000000000002</v>
      </c>
      <c r="R7753" s="9">
        <v>13.912000000000001</v>
      </c>
      <c r="S7753" s="9">
        <v>10.129</v>
      </c>
      <c r="T7753" s="9">
        <v>15.169</v>
      </c>
    </row>
    <row r="7754" spans="1:20" x14ac:dyDescent="0.35">
      <c r="A7754">
        <f t="shared" si="243"/>
        <v>7754</v>
      </c>
      <c r="B7754" s="3" t="s">
        <v>71</v>
      </c>
      <c r="C7754" s="3" t="s">
        <v>86</v>
      </c>
      <c r="D7754" s="3" t="s">
        <v>35</v>
      </c>
      <c r="E7754">
        <v>2022</v>
      </c>
      <c r="F7754" s="3" t="str">
        <f t="shared" si="242"/>
        <v>GQOutALBENI2022</v>
      </c>
      <c r="G7754" s="9">
        <v>24.103999999999999</v>
      </c>
      <c r="H7754" s="9">
        <v>13.282999999999999</v>
      </c>
      <c r="I7754" s="9">
        <v>12.936</v>
      </c>
      <c r="J7754" s="9">
        <v>11.169</v>
      </c>
      <c r="K7754" s="9">
        <v>17.440000000000001</v>
      </c>
      <c r="L7754" s="9">
        <v>16.454999999999998</v>
      </c>
      <c r="M7754" s="9">
        <v>15.819000000000001</v>
      </c>
      <c r="N7754" s="9">
        <v>7.1340000000000003</v>
      </c>
      <c r="O7754" s="9">
        <v>57.503</v>
      </c>
      <c r="P7754" s="9">
        <v>91.959000000000003</v>
      </c>
      <c r="Q7754" s="9">
        <v>56.283999999999999</v>
      </c>
      <c r="R7754" s="9">
        <v>22.344999999999999</v>
      </c>
      <c r="S7754" s="9">
        <v>17.184999999999999</v>
      </c>
      <c r="T7754" s="9">
        <v>18.818999999999999</v>
      </c>
    </row>
    <row r="7755" spans="1:20" x14ac:dyDescent="0.35">
      <c r="A7755">
        <f t="shared" si="243"/>
        <v>7755</v>
      </c>
      <c r="B7755" s="3" t="s">
        <v>71</v>
      </c>
      <c r="C7755" s="3" t="s">
        <v>86</v>
      </c>
      <c r="D7755" s="3" t="s">
        <v>35</v>
      </c>
      <c r="E7755">
        <v>2023</v>
      </c>
      <c r="F7755" s="3" t="str">
        <f t="shared" si="242"/>
        <v>GQOutALBENI2023</v>
      </c>
      <c r="G7755" s="9">
        <v>28.611999999999998</v>
      </c>
      <c r="H7755" s="9">
        <v>15.51</v>
      </c>
      <c r="I7755" s="9">
        <v>27.19</v>
      </c>
      <c r="J7755" s="9">
        <v>25.431999999999999</v>
      </c>
      <c r="K7755" s="9">
        <v>25.513000000000002</v>
      </c>
      <c r="L7755" s="9">
        <v>30.724</v>
      </c>
      <c r="M7755" s="9">
        <v>45.701000000000001</v>
      </c>
      <c r="N7755" s="9">
        <v>61.329000000000001</v>
      </c>
      <c r="O7755" s="9">
        <v>80.7</v>
      </c>
      <c r="P7755" s="9">
        <v>77.516000000000005</v>
      </c>
      <c r="Q7755" s="9">
        <v>48.247999999999998</v>
      </c>
      <c r="R7755" s="9">
        <v>20.294</v>
      </c>
      <c r="S7755" s="9">
        <v>12.877000000000001</v>
      </c>
      <c r="T7755" s="9">
        <v>16.655000000000001</v>
      </c>
    </row>
    <row r="7756" spans="1:20" x14ac:dyDescent="0.35">
      <c r="A7756">
        <f t="shared" si="243"/>
        <v>7756</v>
      </c>
      <c r="B7756" s="3" t="s">
        <v>71</v>
      </c>
      <c r="C7756" s="3" t="s">
        <v>86</v>
      </c>
      <c r="D7756" s="3" t="s">
        <v>35</v>
      </c>
      <c r="E7756">
        <v>2024</v>
      </c>
      <c r="F7756" s="3" t="str">
        <f t="shared" si="242"/>
        <v>GQOutALBENI2024</v>
      </c>
      <c r="G7756" s="9">
        <v>30.207000000000001</v>
      </c>
      <c r="H7756" s="9">
        <v>17.745000000000001</v>
      </c>
      <c r="I7756" s="9">
        <v>16.003</v>
      </c>
      <c r="J7756" s="9">
        <v>16.606999999999999</v>
      </c>
      <c r="K7756" s="9">
        <v>16.837</v>
      </c>
      <c r="L7756" s="9">
        <v>17.535</v>
      </c>
      <c r="M7756" s="9">
        <v>17.126999999999999</v>
      </c>
      <c r="N7756" s="9">
        <v>29.277999999999999</v>
      </c>
      <c r="O7756" s="9">
        <v>41.779000000000003</v>
      </c>
      <c r="P7756" s="9">
        <v>32.395000000000003</v>
      </c>
      <c r="Q7756" s="9">
        <v>13.217000000000001</v>
      </c>
      <c r="R7756" s="9">
        <v>7.806</v>
      </c>
      <c r="S7756" s="9">
        <v>7.468</v>
      </c>
      <c r="T7756" s="9">
        <v>11.206</v>
      </c>
    </row>
    <row r="7757" spans="1:20" x14ac:dyDescent="0.35">
      <c r="A7757">
        <f t="shared" si="243"/>
        <v>7757</v>
      </c>
      <c r="B7757" s="3" t="s">
        <v>71</v>
      </c>
      <c r="C7757" s="3" t="s">
        <v>86</v>
      </c>
      <c r="D7757" s="3" t="s">
        <v>35</v>
      </c>
      <c r="E7757">
        <v>2025</v>
      </c>
      <c r="F7757" s="3" t="str">
        <f t="shared" si="242"/>
        <v>GQOutALBENI2025</v>
      </c>
      <c r="G7757" s="9">
        <v>29.753</v>
      </c>
      <c r="H7757" s="9">
        <v>16.044</v>
      </c>
      <c r="I7757" s="9">
        <v>13.750999999999999</v>
      </c>
      <c r="J7757" s="9">
        <v>18.079999999999998</v>
      </c>
      <c r="K7757" s="9">
        <v>26.024999999999999</v>
      </c>
      <c r="L7757" s="9">
        <v>22.521999999999998</v>
      </c>
      <c r="M7757" s="9">
        <v>13.298</v>
      </c>
      <c r="N7757" s="9">
        <v>28.501999999999999</v>
      </c>
      <c r="O7757" s="9">
        <v>54.710999999999999</v>
      </c>
      <c r="P7757" s="9">
        <v>35.1</v>
      </c>
      <c r="Q7757" s="9">
        <v>18.306000000000001</v>
      </c>
      <c r="R7757" s="9">
        <v>10.632999999999999</v>
      </c>
      <c r="S7757" s="9">
        <v>8.2140000000000004</v>
      </c>
      <c r="T7757" s="9">
        <v>15.69</v>
      </c>
    </row>
    <row r="7758" spans="1:20" x14ac:dyDescent="0.35">
      <c r="A7758">
        <f t="shared" si="243"/>
        <v>7758</v>
      </c>
      <c r="B7758" s="3" t="s">
        <v>71</v>
      </c>
      <c r="C7758" s="3" t="s">
        <v>86</v>
      </c>
      <c r="D7758" s="3" t="s">
        <v>35</v>
      </c>
      <c r="E7758">
        <v>2026</v>
      </c>
      <c r="F7758" s="3" t="str">
        <f t="shared" si="242"/>
        <v>GQOutALBENI2026</v>
      </c>
      <c r="G7758" s="9">
        <v>26.812999999999999</v>
      </c>
      <c r="H7758" s="9">
        <v>16.617999999999999</v>
      </c>
      <c r="I7758" s="9">
        <v>13.347</v>
      </c>
      <c r="J7758" s="9">
        <v>15.878</v>
      </c>
      <c r="K7758" s="9">
        <v>15.193</v>
      </c>
      <c r="L7758" s="9">
        <v>18.161000000000001</v>
      </c>
      <c r="M7758" s="9">
        <v>15.23</v>
      </c>
      <c r="N7758" s="9">
        <v>16.628</v>
      </c>
      <c r="O7758" s="9">
        <v>26.183</v>
      </c>
      <c r="P7758" s="9">
        <v>59.63</v>
      </c>
      <c r="Q7758" s="9">
        <v>37.508000000000003</v>
      </c>
      <c r="R7758" s="9">
        <v>17.123000000000001</v>
      </c>
      <c r="S7758" s="9">
        <v>12.894</v>
      </c>
      <c r="T7758" s="9">
        <v>15.981</v>
      </c>
    </row>
    <row r="7759" spans="1:20" x14ac:dyDescent="0.35">
      <c r="A7759">
        <f t="shared" si="243"/>
        <v>7759</v>
      </c>
      <c r="B7759" s="3" t="s">
        <v>71</v>
      </c>
      <c r="C7759" s="3" t="s">
        <v>86</v>
      </c>
      <c r="D7759" s="3" t="s">
        <v>35</v>
      </c>
      <c r="E7759">
        <v>2027</v>
      </c>
      <c r="F7759" s="3" t="str">
        <f t="shared" si="242"/>
        <v>GQOutALBENI2027</v>
      </c>
      <c r="G7759" s="9">
        <v>27.236999999999998</v>
      </c>
      <c r="H7759" s="9">
        <v>15.010999999999999</v>
      </c>
      <c r="I7759" s="9">
        <v>16.555</v>
      </c>
      <c r="J7759" s="9">
        <v>17.832000000000001</v>
      </c>
      <c r="K7759" s="9">
        <v>20.579000000000001</v>
      </c>
      <c r="L7759" s="9">
        <v>22.183</v>
      </c>
      <c r="M7759" s="9">
        <v>26.638999999999999</v>
      </c>
      <c r="N7759" s="9">
        <v>18.611999999999998</v>
      </c>
      <c r="O7759" s="9">
        <v>57.372</v>
      </c>
      <c r="P7759" s="9">
        <v>81.881</v>
      </c>
      <c r="Q7759" s="9">
        <v>53.098999999999997</v>
      </c>
      <c r="R7759" s="9">
        <v>20.010999999999999</v>
      </c>
      <c r="S7759" s="9">
        <v>18.925000000000001</v>
      </c>
      <c r="T7759" s="9">
        <v>18.856999999999999</v>
      </c>
    </row>
    <row r="7760" spans="1:20" x14ac:dyDescent="0.35">
      <c r="A7760">
        <f t="shared" si="243"/>
        <v>7760</v>
      </c>
      <c r="B7760" s="3" t="s">
        <v>71</v>
      </c>
      <c r="C7760" s="3" t="s">
        <v>86</v>
      </c>
      <c r="D7760" s="3" t="s">
        <v>35</v>
      </c>
      <c r="E7760">
        <v>2028</v>
      </c>
      <c r="F7760" s="3" t="str">
        <f t="shared" si="242"/>
        <v>GQOutALBENI2028</v>
      </c>
      <c r="G7760" s="9">
        <v>25.709</v>
      </c>
      <c r="H7760" s="9">
        <v>19.762</v>
      </c>
      <c r="I7760" s="9">
        <v>14.888</v>
      </c>
      <c r="J7760" s="9">
        <v>15.769</v>
      </c>
      <c r="K7760" s="9">
        <v>19.178000000000001</v>
      </c>
      <c r="L7760" s="9">
        <v>19.492999999999999</v>
      </c>
      <c r="M7760" s="9">
        <v>6.7610000000000001</v>
      </c>
      <c r="N7760" s="9">
        <v>15.484</v>
      </c>
      <c r="O7760" s="9">
        <v>62.889000000000003</v>
      </c>
      <c r="P7760" s="9">
        <v>96.97</v>
      </c>
      <c r="Q7760" s="9">
        <v>61.533000000000001</v>
      </c>
      <c r="R7760" s="9">
        <v>21.161999999999999</v>
      </c>
      <c r="S7760" s="9">
        <v>17.8</v>
      </c>
      <c r="T7760" s="9">
        <v>15.74</v>
      </c>
    </row>
    <row r="7761" spans="1:20" x14ac:dyDescent="0.35">
      <c r="A7761">
        <f t="shared" si="243"/>
        <v>7761</v>
      </c>
      <c r="B7761" s="3" t="s">
        <v>71</v>
      </c>
      <c r="C7761" s="3" t="s">
        <v>86</v>
      </c>
      <c r="D7761" s="3" t="s">
        <v>35</v>
      </c>
      <c r="E7761">
        <v>2029</v>
      </c>
      <c r="F7761" s="3" t="str">
        <f t="shared" si="242"/>
        <v>GQOutALBENI2029</v>
      </c>
      <c r="G7761" s="9">
        <v>26.786999999999999</v>
      </c>
      <c r="H7761" s="9">
        <v>14.202999999999999</v>
      </c>
      <c r="I7761" s="9">
        <v>12.74</v>
      </c>
      <c r="J7761" s="9">
        <v>11.401</v>
      </c>
      <c r="K7761" s="9">
        <v>15.295</v>
      </c>
      <c r="L7761" s="9">
        <v>20.920999999999999</v>
      </c>
      <c r="M7761" s="9">
        <v>20.013999999999999</v>
      </c>
      <c r="N7761" s="9">
        <v>26.312000000000001</v>
      </c>
      <c r="O7761" s="9">
        <v>61.453000000000003</v>
      </c>
      <c r="P7761" s="9">
        <v>64.795000000000002</v>
      </c>
      <c r="Q7761" s="9">
        <v>25.228999999999999</v>
      </c>
      <c r="R7761" s="9">
        <v>14.548</v>
      </c>
      <c r="S7761" s="9">
        <v>8.3780000000000001</v>
      </c>
      <c r="T7761" s="9">
        <v>12.372</v>
      </c>
    </row>
    <row r="7762" spans="1:20" x14ac:dyDescent="0.35">
      <c r="A7762">
        <f t="shared" si="243"/>
        <v>7762</v>
      </c>
      <c r="B7762" s="3" t="s">
        <v>71</v>
      </c>
      <c r="C7762" s="3" t="s">
        <v>86</v>
      </c>
      <c r="D7762" s="3" t="s">
        <v>36</v>
      </c>
      <c r="E7762">
        <v>2020</v>
      </c>
      <c r="F7762" s="3" t="str">
        <f t="shared" si="242"/>
        <v>GQOutBOX C2020</v>
      </c>
      <c r="G7762" s="9">
        <v>26.103000000000002</v>
      </c>
      <c r="H7762" s="9">
        <v>18.751000000000001</v>
      </c>
      <c r="I7762" s="9">
        <v>13.138</v>
      </c>
      <c r="J7762" s="9">
        <v>12.785</v>
      </c>
      <c r="K7762" s="9">
        <v>16.149999999999999</v>
      </c>
      <c r="L7762" s="9">
        <v>17.242999999999999</v>
      </c>
      <c r="M7762" s="9">
        <v>14.398</v>
      </c>
      <c r="N7762" s="9">
        <v>14.119</v>
      </c>
      <c r="O7762" s="9">
        <v>64.664000000000001</v>
      </c>
      <c r="P7762" s="9">
        <v>54.854999999999997</v>
      </c>
      <c r="Q7762" s="9">
        <v>25.094999999999999</v>
      </c>
      <c r="R7762" s="9">
        <v>12.643000000000001</v>
      </c>
      <c r="S7762" s="9">
        <v>11.012</v>
      </c>
      <c r="T7762" s="9">
        <v>13.336</v>
      </c>
    </row>
    <row r="7763" spans="1:20" x14ac:dyDescent="0.35">
      <c r="A7763">
        <f t="shared" si="243"/>
        <v>7763</v>
      </c>
      <c r="B7763" s="3" t="s">
        <v>71</v>
      </c>
      <c r="C7763" s="3" t="s">
        <v>86</v>
      </c>
      <c r="D7763" s="3" t="s">
        <v>36</v>
      </c>
      <c r="E7763">
        <v>2021</v>
      </c>
      <c r="F7763" s="3" t="str">
        <f t="shared" si="242"/>
        <v>GQOutBOX C2021</v>
      </c>
      <c r="G7763" s="9">
        <v>27.811</v>
      </c>
      <c r="H7763" s="9">
        <v>18.068000000000001</v>
      </c>
      <c r="I7763" s="9">
        <v>13.202999999999999</v>
      </c>
      <c r="J7763" s="9">
        <v>14.195</v>
      </c>
      <c r="K7763" s="9">
        <v>12.981</v>
      </c>
      <c r="L7763" s="9">
        <v>13.247</v>
      </c>
      <c r="M7763" s="9">
        <v>6.649</v>
      </c>
      <c r="N7763" s="9">
        <v>10.678000000000001</v>
      </c>
      <c r="O7763" s="9">
        <v>28.241</v>
      </c>
      <c r="P7763" s="9">
        <v>39.405999999999999</v>
      </c>
      <c r="Q7763" s="9">
        <v>22.199000000000002</v>
      </c>
      <c r="R7763" s="9">
        <v>14.456</v>
      </c>
      <c r="S7763" s="9">
        <v>10.547000000000001</v>
      </c>
      <c r="T7763" s="9">
        <v>15.372</v>
      </c>
    </row>
    <row r="7764" spans="1:20" x14ac:dyDescent="0.35">
      <c r="A7764">
        <f t="shared" si="243"/>
        <v>7764</v>
      </c>
      <c r="B7764" s="3" t="s">
        <v>71</v>
      </c>
      <c r="C7764" s="3" t="s">
        <v>86</v>
      </c>
      <c r="D7764" s="3" t="s">
        <v>36</v>
      </c>
      <c r="E7764">
        <v>2022</v>
      </c>
      <c r="F7764" s="3" t="str">
        <f t="shared" si="242"/>
        <v>GQOutBOX C2022</v>
      </c>
      <c r="G7764" s="9">
        <v>24.349</v>
      </c>
      <c r="H7764" s="9">
        <v>13.531000000000001</v>
      </c>
      <c r="I7764" s="9">
        <v>13.173</v>
      </c>
      <c r="J7764" s="9">
        <v>11.212</v>
      </c>
      <c r="K7764" s="9">
        <v>17.79</v>
      </c>
      <c r="L7764" s="9">
        <v>16.379000000000001</v>
      </c>
      <c r="M7764" s="9">
        <v>16.966999999999999</v>
      </c>
      <c r="N7764" s="9">
        <v>5.8049999999999997</v>
      </c>
      <c r="O7764" s="9">
        <v>54.985999999999997</v>
      </c>
      <c r="P7764" s="9">
        <v>95.224999999999994</v>
      </c>
      <c r="Q7764" s="9">
        <v>59.107999999999997</v>
      </c>
      <c r="R7764" s="9">
        <v>23.693000000000001</v>
      </c>
      <c r="S7764" s="9">
        <v>18.263000000000002</v>
      </c>
      <c r="T7764" s="9">
        <v>19.443999999999999</v>
      </c>
    </row>
    <row r="7765" spans="1:20" x14ac:dyDescent="0.35">
      <c r="A7765">
        <f t="shared" si="243"/>
        <v>7765</v>
      </c>
      <c r="B7765" s="3" t="s">
        <v>71</v>
      </c>
      <c r="C7765" s="3" t="s">
        <v>86</v>
      </c>
      <c r="D7765" s="3" t="s">
        <v>36</v>
      </c>
      <c r="E7765">
        <v>2023</v>
      </c>
      <c r="F7765" s="3" t="str">
        <f t="shared" si="242"/>
        <v>GQOutBOX C2023</v>
      </c>
      <c r="G7765" s="9">
        <v>29.035</v>
      </c>
      <c r="H7765" s="9">
        <v>15.895</v>
      </c>
      <c r="I7765" s="9">
        <v>27.667000000000002</v>
      </c>
      <c r="J7765" s="9">
        <v>25.896000000000001</v>
      </c>
      <c r="K7765" s="9">
        <v>24.853000000000002</v>
      </c>
      <c r="L7765" s="9">
        <v>31.434999999999999</v>
      </c>
      <c r="M7765" s="9">
        <v>47.499000000000002</v>
      </c>
      <c r="N7765" s="9">
        <v>60.768000000000001</v>
      </c>
      <c r="O7765" s="9">
        <v>81.787999999999997</v>
      </c>
      <c r="P7765" s="9">
        <v>78.989000000000004</v>
      </c>
      <c r="Q7765" s="9">
        <v>50.664000000000001</v>
      </c>
      <c r="R7765" s="9">
        <v>21.782</v>
      </c>
      <c r="S7765" s="9">
        <v>13.646000000000001</v>
      </c>
      <c r="T7765" s="9">
        <v>16.66</v>
      </c>
    </row>
    <row r="7766" spans="1:20" x14ac:dyDescent="0.35">
      <c r="A7766">
        <f t="shared" si="243"/>
        <v>7766</v>
      </c>
      <c r="B7766" s="3" t="s">
        <v>71</v>
      </c>
      <c r="C7766" s="3" t="s">
        <v>86</v>
      </c>
      <c r="D7766" s="3" t="s">
        <v>36</v>
      </c>
      <c r="E7766">
        <v>2024</v>
      </c>
      <c r="F7766" s="3" t="str">
        <f t="shared" si="242"/>
        <v>GQOutBOX C2024</v>
      </c>
      <c r="G7766" s="9">
        <v>30.864999999999998</v>
      </c>
      <c r="H7766" s="9">
        <v>18.315000000000001</v>
      </c>
      <c r="I7766" s="9">
        <v>16.263999999999999</v>
      </c>
      <c r="J7766" s="9">
        <v>16.875</v>
      </c>
      <c r="K7766" s="9">
        <v>16.972000000000001</v>
      </c>
      <c r="L7766" s="9">
        <v>17.946000000000002</v>
      </c>
      <c r="M7766" s="9">
        <v>17.064</v>
      </c>
      <c r="N7766" s="9">
        <v>29.977</v>
      </c>
      <c r="O7766" s="9">
        <v>41.991</v>
      </c>
      <c r="P7766" s="9">
        <v>34.255000000000003</v>
      </c>
      <c r="Q7766" s="9">
        <v>14.113</v>
      </c>
      <c r="R7766" s="9">
        <v>8.0969999999999995</v>
      </c>
      <c r="S7766" s="9">
        <v>7.6150000000000002</v>
      </c>
      <c r="T7766" s="9">
        <v>10.94</v>
      </c>
    </row>
    <row r="7767" spans="1:20" x14ac:dyDescent="0.35">
      <c r="A7767">
        <f t="shared" si="243"/>
        <v>7767</v>
      </c>
      <c r="B7767" s="3" t="s">
        <v>71</v>
      </c>
      <c r="C7767" s="3" t="s">
        <v>86</v>
      </c>
      <c r="D7767" s="3" t="s">
        <v>36</v>
      </c>
      <c r="E7767">
        <v>2025</v>
      </c>
      <c r="F7767" s="3" t="str">
        <f t="shared" si="242"/>
        <v>GQOutBOX C2025</v>
      </c>
      <c r="G7767" s="9">
        <v>30.378</v>
      </c>
      <c r="H7767" s="9">
        <v>16.507000000000001</v>
      </c>
      <c r="I7767" s="9">
        <v>13.779</v>
      </c>
      <c r="J7767" s="9">
        <v>18.401</v>
      </c>
      <c r="K7767" s="9">
        <v>26.071999999999999</v>
      </c>
      <c r="L7767" s="9">
        <v>23.158000000000001</v>
      </c>
      <c r="M7767" s="9">
        <v>13.407999999999999</v>
      </c>
      <c r="N7767" s="9">
        <v>28.562000000000001</v>
      </c>
      <c r="O7767" s="9">
        <v>55.295000000000002</v>
      </c>
      <c r="P7767" s="9">
        <v>36.759</v>
      </c>
      <c r="Q7767" s="9">
        <v>19.698</v>
      </c>
      <c r="R7767" s="9">
        <v>10.925000000000001</v>
      </c>
      <c r="S7767" s="9">
        <v>8.7379999999999995</v>
      </c>
      <c r="T7767" s="9">
        <v>15.943</v>
      </c>
    </row>
    <row r="7768" spans="1:20" x14ac:dyDescent="0.35">
      <c r="A7768">
        <f t="shared" si="243"/>
        <v>7768</v>
      </c>
      <c r="B7768" s="3" t="s">
        <v>71</v>
      </c>
      <c r="C7768" s="3" t="s">
        <v>86</v>
      </c>
      <c r="D7768" s="3" t="s">
        <v>36</v>
      </c>
      <c r="E7768">
        <v>2026</v>
      </c>
      <c r="F7768" s="3" t="str">
        <f t="shared" si="242"/>
        <v>GQOutBOX C2026</v>
      </c>
      <c r="G7768" s="9">
        <v>26.882999999999999</v>
      </c>
      <c r="H7768" s="9">
        <v>16.850000000000001</v>
      </c>
      <c r="I7768" s="9">
        <v>13.609</v>
      </c>
      <c r="J7768" s="9">
        <v>16.146999999999998</v>
      </c>
      <c r="K7768" s="9">
        <v>15.442</v>
      </c>
      <c r="L7768" s="9">
        <v>18.466999999999999</v>
      </c>
      <c r="M7768" s="9">
        <v>15.872</v>
      </c>
      <c r="N7768" s="9">
        <v>16.433</v>
      </c>
      <c r="O7768" s="9">
        <v>25.954000000000001</v>
      </c>
      <c r="P7768" s="9">
        <v>60.546999999999997</v>
      </c>
      <c r="Q7768" s="9">
        <v>39.655000000000001</v>
      </c>
      <c r="R7768" s="9">
        <v>17.954999999999998</v>
      </c>
      <c r="S7768" s="9">
        <v>13.696</v>
      </c>
      <c r="T7768" s="9">
        <v>16.241</v>
      </c>
    </row>
    <row r="7769" spans="1:20" x14ac:dyDescent="0.35">
      <c r="A7769">
        <f t="shared" si="243"/>
        <v>7769</v>
      </c>
      <c r="B7769" s="3" t="s">
        <v>71</v>
      </c>
      <c r="C7769" s="3" t="s">
        <v>86</v>
      </c>
      <c r="D7769" s="3" t="s">
        <v>36</v>
      </c>
      <c r="E7769">
        <v>2027</v>
      </c>
      <c r="F7769" s="3" t="str">
        <f t="shared" si="242"/>
        <v>GQOutBOX C2027</v>
      </c>
      <c r="G7769" s="9">
        <v>27.57</v>
      </c>
      <c r="H7769" s="9">
        <v>15.265000000000001</v>
      </c>
      <c r="I7769" s="9">
        <v>16.864000000000001</v>
      </c>
      <c r="J7769" s="9">
        <v>18.001999999999999</v>
      </c>
      <c r="K7769" s="9">
        <v>20.984000000000002</v>
      </c>
      <c r="L7769" s="9">
        <v>22.678000000000001</v>
      </c>
      <c r="M7769" s="9">
        <v>26.742000000000001</v>
      </c>
      <c r="N7769" s="9">
        <v>19.763999999999999</v>
      </c>
      <c r="O7769" s="9">
        <v>56.664000000000001</v>
      </c>
      <c r="P7769" s="9">
        <v>83.129000000000005</v>
      </c>
      <c r="Q7769" s="9">
        <v>55.656999999999996</v>
      </c>
      <c r="R7769" s="9">
        <v>22.109000000000002</v>
      </c>
      <c r="S7769" s="9">
        <v>19.802</v>
      </c>
      <c r="T7769" s="9">
        <v>19.283000000000001</v>
      </c>
    </row>
    <row r="7770" spans="1:20" x14ac:dyDescent="0.35">
      <c r="A7770">
        <f t="shared" si="243"/>
        <v>7770</v>
      </c>
      <c r="B7770" s="3" t="s">
        <v>71</v>
      </c>
      <c r="C7770" s="3" t="s">
        <v>86</v>
      </c>
      <c r="D7770" s="3" t="s">
        <v>36</v>
      </c>
      <c r="E7770">
        <v>2028</v>
      </c>
      <c r="F7770" s="3" t="str">
        <f t="shared" si="242"/>
        <v>GQOutBOX C2028</v>
      </c>
      <c r="G7770" s="9">
        <v>25.623999999999999</v>
      </c>
      <c r="H7770" s="9">
        <v>20.378</v>
      </c>
      <c r="I7770" s="9">
        <v>15.494</v>
      </c>
      <c r="J7770" s="9">
        <v>16.088999999999999</v>
      </c>
      <c r="K7770" s="9">
        <v>19.687999999999999</v>
      </c>
      <c r="L7770" s="9">
        <v>19.859000000000002</v>
      </c>
      <c r="M7770" s="9">
        <v>7.83</v>
      </c>
      <c r="N7770" s="9">
        <v>13.358000000000001</v>
      </c>
      <c r="O7770" s="9">
        <v>63.883000000000003</v>
      </c>
      <c r="P7770" s="9">
        <v>97.736000000000004</v>
      </c>
      <c r="Q7770" s="9">
        <v>64.358000000000004</v>
      </c>
      <c r="R7770" s="9">
        <v>21.82</v>
      </c>
      <c r="S7770" s="9">
        <v>19.616</v>
      </c>
      <c r="T7770" s="9">
        <v>16.131</v>
      </c>
    </row>
    <row r="7771" spans="1:20" x14ac:dyDescent="0.35">
      <c r="A7771">
        <f t="shared" si="243"/>
        <v>7771</v>
      </c>
      <c r="B7771" s="3" t="s">
        <v>71</v>
      </c>
      <c r="C7771" s="3" t="s">
        <v>86</v>
      </c>
      <c r="D7771" s="3" t="s">
        <v>36</v>
      </c>
      <c r="E7771">
        <v>2029</v>
      </c>
      <c r="F7771" s="3" t="str">
        <f t="shared" si="242"/>
        <v>GQOutBOX C2029</v>
      </c>
      <c r="G7771" s="9">
        <v>27.137</v>
      </c>
      <c r="H7771" s="9">
        <v>14.538</v>
      </c>
      <c r="I7771" s="9">
        <v>13.037000000000001</v>
      </c>
      <c r="J7771" s="9">
        <v>11.595000000000001</v>
      </c>
      <c r="K7771" s="9">
        <v>15.532</v>
      </c>
      <c r="L7771" s="9">
        <v>20.440999999999999</v>
      </c>
      <c r="M7771" s="9">
        <v>21.706</v>
      </c>
      <c r="N7771" s="9">
        <v>26.824000000000002</v>
      </c>
      <c r="O7771" s="9">
        <v>60.378</v>
      </c>
      <c r="P7771" s="9">
        <v>67.316999999999993</v>
      </c>
      <c r="Q7771" s="9">
        <v>27.103000000000002</v>
      </c>
      <c r="R7771" s="9">
        <v>14.847</v>
      </c>
      <c r="S7771" s="9">
        <v>9.1489999999999991</v>
      </c>
      <c r="T7771" s="9">
        <v>12.497</v>
      </c>
    </row>
    <row r="7772" spans="1:20" x14ac:dyDescent="0.35">
      <c r="A7772">
        <f t="shared" si="243"/>
        <v>7772</v>
      </c>
      <c r="B7772" s="3" t="s">
        <v>71</v>
      </c>
      <c r="C7772" s="3" t="s">
        <v>86</v>
      </c>
      <c r="D7772" s="3" t="s">
        <v>37</v>
      </c>
      <c r="E7772">
        <v>2020</v>
      </c>
      <c r="F7772" s="3" t="str">
        <f t="shared" si="242"/>
        <v>GQOutBOUND2020</v>
      </c>
      <c r="G7772" s="9">
        <v>26.381</v>
      </c>
      <c r="H7772" s="9">
        <v>19.13</v>
      </c>
      <c r="I7772" s="9">
        <v>13.336</v>
      </c>
      <c r="J7772" s="9">
        <v>13.000999999999999</v>
      </c>
      <c r="K7772" s="9">
        <v>16.399999999999999</v>
      </c>
      <c r="L7772" s="9">
        <v>17.387</v>
      </c>
      <c r="M7772" s="9">
        <v>15.151</v>
      </c>
      <c r="N7772" s="9">
        <v>13.871</v>
      </c>
      <c r="O7772" s="9">
        <v>65.885000000000005</v>
      </c>
      <c r="P7772" s="9">
        <v>55.906999999999996</v>
      </c>
      <c r="Q7772" s="9">
        <v>25.795999999999999</v>
      </c>
      <c r="R7772" s="9">
        <v>13.085000000000001</v>
      </c>
      <c r="S7772" s="9">
        <v>11.21</v>
      </c>
      <c r="T7772" s="9">
        <v>13.653</v>
      </c>
    </row>
    <row r="7773" spans="1:20" x14ac:dyDescent="0.35">
      <c r="A7773">
        <f t="shared" si="243"/>
        <v>7773</v>
      </c>
      <c r="B7773" s="3" t="s">
        <v>71</v>
      </c>
      <c r="C7773" s="3" t="s">
        <v>86</v>
      </c>
      <c r="D7773" s="3" t="s">
        <v>37</v>
      </c>
      <c r="E7773">
        <v>2021</v>
      </c>
      <c r="F7773" s="3" t="str">
        <f t="shared" si="242"/>
        <v>GQOutBOUND2021</v>
      </c>
      <c r="G7773" s="9">
        <v>28.113</v>
      </c>
      <c r="H7773" s="9">
        <v>18.47</v>
      </c>
      <c r="I7773" s="9">
        <v>13.398999999999999</v>
      </c>
      <c r="J7773" s="9">
        <v>14.407</v>
      </c>
      <c r="K7773" s="9">
        <v>13.207000000000001</v>
      </c>
      <c r="L7773" s="9">
        <v>13.472</v>
      </c>
      <c r="M7773" s="9">
        <v>7.1909999999999998</v>
      </c>
      <c r="N7773" s="9">
        <v>11.138</v>
      </c>
      <c r="O7773" s="9">
        <v>28.63</v>
      </c>
      <c r="P7773" s="9">
        <v>40.390999999999998</v>
      </c>
      <c r="Q7773" s="9">
        <v>22.908999999999999</v>
      </c>
      <c r="R7773" s="9">
        <v>14.956</v>
      </c>
      <c r="S7773" s="9">
        <v>10.968999999999999</v>
      </c>
      <c r="T7773" s="9">
        <v>15.725</v>
      </c>
    </row>
    <row r="7774" spans="1:20" x14ac:dyDescent="0.35">
      <c r="A7774">
        <f t="shared" si="243"/>
        <v>7774</v>
      </c>
      <c r="B7774" s="3" t="s">
        <v>71</v>
      </c>
      <c r="C7774" s="3" t="s">
        <v>86</v>
      </c>
      <c r="D7774" s="3" t="s">
        <v>37</v>
      </c>
      <c r="E7774">
        <v>2022</v>
      </c>
      <c r="F7774" s="3" t="str">
        <f t="shared" si="242"/>
        <v>GQOutBOUND2022</v>
      </c>
      <c r="G7774" s="9">
        <v>24.614000000000001</v>
      </c>
      <c r="H7774" s="9">
        <v>13.747999999999999</v>
      </c>
      <c r="I7774" s="9">
        <v>13.355</v>
      </c>
      <c r="J7774" s="9">
        <v>11.321999999999999</v>
      </c>
      <c r="K7774" s="9">
        <v>18.047000000000001</v>
      </c>
      <c r="L7774" s="9">
        <v>16.492999999999999</v>
      </c>
      <c r="M7774" s="9">
        <v>17.503</v>
      </c>
      <c r="N7774" s="9">
        <v>5.6779999999999999</v>
      </c>
      <c r="O7774" s="9">
        <v>54.430999999999997</v>
      </c>
      <c r="P7774" s="9">
        <v>98.141000000000005</v>
      </c>
      <c r="Q7774" s="9">
        <v>60.204999999999998</v>
      </c>
      <c r="R7774" s="9">
        <v>24.376000000000001</v>
      </c>
      <c r="S7774" s="9">
        <v>18.72</v>
      </c>
      <c r="T7774" s="9">
        <v>19.870999999999999</v>
      </c>
    </row>
    <row r="7775" spans="1:20" x14ac:dyDescent="0.35">
      <c r="A7775">
        <f t="shared" si="243"/>
        <v>7775</v>
      </c>
      <c r="B7775" s="3" t="s">
        <v>71</v>
      </c>
      <c r="C7775" s="3" t="s">
        <v>86</v>
      </c>
      <c r="D7775" s="3" t="s">
        <v>37</v>
      </c>
      <c r="E7775">
        <v>2023</v>
      </c>
      <c r="F7775" s="3" t="str">
        <f t="shared" si="242"/>
        <v>GQOutBOUND2023</v>
      </c>
      <c r="G7775" s="9">
        <v>29.407</v>
      </c>
      <c r="H7775" s="9">
        <v>16.233000000000001</v>
      </c>
      <c r="I7775" s="9">
        <v>27.896999999999998</v>
      </c>
      <c r="J7775" s="9">
        <v>26.074999999999999</v>
      </c>
      <c r="K7775" s="9">
        <v>24.579000000000001</v>
      </c>
      <c r="L7775" s="9">
        <v>31.913</v>
      </c>
      <c r="M7775" s="9">
        <v>48.448</v>
      </c>
      <c r="N7775" s="9">
        <v>61.140999999999998</v>
      </c>
      <c r="O7775" s="9">
        <v>83.912000000000006</v>
      </c>
      <c r="P7775" s="9">
        <v>81.108000000000004</v>
      </c>
      <c r="Q7775" s="9">
        <v>51.706000000000003</v>
      </c>
      <c r="R7775" s="9">
        <v>22.587</v>
      </c>
      <c r="S7775" s="9">
        <v>14.212</v>
      </c>
      <c r="T7775" s="9">
        <v>16.922000000000001</v>
      </c>
    </row>
    <row r="7776" spans="1:20" x14ac:dyDescent="0.35">
      <c r="A7776">
        <f t="shared" si="243"/>
        <v>7776</v>
      </c>
      <c r="B7776" s="3" t="s">
        <v>71</v>
      </c>
      <c r="C7776" s="3" t="s">
        <v>86</v>
      </c>
      <c r="D7776" s="3" t="s">
        <v>37</v>
      </c>
      <c r="E7776">
        <v>2024</v>
      </c>
      <c r="F7776" s="3" t="str">
        <f t="shared" si="242"/>
        <v>GQOutBOUND2024</v>
      </c>
      <c r="G7776" s="9">
        <v>31.472000000000001</v>
      </c>
      <c r="H7776" s="9">
        <v>18.821000000000002</v>
      </c>
      <c r="I7776" s="9">
        <v>16.649999999999999</v>
      </c>
      <c r="J7776" s="9">
        <v>17.274999999999999</v>
      </c>
      <c r="K7776" s="9">
        <v>17.309999999999999</v>
      </c>
      <c r="L7776" s="9">
        <v>18.484999999999999</v>
      </c>
      <c r="M7776" s="9">
        <v>17.785</v>
      </c>
      <c r="N7776" s="9">
        <v>30.981000000000002</v>
      </c>
      <c r="O7776" s="9">
        <v>42.89</v>
      </c>
      <c r="P7776" s="9">
        <v>35.441000000000003</v>
      </c>
      <c r="Q7776" s="9">
        <v>14.795999999999999</v>
      </c>
      <c r="R7776" s="9">
        <v>8.5269999999999992</v>
      </c>
      <c r="S7776" s="9">
        <v>7.9989999999999997</v>
      </c>
      <c r="T7776" s="9">
        <v>11.093</v>
      </c>
    </row>
    <row r="7777" spans="1:20" x14ac:dyDescent="0.35">
      <c r="A7777">
        <f t="shared" si="243"/>
        <v>7777</v>
      </c>
      <c r="B7777" s="3" t="s">
        <v>71</v>
      </c>
      <c r="C7777" s="3" t="s">
        <v>86</v>
      </c>
      <c r="D7777" s="3" t="s">
        <v>37</v>
      </c>
      <c r="E7777">
        <v>2025</v>
      </c>
      <c r="F7777" s="3" t="str">
        <f t="shared" si="242"/>
        <v>GQOutBOUND2025</v>
      </c>
      <c r="G7777" s="9">
        <v>30.87</v>
      </c>
      <c r="H7777" s="9">
        <v>16.911999999999999</v>
      </c>
      <c r="I7777" s="9">
        <v>13.954000000000001</v>
      </c>
      <c r="J7777" s="9">
        <v>18.768000000000001</v>
      </c>
      <c r="K7777" s="9">
        <v>26.196000000000002</v>
      </c>
      <c r="L7777" s="9">
        <v>23.802</v>
      </c>
      <c r="M7777" s="9">
        <v>14.012</v>
      </c>
      <c r="N7777" s="9">
        <v>29.061</v>
      </c>
      <c r="O7777" s="9">
        <v>56.731000000000002</v>
      </c>
      <c r="P7777" s="9">
        <v>37.811999999999998</v>
      </c>
      <c r="Q7777" s="9">
        <v>20.504999999999999</v>
      </c>
      <c r="R7777" s="9">
        <v>11.369</v>
      </c>
      <c r="S7777" s="9">
        <v>9.2270000000000003</v>
      </c>
      <c r="T7777" s="9">
        <v>16.291</v>
      </c>
    </row>
    <row r="7778" spans="1:20" x14ac:dyDescent="0.35">
      <c r="A7778">
        <f t="shared" si="243"/>
        <v>7778</v>
      </c>
      <c r="B7778" s="3" t="s">
        <v>71</v>
      </c>
      <c r="C7778" s="3" t="s">
        <v>86</v>
      </c>
      <c r="D7778" s="3" t="s">
        <v>37</v>
      </c>
      <c r="E7778">
        <v>2026</v>
      </c>
      <c r="F7778" s="3" t="str">
        <f t="shared" si="242"/>
        <v>GQOutBOUND2026</v>
      </c>
      <c r="G7778" s="9">
        <v>27.17</v>
      </c>
      <c r="H7778" s="9">
        <v>17.231999999999999</v>
      </c>
      <c r="I7778" s="9">
        <v>13.869</v>
      </c>
      <c r="J7778" s="9">
        <v>16.401</v>
      </c>
      <c r="K7778" s="9">
        <v>15.711</v>
      </c>
      <c r="L7778" s="9">
        <v>18.905999999999999</v>
      </c>
      <c r="M7778" s="9">
        <v>16.457000000000001</v>
      </c>
      <c r="N7778" s="9">
        <v>16.834</v>
      </c>
      <c r="O7778" s="9">
        <v>26.332999999999998</v>
      </c>
      <c r="P7778" s="9">
        <v>62.326000000000001</v>
      </c>
      <c r="Q7778" s="9">
        <v>40.646999999999998</v>
      </c>
      <c r="R7778" s="9">
        <v>18.532</v>
      </c>
      <c r="S7778" s="9">
        <v>14.215</v>
      </c>
      <c r="T7778" s="9">
        <v>16.635000000000002</v>
      </c>
    </row>
    <row r="7779" spans="1:20" x14ac:dyDescent="0.35">
      <c r="A7779">
        <f t="shared" si="243"/>
        <v>7779</v>
      </c>
      <c r="B7779" s="3" t="s">
        <v>71</v>
      </c>
      <c r="C7779" s="3" t="s">
        <v>86</v>
      </c>
      <c r="D7779" s="3" t="s">
        <v>37</v>
      </c>
      <c r="E7779">
        <v>2027</v>
      </c>
      <c r="F7779" s="3" t="str">
        <f t="shared" si="242"/>
        <v>GQOutBOUND2027</v>
      </c>
      <c r="G7779" s="9">
        <v>27.966000000000001</v>
      </c>
      <c r="H7779" s="9">
        <v>15.54</v>
      </c>
      <c r="I7779" s="9">
        <v>17.041</v>
      </c>
      <c r="J7779" s="9">
        <v>18.163</v>
      </c>
      <c r="K7779" s="9">
        <v>21.318000000000001</v>
      </c>
      <c r="L7779" s="9">
        <v>23.157</v>
      </c>
      <c r="M7779" s="9">
        <v>27.213999999999999</v>
      </c>
      <c r="N7779" s="9">
        <v>20.472999999999999</v>
      </c>
      <c r="O7779" s="9">
        <v>57.375999999999998</v>
      </c>
      <c r="P7779" s="9">
        <v>85.272999999999996</v>
      </c>
      <c r="Q7779" s="9">
        <v>56.893000000000001</v>
      </c>
      <c r="R7779" s="9">
        <v>23.048999999999999</v>
      </c>
      <c r="S7779" s="9">
        <v>20.359000000000002</v>
      </c>
      <c r="T7779" s="9">
        <v>19.635999999999999</v>
      </c>
    </row>
    <row r="7780" spans="1:20" x14ac:dyDescent="0.35">
      <c r="A7780">
        <f t="shared" si="243"/>
        <v>7780</v>
      </c>
      <c r="B7780" s="3" t="s">
        <v>71</v>
      </c>
      <c r="C7780" s="3" t="s">
        <v>86</v>
      </c>
      <c r="D7780" s="3" t="s">
        <v>37</v>
      </c>
      <c r="E7780">
        <v>2028</v>
      </c>
      <c r="F7780" s="3" t="str">
        <f t="shared" si="242"/>
        <v>GQOutBOUND2028</v>
      </c>
      <c r="G7780" s="9">
        <v>25.805</v>
      </c>
      <c r="H7780" s="9">
        <v>20.718</v>
      </c>
      <c r="I7780" s="9">
        <v>15.875999999999999</v>
      </c>
      <c r="J7780" s="9">
        <v>16.373000000000001</v>
      </c>
      <c r="K7780" s="9">
        <v>20.036999999999999</v>
      </c>
      <c r="L7780" s="9">
        <v>20.247</v>
      </c>
      <c r="M7780" s="9">
        <v>8.4</v>
      </c>
      <c r="N7780" s="9">
        <v>13.266</v>
      </c>
      <c r="O7780" s="9">
        <v>65.006</v>
      </c>
      <c r="P7780" s="9">
        <v>100.36499999999999</v>
      </c>
      <c r="Q7780" s="9">
        <v>65.849999999999994</v>
      </c>
      <c r="R7780" s="9">
        <v>22.369</v>
      </c>
      <c r="S7780" s="9">
        <v>20.399999999999999</v>
      </c>
      <c r="T7780" s="9">
        <v>16.553000000000001</v>
      </c>
    </row>
    <row r="7781" spans="1:20" x14ac:dyDescent="0.35">
      <c r="A7781">
        <f t="shared" si="243"/>
        <v>7781</v>
      </c>
      <c r="B7781" s="3" t="s">
        <v>71</v>
      </c>
      <c r="C7781" s="3" t="s">
        <v>86</v>
      </c>
      <c r="D7781" s="3" t="s">
        <v>37</v>
      </c>
      <c r="E7781">
        <v>2029</v>
      </c>
      <c r="F7781" s="3" t="str">
        <f t="shared" si="242"/>
        <v>GQOutBOUND2029</v>
      </c>
      <c r="G7781" s="9">
        <v>27.518999999999998</v>
      </c>
      <c r="H7781" s="9">
        <v>14.79</v>
      </c>
      <c r="I7781" s="9">
        <v>13.263</v>
      </c>
      <c r="J7781" s="9">
        <v>11.747999999999999</v>
      </c>
      <c r="K7781" s="9">
        <v>15.743</v>
      </c>
      <c r="L7781" s="9">
        <v>20.475000000000001</v>
      </c>
      <c r="M7781" s="9">
        <v>22.678999999999998</v>
      </c>
      <c r="N7781" s="9">
        <v>27.507999999999999</v>
      </c>
      <c r="O7781" s="9">
        <v>60.81</v>
      </c>
      <c r="P7781" s="9">
        <v>68.853999999999999</v>
      </c>
      <c r="Q7781" s="9">
        <v>27.908999999999999</v>
      </c>
      <c r="R7781" s="9">
        <v>15.212</v>
      </c>
      <c r="S7781" s="9">
        <v>9.7100000000000009</v>
      </c>
      <c r="T7781" s="9">
        <v>12.73</v>
      </c>
    </row>
    <row r="7782" spans="1:20" x14ac:dyDescent="0.35">
      <c r="A7782">
        <f t="shared" si="243"/>
        <v>7782</v>
      </c>
      <c r="B7782" s="3" t="s">
        <v>71</v>
      </c>
      <c r="C7782" s="3" t="s">
        <v>86</v>
      </c>
      <c r="D7782" s="3" t="s">
        <v>38</v>
      </c>
      <c r="E7782">
        <v>2020</v>
      </c>
      <c r="F7782" s="3" t="str">
        <f t="shared" si="242"/>
        <v>GQOut7-MILE2020</v>
      </c>
      <c r="G7782" s="9">
        <v>26.698</v>
      </c>
      <c r="H7782" s="9">
        <v>19.436</v>
      </c>
      <c r="I7782" s="9">
        <v>13.516</v>
      </c>
      <c r="J7782" s="9">
        <v>13.17</v>
      </c>
      <c r="K7782" s="9">
        <v>16.565000000000001</v>
      </c>
      <c r="L7782" s="9">
        <v>17.658000000000001</v>
      </c>
      <c r="M7782" s="9">
        <v>16.327000000000002</v>
      </c>
      <c r="N7782" s="9">
        <v>16.097000000000001</v>
      </c>
      <c r="O7782" s="9">
        <v>69.147000000000006</v>
      </c>
      <c r="P7782" s="9">
        <v>58.478000000000002</v>
      </c>
      <c r="Q7782" s="9">
        <v>26.651</v>
      </c>
      <c r="R7782" s="9">
        <v>13.593</v>
      </c>
      <c r="S7782" s="9">
        <v>11.452</v>
      </c>
      <c r="T7782" s="9">
        <v>13.885</v>
      </c>
    </row>
    <row r="7783" spans="1:20" x14ac:dyDescent="0.35">
      <c r="A7783">
        <f t="shared" si="243"/>
        <v>7783</v>
      </c>
      <c r="B7783" s="3" t="s">
        <v>71</v>
      </c>
      <c r="C7783" s="3" t="s">
        <v>86</v>
      </c>
      <c r="D7783" s="3" t="s">
        <v>38</v>
      </c>
      <c r="E7783">
        <v>2021</v>
      </c>
      <c r="F7783" s="3" t="str">
        <f t="shared" si="242"/>
        <v>GQOut7-MILE2021</v>
      </c>
      <c r="G7783" s="9">
        <v>28.390999999999998</v>
      </c>
      <c r="H7783" s="9">
        <v>18.745999999999999</v>
      </c>
      <c r="I7783" s="9">
        <v>13.504</v>
      </c>
      <c r="J7783" s="9">
        <v>14.56</v>
      </c>
      <c r="K7783" s="9">
        <v>13.375</v>
      </c>
      <c r="L7783" s="9">
        <v>13.694000000000001</v>
      </c>
      <c r="M7783" s="9">
        <v>7.4960000000000004</v>
      </c>
      <c r="N7783" s="9">
        <v>12.516999999999999</v>
      </c>
      <c r="O7783" s="9">
        <v>31.683</v>
      </c>
      <c r="P7783" s="9">
        <v>43.454999999999998</v>
      </c>
      <c r="Q7783" s="9">
        <v>24.091000000000001</v>
      </c>
      <c r="R7783" s="9">
        <v>15.644</v>
      </c>
      <c r="S7783" s="9">
        <v>11.362</v>
      </c>
      <c r="T7783" s="9">
        <v>16.187999999999999</v>
      </c>
    </row>
    <row r="7784" spans="1:20" x14ac:dyDescent="0.35">
      <c r="A7784">
        <f t="shared" si="243"/>
        <v>7784</v>
      </c>
      <c r="B7784" s="3" t="s">
        <v>71</v>
      </c>
      <c r="C7784" s="3" t="s">
        <v>86</v>
      </c>
      <c r="D7784" s="3" t="s">
        <v>38</v>
      </c>
      <c r="E7784">
        <v>2022</v>
      </c>
      <c r="F7784" s="3" t="str">
        <f t="shared" si="242"/>
        <v>GQOut7-MILE2022</v>
      </c>
      <c r="G7784" s="9">
        <v>24.919</v>
      </c>
      <c r="H7784" s="9">
        <v>13.992000000000001</v>
      </c>
      <c r="I7784" s="9">
        <v>13.574999999999999</v>
      </c>
      <c r="J7784" s="9">
        <v>11.478999999999999</v>
      </c>
      <c r="K7784" s="9">
        <v>18.206</v>
      </c>
      <c r="L7784" s="9">
        <v>16.73</v>
      </c>
      <c r="M7784" s="9">
        <v>18.312000000000001</v>
      </c>
      <c r="N7784" s="9">
        <v>6.1749999999999998</v>
      </c>
      <c r="O7784" s="9">
        <v>57.244</v>
      </c>
      <c r="P7784" s="9">
        <v>102.327</v>
      </c>
      <c r="Q7784" s="9">
        <v>62.029000000000003</v>
      </c>
      <c r="R7784" s="9">
        <v>25.012</v>
      </c>
      <c r="S7784" s="9">
        <v>19.013999999999999</v>
      </c>
      <c r="T7784" s="9">
        <v>20.238</v>
      </c>
    </row>
    <row r="7785" spans="1:20" x14ac:dyDescent="0.35">
      <c r="A7785">
        <f t="shared" si="243"/>
        <v>7785</v>
      </c>
      <c r="B7785" s="3" t="s">
        <v>71</v>
      </c>
      <c r="C7785" s="3" t="s">
        <v>86</v>
      </c>
      <c r="D7785" s="3" t="s">
        <v>38</v>
      </c>
      <c r="E7785">
        <v>2023</v>
      </c>
      <c r="F7785" s="3" t="str">
        <f t="shared" si="242"/>
        <v>GQOut7-MILE2023</v>
      </c>
      <c r="G7785" s="9">
        <v>29.797000000000001</v>
      </c>
      <c r="H7785" s="9">
        <v>16.492999999999999</v>
      </c>
      <c r="I7785" s="9">
        <v>28.082000000000001</v>
      </c>
      <c r="J7785" s="9">
        <v>26.148</v>
      </c>
      <c r="K7785" s="9">
        <v>24.515000000000001</v>
      </c>
      <c r="L7785" s="9">
        <v>32.398000000000003</v>
      </c>
      <c r="M7785" s="9">
        <v>50.36</v>
      </c>
      <c r="N7785" s="9">
        <v>64.180000000000007</v>
      </c>
      <c r="O7785" s="9">
        <v>89.338999999999999</v>
      </c>
      <c r="P7785" s="9">
        <v>85.701999999999998</v>
      </c>
      <c r="Q7785" s="9">
        <v>53.198999999999998</v>
      </c>
      <c r="R7785" s="9">
        <v>23.254000000000001</v>
      </c>
      <c r="S7785" s="9">
        <v>14.561</v>
      </c>
      <c r="T7785" s="9">
        <v>17.285</v>
      </c>
    </row>
    <row r="7786" spans="1:20" x14ac:dyDescent="0.35">
      <c r="A7786">
        <f t="shared" si="243"/>
        <v>7786</v>
      </c>
      <c r="B7786" s="3" t="s">
        <v>71</v>
      </c>
      <c r="C7786" s="3" t="s">
        <v>86</v>
      </c>
      <c r="D7786" s="3" t="s">
        <v>38</v>
      </c>
      <c r="E7786">
        <v>2024</v>
      </c>
      <c r="F7786" s="3" t="str">
        <f t="shared" si="242"/>
        <v>GQOut7-MILE2024</v>
      </c>
      <c r="G7786" s="9">
        <v>32.133000000000003</v>
      </c>
      <c r="H7786" s="9">
        <v>19.274000000000001</v>
      </c>
      <c r="I7786" s="9">
        <v>17.027999999999999</v>
      </c>
      <c r="J7786" s="9">
        <v>17.670000000000002</v>
      </c>
      <c r="K7786" s="9">
        <v>17.66</v>
      </c>
      <c r="L7786" s="9">
        <v>19.251000000000001</v>
      </c>
      <c r="M7786" s="9">
        <v>20.062000000000001</v>
      </c>
      <c r="N7786" s="9">
        <v>34.255000000000003</v>
      </c>
      <c r="O7786" s="9">
        <v>46.868000000000002</v>
      </c>
      <c r="P7786" s="9">
        <v>38.414000000000001</v>
      </c>
      <c r="Q7786" s="9">
        <v>15.747</v>
      </c>
      <c r="R7786" s="9">
        <v>9.11</v>
      </c>
      <c r="S7786" s="9">
        <v>8.4879999999999995</v>
      </c>
      <c r="T7786" s="9">
        <v>11.571999999999999</v>
      </c>
    </row>
    <row r="7787" spans="1:20" x14ac:dyDescent="0.35">
      <c r="A7787">
        <f t="shared" si="243"/>
        <v>7787</v>
      </c>
      <c r="B7787" s="3" t="s">
        <v>71</v>
      </c>
      <c r="C7787" s="3" t="s">
        <v>86</v>
      </c>
      <c r="D7787" s="3" t="s">
        <v>38</v>
      </c>
      <c r="E7787">
        <v>2025</v>
      </c>
      <c r="F7787" s="3" t="str">
        <f t="shared" si="242"/>
        <v>GQOut7-MILE2025</v>
      </c>
      <c r="G7787" s="9">
        <v>31.285</v>
      </c>
      <c r="H7787" s="9">
        <v>17.245000000000001</v>
      </c>
      <c r="I7787" s="9">
        <v>14.176</v>
      </c>
      <c r="J7787" s="9">
        <v>18.977</v>
      </c>
      <c r="K7787" s="9">
        <v>26.41</v>
      </c>
      <c r="L7787" s="9">
        <v>24.539000000000001</v>
      </c>
      <c r="M7787" s="9">
        <v>15.316000000000001</v>
      </c>
      <c r="N7787" s="9">
        <v>31.722999999999999</v>
      </c>
      <c r="O7787" s="9">
        <v>60.601999999999997</v>
      </c>
      <c r="P7787" s="9">
        <v>40.341999999999999</v>
      </c>
      <c r="Q7787" s="9">
        <v>21.428000000000001</v>
      </c>
      <c r="R7787" s="9">
        <v>11.898</v>
      </c>
      <c r="S7787" s="9">
        <v>9.6639999999999997</v>
      </c>
      <c r="T7787" s="9">
        <v>16.675000000000001</v>
      </c>
    </row>
    <row r="7788" spans="1:20" x14ac:dyDescent="0.35">
      <c r="A7788">
        <f t="shared" si="243"/>
        <v>7788</v>
      </c>
      <c r="B7788" s="3" t="s">
        <v>71</v>
      </c>
      <c r="C7788" s="3" t="s">
        <v>86</v>
      </c>
      <c r="D7788" s="3" t="s">
        <v>38</v>
      </c>
      <c r="E7788">
        <v>2026</v>
      </c>
      <c r="F7788" s="3" t="str">
        <f t="shared" si="242"/>
        <v>GQOut7-MILE2026</v>
      </c>
      <c r="G7788" s="9">
        <v>27.63</v>
      </c>
      <c r="H7788" s="9">
        <v>17.634</v>
      </c>
      <c r="I7788" s="9">
        <v>14.156000000000001</v>
      </c>
      <c r="J7788" s="9">
        <v>16.640999999999998</v>
      </c>
      <c r="K7788" s="9">
        <v>15.996</v>
      </c>
      <c r="L7788" s="9">
        <v>19.431999999999999</v>
      </c>
      <c r="M7788" s="9">
        <v>17.137</v>
      </c>
      <c r="N7788" s="9">
        <v>18.431999999999999</v>
      </c>
      <c r="O7788" s="9">
        <v>28.651</v>
      </c>
      <c r="P7788" s="9">
        <v>66.91</v>
      </c>
      <c r="Q7788" s="9">
        <v>42.209000000000003</v>
      </c>
      <c r="R7788" s="9">
        <v>19.227</v>
      </c>
      <c r="S7788" s="9">
        <v>14.584</v>
      </c>
      <c r="T7788" s="9">
        <v>17.018999999999998</v>
      </c>
    </row>
    <row r="7789" spans="1:20" x14ac:dyDescent="0.35">
      <c r="A7789">
        <f t="shared" si="243"/>
        <v>7789</v>
      </c>
      <c r="B7789" s="3" t="s">
        <v>71</v>
      </c>
      <c r="C7789" s="3" t="s">
        <v>86</v>
      </c>
      <c r="D7789" s="3" t="s">
        <v>38</v>
      </c>
      <c r="E7789">
        <v>2027</v>
      </c>
      <c r="F7789" s="3" t="str">
        <f t="shared" si="242"/>
        <v>GQOut7-MILE2027</v>
      </c>
      <c r="G7789" s="9">
        <v>28.326000000000001</v>
      </c>
      <c r="H7789" s="9">
        <v>15.752000000000001</v>
      </c>
      <c r="I7789" s="9">
        <v>17.105</v>
      </c>
      <c r="J7789" s="9">
        <v>18.314</v>
      </c>
      <c r="K7789" s="9">
        <v>21.446999999999999</v>
      </c>
      <c r="L7789" s="9">
        <v>23.614000000000001</v>
      </c>
      <c r="M7789" s="9">
        <v>28.558</v>
      </c>
      <c r="N7789" s="9">
        <v>21.654</v>
      </c>
      <c r="O7789" s="9">
        <v>61.518999999999998</v>
      </c>
      <c r="P7789" s="9">
        <v>89.334999999999994</v>
      </c>
      <c r="Q7789" s="9">
        <v>58.478999999999999</v>
      </c>
      <c r="R7789" s="9">
        <v>23.523</v>
      </c>
      <c r="S7789" s="9">
        <v>20.785</v>
      </c>
      <c r="T7789" s="9">
        <v>19.821999999999999</v>
      </c>
    </row>
    <row r="7790" spans="1:20" x14ac:dyDescent="0.35">
      <c r="A7790">
        <f t="shared" si="243"/>
        <v>7790</v>
      </c>
      <c r="B7790" s="3" t="s">
        <v>71</v>
      </c>
      <c r="C7790" s="3" t="s">
        <v>86</v>
      </c>
      <c r="D7790" s="3" t="s">
        <v>38</v>
      </c>
      <c r="E7790">
        <v>2028</v>
      </c>
      <c r="F7790" s="3" t="str">
        <f t="shared" si="242"/>
        <v>GQOut7-MILE2028</v>
      </c>
      <c r="G7790" s="9">
        <v>26.053999999999998</v>
      </c>
      <c r="H7790" s="9">
        <v>20.858000000000001</v>
      </c>
      <c r="I7790" s="9">
        <v>16.007999999999999</v>
      </c>
      <c r="J7790" s="9">
        <v>16.463999999999999</v>
      </c>
      <c r="K7790" s="9">
        <v>20.207000000000001</v>
      </c>
      <c r="L7790" s="9">
        <v>20.634</v>
      </c>
      <c r="M7790" s="9">
        <v>8.5890000000000004</v>
      </c>
      <c r="N7790" s="9">
        <v>15.454000000000001</v>
      </c>
      <c r="O7790" s="9">
        <v>69.384</v>
      </c>
      <c r="P7790" s="9">
        <v>106.02</v>
      </c>
      <c r="Q7790" s="9">
        <v>68.878</v>
      </c>
      <c r="R7790" s="9">
        <v>23.489000000000001</v>
      </c>
      <c r="S7790" s="9">
        <v>21.044</v>
      </c>
      <c r="T7790" s="9">
        <v>16.989999999999998</v>
      </c>
    </row>
    <row r="7791" spans="1:20" x14ac:dyDescent="0.35">
      <c r="A7791">
        <f t="shared" si="243"/>
        <v>7791</v>
      </c>
      <c r="B7791" s="3" t="s">
        <v>71</v>
      </c>
      <c r="C7791" s="3" t="s">
        <v>86</v>
      </c>
      <c r="D7791" s="3" t="s">
        <v>38</v>
      </c>
      <c r="E7791">
        <v>2029</v>
      </c>
      <c r="F7791" s="3" t="str">
        <f t="shared" si="242"/>
        <v>GQOut7-MILE2029</v>
      </c>
      <c r="G7791" s="9">
        <v>27.931000000000001</v>
      </c>
      <c r="H7791" s="9">
        <v>15.047000000000001</v>
      </c>
      <c r="I7791" s="9">
        <v>13.478999999999999</v>
      </c>
      <c r="J7791" s="9">
        <v>11.926</v>
      </c>
      <c r="K7791" s="9">
        <v>15.887</v>
      </c>
      <c r="L7791" s="9">
        <v>20.971</v>
      </c>
      <c r="M7791" s="9">
        <v>24.039000000000001</v>
      </c>
      <c r="N7791" s="9">
        <v>29.747</v>
      </c>
      <c r="O7791" s="9">
        <v>63.923000000000002</v>
      </c>
      <c r="P7791" s="9">
        <v>72.108999999999995</v>
      </c>
      <c r="Q7791" s="9">
        <v>28.795000000000002</v>
      </c>
      <c r="R7791" s="9">
        <v>15.705</v>
      </c>
      <c r="S7791" s="9">
        <v>9.9619999999999997</v>
      </c>
      <c r="T7791" s="9">
        <v>12.984</v>
      </c>
    </row>
    <row r="7792" spans="1:20" x14ac:dyDescent="0.35">
      <c r="A7792">
        <f t="shared" si="243"/>
        <v>7792</v>
      </c>
      <c r="B7792" s="3" t="s">
        <v>71</v>
      </c>
      <c r="C7792" s="3" t="s">
        <v>86</v>
      </c>
      <c r="D7792" s="3" t="s">
        <v>39</v>
      </c>
      <c r="E7792">
        <v>2020</v>
      </c>
      <c r="F7792" s="3" t="str">
        <f t="shared" si="242"/>
        <v>GQOutWANETA2020</v>
      </c>
      <c r="G7792" s="9">
        <v>26.698</v>
      </c>
      <c r="H7792" s="9">
        <v>19.436</v>
      </c>
      <c r="I7792" s="9">
        <v>13.516</v>
      </c>
      <c r="J7792" s="9">
        <v>13.17</v>
      </c>
      <c r="K7792" s="9">
        <v>16.565000000000001</v>
      </c>
      <c r="L7792" s="9">
        <v>17.658000000000001</v>
      </c>
      <c r="M7792" s="9">
        <v>16.327000000000002</v>
      </c>
      <c r="N7792" s="9">
        <v>16.097000000000001</v>
      </c>
      <c r="O7792" s="9">
        <v>69.147000000000006</v>
      </c>
      <c r="P7792" s="9">
        <v>58.478000000000002</v>
      </c>
      <c r="Q7792" s="9">
        <v>26.651</v>
      </c>
      <c r="R7792" s="9">
        <v>13.593</v>
      </c>
      <c r="S7792" s="9">
        <v>11.452</v>
      </c>
      <c r="T7792" s="9">
        <v>13.885</v>
      </c>
    </row>
    <row r="7793" spans="1:20" x14ac:dyDescent="0.35">
      <c r="A7793">
        <f t="shared" si="243"/>
        <v>7793</v>
      </c>
      <c r="B7793" s="3" t="s">
        <v>71</v>
      </c>
      <c r="C7793" s="3" t="s">
        <v>86</v>
      </c>
      <c r="D7793" s="3" t="s">
        <v>39</v>
      </c>
      <c r="E7793">
        <v>2021</v>
      </c>
      <c r="F7793" s="3" t="str">
        <f t="shared" si="242"/>
        <v>GQOutWANETA2021</v>
      </c>
      <c r="G7793" s="9">
        <v>28.390999999999998</v>
      </c>
      <c r="H7793" s="9">
        <v>18.745999999999999</v>
      </c>
      <c r="I7793" s="9">
        <v>13.504</v>
      </c>
      <c r="J7793" s="9">
        <v>14.56</v>
      </c>
      <c r="K7793" s="9">
        <v>13.375</v>
      </c>
      <c r="L7793" s="9">
        <v>13.694000000000001</v>
      </c>
      <c r="M7793" s="9">
        <v>7.4960000000000004</v>
      </c>
      <c r="N7793" s="9">
        <v>12.516999999999999</v>
      </c>
      <c r="O7793" s="9">
        <v>31.683</v>
      </c>
      <c r="P7793" s="9">
        <v>43.454999999999998</v>
      </c>
      <c r="Q7793" s="9">
        <v>24.091000000000001</v>
      </c>
      <c r="R7793" s="9">
        <v>15.644</v>
      </c>
      <c r="S7793" s="9">
        <v>11.362</v>
      </c>
      <c r="T7793" s="9">
        <v>16.187999999999999</v>
      </c>
    </row>
    <row r="7794" spans="1:20" x14ac:dyDescent="0.35">
      <c r="A7794">
        <f t="shared" si="243"/>
        <v>7794</v>
      </c>
      <c r="B7794" s="3" t="s">
        <v>71</v>
      </c>
      <c r="C7794" s="3" t="s">
        <v>86</v>
      </c>
      <c r="D7794" s="3" t="s">
        <v>39</v>
      </c>
      <c r="E7794">
        <v>2022</v>
      </c>
      <c r="F7794" s="3" t="str">
        <f t="shared" si="242"/>
        <v>GQOutWANETA2022</v>
      </c>
      <c r="G7794" s="9">
        <v>24.919</v>
      </c>
      <c r="H7794" s="9">
        <v>13.992000000000001</v>
      </c>
      <c r="I7794" s="9">
        <v>13.574999999999999</v>
      </c>
      <c r="J7794" s="9">
        <v>11.478999999999999</v>
      </c>
      <c r="K7794" s="9">
        <v>18.206</v>
      </c>
      <c r="L7794" s="9">
        <v>16.73</v>
      </c>
      <c r="M7794" s="9">
        <v>18.312000000000001</v>
      </c>
      <c r="N7794" s="9">
        <v>6.1749999999999998</v>
      </c>
      <c r="O7794" s="9">
        <v>57.244</v>
      </c>
      <c r="P7794" s="9">
        <v>102.327</v>
      </c>
      <c r="Q7794" s="9">
        <v>62.029000000000003</v>
      </c>
      <c r="R7794" s="9">
        <v>25.012</v>
      </c>
      <c r="S7794" s="9">
        <v>19.013999999999999</v>
      </c>
      <c r="T7794" s="9">
        <v>20.238</v>
      </c>
    </row>
    <row r="7795" spans="1:20" x14ac:dyDescent="0.35">
      <c r="A7795">
        <f t="shared" si="243"/>
        <v>7795</v>
      </c>
      <c r="B7795" s="3" t="s">
        <v>71</v>
      </c>
      <c r="C7795" s="3" t="s">
        <v>86</v>
      </c>
      <c r="D7795" s="3" t="s">
        <v>39</v>
      </c>
      <c r="E7795">
        <v>2023</v>
      </c>
      <c r="F7795" s="3" t="str">
        <f t="shared" si="242"/>
        <v>GQOutWANETA2023</v>
      </c>
      <c r="G7795" s="9">
        <v>29.797000000000001</v>
      </c>
      <c r="H7795" s="9">
        <v>16.492999999999999</v>
      </c>
      <c r="I7795" s="9">
        <v>28.082000000000001</v>
      </c>
      <c r="J7795" s="9">
        <v>26.148</v>
      </c>
      <c r="K7795" s="9">
        <v>24.515000000000001</v>
      </c>
      <c r="L7795" s="9">
        <v>32.398000000000003</v>
      </c>
      <c r="M7795" s="9">
        <v>50.36</v>
      </c>
      <c r="N7795" s="9">
        <v>64.180000000000007</v>
      </c>
      <c r="O7795" s="9">
        <v>89.338999999999999</v>
      </c>
      <c r="P7795" s="9">
        <v>85.701999999999998</v>
      </c>
      <c r="Q7795" s="9">
        <v>53.198999999999998</v>
      </c>
      <c r="R7795" s="9">
        <v>23.254000000000001</v>
      </c>
      <c r="S7795" s="9">
        <v>14.561</v>
      </c>
      <c r="T7795" s="9">
        <v>17.285</v>
      </c>
    </row>
    <row r="7796" spans="1:20" x14ac:dyDescent="0.35">
      <c r="A7796">
        <f t="shared" si="243"/>
        <v>7796</v>
      </c>
      <c r="B7796" s="3" t="s">
        <v>71</v>
      </c>
      <c r="C7796" s="3" t="s">
        <v>86</v>
      </c>
      <c r="D7796" s="3" t="s">
        <v>39</v>
      </c>
      <c r="E7796">
        <v>2024</v>
      </c>
      <c r="F7796" s="3" t="str">
        <f t="shared" si="242"/>
        <v>GQOutWANETA2024</v>
      </c>
      <c r="G7796" s="9">
        <v>32.133000000000003</v>
      </c>
      <c r="H7796" s="9">
        <v>19.274000000000001</v>
      </c>
      <c r="I7796" s="9">
        <v>17.027999999999999</v>
      </c>
      <c r="J7796" s="9">
        <v>17.670000000000002</v>
      </c>
      <c r="K7796" s="9">
        <v>17.66</v>
      </c>
      <c r="L7796" s="9">
        <v>19.251000000000001</v>
      </c>
      <c r="M7796" s="9">
        <v>20.062000000000001</v>
      </c>
      <c r="N7796" s="9">
        <v>34.255000000000003</v>
      </c>
      <c r="O7796" s="9">
        <v>46.868000000000002</v>
      </c>
      <c r="P7796" s="9">
        <v>38.414000000000001</v>
      </c>
      <c r="Q7796" s="9">
        <v>15.747</v>
      </c>
      <c r="R7796" s="9">
        <v>9.11</v>
      </c>
      <c r="S7796" s="9">
        <v>8.4879999999999995</v>
      </c>
      <c r="T7796" s="9">
        <v>11.571999999999999</v>
      </c>
    </row>
    <row r="7797" spans="1:20" x14ac:dyDescent="0.35">
      <c r="A7797">
        <f t="shared" si="243"/>
        <v>7797</v>
      </c>
      <c r="B7797" s="3" t="s">
        <v>71</v>
      </c>
      <c r="C7797" s="3" t="s">
        <v>86</v>
      </c>
      <c r="D7797" s="3" t="s">
        <v>39</v>
      </c>
      <c r="E7797">
        <v>2025</v>
      </c>
      <c r="F7797" s="3" t="str">
        <f t="shared" si="242"/>
        <v>GQOutWANETA2025</v>
      </c>
      <c r="G7797" s="9">
        <v>31.285</v>
      </c>
      <c r="H7797" s="9">
        <v>17.245000000000001</v>
      </c>
      <c r="I7797" s="9">
        <v>14.176</v>
      </c>
      <c r="J7797" s="9">
        <v>18.977</v>
      </c>
      <c r="K7797" s="9">
        <v>26.41</v>
      </c>
      <c r="L7797" s="9">
        <v>24.539000000000001</v>
      </c>
      <c r="M7797" s="9">
        <v>15.316000000000001</v>
      </c>
      <c r="N7797" s="9">
        <v>31.722999999999999</v>
      </c>
      <c r="O7797" s="9">
        <v>60.601999999999997</v>
      </c>
      <c r="P7797" s="9">
        <v>40.341999999999999</v>
      </c>
      <c r="Q7797" s="9">
        <v>21.428000000000001</v>
      </c>
      <c r="R7797" s="9">
        <v>11.898</v>
      </c>
      <c r="S7797" s="9">
        <v>9.6639999999999997</v>
      </c>
      <c r="T7797" s="9">
        <v>16.675000000000001</v>
      </c>
    </row>
    <row r="7798" spans="1:20" x14ac:dyDescent="0.35">
      <c r="A7798">
        <f t="shared" si="243"/>
        <v>7798</v>
      </c>
      <c r="B7798" s="3" t="s">
        <v>71</v>
      </c>
      <c r="C7798" s="3" t="s">
        <v>86</v>
      </c>
      <c r="D7798" s="3" t="s">
        <v>39</v>
      </c>
      <c r="E7798">
        <v>2026</v>
      </c>
      <c r="F7798" s="3" t="str">
        <f t="shared" si="242"/>
        <v>GQOutWANETA2026</v>
      </c>
      <c r="G7798" s="9">
        <v>27.63</v>
      </c>
      <c r="H7798" s="9">
        <v>17.634</v>
      </c>
      <c r="I7798" s="9">
        <v>14.156000000000001</v>
      </c>
      <c r="J7798" s="9">
        <v>16.640999999999998</v>
      </c>
      <c r="K7798" s="9">
        <v>15.996</v>
      </c>
      <c r="L7798" s="9">
        <v>19.431999999999999</v>
      </c>
      <c r="M7798" s="9">
        <v>17.137</v>
      </c>
      <c r="N7798" s="9">
        <v>18.431999999999999</v>
      </c>
      <c r="O7798" s="9">
        <v>28.651</v>
      </c>
      <c r="P7798" s="9">
        <v>66.91</v>
      </c>
      <c r="Q7798" s="9">
        <v>42.209000000000003</v>
      </c>
      <c r="R7798" s="9">
        <v>19.227</v>
      </c>
      <c r="S7798" s="9">
        <v>14.584</v>
      </c>
      <c r="T7798" s="9">
        <v>17.018999999999998</v>
      </c>
    </row>
    <row r="7799" spans="1:20" x14ac:dyDescent="0.35">
      <c r="A7799">
        <f t="shared" si="243"/>
        <v>7799</v>
      </c>
      <c r="B7799" s="3" t="s">
        <v>71</v>
      </c>
      <c r="C7799" s="3" t="s">
        <v>86</v>
      </c>
      <c r="D7799" s="3" t="s">
        <v>39</v>
      </c>
      <c r="E7799">
        <v>2027</v>
      </c>
      <c r="F7799" s="3" t="str">
        <f t="shared" si="242"/>
        <v>GQOutWANETA2027</v>
      </c>
      <c r="G7799" s="9">
        <v>28.326000000000001</v>
      </c>
      <c r="H7799" s="9">
        <v>15.752000000000001</v>
      </c>
      <c r="I7799" s="9">
        <v>17.105</v>
      </c>
      <c r="J7799" s="9">
        <v>18.314</v>
      </c>
      <c r="K7799" s="9">
        <v>21.446999999999999</v>
      </c>
      <c r="L7799" s="9">
        <v>23.614000000000001</v>
      </c>
      <c r="M7799" s="9">
        <v>28.558</v>
      </c>
      <c r="N7799" s="9">
        <v>21.654</v>
      </c>
      <c r="O7799" s="9">
        <v>61.518999999999998</v>
      </c>
      <c r="P7799" s="9">
        <v>89.334999999999994</v>
      </c>
      <c r="Q7799" s="9">
        <v>58.478999999999999</v>
      </c>
      <c r="R7799" s="9">
        <v>23.523</v>
      </c>
      <c r="S7799" s="9">
        <v>20.785</v>
      </c>
      <c r="T7799" s="9">
        <v>19.821999999999999</v>
      </c>
    </row>
    <row r="7800" spans="1:20" x14ac:dyDescent="0.35">
      <c r="A7800">
        <f t="shared" si="243"/>
        <v>7800</v>
      </c>
      <c r="B7800" s="3" t="s">
        <v>71</v>
      </c>
      <c r="C7800" s="3" t="s">
        <v>86</v>
      </c>
      <c r="D7800" s="3" t="s">
        <v>39</v>
      </c>
      <c r="E7800">
        <v>2028</v>
      </c>
      <c r="F7800" s="3" t="str">
        <f t="shared" si="242"/>
        <v>GQOutWANETA2028</v>
      </c>
      <c r="G7800" s="9">
        <v>26.053999999999998</v>
      </c>
      <c r="H7800" s="9">
        <v>20.858000000000001</v>
      </c>
      <c r="I7800" s="9">
        <v>16.007999999999999</v>
      </c>
      <c r="J7800" s="9">
        <v>16.463999999999999</v>
      </c>
      <c r="K7800" s="9">
        <v>20.207000000000001</v>
      </c>
      <c r="L7800" s="9">
        <v>20.634</v>
      </c>
      <c r="M7800" s="9">
        <v>8.5890000000000004</v>
      </c>
      <c r="N7800" s="9">
        <v>15.454000000000001</v>
      </c>
      <c r="O7800" s="9">
        <v>69.384</v>
      </c>
      <c r="P7800" s="9">
        <v>106.02</v>
      </c>
      <c r="Q7800" s="9">
        <v>68.878</v>
      </c>
      <c r="R7800" s="9">
        <v>23.489000000000001</v>
      </c>
      <c r="S7800" s="9">
        <v>21.044</v>
      </c>
      <c r="T7800" s="9">
        <v>16.989999999999998</v>
      </c>
    </row>
    <row r="7801" spans="1:20" x14ac:dyDescent="0.35">
      <c r="A7801">
        <f t="shared" si="243"/>
        <v>7801</v>
      </c>
      <c r="B7801" s="3" t="s">
        <v>71</v>
      </c>
      <c r="C7801" s="3" t="s">
        <v>86</v>
      </c>
      <c r="D7801" s="3" t="s">
        <v>39</v>
      </c>
      <c r="E7801">
        <v>2029</v>
      </c>
      <c r="F7801" s="3" t="str">
        <f t="shared" si="242"/>
        <v>GQOutWANETA2029</v>
      </c>
      <c r="G7801" s="9">
        <v>27.931000000000001</v>
      </c>
      <c r="H7801" s="9">
        <v>15.047000000000001</v>
      </c>
      <c r="I7801" s="9">
        <v>13.478999999999999</v>
      </c>
      <c r="J7801" s="9">
        <v>11.926</v>
      </c>
      <c r="K7801" s="9">
        <v>15.887</v>
      </c>
      <c r="L7801" s="9">
        <v>20.971</v>
      </c>
      <c r="M7801" s="9">
        <v>24.039000000000001</v>
      </c>
      <c r="N7801" s="9">
        <v>29.747</v>
      </c>
      <c r="O7801" s="9">
        <v>63.923000000000002</v>
      </c>
      <c r="P7801" s="9">
        <v>72.108999999999995</v>
      </c>
      <c r="Q7801" s="9">
        <v>28.795000000000002</v>
      </c>
      <c r="R7801" s="9">
        <v>15.705</v>
      </c>
      <c r="S7801" s="9">
        <v>9.9619999999999997</v>
      </c>
      <c r="T7801" s="9">
        <v>12.984</v>
      </c>
    </row>
    <row r="7802" spans="1:20" x14ac:dyDescent="0.35">
      <c r="A7802">
        <f t="shared" si="243"/>
        <v>7802</v>
      </c>
      <c r="B7802" s="3" t="s">
        <v>71</v>
      </c>
      <c r="C7802" s="3" t="s">
        <v>86</v>
      </c>
      <c r="D7802" s="3" t="s">
        <v>40</v>
      </c>
      <c r="E7802">
        <v>2020</v>
      </c>
      <c r="F7802" s="3" t="str">
        <f t="shared" si="242"/>
        <v>GQOutCDA LK2020</v>
      </c>
      <c r="G7802" s="9">
        <v>2.0270000000000001</v>
      </c>
      <c r="H7802" s="9">
        <v>4.4610000000000003</v>
      </c>
      <c r="I7802" s="9">
        <v>1.621</v>
      </c>
      <c r="J7802" s="9">
        <v>2.1629999999999998</v>
      </c>
      <c r="K7802" s="9">
        <v>0.52400000000000002</v>
      </c>
      <c r="L7802" s="9">
        <v>6.5519999999999996</v>
      </c>
      <c r="M7802" s="9">
        <v>8.4920000000000009</v>
      </c>
      <c r="N7802" s="9">
        <v>15.241</v>
      </c>
      <c r="O7802" s="9">
        <v>17.178999999999998</v>
      </c>
      <c r="P7802" s="9">
        <v>12.613</v>
      </c>
      <c r="Q7802" s="9">
        <v>4.6740000000000004</v>
      </c>
      <c r="R7802" s="9">
        <v>2.089</v>
      </c>
      <c r="S7802" s="9">
        <v>1.2210000000000001</v>
      </c>
      <c r="T7802" s="9">
        <v>1.7390000000000001</v>
      </c>
    </row>
    <row r="7803" spans="1:20" x14ac:dyDescent="0.35">
      <c r="A7803">
        <f t="shared" si="243"/>
        <v>7803</v>
      </c>
      <c r="B7803" s="3" t="s">
        <v>71</v>
      </c>
      <c r="C7803" s="3" t="s">
        <v>86</v>
      </c>
      <c r="D7803" s="3" t="s">
        <v>40</v>
      </c>
      <c r="E7803">
        <v>2021</v>
      </c>
      <c r="F7803" s="3" t="str">
        <f t="shared" si="242"/>
        <v>GQOutCDA LK2021</v>
      </c>
      <c r="G7803" s="9">
        <v>3.5459999999999998</v>
      </c>
      <c r="H7803" s="9">
        <v>3.117</v>
      </c>
      <c r="I7803" s="9">
        <v>1.8180000000000001</v>
      </c>
      <c r="J7803" s="9">
        <v>2.33</v>
      </c>
      <c r="K7803" s="9">
        <v>1.4470000000000001</v>
      </c>
      <c r="L7803" s="9">
        <v>2.4359999999999999</v>
      </c>
      <c r="M7803" s="9">
        <v>2.6840000000000002</v>
      </c>
      <c r="N7803" s="9">
        <v>8.9130000000000003</v>
      </c>
      <c r="O7803" s="9">
        <v>15.068</v>
      </c>
      <c r="P7803" s="9">
        <v>9.7140000000000004</v>
      </c>
      <c r="Q7803" s="9">
        <v>3.8639999999999999</v>
      </c>
      <c r="R7803" s="9">
        <v>1.405</v>
      </c>
      <c r="S7803" s="9">
        <v>1.036</v>
      </c>
      <c r="T7803" s="9">
        <v>1.722</v>
      </c>
    </row>
    <row r="7804" spans="1:20" x14ac:dyDescent="0.35">
      <c r="A7804">
        <f t="shared" si="243"/>
        <v>7804</v>
      </c>
      <c r="B7804" s="3" t="s">
        <v>71</v>
      </c>
      <c r="C7804" s="3" t="s">
        <v>86</v>
      </c>
      <c r="D7804" s="3" t="s">
        <v>40</v>
      </c>
      <c r="E7804">
        <v>2022</v>
      </c>
      <c r="F7804" s="3" t="str">
        <f t="shared" si="242"/>
        <v>GQOutCDA LK2022</v>
      </c>
      <c r="G7804" s="9">
        <v>1.165</v>
      </c>
      <c r="H7804" s="9">
        <v>1.3779999999999999</v>
      </c>
      <c r="I7804" s="9">
        <v>2.1930000000000001</v>
      </c>
      <c r="J7804" s="9">
        <v>1.653</v>
      </c>
      <c r="K7804" s="9">
        <v>1.0469999999999999</v>
      </c>
      <c r="L7804" s="9">
        <v>3.5720000000000001</v>
      </c>
      <c r="M7804" s="9">
        <v>6.43</v>
      </c>
      <c r="N7804" s="9">
        <v>7.327</v>
      </c>
      <c r="O7804" s="9">
        <v>21.795999999999999</v>
      </c>
      <c r="P7804" s="9">
        <v>22.782</v>
      </c>
      <c r="Q7804" s="9">
        <v>8.7509999999999994</v>
      </c>
      <c r="R7804" s="9">
        <v>3.7949999999999999</v>
      </c>
      <c r="S7804" s="9">
        <v>2.9350000000000001</v>
      </c>
      <c r="T7804" s="9">
        <v>2.1030000000000002</v>
      </c>
    </row>
    <row r="7805" spans="1:20" x14ac:dyDescent="0.35">
      <c r="A7805">
        <f t="shared" si="243"/>
        <v>7805</v>
      </c>
      <c r="B7805" s="3" t="s">
        <v>71</v>
      </c>
      <c r="C7805" s="3" t="s">
        <v>86</v>
      </c>
      <c r="D7805" s="3" t="s">
        <v>40</v>
      </c>
      <c r="E7805">
        <v>2023</v>
      </c>
      <c r="F7805" s="3" t="str">
        <f t="shared" si="242"/>
        <v>GQOutCDA LK2023</v>
      </c>
      <c r="G7805" s="9">
        <v>3.2610000000000001</v>
      </c>
      <c r="H7805" s="9">
        <v>1.8120000000000001</v>
      </c>
      <c r="I7805" s="9">
        <v>8.0299999999999994</v>
      </c>
      <c r="J7805" s="9">
        <v>7.8230000000000004</v>
      </c>
      <c r="K7805" s="9">
        <v>8.5380000000000003</v>
      </c>
      <c r="L7805" s="9">
        <v>14.597</v>
      </c>
      <c r="M7805" s="9">
        <v>18.006</v>
      </c>
      <c r="N7805" s="9">
        <v>21.173999999999999</v>
      </c>
      <c r="O7805" s="9">
        <v>19.625</v>
      </c>
      <c r="P7805" s="9">
        <v>11.282999999999999</v>
      </c>
      <c r="Q7805" s="9">
        <v>3.9990000000000001</v>
      </c>
      <c r="R7805" s="9">
        <v>1.5580000000000001</v>
      </c>
      <c r="S7805" s="9">
        <v>1.0569999999999999</v>
      </c>
      <c r="T7805" s="9">
        <v>1.877</v>
      </c>
    </row>
    <row r="7806" spans="1:20" x14ac:dyDescent="0.35">
      <c r="A7806">
        <f t="shared" si="243"/>
        <v>7806</v>
      </c>
      <c r="B7806" s="3" t="s">
        <v>71</v>
      </c>
      <c r="C7806" s="3" t="s">
        <v>86</v>
      </c>
      <c r="D7806" s="3" t="s">
        <v>40</v>
      </c>
      <c r="E7806">
        <v>2024</v>
      </c>
      <c r="F7806" s="3" t="str">
        <f t="shared" si="242"/>
        <v>GQOutCDA LK2024</v>
      </c>
      <c r="G7806" s="9">
        <v>3.496</v>
      </c>
      <c r="H7806" s="9">
        <v>3.6179999999999999</v>
      </c>
      <c r="I7806" s="9">
        <v>3.847</v>
      </c>
      <c r="J7806" s="9">
        <v>4.1520000000000001</v>
      </c>
      <c r="K7806" s="9">
        <v>1.851</v>
      </c>
      <c r="L7806" s="9">
        <v>10.121</v>
      </c>
      <c r="M7806" s="9">
        <v>8.7249999999999996</v>
      </c>
      <c r="N7806" s="9">
        <v>13.193</v>
      </c>
      <c r="O7806" s="9">
        <v>13.09</v>
      </c>
      <c r="P7806" s="9">
        <v>7.7910000000000004</v>
      </c>
      <c r="Q7806" s="9">
        <v>2.4409999999999998</v>
      </c>
      <c r="R7806" s="9">
        <v>1.024</v>
      </c>
      <c r="S7806" s="9">
        <v>1.1599999999999999</v>
      </c>
      <c r="T7806" s="9">
        <v>2.5630000000000002</v>
      </c>
    </row>
    <row r="7807" spans="1:20" x14ac:dyDescent="0.35">
      <c r="A7807">
        <f t="shared" si="243"/>
        <v>7807</v>
      </c>
      <c r="B7807" s="3" t="s">
        <v>71</v>
      </c>
      <c r="C7807" s="3" t="s">
        <v>86</v>
      </c>
      <c r="D7807" s="3" t="s">
        <v>40</v>
      </c>
      <c r="E7807">
        <v>2025</v>
      </c>
      <c r="F7807" s="3" t="str">
        <f t="shared" si="242"/>
        <v>GQOutCDA LK2025</v>
      </c>
      <c r="G7807" s="9">
        <v>3.2130000000000001</v>
      </c>
      <c r="H7807" s="9">
        <v>2.8679999999999999</v>
      </c>
      <c r="I7807" s="9">
        <v>2.7730000000000001</v>
      </c>
      <c r="J7807" s="9">
        <v>3.6859999999999999</v>
      </c>
      <c r="K7807" s="9">
        <v>5.5549999999999997</v>
      </c>
      <c r="L7807" s="9">
        <v>11.653</v>
      </c>
      <c r="M7807" s="9">
        <v>10.57</v>
      </c>
      <c r="N7807" s="9">
        <v>15.967000000000001</v>
      </c>
      <c r="O7807" s="9">
        <v>17.207999999999998</v>
      </c>
      <c r="P7807" s="9">
        <v>9.2319999999999993</v>
      </c>
      <c r="Q7807" s="9">
        <v>3.238</v>
      </c>
      <c r="R7807" s="9">
        <v>1.202</v>
      </c>
      <c r="S7807" s="9">
        <v>0.77200000000000002</v>
      </c>
      <c r="T7807" s="9">
        <v>2.4969999999999999</v>
      </c>
    </row>
    <row r="7808" spans="1:20" x14ac:dyDescent="0.35">
      <c r="A7808">
        <f t="shared" si="243"/>
        <v>7808</v>
      </c>
      <c r="B7808" s="3" t="s">
        <v>71</v>
      </c>
      <c r="C7808" s="3" t="s">
        <v>86</v>
      </c>
      <c r="D7808" s="3" t="s">
        <v>40</v>
      </c>
      <c r="E7808">
        <v>2026</v>
      </c>
      <c r="F7808" s="3" t="str">
        <f t="shared" si="242"/>
        <v>GQOutCDA LK2026</v>
      </c>
      <c r="G7808" s="9">
        <v>3.1469999999999998</v>
      </c>
      <c r="H7808" s="9">
        <v>3.923</v>
      </c>
      <c r="I7808" s="9">
        <v>2.302</v>
      </c>
      <c r="J7808" s="9">
        <v>2.3969999999999998</v>
      </c>
      <c r="K7808" s="9">
        <v>0.45600000000000002</v>
      </c>
      <c r="L7808" s="9">
        <v>7.7229999999999999</v>
      </c>
      <c r="M7808" s="9">
        <v>7.5339999999999998</v>
      </c>
      <c r="N7808" s="9">
        <v>11.489000000000001</v>
      </c>
      <c r="O7808" s="9">
        <v>15.718</v>
      </c>
      <c r="P7808" s="9">
        <v>17.198</v>
      </c>
      <c r="Q7808" s="9">
        <v>7.5720000000000001</v>
      </c>
      <c r="R7808" s="9">
        <v>2.524</v>
      </c>
      <c r="S7808" s="9">
        <v>2.5259999999999998</v>
      </c>
      <c r="T7808" s="9">
        <v>1.6839999999999999</v>
      </c>
    </row>
    <row r="7809" spans="1:20" x14ac:dyDescent="0.35">
      <c r="A7809">
        <f t="shared" si="243"/>
        <v>7809</v>
      </c>
      <c r="B7809" s="3" t="s">
        <v>71</v>
      </c>
      <c r="C7809" s="3" t="s">
        <v>86</v>
      </c>
      <c r="D7809" s="3" t="s">
        <v>40</v>
      </c>
      <c r="E7809">
        <v>2027</v>
      </c>
      <c r="F7809" s="3" t="str">
        <f t="shared" si="242"/>
        <v>GQOutCDA LK2027</v>
      </c>
      <c r="G7809" s="9">
        <v>3.3279999999999998</v>
      </c>
      <c r="H7809" s="9">
        <v>2.0670000000000002</v>
      </c>
      <c r="I7809" s="9">
        <v>4.1020000000000003</v>
      </c>
      <c r="J7809" s="9">
        <v>2.8860000000000001</v>
      </c>
      <c r="K7809" s="9">
        <v>0.34399999999999997</v>
      </c>
      <c r="L7809" s="9">
        <v>8.782</v>
      </c>
      <c r="M7809" s="9">
        <v>9.1</v>
      </c>
      <c r="N7809" s="9">
        <v>12.164</v>
      </c>
      <c r="O7809" s="9">
        <v>22.414000000000001</v>
      </c>
      <c r="P7809" s="9">
        <v>22.135999999999999</v>
      </c>
      <c r="Q7809" s="9">
        <v>7.4</v>
      </c>
      <c r="R7809" s="9">
        <v>2.77</v>
      </c>
      <c r="S7809" s="9">
        <v>3.7</v>
      </c>
      <c r="T7809" s="9">
        <v>2.8210000000000002</v>
      </c>
    </row>
    <row r="7810" spans="1:20" x14ac:dyDescent="0.35">
      <c r="A7810">
        <f t="shared" si="243"/>
        <v>7810</v>
      </c>
      <c r="B7810" s="3" t="s">
        <v>71</v>
      </c>
      <c r="C7810" s="3" t="s">
        <v>86</v>
      </c>
      <c r="D7810" s="3" t="s">
        <v>40</v>
      </c>
      <c r="E7810">
        <v>2028</v>
      </c>
      <c r="F7810" s="3" t="str">
        <f t="shared" ref="F7810:F7873" si="244">_xlfn.CONCAT(B7810,C7810,D7810,E7810)</f>
        <v>GQOutCDA LK2028</v>
      </c>
      <c r="G7810" s="9">
        <v>2.1480000000000001</v>
      </c>
      <c r="H7810" s="9">
        <v>5.8419999999999996</v>
      </c>
      <c r="I7810" s="9">
        <v>3.2360000000000002</v>
      </c>
      <c r="J7810" s="9">
        <v>3.5550000000000002</v>
      </c>
      <c r="K7810" s="9">
        <v>3.8220000000000001</v>
      </c>
      <c r="L7810" s="9">
        <v>9.86</v>
      </c>
      <c r="M7810" s="9">
        <v>7.0979999999999999</v>
      </c>
      <c r="N7810" s="9">
        <v>13.259</v>
      </c>
      <c r="O7810" s="9">
        <v>19.768999999999998</v>
      </c>
      <c r="P7810" s="9">
        <v>20.414000000000001</v>
      </c>
      <c r="Q7810" s="9">
        <v>7.92</v>
      </c>
      <c r="R7810" s="9">
        <v>4.024</v>
      </c>
      <c r="S7810" s="9">
        <v>3.01</v>
      </c>
      <c r="T7810" s="9">
        <v>1.575</v>
      </c>
    </row>
    <row r="7811" spans="1:20" x14ac:dyDescent="0.35">
      <c r="A7811">
        <f t="shared" ref="A7811:A7874" si="245">A7810+1</f>
        <v>7811</v>
      </c>
      <c r="B7811" s="3" t="s">
        <v>71</v>
      </c>
      <c r="C7811" s="3" t="s">
        <v>86</v>
      </c>
      <c r="D7811" s="3" t="s">
        <v>40</v>
      </c>
      <c r="E7811">
        <v>2029</v>
      </c>
      <c r="F7811" s="3" t="str">
        <f t="shared" si="244"/>
        <v>GQOutCDA LK2029</v>
      </c>
      <c r="G7811" s="9">
        <v>2.335</v>
      </c>
      <c r="H7811" s="9">
        <v>1.5620000000000001</v>
      </c>
      <c r="I7811" s="9">
        <v>1.69</v>
      </c>
      <c r="J7811" s="9">
        <v>1.3919999999999999</v>
      </c>
      <c r="K7811" s="9">
        <v>0.33800000000000002</v>
      </c>
      <c r="L7811" s="9">
        <v>7.5880000000000001</v>
      </c>
      <c r="M7811" s="9">
        <v>8.2940000000000005</v>
      </c>
      <c r="N7811" s="9">
        <v>11.840999999999999</v>
      </c>
      <c r="O7811" s="9">
        <v>15.974</v>
      </c>
      <c r="P7811" s="9">
        <v>11.618</v>
      </c>
      <c r="Q7811" s="9">
        <v>4.4210000000000003</v>
      </c>
      <c r="R7811" s="9">
        <v>1.8049999999999999</v>
      </c>
      <c r="S7811" s="9">
        <v>0.95799999999999996</v>
      </c>
      <c r="T7811" s="9">
        <v>1.3180000000000001</v>
      </c>
    </row>
    <row r="7812" spans="1:20" x14ac:dyDescent="0.35">
      <c r="A7812">
        <f t="shared" si="245"/>
        <v>7812</v>
      </c>
      <c r="B7812" s="3" t="s">
        <v>71</v>
      </c>
      <c r="C7812" s="3" t="s">
        <v>86</v>
      </c>
      <c r="D7812" s="3" t="s">
        <v>41</v>
      </c>
      <c r="E7812">
        <v>2020</v>
      </c>
      <c r="F7812" s="3" t="str">
        <f t="shared" si="244"/>
        <v>GQOutPOST F2020</v>
      </c>
      <c r="G7812" s="9">
        <v>1.998</v>
      </c>
      <c r="H7812" s="9">
        <v>4.4400000000000004</v>
      </c>
      <c r="I7812" s="9">
        <v>1.599</v>
      </c>
      <c r="J7812" s="9">
        <v>2.2400000000000002</v>
      </c>
      <c r="K7812" s="9">
        <v>0.6</v>
      </c>
      <c r="L7812" s="9">
        <v>6.6680000000000001</v>
      </c>
      <c r="M7812" s="9">
        <v>8.7560000000000002</v>
      </c>
      <c r="N7812" s="9">
        <v>15.108000000000001</v>
      </c>
      <c r="O7812" s="9">
        <v>16.896000000000001</v>
      </c>
      <c r="P7812" s="9">
        <v>12.416</v>
      </c>
      <c r="Q7812" s="9">
        <v>4.3869999999999996</v>
      </c>
      <c r="R7812" s="9">
        <v>2.0030000000000001</v>
      </c>
      <c r="S7812" s="9">
        <v>1.153</v>
      </c>
      <c r="T7812" s="9">
        <v>1.6870000000000001</v>
      </c>
    </row>
    <row r="7813" spans="1:20" x14ac:dyDescent="0.35">
      <c r="A7813">
        <f t="shared" si="245"/>
        <v>7813</v>
      </c>
      <c r="B7813" s="3" t="s">
        <v>71</v>
      </c>
      <c r="C7813" s="3" t="s">
        <v>86</v>
      </c>
      <c r="D7813" s="3" t="s">
        <v>41</v>
      </c>
      <c r="E7813">
        <v>2021</v>
      </c>
      <c r="F7813" s="3" t="str">
        <f t="shared" si="244"/>
        <v>GQOutPOST F2021</v>
      </c>
      <c r="G7813" s="9">
        <v>3.4729999999999999</v>
      </c>
      <c r="H7813" s="9">
        <v>3.0569999999999999</v>
      </c>
      <c r="I7813" s="9">
        <v>1.802</v>
      </c>
      <c r="J7813" s="9">
        <v>2.3610000000000002</v>
      </c>
      <c r="K7813" s="9">
        <v>1.431</v>
      </c>
      <c r="L7813" s="9">
        <v>2.6629999999999998</v>
      </c>
      <c r="M7813" s="9">
        <v>2.7589999999999999</v>
      </c>
      <c r="N7813" s="9">
        <v>8.9420000000000002</v>
      </c>
      <c r="O7813" s="9">
        <v>14.952</v>
      </c>
      <c r="P7813" s="9">
        <v>9.4510000000000005</v>
      </c>
      <c r="Q7813" s="9">
        <v>3.6560000000000001</v>
      </c>
      <c r="R7813" s="9">
        <v>1.333</v>
      </c>
      <c r="S7813" s="9">
        <v>0.99299999999999999</v>
      </c>
      <c r="T7813" s="9">
        <v>1.6890000000000001</v>
      </c>
    </row>
    <row r="7814" spans="1:20" x14ac:dyDescent="0.35">
      <c r="A7814">
        <f t="shared" si="245"/>
        <v>7814</v>
      </c>
      <c r="B7814" s="3" t="s">
        <v>71</v>
      </c>
      <c r="C7814" s="3" t="s">
        <v>86</v>
      </c>
      <c r="D7814" s="3" t="s">
        <v>41</v>
      </c>
      <c r="E7814">
        <v>2022</v>
      </c>
      <c r="F7814" s="3" t="str">
        <f t="shared" si="244"/>
        <v>GQOutPOST F2022</v>
      </c>
      <c r="G7814" s="9">
        <v>1.155</v>
      </c>
      <c r="H7814" s="9">
        <v>1.3779999999999999</v>
      </c>
      <c r="I7814" s="9">
        <v>2.2200000000000002</v>
      </c>
      <c r="J7814" s="9">
        <v>1.748</v>
      </c>
      <c r="K7814" s="9">
        <v>1.1599999999999999</v>
      </c>
      <c r="L7814" s="9">
        <v>3.617</v>
      </c>
      <c r="M7814" s="9">
        <v>6.617</v>
      </c>
      <c r="N7814" s="9">
        <v>7.3079999999999998</v>
      </c>
      <c r="O7814" s="9">
        <v>21.585999999999999</v>
      </c>
      <c r="P7814" s="9">
        <v>22.512</v>
      </c>
      <c r="Q7814" s="9">
        <v>8.6319999999999997</v>
      </c>
      <c r="R7814" s="9">
        <v>3.677</v>
      </c>
      <c r="S7814" s="9">
        <v>2.8580000000000001</v>
      </c>
      <c r="T7814" s="9">
        <v>2.0369999999999999</v>
      </c>
    </row>
    <row r="7815" spans="1:20" x14ac:dyDescent="0.35">
      <c r="A7815">
        <f t="shared" si="245"/>
        <v>7815</v>
      </c>
      <c r="B7815" s="3" t="s">
        <v>71</v>
      </c>
      <c r="C7815" s="3" t="s">
        <v>86</v>
      </c>
      <c r="D7815" s="3" t="s">
        <v>41</v>
      </c>
      <c r="E7815">
        <v>2023</v>
      </c>
      <c r="F7815" s="3" t="str">
        <f t="shared" si="244"/>
        <v>GQOutPOST F2023</v>
      </c>
      <c r="G7815" s="9">
        <v>3.202</v>
      </c>
      <c r="H7815" s="9">
        <v>1.74</v>
      </c>
      <c r="I7815" s="9">
        <v>7.9020000000000001</v>
      </c>
      <c r="J7815" s="9">
        <v>7.7850000000000001</v>
      </c>
      <c r="K7815" s="9">
        <v>8.968</v>
      </c>
      <c r="L7815" s="9">
        <v>15.208</v>
      </c>
      <c r="M7815" s="9">
        <v>19.053999999999998</v>
      </c>
      <c r="N7815" s="9">
        <v>21.497</v>
      </c>
      <c r="O7815" s="9">
        <v>19.606000000000002</v>
      </c>
      <c r="P7815" s="9">
        <v>11.016</v>
      </c>
      <c r="Q7815" s="9">
        <v>3.8239999999999998</v>
      </c>
      <c r="R7815" s="9">
        <v>1.5269999999999999</v>
      </c>
      <c r="S7815" s="9">
        <v>1.0409999999999999</v>
      </c>
      <c r="T7815" s="9">
        <v>1.89</v>
      </c>
    </row>
    <row r="7816" spans="1:20" x14ac:dyDescent="0.35">
      <c r="A7816">
        <f t="shared" si="245"/>
        <v>7816</v>
      </c>
      <c r="B7816" s="3" t="s">
        <v>71</v>
      </c>
      <c r="C7816" s="3" t="s">
        <v>86</v>
      </c>
      <c r="D7816" s="3" t="s">
        <v>41</v>
      </c>
      <c r="E7816">
        <v>2024</v>
      </c>
      <c r="F7816" s="3" t="str">
        <f t="shared" si="244"/>
        <v>GQOutPOST F2024</v>
      </c>
      <c r="G7816" s="9">
        <v>3.5449999999999999</v>
      </c>
      <c r="H7816" s="9">
        <v>3.6469999999999998</v>
      </c>
      <c r="I7816" s="9">
        <v>4.0270000000000001</v>
      </c>
      <c r="J7816" s="9">
        <v>4.4640000000000004</v>
      </c>
      <c r="K7816" s="9">
        <v>2.0939999999999999</v>
      </c>
      <c r="L7816" s="9">
        <v>10.425000000000001</v>
      </c>
      <c r="M7816" s="9">
        <v>8.8320000000000007</v>
      </c>
      <c r="N7816" s="9">
        <v>13.255000000000001</v>
      </c>
      <c r="O7816" s="9">
        <v>12.97</v>
      </c>
      <c r="P7816" s="9">
        <v>7.6379999999999999</v>
      </c>
      <c r="Q7816" s="9">
        <v>2.3050000000000002</v>
      </c>
      <c r="R7816" s="9">
        <v>0.99399999999999999</v>
      </c>
      <c r="S7816" s="9">
        <v>1.1439999999999999</v>
      </c>
      <c r="T7816" s="9">
        <v>2.5830000000000002</v>
      </c>
    </row>
    <row r="7817" spans="1:20" x14ac:dyDescent="0.35">
      <c r="A7817">
        <f t="shared" si="245"/>
        <v>7817</v>
      </c>
      <c r="B7817" s="3" t="s">
        <v>71</v>
      </c>
      <c r="C7817" s="3" t="s">
        <v>86</v>
      </c>
      <c r="D7817" s="3" t="s">
        <v>41</v>
      </c>
      <c r="E7817">
        <v>2025</v>
      </c>
      <c r="F7817" s="3" t="str">
        <f t="shared" si="244"/>
        <v>GQOutPOST F2025</v>
      </c>
      <c r="G7817" s="9">
        <v>3.1829999999999998</v>
      </c>
      <c r="H7817" s="9">
        <v>2.84</v>
      </c>
      <c r="I7817" s="9">
        <v>2.8370000000000002</v>
      </c>
      <c r="J7817" s="9">
        <v>3.8980000000000001</v>
      </c>
      <c r="K7817" s="9">
        <v>6.0149999999999997</v>
      </c>
      <c r="L7817" s="9">
        <v>12.029</v>
      </c>
      <c r="M7817" s="9">
        <v>10.83</v>
      </c>
      <c r="N7817" s="9">
        <v>15.964</v>
      </c>
      <c r="O7817" s="9">
        <v>16.759</v>
      </c>
      <c r="P7817" s="9">
        <v>8.9220000000000006</v>
      </c>
      <c r="Q7817" s="9">
        <v>3.0129999999999999</v>
      </c>
      <c r="R7817" s="9">
        <v>1.1419999999999999</v>
      </c>
      <c r="S7817" s="9">
        <v>0.749</v>
      </c>
      <c r="T7817" s="9">
        <v>2.4460000000000002</v>
      </c>
    </row>
    <row r="7818" spans="1:20" x14ac:dyDescent="0.35">
      <c r="A7818">
        <f t="shared" si="245"/>
        <v>7818</v>
      </c>
      <c r="B7818" s="3" t="s">
        <v>71</v>
      </c>
      <c r="C7818" s="3" t="s">
        <v>86</v>
      </c>
      <c r="D7818" s="3" t="s">
        <v>41</v>
      </c>
      <c r="E7818">
        <v>2026</v>
      </c>
      <c r="F7818" s="3" t="str">
        <f t="shared" si="244"/>
        <v>GQOutPOST F2026</v>
      </c>
      <c r="G7818" s="9">
        <v>3.129</v>
      </c>
      <c r="H7818" s="9">
        <v>3.988</v>
      </c>
      <c r="I7818" s="9">
        <v>2.3759999999999999</v>
      </c>
      <c r="J7818" s="9">
        <v>2.5369999999999999</v>
      </c>
      <c r="K7818" s="9">
        <v>0.6</v>
      </c>
      <c r="L7818" s="9">
        <v>7.9749999999999996</v>
      </c>
      <c r="M7818" s="9">
        <v>7.8</v>
      </c>
      <c r="N7818" s="9">
        <v>11.811999999999999</v>
      </c>
      <c r="O7818" s="9">
        <v>15.724</v>
      </c>
      <c r="P7818" s="9">
        <v>16.835000000000001</v>
      </c>
      <c r="Q7818" s="9">
        <v>7.27</v>
      </c>
      <c r="R7818" s="9">
        <v>2.3460000000000001</v>
      </c>
      <c r="S7818" s="9">
        <v>2.4390000000000001</v>
      </c>
      <c r="T7818" s="9">
        <v>1.643</v>
      </c>
    </row>
    <row r="7819" spans="1:20" x14ac:dyDescent="0.35">
      <c r="A7819">
        <f t="shared" si="245"/>
        <v>7819</v>
      </c>
      <c r="B7819" s="3" t="s">
        <v>71</v>
      </c>
      <c r="C7819" s="3" t="s">
        <v>86</v>
      </c>
      <c r="D7819" s="3" t="s">
        <v>41</v>
      </c>
      <c r="E7819">
        <v>2027</v>
      </c>
      <c r="F7819" s="3" t="str">
        <f t="shared" si="244"/>
        <v>GQOutPOST F2027</v>
      </c>
      <c r="G7819" s="9">
        <v>3.3460000000000001</v>
      </c>
      <c r="H7819" s="9">
        <v>2.1349999999999998</v>
      </c>
      <c r="I7819" s="9">
        <v>4.3410000000000002</v>
      </c>
      <c r="J7819" s="9">
        <v>3.09</v>
      </c>
      <c r="K7819" s="9">
        <v>0.6</v>
      </c>
      <c r="L7819" s="9">
        <v>9.0510000000000002</v>
      </c>
      <c r="M7819" s="9">
        <v>9.2739999999999991</v>
      </c>
      <c r="N7819" s="9">
        <v>12.411</v>
      </c>
      <c r="O7819" s="9">
        <v>22.06</v>
      </c>
      <c r="P7819" s="9">
        <v>21.669</v>
      </c>
      <c r="Q7819" s="9">
        <v>7.1719999999999997</v>
      </c>
      <c r="R7819" s="9">
        <v>2.605</v>
      </c>
      <c r="S7819" s="9">
        <v>3.7360000000000002</v>
      </c>
      <c r="T7819" s="9">
        <v>2.7679999999999998</v>
      </c>
    </row>
    <row r="7820" spans="1:20" x14ac:dyDescent="0.35">
      <c r="A7820">
        <f t="shared" si="245"/>
        <v>7820</v>
      </c>
      <c r="B7820" s="3" t="s">
        <v>71</v>
      </c>
      <c r="C7820" s="3" t="s">
        <v>86</v>
      </c>
      <c r="D7820" s="3" t="s">
        <v>41</v>
      </c>
      <c r="E7820">
        <v>2028</v>
      </c>
      <c r="F7820" s="3" t="str">
        <f t="shared" si="244"/>
        <v>GQOutPOST F2028</v>
      </c>
      <c r="G7820" s="9">
        <v>2.1309999999999998</v>
      </c>
      <c r="H7820" s="9">
        <v>6.0830000000000002</v>
      </c>
      <c r="I7820" s="9">
        <v>3.4039999999999999</v>
      </c>
      <c r="J7820" s="9">
        <v>3.8719999999999999</v>
      </c>
      <c r="K7820" s="9">
        <v>4.125</v>
      </c>
      <c r="L7820" s="9">
        <v>10.202</v>
      </c>
      <c r="M7820" s="9">
        <v>7.5529999999999999</v>
      </c>
      <c r="N7820" s="9">
        <v>13.304</v>
      </c>
      <c r="O7820" s="9">
        <v>19.585999999999999</v>
      </c>
      <c r="P7820" s="9">
        <v>20.071999999999999</v>
      </c>
      <c r="Q7820" s="9">
        <v>7.74</v>
      </c>
      <c r="R7820" s="9">
        <v>3.9039999999999999</v>
      </c>
      <c r="S7820" s="9">
        <v>2.98</v>
      </c>
      <c r="T7820" s="9">
        <v>1.5569999999999999</v>
      </c>
    </row>
    <row r="7821" spans="1:20" x14ac:dyDescent="0.35">
      <c r="A7821">
        <f t="shared" si="245"/>
        <v>7821</v>
      </c>
      <c r="B7821" s="3" t="s">
        <v>71</v>
      </c>
      <c r="C7821" s="3" t="s">
        <v>86</v>
      </c>
      <c r="D7821" s="3" t="s">
        <v>41</v>
      </c>
      <c r="E7821">
        <v>2029</v>
      </c>
      <c r="F7821" s="3" t="str">
        <f t="shared" si="244"/>
        <v>GQOutPOST F2029</v>
      </c>
      <c r="G7821" s="9">
        <v>2.3450000000000002</v>
      </c>
      <c r="H7821" s="9">
        <v>1.5940000000000001</v>
      </c>
      <c r="I7821" s="9">
        <v>1.758</v>
      </c>
      <c r="J7821" s="9">
        <v>1.474</v>
      </c>
      <c r="K7821" s="9">
        <v>0.6</v>
      </c>
      <c r="L7821" s="9">
        <v>7.7210000000000001</v>
      </c>
      <c r="M7821" s="9">
        <v>8.39</v>
      </c>
      <c r="N7821" s="9">
        <v>11.734</v>
      </c>
      <c r="O7821" s="9">
        <v>15.689</v>
      </c>
      <c r="P7821" s="9">
        <v>11.294</v>
      </c>
      <c r="Q7821" s="9">
        <v>4.157</v>
      </c>
      <c r="R7821" s="9">
        <v>1.698</v>
      </c>
      <c r="S7821" s="9">
        <v>0.91700000000000004</v>
      </c>
      <c r="T7821" s="9">
        <v>1.2949999999999999</v>
      </c>
    </row>
    <row r="7822" spans="1:20" x14ac:dyDescent="0.35">
      <c r="A7822">
        <f t="shared" si="245"/>
        <v>7822</v>
      </c>
      <c r="B7822" s="3" t="s">
        <v>71</v>
      </c>
      <c r="C7822" s="3" t="s">
        <v>86</v>
      </c>
      <c r="D7822" s="3" t="s">
        <v>42</v>
      </c>
      <c r="E7822">
        <v>2020</v>
      </c>
      <c r="F7822" s="3" t="str">
        <f t="shared" si="244"/>
        <v>GQOutUP FLS2020</v>
      </c>
      <c r="G7822" s="9">
        <v>2.4769999999999999</v>
      </c>
      <c r="H7822" s="9">
        <v>4.7949999999999999</v>
      </c>
      <c r="I7822" s="9">
        <v>2.052</v>
      </c>
      <c r="J7822" s="9">
        <v>2.7440000000000002</v>
      </c>
      <c r="K7822" s="9">
        <v>1.085</v>
      </c>
      <c r="L7822" s="9">
        <v>6.8390000000000004</v>
      </c>
      <c r="M7822" s="9">
        <v>8.6479999999999997</v>
      </c>
      <c r="N7822" s="9">
        <v>14.372999999999999</v>
      </c>
      <c r="O7822" s="9">
        <v>17.105</v>
      </c>
      <c r="P7822" s="9">
        <v>12.192</v>
      </c>
      <c r="Q7822" s="9">
        <v>4.41</v>
      </c>
      <c r="R7822" s="9">
        <v>2.2970000000000002</v>
      </c>
      <c r="S7822" s="9">
        <v>1.381</v>
      </c>
      <c r="T7822" s="9">
        <v>2.032</v>
      </c>
    </row>
    <row r="7823" spans="1:20" x14ac:dyDescent="0.35">
      <c r="A7823">
        <f t="shared" si="245"/>
        <v>7823</v>
      </c>
      <c r="B7823" s="3" t="s">
        <v>71</v>
      </c>
      <c r="C7823" s="3" t="s">
        <v>86</v>
      </c>
      <c r="D7823" s="3" t="s">
        <v>42</v>
      </c>
      <c r="E7823">
        <v>2021</v>
      </c>
      <c r="F7823" s="3" t="str">
        <f t="shared" si="244"/>
        <v>GQOutUP FLS2021</v>
      </c>
      <c r="G7823" s="9">
        <v>3.61</v>
      </c>
      <c r="H7823" s="9">
        <v>3.573</v>
      </c>
      <c r="I7823" s="9">
        <v>2.25</v>
      </c>
      <c r="J7823" s="9">
        <v>2.71</v>
      </c>
      <c r="K7823" s="9">
        <v>1.857</v>
      </c>
      <c r="L7823" s="9">
        <v>3.0009999999999999</v>
      </c>
      <c r="M7823" s="9">
        <v>2.6779999999999999</v>
      </c>
      <c r="N7823" s="9">
        <v>8.8840000000000003</v>
      </c>
      <c r="O7823" s="9">
        <v>14.446999999999999</v>
      </c>
      <c r="P7823" s="9">
        <v>9.06</v>
      </c>
      <c r="Q7823" s="9">
        <v>3.6440000000000001</v>
      </c>
      <c r="R7823" s="9">
        <v>1.64</v>
      </c>
      <c r="S7823" s="9">
        <v>1.2410000000000001</v>
      </c>
      <c r="T7823" s="9">
        <v>1.9810000000000001</v>
      </c>
    </row>
    <row r="7824" spans="1:20" x14ac:dyDescent="0.35">
      <c r="A7824">
        <f t="shared" si="245"/>
        <v>7824</v>
      </c>
      <c r="B7824" s="3" t="s">
        <v>71</v>
      </c>
      <c r="C7824" s="3" t="s">
        <v>86</v>
      </c>
      <c r="D7824" s="3" t="s">
        <v>42</v>
      </c>
      <c r="E7824">
        <v>2022</v>
      </c>
      <c r="F7824" s="3" t="str">
        <f t="shared" si="244"/>
        <v>GQOutUP FLS2022</v>
      </c>
      <c r="G7824" s="9">
        <v>1.5389999999999999</v>
      </c>
      <c r="H7824" s="9">
        <v>1.7509999999999999</v>
      </c>
      <c r="I7824" s="9">
        <v>2.548</v>
      </c>
      <c r="J7824" s="9">
        <v>2.0649999999999999</v>
      </c>
      <c r="K7824" s="9">
        <v>1.643</v>
      </c>
      <c r="L7824" s="9">
        <v>3.835</v>
      </c>
      <c r="M7824" s="9">
        <v>6.9960000000000004</v>
      </c>
      <c r="N7824" s="9">
        <v>7.258</v>
      </c>
      <c r="O7824" s="9">
        <v>21.077000000000002</v>
      </c>
      <c r="P7824" s="9">
        <v>22.98</v>
      </c>
      <c r="Q7824" s="9">
        <v>8.8520000000000003</v>
      </c>
      <c r="R7824" s="9">
        <v>3.99</v>
      </c>
      <c r="S7824" s="9">
        <v>3.1190000000000002</v>
      </c>
      <c r="T7824" s="9">
        <v>2.4350000000000001</v>
      </c>
    </row>
    <row r="7825" spans="1:20" x14ac:dyDescent="0.35">
      <c r="A7825">
        <f t="shared" si="245"/>
        <v>7825</v>
      </c>
      <c r="B7825" s="3" t="s">
        <v>71</v>
      </c>
      <c r="C7825" s="3" t="s">
        <v>86</v>
      </c>
      <c r="D7825" s="3" t="s">
        <v>42</v>
      </c>
      <c r="E7825">
        <v>2023</v>
      </c>
      <c r="F7825" s="3" t="str">
        <f t="shared" si="244"/>
        <v>GQOutUP FLS2023</v>
      </c>
      <c r="G7825" s="9">
        <v>3.5550000000000002</v>
      </c>
      <c r="H7825" s="9">
        <v>2.141</v>
      </c>
      <c r="I7825" s="9">
        <v>8.2140000000000004</v>
      </c>
      <c r="J7825" s="9">
        <v>8.1679999999999993</v>
      </c>
      <c r="K7825" s="9">
        <v>9.3079999999999998</v>
      </c>
      <c r="L7825" s="9">
        <v>15.802</v>
      </c>
      <c r="M7825" s="9">
        <v>20.439</v>
      </c>
      <c r="N7825" s="9">
        <v>22.434000000000001</v>
      </c>
      <c r="O7825" s="9">
        <v>20.329999999999998</v>
      </c>
      <c r="P7825" s="9">
        <v>11.122999999999999</v>
      </c>
      <c r="Q7825" s="9">
        <v>4.1109999999999998</v>
      </c>
      <c r="R7825" s="9">
        <v>1.887</v>
      </c>
      <c r="S7825" s="9">
        <v>1.36</v>
      </c>
      <c r="T7825" s="9">
        <v>2.2269999999999999</v>
      </c>
    </row>
    <row r="7826" spans="1:20" x14ac:dyDescent="0.35">
      <c r="A7826">
        <f t="shared" si="245"/>
        <v>7826</v>
      </c>
      <c r="B7826" s="3" t="s">
        <v>71</v>
      </c>
      <c r="C7826" s="3" t="s">
        <v>86</v>
      </c>
      <c r="D7826" s="3" t="s">
        <v>42</v>
      </c>
      <c r="E7826">
        <v>2024</v>
      </c>
      <c r="F7826" s="3" t="str">
        <f t="shared" si="244"/>
        <v>GQOutUP FLS2024</v>
      </c>
      <c r="G7826" s="9">
        <v>3.8660000000000001</v>
      </c>
      <c r="H7826" s="9">
        <v>4.1040000000000001</v>
      </c>
      <c r="I7826" s="9">
        <v>4.476</v>
      </c>
      <c r="J7826" s="9">
        <v>4.9989999999999997</v>
      </c>
      <c r="K7826" s="9">
        <v>2.5640000000000001</v>
      </c>
      <c r="L7826" s="9">
        <v>10.760999999999999</v>
      </c>
      <c r="M7826" s="9">
        <v>8.9120000000000008</v>
      </c>
      <c r="N7826" s="9">
        <v>13.456</v>
      </c>
      <c r="O7826" s="9">
        <v>13.037000000000001</v>
      </c>
      <c r="P7826" s="9">
        <v>7.6319999999999997</v>
      </c>
      <c r="Q7826" s="9">
        <v>2.4900000000000002</v>
      </c>
      <c r="R7826" s="9">
        <v>1.319</v>
      </c>
      <c r="S7826" s="9">
        <v>1.4079999999999999</v>
      </c>
      <c r="T7826" s="9">
        <v>2.7469999999999999</v>
      </c>
    </row>
    <row r="7827" spans="1:20" x14ac:dyDescent="0.35">
      <c r="A7827">
        <f t="shared" si="245"/>
        <v>7827</v>
      </c>
      <c r="B7827" s="3" t="s">
        <v>71</v>
      </c>
      <c r="C7827" s="3" t="s">
        <v>86</v>
      </c>
      <c r="D7827" s="3" t="s">
        <v>42</v>
      </c>
      <c r="E7827">
        <v>2025</v>
      </c>
      <c r="F7827" s="3" t="str">
        <f t="shared" si="244"/>
        <v>GQOutUP FLS2025</v>
      </c>
      <c r="G7827" s="9">
        <v>3.649</v>
      </c>
      <c r="H7827" s="9">
        <v>3.1930000000000001</v>
      </c>
      <c r="I7827" s="9">
        <v>3.2650000000000001</v>
      </c>
      <c r="J7827" s="9">
        <v>4.4470000000000001</v>
      </c>
      <c r="K7827" s="9">
        <v>6.5810000000000004</v>
      </c>
      <c r="L7827" s="9">
        <v>12.484</v>
      </c>
      <c r="M7827" s="9">
        <v>10.997999999999999</v>
      </c>
      <c r="N7827" s="9">
        <v>16.28</v>
      </c>
      <c r="O7827" s="9">
        <v>16.838000000000001</v>
      </c>
      <c r="P7827" s="9">
        <v>8.9049999999999994</v>
      </c>
      <c r="Q7827" s="9">
        <v>3.1970000000000001</v>
      </c>
      <c r="R7827" s="9">
        <v>1.472</v>
      </c>
      <c r="S7827" s="9">
        <v>1.0649999999999999</v>
      </c>
      <c r="T7827" s="9">
        <v>2.7290000000000001</v>
      </c>
    </row>
    <row r="7828" spans="1:20" x14ac:dyDescent="0.35">
      <c r="A7828">
        <f t="shared" si="245"/>
        <v>7828</v>
      </c>
      <c r="B7828" s="3" t="s">
        <v>71</v>
      </c>
      <c r="C7828" s="3" t="s">
        <v>86</v>
      </c>
      <c r="D7828" s="3" t="s">
        <v>42</v>
      </c>
      <c r="E7828">
        <v>2026</v>
      </c>
      <c r="F7828" s="3" t="str">
        <f t="shared" si="244"/>
        <v>GQOutUP FLS2026</v>
      </c>
      <c r="G7828" s="9">
        <v>3.379</v>
      </c>
      <c r="H7828" s="9">
        <v>4.3319999999999999</v>
      </c>
      <c r="I7828" s="9">
        <v>2.9119999999999999</v>
      </c>
      <c r="J7828" s="9">
        <v>3.1779999999999999</v>
      </c>
      <c r="K7828" s="9">
        <v>1.1739999999999999</v>
      </c>
      <c r="L7828" s="9">
        <v>8.4120000000000008</v>
      </c>
      <c r="M7828" s="9">
        <v>7.99</v>
      </c>
      <c r="N7828" s="9">
        <v>11.939</v>
      </c>
      <c r="O7828" s="9">
        <v>15.721</v>
      </c>
      <c r="P7828" s="9">
        <v>16.797999999999998</v>
      </c>
      <c r="Q7828" s="9">
        <v>7.2850000000000001</v>
      </c>
      <c r="R7828" s="9">
        <v>2.65</v>
      </c>
      <c r="S7828" s="9">
        <v>2.734</v>
      </c>
      <c r="T7828" s="9">
        <v>2.0670000000000002</v>
      </c>
    </row>
    <row r="7829" spans="1:20" x14ac:dyDescent="0.35">
      <c r="A7829">
        <f t="shared" si="245"/>
        <v>7829</v>
      </c>
      <c r="B7829" s="3" t="s">
        <v>71</v>
      </c>
      <c r="C7829" s="3" t="s">
        <v>86</v>
      </c>
      <c r="D7829" s="3" t="s">
        <v>42</v>
      </c>
      <c r="E7829">
        <v>2027</v>
      </c>
      <c r="F7829" s="3" t="str">
        <f t="shared" si="244"/>
        <v>GQOutUP FLS2027</v>
      </c>
      <c r="G7829" s="9">
        <v>3.794</v>
      </c>
      <c r="H7829" s="9">
        <v>2.6339999999999999</v>
      </c>
      <c r="I7829" s="9">
        <v>4.8620000000000001</v>
      </c>
      <c r="J7829" s="9">
        <v>3.629</v>
      </c>
      <c r="K7829" s="9">
        <v>1.19</v>
      </c>
      <c r="L7829" s="9">
        <v>9.5299999999999994</v>
      </c>
      <c r="M7829" s="9">
        <v>9.4610000000000003</v>
      </c>
      <c r="N7829" s="9">
        <v>12.833</v>
      </c>
      <c r="O7829" s="9">
        <v>22.128</v>
      </c>
      <c r="P7829" s="9">
        <v>21.94</v>
      </c>
      <c r="Q7829" s="9">
        <v>7.32</v>
      </c>
      <c r="R7829" s="9">
        <v>2.9590000000000001</v>
      </c>
      <c r="S7829" s="9">
        <v>3.9860000000000002</v>
      </c>
      <c r="T7829" s="9">
        <v>3.1379999999999999</v>
      </c>
    </row>
    <row r="7830" spans="1:20" x14ac:dyDescent="0.35">
      <c r="A7830">
        <f t="shared" si="245"/>
        <v>7830</v>
      </c>
      <c r="B7830" s="3" t="s">
        <v>71</v>
      </c>
      <c r="C7830" s="3" t="s">
        <v>86</v>
      </c>
      <c r="D7830" s="3" t="s">
        <v>42</v>
      </c>
      <c r="E7830">
        <v>2028</v>
      </c>
      <c r="F7830" s="3" t="str">
        <f t="shared" si="244"/>
        <v>GQOutUP FLS2028</v>
      </c>
      <c r="G7830" s="9">
        <v>2.528</v>
      </c>
      <c r="H7830" s="9">
        <v>6.5149999999999997</v>
      </c>
      <c r="I7830" s="9">
        <v>4.0389999999999997</v>
      </c>
      <c r="J7830" s="9">
        <v>4.4409999999999998</v>
      </c>
      <c r="K7830" s="9">
        <v>4.63</v>
      </c>
      <c r="L7830" s="9">
        <v>10.653</v>
      </c>
      <c r="M7830" s="9">
        <v>7.8789999999999996</v>
      </c>
      <c r="N7830" s="9">
        <v>13.121</v>
      </c>
      <c r="O7830" s="9">
        <v>20.186</v>
      </c>
      <c r="P7830" s="9">
        <v>20.216999999999999</v>
      </c>
      <c r="Q7830" s="9">
        <v>7.8579999999999997</v>
      </c>
      <c r="R7830" s="9">
        <v>4.0129999999999999</v>
      </c>
      <c r="S7830" s="9">
        <v>3.3940000000000001</v>
      </c>
      <c r="T7830" s="9">
        <v>1.9730000000000001</v>
      </c>
    </row>
    <row r="7831" spans="1:20" x14ac:dyDescent="0.35">
      <c r="A7831">
        <f t="shared" si="245"/>
        <v>7831</v>
      </c>
      <c r="B7831" s="3" t="s">
        <v>71</v>
      </c>
      <c r="C7831" s="3" t="s">
        <v>86</v>
      </c>
      <c r="D7831" s="3" t="s">
        <v>42</v>
      </c>
      <c r="E7831">
        <v>2029</v>
      </c>
      <c r="F7831" s="3" t="str">
        <f t="shared" si="244"/>
        <v>GQOutUP FLS2029</v>
      </c>
      <c r="G7831" s="9">
        <v>2.7839999999999998</v>
      </c>
      <c r="H7831" s="9">
        <v>2.0369999999999999</v>
      </c>
      <c r="I7831" s="9">
        <v>2.2440000000000002</v>
      </c>
      <c r="J7831" s="9">
        <v>1.974</v>
      </c>
      <c r="K7831" s="9">
        <v>1.036</v>
      </c>
      <c r="L7831" s="9">
        <v>7.806</v>
      </c>
      <c r="M7831" s="9">
        <v>8.4049999999999994</v>
      </c>
      <c r="N7831" s="9">
        <v>11.590999999999999</v>
      </c>
      <c r="O7831" s="9">
        <v>15.33</v>
      </c>
      <c r="P7831" s="9">
        <v>11.122999999999999</v>
      </c>
      <c r="Q7831" s="9">
        <v>4.2140000000000004</v>
      </c>
      <c r="R7831" s="9">
        <v>2.0129999999999999</v>
      </c>
      <c r="S7831" s="9">
        <v>1.2210000000000001</v>
      </c>
      <c r="T7831" s="9">
        <v>1.671</v>
      </c>
    </row>
    <row r="7832" spans="1:20" x14ac:dyDescent="0.35">
      <c r="A7832">
        <f t="shared" si="245"/>
        <v>7832</v>
      </c>
      <c r="B7832" s="3" t="s">
        <v>71</v>
      </c>
      <c r="C7832" s="3" t="s">
        <v>86</v>
      </c>
      <c r="D7832" s="3" t="s">
        <v>43</v>
      </c>
      <c r="E7832">
        <v>2020</v>
      </c>
      <c r="F7832" s="3" t="str">
        <f t="shared" si="244"/>
        <v>GQOutMON ST2020</v>
      </c>
      <c r="G7832" s="9">
        <v>2.4740000000000002</v>
      </c>
      <c r="H7832" s="9">
        <v>4.7770000000000001</v>
      </c>
      <c r="I7832" s="9">
        <v>2.052</v>
      </c>
      <c r="J7832" s="9">
        <v>2.73</v>
      </c>
      <c r="K7832" s="9">
        <v>1.071</v>
      </c>
      <c r="L7832" s="9">
        <v>6.7430000000000003</v>
      </c>
      <c r="M7832" s="9">
        <v>8.6519999999999992</v>
      </c>
      <c r="N7832" s="9">
        <v>14.099</v>
      </c>
      <c r="O7832" s="9">
        <v>17.231000000000002</v>
      </c>
      <c r="P7832" s="9">
        <v>12.21</v>
      </c>
      <c r="Q7832" s="9">
        <v>4.4409999999999998</v>
      </c>
      <c r="R7832" s="9">
        <v>2.3069999999999999</v>
      </c>
      <c r="S7832" s="9">
        <v>1.369</v>
      </c>
      <c r="T7832" s="9">
        <v>2.0150000000000001</v>
      </c>
    </row>
    <row r="7833" spans="1:20" x14ac:dyDescent="0.35">
      <c r="A7833">
        <f t="shared" si="245"/>
        <v>7833</v>
      </c>
      <c r="B7833" s="3" t="s">
        <v>71</v>
      </c>
      <c r="C7833" s="3" t="s">
        <v>86</v>
      </c>
      <c r="D7833" s="3" t="s">
        <v>43</v>
      </c>
      <c r="E7833">
        <v>2021</v>
      </c>
      <c r="F7833" s="3" t="str">
        <f t="shared" si="244"/>
        <v>GQOutMON ST2021</v>
      </c>
      <c r="G7833" s="9">
        <v>3.5590000000000002</v>
      </c>
      <c r="H7833" s="9">
        <v>3.6179999999999999</v>
      </c>
      <c r="I7833" s="9">
        <v>2.2469999999999999</v>
      </c>
      <c r="J7833" s="9">
        <v>2.6930000000000001</v>
      </c>
      <c r="K7833" s="9">
        <v>1.8540000000000001</v>
      </c>
      <c r="L7833" s="9">
        <v>2.952</v>
      </c>
      <c r="M7833" s="9">
        <v>2.637</v>
      </c>
      <c r="N7833" s="9">
        <v>8.86</v>
      </c>
      <c r="O7833" s="9">
        <v>14.422000000000001</v>
      </c>
      <c r="P7833" s="9">
        <v>9.1</v>
      </c>
      <c r="Q7833" s="9">
        <v>3.6579999999999999</v>
      </c>
      <c r="R7833" s="9">
        <v>1.6779999999999999</v>
      </c>
      <c r="S7833" s="9">
        <v>1.244</v>
      </c>
      <c r="T7833" s="9">
        <v>1.974</v>
      </c>
    </row>
    <row r="7834" spans="1:20" x14ac:dyDescent="0.35">
      <c r="A7834">
        <f t="shared" si="245"/>
        <v>7834</v>
      </c>
      <c r="B7834" s="3" t="s">
        <v>71</v>
      </c>
      <c r="C7834" s="3" t="s">
        <v>86</v>
      </c>
      <c r="D7834" s="3" t="s">
        <v>43</v>
      </c>
      <c r="E7834">
        <v>2022</v>
      </c>
      <c r="F7834" s="3" t="str">
        <f t="shared" si="244"/>
        <v>GQOutMON ST2022</v>
      </c>
      <c r="G7834" s="9">
        <v>1.536</v>
      </c>
      <c r="H7834" s="9">
        <v>1.7470000000000001</v>
      </c>
      <c r="I7834" s="9">
        <v>2.5310000000000001</v>
      </c>
      <c r="J7834" s="9">
        <v>2.0219999999999998</v>
      </c>
      <c r="K7834" s="9">
        <v>1.649</v>
      </c>
      <c r="L7834" s="9">
        <v>3.7629999999999999</v>
      </c>
      <c r="M7834" s="9">
        <v>6.992</v>
      </c>
      <c r="N7834" s="9">
        <v>7.1059999999999999</v>
      </c>
      <c r="O7834" s="9">
        <v>20.77</v>
      </c>
      <c r="P7834" s="9">
        <v>23.227</v>
      </c>
      <c r="Q7834" s="9">
        <v>8.92</v>
      </c>
      <c r="R7834" s="9">
        <v>4.016</v>
      </c>
      <c r="S7834" s="9">
        <v>3.1160000000000001</v>
      </c>
      <c r="T7834" s="9">
        <v>2.4460000000000002</v>
      </c>
    </row>
    <row r="7835" spans="1:20" x14ac:dyDescent="0.35">
      <c r="A7835">
        <f t="shared" si="245"/>
        <v>7835</v>
      </c>
      <c r="B7835" s="3" t="s">
        <v>71</v>
      </c>
      <c r="C7835" s="3" t="s">
        <v>86</v>
      </c>
      <c r="D7835" s="3" t="s">
        <v>43</v>
      </c>
      <c r="E7835">
        <v>2023</v>
      </c>
      <c r="F7835" s="3" t="str">
        <f t="shared" si="244"/>
        <v>GQOutMON ST2023</v>
      </c>
      <c r="G7835" s="9">
        <v>3.5379999999999998</v>
      </c>
      <c r="H7835" s="9">
        <v>2.1379999999999999</v>
      </c>
      <c r="I7835" s="9">
        <v>8.14</v>
      </c>
      <c r="J7835" s="9">
        <v>8.15</v>
      </c>
      <c r="K7835" s="9">
        <v>9.1419999999999995</v>
      </c>
      <c r="L7835" s="9">
        <v>15.738</v>
      </c>
      <c r="M7835" s="9">
        <v>20.518999999999998</v>
      </c>
      <c r="N7835" s="9">
        <v>22.379000000000001</v>
      </c>
      <c r="O7835" s="9">
        <v>20.39</v>
      </c>
      <c r="P7835" s="9">
        <v>11.151</v>
      </c>
      <c r="Q7835" s="9">
        <v>4.1669999999999998</v>
      </c>
      <c r="R7835" s="9">
        <v>1.897</v>
      </c>
      <c r="S7835" s="9">
        <v>1.363</v>
      </c>
      <c r="T7835" s="9">
        <v>2.1850000000000001</v>
      </c>
    </row>
    <row r="7836" spans="1:20" x14ac:dyDescent="0.35">
      <c r="A7836">
        <f t="shared" si="245"/>
        <v>7836</v>
      </c>
      <c r="B7836" s="3" t="s">
        <v>71</v>
      </c>
      <c r="C7836" s="3" t="s">
        <v>86</v>
      </c>
      <c r="D7836" s="3" t="s">
        <v>43</v>
      </c>
      <c r="E7836">
        <v>2024</v>
      </c>
      <c r="F7836" s="3" t="str">
        <f t="shared" si="244"/>
        <v>GQOutMON ST2024</v>
      </c>
      <c r="G7836" s="9">
        <v>3.8490000000000002</v>
      </c>
      <c r="H7836" s="9">
        <v>4.0990000000000002</v>
      </c>
      <c r="I7836" s="9">
        <v>4.4359999999999999</v>
      </c>
      <c r="J7836" s="9">
        <v>4.976</v>
      </c>
      <c r="K7836" s="9">
        <v>2.5249999999999999</v>
      </c>
      <c r="L7836" s="9">
        <v>10.721</v>
      </c>
      <c r="M7836" s="9">
        <v>8.8780000000000001</v>
      </c>
      <c r="N7836" s="9">
        <v>13.468</v>
      </c>
      <c r="O7836" s="9">
        <v>13.054</v>
      </c>
      <c r="P7836" s="9">
        <v>7.6669999999999998</v>
      </c>
      <c r="Q7836" s="9">
        <v>2.5110000000000001</v>
      </c>
      <c r="R7836" s="9">
        <v>1.3240000000000001</v>
      </c>
      <c r="S7836" s="9">
        <v>1.383</v>
      </c>
      <c r="T7836" s="9">
        <v>2.6669999999999998</v>
      </c>
    </row>
    <row r="7837" spans="1:20" x14ac:dyDescent="0.35">
      <c r="A7837">
        <f t="shared" si="245"/>
        <v>7837</v>
      </c>
      <c r="B7837" s="3" t="s">
        <v>71</v>
      </c>
      <c r="C7837" s="3" t="s">
        <v>86</v>
      </c>
      <c r="D7837" s="3" t="s">
        <v>43</v>
      </c>
      <c r="E7837">
        <v>2025</v>
      </c>
      <c r="F7837" s="3" t="str">
        <f t="shared" si="244"/>
        <v>GQOutMON ST2025</v>
      </c>
      <c r="G7837" s="9">
        <v>3.6779999999999999</v>
      </c>
      <c r="H7837" s="9">
        <v>3.1880000000000002</v>
      </c>
      <c r="I7837" s="9">
        <v>3.2040000000000002</v>
      </c>
      <c r="J7837" s="9">
        <v>4.43</v>
      </c>
      <c r="K7837" s="9">
        <v>6.5179999999999998</v>
      </c>
      <c r="L7837" s="9">
        <v>12.471</v>
      </c>
      <c r="M7837" s="9">
        <v>10.912000000000001</v>
      </c>
      <c r="N7837" s="9">
        <v>16.282</v>
      </c>
      <c r="O7837" s="9">
        <v>16.878</v>
      </c>
      <c r="P7837" s="9">
        <v>8.9420000000000002</v>
      </c>
      <c r="Q7837" s="9">
        <v>3.23</v>
      </c>
      <c r="R7837" s="9">
        <v>1.48</v>
      </c>
      <c r="S7837" s="9">
        <v>1.071</v>
      </c>
      <c r="T7837" s="9">
        <v>2.7130000000000001</v>
      </c>
    </row>
    <row r="7838" spans="1:20" x14ac:dyDescent="0.35">
      <c r="A7838">
        <f t="shared" si="245"/>
        <v>7838</v>
      </c>
      <c r="B7838" s="3" t="s">
        <v>71</v>
      </c>
      <c r="C7838" s="3" t="s">
        <v>86</v>
      </c>
      <c r="D7838" s="3" t="s">
        <v>43</v>
      </c>
      <c r="E7838">
        <v>2026</v>
      </c>
      <c r="F7838" s="3" t="str">
        <f t="shared" si="244"/>
        <v>GQOutMON ST2026</v>
      </c>
      <c r="G7838" s="9">
        <v>3.3180000000000001</v>
      </c>
      <c r="H7838" s="9">
        <v>4.2990000000000004</v>
      </c>
      <c r="I7838" s="9">
        <v>2.9209999999999998</v>
      </c>
      <c r="J7838" s="9">
        <v>3.169</v>
      </c>
      <c r="K7838" s="9">
        <v>1.1419999999999999</v>
      </c>
      <c r="L7838" s="9">
        <v>8.391</v>
      </c>
      <c r="M7838" s="9">
        <v>7.952</v>
      </c>
      <c r="N7838" s="9">
        <v>11.856999999999999</v>
      </c>
      <c r="O7838" s="9">
        <v>15.688000000000001</v>
      </c>
      <c r="P7838" s="9">
        <v>16.846</v>
      </c>
      <c r="Q7838" s="9">
        <v>7.3319999999999999</v>
      </c>
      <c r="R7838" s="9">
        <v>2.669</v>
      </c>
      <c r="S7838" s="9">
        <v>2.7389999999999999</v>
      </c>
      <c r="T7838" s="9">
        <v>2.069</v>
      </c>
    </row>
    <row r="7839" spans="1:20" x14ac:dyDescent="0.35">
      <c r="A7839">
        <f t="shared" si="245"/>
        <v>7839</v>
      </c>
      <c r="B7839" s="3" t="s">
        <v>71</v>
      </c>
      <c r="C7839" s="3" t="s">
        <v>86</v>
      </c>
      <c r="D7839" s="3" t="s">
        <v>43</v>
      </c>
      <c r="E7839">
        <v>2027</v>
      </c>
      <c r="F7839" s="3" t="str">
        <f t="shared" si="244"/>
        <v>GQOutMON ST2027</v>
      </c>
      <c r="G7839" s="9">
        <v>3.778</v>
      </c>
      <c r="H7839" s="9">
        <v>2.6230000000000002</v>
      </c>
      <c r="I7839" s="9">
        <v>4.8090000000000002</v>
      </c>
      <c r="J7839" s="9">
        <v>3.5950000000000002</v>
      </c>
      <c r="K7839" s="9">
        <v>1.2010000000000001</v>
      </c>
      <c r="L7839" s="9">
        <v>9.5009999999999994</v>
      </c>
      <c r="M7839" s="9">
        <v>9.3629999999999995</v>
      </c>
      <c r="N7839" s="9">
        <v>12.832000000000001</v>
      </c>
      <c r="O7839" s="9">
        <v>22.027000000000001</v>
      </c>
      <c r="P7839" s="9">
        <v>22.026</v>
      </c>
      <c r="Q7839" s="9">
        <v>7.3730000000000002</v>
      </c>
      <c r="R7839" s="9">
        <v>3.0049999999999999</v>
      </c>
      <c r="S7839" s="9">
        <v>3.9620000000000002</v>
      </c>
      <c r="T7839" s="9">
        <v>3.129</v>
      </c>
    </row>
    <row r="7840" spans="1:20" x14ac:dyDescent="0.35">
      <c r="A7840">
        <f t="shared" si="245"/>
        <v>7840</v>
      </c>
      <c r="B7840" s="3" t="s">
        <v>71</v>
      </c>
      <c r="C7840" s="3" t="s">
        <v>86</v>
      </c>
      <c r="D7840" s="3" t="s">
        <v>43</v>
      </c>
      <c r="E7840">
        <v>2028</v>
      </c>
      <c r="F7840" s="3" t="str">
        <f t="shared" si="244"/>
        <v>GQOutMON ST2028</v>
      </c>
      <c r="G7840" s="9">
        <v>2.4820000000000002</v>
      </c>
      <c r="H7840" s="9">
        <v>6.4630000000000001</v>
      </c>
      <c r="I7840" s="9">
        <v>4.085</v>
      </c>
      <c r="J7840" s="9">
        <v>4.4130000000000003</v>
      </c>
      <c r="K7840" s="9">
        <v>4.6100000000000003</v>
      </c>
      <c r="L7840" s="9">
        <v>10.641999999999999</v>
      </c>
      <c r="M7840" s="9">
        <v>7.8280000000000003</v>
      </c>
      <c r="N7840" s="9">
        <v>12.879</v>
      </c>
      <c r="O7840" s="9">
        <v>20.227</v>
      </c>
      <c r="P7840" s="9">
        <v>20.268000000000001</v>
      </c>
      <c r="Q7840" s="9">
        <v>7.9039999999999999</v>
      </c>
      <c r="R7840" s="9">
        <v>3.9169999999999998</v>
      </c>
      <c r="S7840" s="9">
        <v>3.4990000000000001</v>
      </c>
      <c r="T7840" s="9">
        <v>1.9770000000000001</v>
      </c>
    </row>
    <row r="7841" spans="1:20" x14ac:dyDescent="0.35">
      <c r="A7841">
        <f t="shared" si="245"/>
        <v>7841</v>
      </c>
      <c r="B7841" s="3" t="s">
        <v>71</v>
      </c>
      <c r="C7841" s="3" t="s">
        <v>86</v>
      </c>
      <c r="D7841" s="3" t="s">
        <v>43</v>
      </c>
      <c r="E7841">
        <v>2029</v>
      </c>
      <c r="F7841" s="3" t="str">
        <f t="shared" si="244"/>
        <v>GQOutMON ST2029</v>
      </c>
      <c r="G7841" s="9">
        <v>2.77</v>
      </c>
      <c r="H7841" s="9">
        <v>2.0179999999999998</v>
      </c>
      <c r="I7841" s="9">
        <v>2.2509999999999999</v>
      </c>
      <c r="J7841" s="9">
        <v>1.9510000000000001</v>
      </c>
      <c r="K7841" s="9">
        <v>1.028</v>
      </c>
      <c r="L7841" s="9">
        <v>7.7089999999999996</v>
      </c>
      <c r="M7841" s="9">
        <v>8.4290000000000003</v>
      </c>
      <c r="N7841" s="9">
        <v>11.587999999999999</v>
      </c>
      <c r="O7841" s="9">
        <v>15.276999999999999</v>
      </c>
      <c r="P7841" s="9">
        <v>11.186999999999999</v>
      </c>
      <c r="Q7841" s="9">
        <v>4.2460000000000004</v>
      </c>
      <c r="R7841" s="9">
        <v>2.0190000000000001</v>
      </c>
      <c r="S7841" s="9">
        <v>1.2290000000000001</v>
      </c>
      <c r="T7841" s="9">
        <v>1.6579999999999999</v>
      </c>
    </row>
    <row r="7842" spans="1:20" x14ac:dyDescent="0.35">
      <c r="A7842">
        <f t="shared" si="245"/>
        <v>7842</v>
      </c>
      <c r="B7842" s="3" t="s">
        <v>71</v>
      </c>
      <c r="C7842" s="3" t="s">
        <v>86</v>
      </c>
      <c r="D7842" s="3" t="s">
        <v>44</v>
      </c>
      <c r="E7842">
        <v>2020</v>
      </c>
      <c r="F7842" s="3" t="str">
        <f t="shared" si="244"/>
        <v>GQOutNINE M2020</v>
      </c>
      <c r="G7842" s="9">
        <v>2.7690000000000001</v>
      </c>
      <c r="H7842" s="9">
        <v>5.3289999999999997</v>
      </c>
      <c r="I7842" s="9">
        <v>2.3359999999999999</v>
      </c>
      <c r="J7842" s="9">
        <v>3.4159999999999999</v>
      </c>
      <c r="K7842" s="9">
        <v>1.6910000000000001</v>
      </c>
      <c r="L7842" s="9">
        <v>7.2389999999999999</v>
      </c>
      <c r="M7842" s="9">
        <v>9.1020000000000003</v>
      </c>
      <c r="N7842" s="9">
        <v>14.632</v>
      </c>
      <c r="O7842" s="9">
        <v>17.766999999999999</v>
      </c>
      <c r="P7842" s="9">
        <v>12.837999999999999</v>
      </c>
      <c r="Q7842" s="9">
        <v>4.7030000000000003</v>
      </c>
      <c r="R7842" s="9">
        <v>2.6070000000000002</v>
      </c>
      <c r="S7842" s="9">
        <v>1.66</v>
      </c>
      <c r="T7842" s="9">
        <v>2.327</v>
      </c>
    </row>
    <row r="7843" spans="1:20" x14ac:dyDescent="0.35">
      <c r="A7843">
        <f t="shared" si="245"/>
        <v>7843</v>
      </c>
      <c r="B7843" s="3" t="s">
        <v>71</v>
      </c>
      <c r="C7843" s="3" t="s">
        <v>86</v>
      </c>
      <c r="D7843" s="3" t="s">
        <v>44</v>
      </c>
      <c r="E7843">
        <v>2021</v>
      </c>
      <c r="F7843" s="3" t="str">
        <f t="shared" si="244"/>
        <v>GQOutNINE M2021</v>
      </c>
      <c r="G7843" s="9">
        <v>3.911</v>
      </c>
      <c r="H7843" s="9">
        <v>3.948</v>
      </c>
      <c r="I7843" s="9">
        <v>2.5590000000000002</v>
      </c>
      <c r="J7843" s="9">
        <v>3.0750000000000002</v>
      </c>
      <c r="K7843" s="9">
        <v>2.1389999999999998</v>
      </c>
      <c r="L7843" s="9">
        <v>3.5030000000000001</v>
      </c>
      <c r="M7843" s="9">
        <v>2.9129999999999998</v>
      </c>
      <c r="N7843" s="9">
        <v>9.1479999999999997</v>
      </c>
      <c r="O7843" s="9">
        <v>14.802</v>
      </c>
      <c r="P7843" s="9">
        <v>9.4190000000000005</v>
      </c>
      <c r="Q7843" s="9">
        <v>3.843</v>
      </c>
      <c r="R7843" s="9">
        <v>1.9079999999999999</v>
      </c>
      <c r="S7843" s="9">
        <v>1.482</v>
      </c>
      <c r="T7843" s="9">
        <v>2.2290000000000001</v>
      </c>
    </row>
    <row r="7844" spans="1:20" x14ac:dyDescent="0.35">
      <c r="A7844">
        <f t="shared" si="245"/>
        <v>7844</v>
      </c>
      <c r="B7844" s="3" t="s">
        <v>71</v>
      </c>
      <c r="C7844" s="3" t="s">
        <v>86</v>
      </c>
      <c r="D7844" s="3" t="s">
        <v>44</v>
      </c>
      <c r="E7844">
        <v>2022</v>
      </c>
      <c r="F7844" s="3" t="str">
        <f t="shared" si="244"/>
        <v>GQOutNINE M2022</v>
      </c>
      <c r="G7844" s="9">
        <v>1.786</v>
      </c>
      <c r="H7844" s="9">
        <v>1.982</v>
      </c>
      <c r="I7844" s="9">
        <v>2.879</v>
      </c>
      <c r="J7844" s="9">
        <v>2.4420000000000002</v>
      </c>
      <c r="K7844" s="9">
        <v>2.0470000000000002</v>
      </c>
      <c r="L7844" s="9">
        <v>4.12</v>
      </c>
      <c r="M7844" s="9">
        <v>7.6180000000000003</v>
      </c>
      <c r="N7844" s="9">
        <v>7.6319999999999997</v>
      </c>
      <c r="O7844" s="9">
        <v>21.742000000000001</v>
      </c>
      <c r="P7844" s="9">
        <v>23.82</v>
      </c>
      <c r="Q7844" s="9">
        <v>9.4450000000000003</v>
      </c>
      <c r="R7844" s="9">
        <v>4.28</v>
      </c>
      <c r="S7844" s="9">
        <v>3.38</v>
      </c>
      <c r="T7844" s="9">
        <v>2.7189999999999999</v>
      </c>
    </row>
    <row r="7845" spans="1:20" x14ac:dyDescent="0.35">
      <c r="A7845">
        <f t="shared" si="245"/>
        <v>7845</v>
      </c>
      <c r="B7845" s="3" t="s">
        <v>71</v>
      </c>
      <c r="C7845" s="3" t="s">
        <v>86</v>
      </c>
      <c r="D7845" s="3" t="s">
        <v>44</v>
      </c>
      <c r="E7845">
        <v>2023</v>
      </c>
      <c r="F7845" s="3" t="str">
        <f t="shared" si="244"/>
        <v>GQOutNINE M2023</v>
      </c>
      <c r="G7845" s="9">
        <v>3.9089999999999998</v>
      </c>
      <c r="H7845" s="9">
        <v>2.3359999999999999</v>
      </c>
      <c r="I7845" s="9">
        <v>8.9260000000000002</v>
      </c>
      <c r="J7845" s="9">
        <v>8.8130000000000006</v>
      </c>
      <c r="K7845" s="9">
        <v>10.384</v>
      </c>
      <c r="L7845" s="9">
        <v>16.742000000000001</v>
      </c>
      <c r="M7845" s="9">
        <v>22.055</v>
      </c>
      <c r="N7845" s="9">
        <v>23.51</v>
      </c>
      <c r="O7845" s="9">
        <v>21.501999999999999</v>
      </c>
      <c r="P7845" s="9">
        <v>11.977</v>
      </c>
      <c r="Q7845" s="9">
        <v>4.6619999999999999</v>
      </c>
      <c r="R7845" s="9">
        <v>2.294</v>
      </c>
      <c r="S7845" s="9">
        <v>1.7390000000000001</v>
      </c>
      <c r="T7845" s="9">
        <v>2.6139999999999999</v>
      </c>
    </row>
    <row r="7846" spans="1:20" x14ac:dyDescent="0.35">
      <c r="A7846">
        <f t="shared" si="245"/>
        <v>7846</v>
      </c>
      <c r="B7846" s="3" t="s">
        <v>71</v>
      </c>
      <c r="C7846" s="3" t="s">
        <v>86</v>
      </c>
      <c r="D7846" s="3" t="s">
        <v>44</v>
      </c>
      <c r="E7846">
        <v>2024</v>
      </c>
      <c r="F7846" s="3" t="str">
        <f t="shared" si="244"/>
        <v>GQOutNINE M2024</v>
      </c>
      <c r="G7846" s="9">
        <v>4.3730000000000002</v>
      </c>
      <c r="H7846" s="9">
        <v>4.5709999999999997</v>
      </c>
      <c r="I7846" s="9">
        <v>4.9909999999999997</v>
      </c>
      <c r="J7846" s="9">
        <v>5.7039999999999997</v>
      </c>
      <c r="K7846" s="9">
        <v>3.0779999999999998</v>
      </c>
      <c r="L7846" s="9">
        <v>11.484</v>
      </c>
      <c r="M7846" s="9">
        <v>9.5990000000000002</v>
      </c>
      <c r="N7846" s="9">
        <v>14.319000000000001</v>
      </c>
      <c r="O7846" s="9">
        <v>13.827</v>
      </c>
      <c r="P7846" s="9">
        <v>8.2780000000000005</v>
      </c>
      <c r="Q7846" s="9">
        <v>2.8290000000000002</v>
      </c>
      <c r="R7846" s="9">
        <v>1.6359999999999999</v>
      </c>
      <c r="S7846" s="9">
        <v>1.7609999999999999</v>
      </c>
      <c r="T7846" s="9">
        <v>3.133</v>
      </c>
    </row>
    <row r="7847" spans="1:20" x14ac:dyDescent="0.35">
      <c r="A7847">
        <f t="shared" si="245"/>
        <v>7847</v>
      </c>
      <c r="B7847" s="3" t="s">
        <v>71</v>
      </c>
      <c r="C7847" s="3" t="s">
        <v>86</v>
      </c>
      <c r="D7847" s="3" t="s">
        <v>44</v>
      </c>
      <c r="E7847">
        <v>2025</v>
      </c>
      <c r="F7847" s="3" t="str">
        <f t="shared" si="244"/>
        <v>GQOutNINE M2025</v>
      </c>
      <c r="G7847" s="9">
        <v>4.1189999999999998</v>
      </c>
      <c r="H7847" s="9">
        <v>3.5670000000000002</v>
      </c>
      <c r="I7847" s="9">
        <v>3.9</v>
      </c>
      <c r="J7847" s="9">
        <v>5.3140000000000001</v>
      </c>
      <c r="K7847" s="9">
        <v>7.524</v>
      </c>
      <c r="L7847" s="9">
        <v>13.333</v>
      </c>
      <c r="M7847" s="9">
        <v>11.782999999999999</v>
      </c>
      <c r="N7847" s="9">
        <v>17.186</v>
      </c>
      <c r="O7847" s="9">
        <v>17.559999999999999</v>
      </c>
      <c r="P7847" s="9">
        <v>9.56</v>
      </c>
      <c r="Q7847" s="9">
        <v>3.59</v>
      </c>
      <c r="R7847" s="9">
        <v>1.821</v>
      </c>
      <c r="S7847" s="9">
        <v>1.3919999999999999</v>
      </c>
      <c r="T7847" s="9">
        <v>3.1320000000000001</v>
      </c>
    </row>
    <row r="7848" spans="1:20" x14ac:dyDescent="0.35">
      <c r="A7848">
        <f t="shared" si="245"/>
        <v>7848</v>
      </c>
      <c r="B7848" s="3" t="s">
        <v>71</v>
      </c>
      <c r="C7848" s="3" t="s">
        <v>86</v>
      </c>
      <c r="D7848" s="3" t="s">
        <v>44</v>
      </c>
      <c r="E7848">
        <v>2026</v>
      </c>
      <c r="F7848" s="3" t="str">
        <f t="shared" si="244"/>
        <v>GQOutNINE M2026</v>
      </c>
      <c r="G7848" s="9">
        <v>3.7519999999999998</v>
      </c>
      <c r="H7848" s="9">
        <v>4.8550000000000004</v>
      </c>
      <c r="I7848" s="9">
        <v>3.343</v>
      </c>
      <c r="J7848" s="9">
        <v>3.8969999999999998</v>
      </c>
      <c r="K7848" s="9">
        <v>1.7190000000000001</v>
      </c>
      <c r="L7848" s="9">
        <v>9.0869999999999997</v>
      </c>
      <c r="M7848" s="9">
        <v>8.6370000000000005</v>
      </c>
      <c r="N7848" s="9">
        <v>12.66</v>
      </c>
      <c r="O7848" s="9">
        <v>16.413</v>
      </c>
      <c r="P7848" s="9">
        <v>17.805</v>
      </c>
      <c r="Q7848" s="9">
        <v>7.7549999999999999</v>
      </c>
      <c r="R7848" s="9">
        <v>2.9950000000000001</v>
      </c>
      <c r="S7848" s="9">
        <v>3.1819999999999999</v>
      </c>
      <c r="T7848" s="9">
        <v>2.4</v>
      </c>
    </row>
    <row r="7849" spans="1:20" x14ac:dyDescent="0.35">
      <c r="A7849">
        <f t="shared" si="245"/>
        <v>7849</v>
      </c>
      <c r="B7849" s="3" t="s">
        <v>71</v>
      </c>
      <c r="C7849" s="3" t="s">
        <v>86</v>
      </c>
      <c r="D7849" s="3" t="s">
        <v>44</v>
      </c>
      <c r="E7849">
        <v>2027</v>
      </c>
      <c r="F7849" s="3" t="str">
        <f t="shared" si="244"/>
        <v>GQOutNINE M2027</v>
      </c>
      <c r="G7849" s="9">
        <v>4.3250000000000002</v>
      </c>
      <c r="H7849" s="9">
        <v>3.1</v>
      </c>
      <c r="I7849" s="9">
        <v>5.625</v>
      </c>
      <c r="J7849" s="9">
        <v>4.1790000000000003</v>
      </c>
      <c r="K7849" s="9">
        <v>1.784</v>
      </c>
      <c r="L7849" s="9">
        <v>10.3</v>
      </c>
      <c r="M7849" s="9">
        <v>10.148999999999999</v>
      </c>
      <c r="N7849" s="9">
        <v>13.778</v>
      </c>
      <c r="O7849" s="9">
        <v>23.28</v>
      </c>
      <c r="P7849" s="9">
        <v>22.78</v>
      </c>
      <c r="Q7849" s="9">
        <v>7.9219999999999997</v>
      </c>
      <c r="R7849" s="9">
        <v>3.375</v>
      </c>
      <c r="S7849" s="9">
        <v>4.4950000000000001</v>
      </c>
      <c r="T7849" s="9">
        <v>3.5819999999999999</v>
      </c>
    </row>
    <row r="7850" spans="1:20" x14ac:dyDescent="0.35">
      <c r="A7850">
        <f t="shared" si="245"/>
        <v>7850</v>
      </c>
      <c r="B7850" s="3" t="s">
        <v>71</v>
      </c>
      <c r="C7850" s="3" t="s">
        <v>86</v>
      </c>
      <c r="D7850" s="3" t="s">
        <v>44</v>
      </c>
      <c r="E7850">
        <v>2028</v>
      </c>
      <c r="F7850" s="3" t="str">
        <f t="shared" si="244"/>
        <v>GQOutNINE M2028</v>
      </c>
      <c r="G7850" s="9">
        <v>2.8650000000000002</v>
      </c>
      <c r="H7850" s="9">
        <v>7.3339999999999996</v>
      </c>
      <c r="I7850" s="9">
        <v>4.5090000000000003</v>
      </c>
      <c r="J7850" s="9">
        <v>5.1070000000000002</v>
      </c>
      <c r="K7850" s="9">
        <v>5.3609999999999998</v>
      </c>
      <c r="L7850" s="9">
        <v>11.422000000000001</v>
      </c>
      <c r="M7850" s="9">
        <v>8.9949999999999992</v>
      </c>
      <c r="N7850" s="9">
        <v>13.746</v>
      </c>
      <c r="O7850" s="9">
        <v>21.431999999999999</v>
      </c>
      <c r="P7850" s="9">
        <v>21.254000000000001</v>
      </c>
      <c r="Q7850" s="9">
        <v>8.5809999999999995</v>
      </c>
      <c r="R7850" s="9">
        <v>4.4589999999999996</v>
      </c>
      <c r="S7850" s="9">
        <v>3.956</v>
      </c>
      <c r="T7850" s="9">
        <v>2.3279999999999998</v>
      </c>
    </row>
    <row r="7851" spans="1:20" x14ac:dyDescent="0.35">
      <c r="A7851">
        <f t="shared" si="245"/>
        <v>7851</v>
      </c>
      <c r="B7851" s="3" t="s">
        <v>71</v>
      </c>
      <c r="C7851" s="3" t="s">
        <v>86</v>
      </c>
      <c r="D7851" s="3" t="s">
        <v>44</v>
      </c>
      <c r="E7851">
        <v>2029</v>
      </c>
      <c r="F7851" s="3" t="str">
        <f t="shared" si="244"/>
        <v>GQOutNINE M2029</v>
      </c>
      <c r="G7851" s="9">
        <v>3.226</v>
      </c>
      <c r="H7851" s="9">
        <v>2.444</v>
      </c>
      <c r="I7851" s="9">
        <v>2.7360000000000002</v>
      </c>
      <c r="J7851" s="9">
        <v>2.48</v>
      </c>
      <c r="K7851" s="9">
        <v>1.677</v>
      </c>
      <c r="L7851" s="9">
        <v>8.1180000000000003</v>
      </c>
      <c r="M7851" s="9">
        <v>8.9610000000000003</v>
      </c>
      <c r="N7851" s="9">
        <v>12.074</v>
      </c>
      <c r="O7851" s="9">
        <v>15.823</v>
      </c>
      <c r="P7851" s="9">
        <v>11.694000000000001</v>
      </c>
      <c r="Q7851" s="9">
        <v>4.5039999999999996</v>
      </c>
      <c r="R7851" s="9">
        <v>2.3149999999999999</v>
      </c>
      <c r="S7851" s="9">
        <v>1.5089999999999999</v>
      </c>
      <c r="T7851" s="9">
        <v>1.9570000000000001</v>
      </c>
    </row>
    <row r="7852" spans="1:20" x14ac:dyDescent="0.35">
      <c r="A7852">
        <f t="shared" si="245"/>
        <v>7852</v>
      </c>
      <c r="B7852" s="3" t="s">
        <v>71</v>
      </c>
      <c r="C7852" s="3" t="s">
        <v>86</v>
      </c>
      <c r="D7852" s="3" t="s">
        <v>45</v>
      </c>
      <c r="E7852">
        <v>2020</v>
      </c>
      <c r="F7852" s="3" t="str">
        <f t="shared" si="244"/>
        <v>GQOutLONG L2020</v>
      </c>
      <c r="G7852" s="9">
        <v>3.0710000000000002</v>
      </c>
      <c r="H7852" s="9">
        <v>5.8010000000000002</v>
      </c>
      <c r="I7852" s="9">
        <v>2.63</v>
      </c>
      <c r="J7852" s="9">
        <v>4.9279999999999999</v>
      </c>
      <c r="K7852" s="9">
        <v>2.2480000000000002</v>
      </c>
      <c r="L7852" s="9">
        <v>6.56</v>
      </c>
      <c r="M7852" s="9">
        <v>9.5310000000000006</v>
      </c>
      <c r="N7852" s="9">
        <v>14.744</v>
      </c>
      <c r="O7852" s="9">
        <v>18.341999999999999</v>
      </c>
      <c r="P7852" s="9">
        <v>13.381</v>
      </c>
      <c r="Q7852" s="9">
        <v>5.0110000000000001</v>
      </c>
      <c r="R7852" s="9">
        <v>2.927</v>
      </c>
      <c r="S7852" s="9">
        <v>1.9319999999999999</v>
      </c>
      <c r="T7852" s="9">
        <v>2.6040000000000001</v>
      </c>
    </row>
    <row r="7853" spans="1:20" x14ac:dyDescent="0.35">
      <c r="A7853">
        <f t="shared" si="245"/>
        <v>7853</v>
      </c>
      <c r="B7853" s="3" t="s">
        <v>71</v>
      </c>
      <c r="C7853" s="3" t="s">
        <v>86</v>
      </c>
      <c r="D7853" s="3" t="s">
        <v>45</v>
      </c>
      <c r="E7853">
        <v>2021</v>
      </c>
      <c r="F7853" s="3" t="str">
        <f t="shared" si="244"/>
        <v>GQOutLONG L2021</v>
      </c>
      <c r="G7853" s="9">
        <v>4.1849999999999996</v>
      </c>
      <c r="H7853" s="9">
        <v>4.3479999999999999</v>
      </c>
      <c r="I7853" s="9">
        <v>2.8559999999999999</v>
      </c>
      <c r="J7853" s="9">
        <v>4.4189999999999996</v>
      </c>
      <c r="K7853" s="9">
        <v>2.4340000000000002</v>
      </c>
      <c r="L7853" s="9">
        <v>4.0309999999999997</v>
      </c>
      <c r="M7853" s="9">
        <v>1.177</v>
      </c>
      <c r="N7853" s="9">
        <v>9.2989999999999995</v>
      </c>
      <c r="O7853" s="9">
        <v>15.061999999999999</v>
      </c>
      <c r="P7853" s="9">
        <v>9.7390000000000008</v>
      </c>
      <c r="Q7853" s="9">
        <v>4.093</v>
      </c>
      <c r="R7853" s="9">
        <v>2.2120000000000002</v>
      </c>
      <c r="S7853" s="9">
        <v>1.7370000000000001</v>
      </c>
      <c r="T7853" s="9">
        <v>2.4929999999999999</v>
      </c>
    </row>
    <row r="7854" spans="1:20" x14ac:dyDescent="0.35">
      <c r="A7854">
        <f t="shared" si="245"/>
        <v>7854</v>
      </c>
      <c r="B7854" s="3" t="s">
        <v>71</v>
      </c>
      <c r="C7854" s="3" t="s">
        <v>86</v>
      </c>
      <c r="D7854" s="3" t="s">
        <v>45</v>
      </c>
      <c r="E7854">
        <v>2022</v>
      </c>
      <c r="F7854" s="3" t="str">
        <f t="shared" si="244"/>
        <v>GQOutLONG L2022</v>
      </c>
      <c r="G7854" s="9">
        <v>2.0249999999999999</v>
      </c>
      <c r="H7854" s="9">
        <v>2.2349999999999999</v>
      </c>
      <c r="I7854" s="9">
        <v>3.2109999999999999</v>
      </c>
      <c r="J7854" s="9">
        <v>3.786</v>
      </c>
      <c r="K7854" s="9">
        <v>2.4689999999999999</v>
      </c>
      <c r="L7854" s="9">
        <v>4.41</v>
      </c>
      <c r="M7854" s="9">
        <v>6.0170000000000003</v>
      </c>
      <c r="N7854" s="9">
        <v>8</v>
      </c>
      <c r="O7854" s="9">
        <v>22.399000000000001</v>
      </c>
      <c r="P7854" s="9">
        <v>24.716999999999999</v>
      </c>
      <c r="Q7854" s="9">
        <v>10.022</v>
      </c>
      <c r="R7854" s="9">
        <v>4.6310000000000002</v>
      </c>
      <c r="S7854" s="9">
        <v>3.681</v>
      </c>
      <c r="T7854" s="9">
        <v>3.024</v>
      </c>
    </row>
    <row r="7855" spans="1:20" x14ac:dyDescent="0.35">
      <c r="A7855">
        <f t="shared" si="245"/>
        <v>7855</v>
      </c>
      <c r="B7855" s="3" t="s">
        <v>71</v>
      </c>
      <c r="C7855" s="3" t="s">
        <v>86</v>
      </c>
      <c r="D7855" s="3" t="s">
        <v>45</v>
      </c>
      <c r="E7855">
        <v>2023</v>
      </c>
      <c r="F7855" s="3" t="str">
        <f t="shared" si="244"/>
        <v>GQOutLONG L2023</v>
      </c>
      <c r="G7855" s="9">
        <v>4.2439999999999998</v>
      </c>
      <c r="H7855" s="9">
        <v>2.5720000000000001</v>
      </c>
      <c r="I7855" s="9">
        <v>9.5670000000000002</v>
      </c>
      <c r="J7855" s="9">
        <v>9.4190000000000005</v>
      </c>
      <c r="K7855" s="9">
        <v>11.329000000000001</v>
      </c>
      <c r="L7855" s="9">
        <v>18.018000000000001</v>
      </c>
      <c r="M7855" s="9">
        <v>23.858000000000001</v>
      </c>
      <c r="N7855" s="9">
        <v>24.783000000000001</v>
      </c>
      <c r="O7855" s="9">
        <v>22.681999999999999</v>
      </c>
      <c r="P7855" s="9">
        <v>12.811999999999999</v>
      </c>
      <c r="Q7855" s="9">
        <v>5.2480000000000002</v>
      </c>
      <c r="R7855" s="9">
        <v>2.722</v>
      </c>
      <c r="S7855" s="9">
        <v>2.1320000000000001</v>
      </c>
      <c r="T7855" s="9">
        <v>2.9950000000000001</v>
      </c>
    </row>
    <row r="7856" spans="1:20" x14ac:dyDescent="0.35">
      <c r="A7856">
        <f t="shared" si="245"/>
        <v>7856</v>
      </c>
      <c r="B7856" s="3" t="s">
        <v>71</v>
      </c>
      <c r="C7856" s="3" t="s">
        <v>86</v>
      </c>
      <c r="D7856" s="3" t="s">
        <v>45</v>
      </c>
      <c r="E7856">
        <v>2024</v>
      </c>
      <c r="F7856" s="3" t="str">
        <f t="shared" si="244"/>
        <v>GQOutLONG L2024</v>
      </c>
      <c r="G7856" s="9">
        <v>4.9800000000000004</v>
      </c>
      <c r="H7856" s="9">
        <v>5.093</v>
      </c>
      <c r="I7856" s="9">
        <v>5.5919999999999996</v>
      </c>
      <c r="J7856" s="9">
        <v>6.5119999999999996</v>
      </c>
      <c r="K7856" s="9">
        <v>4.8620000000000001</v>
      </c>
      <c r="L7856" s="9">
        <v>11.253</v>
      </c>
      <c r="M7856" s="9">
        <v>10.361000000000001</v>
      </c>
      <c r="N7856" s="9">
        <v>15.196999999999999</v>
      </c>
      <c r="O7856" s="9">
        <v>14.627000000000001</v>
      </c>
      <c r="P7856" s="9">
        <v>8.9339999999999993</v>
      </c>
      <c r="Q7856" s="9">
        <v>3.238</v>
      </c>
      <c r="R7856" s="9">
        <v>1.988</v>
      </c>
      <c r="S7856" s="9">
        <v>2.12</v>
      </c>
      <c r="T7856" s="9">
        <v>3.468</v>
      </c>
    </row>
    <row r="7857" spans="1:20" x14ac:dyDescent="0.35">
      <c r="A7857">
        <f t="shared" si="245"/>
        <v>7857</v>
      </c>
      <c r="B7857" s="3" t="s">
        <v>71</v>
      </c>
      <c r="C7857" s="3" t="s">
        <v>86</v>
      </c>
      <c r="D7857" s="3" t="s">
        <v>45</v>
      </c>
      <c r="E7857">
        <v>2025</v>
      </c>
      <c r="F7857" s="3" t="str">
        <f t="shared" si="244"/>
        <v>GQOutLONG L2025</v>
      </c>
      <c r="G7857" s="9">
        <v>4.6289999999999996</v>
      </c>
      <c r="H7857" s="9">
        <v>3.9689999999999999</v>
      </c>
      <c r="I7857" s="9">
        <v>4.3419999999999996</v>
      </c>
      <c r="J7857" s="9">
        <v>6.1120000000000001</v>
      </c>
      <c r="K7857" s="9">
        <v>8.6120000000000001</v>
      </c>
      <c r="L7857" s="9">
        <v>14.303000000000001</v>
      </c>
      <c r="M7857" s="9">
        <v>12.641</v>
      </c>
      <c r="N7857" s="9">
        <v>18.12</v>
      </c>
      <c r="O7857" s="9">
        <v>18.347999999999999</v>
      </c>
      <c r="P7857" s="9">
        <v>10.212999999999999</v>
      </c>
      <c r="Q7857" s="9">
        <v>4.0369999999999999</v>
      </c>
      <c r="R7857" s="9">
        <v>2.1920000000000002</v>
      </c>
      <c r="S7857" s="9">
        <v>1.7450000000000001</v>
      </c>
      <c r="T7857" s="9">
        <v>3.516</v>
      </c>
    </row>
    <row r="7858" spans="1:20" x14ac:dyDescent="0.35">
      <c r="A7858">
        <f t="shared" si="245"/>
        <v>7858</v>
      </c>
      <c r="B7858" s="3" t="s">
        <v>71</v>
      </c>
      <c r="C7858" s="3" t="s">
        <v>86</v>
      </c>
      <c r="D7858" s="3" t="s">
        <v>45</v>
      </c>
      <c r="E7858">
        <v>2026</v>
      </c>
      <c r="F7858" s="3" t="str">
        <f t="shared" si="244"/>
        <v>GQOutLONG L2026</v>
      </c>
      <c r="G7858" s="9">
        <v>4.1189999999999998</v>
      </c>
      <c r="H7858" s="9">
        <v>5.38</v>
      </c>
      <c r="I7858" s="9">
        <v>3.7919999999999998</v>
      </c>
      <c r="J7858" s="9">
        <v>5.4249999999999998</v>
      </c>
      <c r="K7858" s="9">
        <v>2.4260000000000002</v>
      </c>
      <c r="L7858" s="9">
        <v>8.7550000000000008</v>
      </c>
      <c r="M7858" s="9">
        <v>9.3819999999999997</v>
      </c>
      <c r="N7858" s="9">
        <v>13.494</v>
      </c>
      <c r="O7858" s="9">
        <v>17.199000000000002</v>
      </c>
      <c r="P7858" s="9">
        <v>18.623000000000001</v>
      </c>
      <c r="Q7858" s="9">
        <v>8.25</v>
      </c>
      <c r="R7858" s="9">
        <v>3.383</v>
      </c>
      <c r="S7858" s="9">
        <v>3.589</v>
      </c>
      <c r="T7858" s="9">
        <v>2.75</v>
      </c>
    </row>
    <row r="7859" spans="1:20" x14ac:dyDescent="0.35">
      <c r="A7859">
        <f t="shared" si="245"/>
        <v>7859</v>
      </c>
      <c r="B7859" s="3" t="s">
        <v>71</v>
      </c>
      <c r="C7859" s="3" t="s">
        <v>86</v>
      </c>
      <c r="D7859" s="3" t="s">
        <v>45</v>
      </c>
      <c r="E7859">
        <v>2027</v>
      </c>
      <c r="F7859" s="3" t="str">
        <f t="shared" si="244"/>
        <v>GQOutLONG L2027</v>
      </c>
      <c r="G7859" s="9">
        <v>4.8559999999999999</v>
      </c>
      <c r="H7859" s="9">
        <v>3.5379999999999998</v>
      </c>
      <c r="I7859" s="9">
        <v>6.3760000000000003</v>
      </c>
      <c r="J7859" s="9">
        <v>5.48</v>
      </c>
      <c r="K7859" s="9">
        <v>2.79</v>
      </c>
      <c r="L7859" s="9">
        <v>10.07</v>
      </c>
      <c r="M7859" s="9">
        <v>10.874000000000001</v>
      </c>
      <c r="N7859" s="9">
        <v>14.737</v>
      </c>
      <c r="O7859" s="9">
        <v>24.408000000000001</v>
      </c>
      <c r="P7859" s="9">
        <v>23.643000000000001</v>
      </c>
      <c r="Q7859" s="9">
        <v>8.5779999999999994</v>
      </c>
      <c r="R7859" s="9">
        <v>3.855</v>
      </c>
      <c r="S7859" s="9">
        <v>5.0110000000000001</v>
      </c>
      <c r="T7859" s="9">
        <v>3.964</v>
      </c>
    </row>
    <row r="7860" spans="1:20" x14ac:dyDescent="0.35">
      <c r="A7860">
        <f t="shared" si="245"/>
        <v>7860</v>
      </c>
      <c r="B7860" s="3" t="s">
        <v>71</v>
      </c>
      <c r="C7860" s="3" t="s">
        <v>86</v>
      </c>
      <c r="D7860" s="3" t="s">
        <v>45</v>
      </c>
      <c r="E7860">
        <v>2028</v>
      </c>
      <c r="F7860" s="3" t="str">
        <f t="shared" si="244"/>
        <v>GQOutLONG L2028</v>
      </c>
      <c r="G7860" s="9">
        <v>3.1859999999999999</v>
      </c>
      <c r="H7860" s="9">
        <v>8.1240000000000006</v>
      </c>
      <c r="I7860" s="9">
        <v>5.0839999999999996</v>
      </c>
      <c r="J7860" s="9">
        <v>5.7750000000000004</v>
      </c>
      <c r="K7860" s="9">
        <v>6.1070000000000002</v>
      </c>
      <c r="L7860" s="9">
        <v>12.196999999999999</v>
      </c>
      <c r="M7860" s="9">
        <v>10.161</v>
      </c>
      <c r="N7860" s="9">
        <v>14.414999999999999</v>
      </c>
      <c r="O7860" s="9">
        <v>22.585000000000001</v>
      </c>
      <c r="P7860" s="9">
        <v>22.161999999999999</v>
      </c>
      <c r="Q7860" s="9">
        <v>9.2620000000000005</v>
      </c>
      <c r="R7860" s="9">
        <v>4.8140000000000001</v>
      </c>
      <c r="S7860" s="9">
        <v>4.5069999999999997</v>
      </c>
      <c r="T7860" s="9">
        <v>2.681</v>
      </c>
    </row>
    <row r="7861" spans="1:20" x14ac:dyDescent="0.35">
      <c r="A7861">
        <f t="shared" si="245"/>
        <v>7861</v>
      </c>
      <c r="B7861" s="3" t="s">
        <v>71</v>
      </c>
      <c r="C7861" s="3" t="s">
        <v>86</v>
      </c>
      <c r="D7861" s="3" t="s">
        <v>45</v>
      </c>
      <c r="E7861">
        <v>2029</v>
      </c>
      <c r="F7861" s="3" t="str">
        <f t="shared" si="244"/>
        <v>GQOutLONG L2029</v>
      </c>
      <c r="G7861" s="9">
        <v>3.6669999999999998</v>
      </c>
      <c r="H7861" s="9">
        <v>2.782</v>
      </c>
      <c r="I7861" s="9">
        <v>3.19</v>
      </c>
      <c r="J7861" s="9">
        <v>3.9510000000000001</v>
      </c>
      <c r="K7861" s="9">
        <v>2.2490000000000001</v>
      </c>
      <c r="L7861" s="9">
        <v>7.4189999999999996</v>
      </c>
      <c r="M7861" s="9">
        <v>9.5030000000000001</v>
      </c>
      <c r="N7861" s="9">
        <v>12.529</v>
      </c>
      <c r="O7861" s="9">
        <v>16.187000000000001</v>
      </c>
      <c r="P7861" s="9">
        <v>12.170999999999999</v>
      </c>
      <c r="Q7861" s="9">
        <v>4.819</v>
      </c>
      <c r="R7861" s="9">
        <v>2.621</v>
      </c>
      <c r="S7861" s="9">
        <v>1.8149999999999999</v>
      </c>
      <c r="T7861" s="9">
        <v>2.2429999999999999</v>
      </c>
    </row>
    <row r="7862" spans="1:20" x14ac:dyDescent="0.35">
      <c r="A7862">
        <f t="shared" si="245"/>
        <v>7862</v>
      </c>
      <c r="B7862" s="3" t="s">
        <v>71</v>
      </c>
      <c r="C7862" s="3" t="s">
        <v>86</v>
      </c>
      <c r="D7862" s="3" t="s">
        <v>46</v>
      </c>
      <c r="E7862">
        <v>2020</v>
      </c>
      <c r="F7862" s="3" t="str">
        <f t="shared" si="244"/>
        <v>GQOutL FALL2020</v>
      </c>
      <c r="G7862" s="9">
        <v>3.0710000000000002</v>
      </c>
      <c r="H7862" s="9">
        <v>5.8010000000000002</v>
      </c>
      <c r="I7862" s="9">
        <v>2.63</v>
      </c>
      <c r="J7862" s="9">
        <v>4.9279999999999999</v>
      </c>
      <c r="K7862" s="9">
        <v>2.2480000000000002</v>
      </c>
      <c r="L7862" s="9">
        <v>6.56</v>
      </c>
      <c r="M7862" s="9">
        <v>9.5310000000000006</v>
      </c>
      <c r="N7862" s="9">
        <v>14.744</v>
      </c>
      <c r="O7862" s="9">
        <v>18.341999999999999</v>
      </c>
      <c r="P7862" s="9">
        <v>13.381</v>
      </c>
      <c r="Q7862" s="9">
        <v>5.0110000000000001</v>
      </c>
      <c r="R7862" s="9">
        <v>2.927</v>
      </c>
      <c r="S7862" s="9">
        <v>1.9319999999999999</v>
      </c>
      <c r="T7862" s="9">
        <v>2.6040000000000001</v>
      </c>
    </row>
    <row r="7863" spans="1:20" x14ac:dyDescent="0.35">
      <c r="A7863">
        <f t="shared" si="245"/>
        <v>7863</v>
      </c>
      <c r="B7863" s="3" t="s">
        <v>71</v>
      </c>
      <c r="C7863" s="3" t="s">
        <v>86</v>
      </c>
      <c r="D7863" s="3" t="s">
        <v>46</v>
      </c>
      <c r="E7863">
        <v>2021</v>
      </c>
      <c r="F7863" s="3" t="str">
        <f t="shared" si="244"/>
        <v>GQOutL FALL2021</v>
      </c>
      <c r="G7863" s="9">
        <v>4.1849999999999996</v>
      </c>
      <c r="H7863" s="9">
        <v>4.3479999999999999</v>
      </c>
      <c r="I7863" s="9">
        <v>2.8559999999999999</v>
      </c>
      <c r="J7863" s="9">
        <v>4.4189999999999996</v>
      </c>
      <c r="K7863" s="9">
        <v>2.4340000000000002</v>
      </c>
      <c r="L7863" s="9">
        <v>4.0309999999999997</v>
      </c>
      <c r="M7863" s="9">
        <v>1.177</v>
      </c>
      <c r="N7863" s="9">
        <v>9.2989999999999995</v>
      </c>
      <c r="O7863" s="9">
        <v>15.061999999999999</v>
      </c>
      <c r="P7863" s="9">
        <v>9.7390000000000008</v>
      </c>
      <c r="Q7863" s="9">
        <v>4.093</v>
      </c>
      <c r="R7863" s="9">
        <v>2.2120000000000002</v>
      </c>
      <c r="S7863" s="9">
        <v>1.7370000000000001</v>
      </c>
      <c r="T7863" s="9">
        <v>2.4929999999999999</v>
      </c>
    </row>
    <row r="7864" spans="1:20" x14ac:dyDescent="0.35">
      <c r="A7864">
        <f t="shared" si="245"/>
        <v>7864</v>
      </c>
      <c r="B7864" s="3" t="s">
        <v>71</v>
      </c>
      <c r="C7864" s="3" t="s">
        <v>86</v>
      </c>
      <c r="D7864" s="3" t="s">
        <v>46</v>
      </c>
      <c r="E7864">
        <v>2022</v>
      </c>
      <c r="F7864" s="3" t="str">
        <f t="shared" si="244"/>
        <v>GQOutL FALL2022</v>
      </c>
      <c r="G7864" s="9">
        <v>2.0249999999999999</v>
      </c>
      <c r="H7864" s="9">
        <v>2.2349999999999999</v>
      </c>
      <c r="I7864" s="9">
        <v>3.2109999999999999</v>
      </c>
      <c r="J7864" s="9">
        <v>3.786</v>
      </c>
      <c r="K7864" s="9">
        <v>2.4689999999999999</v>
      </c>
      <c r="L7864" s="9">
        <v>4.41</v>
      </c>
      <c r="M7864" s="9">
        <v>6.0170000000000003</v>
      </c>
      <c r="N7864" s="9">
        <v>8</v>
      </c>
      <c r="O7864" s="9">
        <v>22.399000000000001</v>
      </c>
      <c r="P7864" s="9">
        <v>24.716999999999999</v>
      </c>
      <c r="Q7864" s="9">
        <v>10.022</v>
      </c>
      <c r="R7864" s="9">
        <v>4.6310000000000002</v>
      </c>
      <c r="S7864" s="9">
        <v>3.681</v>
      </c>
      <c r="T7864" s="9">
        <v>3.024</v>
      </c>
    </row>
    <row r="7865" spans="1:20" x14ac:dyDescent="0.35">
      <c r="A7865">
        <f t="shared" si="245"/>
        <v>7865</v>
      </c>
      <c r="B7865" s="3" t="s">
        <v>71</v>
      </c>
      <c r="C7865" s="3" t="s">
        <v>86</v>
      </c>
      <c r="D7865" s="3" t="s">
        <v>46</v>
      </c>
      <c r="E7865">
        <v>2023</v>
      </c>
      <c r="F7865" s="3" t="str">
        <f t="shared" si="244"/>
        <v>GQOutL FALL2023</v>
      </c>
      <c r="G7865" s="9">
        <v>4.2439999999999998</v>
      </c>
      <c r="H7865" s="9">
        <v>2.5720000000000001</v>
      </c>
      <c r="I7865" s="9">
        <v>9.5670000000000002</v>
      </c>
      <c r="J7865" s="9">
        <v>9.4190000000000005</v>
      </c>
      <c r="K7865" s="9">
        <v>11.329000000000001</v>
      </c>
      <c r="L7865" s="9">
        <v>18.018000000000001</v>
      </c>
      <c r="M7865" s="9">
        <v>23.858000000000001</v>
      </c>
      <c r="N7865" s="9">
        <v>24.783000000000001</v>
      </c>
      <c r="O7865" s="9">
        <v>22.681999999999999</v>
      </c>
      <c r="P7865" s="9">
        <v>12.811999999999999</v>
      </c>
      <c r="Q7865" s="9">
        <v>5.2480000000000002</v>
      </c>
      <c r="R7865" s="9">
        <v>2.722</v>
      </c>
      <c r="S7865" s="9">
        <v>2.1320000000000001</v>
      </c>
      <c r="T7865" s="9">
        <v>2.9950000000000001</v>
      </c>
    </row>
    <row r="7866" spans="1:20" x14ac:dyDescent="0.35">
      <c r="A7866">
        <f t="shared" si="245"/>
        <v>7866</v>
      </c>
      <c r="B7866" s="3" t="s">
        <v>71</v>
      </c>
      <c r="C7866" s="3" t="s">
        <v>86</v>
      </c>
      <c r="D7866" s="3" t="s">
        <v>46</v>
      </c>
      <c r="E7866">
        <v>2024</v>
      </c>
      <c r="F7866" s="3" t="str">
        <f t="shared" si="244"/>
        <v>GQOutL FALL2024</v>
      </c>
      <c r="G7866" s="9">
        <v>4.9800000000000004</v>
      </c>
      <c r="H7866" s="9">
        <v>5.093</v>
      </c>
      <c r="I7866" s="9">
        <v>5.5919999999999996</v>
      </c>
      <c r="J7866" s="9">
        <v>6.5119999999999996</v>
      </c>
      <c r="K7866" s="9">
        <v>4.8620000000000001</v>
      </c>
      <c r="L7866" s="9">
        <v>11.253</v>
      </c>
      <c r="M7866" s="9">
        <v>10.361000000000001</v>
      </c>
      <c r="N7866" s="9">
        <v>15.196999999999999</v>
      </c>
      <c r="O7866" s="9">
        <v>14.627000000000001</v>
      </c>
      <c r="P7866" s="9">
        <v>8.9339999999999993</v>
      </c>
      <c r="Q7866" s="9">
        <v>3.238</v>
      </c>
      <c r="R7866" s="9">
        <v>1.988</v>
      </c>
      <c r="S7866" s="9">
        <v>2.12</v>
      </c>
      <c r="T7866" s="9">
        <v>3.468</v>
      </c>
    </row>
    <row r="7867" spans="1:20" x14ac:dyDescent="0.35">
      <c r="A7867">
        <f t="shared" si="245"/>
        <v>7867</v>
      </c>
      <c r="B7867" s="3" t="s">
        <v>71</v>
      </c>
      <c r="C7867" s="3" t="s">
        <v>86</v>
      </c>
      <c r="D7867" s="3" t="s">
        <v>46</v>
      </c>
      <c r="E7867">
        <v>2025</v>
      </c>
      <c r="F7867" s="3" t="str">
        <f t="shared" si="244"/>
        <v>GQOutL FALL2025</v>
      </c>
      <c r="G7867" s="9">
        <v>4.6289999999999996</v>
      </c>
      <c r="H7867" s="9">
        <v>3.9689999999999999</v>
      </c>
      <c r="I7867" s="9">
        <v>4.3419999999999996</v>
      </c>
      <c r="J7867" s="9">
        <v>6.1120000000000001</v>
      </c>
      <c r="K7867" s="9">
        <v>8.6120000000000001</v>
      </c>
      <c r="L7867" s="9">
        <v>14.303000000000001</v>
      </c>
      <c r="M7867" s="9">
        <v>12.641</v>
      </c>
      <c r="N7867" s="9">
        <v>18.12</v>
      </c>
      <c r="O7867" s="9">
        <v>18.347999999999999</v>
      </c>
      <c r="P7867" s="9">
        <v>10.212999999999999</v>
      </c>
      <c r="Q7867" s="9">
        <v>4.0369999999999999</v>
      </c>
      <c r="R7867" s="9">
        <v>2.1920000000000002</v>
      </c>
      <c r="S7867" s="9">
        <v>1.7450000000000001</v>
      </c>
      <c r="T7867" s="9">
        <v>3.516</v>
      </c>
    </row>
    <row r="7868" spans="1:20" x14ac:dyDescent="0.35">
      <c r="A7868">
        <f t="shared" si="245"/>
        <v>7868</v>
      </c>
      <c r="B7868" s="3" t="s">
        <v>71</v>
      </c>
      <c r="C7868" s="3" t="s">
        <v>86</v>
      </c>
      <c r="D7868" s="3" t="s">
        <v>46</v>
      </c>
      <c r="E7868">
        <v>2026</v>
      </c>
      <c r="F7868" s="3" t="str">
        <f t="shared" si="244"/>
        <v>GQOutL FALL2026</v>
      </c>
      <c r="G7868" s="9">
        <v>4.1189999999999998</v>
      </c>
      <c r="H7868" s="9">
        <v>5.38</v>
      </c>
      <c r="I7868" s="9">
        <v>3.7919999999999998</v>
      </c>
      <c r="J7868" s="9">
        <v>5.4249999999999998</v>
      </c>
      <c r="K7868" s="9">
        <v>2.4260000000000002</v>
      </c>
      <c r="L7868" s="9">
        <v>8.7550000000000008</v>
      </c>
      <c r="M7868" s="9">
        <v>9.3819999999999997</v>
      </c>
      <c r="N7868" s="9">
        <v>13.494</v>
      </c>
      <c r="O7868" s="9">
        <v>17.199000000000002</v>
      </c>
      <c r="P7868" s="9">
        <v>18.623000000000001</v>
      </c>
      <c r="Q7868" s="9">
        <v>8.25</v>
      </c>
      <c r="R7868" s="9">
        <v>3.383</v>
      </c>
      <c r="S7868" s="9">
        <v>3.589</v>
      </c>
      <c r="T7868" s="9">
        <v>2.75</v>
      </c>
    </row>
    <row r="7869" spans="1:20" x14ac:dyDescent="0.35">
      <c r="A7869">
        <f t="shared" si="245"/>
        <v>7869</v>
      </c>
      <c r="B7869" s="3" t="s">
        <v>71</v>
      </c>
      <c r="C7869" s="3" t="s">
        <v>86</v>
      </c>
      <c r="D7869" s="3" t="s">
        <v>46</v>
      </c>
      <c r="E7869">
        <v>2027</v>
      </c>
      <c r="F7869" s="3" t="str">
        <f t="shared" si="244"/>
        <v>GQOutL FALL2027</v>
      </c>
      <c r="G7869" s="9">
        <v>4.8559999999999999</v>
      </c>
      <c r="H7869" s="9">
        <v>3.5379999999999998</v>
      </c>
      <c r="I7869" s="9">
        <v>6.3760000000000003</v>
      </c>
      <c r="J7869" s="9">
        <v>5.48</v>
      </c>
      <c r="K7869" s="9">
        <v>2.79</v>
      </c>
      <c r="L7869" s="9">
        <v>10.07</v>
      </c>
      <c r="M7869" s="9">
        <v>10.874000000000001</v>
      </c>
      <c r="N7869" s="9">
        <v>14.737</v>
      </c>
      <c r="O7869" s="9">
        <v>24.408000000000001</v>
      </c>
      <c r="P7869" s="9">
        <v>23.643000000000001</v>
      </c>
      <c r="Q7869" s="9">
        <v>8.5779999999999994</v>
      </c>
      <c r="R7869" s="9">
        <v>3.855</v>
      </c>
      <c r="S7869" s="9">
        <v>5.0110000000000001</v>
      </c>
      <c r="T7869" s="9">
        <v>3.964</v>
      </c>
    </row>
    <row r="7870" spans="1:20" x14ac:dyDescent="0.35">
      <c r="A7870">
        <f t="shared" si="245"/>
        <v>7870</v>
      </c>
      <c r="B7870" s="3" t="s">
        <v>71</v>
      </c>
      <c r="C7870" s="3" t="s">
        <v>86</v>
      </c>
      <c r="D7870" s="3" t="s">
        <v>46</v>
      </c>
      <c r="E7870">
        <v>2028</v>
      </c>
      <c r="F7870" s="3" t="str">
        <f t="shared" si="244"/>
        <v>GQOutL FALL2028</v>
      </c>
      <c r="G7870" s="9">
        <v>3.1859999999999999</v>
      </c>
      <c r="H7870" s="9">
        <v>8.1240000000000006</v>
      </c>
      <c r="I7870" s="9">
        <v>5.0839999999999996</v>
      </c>
      <c r="J7870" s="9">
        <v>5.7750000000000004</v>
      </c>
      <c r="K7870" s="9">
        <v>6.1070000000000002</v>
      </c>
      <c r="L7870" s="9">
        <v>12.196999999999999</v>
      </c>
      <c r="M7870" s="9">
        <v>10.161</v>
      </c>
      <c r="N7870" s="9">
        <v>14.414999999999999</v>
      </c>
      <c r="O7870" s="9">
        <v>22.585000000000001</v>
      </c>
      <c r="P7870" s="9">
        <v>22.161999999999999</v>
      </c>
      <c r="Q7870" s="9">
        <v>9.2620000000000005</v>
      </c>
      <c r="R7870" s="9">
        <v>4.8140000000000001</v>
      </c>
      <c r="S7870" s="9">
        <v>4.5069999999999997</v>
      </c>
      <c r="T7870" s="9">
        <v>2.681</v>
      </c>
    </row>
    <row r="7871" spans="1:20" x14ac:dyDescent="0.35">
      <c r="A7871">
        <f t="shared" si="245"/>
        <v>7871</v>
      </c>
      <c r="B7871" s="3" t="s">
        <v>71</v>
      </c>
      <c r="C7871" s="3" t="s">
        <v>86</v>
      </c>
      <c r="D7871" s="3" t="s">
        <v>46</v>
      </c>
      <c r="E7871">
        <v>2029</v>
      </c>
      <c r="F7871" s="3" t="str">
        <f t="shared" si="244"/>
        <v>GQOutL FALL2029</v>
      </c>
      <c r="G7871" s="9">
        <v>3.6669999999999998</v>
      </c>
      <c r="H7871" s="9">
        <v>2.782</v>
      </c>
      <c r="I7871" s="9">
        <v>3.19</v>
      </c>
      <c r="J7871" s="9">
        <v>3.9510000000000001</v>
      </c>
      <c r="K7871" s="9">
        <v>2.2490000000000001</v>
      </c>
      <c r="L7871" s="9">
        <v>7.4189999999999996</v>
      </c>
      <c r="M7871" s="9">
        <v>9.5030000000000001</v>
      </c>
      <c r="N7871" s="9">
        <v>12.529</v>
      </c>
      <c r="O7871" s="9">
        <v>16.187000000000001</v>
      </c>
      <c r="P7871" s="9">
        <v>12.170999999999999</v>
      </c>
      <c r="Q7871" s="9">
        <v>4.819</v>
      </c>
      <c r="R7871" s="9">
        <v>2.621</v>
      </c>
      <c r="S7871" s="9">
        <v>1.8149999999999999</v>
      </c>
      <c r="T7871" s="9">
        <v>2.2429999999999999</v>
      </c>
    </row>
    <row r="7872" spans="1:20" x14ac:dyDescent="0.35">
      <c r="A7872">
        <f t="shared" si="245"/>
        <v>7872</v>
      </c>
      <c r="B7872" s="3" t="s">
        <v>71</v>
      </c>
      <c r="C7872" s="3" t="s">
        <v>86</v>
      </c>
      <c r="D7872" s="3" t="s">
        <v>47</v>
      </c>
      <c r="E7872">
        <v>2020</v>
      </c>
      <c r="F7872" s="3" t="str">
        <f t="shared" si="244"/>
        <v>GQOutCOULEE2020</v>
      </c>
      <c r="G7872" s="9">
        <v>58.637999999999998</v>
      </c>
      <c r="H7872" s="9">
        <v>85.634</v>
      </c>
      <c r="I7872" s="9">
        <v>87.814999999999998</v>
      </c>
      <c r="J7872" s="9">
        <v>108.486</v>
      </c>
      <c r="K7872" s="9">
        <v>104.496</v>
      </c>
      <c r="L7872" s="9">
        <v>76.018000000000001</v>
      </c>
      <c r="M7872" s="9">
        <v>80.727999999999994</v>
      </c>
      <c r="N7872" s="9">
        <v>87.215999999999994</v>
      </c>
      <c r="O7872" s="9">
        <v>100.01900000000001</v>
      </c>
      <c r="P7872" s="9">
        <v>113.876</v>
      </c>
      <c r="Q7872" s="9">
        <v>85.126000000000005</v>
      </c>
      <c r="R7872" s="9">
        <v>91.064999999999998</v>
      </c>
      <c r="S7872" s="9">
        <v>65.129000000000005</v>
      </c>
      <c r="T7872" s="9">
        <v>45.56</v>
      </c>
    </row>
    <row r="7873" spans="1:20" x14ac:dyDescent="0.35">
      <c r="A7873">
        <f t="shared" si="245"/>
        <v>7873</v>
      </c>
      <c r="B7873" s="3" t="s">
        <v>71</v>
      </c>
      <c r="C7873" s="3" t="s">
        <v>86</v>
      </c>
      <c r="D7873" s="3" t="s">
        <v>47</v>
      </c>
      <c r="E7873">
        <v>2021</v>
      </c>
      <c r="F7873" s="3" t="str">
        <f t="shared" si="244"/>
        <v>GQOutCOULEE2021</v>
      </c>
      <c r="G7873" s="9">
        <v>57.185000000000002</v>
      </c>
      <c r="H7873" s="9">
        <v>80.756</v>
      </c>
      <c r="I7873" s="9">
        <v>94.165000000000006</v>
      </c>
      <c r="J7873" s="9">
        <v>95.47</v>
      </c>
      <c r="K7873" s="9">
        <v>78.864999999999995</v>
      </c>
      <c r="L7873" s="9">
        <v>71.569999999999993</v>
      </c>
      <c r="M7873" s="9">
        <v>62.459000000000003</v>
      </c>
      <c r="N7873" s="9">
        <v>60.651000000000003</v>
      </c>
      <c r="O7873" s="9">
        <v>82.745999999999995</v>
      </c>
      <c r="P7873" s="9">
        <v>102.971</v>
      </c>
      <c r="Q7873" s="9">
        <v>119.289</v>
      </c>
      <c r="R7873" s="9">
        <v>102.43600000000001</v>
      </c>
      <c r="S7873" s="9">
        <v>84.35</v>
      </c>
      <c r="T7873" s="9">
        <v>66.251000000000005</v>
      </c>
    </row>
    <row r="7874" spans="1:20" x14ac:dyDescent="0.35">
      <c r="A7874">
        <f t="shared" si="245"/>
        <v>7874</v>
      </c>
      <c r="B7874" s="3" t="s">
        <v>71</v>
      </c>
      <c r="C7874" s="3" t="s">
        <v>86</v>
      </c>
      <c r="D7874" s="3" t="s">
        <v>47</v>
      </c>
      <c r="E7874">
        <v>2022</v>
      </c>
      <c r="F7874" s="3" t="str">
        <f t="shared" ref="F7874:F7937" si="246">_xlfn.CONCAT(B7874,C7874,D7874,E7874)</f>
        <v>GQOutCOULEE2022</v>
      </c>
      <c r="G7874" s="9">
        <v>64.653000000000006</v>
      </c>
      <c r="H7874" s="9">
        <v>91.888000000000005</v>
      </c>
      <c r="I7874" s="9">
        <v>85.867999999999995</v>
      </c>
      <c r="J7874" s="9">
        <v>87.58</v>
      </c>
      <c r="K7874" s="9">
        <v>66.855000000000004</v>
      </c>
      <c r="L7874" s="9">
        <v>64.852999999999994</v>
      </c>
      <c r="M7874" s="9">
        <v>82.215000000000003</v>
      </c>
      <c r="N7874" s="9">
        <v>61.96</v>
      </c>
      <c r="O7874" s="9">
        <v>110.604</v>
      </c>
      <c r="P7874" s="9">
        <v>246.88300000000001</v>
      </c>
      <c r="Q7874" s="9">
        <v>168.81399999999999</v>
      </c>
      <c r="R7874" s="9">
        <v>120.91500000000001</v>
      </c>
      <c r="S7874" s="9">
        <v>88.884</v>
      </c>
      <c r="T7874" s="9">
        <v>73.938000000000002</v>
      </c>
    </row>
    <row r="7875" spans="1:20" x14ac:dyDescent="0.35">
      <c r="A7875">
        <f t="shared" ref="A7875:A7938" si="247">A7874+1</f>
        <v>7875</v>
      </c>
      <c r="B7875" s="3" t="s">
        <v>71</v>
      </c>
      <c r="C7875" s="3" t="s">
        <v>86</v>
      </c>
      <c r="D7875" s="3" t="s">
        <v>47</v>
      </c>
      <c r="E7875">
        <v>2023</v>
      </c>
      <c r="F7875" s="3" t="str">
        <f t="shared" si="246"/>
        <v>GQOutCOULEE2023</v>
      </c>
      <c r="G7875" s="9">
        <v>75.929000000000002</v>
      </c>
      <c r="H7875" s="9">
        <v>101.387</v>
      </c>
      <c r="I7875" s="9">
        <v>139.12899999999999</v>
      </c>
      <c r="J7875" s="9">
        <v>153.30199999999999</v>
      </c>
      <c r="K7875" s="9">
        <v>115.881</v>
      </c>
      <c r="L7875" s="9">
        <v>145.73099999999999</v>
      </c>
      <c r="M7875" s="9">
        <v>174.15199999999999</v>
      </c>
      <c r="N7875" s="9">
        <v>166.46299999999999</v>
      </c>
      <c r="O7875" s="9">
        <v>211.898</v>
      </c>
      <c r="P7875" s="9">
        <v>237.46</v>
      </c>
      <c r="Q7875" s="9">
        <v>216.14400000000001</v>
      </c>
      <c r="R7875" s="9">
        <v>140.197</v>
      </c>
      <c r="S7875" s="9">
        <v>102.8</v>
      </c>
      <c r="T7875" s="9">
        <v>68.765000000000001</v>
      </c>
    </row>
    <row r="7876" spans="1:20" x14ac:dyDescent="0.35">
      <c r="A7876">
        <f t="shared" si="247"/>
        <v>7876</v>
      </c>
      <c r="B7876" s="3" t="s">
        <v>71</v>
      </c>
      <c r="C7876" s="3" t="s">
        <v>86</v>
      </c>
      <c r="D7876" s="3" t="s">
        <v>47</v>
      </c>
      <c r="E7876">
        <v>2024</v>
      </c>
      <c r="F7876" s="3" t="str">
        <f t="shared" si="246"/>
        <v>GQOutCOULEE2024</v>
      </c>
      <c r="G7876" s="9">
        <v>82.418000000000006</v>
      </c>
      <c r="H7876" s="9">
        <v>107.188</v>
      </c>
      <c r="I7876" s="9">
        <v>112.89</v>
      </c>
      <c r="J7876" s="9">
        <v>106.282</v>
      </c>
      <c r="K7876" s="9">
        <v>133.01</v>
      </c>
      <c r="L7876" s="9">
        <v>85.117000000000004</v>
      </c>
      <c r="M7876" s="9">
        <v>66.828999999999994</v>
      </c>
      <c r="N7876" s="9">
        <v>103.81699999999999</v>
      </c>
      <c r="O7876" s="9">
        <v>121.51900000000001</v>
      </c>
      <c r="P7876" s="9">
        <v>185.25700000000001</v>
      </c>
      <c r="Q7876" s="9">
        <v>70.984999999999999</v>
      </c>
      <c r="R7876" s="9">
        <v>84.402000000000001</v>
      </c>
      <c r="S7876" s="9">
        <v>73.575000000000003</v>
      </c>
      <c r="T7876" s="9">
        <v>46.959000000000003</v>
      </c>
    </row>
    <row r="7877" spans="1:20" x14ac:dyDescent="0.35">
      <c r="A7877">
        <f t="shared" si="247"/>
        <v>7877</v>
      </c>
      <c r="B7877" s="3" t="s">
        <v>71</v>
      </c>
      <c r="C7877" s="3" t="s">
        <v>86</v>
      </c>
      <c r="D7877" s="3" t="s">
        <v>47</v>
      </c>
      <c r="E7877">
        <v>2025</v>
      </c>
      <c r="F7877" s="3" t="str">
        <f t="shared" si="246"/>
        <v>GQOutCOULEE2025</v>
      </c>
      <c r="G7877" s="9">
        <v>67.287000000000006</v>
      </c>
      <c r="H7877" s="9">
        <v>82.762</v>
      </c>
      <c r="I7877" s="9">
        <v>100.494</v>
      </c>
      <c r="J7877" s="9">
        <v>138.13300000000001</v>
      </c>
      <c r="K7877" s="9">
        <v>120.03</v>
      </c>
      <c r="L7877" s="9">
        <v>109.646</v>
      </c>
      <c r="M7877" s="9">
        <v>77.495000000000005</v>
      </c>
      <c r="N7877" s="9">
        <v>120.22</v>
      </c>
      <c r="O7877" s="9">
        <v>112.66500000000001</v>
      </c>
      <c r="P7877" s="9">
        <v>123.434</v>
      </c>
      <c r="Q7877" s="9">
        <v>129.529</v>
      </c>
      <c r="R7877" s="9">
        <v>99.802000000000007</v>
      </c>
      <c r="S7877" s="9">
        <v>77.203000000000003</v>
      </c>
      <c r="T7877" s="9">
        <v>56.679000000000002</v>
      </c>
    </row>
    <row r="7878" spans="1:20" x14ac:dyDescent="0.35">
      <c r="A7878">
        <f t="shared" si="247"/>
        <v>7878</v>
      </c>
      <c r="B7878" s="3" t="s">
        <v>71</v>
      </c>
      <c r="C7878" s="3" t="s">
        <v>86</v>
      </c>
      <c r="D7878" s="3" t="s">
        <v>47</v>
      </c>
      <c r="E7878">
        <v>2026</v>
      </c>
      <c r="F7878" s="3" t="str">
        <f t="shared" si="246"/>
        <v>GQOutCOULEE2026</v>
      </c>
      <c r="G7878" s="9">
        <v>74.031000000000006</v>
      </c>
      <c r="H7878" s="9">
        <v>101.048</v>
      </c>
      <c r="I7878" s="9">
        <v>104.46599999999999</v>
      </c>
      <c r="J7878" s="9">
        <v>112.642</v>
      </c>
      <c r="K7878" s="9">
        <v>119.81699999999999</v>
      </c>
      <c r="L7878" s="9">
        <v>80.489000000000004</v>
      </c>
      <c r="M7878" s="9">
        <v>67.73</v>
      </c>
      <c r="N7878" s="9">
        <v>87.582999999999998</v>
      </c>
      <c r="O7878" s="9">
        <v>76.757999999999996</v>
      </c>
      <c r="P7878" s="9">
        <v>138.93</v>
      </c>
      <c r="Q7878" s="9">
        <v>119.738</v>
      </c>
      <c r="R7878" s="9">
        <v>114.11499999999999</v>
      </c>
      <c r="S7878" s="9">
        <v>77.287000000000006</v>
      </c>
      <c r="T7878" s="9">
        <v>55.399000000000001</v>
      </c>
    </row>
    <row r="7879" spans="1:20" x14ac:dyDescent="0.35">
      <c r="A7879">
        <f t="shared" si="247"/>
        <v>7879</v>
      </c>
      <c r="B7879" s="3" t="s">
        <v>71</v>
      </c>
      <c r="C7879" s="3" t="s">
        <v>86</v>
      </c>
      <c r="D7879" s="3" t="s">
        <v>47</v>
      </c>
      <c r="E7879">
        <v>2027</v>
      </c>
      <c r="F7879" s="3" t="str">
        <f t="shared" si="246"/>
        <v>GQOutCOULEE2027</v>
      </c>
      <c r="G7879" s="9">
        <v>66.736999999999995</v>
      </c>
      <c r="H7879" s="9">
        <v>77.238</v>
      </c>
      <c r="I7879" s="9">
        <v>106.89400000000001</v>
      </c>
      <c r="J7879" s="9">
        <v>131.11699999999999</v>
      </c>
      <c r="K7879" s="9">
        <v>109.55500000000001</v>
      </c>
      <c r="L7879" s="9">
        <v>99.63</v>
      </c>
      <c r="M7879" s="9">
        <v>105.099</v>
      </c>
      <c r="N7879" s="9">
        <v>105.85299999999999</v>
      </c>
      <c r="O7879" s="9">
        <v>120.464</v>
      </c>
      <c r="P7879" s="9">
        <v>208.43</v>
      </c>
      <c r="Q7879" s="9">
        <v>143.51400000000001</v>
      </c>
      <c r="R7879" s="9">
        <v>101.62</v>
      </c>
      <c r="S7879" s="9">
        <v>88.582999999999998</v>
      </c>
      <c r="T7879" s="9">
        <v>56.267000000000003</v>
      </c>
    </row>
    <row r="7880" spans="1:20" x14ac:dyDescent="0.35">
      <c r="A7880">
        <f t="shared" si="247"/>
        <v>7880</v>
      </c>
      <c r="B7880" s="3" t="s">
        <v>71</v>
      </c>
      <c r="C7880" s="3" t="s">
        <v>86</v>
      </c>
      <c r="D7880" s="3" t="s">
        <v>47</v>
      </c>
      <c r="E7880">
        <v>2028</v>
      </c>
      <c r="F7880" s="3" t="str">
        <f t="shared" si="246"/>
        <v>GQOutCOULEE2028</v>
      </c>
      <c r="G7880" s="9">
        <v>53.061999999999998</v>
      </c>
      <c r="H7880" s="9">
        <v>90.296999999999997</v>
      </c>
      <c r="I7880" s="9">
        <v>100.227</v>
      </c>
      <c r="J7880" s="9">
        <v>132.21199999999999</v>
      </c>
      <c r="K7880" s="9">
        <v>132.803</v>
      </c>
      <c r="L7880" s="9">
        <v>102.15900000000001</v>
      </c>
      <c r="M7880" s="9">
        <v>87.12</v>
      </c>
      <c r="N7880" s="9">
        <v>93.748000000000005</v>
      </c>
      <c r="O7880" s="9">
        <v>128.94900000000001</v>
      </c>
      <c r="P7880" s="9">
        <v>219.50200000000001</v>
      </c>
      <c r="Q7880" s="9">
        <v>246.85400000000001</v>
      </c>
      <c r="R7880" s="9">
        <v>155.935</v>
      </c>
      <c r="S7880" s="9">
        <v>133.101</v>
      </c>
      <c r="T7880" s="9">
        <v>69.152000000000001</v>
      </c>
    </row>
    <row r="7881" spans="1:20" x14ac:dyDescent="0.35">
      <c r="A7881">
        <f t="shared" si="247"/>
        <v>7881</v>
      </c>
      <c r="B7881" s="3" t="s">
        <v>71</v>
      </c>
      <c r="C7881" s="3" t="s">
        <v>86</v>
      </c>
      <c r="D7881" s="3" t="s">
        <v>47</v>
      </c>
      <c r="E7881">
        <v>2029</v>
      </c>
      <c r="F7881" s="3" t="str">
        <f t="shared" si="246"/>
        <v>GQOutCOULEE2029</v>
      </c>
      <c r="G7881" s="9">
        <v>72.052000000000007</v>
      </c>
      <c r="H7881" s="9">
        <v>88.724999999999994</v>
      </c>
      <c r="I7881" s="9">
        <v>97.861999999999995</v>
      </c>
      <c r="J7881" s="9">
        <v>121.878</v>
      </c>
      <c r="K7881" s="9">
        <v>93.257000000000005</v>
      </c>
      <c r="L7881" s="9">
        <v>94.400999999999996</v>
      </c>
      <c r="M7881" s="9">
        <v>71.286000000000001</v>
      </c>
      <c r="N7881" s="9">
        <v>97.031000000000006</v>
      </c>
      <c r="O7881" s="9">
        <v>134.25200000000001</v>
      </c>
      <c r="P7881" s="9">
        <v>256.89600000000002</v>
      </c>
      <c r="Q7881" s="9">
        <v>118.343</v>
      </c>
      <c r="R7881" s="9">
        <v>79.558999999999997</v>
      </c>
      <c r="S7881" s="9">
        <v>75.331999999999994</v>
      </c>
      <c r="T7881" s="9">
        <v>46.54</v>
      </c>
    </row>
    <row r="7882" spans="1:20" x14ac:dyDescent="0.35">
      <c r="A7882">
        <f t="shared" si="247"/>
        <v>7882</v>
      </c>
      <c r="B7882" s="3" t="s">
        <v>71</v>
      </c>
      <c r="C7882" s="3" t="s">
        <v>86</v>
      </c>
      <c r="D7882" s="3" t="s">
        <v>48</v>
      </c>
      <c r="E7882">
        <v>2020</v>
      </c>
      <c r="F7882" s="3" t="str">
        <f t="shared" si="246"/>
        <v>GQOutCH JOE2020</v>
      </c>
      <c r="G7882" s="9">
        <v>59.048999999999999</v>
      </c>
      <c r="H7882" s="9">
        <v>86.105000000000004</v>
      </c>
      <c r="I7882" s="9">
        <v>87.884</v>
      </c>
      <c r="J7882" s="9">
        <v>109.18600000000001</v>
      </c>
      <c r="K7882" s="9">
        <v>105.072</v>
      </c>
      <c r="L7882" s="9">
        <v>75.650000000000006</v>
      </c>
      <c r="M7882" s="9">
        <v>80.358999999999995</v>
      </c>
      <c r="N7882" s="9">
        <v>86.293000000000006</v>
      </c>
      <c r="O7882" s="9">
        <v>100.21899999999999</v>
      </c>
      <c r="P7882" s="9">
        <v>114.788</v>
      </c>
      <c r="Q7882" s="9">
        <v>86.388000000000005</v>
      </c>
      <c r="R7882" s="9">
        <v>91.460999999999999</v>
      </c>
      <c r="S7882" s="9">
        <v>65.411000000000001</v>
      </c>
      <c r="T7882" s="9">
        <v>46.216000000000001</v>
      </c>
    </row>
    <row r="7883" spans="1:20" x14ac:dyDescent="0.35">
      <c r="A7883">
        <f t="shared" si="247"/>
        <v>7883</v>
      </c>
      <c r="B7883" s="3" t="s">
        <v>71</v>
      </c>
      <c r="C7883" s="3" t="s">
        <v>86</v>
      </c>
      <c r="D7883" s="3" t="s">
        <v>48</v>
      </c>
      <c r="E7883">
        <v>2021</v>
      </c>
      <c r="F7883" s="3" t="str">
        <f t="shared" si="246"/>
        <v>GQOutCH JOE2021</v>
      </c>
      <c r="G7883" s="9">
        <v>57.44</v>
      </c>
      <c r="H7883" s="9">
        <v>81.213999999999999</v>
      </c>
      <c r="I7883" s="9">
        <v>94.248000000000005</v>
      </c>
      <c r="J7883" s="9">
        <v>96.093999999999994</v>
      </c>
      <c r="K7883" s="9">
        <v>79.614999999999995</v>
      </c>
      <c r="L7883" s="9">
        <v>71.646000000000001</v>
      </c>
      <c r="M7883" s="9">
        <v>62.259</v>
      </c>
      <c r="N7883" s="9">
        <v>60.311999999999998</v>
      </c>
      <c r="O7883" s="9">
        <v>81.167000000000002</v>
      </c>
      <c r="P7883" s="9">
        <v>102.99</v>
      </c>
      <c r="Q7883" s="9">
        <v>121.85899999999999</v>
      </c>
      <c r="R7883" s="9">
        <v>103.599</v>
      </c>
      <c r="S7883" s="9">
        <v>85.421999999999997</v>
      </c>
      <c r="T7883" s="9">
        <v>66.552999999999997</v>
      </c>
    </row>
    <row r="7884" spans="1:20" x14ac:dyDescent="0.35">
      <c r="A7884">
        <f t="shared" si="247"/>
        <v>7884</v>
      </c>
      <c r="B7884" s="3" t="s">
        <v>71</v>
      </c>
      <c r="C7884" s="3" t="s">
        <v>86</v>
      </c>
      <c r="D7884" s="3" t="s">
        <v>48</v>
      </c>
      <c r="E7884">
        <v>2022</v>
      </c>
      <c r="F7884" s="3" t="str">
        <f t="shared" si="246"/>
        <v>GQOutCH JOE2022</v>
      </c>
      <c r="G7884" s="9">
        <v>65.016000000000005</v>
      </c>
      <c r="H7884" s="9">
        <v>92.144999999999996</v>
      </c>
      <c r="I7884" s="9">
        <v>86.278000000000006</v>
      </c>
      <c r="J7884" s="9">
        <v>88.295000000000002</v>
      </c>
      <c r="K7884" s="9">
        <v>67.650000000000006</v>
      </c>
      <c r="L7884" s="9">
        <v>64.650000000000006</v>
      </c>
      <c r="M7884" s="9">
        <v>82.350999999999999</v>
      </c>
      <c r="N7884" s="9">
        <v>61.793999999999997</v>
      </c>
      <c r="O7884" s="9">
        <v>105.006</v>
      </c>
      <c r="P7884" s="9">
        <v>252.19200000000001</v>
      </c>
      <c r="Q7884" s="9">
        <v>171.46</v>
      </c>
      <c r="R7884" s="9">
        <v>121.919</v>
      </c>
      <c r="S7884" s="9">
        <v>89.786000000000001</v>
      </c>
      <c r="T7884" s="9">
        <v>74.834000000000003</v>
      </c>
    </row>
    <row r="7885" spans="1:20" x14ac:dyDescent="0.35">
      <c r="A7885">
        <f t="shared" si="247"/>
        <v>7885</v>
      </c>
      <c r="B7885" s="3" t="s">
        <v>71</v>
      </c>
      <c r="C7885" s="3" t="s">
        <v>86</v>
      </c>
      <c r="D7885" s="3" t="s">
        <v>48</v>
      </c>
      <c r="E7885">
        <v>2023</v>
      </c>
      <c r="F7885" s="3" t="str">
        <f t="shared" si="246"/>
        <v>GQOutCH JOE2023</v>
      </c>
      <c r="G7885" s="9">
        <v>76.27</v>
      </c>
      <c r="H7885" s="9">
        <v>101.767</v>
      </c>
      <c r="I7885" s="9">
        <v>139.60400000000001</v>
      </c>
      <c r="J7885" s="9">
        <v>153.68</v>
      </c>
      <c r="K7885" s="9">
        <v>115.065</v>
      </c>
      <c r="L7885" s="9">
        <v>146.46799999999999</v>
      </c>
      <c r="M7885" s="9">
        <v>174.18299999999999</v>
      </c>
      <c r="N7885" s="9">
        <v>165.66900000000001</v>
      </c>
      <c r="O7885" s="9">
        <v>212.37200000000001</v>
      </c>
      <c r="P7885" s="9">
        <v>237.76499999999999</v>
      </c>
      <c r="Q7885" s="9">
        <v>219.733</v>
      </c>
      <c r="R7885" s="9">
        <v>141.63499999999999</v>
      </c>
      <c r="S7885" s="9">
        <v>104.02800000000001</v>
      </c>
      <c r="T7885" s="9">
        <v>68.938999999999993</v>
      </c>
    </row>
    <row r="7886" spans="1:20" x14ac:dyDescent="0.35">
      <c r="A7886">
        <f t="shared" si="247"/>
        <v>7886</v>
      </c>
      <c r="B7886" s="3" t="s">
        <v>71</v>
      </c>
      <c r="C7886" s="3" t="s">
        <v>86</v>
      </c>
      <c r="D7886" s="3" t="s">
        <v>48</v>
      </c>
      <c r="E7886">
        <v>2024</v>
      </c>
      <c r="F7886" s="3" t="str">
        <f t="shared" si="246"/>
        <v>GQOutCH JOE2024</v>
      </c>
      <c r="G7886" s="9">
        <v>83.096000000000004</v>
      </c>
      <c r="H7886" s="9">
        <v>107.857</v>
      </c>
      <c r="I7886" s="9">
        <v>113.324</v>
      </c>
      <c r="J7886" s="9">
        <v>106.842</v>
      </c>
      <c r="K7886" s="9">
        <v>133.46</v>
      </c>
      <c r="L7886" s="9">
        <v>85.325999999999993</v>
      </c>
      <c r="M7886" s="9">
        <v>66.531000000000006</v>
      </c>
      <c r="N7886" s="9">
        <v>103.623</v>
      </c>
      <c r="O7886" s="9">
        <v>120.881</v>
      </c>
      <c r="P7886" s="9">
        <v>186.815</v>
      </c>
      <c r="Q7886" s="9">
        <v>72.257000000000005</v>
      </c>
      <c r="R7886" s="9">
        <v>85.009</v>
      </c>
      <c r="S7886" s="9">
        <v>74.028999999999996</v>
      </c>
      <c r="T7886" s="9">
        <v>46.790999999999997</v>
      </c>
    </row>
    <row r="7887" spans="1:20" x14ac:dyDescent="0.35">
      <c r="A7887">
        <f t="shared" si="247"/>
        <v>7887</v>
      </c>
      <c r="B7887" s="3" t="s">
        <v>71</v>
      </c>
      <c r="C7887" s="3" t="s">
        <v>86</v>
      </c>
      <c r="D7887" s="3" t="s">
        <v>48</v>
      </c>
      <c r="E7887">
        <v>2025</v>
      </c>
      <c r="F7887" s="3" t="str">
        <f t="shared" si="246"/>
        <v>GQOutCH JOE2025</v>
      </c>
      <c r="G7887" s="9">
        <v>68.364000000000004</v>
      </c>
      <c r="H7887" s="9">
        <v>83.313999999999993</v>
      </c>
      <c r="I7887" s="9">
        <v>100.557</v>
      </c>
      <c r="J7887" s="9">
        <v>138.691</v>
      </c>
      <c r="K7887" s="9">
        <v>119.84699999999999</v>
      </c>
      <c r="L7887" s="9">
        <v>110.17400000000001</v>
      </c>
      <c r="M7887" s="9">
        <v>77.116</v>
      </c>
      <c r="N7887" s="9">
        <v>119.691</v>
      </c>
      <c r="O7887" s="9">
        <v>112.43600000000001</v>
      </c>
      <c r="P7887" s="9">
        <v>124.393</v>
      </c>
      <c r="Q7887" s="9">
        <v>131.714</v>
      </c>
      <c r="R7887" s="9">
        <v>100.654</v>
      </c>
      <c r="S7887" s="9">
        <v>77.998000000000005</v>
      </c>
      <c r="T7887" s="9">
        <v>57.103000000000002</v>
      </c>
    </row>
    <row r="7888" spans="1:20" x14ac:dyDescent="0.35">
      <c r="A7888">
        <f t="shared" si="247"/>
        <v>7888</v>
      </c>
      <c r="B7888" s="3" t="s">
        <v>71</v>
      </c>
      <c r="C7888" s="3" t="s">
        <v>86</v>
      </c>
      <c r="D7888" s="3" t="s">
        <v>48</v>
      </c>
      <c r="E7888">
        <v>2026</v>
      </c>
      <c r="F7888" s="3" t="str">
        <f t="shared" si="246"/>
        <v>GQOutCH JOE2026</v>
      </c>
      <c r="G7888" s="9">
        <v>74.253</v>
      </c>
      <c r="H7888" s="9">
        <v>101.521</v>
      </c>
      <c r="I7888" s="9">
        <v>104.965</v>
      </c>
      <c r="J7888" s="9">
        <v>112.893</v>
      </c>
      <c r="K7888" s="9">
        <v>119.97799999999999</v>
      </c>
      <c r="L7888" s="9">
        <v>80.924999999999997</v>
      </c>
      <c r="M7888" s="9">
        <v>67.515000000000001</v>
      </c>
      <c r="N7888" s="9">
        <v>87.135000000000005</v>
      </c>
      <c r="O7888" s="9">
        <v>75.811000000000007</v>
      </c>
      <c r="P7888" s="9">
        <v>139.91800000000001</v>
      </c>
      <c r="Q7888" s="9">
        <v>121.80800000000001</v>
      </c>
      <c r="R7888" s="9">
        <v>115.23</v>
      </c>
      <c r="S7888" s="9">
        <v>78.302000000000007</v>
      </c>
      <c r="T7888" s="9">
        <v>55.899000000000001</v>
      </c>
    </row>
    <row r="7889" spans="1:20" x14ac:dyDescent="0.35">
      <c r="A7889">
        <f t="shared" si="247"/>
        <v>7889</v>
      </c>
      <c r="B7889" s="3" t="s">
        <v>71</v>
      </c>
      <c r="C7889" s="3" t="s">
        <v>86</v>
      </c>
      <c r="D7889" s="3" t="s">
        <v>48</v>
      </c>
      <c r="E7889">
        <v>2027</v>
      </c>
      <c r="F7889" s="3" t="str">
        <f t="shared" si="246"/>
        <v>GQOutCH JOE2027</v>
      </c>
      <c r="G7889" s="9">
        <v>67.180000000000007</v>
      </c>
      <c r="H7889" s="9">
        <v>77.459000000000003</v>
      </c>
      <c r="I7889" s="9">
        <v>107.161</v>
      </c>
      <c r="J7889" s="9">
        <v>131.155</v>
      </c>
      <c r="K7889" s="9">
        <v>110.029</v>
      </c>
      <c r="L7889" s="9">
        <v>99.917000000000002</v>
      </c>
      <c r="M7889" s="9">
        <v>104.968</v>
      </c>
      <c r="N7889" s="9">
        <v>105.96299999999999</v>
      </c>
      <c r="O7889" s="9">
        <v>118.59099999999999</v>
      </c>
      <c r="P7889" s="9">
        <v>209.96</v>
      </c>
      <c r="Q7889" s="9">
        <v>146.59299999999999</v>
      </c>
      <c r="R7889" s="9">
        <v>103.062</v>
      </c>
      <c r="S7889" s="9">
        <v>89.927000000000007</v>
      </c>
      <c r="T7889" s="9">
        <v>56.68</v>
      </c>
    </row>
    <row r="7890" spans="1:20" x14ac:dyDescent="0.35">
      <c r="A7890">
        <f t="shared" si="247"/>
        <v>7890</v>
      </c>
      <c r="B7890" s="3" t="s">
        <v>71</v>
      </c>
      <c r="C7890" s="3" t="s">
        <v>86</v>
      </c>
      <c r="D7890" s="3" t="s">
        <v>48</v>
      </c>
      <c r="E7890">
        <v>2028</v>
      </c>
      <c r="F7890" s="3" t="str">
        <f t="shared" si="246"/>
        <v>GQOutCH JOE2028</v>
      </c>
      <c r="G7890" s="9">
        <v>52.923999999999999</v>
      </c>
      <c r="H7890" s="9">
        <v>90.802999999999997</v>
      </c>
      <c r="I7890" s="9">
        <v>100.855</v>
      </c>
      <c r="J7890" s="9">
        <v>132.40799999999999</v>
      </c>
      <c r="K7890" s="9">
        <v>133.18100000000001</v>
      </c>
      <c r="L7890" s="9">
        <v>102.53</v>
      </c>
      <c r="M7890" s="9">
        <v>86.828999999999994</v>
      </c>
      <c r="N7890" s="9">
        <v>92.796999999999997</v>
      </c>
      <c r="O7890" s="9">
        <v>127.937</v>
      </c>
      <c r="P7890" s="9">
        <v>220.691</v>
      </c>
      <c r="Q7890" s="9">
        <v>249.74799999999999</v>
      </c>
      <c r="R7890" s="9">
        <v>157.42099999999999</v>
      </c>
      <c r="S7890" s="9">
        <v>134.83500000000001</v>
      </c>
      <c r="T7890" s="9">
        <v>69.828999999999994</v>
      </c>
    </row>
    <row r="7891" spans="1:20" x14ac:dyDescent="0.35">
      <c r="A7891">
        <f t="shared" si="247"/>
        <v>7891</v>
      </c>
      <c r="B7891" s="3" t="s">
        <v>71</v>
      </c>
      <c r="C7891" s="3" t="s">
        <v>86</v>
      </c>
      <c r="D7891" s="3" t="s">
        <v>48</v>
      </c>
      <c r="E7891">
        <v>2029</v>
      </c>
      <c r="F7891" s="3" t="str">
        <f t="shared" si="246"/>
        <v>GQOutCH JOE2029</v>
      </c>
      <c r="G7891" s="9">
        <v>72.453000000000003</v>
      </c>
      <c r="H7891" s="9">
        <v>89.149000000000001</v>
      </c>
      <c r="I7891" s="9">
        <v>98.156000000000006</v>
      </c>
      <c r="J7891" s="9">
        <v>122.16500000000001</v>
      </c>
      <c r="K7891" s="9">
        <v>93.917000000000002</v>
      </c>
      <c r="L7891" s="9">
        <v>93.778000000000006</v>
      </c>
      <c r="M7891" s="9">
        <v>71.721999999999994</v>
      </c>
      <c r="N7891" s="9">
        <v>97.272999999999996</v>
      </c>
      <c r="O7891" s="9">
        <v>131.965</v>
      </c>
      <c r="P7891" s="9">
        <v>259.92</v>
      </c>
      <c r="Q7891" s="9">
        <v>120.28700000000001</v>
      </c>
      <c r="R7891" s="9">
        <v>80.435000000000002</v>
      </c>
      <c r="S7891" s="9">
        <v>76.174999999999997</v>
      </c>
      <c r="T7891" s="9">
        <v>46.731000000000002</v>
      </c>
    </row>
    <row r="7892" spans="1:20" x14ac:dyDescent="0.35">
      <c r="A7892">
        <f t="shared" si="247"/>
        <v>7892</v>
      </c>
      <c r="B7892" s="3" t="s">
        <v>71</v>
      </c>
      <c r="C7892" s="3" t="s">
        <v>86</v>
      </c>
      <c r="D7892" s="3" t="s">
        <v>49</v>
      </c>
      <c r="E7892">
        <v>2020</v>
      </c>
      <c r="F7892" s="3" t="str">
        <f t="shared" si="246"/>
        <v>GQOutWELLS2020</v>
      </c>
      <c r="G7892" s="9">
        <v>61.447000000000003</v>
      </c>
      <c r="H7892" s="9">
        <v>88.558000000000007</v>
      </c>
      <c r="I7892" s="9">
        <v>89.403000000000006</v>
      </c>
      <c r="J7892" s="9">
        <v>110.378</v>
      </c>
      <c r="K7892" s="9">
        <v>106.379</v>
      </c>
      <c r="L7892" s="9">
        <v>76.7</v>
      </c>
      <c r="M7892" s="9">
        <v>81.662000000000006</v>
      </c>
      <c r="N7892" s="9">
        <v>91.805999999999997</v>
      </c>
      <c r="O7892" s="9">
        <v>110.89100000000001</v>
      </c>
      <c r="P7892" s="9">
        <v>119.96599999999999</v>
      </c>
      <c r="Q7892" s="9">
        <v>87.481999999999999</v>
      </c>
      <c r="R7892" s="9">
        <v>92.382000000000005</v>
      </c>
      <c r="S7892" s="9">
        <v>64.813999999999993</v>
      </c>
      <c r="T7892" s="9">
        <v>46.682000000000002</v>
      </c>
    </row>
    <row r="7893" spans="1:20" x14ac:dyDescent="0.35">
      <c r="A7893">
        <f t="shared" si="247"/>
        <v>7893</v>
      </c>
      <c r="B7893" s="3" t="s">
        <v>71</v>
      </c>
      <c r="C7893" s="3" t="s">
        <v>86</v>
      </c>
      <c r="D7893" s="3" t="s">
        <v>49</v>
      </c>
      <c r="E7893">
        <v>2021</v>
      </c>
      <c r="F7893" s="3" t="str">
        <f t="shared" si="246"/>
        <v>GQOutWELLS2021</v>
      </c>
      <c r="G7893" s="9">
        <v>58.636000000000003</v>
      </c>
      <c r="H7893" s="9">
        <v>84.274000000000001</v>
      </c>
      <c r="I7893" s="9">
        <v>95.54</v>
      </c>
      <c r="J7893" s="9">
        <v>97.070999999999998</v>
      </c>
      <c r="K7893" s="9">
        <v>80.704999999999998</v>
      </c>
      <c r="L7893" s="9">
        <v>72.754999999999995</v>
      </c>
      <c r="M7893" s="9">
        <v>62.548999999999999</v>
      </c>
      <c r="N7893" s="9">
        <v>63.216000000000001</v>
      </c>
      <c r="O7893" s="9">
        <v>89.233000000000004</v>
      </c>
      <c r="P7893" s="9">
        <v>113.49299999999999</v>
      </c>
      <c r="Q7893" s="9">
        <v>128.57300000000001</v>
      </c>
      <c r="R7893" s="9">
        <v>107.139</v>
      </c>
      <c r="S7893" s="9">
        <v>85.786000000000001</v>
      </c>
      <c r="T7893" s="9">
        <v>67.561999999999998</v>
      </c>
    </row>
    <row r="7894" spans="1:20" x14ac:dyDescent="0.35">
      <c r="A7894">
        <f t="shared" si="247"/>
        <v>7894</v>
      </c>
      <c r="B7894" s="3" t="s">
        <v>71</v>
      </c>
      <c r="C7894" s="3" t="s">
        <v>86</v>
      </c>
      <c r="D7894" s="3" t="s">
        <v>49</v>
      </c>
      <c r="E7894">
        <v>2022</v>
      </c>
      <c r="F7894" s="3" t="str">
        <f t="shared" si="246"/>
        <v>GQOutWELLS2022</v>
      </c>
      <c r="G7894" s="9">
        <v>66.283000000000001</v>
      </c>
      <c r="H7894" s="9">
        <v>93.631</v>
      </c>
      <c r="I7894" s="9">
        <v>87.108000000000004</v>
      </c>
      <c r="J7894" s="9">
        <v>89.049000000000007</v>
      </c>
      <c r="K7894" s="9">
        <v>68.72</v>
      </c>
      <c r="L7894" s="9">
        <v>65.122</v>
      </c>
      <c r="M7894" s="9">
        <v>84.637</v>
      </c>
      <c r="N7894" s="9">
        <v>62.77</v>
      </c>
      <c r="O7894" s="9">
        <v>118.10899999999999</v>
      </c>
      <c r="P7894" s="9">
        <v>265.62599999999998</v>
      </c>
      <c r="Q7894" s="9">
        <v>175.852</v>
      </c>
      <c r="R7894" s="9">
        <v>121.76</v>
      </c>
      <c r="S7894" s="9">
        <v>88.694000000000003</v>
      </c>
      <c r="T7894" s="9">
        <v>75.578999999999994</v>
      </c>
    </row>
    <row r="7895" spans="1:20" x14ac:dyDescent="0.35">
      <c r="A7895">
        <f t="shared" si="247"/>
        <v>7895</v>
      </c>
      <c r="B7895" s="3" t="s">
        <v>71</v>
      </c>
      <c r="C7895" s="3" t="s">
        <v>86</v>
      </c>
      <c r="D7895" s="3" t="s">
        <v>49</v>
      </c>
      <c r="E7895">
        <v>2023</v>
      </c>
      <c r="F7895" s="3" t="str">
        <f t="shared" si="246"/>
        <v>GQOutWELLS2023</v>
      </c>
      <c r="G7895" s="9">
        <v>78.242999999999995</v>
      </c>
      <c r="H7895" s="9">
        <v>103.526</v>
      </c>
      <c r="I7895" s="9">
        <v>142.084</v>
      </c>
      <c r="J7895" s="9">
        <v>154.82</v>
      </c>
      <c r="K7895" s="9">
        <v>114.804</v>
      </c>
      <c r="L7895" s="9">
        <v>147.94200000000001</v>
      </c>
      <c r="M7895" s="9">
        <v>174.26</v>
      </c>
      <c r="N7895" s="9">
        <v>169.15600000000001</v>
      </c>
      <c r="O7895" s="9">
        <v>234.28100000000001</v>
      </c>
      <c r="P7895" s="9">
        <v>263.904</v>
      </c>
      <c r="Q7895" s="9">
        <v>228.87</v>
      </c>
      <c r="R7895" s="9">
        <v>144.59800000000001</v>
      </c>
      <c r="S7895" s="9">
        <v>103.7</v>
      </c>
      <c r="T7895" s="9">
        <v>69.956000000000003</v>
      </c>
    </row>
    <row r="7896" spans="1:20" x14ac:dyDescent="0.35">
      <c r="A7896">
        <f t="shared" si="247"/>
        <v>7896</v>
      </c>
      <c r="B7896" s="3" t="s">
        <v>71</v>
      </c>
      <c r="C7896" s="3" t="s">
        <v>86</v>
      </c>
      <c r="D7896" s="3" t="s">
        <v>49</v>
      </c>
      <c r="E7896">
        <v>2024</v>
      </c>
      <c r="F7896" s="3" t="str">
        <f t="shared" si="246"/>
        <v>GQOutWELLS2024</v>
      </c>
      <c r="G7896" s="9">
        <v>86.230999999999995</v>
      </c>
      <c r="H7896" s="9">
        <v>110.026</v>
      </c>
      <c r="I7896" s="9">
        <v>114.60899999999999</v>
      </c>
      <c r="J7896" s="9">
        <v>107.94499999999999</v>
      </c>
      <c r="K7896" s="9">
        <v>134.703</v>
      </c>
      <c r="L7896" s="9">
        <v>86.661000000000001</v>
      </c>
      <c r="M7896" s="9">
        <v>69.054000000000002</v>
      </c>
      <c r="N7896" s="9">
        <v>110.914</v>
      </c>
      <c r="O7896" s="9">
        <v>136.57</v>
      </c>
      <c r="P7896" s="9">
        <v>203.149</v>
      </c>
      <c r="Q7896" s="9">
        <v>77.534000000000006</v>
      </c>
      <c r="R7896" s="9">
        <v>87.277000000000001</v>
      </c>
      <c r="S7896" s="9">
        <v>75.436000000000007</v>
      </c>
      <c r="T7896" s="9">
        <v>47.917000000000002</v>
      </c>
    </row>
    <row r="7897" spans="1:20" x14ac:dyDescent="0.35">
      <c r="A7897">
        <f t="shared" si="247"/>
        <v>7897</v>
      </c>
      <c r="B7897" s="3" t="s">
        <v>71</v>
      </c>
      <c r="C7897" s="3" t="s">
        <v>86</v>
      </c>
      <c r="D7897" s="3" t="s">
        <v>49</v>
      </c>
      <c r="E7897">
        <v>2025</v>
      </c>
      <c r="F7897" s="3" t="str">
        <f t="shared" si="246"/>
        <v>GQOutWELLS2025</v>
      </c>
      <c r="G7897" s="9">
        <v>70.834000000000003</v>
      </c>
      <c r="H7897" s="9">
        <v>85.774000000000001</v>
      </c>
      <c r="I7897" s="9">
        <v>101.967</v>
      </c>
      <c r="J7897" s="9">
        <v>139.93899999999999</v>
      </c>
      <c r="K7897" s="9">
        <v>120.73099999999999</v>
      </c>
      <c r="L7897" s="9">
        <v>112.06399999999999</v>
      </c>
      <c r="M7897" s="9">
        <v>79.573999999999998</v>
      </c>
      <c r="N7897" s="9">
        <v>128.37700000000001</v>
      </c>
      <c r="O7897" s="9">
        <v>126.66200000000001</v>
      </c>
      <c r="P7897" s="9">
        <v>136.833</v>
      </c>
      <c r="Q7897" s="9">
        <v>136.94900000000001</v>
      </c>
      <c r="R7897" s="9">
        <v>102.29900000000001</v>
      </c>
      <c r="S7897" s="9">
        <v>78.491</v>
      </c>
      <c r="T7897" s="9">
        <v>59.317999999999998</v>
      </c>
    </row>
    <row r="7898" spans="1:20" x14ac:dyDescent="0.35">
      <c r="A7898">
        <f t="shared" si="247"/>
        <v>7898</v>
      </c>
      <c r="B7898" s="3" t="s">
        <v>71</v>
      </c>
      <c r="C7898" s="3" t="s">
        <v>86</v>
      </c>
      <c r="D7898" s="3" t="s">
        <v>49</v>
      </c>
      <c r="E7898">
        <v>2026</v>
      </c>
      <c r="F7898" s="3" t="str">
        <f t="shared" si="246"/>
        <v>GQOutWELLS2026</v>
      </c>
      <c r="G7898" s="9">
        <v>78.632999999999996</v>
      </c>
      <c r="H7898" s="9">
        <v>104.56699999999999</v>
      </c>
      <c r="I7898" s="9">
        <v>107.05500000000001</v>
      </c>
      <c r="J7898" s="9">
        <v>114.44799999999999</v>
      </c>
      <c r="K7898" s="9">
        <v>121.458</v>
      </c>
      <c r="L7898" s="9">
        <v>82.715000000000003</v>
      </c>
      <c r="M7898" s="9">
        <v>68.576999999999998</v>
      </c>
      <c r="N7898" s="9">
        <v>91.23</v>
      </c>
      <c r="O7898" s="9">
        <v>83.174999999999997</v>
      </c>
      <c r="P7898" s="9">
        <v>155.84800000000001</v>
      </c>
      <c r="Q7898" s="9">
        <v>125.774</v>
      </c>
      <c r="R7898" s="9">
        <v>116.71599999999999</v>
      </c>
      <c r="S7898" s="9">
        <v>78.131</v>
      </c>
      <c r="T7898" s="9">
        <v>57.715000000000003</v>
      </c>
    </row>
    <row r="7899" spans="1:20" x14ac:dyDescent="0.35">
      <c r="A7899">
        <f t="shared" si="247"/>
        <v>7899</v>
      </c>
      <c r="B7899" s="3" t="s">
        <v>71</v>
      </c>
      <c r="C7899" s="3" t="s">
        <v>86</v>
      </c>
      <c r="D7899" s="3" t="s">
        <v>49</v>
      </c>
      <c r="E7899">
        <v>2027</v>
      </c>
      <c r="F7899" s="3" t="str">
        <f t="shared" si="246"/>
        <v>GQOutWELLS2027</v>
      </c>
      <c r="G7899" s="9">
        <v>69.442999999999998</v>
      </c>
      <c r="H7899" s="9">
        <v>79.027000000000001</v>
      </c>
      <c r="I7899" s="9">
        <v>108.116</v>
      </c>
      <c r="J7899" s="9">
        <v>131.923</v>
      </c>
      <c r="K7899" s="9">
        <v>110.857</v>
      </c>
      <c r="L7899" s="9">
        <v>101.039</v>
      </c>
      <c r="M7899" s="9">
        <v>107.562</v>
      </c>
      <c r="N7899" s="9">
        <v>108.29</v>
      </c>
      <c r="O7899" s="9">
        <v>130.97900000000001</v>
      </c>
      <c r="P7899" s="9">
        <v>220.477</v>
      </c>
      <c r="Q7899" s="9">
        <v>147.79400000000001</v>
      </c>
      <c r="R7899" s="9">
        <v>102.989</v>
      </c>
      <c r="S7899" s="9">
        <v>89.929000000000002</v>
      </c>
      <c r="T7899" s="9">
        <v>56.996000000000002</v>
      </c>
    </row>
    <row r="7900" spans="1:20" x14ac:dyDescent="0.35">
      <c r="A7900">
        <f t="shared" si="247"/>
        <v>7900</v>
      </c>
      <c r="B7900" s="3" t="s">
        <v>71</v>
      </c>
      <c r="C7900" s="3" t="s">
        <v>86</v>
      </c>
      <c r="D7900" s="3" t="s">
        <v>49</v>
      </c>
      <c r="E7900">
        <v>2028</v>
      </c>
      <c r="F7900" s="3" t="str">
        <f t="shared" si="246"/>
        <v>GQOutWELLS2028</v>
      </c>
      <c r="G7900" s="9">
        <v>54.771999999999998</v>
      </c>
      <c r="H7900" s="9">
        <v>93.134</v>
      </c>
      <c r="I7900" s="9">
        <v>102.074</v>
      </c>
      <c r="J7900" s="9">
        <v>133.143</v>
      </c>
      <c r="K7900" s="9">
        <v>134.137</v>
      </c>
      <c r="L7900" s="9">
        <v>103.30500000000001</v>
      </c>
      <c r="M7900" s="9">
        <v>85.147999999999996</v>
      </c>
      <c r="N7900" s="9">
        <v>97.048000000000002</v>
      </c>
      <c r="O7900" s="9">
        <v>140.51900000000001</v>
      </c>
      <c r="P7900" s="9">
        <v>243.49199999999999</v>
      </c>
      <c r="Q7900" s="9">
        <v>264.00099999999998</v>
      </c>
      <c r="R7900" s="9">
        <v>163.01</v>
      </c>
      <c r="S7900" s="9">
        <v>135.17599999999999</v>
      </c>
      <c r="T7900" s="9">
        <v>70.754999999999995</v>
      </c>
    </row>
    <row r="7901" spans="1:20" x14ac:dyDescent="0.35">
      <c r="A7901">
        <f t="shared" si="247"/>
        <v>7901</v>
      </c>
      <c r="B7901" s="3" t="s">
        <v>71</v>
      </c>
      <c r="C7901" s="3" t="s">
        <v>86</v>
      </c>
      <c r="D7901" s="3" t="s">
        <v>49</v>
      </c>
      <c r="E7901">
        <v>2029</v>
      </c>
      <c r="F7901" s="3" t="str">
        <f t="shared" si="246"/>
        <v>GQOutWELLS2029</v>
      </c>
      <c r="G7901" s="9">
        <v>76.063000000000002</v>
      </c>
      <c r="H7901" s="9">
        <v>90.953999999999994</v>
      </c>
      <c r="I7901" s="9">
        <v>99.344999999999999</v>
      </c>
      <c r="J7901" s="9">
        <v>123.173</v>
      </c>
      <c r="K7901" s="9">
        <v>95.019000000000005</v>
      </c>
      <c r="L7901" s="9">
        <v>94.971000000000004</v>
      </c>
      <c r="M7901" s="9">
        <v>74.578999999999994</v>
      </c>
      <c r="N7901" s="9">
        <v>103.78100000000001</v>
      </c>
      <c r="O7901" s="9">
        <v>140.261</v>
      </c>
      <c r="P7901" s="9">
        <v>264.834</v>
      </c>
      <c r="Q7901" s="9">
        <v>120.374</v>
      </c>
      <c r="R7901" s="9">
        <v>80.661000000000001</v>
      </c>
      <c r="S7901" s="9">
        <v>75.355000000000004</v>
      </c>
      <c r="T7901" s="9">
        <v>47.152999999999999</v>
      </c>
    </row>
    <row r="7902" spans="1:20" x14ac:dyDescent="0.35">
      <c r="A7902">
        <f t="shared" si="247"/>
        <v>7902</v>
      </c>
      <c r="B7902" s="3" t="s">
        <v>71</v>
      </c>
      <c r="C7902" s="3" t="s">
        <v>86</v>
      </c>
      <c r="D7902" s="3" t="s">
        <v>50</v>
      </c>
      <c r="E7902">
        <v>2020</v>
      </c>
      <c r="F7902" s="3" t="str">
        <f t="shared" si="246"/>
        <v>GQOutCHELAN2020</v>
      </c>
      <c r="G7902" s="9">
        <v>1.3240000000000001</v>
      </c>
      <c r="H7902" s="9">
        <v>2.327</v>
      </c>
      <c r="I7902" s="9">
        <v>2.1739999999999999</v>
      </c>
      <c r="J7902" s="9">
        <v>2.1739999999999999</v>
      </c>
      <c r="K7902" s="9">
        <v>2.0710000000000002</v>
      </c>
      <c r="L7902" s="9">
        <v>1.583</v>
      </c>
      <c r="M7902" s="9">
        <v>0.879</v>
      </c>
      <c r="N7902" s="9">
        <v>0.88100000000000001</v>
      </c>
      <c r="O7902" s="9">
        <v>2.3570000000000002</v>
      </c>
      <c r="P7902" s="9">
        <v>1.0940000000000001</v>
      </c>
      <c r="Q7902" s="9">
        <v>0.57799999999999996</v>
      </c>
      <c r="R7902" s="9">
        <v>0.80900000000000005</v>
      </c>
      <c r="S7902" s="9">
        <v>1.52</v>
      </c>
      <c r="T7902" s="9">
        <v>0.89600000000000002</v>
      </c>
    </row>
    <row r="7903" spans="1:20" x14ac:dyDescent="0.35">
      <c r="A7903">
        <f t="shared" si="247"/>
        <v>7903</v>
      </c>
      <c r="B7903" s="3" t="s">
        <v>71</v>
      </c>
      <c r="C7903" s="3" t="s">
        <v>86</v>
      </c>
      <c r="D7903" s="3" t="s">
        <v>50</v>
      </c>
      <c r="E7903">
        <v>2021</v>
      </c>
      <c r="F7903" s="3" t="str">
        <f t="shared" si="246"/>
        <v>GQOutCHELAN2021</v>
      </c>
      <c r="G7903" s="9">
        <v>0.49</v>
      </c>
      <c r="H7903" s="9">
        <v>2.1720000000000002</v>
      </c>
      <c r="I7903" s="9">
        <v>2.0590000000000002</v>
      </c>
      <c r="J7903" s="9">
        <v>2.0710000000000002</v>
      </c>
      <c r="K7903" s="9">
        <v>2.0049999999999999</v>
      </c>
      <c r="L7903" s="9">
        <v>1.583</v>
      </c>
      <c r="M7903" s="9">
        <v>0.878</v>
      </c>
      <c r="N7903" s="9">
        <v>0.879</v>
      </c>
      <c r="O7903" s="9">
        <v>1.5840000000000001</v>
      </c>
      <c r="P7903" s="9">
        <v>1.921</v>
      </c>
      <c r="Q7903" s="9">
        <v>2.3039999999999998</v>
      </c>
      <c r="R7903" s="9">
        <v>1.6240000000000001</v>
      </c>
      <c r="S7903" s="9">
        <v>1.87</v>
      </c>
      <c r="T7903" s="9">
        <v>1.139</v>
      </c>
    </row>
    <row r="7904" spans="1:20" x14ac:dyDescent="0.35">
      <c r="A7904">
        <f t="shared" si="247"/>
        <v>7904</v>
      </c>
      <c r="B7904" s="3" t="s">
        <v>71</v>
      </c>
      <c r="C7904" s="3" t="s">
        <v>86</v>
      </c>
      <c r="D7904" s="3" t="s">
        <v>50</v>
      </c>
      <c r="E7904">
        <v>2022</v>
      </c>
      <c r="F7904" s="3" t="str">
        <f t="shared" si="246"/>
        <v>GQOutCHELAN2022</v>
      </c>
      <c r="G7904" s="9">
        <v>0.49</v>
      </c>
      <c r="H7904" s="9">
        <v>1.73</v>
      </c>
      <c r="I7904" s="9">
        <v>1.9690000000000001</v>
      </c>
      <c r="J7904" s="9">
        <v>2.081</v>
      </c>
      <c r="K7904" s="9">
        <v>2.1579999999999999</v>
      </c>
      <c r="L7904" s="9">
        <v>1.583</v>
      </c>
      <c r="M7904" s="9">
        <v>0.879</v>
      </c>
      <c r="N7904" s="9">
        <v>0.88</v>
      </c>
      <c r="O7904" s="9">
        <v>2.2999999999999998</v>
      </c>
      <c r="P7904" s="9">
        <v>0.63100000000000001</v>
      </c>
      <c r="Q7904" s="9">
        <v>0.64100000000000001</v>
      </c>
      <c r="R7904" s="9">
        <v>0.72499999999999998</v>
      </c>
      <c r="S7904" s="9">
        <v>1.5580000000000001</v>
      </c>
      <c r="T7904" s="9">
        <v>1.135</v>
      </c>
    </row>
    <row r="7905" spans="1:20" x14ac:dyDescent="0.35">
      <c r="A7905">
        <f t="shared" si="247"/>
        <v>7905</v>
      </c>
      <c r="B7905" s="3" t="s">
        <v>71</v>
      </c>
      <c r="C7905" s="3" t="s">
        <v>86</v>
      </c>
      <c r="D7905" s="3" t="s">
        <v>50</v>
      </c>
      <c r="E7905">
        <v>2023</v>
      </c>
      <c r="F7905" s="3" t="str">
        <f t="shared" si="246"/>
        <v>GQOutCHELAN2023</v>
      </c>
      <c r="G7905" s="9">
        <v>0.72399999999999998</v>
      </c>
      <c r="H7905" s="9">
        <v>2.1970000000000001</v>
      </c>
      <c r="I7905" s="9">
        <v>2.585</v>
      </c>
      <c r="J7905" s="9">
        <v>2.585</v>
      </c>
      <c r="K7905" s="9">
        <v>2.4710000000000001</v>
      </c>
      <c r="L7905" s="9">
        <v>1.585</v>
      </c>
      <c r="M7905" s="9">
        <v>0.88100000000000001</v>
      </c>
      <c r="N7905" s="9">
        <v>0.90800000000000003</v>
      </c>
      <c r="O7905" s="9">
        <v>2.3839999999999999</v>
      </c>
      <c r="P7905" s="9">
        <v>9.1579999999999995</v>
      </c>
      <c r="Q7905" s="9">
        <v>3.6339999999999999</v>
      </c>
      <c r="R7905" s="9">
        <v>1.425</v>
      </c>
      <c r="S7905" s="9">
        <v>1.7789999999999999</v>
      </c>
      <c r="T7905" s="9">
        <v>1.163</v>
      </c>
    </row>
    <row r="7906" spans="1:20" x14ac:dyDescent="0.35">
      <c r="A7906">
        <f t="shared" si="247"/>
        <v>7906</v>
      </c>
      <c r="B7906" s="3" t="s">
        <v>71</v>
      </c>
      <c r="C7906" s="3" t="s">
        <v>86</v>
      </c>
      <c r="D7906" s="3" t="s">
        <v>50</v>
      </c>
      <c r="E7906">
        <v>2024</v>
      </c>
      <c r="F7906" s="3" t="str">
        <f t="shared" si="246"/>
        <v>GQOutCHELAN2024</v>
      </c>
      <c r="G7906" s="9">
        <v>1.0840000000000001</v>
      </c>
      <c r="H7906" s="9">
        <v>2.4830000000000001</v>
      </c>
      <c r="I7906" s="9">
        <v>2.585</v>
      </c>
      <c r="J7906" s="9">
        <v>2.5409999999999999</v>
      </c>
      <c r="K7906" s="9">
        <v>2.3530000000000002</v>
      </c>
      <c r="L7906" s="9">
        <v>1.585</v>
      </c>
      <c r="M7906" s="9">
        <v>0.88100000000000001</v>
      </c>
      <c r="N7906" s="9">
        <v>0.91600000000000004</v>
      </c>
      <c r="O7906" s="9">
        <v>2.3849999999999998</v>
      </c>
      <c r="P7906" s="9">
        <v>6.1280000000000001</v>
      </c>
      <c r="Q7906" s="9">
        <v>2.3260000000000001</v>
      </c>
      <c r="R7906" s="9">
        <v>1.1379999999999999</v>
      </c>
      <c r="S7906" s="9">
        <v>1.79</v>
      </c>
      <c r="T7906" s="9">
        <v>1.0900000000000001</v>
      </c>
    </row>
    <row r="7907" spans="1:20" x14ac:dyDescent="0.35">
      <c r="A7907">
        <f t="shared" si="247"/>
        <v>7907</v>
      </c>
      <c r="B7907" s="3" t="s">
        <v>71</v>
      </c>
      <c r="C7907" s="3" t="s">
        <v>86</v>
      </c>
      <c r="D7907" s="3" t="s">
        <v>50</v>
      </c>
      <c r="E7907">
        <v>2025</v>
      </c>
      <c r="F7907" s="3" t="str">
        <f t="shared" si="246"/>
        <v>GQOutCHELAN2025</v>
      </c>
      <c r="G7907" s="9">
        <v>0.72899999999999998</v>
      </c>
      <c r="H7907" s="9">
        <v>2.2570000000000001</v>
      </c>
      <c r="I7907" s="9">
        <v>2.1989999999999998</v>
      </c>
      <c r="J7907" s="9">
        <v>2.3380000000000001</v>
      </c>
      <c r="K7907" s="9">
        <v>2.4729999999999999</v>
      </c>
      <c r="L7907" s="9">
        <v>1.585</v>
      </c>
      <c r="M7907" s="9">
        <v>0.88100000000000001</v>
      </c>
      <c r="N7907" s="9">
        <v>0.91</v>
      </c>
      <c r="O7907" s="9">
        <v>2.3809999999999998</v>
      </c>
      <c r="P7907" s="9">
        <v>3.214</v>
      </c>
      <c r="Q7907" s="9">
        <v>2.351</v>
      </c>
      <c r="R7907" s="9">
        <v>0.995</v>
      </c>
      <c r="S7907" s="9">
        <v>1.617</v>
      </c>
      <c r="T7907" s="9">
        <v>1.321</v>
      </c>
    </row>
    <row r="7908" spans="1:20" x14ac:dyDescent="0.35">
      <c r="A7908">
        <f t="shared" si="247"/>
        <v>7908</v>
      </c>
      <c r="B7908" s="3" t="s">
        <v>71</v>
      </c>
      <c r="C7908" s="3" t="s">
        <v>86</v>
      </c>
      <c r="D7908" s="3" t="s">
        <v>50</v>
      </c>
      <c r="E7908">
        <v>2026</v>
      </c>
      <c r="F7908" s="3" t="str">
        <f t="shared" si="246"/>
        <v>GQOutCHELAN2026</v>
      </c>
      <c r="G7908" s="9">
        <v>1.04</v>
      </c>
      <c r="H7908" s="9">
        <v>2.4609999999999999</v>
      </c>
      <c r="I7908" s="9">
        <v>2.3439999999999999</v>
      </c>
      <c r="J7908" s="9">
        <v>2.3250000000000002</v>
      </c>
      <c r="K7908" s="9">
        <v>2.258</v>
      </c>
      <c r="L7908" s="9">
        <v>1.5840000000000001</v>
      </c>
      <c r="M7908" s="9">
        <v>0.879</v>
      </c>
      <c r="N7908" s="9">
        <v>0.88100000000000001</v>
      </c>
      <c r="O7908" s="9">
        <v>2.1070000000000002</v>
      </c>
      <c r="P7908" s="9">
        <v>2.585</v>
      </c>
      <c r="Q7908" s="9">
        <v>1.946</v>
      </c>
      <c r="R7908" s="9">
        <v>0.998</v>
      </c>
      <c r="S7908" s="9">
        <v>1.597</v>
      </c>
      <c r="T7908" s="9">
        <v>1.2310000000000001</v>
      </c>
    </row>
    <row r="7909" spans="1:20" x14ac:dyDescent="0.35">
      <c r="A7909">
        <f t="shared" si="247"/>
        <v>7909</v>
      </c>
      <c r="B7909" s="3" t="s">
        <v>71</v>
      </c>
      <c r="C7909" s="3" t="s">
        <v>86</v>
      </c>
      <c r="D7909" s="3" t="s">
        <v>50</v>
      </c>
      <c r="E7909">
        <v>2027</v>
      </c>
      <c r="F7909" s="3" t="str">
        <f t="shared" si="246"/>
        <v>GQOutCHELAN2027</v>
      </c>
      <c r="G7909" s="9">
        <v>0.66800000000000004</v>
      </c>
      <c r="H7909" s="9">
        <v>2.0369999999999999</v>
      </c>
      <c r="I7909" s="9">
        <v>2.2010000000000001</v>
      </c>
      <c r="J7909" s="9">
        <v>2.2999999999999998</v>
      </c>
      <c r="K7909" s="9">
        <v>2.2109999999999999</v>
      </c>
      <c r="L7909" s="9">
        <v>1.5840000000000001</v>
      </c>
      <c r="M7909" s="9">
        <v>0.88</v>
      </c>
      <c r="N7909" s="9">
        <v>0.88100000000000001</v>
      </c>
      <c r="O7909" s="9">
        <v>2.35</v>
      </c>
      <c r="P7909" s="9">
        <v>2.585</v>
      </c>
      <c r="Q7909" s="9">
        <v>1.599</v>
      </c>
      <c r="R7909" s="9">
        <v>0.82399999999999995</v>
      </c>
      <c r="S7909" s="9">
        <v>1.677</v>
      </c>
      <c r="T7909" s="9">
        <v>1.111</v>
      </c>
    </row>
    <row r="7910" spans="1:20" x14ac:dyDescent="0.35">
      <c r="A7910">
        <f t="shared" si="247"/>
        <v>7910</v>
      </c>
      <c r="B7910" s="3" t="s">
        <v>71</v>
      </c>
      <c r="C7910" s="3" t="s">
        <v>86</v>
      </c>
      <c r="D7910" s="3" t="s">
        <v>50</v>
      </c>
      <c r="E7910">
        <v>2028</v>
      </c>
      <c r="F7910" s="3" t="str">
        <f t="shared" si="246"/>
        <v>GQOutCHELAN2028</v>
      </c>
      <c r="G7910" s="9">
        <v>0.63500000000000001</v>
      </c>
      <c r="H7910" s="9">
        <v>2.5249999999999999</v>
      </c>
      <c r="I7910" s="9">
        <v>2.423</v>
      </c>
      <c r="J7910" s="9">
        <v>2.399</v>
      </c>
      <c r="K7910" s="9">
        <v>2.4380000000000002</v>
      </c>
      <c r="L7910" s="9">
        <v>1.5840000000000001</v>
      </c>
      <c r="M7910" s="9">
        <v>0.88</v>
      </c>
      <c r="N7910" s="9">
        <v>0.88100000000000001</v>
      </c>
      <c r="O7910" s="9">
        <v>2.355</v>
      </c>
      <c r="P7910" s="9">
        <v>4.9009999999999998</v>
      </c>
      <c r="Q7910" s="9">
        <v>5.835</v>
      </c>
      <c r="R7910" s="9">
        <v>2.2599999999999998</v>
      </c>
      <c r="S7910" s="9">
        <v>2.2509999999999999</v>
      </c>
      <c r="T7910" s="9">
        <v>1.1919999999999999</v>
      </c>
    </row>
    <row r="7911" spans="1:20" x14ac:dyDescent="0.35">
      <c r="A7911">
        <f t="shared" si="247"/>
        <v>7911</v>
      </c>
      <c r="B7911" s="3" t="s">
        <v>71</v>
      </c>
      <c r="C7911" s="3" t="s">
        <v>86</v>
      </c>
      <c r="D7911" s="3" t="s">
        <v>50</v>
      </c>
      <c r="E7911">
        <v>2029</v>
      </c>
      <c r="F7911" s="3" t="str">
        <f t="shared" si="246"/>
        <v>GQOutCHELAN2029</v>
      </c>
      <c r="G7911" s="9">
        <v>1.1080000000000001</v>
      </c>
      <c r="H7911" s="9">
        <v>2.1619999999999999</v>
      </c>
      <c r="I7911" s="9">
        <v>2.1360000000000001</v>
      </c>
      <c r="J7911" s="9">
        <v>2.133</v>
      </c>
      <c r="K7911" s="9">
        <v>2.0790000000000002</v>
      </c>
      <c r="L7911" s="9">
        <v>1.5840000000000001</v>
      </c>
      <c r="M7911" s="9">
        <v>0.88</v>
      </c>
      <c r="N7911" s="9">
        <v>0.88200000000000001</v>
      </c>
      <c r="O7911" s="9">
        <v>2.3460000000000001</v>
      </c>
      <c r="P7911" s="9">
        <v>0</v>
      </c>
      <c r="Q7911" s="9">
        <v>0</v>
      </c>
      <c r="R7911" s="9">
        <v>0</v>
      </c>
      <c r="S7911" s="9">
        <v>0.59799999999999998</v>
      </c>
      <c r="T7911" s="9">
        <v>0.88800000000000001</v>
      </c>
    </row>
    <row r="7912" spans="1:20" x14ac:dyDescent="0.35">
      <c r="A7912">
        <f t="shared" si="247"/>
        <v>7912</v>
      </c>
      <c r="B7912" s="3" t="s">
        <v>71</v>
      </c>
      <c r="C7912" s="3" t="s">
        <v>86</v>
      </c>
      <c r="D7912" s="3" t="s">
        <v>51</v>
      </c>
      <c r="E7912">
        <v>2020</v>
      </c>
      <c r="F7912" s="3" t="str">
        <f t="shared" si="246"/>
        <v>GQOutR RECH2020</v>
      </c>
      <c r="G7912" s="9">
        <v>63.292999999999999</v>
      </c>
      <c r="H7912" s="9">
        <v>91.361999999999995</v>
      </c>
      <c r="I7912" s="9">
        <v>91.751999999999995</v>
      </c>
      <c r="J7912" s="9">
        <v>112.65900000000001</v>
      </c>
      <c r="K7912" s="9">
        <v>108.655</v>
      </c>
      <c r="L7912" s="9">
        <v>77.988</v>
      </c>
      <c r="M7912" s="9">
        <v>81.893000000000001</v>
      </c>
      <c r="N7912" s="9">
        <v>92.906000000000006</v>
      </c>
      <c r="O7912" s="9">
        <v>113.556</v>
      </c>
      <c r="P7912" s="9">
        <v>121.29900000000001</v>
      </c>
      <c r="Q7912" s="9">
        <v>87.983999999999995</v>
      </c>
      <c r="R7912" s="9">
        <v>93.197999999999993</v>
      </c>
      <c r="S7912" s="9">
        <v>65.790000000000006</v>
      </c>
      <c r="T7912" s="9">
        <v>47.784999999999997</v>
      </c>
    </row>
    <row r="7913" spans="1:20" x14ac:dyDescent="0.35">
      <c r="A7913">
        <f t="shared" si="247"/>
        <v>7913</v>
      </c>
      <c r="B7913" s="3" t="s">
        <v>71</v>
      </c>
      <c r="C7913" s="3" t="s">
        <v>86</v>
      </c>
      <c r="D7913" s="3" t="s">
        <v>51</v>
      </c>
      <c r="E7913">
        <v>2021</v>
      </c>
      <c r="F7913" s="3" t="str">
        <f t="shared" si="246"/>
        <v>GQOutR RECH2021</v>
      </c>
      <c r="G7913" s="9">
        <v>59.228000000000002</v>
      </c>
      <c r="H7913" s="9">
        <v>86.703000000000003</v>
      </c>
      <c r="I7913" s="9">
        <v>97.631</v>
      </c>
      <c r="J7913" s="9">
        <v>99.245999999999995</v>
      </c>
      <c r="K7913" s="9">
        <v>82.751999999999995</v>
      </c>
      <c r="L7913" s="9">
        <v>74.094999999999999</v>
      </c>
      <c r="M7913" s="9">
        <v>62.863999999999997</v>
      </c>
      <c r="N7913" s="9">
        <v>64.31</v>
      </c>
      <c r="O7913" s="9">
        <v>89.081000000000003</v>
      </c>
      <c r="P7913" s="9">
        <v>115.92400000000001</v>
      </c>
      <c r="Q7913" s="9">
        <v>133.39599999999999</v>
      </c>
      <c r="R7913" s="9">
        <v>110.184</v>
      </c>
      <c r="S7913" s="9">
        <v>87.894000000000005</v>
      </c>
      <c r="T7913" s="9">
        <v>68.614000000000004</v>
      </c>
    </row>
    <row r="7914" spans="1:20" x14ac:dyDescent="0.35">
      <c r="A7914">
        <f t="shared" si="247"/>
        <v>7914</v>
      </c>
      <c r="B7914" s="3" t="s">
        <v>71</v>
      </c>
      <c r="C7914" s="3" t="s">
        <v>86</v>
      </c>
      <c r="D7914" s="3" t="s">
        <v>51</v>
      </c>
      <c r="E7914">
        <v>2022</v>
      </c>
      <c r="F7914" s="3" t="str">
        <f t="shared" si="246"/>
        <v>GQOutR RECH2022</v>
      </c>
      <c r="G7914" s="9">
        <v>66.930000000000007</v>
      </c>
      <c r="H7914" s="9">
        <v>95.614999999999995</v>
      </c>
      <c r="I7914" s="9">
        <v>89.171000000000006</v>
      </c>
      <c r="J7914" s="9">
        <v>91.106999999999999</v>
      </c>
      <c r="K7914" s="9">
        <v>71.141000000000005</v>
      </c>
      <c r="L7914" s="9">
        <v>66.049000000000007</v>
      </c>
      <c r="M7914" s="9">
        <v>85.308999999999997</v>
      </c>
      <c r="N7914" s="9">
        <v>63.234000000000002</v>
      </c>
      <c r="O7914" s="9">
        <v>115.55200000000001</v>
      </c>
      <c r="P7914" s="9">
        <v>268.911</v>
      </c>
      <c r="Q7914" s="9">
        <v>175.97399999999999</v>
      </c>
      <c r="R7914" s="9">
        <v>121.988</v>
      </c>
      <c r="S7914" s="9">
        <v>89.382000000000005</v>
      </c>
      <c r="T7914" s="9">
        <v>76.335999999999999</v>
      </c>
    </row>
    <row r="7915" spans="1:20" x14ac:dyDescent="0.35">
      <c r="A7915">
        <f t="shared" si="247"/>
        <v>7915</v>
      </c>
      <c r="B7915" s="3" t="s">
        <v>71</v>
      </c>
      <c r="C7915" s="3" t="s">
        <v>86</v>
      </c>
      <c r="D7915" s="3" t="s">
        <v>51</v>
      </c>
      <c r="E7915">
        <v>2023</v>
      </c>
      <c r="F7915" s="3" t="str">
        <f t="shared" si="246"/>
        <v>GQOutR RECH2023</v>
      </c>
      <c r="G7915" s="9">
        <v>78.790999999999997</v>
      </c>
      <c r="H7915" s="9">
        <v>105.54</v>
      </c>
      <c r="I7915" s="9">
        <v>144.392</v>
      </c>
      <c r="J7915" s="9">
        <v>156.864</v>
      </c>
      <c r="K7915" s="9">
        <v>115.342</v>
      </c>
      <c r="L7915" s="9">
        <v>149.54</v>
      </c>
      <c r="M7915" s="9">
        <v>172.52600000000001</v>
      </c>
      <c r="N7915" s="9">
        <v>168.02699999999999</v>
      </c>
      <c r="O7915" s="9">
        <v>239.21299999999999</v>
      </c>
      <c r="P7915" s="9">
        <v>278.63</v>
      </c>
      <c r="Q7915" s="9">
        <v>235.548</v>
      </c>
      <c r="R7915" s="9">
        <v>147.14500000000001</v>
      </c>
      <c r="S7915" s="9">
        <v>105.14</v>
      </c>
      <c r="T7915" s="9">
        <v>70.927000000000007</v>
      </c>
    </row>
    <row r="7916" spans="1:20" x14ac:dyDescent="0.35">
      <c r="A7916">
        <f t="shared" si="247"/>
        <v>7916</v>
      </c>
      <c r="B7916" s="3" t="s">
        <v>71</v>
      </c>
      <c r="C7916" s="3" t="s">
        <v>86</v>
      </c>
      <c r="D7916" s="3" t="s">
        <v>51</v>
      </c>
      <c r="E7916">
        <v>2024</v>
      </c>
      <c r="F7916" s="3" t="str">
        <f t="shared" si="246"/>
        <v>GQOutR RECH2024</v>
      </c>
      <c r="G7916" s="9">
        <v>87.832999999999998</v>
      </c>
      <c r="H7916" s="9">
        <v>112.913</v>
      </c>
      <c r="I7916" s="9">
        <v>117.232</v>
      </c>
      <c r="J7916" s="9">
        <v>110.56</v>
      </c>
      <c r="K7916" s="9">
        <v>137.078</v>
      </c>
      <c r="L7916" s="9">
        <v>88.263000000000005</v>
      </c>
      <c r="M7916" s="9">
        <v>69.328999999999994</v>
      </c>
      <c r="N7916" s="9">
        <v>112.998</v>
      </c>
      <c r="O7916" s="9">
        <v>141.37299999999999</v>
      </c>
      <c r="P7916" s="9">
        <v>213.636</v>
      </c>
      <c r="Q7916" s="9">
        <v>81.213999999999999</v>
      </c>
      <c r="R7916" s="9">
        <v>89.081999999999994</v>
      </c>
      <c r="S7916" s="9">
        <v>77.266000000000005</v>
      </c>
      <c r="T7916" s="9">
        <v>48.372</v>
      </c>
    </row>
    <row r="7917" spans="1:20" x14ac:dyDescent="0.35">
      <c r="A7917">
        <f t="shared" si="247"/>
        <v>7917</v>
      </c>
      <c r="B7917" s="3" t="s">
        <v>71</v>
      </c>
      <c r="C7917" s="3" t="s">
        <v>86</v>
      </c>
      <c r="D7917" s="3" t="s">
        <v>51</v>
      </c>
      <c r="E7917">
        <v>2025</v>
      </c>
      <c r="F7917" s="3" t="str">
        <f t="shared" si="246"/>
        <v>GQOutR RECH2025</v>
      </c>
      <c r="G7917" s="9">
        <v>72.087000000000003</v>
      </c>
      <c r="H7917" s="9">
        <v>88.355000000000004</v>
      </c>
      <c r="I7917" s="9">
        <v>104.002</v>
      </c>
      <c r="J7917" s="9">
        <v>142.50299999999999</v>
      </c>
      <c r="K7917" s="9">
        <v>122.298</v>
      </c>
      <c r="L7917" s="9">
        <v>114.098</v>
      </c>
      <c r="M7917" s="9">
        <v>79.126999999999995</v>
      </c>
      <c r="N7917" s="9">
        <v>129.37299999999999</v>
      </c>
      <c r="O7917" s="9">
        <v>129.19200000000001</v>
      </c>
      <c r="P7917" s="9">
        <v>142.65600000000001</v>
      </c>
      <c r="Q7917" s="9">
        <v>140.208</v>
      </c>
      <c r="R7917" s="9">
        <v>103.764</v>
      </c>
      <c r="S7917" s="9">
        <v>79.981999999999999</v>
      </c>
      <c r="T7917" s="9">
        <v>60.639000000000003</v>
      </c>
    </row>
    <row r="7918" spans="1:20" x14ac:dyDescent="0.35">
      <c r="A7918">
        <f t="shared" si="247"/>
        <v>7918</v>
      </c>
      <c r="B7918" s="3" t="s">
        <v>71</v>
      </c>
      <c r="C7918" s="3" t="s">
        <v>86</v>
      </c>
      <c r="D7918" s="3" t="s">
        <v>51</v>
      </c>
      <c r="E7918">
        <v>2026</v>
      </c>
      <c r="F7918" s="3" t="str">
        <f t="shared" si="246"/>
        <v>GQOutR RECH2026</v>
      </c>
      <c r="G7918" s="9">
        <v>79.552999999999997</v>
      </c>
      <c r="H7918" s="9">
        <v>107.20699999999999</v>
      </c>
      <c r="I7918" s="9">
        <v>109.59</v>
      </c>
      <c r="J7918" s="9">
        <v>116.804</v>
      </c>
      <c r="K7918" s="9">
        <v>123.624</v>
      </c>
      <c r="L7918" s="9">
        <v>84.628</v>
      </c>
      <c r="M7918" s="9">
        <v>68.831999999999994</v>
      </c>
      <c r="N7918" s="9">
        <v>92.003</v>
      </c>
      <c r="O7918" s="9">
        <v>85.045000000000002</v>
      </c>
      <c r="P7918" s="9">
        <v>160.52099999999999</v>
      </c>
      <c r="Q7918" s="9">
        <v>128.495</v>
      </c>
      <c r="R7918" s="9">
        <v>118.242</v>
      </c>
      <c r="S7918" s="9">
        <v>79.501000000000005</v>
      </c>
      <c r="T7918" s="9">
        <v>58.765000000000001</v>
      </c>
    </row>
    <row r="7919" spans="1:20" x14ac:dyDescent="0.35">
      <c r="A7919">
        <f t="shared" si="247"/>
        <v>7919</v>
      </c>
      <c r="B7919" s="3" t="s">
        <v>71</v>
      </c>
      <c r="C7919" s="3" t="s">
        <v>86</v>
      </c>
      <c r="D7919" s="3" t="s">
        <v>51</v>
      </c>
      <c r="E7919">
        <v>2027</v>
      </c>
      <c r="F7919" s="3" t="str">
        <f t="shared" si="246"/>
        <v>GQOutR RECH2027</v>
      </c>
      <c r="G7919" s="9">
        <v>70.384</v>
      </c>
      <c r="H7919" s="9">
        <v>81.186999999999998</v>
      </c>
      <c r="I7919" s="9">
        <v>110.114</v>
      </c>
      <c r="J7919" s="9">
        <v>134.001</v>
      </c>
      <c r="K7919" s="9">
        <v>113.288</v>
      </c>
      <c r="L7919" s="9">
        <v>102.681</v>
      </c>
      <c r="M7919" s="9">
        <v>108.565</v>
      </c>
      <c r="N7919" s="9">
        <v>108.905</v>
      </c>
      <c r="O7919" s="9">
        <v>131.691</v>
      </c>
      <c r="P7919" s="9">
        <v>224.19399999999999</v>
      </c>
      <c r="Q7919" s="9">
        <v>150.08699999999999</v>
      </c>
      <c r="R7919" s="9">
        <v>104.11</v>
      </c>
      <c r="S7919" s="9">
        <v>91.76</v>
      </c>
      <c r="T7919" s="9">
        <v>58.115000000000002</v>
      </c>
    </row>
    <row r="7920" spans="1:20" x14ac:dyDescent="0.35">
      <c r="A7920">
        <f t="shared" si="247"/>
        <v>7920</v>
      </c>
      <c r="B7920" s="3" t="s">
        <v>71</v>
      </c>
      <c r="C7920" s="3" t="s">
        <v>86</v>
      </c>
      <c r="D7920" s="3" t="s">
        <v>51</v>
      </c>
      <c r="E7920">
        <v>2028</v>
      </c>
      <c r="F7920" s="3" t="str">
        <f t="shared" si="246"/>
        <v>GQOutR RECH2028</v>
      </c>
      <c r="G7920" s="9">
        <v>55.442</v>
      </c>
      <c r="H7920" s="9">
        <v>95.965999999999994</v>
      </c>
      <c r="I7920" s="9">
        <v>104.994</v>
      </c>
      <c r="J7920" s="9">
        <v>135.464</v>
      </c>
      <c r="K7920" s="9">
        <v>136.61799999999999</v>
      </c>
      <c r="L7920" s="9">
        <v>104.946</v>
      </c>
      <c r="M7920" s="9">
        <v>84.325000000000003</v>
      </c>
      <c r="N7920" s="9">
        <v>98.244</v>
      </c>
      <c r="O7920" s="9">
        <v>142.71199999999999</v>
      </c>
      <c r="P7920" s="9">
        <v>250.88300000000001</v>
      </c>
      <c r="Q7920" s="9">
        <v>274.31700000000001</v>
      </c>
      <c r="R7920" s="9">
        <v>166.80799999999999</v>
      </c>
      <c r="S7920" s="9">
        <v>137.57900000000001</v>
      </c>
      <c r="T7920" s="9">
        <v>72.213999999999999</v>
      </c>
    </row>
    <row r="7921" spans="1:20" x14ac:dyDescent="0.35">
      <c r="A7921">
        <f t="shared" si="247"/>
        <v>7921</v>
      </c>
      <c r="B7921" s="3" t="s">
        <v>71</v>
      </c>
      <c r="C7921" s="3" t="s">
        <v>86</v>
      </c>
      <c r="D7921" s="3" t="s">
        <v>51</v>
      </c>
      <c r="E7921">
        <v>2029</v>
      </c>
      <c r="F7921" s="3" t="str">
        <f t="shared" si="246"/>
        <v>GQOutR RECH2029</v>
      </c>
      <c r="G7921" s="9">
        <v>77.611000000000004</v>
      </c>
      <c r="H7921" s="9">
        <v>93.292000000000002</v>
      </c>
      <c r="I7921" s="9">
        <v>101.69</v>
      </c>
      <c r="J7921" s="9">
        <v>125.36799999999999</v>
      </c>
      <c r="K7921" s="9">
        <v>97.397999999999996</v>
      </c>
      <c r="L7921" s="9">
        <v>95.628</v>
      </c>
      <c r="M7921" s="9">
        <v>75.188999999999993</v>
      </c>
      <c r="N7921" s="9">
        <v>104.872</v>
      </c>
      <c r="O7921" s="9">
        <v>138.30799999999999</v>
      </c>
      <c r="P7921" s="9">
        <v>261.976</v>
      </c>
      <c r="Q7921" s="9">
        <v>120.072</v>
      </c>
      <c r="R7921" s="9">
        <v>80.805999999999997</v>
      </c>
      <c r="S7921" s="9">
        <v>75.873000000000005</v>
      </c>
      <c r="T7921" s="9">
        <v>47.975000000000001</v>
      </c>
    </row>
    <row r="7922" spans="1:20" x14ac:dyDescent="0.35">
      <c r="A7922">
        <f t="shared" si="247"/>
        <v>7922</v>
      </c>
      <c r="B7922" s="3" t="s">
        <v>71</v>
      </c>
      <c r="C7922" s="3" t="s">
        <v>86</v>
      </c>
      <c r="D7922" s="3" t="s">
        <v>52</v>
      </c>
      <c r="E7922">
        <v>2020</v>
      </c>
      <c r="F7922" s="3" t="str">
        <f t="shared" si="246"/>
        <v>GQOutROCK I2020</v>
      </c>
      <c r="G7922" s="9">
        <v>64.884</v>
      </c>
      <c r="H7922" s="9">
        <v>93.409000000000006</v>
      </c>
      <c r="I7922" s="9">
        <v>93.078000000000003</v>
      </c>
      <c r="J7922" s="9">
        <v>113.70099999999999</v>
      </c>
      <c r="K7922" s="9">
        <v>109.988</v>
      </c>
      <c r="L7922" s="9">
        <v>79.533000000000001</v>
      </c>
      <c r="M7922" s="9">
        <v>84.105000000000004</v>
      </c>
      <c r="N7922" s="9">
        <v>97.953999999999994</v>
      </c>
      <c r="O7922" s="9">
        <v>121.977</v>
      </c>
      <c r="P7922" s="9">
        <v>125.536</v>
      </c>
      <c r="Q7922" s="9">
        <v>89.625</v>
      </c>
      <c r="R7922" s="9">
        <v>94.006</v>
      </c>
      <c r="S7922" s="9">
        <v>66.051000000000002</v>
      </c>
      <c r="T7922" s="9">
        <v>48.677999999999997</v>
      </c>
    </row>
    <row r="7923" spans="1:20" x14ac:dyDescent="0.35">
      <c r="A7923">
        <f t="shared" si="247"/>
        <v>7923</v>
      </c>
      <c r="B7923" s="3" t="s">
        <v>71</v>
      </c>
      <c r="C7923" s="3" t="s">
        <v>86</v>
      </c>
      <c r="D7923" s="3" t="s">
        <v>52</v>
      </c>
      <c r="E7923">
        <v>2021</v>
      </c>
      <c r="F7923" s="3" t="str">
        <f t="shared" si="246"/>
        <v>GQOutROCK I2021</v>
      </c>
      <c r="G7923" s="9">
        <v>60.817</v>
      </c>
      <c r="H7923" s="9">
        <v>88.766000000000005</v>
      </c>
      <c r="I7923" s="9">
        <v>98.899000000000001</v>
      </c>
      <c r="J7923" s="9">
        <v>100.29900000000001</v>
      </c>
      <c r="K7923" s="9">
        <v>83.864999999999995</v>
      </c>
      <c r="L7923" s="9">
        <v>75.369</v>
      </c>
      <c r="M7923" s="9">
        <v>64.021000000000001</v>
      </c>
      <c r="N7923" s="9">
        <v>67.177999999999997</v>
      </c>
      <c r="O7923" s="9">
        <v>93.760999999999996</v>
      </c>
      <c r="P7923" s="9">
        <v>122.971</v>
      </c>
      <c r="Q7923" s="9">
        <v>137.57400000000001</v>
      </c>
      <c r="R7923" s="9">
        <v>112.039</v>
      </c>
      <c r="S7923" s="9">
        <v>88.656999999999996</v>
      </c>
      <c r="T7923" s="9">
        <v>69.484999999999999</v>
      </c>
    </row>
    <row r="7924" spans="1:20" x14ac:dyDescent="0.35">
      <c r="A7924">
        <f t="shared" si="247"/>
        <v>7924</v>
      </c>
      <c r="B7924" s="3" t="s">
        <v>71</v>
      </c>
      <c r="C7924" s="3" t="s">
        <v>86</v>
      </c>
      <c r="D7924" s="3" t="s">
        <v>52</v>
      </c>
      <c r="E7924">
        <v>2022</v>
      </c>
      <c r="F7924" s="3" t="str">
        <f t="shared" si="246"/>
        <v>GQOutROCK I2022</v>
      </c>
      <c r="G7924" s="9">
        <v>68.244</v>
      </c>
      <c r="H7924" s="9">
        <v>97.009</v>
      </c>
      <c r="I7924" s="9">
        <v>90.326999999999998</v>
      </c>
      <c r="J7924" s="9">
        <v>92.302999999999997</v>
      </c>
      <c r="K7924" s="9">
        <v>72.805999999999997</v>
      </c>
      <c r="L7924" s="9">
        <v>67.608000000000004</v>
      </c>
      <c r="M7924" s="9">
        <v>87.884</v>
      </c>
      <c r="N7924" s="9">
        <v>66.02</v>
      </c>
      <c r="O7924" s="9">
        <v>119.43600000000001</v>
      </c>
      <c r="P7924" s="9">
        <v>279.38799999999998</v>
      </c>
      <c r="Q7924" s="9">
        <v>178.53700000000001</v>
      </c>
      <c r="R7924" s="9">
        <v>122.50700000000001</v>
      </c>
      <c r="S7924" s="9">
        <v>89.566999999999993</v>
      </c>
      <c r="T7924" s="9">
        <v>77.308999999999997</v>
      </c>
    </row>
    <row r="7925" spans="1:20" x14ac:dyDescent="0.35">
      <c r="A7925">
        <f t="shared" si="247"/>
        <v>7925</v>
      </c>
      <c r="B7925" s="3" t="s">
        <v>71</v>
      </c>
      <c r="C7925" s="3" t="s">
        <v>86</v>
      </c>
      <c r="D7925" s="3" t="s">
        <v>52</v>
      </c>
      <c r="E7925">
        <v>2023</v>
      </c>
      <c r="F7925" s="3" t="str">
        <f t="shared" si="246"/>
        <v>GQOutROCK I2023</v>
      </c>
      <c r="G7925" s="9">
        <v>80.606999999999999</v>
      </c>
      <c r="H7925" s="9">
        <v>107.188</v>
      </c>
      <c r="I7925" s="9">
        <v>148.49600000000001</v>
      </c>
      <c r="J7925" s="9">
        <v>159.512</v>
      </c>
      <c r="K7925" s="9">
        <v>116.53700000000001</v>
      </c>
      <c r="L7925" s="9">
        <v>154.988</v>
      </c>
      <c r="M7925" s="9">
        <v>177.13300000000001</v>
      </c>
      <c r="N7925" s="9">
        <v>173.40199999999999</v>
      </c>
      <c r="O7925" s="9">
        <v>250.10900000000001</v>
      </c>
      <c r="P7925" s="9">
        <v>291.18799999999999</v>
      </c>
      <c r="Q7925" s="9">
        <v>241.91499999999999</v>
      </c>
      <c r="R7925" s="9">
        <v>149.18199999999999</v>
      </c>
      <c r="S7925" s="9">
        <v>106.102</v>
      </c>
      <c r="T7925" s="9">
        <v>72.093000000000004</v>
      </c>
    </row>
    <row r="7926" spans="1:20" x14ac:dyDescent="0.35">
      <c r="A7926">
        <f t="shared" si="247"/>
        <v>7926</v>
      </c>
      <c r="B7926" s="3" t="s">
        <v>71</v>
      </c>
      <c r="C7926" s="3" t="s">
        <v>86</v>
      </c>
      <c r="D7926" s="3" t="s">
        <v>52</v>
      </c>
      <c r="E7926">
        <v>2024</v>
      </c>
      <c r="F7926" s="3" t="str">
        <f t="shared" si="246"/>
        <v>GQOutROCK I2024</v>
      </c>
      <c r="G7926" s="9">
        <v>90.370999999999995</v>
      </c>
      <c r="H7926" s="9">
        <v>115.584</v>
      </c>
      <c r="I7926" s="9">
        <v>119.694</v>
      </c>
      <c r="J7926" s="9">
        <v>112.816</v>
      </c>
      <c r="K7926" s="9">
        <v>139.14500000000001</v>
      </c>
      <c r="L7926" s="9">
        <v>91.766000000000005</v>
      </c>
      <c r="M7926" s="9">
        <v>73.742000000000004</v>
      </c>
      <c r="N7926" s="9">
        <v>119.25700000000001</v>
      </c>
      <c r="O7926" s="9">
        <v>149.77699999999999</v>
      </c>
      <c r="P7926" s="9">
        <v>221.839</v>
      </c>
      <c r="Q7926" s="9">
        <v>83.518000000000001</v>
      </c>
      <c r="R7926" s="9">
        <v>90.216999999999999</v>
      </c>
      <c r="S7926" s="9">
        <v>77.956999999999994</v>
      </c>
      <c r="T7926" s="9">
        <v>49.1</v>
      </c>
    </row>
    <row r="7927" spans="1:20" x14ac:dyDescent="0.35">
      <c r="A7927">
        <f t="shared" si="247"/>
        <v>7927</v>
      </c>
      <c r="B7927" s="3" t="s">
        <v>71</v>
      </c>
      <c r="C7927" s="3" t="s">
        <v>86</v>
      </c>
      <c r="D7927" s="3" t="s">
        <v>52</v>
      </c>
      <c r="E7927">
        <v>2025</v>
      </c>
      <c r="F7927" s="3" t="str">
        <f t="shared" si="246"/>
        <v>GQOutROCK I2025</v>
      </c>
      <c r="G7927" s="9">
        <v>74.271000000000001</v>
      </c>
      <c r="H7927" s="9">
        <v>90.554000000000002</v>
      </c>
      <c r="I7927" s="9">
        <v>105.583</v>
      </c>
      <c r="J7927" s="9">
        <v>144.369</v>
      </c>
      <c r="K7927" s="9">
        <v>124.73099999999999</v>
      </c>
      <c r="L7927" s="9">
        <v>118.059</v>
      </c>
      <c r="M7927" s="9">
        <v>83.691999999999993</v>
      </c>
      <c r="N7927" s="9">
        <v>134.94</v>
      </c>
      <c r="O7927" s="9">
        <v>136.65</v>
      </c>
      <c r="P7927" s="9">
        <v>148.93199999999999</v>
      </c>
      <c r="Q7927" s="9">
        <v>143.27799999999999</v>
      </c>
      <c r="R7927" s="9">
        <v>105.041</v>
      </c>
      <c r="S7927" s="9">
        <v>80.677999999999997</v>
      </c>
      <c r="T7927" s="9">
        <v>61.923999999999999</v>
      </c>
    </row>
    <row r="7928" spans="1:20" x14ac:dyDescent="0.35">
      <c r="A7928">
        <f t="shared" si="247"/>
        <v>7928</v>
      </c>
      <c r="B7928" s="3" t="s">
        <v>71</v>
      </c>
      <c r="C7928" s="3" t="s">
        <v>86</v>
      </c>
      <c r="D7928" s="3" t="s">
        <v>52</v>
      </c>
      <c r="E7928">
        <v>2026</v>
      </c>
      <c r="F7928" s="3" t="str">
        <f t="shared" si="246"/>
        <v>GQOutROCK I2026</v>
      </c>
      <c r="G7928" s="9">
        <v>81.527000000000001</v>
      </c>
      <c r="H7928" s="9">
        <v>109.649</v>
      </c>
      <c r="I7928" s="9">
        <v>111.447</v>
      </c>
      <c r="J7928" s="9">
        <v>118.309</v>
      </c>
      <c r="K7928" s="9">
        <v>125.273</v>
      </c>
      <c r="L7928" s="9">
        <v>87.3</v>
      </c>
      <c r="M7928" s="9">
        <v>71.641000000000005</v>
      </c>
      <c r="N7928" s="9">
        <v>96.54</v>
      </c>
      <c r="O7928" s="9">
        <v>90.35</v>
      </c>
      <c r="P7928" s="9">
        <v>169.876</v>
      </c>
      <c r="Q7928" s="9">
        <v>131.72999999999999</v>
      </c>
      <c r="R7928" s="9">
        <v>119.28100000000001</v>
      </c>
      <c r="S7928" s="9">
        <v>79.938000000000002</v>
      </c>
      <c r="T7928" s="9">
        <v>59.726999999999997</v>
      </c>
    </row>
    <row r="7929" spans="1:20" x14ac:dyDescent="0.35">
      <c r="A7929">
        <f t="shared" si="247"/>
        <v>7929</v>
      </c>
      <c r="B7929" s="3" t="s">
        <v>71</v>
      </c>
      <c r="C7929" s="3" t="s">
        <v>86</v>
      </c>
      <c r="D7929" s="3" t="s">
        <v>52</v>
      </c>
      <c r="E7929">
        <v>2027</v>
      </c>
      <c r="F7929" s="3" t="str">
        <f t="shared" si="246"/>
        <v>GQOutROCK I2027</v>
      </c>
      <c r="G7929" s="9">
        <v>72.239999999999995</v>
      </c>
      <c r="H7929" s="9">
        <v>82.715999999999994</v>
      </c>
      <c r="I7929" s="9">
        <v>111.82299999999999</v>
      </c>
      <c r="J7929" s="9">
        <v>135.57900000000001</v>
      </c>
      <c r="K7929" s="9">
        <v>115.09699999999999</v>
      </c>
      <c r="L7929" s="9">
        <v>105.354</v>
      </c>
      <c r="M7929" s="9">
        <v>111.944</v>
      </c>
      <c r="N7929" s="9">
        <v>113.098</v>
      </c>
      <c r="O7929" s="9">
        <v>137.62200000000001</v>
      </c>
      <c r="P7929" s="9">
        <v>233.86099999999999</v>
      </c>
      <c r="Q7929" s="9">
        <v>153.739</v>
      </c>
      <c r="R7929" s="9">
        <v>105.253</v>
      </c>
      <c r="S7929" s="9">
        <v>92.498999999999995</v>
      </c>
      <c r="T7929" s="9">
        <v>59.53</v>
      </c>
    </row>
    <row r="7930" spans="1:20" x14ac:dyDescent="0.35">
      <c r="A7930">
        <f t="shared" si="247"/>
        <v>7930</v>
      </c>
      <c r="B7930" s="3" t="s">
        <v>71</v>
      </c>
      <c r="C7930" s="3" t="s">
        <v>86</v>
      </c>
      <c r="D7930" s="3" t="s">
        <v>52</v>
      </c>
      <c r="E7930">
        <v>2028</v>
      </c>
      <c r="F7930" s="3" t="str">
        <f t="shared" si="246"/>
        <v>GQOutROCK I2028</v>
      </c>
      <c r="G7930" s="9">
        <v>56.985999999999997</v>
      </c>
      <c r="H7930" s="9">
        <v>98.63</v>
      </c>
      <c r="I7930" s="9">
        <v>107.432</v>
      </c>
      <c r="J7930" s="9">
        <v>137.25899999999999</v>
      </c>
      <c r="K7930" s="9">
        <v>139.02600000000001</v>
      </c>
      <c r="L7930" s="9">
        <v>107.88800000000001</v>
      </c>
      <c r="M7930" s="9">
        <v>86.275000000000006</v>
      </c>
      <c r="N7930" s="9">
        <v>102.44</v>
      </c>
      <c r="O7930" s="9">
        <v>150.37899999999999</v>
      </c>
      <c r="P7930" s="9">
        <v>263.03800000000001</v>
      </c>
      <c r="Q7930" s="9">
        <v>282.84399999999999</v>
      </c>
      <c r="R7930" s="9">
        <v>169.71899999999999</v>
      </c>
      <c r="S7930" s="9">
        <v>139.01599999999999</v>
      </c>
      <c r="T7930" s="9">
        <v>73.427999999999997</v>
      </c>
    </row>
    <row r="7931" spans="1:20" x14ac:dyDescent="0.35">
      <c r="A7931">
        <f t="shared" si="247"/>
        <v>7931</v>
      </c>
      <c r="B7931" s="3" t="s">
        <v>71</v>
      </c>
      <c r="C7931" s="3" t="s">
        <v>86</v>
      </c>
      <c r="D7931" s="3" t="s">
        <v>52</v>
      </c>
      <c r="E7931">
        <v>2029</v>
      </c>
      <c r="F7931" s="3" t="str">
        <f t="shared" si="246"/>
        <v>GQOutROCK I2029</v>
      </c>
      <c r="G7931" s="9">
        <v>79.616</v>
      </c>
      <c r="H7931" s="9">
        <v>94.816000000000003</v>
      </c>
      <c r="I7931" s="9">
        <v>103.006</v>
      </c>
      <c r="J7931" s="9">
        <v>126.342</v>
      </c>
      <c r="K7931" s="9">
        <v>98.844999999999999</v>
      </c>
      <c r="L7931" s="9">
        <v>97.564999999999998</v>
      </c>
      <c r="M7931" s="9">
        <v>79.498999999999995</v>
      </c>
      <c r="N7931" s="9">
        <v>109.96599999999999</v>
      </c>
      <c r="O7931" s="9">
        <v>142.464</v>
      </c>
      <c r="P7931" s="9">
        <v>266.97000000000003</v>
      </c>
      <c r="Q7931" s="9">
        <v>121.893</v>
      </c>
      <c r="R7931" s="9">
        <v>81.515000000000001</v>
      </c>
      <c r="S7931" s="9">
        <v>76.373999999999995</v>
      </c>
      <c r="T7931" s="9">
        <v>48.81</v>
      </c>
    </row>
    <row r="7932" spans="1:20" x14ac:dyDescent="0.35">
      <c r="A7932">
        <f t="shared" si="247"/>
        <v>7932</v>
      </c>
      <c r="B7932" s="3" t="s">
        <v>71</v>
      </c>
      <c r="C7932" s="3" t="s">
        <v>86</v>
      </c>
      <c r="D7932" s="3" t="s">
        <v>53</v>
      </c>
      <c r="E7932">
        <v>2020</v>
      </c>
      <c r="F7932" s="3" t="str">
        <f t="shared" si="246"/>
        <v>GQOutWANAP2020</v>
      </c>
      <c r="G7932" s="9">
        <v>64.673000000000002</v>
      </c>
      <c r="H7932" s="9">
        <v>93.397000000000006</v>
      </c>
      <c r="I7932" s="9">
        <v>92.92</v>
      </c>
      <c r="J7932" s="9">
        <v>113.459</v>
      </c>
      <c r="K7932" s="9">
        <v>110.02800000000001</v>
      </c>
      <c r="L7932" s="9">
        <v>79.093000000000004</v>
      </c>
      <c r="M7932" s="9">
        <v>83.513000000000005</v>
      </c>
      <c r="N7932" s="9">
        <v>96.677999999999997</v>
      </c>
      <c r="O7932" s="9">
        <v>121.52200000000001</v>
      </c>
      <c r="P7932" s="9">
        <v>125.917</v>
      </c>
      <c r="Q7932" s="9">
        <v>90.097999999999999</v>
      </c>
      <c r="R7932" s="9">
        <v>93.950999999999993</v>
      </c>
      <c r="S7932" s="9">
        <v>65.837000000000003</v>
      </c>
      <c r="T7932" s="9">
        <v>48.566000000000003</v>
      </c>
    </row>
    <row r="7933" spans="1:20" x14ac:dyDescent="0.35">
      <c r="A7933">
        <f t="shared" si="247"/>
        <v>7933</v>
      </c>
      <c r="B7933" s="3" t="s">
        <v>71</v>
      </c>
      <c r="C7933" s="3" t="s">
        <v>86</v>
      </c>
      <c r="D7933" s="3" t="s">
        <v>53</v>
      </c>
      <c r="E7933">
        <v>2021</v>
      </c>
      <c r="F7933" s="3" t="str">
        <f t="shared" si="246"/>
        <v>GQOutWANAP2021</v>
      </c>
      <c r="G7933" s="9">
        <v>60.433</v>
      </c>
      <c r="H7933" s="9">
        <v>88.778000000000006</v>
      </c>
      <c r="I7933" s="9">
        <v>98.739000000000004</v>
      </c>
      <c r="J7933" s="9">
        <v>100.188</v>
      </c>
      <c r="K7933" s="9">
        <v>83.76</v>
      </c>
      <c r="L7933" s="9">
        <v>75.117000000000004</v>
      </c>
      <c r="M7933" s="9">
        <v>63.572000000000003</v>
      </c>
      <c r="N7933" s="9">
        <v>66.497</v>
      </c>
      <c r="O7933" s="9">
        <v>91.772999999999996</v>
      </c>
      <c r="P7933" s="9">
        <v>122.56399999999999</v>
      </c>
      <c r="Q7933" s="9">
        <v>139.114</v>
      </c>
      <c r="R7933" s="9">
        <v>112.43899999999999</v>
      </c>
      <c r="S7933" s="9">
        <v>88.944999999999993</v>
      </c>
      <c r="T7933" s="9">
        <v>69.209000000000003</v>
      </c>
    </row>
    <row r="7934" spans="1:20" x14ac:dyDescent="0.35">
      <c r="A7934">
        <f t="shared" si="247"/>
        <v>7934</v>
      </c>
      <c r="B7934" s="3" t="s">
        <v>71</v>
      </c>
      <c r="C7934" s="3" t="s">
        <v>86</v>
      </c>
      <c r="D7934" s="3" t="s">
        <v>53</v>
      </c>
      <c r="E7934">
        <v>2022</v>
      </c>
      <c r="F7934" s="3" t="str">
        <f t="shared" si="246"/>
        <v>GQOutWANAP2022</v>
      </c>
      <c r="G7934" s="9">
        <v>67.974000000000004</v>
      </c>
      <c r="H7934" s="9">
        <v>96.864999999999995</v>
      </c>
      <c r="I7934" s="9">
        <v>90.168000000000006</v>
      </c>
      <c r="J7934" s="9">
        <v>92.057000000000002</v>
      </c>
      <c r="K7934" s="9">
        <v>72.921999999999997</v>
      </c>
      <c r="L7934" s="9">
        <v>67.05</v>
      </c>
      <c r="M7934" s="9">
        <v>87.733000000000004</v>
      </c>
      <c r="N7934" s="9">
        <v>65.474999999999994</v>
      </c>
      <c r="O7934" s="9">
        <v>114.405</v>
      </c>
      <c r="P7934" s="9">
        <v>282.67</v>
      </c>
      <c r="Q7934" s="9">
        <v>179.738</v>
      </c>
      <c r="R7934" s="9">
        <v>122.673</v>
      </c>
      <c r="S7934" s="9">
        <v>89.632999999999996</v>
      </c>
      <c r="T7934" s="9">
        <v>77.179000000000002</v>
      </c>
    </row>
    <row r="7935" spans="1:20" x14ac:dyDescent="0.35">
      <c r="A7935">
        <f t="shared" si="247"/>
        <v>7935</v>
      </c>
      <c r="B7935" s="3" t="s">
        <v>71</v>
      </c>
      <c r="C7935" s="3" t="s">
        <v>86</v>
      </c>
      <c r="D7935" s="3" t="s">
        <v>53</v>
      </c>
      <c r="E7935">
        <v>2023</v>
      </c>
      <c r="F7935" s="3" t="str">
        <f t="shared" si="246"/>
        <v>GQOutWANAP2023</v>
      </c>
      <c r="G7935" s="9">
        <v>80.295000000000002</v>
      </c>
      <c r="H7935" s="9">
        <v>106.82299999999999</v>
      </c>
      <c r="I7935" s="9">
        <v>148.49600000000001</v>
      </c>
      <c r="J7935" s="9">
        <v>159.386</v>
      </c>
      <c r="K7935" s="9">
        <v>115.452</v>
      </c>
      <c r="L7935" s="9">
        <v>155.24600000000001</v>
      </c>
      <c r="M7935" s="9">
        <v>176.91200000000001</v>
      </c>
      <c r="N7935" s="9">
        <v>172.001</v>
      </c>
      <c r="O7935" s="9">
        <v>249.81200000000001</v>
      </c>
      <c r="P7935" s="9">
        <v>289.92500000000001</v>
      </c>
      <c r="Q7935" s="9">
        <v>243.88800000000001</v>
      </c>
      <c r="R7935" s="9">
        <v>149.721</v>
      </c>
      <c r="S7935" s="9">
        <v>106.404</v>
      </c>
      <c r="T7935" s="9">
        <v>71.665000000000006</v>
      </c>
    </row>
    <row r="7936" spans="1:20" x14ac:dyDescent="0.35">
      <c r="A7936">
        <f t="shared" si="247"/>
        <v>7936</v>
      </c>
      <c r="B7936" s="3" t="s">
        <v>71</v>
      </c>
      <c r="C7936" s="3" t="s">
        <v>86</v>
      </c>
      <c r="D7936" s="3" t="s">
        <v>53</v>
      </c>
      <c r="E7936">
        <v>2024</v>
      </c>
      <c r="F7936" s="3" t="str">
        <f t="shared" si="246"/>
        <v>GQOutWANAP2024</v>
      </c>
      <c r="G7936" s="9">
        <v>90.450999999999993</v>
      </c>
      <c r="H7936" s="9">
        <v>115.685</v>
      </c>
      <c r="I7936" s="9">
        <v>119.57899999999999</v>
      </c>
      <c r="J7936" s="9">
        <v>112.937</v>
      </c>
      <c r="K7936" s="9">
        <v>139.01900000000001</v>
      </c>
      <c r="L7936" s="9">
        <v>91.575999999999993</v>
      </c>
      <c r="M7936" s="9">
        <v>73.146000000000001</v>
      </c>
      <c r="N7936" s="9">
        <v>118.798</v>
      </c>
      <c r="O7936" s="9">
        <v>148.57599999999999</v>
      </c>
      <c r="P7936" s="9">
        <v>222.86</v>
      </c>
      <c r="Q7936" s="9">
        <v>84.049000000000007</v>
      </c>
      <c r="R7936" s="9">
        <v>90.289000000000001</v>
      </c>
      <c r="S7936" s="9">
        <v>77.963999999999999</v>
      </c>
      <c r="T7936" s="9">
        <v>48.331000000000003</v>
      </c>
    </row>
    <row r="7937" spans="1:20" x14ac:dyDescent="0.35">
      <c r="A7937">
        <f t="shared" si="247"/>
        <v>7937</v>
      </c>
      <c r="B7937" s="3" t="s">
        <v>71</v>
      </c>
      <c r="C7937" s="3" t="s">
        <v>86</v>
      </c>
      <c r="D7937" s="3" t="s">
        <v>53</v>
      </c>
      <c r="E7937">
        <v>2025</v>
      </c>
      <c r="F7937" s="3" t="str">
        <f t="shared" si="246"/>
        <v>GQOutWANAP2025</v>
      </c>
      <c r="G7937" s="9">
        <v>74.564999999999998</v>
      </c>
      <c r="H7937" s="9">
        <v>90.561999999999998</v>
      </c>
      <c r="I7937" s="9">
        <v>105.30800000000001</v>
      </c>
      <c r="J7937" s="9">
        <v>144.614</v>
      </c>
      <c r="K7937" s="9">
        <v>124.303</v>
      </c>
      <c r="L7937" s="9">
        <v>118.163</v>
      </c>
      <c r="M7937" s="9">
        <v>82.992999999999995</v>
      </c>
      <c r="N7937" s="9">
        <v>133.99799999999999</v>
      </c>
      <c r="O7937" s="9">
        <v>135.55699999999999</v>
      </c>
      <c r="P7937" s="9">
        <v>149.321</v>
      </c>
      <c r="Q7937" s="9">
        <v>144.363</v>
      </c>
      <c r="R7937" s="9">
        <v>105.137</v>
      </c>
      <c r="S7937" s="9">
        <v>80.724999999999994</v>
      </c>
      <c r="T7937" s="9">
        <v>61.792000000000002</v>
      </c>
    </row>
    <row r="7938" spans="1:20" x14ac:dyDescent="0.35">
      <c r="A7938">
        <f t="shared" si="247"/>
        <v>7938</v>
      </c>
      <c r="B7938" s="3" t="s">
        <v>71</v>
      </c>
      <c r="C7938" s="3" t="s">
        <v>86</v>
      </c>
      <c r="D7938" s="3" t="s">
        <v>53</v>
      </c>
      <c r="E7938">
        <v>2026</v>
      </c>
      <c r="F7938" s="3" t="str">
        <f t="shared" ref="F7938:F8001" si="248">_xlfn.CONCAT(B7938,C7938,D7938,E7938)</f>
        <v>GQOutWANAP2026</v>
      </c>
      <c r="G7938" s="9">
        <v>81.173000000000002</v>
      </c>
      <c r="H7938" s="9">
        <v>109.652</v>
      </c>
      <c r="I7938" s="9">
        <v>111.366</v>
      </c>
      <c r="J7938" s="9">
        <v>118.292</v>
      </c>
      <c r="K7938" s="9">
        <v>125.264</v>
      </c>
      <c r="L7938" s="9">
        <v>87.322999999999993</v>
      </c>
      <c r="M7938" s="9">
        <v>71.150000000000006</v>
      </c>
      <c r="N7938" s="9">
        <v>96.046999999999997</v>
      </c>
      <c r="O7938" s="9">
        <v>89.097999999999999</v>
      </c>
      <c r="P7938" s="9">
        <v>169.64099999999999</v>
      </c>
      <c r="Q7938" s="9">
        <v>132.84800000000001</v>
      </c>
      <c r="R7938" s="9">
        <v>119.72499999999999</v>
      </c>
      <c r="S7938" s="9">
        <v>80.274000000000001</v>
      </c>
      <c r="T7938" s="9">
        <v>59.445999999999998</v>
      </c>
    </row>
    <row r="7939" spans="1:20" x14ac:dyDescent="0.35">
      <c r="A7939">
        <f t="shared" ref="A7939:A8002" si="249">A7938+1</f>
        <v>7939</v>
      </c>
      <c r="B7939" s="3" t="s">
        <v>71</v>
      </c>
      <c r="C7939" s="3" t="s">
        <v>86</v>
      </c>
      <c r="D7939" s="3" t="s">
        <v>53</v>
      </c>
      <c r="E7939">
        <v>2027</v>
      </c>
      <c r="F7939" s="3" t="str">
        <f t="shared" si="248"/>
        <v>GQOutWANAP2027</v>
      </c>
      <c r="G7939" s="9">
        <v>72.153000000000006</v>
      </c>
      <c r="H7939" s="9">
        <v>82.554000000000002</v>
      </c>
      <c r="I7939" s="9">
        <v>111.666</v>
      </c>
      <c r="J7939" s="9">
        <v>135.33199999999999</v>
      </c>
      <c r="K7939" s="9">
        <v>115.131</v>
      </c>
      <c r="L7939" s="9">
        <v>105.19499999999999</v>
      </c>
      <c r="M7939" s="9">
        <v>111.276</v>
      </c>
      <c r="N7939" s="9">
        <v>112.92</v>
      </c>
      <c r="O7939" s="9">
        <v>135.34</v>
      </c>
      <c r="P7939" s="9">
        <v>234.00399999999999</v>
      </c>
      <c r="Q7939" s="9">
        <v>155.68199999999999</v>
      </c>
      <c r="R7939" s="9">
        <v>105.687</v>
      </c>
      <c r="S7939" s="9">
        <v>92.894999999999996</v>
      </c>
      <c r="T7939" s="9">
        <v>59.615000000000002</v>
      </c>
    </row>
    <row r="7940" spans="1:20" x14ac:dyDescent="0.35">
      <c r="A7940">
        <f t="shared" si="249"/>
        <v>7940</v>
      </c>
      <c r="B7940" s="3" t="s">
        <v>71</v>
      </c>
      <c r="C7940" s="3" t="s">
        <v>86</v>
      </c>
      <c r="D7940" s="3" t="s">
        <v>53</v>
      </c>
      <c r="E7940">
        <v>2028</v>
      </c>
      <c r="F7940" s="3" t="str">
        <f t="shared" si="248"/>
        <v>GQOutWANAP2028</v>
      </c>
      <c r="G7940" s="9">
        <v>56.347999999999999</v>
      </c>
      <c r="H7940" s="9">
        <v>98.775000000000006</v>
      </c>
      <c r="I7940" s="9">
        <v>107.64700000000001</v>
      </c>
      <c r="J7940" s="9">
        <v>137.29300000000001</v>
      </c>
      <c r="K7940" s="9">
        <v>139.02799999999999</v>
      </c>
      <c r="L7940" s="9">
        <v>107.77200000000001</v>
      </c>
      <c r="M7940" s="9">
        <v>85.727000000000004</v>
      </c>
      <c r="N7940" s="9">
        <v>101.056</v>
      </c>
      <c r="O7940" s="9">
        <v>148.76400000000001</v>
      </c>
      <c r="P7940" s="9">
        <v>263.42</v>
      </c>
      <c r="Q7940" s="9">
        <v>284.27</v>
      </c>
      <c r="R7940" s="9">
        <v>170.017</v>
      </c>
      <c r="S7940" s="9">
        <v>139.64599999999999</v>
      </c>
      <c r="T7940" s="9">
        <v>73.328999999999994</v>
      </c>
    </row>
    <row r="7941" spans="1:20" x14ac:dyDescent="0.35">
      <c r="A7941">
        <f t="shared" si="249"/>
        <v>7941</v>
      </c>
      <c r="B7941" s="3" t="s">
        <v>71</v>
      </c>
      <c r="C7941" s="3" t="s">
        <v>86</v>
      </c>
      <c r="D7941" s="3" t="s">
        <v>53</v>
      </c>
      <c r="E7941">
        <v>2029</v>
      </c>
      <c r="F7941" s="3" t="str">
        <f t="shared" si="248"/>
        <v>GQOutWANAP2029</v>
      </c>
      <c r="G7941" s="9">
        <v>79.337000000000003</v>
      </c>
      <c r="H7941" s="9">
        <v>94.516999999999996</v>
      </c>
      <c r="I7941" s="9">
        <v>102.86</v>
      </c>
      <c r="J7941" s="9">
        <v>126.09399999999999</v>
      </c>
      <c r="K7941" s="9">
        <v>99.016999999999996</v>
      </c>
      <c r="L7941" s="9">
        <v>96.465000000000003</v>
      </c>
      <c r="M7941" s="9">
        <v>79.308000000000007</v>
      </c>
      <c r="N7941" s="9">
        <v>109.376</v>
      </c>
      <c r="O7941" s="9">
        <v>140.08000000000001</v>
      </c>
      <c r="P7941" s="9">
        <v>268</v>
      </c>
      <c r="Q7941" s="9">
        <v>122.934</v>
      </c>
      <c r="R7941" s="9">
        <v>81.525999999999996</v>
      </c>
      <c r="S7941" s="9">
        <v>76.366</v>
      </c>
      <c r="T7941" s="9">
        <v>48.417999999999999</v>
      </c>
    </row>
    <row r="7942" spans="1:20" x14ac:dyDescent="0.35">
      <c r="A7942">
        <f t="shared" si="249"/>
        <v>7942</v>
      </c>
      <c r="B7942" s="3" t="s">
        <v>71</v>
      </c>
      <c r="C7942" s="3" t="s">
        <v>86</v>
      </c>
      <c r="D7942" s="3" t="s">
        <v>54</v>
      </c>
      <c r="E7942">
        <v>2020</v>
      </c>
      <c r="F7942" s="3" t="str">
        <f t="shared" si="248"/>
        <v>GQOutPRIEST2020</v>
      </c>
      <c r="G7942" s="9">
        <v>64.17</v>
      </c>
      <c r="H7942" s="9">
        <v>93.671999999999997</v>
      </c>
      <c r="I7942" s="9">
        <v>92.638999999999996</v>
      </c>
      <c r="J7942" s="9">
        <v>113.429</v>
      </c>
      <c r="K7942" s="9">
        <v>110.425</v>
      </c>
      <c r="L7942" s="9">
        <v>78.754999999999995</v>
      </c>
      <c r="M7942" s="9">
        <v>83.052999999999997</v>
      </c>
      <c r="N7942" s="9">
        <v>96.069000000000003</v>
      </c>
      <c r="O7942" s="9">
        <v>122.127</v>
      </c>
      <c r="P7942" s="9">
        <v>126.837</v>
      </c>
      <c r="Q7942" s="9">
        <v>90.533000000000001</v>
      </c>
      <c r="R7942" s="9">
        <v>93.869</v>
      </c>
      <c r="S7942" s="9">
        <v>65.605000000000004</v>
      </c>
      <c r="T7942" s="9">
        <v>48.220999999999997</v>
      </c>
    </row>
    <row r="7943" spans="1:20" x14ac:dyDescent="0.35">
      <c r="A7943">
        <f t="shared" si="249"/>
        <v>7943</v>
      </c>
      <c r="B7943" s="3" t="s">
        <v>71</v>
      </c>
      <c r="C7943" s="3" t="s">
        <v>86</v>
      </c>
      <c r="D7943" s="3" t="s">
        <v>54</v>
      </c>
      <c r="E7943">
        <v>2021</v>
      </c>
      <c r="F7943" s="3" t="str">
        <f t="shared" si="248"/>
        <v>GQOutPRIEST2021</v>
      </c>
      <c r="G7943" s="9">
        <v>60.015999999999998</v>
      </c>
      <c r="H7943" s="9">
        <v>88.825999999999993</v>
      </c>
      <c r="I7943" s="9">
        <v>98.602000000000004</v>
      </c>
      <c r="J7943" s="9">
        <v>100.072</v>
      </c>
      <c r="K7943" s="9">
        <v>83.4</v>
      </c>
      <c r="L7943" s="9">
        <v>75.197000000000003</v>
      </c>
      <c r="M7943" s="9">
        <v>63.094000000000001</v>
      </c>
      <c r="N7943" s="9">
        <v>65.965999999999994</v>
      </c>
      <c r="O7943" s="9">
        <v>91.278000000000006</v>
      </c>
      <c r="P7943" s="9">
        <v>122.816</v>
      </c>
      <c r="Q7943" s="9">
        <v>140.40899999999999</v>
      </c>
      <c r="R7943" s="9">
        <v>112.565</v>
      </c>
      <c r="S7943" s="9">
        <v>88.986999999999995</v>
      </c>
      <c r="T7943" s="9">
        <v>68.837000000000003</v>
      </c>
    </row>
    <row r="7944" spans="1:20" x14ac:dyDescent="0.35">
      <c r="A7944">
        <f t="shared" si="249"/>
        <v>7944</v>
      </c>
      <c r="B7944" s="3" t="s">
        <v>71</v>
      </c>
      <c r="C7944" s="3" t="s">
        <v>86</v>
      </c>
      <c r="D7944" s="3" t="s">
        <v>54</v>
      </c>
      <c r="E7944">
        <v>2022</v>
      </c>
      <c r="F7944" s="3" t="str">
        <f t="shared" si="248"/>
        <v>GQOutPRIEST2022</v>
      </c>
      <c r="G7944" s="9">
        <v>67.474000000000004</v>
      </c>
      <c r="H7944" s="9">
        <v>96.581999999999994</v>
      </c>
      <c r="I7944" s="9">
        <v>90.001000000000005</v>
      </c>
      <c r="J7944" s="9">
        <v>91.796000000000006</v>
      </c>
      <c r="K7944" s="9">
        <v>73.003</v>
      </c>
      <c r="L7944" s="9">
        <v>66.569000000000003</v>
      </c>
      <c r="M7944" s="9">
        <v>87.75</v>
      </c>
      <c r="N7944" s="9">
        <v>65.003</v>
      </c>
      <c r="O7944" s="9">
        <v>112.227</v>
      </c>
      <c r="P7944" s="9">
        <v>285.91399999999999</v>
      </c>
      <c r="Q7944" s="9">
        <v>181.024</v>
      </c>
      <c r="R7944" s="9">
        <v>122.77</v>
      </c>
      <c r="S7944" s="9">
        <v>89.608000000000004</v>
      </c>
      <c r="T7944" s="9">
        <v>76.817999999999998</v>
      </c>
    </row>
    <row r="7945" spans="1:20" x14ac:dyDescent="0.35">
      <c r="A7945">
        <f t="shared" si="249"/>
        <v>7945</v>
      </c>
      <c r="B7945" s="3" t="s">
        <v>71</v>
      </c>
      <c r="C7945" s="3" t="s">
        <v>86</v>
      </c>
      <c r="D7945" s="3" t="s">
        <v>54</v>
      </c>
      <c r="E7945">
        <v>2023</v>
      </c>
      <c r="F7945" s="3" t="str">
        <f t="shared" si="248"/>
        <v>GQOutPRIEST2023</v>
      </c>
      <c r="G7945" s="9">
        <v>80.081000000000003</v>
      </c>
      <c r="H7945" s="9">
        <v>106.297</v>
      </c>
      <c r="I7945" s="9">
        <v>148.88300000000001</v>
      </c>
      <c r="J7945" s="9">
        <v>159.411</v>
      </c>
      <c r="K7945" s="9">
        <v>115.65300000000001</v>
      </c>
      <c r="L7945" s="9">
        <v>155.66</v>
      </c>
      <c r="M7945" s="9">
        <v>178.173</v>
      </c>
      <c r="N7945" s="9">
        <v>171.584</v>
      </c>
      <c r="O7945" s="9">
        <v>250.624</v>
      </c>
      <c r="P7945" s="9">
        <v>290.09100000000001</v>
      </c>
      <c r="Q7945" s="9">
        <v>245.56200000000001</v>
      </c>
      <c r="R7945" s="9">
        <v>150.06</v>
      </c>
      <c r="S7945" s="9">
        <v>106.566</v>
      </c>
      <c r="T7945" s="9">
        <v>71.471000000000004</v>
      </c>
    </row>
    <row r="7946" spans="1:20" x14ac:dyDescent="0.35">
      <c r="A7946">
        <f t="shared" si="249"/>
        <v>7946</v>
      </c>
      <c r="B7946" s="3" t="s">
        <v>71</v>
      </c>
      <c r="C7946" s="3" t="s">
        <v>86</v>
      </c>
      <c r="D7946" s="3" t="s">
        <v>54</v>
      </c>
      <c r="E7946">
        <v>2024</v>
      </c>
      <c r="F7946" s="3" t="str">
        <f t="shared" si="248"/>
        <v>GQOutPRIEST2024</v>
      </c>
      <c r="G7946" s="9">
        <v>90.692999999999998</v>
      </c>
      <c r="H7946" s="9">
        <v>115.90300000000001</v>
      </c>
      <c r="I7946" s="9">
        <v>119.858</v>
      </c>
      <c r="J7946" s="9">
        <v>113.32</v>
      </c>
      <c r="K7946" s="9">
        <v>139.02000000000001</v>
      </c>
      <c r="L7946" s="9">
        <v>91.744</v>
      </c>
      <c r="M7946" s="9">
        <v>73.037000000000006</v>
      </c>
      <c r="N7946" s="9">
        <v>118.992</v>
      </c>
      <c r="O7946" s="9">
        <v>148.99700000000001</v>
      </c>
      <c r="P7946" s="9">
        <v>224.346</v>
      </c>
      <c r="Q7946" s="9">
        <v>84.722999999999999</v>
      </c>
      <c r="R7946" s="9">
        <v>90.266999999999996</v>
      </c>
      <c r="S7946" s="9">
        <v>78.131</v>
      </c>
      <c r="T7946" s="9">
        <v>47.817</v>
      </c>
    </row>
    <row r="7947" spans="1:20" x14ac:dyDescent="0.35">
      <c r="A7947">
        <f t="shared" si="249"/>
        <v>7947</v>
      </c>
      <c r="B7947" s="3" t="s">
        <v>71</v>
      </c>
      <c r="C7947" s="3" t="s">
        <v>86</v>
      </c>
      <c r="D7947" s="3" t="s">
        <v>54</v>
      </c>
      <c r="E7947">
        <v>2025</v>
      </c>
      <c r="F7947" s="3" t="str">
        <f t="shared" si="248"/>
        <v>GQOutPRIEST2025</v>
      </c>
      <c r="G7947" s="9">
        <v>74.763999999999996</v>
      </c>
      <c r="H7947" s="9">
        <v>90.555999999999997</v>
      </c>
      <c r="I7947" s="9">
        <v>105.52500000000001</v>
      </c>
      <c r="J7947" s="9">
        <v>145.23599999999999</v>
      </c>
      <c r="K7947" s="9">
        <v>124.411</v>
      </c>
      <c r="L7947" s="9">
        <v>118.288</v>
      </c>
      <c r="M7947" s="9">
        <v>83.084999999999994</v>
      </c>
      <c r="N7947" s="9">
        <v>133.91800000000001</v>
      </c>
      <c r="O7947" s="9">
        <v>135.70400000000001</v>
      </c>
      <c r="P7947" s="9">
        <v>150.29499999999999</v>
      </c>
      <c r="Q7947" s="9">
        <v>145.36699999999999</v>
      </c>
      <c r="R7947" s="9">
        <v>105.128</v>
      </c>
      <c r="S7947" s="9">
        <v>80.679000000000002</v>
      </c>
      <c r="T7947" s="9">
        <v>61.805999999999997</v>
      </c>
    </row>
    <row r="7948" spans="1:20" x14ac:dyDescent="0.35">
      <c r="A7948">
        <f t="shared" si="249"/>
        <v>7948</v>
      </c>
      <c r="B7948" s="3" t="s">
        <v>71</v>
      </c>
      <c r="C7948" s="3" t="s">
        <v>86</v>
      </c>
      <c r="D7948" s="3" t="s">
        <v>54</v>
      </c>
      <c r="E7948">
        <v>2026</v>
      </c>
      <c r="F7948" s="3" t="str">
        <f t="shared" si="248"/>
        <v>GQOutPRIEST2026</v>
      </c>
      <c r="G7948" s="9">
        <v>81.02</v>
      </c>
      <c r="H7948" s="9">
        <v>110.07299999999999</v>
      </c>
      <c r="I7948" s="9">
        <v>111.309</v>
      </c>
      <c r="J7948" s="9">
        <v>118.748</v>
      </c>
      <c r="K7948" s="9">
        <v>125.233</v>
      </c>
      <c r="L7948" s="9">
        <v>87.239000000000004</v>
      </c>
      <c r="M7948" s="9">
        <v>70.869</v>
      </c>
      <c r="N7948" s="9">
        <v>95.97</v>
      </c>
      <c r="O7948" s="9">
        <v>88.796999999999997</v>
      </c>
      <c r="P7948" s="9">
        <v>171.21</v>
      </c>
      <c r="Q7948" s="9">
        <v>134.012</v>
      </c>
      <c r="R7948" s="9">
        <v>119.90300000000001</v>
      </c>
      <c r="S7948" s="9">
        <v>80.483999999999995</v>
      </c>
      <c r="T7948" s="9">
        <v>59.072000000000003</v>
      </c>
    </row>
    <row r="7949" spans="1:20" x14ac:dyDescent="0.35">
      <c r="A7949">
        <f t="shared" si="249"/>
        <v>7949</v>
      </c>
      <c r="B7949" s="3" t="s">
        <v>71</v>
      </c>
      <c r="C7949" s="3" t="s">
        <v>86</v>
      </c>
      <c r="D7949" s="3" t="s">
        <v>54</v>
      </c>
      <c r="E7949">
        <v>2027</v>
      </c>
      <c r="F7949" s="3" t="str">
        <f t="shared" si="248"/>
        <v>GQOutPRIEST2027</v>
      </c>
      <c r="G7949" s="9">
        <v>72.054000000000002</v>
      </c>
      <c r="H7949" s="9">
        <v>82.593999999999994</v>
      </c>
      <c r="I7949" s="9">
        <v>112.149</v>
      </c>
      <c r="J7949" s="9">
        <v>135.316</v>
      </c>
      <c r="K7949" s="9">
        <v>115.048</v>
      </c>
      <c r="L7949" s="9">
        <v>105.286</v>
      </c>
      <c r="M7949" s="9">
        <v>110.833</v>
      </c>
      <c r="N7949" s="9">
        <v>113.10599999999999</v>
      </c>
      <c r="O7949" s="9">
        <v>135.001</v>
      </c>
      <c r="P7949" s="9">
        <v>235.36600000000001</v>
      </c>
      <c r="Q7949" s="9">
        <v>157.202</v>
      </c>
      <c r="R7949" s="9">
        <v>105.81399999999999</v>
      </c>
      <c r="S7949" s="9">
        <v>93.387</v>
      </c>
      <c r="T7949" s="9">
        <v>59.677999999999997</v>
      </c>
    </row>
    <row r="7950" spans="1:20" x14ac:dyDescent="0.35">
      <c r="A7950">
        <f t="shared" si="249"/>
        <v>7950</v>
      </c>
      <c r="B7950" s="3" t="s">
        <v>71</v>
      </c>
      <c r="C7950" s="3" t="s">
        <v>86</v>
      </c>
      <c r="D7950" s="3" t="s">
        <v>54</v>
      </c>
      <c r="E7950">
        <v>2028</v>
      </c>
      <c r="F7950" s="3" t="str">
        <f t="shared" si="248"/>
        <v>GQOutPRIEST2028</v>
      </c>
      <c r="G7950" s="9">
        <v>55.771999999999998</v>
      </c>
      <c r="H7950" s="9">
        <v>99.433999999999997</v>
      </c>
      <c r="I7950" s="9">
        <v>107.807</v>
      </c>
      <c r="J7950" s="9">
        <v>137.709</v>
      </c>
      <c r="K7950" s="9">
        <v>139.12</v>
      </c>
      <c r="L7950" s="9">
        <v>107.718</v>
      </c>
      <c r="M7950" s="9">
        <v>86.013000000000005</v>
      </c>
      <c r="N7950" s="9">
        <v>100.217</v>
      </c>
      <c r="O7950" s="9">
        <v>149.33600000000001</v>
      </c>
      <c r="P7950" s="9">
        <v>264.68599999999998</v>
      </c>
      <c r="Q7950" s="9">
        <v>286.01900000000001</v>
      </c>
      <c r="R7950" s="9">
        <v>170.584</v>
      </c>
      <c r="S7950" s="9">
        <v>140.28700000000001</v>
      </c>
      <c r="T7950" s="9">
        <v>73.022999999999996</v>
      </c>
    </row>
    <row r="7951" spans="1:20" x14ac:dyDescent="0.35">
      <c r="A7951">
        <f t="shared" si="249"/>
        <v>7951</v>
      </c>
      <c r="B7951" s="3" t="s">
        <v>71</v>
      </c>
      <c r="C7951" s="3" t="s">
        <v>86</v>
      </c>
      <c r="D7951" s="3" t="s">
        <v>54</v>
      </c>
      <c r="E7951">
        <v>2029</v>
      </c>
      <c r="F7951" s="3" t="str">
        <f t="shared" si="248"/>
        <v>GQOutPRIEST2029</v>
      </c>
      <c r="G7951" s="9">
        <v>79.141000000000005</v>
      </c>
      <c r="H7951" s="9">
        <v>94.251999999999995</v>
      </c>
      <c r="I7951" s="9">
        <v>102.953</v>
      </c>
      <c r="J7951" s="9">
        <v>126.09099999999999</v>
      </c>
      <c r="K7951" s="9">
        <v>99.147999999999996</v>
      </c>
      <c r="L7951" s="9">
        <v>95.73</v>
      </c>
      <c r="M7951" s="9">
        <v>79.463999999999999</v>
      </c>
      <c r="N7951" s="9">
        <v>109.111</v>
      </c>
      <c r="O7951" s="9">
        <v>139.31200000000001</v>
      </c>
      <c r="P7951" s="9">
        <v>269.40800000000002</v>
      </c>
      <c r="Q7951" s="9">
        <v>123.822</v>
      </c>
      <c r="R7951" s="9">
        <v>81.384</v>
      </c>
      <c r="S7951" s="9">
        <v>76.212999999999994</v>
      </c>
      <c r="T7951" s="9">
        <v>47.874000000000002</v>
      </c>
    </row>
    <row r="7952" spans="1:20" x14ac:dyDescent="0.35">
      <c r="A7952">
        <f t="shared" si="249"/>
        <v>7952</v>
      </c>
      <c r="B7952" s="3" t="s">
        <v>71</v>
      </c>
      <c r="C7952" s="3" t="s">
        <v>86</v>
      </c>
      <c r="D7952" s="3" t="s">
        <v>55</v>
      </c>
      <c r="E7952">
        <v>2020</v>
      </c>
      <c r="F7952" s="3" t="str">
        <f t="shared" si="248"/>
        <v>GQOutBRNLEE2020</v>
      </c>
      <c r="G7952" s="9">
        <v>14.861000000000001</v>
      </c>
      <c r="H7952" s="9">
        <v>17.39</v>
      </c>
      <c r="I7952" s="9">
        <v>21.763999999999999</v>
      </c>
      <c r="J7952" s="9">
        <v>36.167999999999999</v>
      </c>
      <c r="K7952" s="9">
        <v>41.265999999999998</v>
      </c>
      <c r="L7952" s="9">
        <v>33.652000000000001</v>
      </c>
      <c r="M7952" s="9">
        <v>40.417999999999999</v>
      </c>
      <c r="N7952" s="9">
        <v>44.273000000000003</v>
      </c>
      <c r="O7952" s="9">
        <v>43.301000000000002</v>
      </c>
      <c r="P7952" s="9">
        <v>21.82</v>
      </c>
      <c r="Q7952" s="9">
        <v>14.907</v>
      </c>
      <c r="R7952" s="9">
        <v>9.1639999999999997</v>
      </c>
      <c r="S7952" s="9">
        <v>23.864000000000001</v>
      </c>
      <c r="T7952" s="9">
        <v>13.005000000000001</v>
      </c>
    </row>
    <row r="7953" spans="1:20" x14ac:dyDescent="0.35">
      <c r="A7953">
        <f t="shared" si="249"/>
        <v>7953</v>
      </c>
      <c r="B7953" s="3" t="s">
        <v>71</v>
      </c>
      <c r="C7953" s="3" t="s">
        <v>86</v>
      </c>
      <c r="D7953" s="3" t="s">
        <v>55</v>
      </c>
      <c r="E7953">
        <v>2021</v>
      </c>
      <c r="F7953" s="3" t="str">
        <f t="shared" si="248"/>
        <v>GQOutBRNLEE2021</v>
      </c>
      <c r="G7953" s="9">
        <v>12.253</v>
      </c>
      <c r="H7953" s="9">
        <v>8.7230000000000008</v>
      </c>
      <c r="I7953" s="9">
        <v>13.833</v>
      </c>
      <c r="J7953" s="9">
        <v>16.442</v>
      </c>
      <c r="K7953" s="9">
        <v>16.227</v>
      </c>
      <c r="L7953" s="9">
        <v>11.426</v>
      </c>
      <c r="M7953" s="9">
        <v>8.468</v>
      </c>
      <c r="N7953" s="9">
        <v>10.521000000000001</v>
      </c>
      <c r="O7953" s="9">
        <v>32.063000000000002</v>
      </c>
      <c r="P7953" s="9">
        <v>13.314</v>
      </c>
      <c r="Q7953" s="9">
        <v>13.568</v>
      </c>
      <c r="R7953" s="9">
        <v>12.625</v>
      </c>
      <c r="S7953" s="9">
        <v>11.734999999999999</v>
      </c>
      <c r="T7953" s="9">
        <v>11.255000000000001</v>
      </c>
    </row>
    <row r="7954" spans="1:20" x14ac:dyDescent="0.35">
      <c r="A7954">
        <f t="shared" si="249"/>
        <v>7954</v>
      </c>
      <c r="B7954" s="3" t="s">
        <v>71</v>
      </c>
      <c r="C7954" s="3" t="s">
        <v>86</v>
      </c>
      <c r="D7954" s="3" t="s">
        <v>55</v>
      </c>
      <c r="E7954">
        <v>2022</v>
      </c>
      <c r="F7954" s="3" t="str">
        <f t="shared" si="248"/>
        <v>GQOutBRNLEE2022</v>
      </c>
      <c r="G7954" s="9">
        <v>9.5389999999999997</v>
      </c>
      <c r="H7954" s="9">
        <v>8.7460000000000004</v>
      </c>
      <c r="I7954" s="9">
        <v>10.837999999999999</v>
      </c>
      <c r="J7954" s="9">
        <v>17.172000000000001</v>
      </c>
      <c r="K7954" s="9">
        <v>24.893999999999998</v>
      </c>
      <c r="L7954" s="9">
        <v>22.605</v>
      </c>
      <c r="M7954" s="9">
        <v>15.214</v>
      </c>
      <c r="N7954" s="9">
        <v>24.82</v>
      </c>
      <c r="O7954" s="9">
        <v>24.512</v>
      </c>
      <c r="P7954" s="9">
        <v>31.832999999999998</v>
      </c>
      <c r="Q7954" s="9">
        <v>16.427</v>
      </c>
      <c r="R7954" s="9">
        <v>14.646000000000001</v>
      </c>
      <c r="S7954" s="9">
        <v>12.705</v>
      </c>
      <c r="T7954" s="9">
        <v>14.635</v>
      </c>
    </row>
    <row r="7955" spans="1:20" x14ac:dyDescent="0.35">
      <c r="A7955">
        <f t="shared" si="249"/>
        <v>7955</v>
      </c>
      <c r="B7955" s="3" t="s">
        <v>71</v>
      </c>
      <c r="C7955" s="3" t="s">
        <v>86</v>
      </c>
      <c r="D7955" s="3" t="s">
        <v>55</v>
      </c>
      <c r="E7955">
        <v>2023</v>
      </c>
      <c r="F7955" s="3" t="str">
        <f t="shared" si="248"/>
        <v>GQOutBRNLEE2023</v>
      </c>
      <c r="G7955" s="9">
        <v>12.446</v>
      </c>
      <c r="H7955" s="9">
        <v>8.7910000000000004</v>
      </c>
      <c r="I7955" s="9">
        <v>13.388</v>
      </c>
      <c r="J7955" s="9">
        <v>19.771999999999998</v>
      </c>
      <c r="K7955" s="9">
        <v>37.582999999999998</v>
      </c>
      <c r="L7955" s="9">
        <v>33.926000000000002</v>
      </c>
      <c r="M7955" s="9">
        <v>43.067999999999998</v>
      </c>
      <c r="N7955" s="9">
        <v>46.927999999999997</v>
      </c>
      <c r="O7955" s="9">
        <v>27.001999999999999</v>
      </c>
      <c r="P7955" s="9">
        <v>44.521000000000001</v>
      </c>
      <c r="Q7955" s="9">
        <v>20.503</v>
      </c>
      <c r="R7955" s="9">
        <v>15.028</v>
      </c>
      <c r="S7955" s="9">
        <v>14.061</v>
      </c>
      <c r="T7955" s="9">
        <v>16.388999999999999</v>
      </c>
    </row>
    <row r="7956" spans="1:20" x14ac:dyDescent="0.35">
      <c r="A7956">
        <f t="shared" si="249"/>
        <v>7956</v>
      </c>
      <c r="B7956" s="3" t="s">
        <v>71</v>
      </c>
      <c r="C7956" s="3" t="s">
        <v>86</v>
      </c>
      <c r="D7956" s="3" t="s">
        <v>55</v>
      </c>
      <c r="E7956">
        <v>2024</v>
      </c>
      <c r="F7956" s="3" t="str">
        <f t="shared" si="248"/>
        <v>GQOutBRNLEE2024</v>
      </c>
      <c r="G7956" s="9">
        <v>20.527999999999999</v>
      </c>
      <c r="H7956" s="9">
        <v>13.055</v>
      </c>
      <c r="I7956" s="9">
        <v>22.65</v>
      </c>
      <c r="J7956" s="9">
        <v>22.789000000000001</v>
      </c>
      <c r="K7956" s="9">
        <v>24.33</v>
      </c>
      <c r="L7956" s="9">
        <v>23.376000000000001</v>
      </c>
      <c r="M7956" s="9">
        <v>14.167999999999999</v>
      </c>
      <c r="N7956" s="9">
        <v>34.966000000000001</v>
      </c>
      <c r="O7956" s="9">
        <v>20.96</v>
      </c>
      <c r="P7956" s="9">
        <v>29.471</v>
      </c>
      <c r="Q7956" s="9">
        <v>14.241</v>
      </c>
      <c r="R7956" s="9">
        <v>12.986000000000001</v>
      </c>
      <c r="S7956" s="9">
        <v>13.085000000000001</v>
      </c>
      <c r="T7956" s="9">
        <v>13.4</v>
      </c>
    </row>
    <row r="7957" spans="1:20" x14ac:dyDescent="0.35">
      <c r="A7957">
        <f t="shared" si="249"/>
        <v>7957</v>
      </c>
      <c r="B7957" s="3" t="s">
        <v>71</v>
      </c>
      <c r="C7957" s="3" t="s">
        <v>86</v>
      </c>
      <c r="D7957" s="3" t="s">
        <v>55</v>
      </c>
      <c r="E7957">
        <v>2025</v>
      </c>
      <c r="F7957" s="3" t="str">
        <f t="shared" si="248"/>
        <v>GQOutBRNLEE2025</v>
      </c>
      <c r="G7957" s="9">
        <v>12.378</v>
      </c>
      <c r="H7957" s="9">
        <v>8.6069999999999993</v>
      </c>
      <c r="I7957" s="9">
        <v>14.973000000000001</v>
      </c>
      <c r="J7957" s="9">
        <v>20.606999999999999</v>
      </c>
      <c r="K7957" s="9">
        <v>38.369999999999997</v>
      </c>
      <c r="L7957" s="9">
        <v>36.417000000000002</v>
      </c>
      <c r="M7957" s="9">
        <v>34.037999999999997</v>
      </c>
      <c r="N7957" s="9">
        <v>49.677999999999997</v>
      </c>
      <c r="O7957" s="9">
        <v>39.328000000000003</v>
      </c>
      <c r="P7957" s="9">
        <v>30.817</v>
      </c>
      <c r="Q7957" s="9">
        <v>16.218</v>
      </c>
      <c r="R7957" s="9">
        <v>14.183999999999999</v>
      </c>
      <c r="S7957" s="9">
        <v>12.771000000000001</v>
      </c>
      <c r="T7957" s="9">
        <v>14.396000000000001</v>
      </c>
    </row>
    <row r="7958" spans="1:20" x14ac:dyDescent="0.35">
      <c r="A7958">
        <f t="shared" si="249"/>
        <v>7958</v>
      </c>
      <c r="B7958" s="3" t="s">
        <v>71</v>
      </c>
      <c r="C7958" s="3" t="s">
        <v>86</v>
      </c>
      <c r="D7958" s="3" t="s">
        <v>55</v>
      </c>
      <c r="E7958">
        <v>2026</v>
      </c>
      <c r="F7958" s="3" t="str">
        <f t="shared" si="248"/>
        <v>GQOutBRNLEE2026</v>
      </c>
      <c r="G7958" s="9">
        <v>15.333</v>
      </c>
      <c r="H7958" s="9">
        <v>8.68</v>
      </c>
      <c r="I7958" s="9">
        <v>14.747999999999999</v>
      </c>
      <c r="J7958" s="9">
        <v>20.544</v>
      </c>
      <c r="K7958" s="9">
        <v>24.838000000000001</v>
      </c>
      <c r="L7958" s="9">
        <v>23.370999999999999</v>
      </c>
      <c r="M7958" s="9">
        <v>15.962</v>
      </c>
      <c r="N7958" s="9">
        <v>23.765000000000001</v>
      </c>
      <c r="O7958" s="9">
        <v>14.313000000000001</v>
      </c>
      <c r="P7958" s="9">
        <v>32.052</v>
      </c>
      <c r="Q7958" s="9">
        <v>16.588999999999999</v>
      </c>
      <c r="R7958" s="9">
        <v>12.747999999999999</v>
      </c>
      <c r="S7958" s="9">
        <v>12.045999999999999</v>
      </c>
      <c r="T7958" s="9">
        <v>14.063000000000001</v>
      </c>
    </row>
    <row r="7959" spans="1:20" x14ac:dyDescent="0.35">
      <c r="A7959">
        <f t="shared" si="249"/>
        <v>7959</v>
      </c>
      <c r="B7959" s="3" t="s">
        <v>71</v>
      </c>
      <c r="C7959" s="3" t="s">
        <v>86</v>
      </c>
      <c r="D7959" s="3" t="s">
        <v>55</v>
      </c>
      <c r="E7959">
        <v>2027</v>
      </c>
      <c r="F7959" s="3" t="str">
        <f t="shared" si="248"/>
        <v>GQOutBRNLEE2027</v>
      </c>
      <c r="G7959" s="9">
        <v>13.441000000000001</v>
      </c>
      <c r="H7959" s="9">
        <v>10.195</v>
      </c>
      <c r="I7959" s="9">
        <v>16.292000000000002</v>
      </c>
      <c r="J7959" s="9">
        <v>25.456</v>
      </c>
      <c r="K7959" s="9">
        <v>30.981000000000002</v>
      </c>
      <c r="L7959" s="9">
        <v>44.634</v>
      </c>
      <c r="M7959" s="9">
        <v>40.771999999999998</v>
      </c>
      <c r="N7959" s="9">
        <v>56.962000000000003</v>
      </c>
      <c r="O7959" s="9">
        <v>49.430999999999997</v>
      </c>
      <c r="P7959" s="9">
        <v>54.59</v>
      </c>
      <c r="Q7959" s="9">
        <v>28.163</v>
      </c>
      <c r="R7959" s="9">
        <v>15.535</v>
      </c>
      <c r="S7959" s="9">
        <v>12.513999999999999</v>
      </c>
      <c r="T7959" s="9">
        <v>16.494</v>
      </c>
    </row>
    <row r="7960" spans="1:20" x14ac:dyDescent="0.35">
      <c r="A7960">
        <f t="shared" si="249"/>
        <v>7960</v>
      </c>
      <c r="B7960" s="3" t="s">
        <v>71</v>
      </c>
      <c r="C7960" s="3" t="s">
        <v>86</v>
      </c>
      <c r="D7960" s="3" t="s">
        <v>55</v>
      </c>
      <c r="E7960">
        <v>2028</v>
      </c>
      <c r="F7960" s="3" t="str">
        <f t="shared" si="248"/>
        <v>GQOutBRNLEE2028</v>
      </c>
      <c r="G7960" s="9">
        <v>14.523</v>
      </c>
      <c r="H7960" s="9">
        <v>11.406000000000001</v>
      </c>
      <c r="I7960" s="9">
        <v>15.76</v>
      </c>
      <c r="J7960" s="9">
        <v>21.625</v>
      </c>
      <c r="K7960" s="9">
        <v>27.545999999999999</v>
      </c>
      <c r="L7960" s="9">
        <v>33.234999999999999</v>
      </c>
      <c r="M7960" s="9">
        <v>30.847999999999999</v>
      </c>
      <c r="N7960" s="9">
        <v>39.173999999999999</v>
      </c>
      <c r="O7960" s="9">
        <v>37.808</v>
      </c>
      <c r="P7960" s="9">
        <v>32.694000000000003</v>
      </c>
      <c r="Q7960" s="9">
        <v>24.454999999999998</v>
      </c>
      <c r="R7960" s="9">
        <v>15.846</v>
      </c>
      <c r="S7960" s="9">
        <v>13.026999999999999</v>
      </c>
      <c r="T7960" s="9">
        <v>15.855</v>
      </c>
    </row>
    <row r="7961" spans="1:20" x14ac:dyDescent="0.35">
      <c r="A7961">
        <f t="shared" si="249"/>
        <v>7961</v>
      </c>
      <c r="B7961" s="3" t="s">
        <v>71</v>
      </c>
      <c r="C7961" s="3" t="s">
        <v>86</v>
      </c>
      <c r="D7961" s="3" t="s">
        <v>55</v>
      </c>
      <c r="E7961">
        <v>2029</v>
      </c>
      <c r="F7961" s="3" t="str">
        <f t="shared" si="248"/>
        <v>GQOutBRNLEE2029</v>
      </c>
      <c r="G7961" s="9">
        <v>14.34</v>
      </c>
      <c r="H7961" s="9">
        <v>9.9359999999999999</v>
      </c>
      <c r="I7961" s="9">
        <v>21.334</v>
      </c>
      <c r="J7961" s="9">
        <v>31.882000000000001</v>
      </c>
      <c r="K7961" s="9">
        <v>46.238</v>
      </c>
      <c r="L7961" s="9">
        <v>39.741999999999997</v>
      </c>
      <c r="M7961" s="9">
        <v>27.084</v>
      </c>
      <c r="N7961" s="9">
        <v>35.104999999999997</v>
      </c>
      <c r="O7961" s="9">
        <v>45.505000000000003</v>
      </c>
      <c r="P7961" s="9">
        <v>35.125</v>
      </c>
      <c r="Q7961" s="9">
        <v>17.170999999999999</v>
      </c>
      <c r="R7961" s="9">
        <v>17.594999999999999</v>
      </c>
      <c r="S7961" s="9">
        <v>13.363</v>
      </c>
      <c r="T7961" s="9">
        <v>16.62</v>
      </c>
    </row>
    <row r="7962" spans="1:20" x14ac:dyDescent="0.35">
      <c r="A7962">
        <f t="shared" si="249"/>
        <v>7962</v>
      </c>
      <c r="B7962" s="3" t="s">
        <v>71</v>
      </c>
      <c r="C7962" s="3" t="s">
        <v>86</v>
      </c>
      <c r="D7962" s="3" t="s">
        <v>56</v>
      </c>
      <c r="E7962">
        <v>2020</v>
      </c>
      <c r="F7962" s="3" t="str">
        <f t="shared" si="248"/>
        <v>GQOutOXBOW2020</v>
      </c>
      <c r="G7962" s="9">
        <v>14.861000000000001</v>
      </c>
      <c r="H7962" s="9">
        <v>17.39</v>
      </c>
      <c r="I7962" s="9">
        <v>21.763999999999999</v>
      </c>
      <c r="J7962" s="9">
        <v>36.167999999999999</v>
      </c>
      <c r="K7962" s="9">
        <v>41.265999999999998</v>
      </c>
      <c r="L7962" s="9">
        <v>33.652000000000001</v>
      </c>
      <c r="M7962" s="9">
        <v>40.417999999999999</v>
      </c>
      <c r="N7962" s="9">
        <v>44.273000000000003</v>
      </c>
      <c r="O7962" s="9">
        <v>43.301000000000002</v>
      </c>
      <c r="P7962" s="9">
        <v>21.82</v>
      </c>
      <c r="Q7962" s="9">
        <v>14.907</v>
      </c>
      <c r="R7962" s="9">
        <v>9.1639999999999997</v>
      </c>
      <c r="S7962" s="9">
        <v>23.864000000000001</v>
      </c>
      <c r="T7962" s="9">
        <v>13.005000000000001</v>
      </c>
    </row>
    <row r="7963" spans="1:20" x14ac:dyDescent="0.35">
      <c r="A7963">
        <f t="shared" si="249"/>
        <v>7963</v>
      </c>
      <c r="B7963" s="3" t="s">
        <v>71</v>
      </c>
      <c r="C7963" s="3" t="s">
        <v>86</v>
      </c>
      <c r="D7963" s="3" t="s">
        <v>56</v>
      </c>
      <c r="E7963">
        <v>2021</v>
      </c>
      <c r="F7963" s="3" t="str">
        <f t="shared" si="248"/>
        <v>GQOutOXBOW2021</v>
      </c>
      <c r="G7963" s="9">
        <v>12.253</v>
      </c>
      <c r="H7963" s="9">
        <v>8.7230000000000008</v>
      </c>
      <c r="I7963" s="9">
        <v>13.833</v>
      </c>
      <c r="J7963" s="9">
        <v>16.442</v>
      </c>
      <c r="K7963" s="9">
        <v>16.227</v>
      </c>
      <c r="L7963" s="9">
        <v>11.426</v>
      </c>
      <c r="M7963" s="9">
        <v>8.468</v>
      </c>
      <c r="N7963" s="9">
        <v>10.521000000000001</v>
      </c>
      <c r="O7963" s="9">
        <v>32.063000000000002</v>
      </c>
      <c r="P7963" s="9">
        <v>13.314</v>
      </c>
      <c r="Q7963" s="9">
        <v>13.568</v>
      </c>
      <c r="R7963" s="9">
        <v>12.625</v>
      </c>
      <c r="S7963" s="9">
        <v>11.734999999999999</v>
      </c>
      <c r="T7963" s="9">
        <v>11.255000000000001</v>
      </c>
    </row>
    <row r="7964" spans="1:20" x14ac:dyDescent="0.35">
      <c r="A7964">
        <f t="shared" si="249"/>
        <v>7964</v>
      </c>
      <c r="B7964" s="3" t="s">
        <v>71</v>
      </c>
      <c r="C7964" s="3" t="s">
        <v>86</v>
      </c>
      <c r="D7964" s="3" t="s">
        <v>56</v>
      </c>
      <c r="E7964">
        <v>2022</v>
      </c>
      <c r="F7964" s="3" t="str">
        <f t="shared" si="248"/>
        <v>GQOutOXBOW2022</v>
      </c>
      <c r="G7964" s="9">
        <v>9.5389999999999997</v>
      </c>
      <c r="H7964" s="9">
        <v>8.7460000000000004</v>
      </c>
      <c r="I7964" s="9">
        <v>10.837999999999999</v>
      </c>
      <c r="J7964" s="9">
        <v>17.172000000000001</v>
      </c>
      <c r="K7964" s="9">
        <v>24.893999999999998</v>
      </c>
      <c r="L7964" s="9">
        <v>22.605</v>
      </c>
      <c r="M7964" s="9">
        <v>15.214</v>
      </c>
      <c r="N7964" s="9">
        <v>24.82</v>
      </c>
      <c r="O7964" s="9">
        <v>24.512</v>
      </c>
      <c r="P7964" s="9">
        <v>31.832999999999998</v>
      </c>
      <c r="Q7964" s="9">
        <v>16.427</v>
      </c>
      <c r="R7964" s="9">
        <v>14.646000000000001</v>
      </c>
      <c r="S7964" s="9">
        <v>12.705</v>
      </c>
      <c r="T7964" s="9">
        <v>14.635</v>
      </c>
    </row>
    <row r="7965" spans="1:20" x14ac:dyDescent="0.35">
      <c r="A7965">
        <f t="shared" si="249"/>
        <v>7965</v>
      </c>
      <c r="B7965" s="3" t="s">
        <v>71</v>
      </c>
      <c r="C7965" s="3" t="s">
        <v>86</v>
      </c>
      <c r="D7965" s="3" t="s">
        <v>56</v>
      </c>
      <c r="E7965">
        <v>2023</v>
      </c>
      <c r="F7965" s="3" t="str">
        <f t="shared" si="248"/>
        <v>GQOutOXBOW2023</v>
      </c>
      <c r="G7965" s="9">
        <v>12.446</v>
      </c>
      <c r="H7965" s="9">
        <v>8.7910000000000004</v>
      </c>
      <c r="I7965" s="9">
        <v>13.388</v>
      </c>
      <c r="J7965" s="9">
        <v>19.771999999999998</v>
      </c>
      <c r="K7965" s="9">
        <v>37.582999999999998</v>
      </c>
      <c r="L7965" s="9">
        <v>33.926000000000002</v>
      </c>
      <c r="M7965" s="9">
        <v>43.067999999999998</v>
      </c>
      <c r="N7965" s="9">
        <v>46.927999999999997</v>
      </c>
      <c r="O7965" s="9">
        <v>27.001999999999999</v>
      </c>
      <c r="P7965" s="9">
        <v>44.521000000000001</v>
      </c>
      <c r="Q7965" s="9">
        <v>20.503</v>
      </c>
      <c r="R7965" s="9">
        <v>15.028</v>
      </c>
      <c r="S7965" s="9">
        <v>14.061</v>
      </c>
      <c r="T7965" s="9">
        <v>16.388999999999999</v>
      </c>
    </row>
    <row r="7966" spans="1:20" x14ac:dyDescent="0.35">
      <c r="A7966">
        <f t="shared" si="249"/>
        <v>7966</v>
      </c>
      <c r="B7966" s="3" t="s">
        <v>71</v>
      </c>
      <c r="C7966" s="3" t="s">
        <v>86</v>
      </c>
      <c r="D7966" s="3" t="s">
        <v>56</v>
      </c>
      <c r="E7966">
        <v>2024</v>
      </c>
      <c r="F7966" s="3" t="str">
        <f t="shared" si="248"/>
        <v>GQOutOXBOW2024</v>
      </c>
      <c r="G7966" s="9">
        <v>20.527999999999999</v>
      </c>
      <c r="H7966" s="9">
        <v>13.055</v>
      </c>
      <c r="I7966" s="9">
        <v>22.65</v>
      </c>
      <c r="J7966" s="9">
        <v>22.789000000000001</v>
      </c>
      <c r="K7966" s="9">
        <v>24.33</v>
      </c>
      <c r="L7966" s="9">
        <v>23.376000000000001</v>
      </c>
      <c r="M7966" s="9">
        <v>14.167999999999999</v>
      </c>
      <c r="N7966" s="9">
        <v>34.966000000000001</v>
      </c>
      <c r="O7966" s="9">
        <v>20.96</v>
      </c>
      <c r="P7966" s="9">
        <v>29.471</v>
      </c>
      <c r="Q7966" s="9">
        <v>14.241</v>
      </c>
      <c r="R7966" s="9">
        <v>12.986000000000001</v>
      </c>
      <c r="S7966" s="9">
        <v>13.085000000000001</v>
      </c>
      <c r="T7966" s="9">
        <v>13.4</v>
      </c>
    </row>
    <row r="7967" spans="1:20" x14ac:dyDescent="0.35">
      <c r="A7967">
        <f t="shared" si="249"/>
        <v>7967</v>
      </c>
      <c r="B7967" s="3" t="s">
        <v>71</v>
      </c>
      <c r="C7967" s="3" t="s">
        <v>86</v>
      </c>
      <c r="D7967" s="3" t="s">
        <v>56</v>
      </c>
      <c r="E7967">
        <v>2025</v>
      </c>
      <c r="F7967" s="3" t="str">
        <f t="shared" si="248"/>
        <v>GQOutOXBOW2025</v>
      </c>
      <c r="G7967" s="9">
        <v>12.378</v>
      </c>
      <c r="H7967" s="9">
        <v>8.6069999999999993</v>
      </c>
      <c r="I7967" s="9">
        <v>14.973000000000001</v>
      </c>
      <c r="J7967" s="9">
        <v>20.606999999999999</v>
      </c>
      <c r="K7967" s="9">
        <v>38.369999999999997</v>
      </c>
      <c r="L7967" s="9">
        <v>36.417000000000002</v>
      </c>
      <c r="M7967" s="9">
        <v>34.037999999999997</v>
      </c>
      <c r="N7967" s="9">
        <v>49.677999999999997</v>
      </c>
      <c r="O7967" s="9">
        <v>39.328000000000003</v>
      </c>
      <c r="P7967" s="9">
        <v>30.817</v>
      </c>
      <c r="Q7967" s="9">
        <v>16.218</v>
      </c>
      <c r="R7967" s="9">
        <v>14.183999999999999</v>
      </c>
      <c r="S7967" s="9">
        <v>12.771000000000001</v>
      </c>
      <c r="T7967" s="9">
        <v>14.396000000000001</v>
      </c>
    </row>
    <row r="7968" spans="1:20" x14ac:dyDescent="0.35">
      <c r="A7968">
        <f t="shared" si="249"/>
        <v>7968</v>
      </c>
      <c r="B7968" s="3" t="s">
        <v>71</v>
      </c>
      <c r="C7968" s="3" t="s">
        <v>86</v>
      </c>
      <c r="D7968" s="3" t="s">
        <v>56</v>
      </c>
      <c r="E7968">
        <v>2026</v>
      </c>
      <c r="F7968" s="3" t="str">
        <f t="shared" si="248"/>
        <v>GQOutOXBOW2026</v>
      </c>
      <c r="G7968" s="9">
        <v>15.333</v>
      </c>
      <c r="H7968" s="9">
        <v>8.68</v>
      </c>
      <c r="I7968" s="9">
        <v>14.747999999999999</v>
      </c>
      <c r="J7968" s="9">
        <v>20.544</v>
      </c>
      <c r="K7968" s="9">
        <v>24.838000000000001</v>
      </c>
      <c r="L7968" s="9">
        <v>23.370999999999999</v>
      </c>
      <c r="M7968" s="9">
        <v>15.962</v>
      </c>
      <c r="N7968" s="9">
        <v>23.765000000000001</v>
      </c>
      <c r="O7968" s="9">
        <v>14.313000000000001</v>
      </c>
      <c r="P7968" s="9">
        <v>32.052</v>
      </c>
      <c r="Q7968" s="9">
        <v>16.588999999999999</v>
      </c>
      <c r="R7968" s="9">
        <v>12.747999999999999</v>
      </c>
      <c r="S7968" s="9">
        <v>12.045999999999999</v>
      </c>
      <c r="T7968" s="9">
        <v>14.063000000000001</v>
      </c>
    </row>
    <row r="7969" spans="1:20" x14ac:dyDescent="0.35">
      <c r="A7969">
        <f t="shared" si="249"/>
        <v>7969</v>
      </c>
      <c r="B7969" s="3" t="s">
        <v>71</v>
      </c>
      <c r="C7969" s="3" t="s">
        <v>86</v>
      </c>
      <c r="D7969" s="3" t="s">
        <v>56</v>
      </c>
      <c r="E7969">
        <v>2027</v>
      </c>
      <c r="F7969" s="3" t="str">
        <f t="shared" si="248"/>
        <v>GQOutOXBOW2027</v>
      </c>
      <c r="G7969" s="9">
        <v>13.441000000000001</v>
      </c>
      <c r="H7969" s="9">
        <v>10.195</v>
      </c>
      <c r="I7969" s="9">
        <v>16.292000000000002</v>
      </c>
      <c r="J7969" s="9">
        <v>25.456</v>
      </c>
      <c r="K7969" s="9">
        <v>30.981000000000002</v>
      </c>
      <c r="L7969" s="9">
        <v>44.634</v>
      </c>
      <c r="M7969" s="9">
        <v>40.771999999999998</v>
      </c>
      <c r="N7969" s="9">
        <v>56.962000000000003</v>
      </c>
      <c r="O7969" s="9">
        <v>49.430999999999997</v>
      </c>
      <c r="P7969" s="9">
        <v>54.59</v>
      </c>
      <c r="Q7969" s="9">
        <v>28.163</v>
      </c>
      <c r="R7969" s="9">
        <v>15.535</v>
      </c>
      <c r="S7969" s="9">
        <v>12.513999999999999</v>
      </c>
      <c r="T7969" s="9">
        <v>16.494</v>
      </c>
    </row>
    <row r="7970" spans="1:20" x14ac:dyDescent="0.35">
      <c r="A7970">
        <f t="shared" si="249"/>
        <v>7970</v>
      </c>
      <c r="B7970" s="3" t="s">
        <v>71</v>
      </c>
      <c r="C7970" s="3" t="s">
        <v>86</v>
      </c>
      <c r="D7970" s="3" t="s">
        <v>56</v>
      </c>
      <c r="E7970">
        <v>2028</v>
      </c>
      <c r="F7970" s="3" t="str">
        <f t="shared" si="248"/>
        <v>GQOutOXBOW2028</v>
      </c>
      <c r="G7970" s="9">
        <v>14.523</v>
      </c>
      <c r="H7970" s="9">
        <v>11.406000000000001</v>
      </c>
      <c r="I7970" s="9">
        <v>15.76</v>
      </c>
      <c r="J7970" s="9">
        <v>21.625</v>
      </c>
      <c r="K7970" s="9">
        <v>27.545999999999999</v>
      </c>
      <c r="L7970" s="9">
        <v>33.234999999999999</v>
      </c>
      <c r="M7970" s="9">
        <v>30.847999999999999</v>
      </c>
      <c r="N7970" s="9">
        <v>39.173999999999999</v>
      </c>
      <c r="O7970" s="9">
        <v>37.808</v>
      </c>
      <c r="P7970" s="9">
        <v>32.694000000000003</v>
      </c>
      <c r="Q7970" s="9">
        <v>24.454999999999998</v>
      </c>
      <c r="R7970" s="9">
        <v>15.846</v>
      </c>
      <c r="S7970" s="9">
        <v>13.026999999999999</v>
      </c>
      <c r="T7970" s="9">
        <v>15.855</v>
      </c>
    </row>
    <row r="7971" spans="1:20" x14ac:dyDescent="0.35">
      <c r="A7971">
        <f t="shared" si="249"/>
        <v>7971</v>
      </c>
      <c r="B7971" s="3" t="s">
        <v>71</v>
      </c>
      <c r="C7971" s="3" t="s">
        <v>86</v>
      </c>
      <c r="D7971" s="3" t="s">
        <v>56</v>
      </c>
      <c r="E7971">
        <v>2029</v>
      </c>
      <c r="F7971" s="3" t="str">
        <f t="shared" si="248"/>
        <v>GQOutOXBOW2029</v>
      </c>
      <c r="G7971" s="9">
        <v>14.34</v>
      </c>
      <c r="H7971" s="9">
        <v>9.9359999999999999</v>
      </c>
      <c r="I7971" s="9">
        <v>21.334</v>
      </c>
      <c r="J7971" s="9">
        <v>31.882000000000001</v>
      </c>
      <c r="K7971" s="9">
        <v>46.238</v>
      </c>
      <c r="L7971" s="9">
        <v>39.741999999999997</v>
      </c>
      <c r="M7971" s="9">
        <v>27.084</v>
      </c>
      <c r="N7971" s="9">
        <v>35.104999999999997</v>
      </c>
      <c r="O7971" s="9">
        <v>45.505000000000003</v>
      </c>
      <c r="P7971" s="9">
        <v>35.125</v>
      </c>
      <c r="Q7971" s="9">
        <v>17.170999999999999</v>
      </c>
      <c r="R7971" s="9">
        <v>17.594999999999999</v>
      </c>
      <c r="S7971" s="9">
        <v>13.363</v>
      </c>
      <c r="T7971" s="9">
        <v>16.62</v>
      </c>
    </row>
    <row r="7972" spans="1:20" x14ac:dyDescent="0.35">
      <c r="A7972">
        <f t="shared" si="249"/>
        <v>7972</v>
      </c>
      <c r="B7972" s="3" t="s">
        <v>71</v>
      </c>
      <c r="C7972" s="3" t="s">
        <v>86</v>
      </c>
      <c r="D7972" s="3" t="s">
        <v>57</v>
      </c>
      <c r="E7972">
        <v>2020</v>
      </c>
      <c r="F7972" s="3" t="str">
        <f t="shared" si="248"/>
        <v>GQOutHELL C2020</v>
      </c>
      <c r="G7972" s="9">
        <v>15.212</v>
      </c>
      <c r="H7972" s="9">
        <v>18.055</v>
      </c>
      <c r="I7972" s="9">
        <v>22.097000000000001</v>
      </c>
      <c r="J7972" s="9">
        <v>36.53</v>
      </c>
      <c r="K7972" s="9">
        <v>41.822000000000003</v>
      </c>
      <c r="L7972" s="9">
        <v>34.247999999999998</v>
      </c>
      <c r="M7972" s="9">
        <v>41.624000000000002</v>
      </c>
      <c r="N7972" s="9">
        <v>45.969000000000001</v>
      </c>
      <c r="O7972" s="9">
        <v>45.968000000000004</v>
      </c>
      <c r="P7972" s="9">
        <v>23.45</v>
      </c>
      <c r="Q7972" s="9">
        <v>15.839</v>
      </c>
      <c r="R7972" s="9">
        <v>9.6959999999999997</v>
      </c>
      <c r="S7972" s="9">
        <v>24.359000000000002</v>
      </c>
      <c r="T7972" s="9">
        <v>13.536</v>
      </c>
    </row>
    <row r="7973" spans="1:20" x14ac:dyDescent="0.35">
      <c r="A7973">
        <f t="shared" si="249"/>
        <v>7973</v>
      </c>
      <c r="B7973" s="3" t="s">
        <v>71</v>
      </c>
      <c r="C7973" s="3" t="s">
        <v>86</v>
      </c>
      <c r="D7973" s="3" t="s">
        <v>57</v>
      </c>
      <c r="E7973">
        <v>2021</v>
      </c>
      <c r="F7973" s="3" t="str">
        <f t="shared" si="248"/>
        <v>GQOutHELL C2021</v>
      </c>
      <c r="G7973" s="9">
        <v>12.664</v>
      </c>
      <c r="H7973" s="9">
        <v>9</v>
      </c>
      <c r="I7973" s="9">
        <v>14.079000000000001</v>
      </c>
      <c r="J7973" s="9">
        <v>16.709</v>
      </c>
      <c r="K7973" s="9">
        <v>16.452000000000002</v>
      </c>
      <c r="L7973" s="9">
        <v>11.855</v>
      </c>
      <c r="M7973" s="9">
        <v>9</v>
      </c>
      <c r="N7973" s="9">
        <v>11.507</v>
      </c>
      <c r="O7973" s="9">
        <v>33.462000000000003</v>
      </c>
      <c r="P7973" s="9">
        <v>14.93</v>
      </c>
      <c r="Q7973" s="9">
        <v>14.266</v>
      </c>
      <c r="R7973" s="9">
        <v>13.057</v>
      </c>
      <c r="S7973" s="9">
        <v>12.121</v>
      </c>
      <c r="T7973" s="9">
        <v>11.522</v>
      </c>
    </row>
    <row r="7974" spans="1:20" x14ac:dyDescent="0.35">
      <c r="A7974">
        <f t="shared" si="249"/>
        <v>7974</v>
      </c>
      <c r="B7974" s="3" t="s">
        <v>71</v>
      </c>
      <c r="C7974" s="3" t="s">
        <v>86</v>
      </c>
      <c r="D7974" s="3" t="s">
        <v>57</v>
      </c>
      <c r="E7974">
        <v>2022</v>
      </c>
      <c r="F7974" s="3" t="str">
        <f t="shared" si="248"/>
        <v>GQOutHELL C2022</v>
      </c>
      <c r="G7974" s="9">
        <v>9.7840000000000007</v>
      </c>
      <c r="H7974" s="9">
        <v>9</v>
      </c>
      <c r="I7974" s="9">
        <v>11.002000000000001</v>
      </c>
      <c r="J7974" s="9">
        <v>17.36</v>
      </c>
      <c r="K7974" s="9">
        <v>25.437999999999999</v>
      </c>
      <c r="L7974" s="9">
        <v>23.219000000000001</v>
      </c>
      <c r="M7974" s="9">
        <v>16.260000000000002</v>
      </c>
      <c r="N7974" s="9">
        <v>25.901</v>
      </c>
      <c r="O7974" s="9">
        <v>26.367000000000001</v>
      </c>
      <c r="P7974" s="9">
        <v>33.924999999999997</v>
      </c>
      <c r="Q7974" s="9">
        <v>17.54</v>
      </c>
      <c r="R7974" s="9">
        <v>15.324</v>
      </c>
      <c r="S7974" s="9">
        <v>13.295999999999999</v>
      </c>
      <c r="T7974" s="9">
        <v>14.994</v>
      </c>
    </row>
    <row r="7975" spans="1:20" x14ac:dyDescent="0.35">
      <c r="A7975">
        <f t="shared" si="249"/>
        <v>7975</v>
      </c>
      <c r="B7975" s="3" t="s">
        <v>71</v>
      </c>
      <c r="C7975" s="3" t="s">
        <v>86</v>
      </c>
      <c r="D7975" s="3" t="s">
        <v>57</v>
      </c>
      <c r="E7975">
        <v>2023</v>
      </c>
      <c r="F7975" s="3" t="str">
        <f t="shared" si="248"/>
        <v>GQOutHELL C2023</v>
      </c>
      <c r="G7975" s="9">
        <v>12.696999999999999</v>
      </c>
      <c r="H7975" s="9">
        <v>9</v>
      </c>
      <c r="I7975" s="9">
        <v>13.817</v>
      </c>
      <c r="J7975" s="9">
        <v>20.193999999999999</v>
      </c>
      <c r="K7975" s="9">
        <v>38.192</v>
      </c>
      <c r="L7975" s="9">
        <v>34.811</v>
      </c>
      <c r="M7975" s="9">
        <v>44.573</v>
      </c>
      <c r="N7975" s="9">
        <v>48.523000000000003</v>
      </c>
      <c r="O7975" s="9">
        <v>29.603000000000002</v>
      </c>
      <c r="P7975" s="9">
        <v>46.801000000000002</v>
      </c>
      <c r="Q7975" s="9">
        <v>21.728000000000002</v>
      </c>
      <c r="R7975" s="9">
        <v>15.712</v>
      </c>
      <c r="S7975" s="9">
        <v>14.68</v>
      </c>
      <c r="T7975" s="9">
        <v>16.766999999999999</v>
      </c>
    </row>
    <row r="7976" spans="1:20" x14ac:dyDescent="0.35">
      <c r="A7976">
        <f t="shared" si="249"/>
        <v>7976</v>
      </c>
      <c r="B7976" s="3" t="s">
        <v>71</v>
      </c>
      <c r="C7976" s="3" t="s">
        <v>86</v>
      </c>
      <c r="D7976" s="3" t="s">
        <v>57</v>
      </c>
      <c r="E7976">
        <v>2024</v>
      </c>
      <c r="F7976" s="3" t="str">
        <f t="shared" si="248"/>
        <v>GQOutHELL C2024</v>
      </c>
      <c r="G7976" s="9">
        <v>21.155000000000001</v>
      </c>
      <c r="H7976" s="9">
        <v>13.481</v>
      </c>
      <c r="I7976" s="9">
        <v>23.125</v>
      </c>
      <c r="J7976" s="9">
        <v>23.332000000000001</v>
      </c>
      <c r="K7976" s="9">
        <v>24.797999999999998</v>
      </c>
      <c r="L7976" s="9">
        <v>24.213999999999999</v>
      </c>
      <c r="M7976" s="9">
        <v>15.385</v>
      </c>
      <c r="N7976" s="9">
        <v>36.331000000000003</v>
      </c>
      <c r="O7976" s="9">
        <v>22.795999999999999</v>
      </c>
      <c r="P7976" s="9">
        <v>31.041</v>
      </c>
      <c r="Q7976" s="9">
        <v>14.868</v>
      </c>
      <c r="R7976" s="9">
        <v>13.388</v>
      </c>
      <c r="S7976" s="9">
        <v>13.442</v>
      </c>
      <c r="T7976" s="9">
        <v>13.734999999999999</v>
      </c>
    </row>
    <row r="7977" spans="1:20" x14ac:dyDescent="0.35">
      <c r="A7977">
        <f t="shared" si="249"/>
        <v>7977</v>
      </c>
      <c r="B7977" s="3" t="s">
        <v>71</v>
      </c>
      <c r="C7977" s="3" t="s">
        <v>86</v>
      </c>
      <c r="D7977" s="3" t="s">
        <v>57</v>
      </c>
      <c r="E7977">
        <v>2025</v>
      </c>
      <c r="F7977" s="3" t="str">
        <f t="shared" si="248"/>
        <v>GQOutHELL C2025</v>
      </c>
      <c r="G7977" s="9">
        <v>12.837</v>
      </c>
      <c r="H7977" s="9">
        <v>9</v>
      </c>
      <c r="I7977" s="9">
        <v>15.286</v>
      </c>
      <c r="J7977" s="9">
        <v>21.114000000000001</v>
      </c>
      <c r="K7977" s="9">
        <v>39.271000000000001</v>
      </c>
      <c r="L7977" s="9">
        <v>37.725999999999999</v>
      </c>
      <c r="M7977" s="9">
        <v>35.673999999999999</v>
      </c>
      <c r="N7977" s="9">
        <v>51.543999999999997</v>
      </c>
      <c r="O7977" s="9">
        <v>41.779000000000003</v>
      </c>
      <c r="P7977" s="9">
        <v>32.621000000000002</v>
      </c>
      <c r="Q7977" s="9">
        <v>17.158000000000001</v>
      </c>
      <c r="R7977" s="9">
        <v>14.771000000000001</v>
      </c>
      <c r="S7977" s="9">
        <v>13.29</v>
      </c>
      <c r="T7977" s="9">
        <v>14.826000000000001</v>
      </c>
    </row>
    <row r="7978" spans="1:20" x14ac:dyDescent="0.35">
      <c r="A7978">
        <f t="shared" si="249"/>
        <v>7978</v>
      </c>
      <c r="B7978" s="3" t="s">
        <v>71</v>
      </c>
      <c r="C7978" s="3" t="s">
        <v>86</v>
      </c>
      <c r="D7978" s="3" t="s">
        <v>57</v>
      </c>
      <c r="E7978">
        <v>2026</v>
      </c>
      <c r="F7978" s="3" t="str">
        <f t="shared" si="248"/>
        <v>GQOutHELL C2026</v>
      </c>
      <c r="G7978" s="9">
        <v>15.813000000000001</v>
      </c>
      <c r="H7978" s="9">
        <v>9.0730000000000004</v>
      </c>
      <c r="I7978" s="9">
        <v>15.032</v>
      </c>
      <c r="J7978" s="9">
        <v>20.876000000000001</v>
      </c>
      <c r="K7978" s="9">
        <v>25.393999999999998</v>
      </c>
      <c r="L7978" s="9">
        <v>24.1</v>
      </c>
      <c r="M7978" s="9">
        <v>17.16</v>
      </c>
      <c r="N7978" s="9">
        <v>25.106999999999999</v>
      </c>
      <c r="O7978" s="9">
        <v>15.853999999999999</v>
      </c>
      <c r="P7978" s="9">
        <v>34.18</v>
      </c>
      <c r="Q7978" s="9">
        <v>17.553000000000001</v>
      </c>
      <c r="R7978" s="9">
        <v>13.271000000000001</v>
      </c>
      <c r="S7978" s="9">
        <v>12.487</v>
      </c>
      <c r="T7978" s="9">
        <v>14.413</v>
      </c>
    </row>
    <row r="7979" spans="1:20" x14ac:dyDescent="0.35">
      <c r="A7979">
        <f t="shared" si="249"/>
        <v>7979</v>
      </c>
      <c r="B7979" s="3" t="s">
        <v>71</v>
      </c>
      <c r="C7979" s="3" t="s">
        <v>86</v>
      </c>
      <c r="D7979" s="3" t="s">
        <v>57</v>
      </c>
      <c r="E7979">
        <v>2027</v>
      </c>
      <c r="F7979" s="3" t="str">
        <f t="shared" si="248"/>
        <v>GQOutHELL C2027</v>
      </c>
      <c r="G7979" s="9">
        <v>13.925000000000001</v>
      </c>
      <c r="H7979" s="9">
        <v>10.552</v>
      </c>
      <c r="I7979" s="9">
        <v>16.768999999999998</v>
      </c>
      <c r="J7979" s="9">
        <v>25.946000000000002</v>
      </c>
      <c r="K7979" s="9">
        <v>31.431999999999999</v>
      </c>
      <c r="L7979" s="9">
        <v>45.698</v>
      </c>
      <c r="M7979" s="9">
        <v>42.798999999999999</v>
      </c>
      <c r="N7979" s="9">
        <v>58.860999999999997</v>
      </c>
      <c r="O7979" s="9">
        <v>52.356000000000002</v>
      </c>
      <c r="P7979" s="9">
        <v>57.28</v>
      </c>
      <c r="Q7979" s="9">
        <v>29.39</v>
      </c>
      <c r="R7979" s="9">
        <v>16.434999999999999</v>
      </c>
      <c r="S7979" s="9">
        <v>13.302</v>
      </c>
      <c r="T7979" s="9">
        <v>16.992000000000001</v>
      </c>
    </row>
    <row r="7980" spans="1:20" x14ac:dyDescent="0.35">
      <c r="A7980">
        <f t="shared" si="249"/>
        <v>7980</v>
      </c>
      <c r="B7980" s="3" t="s">
        <v>71</v>
      </c>
      <c r="C7980" s="3" t="s">
        <v>86</v>
      </c>
      <c r="D7980" s="3" t="s">
        <v>57</v>
      </c>
      <c r="E7980">
        <v>2028</v>
      </c>
      <c r="F7980" s="3" t="str">
        <f t="shared" si="248"/>
        <v>GQOutHELL C2028</v>
      </c>
      <c r="G7980" s="9">
        <v>14.845000000000001</v>
      </c>
      <c r="H7980" s="9">
        <v>12.077999999999999</v>
      </c>
      <c r="I7980" s="9">
        <v>16.177</v>
      </c>
      <c r="J7980" s="9">
        <v>22.119</v>
      </c>
      <c r="K7980" s="9">
        <v>28.091999999999999</v>
      </c>
      <c r="L7980" s="9">
        <v>34.210999999999999</v>
      </c>
      <c r="M7980" s="9">
        <v>31.544</v>
      </c>
      <c r="N7980" s="9">
        <v>40.258000000000003</v>
      </c>
      <c r="O7980" s="9">
        <v>40.167999999999999</v>
      </c>
      <c r="P7980" s="9">
        <v>34.81</v>
      </c>
      <c r="Q7980" s="9">
        <v>25.788</v>
      </c>
      <c r="R7980" s="9">
        <v>16.649000000000001</v>
      </c>
      <c r="S7980" s="9">
        <v>13.677</v>
      </c>
      <c r="T7980" s="9">
        <v>16.218</v>
      </c>
    </row>
    <row r="7981" spans="1:20" x14ac:dyDescent="0.35">
      <c r="A7981">
        <f t="shared" si="249"/>
        <v>7981</v>
      </c>
      <c r="B7981" s="3" t="s">
        <v>71</v>
      </c>
      <c r="C7981" s="3" t="s">
        <v>86</v>
      </c>
      <c r="D7981" s="3" t="s">
        <v>57</v>
      </c>
      <c r="E7981">
        <v>2029</v>
      </c>
      <c r="F7981" s="3" t="str">
        <f t="shared" si="248"/>
        <v>GQOutHELL C2029</v>
      </c>
      <c r="G7981" s="9">
        <v>14.754</v>
      </c>
      <c r="H7981" s="9">
        <v>10.212</v>
      </c>
      <c r="I7981" s="9">
        <v>21.831</v>
      </c>
      <c r="J7981" s="9">
        <v>31.952000000000002</v>
      </c>
      <c r="K7981" s="9">
        <v>47.284999999999997</v>
      </c>
      <c r="L7981" s="9">
        <v>40.511000000000003</v>
      </c>
      <c r="M7981" s="9">
        <v>28.65</v>
      </c>
      <c r="N7981" s="9">
        <v>36.959000000000003</v>
      </c>
      <c r="O7981" s="9">
        <v>47.457000000000001</v>
      </c>
      <c r="P7981" s="9">
        <v>37.087000000000003</v>
      </c>
      <c r="Q7981" s="9">
        <v>18.181000000000001</v>
      </c>
      <c r="R7981" s="9">
        <v>18.175000000000001</v>
      </c>
      <c r="S7981" s="9">
        <v>13.852</v>
      </c>
      <c r="T7981" s="9">
        <v>17.047999999999998</v>
      </c>
    </row>
    <row r="7982" spans="1:20" x14ac:dyDescent="0.35">
      <c r="A7982">
        <f t="shared" si="249"/>
        <v>7982</v>
      </c>
      <c r="B7982" s="3" t="s">
        <v>71</v>
      </c>
      <c r="C7982" s="3" t="s">
        <v>86</v>
      </c>
      <c r="D7982" s="3" t="s">
        <v>58</v>
      </c>
      <c r="E7982">
        <v>2020</v>
      </c>
      <c r="F7982" s="3" t="str">
        <f t="shared" si="248"/>
        <v>GQOutDWRSHK2020</v>
      </c>
      <c r="G7982" s="9">
        <v>1.6</v>
      </c>
      <c r="H7982" s="9">
        <v>1.6</v>
      </c>
      <c r="I7982" s="9">
        <v>1.6</v>
      </c>
      <c r="J7982" s="9">
        <v>1.6</v>
      </c>
      <c r="K7982" s="9">
        <v>8</v>
      </c>
      <c r="L7982" s="9">
        <v>10.773999999999999</v>
      </c>
      <c r="M7982" s="9">
        <v>1.6</v>
      </c>
      <c r="N7982" s="9">
        <v>8.1150000000000002</v>
      </c>
      <c r="O7982" s="9">
        <v>1.601</v>
      </c>
      <c r="P7982" s="9">
        <v>5.952</v>
      </c>
      <c r="Q7982" s="9">
        <v>12.81</v>
      </c>
      <c r="R7982" s="9">
        <v>12.81</v>
      </c>
      <c r="S7982" s="9">
        <v>12.811</v>
      </c>
      <c r="T7982" s="9">
        <v>5.35</v>
      </c>
    </row>
    <row r="7983" spans="1:20" x14ac:dyDescent="0.35">
      <c r="A7983">
        <f t="shared" si="249"/>
        <v>7983</v>
      </c>
      <c r="B7983" s="3" t="s">
        <v>71</v>
      </c>
      <c r="C7983" s="3" t="s">
        <v>86</v>
      </c>
      <c r="D7983" s="3" t="s">
        <v>58</v>
      </c>
      <c r="E7983">
        <v>2021</v>
      </c>
      <c r="F7983" s="3" t="str">
        <f t="shared" si="248"/>
        <v>GQOutDWRSHK2021</v>
      </c>
      <c r="G7983" s="9">
        <v>1.6</v>
      </c>
      <c r="H7983" s="9">
        <v>1.6</v>
      </c>
      <c r="I7983" s="9">
        <v>1.6</v>
      </c>
      <c r="J7983" s="9">
        <v>1.6</v>
      </c>
      <c r="K7983" s="9">
        <v>1.6</v>
      </c>
      <c r="L7983" s="9">
        <v>1.6</v>
      </c>
      <c r="M7983" s="9">
        <v>1.6</v>
      </c>
      <c r="N7983" s="9">
        <v>1.6</v>
      </c>
      <c r="O7983" s="9">
        <v>3.4329999999999998</v>
      </c>
      <c r="P7983" s="9">
        <v>8.6790000000000003</v>
      </c>
      <c r="Q7983" s="9">
        <v>11.891999999999999</v>
      </c>
      <c r="R7983" s="9">
        <v>11.891999999999999</v>
      </c>
      <c r="S7983" s="9">
        <v>11.891999999999999</v>
      </c>
      <c r="T7983" s="9">
        <v>4.9109999999999996</v>
      </c>
    </row>
    <row r="7984" spans="1:20" x14ac:dyDescent="0.35">
      <c r="A7984">
        <f t="shared" si="249"/>
        <v>7984</v>
      </c>
      <c r="B7984" s="3" t="s">
        <v>71</v>
      </c>
      <c r="C7984" s="3" t="s">
        <v>86</v>
      </c>
      <c r="D7984" s="3" t="s">
        <v>58</v>
      </c>
      <c r="E7984">
        <v>2022</v>
      </c>
      <c r="F7984" s="3" t="str">
        <f t="shared" si="248"/>
        <v>GQOutDWRSHK2022</v>
      </c>
      <c r="G7984" s="9">
        <v>1.6</v>
      </c>
      <c r="H7984" s="9">
        <v>1.6</v>
      </c>
      <c r="I7984" s="9">
        <v>1.6</v>
      </c>
      <c r="J7984" s="9">
        <v>1.6</v>
      </c>
      <c r="K7984" s="9">
        <v>1.6</v>
      </c>
      <c r="L7984" s="9">
        <v>1.6</v>
      </c>
      <c r="M7984" s="9">
        <v>1.6</v>
      </c>
      <c r="N7984" s="9">
        <v>7.8879999999999999</v>
      </c>
      <c r="O7984" s="9">
        <v>8.1120000000000001</v>
      </c>
      <c r="P7984" s="9">
        <v>16.327999999999999</v>
      </c>
      <c r="Q7984" s="9">
        <v>14</v>
      </c>
      <c r="R7984" s="9">
        <v>14</v>
      </c>
      <c r="S7984" s="9">
        <v>14</v>
      </c>
      <c r="T7984" s="9">
        <v>6.532</v>
      </c>
    </row>
    <row r="7985" spans="1:20" x14ac:dyDescent="0.35">
      <c r="A7985">
        <f t="shared" si="249"/>
        <v>7985</v>
      </c>
      <c r="B7985" s="3" t="s">
        <v>71</v>
      </c>
      <c r="C7985" s="3" t="s">
        <v>86</v>
      </c>
      <c r="D7985" s="3" t="s">
        <v>58</v>
      </c>
      <c r="E7985">
        <v>2023</v>
      </c>
      <c r="F7985" s="3" t="str">
        <f t="shared" si="248"/>
        <v>GQOutDWRSHK2023</v>
      </c>
      <c r="G7985" s="9">
        <v>1.6</v>
      </c>
      <c r="H7985" s="9">
        <v>1.6</v>
      </c>
      <c r="I7985" s="9">
        <v>1.6</v>
      </c>
      <c r="J7985" s="9">
        <v>3.76</v>
      </c>
      <c r="K7985" s="9">
        <v>7.6539999999999999</v>
      </c>
      <c r="L7985" s="9">
        <v>8</v>
      </c>
      <c r="M7985" s="9">
        <v>25</v>
      </c>
      <c r="N7985" s="9">
        <v>16.585999999999999</v>
      </c>
      <c r="O7985" s="9">
        <v>4.5190000000000001</v>
      </c>
      <c r="P7985" s="9">
        <v>6.3150000000000004</v>
      </c>
      <c r="Q7985" s="9">
        <v>12.907999999999999</v>
      </c>
      <c r="R7985" s="9">
        <v>12.907999999999999</v>
      </c>
      <c r="S7985" s="9">
        <v>12.907999999999999</v>
      </c>
      <c r="T7985" s="9">
        <v>5.3319999999999999</v>
      </c>
    </row>
    <row r="7986" spans="1:20" x14ac:dyDescent="0.35">
      <c r="A7986">
        <f t="shared" si="249"/>
        <v>7986</v>
      </c>
      <c r="B7986" s="3" t="s">
        <v>71</v>
      </c>
      <c r="C7986" s="3" t="s">
        <v>86</v>
      </c>
      <c r="D7986" s="3" t="s">
        <v>58</v>
      </c>
      <c r="E7986">
        <v>2024</v>
      </c>
      <c r="F7986" s="3" t="str">
        <f t="shared" si="248"/>
        <v>GQOutDWRSHK2024</v>
      </c>
      <c r="G7986" s="9">
        <v>1.6</v>
      </c>
      <c r="H7986" s="9">
        <v>1.6</v>
      </c>
      <c r="I7986" s="9">
        <v>1.6</v>
      </c>
      <c r="J7986" s="9">
        <v>1.6</v>
      </c>
      <c r="K7986" s="9">
        <v>1.6</v>
      </c>
      <c r="L7986" s="9">
        <v>1.6</v>
      </c>
      <c r="M7986" s="9">
        <v>8</v>
      </c>
      <c r="N7986" s="9">
        <v>10.920999999999999</v>
      </c>
      <c r="O7986" s="9">
        <v>4.1159999999999997</v>
      </c>
      <c r="P7986" s="9">
        <v>3.4929999999999999</v>
      </c>
      <c r="Q7986" s="9">
        <v>11.143000000000001</v>
      </c>
      <c r="R7986" s="9">
        <v>11.143000000000001</v>
      </c>
      <c r="S7986" s="9">
        <v>11.143000000000001</v>
      </c>
      <c r="T7986" s="9">
        <v>5.2320000000000002</v>
      </c>
    </row>
    <row r="7987" spans="1:20" x14ac:dyDescent="0.35">
      <c r="A7987">
        <f t="shared" si="249"/>
        <v>7987</v>
      </c>
      <c r="B7987" s="3" t="s">
        <v>71</v>
      </c>
      <c r="C7987" s="3" t="s">
        <v>86</v>
      </c>
      <c r="D7987" s="3" t="s">
        <v>58</v>
      </c>
      <c r="E7987">
        <v>2025</v>
      </c>
      <c r="F7987" s="3" t="str">
        <f t="shared" si="248"/>
        <v>GQOutDWRSHK2025</v>
      </c>
      <c r="G7987" s="9">
        <v>1.6</v>
      </c>
      <c r="H7987" s="9">
        <v>1.6</v>
      </c>
      <c r="I7987" s="9">
        <v>1.6</v>
      </c>
      <c r="J7987" s="9">
        <v>4.2960000000000003</v>
      </c>
      <c r="K7987" s="9">
        <v>10.875999999999999</v>
      </c>
      <c r="L7987" s="9">
        <v>3.375</v>
      </c>
      <c r="M7987" s="9">
        <v>8</v>
      </c>
      <c r="N7987" s="9">
        <v>15.888</v>
      </c>
      <c r="O7987" s="9">
        <v>1.7809999999999999</v>
      </c>
      <c r="P7987" s="9">
        <v>2.7839999999999998</v>
      </c>
      <c r="Q7987" s="9">
        <v>11.835000000000001</v>
      </c>
      <c r="R7987" s="9">
        <v>11.835000000000001</v>
      </c>
      <c r="S7987" s="9">
        <v>11.835000000000001</v>
      </c>
      <c r="T7987" s="9">
        <v>5.681</v>
      </c>
    </row>
    <row r="7988" spans="1:20" x14ac:dyDescent="0.35">
      <c r="A7988">
        <f t="shared" si="249"/>
        <v>7988</v>
      </c>
      <c r="B7988" s="3" t="s">
        <v>71</v>
      </c>
      <c r="C7988" s="3" t="s">
        <v>86</v>
      </c>
      <c r="D7988" s="3" t="s">
        <v>58</v>
      </c>
      <c r="E7988">
        <v>2026</v>
      </c>
      <c r="F7988" s="3" t="str">
        <f t="shared" si="248"/>
        <v>GQOutDWRSHK2026</v>
      </c>
      <c r="G7988" s="9">
        <v>1.6</v>
      </c>
      <c r="H7988" s="9">
        <v>1.6</v>
      </c>
      <c r="I7988" s="9">
        <v>1.6</v>
      </c>
      <c r="J7988" s="9">
        <v>1.655</v>
      </c>
      <c r="K7988" s="9">
        <v>7.12</v>
      </c>
      <c r="L7988" s="9">
        <v>8</v>
      </c>
      <c r="M7988" s="9">
        <v>18.756</v>
      </c>
      <c r="N7988" s="9">
        <v>1.627</v>
      </c>
      <c r="O7988" s="9">
        <v>1.6</v>
      </c>
      <c r="P7988" s="9">
        <v>1.6</v>
      </c>
      <c r="Q7988" s="9">
        <v>14</v>
      </c>
      <c r="R7988" s="9">
        <v>14</v>
      </c>
      <c r="S7988" s="9">
        <v>14</v>
      </c>
      <c r="T7988" s="9">
        <v>6.585</v>
      </c>
    </row>
    <row r="7989" spans="1:20" x14ac:dyDescent="0.35">
      <c r="A7989">
        <f t="shared" si="249"/>
        <v>7989</v>
      </c>
      <c r="B7989" s="3" t="s">
        <v>71</v>
      </c>
      <c r="C7989" s="3" t="s">
        <v>86</v>
      </c>
      <c r="D7989" s="3" t="s">
        <v>58</v>
      </c>
      <c r="E7989">
        <v>2027</v>
      </c>
      <c r="F7989" s="3" t="str">
        <f t="shared" si="248"/>
        <v>GQOutDWRSHK2027</v>
      </c>
      <c r="G7989" s="9">
        <v>1.6</v>
      </c>
      <c r="H7989" s="9">
        <v>1.6</v>
      </c>
      <c r="I7989" s="9">
        <v>1.6</v>
      </c>
      <c r="J7989" s="9">
        <v>1.6</v>
      </c>
      <c r="K7989" s="9">
        <v>9.5079999999999991</v>
      </c>
      <c r="L7989" s="9">
        <v>11.37</v>
      </c>
      <c r="M7989" s="9">
        <v>8.8469999999999995</v>
      </c>
      <c r="N7989" s="9">
        <v>2.7</v>
      </c>
      <c r="O7989" s="9">
        <v>5.0490000000000004</v>
      </c>
      <c r="P7989" s="9">
        <v>9.5690000000000008</v>
      </c>
      <c r="Q7989" s="9">
        <v>14</v>
      </c>
      <c r="R7989" s="9">
        <v>14</v>
      </c>
      <c r="S7989" s="9">
        <v>14</v>
      </c>
      <c r="T7989" s="9">
        <v>6.9459999999999997</v>
      </c>
    </row>
    <row r="7990" spans="1:20" x14ac:dyDescent="0.35">
      <c r="A7990">
        <f t="shared" si="249"/>
        <v>7990</v>
      </c>
      <c r="B7990" s="3" t="s">
        <v>71</v>
      </c>
      <c r="C7990" s="3" t="s">
        <v>86</v>
      </c>
      <c r="D7990" s="3" t="s">
        <v>58</v>
      </c>
      <c r="E7990">
        <v>2028</v>
      </c>
      <c r="F7990" s="3" t="str">
        <f t="shared" si="248"/>
        <v>GQOutDWRSHK2028</v>
      </c>
      <c r="G7990" s="9">
        <v>1.6</v>
      </c>
      <c r="H7990" s="9">
        <v>1.6</v>
      </c>
      <c r="I7990" s="9">
        <v>1.6</v>
      </c>
      <c r="J7990" s="9">
        <v>1.6</v>
      </c>
      <c r="K7990" s="9">
        <v>6.516</v>
      </c>
      <c r="L7990" s="9">
        <v>2.94</v>
      </c>
      <c r="M7990" s="9">
        <v>8</v>
      </c>
      <c r="N7990" s="9">
        <v>24.001000000000001</v>
      </c>
      <c r="O7990" s="9">
        <v>5.0839999999999996</v>
      </c>
      <c r="P7990" s="9">
        <v>8.1140000000000008</v>
      </c>
      <c r="Q7990" s="9">
        <v>14</v>
      </c>
      <c r="R7990" s="9">
        <v>14</v>
      </c>
      <c r="S7990" s="9">
        <v>14</v>
      </c>
      <c r="T7990" s="9">
        <v>8.2840000000000007</v>
      </c>
    </row>
    <row r="7991" spans="1:20" x14ac:dyDescent="0.35">
      <c r="A7991">
        <f t="shared" si="249"/>
        <v>7991</v>
      </c>
      <c r="B7991" s="3" t="s">
        <v>71</v>
      </c>
      <c r="C7991" s="3" t="s">
        <v>86</v>
      </c>
      <c r="D7991" s="3" t="s">
        <v>58</v>
      </c>
      <c r="E7991">
        <v>2029</v>
      </c>
      <c r="F7991" s="3" t="str">
        <f t="shared" si="248"/>
        <v>GQOutDWRSHK2029</v>
      </c>
      <c r="G7991" s="9">
        <v>1.6</v>
      </c>
      <c r="H7991" s="9">
        <v>1.6</v>
      </c>
      <c r="I7991" s="9">
        <v>1.6</v>
      </c>
      <c r="J7991" s="9">
        <v>1.6</v>
      </c>
      <c r="K7991" s="9">
        <v>5.03</v>
      </c>
      <c r="L7991" s="9">
        <v>10.598000000000001</v>
      </c>
      <c r="M7991" s="9">
        <v>1.6</v>
      </c>
      <c r="N7991" s="9">
        <v>1.6</v>
      </c>
      <c r="O7991" s="9">
        <v>1.603</v>
      </c>
      <c r="P7991" s="9">
        <v>7.4909999999999997</v>
      </c>
      <c r="Q7991" s="9">
        <v>12.382</v>
      </c>
      <c r="R7991" s="9">
        <v>12.382</v>
      </c>
      <c r="S7991" s="9">
        <v>12.382</v>
      </c>
      <c r="T7991" s="9">
        <v>4.8869999999999996</v>
      </c>
    </row>
    <row r="7992" spans="1:20" x14ac:dyDescent="0.35">
      <c r="A7992">
        <f t="shared" si="249"/>
        <v>7992</v>
      </c>
      <c r="B7992" s="3" t="s">
        <v>71</v>
      </c>
      <c r="C7992" s="3" t="s">
        <v>86</v>
      </c>
      <c r="D7992" s="3" t="s">
        <v>59</v>
      </c>
      <c r="E7992">
        <v>2020</v>
      </c>
      <c r="F7992" s="3" t="str">
        <f t="shared" si="248"/>
        <v>GQOutLR.GRN2020</v>
      </c>
      <c r="G7992" s="9">
        <v>29.076000000000001</v>
      </c>
      <c r="H7992" s="9">
        <v>38.567999999999998</v>
      </c>
      <c r="I7992" s="9">
        <v>36.31</v>
      </c>
      <c r="J7992" s="9">
        <v>49.750999999999998</v>
      </c>
      <c r="K7992" s="9">
        <v>66.605999999999995</v>
      </c>
      <c r="L7992" s="9">
        <v>58.725999999999999</v>
      </c>
      <c r="M7992" s="9">
        <v>74.269000000000005</v>
      </c>
      <c r="N7992" s="9">
        <v>95.53</v>
      </c>
      <c r="O7992" s="9">
        <v>158.54</v>
      </c>
      <c r="P7992" s="9">
        <v>108.631</v>
      </c>
      <c r="Q7992" s="9">
        <v>60.609000000000002</v>
      </c>
      <c r="R7992" s="9">
        <v>35.348999999999997</v>
      </c>
      <c r="S7992" s="9">
        <v>44.345999999999997</v>
      </c>
      <c r="T7992" s="9">
        <v>34.482999999999997</v>
      </c>
    </row>
    <row r="7993" spans="1:20" x14ac:dyDescent="0.35">
      <c r="A7993">
        <f t="shared" si="249"/>
        <v>7993</v>
      </c>
      <c r="B7993" s="3" t="s">
        <v>71</v>
      </c>
      <c r="C7993" s="3" t="s">
        <v>86</v>
      </c>
      <c r="D7993" s="3" t="s">
        <v>59</v>
      </c>
      <c r="E7993">
        <v>2021</v>
      </c>
      <c r="F7993" s="3" t="str">
        <f t="shared" si="248"/>
        <v>GQOutLR.GRN2021</v>
      </c>
      <c r="G7993" s="9">
        <v>27.035</v>
      </c>
      <c r="H7993" s="9">
        <v>22.475999999999999</v>
      </c>
      <c r="I7993" s="9">
        <v>26.526</v>
      </c>
      <c r="J7993" s="9">
        <v>28.960999999999999</v>
      </c>
      <c r="K7993" s="9">
        <v>28.76</v>
      </c>
      <c r="L7993" s="9">
        <v>25.367000000000001</v>
      </c>
      <c r="M7993" s="9">
        <v>22.56</v>
      </c>
      <c r="N7993" s="9">
        <v>44.743000000000002</v>
      </c>
      <c r="O7993" s="9">
        <v>88.225999999999999</v>
      </c>
      <c r="P7993" s="9">
        <v>85.031999999999996</v>
      </c>
      <c r="Q7993" s="9">
        <v>44.8</v>
      </c>
      <c r="R7993" s="9">
        <v>35.985999999999997</v>
      </c>
      <c r="S7993" s="9">
        <v>32.384999999999998</v>
      </c>
      <c r="T7993" s="9">
        <v>25.31</v>
      </c>
    </row>
    <row r="7994" spans="1:20" x14ac:dyDescent="0.35">
      <c r="A7994">
        <f t="shared" si="249"/>
        <v>7994</v>
      </c>
      <c r="B7994" s="3" t="s">
        <v>71</v>
      </c>
      <c r="C7994" s="3" t="s">
        <v>86</v>
      </c>
      <c r="D7994" s="3" t="s">
        <v>59</v>
      </c>
      <c r="E7994">
        <v>2022</v>
      </c>
      <c r="F7994" s="3" t="str">
        <f t="shared" si="248"/>
        <v>GQOutLR.GRN2022</v>
      </c>
      <c r="G7994" s="9">
        <v>20.838000000000001</v>
      </c>
      <c r="H7994" s="9">
        <v>19.306000000000001</v>
      </c>
      <c r="I7994" s="9">
        <v>22.908999999999999</v>
      </c>
      <c r="J7994" s="9">
        <v>26.89</v>
      </c>
      <c r="K7994" s="9">
        <v>41.265000000000001</v>
      </c>
      <c r="L7994" s="9">
        <v>37.698999999999998</v>
      </c>
      <c r="M7994" s="9">
        <v>42.177</v>
      </c>
      <c r="N7994" s="9">
        <v>59.369</v>
      </c>
      <c r="O7994" s="9">
        <v>113.646</v>
      </c>
      <c r="P7994" s="9">
        <v>156.26599999999999</v>
      </c>
      <c r="Q7994" s="9">
        <v>75.099000000000004</v>
      </c>
      <c r="R7994" s="9">
        <v>43.621000000000002</v>
      </c>
      <c r="S7994" s="9">
        <v>46.805</v>
      </c>
      <c r="T7994" s="9">
        <v>33.331000000000003</v>
      </c>
    </row>
    <row r="7995" spans="1:20" x14ac:dyDescent="0.35">
      <c r="A7995">
        <f t="shared" si="249"/>
        <v>7995</v>
      </c>
      <c r="B7995" s="3" t="s">
        <v>71</v>
      </c>
      <c r="C7995" s="3" t="s">
        <v>86</v>
      </c>
      <c r="D7995" s="3" t="s">
        <v>59</v>
      </c>
      <c r="E7995">
        <v>2023</v>
      </c>
      <c r="F7995" s="3" t="str">
        <f t="shared" si="248"/>
        <v>GQOutLR.GRN2023</v>
      </c>
      <c r="G7995" s="9">
        <v>26.655000000000001</v>
      </c>
      <c r="H7995" s="9">
        <v>19.911000000000001</v>
      </c>
      <c r="I7995" s="9">
        <v>33.869</v>
      </c>
      <c r="J7995" s="9">
        <v>39.222999999999999</v>
      </c>
      <c r="K7995" s="9">
        <v>58.378999999999998</v>
      </c>
      <c r="L7995" s="9">
        <v>63.953000000000003</v>
      </c>
      <c r="M7995" s="9">
        <v>115.88200000000001</v>
      </c>
      <c r="N7995" s="9">
        <v>107.255</v>
      </c>
      <c r="O7995" s="9">
        <v>142.08199999999999</v>
      </c>
      <c r="P7995" s="9">
        <v>168.06700000000001</v>
      </c>
      <c r="Q7995" s="9">
        <v>78.084000000000003</v>
      </c>
      <c r="R7995" s="9">
        <v>45.110999999999997</v>
      </c>
      <c r="S7995" s="9">
        <v>39.442999999999998</v>
      </c>
      <c r="T7995" s="9">
        <v>33.585000000000001</v>
      </c>
    </row>
    <row r="7996" spans="1:20" x14ac:dyDescent="0.35">
      <c r="A7996">
        <f t="shared" si="249"/>
        <v>7996</v>
      </c>
      <c r="B7996" s="3" t="s">
        <v>71</v>
      </c>
      <c r="C7996" s="3" t="s">
        <v>86</v>
      </c>
      <c r="D7996" s="3" t="s">
        <v>59</v>
      </c>
      <c r="E7996">
        <v>2024</v>
      </c>
      <c r="F7996" s="3" t="str">
        <f t="shared" si="248"/>
        <v>GQOutLR.GRN2024</v>
      </c>
      <c r="G7996" s="9">
        <v>40.933999999999997</v>
      </c>
      <c r="H7996" s="9">
        <v>28.463999999999999</v>
      </c>
      <c r="I7996" s="9">
        <v>39.006</v>
      </c>
      <c r="J7996" s="9">
        <v>39.378</v>
      </c>
      <c r="K7996" s="9">
        <v>40.247</v>
      </c>
      <c r="L7996" s="9">
        <v>44.134</v>
      </c>
      <c r="M7996" s="9">
        <v>53.356999999999999</v>
      </c>
      <c r="N7996" s="9">
        <v>92.837999999999994</v>
      </c>
      <c r="O7996" s="9">
        <v>91.948999999999998</v>
      </c>
      <c r="P7996" s="9">
        <v>103.235</v>
      </c>
      <c r="Q7996" s="9">
        <v>43.048000000000002</v>
      </c>
      <c r="R7996" s="9">
        <v>35.369999999999997</v>
      </c>
      <c r="S7996" s="9">
        <v>34.576999999999998</v>
      </c>
      <c r="T7996" s="9">
        <v>29.097999999999999</v>
      </c>
    </row>
    <row r="7997" spans="1:20" x14ac:dyDescent="0.35">
      <c r="A7997">
        <f t="shared" si="249"/>
        <v>7997</v>
      </c>
      <c r="B7997" s="3" t="s">
        <v>71</v>
      </c>
      <c r="C7997" s="3" t="s">
        <v>86</v>
      </c>
      <c r="D7997" s="3" t="s">
        <v>59</v>
      </c>
      <c r="E7997">
        <v>2025</v>
      </c>
      <c r="F7997" s="3" t="str">
        <f t="shared" si="248"/>
        <v>GQOutLR.GRN2025</v>
      </c>
      <c r="G7997" s="9">
        <v>30.548999999999999</v>
      </c>
      <c r="H7997" s="9">
        <v>23.591999999999999</v>
      </c>
      <c r="I7997" s="9">
        <v>29.126999999999999</v>
      </c>
      <c r="J7997" s="9">
        <v>39.610999999999997</v>
      </c>
      <c r="K7997" s="9">
        <v>71.064999999999998</v>
      </c>
      <c r="L7997" s="9">
        <v>66.353999999999999</v>
      </c>
      <c r="M7997" s="9">
        <v>73.703000000000003</v>
      </c>
      <c r="N7997" s="9">
        <v>113.93600000000001</v>
      </c>
      <c r="O7997" s="9">
        <v>132.078</v>
      </c>
      <c r="P7997" s="9">
        <v>105.544</v>
      </c>
      <c r="Q7997" s="9">
        <v>57.679000000000002</v>
      </c>
      <c r="R7997" s="9">
        <v>39.534999999999997</v>
      </c>
      <c r="S7997" s="9">
        <v>35.438000000000002</v>
      </c>
      <c r="T7997" s="9">
        <v>32.040999999999997</v>
      </c>
    </row>
    <row r="7998" spans="1:20" x14ac:dyDescent="0.35">
      <c r="A7998">
        <f t="shared" si="249"/>
        <v>7998</v>
      </c>
      <c r="B7998" s="3" t="s">
        <v>71</v>
      </c>
      <c r="C7998" s="3" t="s">
        <v>86</v>
      </c>
      <c r="D7998" s="3" t="s">
        <v>59</v>
      </c>
      <c r="E7998">
        <v>2026</v>
      </c>
      <c r="F7998" s="3" t="str">
        <f t="shared" si="248"/>
        <v>GQOutLR.GRN2026</v>
      </c>
      <c r="G7998" s="9">
        <v>32.749000000000002</v>
      </c>
      <c r="H7998" s="9">
        <v>22.513999999999999</v>
      </c>
      <c r="I7998" s="9">
        <v>28.460999999999999</v>
      </c>
      <c r="J7998" s="9">
        <v>35.390999999999998</v>
      </c>
      <c r="K7998" s="9">
        <v>47.115000000000002</v>
      </c>
      <c r="L7998" s="9">
        <v>49.704000000000001</v>
      </c>
      <c r="M7998" s="9">
        <v>62.661000000000001</v>
      </c>
      <c r="N7998" s="9">
        <v>59.994999999999997</v>
      </c>
      <c r="O7998" s="9">
        <v>65.897000000000006</v>
      </c>
      <c r="P7998" s="9">
        <v>129.21600000000001</v>
      </c>
      <c r="Q7998" s="9">
        <v>67.010000000000005</v>
      </c>
      <c r="R7998" s="9">
        <v>40.609000000000002</v>
      </c>
      <c r="S7998" s="9">
        <v>41.484000000000002</v>
      </c>
      <c r="T7998" s="9">
        <v>32.652999999999999</v>
      </c>
    </row>
    <row r="7999" spans="1:20" x14ac:dyDescent="0.35">
      <c r="A7999">
        <f t="shared" si="249"/>
        <v>7999</v>
      </c>
      <c r="B7999" s="3" t="s">
        <v>71</v>
      </c>
      <c r="C7999" s="3" t="s">
        <v>86</v>
      </c>
      <c r="D7999" s="3" t="s">
        <v>59</v>
      </c>
      <c r="E7999">
        <v>2027</v>
      </c>
      <c r="F7999" s="3" t="str">
        <f t="shared" si="248"/>
        <v>GQOutLR.GRN2027</v>
      </c>
      <c r="G7999" s="9">
        <v>29.834</v>
      </c>
      <c r="H7999" s="9">
        <v>23.998000000000001</v>
      </c>
      <c r="I7999" s="9">
        <v>32.459000000000003</v>
      </c>
      <c r="J7999" s="9">
        <v>39.802999999999997</v>
      </c>
      <c r="K7999" s="9">
        <v>55.012</v>
      </c>
      <c r="L7999" s="9">
        <v>74.551000000000002</v>
      </c>
      <c r="M7999" s="9">
        <v>87.789000000000001</v>
      </c>
      <c r="N7999" s="9">
        <v>102.248</v>
      </c>
      <c r="O7999" s="9">
        <v>182.07400000000001</v>
      </c>
      <c r="P7999" s="9">
        <v>201.70599999999999</v>
      </c>
      <c r="Q7999" s="9">
        <v>96.807000000000002</v>
      </c>
      <c r="R7999" s="9">
        <v>57.593000000000004</v>
      </c>
      <c r="S7999" s="9">
        <v>42.860999999999997</v>
      </c>
      <c r="T7999" s="9">
        <v>38.567999999999998</v>
      </c>
    </row>
    <row r="8000" spans="1:20" x14ac:dyDescent="0.35">
      <c r="A8000">
        <f t="shared" si="249"/>
        <v>8000</v>
      </c>
      <c r="B8000" s="3" t="s">
        <v>71</v>
      </c>
      <c r="C8000" s="3" t="s">
        <v>86</v>
      </c>
      <c r="D8000" s="3" t="s">
        <v>59</v>
      </c>
      <c r="E8000">
        <v>2028</v>
      </c>
      <c r="F8000" s="3" t="str">
        <f t="shared" si="248"/>
        <v>GQOutLR.GRN2028</v>
      </c>
      <c r="G8000" s="9">
        <v>28.152000000000001</v>
      </c>
      <c r="H8000" s="9">
        <v>30.524000000000001</v>
      </c>
      <c r="I8000" s="9">
        <v>30.356999999999999</v>
      </c>
      <c r="J8000" s="9">
        <v>36.018000000000001</v>
      </c>
      <c r="K8000" s="9">
        <v>48.877000000000002</v>
      </c>
      <c r="L8000" s="9">
        <v>57.182000000000002</v>
      </c>
      <c r="M8000" s="9">
        <v>58.411000000000001</v>
      </c>
      <c r="N8000" s="9">
        <v>96.009</v>
      </c>
      <c r="O8000" s="9">
        <v>148.977</v>
      </c>
      <c r="P8000" s="9">
        <v>146.31299999999999</v>
      </c>
      <c r="Q8000" s="9">
        <v>95.513000000000005</v>
      </c>
      <c r="R8000" s="9">
        <v>49.953000000000003</v>
      </c>
      <c r="S8000" s="9">
        <v>46.432000000000002</v>
      </c>
      <c r="T8000" s="9">
        <v>34.545999999999999</v>
      </c>
    </row>
    <row r="8001" spans="1:20" x14ac:dyDescent="0.35">
      <c r="A8001">
        <f t="shared" si="249"/>
        <v>8001</v>
      </c>
      <c r="B8001" s="3" t="s">
        <v>71</v>
      </c>
      <c r="C8001" s="3" t="s">
        <v>86</v>
      </c>
      <c r="D8001" s="3" t="s">
        <v>59</v>
      </c>
      <c r="E8001">
        <v>2029</v>
      </c>
      <c r="F8001" s="3" t="str">
        <f t="shared" si="248"/>
        <v>GQOutLR.GRN2029</v>
      </c>
      <c r="G8001" s="9">
        <v>30.298999999999999</v>
      </c>
      <c r="H8001" s="9">
        <v>21.646999999999998</v>
      </c>
      <c r="I8001" s="9">
        <v>36.74</v>
      </c>
      <c r="J8001" s="9">
        <v>37.747</v>
      </c>
      <c r="K8001" s="9">
        <v>68.835999999999999</v>
      </c>
      <c r="L8001" s="9">
        <v>68.078999999999994</v>
      </c>
      <c r="M8001" s="9">
        <v>66.313000000000002</v>
      </c>
      <c r="N8001" s="9">
        <v>84.885000000000005</v>
      </c>
      <c r="O8001" s="9">
        <v>142.428</v>
      </c>
      <c r="P8001" s="9">
        <v>129.929</v>
      </c>
      <c r="Q8001" s="9">
        <v>64.668999999999997</v>
      </c>
      <c r="R8001" s="9">
        <v>45.496000000000002</v>
      </c>
      <c r="S8001" s="9">
        <v>36.451999999999998</v>
      </c>
      <c r="T8001" s="9">
        <v>33.529000000000003</v>
      </c>
    </row>
    <row r="8002" spans="1:20" x14ac:dyDescent="0.35">
      <c r="A8002">
        <f t="shared" si="249"/>
        <v>8002</v>
      </c>
      <c r="B8002" s="3" t="s">
        <v>71</v>
      </c>
      <c r="C8002" s="3" t="s">
        <v>86</v>
      </c>
      <c r="D8002" s="3" t="s">
        <v>60</v>
      </c>
      <c r="E8002">
        <v>2020</v>
      </c>
      <c r="F8002" s="3" t="str">
        <f t="shared" ref="F8002:F8065" si="250">_xlfn.CONCAT(B8002,C8002,D8002,E8002)</f>
        <v>GQOutL GOOS2020</v>
      </c>
      <c r="G8002" s="9">
        <v>28.949000000000002</v>
      </c>
      <c r="H8002" s="9">
        <v>38.783000000000001</v>
      </c>
      <c r="I8002" s="9">
        <v>36.286000000000001</v>
      </c>
      <c r="J8002" s="9">
        <v>49.624000000000002</v>
      </c>
      <c r="K8002" s="9">
        <v>66.832999999999998</v>
      </c>
      <c r="L8002" s="9">
        <v>58.357999999999997</v>
      </c>
      <c r="M8002" s="9">
        <v>74.87</v>
      </c>
      <c r="N8002" s="9">
        <v>94.528000000000006</v>
      </c>
      <c r="O8002" s="9">
        <v>159.09200000000001</v>
      </c>
      <c r="P8002" s="9">
        <v>108.834</v>
      </c>
      <c r="Q8002" s="9">
        <v>60.984000000000002</v>
      </c>
      <c r="R8002" s="9">
        <v>34.935000000000002</v>
      </c>
      <c r="S8002" s="9">
        <v>43.921999999999997</v>
      </c>
      <c r="T8002" s="9">
        <v>34.113</v>
      </c>
    </row>
    <row r="8003" spans="1:20" x14ac:dyDescent="0.35">
      <c r="A8003">
        <f t="shared" ref="A8003:A8066" si="251">A8002+1</f>
        <v>8003</v>
      </c>
      <c r="B8003" s="3" t="s">
        <v>71</v>
      </c>
      <c r="C8003" s="3" t="s">
        <v>86</v>
      </c>
      <c r="D8003" s="3" t="s">
        <v>60</v>
      </c>
      <c r="E8003">
        <v>2021</v>
      </c>
      <c r="F8003" s="3" t="str">
        <f t="shared" si="250"/>
        <v>GQOutL GOOS2021</v>
      </c>
      <c r="G8003" s="9">
        <v>27.029</v>
      </c>
      <c r="H8003" s="9">
        <v>22.512</v>
      </c>
      <c r="I8003" s="9">
        <v>26.457999999999998</v>
      </c>
      <c r="J8003" s="9">
        <v>28.940999999999999</v>
      </c>
      <c r="K8003" s="9">
        <v>28.684000000000001</v>
      </c>
      <c r="L8003" s="9">
        <v>25.228000000000002</v>
      </c>
      <c r="M8003" s="9">
        <v>24.152000000000001</v>
      </c>
      <c r="N8003" s="9">
        <v>44.726999999999997</v>
      </c>
      <c r="O8003" s="9">
        <v>86.828000000000003</v>
      </c>
      <c r="P8003" s="9">
        <v>86.709000000000003</v>
      </c>
      <c r="Q8003" s="9">
        <v>45.033999999999999</v>
      </c>
      <c r="R8003" s="9">
        <v>35.954000000000001</v>
      </c>
      <c r="S8003" s="9">
        <v>32.351999999999997</v>
      </c>
      <c r="T8003" s="9">
        <v>24.442</v>
      </c>
    </row>
    <row r="8004" spans="1:20" x14ac:dyDescent="0.35">
      <c r="A8004">
        <f t="shared" si="251"/>
        <v>8004</v>
      </c>
      <c r="B8004" s="3" t="s">
        <v>71</v>
      </c>
      <c r="C8004" s="3" t="s">
        <v>86</v>
      </c>
      <c r="D8004" s="3" t="s">
        <v>60</v>
      </c>
      <c r="E8004">
        <v>2022</v>
      </c>
      <c r="F8004" s="3" t="str">
        <f t="shared" si="250"/>
        <v>GQOutL GOOS2022</v>
      </c>
      <c r="G8004" s="9">
        <v>20.797999999999998</v>
      </c>
      <c r="H8004" s="9">
        <v>19.385999999999999</v>
      </c>
      <c r="I8004" s="9">
        <v>22.88</v>
      </c>
      <c r="J8004" s="9">
        <v>26.573</v>
      </c>
      <c r="K8004" s="9">
        <v>41.485999999999997</v>
      </c>
      <c r="L8004" s="9">
        <v>37.505000000000003</v>
      </c>
      <c r="M8004" s="9">
        <v>43.438000000000002</v>
      </c>
      <c r="N8004" s="9">
        <v>58.938000000000002</v>
      </c>
      <c r="O8004" s="9">
        <v>112.476</v>
      </c>
      <c r="P8004" s="9">
        <v>157.41499999999999</v>
      </c>
      <c r="Q8004" s="9">
        <v>75.744</v>
      </c>
      <c r="R8004" s="9">
        <v>43.701000000000001</v>
      </c>
      <c r="S8004" s="9">
        <v>46.872</v>
      </c>
      <c r="T8004" s="9">
        <v>32.47</v>
      </c>
    </row>
    <row r="8005" spans="1:20" x14ac:dyDescent="0.35">
      <c r="A8005">
        <f t="shared" si="251"/>
        <v>8005</v>
      </c>
      <c r="B8005" s="3" t="s">
        <v>71</v>
      </c>
      <c r="C8005" s="3" t="s">
        <v>86</v>
      </c>
      <c r="D8005" s="3" t="s">
        <v>60</v>
      </c>
      <c r="E8005">
        <v>2023</v>
      </c>
      <c r="F8005" s="3" t="str">
        <f t="shared" si="250"/>
        <v>GQOutL GOOS2023</v>
      </c>
      <c r="G8005" s="9">
        <v>26.641999999999999</v>
      </c>
      <c r="H8005" s="9">
        <v>19.895</v>
      </c>
      <c r="I8005" s="9">
        <v>33.935000000000002</v>
      </c>
      <c r="J8005" s="9">
        <v>39.139000000000003</v>
      </c>
      <c r="K8005" s="9">
        <v>58.012999999999998</v>
      </c>
      <c r="L8005" s="9">
        <v>63.927</v>
      </c>
      <c r="M8005" s="9">
        <v>116.621</v>
      </c>
      <c r="N8005" s="9">
        <v>106.13200000000001</v>
      </c>
      <c r="O8005" s="9">
        <v>142.31</v>
      </c>
      <c r="P8005" s="9">
        <v>168.26</v>
      </c>
      <c r="Q8005" s="9">
        <v>78.691000000000003</v>
      </c>
      <c r="R8005" s="9">
        <v>45.203000000000003</v>
      </c>
      <c r="S8005" s="9">
        <v>39.524000000000001</v>
      </c>
      <c r="T8005" s="9">
        <v>32.564</v>
      </c>
    </row>
    <row r="8006" spans="1:20" x14ac:dyDescent="0.35">
      <c r="A8006">
        <f t="shared" si="251"/>
        <v>8006</v>
      </c>
      <c r="B8006" s="3" t="s">
        <v>71</v>
      </c>
      <c r="C8006" s="3" t="s">
        <v>86</v>
      </c>
      <c r="D8006" s="3" t="s">
        <v>60</v>
      </c>
      <c r="E8006">
        <v>2024</v>
      </c>
      <c r="F8006" s="3" t="str">
        <f t="shared" si="250"/>
        <v>GQOutL GOOS2024</v>
      </c>
      <c r="G8006" s="9">
        <v>41.145000000000003</v>
      </c>
      <c r="H8006" s="9">
        <v>28.512</v>
      </c>
      <c r="I8006" s="9">
        <v>39.063000000000002</v>
      </c>
      <c r="J8006" s="9">
        <v>39.386000000000003</v>
      </c>
      <c r="K8006" s="9">
        <v>40.195999999999998</v>
      </c>
      <c r="L8006" s="9">
        <v>44.098999999999997</v>
      </c>
      <c r="M8006" s="9">
        <v>54.718000000000004</v>
      </c>
      <c r="N8006" s="9">
        <v>92.563000000000002</v>
      </c>
      <c r="O8006" s="9">
        <v>91.784999999999997</v>
      </c>
      <c r="P8006" s="9">
        <v>103.721</v>
      </c>
      <c r="Q8006" s="9">
        <v>43.174999999999997</v>
      </c>
      <c r="R8006" s="9">
        <v>35.308999999999997</v>
      </c>
      <c r="S8006" s="9">
        <v>34.524999999999999</v>
      </c>
      <c r="T8006" s="9">
        <v>28.218</v>
      </c>
    </row>
    <row r="8007" spans="1:20" x14ac:dyDescent="0.35">
      <c r="A8007">
        <f t="shared" si="251"/>
        <v>8007</v>
      </c>
      <c r="B8007" s="3" t="s">
        <v>71</v>
      </c>
      <c r="C8007" s="3" t="s">
        <v>86</v>
      </c>
      <c r="D8007" s="3" t="s">
        <v>60</v>
      </c>
      <c r="E8007">
        <v>2025</v>
      </c>
      <c r="F8007" s="3" t="str">
        <f t="shared" si="250"/>
        <v>GQOutL GOOS2025</v>
      </c>
      <c r="G8007" s="9">
        <v>30.616</v>
      </c>
      <c r="H8007" s="9">
        <v>23.588000000000001</v>
      </c>
      <c r="I8007" s="9">
        <v>29.082000000000001</v>
      </c>
      <c r="J8007" s="9">
        <v>39.83</v>
      </c>
      <c r="K8007" s="9">
        <v>70.951999999999998</v>
      </c>
      <c r="L8007" s="9">
        <v>66.305999999999997</v>
      </c>
      <c r="M8007" s="9">
        <v>74.97</v>
      </c>
      <c r="N8007" s="9">
        <v>113.538</v>
      </c>
      <c r="O8007" s="9">
        <v>131.78100000000001</v>
      </c>
      <c r="P8007" s="9">
        <v>106.045</v>
      </c>
      <c r="Q8007" s="9">
        <v>58.018000000000001</v>
      </c>
      <c r="R8007" s="9">
        <v>39.54</v>
      </c>
      <c r="S8007" s="9">
        <v>35.433999999999997</v>
      </c>
      <c r="T8007" s="9">
        <v>31.239000000000001</v>
      </c>
    </row>
    <row r="8008" spans="1:20" x14ac:dyDescent="0.35">
      <c r="A8008">
        <f t="shared" si="251"/>
        <v>8008</v>
      </c>
      <c r="B8008" s="3" t="s">
        <v>71</v>
      </c>
      <c r="C8008" s="3" t="s">
        <v>86</v>
      </c>
      <c r="D8008" s="3" t="s">
        <v>60</v>
      </c>
      <c r="E8008">
        <v>2026</v>
      </c>
      <c r="F8008" s="3" t="str">
        <f t="shared" si="250"/>
        <v>GQOutL GOOS2026</v>
      </c>
      <c r="G8008" s="9">
        <v>32.728000000000002</v>
      </c>
      <c r="H8008" s="9">
        <v>22.577999999999999</v>
      </c>
      <c r="I8008" s="9">
        <v>28.521000000000001</v>
      </c>
      <c r="J8008" s="9">
        <v>35.347000000000001</v>
      </c>
      <c r="K8008" s="9">
        <v>47.137</v>
      </c>
      <c r="L8008" s="9">
        <v>49.68</v>
      </c>
      <c r="M8008" s="9">
        <v>64.141999999999996</v>
      </c>
      <c r="N8008" s="9">
        <v>59.837000000000003</v>
      </c>
      <c r="O8008" s="9">
        <v>65.424999999999997</v>
      </c>
      <c r="P8008" s="9">
        <v>129.71899999999999</v>
      </c>
      <c r="Q8008" s="9">
        <v>67.42</v>
      </c>
      <c r="R8008" s="9">
        <v>40.590000000000003</v>
      </c>
      <c r="S8008" s="9">
        <v>41.468000000000004</v>
      </c>
      <c r="T8008" s="9">
        <v>31.812000000000001</v>
      </c>
    </row>
    <row r="8009" spans="1:20" x14ac:dyDescent="0.35">
      <c r="A8009">
        <f t="shared" si="251"/>
        <v>8009</v>
      </c>
      <c r="B8009" s="3" t="s">
        <v>71</v>
      </c>
      <c r="C8009" s="3" t="s">
        <v>86</v>
      </c>
      <c r="D8009" s="3" t="s">
        <v>60</v>
      </c>
      <c r="E8009">
        <v>2027</v>
      </c>
      <c r="F8009" s="3" t="str">
        <f t="shared" si="250"/>
        <v>GQOutL GOOS2027</v>
      </c>
      <c r="G8009" s="9">
        <v>29.837</v>
      </c>
      <c r="H8009" s="9">
        <v>24.006</v>
      </c>
      <c r="I8009" s="9">
        <v>32.514000000000003</v>
      </c>
      <c r="J8009" s="9">
        <v>39.793999999999997</v>
      </c>
      <c r="K8009" s="9">
        <v>55.048999999999999</v>
      </c>
      <c r="L8009" s="9">
        <v>74.459000000000003</v>
      </c>
      <c r="M8009" s="9">
        <v>89.266000000000005</v>
      </c>
      <c r="N8009" s="9">
        <v>102.10899999999999</v>
      </c>
      <c r="O8009" s="9">
        <v>181.08699999999999</v>
      </c>
      <c r="P8009" s="9">
        <v>201.70599999999999</v>
      </c>
      <c r="Q8009" s="9">
        <v>97.611000000000004</v>
      </c>
      <c r="R8009" s="9">
        <v>58.08</v>
      </c>
      <c r="S8009" s="9">
        <v>43.353000000000002</v>
      </c>
      <c r="T8009" s="9">
        <v>37.72</v>
      </c>
    </row>
    <row r="8010" spans="1:20" x14ac:dyDescent="0.35">
      <c r="A8010">
        <f t="shared" si="251"/>
        <v>8010</v>
      </c>
      <c r="B8010" s="3" t="s">
        <v>71</v>
      </c>
      <c r="C8010" s="3" t="s">
        <v>86</v>
      </c>
      <c r="D8010" s="3" t="s">
        <v>60</v>
      </c>
      <c r="E8010">
        <v>2028</v>
      </c>
      <c r="F8010" s="3" t="str">
        <f t="shared" si="250"/>
        <v>GQOutL GOOS2028</v>
      </c>
      <c r="G8010" s="9">
        <v>27.911999999999999</v>
      </c>
      <c r="H8010" s="9">
        <v>30.762</v>
      </c>
      <c r="I8010" s="9">
        <v>30.398</v>
      </c>
      <c r="J8010" s="9">
        <v>35.963000000000001</v>
      </c>
      <c r="K8010" s="9">
        <v>48.871000000000002</v>
      </c>
      <c r="L8010" s="9">
        <v>57.226999999999997</v>
      </c>
      <c r="M8010" s="9">
        <v>59.185000000000002</v>
      </c>
      <c r="N8010" s="9">
        <v>95.013000000000005</v>
      </c>
      <c r="O8010" s="9">
        <v>148.89400000000001</v>
      </c>
      <c r="P8010" s="9">
        <v>146.69900000000001</v>
      </c>
      <c r="Q8010" s="9">
        <v>96.100999999999999</v>
      </c>
      <c r="R8010" s="9">
        <v>50.018999999999998</v>
      </c>
      <c r="S8010" s="9">
        <v>46.459000000000003</v>
      </c>
      <c r="T8010" s="9">
        <v>33.69</v>
      </c>
    </row>
    <row r="8011" spans="1:20" x14ac:dyDescent="0.35">
      <c r="A8011">
        <f t="shared" si="251"/>
        <v>8011</v>
      </c>
      <c r="B8011" s="3" t="s">
        <v>71</v>
      </c>
      <c r="C8011" s="3" t="s">
        <v>86</v>
      </c>
      <c r="D8011" s="3" t="s">
        <v>60</v>
      </c>
      <c r="E8011">
        <v>2029</v>
      </c>
      <c r="F8011" s="3" t="str">
        <f t="shared" si="250"/>
        <v>GQOutL GOOS2029</v>
      </c>
      <c r="G8011" s="9">
        <v>30.276</v>
      </c>
      <c r="H8011" s="9">
        <v>21.637</v>
      </c>
      <c r="I8011" s="9">
        <v>36.865000000000002</v>
      </c>
      <c r="J8011" s="9">
        <v>37.328000000000003</v>
      </c>
      <c r="K8011" s="9">
        <v>69.334000000000003</v>
      </c>
      <c r="L8011" s="9">
        <v>67.572000000000003</v>
      </c>
      <c r="M8011" s="9">
        <v>68.061999999999998</v>
      </c>
      <c r="N8011" s="9">
        <v>85.093000000000004</v>
      </c>
      <c r="O8011" s="9">
        <v>141.70699999999999</v>
      </c>
      <c r="P8011" s="9">
        <v>130.49</v>
      </c>
      <c r="Q8011" s="9">
        <v>64.951999999999998</v>
      </c>
      <c r="R8011" s="9">
        <v>45.595999999999997</v>
      </c>
      <c r="S8011" s="9">
        <v>36.545000000000002</v>
      </c>
      <c r="T8011" s="9">
        <v>32.631999999999998</v>
      </c>
    </row>
    <row r="8012" spans="1:20" x14ac:dyDescent="0.35">
      <c r="A8012">
        <f t="shared" si="251"/>
        <v>8012</v>
      </c>
      <c r="B8012" s="3" t="s">
        <v>71</v>
      </c>
      <c r="C8012" s="3" t="s">
        <v>86</v>
      </c>
      <c r="D8012" s="3" t="s">
        <v>61</v>
      </c>
      <c r="E8012">
        <v>2020</v>
      </c>
      <c r="F8012" s="3" t="str">
        <f t="shared" si="250"/>
        <v>GQOutLR MON2020</v>
      </c>
      <c r="G8012" s="9">
        <v>25.276</v>
      </c>
      <c r="H8012" s="9">
        <v>37.055</v>
      </c>
      <c r="I8012" s="9">
        <v>33.076000000000001</v>
      </c>
      <c r="J8012" s="9">
        <v>46.904000000000003</v>
      </c>
      <c r="K8012" s="9">
        <v>64.942999999999998</v>
      </c>
      <c r="L8012" s="9">
        <v>56.19</v>
      </c>
      <c r="M8012" s="9">
        <v>73.546999999999997</v>
      </c>
      <c r="N8012" s="9">
        <v>93.32</v>
      </c>
      <c r="O8012" s="9">
        <v>156.31899999999999</v>
      </c>
      <c r="P8012" s="9">
        <v>107.03400000000001</v>
      </c>
      <c r="Q8012" s="9">
        <v>58.633000000000003</v>
      </c>
      <c r="R8012" s="9">
        <v>30.984999999999999</v>
      </c>
      <c r="S8012" s="9">
        <v>39.762999999999998</v>
      </c>
      <c r="T8012" s="9">
        <v>31.276</v>
      </c>
    </row>
    <row r="8013" spans="1:20" x14ac:dyDescent="0.35">
      <c r="A8013">
        <f t="shared" si="251"/>
        <v>8013</v>
      </c>
      <c r="B8013" s="3" t="s">
        <v>71</v>
      </c>
      <c r="C8013" s="3" t="s">
        <v>86</v>
      </c>
      <c r="D8013" s="3" t="s">
        <v>61</v>
      </c>
      <c r="E8013">
        <v>2021</v>
      </c>
      <c r="F8013" s="3" t="str">
        <f t="shared" si="250"/>
        <v>GQOutLR MON2021</v>
      </c>
      <c r="G8013" s="9">
        <v>24.523</v>
      </c>
      <c r="H8013" s="9">
        <v>19.812999999999999</v>
      </c>
      <c r="I8013" s="9">
        <v>23.501000000000001</v>
      </c>
      <c r="J8013" s="9">
        <v>26.669</v>
      </c>
      <c r="K8013" s="9">
        <v>26.236000000000001</v>
      </c>
      <c r="L8013" s="9">
        <v>23.535</v>
      </c>
      <c r="M8013" s="9">
        <v>23.533000000000001</v>
      </c>
      <c r="N8013" s="9">
        <v>44.036000000000001</v>
      </c>
      <c r="O8013" s="9">
        <v>85.632999999999996</v>
      </c>
      <c r="P8013" s="9">
        <v>88.328999999999994</v>
      </c>
      <c r="Q8013" s="9">
        <v>43.320999999999998</v>
      </c>
      <c r="R8013" s="9">
        <v>32.759</v>
      </c>
      <c r="S8013" s="9">
        <v>29.131</v>
      </c>
      <c r="T8013" s="9">
        <v>20.838000000000001</v>
      </c>
    </row>
    <row r="8014" spans="1:20" x14ac:dyDescent="0.35">
      <c r="A8014">
        <f t="shared" si="251"/>
        <v>8014</v>
      </c>
      <c r="B8014" s="3" t="s">
        <v>71</v>
      </c>
      <c r="C8014" s="3" t="s">
        <v>86</v>
      </c>
      <c r="D8014" s="3" t="s">
        <v>61</v>
      </c>
      <c r="E8014">
        <v>2022</v>
      </c>
      <c r="F8014" s="3" t="str">
        <f t="shared" si="250"/>
        <v>GQOutLR MON2022</v>
      </c>
      <c r="G8014" s="9">
        <v>17.89</v>
      </c>
      <c r="H8014" s="9">
        <v>16.625</v>
      </c>
      <c r="I8014" s="9">
        <v>20.783999999999999</v>
      </c>
      <c r="J8014" s="9">
        <v>24.027999999999999</v>
      </c>
      <c r="K8014" s="9">
        <v>39.918999999999997</v>
      </c>
      <c r="L8014" s="9">
        <v>35.369999999999997</v>
      </c>
      <c r="M8014" s="9">
        <v>42.872</v>
      </c>
      <c r="N8014" s="9">
        <v>57.432000000000002</v>
      </c>
      <c r="O8014" s="9">
        <v>109.017</v>
      </c>
      <c r="P8014" s="9">
        <v>155.126</v>
      </c>
      <c r="Q8014" s="9">
        <v>74.021000000000001</v>
      </c>
      <c r="R8014" s="9">
        <v>40.875</v>
      </c>
      <c r="S8014" s="9">
        <v>43.954000000000001</v>
      </c>
      <c r="T8014" s="9">
        <v>28.448</v>
      </c>
    </row>
    <row r="8015" spans="1:20" x14ac:dyDescent="0.35">
      <c r="A8015">
        <f t="shared" si="251"/>
        <v>8015</v>
      </c>
      <c r="B8015" s="3" t="s">
        <v>71</v>
      </c>
      <c r="C8015" s="3" t="s">
        <v>86</v>
      </c>
      <c r="D8015" s="3" t="s">
        <v>61</v>
      </c>
      <c r="E8015">
        <v>2023</v>
      </c>
      <c r="F8015" s="3" t="str">
        <f t="shared" si="250"/>
        <v>GQOutLR MON2023</v>
      </c>
      <c r="G8015" s="9">
        <v>23.207999999999998</v>
      </c>
      <c r="H8015" s="9">
        <v>15.976000000000001</v>
      </c>
      <c r="I8015" s="9">
        <v>32.119999999999997</v>
      </c>
      <c r="J8015" s="9">
        <v>37.171999999999997</v>
      </c>
      <c r="K8015" s="9">
        <v>56.8</v>
      </c>
      <c r="L8015" s="9">
        <v>63.250999999999998</v>
      </c>
      <c r="M8015" s="9">
        <v>117.11199999999999</v>
      </c>
      <c r="N8015" s="9">
        <v>104.244</v>
      </c>
      <c r="O8015" s="9">
        <v>139.41499999999999</v>
      </c>
      <c r="P8015" s="9">
        <v>162.43600000000001</v>
      </c>
      <c r="Q8015" s="9">
        <v>75.959999999999994</v>
      </c>
      <c r="R8015" s="9">
        <v>41.585999999999999</v>
      </c>
      <c r="S8015" s="9">
        <v>35.826000000000001</v>
      </c>
      <c r="T8015" s="9">
        <v>28.905999999999999</v>
      </c>
    </row>
    <row r="8016" spans="1:20" x14ac:dyDescent="0.35">
      <c r="A8016">
        <f t="shared" si="251"/>
        <v>8016</v>
      </c>
      <c r="B8016" s="3" t="s">
        <v>71</v>
      </c>
      <c r="C8016" s="3" t="s">
        <v>86</v>
      </c>
      <c r="D8016" s="3" t="s">
        <v>61</v>
      </c>
      <c r="E8016">
        <v>2024</v>
      </c>
      <c r="F8016" s="3" t="str">
        <f t="shared" si="250"/>
        <v>GQOutLR MON2024</v>
      </c>
      <c r="G8016" s="9">
        <v>39.351999999999997</v>
      </c>
      <c r="H8016" s="9">
        <v>25.54</v>
      </c>
      <c r="I8016" s="9">
        <v>36.555999999999997</v>
      </c>
      <c r="J8016" s="9">
        <v>37.963999999999999</v>
      </c>
      <c r="K8016" s="9">
        <v>38.131</v>
      </c>
      <c r="L8016" s="9">
        <v>43.174999999999997</v>
      </c>
      <c r="M8016" s="9">
        <v>54.786000000000001</v>
      </c>
      <c r="N8016" s="9">
        <v>92.367999999999995</v>
      </c>
      <c r="O8016" s="9">
        <v>91.658000000000001</v>
      </c>
      <c r="P8016" s="9">
        <v>102.611</v>
      </c>
      <c r="Q8016" s="9">
        <v>40.564</v>
      </c>
      <c r="R8016" s="9">
        <v>31.356999999999999</v>
      </c>
      <c r="S8016" s="9">
        <v>30.771000000000001</v>
      </c>
      <c r="T8016" s="9">
        <v>24.486999999999998</v>
      </c>
    </row>
    <row r="8017" spans="1:20" x14ac:dyDescent="0.35">
      <c r="A8017">
        <f t="shared" si="251"/>
        <v>8017</v>
      </c>
      <c r="B8017" s="3" t="s">
        <v>71</v>
      </c>
      <c r="C8017" s="3" t="s">
        <v>86</v>
      </c>
      <c r="D8017" s="3" t="s">
        <v>61</v>
      </c>
      <c r="E8017">
        <v>2025</v>
      </c>
      <c r="F8017" s="3" t="str">
        <f t="shared" si="250"/>
        <v>GQOutLR MON2025</v>
      </c>
      <c r="G8017" s="9">
        <v>28.452000000000002</v>
      </c>
      <c r="H8017" s="9">
        <v>20.977</v>
      </c>
      <c r="I8017" s="9">
        <v>26.614000000000001</v>
      </c>
      <c r="J8017" s="9">
        <v>39.058</v>
      </c>
      <c r="K8017" s="9">
        <v>71.019000000000005</v>
      </c>
      <c r="L8017" s="9">
        <v>65.816999999999993</v>
      </c>
      <c r="M8017" s="9">
        <v>75.019000000000005</v>
      </c>
      <c r="N8017" s="9">
        <v>113.125</v>
      </c>
      <c r="O8017" s="9">
        <v>128.86600000000001</v>
      </c>
      <c r="P8017" s="9">
        <v>103.994</v>
      </c>
      <c r="Q8017" s="9">
        <v>55.665999999999997</v>
      </c>
      <c r="R8017" s="9">
        <v>35.758000000000003</v>
      </c>
      <c r="S8017" s="9">
        <v>31.527999999999999</v>
      </c>
      <c r="T8017" s="9">
        <v>27.885999999999999</v>
      </c>
    </row>
    <row r="8018" spans="1:20" x14ac:dyDescent="0.35">
      <c r="A8018">
        <f t="shared" si="251"/>
        <v>8018</v>
      </c>
      <c r="B8018" s="3" t="s">
        <v>71</v>
      </c>
      <c r="C8018" s="3" t="s">
        <v>86</v>
      </c>
      <c r="D8018" s="3" t="s">
        <v>61</v>
      </c>
      <c r="E8018">
        <v>2026</v>
      </c>
      <c r="F8018" s="3" t="str">
        <f t="shared" si="250"/>
        <v>GQOutLR MON2026</v>
      </c>
      <c r="G8018" s="9">
        <v>30.495999999999999</v>
      </c>
      <c r="H8018" s="9">
        <v>20.521999999999998</v>
      </c>
      <c r="I8018" s="9">
        <v>26.004000000000001</v>
      </c>
      <c r="J8018" s="9">
        <v>33.058</v>
      </c>
      <c r="K8018" s="9">
        <v>45.847999999999999</v>
      </c>
      <c r="L8018" s="9">
        <v>48.786999999999999</v>
      </c>
      <c r="M8018" s="9">
        <v>64.388000000000005</v>
      </c>
      <c r="N8018" s="9">
        <v>59.860999999999997</v>
      </c>
      <c r="O8018" s="9">
        <v>64.655000000000001</v>
      </c>
      <c r="P8018" s="9">
        <v>129.15</v>
      </c>
      <c r="Q8018" s="9">
        <v>65.677000000000007</v>
      </c>
      <c r="R8018" s="9">
        <v>37.497999999999998</v>
      </c>
      <c r="S8018" s="9">
        <v>38.636000000000003</v>
      </c>
      <c r="T8018" s="9">
        <v>28.064</v>
      </c>
    </row>
    <row r="8019" spans="1:20" x14ac:dyDescent="0.35">
      <c r="A8019">
        <f t="shared" si="251"/>
        <v>8019</v>
      </c>
      <c r="B8019" s="3" t="s">
        <v>71</v>
      </c>
      <c r="C8019" s="3" t="s">
        <v>86</v>
      </c>
      <c r="D8019" s="3" t="s">
        <v>61</v>
      </c>
      <c r="E8019">
        <v>2027</v>
      </c>
      <c r="F8019" s="3" t="str">
        <f t="shared" si="250"/>
        <v>GQOutLR MON2027</v>
      </c>
      <c r="G8019" s="9">
        <v>27.521000000000001</v>
      </c>
      <c r="H8019" s="9">
        <v>21.356000000000002</v>
      </c>
      <c r="I8019" s="9">
        <v>30.904</v>
      </c>
      <c r="J8019" s="9">
        <v>37.375999999999998</v>
      </c>
      <c r="K8019" s="9">
        <v>52.997</v>
      </c>
      <c r="L8019" s="9">
        <v>73.23</v>
      </c>
      <c r="M8019" s="9">
        <v>88.539000000000001</v>
      </c>
      <c r="N8019" s="9">
        <v>101.18600000000001</v>
      </c>
      <c r="O8019" s="9">
        <v>176.19900000000001</v>
      </c>
      <c r="P8019" s="9">
        <v>195.54</v>
      </c>
      <c r="Q8019" s="9">
        <v>95.242999999999995</v>
      </c>
      <c r="R8019" s="9">
        <v>55.305999999999997</v>
      </c>
      <c r="S8019" s="9">
        <v>40.997999999999998</v>
      </c>
      <c r="T8019" s="9">
        <v>34.341000000000001</v>
      </c>
    </row>
    <row r="8020" spans="1:20" x14ac:dyDescent="0.35">
      <c r="A8020">
        <f t="shared" si="251"/>
        <v>8020</v>
      </c>
      <c r="B8020" s="3" t="s">
        <v>71</v>
      </c>
      <c r="C8020" s="3" t="s">
        <v>86</v>
      </c>
      <c r="D8020" s="3" t="s">
        <v>61</v>
      </c>
      <c r="E8020">
        <v>2028</v>
      </c>
      <c r="F8020" s="3" t="str">
        <f t="shared" si="250"/>
        <v>GQOutLR MON2028</v>
      </c>
      <c r="G8020" s="9">
        <v>24.367999999999999</v>
      </c>
      <c r="H8020" s="9">
        <v>29.645</v>
      </c>
      <c r="I8020" s="9">
        <v>27.477</v>
      </c>
      <c r="J8020" s="9">
        <v>33.491999999999997</v>
      </c>
      <c r="K8020" s="9">
        <v>46.933999999999997</v>
      </c>
      <c r="L8020" s="9">
        <v>56.134</v>
      </c>
      <c r="M8020" s="9">
        <v>59.085000000000001</v>
      </c>
      <c r="N8020" s="9">
        <v>93.091999999999999</v>
      </c>
      <c r="O8020" s="9">
        <v>146.99</v>
      </c>
      <c r="P8020" s="9">
        <v>144.06700000000001</v>
      </c>
      <c r="Q8020" s="9">
        <v>93.924000000000007</v>
      </c>
      <c r="R8020" s="9">
        <v>47.750999999999998</v>
      </c>
      <c r="S8020" s="9">
        <v>43.81</v>
      </c>
      <c r="T8020" s="9">
        <v>29.529</v>
      </c>
    </row>
    <row r="8021" spans="1:20" x14ac:dyDescent="0.35">
      <c r="A8021">
        <f t="shared" si="251"/>
        <v>8021</v>
      </c>
      <c r="B8021" s="3" t="s">
        <v>71</v>
      </c>
      <c r="C8021" s="3" t="s">
        <v>86</v>
      </c>
      <c r="D8021" s="3" t="s">
        <v>61</v>
      </c>
      <c r="E8021">
        <v>2029</v>
      </c>
      <c r="F8021" s="3" t="str">
        <f t="shared" si="250"/>
        <v>GQOutLR MON2029</v>
      </c>
      <c r="G8021" s="9">
        <v>27.42</v>
      </c>
      <c r="H8021" s="9">
        <v>18.260000000000002</v>
      </c>
      <c r="I8021" s="9">
        <v>34.765000000000001</v>
      </c>
      <c r="J8021" s="9">
        <v>34.104999999999997</v>
      </c>
      <c r="K8021" s="9">
        <v>68.061999999999998</v>
      </c>
      <c r="L8021" s="9">
        <v>65.16</v>
      </c>
      <c r="M8021" s="9">
        <v>67.92</v>
      </c>
      <c r="N8021" s="9">
        <v>84.176000000000002</v>
      </c>
      <c r="O8021" s="9">
        <v>137.709</v>
      </c>
      <c r="P8021" s="9">
        <v>127.706</v>
      </c>
      <c r="Q8021" s="9">
        <v>62.195999999999998</v>
      </c>
      <c r="R8021" s="9">
        <v>42.179000000000002</v>
      </c>
      <c r="S8021" s="9">
        <v>33.036999999999999</v>
      </c>
      <c r="T8021" s="9">
        <v>28.515999999999998</v>
      </c>
    </row>
    <row r="8022" spans="1:20" x14ac:dyDescent="0.35">
      <c r="A8022">
        <f t="shared" si="251"/>
        <v>8022</v>
      </c>
      <c r="B8022" s="3" t="s">
        <v>71</v>
      </c>
      <c r="C8022" s="3" t="s">
        <v>86</v>
      </c>
      <c r="D8022" s="3" t="s">
        <v>62</v>
      </c>
      <c r="E8022">
        <v>2020</v>
      </c>
      <c r="F8022" s="3" t="str">
        <f t="shared" si="250"/>
        <v>GQOutICE H2020</v>
      </c>
      <c r="G8022" s="9">
        <v>25.219000000000001</v>
      </c>
      <c r="H8022" s="9">
        <v>37.191000000000003</v>
      </c>
      <c r="I8022" s="9">
        <v>33.098999999999997</v>
      </c>
      <c r="J8022" s="9">
        <v>46.79</v>
      </c>
      <c r="K8022" s="9">
        <v>65.116</v>
      </c>
      <c r="L8022" s="9">
        <v>55.850999999999999</v>
      </c>
      <c r="M8022" s="9">
        <v>73.552000000000007</v>
      </c>
      <c r="N8022" s="9">
        <v>92.605000000000004</v>
      </c>
      <c r="O8022" s="9">
        <v>156.61799999999999</v>
      </c>
      <c r="P8022" s="9">
        <v>107.247</v>
      </c>
      <c r="Q8022" s="9">
        <v>59.057000000000002</v>
      </c>
      <c r="R8022" s="9">
        <v>30.513000000000002</v>
      </c>
      <c r="S8022" s="9">
        <v>39.289000000000001</v>
      </c>
      <c r="T8022" s="9">
        <v>31.408999999999999</v>
      </c>
    </row>
    <row r="8023" spans="1:20" x14ac:dyDescent="0.35">
      <c r="A8023">
        <f t="shared" si="251"/>
        <v>8023</v>
      </c>
      <c r="B8023" s="3" t="s">
        <v>71</v>
      </c>
      <c r="C8023" s="3" t="s">
        <v>86</v>
      </c>
      <c r="D8023" s="3" t="s">
        <v>62</v>
      </c>
      <c r="E8023">
        <v>2021</v>
      </c>
      <c r="F8023" s="3" t="str">
        <f t="shared" si="250"/>
        <v>GQOutICE H2021</v>
      </c>
      <c r="G8023" s="9">
        <v>24.594000000000001</v>
      </c>
      <c r="H8023" s="9">
        <v>19.826000000000001</v>
      </c>
      <c r="I8023" s="9">
        <v>23.506</v>
      </c>
      <c r="J8023" s="9">
        <v>26.684000000000001</v>
      </c>
      <c r="K8023" s="9">
        <v>26.167999999999999</v>
      </c>
      <c r="L8023" s="9">
        <v>23.387</v>
      </c>
      <c r="M8023" s="9">
        <v>24.239000000000001</v>
      </c>
      <c r="N8023" s="9">
        <v>44.012999999999998</v>
      </c>
      <c r="O8023" s="9">
        <v>83.891999999999996</v>
      </c>
      <c r="P8023" s="9">
        <v>90.402000000000001</v>
      </c>
      <c r="Q8023" s="9">
        <v>43.552999999999997</v>
      </c>
      <c r="R8023" s="9">
        <v>32.784999999999997</v>
      </c>
      <c r="S8023" s="9">
        <v>29.155000000000001</v>
      </c>
      <c r="T8023" s="9">
        <v>20.411000000000001</v>
      </c>
    </row>
    <row r="8024" spans="1:20" x14ac:dyDescent="0.35">
      <c r="A8024">
        <f t="shared" si="251"/>
        <v>8024</v>
      </c>
      <c r="B8024" s="3" t="s">
        <v>71</v>
      </c>
      <c r="C8024" s="3" t="s">
        <v>86</v>
      </c>
      <c r="D8024" s="3" t="s">
        <v>62</v>
      </c>
      <c r="E8024">
        <v>2022</v>
      </c>
      <c r="F8024" s="3" t="str">
        <f t="shared" si="250"/>
        <v>GQOutICE H2022</v>
      </c>
      <c r="G8024" s="9">
        <v>17.875</v>
      </c>
      <c r="H8024" s="9">
        <v>16.661999999999999</v>
      </c>
      <c r="I8024" s="9">
        <v>20.798999999999999</v>
      </c>
      <c r="J8024" s="9">
        <v>23.757999999999999</v>
      </c>
      <c r="K8024" s="9">
        <v>40.207999999999998</v>
      </c>
      <c r="L8024" s="9">
        <v>35.209000000000003</v>
      </c>
      <c r="M8024" s="9">
        <v>43.151000000000003</v>
      </c>
      <c r="N8024" s="9">
        <v>56.889000000000003</v>
      </c>
      <c r="O8024" s="9">
        <v>107.675</v>
      </c>
      <c r="P8024" s="9">
        <v>156.63</v>
      </c>
      <c r="Q8024" s="9">
        <v>74.590999999999994</v>
      </c>
      <c r="R8024" s="9">
        <v>40.94</v>
      </c>
      <c r="S8024" s="9">
        <v>44.002000000000002</v>
      </c>
      <c r="T8024" s="9">
        <v>28.044</v>
      </c>
    </row>
    <row r="8025" spans="1:20" x14ac:dyDescent="0.35">
      <c r="A8025">
        <f t="shared" si="251"/>
        <v>8025</v>
      </c>
      <c r="B8025" s="3" t="s">
        <v>71</v>
      </c>
      <c r="C8025" s="3" t="s">
        <v>86</v>
      </c>
      <c r="D8025" s="3" t="s">
        <v>62</v>
      </c>
      <c r="E8025">
        <v>2023</v>
      </c>
      <c r="F8025" s="3" t="str">
        <f t="shared" si="250"/>
        <v>GQOutICE H2023</v>
      </c>
      <c r="G8025" s="9">
        <v>23.204000000000001</v>
      </c>
      <c r="H8025" s="9">
        <v>15.981</v>
      </c>
      <c r="I8025" s="9">
        <v>32.155000000000001</v>
      </c>
      <c r="J8025" s="9">
        <v>37.113</v>
      </c>
      <c r="K8025" s="9">
        <v>56.448</v>
      </c>
      <c r="L8025" s="9">
        <v>63.268000000000001</v>
      </c>
      <c r="M8025" s="9">
        <v>117.218</v>
      </c>
      <c r="N8025" s="9">
        <v>103.42100000000001</v>
      </c>
      <c r="O8025" s="9">
        <v>139.53200000000001</v>
      </c>
      <c r="P8025" s="9">
        <v>162.60400000000001</v>
      </c>
      <c r="Q8025" s="9">
        <v>76.516999999999996</v>
      </c>
      <c r="R8025" s="9">
        <v>41.686999999999998</v>
      </c>
      <c r="S8025" s="9">
        <v>35.911999999999999</v>
      </c>
      <c r="T8025" s="9">
        <v>28.341000000000001</v>
      </c>
    </row>
    <row r="8026" spans="1:20" x14ac:dyDescent="0.35">
      <c r="A8026">
        <f t="shared" si="251"/>
        <v>8026</v>
      </c>
      <c r="B8026" s="3" t="s">
        <v>71</v>
      </c>
      <c r="C8026" s="3" t="s">
        <v>86</v>
      </c>
      <c r="D8026" s="3" t="s">
        <v>62</v>
      </c>
      <c r="E8026">
        <v>2024</v>
      </c>
      <c r="F8026" s="3" t="str">
        <f t="shared" si="250"/>
        <v>GQOutICE H2024</v>
      </c>
      <c r="G8026" s="9">
        <v>39.530999999999999</v>
      </c>
      <c r="H8026" s="9">
        <v>25.6</v>
      </c>
      <c r="I8026" s="9">
        <v>36.564</v>
      </c>
      <c r="J8026" s="9">
        <v>37.976999999999997</v>
      </c>
      <c r="K8026" s="9">
        <v>38.116</v>
      </c>
      <c r="L8026" s="9">
        <v>43.148000000000003</v>
      </c>
      <c r="M8026" s="9">
        <v>55.334000000000003</v>
      </c>
      <c r="N8026" s="9">
        <v>92.153000000000006</v>
      </c>
      <c r="O8026" s="9">
        <v>91.584999999999994</v>
      </c>
      <c r="P8026" s="9">
        <v>103.008</v>
      </c>
      <c r="Q8026" s="9">
        <v>40.695</v>
      </c>
      <c r="R8026" s="9">
        <v>31.318000000000001</v>
      </c>
      <c r="S8026" s="9">
        <v>30.736000000000001</v>
      </c>
      <c r="T8026" s="9">
        <v>24.029</v>
      </c>
    </row>
    <row r="8027" spans="1:20" x14ac:dyDescent="0.35">
      <c r="A8027">
        <f t="shared" si="251"/>
        <v>8027</v>
      </c>
      <c r="B8027" s="3" t="s">
        <v>71</v>
      </c>
      <c r="C8027" s="3" t="s">
        <v>86</v>
      </c>
      <c r="D8027" s="3" t="s">
        <v>62</v>
      </c>
      <c r="E8027">
        <v>2025</v>
      </c>
      <c r="F8027" s="3" t="str">
        <f t="shared" si="250"/>
        <v>GQOutICE H2025</v>
      </c>
      <c r="G8027" s="9">
        <v>28.504000000000001</v>
      </c>
      <c r="H8027" s="9">
        <v>21.004999999999999</v>
      </c>
      <c r="I8027" s="9">
        <v>26.501999999999999</v>
      </c>
      <c r="J8027" s="9">
        <v>39.273000000000003</v>
      </c>
      <c r="K8027" s="9">
        <v>70.822000000000003</v>
      </c>
      <c r="L8027" s="9">
        <v>65.811999999999998</v>
      </c>
      <c r="M8027" s="9">
        <v>75.433999999999997</v>
      </c>
      <c r="N8027" s="9">
        <v>112.733</v>
      </c>
      <c r="O8027" s="9">
        <v>128.679</v>
      </c>
      <c r="P8027" s="9">
        <v>104.431</v>
      </c>
      <c r="Q8027" s="9">
        <v>55.972999999999999</v>
      </c>
      <c r="R8027" s="9">
        <v>35.777000000000001</v>
      </c>
      <c r="S8027" s="9">
        <v>31.541</v>
      </c>
      <c r="T8027" s="9">
        <v>27.518999999999998</v>
      </c>
    </row>
    <row r="8028" spans="1:20" x14ac:dyDescent="0.35">
      <c r="A8028">
        <f t="shared" si="251"/>
        <v>8028</v>
      </c>
      <c r="B8028" s="3" t="s">
        <v>71</v>
      </c>
      <c r="C8028" s="3" t="s">
        <v>86</v>
      </c>
      <c r="D8028" s="3" t="s">
        <v>62</v>
      </c>
      <c r="E8028">
        <v>2026</v>
      </c>
      <c r="F8028" s="3" t="str">
        <f t="shared" si="250"/>
        <v>GQOutICE H2026</v>
      </c>
      <c r="G8028" s="9">
        <v>30.463999999999999</v>
      </c>
      <c r="H8028" s="9">
        <v>20.597999999999999</v>
      </c>
      <c r="I8028" s="9">
        <v>26.085000000000001</v>
      </c>
      <c r="J8028" s="9">
        <v>33.040999999999997</v>
      </c>
      <c r="K8028" s="9">
        <v>45.813000000000002</v>
      </c>
      <c r="L8028" s="9">
        <v>48.753999999999998</v>
      </c>
      <c r="M8028" s="9">
        <v>64.995000000000005</v>
      </c>
      <c r="N8028" s="9">
        <v>59.713000000000001</v>
      </c>
      <c r="O8028" s="9">
        <v>64.194000000000003</v>
      </c>
      <c r="P8028" s="9">
        <v>129.43899999999999</v>
      </c>
      <c r="Q8028" s="9">
        <v>66.102999999999994</v>
      </c>
      <c r="R8028" s="9">
        <v>37.549999999999997</v>
      </c>
      <c r="S8028" s="9">
        <v>38.686</v>
      </c>
      <c r="T8028" s="9">
        <v>27.693000000000001</v>
      </c>
    </row>
    <row r="8029" spans="1:20" x14ac:dyDescent="0.35">
      <c r="A8029">
        <f t="shared" si="251"/>
        <v>8029</v>
      </c>
      <c r="B8029" s="3" t="s">
        <v>71</v>
      </c>
      <c r="C8029" s="3" t="s">
        <v>86</v>
      </c>
      <c r="D8029" s="3" t="s">
        <v>62</v>
      </c>
      <c r="E8029">
        <v>2027</v>
      </c>
      <c r="F8029" s="3" t="str">
        <f t="shared" si="250"/>
        <v>GQOutICE H2027</v>
      </c>
      <c r="G8029" s="9">
        <v>27.541</v>
      </c>
      <c r="H8029" s="9">
        <v>21.355</v>
      </c>
      <c r="I8029" s="9">
        <v>30.869</v>
      </c>
      <c r="J8029" s="9">
        <v>37.350999999999999</v>
      </c>
      <c r="K8029" s="9">
        <v>53.148000000000003</v>
      </c>
      <c r="L8029" s="9">
        <v>73.025999999999996</v>
      </c>
      <c r="M8029" s="9">
        <v>89.203000000000003</v>
      </c>
      <c r="N8029" s="9">
        <v>101.133</v>
      </c>
      <c r="O8029" s="9">
        <v>175.26</v>
      </c>
      <c r="P8029" s="9">
        <v>195.56</v>
      </c>
      <c r="Q8029" s="9">
        <v>96.063000000000002</v>
      </c>
      <c r="R8029" s="9">
        <v>55.707999999999998</v>
      </c>
      <c r="S8029" s="9">
        <v>41.392000000000003</v>
      </c>
      <c r="T8029" s="9">
        <v>34.026000000000003</v>
      </c>
    </row>
    <row r="8030" spans="1:20" x14ac:dyDescent="0.35">
      <c r="A8030">
        <f t="shared" si="251"/>
        <v>8030</v>
      </c>
      <c r="B8030" s="3" t="s">
        <v>71</v>
      </c>
      <c r="C8030" s="3" t="s">
        <v>86</v>
      </c>
      <c r="D8030" s="3" t="s">
        <v>62</v>
      </c>
      <c r="E8030">
        <v>2028</v>
      </c>
      <c r="F8030" s="3" t="str">
        <f t="shared" si="250"/>
        <v>GQOutICE H2028</v>
      </c>
      <c r="G8030" s="9">
        <v>24.17</v>
      </c>
      <c r="H8030" s="9">
        <v>29.878</v>
      </c>
      <c r="I8030" s="9">
        <v>27.484999999999999</v>
      </c>
      <c r="J8030" s="9">
        <v>33.387</v>
      </c>
      <c r="K8030" s="9">
        <v>46.893999999999998</v>
      </c>
      <c r="L8030" s="9">
        <v>56.167999999999999</v>
      </c>
      <c r="M8030" s="9">
        <v>59.122</v>
      </c>
      <c r="N8030" s="9">
        <v>92.296999999999997</v>
      </c>
      <c r="O8030" s="9">
        <v>147.07300000000001</v>
      </c>
      <c r="P8030" s="9">
        <v>144.25299999999999</v>
      </c>
      <c r="Q8030" s="9">
        <v>94.474000000000004</v>
      </c>
      <c r="R8030" s="9">
        <v>47.829000000000001</v>
      </c>
      <c r="S8030" s="9">
        <v>43.863</v>
      </c>
      <c r="T8030" s="9">
        <v>29.152999999999999</v>
      </c>
    </row>
    <row r="8031" spans="1:20" x14ac:dyDescent="0.35">
      <c r="A8031">
        <f t="shared" si="251"/>
        <v>8031</v>
      </c>
      <c r="B8031" s="3" t="s">
        <v>71</v>
      </c>
      <c r="C8031" s="3" t="s">
        <v>86</v>
      </c>
      <c r="D8031" s="3" t="s">
        <v>62</v>
      </c>
      <c r="E8031">
        <v>2029</v>
      </c>
      <c r="F8031" s="3" t="str">
        <f t="shared" si="250"/>
        <v>GQOutICE H2029</v>
      </c>
      <c r="G8031" s="9">
        <v>27.38</v>
      </c>
      <c r="H8031" s="9">
        <v>18.231999999999999</v>
      </c>
      <c r="I8031" s="9">
        <v>34.889000000000003</v>
      </c>
      <c r="J8031" s="9">
        <v>33.689</v>
      </c>
      <c r="K8031" s="9">
        <v>68.534999999999997</v>
      </c>
      <c r="L8031" s="9">
        <v>64.688999999999993</v>
      </c>
      <c r="M8031" s="9">
        <v>68.801000000000002</v>
      </c>
      <c r="N8031" s="9">
        <v>84.394999999999996</v>
      </c>
      <c r="O8031" s="9">
        <v>137.155</v>
      </c>
      <c r="P8031" s="9">
        <v>128.19499999999999</v>
      </c>
      <c r="Q8031" s="9">
        <v>62.430999999999997</v>
      </c>
      <c r="R8031" s="9">
        <v>42.286000000000001</v>
      </c>
      <c r="S8031" s="9">
        <v>33.137</v>
      </c>
      <c r="T8031" s="9">
        <v>28.074999999999999</v>
      </c>
    </row>
    <row r="8032" spans="1:20" x14ac:dyDescent="0.35">
      <c r="A8032">
        <f t="shared" si="251"/>
        <v>8032</v>
      </c>
      <c r="B8032" s="3" t="s">
        <v>71</v>
      </c>
      <c r="C8032" s="3" t="s">
        <v>86</v>
      </c>
      <c r="D8032" s="3" t="s">
        <v>63</v>
      </c>
      <c r="E8032">
        <v>2020</v>
      </c>
      <c r="F8032" s="3" t="str">
        <f t="shared" si="250"/>
        <v>GQOutMCNARY2020</v>
      </c>
      <c r="G8032" s="9">
        <v>94.171000000000006</v>
      </c>
      <c r="H8032" s="9">
        <v>141.41</v>
      </c>
      <c r="I8032" s="9">
        <v>135.15</v>
      </c>
      <c r="J8032" s="9">
        <v>168.77600000000001</v>
      </c>
      <c r="K8032" s="9">
        <v>185.779</v>
      </c>
      <c r="L8032" s="9">
        <v>141.46799999999999</v>
      </c>
      <c r="M8032" s="9">
        <v>150.21199999999999</v>
      </c>
      <c r="N8032" s="9">
        <v>174.79300000000001</v>
      </c>
      <c r="O8032" s="9">
        <v>273.767</v>
      </c>
      <c r="P8032" s="9">
        <v>226.14</v>
      </c>
      <c r="Q8032" s="9">
        <v>149.43</v>
      </c>
      <c r="R8032" s="9">
        <v>127.364</v>
      </c>
      <c r="S8032" s="9">
        <v>105.979</v>
      </c>
      <c r="T8032" s="9">
        <v>85.433000000000007</v>
      </c>
    </row>
    <row r="8033" spans="1:20" x14ac:dyDescent="0.35">
      <c r="A8033">
        <f t="shared" si="251"/>
        <v>8033</v>
      </c>
      <c r="B8033" s="3" t="s">
        <v>71</v>
      </c>
      <c r="C8033" s="3" t="s">
        <v>86</v>
      </c>
      <c r="D8033" s="3" t="s">
        <v>63</v>
      </c>
      <c r="E8033">
        <v>2021</v>
      </c>
      <c r="F8033" s="3" t="str">
        <f t="shared" si="250"/>
        <v>GQOutMCNARY2021</v>
      </c>
      <c r="G8033" s="9">
        <v>88.316999999999993</v>
      </c>
      <c r="H8033" s="9">
        <v>114.476</v>
      </c>
      <c r="I8033" s="9">
        <v>126.849</v>
      </c>
      <c r="J8033" s="9">
        <v>130.52600000000001</v>
      </c>
      <c r="K8033" s="9">
        <v>112.643</v>
      </c>
      <c r="L8033" s="9">
        <v>105.176</v>
      </c>
      <c r="M8033" s="9">
        <v>89.01</v>
      </c>
      <c r="N8033" s="9">
        <v>110.438</v>
      </c>
      <c r="O8033" s="9">
        <v>166.94399999999999</v>
      </c>
      <c r="P8033" s="9">
        <v>208.911</v>
      </c>
      <c r="Q8033" s="9">
        <v>181.86500000000001</v>
      </c>
      <c r="R8033" s="9">
        <v>145.018</v>
      </c>
      <c r="S8033" s="9">
        <v>117.136</v>
      </c>
      <c r="T8033" s="9">
        <v>89.39</v>
      </c>
    </row>
    <row r="8034" spans="1:20" x14ac:dyDescent="0.35">
      <c r="A8034">
        <f t="shared" si="251"/>
        <v>8034</v>
      </c>
      <c r="B8034" s="3" t="s">
        <v>71</v>
      </c>
      <c r="C8034" s="3" t="s">
        <v>86</v>
      </c>
      <c r="D8034" s="3" t="s">
        <v>63</v>
      </c>
      <c r="E8034">
        <v>2022</v>
      </c>
      <c r="F8034" s="3" t="str">
        <f t="shared" si="250"/>
        <v>GQOutMCNARY2022</v>
      </c>
      <c r="G8034" s="9">
        <v>89.278999999999996</v>
      </c>
      <c r="H8034" s="9">
        <v>116.72</v>
      </c>
      <c r="I8034" s="9">
        <v>115.155</v>
      </c>
      <c r="J8034" s="9">
        <v>120.63</v>
      </c>
      <c r="K8034" s="9">
        <v>122.08199999999999</v>
      </c>
      <c r="L8034" s="9">
        <v>106.848</v>
      </c>
      <c r="M8034" s="9">
        <v>131.99100000000001</v>
      </c>
      <c r="N8034" s="9">
        <v>117.672</v>
      </c>
      <c r="O8034" s="9">
        <v>190.48500000000001</v>
      </c>
      <c r="P8034" s="9">
        <v>464.84300000000002</v>
      </c>
      <c r="Q8034" s="9">
        <v>256.12700000000001</v>
      </c>
      <c r="R8034" s="9">
        <v>165.321</v>
      </c>
      <c r="S8034" s="9">
        <v>134.24</v>
      </c>
      <c r="T8034" s="9">
        <v>104.575</v>
      </c>
    </row>
    <row r="8035" spans="1:20" x14ac:dyDescent="0.35">
      <c r="A8035">
        <f t="shared" si="251"/>
        <v>8035</v>
      </c>
      <c r="B8035" s="3" t="s">
        <v>71</v>
      </c>
      <c r="C8035" s="3" t="s">
        <v>86</v>
      </c>
      <c r="D8035" s="3" t="s">
        <v>63</v>
      </c>
      <c r="E8035">
        <v>2023</v>
      </c>
      <c r="F8035" s="3" t="str">
        <f t="shared" si="250"/>
        <v>GQOutMCNARY2023</v>
      </c>
      <c r="G8035" s="9">
        <v>104.943</v>
      </c>
      <c r="H8035" s="9">
        <v>125.434</v>
      </c>
      <c r="I8035" s="9">
        <v>187.49700000000001</v>
      </c>
      <c r="J8035" s="9">
        <v>204.20699999999999</v>
      </c>
      <c r="K8035" s="9">
        <v>174.59399999999999</v>
      </c>
      <c r="L8035" s="9">
        <v>227.77500000000001</v>
      </c>
      <c r="M8035" s="9">
        <v>303.46600000000001</v>
      </c>
      <c r="N8035" s="9">
        <v>268.67899999999997</v>
      </c>
      <c r="O8035" s="9">
        <v>394.54</v>
      </c>
      <c r="P8035" s="9">
        <v>458.065</v>
      </c>
      <c r="Q8035" s="9">
        <v>328.88099999999997</v>
      </c>
      <c r="R8035" s="9">
        <v>194.6</v>
      </c>
      <c r="S8035" s="9">
        <v>143.29599999999999</v>
      </c>
      <c r="T8035" s="9">
        <v>101.157</v>
      </c>
    </row>
    <row r="8036" spans="1:20" x14ac:dyDescent="0.35">
      <c r="A8036">
        <f t="shared" si="251"/>
        <v>8036</v>
      </c>
      <c r="B8036" s="3" t="s">
        <v>71</v>
      </c>
      <c r="C8036" s="3" t="s">
        <v>86</v>
      </c>
      <c r="D8036" s="3" t="s">
        <v>63</v>
      </c>
      <c r="E8036">
        <v>2024</v>
      </c>
      <c r="F8036" s="3" t="str">
        <f t="shared" si="250"/>
        <v>GQOutMCNARY2024</v>
      </c>
      <c r="G8036" s="9">
        <v>133.76300000000001</v>
      </c>
      <c r="H8036" s="9">
        <v>148.94499999999999</v>
      </c>
      <c r="I8036" s="9">
        <v>165.363</v>
      </c>
      <c r="J8036" s="9">
        <v>163.035</v>
      </c>
      <c r="K8036" s="9">
        <v>186.114</v>
      </c>
      <c r="L8036" s="9">
        <v>145.06700000000001</v>
      </c>
      <c r="M8036" s="9">
        <v>127.715</v>
      </c>
      <c r="N8036" s="9">
        <v>210.398</v>
      </c>
      <c r="O8036" s="9">
        <v>234.33099999999999</v>
      </c>
      <c r="P8036" s="9">
        <v>330.2</v>
      </c>
      <c r="Q8036" s="9">
        <v>125.116</v>
      </c>
      <c r="R8036" s="9">
        <v>123.32599999999999</v>
      </c>
      <c r="S8036" s="9">
        <v>108.99</v>
      </c>
      <c r="T8036" s="9">
        <v>70.802000000000007</v>
      </c>
    </row>
    <row r="8037" spans="1:20" x14ac:dyDescent="0.35">
      <c r="A8037">
        <f t="shared" si="251"/>
        <v>8037</v>
      </c>
      <c r="B8037" s="3" t="s">
        <v>71</v>
      </c>
      <c r="C8037" s="3" t="s">
        <v>86</v>
      </c>
      <c r="D8037" s="3" t="s">
        <v>63</v>
      </c>
      <c r="E8037">
        <v>2025</v>
      </c>
      <c r="F8037" s="3" t="str">
        <f t="shared" si="250"/>
        <v>GQOutMCNARY2025</v>
      </c>
      <c r="G8037" s="9">
        <v>110.304</v>
      </c>
      <c r="H8037" s="9">
        <v>118.206</v>
      </c>
      <c r="I8037" s="9">
        <v>138.93299999999999</v>
      </c>
      <c r="J8037" s="9">
        <v>197.08199999999999</v>
      </c>
      <c r="K8037" s="9">
        <v>203.36500000000001</v>
      </c>
      <c r="L8037" s="9">
        <v>194.642</v>
      </c>
      <c r="M8037" s="9">
        <v>158.45500000000001</v>
      </c>
      <c r="N8037" s="9">
        <v>242.92599999999999</v>
      </c>
      <c r="O8037" s="9">
        <v>258.06700000000001</v>
      </c>
      <c r="P8037" s="9">
        <v>254.3</v>
      </c>
      <c r="Q8037" s="9">
        <v>203.042</v>
      </c>
      <c r="R8037" s="9">
        <v>143.73500000000001</v>
      </c>
      <c r="S8037" s="9">
        <v>114.566</v>
      </c>
      <c r="T8037" s="9">
        <v>91.900999999999996</v>
      </c>
    </row>
    <row r="8038" spans="1:20" x14ac:dyDescent="0.35">
      <c r="A8038">
        <f t="shared" si="251"/>
        <v>8038</v>
      </c>
      <c r="B8038" s="3" t="s">
        <v>71</v>
      </c>
      <c r="C8038" s="3" t="s">
        <v>86</v>
      </c>
      <c r="D8038" s="3" t="s">
        <v>63</v>
      </c>
      <c r="E8038">
        <v>2026</v>
      </c>
      <c r="F8038" s="3" t="str">
        <f t="shared" si="250"/>
        <v>GQOutMCNARY2026</v>
      </c>
      <c r="G8038" s="9">
        <v>113.40900000000001</v>
      </c>
      <c r="H8038" s="9">
        <v>138.33500000000001</v>
      </c>
      <c r="I8038" s="9">
        <v>144.41900000000001</v>
      </c>
      <c r="J8038" s="9">
        <v>160.10400000000001</v>
      </c>
      <c r="K8038" s="9">
        <v>181.16399999999999</v>
      </c>
      <c r="L8038" s="9">
        <v>144.691</v>
      </c>
      <c r="M8038" s="9">
        <v>138.001</v>
      </c>
      <c r="N8038" s="9">
        <v>154.71</v>
      </c>
      <c r="O8038" s="9">
        <v>140.84100000000001</v>
      </c>
      <c r="P8038" s="9">
        <v>306.13799999999998</v>
      </c>
      <c r="Q8038" s="9">
        <v>199.03399999999999</v>
      </c>
      <c r="R8038" s="9">
        <v>159.05699999999999</v>
      </c>
      <c r="S8038" s="9">
        <v>119.992</v>
      </c>
      <c r="T8038" s="9">
        <v>88.212000000000003</v>
      </c>
    </row>
    <row r="8039" spans="1:20" x14ac:dyDescent="0.35">
      <c r="A8039">
        <f t="shared" si="251"/>
        <v>8039</v>
      </c>
      <c r="B8039" s="3" t="s">
        <v>71</v>
      </c>
      <c r="C8039" s="3" t="s">
        <v>86</v>
      </c>
      <c r="D8039" s="3" t="s">
        <v>63</v>
      </c>
      <c r="E8039">
        <v>2027</v>
      </c>
      <c r="F8039" s="3" t="str">
        <f t="shared" si="250"/>
        <v>GQOutMCNARY2027</v>
      </c>
      <c r="G8039" s="9">
        <v>104.922</v>
      </c>
      <c r="H8039" s="9">
        <v>111.898</v>
      </c>
      <c r="I8039" s="9">
        <v>151.33000000000001</v>
      </c>
      <c r="J8039" s="9">
        <v>180.506</v>
      </c>
      <c r="K8039" s="9">
        <v>177.79499999999999</v>
      </c>
      <c r="L8039" s="9">
        <v>184.977</v>
      </c>
      <c r="M8039" s="9">
        <v>195.958</v>
      </c>
      <c r="N8039" s="9">
        <v>210.31800000000001</v>
      </c>
      <c r="O8039" s="9">
        <v>292.26299999999998</v>
      </c>
      <c r="P8039" s="9">
        <v>441.33300000000003</v>
      </c>
      <c r="Q8039" s="9">
        <v>258.83699999999999</v>
      </c>
      <c r="R8039" s="9">
        <v>164.95599999999999</v>
      </c>
      <c r="S8039" s="9">
        <v>136.398</v>
      </c>
      <c r="T8039" s="9">
        <v>98.795000000000002</v>
      </c>
    </row>
    <row r="8040" spans="1:20" x14ac:dyDescent="0.35">
      <c r="A8040">
        <f t="shared" si="251"/>
        <v>8040</v>
      </c>
      <c r="B8040" s="3" t="s">
        <v>71</v>
      </c>
      <c r="C8040" s="3" t="s">
        <v>86</v>
      </c>
      <c r="D8040" s="3" t="s">
        <v>63</v>
      </c>
      <c r="E8040">
        <v>2028</v>
      </c>
      <c r="F8040" s="3" t="str">
        <f t="shared" si="250"/>
        <v>GQOutMCNARY2028</v>
      </c>
      <c r="G8040" s="9">
        <v>81.501999999999995</v>
      </c>
      <c r="H8040" s="9">
        <v>138.47300000000001</v>
      </c>
      <c r="I8040" s="9">
        <v>146.27099999999999</v>
      </c>
      <c r="J8040" s="9">
        <v>179.255</v>
      </c>
      <c r="K8040" s="9">
        <v>194.28800000000001</v>
      </c>
      <c r="L8040" s="9">
        <v>172.87200000000001</v>
      </c>
      <c r="M8040" s="9">
        <v>148.17699999999999</v>
      </c>
      <c r="N8040" s="9">
        <v>187.38300000000001</v>
      </c>
      <c r="O8040" s="9">
        <v>295.07499999999999</v>
      </c>
      <c r="P8040" s="9">
        <v>409.30900000000003</v>
      </c>
      <c r="Q8040" s="9">
        <v>388.92599999999999</v>
      </c>
      <c r="R8040" s="9">
        <v>215.88900000000001</v>
      </c>
      <c r="S8040" s="9">
        <v>184.726</v>
      </c>
      <c r="T8040" s="9">
        <v>103.71299999999999</v>
      </c>
    </row>
    <row r="8041" spans="1:20" x14ac:dyDescent="0.35">
      <c r="A8041">
        <f t="shared" si="251"/>
        <v>8041</v>
      </c>
      <c r="B8041" s="3" t="s">
        <v>71</v>
      </c>
      <c r="C8041" s="3" t="s">
        <v>86</v>
      </c>
      <c r="D8041" s="3" t="s">
        <v>63</v>
      </c>
      <c r="E8041">
        <v>2029</v>
      </c>
      <c r="F8041" s="3" t="str">
        <f t="shared" si="250"/>
        <v>GQOutMCNARY2029</v>
      </c>
      <c r="G8041" s="9">
        <v>109.24299999999999</v>
      </c>
      <c r="H8041" s="9">
        <v>116.52200000000001</v>
      </c>
      <c r="I8041" s="9">
        <v>148.91900000000001</v>
      </c>
      <c r="J8041" s="9">
        <v>165.73500000000001</v>
      </c>
      <c r="K8041" s="9">
        <v>177.33600000000001</v>
      </c>
      <c r="L8041" s="9">
        <v>161.79</v>
      </c>
      <c r="M8041" s="9">
        <v>147.595</v>
      </c>
      <c r="N8041" s="9">
        <v>185.745</v>
      </c>
      <c r="O8041" s="9">
        <v>255.61600000000001</v>
      </c>
      <c r="P8041" s="9">
        <v>395.82400000000001</v>
      </c>
      <c r="Q8041" s="9">
        <v>186.69200000000001</v>
      </c>
      <c r="R8041" s="9">
        <v>126.587</v>
      </c>
      <c r="S8041" s="9">
        <v>112.372</v>
      </c>
      <c r="T8041" s="9">
        <v>78.3</v>
      </c>
    </row>
    <row r="8042" spans="1:20" x14ac:dyDescent="0.35">
      <c r="A8042">
        <f t="shared" si="251"/>
        <v>8042</v>
      </c>
      <c r="B8042" s="3" t="s">
        <v>71</v>
      </c>
      <c r="C8042" s="3" t="s">
        <v>86</v>
      </c>
      <c r="D8042" s="3" t="s">
        <v>64</v>
      </c>
      <c r="E8042">
        <v>2020</v>
      </c>
      <c r="F8042" s="3" t="str">
        <f t="shared" si="250"/>
        <v>GQOutJ DAY2020</v>
      </c>
      <c r="G8042" s="9">
        <v>92.534000000000006</v>
      </c>
      <c r="H8042" s="9">
        <v>146.506</v>
      </c>
      <c r="I8042" s="9">
        <v>136.86799999999999</v>
      </c>
      <c r="J8042" s="9">
        <v>172.34299999999999</v>
      </c>
      <c r="K8042" s="9">
        <v>192.47</v>
      </c>
      <c r="L8042" s="9">
        <v>146.548</v>
      </c>
      <c r="M8042" s="9">
        <v>161.49199999999999</v>
      </c>
      <c r="N8042" s="9">
        <v>181.727</v>
      </c>
      <c r="O8042" s="9">
        <v>286.77100000000002</v>
      </c>
      <c r="P8042" s="9">
        <v>232.286</v>
      </c>
      <c r="Q8042" s="9">
        <v>153.54400000000001</v>
      </c>
      <c r="R8042" s="9">
        <v>126.441</v>
      </c>
      <c r="S8042" s="9">
        <v>103.905</v>
      </c>
      <c r="T8042" s="9">
        <v>87.744</v>
      </c>
    </row>
    <row r="8043" spans="1:20" x14ac:dyDescent="0.35">
      <c r="A8043">
        <f t="shared" si="251"/>
        <v>8043</v>
      </c>
      <c r="B8043" s="3" t="s">
        <v>71</v>
      </c>
      <c r="C8043" s="3" t="s">
        <v>86</v>
      </c>
      <c r="D8043" s="3" t="s">
        <v>64</v>
      </c>
      <c r="E8043">
        <v>2021</v>
      </c>
      <c r="F8043" s="3" t="str">
        <f t="shared" si="250"/>
        <v>GQOutJ DAY2021</v>
      </c>
      <c r="G8043" s="9">
        <v>87.116</v>
      </c>
      <c r="H8043" s="9">
        <v>115.771</v>
      </c>
      <c r="I8043" s="9">
        <v>126.83499999999999</v>
      </c>
      <c r="J8043" s="9">
        <v>132.16200000000001</v>
      </c>
      <c r="K8043" s="9">
        <v>114.363</v>
      </c>
      <c r="L8043" s="9">
        <v>107.167</v>
      </c>
      <c r="M8043" s="9">
        <v>94.817999999999998</v>
      </c>
      <c r="N8043" s="9">
        <v>114.63</v>
      </c>
      <c r="O8043" s="9">
        <v>166.36199999999999</v>
      </c>
      <c r="P8043" s="9">
        <v>219.405</v>
      </c>
      <c r="Q8043" s="9">
        <v>186.12</v>
      </c>
      <c r="R8043" s="9">
        <v>145.71799999999999</v>
      </c>
      <c r="S8043" s="9">
        <v>117.566</v>
      </c>
      <c r="T8043" s="9">
        <v>89.733000000000004</v>
      </c>
    </row>
    <row r="8044" spans="1:20" x14ac:dyDescent="0.35">
      <c r="A8044">
        <f t="shared" si="251"/>
        <v>8044</v>
      </c>
      <c r="B8044" s="3" t="s">
        <v>71</v>
      </c>
      <c r="C8044" s="3" t="s">
        <v>86</v>
      </c>
      <c r="D8044" s="3" t="s">
        <v>64</v>
      </c>
      <c r="E8044">
        <v>2022</v>
      </c>
      <c r="F8044" s="3" t="str">
        <f t="shared" si="250"/>
        <v>GQOutJ DAY2022</v>
      </c>
      <c r="G8044" s="9">
        <v>87.070999999999998</v>
      </c>
      <c r="H8044" s="9">
        <v>117.131</v>
      </c>
      <c r="I8044" s="9">
        <v>116.79300000000001</v>
      </c>
      <c r="J8044" s="9">
        <v>120.38</v>
      </c>
      <c r="K8044" s="9">
        <v>126.52800000000001</v>
      </c>
      <c r="L8044" s="9">
        <v>111.18300000000001</v>
      </c>
      <c r="M8044" s="9">
        <v>139.96199999999999</v>
      </c>
      <c r="N8044" s="9">
        <v>125.047</v>
      </c>
      <c r="O8044" s="9">
        <v>189.601</v>
      </c>
      <c r="P8044" s="9">
        <v>481.678</v>
      </c>
      <c r="Q8044" s="9">
        <v>261.964</v>
      </c>
      <c r="R8044" s="9">
        <v>167.32400000000001</v>
      </c>
      <c r="S8044" s="9">
        <v>135.738</v>
      </c>
      <c r="T8044" s="9">
        <v>104.732</v>
      </c>
    </row>
    <row r="8045" spans="1:20" x14ac:dyDescent="0.35">
      <c r="A8045">
        <f t="shared" si="251"/>
        <v>8045</v>
      </c>
      <c r="B8045" s="3" t="s">
        <v>71</v>
      </c>
      <c r="C8045" s="3" t="s">
        <v>86</v>
      </c>
      <c r="D8045" s="3" t="s">
        <v>64</v>
      </c>
      <c r="E8045">
        <v>2023</v>
      </c>
      <c r="F8045" s="3" t="str">
        <f t="shared" si="250"/>
        <v>GQOutJ DAY2023</v>
      </c>
      <c r="G8045" s="9">
        <v>103.059</v>
      </c>
      <c r="H8045" s="9">
        <v>125.194</v>
      </c>
      <c r="I8045" s="9">
        <v>189.28100000000001</v>
      </c>
      <c r="J8045" s="9">
        <v>206.19900000000001</v>
      </c>
      <c r="K8045" s="9">
        <v>176.66300000000001</v>
      </c>
      <c r="L8045" s="9">
        <v>234.27099999999999</v>
      </c>
      <c r="M8045" s="9">
        <v>319.99299999999999</v>
      </c>
      <c r="N8045" s="9">
        <v>274.40100000000001</v>
      </c>
      <c r="O8045" s="9">
        <v>405.096</v>
      </c>
      <c r="P8045" s="9">
        <v>458.81400000000002</v>
      </c>
      <c r="Q8045" s="9">
        <v>333.47199999999998</v>
      </c>
      <c r="R8045" s="9">
        <v>195.309</v>
      </c>
      <c r="S8045" s="9">
        <v>143.107</v>
      </c>
      <c r="T8045" s="9">
        <v>100.73099999999999</v>
      </c>
    </row>
    <row r="8046" spans="1:20" x14ac:dyDescent="0.35">
      <c r="A8046">
        <f t="shared" si="251"/>
        <v>8046</v>
      </c>
      <c r="B8046" s="3" t="s">
        <v>71</v>
      </c>
      <c r="C8046" s="3" t="s">
        <v>86</v>
      </c>
      <c r="D8046" s="3" t="s">
        <v>64</v>
      </c>
      <c r="E8046">
        <v>2024</v>
      </c>
      <c r="F8046" s="3" t="str">
        <f t="shared" si="250"/>
        <v>GQOutJ DAY2024</v>
      </c>
      <c r="G8046" s="9">
        <v>133.99100000000001</v>
      </c>
      <c r="H8046" s="9">
        <v>150.08099999999999</v>
      </c>
      <c r="I8046" s="9">
        <v>168.214</v>
      </c>
      <c r="J8046" s="9">
        <v>168.37200000000001</v>
      </c>
      <c r="K8046" s="9">
        <v>190.55799999999999</v>
      </c>
      <c r="L8046" s="9">
        <v>151.20699999999999</v>
      </c>
      <c r="M8046" s="9">
        <v>137.74199999999999</v>
      </c>
      <c r="N8046" s="9">
        <v>218.43799999999999</v>
      </c>
      <c r="O8046" s="9">
        <v>239.12899999999999</v>
      </c>
      <c r="P8046" s="9">
        <v>335.90600000000001</v>
      </c>
      <c r="Q8046" s="9">
        <v>127.238</v>
      </c>
      <c r="R8046" s="9">
        <v>123.791</v>
      </c>
      <c r="S8046" s="9">
        <v>109.318</v>
      </c>
      <c r="T8046" s="9">
        <v>68.832999999999998</v>
      </c>
    </row>
    <row r="8047" spans="1:20" x14ac:dyDescent="0.35">
      <c r="A8047">
        <f t="shared" si="251"/>
        <v>8047</v>
      </c>
      <c r="B8047" s="3" t="s">
        <v>71</v>
      </c>
      <c r="C8047" s="3" t="s">
        <v>86</v>
      </c>
      <c r="D8047" s="3" t="s">
        <v>64</v>
      </c>
      <c r="E8047">
        <v>2025</v>
      </c>
      <c r="F8047" s="3" t="str">
        <f t="shared" si="250"/>
        <v>GQOutJ DAY2025</v>
      </c>
      <c r="G8047" s="9">
        <v>112.164</v>
      </c>
      <c r="H8047" s="9">
        <v>119.90900000000001</v>
      </c>
      <c r="I8047" s="9">
        <v>141.661</v>
      </c>
      <c r="J8047" s="9">
        <v>204.227</v>
      </c>
      <c r="K8047" s="9">
        <v>212.029</v>
      </c>
      <c r="L8047" s="9">
        <v>204.28800000000001</v>
      </c>
      <c r="M8047" s="9">
        <v>171.56399999999999</v>
      </c>
      <c r="N8047" s="9">
        <v>251.86699999999999</v>
      </c>
      <c r="O8047" s="9">
        <v>264.75200000000001</v>
      </c>
      <c r="P8047" s="9">
        <v>259.50099999999998</v>
      </c>
      <c r="Q8047" s="9">
        <v>206.58199999999999</v>
      </c>
      <c r="R8047" s="9">
        <v>144.52099999999999</v>
      </c>
      <c r="S8047" s="9">
        <v>114.82599999999999</v>
      </c>
      <c r="T8047" s="9">
        <v>92.632999999999996</v>
      </c>
    </row>
    <row r="8048" spans="1:20" x14ac:dyDescent="0.35">
      <c r="A8048">
        <f t="shared" si="251"/>
        <v>8048</v>
      </c>
      <c r="B8048" s="3" t="s">
        <v>71</v>
      </c>
      <c r="C8048" s="3" t="s">
        <v>86</v>
      </c>
      <c r="D8048" s="3" t="s">
        <v>64</v>
      </c>
      <c r="E8048">
        <v>2026</v>
      </c>
      <c r="F8048" s="3" t="str">
        <f t="shared" si="250"/>
        <v>GQOutJ DAY2026</v>
      </c>
      <c r="G8048" s="9">
        <v>114.23099999999999</v>
      </c>
      <c r="H8048" s="9">
        <v>142.15700000000001</v>
      </c>
      <c r="I8048" s="9">
        <v>147.298</v>
      </c>
      <c r="J8048" s="9">
        <v>164.63200000000001</v>
      </c>
      <c r="K8048" s="9">
        <v>187.44300000000001</v>
      </c>
      <c r="L8048" s="9">
        <v>151.38200000000001</v>
      </c>
      <c r="M8048" s="9">
        <v>149.483</v>
      </c>
      <c r="N8048" s="9">
        <v>162.667</v>
      </c>
      <c r="O8048" s="9">
        <v>145.39500000000001</v>
      </c>
      <c r="P8048" s="9">
        <v>313.404</v>
      </c>
      <c r="Q8048" s="9">
        <v>203.43700000000001</v>
      </c>
      <c r="R8048" s="9">
        <v>160.69900000000001</v>
      </c>
      <c r="S8048" s="9">
        <v>121.34099999999999</v>
      </c>
      <c r="T8048" s="9">
        <v>88.594999999999999</v>
      </c>
    </row>
    <row r="8049" spans="1:20" x14ac:dyDescent="0.35">
      <c r="A8049">
        <f t="shared" si="251"/>
        <v>8049</v>
      </c>
      <c r="B8049" s="3" t="s">
        <v>71</v>
      </c>
      <c r="C8049" s="3" t="s">
        <v>86</v>
      </c>
      <c r="D8049" s="3" t="s">
        <v>64</v>
      </c>
      <c r="E8049">
        <v>2027</v>
      </c>
      <c r="F8049" s="3" t="str">
        <f t="shared" si="250"/>
        <v>GQOutJ DAY2027</v>
      </c>
      <c r="G8049" s="9">
        <v>105.69199999999999</v>
      </c>
      <c r="H8049" s="9">
        <v>115.73699999999999</v>
      </c>
      <c r="I8049" s="9">
        <v>156.59299999999999</v>
      </c>
      <c r="J8049" s="9">
        <v>185.47399999999999</v>
      </c>
      <c r="K8049" s="9">
        <v>184.119</v>
      </c>
      <c r="L8049" s="9">
        <v>191.18100000000001</v>
      </c>
      <c r="M8049" s="9">
        <v>207.703</v>
      </c>
      <c r="N8049" s="9">
        <v>220.99100000000001</v>
      </c>
      <c r="O8049" s="9">
        <v>298.99400000000003</v>
      </c>
      <c r="P8049" s="9">
        <v>453.846</v>
      </c>
      <c r="Q8049" s="9">
        <v>266.96600000000001</v>
      </c>
      <c r="R8049" s="9">
        <v>167.24199999999999</v>
      </c>
      <c r="S8049" s="9">
        <v>137.374</v>
      </c>
      <c r="T8049" s="9">
        <v>100.092</v>
      </c>
    </row>
    <row r="8050" spans="1:20" x14ac:dyDescent="0.35">
      <c r="A8050">
        <f t="shared" si="251"/>
        <v>8050</v>
      </c>
      <c r="B8050" s="3" t="s">
        <v>71</v>
      </c>
      <c r="C8050" s="3" t="s">
        <v>86</v>
      </c>
      <c r="D8050" s="3" t="s">
        <v>64</v>
      </c>
      <c r="E8050">
        <v>2028</v>
      </c>
      <c r="F8050" s="3" t="str">
        <f t="shared" si="250"/>
        <v>GQOutJ DAY2028</v>
      </c>
      <c r="G8050" s="9">
        <v>78.966999999999999</v>
      </c>
      <c r="H8050" s="9">
        <v>143.52699999999999</v>
      </c>
      <c r="I8050" s="9">
        <v>149.53399999999999</v>
      </c>
      <c r="J8050" s="9">
        <v>182.554</v>
      </c>
      <c r="K8050" s="9">
        <v>198.50200000000001</v>
      </c>
      <c r="L8050" s="9">
        <v>178.96</v>
      </c>
      <c r="M8050" s="9">
        <v>157.839</v>
      </c>
      <c r="N8050" s="9">
        <v>189.714</v>
      </c>
      <c r="O8050" s="9">
        <v>303.79899999999998</v>
      </c>
      <c r="P8050" s="9">
        <v>415.77800000000002</v>
      </c>
      <c r="Q8050" s="9">
        <v>394.851</v>
      </c>
      <c r="R8050" s="9">
        <v>217.64699999999999</v>
      </c>
      <c r="S8050" s="9">
        <v>186.36</v>
      </c>
      <c r="T8050" s="9">
        <v>103.627</v>
      </c>
    </row>
    <row r="8051" spans="1:20" x14ac:dyDescent="0.35">
      <c r="A8051">
        <f t="shared" si="251"/>
        <v>8051</v>
      </c>
      <c r="B8051" s="3" t="s">
        <v>71</v>
      </c>
      <c r="C8051" s="3" t="s">
        <v>86</v>
      </c>
      <c r="D8051" s="3" t="s">
        <v>64</v>
      </c>
      <c r="E8051">
        <v>2029</v>
      </c>
      <c r="F8051" s="3" t="str">
        <f t="shared" si="250"/>
        <v>GQOutJ DAY2029</v>
      </c>
      <c r="G8051" s="9">
        <v>108.276</v>
      </c>
      <c r="H8051" s="9">
        <v>116.09</v>
      </c>
      <c r="I8051" s="9">
        <v>152.11000000000001</v>
      </c>
      <c r="J8051" s="9">
        <v>167.41200000000001</v>
      </c>
      <c r="K8051" s="9">
        <v>184.733</v>
      </c>
      <c r="L8051" s="9">
        <v>163.46899999999999</v>
      </c>
      <c r="M8051" s="9">
        <v>158.11000000000001</v>
      </c>
      <c r="N8051" s="9">
        <v>191.38399999999999</v>
      </c>
      <c r="O8051" s="9">
        <v>257.17</v>
      </c>
      <c r="P8051" s="9">
        <v>401.92200000000003</v>
      </c>
      <c r="Q8051" s="9">
        <v>190.29599999999999</v>
      </c>
      <c r="R8051" s="9">
        <v>127.044</v>
      </c>
      <c r="S8051" s="9">
        <v>112.339</v>
      </c>
      <c r="T8051" s="9">
        <v>77.182000000000002</v>
      </c>
    </row>
    <row r="8052" spans="1:20" x14ac:dyDescent="0.35">
      <c r="A8052">
        <f t="shared" si="251"/>
        <v>8052</v>
      </c>
      <c r="B8052" s="3" t="s">
        <v>71</v>
      </c>
      <c r="C8052" s="3" t="s">
        <v>86</v>
      </c>
      <c r="D8052" s="3" t="s">
        <v>65</v>
      </c>
      <c r="E8052">
        <v>2020</v>
      </c>
      <c r="F8052" s="3" t="str">
        <f t="shared" si="250"/>
        <v>GQOutRND B2020</v>
      </c>
      <c r="G8052" s="9">
        <v>5.2850000000000001</v>
      </c>
      <c r="H8052" s="9">
        <v>6.3330000000000002</v>
      </c>
      <c r="I8052" s="9">
        <v>5.22</v>
      </c>
      <c r="J8052" s="9">
        <v>5.62</v>
      </c>
      <c r="K8052" s="9">
        <v>5.1079999999999997</v>
      </c>
      <c r="L8052" s="9">
        <v>4.9210000000000003</v>
      </c>
      <c r="M8052" s="9">
        <v>5.68</v>
      </c>
      <c r="N8052" s="9">
        <v>5.88</v>
      </c>
      <c r="O8052" s="9">
        <v>5.508</v>
      </c>
      <c r="P8052" s="9">
        <v>5.1100000000000003</v>
      </c>
      <c r="Q8052" s="9">
        <v>4.71</v>
      </c>
      <c r="R8052" s="9">
        <v>4.4329999999999998</v>
      </c>
      <c r="S8052" s="9">
        <v>4.3</v>
      </c>
      <c r="T8052" s="9">
        <v>4.0999999999999996</v>
      </c>
    </row>
    <row r="8053" spans="1:20" x14ac:dyDescent="0.35">
      <c r="A8053">
        <f t="shared" si="251"/>
        <v>8053</v>
      </c>
      <c r="B8053" s="3" t="s">
        <v>71</v>
      </c>
      <c r="C8053" s="3" t="s">
        <v>86</v>
      </c>
      <c r="D8053" s="3" t="s">
        <v>65</v>
      </c>
      <c r="E8053">
        <v>2021</v>
      </c>
      <c r="F8053" s="3" t="str">
        <f t="shared" si="250"/>
        <v>GQOutRND B2021</v>
      </c>
      <c r="G8053" s="9">
        <v>4.22</v>
      </c>
      <c r="H8053" s="9">
        <v>4.0030000000000001</v>
      </c>
      <c r="I8053" s="9">
        <v>3.63</v>
      </c>
      <c r="J8053" s="9">
        <v>3.28</v>
      </c>
      <c r="K8053" s="9">
        <v>3</v>
      </c>
      <c r="L8053" s="9">
        <v>3.5</v>
      </c>
      <c r="M8053" s="9">
        <v>4.4109999999999996</v>
      </c>
      <c r="N8053" s="9">
        <v>4.8</v>
      </c>
      <c r="O8053" s="9">
        <v>3.6080000000000001</v>
      </c>
      <c r="P8053" s="9">
        <v>3.77</v>
      </c>
      <c r="Q8053" s="9">
        <v>3.89</v>
      </c>
      <c r="R8053" s="9">
        <v>3.653</v>
      </c>
      <c r="S8053" s="9">
        <v>3.52</v>
      </c>
      <c r="T8053" s="9">
        <v>3.83</v>
      </c>
    </row>
    <row r="8054" spans="1:20" x14ac:dyDescent="0.35">
      <c r="A8054">
        <f t="shared" si="251"/>
        <v>8054</v>
      </c>
      <c r="B8054" s="3" t="s">
        <v>71</v>
      </c>
      <c r="C8054" s="3" t="s">
        <v>86</v>
      </c>
      <c r="D8054" s="3" t="s">
        <v>65</v>
      </c>
      <c r="E8054">
        <v>2022</v>
      </c>
      <c r="F8054" s="3" t="str">
        <f t="shared" si="250"/>
        <v>GQOutRND B2022</v>
      </c>
      <c r="G8054" s="9">
        <v>3.81</v>
      </c>
      <c r="H8054" s="9">
        <v>4.0229999999999997</v>
      </c>
      <c r="I8054" s="9">
        <v>3.72</v>
      </c>
      <c r="J8054" s="9">
        <v>3.15</v>
      </c>
      <c r="K8054" s="9">
        <v>3.843</v>
      </c>
      <c r="L8054" s="9">
        <v>4.0910000000000002</v>
      </c>
      <c r="M8054" s="9">
        <v>4.5999999999999996</v>
      </c>
      <c r="N8054" s="9">
        <v>4.8</v>
      </c>
      <c r="O8054" s="9">
        <v>5.1779999999999999</v>
      </c>
      <c r="P8054" s="9">
        <v>5.41</v>
      </c>
      <c r="Q8054" s="9">
        <v>5.08</v>
      </c>
      <c r="R8054" s="9">
        <v>4.7530000000000001</v>
      </c>
      <c r="S8054" s="9">
        <v>4.62</v>
      </c>
      <c r="T8054" s="9">
        <v>4.4400000000000004</v>
      </c>
    </row>
    <row r="8055" spans="1:20" x14ac:dyDescent="0.35">
      <c r="A8055">
        <f t="shared" si="251"/>
        <v>8055</v>
      </c>
      <c r="B8055" s="3" t="s">
        <v>71</v>
      </c>
      <c r="C8055" s="3" t="s">
        <v>86</v>
      </c>
      <c r="D8055" s="3" t="s">
        <v>65</v>
      </c>
      <c r="E8055">
        <v>2023</v>
      </c>
      <c r="F8055" s="3" t="str">
        <f t="shared" si="250"/>
        <v>GQOutRND B2023</v>
      </c>
      <c r="G8055" s="9">
        <v>4.5599999999999996</v>
      </c>
      <c r="H8055" s="9">
        <v>4.883</v>
      </c>
      <c r="I8055" s="9">
        <v>4.68</v>
      </c>
      <c r="J8055" s="9">
        <v>4.88</v>
      </c>
      <c r="K8055" s="9">
        <v>4.6630000000000003</v>
      </c>
      <c r="L8055" s="9">
        <v>4.2610000000000001</v>
      </c>
      <c r="M8055" s="9">
        <v>5.07</v>
      </c>
      <c r="N8055" s="9">
        <v>5.27</v>
      </c>
      <c r="O8055" s="9">
        <v>4.3579999999999997</v>
      </c>
      <c r="P8055" s="9">
        <v>4.51</v>
      </c>
      <c r="Q8055" s="9">
        <v>4.38</v>
      </c>
      <c r="R8055" s="9">
        <v>4.1630000000000003</v>
      </c>
      <c r="S8055" s="9">
        <v>4.03</v>
      </c>
      <c r="T8055" s="9">
        <v>4.0599999999999996</v>
      </c>
    </row>
    <row r="8056" spans="1:20" x14ac:dyDescent="0.35">
      <c r="A8056">
        <f t="shared" si="251"/>
        <v>8056</v>
      </c>
      <c r="B8056" s="3" t="s">
        <v>71</v>
      </c>
      <c r="C8056" s="3" t="s">
        <v>86</v>
      </c>
      <c r="D8056" s="3" t="s">
        <v>65</v>
      </c>
      <c r="E8056">
        <v>2024</v>
      </c>
      <c r="F8056" s="3" t="str">
        <f t="shared" si="250"/>
        <v>GQOutRND B2024</v>
      </c>
      <c r="G8056" s="9">
        <v>4.22</v>
      </c>
      <c r="H8056" s="9">
        <v>4.3029999999999999</v>
      </c>
      <c r="I8056" s="9">
        <v>4.62</v>
      </c>
      <c r="J8056" s="9">
        <v>5.15</v>
      </c>
      <c r="K8056" s="9">
        <v>4.3979999999999997</v>
      </c>
      <c r="L8056" s="9">
        <v>4.2009999999999996</v>
      </c>
      <c r="M8056" s="9">
        <v>4.5999999999999996</v>
      </c>
      <c r="N8056" s="9">
        <v>4.8</v>
      </c>
      <c r="O8056" s="9">
        <v>4.1180000000000003</v>
      </c>
      <c r="P8056" s="9">
        <v>4.1100000000000003</v>
      </c>
      <c r="Q8056" s="9">
        <v>4.0199999999999996</v>
      </c>
      <c r="R8056" s="9">
        <v>3.923</v>
      </c>
      <c r="S8056" s="9">
        <v>3.79</v>
      </c>
      <c r="T8056" s="9">
        <v>3.91</v>
      </c>
    </row>
    <row r="8057" spans="1:20" x14ac:dyDescent="0.35">
      <c r="A8057">
        <f t="shared" si="251"/>
        <v>8057</v>
      </c>
      <c r="B8057" s="3" t="s">
        <v>71</v>
      </c>
      <c r="C8057" s="3" t="s">
        <v>86</v>
      </c>
      <c r="D8057" s="3" t="s">
        <v>65</v>
      </c>
      <c r="E8057">
        <v>2025</v>
      </c>
      <c r="F8057" s="3" t="str">
        <f t="shared" si="250"/>
        <v>GQOutRND B2025</v>
      </c>
      <c r="G8057" s="9">
        <v>4.4400000000000004</v>
      </c>
      <c r="H8057" s="9">
        <v>4.5129999999999999</v>
      </c>
      <c r="I8057" s="9">
        <v>4.8499999999999996</v>
      </c>
      <c r="J8057" s="9">
        <v>5.14</v>
      </c>
      <c r="K8057" s="9">
        <v>5.5430000000000001</v>
      </c>
      <c r="L8057" s="9">
        <v>5.4509999999999996</v>
      </c>
      <c r="M8057" s="9">
        <v>6.65</v>
      </c>
      <c r="N8057" s="9">
        <v>6.85</v>
      </c>
      <c r="O8057" s="9">
        <v>6.0279999999999996</v>
      </c>
      <c r="P8057" s="9">
        <v>5.91</v>
      </c>
      <c r="Q8057" s="9">
        <v>5.35</v>
      </c>
      <c r="R8057" s="9">
        <v>4.9130000000000003</v>
      </c>
      <c r="S8057" s="9">
        <v>4.78</v>
      </c>
      <c r="T8057" s="9">
        <v>4.5999999999999996</v>
      </c>
    </row>
    <row r="8058" spans="1:20" x14ac:dyDescent="0.35">
      <c r="A8058">
        <f t="shared" si="251"/>
        <v>8058</v>
      </c>
      <c r="B8058" s="3" t="s">
        <v>71</v>
      </c>
      <c r="C8058" s="3" t="s">
        <v>86</v>
      </c>
      <c r="D8058" s="3" t="s">
        <v>65</v>
      </c>
      <c r="E8058">
        <v>2026</v>
      </c>
      <c r="F8058" s="3" t="str">
        <f t="shared" si="250"/>
        <v>GQOutRND B2026</v>
      </c>
      <c r="G8058" s="9">
        <v>5.34</v>
      </c>
      <c r="H8058" s="9">
        <v>5.4630000000000001</v>
      </c>
      <c r="I8058" s="9">
        <v>5.08</v>
      </c>
      <c r="J8058" s="9">
        <v>5.56</v>
      </c>
      <c r="K8058" s="9">
        <v>5.7629999999999999</v>
      </c>
      <c r="L8058" s="9">
        <v>5.5010000000000003</v>
      </c>
      <c r="M8058" s="9">
        <v>6.1</v>
      </c>
      <c r="N8058" s="9">
        <v>6.3</v>
      </c>
      <c r="O8058" s="9">
        <v>5.9480000000000004</v>
      </c>
      <c r="P8058" s="9">
        <v>8.33</v>
      </c>
      <c r="Q8058" s="9">
        <v>6.22</v>
      </c>
      <c r="R8058" s="9">
        <v>5.6529999999999996</v>
      </c>
      <c r="S8058" s="9">
        <v>5.52</v>
      </c>
      <c r="T8058" s="9">
        <v>5.09</v>
      </c>
    </row>
    <row r="8059" spans="1:20" x14ac:dyDescent="0.35">
      <c r="A8059">
        <f t="shared" si="251"/>
        <v>8059</v>
      </c>
      <c r="B8059" s="3" t="s">
        <v>71</v>
      </c>
      <c r="C8059" s="3" t="s">
        <v>86</v>
      </c>
      <c r="D8059" s="3" t="s">
        <v>65</v>
      </c>
      <c r="E8059">
        <v>2027</v>
      </c>
      <c r="F8059" s="3" t="str">
        <f t="shared" si="250"/>
        <v>GQOutRND B2027</v>
      </c>
      <c r="G8059" s="9">
        <v>6.35</v>
      </c>
      <c r="H8059" s="9">
        <v>7.7430000000000003</v>
      </c>
      <c r="I8059" s="9">
        <v>7.83</v>
      </c>
      <c r="J8059" s="9">
        <v>7.07</v>
      </c>
      <c r="K8059" s="9">
        <v>6.883</v>
      </c>
      <c r="L8059" s="9">
        <v>7.4109999999999996</v>
      </c>
      <c r="M8059" s="9">
        <v>9.2569999999999997</v>
      </c>
      <c r="N8059" s="9">
        <v>9.3699999999999992</v>
      </c>
      <c r="O8059" s="9">
        <v>9.91</v>
      </c>
      <c r="P8059" s="9">
        <v>8.98</v>
      </c>
      <c r="Q8059" s="9">
        <v>7.2</v>
      </c>
      <c r="R8059" s="9">
        <v>6.2130000000000001</v>
      </c>
      <c r="S8059" s="9">
        <v>6.08</v>
      </c>
      <c r="T8059" s="9">
        <v>5.53</v>
      </c>
    </row>
    <row r="8060" spans="1:20" x14ac:dyDescent="0.35">
      <c r="A8060">
        <f t="shared" si="251"/>
        <v>8060</v>
      </c>
      <c r="B8060" s="3" t="s">
        <v>71</v>
      </c>
      <c r="C8060" s="3" t="s">
        <v>86</v>
      </c>
      <c r="D8060" s="3" t="s">
        <v>65</v>
      </c>
      <c r="E8060">
        <v>2028</v>
      </c>
      <c r="F8060" s="3" t="str">
        <f t="shared" si="250"/>
        <v>GQOutRND B2028</v>
      </c>
      <c r="G8060" s="9">
        <v>6.07</v>
      </c>
      <c r="H8060" s="9">
        <v>6.343</v>
      </c>
      <c r="I8060" s="9">
        <v>5.19</v>
      </c>
      <c r="J8060" s="9">
        <v>5.45</v>
      </c>
      <c r="K8060" s="9">
        <v>5.258</v>
      </c>
      <c r="L8060" s="9">
        <v>4.8710000000000004</v>
      </c>
      <c r="M8060" s="9">
        <v>4.97</v>
      </c>
      <c r="N8060" s="9">
        <v>5.17</v>
      </c>
      <c r="O8060" s="9">
        <v>6.1779999999999999</v>
      </c>
      <c r="P8060" s="9">
        <v>5.09</v>
      </c>
      <c r="Q8060" s="9">
        <v>5.65</v>
      </c>
      <c r="R8060" s="9">
        <v>5.1529999999999996</v>
      </c>
      <c r="S8060" s="9">
        <v>5.0199999999999996</v>
      </c>
      <c r="T8060" s="9">
        <v>4.51</v>
      </c>
    </row>
    <row r="8061" spans="1:20" x14ac:dyDescent="0.35">
      <c r="A8061">
        <f t="shared" si="251"/>
        <v>8061</v>
      </c>
      <c r="B8061" s="3" t="s">
        <v>71</v>
      </c>
      <c r="C8061" s="3" t="s">
        <v>86</v>
      </c>
      <c r="D8061" s="3" t="s">
        <v>65</v>
      </c>
      <c r="E8061">
        <v>2029</v>
      </c>
      <c r="F8061" s="3" t="str">
        <f t="shared" si="250"/>
        <v>GQOutRND B2029</v>
      </c>
      <c r="G8061" s="9">
        <v>5.15</v>
      </c>
      <c r="H8061" s="9">
        <v>5.173</v>
      </c>
      <c r="I8061" s="9">
        <v>5.66</v>
      </c>
      <c r="J8061" s="9">
        <v>5.07</v>
      </c>
      <c r="K8061" s="9">
        <v>5.6230000000000002</v>
      </c>
      <c r="L8061" s="9">
        <v>5.0510000000000002</v>
      </c>
      <c r="M8061" s="9">
        <v>5.12</v>
      </c>
      <c r="N8061" s="9">
        <v>5.32</v>
      </c>
      <c r="O8061" s="9">
        <v>4.968</v>
      </c>
      <c r="P8061" s="9">
        <v>4.6900000000000004</v>
      </c>
      <c r="Q8061" s="9">
        <v>5.31</v>
      </c>
      <c r="R8061" s="9">
        <v>4.4829999999999997</v>
      </c>
      <c r="S8061" s="9">
        <v>4.3499999999999996</v>
      </c>
      <c r="T8061" s="9">
        <v>4.08</v>
      </c>
    </row>
    <row r="8062" spans="1:20" x14ac:dyDescent="0.35">
      <c r="A8062">
        <f t="shared" si="251"/>
        <v>8062</v>
      </c>
      <c r="B8062" s="3" t="s">
        <v>71</v>
      </c>
      <c r="C8062" s="3" t="s">
        <v>86</v>
      </c>
      <c r="D8062" s="3" t="s">
        <v>66</v>
      </c>
      <c r="E8062">
        <v>2020</v>
      </c>
      <c r="F8062" s="3" t="str">
        <f t="shared" si="250"/>
        <v>GQOutPELTON2020</v>
      </c>
      <c r="G8062" s="9">
        <v>5.2850000000000001</v>
      </c>
      <c r="H8062" s="9">
        <v>6.3330000000000002</v>
      </c>
      <c r="I8062" s="9">
        <v>5.22</v>
      </c>
      <c r="J8062" s="9">
        <v>5.62</v>
      </c>
      <c r="K8062" s="9">
        <v>5.1079999999999997</v>
      </c>
      <c r="L8062" s="9">
        <v>4.9210000000000003</v>
      </c>
      <c r="M8062" s="9">
        <v>5.68</v>
      </c>
      <c r="N8062" s="9">
        <v>5.88</v>
      </c>
      <c r="O8062" s="9">
        <v>5.508</v>
      </c>
      <c r="P8062" s="9">
        <v>5.1100000000000003</v>
      </c>
      <c r="Q8062" s="9">
        <v>4.71</v>
      </c>
      <c r="R8062" s="9">
        <v>4.4329999999999998</v>
      </c>
      <c r="S8062" s="9">
        <v>4.3</v>
      </c>
      <c r="T8062" s="9">
        <v>4.0999999999999996</v>
      </c>
    </row>
    <row r="8063" spans="1:20" x14ac:dyDescent="0.35">
      <c r="A8063">
        <f t="shared" si="251"/>
        <v>8063</v>
      </c>
      <c r="B8063" s="3" t="s">
        <v>71</v>
      </c>
      <c r="C8063" s="3" t="s">
        <v>86</v>
      </c>
      <c r="D8063" s="3" t="s">
        <v>66</v>
      </c>
      <c r="E8063">
        <v>2021</v>
      </c>
      <c r="F8063" s="3" t="str">
        <f t="shared" si="250"/>
        <v>GQOutPELTON2021</v>
      </c>
      <c r="G8063" s="9">
        <v>4.22</v>
      </c>
      <c r="H8063" s="9">
        <v>4.0030000000000001</v>
      </c>
      <c r="I8063" s="9">
        <v>3.63</v>
      </c>
      <c r="J8063" s="9">
        <v>3.28</v>
      </c>
      <c r="K8063" s="9">
        <v>3</v>
      </c>
      <c r="L8063" s="9">
        <v>3.5</v>
      </c>
      <c r="M8063" s="9">
        <v>4.4109999999999996</v>
      </c>
      <c r="N8063" s="9">
        <v>4.8</v>
      </c>
      <c r="O8063" s="9">
        <v>3.6080000000000001</v>
      </c>
      <c r="P8063" s="9">
        <v>3.77</v>
      </c>
      <c r="Q8063" s="9">
        <v>3.89</v>
      </c>
      <c r="R8063" s="9">
        <v>3.653</v>
      </c>
      <c r="S8063" s="9">
        <v>3.52</v>
      </c>
      <c r="T8063" s="9">
        <v>3.83</v>
      </c>
    </row>
    <row r="8064" spans="1:20" x14ac:dyDescent="0.35">
      <c r="A8064">
        <f t="shared" si="251"/>
        <v>8064</v>
      </c>
      <c r="B8064" s="3" t="s">
        <v>71</v>
      </c>
      <c r="C8064" s="3" t="s">
        <v>86</v>
      </c>
      <c r="D8064" s="3" t="s">
        <v>66</v>
      </c>
      <c r="E8064">
        <v>2022</v>
      </c>
      <c r="F8064" s="3" t="str">
        <f t="shared" si="250"/>
        <v>GQOutPELTON2022</v>
      </c>
      <c r="G8064" s="9">
        <v>3.81</v>
      </c>
      <c r="H8064" s="9">
        <v>4.0229999999999997</v>
      </c>
      <c r="I8064" s="9">
        <v>3.72</v>
      </c>
      <c r="J8064" s="9">
        <v>3.15</v>
      </c>
      <c r="K8064" s="9">
        <v>3.843</v>
      </c>
      <c r="L8064" s="9">
        <v>4.0910000000000002</v>
      </c>
      <c r="M8064" s="9">
        <v>4.5999999999999996</v>
      </c>
      <c r="N8064" s="9">
        <v>4.8</v>
      </c>
      <c r="O8064" s="9">
        <v>5.1779999999999999</v>
      </c>
      <c r="P8064" s="9">
        <v>5.41</v>
      </c>
      <c r="Q8064" s="9">
        <v>5.08</v>
      </c>
      <c r="R8064" s="9">
        <v>4.7530000000000001</v>
      </c>
      <c r="S8064" s="9">
        <v>4.62</v>
      </c>
      <c r="T8064" s="9">
        <v>4.4400000000000004</v>
      </c>
    </row>
    <row r="8065" spans="1:20" x14ac:dyDescent="0.35">
      <c r="A8065">
        <f t="shared" si="251"/>
        <v>8065</v>
      </c>
      <c r="B8065" s="3" t="s">
        <v>71</v>
      </c>
      <c r="C8065" s="3" t="s">
        <v>86</v>
      </c>
      <c r="D8065" s="3" t="s">
        <v>66</v>
      </c>
      <c r="E8065">
        <v>2023</v>
      </c>
      <c r="F8065" s="3" t="str">
        <f t="shared" si="250"/>
        <v>GQOutPELTON2023</v>
      </c>
      <c r="G8065" s="9">
        <v>4.5599999999999996</v>
      </c>
      <c r="H8065" s="9">
        <v>4.883</v>
      </c>
      <c r="I8065" s="9">
        <v>4.68</v>
      </c>
      <c r="J8065" s="9">
        <v>4.88</v>
      </c>
      <c r="K8065" s="9">
        <v>4.6630000000000003</v>
      </c>
      <c r="L8065" s="9">
        <v>4.2610000000000001</v>
      </c>
      <c r="M8065" s="9">
        <v>5.07</v>
      </c>
      <c r="N8065" s="9">
        <v>5.27</v>
      </c>
      <c r="O8065" s="9">
        <v>4.3579999999999997</v>
      </c>
      <c r="P8065" s="9">
        <v>4.51</v>
      </c>
      <c r="Q8065" s="9">
        <v>4.38</v>
      </c>
      <c r="R8065" s="9">
        <v>4.1630000000000003</v>
      </c>
      <c r="S8065" s="9">
        <v>4.03</v>
      </c>
      <c r="T8065" s="9">
        <v>4.0599999999999996</v>
      </c>
    </row>
    <row r="8066" spans="1:20" x14ac:dyDescent="0.35">
      <c r="A8066">
        <f t="shared" si="251"/>
        <v>8066</v>
      </c>
      <c r="B8066" s="3" t="s">
        <v>71</v>
      </c>
      <c r="C8066" s="3" t="s">
        <v>86</v>
      </c>
      <c r="D8066" s="3" t="s">
        <v>66</v>
      </c>
      <c r="E8066">
        <v>2024</v>
      </c>
      <c r="F8066" s="3" t="str">
        <f t="shared" ref="F8066:F8129" si="252">_xlfn.CONCAT(B8066,C8066,D8066,E8066)</f>
        <v>GQOutPELTON2024</v>
      </c>
      <c r="G8066" s="9">
        <v>4.22</v>
      </c>
      <c r="H8066" s="9">
        <v>4.3029999999999999</v>
      </c>
      <c r="I8066" s="9">
        <v>4.62</v>
      </c>
      <c r="J8066" s="9">
        <v>5.15</v>
      </c>
      <c r="K8066" s="9">
        <v>4.3979999999999997</v>
      </c>
      <c r="L8066" s="9">
        <v>4.2009999999999996</v>
      </c>
      <c r="M8066" s="9">
        <v>4.5999999999999996</v>
      </c>
      <c r="N8066" s="9">
        <v>4.8</v>
      </c>
      <c r="O8066" s="9">
        <v>4.1180000000000003</v>
      </c>
      <c r="P8066" s="9">
        <v>4.1100000000000003</v>
      </c>
      <c r="Q8066" s="9">
        <v>4.0199999999999996</v>
      </c>
      <c r="R8066" s="9">
        <v>3.923</v>
      </c>
      <c r="S8066" s="9">
        <v>3.79</v>
      </c>
      <c r="T8066" s="9">
        <v>3.91</v>
      </c>
    </row>
    <row r="8067" spans="1:20" x14ac:dyDescent="0.35">
      <c r="A8067">
        <f t="shared" ref="A8067:A8130" si="253">A8066+1</f>
        <v>8067</v>
      </c>
      <c r="B8067" s="3" t="s">
        <v>71</v>
      </c>
      <c r="C8067" s="3" t="s">
        <v>86</v>
      </c>
      <c r="D8067" s="3" t="s">
        <v>66</v>
      </c>
      <c r="E8067">
        <v>2025</v>
      </c>
      <c r="F8067" s="3" t="str">
        <f t="shared" si="252"/>
        <v>GQOutPELTON2025</v>
      </c>
      <c r="G8067" s="9">
        <v>4.4400000000000004</v>
      </c>
      <c r="H8067" s="9">
        <v>4.5129999999999999</v>
      </c>
      <c r="I8067" s="9">
        <v>4.8499999999999996</v>
      </c>
      <c r="J8067" s="9">
        <v>5.14</v>
      </c>
      <c r="K8067" s="9">
        <v>5.5430000000000001</v>
      </c>
      <c r="L8067" s="9">
        <v>5.4509999999999996</v>
      </c>
      <c r="M8067" s="9">
        <v>6.65</v>
      </c>
      <c r="N8067" s="9">
        <v>6.85</v>
      </c>
      <c r="O8067" s="9">
        <v>6.0279999999999996</v>
      </c>
      <c r="P8067" s="9">
        <v>5.91</v>
      </c>
      <c r="Q8067" s="9">
        <v>5.35</v>
      </c>
      <c r="R8067" s="9">
        <v>4.9130000000000003</v>
      </c>
      <c r="S8067" s="9">
        <v>4.78</v>
      </c>
      <c r="T8067" s="9">
        <v>4.5999999999999996</v>
      </c>
    </row>
    <row r="8068" spans="1:20" x14ac:dyDescent="0.35">
      <c r="A8068">
        <f t="shared" si="253"/>
        <v>8068</v>
      </c>
      <c r="B8068" s="3" t="s">
        <v>71</v>
      </c>
      <c r="C8068" s="3" t="s">
        <v>86</v>
      </c>
      <c r="D8068" s="3" t="s">
        <v>66</v>
      </c>
      <c r="E8068">
        <v>2026</v>
      </c>
      <c r="F8068" s="3" t="str">
        <f t="shared" si="252"/>
        <v>GQOutPELTON2026</v>
      </c>
      <c r="G8068" s="9">
        <v>5.34</v>
      </c>
      <c r="H8068" s="9">
        <v>5.4630000000000001</v>
      </c>
      <c r="I8068" s="9">
        <v>5.08</v>
      </c>
      <c r="J8068" s="9">
        <v>5.56</v>
      </c>
      <c r="K8068" s="9">
        <v>5.7629999999999999</v>
      </c>
      <c r="L8068" s="9">
        <v>5.5010000000000003</v>
      </c>
      <c r="M8068" s="9">
        <v>6.1</v>
      </c>
      <c r="N8068" s="9">
        <v>6.3</v>
      </c>
      <c r="O8068" s="9">
        <v>5.9480000000000004</v>
      </c>
      <c r="P8068" s="9">
        <v>8.33</v>
      </c>
      <c r="Q8068" s="9">
        <v>6.22</v>
      </c>
      <c r="R8068" s="9">
        <v>5.6529999999999996</v>
      </c>
      <c r="S8068" s="9">
        <v>5.52</v>
      </c>
      <c r="T8068" s="9">
        <v>5.09</v>
      </c>
    </row>
    <row r="8069" spans="1:20" x14ac:dyDescent="0.35">
      <c r="A8069">
        <f t="shared" si="253"/>
        <v>8069</v>
      </c>
      <c r="B8069" s="3" t="s">
        <v>71</v>
      </c>
      <c r="C8069" s="3" t="s">
        <v>86</v>
      </c>
      <c r="D8069" s="3" t="s">
        <v>66</v>
      </c>
      <c r="E8069">
        <v>2027</v>
      </c>
      <c r="F8069" s="3" t="str">
        <f t="shared" si="252"/>
        <v>GQOutPELTON2027</v>
      </c>
      <c r="G8069" s="9">
        <v>6.35</v>
      </c>
      <c r="H8069" s="9">
        <v>7.7430000000000003</v>
      </c>
      <c r="I8069" s="9">
        <v>7.83</v>
      </c>
      <c r="J8069" s="9">
        <v>7.07</v>
      </c>
      <c r="K8069" s="9">
        <v>6.883</v>
      </c>
      <c r="L8069" s="9">
        <v>7.4109999999999996</v>
      </c>
      <c r="M8069" s="9">
        <v>9.2569999999999997</v>
      </c>
      <c r="N8069" s="9">
        <v>9.3699999999999992</v>
      </c>
      <c r="O8069" s="9">
        <v>9.91</v>
      </c>
      <c r="P8069" s="9">
        <v>8.98</v>
      </c>
      <c r="Q8069" s="9">
        <v>7.2</v>
      </c>
      <c r="R8069" s="9">
        <v>6.2130000000000001</v>
      </c>
      <c r="S8069" s="9">
        <v>6.08</v>
      </c>
      <c r="T8069" s="9">
        <v>5.53</v>
      </c>
    </row>
    <row r="8070" spans="1:20" x14ac:dyDescent="0.35">
      <c r="A8070">
        <f t="shared" si="253"/>
        <v>8070</v>
      </c>
      <c r="B8070" s="3" t="s">
        <v>71</v>
      </c>
      <c r="C8070" s="3" t="s">
        <v>86</v>
      </c>
      <c r="D8070" s="3" t="s">
        <v>66</v>
      </c>
      <c r="E8070">
        <v>2028</v>
      </c>
      <c r="F8070" s="3" t="str">
        <f t="shared" si="252"/>
        <v>GQOutPELTON2028</v>
      </c>
      <c r="G8070" s="9">
        <v>6.07</v>
      </c>
      <c r="H8070" s="9">
        <v>6.343</v>
      </c>
      <c r="I8070" s="9">
        <v>5.19</v>
      </c>
      <c r="J8070" s="9">
        <v>5.45</v>
      </c>
      <c r="K8070" s="9">
        <v>5.258</v>
      </c>
      <c r="L8070" s="9">
        <v>4.8710000000000004</v>
      </c>
      <c r="M8070" s="9">
        <v>4.97</v>
      </c>
      <c r="N8070" s="9">
        <v>5.17</v>
      </c>
      <c r="O8070" s="9">
        <v>6.1779999999999999</v>
      </c>
      <c r="P8070" s="9">
        <v>5.09</v>
      </c>
      <c r="Q8070" s="9">
        <v>5.65</v>
      </c>
      <c r="R8070" s="9">
        <v>5.1529999999999996</v>
      </c>
      <c r="S8070" s="9">
        <v>5.0199999999999996</v>
      </c>
      <c r="T8070" s="9">
        <v>4.51</v>
      </c>
    </row>
    <row r="8071" spans="1:20" x14ac:dyDescent="0.35">
      <c r="A8071">
        <f t="shared" si="253"/>
        <v>8071</v>
      </c>
      <c r="B8071" s="3" t="s">
        <v>71</v>
      </c>
      <c r="C8071" s="3" t="s">
        <v>86</v>
      </c>
      <c r="D8071" s="3" t="s">
        <v>66</v>
      </c>
      <c r="E8071">
        <v>2029</v>
      </c>
      <c r="F8071" s="3" t="str">
        <f t="shared" si="252"/>
        <v>GQOutPELTON2029</v>
      </c>
      <c r="G8071" s="9">
        <v>5.15</v>
      </c>
      <c r="H8071" s="9">
        <v>5.173</v>
      </c>
      <c r="I8071" s="9">
        <v>5.66</v>
      </c>
      <c r="J8071" s="9">
        <v>5.07</v>
      </c>
      <c r="K8071" s="9">
        <v>5.6230000000000002</v>
      </c>
      <c r="L8071" s="9">
        <v>5.0510000000000002</v>
      </c>
      <c r="M8071" s="9">
        <v>5.12</v>
      </c>
      <c r="N8071" s="9">
        <v>5.32</v>
      </c>
      <c r="O8071" s="9">
        <v>4.968</v>
      </c>
      <c r="P8071" s="9">
        <v>4.6900000000000004</v>
      </c>
      <c r="Q8071" s="9">
        <v>5.31</v>
      </c>
      <c r="R8071" s="9">
        <v>4.4829999999999997</v>
      </c>
      <c r="S8071" s="9">
        <v>4.3499999999999996</v>
      </c>
      <c r="T8071" s="9">
        <v>4.08</v>
      </c>
    </row>
    <row r="8072" spans="1:20" x14ac:dyDescent="0.35">
      <c r="A8072">
        <f t="shared" si="253"/>
        <v>8072</v>
      </c>
      <c r="B8072" s="3" t="s">
        <v>71</v>
      </c>
      <c r="C8072" s="3" t="s">
        <v>86</v>
      </c>
      <c r="D8072" s="3" t="s">
        <v>67</v>
      </c>
      <c r="E8072">
        <v>2020</v>
      </c>
      <c r="F8072" s="3" t="str">
        <f t="shared" si="252"/>
        <v>GQOutREREG2020</v>
      </c>
      <c r="G8072" s="9">
        <v>5.2850000000000001</v>
      </c>
      <c r="H8072" s="9">
        <v>6.3330000000000002</v>
      </c>
      <c r="I8072" s="9">
        <v>5.22</v>
      </c>
      <c r="J8072" s="9">
        <v>5.62</v>
      </c>
      <c r="K8072" s="9">
        <v>5.1079999999999997</v>
      </c>
      <c r="L8072" s="9">
        <v>4.9210000000000003</v>
      </c>
      <c r="M8072" s="9">
        <v>5.68</v>
      </c>
      <c r="N8072" s="9">
        <v>5.88</v>
      </c>
      <c r="O8072" s="9">
        <v>5.508</v>
      </c>
      <c r="P8072" s="9">
        <v>5.1100000000000003</v>
      </c>
      <c r="Q8072" s="9">
        <v>4.71</v>
      </c>
      <c r="R8072" s="9">
        <v>4.4329999999999998</v>
      </c>
      <c r="S8072" s="9">
        <v>4.3</v>
      </c>
      <c r="T8072" s="9">
        <v>4.0999999999999996</v>
      </c>
    </row>
    <row r="8073" spans="1:20" x14ac:dyDescent="0.35">
      <c r="A8073">
        <f t="shared" si="253"/>
        <v>8073</v>
      </c>
      <c r="B8073" s="3" t="s">
        <v>71</v>
      </c>
      <c r="C8073" s="3" t="s">
        <v>86</v>
      </c>
      <c r="D8073" s="3" t="s">
        <v>67</v>
      </c>
      <c r="E8073">
        <v>2021</v>
      </c>
      <c r="F8073" s="3" t="str">
        <f t="shared" si="252"/>
        <v>GQOutREREG2021</v>
      </c>
      <c r="G8073" s="9">
        <v>4.22</v>
      </c>
      <c r="H8073" s="9">
        <v>4.0030000000000001</v>
      </c>
      <c r="I8073" s="9">
        <v>3.63</v>
      </c>
      <c r="J8073" s="9">
        <v>3.28</v>
      </c>
      <c r="K8073" s="9">
        <v>3</v>
      </c>
      <c r="L8073" s="9">
        <v>3.5</v>
      </c>
      <c r="M8073" s="9">
        <v>4.4109999999999996</v>
      </c>
      <c r="N8073" s="9">
        <v>4.8</v>
      </c>
      <c r="O8073" s="9">
        <v>3.6080000000000001</v>
      </c>
      <c r="P8073" s="9">
        <v>3.77</v>
      </c>
      <c r="Q8073" s="9">
        <v>3.89</v>
      </c>
      <c r="R8073" s="9">
        <v>3.653</v>
      </c>
      <c r="S8073" s="9">
        <v>3.52</v>
      </c>
      <c r="T8073" s="9">
        <v>3.83</v>
      </c>
    </row>
    <row r="8074" spans="1:20" x14ac:dyDescent="0.35">
      <c r="A8074">
        <f t="shared" si="253"/>
        <v>8074</v>
      </c>
      <c r="B8074" s="3" t="s">
        <v>71</v>
      </c>
      <c r="C8074" s="3" t="s">
        <v>86</v>
      </c>
      <c r="D8074" s="3" t="s">
        <v>67</v>
      </c>
      <c r="E8074">
        <v>2022</v>
      </c>
      <c r="F8074" s="3" t="str">
        <f t="shared" si="252"/>
        <v>GQOutREREG2022</v>
      </c>
      <c r="G8074" s="9">
        <v>3.81</v>
      </c>
      <c r="H8074" s="9">
        <v>4.0229999999999997</v>
      </c>
      <c r="I8074" s="9">
        <v>3.72</v>
      </c>
      <c r="J8074" s="9">
        <v>3.15</v>
      </c>
      <c r="K8074" s="9">
        <v>3.843</v>
      </c>
      <c r="L8074" s="9">
        <v>4.0910000000000002</v>
      </c>
      <c r="M8074" s="9">
        <v>4.5999999999999996</v>
      </c>
      <c r="N8074" s="9">
        <v>4.8</v>
      </c>
      <c r="O8074" s="9">
        <v>5.1779999999999999</v>
      </c>
      <c r="P8074" s="9">
        <v>5.41</v>
      </c>
      <c r="Q8074" s="9">
        <v>5.08</v>
      </c>
      <c r="R8074" s="9">
        <v>4.7530000000000001</v>
      </c>
      <c r="S8074" s="9">
        <v>4.62</v>
      </c>
      <c r="T8074" s="9">
        <v>4.4400000000000004</v>
      </c>
    </row>
    <row r="8075" spans="1:20" x14ac:dyDescent="0.35">
      <c r="A8075">
        <f t="shared" si="253"/>
        <v>8075</v>
      </c>
      <c r="B8075" s="3" t="s">
        <v>71</v>
      </c>
      <c r="C8075" s="3" t="s">
        <v>86</v>
      </c>
      <c r="D8075" s="3" t="s">
        <v>67</v>
      </c>
      <c r="E8075">
        <v>2023</v>
      </c>
      <c r="F8075" s="3" t="str">
        <f t="shared" si="252"/>
        <v>GQOutREREG2023</v>
      </c>
      <c r="G8075" s="9">
        <v>4.5599999999999996</v>
      </c>
      <c r="H8075" s="9">
        <v>4.883</v>
      </c>
      <c r="I8075" s="9">
        <v>4.68</v>
      </c>
      <c r="J8075" s="9">
        <v>4.88</v>
      </c>
      <c r="K8075" s="9">
        <v>4.6630000000000003</v>
      </c>
      <c r="L8075" s="9">
        <v>4.2610000000000001</v>
      </c>
      <c r="M8075" s="9">
        <v>5.07</v>
      </c>
      <c r="N8075" s="9">
        <v>5.27</v>
      </c>
      <c r="O8075" s="9">
        <v>4.3579999999999997</v>
      </c>
      <c r="P8075" s="9">
        <v>4.51</v>
      </c>
      <c r="Q8075" s="9">
        <v>4.38</v>
      </c>
      <c r="R8075" s="9">
        <v>4.1630000000000003</v>
      </c>
      <c r="S8075" s="9">
        <v>4.03</v>
      </c>
      <c r="T8075" s="9">
        <v>4.0599999999999996</v>
      </c>
    </row>
    <row r="8076" spans="1:20" x14ac:dyDescent="0.35">
      <c r="A8076">
        <f t="shared" si="253"/>
        <v>8076</v>
      </c>
      <c r="B8076" s="3" t="s">
        <v>71</v>
      </c>
      <c r="C8076" s="3" t="s">
        <v>86</v>
      </c>
      <c r="D8076" s="3" t="s">
        <v>67</v>
      </c>
      <c r="E8076">
        <v>2024</v>
      </c>
      <c r="F8076" s="3" t="str">
        <f t="shared" si="252"/>
        <v>GQOutREREG2024</v>
      </c>
      <c r="G8076" s="9">
        <v>4.22</v>
      </c>
      <c r="H8076" s="9">
        <v>4.3029999999999999</v>
      </c>
      <c r="I8076" s="9">
        <v>4.62</v>
      </c>
      <c r="J8076" s="9">
        <v>5.15</v>
      </c>
      <c r="K8076" s="9">
        <v>4.3979999999999997</v>
      </c>
      <c r="L8076" s="9">
        <v>4.2009999999999996</v>
      </c>
      <c r="M8076" s="9">
        <v>4.5999999999999996</v>
      </c>
      <c r="N8076" s="9">
        <v>4.8</v>
      </c>
      <c r="O8076" s="9">
        <v>4.1180000000000003</v>
      </c>
      <c r="P8076" s="9">
        <v>4.1100000000000003</v>
      </c>
      <c r="Q8076" s="9">
        <v>4.0199999999999996</v>
      </c>
      <c r="R8076" s="9">
        <v>3.923</v>
      </c>
      <c r="S8076" s="9">
        <v>3.79</v>
      </c>
      <c r="T8076" s="9">
        <v>3.91</v>
      </c>
    </row>
    <row r="8077" spans="1:20" x14ac:dyDescent="0.35">
      <c r="A8077">
        <f t="shared" si="253"/>
        <v>8077</v>
      </c>
      <c r="B8077" s="3" t="s">
        <v>71</v>
      </c>
      <c r="C8077" s="3" t="s">
        <v>86</v>
      </c>
      <c r="D8077" s="3" t="s">
        <v>67</v>
      </c>
      <c r="E8077">
        <v>2025</v>
      </c>
      <c r="F8077" s="3" t="str">
        <f t="shared" si="252"/>
        <v>GQOutREREG2025</v>
      </c>
      <c r="G8077" s="9">
        <v>4.4400000000000004</v>
      </c>
      <c r="H8077" s="9">
        <v>4.5129999999999999</v>
      </c>
      <c r="I8077" s="9">
        <v>4.8499999999999996</v>
      </c>
      <c r="J8077" s="9">
        <v>5.14</v>
      </c>
      <c r="K8077" s="9">
        <v>5.5430000000000001</v>
      </c>
      <c r="L8077" s="9">
        <v>5.4509999999999996</v>
      </c>
      <c r="M8077" s="9">
        <v>6.65</v>
      </c>
      <c r="N8077" s="9">
        <v>6.85</v>
      </c>
      <c r="O8077" s="9">
        <v>6.0279999999999996</v>
      </c>
      <c r="P8077" s="9">
        <v>5.91</v>
      </c>
      <c r="Q8077" s="9">
        <v>5.35</v>
      </c>
      <c r="R8077" s="9">
        <v>4.9130000000000003</v>
      </c>
      <c r="S8077" s="9">
        <v>4.78</v>
      </c>
      <c r="T8077" s="9">
        <v>4.5999999999999996</v>
      </c>
    </row>
    <row r="8078" spans="1:20" x14ac:dyDescent="0.35">
      <c r="A8078">
        <f t="shared" si="253"/>
        <v>8078</v>
      </c>
      <c r="B8078" s="3" t="s">
        <v>71</v>
      </c>
      <c r="C8078" s="3" t="s">
        <v>86</v>
      </c>
      <c r="D8078" s="3" t="s">
        <v>67</v>
      </c>
      <c r="E8078">
        <v>2026</v>
      </c>
      <c r="F8078" s="3" t="str">
        <f t="shared" si="252"/>
        <v>GQOutREREG2026</v>
      </c>
      <c r="G8078" s="9">
        <v>5.34</v>
      </c>
      <c r="H8078" s="9">
        <v>5.4630000000000001</v>
      </c>
      <c r="I8078" s="9">
        <v>5.08</v>
      </c>
      <c r="J8078" s="9">
        <v>5.56</v>
      </c>
      <c r="K8078" s="9">
        <v>5.7629999999999999</v>
      </c>
      <c r="L8078" s="9">
        <v>5.5010000000000003</v>
      </c>
      <c r="M8078" s="9">
        <v>6.1</v>
      </c>
      <c r="N8078" s="9">
        <v>6.3</v>
      </c>
      <c r="O8078" s="9">
        <v>5.9480000000000004</v>
      </c>
      <c r="P8078" s="9">
        <v>8.33</v>
      </c>
      <c r="Q8078" s="9">
        <v>6.22</v>
      </c>
      <c r="R8078" s="9">
        <v>5.6529999999999996</v>
      </c>
      <c r="S8078" s="9">
        <v>5.52</v>
      </c>
      <c r="T8078" s="9">
        <v>5.09</v>
      </c>
    </row>
    <row r="8079" spans="1:20" x14ac:dyDescent="0.35">
      <c r="A8079">
        <f t="shared" si="253"/>
        <v>8079</v>
      </c>
      <c r="B8079" s="3" t="s">
        <v>71</v>
      </c>
      <c r="C8079" s="3" t="s">
        <v>86</v>
      </c>
      <c r="D8079" s="3" t="s">
        <v>67</v>
      </c>
      <c r="E8079">
        <v>2027</v>
      </c>
      <c r="F8079" s="3" t="str">
        <f t="shared" si="252"/>
        <v>GQOutREREG2027</v>
      </c>
      <c r="G8079" s="9">
        <v>6.35</v>
      </c>
      <c r="H8079" s="9">
        <v>7.7430000000000003</v>
      </c>
      <c r="I8079" s="9">
        <v>7.83</v>
      </c>
      <c r="J8079" s="9">
        <v>7.07</v>
      </c>
      <c r="K8079" s="9">
        <v>6.883</v>
      </c>
      <c r="L8079" s="9">
        <v>7.4109999999999996</v>
      </c>
      <c r="M8079" s="9">
        <v>9.2569999999999997</v>
      </c>
      <c r="N8079" s="9">
        <v>9.3699999999999992</v>
      </c>
      <c r="O8079" s="9">
        <v>9.91</v>
      </c>
      <c r="P8079" s="9">
        <v>8.98</v>
      </c>
      <c r="Q8079" s="9">
        <v>7.2</v>
      </c>
      <c r="R8079" s="9">
        <v>6.2130000000000001</v>
      </c>
      <c r="S8079" s="9">
        <v>6.08</v>
      </c>
      <c r="T8079" s="9">
        <v>5.53</v>
      </c>
    </row>
    <row r="8080" spans="1:20" x14ac:dyDescent="0.35">
      <c r="A8080">
        <f t="shared" si="253"/>
        <v>8080</v>
      </c>
      <c r="B8080" s="3" t="s">
        <v>71</v>
      </c>
      <c r="C8080" s="3" t="s">
        <v>86</v>
      </c>
      <c r="D8080" s="3" t="s">
        <v>67</v>
      </c>
      <c r="E8080">
        <v>2028</v>
      </c>
      <c r="F8080" s="3" t="str">
        <f t="shared" si="252"/>
        <v>GQOutREREG2028</v>
      </c>
      <c r="G8080" s="9">
        <v>6.07</v>
      </c>
      <c r="H8080" s="9">
        <v>6.343</v>
      </c>
      <c r="I8080" s="9">
        <v>5.19</v>
      </c>
      <c r="J8080" s="9">
        <v>5.45</v>
      </c>
      <c r="K8080" s="9">
        <v>5.258</v>
      </c>
      <c r="L8080" s="9">
        <v>4.8710000000000004</v>
      </c>
      <c r="M8080" s="9">
        <v>4.97</v>
      </c>
      <c r="N8080" s="9">
        <v>5.17</v>
      </c>
      <c r="O8080" s="9">
        <v>6.1779999999999999</v>
      </c>
      <c r="P8080" s="9">
        <v>5.09</v>
      </c>
      <c r="Q8080" s="9">
        <v>5.65</v>
      </c>
      <c r="R8080" s="9">
        <v>5.1529999999999996</v>
      </c>
      <c r="S8080" s="9">
        <v>5.0199999999999996</v>
      </c>
      <c r="T8080" s="9">
        <v>4.51</v>
      </c>
    </row>
    <row r="8081" spans="1:20" x14ac:dyDescent="0.35">
      <c r="A8081">
        <f t="shared" si="253"/>
        <v>8081</v>
      </c>
      <c r="B8081" s="3" t="s">
        <v>71</v>
      </c>
      <c r="C8081" s="3" t="s">
        <v>86</v>
      </c>
      <c r="D8081" s="3" t="s">
        <v>67</v>
      </c>
      <c r="E8081">
        <v>2029</v>
      </c>
      <c r="F8081" s="3" t="str">
        <f t="shared" si="252"/>
        <v>GQOutREREG2029</v>
      </c>
      <c r="G8081" s="9">
        <v>5.15</v>
      </c>
      <c r="H8081" s="9">
        <v>5.173</v>
      </c>
      <c r="I8081" s="9">
        <v>5.66</v>
      </c>
      <c r="J8081" s="9">
        <v>5.07</v>
      </c>
      <c r="K8081" s="9">
        <v>5.6230000000000002</v>
      </c>
      <c r="L8081" s="9">
        <v>5.0510000000000002</v>
      </c>
      <c r="M8081" s="9">
        <v>5.12</v>
      </c>
      <c r="N8081" s="9">
        <v>5.32</v>
      </c>
      <c r="O8081" s="9">
        <v>4.968</v>
      </c>
      <c r="P8081" s="9">
        <v>4.6900000000000004</v>
      </c>
      <c r="Q8081" s="9">
        <v>5.31</v>
      </c>
      <c r="R8081" s="9">
        <v>4.4829999999999997</v>
      </c>
      <c r="S8081" s="9">
        <v>4.3499999999999996</v>
      </c>
      <c r="T8081" s="9">
        <v>4.08</v>
      </c>
    </row>
    <row r="8082" spans="1:20" x14ac:dyDescent="0.35">
      <c r="A8082">
        <f t="shared" si="253"/>
        <v>8082</v>
      </c>
      <c r="B8082" s="3" t="s">
        <v>71</v>
      </c>
      <c r="C8082" s="3" t="s">
        <v>86</v>
      </c>
      <c r="D8082" s="3" t="s">
        <v>68</v>
      </c>
      <c r="E8082">
        <v>2020</v>
      </c>
      <c r="F8082" s="3" t="str">
        <f t="shared" si="252"/>
        <v>GQOutDALLES2020</v>
      </c>
      <c r="G8082" s="9">
        <v>97.132000000000005</v>
      </c>
      <c r="H8082" s="9">
        <v>153.59899999999999</v>
      </c>
      <c r="I8082" s="9">
        <v>141.751</v>
      </c>
      <c r="J8082" s="9">
        <v>177.99299999999999</v>
      </c>
      <c r="K8082" s="9">
        <v>198.441</v>
      </c>
      <c r="L8082" s="9">
        <v>150.65899999999999</v>
      </c>
      <c r="M8082" s="9">
        <v>167.27099999999999</v>
      </c>
      <c r="N8082" s="9">
        <v>184.24</v>
      </c>
      <c r="O8082" s="9">
        <v>291.75799999999998</v>
      </c>
      <c r="P8082" s="9">
        <v>237.374</v>
      </c>
      <c r="Q8082" s="9">
        <v>159.065</v>
      </c>
      <c r="R8082" s="9">
        <v>130.55600000000001</v>
      </c>
      <c r="S8082" s="9">
        <v>106.223</v>
      </c>
      <c r="T8082" s="9">
        <v>92.683999999999997</v>
      </c>
    </row>
    <row r="8083" spans="1:20" x14ac:dyDescent="0.35">
      <c r="A8083">
        <f t="shared" si="253"/>
        <v>8083</v>
      </c>
      <c r="B8083" s="3" t="s">
        <v>71</v>
      </c>
      <c r="C8083" s="3" t="s">
        <v>86</v>
      </c>
      <c r="D8083" s="3" t="s">
        <v>68</v>
      </c>
      <c r="E8083">
        <v>2021</v>
      </c>
      <c r="F8083" s="3" t="str">
        <f t="shared" si="252"/>
        <v>GQOutDALLES2021</v>
      </c>
      <c r="G8083" s="9">
        <v>91.2</v>
      </c>
      <c r="H8083" s="9">
        <v>120.04900000000001</v>
      </c>
      <c r="I8083" s="9">
        <v>130.94</v>
      </c>
      <c r="J8083" s="9">
        <v>136.99299999999999</v>
      </c>
      <c r="K8083" s="9">
        <v>118.547</v>
      </c>
      <c r="L8083" s="9">
        <v>110.788</v>
      </c>
      <c r="M8083" s="9">
        <v>99.468000000000004</v>
      </c>
      <c r="N8083" s="9">
        <v>118.68899999999999</v>
      </c>
      <c r="O8083" s="9">
        <v>164.392</v>
      </c>
      <c r="P8083" s="9">
        <v>222.71600000000001</v>
      </c>
      <c r="Q8083" s="9">
        <v>191.63499999999999</v>
      </c>
      <c r="R8083" s="9">
        <v>150.11500000000001</v>
      </c>
      <c r="S8083" s="9">
        <v>121.377</v>
      </c>
      <c r="T8083" s="9">
        <v>93.840999999999994</v>
      </c>
    </row>
    <row r="8084" spans="1:20" x14ac:dyDescent="0.35">
      <c r="A8084">
        <f t="shared" si="253"/>
        <v>8084</v>
      </c>
      <c r="B8084" s="3" t="s">
        <v>71</v>
      </c>
      <c r="C8084" s="3" t="s">
        <v>86</v>
      </c>
      <c r="D8084" s="3" t="s">
        <v>68</v>
      </c>
      <c r="E8084">
        <v>2022</v>
      </c>
      <c r="F8084" s="3" t="str">
        <f t="shared" si="252"/>
        <v>GQOutDALLES2022</v>
      </c>
      <c r="G8084" s="9">
        <v>90.769000000000005</v>
      </c>
      <c r="H8084" s="9">
        <v>121.47799999999999</v>
      </c>
      <c r="I8084" s="9">
        <v>120.95399999999999</v>
      </c>
      <c r="J8084" s="9">
        <v>123.76900000000001</v>
      </c>
      <c r="K8084" s="9">
        <v>131.74100000000001</v>
      </c>
      <c r="L8084" s="9">
        <v>114.761</v>
      </c>
      <c r="M8084" s="9">
        <v>143.46299999999999</v>
      </c>
      <c r="N8084" s="9">
        <v>128.333</v>
      </c>
      <c r="O8084" s="9">
        <v>190.09100000000001</v>
      </c>
      <c r="P8084" s="9">
        <v>488.76400000000001</v>
      </c>
      <c r="Q8084" s="9">
        <v>269.41899999999998</v>
      </c>
      <c r="R8084" s="9">
        <v>172.149</v>
      </c>
      <c r="S8084" s="9">
        <v>140.29599999999999</v>
      </c>
      <c r="T8084" s="9">
        <v>108.735</v>
      </c>
    </row>
    <row r="8085" spans="1:20" x14ac:dyDescent="0.35">
      <c r="A8085">
        <f t="shared" si="253"/>
        <v>8085</v>
      </c>
      <c r="B8085" s="3" t="s">
        <v>71</v>
      </c>
      <c r="C8085" s="3" t="s">
        <v>86</v>
      </c>
      <c r="D8085" s="3" t="s">
        <v>68</v>
      </c>
      <c r="E8085">
        <v>2023</v>
      </c>
      <c r="F8085" s="3" t="str">
        <f t="shared" si="252"/>
        <v>GQOutDALLES2023</v>
      </c>
      <c r="G8085" s="9">
        <v>106.928</v>
      </c>
      <c r="H8085" s="9">
        <v>129.517</v>
      </c>
      <c r="I8085" s="9">
        <v>194.107</v>
      </c>
      <c r="J8085" s="9">
        <v>211.58</v>
      </c>
      <c r="K8085" s="9">
        <v>181.59299999999999</v>
      </c>
      <c r="L8085" s="9">
        <v>239.66300000000001</v>
      </c>
      <c r="M8085" s="9">
        <v>327.97800000000001</v>
      </c>
      <c r="N8085" s="9">
        <v>278.91199999999998</v>
      </c>
      <c r="O8085" s="9">
        <v>409.68400000000003</v>
      </c>
      <c r="P8085" s="9">
        <v>460.36900000000003</v>
      </c>
      <c r="Q8085" s="9">
        <v>339.93</v>
      </c>
      <c r="R8085" s="9">
        <v>200.321</v>
      </c>
      <c r="S8085" s="9">
        <v>147.14500000000001</v>
      </c>
      <c r="T8085" s="9">
        <v>104.57299999999999</v>
      </c>
    </row>
    <row r="8086" spans="1:20" x14ac:dyDescent="0.35">
      <c r="A8086">
        <f t="shared" si="253"/>
        <v>8086</v>
      </c>
      <c r="B8086" s="3" t="s">
        <v>71</v>
      </c>
      <c r="C8086" s="3" t="s">
        <v>86</v>
      </c>
      <c r="D8086" s="3" t="s">
        <v>68</v>
      </c>
      <c r="E8086">
        <v>2024</v>
      </c>
      <c r="F8086" s="3" t="str">
        <f t="shared" si="252"/>
        <v>GQOutDALLES2024</v>
      </c>
      <c r="G8086" s="9">
        <v>138.96799999999999</v>
      </c>
      <c r="H8086" s="9">
        <v>155.024</v>
      </c>
      <c r="I8086" s="9">
        <v>174.249</v>
      </c>
      <c r="J8086" s="9">
        <v>175.553</v>
      </c>
      <c r="K8086" s="9">
        <v>196.39099999999999</v>
      </c>
      <c r="L8086" s="9">
        <v>155.952</v>
      </c>
      <c r="M8086" s="9">
        <v>141.82900000000001</v>
      </c>
      <c r="N8086" s="9">
        <v>222.88300000000001</v>
      </c>
      <c r="O8086" s="9">
        <v>241.55500000000001</v>
      </c>
      <c r="P8086" s="9">
        <v>339.16699999999997</v>
      </c>
      <c r="Q8086" s="9">
        <v>131.83000000000001</v>
      </c>
      <c r="R8086" s="9">
        <v>128.26300000000001</v>
      </c>
      <c r="S8086" s="9">
        <v>113.206</v>
      </c>
      <c r="T8086" s="9">
        <v>71.828000000000003</v>
      </c>
    </row>
    <row r="8087" spans="1:20" x14ac:dyDescent="0.35">
      <c r="A8087">
        <f t="shared" si="253"/>
        <v>8087</v>
      </c>
      <c r="B8087" s="3" t="s">
        <v>71</v>
      </c>
      <c r="C8087" s="3" t="s">
        <v>86</v>
      </c>
      <c r="D8087" s="3" t="s">
        <v>68</v>
      </c>
      <c r="E8087">
        <v>2025</v>
      </c>
      <c r="F8087" s="3" t="str">
        <f t="shared" si="252"/>
        <v>GQOutDALLES2025</v>
      </c>
      <c r="G8087" s="9">
        <v>117.479</v>
      </c>
      <c r="H8087" s="9">
        <v>124.729</v>
      </c>
      <c r="I8087" s="9">
        <v>146.75800000000001</v>
      </c>
      <c r="J8087" s="9">
        <v>211.291</v>
      </c>
      <c r="K8087" s="9">
        <v>218.904</v>
      </c>
      <c r="L8087" s="9">
        <v>210.59899999999999</v>
      </c>
      <c r="M8087" s="9">
        <v>178.03200000000001</v>
      </c>
      <c r="N8087" s="9">
        <v>257.69200000000001</v>
      </c>
      <c r="O8087" s="9">
        <v>269.935</v>
      </c>
      <c r="P8087" s="9">
        <v>266.07600000000002</v>
      </c>
      <c r="Q8087" s="9">
        <v>212.989</v>
      </c>
      <c r="R8087" s="9">
        <v>149.39400000000001</v>
      </c>
      <c r="S8087" s="9">
        <v>119.38200000000001</v>
      </c>
      <c r="T8087" s="9">
        <v>96.593999999999994</v>
      </c>
    </row>
    <row r="8088" spans="1:20" x14ac:dyDescent="0.35">
      <c r="A8088">
        <f t="shared" si="253"/>
        <v>8088</v>
      </c>
      <c r="B8088" s="3" t="s">
        <v>71</v>
      </c>
      <c r="C8088" s="3" t="s">
        <v>86</v>
      </c>
      <c r="D8088" s="3" t="s">
        <v>68</v>
      </c>
      <c r="E8088">
        <v>2026</v>
      </c>
      <c r="F8088" s="3" t="str">
        <f t="shared" si="252"/>
        <v>GQOutDALLES2026</v>
      </c>
      <c r="G8088" s="9">
        <v>119.267</v>
      </c>
      <c r="H8088" s="9">
        <v>148.489</v>
      </c>
      <c r="I8088" s="9">
        <v>152.76499999999999</v>
      </c>
      <c r="J8088" s="9">
        <v>170.62200000000001</v>
      </c>
      <c r="K8088" s="9">
        <v>193.858</v>
      </c>
      <c r="L8088" s="9">
        <v>156.32300000000001</v>
      </c>
      <c r="M8088" s="9">
        <v>155.36799999999999</v>
      </c>
      <c r="N8088" s="9">
        <v>168.09899999999999</v>
      </c>
      <c r="O8088" s="9">
        <v>149.476</v>
      </c>
      <c r="P8088" s="9">
        <v>321.06099999999998</v>
      </c>
      <c r="Q8088" s="9">
        <v>210.523</v>
      </c>
      <c r="R8088" s="9">
        <v>165.78399999999999</v>
      </c>
      <c r="S8088" s="9">
        <v>126.01300000000001</v>
      </c>
      <c r="T8088" s="9">
        <v>92.484999999999999</v>
      </c>
    </row>
    <row r="8089" spans="1:20" x14ac:dyDescent="0.35">
      <c r="A8089">
        <f t="shared" si="253"/>
        <v>8089</v>
      </c>
      <c r="B8089" s="3" t="s">
        <v>71</v>
      </c>
      <c r="C8089" s="3" t="s">
        <v>86</v>
      </c>
      <c r="D8089" s="3" t="s">
        <v>68</v>
      </c>
      <c r="E8089">
        <v>2027</v>
      </c>
      <c r="F8089" s="3" t="str">
        <f t="shared" si="252"/>
        <v>GQOutDALLES2027</v>
      </c>
      <c r="G8089" s="9">
        <v>111.491</v>
      </c>
      <c r="H8089" s="9">
        <v>123.239</v>
      </c>
      <c r="I8089" s="9">
        <v>164.41499999999999</v>
      </c>
      <c r="J8089" s="9">
        <v>192.036</v>
      </c>
      <c r="K8089" s="9">
        <v>191.24</v>
      </c>
      <c r="L8089" s="9">
        <v>197.506</v>
      </c>
      <c r="M8089" s="9">
        <v>215.601</v>
      </c>
      <c r="N8089" s="9">
        <v>230.577</v>
      </c>
      <c r="O8089" s="9">
        <v>305.77</v>
      </c>
      <c r="P8089" s="9">
        <v>464.24799999999999</v>
      </c>
      <c r="Q8089" s="9">
        <v>276.27600000000001</v>
      </c>
      <c r="R8089" s="9">
        <v>173.79599999999999</v>
      </c>
      <c r="S8089" s="9">
        <v>142.40899999999999</v>
      </c>
      <c r="T8089" s="9">
        <v>104.595</v>
      </c>
    </row>
    <row r="8090" spans="1:20" x14ac:dyDescent="0.35">
      <c r="A8090">
        <f t="shared" si="253"/>
        <v>8090</v>
      </c>
      <c r="B8090" s="3" t="s">
        <v>71</v>
      </c>
      <c r="C8090" s="3" t="s">
        <v>86</v>
      </c>
      <c r="D8090" s="3" t="s">
        <v>68</v>
      </c>
      <c r="E8090">
        <v>2028</v>
      </c>
      <c r="F8090" s="3" t="str">
        <f t="shared" si="252"/>
        <v>GQOutDALLES2028</v>
      </c>
      <c r="G8090" s="9">
        <v>83.597999999999999</v>
      </c>
      <c r="H8090" s="9">
        <v>150.56800000000001</v>
      </c>
      <c r="I8090" s="9">
        <v>155.77099999999999</v>
      </c>
      <c r="J8090" s="9">
        <v>188.654</v>
      </c>
      <c r="K8090" s="9">
        <v>204.23500000000001</v>
      </c>
      <c r="L8090" s="9">
        <v>184.21799999999999</v>
      </c>
      <c r="M8090" s="9">
        <v>162.88499999999999</v>
      </c>
      <c r="N8090" s="9">
        <v>191.084</v>
      </c>
      <c r="O8090" s="9">
        <v>308.84800000000001</v>
      </c>
      <c r="P8090" s="9">
        <v>419.49299999999999</v>
      </c>
      <c r="Q8090" s="9">
        <v>403.55099999999999</v>
      </c>
      <c r="R8090" s="9">
        <v>222.76499999999999</v>
      </c>
      <c r="S8090" s="9">
        <v>192.72499999999999</v>
      </c>
      <c r="T8090" s="9">
        <v>108.154</v>
      </c>
    </row>
    <row r="8091" spans="1:20" x14ac:dyDescent="0.35">
      <c r="A8091">
        <f t="shared" si="253"/>
        <v>8091</v>
      </c>
      <c r="B8091" s="3" t="s">
        <v>71</v>
      </c>
      <c r="C8091" s="3" t="s">
        <v>86</v>
      </c>
      <c r="D8091" s="3" t="s">
        <v>68</v>
      </c>
      <c r="E8091">
        <v>2029</v>
      </c>
      <c r="F8091" s="3" t="str">
        <f t="shared" si="252"/>
        <v>GQOutDALLES2029</v>
      </c>
      <c r="G8091" s="9">
        <v>113.086</v>
      </c>
      <c r="H8091" s="9">
        <v>120.813</v>
      </c>
      <c r="I8091" s="9">
        <v>159.005</v>
      </c>
      <c r="J8091" s="9">
        <v>172.81</v>
      </c>
      <c r="K8091" s="9">
        <v>192.374</v>
      </c>
      <c r="L8091" s="9">
        <v>166.96799999999999</v>
      </c>
      <c r="M8091" s="9">
        <v>163.792</v>
      </c>
      <c r="N8091" s="9">
        <v>195.58600000000001</v>
      </c>
      <c r="O8091" s="9">
        <v>257.84399999999999</v>
      </c>
      <c r="P8091" s="9">
        <v>404.90800000000002</v>
      </c>
      <c r="Q8091" s="9">
        <v>197.196</v>
      </c>
      <c r="R8091" s="9">
        <v>131.49100000000001</v>
      </c>
      <c r="S8091" s="9">
        <v>116.96599999999999</v>
      </c>
      <c r="T8091" s="9">
        <v>81.08</v>
      </c>
    </row>
    <row r="8092" spans="1:20" x14ac:dyDescent="0.35">
      <c r="A8092">
        <f t="shared" si="253"/>
        <v>8092</v>
      </c>
      <c r="B8092" s="3" t="s">
        <v>71</v>
      </c>
      <c r="C8092" s="3" t="s">
        <v>86</v>
      </c>
      <c r="D8092" s="3" t="s">
        <v>69</v>
      </c>
      <c r="E8092">
        <v>2020</v>
      </c>
      <c r="F8092" s="3" t="str">
        <f t="shared" si="252"/>
        <v>GQOutBONN2020</v>
      </c>
      <c r="G8092" s="9">
        <v>98.878</v>
      </c>
      <c r="H8092" s="9">
        <v>159.15899999999999</v>
      </c>
      <c r="I8092" s="9">
        <v>144.553</v>
      </c>
      <c r="J8092" s="9">
        <v>180.64400000000001</v>
      </c>
      <c r="K8092" s="9">
        <v>204.68</v>
      </c>
      <c r="L8092" s="9">
        <v>156.02000000000001</v>
      </c>
      <c r="M8092" s="9">
        <v>172.61500000000001</v>
      </c>
      <c r="N8092" s="9">
        <v>190.38800000000001</v>
      </c>
      <c r="O8092" s="9">
        <v>293.29700000000003</v>
      </c>
      <c r="P8092" s="9">
        <v>241.06399999999999</v>
      </c>
      <c r="Q8092" s="9">
        <v>163.71199999999999</v>
      </c>
      <c r="R8092" s="9">
        <v>133.88300000000001</v>
      </c>
      <c r="S8092" s="9">
        <v>108.55</v>
      </c>
      <c r="T8092" s="9">
        <v>96.088999999999999</v>
      </c>
    </row>
    <row r="8093" spans="1:20" x14ac:dyDescent="0.35">
      <c r="A8093">
        <f t="shared" si="253"/>
        <v>8093</v>
      </c>
      <c r="B8093" s="3" t="s">
        <v>71</v>
      </c>
      <c r="C8093" s="3" t="s">
        <v>86</v>
      </c>
      <c r="D8093" s="3" t="s">
        <v>69</v>
      </c>
      <c r="E8093">
        <v>2021</v>
      </c>
      <c r="F8093" s="3" t="str">
        <f t="shared" si="252"/>
        <v>GQOutBONN2021</v>
      </c>
      <c r="G8093" s="9">
        <v>93.798000000000002</v>
      </c>
      <c r="H8093" s="9">
        <v>122.998</v>
      </c>
      <c r="I8093" s="9">
        <v>132.45400000000001</v>
      </c>
      <c r="J8093" s="9">
        <v>139.85</v>
      </c>
      <c r="K8093" s="9">
        <v>120.001</v>
      </c>
      <c r="L8093" s="9">
        <v>113.997</v>
      </c>
      <c r="M8093" s="9">
        <v>103.23399999999999</v>
      </c>
      <c r="N8093" s="9">
        <v>124.905</v>
      </c>
      <c r="O8093" s="9">
        <v>161.09200000000001</v>
      </c>
      <c r="P8093" s="9">
        <v>230.471</v>
      </c>
      <c r="Q8093" s="9">
        <v>197.52099999999999</v>
      </c>
      <c r="R8093" s="9">
        <v>155.02199999999999</v>
      </c>
      <c r="S8093" s="9">
        <v>125.173</v>
      </c>
      <c r="T8093" s="9">
        <v>96.691999999999993</v>
      </c>
    </row>
    <row r="8094" spans="1:20" x14ac:dyDescent="0.35">
      <c r="A8094">
        <f t="shared" si="253"/>
        <v>8094</v>
      </c>
      <c r="B8094" s="3" t="s">
        <v>71</v>
      </c>
      <c r="C8094" s="3" t="s">
        <v>86</v>
      </c>
      <c r="D8094" s="3" t="s">
        <v>69</v>
      </c>
      <c r="E8094">
        <v>2022</v>
      </c>
      <c r="F8094" s="3" t="str">
        <f t="shared" si="252"/>
        <v>GQOutBONN2022</v>
      </c>
      <c r="G8094" s="9">
        <v>92.075000000000003</v>
      </c>
      <c r="H8094" s="9">
        <v>123.001</v>
      </c>
      <c r="I8094" s="9">
        <v>122.998</v>
      </c>
      <c r="J8094" s="9">
        <v>124.099</v>
      </c>
      <c r="K8094" s="9">
        <v>136.886</v>
      </c>
      <c r="L8094" s="9">
        <v>120.16800000000001</v>
      </c>
      <c r="M8094" s="9">
        <v>149.999</v>
      </c>
      <c r="N8094" s="9">
        <v>134.44900000000001</v>
      </c>
      <c r="O8094" s="9">
        <v>188.57</v>
      </c>
      <c r="P8094" s="9">
        <v>489.46699999999998</v>
      </c>
      <c r="Q8094" s="9">
        <v>274.87200000000001</v>
      </c>
      <c r="R8094" s="9">
        <v>176.852</v>
      </c>
      <c r="S8094" s="9">
        <v>144.36500000000001</v>
      </c>
      <c r="T8094" s="9">
        <v>112.65300000000001</v>
      </c>
    </row>
    <row r="8095" spans="1:20" x14ac:dyDescent="0.35">
      <c r="A8095">
        <f t="shared" si="253"/>
        <v>8095</v>
      </c>
      <c r="B8095" s="3" t="s">
        <v>71</v>
      </c>
      <c r="C8095" s="3" t="s">
        <v>86</v>
      </c>
      <c r="D8095" s="3" t="s">
        <v>69</v>
      </c>
      <c r="E8095">
        <v>2023</v>
      </c>
      <c r="F8095" s="3" t="str">
        <f t="shared" si="252"/>
        <v>GQOutBONN2023</v>
      </c>
      <c r="G8095" s="9">
        <v>109.77</v>
      </c>
      <c r="H8095" s="9">
        <v>131.15</v>
      </c>
      <c r="I8095" s="9">
        <v>199.47399999999999</v>
      </c>
      <c r="J8095" s="9">
        <v>216.67699999999999</v>
      </c>
      <c r="K8095" s="9">
        <v>187.096</v>
      </c>
      <c r="L8095" s="9">
        <v>249.958</v>
      </c>
      <c r="M8095" s="9">
        <v>337.78800000000001</v>
      </c>
      <c r="N8095" s="9">
        <v>284.77699999999999</v>
      </c>
      <c r="O8095" s="9">
        <v>412.19</v>
      </c>
      <c r="P8095" s="9">
        <v>455.89299999999997</v>
      </c>
      <c r="Q8095" s="9">
        <v>343.238</v>
      </c>
      <c r="R8095" s="9">
        <v>205.334</v>
      </c>
      <c r="S8095" s="9">
        <v>151.32599999999999</v>
      </c>
      <c r="T8095" s="9">
        <v>107.99</v>
      </c>
    </row>
    <row r="8096" spans="1:20" x14ac:dyDescent="0.35">
      <c r="A8096">
        <f t="shared" si="253"/>
        <v>8096</v>
      </c>
      <c r="B8096" s="3" t="s">
        <v>71</v>
      </c>
      <c r="C8096" s="3" t="s">
        <v>86</v>
      </c>
      <c r="D8096" s="3" t="s">
        <v>69</v>
      </c>
      <c r="E8096">
        <v>2024</v>
      </c>
      <c r="F8096" s="3" t="str">
        <f t="shared" si="252"/>
        <v>GQOutBONN2024</v>
      </c>
      <c r="G8096" s="9">
        <v>143.97200000000001</v>
      </c>
      <c r="H8096" s="9">
        <v>159.994</v>
      </c>
      <c r="I8096" s="9">
        <v>180.93299999999999</v>
      </c>
      <c r="J8096" s="9">
        <v>184.94399999999999</v>
      </c>
      <c r="K8096" s="9">
        <v>204.447</v>
      </c>
      <c r="L8096" s="9">
        <v>163.78700000000001</v>
      </c>
      <c r="M8096" s="9">
        <v>147.44300000000001</v>
      </c>
      <c r="N8096" s="9">
        <v>227.881</v>
      </c>
      <c r="O8096" s="9">
        <v>243.209</v>
      </c>
      <c r="P8096" s="9">
        <v>339.38600000000002</v>
      </c>
      <c r="Q8096" s="9">
        <v>135.93600000000001</v>
      </c>
      <c r="R8096" s="9">
        <v>132.26900000000001</v>
      </c>
      <c r="S8096" s="9">
        <v>116.735</v>
      </c>
      <c r="T8096" s="9">
        <v>72.39</v>
      </c>
    </row>
    <row r="8097" spans="1:20" x14ac:dyDescent="0.35">
      <c r="A8097">
        <f t="shared" si="253"/>
        <v>8097</v>
      </c>
      <c r="B8097" s="3" t="s">
        <v>71</v>
      </c>
      <c r="C8097" s="3" t="s">
        <v>86</v>
      </c>
      <c r="D8097" s="3" t="s">
        <v>69</v>
      </c>
      <c r="E8097">
        <v>2025</v>
      </c>
      <c r="F8097" s="3" t="str">
        <f t="shared" si="252"/>
        <v>GQOutBONN2025</v>
      </c>
      <c r="G8097" s="9">
        <v>122.13500000000001</v>
      </c>
      <c r="H8097" s="9">
        <v>128.01400000000001</v>
      </c>
      <c r="I8097" s="9">
        <v>151.13800000000001</v>
      </c>
      <c r="J8097" s="9">
        <v>221.21199999999999</v>
      </c>
      <c r="K8097" s="9">
        <v>230.607</v>
      </c>
      <c r="L8097" s="9">
        <v>220.041</v>
      </c>
      <c r="M8097" s="9">
        <v>183.953</v>
      </c>
      <c r="N8097" s="9">
        <v>262.42700000000002</v>
      </c>
      <c r="O8097" s="9">
        <v>270.50599999999997</v>
      </c>
      <c r="P8097" s="9">
        <v>269.11200000000002</v>
      </c>
      <c r="Q8097" s="9">
        <v>217.345</v>
      </c>
      <c r="R8097" s="9">
        <v>154.10300000000001</v>
      </c>
      <c r="S8097" s="9">
        <v>123.331</v>
      </c>
      <c r="T8097" s="9">
        <v>100.108</v>
      </c>
    </row>
    <row r="8098" spans="1:20" x14ac:dyDescent="0.35">
      <c r="A8098">
        <f t="shared" si="253"/>
        <v>8098</v>
      </c>
      <c r="B8098" s="3" t="s">
        <v>71</v>
      </c>
      <c r="C8098" s="3" t="s">
        <v>86</v>
      </c>
      <c r="D8098" s="3" t="s">
        <v>69</v>
      </c>
      <c r="E8098">
        <v>2026</v>
      </c>
      <c r="F8098" s="3" t="str">
        <f t="shared" si="252"/>
        <v>GQOutBONN2026</v>
      </c>
      <c r="G8098" s="9">
        <v>123.227</v>
      </c>
      <c r="H8098" s="9">
        <v>154.392</v>
      </c>
      <c r="I8098" s="9">
        <v>158.393</v>
      </c>
      <c r="J8098" s="9">
        <v>176.423</v>
      </c>
      <c r="K8098" s="9">
        <v>200.53700000000001</v>
      </c>
      <c r="L8098" s="9">
        <v>163.09399999999999</v>
      </c>
      <c r="M8098" s="9">
        <v>162.00800000000001</v>
      </c>
      <c r="N8098" s="9">
        <v>175.57</v>
      </c>
      <c r="O8098" s="9">
        <v>153.41300000000001</v>
      </c>
      <c r="P8098" s="9">
        <v>319.86099999999999</v>
      </c>
      <c r="Q8098" s="9">
        <v>215.25200000000001</v>
      </c>
      <c r="R8098" s="9">
        <v>170.36600000000001</v>
      </c>
      <c r="S8098" s="9">
        <v>129.85</v>
      </c>
      <c r="T8098" s="9">
        <v>95.444000000000003</v>
      </c>
    </row>
    <row r="8099" spans="1:20" x14ac:dyDescent="0.35">
      <c r="A8099">
        <f t="shared" si="253"/>
        <v>8099</v>
      </c>
      <c r="B8099" s="3" t="s">
        <v>71</v>
      </c>
      <c r="C8099" s="3" t="s">
        <v>86</v>
      </c>
      <c r="D8099" s="3" t="s">
        <v>69</v>
      </c>
      <c r="E8099">
        <v>2027</v>
      </c>
      <c r="F8099" s="3" t="str">
        <f t="shared" si="252"/>
        <v>GQOutBONN2027</v>
      </c>
      <c r="G8099" s="9">
        <v>115.744</v>
      </c>
      <c r="H8099" s="9">
        <v>127.434</v>
      </c>
      <c r="I8099" s="9">
        <v>171.53200000000001</v>
      </c>
      <c r="J8099" s="9">
        <v>198.18100000000001</v>
      </c>
      <c r="K8099" s="9">
        <v>197.815</v>
      </c>
      <c r="L8099" s="9">
        <v>204.47399999999999</v>
      </c>
      <c r="M8099" s="9">
        <v>222.80500000000001</v>
      </c>
      <c r="N8099" s="9">
        <v>238.76900000000001</v>
      </c>
      <c r="O8099" s="9">
        <v>306.13200000000001</v>
      </c>
      <c r="P8099" s="9">
        <v>466.34300000000002</v>
      </c>
      <c r="Q8099" s="9">
        <v>283.30200000000002</v>
      </c>
      <c r="R8099" s="9">
        <v>179.92699999999999</v>
      </c>
      <c r="S8099" s="9">
        <v>147.244</v>
      </c>
      <c r="T8099" s="9">
        <v>108.595</v>
      </c>
    </row>
    <row r="8100" spans="1:20" x14ac:dyDescent="0.35">
      <c r="A8100">
        <f t="shared" si="253"/>
        <v>8100</v>
      </c>
      <c r="B8100" s="3" t="s">
        <v>71</v>
      </c>
      <c r="C8100" s="3" t="s">
        <v>86</v>
      </c>
      <c r="D8100" s="3" t="s">
        <v>69</v>
      </c>
      <c r="E8100">
        <v>2028</v>
      </c>
      <c r="F8100" s="3" t="str">
        <f t="shared" si="252"/>
        <v>GQOutBONN2028</v>
      </c>
      <c r="G8100" s="9">
        <v>85.24</v>
      </c>
      <c r="H8100" s="9">
        <v>158.762</v>
      </c>
      <c r="I8100" s="9">
        <v>162.411</v>
      </c>
      <c r="J8100" s="9">
        <v>195.24199999999999</v>
      </c>
      <c r="K8100" s="9">
        <v>212.69</v>
      </c>
      <c r="L8100" s="9">
        <v>192.982</v>
      </c>
      <c r="M8100" s="9">
        <v>170.47800000000001</v>
      </c>
      <c r="N8100" s="9">
        <v>196.45400000000001</v>
      </c>
      <c r="O8100" s="9">
        <v>310.16300000000001</v>
      </c>
      <c r="P8100" s="9">
        <v>419.04399999999998</v>
      </c>
      <c r="Q8100" s="9">
        <v>407.82499999999999</v>
      </c>
      <c r="R8100" s="9">
        <v>228.47200000000001</v>
      </c>
      <c r="S8100" s="9">
        <v>197.73400000000001</v>
      </c>
      <c r="T8100" s="9">
        <v>112.01600000000001</v>
      </c>
    </row>
    <row r="8101" spans="1:20" x14ac:dyDescent="0.35">
      <c r="A8101">
        <f t="shared" si="253"/>
        <v>8101</v>
      </c>
      <c r="B8101" s="3" t="s">
        <v>71</v>
      </c>
      <c r="C8101" s="3" t="s">
        <v>86</v>
      </c>
      <c r="D8101" s="3" t="s">
        <v>69</v>
      </c>
      <c r="E8101">
        <v>2029</v>
      </c>
      <c r="F8101" s="3" t="str">
        <f t="shared" si="252"/>
        <v>GQOutBONN2029</v>
      </c>
      <c r="G8101" s="9">
        <v>116.258</v>
      </c>
      <c r="H8101" s="9">
        <v>123.35599999999999</v>
      </c>
      <c r="I8101" s="9">
        <v>163.483</v>
      </c>
      <c r="J8101" s="9">
        <v>176.114</v>
      </c>
      <c r="K8101" s="9">
        <v>199.173</v>
      </c>
      <c r="L8101" s="9">
        <v>170.642</v>
      </c>
      <c r="M8101" s="9">
        <v>169.54400000000001</v>
      </c>
      <c r="N8101" s="9">
        <v>199.80600000000001</v>
      </c>
      <c r="O8101" s="9">
        <v>252.68899999999999</v>
      </c>
      <c r="P8101" s="9">
        <v>403.303</v>
      </c>
      <c r="Q8101" s="9">
        <v>200.892</v>
      </c>
      <c r="R8101" s="9">
        <v>135.41900000000001</v>
      </c>
      <c r="S8101" s="9">
        <v>120.464</v>
      </c>
      <c r="T8101" s="9">
        <v>82.935000000000002</v>
      </c>
    </row>
    <row r="8102" spans="1:20" x14ac:dyDescent="0.35">
      <c r="A8102">
        <f t="shared" si="253"/>
        <v>8102</v>
      </c>
      <c r="B8102" s="3" t="s">
        <v>71</v>
      </c>
      <c r="C8102" s="3" t="s">
        <v>74</v>
      </c>
      <c r="D8102" s="3" t="s">
        <v>17</v>
      </c>
      <c r="E8102">
        <v>2020</v>
      </c>
      <c r="F8102" s="3" t="str">
        <f t="shared" si="252"/>
        <v>GStorMICA2020</v>
      </c>
      <c r="G8102" s="9">
        <v>5623.4</v>
      </c>
      <c r="H8102" s="9">
        <v>5295.5</v>
      </c>
      <c r="I8102" s="9">
        <v>4527.3999999999996</v>
      </c>
      <c r="J8102" s="9">
        <v>4243.2</v>
      </c>
      <c r="K8102" s="9">
        <v>3619</v>
      </c>
      <c r="L8102" s="9">
        <v>3341.6</v>
      </c>
      <c r="M8102" s="9">
        <v>3287.7</v>
      </c>
      <c r="N8102" s="9">
        <v>3383.6</v>
      </c>
      <c r="O8102" s="9">
        <v>4180.8</v>
      </c>
      <c r="P8102" s="9">
        <v>4930.3</v>
      </c>
      <c r="Q8102" s="9">
        <v>5489.9</v>
      </c>
      <c r="R8102" s="9">
        <v>5435.5</v>
      </c>
      <c r="S8102" s="9">
        <v>5157</v>
      </c>
      <c r="T8102" s="9">
        <v>4599</v>
      </c>
    </row>
    <row r="8103" spans="1:20" x14ac:dyDescent="0.35">
      <c r="A8103">
        <f t="shared" si="253"/>
        <v>8103</v>
      </c>
      <c r="B8103" s="3" t="s">
        <v>71</v>
      </c>
      <c r="C8103" s="3" t="s">
        <v>74</v>
      </c>
      <c r="D8103" s="3" t="s">
        <v>17</v>
      </c>
      <c r="E8103">
        <v>2021</v>
      </c>
      <c r="F8103" s="3" t="str">
        <f t="shared" si="252"/>
        <v>GStorMICA2021</v>
      </c>
      <c r="G8103" s="9">
        <v>4452.5</v>
      </c>
      <c r="H8103" s="9">
        <v>4131</v>
      </c>
      <c r="I8103" s="9">
        <v>3366.8</v>
      </c>
      <c r="J8103" s="9">
        <v>3088.6</v>
      </c>
      <c r="K8103" s="9">
        <v>2547.9</v>
      </c>
      <c r="L8103" s="9">
        <v>1815.7</v>
      </c>
      <c r="M8103" s="9">
        <v>1752.8</v>
      </c>
      <c r="N8103" s="9">
        <v>1776.3</v>
      </c>
      <c r="O8103" s="9">
        <v>2598.9</v>
      </c>
      <c r="P8103" s="9">
        <v>4104.3999999999996</v>
      </c>
      <c r="Q8103" s="9">
        <v>5418</v>
      </c>
      <c r="R8103" s="9">
        <v>5538</v>
      </c>
      <c r="S8103" s="9">
        <v>5573.1</v>
      </c>
      <c r="T8103" s="9">
        <v>5193</v>
      </c>
    </row>
    <row r="8104" spans="1:20" x14ac:dyDescent="0.35">
      <c r="A8104">
        <f t="shared" si="253"/>
        <v>8104</v>
      </c>
      <c r="B8104" s="3" t="s">
        <v>71</v>
      </c>
      <c r="C8104" s="3" t="s">
        <v>74</v>
      </c>
      <c r="D8104" s="3" t="s">
        <v>17</v>
      </c>
      <c r="E8104">
        <v>2022</v>
      </c>
      <c r="F8104" s="3" t="str">
        <f t="shared" si="252"/>
        <v>GStorMICA2022</v>
      </c>
      <c r="G8104" s="9">
        <v>5140.3999999999996</v>
      </c>
      <c r="H8104" s="9">
        <v>4347.5</v>
      </c>
      <c r="I8104" s="9">
        <v>3624</v>
      </c>
      <c r="J8104" s="9">
        <v>3369</v>
      </c>
      <c r="K8104" s="9">
        <v>2783.6</v>
      </c>
      <c r="L8104" s="9">
        <v>2597.6999999999998</v>
      </c>
      <c r="M8104" s="9">
        <v>2555.8000000000002</v>
      </c>
      <c r="N8104" s="9">
        <v>2508.3000000000002</v>
      </c>
      <c r="O8104" s="9">
        <v>3080.8</v>
      </c>
      <c r="P8104" s="9">
        <v>4723.5</v>
      </c>
      <c r="Q8104" s="9">
        <v>5573.1</v>
      </c>
      <c r="R8104" s="9">
        <v>5538</v>
      </c>
      <c r="S8104" s="9">
        <v>5573.2</v>
      </c>
      <c r="T8104" s="9">
        <v>5498</v>
      </c>
    </row>
    <row r="8105" spans="1:20" x14ac:dyDescent="0.35">
      <c r="A8105">
        <f t="shared" si="253"/>
        <v>8105</v>
      </c>
      <c r="B8105" s="3" t="s">
        <v>71</v>
      </c>
      <c r="C8105" s="3" t="s">
        <v>74</v>
      </c>
      <c r="D8105" s="3" t="s">
        <v>17</v>
      </c>
      <c r="E8105">
        <v>2023</v>
      </c>
      <c r="F8105" s="3" t="str">
        <f t="shared" si="252"/>
        <v>GStorMICA2023</v>
      </c>
      <c r="G8105" s="9">
        <v>5438</v>
      </c>
      <c r="H8105" s="9">
        <v>5246.2</v>
      </c>
      <c r="I8105" s="9">
        <v>4552.7</v>
      </c>
      <c r="J8105" s="9">
        <v>4382.7</v>
      </c>
      <c r="K8105" s="9">
        <v>3655.6</v>
      </c>
      <c r="L8105" s="9">
        <v>3507.4</v>
      </c>
      <c r="M8105" s="9">
        <v>3262.7</v>
      </c>
      <c r="N8105" s="9">
        <v>3323.8</v>
      </c>
      <c r="O8105" s="9">
        <v>4069.4</v>
      </c>
      <c r="P8105" s="9">
        <v>5825.1</v>
      </c>
      <c r="Q8105" s="9">
        <v>5825.1</v>
      </c>
      <c r="R8105" s="9">
        <v>5790</v>
      </c>
      <c r="S8105" s="9">
        <v>5825.1</v>
      </c>
      <c r="T8105" s="9">
        <v>5750</v>
      </c>
    </row>
    <row r="8106" spans="1:20" x14ac:dyDescent="0.35">
      <c r="A8106">
        <f t="shared" si="253"/>
        <v>8106</v>
      </c>
      <c r="B8106" s="3" t="s">
        <v>71</v>
      </c>
      <c r="C8106" s="3" t="s">
        <v>74</v>
      </c>
      <c r="D8106" s="3" t="s">
        <v>17</v>
      </c>
      <c r="E8106">
        <v>2024</v>
      </c>
      <c r="F8106" s="3" t="str">
        <f t="shared" si="252"/>
        <v>GStorMICA2024</v>
      </c>
      <c r="G8106" s="9">
        <v>5690</v>
      </c>
      <c r="H8106" s="9">
        <v>5416.8</v>
      </c>
      <c r="I8106" s="9">
        <v>4718</v>
      </c>
      <c r="J8106" s="9">
        <v>4491.1000000000004</v>
      </c>
      <c r="K8106" s="9">
        <v>3701.1</v>
      </c>
      <c r="L8106" s="9">
        <v>3497.2</v>
      </c>
      <c r="M8106" s="9">
        <v>3501.6</v>
      </c>
      <c r="N8106" s="9">
        <v>3629.1</v>
      </c>
      <c r="O8106" s="9">
        <v>4283.3</v>
      </c>
      <c r="P8106" s="9">
        <v>5337.1</v>
      </c>
      <c r="Q8106" s="9">
        <v>5825.1</v>
      </c>
      <c r="R8106" s="9">
        <v>5825.1</v>
      </c>
      <c r="S8106" s="9">
        <v>5503.1</v>
      </c>
      <c r="T8106" s="9">
        <v>5082.8</v>
      </c>
    </row>
    <row r="8107" spans="1:20" x14ac:dyDescent="0.35">
      <c r="A8107">
        <f t="shared" si="253"/>
        <v>8107</v>
      </c>
      <c r="B8107" s="3" t="s">
        <v>71</v>
      </c>
      <c r="C8107" s="3" t="s">
        <v>74</v>
      </c>
      <c r="D8107" s="3" t="s">
        <v>17</v>
      </c>
      <c r="E8107">
        <v>2025</v>
      </c>
      <c r="F8107" s="3" t="str">
        <f t="shared" si="252"/>
        <v>GStorMICA2025</v>
      </c>
      <c r="G8107" s="9">
        <v>5138</v>
      </c>
      <c r="H8107" s="9">
        <v>4881.5</v>
      </c>
      <c r="I8107" s="9">
        <v>4177.3999999999996</v>
      </c>
      <c r="J8107" s="9">
        <v>3946.6</v>
      </c>
      <c r="K8107" s="9">
        <v>3438.3</v>
      </c>
      <c r="L8107" s="9">
        <v>3298</v>
      </c>
      <c r="M8107" s="9">
        <v>3339.5</v>
      </c>
      <c r="N8107" s="9">
        <v>3533.8</v>
      </c>
      <c r="O8107" s="9">
        <v>4586.5</v>
      </c>
      <c r="P8107" s="9">
        <v>5768.1</v>
      </c>
      <c r="Q8107" s="9">
        <v>5825.1</v>
      </c>
      <c r="R8107" s="9">
        <v>5790</v>
      </c>
      <c r="S8107" s="9">
        <v>5825.1</v>
      </c>
      <c r="T8107" s="9">
        <v>5508.1</v>
      </c>
    </row>
    <row r="8108" spans="1:20" x14ac:dyDescent="0.35">
      <c r="A8108">
        <f t="shared" si="253"/>
        <v>8108</v>
      </c>
      <c r="B8108" s="3" t="s">
        <v>71</v>
      </c>
      <c r="C8108" s="3" t="s">
        <v>74</v>
      </c>
      <c r="D8108" s="3" t="s">
        <v>17</v>
      </c>
      <c r="E8108">
        <v>2026</v>
      </c>
      <c r="F8108" s="3" t="str">
        <f t="shared" si="252"/>
        <v>GStorMICA2026</v>
      </c>
      <c r="G8108" s="9">
        <v>5596.8</v>
      </c>
      <c r="H8108" s="9">
        <v>5380.5</v>
      </c>
      <c r="I8108" s="9">
        <v>4698.2</v>
      </c>
      <c r="J8108" s="9">
        <v>4480.8</v>
      </c>
      <c r="K8108" s="9">
        <v>3730.7</v>
      </c>
      <c r="L8108" s="9">
        <v>3514.3</v>
      </c>
      <c r="M8108" s="9">
        <v>3485.3</v>
      </c>
      <c r="N8108" s="9">
        <v>3474.2</v>
      </c>
      <c r="O8108" s="9">
        <v>3661.4</v>
      </c>
      <c r="P8108" s="9">
        <v>4998.3</v>
      </c>
      <c r="Q8108" s="9">
        <v>5825.1</v>
      </c>
      <c r="R8108" s="9">
        <v>5790</v>
      </c>
      <c r="S8108" s="9">
        <v>5825.1</v>
      </c>
      <c r="T8108" s="9">
        <v>5430.7</v>
      </c>
    </row>
    <row r="8109" spans="1:20" x14ac:dyDescent="0.35">
      <c r="A8109">
        <f t="shared" si="253"/>
        <v>8109</v>
      </c>
      <c r="B8109" s="3" t="s">
        <v>71</v>
      </c>
      <c r="C8109" s="3" t="s">
        <v>74</v>
      </c>
      <c r="D8109" s="3" t="s">
        <v>17</v>
      </c>
      <c r="E8109">
        <v>2027</v>
      </c>
      <c r="F8109" s="3" t="str">
        <f t="shared" si="252"/>
        <v>GStorMICA2027</v>
      </c>
      <c r="G8109" s="9">
        <v>5348.8</v>
      </c>
      <c r="H8109" s="9">
        <v>5042.7</v>
      </c>
      <c r="I8109" s="9">
        <v>4318</v>
      </c>
      <c r="J8109" s="9">
        <v>4063.1</v>
      </c>
      <c r="K8109" s="9">
        <v>3476</v>
      </c>
      <c r="L8109" s="9">
        <v>3243.3</v>
      </c>
      <c r="M8109" s="9">
        <v>3239.8</v>
      </c>
      <c r="N8109" s="9">
        <v>3239.7</v>
      </c>
      <c r="O8109" s="9">
        <v>3964.4</v>
      </c>
      <c r="P8109" s="9">
        <v>5825.1</v>
      </c>
      <c r="Q8109" s="9">
        <v>5825.1</v>
      </c>
      <c r="R8109" s="9">
        <v>5790</v>
      </c>
      <c r="S8109" s="9">
        <v>5825.1</v>
      </c>
      <c r="T8109" s="9">
        <v>5750</v>
      </c>
    </row>
    <row r="8110" spans="1:20" x14ac:dyDescent="0.35">
      <c r="A8110">
        <f t="shared" si="253"/>
        <v>8110</v>
      </c>
      <c r="B8110" s="3" t="s">
        <v>71</v>
      </c>
      <c r="C8110" s="3" t="s">
        <v>74</v>
      </c>
      <c r="D8110" s="3" t="s">
        <v>17</v>
      </c>
      <c r="E8110">
        <v>2028</v>
      </c>
      <c r="F8110" s="3" t="str">
        <f t="shared" si="252"/>
        <v>GStorMICA2028</v>
      </c>
      <c r="G8110" s="9">
        <v>5617</v>
      </c>
      <c r="H8110" s="9">
        <v>5260.4</v>
      </c>
      <c r="I8110" s="9">
        <v>4482.2</v>
      </c>
      <c r="J8110" s="9">
        <v>4192.1000000000004</v>
      </c>
      <c r="K8110" s="9">
        <v>3578.9</v>
      </c>
      <c r="L8110" s="9">
        <v>3333.2</v>
      </c>
      <c r="M8110" s="9">
        <v>3007</v>
      </c>
      <c r="N8110" s="9">
        <v>2993.2</v>
      </c>
      <c r="O8110" s="9">
        <v>3852.6</v>
      </c>
      <c r="P8110" s="9">
        <v>5459.5</v>
      </c>
      <c r="Q8110" s="9">
        <v>5825.1</v>
      </c>
      <c r="R8110" s="9">
        <v>5790</v>
      </c>
      <c r="S8110" s="9">
        <v>5825.1</v>
      </c>
      <c r="T8110" s="9">
        <v>5750</v>
      </c>
    </row>
    <row r="8111" spans="1:20" x14ac:dyDescent="0.35">
      <c r="A8111">
        <f t="shared" si="253"/>
        <v>8111</v>
      </c>
      <c r="B8111" s="3" t="s">
        <v>71</v>
      </c>
      <c r="C8111" s="3" t="s">
        <v>74</v>
      </c>
      <c r="D8111" s="3" t="s">
        <v>17</v>
      </c>
      <c r="E8111">
        <v>2029</v>
      </c>
      <c r="F8111" s="3" t="str">
        <f t="shared" si="252"/>
        <v>GStorMICA2029</v>
      </c>
      <c r="G8111" s="9">
        <v>5690</v>
      </c>
      <c r="H8111" s="9">
        <v>5413</v>
      </c>
      <c r="I8111" s="9">
        <v>4701.8</v>
      </c>
      <c r="J8111" s="9">
        <v>4459.6000000000004</v>
      </c>
      <c r="K8111" s="9">
        <v>3682.8</v>
      </c>
      <c r="L8111" s="9">
        <v>3520.7</v>
      </c>
      <c r="M8111" s="9">
        <v>3520</v>
      </c>
      <c r="N8111" s="9">
        <v>3752.6</v>
      </c>
      <c r="O8111" s="9">
        <v>5257.5</v>
      </c>
      <c r="P8111" s="9">
        <v>5825.1</v>
      </c>
      <c r="Q8111" s="9">
        <v>5825.1</v>
      </c>
      <c r="R8111" s="9">
        <v>5790</v>
      </c>
      <c r="S8111" s="9">
        <v>5806.5</v>
      </c>
      <c r="T8111" s="9">
        <v>5289.8</v>
      </c>
    </row>
    <row r="8112" spans="1:20" x14ac:dyDescent="0.35">
      <c r="A8112">
        <f t="shared" si="253"/>
        <v>8112</v>
      </c>
      <c r="B8112" s="3" t="s">
        <v>71</v>
      </c>
      <c r="C8112" s="3" t="s">
        <v>74</v>
      </c>
      <c r="D8112" s="3" t="s">
        <v>18</v>
      </c>
      <c r="E8112">
        <v>2020</v>
      </c>
      <c r="F8112" s="3" t="str">
        <f t="shared" si="252"/>
        <v>GStorREVELS2020</v>
      </c>
      <c r="G8112" s="9">
        <v>557</v>
      </c>
      <c r="H8112" s="9">
        <v>557</v>
      </c>
      <c r="I8112" s="9">
        <v>557</v>
      </c>
      <c r="J8112" s="9">
        <v>557</v>
      </c>
      <c r="K8112" s="9">
        <v>557</v>
      </c>
      <c r="L8112" s="9">
        <v>557</v>
      </c>
      <c r="M8112" s="9">
        <v>557</v>
      </c>
      <c r="N8112" s="9">
        <v>557</v>
      </c>
      <c r="O8112" s="9">
        <v>557</v>
      </c>
      <c r="P8112" s="9">
        <v>557</v>
      </c>
      <c r="Q8112" s="9">
        <v>557</v>
      </c>
      <c r="R8112" s="9">
        <v>557</v>
      </c>
      <c r="S8112" s="9">
        <v>557</v>
      </c>
      <c r="T8112" s="9">
        <v>557</v>
      </c>
    </row>
    <row r="8113" spans="1:20" x14ac:dyDescent="0.35">
      <c r="A8113">
        <f t="shared" si="253"/>
        <v>8113</v>
      </c>
      <c r="B8113" s="3" t="s">
        <v>71</v>
      </c>
      <c r="C8113" s="3" t="s">
        <v>74</v>
      </c>
      <c r="D8113" s="3" t="s">
        <v>18</v>
      </c>
      <c r="E8113">
        <v>2021</v>
      </c>
      <c r="F8113" s="3" t="str">
        <f t="shared" si="252"/>
        <v>GStorREVELS2021</v>
      </c>
      <c r="G8113" s="9">
        <v>557</v>
      </c>
      <c r="H8113" s="9">
        <v>557</v>
      </c>
      <c r="I8113" s="9">
        <v>557</v>
      </c>
      <c r="J8113" s="9">
        <v>557</v>
      </c>
      <c r="K8113" s="9">
        <v>557</v>
      </c>
      <c r="L8113" s="9">
        <v>557</v>
      </c>
      <c r="M8113" s="9">
        <v>557</v>
      </c>
      <c r="N8113" s="9">
        <v>557</v>
      </c>
      <c r="O8113" s="9">
        <v>557</v>
      </c>
      <c r="P8113" s="9">
        <v>557</v>
      </c>
      <c r="Q8113" s="9">
        <v>557</v>
      </c>
      <c r="R8113" s="9">
        <v>557</v>
      </c>
      <c r="S8113" s="9">
        <v>557</v>
      </c>
      <c r="T8113" s="9">
        <v>557</v>
      </c>
    </row>
    <row r="8114" spans="1:20" x14ac:dyDescent="0.35">
      <c r="A8114">
        <f t="shared" si="253"/>
        <v>8114</v>
      </c>
      <c r="B8114" s="3" t="s">
        <v>71</v>
      </c>
      <c r="C8114" s="3" t="s">
        <v>74</v>
      </c>
      <c r="D8114" s="3" t="s">
        <v>18</v>
      </c>
      <c r="E8114">
        <v>2022</v>
      </c>
      <c r="F8114" s="3" t="str">
        <f t="shared" si="252"/>
        <v>GStorREVELS2022</v>
      </c>
      <c r="G8114" s="9">
        <v>557</v>
      </c>
      <c r="H8114" s="9">
        <v>557</v>
      </c>
      <c r="I8114" s="9">
        <v>557</v>
      </c>
      <c r="J8114" s="9">
        <v>557</v>
      </c>
      <c r="K8114" s="9">
        <v>557</v>
      </c>
      <c r="L8114" s="9">
        <v>557</v>
      </c>
      <c r="M8114" s="9">
        <v>557</v>
      </c>
      <c r="N8114" s="9">
        <v>557</v>
      </c>
      <c r="O8114" s="9">
        <v>557</v>
      </c>
      <c r="P8114" s="9">
        <v>557</v>
      </c>
      <c r="Q8114" s="9">
        <v>557</v>
      </c>
      <c r="R8114" s="9">
        <v>557</v>
      </c>
      <c r="S8114" s="9">
        <v>557</v>
      </c>
      <c r="T8114" s="9">
        <v>557</v>
      </c>
    </row>
    <row r="8115" spans="1:20" x14ac:dyDescent="0.35">
      <c r="A8115">
        <f t="shared" si="253"/>
        <v>8115</v>
      </c>
      <c r="B8115" s="3" t="s">
        <v>71</v>
      </c>
      <c r="C8115" s="3" t="s">
        <v>74</v>
      </c>
      <c r="D8115" s="3" t="s">
        <v>18</v>
      </c>
      <c r="E8115">
        <v>2023</v>
      </c>
      <c r="F8115" s="3" t="str">
        <f t="shared" si="252"/>
        <v>GStorREVELS2023</v>
      </c>
      <c r="G8115" s="9">
        <v>557</v>
      </c>
      <c r="H8115" s="9">
        <v>557</v>
      </c>
      <c r="I8115" s="9">
        <v>557</v>
      </c>
      <c r="J8115" s="9">
        <v>557</v>
      </c>
      <c r="K8115" s="9">
        <v>557</v>
      </c>
      <c r="L8115" s="9">
        <v>557</v>
      </c>
      <c r="M8115" s="9">
        <v>557</v>
      </c>
      <c r="N8115" s="9">
        <v>557</v>
      </c>
      <c r="O8115" s="9">
        <v>557</v>
      </c>
      <c r="P8115" s="9">
        <v>557</v>
      </c>
      <c r="Q8115" s="9">
        <v>557</v>
      </c>
      <c r="R8115" s="9">
        <v>557</v>
      </c>
      <c r="S8115" s="9">
        <v>557</v>
      </c>
      <c r="T8115" s="9">
        <v>557</v>
      </c>
    </row>
    <row r="8116" spans="1:20" x14ac:dyDescent="0.35">
      <c r="A8116">
        <f t="shared" si="253"/>
        <v>8116</v>
      </c>
      <c r="B8116" s="3" t="s">
        <v>71</v>
      </c>
      <c r="C8116" s="3" t="s">
        <v>74</v>
      </c>
      <c r="D8116" s="3" t="s">
        <v>18</v>
      </c>
      <c r="E8116">
        <v>2024</v>
      </c>
      <c r="F8116" s="3" t="str">
        <f t="shared" si="252"/>
        <v>GStorREVELS2024</v>
      </c>
      <c r="G8116" s="9">
        <v>557</v>
      </c>
      <c r="H8116" s="9">
        <v>557</v>
      </c>
      <c r="I8116" s="9">
        <v>557</v>
      </c>
      <c r="J8116" s="9">
        <v>557</v>
      </c>
      <c r="K8116" s="9">
        <v>557</v>
      </c>
      <c r="L8116" s="9">
        <v>557</v>
      </c>
      <c r="M8116" s="9">
        <v>557</v>
      </c>
      <c r="N8116" s="9">
        <v>557</v>
      </c>
      <c r="O8116" s="9">
        <v>557</v>
      </c>
      <c r="P8116" s="9">
        <v>557</v>
      </c>
      <c r="Q8116" s="9">
        <v>557</v>
      </c>
      <c r="R8116" s="9">
        <v>557</v>
      </c>
      <c r="S8116" s="9">
        <v>557</v>
      </c>
      <c r="T8116" s="9">
        <v>557</v>
      </c>
    </row>
    <row r="8117" spans="1:20" x14ac:dyDescent="0.35">
      <c r="A8117">
        <f t="shared" si="253"/>
        <v>8117</v>
      </c>
      <c r="B8117" s="3" t="s">
        <v>71</v>
      </c>
      <c r="C8117" s="3" t="s">
        <v>74</v>
      </c>
      <c r="D8117" s="3" t="s">
        <v>18</v>
      </c>
      <c r="E8117">
        <v>2025</v>
      </c>
      <c r="F8117" s="3" t="str">
        <f t="shared" si="252"/>
        <v>GStorREVELS2025</v>
      </c>
      <c r="G8117" s="9">
        <v>557</v>
      </c>
      <c r="H8117" s="9">
        <v>557</v>
      </c>
      <c r="I8117" s="9">
        <v>557</v>
      </c>
      <c r="J8117" s="9">
        <v>557</v>
      </c>
      <c r="K8117" s="9">
        <v>557</v>
      </c>
      <c r="L8117" s="9">
        <v>557</v>
      </c>
      <c r="M8117" s="9">
        <v>557</v>
      </c>
      <c r="N8117" s="9">
        <v>557</v>
      </c>
      <c r="O8117" s="9">
        <v>557</v>
      </c>
      <c r="P8117" s="9">
        <v>557</v>
      </c>
      <c r="Q8117" s="9">
        <v>557</v>
      </c>
      <c r="R8117" s="9">
        <v>557</v>
      </c>
      <c r="S8117" s="9">
        <v>557</v>
      </c>
      <c r="T8117" s="9">
        <v>557</v>
      </c>
    </row>
    <row r="8118" spans="1:20" x14ac:dyDescent="0.35">
      <c r="A8118">
        <f t="shared" si="253"/>
        <v>8118</v>
      </c>
      <c r="B8118" s="3" t="s">
        <v>71</v>
      </c>
      <c r="C8118" s="3" t="s">
        <v>74</v>
      </c>
      <c r="D8118" s="3" t="s">
        <v>18</v>
      </c>
      <c r="E8118">
        <v>2026</v>
      </c>
      <c r="F8118" s="3" t="str">
        <f t="shared" si="252"/>
        <v>GStorREVELS2026</v>
      </c>
      <c r="G8118" s="9">
        <v>557</v>
      </c>
      <c r="H8118" s="9">
        <v>557</v>
      </c>
      <c r="I8118" s="9">
        <v>557</v>
      </c>
      <c r="J8118" s="9">
        <v>557</v>
      </c>
      <c r="K8118" s="9">
        <v>557</v>
      </c>
      <c r="L8118" s="9">
        <v>557</v>
      </c>
      <c r="M8118" s="9">
        <v>557</v>
      </c>
      <c r="N8118" s="9">
        <v>557</v>
      </c>
      <c r="O8118" s="9">
        <v>557</v>
      </c>
      <c r="P8118" s="9">
        <v>557</v>
      </c>
      <c r="Q8118" s="9">
        <v>557</v>
      </c>
      <c r="R8118" s="9">
        <v>557</v>
      </c>
      <c r="S8118" s="9">
        <v>557</v>
      </c>
      <c r="T8118" s="9">
        <v>557</v>
      </c>
    </row>
    <row r="8119" spans="1:20" x14ac:dyDescent="0.35">
      <c r="A8119">
        <f t="shared" si="253"/>
        <v>8119</v>
      </c>
      <c r="B8119" s="3" t="s">
        <v>71</v>
      </c>
      <c r="C8119" s="3" t="s">
        <v>74</v>
      </c>
      <c r="D8119" s="3" t="s">
        <v>18</v>
      </c>
      <c r="E8119">
        <v>2027</v>
      </c>
      <c r="F8119" s="3" t="str">
        <f t="shared" si="252"/>
        <v>GStorREVELS2027</v>
      </c>
      <c r="G8119" s="9">
        <v>557</v>
      </c>
      <c r="H8119" s="9">
        <v>557</v>
      </c>
      <c r="I8119" s="9">
        <v>557</v>
      </c>
      <c r="J8119" s="9">
        <v>557</v>
      </c>
      <c r="K8119" s="9">
        <v>557</v>
      </c>
      <c r="L8119" s="9">
        <v>557</v>
      </c>
      <c r="M8119" s="9">
        <v>557</v>
      </c>
      <c r="N8119" s="9">
        <v>557</v>
      </c>
      <c r="O8119" s="9">
        <v>557</v>
      </c>
      <c r="P8119" s="9">
        <v>557</v>
      </c>
      <c r="Q8119" s="9">
        <v>557</v>
      </c>
      <c r="R8119" s="9">
        <v>557</v>
      </c>
      <c r="S8119" s="9">
        <v>557</v>
      </c>
      <c r="T8119" s="9">
        <v>557</v>
      </c>
    </row>
    <row r="8120" spans="1:20" x14ac:dyDescent="0.35">
      <c r="A8120">
        <f t="shared" si="253"/>
        <v>8120</v>
      </c>
      <c r="B8120" s="3" t="s">
        <v>71</v>
      </c>
      <c r="C8120" s="3" t="s">
        <v>74</v>
      </c>
      <c r="D8120" s="3" t="s">
        <v>18</v>
      </c>
      <c r="E8120">
        <v>2028</v>
      </c>
      <c r="F8120" s="3" t="str">
        <f t="shared" si="252"/>
        <v>GStorREVELS2028</v>
      </c>
      <c r="G8120" s="9">
        <v>557</v>
      </c>
      <c r="H8120" s="9">
        <v>557</v>
      </c>
      <c r="I8120" s="9">
        <v>557</v>
      </c>
      <c r="J8120" s="9">
        <v>557</v>
      </c>
      <c r="K8120" s="9">
        <v>557</v>
      </c>
      <c r="L8120" s="9">
        <v>557</v>
      </c>
      <c r="M8120" s="9">
        <v>557</v>
      </c>
      <c r="N8120" s="9">
        <v>557</v>
      </c>
      <c r="O8120" s="9">
        <v>557</v>
      </c>
      <c r="P8120" s="9">
        <v>557</v>
      </c>
      <c r="Q8120" s="9">
        <v>557</v>
      </c>
      <c r="R8120" s="9">
        <v>557</v>
      </c>
      <c r="S8120" s="9">
        <v>557</v>
      </c>
      <c r="T8120" s="9">
        <v>557</v>
      </c>
    </row>
    <row r="8121" spans="1:20" x14ac:dyDescent="0.35">
      <c r="A8121">
        <f t="shared" si="253"/>
        <v>8121</v>
      </c>
      <c r="B8121" s="3" t="s">
        <v>71</v>
      </c>
      <c r="C8121" s="3" t="s">
        <v>74</v>
      </c>
      <c r="D8121" s="3" t="s">
        <v>18</v>
      </c>
      <c r="E8121">
        <v>2029</v>
      </c>
      <c r="F8121" s="3" t="str">
        <f t="shared" si="252"/>
        <v>GStorREVELS2029</v>
      </c>
      <c r="G8121" s="9">
        <v>557</v>
      </c>
      <c r="H8121" s="9">
        <v>557</v>
      </c>
      <c r="I8121" s="9">
        <v>557</v>
      </c>
      <c r="J8121" s="9">
        <v>557</v>
      </c>
      <c r="K8121" s="9">
        <v>557</v>
      </c>
      <c r="L8121" s="9">
        <v>557</v>
      </c>
      <c r="M8121" s="9">
        <v>557</v>
      </c>
      <c r="N8121" s="9">
        <v>557</v>
      </c>
      <c r="O8121" s="9">
        <v>557</v>
      </c>
      <c r="P8121" s="9">
        <v>557</v>
      </c>
      <c r="Q8121" s="9">
        <v>557</v>
      </c>
      <c r="R8121" s="9">
        <v>557</v>
      </c>
      <c r="S8121" s="9">
        <v>557</v>
      </c>
      <c r="T8121" s="9">
        <v>557</v>
      </c>
    </row>
    <row r="8122" spans="1:20" x14ac:dyDescent="0.35">
      <c r="A8122">
        <f t="shared" si="253"/>
        <v>8122</v>
      </c>
      <c r="B8122" s="3" t="s">
        <v>71</v>
      </c>
      <c r="C8122" s="3" t="s">
        <v>74</v>
      </c>
      <c r="D8122" s="3" t="s">
        <v>19</v>
      </c>
      <c r="E8122">
        <v>2020</v>
      </c>
      <c r="F8122" s="3" t="str">
        <f t="shared" si="252"/>
        <v>GStorARROW2020</v>
      </c>
      <c r="G8122" s="9">
        <v>3236.6</v>
      </c>
      <c r="H8122" s="9">
        <v>2862</v>
      </c>
      <c r="I8122" s="9">
        <v>2426.1</v>
      </c>
      <c r="J8122" s="9">
        <v>1235.7</v>
      </c>
      <c r="K8122" s="9">
        <v>492.9</v>
      </c>
      <c r="L8122" s="9">
        <v>393.9</v>
      </c>
      <c r="M8122" s="9">
        <v>559.20000000000005</v>
      </c>
      <c r="N8122" s="9">
        <v>826.7</v>
      </c>
      <c r="O8122" s="9">
        <v>2015</v>
      </c>
      <c r="P8122" s="9">
        <v>3136.9</v>
      </c>
      <c r="Q8122" s="9">
        <v>3410.7</v>
      </c>
      <c r="R8122" s="9">
        <v>3338.1</v>
      </c>
      <c r="S8122" s="9">
        <v>3479.3</v>
      </c>
      <c r="T8122" s="9">
        <v>3579.6</v>
      </c>
    </row>
    <row r="8123" spans="1:20" x14ac:dyDescent="0.35">
      <c r="A8123">
        <f t="shared" si="253"/>
        <v>8123</v>
      </c>
      <c r="B8123" s="3" t="s">
        <v>71</v>
      </c>
      <c r="C8123" s="3" t="s">
        <v>74</v>
      </c>
      <c r="D8123" s="3" t="s">
        <v>19</v>
      </c>
      <c r="E8123">
        <v>2021</v>
      </c>
      <c r="F8123" s="3" t="str">
        <f t="shared" si="252"/>
        <v>GStorARROW2021</v>
      </c>
      <c r="G8123" s="9">
        <v>3455</v>
      </c>
      <c r="H8123" s="9">
        <v>3287.2</v>
      </c>
      <c r="I8123" s="9">
        <v>2752.8</v>
      </c>
      <c r="J8123" s="9">
        <v>1567.5</v>
      </c>
      <c r="K8123" s="9">
        <v>1312</v>
      </c>
      <c r="L8123" s="9">
        <v>1029.4000000000001</v>
      </c>
      <c r="M8123" s="9">
        <v>1087.9000000000001</v>
      </c>
      <c r="N8123" s="9">
        <v>1239</v>
      </c>
      <c r="O8123" s="9">
        <v>2115.3000000000002</v>
      </c>
      <c r="P8123" s="9">
        <v>3579.6</v>
      </c>
      <c r="Q8123" s="9">
        <v>3579.6</v>
      </c>
      <c r="R8123" s="9">
        <v>3579.6</v>
      </c>
      <c r="S8123" s="9">
        <v>3475.3</v>
      </c>
      <c r="T8123" s="9">
        <v>3405.6</v>
      </c>
    </row>
    <row r="8124" spans="1:20" x14ac:dyDescent="0.35">
      <c r="A8124">
        <f t="shared" si="253"/>
        <v>8124</v>
      </c>
      <c r="B8124" s="3" t="s">
        <v>71</v>
      </c>
      <c r="C8124" s="3" t="s">
        <v>74</v>
      </c>
      <c r="D8124" s="3" t="s">
        <v>19</v>
      </c>
      <c r="E8124">
        <v>2022</v>
      </c>
      <c r="F8124" s="3" t="str">
        <f t="shared" si="252"/>
        <v>GStorARROW2022</v>
      </c>
      <c r="G8124" s="9">
        <v>2958.3</v>
      </c>
      <c r="H8124" s="9">
        <v>2868.6</v>
      </c>
      <c r="I8124" s="9">
        <v>2656.2</v>
      </c>
      <c r="J8124" s="9">
        <v>1566.6</v>
      </c>
      <c r="K8124" s="9">
        <v>1076.3</v>
      </c>
      <c r="L8124" s="9">
        <v>1069.2</v>
      </c>
      <c r="M8124" s="9">
        <v>1150.4000000000001</v>
      </c>
      <c r="N8124" s="9">
        <v>1244.0999999999999</v>
      </c>
      <c r="O8124" s="9">
        <v>2030.5</v>
      </c>
      <c r="P8124" s="9">
        <v>3203.4</v>
      </c>
      <c r="Q8124" s="9">
        <v>3579.6</v>
      </c>
      <c r="R8124" s="9">
        <v>3579.6</v>
      </c>
      <c r="S8124" s="9">
        <v>3579.5</v>
      </c>
      <c r="T8124" s="9">
        <v>3382.2</v>
      </c>
    </row>
    <row r="8125" spans="1:20" x14ac:dyDescent="0.35">
      <c r="A8125">
        <f t="shared" si="253"/>
        <v>8125</v>
      </c>
      <c r="B8125" s="3" t="s">
        <v>71</v>
      </c>
      <c r="C8125" s="3" t="s">
        <v>74</v>
      </c>
      <c r="D8125" s="3" t="s">
        <v>19</v>
      </c>
      <c r="E8125">
        <v>2023</v>
      </c>
      <c r="F8125" s="3" t="str">
        <f t="shared" si="252"/>
        <v>GStorARROW2023</v>
      </c>
      <c r="G8125" s="9">
        <v>3262.3</v>
      </c>
      <c r="H8125" s="9">
        <v>2659.3</v>
      </c>
      <c r="I8125" s="9">
        <v>2148.8000000000002</v>
      </c>
      <c r="J8125" s="9">
        <v>1137.4000000000001</v>
      </c>
      <c r="K8125" s="9">
        <v>523.4</v>
      </c>
      <c r="L8125" s="9">
        <v>0</v>
      </c>
      <c r="M8125" s="9">
        <v>325</v>
      </c>
      <c r="N8125" s="9">
        <v>352</v>
      </c>
      <c r="O8125" s="9">
        <v>523.4</v>
      </c>
      <c r="P8125" s="9">
        <v>1210.0999999999999</v>
      </c>
      <c r="Q8125" s="9">
        <v>3579.6</v>
      </c>
      <c r="R8125" s="9">
        <v>3579.6</v>
      </c>
      <c r="S8125" s="9">
        <v>3579.5</v>
      </c>
      <c r="T8125" s="9">
        <v>3382.2</v>
      </c>
    </row>
    <row r="8126" spans="1:20" x14ac:dyDescent="0.35">
      <c r="A8126">
        <f t="shared" si="253"/>
        <v>8126</v>
      </c>
      <c r="B8126" s="3" t="s">
        <v>71</v>
      </c>
      <c r="C8126" s="3" t="s">
        <v>74</v>
      </c>
      <c r="D8126" s="3" t="s">
        <v>19</v>
      </c>
      <c r="E8126">
        <v>2024</v>
      </c>
      <c r="F8126" s="3" t="str">
        <f t="shared" si="252"/>
        <v>GStorARROW2024</v>
      </c>
      <c r="G8126" s="9">
        <v>3262.3</v>
      </c>
      <c r="H8126" s="9">
        <v>2740.7</v>
      </c>
      <c r="I8126" s="9">
        <v>2235.5</v>
      </c>
      <c r="J8126" s="9">
        <v>1126.5999999999999</v>
      </c>
      <c r="K8126" s="9">
        <v>444.5</v>
      </c>
      <c r="L8126" s="9">
        <v>632.79999999999995</v>
      </c>
      <c r="M8126" s="9">
        <v>735.2</v>
      </c>
      <c r="N8126" s="9">
        <v>819.9</v>
      </c>
      <c r="O8126" s="9">
        <v>1086.9000000000001</v>
      </c>
      <c r="P8126" s="9">
        <v>1990.2</v>
      </c>
      <c r="Q8126" s="9">
        <v>3296.4</v>
      </c>
      <c r="R8126" s="9">
        <v>3211.1</v>
      </c>
      <c r="S8126" s="9">
        <v>3290.9</v>
      </c>
      <c r="T8126" s="9">
        <v>3439.9</v>
      </c>
    </row>
    <row r="8127" spans="1:20" x14ac:dyDescent="0.35">
      <c r="A8127">
        <f t="shared" si="253"/>
        <v>8127</v>
      </c>
      <c r="B8127" s="3" t="s">
        <v>71</v>
      </c>
      <c r="C8127" s="3" t="s">
        <v>74</v>
      </c>
      <c r="D8127" s="3" t="s">
        <v>19</v>
      </c>
      <c r="E8127">
        <v>2025</v>
      </c>
      <c r="F8127" s="3" t="str">
        <f t="shared" si="252"/>
        <v>GStorARROW2025</v>
      </c>
      <c r="G8127" s="9">
        <v>3455</v>
      </c>
      <c r="H8127" s="9">
        <v>3276</v>
      </c>
      <c r="I8127" s="9">
        <v>2776.1</v>
      </c>
      <c r="J8127" s="9">
        <v>1648.5</v>
      </c>
      <c r="K8127" s="9">
        <v>835.1</v>
      </c>
      <c r="L8127" s="9">
        <v>616.6</v>
      </c>
      <c r="M8127" s="9">
        <v>711.7</v>
      </c>
      <c r="N8127" s="9">
        <v>971.6</v>
      </c>
      <c r="O8127" s="9">
        <v>1660.4</v>
      </c>
      <c r="P8127" s="9">
        <v>2435.1999999999998</v>
      </c>
      <c r="Q8127" s="9">
        <v>3579.6</v>
      </c>
      <c r="R8127" s="9">
        <v>3579.6</v>
      </c>
      <c r="S8127" s="9">
        <v>3442.2</v>
      </c>
      <c r="T8127" s="9">
        <v>3579.6</v>
      </c>
    </row>
    <row r="8128" spans="1:20" x14ac:dyDescent="0.35">
      <c r="A8128">
        <f t="shared" si="253"/>
        <v>8128</v>
      </c>
      <c r="B8128" s="3" t="s">
        <v>71</v>
      </c>
      <c r="C8128" s="3" t="s">
        <v>74</v>
      </c>
      <c r="D8128" s="3" t="s">
        <v>19</v>
      </c>
      <c r="E8128">
        <v>2026</v>
      </c>
      <c r="F8128" s="3" t="str">
        <f t="shared" si="252"/>
        <v>GStorARROW2026</v>
      </c>
      <c r="G8128" s="9">
        <v>3355.5</v>
      </c>
      <c r="H8128" s="9">
        <v>2777</v>
      </c>
      <c r="I8128" s="9">
        <v>2255.3000000000002</v>
      </c>
      <c r="J8128" s="9">
        <v>1144.0999999999999</v>
      </c>
      <c r="K8128" s="9">
        <v>494</v>
      </c>
      <c r="L8128" s="9">
        <v>615.70000000000005</v>
      </c>
      <c r="M8128" s="9">
        <v>723.6</v>
      </c>
      <c r="N8128" s="9">
        <v>880.3</v>
      </c>
      <c r="O8128" s="9">
        <v>1390.5</v>
      </c>
      <c r="P8128" s="9">
        <v>2818.7</v>
      </c>
      <c r="Q8128" s="9">
        <v>3579.6</v>
      </c>
      <c r="R8128" s="9">
        <v>3579.6</v>
      </c>
      <c r="S8128" s="9">
        <v>3535.4</v>
      </c>
      <c r="T8128" s="9">
        <v>3579.6</v>
      </c>
    </row>
    <row r="8129" spans="1:20" x14ac:dyDescent="0.35">
      <c r="A8129">
        <f t="shared" si="253"/>
        <v>8129</v>
      </c>
      <c r="B8129" s="3" t="s">
        <v>71</v>
      </c>
      <c r="C8129" s="3" t="s">
        <v>74</v>
      </c>
      <c r="D8129" s="3" t="s">
        <v>19</v>
      </c>
      <c r="E8129">
        <v>2027</v>
      </c>
      <c r="F8129" s="3" t="str">
        <f t="shared" si="252"/>
        <v>GStorARROW2027</v>
      </c>
      <c r="G8129" s="9">
        <v>3455</v>
      </c>
      <c r="H8129" s="9">
        <v>3114.8</v>
      </c>
      <c r="I8129" s="9">
        <v>2635.5</v>
      </c>
      <c r="J8129" s="9">
        <v>1490.9</v>
      </c>
      <c r="K8129" s="9">
        <v>635.9</v>
      </c>
      <c r="L8129" s="9">
        <v>615.20000000000005</v>
      </c>
      <c r="M8129" s="9">
        <v>683.8</v>
      </c>
      <c r="N8129" s="9">
        <v>730.5</v>
      </c>
      <c r="O8129" s="9">
        <v>1043.8</v>
      </c>
      <c r="P8129" s="9">
        <v>2045.1</v>
      </c>
      <c r="Q8129" s="9">
        <v>3579.6</v>
      </c>
      <c r="R8129" s="9">
        <v>3579.6</v>
      </c>
      <c r="S8129" s="9">
        <v>3579.5</v>
      </c>
      <c r="T8129" s="9">
        <v>3382.2</v>
      </c>
    </row>
    <row r="8130" spans="1:20" x14ac:dyDescent="0.35">
      <c r="A8130">
        <f t="shared" si="253"/>
        <v>8130</v>
      </c>
      <c r="B8130" s="3" t="s">
        <v>71</v>
      </c>
      <c r="C8130" s="3" t="s">
        <v>74</v>
      </c>
      <c r="D8130" s="3" t="s">
        <v>19</v>
      </c>
      <c r="E8130">
        <v>2028</v>
      </c>
      <c r="F8130" s="3" t="str">
        <f t="shared" ref="F8130:F8193" si="254">_xlfn.CONCAT(B8130,C8130,D8130,E8130)</f>
        <v>GStorARROW2028</v>
      </c>
      <c r="G8130" s="9">
        <v>3205.6</v>
      </c>
      <c r="H8130" s="9">
        <v>2897.1</v>
      </c>
      <c r="I8130" s="9">
        <v>2471.3000000000002</v>
      </c>
      <c r="J8130" s="9">
        <v>1276.2</v>
      </c>
      <c r="K8130" s="9">
        <v>365.8</v>
      </c>
      <c r="L8130" s="9">
        <v>0</v>
      </c>
      <c r="M8130" s="9">
        <v>249.1</v>
      </c>
      <c r="N8130" s="9">
        <v>420.2</v>
      </c>
      <c r="O8130" s="9">
        <v>823.8</v>
      </c>
      <c r="P8130" s="9">
        <v>1766.5</v>
      </c>
      <c r="Q8130" s="9">
        <v>3579.6</v>
      </c>
      <c r="R8130" s="9">
        <v>3579.6</v>
      </c>
      <c r="S8130" s="9">
        <v>3579.5</v>
      </c>
      <c r="T8130" s="9">
        <v>3382.2</v>
      </c>
    </row>
    <row r="8131" spans="1:20" x14ac:dyDescent="0.35">
      <c r="A8131">
        <f t="shared" ref="A8131:A8194" si="255">A8130+1</f>
        <v>8131</v>
      </c>
      <c r="B8131" s="3" t="s">
        <v>71</v>
      </c>
      <c r="C8131" s="3" t="s">
        <v>74</v>
      </c>
      <c r="D8131" s="3" t="s">
        <v>19</v>
      </c>
      <c r="E8131">
        <v>2029</v>
      </c>
      <c r="F8131" s="3" t="str">
        <f t="shared" si="254"/>
        <v>GStorARROW2029</v>
      </c>
      <c r="G8131" s="9">
        <v>3262.3</v>
      </c>
      <c r="H8131" s="9">
        <v>2744.5</v>
      </c>
      <c r="I8131" s="9">
        <v>2251.6999999999998</v>
      </c>
      <c r="J8131" s="9">
        <v>1105.3</v>
      </c>
      <c r="K8131" s="9">
        <v>429.1</v>
      </c>
      <c r="L8131" s="9">
        <v>466.9</v>
      </c>
      <c r="M8131" s="9">
        <v>613.29999999999995</v>
      </c>
      <c r="N8131" s="9">
        <v>674.6</v>
      </c>
      <c r="O8131" s="9">
        <v>934.3</v>
      </c>
      <c r="P8131" s="9">
        <v>2301</v>
      </c>
      <c r="Q8131" s="9">
        <v>3579.6</v>
      </c>
      <c r="R8131" s="9">
        <v>3579.6</v>
      </c>
      <c r="S8131" s="9">
        <v>3379.6</v>
      </c>
      <c r="T8131" s="9">
        <v>3499.3</v>
      </c>
    </row>
    <row r="8132" spans="1:20" x14ac:dyDescent="0.35">
      <c r="A8132">
        <f t="shared" si="255"/>
        <v>8132</v>
      </c>
      <c r="B8132" s="3" t="s">
        <v>71</v>
      </c>
      <c r="C8132" s="3" t="s">
        <v>74</v>
      </c>
      <c r="D8132" s="3" t="s">
        <v>20</v>
      </c>
      <c r="E8132">
        <v>2020</v>
      </c>
      <c r="F8132" s="3" t="str">
        <f t="shared" si="254"/>
        <v>GStorLIBBY2020</v>
      </c>
      <c r="G8132" s="9">
        <v>2138.4</v>
      </c>
      <c r="H8132" s="9">
        <v>1977.1</v>
      </c>
      <c r="I8132" s="9">
        <v>1660.6</v>
      </c>
      <c r="J8132" s="9">
        <v>1612</v>
      </c>
      <c r="K8132" s="9">
        <v>1566.5</v>
      </c>
      <c r="L8132" s="9">
        <v>1534.9</v>
      </c>
      <c r="M8132" s="9">
        <v>1605.4</v>
      </c>
      <c r="N8132" s="9">
        <v>1736.6</v>
      </c>
      <c r="O8132" s="9">
        <v>2085.3000000000002</v>
      </c>
      <c r="P8132" s="9">
        <v>2257.6999999999998</v>
      </c>
      <c r="Q8132" s="9">
        <v>2395</v>
      </c>
      <c r="R8132" s="9">
        <v>2388.6</v>
      </c>
      <c r="S8132" s="9">
        <v>2365.1</v>
      </c>
      <c r="T8132" s="9">
        <v>2280.3000000000002</v>
      </c>
    </row>
    <row r="8133" spans="1:20" x14ac:dyDescent="0.35">
      <c r="A8133">
        <f t="shared" si="255"/>
        <v>8133</v>
      </c>
      <c r="B8133" s="3" t="s">
        <v>71</v>
      </c>
      <c r="C8133" s="3" t="s">
        <v>74</v>
      </c>
      <c r="D8133" s="3" t="s">
        <v>20</v>
      </c>
      <c r="E8133">
        <v>2021</v>
      </c>
      <c r="F8133" s="3" t="str">
        <f t="shared" si="254"/>
        <v>GStorLIBBY2021</v>
      </c>
      <c r="G8133" s="9">
        <v>2277.1999999999998</v>
      </c>
      <c r="H8133" s="9">
        <v>1977.1</v>
      </c>
      <c r="I8133" s="9">
        <v>1502.4</v>
      </c>
      <c r="J8133" s="9">
        <v>1355.1</v>
      </c>
      <c r="K8133" s="9">
        <v>1300.5</v>
      </c>
      <c r="L8133" s="9">
        <v>1255.9000000000001</v>
      </c>
      <c r="M8133" s="9">
        <v>1265.3</v>
      </c>
      <c r="N8133" s="9">
        <v>1328.1</v>
      </c>
      <c r="O8133" s="9">
        <v>1434.1</v>
      </c>
      <c r="P8133" s="9">
        <v>2073.6</v>
      </c>
      <c r="Q8133" s="9">
        <v>2327.9</v>
      </c>
      <c r="R8133" s="9">
        <v>2305.9</v>
      </c>
      <c r="S8133" s="9">
        <v>2226</v>
      </c>
      <c r="T8133" s="9">
        <v>2061.3000000000002</v>
      </c>
    </row>
    <row r="8134" spans="1:20" x14ac:dyDescent="0.35">
      <c r="A8134">
        <f t="shared" si="255"/>
        <v>8134</v>
      </c>
      <c r="B8134" s="3" t="s">
        <v>71</v>
      </c>
      <c r="C8134" s="3" t="s">
        <v>74</v>
      </c>
      <c r="D8134" s="3" t="s">
        <v>20</v>
      </c>
      <c r="E8134">
        <v>2022</v>
      </c>
      <c r="F8134" s="3" t="str">
        <f t="shared" si="254"/>
        <v>GStorLIBBY2022</v>
      </c>
      <c r="G8134" s="9">
        <v>2095.4</v>
      </c>
      <c r="H8134" s="9">
        <v>1977.1</v>
      </c>
      <c r="I8134" s="9">
        <v>1643.7</v>
      </c>
      <c r="J8134" s="9">
        <v>1605.5</v>
      </c>
      <c r="K8134" s="9">
        <v>1570.9</v>
      </c>
      <c r="L8134" s="9">
        <v>1563.4</v>
      </c>
      <c r="M8134" s="9">
        <v>1605.5</v>
      </c>
      <c r="N8134" s="9">
        <v>1628.8</v>
      </c>
      <c r="O8134" s="9">
        <v>1867.2</v>
      </c>
      <c r="P8134" s="9">
        <v>2394.9</v>
      </c>
      <c r="Q8134" s="9">
        <v>2395</v>
      </c>
      <c r="R8134" s="9">
        <v>2397.1999999999998</v>
      </c>
      <c r="S8134" s="9">
        <v>2366.8000000000002</v>
      </c>
      <c r="T8134" s="9">
        <v>2280.3000000000002</v>
      </c>
    </row>
    <row r="8135" spans="1:20" x14ac:dyDescent="0.35">
      <c r="A8135">
        <f t="shared" si="255"/>
        <v>8135</v>
      </c>
      <c r="B8135" s="3" t="s">
        <v>71</v>
      </c>
      <c r="C8135" s="3" t="s">
        <v>74</v>
      </c>
      <c r="D8135" s="3" t="s">
        <v>20</v>
      </c>
      <c r="E8135">
        <v>2023</v>
      </c>
      <c r="F8135" s="3" t="str">
        <f t="shared" si="254"/>
        <v>GStorLIBBY2023</v>
      </c>
      <c r="G8135" s="9">
        <v>2339.4</v>
      </c>
      <c r="H8135" s="9">
        <v>1920.4</v>
      </c>
      <c r="I8135" s="9">
        <v>1502.4</v>
      </c>
      <c r="J8135" s="9">
        <v>1560.3</v>
      </c>
      <c r="K8135" s="9">
        <v>1353.3</v>
      </c>
      <c r="L8135" s="9">
        <v>1085.0999999999999</v>
      </c>
      <c r="M8135" s="9">
        <v>976.2</v>
      </c>
      <c r="N8135" s="9">
        <v>881.8</v>
      </c>
      <c r="O8135" s="9">
        <v>1116.0999999999999</v>
      </c>
      <c r="P8135" s="9">
        <v>2107.3000000000002</v>
      </c>
      <c r="Q8135" s="9">
        <v>2510.5</v>
      </c>
      <c r="R8135" s="9">
        <v>2510.5</v>
      </c>
      <c r="S8135" s="9">
        <v>2452.6999999999998</v>
      </c>
      <c r="T8135" s="9">
        <v>2280.3000000000002</v>
      </c>
    </row>
    <row r="8136" spans="1:20" x14ac:dyDescent="0.35">
      <c r="A8136">
        <f t="shared" si="255"/>
        <v>8136</v>
      </c>
      <c r="B8136" s="3" t="s">
        <v>71</v>
      </c>
      <c r="C8136" s="3" t="s">
        <v>74</v>
      </c>
      <c r="D8136" s="3" t="s">
        <v>20</v>
      </c>
      <c r="E8136">
        <v>2024</v>
      </c>
      <c r="F8136" s="3" t="str">
        <f t="shared" si="254"/>
        <v>GStorLIBBY2024</v>
      </c>
      <c r="G8136" s="9">
        <v>2381.9</v>
      </c>
      <c r="H8136" s="9">
        <v>1956.4</v>
      </c>
      <c r="I8136" s="9">
        <v>1502.4</v>
      </c>
      <c r="J8136" s="9">
        <v>1534.9</v>
      </c>
      <c r="K8136" s="9">
        <v>1542.5</v>
      </c>
      <c r="L8136" s="9">
        <v>1586.6</v>
      </c>
      <c r="M8136" s="9">
        <v>1664.4</v>
      </c>
      <c r="N8136" s="9">
        <v>1815</v>
      </c>
      <c r="O8136" s="9">
        <v>1826.3</v>
      </c>
      <c r="P8136" s="9">
        <v>2308.8000000000002</v>
      </c>
      <c r="Q8136" s="9">
        <v>2308.9</v>
      </c>
      <c r="R8136" s="9">
        <v>2276</v>
      </c>
      <c r="S8136" s="9">
        <v>2233</v>
      </c>
      <c r="T8136" s="9">
        <v>2235.1</v>
      </c>
    </row>
    <row r="8137" spans="1:20" x14ac:dyDescent="0.35">
      <c r="A8137">
        <f t="shared" si="255"/>
        <v>8137</v>
      </c>
      <c r="B8137" s="3" t="s">
        <v>71</v>
      </c>
      <c r="C8137" s="3" t="s">
        <v>74</v>
      </c>
      <c r="D8137" s="3" t="s">
        <v>20</v>
      </c>
      <c r="E8137">
        <v>2025</v>
      </c>
      <c r="F8137" s="3" t="str">
        <f t="shared" si="254"/>
        <v>GStorLIBBY2025</v>
      </c>
      <c r="G8137" s="9">
        <v>2283.5</v>
      </c>
      <c r="H8137" s="9">
        <v>1931.9</v>
      </c>
      <c r="I8137" s="9">
        <v>1502.4</v>
      </c>
      <c r="J8137" s="9">
        <v>1457.5</v>
      </c>
      <c r="K8137" s="9">
        <v>1329</v>
      </c>
      <c r="L8137" s="9">
        <v>1392.6</v>
      </c>
      <c r="M8137" s="9">
        <v>1450.1</v>
      </c>
      <c r="N8137" s="9">
        <v>1637</v>
      </c>
      <c r="O8137" s="9">
        <v>1877.3</v>
      </c>
      <c r="P8137" s="9">
        <v>2336.1</v>
      </c>
      <c r="Q8137" s="9">
        <v>2395</v>
      </c>
      <c r="R8137" s="9">
        <v>2371</v>
      </c>
      <c r="S8137" s="9">
        <v>2332.5</v>
      </c>
      <c r="T8137" s="9">
        <v>2280.3000000000002</v>
      </c>
    </row>
    <row r="8138" spans="1:20" x14ac:dyDescent="0.35">
      <c r="A8138">
        <f t="shared" si="255"/>
        <v>8138</v>
      </c>
      <c r="B8138" s="3" t="s">
        <v>71</v>
      </c>
      <c r="C8138" s="3" t="s">
        <v>74</v>
      </c>
      <c r="D8138" s="3" t="s">
        <v>20</v>
      </c>
      <c r="E8138">
        <v>2026</v>
      </c>
      <c r="F8138" s="3" t="str">
        <f t="shared" si="254"/>
        <v>GStorLIBBY2026</v>
      </c>
      <c r="G8138" s="9">
        <v>2326.4</v>
      </c>
      <c r="H8138" s="9">
        <v>1977.1</v>
      </c>
      <c r="I8138" s="9">
        <v>1502.4</v>
      </c>
      <c r="J8138" s="9">
        <v>1320.3</v>
      </c>
      <c r="K8138" s="9">
        <v>1294.8</v>
      </c>
      <c r="L8138" s="9">
        <v>1291.0999999999999</v>
      </c>
      <c r="M8138" s="9">
        <v>1309.5</v>
      </c>
      <c r="N8138" s="9">
        <v>1348.2</v>
      </c>
      <c r="O8138" s="9">
        <v>1127.0999999999999</v>
      </c>
      <c r="P8138" s="9">
        <v>1978.7</v>
      </c>
      <c r="Q8138" s="9">
        <v>2339.6</v>
      </c>
      <c r="R8138" s="9">
        <v>2376.5</v>
      </c>
      <c r="S8138" s="9">
        <v>2353.1999999999998</v>
      </c>
      <c r="T8138" s="9">
        <v>2280.3000000000002</v>
      </c>
    </row>
    <row r="8139" spans="1:20" x14ac:dyDescent="0.35">
      <c r="A8139">
        <f t="shared" si="255"/>
        <v>8139</v>
      </c>
      <c r="B8139" s="3" t="s">
        <v>71</v>
      </c>
      <c r="C8139" s="3" t="s">
        <v>74</v>
      </c>
      <c r="D8139" s="3" t="s">
        <v>20</v>
      </c>
      <c r="E8139">
        <v>2027</v>
      </c>
      <c r="F8139" s="3" t="str">
        <f t="shared" si="254"/>
        <v>GStorLIBBY2027</v>
      </c>
      <c r="G8139" s="9">
        <v>2268.9</v>
      </c>
      <c r="H8139" s="9">
        <v>1977.1</v>
      </c>
      <c r="I8139" s="9">
        <v>1502.4</v>
      </c>
      <c r="J8139" s="9">
        <v>1146.5</v>
      </c>
      <c r="K8139" s="9">
        <v>1091.3</v>
      </c>
      <c r="L8139" s="9">
        <v>750.8</v>
      </c>
      <c r="M8139" s="9">
        <v>795.2</v>
      </c>
      <c r="N8139" s="9">
        <v>843</v>
      </c>
      <c r="O8139" s="9">
        <v>1005.5</v>
      </c>
      <c r="P8139" s="9">
        <v>1937.1</v>
      </c>
      <c r="Q8139" s="9">
        <v>2334.5</v>
      </c>
      <c r="R8139" s="9">
        <v>2327.9</v>
      </c>
      <c r="S8139" s="9">
        <v>2294.8000000000002</v>
      </c>
      <c r="T8139" s="9">
        <v>2264.6</v>
      </c>
    </row>
    <row r="8140" spans="1:20" x14ac:dyDescent="0.35">
      <c r="A8140">
        <f t="shared" si="255"/>
        <v>8140</v>
      </c>
      <c r="B8140" s="3" t="s">
        <v>71</v>
      </c>
      <c r="C8140" s="3" t="s">
        <v>74</v>
      </c>
      <c r="D8140" s="3" t="s">
        <v>20</v>
      </c>
      <c r="E8140">
        <v>2028</v>
      </c>
      <c r="F8140" s="3" t="str">
        <f t="shared" si="254"/>
        <v>GStorLIBBY2028</v>
      </c>
      <c r="G8140" s="9">
        <v>2259.3000000000002</v>
      </c>
      <c r="H8140" s="9">
        <v>1977.1</v>
      </c>
      <c r="I8140" s="9">
        <v>1502.4</v>
      </c>
      <c r="J8140" s="9">
        <v>1224.8</v>
      </c>
      <c r="K8140" s="9">
        <v>688.8</v>
      </c>
      <c r="L8140" s="9">
        <v>647.1</v>
      </c>
      <c r="M8140" s="9">
        <v>610.6</v>
      </c>
      <c r="N8140" s="9">
        <v>575.70000000000005</v>
      </c>
      <c r="O8140" s="9">
        <v>702.3</v>
      </c>
      <c r="P8140" s="9">
        <v>1681.6</v>
      </c>
      <c r="Q8140" s="9">
        <v>2407.6</v>
      </c>
      <c r="R8140" s="9">
        <v>2461.6</v>
      </c>
      <c r="S8140" s="9">
        <v>2443.6</v>
      </c>
      <c r="T8140" s="9">
        <v>2280.3000000000002</v>
      </c>
    </row>
    <row r="8141" spans="1:20" x14ac:dyDescent="0.35">
      <c r="A8141">
        <f t="shared" si="255"/>
        <v>8141</v>
      </c>
      <c r="B8141" s="3" t="s">
        <v>71</v>
      </c>
      <c r="C8141" s="3" t="s">
        <v>74</v>
      </c>
      <c r="D8141" s="3" t="s">
        <v>20</v>
      </c>
      <c r="E8141">
        <v>2029</v>
      </c>
      <c r="F8141" s="3" t="str">
        <f t="shared" si="254"/>
        <v>GStorLIBBY2029</v>
      </c>
      <c r="G8141" s="9">
        <v>2340.9</v>
      </c>
      <c r="H8141" s="9">
        <v>1977.1</v>
      </c>
      <c r="I8141" s="9">
        <v>1538.2</v>
      </c>
      <c r="J8141" s="9">
        <v>1493.7</v>
      </c>
      <c r="K8141" s="9">
        <v>1456.6</v>
      </c>
      <c r="L8141" s="9">
        <v>1114.3</v>
      </c>
      <c r="M8141" s="9">
        <v>1191.3</v>
      </c>
      <c r="N8141" s="9">
        <v>1357.2</v>
      </c>
      <c r="O8141" s="9">
        <v>1923.9</v>
      </c>
      <c r="P8141" s="9">
        <v>2394.9</v>
      </c>
      <c r="Q8141" s="9">
        <v>2279.4</v>
      </c>
      <c r="R8141" s="9">
        <v>2268.3000000000002</v>
      </c>
      <c r="S8141" s="9">
        <v>2229.3000000000002</v>
      </c>
      <c r="T8141" s="9">
        <v>2155.1</v>
      </c>
    </row>
    <row r="8142" spans="1:20" x14ac:dyDescent="0.35">
      <c r="A8142">
        <f t="shared" si="255"/>
        <v>8142</v>
      </c>
      <c r="B8142" s="3" t="s">
        <v>71</v>
      </c>
      <c r="C8142" s="3" t="s">
        <v>74</v>
      </c>
      <c r="D8142" s="3" t="s">
        <v>21</v>
      </c>
      <c r="E8142">
        <v>2020</v>
      </c>
      <c r="F8142" s="3" t="str">
        <f t="shared" si="254"/>
        <v>GStorBONFER2020</v>
      </c>
      <c r="G8142" s="9">
        <v>0</v>
      </c>
      <c r="H8142" s="9">
        <v>0</v>
      </c>
      <c r="I8142" s="9">
        <v>0</v>
      </c>
      <c r="J8142" s="9">
        <v>0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  <c r="Q8142" s="9">
        <v>0</v>
      </c>
      <c r="R8142" s="9">
        <v>0</v>
      </c>
      <c r="S8142" s="9">
        <v>0</v>
      </c>
      <c r="T8142" s="9">
        <v>0</v>
      </c>
    </row>
    <row r="8143" spans="1:20" x14ac:dyDescent="0.35">
      <c r="A8143">
        <f t="shared" si="255"/>
        <v>8143</v>
      </c>
      <c r="B8143" s="3" t="s">
        <v>71</v>
      </c>
      <c r="C8143" s="3" t="s">
        <v>74</v>
      </c>
      <c r="D8143" s="3" t="s">
        <v>21</v>
      </c>
      <c r="E8143">
        <v>2021</v>
      </c>
      <c r="F8143" s="3" t="str">
        <f t="shared" si="254"/>
        <v>GStorBONFER2021</v>
      </c>
      <c r="G8143" s="9">
        <v>0</v>
      </c>
      <c r="H8143" s="9">
        <v>0</v>
      </c>
      <c r="I8143" s="9">
        <v>0</v>
      </c>
      <c r="J8143" s="9">
        <v>0</v>
      </c>
      <c r="K8143" s="9">
        <v>0</v>
      </c>
      <c r="L8143" s="9">
        <v>0</v>
      </c>
      <c r="M8143" s="9">
        <v>0</v>
      </c>
      <c r="N8143" s="9">
        <v>0</v>
      </c>
      <c r="O8143" s="9">
        <v>0</v>
      </c>
      <c r="P8143" s="9">
        <v>0</v>
      </c>
      <c r="Q8143" s="9">
        <v>0</v>
      </c>
      <c r="R8143" s="9">
        <v>0</v>
      </c>
      <c r="S8143" s="9">
        <v>0</v>
      </c>
      <c r="T8143" s="9">
        <v>0</v>
      </c>
    </row>
    <row r="8144" spans="1:20" x14ac:dyDescent="0.35">
      <c r="A8144">
        <f t="shared" si="255"/>
        <v>8144</v>
      </c>
      <c r="B8144" s="3" t="s">
        <v>71</v>
      </c>
      <c r="C8144" s="3" t="s">
        <v>74</v>
      </c>
      <c r="D8144" s="3" t="s">
        <v>21</v>
      </c>
      <c r="E8144">
        <v>2022</v>
      </c>
      <c r="F8144" s="3" t="str">
        <f t="shared" si="254"/>
        <v>GStorBONFER2022</v>
      </c>
      <c r="G8144" s="9">
        <v>0</v>
      </c>
      <c r="H8144" s="9">
        <v>0</v>
      </c>
      <c r="I8144" s="9">
        <v>0</v>
      </c>
      <c r="J8144" s="9">
        <v>0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  <c r="Q8144" s="9">
        <v>0</v>
      </c>
      <c r="R8144" s="9">
        <v>0</v>
      </c>
      <c r="S8144" s="9">
        <v>0</v>
      </c>
      <c r="T8144" s="9">
        <v>0</v>
      </c>
    </row>
    <row r="8145" spans="1:20" x14ac:dyDescent="0.35">
      <c r="A8145">
        <f t="shared" si="255"/>
        <v>8145</v>
      </c>
      <c r="B8145" s="3" t="s">
        <v>71</v>
      </c>
      <c r="C8145" s="3" t="s">
        <v>74</v>
      </c>
      <c r="D8145" s="3" t="s">
        <v>21</v>
      </c>
      <c r="E8145">
        <v>2023</v>
      </c>
      <c r="F8145" s="3" t="str">
        <f t="shared" si="254"/>
        <v>GStorBONFER2023</v>
      </c>
      <c r="G8145" s="9">
        <v>0</v>
      </c>
      <c r="H8145" s="9">
        <v>0</v>
      </c>
      <c r="I8145" s="9">
        <v>0</v>
      </c>
      <c r="J8145" s="9">
        <v>0</v>
      </c>
      <c r="K8145" s="9">
        <v>0</v>
      </c>
      <c r="L8145" s="9">
        <v>0</v>
      </c>
      <c r="M8145" s="9">
        <v>0</v>
      </c>
      <c r="N8145" s="9">
        <v>0</v>
      </c>
      <c r="O8145" s="9">
        <v>0</v>
      </c>
      <c r="P8145" s="9">
        <v>0</v>
      </c>
      <c r="Q8145" s="9">
        <v>0</v>
      </c>
      <c r="R8145" s="9">
        <v>0</v>
      </c>
      <c r="S8145" s="9">
        <v>0</v>
      </c>
      <c r="T8145" s="9">
        <v>0</v>
      </c>
    </row>
    <row r="8146" spans="1:20" x14ac:dyDescent="0.35">
      <c r="A8146">
        <f t="shared" si="255"/>
        <v>8146</v>
      </c>
      <c r="B8146" s="3" t="s">
        <v>71</v>
      </c>
      <c r="C8146" s="3" t="s">
        <v>74</v>
      </c>
      <c r="D8146" s="3" t="s">
        <v>21</v>
      </c>
      <c r="E8146">
        <v>2024</v>
      </c>
      <c r="F8146" s="3" t="str">
        <f t="shared" si="254"/>
        <v>GStorBONFER2024</v>
      </c>
      <c r="G8146" s="9">
        <v>0</v>
      </c>
      <c r="H8146" s="9">
        <v>0</v>
      </c>
      <c r="I8146" s="9">
        <v>0</v>
      </c>
      <c r="J8146" s="9">
        <v>0</v>
      </c>
      <c r="K8146" s="9">
        <v>0</v>
      </c>
      <c r="L8146" s="9">
        <v>0</v>
      </c>
      <c r="M8146" s="9">
        <v>0</v>
      </c>
      <c r="N8146" s="9">
        <v>0</v>
      </c>
      <c r="O8146" s="9">
        <v>0</v>
      </c>
      <c r="P8146" s="9">
        <v>0</v>
      </c>
      <c r="Q8146" s="9">
        <v>0</v>
      </c>
      <c r="R8146" s="9">
        <v>0</v>
      </c>
      <c r="S8146" s="9">
        <v>0</v>
      </c>
      <c r="T8146" s="9">
        <v>0</v>
      </c>
    </row>
    <row r="8147" spans="1:20" x14ac:dyDescent="0.35">
      <c r="A8147">
        <f t="shared" si="255"/>
        <v>8147</v>
      </c>
      <c r="B8147" s="3" t="s">
        <v>71</v>
      </c>
      <c r="C8147" s="3" t="s">
        <v>74</v>
      </c>
      <c r="D8147" s="3" t="s">
        <v>21</v>
      </c>
      <c r="E8147">
        <v>2025</v>
      </c>
      <c r="F8147" s="3" t="str">
        <f t="shared" si="254"/>
        <v>GStorBONFER2025</v>
      </c>
      <c r="G8147" s="9">
        <v>0</v>
      </c>
      <c r="H8147" s="9">
        <v>0</v>
      </c>
      <c r="I8147" s="9">
        <v>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  <c r="Q8147" s="9">
        <v>0</v>
      </c>
      <c r="R8147" s="9">
        <v>0</v>
      </c>
      <c r="S8147" s="9">
        <v>0</v>
      </c>
      <c r="T8147" s="9">
        <v>0</v>
      </c>
    </row>
    <row r="8148" spans="1:20" x14ac:dyDescent="0.35">
      <c r="A8148">
        <f t="shared" si="255"/>
        <v>8148</v>
      </c>
      <c r="B8148" s="3" t="s">
        <v>71</v>
      </c>
      <c r="C8148" s="3" t="s">
        <v>74</v>
      </c>
      <c r="D8148" s="3" t="s">
        <v>21</v>
      </c>
      <c r="E8148">
        <v>2026</v>
      </c>
      <c r="F8148" s="3" t="str">
        <f t="shared" si="254"/>
        <v>GStorBONFER2026</v>
      </c>
      <c r="G8148" s="9">
        <v>0</v>
      </c>
      <c r="H8148" s="9">
        <v>0</v>
      </c>
      <c r="I8148" s="9">
        <v>0</v>
      </c>
      <c r="J8148" s="9">
        <v>0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  <c r="Q8148" s="9">
        <v>0</v>
      </c>
      <c r="R8148" s="9">
        <v>0</v>
      </c>
      <c r="S8148" s="9">
        <v>0</v>
      </c>
      <c r="T8148" s="9">
        <v>0</v>
      </c>
    </row>
    <row r="8149" spans="1:20" x14ac:dyDescent="0.35">
      <c r="A8149">
        <f t="shared" si="255"/>
        <v>8149</v>
      </c>
      <c r="B8149" s="3" t="s">
        <v>71</v>
      </c>
      <c r="C8149" s="3" t="s">
        <v>74</v>
      </c>
      <c r="D8149" s="3" t="s">
        <v>21</v>
      </c>
      <c r="E8149">
        <v>2027</v>
      </c>
      <c r="F8149" s="3" t="str">
        <f t="shared" si="254"/>
        <v>GStorBONFER2027</v>
      </c>
      <c r="G8149" s="9">
        <v>0</v>
      </c>
      <c r="H8149" s="9">
        <v>0</v>
      </c>
      <c r="I8149" s="9">
        <v>0</v>
      </c>
      <c r="J8149" s="9">
        <v>0</v>
      </c>
      <c r="K8149" s="9">
        <v>0</v>
      </c>
      <c r="L8149" s="9">
        <v>0</v>
      </c>
      <c r="M8149" s="9">
        <v>0</v>
      </c>
      <c r="N8149" s="9">
        <v>0</v>
      </c>
      <c r="O8149" s="9">
        <v>0</v>
      </c>
      <c r="P8149" s="9">
        <v>0</v>
      </c>
      <c r="Q8149" s="9">
        <v>0</v>
      </c>
      <c r="R8149" s="9">
        <v>0</v>
      </c>
      <c r="S8149" s="9">
        <v>0</v>
      </c>
      <c r="T8149" s="9">
        <v>0</v>
      </c>
    </row>
    <row r="8150" spans="1:20" x14ac:dyDescent="0.35">
      <c r="A8150">
        <f t="shared" si="255"/>
        <v>8150</v>
      </c>
      <c r="B8150" s="3" t="s">
        <v>71</v>
      </c>
      <c r="C8150" s="3" t="s">
        <v>74</v>
      </c>
      <c r="D8150" s="3" t="s">
        <v>21</v>
      </c>
      <c r="E8150">
        <v>2028</v>
      </c>
      <c r="F8150" s="3" t="str">
        <f t="shared" si="254"/>
        <v>GStorBONFER2028</v>
      </c>
      <c r="G8150" s="9">
        <v>0</v>
      </c>
      <c r="H8150" s="9">
        <v>0</v>
      </c>
      <c r="I8150" s="9">
        <v>0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  <c r="Q8150" s="9">
        <v>0</v>
      </c>
      <c r="R8150" s="9">
        <v>0</v>
      </c>
      <c r="S8150" s="9">
        <v>0</v>
      </c>
      <c r="T8150" s="9">
        <v>0</v>
      </c>
    </row>
    <row r="8151" spans="1:20" x14ac:dyDescent="0.35">
      <c r="A8151">
        <f t="shared" si="255"/>
        <v>8151</v>
      </c>
      <c r="B8151" s="3" t="s">
        <v>71</v>
      </c>
      <c r="C8151" s="3" t="s">
        <v>74</v>
      </c>
      <c r="D8151" s="3" t="s">
        <v>21</v>
      </c>
      <c r="E8151">
        <v>2029</v>
      </c>
      <c r="F8151" s="3" t="str">
        <f t="shared" si="254"/>
        <v>GStorBONFER2029</v>
      </c>
      <c r="G8151" s="9">
        <v>0</v>
      </c>
      <c r="H8151" s="9">
        <v>0</v>
      </c>
      <c r="I8151" s="9">
        <v>0</v>
      </c>
      <c r="J8151" s="9">
        <v>0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  <c r="Q8151" s="9">
        <v>0</v>
      </c>
      <c r="R8151" s="9">
        <v>0</v>
      </c>
      <c r="S8151" s="9">
        <v>0</v>
      </c>
      <c r="T8151" s="9">
        <v>0</v>
      </c>
    </row>
    <row r="8152" spans="1:20" x14ac:dyDescent="0.35">
      <c r="A8152">
        <f t="shared" si="255"/>
        <v>8152</v>
      </c>
      <c r="B8152" s="3" t="s">
        <v>71</v>
      </c>
      <c r="C8152" s="3" t="s">
        <v>74</v>
      </c>
      <c r="D8152" s="3" t="s">
        <v>22</v>
      </c>
      <c r="E8152">
        <v>2020</v>
      </c>
      <c r="F8152" s="3" t="str">
        <f t="shared" si="254"/>
        <v>GStorDUNCAN2020</v>
      </c>
      <c r="G8152" s="9">
        <v>567.5</v>
      </c>
      <c r="H8152" s="9">
        <v>525</v>
      </c>
      <c r="I8152" s="9">
        <v>400</v>
      </c>
      <c r="J8152" s="9">
        <v>171.6</v>
      </c>
      <c r="K8152" s="9">
        <v>85.2</v>
      </c>
      <c r="L8152" s="9">
        <v>70.5</v>
      </c>
      <c r="M8152" s="9">
        <v>93.7</v>
      </c>
      <c r="N8152" s="9">
        <v>117.5</v>
      </c>
      <c r="O8152" s="9">
        <v>274.7</v>
      </c>
      <c r="P8152" s="9">
        <v>491.7</v>
      </c>
      <c r="Q8152" s="9">
        <v>658.6</v>
      </c>
      <c r="R8152" s="9">
        <v>595.6</v>
      </c>
      <c r="S8152" s="9">
        <v>593.20000000000005</v>
      </c>
      <c r="T8152" s="9">
        <v>536</v>
      </c>
    </row>
    <row r="8153" spans="1:20" x14ac:dyDescent="0.35">
      <c r="A8153">
        <f t="shared" si="255"/>
        <v>8153</v>
      </c>
      <c r="B8153" s="3" t="s">
        <v>71</v>
      </c>
      <c r="C8153" s="3" t="s">
        <v>74</v>
      </c>
      <c r="D8153" s="3" t="s">
        <v>22</v>
      </c>
      <c r="E8153">
        <v>2021</v>
      </c>
      <c r="F8153" s="3" t="str">
        <f t="shared" si="254"/>
        <v>GStorDUNCAN2021</v>
      </c>
      <c r="G8153" s="9">
        <v>565.6</v>
      </c>
      <c r="H8153" s="9">
        <v>501.4</v>
      </c>
      <c r="I8153" s="9">
        <v>362.9</v>
      </c>
      <c r="J8153" s="9">
        <v>140.30000000000001</v>
      </c>
      <c r="K8153" s="9">
        <v>85.2</v>
      </c>
      <c r="L8153" s="9">
        <v>43.4</v>
      </c>
      <c r="M8153" s="9">
        <v>47.4</v>
      </c>
      <c r="N8153" s="9">
        <v>65.3</v>
      </c>
      <c r="O8153" s="9">
        <v>267.60000000000002</v>
      </c>
      <c r="P8153" s="9">
        <v>481.6</v>
      </c>
      <c r="Q8153" s="9">
        <v>705.8</v>
      </c>
      <c r="R8153" s="9">
        <v>700</v>
      </c>
      <c r="S8153" s="9">
        <v>619.4</v>
      </c>
      <c r="T8153" s="9">
        <v>560.6</v>
      </c>
    </row>
    <row r="8154" spans="1:20" x14ac:dyDescent="0.35">
      <c r="A8154">
        <f t="shared" si="255"/>
        <v>8154</v>
      </c>
      <c r="B8154" s="3" t="s">
        <v>71</v>
      </c>
      <c r="C8154" s="3" t="s">
        <v>74</v>
      </c>
      <c r="D8154" s="3" t="s">
        <v>22</v>
      </c>
      <c r="E8154">
        <v>2022</v>
      </c>
      <c r="F8154" s="3" t="str">
        <f t="shared" si="254"/>
        <v>GStorDUNCAN2022</v>
      </c>
      <c r="G8154" s="9">
        <v>526.20000000000005</v>
      </c>
      <c r="H8154" s="9">
        <v>491.5</v>
      </c>
      <c r="I8154" s="9">
        <v>373.1</v>
      </c>
      <c r="J8154" s="9">
        <v>149</v>
      </c>
      <c r="K8154" s="9">
        <v>85.2</v>
      </c>
      <c r="L8154" s="9">
        <v>87.4</v>
      </c>
      <c r="M8154" s="9">
        <v>102</v>
      </c>
      <c r="N8154" s="9">
        <v>117.5</v>
      </c>
      <c r="O8154" s="9">
        <v>274.7</v>
      </c>
      <c r="P8154" s="9">
        <v>492.6</v>
      </c>
      <c r="Q8154" s="9">
        <v>705.8</v>
      </c>
      <c r="R8154" s="9">
        <v>705.8</v>
      </c>
      <c r="S8154" s="9">
        <v>705.8</v>
      </c>
      <c r="T8154" s="9">
        <v>600</v>
      </c>
    </row>
    <row r="8155" spans="1:20" x14ac:dyDescent="0.35">
      <c r="A8155">
        <f t="shared" si="255"/>
        <v>8155</v>
      </c>
      <c r="B8155" s="3" t="s">
        <v>71</v>
      </c>
      <c r="C8155" s="3" t="s">
        <v>74</v>
      </c>
      <c r="D8155" s="3" t="s">
        <v>22</v>
      </c>
      <c r="E8155">
        <v>2023</v>
      </c>
      <c r="F8155" s="3" t="str">
        <f t="shared" si="254"/>
        <v>GStorDUNCAN2023</v>
      </c>
      <c r="G8155" s="9">
        <v>575</v>
      </c>
      <c r="H8155" s="9">
        <v>525</v>
      </c>
      <c r="I8155" s="9">
        <v>400</v>
      </c>
      <c r="J8155" s="9">
        <v>171.6</v>
      </c>
      <c r="K8155" s="9">
        <v>38.4</v>
      </c>
      <c r="L8155" s="9">
        <v>51.5</v>
      </c>
      <c r="M8155" s="9">
        <v>63.9</v>
      </c>
      <c r="N8155" s="9">
        <v>103.5</v>
      </c>
      <c r="O8155" s="9">
        <v>247.8</v>
      </c>
      <c r="P8155" s="9">
        <v>428.4</v>
      </c>
      <c r="Q8155" s="9">
        <v>705.8</v>
      </c>
      <c r="R8155" s="9">
        <v>705.8</v>
      </c>
      <c r="S8155" s="9">
        <v>705.8</v>
      </c>
      <c r="T8155" s="9">
        <v>600</v>
      </c>
    </row>
    <row r="8156" spans="1:20" x14ac:dyDescent="0.35">
      <c r="A8156">
        <f t="shared" si="255"/>
        <v>8156</v>
      </c>
      <c r="B8156" s="3" t="s">
        <v>71</v>
      </c>
      <c r="C8156" s="3" t="s">
        <v>74</v>
      </c>
      <c r="D8156" s="3" t="s">
        <v>22</v>
      </c>
      <c r="E8156">
        <v>2024</v>
      </c>
      <c r="F8156" s="3" t="str">
        <f t="shared" si="254"/>
        <v>GStorDUNCAN2024</v>
      </c>
      <c r="G8156" s="9">
        <v>575</v>
      </c>
      <c r="H8156" s="9">
        <v>525</v>
      </c>
      <c r="I8156" s="9">
        <v>400</v>
      </c>
      <c r="J8156" s="9">
        <v>171.6</v>
      </c>
      <c r="K8156" s="9">
        <v>67.7</v>
      </c>
      <c r="L8156" s="9">
        <v>60.9</v>
      </c>
      <c r="M8156" s="9">
        <v>65.3</v>
      </c>
      <c r="N8156" s="9">
        <v>65.3</v>
      </c>
      <c r="O8156" s="9">
        <v>274.7</v>
      </c>
      <c r="P8156" s="9">
        <v>470.8</v>
      </c>
      <c r="Q8156" s="9">
        <v>642.20000000000005</v>
      </c>
      <c r="R8156" s="9">
        <v>595.79999999999995</v>
      </c>
      <c r="S8156" s="9">
        <v>591.6</v>
      </c>
      <c r="T8156" s="9">
        <v>518</v>
      </c>
    </row>
    <row r="8157" spans="1:20" x14ac:dyDescent="0.35">
      <c r="A8157">
        <f t="shared" si="255"/>
        <v>8157</v>
      </c>
      <c r="B8157" s="3" t="s">
        <v>71</v>
      </c>
      <c r="C8157" s="3" t="s">
        <v>74</v>
      </c>
      <c r="D8157" s="3" t="s">
        <v>22</v>
      </c>
      <c r="E8157">
        <v>2025</v>
      </c>
      <c r="F8157" s="3" t="str">
        <f t="shared" si="254"/>
        <v>GStorDUNCAN2025</v>
      </c>
      <c r="G8157" s="9">
        <v>573.9</v>
      </c>
      <c r="H8157" s="9">
        <v>525</v>
      </c>
      <c r="I8157" s="9">
        <v>400</v>
      </c>
      <c r="J8157" s="9">
        <v>171.6</v>
      </c>
      <c r="K8157" s="9">
        <v>68.099999999999994</v>
      </c>
      <c r="L8157" s="9">
        <v>65.3</v>
      </c>
      <c r="M8157" s="9">
        <v>65.3</v>
      </c>
      <c r="N8157" s="9">
        <v>93.7</v>
      </c>
      <c r="O8157" s="9">
        <v>274.7</v>
      </c>
      <c r="P8157" s="9">
        <v>468.7</v>
      </c>
      <c r="Q8157" s="9">
        <v>705.8</v>
      </c>
      <c r="R8157" s="9">
        <v>697.7</v>
      </c>
      <c r="S8157" s="9">
        <v>599.5</v>
      </c>
      <c r="T8157" s="9">
        <v>600</v>
      </c>
    </row>
    <row r="8158" spans="1:20" x14ac:dyDescent="0.35">
      <c r="A8158">
        <f t="shared" si="255"/>
        <v>8158</v>
      </c>
      <c r="B8158" s="3" t="s">
        <v>71</v>
      </c>
      <c r="C8158" s="3" t="s">
        <v>74</v>
      </c>
      <c r="D8158" s="3" t="s">
        <v>22</v>
      </c>
      <c r="E8158">
        <v>2026</v>
      </c>
      <c r="F8158" s="3" t="str">
        <f t="shared" si="254"/>
        <v>GStorDUNCAN2026</v>
      </c>
      <c r="G8158" s="9">
        <v>575</v>
      </c>
      <c r="H8158" s="9">
        <v>525</v>
      </c>
      <c r="I8158" s="9">
        <v>400</v>
      </c>
      <c r="J8158" s="9">
        <v>171.6</v>
      </c>
      <c r="K8158" s="9">
        <v>85.2</v>
      </c>
      <c r="L8158" s="9">
        <v>65.3</v>
      </c>
      <c r="M8158" s="9">
        <v>65.3</v>
      </c>
      <c r="N8158" s="9">
        <v>65.3</v>
      </c>
      <c r="O8158" s="9">
        <v>161.1</v>
      </c>
      <c r="P8158" s="9">
        <v>473</v>
      </c>
      <c r="Q8158" s="9">
        <v>705.8</v>
      </c>
      <c r="R8158" s="9">
        <v>705.8</v>
      </c>
      <c r="S8158" s="9">
        <v>690.1</v>
      </c>
      <c r="T8158" s="9">
        <v>600</v>
      </c>
    </row>
    <row r="8159" spans="1:20" x14ac:dyDescent="0.35">
      <c r="A8159">
        <f t="shared" si="255"/>
        <v>8159</v>
      </c>
      <c r="B8159" s="3" t="s">
        <v>71</v>
      </c>
      <c r="C8159" s="3" t="s">
        <v>74</v>
      </c>
      <c r="D8159" s="3" t="s">
        <v>22</v>
      </c>
      <c r="E8159">
        <v>2027</v>
      </c>
      <c r="F8159" s="3" t="str">
        <f t="shared" si="254"/>
        <v>GStorDUNCAN2027</v>
      </c>
      <c r="G8159" s="9">
        <v>575</v>
      </c>
      <c r="H8159" s="9">
        <v>525</v>
      </c>
      <c r="I8159" s="9">
        <v>400</v>
      </c>
      <c r="J8159" s="9">
        <v>171.6</v>
      </c>
      <c r="K8159" s="9">
        <v>71.7</v>
      </c>
      <c r="L8159" s="9">
        <v>65.3</v>
      </c>
      <c r="M8159" s="9">
        <v>65.3</v>
      </c>
      <c r="N8159" s="9">
        <v>65.3</v>
      </c>
      <c r="O8159" s="9">
        <v>261.10000000000002</v>
      </c>
      <c r="P8159" s="9">
        <v>471.4</v>
      </c>
      <c r="Q8159" s="9">
        <v>689.3</v>
      </c>
      <c r="R8159" s="9">
        <v>705.8</v>
      </c>
      <c r="S8159" s="9">
        <v>705.8</v>
      </c>
      <c r="T8159" s="9">
        <v>600</v>
      </c>
    </row>
    <row r="8160" spans="1:20" x14ac:dyDescent="0.35">
      <c r="A8160">
        <f t="shared" si="255"/>
        <v>8160</v>
      </c>
      <c r="B8160" s="3" t="s">
        <v>71</v>
      </c>
      <c r="C8160" s="3" t="s">
        <v>74</v>
      </c>
      <c r="D8160" s="3" t="s">
        <v>22</v>
      </c>
      <c r="E8160">
        <v>2028</v>
      </c>
      <c r="F8160" s="3" t="str">
        <f t="shared" si="254"/>
        <v>GStorDUNCAN2028</v>
      </c>
      <c r="G8160" s="9">
        <v>564.5</v>
      </c>
      <c r="H8160" s="9">
        <v>525</v>
      </c>
      <c r="I8160" s="9">
        <v>400</v>
      </c>
      <c r="J8160" s="9">
        <v>171.6</v>
      </c>
      <c r="K8160" s="9">
        <v>20.7</v>
      </c>
      <c r="L8160" s="9">
        <v>31.7</v>
      </c>
      <c r="M8160" s="9">
        <v>34.200000000000003</v>
      </c>
      <c r="N8160" s="9">
        <v>65.2</v>
      </c>
      <c r="O8160" s="9">
        <v>222.6</v>
      </c>
      <c r="P8160" s="9">
        <v>433.6</v>
      </c>
      <c r="Q8160" s="9">
        <v>705.8</v>
      </c>
      <c r="R8160" s="9">
        <v>705.8</v>
      </c>
      <c r="S8160" s="9">
        <v>705.8</v>
      </c>
      <c r="T8160" s="9">
        <v>600</v>
      </c>
    </row>
    <row r="8161" spans="1:20" x14ac:dyDescent="0.35">
      <c r="A8161">
        <f t="shared" si="255"/>
        <v>8161</v>
      </c>
      <c r="B8161" s="3" t="s">
        <v>71</v>
      </c>
      <c r="C8161" s="3" t="s">
        <v>74</v>
      </c>
      <c r="D8161" s="3" t="s">
        <v>22</v>
      </c>
      <c r="E8161">
        <v>2029</v>
      </c>
      <c r="F8161" s="3" t="str">
        <f t="shared" si="254"/>
        <v>GStorDUNCAN2029</v>
      </c>
      <c r="G8161" s="9">
        <v>575</v>
      </c>
      <c r="H8161" s="9">
        <v>525</v>
      </c>
      <c r="I8161" s="9">
        <v>400</v>
      </c>
      <c r="J8161" s="9">
        <v>171.6</v>
      </c>
      <c r="K8161" s="9">
        <v>85.2</v>
      </c>
      <c r="L8161" s="9">
        <v>65.3</v>
      </c>
      <c r="M8161" s="9">
        <v>98.3</v>
      </c>
      <c r="N8161" s="9">
        <v>117.5</v>
      </c>
      <c r="O8161" s="9">
        <v>274.7</v>
      </c>
      <c r="P8161" s="9">
        <v>488.4</v>
      </c>
      <c r="Q8161" s="9">
        <v>705.8</v>
      </c>
      <c r="R8161" s="9">
        <v>694.5</v>
      </c>
      <c r="S8161" s="9">
        <v>598.20000000000005</v>
      </c>
      <c r="T8161" s="9">
        <v>535.4</v>
      </c>
    </row>
    <row r="8162" spans="1:20" x14ac:dyDescent="0.35">
      <c r="A8162">
        <f t="shared" si="255"/>
        <v>8162</v>
      </c>
      <c r="B8162" s="3" t="s">
        <v>71</v>
      </c>
      <c r="C8162" s="3" t="s">
        <v>74</v>
      </c>
      <c r="D8162" s="3" t="s">
        <v>23</v>
      </c>
      <c r="E8162">
        <v>2020</v>
      </c>
      <c r="F8162" s="3" t="str">
        <f t="shared" si="254"/>
        <v>GStorCORA L2020</v>
      </c>
      <c r="G8162" s="9">
        <v>396.9</v>
      </c>
      <c r="H8162" s="9">
        <v>396.9</v>
      </c>
      <c r="I8162" s="9">
        <v>396.9</v>
      </c>
      <c r="J8162" s="9">
        <v>322.8</v>
      </c>
      <c r="K8162" s="9">
        <v>234.8</v>
      </c>
      <c r="L8162" s="9">
        <v>69.8</v>
      </c>
      <c r="M8162" s="9">
        <v>69.8</v>
      </c>
      <c r="N8162" s="9">
        <v>93.5</v>
      </c>
      <c r="O8162" s="9">
        <v>469.2</v>
      </c>
      <c r="P8162" s="9">
        <v>322.8</v>
      </c>
      <c r="Q8162" s="9">
        <v>285.39999999999998</v>
      </c>
      <c r="R8162" s="9">
        <v>285.39999999999998</v>
      </c>
      <c r="S8162" s="9">
        <v>285.39999999999998</v>
      </c>
      <c r="T8162" s="9">
        <v>396.9</v>
      </c>
    </row>
    <row r="8163" spans="1:20" x14ac:dyDescent="0.35">
      <c r="A8163">
        <f t="shared" si="255"/>
        <v>8163</v>
      </c>
      <c r="B8163" s="3" t="s">
        <v>71</v>
      </c>
      <c r="C8163" s="3" t="s">
        <v>74</v>
      </c>
      <c r="D8163" s="3" t="s">
        <v>23</v>
      </c>
      <c r="E8163">
        <v>2021</v>
      </c>
      <c r="F8163" s="3" t="str">
        <f t="shared" si="254"/>
        <v>GStorCORA L2021</v>
      </c>
      <c r="G8163" s="9">
        <v>396.9</v>
      </c>
      <c r="H8163" s="9">
        <v>396.9</v>
      </c>
      <c r="I8163" s="9">
        <v>396.9</v>
      </c>
      <c r="J8163" s="9">
        <v>322.8</v>
      </c>
      <c r="K8163" s="9">
        <v>234.8</v>
      </c>
      <c r="L8163" s="9">
        <v>69.8</v>
      </c>
      <c r="M8163" s="9">
        <v>69.8</v>
      </c>
      <c r="N8163" s="9">
        <v>69.8</v>
      </c>
      <c r="O8163" s="9">
        <v>423</v>
      </c>
      <c r="P8163" s="9">
        <v>452.8</v>
      </c>
      <c r="Q8163" s="9">
        <v>285.39999999999998</v>
      </c>
      <c r="R8163" s="9">
        <v>285.39999999999998</v>
      </c>
      <c r="S8163" s="9">
        <v>285.39999999999998</v>
      </c>
      <c r="T8163" s="9">
        <v>396.9</v>
      </c>
    </row>
    <row r="8164" spans="1:20" x14ac:dyDescent="0.35">
      <c r="A8164">
        <f t="shared" si="255"/>
        <v>8164</v>
      </c>
      <c r="B8164" s="3" t="s">
        <v>71</v>
      </c>
      <c r="C8164" s="3" t="s">
        <v>74</v>
      </c>
      <c r="D8164" s="3" t="s">
        <v>23</v>
      </c>
      <c r="E8164">
        <v>2022</v>
      </c>
      <c r="F8164" s="3" t="str">
        <f t="shared" si="254"/>
        <v>GStorCORA L2022</v>
      </c>
      <c r="G8164" s="9">
        <v>396.9</v>
      </c>
      <c r="H8164" s="9">
        <v>396.9</v>
      </c>
      <c r="I8164" s="9">
        <v>396.9</v>
      </c>
      <c r="J8164" s="9">
        <v>322.8</v>
      </c>
      <c r="K8164" s="9">
        <v>234.8</v>
      </c>
      <c r="L8164" s="9">
        <v>69.8</v>
      </c>
      <c r="M8164" s="9">
        <v>69.8</v>
      </c>
      <c r="N8164" s="9">
        <v>69.8</v>
      </c>
      <c r="O8164" s="9">
        <v>548.9</v>
      </c>
      <c r="P8164" s="9">
        <v>728</v>
      </c>
      <c r="Q8164" s="9">
        <v>285.39999999999998</v>
      </c>
      <c r="R8164" s="9">
        <v>285.39999999999998</v>
      </c>
      <c r="S8164" s="9">
        <v>285.39999999999998</v>
      </c>
      <c r="T8164" s="9">
        <v>396.9</v>
      </c>
    </row>
    <row r="8165" spans="1:20" x14ac:dyDescent="0.35">
      <c r="A8165">
        <f t="shared" si="255"/>
        <v>8165</v>
      </c>
      <c r="B8165" s="3" t="s">
        <v>71</v>
      </c>
      <c r="C8165" s="3" t="s">
        <v>74</v>
      </c>
      <c r="D8165" s="3" t="s">
        <v>23</v>
      </c>
      <c r="E8165">
        <v>2023</v>
      </c>
      <c r="F8165" s="3" t="str">
        <f t="shared" si="254"/>
        <v>GStorCORA L2023</v>
      </c>
      <c r="G8165" s="9">
        <v>396.9</v>
      </c>
      <c r="H8165" s="9">
        <v>396.9</v>
      </c>
      <c r="I8165" s="9">
        <v>396.9</v>
      </c>
      <c r="J8165" s="9">
        <v>322.8</v>
      </c>
      <c r="K8165" s="9">
        <v>234.8</v>
      </c>
      <c r="L8165" s="9">
        <v>207.3</v>
      </c>
      <c r="M8165" s="9">
        <v>301.60000000000002</v>
      </c>
      <c r="N8165" s="9">
        <v>359.5</v>
      </c>
      <c r="O8165" s="9">
        <v>635.4</v>
      </c>
      <c r="P8165" s="9">
        <v>864.2</v>
      </c>
      <c r="Q8165" s="9">
        <v>449.4</v>
      </c>
      <c r="R8165" s="9">
        <v>285.39999999999998</v>
      </c>
      <c r="S8165" s="9">
        <v>285.39999999999998</v>
      </c>
      <c r="T8165" s="9">
        <v>396.9</v>
      </c>
    </row>
    <row r="8166" spans="1:20" x14ac:dyDescent="0.35">
      <c r="A8166">
        <f t="shared" si="255"/>
        <v>8166</v>
      </c>
      <c r="B8166" s="3" t="s">
        <v>71</v>
      </c>
      <c r="C8166" s="3" t="s">
        <v>74</v>
      </c>
      <c r="D8166" s="3" t="s">
        <v>23</v>
      </c>
      <c r="E8166">
        <v>2024</v>
      </c>
      <c r="F8166" s="3" t="str">
        <f t="shared" si="254"/>
        <v>GStorCORA L2024</v>
      </c>
      <c r="G8166" s="9">
        <v>396.9</v>
      </c>
      <c r="H8166" s="9">
        <v>396.9</v>
      </c>
      <c r="I8166" s="9">
        <v>396.9</v>
      </c>
      <c r="J8166" s="9">
        <v>322.8</v>
      </c>
      <c r="K8166" s="9">
        <v>234.8</v>
      </c>
      <c r="L8166" s="9">
        <v>69.8</v>
      </c>
      <c r="M8166" s="9">
        <v>69.8</v>
      </c>
      <c r="N8166" s="9">
        <v>149.4</v>
      </c>
      <c r="O8166" s="9">
        <v>517.70000000000005</v>
      </c>
      <c r="P8166" s="9">
        <v>538.79999999999995</v>
      </c>
      <c r="Q8166" s="9">
        <v>285.39999999999998</v>
      </c>
      <c r="R8166" s="9">
        <v>285.39999999999998</v>
      </c>
      <c r="S8166" s="9">
        <v>285.39999999999998</v>
      </c>
      <c r="T8166" s="9">
        <v>396.9</v>
      </c>
    </row>
    <row r="8167" spans="1:20" x14ac:dyDescent="0.35">
      <c r="A8167">
        <f t="shared" si="255"/>
        <v>8167</v>
      </c>
      <c r="B8167" s="3" t="s">
        <v>71</v>
      </c>
      <c r="C8167" s="3" t="s">
        <v>74</v>
      </c>
      <c r="D8167" s="3" t="s">
        <v>23</v>
      </c>
      <c r="E8167">
        <v>2025</v>
      </c>
      <c r="F8167" s="3" t="str">
        <f t="shared" si="254"/>
        <v>GStorCORA L2025</v>
      </c>
      <c r="G8167" s="9">
        <v>396.9</v>
      </c>
      <c r="H8167" s="9">
        <v>396.9</v>
      </c>
      <c r="I8167" s="9">
        <v>396.9</v>
      </c>
      <c r="J8167" s="9">
        <v>322.8</v>
      </c>
      <c r="K8167" s="9">
        <v>234.8</v>
      </c>
      <c r="L8167" s="9">
        <v>69.8</v>
      </c>
      <c r="M8167" s="9">
        <v>69.8</v>
      </c>
      <c r="N8167" s="9">
        <v>131.19999999999999</v>
      </c>
      <c r="O8167" s="9">
        <v>593.6</v>
      </c>
      <c r="P8167" s="9">
        <v>362.5</v>
      </c>
      <c r="Q8167" s="9">
        <v>285.39999999999998</v>
      </c>
      <c r="R8167" s="9">
        <v>285.39999999999998</v>
      </c>
      <c r="S8167" s="9">
        <v>285.39999999999998</v>
      </c>
      <c r="T8167" s="9">
        <v>396.9</v>
      </c>
    </row>
    <row r="8168" spans="1:20" x14ac:dyDescent="0.35">
      <c r="A8168">
        <f t="shared" si="255"/>
        <v>8168</v>
      </c>
      <c r="B8168" s="3" t="s">
        <v>71</v>
      </c>
      <c r="C8168" s="3" t="s">
        <v>74</v>
      </c>
      <c r="D8168" s="3" t="s">
        <v>23</v>
      </c>
      <c r="E8168">
        <v>2026</v>
      </c>
      <c r="F8168" s="3" t="str">
        <f t="shared" si="254"/>
        <v>GStorCORA L2026</v>
      </c>
      <c r="G8168" s="9">
        <v>396.9</v>
      </c>
      <c r="H8168" s="9">
        <v>396.9</v>
      </c>
      <c r="I8168" s="9">
        <v>396.9</v>
      </c>
      <c r="J8168" s="9">
        <v>322.8</v>
      </c>
      <c r="K8168" s="9">
        <v>234.8</v>
      </c>
      <c r="L8168" s="9">
        <v>69.8</v>
      </c>
      <c r="M8168" s="9">
        <v>69.8</v>
      </c>
      <c r="N8168" s="9">
        <v>69.8</v>
      </c>
      <c r="O8168" s="9">
        <v>302.8</v>
      </c>
      <c r="P8168" s="9">
        <v>571</v>
      </c>
      <c r="Q8168" s="9">
        <v>285.39999999999998</v>
      </c>
      <c r="R8168" s="9">
        <v>285.39999999999998</v>
      </c>
      <c r="S8168" s="9">
        <v>285.39999999999998</v>
      </c>
      <c r="T8168" s="9">
        <v>396.9</v>
      </c>
    </row>
    <row r="8169" spans="1:20" x14ac:dyDescent="0.35">
      <c r="A8169">
        <f t="shared" si="255"/>
        <v>8169</v>
      </c>
      <c r="B8169" s="3" t="s">
        <v>71</v>
      </c>
      <c r="C8169" s="3" t="s">
        <v>74</v>
      </c>
      <c r="D8169" s="3" t="s">
        <v>23</v>
      </c>
      <c r="E8169">
        <v>2027</v>
      </c>
      <c r="F8169" s="3" t="str">
        <f t="shared" si="254"/>
        <v>GStorCORA L2027</v>
      </c>
      <c r="G8169" s="9">
        <v>396.9</v>
      </c>
      <c r="H8169" s="9">
        <v>396.9</v>
      </c>
      <c r="I8169" s="9">
        <v>396.9</v>
      </c>
      <c r="J8169" s="9">
        <v>322.8</v>
      </c>
      <c r="K8169" s="9">
        <v>234.8</v>
      </c>
      <c r="L8169" s="9">
        <v>80.7</v>
      </c>
      <c r="M8169" s="9">
        <v>69.8</v>
      </c>
      <c r="N8169" s="9">
        <v>69.8</v>
      </c>
      <c r="O8169" s="9">
        <v>502.2</v>
      </c>
      <c r="P8169" s="9">
        <v>661.7</v>
      </c>
      <c r="Q8169" s="9">
        <v>285.39999999999998</v>
      </c>
      <c r="R8169" s="9">
        <v>285.39999999999998</v>
      </c>
      <c r="S8169" s="9">
        <v>285.39999999999998</v>
      </c>
      <c r="T8169" s="9">
        <v>396.9</v>
      </c>
    </row>
    <row r="8170" spans="1:20" x14ac:dyDescent="0.35">
      <c r="A8170">
        <f t="shared" si="255"/>
        <v>8170</v>
      </c>
      <c r="B8170" s="3" t="s">
        <v>71</v>
      </c>
      <c r="C8170" s="3" t="s">
        <v>74</v>
      </c>
      <c r="D8170" s="3" t="s">
        <v>23</v>
      </c>
      <c r="E8170">
        <v>2028</v>
      </c>
      <c r="F8170" s="3" t="str">
        <f t="shared" si="254"/>
        <v>GStorCORA L2028</v>
      </c>
      <c r="G8170" s="9">
        <v>396.9</v>
      </c>
      <c r="H8170" s="9">
        <v>396.9</v>
      </c>
      <c r="I8170" s="9">
        <v>396.9</v>
      </c>
      <c r="J8170" s="9">
        <v>322.8</v>
      </c>
      <c r="K8170" s="9">
        <v>234.8</v>
      </c>
      <c r="L8170" s="9">
        <v>69.8</v>
      </c>
      <c r="M8170" s="9">
        <v>69.8</v>
      </c>
      <c r="N8170" s="9">
        <v>128.19999999999999</v>
      </c>
      <c r="O8170" s="9">
        <v>494</v>
      </c>
      <c r="P8170" s="9">
        <v>752.4</v>
      </c>
      <c r="Q8170" s="9">
        <v>561.5</v>
      </c>
      <c r="R8170" s="9">
        <v>319.5</v>
      </c>
      <c r="S8170" s="9">
        <v>285.39999999999998</v>
      </c>
      <c r="T8170" s="9">
        <v>396.9</v>
      </c>
    </row>
    <row r="8171" spans="1:20" x14ac:dyDescent="0.35">
      <c r="A8171">
        <f t="shared" si="255"/>
        <v>8171</v>
      </c>
      <c r="B8171" s="3" t="s">
        <v>71</v>
      </c>
      <c r="C8171" s="3" t="s">
        <v>74</v>
      </c>
      <c r="D8171" s="3" t="s">
        <v>23</v>
      </c>
      <c r="E8171">
        <v>2029</v>
      </c>
      <c r="F8171" s="3" t="str">
        <f t="shared" si="254"/>
        <v>GStorCORA L2029</v>
      </c>
      <c r="G8171" s="9">
        <v>396.9</v>
      </c>
      <c r="H8171" s="9">
        <v>396.9</v>
      </c>
      <c r="I8171" s="9">
        <v>396.9</v>
      </c>
      <c r="J8171" s="9">
        <v>322.8</v>
      </c>
      <c r="K8171" s="9">
        <v>234.8</v>
      </c>
      <c r="L8171" s="9">
        <v>137.69999999999999</v>
      </c>
      <c r="M8171" s="9">
        <v>69.8</v>
      </c>
      <c r="N8171" s="9">
        <v>134.5</v>
      </c>
      <c r="O8171" s="9">
        <v>686.7</v>
      </c>
      <c r="P8171" s="9">
        <v>775.5</v>
      </c>
      <c r="Q8171" s="9">
        <v>285.39999999999998</v>
      </c>
      <c r="R8171" s="9">
        <v>285.39999999999998</v>
      </c>
      <c r="S8171" s="9">
        <v>285.39999999999998</v>
      </c>
      <c r="T8171" s="9">
        <v>396.9</v>
      </c>
    </row>
    <row r="8172" spans="1:20" x14ac:dyDescent="0.35">
      <c r="A8172">
        <f t="shared" si="255"/>
        <v>8172</v>
      </c>
      <c r="B8172" s="3" t="s">
        <v>71</v>
      </c>
      <c r="C8172" s="3" t="s">
        <v>74</v>
      </c>
      <c r="D8172" s="3" t="s">
        <v>24</v>
      </c>
      <c r="E8172">
        <v>2020</v>
      </c>
      <c r="F8172" s="3" t="str">
        <f t="shared" si="254"/>
        <v>GStorCANAL2020</v>
      </c>
      <c r="G8172" s="9">
        <v>0</v>
      </c>
      <c r="H8172" s="9">
        <v>0</v>
      </c>
      <c r="I8172" s="9">
        <v>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  <c r="S8172" s="9">
        <v>0</v>
      </c>
      <c r="T8172" s="9">
        <v>0</v>
      </c>
    </row>
    <row r="8173" spans="1:20" x14ac:dyDescent="0.35">
      <c r="A8173">
        <f t="shared" si="255"/>
        <v>8173</v>
      </c>
      <c r="B8173" s="3" t="s">
        <v>71</v>
      </c>
      <c r="C8173" s="3" t="s">
        <v>74</v>
      </c>
      <c r="D8173" s="3" t="s">
        <v>24</v>
      </c>
      <c r="E8173">
        <v>2021</v>
      </c>
      <c r="F8173" s="3" t="str">
        <f t="shared" si="254"/>
        <v>GStorCANAL2021</v>
      </c>
      <c r="G8173" s="9">
        <v>0</v>
      </c>
      <c r="H8173" s="9">
        <v>0</v>
      </c>
      <c r="I8173" s="9">
        <v>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  <c r="Q8173" s="9">
        <v>0</v>
      </c>
      <c r="R8173" s="9">
        <v>0</v>
      </c>
      <c r="S8173" s="9">
        <v>0</v>
      </c>
      <c r="T8173" s="9">
        <v>0</v>
      </c>
    </row>
    <row r="8174" spans="1:20" x14ac:dyDescent="0.35">
      <c r="A8174">
        <f t="shared" si="255"/>
        <v>8174</v>
      </c>
      <c r="B8174" s="3" t="s">
        <v>71</v>
      </c>
      <c r="C8174" s="3" t="s">
        <v>74</v>
      </c>
      <c r="D8174" s="3" t="s">
        <v>24</v>
      </c>
      <c r="E8174">
        <v>2022</v>
      </c>
      <c r="F8174" s="3" t="str">
        <f t="shared" si="254"/>
        <v>GStorCANAL2022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  <c r="Q8174" s="9">
        <v>0</v>
      </c>
      <c r="R8174" s="9">
        <v>0</v>
      </c>
      <c r="S8174" s="9">
        <v>0</v>
      </c>
      <c r="T8174" s="9">
        <v>0</v>
      </c>
    </row>
    <row r="8175" spans="1:20" x14ac:dyDescent="0.35">
      <c r="A8175">
        <f t="shared" si="255"/>
        <v>8175</v>
      </c>
      <c r="B8175" s="3" t="s">
        <v>71</v>
      </c>
      <c r="C8175" s="3" t="s">
        <v>74</v>
      </c>
      <c r="D8175" s="3" t="s">
        <v>24</v>
      </c>
      <c r="E8175">
        <v>2023</v>
      </c>
      <c r="F8175" s="3" t="str">
        <f t="shared" si="254"/>
        <v>GStorCANAL2023</v>
      </c>
      <c r="G8175" s="9">
        <v>0</v>
      </c>
      <c r="H8175" s="9">
        <v>0</v>
      </c>
      <c r="I8175" s="9">
        <v>0</v>
      </c>
      <c r="J8175" s="9">
        <v>0</v>
      </c>
      <c r="K8175" s="9">
        <v>0</v>
      </c>
      <c r="L8175" s="9">
        <v>0</v>
      </c>
      <c r="M8175" s="9">
        <v>0</v>
      </c>
      <c r="N8175" s="9">
        <v>0</v>
      </c>
      <c r="O8175" s="9">
        <v>0</v>
      </c>
      <c r="P8175" s="9">
        <v>0</v>
      </c>
      <c r="Q8175" s="9">
        <v>0</v>
      </c>
      <c r="R8175" s="9">
        <v>0</v>
      </c>
      <c r="S8175" s="9">
        <v>0</v>
      </c>
      <c r="T8175" s="9">
        <v>0</v>
      </c>
    </row>
    <row r="8176" spans="1:20" x14ac:dyDescent="0.35">
      <c r="A8176">
        <f t="shared" si="255"/>
        <v>8176</v>
      </c>
      <c r="B8176" s="3" t="s">
        <v>71</v>
      </c>
      <c r="C8176" s="3" t="s">
        <v>74</v>
      </c>
      <c r="D8176" s="3" t="s">
        <v>24</v>
      </c>
      <c r="E8176">
        <v>2024</v>
      </c>
      <c r="F8176" s="3" t="str">
        <f t="shared" si="254"/>
        <v>GStorCANAL2024</v>
      </c>
      <c r="G8176" s="9">
        <v>0</v>
      </c>
      <c r="H8176" s="9">
        <v>0</v>
      </c>
      <c r="I8176" s="9">
        <v>0</v>
      </c>
      <c r="J8176" s="9">
        <v>0</v>
      </c>
      <c r="K8176" s="9">
        <v>0</v>
      </c>
      <c r="L8176" s="9">
        <v>0</v>
      </c>
      <c r="M8176" s="9">
        <v>0</v>
      </c>
      <c r="N8176" s="9">
        <v>0</v>
      </c>
      <c r="O8176" s="9">
        <v>0</v>
      </c>
      <c r="P8176" s="9">
        <v>0</v>
      </c>
      <c r="Q8176" s="9">
        <v>0</v>
      </c>
      <c r="R8176" s="9">
        <v>0</v>
      </c>
      <c r="S8176" s="9">
        <v>0</v>
      </c>
      <c r="T8176" s="9">
        <v>0</v>
      </c>
    </row>
    <row r="8177" spans="1:20" x14ac:dyDescent="0.35">
      <c r="A8177">
        <f t="shared" si="255"/>
        <v>8177</v>
      </c>
      <c r="B8177" s="3" t="s">
        <v>71</v>
      </c>
      <c r="C8177" s="3" t="s">
        <v>74</v>
      </c>
      <c r="D8177" s="3" t="s">
        <v>24</v>
      </c>
      <c r="E8177">
        <v>2025</v>
      </c>
      <c r="F8177" s="3" t="str">
        <f t="shared" si="254"/>
        <v>GStorCANAL2025</v>
      </c>
      <c r="G8177" s="9">
        <v>0</v>
      </c>
      <c r="H8177" s="9">
        <v>0</v>
      </c>
      <c r="I8177" s="9">
        <v>0</v>
      </c>
      <c r="J8177" s="9">
        <v>0</v>
      </c>
      <c r="K8177" s="9">
        <v>0</v>
      </c>
      <c r="L8177" s="9">
        <v>0</v>
      </c>
      <c r="M8177" s="9">
        <v>0</v>
      </c>
      <c r="N8177" s="9">
        <v>0</v>
      </c>
      <c r="O8177" s="9">
        <v>0</v>
      </c>
      <c r="P8177" s="9">
        <v>0</v>
      </c>
      <c r="Q8177" s="9">
        <v>0</v>
      </c>
      <c r="R8177" s="9">
        <v>0</v>
      </c>
      <c r="S8177" s="9">
        <v>0</v>
      </c>
      <c r="T8177" s="9">
        <v>0</v>
      </c>
    </row>
    <row r="8178" spans="1:20" x14ac:dyDescent="0.35">
      <c r="A8178">
        <f t="shared" si="255"/>
        <v>8178</v>
      </c>
      <c r="B8178" s="3" t="s">
        <v>71</v>
      </c>
      <c r="C8178" s="3" t="s">
        <v>74</v>
      </c>
      <c r="D8178" s="3" t="s">
        <v>24</v>
      </c>
      <c r="E8178">
        <v>2026</v>
      </c>
      <c r="F8178" s="3" t="str">
        <f t="shared" si="254"/>
        <v>GStorCANAL2026</v>
      </c>
      <c r="G8178" s="9">
        <v>0</v>
      </c>
      <c r="H8178" s="9">
        <v>0</v>
      </c>
      <c r="I8178" s="9">
        <v>0</v>
      </c>
      <c r="J8178" s="9">
        <v>0</v>
      </c>
      <c r="K8178" s="9">
        <v>0</v>
      </c>
      <c r="L8178" s="9">
        <v>0</v>
      </c>
      <c r="M8178" s="9">
        <v>0</v>
      </c>
      <c r="N8178" s="9">
        <v>0</v>
      </c>
      <c r="O8178" s="9">
        <v>0</v>
      </c>
      <c r="P8178" s="9">
        <v>0</v>
      </c>
      <c r="Q8178" s="9">
        <v>0</v>
      </c>
      <c r="R8178" s="9">
        <v>0</v>
      </c>
      <c r="S8178" s="9">
        <v>0</v>
      </c>
      <c r="T8178" s="9">
        <v>0</v>
      </c>
    </row>
    <row r="8179" spans="1:20" x14ac:dyDescent="0.35">
      <c r="A8179">
        <f t="shared" si="255"/>
        <v>8179</v>
      </c>
      <c r="B8179" s="3" t="s">
        <v>71</v>
      </c>
      <c r="C8179" s="3" t="s">
        <v>74</v>
      </c>
      <c r="D8179" s="3" t="s">
        <v>24</v>
      </c>
      <c r="E8179">
        <v>2027</v>
      </c>
      <c r="F8179" s="3" t="str">
        <f t="shared" si="254"/>
        <v>GStorCANAL2027</v>
      </c>
      <c r="G8179" s="9">
        <v>0</v>
      </c>
      <c r="H8179" s="9">
        <v>0</v>
      </c>
      <c r="I8179" s="9">
        <v>0</v>
      </c>
      <c r="J8179" s="9">
        <v>0</v>
      </c>
      <c r="K8179" s="9">
        <v>0</v>
      </c>
      <c r="L8179" s="9">
        <v>0</v>
      </c>
      <c r="M8179" s="9">
        <v>0</v>
      </c>
      <c r="N8179" s="9">
        <v>0</v>
      </c>
      <c r="O8179" s="9">
        <v>0</v>
      </c>
      <c r="P8179" s="9">
        <v>0</v>
      </c>
      <c r="Q8179" s="9">
        <v>0</v>
      </c>
      <c r="R8179" s="9">
        <v>0</v>
      </c>
      <c r="S8179" s="9">
        <v>0</v>
      </c>
      <c r="T8179" s="9">
        <v>0</v>
      </c>
    </row>
    <row r="8180" spans="1:20" x14ac:dyDescent="0.35">
      <c r="A8180">
        <f t="shared" si="255"/>
        <v>8180</v>
      </c>
      <c r="B8180" s="3" t="s">
        <v>71</v>
      </c>
      <c r="C8180" s="3" t="s">
        <v>74</v>
      </c>
      <c r="D8180" s="3" t="s">
        <v>24</v>
      </c>
      <c r="E8180">
        <v>2028</v>
      </c>
      <c r="F8180" s="3" t="str">
        <f t="shared" si="254"/>
        <v>GStorCANAL2028</v>
      </c>
      <c r="G8180" s="9">
        <v>0</v>
      </c>
      <c r="H8180" s="9">
        <v>0</v>
      </c>
      <c r="I8180" s="9">
        <v>0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  <c r="S8180" s="9">
        <v>0</v>
      </c>
      <c r="T8180" s="9">
        <v>0</v>
      </c>
    </row>
    <row r="8181" spans="1:20" x14ac:dyDescent="0.35">
      <c r="A8181">
        <f t="shared" si="255"/>
        <v>8181</v>
      </c>
      <c r="B8181" s="3" t="s">
        <v>71</v>
      </c>
      <c r="C8181" s="3" t="s">
        <v>74</v>
      </c>
      <c r="D8181" s="3" t="s">
        <v>24</v>
      </c>
      <c r="E8181">
        <v>2029</v>
      </c>
      <c r="F8181" s="3" t="str">
        <f t="shared" si="254"/>
        <v>GStorCANAL2029</v>
      </c>
      <c r="G8181" s="9">
        <v>0</v>
      </c>
      <c r="H8181" s="9">
        <v>0</v>
      </c>
      <c r="I8181" s="9">
        <v>0</v>
      </c>
      <c r="J8181" s="9">
        <v>0</v>
      </c>
      <c r="K8181" s="9">
        <v>0</v>
      </c>
      <c r="L8181" s="9">
        <v>0</v>
      </c>
      <c r="M8181" s="9">
        <v>0</v>
      </c>
      <c r="N8181" s="9">
        <v>0</v>
      </c>
      <c r="O8181" s="9">
        <v>0</v>
      </c>
      <c r="P8181" s="9">
        <v>0</v>
      </c>
      <c r="Q8181" s="9">
        <v>0</v>
      </c>
      <c r="R8181" s="9">
        <v>0</v>
      </c>
      <c r="S8181" s="9">
        <v>0</v>
      </c>
      <c r="T8181" s="9">
        <v>0</v>
      </c>
    </row>
    <row r="8182" spans="1:20" x14ac:dyDescent="0.35">
      <c r="A8182">
        <f t="shared" si="255"/>
        <v>8182</v>
      </c>
      <c r="B8182" s="3" t="s">
        <v>71</v>
      </c>
      <c r="C8182" s="3" t="s">
        <v>74</v>
      </c>
      <c r="D8182" s="3" t="s">
        <v>25</v>
      </c>
      <c r="E8182">
        <v>2020</v>
      </c>
      <c r="F8182" s="3" t="str">
        <f t="shared" si="254"/>
        <v>GStorUP BON2020</v>
      </c>
      <c r="G8182" s="9">
        <v>0</v>
      </c>
      <c r="H8182" s="9">
        <v>0</v>
      </c>
      <c r="I8182" s="9">
        <v>0</v>
      </c>
      <c r="J8182" s="9">
        <v>0</v>
      </c>
      <c r="K8182" s="9">
        <v>0</v>
      </c>
      <c r="L8182" s="9">
        <v>0</v>
      </c>
      <c r="M8182" s="9">
        <v>0</v>
      </c>
      <c r="N8182" s="9">
        <v>0</v>
      </c>
      <c r="O8182" s="9">
        <v>0</v>
      </c>
      <c r="P8182" s="9">
        <v>0</v>
      </c>
      <c r="Q8182" s="9">
        <v>0</v>
      </c>
      <c r="R8182" s="9">
        <v>0</v>
      </c>
      <c r="S8182" s="9">
        <v>0</v>
      </c>
      <c r="T8182" s="9">
        <v>0</v>
      </c>
    </row>
    <row r="8183" spans="1:20" x14ac:dyDescent="0.35">
      <c r="A8183">
        <f t="shared" si="255"/>
        <v>8183</v>
      </c>
      <c r="B8183" s="3" t="s">
        <v>71</v>
      </c>
      <c r="C8183" s="3" t="s">
        <v>74</v>
      </c>
      <c r="D8183" s="3" t="s">
        <v>25</v>
      </c>
      <c r="E8183">
        <v>2021</v>
      </c>
      <c r="F8183" s="3" t="str">
        <f t="shared" si="254"/>
        <v>GStorUP BON2021</v>
      </c>
      <c r="G8183" s="9">
        <v>0</v>
      </c>
      <c r="H8183" s="9">
        <v>0</v>
      </c>
      <c r="I8183" s="9">
        <v>0</v>
      </c>
      <c r="J8183" s="9">
        <v>0</v>
      </c>
      <c r="K8183" s="9">
        <v>0</v>
      </c>
      <c r="L8183" s="9">
        <v>0</v>
      </c>
      <c r="M8183" s="9">
        <v>0</v>
      </c>
      <c r="N8183" s="9">
        <v>0</v>
      </c>
      <c r="O8183" s="9">
        <v>0</v>
      </c>
      <c r="P8183" s="9">
        <v>0</v>
      </c>
      <c r="Q8183" s="9">
        <v>0</v>
      </c>
      <c r="R8183" s="9">
        <v>0</v>
      </c>
      <c r="S8183" s="9">
        <v>0</v>
      </c>
      <c r="T8183" s="9">
        <v>0</v>
      </c>
    </row>
    <row r="8184" spans="1:20" x14ac:dyDescent="0.35">
      <c r="A8184">
        <f t="shared" si="255"/>
        <v>8184</v>
      </c>
      <c r="B8184" s="3" t="s">
        <v>71</v>
      </c>
      <c r="C8184" s="3" t="s">
        <v>74</v>
      </c>
      <c r="D8184" s="3" t="s">
        <v>25</v>
      </c>
      <c r="E8184">
        <v>2022</v>
      </c>
      <c r="F8184" s="3" t="str">
        <f t="shared" si="254"/>
        <v>GStorUP BON2022</v>
      </c>
      <c r="G8184" s="9">
        <v>0</v>
      </c>
      <c r="H8184" s="9">
        <v>0</v>
      </c>
      <c r="I8184" s="9">
        <v>0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0</v>
      </c>
      <c r="Q8184" s="9">
        <v>0</v>
      </c>
      <c r="R8184" s="9">
        <v>0</v>
      </c>
      <c r="S8184" s="9">
        <v>0</v>
      </c>
      <c r="T8184" s="9">
        <v>0</v>
      </c>
    </row>
    <row r="8185" spans="1:20" x14ac:dyDescent="0.35">
      <c r="A8185">
        <f t="shared" si="255"/>
        <v>8185</v>
      </c>
      <c r="B8185" s="3" t="s">
        <v>71</v>
      </c>
      <c r="C8185" s="3" t="s">
        <v>74</v>
      </c>
      <c r="D8185" s="3" t="s">
        <v>25</v>
      </c>
      <c r="E8185">
        <v>2023</v>
      </c>
      <c r="F8185" s="3" t="str">
        <f t="shared" si="254"/>
        <v>GStorUP BON2023</v>
      </c>
      <c r="G8185" s="9">
        <v>0</v>
      </c>
      <c r="H8185" s="9">
        <v>0</v>
      </c>
      <c r="I8185" s="9">
        <v>0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0</v>
      </c>
      <c r="S8185" s="9">
        <v>0</v>
      </c>
      <c r="T8185" s="9">
        <v>0</v>
      </c>
    </row>
    <row r="8186" spans="1:20" x14ac:dyDescent="0.35">
      <c r="A8186">
        <f t="shared" si="255"/>
        <v>8186</v>
      </c>
      <c r="B8186" s="3" t="s">
        <v>71</v>
      </c>
      <c r="C8186" s="3" t="s">
        <v>74</v>
      </c>
      <c r="D8186" s="3" t="s">
        <v>25</v>
      </c>
      <c r="E8186">
        <v>2024</v>
      </c>
      <c r="F8186" s="3" t="str">
        <f t="shared" si="254"/>
        <v>GStorUP BON2024</v>
      </c>
      <c r="G8186" s="9">
        <v>0</v>
      </c>
      <c r="H8186" s="9">
        <v>0</v>
      </c>
      <c r="I8186" s="9">
        <v>0</v>
      </c>
      <c r="J8186" s="9">
        <v>0</v>
      </c>
      <c r="K8186" s="9">
        <v>0</v>
      </c>
      <c r="L8186" s="9">
        <v>0</v>
      </c>
      <c r="M8186" s="9">
        <v>0</v>
      </c>
      <c r="N8186" s="9">
        <v>0</v>
      </c>
      <c r="O8186" s="9">
        <v>0</v>
      </c>
      <c r="P8186" s="9">
        <v>0</v>
      </c>
      <c r="Q8186" s="9">
        <v>0</v>
      </c>
      <c r="R8186" s="9">
        <v>0</v>
      </c>
      <c r="S8186" s="9">
        <v>0</v>
      </c>
      <c r="T8186" s="9">
        <v>0</v>
      </c>
    </row>
    <row r="8187" spans="1:20" x14ac:dyDescent="0.35">
      <c r="A8187">
        <f t="shared" si="255"/>
        <v>8187</v>
      </c>
      <c r="B8187" s="3" t="s">
        <v>71</v>
      </c>
      <c r="C8187" s="3" t="s">
        <v>74</v>
      </c>
      <c r="D8187" s="3" t="s">
        <v>25</v>
      </c>
      <c r="E8187">
        <v>2025</v>
      </c>
      <c r="F8187" s="3" t="str">
        <f t="shared" si="254"/>
        <v>GStorUP BON2025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  <c r="Q8187" s="9">
        <v>0</v>
      </c>
      <c r="R8187" s="9">
        <v>0</v>
      </c>
      <c r="S8187" s="9">
        <v>0</v>
      </c>
      <c r="T8187" s="9">
        <v>0</v>
      </c>
    </row>
    <row r="8188" spans="1:20" x14ac:dyDescent="0.35">
      <c r="A8188">
        <f t="shared" si="255"/>
        <v>8188</v>
      </c>
      <c r="B8188" s="3" t="s">
        <v>71</v>
      </c>
      <c r="C8188" s="3" t="s">
        <v>74</v>
      </c>
      <c r="D8188" s="3" t="s">
        <v>25</v>
      </c>
      <c r="E8188">
        <v>2026</v>
      </c>
      <c r="F8188" s="3" t="str">
        <f t="shared" si="254"/>
        <v>GStorUP BON2026</v>
      </c>
      <c r="G8188" s="9">
        <v>0</v>
      </c>
      <c r="H8188" s="9">
        <v>0</v>
      </c>
      <c r="I8188" s="9">
        <v>0</v>
      </c>
      <c r="J8188" s="9">
        <v>0</v>
      </c>
      <c r="K8188" s="9">
        <v>0</v>
      </c>
      <c r="L8188" s="9">
        <v>0</v>
      </c>
      <c r="M8188" s="9">
        <v>0</v>
      </c>
      <c r="N8188" s="9">
        <v>0</v>
      </c>
      <c r="O8188" s="9">
        <v>0</v>
      </c>
      <c r="P8188" s="9">
        <v>0</v>
      </c>
      <c r="Q8188" s="9">
        <v>0</v>
      </c>
      <c r="R8188" s="9">
        <v>0</v>
      </c>
      <c r="S8188" s="9">
        <v>0</v>
      </c>
      <c r="T8188" s="9">
        <v>0</v>
      </c>
    </row>
    <row r="8189" spans="1:20" x14ac:dyDescent="0.35">
      <c r="A8189">
        <f t="shared" si="255"/>
        <v>8189</v>
      </c>
      <c r="B8189" s="3" t="s">
        <v>71</v>
      </c>
      <c r="C8189" s="3" t="s">
        <v>74</v>
      </c>
      <c r="D8189" s="3" t="s">
        <v>25</v>
      </c>
      <c r="E8189">
        <v>2027</v>
      </c>
      <c r="F8189" s="3" t="str">
        <f t="shared" si="254"/>
        <v>GStorUP BON2027</v>
      </c>
      <c r="G8189" s="9">
        <v>0</v>
      </c>
      <c r="H8189" s="9">
        <v>0</v>
      </c>
      <c r="I8189" s="9">
        <v>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  <c r="Q8189" s="9">
        <v>0</v>
      </c>
      <c r="R8189" s="9">
        <v>0</v>
      </c>
      <c r="S8189" s="9">
        <v>0</v>
      </c>
      <c r="T8189" s="9">
        <v>0</v>
      </c>
    </row>
    <row r="8190" spans="1:20" x14ac:dyDescent="0.35">
      <c r="A8190">
        <f t="shared" si="255"/>
        <v>8190</v>
      </c>
      <c r="B8190" s="3" t="s">
        <v>71</v>
      </c>
      <c r="C8190" s="3" t="s">
        <v>74</v>
      </c>
      <c r="D8190" s="3" t="s">
        <v>25</v>
      </c>
      <c r="E8190">
        <v>2028</v>
      </c>
      <c r="F8190" s="3" t="str">
        <f t="shared" si="254"/>
        <v>GStorUP BON2028</v>
      </c>
      <c r="G8190" s="9">
        <v>0</v>
      </c>
      <c r="H8190" s="9">
        <v>0</v>
      </c>
      <c r="I8190" s="9">
        <v>0</v>
      </c>
      <c r="J8190" s="9">
        <v>0</v>
      </c>
      <c r="K8190" s="9">
        <v>0</v>
      </c>
      <c r="L8190" s="9">
        <v>0</v>
      </c>
      <c r="M8190" s="9">
        <v>0</v>
      </c>
      <c r="N8190" s="9">
        <v>0</v>
      </c>
      <c r="O8190" s="9">
        <v>0</v>
      </c>
      <c r="P8190" s="9">
        <v>0</v>
      </c>
      <c r="Q8190" s="9">
        <v>0</v>
      </c>
      <c r="R8190" s="9">
        <v>0</v>
      </c>
      <c r="S8190" s="9">
        <v>0</v>
      </c>
      <c r="T8190" s="9">
        <v>0</v>
      </c>
    </row>
    <row r="8191" spans="1:20" x14ac:dyDescent="0.35">
      <c r="A8191">
        <f t="shared" si="255"/>
        <v>8191</v>
      </c>
      <c r="B8191" s="3" t="s">
        <v>71</v>
      </c>
      <c r="C8191" s="3" t="s">
        <v>74</v>
      </c>
      <c r="D8191" s="3" t="s">
        <v>25</v>
      </c>
      <c r="E8191">
        <v>2029</v>
      </c>
      <c r="F8191" s="3" t="str">
        <f t="shared" si="254"/>
        <v>GStorUP BON2029</v>
      </c>
      <c r="G8191" s="9">
        <v>0</v>
      </c>
      <c r="H8191" s="9">
        <v>0</v>
      </c>
      <c r="I8191" s="9">
        <v>0</v>
      </c>
      <c r="J8191" s="9">
        <v>0</v>
      </c>
      <c r="K8191" s="9">
        <v>0</v>
      </c>
      <c r="L8191" s="9">
        <v>0</v>
      </c>
      <c r="M8191" s="9">
        <v>0</v>
      </c>
      <c r="N8191" s="9">
        <v>0</v>
      </c>
      <c r="O8191" s="9">
        <v>0</v>
      </c>
      <c r="P8191" s="9">
        <v>0</v>
      </c>
      <c r="Q8191" s="9">
        <v>0</v>
      </c>
      <c r="R8191" s="9">
        <v>0</v>
      </c>
      <c r="S8191" s="9">
        <v>0</v>
      </c>
      <c r="T8191" s="9">
        <v>0</v>
      </c>
    </row>
    <row r="8192" spans="1:20" x14ac:dyDescent="0.35">
      <c r="A8192">
        <f t="shared" si="255"/>
        <v>8192</v>
      </c>
      <c r="B8192" s="3" t="s">
        <v>71</v>
      </c>
      <c r="C8192" s="3" t="s">
        <v>74</v>
      </c>
      <c r="D8192" s="3" t="s">
        <v>26</v>
      </c>
      <c r="E8192">
        <v>2020</v>
      </c>
      <c r="F8192" s="3" t="str">
        <f t="shared" si="254"/>
        <v>GStorLO BON2020</v>
      </c>
      <c r="G8192" s="9">
        <v>0</v>
      </c>
      <c r="H8192" s="9">
        <v>0</v>
      </c>
      <c r="I8192" s="9">
        <v>0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  <c r="Q8192" s="9">
        <v>0</v>
      </c>
      <c r="R8192" s="9">
        <v>0</v>
      </c>
      <c r="S8192" s="9">
        <v>0</v>
      </c>
      <c r="T8192" s="9">
        <v>0</v>
      </c>
    </row>
    <row r="8193" spans="1:20" x14ac:dyDescent="0.35">
      <c r="A8193">
        <f t="shared" si="255"/>
        <v>8193</v>
      </c>
      <c r="B8193" s="3" t="s">
        <v>71</v>
      </c>
      <c r="C8193" s="3" t="s">
        <v>74</v>
      </c>
      <c r="D8193" s="3" t="s">
        <v>26</v>
      </c>
      <c r="E8193">
        <v>2021</v>
      </c>
      <c r="F8193" s="3" t="str">
        <f t="shared" si="254"/>
        <v>GStorLO BON2021</v>
      </c>
      <c r="G8193" s="9">
        <v>0</v>
      </c>
      <c r="H8193" s="9">
        <v>0</v>
      </c>
      <c r="I8193" s="9">
        <v>0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  <c r="S8193" s="9">
        <v>0</v>
      </c>
      <c r="T8193" s="9">
        <v>0</v>
      </c>
    </row>
    <row r="8194" spans="1:20" x14ac:dyDescent="0.35">
      <c r="A8194">
        <f t="shared" si="255"/>
        <v>8194</v>
      </c>
      <c r="B8194" s="3" t="s">
        <v>71</v>
      </c>
      <c r="C8194" s="3" t="s">
        <v>74</v>
      </c>
      <c r="D8194" s="3" t="s">
        <v>26</v>
      </c>
      <c r="E8194">
        <v>2022</v>
      </c>
      <c r="F8194" s="3" t="str">
        <f t="shared" ref="F8194:F8257" si="256">_xlfn.CONCAT(B8194,C8194,D8194,E8194)</f>
        <v>GStorLO BON2022</v>
      </c>
      <c r="G8194" s="9">
        <v>0</v>
      </c>
      <c r="H8194" s="9">
        <v>0</v>
      </c>
      <c r="I8194" s="9">
        <v>0</v>
      </c>
      <c r="J8194" s="9">
        <v>0</v>
      </c>
      <c r="K8194" s="9">
        <v>0</v>
      </c>
      <c r="L8194" s="9">
        <v>0</v>
      </c>
      <c r="M8194" s="9">
        <v>0</v>
      </c>
      <c r="N8194" s="9">
        <v>0</v>
      </c>
      <c r="O8194" s="9">
        <v>0</v>
      </c>
      <c r="P8194" s="9">
        <v>0</v>
      </c>
      <c r="Q8194" s="9">
        <v>0</v>
      </c>
      <c r="R8194" s="9">
        <v>0</v>
      </c>
      <c r="S8194" s="9">
        <v>0</v>
      </c>
      <c r="T8194" s="9">
        <v>0</v>
      </c>
    </row>
    <row r="8195" spans="1:20" x14ac:dyDescent="0.35">
      <c r="A8195">
        <f t="shared" ref="A8195:A8258" si="257">A8194+1</f>
        <v>8195</v>
      </c>
      <c r="B8195" s="3" t="s">
        <v>71</v>
      </c>
      <c r="C8195" s="3" t="s">
        <v>74</v>
      </c>
      <c r="D8195" s="3" t="s">
        <v>26</v>
      </c>
      <c r="E8195">
        <v>2023</v>
      </c>
      <c r="F8195" s="3" t="str">
        <f t="shared" si="256"/>
        <v>GStorLO BON2023</v>
      </c>
      <c r="G8195" s="9">
        <v>0</v>
      </c>
      <c r="H8195" s="9">
        <v>0</v>
      </c>
      <c r="I8195" s="9">
        <v>0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0</v>
      </c>
      <c r="R8195" s="9">
        <v>0</v>
      </c>
      <c r="S8195" s="9">
        <v>0</v>
      </c>
      <c r="T8195" s="9">
        <v>0</v>
      </c>
    </row>
    <row r="8196" spans="1:20" x14ac:dyDescent="0.35">
      <c r="A8196">
        <f t="shared" si="257"/>
        <v>8196</v>
      </c>
      <c r="B8196" s="3" t="s">
        <v>71</v>
      </c>
      <c r="C8196" s="3" t="s">
        <v>74</v>
      </c>
      <c r="D8196" s="3" t="s">
        <v>26</v>
      </c>
      <c r="E8196">
        <v>2024</v>
      </c>
      <c r="F8196" s="3" t="str">
        <f t="shared" si="256"/>
        <v>GStorLO BON2024</v>
      </c>
      <c r="G8196" s="9">
        <v>0</v>
      </c>
      <c r="H8196" s="9">
        <v>0</v>
      </c>
      <c r="I8196" s="9">
        <v>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0</v>
      </c>
      <c r="P8196" s="9">
        <v>0</v>
      </c>
      <c r="Q8196" s="9">
        <v>0</v>
      </c>
      <c r="R8196" s="9">
        <v>0</v>
      </c>
      <c r="S8196" s="9">
        <v>0</v>
      </c>
      <c r="T8196" s="9">
        <v>0</v>
      </c>
    </row>
    <row r="8197" spans="1:20" x14ac:dyDescent="0.35">
      <c r="A8197">
        <f t="shared" si="257"/>
        <v>8197</v>
      </c>
      <c r="B8197" s="3" t="s">
        <v>71</v>
      </c>
      <c r="C8197" s="3" t="s">
        <v>74</v>
      </c>
      <c r="D8197" s="3" t="s">
        <v>26</v>
      </c>
      <c r="E8197">
        <v>2025</v>
      </c>
      <c r="F8197" s="3" t="str">
        <f t="shared" si="256"/>
        <v>GStorLO BON2025</v>
      </c>
      <c r="G8197" s="9">
        <v>0</v>
      </c>
      <c r="H8197" s="9">
        <v>0</v>
      </c>
      <c r="I8197" s="9">
        <v>0</v>
      </c>
      <c r="J8197" s="9">
        <v>0</v>
      </c>
      <c r="K8197" s="9">
        <v>0</v>
      </c>
      <c r="L8197" s="9">
        <v>0</v>
      </c>
      <c r="M8197" s="9">
        <v>0</v>
      </c>
      <c r="N8197" s="9">
        <v>0</v>
      </c>
      <c r="O8197" s="9">
        <v>0</v>
      </c>
      <c r="P8197" s="9">
        <v>0</v>
      </c>
      <c r="Q8197" s="9">
        <v>0</v>
      </c>
      <c r="R8197" s="9">
        <v>0</v>
      </c>
      <c r="S8197" s="9">
        <v>0</v>
      </c>
      <c r="T8197" s="9">
        <v>0</v>
      </c>
    </row>
    <row r="8198" spans="1:20" x14ac:dyDescent="0.35">
      <c r="A8198">
        <f t="shared" si="257"/>
        <v>8198</v>
      </c>
      <c r="B8198" s="3" t="s">
        <v>71</v>
      </c>
      <c r="C8198" s="3" t="s">
        <v>74</v>
      </c>
      <c r="D8198" s="3" t="s">
        <v>26</v>
      </c>
      <c r="E8198">
        <v>2026</v>
      </c>
      <c r="F8198" s="3" t="str">
        <f t="shared" si="256"/>
        <v>GStorLO BON2026</v>
      </c>
      <c r="G8198" s="9">
        <v>0</v>
      </c>
      <c r="H8198" s="9">
        <v>0</v>
      </c>
      <c r="I8198" s="9">
        <v>0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  <c r="Q8198" s="9">
        <v>0</v>
      </c>
      <c r="R8198" s="9">
        <v>0</v>
      </c>
      <c r="S8198" s="9">
        <v>0</v>
      </c>
      <c r="T8198" s="9">
        <v>0</v>
      </c>
    </row>
    <row r="8199" spans="1:20" x14ac:dyDescent="0.35">
      <c r="A8199">
        <f t="shared" si="257"/>
        <v>8199</v>
      </c>
      <c r="B8199" s="3" t="s">
        <v>71</v>
      </c>
      <c r="C8199" s="3" t="s">
        <v>74</v>
      </c>
      <c r="D8199" s="3" t="s">
        <v>26</v>
      </c>
      <c r="E8199">
        <v>2027</v>
      </c>
      <c r="F8199" s="3" t="str">
        <f t="shared" si="256"/>
        <v>GStorLO BON2027</v>
      </c>
      <c r="G8199" s="9">
        <v>0</v>
      </c>
      <c r="H8199" s="9">
        <v>0</v>
      </c>
      <c r="I8199" s="9">
        <v>0</v>
      </c>
      <c r="J8199" s="9">
        <v>0</v>
      </c>
      <c r="K8199" s="9">
        <v>0</v>
      </c>
      <c r="L8199" s="9">
        <v>0</v>
      </c>
      <c r="M8199" s="9">
        <v>0</v>
      </c>
      <c r="N8199" s="9">
        <v>0</v>
      </c>
      <c r="O8199" s="9">
        <v>0</v>
      </c>
      <c r="P8199" s="9">
        <v>0</v>
      </c>
      <c r="Q8199" s="9">
        <v>0</v>
      </c>
      <c r="R8199" s="9">
        <v>0</v>
      </c>
      <c r="S8199" s="9">
        <v>0</v>
      </c>
      <c r="T8199" s="9">
        <v>0</v>
      </c>
    </row>
    <row r="8200" spans="1:20" x14ac:dyDescent="0.35">
      <c r="A8200">
        <f t="shared" si="257"/>
        <v>8200</v>
      </c>
      <c r="B8200" s="3" t="s">
        <v>71</v>
      </c>
      <c r="C8200" s="3" t="s">
        <v>74</v>
      </c>
      <c r="D8200" s="3" t="s">
        <v>26</v>
      </c>
      <c r="E8200">
        <v>2028</v>
      </c>
      <c r="F8200" s="3" t="str">
        <f t="shared" si="256"/>
        <v>GStorLO BON2028</v>
      </c>
      <c r="G8200" s="9">
        <v>0</v>
      </c>
      <c r="H8200" s="9">
        <v>0</v>
      </c>
      <c r="I8200" s="9">
        <v>0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0</v>
      </c>
      <c r="S8200" s="9">
        <v>0</v>
      </c>
      <c r="T8200" s="9">
        <v>0</v>
      </c>
    </row>
    <row r="8201" spans="1:20" x14ac:dyDescent="0.35">
      <c r="A8201">
        <f t="shared" si="257"/>
        <v>8201</v>
      </c>
      <c r="B8201" s="3" t="s">
        <v>71</v>
      </c>
      <c r="C8201" s="3" t="s">
        <v>74</v>
      </c>
      <c r="D8201" s="3" t="s">
        <v>26</v>
      </c>
      <c r="E8201">
        <v>2029</v>
      </c>
      <c r="F8201" s="3" t="str">
        <f t="shared" si="256"/>
        <v>GStorLO BON2029</v>
      </c>
      <c r="G8201" s="9">
        <v>0</v>
      </c>
      <c r="H8201" s="9">
        <v>0</v>
      </c>
      <c r="I8201" s="9">
        <v>0</v>
      </c>
      <c r="J8201" s="9">
        <v>0</v>
      </c>
      <c r="K8201" s="9">
        <v>0</v>
      </c>
      <c r="L8201" s="9">
        <v>0</v>
      </c>
      <c r="M8201" s="9">
        <v>0</v>
      </c>
      <c r="N8201" s="9">
        <v>0</v>
      </c>
      <c r="O8201" s="9">
        <v>0</v>
      </c>
      <c r="P8201" s="9">
        <v>0</v>
      </c>
      <c r="Q8201" s="9">
        <v>0</v>
      </c>
      <c r="R8201" s="9">
        <v>0</v>
      </c>
      <c r="S8201" s="9">
        <v>0</v>
      </c>
      <c r="T8201" s="9">
        <v>0</v>
      </c>
    </row>
    <row r="8202" spans="1:20" x14ac:dyDescent="0.35">
      <c r="A8202">
        <f t="shared" si="257"/>
        <v>8202</v>
      </c>
      <c r="B8202" s="3" t="s">
        <v>71</v>
      </c>
      <c r="C8202" s="3" t="s">
        <v>74</v>
      </c>
      <c r="D8202" s="3" t="s">
        <v>27</v>
      </c>
      <c r="E8202">
        <v>2020</v>
      </c>
      <c r="F8202" s="3" t="str">
        <f t="shared" si="256"/>
        <v>GStorS SLOC2020</v>
      </c>
      <c r="G8202" s="9">
        <v>0</v>
      </c>
      <c r="H8202" s="9">
        <v>0</v>
      </c>
      <c r="I8202" s="9">
        <v>0</v>
      </c>
      <c r="J8202" s="9">
        <v>0</v>
      </c>
      <c r="K8202" s="9">
        <v>0</v>
      </c>
      <c r="L8202" s="9">
        <v>0</v>
      </c>
      <c r="M8202" s="9">
        <v>0</v>
      </c>
      <c r="N8202" s="9">
        <v>0</v>
      </c>
      <c r="O8202" s="9">
        <v>0</v>
      </c>
      <c r="P8202" s="9">
        <v>0</v>
      </c>
      <c r="Q8202" s="9">
        <v>0</v>
      </c>
      <c r="R8202" s="9">
        <v>0</v>
      </c>
      <c r="S8202" s="9">
        <v>0</v>
      </c>
      <c r="T8202" s="9">
        <v>0</v>
      </c>
    </row>
    <row r="8203" spans="1:20" x14ac:dyDescent="0.35">
      <c r="A8203">
        <f t="shared" si="257"/>
        <v>8203</v>
      </c>
      <c r="B8203" s="3" t="s">
        <v>71</v>
      </c>
      <c r="C8203" s="3" t="s">
        <v>74</v>
      </c>
      <c r="D8203" s="3" t="s">
        <v>27</v>
      </c>
      <c r="E8203">
        <v>2021</v>
      </c>
      <c r="F8203" s="3" t="str">
        <f t="shared" si="256"/>
        <v>GStorS SLOC2021</v>
      </c>
      <c r="G8203" s="9">
        <v>0</v>
      </c>
      <c r="H8203" s="9">
        <v>0</v>
      </c>
      <c r="I8203" s="9">
        <v>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  <c r="Q8203" s="9">
        <v>0</v>
      </c>
      <c r="R8203" s="9">
        <v>0</v>
      </c>
      <c r="S8203" s="9">
        <v>0</v>
      </c>
      <c r="T8203" s="9">
        <v>0</v>
      </c>
    </row>
    <row r="8204" spans="1:20" x14ac:dyDescent="0.35">
      <c r="A8204">
        <f t="shared" si="257"/>
        <v>8204</v>
      </c>
      <c r="B8204" s="3" t="s">
        <v>71</v>
      </c>
      <c r="C8204" s="3" t="s">
        <v>74</v>
      </c>
      <c r="D8204" s="3" t="s">
        <v>27</v>
      </c>
      <c r="E8204">
        <v>2022</v>
      </c>
      <c r="F8204" s="3" t="str">
        <f t="shared" si="256"/>
        <v>GStorS SLOC2022</v>
      </c>
      <c r="G8204" s="9">
        <v>0</v>
      </c>
      <c r="H8204" s="9">
        <v>0</v>
      </c>
      <c r="I8204" s="9">
        <v>0</v>
      </c>
      <c r="J8204" s="9">
        <v>0</v>
      </c>
      <c r="K8204" s="9">
        <v>0</v>
      </c>
      <c r="L8204" s="9">
        <v>0</v>
      </c>
      <c r="M8204" s="9">
        <v>0</v>
      </c>
      <c r="N8204" s="9">
        <v>0</v>
      </c>
      <c r="O8204" s="9">
        <v>0</v>
      </c>
      <c r="P8204" s="9">
        <v>0</v>
      </c>
      <c r="Q8204" s="9">
        <v>0</v>
      </c>
      <c r="R8204" s="9">
        <v>0</v>
      </c>
      <c r="S8204" s="9">
        <v>0</v>
      </c>
      <c r="T8204" s="9">
        <v>0</v>
      </c>
    </row>
    <row r="8205" spans="1:20" x14ac:dyDescent="0.35">
      <c r="A8205">
        <f t="shared" si="257"/>
        <v>8205</v>
      </c>
      <c r="B8205" s="3" t="s">
        <v>71</v>
      </c>
      <c r="C8205" s="3" t="s">
        <v>74</v>
      </c>
      <c r="D8205" s="3" t="s">
        <v>27</v>
      </c>
      <c r="E8205">
        <v>2023</v>
      </c>
      <c r="F8205" s="3" t="str">
        <f t="shared" si="256"/>
        <v>GStorS SLOC2023</v>
      </c>
      <c r="G8205" s="9">
        <v>0</v>
      </c>
      <c r="H8205" s="9">
        <v>0</v>
      </c>
      <c r="I8205" s="9">
        <v>0</v>
      </c>
      <c r="J8205" s="9">
        <v>0</v>
      </c>
      <c r="K8205" s="9">
        <v>0</v>
      </c>
      <c r="L8205" s="9">
        <v>0</v>
      </c>
      <c r="M8205" s="9">
        <v>0</v>
      </c>
      <c r="N8205" s="9">
        <v>0</v>
      </c>
      <c r="O8205" s="9">
        <v>0</v>
      </c>
      <c r="P8205" s="9">
        <v>0</v>
      </c>
      <c r="Q8205" s="9">
        <v>0</v>
      </c>
      <c r="R8205" s="9">
        <v>0</v>
      </c>
      <c r="S8205" s="9">
        <v>0</v>
      </c>
      <c r="T8205" s="9">
        <v>0</v>
      </c>
    </row>
    <row r="8206" spans="1:20" x14ac:dyDescent="0.35">
      <c r="A8206">
        <f t="shared" si="257"/>
        <v>8206</v>
      </c>
      <c r="B8206" s="3" t="s">
        <v>71</v>
      </c>
      <c r="C8206" s="3" t="s">
        <v>74</v>
      </c>
      <c r="D8206" s="3" t="s">
        <v>27</v>
      </c>
      <c r="E8206">
        <v>2024</v>
      </c>
      <c r="F8206" s="3" t="str">
        <f t="shared" si="256"/>
        <v>GStorS SLOC2024</v>
      </c>
      <c r="G8206" s="9">
        <v>0</v>
      </c>
      <c r="H8206" s="9">
        <v>0</v>
      </c>
      <c r="I8206" s="9">
        <v>0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  <c r="Q8206" s="9">
        <v>0</v>
      </c>
      <c r="R8206" s="9">
        <v>0</v>
      </c>
      <c r="S8206" s="9">
        <v>0</v>
      </c>
      <c r="T8206" s="9">
        <v>0</v>
      </c>
    </row>
    <row r="8207" spans="1:20" x14ac:dyDescent="0.35">
      <c r="A8207">
        <f t="shared" si="257"/>
        <v>8207</v>
      </c>
      <c r="B8207" s="3" t="s">
        <v>71</v>
      </c>
      <c r="C8207" s="3" t="s">
        <v>74</v>
      </c>
      <c r="D8207" s="3" t="s">
        <v>27</v>
      </c>
      <c r="E8207">
        <v>2025</v>
      </c>
      <c r="F8207" s="3" t="str">
        <f t="shared" si="256"/>
        <v>GStorS SLOC2025</v>
      </c>
      <c r="G8207" s="9">
        <v>0</v>
      </c>
      <c r="H8207" s="9">
        <v>0</v>
      </c>
      <c r="I8207" s="9">
        <v>0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  <c r="Q8207" s="9">
        <v>0</v>
      </c>
      <c r="R8207" s="9">
        <v>0</v>
      </c>
      <c r="S8207" s="9">
        <v>0</v>
      </c>
      <c r="T8207" s="9">
        <v>0</v>
      </c>
    </row>
    <row r="8208" spans="1:20" x14ac:dyDescent="0.35">
      <c r="A8208">
        <f t="shared" si="257"/>
        <v>8208</v>
      </c>
      <c r="B8208" s="3" t="s">
        <v>71</v>
      </c>
      <c r="C8208" s="3" t="s">
        <v>74</v>
      </c>
      <c r="D8208" s="3" t="s">
        <v>27</v>
      </c>
      <c r="E8208">
        <v>2026</v>
      </c>
      <c r="F8208" s="3" t="str">
        <f t="shared" si="256"/>
        <v>GStorS SLOC2026</v>
      </c>
      <c r="G8208" s="9">
        <v>0</v>
      </c>
      <c r="H8208" s="9">
        <v>0</v>
      </c>
      <c r="I8208" s="9">
        <v>0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  <c r="Q8208" s="9">
        <v>0</v>
      </c>
      <c r="R8208" s="9">
        <v>0</v>
      </c>
      <c r="S8208" s="9">
        <v>0</v>
      </c>
      <c r="T8208" s="9">
        <v>0</v>
      </c>
    </row>
    <row r="8209" spans="1:20" x14ac:dyDescent="0.35">
      <c r="A8209">
        <f t="shared" si="257"/>
        <v>8209</v>
      </c>
      <c r="B8209" s="3" t="s">
        <v>71</v>
      </c>
      <c r="C8209" s="3" t="s">
        <v>74</v>
      </c>
      <c r="D8209" s="3" t="s">
        <v>27</v>
      </c>
      <c r="E8209">
        <v>2027</v>
      </c>
      <c r="F8209" s="3" t="str">
        <f t="shared" si="256"/>
        <v>GStorS SLOC2027</v>
      </c>
      <c r="G8209" s="9">
        <v>0</v>
      </c>
      <c r="H8209" s="9">
        <v>0</v>
      </c>
      <c r="I8209" s="9">
        <v>0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  <c r="Q8209" s="9">
        <v>0</v>
      </c>
      <c r="R8209" s="9">
        <v>0</v>
      </c>
      <c r="S8209" s="9">
        <v>0</v>
      </c>
      <c r="T8209" s="9">
        <v>0</v>
      </c>
    </row>
    <row r="8210" spans="1:20" x14ac:dyDescent="0.35">
      <c r="A8210">
        <f t="shared" si="257"/>
        <v>8210</v>
      </c>
      <c r="B8210" s="3" t="s">
        <v>71</v>
      </c>
      <c r="C8210" s="3" t="s">
        <v>74</v>
      </c>
      <c r="D8210" s="3" t="s">
        <v>27</v>
      </c>
      <c r="E8210">
        <v>2028</v>
      </c>
      <c r="F8210" s="3" t="str">
        <f t="shared" si="256"/>
        <v>GStorS SLOC2028</v>
      </c>
      <c r="G8210" s="9">
        <v>0</v>
      </c>
      <c r="H8210" s="9">
        <v>0</v>
      </c>
      <c r="I8210" s="9">
        <v>0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  <c r="Q8210" s="9">
        <v>0</v>
      </c>
      <c r="R8210" s="9">
        <v>0</v>
      </c>
      <c r="S8210" s="9">
        <v>0</v>
      </c>
      <c r="T8210" s="9">
        <v>0</v>
      </c>
    </row>
    <row r="8211" spans="1:20" x14ac:dyDescent="0.35">
      <c r="A8211">
        <f t="shared" si="257"/>
        <v>8211</v>
      </c>
      <c r="B8211" s="3" t="s">
        <v>71</v>
      </c>
      <c r="C8211" s="3" t="s">
        <v>74</v>
      </c>
      <c r="D8211" s="3" t="s">
        <v>27</v>
      </c>
      <c r="E8211">
        <v>2029</v>
      </c>
      <c r="F8211" s="3" t="str">
        <f t="shared" si="256"/>
        <v>GStorS SLOC2029</v>
      </c>
      <c r="G8211" s="9">
        <v>0</v>
      </c>
      <c r="H8211" s="9">
        <v>0</v>
      </c>
      <c r="I8211" s="9">
        <v>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  <c r="Q8211" s="9">
        <v>0</v>
      </c>
      <c r="R8211" s="9">
        <v>0</v>
      </c>
      <c r="S8211" s="9">
        <v>0</v>
      </c>
      <c r="T8211" s="9">
        <v>0</v>
      </c>
    </row>
    <row r="8212" spans="1:20" x14ac:dyDescent="0.35">
      <c r="A8212">
        <f t="shared" si="257"/>
        <v>8212</v>
      </c>
      <c r="B8212" s="3" t="s">
        <v>71</v>
      </c>
      <c r="C8212" s="3" t="s">
        <v>74</v>
      </c>
      <c r="D8212" s="3" t="s">
        <v>28</v>
      </c>
      <c r="E8212">
        <v>2020</v>
      </c>
      <c r="F8212" s="3" t="str">
        <f t="shared" si="256"/>
        <v>GStorBRILL2020</v>
      </c>
      <c r="G8212" s="9">
        <v>0</v>
      </c>
      <c r="H8212" s="9">
        <v>0</v>
      </c>
      <c r="I8212" s="9">
        <v>0</v>
      </c>
      <c r="J8212" s="9">
        <v>0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  <c r="Q8212" s="9">
        <v>0</v>
      </c>
      <c r="R8212" s="9">
        <v>0</v>
      </c>
      <c r="S8212" s="9">
        <v>0</v>
      </c>
      <c r="T8212" s="9">
        <v>0</v>
      </c>
    </row>
    <row r="8213" spans="1:20" x14ac:dyDescent="0.35">
      <c r="A8213">
        <f t="shared" si="257"/>
        <v>8213</v>
      </c>
      <c r="B8213" s="3" t="s">
        <v>71</v>
      </c>
      <c r="C8213" s="3" t="s">
        <v>74</v>
      </c>
      <c r="D8213" s="3" t="s">
        <v>28</v>
      </c>
      <c r="E8213">
        <v>2021</v>
      </c>
      <c r="F8213" s="3" t="str">
        <f t="shared" si="256"/>
        <v>GStorBRILL2021</v>
      </c>
      <c r="G8213" s="9">
        <v>0</v>
      </c>
      <c r="H8213" s="9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  <c r="S8213" s="9">
        <v>0</v>
      </c>
      <c r="T8213" s="9">
        <v>0</v>
      </c>
    </row>
    <row r="8214" spans="1:20" x14ac:dyDescent="0.35">
      <c r="A8214">
        <f t="shared" si="257"/>
        <v>8214</v>
      </c>
      <c r="B8214" s="3" t="s">
        <v>71</v>
      </c>
      <c r="C8214" s="3" t="s">
        <v>74</v>
      </c>
      <c r="D8214" s="3" t="s">
        <v>28</v>
      </c>
      <c r="E8214">
        <v>2022</v>
      </c>
      <c r="F8214" s="3" t="str">
        <f t="shared" si="256"/>
        <v>GStorBRILL2022</v>
      </c>
      <c r="G8214" s="9">
        <v>0</v>
      </c>
      <c r="H8214" s="9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  <c r="R8214" s="9">
        <v>0</v>
      </c>
      <c r="S8214" s="9">
        <v>0</v>
      </c>
      <c r="T8214" s="9">
        <v>0</v>
      </c>
    </row>
    <row r="8215" spans="1:20" x14ac:dyDescent="0.35">
      <c r="A8215">
        <f t="shared" si="257"/>
        <v>8215</v>
      </c>
      <c r="B8215" s="3" t="s">
        <v>71</v>
      </c>
      <c r="C8215" s="3" t="s">
        <v>74</v>
      </c>
      <c r="D8215" s="3" t="s">
        <v>28</v>
      </c>
      <c r="E8215">
        <v>2023</v>
      </c>
      <c r="F8215" s="3" t="str">
        <f t="shared" si="256"/>
        <v>GStorBRILL2023</v>
      </c>
      <c r="G8215" s="9">
        <v>0</v>
      </c>
      <c r="H8215" s="9">
        <v>0</v>
      </c>
      <c r="I8215" s="9">
        <v>0</v>
      </c>
      <c r="J8215" s="9">
        <v>0</v>
      </c>
      <c r="K8215" s="9">
        <v>0</v>
      </c>
      <c r="L8215" s="9">
        <v>0</v>
      </c>
      <c r="M8215" s="9">
        <v>0</v>
      </c>
      <c r="N8215" s="9">
        <v>0</v>
      </c>
      <c r="O8215" s="9">
        <v>0</v>
      </c>
      <c r="P8215" s="9">
        <v>0</v>
      </c>
      <c r="Q8215" s="9">
        <v>0</v>
      </c>
      <c r="R8215" s="9">
        <v>0</v>
      </c>
      <c r="S8215" s="9">
        <v>0</v>
      </c>
      <c r="T8215" s="9">
        <v>0</v>
      </c>
    </row>
    <row r="8216" spans="1:20" x14ac:dyDescent="0.35">
      <c r="A8216">
        <f t="shared" si="257"/>
        <v>8216</v>
      </c>
      <c r="B8216" s="3" t="s">
        <v>71</v>
      </c>
      <c r="C8216" s="3" t="s">
        <v>74</v>
      </c>
      <c r="D8216" s="3" t="s">
        <v>28</v>
      </c>
      <c r="E8216">
        <v>2024</v>
      </c>
      <c r="F8216" s="3" t="str">
        <f t="shared" si="256"/>
        <v>GStorBRILL2024</v>
      </c>
      <c r="G8216" s="9">
        <v>0</v>
      </c>
      <c r="H8216" s="9">
        <v>0</v>
      </c>
      <c r="I8216" s="9">
        <v>0</v>
      </c>
      <c r="J8216" s="9">
        <v>0</v>
      </c>
      <c r="K8216" s="9">
        <v>0</v>
      </c>
      <c r="L8216" s="9">
        <v>0</v>
      </c>
      <c r="M8216" s="9">
        <v>0</v>
      </c>
      <c r="N8216" s="9">
        <v>0</v>
      </c>
      <c r="O8216" s="9">
        <v>0</v>
      </c>
      <c r="P8216" s="9">
        <v>0</v>
      </c>
      <c r="Q8216" s="9">
        <v>0</v>
      </c>
      <c r="R8216" s="9">
        <v>0</v>
      </c>
      <c r="S8216" s="9">
        <v>0</v>
      </c>
      <c r="T8216" s="9">
        <v>0</v>
      </c>
    </row>
    <row r="8217" spans="1:20" x14ac:dyDescent="0.35">
      <c r="A8217">
        <f t="shared" si="257"/>
        <v>8217</v>
      </c>
      <c r="B8217" s="3" t="s">
        <v>71</v>
      </c>
      <c r="C8217" s="3" t="s">
        <v>74</v>
      </c>
      <c r="D8217" s="3" t="s">
        <v>28</v>
      </c>
      <c r="E8217">
        <v>2025</v>
      </c>
      <c r="F8217" s="3" t="str">
        <f t="shared" si="256"/>
        <v>GStorBRILL2025</v>
      </c>
      <c r="G8217" s="9">
        <v>0</v>
      </c>
      <c r="H8217" s="9">
        <v>0</v>
      </c>
      <c r="I8217" s="9">
        <v>0</v>
      </c>
      <c r="J8217" s="9">
        <v>0</v>
      </c>
      <c r="K8217" s="9">
        <v>0</v>
      </c>
      <c r="L8217" s="9">
        <v>0</v>
      </c>
      <c r="M8217" s="9">
        <v>0</v>
      </c>
      <c r="N8217" s="9">
        <v>0</v>
      </c>
      <c r="O8217" s="9">
        <v>0</v>
      </c>
      <c r="P8217" s="9">
        <v>0</v>
      </c>
      <c r="Q8217" s="9">
        <v>0</v>
      </c>
      <c r="R8217" s="9">
        <v>0</v>
      </c>
      <c r="S8217" s="9">
        <v>0</v>
      </c>
      <c r="T8217" s="9">
        <v>0</v>
      </c>
    </row>
    <row r="8218" spans="1:20" x14ac:dyDescent="0.35">
      <c r="A8218">
        <f t="shared" si="257"/>
        <v>8218</v>
      </c>
      <c r="B8218" s="3" t="s">
        <v>71</v>
      </c>
      <c r="C8218" s="3" t="s">
        <v>74</v>
      </c>
      <c r="D8218" s="3" t="s">
        <v>28</v>
      </c>
      <c r="E8218">
        <v>2026</v>
      </c>
      <c r="F8218" s="3" t="str">
        <f t="shared" si="256"/>
        <v>GStorBRILL2026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  <c r="S8218" s="9">
        <v>0</v>
      </c>
      <c r="T8218" s="9">
        <v>0</v>
      </c>
    </row>
    <row r="8219" spans="1:20" x14ac:dyDescent="0.35">
      <c r="A8219">
        <f t="shared" si="257"/>
        <v>8219</v>
      </c>
      <c r="B8219" s="3" t="s">
        <v>71</v>
      </c>
      <c r="C8219" s="3" t="s">
        <v>74</v>
      </c>
      <c r="D8219" s="3" t="s">
        <v>28</v>
      </c>
      <c r="E8219">
        <v>2027</v>
      </c>
      <c r="F8219" s="3" t="str">
        <f t="shared" si="256"/>
        <v>GStorBRILL2027</v>
      </c>
      <c r="G8219" s="9">
        <v>0</v>
      </c>
      <c r="H8219" s="9">
        <v>0</v>
      </c>
      <c r="I8219" s="9">
        <v>0</v>
      </c>
      <c r="J8219" s="9">
        <v>0</v>
      </c>
      <c r="K8219" s="9">
        <v>0</v>
      </c>
      <c r="L8219" s="9">
        <v>0</v>
      </c>
      <c r="M8219" s="9">
        <v>0</v>
      </c>
      <c r="N8219" s="9">
        <v>0</v>
      </c>
      <c r="O8219" s="9">
        <v>0</v>
      </c>
      <c r="P8219" s="9">
        <v>0</v>
      </c>
      <c r="Q8219" s="9">
        <v>0</v>
      </c>
      <c r="R8219" s="9">
        <v>0</v>
      </c>
      <c r="S8219" s="9">
        <v>0</v>
      </c>
      <c r="T8219" s="9">
        <v>0</v>
      </c>
    </row>
    <row r="8220" spans="1:20" x14ac:dyDescent="0.35">
      <c r="A8220">
        <f t="shared" si="257"/>
        <v>8220</v>
      </c>
      <c r="B8220" s="3" t="s">
        <v>71</v>
      </c>
      <c r="C8220" s="3" t="s">
        <v>74</v>
      </c>
      <c r="D8220" s="3" t="s">
        <v>28</v>
      </c>
      <c r="E8220">
        <v>2028</v>
      </c>
      <c r="F8220" s="3" t="str">
        <f t="shared" si="256"/>
        <v>GStorBRILL2028</v>
      </c>
      <c r="G8220" s="9">
        <v>0</v>
      </c>
      <c r="H8220" s="9">
        <v>0</v>
      </c>
      <c r="I8220" s="9">
        <v>0</v>
      </c>
      <c r="J8220" s="9">
        <v>0</v>
      </c>
      <c r="K8220" s="9">
        <v>0</v>
      </c>
      <c r="L8220" s="9">
        <v>0</v>
      </c>
      <c r="M8220" s="9">
        <v>0</v>
      </c>
      <c r="N8220" s="9">
        <v>0</v>
      </c>
      <c r="O8220" s="9">
        <v>0</v>
      </c>
      <c r="P8220" s="9">
        <v>0</v>
      </c>
      <c r="Q8220" s="9">
        <v>0</v>
      </c>
      <c r="R8220" s="9">
        <v>0</v>
      </c>
      <c r="S8220" s="9">
        <v>0</v>
      </c>
      <c r="T8220" s="9">
        <v>0</v>
      </c>
    </row>
    <row r="8221" spans="1:20" x14ac:dyDescent="0.35">
      <c r="A8221">
        <f t="shared" si="257"/>
        <v>8221</v>
      </c>
      <c r="B8221" s="3" t="s">
        <v>71</v>
      </c>
      <c r="C8221" s="3" t="s">
        <v>74</v>
      </c>
      <c r="D8221" s="3" t="s">
        <v>28</v>
      </c>
      <c r="E8221">
        <v>2029</v>
      </c>
      <c r="F8221" s="3" t="str">
        <f t="shared" si="256"/>
        <v>GStorBRILL2029</v>
      </c>
      <c r="G8221" s="9">
        <v>0</v>
      </c>
      <c r="H8221" s="9">
        <v>0</v>
      </c>
      <c r="I8221" s="9">
        <v>0</v>
      </c>
      <c r="J8221" s="9">
        <v>0</v>
      </c>
      <c r="K8221" s="9">
        <v>0</v>
      </c>
      <c r="L8221" s="9">
        <v>0</v>
      </c>
      <c r="M8221" s="9">
        <v>0</v>
      </c>
      <c r="N8221" s="9">
        <v>0</v>
      </c>
      <c r="O8221" s="9">
        <v>0</v>
      </c>
      <c r="P8221" s="9">
        <v>0</v>
      </c>
      <c r="Q8221" s="9">
        <v>0</v>
      </c>
      <c r="R8221" s="9">
        <v>0</v>
      </c>
      <c r="S8221" s="9">
        <v>0</v>
      </c>
      <c r="T8221" s="9">
        <v>0</v>
      </c>
    </row>
    <row r="8222" spans="1:20" x14ac:dyDescent="0.35">
      <c r="A8222">
        <f t="shared" si="257"/>
        <v>8222</v>
      </c>
      <c r="B8222" s="3" t="s">
        <v>71</v>
      </c>
      <c r="C8222" s="3" t="s">
        <v>74</v>
      </c>
      <c r="D8222" s="3" t="s">
        <v>29</v>
      </c>
      <c r="E8222">
        <v>2020</v>
      </c>
      <c r="F8222" s="3" t="str">
        <f t="shared" si="256"/>
        <v>GStorH HORS2020</v>
      </c>
      <c r="G8222" s="9">
        <v>1354.5</v>
      </c>
      <c r="H8222" s="9">
        <v>1351.7</v>
      </c>
      <c r="I8222" s="9">
        <v>1304.5</v>
      </c>
      <c r="J8222" s="9">
        <v>1257.0999999999999</v>
      </c>
      <c r="K8222" s="9">
        <v>1176.5999999999999</v>
      </c>
      <c r="L8222" s="9">
        <v>943</v>
      </c>
      <c r="M8222" s="9">
        <v>958.7</v>
      </c>
      <c r="N8222" s="9">
        <v>968.7</v>
      </c>
      <c r="O8222" s="9">
        <v>1277.3</v>
      </c>
      <c r="P8222" s="9">
        <v>1480.1</v>
      </c>
      <c r="Q8222" s="9">
        <v>1503.4</v>
      </c>
      <c r="R8222" s="9">
        <v>1483.3</v>
      </c>
      <c r="S8222" s="9">
        <v>1455.4</v>
      </c>
      <c r="T8222" s="9">
        <v>1386.7</v>
      </c>
    </row>
    <row r="8223" spans="1:20" x14ac:dyDescent="0.35">
      <c r="A8223">
        <f t="shared" si="257"/>
        <v>8223</v>
      </c>
      <c r="B8223" s="3" t="s">
        <v>71</v>
      </c>
      <c r="C8223" s="3" t="s">
        <v>74</v>
      </c>
      <c r="D8223" s="3" t="s">
        <v>29</v>
      </c>
      <c r="E8223">
        <v>2021</v>
      </c>
      <c r="F8223" s="3" t="str">
        <f t="shared" si="256"/>
        <v>GStorH HORS2021</v>
      </c>
      <c r="G8223" s="9">
        <v>1391.3</v>
      </c>
      <c r="H8223" s="9">
        <v>1399.1</v>
      </c>
      <c r="I8223" s="9">
        <v>1369.5</v>
      </c>
      <c r="J8223" s="9">
        <v>1284</v>
      </c>
      <c r="K8223" s="9">
        <v>1243.5</v>
      </c>
      <c r="L8223" s="9">
        <v>1202.0999999999999</v>
      </c>
      <c r="M8223" s="9">
        <v>1182</v>
      </c>
      <c r="N8223" s="9">
        <v>1199.2</v>
      </c>
      <c r="O8223" s="9">
        <v>1320.3</v>
      </c>
      <c r="P8223" s="9">
        <v>1480.1</v>
      </c>
      <c r="Q8223" s="9">
        <v>1475.7</v>
      </c>
      <c r="R8223" s="9">
        <v>1432.9</v>
      </c>
      <c r="S8223" s="9">
        <v>1379.4</v>
      </c>
      <c r="T8223" s="9">
        <v>1275</v>
      </c>
    </row>
    <row r="8224" spans="1:20" x14ac:dyDescent="0.35">
      <c r="A8224">
        <f t="shared" si="257"/>
        <v>8224</v>
      </c>
      <c r="B8224" s="3" t="s">
        <v>71</v>
      </c>
      <c r="C8224" s="3" t="s">
        <v>74</v>
      </c>
      <c r="D8224" s="3" t="s">
        <v>29</v>
      </c>
      <c r="E8224">
        <v>2022</v>
      </c>
      <c r="F8224" s="3" t="str">
        <f t="shared" si="256"/>
        <v>GStorH HORS2022</v>
      </c>
      <c r="G8224" s="9">
        <v>1237.5999999999999</v>
      </c>
      <c r="H8224" s="9">
        <v>1190.5</v>
      </c>
      <c r="I8224" s="9">
        <v>1140.8</v>
      </c>
      <c r="J8224" s="9">
        <v>1075.8</v>
      </c>
      <c r="K8224" s="9">
        <v>898.3</v>
      </c>
      <c r="L8224" s="9">
        <v>669</v>
      </c>
      <c r="M8224" s="9">
        <v>674.3</v>
      </c>
      <c r="N8224" s="9">
        <v>656.4</v>
      </c>
      <c r="O8224" s="9">
        <v>885</v>
      </c>
      <c r="P8224" s="9">
        <v>1480.1</v>
      </c>
      <c r="Q8224" s="9">
        <v>1503.4</v>
      </c>
      <c r="R8224" s="9">
        <v>1502</v>
      </c>
      <c r="S8224" s="9">
        <v>1474.1</v>
      </c>
      <c r="T8224" s="9">
        <v>1386.7</v>
      </c>
    </row>
    <row r="8225" spans="1:20" x14ac:dyDescent="0.35">
      <c r="A8225">
        <f t="shared" si="257"/>
        <v>8225</v>
      </c>
      <c r="B8225" s="3" t="s">
        <v>71</v>
      </c>
      <c r="C8225" s="3" t="s">
        <v>74</v>
      </c>
      <c r="D8225" s="3" t="s">
        <v>29</v>
      </c>
      <c r="E8225">
        <v>2023</v>
      </c>
      <c r="F8225" s="3" t="str">
        <f t="shared" si="256"/>
        <v>GStorH HORS2023</v>
      </c>
      <c r="G8225" s="9">
        <v>1402.3</v>
      </c>
      <c r="H8225" s="9">
        <v>1409.5</v>
      </c>
      <c r="I8225" s="9">
        <v>1377.3</v>
      </c>
      <c r="J8225" s="9">
        <v>1299.3</v>
      </c>
      <c r="K8225" s="9">
        <v>1236.4000000000001</v>
      </c>
      <c r="L8225" s="9">
        <v>1036.3</v>
      </c>
      <c r="M8225" s="9">
        <v>865.9</v>
      </c>
      <c r="N8225" s="9">
        <v>669</v>
      </c>
      <c r="O8225" s="9">
        <v>903.2</v>
      </c>
      <c r="P8225" s="9">
        <v>1431.1</v>
      </c>
      <c r="Q8225" s="9">
        <v>1503.4</v>
      </c>
      <c r="R8225" s="9">
        <v>1498.2</v>
      </c>
      <c r="S8225" s="9">
        <v>1466.9</v>
      </c>
      <c r="T8225" s="9">
        <v>1386.7</v>
      </c>
    </row>
    <row r="8226" spans="1:20" x14ac:dyDescent="0.35">
      <c r="A8226">
        <f t="shared" si="257"/>
        <v>8226</v>
      </c>
      <c r="B8226" s="3" t="s">
        <v>71</v>
      </c>
      <c r="C8226" s="3" t="s">
        <v>74</v>
      </c>
      <c r="D8226" s="3" t="s">
        <v>29</v>
      </c>
      <c r="E8226">
        <v>2024</v>
      </c>
      <c r="F8226" s="3" t="str">
        <f t="shared" si="256"/>
        <v>GStorH HORS2024</v>
      </c>
      <c r="G8226" s="9">
        <v>1392.3</v>
      </c>
      <c r="H8226" s="9">
        <v>1388.6</v>
      </c>
      <c r="I8226" s="9">
        <v>1377.3</v>
      </c>
      <c r="J8226" s="9">
        <v>1364.5</v>
      </c>
      <c r="K8226" s="9">
        <v>1291.5999999999999</v>
      </c>
      <c r="L8226" s="9">
        <v>1286.7</v>
      </c>
      <c r="M8226" s="9">
        <v>1310</v>
      </c>
      <c r="N8226" s="9">
        <v>1303.8</v>
      </c>
      <c r="O8226" s="9">
        <v>1321.4</v>
      </c>
      <c r="P8226" s="9">
        <v>1480.1</v>
      </c>
      <c r="Q8226" s="9">
        <v>1484.3</v>
      </c>
      <c r="R8226" s="9">
        <v>1464.1</v>
      </c>
      <c r="S8226" s="9">
        <v>1439.4</v>
      </c>
      <c r="T8226" s="9">
        <v>1386.7</v>
      </c>
    </row>
    <row r="8227" spans="1:20" x14ac:dyDescent="0.35">
      <c r="A8227">
        <f t="shared" si="257"/>
        <v>8227</v>
      </c>
      <c r="B8227" s="3" t="s">
        <v>71</v>
      </c>
      <c r="C8227" s="3" t="s">
        <v>74</v>
      </c>
      <c r="D8227" s="3" t="s">
        <v>29</v>
      </c>
      <c r="E8227">
        <v>2025</v>
      </c>
      <c r="F8227" s="3" t="str">
        <f t="shared" si="256"/>
        <v>GStorH HORS2025</v>
      </c>
      <c r="G8227" s="9">
        <v>1390.7</v>
      </c>
      <c r="H8227" s="9">
        <v>1369.9</v>
      </c>
      <c r="I8227" s="9">
        <v>1327.2</v>
      </c>
      <c r="J8227" s="9">
        <v>1175.5999999999999</v>
      </c>
      <c r="K8227" s="9">
        <v>987.3</v>
      </c>
      <c r="L8227" s="9">
        <v>961.5</v>
      </c>
      <c r="M8227" s="9">
        <v>968.7</v>
      </c>
      <c r="N8227" s="9">
        <v>976.5</v>
      </c>
      <c r="O8227" s="9">
        <v>1171.4000000000001</v>
      </c>
      <c r="P8227" s="9">
        <v>1440.2</v>
      </c>
      <c r="Q8227" s="9">
        <v>1480.7</v>
      </c>
      <c r="R8227" s="9">
        <v>1461.8</v>
      </c>
      <c r="S8227" s="9">
        <v>1435</v>
      </c>
      <c r="T8227" s="9">
        <v>1386.7</v>
      </c>
    </row>
    <row r="8228" spans="1:20" x14ac:dyDescent="0.35">
      <c r="A8228">
        <f t="shared" si="257"/>
        <v>8228</v>
      </c>
      <c r="B8228" s="3" t="s">
        <v>71</v>
      </c>
      <c r="C8228" s="3" t="s">
        <v>74</v>
      </c>
      <c r="D8228" s="3" t="s">
        <v>29</v>
      </c>
      <c r="E8228">
        <v>2026</v>
      </c>
      <c r="F8228" s="3" t="str">
        <f t="shared" si="256"/>
        <v>GStorH HORS2026</v>
      </c>
      <c r="G8228" s="9">
        <v>1376.6</v>
      </c>
      <c r="H8228" s="9">
        <v>1346.6</v>
      </c>
      <c r="I8228" s="9">
        <v>1296.9000000000001</v>
      </c>
      <c r="J8228" s="9">
        <v>1151.7</v>
      </c>
      <c r="K8228" s="9">
        <v>1089.7</v>
      </c>
      <c r="L8228" s="9">
        <v>940.5</v>
      </c>
      <c r="M8228" s="9">
        <v>865</v>
      </c>
      <c r="N8228" s="9">
        <v>790.4</v>
      </c>
      <c r="O8228" s="9">
        <v>825.5</v>
      </c>
      <c r="P8228" s="9">
        <v>1271.5</v>
      </c>
      <c r="Q8228" s="9">
        <v>1466</v>
      </c>
      <c r="R8228" s="9">
        <v>1465.1</v>
      </c>
      <c r="S8228" s="9">
        <v>1444</v>
      </c>
      <c r="T8228" s="9">
        <v>1386.7</v>
      </c>
    </row>
    <row r="8229" spans="1:20" x14ac:dyDescent="0.35">
      <c r="A8229">
        <f t="shared" si="257"/>
        <v>8229</v>
      </c>
      <c r="B8229" s="3" t="s">
        <v>71</v>
      </c>
      <c r="C8229" s="3" t="s">
        <v>74</v>
      </c>
      <c r="D8229" s="3" t="s">
        <v>29</v>
      </c>
      <c r="E8229">
        <v>2027</v>
      </c>
      <c r="F8229" s="3" t="str">
        <f t="shared" si="256"/>
        <v>GStorH HORS2027</v>
      </c>
      <c r="G8229" s="9">
        <v>1371.4</v>
      </c>
      <c r="H8229" s="9">
        <v>1331.5</v>
      </c>
      <c r="I8229" s="9">
        <v>1286.8</v>
      </c>
      <c r="J8229" s="9">
        <v>1098.7</v>
      </c>
      <c r="K8229" s="9">
        <v>883.5</v>
      </c>
      <c r="L8229" s="9">
        <v>570.70000000000005</v>
      </c>
      <c r="M8229" s="9">
        <v>558.29999999999995</v>
      </c>
      <c r="N8229" s="9">
        <v>546.20000000000005</v>
      </c>
      <c r="O8229" s="9">
        <v>786.3</v>
      </c>
      <c r="P8229" s="9">
        <v>1383.3</v>
      </c>
      <c r="Q8229" s="9">
        <v>1503.4</v>
      </c>
      <c r="R8229" s="9">
        <v>1490.8</v>
      </c>
      <c r="S8229" s="9">
        <v>1466.9</v>
      </c>
      <c r="T8229" s="9">
        <v>1386.7</v>
      </c>
    </row>
    <row r="8230" spans="1:20" x14ac:dyDescent="0.35">
      <c r="A8230">
        <f t="shared" si="257"/>
        <v>8230</v>
      </c>
      <c r="B8230" s="3" t="s">
        <v>71</v>
      </c>
      <c r="C8230" s="3" t="s">
        <v>74</v>
      </c>
      <c r="D8230" s="3" t="s">
        <v>29</v>
      </c>
      <c r="E8230">
        <v>2028</v>
      </c>
      <c r="F8230" s="3" t="str">
        <f t="shared" si="256"/>
        <v>GStorH HORS2028</v>
      </c>
      <c r="G8230" s="9">
        <v>1376.6</v>
      </c>
      <c r="H8230" s="9">
        <v>1375.3</v>
      </c>
      <c r="I8230" s="9">
        <v>1339</v>
      </c>
      <c r="J8230" s="9">
        <v>1253</v>
      </c>
      <c r="K8230" s="9">
        <v>1181.8</v>
      </c>
      <c r="L8230" s="9">
        <v>1044.9000000000001</v>
      </c>
      <c r="M8230" s="9">
        <v>1012.8</v>
      </c>
      <c r="N8230" s="9">
        <v>1018.5</v>
      </c>
      <c r="O8230" s="9">
        <v>1112.3</v>
      </c>
      <c r="P8230" s="9">
        <v>1480.1</v>
      </c>
      <c r="Q8230" s="9">
        <v>1503.4</v>
      </c>
      <c r="R8230" s="9">
        <v>1496.6</v>
      </c>
      <c r="S8230" s="9">
        <v>1470.2</v>
      </c>
      <c r="T8230" s="9">
        <v>1386.7</v>
      </c>
    </row>
    <row r="8231" spans="1:20" x14ac:dyDescent="0.35">
      <c r="A8231">
        <f t="shared" si="257"/>
        <v>8231</v>
      </c>
      <c r="B8231" s="3" t="s">
        <v>71</v>
      </c>
      <c r="C8231" s="3" t="s">
        <v>74</v>
      </c>
      <c r="D8231" s="3" t="s">
        <v>29</v>
      </c>
      <c r="E8231">
        <v>2029</v>
      </c>
      <c r="F8231" s="3" t="str">
        <f t="shared" si="256"/>
        <v>GStorH HORS2029</v>
      </c>
      <c r="G8231" s="9">
        <v>1374.2</v>
      </c>
      <c r="H8231" s="9">
        <v>1327</v>
      </c>
      <c r="I8231" s="9">
        <v>1267</v>
      </c>
      <c r="J8231" s="9">
        <v>1199.0999999999999</v>
      </c>
      <c r="K8231" s="9">
        <v>1102.9000000000001</v>
      </c>
      <c r="L8231" s="9">
        <v>828</v>
      </c>
      <c r="M8231" s="9">
        <v>840.9</v>
      </c>
      <c r="N8231" s="9">
        <v>893.9</v>
      </c>
      <c r="O8231" s="9">
        <v>1255.3</v>
      </c>
      <c r="P8231" s="9">
        <v>1480.1</v>
      </c>
      <c r="Q8231" s="9">
        <v>1503.4</v>
      </c>
      <c r="R8231" s="9">
        <v>1485.4</v>
      </c>
      <c r="S8231" s="9">
        <v>1455.3</v>
      </c>
      <c r="T8231" s="9">
        <v>1386.7</v>
      </c>
    </row>
    <row r="8232" spans="1:20" x14ac:dyDescent="0.35">
      <c r="A8232">
        <f t="shared" si="257"/>
        <v>8232</v>
      </c>
      <c r="B8232" s="3" t="s">
        <v>71</v>
      </c>
      <c r="C8232" s="3" t="s">
        <v>74</v>
      </c>
      <c r="D8232" s="3" t="s">
        <v>30</v>
      </c>
      <c r="E8232">
        <v>2020</v>
      </c>
      <c r="F8232" s="3" t="str">
        <f t="shared" si="256"/>
        <v>GStorCOLFLS2020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  <c r="Q8232" s="9">
        <v>0</v>
      </c>
      <c r="R8232" s="9">
        <v>0</v>
      </c>
      <c r="S8232" s="9">
        <v>0</v>
      </c>
      <c r="T8232" s="9">
        <v>0</v>
      </c>
    </row>
    <row r="8233" spans="1:20" x14ac:dyDescent="0.35">
      <c r="A8233">
        <f t="shared" si="257"/>
        <v>8233</v>
      </c>
      <c r="B8233" s="3" t="s">
        <v>71</v>
      </c>
      <c r="C8233" s="3" t="s">
        <v>74</v>
      </c>
      <c r="D8233" s="3" t="s">
        <v>30</v>
      </c>
      <c r="E8233">
        <v>2021</v>
      </c>
      <c r="F8233" s="3" t="str">
        <f t="shared" si="256"/>
        <v>GStorCOLFLS2021</v>
      </c>
      <c r="G8233" s="9">
        <v>0</v>
      </c>
      <c r="H8233" s="9">
        <v>0</v>
      </c>
      <c r="I8233" s="9">
        <v>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0</v>
      </c>
      <c r="P8233" s="9">
        <v>0</v>
      </c>
      <c r="Q8233" s="9">
        <v>0</v>
      </c>
      <c r="R8233" s="9">
        <v>0</v>
      </c>
      <c r="S8233" s="9">
        <v>0</v>
      </c>
      <c r="T8233" s="9">
        <v>0</v>
      </c>
    </row>
    <row r="8234" spans="1:20" x14ac:dyDescent="0.35">
      <c r="A8234">
        <f t="shared" si="257"/>
        <v>8234</v>
      </c>
      <c r="B8234" s="3" t="s">
        <v>71</v>
      </c>
      <c r="C8234" s="3" t="s">
        <v>74</v>
      </c>
      <c r="D8234" s="3" t="s">
        <v>30</v>
      </c>
      <c r="E8234">
        <v>2022</v>
      </c>
      <c r="F8234" s="3" t="str">
        <f t="shared" si="256"/>
        <v>GStorCOLFLS2022</v>
      </c>
      <c r="G8234" s="9">
        <v>0</v>
      </c>
      <c r="H8234" s="9">
        <v>0</v>
      </c>
      <c r="I8234" s="9">
        <v>0</v>
      </c>
      <c r="J8234" s="9">
        <v>0</v>
      </c>
      <c r="K8234" s="9">
        <v>0</v>
      </c>
      <c r="L8234" s="9">
        <v>0</v>
      </c>
      <c r="M8234" s="9">
        <v>0</v>
      </c>
      <c r="N8234" s="9">
        <v>0</v>
      </c>
      <c r="O8234" s="9">
        <v>0</v>
      </c>
      <c r="P8234" s="9">
        <v>0</v>
      </c>
      <c r="Q8234" s="9">
        <v>0</v>
      </c>
      <c r="R8234" s="9">
        <v>0</v>
      </c>
      <c r="S8234" s="9">
        <v>0</v>
      </c>
      <c r="T8234" s="9">
        <v>0</v>
      </c>
    </row>
    <row r="8235" spans="1:20" x14ac:dyDescent="0.35">
      <c r="A8235">
        <f t="shared" si="257"/>
        <v>8235</v>
      </c>
      <c r="B8235" s="3" t="s">
        <v>71</v>
      </c>
      <c r="C8235" s="3" t="s">
        <v>74</v>
      </c>
      <c r="D8235" s="3" t="s">
        <v>30</v>
      </c>
      <c r="E8235">
        <v>2023</v>
      </c>
      <c r="F8235" s="3" t="str">
        <f t="shared" si="256"/>
        <v>GStorCOLFLS2023</v>
      </c>
      <c r="G8235" s="9">
        <v>0</v>
      </c>
      <c r="H8235" s="9">
        <v>0</v>
      </c>
      <c r="I8235" s="9">
        <v>0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  <c r="Q8235" s="9">
        <v>0</v>
      </c>
      <c r="R8235" s="9">
        <v>0</v>
      </c>
      <c r="S8235" s="9">
        <v>0</v>
      </c>
      <c r="T8235" s="9">
        <v>0</v>
      </c>
    </row>
    <row r="8236" spans="1:20" x14ac:dyDescent="0.35">
      <c r="A8236">
        <f t="shared" si="257"/>
        <v>8236</v>
      </c>
      <c r="B8236" s="3" t="s">
        <v>71</v>
      </c>
      <c r="C8236" s="3" t="s">
        <v>74</v>
      </c>
      <c r="D8236" s="3" t="s">
        <v>30</v>
      </c>
      <c r="E8236">
        <v>2024</v>
      </c>
      <c r="F8236" s="3" t="str">
        <f t="shared" si="256"/>
        <v>GStorCOLFLS2024</v>
      </c>
      <c r="G8236" s="9">
        <v>0</v>
      </c>
      <c r="H8236" s="9">
        <v>0</v>
      </c>
      <c r="I8236" s="9">
        <v>0</v>
      </c>
      <c r="J8236" s="9">
        <v>0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  <c r="Q8236" s="9">
        <v>0</v>
      </c>
      <c r="R8236" s="9">
        <v>0</v>
      </c>
      <c r="S8236" s="9">
        <v>0</v>
      </c>
      <c r="T8236" s="9">
        <v>0</v>
      </c>
    </row>
    <row r="8237" spans="1:20" x14ac:dyDescent="0.35">
      <c r="A8237">
        <f t="shared" si="257"/>
        <v>8237</v>
      </c>
      <c r="B8237" s="3" t="s">
        <v>71</v>
      </c>
      <c r="C8237" s="3" t="s">
        <v>74</v>
      </c>
      <c r="D8237" s="3" t="s">
        <v>30</v>
      </c>
      <c r="E8237">
        <v>2025</v>
      </c>
      <c r="F8237" s="3" t="str">
        <f t="shared" si="256"/>
        <v>GStorCOLFLS2025</v>
      </c>
      <c r="G8237" s="9">
        <v>0</v>
      </c>
      <c r="H8237" s="9">
        <v>0</v>
      </c>
      <c r="I8237" s="9">
        <v>0</v>
      </c>
      <c r="J8237" s="9">
        <v>0</v>
      </c>
      <c r="K8237" s="9">
        <v>0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0</v>
      </c>
      <c r="S8237" s="9">
        <v>0</v>
      </c>
      <c r="T8237" s="9">
        <v>0</v>
      </c>
    </row>
    <row r="8238" spans="1:20" x14ac:dyDescent="0.35">
      <c r="A8238">
        <f t="shared" si="257"/>
        <v>8238</v>
      </c>
      <c r="B8238" s="3" t="s">
        <v>71</v>
      </c>
      <c r="C8238" s="3" t="s">
        <v>74</v>
      </c>
      <c r="D8238" s="3" t="s">
        <v>30</v>
      </c>
      <c r="E8238">
        <v>2026</v>
      </c>
      <c r="F8238" s="3" t="str">
        <f t="shared" si="256"/>
        <v>GStorCOLFLS2026</v>
      </c>
      <c r="G8238" s="9">
        <v>0</v>
      </c>
      <c r="H8238" s="9">
        <v>0</v>
      </c>
      <c r="I8238" s="9">
        <v>0</v>
      </c>
      <c r="J8238" s="9">
        <v>0</v>
      </c>
      <c r="K8238" s="9">
        <v>0</v>
      </c>
      <c r="L8238" s="9">
        <v>0</v>
      </c>
      <c r="M8238" s="9">
        <v>0</v>
      </c>
      <c r="N8238" s="9">
        <v>0</v>
      </c>
      <c r="O8238" s="9">
        <v>0</v>
      </c>
      <c r="P8238" s="9">
        <v>0</v>
      </c>
      <c r="Q8238" s="9">
        <v>0</v>
      </c>
      <c r="R8238" s="9">
        <v>0</v>
      </c>
      <c r="S8238" s="9">
        <v>0</v>
      </c>
      <c r="T8238" s="9">
        <v>0</v>
      </c>
    </row>
    <row r="8239" spans="1:20" x14ac:dyDescent="0.35">
      <c r="A8239">
        <f t="shared" si="257"/>
        <v>8239</v>
      </c>
      <c r="B8239" s="3" t="s">
        <v>71</v>
      </c>
      <c r="C8239" s="3" t="s">
        <v>74</v>
      </c>
      <c r="D8239" s="3" t="s">
        <v>30</v>
      </c>
      <c r="E8239">
        <v>2027</v>
      </c>
      <c r="F8239" s="3" t="str">
        <f t="shared" si="256"/>
        <v>GStorCOLFLS2027</v>
      </c>
      <c r="G8239" s="9">
        <v>0</v>
      </c>
      <c r="H8239" s="9">
        <v>0</v>
      </c>
      <c r="I8239" s="9">
        <v>0</v>
      </c>
      <c r="J8239" s="9">
        <v>0</v>
      </c>
      <c r="K8239" s="9">
        <v>0</v>
      </c>
      <c r="L8239" s="9">
        <v>0</v>
      </c>
      <c r="M8239" s="9">
        <v>0</v>
      </c>
      <c r="N8239" s="9">
        <v>0</v>
      </c>
      <c r="O8239" s="9">
        <v>0</v>
      </c>
      <c r="P8239" s="9">
        <v>0</v>
      </c>
      <c r="Q8239" s="9">
        <v>0</v>
      </c>
      <c r="R8239" s="9">
        <v>0</v>
      </c>
      <c r="S8239" s="9">
        <v>0</v>
      </c>
      <c r="T8239" s="9">
        <v>0</v>
      </c>
    </row>
    <row r="8240" spans="1:20" x14ac:dyDescent="0.35">
      <c r="A8240">
        <f t="shared" si="257"/>
        <v>8240</v>
      </c>
      <c r="B8240" s="3" t="s">
        <v>71</v>
      </c>
      <c r="C8240" s="3" t="s">
        <v>74</v>
      </c>
      <c r="D8240" s="3" t="s">
        <v>30</v>
      </c>
      <c r="E8240">
        <v>2028</v>
      </c>
      <c r="F8240" s="3" t="str">
        <f t="shared" si="256"/>
        <v>GStorCOLFLS2028</v>
      </c>
      <c r="G8240" s="9">
        <v>0</v>
      </c>
      <c r="H8240" s="9">
        <v>0</v>
      </c>
      <c r="I8240" s="9">
        <v>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  <c r="Q8240" s="9">
        <v>0</v>
      </c>
      <c r="R8240" s="9">
        <v>0</v>
      </c>
      <c r="S8240" s="9">
        <v>0</v>
      </c>
      <c r="T8240" s="9">
        <v>0</v>
      </c>
    </row>
    <row r="8241" spans="1:20" x14ac:dyDescent="0.35">
      <c r="A8241">
        <f t="shared" si="257"/>
        <v>8241</v>
      </c>
      <c r="B8241" s="3" t="s">
        <v>71</v>
      </c>
      <c r="C8241" s="3" t="s">
        <v>74</v>
      </c>
      <c r="D8241" s="3" t="s">
        <v>30</v>
      </c>
      <c r="E8241">
        <v>2029</v>
      </c>
      <c r="F8241" s="3" t="str">
        <f t="shared" si="256"/>
        <v>GStorCOLFLS2029</v>
      </c>
      <c r="G8241" s="9">
        <v>0</v>
      </c>
      <c r="H8241" s="9">
        <v>0</v>
      </c>
      <c r="I8241" s="9">
        <v>0</v>
      </c>
      <c r="J8241" s="9">
        <v>0</v>
      </c>
      <c r="K8241" s="9">
        <v>0</v>
      </c>
      <c r="L8241" s="9">
        <v>0</v>
      </c>
      <c r="M8241" s="9">
        <v>0</v>
      </c>
      <c r="N8241" s="9">
        <v>0</v>
      </c>
      <c r="O8241" s="9">
        <v>0</v>
      </c>
      <c r="P8241" s="9">
        <v>0</v>
      </c>
      <c r="Q8241" s="9">
        <v>0</v>
      </c>
      <c r="R8241" s="9">
        <v>0</v>
      </c>
      <c r="S8241" s="9">
        <v>0</v>
      </c>
      <c r="T8241" s="9">
        <v>0</v>
      </c>
    </row>
    <row r="8242" spans="1:20" x14ac:dyDescent="0.35">
      <c r="A8242">
        <f t="shared" si="257"/>
        <v>8242</v>
      </c>
      <c r="B8242" s="3" t="s">
        <v>71</v>
      </c>
      <c r="C8242" s="3" t="s">
        <v>74</v>
      </c>
      <c r="D8242" s="3" t="s">
        <v>94</v>
      </c>
      <c r="E8242">
        <v>2020</v>
      </c>
      <c r="F8242" s="3" t="str">
        <f t="shared" si="256"/>
        <v>GStorSKQ2020</v>
      </c>
      <c r="G8242" s="9">
        <v>488.6</v>
      </c>
      <c r="H8242" s="9">
        <v>426.3</v>
      </c>
      <c r="I8242" s="9">
        <v>302.8</v>
      </c>
      <c r="J8242" s="9">
        <v>198.8</v>
      </c>
      <c r="K8242" s="9">
        <v>101.8</v>
      </c>
      <c r="L8242" s="9">
        <v>104.9</v>
      </c>
      <c r="M8242" s="9">
        <v>45.5</v>
      </c>
      <c r="N8242" s="9">
        <v>138.1</v>
      </c>
      <c r="O8242" s="9">
        <v>452.4</v>
      </c>
      <c r="P8242" s="9">
        <v>614.70000000000005</v>
      </c>
      <c r="Q8242" s="9">
        <v>614.70000000000005</v>
      </c>
      <c r="R8242" s="9">
        <v>614.70000000000005</v>
      </c>
      <c r="S8242" s="9">
        <v>614.70000000000005</v>
      </c>
      <c r="T8242" s="9">
        <v>583.1</v>
      </c>
    </row>
    <row r="8243" spans="1:20" x14ac:dyDescent="0.35">
      <c r="A8243">
        <f t="shared" si="257"/>
        <v>8243</v>
      </c>
      <c r="B8243" s="3" t="s">
        <v>71</v>
      </c>
      <c r="C8243" s="3" t="s">
        <v>74</v>
      </c>
      <c r="D8243" s="3" t="s">
        <v>94</v>
      </c>
      <c r="E8243">
        <v>2021</v>
      </c>
      <c r="F8243" s="3" t="str">
        <f t="shared" si="256"/>
        <v>GStorSKQ2021</v>
      </c>
      <c r="G8243" s="9">
        <v>488.6</v>
      </c>
      <c r="H8243" s="9">
        <v>426.3</v>
      </c>
      <c r="I8243" s="9">
        <v>302.8</v>
      </c>
      <c r="J8243" s="9">
        <v>198.8</v>
      </c>
      <c r="K8243" s="9">
        <v>101.8</v>
      </c>
      <c r="L8243" s="9">
        <v>29.9</v>
      </c>
      <c r="M8243" s="9">
        <v>6.4</v>
      </c>
      <c r="N8243" s="9">
        <v>42.5</v>
      </c>
      <c r="O8243" s="9">
        <v>421.6</v>
      </c>
      <c r="P8243" s="9">
        <v>614.70000000000005</v>
      </c>
      <c r="Q8243" s="9">
        <v>614.70000000000005</v>
      </c>
      <c r="R8243" s="9">
        <v>614.70000000000005</v>
      </c>
      <c r="S8243" s="9">
        <v>614.70000000000005</v>
      </c>
      <c r="T8243" s="9">
        <v>583.1</v>
      </c>
    </row>
    <row r="8244" spans="1:20" x14ac:dyDescent="0.35">
      <c r="A8244">
        <f t="shared" si="257"/>
        <v>8244</v>
      </c>
      <c r="B8244" s="3" t="s">
        <v>71</v>
      </c>
      <c r="C8244" s="3" t="s">
        <v>74</v>
      </c>
      <c r="D8244" s="3" t="s">
        <v>94</v>
      </c>
      <c r="E8244">
        <v>2022</v>
      </c>
      <c r="F8244" s="3" t="str">
        <f t="shared" si="256"/>
        <v>GStorSKQ2022</v>
      </c>
      <c r="G8244" s="9">
        <v>488.6</v>
      </c>
      <c r="H8244" s="9">
        <v>426.3</v>
      </c>
      <c r="I8244" s="9">
        <v>302.8</v>
      </c>
      <c r="J8244" s="9">
        <v>198.8</v>
      </c>
      <c r="K8244" s="9">
        <v>101.8</v>
      </c>
      <c r="L8244" s="9">
        <v>97.1</v>
      </c>
      <c r="M8244" s="9">
        <v>48.5</v>
      </c>
      <c r="N8244" s="9">
        <v>69.400000000000006</v>
      </c>
      <c r="O8244" s="9">
        <v>426.3</v>
      </c>
      <c r="P8244" s="9">
        <v>614.70000000000005</v>
      </c>
      <c r="Q8244" s="9">
        <v>614.70000000000005</v>
      </c>
      <c r="R8244" s="9">
        <v>614.70000000000005</v>
      </c>
      <c r="S8244" s="9">
        <v>614.70000000000005</v>
      </c>
      <c r="T8244" s="9">
        <v>583.1</v>
      </c>
    </row>
    <row r="8245" spans="1:20" x14ac:dyDescent="0.35">
      <c r="A8245">
        <f t="shared" si="257"/>
        <v>8245</v>
      </c>
      <c r="B8245" s="3" t="s">
        <v>71</v>
      </c>
      <c r="C8245" s="3" t="s">
        <v>74</v>
      </c>
      <c r="D8245" s="3" t="s">
        <v>94</v>
      </c>
      <c r="E8245">
        <v>2023</v>
      </c>
      <c r="F8245" s="3" t="str">
        <f t="shared" si="256"/>
        <v>GStorSKQ2023</v>
      </c>
      <c r="G8245" s="9">
        <v>488.6</v>
      </c>
      <c r="H8245" s="9">
        <v>426.3</v>
      </c>
      <c r="I8245" s="9">
        <v>302.8</v>
      </c>
      <c r="J8245" s="9">
        <v>198.8</v>
      </c>
      <c r="K8245" s="9">
        <v>101.8</v>
      </c>
      <c r="L8245" s="9">
        <v>192.7</v>
      </c>
      <c r="M8245" s="9">
        <v>292.39999999999998</v>
      </c>
      <c r="N8245" s="9">
        <v>376.1</v>
      </c>
      <c r="O8245" s="9">
        <v>426.3</v>
      </c>
      <c r="P8245" s="9">
        <v>614.70000000000005</v>
      </c>
      <c r="Q8245" s="9">
        <v>614.70000000000005</v>
      </c>
      <c r="R8245" s="9">
        <v>614.70000000000005</v>
      </c>
      <c r="S8245" s="9">
        <v>614.70000000000005</v>
      </c>
      <c r="T8245" s="9">
        <v>583.1</v>
      </c>
    </row>
    <row r="8246" spans="1:20" x14ac:dyDescent="0.35">
      <c r="A8246">
        <f t="shared" si="257"/>
        <v>8246</v>
      </c>
      <c r="B8246" s="3" t="s">
        <v>71</v>
      </c>
      <c r="C8246" s="3" t="s">
        <v>74</v>
      </c>
      <c r="D8246" s="3" t="s">
        <v>94</v>
      </c>
      <c r="E8246">
        <v>2024</v>
      </c>
      <c r="F8246" s="3" t="str">
        <f t="shared" si="256"/>
        <v>GStorSKQ2024</v>
      </c>
      <c r="G8246" s="9">
        <v>488.6</v>
      </c>
      <c r="H8246" s="9">
        <v>426.3</v>
      </c>
      <c r="I8246" s="9">
        <v>302.8</v>
      </c>
      <c r="J8246" s="9">
        <v>198.8</v>
      </c>
      <c r="K8246" s="9">
        <v>101.8</v>
      </c>
      <c r="L8246" s="9">
        <v>29.9</v>
      </c>
      <c r="M8246" s="9">
        <v>33.5</v>
      </c>
      <c r="N8246" s="9">
        <v>138.1</v>
      </c>
      <c r="O8246" s="9">
        <v>426.3</v>
      </c>
      <c r="P8246" s="9">
        <v>614.70000000000005</v>
      </c>
      <c r="Q8246" s="9">
        <v>611</v>
      </c>
      <c r="R8246" s="9">
        <v>614.70000000000005</v>
      </c>
      <c r="S8246" s="9">
        <v>614.70000000000005</v>
      </c>
      <c r="T8246" s="9">
        <v>583.1</v>
      </c>
    </row>
    <row r="8247" spans="1:20" x14ac:dyDescent="0.35">
      <c r="A8247">
        <f t="shared" si="257"/>
        <v>8247</v>
      </c>
      <c r="B8247" s="3" t="s">
        <v>71</v>
      </c>
      <c r="C8247" s="3" t="s">
        <v>74</v>
      </c>
      <c r="D8247" s="3" t="s">
        <v>94</v>
      </c>
      <c r="E8247">
        <v>2025</v>
      </c>
      <c r="F8247" s="3" t="str">
        <f t="shared" si="256"/>
        <v>GStorSKQ2025</v>
      </c>
      <c r="G8247" s="9">
        <v>488.6</v>
      </c>
      <c r="H8247" s="9">
        <v>426.3</v>
      </c>
      <c r="I8247" s="9">
        <v>302.8</v>
      </c>
      <c r="J8247" s="9">
        <v>198.8</v>
      </c>
      <c r="K8247" s="9">
        <v>125.9</v>
      </c>
      <c r="L8247" s="9">
        <v>32.4</v>
      </c>
      <c r="M8247" s="9">
        <v>16.7</v>
      </c>
      <c r="N8247" s="9">
        <v>138.6</v>
      </c>
      <c r="O8247" s="9">
        <v>426.3</v>
      </c>
      <c r="P8247" s="9">
        <v>594</v>
      </c>
      <c r="Q8247" s="9">
        <v>614.70000000000005</v>
      </c>
      <c r="R8247" s="9">
        <v>614.70000000000005</v>
      </c>
      <c r="S8247" s="9">
        <v>614.70000000000005</v>
      </c>
      <c r="T8247" s="9">
        <v>583.1</v>
      </c>
    </row>
    <row r="8248" spans="1:20" x14ac:dyDescent="0.35">
      <c r="A8248">
        <f t="shared" si="257"/>
        <v>8248</v>
      </c>
      <c r="B8248" s="3" t="s">
        <v>71</v>
      </c>
      <c r="C8248" s="3" t="s">
        <v>74</v>
      </c>
      <c r="D8248" s="3" t="s">
        <v>94</v>
      </c>
      <c r="E8248">
        <v>2026</v>
      </c>
      <c r="F8248" s="3" t="str">
        <f t="shared" si="256"/>
        <v>GStorSKQ2026</v>
      </c>
      <c r="G8248" s="9">
        <v>488.6</v>
      </c>
      <c r="H8248" s="9">
        <v>426.3</v>
      </c>
      <c r="I8248" s="9">
        <v>302.8</v>
      </c>
      <c r="J8248" s="9">
        <v>198.8</v>
      </c>
      <c r="K8248" s="9">
        <v>101.8</v>
      </c>
      <c r="L8248" s="9">
        <v>64.599999999999994</v>
      </c>
      <c r="M8248" s="9">
        <v>83.5</v>
      </c>
      <c r="N8248" s="9">
        <v>138.1</v>
      </c>
      <c r="O8248" s="9">
        <v>185.8</v>
      </c>
      <c r="P8248" s="9">
        <v>614.70000000000005</v>
      </c>
      <c r="Q8248" s="9">
        <v>614.70000000000005</v>
      </c>
      <c r="R8248" s="9">
        <v>614.70000000000005</v>
      </c>
      <c r="S8248" s="9">
        <v>614.70000000000005</v>
      </c>
      <c r="T8248" s="9">
        <v>583.1</v>
      </c>
    </row>
    <row r="8249" spans="1:20" x14ac:dyDescent="0.35">
      <c r="A8249">
        <f t="shared" si="257"/>
        <v>8249</v>
      </c>
      <c r="B8249" s="3" t="s">
        <v>71</v>
      </c>
      <c r="C8249" s="3" t="s">
        <v>74</v>
      </c>
      <c r="D8249" s="3" t="s">
        <v>94</v>
      </c>
      <c r="E8249">
        <v>2027</v>
      </c>
      <c r="F8249" s="3" t="str">
        <f t="shared" si="256"/>
        <v>GStorSKQ2027</v>
      </c>
      <c r="G8249" s="9">
        <v>488.6</v>
      </c>
      <c r="H8249" s="9">
        <v>426.3</v>
      </c>
      <c r="I8249" s="9">
        <v>302.8</v>
      </c>
      <c r="J8249" s="9">
        <v>198.8</v>
      </c>
      <c r="K8249" s="9">
        <v>101.8</v>
      </c>
      <c r="L8249" s="9">
        <v>148.6</v>
      </c>
      <c r="M8249" s="9">
        <v>95.9</v>
      </c>
      <c r="N8249" s="9">
        <v>138.1</v>
      </c>
      <c r="O8249" s="9">
        <v>426.3</v>
      </c>
      <c r="P8249" s="9">
        <v>614.70000000000005</v>
      </c>
      <c r="Q8249" s="9">
        <v>614.70000000000005</v>
      </c>
      <c r="R8249" s="9">
        <v>614.70000000000005</v>
      </c>
      <c r="S8249" s="9">
        <v>614.70000000000005</v>
      </c>
      <c r="T8249" s="9">
        <v>583.1</v>
      </c>
    </row>
    <row r="8250" spans="1:20" x14ac:dyDescent="0.35">
      <c r="A8250">
        <f t="shared" si="257"/>
        <v>8250</v>
      </c>
      <c r="B8250" s="3" t="s">
        <v>71</v>
      </c>
      <c r="C8250" s="3" t="s">
        <v>74</v>
      </c>
      <c r="D8250" s="3" t="s">
        <v>94</v>
      </c>
      <c r="E8250">
        <v>2028</v>
      </c>
      <c r="F8250" s="3" t="str">
        <f t="shared" si="256"/>
        <v>GStorSKQ2028</v>
      </c>
      <c r="G8250" s="9">
        <v>488.6</v>
      </c>
      <c r="H8250" s="9">
        <v>426.3</v>
      </c>
      <c r="I8250" s="9">
        <v>302.8</v>
      </c>
      <c r="J8250" s="9">
        <v>198.8</v>
      </c>
      <c r="K8250" s="9">
        <v>101.8</v>
      </c>
      <c r="L8250" s="9">
        <v>69.599999999999994</v>
      </c>
      <c r="M8250" s="9">
        <v>17.600000000000001</v>
      </c>
      <c r="N8250" s="9">
        <v>104.3</v>
      </c>
      <c r="O8250" s="9">
        <v>426.3</v>
      </c>
      <c r="P8250" s="9">
        <v>614.70000000000005</v>
      </c>
      <c r="Q8250" s="9">
        <v>614.70000000000005</v>
      </c>
      <c r="R8250" s="9">
        <v>614.70000000000005</v>
      </c>
      <c r="S8250" s="9">
        <v>614.70000000000005</v>
      </c>
      <c r="T8250" s="9">
        <v>583.1</v>
      </c>
    </row>
    <row r="8251" spans="1:20" x14ac:dyDescent="0.35">
      <c r="A8251">
        <f t="shared" si="257"/>
        <v>8251</v>
      </c>
      <c r="B8251" s="3" t="s">
        <v>71</v>
      </c>
      <c r="C8251" s="3" t="s">
        <v>74</v>
      </c>
      <c r="D8251" s="3" t="s">
        <v>94</v>
      </c>
      <c r="E8251">
        <v>2029</v>
      </c>
      <c r="F8251" s="3" t="str">
        <f t="shared" si="256"/>
        <v>GStorSKQ2029</v>
      </c>
      <c r="G8251" s="9">
        <v>488.6</v>
      </c>
      <c r="H8251" s="9">
        <v>426.3</v>
      </c>
      <c r="I8251" s="9">
        <v>302.8</v>
      </c>
      <c r="J8251" s="9">
        <v>198.8</v>
      </c>
      <c r="K8251" s="9">
        <v>101.8</v>
      </c>
      <c r="L8251" s="9">
        <v>143.80000000000001</v>
      </c>
      <c r="M8251" s="9">
        <v>76</v>
      </c>
      <c r="N8251" s="9">
        <v>138.1</v>
      </c>
      <c r="O8251" s="9">
        <v>441.2</v>
      </c>
      <c r="P8251" s="9">
        <v>614.70000000000005</v>
      </c>
      <c r="Q8251" s="9">
        <v>614.70000000000005</v>
      </c>
      <c r="R8251" s="9">
        <v>614.70000000000005</v>
      </c>
      <c r="S8251" s="9">
        <v>614.70000000000005</v>
      </c>
      <c r="T8251" s="9">
        <v>583.1</v>
      </c>
    </row>
    <row r="8252" spans="1:20" x14ac:dyDescent="0.35">
      <c r="A8252">
        <f t="shared" si="257"/>
        <v>8252</v>
      </c>
      <c r="B8252" s="3" t="s">
        <v>71</v>
      </c>
      <c r="C8252" s="3" t="s">
        <v>74</v>
      </c>
      <c r="D8252" s="3" t="s">
        <v>31</v>
      </c>
      <c r="E8252">
        <v>2020</v>
      </c>
      <c r="F8252" s="3" t="str">
        <f t="shared" si="256"/>
        <v>GStorTHOM F2020</v>
      </c>
      <c r="G8252" s="9">
        <v>0</v>
      </c>
      <c r="H8252" s="9">
        <v>0</v>
      </c>
      <c r="I8252" s="9">
        <v>0</v>
      </c>
      <c r="J8252" s="9">
        <v>0</v>
      </c>
      <c r="K8252" s="9">
        <v>0</v>
      </c>
      <c r="L8252" s="9">
        <v>0</v>
      </c>
      <c r="M8252" s="9">
        <v>0</v>
      </c>
      <c r="N8252" s="9">
        <v>0</v>
      </c>
      <c r="O8252" s="9">
        <v>0</v>
      </c>
      <c r="P8252" s="9">
        <v>0</v>
      </c>
      <c r="Q8252" s="9">
        <v>0</v>
      </c>
      <c r="R8252" s="9">
        <v>0</v>
      </c>
      <c r="S8252" s="9">
        <v>0</v>
      </c>
      <c r="T8252" s="9">
        <v>0</v>
      </c>
    </row>
    <row r="8253" spans="1:20" x14ac:dyDescent="0.35">
      <c r="A8253">
        <f t="shared" si="257"/>
        <v>8253</v>
      </c>
      <c r="B8253" s="3" t="s">
        <v>71</v>
      </c>
      <c r="C8253" s="3" t="s">
        <v>74</v>
      </c>
      <c r="D8253" s="3" t="s">
        <v>31</v>
      </c>
      <c r="E8253">
        <v>2021</v>
      </c>
      <c r="F8253" s="3" t="str">
        <f t="shared" si="256"/>
        <v>GStorTHOM F2021</v>
      </c>
      <c r="G8253" s="9">
        <v>0</v>
      </c>
      <c r="H8253" s="9">
        <v>0</v>
      </c>
      <c r="I8253" s="9">
        <v>0</v>
      </c>
      <c r="J8253" s="9">
        <v>0</v>
      </c>
      <c r="K8253" s="9">
        <v>0</v>
      </c>
      <c r="L8253" s="9">
        <v>0</v>
      </c>
      <c r="M8253" s="9">
        <v>0</v>
      </c>
      <c r="N8253" s="9">
        <v>0</v>
      </c>
      <c r="O8253" s="9">
        <v>0</v>
      </c>
      <c r="P8253" s="9">
        <v>0</v>
      </c>
      <c r="Q8253" s="9">
        <v>0</v>
      </c>
      <c r="R8253" s="9">
        <v>0</v>
      </c>
      <c r="S8253" s="9">
        <v>0</v>
      </c>
      <c r="T8253" s="9">
        <v>0</v>
      </c>
    </row>
    <row r="8254" spans="1:20" x14ac:dyDescent="0.35">
      <c r="A8254">
        <f t="shared" si="257"/>
        <v>8254</v>
      </c>
      <c r="B8254" s="3" t="s">
        <v>71</v>
      </c>
      <c r="C8254" s="3" t="s">
        <v>74</v>
      </c>
      <c r="D8254" s="3" t="s">
        <v>31</v>
      </c>
      <c r="E8254">
        <v>2022</v>
      </c>
      <c r="F8254" s="3" t="str">
        <f t="shared" si="256"/>
        <v>GStorTHOM F2022</v>
      </c>
      <c r="G8254" s="9">
        <v>0</v>
      </c>
      <c r="H8254" s="9">
        <v>0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0</v>
      </c>
      <c r="S8254" s="9">
        <v>0</v>
      </c>
      <c r="T8254" s="9">
        <v>0</v>
      </c>
    </row>
    <row r="8255" spans="1:20" x14ac:dyDescent="0.35">
      <c r="A8255">
        <f t="shared" si="257"/>
        <v>8255</v>
      </c>
      <c r="B8255" s="3" t="s">
        <v>71</v>
      </c>
      <c r="C8255" s="3" t="s">
        <v>74</v>
      </c>
      <c r="D8255" s="3" t="s">
        <v>31</v>
      </c>
      <c r="E8255">
        <v>2023</v>
      </c>
      <c r="F8255" s="3" t="str">
        <f t="shared" si="256"/>
        <v>GStorTHOM F2023</v>
      </c>
      <c r="G8255" s="9">
        <v>0</v>
      </c>
      <c r="H8255" s="9">
        <v>0</v>
      </c>
      <c r="I8255" s="9">
        <v>0</v>
      </c>
      <c r="J8255" s="9">
        <v>0</v>
      </c>
      <c r="K8255" s="9">
        <v>0</v>
      </c>
      <c r="L8255" s="9">
        <v>0</v>
      </c>
      <c r="M8255" s="9">
        <v>0</v>
      </c>
      <c r="N8255" s="9">
        <v>0</v>
      </c>
      <c r="O8255" s="9">
        <v>0</v>
      </c>
      <c r="P8255" s="9">
        <v>0</v>
      </c>
      <c r="Q8255" s="9">
        <v>0</v>
      </c>
      <c r="R8255" s="9">
        <v>0</v>
      </c>
      <c r="S8255" s="9">
        <v>0</v>
      </c>
      <c r="T8255" s="9">
        <v>0</v>
      </c>
    </row>
    <row r="8256" spans="1:20" x14ac:dyDescent="0.35">
      <c r="A8256">
        <f t="shared" si="257"/>
        <v>8256</v>
      </c>
      <c r="B8256" s="3" t="s">
        <v>71</v>
      </c>
      <c r="C8256" s="3" t="s">
        <v>74</v>
      </c>
      <c r="D8256" s="3" t="s">
        <v>31</v>
      </c>
      <c r="E8256">
        <v>2024</v>
      </c>
      <c r="F8256" s="3" t="str">
        <f t="shared" si="256"/>
        <v>GStorTHOM F2024</v>
      </c>
      <c r="G8256" s="9">
        <v>0</v>
      </c>
      <c r="H8256" s="9">
        <v>0</v>
      </c>
      <c r="I8256" s="9">
        <v>0</v>
      </c>
      <c r="J8256" s="9">
        <v>0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  <c r="S8256" s="9">
        <v>0</v>
      </c>
      <c r="T8256" s="9">
        <v>0</v>
      </c>
    </row>
    <row r="8257" spans="1:20" x14ac:dyDescent="0.35">
      <c r="A8257">
        <f t="shared" si="257"/>
        <v>8257</v>
      </c>
      <c r="B8257" s="3" t="s">
        <v>71</v>
      </c>
      <c r="C8257" s="3" t="s">
        <v>74</v>
      </c>
      <c r="D8257" s="3" t="s">
        <v>31</v>
      </c>
      <c r="E8257">
        <v>2025</v>
      </c>
      <c r="F8257" s="3" t="str">
        <f t="shared" si="256"/>
        <v>GStorTHOM F2025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  <c r="S8257" s="9">
        <v>0</v>
      </c>
      <c r="T8257" s="9">
        <v>0</v>
      </c>
    </row>
    <row r="8258" spans="1:20" x14ac:dyDescent="0.35">
      <c r="A8258">
        <f t="shared" si="257"/>
        <v>8258</v>
      </c>
      <c r="B8258" s="3" t="s">
        <v>71</v>
      </c>
      <c r="C8258" s="3" t="s">
        <v>74</v>
      </c>
      <c r="D8258" s="3" t="s">
        <v>31</v>
      </c>
      <c r="E8258">
        <v>2026</v>
      </c>
      <c r="F8258" s="3" t="str">
        <f t="shared" ref="F8258:F8321" si="258">_xlfn.CONCAT(B8258,C8258,D8258,E8258)</f>
        <v>GStorTHOM F2026</v>
      </c>
      <c r="G8258" s="9">
        <v>0</v>
      </c>
      <c r="H8258" s="9">
        <v>0</v>
      </c>
      <c r="I8258" s="9">
        <v>0</v>
      </c>
      <c r="J8258" s="9">
        <v>0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  <c r="S8258" s="9">
        <v>0</v>
      </c>
      <c r="T8258" s="9">
        <v>0</v>
      </c>
    </row>
    <row r="8259" spans="1:20" x14ac:dyDescent="0.35">
      <c r="A8259">
        <f t="shared" ref="A8259:A8322" si="259">A8258+1</f>
        <v>8259</v>
      </c>
      <c r="B8259" s="3" t="s">
        <v>71</v>
      </c>
      <c r="C8259" s="3" t="s">
        <v>74</v>
      </c>
      <c r="D8259" s="3" t="s">
        <v>31</v>
      </c>
      <c r="E8259">
        <v>2027</v>
      </c>
      <c r="F8259" s="3" t="str">
        <f t="shared" si="258"/>
        <v>GStorTHOM F2027</v>
      </c>
      <c r="G8259" s="9">
        <v>0</v>
      </c>
      <c r="H8259" s="9">
        <v>0</v>
      </c>
      <c r="I8259" s="9">
        <v>0</v>
      </c>
      <c r="J8259" s="9">
        <v>0</v>
      </c>
      <c r="K8259" s="9">
        <v>0</v>
      </c>
      <c r="L8259" s="9">
        <v>0</v>
      </c>
      <c r="M8259" s="9">
        <v>0</v>
      </c>
      <c r="N8259" s="9">
        <v>0</v>
      </c>
      <c r="O8259" s="9">
        <v>0</v>
      </c>
      <c r="P8259" s="9">
        <v>0</v>
      </c>
      <c r="Q8259" s="9">
        <v>0</v>
      </c>
      <c r="R8259" s="9">
        <v>0</v>
      </c>
      <c r="S8259" s="9">
        <v>0</v>
      </c>
      <c r="T8259" s="9">
        <v>0</v>
      </c>
    </row>
    <row r="8260" spans="1:20" x14ac:dyDescent="0.35">
      <c r="A8260">
        <f t="shared" si="259"/>
        <v>8260</v>
      </c>
      <c r="B8260" s="3" t="s">
        <v>71</v>
      </c>
      <c r="C8260" s="3" t="s">
        <v>74</v>
      </c>
      <c r="D8260" s="3" t="s">
        <v>31</v>
      </c>
      <c r="E8260">
        <v>2028</v>
      </c>
      <c r="F8260" s="3" t="str">
        <f t="shared" si="258"/>
        <v>GStorTHOM F2028</v>
      </c>
      <c r="G8260" s="9">
        <v>0</v>
      </c>
      <c r="H8260" s="9">
        <v>0</v>
      </c>
      <c r="I8260" s="9">
        <v>0</v>
      </c>
      <c r="J8260" s="9">
        <v>0</v>
      </c>
      <c r="K8260" s="9">
        <v>0</v>
      </c>
      <c r="L8260" s="9">
        <v>0</v>
      </c>
      <c r="M8260" s="9">
        <v>0</v>
      </c>
      <c r="N8260" s="9">
        <v>0</v>
      </c>
      <c r="O8260" s="9">
        <v>0</v>
      </c>
      <c r="P8260" s="9">
        <v>0</v>
      </c>
      <c r="Q8260" s="9">
        <v>0</v>
      </c>
      <c r="R8260" s="9">
        <v>0</v>
      </c>
      <c r="S8260" s="9">
        <v>0</v>
      </c>
      <c r="T8260" s="9">
        <v>0</v>
      </c>
    </row>
    <row r="8261" spans="1:20" x14ac:dyDescent="0.35">
      <c r="A8261">
        <f t="shared" si="259"/>
        <v>8261</v>
      </c>
      <c r="B8261" s="3" t="s">
        <v>71</v>
      </c>
      <c r="C8261" s="3" t="s">
        <v>74</v>
      </c>
      <c r="D8261" s="3" t="s">
        <v>31</v>
      </c>
      <c r="E8261">
        <v>2029</v>
      </c>
      <c r="F8261" s="3" t="str">
        <f t="shared" si="258"/>
        <v>GStorTHOM F2029</v>
      </c>
      <c r="G8261" s="9">
        <v>0</v>
      </c>
      <c r="H8261" s="9">
        <v>0</v>
      </c>
      <c r="I8261" s="9">
        <v>0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  <c r="S8261" s="9">
        <v>0</v>
      </c>
      <c r="T8261" s="9">
        <v>0</v>
      </c>
    </row>
    <row r="8262" spans="1:20" x14ac:dyDescent="0.35">
      <c r="A8262">
        <f t="shared" si="259"/>
        <v>8262</v>
      </c>
      <c r="B8262" s="3" t="s">
        <v>71</v>
      </c>
      <c r="C8262" s="3" t="s">
        <v>74</v>
      </c>
      <c r="D8262" s="3" t="s">
        <v>32</v>
      </c>
      <c r="E8262">
        <v>2020</v>
      </c>
      <c r="F8262" s="3" t="str">
        <f t="shared" si="258"/>
        <v>GStorNOXON2020</v>
      </c>
      <c r="G8262" s="9">
        <v>116.3</v>
      </c>
      <c r="H8262" s="9">
        <v>112.3</v>
      </c>
      <c r="I8262" s="9">
        <v>112.3</v>
      </c>
      <c r="J8262" s="9">
        <v>112.3</v>
      </c>
      <c r="K8262" s="9">
        <v>100.8</v>
      </c>
      <c r="L8262" s="9">
        <v>100.8</v>
      </c>
      <c r="M8262" s="9">
        <v>100.8</v>
      </c>
      <c r="N8262" s="9">
        <v>116.3</v>
      </c>
      <c r="O8262" s="9">
        <v>116.3</v>
      </c>
      <c r="P8262" s="9">
        <v>116.3</v>
      </c>
      <c r="Q8262" s="9">
        <v>116.3</v>
      </c>
      <c r="R8262" s="9">
        <v>116.3</v>
      </c>
      <c r="S8262" s="9">
        <v>116.3</v>
      </c>
      <c r="T8262" s="9">
        <v>116.3</v>
      </c>
    </row>
    <row r="8263" spans="1:20" x14ac:dyDescent="0.35">
      <c r="A8263">
        <f t="shared" si="259"/>
        <v>8263</v>
      </c>
      <c r="B8263" s="3" t="s">
        <v>71</v>
      </c>
      <c r="C8263" s="3" t="s">
        <v>74</v>
      </c>
      <c r="D8263" s="3" t="s">
        <v>32</v>
      </c>
      <c r="E8263">
        <v>2021</v>
      </c>
      <c r="F8263" s="3" t="str">
        <f t="shared" si="258"/>
        <v>GStorNOXON2021</v>
      </c>
      <c r="G8263" s="9">
        <v>116.3</v>
      </c>
      <c r="H8263" s="9">
        <v>112.3</v>
      </c>
      <c r="I8263" s="9">
        <v>112.3</v>
      </c>
      <c r="J8263" s="9">
        <v>112.3</v>
      </c>
      <c r="K8263" s="9">
        <v>100.8</v>
      </c>
      <c r="L8263" s="9">
        <v>100.8</v>
      </c>
      <c r="M8263" s="9">
        <v>100.8</v>
      </c>
      <c r="N8263" s="9">
        <v>116.3</v>
      </c>
      <c r="O8263" s="9">
        <v>116.3</v>
      </c>
      <c r="P8263" s="9">
        <v>116.3</v>
      </c>
      <c r="Q8263" s="9">
        <v>116.3</v>
      </c>
      <c r="R8263" s="9">
        <v>116.3</v>
      </c>
      <c r="S8263" s="9">
        <v>116.3</v>
      </c>
      <c r="T8263" s="9">
        <v>116.3</v>
      </c>
    </row>
    <row r="8264" spans="1:20" x14ac:dyDescent="0.35">
      <c r="A8264">
        <f t="shared" si="259"/>
        <v>8264</v>
      </c>
      <c r="B8264" s="3" t="s">
        <v>71</v>
      </c>
      <c r="C8264" s="3" t="s">
        <v>74</v>
      </c>
      <c r="D8264" s="3" t="s">
        <v>32</v>
      </c>
      <c r="E8264">
        <v>2022</v>
      </c>
      <c r="F8264" s="3" t="str">
        <f t="shared" si="258"/>
        <v>GStorNOXON2022</v>
      </c>
      <c r="G8264" s="9">
        <v>116.3</v>
      </c>
      <c r="H8264" s="9">
        <v>112.3</v>
      </c>
      <c r="I8264" s="9">
        <v>112.3</v>
      </c>
      <c r="J8264" s="9">
        <v>112.3</v>
      </c>
      <c r="K8264" s="9">
        <v>100.8</v>
      </c>
      <c r="L8264" s="9">
        <v>100.8</v>
      </c>
      <c r="M8264" s="9">
        <v>100.8</v>
      </c>
      <c r="N8264" s="9">
        <v>116.3</v>
      </c>
      <c r="O8264" s="9">
        <v>116.3</v>
      </c>
      <c r="P8264" s="9">
        <v>116.3</v>
      </c>
      <c r="Q8264" s="9">
        <v>116.3</v>
      </c>
      <c r="R8264" s="9">
        <v>116.3</v>
      </c>
      <c r="S8264" s="9">
        <v>116.3</v>
      </c>
      <c r="T8264" s="9">
        <v>116.3</v>
      </c>
    </row>
    <row r="8265" spans="1:20" x14ac:dyDescent="0.35">
      <c r="A8265">
        <f t="shared" si="259"/>
        <v>8265</v>
      </c>
      <c r="B8265" s="3" t="s">
        <v>71</v>
      </c>
      <c r="C8265" s="3" t="s">
        <v>74</v>
      </c>
      <c r="D8265" s="3" t="s">
        <v>32</v>
      </c>
      <c r="E8265">
        <v>2023</v>
      </c>
      <c r="F8265" s="3" t="str">
        <f t="shared" si="258"/>
        <v>GStorNOXON2023</v>
      </c>
      <c r="G8265" s="9">
        <v>116.3</v>
      </c>
      <c r="H8265" s="9">
        <v>112.3</v>
      </c>
      <c r="I8265" s="9">
        <v>112.3</v>
      </c>
      <c r="J8265" s="9">
        <v>112.3</v>
      </c>
      <c r="K8265" s="9">
        <v>100.8</v>
      </c>
      <c r="L8265" s="9">
        <v>100.8</v>
      </c>
      <c r="M8265" s="9">
        <v>100.8</v>
      </c>
      <c r="N8265" s="9">
        <v>116.3</v>
      </c>
      <c r="O8265" s="9">
        <v>116.3</v>
      </c>
      <c r="P8265" s="9">
        <v>116.3</v>
      </c>
      <c r="Q8265" s="9">
        <v>116.3</v>
      </c>
      <c r="R8265" s="9">
        <v>116.3</v>
      </c>
      <c r="S8265" s="9">
        <v>116.3</v>
      </c>
      <c r="T8265" s="9">
        <v>116.3</v>
      </c>
    </row>
    <row r="8266" spans="1:20" x14ac:dyDescent="0.35">
      <c r="A8266">
        <f t="shared" si="259"/>
        <v>8266</v>
      </c>
      <c r="B8266" s="3" t="s">
        <v>71</v>
      </c>
      <c r="C8266" s="3" t="s">
        <v>74</v>
      </c>
      <c r="D8266" s="3" t="s">
        <v>32</v>
      </c>
      <c r="E8266">
        <v>2024</v>
      </c>
      <c r="F8266" s="3" t="str">
        <f t="shared" si="258"/>
        <v>GStorNOXON2024</v>
      </c>
      <c r="G8266" s="9">
        <v>116.3</v>
      </c>
      <c r="H8266" s="9">
        <v>112.3</v>
      </c>
      <c r="I8266" s="9">
        <v>112.3</v>
      </c>
      <c r="J8266" s="9">
        <v>112.3</v>
      </c>
      <c r="K8266" s="9">
        <v>100.8</v>
      </c>
      <c r="L8266" s="9">
        <v>100.8</v>
      </c>
      <c r="M8266" s="9">
        <v>100.8</v>
      </c>
      <c r="N8266" s="9">
        <v>116.3</v>
      </c>
      <c r="O8266" s="9">
        <v>116.3</v>
      </c>
      <c r="P8266" s="9">
        <v>116.3</v>
      </c>
      <c r="Q8266" s="9">
        <v>116.3</v>
      </c>
      <c r="R8266" s="9">
        <v>116.3</v>
      </c>
      <c r="S8266" s="9">
        <v>116.3</v>
      </c>
      <c r="T8266" s="9">
        <v>116.3</v>
      </c>
    </row>
    <row r="8267" spans="1:20" x14ac:dyDescent="0.35">
      <c r="A8267">
        <f t="shared" si="259"/>
        <v>8267</v>
      </c>
      <c r="B8267" s="3" t="s">
        <v>71</v>
      </c>
      <c r="C8267" s="3" t="s">
        <v>74</v>
      </c>
      <c r="D8267" s="3" t="s">
        <v>32</v>
      </c>
      <c r="E8267">
        <v>2025</v>
      </c>
      <c r="F8267" s="3" t="str">
        <f t="shared" si="258"/>
        <v>GStorNOXON2025</v>
      </c>
      <c r="G8267" s="9">
        <v>116.3</v>
      </c>
      <c r="H8267" s="9">
        <v>112.3</v>
      </c>
      <c r="I8267" s="9">
        <v>112.3</v>
      </c>
      <c r="J8267" s="9">
        <v>112.3</v>
      </c>
      <c r="K8267" s="9">
        <v>100.8</v>
      </c>
      <c r="L8267" s="9">
        <v>100.8</v>
      </c>
      <c r="M8267" s="9">
        <v>100.8</v>
      </c>
      <c r="N8267" s="9">
        <v>116.3</v>
      </c>
      <c r="O8267" s="9">
        <v>116.3</v>
      </c>
      <c r="P8267" s="9">
        <v>116.3</v>
      </c>
      <c r="Q8267" s="9">
        <v>116.3</v>
      </c>
      <c r="R8267" s="9">
        <v>116.3</v>
      </c>
      <c r="S8267" s="9">
        <v>116.3</v>
      </c>
      <c r="T8267" s="9">
        <v>116.3</v>
      </c>
    </row>
    <row r="8268" spans="1:20" x14ac:dyDescent="0.35">
      <c r="A8268">
        <f t="shared" si="259"/>
        <v>8268</v>
      </c>
      <c r="B8268" s="3" t="s">
        <v>71</v>
      </c>
      <c r="C8268" s="3" t="s">
        <v>74</v>
      </c>
      <c r="D8268" s="3" t="s">
        <v>32</v>
      </c>
      <c r="E8268">
        <v>2026</v>
      </c>
      <c r="F8268" s="3" t="str">
        <f t="shared" si="258"/>
        <v>GStorNOXON2026</v>
      </c>
      <c r="G8268" s="9">
        <v>116.3</v>
      </c>
      <c r="H8268" s="9">
        <v>112.3</v>
      </c>
      <c r="I8268" s="9">
        <v>112.3</v>
      </c>
      <c r="J8268" s="9">
        <v>112.3</v>
      </c>
      <c r="K8268" s="9">
        <v>100.8</v>
      </c>
      <c r="L8268" s="9">
        <v>100.8</v>
      </c>
      <c r="M8268" s="9">
        <v>100.8</v>
      </c>
      <c r="N8268" s="9">
        <v>116.3</v>
      </c>
      <c r="O8268" s="9">
        <v>116.3</v>
      </c>
      <c r="P8268" s="9">
        <v>116.3</v>
      </c>
      <c r="Q8268" s="9">
        <v>116.3</v>
      </c>
      <c r="R8268" s="9">
        <v>116.3</v>
      </c>
      <c r="S8268" s="9">
        <v>116.3</v>
      </c>
      <c r="T8268" s="9">
        <v>116.3</v>
      </c>
    </row>
    <row r="8269" spans="1:20" x14ac:dyDescent="0.35">
      <c r="A8269">
        <f t="shared" si="259"/>
        <v>8269</v>
      </c>
      <c r="B8269" s="3" t="s">
        <v>71</v>
      </c>
      <c r="C8269" s="3" t="s">
        <v>74</v>
      </c>
      <c r="D8269" s="3" t="s">
        <v>32</v>
      </c>
      <c r="E8269">
        <v>2027</v>
      </c>
      <c r="F8269" s="3" t="str">
        <f t="shared" si="258"/>
        <v>GStorNOXON2027</v>
      </c>
      <c r="G8269" s="9">
        <v>116.3</v>
      </c>
      <c r="H8269" s="9">
        <v>112.3</v>
      </c>
      <c r="I8269" s="9">
        <v>112.3</v>
      </c>
      <c r="J8269" s="9">
        <v>112.3</v>
      </c>
      <c r="K8269" s="9">
        <v>100.8</v>
      </c>
      <c r="L8269" s="9">
        <v>100.8</v>
      </c>
      <c r="M8269" s="9">
        <v>100.8</v>
      </c>
      <c r="N8269" s="9">
        <v>116.3</v>
      </c>
      <c r="O8269" s="9">
        <v>116.3</v>
      </c>
      <c r="P8269" s="9">
        <v>116.3</v>
      </c>
      <c r="Q8269" s="9">
        <v>116.3</v>
      </c>
      <c r="R8269" s="9">
        <v>116.3</v>
      </c>
      <c r="S8269" s="9">
        <v>116.3</v>
      </c>
      <c r="T8269" s="9">
        <v>116.3</v>
      </c>
    </row>
    <row r="8270" spans="1:20" x14ac:dyDescent="0.35">
      <c r="A8270">
        <f t="shared" si="259"/>
        <v>8270</v>
      </c>
      <c r="B8270" s="3" t="s">
        <v>71</v>
      </c>
      <c r="C8270" s="3" t="s">
        <v>74</v>
      </c>
      <c r="D8270" s="3" t="s">
        <v>32</v>
      </c>
      <c r="E8270">
        <v>2028</v>
      </c>
      <c r="F8270" s="3" t="str">
        <f t="shared" si="258"/>
        <v>GStorNOXON2028</v>
      </c>
      <c r="G8270" s="9">
        <v>116.3</v>
      </c>
      <c r="H8270" s="9">
        <v>112.3</v>
      </c>
      <c r="I8270" s="9">
        <v>112.3</v>
      </c>
      <c r="J8270" s="9">
        <v>112.3</v>
      </c>
      <c r="K8270" s="9">
        <v>100.8</v>
      </c>
      <c r="L8270" s="9">
        <v>100.8</v>
      </c>
      <c r="M8270" s="9">
        <v>100.8</v>
      </c>
      <c r="N8270" s="9">
        <v>116.3</v>
      </c>
      <c r="O8270" s="9">
        <v>116.3</v>
      </c>
      <c r="P8270" s="9">
        <v>116.3</v>
      </c>
      <c r="Q8270" s="9">
        <v>116.3</v>
      </c>
      <c r="R8270" s="9">
        <v>116.3</v>
      </c>
      <c r="S8270" s="9">
        <v>116.3</v>
      </c>
      <c r="T8270" s="9">
        <v>116.3</v>
      </c>
    </row>
    <row r="8271" spans="1:20" x14ac:dyDescent="0.35">
      <c r="A8271">
        <f t="shared" si="259"/>
        <v>8271</v>
      </c>
      <c r="B8271" s="3" t="s">
        <v>71</v>
      </c>
      <c r="C8271" s="3" t="s">
        <v>74</v>
      </c>
      <c r="D8271" s="3" t="s">
        <v>32</v>
      </c>
      <c r="E8271">
        <v>2029</v>
      </c>
      <c r="F8271" s="3" t="str">
        <f t="shared" si="258"/>
        <v>GStorNOXON2029</v>
      </c>
      <c r="G8271" s="9">
        <v>116.3</v>
      </c>
      <c r="H8271" s="9">
        <v>112.3</v>
      </c>
      <c r="I8271" s="9">
        <v>112.3</v>
      </c>
      <c r="J8271" s="9">
        <v>112.3</v>
      </c>
      <c r="K8271" s="9">
        <v>100.8</v>
      </c>
      <c r="L8271" s="9">
        <v>100.8</v>
      </c>
      <c r="M8271" s="9">
        <v>100.8</v>
      </c>
      <c r="N8271" s="9">
        <v>116.3</v>
      </c>
      <c r="O8271" s="9">
        <v>116.3</v>
      </c>
      <c r="P8271" s="9">
        <v>116.3</v>
      </c>
      <c r="Q8271" s="9">
        <v>116.3</v>
      </c>
      <c r="R8271" s="9">
        <v>116.3</v>
      </c>
      <c r="S8271" s="9">
        <v>116.3</v>
      </c>
      <c r="T8271" s="9">
        <v>116.3</v>
      </c>
    </row>
    <row r="8272" spans="1:20" x14ac:dyDescent="0.35">
      <c r="A8272">
        <f t="shared" si="259"/>
        <v>8272</v>
      </c>
      <c r="B8272" s="3" t="s">
        <v>71</v>
      </c>
      <c r="C8272" s="3" t="s">
        <v>74</v>
      </c>
      <c r="D8272" s="3" t="s">
        <v>33</v>
      </c>
      <c r="E8272">
        <v>2020</v>
      </c>
      <c r="F8272" s="3" t="str">
        <f t="shared" si="258"/>
        <v>GStorCAB G2020</v>
      </c>
      <c r="G8272" s="9">
        <v>0</v>
      </c>
      <c r="H8272" s="9">
        <v>0</v>
      </c>
      <c r="I8272" s="9">
        <v>0</v>
      </c>
      <c r="J8272" s="9">
        <v>0</v>
      </c>
      <c r="K8272" s="9">
        <v>0</v>
      </c>
      <c r="L8272" s="9">
        <v>0</v>
      </c>
      <c r="M8272" s="9">
        <v>0</v>
      </c>
      <c r="N8272" s="9">
        <v>0</v>
      </c>
      <c r="O8272" s="9">
        <v>0</v>
      </c>
      <c r="P8272" s="9">
        <v>0</v>
      </c>
      <c r="Q8272" s="9">
        <v>0</v>
      </c>
      <c r="R8272" s="9">
        <v>0</v>
      </c>
      <c r="S8272" s="9">
        <v>0</v>
      </c>
      <c r="T8272" s="9">
        <v>0</v>
      </c>
    </row>
    <row r="8273" spans="1:20" x14ac:dyDescent="0.35">
      <c r="A8273">
        <f t="shared" si="259"/>
        <v>8273</v>
      </c>
      <c r="B8273" s="3" t="s">
        <v>71</v>
      </c>
      <c r="C8273" s="3" t="s">
        <v>74</v>
      </c>
      <c r="D8273" s="3" t="s">
        <v>33</v>
      </c>
      <c r="E8273">
        <v>2021</v>
      </c>
      <c r="F8273" s="3" t="str">
        <f t="shared" si="258"/>
        <v>GStorCAB G2021</v>
      </c>
      <c r="G8273" s="9">
        <v>0</v>
      </c>
      <c r="H8273" s="9">
        <v>0</v>
      </c>
      <c r="I8273" s="9">
        <v>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0</v>
      </c>
      <c r="S8273" s="9">
        <v>0</v>
      </c>
      <c r="T8273" s="9">
        <v>0</v>
      </c>
    </row>
    <row r="8274" spans="1:20" x14ac:dyDescent="0.35">
      <c r="A8274">
        <f t="shared" si="259"/>
        <v>8274</v>
      </c>
      <c r="B8274" s="3" t="s">
        <v>71</v>
      </c>
      <c r="C8274" s="3" t="s">
        <v>74</v>
      </c>
      <c r="D8274" s="3" t="s">
        <v>33</v>
      </c>
      <c r="E8274">
        <v>2022</v>
      </c>
      <c r="F8274" s="3" t="str">
        <f t="shared" si="258"/>
        <v>GStorCAB G2022</v>
      </c>
      <c r="G8274" s="9">
        <v>0</v>
      </c>
      <c r="H8274" s="9">
        <v>0</v>
      </c>
      <c r="I8274" s="9">
        <v>0</v>
      </c>
      <c r="J8274" s="9">
        <v>0</v>
      </c>
      <c r="K8274" s="9">
        <v>0</v>
      </c>
      <c r="L8274" s="9">
        <v>0</v>
      </c>
      <c r="M8274" s="9">
        <v>0</v>
      </c>
      <c r="N8274" s="9">
        <v>0</v>
      </c>
      <c r="O8274" s="9">
        <v>0</v>
      </c>
      <c r="P8274" s="9">
        <v>0</v>
      </c>
      <c r="Q8274" s="9">
        <v>0</v>
      </c>
      <c r="R8274" s="9">
        <v>0</v>
      </c>
      <c r="S8274" s="9">
        <v>0</v>
      </c>
      <c r="T8274" s="9">
        <v>0</v>
      </c>
    </row>
    <row r="8275" spans="1:20" x14ac:dyDescent="0.35">
      <c r="A8275">
        <f t="shared" si="259"/>
        <v>8275</v>
      </c>
      <c r="B8275" s="3" t="s">
        <v>71</v>
      </c>
      <c r="C8275" s="3" t="s">
        <v>74</v>
      </c>
      <c r="D8275" s="3" t="s">
        <v>33</v>
      </c>
      <c r="E8275">
        <v>2023</v>
      </c>
      <c r="F8275" s="3" t="str">
        <f t="shared" si="258"/>
        <v>GStorCAB G2023</v>
      </c>
      <c r="G8275" s="9">
        <v>0</v>
      </c>
      <c r="H8275" s="9">
        <v>0</v>
      </c>
      <c r="I8275" s="9">
        <v>0</v>
      </c>
      <c r="J8275" s="9">
        <v>0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  <c r="S8275" s="9">
        <v>0</v>
      </c>
      <c r="T8275" s="9">
        <v>0</v>
      </c>
    </row>
    <row r="8276" spans="1:20" x14ac:dyDescent="0.35">
      <c r="A8276">
        <f t="shared" si="259"/>
        <v>8276</v>
      </c>
      <c r="B8276" s="3" t="s">
        <v>71</v>
      </c>
      <c r="C8276" s="3" t="s">
        <v>74</v>
      </c>
      <c r="D8276" s="3" t="s">
        <v>33</v>
      </c>
      <c r="E8276">
        <v>2024</v>
      </c>
      <c r="F8276" s="3" t="str">
        <f t="shared" si="258"/>
        <v>GStorCAB G2024</v>
      </c>
      <c r="G8276" s="9">
        <v>0</v>
      </c>
      <c r="H8276" s="9">
        <v>0</v>
      </c>
      <c r="I8276" s="9">
        <v>0</v>
      </c>
      <c r="J8276" s="9">
        <v>0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0</v>
      </c>
      <c r="S8276" s="9">
        <v>0</v>
      </c>
      <c r="T8276" s="9">
        <v>0</v>
      </c>
    </row>
    <row r="8277" spans="1:20" x14ac:dyDescent="0.35">
      <c r="A8277">
        <f t="shared" si="259"/>
        <v>8277</v>
      </c>
      <c r="B8277" s="3" t="s">
        <v>71</v>
      </c>
      <c r="C8277" s="3" t="s">
        <v>74</v>
      </c>
      <c r="D8277" s="3" t="s">
        <v>33</v>
      </c>
      <c r="E8277">
        <v>2025</v>
      </c>
      <c r="F8277" s="3" t="str">
        <f t="shared" si="258"/>
        <v>GStorCAB G2025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  <c r="S8277" s="9">
        <v>0</v>
      </c>
      <c r="T8277" s="9">
        <v>0</v>
      </c>
    </row>
    <row r="8278" spans="1:20" x14ac:dyDescent="0.35">
      <c r="A8278">
        <f t="shared" si="259"/>
        <v>8278</v>
      </c>
      <c r="B8278" s="3" t="s">
        <v>71</v>
      </c>
      <c r="C8278" s="3" t="s">
        <v>74</v>
      </c>
      <c r="D8278" s="3" t="s">
        <v>33</v>
      </c>
      <c r="E8278">
        <v>2026</v>
      </c>
      <c r="F8278" s="3" t="str">
        <f t="shared" si="258"/>
        <v>GStorCAB G2026</v>
      </c>
      <c r="G8278" s="9">
        <v>0</v>
      </c>
      <c r="H8278" s="9">
        <v>0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  <c r="R8278" s="9">
        <v>0</v>
      </c>
      <c r="S8278" s="9">
        <v>0</v>
      </c>
      <c r="T8278" s="9">
        <v>0</v>
      </c>
    </row>
    <row r="8279" spans="1:20" x14ac:dyDescent="0.35">
      <c r="A8279">
        <f t="shared" si="259"/>
        <v>8279</v>
      </c>
      <c r="B8279" s="3" t="s">
        <v>71</v>
      </c>
      <c r="C8279" s="3" t="s">
        <v>74</v>
      </c>
      <c r="D8279" s="3" t="s">
        <v>33</v>
      </c>
      <c r="E8279">
        <v>2027</v>
      </c>
      <c r="F8279" s="3" t="str">
        <f t="shared" si="258"/>
        <v>GStorCAB G2027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0</v>
      </c>
      <c r="O8279" s="9">
        <v>0</v>
      </c>
      <c r="P8279" s="9">
        <v>0</v>
      </c>
      <c r="Q8279" s="9">
        <v>0</v>
      </c>
      <c r="R8279" s="9">
        <v>0</v>
      </c>
      <c r="S8279" s="9">
        <v>0</v>
      </c>
      <c r="T8279" s="9">
        <v>0</v>
      </c>
    </row>
    <row r="8280" spans="1:20" x14ac:dyDescent="0.35">
      <c r="A8280">
        <f t="shared" si="259"/>
        <v>8280</v>
      </c>
      <c r="B8280" s="3" t="s">
        <v>71</v>
      </c>
      <c r="C8280" s="3" t="s">
        <v>74</v>
      </c>
      <c r="D8280" s="3" t="s">
        <v>33</v>
      </c>
      <c r="E8280">
        <v>2028</v>
      </c>
      <c r="F8280" s="3" t="str">
        <f t="shared" si="258"/>
        <v>GStorCAB G2028</v>
      </c>
      <c r="G8280" s="9">
        <v>0</v>
      </c>
      <c r="H8280" s="9">
        <v>0</v>
      </c>
      <c r="I8280" s="9">
        <v>0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  <c r="Q8280" s="9">
        <v>0</v>
      </c>
      <c r="R8280" s="9">
        <v>0</v>
      </c>
      <c r="S8280" s="9">
        <v>0</v>
      </c>
      <c r="T8280" s="9">
        <v>0</v>
      </c>
    </row>
    <row r="8281" spans="1:20" x14ac:dyDescent="0.35">
      <c r="A8281">
        <f t="shared" si="259"/>
        <v>8281</v>
      </c>
      <c r="B8281" s="3" t="s">
        <v>71</v>
      </c>
      <c r="C8281" s="3" t="s">
        <v>74</v>
      </c>
      <c r="D8281" s="3" t="s">
        <v>33</v>
      </c>
      <c r="E8281">
        <v>2029</v>
      </c>
      <c r="F8281" s="3" t="str">
        <f t="shared" si="258"/>
        <v>GStorCAB G2029</v>
      </c>
      <c r="G8281" s="9">
        <v>0</v>
      </c>
      <c r="H8281" s="9">
        <v>0</v>
      </c>
      <c r="I8281" s="9">
        <v>0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  <c r="Q8281" s="9">
        <v>0</v>
      </c>
      <c r="R8281" s="9">
        <v>0</v>
      </c>
      <c r="S8281" s="9">
        <v>0</v>
      </c>
      <c r="T8281" s="9">
        <v>0</v>
      </c>
    </row>
    <row r="8282" spans="1:20" x14ac:dyDescent="0.35">
      <c r="A8282">
        <f t="shared" si="259"/>
        <v>8282</v>
      </c>
      <c r="B8282" s="3" t="s">
        <v>71</v>
      </c>
      <c r="C8282" s="3" t="s">
        <v>74</v>
      </c>
      <c r="D8282" s="3" t="s">
        <v>34</v>
      </c>
      <c r="E8282">
        <v>2020</v>
      </c>
      <c r="F8282" s="3" t="str">
        <f t="shared" si="258"/>
        <v>GStorPRST L2020</v>
      </c>
      <c r="G8282" s="9">
        <v>11.5</v>
      </c>
      <c r="H8282" s="9">
        <v>3.2</v>
      </c>
      <c r="I8282" s="9">
        <v>0</v>
      </c>
      <c r="J8282" s="9">
        <v>0</v>
      </c>
      <c r="K8282" s="9">
        <v>0</v>
      </c>
      <c r="L8282" s="9">
        <v>3.8</v>
      </c>
      <c r="M8282" s="9">
        <v>14.8</v>
      </c>
      <c r="N8282" s="9">
        <v>27.3</v>
      </c>
      <c r="O8282" s="9">
        <v>44.1</v>
      </c>
      <c r="P8282" s="9">
        <v>23.4</v>
      </c>
      <c r="Q8282" s="9">
        <v>35.5</v>
      </c>
      <c r="R8282" s="9">
        <v>35.5</v>
      </c>
      <c r="S8282" s="9">
        <v>35.5</v>
      </c>
      <c r="T8282" s="9">
        <v>35.5</v>
      </c>
    </row>
    <row r="8283" spans="1:20" x14ac:dyDescent="0.35">
      <c r="A8283">
        <f t="shared" si="259"/>
        <v>8283</v>
      </c>
      <c r="B8283" s="3" t="s">
        <v>71</v>
      </c>
      <c r="C8283" s="3" t="s">
        <v>74</v>
      </c>
      <c r="D8283" s="3" t="s">
        <v>34</v>
      </c>
      <c r="E8283">
        <v>2021</v>
      </c>
      <c r="F8283" s="3" t="str">
        <f t="shared" si="258"/>
        <v>GStorPRST L2021</v>
      </c>
      <c r="G8283" s="9">
        <v>11.5</v>
      </c>
      <c r="H8283" s="9">
        <v>1.8</v>
      </c>
      <c r="I8283" s="9">
        <v>0</v>
      </c>
      <c r="J8283" s="9">
        <v>0</v>
      </c>
      <c r="K8283" s="9">
        <v>0</v>
      </c>
      <c r="L8283" s="9">
        <v>0.3</v>
      </c>
      <c r="M8283" s="9">
        <v>5</v>
      </c>
      <c r="N8283" s="9">
        <v>14.4</v>
      </c>
      <c r="O8283" s="9">
        <v>40.299999999999997</v>
      </c>
      <c r="P8283" s="9">
        <v>27.2</v>
      </c>
      <c r="Q8283" s="9">
        <v>35.5</v>
      </c>
      <c r="R8283" s="9">
        <v>35.5</v>
      </c>
      <c r="S8283" s="9">
        <v>35.5</v>
      </c>
      <c r="T8283" s="9">
        <v>35.5</v>
      </c>
    </row>
    <row r="8284" spans="1:20" x14ac:dyDescent="0.35">
      <c r="A8284">
        <f t="shared" si="259"/>
        <v>8284</v>
      </c>
      <c r="B8284" s="3" t="s">
        <v>71</v>
      </c>
      <c r="C8284" s="3" t="s">
        <v>74</v>
      </c>
      <c r="D8284" s="3" t="s">
        <v>34</v>
      </c>
      <c r="E8284">
        <v>2022</v>
      </c>
      <c r="F8284" s="3" t="str">
        <f t="shared" si="258"/>
        <v>GStorPRST L2022</v>
      </c>
      <c r="G8284" s="9">
        <v>11.5</v>
      </c>
      <c r="H8284" s="9">
        <v>0</v>
      </c>
      <c r="I8284" s="9">
        <v>0</v>
      </c>
      <c r="J8284" s="9">
        <v>0</v>
      </c>
      <c r="K8284" s="9">
        <v>0</v>
      </c>
      <c r="L8284" s="9">
        <v>2.5</v>
      </c>
      <c r="M8284" s="9">
        <v>9.9</v>
      </c>
      <c r="N8284" s="9">
        <v>12.2</v>
      </c>
      <c r="O8284" s="9">
        <v>52.6</v>
      </c>
      <c r="P8284" s="9">
        <v>30.8</v>
      </c>
      <c r="Q8284" s="9">
        <v>35.5</v>
      </c>
      <c r="R8284" s="9">
        <v>35.5</v>
      </c>
      <c r="S8284" s="9">
        <v>35.5</v>
      </c>
      <c r="T8284" s="9">
        <v>35.5</v>
      </c>
    </row>
    <row r="8285" spans="1:20" x14ac:dyDescent="0.35">
      <c r="A8285">
        <f t="shared" si="259"/>
        <v>8285</v>
      </c>
      <c r="B8285" s="3" t="s">
        <v>71</v>
      </c>
      <c r="C8285" s="3" t="s">
        <v>74</v>
      </c>
      <c r="D8285" s="3" t="s">
        <v>34</v>
      </c>
      <c r="E8285">
        <v>2023</v>
      </c>
      <c r="F8285" s="3" t="str">
        <f t="shared" si="258"/>
        <v>GStorPRST L2023</v>
      </c>
      <c r="G8285" s="9">
        <v>11.5</v>
      </c>
      <c r="H8285" s="9">
        <v>2.7</v>
      </c>
      <c r="I8285" s="9">
        <v>5.8</v>
      </c>
      <c r="J8285" s="9">
        <v>3.2</v>
      </c>
      <c r="K8285" s="9">
        <v>4.9000000000000004</v>
      </c>
      <c r="L8285" s="9">
        <v>15.9</v>
      </c>
      <c r="M8285" s="9">
        <v>28.7</v>
      </c>
      <c r="N8285" s="9">
        <v>42.8</v>
      </c>
      <c r="O8285" s="9">
        <v>66.2</v>
      </c>
      <c r="P8285" s="9">
        <v>39.6</v>
      </c>
      <c r="Q8285" s="9">
        <v>35.5</v>
      </c>
      <c r="R8285" s="9">
        <v>35.5</v>
      </c>
      <c r="S8285" s="9">
        <v>35.5</v>
      </c>
      <c r="T8285" s="9">
        <v>35.5</v>
      </c>
    </row>
    <row r="8286" spans="1:20" x14ac:dyDescent="0.35">
      <c r="A8286">
        <f t="shared" si="259"/>
        <v>8286</v>
      </c>
      <c r="B8286" s="3" t="s">
        <v>71</v>
      </c>
      <c r="C8286" s="3" t="s">
        <v>74</v>
      </c>
      <c r="D8286" s="3" t="s">
        <v>34</v>
      </c>
      <c r="E8286">
        <v>2024</v>
      </c>
      <c r="F8286" s="3" t="str">
        <f t="shared" si="258"/>
        <v>GStorPRST L2024</v>
      </c>
      <c r="G8286" s="9">
        <v>11.5</v>
      </c>
      <c r="H8286" s="9">
        <v>8.6</v>
      </c>
      <c r="I8286" s="9">
        <v>6.2</v>
      </c>
      <c r="J8286" s="9">
        <v>5.4</v>
      </c>
      <c r="K8286" s="9">
        <v>4.4000000000000004</v>
      </c>
      <c r="L8286" s="9">
        <v>12.8</v>
      </c>
      <c r="M8286" s="9">
        <v>22.8</v>
      </c>
      <c r="N8286" s="9">
        <v>37.9</v>
      </c>
      <c r="O8286" s="9">
        <v>46.4</v>
      </c>
      <c r="P8286" s="9">
        <v>23.4</v>
      </c>
      <c r="Q8286" s="9">
        <v>35.5</v>
      </c>
      <c r="R8286" s="9">
        <v>35.5</v>
      </c>
      <c r="S8286" s="9">
        <v>35.5</v>
      </c>
      <c r="T8286" s="9">
        <v>35.5</v>
      </c>
    </row>
    <row r="8287" spans="1:20" x14ac:dyDescent="0.35">
      <c r="A8287">
        <f t="shared" si="259"/>
        <v>8287</v>
      </c>
      <c r="B8287" s="3" t="s">
        <v>71</v>
      </c>
      <c r="C8287" s="3" t="s">
        <v>74</v>
      </c>
      <c r="D8287" s="3" t="s">
        <v>34</v>
      </c>
      <c r="E8287">
        <v>2025</v>
      </c>
      <c r="F8287" s="3" t="str">
        <f t="shared" si="258"/>
        <v>GStorPRST L2025</v>
      </c>
      <c r="G8287" s="9">
        <v>11.5</v>
      </c>
      <c r="H8287" s="9">
        <v>2.5</v>
      </c>
      <c r="I8287" s="9">
        <v>0</v>
      </c>
      <c r="J8287" s="9">
        <v>0</v>
      </c>
      <c r="K8287" s="9">
        <v>4.5999999999999996</v>
      </c>
      <c r="L8287" s="9">
        <v>12.7</v>
      </c>
      <c r="M8287" s="9">
        <v>19.600000000000001</v>
      </c>
      <c r="N8287" s="9">
        <v>36.1</v>
      </c>
      <c r="O8287" s="9">
        <v>52.9</v>
      </c>
      <c r="P8287" s="9">
        <v>24</v>
      </c>
      <c r="Q8287" s="9">
        <v>35.5</v>
      </c>
      <c r="R8287" s="9">
        <v>35.5</v>
      </c>
      <c r="S8287" s="9">
        <v>35.5</v>
      </c>
      <c r="T8287" s="9">
        <v>35.5</v>
      </c>
    </row>
    <row r="8288" spans="1:20" x14ac:dyDescent="0.35">
      <c r="A8288">
        <f t="shared" si="259"/>
        <v>8288</v>
      </c>
      <c r="B8288" s="3" t="s">
        <v>71</v>
      </c>
      <c r="C8288" s="3" t="s">
        <v>74</v>
      </c>
      <c r="D8288" s="3" t="s">
        <v>34</v>
      </c>
      <c r="E8288">
        <v>2026</v>
      </c>
      <c r="F8288" s="3" t="str">
        <f t="shared" si="258"/>
        <v>GStorPRST L2026</v>
      </c>
      <c r="G8288" s="9">
        <v>11.5</v>
      </c>
      <c r="H8288" s="9">
        <v>4.5999999999999996</v>
      </c>
      <c r="I8288" s="9">
        <v>0</v>
      </c>
      <c r="J8288" s="9">
        <v>0</v>
      </c>
      <c r="K8288" s="9">
        <v>0</v>
      </c>
      <c r="L8288" s="9">
        <v>6.1</v>
      </c>
      <c r="M8288" s="9">
        <v>10.9</v>
      </c>
      <c r="N8288" s="9">
        <v>18.7</v>
      </c>
      <c r="O8288" s="9">
        <v>38.5</v>
      </c>
      <c r="P8288" s="9">
        <v>51.8</v>
      </c>
      <c r="Q8288" s="9">
        <v>35.5</v>
      </c>
      <c r="R8288" s="9">
        <v>35.5</v>
      </c>
      <c r="S8288" s="9">
        <v>35.5</v>
      </c>
      <c r="T8288" s="9">
        <v>35.5</v>
      </c>
    </row>
    <row r="8289" spans="1:20" x14ac:dyDescent="0.35">
      <c r="A8289">
        <f t="shared" si="259"/>
        <v>8289</v>
      </c>
      <c r="B8289" s="3" t="s">
        <v>71</v>
      </c>
      <c r="C8289" s="3" t="s">
        <v>74</v>
      </c>
      <c r="D8289" s="3" t="s">
        <v>34</v>
      </c>
      <c r="E8289">
        <v>2027</v>
      </c>
      <c r="F8289" s="3" t="str">
        <f t="shared" si="258"/>
        <v>GStorPRST L2027</v>
      </c>
      <c r="G8289" s="9">
        <v>11.5</v>
      </c>
      <c r="H8289" s="9">
        <v>0</v>
      </c>
      <c r="I8289" s="9">
        <v>0</v>
      </c>
      <c r="J8289" s="9">
        <v>0</v>
      </c>
      <c r="K8289" s="9">
        <v>0</v>
      </c>
      <c r="L8289" s="9">
        <v>9</v>
      </c>
      <c r="M8289" s="9">
        <v>18.399999999999999</v>
      </c>
      <c r="N8289" s="9">
        <v>23</v>
      </c>
      <c r="O8289" s="9">
        <v>63.8</v>
      </c>
      <c r="P8289" s="9">
        <v>36.1</v>
      </c>
      <c r="Q8289" s="9">
        <v>35.5</v>
      </c>
      <c r="R8289" s="9">
        <v>35.5</v>
      </c>
      <c r="S8289" s="9">
        <v>35.5</v>
      </c>
      <c r="T8289" s="9">
        <v>35.5</v>
      </c>
    </row>
    <row r="8290" spans="1:20" x14ac:dyDescent="0.35">
      <c r="A8290">
        <f t="shared" si="259"/>
        <v>8290</v>
      </c>
      <c r="B8290" s="3" t="s">
        <v>71</v>
      </c>
      <c r="C8290" s="3" t="s">
        <v>74</v>
      </c>
      <c r="D8290" s="3" t="s">
        <v>34</v>
      </c>
      <c r="E8290">
        <v>2028</v>
      </c>
      <c r="F8290" s="3" t="str">
        <f t="shared" si="258"/>
        <v>GStorPRST L2028</v>
      </c>
      <c r="G8290" s="9">
        <v>11.5</v>
      </c>
      <c r="H8290" s="9">
        <v>4.4000000000000004</v>
      </c>
      <c r="I8290" s="9">
        <v>0</v>
      </c>
      <c r="J8290" s="9">
        <v>0</v>
      </c>
      <c r="K8290" s="9">
        <v>2.9</v>
      </c>
      <c r="L8290" s="9">
        <v>7.7</v>
      </c>
      <c r="M8290" s="9">
        <v>10.9</v>
      </c>
      <c r="N8290" s="9">
        <v>25.4</v>
      </c>
      <c r="O8290" s="9">
        <v>61.3</v>
      </c>
      <c r="P8290" s="9">
        <v>64.2</v>
      </c>
      <c r="Q8290" s="9">
        <v>35.5</v>
      </c>
      <c r="R8290" s="9">
        <v>35.5</v>
      </c>
      <c r="S8290" s="9">
        <v>35.5</v>
      </c>
      <c r="T8290" s="9">
        <v>35.5</v>
      </c>
    </row>
    <row r="8291" spans="1:20" x14ac:dyDescent="0.35">
      <c r="A8291">
        <f t="shared" si="259"/>
        <v>8291</v>
      </c>
      <c r="B8291" s="3" t="s">
        <v>71</v>
      </c>
      <c r="C8291" s="3" t="s">
        <v>74</v>
      </c>
      <c r="D8291" s="3" t="s">
        <v>34</v>
      </c>
      <c r="E8291">
        <v>2029</v>
      </c>
      <c r="F8291" s="3" t="str">
        <f t="shared" si="258"/>
        <v>GStorPRST L2029</v>
      </c>
      <c r="G8291" s="9">
        <v>11.5</v>
      </c>
      <c r="H8291" s="9">
        <v>0</v>
      </c>
      <c r="I8291" s="9">
        <v>0</v>
      </c>
      <c r="J8291" s="9">
        <v>0</v>
      </c>
      <c r="K8291" s="9">
        <v>0</v>
      </c>
      <c r="L8291" s="9">
        <v>10.3</v>
      </c>
      <c r="M8291" s="9">
        <v>16.899999999999999</v>
      </c>
      <c r="N8291" s="9">
        <v>28.6</v>
      </c>
      <c r="O8291" s="9">
        <v>43</v>
      </c>
      <c r="P8291" s="9">
        <v>26.7</v>
      </c>
      <c r="Q8291" s="9">
        <v>35.5</v>
      </c>
      <c r="R8291" s="9">
        <v>35.5</v>
      </c>
      <c r="S8291" s="9">
        <v>35.5</v>
      </c>
      <c r="T8291" s="9">
        <v>35.5</v>
      </c>
    </row>
    <row r="8292" spans="1:20" x14ac:dyDescent="0.35">
      <c r="A8292">
        <f t="shared" si="259"/>
        <v>8292</v>
      </c>
      <c r="B8292" s="3" t="s">
        <v>71</v>
      </c>
      <c r="C8292" s="3" t="s">
        <v>74</v>
      </c>
      <c r="D8292" s="3" t="s">
        <v>35</v>
      </c>
      <c r="E8292">
        <v>2020</v>
      </c>
      <c r="F8292" s="3" t="str">
        <f t="shared" si="258"/>
        <v>GStorALBENI2020</v>
      </c>
      <c r="G8292" s="9">
        <v>146.1</v>
      </c>
      <c r="H8292" s="9">
        <v>68.599999999999994</v>
      </c>
      <c r="I8292" s="9">
        <v>68.599999999999994</v>
      </c>
      <c r="J8292" s="9">
        <v>68.599999999999994</v>
      </c>
      <c r="K8292" s="9">
        <v>68.599999999999994</v>
      </c>
      <c r="L8292" s="9">
        <v>68.599999999999994</v>
      </c>
      <c r="M8292" s="9">
        <v>146.1</v>
      </c>
      <c r="N8292" s="9">
        <v>234.7</v>
      </c>
      <c r="O8292" s="9">
        <v>493.2</v>
      </c>
      <c r="P8292" s="9">
        <v>570.70000000000005</v>
      </c>
      <c r="Q8292" s="9">
        <v>570.70000000000005</v>
      </c>
      <c r="R8292" s="9">
        <v>570.70000000000005</v>
      </c>
      <c r="S8292" s="9">
        <v>570.70000000000005</v>
      </c>
      <c r="T8292" s="9">
        <v>512.4</v>
      </c>
    </row>
    <row r="8293" spans="1:20" x14ac:dyDescent="0.35">
      <c r="A8293">
        <f t="shared" si="259"/>
        <v>8293</v>
      </c>
      <c r="B8293" s="3" t="s">
        <v>71</v>
      </c>
      <c r="C8293" s="3" t="s">
        <v>74</v>
      </c>
      <c r="D8293" s="3" t="s">
        <v>35</v>
      </c>
      <c r="E8293">
        <v>2021</v>
      </c>
      <c r="F8293" s="3" t="str">
        <f t="shared" si="258"/>
        <v>GStorALBENI2021</v>
      </c>
      <c r="G8293" s="9">
        <v>146.1</v>
      </c>
      <c r="H8293" s="9">
        <v>68.599999999999994</v>
      </c>
      <c r="I8293" s="9">
        <v>68.599999999999994</v>
      </c>
      <c r="J8293" s="9">
        <v>68.599999999999994</v>
      </c>
      <c r="K8293" s="9">
        <v>68.599999999999994</v>
      </c>
      <c r="L8293" s="9">
        <v>68.599999999999994</v>
      </c>
      <c r="M8293" s="9">
        <v>146.1</v>
      </c>
      <c r="N8293" s="9">
        <v>234.7</v>
      </c>
      <c r="O8293" s="9">
        <v>419</v>
      </c>
      <c r="P8293" s="9">
        <v>570.70000000000005</v>
      </c>
      <c r="Q8293" s="9">
        <v>570.70000000000005</v>
      </c>
      <c r="R8293" s="9">
        <v>570.70000000000005</v>
      </c>
      <c r="S8293" s="9">
        <v>570.70000000000005</v>
      </c>
      <c r="T8293" s="9">
        <v>512.4</v>
      </c>
    </row>
    <row r="8294" spans="1:20" x14ac:dyDescent="0.35">
      <c r="A8294">
        <f t="shared" si="259"/>
        <v>8294</v>
      </c>
      <c r="B8294" s="3" t="s">
        <v>71</v>
      </c>
      <c r="C8294" s="3" t="s">
        <v>74</v>
      </c>
      <c r="D8294" s="3" t="s">
        <v>35</v>
      </c>
      <c r="E8294">
        <v>2022</v>
      </c>
      <c r="F8294" s="3" t="str">
        <f t="shared" si="258"/>
        <v>GStorALBENI2022</v>
      </c>
      <c r="G8294" s="9">
        <v>146.1</v>
      </c>
      <c r="H8294" s="9">
        <v>68.599999999999994</v>
      </c>
      <c r="I8294" s="9">
        <v>68.599999999999994</v>
      </c>
      <c r="J8294" s="9">
        <v>68.599999999999994</v>
      </c>
      <c r="K8294" s="9">
        <v>68.599999999999994</v>
      </c>
      <c r="L8294" s="9">
        <v>68.599999999999994</v>
      </c>
      <c r="M8294" s="9">
        <v>146.1</v>
      </c>
      <c r="N8294" s="9">
        <v>234.7</v>
      </c>
      <c r="O8294" s="9">
        <v>419</v>
      </c>
      <c r="P8294" s="9">
        <v>669.4</v>
      </c>
      <c r="Q8294" s="9">
        <v>570.70000000000005</v>
      </c>
      <c r="R8294" s="9">
        <v>570.70000000000005</v>
      </c>
      <c r="S8294" s="9">
        <v>570.70000000000005</v>
      </c>
      <c r="T8294" s="9">
        <v>512.4</v>
      </c>
    </row>
    <row r="8295" spans="1:20" x14ac:dyDescent="0.35">
      <c r="A8295">
        <f t="shared" si="259"/>
        <v>8295</v>
      </c>
      <c r="B8295" s="3" t="s">
        <v>71</v>
      </c>
      <c r="C8295" s="3" t="s">
        <v>74</v>
      </c>
      <c r="D8295" s="3" t="s">
        <v>35</v>
      </c>
      <c r="E8295">
        <v>2023</v>
      </c>
      <c r="F8295" s="3" t="str">
        <f t="shared" si="258"/>
        <v>GStorALBENI2023</v>
      </c>
      <c r="G8295" s="9">
        <v>146.1</v>
      </c>
      <c r="H8295" s="9">
        <v>68.599999999999994</v>
      </c>
      <c r="I8295" s="9">
        <v>115.6</v>
      </c>
      <c r="J8295" s="9">
        <v>68.599999999999994</v>
      </c>
      <c r="K8295" s="9">
        <v>83.1</v>
      </c>
      <c r="L8295" s="9">
        <v>161.69999999999999</v>
      </c>
      <c r="M8295" s="9">
        <v>315.7</v>
      </c>
      <c r="N8295" s="9">
        <v>381.4</v>
      </c>
      <c r="O8295" s="9">
        <v>564.5</v>
      </c>
      <c r="P8295" s="9">
        <v>570.70000000000005</v>
      </c>
      <c r="Q8295" s="9">
        <v>570.70000000000005</v>
      </c>
      <c r="R8295" s="9">
        <v>570.70000000000005</v>
      </c>
      <c r="S8295" s="9">
        <v>570.70000000000005</v>
      </c>
      <c r="T8295" s="9">
        <v>512.4</v>
      </c>
    </row>
    <row r="8296" spans="1:20" x14ac:dyDescent="0.35">
      <c r="A8296">
        <f t="shared" si="259"/>
        <v>8296</v>
      </c>
      <c r="B8296" s="3" t="s">
        <v>71</v>
      </c>
      <c r="C8296" s="3" t="s">
        <v>74</v>
      </c>
      <c r="D8296" s="3" t="s">
        <v>35</v>
      </c>
      <c r="E8296">
        <v>2024</v>
      </c>
      <c r="F8296" s="3" t="str">
        <f t="shared" si="258"/>
        <v>GStorALBENI2024</v>
      </c>
      <c r="G8296" s="9">
        <v>146.1</v>
      </c>
      <c r="H8296" s="9">
        <v>68.599999999999994</v>
      </c>
      <c r="I8296" s="9">
        <v>68.599999999999994</v>
      </c>
      <c r="J8296" s="9">
        <v>68.599999999999994</v>
      </c>
      <c r="K8296" s="9">
        <v>68.599999999999994</v>
      </c>
      <c r="L8296" s="9">
        <v>68.599999999999994</v>
      </c>
      <c r="M8296" s="9">
        <v>146.1</v>
      </c>
      <c r="N8296" s="9">
        <v>234.7</v>
      </c>
      <c r="O8296" s="9">
        <v>419</v>
      </c>
      <c r="P8296" s="9">
        <v>570.70000000000005</v>
      </c>
      <c r="Q8296" s="9">
        <v>570.70000000000005</v>
      </c>
      <c r="R8296" s="9">
        <v>570.70000000000005</v>
      </c>
      <c r="S8296" s="9">
        <v>570.70000000000005</v>
      </c>
      <c r="T8296" s="9">
        <v>512.4</v>
      </c>
    </row>
    <row r="8297" spans="1:20" x14ac:dyDescent="0.35">
      <c r="A8297">
        <f t="shared" si="259"/>
        <v>8297</v>
      </c>
      <c r="B8297" s="3" t="s">
        <v>71</v>
      </c>
      <c r="C8297" s="3" t="s">
        <v>74</v>
      </c>
      <c r="D8297" s="3" t="s">
        <v>35</v>
      </c>
      <c r="E8297">
        <v>2025</v>
      </c>
      <c r="F8297" s="3" t="str">
        <f t="shared" si="258"/>
        <v>GStorALBENI2025</v>
      </c>
      <c r="G8297" s="9">
        <v>146.1</v>
      </c>
      <c r="H8297" s="9">
        <v>68.599999999999994</v>
      </c>
      <c r="I8297" s="9">
        <v>68.599999999999994</v>
      </c>
      <c r="J8297" s="9">
        <v>68.599999999999994</v>
      </c>
      <c r="K8297" s="9">
        <v>93</v>
      </c>
      <c r="L8297" s="9">
        <v>68.599999999999994</v>
      </c>
      <c r="M8297" s="9">
        <v>146.1</v>
      </c>
      <c r="N8297" s="9">
        <v>234.7</v>
      </c>
      <c r="O8297" s="9">
        <v>419</v>
      </c>
      <c r="P8297" s="9">
        <v>570.70000000000005</v>
      </c>
      <c r="Q8297" s="9">
        <v>570.70000000000005</v>
      </c>
      <c r="R8297" s="9">
        <v>570.70000000000005</v>
      </c>
      <c r="S8297" s="9">
        <v>570.70000000000005</v>
      </c>
      <c r="T8297" s="9">
        <v>512.4</v>
      </c>
    </row>
    <row r="8298" spans="1:20" x14ac:dyDescent="0.35">
      <c r="A8298">
        <f t="shared" si="259"/>
        <v>8298</v>
      </c>
      <c r="B8298" s="3" t="s">
        <v>71</v>
      </c>
      <c r="C8298" s="3" t="s">
        <v>74</v>
      </c>
      <c r="D8298" s="3" t="s">
        <v>35</v>
      </c>
      <c r="E8298">
        <v>2026</v>
      </c>
      <c r="F8298" s="3" t="str">
        <f t="shared" si="258"/>
        <v>GStorALBENI2026</v>
      </c>
      <c r="G8298" s="9">
        <v>146.1</v>
      </c>
      <c r="H8298" s="9">
        <v>68.599999999999994</v>
      </c>
      <c r="I8298" s="9">
        <v>68.599999999999994</v>
      </c>
      <c r="J8298" s="9">
        <v>68.599999999999994</v>
      </c>
      <c r="K8298" s="9">
        <v>68.599999999999994</v>
      </c>
      <c r="L8298" s="9">
        <v>68.599999999999994</v>
      </c>
      <c r="M8298" s="9">
        <v>146.1</v>
      </c>
      <c r="N8298" s="9">
        <v>234.7</v>
      </c>
      <c r="O8298" s="9">
        <v>419</v>
      </c>
      <c r="P8298" s="9">
        <v>570.70000000000005</v>
      </c>
      <c r="Q8298" s="9">
        <v>570.70000000000005</v>
      </c>
      <c r="R8298" s="9">
        <v>570.70000000000005</v>
      </c>
      <c r="S8298" s="9">
        <v>570.70000000000005</v>
      </c>
      <c r="T8298" s="9">
        <v>512.4</v>
      </c>
    </row>
    <row r="8299" spans="1:20" x14ac:dyDescent="0.35">
      <c r="A8299">
        <f t="shared" si="259"/>
        <v>8299</v>
      </c>
      <c r="B8299" s="3" t="s">
        <v>71</v>
      </c>
      <c r="C8299" s="3" t="s">
        <v>74</v>
      </c>
      <c r="D8299" s="3" t="s">
        <v>35</v>
      </c>
      <c r="E8299">
        <v>2027</v>
      </c>
      <c r="F8299" s="3" t="str">
        <f t="shared" si="258"/>
        <v>GStorALBENI2027</v>
      </c>
      <c r="G8299" s="9">
        <v>146.1</v>
      </c>
      <c r="H8299" s="9">
        <v>68.599999999999994</v>
      </c>
      <c r="I8299" s="9">
        <v>68.599999999999994</v>
      </c>
      <c r="J8299" s="9">
        <v>68.599999999999994</v>
      </c>
      <c r="K8299" s="9">
        <v>68.599999999999994</v>
      </c>
      <c r="L8299" s="9">
        <v>68.599999999999994</v>
      </c>
      <c r="M8299" s="9">
        <v>146.1</v>
      </c>
      <c r="N8299" s="9">
        <v>234.7</v>
      </c>
      <c r="O8299" s="9">
        <v>419</v>
      </c>
      <c r="P8299" s="9">
        <v>570.70000000000005</v>
      </c>
      <c r="Q8299" s="9">
        <v>570.70000000000005</v>
      </c>
      <c r="R8299" s="9">
        <v>570.70000000000005</v>
      </c>
      <c r="S8299" s="9">
        <v>570.70000000000005</v>
      </c>
      <c r="T8299" s="9">
        <v>512.4</v>
      </c>
    </row>
    <row r="8300" spans="1:20" x14ac:dyDescent="0.35">
      <c r="A8300">
        <f t="shared" si="259"/>
        <v>8300</v>
      </c>
      <c r="B8300" s="3" t="s">
        <v>71</v>
      </c>
      <c r="C8300" s="3" t="s">
        <v>74</v>
      </c>
      <c r="D8300" s="3" t="s">
        <v>35</v>
      </c>
      <c r="E8300">
        <v>2028</v>
      </c>
      <c r="F8300" s="3" t="str">
        <f t="shared" si="258"/>
        <v>GStorALBENI2028</v>
      </c>
      <c r="G8300" s="9">
        <v>146.1</v>
      </c>
      <c r="H8300" s="9">
        <v>68.599999999999994</v>
      </c>
      <c r="I8300" s="9">
        <v>68.599999999999994</v>
      </c>
      <c r="J8300" s="9">
        <v>68.599999999999994</v>
      </c>
      <c r="K8300" s="9">
        <v>68.599999999999994</v>
      </c>
      <c r="L8300" s="9">
        <v>68.599999999999994</v>
      </c>
      <c r="M8300" s="9">
        <v>146.1</v>
      </c>
      <c r="N8300" s="9">
        <v>234.7</v>
      </c>
      <c r="O8300" s="9">
        <v>483.9</v>
      </c>
      <c r="P8300" s="9">
        <v>667.9</v>
      </c>
      <c r="Q8300" s="9">
        <v>570.70000000000005</v>
      </c>
      <c r="R8300" s="9">
        <v>570.70000000000005</v>
      </c>
      <c r="S8300" s="9">
        <v>570.70000000000005</v>
      </c>
      <c r="T8300" s="9">
        <v>512.4</v>
      </c>
    </row>
    <row r="8301" spans="1:20" x14ac:dyDescent="0.35">
      <c r="A8301">
        <f t="shared" si="259"/>
        <v>8301</v>
      </c>
      <c r="B8301" s="3" t="s">
        <v>71</v>
      </c>
      <c r="C8301" s="3" t="s">
        <v>74</v>
      </c>
      <c r="D8301" s="3" t="s">
        <v>35</v>
      </c>
      <c r="E8301">
        <v>2029</v>
      </c>
      <c r="F8301" s="3" t="str">
        <f t="shared" si="258"/>
        <v>GStorALBENI2029</v>
      </c>
      <c r="G8301" s="9">
        <v>146.1</v>
      </c>
      <c r="H8301" s="9">
        <v>68.599999999999994</v>
      </c>
      <c r="I8301" s="9">
        <v>68.599999999999994</v>
      </c>
      <c r="J8301" s="9">
        <v>68.599999999999994</v>
      </c>
      <c r="K8301" s="9">
        <v>68.599999999999994</v>
      </c>
      <c r="L8301" s="9">
        <v>68.599999999999994</v>
      </c>
      <c r="M8301" s="9">
        <v>146.1</v>
      </c>
      <c r="N8301" s="9">
        <v>234.7</v>
      </c>
      <c r="O8301" s="9">
        <v>464.1</v>
      </c>
      <c r="P8301" s="9">
        <v>570.70000000000005</v>
      </c>
      <c r="Q8301" s="9">
        <v>570.70000000000005</v>
      </c>
      <c r="R8301" s="9">
        <v>570.70000000000005</v>
      </c>
      <c r="S8301" s="9">
        <v>570.70000000000005</v>
      </c>
      <c r="T8301" s="9">
        <v>512.4</v>
      </c>
    </row>
    <row r="8302" spans="1:20" x14ac:dyDescent="0.35">
      <c r="A8302">
        <f t="shared" si="259"/>
        <v>8302</v>
      </c>
      <c r="B8302" s="3" t="s">
        <v>71</v>
      </c>
      <c r="C8302" s="3" t="s">
        <v>74</v>
      </c>
      <c r="D8302" s="3" t="s">
        <v>36</v>
      </c>
      <c r="E8302">
        <v>2020</v>
      </c>
      <c r="F8302" s="3" t="str">
        <f t="shared" si="258"/>
        <v>GStorBOX C2020</v>
      </c>
      <c r="G8302" s="9">
        <v>0</v>
      </c>
      <c r="H8302" s="9">
        <v>0</v>
      </c>
      <c r="I8302" s="9">
        <v>0</v>
      </c>
      <c r="J8302" s="9">
        <v>0</v>
      </c>
      <c r="K8302" s="9">
        <v>0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  <c r="Q8302" s="9">
        <v>0</v>
      </c>
      <c r="R8302" s="9">
        <v>0</v>
      </c>
      <c r="S8302" s="9">
        <v>0</v>
      </c>
      <c r="T8302" s="9">
        <v>0</v>
      </c>
    </row>
    <row r="8303" spans="1:20" x14ac:dyDescent="0.35">
      <c r="A8303">
        <f t="shared" si="259"/>
        <v>8303</v>
      </c>
      <c r="B8303" s="3" t="s">
        <v>71</v>
      </c>
      <c r="C8303" s="3" t="s">
        <v>74</v>
      </c>
      <c r="D8303" s="3" t="s">
        <v>36</v>
      </c>
      <c r="E8303">
        <v>2021</v>
      </c>
      <c r="F8303" s="3" t="str">
        <f t="shared" si="258"/>
        <v>GStorBOX C2021</v>
      </c>
      <c r="G8303" s="9">
        <v>0</v>
      </c>
      <c r="H8303" s="9">
        <v>0</v>
      </c>
      <c r="I8303" s="9">
        <v>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  <c r="Q8303" s="9">
        <v>0</v>
      </c>
      <c r="R8303" s="9">
        <v>0</v>
      </c>
      <c r="S8303" s="9">
        <v>0</v>
      </c>
      <c r="T8303" s="9">
        <v>0</v>
      </c>
    </row>
    <row r="8304" spans="1:20" x14ac:dyDescent="0.35">
      <c r="A8304">
        <f t="shared" si="259"/>
        <v>8304</v>
      </c>
      <c r="B8304" s="3" t="s">
        <v>71</v>
      </c>
      <c r="C8304" s="3" t="s">
        <v>74</v>
      </c>
      <c r="D8304" s="3" t="s">
        <v>36</v>
      </c>
      <c r="E8304">
        <v>2022</v>
      </c>
      <c r="F8304" s="3" t="str">
        <f t="shared" si="258"/>
        <v>GStorBOX C2022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  <c r="R8304" s="9">
        <v>0</v>
      </c>
      <c r="S8304" s="9">
        <v>0</v>
      </c>
      <c r="T8304" s="9">
        <v>0</v>
      </c>
    </row>
    <row r="8305" spans="1:20" x14ac:dyDescent="0.35">
      <c r="A8305">
        <f t="shared" si="259"/>
        <v>8305</v>
      </c>
      <c r="B8305" s="3" t="s">
        <v>71</v>
      </c>
      <c r="C8305" s="3" t="s">
        <v>74</v>
      </c>
      <c r="D8305" s="3" t="s">
        <v>36</v>
      </c>
      <c r="E8305">
        <v>2023</v>
      </c>
      <c r="F8305" s="3" t="str">
        <f t="shared" si="258"/>
        <v>GStorBOX C2023</v>
      </c>
      <c r="G8305" s="9">
        <v>0</v>
      </c>
      <c r="H8305" s="9">
        <v>0</v>
      </c>
      <c r="I8305" s="9">
        <v>0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  <c r="Q8305" s="9">
        <v>0</v>
      </c>
      <c r="R8305" s="9">
        <v>0</v>
      </c>
      <c r="S8305" s="9">
        <v>0</v>
      </c>
      <c r="T8305" s="9">
        <v>0</v>
      </c>
    </row>
    <row r="8306" spans="1:20" x14ac:dyDescent="0.35">
      <c r="A8306">
        <f t="shared" si="259"/>
        <v>8306</v>
      </c>
      <c r="B8306" s="3" t="s">
        <v>71</v>
      </c>
      <c r="C8306" s="3" t="s">
        <v>74</v>
      </c>
      <c r="D8306" s="3" t="s">
        <v>36</v>
      </c>
      <c r="E8306">
        <v>2024</v>
      </c>
      <c r="F8306" s="3" t="str">
        <f t="shared" si="258"/>
        <v>GStorBOX C2024</v>
      </c>
      <c r="G8306" s="9">
        <v>0</v>
      </c>
      <c r="H8306" s="9">
        <v>0</v>
      </c>
      <c r="I8306" s="9">
        <v>0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  <c r="Q8306" s="9">
        <v>0</v>
      </c>
      <c r="R8306" s="9">
        <v>0</v>
      </c>
      <c r="S8306" s="9">
        <v>0</v>
      </c>
      <c r="T8306" s="9">
        <v>0</v>
      </c>
    </row>
    <row r="8307" spans="1:20" x14ac:dyDescent="0.35">
      <c r="A8307">
        <f t="shared" si="259"/>
        <v>8307</v>
      </c>
      <c r="B8307" s="3" t="s">
        <v>71</v>
      </c>
      <c r="C8307" s="3" t="s">
        <v>74</v>
      </c>
      <c r="D8307" s="3" t="s">
        <v>36</v>
      </c>
      <c r="E8307">
        <v>2025</v>
      </c>
      <c r="F8307" s="3" t="str">
        <f t="shared" si="258"/>
        <v>GStorBOX C2025</v>
      </c>
      <c r="G8307" s="9">
        <v>0</v>
      </c>
      <c r="H8307" s="9">
        <v>0</v>
      </c>
      <c r="I8307" s="9">
        <v>0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  <c r="Q8307" s="9">
        <v>0</v>
      </c>
      <c r="R8307" s="9">
        <v>0</v>
      </c>
      <c r="S8307" s="9">
        <v>0</v>
      </c>
      <c r="T8307" s="9">
        <v>0</v>
      </c>
    </row>
    <row r="8308" spans="1:20" x14ac:dyDescent="0.35">
      <c r="A8308">
        <f t="shared" si="259"/>
        <v>8308</v>
      </c>
      <c r="B8308" s="3" t="s">
        <v>71</v>
      </c>
      <c r="C8308" s="3" t="s">
        <v>74</v>
      </c>
      <c r="D8308" s="3" t="s">
        <v>36</v>
      </c>
      <c r="E8308">
        <v>2026</v>
      </c>
      <c r="F8308" s="3" t="str">
        <f t="shared" si="258"/>
        <v>GStorBOX C2026</v>
      </c>
      <c r="G8308" s="9">
        <v>0</v>
      </c>
      <c r="H8308" s="9">
        <v>0</v>
      </c>
      <c r="I8308" s="9">
        <v>0</v>
      </c>
      <c r="J8308" s="9">
        <v>0</v>
      </c>
      <c r="K8308" s="9">
        <v>0</v>
      </c>
      <c r="L8308" s="9">
        <v>0</v>
      </c>
      <c r="M8308" s="9">
        <v>0</v>
      </c>
      <c r="N8308" s="9">
        <v>0</v>
      </c>
      <c r="O8308" s="9">
        <v>0</v>
      </c>
      <c r="P8308" s="9">
        <v>0</v>
      </c>
      <c r="Q8308" s="9">
        <v>0</v>
      </c>
      <c r="R8308" s="9">
        <v>0</v>
      </c>
      <c r="S8308" s="9">
        <v>0</v>
      </c>
      <c r="T8308" s="9">
        <v>0</v>
      </c>
    </row>
    <row r="8309" spans="1:20" x14ac:dyDescent="0.35">
      <c r="A8309">
        <f t="shared" si="259"/>
        <v>8309</v>
      </c>
      <c r="B8309" s="3" t="s">
        <v>71</v>
      </c>
      <c r="C8309" s="3" t="s">
        <v>74</v>
      </c>
      <c r="D8309" s="3" t="s">
        <v>36</v>
      </c>
      <c r="E8309">
        <v>2027</v>
      </c>
      <c r="F8309" s="3" t="str">
        <f t="shared" si="258"/>
        <v>GStorBOX C2027</v>
      </c>
      <c r="G8309" s="9">
        <v>0</v>
      </c>
      <c r="H8309" s="9">
        <v>0</v>
      </c>
      <c r="I8309" s="9">
        <v>0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  <c r="S8309" s="9">
        <v>0</v>
      </c>
      <c r="T8309" s="9">
        <v>0</v>
      </c>
    </row>
    <row r="8310" spans="1:20" x14ac:dyDescent="0.35">
      <c r="A8310">
        <f t="shared" si="259"/>
        <v>8310</v>
      </c>
      <c r="B8310" s="3" t="s">
        <v>71</v>
      </c>
      <c r="C8310" s="3" t="s">
        <v>74</v>
      </c>
      <c r="D8310" s="3" t="s">
        <v>36</v>
      </c>
      <c r="E8310">
        <v>2028</v>
      </c>
      <c r="F8310" s="3" t="str">
        <f t="shared" si="258"/>
        <v>GStorBOX C2028</v>
      </c>
      <c r="G8310" s="9">
        <v>0</v>
      </c>
      <c r="H8310" s="9">
        <v>0</v>
      </c>
      <c r="I8310" s="9">
        <v>0</v>
      </c>
      <c r="J8310" s="9">
        <v>0</v>
      </c>
      <c r="K8310" s="9">
        <v>0</v>
      </c>
      <c r="L8310" s="9">
        <v>0</v>
      </c>
      <c r="M8310" s="9">
        <v>0</v>
      </c>
      <c r="N8310" s="9">
        <v>0</v>
      </c>
      <c r="O8310" s="9">
        <v>0</v>
      </c>
      <c r="P8310" s="9">
        <v>0</v>
      </c>
      <c r="Q8310" s="9">
        <v>0</v>
      </c>
      <c r="R8310" s="9">
        <v>0</v>
      </c>
      <c r="S8310" s="9">
        <v>0</v>
      </c>
      <c r="T8310" s="9">
        <v>0</v>
      </c>
    </row>
    <row r="8311" spans="1:20" x14ac:dyDescent="0.35">
      <c r="A8311">
        <f t="shared" si="259"/>
        <v>8311</v>
      </c>
      <c r="B8311" s="3" t="s">
        <v>71</v>
      </c>
      <c r="C8311" s="3" t="s">
        <v>74</v>
      </c>
      <c r="D8311" s="3" t="s">
        <v>36</v>
      </c>
      <c r="E8311">
        <v>2029</v>
      </c>
      <c r="F8311" s="3" t="str">
        <f t="shared" si="258"/>
        <v>GStorBOX C2029</v>
      </c>
      <c r="G8311" s="9">
        <v>0</v>
      </c>
      <c r="H8311" s="9">
        <v>0</v>
      </c>
      <c r="I8311" s="9">
        <v>0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  <c r="Q8311" s="9">
        <v>0</v>
      </c>
      <c r="R8311" s="9">
        <v>0</v>
      </c>
      <c r="S8311" s="9">
        <v>0</v>
      </c>
      <c r="T8311" s="9">
        <v>0</v>
      </c>
    </row>
    <row r="8312" spans="1:20" x14ac:dyDescent="0.35">
      <c r="A8312">
        <f t="shared" si="259"/>
        <v>8312</v>
      </c>
      <c r="B8312" s="3" t="s">
        <v>71</v>
      </c>
      <c r="C8312" s="3" t="s">
        <v>74</v>
      </c>
      <c r="D8312" s="3" t="s">
        <v>37</v>
      </c>
      <c r="E8312">
        <v>2020</v>
      </c>
      <c r="F8312" s="3" t="str">
        <f t="shared" si="258"/>
        <v>GStorBOUND2020</v>
      </c>
      <c r="G8312" s="9">
        <v>0</v>
      </c>
      <c r="H8312" s="9">
        <v>0</v>
      </c>
      <c r="I8312" s="9">
        <v>0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  <c r="Q8312" s="9">
        <v>0</v>
      </c>
      <c r="R8312" s="9">
        <v>0</v>
      </c>
      <c r="S8312" s="9">
        <v>0</v>
      </c>
      <c r="T8312" s="9">
        <v>0</v>
      </c>
    </row>
    <row r="8313" spans="1:20" x14ac:dyDescent="0.35">
      <c r="A8313">
        <f t="shared" si="259"/>
        <v>8313</v>
      </c>
      <c r="B8313" s="3" t="s">
        <v>71</v>
      </c>
      <c r="C8313" s="3" t="s">
        <v>74</v>
      </c>
      <c r="D8313" s="3" t="s">
        <v>37</v>
      </c>
      <c r="E8313">
        <v>2021</v>
      </c>
      <c r="F8313" s="3" t="str">
        <f t="shared" si="258"/>
        <v>GStorBOUND2021</v>
      </c>
      <c r="G8313" s="9">
        <v>0</v>
      </c>
      <c r="H8313" s="9">
        <v>0</v>
      </c>
      <c r="I8313" s="9">
        <v>0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  <c r="Q8313" s="9">
        <v>0</v>
      </c>
      <c r="R8313" s="9">
        <v>0</v>
      </c>
      <c r="S8313" s="9">
        <v>0</v>
      </c>
      <c r="T8313" s="9">
        <v>0</v>
      </c>
    </row>
    <row r="8314" spans="1:20" x14ac:dyDescent="0.35">
      <c r="A8314">
        <f t="shared" si="259"/>
        <v>8314</v>
      </c>
      <c r="B8314" s="3" t="s">
        <v>71</v>
      </c>
      <c r="C8314" s="3" t="s">
        <v>74</v>
      </c>
      <c r="D8314" s="3" t="s">
        <v>37</v>
      </c>
      <c r="E8314">
        <v>2022</v>
      </c>
      <c r="F8314" s="3" t="str">
        <f t="shared" si="258"/>
        <v>GStorBOUND2022</v>
      </c>
      <c r="G8314" s="9">
        <v>0</v>
      </c>
      <c r="H8314" s="9">
        <v>0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  <c r="S8314" s="9">
        <v>0</v>
      </c>
      <c r="T8314" s="9">
        <v>0</v>
      </c>
    </row>
    <row r="8315" spans="1:20" x14ac:dyDescent="0.35">
      <c r="A8315">
        <f t="shared" si="259"/>
        <v>8315</v>
      </c>
      <c r="B8315" s="3" t="s">
        <v>71</v>
      </c>
      <c r="C8315" s="3" t="s">
        <v>74</v>
      </c>
      <c r="D8315" s="3" t="s">
        <v>37</v>
      </c>
      <c r="E8315">
        <v>2023</v>
      </c>
      <c r="F8315" s="3" t="str">
        <f t="shared" si="258"/>
        <v>GStorBOUND2023</v>
      </c>
      <c r="G8315" s="9">
        <v>0</v>
      </c>
      <c r="H8315" s="9">
        <v>0</v>
      </c>
      <c r="I8315" s="9">
        <v>0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  <c r="Q8315" s="9">
        <v>0</v>
      </c>
      <c r="R8315" s="9">
        <v>0</v>
      </c>
      <c r="S8315" s="9">
        <v>0</v>
      </c>
      <c r="T8315" s="9">
        <v>0</v>
      </c>
    </row>
    <row r="8316" spans="1:20" x14ac:dyDescent="0.35">
      <c r="A8316">
        <f t="shared" si="259"/>
        <v>8316</v>
      </c>
      <c r="B8316" s="3" t="s">
        <v>71</v>
      </c>
      <c r="C8316" s="3" t="s">
        <v>74</v>
      </c>
      <c r="D8316" s="3" t="s">
        <v>37</v>
      </c>
      <c r="E8316">
        <v>2024</v>
      </c>
      <c r="F8316" s="3" t="str">
        <f t="shared" si="258"/>
        <v>GStorBOUND2024</v>
      </c>
      <c r="G8316" s="9">
        <v>0</v>
      </c>
      <c r="H8316" s="9">
        <v>0</v>
      </c>
      <c r="I8316" s="9">
        <v>0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  <c r="Q8316" s="9">
        <v>0</v>
      </c>
      <c r="R8316" s="9">
        <v>0</v>
      </c>
      <c r="S8316" s="9">
        <v>0</v>
      </c>
      <c r="T8316" s="9">
        <v>0</v>
      </c>
    </row>
    <row r="8317" spans="1:20" x14ac:dyDescent="0.35">
      <c r="A8317">
        <f t="shared" si="259"/>
        <v>8317</v>
      </c>
      <c r="B8317" s="3" t="s">
        <v>71</v>
      </c>
      <c r="C8317" s="3" t="s">
        <v>74</v>
      </c>
      <c r="D8317" s="3" t="s">
        <v>37</v>
      </c>
      <c r="E8317">
        <v>2025</v>
      </c>
      <c r="F8317" s="3" t="str">
        <f t="shared" si="258"/>
        <v>GStorBOUND2025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  <c r="Q8317" s="9">
        <v>0</v>
      </c>
      <c r="R8317" s="9">
        <v>0</v>
      </c>
      <c r="S8317" s="9">
        <v>0</v>
      </c>
      <c r="T8317" s="9">
        <v>0</v>
      </c>
    </row>
    <row r="8318" spans="1:20" x14ac:dyDescent="0.35">
      <c r="A8318">
        <f t="shared" si="259"/>
        <v>8318</v>
      </c>
      <c r="B8318" s="3" t="s">
        <v>71</v>
      </c>
      <c r="C8318" s="3" t="s">
        <v>74</v>
      </c>
      <c r="D8318" s="3" t="s">
        <v>37</v>
      </c>
      <c r="E8318">
        <v>2026</v>
      </c>
      <c r="F8318" s="3" t="str">
        <f t="shared" si="258"/>
        <v>GStorBOUND2026</v>
      </c>
      <c r="G8318" s="9">
        <v>0</v>
      </c>
      <c r="H8318" s="9">
        <v>0</v>
      </c>
      <c r="I8318" s="9">
        <v>0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  <c r="Q8318" s="9">
        <v>0</v>
      </c>
      <c r="R8318" s="9">
        <v>0</v>
      </c>
      <c r="S8318" s="9">
        <v>0</v>
      </c>
      <c r="T8318" s="9">
        <v>0</v>
      </c>
    </row>
    <row r="8319" spans="1:20" x14ac:dyDescent="0.35">
      <c r="A8319">
        <f t="shared" si="259"/>
        <v>8319</v>
      </c>
      <c r="B8319" s="3" t="s">
        <v>71</v>
      </c>
      <c r="C8319" s="3" t="s">
        <v>74</v>
      </c>
      <c r="D8319" s="3" t="s">
        <v>37</v>
      </c>
      <c r="E8319">
        <v>2027</v>
      </c>
      <c r="F8319" s="3" t="str">
        <f t="shared" si="258"/>
        <v>GStorBOUND2027</v>
      </c>
      <c r="G8319" s="9">
        <v>0</v>
      </c>
      <c r="H8319" s="9">
        <v>0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  <c r="Q8319" s="9">
        <v>0</v>
      </c>
      <c r="R8319" s="9">
        <v>0</v>
      </c>
      <c r="S8319" s="9">
        <v>0</v>
      </c>
      <c r="T8319" s="9">
        <v>0</v>
      </c>
    </row>
    <row r="8320" spans="1:20" x14ac:dyDescent="0.35">
      <c r="A8320">
        <f t="shared" si="259"/>
        <v>8320</v>
      </c>
      <c r="B8320" s="3" t="s">
        <v>71</v>
      </c>
      <c r="C8320" s="3" t="s">
        <v>74</v>
      </c>
      <c r="D8320" s="3" t="s">
        <v>37</v>
      </c>
      <c r="E8320">
        <v>2028</v>
      </c>
      <c r="F8320" s="3" t="str">
        <f t="shared" si="258"/>
        <v>GStorBOUND2028</v>
      </c>
      <c r="G8320" s="9">
        <v>0</v>
      </c>
      <c r="H8320" s="9">
        <v>0</v>
      </c>
      <c r="I8320" s="9">
        <v>0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  <c r="Q8320" s="9">
        <v>0</v>
      </c>
      <c r="R8320" s="9">
        <v>0</v>
      </c>
      <c r="S8320" s="9">
        <v>0</v>
      </c>
      <c r="T8320" s="9">
        <v>0</v>
      </c>
    </row>
    <row r="8321" spans="1:20" x14ac:dyDescent="0.35">
      <c r="A8321">
        <f t="shared" si="259"/>
        <v>8321</v>
      </c>
      <c r="B8321" s="3" t="s">
        <v>71</v>
      </c>
      <c r="C8321" s="3" t="s">
        <v>74</v>
      </c>
      <c r="D8321" s="3" t="s">
        <v>37</v>
      </c>
      <c r="E8321">
        <v>2029</v>
      </c>
      <c r="F8321" s="3" t="str">
        <f t="shared" si="258"/>
        <v>GStorBOUND2029</v>
      </c>
      <c r="G8321" s="9">
        <v>0</v>
      </c>
      <c r="H8321" s="9">
        <v>0</v>
      </c>
      <c r="I8321" s="9">
        <v>0</v>
      </c>
      <c r="J8321" s="9">
        <v>0</v>
      </c>
      <c r="K8321" s="9">
        <v>0</v>
      </c>
      <c r="L8321" s="9">
        <v>0</v>
      </c>
      <c r="M8321" s="9">
        <v>0</v>
      </c>
      <c r="N8321" s="9">
        <v>0</v>
      </c>
      <c r="O8321" s="9">
        <v>0</v>
      </c>
      <c r="P8321" s="9">
        <v>0</v>
      </c>
      <c r="Q8321" s="9">
        <v>0</v>
      </c>
      <c r="R8321" s="9">
        <v>0</v>
      </c>
      <c r="S8321" s="9">
        <v>0</v>
      </c>
      <c r="T8321" s="9">
        <v>0</v>
      </c>
    </row>
    <row r="8322" spans="1:20" x14ac:dyDescent="0.35">
      <c r="A8322">
        <f t="shared" si="259"/>
        <v>8322</v>
      </c>
      <c r="B8322" s="3" t="s">
        <v>71</v>
      </c>
      <c r="C8322" s="3" t="s">
        <v>74</v>
      </c>
      <c r="D8322" s="3" t="s">
        <v>38</v>
      </c>
      <c r="E8322">
        <v>2020</v>
      </c>
      <c r="F8322" s="3" t="str">
        <f t="shared" ref="F8322:F8385" si="260">_xlfn.CONCAT(B8322,C8322,D8322,E8322)</f>
        <v>GStor7-MILE2020</v>
      </c>
      <c r="G8322" s="9">
        <v>0</v>
      </c>
      <c r="H8322" s="9">
        <v>0</v>
      </c>
      <c r="I8322" s="9">
        <v>0</v>
      </c>
      <c r="J8322" s="9">
        <v>0</v>
      </c>
      <c r="K8322" s="9">
        <v>0</v>
      </c>
      <c r="L8322" s="9">
        <v>0</v>
      </c>
      <c r="M8322" s="9">
        <v>0</v>
      </c>
      <c r="N8322" s="9">
        <v>0</v>
      </c>
      <c r="O8322" s="9">
        <v>0</v>
      </c>
      <c r="P8322" s="9">
        <v>0</v>
      </c>
      <c r="Q8322" s="9">
        <v>0</v>
      </c>
      <c r="R8322" s="9">
        <v>0</v>
      </c>
      <c r="S8322" s="9">
        <v>0</v>
      </c>
      <c r="T8322" s="9">
        <v>0</v>
      </c>
    </row>
    <row r="8323" spans="1:20" x14ac:dyDescent="0.35">
      <c r="A8323">
        <f t="shared" ref="A8323:A8386" si="261">A8322+1</f>
        <v>8323</v>
      </c>
      <c r="B8323" s="3" t="s">
        <v>71</v>
      </c>
      <c r="C8323" s="3" t="s">
        <v>74</v>
      </c>
      <c r="D8323" s="3" t="s">
        <v>38</v>
      </c>
      <c r="E8323">
        <v>2021</v>
      </c>
      <c r="F8323" s="3" t="str">
        <f t="shared" si="260"/>
        <v>GStor7-MILE2021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9">
        <v>0</v>
      </c>
      <c r="M8323" s="9">
        <v>0</v>
      </c>
      <c r="N8323" s="9">
        <v>0</v>
      </c>
      <c r="O8323" s="9">
        <v>0</v>
      </c>
      <c r="P8323" s="9">
        <v>0</v>
      </c>
      <c r="Q8323" s="9">
        <v>0</v>
      </c>
      <c r="R8323" s="9">
        <v>0</v>
      </c>
      <c r="S8323" s="9">
        <v>0</v>
      </c>
      <c r="T8323" s="9">
        <v>0</v>
      </c>
    </row>
    <row r="8324" spans="1:20" x14ac:dyDescent="0.35">
      <c r="A8324">
        <f t="shared" si="261"/>
        <v>8324</v>
      </c>
      <c r="B8324" s="3" t="s">
        <v>71</v>
      </c>
      <c r="C8324" s="3" t="s">
        <v>74</v>
      </c>
      <c r="D8324" s="3" t="s">
        <v>38</v>
      </c>
      <c r="E8324">
        <v>2022</v>
      </c>
      <c r="F8324" s="3" t="str">
        <f t="shared" si="260"/>
        <v>GStor7-MILE2022</v>
      </c>
      <c r="G8324" s="9">
        <v>0</v>
      </c>
      <c r="H8324" s="9">
        <v>0</v>
      </c>
      <c r="I8324" s="9">
        <v>0</v>
      </c>
      <c r="J8324" s="9">
        <v>0</v>
      </c>
      <c r="K8324" s="9">
        <v>0</v>
      </c>
      <c r="L8324" s="9">
        <v>0</v>
      </c>
      <c r="M8324" s="9">
        <v>0</v>
      </c>
      <c r="N8324" s="9">
        <v>0</v>
      </c>
      <c r="O8324" s="9">
        <v>0</v>
      </c>
      <c r="P8324" s="9">
        <v>0</v>
      </c>
      <c r="Q8324" s="9">
        <v>0</v>
      </c>
      <c r="R8324" s="9">
        <v>0</v>
      </c>
      <c r="S8324" s="9">
        <v>0</v>
      </c>
      <c r="T8324" s="9">
        <v>0</v>
      </c>
    </row>
    <row r="8325" spans="1:20" x14ac:dyDescent="0.35">
      <c r="A8325">
        <f t="shared" si="261"/>
        <v>8325</v>
      </c>
      <c r="B8325" s="3" t="s">
        <v>71</v>
      </c>
      <c r="C8325" s="3" t="s">
        <v>74</v>
      </c>
      <c r="D8325" s="3" t="s">
        <v>38</v>
      </c>
      <c r="E8325">
        <v>2023</v>
      </c>
      <c r="F8325" s="3" t="str">
        <f t="shared" si="260"/>
        <v>GStor7-MILE2023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0</v>
      </c>
      <c r="M8325" s="9">
        <v>0</v>
      </c>
      <c r="N8325" s="9">
        <v>0</v>
      </c>
      <c r="O8325" s="9">
        <v>0</v>
      </c>
      <c r="P8325" s="9">
        <v>0</v>
      </c>
      <c r="Q8325" s="9">
        <v>0</v>
      </c>
      <c r="R8325" s="9">
        <v>0</v>
      </c>
      <c r="S8325" s="9">
        <v>0</v>
      </c>
      <c r="T8325" s="9">
        <v>0</v>
      </c>
    </row>
    <row r="8326" spans="1:20" x14ac:dyDescent="0.35">
      <c r="A8326">
        <f t="shared" si="261"/>
        <v>8326</v>
      </c>
      <c r="B8326" s="3" t="s">
        <v>71</v>
      </c>
      <c r="C8326" s="3" t="s">
        <v>74</v>
      </c>
      <c r="D8326" s="3" t="s">
        <v>38</v>
      </c>
      <c r="E8326">
        <v>2024</v>
      </c>
      <c r="F8326" s="3" t="str">
        <f t="shared" si="260"/>
        <v>GStor7-MILE2024</v>
      </c>
      <c r="G8326" s="9">
        <v>0</v>
      </c>
      <c r="H8326" s="9">
        <v>0</v>
      </c>
      <c r="I8326" s="9">
        <v>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  <c r="Q8326" s="9">
        <v>0</v>
      </c>
      <c r="R8326" s="9">
        <v>0</v>
      </c>
      <c r="S8326" s="9">
        <v>0</v>
      </c>
      <c r="T8326" s="9">
        <v>0</v>
      </c>
    </row>
    <row r="8327" spans="1:20" x14ac:dyDescent="0.35">
      <c r="A8327">
        <f t="shared" si="261"/>
        <v>8327</v>
      </c>
      <c r="B8327" s="3" t="s">
        <v>71</v>
      </c>
      <c r="C8327" s="3" t="s">
        <v>74</v>
      </c>
      <c r="D8327" s="3" t="s">
        <v>38</v>
      </c>
      <c r="E8327">
        <v>2025</v>
      </c>
      <c r="F8327" s="3" t="str">
        <f t="shared" si="260"/>
        <v>GStor7-MILE2025</v>
      </c>
      <c r="G8327" s="9">
        <v>0</v>
      </c>
      <c r="H8327" s="9">
        <v>0</v>
      </c>
      <c r="I8327" s="9">
        <v>0</v>
      </c>
      <c r="J8327" s="9">
        <v>0</v>
      </c>
      <c r="K8327" s="9">
        <v>0</v>
      </c>
      <c r="L8327" s="9">
        <v>0</v>
      </c>
      <c r="M8327" s="9">
        <v>0</v>
      </c>
      <c r="N8327" s="9">
        <v>0</v>
      </c>
      <c r="O8327" s="9">
        <v>0</v>
      </c>
      <c r="P8327" s="9">
        <v>0</v>
      </c>
      <c r="Q8327" s="9">
        <v>0</v>
      </c>
      <c r="R8327" s="9">
        <v>0</v>
      </c>
      <c r="S8327" s="9">
        <v>0</v>
      </c>
      <c r="T8327" s="9">
        <v>0</v>
      </c>
    </row>
    <row r="8328" spans="1:20" x14ac:dyDescent="0.35">
      <c r="A8328">
        <f t="shared" si="261"/>
        <v>8328</v>
      </c>
      <c r="B8328" s="3" t="s">
        <v>71</v>
      </c>
      <c r="C8328" s="3" t="s">
        <v>74</v>
      </c>
      <c r="D8328" s="3" t="s">
        <v>38</v>
      </c>
      <c r="E8328">
        <v>2026</v>
      </c>
      <c r="F8328" s="3" t="str">
        <f t="shared" si="260"/>
        <v>GStor7-MILE2026</v>
      </c>
      <c r="G8328" s="9">
        <v>0</v>
      </c>
      <c r="H8328" s="9">
        <v>0</v>
      </c>
      <c r="I8328" s="9">
        <v>0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0</v>
      </c>
      <c r="S8328" s="9">
        <v>0</v>
      </c>
      <c r="T8328" s="9">
        <v>0</v>
      </c>
    </row>
    <row r="8329" spans="1:20" x14ac:dyDescent="0.35">
      <c r="A8329">
        <f t="shared" si="261"/>
        <v>8329</v>
      </c>
      <c r="B8329" s="3" t="s">
        <v>71</v>
      </c>
      <c r="C8329" s="3" t="s">
        <v>74</v>
      </c>
      <c r="D8329" s="3" t="s">
        <v>38</v>
      </c>
      <c r="E8329">
        <v>2027</v>
      </c>
      <c r="F8329" s="3" t="str">
        <f t="shared" si="260"/>
        <v>GStor7-MILE2027</v>
      </c>
      <c r="G8329" s="9">
        <v>0</v>
      </c>
      <c r="H8329" s="9">
        <v>0</v>
      </c>
      <c r="I8329" s="9">
        <v>0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  <c r="Q8329" s="9">
        <v>0</v>
      </c>
      <c r="R8329" s="9">
        <v>0</v>
      </c>
      <c r="S8329" s="9">
        <v>0</v>
      </c>
      <c r="T8329" s="9">
        <v>0</v>
      </c>
    </row>
    <row r="8330" spans="1:20" x14ac:dyDescent="0.35">
      <c r="A8330">
        <f t="shared" si="261"/>
        <v>8330</v>
      </c>
      <c r="B8330" s="3" t="s">
        <v>71</v>
      </c>
      <c r="C8330" s="3" t="s">
        <v>74</v>
      </c>
      <c r="D8330" s="3" t="s">
        <v>38</v>
      </c>
      <c r="E8330">
        <v>2028</v>
      </c>
      <c r="F8330" s="3" t="str">
        <f t="shared" si="260"/>
        <v>GStor7-MILE2028</v>
      </c>
      <c r="G8330" s="9">
        <v>0</v>
      </c>
      <c r="H8330" s="9">
        <v>0</v>
      </c>
      <c r="I8330" s="9">
        <v>0</v>
      </c>
      <c r="J8330" s="9">
        <v>0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  <c r="Q8330" s="9">
        <v>0</v>
      </c>
      <c r="R8330" s="9">
        <v>0</v>
      </c>
      <c r="S8330" s="9">
        <v>0</v>
      </c>
      <c r="T8330" s="9">
        <v>0</v>
      </c>
    </row>
    <row r="8331" spans="1:20" x14ac:dyDescent="0.35">
      <c r="A8331">
        <f t="shared" si="261"/>
        <v>8331</v>
      </c>
      <c r="B8331" s="3" t="s">
        <v>71</v>
      </c>
      <c r="C8331" s="3" t="s">
        <v>74</v>
      </c>
      <c r="D8331" s="3" t="s">
        <v>38</v>
      </c>
      <c r="E8331">
        <v>2029</v>
      </c>
      <c r="F8331" s="3" t="str">
        <f t="shared" si="260"/>
        <v>GStor7-MILE2029</v>
      </c>
      <c r="G8331" s="9">
        <v>0</v>
      </c>
      <c r="H8331" s="9">
        <v>0</v>
      </c>
      <c r="I8331" s="9">
        <v>0</v>
      </c>
      <c r="J8331" s="9">
        <v>0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  <c r="Q8331" s="9">
        <v>0</v>
      </c>
      <c r="R8331" s="9">
        <v>0</v>
      </c>
      <c r="S8331" s="9">
        <v>0</v>
      </c>
      <c r="T8331" s="9">
        <v>0</v>
      </c>
    </row>
    <row r="8332" spans="1:20" x14ac:dyDescent="0.35">
      <c r="A8332">
        <f t="shared" si="261"/>
        <v>8332</v>
      </c>
      <c r="B8332" s="3" t="s">
        <v>71</v>
      </c>
      <c r="C8332" s="3" t="s">
        <v>74</v>
      </c>
      <c r="D8332" s="3" t="s">
        <v>39</v>
      </c>
      <c r="E8332">
        <v>2020</v>
      </c>
      <c r="F8332" s="3" t="str">
        <f t="shared" si="260"/>
        <v>GStorWANETA2020</v>
      </c>
      <c r="G8332" s="9">
        <v>0</v>
      </c>
      <c r="H8332" s="9">
        <v>0</v>
      </c>
      <c r="I8332" s="9">
        <v>0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  <c r="Q8332" s="9">
        <v>0</v>
      </c>
      <c r="R8332" s="9">
        <v>0</v>
      </c>
      <c r="S8332" s="9">
        <v>0</v>
      </c>
      <c r="T8332" s="9">
        <v>0</v>
      </c>
    </row>
    <row r="8333" spans="1:20" x14ac:dyDescent="0.35">
      <c r="A8333">
        <f t="shared" si="261"/>
        <v>8333</v>
      </c>
      <c r="B8333" s="3" t="s">
        <v>71</v>
      </c>
      <c r="C8333" s="3" t="s">
        <v>74</v>
      </c>
      <c r="D8333" s="3" t="s">
        <v>39</v>
      </c>
      <c r="E8333">
        <v>2021</v>
      </c>
      <c r="F8333" s="3" t="str">
        <f t="shared" si="260"/>
        <v>GStorWANETA2021</v>
      </c>
      <c r="G8333" s="9">
        <v>0</v>
      </c>
      <c r="H8333" s="9">
        <v>0</v>
      </c>
      <c r="I8333" s="9">
        <v>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  <c r="Q8333" s="9">
        <v>0</v>
      </c>
      <c r="R8333" s="9">
        <v>0</v>
      </c>
      <c r="S8333" s="9">
        <v>0</v>
      </c>
      <c r="T8333" s="9">
        <v>0</v>
      </c>
    </row>
    <row r="8334" spans="1:20" x14ac:dyDescent="0.35">
      <c r="A8334">
        <f t="shared" si="261"/>
        <v>8334</v>
      </c>
      <c r="B8334" s="3" t="s">
        <v>71</v>
      </c>
      <c r="C8334" s="3" t="s">
        <v>74</v>
      </c>
      <c r="D8334" s="3" t="s">
        <v>39</v>
      </c>
      <c r="E8334">
        <v>2022</v>
      </c>
      <c r="F8334" s="3" t="str">
        <f t="shared" si="260"/>
        <v>GStorWANETA2022</v>
      </c>
      <c r="G8334" s="9">
        <v>0</v>
      </c>
      <c r="H8334" s="9">
        <v>0</v>
      </c>
      <c r="I8334" s="9">
        <v>0</v>
      </c>
      <c r="J8334" s="9">
        <v>0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  <c r="Q8334" s="9">
        <v>0</v>
      </c>
      <c r="R8334" s="9">
        <v>0</v>
      </c>
      <c r="S8334" s="9">
        <v>0</v>
      </c>
      <c r="T8334" s="9">
        <v>0</v>
      </c>
    </row>
    <row r="8335" spans="1:20" x14ac:dyDescent="0.35">
      <c r="A8335">
        <f t="shared" si="261"/>
        <v>8335</v>
      </c>
      <c r="B8335" s="3" t="s">
        <v>71</v>
      </c>
      <c r="C8335" s="3" t="s">
        <v>74</v>
      </c>
      <c r="D8335" s="3" t="s">
        <v>39</v>
      </c>
      <c r="E8335">
        <v>2023</v>
      </c>
      <c r="F8335" s="3" t="str">
        <f t="shared" si="260"/>
        <v>GStorWANETA2023</v>
      </c>
      <c r="G8335" s="9">
        <v>0</v>
      </c>
      <c r="H8335" s="9">
        <v>0</v>
      </c>
      <c r="I8335" s="9">
        <v>0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  <c r="R8335" s="9">
        <v>0</v>
      </c>
      <c r="S8335" s="9">
        <v>0</v>
      </c>
      <c r="T8335" s="9">
        <v>0</v>
      </c>
    </row>
    <row r="8336" spans="1:20" x14ac:dyDescent="0.35">
      <c r="A8336">
        <f t="shared" si="261"/>
        <v>8336</v>
      </c>
      <c r="B8336" s="3" t="s">
        <v>71</v>
      </c>
      <c r="C8336" s="3" t="s">
        <v>74</v>
      </c>
      <c r="D8336" s="3" t="s">
        <v>39</v>
      </c>
      <c r="E8336">
        <v>2024</v>
      </c>
      <c r="F8336" s="3" t="str">
        <f t="shared" si="260"/>
        <v>GStorWANETA2024</v>
      </c>
      <c r="G8336" s="9">
        <v>0</v>
      </c>
      <c r="H8336" s="9">
        <v>0</v>
      </c>
      <c r="I8336" s="9">
        <v>0</v>
      </c>
      <c r="J8336" s="9">
        <v>0</v>
      </c>
      <c r="K8336" s="9">
        <v>0</v>
      </c>
      <c r="L8336" s="9">
        <v>0</v>
      </c>
      <c r="M8336" s="9">
        <v>0</v>
      </c>
      <c r="N8336" s="9">
        <v>0</v>
      </c>
      <c r="O8336" s="9">
        <v>0</v>
      </c>
      <c r="P8336" s="9">
        <v>0</v>
      </c>
      <c r="Q8336" s="9">
        <v>0</v>
      </c>
      <c r="R8336" s="9">
        <v>0</v>
      </c>
      <c r="S8336" s="9">
        <v>0</v>
      </c>
      <c r="T8336" s="9">
        <v>0</v>
      </c>
    </row>
    <row r="8337" spans="1:20" x14ac:dyDescent="0.35">
      <c r="A8337">
        <f t="shared" si="261"/>
        <v>8337</v>
      </c>
      <c r="B8337" s="3" t="s">
        <v>71</v>
      </c>
      <c r="C8337" s="3" t="s">
        <v>74</v>
      </c>
      <c r="D8337" s="3" t="s">
        <v>39</v>
      </c>
      <c r="E8337">
        <v>2025</v>
      </c>
      <c r="F8337" s="3" t="str">
        <f t="shared" si="260"/>
        <v>GStorWANETA2025</v>
      </c>
      <c r="G8337" s="9">
        <v>0</v>
      </c>
      <c r="H8337" s="9">
        <v>0</v>
      </c>
      <c r="I8337" s="9">
        <v>0</v>
      </c>
      <c r="J8337" s="9">
        <v>0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  <c r="Q8337" s="9">
        <v>0</v>
      </c>
      <c r="R8337" s="9">
        <v>0</v>
      </c>
      <c r="S8337" s="9">
        <v>0</v>
      </c>
      <c r="T8337" s="9">
        <v>0</v>
      </c>
    </row>
    <row r="8338" spans="1:20" x14ac:dyDescent="0.35">
      <c r="A8338">
        <f t="shared" si="261"/>
        <v>8338</v>
      </c>
      <c r="B8338" s="3" t="s">
        <v>71</v>
      </c>
      <c r="C8338" s="3" t="s">
        <v>74</v>
      </c>
      <c r="D8338" s="3" t="s">
        <v>39</v>
      </c>
      <c r="E8338">
        <v>2026</v>
      </c>
      <c r="F8338" s="3" t="str">
        <f t="shared" si="260"/>
        <v>GStorWANETA2026</v>
      </c>
      <c r="G8338" s="9">
        <v>0</v>
      </c>
      <c r="H8338" s="9">
        <v>0</v>
      </c>
      <c r="I8338" s="9">
        <v>0</v>
      </c>
      <c r="J8338" s="9">
        <v>0</v>
      </c>
      <c r="K8338" s="9">
        <v>0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  <c r="R8338" s="9">
        <v>0</v>
      </c>
      <c r="S8338" s="9">
        <v>0</v>
      </c>
      <c r="T8338" s="9">
        <v>0</v>
      </c>
    </row>
    <row r="8339" spans="1:20" x14ac:dyDescent="0.35">
      <c r="A8339">
        <f t="shared" si="261"/>
        <v>8339</v>
      </c>
      <c r="B8339" s="3" t="s">
        <v>71</v>
      </c>
      <c r="C8339" s="3" t="s">
        <v>74</v>
      </c>
      <c r="D8339" s="3" t="s">
        <v>39</v>
      </c>
      <c r="E8339">
        <v>2027</v>
      </c>
      <c r="F8339" s="3" t="str">
        <f t="shared" si="260"/>
        <v>GStorWANETA2027</v>
      </c>
      <c r="G8339" s="9">
        <v>0</v>
      </c>
      <c r="H8339" s="9">
        <v>0</v>
      </c>
      <c r="I8339" s="9">
        <v>0</v>
      </c>
      <c r="J8339" s="9">
        <v>0</v>
      </c>
      <c r="K8339" s="9">
        <v>0</v>
      </c>
      <c r="L8339" s="9">
        <v>0</v>
      </c>
      <c r="M8339" s="9">
        <v>0</v>
      </c>
      <c r="N8339" s="9">
        <v>0</v>
      </c>
      <c r="O8339" s="9">
        <v>0</v>
      </c>
      <c r="P8339" s="9">
        <v>0</v>
      </c>
      <c r="Q8339" s="9">
        <v>0</v>
      </c>
      <c r="R8339" s="9">
        <v>0</v>
      </c>
      <c r="S8339" s="9">
        <v>0</v>
      </c>
      <c r="T8339" s="9">
        <v>0</v>
      </c>
    </row>
    <row r="8340" spans="1:20" x14ac:dyDescent="0.35">
      <c r="A8340">
        <f t="shared" si="261"/>
        <v>8340</v>
      </c>
      <c r="B8340" s="3" t="s">
        <v>71</v>
      </c>
      <c r="C8340" s="3" t="s">
        <v>74</v>
      </c>
      <c r="D8340" s="3" t="s">
        <v>39</v>
      </c>
      <c r="E8340">
        <v>2028</v>
      </c>
      <c r="F8340" s="3" t="str">
        <f t="shared" si="260"/>
        <v>GStorWANETA2028</v>
      </c>
      <c r="G8340" s="9">
        <v>0</v>
      </c>
      <c r="H8340" s="9">
        <v>0</v>
      </c>
      <c r="I8340" s="9">
        <v>0</v>
      </c>
      <c r="J8340" s="9">
        <v>0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  <c r="Q8340" s="9">
        <v>0</v>
      </c>
      <c r="R8340" s="9">
        <v>0</v>
      </c>
      <c r="S8340" s="9">
        <v>0</v>
      </c>
      <c r="T8340" s="9">
        <v>0</v>
      </c>
    </row>
    <row r="8341" spans="1:20" x14ac:dyDescent="0.35">
      <c r="A8341">
        <f t="shared" si="261"/>
        <v>8341</v>
      </c>
      <c r="B8341" s="3" t="s">
        <v>71</v>
      </c>
      <c r="C8341" s="3" t="s">
        <v>74</v>
      </c>
      <c r="D8341" s="3" t="s">
        <v>39</v>
      </c>
      <c r="E8341">
        <v>2029</v>
      </c>
      <c r="F8341" s="3" t="str">
        <f t="shared" si="260"/>
        <v>GStorWANETA2029</v>
      </c>
      <c r="G8341" s="9">
        <v>0</v>
      </c>
      <c r="H8341" s="9">
        <v>0</v>
      </c>
      <c r="I8341" s="9">
        <v>0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  <c r="S8341" s="9">
        <v>0</v>
      </c>
      <c r="T8341" s="9">
        <v>0</v>
      </c>
    </row>
    <row r="8342" spans="1:20" x14ac:dyDescent="0.35">
      <c r="A8342">
        <f t="shared" si="261"/>
        <v>8342</v>
      </c>
      <c r="B8342" s="3" t="s">
        <v>71</v>
      </c>
      <c r="C8342" s="3" t="s">
        <v>74</v>
      </c>
      <c r="D8342" s="3" t="s">
        <v>40</v>
      </c>
      <c r="E8342">
        <v>2020</v>
      </c>
      <c r="F8342" s="3" t="str">
        <f t="shared" si="260"/>
        <v>GStorCDA LK2020</v>
      </c>
      <c r="G8342" s="9">
        <v>68</v>
      </c>
      <c r="H8342" s="9">
        <v>47.7</v>
      </c>
      <c r="I8342" s="9">
        <v>27</v>
      </c>
      <c r="J8342" s="9">
        <v>6.7</v>
      </c>
      <c r="K8342" s="9">
        <v>74.3</v>
      </c>
      <c r="L8342" s="9">
        <v>40.1</v>
      </c>
      <c r="M8342" s="9">
        <v>96.4</v>
      </c>
      <c r="N8342" s="9">
        <v>133</v>
      </c>
      <c r="O8342" s="9">
        <v>131.30000000000001</v>
      </c>
      <c r="P8342" s="9">
        <v>112.5</v>
      </c>
      <c r="Q8342" s="9">
        <v>112.5</v>
      </c>
      <c r="R8342" s="9">
        <v>112.1</v>
      </c>
      <c r="S8342" s="9">
        <v>112.5</v>
      </c>
      <c r="T8342" s="9">
        <v>92.4</v>
      </c>
    </row>
    <row r="8343" spans="1:20" x14ac:dyDescent="0.35">
      <c r="A8343">
        <f t="shared" si="261"/>
        <v>8343</v>
      </c>
      <c r="B8343" s="3" t="s">
        <v>71</v>
      </c>
      <c r="C8343" s="3" t="s">
        <v>74</v>
      </c>
      <c r="D8343" s="3" t="s">
        <v>40</v>
      </c>
      <c r="E8343">
        <v>2021</v>
      </c>
      <c r="F8343" s="3" t="str">
        <f t="shared" si="260"/>
        <v>GStorCDA LK2021</v>
      </c>
      <c r="G8343" s="9">
        <v>68</v>
      </c>
      <c r="H8343" s="9">
        <v>47.7</v>
      </c>
      <c r="I8343" s="9">
        <v>27</v>
      </c>
      <c r="J8343" s="9">
        <v>6.7</v>
      </c>
      <c r="K8343" s="9">
        <v>1.6</v>
      </c>
      <c r="L8343" s="9">
        <v>40.1</v>
      </c>
      <c r="M8343" s="9">
        <v>84.4</v>
      </c>
      <c r="N8343" s="9">
        <v>112.5</v>
      </c>
      <c r="O8343" s="9">
        <v>113.7</v>
      </c>
      <c r="P8343" s="9">
        <v>112.5</v>
      </c>
      <c r="Q8343" s="9">
        <v>112.5</v>
      </c>
      <c r="R8343" s="9">
        <v>112.1</v>
      </c>
      <c r="S8343" s="9">
        <v>112.5</v>
      </c>
      <c r="T8343" s="9">
        <v>92.4</v>
      </c>
    </row>
    <row r="8344" spans="1:20" x14ac:dyDescent="0.35">
      <c r="A8344">
        <f t="shared" si="261"/>
        <v>8344</v>
      </c>
      <c r="B8344" s="3" t="s">
        <v>71</v>
      </c>
      <c r="C8344" s="3" t="s">
        <v>74</v>
      </c>
      <c r="D8344" s="3" t="s">
        <v>40</v>
      </c>
      <c r="E8344">
        <v>2022</v>
      </c>
      <c r="F8344" s="3" t="str">
        <f t="shared" si="260"/>
        <v>GStorCDA LK2022</v>
      </c>
      <c r="G8344" s="9">
        <v>68</v>
      </c>
      <c r="H8344" s="9">
        <v>47.7</v>
      </c>
      <c r="I8344" s="9">
        <v>27</v>
      </c>
      <c r="J8344" s="9">
        <v>6.7</v>
      </c>
      <c r="K8344" s="9">
        <v>21.4</v>
      </c>
      <c r="L8344" s="9">
        <v>40.1</v>
      </c>
      <c r="M8344" s="9">
        <v>84.4</v>
      </c>
      <c r="N8344" s="9">
        <v>112.5</v>
      </c>
      <c r="O8344" s="9">
        <v>234.9</v>
      </c>
      <c r="P8344" s="9">
        <v>130.30000000000001</v>
      </c>
      <c r="Q8344" s="9">
        <v>112.5</v>
      </c>
      <c r="R8344" s="9">
        <v>112.1</v>
      </c>
      <c r="S8344" s="9">
        <v>112.5</v>
      </c>
      <c r="T8344" s="9">
        <v>92.4</v>
      </c>
    </row>
    <row r="8345" spans="1:20" x14ac:dyDescent="0.35">
      <c r="A8345">
        <f t="shared" si="261"/>
        <v>8345</v>
      </c>
      <c r="B8345" s="3" t="s">
        <v>71</v>
      </c>
      <c r="C8345" s="3" t="s">
        <v>74</v>
      </c>
      <c r="D8345" s="3" t="s">
        <v>40</v>
      </c>
      <c r="E8345">
        <v>2023</v>
      </c>
      <c r="F8345" s="3" t="str">
        <f t="shared" si="260"/>
        <v>GStorCDA LK2023</v>
      </c>
      <c r="G8345" s="9">
        <v>68</v>
      </c>
      <c r="H8345" s="9">
        <v>47.7</v>
      </c>
      <c r="I8345" s="9">
        <v>82.6</v>
      </c>
      <c r="J8345" s="9">
        <v>45</v>
      </c>
      <c r="K8345" s="9">
        <v>112.5</v>
      </c>
      <c r="L8345" s="9">
        <v>106.3</v>
      </c>
      <c r="M8345" s="9">
        <v>172.8</v>
      </c>
      <c r="N8345" s="9">
        <v>163.4</v>
      </c>
      <c r="O8345" s="9">
        <v>144.9</v>
      </c>
      <c r="P8345" s="9">
        <v>112.5</v>
      </c>
      <c r="Q8345" s="9">
        <v>112.5</v>
      </c>
      <c r="R8345" s="9">
        <v>112.1</v>
      </c>
      <c r="S8345" s="9">
        <v>112.5</v>
      </c>
      <c r="T8345" s="9">
        <v>92.4</v>
      </c>
    </row>
    <row r="8346" spans="1:20" x14ac:dyDescent="0.35">
      <c r="A8346">
        <f t="shared" si="261"/>
        <v>8346</v>
      </c>
      <c r="B8346" s="3" t="s">
        <v>71</v>
      </c>
      <c r="C8346" s="3" t="s">
        <v>74</v>
      </c>
      <c r="D8346" s="3" t="s">
        <v>40</v>
      </c>
      <c r="E8346">
        <v>2024</v>
      </c>
      <c r="F8346" s="3" t="str">
        <f t="shared" si="260"/>
        <v>GStorCDA LK2024</v>
      </c>
      <c r="G8346" s="9">
        <v>68</v>
      </c>
      <c r="H8346" s="9">
        <v>47.7</v>
      </c>
      <c r="I8346" s="9">
        <v>27</v>
      </c>
      <c r="J8346" s="9">
        <v>42.8</v>
      </c>
      <c r="K8346" s="9">
        <v>112.5</v>
      </c>
      <c r="L8346" s="9">
        <v>44.8</v>
      </c>
      <c r="M8346" s="9">
        <v>94.8</v>
      </c>
      <c r="N8346" s="9">
        <v>112.5</v>
      </c>
      <c r="O8346" s="9">
        <v>112.5</v>
      </c>
      <c r="P8346" s="9">
        <v>112.5</v>
      </c>
      <c r="Q8346" s="9">
        <v>112.5</v>
      </c>
      <c r="R8346" s="9">
        <v>112.1</v>
      </c>
      <c r="S8346" s="9">
        <v>112.5</v>
      </c>
      <c r="T8346" s="9">
        <v>92.4</v>
      </c>
    </row>
    <row r="8347" spans="1:20" x14ac:dyDescent="0.35">
      <c r="A8347">
        <f t="shared" si="261"/>
        <v>8347</v>
      </c>
      <c r="B8347" s="3" t="s">
        <v>71</v>
      </c>
      <c r="C8347" s="3" t="s">
        <v>74</v>
      </c>
      <c r="D8347" s="3" t="s">
        <v>40</v>
      </c>
      <c r="E8347">
        <v>2025</v>
      </c>
      <c r="F8347" s="3" t="str">
        <f t="shared" si="260"/>
        <v>GStorCDA LK2025</v>
      </c>
      <c r="G8347" s="9">
        <v>68</v>
      </c>
      <c r="H8347" s="9">
        <v>47.7</v>
      </c>
      <c r="I8347" s="9">
        <v>27</v>
      </c>
      <c r="J8347" s="9">
        <v>33.299999999999997</v>
      </c>
      <c r="K8347" s="9">
        <v>112.5</v>
      </c>
      <c r="L8347" s="9">
        <v>63.1</v>
      </c>
      <c r="M8347" s="9">
        <v>99.5</v>
      </c>
      <c r="N8347" s="9">
        <v>142.9</v>
      </c>
      <c r="O8347" s="9">
        <v>121.9</v>
      </c>
      <c r="P8347" s="9">
        <v>112.5</v>
      </c>
      <c r="Q8347" s="9">
        <v>112.5</v>
      </c>
      <c r="R8347" s="9">
        <v>112.1</v>
      </c>
      <c r="S8347" s="9">
        <v>112.5</v>
      </c>
      <c r="T8347" s="9">
        <v>92.4</v>
      </c>
    </row>
    <row r="8348" spans="1:20" x14ac:dyDescent="0.35">
      <c r="A8348">
        <f t="shared" si="261"/>
        <v>8348</v>
      </c>
      <c r="B8348" s="3" t="s">
        <v>71</v>
      </c>
      <c r="C8348" s="3" t="s">
        <v>74</v>
      </c>
      <c r="D8348" s="3" t="s">
        <v>40</v>
      </c>
      <c r="E8348">
        <v>2026</v>
      </c>
      <c r="F8348" s="3" t="str">
        <f t="shared" si="260"/>
        <v>GStorCDA LK2026</v>
      </c>
      <c r="G8348" s="9">
        <v>68</v>
      </c>
      <c r="H8348" s="9">
        <v>47.7</v>
      </c>
      <c r="I8348" s="9">
        <v>27</v>
      </c>
      <c r="J8348" s="9">
        <v>6.7</v>
      </c>
      <c r="K8348" s="9">
        <v>79.2</v>
      </c>
      <c r="L8348" s="9">
        <v>47.1</v>
      </c>
      <c r="M8348" s="9">
        <v>84.4</v>
      </c>
      <c r="N8348" s="9">
        <v>112.5</v>
      </c>
      <c r="O8348" s="9">
        <v>125.4</v>
      </c>
      <c r="P8348" s="9">
        <v>139.19999999999999</v>
      </c>
      <c r="Q8348" s="9">
        <v>112.5</v>
      </c>
      <c r="R8348" s="9">
        <v>112.1</v>
      </c>
      <c r="S8348" s="9">
        <v>112.5</v>
      </c>
      <c r="T8348" s="9">
        <v>92.4</v>
      </c>
    </row>
    <row r="8349" spans="1:20" x14ac:dyDescent="0.35">
      <c r="A8349">
        <f t="shared" si="261"/>
        <v>8349</v>
      </c>
      <c r="B8349" s="3" t="s">
        <v>71</v>
      </c>
      <c r="C8349" s="3" t="s">
        <v>74</v>
      </c>
      <c r="D8349" s="3" t="s">
        <v>40</v>
      </c>
      <c r="E8349">
        <v>2027</v>
      </c>
      <c r="F8349" s="3" t="str">
        <f t="shared" si="260"/>
        <v>GStorCDA LK2027</v>
      </c>
      <c r="G8349" s="9">
        <v>68</v>
      </c>
      <c r="H8349" s="9">
        <v>47.7</v>
      </c>
      <c r="I8349" s="9">
        <v>27</v>
      </c>
      <c r="J8349" s="9">
        <v>15.3</v>
      </c>
      <c r="K8349" s="9">
        <v>97.1</v>
      </c>
      <c r="L8349" s="9">
        <v>43.2</v>
      </c>
      <c r="M8349" s="9">
        <v>101.3</v>
      </c>
      <c r="N8349" s="9">
        <v>112.5</v>
      </c>
      <c r="O8349" s="9">
        <v>246.1</v>
      </c>
      <c r="P8349" s="9">
        <v>112.5</v>
      </c>
      <c r="Q8349" s="9">
        <v>112.5</v>
      </c>
      <c r="R8349" s="9">
        <v>112.1</v>
      </c>
      <c r="S8349" s="9">
        <v>112.5</v>
      </c>
      <c r="T8349" s="9">
        <v>92.4</v>
      </c>
    </row>
    <row r="8350" spans="1:20" x14ac:dyDescent="0.35">
      <c r="A8350">
        <f t="shared" si="261"/>
        <v>8350</v>
      </c>
      <c r="B8350" s="3" t="s">
        <v>71</v>
      </c>
      <c r="C8350" s="3" t="s">
        <v>74</v>
      </c>
      <c r="D8350" s="3" t="s">
        <v>40</v>
      </c>
      <c r="E8350">
        <v>2028</v>
      </c>
      <c r="F8350" s="3" t="str">
        <f t="shared" si="260"/>
        <v>GStorCDA LK2028</v>
      </c>
      <c r="G8350" s="9">
        <v>68</v>
      </c>
      <c r="H8350" s="9">
        <v>47.7</v>
      </c>
      <c r="I8350" s="9">
        <v>27</v>
      </c>
      <c r="J8350" s="9">
        <v>30.4</v>
      </c>
      <c r="K8350" s="9">
        <v>112.5</v>
      </c>
      <c r="L8350" s="9">
        <v>41.6</v>
      </c>
      <c r="M8350" s="9">
        <v>84.4</v>
      </c>
      <c r="N8350" s="9">
        <v>114</v>
      </c>
      <c r="O8350" s="9">
        <v>196.9</v>
      </c>
      <c r="P8350" s="9">
        <v>125.6</v>
      </c>
      <c r="Q8350" s="9">
        <v>112.5</v>
      </c>
      <c r="R8350" s="9">
        <v>112.1</v>
      </c>
      <c r="S8350" s="9">
        <v>112.5</v>
      </c>
      <c r="T8350" s="9">
        <v>92.4</v>
      </c>
    </row>
    <row r="8351" spans="1:20" x14ac:dyDescent="0.35">
      <c r="A8351">
        <f t="shared" si="261"/>
        <v>8351</v>
      </c>
      <c r="B8351" s="3" t="s">
        <v>71</v>
      </c>
      <c r="C8351" s="3" t="s">
        <v>74</v>
      </c>
      <c r="D8351" s="3" t="s">
        <v>40</v>
      </c>
      <c r="E8351">
        <v>2029</v>
      </c>
      <c r="F8351" s="3" t="str">
        <f t="shared" si="260"/>
        <v>GStorCDA LK2029</v>
      </c>
      <c r="G8351" s="9">
        <v>68</v>
      </c>
      <c r="H8351" s="9">
        <v>47.7</v>
      </c>
      <c r="I8351" s="9">
        <v>27</v>
      </c>
      <c r="J8351" s="9">
        <v>6.7</v>
      </c>
      <c r="K8351" s="9">
        <v>76.900000000000006</v>
      </c>
      <c r="L8351" s="9">
        <v>47.6</v>
      </c>
      <c r="M8351" s="9">
        <v>86.3</v>
      </c>
      <c r="N8351" s="9">
        <v>112.5</v>
      </c>
      <c r="O8351" s="9">
        <v>130</v>
      </c>
      <c r="P8351" s="9">
        <v>112.5</v>
      </c>
      <c r="Q8351" s="9">
        <v>112.5</v>
      </c>
      <c r="R8351" s="9">
        <v>112.1</v>
      </c>
      <c r="S8351" s="9">
        <v>112.5</v>
      </c>
      <c r="T8351" s="9">
        <v>92.4</v>
      </c>
    </row>
    <row r="8352" spans="1:20" x14ac:dyDescent="0.35">
      <c r="A8352">
        <f t="shared" si="261"/>
        <v>8352</v>
      </c>
      <c r="B8352" s="3" t="s">
        <v>71</v>
      </c>
      <c r="C8352" s="3" t="s">
        <v>74</v>
      </c>
      <c r="D8352" s="3" t="s">
        <v>41</v>
      </c>
      <c r="E8352">
        <v>2020</v>
      </c>
      <c r="F8352" s="3" t="str">
        <f t="shared" si="260"/>
        <v>GStorPOST F2020</v>
      </c>
      <c r="G8352" s="9">
        <v>0</v>
      </c>
      <c r="H8352" s="9">
        <v>0</v>
      </c>
      <c r="I8352" s="9">
        <v>0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  <c r="Q8352" s="9">
        <v>0</v>
      </c>
      <c r="R8352" s="9">
        <v>0</v>
      </c>
      <c r="S8352" s="9">
        <v>0</v>
      </c>
      <c r="T8352" s="9">
        <v>0</v>
      </c>
    </row>
    <row r="8353" spans="1:20" x14ac:dyDescent="0.35">
      <c r="A8353">
        <f t="shared" si="261"/>
        <v>8353</v>
      </c>
      <c r="B8353" s="3" t="s">
        <v>71</v>
      </c>
      <c r="C8353" s="3" t="s">
        <v>74</v>
      </c>
      <c r="D8353" s="3" t="s">
        <v>41</v>
      </c>
      <c r="E8353">
        <v>2021</v>
      </c>
      <c r="F8353" s="3" t="str">
        <f t="shared" si="260"/>
        <v>GStorPOST F2021</v>
      </c>
      <c r="G8353" s="9">
        <v>0</v>
      </c>
      <c r="H8353" s="9">
        <v>0</v>
      </c>
      <c r="I8353" s="9">
        <v>0</v>
      </c>
      <c r="J8353" s="9">
        <v>0</v>
      </c>
      <c r="K8353" s="9">
        <v>0</v>
      </c>
      <c r="L8353" s="9">
        <v>0</v>
      </c>
      <c r="M8353" s="9">
        <v>0</v>
      </c>
      <c r="N8353" s="9">
        <v>0</v>
      </c>
      <c r="O8353" s="9">
        <v>0</v>
      </c>
      <c r="P8353" s="9">
        <v>0</v>
      </c>
      <c r="Q8353" s="9">
        <v>0</v>
      </c>
      <c r="R8353" s="9">
        <v>0</v>
      </c>
      <c r="S8353" s="9">
        <v>0</v>
      </c>
      <c r="T8353" s="9">
        <v>0</v>
      </c>
    </row>
    <row r="8354" spans="1:20" x14ac:dyDescent="0.35">
      <c r="A8354">
        <f t="shared" si="261"/>
        <v>8354</v>
      </c>
      <c r="B8354" s="3" t="s">
        <v>71</v>
      </c>
      <c r="C8354" s="3" t="s">
        <v>74</v>
      </c>
      <c r="D8354" s="3" t="s">
        <v>41</v>
      </c>
      <c r="E8354">
        <v>2022</v>
      </c>
      <c r="F8354" s="3" t="str">
        <f t="shared" si="260"/>
        <v>GStorPOST F2022</v>
      </c>
      <c r="G8354" s="9">
        <v>0</v>
      </c>
      <c r="H8354" s="9">
        <v>0</v>
      </c>
      <c r="I8354" s="9">
        <v>0</v>
      </c>
      <c r="J8354" s="9">
        <v>0</v>
      </c>
      <c r="K8354" s="9">
        <v>0</v>
      </c>
      <c r="L8354" s="9">
        <v>0</v>
      </c>
      <c r="M8354" s="9">
        <v>0</v>
      </c>
      <c r="N8354" s="9">
        <v>0</v>
      </c>
      <c r="O8354" s="9">
        <v>0</v>
      </c>
      <c r="P8354" s="9">
        <v>0</v>
      </c>
      <c r="Q8354" s="9">
        <v>0</v>
      </c>
      <c r="R8354" s="9">
        <v>0</v>
      </c>
      <c r="S8354" s="9">
        <v>0</v>
      </c>
      <c r="T8354" s="9">
        <v>0</v>
      </c>
    </row>
    <row r="8355" spans="1:20" x14ac:dyDescent="0.35">
      <c r="A8355">
        <f t="shared" si="261"/>
        <v>8355</v>
      </c>
      <c r="B8355" s="3" t="s">
        <v>71</v>
      </c>
      <c r="C8355" s="3" t="s">
        <v>74</v>
      </c>
      <c r="D8355" s="3" t="s">
        <v>41</v>
      </c>
      <c r="E8355">
        <v>2023</v>
      </c>
      <c r="F8355" s="3" t="str">
        <f t="shared" si="260"/>
        <v>GStorPOST F2023</v>
      </c>
      <c r="G8355" s="9">
        <v>0</v>
      </c>
      <c r="H8355" s="9">
        <v>0</v>
      </c>
      <c r="I8355" s="9">
        <v>0</v>
      </c>
      <c r="J8355" s="9">
        <v>0</v>
      </c>
      <c r="K8355" s="9">
        <v>0</v>
      </c>
      <c r="L8355" s="9">
        <v>0</v>
      </c>
      <c r="M8355" s="9">
        <v>0</v>
      </c>
      <c r="N8355" s="9">
        <v>0</v>
      </c>
      <c r="O8355" s="9">
        <v>0</v>
      </c>
      <c r="P8355" s="9">
        <v>0</v>
      </c>
      <c r="Q8355" s="9">
        <v>0</v>
      </c>
      <c r="R8355" s="9">
        <v>0</v>
      </c>
      <c r="S8355" s="9">
        <v>0</v>
      </c>
      <c r="T8355" s="9">
        <v>0</v>
      </c>
    </row>
    <row r="8356" spans="1:20" x14ac:dyDescent="0.35">
      <c r="A8356">
        <f t="shared" si="261"/>
        <v>8356</v>
      </c>
      <c r="B8356" s="3" t="s">
        <v>71</v>
      </c>
      <c r="C8356" s="3" t="s">
        <v>74</v>
      </c>
      <c r="D8356" s="3" t="s">
        <v>41</v>
      </c>
      <c r="E8356">
        <v>2024</v>
      </c>
      <c r="F8356" s="3" t="str">
        <f t="shared" si="260"/>
        <v>GStorPOST F2024</v>
      </c>
      <c r="G8356" s="9">
        <v>0</v>
      </c>
      <c r="H8356" s="9">
        <v>0</v>
      </c>
      <c r="I8356" s="9">
        <v>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  <c r="Q8356" s="9">
        <v>0</v>
      </c>
      <c r="R8356" s="9">
        <v>0</v>
      </c>
      <c r="S8356" s="9">
        <v>0</v>
      </c>
      <c r="T8356" s="9">
        <v>0</v>
      </c>
    </row>
    <row r="8357" spans="1:20" x14ac:dyDescent="0.35">
      <c r="A8357">
        <f t="shared" si="261"/>
        <v>8357</v>
      </c>
      <c r="B8357" s="3" t="s">
        <v>71</v>
      </c>
      <c r="C8357" s="3" t="s">
        <v>74</v>
      </c>
      <c r="D8357" s="3" t="s">
        <v>41</v>
      </c>
      <c r="E8357">
        <v>2025</v>
      </c>
      <c r="F8357" s="3" t="str">
        <f t="shared" si="260"/>
        <v>GStorPOST F2025</v>
      </c>
      <c r="G8357" s="9">
        <v>0</v>
      </c>
      <c r="H8357" s="9">
        <v>0</v>
      </c>
      <c r="I8357" s="9">
        <v>0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  <c r="Q8357" s="9">
        <v>0</v>
      </c>
      <c r="R8357" s="9">
        <v>0</v>
      </c>
      <c r="S8357" s="9">
        <v>0</v>
      </c>
      <c r="T8357" s="9">
        <v>0</v>
      </c>
    </row>
    <row r="8358" spans="1:20" x14ac:dyDescent="0.35">
      <c r="A8358">
        <f t="shared" si="261"/>
        <v>8358</v>
      </c>
      <c r="B8358" s="3" t="s">
        <v>71</v>
      </c>
      <c r="C8358" s="3" t="s">
        <v>74</v>
      </c>
      <c r="D8358" s="3" t="s">
        <v>41</v>
      </c>
      <c r="E8358">
        <v>2026</v>
      </c>
      <c r="F8358" s="3" t="str">
        <f t="shared" si="260"/>
        <v>GStorPOST F2026</v>
      </c>
      <c r="G8358" s="9">
        <v>0</v>
      </c>
      <c r="H8358" s="9">
        <v>0</v>
      </c>
      <c r="I8358" s="9">
        <v>0</v>
      </c>
      <c r="J8358" s="9">
        <v>0</v>
      </c>
      <c r="K8358" s="9">
        <v>0</v>
      </c>
      <c r="L8358" s="9">
        <v>0</v>
      </c>
      <c r="M8358" s="9">
        <v>0</v>
      </c>
      <c r="N8358" s="9">
        <v>0</v>
      </c>
      <c r="O8358" s="9">
        <v>0</v>
      </c>
      <c r="P8358" s="9">
        <v>0</v>
      </c>
      <c r="Q8358" s="9">
        <v>0</v>
      </c>
      <c r="R8358" s="9">
        <v>0</v>
      </c>
      <c r="S8358" s="9">
        <v>0</v>
      </c>
      <c r="T8358" s="9">
        <v>0</v>
      </c>
    </row>
    <row r="8359" spans="1:20" x14ac:dyDescent="0.35">
      <c r="A8359">
        <f t="shared" si="261"/>
        <v>8359</v>
      </c>
      <c r="B8359" s="3" t="s">
        <v>71</v>
      </c>
      <c r="C8359" s="3" t="s">
        <v>74</v>
      </c>
      <c r="D8359" s="3" t="s">
        <v>41</v>
      </c>
      <c r="E8359">
        <v>2027</v>
      </c>
      <c r="F8359" s="3" t="str">
        <f t="shared" si="260"/>
        <v>GStorPOST F2027</v>
      </c>
      <c r="G8359" s="9">
        <v>0</v>
      </c>
      <c r="H8359" s="9">
        <v>0</v>
      </c>
      <c r="I8359" s="9">
        <v>0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  <c r="S8359" s="9">
        <v>0</v>
      </c>
      <c r="T8359" s="9">
        <v>0</v>
      </c>
    </row>
    <row r="8360" spans="1:20" x14ac:dyDescent="0.35">
      <c r="A8360">
        <f t="shared" si="261"/>
        <v>8360</v>
      </c>
      <c r="B8360" s="3" t="s">
        <v>71</v>
      </c>
      <c r="C8360" s="3" t="s">
        <v>74</v>
      </c>
      <c r="D8360" s="3" t="s">
        <v>41</v>
      </c>
      <c r="E8360">
        <v>2028</v>
      </c>
      <c r="F8360" s="3" t="str">
        <f t="shared" si="260"/>
        <v>GStorPOST F2028</v>
      </c>
      <c r="G8360" s="9">
        <v>0</v>
      </c>
      <c r="H8360" s="9">
        <v>0</v>
      </c>
      <c r="I8360" s="9">
        <v>0</v>
      </c>
      <c r="J8360" s="9">
        <v>0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  <c r="Q8360" s="9">
        <v>0</v>
      </c>
      <c r="R8360" s="9">
        <v>0</v>
      </c>
      <c r="S8360" s="9">
        <v>0</v>
      </c>
      <c r="T8360" s="9">
        <v>0</v>
      </c>
    </row>
    <row r="8361" spans="1:20" x14ac:dyDescent="0.35">
      <c r="A8361">
        <f t="shared" si="261"/>
        <v>8361</v>
      </c>
      <c r="B8361" s="3" t="s">
        <v>71</v>
      </c>
      <c r="C8361" s="3" t="s">
        <v>74</v>
      </c>
      <c r="D8361" s="3" t="s">
        <v>41</v>
      </c>
      <c r="E8361">
        <v>2029</v>
      </c>
      <c r="F8361" s="3" t="str">
        <f t="shared" si="260"/>
        <v>GStorPOST F2029</v>
      </c>
      <c r="G8361" s="9">
        <v>0</v>
      </c>
      <c r="H8361" s="9">
        <v>0</v>
      </c>
      <c r="I8361" s="9">
        <v>0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  <c r="S8361" s="9">
        <v>0</v>
      </c>
      <c r="T8361" s="9">
        <v>0</v>
      </c>
    </row>
    <row r="8362" spans="1:20" x14ac:dyDescent="0.35">
      <c r="A8362">
        <f t="shared" si="261"/>
        <v>8362</v>
      </c>
      <c r="B8362" s="3" t="s">
        <v>71</v>
      </c>
      <c r="C8362" s="3" t="s">
        <v>74</v>
      </c>
      <c r="D8362" s="3" t="s">
        <v>42</v>
      </c>
      <c r="E8362">
        <v>2020</v>
      </c>
      <c r="F8362" s="3" t="str">
        <f t="shared" si="260"/>
        <v>GStorUP FLS2020</v>
      </c>
      <c r="G8362" s="9">
        <v>0</v>
      </c>
      <c r="H8362" s="9">
        <v>0</v>
      </c>
      <c r="I8362" s="9">
        <v>0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  <c r="R8362" s="9">
        <v>0</v>
      </c>
      <c r="S8362" s="9">
        <v>0</v>
      </c>
      <c r="T8362" s="9">
        <v>0</v>
      </c>
    </row>
    <row r="8363" spans="1:20" x14ac:dyDescent="0.35">
      <c r="A8363">
        <f t="shared" si="261"/>
        <v>8363</v>
      </c>
      <c r="B8363" s="3" t="s">
        <v>71</v>
      </c>
      <c r="C8363" s="3" t="s">
        <v>74</v>
      </c>
      <c r="D8363" s="3" t="s">
        <v>42</v>
      </c>
      <c r="E8363">
        <v>2021</v>
      </c>
      <c r="F8363" s="3" t="str">
        <f t="shared" si="260"/>
        <v>GStorUP FLS2021</v>
      </c>
      <c r="G8363" s="9">
        <v>0</v>
      </c>
      <c r="H8363" s="9">
        <v>0</v>
      </c>
      <c r="I8363" s="9">
        <v>0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  <c r="Q8363" s="9">
        <v>0</v>
      </c>
      <c r="R8363" s="9">
        <v>0</v>
      </c>
      <c r="S8363" s="9">
        <v>0</v>
      </c>
      <c r="T8363" s="9">
        <v>0</v>
      </c>
    </row>
    <row r="8364" spans="1:20" x14ac:dyDescent="0.35">
      <c r="A8364">
        <f t="shared" si="261"/>
        <v>8364</v>
      </c>
      <c r="B8364" s="3" t="s">
        <v>71</v>
      </c>
      <c r="C8364" s="3" t="s">
        <v>74</v>
      </c>
      <c r="D8364" s="3" t="s">
        <v>42</v>
      </c>
      <c r="E8364">
        <v>2022</v>
      </c>
      <c r="F8364" s="3" t="str">
        <f t="shared" si="260"/>
        <v>GStorUP FLS2022</v>
      </c>
      <c r="G8364" s="9">
        <v>0</v>
      </c>
      <c r="H8364" s="9">
        <v>0</v>
      </c>
      <c r="I8364" s="9">
        <v>0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0</v>
      </c>
      <c r="S8364" s="9">
        <v>0</v>
      </c>
      <c r="T8364" s="9">
        <v>0</v>
      </c>
    </row>
    <row r="8365" spans="1:20" x14ac:dyDescent="0.35">
      <c r="A8365">
        <f t="shared" si="261"/>
        <v>8365</v>
      </c>
      <c r="B8365" s="3" t="s">
        <v>71</v>
      </c>
      <c r="C8365" s="3" t="s">
        <v>74</v>
      </c>
      <c r="D8365" s="3" t="s">
        <v>42</v>
      </c>
      <c r="E8365">
        <v>2023</v>
      </c>
      <c r="F8365" s="3" t="str">
        <f t="shared" si="260"/>
        <v>GStorUP FLS2023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  <c r="S8365" s="9">
        <v>0</v>
      </c>
      <c r="T8365" s="9">
        <v>0</v>
      </c>
    </row>
    <row r="8366" spans="1:20" x14ac:dyDescent="0.35">
      <c r="A8366">
        <f t="shared" si="261"/>
        <v>8366</v>
      </c>
      <c r="B8366" s="3" t="s">
        <v>71</v>
      </c>
      <c r="C8366" s="3" t="s">
        <v>74</v>
      </c>
      <c r="D8366" s="3" t="s">
        <v>42</v>
      </c>
      <c r="E8366">
        <v>2024</v>
      </c>
      <c r="F8366" s="3" t="str">
        <f t="shared" si="260"/>
        <v>GStorUP FLS2024</v>
      </c>
      <c r="G8366" s="9">
        <v>0</v>
      </c>
      <c r="H8366" s="9">
        <v>0</v>
      </c>
      <c r="I8366" s="9">
        <v>0</v>
      </c>
      <c r="J8366" s="9">
        <v>0</v>
      </c>
      <c r="K8366" s="9">
        <v>0</v>
      </c>
      <c r="L8366" s="9">
        <v>0</v>
      </c>
      <c r="M8366" s="9">
        <v>0</v>
      </c>
      <c r="N8366" s="9">
        <v>0</v>
      </c>
      <c r="O8366" s="9">
        <v>0</v>
      </c>
      <c r="P8366" s="9">
        <v>0</v>
      </c>
      <c r="Q8366" s="9">
        <v>0</v>
      </c>
      <c r="R8366" s="9">
        <v>0</v>
      </c>
      <c r="S8366" s="9">
        <v>0</v>
      </c>
      <c r="T8366" s="9">
        <v>0</v>
      </c>
    </row>
    <row r="8367" spans="1:20" x14ac:dyDescent="0.35">
      <c r="A8367">
        <f t="shared" si="261"/>
        <v>8367</v>
      </c>
      <c r="B8367" s="3" t="s">
        <v>71</v>
      </c>
      <c r="C8367" s="3" t="s">
        <v>74</v>
      </c>
      <c r="D8367" s="3" t="s">
        <v>42</v>
      </c>
      <c r="E8367">
        <v>2025</v>
      </c>
      <c r="F8367" s="3" t="str">
        <f t="shared" si="260"/>
        <v>GStorUP FLS2025</v>
      </c>
      <c r="G8367" s="9">
        <v>0</v>
      </c>
      <c r="H8367" s="9">
        <v>0</v>
      </c>
      <c r="I8367" s="9">
        <v>0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  <c r="Q8367" s="9">
        <v>0</v>
      </c>
      <c r="R8367" s="9">
        <v>0</v>
      </c>
      <c r="S8367" s="9">
        <v>0</v>
      </c>
      <c r="T8367" s="9">
        <v>0</v>
      </c>
    </row>
    <row r="8368" spans="1:20" x14ac:dyDescent="0.35">
      <c r="A8368">
        <f t="shared" si="261"/>
        <v>8368</v>
      </c>
      <c r="B8368" s="3" t="s">
        <v>71</v>
      </c>
      <c r="C8368" s="3" t="s">
        <v>74</v>
      </c>
      <c r="D8368" s="3" t="s">
        <v>42</v>
      </c>
      <c r="E8368">
        <v>2026</v>
      </c>
      <c r="F8368" s="3" t="str">
        <f t="shared" si="260"/>
        <v>GStorUP FLS2026</v>
      </c>
      <c r="G8368" s="9">
        <v>0</v>
      </c>
      <c r="H8368" s="9">
        <v>0</v>
      </c>
      <c r="I8368" s="9">
        <v>0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  <c r="Q8368" s="9">
        <v>0</v>
      </c>
      <c r="R8368" s="9">
        <v>0</v>
      </c>
      <c r="S8368" s="9">
        <v>0</v>
      </c>
      <c r="T8368" s="9">
        <v>0</v>
      </c>
    </row>
    <row r="8369" spans="1:20" x14ac:dyDescent="0.35">
      <c r="A8369">
        <f t="shared" si="261"/>
        <v>8369</v>
      </c>
      <c r="B8369" s="3" t="s">
        <v>71</v>
      </c>
      <c r="C8369" s="3" t="s">
        <v>74</v>
      </c>
      <c r="D8369" s="3" t="s">
        <v>42</v>
      </c>
      <c r="E8369">
        <v>2027</v>
      </c>
      <c r="F8369" s="3" t="str">
        <f t="shared" si="260"/>
        <v>GStorUP FLS2027</v>
      </c>
      <c r="G8369" s="9">
        <v>0</v>
      </c>
      <c r="H8369" s="9">
        <v>0</v>
      </c>
      <c r="I8369" s="9">
        <v>0</v>
      </c>
      <c r="J8369" s="9">
        <v>0</v>
      </c>
      <c r="K8369" s="9">
        <v>0</v>
      </c>
      <c r="L8369" s="9">
        <v>0</v>
      </c>
      <c r="M8369" s="9">
        <v>0</v>
      </c>
      <c r="N8369" s="9">
        <v>0</v>
      </c>
      <c r="O8369" s="9">
        <v>0</v>
      </c>
      <c r="P8369" s="9">
        <v>0</v>
      </c>
      <c r="Q8369" s="9">
        <v>0</v>
      </c>
      <c r="R8369" s="9">
        <v>0</v>
      </c>
      <c r="S8369" s="9">
        <v>0</v>
      </c>
      <c r="T8369" s="9">
        <v>0</v>
      </c>
    </row>
    <row r="8370" spans="1:20" x14ac:dyDescent="0.35">
      <c r="A8370">
        <f t="shared" si="261"/>
        <v>8370</v>
      </c>
      <c r="B8370" s="3" t="s">
        <v>71</v>
      </c>
      <c r="C8370" s="3" t="s">
        <v>74</v>
      </c>
      <c r="D8370" s="3" t="s">
        <v>42</v>
      </c>
      <c r="E8370">
        <v>2028</v>
      </c>
      <c r="F8370" s="3" t="str">
        <f t="shared" si="260"/>
        <v>GStorUP FLS2028</v>
      </c>
      <c r="G8370" s="9">
        <v>0</v>
      </c>
      <c r="H8370" s="9">
        <v>0</v>
      </c>
      <c r="I8370" s="9">
        <v>0</v>
      </c>
      <c r="J8370" s="9">
        <v>0</v>
      </c>
      <c r="K8370" s="9">
        <v>0</v>
      </c>
      <c r="L8370" s="9">
        <v>0</v>
      </c>
      <c r="M8370" s="9">
        <v>0</v>
      </c>
      <c r="N8370" s="9">
        <v>0</v>
      </c>
      <c r="O8370" s="9">
        <v>0</v>
      </c>
      <c r="P8370" s="9">
        <v>0</v>
      </c>
      <c r="Q8370" s="9">
        <v>0</v>
      </c>
      <c r="R8370" s="9">
        <v>0</v>
      </c>
      <c r="S8370" s="9">
        <v>0</v>
      </c>
      <c r="T8370" s="9">
        <v>0</v>
      </c>
    </row>
    <row r="8371" spans="1:20" x14ac:dyDescent="0.35">
      <c r="A8371">
        <f t="shared" si="261"/>
        <v>8371</v>
      </c>
      <c r="B8371" s="3" t="s">
        <v>71</v>
      </c>
      <c r="C8371" s="3" t="s">
        <v>74</v>
      </c>
      <c r="D8371" s="3" t="s">
        <v>42</v>
      </c>
      <c r="E8371">
        <v>2029</v>
      </c>
      <c r="F8371" s="3" t="str">
        <f t="shared" si="260"/>
        <v>GStorUP FLS2029</v>
      </c>
      <c r="G8371" s="9">
        <v>0</v>
      </c>
      <c r="H8371" s="9">
        <v>0</v>
      </c>
      <c r="I8371" s="9">
        <v>0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  <c r="Q8371" s="9">
        <v>0</v>
      </c>
      <c r="R8371" s="9">
        <v>0</v>
      </c>
      <c r="S8371" s="9">
        <v>0</v>
      </c>
      <c r="T8371" s="9">
        <v>0</v>
      </c>
    </row>
    <row r="8372" spans="1:20" x14ac:dyDescent="0.35">
      <c r="A8372">
        <f t="shared" si="261"/>
        <v>8372</v>
      </c>
      <c r="B8372" s="3" t="s">
        <v>71</v>
      </c>
      <c r="C8372" s="3" t="s">
        <v>74</v>
      </c>
      <c r="D8372" s="3" t="s">
        <v>43</v>
      </c>
      <c r="E8372">
        <v>2020</v>
      </c>
      <c r="F8372" s="3" t="str">
        <f t="shared" si="260"/>
        <v>GStorMON ST2020</v>
      </c>
      <c r="G8372" s="9">
        <v>0</v>
      </c>
      <c r="H8372" s="9">
        <v>0</v>
      </c>
      <c r="I8372" s="9">
        <v>0</v>
      </c>
      <c r="J8372" s="9">
        <v>0</v>
      </c>
      <c r="K8372" s="9">
        <v>0</v>
      </c>
      <c r="L8372" s="9">
        <v>0</v>
      </c>
      <c r="M8372" s="9">
        <v>0</v>
      </c>
      <c r="N8372" s="9">
        <v>0</v>
      </c>
      <c r="O8372" s="9">
        <v>0</v>
      </c>
      <c r="P8372" s="9">
        <v>0</v>
      </c>
      <c r="Q8372" s="9">
        <v>0</v>
      </c>
      <c r="R8372" s="9">
        <v>0</v>
      </c>
      <c r="S8372" s="9">
        <v>0</v>
      </c>
      <c r="T8372" s="9">
        <v>0</v>
      </c>
    </row>
    <row r="8373" spans="1:20" x14ac:dyDescent="0.35">
      <c r="A8373">
        <f t="shared" si="261"/>
        <v>8373</v>
      </c>
      <c r="B8373" s="3" t="s">
        <v>71</v>
      </c>
      <c r="C8373" s="3" t="s">
        <v>74</v>
      </c>
      <c r="D8373" s="3" t="s">
        <v>43</v>
      </c>
      <c r="E8373">
        <v>2021</v>
      </c>
      <c r="F8373" s="3" t="str">
        <f t="shared" si="260"/>
        <v>GStorMON ST2021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  <c r="S8373" s="9">
        <v>0</v>
      </c>
      <c r="T8373" s="9">
        <v>0</v>
      </c>
    </row>
    <row r="8374" spans="1:20" x14ac:dyDescent="0.35">
      <c r="A8374">
        <f t="shared" si="261"/>
        <v>8374</v>
      </c>
      <c r="B8374" s="3" t="s">
        <v>71</v>
      </c>
      <c r="C8374" s="3" t="s">
        <v>74</v>
      </c>
      <c r="D8374" s="3" t="s">
        <v>43</v>
      </c>
      <c r="E8374">
        <v>2022</v>
      </c>
      <c r="F8374" s="3" t="str">
        <f t="shared" si="260"/>
        <v>GStorMON ST2022</v>
      </c>
      <c r="G8374" s="9">
        <v>0</v>
      </c>
      <c r="H8374" s="9">
        <v>0</v>
      </c>
      <c r="I8374" s="9">
        <v>0</v>
      </c>
      <c r="J8374" s="9">
        <v>0</v>
      </c>
      <c r="K8374" s="9">
        <v>0</v>
      </c>
      <c r="L8374" s="9">
        <v>0</v>
      </c>
      <c r="M8374" s="9">
        <v>0</v>
      </c>
      <c r="N8374" s="9">
        <v>0</v>
      </c>
      <c r="O8374" s="9">
        <v>0</v>
      </c>
      <c r="P8374" s="9">
        <v>0</v>
      </c>
      <c r="Q8374" s="9">
        <v>0</v>
      </c>
      <c r="R8374" s="9">
        <v>0</v>
      </c>
      <c r="S8374" s="9">
        <v>0</v>
      </c>
      <c r="T8374" s="9">
        <v>0</v>
      </c>
    </row>
    <row r="8375" spans="1:20" x14ac:dyDescent="0.35">
      <c r="A8375">
        <f t="shared" si="261"/>
        <v>8375</v>
      </c>
      <c r="B8375" s="3" t="s">
        <v>71</v>
      </c>
      <c r="C8375" s="3" t="s">
        <v>74</v>
      </c>
      <c r="D8375" s="3" t="s">
        <v>43</v>
      </c>
      <c r="E8375">
        <v>2023</v>
      </c>
      <c r="F8375" s="3" t="str">
        <f t="shared" si="260"/>
        <v>GStorMON ST2023</v>
      </c>
      <c r="G8375" s="9">
        <v>0</v>
      </c>
      <c r="H8375" s="9">
        <v>0</v>
      </c>
      <c r="I8375" s="9">
        <v>0</v>
      </c>
      <c r="J8375" s="9">
        <v>0</v>
      </c>
      <c r="K8375" s="9">
        <v>0</v>
      </c>
      <c r="L8375" s="9">
        <v>0</v>
      </c>
      <c r="M8375" s="9">
        <v>0</v>
      </c>
      <c r="N8375" s="9">
        <v>0</v>
      </c>
      <c r="O8375" s="9">
        <v>0</v>
      </c>
      <c r="P8375" s="9">
        <v>0</v>
      </c>
      <c r="Q8375" s="9">
        <v>0</v>
      </c>
      <c r="R8375" s="9">
        <v>0</v>
      </c>
      <c r="S8375" s="9">
        <v>0</v>
      </c>
      <c r="T8375" s="9">
        <v>0</v>
      </c>
    </row>
    <row r="8376" spans="1:20" x14ac:dyDescent="0.35">
      <c r="A8376">
        <f t="shared" si="261"/>
        <v>8376</v>
      </c>
      <c r="B8376" s="3" t="s">
        <v>71</v>
      </c>
      <c r="C8376" s="3" t="s">
        <v>74</v>
      </c>
      <c r="D8376" s="3" t="s">
        <v>43</v>
      </c>
      <c r="E8376">
        <v>2024</v>
      </c>
      <c r="F8376" s="3" t="str">
        <f t="shared" si="260"/>
        <v>GStorMON ST2024</v>
      </c>
      <c r="G8376" s="9">
        <v>0</v>
      </c>
      <c r="H8376" s="9">
        <v>0</v>
      </c>
      <c r="I8376" s="9">
        <v>0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  <c r="Q8376" s="9">
        <v>0</v>
      </c>
      <c r="R8376" s="9">
        <v>0</v>
      </c>
      <c r="S8376" s="9">
        <v>0</v>
      </c>
      <c r="T8376" s="9">
        <v>0</v>
      </c>
    </row>
    <row r="8377" spans="1:20" x14ac:dyDescent="0.35">
      <c r="A8377">
        <f t="shared" si="261"/>
        <v>8377</v>
      </c>
      <c r="B8377" s="3" t="s">
        <v>71</v>
      </c>
      <c r="C8377" s="3" t="s">
        <v>74</v>
      </c>
      <c r="D8377" s="3" t="s">
        <v>43</v>
      </c>
      <c r="E8377">
        <v>2025</v>
      </c>
      <c r="F8377" s="3" t="str">
        <f t="shared" si="260"/>
        <v>GStorMON ST2025</v>
      </c>
      <c r="G8377" s="9">
        <v>0</v>
      </c>
      <c r="H8377" s="9">
        <v>0</v>
      </c>
      <c r="I8377" s="9">
        <v>0</v>
      </c>
      <c r="J8377" s="9">
        <v>0</v>
      </c>
      <c r="K8377" s="9">
        <v>0</v>
      </c>
      <c r="L8377" s="9">
        <v>0</v>
      </c>
      <c r="M8377" s="9">
        <v>0</v>
      </c>
      <c r="N8377" s="9">
        <v>0</v>
      </c>
      <c r="O8377" s="9">
        <v>0</v>
      </c>
      <c r="P8377" s="9">
        <v>0</v>
      </c>
      <c r="Q8377" s="9">
        <v>0</v>
      </c>
      <c r="R8377" s="9">
        <v>0</v>
      </c>
      <c r="S8377" s="9">
        <v>0</v>
      </c>
      <c r="T8377" s="9">
        <v>0</v>
      </c>
    </row>
    <row r="8378" spans="1:20" x14ac:dyDescent="0.35">
      <c r="A8378">
        <f t="shared" si="261"/>
        <v>8378</v>
      </c>
      <c r="B8378" s="3" t="s">
        <v>71</v>
      </c>
      <c r="C8378" s="3" t="s">
        <v>74</v>
      </c>
      <c r="D8378" s="3" t="s">
        <v>43</v>
      </c>
      <c r="E8378">
        <v>2026</v>
      </c>
      <c r="F8378" s="3" t="str">
        <f t="shared" si="260"/>
        <v>GStorMON ST2026</v>
      </c>
      <c r="G8378" s="9">
        <v>0</v>
      </c>
      <c r="H8378" s="9">
        <v>0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  <c r="Q8378" s="9">
        <v>0</v>
      </c>
      <c r="R8378" s="9">
        <v>0</v>
      </c>
      <c r="S8378" s="9">
        <v>0</v>
      </c>
      <c r="T8378" s="9">
        <v>0</v>
      </c>
    </row>
    <row r="8379" spans="1:20" x14ac:dyDescent="0.35">
      <c r="A8379">
        <f t="shared" si="261"/>
        <v>8379</v>
      </c>
      <c r="B8379" s="3" t="s">
        <v>71</v>
      </c>
      <c r="C8379" s="3" t="s">
        <v>74</v>
      </c>
      <c r="D8379" s="3" t="s">
        <v>43</v>
      </c>
      <c r="E8379">
        <v>2027</v>
      </c>
      <c r="F8379" s="3" t="str">
        <f t="shared" si="260"/>
        <v>GStorMON ST2027</v>
      </c>
      <c r="G8379" s="9">
        <v>0</v>
      </c>
      <c r="H8379" s="9">
        <v>0</v>
      </c>
      <c r="I8379" s="9">
        <v>0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  <c r="Q8379" s="9">
        <v>0</v>
      </c>
      <c r="R8379" s="9">
        <v>0</v>
      </c>
      <c r="S8379" s="9">
        <v>0</v>
      </c>
      <c r="T8379" s="9">
        <v>0</v>
      </c>
    </row>
    <row r="8380" spans="1:20" x14ac:dyDescent="0.35">
      <c r="A8380">
        <f t="shared" si="261"/>
        <v>8380</v>
      </c>
      <c r="B8380" s="3" t="s">
        <v>71</v>
      </c>
      <c r="C8380" s="3" t="s">
        <v>74</v>
      </c>
      <c r="D8380" s="3" t="s">
        <v>43</v>
      </c>
      <c r="E8380">
        <v>2028</v>
      </c>
      <c r="F8380" s="3" t="str">
        <f t="shared" si="260"/>
        <v>GStorMON ST2028</v>
      </c>
      <c r="G8380" s="9">
        <v>0</v>
      </c>
      <c r="H8380" s="9">
        <v>0</v>
      </c>
      <c r="I8380" s="9">
        <v>0</v>
      </c>
      <c r="J8380" s="9">
        <v>0</v>
      </c>
      <c r="K8380" s="9">
        <v>0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  <c r="Q8380" s="9">
        <v>0</v>
      </c>
      <c r="R8380" s="9">
        <v>0</v>
      </c>
      <c r="S8380" s="9">
        <v>0</v>
      </c>
      <c r="T8380" s="9">
        <v>0</v>
      </c>
    </row>
    <row r="8381" spans="1:20" x14ac:dyDescent="0.35">
      <c r="A8381">
        <f t="shared" si="261"/>
        <v>8381</v>
      </c>
      <c r="B8381" s="3" t="s">
        <v>71</v>
      </c>
      <c r="C8381" s="3" t="s">
        <v>74</v>
      </c>
      <c r="D8381" s="3" t="s">
        <v>43</v>
      </c>
      <c r="E8381">
        <v>2029</v>
      </c>
      <c r="F8381" s="3" t="str">
        <f t="shared" si="260"/>
        <v>GStorMON ST2029</v>
      </c>
      <c r="G8381" s="9">
        <v>0</v>
      </c>
      <c r="H8381" s="9">
        <v>0</v>
      </c>
      <c r="I8381" s="9">
        <v>0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  <c r="Q8381" s="9">
        <v>0</v>
      </c>
      <c r="R8381" s="9">
        <v>0</v>
      </c>
      <c r="S8381" s="9">
        <v>0</v>
      </c>
      <c r="T8381" s="9">
        <v>0</v>
      </c>
    </row>
    <row r="8382" spans="1:20" x14ac:dyDescent="0.35">
      <c r="A8382">
        <f t="shared" si="261"/>
        <v>8382</v>
      </c>
      <c r="B8382" s="3" t="s">
        <v>71</v>
      </c>
      <c r="C8382" s="3" t="s">
        <v>74</v>
      </c>
      <c r="D8382" s="3" t="s">
        <v>44</v>
      </c>
      <c r="E8382">
        <v>2020</v>
      </c>
      <c r="F8382" s="3" t="str">
        <f t="shared" si="260"/>
        <v>GStorNINE M2020</v>
      </c>
      <c r="G8382" s="9">
        <v>0</v>
      </c>
      <c r="H8382" s="9">
        <v>0</v>
      </c>
      <c r="I8382" s="9">
        <v>0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  <c r="Q8382" s="9">
        <v>0</v>
      </c>
      <c r="R8382" s="9">
        <v>0</v>
      </c>
      <c r="S8382" s="9">
        <v>0</v>
      </c>
      <c r="T8382" s="9">
        <v>0</v>
      </c>
    </row>
    <row r="8383" spans="1:20" x14ac:dyDescent="0.35">
      <c r="A8383">
        <f t="shared" si="261"/>
        <v>8383</v>
      </c>
      <c r="B8383" s="3" t="s">
        <v>71</v>
      </c>
      <c r="C8383" s="3" t="s">
        <v>74</v>
      </c>
      <c r="D8383" s="3" t="s">
        <v>44</v>
      </c>
      <c r="E8383">
        <v>2021</v>
      </c>
      <c r="F8383" s="3" t="str">
        <f t="shared" si="260"/>
        <v>GStorNINE M2021</v>
      </c>
      <c r="G8383" s="9">
        <v>0</v>
      </c>
      <c r="H8383" s="9">
        <v>0</v>
      </c>
      <c r="I8383" s="9">
        <v>0</v>
      </c>
      <c r="J8383" s="9">
        <v>0</v>
      </c>
      <c r="K8383" s="9">
        <v>0</v>
      </c>
      <c r="L8383" s="9">
        <v>0</v>
      </c>
      <c r="M8383" s="9">
        <v>0</v>
      </c>
      <c r="N8383" s="9">
        <v>0</v>
      </c>
      <c r="O8383" s="9">
        <v>0</v>
      </c>
      <c r="P8383" s="9">
        <v>0</v>
      </c>
      <c r="Q8383" s="9">
        <v>0</v>
      </c>
      <c r="R8383" s="9">
        <v>0</v>
      </c>
      <c r="S8383" s="9">
        <v>0</v>
      </c>
      <c r="T8383" s="9">
        <v>0</v>
      </c>
    </row>
    <row r="8384" spans="1:20" x14ac:dyDescent="0.35">
      <c r="A8384">
        <f t="shared" si="261"/>
        <v>8384</v>
      </c>
      <c r="B8384" s="3" t="s">
        <v>71</v>
      </c>
      <c r="C8384" s="3" t="s">
        <v>74</v>
      </c>
      <c r="D8384" s="3" t="s">
        <v>44</v>
      </c>
      <c r="E8384">
        <v>2022</v>
      </c>
      <c r="F8384" s="3" t="str">
        <f t="shared" si="260"/>
        <v>GStorNINE M2022</v>
      </c>
      <c r="G8384" s="9">
        <v>0</v>
      </c>
      <c r="H8384" s="9">
        <v>0</v>
      </c>
      <c r="I8384" s="9">
        <v>0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  <c r="Q8384" s="9">
        <v>0</v>
      </c>
      <c r="R8384" s="9">
        <v>0</v>
      </c>
      <c r="S8384" s="9">
        <v>0</v>
      </c>
      <c r="T8384" s="9">
        <v>0</v>
      </c>
    </row>
    <row r="8385" spans="1:20" x14ac:dyDescent="0.35">
      <c r="A8385">
        <f t="shared" si="261"/>
        <v>8385</v>
      </c>
      <c r="B8385" s="3" t="s">
        <v>71</v>
      </c>
      <c r="C8385" s="3" t="s">
        <v>74</v>
      </c>
      <c r="D8385" s="3" t="s">
        <v>44</v>
      </c>
      <c r="E8385">
        <v>2023</v>
      </c>
      <c r="F8385" s="3" t="str">
        <f t="shared" si="260"/>
        <v>GStorNINE M2023</v>
      </c>
      <c r="G8385" s="9">
        <v>0</v>
      </c>
      <c r="H8385" s="9">
        <v>0</v>
      </c>
      <c r="I8385" s="9">
        <v>0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  <c r="Q8385" s="9">
        <v>0</v>
      </c>
      <c r="R8385" s="9">
        <v>0</v>
      </c>
      <c r="S8385" s="9">
        <v>0</v>
      </c>
      <c r="T8385" s="9">
        <v>0</v>
      </c>
    </row>
    <row r="8386" spans="1:20" x14ac:dyDescent="0.35">
      <c r="A8386">
        <f t="shared" si="261"/>
        <v>8386</v>
      </c>
      <c r="B8386" s="3" t="s">
        <v>71</v>
      </c>
      <c r="C8386" s="3" t="s">
        <v>74</v>
      </c>
      <c r="D8386" s="3" t="s">
        <v>44</v>
      </c>
      <c r="E8386">
        <v>2024</v>
      </c>
      <c r="F8386" s="3" t="str">
        <f t="shared" ref="F8386:F8449" si="262">_xlfn.CONCAT(B8386,C8386,D8386,E8386)</f>
        <v>GStorNINE M2024</v>
      </c>
      <c r="G8386" s="9">
        <v>0</v>
      </c>
      <c r="H8386" s="9">
        <v>0</v>
      </c>
      <c r="I8386" s="9">
        <v>0</v>
      </c>
      <c r="J8386" s="9">
        <v>0</v>
      </c>
      <c r="K8386" s="9">
        <v>0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0</v>
      </c>
      <c r="S8386" s="9">
        <v>0</v>
      </c>
      <c r="T8386" s="9">
        <v>0</v>
      </c>
    </row>
    <row r="8387" spans="1:20" x14ac:dyDescent="0.35">
      <c r="A8387">
        <f t="shared" ref="A8387:A8450" si="263">A8386+1</f>
        <v>8387</v>
      </c>
      <c r="B8387" s="3" t="s">
        <v>71</v>
      </c>
      <c r="C8387" s="3" t="s">
        <v>74</v>
      </c>
      <c r="D8387" s="3" t="s">
        <v>44</v>
      </c>
      <c r="E8387">
        <v>2025</v>
      </c>
      <c r="F8387" s="3" t="str">
        <f t="shared" si="262"/>
        <v>GStorNINE M2025</v>
      </c>
      <c r="G8387" s="9">
        <v>0</v>
      </c>
      <c r="H8387" s="9">
        <v>0</v>
      </c>
      <c r="I8387" s="9">
        <v>0</v>
      </c>
      <c r="J8387" s="9">
        <v>0</v>
      </c>
      <c r="K8387" s="9">
        <v>0</v>
      </c>
      <c r="L8387" s="9">
        <v>0</v>
      </c>
      <c r="M8387" s="9">
        <v>0</v>
      </c>
      <c r="N8387" s="9">
        <v>0</v>
      </c>
      <c r="O8387" s="9">
        <v>0</v>
      </c>
      <c r="P8387" s="9">
        <v>0</v>
      </c>
      <c r="Q8387" s="9">
        <v>0</v>
      </c>
      <c r="R8387" s="9">
        <v>0</v>
      </c>
      <c r="S8387" s="9">
        <v>0</v>
      </c>
      <c r="T8387" s="9">
        <v>0</v>
      </c>
    </row>
    <row r="8388" spans="1:20" x14ac:dyDescent="0.35">
      <c r="A8388">
        <f t="shared" si="263"/>
        <v>8388</v>
      </c>
      <c r="B8388" s="3" t="s">
        <v>71</v>
      </c>
      <c r="C8388" s="3" t="s">
        <v>74</v>
      </c>
      <c r="D8388" s="3" t="s">
        <v>44</v>
      </c>
      <c r="E8388">
        <v>2026</v>
      </c>
      <c r="F8388" s="3" t="str">
        <f t="shared" si="262"/>
        <v>GStorNINE M2026</v>
      </c>
      <c r="G8388" s="9">
        <v>0</v>
      </c>
      <c r="H8388" s="9">
        <v>0</v>
      </c>
      <c r="I8388" s="9">
        <v>0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  <c r="R8388" s="9">
        <v>0</v>
      </c>
      <c r="S8388" s="9">
        <v>0</v>
      </c>
      <c r="T8388" s="9">
        <v>0</v>
      </c>
    </row>
    <row r="8389" spans="1:20" x14ac:dyDescent="0.35">
      <c r="A8389">
        <f t="shared" si="263"/>
        <v>8389</v>
      </c>
      <c r="B8389" s="3" t="s">
        <v>71</v>
      </c>
      <c r="C8389" s="3" t="s">
        <v>74</v>
      </c>
      <c r="D8389" s="3" t="s">
        <v>44</v>
      </c>
      <c r="E8389">
        <v>2027</v>
      </c>
      <c r="F8389" s="3" t="str">
        <f t="shared" si="262"/>
        <v>GStorNINE M2027</v>
      </c>
      <c r="G8389" s="9">
        <v>0</v>
      </c>
      <c r="H8389" s="9">
        <v>0</v>
      </c>
      <c r="I8389" s="9">
        <v>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0</v>
      </c>
      <c r="R8389" s="9">
        <v>0</v>
      </c>
      <c r="S8389" s="9">
        <v>0</v>
      </c>
      <c r="T8389" s="9">
        <v>0</v>
      </c>
    </row>
    <row r="8390" spans="1:20" x14ac:dyDescent="0.35">
      <c r="A8390">
        <f t="shared" si="263"/>
        <v>8390</v>
      </c>
      <c r="B8390" s="3" t="s">
        <v>71</v>
      </c>
      <c r="C8390" s="3" t="s">
        <v>74</v>
      </c>
      <c r="D8390" s="3" t="s">
        <v>44</v>
      </c>
      <c r="E8390">
        <v>2028</v>
      </c>
      <c r="F8390" s="3" t="str">
        <f t="shared" si="262"/>
        <v>GStorNINE M2028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  <c r="Q8390" s="9">
        <v>0</v>
      </c>
      <c r="R8390" s="9">
        <v>0</v>
      </c>
      <c r="S8390" s="9">
        <v>0</v>
      </c>
      <c r="T8390" s="9">
        <v>0</v>
      </c>
    </row>
    <row r="8391" spans="1:20" x14ac:dyDescent="0.35">
      <c r="A8391">
        <f t="shared" si="263"/>
        <v>8391</v>
      </c>
      <c r="B8391" s="3" t="s">
        <v>71</v>
      </c>
      <c r="C8391" s="3" t="s">
        <v>74</v>
      </c>
      <c r="D8391" s="3" t="s">
        <v>44</v>
      </c>
      <c r="E8391">
        <v>2029</v>
      </c>
      <c r="F8391" s="3" t="str">
        <f t="shared" si="262"/>
        <v>GStorNINE M2029</v>
      </c>
      <c r="G8391" s="9">
        <v>0</v>
      </c>
      <c r="H8391" s="9">
        <v>0</v>
      </c>
      <c r="I8391" s="9">
        <v>0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0</v>
      </c>
      <c r="S8391" s="9">
        <v>0</v>
      </c>
      <c r="T8391" s="9">
        <v>0</v>
      </c>
    </row>
    <row r="8392" spans="1:20" x14ac:dyDescent="0.35">
      <c r="A8392">
        <f t="shared" si="263"/>
        <v>8392</v>
      </c>
      <c r="B8392" s="3" t="s">
        <v>71</v>
      </c>
      <c r="C8392" s="3" t="s">
        <v>74</v>
      </c>
      <c r="D8392" s="3" t="s">
        <v>45</v>
      </c>
      <c r="E8392">
        <v>2020</v>
      </c>
      <c r="F8392" s="3" t="str">
        <f t="shared" si="262"/>
        <v>GStorLONG L2020</v>
      </c>
      <c r="G8392" s="9">
        <v>52.5</v>
      </c>
      <c r="H8392" s="9">
        <v>52.5</v>
      </c>
      <c r="I8392" s="9">
        <v>52.5</v>
      </c>
      <c r="J8392" s="9">
        <v>19.8</v>
      </c>
      <c r="K8392" s="9">
        <v>19.8</v>
      </c>
      <c r="L8392" s="9">
        <v>52.5</v>
      </c>
      <c r="M8392" s="9">
        <v>52.5</v>
      </c>
      <c r="N8392" s="9">
        <v>52.5</v>
      </c>
      <c r="O8392" s="9">
        <v>52.5</v>
      </c>
      <c r="P8392" s="9">
        <v>52.5</v>
      </c>
      <c r="Q8392" s="9">
        <v>52.5</v>
      </c>
      <c r="R8392" s="9">
        <v>52.5</v>
      </c>
      <c r="S8392" s="9">
        <v>52.5</v>
      </c>
      <c r="T8392" s="9">
        <v>52.5</v>
      </c>
    </row>
    <row r="8393" spans="1:20" x14ac:dyDescent="0.35">
      <c r="A8393">
        <f t="shared" si="263"/>
        <v>8393</v>
      </c>
      <c r="B8393" s="3" t="s">
        <v>71</v>
      </c>
      <c r="C8393" s="3" t="s">
        <v>74</v>
      </c>
      <c r="D8393" s="3" t="s">
        <v>45</v>
      </c>
      <c r="E8393">
        <v>2021</v>
      </c>
      <c r="F8393" s="3" t="str">
        <f t="shared" si="262"/>
        <v>GStorLONG L2021</v>
      </c>
      <c r="G8393" s="9">
        <v>52.5</v>
      </c>
      <c r="H8393" s="9">
        <v>52.5</v>
      </c>
      <c r="I8393" s="9">
        <v>52.5</v>
      </c>
      <c r="J8393" s="9">
        <v>19.8</v>
      </c>
      <c r="K8393" s="9">
        <v>19.8</v>
      </c>
      <c r="L8393" s="9">
        <v>19.8</v>
      </c>
      <c r="M8393" s="9">
        <v>50.2</v>
      </c>
      <c r="N8393" s="9">
        <v>52.5</v>
      </c>
      <c r="O8393" s="9">
        <v>52.5</v>
      </c>
      <c r="P8393" s="9">
        <v>52.5</v>
      </c>
      <c r="Q8393" s="9">
        <v>52.5</v>
      </c>
      <c r="R8393" s="9">
        <v>52.5</v>
      </c>
      <c r="S8393" s="9">
        <v>52.5</v>
      </c>
      <c r="T8393" s="9">
        <v>52.5</v>
      </c>
    </row>
    <row r="8394" spans="1:20" x14ac:dyDescent="0.35">
      <c r="A8394">
        <f t="shared" si="263"/>
        <v>8394</v>
      </c>
      <c r="B8394" s="3" t="s">
        <v>71</v>
      </c>
      <c r="C8394" s="3" t="s">
        <v>74</v>
      </c>
      <c r="D8394" s="3" t="s">
        <v>45</v>
      </c>
      <c r="E8394">
        <v>2022</v>
      </c>
      <c r="F8394" s="3" t="str">
        <f t="shared" si="262"/>
        <v>GStorLONG L2022</v>
      </c>
      <c r="G8394" s="9">
        <v>52.5</v>
      </c>
      <c r="H8394" s="9">
        <v>52.5</v>
      </c>
      <c r="I8394" s="9">
        <v>52.5</v>
      </c>
      <c r="J8394" s="9">
        <v>19.8</v>
      </c>
      <c r="K8394" s="9">
        <v>19.8</v>
      </c>
      <c r="L8394" s="9">
        <v>19.8</v>
      </c>
      <c r="M8394" s="9">
        <v>52.5</v>
      </c>
      <c r="N8394" s="9">
        <v>52.5</v>
      </c>
      <c r="O8394" s="9">
        <v>52.5</v>
      </c>
      <c r="P8394" s="9">
        <v>52.5</v>
      </c>
      <c r="Q8394" s="9">
        <v>52.5</v>
      </c>
      <c r="R8394" s="9">
        <v>52.5</v>
      </c>
      <c r="S8394" s="9">
        <v>52.5</v>
      </c>
      <c r="T8394" s="9">
        <v>52.5</v>
      </c>
    </row>
    <row r="8395" spans="1:20" x14ac:dyDescent="0.35">
      <c r="A8395">
        <f t="shared" si="263"/>
        <v>8395</v>
      </c>
      <c r="B8395" s="3" t="s">
        <v>71</v>
      </c>
      <c r="C8395" s="3" t="s">
        <v>74</v>
      </c>
      <c r="D8395" s="3" t="s">
        <v>45</v>
      </c>
      <c r="E8395">
        <v>2023</v>
      </c>
      <c r="F8395" s="3" t="str">
        <f t="shared" si="262"/>
        <v>GStorLONG L2023</v>
      </c>
      <c r="G8395" s="9">
        <v>52.5</v>
      </c>
      <c r="H8395" s="9">
        <v>52.5</v>
      </c>
      <c r="I8395" s="9">
        <v>52.5</v>
      </c>
      <c r="J8395" s="9">
        <v>52.5</v>
      </c>
      <c r="K8395" s="9">
        <v>52.5</v>
      </c>
      <c r="L8395" s="9">
        <v>52.5</v>
      </c>
      <c r="M8395" s="9">
        <v>52.5</v>
      </c>
      <c r="N8395" s="9">
        <v>52.5</v>
      </c>
      <c r="O8395" s="9">
        <v>52.5</v>
      </c>
      <c r="P8395" s="9">
        <v>52.5</v>
      </c>
      <c r="Q8395" s="9">
        <v>52.5</v>
      </c>
      <c r="R8395" s="9">
        <v>52.5</v>
      </c>
      <c r="S8395" s="9">
        <v>52.5</v>
      </c>
      <c r="T8395" s="9">
        <v>52.5</v>
      </c>
    </row>
    <row r="8396" spans="1:20" x14ac:dyDescent="0.35">
      <c r="A8396">
        <f t="shared" si="263"/>
        <v>8396</v>
      </c>
      <c r="B8396" s="3" t="s">
        <v>71</v>
      </c>
      <c r="C8396" s="3" t="s">
        <v>74</v>
      </c>
      <c r="D8396" s="3" t="s">
        <v>45</v>
      </c>
      <c r="E8396">
        <v>2024</v>
      </c>
      <c r="F8396" s="3" t="str">
        <f t="shared" si="262"/>
        <v>GStorLONG L2024</v>
      </c>
      <c r="G8396" s="9">
        <v>52.5</v>
      </c>
      <c r="H8396" s="9">
        <v>52.5</v>
      </c>
      <c r="I8396" s="9">
        <v>52.5</v>
      </c>
      <c r="J8396" s="9">
        <v>52.5</v>
      </c>
      <c r="K8396" s="9">
        <v>19.8</v>
      </c>
      <c r="L8396" s="9">
        <v>52.5</v>
      </c>
      <c r="M8396" s="9">
        <v>52.5</v>
      </c>
      <c r="N8396" s="9">
        <v>52.5</v>
      </c>
      <c r="O8396" s="9">
        <v>52.5</v>
      </c>
      <c r="P8396" s="9">
        <v>52.5</v>
      </c>
      <c r="Q8396" s="9">
        <v>52.5</v>
      </c>
      <c r="R8396" s="9">
        <v>52.5</v>
      </c>
      <c r="S8396" s="9">
        <v>52.5</v>
      </c>
      <c r="T8396" s="9">
        <v>52.5</v>
      </c>
    </row>
    <row r="8397" spans="1:20" x14ac:dyDescent="0.35">
      <c r="A8397">
        <f t="shared" si="263"/>
        <v>8397</v>
      </c>
      <c r="B8397" s="3" t="s">
        <v>71</v>
      </c>
      <c r="C8397" s="3" t="s">
        <v>74</v>
      </c>
      <c r="D8397" s="3" t="s">
        <v>45</v>
      </c>
      <c r="E8397">
        <v>2025</v>
      </c>
      <c r="F8397" s="3" t="str">
        <f t="shared" si="262"/>
        <v>GStorLONG L2025</v>
      </c>
      <c r="G8397" s="9">
        <v>52.5</v>
      </c>
      <c r="H8397" s="9">
        <v>52.5</v>
      </c>
      <c r="I8397" s="9">
        <v>52.5</v>
      </c>
      <c r="J8397" s="9">
        <v>52.5</v>
      </c>
      <c r="K8397" s="9">
        <v>52.5</v>
      </c>
      <c r="L8397" s="9">
        <v>52.5</v>
      </c>
      <c r="M8397" s="9">
        <v>52.5</v>
      </c>
      <c r="N8397" s="9">
        <v>52.5</v>
      </c>
      <c r="O8397" s="9">
        <v>52.5</v>
      </c>
      <c r="P8397" s="9">
        <v>52.5</v>
      </c>
      <c r="Q8397" s="9">
        <v>52.5</v>
      </c>
      <c r="R8397" s="9">
        <v>52.5</v>
      </c>
      <c r="S8397" s="9">
        <v>52.5</v>
      </c>
      <c r="T8397" s="9">
        <v>52.5</v>
      </c>
    </row>
    <row r="8398" spans="1:20" x14ac:dyDescent="0.35">
      <c r="A8398">
        <f t="shared" si="263"/>
        <v>8398</v>
      </c>
      <c r="B8398" s="3" t="s">
        <v>71</v>
      </c>
      <c r="C8398" s="3" t="s">
        <v>74</v>
      </c>
      <c r="D8398" s="3" t="s">
        <v>45</v>
      </c>
      <c r="E8398">
        <v>2026</v>
      </c>
      <c r="F8398" s="3" t="str">
        <f t="shared" si="262"/>
        <v>GStorLONG L2026</v>
      </c>
      <c r="G8398" s="9">
        <v>52.5</v>
      </c>
      <c r="H8398" s="9">
        <v>52.5</v>
      </c>
      <c r="I8398" s="9">
        <v>52.5</v>
      </c>
      <c r="J8398" s="9">
        <v>22.1</v>
      </c>
      <c r="K8398" s="9">
        <v>19.8</v>
      </c>
      <c r="L8398" s="9">
        <v>52.5</v>
      </c>
      <c r="M8398" s="9">
        <v>52.5</v>
      </c>
      <c r="N8398" s="9">
        <v>52.5</v>
      </c>
      <c r="O8398" s="9">
        <v>52.5</v>
      </c>
      <c r="P8398" s="9">
        <v>52.5</v>
      </c>
      <c r="Q8398" s="9">
        <v>52.5</v>
      </c>
      <c r="R8398" s="9">
        <v>52.5</v>
      </c>
      <c r="S8398" s="9">
        <v>52.5</v>
      </c>
      <c r="T8398" s="9">
        <v>52.5</v>
      </c>
    </row>
    <row r="8399" spans="1:20" x14ac:dyDescent="0.35">
      <c r="A8399">
        <f t="shared" si="263"/>
        <v>8399</v>
      </c>
      <c r="B8399" s="3" t="s">
        <v>71</v>
      </c>
      <c r="C8399" s="3" t="s">
        <v>74</v>
      </c>
      <c r="D8399" s="3" t="s">
        <v>45</v>
      </c>
      <c r="E8399">
        <v>2027</v>
      </c>
      <c r="F8399" s="3" t="str">
        <f t="shared" si="262"/>
        <v>GStorLONG L2027</v>
      </c>
      <c r="G8399" s="9">
        <v>52.5</v>
      </c>
      <c r="H8399" s="9">
        <v>52.5</v>
      </c>
      <c r="I8399" s="9">
        <v>52.5</v>
      </c>
      <c r="J8399" s="9">
        <v>30</v>
      </c>
      <c r="K8399" s="9">
        <v>19.8</v>
      </c>
      <c r="L8399" s="9">
        <v>52.5</v>
      </c>
      <c r="M8399" s="9">
        <v>52.5</v>
      </c>
      <c r="N8399" s="9">
        <v>52.5</v>
      </c>
      <c r="O8399" s="9">
        <v>52.5</v>
      </c>
      <c r="P8399" s="9">
        <v>52.5</v>
      </c>
      <c r="Q8399" s="9">
        <v>52.5</v>
      </c>
      <c r="R8399" s="9">
        <v>52.5</v>
      </c>
      <c r="S8399" s="9">
        <v>52.5</v>
      </c>
      <c r="T8399" s="9">
        <v>52.5</v>
      </c>
    </row>
    <row r="8400" spans="1:20" x14ac:dyDescent="0.35">
      <c r="A8400">
        <f t="shared" si="263"/>
        <v>8400</v>
      </c>
      <c r="B8400" s="3" t="s">
        <v>71</v>
      </c>
      <c r="C8400" s="3" t="s">
        <v>74</v>
      </c>
      <c r="D8400" s="3" t="s">
        <v>45</v>
      </c>
      <c r="E8400">
        <v>2028</v>
      </c>
      <c r="F8400" s="3" t="str">
        <f t="shared" si="262"/>
        <v>GStorLONG L2028</v>
      </c>
      <c r="G8400" s="9">
        <v>52.5</v>
      </c>
      <c r="H8400" s="9">
        <v>52.5</v>
      </c>
      <c r="I8400" s="9">
        <v>52.5</v>
      </c>
      <c r="J8400" s="9">
        <v>52.5</v>
      </c>
      <c r="K8400" s="9">
        <v>52.5</v>
      </c>
      <c r="L8400" s="9">
        <v>52.5</v>
      </c>
      <c r="M8400" s="9">
        <v>52.5</v>
      </c>
      <c r="N8400" s="9">
        <v>52.5</v>
      </c>
      <c r="O8400" s="9">
        <v>52.5</v>
      </c>
      <c r="P8400" s="9">
        <v>52.5</v>
      </c>
      <c r="Q8400" s="9">
        <v>52.5</v>
      </c>
      <c r="R8400" s="9">
        <v>52.5</v>
      </c>
      <c r="S8400" s="9">
        <v>52.5</v>
      </c>
      <c r="T8400" s="9">
        <v>52.5</v>
      </c>
    </row>
    <row r="8401" spans="1:20" x14ac:dyDescent="0.35">
      <c r="A8401">
        <f t="shared" si="263"/>
        <v>8401</v>
      </c>
      <c r="B8401" s="3" t="s">
        <v>71</v>
      </c>
      <c r="C8401" s="3" t="s">
        <v>74</v>
      </c>
      <c r="D8401" s="3" t="s">
        <v>45</v>
      </c>
      <c r="E8401">
        <v>2029</v>
      </c>
      <c r="F8401" s="3" t="str">
        <f t="shared" si="262"/>
        <v>GStorLONG L2029</v>
      </c>
      <c r="G8401" s="9">
        <v>52.5</v>
      </c>
      <c r="H8401" s="9">
        <v>52.5</v>
      </c>
      <c r="I8401" s="9">
        <v>52.5</v>
      </c>
      <c r="J8401" s="9">
        <v>19.8</v>
      </c>
      <c r="K8401" s="9">
        <v>19.8</v>
      </c>
      <c r="L8401" s="9">
        <v>52.5</v>
      </c>
      <c r="M8401" s="9">
        <v>52.5</v>
      </c>
      <c r="N8401" s="9">
        <v>52.5</v>
      </c>
      <c r="O8401" s="9">
        <v>52.5</v>
      </c>
      <c r="P8401" s="9">
        <v>52.5</v>
      </c>
      <c r="Q8401" s="9">
        <v>52.5</v>
      </c>
      <c r="R8401" s="9">
        <v>52.5</v>
      </c>
      <c r="S8401" s="9">
        <v>52.5</v>
      </c>
      <c r="T8401" s="9">
        <v>52.5</v>
      </c>
    </row>
    <row r="8402" spans="1:20" x14ac:dyDescent="0.35">
      <c r="A8402">
        <f t="shared" si="263"/>
        <v>8402</v>
      </c>
      <c r="B8402" s="3" t="s">
        <v>71</v>
      </c>
      <c r="C8402" s="3" t="s">
        <v>74</v>
      </c>
      <c r="D8402" s="3" t="s">
        <v>46</v>
      </c>
      <c r="E8402">
        <v>2020</v>
      </c>
      <c r="F8402" s="3" t="str">
        <f t="shared" si="262"/>
        <v>GStorL FALL2020</v>
      </c>
      <c r="G8402" s="9">
        <v>0</v>
      </c>
      <c r="H8402" s="9">
        <v>0</v>
      </c>
      <c r="I8402" s="9">
        <v>0</v>
      </c>
      <c r="J8402" s="9">
        <v>0</v>
      </c>
      <c r="K8402" s="9">
        <v>0</v>
      </c>
      <c r="L8402" s="9">
        <v>0</v>
      </c>
      <c r="M8402" s="9">
        <v>0</v>
      </c>
      <c r="N8402" s="9">
        <v>0</v>
      </c>
      <c r="O8402" s="9">
        <v>0</v>
      </c>
      <c r="P8402" s="9">
        <v>0</v>
      </c>
      <c r="Q8402" s="9">
        <v>0</v>
      </c>
      <c r="R8402" s="9">
        <v>0</v>
      </c>
      <c r="S8402" s="9">
        <v>0</v>
      </c>
      <c r="T8402" s="9">
        <v>0</v>
      </c>
    </row>
    <row r="8403" spans="1:20" x14ac:dyDescent="0.35">
      <c r="A8403">
        <f t="shared" si="263"/>
        <v>8403</v>
      </c>
      <c r="B8403" s="3" t="s">
        <v>71</v>
      </c>
      <c r="C8403" s="3" t="s">
        <v>74</v>
      </c>
      <c r="D8403" s="3" t="s">
        <v>46</v>
      </c>
      <c r="E8403">
        <v>2021</v>
      </c>
      <c r="F8403" s="3" t="str">
        <f t="shared" si="262"/>
        <v>GStorL FALL2021</v>
      </c>
      <c r="G8403" s="9">
        <v>0</v>
      </c>
      <c r="H8403" s="9">
        <v>0</v>
      </c>
      <c r="I8403" s="9">
        <v>0</v>
      </c>
      <c r="J8403" s="9">
        <v>0</v>
      </c>
      <c r="K8403" s="9">
        <v>0</v>
      </c>
      <c r="L8403" s="9">
        <v>0</v>
      </c>
      <c r="M8403" s="9">
        <v>0</v>
      </c>
      <c r="N8403" s="9">
        <v>0</v>
      </c>
      <c r="O8403" s="9">
        <v>0</v>
      </c>
      <c r="P8403" s="9">
        <v>0</v>
      </c>
      <c r="Q8403" s="9">
        <v>0</v>
      </c>
      <c r="R8403" s="9">
        <v>0</v>
      </c>
      <c r="S8403" s="9">
        <v>0</v>
      </c>
      <c r="T8403" s="9">
        <v>0</v>
      </c>
    </row>
    <row r="8404" spans="1:20" x14ac:dyDescent="0.35">
      <c r="A8404">
        <f t="shared" si="263"/>
        <v>8404</v>
      </c>
      <c r="B8404" s="3" t="s">
        <v>71</v>
      </c>
      <c r="C8404" s="3" t="s">
        <v>74</v>
      </c>
      <c r="D8404" s="3" t="s">
        <v>46</v>
      </c>
      <c r="E8404">
        <v>2022</v>
      </c>
      <c r="F8404" s="3" t="str">
        <f t="shared" si="262"/>
        <v>GStorL FALL2022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  <c r="S8404" s="9">
        <v>0</v>
      </c>
      <c r="T8404" s="9">
        <v>0</v>
      </c>
    </row>
    <row r="8405" spans="1:20" x14ac:dyDescent="0.35">
      <c r="A8405">
        <f t="shared" si="263"/>
        <v>8405</v>
      </c>
      <c r="B8405" s="3" t="s">
        <v>71</v>
      </c>
      <c r="C8405" s="3" t="s">
        <v>74</v>
      </c>
      <c r="D8405" s="3" t="s">
        <v>46</v>
      </c>
      <c r="E8405">
        <v>2023</v>
      </c>
      <c r="F8405" s="3" t="str">
        <f t="shared" si="262"/>
        <v>GStorL FALL2023</v>
      </c>
      <c r="G8405" s="9">
        <v>0</v>
      </c>
      <c r="H8405" s="9">
        <v>0</v>
      </c>
      <c r="I8405" s="9">
        <v>0</v>
      </c>
      <c r="J8405" s="9">
        <v>0</v>
      </c>
      <c r="K8405" s="9">
        <v>0</v>
      </c>
      <c r="L8405" s="9">
        <v>0</v>
      </c>
      <c r="M8405" s="9">
        <v>0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  <c r="S8405" s="9">
        <v>0</v>
      </c>
      <c r="T8405" s="9">
        <v>0</v>
      </c>
    </row>
    <row r="8406" spans="1:20" x14ac:dyDescent="0.35">
      <c r="A8406">
        <f t="shared" si="263"/>
        <v>8406</v>
      </c>
      <c r="B8406" s="3" t="s">
        <v>71</v>
      </c>
      <c r="C8406" s="3" t="s">
        <v>74</v>
      </c>
      <c r="D8406" s="3" t="s">
        <v>46</v>
      </c>
      <c r="E8406">
        <v>2024</v>
      </c>
      <c r="F8406" s="3" t="str">
        <f t="shared" si="262"/>
        <v>GStorL FALL2024</v>
      </c>
      <c r="G8406" s="9">
        <v>0</v>
      </c>
      <c r="H8406" s="9">
        <v>0</v>
      </c>
      <c r="I8406" s="9">
        <v>0</v>
      </c>
      <c r="J8406" s="9">
        <v>0</v>
      </c>
      <c r="K8406" s="9">
        <v>0</v>
      </c>
      <c r="L8406" s="9">
        <v>0</v>
      </c>
      <c r="M8406" s="9">
        <v>0</v>
      </c>
      <c r="N8406" s="9">
        <v>0</v>
      </c>
      <c r="O8406" s="9">
        <v>0</v>
      </c>
      <c r="P8406" s="9">
        <v>0</v>
      </c>
      <c r="Q8406" s="9">
        <v>0</v>
      </c>
      <c r="R8406" s="9">
        <v>0</v>
      </c>
      <c r="S8406" s="9">
        <v>0</v>
      </c>
      <c r="T8406" s="9">
        <v>0</v>
      </c>
    </row>
    <row r="8407" spans="1:20" x14ac:dyDescent="0.35">
      <c r="A8407">
        <f t="shared" si="263"/>
        <v>8407</v>
      </c>
      <c r="B8407" s="3" t="s">
        <v>71</v>
      </c>
      <c r="C8407" s="3" t="s">
        <v>74</v>
      </c>
      <c r="D8407" s="3" t="s">
        <v>46</v>
      </c>
      <c r="E8407">
        <v>2025</v>
      </c>
      <c r="F8407" s="3" t="str">
        <f t="shared" si="262"/>
        <v>GStorL FALL2025</v>
      </c>
      <c r="G8407" s="9">
        <v>0</v>
      </c>
      <c r="H8407" s="9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0</v>
      </c>
      <c r="R8407" s="9">
        <v>0</v>
      </c>
      <c r="S8407" s="9">
        <v>0</v>
      </c>
      <c r="T8407" s="9">
        <v>0</v>
      </c>
    </row>
    <row r="8408" spans="1:20" x14ac:dyDescent="0.35">
      <c r="A8408">
        <f t="shared" si="263"/>
        <v>8408</v>
      </c>
      <c r="B8408" s="3" t="s">
        <v>71</v>
      </c>
      <c r="C8408" s="3" t="s">
        <v>74</v>
      </c>
      <c r="D8408" s="3" t="s">
        <v>46</v>
      </c>
      <c r="E8408">
        <v>2026</v>
      </c>
      <c r="F8408" s="3" t="str">
        <f t="shared" si="262"/>
        <v>GStorL FALL2026</v>
      </c>
      <c r="G8408" s="9">
        <v>0</v>
      </c>
      <c r="H8408" s="9">
        <v>0</v>
      </c>
      <c r="I8408" s="9">
        <v>0</v>
      </c>
      <c r="J8408" s="9">
        <v>0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  <c r="Q8408" s="9">
        <v>0</v>
      </c>
      <c r="R8408" s="9">
        <v>0</v>
      </c>
      <c r="S8408" s="9">
        <v>0</v>
      </c>
      <c r="T8408" s="9">
        <v>0</v>
      </c>
    </row>
    <row r="8409" spans="1:20" x14ac:dyDescent="0.35">
      <c r="A8409">
        <f t="shared" si="263"/>
        <v>8409</v>
      </c>
      <c r="B8409" s="3" t="s">
        <v>71</v>
      </c>
      <c r="C8409" s="3" t="s">
        <v>74</v>
      </c>
      <c r="D8409" s="3" t="s">
        <v>46</v>
      </c>
      <c r="E8409">
        <v>2027</v>
      </c>
      <c r="F8409" s="3" t="str">
        <f t="shared" si="262"/>
        <v>GStorL FALL2027</v>
      </c>
      <c r="G8409" s="9">
        <v>0</v>
      </c>
      <c r="H8409" s="9">
        <v>0</v>
      </c>
      <c r="I8409" s="9">
        <v>0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  <c r="Q8409" s="9">
        <v>0</v>
      </c>
      <c r="R8409" s="9">
        <v>0</v>
      </c>
      <c r="S8409" s="9">
        <v>0</v>
      </c>
      <c r="T8409" s="9">
        <v>0</v>
      </c>
    </row>
    <row r="8410" spans="1:20" x14ac:dyDescent="0.35">
      <c r="A8410">
        <f t="shared" si="263"/>
        <v>8410</v>
      </c>
      <c r="B8410" s="3" t="s">
        <v>71</v>
      </c>
      <c r="C8410" s="3" t="s">
        <v>74</v>
      </c>
      <c r="D8410" s="3" t="s">
        <v>46</v>
      </c>
      <c r="E8410">
        <v>2028</v>
      </c>
      <c r="F8410" s="3" t="str">
        <f t="shared" si="262"/>
        <v>GStorL FALL2028</v>
      </c>
      <c r="G8410" s="9">
        <v>0</v>
      </c>
      <c r="H8410" s="9">
        <v>0</v>
      </c>
      <c r="I8410" s="9">
        <v>0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  <c r="Q8410" s="9">
        <v>0</v>
      </c>
      <c r="R8410" s="9">
        <v>0</v>
      </c>
      <c r="S8410" s="9">
        <v>0</v>
      </c>
      <c r="T8410" s="9">
        <v>0</v>
      </c>
    </row>
    <row r="8411" spans="1:20" x14ac:dyDescent="0.35">
      <c r="A8411">
        <f t="shared" si="263"/>
        <v>8411</v>
      </c>
      <c r="B8411" s="3" t="s">
        <v>71</v>
      </c>
      <c r="C8411" s="3" t="s">
        <v>74</v>
      </c>
      <c r="D8411" s="3" t="s">
        <v>46</v>
      </c>
      <c r="E8411">
        <v>2029</v>
      </c>
      <c r="F8411" s="3" t="str">
        <f t="shared" si="262"/>
        <v>GStorL FALL2029</v>
      </c>
      <c r="G8411" s="9">
        <v>0</v>
      </c>
      <c r="H8411" s="9">
        <v>0</v>
      </c>
      <c r="I8411" s="9">
        <v>0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  <c r="Q8411" s="9">
        <v>0</v>
      </c>
      <c r="R8411" s="9">
        <v>0</v>
      </c>
      <c r="S8411" s="9">
        <v>0</v>
      </c>
      <c r="T8411" s="9">
        <v>0</v>
      </c>
    </row>
    <row r="8412" spans="1:20" x14ac:dyDescent="0.35">
      <c r="A8412">
        <f t="shared" si="263"/>
        <v>8412</v>
      </c>
      <c r="B8412" s="3" t="s">
        <v>71</v>
      </c>
      <c r="C8412" s="3" t="s">
        <v>74</v>
      </c>
      <c r="D8412" s="3" t="s">
        <v>47</v>
      </c>
      <c r="E8412">
        <v>2020</v>
      </c>
      <c r="F8412" s="3" t="str">
        <f t="shared" si="262"/>
        <v>GStorCOULEE2020</v>
      </c>
      <c r="G8412" s="9">
        <v>2615.5</v>
      </c>
      <c r="H8412" s="9">
        <v>2615.5</v>
      </c>
      <c r="I8412" s="9">
        <v>2615.5</v>
      </c>
      <c r="J8412" s="9">
        <v>2151.9</v>
      </c>
      <c r="K8412" s="9">
        <v>1805.3</v>
      </c>
      <c r="L8412" s="9">
        <v>1380.2</v>
      </c>
      <c r="M8412" s="9">
        <v>980.2</v>
      </c>
      <c r="N8412" s="9">
        <v>611.29999999999995</v>
      </c>
      <c r="O8412" s="9">
        <v>1786.8</v>
      </c>
      <c r="P8412" s="9">
        <v>2493</v>
      </c>
      <c r="Q8412" s="9">
        <v>2493</v>
      </c>
      <c r="R8412" s="9">
        <v>2295.3000000000002</v>
      </c>
      <c r="S8412" s="9">
        <v>2180.4</v>
      </c>
      <c r="T8412" s="9">
        <v>2452.9</v>
      </c>
    </row>
    <row r="8413" spans="1:20" x14ac:dyDescent="0.35">
      <c r="A8413">
        <f t="shared" si="263"/>
        <v>8413</v>
      </c>
      <c r="B8413" s="3" t="s">
        <v>71</v>
      </c>
      <c r="C8413" s="3" t="s">
        <v>74</v>
      </c>
      <c r="D8413" s="3" t="s">
        <v>47</v>
      </c>
      <c r="E8413">
        <v>2021</v>
      </c>
      <c r="F8413" s="3" t="str">
        <f t="shared" si="262"/>
        <v>GStorCOULEE2021</v>
      </c>
      <c r="G8413" s="9">
        <v>2615.5</v>
      </c>
      <c r="H8413" s="9">
        <v>2585.8000000000002</v>
      </c>
      <c r="I8413" s="9">
        <v>2615.5</v>
      </c>
      <c r="J8413" s="9">
        <v>2615.5</v>
      </c>
      <c r="K8413" s="9">
        <v>2250.6999999999998</v>
      </c>
      <c r="L8413" s="9">
        <v>2389.1999999999998</v>
      </c>
      <c r="M8413" s="9">
        <v>1920.9</v>
      </c>
      <c r="N8413" s="9">
        <v>1813.3</v>
      </c>
      <c r="O8413" s="9">
        <v>2057.6</v>
      </c>
      <c r="P8413" s="9">
        <v>2493</v>
      </c>
      <c r="Q8413" s="9">
        <v>2493</v>
      </c>
      <c r="R8413" s="9">
        <v>2295.3000000000002</v>
      </c>
      <c r="S8413" s="9">
        <v>2180.4</v>
      </c>
      <c r="T8413" s="9">
        <v>2428.1</v>
      </c>
    </row>
    <row r="8414" spans="1:20" x14ac:dyDescent="0.35">
      <c r="A8414">
        <f t="shared" si="263"/>
        <v>8414</v>
      </c>
      <c r="B8414" s="3" t="s">
        <v>71</v>
      </c>
      <c r="C8414" s="3" t="s">
        <v>74</v>
      </c>
      <c r="D8414" s="3" t="s">
        <v>47</v>
      </c>
      <c r="E8414">
        <v>2022</v>
      </c>
      <c r="F8414" s="3" t="str">
        <f t="shared" si="262"/>
        <v>GStorCOULEE2022</v>
      </c>
      <c r="G8414" s="9">
        <v>2615.5</v>
      </c>
      <c r="H8414" s="9">
        <v>2150.1</v>
      </c>
      <c r="I8414" s="9">
        <v>2104.1</v>
      </c>
      <c r="J8414" s="9">
        <v>2090.5</v>
      </c>
      <c r="K8414" s="9">
        <v>2615.5</v>
      </c>
      <c r="L8414" s="9">
        <v>2248.3000000000002</v>
      </c>
      <c r="M8414" s="9">
        <v>1856.8</v>
      </c>
      <c r="N8414" s="9">
        <v>1497.1</v>
      </c>
      <c r="O8414" s="9">
        <v>2085.5</v>
      </c>
      <c r="P8414" s="9">
        <v>2574.6</v>
      </c>
      <c r="Q8414" s="9">
        <v>2615.5</v>
      </c>
      <c r="R8414" s="9">
        <v>2373.9</v>
      </c>
      <c r="S8414" s="9">
        <v>2180.4</v>
      </c>
      <c r="T8414" s="9">
        <v>2440.9</v>
      </c>
    </row>
    <row r="8415" spans="1:20" x14ac:dyDescent="0.35">
      <c r="A8415">
        <f t="shared" si="263"/>
        <v>8415</v>
      </c>
      <c r="B8415" s="3" t="s">
        <v>71</v>
      </c>
      <c r="C8415" s="3" t="s">
        <v>74</v>
      </c>
      <c r="D8415" s="3" t="s">
        <v>47</v>
      </c>
      <c r="E8415">
        <v>2023</v>
      </c>
      <c r="F8415" s="3" t="str">
        <f t="shared" si="262"/>
        <v>GStorCOULEE2023</v>
      </c>
      <c r="G8415" s="9">
        <v>2615.5</v>
      </c>
      <c r="H8415" s="9">
        <v>2615.5</v>
      </c>
      <c r="I8415" s="9">
        <v>2615.5</v>
      </c>
      <c r="J8415" s="9">
        <v>1553.2</v>
      </c>
      <c r="K8415" s="9">
        <v>1805.3</v>
      </c>
      <c r="L8415" s="9">
        <v>1380.2</v>
      </c>
      <c r="M8415" s="9">
        <v>641</v>
      </c>
      <c r="N8415" s="9">
        <v>490.6</v>
      </c>
      <c r="O8415" s="9">
        <v>1154.2</v>
      </c>
      <c r="P8415" s="9">
        <v>2574.6</v>
      </c>
      <c r="Q8415" s="9">
        <v>2615.5</v>
      </c>
      <c r="R8415" s="9">
        <v>2603.4</v>
      </c>
      <c r="S8415" s="9">
        <v>2258.1999999999998</v>
      </c>
      <c r="T8415" s="9">
        <v>2414.8000000000002</v>
      </c>
    </row>
    <row r="8416" spans="1:20" x14ac:dyDescent="0.35">
      <c r="A8416">
        <f t="shared" si="263"/>
        <v>8416</v>
      </c>
      <c r="B8416" s="3" t="s">
        <v>71</v>
      </c>
      <c r="C8416" s="3" t="s">
        <v>74</v>
      </c>
      <c r="D8416" s="3" t="s">
        <v>47</v>
      </c>
      <c r="E8416">
        <v>2024</v>
      </c>
      <c r="F8416" s="3" t="str">
        <f t="shared" si="262"/>
        <v>GStorCOULEE2024</v>
      </c>
      <c r="G8416" s="9">
        <v>2615.5</v>
      </c>
      <c r="H8416" s="9">
        <v>2615.5</v>
      </c>
      <c r="I8416" s="9">
        <v>2615.5</v>
      </c>
      <c r="J8416" s="9">
        <v>2615.5</v>
      </c>
      <c r="K8416" s="9">
        <v>1805.3</v>
      </c>
      <c r="L8416" s="9">
        <v>1380.2</v>
      </c>
      <c r="M8416" s="9">
        <v>1380.2</v>
      </c>
      <c r="N8416" s="9">
        <v>1342.7</v>
      </c>
      <c r="O8416" s="9">
        <v>2134.1999999999998</v>
      </c>
      <c r="P8416" s="9">
        <v>2574.6</v>
      </c>
      <c r="Q8416" s="9">
        <v>2493</v>
      </c>
      <c r="R8416" s="9">
        <v>2295.3000000000002</v>
      </c>
      <c r="S8416" s="9">
        <v>2180.4</v>
      </c>
      <c r="T8416" s="9">
        <v>2418.9</v>
      </c>
    </row>
    <row r="8417" spans="1:20" x14ac:dyDescent="0.35">
      <c r="A8417">
        <f t="shared" si="263"/>
        <v>8417</v>
      </c>
      <c r="B8417" s="3" t="s">
        <v>71</v>
      </c>
      <c r="C8417" s="3" t="s">
        <v>74</v>
      </c>
      <c r="D8417" s="3" t="s">
        <v>47</v>
      </c>
      <c r="E8417">
        <v>2025</v>
      </c>
      <c r="F8417" s="3" t="str">
        <f t="shared" si="262"/>
        <v>GStorCOULEE2025</v>
      </c>
      <c r="G8417" s="9">
        <v>2615.5</v>
      </c>
      <c r="H8417" s="9">
        <v>2615.5</v>
      </c>
      <c r="I8417" s="9">
        <v>2615.5</v>
      </c>
      <c r="J8417" s="9">
        <v>1591.9</v>
      </c>
      <c r="K8417" s="9">
        <v>1805.3</v>
      </c>
      <c r="L8417" s="9">
        <v>1380.2</v>
      </c>
      <c r="M8417" s="9">
        <v>1055.3</v>
      </c>
      <c r="N8417" s="9">
        <v>584.5</v>
      </c>
      <c r="O8417" s="9">
        <v>1741</v>
      </c>
      <c r="P8417" s="9">
        <v>2574.6</v>
      </c>
      <c r="Q8417" s="9">
        <v>2615.5</v>
      </c>
      <c r="R8417" s="9">
        <v>2295.3000000000002</v>
      </c>
      <c r="S8417" s="9">
        <v>2180.4</v>
      </c>
      <c r="T8417" s="9">
        <v>2502.3000000000002</v>
      </c>
    </row>
    <row r="8418" spans="1:20" x14ac:dyDescent="0.35">
      <c r="A8418">
        <f t="shared" si="263"/>
        <v>8418</v>
      </c>
      <c r="B8418" s="3" t="s">
        <v>71</v>
      </c>
      <c r="C8418" s="3" t="s">
        <v>74</v>
      </c>
      <c r="D8418" s="3" t="s">
        <v>47</v>
      </c>
      <c r="E8418">
        <v>2026</v>
      </c>
      <c r="F8418" s="3" t="str">
        <f t="shared" si="262"/>
        <v>GStorCOULEE2026</v>
      </c>
      <c r="G8418" s="9">
        <v>2615.5</v>
      </c>
      <c r="H8418" s="9">
        <v>2615.5</v>
      </c>
      <c r="I8418" s="9">
        <v>2615.5</v>
      </c>
      <c r="J8418" s="9">
        <v>2377.6999999999998</v>
      </c>
      <c r="K8418" s="9">
        <v>1805.3</v>
      </c>
      <c r="L8418" s="9">
        <v>1380.2</v>
      </c>
      <c r="M8418" s="9">
        <v>1160.5999999999999</v>
      </c>
      <c r="N8418" s="9">
        <v>800.7</v>
      </c>
      <c r="O8418" s="9">
        <v>1225.2</v>
      </c>
      <c r="P8418" s="9">
        <v>2574.6</v>
      </c>
      <c r="Q8418" s="9">
        <v>2615.5</v>
      </c>
      <c r="R8418" s="9">
        <v>2373.9</v>
      </c>
      <c r="S8418" s="9">
        <v>2180.4</v>
      </c>
      <c r="T8418" s="9">
        <v>2573.1</v>
      </c>
    </row>
    <row r="8419" spans="1:20" x14ac:dyDescent="0.35">
      <c r="A8419">
        <f t="shared" si="263"/>
        <v>8419</v>
      </c>
      <c r="B8419" s="3" t="s">
        <v>71</v>
      </c>
      <c r="C8419" s="3" t="s">
        <v>74</v>
      </c>
      <c r="D8419" s="3" t="s">
        <v>47</v>
      </c>
      <c r="E8419">
        <v>2027</v>
      </c>
      <c r="F8419" s="3" t="str">
        <f t="shared" si="262"/>
        <v>GStorCOULEE2027</v>
      </c>
      <c r="G8419" s="9">
        <v>2615.5</v>
      </c>
      <c r="H8419" s="9">
        <v>2615.5</v>
      </c>
      <c r="I8419" s="9">
        <v>2615.5</v>
      </c>
      <c r="J8419" s="9">
        <v>1948</v>
      </c>
      <c r="K8419" s="9">
        <v>1802.2</v>
      </c>
      <c r="L8419" s="9">
        <v>1380.2</v>
      </c>
      <c r="M8419" s="9">
        <v>947</v>
      </c>
      <c r="N8419" s="9">
        <v>484.3</v>
      </c>
      <c r="O8419" s="9">
        <v>1377.9</v>
      </c>
      <c r="P8419" s="9">
        <v>2574.6</v>
      </c>
      <c r="Q8419" s="9">
        <v>2615.5</v>
      </c>
      <c r="R8419" s="9">
        <v>2452.1999999999998</v>
      </c>
      <c r="S8419" s="9">
        <v>2258.1999999999998</v>
      </c>
      <c r="T8419" s="9">
        <v>2419.4</v>
      </c>
    </row>
    <row r="8420" spans="1:20" x14ac:dyDescent="0.35">
      <c r="A8420">
        <f t="shared" si="263"/>
        <v>8420</v>
      </c>
      <c r="B8420" s="3" t="s">
        <v>71</v>
      </c>
      <c r="C8420" s="3" t="s">
        <v>74</v>
      </c>
      <c r="D8420" s="3" t="s">
        <v>47</v>
      </c>
      <c r="E8420">
        <v>2028</v>
      </c>
      <c r="F8420" s="3" t="str">
        <f t="shared" si="262"/>
        <v>GStorCOULEE2028</v>
      </c>
      <c r="G8420" s="9">
        <v>2615.5</v>
      </c>
      <c r="H8420" s="9">
        <v>2615.5</v>
      </c>
      <c r="I8420" s="9">
        <v>2615.5</v>
      </c>
      <c r="J8420" s="9">
        <v>1868.4</v>
      </c>
      <c r="K8420" s="9">
        <v>1805.3</v>
      </c>
      <c r="L8420" s="9">
        <v>1380.2</v>
      </c>
      <c r="M8420" s="9">
        <v>729.3</v>
      </c>
      <c r="N8420" s="9">
        <v>352.4</v>
      </c>
      <c r="O8420" s="9">
        <v>1294.5</v>
      </c>
      <c r="P8420" s="9">
        <v>2574.6</v>
      </c>
      <c r="Q8420" s="9">
        <v>2615.5</v>
      </c>
      <c r="R8420" s="9">
        <v>2614.8000000000002</v>
      </c>
      <c r="S8420" s="9">
        <v>2258.1999999999998</v>
      </c>
      <c r="T8420" s="9">
        <v>2415.1</v>
      </c>
    </row>
    <row r="8421" spans="1:20" x14ac:dyDescent="0.35">
      <c r="A8421">
        <f t="shared" si="263"/>
        <v>8421</v>
      </c>
      <c r="B8421" s="3" t="s">
        <v>71</v>
      </c>
      <c r="C8421" s="3" t="s">
        <v>74</v>
      </c>
      <c r="D8421" s="3" t="s">
        <v>47</v>
      </c>
      <c r="E8421">
        <v>2029</v>
      </c>
      <c r="F8421" s="3" t="str">
        <f t="shared" si="262"/>
        <v>GStorCOULEE2029</v>
      </c>
      <c r="G8421" s="9">
        <v>2615.5</v>
      </c>
      <c r="H8421" s="9">
        <v>2615.5</v>
      </c>
      <c r="I8421" s="9">
        <v>2615.5</v>
      </c>
      <c r="J8421" s="9">
        <v>1695.7</v>
      </c>
      <c r="K8421" s="9">
        <v>1805.3</v>
      </c>
      <c r="L8421" s="9">
        <v>1380.2</v>
      </c>
      <c r="M8421" s="9">
        <v>1380.2</v>
      </c>
      <c r="N8421" s="9">
        <v>1380.2</v>
      </c>
      <c r="O8421" s="9">
        <v>2468.4</v>
      </c>
      <c r="P8421" s="9">
        <v>2574.6</v>
      </c>
      <c r="Q8421" s="9">
        <v>2493</v>
      </c>
      <c r="R8421" s="9">
        <v>2372.6999999999998</v>
      </c>
      <c r="S8421" s="9">
        <v>2258.1999999999998</v>
      </c>
      <c r="T8421" s="9">
        <v>2452.4</v>
      </c>
    </row>
    <row r="8422" spans="1:20" x14ac:dyDescent="0.35">
      <c r="A8422">
        <f t="shared" si="263"/>
        <v>8422</v>
      </c>
      <c r="B8422" s="3" t="s">
        <v>71</v>
      </c>
      <c r="C8422" s="3" t="s">
        <v>74</v>
      </c>
      <c r="D8422" s="3" t="s">
        <v>48</v>
      </c>
      <c r="E8422">
        <v>2020</v>
      </c>
      <c r="F8422" s="3" t="str">
        <f t="shared" si="262"/>
        <v>GStorCH JOE2020</v>
      </c>
      <c r="G8422" s="9">
        <v>290.2</v>
      </c>
      <c r="H8422" s="9">
        <v>290.2</v>
      </c>
      <c r="I8422" s="9">
        <v>290.2</v>
      </c>
      <c r="J8422" s="9">
        <v>290.2</v>
      </c>
      <c r="K8422" s="9">
        <v>290.2</v>
      </c>
      <c r="L8422" s="9">
        <v>290.2</v>
      </c>
      <c r="M8422" s="9">
        <v>290.2</v>
      </c>
      <c r="N8422" s="9">
        <v>290.2</v>
      </c>
      <c r="O8422" s="9">
        <v>290.2</v>
      </c>
      <c r="P8422" s="9">
        <v>290.2</v>
      </c>
      <c r="Q8422" s="9">
        <v>290.2</v>
      </c>
      <c r="R8422" s="9">
        <v>290.2</v>
      </c>
      <c r="S8422" s="9">
        <v>290.2</v>
      </c>
      <c r="T8422" s="9">
        <v>290.2</v>
      </c>
    </row>
    <row r="8423" spans="1:20" x14ac:dyDescent="0.35">
      <c r="A8423">
        <f t="shared" si="263"/>
        <v>8423</v>
      </c>
      <c r="B8423" s="3" t="s">
        <v>71</v>
      </c>
      <c r="C8423" s="3" t="s">
        <v>74</v>
      </c>
      <c r="D8423" s="3" t="s">
        <v>48</v>
      </c>
      <c r="E8423">
        <v>2021</v>
      </c>
      <c r="F8423" s="3" t="str">
        <f t="shared" si="262"/>
        <v>GStorCH JOE2021</v>
      </c>
      <c r="G8423" s="9">
        <v>290.2</v>
      </c>
      <c r="H8423" s="9">
        <v>290.2</v>
      </c>
      <c r="I8423" s="9">
        <v>290.2</v>
      </c>
      <c r="J8423" s="9">
        <v>290.2</v>
      </c>
      <c r="K8423" s="9">
        <v>290.2</v>
      </c>
      <c r="L8423" s="9">
        <v>290.2</v>
      </c>
      <c r="M8423" s="9">
        <v>290.2</v>
      </c>
      <c r="N8423" s="9">
        <v>290.2</v>
      </c>
      <c r="O8423" s="9">
        <v>290.2</v>
      </c>
      <c r="P8423" s="9">
        <v>290.2</v>
      </c>
      <c r="Q8423" s="9">
        <v>290.2</v>
      </c>
      <c r="R8423" s="9">
        <v>290.2</v>
      </c>
      <c r="S8423" s="9">
        <v>290.2</v>
      </c>
      <c r="T8423" s="9">
        <v>290.2</v>
      </c>
    </row>
    <row r="8424" spans="1:20" x14ac:dyDescent="0.35">
      <c r="A8424">
        <f t="shared" si="263"/>
        <v>8424</v>
      </c>
      <c r="B8424" s="3" t="s">
        <v>71</v>
      </c>
      <c r="C8424" s="3" t="s">
        <v>74</v>
      </c>
      <c r="D8424" s="3" t="s">
        <v>48</v>
      </c>
      <c r="E8424">
        <v>2022</v>
      </c>
      <c r="F8424" s="3" t="str">
        <f t="shared" si="262"/>
        <v>GStorCH JOE2022</v>
      </c>
      <c r="G8424" s="9">
        <v>290.2</v>
      </c>
      <c r="H8424" s="9">
        <v>290.2</v>
      </c>
      <c r="I8424" s="9">
        <v>290.2</v>
      </c>
      <c r="J8424" s="9">
        <v>290.2</v>
      </c>
      <c r="K8424" s="9">
        <v>290.2</v>
      </c>
      <c r="L8424" s="9">
        <v>290.2</v>
      </c>
      <c r="M8424" s="9">
        <v>290.2</v>
      </c>
      <c r="N8424" s="9">
        <v>290.2</v>
      </c>
      <c r="O8424" s="9">
        <v>290.2</v>
      </c>
      <c r="P8424" s="9">
        <v>290.2</v>
      </c>
      <c r="Q8424" s="9">
        <v>290.2</v>
      </c>
      <c r="R8424" s="9">
        <v>290.2</v>
      </c>
      <c r="S8424" s="9">
        <v>290.2</v>
      </c>
      <c r="T8424" s="9">
        <v>290.2</v>
      </c>
    </row>
    <row r="8425" spans="1:20" x14ac:dyDescent="0.35">
      <c r="A8425">
        <f t="shared" si="263"/>
        <v>8425</v>
      </c>
      <c r="B8425" s="3" t="s">
        <v>71</v>
      </c>
      <c r="C8425" s="3" t="s">
        <v>74</v>
      </c>
      <c r="D8425" s="3" t="s">
        <v>48</v>
      </c>
      <c r="E8425">
        <v>2023</v>
      </c>
      <c r="F8425" s="3" t="str">
        <f t="shared" si="262"/>
        <v>GStorCH JOE2023</v>
      </c>
      <c r="G8425" s="9">
        <v>290.2</v>
      </c>
      <c r="H8425" s="9">
        <v>290.2</v>
      </c>
      <c r="I8425" s="9">
        <v>290.2</v>
      </c>
      <c r="J8425" s="9">
        <v>290.2</v>
      </c>
      <c r="K8425" s="9">
        <v>290.2</v>
      </c>
      <c r="L8425" s="9">
        <v>290.2</v>
      </c>
      <c r="M8425" s="9">
        <v>290.2</v>
      </c>
      <c r="N8425" s="9">
        <v>290.2</v>
      </c>
      <c r="O8425" s="9">
        <v>290.2</v>
      </c>
      <c r="P8425" s="9">
        <v>290.2</v>
      </c>
      <c r="Q8425" s="9">
        <v>290.2</v>
      </c>
      <c r="R8425" s="9">
        <v>290.2</v>
      </c>
      <c r="S8425" s="9">
        <v>290.2</v>
      </c>
      <c r="T8425" s="9">
        <v>290.2</v>
      </c>
    </row>
    <row r="8426" spans="1:20" x14ac:dyDescent="0.35">
      <c r="A8426">
        <f t="shared" si="263"/>
        <v>8426</v>
      </c>
      <c r="B8426" s="3" t="s">
        <v>71</v>
      </c>
      <c r="C8426" s="3" t="s">
        <v>74</v>
      </c>
      <c r="D8426" s="3" t="s">
        <v>48</v>
      </c>
      <c r="E8426">
        <v>2024</v>
      </c>
      <c r="F8426" s="3" t="str">
        <f t="shared" si="262"/>
        <v>GStorCH JOE2024</v>
      </c>
      <c r="G8426" s="9">
        <v>290.2</v>
      </c>
      <c r="H8426" s="9">
        <v>290.2</v>
      </c>
      <c r="I8426" s="9">
        <v>290.2</v>
      </c>
      <c r="J8426" s="9">
        <v>290.2</v>
      </c>
      <c r="K8426" s="9">
        <v>290.2</v>
      </c>
      <c r="L8426" s="9">
        <v>290.2</v>
      </c>
      <c r="M8426" s="9">
        <v>290.2</v>
      </c>
      <c r="N8426" s="9">
        <v>290.2</v>
      </c>
      <c r="O8426" s="9">
        <v>290.2</v>
      </c>
      <c r="P8426" s="9">
        <v>290.2</v>
      </c>
      <c r="Q8426" s="9">
        <v>290.2</v>
      </c>
      <c r="R8426" s="9">
        <v>290.2</v>
      </c>
      <c r="S8426" s="9">
        <v>290.2</v>
      </c>
      <c r="T8426" s="9">
        <v>290.2</v>
      </c>
    </row>
    <row r="8427" spans="1:20" x14ac:dyDescent="0.35">
      <c r="A8427">
        <f t="shared" si="263"/>
        <v>8427</v>
      </c>
      <c r="B8427" s="3" t="s">
        <v>71</v>
      </c>
      <c r="C8427" s="3" t="s">
        <v>74</v>
      </c>
      <c r="D8427" s="3" t="s">
        <v>48</v>
      </c>
      <c r="E8427">
        <v>2025</v>
      </c>
      <c r="F8427" s="3" t="str">
        <f t="shared" si="262"/>
        <v>GStorCH JOE2025</v>
      </c>
      <c r="G8427" s="9">
        <v>290.2</v>
      </c>
      <c r="H8427" s="9">
        <v>290.2</v>
      </c>
      <c r="I8427" s="9">
        <v>290.2</v>
      </c>
      <c r="J8427" s="9">
        <v>290.2</v>
      </c>
      <c r="K8427" s="9">
        <v>290.2</v>
      </c>
      <c r="L8427" s="9">
        <v>290.2</v>
      </c>
      <c r="M8427" s="9">
        <v>290.2</v>
      </c>
      <c r="N8427" s="9">
        <v>290.2</v>
      </c>
      <c r="O8427" s="9">
        <v>290.2</v>
      </c>
      <c r="P8427" s="9">
        <v>290.2</v>
      </c>
      <c r="Q8427" s="9">
        <v>290.2</v>
      </c>
      <c r="R8427" s="9">
        <v>290.2</v>
      </c>
      <c r="S8427" s="9">
        <v>290.2</v>
      </c>
      <c r="T8427" s="9">
        <v>290.2</v>
      </c>
    </row>
    <row r="8428" spans="1:20" x14ac:dyDescent="0.35">
      <c r="A8428">
        <f t="shared" si="263"/>
        <v>8428</v>
      </c>
      <c r="B8428" s="3" t="s">
        <v>71</v>
      </c>
      <c r="C8428" s="3" t="s">
        <v>74</v>
      </c>
      <c r="D8428" s="3" t="s">
        <v>48</v>
      </c>
      <c r="E8428">
        <v>2026</v>
      </c>
      <c r="F8428" s="3" t="str">
        <f t="shared" si="262"/>
        <v>GStorCH JOE2026</v>
      </c>
      <c r="G8428" s="9">
        <v>290.2</v>
      </c>
      <c r="H8428" s="9">
        <v>290.2</v>
      </c>
      <c r="I8428" s="9">
        <v>290.2</v>
      </c>
      <c r="J8428" s="9">
        <v>290.2</v>
      </c>
      <c r="K8428" s="9">
        <v>290.2</v>
      </c>
      <c r="L8428" s="9">
        <v>290.2</v>
      </c>
      <c r="M8428" s="9">
        <v>290.2</v>
      </c>
      <c r="N8428" s="9">
        <v>290.2</v>
      </c>
      <c r="O8428" s="9">
        <v>290.2</v>
      </c>
      <c r="P8428" s="9">
        <v>290.2</v>
      </c>
      <c r="Q8428" s="9">
        <v>290.2</v>
      </c>
      <c r="R8428" s="9">
        <v>290.2</v>
      </c>
      <c r="S8428" s="9">
        <v>290.2</v>
      </c>
      <c r="T8428" s="9">
        <v>290.2</v>
      </c>
    </row>
    <row r="8429" spans="1:20" x14ac:dyDescent="0.35">
      <c r="A8429">
        <f t="shared" si="263"/>
        <v>8429</v>
      </c>
      <c r="B8429" s="3" t="s">
        <v>71</v>
      </c>
      <c r="C8429" s="3" t="s">
        <v>74</v>
      </c>
      <c r="D8429" s="3" t="s">
        <v>48</v>
      </c>
      <c r="E8429">
        <v>2027</v>
      </c>
      <c r="F8429" s="3" t="str">
        <f t="shared" si="262"/>
        <v>GStorCH JOE2027</v>
      </c>
      <c r="G8429" s="9">
        <v>290.2</v>
      </c>
      <c r="H8429" s="9">
        <v>290.2</v>
      </c>
      <c r="I8429" s="9">
        <v>290.2</v>
      </c>
      <c r="J8429" s="9">
        <v>290.2</v>
      </c>
      <c r="K8429" s="9">
        <v>290.2</v>
      </c>
      <c r="L8429" s="9">
        <v>290.2</v>
      </c>
      <c r="M8429" s="9">
        <v>290.2</v>
      </c>
      <c r="N8429" s="9">
        <v>290.2</v>
      </c>
      <c r="O8429" s="9">
        <v>290.2</v>
      </c>
      <c r="P8429" s="9">
        <v>290.2</v>
      </c>
      <c r="Q8429" s="9">
        <v>290.2</v>
      </c>
      <c r="R8429" s="9">
        <v>290.2</v>
      </c>
      <c r="S8429" s="9">
        <v>290.2</v>
      </c>
      <c r="T8429" s="9">
        <v>290.2</v>
      </c>
    </row>
    <row r="8430" spans="1:20" x14ac:dyDescent="0.35">
      <c r="A8430">
        <f t="shared" si="263"/>
        <v>8430</v>
      </c>
      <c r="B8430" s="3" t="s">
        <v>71</v>
      </c>
      <c r="C8430" s="3" t="s">
        <v>74</v>
      </c>
      <c r="D8430" s="3" t="s">
        <v>48</v>
      </c>
      <c r="E8430">
        <v>2028</v>
      </c>
      <c r="F8430" s="3" t="str">
        <f t="shared" si="262"/>
        <v>GStorCH JOE2028</v>
      </c>
      <c r="G8430" s="9">
        <v>290.2</v>
      </c>
      <c r="H8430" s="9">
        <v>290.2</v>
      </c>
      <c r="I8430" s="9">
        <v>290.2</v>
      </c>
      <c r="J8430" s="9">
        <v>290.2</v>
      </c>
      <c r="K8430" s="9">
        <v>290.2</v>
      </c>
      <c r="L8430" s="9">
        <v>290.2</v>
      </c>
      <c r="M8430" s="9">
        <v>290.2</v>
      </c>
      <c r="N8430" s="9">
        <v>290.2</v>
      </c>
      <c r="O8430" s="9">
        <v>290.2</v>
      </c>
      <c r="P8430" s="9">
        <v>290.2</v>
      </c>
      <c r="Q8430" s="9">
        <v>290.2</v>
      </c>
      <c r="R8430" s="9">
        <v>290.2</v>
      </c>
      <c r="S8430" s="9">
        <v>290.2</v>
      </c>
      <c r="T8430" s="9">
        <v>290.2</v>
      </c>
    </row>
    <row r="8431" spans="1:20" x14ac:dyDescent="0.35">
      <c r="A8431">
        <f t="shared" si="263"/>
        <v>8431</v>
      </c>
      <c r="B8431" s="3" t="s">
        <v>71</v>
      </c>
      <c r="C8431" s="3" t="s">
        <v>74</v>
      </c>
      <c r="D8431" s="3" t="s">
        <v>48</v>
      </c>
      <c r="E8431">
        <v>2029</v>
      </c>
      <c r="F8431" s="3" t="str">
        <f t="shared" si="262"/>
        <v>GStorCH JOE2029</v>
      </c>
      <c r="G8431" s="9">
        <v>290.2</v>
      </c>
      <c r="H8431" s="9">
        <v>290.2</v>
      </c>
      <c r="I8431" s="9">
        <v>290.2</v>
      </c>
      <c r="J8431" s="9">
        <v>290.2</v>
      </c>
      <c r="K8431" s="9">
        <v>290.2</v>
      </c>
      <c r="L8431" s="9">
        <v>290.2</v>
      </c>
      <c r="M8431" s="9">
        <v>290.2</v>
      </c>
      <c r="N8431" s="9">
        <v>290.2</v>
      </c>
      <c r="O8431" s="9">
        <v>290.2</v>
      </c>
      <c r="P8431" s="9">
        <v>290.2</v>
      </c>
      <c r="Q8431" s="9">
        <v>290.2</v>
      </c>
      <c r="R8431" s="9">
        <v>290.2</v>
      </c>
      <c r="S8431" s="9">
        <v>290.2</v>
      </c>
      <c r="T8431" s="9">
        <v>290.2</v>
      </c>
    </row>
    <row r="8432" spans="1:20" x14ac:dyDescent="0.35">
      <c r="A8432">
        <f t="shared" si="263"/>
        <v>8432</v>
      </c>
      <c r="B8432" s="3" t="s">
        <v>71</v>
      </c>
      <c r="C8432" s="3" t="s">
        <v>74</v>
      </c>
      <c r="D8432" s="3" t="s">
        <v>49</v>
      </c>
      <c r="E8432">
        <v>2020</v>
      </c>
      <c r="F8432" s="3" t="str">
        <f t="shared" si="262"/>
        <v>GStorWELLS2020</v>
      </c>
      <c r="G8432" s="9">
        <v>0</v>
      </c>
      <c r="H8432" s="9">
        <v>0</v>
      </c>
      <c r="I8432" s="9">
        <v>0</v>
      </c>
      <c r="J8432" s="9">
        <v>0</v>
      </c>
      <c r="K8432" s="9">
        <v>0</v>
      </c>
      <c r="L8432" s="9">
        <v>0</v>
      </c>
      <c r="M8432" s="9">
        <v>0</v>
      </c>
      <c r="N8432" s="9">
        <v>0</v>
      </c>
      <c r="O8432" s="9">
        <v>0</v>
      </c>
      <c r="P8432" s="9">
        <v>0</v>
      </c>
      <c r="Q8432" s="9">
        <v>0</v>
      </c>
      <c r="R8432" s="9">
        <v>0</v>
      </c>
      <c r="S8432" s="9">
        <v>0</v>
      </c>
      <c r="T8432" s="9">
        <v>0</v>
      </c>
    </row>
    <row r="8433" spans="1:20" x14ac:dyDescent="0.35">
      <c r="A8433">
        <f t="shared" si="263"/>
        <v>8433</v>
      </c>
      <c r="B8433" s="3" t="s">
        <v>71</v>
      </c>
      <c r="C8433" s="3" t="s">
        <v>74</v>
      </c>
      <c r="D8433" s="3" t="s">
        <v>49</v>
      </c>
      <c r="E8433">
        <v>2021</v>
      </c>
      <c r="F8433" s="3" t="str">
        <f t="shared" si="262"/>
        <v>GStorWELLS2021</v>
      </c>
      <c r="G8433" s="9">
        <v>0</v>
      </c>
      <c r="H8433" s="9">
        <v>0</v>
      </c>
      <c r="I8433" s="9">
        <v>0</v>
      </c>
      <c r="J8433" s="9">
        <v>0</v>
      </c>
      <c r="K8433" s="9">
        <v>0</v>
      </c>
      <c r="L8433" s="9">
        <v>0</v>
      </c>
      <c r="M8433" s="9">
        <v>0</v>
      </c>
      <c r="N8433" s="9">
        <v>0</v>
      </c>
      <c r="O8433" s="9">
        <v>0</v>
      </c>
      <c r="P8433" s="9">
        <v>0</v>
      </c>
      <c r="Q8433" s="9">
        <v>0</v>
      </c>
      <c r="R8433" s="9">
        <v>0</v>
      </c>
      <c r="S8433" s="9">
        <v>0</v>
      </c>
      <c r="T8433" s="9">
        <v>0</v>
      </c>
    </row>
    <row r="8434" spans="1:20" x14ac:dyDescent="0.35">
      <c r="A8434">
        <f t="shared" si="263"/>
        <v>8434</v>
      </c>
      <c r="B8434" s="3" t="s">
        <v>71</v>
      </c>
      <c r="C8434" s="3" t="s">
        <v>74</v>
      </c>
      <c r="D8434" s="3" t="s">
        <v>49</v>
      </c>
      <c r="E8434">
        <v>2022</v>
      </c>
      <c r="F8434" s="3" t="str">
        <f t="shared" si="262"/>
        <v>GStorWELLS2022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0</v>
      </c>
      <c r="S8434" s="9">
        <v>0</v>
      </c>
      <c r="T8434" s="9">
        <v>0</v>
      </c>
    </row>
    <row r="8435" spans="1:20" x14ac:dyDescent="0.35">
      <c r="A8435">
        <f t="shared" si="263"/>
        <v>8435</v>
      </c>
      <c r="B8435" s="3" t="s">
        <v>71</v>
      </c>
      <c r="C8435" s="3" t="s">
        <v>74</v>
      </c>
      <c r="D8435" s="3" t="s">
        <v>49</v>
      </c>
      <c r="E8435">
        <v>2023</v>
      </c>
      <c r="F8435" s="3" t="str">
        <f t="shared" si="262"/>
        <v>GStorWELLS2023</v>
      </c>
      <c r="G8435" s="9">
        <v>0</v>
      </c>
      <c r="H8435" s="9">
        <v>0</v>
      </c>
      <c r="I8435" s="9">
        <v>0</v>
      </c>
      <c r="J8435" s="9">
        <v>0</v>
      </c>
      <c r="K8435" s="9">
        <v>0</v>
      </c>
      <c r="L8435" s="9">
        <v>0</v>
      </c>
      <c r="M8435" s="9">
        <v>0</v>
      </c>
      <c r="N8435" s="9">
        <v>0</v>
      </c>
      <c r="O8435" s="9">
        <v>0</v>
      </c>
      <c r="P8435" s="9">
        <v>0</v>
      </c>
      <c r="Q8435" s="9">
        <v>0</v>
      </c>
      <c r="R8435" s="9">
        <v>0</v>
      </c>
      <c r="S8435" s="9">
        <v>0</v>
      </c>
      <c r="T8435" s="9">
        <v>0</v>
      </c>
    </row>
    <row r="8436" spans="1:20" x14ac:dyDescent="0.35">
      <c r="A8436">
        <f t="shared" si="263"/>
        <v>8436</v>
      </c>
      <c r="B8436" s="3" t="s">
        <v>71</v>
      </c>
      <c r="C8436" s="3" t="s">
        <v>74</v>
      </c>
      <c r="D8436" s="3" t="s">
        <v>49</v>
      </c>
      <c r="E8436">
        <v>2024</v>
      </c>
      <c r="F8436" s="3" t="str">
        <f t="shared" si="262"/>
        <v>GStorWELLS2024</v>
      </c>
      <c r="G8436" s="9">
        <v>0</v>
      </c>
      <c r="H8436" s="9">
        <v>0</v>
      </c>
      <c r="I8436" s="9">
        <v>0</v>
      </c>
      <c r="J8436" s="9">
        <v>0</v>
      </c>
      <c r="K8436" s="9">
        <v>0</v>
      </c>
      <c r="L8436" s="9">
        <v>0</v>
      </c>
      <c r="M8436" s="9">
        <v>0</v>
      </c>
      <c r="N8436" s="9">
        <v>0</v>
      </c>
      <c r="O8436" s="9">
        <v>0</v>
      </c>
      <c r="P8436" s="9">
        <v>0</v>
      </c>
      <c r="Q8436" s="9">
        <v>0</v>
      </c>
      <c r="R8436" s="9">
        <v>0</v>
      </c>
      <c r="S8436" s="9">
        <v>0</v>
      </c>
      <c r="T8436" s="9">
        <v>0</v>
      </c>
    </row>
    <row r="8437" spans="1:20" x14ac:dyDescent="0.35">
      <c r="A8437">
        <f t="shared" si="263"/>
        <v>8437</v>
      </c>
      <c r="B8437" s="3" t="s">
        <v>71</v>
      </c>
      <c r="C8437" s="3" t="s">
        <v>74</v>
      </c>
      <c r="D8437" s="3" t="s">
        <v>49</v>
      </c>
      <c r="E8437">
        <v>2025</v>
      </c>
      <c r="F8437" s="3" t="str">
        <f t="shared" si="262"/>
        <v>GStorWELLS2025</v>
      </c>
      <c r="G8437" s="9">
        <v>0</v>
      </c>
      <c r="H8437" s="9">
        <v>0</v>
      </c>
      <c r="I8437" s="9">
        <v>0</v>
      </c>
      <c r="J8437" s="9">
        <v>0</v>
      </c>
      <c r="K8437" s="9">
        <v>0</v>
      </c>
      <c r="L8437" s="9">
        <v>0</v>
      </c>
      <c r="M8437" s="9">
        <v>0</v>
      </c>
      <c r="N8437" s="9">
        <v>0</v>
      </c>
      <c r="O8437" s="9">
        <v>0</v>
      </c>
      <c r="P8437" s="9">
        <v>0</v>
      </c>
      <c r="Q8437" s="9">
        <v>0</v>
      </c>
      <c r="R8437" s="9">
        <v>0</v>
      </c>
      <c r="S8437" s="9">
        <v>0</v>
      </c>
      <c r="T8437" s="9">
        <v>0</v>
      </c>
    </row>
    <row r="8438" spans="1:20" x14ac:dyDescent="0.35">
      <c r="A8438">
        <f t="shared" si="263"/>
        <v>8438</v>
      </c>
      <c r="B8438" s="3" t="s">
        <v>71</v>
      </c>
      <c r="C8438" s="3" t="s">
        <v>74</v>
      </c>
      <c r="D8438" s="3" t="s">
        <v>49</v>
      </c>
      <c r="E8438">
        <v>2026</v>
      </c>
      <c r="F8438" s="3" t="str">
        <f t="shared" si="262"/>
        <v>GStorWELLS2026</v>
      </c>
      <c r="G8438" s="9">
        <v>0</v>
      </c>
      <c r="H8438" s="9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  <c r="Q8438" s="9">
        <v>0</v>
      </c>
      <c r="R8438" s="9">
        <v>0</v>
      </c>
      <c r="S8438" s="9">
        <v>0</v>
      </c>
      <c r="T8438" s="9">
        <v>0</v>
      </c>
    </row>
    <row r="8439" spans="1:20" x14ac:dyDescent="0.35">
      <c r="A8439">
        <f t="shared" si="263"/>
        <v>8439</v>
      </c>
      <c r="B8439" s="3" t="s">
        <v>71</v>
      </c>
      <c r="C8439" s="3" t="s">
        <v>74</v>
      </c>
      <c r="D8439" s="3" t="s">
        <v>49</v>
      </c>
      <c r="E8439">
        <v>2027</v>
      </c>
      <c r="F8439" s="3" t="str">
        <f t="shared" si="262"/>
        <v>GStorWELLS2027</v>
      </c>
      <c r="G8439" s="9">
        <v>0</v>
      </c>
      <c r="H8439" s="9">
        <v>0</v>
      </c>
      <c r="I8439" s="9">
        <v>0</v>
      </c>
      <c r="J8439" s="9">
        <v>0</v>
      </c>
      <c r="K8439" s="9">
        <v>0</v>
      </c>
      <c r="L8439" s="9">
        <v>0</v>
      </c>
      <c r="M8439" s="9">
        <v>0</v>
      </c>
      <c r="N8439" s="9">
        <v>0</v>
      </c>
      <c r="O8439" s="9">
        <v>0</v>
      </c>
      <c r="P8439" s="9">
        <v>0</v>
      </c>
      <c r="Q8439" s="9">
        <v>0</v>
      </c>
      <c r="R8439" s="9">
        <v>0</v>
      </c>
      <c r="S8439" s="9">
        <v>0</v>
      </c>
      <c r="T8439" s="9">
        <v>0</v>
      </c>
    </row>
    <row r="8440" spans="1:20" x14ac:dyDescent="0.35">
      <c r="A8440">
        <f t="shared" si="263"/>
        <v>8440</v>
      </c>
      <c r="B8440" s="3" t="s">
        <v>71</v>
      </c>
      <c r="C8440" s="3" t="s">
        <v>74</v>
      </c>
      <c r="D8440" s="3" t="s">
        <v>49</v>
      </c>
      <c r="E8440">
        <v>2028</v>
      </c>
      <c r="F8440" s="3" t="str">
        <f t="shared" si="262"/>
        <v>GStorWELLS2028</v>
      </c>
      <c r="G8440" s="9">
        <v>0</v>
      </c>
      <c r="H8440" s="9">
        <v>0</v>
      </c>
      <c r="I8440" s="9">
        <v>0</v>
      </c>
      <c r="J8440" s="9">
        <v>0</v>
      </c>
      <c r="K8440" s="9">
        <v>0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  <c r="Q8440" s="9">
        <v>0</v>
      </c>
      <c r="R8440" s="9">
        <v>0</v>
      </c>
      <c r="S8440" s="9">
        <v>0</v>
      </c>
      <c r="T8440" s="9">
        <v>0</v>
      </c>
    </row>
    <row r="8441" spans="1:20" x14ac:dyDescent="0.35">
      <c r="A8441">
        <f t="shared" si="263"/>
        <v>8441</v>
      </c>
      <c r="B8441" s="3" t="s">
        <v>71</v>
      </c>
      <c r="C8441" s="3" t="s">
        <v>74</v>
      </c>
      <c r="D8441" s="3" t="s">
        <v>49</v>
      </c>
      <c r="E8441">
        <v>2029</v>
      </c>
      <c r="F8441" s="3" t="str">
        <f t="shared" si="262"/>
        <v>GStorWELLS2029</v>
      </c>
      <c r="G8441" s="9">
        <v>0</v>
      </c>
      <c r="H8441" s="9">
        <v>0</v>
      </c>
      <c r="I8441" s="9">
        <v>0</v>
      </c>
      <c r="J8441" s="9">
        <v>0</v>
      </c>
      <c r="K8441" s="9">
        <v>0</v>
      </c>
      <c r="L8441" s="9">
        <v>0</v>
      </c>
      <c r="M8441" s="9">
        <v>0</v>
      </c>
      <c r="N8441" s="9">
        <v>0</v>
      </c>
      <c r="O8441" s="9">
        <v>0</v>
      </c>
      <c r="P8441" s="9">
        <v>0</v>
      </c>
      <c r="Q8441" s="9">
        <v>0</v>
      </c>
      <c r="R8441" s="9">
        <v>0</v>
      </c>
      <c r="S8441" s="9">
        <v>0</v>
      </c>
      <c r="T8441" s="9">
        <v>0</v>
      </c>
    </row>
    <row r="8442" spans="1:20" x14ac:dyDescent="0.35">
      <c r="A8442">
        <f t="shared" si="263"/>
        <v>8442</v>
      </c>
      <c r="B8442" s="3" t="s">
        <v>71</v>
      </c>
      <c r="C8442" s="3" t="s">
        <v>74</v>
      </c>
      <c r="D8442" s="3" t="s">
        <v>50</v>
      </c>
      <c r="E8442">
        <v>2020</v>
      </c>
      <c r="F8442" s="3" t="str">
        <f t="shared" si="262"/>
        <v>GStorCHELAN2020</v>
      </c>
      <c r="G8442" s="9">
        <v>316.8</v>
      </c>
      <c r="H8442" s="9">
        <v>272.2</v>
      </c>
      <c r="I8442" s="9">
        <v>220.5</v>
      </c>
      <c r="J8442" s="9">
        <v>165.4</v>
      </c>
      <c r="K8442" s="9">
        <v>118.4</v>
      </c>
      <c r="L8442" s="9">
        <v>91.2</v>
      </c>
      <c r="M8442" s="9">
        <v>102.2</v>
      </c>
      <c r="N8442" s="9">
        <v>131.6</v>
      </c>
      <c r="O8442" s="9">
        <v>237.9</v>
      </c>
      <c r="P8442" s="9">
        <v>308.5</v>
      </c>
      <c r="Q8442" s="9">
        <v>341.5</v>
      </c>
      <c r="R8442" s="9">
        <v>341.5</v>
      </c>
      <c r="S8442" s="9">
        <v>326.7</v>
      </c>
      <c r="T8442" s="9">
        <v>312.3</v>
      </c>
    </row>
    <row r="8443" spans="1:20" x14ac:dyDescent="0.35">
      <c r="A8443">
        <f t="shared" si="263"/>
        <v>8443</v>
      </c>
      <c r="B8443" s="3" t="s">
        <v>71</v>
      </c>
      <c r="C8443" s="3" t="s">
        <v>74</v>
      </c>
      <c r="D8443" s="3" t="s">
        <v>50</v>
      </c>
      <c r="E8443">
        <v>2021</v>
      </c>
      <c r="F8443" s="3" t="str">
        <f t="shared" si="262"/>
        <v>GStorCHELAN2021</v>
      </c>
      <c r="G8443" s="9">
        <v>315.7</v>
      </c>
      <c r="H8443" s="9">
        <v>272.2</v>
      </c>
      <c r="I8443" s="9">
        <v>220.5</v>
      </c>
      <c r="J8443" s="9">
        <v>165.4</v>
      </c>
      <c r="K8443" s="9">
        <v>118.4</v>
      </c>
      <c r="L8443" s="9">
        <v>87.5</v>
      </c>
      <c r="M8443" s="9">
        <v>89.8</v>
      </c>
      <c r="N8443" s="9">
        <v>102.7</v>
      </c>
      <c r="O8443" s="9">
        <v>187.6</v>
      </c>
      <c r="P8443" s="9">
        <v>308.5</v>
      </c>
      <c r="Q8443" s="9">
        <v>341.5</v>
      </c>
      <c r="R8443" s="9">
        <v>341.5</v>
      </c>
      <c r="S8443" s="9">
        <v>326.7</v>
      </c>
      <c r="T8443" s="9">
        <v>312.3</v>
      </c>
    </row>
    <row r="8444" spans="1:20" x14ac:dyDescent="0.35">
      <c r="A8444">
        <f t="shared" si="263"/>
        <v>8444</v>
      </c>
      <c r="B8444" s="3" t="s">
        <v>71</v>
      </c>
      <c r="C8444" s="3" t="s">
        <v>74</v>
      </c>
      <c r="D8444" s="3" t="s">
        <v>50</v>
      </c>
      <c r="E8444">
        <v>2022</v>
      </c>
      <c r="F8444" s="3" t="str">
        <f t="shared" si="262"/>
        <v>GStorCHELAN2022</v>
      </c>
      <c r="G8444" s="9">
        <v>311.39999999999998</v>
      </c>
      <c r="H8444" s="9">
        <v>272.2</v>
      </c>
      <c r="I8444" s="9">
        <v>220.5</v>
      </c>
      <c r="J8444" s="9">
        <v>165.4</v>
      </c>
      <c r="K8444" s="9">
        <v>118.4</v>
      </c>
      <c r="L8444" s="9">
        <v>91.4</v>
      </c>
      <c r="M8444" s="9">
        <v>98.4</v>
      </c>
      <c r="N8444" s="9">
        <v>109.9</v>
      </c>
      <c r="O8444" s="9">
        <v>189.6</v>
      </c>
      <c r="P8444" s="9">
        <v>308.5</v>
      </c>
      <c r="Q8444" s="9">
        <v>341.5</v>
      </c>
      <c r="R8444" s="9">
        <v>341.5</v>
      </c>
      <c r="S8444" s="9">
        <v>326.7</v>
      </c>
      <c r="T8444" s="9">
        <v>312.3</v>
      </c>
    </row>
    <row r="8445" spans="1:20" x14ac:dyDescent="0.35">
      <c r="A8445">
        <f t="shared" si="263"/>
        <v>8445</v>
      </c>
      <c r="B8445" s="3" t="s">
        <v>71</v>
      </c>
      <c r="C8445" s="3" t="s">
        <v>74</v>
      </c>
      <c r="D8445" s="3" t="s">
        <v>50</v>
      </c>
      <c r="E8445">
        <v>2023</v>
      </c>
      <c r="F8445" s="3" t="str">
        <f t="shared" si="262"/>
        <v>GStorCHELAN2023</v>
      </c>
      <c r="G8445" s="9">
        <v>316.8</v>
      </c>
      <c r="H8445" s="9">
        <v>272.2</v>
      </c>
      <c r="I8445" s="9">
        <v>224.4</v>
      </c>
      <c r="J8445" s="9">
        <v>166.2</v>
      </c>
      <c r="K8445" s="9">
        <v>118.4</v>
      </c>
      <c r="L8445" s="9">
        <v>113</v>
      </c>
      <c r="M8445" s="9">
        <v>127</v>
      </c>
      <c r="N8445" s="9">
        <v>153.1</v>
      </c>
      <c r="O8445" s="9">
        <v>296.7</v>
      </c>
      <c r="P8445" s="9">
        <v>341.5</v>
      </c>
      <c r="Q8445" s="9">
        <v>341.5</v>
      </c>
      <c r="R8445" s="9">
        <v>341.5</v>
      </c>
      <c r="S8445" s="9">
        <v>326.7</v>
      </c>
      <c r="T8445" s="9">
        <v>312.3</v>
      </c>
    </row>
    <row r="8446" spans="1:20" x14ac:dyDescent="0.35">
      <c r="A8446">
        <f t="shared" si="263"/>
        <v>8446</v>
      </c>
      <c r="B8446" s="3" t="s">
        <v>71</v>
      </c>
      <c r="C8446" s="3" t="s">
        <v>74</v>
      </c>
      <c r="D8446" s="3" t="s">
        <v>50</v>
      </c>
      <c r="E8446">
        <v>2024</v>
      </c>
      <c r="F8446" s="3" t="str">
        <f t="shared" si="262"/>
        <v>GStorCHELAN2024</v>
      </c>
      <c r="G8446" s="9">
        <v>316.8</v>
      </c>
      <c r="H8446" s="9">
        <v>272.2</v>
      </c>
      <c r="I8446" s="9">
        <v>220.8</v>
      </c>
      <c r="J8446" s="9">
        <v>165.4</v>
      </c>
      <c r="K8446" s="9">
        <v>118.4</v>
      </c>
      <c r="L8446" s="9">
        <v>104.6</v>
      </c>
      <c r="M8446" s="9">
        <v>123</v>
      </c>
      <c r="N8446" s="9">
        <v>159.69999999999999</v>
      </c>
      <c r="O8446" s="9">
        <v>307.2</v>
      </c>
      <c r="P8446" s="9">
        <v>341.5</v>
      </c>
      <c r="Q8446" s="9">
        <v>341.5</v>
      </c>
      <c r="R8446" s="9">
        <v>341.5</v>
      </c>
      <c r="S8446" s="9">
        <v>326.7</v>
      </c>
      <c r="T8446" s="9">
        <v>312.3</v>
      </c>
    </row>
    <row r="8447" spans="1:20" x14ac:dyDescent="0.35">
      <c r="A8447">
        <f t="shared" si="263"/>
        <v>8447</v>
      </c>
      <c r="B8447" s="3" t="s">
        <v>71</v>
      </c>
      <c r="C8447" s="3" t="s">
        <v>74</v>
      </c>
      <c r="D8447" s="3" t="s">
        <v>50</v>
      </c>
      <c r="E8447">
        <v>2025</v>
      </c>
      <c r="F8447" s="3" t="str">
        <f t="shared" si="262"/>
        <v>GStorCHELAN2025</v>
      </c>
      <c r="G8447" s="9">
        <v>316.8</v>
      </c>
      <c r="H8447" s="9">
        <v>272.2</v>
      </c>
      <c r="I8447" s="9">
        <v>220.5</v>
      </c>
      <c r="J8447" s="9">
        <v>165.4</v>
      </c>
      <c r="K8447" s="9">
        <v>118.4</v>
      </c>
      <c r="L8447" s="9">
        <v>107.9</v>
      </c>
      <c r="M8447" s="9">
        <v>123.7</v>
      </c>
      <c r="N8447" s="9">
        <v>155.69999999999999</v>
      </c>
      <c r="O8447" s="9">
        <v>270.89999999999998</v>
      </c>
      <c r="P8447" s="9">
        <v>341.5</v>
      </c>
      <c r="Q8447" s="9">
        <v>341.5</v>
      </c>
      <c r="R8447" s="9">
        <v>341.5</v>
      </c>
      <c r="S8447" s="9">
        <v>326.7</v>
      </c>
      <c r="T8447" s="9">
        <v>312.3</v>
      </c>
    </row>
    <row r="8448" spans="1:20" x14ac:dyDescent="0.35">
      <c r="A8448">
        <f t="shared" si="263"/>
        <v>8448</v>
      </c>
      <c r="B8448" s="3" t="s">
        <v>71</v>
      </c>
      <c r="C8448" s="3" t="s">
        <v>74</v>
      </c>
      <c r="D8448" s="3" t="s">
        <v>50</v>
      </c>
      <c r="E8448">
        <v>2026</v>
      </c>
      <c r="F8448" s="3" t="str">
        <f t="shared" si="262"/>
        <v>GStorCHELAN2026</v>
      </c>
      <c r="G8448" s="9">
        <v>316.8</v>
      </c>
      <c r="H8448" s="9">
        <v>272.2</v>
      </c>
      <c r="I8448" s="9">
        <v>220.5</v>
      </c>
      <c r="J8448" s="9">
        <v>165.4</v>
      </c>
      <c r="K8448" s="9">
        <v>118.4</v>
      </c>
      <c r="L8448" s="9">
        <v>96.7</v>
      </c>
      <c r="M8448" s="9">
        <v>103.8</v>
      </c>
      <c r="N8448" s="9">
        <v>124.4</v>
      </c>
      <c r="O8448" s="9">
        <v>187.6</v>
      </c>
      <c r="P8448" s="9">
        <v>322.7</v>
      </c>
      <c r="Q8448" s="9">
        <v>341.5</v>
      </c>
      <c r="R8448" s="9">
        <v>341.5</v>
      </c>
      <c r="S8448" s="9">
        <v>326.7</v>
      </c>
      <c r="T8448" s="9">
        <v>312.3</v>
      </c>
    </row>
    <row r="8449" spans="1:20" x14ac:dyDescent="0.35">
      <c r="A8449">
        <f t="shared" si="263"/>
        <v>8449</v>
      </c>
      <c r="B8449" s="3" t="s">
        <v>71</v>
      </c>
      <c r="C8449" s="3" t="s">
        <v>74</v>
      </c>
      <c r="D8449" s="3" t="s">
        <v>50</v>
      </c>
      <c r="E8449">
        <v>2027</v>
      </c>
      <c r="F8449" s="3" t="str">
        <f t="shared" si="262"/>
        <v>GStorCHELAN2027</v>
      </c>
      <c r="G8449" s="9">
        <v>316.8</v>
      </c>
      <c r="H8449" s="9">
        <v>272.2</v>
      </c>
      <c r="I8449" s="9">
        <v>220.5</v>
      </c>
      <c r="J8449" s="9">
        <v>165.4</v>
      </c>
      <c r="K8449" s="9">
        <v>118.4</v>
      </c>
      <c r="L8449" s="9">
        <v>98.1</v>
      </c>
      <c r="M8449" s="9">
        <v>110.8</v>
      </c>
      <c r="N8449" s="9">
        <v>129</v>
      </c>
      <c r="O8449" s="9">
        <v>225.6</v>
      </c>
      <c r="P8449" s="9">
        <v>329</v>
      </c>
      <c r="Q8449" s="9">
        <v>341.5</v>
      </c>
      <c r="R8449" s="9">
        <v>341.5</v>
      </c>
      <c r="S8449" s="9">
        <v>326.7</v>
      </c>
      <c r="T8449" s="9">
        <v>312.3</v>
      </c>
    </row>
    <row r="8450" spans="1:20" x14ac:dyDescent="0.35">
      <c r="A8450">
        <f t="shared" si="263"/>
        <v>8450</v>
      </c>
      <c r="B8450" s="3" t="s">
        <v>71</v>
      </c>
      <c r="C8450" s="3" t="s">
        <v>74</v>
      </c>
      <c r="D8450" s="3" t="s">
        <v>50</v>
      </c>
      <c r="E8450">
        <v>2028</v>
      </c>
      <c r="F8450" s="3" t="str">
        <f t="shared" ref="F8450:F8513" si="264">_xlfn.CONCAT(B8450,C8450,D8450,E8450)</f>
        <v>GStorCHELAN2028</v>
      </c>
      <c r="G8450" s="9">
        <v>316.8</v>
      </c>
      <c r="H8450" s="9">
        <v>272.2</v>
      </c>
      <c r="I8450" s="9">
        <v>220.5</v>
      </c>
      <c r="J8450" s="9">
        <v>165.4</v>
      </c>
      <c r="K8450" s="9">
        <v>118.4</v>
      </c>
      <c r="L8450" s="9">
        <v>103.4</v>
      </c>
      <c r="M8450" s="9">
        <v>108.9</v>
      </c>
      <c r="N8450" s="9">
        <v>130</v>
      </c>
      <c r="O8450" s="9">
        <v>236.2</v>
      </c>
      <c r="P8450" s="9">
        <v>341.5</v>
      </c>
      <c r="Q8450" s="9">
        <v>341.5</v>
      </c>
      <c r="R8450" s="9">
        <v>341.5</v>
      </c>
      <c r="S8450" s="9">
        <v>326.7</v>
      </c>
      <c r="T8450" s="9">
        <v>312.3</v>
      </c>
    </row>
    <row r="8451" spans="1:20" x14ac:dyDescent="0.35">
      <c r="A8451">
        <f t="shared" ref="A8451:A8514" si="265">A8450+1</f>
        <v>8451</v>
      </c>
      <c r="B8451" s="3" t="s">
        <v>71</v>
      </c>
      <c r="C8451" s="3" t="s">
        <v>74</v>
      </c>
      <c r="D8451" s="3" t="s">
        <v>50</v>
      </c>
      <c r="E8451">
        <v>2029</v>
      </c>
      <c r="F8451" s="3" t="str">
        <f t="shared" si="264"/>
        <v>GStorCHELAN2029</v>
      </c>
      <c r="G8451" s="9">
        <v>316.8</v>
      </c>
      <c r="H8451" s="9">
        <v>272.2</v>
      </c>
      <c r="I8451" s="9">
        <v>220.5</v>
      </c>
      <c r="J8451" s="9">
        <v>165.4</v>
      </c>
      <c r="K8451" s="9">
        <v>118.4</v>
      </c>
      <c r="L8451" s="9">
        <v>97.6</v>
      </c>
      <c r="M8451" s="9">
        <v>111.1</v>
      </c>
      <c r="N8451" s="9">
        <v>135.69999999999999</v>
      </c>
      <c r="O8451" s="9">
        <v>188.5</v>
      </c>
      <c r="P8451" s="9">
        <v>279</v>
      </c>
      <c r="Q8451" s="9">
        <v>319</v>
      </c>
      <c r="R8451" s="9">
        <v>328.3</v>
      </c>
      <c r="S8451" s="9">
        <v>326.7</v>
      </c>
      <c r="T8451" s="9">
        <v>312.3</v>
      </c>
    </row>
    <row r="8452" spans="1:20" x14ac:dyDescent="0.35">
      <c r="A8452">
        <f t="shared" si="265"/>
        <v>8452</v>
      </c>
      <c r="B8452" s="3" t="s">
        <v>71</v>
      </c>
      <c r="C8452" s="3" t="s">
        <v>74</v>
      </c>
      <c r="D8452" s="3" t="s">
        <v>51</v>
      </c>
      <c r="E8452">
        <v>2020</v>
      </c>
      <c r="F8452" s="3" t="str">
        <f t="shared" si="264"/>
        <v>GStorR RECH2020</v>
      </c>
      <c r="G8452" s="9">
        <v>0</v>
      </c>
      <c r="H8452" s="9">
        <v>0</v>
      </c>
      <c r="I8452" s="9">
        <v>0</v>
      </c>
      <c r="J8452" s="9">
        <v>0</v>
      </c>
      <c r="K8452" s="9">
        <v>0</v>
      </c>
      <c r="L8452" s="9">
        <v>0</v>
      </c>
      <c r="M8452" s="9">
        <v>0</v>
      </c>
      <c r="N8452" s="9">
        <v>0</v>
      </c>
      <c r="O8452" s="9">
        <v>0</v>
      </c>
      <c r="P8452" s="9">
        <v>0</v>
      </c>
      <c r="Q8452" s="9">
        <v>0</v>
      </c>
      <c r="R8452" s="9">
        <v>0</v>
      </c>
      <c r="S8452" s="9">
        <v>0</v>
      </c>
      <c r="T8452" s="9">
        <v>0</v>
      </c>
    </row>
    <row r="8453" spans="1:20" x14ac:dyDescent="0.35">
      <c r="A8453">
        <f t="shared" si="265"/>
        <v>8453</v>
      </c>
      <c r="B8453" s="3" t="s">
        <v>71</v>
      </c>
      <c r="C8453" s="3" t="s">
        <v>74</v>
      </c>
      <c r="D8453" s="3" t="s">
        <v>51</v>
      </c>
      <c r="E8453">
        <v>2021</v>
      </c>
      <c r="F8453" s="3" t="str">
        <f t="shared" si="264"/>
        <v>GStorR RECH2021</v>
      </c>
      <c r="G8453" s="9">
        <v>0</v>
      </c>
      <c r="H8453" s="9">
        <v>0</v>
      </c>
      <c r="I8453" s="9">
        <v>0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  <c r="Q8453" s="9">
        <v>0</v>
      </c>
      <c r="R8453" s="9">
        <v>0</v>
      </c>
      <c r="S8453" s="9">
        <v>0</v>
      </c>
      <c r="T8453" s="9">
        <v>0</v>
      </c>
    </row>
    <row r="8454" spans="1:20" x14ac:dyDescent="0.35">
      <c r="A8454">
        <f t="shared" si="265"/>
        <v>8454</v>
      </c>
      <c r="B8454" s="3" t="s">
        <v>71</v>
      </c>
      <c r="C8454" s="3" t="s">
        <v>74</v>
      </c>
      <c r="D8454" s="3" t="s">
        <v>51</v>
      </c>
      <c r="E8454">
        <v>2022</v>
      </c>
      <c r="F8454" s="3" t="str">
        <f t="shared" si="264"/>
        <v>GStorR RECH2022</v>
      </c>
      <c r="G8454" s="9">
        <v>0</v>
      </c>
      <c r="H8454" s="9">
        <v>0</v>
      </c>
      <c r="I8454" s="9">
        <v>0</v>
      </c>
      <c r="J8454" s="9">
        <v>0</v>
      </c>
      <c r="K8454" s="9">
        <v>0</v>
      </c>
      <c r="L8454" s="9">
        <v>0</v>
      </c>
      <c r="M8454" s="9">
        <v>0</v>
      </c>
      <c r="N8454" s="9">
        <v>0</v>
      </c>
      <c r="O8454" s="9">
        <v>0</v>
      </c>
      <c r="P8454" s="9">
        <v>0</v>
      </c>
      <c r="Q8454" s="9">
        <v>0</v>
      </c>
      <c r="R8454" s="9">
        <v>0</v>
      </c>
      <c r="S8454" s="9">
        <v>0</v>
      </c>
      <c r="T8454" s="9">
        <v>0</v>
      </c>
    </row>
    <row r="8455" spans="1:20" x14ac:dyDescent="0.35">
      <c r="A8455">
        <f t="shared" si="265"/>
        <v>8455</v>
      </c>
      <c r="B8455" s="3" t="s">
        <v>71</v>
      </c>
      <c r="C8455" s="3" t="s">
        <v>74</v>
      </c>
      <c r="D8455" s="3" t="s">
        <v>51</v>
      </c>
      <c r="E8455">
        <v>2023</v>
      </c>
      <c r="F8455" s="3" t="str">
        <f t="shared" si="264"/>
        <v>GStorR RECH2023</v>
      </c>
      <c r="G8455" s="9">
        <v>0</v>
      </c>
      <c r="H8455" s="9">
        <v>0</v>
      </c>
      <c r="I8455" s="9">
        <v>0</v>
      </c>
      <c r="J8455" s="9">
        <v>0</v>
      </c>
      <c r="K8455" s="9">
        <v>0</v>
      </c>
      <c r="L8455" s="9">
        <v>0</v>
      </c>
      <c r="M8455" s="9">
        <v>0</v>
      </c>
      <c r="N8455" s="9">
        <v>0</v>
      </c>
      <c r="O8455" s="9">
        <v>0</v>
      </c>
      <c r="P8455" s="9">
        <v>0</v>
      </c>
      <c r="Q8455" s="9">
        <v>0</v>
      </c>
      <c r="R8455" s="9">
        <v>0</v>
      </c>
      <c r="S8455" s="9">
        <v>0</v>
      </c>
      <c r="T8455" s="9">
        <v>0</v>
      </c>
    </row>
    <row r="8456" spans="1:20" x14ac:dyDescent="0.35">
      <c r="A8456">
        <f t="shared" si="265"/>
        <v>8456</v>
      </c>
      <c r="B8456" s="3" t="s">
        <v>71</v>
      </c>
      <c r="C8456" s="3" t="s">
        <v>74</v>
      </c>
      <c r="D8456" s="3" t="s">
        <v>51</v>
      </c>
      <c r="E8456">
        <v>2024</v>
      </c>
      <c r="F8456" s="3" t="str">
        <f t="shared" si="264"/>
        <v>GStorR RECH2024</v>
      </c>
      <c r="G8456" s="9">
        <v>0</v>
      </c>
      <c r="H8456" s="9">
        <v>0</v>
      </c>
      <c r="I8456" s="9">
        <v>0</v>
      </c>
      <c r="J8456" s="9">
        <v>0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  <c r="R8456" s="9">
        <v>0</v>
      </c>
      <c r="S8456" s="9">
        <v>0</v>
      </c>
      <c r="T8456" s="9">
        <v>0</v>
      </c>
    </row>
    <row r="8457" spans="1:20" x14ac:dyDescent="0.35">
      <c r="A8457">
        <f t="shared" si="265"/>
        <v>8457</v>
      </c>
      <c r="B8457" s="3" t="s">
        <v>71</v>
      </c>
      <c r="C8457" s="3" t="s">
        <v>74</v>
      </c>
      <c r="D8457" s="3" t="s">
        <v>51</v>
      </c>
      <c r="E8457">
        <v>2025</v>
      </c>
      <c r="F8457" s="3" t="str">
        <f t="shared" si="264"/>
        <v>GStorR RECH2025</v>
      </c>
      <c r="G8457" s="9">
        <v>0</v>
      </c>
      <c r="H8457" s="9">
        <v>0</v>
      </c>
      <c r="I8457" s="9">
        <v>0</v>
      </c>
      <c r="J8457" s="9">
        <v>0</v>
      </c>
      <c r="K8457" s="9">
        <v>0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  <c r="Q8457" s="9">
        <v>0</v>
      </c>
      <c r="R8457" s="9">
        <v>0</v>
      </c>
      <c r="S8457" s="9">
        <v>0</v>
      </c>
      <c r="T8457" s="9">
        <v>0</v>
      </c>
    </row>
    <row r="8458" spans="1:20" x14ac:dyDescent="0.35">
      <c r="A8458">
        <f t="shared" si="265"/>
        <v>8458</v>
      </c>
      <c r="B8458" s="3" t="s">
        <v>71</v>
      </c>
      <c r="C8458" s="3" t="s">
        <v>74</v>
      </c>
      <c r="D8458" s="3" t="s">
        <v>51</v>
      </c>
      <c r="E8458">
        <v>2026</v>
      </c>
      <c r="F8458" s="3" t="str">
        <f t="shared" si="264"/>
        <v>GStorR RECH2026</v>
      </c>
      <c r="G8458" s="9">
        <v>0</v>
      </c>
      <c r="H8458" s="9">
        <v>0</v>
      </c>
      <c r="I8458" s="9">
        <v>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  <c r="Q8458" s="9">
        <v>0</v>
      </c>
      <c r="R8458" s="9">
        <v>0</v>
      </c>
      <c r="S8458" s="9">
        <v>0</v>
      </c>
      <c r="T8458" s="9">
        <v>0</v>
      </c>
    </row>
    <row r="8459" spans="1:20" x14ac:dyDescent="0.35">
      <c r="A8459">
        <f t="shared" si="265"/>
        <v>8459</v>
      </c>
      <c r="B8459" s="3" t="s">
        <v>71</v>
      </c>
      <c r="C8459" s="3" t="s">
        <v>74</v>
      </c>
      <c r="D8459" s="3" t="s">
        <v>51</v>
      </c>
      <c r="E8459">
        <v>2027</v>
      </c>
      <c r="F8459" s="3" t="str">
        <f t="shared" si="264"/>
        <v>GStorR RECH2027</v>
      </c>
      <c r="G8459" s="9">
        <v>0</v>
      </c>
      <c r="H8459" s="9">
        <v>0</v>
      </c>
      <c r="I8459" s="9">
        <v>0</v>
      </c>
      <c r="J8459" s="9">
        <v>0</v>
      </c>
      <c r="K8459" s="9">
        <v>0</v>
      </c>
      <c r="L8459" s="9">
        <v>0</v>
      </c>
      <c r="M8459" s="9">
        <v>0</v>
      </c>
      <c r="N8459" s="9">
        <v>0</v>
      </c>
      <c r="O8459" s="9">
        <v>0</v>
      </c>
      <c r="P8459" s="9">
        <v>0</v>
      </c>
      <c r="Q8459" s="9">
        <v>0</v>
      </c>
      <c r="R8459" s="9">
        <v>0</v>
      </c>
      <c r="S8459" s="9">
        <v>0</v>
      </c>
      <c r="T8459" s="9">
        <v>0</v>
      </c>
    </row>
    <row r="8460" spans="1:20" x14ac:dyDescent="0.35">
      <c r="A8460">
        <f t="shared" si="265"/>
        <v>8460</v>
      </c>
      <c r="B8460" s="3" t="s">
        <v>71</v>
      </c>
      <c r="C8460" s="3" t="s">
        <v>74</v>
      </c>
      <c r="D8460" s="3" t="s">
        <v>51</v>
      </c>
      <c r="E8460">
        <v>2028</v>
      </c>
      <c r="F8460" s="3" t="str">
        <f t="shared" si="264"/>
        <v>GStorR RECH2028</v>
      </c>
      <c r="G8460" s="9">
        <v>0</v>
      </c>
      <c r="H8460" s="9">
        <v>0</v>
      </c>
      <c r="I8460" s="9">
        <v>0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  <c r="S8460" s="9">
        <v>0</v>
      </c>
      <c r="T8460" s="9">
        <v>0</v>
      </c>
    </row>
    <row r="8461" spans="1:20" x14ac:dyDescent="0.35">
      <c r="A8461">
        <f t="shared" si="265"/>
        <v>8461</v>
      </c>
      <c r="B8461" s="3" t="s">
        <v>71</v>
      </c>
      <c r="C8461" s="3" t="s">
        <v>74</v>
      </c>
      <c r="D8461" s="3" t="s">
        <v>51</v>
      </c>
      <c r="E8461">
        <v>2029</v>
      </c>
      <c r="F8461" s="3" t="str">
        <f t="shared" si="264"/>
        <v>GStorR RECH2029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  <c r="Q8461" s="9">
        <v>0</v>
      </c>
      <c r="R8461" s="9">
        <v>0</v>
      </c>
      <c r="S8461" s="9">
        <v>0</v>
      </c>
      <c r="T8461" s="9">
        <v>0</v>
      </c>
    </row>
    <row r="8462" spans="1:20" x14ac:dyDescent="0.35">
      <c r="A8462">
        <f t="shared" si="265"/>
        <v>8462</v>
      </c>
      <c r="B8462" s="3" t="s">
        <v>71</v>
      </c>
      <c r="C8462" s="3" t="s">
        <v>74</v>
      </c>
      <c r="D8462" s="3" t="s">
        <v>52</v>
      </c>
      <c r="E8462">
        <v>2020</v>
      </c>
      <c r="F8462" s="3" t="str">
        <f t="shared" si="264"/>
        <v>GStorROCK I2020</v>
      </c>
      <c r="G8462" s="9">
        <v>0</v>
      </c>
      <c r="H8462" s="9">
        <v>0</v>
      </c>
      <c r="I8462" s="9">
        <v>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  <c r="Q8462" s="9">
        <v>0</v>
      </c>
      <c r="R8462" s="9">
        <v>0</v>
      </c>
      <c r="S8462" s="9">
        <v>0</v>
      </c>
      <c r="T8462" s="9">
        <v>0</v>
      </c>
    </row>
    <row r="8463" spans="1:20" x14ac:dyDescent="0.35">
      <c r="A8463">
        <f t="shared" si="265"/>
        <v>8463</v>
      </c>
      <c r="B8463" s="3" t="s">
        <v>71</v>
      </c>
      <c r="C8463" s="3" t="s">
        <v>74</v>
      </c>
      <c r="D8463" s="3" t="s">
        <v>52</v>
      </c>
      <c r="E8463">
        <v>2021</v>
      </c>
      <c r="F8463" s="3" t="str">
        <f t="shared" si="264"/>
        <v>GStorROCK I2021</v>
      </c>
      <c r="G8463" s="9">
        <v>0</v>
      </c>
      <c r="H8463" s="9">
        <v>0</v>
      </c>
      <c r="I8463" s="9">
        <v>0</v>
      </c>
      <c r="J8463" s="9">
        <v>0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  <c r="Q8463" s="9">
        <v>0</v>
      </c>
      <c r="R8463" s="9">
        <v>0</v>
      </c>
      <c r="S8463" s="9">
        <v>0</v>
      </c>
      <c r="T8463" s="9">
        <v>0</v>
      </c>
    </row>
    <row r="8464" spans="1:20" x14ac:dyDescent="0.35">
      <c r="A8464">
        <f t="shared" si="265"/>
        <v>8464</v>
      </c>
      <c r="B8464" s="3" t="s">
        <v>71</v>
      </c>
      <c r="C8464" s="3" t="s">
        <v>74</v>
      </c>
      <c r="D8464" s="3" t="s">
        <v>52</v>
      </c>
      <c r="E8464">
        <v>2022</v>
      </c>
      <c r="F8464" s="3" t="str">
        <f t="shared" si="264"/>
        <v>GStorROCK I2022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  <c r="R8464" s="9">
        <v>0</v>
      </c>
      <c r="S8464" s="9">
        <v>0</v>
      </c>
      <c r="T8464" s="9">
        <v>0</v>
      </c>
    </row>
    <row r="8465" spans="1:20" x14ac:dyDescent="0.35">
      <c r="A8465">
        <f t="shared" si="265"/>
        <v>8465</v>
      </c>
      <c r="B8465" s="3" t="s">
        <v>71</v>
      </c>
      <c r="C8465" s="3" t="s">
        <v>74</v>
      </c>
      <c r="D8465" s="3" t="s">
        <v>52</v>
      </c>
      <c r="E8465">
        <v>2023</v>
      </c>
      <c r="F8465" s="3" t="str">
        <f t="shared" si="264"/>
        <v>GStorROCK I2023</v>
      </c>
      <c r="G8465" s="9">
        <v>0</v>
      </c>
      <c r="H8465" s="9">
        <v>0</v>
      </c>
      <c r="I8465" s="9">
        <v>0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  <c r="R8465" s="9">
        <v>0</v>
      </c>
      <c r="S8465" s="9">
        <v>0</v>
      </c>
      <c r="T8465" s="9">
        <v>0</v>
      </c>
    </row>
    <row r="8466" spans="1:20" x14ac:dyDescent="0.35">
      <c r="A8466">
        <f t="shared" si="265"/>
        <v>8466</v>
      </c>
      <c r="B8466" s="3" t="s">
        <v>71</v>
      </c>
      <c r="C8466" s="3" t="s">
        <v>74</v>
      </c>
      <c r="D8466" s="3" t="s">
        <v>52</v>
      </c>
      <c r="E8466">
        <v>2024</v>
      </c>
      <c r="F8466" s="3" t="str">
        <f t="shared" si="264"/>
        <v>GStorROCK I2024</v>
      </c>
      <c r="G8466" s="9">
        <v>0</v>
      </c>
      <c r="H8466" s="9">
        <v>0</v>
      </c>
      <c r="I8466" s="9">
        <v>0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  <c r="R8466" s="9">
        <v>0</v>
      </c>
      <c r="S8466" s="9">
        <v>0</v>
      </c>
      <c r="T8466" s="9">
        <v>0</v>
      </c>
    </row>
    <row r="8467" spans="1:20" x14ac:dyDescent="0.35">
      <c r="A8467">
        <f t="shared" si="265"/>
        <v>8467</v>
      </c>
      <c r="B8467" s="3" t="s">
        <v>71</v>
      </c>
      <c r="C8467" s="3" t="s">
        <v>74</v>
      </c>
      <c r="D8467" s="3" t="s">
        <v>52</v>
      </c>
      <c r="E8467">
        <v>2025</v>
      </c>
      <c r="F8467" s="3" t="str">
        <f t="shared" si="264"/>
        <v>GStorROCK I2025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  <c r="R8467" s="9">
        <v>0</v>
      </c>
      <c r="S8467" s="9">
        <v>0</v>
      </c>
      <c r="T8467" s="9">
        <v>0</v>
      </c>
    </row>
    <row r="8468" spans="1:20" x14ac:dyDescent="0.35">
      <c r="A8468">
        <f t="shared" si="265"/>
        <v>8468</v>
      </c>
      <c r="B8468" s="3" t="s">
        <v>71</v>
      </c>
      <c r="C8468" s="3" t="s">
        <v>74</v>
      </c>
      <c r="D8468" s="3" t="s">
        <v>52</v>
      </c>
      <c r="E8468">
        <v>2026</v>
      </c>
      <c r="F8468" s="3" t="str">
        <f t="shared" si="264"/>
        <v>GStorROCK I2026</v>
      </c>
      <c r="G8468" s="9">
        <v>0</v>
      </c>
      <c r="H8468" s="9">
        <v>0</v>
      </c>
      <c r="I8468" s="9">
        <v>0</v>
      </c>
      <c r="J8468" s="9">
        <v>0</v>
      </c>
      <c r="K8468" s="9">
        <v>0</v>
      </c>
      <c r="L8468" s="9">
        <v>0</v>
      </c>
      <c r="M8468" s="9">
        <v>0</v>
      </c>
      <c r="N8468" s="9">
        <v>0</v>
      </c>
      <c r="O8468" s="9">
        <v>0</v>
      </c>
      <c r="P8468" s="9">
        <v>0</v>
      </c>
      <c r="Q8468" s="9">
        <v>0</v>
      </c>
      <c r="R8468" s="9">
        <v>0</v>
      </c>
      <c r="S8468" s="9">
        <v>0</v>
      </c>
      <c r="T8468" s="9">
        <v>0</v>
      </c>
    </row>
    <row r="8469" spans="1:20" x14ac:dyDescent="0.35">
      <c r="A8469">
        <f t="shared" si="265"/>
        <v>8469</v>
      </c>
      <c r="B8469" s="3" t="s">
        <v>71</v>
      </c>
      <c r="C8469" s="3" t="s">
        <v>74</v>
      </c>
      <c r="D8469" s="3" t="s">
        <v>52</v>
      </c>
      <c r="E8469">
        <v>2027</v>
      </c>
      <c r="F8469" s="3" t="str">
        <f t="shared" si="264"/>
        <v>GStorROCK I2027</v>
      </c>
      <c r="G8469" s="9">
        <v>0</v>
      </c>
      <c r="H8469" s="9">
        <v>0</v>
      </c>
      <c r="I8469" s="9">
        <v>0</v>
      </c>
      <c r="J8469" s="9">
        <v>0</v>
      </c>
      <c r="K8469" s="9">
        <v>0</v>
      </c>
      <c r="L8469" s="9">
        <v>0</v>
      </c>
      <c r="M8469" s="9">
        <v>0</v>
      </c>
      <c r="N8469" s="9">
        <v>0</v>
      </c>
      <c r="O8469" s="9">
        <v>0</v>
      </c>
      <c r="P8469" s="9">
        <v>0</v>
      </c>
      <c r="Q8469" s="9">
        <v>0</v>
      </c>
      <c r="R8469" s="9">
        <v>0</v>
      </c>
      <c r="S8469" s="9">
        <v>0</v>
      </c>
      <c r="T8469" s="9">
        <v>0</v>
      </c>
    </row>
    <row r="8470" spans="1:20" x14ac:dyDescent="0.35">
      <c r="A8470">
        <f t="shared" si="265"/>
        <v>8470</v>
      </c>
      <c r="B8470" s="3" t="s">
        <v>71</v>
      </c>
      <c r="C8470" s="3" t="s">
        <v>74</v>
      </c>
      <c r="D8470" s="3" t="s">
        <v>52</v>
      </c>
      <c r="E8470">
        <v>2028</v>
      </c>
      <c r="F8470" s="3" t="str">
        <f t="shared" si="264"/>
        <v>GStorROCK I2028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  <c r="R8470" s="9">
        <v>0</v>
      </c>
      <c r="S8470" s="9">
        <v>0</v>
      </c>
      <c r="T8470" s="9">
        <v>0</v>
      </c>
    </row>
    <row r="8471" spans="1:20" x14ac:dyDescent="0.35">
      <c r="A8471">
        <f t="shared" si="265"/>
        <v>8471</v>
      </c>
      <c r="B8471" s="3" t="s">
        <v>71</v>
      </c>
      <c r="C8471" s="3" t="s">
        <v>74</v>
      </c>
      <c r="D8471" s="3" t="s">
        <v>52</v>
      </c>
      <c r="E8471">
        <v>2029</v>
      </c>
      <c r="F8471" s="3" t="str">
        <f t="shared" si="264"/>
        <v>GStorROCK I2029</v>
      </c>
      <c r="G8471" s="9">
        <v>0</v>
      </c>
      <c r="H8471" s="9">
        <v>0</v>
      </c>
      <c r="I8471" s="9">
        <v>0</v>
      </c>
      <c r="J8471" s="9">
        <v>0</v>
      </c>
      <c r="K8471" s="9">
        <v>0</v>
      </c>
      <c r="L8471" s="9">
        <v>0</v>
      </c>
      <c r="M8471" s="9">
        <v>0</v>
      </c>
      <c r="N8471" s="9">
        <v>0</v>
      </c>
      <c r="O8471" s="9">
        <v>0</v>
      </c>
      <c r="P8471" s="9">
        <v>0</v>
      </c>
      <c r="Q8471" s="9">
        <v>0</v>
      </c>
      <c r="R8471" s="9">
        <v>0</v>
      </c>
      <c r="S8471" s="9">
        <v>0</v>
      </c>
      <c r="T8471" s="9">
        <v>0</v>
      </c>
    </row>
    <row r="8472" spans="1:20" x14ac:dyDescent="0.35">
      <c r="A8472">
        <f t="shared" si="265"/>
        <v>8472</v>
      </c>
      <c r="B8472" s="3" t="s">
        <v>71</v>
      </c>
      <c r="C8472" s="3" t="s">
        <v>74</v>
      </c>
      <c r="D8472" s="3" t="s">
        <v>53</v>
      </c>
      <c r="E8472">
        <v>2020</v>
      </c>
      <c r="F8472" s="3" t="str">
        <f t="shared" si="264"/>
        <v>GStorWANAP2020</v>
      </c>
      <c r="G8472" s="9">
        <v>0</v>
      </c>
      <c r="H8472" s="9">
        <v>0</v>
      </c>
      <c r="I8472" s="9">
        <v>0</v>
      </c>
      <c r="J8472" s="9">
        <v>0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  <c r="Q8472" s="9">
        <v>0</v>
      </c>
      <c r="R8472" s="9">
        <v>0</v>
      </c>
      <c r="S8472" s="9">
        <v>0</v>
      </c>
      <c r="T8472" s="9">
        <v>0</v>
      </c>
    </row>
    <row r="8473" spans="1:20" x14ac:dyDescent="0.35">
      <c r="A8473">
        <f t="shared" si="265"/>
        <v>8473</v>
      </c>
      <c r="B8473" s="3" t="s">
        <v>71</v>
      </c>
      <c r="C8473" s="3" t="s">
        <v>74</v>
      </c>
      <c r="D8473" s="3" t="s">
        <v>53</v>
      </c>
      <c r="E8473">
        <v>2021</v>
      </c>
      <c r="F8473" s="3" t="str">
        <f t="shared" si="264"/>
        <v>GStorWANAP2021</v>
      </c>
      <c r="G8473" s="9">
        <v>0</v>
      </c>
      <c r="H8473" s="9">
        <v>0</v>
      </c>
      <c r="I8473" s="9">
        <v>0</v>
      </c>
      <c r="J8473" s="9">
        <v>0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  <c r="R8473" s="9">
        <v>0</v>
      </c>
      <c r="S8473" s="9">
        <v>0</v>
      </c>
      <c r="T8473" s="9">
        <v>0</v>
      </c>
    </row>
    <row r="8474" spans="1:20" x14ac:dyDescent="0.35">
      <c r="A8474">
        <f t="shared" si="265"/>
        <v>8474</v>
      </c>
      <c r="B8474" s="3" t="s">
        <v>71</v>
      </c>
      <c r="C8474" s="3" t="s">
        <v>74</v>
      </c>
      <c r="D8474" s="3" t="s">
        <v>53</v>
      </c>
      <c r="E8474">
        <v>2022</v>
      </c>
      <c r="F8474" s="3" t="str">
        <f t="shared" si="264"/>
        <v>GStorWANAP2022</v>
      </c>
      <c r="G8474" s="9">
        <v>0</v>
      </c>
      <c r="H8474" s="9">
        <v>0</v>
      </c>
      <c r="I8474" s="9">
        <v>0</v>
      </c>
      <c r="J8474" s="9">
        <v>0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  <c r="Q8474" s="9">
        <v>0</v>
      </c>
      <c r="R8474" s="9">
        <v>0</v>
      </c>
      <c r="S8474" s="9">
        <v>0</v>
      </c>
      <c r="T8474" s="9">
        <v>0</v>
      </c>
    </row>
    <row r="8475" spans="1:20" x14ac:dyDescent="0.35">
      <c r="A8475">
        <f t="shared" si="265"/>
        <v>8475</v>
      </c>
      <c r="B8475" s="3" t="s">
        <v>71</v>
      </c>
      <c r="C8475" s="3" t="s">
        <v>74</v>
      </c>
      <c r="D8475" s="3" t="s">
        <v>53</v>
      </c>
      <c r="E8475">
        <v>2023</v>
      </c>
      <c r="F8475" s="3" t="str">
        <f t="shared" si="264"/>
        <v>GStorWANAP2023</v>
      </c>
      <c r="G8475" s="9">
        <v>0</v>
      </c>
      <c r="H8475" s="9">
        <v>0</v>
      </c>
      <c r="I8475" s="9">
        <v>0</v>
      </c>
      <c r="J8475" s="9">
        <v>0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  <c r="Q8475" s="9">
        <v>0</v>
      </c>
      <c r="R8475" s="9">
        <v>0</v>
      </c>
      <c r="S8475" s="9">
        <v>0</v>
      </c>
      <c r="T8475" s="9">
        <v>0</v>
      </c>
    </row>
    <row r="8476" spans="1:20" x14ac:dyDescent="0.35">
      <c r="A8476">
        <f t="shared" si="265"/>
        <v>8476</v>
      </c>
      <c r="B8476" s="3" t="s">
        <v>71</v>
      </c>
      <c r="C8476" s="3" t="s">
        <v>74</v>
      </c>
      <c r="D8476" s="3" t="s">
        <v>53</v>
      </c>
      <c r="E8476">
        <v>2024</v>
      </c>
      <c r="F8476" s="3" t="str">
        <f t="shared" si="264"/>
        <v>GStorWANAP2024</v>
      </c>
      <c r="G8476" s="9">
        <v>0</v>
      </c>
      <c r="H8476" s="9">
        <v>0</v>
      </c>
      <c r="I8476" s="9">
        <v>0</v>
      </c>
      <c r="J8476" s="9">
        <v>0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  <c r="R8476" s="9">
        <v>0</v>
      </c>
      <c r="S8476" s="9">
        <v>0</v>
      </c>
      <c r="T8476" s="9">
        <v>0</v>
      </c>
    </row>
    <row r="8477" spans="1:20" x14ac:dyDescent="0.35">
      <c r="A8477">
        <f t="shared" si="265"/>
        <v>8477</v>
      </c>
      <c r="B8477" s="3" t="s">
        <v>71</v>
      </c>
      <c r="C8477" s="3" t="s">
        <v>74</v>
      </c>
      <c r="D8477" s="3" t="s">
        <v>53</v>
      </c>
      <c r="E8477">
        <v>2025</v>
      </c>
      <c r="F8477" s="3" t="str">
        <f t="shared" si="264"/>
        <v>GStorWANAP2025</v>
      </c>
      <c r="G8477" s="9">
        <v>0</v>
      </c>
      <c r="H8477" s="9">
        <v>0</v>
      </c>
      <c r="I8477" s="9">
        <v>0</v>
      </c>
      <c r="J8477" s="9">
        <v>0</v>
      </c>
      <c r="K8477" s="9">
        <v>0</v>
      </c>
      <c r="L8477" s="9">
        <v>0</v>
      </c>
      <c r="M8477" s="9">
        <v>0</v>
      </c>
      <c r="N8477" s="9">
        <v>0</v>
      </c>
      <c r="O8477" s="9">
        <v>0</v>
      </c>
      <c r="P8477" s="9">
        <v>0</v>
      </c>
      <c r="Q8477" s="9">
        <v>0</v>
      </c>
      <c r="R8477" s="9">
        <v>0</v>
      </c>
      <c r="S8477" s="9">
        <v>0</v>
      </c>
      <c r="T8477" s="9">
        <v>0</v>
      </c>
    </row>
    <row r="8478" spans="1:20" x14ac:dyDescent="0.35">
      <c r="A8478">
        <f t="shared" si="265"/>
        <v>8478</v>
      </c>
      <c r="B8478" s="3" t="s">
        <v>71</v>
      </c>
      <c r="C8478" s="3" t="s">
        <v>74</v>
      </c>
      <c r="D8478" s="3" t="s">
        <v>53</v>
      </c>
      <c r="E8478">
        <v>2026</v>
      </c>
      <c r="F8478" s="3" t="str">
        <f t="shared" si="264"/>
        <v>GStorWANAP2026</v>
      </c>
      <c r="G8478" s="9">
        <v>0</v>
      </c>
      <c r="H8478" s="9">
        <v>0</v>
      </c>
      <c r="I8478" s="9">
        <v>0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  <c r="Q8478" s="9">
        <v>0</v>
      </c>
      <c r="R8478" s="9">
        <v>0</v>
      </c>
      <c r="S8478" s="9">
        <v>0</v>
      </c>
      <c r="T8478" s="9">
        <v>0</v>
      </c>
    </row>
    <row r="8479" spans="1:20" x14ac:dyDescent="0.35">
      <c r="A8479">
        <f t="shared" si="265"/>
        <v>8479</v>
      </c>
      <c r="B8479" s="3" t="s">
        <v>71</v>
      </c>
      <c r="C8479" s="3" t="s">
        <v>74</v>
      </c>
      <c r="D8479" s="3" t="s">
        <v>53</v>
      </c>
      <c r="E8479">
        <v>2027</v>
      </c>
      <c r="F8479" s="3" t="str">
        <f t="shared" si="264"/>
        <v>GStorWANAP2027</v>
      </c>
      <c r="G8479" s="9">
        <v>0</v>
      </c>
      <c r="H8479" s="9">
        <v>0</v>
      </c>
      <c r="I8479" s="9">
        <v>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  <c r="Q8479" s="9">
        <v>0</v>
      </c>
      <c r="R8479" s="9">
        <v>0</v>
      </c>
      <c r="S8479" s="9">
        <v>0</v>
      </c>
      <c r="T8479" s="9">
        <v>0</v>
      </c>
    </row>
    <row r="8480" spans="1:20" x14ac:dyDescent="0.35">
      <c r="A8480">
        <f t="shared" si="265"/>
        <v>8480</v>
      </c>
      <c r="B8480" s="3" t="s">
        <v>71</v>
      </c>
      <c r="C8480" s="3" t="s">
        <v>74</v>
      </c>
      <c r="D8480" s="3" t="s">
        <v>53</v>
      </c>
      <c r="E8480">
        <v>2028</v>
      </c>
      <c r="F8480" s="3" t="str">
        <f t="shared" si="264"/>
        <v>GStorWANAP2028</v>
      </c>
      <c r="G8480" s="9">
        <v>0</v>
      </c>
      <c r="H8480" s="9">
        <v>0</v>
      </c>
      <c r="I8480" s="9">
        <v>0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  <c r="Q8480" s="9">
        <v>0</v>
      </c>
      <c r="R8480" s="9">
        <v>0</v>
      </c>
      <c r="S8480" s="9">
        <v>0</v>
      </c>
      <c r="T8480" s="9">
        <v>0</v>
      </c>
    </row>
    <row r="8481" spans="1:20" x14ac:dyDescent="0.35">
      <c r="A8481">
        <f t="shared" si="265"/>
        <v>8481</v>
      </c>
      <c r="B8481" s="3" t="s">
        <v>71</v>
      </c>
      <c r="C8481" s="3" t="s">
        <v>74</v>
      </c>
      <c r="D8481" s="3" t="s">
        <v>53</v>
      </c>
      <c r="E8481">
        <v>2029</v>
      </c>
      <c r="F8481" s="3" t="str">
        <f t="shared" si="264"/>
        <v>GStorWANAP2029</v>
      </c>
      <c r="G8481" s="9">
        <v>0</v>
      </c>
      <c r="H8481" s="9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  <c r="S8481" s="9">
        <v>0</v>
      </c>
      <c r="T8481" s="9">
        <v>0</v>
      </c>
    </row>
    <row r="8482" spans="1:20" x14ac:dyDescent="0.35">
      <c r="A8482">
        <f t="shared" si="265"/>
        <v>8482</v>
      </c>
      <c r="B8482" s="3" t="s">
        <v>71</v>
      </c>
      <c r="C8482" s="3" t="s">
        <v>74</v>
      </c>
      <c r="D8482" s="3" t="s">
        <v>54</v>
      </c>
      <c r="E8482">
        <v>2020</v>
      </c>
      <c r="F8482" s="3" t="str">
        <f t="shared" si="264"/>
        <v>GStorPRIEST2020</v>
      </c>
      <c r="G8482" s="9">
        <v>0</v>
      </c>
      <c r="H8482" s="9">
        <v>0</v>
      </c>
      <c r="I8482" s="9">
        <v>0</v>
      </c>
      <c r="J8482" s="9">
        <v>0</v>
      </c>
      <c r="K8482" s="9">
        <v>0</v>
      </c>
      <c r="L8482" s="9">
        <v>0</v>
      </c>
      <c r="M8482" s="9">
        <v>0</v>
      </c>
      <c r="N8482" s="9">
        <v>0</v>
      </c>
      <c r="O8482" s="9">
        <v>0</v>
      </c>
      <c r="P8482" s="9">
        <v>0</v>
      </c>
      <c r="Q8482" s="9">
        <v>0</v>
      </c>
      <c r="R8482" s="9">
        <v>0</v>
      </c>
      <c r="S8482" s="9">
        <v>0</v>
      </c>
      <c r="T8482" s="9">
        <v>0</v>
      </c>
    </row>
    <row r="8483" spans="1:20" x14ac:dyDescent="0.35">
      <c r="A8483">
        <f t="shared" si="265"/>
        <v>8483</v>
      </c>
      <c r="B8483" s="3" t="s">
        <v>71</v>
      </c>
      <c r="C8483" s="3" t="s">
        <v>74</v>
      </c>
      <c r="D8483" s="3" t="s">
        <v>54</v>
      </c>
      <c r="E8483">
        <v>2021</v>
      </c>
      <c r="F8483" s="3" t="str">
        <f t="shared" si="264"/>
        <v>GStorPRIEST2021</v>
      </c>
      <c r="G8483" s="9">
        <v>0</v>
      </c>
      <c r="H8483" s="9">
        <v>0</v>
      </c>
      <c r="I8483" s="9">
        <v>0</v>
      </c>
      <c r="J8483" s="9">
        <v>0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  <c r="Q8483" s="9">
        <v>0</v>
      </c>
      <c r="R8483" s="9">
        <v>0</v>
      </c>
      <c r="S8483" s="9">
        <v>0</v>
      </c>
      <c r="T8483" s="9">
        <v>0</v>
      </c>
    </row>
    <row r="8484" spans="1:20" x14ac:dyDescent="0.35">
      <c r="A8484">
        <f t="shared" si="265"/>
        <v>8484</v>
      </c>
      <c r="B8484" s="3" t="s">
        <v>71</v>
      </c>
      <c r="C8484" s="3" t="s">
        <v>74</v>
      </c>
      <c r="D8484" s="3" t="s">
        <v>54</v>
      </c>
      <c r="E8484">
        <v>2022</v>
      </c>
      <c r="F8484" s="3" t="str">
        <f t="shared" si="264"/>
        <v>GStorPRIEST2022</v>
      </c>
      <c r="G8484" s="9">
        <v>0</v>
      </c>
      <c r="H8484" s="9">
        <v>0</v>
      </c>
      <c r="I8484" s="9">
        <v>0</v>
      </c>
      <c r="J8484" s="9">
        <v>0</v>
      </c>
      <c r="K8484" s="9">
        <v>0</v>
      </c>
      <c r="L8484" s="9">
        <v>0</v>
      </c>
      <c r="M8484" s="9">
        <v>0</v>
      </c>
      <c r="N8484" s="9">
        <v>0</v>
      </c>
      <c r="O8484" s="9">
        <v>0</v>
      </c>
      <c r="P8484" s="9">
        <v>0</v>
      </c>
      <c r="Q8484" s="9">
        <v>0</v>
      </c>
      <c r="R8484" s="9">
        <v>0</v>
      </c>
      <c r="S8484" s="9">
        <v>0</v>
      </c>
      <c r="T8484" s="9">
        <v>0</v>
      </c>
    </row>
    <row r="8485" spans="1:20" x14ac:dyDescent="0.35">
      <c r="A8485">
        <f t="shared" si="265"/>
        <v>8485</v>
      </c>
      <c r="B8485" s="3" t="s">
        <v>71</v>
      </c>
      <c r="C8485" s="3" t="s">
        <v>74</v>
      </c>
      <c r="D8485" s="3" t="s">
        <v>54</v>
      </c>
      <c r="E8485">
        <v>2023</v>
      </c>
      <c r="F8485" s="3" t="str">
        <f t="shared" si="264"/>
        <v>GStorPRIEST2023</v>
      </c>
      <c r="G8485" s="9">
        <v>0</v>
      </c>
      <c r="H8485" s="9">
        <v>0</v>
      </c>
      <c r="I8485" s="9">
        <v>0</v>
      </c>
      <c r="J8485" s="9">
        <v>0</v>
      </c>
      <c r="K8485" s="9">
        <v>0</v>
      </c>
      <c r="L8485" s="9">
        <v>0</v>
      </c>
      <c r="M8485" s="9">
        <v>0</v>
      </c>
      <c r="N8485" s="9">
        <v>0</v>
      </c>
      <c r="O8485" s="9">
        <v>0</v>
      </c>
      <c r="P8485" s="9">
        <v>0</v>
      </c>
      <c r="Q8485" s="9">
        <v>0</v>
      </c>
      <c r="R8485" s="9">
        <v>0</v>
      </c>
      <c r="S8485" s="9">
        <v>0</v>
      </c>
      <c r="T8485" s="9">
        <v>0</v>
      </c>
    </row>
    <row r="8486" spans="1:20" x14ac:dyDescent="0.35">
      <c r="A8486">
        <f t="shared" si="265"/>
        <v>8486</v>
      </c>
      <c r="B8486" s="3" t="s">
        <v>71</v>
      </c>
      <c r="C8486" s="3" t="s">
        <v>74</v>
      </c>
      <c r="D8486" s="3" t="s">
        <v>54</v>
      </c>
      <c r="E8486">
        <v>2024</v>
      </c>
      <c r="F8486" s="3" t="str">
        <f t="shared" si="264"/>
        <v>GStorPRIEST2024</v>
      </c>
      <c r="G8486" s="9">
        <v>0</v>
      </c>
      <c r="H8486" s="9">
        <v>0</v>
      </c>
      <c r="I8486" s="9">
        <v>0</v>
      </c>
      <c r="J8486" s="9">
        <v>0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  <c r="Q8486" s="9">
        <v>0</v>
      </c>
      <c r="R8486" s="9">
        <v>0</v>
      </c>
      <c r="S8486" s="9">
        <v>0</v>
      </c>
      <c r="T8486" s="9">
        <v>0</v>
      </c>
    </row>
    <row r="8487" spans="1:20" x14ac:dyDescent="0.35">
      <c r="A8487">
        <f t="shared" si="265"/>
        <v>8487</v>
      </c>
      <c r="B8487" s="3" t="s">
        <v>71</v>
      </c>
      <c r="C8487" s="3" t="s">
        <v>74</v>
      </c>
      <c r="D8487" s="3" t="s">
        <v>54</v>
      </c>
      <c r="E8487">
        <v>2025</v>
      </c>
      <c r="F8487" s="3" t="str">
        <f t="shared" si="264"/>
        <v>GStorPRIEST2025</v>
      </c>
      <c r="G8487" s="9">
        <v>0</v>
      </c>
      <c r="H8487" s="9">
        <v>0</v>
      </c>
      <c r="I8487" s="9">
        <v>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  <c r="Q8487" s="9">
        <v>0</v>
      </c>
      <c r="R8487" s="9">
        <v>0</v>
      </c>
      <c r="S8487" s="9">
        <v>0</v>
      </c>
      <c r="T8487" s="9">
        <v>0</v>
      </c>
    </row>
    <row r="8488" spans="1:20" x14ac:dyDescent="0.35">
      <c r="A8488">
        <f t="shared" si="265"/>
        <v>8488</v>
      </c>
      <c r="B8488" s="3" t="s">
        <v>71</v>
      </c>
      <c r="C8488" s="3" t="s">
        <v>74</v>
      </c>
      <c r="D8488" s="3" t="s">
        <v>54</v>
      </c>
      <c r="E8488">
        <v>2026</v>
      </c>
      <c r="F8488" s="3" t="str">
        <f t="shared" si="264"/>
        <v>GStorPRIEST2026</v>
      </c>
      <c r="G8488" s="9">
        <v>0</v>
      </c>
      <c r="H8488" s="9">
        <v>0</v>
      </c>
      <c r="I8488" s="9">
        <v>0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  <c r="Q8488" s="9">
        <v>0</v>
      </c>
      <c r="R8488" s="9">
        <v>0</v>
      </c>
      <c r="S8488" s="9">
        <v>0</v>
      </c>
      <c r="T8488" s="9">
        <v>0</v>
      </c>
    </row>
    <row r="8489" spans="1:20" x14ac:dyDescent="0.35">
      <c r="A8489">
        <f t="shared" si="265"/>
        <v>8489</v>
      </c>
      <c r="B8489" s="3" t="s">
        <v>71</v>
      </c>
      <c r="C8489" s="3" t="s">
        <v>74</v>
      </c>
      <c r="D8489" s="3" t="s">
        <v>54</v>
      </c>
      <c r="E8489">
        <v>2027</v>
      </c>
      <c r="F8489" s="3" t="str">
        <f t="shared" si="264"/>
        <v>GStorPRIEST2027</v>
      </c>
      <c r="G8489" s="9">
        <v>0</v>
      </c>
      <c r="H8489" s="9">
        <v>0</v>
      </c>
      <c r="I8489" s="9">
        <v>0</v>
      </c>
      <c r="J8489" s="9">
        <v>0</v>
      </c>
      <c r="K8489" s="9">
        <v>0</v>
      </c>
      <c r="L8489" s="9">
        <v>0</v>
      </c>
      <c r="M8489" s="9">
        <v>0</v>
      </c>
      <c r="N8489" s="9">
        <v>0</v>
      </c>
      <c r="O8489" s="9">
        <v>0</v>
      </c>
      <c r="P8489" s="9">
        <v>0</v>
      </c>
      <c r="Q8489" s="9">
        <v>0</v>
      </c>
      <c r="R8489" s="9">
        <v>0</v>
      </c>
      <c r="S8489" s="9">
        <v>0</v>
      </c>
      <c r="T8489" s="9">
        <v>0</v>
      </c>
    </row>
    <row r="8490" spans="1:20" x14ac:dyDescent="0.35">
      <c r="A8490">
        <f t="shared" si="265"/>
        <v>8490</v>
      </c>
      <c r="B8490" s="3" t="s">
        <v>71</v>
      </c>
      <c r="C8490" s="3" t="s">
        <v>74</v>
      </c>
      <c r="D8490" s="3" t="s">
        <v>54</v>
      </c>
      <c r="E8490">
        <v>2028</v>
      </c>
      <c r="F8490" s="3" t="str">
        <f t="shared" si="264"/>
        <v>GStorPRIEST2028</v>
      </c>
      <c r="G8490" s="9">
        <v>0</v>
      </c>
      <c r="H8490" s="9">
        <v>0</v>
      </c>
      <c r="I8490" s="9">
        <v>0</v>
      </c>
      <c r="J8490" s="9">
        <v>0</v>
      </c>
      <c r="K8490" s="9">
        <v>0</v>
      </c>
      <c r="L8490" s="9">
        <v>0</v>
      </c>
      <c r="M8490" s="9">
        <v>0</v>
      </c>
      <c r="N8490" s="9">
        <v>0</v>
      </c>
      <c r="O8490" s="9">
        <v>0</v>
      </c>
      <c r="P8490" s="9">
        <v>0</v>
      </c>
      <c r="Q8490" s="9">
        <v>0</v>
      </c>
      <c r="R8490" s="9">
        <v>0</v>
      </c>
      <c r="S8490" s="9">
        <v>0</v>
      </c>
      <c r="T8490" s="9">
        <v>0</v>
      </c>
    </row>
    <row r="8491" spans="1:20" x14ac:dyDescent="0.35">
      <c r="A8491">
        <f t="shared" si="265"/>
        <v>8491</v>
      </c>
      <c r="B8491" s="3" t="s">
        <v>71</v>
      </c>
      <c r="C8491" s="3" t="s">
        <v>74</v>
      </c>
      <c r="D8491" s="3" t="s">
        <v>54</v>
      </c>
      <c r="E8491">
        <v>2029</v>
      </c>
      <c r="F8491" s="3" t="str">
        <f t="shared" si="264"/>
        <v>GStorPRIEST2029</v>
      </c>
      <c r="G8491" s="9">
        <v>0</v>
      </c>
      <c r="H8491" s="9">
        <v>0</v>
      </c>
      <c r="I8491" s="9">
        <v>0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0</v>
      </c>
      <c r="S8491" s="9">
        <v>0</v>
      </c>
      <c r="T8491" s="9">
        <v>0</v>
      </c>
    </row>
    <row r="8492" spans="1:20" x14ac:dyDescent="0.35">
      <c r="A8492">
        <f t="shared" si="265"/>
        <v>8492</v>
      </c>
      <c r="B8492" s="3" t="s">
        <v>71</v>
      </c>
      <c r="C8492" s="3" t="s">
        <v>74</v>
      </c>
      <c r="D8492" s="3" t="s">
        <v>55</v>
      </c>
      <c r="E8492">
        <v>2020</v>
      </c>
      <c r="F8492" s="3" t="str">
        <f t="shared" si="264"/>
        <v>GStorBRNLEE2020</v>
      </c>
      <c r="G8492" s="9">
        <v>320.39999999999998</v>
      </c>
      <c r="H8492" s="9">
        <v>491.7</v>
      </c>
      <c r="I8492" s="9">
        <v>443.2</v>
      </c>
      <c r="J8492" s="9">
        <v>491.7</v>
      </c>
      <c r="K8492" s="9">
        <v>291.10000000000002</v>
      </c>
      <c r="L8492" s="9">
        <v>257.7</v>
      </c>
      <c r="M8492" s="9">
        <v>248.2</v>
      </c>
      <c r="N8492" s="9">
        <v>251.1</v>
      </c>
      <c r="O8492" s="9">
        <v>479.9</v>
      </c>
      <c r="P8492" s="9">
        <v>491.7</v>
      </c>
      <c r="Q8492" s="9">
        <v>391.5</v>
      </c>
      <c r="R8492" s="9">
        <v>373.5</v>
      </c>
      <c r="S8492" s="9">
        <v>349.4</v>
      </c>
      <c r="T8492" s="9">
        <v>309.7</v>
      </c>
    </row>
    <row r="8493" spans="1:20" x14ac:dyDescent="0.35">
      <c r="A8493">
        <f t="shared" si="265"/>
        <v>8493</v>
      </c>
      <c r="B8493" s="3" t="s">
        <v>71</v>
      </c>
      <c r="C8493" s="3" t="s">
        <v>74</v>
      </c>
      <c r="D8493" s="3" t="s">
        <v>55</v>
      </c>
      <c r="E8493">
        <v>2021</v>
      </c>
      <c r="F8493" s="3" t="str">
        <f t="shared" si="264"/>
        <v>GStorBRNLEE2021</v>
      </c>
      <c r="G8493" s="9">
        <v>320.39999999999998</v>
      </c>
      <c r="H8493" s="9">
        <v>472.7</v>
      </c>
      <c r="I8493" s="9">
        <v>443.2</v>
      </c>
      <c r="J8493" s="9">
        <v>409.5</v>
      </c>
      <c r="K8493" s="9">
        <v>356.6</v>
      </c>
      <c r="L8493" s="9">
        <v>448.1</v>
      </c>
      <c r="M8493" s="9">
        <v>391.5</v>
      </c>
      <c r="N8493" s="9">
        <v>455</v>
      </c>
      <c r="O8493" s="9">
        <v>491.7</v>
      </c>
      <c r="P8493" s="9">
        <v>491.7</v>
      </c>
      <c r="Q8493" s="9">
        <v>391.5</v>
      </c>
      <c r="R8493" s="9">
        <v>373.5</v>
      </c>
      <c r="S8493" s="9">
        <v>349.4</v>
      </c>
      <c r="T8493" s="9">
        <v>309.7</v>
      </c>
    </row>
    <row r="8494" spans="1:20" x14ac:dyDescent="0.35">
      <c r="A8494">
        <f t="shared" si="265"/>
        <v>8494</v>
      </c>
      <c r="B8494" s="3" t="s">
        <v>71</v>
      </c>
      <c r="C8494" s="3" t="s">
        <v>74</v>
      </c>
      <c r="D8494" s="3" t="s">
        <v>55</v>
      </c>
      <c r="E8494">
        <v>2022</v>
      </c>
      <c r="F8494" s="3" t="str">
        <f t="shared" si="264"/>
        <v>GStorBRNLEE2022</v>
      </c>
      <c r="G8494" s="9">
        <v>320.39999999999998</v>
      </c>
      <c r="H8494" s="9">
        <v>421.5</v>
      </c>
      <c r="I8494" s="9">
        <v>443.2</v>
      </c>
      <c r="J8494" s="9">
        <v>409.5</v>
      </c>
      <c r="K8494" s="9">
        <v>315.60000000000002</v>
      </c>
      <c r="L8494" s="9">
        <v>297.5</v>
      </c>
      <c r="M8494" s="9">
        <v>366.8</v>
      </c>
      <c r="N8494" s="9">
        <v>416.2</v>
      </c>
      <c r="O8494" s="9">
        <v>470.2</v>
      </c>
      <c r="P8494" s="9">
        <v>491.7</v>
      </c>
      <c r="Q8494" s="9">
        <v>391.5</v>
      </c>
      <c r="R8494" s="9">
        <v>373.5</v>
      </c>
      <c r="S8494" s="9">
        <v>349.4</v>
      </c>
      <c r="T8494" s="9">
        <v>309.7</v>
      </c>
    </row>
    <row r="8495" spans="1:20" x14ac:dyDescent="0.35">
      <c r="A8495">
        <f t="shared" si="265"/>
        <v>8495</v>
      </c>
      <c r="B8495" s="3" t="s">
        <v>71</v>
      </c>
      <c r="C8495" s="3" t="s">
        <v>74</v>
      </c>
      <c r="D8495" s="3" t="s">
        <v>55</v>
      </c>
      <c r="E8495">
        <v>2023</v>
      </c>
      <c r="F8495" s="3" t="str">
        <f t="shared" si="264"/>
        <v>GStorBRNLEE2023</v>
      </c>
      <c r="G8495" s="9">
        <v>320.39999999999998</v>
      </c>
      <c r="H8495" s="9">
        <v>447.1</v>
      </c>
      <c r="I8495" s="9">
        <v>443.2</v>
      </c>
      <c r="J8495" s="9">
        <v>409.5</v>
      </c>
      <c r="K8495" s="9">
        <v>291.10000000000002</v>
      </c>
      <c r="L8495" s="9">
        <v>253.6</v>
      </c>
      <c r="M8495" s="9">
        <v>206.3</v>
      </c>
      <c r="N8495" s="9">
        <v>172.6</v>
      </c>
      <c r="O8495" s="9">
        <v>423.1</v>
      </c>
      <c r="P8495" s="9">
        <v>491.7</v>
      </c>
      <c r="Q8495" s="9">
        <v>391.5</v>
      </c>
      <c r="R8495" s="9">
        <v>373.5</v>
      </c>
      <c r="S8495" s="9">
        <v>349.4</v>
      </c>
      <c r="T8495" s="9">
        <v>309.7</v>
      </c>
    </row>
    <row r="8496" spans="1:20" x14ac:dyDescent="0.35">
      <c r="A8496">
        <f t="shared" si="265"/>
        <v>8496</v>
      </c>
      <c r="B8496" s="3" t="s">
        <v>71</v>
      </c>
      <c r="C8496" s="3" t="s">
        <v>74</v>
      </c>
      <c r="D8496" s="3" t="s">
        <v>55</v>
      </c>
      <c r="E8496">
        <v>2024</v>
      </c>
      <c r="F8496" s="3" t="str">
        <f t="shared" si="264"/>
        <v>GStorBRNLEE2024</v>
      </c>
      <c r="G8496" s="9">
        <v>320.39999999999998</v>
      </c>
      <c r="H8496" s="9">
        <v>491.7</v>
      </c>
      <c r="I8496" s="9">
        <v>443.2</v>
      </c>
      <c r="J8496" s="9">
        <v>409.5</v>
      </c>
      <c r="K8496" s="9">
        <v>313.5</v>
      </c>
      <c r="L8496" s="9">
        <v>351.8</v>
      </c>
      <c r="M8496" s="9">
        <v>421</v>
      </c>
      <c r="N8496" s="9">
        <v>456.4</v>
      </c>
      <c r="O8496" s="9">
        <v>476.5</v>
      </c>
      <c r="P8496" s="9">
        <v>491.7</v>
      </c>
      <c r="Q8496" s="9">
        <v>391.5</v>
      </c>
      <c r="R8496" s="9">
        <v>373.5</v>
      </c>
      <c r="S8496" s="9">
        <v>349.4</v>
      </c>
      <c r="T8496" s="9">
        <v>309.7</v>
      </c>
    </row>
    <row r="8497" spans="1:20" x14ac:dyDescent="0.35">
      <c r="A8497">
        <f t="shared" si="265"/>
        <v>8497</v>
      </c>
      <c r="B8497" s="3" t="s">
        <v>71</v>
      </c>
      <c r="C8497" s="3" t="s">
        <v>74</v>
      </c>
      <c r="D8497" s="3" t="s">
        <v>55</v>
      </c>
      <c r="E8497">
        <v>2025</v>
      </c>
      <c r="F8497" s="3" t="str">
        <f t="shared" si="264"/>
        <v>GStorBRNLEE2025</v>
      </c>
      <c r="G8497" s="9">
        <v>320.39999999999998</v>
      </c>
      <c r="H8497" s="9">
        <v>479.4</v>
      </c>
      <c r="I8497" s="9">
        <v>443.2</v>
      </c>
      <c r="J8497" s="9">
        <v>409.5</v>
      </c>
      <c r="K8497" s="9">
        <v>291.10000000000002</v>
      </c>
      <c r="L8497" s="9">
        <v>248.2</v>
      </c>
      <c r="M8497" s="9">
        <v>235.7</v>
      </c>
      <c r="N8497" s="9">
        <v>231.4</v>
      </c>
      <c r="O8497" s="9">
        <v>448.1</v>
      </c>
      <c r="P8497" s="9">
        <v>491.7</v>
      </c>
      <c r="Q8497" s="9">
        <v>391.5</v>
      </c>
      <c r="R8497" s="9">
        <v>373.5</v>
      </c>
      <c r="S8497" s="9">
        <v>349.4</v>
      </c>
      <c r="T8497" s="9">
        <v>309.7</v>
      </c>
    </row>
    <row r="8498" spans="1:20" x14ac:dyDescent="0.35">
      <c r="A8498">
        <f t="shared" si="265"/>
        <v>8498</v>
      </c>
      <c r="B8498" s="3" t="s">
        <v>71</v>
      </c>
      <c r="C8498" s="3" t="s">
        <v>74</v>
      </c>
      <c r="D8498" s="3" t="s">
        <v>55</v>
      </c>
      <c r="E8498">
        <v>2026</v>
      </c>
      <c r="F8498" s="3" t="str">
        <f t="shared" si="264"/>
        <v>GStorBRNLEE2026</v>
      </c>
      <c r="G8498" s="9">
        <v>320.39999999999998</v>
      </c>
      <c r="H8498" s="9">
        <v>491.7</v>
      </c>
      <c r="I8498" s="9">
        <v>443.2</v>
      </c>
      <c r="J8498" s="9">
        <v>409.5</v>
      </c>
      <c r="K8498" s="9">
        <v>315</v>
      </c>
      <c r="L8498" s="9">
        <v>277.8</v>
      </c>
      <c r="M8498" s="9">
        <v>272.5</v>
      </c>
      <c r="N8498" s="9">
        <v>273.60000000000002</v>
      </c>
      <c r="O8498" s="9">
        <v>461.9</v>
      </c>
      <c r="P8498" s="9">
        <v>491.7</v>
      </c>
      <c r="Q8498" s="9">
        <v>391.5</v>
      </c>
      <c r="R8498" s="9">
        <v>373.5</v>
      </c>
      <c r="S8498" s="9">
        <v>349.4</v>
      </c>
      <c r="T8498" s="9">
        <v>309.7</v>
      </c>
    </row>
    <row r="8499" spans="1:20" x14ac:dyDescent="0.35">
      <c r="A8499">
        <f t="shared" si="265"/>
        <v>8499</v>
      </c>
      <c r="B8499" s="3" t="s">
        <v>71</v>
      </c>
      <c r="C8499" s="3" t="s">
        <v>74</v>
      </c>
      <c r="D8499" s="3" t="s">
        <v>55</v>
      </c>
      <c r="E8499">
        <v>2027</v>
      </c>
      <c r="F8499" s="3" t="str">
        <f t="shared" si="264"/>
        <v>GStorBRNLEE2027</v>
      </c>
      <c r="G8499" s="9">
        <v>320.39999999999998</v>
      </c>
      <c r="H8499" s="9">
        <v>491.7</v>
      </c>
      <c r="I8499" s="9">
        <v>443.2</v>
      </c>
      <c r="J8499" s="9">
        <v>409.5</v>
      </c>
      <c r="K8499" s="9">
        <v>291.10000000000002</v>
      </c>
      <c r="L8499" s="9">
        <v>240</v>
      </c>
      <c r="M8499" s="9">
        <v>214</v>
      </c>
      <c r="N8499" s="9">
        <v>187.1</v>
      </c>
      <c r="O8499" s="9">
        <v>441.8</v>
      </c>
      <c r="P8499" s="9">
        <v>491.7</v>
      </c>
      <c r="Q8499" s="9">
        <v>391.5</v>
      </c>
      <c r="R8499" s="9">
        <v>373.5</v>
      </c>
      <c r="S8499" s="9">
        <v>349.4</v>
      </c>
      <c r="T8499" s="9">
        <v>309.7</v>
      </c>
    </row>
    <row r="8500" spans="1:20" x14ac:dyDescent="0.35">
      <c r="A8500">
        <f t="shared" si="265"/>
        <v>8500</v>
      </c>
      <c r="B8500" s="3" t="s">
        <v>71</v>
      </c>
      <c r="C8500" s="3" t="s">
        <v>74</v>
      </c>
      <c r="D8500" s="3" t="s">
        <v>55</v>
      </c>
      <c r="E8500">
        <v>2028</v>
      </c>
      <c r="F8500" s="3" t="str">
        <f t="shared" si="264"/>
        <v>GStorBRNLEE2028</v>
      </c>
      <c r="G8500" s="9">
        <v>320.39999999999998</v>
      </c>
      <c r="H8500" s="9">
        <v>491.7</v>
      </c>
      <c r="I8500" s="9">
        <v>443.2</v>
      </c>
      <c r="J8500" s="9">
        <v>409.5</v>
      </c>
      <c r="K8500" s="9">
        <v>291.10000000000002</v>
      </c>
      <c r="L8500" s="9">
        <v>258.7</v>
      </c>
      <c r="M8500" s="9">
        <v>215.4</v>
      </c>
      <c r="N8500" s="9">
        <v>190.3</v>
      </c>
      <c r="O8500" s="9">
        <v>440.4</v>
      </c>
      <c r="P8500" s="9">
        <v>491.7</v>
      </c>
      <c r="Q8500" s="9">
        <v>391.5</v>
      </c>
      <c r="R8500" s="9">
        <v>373.5</v>
      </c>
      <c r="S8500" s="9">
        <v>349.4</v>
      </c>
      <c r="T8500" s="9">
        <v>309.7</v>
      </c>
    </row>
    <row r="8501" spans="1:20" x14ac:dyDescent="0.35">
      <c r="A8501">
        <f t="shared" si="265"/>
        <v>8501</v>
      </c>
      <c r="B8501" s="3" t="s">
        <v>71</v>
      </c>
      <c r="C8501" s="3" t="s">
        <v>74</v>
      </c>
      <c r="D8501" s="3" t="s">
        <v>55</v>
      </c>
      <c r="E8501">
        <v>2029</v>
      </c>
      <c r="F8501" s="3" t="str">
        <f t="shared" si="264"/>
        <v>GStorBRNLEE2029</v>
      </c>
      <c r="G8501" s="9">
        <v>320.39999999999998</v>
      </c>
      <c r="H8501" s="9">
        <v>491.7</v>
      </c>
      <c r="I8501" s="9">
        <v>443.2</v>
      </c>
      <c r="J8501" s="9">
        <v>491.7</v>
      </c>
      <c r="K8501" s="9">
        <v>291.10000000000002</v>
      </c>
      <c r="L8501" s="9">
        <v>253.6</v>
      </c>
      <c r="M8501" s="9">
        <v>366.8</v>
      </c>
      <c r="N8501" s="9">
        <v>416.2</v>
      </c>
      <c r="O8501" s="9">
        <v>477.8</v>
      </c>
      <c r="P8501" s="9">
        <v>491.7</v>
      </c>
      <c r="Q8501" s="9">
        <v>391.5</v>
      </c>
      <c r="R8501" s="9">
        <v>373.5</v>
      </c>
      <c r="S8501" s="9">
        <v>349.4</v>
      </c>
      <c r="T8501" s="9">
        <v>309.7</v>
      </c>
    </row>
    <row r="8502" spans="1:20" x14ac:dyDescent="0.35">
      <c r="A8502">
        <f t="shared" si="265"/>
        <v>8502</v>
      </c>
      <c r="B8502" s="3" t="s">
        <v>71</v>
      </c>
      <c r="C8502" s="3" t="s">
        <v>74</v>
      </c>
      <c r="D8502" s="3" t="s">
        <v>56</v>
      </c>
      <c r="E8502">
        <v>2020</v>
      </c>
      <c r="F8502" s="3" t="str">
        <f t="shared" si="264"/>
        <v>GStorOXBOW2020</v>
      </c>
      <c r="G8502" s="9">
        <v>0</v>
      </c>
      <c r="H8502" s="9">
        <v>0</v>
      </c>
      <c r="I8502" s="9">
        <v>0</v>
      </c>
      <c r="J8502" s="9">
        <v>0</v>
      </c>
      <c r="K8502" s="9">
        <v>0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  <c r="Q8502" s="9">
        <v>0</v>
      </c>
      <c r="R8502" s="9">
        <v>0</v>
      </c>
      <c r="S8502" s="9">
        <v>0</v>
      </c>
      <c r="T8502" s="9">
        <v>0</v>
      </c>
    </row>
    <row r="8503" spans="1:20" x14ac:dyDescent="0.35">
      <c r="A8503">
        <f t="shared" si="265"/>
        <v>8503</v>
      </c>
      <c r="B8503" s="3" t="s">
        <v>71</v>
      </c>
      <c r="C8503" s="3" t="s">
        <v>74</v>
      </c>
      <c r="D8503" s="3" t="s">
        <v>56</v>
      </c>
      <c r="E8503">
        <v>2021</v>
      </c>
      <c r="F8503" s="3" t="str">
        <f t="shared" si="264"/>
        <v>GStorOXBOW2021</v>
      </c>
      <c r="G8503" s="9">
        <v>0</v>
      </c>
      <c r="H8503" s="9">
        <v>0</v>
      </c>
      <c r="I8503" s="9">
        <v>0</v>
      </c>
      <c r="J8503" s="9">
        <v>0</v>
      </c>
      <c r="K8503" s="9">
        <v>0</v>
      </c>
      <c r="L8503" s="9">
        <v>0</v>
      </c>
      <c r="M8503" s="9">
        <v>0</v>
      </c>
      <c r="N8503" s="9">
        <v>0</v>
      </c>
      <c r="O8503" s="9">
        <v>0</v>
      </c>
      <c r="P8503" s="9">
        <v>0</v>
      </c>
      <c r="Q8503" s="9">
        <v>0</v>
      </c>
      <c r="R8503" s="9">
        <v>0</v>
      </c>
      <c r="S8503" s="9">
        <v>0</v>
      </c>
      <c r="T8503" s="9">
        <v>0</v>
      </c>
    </row>
    <row r="8504" spans="1:20" x14ac:dyDescent="0.35">
      <c r="A8504">
        <f t="shared" si="265"/>
        <v>8504</v>
      </c>
      <c r="B8504" s="3" t="s">
        <v>71</v>
      </c>
      <c r="C8504" s="3" t="s">
        <v>74</v>
      </c>
      <c r="D8504" s="3" t="s">
        <v>56</v>
      </c>
      <c r="E8504">
        <v>2022</v>
      </c>
      <c r="F8504" s="3" t="str">
        <f t="shared" si="264"/>
        <v>GStorOXBOW2022</v>
      </c>
      <c r="G8504" s="9">
        <v>0</v>
      </c>
      <c r="H8504" s="9">
        <v>0</v>
      </c>
      <c r="I8504" s="9">
        <v>0</v>
      </c>
      <c r="J8504" s="9">
        <v>0</v>
      </c>
      <c r="K8504" s="9">
        <v>0</v>
      </c>
      <c r="L8504" s="9">
        <v>0</v>
      </c>
      <c r="M8504" s="9">
        <v>0</v>
      </c>
      <c r="N8504" s="9">
        <v>0</v>
      </c>
      <c r="O8504" s="9">
        <v>0</v>
      </c>
      <c r="P8504" s="9">
        <v>0</v>
      </c>
      <c r="Q8504" s="9">
        <v>0</v>
      </c>
      <c r="R8504" s="9">
        <v>0</v>
      </c>
      <c r="S8504" s="9">
        <v>0</v>
      </c>
      <c r="T8504" s="9">
        <v>0</v>
      </c>
    </row>
    <row r="8505" spans="1:20" x14ac:dyDescent="0.35">
      <c r="A8505">
        <f t="shared" si="265"/>
        <v>8505</v>
      </c>
      <c r="B8505" s="3" t="s">
        <v>71</v>
      </c>
      <c r="C8505" s="3" t="s">
        <v>74</v>
      </c>
      <c r="D8505" s="3" t="s">
        <v>56</v>
      </c>
      <c r="E8505">
        <v>2023</v>
      </c>
      <c r="F8505" s="3" t="str">
        <f t="shared" si="264"/>
        <v>GStorOXBOW2023</v>
      </c>
      <c r="G8505" s="9">
        <v>0</v>
      </c>
      <c r="H8505" s="9">
        <v>0</v>
      </c>
      <c r="I8505" s="9">
        <v>0</v>
      </c>
      <c r="J8505" s="9">
        <v>0</v>
      </c>
      <c r="K8505" s="9">
        <v>0</v>
      </c>
      <c r="L8505" s="9">
        <v>0</v>
      </c>
      <c r="M8505" s="9">
        <v>0</v>
      </c>
      <c r="N8505" s="9">
        <v>0</v>
      </c>
      <c r="O8505" s="9">
        <v>0</v>
      </c>
      <c r="P8505" s="9">
        <v>0</v>
      </c>
      <c r="Q8505" s="9">
        <v>0</v>
      </c>
      <c r="R8505" s="9">
        <v>0</v>
      </c>
      <c r="S8505" s="9">
        <v>0</v>
      </c>
      <c r="T8505" s="9">
        <v>0</v>
      </c>
    </row>
    <row r="8506" spans="1:20" x14ac:dyDescent="0.35">
      <c r="A8506">
        <f t="shared" si="265"/>
        <v>8506</v>
      </c>
      <c r="B8506" s="3" t="s">
        <v>71</v>
      </c>
      <c r="C8506" s="3" t="s">
        <v>74</v>
      </c>
      <c r="D8506" s="3" t="s">
        <v>56</v>
      </c>
      <c r="E8506">
        <v>2024</v>
      </c>
      <c r="F8506" s="3" t="str">
        <f t="shared" si="264"/>
        <v>GStorOXBOW2024</v>
      </c>
      <c r="G8506" s="9">
        <v>0</v>
      </c>
      <c r="H8506" s="9">
        <v>0</v>
      </c>
      <c r="I8506" s="9">
        <v>0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  <c r="Q8506" s="9">
        <v>0</v>
      </c>
      <c r="R8506" s="9">
        <v>0</v>
      </c>
      <c r="S8506" s="9">
        <v>0</v>
      </c>
      <c r="T8506" s="9">
        <v>0</v>
      </c>
    </row>
    <row r="8507" spans="1:20" x14ac:dyDescent="0.35">
      <c r="A8507">
        <f t="shared" si="265"/>
        <v>8507</v>
      </c>
      <c r="B8507" s="3" t="s">
        <v>71</v>
      </c>
      <c r="C8507" s="3" t="s">
        <v>74</v>
      </c>
      <c r="D8507" s="3" t="s">
        <v>56</v>
      </c>
      <c r="E8507">
        <v>2025</v>
      </c>
      <c r="F8507" s="3" t="str">
        <f t="shared" si="264"/>
        <v>GStorOXBOW2025</v>
      </c>
      <c r="G8507" s="9">
        <v>0</v>
      </c>
      <c r="H8507" s="9">
        <v>0</v>
      </c>
      <c r="I8507" s="9">
        <v>0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  <c r="Q8507" s="9">
        <v>0</v>
      </c>
      <c r="R8507" s="9">
        <v>0</v>
      </c>
      <c r="S8507" s="9">
        <v>0</v>
      </c>
      <c r="T8507" s="9">
        <v>0</v>
      </c>
    </row>
    <row r="8508" spans="1:20" x14ac:dyDescent="0.35">
      <c r="A8508">
        <f t="shared" si="265"/>
        <v>8508</v>
      </c>
      <c r="B8508" s="3" t="s">
        <v>71</v>
      </c>
      <c r="C8508" s="3" t="s">
        <v>74</v>
      </c>
      <c r="D8508" s="3" t="s">
        <v>56</v>
      </c>
      <c r="E8508">
        <v>2026</v>
      </c>
      <c r="F8508" s="3" t="str">
        <f t="shared" si="264"/>
        <v>GStorOXBOW2026</v>
      </c>
      <c r="G8508" s="9">
        <v>0</v>
      </c>
      <c r="H8508" s="9">
        <v>0</v>
      </c>
      <c r="I8508" s="9">
        <v>0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  <c r="Q8508" s="9">
        <v>0</v>
      </c>
      <c r="R8508" s="9">
        <v>0</v>
      </c>
      <c r="S8508" s="9">
        <v>0</v>
      </c>
      <c r="T8508" s="9">
        <v>0</v>
      </c>
    </row>
    <row r="8509" spans="1:20" x14ac:dyDescent="0.35">
      <c r="A8509">
        <f t="shared" si="265"/>
        <v>8509</v>
      </c>
      <c r="B8509" s="3" t="s">
        <v>71</v>
      </c>
      <c r="C8509" s="3" t="s">
        <v>74</v>
      </c>
      <c r="D8509" s="3" t="s">
        <v>56</v>
      </c>
      <c r="E8509">
        <v>2027</v>
      </c>
      <c r="F8509" s="3" t="str">
        <f t="shared" si="264"/>
        <v>GStorOXBOW2027</v>
      </c>
      <c r="G8509" s="9">
        <v>0</v>
      </c>
      <c r="H8509" s="9">
        <v>0</v>
      </c>
      <c r="I8509" s="9">
        <v>0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  <c r="Q8509" s="9">
        <v>0</v>
      </c>
      <c r="R8509" s="9">
        <v>0</v>
      </c>
      <c r="S8509" s="9">
        <v>0</v>
      </c>
      <c r="T8509" s="9">
        <v>0</v>
      </c>
    </row>
    <row r="8510" spans="1:20" x14ac:dyDescent="0.35">
      <c r="A8510">
        <f t="shared" si="265"/>
        <v>8510</v>
      </c>
      <c r="B8510" s="3" t="s">
        <v>71</v>
      </c>
      <c r="C8510" s="3" t="s">
        <v>74</v>
      </c>
      <c r="D8510" s="3" t="s">
        <v>56</v>
      </c>
      <c r="E8510">
        <v>2028</v>
      </c>
      <c r="F8510" s="3" t="str">
        <f t="shared" si="264"/>
        <v>GStorOXBOW2028</v>
      </c>
      <c r="G8510" s="9">
        <v>0</v>
      </c>
      <c r="H8510" s="9">
        <v>0</v>
      </c>
      <c r="I8510" s="9">
        <v>0</v>
      </c>
      <c r="J8510" s="9">
        <v>0</v>
      </c>
      <c r="K8510" s="9">
        <v>0</v>
      </c>
      <c r="L8510" s="9">
        <v>0</v>
      </c>
      <c r="M8510" s="9">
        <v>0</v>
      </c>
      <c r="N8510" s="9">
        <v>0</v>
      </c>
      <c r="O8510" s="9">
        <v>0</v>
      </c>
      <c r="P8510" s="9">
        <v>0</v>
      </c>
      <c r="Q8510" s="9">
        <v>0</v>
      </c>
      <c r="R8510" s="9">
        <v>0</v>
      </c>
      <c r="S8510" s="9">
        <v>0</v>
      </c>
      <c r="T8510" s="9">
        <v>0</v>
      </c>
    </row>
    <row r="8511" spans="1:20" x14ac:dyDescent="0.35">
      <c r="A8511">
        <f t="shared" si="265"/>
        <v>8511</v>
      </c>
      <c r="B8511" s="3" t="s">
        <v>71</v>
      </c>
      <c r="C8511" s="3" t="s">
        <v>74</v>
      </c>
      <c r="D8511" s="3" t="s">
        <v>56</v>
      </c>
      <c r="E8511">
        <v>2029</v>
      </c>
      <c r="F8511" s="3" t="str">
        <f t="shared" si="264"/>
        <v>GStorOXBOW2029</v>
      </c>
      <c r="G8511" s="9">
        <v>0</v>
      </c>
      <c r="H8511" s="9">
        <v>0</v>
      </c>
      <c r="I8511" s="9">
        <v>0</v>
      </c>
      <c r="J8511" s="9">
        <v>0</v>
      </c>
      <c r="K8511" s="9">
        <v>0</v>
      </c>
      <c r="L8511" s="9">
        <v>0</v>
      </c>
      <c r="M8511" s="9">
        <v>0</v>
      </c>
      <c r="N8511" s="9">
        <v>0</v>
      </c>
      <c r="O8511" s="9">
        <v>0</v>
      </c>
      <c r="P8511" s="9">
        <v>0</v>
      </c>
      <c r="Q8511" s="9">
        <v>0</v>
      </c>
      <c r="R8511" s="9">
        <v>0</v>
      </c>
      <c r="S8511" s="9">
        <v>0</v>
      </c>
      <c r="T8511" s="9">
        <v>0</v>
      </c>
    </row>
    <row r="8512" spans="1:20" x14ac:dyDescent="0.35">
      <c r="A8512">
        <f t="shared" si="265"/>
        <v>8512</v>
      </c>
      <c r="B8512" s="3" t="s">
        <v>71</v>
      </c>
      <c r="C8512" s="3" t="s">
        <v>74</v>
      </c>
      <c r="D8512" s="3" t="s">
        <v>57</v>
      </c>
      <c r="E8512">
        <v>2020</v>
      </c>
      <c r="F8512" s="3" t="str">
        <f t="shared" si="264"/>
        <v>GStorHELL C2020</v>
      </c>
      <c r="G8512" s="9">
        <v>0</v>
      </c>
      <c r="H8512" s="9">
        <v>0</v>
      </c>
      <c r="I8512" s="9">
        <v>0</v>
      </c>
      <c r="J8512" s="9">
        <v>0</v>
      </c>
      <c r="K8512" s="9">
        <v>0</v>
      </c>
      <c r="L8512" s="9">
        <v>0</v>
      </c>
      <c r="M8512" s="9">
        <v>0</v>
      </c>
      <c r="N8512" s="9">
        <v>0</v>
      </c>
      <c r="O8512" s="9">
        <v>0</v>
      </c>
      <c r="P8512" s="9">
        <v>0</v>
      </c>
      <c r="Q8512" s="9">
        <v>0</v>
      </c>
      <c r="R8512" s="9">
        <v>0</v>
      </c>
      <c r="S8512" s="9">
        <v>0</v>
      </c>
      <c r="T8512" s="9">
        <v>0</v>
      </c>
    </row>
    <row r="8513" spans="1:20" x14ac:dyDescent="0.35">
      <c r="A8513">
        <f t="shared" si="265"/>
        <v>8513</v>
      </c>
      <c r="B8513" s="3" t="s">
        <v>71</v>
      </c>
      <c r="C8513" s="3" t="s">
        <v>74</v>
      </c>
      <c r="D8513" s="3" t="s">
        <v>57</v>
      </c>
      <c r="E8513">
        <v>2021</v>
      </c>
      <c r="F8513" s="3" t="str">
        <f t="shared" si="264"/>
        <v>GStorHELL C2021</v>
      </c>
      <c r="G8513" s="9">
        <v>0</v>
      </c>
      <c r="H8513" s="9">
        <v>0</v>
      </c>
      <c r="I8513" s="9">
        <v>0</v>
      </c>
      <c r="J8513" s="9">
        <v>0</v>
      </c>
      <c r="K8513" s="9">
        <v>0</v>
      </c>
      <c r="L8513" s="9">
        <v>0</v>
      </c>
      <c r="M8513" s="9">
        <v>0</v>
      </c>
      <c r="N8513" s="9">
        <v>0</v>
      </c>
      <c r="O8513" s="9">
        <v>0</v>
      </c>
      <c r="P8513" s="9">
        <v>0</v>
      </c>
      <c r="Q8513" s="9">
        <v>0</v>
      </c>
      <c r="R8513" s="9">
        <v>0</v>
      </c>
      <c r="S8513" s="9">
        <v>0</v>
      </c>
      <c r="T8513" s="9">
        <v>0</v>
      </c>
    </row>
    <row r="8514" spans="1:20" x14ac:dyDescent="0.35">
      <c r="A8514">
        <f t="shared" si="265"/>
        <v>8514</v>
      </c>
      <c r="B8514" s="3" t="s">
        <v>71</v>
      </c>
      <c r="C8514" s="3" t="s">
        <v>74</v>
      </c>
      <c r="D8514" s="3" t="s">
        <v>57</v>
      </c>
      <c r="E8514">
        <v>2022</v>
      </c>
      <c r="F8514" s="3" t="str">
        <f t="shared" ref="F8514:F8577" si="266">_xlfn.CONCAT(B8514,C8514,D8514,E8514)</f>
        <v>GStorHELL C2022</v>
      </c>
      <c r="G8514" s="9">
        <v>0</v>
      </c>
      <c r="H8514" s="9">
        <v>0</v>
      </c>
      <c r="I8514" s="9">
        <v>0</v>
      </c>
      <c r="J8514" s="9">
        <v>0</v>
      </c>
      <c r="K8514" s="9">
        <v>0</v>
      </c>
      <c r="L8514" s="9">
        <v>0</v>
      </c>
      <c r="M8514" s="9">
        <v>0</v>
      </c>
      <c r="N8514" s="9">
        <v>0</v>
      </c>
      <c r="O8514" s="9">
        <v>0</v>
      </c>
      <c r="P8514" s="9">
        <v>0</v>
      </c>
      <c r="Q8514" s="9">
        <v>0</v>
      </c>
      <c r="R8514" s="9">
        <v>0</v>
      </c>
      <c r="S8514" s="9">
        <v>0</v>
      </c>
      <c r="T8514" s="9">
        <v>0</v>
      </c>
    </row>
    <row r="8515" spans="1:20" x14ac:dyDescent="0.35">
      <c r="A8515">
        <f t="shared" ref="A8515:A8578" si="267">A8514+1</f>
        <v>8515</v>
      </c>
      <c r="B8515" s="3" t="s">
        <v>71</v>
      </c>
      <c r="C8515" s="3" t="s">
        <v>74</v>
      </c>
      <c r="D8515" s="3" t="s">
        <v>57</v>
      </c>
      <c r="E8515">
        <v>2023</v>
      </c>
      <c r="F8515" s="3" t="str">
        <f t="shared" si="266"/>
        <v>GStorHELL C2023</v>
      </c>
      <c r="G8515" s="9">
        <v>0</v>
      </c>
      <c r="H8515" s="9">
        <v>0</v>
      </c>
      <c r="I8515" s="9">
        <v>0</v>
      </c>
      <c r="J8515" s="9">
        <v>0</v>
      </c>
      <c r="K8515" s="9">
        <v>0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0</v>
      </c>
      <c r="S8515" s="9">
        <v>0</v>
      </c>
      <c r="T8515" s="9">
        <v>0</v>
      </c>
    </row>
    <row r="8516" spans="1:20" x14ac:dyDescent="0.35">
      <c r="A8516">
        <f t="shared" si="267"/>
        <v>8516</v>
      </c>
      <c r="B8516" s="3" t="s">
        <v>71</v>
      </c>
      <c r="C8516" s="3" t="s">
        <v>74</v>
      </c>
      <c r="D8516" s="3" t="s">
        <v>57</v>
      </c>
      <c r="E8516">
        <v>2024</v>
      </c>
      <c r="F8516" s="3" t="str">
        <f t="shared" si="266"/>
        <v>GStorHELL C2024</v>
      </c>
      <c r="G8516" s="9">
        <v>0</v>
      </c>
      <c r="H8516" s="9">
        <v>0</v>
      </c>
      <c r="I8516" s="9">
        <v>0</v>
      </c>
      <c r="J8516" s="9">
        <v>0</v>
      </c>
      <c r="K8516" s="9">
        <v>0</v>
      </c>
      <c r="L8516" s="9">
        <v>0</v>
      </c>
      <c r="M8516" s="9">
        <v>0</v>
      </c>
      <c r="N8516" s="9">
        <v>0</v>
      </c>
      <c r="O8516" s="9">
        <v>0</v>
      </c>
      <c r="P8516" s="9">
        <v>0</v>
      </c>
      <c r="Q8516" s="9">
        <v>0</v>
      </c>
      <c r="R8516" s="9">
        <v>0</v>
      </c>
      <c r="S8516" s="9">
        <v>0</v>
      </c>
      <c r="T8516" s="9">
        <v>0</v>
      </c>
    </row>
    <row r="8517" spans="1:20" x14ac:dyDescent="0.35">
      <c r="A8517">
        <f t="shared" si="267"/>
        <v>8517</v>
      </c>
      <c r="B8517" s="3" t="s">
        <v>71</v>
      </c>
      <c r="C8517" s="3" t="s">
        <v>74</v>
      </c>
      <c r="D8517" s="3" t="s">
        <v>57</v>
      </c>
      <c r="E8517">
        <v>2025</v>
      </c>
      <c r="F8517" s="3" t="str">
        <f t="shared" si="266"/>
        <v>GStorHELL C2025</v>
      </c>
      <c r="G8517" s="9">
        <v>0</v>
      </c>
      <c r="H8517" s="9">
        <v>0</v>
      </c>
      <c r="I8517" s="9">
        <v>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  <c r="Q8517" s="9">
        <v>0</v>
      </c>
      <c r="R8517" s="9">
        <v>0</v>
      </c>
      <c r="S8517" s="9">
        <v>0</v>
      </c>
      <c r="T8517" s="9">
        <v>0</v>
      </c>
    </row>
    <row r="8518" spans="1:20" x14ac:dyDescent="0.35">
      <c r="A8518">
        <f t="shared" si="267"/>
        <v>8518</v>
      </c>
      <c r="B8518" s="3" t="s">
        <v>71</v>
      </c>
      <c r="C8518" s="3" t="s">
        <v>74</v>
      </c>
      <c r="D8518" s="3" t="s">
        <v>57</v>
      </c>
      <c r="E8518">
        <v>2026</v>
      </c>
      <c r="F8518" s="3" t="str">
        <f t="shared" si="266"/>
        <v>GStorHELL C2026</v>
      </c>
      <c r="G8518" s="9">
        <v>0</v>
      </c>
      <c r="H8518" s="9">
        <v>0</v>
      </c>
      <c r="I8518" s="9">
        <v>0</v>
      </c>
      <c r="J8518" s="9">
        <v>0</v>
      </c>
      <c r="K8518" s="9">
        <v>0</v>
      </c>
      <c r="L8518" s="9">
        <v>0</v>
      </c>
      <c r="M8518" s="9">
        <v>0</v>
      </c>
      <c r="N8518" s="9">
        <v>0</v>
      </c>
      <c r="O8518" s="9">
        <v>0</v>
      </c>
      <c r="P8518" s="9">
        <v>0</v>
      </c>
      <c r="Q8518" s="9">
        <v>0</v>
      </c>
      <c r="R8518" s="9">
        <v>0</v>
      </c>
      <c r="S8518" s="9">
        <v>0</v>
      </c>
      <c r="T8518" s="9">
        <v>0</v>
      </c>
    </row>
    <row r="8519" spans="1:20" x14ac:dyDescent="0.35">
      <c r="A8519">
        <f t="shared" si="267"/>
        <v>8519</v>
      </c>
      <c r="B8519" s="3" t="s">
        <v>71</v>
      </c>
      <c r="C8519" s="3" t="s">
        <v>74</v>
      </c>
      <c r="D8519" s="3" t="s">
        <v>57</v>
      </c>
      <c r="E8519">
        <v>2027</v>
      </c>
      <c r="F8519" s="3" t="str">
        <f t="shared" si="266"/>
        <v>GStorHELL C2027</v>
      </c>
      <c r="G8519" s="9">
        <v>0</v>
      </c>
      <c r="H8519" s="9">
        <v>0</v>
      </c>
      <c r="I8519" s="9">
        <v>0</v>
      </c>
      <c r="J8519" s="9">
        <v>0</v>
      </c>
      <c r="K8519" s="9">
        <v>0</v>
      </c>
      <c r="L8519" s="9">
        <v>0</v>
      </c>
      <c r="M8519" s="9">
        <v>0</v>
      </c>
      <c r="N8519" s="9">
        <v>0</v>
      </c>
      <c r="O8519" s="9">
        <v>0</v>
      </c>
      <c r="P8519" s="9">
        <v>0</v>
      </c>
      <c r="Q8519" s="9">
        <v>0</v>
      </c>
      <c r="R8519" s="9">
        <v>0</v>
      </c>
      <c r="S8519" s="9">
        <v>0</v>
      </c>
      <c r="T8519" s="9">
        <v>0</v>
      </c>
    </row>
    <row r="8520" spans="1:20" x14ac:dyDescent="0.35">
      <c r="A8520">
        <f t="shared" si="267"/>
        <v>8520</v>
      </c>
      <c r="B8520" s="3" t="s">
        <v>71</v>
      </c>
      <c r="C8520" s="3" t="s">
        <v>74</v>
      </c>
      <c r="D8520" s="3" t="s">
        <v>57</v>
      </c>
      <c r="E8520">
        <v>2028</v>
      </c>
      <c r="F8520" s="3" t="str">
        <f t="shared" si="266"/>
        <v>GStorHELL C2028</v>
      </c>
      <c r="G8520" s="9">
        <v>0</v>
      </c>
      <c r="H8520" s="9">
        <v>0</v>
      </c>
      <c r="I8520" s="9">
        <v>0</v>
      </c>
      <c r="J8520" s="9">
        <v>0</v>
      </c>
      <c r="K8520" s="9">
        <v>0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  <c r="Q8520" s="9">
        <v>0</v>
      </c>
      <c r="R8520" s="9">
        <v>0</v>
      </c>
      <c r="S8520" s="9">
        <v>0</v>
      </c>
      <c r="T8520" s="9">
        <v>0</v>
      </c>
    </row>
    <row r="8521" spans="1:20" x14ac:dyDescent="0.35">
      <c r="A8521">
        <f t="shared" si="267"/>
        <v>8521</v>
      </c>
      <c r="B8521" s="3" t="s">
        <v>71</v>
      </c>
      <c r="C8521" s="3" t="s">
        <v>74</v>
      </c>
      <c r="D8521" s="3" t="s">
        <v>57</v>
      </c>
      <c r="E8521">
        <v>2029</v>
      </c>
      <c r="F8521" s="3" t="str">
        <f t="shared" si="266"/>
        <v>GStorHELL C2029</v>
      </c>
      <c r="G8521" s="9">
        <v>0</v>
      </c>
      <c r="H8521" s="9">
        <v>0</v>
      </c>
      <c r="I8521" s="9">
        <v>0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  <c r="Q8521" s="9">
        <v>0</v>
      </c>
      <c r="R8521" s="9">
        <v>0</v>
      </c>
      <c r="S8521" s="9">
        <v>0</v>
      </c>
      <c r="T8521" s="9">
        <v>0</v>
      </c>
    </row>
    <row r="8522" spans="1:20" x14ac:dyDescent="0.35">
      <c r="A8522">
        <f t="shared" si="267"/>
        <v>8522</v>
      </c>
      <c r="B8522" s="3" t="s">
        <v>71</v>
      </c>
      <c r="C8522" s="3" t="s">
        <v>74</v>
      </c>
      <c r="D8522" s="3" t="s">
        <v>58</v>
      </c>
      <c r="E8522">
        <v>2020</v>
      </c>
      <c r="F8522" s="3" t="str">
        <f t="shared" si="266"/>
        <v>GStorDWRSHK2020</v>
      </c>
      <c r="G8522" s="9">
        <v>384</v>
      </c>
      <c r="H8522" s="9">
        <v>440.5</v>
      </c>
      <c r="I8522" s="9">
        <v>440.8</v>
      </c>
      <c r="J8522" s="9">
        <v>445.2</v>
      </c>
      <c r="K8522" s="9">
        <v>273.8</v>
      </c>
      <c r="L8522" s="9">
        <v>54.4</v>
      </c>
      <c r="M8522" s="9">
        <v>153</v>
      </c>
      <c r="N8522" s="9">
        <v>237.1</v>
      </c>
      <c r="O8522" s="9">
        <v>765.7</v>
      </c>
      <c r="P8522" s="9">
        <v>1016</v>
      </c>
      <c r="Q8522" s="9">
        <v>813.8</v>
      </c>
      <c r="R8522" s="9">
        <v>667.3</v>
      </c>
      <c r="S8522" s="9">
        <v>497</v>
      </c>
      <c r="T8522" s="9">
        <v>389.4</v>
      </c>
    </row>
    <row r="8523" spans="1:20" x14ac:dyDescent="0.35">
      <c r="A8523">
        <f t="shared" si="267"/>
        <v>8523</v>
      </c>
      <c r="B8523" s="3" t="s">
        <v>71</v>
      </c>
      <c r="C8523" s="3" t="s">
        <v>74</v>
      </c>
      <c r="D8523" s="3" t="s">
        <v>58</v>
      </c>
      <c r="E8523">
        <v>2021</v>
      </c>
      <c r="F8523" s="3" t="str">
        <f t="shared" si="266"/>
        <v>GStorDWRSHK2021</v>
      </c>
      <c r="G8523" s="9">
        <v>421.2</v>
      </c>
      <c r="H8523" s="9">
        <v>446.6</v>
      </c>
      <c r="I8523" s="9">
        <v>451</v>
      </c>
      <c r="J8523" s="9">
        <v>455.8</v>
      </c>
      <c r="K8523" s="9">
        <v>455.9</v>
      </c>
      <c r="L8523" s="9">
        <v>492.9</v>
      </c>
      <c r="M8523" s="9">
        <v>523.4</v>
      </c>
      <c r="N8523" s="9">
        <v>613.1</v>
      </c>
      <c r="O8523" s="9">
        <v>938.9</v>
      </c>
      <c r="P8523" s="9">
        <v>1016</v>
      </c>
      <c r="Q8523" s="9">
        <v>803.9</v>
      </c>
      <c r="R8523" s="9">
        <v>659.7</v>
      </c>
      <c r="S8523" s="9">
        <v>497</v>
      </c>
      <c r="T8523" s="9">
        <v>389.4</v>
      </c>
    </row>
    <row r="8524" spans="1:20" x14ac:dyDescent="0.35">
      <c r="A8524">
        <f t="shared" si="267"/>
        <v>8524</v>
      </c>
      <c r="B8524" s="3" t="s">
        <v>71</v>
      </c>
      <c r="C8524" s="3" t="s">
        <v>74</v>
      </c>
      <c r="D8524" s="3" t="s">
        <v>58</v>
      </c>
      <c r="E8524">
        <v>2022</v>
      </c>
      <c r="F8524" s="3" t="str">
        <f t="shared" si="266"/>
        <v>GStorDWRSHK2022</v>
      </c>
      <c r="G8524" s="9">
        <v>365.5</v>
      </c>
      <c r="H8524" s="9">
        <v>346.7</v>
      </c>
      <c r="I8524" s="9">
        <v>335.5</v>
      </c>
      <c r="J8524" s="9">
        <v>320.10000000000002</v>
      </c>
      <c r="K8524" s="9">
        <v>316.2</v>
      </c>
      <c r="L8524" s="9">
        <v>354</v>
      </c>
      <c r="M8524" s="9">
        <v>417.2</v>
      </c>
      <c r="N8524" s="9">
        <v>401.4</v>
      </c>
      <c r="O8524" s="9">
        <v>828.8</v>
      </c>
      <c r="P8524" s="9">
        <v>1016</v>
      </c>
      <c r="Q8524" s="9">
        <v>845</v>
      </c>
      <c r="R8524" s="9">
        <v>698.5</v>
      </c>
      <c r="S8524" s="9">
        <v>525.20000000000005</v>
      </c>
      <c r="T8524" s="9">
        <v>389.4</v>
      </c>
    </row>
    <row r="8525" spans="1:20" x14ac:dyDescent="0.35">
      <c r="A8525">
        <f t="shared" si="267"/>
        <v>8525</v>
      </c>
      <c r="B8525" s="3" t="s">
        <v>71</v>
      </c>
      <c r="C8525" s="3" t="s">
        <v>74</v>
      </c>
      <c r="D8525" s="3" t="s">
        <v>58</v>
      </c>
      <c r="E8525">
        <v>2023</v>
      </c>
      <c r="F8525" s="3" t="str">
        <f t="shared" si="266"/>
        <v>GStorDWRSHK2023</v>
      </c>
      <c r="G8525" s="9">
        <v>415.8</v>
      </c>
      <c r="H8525" s="9">
        <v>417.2</v>
      </c>
      <c r="I8525" s="9">
        <v>552.70000000000005</v>
      </c>
      <c r="J8525" s="9">
        <v>574.70000000000005</v>
      </c>
      <c r="K8525" s="9">
        <v>522.5</v>
      </c>
      <c r="L8525" s="9">
        <v>524.6</v>
      </c>
      <c r="M8525" s="9">
        <v>337.8</v>
      </c>
      <c r="N8525" s="9">
        <v>301.2</v>
      </c>
      <c r="O8525" s="9">
        <v>756.9</v>
      </c>
      <c r="P8525" s="9">
        <v>1016</v>
      </c>
      <c r="Q8525" s="9">
        <v>821.3</v>
      </c>
      <c r="R8525" s="9">
        <v>672</v>
      </c>
      <c r="S8525" s="9">
        <v>497</v>
      </c>
      <c r="T8525" s="9">
        <v>389.4</v>
      </c>
    </row>
    <row r="8526" spans="1:20" x14ac:dyDescent="0.35">
      <c r="A8526">
        <f t="shared" si="267"/>
        <v>8526</v>
      </c>
      <c r="B8526" s="3" t="s">
        <v>71</v>
      </c>
      <c r="C8526" s="3" t="s">
        <v>74</v>
      </c>
      <c r="D8526" s="3" t="s">
        <v>58</v>
      </c>
      <c r="E8526">
        <v>2024</v>
      </c>
      <c r="F8526" s="3" t="str">
        <f t="shared" si="266"/>
        <v>GStorDWRSHK2024</v>
      </c>
      <c r="G8526" s="9">
        <v>403.8</v>
      </c>
      <c r="H8526" s="9">
        <v>418.5</v>
      </c>
      <c r="I8526" s="9">
        <v>435</v>
      </c>
      <c r="J8526" s="9">
        <v>466.7</v>
      </c>
      <c r="K8526" s="9">
        <v>487.2</v>
      </c>
      <c r="L8526" s="9">
        <v>573.79999999999995</v>
      </c>
      <c r="M8526" s="9">
        <v>571.1</v>
      </c>
      <c r="N8526" s="9">
        <v>568.1</v>
      </c>
      <c r="O8526" s="9">
        <v>840.7</v>
      </c>
      <c r="P8526" s="9">
        <v>1016</v>
      </c>
      <c r="Q8526" s="9">
        <v>790.2</v>
      </c>
      <c r="R8526" s="9">
        <v>649.6</v>
      </c>
      <c r="S8526" s="9">
        <v>497</v>
      </c>
      <c r="T8526" s="9">
        <v>389.4</v>
      </c>
    </row>
    <row r="8527" spans="1:20" x14ac:dyDescent="0.35">
      <c r="A8527">
        <f t="shared" si="267"/>
        <v>8527</v>
      </c>
      <c r="B8527" s="3" t="s">
        <v>71</v>
      </c>
      <c r="C8527" s="3" t="s">
        <v>74</v>
      </c>
      <c r="D8527" s="3" t="s">
        <v>58</v>
      </c>
      <c r="E8527">
        <v>2025</v>
      </c>
      <c r="F8527" s="3" t="str">
        <f t="shared" si="266"/>
        <v>GStorDWRSHK2025</v>
      </c>
      <c r="G8527" s="9">
        <v>415.6</v>
      </c>
      <c r="H8527" s="9">
        <v>431</v>
      </c>
      <c r="I8527" s="9">
        <v>444</v>
      </c>
      <c r="J8527" s="9">
        <v>395.6</v>
      </c>
      <c r="K8527" s="9">
        <v>225.9</v>
      </c>
      <c r="L8527" s="9">
        <v>308</v>
      </c>
      <c r="M8527" s="9">
        <v>305.5</v>
      </c>
      <c r="N8527" s="9">
        <v>259.7</v>
      </c>
      <c r="O8527" s="9">
        <v>746</v>
      </c>
      <c r="P8527" s="9">
        <v>1016</v>
      </c>
      <c r="Q8527" s="9">
        <v>805.8</v>
      </c>
      <c r="R8527" s="9">
        <v>661.8</v>
      </c>
      <c r="S8527" s="9">
        <v>497</v>
      </c>
      <c r="T8527" s="9">
        <v>389.4</v>
      </c>
    </row>
    <row r="8528" spans="1:20" x14ac:dyDescent="0.35">
      <c r="A8528">
        <f t="shared" si="267"/>
        <v>8528</v>
      </c>
      <c r="B8528" s="3" t="s">
        <v>71</v>
      </c>
      <c r="C8528" s="3" t="s">
        <v>74</v>
      </c>
      <c r="D8528" s="3" t="s">
        <v>58</v>
      </c>
      <c r="E8528">
        <v>2026</v>
      </c>
      <c r="F8528" s="3" t="str">
        <f t="shared" si="266"/>
        <v>GStorDWRSHK2026</v>
      </c>
      <c r="G8528" s="9">
        <v>408.2</v>
      </c>
      <c r="H8528" s="9">
        <v>432.7</v>
      </c>
      <c r="I8528" s="9">
        <v>434.7</v>
      </c>
      <c r="J8528" s="9">
        <v>437.6</v>
      </c>
      <c r="K8528" s="9">
        <v>299.89999999999998</v>
      </c>
      <c r="L8528" s="9">
        <v>180.7</v>
      </c>
      <c r="M8528" s="9">
        <v>0</v>
      </c>
      <c r="N8528" s="9">
        <v>104.7</v>
      </c>
      <c r="O8528" s="9">
        <v>433.7</v>
      </c>
      <c r="P8528" s="9">
        <v>1009.8</v>
      </c>
      <c r="Q8528" s="9">
        <v>850.4</v>
      </c>
      <c r="R8528" s="9">
        <v>702.7</v>
      </c>
      <c r="S8528" s="9">
        <v>530.79999999999995</v>
      </c>
      <c r="T8528" s="9">
        <v>389.4</v>
      </c>
    </row>
    <row r="8529" spans="1:20" x14ac:dyDescent="0.35">
      <c r="A8529">
        <f t="shared" si="267"/>
        <v>8529</v>
      </c>
      <c r="B8529" s="3" t="s">
        <v>71</v>
      </c>
      <c r="C8529" s="3" t="s">
        <v>74</v>
      </c>
      <c r="D8529" s="3" t="s">
        <v>58</v>
      </c>
      <c r="E8529">
        <v>2027</v>
      </c>
      <c r="F8529" s="3" t="str">
        <f t="shared" si="266"/>
        <v>GStorDWRSHK2027</v>
      </c>
      <c r="G8529" s="9">
        <v>410.9</v>
      </c>
      <c r="H8529" s="9">
        <v>406.4</v>
      </c>
      <c r="I8529" s="9">
        <v>426.9</v>
      </c>
      <c r="J8529" s="9">
        <v>432.7</v>
      </c>
      <c r="K8529" s="9">
        <v>225.9</v>
      </c>
      <c r="L8529" s="9">
        <v>0</v>
      </c>
      <c r="M8529" s="9">
        <v>0</v>
      </c>
      <c r="N8529" s="9">
        <v>96.6</v>
      </c>
      <c r="O8529" s="9">
        <v>679.4</v>
      </c>
      <c r="P8529" s="9">
        <v>1016</v>
      </c>
      <c r="Q8529" s="9">
        <v>841.3</v>
      </c>
      <c r="R8529" s="9">
        <v>688.6</v>
      </c>
      <c r="S8529" s="9">
        <v>519.79999999999995</v>
      </c>
      <c r="T8529" s="9">
        <v>389.4</v>
      </c>
    </row>
    <row r="8530" spans="1:20" x14ac:dyDescent="0.35">
      <c r="A8530">
        <f t="shared" si="267"/>
        <v>8530</v>
      </c>
      <c r="B8530" s="3" t="s">
        <v>71</v>
      </c>
      <c r="C8530" s="3" t="s">
        <v>74</v>
      </c>
      <c r="D8530" s="3" t="s">
        <v>58</v>
      </c>
      <c r="E8530">
        <v>2028</v>
      </c>
      <c r="F8530" s="3" t="str">
        <f t="shared" si="266"/>
        <v>GStorDWRSHK2028</v>
      </c>
      <c r="G8530" s="9">
        <v>390.1</v>
      </c>
      <c r="H8530" s="9">
        <v>432.2</v>
      </c>
      <c r="I8530" s="9">
        <v>435.5</v>
      </c>
      <c r="J8530" s="9">
        <v>450.1</v>
      </c>
      <c r="K8530" s="9">
        <v>370</v>
      </c>
      <c r="L8530" s="9">
        <v>418.9</v>
      </c>
      <c r="M8530" s="9">
        <v>388.1</v>
      </c>
      <c r="N8530" s="9">
        <v>194.7</v>
      </c>
      <c r="O8530" s="9">
        <v>620.6</v>
      </c>
      <c r="P8530" s="9">
        <v>1016</v>
      </c>
      <c r="Q8530" s="9">
        <v>887.5</v>
      </c>
      <c r="R8530" s="9">
        <v>756.4</v>
      </c>
      <c r="S8530" s="9">
        <v>589.79999999999995</v>
      </c>
      <c r="T8530" s="9">
        <v>389.4</v>
      </c>
    </row>
    <row r="8531" spans="1:20" x14ac:dyDescent="0.35">
      <c r="A8531">
        <f t="shared" si="267"/>
        <v>8531</v>
      </c>
      <c r="B8531" s="3" t="s">
        <v>71</v>
      </c>
      <c r="C8531" s="3" t="s">
        <v>74</v>
      </c>
      <c r="D8531" s="3" t="s">
        <v>58</v>
      </c>
      <c r="E8531">
        <v>2029</v>
      </c>
      <c r="F8531" s="3" t="str">
        <f t="shared" si="266"/>
        <v>GStorDWRSHK2029</v>
      </c>
      <c r="G8531" s="9">
        <v>393.3</v>
      </c>
      <c r="H8531" s="9">
        <v>381.3</v>
      </c>
      <c r="I8531" s="9">
        <v>368.2</v>
      </c>
      <c r="J8531" s="9">
        <v>352.4</v>
      </c>
      <c r="K8531" s="9">
        <v>261.89999999999998</v>
      </c>
      <c r="L8531" s="9">
        <v>74.5</v>
      </c>
      <c r="M8531" s="9">
        <v>171.4</v>
      </c>
      <c r="N8531" s="9">
        <v>318.89999999999998</v>
      </c>
      <c r="O8531" s="9">
        <v>837.2</v>
      </c>
      <c r="P8531" s="9">
        <v>1016</v>
      </c>
      <c r="Q8531" s="9">
        <v>808.3</v>
      </c>
      <c r="R8531" s="9">
        <v>666.4</v>
      </c>
      <c r="S8531" s="9">
        <v>497</v>
      </c>
      <c r="T8531" s="9">
        <v>389.4</v>
      </c>
    </row>
    <row r="8532" spans="1:20" x14ac:dyDescent="0.35">
      <c r="A8532">
        <f t="shared" si="267"/>
        <v>8532</v>
      </c>
      <c r="B8532" s="3" t="s">
        <v>71</v>
      </c>
      <c r="C8532" s="3" t="s">
        <v>74</v>
      </c>
      <c r="D8532" s="3" t="s">
        <v>59</v>
      </c>
      <c r="E8532">
        <v>2020</v>
      </c>
      <c r="F8532" s="3" t="str">
        <f t="shared" si="266"/>
        <v>GStorLR.GRN2020</v>
      </c>
      <c r="G8532" s="9">
        <v>224.9</v>
      </c>
      <c r="H8532" s="9">
        <v>245.7</v>
      </c>
      <c r="I8532" s="9">
        <v>245.7</v>
      </c>
      <c r="J8532" s="9">
        <v>245.7</v>
      </c>
      <c r="K8532" s="9">
        <v>245.7</v>
      </c>
      <c r="L8532" s="9">
        <v>245.7</v>
      </c>
      <c r="M8532" s="9">
        <v>224.9</v>
      </c>
      <c r="N8532" s="9">
        <v>224.9</v>
      </c>
      <c r="O8532" s="9">
        <v>224.9</v>
      </c>
      <c r="P8532" s="9">
        <v>224.9</v>
      </c>
      <c r="Q8532" s="9">
        <v>224.9</v>
      </c>
      <c r="R8532" s="9">
        <v>224.9</v>
      </c>
      <c r="S8532" s="9">
        <v>224.9</v>
      </c>
      <c r="T8532" s="9">
        <v>224.9</v>
      </c>
    </row>
    <row r="8533" spans="1:20" x14ac:dyDescent="0.35">
      <c r="A8533">
        <f t="shared" si="267"/>
        <v>8533</v>
      </c>
      <c r="B8533" s="3" t="s">
        <v>71</v>
      </c>
      <c r="C8533" s="3" t="s">
        <v>74</v>
      </c>
      <c r="D8533" s="3" t="s">
        <v>59</v>
      </c>
      <c r="E8533">
        <v>2021</v>
      </c>
      <c r="F8533" s="3" t="str">
        <f t="shared" si="266"/>
        <v>GStorLR.GRN2021</v>
      </c>
      <c r="G8533" s="9">
        <v>224.9</v>
      </c>
      <c r="H8533" s="9">
        <v>245.7</v>
      </c>
      <c r="I8533" s="9">
        <v>245.7</v>
      </c>
      <c r="J8533" s="9">
        <v>245.7</v>
      </c>
      <c r="K8533" s="9">
        <v>245.7</v>
      </c>
      <c r="L8533" s="9">
        <v>245.7</v>
      </c>
      <c r="M8533" s="9">
        <v>224.9</v>
      </c>
      <c r="N8533" s="9">
        <v>224.9</v>
      </c>
      <c r="O8533" s="9">
        <v>224.9</v>
      </c>
      <c r="P8533" s="9">
        <v>224.9</v>
      </c>
      <c r="Q8533" s="9">
        <v>224.9</v>
      </c>
      <c r="R8533" s="9">
        <v>224.9</v>
      </c>
      <c r="S8533" s="9">
        <v>224.9</v>
      </c>
      <c r="T8533" s="9">
        <v>224.9</v>
      </c>
    </row>
    <row r="8534" spans="1:20" x14ac:dyDescent="0.35">
      <c r="A8534">
        <f t="shared" si="267"/>
        <v>8534</v>
      </c>
      <c r="B8534" s="3" t="s">
        <v>71</v>
      </c>
      <c r="C8534" s="3" t="s">
        <v>74</v>
      </c>
      <c r="D8534" s="3" t="s">
        <v>59</v>
      </c>
      <c r="E8534">
        <v>2022</v>
      </c>
      <c r="F8534" s="3" t="str">
        <f t="shared" si="266"/>
        <v>GStorLR.GRN2022</v>
      </c>
      <c r="G8534" s="9">
        <v>224.9</v>
      </c>
      <c r="H8534" s="9">
        <v>245.7</v>
      </c>
      <c r="I8534" s="9">
        <v>245.7</v>
      </c>
      <c r="J8534" s="9">
        <v>245.7</v>
      </c>
      <c r="K8534" s="9">
        <v>245.7</v>
      </c>
      <c r="L8534" s="9">
        <v>245.7</v>
      </c>
      <c r="M8534" s="9">
        <v>224.9</v>
      </c>
      <c r="N8534" s="9">
        <v>224.9</v>
      </c>
      <c r="O8534" s="9">
        <v>224.9</v>
      </c>
      <c r="P8534" s="9">
        <v>224.9</v>
      </c>
      <c r="Q8534" s="9">
        <v>224.9</v>
      </c>
      <c r="R8534" s="9">
        <v>224.9</v>
      </c>
      <c r="S8534" s="9">
        <v>224.9</v>
      </c>
      <c r="T8534" s="9">
        <v>224.9</v>
      </c>
    </row>
    <row r="8535" spans="1:20" x14ac:dyDescent="0.35">
      <c r="A8535">
        <f t="shared" si="267"/>
        <v>8535</v>
      </c>
      <c r="B8535" s="3" t="s">
        <v>71</v>
      </c>
      <c r="C8535" s="3" t="s">
        <v>74</v>
      </c>
      <c r="D8535" s="3" t="s">
        <v>59</v>
      </c>
      <c r="E8535">
        <v>2023</v>
      </c>
      <c r="F8535" s="3" t="str">
        <f t="shared" si="266"/>
        <v>GStorLR.GRN2023</v>
      </c>
      <c r="G8535" s="9">
        <v>224.9</v>
      </c>
      <c r="H8535" s="9">
        <v>245.7</v>
      </c>
      <c r="I8535" s="9">
        <v>245.7</v>
      </c>
      <c r="J8535" s="9">
        <v>245.7</v>
      </c>
      <c r="K8535" s="9">
        <v>245.7</v>
      </c>
      <c r="L8535" s="9">
        <v>245.7</v>
      </c>
      <c r="M8535" s="9">
        <v>224.9</v>
      </c>
      <c r="N8535" s="9">
        <v>224.9</v>
      </c>
      <c r="O8535" s="9">
        <v>224.9</v>
      </c>
      <c r="P8535" s="9">
        <v>224.9</v>
      </c>
      <c r="Q8535" s="9">
        <v>224.9</v>
      </c>
      <c r="R8535" s="9">
        <v>224.9</v>
      </c>
      <c r="S8535" s="9">
        <v>224.9</v>
      </c>
      <c r="T8535" s="9">
        <v>224.9</v>
      </c>
    </row>
    <row r="8536" spans="1:20" x14ac:dyDescent="0.35">
      <c r="A8536">
        <f t="shared" si="267"/>
        <v>8536</v>
      </c>
      <c r="B8536" s="3" t="s">
        <v>71</v>
      </c>
      <c r="C8536" s="3" t="s">
        <v>74</v>
      </c>
      <c r="D8536" s="3" t="s">
        <v>59</v>
      </c>
      <c r="E8536">
        <v>2024</v>
      </c>
      <c r="F8536" s="3" t="str">
        <f t="shared" si="266"/>
        <v>GStorLR.GRN2024</v>
      </c>
      <c r="G8536" s="9">
        <v>224.9</v>
      </c>
      <c r="H8536" s="9">
        <v>245.7</v>
      </c>
      <c r="I8536" s="9">
        <v>245.7</v>
      </c>
      <c r="J8536" s="9">
        <v>245.7</v>
      </c>
      <c r="K8536" s="9">
        <v>245.7</v>
      </c>
      <c r="L8536" s="9">
        <v>245.7</v>
      </c>
      <c r="M8536" s="9">
        <v>224.9</v>
      </c>
      <c r="N8536" s="9">
        <v>224.9</v>
      </c>
      <c r="O8536" s="9">
        <v>224.9</v>
      </c>
      <c r="P8536" s="9">
        <v>224.9</v>
      </c>
      <c r="Q8536" s="9">
        <v>224.9</v>
      </c>
      <c r="R8536" s="9">
        <v>224.9</v>
      </c>
      <c r="S8536" s="9">
        <v>224.9</v>
      </c>
      <c r="T8536" s="9">
        <v>224.9</v>
      </c>
    </row>
    <row r="8537" spans="1:20" x14ac:dyDescent="0.35">
      <c r="A8537">
        <f t="shared" si="267"/>
        <v>8537</v>
      </c>
      <c r="B8537" s="3" t="s">
        <v>71</v>
      </c>
      <c r="C8537" s="3" t="s">
        <v>74</v>
      </c>
      <c r="D8537" s="3" t="s">
        <v>59</v>
      </c>
      <c r="E8537">
        <v>2025</v>
      </c>
      <c r="F8537" s="3" t="str">
        <f t="shared" si="266"/>
        <v>GStorLR.GRN2025</v>
      </c>
      <c r="G8537" s="9">
        <v>224.9</v>
      </c>
      <c r="H8537" s="9">
        <v>245.7</v>
      </c>
      <c r="I8537" s="9">
        <v>245.7</v>
      </c>
      <c r="J8537" s="9">
        <v>245.7</v>
      </c>
      <c r="K8537" s="9">
        <v>245.7</v>
      </c>
      <c r="L8537" s="9">
        <v>245.7</v>
      </c>
      <c r="M8537" s="9">
        <v>224.9</v>
      </c>
      <c r="N8537" s="9">
        <v>224.9</v>
      </c>
      <c r="O8537" s="9">
        <v>224.9</v>
      </c>
      <c r="P8537" s="9">
        <v>224.9</v>
      </c>
      <c r="Q8537" s="9">
        <v>224.9</v>
      </c>
      <c r="R8537" s="9">
        <v>224.9</v>
      </c>
      <c r="S8537" s="9">
        <v>224.9</v>
      </c>
      <c r="T8537" s="9">
        <v>224.9</v>
      </c>
    </row>
    <row r="8538" spans="1:20" x14ac:dyDescent="0.35">
      <c r="A8538">
        <f t="shared" si="267"/>
        <v>8538</v>
      </c>
      <c r="B8538" s="3" t="s">
        <v>71</v>
      </c>
      <c r="C8538" s="3" t="s">
        <v>74</v>
      </c>
      <c r="D8538" s="3" t="s">
        <v>59</v>
      </c>
      <c r="E8538">
        <v>2026</v>
      </c>
      <c r="F8538" s="3" t="str">
        <f t="shared" si="266"/>
        <v>GStorLR.GRN2026</v>
      </c>
      <c r="G8538" s="9">
        <v>224.9</v>
      </c>
      <c r="H8538" s="9">
        <v>245.7</v>
      </c>
      <c r="I8538" s="9">
        <v>245.7</v>
      </c>
      <c r="J8538" s="9">
        <v>245.7</v>
      </c>
      <c r="K8538" s="9">
        <v>245.7</v>
      </c>
      <c r="L8538" s="9">
        <v>245.7</v>
      </c>
      <c r="M8538" s="9">
        <v>224.9</v>
      </c>
      <c r="N8538" s="9">
        <v>224.9</v>
      </c>
      <c r="O8538" s="9">
        <v>224.9</v>
      </c>
      <c r="P8538" s="9">
        <v>224.9</v>
      </c>
      <c r="Q8538" s="9">
        <v>224.9</v>
      </c>
      <c r="R8538" s="9">
        <v>224.9</v>
      </c>
      <c r="S8538" s="9">
        <v>224.9</v>
      </c>
      <c r="T8538" s="9">
        <v>224.9</v>
      </c>
    </row>
    <row r="8539" spans="1:20" x14ac:dyDescent="0.35">
      <c r="A8539">
        <f t="shared" si="267"/>
        <v>8539</v>
      </c>
      <c r="B8539" s="3" t="s">
        <v>71</v>
      </c>
      <c r="C8539" s="3" t="s">
        <v>74</v>
      </c>
      <c r="D8539" s="3" t="s">
        <v>59</v>
      </c>
      <c r="E8539">
        <v>2027</v>
      </c>
      <c r="F8539" s="3" t="str">
        <f t="shared" si="266"/>
        <v>GStorLR.GRN2027</v>
      </c>
      <c r="G8539" s="9">
        <v>224.9</v>
      </c>
      <c r="H8539" s="9">
        <v>245.7</v>
      </c>
      <c r="I8539" s="9">
        <v>245.7</v>
      </c>
      <c r="J8539" s="9">
        <v>245.7</v>
      </c>
      <c r="K8539" s="9">
        <v>245.7</v>
      </c>
      <c r="L8539" s="9">
        <v>245.7</v>
      </c>
      <c r="M8539" s="9">
        <v>224.9</v>
      </c>
      <c r="N8539" s="9">
        <v>224.9</v>
      </c>
      <c r="O8539" s="9">
        <v>224.9</v>
      </c>
      <c r="P8539" s="9">
        <v>224.9</v>
      </c>
      <c r="Q8539" s="9">
        <v>224.9</v>
      </c>
      <c r="R8539" s="9">
        <v>224.9</v>
      </c>
      <c r="S8539" s="9">
        <v>224.9</v>
      </c>
      <c r="T8539" s="9">
        <v>224.9</v>
      </c>
    </row>
    <row r="8540" spans="1:20" x14ac:dyDescent="0.35">
      <c r="A8540">
        <f t="shared" si="267"/>
        <v>8540</v>
      </c>
      <c r="B8540" s="3" t="s">
        <v>71</v>
      </c>
      <c r="C8540" s="3" t="s">
        <v>74</v>
      </c>
      <c r="D8540" s="3" t="s">
        <v>59</v>
      </c>
      <c r="E8540">
        <v>2028</v>
      </c>
      <c r="F8540" s="3" t="str">
        <f t="shared" si="266"/>
        <v>GStorLR.GRN2028</v>
      </c>
      <c r="G8540" s="9">
        <v>224.9</v>
      </c>
      <c r="H8540" s="9">
        <v>245.7</v>
      </c>
      <c r="I8540" s="9">
        <v>245.7</v>
      </c>
      <c r="J8540" s="9">
        <v>245.7</v>
      </c>
      <c r="K8540" s="9">
        <v>245.7</v>
      </c>
      <c r="L8540" s="9">
        <v>245.7</v>
      </c>
      <c r="M8540" s="9">
        <v>224.9</v>
      </c>
      <c r="N8540" s="9">
        <v>224.9</v>
      </c>
      <c r="O8540" s="9">
        <v>224.9</v>
      </c>
      <c r="P8540" s="9">
        <v>224.9</v>
      </c>
      <c r="Q8540" s="9">
        <v>224.9</v>
      </c>
      <c r="R8540" s="9">
        <v>224.9</v>
      </c>
      <c r="S8540" s="9">
        <v>224.9</v>
      </c>
      <c r="T8540" s="9">
        <v>224.9</v>
      </c>
    </row>
    <row r="8541" spans="1:20" x14ac:dyDescent="0.35">
      <c r="A8541">
        <f t="shared" si="267"/>
        <v>8541</v>
      </c>
      <c r="B8541" s="3" t="s">
        <v>71</v>
      </c>
      <c r="C8541" s="3" t="s">
        <v>74</v>
      </c>
      <c r="D8541" s="3" t="s">
        <v>59</v>
      </c>
      <c r="E8541">
        <v>2029</v>
      </c>
      <c r="F8541" s="3" t="str">
        <f t="shared" si="266"/>
        <v>GStorLR.GRN2029</v>
      </c>
      <c r="G8541" s="9">
        <v>224.9</v>
      </c>
      <c r="H8541" s="9">
        <v>245.7</v>
      </c>
      <c r="I8541" s="9">
        <v>245.7</v>
      </c>
      <c r="J8541" s="9">
        <v>245.7</v>
      </c>
      <c r="K8541" s="9">
        <v>245.7</v>
      </c>
      <c r="L8541" s="9">
        <v>245.7</v>
      </c>
      <c r="M8541" s="9">
        <v>224.9</v>
      </c>
      <c r="N8541" s="9">
        <v>224.9</v>
      </c>
      <c r="O8541" s="9">
        <v>224.9</v>
      </c>
      <c r="P8541" s="9">
        <v>224.9</v>
      </c>
      <c r="Q8541" s="9">
        <v>224.9</v>
      </c>
      <c r="R8541" s="9">
        <v>224.9</v>
      </c>
      <c r="S8541" s="9">
        <v>224.9</v>
      </c>
      <c r="T8541" s="9">
        <v>224.9</v>
      </c>
    </row>
    <row r="8542" spans="1:20" x14ac:dyDescent="0.35">
      <c r="A8542">
        <f t="shared" si="267"/>
        <v>8542</v>
      </c>
      <c r="B8542" s="3" t="s">
        <v>71</v>
      </c>
      <c r="C8542" s="3" t="s">
        <v>74</v>
      </c>
      <c r="D8542" s="3" t="s">
        <v>60</v>
      </c>
      <c r="E8542">
        <v>2020</v>
      </c>
      <c r="F8542" s="3" t="str">
        <f t="shared" si="266"/>
        <v>GStorL GOOS2020</v>
      </c>
      <c r="G8542" s="9">
        <v>285</v>
      </c>
      <c r="H8542" s="9">
        <v>285</v>
      </c>
      <c r="I8542" s="9">
        <v>285</v>
      </c>
      <c r="J8542" s="9">
        <v>285</v>
      </c>
      <c r="K8542" s="9">
        <v>285</v>
      </c>
      <c r="L8542" s="9">
        <v>285</v>
      </c>
      <c r="M8542" s="9">
        <v>260.39999999999998</v>
      </c>
      <c r="N8542" s="9">
        <v>260.39999999999998</v>
      </c>
      <c r="O8542" s="9">
        <v>260.39999999999998</v>
      </c>
      <c r="P8542" s="9">
        <v>260.39999999999998</v>
      </c>
      <c r="Q8542" s="9">
        <v>260.39999999999998</v>
      </c>
      <c r="R8542" s="9">
        <v>260.39999999999998</v>
      </c>
      <c r="S8542" s="9">
        <v>260.39999999999998</v>
      </c>
      <c r="T8542" s="9">
        <v>285</v>
      </c>
    </row>
    <row r="8543" spans="1:20" x14ac:dyDescent="0.35">
      <c r="A8543">
        <f t="shared" si="267"/>
        <v>8543</v>
      </c>
      <c r="B8543" s="3" t="s">
        <v>71</v>
      </c>
      <c r="C8543" s="3" t="s">
        <v>74</v>
      </c>
      <c r="D8543" s="3" t="s">
        <v>60</v>
      </c>
      <c r="E8543">
        <v>2021</v>
      </c>
      <c r="F8543" s="3" t="str">
        <f t="shared" si="266"/>
        <v>GStorL GOOS2021</v>
      </c>
      <c r="G8543" s="9">
        <v>285</v>
      </c>
      <c r="H8543" s="9">
        <v>285</v>
      </c>
      <c r="I8543" s="9">
        <v>285</v>
      </c>
      <c r="J8543" s="9">
        <v>285</v>
      </c>
      <c r="K8543" s="9">
        <v>285</v>
      </c>
      <c r="L8543" s="9">
        <v>285</v>
      </c>
      <c r="M8543" s="9">
        <v>260.39999999999998</v>
      </c>
      <c r="N8543" s="9">
        <v>260.39999999999998</v>
      </c>
      <c r="O8543" s="9">
        <v>260.39999999999998</v>
      </c>
      <c r="P8543" s="9">
        <v>260.39999999999998</v>
      </c>
      <c r="Q8543" s="9">
        <v>260.39999999999998</v>
      </c>
      <c r="R8543" s="9">
        <v>260.39999999999998</v>
      </c>
      <c r="S8543" s="9">
        <v>260.39999999999998</v>
      </c>
      <c r="T8543" s="9">
        <v>285</v>
      </c>
    </row>
    <row r="8544" spans="1:20" x14ac:dyDescent="0.35">
      <c r="A8544">
        <f t="shared" si="267"/>
        <v>8544</v>
      </c>
      <c r="B8544" s="3" t="s">
        <v>71</v>
      </c>
      <c r="C8544" s="3" t="s">
        <v>74</v>
      </c>
      <c r="D8544" s="3" t="s">
        <v>60</v>
      </c>
      <c r="E8544">
        <v>2022</v>
      </c>
      <c r="F8544" s="3" t="str">
        <f t="shared" si="266"/>
        <v>GStorL GOOS2022</v>
      </c>
      <c r="G8544" s="9">
        <v>285</v>
      </c>
      <c r="H8544" s="9">
        <v>285</v>
      </c>
      <c r="I8544" s="9">
        <v>285</v>
      </c>
      <c r="J8544" s="9">
        <v>285</v>
      </c>
      <c r="K8544" s="9">
        <v>285</v>
      </c>
      <c r="L8544" s="9">
        <v>285</v>
      </c>
      <c r="M8544" s="9">
        <v>260.39999999999998</v>
      </c>
      <c r="N8544" s="9">
        <v>260.39999999999998</v>
      </c>
      <c r="O8544" s="9">
        <v>260.39999999999998</v>
      </c>
      <c r="P8544" s="9">
        <v>260.39999999999998</v>
      </c>
      <c r="Q8544" s="9">
        <v>260.39999999999998</v>
      </c>
      <c r="R8544" s="9">
        <v>260.39999999999998</v>
      </c>
      <c r="S8544" s="9">
        <v>260.39999999999998</v>
      </c>
      <c r="T8544" s="9">
        <v>285</v>
      </c>
    </row>
    <row r="8545" spans="1:20" x14ac:dyDescent="0.35">
      <c r="A8545">
        <f t="shared" si="267"/>
        <v>8545</v>
      </c>
      <c r="B8545" s="3" t="s">
        <v>71</v>
      </c>
      <c r="C8545" s="3" t="s">
        <v>74</v>
      </c>
      <c r="D8545" s="3" t="s">
        <v>60</v>
      </c>
      <c r="E8545">
        <v>2023</v>
      </c>
      <c r="F8545" s="3" t="str">
        <f t="shared" si="266"/>
        <v>GStorL GOOS2023</v>
      </c>
      <c r="G8545" s="9">
        <v>285</v>
      </c>
      <c r="H8545" s="9">
        <v>285</v>
      </c>
      <c r="I8545" s="9">
        <v>285</v>
      </c>
      <c r="J8545" s="9">
        <v>285</v>
      </c>
      <c r="K8545" s="9">
        <v>285</v>
      </c>
      <c r="L8545" s="9">
        <v>285</v>
      </c>
      <c r="M8545" s="9">
        <v>260.39999999999998</v>
      </c>
      <c r="N8545" s="9">
        <v>260.39999999999998</v>
      </c>
      <c r="O8545" s="9">
        <v>260.39999999999998</v>
      </c>
      <c r="P8545" s="9">
        <v>260.39999999999998</v>
      </c>
      <c r="Q8545" s="9">
        <v>260.39999999999998</v>
      </c>
      <c r="R8545" s="9">
        <v>260.39999999999998</v>
      </c>
      <c r="S8545" s="9">
        <v>260.39999999999998</v>
      </c>
      <c r="T8545" s="9">
        <v>285</v>
      </c>
    </row>
    <row r="8546" spans="1:20" x14ac:dyDescent="0.35">
      <c r="A8546">
        <f t="shared" si="267"/>
        <v>8546</v>
      </c>
      <c r="B8546" s="3" t="s">
        <v>71</v>
      </c>
      <c r="C8546" s="3" t="s">
        <v>74</v>
      </c>
      <c r="D8546" s="3" t="s">
        <v>60</v>
      </c>
      <c r="E8546">
        <v>2024</v>
      </c>
      <c r="F8546" s="3" t="str">
        <f t="shared" si="266"/>
        <v>GStorL GOOS2024</v>
      </c>
      <c r="G8546" s="9">
        <v>285</v>
      </c>
      <c r="H8546" s="9">
        <v>285</v>
      </c>
      <c r="I8546" s="9">
        <v>285</v>
      </c>
      <c r="J8546" s="9">
        <v>285</v>
      </c>
      <c r="K8546" s="9">
        <v>285</v>
      </c>
      <c r="L8546" s="9">
        <v>285</v>
      </c>
      <c r="M8546" s="9">
        <v>260.39999999999998</v>
      </c>
      <c r="N8546" s="9">
        <v>260.39999999999998</v>
      </c>
      <c r="O8546" s="9">
        <v>260.39999999999998</v>
      </c>
      <c r="P8546" s="9">
        <v>260.39999999999998</v>
      </c>
      <c r="Q8546" s="9">
        <v>260.39999999999998</v>
      </c>
      <c r="R8546" s="9">
        <v>260.39999999999998</v>
      </c>
      <c r="S8546" s="9">
        <v>260.39999999999998</v>
      </c>
      <c r="T8546" s="9">
        <v>285</v>
      </c>
    </row>
    <row r="8547" spans="1:20" x14ac:dyDescent="0.35">
      <c r="A8547">
        <f t="shared" si="267"/>
        <v>8547</v>
      </c>
      <c r="B8547" s="3" t="s">
        <v>71</v>
      </c>
      <c r="C8547" s="3" t="s">
        <v>74</v>
      </c>
      <c r="D8547" s="3" t="s">
        <v>60</v>
      </c>
      <c r="E8547">
        <v>2025</v>
      </c>
      <c r="F8547" s="3" t="str">
        <f t="shared" si="266"/>
        <v>GStorL GOOS2025</v>
      </c>
      <c r="G8547" s="9">
        <v>285</v>
      </c>
      <c r="H8547" s="9">
        <v>285</v>
      </c>
      <c r="I8547" s="9">
        <v>285</v>
      </c>
      <c r="J8547" s="9">
        <v>285</v>
      </c>
      <c r="K8547" s="9">
        <v>285</v>
      </c>
      <c r="L8547" s="9">
        <v>285</v>
      </c>
      <c r="M8547" s="9">
        <v>260.39999999999998</v>
      </c>
      <c r="N8547" s="9">
        <v>260.39999999999998</v>
      </c>
      <c r="O8547" s="9">
        <v>260.39999999999998</v>
      </c>
      <c r="P8547" s="9">
        <v>260.39999999999998</v>
      </c>
      <c r="Q8547" s="9">
        <v>260.39999999999998</v>
      </c>
      <c r="R8547" s="9">
        <v>260.39999999999998</v>
      </c>
      <c r="S8547" s="9">
        <v>260.39999999999998</v>
      </c>
      <c r="T8547" s="9">
        <v>285</v>
      </c>
    </row>
    <row r="8548" spans="1:20" x14ac:dyDescent="0.35">
      <c r="A8548">
        <f t="shared" si="267"/>
        <v>8548</v>
      </c>
      <c r="B8548" s="3" t="s">
        <v>71</v>
      </c>
      <c r="C8548" s="3" t="s">
        <v>74</v>
      </c>
      <c r="D8548" s="3" t="s">
        <v>60</v>
      </c>
      <c r="E8548">
        <v>2026</v>
      </c>
      <c r="F8548" s="3" t="str">
        <f t="shared" si="266"/>
        <v>GStorL GOOS2026</v>
      </c>
      <c r="G8548" s="9">
        <v>285</v>
      </c>
      <c r="H8548" s="9">
        <v>285</v>
      </c>
      <c r="I8548" s="9">
        <v>285</v>
      </c>
      <c r="J8548" s="9">
        <v>285</v>
      </c>
      <c r="K8548" s="9">
        <v>285</v>
      </c>
      <c r="L8548" s="9">
        <v>285</v>
      </c>
      <c r="M8548" s="9">
        <v>260.39999999999998</v>
      </c>
      <c r="N8548" s="9">
        <v>260.39999999999998</v>
      </c>
      <c r="O8548" s="9">
        <v>260.39999999999998</v>
      </c>
      <c r="P8548" s="9">
        <v>260.39999999999998</v>
      </c>
      <c r="Q8548" s="9">
        <v>260.39999999999998</v>
      </c>
      <c r="R8548" s="9">
        <v>260.39999999999998</v>
      </c>
      <c r="S8548" s="9">
        <v>260.39999999999998</v>
      </c>
      <c r="T8548" s="9">
        <v>285</v>
      </c>
    </row>
    <row r="8549" spans="1:20" x14ac:dyDescent="0.35">
      <c r="A8549">
        <f t="shared" si="267"/>
        <v>8549</v>
      </c>
      <c r="B8549" s="3" t="s">
        <v>71</v>
      </c>
      <c r="C8549" s="3" t="s">
        <v>74</v>
      </c>
      <c r="D8549" s="3" t="s">
        <v>60</v>
      </c>
      <c r="E8549">
        <v>2027</v>
      </c>
      <c r="F8549" s="3" t="str">
        <f t="shared" si="266"/>
        <v>GStorL GOOS2027</v>
      </c>
      <c r="G8549" s="9">
        <v>285</v>
      </c>
      <c r="H8549" s="9">
        <v>285</v>
      </c>
      <c r="I8549" s="9">
        <v>285</v>
      </c>
      <c r="J8549" s="9">
        <v>285</v>
      </c>
      <c r="K8549" s="9">
        <v>285</v>
      </c>
      <c r="L8549" s="9">
        <v>285</v>
      </c>
      <c r="M8549" s="9">
        <v>260.39999999999998</v>
      </c>
      <c r="N8549" s="9">
        <v>260.39999999999998</v>
      </c>
      <c r="O8549" s="9">
        <v>260.39999999999998</v>
      </c>
      <c r="P8549" s="9">
        <v>260.39999999999998</v>
      </c>
      <c r="Q8549" s="9">
        <v>260.39999999999998</v>
      </c>
      <c r="R8549" s="9">
        <v>260.39999999999998</v>
      </c>
      <c r="S8549" s="9">
        <v>260.39999999999998</v>
      </c>
      <c r="T8549" s="9">
        <v>285</v>
      </c>
    </row>
    <row r="8550" spans="1:20" x14ac:dyDescent="0.35">
      <c r="A8550">
        <f t="shared" si="267"/>
        <v>8550</v>
      </c>
      <c r="B8550" s="3" t="s">
        <v>71</v>
      </c>
      <c r="C8550" s="3" t="s">
        <v>74</v>
      </c>
      <c r="D8550" s="3" t="s">
        <v>60</v>
      </c>
      <c r="E8550">
        <v>2028</v>
      </c>
      <c r="F8550" s="3" t="str">
        <f t="shared" si="266"/>
        <v>GStorL GOOS2028</v>
      </c>
      <c r="G8550" s="9">
        <v>285</v>
      </c>
      <c r="H8550" s="9">
        <v>285</v>
      </c>
      <c r="I8550" s="9">
        <v>285</v>
      </c>
      <c r="J8550" s="9">
        <v>285</v>
      </c>
      <c r="K8550" s="9">
        <v>285</v>
      </c>
      <c r="L8550" s="9">
        <v>285</v>
      </c>
      <c r="M8550" s="9">
        <v>260.39999999999998</v>
      </c>
      <c r="N8550" s="9">
        <v>260.39999999999998</v>
      </c>
      <c r="O8550" s="9">
        <v>260.39999999999998</v>
      </c>
      <c r="P8550" s="9">
        <v>260.39999999999998</v>
      </c>
      <c r="Q8550" s="9">
        <v>260.39999999999998</v>
      </c>
      <c r="R8550" s="9">
        <v>260.39999999999998</v>
      </c>
      <c r="S8550" s="9">
        <v>260.39999999999998</v>
      </c>
      <c r="T8550" s="9">
        <v>285</v>
      </c>
    </row>
    <row r="8551" spans="1:20" x14ac:dyDescent="0.35">
      <c r="A8551">
        <f t="shared" si="267"/>
        <v>8551</v>
      </c>
      <c r="B8551" s="3" t="s">
        <v>71</v>
      </c>
      <c r="C8551" s="3" t="s">
        <v>74</v>
      </c>
      <c r="D8551" s="3" t="s">
        <v>60</v>
      </c>
      <c r="E8551">
        <v>2029</v>
      </c>
      <c r="F8551" s="3" t="str">
        <f t="shared" si="266"/>
        <v>GStorL GOOS2029</v>
      </c>
      <c r="G8551" s="9">
        <v>285</v>
      </c>
      <c r="H8551" s="9">
        <v>285</v>
      </c>
      <c r="I8551" s="9">
        <v>285</v>
      </c>
      <c r="J8551" s="9">
        <v>285</v>
      </c>
      <c r="K8551" s="9">
        <v>285</v>
      </c>
      <c r="L8551" s="9">
        <v>285</v>
      </c>
      <c r="M8551" s="9">
        <v>260.39999999999998</v>
      </c>
      <c r="N8551" s="9">
        <v>260.39999999999998</v>
      </c>
      <c r="O8551" s="9">
        <v>260.39999999999998</v>
      </c>
      <c r="P8551" s="9">
        <v>260.39999999999998</v>
      </c>
      <c r="Q8551" s="9">
        <v>260.39999999999998</v>
      </c>
      <c r="R8551" s="9">
        <v>260.39999999999998</v>
      </c>
      <c r="S8551" s="9">
        <v>260.39999999999998</v>
      </c>
      <c r="T8551" s="9">
        <v>285</v>
      </c>
    </row>
    <row r="8552" spans="1:20" x14ac:dyDescent="0.35">
      <c r="A8552">
        <f t="shared" si="267"/>
        <v>8552</v>
      </c>
      <c r="B8552" s="3" t="s">
        <v>71</v>
      </c>
      <c r="C8552" s="3" t="s">
        <v>74</v>
      </c>
      <c r="D8552" s="3" t="s">
        <v>61</v>
      </c>
      <c r="E8552">
        <v>2020</v>
      </c>
      <c r="F8552" s="3" t="str">
        <f t="shared" si="266"/>
        <v>GStorLR MON2020</v>
      </c>
      <c r="G8552" s="9">
        <v>190.1</v>
      </c>
      <c r="H8552" s="9">
        <v>190.1</v>
      </c>
      <c r="I8552" s="9">
        <v>190.1</v>
      </c>
      <c r="J8552" s="9">
        <v>190.1</v>
      </c>
      <c r="K8552" s="9">
        <v>190.1</v>
      </c>
      <c r="L8552" s="9">
        <v>190.1</v>
      </c>
      <c r="M8552" s="9">
        <v>180.4</v>
      </c>
      <c r="N8552" s="9">
        <v>180.4</v>
      </c>
      <c r="O8552" s="9">
        <v>180.4</v>
      </c>
      <c r="P8552" s="9">
        <v>180.4</v>
      </c>
      <c r="Q8552" s="9">
        <v>180.4</v>
      </c>
      <c r="R8552" s="9">
        <v>180.4</v>
      </c>
      <c r="S8552" s="9">
        <v>180.4</v>
      </c>
      <c r="T8552" s="9">
        <v>190.1</v>
      </c>
    </row>
    <row r="8553" spans="1:20" x14ac:dyDescent="0.35">
      <c r="A8553">
        <f t="shared" si="267"/>
        <v>8553</v>
      </c>
      <c r="B8553" s="3" t="s">
        <v>71</v>
      </c>
      <c r="C8553" s="3" t="s">
        <v>74</v>
      </c>
      <c r="D8553" s="3" t="s">
        <v>61</v>
      </c>
      <c r="E8553">
        <v>2021</v>
      </c>
      <c r="F8553" s="3" t="str">
        <f t="shared" si="266"/>
        <v>GStorLR MON2021</v>
      </c>
      <c r="G8553" s="9">
        <v>190.1</v>
      </c>
      <c r="H8553" s="9">
        <v>190.1</v>
      </c>
      <c r="I8553" s="9">
        <v>190.1</v>
      </c>
      <c r="J8553" s="9">
        <v>190.1</v>
      </c>
      <c r="K8553" s="9">
        <v>190.1</v>
      </c>
      <c r="L8553" s="9">
        <v>190.1</v>
      </c>
      <c r="M8553" s="9">
        <v>180.4</v>
      </c>
      <c r="N8553" s="9">
        <v>180.4</v>
      </c>
      <c r="O8553" s="9">
        <v>180.4</v>
      </c>
      <c r="P8553" s="9">
        <v>180.4</v>
      </c>
      <c r="Q8553" s="9">
        <v>180.4</v>
      </c>
      <c r="R8553" s="9">
        <v>180.4</v>
      </c>
      <c r="S8553" s="9">
        <v>180.4</v>
      </c>
      <c r="T8553" s="9">
        <v>190.1</v>
      </c>
    </row>
    <row r="8554" spans="1:20" x14ac:dyDescent="0.35">
      <c r="A8554">
        <f t="shared" si="267"/>
        <v>8554</v>
      </c>
      <c r="B8554" s="3" t="s">
        <v>71</v>
      </c>
      <c r="C8554" s="3" t="s">
        <v>74</v>
      </c>
      <c r="D8554" s="3" t="s">
        <v>61</v>
      </c>
      <c r="E8554">
        <v>2022</v>
      </c>
      <c r="F8554" s="3" t="str">
        <f t="shared" si="266"/>
        <v>GStorLR MON2022</v>
      </c>
      <c r="G8554" s="9">
        <v>190.1</v>
      </c>
      <c r="H8554" s="9">
        <v>190.1</v>
      </c>
      <c r="I8554" s="9">
        <v>190.1</v>
      </c>
      <c r="J8554" s="9">
        <v>190.1</v>
      </c>
      <c r="K8554" s="9">
        <v>190.1</v>
      </c>
      <c r="L8554" s="9">
        <v>190.1</v>
      </c>
      <c r="M8554" s="9">
        <v>180.4</v>
      </c>
      <c r="N8554" s="9">
        <v>180.4</v>
      </c>
      <c r="O8554" s="9">
        <v>180.4</v>
      </c>
      <c r="P8554" s="9">
        <v>180.4</v>
      </c>
      <c r="Q8554" s="9">
        <v>180.4</v>
      </c>
      <c r="R8554" s="9">
        <v>180.4</v>
      </c>
      <c r="S8554" s="9">
        <v>180.4</v>
      </c>
      <c r="T8554" s="9">
        <v>190.1</v>
      </c>
    </row>
    <row r="8555" spans="1:20" x14ac:dyDescent="0.35">
      <c r="A8555">
        <f t="shared" si="267"/>
        <v>8555</v>
      </c>
      <c r="B8555" s="3" t="s">
        <v>71</v>
      </c>
      <c r="C8555" s="3" t="s">
        <v>74</v>
      </c>
      <c r="D8555" s="3" t="s">
        <v>61</v>
      </c>
      <c r="E8555">
        <v>2023</v>
      </c>
      <c r="F8555" s="3" t="str">
        <f t="shared" si="266"/>
        <v>GStorLR MON2023</v>
      </c>
      <c r="G8555" s="9">
        <v>190.1</v>
      </c>
      <c r="H8555" s="9">
        <v>190.1</v>
      </c>
      <c r="I8555" s="9">
        <v>190.1</v>
      </c>
      <c r="J8555" s="9">
        <v>190.1</v>
      </c>
      <c r="K8555" s="9">
        <v>190.1</v>
      </c>
      <c r="L8555" s="9">
        <v>190.1</v>
      </c>
      <c r="M8555" s="9">
        <v>180.4</v>
      </c>
      <c r="N8555" s="9">
        <v>180.4</v>
      </c>
      <c r="O8555" s="9">
        <v>180.4</v>
      </c>
      <c r="P8555" s="9">
        <v>180.4</v>
      </c>
      <c r="Q8555" s="9">
        <v>180.4</v>
      </c>
      <c r="R8555" s="9">
        <v>180.4</v>
      </c>
      <c r="S8555" s="9">
        <v>180.4</v>
      </c>
      <c r="T8555" s="9">
        <v>190.1</v>
      </c>
    </row>
    <row r="8556" spans="1:20" x14ac:dyDescent="0.35">
      <c r="A8556">
        <f t="shared" si="267"/>
        <v>8556</v>
      </c>
      <c r="B8556" s="3" t="s">
        <v>71</v>
      </c>
      <c r="C8556" s="3" t="s">
        <v>74</v>
      </c>
      <c r="D8556" s="3" t="s">
        <v>61</v>
      </c>
      <c r="E8556">
        <v>2024</v>
      </c>
      <c r="F8556" s="3" t="str">
        <f t="shared" si="266"/>
        <v>GStorLR MON2024</v>
      </c>
      <c r="G8556" s="9">
        <v>190.1</v>
      </c>
      <c r="H8556" s="9">
        <v>190.1</v>
      </c>
      <c r="I8556" s="9">
        <v>190.1</v>
      </c>
      <c r="J8556" s="9">
        <v>190.1</v>
      </c>
      <c r="K8556" s="9">
        <v>190.1</v>
      </c>
      <c r="L8556" s="9">
        <v>190.1</v>
      </c>
      <c r="M8556" s="9">
        <v>180.4</v>
      </c>
      <c r="N8556" s="9">
        <v>180.4</v>
      </c>
      <c r="O8556" s="9">
        <v>180.4</v>
      </c>
      <c r="P8556" s="9">
        <v>180.4</v>
      </c>
      <c r="Q8556" s="9">
        <v>180.4</v>
      </c>
      <c r="R8556" s="9">
        <v>180.4</v>
      </c>
      <c r="S8556" s="9">
        <v>180.4</v>
      </c>
      <c r="T8556" s="9">
        <v>190.1</v>
      </c>
    </row>
    <row r="8557" spans="1:20" x14ac:dyDescent="0.35">
      <c r="A8557">
        <f t="shared" si="267"/>
        <v>8557</v>
      </c>
      <c r="B8557" s="3" t="s">
        <v>71</v>
      </c>
      <c r="C8557" s="3" t="s">
        <v>74</v>
      </c>
      <c r="D8557" s="3" t="s">
        <v>61</v>
      </c>
      <c r="E8557">
        <v>2025</v>
      </c>
      <c r="F8557" s="3" t="str">
        <f t="shared" si="266"/>
        <v>GStorLR MON2025</v>
      </c>
      <c r="G8557" s="9">
        <v>190.1</v>
      </c>
      <c r="H8557" s="9">
        <v>190.1</v>
      </c>
      <c r="I8557" s="9">
        <v>190.1</v>
      </c>
      <c r="J8557" s="9">
        <v>190.1</v>
      </c>
      <c r="K8557" s="9">
        <v>190.1</v>
      </c>
      <c r="L8557" s="9">
        <v>190.1</v>
      </c>
      <c r="M8557" s="9">
        <v>180.4</v>
      </c>
      <c r="N8557" s="9">
        <v>180.4</v>
      </c>
      <c r="O8557" s="9">
        <v>180.4</v>
      </c>
      <c r="P8557" s="9">
        <v>180.4</v>
      </c>
      <c r="Q8557" s="9">
        <v>180.4</v>
      </c>
      <c r="R8557" s="9">
        <v>180.4</v>
      </c>
      <c r="S8557" s="9">
        <v>180.4</v>
      </c>
      <c r="T8557" s="9">
        <v>190.1</v>
      </c>
    </row>
    <row r="8558" spans="1:20" x14ac:dyDescent="0.35">
      <c r="A8558">
        <f t="shared" si="267"/>
        <v>8558</v>
      </c>
      <c r="B8558" s="3" t="s">
        <v>71</v>
      </c>
      <c r="C8558" s="3" t="s">
        <v>74</v>
      </c>
      <c r="D8558" s="3" t="s">
        <v>61</v>
      </c>
      <c r="E8558">
        <v>2026</v>
      </c>
      <c r="F8558" s="3" t="str">
        <f t="shared" si="266"/>
        <v>GStorLR MON2026</v>
      </c>
      <c r="G8558" s="9">
        <v>190.1</v>
      </c>
      <c r="H8558" s="9">
        <v>190.1</v>
      </c>
      <c r="I8558" s="9">
        <v>190.1</v>
      </c>
      <c r="J8558" s="9">
        <v>190.1</v>
      </c>
      <c r="K8558" s="9">
        <v>190.1</v>
      </c>
      <c r="L8558" s="9">
        <v>190.1</v>
      </c>
      <c r="M8558" s="9">
        <v>180.4</v>
      </c>
      <c r="N8558" s="9">
        <v>180.4</v>
      </c>
      <c r="O8558" s="9">
        <v>180.4</v>
      </c>
      <c r="P8558" s="9">
        <v>180.4</v>
      </c>
      <c r="Q8558" s="9">
        <v>180.4</v>
      </c>
      <c r="R8558" s="9">
        <v>180.4</v>
      </c>
      <c r="S8558" s="9">
        <v>180.4</v>
      </c>
      <c r="T8558" s="9">
        <v>190.1</v>
      </c>
    </row>
    <row r="8559" spans="1:20" x14ac:dyDescent="0.35">
      <c r="A8559">
        <f t="shared" si="267"/>
        <v>8559</v>
      </c>
      <c r="B8559" s="3" t="s">
        <v>71</v>
      </c>
      <c r="C8559" s="3" t="s">
        <v>74</v>
      </c>
      <c r="D8559" s="3" t="s">
        <v>61</v>
      </c>
      <c r="E8559">
        <v>2027</v>
      </c>
      <c r="F8559" s="3" t="str">
        <f t="shared" si="266"/>
        <v>GStorLR MON2027</v>
      </c>
      <c r="G8559" s="9">
        <v>190.1</v>
      </c>
      <c r="H8559" s="9">
        <v>190.1</v>
      </c>
      <c r="I8559" s="9">
        <v>190.1</v>
      </c>
      <c r="J8559" s="9">
        <v>190.1</v>
      </c>
      <c r="K8559" s="9">
        <v>190.1</v>
      </c>
      <c r="L8559" s="9">
        <v>190.1</v>
      </c>
      <c r="M8559" s="9">
        <v>180.4</v>
      </c>
      <c r="N8559" s="9">
        <v>180.4</v>
      </c>
      <c r="O8559" s="9">
        <v>180.4</v>
      </c>
      <c r="P8559" s="9">
        <v>180.4</v>
      </c>
      <c r="Q8559" s="9">
        <v>180.4</v>
      </c>
      <c r="R8559" s="9">
        <v>180.4</v>
      </c>
      <c r="S8559" s="9">
        <v>180.4</v>
      </c>
      <c r="T8559" s="9">
        <v>190.1</v>
      </c>
    </row>
    <row r="8560" spans="1:20" x14ac:dyDescent="0.35">
      <c r="A8560">
        <f t="shared" si="267"/>
        <v>8560</v>
      </c>
      <c r="B8560" s="3" t="s">
        <v>71</v>
      </c>
      <c r="C8560" s="3" t="s">
        <v>74</v>
      </c>
      <c r="D8560" s="3" t="s">
        <v>61</v>
      </c>
      <c r="E8560">
        <v>2028</v>
      </c>
      <c r="F8560" s="3" t="str">
        <f t="shared" si="266"/>
        <v>GStorLR MON2028</v>
      </c>
      <c r="G8560" s="9">
        <v>190.1</v>
      </c>
      <c r="H8560" s="9">
        <v>190.1</v>
      </c>
      <c r="I8560" s="9">
        <v>190.1</v>
      </c>
      <c r="J8560" s="9">
        <v>190.1</v>
      </c>
      <c r="K8560" s="9">
        <v>190.1</v>
      </c>
      <c r="L8560" s="9">
        <v>190.1</v>
      </c>
      <c r="M8560" s="9">
        <v>180.4</v>
      </c>
      <c r="N8560" s="9">
        <v>180.4</v>
      </c>
      <c r="O8560" s="9">
        <v>180.4</v>
      </c>
      <c r="P8560" s="9">
        <v>180.4</v>
      </c>
      <c r="Q8560" s="9">
        <v>180.4</v>
      </c>
      <c r="R8560" s="9">
        <v>180.4</v>
      </c>
      <c r="S8560" s="9">
        <v>180.4</v>
      </c>
      <c r="T8560" s="9">
        <v>190.1</v>
      </c>
    </row>
    <row r="8561" spans="1:20" x14ac:dyDescent="0.35">
      <c r="A8561">
        <f t="shared" si="267"/>
        <v>8561</v>
      </c>
      <c r="B8561" s="3" t="s">
        <v>71</v>
      </c>
      <c r="C8561" s="3" t="s">
        <v>74</v>
      </c>
      <c r="D8561" s="3" t="s">
        <v>61</v>
      </c>
      <c r="E8561">
        <v>2029</v>
      </c>
      <c r="F8561" s="3" t="str">
        <f t="shared" si="266"/>
        <v>GStorLR MON2029</v>
      </c>
      <c r="G8561" s="9">
        <v>190.1</v>
      </c>
      <c r="H8561" s="9">
        <v>190.1</v>
      </c>
      <c r="I8561" s="9">
        <v>190.1</v>
      </c>
      <c r="J8561" s="9">
        <v>190.1</v>
      </c>
      <c r="K8561" s="9">
        <v>190.1</v>
      </c>
      <c r="L8561" s="9">
        <v>190.1</v>
      </c>
      <c r="M8561" s="9">
        <v>180.4</v>
      </c>
      <c r="N8561" s="9">
        <v>180.4</v>
      </c>
      <c r="O8561" s="9">
        <v>180.4</v>
      </c>
      <c r="P8561" s="9">
        <v>180.4</v>
      </c>
      <c r="Q8561" s="9">
        <v>180.4</v>
      </c>
      <c r="R8561" s="9">
        <v>180.4</v>
      </c>
      <c r="S8561" s="9">
        <v>180.4</v>
      </c>
      <c r="T8561" s="9">
        <v>190.1</v>
      </c>
    </row>
    <row r="8562" spans="1:20" x14ac:dyDescent="0.35">
      <c r="A8562">
        <f t="shared" si="267"/>
        <v>8562</v>
      </c>
      <c r="B8562" s="3" t="s">
        <v>71</v>
      </c>
      <c r="C8562" s="3" t="s">
        <v>74</v>
      </c>
      <c r="D8562" s="3" t="s">
        <v>62</v>
      </c>
      <c r="E8562">
        <v>2020</v>
      </c>
      <c r="F8562" s="3" t="str">
        <f t="shared" si="266"/>
        <v>GStorICE H2020</v>
      </c>
      <c r="G8562" s="9">
        <v>204.8</v>
      </c>
      <c r="H8562" s="9">
        <v>204.8</v>
      </c>
      <c r="I8562" s="9">
        <v>204.8</v>
      </c>
      <c r="J8562" s="9">
        <v>204.8</v>
      </c>
      <c r="K8562" s="9">
        <v>204.8</v>
      </c>
      <c r="L8562" s="9">
        <v>204.8</v>
      </c>
      <c r="M8562" s="9">
        <v>193.4</v>
      </c>
      <c r="N8562" s="9">
        <v>193.4</v>
      </c>
      <c r="O8562" s="9">
        <v>193.4</v>
      </c>
      <c r="P8562" s="9">
        <v>193.4</v>
      </c>
      <c r="Q8562" s="9">
        <v>193.4</v>
      </c>
      <c r="R8562" s="9">
        <v>193.4</v>
      </c>
      <c r="S8562" s="9">
        <v>193.4</v>
      </c>
      <c r="T8562" s="9">
        <v>204.8</v>
      </c>
    </row>
    <row r="8563" spans="1:20" x14ac:dyDescent="0.35">
      <c r="A8563">
        <f t="shared" si="267"/>
        <v>8563</v>
      </c>
      <c r="B8563" s="3" t="s">
        <v>71</v>
      </c>
      <c r="C8563" s="3" t="s">
        <v>74</v>
      </c>
      <c r="D8563" s="3" t="s">
        <v>62</v>
      </c>
      <c r="E8563">
        <v>2021</v>
      </c>
      <c r="F8563" s="3" t="str">
        <f t="shared" si="266"/>
        <v>GStorICE H2021</v>
      </c>
      <c r="G8563" s="9">
        <v>204.8</v>
      </c>
      <c r="H8563" s="9">
        <v>204.8</v>
      </c>
      <c r="I8563" s="9">
        <v>204.8</v>
      </c>
      <c r="J8563" s="9">
        <v>204.8</v>
      </c>
      <c r="K8563" s="9">
        <v>204.8</v>
      </c>
      <c r="L8563" s="9">
        <v>204.8</v>
      </c>
      <c r="M8563" s="9">
        <v>193.4</v>
      </c>
      <c r="N8563" s="9">
        <v>193.4</v>
      </c>
      <c r="O8563" s="9">
        <v>193.4</v>
      </c>
      <c r="P8563" s="9">
        <v>193.4</v>
      </c>
      <c r="Q8563" s="9">
        <v>193.4</v>
      </c>
      <c r="R8563" s="9">
        <v>193.4</v>
      </c>
      <c r="S8563" s="9">
        <v>193.4</v>
      </c>
      <c r="T8563" s="9">
        <v>204.8</v>
      </c>
    </row>
    <row r="8564" spans="1:20" x14ac:dyDescent="0.35">
      <c r="A8564">
        <f t="shared" si="267"/>
        <v>8564</v>
      </c>
      <c r="B8564" s="3" t="s">
        <v>71</v>
      </c>
      <c r="C8564" s="3" t="s">
        <v>74</v>
      </c>
      <c r="D8564" s="3" t="s">
        <v>62</v>
      </c>
      <c r="E8564">
        <v>2022</v>
      </c>
      <c r="F8564" s="3" t="str">
        <f t="shared" si="266"/>
        <v>GStorICE H2022</v>
      </c>
      <c r="G8564" s="9">
        <v>204.8</v>
      </c>
      <c r="H8564" s="9">
        <v>204.8</v>
      </c>
      <c r="I8564" s="9">
        <v>204.8</v>
      </c>
      <c r="J8564" s="9">
        <v>204.8</v>
      </c>
      <c r="K8564" s="9">
        <v>204.8</v>
      </c>
      <c r="L8564" s="9">
        <v>204.8</v>
      </c>
      <c r="M8564" s="9">
        <v>193.4</v>
      </c>
      <c r="N8564" s="9">
        <v>193.4</v>
      </c>
      <c r="O8564" s="9">
        <v>193.4</v>
      </c>
      <c r="P8564" s="9">
        <v>193.4</v>
      </c>
      <c r="Q8564" s="9">
        <v>193.4</v>
      </c>
      <c r="R8564" s="9">
        <v>193.4</v>
      </c>
      <c r="S8564" s="9">
        <v>193.4</v>
      </c>
      <c r="T8564" s="9">
        <v>204.8</v>
      </c>
    </row>
    <row r="8565" spans="1:20" x14ac:dyDescent="0.35">
      <c r="A8565">
        <f t="shared" si="267"/>
        <v>8565</v>
      </c>
      <c r="B8565" s="3" t="s">
        <v>71</v>
      </c>
      <c r="C8565" s="3" t="s">
        <v>74</v>
      </c>
      <c r="D8565" s="3" t="s">
        <v>62</v>
      </c>
      <c r="E8565">
        <v>2023</v>
      </c>
      <c r="F8565" s="3" t="str">
        <f t="shared" si="266"/>
        <v>GStorICE H2023</v>
      </c>
      <c r="G8565" s="9">
        <v>204.8</v>
      </c>
      <c r="H8565" s="9">
        <v>204.8</v>
      </c>
      <c r="I8565" s="9">
        <v>204.8</v>
      </c>
      <c r="J8565" s="9">
        <v>204.8</v>
      </c>
      <c r="K8565" s="9">
        <v>204.8</v>
      </c>
      <c r="L8565" s="9">
        <v>204.8</v>
      </c>
      <c r="M8565" s="9">
        <v>193.4</v>
      </c>
      <c r="N8565" s="9">
        <v>193.4</v>
      </c>
      <c r="O8565" s="9">
        <v>193.4</v>
      </c>
      <c r="P8565" s="9">
        <v>193.4</v>
      </c>
      <c r="Q8565" s="9">
        <v>193.4</v>
      </c>
      <c r="R8565" s="9">
        <v>193.4</v>
      </c>
      <c r="S8565" s="9">
        <v>193.4</v>
      </c>
      <c r="T8565" s="9">
        <v>204.8</v>
      </c>
    </row>
    <row r="8566" spans="1:20" x14ac:dyDescent="0.35">
      <c r="A8566">
        <f t="shared" si="267"/>
        <v>8566</v>
      </c>
      <c r="B8566" s="3" t="s">
        <v>71</v>
      </c>
      <c r="C8566" s="3" t="s">
        <v>74</v>
      </c>
      <c r="D8566" s="3" t="s">
        <v>62</v>
      </c>
      <c r="E8566">
        <v>2024</v>
      </c>
      <c r="F8566" s="3" t="str">
        <f t="shared" si="266"/>
        <v>GStorICE H2024</v>
      </c>
      <c r="G8566" s="9">
        <v>204.8</v>
      </c>
      <c r="H8566" s="9">
        <v>204.8</v>
      </c>
      <c r="I8566" s="9">
        <v>204.8</v>
      </c>
      <c r="J8566" s="9">
        <v>204.8</v>
      </c>
      <c r="K8566" s="9">
        <v>204.8</v>
      </c>
      <c r="L8566" s="9">
        <v>204.8</v>
      </c>
      <c r="M8566" s="9">
        <v>193.4</v>
      </c>
      <c r="N8566" s="9">
        <v>193.4</v>
      </c>
      <c r="O8566" s="9">
        <v>193.4</v>
      </c>
      <c r="P8566" s="9">
        <v>193.4</v>
      </c>
      <c r="Q8566" s="9">
        <v>193.4</v>
      </c>
      <c r="R8566" s="9">
        <v>193.4</v>
      </c>
      <c r="S8566" s="9">
        <v>193.4</v>
      </c>
      <c r="T8566" s="9">
        <v>204.8</v>
      </c>
    </row>
    <row r="8567" spans="1:20" x14ac:dyDescent="0.35">
      <c r="A8567">
        <f t="shared" si="267"/>
        <v>8567</v>
      </c>
      <c r="B8567" s="3" t="s">
        <v>71</v>
      </c>
      <c r="C8567" s="3" t="s">
        <v>74</v>
      </c>
      <c r="D8567" s="3" t="s">
        <v>62</v>
      </c>
      <c r="E8567">
        <v>2025</v>
      </c>
      <c r="F8567" s="3" t="str">
        <f t="shared" si="266"/>
        <v>GStorICE H2025</v>
      </c>
      <c r="G8567" s="9">
        <v>204.8</v>
      </c>
      <c r="H8567" s="9">
        <v>204.8</v>
      </c>
      <c r="I8567" s="9">
        <v>204.8</v>
      </c>
      <c r="J8567" s="9">
        <v>204.8</v>
      </c>
      <c r="K8567" s="9">
        <v>204.8</v>
      </c>
      <c r="L8567" s="9">
        <v>204.8</v>
      </c>
      <c r="M8567" s="9">
        <v>193.4</v>
      </c>
      <c r="N8567" s="9">
        <v>193.4</v>
      </c>
      <c r="O8567" s="9">
        <v>193.4</v>
      </c>
      <c r="P8567" s="9">
        <v>193.4</v>
      </c>
      <c r="Q8567" s="9">
        <v>193.4</v>
      </c>
      <c r="R8567" s="9">
        <v>193.4</v>
      </c>
      <c r="S8567" s="9">
        <v>193.4</v>
      </c>
      <c r="T8567" s="9">
        <v>204.8</v>
      </c>
    </row>
    <row r="8568" spans="1:20" x14ac:dyDescent="0.35">
      <c r="A8568">
        <f t="shared" si="267"/>
        <v>8568</v>
      </c>
      <c r="B8568" s="3" t="s">
        <v>71</v>
      </c>
      <c r="C8568" s="3" t="s">
        <v>74</v>
      </c>
      <c r="D8568" s="3" t="s">
        <v>62</v>
      </c>
      <c r="E8568">
        <v>2026</v>
      </c>
      <c r="F8568" s="3" t="str">
        <f t="shared" si="266"/>
        <v>GStorICE H2026</v>
      </c>
      <c r="G8568" s="9">
        <v>204.8</v>
      </c>
      <c r="H8568" s="9">
        <v>204.8</v>
      </c>
      <c r="I8568" s="9">
        <v>204.8</v>
      </c>
      <c r="J8568" s="9">
        <v>204.8</v>
      </c>
      <c r="K8568" s="9">
        <v>204.8</v>
      </c>
      <c r="L8568" s="9">
        <v>204.8</v>
      </c>
      <c r="M8568" s="9">
        <v>193.4</v>
      </c>
      <c r="N8568" s="9">
        <v>193.4</v>
      </c>
      <c r="O8568" s="9">
        <v>193.4</v>
      </c>
      <c r="P8568" s="9">
        <v>193.4</v>
      </c>
      <c r="Q8568" s="9">
        <v>193.4</v>
      </c>
      <c r="R8568" s="9">
        <v>193.4</v>
      </c>
      <c r="S8568" s="9">
        <v>193.4</v>
      </c>
      <c r="T8568" s="9">
        <v>204.8</v>
      </c>
    </row>
    <row r="8569" spans="1:20" x14ac:dyDescent="0.35">
      <c r="A8569">
        <f t="shared" si="267"/>
        <v>8569</v>
      </c>
      <c r="B8569" s="3" t="s">
        <v>71</v>
      </c>
      <c r="C8569" s="3" t="s">
        <v>74</v>
      </c>
      <c r="D8569" s="3" t="s">
        <v>62</v>
      </c>
      <c r="E8569">
        <v>2027</v>
      </c>
      <c r="F8569" s="3" t="str">
        <f t="shared" si="266"/>
        <v>GStorICE H2027</v>
      </c>
      <c r="G8569" s="9">
        <v>204.8</v>
      </c>
      <c r="H8569" s="9">
        <v>204.8</v>
      </c>
      <c r="I8569" s="9">
        <v>204.8</v>
      </c>
      <c r="J8569" s="9">
        <v>204.8</v>
      </c>
      <c r="K8569" s="9">
        <v>204.8</v>
      </c>
      <c r="L8569" s="9">
        <v>204.8</v>
      </c>
      <c r="M8569" s="9">
        <v>193.4</v>
      </c>
      <c r="N8569" s="9">
        <v>193.4</v>
      </c>
      <c r="O8569" s="9">
        <v>193.4</v>
      </c>
      <c r="P8569" s="9">
        <v>193.4</v>
      </c>
      <c r="Q8569" s="9">
        <v>193.4</v>
      </c>
      <c r="R8569" s="9">
        <v>193.4</v>
      </c>
      <c r="S8569" s="9">
        <v>193.4</v>
      </c>
      <c r="T8569" s="9">
        <v>204.8</v>
      </c>
    </row>
    <row r="8570" spans="1:20" x14ac:dyDescent="0.35">
      <c r="A8570">
        <f t="shared" si="267"/>
        <v>8570</v>
      </c>
      <c r="B8570" s="3" t="s">
        <v>71</v>
      </c>
      <c r="C8570" s="3" t="s">
        <v>74</v>
      </c>
      <c r="D8570" s="3" t="s">
        <v>62</v>
      </c>
      <c r="E8570">
        <v>2028</v>
      </c>
      <c r="F8570" s="3" t="str">
        <f t="shared" si="266"/>
        <v>GStorICE H2028</v>
      </c>
      <c r="G8570" s="9">
        <v>204.8</v>
      </c>
      <c r="H8570" s="9">
        <v>204.8</v>
      </c>
      <c r="I8570" s="9">
        <v>204.8</v>
      </c>
      <c r="J8570" s="9">
        <v>204.8</v>
      </c>
      <c r="K8570" s="9">
        <v>204.8</v>
      </c>
      <c r="L8570" s="9">
        <v>204.8</v>
      </c>
      <c r="M8570" s="9">
        <v>193.4</v>
      </c>
      <c r="N8570" s="9">
        <v>193.4</v>
      </c>
      <c r="O8570" s="9">
        <v>193.4</v>
      </c>
      <c r="P8570" s="9">
        <v>193.4</v>
      </c>
      <c r="Q8570" s="9">
        <v>193.4</v>
      </c>
      <c r="R8570" s="9">
        <v>193.4</v>
      </c>
      <c r="S8570" s="9">
        <v>193.4</v>
      </c>
      <c r="T8570" s="9">
        <v>204.8</v>
      </c>
    </row>
    <row r="8571" spans="1:20" x14ac:dyDescent="0.35">
      <c r="A8571">
        <f t="shared" si="267"/>
        <v>8571</v>
      </c>
      <c r="B8571" s="3" t="s">
        <v>71</v>
      </c>
      <c r="C8571" s="3" t="s">
        <v>74</v>
      </c>
      <c r="D8571" s="3" t="s">
        <v>62</v>
      </c>
      <c r="E8571">
        <v>2029</v>
      </c>
      <c r="F8571" s="3" t="str">
        <f t="shared" si="266"/>
        <v>GStorICE H2029</v>
      </c>
      <c r="G8571" s="9">
        <v>204.8</v>
      </c>
      <c r="H8571" s="9">
        <v>204.8</v>
      </c>
      <c r="I8571" s="9">
        <v>204.8</v>
      </c>
      <c r="J8571" s="9">
        <v>204.8</v>
      </c>
      <c r="K8571" s="9">
        <v>204.8</v>
      </c>
      <c r="L8571" s="9">
        <v>204.8</v>
      </c>
      <c r="M8571" s="9">
        <v>193.4</v>
      </c>
      <c r="N8571" s="9">
        <v>193.4</v>
      </c>
      <c r="O8571" s="9">
        <v>193.4</v>
      </c>
      <c r="P8571" s="9">
        <v>193.4</v>
      </c>
      <c r="Q8571" s="9">
        <v>193.4</v>
      </c>
      <c r="R8571" s="9">
        <v>193.4</v>
      </c>
      <c r="S8571" s="9">
        <v>193.4</v>
      </c>
      <c r="T8571" s="9">
        <v>204.8</v>
      </c>
    </row>
    <row r="8572" spans="1:20" x14ac:dyDescent="0.35">
      <c r="A8572">
        <f t="shared" si="267"/>
        <v>8572</v>
      </c>
      <c r="B8572" s="3" t="s">
        <v>71</v>
      </c>
      <c r="C8572" s="3" t="s">
        <v>74</v>
      </c>
      <c r="D8572" s="3" t="s">
        <v>63</v>
      </c>
      <c r="E8572">
        <v>2020</v>
      </c>
      <c r="F8572" s="3" t="str">
        <f t="shared" si="266"/>
        <v>GStorMCNARY2020</v>
      </c>
      <c r="G8572" s="9">
        <v>550.29999999999995</v>
      </c>
      <c r="H8572" s="9">
        <v>550.29999999999995</v>
      </c>
      <c r="I8572" s="9">
        <v>550.29999999999995</v>
      </c>
      <c r="J8572" s="9">
        <v>550.29999999999995</v>
      </c>
      <c r="K8572" s="9">
        <v>550.29999999999995</v>
      </c>
      <c r="L8572" s="9">
        <v>550.29999999999995</v>
      </c>
      <c r="M8572" s="9">
        <v>550.29999999999995</v>
      </c>
      <c r="N8572" s="9">
        <v>550.29999999999995</v>
      </c>
      <c r="O8572" s="9">
        <v>550.29999999999995</v>
      </c>
      <c r="P8572" s="9">
        <v>550.29999999999995</v>
      </c>
      <c r="Q8572" s="9">
        <v>550.29999999999995</v>
      </c>
      <c r="R8572" s="9">
        <v>550.29999999999995</v>
      </c>
      <c r="S8572" s="9">
        <v>550.29999999999995</v>
      </c>
      <c r="T8572" s="9">
        <v>550.29999999999995</v>
      </c>
    </row>
    <row r="8573" spans="1:20" x14ac:dyDescent="0.35">
      <c r="A8573">
        <f t="shared" si="267"/>
        <v>8573</v>
      </c>
      <c r="B8573" s="3" t="s">
        <v>71</v>
      </c>
      <c r="C8573" s="3" t="s">
        <v>74</v>
      </c>
      <c r="D8573" s="3" t="s">
        <v>63</v>
      </c>
      <c r="E8573">
        <v>2021</v>
      </c>
      <c r="F8573" s="3" t="str">
        <f t="shared" si="266"/>
        <v>GStorMCNARY2021</v>
      </c>
      <c r="G8573" s="9">
        <v>550.29999999999995</v>
      </c>
      <c r="H8573" s="9">
        <v>550.29999999999995</v>
      </c>
      <c r="I8573" s="9">
        <v>550.29999999999995</v>
      </c>
      <c r="J8573" s="9">
        <v>550.29999999999995</v>
      </c>
      <c r="K8573" s="9">
        <v>550.29999999999995</v>
      </c>
      <c r="L8573" s="9">
        <v>550.29999999999995</v>
      </c>
      <c r="M8573" s="9">
        <v>550.29999999999995</v>
      </c>
      <c r="N8573" s="9">
        <v>550.29999999999995</v>
      </c>
      <c r="O8573" s="9">
        <v>550.29999999999995</v>
      </c>
      <c r="P8573" s="9">
        <v>550.29999999999995</v>
      </c>
      <c r="Q8573" s="9">
        <v>550.29999999999995</v>
      </c>
      <c r="R8573" s="9">
        <v>550.29999999999995</v>
      </c>
      <c r="S8573" s="9">
        <v>550.29999999999995</v>
      </c>
      <c r="T8573" s="9">
        <v>550.29999999999995</v>
      </c>
    </row>
    <row r="8574" spans="1:20" x14ac:dyDescent="0.35">
      <c r="A8574">
        <f t="shared" si="267"/>
        <v>8574</v>
      </c>
      <c r="B8574" s="3" t="s">
        <v>71</v>
      </c>
      <c r="C8574" s="3" t="s">
        <v>74</v>
      </c>
      <c r="D8574" s="3" t="s">
        <v>63</v>
      </c>
      <c r="E8574">
        <v>2022</v>
      </c>
      <c r="F8574" s="3" t="str">
        <f t="shared" si="266"/>
        <v>GStorMCNARY2022</v>
      </c>
      <c r="G8574" s="9">
        <v>550.29999999999995</v>
      </c>
      <c r="H8574" s="9">
        <v>550.29999999999995</v>
      </c>
      <c r="I8574" s="9">
        <v>550.29999999999995</v>
      </c>
      <c r="J8574" s="9">
        <v>550.29999999999995</v>
      </c>
      <c r="K8574" s="9">
        <v>550.29999999999995</v>
      </c>
      <c r="L8574" s="9">
        <v>550.29999999999995</v>
      </c>
      <c r="M8574" s="9">
        <v>550.29999999999995</v>
      </c>
      <c r="N8574" s="9">
        <v>550.29999999999995</v>
      </c>
      <c r="O8574" s="9">
        <v>550.29999999999995</v>
      </c>
      <c r="P8574" s="9">
        <v>550.29999999999995</v>
      </c>
      <c r="Q8574" s="9">
        <v>550.29999999999995</v>
      </c>
      <c r="R8574" s="9">
        <v>550.29999999999995</v>
      </c>
      <c r="S8574" s="9">
        <v>550.29999999999995</v>
      </c>
      <c r="T8574" s="9">
        <v>550.29999999999995</v>
      </c>
    </row>
    <row r="8575" spans="1:20" x14ac:dyDescent="0.35">
      <c r="A8575">
        <f t="shared" si="267"/>
        <v>8575</v>
      </c>
      <c r="B8575" s="3" t="s">
        <v>71</v>
      </c>
      <c r="C8575" s="3" t="s">
        <v>74</v>
      </c>
      <c r="D8575" s="3" t="s">
        <v>63</v>
      </c>
      <c r="E8575">
        <v>2023</v>
      </c>
      <c r="F8575" s="3" t="str">
        <f t="shared" si="266"/>
        <v>GStorMCNARY2023</v>
      </c>
      <c r="G8575" s="9">
        <v>550.29999999999995</v>
      </c>
      <c r="H8575" s="9">
        <v>550.29999999999995</v>
      </c>
      <c r="I8575" s="9">
        <v>550.29999999999995</v>
      </c>
      <c r="J8575" s="9">
        <v>550.29999999999995</v>
      </c>
      <c r="K8575" s="9">
        <v>550.29999999999995</v>
      </c>
      <c r="L8575" s="9">
        <v>550.29999999999995</v>
      </c>
      <c r="M8575" s="9">
        <v>550.29999999999995</v>
      </c>
      <c r="N8575" s="9">
        <v>550.29999999999995</v>
      </c>
      <c r="O8575" s="9">
        <v>550.29999999999995</v>
      </c>
      <c r="P8575" s="9">
        <v>550.29999999999995</v>
      </c>
      <c r="Q8575" s="9">
        <v>550.29999999999995</v>
      </c>
      <c r="R8575" s="9">
        <v>550.29999999999995</v>
      </c>
      <c r="S8575" s="9">
        <v>550.29999999999995</v>
      </c>
      <c r="T8575" s="9">
        <v>550.29999999999995</v>
      </c>
    </row>
    <row r="8576" spans="1:20" x14ac:dyDescent="0.35">
      <c r="A8576">
        <f t="shared" si="267"/>
        <v>8576</v>
      </c>
      <c r="B8576" s="3" t="s">
        <v>71</v>
      </c>
      <c r="C8576" s="3" t="s">
        <v>74</v>
      </c>
      <c r="D8576" s="3" t="s">
        <v>63</v>
      </c>
      <c r="E8576">
        <v>2024</v>
      </c>
      <c r="F8576" s="3" t="str">
        <f t="shared" si="266"/>
        <v>GStorMCNARY2024</v>
      </c>
      <c r="G8576" s="9">
        <v>550.29999999999995</v>
      </c>
      <c r="H8576" s="9">
        <v>550.29999999999995</v>
      </c>
      <c r="I8576" s="9">
        <v>550.29999999999995</v>
      </c>
      <c r="J8576" s="9">
        <v>550.29999999999995</v>
      </c>
      <c r="K8576" s="9">
        <v>550.29999999999995</v>
      </c>
      <c r="L8576" s="9">
        <v>550.29999999999995</v>
      </c>
      <c r="M8576" s="9">
        <v>550.29999999999995</v>
      </c>
      <c r="N8576" s="9">
        <v>550.29999999999995</v>
      </c>
      <c r="O8576" s="9">
        <v>550.29999999999995</v>
      </c>
      <c r="P8576" s="9">
        <v>550.29999999999995</v>
      </c>
      <c r="Q8576" s="9">
        <v>550.29999999999995</v>
      </c>
      <c r="R8576" s="9">
        <v>550.29999999999995</v>
      </c>
      <c r="S8576" s="9">
        <v>550.29999999999995</v>
      </c>
      <c r="T8576" s="9">
        <v>550.29999999999995</v>
      </c>
    </row>
    <row r="8577" spans="1:20" x14ac:dyDescent="0.35">
      <c r="A8577">
        <f t="shared" si="267"/>
        <v>8577</v>
      </c>
      <c r="B8577" s="3" t="s">
        <v>71</v>
      </c>
      <c r="C8577" s="3" t="s">
        <v>74</v>
      </c>
      <c r="D8577" s="3" t="s">
        <v>63</v>
      </c>
      <c r="E8577">
        <v>2025</v>
      </c>
      <c r="F8577" s="3" t="str">
        <f t="shared" si="266"/>
        <v>GStorMCNARY2025</v>
      </c>
      <c r="G8577" s="9">
        <v>550.29999999999995</v>
      </c>
      <c r="H8577" s="9">
        <v>550.29999999999995</v>
      </c>
      <c r="I8577" s="9">
        <v>550.29999999999995</v>
      </c>
      <c r="J8577" s="9">
        <v>550.29999999999995</v>
      </c>
      <c r="K8577" s="9">
        <v>550.29999999999995</v>
      </c>
      <c r="L8577" s="9">
        <v>550.29999999999995</v>
      </c>
      <c r="M8577" s="9">
        <v>550.29999999999995</v>
      </c>
      <c r="N8577" s="9">
        <v>550.29999999999995</v>
      </c>
      <c r="O8577" s="9">
        <v>550.29999999999995</v>
      </c>
      <c r="P8577" s="9">
        <v>550.29999999999995</v>
      </c>
      <c r="Q8577" s="9">
        <v>550.29999999999995</v>
      </c>
      <c r="R8577" s="9">
        <v>550.29999999999995</v>
      </c>
      <c r="S8577" s="9">
        <v>550.29999999999995</v>
      </c>
      <c r="T8577" s="9">
        <v>550.29999999999995</v>
      </c>
    </row>
    <row r="8578" spans="1:20" x14ac:dyDescent="0.35">
      <c r="A8578">
        <f t="shared" si="267"/>
        <v>8578</v>
      </c>
      <c r="B8578" s="3" t="s">
        <v>71</v>
      </c>
      <c r="C8578" s="3" t="s">
        <v>74</v>
      </c>
      <c r="D8578" s="3" t="s">
        <v>63</v>
      </c>
      <c r="E8578">
        <v>2026</v>
      </c>
      <c r="F8578" s="3" t="str">
        <f t="shared" ref="F8578:F8641" si="268">_xlfn.CONCAT(B8578,C8578,D8578,E8578)</f>
        <v>GStorMCNARY2026</v>
      </c>
      <c r="G8578" s="9">
        <v>550.29999999999995</v>
      </c>
      <c r="H8578" s="9">
        <v>550.29999999999995</v>
      </c>
      <c r="I8578" s="9">
        <v>550.29999999999995</v>
      </c>
      <c r="J8578" s="9">
        <v>550.29999999999995</v>
      </c>
      <c r="K8578" s="9">
        <v>550.29999999999995</v>
      </c>
      <c r="L8578" s="9">
        <v>550.29999999999995</v>
      </c>
      <c r="M8578" s="9">
        <v>550.29999999999995</v>
      </c>
      <c r="N8578" s="9">
        <v>550.29999999999995</v>
      </c>
      <c r="O8578" s="9">
        <v>550.29999999999995</v>
      </c>
      <c r="P8578" s="9">
        <v>550.29999999999995</v>
      </c>
      <c r="Q8578" s="9">
        <v>550.29999999999995</v>
      </c>
      <c r="R8578" s="9">
        <v>550.29999999999995</v>
      </c>
      <c r="S8578" s="9">
        <v>550.29999999999995</v>
      </c>
      <c r="T8578" s="9">
        <v>550.29999999999995</v>
      </c>
    </row>
    <row r="8579" spans="1:20" x14ac:dyDescent="0.35">
      <c r="A8579">
        <f t="shared" ref="A8579:A8642" si="269">A8578+1</f>
        <v>8579</v>
      </c>
      <c r="B8579" s="3" t="s">
        <v>71</v>
      </c>
      <c r="C8579" s="3" t="s">
        <v>74</v>
      </c>
      <c r="D8579" s="3" t="s">
        <v>63</v>
      </c>
      <c r="E8579">
        <v>2027</v>
      </c>
      <c r="F8579" s="3" t="str">
        <f t="shared" si="268"/>
        <v>GStorMCNARY2027</v>
      </c>
      <c r="G8579" s="9">
        <v>550.29999999999995</v>
      </c>
      <c r="H8579" s="9">
        <v>550.29999999999995</v>
      </c>
      <c r="I8579" s="9">
        <v>550.29999999999995</v>
      </c>
      <c r="J8579" s="9">
        <v>550.29999999999995</v>
      </c>
      <c r="K8579" s="9">
        <v>550.29999999999995</v>
      </c>
      <c r="L8579" s="9">
        <v>550.29999999999995</v>
      </c>
      <c r="M8579" s="9">
        <v>550.29999999999995</v>
      </c>
      <c r="N8579" s="9">
        <v>550.29999999999995</v>
      </c>
      <c r="O8579" s="9">
        <v>550.29999999999995</v>
      </c>
      <c r="P8579" s="9">
        <v>550.29999999999995</v>
      </c>
      <c r="Q8579" s="9">
        <v>550.29999999999995</v>
      </c>
      <c r="R8579" s="9">
        <v>550.29999999999995</v>
      </c>
      <c r="S8579" s="9">
        <v>550.29999999999995</v>
      </c>
      <c r="T8579" s="9">
        <v>550.29999999999995</v>
      </c>
    </row>
    <row r="8580" spans="1:20" x14ac:dyDescent="0.35">
      <c r="A8580">
        <f t="shared" si="269"/>
        <v>8580</v>
      </c>
      <c r="B8580" s="3" t="s">
        <v>71</v>
      </c>
      <c r="C8580" s="3" t="s">
        <v>74</v>
      </c>
      <c r="D8580" s="3" t="s">
        <v>63</v>
      </c>
      <c r="E8580">
        <v>2028</v>
      </c>
      <c r="F8580" s="3" t="str">
        <f t="shared" si="268"/>
        <v>GStorMCNARY2028</v>
      </c>
      <c r="G8580" s="9">
        <v>550.29999999999995</v>
      </c>
      <c r="H8580" s="9">
        <v>550.29999999999995</v>
      </c>
      <c r="I8580" s="9">
        <v>550.29999999999995</v>
      </c>
      <c r="J8580" s="9">
        <v>550.29999999999995</v>
      </c>
      <c r="K8580" s="9">
        <v>550.29999999999995</v>
      </c>
      <c r="L8580" s="9">
        <v>550.29999999999995</v>
      </c>
      <c r="M8580" s="9">
        <v>550.29999999999995</v>
      </c>
      <c r="N8580" s="9">
        <v>550.29999999999995</v>
      </c>
      <c r="O8580" s="9">
        <v>550.29999999999995</v>
      </c>
      <c r="P8580" s="9">
        <v>550.29999999999995</v>
      </c>
      <c r="Q8580" s="9">
        <v>550.29999999999995</v>
      </c>
      <c r="R8580" s="9">
        <v>550.29999999999995</v>
      </c>
      <c r="S8580" s="9">
        <v>550.29999999999995</v>
      </c>
      <c r="T8580" s="9">
        <v>550.29999999999995</v>
      </c>
    </row>
    <row r="8581" spans="1:20" x14ac:dyDescent="0.35">
      <c r="A8581">
        <f t="shared" si="269"/>
        <v>8581</v>
      </c>
      <c r="B8581" s="3" t="s">
        <v>71</v>
      </c>
      <c r="C8581" s="3" t="s">
        <v>74</v>
      </c>
      <c r="D8581" s="3" t="s">
        <v>63</v>
      </c>
      <c r="E8581">
        <v>2029</v>
      </c>
      <c r="F8581" s="3" t="str">
        <f t="shared" si="268"/>
        <v>GStorMCNARY2029</v>
      </c>
      <c r="G8581" s="9">
        <v>550.29999999999995</v>
      </c>
      <c r="H8581" s="9">
        <v>550.29999999999995</v>
      </c>
      <c r="I8581" s="9">
        <v>550.29999999999995</v>
      </c>
      <c r="J8581" s="9">
        <v>550.29999999999995</v>
      </c>
      <c r="K8581" s="9">
        <v>550.29999999999995</v>
      </c>
      <c r="L8581" s="9">
        <v>550.29999999999995</v>
      </c>
      <c r="M8581" s="9">
        <v>550.29999999999995</v>
      </c>
      <c r="N8581" s="9">
        <v>550.29999999999995</v>
      </c>
      <c r="O8581" s="9">
        <v>550.29999999999995</v>
      </c>
      <c r="P8581" s="9">
        <v>550.29999999999995</v>
      </c>
      <c r="Q8581" s="9">
        <v>550.29999999999995</v>
      </c>
      <c r="R8581" s="9">
        <v>550.29999999999995</v>
      </c>
      <c r="S8581" s="9">
        <v>550.29999999999995</v>
      </c>
      <c r="T8581" s="9">
        <v>550.29999999999995</v>
      </c>
    </row>
    <row r="8582" spans="1:20" x14ac:dyDescent="0.35">
      <c r="A8582">
        <f t="shared" si="269"/>
        <v>8582</v>
      </c>
      <c r="B8582" s="3" t="s">
        <v>71</v>
      </c>
      <c r="C8582" s="3" t="s">
        <v>74</v>
      </c>
      <c r="D8582" s="3" t="s">
        <v>64</v>
      </c>
      <c r="E8582">
        <v>2020</v>
      </c>
      <c r="F8582" s="3" t="str">
        <f t="shared" si="268"/>
        <v>GStorJ DAY2020</v>
      </c>
      <c r="G8582" s="9">
        <v>190.4</v>
      </c>
      <c r="H8582" s="9">
        <v>190.4</v>
      </c>
      <c r="I8582" s="9">
        <v>190.4</v>
      </c>
      <c r="J8582" s="9">
        <v>190.4</v>
      </c>
      <c r="K8582" s="9">
        <v>190.4</v>
      </c>
      <c r="L8582" s="9">
        <v>190.4</v>
      </c>
      <c r="M8582" s="9">
        <v>127.8</v>
      </c>
      <c r="N8582" s="9">
        <v>127.8</v>
      </c>
      <c r="O8582" s="9">
        <v>127.8</v>
      </c>
      <c r="P8582" s="9">
        <v>127.8</v>
      </c>
      <c r="Q8582" s="9">
        <v>127.8</v>
      </c>
      <c r="R8582" s="9">
        <v>127.8</v>
      </c>
      <c r="S8582" s="9">
        <v>127.8</v>
      </c>
      <c r="T8582" s="9">
        <v>127.8</v>
      </c>
    </row>
    <row r="8583" spans="1:20" x14ac:dyDescent="0.35">
      <c r="A8583">
        <f t="shared" si="269"/>
        <v>8583</v>
      </c>
      <c r="B8583" s="3" t="s">
        <v>71</v>
      </c>
      <c r="C8583" s="3" t="s">
        <v>74</v>
      </c>
      <c r="D8583" s="3" t="s">
        <v>64</v>
      </c>
      <c r="E8583">
        <v>2021</v>
      </c>
      <c r="F8583" s="3" t="str">
        <f t="shared" si="268"/>
        <v>GStorJ DAY2021</v>
      </c>
      <c r="G8583" s="9">
        <v>190.4</v>
      </c>
      <c r="H8583" s="9">
        <v>190.4</v>
      </c>
      <c r="I8583" s="9">
        <v>190.4</v>
      </c>
      <c r="J8583" s="9">
        <v>190.4</v>
      </c>
      <c r="K8583" s="9">
        <v>190.4</v>
      </c>
      <c r="L8583" s="9">
        <v>190.4</v>
      </c>
      <c r="M8583" s="9">
        <v>127.8</v>
      </c>
      <c r="N8583" s="9">
        <v>127.8</v>
      </c>
      <c r="O8583" s="9">
        <v>127.8</v>
      </c>
      <c r="P8583" s="9">
        <v>127.8</v>
      </c>
      <c r="Q8583" s="9">
        <v>127.8</v>
      </c>
      <c r="R8583" s="9">
        <v>127.8</v>
      </c>
      <c r="S8583" s="9">
        <v>127.8</v>
      </c>
      <c r="T8583" s="9">
        <v>127.8</v>
      </c>
    </row>
    <row r="8584" spans="1:20" x14ac:dyDescent="0.35">
      <c r="A8584">
        <f t="shared" si="269"/>
        <v>8584</v>
      </c>
      <c r="B8584" s="3" t="s">
        <v>71</v>
      </c>
      <c r="C8584" s="3" t="s">
        <v>74</v>
      </c>
      <c r="D8584" s="3" t="s">
        <v>64</v>
      </c>
      <c r="E8584">
        <v>2022</v>
      </c>
      <c r="F8584" s="3" t="str">
        <f t="shared" si="268"/>
        <v>GStorJ DAY2022</v>
      </c>
      <c r="G8584" s="9">
        <v>190.4</v>
      </c>
      <c r="H8584" s="9">
        <v>190.4</v>
      </c>
      <c r="I8584" s="9">
        <v>190.4</v>
      </c>
      <c r="J8584" s="9">
        <v>190.4</v>
      </c>
      <c r="K8584" s="9">
        <v>190.4</v>
      </c>
      <c r="L8584" s="9">
        <v>190.4</v>
      </c>
      <c r="M8584" s="9">
        <v>127.8</v>
      </c>
      <c r="N8584" s="9">
        <v>127.8</v>
      </c>
      <c r="O8584" s="9">
        <v>127.8</v>
      </c>
      <c r="P8584" s="9">
        <v>127.8</v>
      </c>
      <c r="Q8584" s="9">
        <v>127.8</v>
      </c>
      <c r="R8584" s="9">
        <v>127.8</v>
      </c>
      <c r="S8584" s="9">
        <v>127.8</v>
      </c>
      <c r="T8584" s="9">
        <v>127.8</v>
      </c>
    </row>
    <row r="8585" spans="1:20" x14ac:dyDescent="0.35">
      <c r="A8585">
        <f t="shared" si="269"/>
        <v>8585</v>
      </c>
      <c r="B8585" s="3" t="s">
        <v>71</v>
      </c>
      <c r="C8585" s="3" t="s">
        <v>74</v>
      </c>
      <c r="D8585" s="3" t="s">
        <v>64</v>
      </c>
      <c r="E8585">
        <v>2023</v>
      </c>
      <c r="F8585" s="3" t="str">
        <f t="shared" si="268"/>
        <v>GStorJ DAY2023</v>
      </c>
      <c r="G8585" s="9">
        <v>190.4</v>
      </c>
      <c r="H8585" s="9">
        <v>190.4</v>
      </c>
      <c r="I8585" s="9">
        <v>190.4</v>
      </c>
      <c r="J8585" s="9">
        <v>190.4</v>
      </c>
      <c r="K8585" s="9">
        <v>190.4</v>
      </c>
      <c r="L8585" s="9">
        <v>190.4</v>
      </c>
      <c r="M8585" s="9">
        <v>127.8</v>
      </c>
      <c r="N8585" s="9">
        <v>127.8</v>
      </c>
      <c r="O8585" s="9">
        <v>127.8</v>
      </c>
      <c r="P8585" s="9">
        <v>127.8</v>
      </c>
      <c r="Q8585" s="9">
        <v>127.8</v>
      </c>
      <c r="R8585" s="9">
        <v>127.8</v>
      </c>
      <c r="S8585" s="9">
        <v>127.8</v>
      </c>
      <c r="T8585" s="9">
        <v>127.8</v>
      </c>
    </row>
    <row r="8586" spans="1:20" x14ac:dyDescent="0.35">
      <c r="A8586">
        <f t="shared" si="269"/>
        <v>8586</v>
      </c>
      <c r="B8586" s="3" t="s">
        <v>71</v>
      </c>
      <c r="C8586" s="3" t="s">
        <v>74</v>
      </c>
      <c r="D8586" s="3" t="s">
        <v>64</v>
      </c>
      <c r="E8586">
        <v>2024</v>
      </c>
      <c r="F8586" s="3" t="str">
        <f t="shared" si="268"/>
        <v>GStorJ DAY2024</v>
      </c>
      <c r="G8586" s="9">
        <v>190.4</v>
      </c>
      <c r="H8586" s="9">
        <v>190.4</v>
      </c>
      <c r="I8586" s="9">
        <v>190.4</v>
      </c>
      <c r="J8586" s="9">
        <v>190.4</v>
      </c>
      <c r="K8586" s="9">
        <v>190.4</v>
      </c>
      <c r="L8586" s="9">
        <v>190.4</v>
      </c>
      <c r="M8586" s="9">
        <v>127.8</v>
      </c>
      <c r="N8586" s="9">
        <v>127.8</v>
      </c>
      <c r="O8586" s="9">
        <v>127.8</v>
      </c>
      <c r="P8586" s="9">
        <v>127.8</v>
      </c>
      <c r="Q8586" s="9">
        <v>127.8</v>
      </c>
      <c r="R8586" s="9">
        <v>127.8</v>
      </c>
      <c r="S8586" s="9">
        <v>127.8</v>
      </c>
      <c r="T8586" s="9">
        <v>127.8</v>
      </c>
    </row>
    <row r="8587" spans="1:20" x14ac:dyDescent="0.35">
      <c r="A8587">
        <f t="shared" si="269"/>
        <v>8587</v>
      </c>
      <c r="B8587" s="3" t="s">
        <v>71</v>
      </c>
      <c r="C8587" s="3" t="s">
        <v>74</v>
      </c>
      <c r="D8587" s="3" t="s">
        <v>64</v>
      </c>
      <c r="E8587">
        <v>2025</v>
      </c>
      <c r="F8587" s="3" t="str">
        <f t="shared" si="268"/>
        <v>GStorJ DAY2025</v>
      </c>
      <c r="G8587" s="9">
        <v>190.4</v>
      </c>
      <c r="H8587" s="9">
        <v>190.4</v>
      </c>
      <c r="I8587" s="9">
        <v>190.4</v>
      </c>
      <c r="J8587" s="9">
        <v>190.4</v>
      </c>
      <c r="K8587" s="9">
        <v>190.4</v>
      </c>
      <c r="L8587" s="9">
        <v>190.4</v>
      </c>
      <c r="M8587" s="9">
        <v>127.8</v>
      </c>
      <c r="N8587" s="9">
        <v>127.8</v>
      </c>
      <c r="O8587" s="9">
        <v>127.8</v>
      </c>
      <c r="P8587" s="9">
        <v>127.8</v>
      </c>
      <c r="Q8587" s="9">
        <v>127.8</v>
      </c>
      <c r="R8587" s="9">
        <v>127.8</v>
      </c>
      <c r="S8587" s="9">
        <v>127.8</v>
      </c>
      <c r="T8587" s="9">
        <v>127.8</v>
      </c>
    </row>
    <row r="8588" spans="1:20" x14ac:dyDescent="0.35">
      <c r="A8588">
        <f t="shared" si="269"/>
        <v>8588</v>
      </c>
      <c r="B8588" s="3" t="s">
        <v>71</v>
      </c>
      <c r="C8588" s="3" t="s">
        <v>74</v>
      </c>
      <c r="D8588" s="3" t="s">
        <v>64</v>
      </c>
      <c r="E8588">
        <v>2026</v>
      </c>
      <c r="F8588" s="3" t="str">
        <f t="shared" si="268"/>
        <v>GStorJ DAY2026</v>
      </c>
      <c r="G8588" s="9">
        <v>190.4</v>
      </c>
      <c r="H8588" s="9">
        <v>190.4</v>
      </c>
      <c r="I8588" s="9">
        <v>190.4</v>
      </c>
      <c r="J8588" s="9">
        <v>190.4</v>
      </c>
      <c r="K8588" s="9">
        <v>190.4</v>
      </c>
      <c r="L8588" s="9">
        <v>190.4</v>
      </c>
      <c r="M8588" s="9">
        <v>127.8</v>
      </c>
      <c r="N8588" s="9">
        <v>127.8</v>
      </c>
      <c r="O8588" s="9">
        <v>127.8</v>
      </c>
      <c r="P8588" s="9">
        <v>127.8</v>
      </c>
      <c r="Q8588" s="9">
        <v>127.8</v>
      </c>
      <c r="R8588" s="9">
        <v>127.8</v>
      </c>
      <c r="S8588" s="9">
        <v>127.8</v>
      </c>
      <c r="T8588" s="9">
        <v>127.8</v>
      </c>
    </row>
    <row r="8589" spans="1:20" x14ac:dyDescent="0.35">
      <c r="A8589">
        <f t="shared" si="269"/>
        <v>8589</v>
      </c>
      <c r="B8589" s="3" t="s">
        <v>71</v>
      </c>
      <c r="C8589" s="3" t="s">
        <v>74</v>
      </c>
      <c r="D8589" s="3" t="s">
        <v>64</v>
      </c>
      <c r="E8589">
        <v>2027</v>
      </c>
      <c r="F8589" s="3" t="str">
        <f t="shared" si="268"/>
        <v>GStorJ DAY2027</v>
      </c>
      <c r="G8589" s="9">
        <v>190.4</v>
      </c>
      <c r="H8589" s="9">
        <v>190.4</v>
      </c>
      <c r="I8589" s="9">
        <v>190.4</v>
      </c>
      <c r="J8589" s="9">
        <v>190.4</v>
      </c>
      <c r="K8589" s="9">
        <v>190.4</v>
      </c>
      <c r="L8589" s="9">
        <v>190.4</v>
      </c>
      <c r="M8589" s="9">
        <v>127.8</v>
      </c>
      <c r="N8589" s="9">
        <v>127.8</v>
      </c>
      <c r="O8589" s="9">
        <v>127.8</v>
      </c>
      <c r="P8589" s="9">
        <v>127.8</v>
      </c>
      <c r="Q8589" s="9">
        <v>127.8</v>
      </c>
      <c r="R8589" s="9">
        <v>127.8</v>
      </c>
      <c r="S8589" s="9">
        <v>127.8</v>
      </c>
      <c r="T8589" s="9">
        <v>127.8</v>
      </c>
    </row>
    <row r="8590" spans="1:20" x14ac:dyDescent="0.35">
      <c r="A8590">
        <f t="shared" si="269"/>
        <v>8590</v>
      </c>
      <c r="B8590" s="3" t="s">
        <v>71</v>
      </c>
      <c r="C8590" s="3" t="s">
        <v>74</v>
      </c>
      <c r="D8590" s="3" t="s">
        <v>64</v>
      </c>
      <c r="E8590">
        <v>2028</v>
      </c>
      <c r="F8590" s="3" t="str">
        <f t="shared" si="268"/>
        <v>GStorJ DAY2028</v>
      </c>
      <c r="G8590" s="9">
        <v>190.4</v>
      </c>
      <c r="H8590" s="9">
        <v>190.4</v>
      </c>
      <c r="I8590" s="9">
        <v>190.4</v>
      </c>
      <c r="J8590" s="9">
        <v>190.4</v>
      </c>
      <c r="K8590" s="9">
        <v>190.4</v>
      </c>
      <c r="L8590" s="9">
        <v>190.4</v>
      </c>
      <c r="M8590" s="9">
        <v>127.8</v>
      </c>
      <c r="N8590" s="9">
        <v>127.8</v>
      </c>
      <c r="O8590" s="9">
        <v>127.8</v>
      </c>
      <c r="P8590" s="9">
        <v>127.8</v>
      </c>
      <c r="Q8590" s="9">
        <v>127.8</v>
      </c>
      <c r="R8590" s="9">
        <v>127.8</v>
      </c>
      <c r="S8590" s="9">
        <v>127.8</v>
      </c>
      <c r="T8590" s="9">
        <v>127.8</v>
      </c>
    </row>
    <row r="8591" spans="1:20" x14ac:dyDescent="0.35">
      <c r="A8591">
        <f t="shared" si="269"/>
        <v>8591</v>
      </c>
      <c r="B8591" s="3" t="s">
        <v>71</v>
      </c>
      <c r="C8591" s="3" t="s">
        <v>74</v>
      </c>
      <c r="D8591" s="3" t="s">
        <v>64</v>
      </c>
      <c r="E8591">
        <v>2029</v>
      </c>
      <c r="F8591" s="3" t="str">
        <f t="shared" si="268"/>
        <v>GStorJ DAY2029</v>
      </c>
      <c r="G8591" s="9">
        <v>190.4</v>
      </c>
      <c r="H8591" s="9">
        <v>190.4</v>
      </c>
      <c r="I8591" s="9">
        <v>190.4</v>
      </c>
      <c r="J8591" s="9">
        <v>190.4</v>
      </c>
      <c r="K8591" s="9">
        <v>190.4</v>
      </c>
      <c r="L8591" s="9">
        <v>190.4</v>
      </c>
      <c r="M8591" s="9">
        <v>127.8</v>
      </c>
      <c r="N8591" s="9">
        <v>127.8</v>
      </c>
      <c r="O8591" s="9">
        <v>127.8</v>
      </c>
      <c r="P8591" s="9">
        <v>127.8</v>
      </c>
      <c r="Q8591" s="9">
        <v>127.8</v>
      </c>
      <c r="R8591" s="9">
        <v>127.8</v>
      </c>
      <c r="S8591" s="9">
        <v>127.8</v>
      </c>
      <c r="T8591" s="9">
        <v>127.8</v>
      </c>
    </row>
    <row r="8592" spans="1:20" x14ac:dyDescent="0.35">
      <c r="A8592">
        <f t="shared" si="269"/>
        <v>8592</v>
      </c>
      <c r="B8592" s="3" t="s">
        <v>71</v>
      </c>
      <c r="C8592" s="3" t="s">
        <v>74</v>
      </c>
      <c r="D8592" s="3" t="s">
        <v>65</v>
      </c>
      <c r="E8592">
        <v>2020</v>
      </c>
      <c r="F8592" s="3" t="str">
        <f t="shared" si="268"/>
        <v>GStorRND B2020</v>
      </c>
      <c r="G8592" s="9">
        <v>136.30000000000001</v>
      </c>
      <c r="H8592" s="9">
        <v>124.8</v>
      </c>
      <c r="I8592" s="9">
        <v>124.8</v>
      </c>
      <c r="J8592" s="9">
        <v>124.8</v>
      </c>
      <c r="K8592" s="9">
        <v>129.19999999999999</v>
      </c>
      <c r="L8592" s="9">
        <v>136.6</v>
      </c>
      <c r="M8592" s="9">
        <v>136.6</v>
      </c>
      <c r="N8592" s="9">
        <v>133.6</v>
      </c>
      <c r="O8592" s="9">
        <v>138.30000000000001</v>
      </c>
      <c r="P8592" s="9">
        <v>138.30000000000001</v>
      </c>
      <c r="Q8592" s="9">
        <v>138.30000000000001</v>
      </c>
      <c r="R8592" s="9">
        <v>136.30000000000001</v>
      </c>
      <c r="S8592" s="9">
        <v>136.30000000000001</v>
      </c>
      <c r="T8592" s="9">
        <v>136.30000000000001</v>
      </c>
    </row>
    <row r="8593" spans="1:20" x14ac:dyDescent="0.35">
      <c r="A8593">
        <f t="shared" si="269"/>
        <v>8593</v>
      </c>
      <c r="B8593" s="3" t="s">
        <v>71</v>
      </c>
      <c r="C8593" s="3" t="s">
        <v>74</v>
      </c>
      <c r="D8593" s="3" t="s">
        <v>65</v>
      </c>
      <c r="E8593">
        <v>2021</v>
      </c>
      <c r="F8593" s="3" t="str">
        <f t="shared" si="268"/>
        <v>GStorRND B2021</v>
      </c>
      <c r="G8593" s="9">
        <v>136.30000000000001</v>
      </c>
      <c r="H8593" s="9">
        <v>124.8</v>
      </c>
      <c r="I8593" s="9">
        <v>124.8</v>
      </c>
      <c r="J8593" s="9">
        <v>124.8</v>
      </c>
      <c r="K8593" s="9">
        <v>127.9</v>
      </c>
      <c r="L8593" s="9">
        <v>133.80000000000001</v>
      </c>
      <c r="M8593" s="9">
        <v>136.6</v>
      </c>
      <c r="N8593" s="9">
        <v>133.6</v>
      </c>
      <c r="O8593" s="9">
        <v>138.30000000000001</v>
      </c>
      <c r="P8593" s="9">
        <v>138.30000000000001</v>
      </c>
      <c r="Q8593" s="9">
        <v>138.30000000000001</v>
      </c>
      <c r="R8593" s="9">
        <v>136.30000000000001</v>
      </c>
      <c r="S8593" s="9">
        <v>136.30000000000001</v>
      </c>
      <c r="T8593" s="9">
        <v>136.30000000000001</v>
      </c>
    </row>
    <row r="8594" spans="1:20" x14ac:dyDescent="0.35">
      <c r="A8594">
        <f t="shared" si="269"/>
        <v>8594</v>
      </c>
      <c r="B8594" s="3" t="s">
        <v>71</v>
      </c>
      <c r="C8594" s="3" t="s">
        <v>74</v>
      </c>
      <c r="D8594" s="3" t="s">
        <v>65</v>
      </c>
      <c r="E8594">
        <v>2022</v>
      </c>
      <c r="F8594" s="3" t="str">
        <f t="shared" si="268"/>
        <v>GStorRND B2022</v>
      </c>
      <c r="G8594" s="9">
        <v>136.30000000000001</v>
      </c>
      <c r="H8594" s="9">
        <v>124.8</v>
      </c>
      <c r="I8594" s="9">
        <v>124.8</v>
      </c>
      <c r="J8594" s="9">
        <v>124.8</v>
      </c>
      <c r="K8594" s="9">
        <v>129.19999999999999</v>
      </c>
      <c r="L8594" s="9">
        <v>136.6</v>
      </c>
      <c r="M8594" s="9">
        <v>136.6</v>
      </c>
      <c r="N8594" s="9">
        <v>133.6</v>
      </c>
      <c r="O8594" s="9">
        <v>138.30000000000001</v>
      </c>
      <c r="P8594" s="9">
        <v>138.30000000000001</v>
      </c>
      <c r="Q8594" s="9">
        <v>138.30000000000001</v>
      </c>
      <c r="R8594" s="9">
        <v>136.30000000000001</v>
      </c>
      <c r="S8594" s="9">
        <v>136.30000000000001</v>
      </c>
      <c r="T8594" s="9">
        <v>136.30000000000001</v>
      </c>
    </row>
    <row r="8595" spans="1:20" x14ac:dyDescent="0.35">
      <c r="A8595">
        <f t="shared" si="269"/>
        <v>8595</v>
      </c>
      <c r="B8595" s="3" t="s">
        <v>71</v>
      </c>
      <c r="C8595" s="3" t="s">
        <v>74</v>
      </c>
      <c r="D8595" s="3" t="s">
        <v>65</v>
      </c>
      <c r="E8595">
        <v>2023</v>
      </c>
      <c r="F8595" s="3" t="str">
        <f t="shared" si="268"/>
        <v>GStorRND B2023</v>
      </c>
      <c r="G8595" s="9">
        <v>136.30000000000001</v>
      </c>
      <c r="H8595" s="9">
        <v>124.8</v>
      </c>
      <c r="I8595" s="9">
        <v>124.8</v>
      </c>
      <c r="J8595" s="9">
        <v>124.8</v>
      </c>
      <c r="K8595" s="9">
        <v>129.19999999999999</v>
      </c>
      <c r="L8595" s="9">
        <v>136.6</v>
      </c>
      <c r="M8595" s="9">
        <v>136.6</v>
      </c>
      <c r="N8595" s="9">
        <v>133.6</v>
      </c>
      <c r="O8595" s="9">
        <v>138.30000000000001</v>
      </c>
      <c r="P8595" s="9">
        <v>138.30000000000001</v>
      </c>
      <c r="Q8595" s="9">
        <v>138.30000000000001</v>
      </c>
      <c r="R8595" s="9">
        <v>136.30000000000001</v>
      </c>
      <c r="S8595" s="9">
        <v>136.30000000000001</v>
      </c>
      <c r="T8595" s="9">
        <v>136.30000000000001</v>
      </c>
    </row>
    <row r="8596" spans="1:20" x14ac:dyDescent="0.35">
      <c r="A8596">
        <f t="shared" si="269"/>
        <v>8596</v>
      </c>
      <c r="B8596" s="3" t="s">
        <v>71</v>
      </c>
      <c r="C8596" s="3" t="s">
        <v>74</v>
      </c>
      <c r="D8596" s="3" t="s">
        <v>65</v>
      </c>
      <c r="E8596">
        <v>2024</v>
      </c>
      <c r="F8596" s="3" t="str">
        <f t="shared" si="268"/>
        <v>GStorRND B2024</v>
      </c>
      <c r="G8596" s="9">
        <v>136.30000000000001</v>
      </c>
      <c r="H8596" s="9">
        <v>124.8</v>
      </c>
      <c r="I8596" s="9">
        <v>124.8</v>
      </c>
      <c r="J8596" s="9">
        <v>124.8</v>
      </c>
      <c r="K8596" s="9">
        <v>129.19999999999999</v>
      </c>
      <c r="L8596" s="9">
        <v>136.6</v>
      </c>
      <c r="M8596" s="9">
        <v>136.6</v>
      </c>
      <c r="N8596" s="9">
        <v>133.6</v>
      </c>
      <c r="O8596" s="9">
        <v>138.30000000000001</v>
      </c>
      <c r="P8596" s="9">
        <v>138.30000000000001</v>
      </c>
      <c r="Q8596" s="9">
        <v>138.30000000000001</v>
      </c>
      <c r="R8596" s="9">
        <v>136.30000000000001</v>
      </c>
      <c r="S8596" s="9">
        <v>136.30000000000001</v>
      </c>
      <c r="T8596" s="9">
        <v>136.30000000000001</v>
      </c>
    </row>
    <row r="8597" spans="1:20" x14ac:dyDescent="0.35">
      <c r="A8597">
        <f t="shared" si="269"/>
        <v>8597</v>
      </c>
      <c r="B8597" s="3" t="s">
        <v>71</v>
      </c>
      <c r="C8597" s="3" t="s">
        <v>74</v>
      </c>
      <c r="D8597" s="3" t="s">
        <v>65</v>
      </c>
      <c r="E8597">
        <v>2025</v>
      </c>
      <c r="F8597" s="3" t="str">
        <f t="shared" si="268"/>
        <v>GStorRND B2025</v>
      </c>
      <c r="G8597" s="9">
        <v>136.30000000000001</v>
      </c>
      <c r="H8597" s="9">
        <v>124.8</v>
      </c>
      <c r="I8597" s="9">
        <v>124.8</v>
      </c>
      <c r="J8597" s="9">
        <v>124.8</v>
      </c>
      <c r="K8597" s="9">
        <v>129.19999999999999</v>
      </c>
      <c r="L8597" s="9">
        <v>136.6</v>
      </c>
      <c r="M8597" s="9">
        <v>136.6</v>
      </c>
      <c r="N8597" s="9">
        <v>133.6</v>
      </c>
      <c r="O8597" s="9">
        <v>138.30000000000001</v>
      </c>
      <c r="P8597" s="9">
        <v>138.30000000000001</v>
      </c>
      <c r="Q8597" s="9">
        <v>138.30000000000001</v>
      </c>
      <c r="R8597" s="9">
        <v>136.30000000000001</v>
      </c>
      <c r="S8597" s="9">
        <v>136.30000000000001</v>
      </c>
      <c r="T8597" s="9">
        <v>136.30000000000001</v>
      </c>
    </row>
    <row r="8598" spans="1:20" x14ac:dyDescent="0.35">
      <c r="A8598">
        <f t="shared" si="269"/>
        <v>8598</v>
      </c>
      <c r="B8598" s="3" t="s">
        <v>71</v>
      </c>
      <c r="C8598" s="3" t="s">
        <v>74</v>
      </c>
      <c r="D8598" s="3" t="s">
        <v>65</v>
      </c>
      <c r="E8598">
        <v>2026</v>
      </c>
      <c r="F8598" s="3" t="str">
        <f t="shared" si="268"/>
        <v>GStorRND B2026</v>
      </c>
      <c r="G8598" s="9">
        <v>136.30000000000001</v>
      </c>
      <c r="H8598" s="9">
        <v>124.8</v>
      </c>
      <c r="I8598" s="9">
        <v>124.8</v>
      </c>
      <c r="J8598" s="9">
        <v>124.8</v>
      </c>
      <c r="K8598" s="9">
        <v>129.19999999999999</v>
      </c>
      <c r="L8598" s="9">
        <v>136.6</v>
      </c>
      <c r="M8598" s="9">
        <v>136.6</v>
      </c>
      <c r="N8598" s="9">
        <v>133.6</v>
      </c>
      <c r="O8598" s="9">
        <v>138.30000000000001</v>
      </c>
      <c r="P8598" s="9">
        <v>138.30000000000001</v>
      </c>
      <c r="Q8598" s="9">
        <v>138.30000000000001</v>
      </c>
      <c r="R8598" s="9">
        <v>136.30000000000001</v>
      </c>
      <c r="S8598" s="9">
        <v>136.30000000000001</v>
      </c>
      <c r="T8598" s="9">
        <v>136.30000000000001</v>
      </c>
    </row>
    <row r="8599" spans="1:20" x14ac:dyDescent="0.35">
      <c r="A8599">
        <f t="shared" si="269"/>
        <v>8599</v>
      </c>
      <c r="B8599" s="3" t="s">
        <v>71</v>
      </c>
      <c r="C8599" s="3" t="s">
        <v>74</v>
      </c>
      <c r="D8599" s="3" t="s">
        <v>65</v>
      </c>
      <c r="E8599">
        <v>2027</v>
      </c>
      <c r="F8599" s="3" t="str">
        <f t="shared" si="268"/>
        <v>GStorRND B2027</v>
      </c>
      <c r="G8599" s="9">
        <v>136.30000000000001</v>
      </c>
      <c r="H8599" s="9">
        <v>124.8</v>
      </c>
      <c r="I8599" s="9">
        <v>124.8</v>
      </c>
      <c r="J8599" s="9">
        <v>124.8</v>
      </c>
      <c r="K8599" s="9">
        <v>129.19999999999999</v>
      </c>
      <c r="L8599" s="9">
        <v>136.6</v>
      </c>
      <c r="M8599" s="9">
        <v>138.30000000000001</v>
      </c>
      <c r="N8599" s="9">
        <v>138.30000000000001</v>
      </c>
      <c r="O8599" s="9">
        <v>138.30000000000001</v>
      </c>
      <c r="P8599" s="9">
        <v>138.30000000000001</v>
      </c>
      <c r="Q8599" s="9">
        <v>138.30000000000001</v>
      </c>
      <c r="R8599" s="9">
        <v>136.30000000000001</v>
      </c>
      <c r="S8599" s="9">
        <v>136.30000000000001</v>
      </c>
      <c r="T8599" s="9">
        <v>136.30000000000001</v>
      </c>
    </row>
    <row r="8600" spans="1:20" x14ac:dyDescent="0.35">
      <c r="A8600">
        <f t="shared" si="269"/>
        <v>8600</v>
      </c>
      <c r="B8600" s="3" t="s">
        <v>71</v>
      </c>
      <c r="C8600" s="3" t="s">
        <v>74</v>
      </c>
      <c r="D8600" s="3" t="s">
        <v>65</v>
      </c>
      <c r="E8600">
        <v>2028</v>
      </c>
      <c r="F8600" s="3" t="str">
        <f t="shared" si="268"/>
        <v>GStorRND B2028</v>
      </c>
      <c r="G8600" s="9">
        <v>136.30000000000001</v>
      </c>
      <c r="H8600" s="9">
        <v>124.8</v>
      </c>
      <c r="I8600" s="9">
        <v>124.8</v>
      </c>
      <c r="J8600" s="9">
        <v>124.8</v>
      </c>
      <c r="K8600" s="9">
        <v>129.19999999999999</v>
      </c>
      <c r="L8600" s="9">
        <v>136.6</v>
      </c>
      <c r="M8600" s="9">
        <v>136.6</v>
      </c>
      <c r="N8600" s="9">
        <v>133.6</v>
      </c>
      <c r="O8600" s="9">
        <v>138.30000000000001</v>
      </c>
      <c r="P8600" s="9">
        <v>138.30000000000001</v>
      </c>
      <c r="Q8600" s="9">
        <v>138.30000000000001</v>
      </c>
      <c r="R8600" s="9">
        <v>136.30000000000001</v>
      </c>
      <c r="S8600" s="9">
        <v>136.30000000000001</v>
      </c>
      <c r="T8600" s="9">
        <v>136.30000000000001</v>
      </c>
    </row>
    <row r="8601" spans="1:20" x14ac:dyDescent="0.35">
      <c r="A8601">
        <f t="shared" si="269"/>
        <v>8601</v>
      </c>
      <c r="B8601" s="3" t="s">
        <v>71</v>
      </c>
      <c r="C8601" s="3" t="s">
        <v>74</v>
      </c>
      <c r="D8601" s="3" t="s">
        <v>65</v>
      </c>
      <c r="E8601">
        <v>2029</v>
      </c>
      <c r="F8601" s="3" t="str">
        <f t="shared" si="268"/>
        <v>GStorRND B2029</v>
      </c>
      <c r="G8601" s="9">
        <v>136.30000000000001</v>
      </c>
      <c r="H8601" s="9">
        <v>124.8</v>
      </c>
      <c r="I8601" s="9">
        <v>124.8</v>
      </c>
      <c r="J8601" s="9">
        <v>124.8</v>
      </c>
      <c r="K8601" s="9">
        <v>129.19999999999999</v>
      </c>
      <c r="L8601" s="9">
        <v>136.6</v>
      </c>
      <c r="M8601" s="9">
        <v>136.6</v>
      </c>
      <c r="N8601" s="9">
        <v>133.6</v>
      </c>
      <c r="O8601" s="9">
        <v>138.30000000000001</v>
      </c>
      <c r="P8601" s="9">
        <v>138.30000000000001</v>
      </c>
      <c r="Q8601" s="9">
        <v>138.30000000000001</v>
      </c>
      <c r="R8601" s="9">
        <v>136.30000000000001</v>
      </c>
      <c r="S8601" s="9">
        <v>136.30000000000001</v>
      </c>
      <c r="T8601" s="9">
        <v>136.30000000000001</v>
      </c>
    </row>
    <row r="8602" spans="1:20" x14ac:dyDescent="0.35">
      <c r="A8602">
        <f t="shared" si="269"/>
        <v>8602</v>
      </c>
      <c r="B8602" s="3" t="s">
        <v>71</v>
      </c>
      <c r="C8602" s="3" t="s">
        <v>74</v>
      </c>
      <c r="D8602" s="3" t="s">
        <v>66</v>
      </c>
      <c r="E8602">
        <v>2020</v>
      </c>
      <c r="F8602" s="3" t="str">
        <f t="shared" si="268"/>
        <v>GStorPELTON2020</v>
      </c>
      <c r="G8602" s="9">
        <v>0</v>
      </c>
      <c r="H8602" s="9">
        <v>0</v>
      </c>
      <c r="I8602" s="9">
        <v>0</v>
      </c>
      <c r="J8602" s="9">
        <v>0</v>
      </c>
      <c r="K8602" s="9">
        <v>0</v>
      </c>
      <c r="L8602" s="9">
        <v>0</v>
      </c>
      <c r="M8602" s="9">
        <v>0</v>
      </c>
      <c r="N8602" s="9">
        <v>0</v>
      </c>
      <c r="O8602" s="9">
        <v>0</v>
      </c>
      <c r="P8602" s="9">
        <v>0</v>
      </c>
      <c r="Q8602" s="9">
        <v>0</v>
      </c>
      <c r="R8602" s="9">
        <v>0</v>
      </c>
      <c r="S8602" s="9">
        <v>0</v>
      </c>
      <c r="T8602" s="9">
        <v>0</v>
      </c>
    </row>
    <row r="8603" spans="1:20" x14ac:dyDescent="0.35">
      <c r="A8603">
        <f t="shared" si="269"/>
        <v>8603</v>
      </c>
      <c r="B8603" s="3" t="s">
        <v>71</v>
      </c>
      <c r="C8603" s="3" t="s">
        <v>74</v>
      </c>
      <c r="D8603" s="3" t="s">
        <v>66</v>
      </c>
      <c r="E8603">
        <v>2021</v>
      </c>
      <c r="F8603" s="3" t="str">
        <f t="shared" si="268"/>
        <v>GStorPELTON2021</v>
      </c>
      <c r="G8603" s="9">
        <v>0</v>
      </c>
      <c r="H8603" s="9">
        <v>0</v>
      </c>
      <c r="I8603" s="9">
        <v>0</v>
      </c>
      <c r="J8603" s="9">
        <v>0</v>
      </c>
      <c r="K8603" s="9">
        <v>0</v>
      </c>
      <c r="L8603" s="9">
        <v>0</v>
      </c>
      <c r="M8603" s="9">
        <v>0</v>
      </c>
      <c r="N8603" s="9">
        <v>0</v>
      </c>
      <c r="O8603" s="9">
        <v>0</v>
      </c>
      <c r="P8603" s="9">
        <v>0</v>
      </c>
      <c r="Q8603" s="9">
        <v>0</v>
      </c>
      <c r="R8603" s="9">
        <v>0</v>
      </c>
      <c r="S8603" s="9">
        <v>0</v>
      </c>
      <c r="T8603" s="9">
        <v>0</v>
      </c>
    </row>
    <row r="8604" spans="1:20" x14ac:dyDescent="0.35">
      <c r="A8604">
        <f t="shared" si="269"/>
        <v>8604</v>
      </c>
      <c r="B8604" s="3" t="s">
        <v>71</v>
      </c>
      <c r="C8604" s="3" t="s">
        <v>74</v>
      </c>
      <c r="D8604" s="3" t="s">
        <v>66</v>
      </c>
      <c r="E8604">
        <v>2022</v>
      </c>
      <c r="F8604" s="3" t="str">
        <f t="shared" si="268"/>
        <v>GStorPELTON2022</v>
      </c>
      <c r="G8604" s="9">
        <v>0</v>
      </c>
      <c r="H8604" s="9">
        <v>0</v>
      </c>
      <c r="I8604" s="9">
        <v>0</v>
      </c>
      <c r="J8604" s="9">
        <v>0</v>
      </c>
      <c r="K8604" s="9">
        <v>0</v>
      </c>
      <c r="L8604" s="9">
        <v>0</v>
      </c>
      <c r="M8604" s="9">
        <v>0</v>
      </c>
      <c r="N8604" s="9">
        <v>0</v>
      </c>
      <c r="O8604" s="9">
        <v>0</v>
      </c>
      <c r="P8604" s="9">
        <v>0</v>
      </c>
      <c r="Q8604" s="9">
        <v>0</v>
      </c>
      <c r="R8604" s="9">
        <v>0</v>
      </c>
      <c r="S8604" s="9">
        <v>0</v>
      </c>
      <c r="T8604" s="9">
        <v>0</v>
      </c>
    </row>
    <row r="8605" spans="1:20" x14ac:dyDescent="0.35">
      <c r="A8605">
        <f t="shared" si="269"/>
        <v>8605</v>
      </c>
      <c r="B8605" s="3" t="s">
        <v>71</v>
      </c>
      <c r="C8605" s="3" t="s">
        <v>74</v>
      </c>
      <c r="D8605" s="3" t="s">
        <v>66</v>
      </c>
      <c r="E8605">
        <v>2023</v>
      </c>
      <c r="F8605" s="3" t="str">
        <f t="shared" si="268"/>
        <v>GStorPELTON2023</v>
      </c>
      <c r="G8605" s="9">
        <v>0</v>
      </c>
      <c r="H8605" s="9">
        <v>0</v>
      </c>
      <c r="I8605" s="9">
        <v>0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  <c r="Q8605" s="9">
        <v>0</v>
      </c>
      <c r="R8605" s="9">
        <v>0</v>
      </c>
      <c r="S8605" s="9">
        <v>0</v>
      </c>
      <c r="T8605" s="9">
        <v>0</v>
      </c>
    </row>
    <row r="8606" spans="1:20" x14ac:dyDescent="0.35">
      <c r="A8606">
        <f t="shared" si="269"/>
        <v>8606</v>
      </c>
      <c r="B8606" s="3" t="s">
        <v>71</v>
      </c>
      <c r="C8606" s="3" t="s">
        <v>74</v>
      </c>
      <c r="D8606" s="3" t="s">
        <v>66</v>
      </c>
      <c r="E8606">
        <v>2024</v>
      </c>
      <c r="F8606" s="3" t="str">
        <f t="shared" si="268"/>
        <v>GStorPELTON2024</v>
      </c>
      <c r="G8606" s="9">
        <v>0</v>
      </c>
      <c r="H8606" s="9">
        <v>0</v>
      </c>
      <c r="I8606" s="9">
        <v>0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  <c r="Q8606" s="9">
        <v>0</v>
      </c>
      <c r="R8606" s="9">
        <v>0</v>
      </c>
      <c r="S8606" s="9">
        <v>0</v>
      </c>
      <c r="T8606" s="9">
        <v>0</v>
      </c>
    </row>
    <row r="8607" spans="1:20" x14ac:dyDescent="0.35">
      <c r="A8607">
        <f t="shared" si="269"/>
        <v>8607</v>
      </c>
      <c r="B8607" s="3" t="s">
        <v>71</v>
      </c>
      <c r="C8607" s="3" t="s">
        <v>74</v>
      </c>
      <c r="D8607" s="3" t="s">
        <v>66</v>
      </c>
      <c r="E8607">
        <v>2025</v>
      </c>
      <c r="F8607" s="3" t="str">
        <f t="shared" si="268"/>
        <v>GStorPELTON2025</v>
      </c>
      <c r="G8607" s="9">
        <v>0</v>
      </c>
      <c r="H8607" s="9">
        <v>0</v>
      </c>
      <c r="I8607" s="9">
        <v>0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  <c r="Q8607" s="9">
        <v>0</v>
      </c>
      <c r="R8607" s="9">
        <v>0</v>
      </c>
      <c r="S8607" s="9">
        <v>0</v>
      </c>
      <c r="T8607" s="9">
        <v>0</v>
      </c>
    </row>
    <row r="8608" spans="1:20" x14ac:dyDescent="0.35">
      <c r="A8608">
        <f t="shared" si="269"/>
        <v>8608</v>
      </c>
      <c r="B8608" s="3" t="s">
        <v>71</v>
      </c>
      <c r="C8608" s="3" t="s">
        <v>74</v>
      </c>
      <c r="D8608" s="3" t="s">
        <v>66</v>
      </c>
      <c r="E8608">
        <v>2026</v>
      </c>
      <c r="F8608" s="3" t="str">
        <f t="shared" si="268"/>
        <v>GStorPELTON2026</v>
      </c>
      <c r="G8608" s="9">
        <v>0</v>
      </c>
      <c r="H8608" s="9">
        <v>0</v>
      </c>
      <c r="I8608" s="9">
        <v>0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  <c r="Q8608" s="9">
        <v>0</v>
      </c>
      <c r="R8608" s="9">
        <v>0</v>
      </c>
      <c r="S8608" s="9">
        <v>0</v>
      </c>
      <c r="T8608" s="9">
        <v>0</v>
      </c>
    </row>
    <row r="8609" spans="1:20" x14ac:dyDescent="0.35">
      <c r="A8609">
        <f t="shared" si="269"/>
        <v>8609</v>
      </c>
      <c r="B8609" s="3" t="s">
        <v>71</v>
      </c>
      <c r="C8609" s="3" t="s">
        <v>74</v>
      </c>
      <c r="D8609" s="3" t="s">
        <v>66</v>
      </c>
      <c r="E8609">
        <v>2027</v>
      </c>
      <c r="F8609" s="3" t="str">
        <f t="shared" si="268"/>
        <v>GStorPELTON2027</v>
      </c>
      <c r="G8609" s="9">
        <v>0</v>
      </c>
      <c r="H8609" s="9">
        <v>0</v>
      </c>
      <c r="I8609" s="9">
        <v>0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  <c r="Q8609" s="9">
        <v>0</v>
      </c>
      <c r="R8609" s="9">
        <v>0</v>
      </c>
      <c r="S8609" s="9">
        <v>0</v>
      </c>
      <c r="T8609" s="9">
        <v>0</v>
      </c>
    </row>
    <row r="8610" spans="1:20" x14ac:dyDescent="0.35">
      <c r="A8610">
        <f t="shared" si="269"/>
        <v>8610</v>
      </c>
      <c r="B8610" s="3" t="s">
        <v>71</v>
      </c>
      <c r="C8610" s="3" t="s">
        <v>74</v>
      </c>
      <c r="D8610" s="3" t="s">
        <v>66</v>
      </c>
      <c r="E8610">
        <v>2028</v>
      </c>
      <c r="F8610" s="3" t="str">
        <f t="shared" si="268"/>
        <v>GStorPELTON2028</v>
      </c>
      <c r="G8610" s="9">
        <v>0</v>
      </c>
      <c r="H8610" s="9">
        <v>0</v>
      </c>
      <c r="I8610" s="9">
        <v>0</v>
      </c>
      <c r="J8610" s="9">
        <v>0</v>
      </c>
      <c r="K8610" s="9">
        <v>0</v>
      </c>
      <c r="L8610" s="9">
        <v>0</v>
      </c>
      <c r="M8610" s="9">
        <v>0</v>
      </c>
      <c r="N8610" s="9">
        <v>0</v>
      </c>
      <c r="O8610" s="9">
        <v>0</v>
      </c>
      <c r="P8610" s="9">
        <v>0</v>
      </c>
      <c r="Q8610" s="9">
        <v>0</v>
      </c>
      <c r="R8610" s="9">
        <v>0</v>
      </c>
      <c r="S8610" s="9">
        <v>0</v>
      </c>
      <c r="T8610" s="9">
        <v>0</v>
      </c>
    </row>
    <row r="8611" spans="1:20" x14ac:dyDescent="0.35">
      <c r="A8611">
        <f t="shared" si="269"/>
        <v>8611</v>
      </c>
      <c r="B8611" s="3" t="s">
        <v>71</v>
      </c>
      <c r="C8611" s="3" t="s">
        <v>74</v>
      </c>
      <c r="D8611" s="3" t="s">
        <v>66</v>
      </c>
      <c r="E8611">
        <v>2029</v>
      </c>
      <c r="F8611" s="3" t="str">
        <f t="shared" si="268"/>
        <v>GStorPELTON2029</v>
      </c>
      <c r="G8611" s="9">
        <v>0</v>
      </c>
      <c r="H8611" s="9">
        <v>0</v>
      </c>
      <c r="I8611" s="9">
        <v>0</v>
      </c>
      <c r="J8611" s="9">
        <v>0</v>
      </c>
      <c r="K8611" s="9">
        <v>0</v>
      </c>
      <c r="L8611" s="9">
        <v>0</v>
      </c>
      <c r="M8611" s="9">
        <v>0</v>
      </c>
      <c r="N8611" s="9">
        <v>0</v>
      </c>
      <c r="O8611" s="9">
        <v>0</v>
      </c>
      <c r="P8611" s="9">
        <v>0</v>
      </c>
      <c r="Q8611" s="9">
        <v>0</v>
      </c>
      <c r="R8611" s="9">
        <v>0</v>
      </c>
      <c r="S8611" s="9">
        <v>0</v>
      </c>
      <c r="T8611" s="9">
        <v>0</v>
      </c>
    </row>
    <row r="8612" spans="1:20" x14ac:dyDescent="0.35">
      <c r="A8612">
        <f t="shared" si="269"/>
        <v>8612</v>
      </c>
      <c r="B8612" s="3" t="s">
        <v>71</v>
      </c>
      <c r="C8612" s="3" t="s">
        <v>74</v>
      </c>
      <c r="D8612" s="3" t="s">
        <v>67</v>
      </c>
      <c r="E8612">
        <v>2020</v>
      </c>
      <c r="F8612" s="3" t="str">
        <f t="shared" si="268"/>
        <v>GStorREREG2020</v>
      </c>
      <c r="G8612" s="9">
        <v>0</v>
      </c>
      <c r="H8612" s="9">
        <v>0</v>
      </c>
      <c r="I8612" s="9">
        <v>0</v>
      </c>
      <c r="J8612" s="9">
        <v>0</v>
      </c>
      <c r="K8612" s="9">
        <v>0</v>
      </c>
      <c r="L8612" s="9">
        <v>0</v>
      </c>
      <c r="M8612" s="9">
        <v>0</v>
      </c>
      <c r="N8612" s="9">
        <v>0</v>
      </c>
      <c r="O8612" s="9">
        <v>0</v>
      </c>
      <c r="P8612" s="9">
        <v>0</v>
      </c>
      <c r="Q8612" s="9">
        <v>0</v>
      </c>
      <c r="R8612" s="9">
        <v>0</v>
      </c>
      <c r="S8612" s="9">
        <v>0</v>
      </c>
      <c r="T8612" s="9">
        <v>0</v>
      </c>
    </row>
    <row r="8613" spans="1:20" x14ac:dyDescent="0.35">
      <c r="A8613">
        <f t="shared" si="269"/>
        <v>8613</v>
      </c>
      <c r="B8613" s="3" t="s">
        <v>71</v>
      </c>
      <c r="C8613" s="3" t="s">
        <v>74</v>
      </c>
      <c r="D8613" s="3" t="s">
        <v>67</v>
      </c>
      <c r="E8613">
        <v>2021</v>
      </c>
      <c r="F8613" s="3" t="str">
        <f t="shared" si="268"/>
        <v>GStorREREG2021</v>
      </c>
      <c r="G8613" s="9">
        <v>0</v>
      </c>
      <c r="H8613" s="9">
        <v>0</v>
      </c>
      <c r="I8613" s="9">
        <v>0</v>
      </c>
      <c r="J8613" s="9">
        <v>0</v>
      </c>
      <c r="K8613" s="9">
        <v>0</v>
      </c>
      <c r="L8613" s="9">
        <v>0</v>
      </c>
      <c r="M8613" s="9">
        <v>0</v>
      </c>
      <c r="N8613" s="9">
        <v>0</v>
      </c>
      <c r="O8613" s="9">
        <v>0</v>
      </c>
      <c r="P8613" s="9">
        <v>0</v>
      </c>
      <c r="Q8613" s="9">
        <v>0</v>
      </c>
      <c r="R8613" s="9">
        <v>0</v>
      </c>
      <c r="S8613" s="9">
        <v>0</v>
      </c>
      <c r="T8613" s="9">
        <v>0</v>
      </c>
    </row>
    <row r="8614" spans="1:20" x14ac:dyDescent="0.35">
      <c r="A8614">
        <f t="shared" si="269"/>
        <v>8614</v>
      </c>
      <c r="B8614" s="3" t="s">
        <v>71</v>
      </c>
      <c r="C8614" s="3" t="s">
        <v>74</v>
      </c>
      <c r="D8614" s="3" t="s">
        <v>67</v>
      </c>
      <c r="E8614">
        <v>2022</v>
      </c>
      <c r="F8614" s="3" t="str">
        <f t="shared" si="268"/>
        <v>GStorREREG2022</v>
      </c>
      <c r="G8614" s="9">
        <v>0</v>
      </c>
      <c r="H8614" s="9">
        <v>0</v>
      </c>
      <c r="I8614" s="9">
        <v>0</v>
      </c>
      <c r="J8614" s="9">
        <v>0</v>
      </c>
      <c r="K8614" s="9">
        <v>0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  <c r="Q8614" s="9">
        <v>0</v>
      </c>
      <c r="R8614" s="9">
        <v>0</v>
      </c>
      <c r="S8614" s="9">
        <v>0</v>
      </c>
      <c r="T8614" s="9">
        <v>0</v>
      </c>
    </row>
    <row r="8615" spans="1:20" x14ac:dyDescent="0.35">
      <c r="A8615">
        <f t="shared" si="269"/>
        <v>8615</v>
      </c>
      <c r="B8615" s="3" t="s">
        <v>71</v>
      </c>
      <c r="C8615" s="3" t="s">
        <v>74</v>
      </c>
      <c r="D8615" s="3" t="s">
        <v>67</v>
      </c>
      <c r="E8615">
        <v>2023</v>
      </c>
      <c r="F8615" s="3" t="str">
        <f t="shared" si="268"/>
        <v>GStorREREG2023</v>
      </c>
      <c r="G8615" s="9">
        <v>0</v>
      </c>
      <c r="H8615" s="9">
        <v>0</v>
      </c>
      <c r="I8615" s="9">
        <v>0</v>
      </c>
      <c r="J8615" s="9">
        <v>0</v>
      </c>
      <c r="K8615" s="9">
        <v>0</v>
      </c>
      <c r="L8615" s="9">
        <v>0</v>
      </c>
      <c r="M8615" s="9">
        <v>0</v>
      </c>
      <c r="N8615" s="9">
        <v>0</v>
      </c>
      <c r="O8615" s="9">
        <v>0</v>
      </c>
      <c r="P8615" s="9">
        <v>0</v>
      </c>
      <c r="Q8615" s="9">
        <v>0</v>
      </c>
      <c r="R8615" s="9">
        <v>0</v>
      </c>
      <c r="S8615" s="9">
        <v>0</v>
      </c>
      <c r="T8615" s="9">
        <v>0</v>
      </c>
    </row>
    <row r="8616" spans="1:20" x14ac:dyDescent="0.35">
      <c r="A8616">
        <f t="shared" si="269"/>
        <v>8616</v>
      </c>
      <c r="B8616" s="3" t="s">
        <v>71</v>
      </c>
      <c r="C8616" s="3" t="s">
        <v>74</v>
      </c>
      <c r="D8616" s="3" t="s">
        <v>67</v>
      </c>
      <c r="E8616">
        <v>2024</v>
      </c>
      <c r="F8616" s="3" t="str">
        <f t="shared" si="268"/>
        <v>GStorREREG2024</v>
      </c>
      <c r="G8616" s="9">
        <v>0</v>
      </c>
      <c r="H8616" s="9">
        <v>0</v>
      </c>
      <c r="I8616" s="9">
        <v>0</v>
      </c>
      <c r="J8616" s="9">
        <v>0</v>
      </c>
      <c r="K8616" s="9">
        <v>0</v>
      </c>
      <c r="L8616" s="9">
        <v>0</v>
      </c>
      <c r="M8616" s="9">
        <v>0</v>
      </c>
      <c r="N8616" s="9">
        <v>0</v>
      </c>
      <c r="O8616" s="9">
        <v>0</v>
      </c>
      <c r="P8616" s="9">
        <v>0</v>
      </c>
      <c r="Q8616" s="9">
        <v>0</v>
      </c>
      <c r="R8616" s="9">
        <v>0</v>
      </c>
      <c r="S8616" s="9">
        <v>0</v>
      </c>
      <c r="T8616" s="9">
        <v>0</v>
      </c>
    </row>
    <row r="8617" spans="1:20" x14ac:dyDescent="0.35">
      <c r="A8617">
        <f t="shared" si="269"/>
        <v>8617</v>
      </c>
      <c r="B8617" s="3" t="s">
        <v>71</v>
      </c>
      <c r="C8617" s="3" t="s">
        <v>74</v>
      </c>
      <c r="D8617" s="3" t="s">
        <v>67</v>
      </c>
      <c r="E8617">
        <v>2025</v>
      </c>
      <c r="F8617" s="3" t="str">
        <f t="shared" si="268"/>
        <v>GStorREREG2025</v>
      </c>
      <c r="G8617" s="9">
        <v>0</v>
      </c>
      <c r="H8617" s="9">
        <v>0</v>
      </c>
      <c r="I8617" s="9">
        <v>0</v>
      </c>
      <c r="J8617" s="9">
        <v>0</v>
      </c>
      <c r="K8617" s="9">
        <v>0</v>
      </c>
      <c r="L8617" s="9">
        <v>0</v>
      </c>
      <c r="M8617" s="9">
        <v>0</v>
      </c>
      <c r="N8617" s="9">
        <v>0</v>
      </c>
      <c r="O8617" s="9">
        <v>0</v>
      </c>
      <c r="P8617" s="9">
        <v>0</v>
      </c>
      <c r="Q8617" s="9">
        <v>0</v>
      </c>
      <c r="R8617" s="9">
        <v>0</v>
      </c>
      <c r="S8617" s="9">
        <v>0</v>
      </c>
      <c r="T8617" s="9">
        <v>0</v>
      </c>
    </row>
    <row r="8618" spans="1:20" x14ac:dyDescent="0.35">
      <c r="A8618">
        <f t="shared" si="269"/>
        <v>8618</v>
      </c>
      <c r="B8618" s="3" t="s">
        <v>71</v>
      </c>
      <c r="C8618" s="3" t="s">
        <v>74</v>
      </c>
      <c r="D8618" s="3" t="s">
        <v>67</v>
      </c>
      <c r="E8618">
        <v>2026</v>
      </c>
      <c r="F8618" s="3" t="str">
        <f t="shared" si="268"/>
        <v>GStorREREG2026</v>
      </c>
      <c r="G8618" s="9">
        <v>0</v>
      </c>
      <c r="H8618" s="9">
        <v>0</v>
      </c>
      <c r="I8618" s="9">
        <v>0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  <c r="Q8618" s="9">
        <v>0</v>
      </c>
      <c r="R8618" s="9">
        <v>0</v>
      </c>
      <c r="S8618" s="9">
        <v>0</v>
      </c>
      <c r="T8618" s="9">
        <v>0</v>
      </c>
    </row>
    <row r="8619" spans="1:20" x14ac:dyDescent="0.35">
      <c r="A8619">
        <f t="shared" si="269"/>
        <v>8619</v>
      </c>
      <c r="B8619" s="3" t="s">
        <v>71</v>
      </c>
      <c r="C8619" s="3" t="s">
        <v>74</v>
      </c>
      <c r="D8619" s="3" t="s">
        <v>67</v>
      </c>
      <c r="E8619">
        <v>2027</v>
      </c>
      <c r="F8619" s="3" t="str">
        <f t="shared" si="268"/>
        <v>GStorREREG2027</v>
      </c>
      <c r="G8619" s="9">
        <v>0</v>
      </c>
      <c r="H8619" s="9">
        <v>0</v>
      </c>
      <c r="I8619" s="9">
        <v>0</v>
      </c>
      <c r="J8619" s="9">
        <v>0</v>
      </c>
      <c r="K8619" s="9">
        <v>0</v>
      </c>
      <c r="L8619" s="9">
        <v>0</v>
      </c>
      <c r="M8619" s="9">
        <v>0</v>
      </c>
      <c r="N8619" s="9">
        <v>0</v>
      </c>
      <c r="O8619" s="9">
        <v>0</v>
      </c>
      <c r="P8619" s="9">
        <v>0</v>
      </c>
      <c r="Q8619" s="9">
        <v>0</v>
      </c>
      <c r="R8619" s="9">
        <v>0</v>
      </c>
      <c r="S8619" s="9">
        <v>0</v>
      </c>
      <c r="T8619" s="9">
        <v>0</v>
      </c>
    </row>
    <row r="8620" spans="1:20" x14ac:dyDescent="0.35">
      <c r="A8620">
        <f t="shared" si="269"/>
        <v>8620</v>
      </c>
      <c r="B8620" s="3" t="s">
        <v>71</v>
      </c>
      <c r="C8620" s="3" t="s">
        <v>74</v>
      </c>
      <c r="D8620" s="3" t="s">
        <v>67</v>
      </c>
      <c r="E8620">
        <v>2028</v>
      </c>
      <c r="F8620" s="3" t="str">
        <f t="shared" si="268"/>
        <v>GStorREREG2028</v>
      </c>
      <c r="G8620" s="9">
        <v>0</v>
      </c>
      <c r="H8620" s="9">
        <v>0</v>
      </c>
      <c r="I8620" s="9">
        <v>0</v>
      </c>
      <c r="J8620" s="9">
        <v>0</v>
      </c>
      <c r="K8620" s="9">
        <v>0</v>
      </c>
      <c r="L8620" s="9">
        <v>0</v>
      </c>
      <c r="M8620" s="9">
        <v>0</v>
      </c>
      <c r="N8620" s="9">
        <v>0</v>
      </c>
      <c r="O8620" s="9">
        <v>0</v>
      </c>
      <c r="P8620" s="9">
        <v>0</v>
      </c>
      <c r="Q8620" s="9">
        <v>0</v>
      </c>
      <c r="R8620" s="9">
        <v>0</v>
      </c>
      <c r="S8620" s="9">
        <v>0</v>
      </c>
      <c r="T8620" s="9">
        <v>0</v>
      </c>
    </row>
    <row r="8621" spans="1:20" x14ac:dyDescent="0.35">
      <c r="A8621">
        <f t="shared" si="269"/>
        <v>8621</v>
      </c>
      <c r="B8621" s="3" t="s">
        <v>71</v>
      </c>
      <c r="C8621" s="3" t="s">
        <v>74</v>
      </c>
      <c r="D8621" s="3" t="s">
        <v>67</v>
      </c>
      <c r="E8621">
        <v>2029</v>
      </c>
      <c r="F8621" s="3" t="str">
        <f t="shared" si="268"/>
        <v>GStorREREG2029</v>
      </c>
      <c r="G8621" s="9">
        <v>0</v>
      </c>
      <c r="H8621" s="9">
        <v>0</v>
      </c>
      <c r="I8621" s="9">
        <v>0</v>
      </c>
      <c r="J8621" s="9">
        <v>0</v>
      </c>
      <c r="K8621" s="9">
        <v>0</v>
      </c>
      <c r="L8621" s="9">
        <v>0</v>
      </c>
      <c r="M8621" s="9">
        <v>0</v>
      </c>
      <c r="N8621" s="9">
        <v>0</v>
      </c>
      <c r="O8621" s="9">
        <v>0</v>
      </c>
      <c r="P8621" s="9">
        <v>0</v>
      </c>
      <c r="Q8621" s="9">
        <v>0</v>
      </c>
      <c r="R8621" s="9">
        <v>0</v>
      </c>
      <c r="S8621" s="9">
        <v>0</v>
      </c>
      <c r="T8621" s="9">
        <v>0</v>
      </c>
    </row>
    <row r="8622" spans="1:20" x14ac:dyDescent="0.35">
      <c r="A8622">
        <f t="shared" si="269"/>
        <v>8622</v>
      </c>
      <c r="B8622" s="3" t="s">
        <v>71</v>
      </c>
      <c r="C8622" s="3" t="s">
        <v>74</v>
      </c>
      <c r="D8622" s="3" t="s">
        <v>68</v>
      </c>
      <c r="E8622">
        <v>2020</v>
      </c>
      <c r="F8622" s="3" t="str">
        <f t="shared" si="268"/>
        <v>GStorDALLES2020</v>
      </c>
      <c r="G8622" s="9">
        <v>146.1</v>
      </c>
      <c r="H8622" s="9">
        <v>146.1</v>
      </c>
      <c r="I8622" s="9">
        <v>146.1</v>
      </c>
      <c r="J8622" s="9">
        <v>146.1</v>
      </c>
      <c r="K8622" s="9">
        <v>146.1</v>
      </c>
      <c r="L8622" s="9">
        <v>146.1</v>
      </c>
      <c r="M8622" s="9">
        <v>146.1</v>
      </c>
      <c r="N8622" s="9">
        <v>146.1</v>
      </c>
      <c r="O8622" s="9">
        <v>146.1</v>
      </c>
      <c r="P8622" s="9">
        <v>146.1</v>
      </c>
      <c r="Q8622" s="9">
        <v>146.1</v>
      </c>
      <c r="R8622" s="9">
        <v>146.1</v>
      </c>
      <c r="S8622" s="9">
        <v>146.1</v>
      </c>
      <c r="T8622" s="9">
        <v>146.1</v>
      </c>
    </row>
    <row r="8623" spans="1:20" x14ac:dyDescent="0.35">
      <c r="A8623">
        <f t="shared" si="269"/>
        <v>8623</v>
      </c>
      <c r="B8623" s="3" t="s">
        <v>71</v>
      </c>
      <c r="C8623" s="3" t="s">
        <v>74</v>
      </c>
      <c r="D8623" s="3" t="s">
        <v>68</v>
      </c>
      <c r="E8623">
        <v>2021</v>
      </c>
      <c r="F8623" s="3" t="str">
        <f t="shared" si="268"/>
        <v>GStorDALLES2021</v>
      </c>
      <c r="G8623" s="9">
        <v>146.1</v>
      </c>
      <c r="H8623" s="9">
        <v>146.1</v>
      </c>
      <c r="I8623" s="9">
        <v>146.1</v>
      </c>
      <c r="J8623" s="9">
        <v>146.1</v>
      </c>
      <c r="K8623" s="9">
        <v>146.1</v>
      </c>
      <c r="L8623" s="9">
        <v>146.1</v>
      </c>
      <c r="M8623" s="9">
        <v>146.1</v>
      </c>
      <c r="N8623" s="9">
        <v>146.1</v>
      </c>
      <c r="O8623" s="9">
        <v>146.1</v>
      </c>
      <c r="P8623" s="9">
        <v>146.1</v>
      </c>
      <c r="Q8623" s="9">
        <v>146.1</v>
      </c>
      <c r="R8623" s="9">
        <v>146.1</v>
      </c>
      <c r="S8623" s="9">
        <v>146.1</v>
      </c>
      <c r="T8623" s="9">
        <v>146.1</v>
      </c>
    </row>
    <row r="8624" spans="1:20" x14ac:dyDescent="0.35">
      <c r="A8624">
        <f t="shared" si="269"/>
        <v>8624</v>
      </c>
      <c r="B8624" s="3" t="s">
        <v>71</v>
      </c>
      <c r="C8624" s="3" t="s">
        <v>74</v>
      </c>
      <c r="D8624" s="3" t="s">
        <v>68</v>
      </c>
      <c r="E8624">
        <v>2022</v>
      </c>
      <c r="F8624" s="3" t="str">
        <f t="shared" si="268"/>
        <v>GStorDALLES2022</v>
      </c>
      <c r="G8624" s="9">
        <v>146.1</v>
      </c>
      <c r="H8624" s="9">
        <v>146.1</v>
      </c>
      <c r="I8624" s="9">
        <v>146.1</v>
      </c>
      <c r="J8624" s="9">
        <v>146.1</v>
      </c>
      <c r="K8624" s="9">
        <v>146.1</v>
      </c>
      <c r="L8624" s="9">
        <v>146.1</v>
      </c>
      <c r="M8624" s="9">
        <v>146.1</v>
      </c>
      <c r="N8624" s="9">
        <v>146.1</v>
      </c>
      <c r="O8624" s="9">
        <v>146.1</v>
      </c>
      <c r="P8624" s="9">
        <v>146.1</v>
      </c>
      <c r="Q8624" s="9">
        <v>146.1</v>
      </c>
      <c r="R8624" s="9">
        <v>146.1</v>
      </c>
      <c r="S8624" s="9">
        <v>146.1</v>
      </c>
      <c r="T8624" s="9">
        <v>146.1</v>
      </c>
    </row>
    <row r="8625" spans="1:20" x14ac:dyDescent="0.35">
      <c r="A8625">
        <f t="shared" si="269"/>
        <v>8625</v>
      </c>
      <c r="B8625" s="3" t="s">
        <v>71</v>
      </c>
      <c r="C8625" s="3" t="s">
        <v>74</v>
      </c>
      <c r="D8625" s="3" t="s">
        <v>68</v>
      </c>
      <c r="E8625">
        <v>2023</v>
      </c>
      <c r="F8625" s="3" t="str">
        <f t="shared" si="268"/>
        <v>GStorDALLES2023</v>
      </c>
      <c r="G8625" s="9">
        <v>146.1</v>
      </c>
      <c r="H8625" s="9">
        <v>146.1</v>
      </c>
      <c r="I8625" s="9">
        <v>146.1</v>
      </c>
      <c r="J8625" s="9">
        <v>146.1</v>
      </c>
      <c r="K8625" s="9">
        <v>146.1</v>
      </c>
      <c r="L8625" s="9">
        <v>146.1</v>
      </c>
      <c r="M8625" s="9">
        <v>146.1</v>
      </c>
      <c r="N8625" s="9">
        <v>146.1</v>
      </c>
      <c r="O8625" s="9">
        <v>146.1</v>
      </c>
      <c r="P8625" s="9">
        <v>146.1</v>
      </c>
      <c r="Q8625" s="9">
        <v>146.1</v>
      </c>
      <c r="R8625" s="9">
        <v>146.1</v>
      </c>
      <c r="S8625" s="9">
        <v>146.1</v>
      </c>
      <c r="T8625" s="9">
        <v>146.1</v>
      </c>
    </row>
    <row r="8626" spans="1:20" x14ac:dyDescent="0.35">
      <c r="A8626">
        <f t="shared" si="269"/>
        <v>8626</v>
      </c>
      <c r="B8626" s="3" t="s">
        <v>71</v>
      </c>
      <c r="C8626" s="3" t="s">
        <v>74</v>
      </c>
      <c r="D8626" s="3" t="s">
        <v>68</v>
      </c>
      <c r="E8626">
        <v>2024</v>
      </c>
      <c r="F8626" s="3" t="str">
        <f t="shared" si="268"/>
        <v>GStorDALLES2024</v>
      </c>
      <c r="G8626" s="9">
        <v>146.1</v>
      </c>
      <c r="H8626" s="9">
        <v>146.1</v>
      </c>
      <c r="I8626" s="9">
        <v>146.1</v>
      </c>
      <c r="J8626" s="9">
        <v>146.1</v>
      </c>
      <c r="K8626" s="9">
        <v>146.1</v>
      </c>
      <c r="L8626" s="9">
        <v>146.1</v>
      </c>
      <c r="M8626" s="9">
        <v>146.1</v>
      </c>
      <c r="N8626" s="9">
        <v>146.1</v>
      </c>
      <c r="O8626" s="9">
        <v>146.1</v>
      </c>
      <c r="P8626" s="9">
        <v>146.1</v>
      </c>
      <c r="Q8626" s="9">
        <v>146.1</v>
      </c>
      <c r="R8626" s="9">
        <v>146.1</v>
      </c>
      <c r="S8626" s="9">
        <v>146.1</v>
      </c>
      <c r="T8626" s="9">
        <v>146.1</v>
      </c>
    </row>
    <row r="8627" spans="1:20" x14ac:dyDescent="0.35">
      <c r="A8627">
        <f t="shared" si="269"/>
        <v>8627</v>
      </c>
      <c r="B8627" s="3" t="s">
        <v>71</v>
      </c>
      <c r="C8627" s="3" t="s">
        <v>74</v>
      </c>
      <c r="D8627" s="3" t="s">
        <v>68</v>
      </c>
      <c r="E8627">
        <v>2025</v>
      </c>
      <c r="F8627" s="3" t="str">
        <f t="shared" si="268"/>
        <v>GStorDALLES2025</v>
      </c>
      <c r="G8627" s="9">
        <v>146.1</v>
      </c>
      <c r="H8627" s="9">
        <v>146.1</v>
      </c>
      <c r="I8627" s="9">
        <v>146.1</v>
      </c>
      <c r="J8627" s="9">
        <v>146.1</v>
      </c>
      <c r="K8627" s="9">
        <v>146.1</v>
      </c>
      <c r="L8627" s="9">
        <v>146.1</v>
      </c>
      <c r="M8627" s="9">
        <v>146.1</v>
      </c>
      <c r="N8627" s="9">
        <v>146.1</v>
      </c>
      <c r="O8627" s="9">
        <v>146.1</v>
      </c>
      <c r="P8627" s="9">
        <v>146.1</v>
      </c>
      <c r="Q8627" s="9">
        <v>146.1</v>
      </c>
      <c r="R8627" s="9">
        <v>146.1</v>
      </c>
      <c r="S8627" s="9">
        <v>146.1</v>
      </c>
      <c r="T8627" s="9">
        <v>146.1</v>
      </c>
    </row>
    <row r="8628" spans="1:20" x14ac:dyDescent="0.35">
      <c r="A8628">
        <f t="shared" si="269"/>
        <v>8628</v>
      </c>
      <c r="B8628" s="3" t="s">
        <v>71</v>
      </c>
      <c r="C8628" s="3" t="s">
        <v>74</v>
      </c>
      <c r="D8628" s="3" t="s">
        <v>68</v>
      </c>
      <c r="E8628">
        <v>2026</v>
      </c>
      <c r="F8628" s="3" t="str">
        <f t="shared" si="268"/>
        <v>GStorDALLES2026</v>
      </c>
      <c r="G8628" s="9">
        <v>146.1</v>
      </c>
      <c r="H8628" s="9">
        <v>146.1</v>
      </c>
      <c r="I8628" s="9">
        <v>146.1</v>
      </c>
      <c r="J8628" s="9">
        <v>146.1</v>
      </c>
      <c r="K8628" s="9">
        <v>146.1</v>
      </c>
      <c r="L8628" s="9">
        <v>146.1</v>
      </c>
      <c r="M8628" s="9">
        <v>146.1</v>
      </c>
      <c r="N8628" s="9">
        <v>146.1</v>
      </c>
      <c r="O8628" s="9">
        <v>146.1</v>
      </c>
      <c r="P8628" s="9">
        <v>146.1</v>
      </c>
      <c r="Q8628" s="9">
        <v>146.1</v>
      </c>
      <c r="R8628" s="9">
        <v>146.1</v>
      </c>
      <c r="S8628" s="9">
        <v>146.1</v>
      </c>
      <c r="T8628" s="9">
        <v>146.1</v>
      </c>
    </row>
    <row r="8629" spans="1:20" x14ac:dyDescent="0.35">
      <c r="A8629">
        <f t="shared" si="269"/>
        <v>8629</v>
      </c>
      <c r="B8629" s="3" t="s">
        <v>71</v>
      </c>
      <c r="C8629" s="3" t="s">
        <v>74</v>
      </c>
      <c r="D8629" s="3" t="s">
        <v>68</v>
      </c>
      <c r="E8629">
        <v>2027</v>
      </c>
      <c r="F8629" s="3" t="str">
        <f t="shared" si="268"/>
        <v>GStorDALLES2027</v>
      </c>
      <c r="G8629" s="9">
        <v>146.1</v>
      </c>
      <c r="H8629" s="9">
        <v>146.1</v>
      </c>
      <c r="I8629" s="9">
        <v>146.1</v>
      </c>
      <c r="J8629" s="9">
        <v>146.1</v>
      </c>
      <c r="K8629" s="9">
        <v>146.1</v>
      </c>
      <c r="L8629" s="9">
        <v>146.1</v>
      </c>
      <c r="M8629" s="9">
        <v>146.1</v>
      </c>
      <c r="N8629" s="9">
        <v>146.1</v>
      </c>
      <c r="O8629" s="9">
        <v>146.1</v>
      </c>
      <c r="P8629" s="9">
        <v>146.1</v>
      </c>
      <c r="Q8629" s="9">
        <v>146.1</v>
      </c>
      <c r="R8629" s="9">
        <v>146.1</v>
      </c>
      <c r="S8629" s="9">
        <v>146.1</v>
      </c>
      <c r="T8629" s="9">
        <v>146.1</v>
      </c>
    </row>
    <row r="8630" spans="1:20" x14ac:dyDescent="0.35">
      <c r="A8630">
        <f t="shared" si="269"/>
        <v>8630</v>
      </c>
      <c r="B8630" s="3" t="s">
        <v>71</v>
      </c>
      <c r="C8630" s="3" t="s">
        <v>74</v>
      </c>
      <c r="D8630" s="3" t="s">
        <v>68</v>
      </c>
      <c r="E8630">
        <v>2028</v>
      </c>
      <c r="F8630" s="3" t="str">
        <f t="shared" si="268"/>
        <v>GStorDALLES2028</v>
      </c>
      <c r="G8630" s="9">
        <v>146.1</v>
      </c>
      <c r="H8630" s="9">
        <v>146.1</v>
      </c>
      <c r="I8630" s="9">
        <v>146.1</v>
      </c>
      <c r="J8630" s="9">
        <v>146.1</v>
      </c>
      <c r="K8630" s="9">
        <v>146.1</v>
      </c>
      <c r="L8630" s="9">
        <v>146.1</v>
      </c>
      <c r="M8630" s="9">
        <v>146.1</v>
      </c>
      <c r="N8630" s="9">
        <v>146.1</v>
      </c>
      <c r="O8630" s="9">
        <v>146.1</v>
      </c>
      <c r="P8630" s="9">
        <v>146.1</v>
      </c>
      <c r="Q8630" s="9">
        <v>146.1</v>
      </c>
      <c r="R8630" s="9">
        <v>146.1</v>
      </c>
      <c r="S8630" s="9">
        <v>146.1</v>
      </c>
      <c r="T8630" s="9">
        <v>146.1</v>
      </c>
    </row>
    <row r="8631" spans="1:20" x14ac:dyDescent="0.35">
      <c r="A8631">
        <f t="shared" si="269"/>
        <v>8631</v>
      </c>
      <c r="B8631" s="3" t="s">
        <v>71</v>
      </c>
      <c r="C8631" s="3" t="s">
        <v>74</v>
      </c>
      <c r="D8631" s="3" t="s">
        <v>68</v>
      </c>
      <c r="E8631">
        <v>2029</v>
      </c>
      <c r="F8631" s="3" t="str">
        <f t="shared" si="268"/>
        <v>GStorDALLES2029</v>
      </c>
      <c r="G8631" s="9">
        <v>146.1</v>
      </c>
      <c r="H8631" s="9">
        <v>146.1</v>
      </c>
      <c r="I8631" s="9">
        <v>146.1</v>
      </c>
      <c r="J8631" s="9">
        <v>146.1</v>
      </c>
      <c r="K8631" s="9">
        <v>146.1</v>
      </c>
      <c r="L8631" s="9">
        <v>146.1</v>
      </c>
      <c r="M8631" s="9">
        <v>146.1</v>
      </c>
      <c r="N8631" s="9">
        <v>146.1</v>
      </c>
      <c r="O8631" s="9">
        <v>146.1</v>
      </c>
      <c r="P8631" s="9">
        <v>146.1</v>
      </c>
      <c r="Q8631" s="9">
        <v>146.1</v>
      </c>
      <c r="R8631" s="9">
        <v>146.1</v>
      </c>
      <c r="S8631" s="9">
        <v>146.1</v>
      </c>
      <c r="T8631" s="9">
        <v>146.1</v>
      </c>
    </row>
    <row r="8632" spans="1:20" x14ac:dyDescent="0.35">
      <c r="A8632">
        <f t="shared" si="269"/>
        <v>8632</v>
      </c>
      <c r="B8632" s="3" t="s">
        <v>71</v>
      </c>
      <c r="C8632" s="3" t="s">
        <v>74</v>
      </c>
      <c r="D8632" s="3" t="s">
        <v>69</v>
      </c>
      <c r="E8632">
        <v>2020</v>
      </c>
      <c r="F8632" s="3" t="str">
        <f t="shared" si="268"/>
        <v>GStorBONN2020</v>
      </c>
      <c r="G8632" s="9">
        <v>347.1</v>
      </c>
      <c r="H8632" s="9">
        <v>347.1</v>
      </c>
      <c r="I8632" s="9">
        <v>347.1</v>
      </c>
      <c r="J8632" s="9">
        <v>347.1</v>
      </c>
      <c r="K8632" s="9">
        <v>347.1</v>
      </c>
      <c r="L8632" s="9">
        <v>347.1</v>
      </c>
      <c r="M8632" s="9">
        <v>347.1</v>
      </c>
      <c r="N8632" s="9">
        <v>347.1</v>
      </c>
      <c r="O8632" s="9">
        <v>347.1</v>
      </c>
      <c r="P8632" s="9">
        <v>347.1</v>
      </c>
      <c r="Q8632" s="9">
        <v>347.1</v>
      </c>
      <c r="R8632" s="9">
        <v>347.1</v>
      </c>
      <c r="S8632" s="9">
        <v>347.1</v>
      </c>
      <c r="T8632" s="9">
        <v>347.1</v>
      </c>
    </row>
    <row r="8633" spans="1:20" x14ac:dyDescent="0.35">
      <c r="A8633">
        <f t="shared" si="269"/>
        <v>8633</v>
      </c>
      <c r="B8633" s="3" t="s">
        <v>71</v>
      </c>
      <c r="C8633" s="3" t="s">
        <v>74</v>
      </c>
      <c r="D8633" s="3" t="s">
        <v>69</v>
      </c>
      <c r="E8633">
        <v>2021</v>
      </c>
      <c r="F8633" s="3" t="str">
        <f t="shared" si="268"/>
        <v>GStorBONN2021</v>
      </c>
      <c r="G8633" s="9">
        <v>347.1</v>
      </c>
      <c r="H8633" s="9">
        <v>347.1</v>
      </c>
      <c r="I8633" s="9">
        <v>347.1</v>
      </c>
      <c r="J8633" s="9">
        <v>347.1</v>
      </c>
      <c r="K8633" s="9">
        <v>347.1</v>
      </c>
      <c r="L8633" s="9">
        <v>347.1</v>
      </c>
      <c r="M8633" s="9">
        <v>347.1</v>
      </c>
      <c r="N8633" s="9">
        <v>347.1</v>
      </c>
      <c r="O8633" s="9">
        <v>347.1</v>
      </c>
      <c r="P8633" s="9">
        <v>347.1</v>
      </c>
      <c r="Q8633" s="9">
        <v>347.1</v>
      </c>
      <c r="R8633" s="9">
        <v>347.1</v>
      </c>
      <c r="S8633" s="9">
        <v>347.1</v>
      </c>
      <c r="T8633" s="9">
        <v>347.1</v>
      </c>
    </row>
    <row r="8634" spans="1:20" x14ac:dyDescent="0.35">
      <c r="A8634">
        <f t="shared" si="269"/>
        <v>8634</v>
      </c>
      <c r="B8634" s="3" t="s">
        <v>71</v>
      </c>
      <c r="C8634" s="3" t="s">
        <v>74</v>
      </c>
      <c r="D8634" s="3" t="s">
        <v>69</v>
      </c>
      <c r="E8634">
        <v>2022</v>
      </c>
      <c r="F8634" s="3" t="str">
        <f t="shared" si="268"/>
        <v>GStorBONN2022</v>
      </c>
      <c r="G8634" s="9">
        <v>347.1</v>
      </c>
      <c r="H8634" s="9">
        <v>347.1</v>
      </c>
      <c r="I8634" s="9">
        <v>347.1</v>
      </c>
      <c r="J8634" s="9">
        <v>347.1</v>
      </c>
      <c r="K8634" s="9">
        <v>347.1</v>
      </c>
      <c r="L8634" s="9">
        <v>347.1</v>
      </c>
      <c r="M8634" s="9">
        <v>347.1</v>
      </c>
      <c r="N8634" s="9">
        <v>347.1</v>
      </c>
      <c r="O8634" s="9">
        <v>347.1</v>
      </c>
      <c r="P8634" s="9">
        <v>347.1</v>
      </c>
      <c r="Q8634" s="9">
        <v>347.1</v>
      </c>
      <c r="R8634" s="9">
        <v>347.1</v>
      </c>
      <c r="S8634" s="9">
        <v>347.1</v>
      </c>
      <c r="T8634" s="9">
        <v>347.1</v>
      </c>
    </row>
    <row r="8635" spans="1:20" x14ac:dyDescent="0.35">
      <c r="A8635">
        <f t="shared" si="269"/>
        <v>8635</v>
      </c>
      <c r="B8635" s="3" t="s">
        <v>71</v>
      </c>
      <c r="C8635" s="3" t="s">
        <v>74</v>
      </c>
      <c r="D8635" s="3" t="s">
        <v>69</v>
      </c>
      <c r="E8635">
        <v>2023</v>
      </c>
      <c r="F8635" s="3" t="str">
        <f t="shared" si="268"/>
        <v>GStorBONN2023</v>
      </c>
      <c r="G8635" s="9">
        <v>347.1</v>
      </c>
      <c r="H8635" s="9">
        <v>347.1</v>
      </c>
      <c r="I8635" s="9">
        <v>347.1</v>
      </c>
      <c r="J8635" s="9">
        <v>347.1</v>
      </c>
      <c r="K8635" s="9">
        <v>347.1</v>
      </c>
      <c r="L8635" s="9">
        <v>347.1</v>
      </c>
      <c r="M8635" s="9">
        <v>347.1</v>
      </c>
      <c r="N8635" s="9">
        <v>347.1</v>
      </c>
      <c r="O8635" s="9">
        <v>347.1</v>
      </c>
      <c r="P8635" s="9">
        <v>347.1</v>
      </c>
      <c r="Q8635" s="9">
        <v>347.1</v>
      </c>
      <c r="R8635" s="9">
        <v>347.1</v>
      </c>
      <c r="S8635" s="9">
        <v>347.1</v>
      </c>
      <c r="T8635" s="9">
        <v>347.1</v>
      </c>
    </row>
    <row r="8636" spans="1:20" x14ac:dyDescent="0.35">
      <c r="A8636">
        <f t="shared" si="269"/>
        <v>8636</v>
      </c>
      <c r="B8636" s="3" t="s">
        <v>71</v>
      </c>
      <c r="C8636" s="3" t="s">
        <v>74</v>
      </c>
      <c r="D8636" s="3" t="s">
        <v>69</v>
      </c>
      <c r="E8636">
        <v>2024</v>
      </c>
      <c r="F8636" s="3" t="str">
        <f t="shared" si="268"/>
        <v>GStorBONN2024</v>
      </c>
      <c r="G8636" s="9">
        <v>347.1</v>
      </c>
      <c r="H8636" s="9">
        <v>347.1</v>
      </c>
      <c r="I8636" s="9">
        <v>347.1</v>
      </c>
      <c r="J8636" s="9">
        <v>347.1</v>
      </c>
      <c r="K8636" s="9">
        <v>347.1</v>
      </c>
      <c r="L8636" s="9">
        <v>347.1</v>
      </c>
      <c r="M8636" s="9">
        <v>347.1</v>
      </c>
      <c r="N8636" s="9">
        <v>347.1</v>
      </c>
      <c r="O8636" s="9">
        <v>347.1</v>
      </c>
      <c r="P8636" s="9">
        <v>347.1</v>
      </c>
      <c r="Q8636" s="9">
        <v>347.1</v>
      </c>
      <c r="R8636" s="9">
        <v>347.1</v>
      </c>
      <c r="S8636" s="9">
        <v>347.1</v>
      </c>
      <c r="T8636" s="9">
        <v>347.1</v>
      </c>
    </row>
    <row r="8637" spans="1:20" x14ac:dyDescent="0.35">
      <c r="A8637">
        <f t="shared" si="269"/>
        <v>8637</v>
      </c>
      <c r="B8637" s="3" t="s">
        <v>71</v>
      </c>
      <c r="C8637" s="3" t="s">
        <v>74</v>
      </c>
      <c r="D8637" s="3" t="s">
        <v>69</v>
      </c>
      <c r="E8637">
        <v>2025</v>
      </c>
      <c r="F8637" s="3" t="str">
        <f t="shared" si="268"/>
        <v>GStorBONN2025</v>
      </c>
      <c r="G8637" s="9">
        <v>347.1</v>
      </c>
      <c r="H8637" s="9">
        <v>347.1</v>
      </c>
      <c r="I8637" s="9">
        <v>347.1</v>
      </c>
      <c r="J8637" s="9">
        <v>347.1</v>
      </c>
      <c r="K8637" s="9">
        <v>347.1</v>
      </c>
      <c r="L8637" s="9">
        <v>347.1</v>
      </c>
      <c r="M8637" s="9">
        <v>347.1</v>
      </c>
      <c r="N8637" s="9">
        <v>347.1</v>
      </c>
      <c r="O8637" s="9">
        <v>347.1</v>
      </c>
      <c r="P8637" s="9">
        <v>347.1</v>
      </c>
      <c r="Q8637" s="9">
        <v>347.1</v>
      </c>
      <c r="R8637" s="9">
        <v>347.1</v>
      </c>
      <c r="S8637" s="9">
        <v>347.1</v>
      </c>
      <c r="T8637" s="9">
        <v>347.1</v>
      </c>
    </row>
    <row r="8638" spans="1:20" x14ac:dyDescent="0.35">
      <c r="A8638">
        <f t="shared" si="269"/>
        <v>8638</v>
      </c>
      <c r="B8638" s="3" t="s">
        <v>71</v>
      </c>
      <c r="C8638" s="3" t="s">
        <v>74</v>
      </c>
      <c r="D8638" s="3" t="s">
        <v>69</v>
      </c>
      <c r="E8638">
        <v>2026</v>
      </c>
      <c r="F8638" s="3" t="str">
        <f t="shared" si="268"/>
        <v>GStorBONN2026</v>
      </c>
      <c r="G8638" s="9">
        <v>347.1</v>
      </c>
      <c r="H8638" s="9">
        <v>347.1</v>
      </c>
      <c r="I8638" s="9">
        <v>347.1</v>
      </c>
      <c r="J8638" s="9">
        <v>347.1</v>
      </c>
      <c r="K8638" s="9">
        <v>347.1</v>
      </c>
      <c r="L8638" s="9">
        <v>347.1</v>
      </c>
      <c r="M8638" s="9">
        <v>347.1</v>
      </c>
      <c r="N8638" s="9">
        <v>347.1</v>
      </c>
      <c r="O8638" s="9">
        <v>347.1</v>
      </c>
      <c r="P8638" s="9">
        <v>347.1</v>
      </c>
      <c r="Q8638" s="9">
        <v>347.1</v>
      </c>
      <c r="R8638" s="9">
        <v>347.1</v>
      </c>
      <c r="S8638" s="9">
        <v>347.1</v>
      </c>
      <c r="T8638" s="9">
        <v>347.1</v>
      </c>
    </row>
    <row r="8639" spans="1:20" x14ac:dyDescent="0.35">
      <c r="A8639">
        <f t="shared" si="269"/>
        <v>8639</v>
      </c>
      <c r="B8639" s="3" t="s">
        <v>71</v>
      </c>
      <c r="C8639" s="3" t="s">
        <v>74</v>
      </c>
      <c r="D8639" s="3" t="s">
        <v>69</v>
      </c>
      <c r="E8639">
        <v>2027</v>
      </c>
      <c r="F8639" s="3" t="str">
        <f t="shared" si="268"/>
        <v>GStorBONN2027</v>
      </c>
      <c r="G8639" s="9">
        <v>347.1</v>
      </c>
      <c r="H8639" s="9">
        <v>347.1</v>
      </c>
      <c r="I8639" s="9">
        <v>347.1</v>
      </c>
      <c r="J8639" s="9">
        <v>347.1</v>
      </c>
      <c r="K8639" s="9">
        <v>347.1</v>
      </c>
      <c r="L8639" s="9">
        <v>347.1</v>
      </c>
      <c r="M8639" s="9">
        <v>347.1</v>
      </c>
      <c r="N8639" s="9">
        <v>347.1</v>
      </c>
      <c r="O8639" s="9">
        <v>347.1</v>
      </c>
      <c r="P8639" s="9">
        <v>347.1</v>
      </c>
      <c r="Q8639" s="9">
        <v>347.1</v>
      </c>
      <c r="R8639" s="9">
        <v>347.1</v>
      </c>
      <c r="S8639" s="9">
        <v>347.1</v>
      </c>
      <c r="T8639" s="9">
        <v>347.1</v>
      </c>
    </row>
    <row r="8640" spans="1:20" x14ac:dyDescent="0.35">
      <c r="A8640">
        <f t="shared" si="269"/>
        <v>8640</v>
      </c>
      <c r="B8640" s="3" t="s">
        <v>71</v>
      </c>
      <c r="C8640" s="3" t="s">
        <v>74</v>
      </c>
      <c r="D8640" s="3" t="s">
        <v>69</v>
      </c>
      <c r="E8640">
        <v>2028</v>
      </c>
      <c r="F8640" s="3" t="str">
        <f t="shared" si="268"/>
        <v>GStorBONN2028</v>
      </c>
      <c r="G8640" s="9">
        <v>347.1</v>
      </c>
      <c r="H8640" s="9">
        <v>347.1</v>
      </c>
      <c r="I8640" s="9">
        <v>347.1</v>
      </c>
      <c r="J8640" s="9">
        <v>347.1</v>
      </c>
      <c r="K8640" s="9">
        <v>347.1</v>
      </c>
      <c r="L8640" s="9">
        <v>347.1</v>
      </c>
      <c r="M8640" s="9">
        <v>347.1</v>
      </c>
      <c r="N8640" s="9">
        <v>347.1</v>
      </c>
      <c r="O8640" s="9">
        <v>347.1</v>
      </c>
      <c r="P8640" s="9">
        <v>347.1</v>
      </c>
      <c r="Q8640" s="9">
        <v>347.1</v>
      </c>
      <c r="R8640" s="9">
        <v>347.1</v>
      </c>
      <c r="S8640" s="9">
        <v>347.1</v>
      </c>
      <c r="T8640" s="9">
        <v>347.1</v>
      </c>
    </row>
    <row r="8641" spans="1:20" x14ac:dyDescent="0.35">
      <c r="A8641">
        <f t="shared" si="269"/>
        <v>8641</v>
      </c>
      <c r="B8641" s="3" t="s">
        <v>71</v>
      </c>
      <c r="C8641" s="3" t="s">
        <v>74</v>
      </c>
      <c r="D8641" s="3" t="s">
        <v>69</v>
      </c>
      <c r="E8641">
        <v>2029</v>
      </c>
      <c r="F8641" s="3" t="str">
        <f t="shared" si="268"/>
        <v>GStorBONN2029</v>
      </c>
      <c r="G8641" s="9">
        <v>347.1</v>
      </c>
      <c r="H8641" s="9">
        <v>347.1</v>
      </c>
      <c r="I8641" s="9">
        <v>347.1</v>
      </c>
      <c r="J8641" s="9">
        <v>347.1</v>
      </c>
      <c r="K8641" s="9">
        <v>347.1</v>
      </c>
      <c r="L8641" s="9">
        <v>347.1</v>
      </c>
      <c r="M8641" s="9">
        <v>347.1</v>
      </c>
      <c r="N8641" s="9">
        <v>347.1</v>
      </c>
      <c r="O8641" s="9">
        <v>347.1</v>
      </c>
      <c r="P8641" s="9">
        <v>347.1</v>
      </c>
      <c r="Q8641" s="9">
        <v>347.1</v>
      </c>
      <c r="R8641" s="9">
        <v>347.1</v>
      </c>
      <c r="S8641" s="9">
        <v>347.1</v>
      </c>
      <c r="T8641" s="9">
        <v>347.1</v>
      </c>
    </row>
    <row r="8642" spans="1:20" x14ac:dyDescent="0.35">
      <c r="A8642">
        <f t="shared" si="269"/>
        <v>8642</v>
      </c>
      <c r="B8642" s="3" t="s">
        <v>71</v>
      </c>
      <c r="C8642" s="3" t="s">
        <v>75</v>
      </c>
      <c r="D8642" s="3" t="s">
        <v>17</v>
      </c>
      <c r="E8642">
        <v>2020</v>
      </c>
      <c r="F8642" s="3" t="str">
        <f t="shared" ref="F8642:F8705" si="270">_xlfn.CONCAT(B8642,C8642,D8642,E8642)</f>
        <v>GElevMICA2020</v>
      </c>
      <c r="G8642" s="9">
        <v>2466.1999999999998</v>
      </c>
      <c r="H8642" s="9">
        <v>2459.9</v>
      </c>
      <c r="I8642" s="9">
        <v>2444.5</v>
      </c>
      <c r="J8642" s="9">
        <v>2438.6</v>
      </c>
      <c r="K8642" s="9">
        <v>2425.1</v>
      </c>
      <c r="L8642" s="9">
        <v>2418.9</v>
      </c>
      <c r="M8642" s="9">
        <v>2417.6999999999998</v>
      </c>
      <c r="N8642" s="9">
        <v>2419.9</v>
      </c>
      <c r="O8642" s="9">
        <v>2437.1999999999998</v>
      </c>
      <c r="P8642" s="9">
        <v>2452.6</v>
      </c>
      <c r="Q8642" s="9">
        <v>2463.6999999999998</v>
      </c>
      <c r="R8642" s="9">
        <v>2462.6</v>
      </c>
      <c r="S8642" s="9">
        <v>2457.1999999999998</v>
      </c>
      <c r="T8642" s="9">
        <v>2445.9</v>
      </c>
    </row>
    <row r="8643" spans="1:20" x14ac:dyDescent="0.35">
      <c r="A8643">
        <f t="shared" ref="A8643:A8706" si="271">A8642+1</f>
        <v>8643</v>
      </c>
      <c r="B8643" s="3" t="s">
        <v>71</v>
      </c>
      <c r="C8643" s="3" t="s">
        <v>75</v>
      </c>
      <c r="D8643" s="3" t="s">
        <v>17</v>
      </c>
      <c r="E8643">
        <v>2021</v>
      </c>
      <c r="F8643" s="3" t="str">
        <f t="shared" si="270"/>
        <v>GElevMICA2021</v>
      </c>
      <c r="G8643" s="9">
        <v>2442.9</v>
      </c>
      <c r="H8643" s="9">
        <v>2436.1999999999998</v>
      </c>
      <c r="I8643" s="9">
        <v>2419.5</v>
      </c>
      <c r="J8643" s="9">
        <v>2413.1999999999998</v>
      </c>
      <c r="K8643" s="9">
        <v>2400.4</v>
      </c>
      <c r="L8643" s="9">
        <v>2381.1</v>
      </c>
      <c r="M8643" s="9">
        <v>2379.3000000000002</v>
      </c>
      <c r="N8643" s="9">
        <v>2380.1</v>
      </c>
      <c r="O8643" s="9">
        <v>2401.6</v>
      </c>
      <c r="P8643" s="9">
        <v>2435.6</v>
      </c>
      <c r="Q8643" s="9">
        <v>2462.3000000000002</v>
      </c>
      <c r="R8643" s="9">
        <v>2464.6</v>
      </c>
      <c r="S8643" s="9">
        <v>2465.3000000000002</v>
      </c>
      <c r="T8643" s="9">
        <v>2457.9</v>
      </c>
    </row>
    <row r="8644" spans="1:20" x14ac:dyDescent="0.35">
      <c r="A8644">
        <f t="shared" si="271"/>
        <v>8644</v>
      </c>
      <c r="B8644" s="3" t="s">
        <v>71</v>
      </c>
      <c r="C8644" s="3" t="s">
        <v>75</v>
      </c>
      <c r="D8644" s="3" t="s">
        <v>17</v>
      </c>
      <c r="E8644">
        <v>2022</v>
      </c>
      <c r="F8644" s="3" t="str">
        <f t="shared" si="270"/>
        <v>GElevMICA2022</v>
      </c>
      <c r="G8644" s="9">
        <v>2456.8000000000002</v>
      </c>
      <c r="H8644" s="9">
        <v>2440.6999999999998</v>
      </c>
      <c r="I8644" s="9">
        <v>2425.1999999999998</v>
      </c>
      <c r="J8644" s="9">
        <v>2419.6</v>
      </c>
      <c r="K8644" s="9">
        <v>2406</v>
      </c>
      <c r="L8644" s="9">
        <v>2401.6</v>
      </c>
      <c r="M8644" s="9">
        <v>2400.6</v>
      </c>
      <c r="N8644" s="9">
        <v>2399.4</v>
      </c>
      <c r="O8644" s="9">
        <v>2413</v>
      </c>
      <c r="P8644" s="9">
        <v>2448.5</v>
      </c>
      <c r="Q8644" s="9">
        <v>2465.3000000000002</v>
      </c>
      <c r="R8644" s="9">
        <v>2464.6</v>
      </c>
      <c r="S8644" s="9">
        <v>2465.3000000000002</v>
      </c>
      <c r="T8644" s="9">
        <v>2463.8000000000002</v>
      </c>
    </row>
    <row r="8645" spans="1:20" x14ac:dyDescent="0.35">
      <c r="A8645">
        <f t="shared" si="271"/>
        <v>8645</v>
      </c>
      <c r="B8645" s="3" t="s">
        <v>71</v>
      </c>
      <c r="C8645" s="3" t="s">
        <v>75</v>
      </c>
      <c r="D8645" s="3" t="s">
        <v>17</v>
      </c>
      <c r="E8645">
        <v>2023</v>
      </c>
      <c r="F8645" s="3" t="str">
        <f t="shared" si="270"/>
        <v>GElevMICA2023</v>
      </c>
      <c r="G8645" s="9">
        <v>2462.6</v>
      </c>
      <c r="H8645" s="9">
        <v>2458.9</v>
      </c>
      <c r="I8645" s="9">
        <v>2445</v>
      </c>
      <c r="J8645" s="9">
        <v>2441.5</v>
      </c>
      <c r="K8645" s="9">
        <v>2425.9</v>
      </c>
      <c r="L8645" s="9">
        <v>2422.6999999999998</v>
      </c>
      <c r="M8645" s="9">
        <v>2417.1</v>
      </c>
      <c r="N8645" s="9">
        <v>2418.5</v>
      </c>
      <c r="O8645" s="9">
        <v>2434.9</v>
      </c>
      <c r="P8645" s="9">
        <v>2470.1</v>
      </c>
      <c r="Q8645" s="9">
        <v>2470.1</v>
      </c>
      <c r="R8645" s="9">
        <v>2469.4</v>
      </c>
      <c r="S8645" s="9">
        <v>2470.1</v>
      </c>
      <c r="T8645" s="9">
        <v>2468.6</v>
      </c>
    </row>
    <row r="8646" spans="1:20" x14ac:dyDescent="0.35">
      <c r="A8646">
        <f t="shared" si="271"/>
        <v>8646</v>
      </c>
      <c r="B8646" s="3" t="s">
        <v>71</v>
      </c>
      <c r="C8646" s="3" t="s">
        <v>75</v>
      </c>
      <c r="D8646" s="3" t="s">
        <v>17</v>
      </c>
      <c r="E8646">
        <v>2024</v>
      </c>
      <c r="F8646" s="3" t="str">
        <f t="shared" si="270"/>
        <v>GElevMICA2024</v>
      </c>
      <c r="G8646" s="9">
        <v>2467.5</v>
      </c>
      <c r="H8646" s="9">
        <v>2462.1999999999998</v>
      </c>
      <c r="I8646" s="9">
        <v>2448.4</v>
      </c>
      <c r="J8646" s="9">
        <v>2443.6999999999998</v>
      </c>
      <c r="K8646" s="9">
        <v>2426.9</v>
      </c>
      <c r="L8646" s="9">
        <v>2422.4</v>
      </c>
      <c r="M8646" s="9">
        <v>2422.5</v>
      </c>
      <c r="N8646" s="9">
        <v>2425.4</v>
      </c>
      <c r="O8646" s="9">
        <v>2439.4</v>
      </c>
      <c r="P8646" s="9">
        <v>2460.6999999999998</v>
      </c>
      <c r="Q8646" s="9">
        <v>2470.1</v>
      </c>
      <c r="R8646" s="9">
        <v>2470.1</v>
      </c>
      <c r="S8646" s="9">
        <v>2463.9</v>
      </c>
      <c r="T8646" s="9">
        <v>2455.6999999999998</v>
      </c>
    </row>
    <row r="8647" spans="1:20" x14ac:dyDescent="0.35">
      <c r="A8647">
        <f t="shared" si="271"/>
        <v>8647</v>
      </c>
      <c r="B8647" s="3" t="s">
        <v>71</v>
      </c>
      <c r="C8647" s="3" t="s">
        <v>75</v>
      </c>
      <c r="D8647" s="3" t="s">
        <v>17</v>
      </c>
      <c r="E8647">
        <v>2025</v>
      </c>
      <c r="F8647" s="3" t="str">
        <f t="shared" si="270"/>
        <v>GElevMICA2025</v>
      </c>
      <c r="G8647" s="9">
        <v>2456.8000000000002</v>
      </c>
      <c r="H8647" s="9">
        <v>2451.6999999999998</v>
      </c>
      <c r="I8647" s="9">
        <v>2437.1999999999998</v>
      </c>
      <c r="J8647" s="9">
        <v>2432.3000000000002</v>
      </c>
      <c r="K8647" s="9">
        <v>2421.1</v>
      </c>
      <c r="L8647" s="9">
        <v>2418</v>
      </c>
      <c r="M8647" s="9">
        <v>2418.9</v>
      </c>
      <c r="N8647" s="9">
        <v>2423.1999999999998</v>
      </c>
      <c r="O8647" s="9">
        <v>2445.6999999999998</v>
      </c>
      <c r="P8647" s="9">
        <v>2469</v>
      </c>
      <c r="Q8647" s="9">
        <v>2470.1</v>
      </c>
      <c r="R8647" s="9">
        <v>2469.4</v>
      </c>
      <c r="S8647" s="9">
        <v>2470.1</v>
      </c>
      <c r="T8647" s="9">
        <v>2464</v>
      </c>
    </row>
    <row r="8648" spans="1:20" x14ac:dyDescent="0.35">
      <c r="A8648">
        <f t="shared" si="271"/>
        <v>8648</v>
      </c>
      <c r="B8648" s="3" t="s">
        <v>71</v>
      </c>
      <c r="C8648" s="3" t="s">
        <v>75</v>
      </c>
      <c r="D8648" s="3" t="s">
        <v>17</v>
      </c>
      <c r="E8648">
        <v>2026</v>
      </c>
      <c r="F8648" s="3" t="str">
        <f t="shared" si="270"/>
        <v>GElevMICA2026</v>
      </c>
      <c r="G8648" s="9">
        <v>2465.6999999999998</v>
      </c>
      <c r="H8648" s="9">
        <v>2461.5</v>
      </c>
      <c r="I8648" s="9">
        <v>2448</v>
      </c>
      <c r="J8648" s="9">
        <v>2443.5</v>
      </c>
      <c r="K8648" s="9">
        <v>2427.6</v>
      </c>
      <c r="L8648" s="9">
        <v>2422.8000000000002</v>
      </c>
      <c r="M8648" s="9">
        <v>2422.1999999999998</v>
      </c>
      <c r="N8648" s="9">
        <v>2421.9</v>
      </c>
      <c r="O8648" s="9">
        <v>2426.1</v>
      </c>
      <c r="P8648" s="9">
        <v>2454</v>
      </c>
      <c r="Q8648" s="9">
        <v>2470.1</v>
      </c>
      <c r="R8648" s="9">
        <v>2469.4</v>
      </c>
      <c r="S8648" s="9">
        <v>2470.1</v>
      </c>
      <c r="T8648" s="9">
        <v>2462.5</v>
      </c>
    </row>
    <row r="8649" spans="1:20" x14ac:dyDescent="0.35">
      <c r="A8649">
        <f t="shared" si="271"/>
        <v>8649</v>
      </c>
      <c r="B8649" s="3" t="s">
        <v>71</v>
      </c>
      <c r="C8649" s="3" t="s">
        <v>75</v>
      </c>
      <c r="D8649" s="3" t="s">
        <v>17</v>
      </c>
      <c r="E8649">
        <v>2027</v>
      </c>
      <c r="F8649" s="3" t="str">
        <f t="shared" si="270"/>
        <v>GElevMICA2027</v>
      </c>
      <c r="G8649" s="9">
        <v>2460.9</v>
      </c>
      <c r="H8649" s="9">
        <v>2454.9</v>
      </c>
      <c r="I8649" s="9">
        <v>2440.1</v>
      </c>
      <c r="J8649" s="9">
        <v>2434.8000000000002</v>
      </c>
      <c r="K8649" s="9">
        <v>2422</v>
      </c>
      <c r="L8649" s="9">
        <v>2416.6999999999998</v>
      </c>
      <c r="M8649" s="9">
        <v>2416.6</v>
      </c>
      <c r="N8649" s="9">
        <v>2416.6</v>
      </c>
      <c r="O8649" s="9">
        <v>2432.6</v>
      </c>
      <c r="P8649" s="9">
        <v>2470.1</v>
      </c>
      <c r="Q8649" s="9">
        <v>2470.1</v>
      </c>
      <c r="R8649" s="9">
        <v>2469.4</v>
      </c>
      <c r="S8649" s="9">
        <v>2470.1</v>
      </c>
      <c r="T8649" s="9">
        <v>2468.6</v>
      </c>
    </row>
    <row r="8650" spans="1:20" x14ac:dyDescent="0.35">
      <c r="A8650">
        <f t="shared" si="271"/>
        <v>8650</v>
      </c>
      <c r="B8650" s="3" t="s">
        <v>71</v>
      </c>
      <c r="C8650" s="3" t="s">
        <v>75</v>
      </c>
      <c r="D8650" s="3" t="s">
        <v>17</v>
      </c>
      <c r="E8650">
        <v>2028</v>
      </c>
      <c r="F8650" s="3" t="str">
        <f t="shared" si="270"/>
        <v>GElevMICA2028</v>
      </c>
      <c r="G8650" s="9">
        <v>2466.1</v>
      </c>
      <c r="H8650" s="9">
        <v>2459.1999999999998</v>
      </c>
      <c r="I8650" s="9">
        <v>2443.5</v>
      </c>
      <c r="J8650" s="9">
        <v>2437.5</v>
      </c>
      <c r="K8650" s="9">
        <v>2424.1999999999998</v>
      </c>
      <c r="L8650" s="9">
        <v>2418.6999999999998</v>
      </c>
      <c r="M8650" s="9">
        <v>2411.3000000000002</v>
      </c>
      <c r="N8650" s="9">
        <v>2411</v>
      </c>
      <c r="O8650" s="9">
        <v>2430.1999999999998</v>
      </c>
      <c r="P8650" s="9">
        <v>2463.1</v>
      </c>
      <c r="Q8650" s="9">
        <v>2470.1</v>
      </c>
      <c r="R8650" s="9">
        <v>2469.4</v>
      </c>
      <c r="S8650" s="9">
        <v>2470.1</v>
      </c>
      <c r="T8650" s="9">
        <v>2468.6</v>
      </c>
    </row>
    <row r="8651" spans="1:20" x14ac:dyDescent="0.35">
      <c r="A8651">
        <f t="shared" si="271"/>
        <v>8651</v>
      </c>
      <c r="B8651" s="3" t="s">
        <v>71</v>
      </c>
      <c r="C8651" s="3" t="s">
        <v>75</v>
      </c>
      <c r="D8651" s="3" t="s">
        <v>17</v>
      </c>
      <c r="E8651">
        <v>2029</v>
      </c>
      <c r="F8651" s="3" t="str">
        <f t="shared" si="270"/>
        <v>GElevMICA2029</v>
      </c>
      <c r="G8651" s="9">
        <v>2467.5</v>
      </c>
      <c r="H8651" s="9">
        <v>2462.1999999999998</v>
      </c>
      <c r="I8651" s="9">
        <v>2448</v>
      </c>
      <c r="J8651" s="9">
        <v>2443.1</v>
      </c>
      <c r="K8651" s="9">
        <v>2426.5</v>
      </c>
      <c r="L8651" s="9">
        <v>2422.9</v>
      </c>
      <c r="M8651" s="9">
        <v>2422.9</v>
      </c>
      <c r="N8651" s="9">
        <v>2428.1</v>
      </c>
      <c r="O8651" s="9">
        <v>2459.1</v>
      </c>
      <c r="P8651" s="9">
        <v>2470.1</v>
      </c>
      <c r="Q8651" s="9">
        <v>2470.1</v>
      </c>
      <c r="R8651" s="9">
        <v>2469.4</v>
      </c>
      <c r="S8651" s="9">
        <v>2469.6999999999998</v>
      </c>
      <c r="T8651" s="9">
        <v>2459.8000000000002</v>
      </c>
    </row>
    <row r="8652" spans="1:20" x14ac:dyDescent="0.35">
      <c r="A8652">
        <f t="shared" si="271"/>
        <v>8652</v>
      </c>
      <c r="B8652" s="3" t="s">
        <v>71</v>
      </c>
      <c r="C8652" s="3" t="s">
        <v>75</v>
      </c>
      <c r="D8652" s="3" t="s">
        <v>18</v>
      </c>
      <c r="E8652">
        <v>2020</v>
      </c>
      <c r="F8652" s="3" t="str">
        <f t="shared" si="270"/>
        <v>GElevREVELS2020</v>
      </c>
      <c r="G8652" s="9">
        <v>1875.6</v>
      </c>
      <c r="H8652" s="9">
        <v>1875.6</v>
      </c>
      <c r="I8652" s="9">
        <v>1875.6</v>
      </c>
      <c r="J8652" s="9">
        <v>1875.6</v>
      </c>
      <c r="K8652" s="9">
        <v>1875.6</v>
      </c>
      <c r="L8652" s="9">
        <v>1875.6</v>
      </c>
      <c r="M8652" s="9">
        <v>1875.6</v>
      </c>
      <c r="N8652" s="9">
        <v>1875.6</v>
      </c>
      <c r="O8652" s="9">
        <v>1875.6</v>
      </c>
      <c r="P8652" s="9">
        <v>1875.6</v>
      </c>
      <c r="Q8652" s="9">
        <v>1875.6</v>
      </c>
      <c r="R8652" s="9">
        <v>1875.6</v>
      </c>
      <c r="S8652" s="9">
        <v>1875.6</v>
      </c>
      <c r="T8652" s="9">
        <v>1875.6</v>
      </c>
    </row>
    <row r="8653" spans="1:20" x14ac:dyDescent="0.35">
      <c r="A8653">
        <f t="shared" si="271"/>
        <v>8653</v>
      </c>
      <c r="B8653" s="3" t="s">
        <v>71</v>
      </c>
      <c r="C8653" s="3" t="s">
        <v>75</v>
      </c>
      <c r="D8653" s="3" t="s">
        <v>18</v>
      </c>
      <c r="E8653">
        <v>2021</v>
      </c>
      <c r="F8653" s="3" t="str">
        <f t="shared" si="270"/>
        <v>GElevREVELS2021</v>
      </c>
      <c r="G8653" s="9">
        <v>1875.6</v>
      </c>
      <c r="H8653" s="9">
        <v>1875.6</v>
      </c>
      <c r="I8653" s="9">
        <v>1875.6</v>
      </c>
      <c r="J8653" s="9">
        <v>1875.6</v>
      </c>
      <c r="K8653" s="9">
        <v>1875.6</v>
      </c>
      <c r="L8653" s="9">
        <v>1875.6</v>
      </c>
      <c r="M8653" s="9">
        <v>1875.6</v>
      </c>
      <c r="N8653" s="9">
        <v>1875.6</v>
      </c>
      <c r="O8653" s="9">
        <v>1875.6</v>
      </c>
      <c r="P8653" s="9">
        <v>1875.6</v>
      </c>
      <c r="Q8653" s="9">
        <v>1875.6</v>
      </c>
      <c r="R8653" s="9">
        <v>1875.6</v>
      </c>
      <c r="S8653" s="9">
        <v>1875.6</v>
      </c>
      <c r="T8653" s="9">
        <v>1875.6</v>
      </c>
    </row>
    <row r="8654" spans="1:20" x14ac:dyDescent="0.35">
      <c r="A8654">
        <f t="shared" si="271"/>
        <v>8654</v>
      </c>
      <c r="B8654" s="3" t="s">
        <v>71</v>
      </c>
      <c r="C8654" s="3" t="s">
        <v>75</v>
      </c>
      <c r="D8654" s="3" t="s">
        <v>18</v>
      </c>
      <c r="E8654">
        <v>2022</v>
      </c>
      <c r="F8654" s="3" t="str">
        <f t="shared" si="270"/>
        <v>GElevREVELS2022</v>
      </c>
      <c r="G8654" s="9">
        <v>1875.6</v>
      </c>
      <c r="H8654" s="9">
        <v>1875.6</v>
      </c>
      <c r="I8654" s="9">
        <v>1875.6</v>
      </c>
      <c r="J8654" s="9">
        <v>1875.6</v>
      </c>
      <c r="K8654" s="9">
        <v>1875.6</v>
      </c>
      <c r="L8654" s="9">
        <v>1875.6</v>
      </c>
      <c r="M8654" s="9">
        <v>1875.6</v>
      </c>
      <c r="N8654" s="9">
        <v>1875.6</v>
      </c>
      <c r="O8654" s="9">
        <v>1875.6</v>
      </c>
      <c r="P8654" s="9">
        <v>1875.6</v>
      </c>
      <c r="Q8654" s="9">
        <v>1875.6</v>
      </c>
      <c r="R8654" s="9">
        <v>1875.6</v>
      </c>
      <c r="S8654" s="9">
        <v>1875.6</v>
      </c>
      <c r="T8654" s="9">
        <v>1875.6</v>
      </c>
    </row>
    <row r="8655" spans="1:20" x14ac:dyDescent="0.35">
      <c r="A8655">
        <f t="shared" si="271"/>
        <v>8655</v>
      </c>
      <c r="B8655" s="3" t="s">
        <v>71</v>
      </c>
      <c r="C8655" s="3" t="s">
        <v>75</v>
      </c>
      <c r="D8655" s="3" t="s">
        <v>18</v>
      </c>
      <c r="E8655">
        <v>2023</v>
      </c>
      <c r="F8655" s="3" t="str">
        <f t="shared" si="270"/>
        <v>GElevREVELS2023</v>
      </c>
      <c r="G8655" s="9">
        <v>1875.6</v>
      </c>
      <c r="H8655" s="9">
        <v>1875.6</v>
      </c>
      <c r="I8655" s="9">
        <v>1875.6</v>
      </c>
      <c r="J8655" s="9">
        <v>1875.6</v>
      </c>
      <c r="K8655" s="9">
        <v>1875.6</v>
      </c>
      <c r="L8655" s="9">
        <v>1875.6</v>
      </c>
      <c r="M8655" s="9">
        <v>1875.6</v>
      </c>
      <c r="N8655" s="9">
        <v>1875.6</v>
      </c>
      <c r="O8655" s="9">
        <v>1875.6</v>
      </c>
      <c r="P8655" s="9">
        <v>1875.6</v>
      </c>
      <c r="Q8655" s="9">
        <v>1875.6</v>
      </c>
      <c r="R8655" s="9">
        <v>1875.6</v>
      </c>
      <c r="S8655" s="9">
        <v>1875.6</v>
      </c>
      <c r="T8655" s="9">
        <v>1875.6</v>
      </c>
    </row>
    <row r="8656" spans="1:20" x14ac:dyDescent="0.35">
      <c r="A8656">
        <f t="shared" si="271"/>
        <v>8656</v>
      </c>
      <c r="B8656" s="3" t="s">
        <v>71</v>
      </c>
      <c r="C8656" s="3" t="s">
        <v>75</v>
      </c>
      <c r="D8656" s="3" t="s">
        <v>18</v>
      </c>
      <c r="E8656">
        <v>2024</v>
      </c>
      <c r="F8656" s="3" t="str">
        <f t="shared" si="270"/>
        <v>GElevREVELS2024</v>
      </c>
      <c r="G8656" s="9">
        <v>1875.6</v>
      </c>
      <c r="H8656" s="9">
        <v>1875.6</v>
      </c>
      <c r="I8656" s="9">
        <v>1875.6</v>
      </c>
      <c r="J8656" s="9">
        <v>1875.6</v>
      </c>
      <c r="K8656" s="9">
        <v>1875.6</v>
      </c>
      <c r="L8656" s="9">
        <v>1875.6</v>
      </c>
      <c r="M8656" s="9">
        <v>1875.6</v>
      </c>
      <c r="N8656" s="9">
        <v>1875.6</v>
      </c>
      <c r="O8656" s="9">
        <v>1875.6</v>
      </c>
      <c r="P8656" s="9">
        <v>1875.6</v>
      </c>
      <c r="Q8656" s="9">
        <v>1875.6</v>
      </c>
      <c r="R8656" s="9">
        <v>1875.6</v>
      </c>
      <c r="S8656" s="9">
        <v>1875.6</v>
      </c>
      <c r="T8656" s="9">
        <v>1875.6</v>
      </c>
    </row>
    <row r="8657" spans="1:20" x14ac:dyDescent="0.35">
      <c r="A8657">
        <f t="shared" si="271"/>
        <v>8657</v>
      </c>
      <c r="B8657" s="3" t="s">
        <v>71</v>
      </c>
      <c r="C8657" s="3" t="s">
        <v>75</v>
      </c>
      <c r="D8657" s="3" t="s">
        <v>18</v>
      </c>
      <c r="E8657">
        <v>2025</v>
      </c>
      <c r="F8657" s="3" t="str">
        <f t="shared" si="270"/>
        <v>GElevREVELS2025</v>
      </c>
      <c r="G8657" s="9">
        <v>1875.6</v>
      </c>
      <c r="H8657" s="9">
        <v>1875.6</v>
      </c>
      <c r="I8657" s="9">
        <v>1875.6</v>
      </c>
      <c r="J8657" s="9">
        <v>1875.6</v>
      </c>
      <c r="K8657" s="9">
        <v>1875.6</v>
      </c>
      <c r="L8657" s="9">
        <v>1875.6</v>
      </c>
      <c r="M8657" s="9">
        <v>1875.6</v>
      </c>
      <c r="N8657" s="9">
        <v>1875.6</v>
      </c>
      <c r="O8657" s="9">
        <v>1875.6</v>
      </c>
      <c r="P8657" s="9">
        <v>1875.6</v>
      </c>
      <c r="Q8657" s="9">
        <v>1875.6</v>
      </c>
      <c r="R8657" s="9">
        <v>1875.6</v>
      </c>
      <c r="S8657" s="9">
        <v>1875.6</v>
      </c>
      <c r="T8657" s="9">
        <v>1875.6</v>
      </c>
    </row>
    <row r="8658" spans="1:20" x14ac:dyDescent="0.35">
      <c r="A8658">
        <f t="shared" si="271"/>
        <v>8658</v>
      </c>
      <c r="B8658" s="3" t="s">
        <v>71</v>
      </c>
      <c r="C8658" s="3" t="s">
        <v>75</v>
      </c>
      <c r="D8658" s="3" t="s">
        <v>18</v>
      </c>
      <c r="E8658">
        <v>2026</v>
      </c>
      <c r="F8658" s="3" t="str">
        <f t="shared" si="270"/>
        <v>GElevREVELS2026</v>
      </c>
      <c r="G8658" s="9">
        <v>1875.6</v>
      </c>
      <c r="H8658" s="9">
        <v>1875.6</v>
      </c>
      <c r="I8658" s="9">
        <v>1875.6</v>
      </c>
      <c r="J8658" s="9">
        <v>1875.6</v>
      </c>
      <c r="K8658" s="9">
        <v>1875.6</v>
      </c>
      <c r="L8658" s="9">
        <v>1875.6</v>
      </c>
      <c r="M8658" s="9">
        <v>1875.6</v>
      </c>
      <c r="N8658" s="9">
        <v>1875.6</v>
      </c>
      <c r="O8658" s="9">
        <v>1875.6</v>
      </c>
      <c r="P8658" s="9">
        <v>1875.6</v>
      </c>
      <c r="Q8658" s="9">
        <v>1875.6</v>
      </c>
      <c r="R8658" s="9">
        <v>1875.6</v>
      </c>
      <c r="S8658" s="9">
        <v>1875.6</v>
      </c>
      <c r="T8658" s="9">
        <v>1875.6</v>
      </c>
    </row>
    <row r="8659" spans="1:20" x14ac:dyDescent="0.35">
      <c r="A8659">
        <f t="shared" si="271"/>
        <v>8659</v>
      </c>
      <c r="B8659" s="3" t="s">
        <v>71</v>
      </c>
      <c r="C8659" s="3" t="s">
        <v>75</v>
      </c>
      <c r="D8659" s="3" t="s">
        <v>18</v>
      </c>
      <c r="E8659">
        <v>2027</v>
      </c>
      <c r="F8659" s="3" t="str">
        <f t="shared" si="270"/>
        <v>GElevREVELS2027</v>
      </c>
      <c r="G8659" s="9">
        <v>1875.6</v>
      </c>
      <c r="H8659" s="9">
        <v>1875.6</v>
      </c>
      <c r="I8659" s="9">
        <v>1875.6</v>
      </c>
      <c r="J8659" s="9">
        <v>1875.6</v>
      </c>
      <c r="K8659" s="9">
        <v>1875.6</v>
      </c>
      <c r="L8659" s="9">
        <v>1875.6</v>
      </c>
      <c r="M8659" s="9">
        <v>1875.6</v>
      </c>
      <c r="N8659" s="9">
        <v>1875.6</v>
      </c>
      <c r="O8659" s="9">
        <v>1875.6</v>
      </c>
      <c r="P8659" s="9">
        <v>1875.6</v>
      </c>
      <c r="Q8659" s="9">
        <v>1875.6</v>
      </c>
      <c r="R8659" s="9">
        <v>1875.6</v>
      </c>
      <c r="S8659" s="9">
        <v>1875.6</v>
      </c>
      <c r="T8659" s="9">
        <v>1875.6</v>
      </c>
    </row>
    <row r="8660" spans="1:20" x14ac:dyDescent="0.35">
      <c r="A8660">
        <f t="shared" si="271"/>
        <v>8660</v>
      </c>
      <c r="B8660" s="3" t="s">
        <v>71</v>
      </c>
      <c r="C8660" s="3" t="s">
        <v>75</v>
      </c>
      <c r="D8660" s="3" t="s">
        <v>18</v>
      </c>
      <c r="E8660">
        <v>2028</v>
      </c>
      <c r="F8660" s="3" t="str">
        <f t="shared" si="270"/>
        <v>GElevREVELS2028</v>
      </c>
      <c r="G8660" s="9">
        <v>1875.6</v>
      </c>
      <c r="H8660" s="9">
        <v>1875.6</v>
      </c>
      <c r="I8660" s="9">
        <v>1875.6</v>
      </c>
      <c r="J8660" s="9">
        <v>1875.6</v>
      </c>
      <c r="K8660" s="9">
        <v>1875.6</v>
      </c>
      <c r="L8660" s="9">
        <v>1875.6</v>
      </c>
      <c r="M8660" s="9">
        <v>1875.6</v>
      </c>
      <c r="N8660" s="9">
        <v>1875.6</v>
      </c>
      <c r="O8660" s="9">
        <v>1875.6</v>
      </c>
      <c r="P8660" s="9">
        <v>1875.6</v>
      </c>
      <c r="Q8660" s="9">
        <v>1875.6</v>
      </c>
      <c r="R8660" s="9">
        <v>1875.6</v>
      </c>
      <c r="S8660" s="9">
        <v>1875.6</v>
      </c>
      <c r="T8660" s="9">
        <v>1875.6</v>
      </c>
    </row>
    <row r="8661" spans="1:20" x14ac:dyDescent="0.35">
      <c r="A8661">
        <f t="shared" si="271"/>
        <v>8661</v>
      </c>
      <c r="B8661" s="3" t="s">
        <v>71</v>
      </c>
      <c r="C8661" s="3" t="s">
        <v>75</v>
      </c>
      <c r="D8661" s="3" t="s">
        <v>18</v>
      </c>
      <c r="E8661">
        <v>2029</v>
      </c>
      <c r="F8661" s="3" t="str">
        <f t="shared" si="270"/>
        <v>GElevREVELS2029</v>
      </c>
      <c r="G8661" s="9">
        <v>1875.6</v>
      </c>
      <c r="H8661" s="9">
        <v>1875.6</v>
      </c>
      <c r="I8661" s="9">
        <v>1875.6</v>
      </c>
      <c r="J8661" s="9">
        <v>1875.6</v>
      </c>
      <c r="K8661" s="9">
        <v>1875.6</v>
      </c>
      <c r="L8661" s="9">
        <v>1875.6</v>
      </c>
      <c r="M8661" s="9">
        <v>1875.6</v>
      </c>
      <c r="N8661" s="9">
        <v>1875.6</v>
      </c>
      <c r="O8661" s="9">
        <v>1875.6</v>
      </c>
      <c r="P8661" s="9">
        <v>1875.6</v>
      </c>
      <c r="Q8661" s="9">
        <v>1875.6</v>
      </c>
      <c r="R8661" s="9">
        <v>1875.6</v>
      </c>
      <c r="S8661" s="9">
        <v>1875.6</v>
      </c>
      <c r="T8661" s="9">
        <v>1875.6</v>
      </c>
    </row>
    <row r="8662" spans="1:20" x14ac:dyDescent="0.35">
      <c r="A8662">
        <f t="shared" si="271"/>
        <v>8662</v>
      </c>
      <c r="B8662" s="3" t="s">
        <v>71</v>
      </c>
      <c r="C8662" s="3" t="s">
        <v>75</v>
      </c>
      <c r="D8662" s="3" t="s">
        <v>19</v>
      </c>
      <c r="E8662">
        <v>2020</v>
      </c>
      <c r="F8662" s="3" t="str">
        <f t="shared" si="270"/>
        <v>GElevARROW2020</v>
      </c>
      <c r="G8662" s="9">
        <v>1438.7</v>
      </c>
      <c r="H8662" s="9">
        <v>1432.7</v>
      </c>
      <c r="I8662" s="9">
        <v>1425.6</v>
      </c>
      <c r="J8662" s="9">
        <v>1404.3</v>
      </c>
      <c r="K8662" s="9">
        <v>1389.2</v>
      </c>
      <c r="L8662" s="9">
        <v>1387</v>
      </c>
      <c r="M8662" s="9">
        <v>1390.6</v>
      </c>
      <c r="N8662" s="9">
        <v>1396.2</v>
      </c>
      <c r="O8662" s="9">
        <v>1418.5</v>
      </c>
      <c r="P8662" s="9">
        <v>1437.1</v>
      </c>
      <c r="Q8662" s="9">
        <v>1441.4</v>
      </c>
      <c r="R8662" s="9">
        <v>1440.3</v>
      </c>
      <c r="S8662" s="9">
        <v>1442.5</v>
      </c>
      <c r="T8662" s="9">
        <v>1444</v>
      </c>
    </row>
    <row r="8663" spans="1:20" x14ac:dyDescent="0.35">
      <c r="A8663">
        <f t="shared" si="271"/>
        <v>8663</v>
      </c>
      <c r="B8663" s="3" t="s">
        <v>71</v>
      </c>
      <c r="C8663" s="3" t="s">
        <v>75</v>
      </c>
      <c r="D8663" s="3" t="s">
        <v>19</v>
      </c>
      <c r="E8663">
        <v>2021</v>
      </c>
      <c r="F8663" s="3" t="str">
        <f t="shared" si="270"/>
        <v>GElevARROW2021</v>
      </c>
      <c r="G8663" s="9">
        <v>1442.1</v>
      </c>
      <c r="H8663" s="9">
        <v>1439.5</v>
      </c>
      <c r="I8663" s="9">
        <v>1431</v>
      </c>
      <c r="J8663" s="9">
        <v>1410.5</v>
      </c>
      <c r="K8663" s="9">
        <v>1405.7</v>
      </c>
      <c r="L8663" s="9">
        <v>1400.3</v>
      </c>
      <c r="M8663" s="9">
        <v>1401.4</v>
      </c>
      <c r="N8663" s="9">
        <v>1404.4</v>
      </c>
      <c r="O8663" s="9">
        <v>1420.3</v>
      </c>
      <c r="P8663" s="9">
        <v>1444</v>
      </c>
      <c r="Q8663" s="9">
        <v>1444</v>
      </c>
      <c r="R8663" s="9">
        <v>1444</v>
      </c>
      <c r="S8663" s="9">
        <v>1442.4</v>
      </c>
      <c r="T8663" s="9">
        <v>1441.3</v>
      </c>
    </row>
    <row r="8664" spans="1:20" x14ac:dyDescent="0.35">
      <c r="A8664">
        <f t="shared" si="271"/>
        <v>8664</v>
      </c>
      <c r="B8664" s="3" t="s">
        <v>71</v>
      </c>
      <c r="C8664" s="3" t="s">
        <v>75</v>
      </c>
      <c r="D8664" s="3" t="s">
        <v>19</v>
      </c>
      <c r="E8664">
        <v>2022</v>
      </c>
      <c r="F8664" s="3" t="str">
        <f t="shared" si="270"/>
        <v>GElevARROW2022</v>
      </c>
      <c r="G8664" s="9">
        <v>1434.3</v>
      </c>
      <c r="H8664" s="9">
        <v>1432.8</v>
      </c>
      <c r="I8664" s="9">
        <v>1429.4</v>
      </c>
      <c r="J8664" s="9">
        <v>1410.5</v>
      </c>
      <c r="K8664" s="9">
        <v>1401.2</v>
      </c>
      <c r="L8664" s="9">
        <v>1401.1</v>
      </c>
      <c r="M8664" s="9">
        <v>1402.7</v>
      </c>
      <c r="N8664" s="9">
        <v>1404.5</v>
      </c>
      <c r="O8664" s="9">
        <v>1418.8</v>
      </c>
      <c r="P8664" s="9">
        <v>1438.2</v>
      </c>
      <c r="Q8664" s="9">
        <v>1444</v>
      </c>
      <c r="R8664" s="9">
        <v>1444</v>
      </c>
      <c r="S8664" s="9">
        <v>1444</v>
      </c>
      <c r="T8664" s="9">
        <v>1441</v>
      </c>
    </row>
    <row r="8665" spans="1:20" x14ac:dyDescent="0.35">
      <c r="A8665">
        <f t="shared" si="271"/>
        <v>8665</v>
      </c>
      <c r="B8665" s="3" t="s">
        <v>71</v>
      </c>
      <c r="C8665" s="3" t="s">
        <v>75</v>
      </c>
      <c r="D8665" s="3" t="s">
        <v>19</v>
      </c>
      <c r="E8665">
        <v>2023</v>
      </c>
      <c r="F8665" s="3" t="str">
        <f t="shared" si="270"/>
        <v>GElevARROW2023</v>
      </c>
      <c r="G8665" s="9">
        <v>1439.1</v>
      </c>
      <c r="H8665" s="9">
        <v>1429.5</v>
      </c>
      <c r="I8665" s="9">
        <v>1420.9</v>
      </c>
      <c r="J8665" s="9">
        <v>1402.4</v>
      </c>
      <c r="K8665" s="9">
        <v>1389.8</v>
      </c>
      <c r="L8665" s="9">
        <v>1377.9</v>
      </c>
      <c r="M8665" s="9">
        <v>1385.6</v>
      </c>
      <c r="N8665" s="9">
        <v>1386.1</v>
      </c>
      <c r="O8665" s="9">
        <v>1389.8</v>
      </c>
      <c r="P8665" s="9">
        <v>1403.8</v>
      </c>
      <c r="Q8665" s="9">
        <v>1444</v>
      </c>
      <c r="R8665" s="9">
        <v>1444</v>
      </c>
      <c r="S8665" s="9">
        <v>1444</v>
      </c>
      <c r="T8665" s="9">
        <v>1441</v>
      </c>
    </row>
    <row r="8666" spans="1:20" x14ac:dyDescent="0.35">
      <c r="A8666">
        <f t="shared" si="271"/>
        <v>8666</v>
      </c>
      <c r="B8666" s="3" t="s">
        <v>71</v>
      </c>
      <c r="C8666" s="3" t="s">
        <v>75</v>
      </c>
      <c r="D8666" s="3" t="s">
        <v>19</v>
      </c>
      <c r="E8666">
        <v>2024</v>
      </c>
      <c r="F8666" s="3" t="str">
        <f t="shared" si="270"/>
        <v>GElevARROW2024</v>
      </c>
      <c r="G8666" s="9">
        <v>1439.1</v>
      </c>
      <c r="H8666" s="9">
        <v>1430.8</v>
      </c>
      <c r="I8666" s="9">
        <v>1422.3</v>
      </c>
      <c r="J8666" s="9">
        <v>1402.2</v>
      </c>
      <c r="K8666" s="9">
        <v>1388.1</v>
      </c>
      <c r="L8666" s="9">
        <v>1392.2</v>
      </c>
      <c r="M8666" s="9">
        <v>1394.4</v>
      </c>
      <c r="N8666" s="9">
        <v>1396.1</v>
      </c>
      <c r="O8666" s="9">
        <v>1401.4</v>
      </c>
      <c r="P8666" s="9">
        <v>1418.1</v>
      </c>
      <c r="Q8666" s="9">
        <v>1439.6</v>
      </c>
      <c r="R8666" s="9">
        <v>1438.3</v>
      </c>
      <c r="S8666" s="9">
        <v>1439.6</v>
      </c>
      <c r="T8666" s="9">
        <v>1441.9</v>
      </c>
    </row>
    <row r="8667" spans="1:20" x14ac:dyDescent="0.35">
      <c r="A8667">
        <f t="shared" si="271"/>
        <v>8667</v>
      </c>
      <c r="B8667" s="3" t="s">
        <v>71</v>
      </c>
      <c r="C8667" s="3" t="s">
        <v>75</v>
      </c>
      <c r="D8667" s="3" t="s">
        <v>19</v>
      </c>
      <c r="E8667">
        <v>2025</v>
      </c>
      <c r="F8667" s="3" t="str">
        <f t="shared" si="270"/>
        <v>GElevARROW2025</v>
      </c>
      <c r="G8667" s="9">
        <v>1442.1</v>
      </c>
      <c r="H8667" s="9">
        <v>1439.3</v>
      </c>
      <c r="I8667" s="9">
        <v>1431.4</v>
      </c>
      <c r="J8667" s="9">
        <v>1412</v>
      </c>
      <c r="K8667" s="9">
        <v>1396.4</v>
      </c>
      <c r="L8667" s="9">
        <v>1391.8</v>
      </c>
      <c r="M8667" s="9">
        <v>1393.9</v>
      </c>
      <c r="N8667" s="9">
        <v>1399.2</v>
      </c>
      <c r="O8667" s="9">
        <v>1412.2</v>
      </c>
      <c r="P8667" s="9">
        <v>1425.7</v>
      </c>
      <c r="Q8667" s="9">
        <v>1444</v>
      </c>
      <c r="R8667" s="9">
        <v>1444</v>
      </c>
      <c r="S8667" s="9">
        <v>1441.9</v>
      </c>
      <c r="T8667" s="9">
        <v>1444</v>
      </c>
    </row>
    <row r="8668" spans="1:20" x14ac:dyDescent="0.35">
      <c r="A8668">
        <f t="shared" si="271"/>
        <v>8668</v>
      </c>
      <c r="B8668" s="3" t="s">
        <v>71</v>
      </c>
      <c r="C8668" s="3" t="s">
        <v>75</v>
      </c>
      <c r="D8668" s="3" t="s">
        <v>19</v>
      </c>
      <c r="E8668">
        <v>2026</v>
      </c>
      <c r="F8668" s="3" t="str">
        <f t="shared" si="270"/>
        <v>GElevARROW2026</v>
      </c>
      <c r="G8668" s="9">
        <v>1440.6</v>
      </c>
      <c r="H8668" s="9">
        <v>1431.4</v>
      </c>
      <c r="I8668" s="9">
        <v>1422.7</v>
      </c>
      <c r="J8668" s="9">
        <v>1402.5</v>
      </c>
      <c r="K8668" s="9">
        <v>1389.2</v>
      </c>
      <c r="L8668" s="9">
        <v>1391.8</v>
      </c>
      <c r="M8668" s="9">
        <v>1394.1</v>
      </c>
      <c r="N8668" s="9">
        <v>1397.3</v>
      </c>
      <c r="O8668" s="9">
        <v>1407.2</v>
      </c>
      <c r="P8668" s="9">
        <v>1432</v>
      </c>
      <c r="Q8668" s="9">
        <v>1444</v>
      </c>
      <c r="R8668" s="9">
        <v>1444</v>
      </c>
      <c r="S8668" s="9">
        <v>1443.3</v>
      </c>
      <c r="T8668" s="9">
        <v>1444</v>
      </c>
    </row>
    <row r="8669" spans="1:20" x14ac:dyDescent="0.35">
      <c r="A8669">
        <f t="shared" si="271"/>
        <v>8669</v>
      </c>
      <c r="B8669" s="3" t="s">
        <v>71</v>
      </c>
      <c r="C8669" s="3" t="s">
        <v>75</v>
      </c>
      <c r="D8669" s="3" t="s">
        <v>19</v>
      </c>
      <c r="E8669">
        <v>2027</v>
      </c>
      <c r="F8669" s="3" t="str">
        <f t="shared" si="270"/>
        <v>GElevARROW2027</v>
      </c>
      <c r="G8669" s="9">
        <v>1442.1</v>
      </c>
      <c r="H8669" s="9">
        <v>1436.8</v>
      </c>
      <c r="I8669" s="9">
        <v>1429.1</v>
      </c>
      <c r="J8669" s="9">
        <v>1409.1</v>
      </c>
      <c r="K8669" s="9">
        <v>1392.2</v>
      </c>
      <c r="L8669" s="9">
        <v>1391.8</v>
      </c>
      <c r="M8669" s="9">
        <v>1393.3</v>
      </c>
      <c r="N8669" s="9">
        <v>1394.3</v>
      </c>
      <c r="O8669" s="9">
        <v>1400.6</v>
      </c>
      <c r="P8669" s="9">
        <v>1419.1</v>
      </c>
      <c r="Q8669" s="9">
        <v>1444</v>
      </c>
      <c r="R8669" s="9">
        <v>1444</v>
      </c>
      <c r="S8669" s="9">
        <v>1444</v>
      </c>
      <c r="T8669" s="9">
        <v>1441</v>
      </c>
    </row>
    <row r="8670" spans="1:20" x14ac:dyDescent="0.35">
      <c r="A8670">
        <f t="shared" si="271"/>
        <v>8670</v>
      </c>
      <c r="B8670" s="3" t="s">
        <v>71</v>
      </c>
      <c r="C8670" s="3" t="s">
        <v>75</v>
      </c>
      <c r="D8670" s="3" t="s">
        <v>19</v>
      </c>
      <c r="E8670">
        <v>2028</v>
      </c>
      <c r="F8670" s="3" t="str">
        <f t="shared" si="270"/>
        <v>GElevARROW2028</v>
      </c>
      <c r="G8670" s="9">
        <v>1438.2</v>
      </c>
      <c r="H8670" s="9">
        <v>1433.3</v>
      </c>
      <c r="I8670" s="9">
        <v>1426.3</v>
      </c>
      <c r="J8670" s="9">
        <v>1405.1</v>
      </c>
      <c r="K8670" s="9">
        <v>1386.4</v>
      </c>
      <c r="L8670" s="9">
        <v>1377.9</v>
      </c>
      <c r="M8670" s="9">
        <v>1383.8</v>
      </c>
      <c r="N8670" s="9">
        <v>1387.6</v>
      </c>
      <c r="O8670" s="9">
        <v>1396.2</v>
      </c>
      <c r="P8670" s="9">
        <v>1414.1</v>
      </c>
      <c r="Q8670" s="9">
        <v>1444</v>
      </c>
      <c r="R8670" s="9">
        <v>1444</v>
      </c>
      <c r="S8670" s="9">
        <v>1444</v>
      </c>
      <c r="T8670" s="9">
        <v>1441</v>
      </c>
    </row>
    <row r="8671" spans="1:20" x14ac:dyDescent="0.35">
      <c r="A8671">
        <f t="shared" si="271"/>
        <v>8671</v>
      </c>
      <c r="B8671" s="3" t="s">
        <v>71</v>
      </c>
      <c r="C8671" s="3" t="s">
        <v>75</v>
      </c>
      <c r="D8671" s="3" t="s">
        <v>19</v>
      </c>
      <c r="E8671">
        <v>2029</v>
      </c>
      <c r="F8671" s="3" t="str">
        <f t="shared" si="270"/>
        <v>GElevARROW2029</v>
      </c>
      <c r="G8671" s="9">
        <v>1439.1</v>
      </c>
      <c r="H8671" s="9">
        <v>1430.8</v>
      </c>
      <c r="I8671" s="9">
        <v>1422.6</v>
      </c>
      <c r="J8671" s="9">
        <v>1401.8</v>
      </c>
      <c r="K8671" s="9">
        <v>1387.8</v>
      </c>
      <c r="L8671" s="9">
        <v>1388.6</v>
      </c>
      <c r="M8671" s="9">
        <v>1391.7</v>
      </c>
      <c r="N8671" s="9">
        <v>1393.1</v>
      </c>
      <c r="O8671" s="9">
        <v>1398.4</v>
      </c>
      <c r="P8671" s="9">
        <v>1423.5</v>
      </c>
      <c r="Q8671" s="9">
        <v>1444</v>
      </c>
      <c r="R8671" s="9">
        <v>1444</v>
      </c>
      <c r="S8671" s="9">
        <v>1440.9</v>
      </c>
      <c r="T8671" s="9">
        <v>1442.8</v>
      </c>
    </row>
    <row r="8672" spans="1:20" x14ac:dyDescent="0.35">
      <c r="A8672">
        <f t="shared" si="271"/>
        <v>8672</v>
      </c>
      <c r="B8672" s="3" t="s">
        <v>71</v>
      </c>
      <c r="C8672" s="3" t="s">
        <v>75</v>
      </c>
      <c r="D8672" s="3" t="s">
        <v>20</v>
      </c>
      <c r="E8672">
        <v>2020</v>
      </c>
      <c r="F8672" s="3" t="str">
        <f t="shared" si="270"/>
        <v>GElevLIBBY2020</v>
      </c>
      <c r="G8672" s="9">
        <v>2442.6</v>
      </c>
      <c r="H8672" s="9">
        <v>2435</v>
      </c>
      <c r="I8672" s="9">
        <v>2419.4</v>
      </c>
      <c r="J8672" s="9">
        <v>2416.8000000000002</v>
      </c>
      <c r="K8672" s="9">
        <v>2414.4</v>
      </c>
      <c r="L8672" s="9">
        <v>2412.6999999999998</v>
      </c>
      <c r="M8672" s="9">
        <v>2416.5</v>
      </c>
      <c r="N8672" s="9">
        <v>2423.1999999999998</v>
      </c>
      <c r="O8672" s="9">
        <v>2440.1</v>
      </c>
      <c r="P8672" s="9">
        <v>2448</v>
      </c>
      <c r="Q8672" s="9">
        <v>2454</v>
      </c>
      <c r="R8672" s="9">
        <v>2453.6999999999998</v>
      </c>
      <c r="S8672" s="9">
        <v>2452.6999999999998</v>
      </c>
      <c r="T8672" s="9">
        <v>2449</v>
      </c>
    </row>
    <row r="8673" spans="1:20" x14ac:dyDescent="0.35">
      <c r="A8673">
        <f t="shared" si="271"/>
        <v>8673</v>
      </c>
      <c r="B8673" s="3" t="s">
        <v>71</v>
      </c>
      <c r="C8673" s="3" t="s">
        <v>75</v>
      </c>
      <c r="D8673" s="3" t="s">
        <v>20</v>
      </c>
      <c r="E8673">
        <v>2021</v>
      </c>
      <c r="F8673" s="3" t="str">
        <f t="shared" si="270"/>
        <v>GElevLIBBY2021</v>
      </c>
      <c r="G8673" s="9">
        <v>2448.9</v>
      </c>
      <c r="H8673" s="9">
        <v>2435</v>
      </c>
      <c r="I8673" s="9">
        <v>2411</v>
      </c>
      <c r="J8673" s="9">
        <v>2402.6</v>
      </c>
      <c r="K8673" s="9">
        <v>2399.4</v>
      </c>
      <c r="L8673" s="9">
        <v>2396.6</v>
      </c>
      <c r="M8673" s="9">
        <v>2397.1999999999998</v>
      </c>
      <c r="N8673" s="9">
        <v>2401</v>
      </c>
      <c r="O8673" s="9">
        <v>2407.1</v>
      </c>
      <c r="P8673" s="9">
        <v>2439.6</v>
      </c>
      <c r="Q8673" s="9">
        <v>2451.1</v>
      </c>
      <c r="R8673" s="9">
        <v>2450.1999999999998</v>
      </c>
      <c r="S8673" s="9">
        <v>2446.5</v>
      </c>
      <c r="T8673" s="9">
        <v>2439</v>
      </c>
    </row>
    <row r="8674" spans="1:20" x14ac:dyDescent="0.35">
      <c r="A8674">
        <f t="shared" si="271"/>
        <v>8674</v>
      </c>
      <c r="B8674" s="3" t="s">
        <v>71</v>
      </c>
      <c r="C8674" s="3" t="s">
        <v>75</v>
      </c>
      <c r="D8674" s="3" t="s">
        <v>20</v>
      </c>
      <c r="E8674">
        <v>2022</v>
      </c>
      <c r="F8674" s="3" t="str">
        <f t="shared" si="270"/>
        <v>GElevLIBBY2022</v>
      </c>
      <c r="G8674" s="9">
        <v>2440.6</v>
      </c>
      <c r="H8674" s="9">
        <v>2435</v>
      </c>
      <c r="I8674" s="9">
        <v>2418.5</v>
      </c>
      <c r="J8674" s="9">
        <v>2416.5</v>
      </c>
      <c r="K8674" s="9">
        <v>2414.6</v>
      </c>
      <c r="L8674" s="9">
        <v>2414.1999999999998</v>
      </c>
      <c r="M8674" s="9">
        <v>2416.5</v>
      </c>
      <c r="N8674" s="9">
        <v>2417.6999999999998</v>
      </c>
      <c r="O8674" s="9">
        <v>2429.8000000000002</v>
      </c>
      <c r="P8674" s="9">
        <v>2454</v>
      </c>
      <c r="Q8674" s="9">
        <v>2454</v>
      </c>
      <c r="R8674" s="9">
        <v>2454.1</v>
      </c>
      <c r="S8674" s="9">
        <v>2452.8000000000002</v>
      </c>
      <c r="T8674" s="9">
        <v>2449</v>
      </c>
    </row>
    <row r="8675" spans="1:20" x14ac:dyDescent="0.35">
      <c r="A8675">
        <f t="shared" si="271"/>
        <v>8675</v>
      </c>
      <c r="B8675" s="3" t="s">
        <v>71</v>
      </c>
      <c r="C8675" s="3" t="s">
        <v>75</v>
      </c>
      <c r="D8675" s="3" t="s">
        <v>20</v>
      </c>
      <c r="E8675">
        <v>2023</v>
      </c>
      <c r="F8675" s="3" t="str">
        <f t="shared" si="270"/>
        <v>GElevLIBBY2023</v>
      </c>
      <c r="G8675" s="9">
        <v>2451.6</v>
      </c>
      <c r="H8675" s="9">
        <v>2432.3000000000002</v>
      </c>
      <c r="I8675" s="9">
        <v>2411</v>
      </c>
      <c r="J8675" s="9">
        <v>2414.1</v>
      </c>
      <c r="K8675" s="9">
        <v>2402.5</v>
      </c>
      <c r="L8675" s="9">
        <v>2385.4</v>
      </c>
      <c r="M8675" s="9">
        <v>2377.8000000000002</v>
      </c>
      <c r="N8675" s="9">
        <v>2371</v>
      </c>
      <c r="O8675" s="9">
        <v>2387.5</v>
      </c>
      <c r="P8675" s="9">
        <v>2441.1</v>
      </c>
      <c r="Q8675" s="9">
        <v>2459</v>
      </c>
      <c r="R8675" s="9">
        <v>2459</v>
      </c>
      <c r="S8675" s="9">
        <v>2456.5</v>
      </c>
      <c r="T8675" s="9">
        <v>2449</v>
      </c>
    </row>
    <row r="8676" spans="1:20" x14ac:dyDescent="0.35">
      <c r="A8676">
        <f t="shared" si="271"/>
        <v>8676</v>
      </c>
      <c r="B8676" s="3" t="s">
        <v>71</v>
      </c>
      <c r="C8676" s="3" t="s">
        <v>75</v>
      </c>
      <c r="D8676" s="3" t="s">
        <v>20</v>
      </c>
      <c r="E8676">
        <v>2024</v>
      </c>
      <c r="F8676" s="3" t="str">
        <f t="shared" si="270"/>
        <v>GElevLIBBY2024</v>
      </c>
      <c r="G8676" s="9">
        <v>2453.4</v>
      </c>
      <c r="H8676" s="9">
        <v>2434</v>
      </c>
      <c r="I8676" s="9">
        <v>2411</v>
      </c>
      <c r="J8676" s="9">
        <v>2412.6999999999998</v>
      </c>
      <c r="K8676" s="9">
        <v>2413.1</v>
      </c>
      <c r="L8676" s="9">
        <v>2415.5</v>
      </c>
      <c r="M8676" s="9">
        <v>2419.6</v>
      </c>
      <c r="N8676" s="9">
        <v>2427.1999999999998</v>
      </c>
      <c r="O8676" s="9">
        <v>2427.6999999999998</v>
      </c>
      <c r="P8676" s="9">
        <v>2450.3000000000002</v>
      </c>
      <c r="Q8676" s="9">
        <v>2450.3000000000002</v>
      </c>
      <c r="R8676" s="9">
        <v>2448.8000000000002</v>
      </c>
      <c r="S8676" s="9">
        <v>2446.9</v>
      </c>
      <c r="T8676" s="9">
        <v>2447</v>
      </c>
    </row>
    <row r="8677" spans="1:20" x14ac:dyDescent="0.35">
      <c r="A8677">
        <f t="shared" si="271"/>
        <v>8677</v>
      </c>
      <c r="B8677" s="3" t="s">
        <v>71</v>
      </c>
      <c r="C8677" s="3" t="s">
        <v>75</v>
      </c>
      <c r="D8677" s="3" t="s">
        <v>20</v>
      </c>
      <c r="E8677">
        <v>2025</v>
      </c>
      <c r="F8677" s="3" t="str">
        <f t="shared" si="270"/>
        <v>GElevLIBBY2025</v>
      </c>
      <c r="G8677" s="9">
        <v>2449.1</v>
      </c>
      <c r="H8677" s="9">
        <v>2432.9</v>
      </c>
      <c r="I8677" s="9">
        <v>2411</v>
      </c>
      <c r="J8677" s="9">
        <v>2408.5</v>
      </c>
      <c r="K8677" s="9">
        <v>2401.1</v>
      </c>
      <c r="L8677" s="9">
        <v>2404.8000000000002</v>
      </c>
      <c r="M8677" s="9">
        <v>2408.1</v>
      </c>
      <c r="N8677" s="9">
        <v>2418.1</v>
      </c>
      <c r="O8677" s="9">
        <v>2430.3000000000002</v>
      </c>
      <c r="P8677" s="9">
        <v>2451.5</v>
      </c>
      <c r="Q8677" s="9">
        <v>2454</v>
      </c>
      <c r="R8677" s="9">
        <v>2453</v>
      </c>
      <c r="S8677" s="9">
        <v>2451.3000000000002</v>
      </c>
      <c r="T8677" s="9">
        <v>2449</v>
      </c>
    </row>
    <row r="8678" spans="1:20" x14ac:dyDescent="0.35">
      <c r="A8678">
        <f t="shared" si="271"/>
        <v>8678</v>
      </c>
      <c r="B8678" s="3" t="s">
        <v>71</v>
      </c>
      <c r="C8678" s="3" t="s">
        <v>75</v>
      </c>
      <c r="D8678" s="3" t="s">
        <v>20</v>
      </c>
      <c r="E8678">
        <v>2026</v>
      </c>
      <c r="F8678" s="3" t="str">
        <f t="shared" si="270"/>
        <v>GElevLIBBY2026</v>
      </c>
      <c r="G8678" s="9">
        <v>2451</v>
      </c>
      <c r="H8678" s="9">
        <v>2435</v>
      </c>
      <c r="I8678" s="9">
        <v>2411</v>
      </c>
      <c r="J8678" s="9">
        <v>2400.6</v>
      </c>
      <c r="K8678" s="9">
        <v>2399</v>
      </c>
      <c r="L8678" s="9">
        <v>2398.8000000000002</v>
      </c>
      <c r="M8678" s="9">
        <v>2400</v>
      </c>
      <c r="N8678" s="9">
        <v>2402.1999999999998</v>
      </c>
      <c r="O8678" s="9">
        <v>2388.3000000000002</v>
      </c>
      <c r="P8678" s="9">
        <v>2435.1</v>
      </c>
      <c r="Q8678" s="9">
        <v>2451.6</v>
      </c>
      <c r="R8678" s="9">
        <v>2453.1999999999998</v>
      </c>
      <c r="S8678" s="9">
        <v>2452.1999999999998</v>
      </c>
      <c r="T8678" s="9">
        <v>2449</v>
      </c>
    </row>
    <row r="8679" spans="1:20" x14ac:dyDescent="0.35">
      <c r="A8679">
        <f t="shared" si="271"/>
        <v>8679</v>
      </c>
      <c r="B8679" s="3" t="s">
        <v>71</v>
      </c>
      <c r="C8679" s="3" t="s">
        <v>75</v>
      </c>
      <c r="D8679" s="3" t="s">
        <v>20</v>
      </c>
      <c r="E8679">
        <v>2027</v>
      </c>
      <c r="F8679" s="3" t="str">
        <f t="shared" si="270"/>
        <v>GElevLIBBY2027</v>
      </c>
      <c r="G8679" s="9">
        <v>2448.5</v>
      </c>
      <c r="H8679" s="9">
        <v>2435</v>
      </c>
      <c r="I8679" s="9">
        <v>2411</v>
      </c>
      <c r="J8679" s="9">
        <v>2389.6</v>
      </c>
      <c r="K8679" s="9">
        <v>2385.8000000000002</v>
      </c>
      <c r="L8679" s="9">
        <v>2361</v>
      </c>
      <c r="M8679" s="9">
        <v>2364.4</v>
      </c>
      <c r="N8679" s="9">
        <v>2368.1</v>
      </c>
      <c r="O8679" s="9">
        <v>2379.9</v>
      </c>
      <c r="P8679" s="9">
        <v>2433.1</v>
      </c>
      <c r="Q8679" s="9">
        <v>2451.4</v>
      </c>
      <c r="R8679" s="9">
        <v>2451.1</v>
      </c>
      <c r="S8679" s="9">
        <v>2449.6999999999998</v>
      </c>
      <c r="T8679" s="9">
        <v>2448.3000000000002</v>
      </c>
    </row>
    <row r="8680" spans="1:20" x14ac:dyDescent="0.35">
      <c r="A8680">
        <f t="shared" si="271"/>
        <v>8680</v>
      </c>
      <c r="B8680" s="3" t="s">
        <v>71</v>
      </c>
      <c r="C8680" s="3" t="s">
        <v>75</v>
      </c>
      <c r="D8680" s="3" t="s">
        <v>20</v>
      </c>
      <c r="E8680">
        <v>2028</v>
      </c>
      <c r="F8680" s="3" t="str">
        <f t="shared" si="270"/>
        <v>GElevLIBBY2028</v>
      </c>
      <c r="G8680" s="9">
        <v>2448.1</v>
      </c>
      <c r="H8680" s="9">
        <v>2435</v>
      </c>
      <c r="I8680" s="9">
        <v>2411</v>
      </c>
      <c r="J8680" s="9">
        <v>2394.6</v>
      </c>
      <c r="K8680" s="9">
        <v>2356</v>
      </c>
      <c r="L8680" s="9">
        <v>2352.6</v>
      </c>
      <c r="M8680" s="9">
        <v>2349.6</v>
      </c>
      <c r="N8680" s="9">
        <v>2346.6</v>
      </c>
      <c r="O8680" s="9">
        <v>2357.1</v>
      </c>
      <c r="P8680" s="9">
        <v>2420.5</v>
      </c>
      <c r="Q8680" s="9">
        <v>2454.6</v>
      </c>
      <c r="R8680" s="9">
        <v>2456.9</v>
      </c>
      <c r="S8680" s="9">
        <v>2456.1</v>
      </c>
      <c r="T8680" s="9">
        <v>2449</v>
      </c>
    </row>
    <row r="8681" spans="1:20" x14ac:dyDescent="0.35">
      <c r="A8681">
        <f t="shared" si="271"/>
        <v>8681</v>
      </c>
      <c r="B8681" s="3" t="s">
        <v>71</v>
      </c>
      <c r="C8681" s="3" t="s">
        <v>75</v>
      </c>
      <c r="D8681" s="3" t="s">
        <v>20</v>
      </c>
      <c r="E8681">
        <v>2029</v>
      </c>
      <c r="F8681" s="3" t="str">
        <f t="shared" si="270"/>
        <v>GElevLIBBY2029</v>
      </c>
      <c r="G8681" s="9">
        <v>2451.6999999999998</v>
      </c>
      <c r="H8681" s="9">
        <v>2435</v>
      </c>
      <c r="I8681" s="9">
        <v>2412.9</v>
      </c>
      <c r="J8681" s="9">
        <v>2410.5</v>
      </c>
      <c r="K8681" s="9">
        <v>2408.4</v>
      </c>
      <c r="L8681" s="9">
        <v>2387.4</v>
      </c>
      <c r="M8681" s="9">
        <v>2392.5</v>
      </c>
      <c r="N8681" s="9">
        <v>2402.6999999999998</v>
      </c>
      <c r="O8681" s="9">
        <v>2432.5</v>
      </c>
      <c r="P8681" s="9">
        <v>2454</v>
      </c>
      <c r="Q8681" s="9">
        <v>2449</v>
      </c>
      <c r="R8681" s="9">
        <v>2448.5</v>
      </c>
      <c r="S8681" s="9">
        <v>2446.6999999999998</v>
      </c>
      <c r="T8681" s="9">
        <v>2443.3000000000002</v>
      </c>
    </row>
    <row r="8682" spans="1:20" x14ac:dyDescent="0.35">
      <c r="A8682">
        <f t="shared" si="271"/>
        <v>8682</v>
      </c>
      <c r="B8682" s="3" t="s">
        <v>71</v>
      </c>
      <c r="C8682" s="3" t="s">
        <v>75</v>
      </c>
      <c r="D8682" s="3" t="s">
        <v>21</v>
      </c>
      <c r="E8682">
        <v>2020</v>
      </c>
      <c r="F8682" s="3" t="str">
        <f t="shared" si="270"/>
        <v>GElevBONFER2020</v>
      </c>
      <c r="G8682" s="9" t="e">
        <v>#N/A</v>
      </c>
      <c r="H8682" s="9" t="e">
        <v>#N/A</v>
      </c>
      <c r="I8682" s="9" t="e">
        <v>#N/A</v>
      </c>
      <c r="J8682" s="9" t="e">
        <v>#N/A</v>
      </c>
      <c r="K8682" s="9" t="e">
        <v>#N/A</v>
      </c>
      <c r="L8682" s="9" t="e">
        <v>#N/A</v>
      </c>
      <c r="M8682" s="9" t="e">
        <v>#N/A</v>
      </c>
      <c r="N8682" s="9" t="e">
        <v>#N/A</v>
      </c>
      <c r="O8682" s="9" t="e">
        <v>#N/A</v>
      </c>
      <c r="P8682" s="9" t="e">
        <v>#N/A</v>
      </c>
      <c r="Q8682" s="9" t="e">
        <v>#N/A</v>
      </c>
      <c r="R8682" s="9" t="e">
        <v>#N/A</v>
      </c>
      <c r="S8682" s="9" t="e">
        <v>#N/A</v>
      </c>
      <c r="T8682" s="9" t="e">
        <v>#N/A</v>
      </c>
    </row>
    <row r="8683" spans="1:20" x14ac:dyDescent="0.35">
      <c r="A8683">
        <f t="shared" si="271"/>
        <v>8683</v>
      </c>
      <c r="B8683" s="3" t="s">
        <v>71</v>
      </c>
      <c r="C8683" s="3" t="s">
        <v>75</v>
      </c>
      <c r="D8683" s="3" t="s">
        <v>21</v>
      </c>
      <c r="E8683">
        <v>2021</v>
      </c>
      <c r="F8683" s="3" t="str">
        <f t="shared" si="270"/>
        <v>GElevBONFER2021</v>
      </c>
      <c r="G8683" s="9" t="e">
        <v>#N/A</v>
      </c>
      <c r="H8683" s="9" t="e">
        <v>#N/A</v>
      </c>
      <c r="I8683" s="9" t="e">
        <v>#N/A</v>
      </c>
      <c r="J8683" s="9" t="e">
        <v>#N/A</v>
      </c>
      <c r="K8683" s="9" t="e">
        <v>#N/A</v>
      </c>
      <c r="L8683" s="9" t="e">
        <v>#N/A</v>
      </c>
      <c r="M8683" s="9" t="e">
        <v>#N/A</v>
      </c>
      <c r="N8683" s="9" t="e">
        <v>#N/A</v>
      </c>
      <c r="O8683" s="9" t="e">
        <v>#N/A</v>
      </c>
      <c r="P8683" s="9" t="e">
        <v>#N/A</v>
      </c>
      <c r="Q8683" s="9" t="e">
        <v>#N/A</v>
      </c>
      <c r="R8683" s="9" t="e">
        <v>#N/A</v>
      </c>
      <c r="S8683" s="9" t="e">
        <v>#N/A</v>
      </c>
      <c r="T8683" s="9" t="e">
        <v>#N/A</v>
      </c>
    </row>
    <row r="8684" spans="1:20" x14ac:dyDescent="0.35">
      <c r="A8684">
        <f t="shared" si="271"/>
        <v>8684</v>
      </c>
      <c r="B8684" s="3" t="s">
        <v>71</v>
      </c>
      <c r="C8684" s="3" t="s">
        <v>75</v>
      </c>
      <c r="D8684" s="3" t="s">
        <v>21</v>
      </c>
      <c r="E8684">
        <v>2022</v>
      </c>
      <c r="F8684" s="3" t="str">
        <f t="shared" si="270"/>
        <v>GElevBONFER2022</v>
      </c>
      <c r="G8684" s="9" t="e">
        <v>#N/A</v>
      </c>
      <c r="H8684" s="9" t="e">
        <v>#N/A</v>
      </c>
      <c r="I8684" s="9" t="e">
        <v>#N/A</v>
      </c>
      <c r="J8684" s="9" t="e">
        <v>#N/A</v>
      </c>
      <c r="K8684" s="9" t="e">
        <v>#N/A</v>
      </c>
      <c r="L8684" s="9" t="e">
        <v>#N/A</v>
      </c>
      <c r="M8684" s="9" t="e">
        <v>#N/A</v>
      </c>
      <c r="N8684" s="9" t="e">
        <v>#N/A</v>
      </c>
      <c r="O8684" s="9" t="e">
        <v>#N/A</v>
      </c>
      <c r="P8684" s="9" t="e">
        <v>#N/A</v>
      </c>
      <c r="Q8684" s="9" t="e">
        <v>#N/A</v>
      </c>
      <c r="R8684" s="9" t="e">
        <v>#N/A</v>
      </c>
      <c r="S8684" s="9" t="e">
        <v>#N/A</v>
      </c>
      <c r="T8684" s="9" t="e">
        <v>#N/A</v>
      </c>
    </row>
    <row r="8685" spans="1:20" x14ac:dyDescent="0.35">
      <c r="A8685">
        <f t="shared" si="271"/>
        <v>8685</v>
      </c>
      <c r="B8685" s="3" t="s">
        <v>71</v>
      </c>
      <c r="C8685" s="3" t="s">
        <v>75</v>
      </c>
      <c r="D8685" s="3" t="s">
        <v>21</v>
      </c>
      <c r="E8685">
        <v>2023</v>
      </c>
      <c r="F8685" s="3" t="str">
        <f t="shared" si="270"/>
        <v>GElevBONFER2023</v>
      </c>
      <c r="G8685" s="9" t="e">
        <v>#N/A</v>
      </c>
      <c r="H8685" s="9" t="e">
        <v>#N/A</v>
      </c>
      <c r="I8685" s="9" t="e">
        <v>#N/A</v>
      </c>
      <c r="J8685" s="9" t="e">
        <v>#N/A</v>
      </c>
      <c r="K8685" s="9" t="e">
        <v>#N/A</v>
      </c>
      <c r="L8685" s="9" t="e">
        <v>#N/A</v>
      </c>
      <c r="M8685" s="9" t="e">
        <v>#N/A</v>
      </c>
      <c r="N8685" s="9" t="e">
        <v>#N/A</v>
      </c>
      <c r="O8685" s="9" t="e">
        <v>#N/A</v>
      </c>
      <c r="P8685" s="9" t="e">
        <v>#N/A</v>
      </c>
      <c r="Q8685" s="9" t="e">
        <v>#N/A</v>
      </c>
      <c r="R8685" s="9" t="e">
        <v>#N/A</v>
      </c>
      <c r="S8685" s="9" t="e">
        <v>#N/A</v>
      </c>
      <c r="T8685" s="9" t="e">
        <v>#N/A</v>
      </c>
    </row>
    <row r="8686" spans="1:20" x14ac:dyDescent="0.35">
      <c r="A8686">
        <f t="shared" si="271"/>
        <v>8686</v>
      </c>
      <c r="B8686" s="3" t="s">
        <v>71</v>
      </c>
      <c r="C8686" s="3" t="s">
        <v>75</v>
      </c>
      <c r="D8686" s="3" t="s">
        <v>21</v>
      </c>
      <c r="E8686">
        <v>2024</v>
      </c>
      <c r="F8686" s="3" t="str">
        <f t="shared" si="270"/>
        <v>GElevBONFER2024</v>
      </c>
      <c r="G8686" s="9" t="e">
        <v>#N/A</v>
      </c>
      <c r="H8686" s="9" t="e">
        <v>#N/A</v>
      </c>
      <c r="I8686" s="9" t="e">
        <v>#N/A</v>
      </c>
      <c r="J8686" s="9" t="e">
        <v>#N/A</v>
      </c>
      <c r="K8686" s="9" t="e">
        <v>#N/A</v>
      </c>
      <c r="L8686" s="9" t="e">
        <v>#N/A</v>
      </c>
      <c r="M8686" s="9" t="e">
        <v>#N/A</v>
      </c>
      <c r="N8686" s="9" t="e">
        <v>#N/A</v>
      </c>
      <c r="O8686" s="9" t="e">
        <v>#N/A</v>
      </c>
      <c r="P8686" s="9" t="e">
        <v>#N/A</v>
      </c>
      <c r="Q8686" s="9" t="e">
        <v>#N/A</v>
      </c>
      <c r="R8686" s="9" t="e">
        <v>#N/A</v>
      </c>
      <c r="S8686" s="9" t="e">
        <v>#N/A</v>
      </c>
      <c r="T8686" s="9" t="e">
        <v>#N/A</v>
      </c>
    </row>
    <row r="8687" spans="1:20" x14ac:dyDescent="0.35">
      <c r="A8687">
        <f t="shared" si="271"/>
        <v>8687</v>
      </c>
      <c r="B8687" s="3" t="s">
        <v>71</v>
      </c>
      <c r="C8687" s="3" t="s">
        <v>75</v>
      </c>
      <c r="D8687" s="3" t="s">
        <v>21</v>
      </c>
      <c r="E8687">
        <v>2025</v>
      </c>
      <c r="F8687" s="3" t="str">
        <f t="shared" si="270"/>
        <v>GElevBONFER2025</v>
      </c>
      <c r="G8687" s="9" t="e">
        <v>#N/A</v>
      </c>
      <c r="H8687" s="9" t="e">
        <v>#N/A</v>
      </c>
      <c r="I8687" s="9" t="e">
        <v>#N/A</v>
      </c>
      <c r="J8687" s="9" t="e">
        <v>#N/A</v>
      </c>
      <c r="K8687" s="9" t="e">
        <v>#N/A</v>
      </c>
      <c r="L8687" s="9" t="e">
        <v>#N/A</v>
      </c>
      <c r="M8687" s="9" t="e">
        <v>#N/A</v>
      </c>
      <c r="N8687" s="9" t="e">
        <v>#N/A</v>
      </c>
      <c r="O8687" s="9" t="e">
        <v>#N/A</v>
      </c>
      <c r="P8687" s="9" t="e">
        <v>#N/A</v>
      </c>
      <c r="Q8687" s="9" t="e">
        <v>#N/A</v>
      </c>
      <c r="R8687" s="9" t="e">
        <v>#N/A</v>
      </c>
      <c r="S8687" s="9" t="e">
        <v>#N/A</v>
      </c>
      <c r="T8687" s="9" t="e">
        <v>#N/A</v>
      </c>
    </row>
    <row r="8688" spans="1:20" x14ac:dyDescent="0.35">
      <c r="A8688">
        <f t="shared" si="271"/>
        <v>8688</v>
      </c>
      <c r="B8688" s="3" t="s">
        <v>71</v>
      </c>
      <c r="C8688" s="3" t="s">
        <v>75</v>
      </c>
      <c r="D8688" s="3" t="s">
        <v>21</v>
      </c>
      <c r="E8688">
        <v>2026</v>
      </c>
      <c r="F8688" s="3" t="str">
        <f t="shared" si="270"/>
        <v>GElevBONFER2026</v>
      </c>
      <c r="G8688" s="9" t="e">
        <v>#N/A</v>
      </c>
      <c r="H8688" s="9" t="e">
        <v>#N/A</v>
      </c>
      <c r="I8688" s="9" t="e">
        <v>#N/A</v>
      </c>
      <c r="J8688" s="9" t="e">
        <v>#N/A</v>
      </c>
      <c r="K8688" s="9" t="e">
        <v>#N/A</v>
      </c>
      <c r="L8688" s="9" t="e">
        <v>#N/A</v>
      </c>
      <c r="M8688" s="9" t="e">
        <v>#N/A</v>
      </c>
      <c r="N8688" s="9" t="e">
        <v>#N/A</v>
      </c>
      <c r="O8688" s="9" t="e">
        <v>#N/A</v>
      </c>
      <c r="P8688" s="9" t="e">
        <v>#N/A</v>
      </c>
      <c r="Q8688" s="9" t="e">
        <v>#N/A</v>
      </c>
      <c r="R8688" s="9" t="e">
        <v>#N/A</v>
      </c>
      <c r="S8688" s="9" t="e">
        <v>#N/A</v>
      </c>
      <c r="T8688" s="9" t="e">
        <v>#N/A</v>
      </c>
    </row>
    <row r="8689" spans="1:20" x14ac:dyDescent="0.35">
      <c r="A8689">
        <f t="shared" si="271"/>
        <v>8689</v>
      </c>
      <c r="B8689" s="3" t="s">
        <v>71</v>
      </c>
      <c r="C8689" s="3" t="s">
        <v>75</v>
      </c>
      <c r="D8689" s="3" t="s">
        <v>21</v>
      </c>
      <c r="E8689">
        <v>2027</v>
      </c>
      <c r="F8689" s="3" t="str">
        <f t="shared" si="270"/>
        <v>GElevBONFER2027</v>
      </c>
      <c r="G8689" s="9" t="e">
        <v>#N/A</v>
      </c>
      <c r="H8689" s="9" t="e">
        <v>#N/A</v>
      </c>
      <c r="I8689" s="9" t="e">
        <v>#N/A</v>
      </c>
      <c r="J8689" s="9" t="e">
        <v>#N/A</v>
      </c>
      <c r="K8689" s="9" t="e">
        <v>#N/A</v>
      </c>
      <c r="L8689" s="9" t="e">
        <v>#N/A</v>
      </c>
      <c r="M8689" s="9" t="e">
        <v>#N/A</v>
      </c>
      <c r="N8689" s="9" t="e">
        <v>#N/A</v>
      </c>
      <c r="O8689" s="9" t="e">
        <v>#N/A</v>
      </c>
      <c r="P8689" s="9" t="e">
        <v>#N/A</v>
      </c>
      <c r="Q8689" s="9" t="e">
        <v>#N/A</v>
      </c>
      <c r="R8689" s="9" t="e">
        <v>#N/A</v>
      </c>
      <c r="S8689" s="9" t="e">
        <v>#N/A</v>
      </c>
      <c r="T8689" s="9" t="e">
        <v>#N/A</v>
      </c>
    </row>
    <row r="8690" spans="1:20" x14ac:dyDescent="0.35">
      <c r="A8690">
        <f t="shared" si="271"/>
        <v>8690</v>
      </c>
      <c r="B8690" s="3" t="s">
        <v>71</v>
      </c>
      <c r="C8690" s="3" t="s">
        <v>75</v>
      </c>
      <c r="D8690" s="3" t="s">
        <v>21</v>
      </c>
      <c r="E8690">
        <v>2028</v>
      </c>
      <c r="F8690" s="3" t="str">
        <f t="shared" si="270"/>
        <v>GElevBONFER2028</v>
      </c>
      <c r="G8690" s="9" t="e">
        <v>#N/A</v>
      </c>
      <c r="H8690" s="9" t="e">
        <v>#N/A</v>
      </c>
      <c r="I8690" s="9" t="e">
        <v>#N/A</v>
      </c>
      <c r="J8690" s="9" t="e">
        <v>#N/A</v>
      </c>
      <c r="K8690" s="9" t="e">
        <v>#N/A</v>
      </c>
      <c r="L8690" s="9" t="e">
        <v>#N/A</v>
      </c>
      <c r="M8690" s="9" t="e">
        <v>#N/A</v>
      </c>
      <c r="N8690" s="9" t="e">
        <v>#N/A</v>
      </c>
      <c r="O8690" s="9" t="e">
        <v>#N/A</v>
      </c>
      <c r="P8690" s="9" t="e">
        <v>#N/A</v>
      </c>
      <c r="Q8690" s="9" t="e">
        <v>#N/A</v>
      </c>
      <c r="R8690" s="9" t="e">
        <v>#N/A</v>
      </c>
      <c r="S8690" s="9" t="e">
        <v>#N/A</v>
      </c>
      <c r="T8690" s="9" t="e">
        <v>#N/A</v>
      </c>
    </row>
    <row r="8691" spans="1:20" x14ac:dyDescent="0.35">
      <c r="A8691">
        <f t="shared" si="271"/>
        <v>8691</v>
      </c>
      <c r="B8691" s="3" t="s">
        <v>71</v>
      </c>
      <c r="C8691" s="3" t="s">
        <v>75</v>
      </c>
      <c r="D8691" s="3" t="s">
        <v>21</v>
      </c>
      <c r="E8691">
        <v>2029</v>
      </c>
      <c r="F8691" s="3" t="str">
        <f t="shared" si="270"/>
        <v>GElevBONFER2029</v>
      </c>
      <c r="G8691" s="9" t="e">
        <v>#N/A</v>
      </c>
      <c r="H8691" s="9" t="e">
        <v>#N/A</v>
      </c>
      <c r="I8691" s="9" t="e">
        <v>#N/A</v>
      </c>
      <c r="J8691" s="9" t="e">
        <v>#N/A</v>
      </c>
      <c r="K8691" s="9" t="e">
        <v>#N/A</v>
      </c>
      <c r="L8691" s="9" t="e">
        <v>#N/A</v>
      </c>
      <c r="M8691" s="9" t="e">
        <v>#N/A</v>
      </c>
      <c r="N8691" s="9" t="e">
        <v>#N/A</v>
      </c>
      <c r="O8691" s="9" t="e">
        <v>#N/A</v>
      </c>
      <c r="P8691" s="9" t="e">
        <v>#N/A</v>
      </c>
      <c r="Q8691" s="9" t="e">
        <v>#N/A</v>
      </c>
      <c r="R8691" s="9" t="e">
        <v>#N/A</v>
      </c>
      <c r="S8691" s="9" t="e">
        <v>#N/A</v>
      </c>
      <c r="T8691" s="9" t="e">
        <v>#N/A</v>
      </c>
    </row>
    <row r="8692" spans="1:20" x14ac:dyDescent="0.35">
      <c r="A8692">
        <f t="shared" si="271"/>
        <v>8692</v>
      </c>
      <c r="B8692" s="3" t="s">
        <v>71</v>
      </c>
      <c r="C8692" s="3" t="s">
        <v>75</v>
      </c>
      <c r="D8692" s="3" t="s">
        <v>22</v>
      </c>
      <c r="E8692">
        <v>2020</v>
      </c>
      <c r="F8692" s="3" t="str">
        <f t="shared" si="270"/>
        <v>GElevDUNCAN2020</v>
      </c>
      <c r="G8692" s="9">
        <v>1876.2</v>
      </c>
      <c r="H8692" s="9">
        <v>1871.1</v>
      </c>
      <c r="I8692" s="9">
        <v>1855.9</v>
      </c>
      <c r="J8692" s="9">
        <v>1824.9</v>
      </c>
      <c r="K8692" s="9">
        <v>1811.1</v>
      </c>
      <c r="L8692" s="9">
        <v>1808.6</v>
      </c>
      <c r="M8692" s="9">
        <v>1812.6</v>
      </c>
      <c r="N8692" s="9">
        <v>1816.5</v>
      </c>
      <c r="O8692" s="9">
        <v>1839.5</v>
      </c>
      <c r="P8692" s="9">
        <v>1867.1</v>
      </c>
      <c r="Q8692" s="9">
        <v>1886.6</v>
      </c>
      <c r="R8692" s="9">
        <v>1879.5</v>
      </c>
      <c r="S8692" s="9">
        <v>1879.2</v>
      </c>
      <c r="T8692" s="9">
        <v>1872.4</v>
      </c>
    </row>
    <row r="8693" spans="1:20" x14ac:dyDescent="0.35">
      <c r="A8693">
        <f t="shared" si="271"/>
        <v>8693</v>
      </c>
      <c r="B8693" s="3" t="s">
        <v>71</v>
      </c>
      <c r="C8693" s="3" t="s">
        <v>75</v>
      </c>
      <c r="D8693" s="3" t="s">
        <v>22</v>
      </c>
      <c r="E8693">
        <v>2021</v>
      </c>
      <c r="F8693" s="3" t="str">
        <f t="shared" si="270"/>
        <v>GElevDUNCAN2021</v>
      </c>
      <c r="G8693" s="9">
        <v>1876</v>
      </c>
      <c r="H8693" s="9">
        <v>1868.2</v>
      </c>
      <c r="I8693" s="9">
        <v>1851.1</v>
      </c>
      <c r="J8693" s="9">
        <v>1820</v>
      </c>
      <c r="K8693" s="9">
        <v>1811.1</v>
      </c>
      <c r="L8693" s="9">
        <v>1803.7</v>
      </c>
      <c r="M8693" s="9">
        <v>1804.4</v>
      </c>
      <c r="N8693" s="9">
        <v>1807.7</v>
      </c>
      <c r="O8693" s="9">
        <v>1838.5</v>
      </c>
      <c r="P8693" s="9">
        <v>1865.8</v>
      </c>
      <c r="Q8693" s="9">
        <v>1892</v>
      </c>
      <c r="R8693" s="9">
        <v>1891.3</v>
      </c>
      <c r="S8693" s="9">
        <v>1882.2</v>
      </c>
      <c r="T8693" s="9">
        <v>1875.4</v>
      </c>
    </row>
    <row r="8694" spans="1:20" x14ac:dyDescent="0.35">
      <c r="A8694">
        <f t="shared" si="271"/>
        <v>8694</v>
      </c>
      <c r="B8694" s="3" t="s">
        <v>71</v>
      </c>
      <c r="C8694" s="3" t="s">
        <v>75</v>
      </c>
      <c r="D8694" s="3" t="s">
        <v>22</v>
      </c>
      <c r="E8694">
        <v>2022</v>
      </c>
      <c r="F8694" s="3" t="str">
        <f t="shared" si="270"/>
        <v>GElevDUNCAN2022</v>
      </c>
      <c r="G8694" s="9">
        <v>1871.2</v>
      </c>
      <c r="H8694" s="9">
        <v>1867</v>
      </c>
      <c r="I8694" s="9">
        <v>1852.4</v>
      </c>
      <c r="J8694" s="9">
        <v>1821.4</v>
      </c>
      <c r="K8694" s="9">
        <v>1811.1</v>
      </c>
      <c r="L8694" s="9">
        <v>1811.5</v>
      </c>
      <c r="M8694" s="9">
        <v>1814</v>
      </c>
      <c r="N8694" s="9">
        <v>1816.5</v>
      </c>
      <c r="O8694" s="9">
        <v>1839.5</v>
      </c>
      <c r="P8694" s="9">
        <v>1867.2</v>
      </c>
      <c r="Q8694" s="9">
        <v>1892</v>
      </c>
      <c r="R8694" s="9">
        <v>1892</v>
      </c>
      <c r="S8694" s="9">
        <v>1892</v>
      </c>
      <c r="T8694" s="9">
        <v>1880</v>
      </c>
    </row>
    <row r="8695" spans="1:20" x14ac:dyDescent="0.35">
      <c r="A8695">
        <f t="shared" si="271"/>
        <v>8695</v>
      </c>
      <c r="B8695" s="3" t="s">
        <v>71</v>
      </c>
      <c r="C8695" s="3" t="s">
        <v>75</v>
      </c>
      <c r="D8695" s="3" t="s">
        <v>22</v>
      </c>
      <c r="E8695">
        <v>2023</v>
      </c>
      <c r="F8695" s="3" t="str">
        <f t="shared" si="270"/>
        <v>GElevDUNCAN2023</v>
      </c>
      <c r="G8695" s="9">
        <v>1877.1</v>
      </c>
      <c r="H8695" s="9">
        <v>1871.1</v>
      </c>
      <c r="I8695" s="9">
        <v>1855.9</v>
      </c>
      <c r="J8695" s="9">
        <v>1824.9</v>
      </c>
      <c r="K8695" s="9">
        <v>1802.7</v>
      </c>
      <c r="L8695" s="9">
        <v>1805.3</v>
      </c>
      <c r="M8695" s="9">
        <v>1807.5</v>
      </c>
      <c r="N8695" s="9">
        <v>1814.3</v>
      </c>
      <c r="O8695" s="9">
        <v>1835.7</v>
      </c>
      <c r="P8695" s="9">
        <v>1859.4</v>
      </c>
      <c r="Q8695" s="9">
        <v>1892</v>
      </c>
      <c r="R8695" s="9">
        <v>1892</v>
      </c>
      <c r="S8695" s="9">
        <v>1892</v>
      </c>
      <c r="T8695" s="9">
        <v>1880</v>
      </c>
    </row>
    <row r="8696" spans="1:20" x14ac:dyDescent="0.35">
      <c r="A8696">
        <f t="shared" si="271"/>
        <v>8696</v>
      </c>
      <c r="B8696" s="3" t="s">
        <v>71</v>
      </c>
      <c r="C8696" s="3" t="s">
        <v>75</v>
      </c>
      <c r="D8696" s="3" t="s">
        <v>22</v>
      </c>
      <c r="E8696">
        <v>2024</v>
      </c>
      <c r="F8696" s="3" t="str">
        <f t="shared" si="270"/>
        <v>GElevDUNCAN2024</v>
      </c>
      <c r="G8696" s="9">
        <v>1877.1</v>
      </c>
      <c r="H8696" s="9">
        <v>1871.1</v>
      </c>
      <c r="I8696" s="9">
        <v>1855.9</v>
      </c>
      <c r="J8696" s="9">
        <v>1824.9</v>
      </c>
      <c r="K8696" s="9">
        <v>1808.1</v>
      </c>
      <c r="L8696" s="9">
        <v>1806.9</v>
      </c>
      <c r="M8696" s="9">
        <v>1807.7</v>
      </c>
      <c r="N8696" s="9">
        <v>1807.7</v>
      </c>
      <c r="O8696" s="9">
        <v>1839.5</v>
      </c>
      <c r="P8696" s="9">
        <v>1864.5</v>
      </c>
      <c r="Q8696" s="9">
        <v>1884.8</v>
      </c>
      <c r="R8696" s="9">
        <v>1879.5</v>
      </c>
      <c r="S8696" s="9">
        <v>1879</v>
      </c>
      <c r="T8696" s="9">
        <v>1870.2</v>
      </c>
    </row>
    <row r="8697" spans="1:20" x14ac:dyDescent="0.35">
      <c r="A8697">
        <f t="shared" si="271"/>
        <v>8697</v>
      </c>
      <c r="B8697" s="3" t="s">
        <v>71</v>
      </c>
      <c r="C8697" s="3" t="s">
        <v>75</v>
      </c>
      <c r="D8697" s="3" t="s">
        <v>22</v>
      </c>
      <c r="E8697">
        <v>2025</v>
      </c>
      <c r="F8697" s="3" t="str">
        <f t="shared" si="270"/>
        <v>GElevDUNCAN2025</v>
      </c>
      <c r="G8697" s="9">
        <v>1877</v>
      </c>
      <c r="H8697" s="9">
        <v>1871.1</v>
      </c>
      <c r="I8697" s="9">
        <v>1855.9</v>
      </c>
      <c r="J8697" s="9">
        <v>1824.9</v>
      </c>
      <c r="K8697" s="9">
        <v>1808.2</v>
      </c>
      <c r="L8697" s="9">
        <v>1807.7</v>
      </c>
      <c r="M8697" s="9">
        <v>1807.7</v>
      </c>
      <c r="N8697" s="9">
        <v>1812.6</v>
      </c>
      <c r="O8697" s="9">
        <v>1839.5</v>
      </c>
      <c r="P8697" s="9">
        <v>1864.3</v>
      </c>
      <c r="Q8697" s="9">
        <v>1892</v>
      </c>
      <c r="R8697" s="9">
        <v>1891.1</v>
      </c>
      <c r="S8697" s="9">
        <v>1879.9</v>
      </c>
      <c r="T8697" s="9">
        <v>1880</v>
      </c>
    </row>
    <row r="8698" spans="1:20" x14ac:dyDescent="0.35">
      <c r="A8698">
        <f t="shared" si="271"/>
        <v>8698</v>
      </c>
      <c r="B8698" s="3" t="s">
        <v>71</v>
      </c>
      <c r="C8698" s="3" t="s">
        <v>75</v>
      </c>
      <c r="D8698" s="3" t="s">
        <v>22</v>
      </c>
      <c r="E8698">
        <v>2026</v>
      </c>
      <c r="F8698" s="3" t="str">
        <f t="shared" si="270"/>
        <v>GElevDUNCAN2026</v>
      </c>
      <c r="G8698" s="9">
        <v>1877.1</v>
      </c>
      <c r="H8698" s="9">
        <v>1871.1</v>
      </c>
      <c r="I8698" s="9">
        <v>1855.9</v>
      </c>
      <c r="J8698" s="9">
        <v>1824.9</v>
      </c>
      <c r="K8698" s="9">
        <v>1811.1</v>
      </c>
      <c r="L8698" s="9">
        <v>1807.7</v>
      </c>
      <c r="M8698" s="9">
        <v>1807.7</v>
      </c>
      <c r="N8698" s="9">
        <v>1807.7</v>
      </c>
      <c r="O8698" s="9">
        <v>1823.2</v>
      </c>
      <c r="P8698" s="9">
        <v>1864.8</v>
      </c>
      <c r="Q8698" s="9">
        <v>1892</v>
      </c>
      <c r="R8698" s="9">
        <v>1892</v>
      </c>
      <c r="S8698" s="9">
        <v>1890.2</v>
      </c>
      <c r="T8698" s="9">
        <v>1880</v>
      </c>
    </row>
    <row r="8699" spans="1:20" x14ac:dyDescent="0.35">
      <c r="A8699">
        <f t="shared" si="271"/>
        <v>8699</v>
      </c>
      <c r="B8699" s="3" t="s">
        <v>71</v>
      </c>
      <c r="C8699" s="3" t="s">
        <v>75</v>
      </c>
      <c r="D8699" s="3" t="s">
        <v>22</v>
      </c>
      <c r="E8699">
        <v>2027</v>
      </c>
      <c r="F8699" s="3" t="str">
        <f t="shared" si="270"/>
        <v>GElevDUNCAN2027</v>
      </c>
      <c r="G8699" s="9">
        <v>1877.1</v>
      </c>
      <c r="H8699" s="9">
        <v>1871.1</v>
      </c>
      <c r="I8699" s="9">
        <v>1855.9</v>
      </c>
      <c r="J8699" s="9">
        <v>1824.9</v>
      </c>
      <c r="K8699" s="9">
        <v>1808.8</v>
      </c>
      <c r="L8699" s="9">
        <v>1807.7</v>
      </c>
      <c r="M8699" s="9">
        <v>1807.7</v>
      </c>
      <c r="N8699" s="9">
        <v>1807.7</v>
      </c>
      <c r="O8699" s="9">
        <v>1837.6</v>
      </c>
      <c r="P8699" s="9">
        <v>1864.6</v>
      </c>
      <c r="Q8699" s="9">
        <v>1890.1</v>
      </c>
      <c r="R8699" s="9">
        <v>1892</v>
      </c>
      <c r="S8699" s="9">
        <v>1892</v>
      </c>
      <c r="T8699" s="9">
        <v>1880</v>
      </c>
    </row>
    <row r="8700" spans="1:20" x14ac:dyDescent="0.35">
      <c r="A8700">
        <f t="shared" si="271"/>
        <v>8700</v>
      </c>
      <c r="B8700" s="3" t="s">
        <v>71</v>
      </c>
      <c r="C8700" s="3" t="s">
        <v>75</v>
      </c>
      <c r="D8700" s="3" t="s">
        <v>22</v>
      </c>
      <c r="E8700">
        <v>2028</v>
      </c>
      <c r="F8700" s="3" t="str">
        <f t="shared" si="270"/>
        <v>GElevDUNCAN2028</v>
      </c>
      <c r="G8700" s="9">
        <v>1875.9</v>
      </c>
      <c r="H8700" s="9">
        <v>1871.1</v>
      </c>
      <c r="I8700" s="9">
        <v>1855.9</v>
      </c>
      <c r="J8700" s="9">
        <v>1824.9</v>
      </c>
      <c r="K8700" s="9">
        <v>1799.1</v>
      </c>
      <c r="L8700" s="9">
        <v>1801.3</v>
      </c>
      <c r="M8700" s="9">
        <v>1801.8</v>
      </c>
      <c r="N8700" s="9">
        <v>1807.7</v>
      </c>
      <c r="O8700" s="9">
        <v>1832.2</v>
      </c>
      <c r="P8700" s="9">
        <v>1860</v>
      </c>
      <c r="Q8700" s="9">
        <v>1892</v>
      </c>
      <c r="R8700" s="9">
        <v>1892</v>
      </c>
      <c r="S8700" s="9">
        <v>1892</v>
      </c>
      <c r="T8700" s="9">
        <v>1880</v>
      </c>
    </row>
    <row r="8701" spans="1:20" x14ac:dyDescent="0.35">
      <c r="A8701">
        <f t="shared" si="271"/>
        <v>8701</v>
      </c>
      <c r="B8701" s="3" t="s">
        <v>71</v>
      </c>
      <c r="C8701" s="3" t="s">
        <v>75</v>
      </c>
      <c r="D8701" s="3" t="s">
        <v>22</v>
      </c>
      <c r="E8701">
        <v>2029</v>
      </c>
      <c r="F8701" s="3" t="str">
        <f t="shared" si="270"/>
        <v>GElevDUNCAN2029</v>
      </c>
      <c r="G8701" s="9">
        <v>1877.1</v>
      </c>
      <c r="H8701" s="9">
        <v>1871.1</v>
      </c>
      <c r="I8701" s="9">
        <v>1855.9</v>
      </c>
      <c r="J8701" s="9">
        <v>1824.9</v>
      </c>
      <c r="K8701" s="9">
        <v>1811.1</v>
      </c>
      <c r="L8701" s="9">
        <v>1807.7</v>
      </c>
      <c r="M8701" s="9">
        <v>1813.4</v>
      </c>
      <c r="N8701" s="9">
        <v>1816.5</v>
      </c>
      <c r="O8701" s="9">
        <v>1839.5</v>
      </c>
      <c r="P8701" s="9">
        <v>1866.7</v>
      </c>
      <c r="Q8701" s="9">
        <v>1892</v>
      </c>
      <c r="R8701" s="9">
        <v>1890.7</v>
      </c>
      <c r="S8701" s="9">
        <v>1879.7</v>
      </c>
      <c r="T8701" s="9">
        <v>1872.3</v>
      </c>
    </row>
    <row r="8702" spans="1:20" x14ac:dyDescent="0.35">
      <c r="A8702">
        <f t="shared" si="271"/>
        <v>8702</v>
      </c>
      <c r="B8702" s="3" t="s">
        <v>71</v>
      </c>
      <c r="C8702" s="3" t="s">
        <v>75</v>
      </c>
      <c r="D8702" s="3" t="s">
        <v>23</v>
      </c>
      <c r="E8702">
        <v>2020</v>
      </c>
      <c r="F8702" s="3" t="str">
        <f t="shared" si="270"/>
        <v>GElevCORA L2020</v>
      </c>
      <c r="G8702" s="9">
        <v>1745.3</v>
      </c>
      <c r="H8702" s="9">
        <v>1745.3</v>
      </c>
      <c r="I8702" s="9">
        <v>1745.3</v>
      </c>
      <c r="J8702" s="9">
        <v>1744</v>
      </c>
      <c r="K8702" s="9">
        <v>1742.4</v>
      </c>
      <c r="L8702" s="9">
        <v>1739.3</v>
      </c>
      <c r="M8702" s="9">
        <v>1739.3</v>
      </c>
      <c r="N8702" s="9">
        <v>1739.8</v>
      </c>
      <c r="O8702" s="9">
        <v>1746.6</v>
      </c>
      <c r="P8702" s="9">
        <v>1744</v>
      </c>
      <c r="Q8702" s="9">
        <v>1743.3</v>
      </c>
      <c r="R8702" s="9">
        <v>1743.3</v>
      </c>
      <c r="S8702" s="9">
        <v>1743.3</v>
      </c>
      <c r="T8702" s="9">
        <v>1745.3</v>
      </c>
    </row>
    <row r="8703" spans="1:20" x14ac:dyDescent="0.35">
      <c r="A8703">
        <f t="shared" si="271"/>
        <v>8703</v>
      </c>
      <c r="B8703" s="3" t="s">
        <v>71</v>
      </c>
      <c r="C8703" s="3" t="s">
        <v>75</v>
      </c>
      <c r="D8703" s="3" t="s">
        <v>23</v>
      </c>
      <c r="E8703">
        <v>2021</v>
      </c>
      <c r="F8703" s="3" t="str">
        <f t="shared" si="270"/>
        <v>GElevCORA L2021</v>
      </c>
      <c r="G8703" s="9">
        <v>1745.3</v>
      </c>
      <c r="H8703" s="9">
        <v>1745.3</v>
      </c>
      <c r="I8703" s="9">
        <v>1745.3</v>
      </c>
      <c r="J8703" s="9">
        <v>1744</v>
      </c>
      <c r="K8703" s="9">
        <v>1742.4</v>
      </c>
      <c r="L8703" s="9">
        <v>1739.3</v>
      </c>
      <c r="M8703" s="9">
        <v>1739.3</v>
      </c>
      <c r="N8703" s="9">
        <v>1739.3</v>
      </c>
      <c r="O8703" s="9">
        <v>1745.8</v>
      </c>
      <c r="P8703" s="9">
        <v>1746.3</v>
      </c>
      <c r="Q8703" s="9">
        <v>1743.3</v>
      </c>
      <c r="R8703" s="9">
        <v>1743.3</v>
      </c>
      <c r="S8703" s="9">
        <v>1743.3</v>
      </c>
      <c r="T8703" s="9">
        <v>1745.3</v>
      </c>
    </row>
    <row r="8704" spans="1:20" x14ac:dyDescent="0.35">
      <c r="A8704">
        <f t="shared" si="271"/>
        <v>8704</v>
      </c>
      <c r="B8704" s="3" t="s">
        <v>71</v>
      </c>
      <c r="C8704" s="3" t="s">
        <v>75</v>
      </c>
      <c r="D8704" s="3" t="s">
        <v>23</v>
      </c>
      <c r="E8704">
        <v>2022</v>
      </c>
      <c r="F8704" s="3" t="str">
        <f t="shared" si="270"/>
        <v>GElevCORA L2022</v>
      </c>
      <c r="G8704" s="9">
        <v>1745.3</v>
      </c>
      <c r="H8704" s="9">
        <v>1745.3</v>
      </c>
      <c r="I8704" s="9">
        <v>1745.3</v>
      </c>
      <c r="J8704" s="9">
        <v>1744</v>
      </c>
      <c r="K8704" s="9">
        <v>1742.4</v>
      </c>
      <c r="L8704" s="9">
        <v>1739.3</v>
      </c>
      <c r="M8704" s="9">
        <v>1739.3</v>
      </c>
      <c r="N8704" s="9">
        <v>1739.3</v>
      </c>
      <c r="O8704" s="9">
        <v>1748</v>
      </c>
      <c r="P8704" s="9">
        <v>1751</v>
      </c>
      <c r="Q8704" s="9">
        <v>1743.3</v>
      </c>
      <c r="R8704" s="9">
        <v>1743.3</v>
      </c>
      <c r="S8704" s="9">
        <v>1743.3</v>
      </c>
      <c r="T8704" s="9">
        <v>1745.3</v>
      </c>
    </row>
    <row r="8705" spans="1:20" x14ac:dyDescent="0.35">
      <c r="A8705">
        <f t="shared" si="271"/>
        <v>8705</v>
      </c>
      <c r="B8705" s="3" t="s">
        <v>71</v>
      </c>
      <c r="C8705" s="3" t="s">
        <v>75</v>
      </c>
      <c r="D8705" s="3" t="s">
        <v>23</v>
      </c>
      <c r="E8705">
        <v>2023</v>
      </c>
      <c r="F8705" s="3" t="str">
        <f t="shared" si="270"/>
        <v>GElevCORA L2023</v>
      </c>
      <c r="G8705" s="9">
        <v>1745.3</v>
      </c>
      <c r="H8705" s="9">
        <v>1745.3</v>
      </c>
      <c r="I8705" s="9">
        <v>1745.3</v>
      </c>
      <c r="J8705" s="9">
        <v>1744</v>
      </c>
      <c r="K8705" s="9">
        <v>1742.4</v>
      </c>
      <c r="L8705" s="9">
        <v>1741.9</v>
      </c>
      <c r="M8705" s="9">
        <v>1743.6</v>
      </c>
      <c r="N8705" s="9">
        <v>1744.7</v>
      </c>
      <c r="O8705" s="9">
        <v>1749.5</v>
      </c>
      <c r="P8705" s="9">
        <v>1753.3</v>
      </c>
      <c r="Q8705" s="9">
        <v>1746.2</v>
      </c>
      <c r="R8705" s="9">
        <v>1743.3</v>
      </c>
      <c r="S8705" s="9">
        <v>1743.3</v>
      </c>
      <c r="T8705" s="9">
        <v>1745.3</v>
      </c>
    </row>
    <row r="8706" spans="1:20" x14ac:dyDescent="0.35">
      <c r="A8706">
        <f t="shared" si="271"/>
        <v>8706</v>
      </c>
      <c r="B8706" s="3" t="s">
        <v>71</v>
      </c>
      <c r="C8706" s="3" t="s">
        <v>75</v>
      </c>
      <c r="D8706" s="3" t="s">
        <v>23</v>
      </c>
      <c r="E8706">
        <v>2024</v>
      </c>
      <c r="F8706" s="3" t="str">
        <f t="shared" ref="F8706:F8769" si="272">_xlfn.CONCAT(B8706,C8706,D8706,E8706)</f>
        <v>GElevCORA L2024</v>
      </c>
      <c r="G8706" s="9">
        <v>1745.3</v>
      </c>
      <c r="H8706" s="9">
        <v>1745.3</v>
      </c>
      <c r="I8706" s="9">
        <v>1745.3</v>
      </c>
      <c r="J8706" s="9">
        <v>1744</v>
      </c>
      <c r="K8706" s="9">
        <v>1742.4</v>
      </c>
      <c r="L8706" s="9">
        <v>1739.3</v>
      </c>
      <c r="M8706" s="9">
        <v>1739.3</v>
      </c>
      <c r="N8706" s="9">
        <v>1740.8</v>
      </c>
      <c r="O8706" s="9">
        <v>1747.4</v>
      </c>
      <c r="P8706" s="9">
        <v>1747.8</v>
      </c>
      <c r="Q8706" s="9">
        <v>1743.3</v>
      </c>
      <c r="R8706" s="9">
        <v>1743.3</v>
      </c>
      <c r="S8706" s="9">
        <v>1743.3</v>
      </c>
      <c r="T8706" s="9">
        <v>1745.3</v>
      </c>
    </row>
    <row r="8707" spans="1:20" x14ac:dyDescent="0.35">
      <c r="A8707">
        <f t="shared" ref="A8707:A8770" si="273">A8706+1</f>
        <v>8707</v>
      </c>
      <c r="B8707" s="3" t="s">
        <v>71</v>
      </c>
      <c r="C8707" s="3" t="s">
        <v>75</v>
      </c>
      <c r="D8707" s="3" t="s">
        <v>23</v>
      </c>
      <c r="E8707">
        <v>2025</v>
      </c>
      <c r="F8707" s="3" t="str">
        <f t="shared" si="272"/>
        <v>GElevCORA L2025</v>
      </c>
      <c r="G8707" s="9">
        <v>1745.3</v>
      </c>
      <c r="H8707" s="9">
        <v>1745.3</v>
      </c>
      <c r="I8707" s="9">
        <v>1745.3</v>
      </c>
      <c r="J8707" s="9">
        <v>1744</v>
      </c>
      <c r="K8707" s="9">
        <v>1742.4</v>
      </c>
      <c r="L8707" s="9">
        <v>1739.3</v>
      </c>
      <c r="M8707" s="9">
        <v>1739.3</v>
      </c>
      <c r="N8707" s="9">
        <v>1740.5</v>
      </c>
      <c r="O8707" s="9">
        <v>1748.7</v>
      </c>
      <c r="P8707" s="9">
        <v>1744.7</v>
      </c>
      <c r="Q8707" s="9">
        <v>1743.3</v>
      </c>
      <c r="R8707" s="9">
        <v>1743.3</v>
      </c>
      <c r="S8707" s="9">
        <v>1743.3</v>
      </c>
      <c r="T8707" s="9">
        <v>1745.3</v>
      </c>
    </row>
    <row r="8708" spans="1:20" x14ac:dyDescent="0.35">
      <c r="A8708">
        <f t="shared" si="273"/>
        <v>8708</v>
      </c>
      <c r="B8708" s="3" t="s">
        <v>71</v>
      </c>
      <c r="C8708" s="3" t="s">
        <v>75</v>
      </c>
      <c r="D8708" s="3" t="s">
        <v>23</v>
      </c>
      <c r="E8708">
        <v>2026</v>
      </c>
      <c r="F8708" s="3" t="str">
        <f t="shared" si="272"/>
        <v>GElevCORA L2026</v>
      </c>
      <c r="G8708" s="9">
        <v>1745.3</v>
      </c>
      <c r="H8708" s="9">
        <v>1745.3</v>
      </c>
      <c r="I8708" s="9">
        <v>1745.3</v>
      </c>
      <c r="J8708" s="9">
        <v>1744</v>
      </c>
      <c r="K8708" s="9">
        <v>1742.4</v>
      </c>
      <c r="L8708" s="9">
        <v>1739.3</v>
      </c>
      <c r="M8708" s="9">
        <v>1739.3</v>
      </c>
      <c r="N8708" s="9">
        <v>1739.3</v>
      </c>
      <c r="O8708" s="9">
        <v>1743.6</v>
      </c>
      <c r="P8708" s="9">
        <v>1748.4</v>
      </c>
      <c r="Q8708" s="9">
        <v>1743.3</v>
      </c>
      <c r="R8708" s="9">
        <v>1743.3</v>
      </c>
      <c r="S8708" s="9">
        <v>1743.3</v>
      </c>
      <c r="T8708" s="9">
        <v>1745.3</v>
      </c>
    </row>
    <row r="8709" spans="1:20" x14ac:dyDescent="0.35">
      <c r="A8709">
        <f t="shared" si="273"/>
        <v>8709</v>
      </c>
      <c r="B8709" s="3" t="s">
        <v>71</v>
      </c>
      <c r="C8709" s="3" t="s">
        <v>75</v>
      </c>
      <c r="D8709" s="3" t="s">
        <v>23</v>
      </c>
      <c r="E8709">
        <v>2027</v>
      </c>
      <c r="F8709" s="3" t="str">
        <f t="shared" si="272"/>
        <v>GElevCORA L2027</v>
      </c>
      <c r="G8709" s="9">
        <v>1745.3</v>
      </c>
      <c r="H8709" s="9">
        <v>1745.3</v>
      </c>
      <c r="I8709" s="9">
        <v>1745.3</v>
      </c>
      <c r="J8709" s="9">
        <v>1744</v>
      </c>
      <c r="K8709" s="9">
        <v>1742.4</v>
      </c>
      <c r="L8709" s="9">
        <v>1739.5</v>
      </c>
      <c r="M8709" s="9">
        <v>1739.3</v>
      </c>
      <c r="N8709" s="9">
        <v>1739.3</v>
      </c>
      <c r="O8709" s="9">
        <v>1747.2</v>
      </c>
      <c r="P8709" s="9">
        <v>1749.9</v>
      </c>
      <c r="Q8709" s="9">
        <v>1743.3</v>
      </c>
      <c r="R8709" s="9">
        <v>1743.3</v>
      </c>
      <c r="S8709" s="9">
        <v>1743.3</v>
      </c>
      <c r="T8709" s="9">
        <v>1745.3</v>
      </c>
    </row>
    <row r="8710" spans="1:20" x14ac:dyDescent="0.35">
      <c r="A8710">
        <f t="shared" si="273"/>
        <v>8710</v>
      </c>
      <c r="B8710" s="3" t="s">
        <v>71</v>
      </c>
      <c r="C8710" s="3" t="s">
        <v>75</v>
      </c>
      <c r="D8710" s="3" t="s">
        <v>23</v>
      </c>
      <c r="E8710">
        <v>2028</v>
      </c>
      <c r="F8710" s="3" t="str">
        <f t="shared" si="272"/>
        <v>GElevCORA L2028</v>
      </c>
      <c r="G8710" s="9">
        <v>1745.3</v>
      </c>
      <c r="H8710" s="9">
        <v>1745.3</v>
      </c>
      <c r="I8710" s="9">
        <v>1745.3</v>
      </c>
      <c r="J8710" s="9">
        <v>1744</v>
      </c>
      <c r="K8710" s="9">
        <v>1742.4</v>
      </c>
      <c r="L8710" s="9">
        <v>1739.3</v>
      </c>
      <c r="M8710" s="9">
        <v>1739.3</v>
      </c>
      <c r="N8710" s="9">
        <v>1740.4</v>
      </c>
      <c r="O8710" s="9">
        <v>1747</v>
      </c>
      <c r="P8710" s="9">
        <v>1751.4</v>
      </c>
      <c r="Q8710" s="9">
        <v>1748.2</v>
      </c>
      <c r="R8710" s="9">
        <v>1743.9</v>
      </c>
      <c r="S8710" s="9">
        <v>1743.3</v>
      </c>
      <c r="T8710" s="9">
        <v>1745.3</v>
      </c>
    </row>
    <row r="8711" spans="1:20" x14ac:dyDescent="0.35">
      <c r="A8711">
        <f t="shared" si="273"/>
        <v>8711</v>
      </c>
      <c r="B8711" s="3" t="s">
        <v>71</v>
      </c>
      <c r="C8711" s="3" t="s">
        <v>75</v>
      </c>
      <c r="D8711" s="3" t="s">
        <v>23</v>
      </c>
      <c r="E8711">
        <v>2029</v>
      </c>
      <c r="F8711" s="3" t="str">
        <f t="shared" si="272"/>
        <v>GElevCORA L2029</v>
      </c>
      <c r="G8711" s="9">
        <v>1745.3</v>
      </c>
      <c r="H8711" s="9">
        <v>1745.3</v>
      </c>
      <c r="I8711" s="9">
        <v>1745.3</v>
      </c>
      <c r="J8711" s="9">
        <v>1744</v>
      </c>
      <c r="K8711" s="9">
        <v>1742.4</v>
      </c>
      <c r="L8711" s="9">
        <v>1740.6</v>
      </c>
      <c r="M8711" s="9">
        <v>1739.3</v>
      </c>
      <c r="N8711" s="9">
        <v>1740.5</v>
      </c>
      <c r="O8711" s="9">
        <v>1750.3</v>
      </c>
      <c r="P8711" s="9">
        <v>1751.8</v>
      </c>
      <c r="Q8711" s="9">
        <v>1743.3</v>
      </c>
      <c r="R8711" s="9">
        <v>1743.3</v>
      </c>
      <c r="S8711" s="9">
        <v>1743.3</v>
      </c>
      <c r="T8711" s="9">
        <v>1745.3</v>
      </c>
    </row>
    <row r="8712" spans="1:20" x14ac:dyDescent="0.35">
      <c r="A8712">
        <f t="shared" si="273"/>
        <v>8712</v>
      </c>
      <c r="B8712" s="3" t="s">
        <v>71</v>
      </c>
      <c r="C8712" s="3" t="s">
        <v>75</v>
      </c>
      <c r="D8712" s="3" t="s">
        <v>24</v>
      </c>
      <c r="E8712">
        <v>2020</v>
      </c>
      <c r="F8712" s="3" t="str">
        <f t="shared" si="272"/>
        <v>GElevCANAL2020</v>
      </c>
      <c r="G8712" s="9" t="e">
        <v>#N/A</v>
      </c>
      <c r="H8712" s="9" t="e">
        <v>#N/A</v>
      </c>
      <c r="I8712" s="9" t="e">
        <v>#N/A</v>
      </c>
      <c r="J8712" s="9" t="e">
        <v>#N/A</v>
      </c>
      <c r="K8712" s="9" t="e">
        <v>#N/A</v>
      </c>
      <c r="L8712" s="9" t="e">
        <v>#N/A</v>
      </c>
      <c r="M8712" s="9" t="e">
        <v>#N/A</v>
      </c>
      <c r="N8712" s="9" t="e">
        <v>#N/A</v>
      </c>
      <c r="O8712" s="9" t="e">
        <v>#N/A</v>
      </c>
      <c r="P8712" s="9" t="e">
        <v>#N/A</v>
      </c>
      <c r="Q8712" s="9" t="e">
        <v>#N/A</v>
      </c>
      <c r="R8712" s="9" t="e">
        <v>#N/A</v>
      </c>
      <c r="S8712" s="9" t="e">
        <v>#N/A</v>
      </c>
      <c r="T8712" s="9" t="e">
        <v>#N/A</v>
      </c>
    </row>
    <row r="8713" spans="1:20" x14ac:dyDescent="0.35">
      <c r="A8713">
        <f t="shared" si="273"/>
        <v>8713</v>
      </c>
      <c r="B8713" s="3" t="s">
        <v>71</v>
      </c>
      <c r="C8713" s="3" t="s">
        <v>75</v>
      </c>
      <c r="D8713" s="3" t="s">
        <v>24</v>
      </c>
      <c r="E8713">
        <v>2021</v>
      </c>
      <c r="F8713" s="3" t="str">
        <f t="shared" si="272"/>
        <v>GElevCANAL2021</v>
      </c>
      <c r="G8713" s="9" t="e">
        <v>#N/A</v>
      </c>
      <c r="H8713" s="9" t="e">
        <v>#N/A</v>
      </c>
      <c r="I8713" s="9" t="e">
        <v>#N/A</v>
      </c>
      <c r="J8713" s="9" t="e">
        <v>#N/A</v>
      </c>
      <c r="K8713" s="9" t="e">
        <v>#N/A</v>
      </c>
      <c r="L8713" s="9" t="e">
        <v>#N/A</v>
      </c>
      <c r="M8713" s="9" t="e">
        <v>#N/A</v>
      </c>
      <c r="N8713" s="9" t="e">
        <v>#N/A</v>
      </c>
      <c r="O8713" s="9" t="e">
        <v>#N/A</v>
      </c>
      <c r="P8713" s="9" t="e">
        <v>#N/A</v>
      </c>
      <c r="Q8713" s="9" t="e">
        <v>#N/A</v>
      </c>
      <c r="R8713" s="9" t="e">
        <v>#N/A</v>
      </c>
      <c r="S8713" s="9" t="e">
        <v>#N/A</v>
      </c>
      <c r="T8713" s="9" t="e">
        <v>#N/A</v>
      </c>
    </row>
    <row r="8714" spans="1:20" x14ac:dyDescent="0.35">
      <c r="A8714">
        <f t="shared" si="273"/>
        <v>8714</v>
      </c>
      <c r="B8714" s="3" t="s">
        <v>71</v>
      </c>
      <c r="C8714" s="3" t="s">
        <v>75</v>
      </c>
      <c r="D8714" s="3" t="s">
        <v>24</v>
      </c>
      <c r="E8714">
        <v>2022</v>
      </c>
      <c r="F8714" s="3" t="str">
        <f t="shared" si="272"/>
        <v>GElevCANAL2022</v>
      </c>
      <c r="G8714" s="9" t="e">
        <v>#N/A</v>
      </c>
      <c r="H8714" s="9" t="e">
        <v>#N/A</v>
      </c>
      <c r="I8714" s="9" t="e">
        <v>#N/A</v>
      </c>
      <c r="J8714" s="9" t="e">
        <v>#N/A</v>
      </c>
      <c r="K8714" s="9" t="e">
        <v>#N/A</v>
      </c>
      <c r="L8714" s="9" t="e">
        <v>#N/A</v>
      </c>
      <c r="M8714" s="9" t="e">
        <v>#N/A</v>
      </c>
      <c r="N8714" s="9" t="e">
        <v>#N/A</v>
      </c>
      <c r="O8714" s="9" t="e">
        <v>#N/A</v>
      </c>
      <c r="P8714" s="9" t="e">
        <v>#N/A</v>
      </c>
      <c r="Q8714" s="9" t="e">
        <v>#N/A</v>
      </c>
      <c r="R8714" s="9" t="e">
        <v>#N/A</v>
      </c>
      <c r="S8714" s="9" t="e">
        <v>#N/A</v>
      </c>
      <c r="T8714" s="9" t="e">
        <v>#N/A</v>
      </c>
    </row>
    <row r="8715" spans="1:20" x14ac:dyDescent="0.35">
      <c r="A8715">
        <f t="shared" si="273"/>
        <v>8715</v>
      </c>
      <c r="B8715" s="3" t="s">
        <v>71</v>
      </c>
      <c r="C8715" s="3" t="s">
        <v>75</v>
      </c>
      <c r="D8715" s="3" t="s">
        <v>24</v>
      </c>
      <c r="E8715">
        <v>2023</v>
      </c>
      <c r="F8715" s="3" t="str">
        <f t="shared" si="272"/>
        <v>GElevCANAL2023</v>
      </c>
      <c r="G8715" s="9" t="e">
        <v>#N/A</v>
      </c>
      <c r="H8715" s="9" t="e">
        <v>#N/A</v>
      </c>
      <c r="I8715" s="9" t="e">
        <v>#N/A</v>
      </c>
      <c r="J8715" s="9" t="e">
        <v>#N/A</v>
      </c>
      <c r="K8715" s="9" t="e">
        <v>#N/A</v>
      </c>
      <c r="L8715" s="9" t="e">
        <v>#N/A</v>
      </c>
      <c r="M8715" s="9" t="e">
        <v>#N/A</v>
      </c>
      <c r="N8715" s="9" t="e">
        <v>#N/A</v>
      </c>
      <c r="O8715" s="9" t="e">
        <v>#N/A</v>
      </c>
      <c r="P8715" s="9" t="e">
        <v>#N/A</v>
      </c>
      <c r="Q8715" s="9" t="e">
        <v>#N/A</v>
      </c>
      <c r="R8715" s="9" t="e">
        <v>#N/A</v>
      </c>
      <c r="S8715" s="9" t="e">
        <v>#N/A</v>
      </c>
      <c r="T8715" s="9" t="e">
        <v>#N/A</v>
      </c>
    </row>
    <row r="8716" spans="1:20" x14ac:dyDescent="0.35">
      <c r="A8716">
        <f t="shared" si="273"/>
        <v>8716</v>
      </c>
      <c r="B8716" s="3" t="s">
        <v>71</v>
      </c>
      <c r="C8716" s="3" t="s">
        <v>75</v>
      </c>
      <c r="D8716" s="3" t="s">
        <v>24</v>
      </c>
      <c r="E8716">
        <v>2024</v>
      </c>
      <c r="F8716" s="3" t="str">
        <f t="shared" si="272"/>
        <v>GElevCANAL2024</v>
      </c>
      <c r="G8716" s="9" t="e">
        <v>#N/A</v>
      </c>
      <c r="H8716" s="9" t="e">
        <v>#N/A</v>
      </c>
      <c r="I8716" s="9" t="e">
        <v>#N/A</v>
      </c>
      <c r="J8716" s="9" t="e">
        <v>#N/A</v>
      </c>
      <c r="K8716" s="9" t="e">
        <v>#N/A</v>
      </c>
      <c r="L8716" s="9" t="e">
        <v>#N/A</v>
      </c>
      <c r="M8716" s="9" t="e">
        <v>#N/A</v>
      </c>
      <c r="N8716" s="9" t="e">
        <v>#N/A</v>
      </c>
      <c r="O8716" s="9" t="e">
        <v>#N/A</v>
      </c>
      <c r="P8716" s="9" t="e">
        <v>#N/A</v>
      </c>
      <c r="Q8716" s="9" t="e">
        <v>#N/A</v>
      </c>
      <c r="R8716" s="9" t="e">
        <v>#N/A</v>
      </c>
      <c r="S8716" s="9" t="e">
        <v>#N/A</v>
      </c>
      <c r="T8716" s="9" t="e">
        <v>#N/A</v>
      </c>
    </row>
    <row r="8717" spans="1:20" x14ac:dyDescent="0.35">
      <c r="A8717">
        <f t="shared" si="273"/>
        <v>8717</v>
      </c>
      <c r="B8717" s="3" t="s">
        <v>71</v>
      </c>
      <c r="C8717" s="3" t="s">
        <v>75</v>
      </c>
      <c r="D8717" s="3" t="s">
        <v>24</v>
      </c>
      <c r="E8717">
        <v>2025</v>
      </c>
      <c r="F8717" s="3" t="str">
        <f t="shared" si="272"/>
        <v>GElevCANAL2025</v>
      </c>
      <c r="G8717" s="9" t="e">
        <v>#N/A</v>
      </c>
      <c r="H8717" s="9" t="e">
        <v>#N/A</v>
      </c>
      <c r="I8717" s="9" t="e">
        <v>#N/A</v>
      </c>
      <c r="J8717" s="9" t="e">
        <v>#N/A</v>
      </c>
      <c r="K8717" s="9" t="e">
        <v>#N/A</v>
      </c>
      <c r="L8717" s="9" t="e">
        <v>#N/A</v>
      </c>
      <c r="M8717" s="9" t="e">
        <v>#N/A</v>
      </c>
      <c r="N8717" s="9" t="e">
        <v>#N/A</v>
      </c>
      <c r="O8717" s="9" t="e">
        <v>#N/A</v>
      </c>
      <c r="P8717" s="9" t="e">
        <v>#N/A</v>
      </c>
      <c r="Q8717" s="9" t="e">
        <v>#N/A</v>
      </c>
      <c r="R8717" s="9" t="e">
        <v>#N/A</v>
      </c>
      <c r="S8717" s="9" t="e">
        <v>#N/A</v>
      </c>
      <c r="T8717" s="9" t="e">
        <v>#N/A</v>
      </c>
    </row>
    <row r="8718" spans="1:20" x14ac:dyDescent="0.35">
      <c r="A8718">
        <f t="shared" si="273"/>
        <v>8718</v>
      </c>
      <c r="B8718" s="3" t="s">
        <v>71</v>
      </c>
      <c r="C8718" s="3" t="s">
        <v>75</v>
      </c>
      <c r="D8718" s="3" t="s">
        <v>24</v>
      </c>
      <c r="E8718">
        <v>2026</v>
      </c>
      <c r="F8718" s="3" t="str">
        <f t="shared" si="272"/>
        <v>GElevCANAL2026</v>
      </c>
      <c r="G8718" s="9" t="e">
        <v>#N/A</v>
      </c>
      <c r="H8718" s="9" t="e">
        <v>#N/A</v>
      </c>
      <c r="I8718" s="9" t="e">
        <v>#N/A</v>
      </c>
      <c r="J8718" s="9" t="e">
        <v>#N/A</v>
      </c>
      <c r="K8718" s="9" t="e">
        <v>#N/A</v>
      </c>
      <c r="L8718" s="9" t="e">
        <v>#N/A</v>
      </c>
      <c r="M8718" s="9" t="e">
        <v>#N/A</v>
      </c>
      <c r="N8718" s="9" t="e">
        <v>#N/A</v>
      </c>
      <c r="O8718" s="9" t="e">
        <v>#N/A</v>
      </c>
      <c r="P8718" s="9" t="e">
        <v>#N/A</v>
      </c>
      <c r="Q8718" s="9" t="e">
        <v>#N/A</v>
      </c>
      <c r="R8718" s="9" t="e">
        <v>#N/A</v>
      </c>
      <c r="S8718" s="9" t="e">
        <v>#N/A</v>
      </c>
      <c r="T8718" s="9" t="e">
        <v>#N/A</v>
      </c>
    </row>
    <row r="8719" spans="1:20" x14ac:dyDescent="0.35">
      <c r="A8719">
        <f t="shared" si="273"/>
        <v>8719</v>
      </c>
      <c r="B8719" s="3" t="s">
        <v>71</v>
      </c>
      <c r="C8719" s="3" t="s">
        <v>75</v>
      </c>
      <c r="D8719" s="3" t="s">
        <v>24</v>
      </c>
      <c r="E8719">
        <v>2027</v>
      </c>
      <c r="F8719" s="3" t="str">
        <f t="shared" si="272"/>
        <v>GElevCANAL2027</v>
      </c>
      <c r="G8719" s="9" t="e">
        <v>#N/A</v>
      </c>
      <c r="H8719" s="9" t="e">
        <v>#N/A</v>
      </c>
      <c r="I8719" s="9" t="e">
        <v>#N/A</v>
      </c>
      <c r="J8719" s="9" t="e">
        <v>#N/A</v>
      </c>
      <c r="K8719" s="9" t="e">
        <v>#N/A</v>
      </c>
      <c r="L8719" s="9" t="e">
        <v>#N/A</v>
      </c>
      <c r="M8719" s="9" t="e">
        <v>#N/A</v>
      </c>
      <c r="N8719" s="9" t="e">
        <v>#N/A</v>
      </c>
      <c r="O8719" s="9" t="e">
        <v>#N/A</v>
      </c>
      <c r="P8719" s="9" t="e">
        <v>#N/A</v>
      </c>
      <c r="Q8719" s="9" t="e">
        <v>#N/A</v>
      </c>
      <c r="R8719" s="9" t="e">
        <v>#N/A</v>
      </c>
      <c r="S8719" s="9" t="e">
        <v>#N/A</v>
      </c>
      <c r="T8719" s="9" t="e">
        <v>#N/A</v>
      </c>
    </row>
    <row r="8720" spans="1:20" x14ac:dyDescent="0.35">
      <c r="A8720">
        <f t="shared" si="273"/>
        <v>8720</v>
      </c>
      <c r="B8720" s="3" t="s">
        <v>71</v>
      </c>
      <c r="C8720" s="3" t="s">
        <v>75</v>
      </c>
      <c r="D8720" s="3" t="s">
        <v>24</v>
      </c>
      <c r="E8720">
        <v>2028</v>
      </c>
      <c r="F8720" s="3" t="str">
        <f t="shared" si="272"/>
        <v>GElevCANAL2028</v>
      </c>
      <c r="G8720" s="9" t="e">
        <v>#N/A</v>
      </c>
      <c r="H8720" s="9" t="e">
        <v>#N/A</v>
      </c>
      <c r="I8720" s="9" t="e">
        <v>#N/A</v>
      </c>
      <c r="J8720" s="9" t="e">
        <v>#N/A</v>
      </c>
      <c r="K8720" s="9" t="e">
        <v>#N/A</v>
      </c>
      <c r="L8720" s="9" t="e">
        <v>#N/A</v>
      </c>
      <c r="M8720" s="9" t="e">
        <v>#N/A</v>
      </c>
      <c r="N8720" s="9" t="e">
        <v>#N/A</v>
      </c>
      <c r="O8720" s="9" t="e">
        <v>#N/A</v>
      </c>
      <c r="P8720" s="9" t="e">
        <v>#N/A</v>
      </c>
      <c r="Q8720" s="9" t="e">
        <v>#N/A</v>
      </c>
      <c r="R8720" s="9" t="e">
        <v>#N/A</v>
      </c>
      <c r="S8720" s="9" t="e">
        <v>#N/A</v>
      </c>
      <c r="T8720" s="9" t="e">
        <v>#N/A</v>
      </c>
    </row>
    <row r="8721" spans="1:20" x14ac:dyDescent="0.35">
      <c r="A8721">
        <f t="shared" si="273"/>
        <v>8721</v>
      </c>
      <c r="B8721" s="3" t="s">
        <v>71</v>
      </c>
      <c r="C8721" s="3" t="s">
        <v>75</v>
      </c>
      <c r="D8721" s="3" t="s">
        <v>24</v>
      </c>
      <c r="E8721">
        <v>2029</v>
      </c>
      <c r="F8721" s="3" t="str">
        <f t="shared" si="272"/>
        <v>GElevCANAL2029</v>
      </c>
      <c r="G8721" s="9" t="e">
        <v>#N/A</v>
      </c>
      <c r="H8721" s="9" t="e">
        <v>#N/A</v>
      </c>
      <c r="I8721" s="9" t="e">
        <v>#N/A</v>
      </c>
      <c r="J8721" s="9" t="e">
        <v>#N/A</v>
      </c>
      <c r="K8721" s="9" t="e">
        <v>#N/A</v>
      </c>
      <c r="L8721" s="9" t="e">
        <v>#N/A</v>
      </c>
      <c r="M8721" s="9" t="e">
        <v>#N/A</v>
      </c>
      <c r="N8721" s="9" t="e">
        <v>#N/A</v>
      </c>
      <c r="O8721" s="9" t="e">
        <v>#N/A</v>
      </c>
      <c r="P8721" s="9" t="e">
        <v>#N/A</v>
      </c>
      <c r="Q8721" s="9" t="e">
        <v>#N/A</v>
      </c>
      <c r="R8721" s="9" t="e">
        <v>#N/A</v>
      </c>
      <c r="S8721" s="9" t="e">
        <v>#N/A</v>
      </c>
      <c r="T8721" s="9" t="e">
        <v>#N/A</v>
      </c>
    </row>
    <row r="8722" spans="1:20" x14ac:dyDescent="0.35">
      <c r="A8722">
        <f t="shared" si="273"/>
        <v>8722</v>
      </c>
      <c r="B8722" s="3" t="s">
        <v>71</v>
      </c>
      <c r="C8722" s="3" t="s">
        <v>75</v>
      </c>
      <c r="D8722" s="3" t="s">
        <v>25</v>
      </c>
      <c r="E8722">
        <v>2020</v>
      </c>
      <c r="F8722" s="3" t="str">
        <f t="shared" si="272"/>
        <v>GElevUP BON2020</v>
      </c>
      <c r="G8722" s="9" t="e">
        <v>#N/A</v>
      </c>
      <c r="H8722" s="9" t="e">
        <v>#N/A</v>
      </c>
      <c r="I8722" s="9" t="e">
        <v>#N/A</v>
      </c>
      <c r="J8722" s="9" t="e">
        <v>#N/A</v>
      </c>
      <c r="K8722" s="9" t="e">
        <v>#N/A</v>
      </c>
      <c r="L8722" s="9" t="e">
        <v>#N/A</v>
      </c>
      <c r="M8722" s="9" t="e">
        <v>#N/A</v>
      </c>
      <c r="N8722" s="9" t="e">
        <v>#N/A</v>
      </c>
      <c r="O8722" s="9" t="e">
        <v>#N/A</v>
      </c>
      <c r="P8722" s="9" t="e">
        <v>#N/A</v>
      </c>
      <c r="Q8722" s="9" t="e">
        <v>#N/A</v>
      </c>
      <c r="R8722" s="9" t="e">
        <v>#N/A</v>
      </c>
      <c r="S8722" s="9" t="e">
        <v>#N/A</v>
      </c>
      <c r="T8722" s="9" t="e">
        <v>#N/A</v>
      </c>
    </row>
    <row r="8723" spans="1:20" x14ac:dyDescent="0.35">
      <c r="A8723">
        <f t="shared" si="273"/>
        <v>8723</v>
      </c>
      <c r="B8723" s="3" t="s">
        <v>71</v>
      </c>
      <c r="C8723" s="3" t="s">
        <v>75</v>
      </c>
      <c r="D8723" s="3" t="s">
        <v>25</v>
      </c>
      <c r="E8723">
        <v>2021</v>
      </c>
      <c r="F8723" s="3" t="str">
        <f t="shared" si="272"/>
        <v>GElevUP BON2021</v>
      </c>
      <c r="G8723" s="9" t="e">
        <v>#N/A</v>
      </c>
      <c r="H8723" s="9" t="e">
        <v>#N/A</v>
      </c>
      <c r="I8723" s="9" t="e">
        <v>#N/A</v>
      </c>
      <c r="J8723" s="9" t="e">
        <v>#N/A</v>
      </c>
      <c r="K8723" s="9" t="e">
        <v>#N/A</v>
      </c>
      <c r="L8723" s="9" t="e">
        <v>#N/A</v>
      </c>
      <c r="M8723" s="9" t="e">
        <v>#N/A</v>
      </c>
      <c r="N8723" s="9" t="e">
        <v>#N/A</v>
      </c>
      <c r="O8723" s="9" t="e">
        <v>#N/A</v>
      </c>
      <c r="P8723" s="9" t="e">
        <v>#N/A</v>
      </c>
      <c r="Q8723" s="9" t="e">
        <v>#N/A</v>
      </c>
      <c r="R8723" s="9" t="e">
        <v>#N/A</v>
      </c>
      <c r="S8723" s="9" t="e">
        <v>#N/A</v>
      </c>
      <c r="T8723" s="9" t="e">
        <v>#N/A</v>
      </c>
    </row>
    <row r="8724" spans="1:20" x14ac:dyDescent="0.35">
      <c r="A8724">
        <f t="shared" si="273"/>
        <v>8724</v>
      </c>
      <c r="B8724" s="3" t="s">
        <v>71</v>
      </c>
      <c r="C8724" s="3" t="s">
        <v>75</v>
      </c>
      <c r="D8724" s="3" t="s">
        <v>25</v>
      </c>
      <c r="E8724">
        <v>2022</v>
      </c>
      <c r="F8724" s="3" t="str">
        <f t="shared" si="272"/>
        <v>GElevUP BON2022</v>
      </c>
      <c r="G8724" s="9" t="e">
        <v>#N/A</v>
      </c>
      <c r="H8724" s="9" t="e">
        <v>#N/A</v>
      </c>
      <c r="I8724" s="9" t="e">
        <v>#N/A</v>
      </c>
      <c r="J8724" s="9" t="e">
        <v>#N/A</v>
      </c>
      <c r="K8724" s="9" t="e">
        <v>#N/A</v>
      </c>
      <c r="L8724" s="9" t="e">
        <v>#N/A</v>
      </c>
      <c r="M8724" s="9" t="e">
        <v>#N/A</v>
      </c>
      <c r="N8724" s="9" t="e">
        <v>#N/A</v>
      </c>
      <c r="O8724" s="9" t="e">
        <v>#N/A</v>
      </c>
      <c r="P8724" s="9" t="e">
        <v>#N/A</v>
      </c>
      <c r="Q8724" s="9" t="e">
        <v>#N/A</v>
      </c>
      <c r="R8724" s="9" t="e">
        <v>#N/A</v>
      </c>
      <c r="S8724" s="9" t="e">
        <v>#N/A</v>
      </c>
      <c r="T8724" s="9" t="e">
        <v>#N/A</v>
      </c>
    </row>
    <row r="8725" spans="1:20" x14ac:dyDescent="0.35">
      <c r="A8725">
        <f t="shared" si="273"/>
        <v>8725</v>
      </c>
      <c r="B8725" s="3" t="s">
        <v>71</v>
      </c>
      <c r="C8725" s="3" t="s">
        <v>75</v>
      </c>
      <c r="D8725" s="3" t="s">
        <v>25</v>
      </c>
      <c r="E8725">
        <v>2023</v>
      </c>
      <c r="F8725" s="3" t="str">
        <f t="shared" si="272"/>
        <v>GElevUP BON2023</v>
      </c>
      <c r="G8725" s="9" t="e">
        <v>#N/A</v>
      </c>
      <c r="H8725" s="9" t="e">
        <v>#N/A</v>
      </c>
      <c r="I8725" s="9" t="e">
        <v>#N/A</v>
      </c>
      <c r="J8725" s="9" t="e">
        <v>#N/A</v>
      </c>
      <c r="K8725" s="9" t="e">
        <v>#N/A</v>
      </c>
      <c r="L8725" s="9" t="e">
        <v>#N/A</v>
      </c>
      <c r="M8725" s="9" t="e">
        <v>#N/A</v>
      </c>
      <c r="N8725" s="9" t="e">
        <v>#N/A</v>
      </c>
      <c r="O8725" s="9" t="e">
        <v>#N/A</v>
      </c>
      <c r="P8725" s="9" t="e">
        <v>#N/A</v>
      </c>
      <c r="Q8725" s="9" t="e">
        <v>#N/A</v>
      </c>
      <c r="R8725" s="9" t="e">
        <v>#N/A</v>
      </c>
      <c r="S8725" s="9" t="e">
        <v>#N/A</v>
      </c>
      <c r="T8725" s="9" t="e">
        <v>#N/A</v>
      </c>
    </row>
    <row r="8726" spans="1:20" x14ac:dyDescent="0.35">
      <c r="A8726">
        <f t="shared" si="273"/>
        <v>8726</v>
      </c>
      <c r="B8726" s="3" t="s">
        <v>71</v>
      </c>
      <c r="C8726" s="3" t="s">
        <v>75</v>
      </c>
      <c r="D8726" s="3" t="s">
        <v>25</v>
      </c>
      <c r="E8726">
        <v>2024</v>
      </c>
      <c r="F8726" s="3" t="str">
        <f t="shared" si="272"/>
        <v>GElevUP BON2024</v>
      </c>
      <c r="G8726" s="9" t="e">
        <v>#N/A</v>
      </c>
      <c r="H8726" s="9" t="e">
        <v>#N/A</v>
      </c>
      <c r="I8726" s="9" t="e">
        <v>#N/A</v>
      </c>
      <c r="J8726" s="9" t="e">
        <v>#N/A</v>
      </c>
      <c r="K8726" s="9" t="e">
        <v>#N/A</v>
      </c>
      <c r="L8726" s="9" t="e">
        <v>#N/A</v>
      </c>
      <c r="M8726" s="9" t="e">
        <v>#N/A</v>
      </c>
      <c r="N8726" s="9" t="e">
        <v>#N/A</v>
      </c>
      <c r="O8726" s="9" t="e">
        <v>#N/A</v>
      </c>
      <c r="P8726" s="9" t="e">
        <v>#N/A</v>
      </c>
      <c r="Q8726" s="9" t="e">
        <v>#N/A</v>
      </c>
      <c r="R8726" s="9" t="e">
        <v>#N/A</v>
      </c>
      <c r="S8726" s="9" t="e">
        <v>#N/A</v>
      </c>
      <c r="T8726" s="9" t="e">
        <v>#N/A</v>
      </c>
    </row>
    <row r="8727" spans="1:20" x14ac:dyDescent="0.35">
      <c r="A8727">
        <f t="shared" si="273"/>
        <v>8727</v>
      </c>
      <c r="B8727" s="3" t="s">
        <v>71</v>
      </c>
      <c r="C8727" s="3" t="s">
        <v>75</v>
      </c>
      <c r="D8727" s="3" t="s">
        <v>25</v>
      </c>
      <c r="E8727">
        <v>2025</v>
      </c>
      <c r="F8727" s="3" t="str">
        <f t="shared" si="272"/>
        <v>GElevUP BON2025</v>
      </c>
      <c r="G8727" s="9" t="e">
        <v>#N/A</v>
      </c>
      <c r="H8727" s="9" t="e">
        <v>#N/A</v>
      </c>
      <c r="I8727" s="9" t="e">
        <v>#N/A</v>
      </c>
      <c r="J8727" s="9" t="e">
        <v>#N/A</v>
      </c>
      <c r="K8727" s="9" t="e">
        <v>#N/A</v>
      </c>
      <c r="L8727" s="9" t="e">
        <v>#N/A</v>
      </c>
      <c r="M8727" s="9" t="e">
        <v>#N/A</v>
      </c>
      <c r="N8727" s="9" t="e">
        <v>#N/A</v>
      </c>
      <c r="O8727" s="9" t="e">
        <v>#N/A</v>
      </c>
      <c r="P8727" s="9" t="e">
        <v>#N/A</v>
      </c>
      <c r="Q8727" s="9" t="e">
        <v>#N/A</v>
      </c>
      <c r="R8727" s="9" t="e">
        <v>#N/A</v>
      </c>
      <c r="S8727" s="9" t="e">
        <v>#N/A</v>
      </c>
      <c r="T8727" s="9" t="e">
        <v>#N/A</v>
      </c>
    </row>
    <row r="8728" spans="1:20" x14ac:dyDescent="0.35">
      <c r="A8728">
        <f t="shared" si="273"/>
        <v>8728</v>
      </c>
      <c r="B8728" s="3" t="s">
        <v>71</v>
      </c>
      <c r="C8728" s="3" t="s">
        <v>75</v>
      </c>
      <c r="D8728" s="3" t="s">
        <v>25</v>
      </c>
      <c r="E8728">
        <v>2026</v>
      </c>
      <c r="F8728" s="3" t="str">
        <f t="shared" si="272"/>
        <v>GElevUP BON2026</v>
      </c>
      <c r="G8728" s="9" t="e">
        <v>#N/A</v>
      </c>
      <c r="H8728" s="9" t="e">
        <v>#N/A</v>
      </c>
      <c r="I8728" s="9" t="e">
        <v>#N/A</v>
      </c>
      <c r="J8728" s="9" t="e">
        <v>#N/A</v>
      </c>
      <c r="K8728" s="9" t="e">
        <v>#N/A</v>
      </c>
      <c r="L8728" s="9" t="e">
        <v>#N/A</v>
      </c>
      <c r="M8728" s="9" t="e">
        <v>#N/A</v>
      </c>
      <c r="N8728" s="9" t="e">
        <v>#N/A</v>
      </c>
      <c r="O8728" s="9" t="e">
        <v>#N/A</v>
      </c>
      <c r="P8728" s="9" t="e">
        <v>#N/A</v>
      </c>
      <c r="Q8728" s="9" t="e">
        <v>#N/A</v>
      </c>
      <c r="R8728" s="9" t="e">
        <v>#N/A</v>
      </c>
      <c r="S8728" s="9" t="e">
        <v>#N/A</v>
      </c>
      <c r="T8728" s="9" t="e">
        <v>#N/A</v>
      </c>
    </row>
    <row r="8729" spans="1:20" x14ac:dyDescent="0.35">
      <c r="A8729">
        <f t="shared" si="273"/>
        <v>8729</v>
      </c>
      <c r="B8729" s="3" t="s">
        <v>71</v>
      </c>
      <c r="C8729" s="3" t="s">
        <v>75</v>
      </c>
      <c r="D8729" s="3" t="s">
        <v>25</v>
      </c>
      <c r="E8729">
        <v>2027</v>
      </c>
      <c r="F8729" s="3" t="str">
        <f t="shared" si="272"/>
        <v>GElevUP BON2027</v>
      </c>
      <c r="G8729" s="9" t="e">
        <v>#N/A</v>
      </c>
      <c r="H8729" s="9" t="e">
        <v>#N/A</v>
      </c>
      <c r="I8729" s="9" t="e">
        <v>#N/A</v>
      </c>
      <c r="J8729" s="9" t="e">
        <v>#N/A</v>
      </c>
      <c r="K8729" s="9" t="e">
        <v>#N/A</v>
      </c>
      <c r="L8729" s="9" t="e">
        <v>#N/A</v>
      </c>
      <c r="M8729" s="9" t="e">
        <v>#N/A</v>
      </c>
      <c r="N8729" s="9" t="e">
        <v>#N/A</v>
      </c>
      <c r="O8729" s="9" t="e">
        <v>#N/A</v>
      </c>
      <c r="P8729" s="9" t="e">
        <v>#N/A</v>
      </c>
      <c r="Q8729" s="9" t="e">
        <v>#N/A</v>
      </c>
      <c r="R8729" s="9" t="e">
        <v>#N/A</v>
      </c>
      <c r="S8729" s="9" t="e">
        <v>#N/A</v>
      </c>
      <c r="T8729" s="9" t="e">
        <v>#N/A</v>
      </c>
    </row>
    <row r="8730" spans="1:20" x14ac:dyDescent="0.35">
      <c r="A8730">
        <f t="shared" si="273"/>
        <v>8730</v>
      </c>
      <c r="B8730" s="3" t="s">
        <v>71</v>
      </c>
      <c r="C8730" s="3" t="s">
        <v>75</v>
      </c>
      <c r="D8730" s="3" t="s">
        <v>25</v>
      </c>
      <c r="E8730">
        <v>2028</v>
      </c>
      <c r="F8730" s="3" t="str">
        <f t="shared" si="272"/>
        <v>GElevUP BON2028</v>
      </c>
      <c r="G8730" s="9" t="e">
        <v>#N/A</v>
      </c>
      <c r="H8730" s="9" t="e">
        <v>#N/A</v>
      </c>
      <c r="I8730" s="9" t="e">
        <v>#N/A</v>
      </c>
      <c r="J8730" s="9" t="e">
        <v>#N/A</v>
      </c>
      <c r="K8730" s="9" t="e">
        <v>#N/A</v>
      </c>
      <c r="L8730" s="9" t="e">
        <v>#N/A</v>
      </c>
      <c r="M8730" s="9" t="e">
        <v>#N/A</v>
      </c>
      <c r="N8730" s="9" t="e">
        <v>#N/A</v>
      </c>
      <c r="O8730" s="9" t="e">
        <v>#N/A</v>
      </c>
      <c r="P8730" s="9" t="e">
        <v>#N/A</v>
      </c>
      <c r="Q8730" s="9" t="e">
        <v>#N/A</v>
      </c>
      <c r="R8730" s="9" t="e">
        <v>#N/A</v>
      </c>
      <c r="S8730" s="9" t="e">
        <v>#N/A</v>
      </c>
      <c r="T8730" s="9" t="e">
        <v>#N/A</v>
      </c>
    </row>
    <row r="8731" spans="1:20" x14ac:dyDescent="0.35">
      <c r="A8731">
        <f t="shared" si="273"/>
        <v>8731</v>
      </c>
      <c r="B8731" s="3" t="s">
        <v>71</v>
      </c>
      <c r="C8731" s="3" t="s">
        <v>75</v>
      </c>
      <c r="D8731" s="3" t="s">
        <v>25</v>
      </c>
      <c r="E8731">
        <v>2029</v>
      </c>
      <c r="F8731" s="3" t="str">
        <f t="shared" si="272"/>
        <v>GElevUP BON2029</v>
      </c>
      <c r="G8731" s="9" t="e">
        <v>#N/A</v>
      </c>
      <c r="H8731" s="9" t="e">
        <v>#N/A</v>
      </c>
      <c r="I8731" s="9" t="e">
        <v>#N/A</v>
      </c>
      <c r="J8731" s="9" t="e">
        <v>#N/A</v>
      </c>
      <c r="K8731" s="9" t="e">
        <v>#N/A</v>
      </c>
      <c r="L8731" s="9" t="e">
        <v>#N/A</v>
      </c>
      <c r="M8731" s="9" t="e">
        <v>#N/A</v>
      </c>
      <c r="N8731" s="9" t="e">
        <v>#N/A</v>
      </c>
      <c r="O8731" s="9" t="e">
        <v>#N/A</v>
      </c>
      <c r="P8731" s="9" t="e">
        <v>#N/A</v>
      </c>
      <c r="Q8731" s="9" t="e">
        <v>#N/A</v>
      </c>
      <c r="R8731" s="9" t="e">
        <v>#N/A</v>
      </c>
      <c r="S8731" s="9" t="e">
        <v>#N/A</v>
      </c>
      <c r="T8731" s="9" t="e">
        <v>#N/A</v>
      </c>
    </row>
    <row r="8732" spans="1:20" x14ac:dyDescent="0.35">
      <c r="A8732">
        <f t="shared" si="273"/>
        <v>8732</v>
      </c>
      <c r="B8732" s="3" t="s">
        <v>71</v>
      </c>
      <c r="C8732" s="3" t="s">
        <v>75</v>
      </c>
      <c r="D8732" s="3" t="s">
        <v>26</v>
      </c>
      <c r="E8732">
        <v>2020</v>
      </c>
      <c r="F8732" s="3" t="str">
        <f t="shared" si="272"/>
        <v>GElevLO BON2020</v>
      </c>
      <c r="G8732" s="9" t="e">
        <v>#N/A</v>
      </c>
      <c r="H8732" s="9" t="e">
        <v>#N/A</v>
      </c>
      <c r="I8732" s="9" t="e">
        <v>#N/A</v>
      </c>
      <c r="J8732" s="9" t="e">
        <v>#N/A</v>
      </c>
      <c r="K8732" s="9" t="e">
        <v>#N/A</v>
      </c>
      <c r="L8732" s="9" t="e">
        <v>#N/A</v>
      </c>
      <c r="M8732" s="9" t="e">
        <v>#N/A</v>
      </c>
      <c r="N8732" s="9" t="e">
        <v>#N/A</v>
      </c>
      <c r="O8732" s="9" t="e">
        <v>#N/A</v>
      </c>
      <c r="P8732" s="9" t="e">
        <v>#N/A</v>
      </c>
      <c r="Q8732" s="9" t="e">
        <v>#N/A</v>
      </c>
      <c r="R8732" s="9" t="e">
        <v>#N/A</v>
      </c>
      <c r="S8732" s="9" t="e">
        <v>#N/A</v>
      </c>
      <c r="T8732" s="9" t="e">
        <v>#N/A</v>
      </c>
    </row>
    <row r="8733" spans="1:20" x14ac:dyDescent="0.35">
      <c r="A8733">
        <f t="shared" si="273"/>
        <v>8733</v>
      </c>
      <c r="B8733" s="3" t="s">
        <v>71</v>
      </c>
      <c r="C8733" s="3" t="s">
        <v>75</v>
      </c>
      <c r="D8733" s="3" t="s">
        <v>26</v>
      </c>
      <c r="E8733">
        <v>2021</v>
      </c>
      <c r="F8733" s="3" t="str">
        <f t="shared" si="272"/>
        <v>GElevLO BON2021</v>
      </c>
      <c r="G8733" s="9" t="e">
        <v>#N/A</v>
      </c>
      <c r="H8733" s="9" t="e">
        <v>#N/A</v>
      </c>
      <c r="I8733" s="9" t="e">
        <v>#N/A</v>
      </c>
      <c r="J8733" s="9" t="e">
        <v>#N/A</v>
      </c>
      <c r="K8733" s="9" t="e">
        <v>#N/A</v>
      </c>
      <c r="L8733" s="9" t="e">
        <v>#N/A</v>
      </c>
      <c r="M8733" s="9" t="e">
        <v>#N/A</v>
      </c>
      <c r="N8733" s="9" t="e">
        <v>#N/A</v>
      </c>
      <c r="O8733" s="9" t="e">
        <v>#N/A</v>
      </c>
      <c r="P8733" s="9" t="e">
        <v>#N/A</v>
      </c>
      <c r="Q8733" s="9" t="e">
        <v>#N/A</v>
      </c>
      <c r="R8733" s="9" t="e">
        <v>#N/A</v>
      </c>
      <c r="S8733" s="9" t="e">
        <v>#N/A</v>
      </c>
      <c r="T8733" s="9" t="e">
        <v>#N/A</v>
      </c>
    </row>
    <row r="8734" spans="1:20" x14ac:dyDescent="0.35">
      <c r="A8734">
        <f t="shared" si="273"/>
        <v>8734</v>
      </c>
      <c r="B8734" s="3" t="s">
        <v>71</v>
      </c>
      <c r="C8734" s="3" t="s">
        <v>75</v>
      </c>
      <c r="D8734" s="3" t="s">
        <v>26</v>
      </c>
      <c r="E8734">
        <v>2022</v>
      </c>
      <c r="F8734" s="3" t="str">
        <f t="shared" si="272"/>
        <v>GElevLO BON2022</v>
      </c>
      <c r="G8734" s="9" t="e">
        <v>#N/A</v>
      </c>
      <c r="H8734" s="9" t="e">
        <v>#N/A</v>
      </c>
      <c r="I8734" s="9" t="e">
        <v>#N/A</v>
      </c>
      <c r="J8734" s="9" t="e">
        <v>#N/A</v>
      </c>
      <c r="K8734" s="9" t="e">
        <v>#N/A</v>
      </c>
      <c r="L8734" s="9" t="e">
        <v>#N/A</v>
      </c>
      <c r="M8734" s="9" t="e">
        <v>#N/A</v>
      </c>
      <c r="N8734" s="9" t="e">
        <v>#N/A</v>
      </c>
      <c r="O8734" s="9" t="e">
        <v>#N/A</v>
      </c>
      <c r="P8734" s="9" t="e">
        <v>#N/A</v>
      </c>
      <c r="Q8734" s="9" t="e">
        <v>#N/A</v>
      </c>
      <c r="R8734" s="9" t="e">
        <v>#N/A</v>
      </c>
      <c r="S8734" s="9" t="e">
        <v>#N/A</v>
      </c>
      <c r="T8734" s="9" t="e">
        <v>#N/A</v>
      </c>
    </row>
    <row r="8735" spans="1:20" x14ac:dyDescent="0.35">
      <c r="A8735">
        <f t="shared" si="273"/>
        <v>8735</v>
      </c>
      <c r="B8735" s="3" t="s">
        <v>71</v>
      </c>
      <c r="C8735" s="3" t="s">
        <v>75</v>
      </c>
      <c r="D8735" s="3" t="s">
        <v>26</v>
      </c>
      <c r="E8735">
        <v>2023</v>
      </c>
      <c r="F8735" s="3" t="str">
        <f t="shared" si="272"/>
        <v>GElevLO BON2023</v>
      </c>
      <c r="G8735" s="9" t="e">
        <v>#N/A</v>
      </c>
      <c r="H8735" s="9" t="e">
        <v>#N/A</v>
      </c>
      <c r="I8735" s="9" t="e">
        <v>#N/A</v>
      </c>
      <c r="J8735" s="9" t="e">
        <v>#N/A</v>
      </c>
      <c r="K8735" s="9" t="e">
        <v>#N/A</v>
      </c>
      <c r="L8735" s="9" t="e">
        <v>#N/A</v>
      </c>
      <c r="M8735" s="9" t="e">
        <v>#N/A</v>
      </c>
      <c r="N8735" s="9" t="e">
        <v>#N/A</v>
      </c>
      <c r="O8735" s="9" t="e">
        <v>#N/A</v>
      </c>
      <c r="P8735" s="9" t="e">
        <v>#N/A</v>
      </c>
      <c r="Q8735" s="9" t="e">
        <v>#N/A</v>
      </c>
      <c r="R8735" s="9" t="e">
        <v>#N/A</v>
      </c>
      <c r="S8735" s="9" t="e">
        <v>#N/A</v>
      </c>
      <c r="T8735" s="9" t="e">
        <v>#N/A</v>
      </c>
    </row>
    <row r="8736" spans="1:20" x14ac:dyDescent="0.35">
      <c r="A8736">
        <f t="shared" si="273"/>
        <v>8736</v>
      </c>
      <c r="B8736" s="3" t="s">
        <v>71</v>
      </c>
      <c r="C8736" s="3" t="s">
        <v>75</v>
      </c>
      <c r="D8736" s="3" t="s">
        <v>26</v>
      </c>
      <c r="E8736">
        <v>2024</v>
      </c>
      <c r="F8736" s="3" t="str">
        <f t="shared" si="272"/>
        <v>GElevLO BON2024</v>
      </c>
      <c r="G8736" s="9" t="e">
        <v>#N/A</v>
      </c>
      <c r="H8736" s="9" t="e">
        <v>#N/A</v>
      </c>
      <c r="I8736" s="9" t="e">
        <v>#N/A</v>
      </c>
      <c r="J8736" s="9" t="e">
        <v>#N/A</v>
      </c>
      <c r="K8736" s="9" t="e">
        <v>#N/A</v>
      </c>
      <c r="L8736" s="9" t="e">
        <v>#N/A</v>
      </c>
      <c r="M8736" s="9" t="e">
        <v>#N/A</v>
      </c>
      <c r="N8736" s="9" t="e">
        <v>#N/A</v>
      </c>
      <c r="O8736" s="9" t="e">
        <v>#N/A</v>
      </c>
      <c r="P8736" s="9" t="e">
        <v>#N/A</v>
      </c>
      <c r="Q8736" s="9" t="e">
        <v>#N/A</v>
      </c>
      <c r="R8736" s="9" t="e">
        <v>#N/A</v>
      </c>
      <c r="S8736" s="9" t="e">
        <v>#N/A</v>
      </c>
      <c r="T8736" s="9" t="e">
        <v>#N/A</v>
      </c>
    </row>
    <row r="8737" spans="1:20" x14ac:dyDescent="0.35">
      <c r="A8737">
        <f t="shared" si="273"/>
        <v>8737</v>
      </c>
      <c r="B8737" s="3" t="s">
        <v>71</v>
      </c>
      <c r="C8737" s="3" t="s">
        <v>75</v>
      </c>
      <c r="D8737" s="3" t="s">
        <v>26</v>
      </c>
      <c r="E8737">
        <v>2025</v>
      </c>
      <c r="F8737" s="3" t="str">
        <f t="shared" si="272"/>
        <v>GElevLO BON2025</v>
      </c>
      <c r="G8737" s="9" t="e">
        <v>#N/A</v>
      </c>
      <c r="H8737" s="9" t="e">
        <v>#N/A</v>
      </c>
      <c r="I8737" s="9" t="e">
        <v>#N/A</v>
      </c>
      <c r="J8737" s="9" t="e">
        <v>#N/A</v>
      </c>
      <c r="K8737" s="9" t="e">
        <v>#N/A</v>
      </c>
      <c r="L8737" s="9" t="e">
        <v>#N/A</v>
      </c>
      <c r="M8737" s="9" t="e">
        <v>#N/A</v>
      </c>
      <c r="N8737" s="9" t="e">
        <v>#N/A</v>
      </c>
      <c r="O8737" s="9" t="e">
        <v>#N/A</v>
      </c>
      <c r="P8737" s="9" t="e">
        <v>#N/A</v>
      </c>
      <c r="Q8737" s="9" t="e">
        <v>#N/A</v>
      </c>
      <c r="R8737" s="9" t="e">
        <v>#N/A</v>
      </c>
      <c r="S8737" s="9" t="e">
        <v>#N/A</v>
      </c>
      <c r="T8737" s="9" t="e">
        <v>#N/A</v>
      </c>
    </row>
    <row r="8738" spans="1:20" x14ac:dyDescent="0.35">
      <c r="A8738">
        <f t="shared" si="273"/>
        <v>8738</v>
      </c>
      <c r="B8738" s="3" t="s">
        <v>71</v>
      </c>
      <c r="C8738" s="3" t="s">
        <v>75</v>
      </c>
      <c r="D8738" s="3" t="s">
        <v>26</v>
      </c>
      <c r="E8738">
        <v>2026</v>
      </c>
      <c r="F8738" s="3" t="str">
        <f t="shared" si="272"/>
        <v>GElevLO BON2026</v>
      </c>
      <c r="G8738" s="9" t="e">
        <v>#N/A</v>
      </c>
      <c r="H8738" s="9" t="e">
        <v>#N/A</v>
      </c>
      <c r="I8738" s="9" t="e">
        <v>#N/A</v>
      </c>
      <c r="J8738" s="9" t="e">
        <v>#N/A</v>
      </c>
      <c r="K8738" s="9" t="e">
        <v>#N/A</v>
      </c>
      <c r="L8738" s="9" t="e">
        <v>#N/A</v>
      </c>
      <c r="M8738" s="9" t="e">
        <v>#N/A</v>
      </c>
      <c r="N8738" s="9" t="e">
        <v>#N/A</v>
      </c>
      <c r="O8738" s="9" t="e">
        <v>#N/A</v>
      </c>
      <c r="P8738" s="9" t="e">
        <v>#N/A</v>
      </c>
      <c r="Q8738" s="9" t="e">
        <v>#N/A</v>
      </c>
      <c r="R8738" s="9" t="e">
        <v>#N/A</v>
      </c>
      <c r="S8738" s="9" t="e">
        <v>#N/A</v>
      </c>
      <c r="T8738" s="9" t="e">
        <v>#N/A</v>
      </c>
    </row>
    <row r="8739" spans="1:20" x14ac:dyDescent="0.35">
      <c r="A8739">
        <f t="shared" si="273"/>
        <v>8739</v>
      </c>
      <c r="B8739" s="3" t="s">
        <v>71</v>
      </c>
      <c r="C8739" s="3" t="s">
        <v>75</v>
      </c>
      <c r="D8739" s="3" t="s">
        <v>26</v>
      </c>
      <c r="E8739">
        <v>2027</v>
      </c>
      <c r="F8739" s="3" t="str">
        <f t="shared" si="272"/>
        <v>GElevLO BON2027</v>
      </c>
      <c r="G8739" s="9" t="e">
        <v>#N/A</v>
      </c>
      <c r="H8739" s="9" t="e">
        <v>#N/A</v>
      </c>
      <c r="I8739" s="9" t="e">
        <v>#N/A</v>
      </c>
      <c r="J8739" s="9" t="e">
        <v>#N/A</v>
      </c>
      <c r="K8739" s="9" t="e">
        <v>#N/A</v>
      </c>
      <c r="L8739" s="9" t="e">
        <v>#N/A</v>
      </c>
      <c r="M8739" s="9" t="e">
        <v>#N/A</v>
      </c>
      <c r="N8739" s="9" t="e">
        <v>#N/A</v>
      </c>
      <c r="O8739" s="9" t="e">
        <v>#N/A</v>
      </c>
      <c r="P8739" s="9" t="e">
        <v>#N/A</v>
      </c>
      <c r="Q8739" s="9" t="e">
        <v>#N/A</v>
      </c>
      <c r="R8739" s="9" t="e">
        <v>#N/A</v>
      </c>
      <c r="S8739" s="9" t="e">
        <v>#N/A</v>
      </c>
      <c r="T8739" s="9" t="e">
        <v>#N/A</v>
      </c>
    </row>
    <row r="8740" spans="1:20" x14ac:dyDescent="0.35">
      <c r="A8740">
        <f t="shared" si="273"/>
        <v>8740</v>
      </c>
      <c r="B8740" s="3" t="s">
        <v>71</v>
      </c>
      <c r="C8740" s="3" t="s">
        <v>75</v>
      </c>
      <c r="D8740" s="3" t="s">
        <v>26</v>
      </c>
      <c r="E8740">
        <v>2028</v>
      </c>
      <c r="F8740" s="3" t="str">
        <f t="shared" si="272"/>
        <v>GElevLO BON2028</v>
      </c>
      <c r="G8740" s="9" t="e">
        <v>#N/A</v>
      </c>
      <c r="H8740" s="9" t="e">
        <v>#N/A</v>
      </c>
      <c r="I8740" s="9" t="e">
        <v>#N/A</v>
      </c>
      <c r="J8740" s="9" t="e">
        <v>#N/A</v>
      </c>
      <c r="K8740" s="9" t="e">
        <v>#N/A</v>
      </c>
      <c r="L8740" s="9" t="e">
        <v>#N/A</v>
      </c>
      <c r="M8740" s="9" t="e">
        <v>#N/A</v>
      </c>
      <c r="N8740" s="9" t="e">
        <v>#N/A</v>
      </c>
      <c r="O8740" s="9" t="e">
        <v>#N/A</v>
      </c>
      <c r="P8740" s="9" t="e">
        <v>#N/A</v>
      </c>
      <c r="Q8740" s="9" t="e">
        <v>#N/A</v>
      </c>
      <c r="R8740" s="9" t="e">
        <v>#N/A</v>
      </c>
      <c r="S8740" s="9" t="e">
        <v>#N/A</v>
      </c>
      <c r="T8740" s="9" t="e">
        <v>#N/A</v>
      </c>
    </row>
    <row r="8741" spans="1:20" x14ac:dyDescent="0.35">
      <c r="A8741">
        <f t="shared" si="273"/>
        <v>8741</v>
      </c>
      <c r="B8741" s="3" t="s">
        <v>71</v>
      </c>
      <c r="C8741" s="3" t="s">
        <v>75</v>
      </c>
      <c r="D8741" s="3" t="s">
        <v>26</v>
      </c>
      <c r="E8741">
        <v>2029</v>
      </c>
      <c r="F8741" s="3" t="str">
        <f t="shared" si="272"/>
        <v>GElevLO BON2029</v>
      </c>
      <c r="G8741" s="9" t="e">
        <v>#N/A</v>
      </c>
      <c r="H8741" s="9" t="e">
        <v>#N/A</v>
      </c>
      <c r="I8741" s="9" t="e">
        <v>#N/A</v>
      </c>
      <c r="J8741" s="9" t="e">
        <v>#N/A</v>
      </c>
      <c r="K8741" s="9" t="e">
        <v>#N/A</v>
      </c>
      <c r="L8741" s="9" t="e">
        <v>#N/A</v>
      </c>
      <c r="M8741" s="9" t="e">
        <v>#N/A</v>
      </c>
      <c r="N8741" s="9" t="e">
        <v>#N/A</v>
      </c>
      <c r="O8741" s="9" t="e">
        <v>#N/A</v>
      </c>
      <c r="P8741" s="9" t="e">
        <v>#N/A</v>
      </c>
      <c r="Q8741" s="9" t="e">
        <v>#N/A</v>
      </c>
      <c r="R8741" s="9" t="e">
        <v>#N/A</v>
      </c>
      <c r="S8741" s="9" t="e">
        <v>#N/A</v>
      </c>
      <c r="T8741" s="9" t="e">
        <v>#N/A</v>
      </c>
    </row>
    <row r="8742" spans="1:20" x14ac:dyDescent="0.35">
      <c r="A8742">
        <f t="shared" si="273"/>
        <v>8742</v>
      </c>
      <c r="B8742" s="3" t="s">
        <v>71</v>
      </c>
      <c r="C8742" s="3" t="s">
        <v>75</v>
      </c>
      <c r="D8742" s="3" t="s">
        <v>27</v>
      </c>
      <c r="E8742">
        <v>2020</v>
      </c>
      <c r="F8742" s="3" t="str">
        <f t="shared" si="272"/>
        <v>GElevS SLOC2020</v>
      </c>
      <c r="G8742" s="9" t="e">
        <v>#N/A</v>
      </c>
      <c r="H8742" s="9" t="e">
        <v>#N/A</v>
      </c>
      <c r="I8742" s="9" t="e">
        <v>#N/A</v>
      </c>
      <c r="J8742" s="9" t="e">
        <v>#N/A</v>
      </c>
      <c r="K8742" s="9" t="e">
        <v>#N/A</v>
      </c>
      <c r="L8742" s="9" t="e">
        <v>#N/A</v>
      </c>
      <c r="M8742" s="9" t="e">
        <v>#N/A</v>
      </c>
      <c r="N8742" s="9" t="e">
        <v>#N/A</v>
      </c>
      <c r="O8742" s="9" t="e">
        <v>#N/A</v>
      </c>
      <c r="P8742" s="9" t="e">
        <v>#N/A</v>
      </c>
      <c r="Q8742" s="9" t="e">
        <v>#N/A</v>
      </c>
      <c r="R8742" s="9" t="e">
        <v>#N/A</v>
      </c>
      <c r="S8742" s="9" t="e">
        <v>#N/A</v>
      </c>
      <c r="T8742" s="9" t="e">
        <v>#N/A</v>
      </c>
    </row>
    <row r="8743" spans="1:20" x14ac:dyDescent="0.35">
      <c r="A8743">
        <f t="shared" si="273"/>
        <v>8743</v>
      </c>
      <c r="B8743" s="3" t="s">
        <v>71</v>
      </c>
      <c r="C8743" s="3" t="s">
        <v>75</v>
      </c>
      <c r="D8743" s="3" t="s">
        <v>27</v>
      </c>
      <c r="E8743">
        <v>2021</v>
      </c>
      <c r="F8743" s="3" t="str">
        <f t="shared" si="272"/>
        <v>GElevS SLOC2021</v>
      </c>
      <c r="G8743" s="9" t="e">
        <v>#N/A</v>
      </c>
      <c r="H8743" s="9" t="e">
        <v>#N/A</v>
      </c>
      <c r="I8743" s="9" t="e">
        <v>#N/A</v>
      </c>
      <c r="J8743" s="9" t="e">
        <v>#N/A</v>
      </c>
      <c r="K8743" s="9" t="e">
        <v>#N/A</v>
      </c>
      <c r="L8743" s="9" t="e">
        <v>#N/A</v>
      </c>
      <c r="M8743" s="9" t="e">
        <v>#N/A</v>
      </c>
      <c r="N8743" s="9" t="e">
        <v>#N/A</v>
      </c>
      <c r="O8743" s="9" t="e">
        <v>#N/A</v>
      </c>
      <c r="P8743" s="9" t="e">
        <v>#N/A</v>
      </c>
      <c r="Q8743" s="9" t="e">
        <v>#N/A</v>
      </c>
      <c r="R8743" s="9" t="e">
        <v>#N/A</v>
      </c>
      <c r="S8743" s="9" t="e">
        <v>#N/A</v>
      </c>
      <c r="T8743" s="9" t="e">
        <v>#N/A</v>
      </c>
    </row>
    <row r="8744" spans="1:20" x14ac:dyDescent="0.35">
      <c r="A8744">
        <f t="shared" si="273"/>
        <v>8744</v>
      </c>
      <c r="B8744" s="3" t="s">
        <v>71</v>
      </c>
      <c r="C8744" s="3" t="s">
        <v>75</v>
      </c>
      <c r="D8744" s="3" t="s">
        <v>27</v>
      </c>
      <c r="E8744">
        <v>2022</v>
      </c>
      <c r="F8744" s="3" t="str">
        <f t="shared" si="272"/>
        <v>GElevS SLOC2022</v>
      </c>
      <c r="G8744" s="9" t="e">
        <v>#N/A</v>
      </c>
      <c r="H8744" s="9" t="e">
        <v>#N/A</v>
      </c>
      <c r="I8744" s="9" t="e">
        <v>#N/A</v>
      </c>
      <c r="J8744" s="9" t="e">
        <v>#N/A</v>
      </c>
      <c r="K8744" s="9" t="e">
        <v>#N/A</v>
      </c>
      <c r="L8744" s="9" t="e">
        <v>#N/A</v>
      </c>
      <c r="M8744" s="9" t="e">
        <v>#N/A</v>
      </c>
      <c r="N8744" s="9" t="e">
        <v>#N/A</v>
      </c>
      <c r="O8744" s="9" t="e">
        <v>#N/A</v>
      </c>
      <c r="P8744" s="9" t="e">
        <v>#N/A</v>
      </c>
      <c r="Q8744" s="9" t="e">
        <v>#N/A</v>
      </c>
      <c r="R8744" s="9" t="e">
        <v>#N/A</v>
      </c>
      <c r="S8744" s="9" t="e">
        <v>#N/A</v>
      </c>
      <c r="T8744" s="9" t="e">
        <v>#N/A</v>
      </c>
    </row>
    <row r="8745" spans="1:20" x14ac:dyDescent="0.35">
      <c r="A8745">
        <f t="shared" si="273"/>
        <v>8745</v>
      </c>
      <c r="B8745" s="3" t="s">
        <v>71</v>
      </c>
      <c r="C8745" s="3" t="s">
        <v>75</v>
      </c>
      <c r="D8745" s="3" t="s">
        <v>27</v>
      </c>
      <c r="E8745">
        <v>2023</v>
      </c>
      <c r="F8745" s="3" t="str">
        <f t="shared" si="272"/>
        <v>GElevS SLOC2023</v>
      </c>
      <c r="G8745" s="9" t="e">
        <v>#N/A</v>
      </c>
      <c r="H8745" s="9" t="e">
        <v>#N/A</v>
      </c>
      <c r="I8745" s="9" t="e">
        <v>#N/A</v>
      </c>
      <c r="J8745" s="9" t="e">
        <v>#N/A</v>
      </c>
      <c r="K8745" s="9" t="e">
        <v>#N/A</v>
      </c>
      <c r="L8745" s="9" t="e">
        <v>#N/A</v>
      </c>
      <c r="M8745" s="9" t="e">
        <v>#N/A</v>
      </c>
      <c r="N8745" s="9" t="e">
        <v>#N/A</v>
      </c>
      <c r="O8745" s="9" t="e">
        <v>#N/A</v>
      </c>
      <c r="P8745" s="9" t="e">
        <v>#N/A</v>
      </c>
      <c r="Q8745" s="9" t="e">
        <v>#N/A</v>
      </c>
      <c r="R8745" s="9" t="e">
        <v>#N/A</v>
      </c>
      <c r="S8745" s="9" t="e">
        <v>#N/A</v>
      </c>
      <c r="T8745" s="9" t="e">
        <v>#N/A</v>
      </c>
    </row>
    <row r="8746" spans="1:20" x14ac:dyDescent="0.35">
      <c r="A8746">
        <f t="shared" si="273"/>
        <v>8746</v>
      </c>
      <c r="B8746" s="3" t="s">
        <v>71</v>
      </c>
      <c r="C8746" s="3" t="s">
        <v>75</v>
      </c>
      <c r="D8746" s="3" t="s">
        <v>27</v>
      </c>
      <c r="E8746">
        <v>2024</v>
      </c>
      <c r="F8746" s="3" t="str">
        <f t="shared" si="272"/>
        <v>GElevS SLOC2024</v>
      </c>
      <c r="G8746" s="9" t="e">
        <v>#N/A</v>
      </c>
      <c r="H8746" s="9" t="e">
        <v>#N/A</v>
      </c>
      <c r="I8746" s="9" t="e">
        <v>#N/A</v>
      </c>
      <c r="J8746" s="9" t="e">
        <v>#N/A</v>
      </c>
      <c r="K8746" s="9" t="e">
        <v>#N/A</v>
      </c>
      <c r="L8746" s="9" t="e">
        <v>#N/A</v>
      </c>
      <c r="M8746" s="9" t="e">
        <v>#N/A</v>
      </c>
      <c r="N8746" s="9" t="e">
        <v>#N/A</v>
      </c>
      <c r="O8746" s="9" t="e">
        <v>#N/A</v>
      </c>
      <c r="P8746" s="9" t="e">
        <v>#N/A</v>
      </c>
      <c r="Q8746" s="9" t="e">
        <v>#N/A</v>
      </c>
      <c r="R8746" s="9" t="e">
        <v>#N/A</v>
      </c>
      <c r="S8746" s="9" t="e">
        <v>#N/A</v>
      </c>
      <c r="T8746" s="9" t="e">
        <v>#N/A</v>
      </c>
    </row>
    <row r="8747" spans="1:20" x14ac:dyDescent="0.35">
      <c r="A8747">
        <f t="shared" si="273"/>
        <v>8747</v>
      </c>
      <c r="B8747" s="3" t="s">
        <v>71</v>
      </c>
      <c r="C8747" s="3" t="s">
        <v>75</v>
      </c>
      <c r="D8747" s="3" t="s">
        <v>27</v>
      </c>
      <c r="E8747">
        <v>2025</v>
      </c>
      <c r="F8747" s="3" t="str">
        <f t="shared" si="272"/>
        <v>GElevS SLOC2025</v>
      </c>
      <c r="G8747" s="9" t="e">
        <v>#N/A</v>
      </c>
      <c r="H8747" s="9" t="e">
        <v>#N/A</v>
      </c>
      <c r="I8747" s="9" t="e">
        <v>#N/A</v>
      </c>
      <c r="J8747" s="9" t="e">
        <v>#N/A</v>
      </c>
      <c r="K8747" s="9" t="e">
        <v>#N/A</v>
      </c>
      <c r="L8747" s="9" t="e">
        <v>#N/A</v>
      </c>
      <c r="M8747" s="9" t="e">
        <v>#N/A</v>
      </c>
      <c r="N8747" s="9" t="e">
        <v>#N/A</v>
      </c>
      <c r="O8747" s="9" t="e">
        <v>#N/A</v>
      </c>
      <c r="P8747" s="9" t="e">
        <v>#N/A</v>
      </c>
      <c r="Q8747" s="9" t="e">
        <v>#N/A</v>
      </c>
      <c r="R8747" s="9" t="e">
        <v>#N/A</v>
      </c>
      <c r="S8747" s="9" t="e">
        <v>#N/A</v>
      </c>
      <c r="T8747" s="9" t="e">
        <v>#N/A</v>
      </c>
    </row>
    <row r="8748" spans="1:20" x14ac:dyDescent="0.35">
      <c r="A8748">
        <f t="shared" si="273"/>
        <v>8748</v>
      </c>
      <c r="B8748" s="3" t="s">
        <v>71</v>
      </c>
      <c r="C8748" s="3" t="s">
        <v>75</v>
      </c>
      <c r="D8748" s="3" t="s">
        <v>27</v>
      </c>
      <c r="E8748">
        <v>2026</v>
      </c>
      <c r="F8748" s="3" t="str">
        <f t="shared" si="272"/>
        <v>GElevS SLOC2026</v>
      </c>
      <c r="G8748" s="9" t="e">
        <v>#N/A</v>
      </c>
      <c r="H8748" s="9" t="e">
        <v>#N/A</v>
      </c>
      <c r="I8748" s="9" t="e">
        <v>#N/A</v>
      </c>
      <c r="J8748" s="9" t="e">
        <v>#N/A</v>
      </c>
      <c r="K8748" s="9" t="e">
        <v>#N/A</v>
      </c>
      <c r="L8748" s="9" t="e">
        <v>#N/A</v>
      </c>
      <c r="M8748" s="9" t="e">
        <v>#N/A</v>
      </c>
      <c r="N8748" s="9" t="e">
        <v>#N/A</v>
      </c>
      <c r="O8748" s="9" t="e">
        <v>#N/A</v>
      </c>
      <c r="P8748" s="9" t="e">
        <v>#N/A</v>
      </c>
      <c r="Q8748" s="9" t="e">
        <v>#N/A</v>
      </c>
      <c r="R8748" s="9" t="e">
        <v>#N/A</v>
      </c>
      <c r="S8748" s="9" t="e">
        <v>#N/A</v>
      </c>
      <c r="T8748" s="9" t="e">
        <v>#N/A</v>
      </c>
    </row>
    <row r="8749" spans="1:20" x14ac:dyDescent="0.35">
      <c r="A8749">
        <f t="shared" si="273"/>
        <v>8749</v>
      </c>
      <c r="B8749" s="3" t="s">
        <v>71</v>
      </c>
      <c r="C8749" s="3" t="s">
        <v>75</v>
      </c>
      <c r="D8749" s="3" t="s">
        <v>27</v>
      </c>
      <c r="E8749">
        <v>2027</v>
      </c>
      <c r="F8749" s="3" t="str">
        <f t="shared" si="272"/>
        <v>GElevS SLOC2027</v>
      </c>
      <c r="G8749" s="9" t="e">
        <v>#N/A</v>
      </c>
      <c r="H8749" s="9" t="e">
        <v>#N/A</v>
      </c>
      <c r="I8749" s="9" t="e">
        <v>#N/A</v>
      </c>
      <c r="J8749" s="9" t="e">
        <v>#N/A</v>
      </c>
      <c r="K8749" s="9" t="e">
        <v>#N/A</v>
      </c>
      <c r="L8749" s="9" t="e">
        <v>#N/A</v>
      </c>
      <c r="M8749" s="9" t="e">
        <v>#N/A</v>
      </c>
      <c r="N8749" s="9" t="e">
        <v>#N/A</v>
      </c>
      <c r="O8749" s="9" t="e">
        <v>#N/A</v>
      </c>
      <c r="P8749" s="9" t="e">
        <v>#N/A</v>
      </c>
      <c r="Q8749" s="9" t="e">
        <v>#N/A</v>
      </c>
      <c r="R8749" s="9" t="e">
        <v>#N/A</v>
      </c>
      <c r="S8749" s="9" t="e">
        <v>#N/A</v>
      </c>
      <c r="T8749" s="9" t="e">
        <v>#N/A</v>
      </c>
    </row>
    <row r="8750" spans="1:20" x14ac:dyDescent="0.35">
      <c r="A8750">
        <f t="shared" si="273"/>
        <v>8750</v>
      </c>
      <c r="B8750" s="3" t="s">
        <v>71</v>
      </c>
      <c r="C8750" s="3" t="s">
        <v>75</v>
      </c>
      <c r="D8750" s="3" t="s">
        <v>27</v>
      </c>
      <c r="E8750">
        <v>2028</v>
      </c>
      <c r="F8750" s="3" t="str">
        <f t="shared" si="272"/>
        <v>GElevS SLOC2028</v>
      </c>
      <c r="G8750" s="9" t="e">
        <v>#N/A</v>
      </c>
      <c r="H8750" s="9" t="e">
        <v>#N/A</v>
      </c>
      <c r="I8750" s="9" t="e">
        <v>#N/A</v>
      </c>
      <c r="J8750" s="9" t="e">
        <v>#N/A</v>
      </c>
      <c r="K8750" s="9" t="e">
        <v>#N/A</v>
      </c>
      <c r="L8750" s="9" t="e">
        <v>#N/A</v>
      </c>
      <c r="M8750" s="9" t="e">
        <v>#N/A</v>
      </c>
      <c r="N8750" s="9" t="e">
        <v>#N/A</v>
      </c>
      <c r="O8750" s="9" t="e">
        <v>#N/A</v>
      </c>
      <c r="P8750" s="9" t="e">
        <v>#N/A</v>
      </c>
      <c r="Q8750" s="9" t="e">
        <v>#N/A</v>
      </c>
      <c r="R8750" s="9" t="e">
        <v>#N/A</v>
      </c>
      <c r="S8750" s="9" t="e">
        <v>#N/A</v>
      </c>
      <c r="T8750" s="9" t="e">
        <v>#N/A</v>
      </c>
    </row>
    <row r="8751" spans="1:20" x14ac:dyDescent="0.35">
      <c r="A8751">
        <f t="shared" si="273"/>
        <v>8751</v>
      </c>
      <c r="B8751" s="3" t="s">
        <v>71</v>
      </c>
      <c r="C8751" s="3" t="s">
        <v>75</v>
      </c>
      <c r="D8751" s="3" t="s">
        <v>27</v>
      </c>
      <c r="E8751">
        <v>2029</v>
      </c>
      <c r="F8751" s="3" t="str">
        <f t="shared" si="272"/>
        <v>GElevS SLOC2029</v>
      </c>
      <c r="G8751" s="9" t="e">
        <v>#N/A</v>
      </c>
      <c r="H8751" s="9" t="e">
        <v>#N/A</v>
      </c>
      <c r="I8751" s="9" t="e">
        <v>#N/A</v>
      </c>
      <c r="J8751" s="9" t="e">
        <v>#N/A</v>
      </c>
      <c r="K8751" s="9" t="e">
        <v>#N/A</v>
      </c>
      <c r="L8751" s="9" t="e">
        <v>#N/A</v>
      </c>
      <c r="M8751" s="9" t="e">
        <v>#N/A</v>
      </c>
      <c r="N8751" s="9" t="e">
        <v>#N/A</v>
      </c>
      <c r="O8751" s="9" t="e">
        <v>#N/A</v>
      </c>
      <c r="P8751" s="9" t="e">
        <v>#N/A</v>
      </c>
      <c r="Q8751" s="9" t="e">
        <v>#N/A</v>
      </c>
      <c r="R8751" s="9" t="e">
        <v>#N/A</v>
      </c>
      <c r="S8751" s="9" t="e">
        <v>#N/A</v>
      </c>
      <c r="T8751" s="9" t="e">
        <v>#N/A</v>
      </c>
    </row>
    <row r="8752" spans="1:20" x14ac:dyDescent="0.35">
      <c r="A8752">
        <f t="shared" si="273"/>
        <v>8752</v>
      </c>
      <c r="B8752" s="3" t="s">
        <v>71</v>
      </c>
      <c r="C8752" s="3" t="s">
        <v>75</v>
      </c>
      <c r="D8752" s="3" t="s">
        <v>28</v>
      </c>
      <c r="E8752">
        <v>2020</v>
      </c>
      <c r="F8752" s="3" t="str">
        <f t="shared" si="272"/>
        <v>GElevBRILL2020</v>
      </c>
      <c r="G8752" s="9" t="e">
        <v>#N/A</v>
      </c>
      <c r="H8752" s="9" t="e">
        <v>#N/A</v>
      </c>
      <c r="I8752" s="9" t="e">
        <v>#N/A</v>
      </c>
      <c r="J8752" s="9" t="e">
        <v>#N/A</v>
      </c>
      <c r="K8752" s="9" t="e">
        <v>#N/A</v>
      </c>
      <c r="L8752" s="9" t="e">
        <v>#N/A</v>
      </c>
      <c r="M8752" s="9" t="e">
        <v>#N/A</v>
      </c>
      <c r="N8752" s="9" t="e">
        <v>#N/A</v>
      </c>
      <c r="O8752" s="9" t="e">
        <v>#N/A</v>
      </c>
      <c r="P8752" s="9" t="e">
        <v>#N/A</v>
      </c>
      <c r="Q8752" s="9" t="e">
        <v>#N/A</v>
      </c>
      <c r="R8752" s="9" t="e">
        <v>#N/A</v>
      </c>
      <c r="S8752" s="9" t="e">
        <v>#N/A</v>
      </c>
      <c r="T8752" s="9" t="e">
        <v>#N/A</v>
      </c>
    </row>
    <row r="8753" spans="1:20" x14ac:dyDescent="0.35">
      <c r="A8753">
        <f t="shared" si="273"/>
        <v>8753</v>
      </c>
      <c r="B8753" s="3" t="s">
        <v>71</v>
      </c>
      <c r="C8753" s="3" t="s">
        <v>75</v>
      </c>
      <c r="D8753" s="3" t="s">
        <v>28</v>
      </c>
      <c r="E8753">
        <v>2021</v>
      </c>
      <c r="F8753" s="3" t="str">
        <f t="shared" si="272"/>
        <v>GElevBRILL2021</v>
      </c>
      <c r="G8753" s="9" t="e">
        <v>#N/A</v>
      </c>
      <c r="H8753" s="9" t="e">
        <v>#N/A</v>
      </c>
      <c r="I8753" s="9" t="e">
        <v>#N/A</v>
      </c>
      <c r="J8753" s="9" t="e">
        <v>#N/A</v>
      </c>
      <c r="K8753" s="9" t="e">
        <v>#N/A</v>
      </c>
      <c r="L8753" s="9" t="e">
        <v>#N/A</v>
      </c>
      <c r="M8753" s="9" t="e">
        <v>#N/A</v>
      </c>
      <c r="N8753" s="9" t="e">
        <v>#N/A</v>
      </c>
      <c r="O8753" s="9" t="e">
        <v>#N/A</v>
      </c>
      <c r="P8753" s="9" t="e">
        <v>#N/A</v>
      </c>
      <c r="Q8753" s="9" t="e">
        <v>#N/A</v>
      </c>
      <c r="R8753" s="9" t="e">
        <v>#N/A</v>
      </c>
      <c r="S8753" s="9" t="e">
        <v>#N/A</v>
      </c>
      <c r="T8753" s="9" t="e">
        <v>#N/A</v>
      </c>
    </row>
    <row r="8754" spans="1:20" x14ac:dyDescent="0.35">
      <c r="A8754">
        <f t="shared" si="273"/>
        <v>8754</v>
      </c>
      <c r="B8754" s="3" t="s">
        <v>71</v>
      </c>
      <c r="C8754" s="3" t="s">
        <v>75</v>
      </c>
      <c r="D8754" s="3" t="s">
        <v>28</v>
      </c>
      <c r="E8754">
        <v>2022</v>
      </c>
      <c r="F8754" s="3" t="str">
        <f t="shared" si="272"/>
        <v>GElevBRILL2022</v>
      </c>
      <c r="G8754" s="9" t="e">
        <v>#N/A</v>
      </c>
      <c r="H8754" s="9" t="e">
        <v>#N/A</v>
      </c>
      <c r="I8754" s="9" t="e">
        <v>#N/A</v>
      </c>
      <c r="J8754" s="9" t="e">
        <v>#N/A</v>
      </c>
      <c r="K8754" s="9" t="e">
        <v>#N/A</v>
      </c>
      <c r="L8754" s="9" t="e">
        <v>#N/A</v>
      </c>
      <c r="M8754" s="9" t="e">
        <v>#N/A</v>
      </c>
      <c r="N8754" s="9" t="e">
        <v>#N/A</v>
      </c>
      <c r="O8754" s="9" t="e">
        <v>#N/A</v>
      </c>
      <c r="P8754" s="9" t="e">
        <v>#N/A</v>
      </c>
      <c r="Q8754" s="9" t="e">
        <v>#N/A</v>
      </c>
      <c r="R8754" s="9" t="e">
        <v>#N/A</v>
      </c>
      <c r="S8754" s="9" t="e">
        <v>#N/A</v>
      </c>
      <c r="T8754" s="9" t="e">
        <v>#N/A</v>
      </c>
    </row>
    <row r="8755" spans="1:20" x14ac:dyDescent="0.35">
      <c r="A8755">
        <f t="shared" si="273"/>
        <v>8755</v>
      </c>
      <c r="B8755" s="3" t="s">
        <v>71</v>
      </c>
      <c r="C8755" s="3" t="s">
        <v>75</v>
      </c>
      <c r="D8755" s="3" t="s">
        <v>28</v>
      </c>
      <c r="E8755">
        <v>2023</v>
      </c>
      <c r="F8755" s="3" t="str">
        <f t="shared" si="272"/>
        <v>GElevBRILL2023</v>
      </c>
      <c r="G8755" s="9" t="e">
        <v>#N/A</v>
      </c>
      <c r="H8755" s="9" t="e">
        <v>#N/A</v>
      </c>
      <c r="I8755" s="9" t="e">
        <v>#N/A</v>
      </c>
      <c r="J8755" s="9" t="e">
        <v>#N/A</v>
      </c>
      <c r="K8755" s="9" t="e">
        <v>#N/A</v>
      </c>
      <c r="L8755" s="9" t="e">
        <v>#N/A</v>
      </c>
      <c r="M8755" s="9" t="e">
        <v>#N/A</v>
      </c>
      <c r="N8755" s="9" t="e">
        <v>#N/A</v>
      </c>
      <c r="O8755" s="9" t="e">
        <v>#N/A</v>
      </c>
      <c r="P8755" s="9" t="e">
        <v>#N/A</v>
      </c>
      <c r="Q8755" s="9" t="e">
        <v>#N/A</v>
      </c>
      <c r="R8755" s="9" t="e">
        <v>#N/A</v>
      </c>
      <c r="S8755" s="9" t="e">
        <v>#N/A</v>
      </c>
      <c r="T8755" s="9" t="e">
        <v>#N/A</v>
      </c>
    </row>
    <row r="8756" spans="1:20" x14ac:dyDescent="0.35">
      <c r="A8756">
        <f t="shared" si="273"/>
        <v>8756</v>
      </c>
      <c r="B8756" s="3" t="s">
        <v>71</v>
      </c>
      <c r="C8756" s="3" t="s">
        <v>75</v>
      </c>
      <c r="D8756" s="3" t="s">
        <v>28</v>
      </c>
      <c r="E8756">
        <v>2024</v>
      </c>
      <c r="F8756" s="3" t="str">
        <f t="shared" si="272"/>
        <v>GElevBRILL2024</v>
      </c>
      <c r="G8756" s="9" t="e">
        <v>#N/A</v>
      </c>
      <c r="H8756" s="9" t="e">
        <v>#N/A</v>
      </c>
      <c r="I8756" s="9" t="e">
        <v>#N/A</v>
      </c>
      <c r="J8756" s="9" t="e">
        <v>#N/A</v>
      </c>
      <c r="K8756" s="9" t="e">
        <v>#N/A</v>
      </c>
      <c r="L8756" s="9" t="e">
        <v>#N/A</v>
      </c>
      <c r="M8756" s="9" t="e">
        <v>#N/A</v>
      </c>
      <c r="N8756" s="9" t="e">
        <v>#N/A</v>
      </c>
      <c r="O8756" s="9" t="e">
        <v>#N/A</v>
      </c>
      <c r="P8756" s="9" t="e">
        <v>#N/A</v>
      </c>
      <c r="Q8756" s="9" t="e">
        <v>#N/A</v>
      </c>
      <c r="R8756" s="9" t="e">
        <v>#N/A</v>
      </c>
      <c r="S8756" s="9" t="e">
        <v>#N/A</v>
      </c>
      <c r="T8756" s="9" t="e">
        <v>#N/A</v>
      </c>
    </row>
    <row r="8757" spans="1:20" x14ac:dyDescent="0.35">
      <c r="A8757">
        <f t="shared" si="273"/>
        <v>8757</v>
      </c>
      <c r="B8757" s="3" t="s">
        <v>71</v>
      </c>
      <c r="C8757" s="3" t="s">
        <v>75</v>
      </c>
      <c r="D8757" s="3" t="s">
        <v>28</v>
      </c>
      <c r="E8757">
        <v>2025</v>
      </c>
      <c r="F8757" s="3" t="str">
        <f t="shared" si="272"/>
        <v>GElevBRILL2025</v>
      </c>
      <c r="G8757" s="9" t="e">
        <v>#N/A</v>
      </c>
      <c r="H8757" s="9" t="e">
        <v>#N/A</v>
      </c>
      <c r="I8757" s="9" t="e">
        <v>#N/A</v>
      </c>
      <c r="J8757" s="9" t="e">
        <v>#N/A</v>
      </c>
      <c r="K8757" s="9" t="e">
        <v>#N/A</v>
      </c>
      <c r="L8757" s="9" t="e">
        <v>#N/A</v>
      </c>
      <c r="M8757" s="9" t="e">
        <v>#N/A</v>
      </c>
      <c r="N8757" s="9" t="e">
        <v>#N/A</v>
      </c>
      <c r="O8757" s="9" t="e">
        <v>#N/A</v>
      </c>
      <c r="P8757" s="9" t="e">
        <v>#N/A</v>
      </c>
      <c r="Q8757" s="9" t="e">
        <v>#N/A</v>
      </c>
      <c r="R8757" s="9" t="e">
        <v>#N/A</v>
      </c>
      <c r="S8757" s="9" t="e">
        <v>#N/A</v>
      </c>
      <c r="T8757" s="9" t="e">
        <v>#N/A</v>
      </c>
    </row>
    <row r="8758" spans="1:20" x14ac:dyDescent="0.35">
      <c r="A8758">
        <f t="shared" si="273"/>
        <v>8758</v>
      </c>
      <c r="B8758" s="3" t="s">
        <v>71</v>
      </c>
      <c r="C8758" s="3" t="s">
        <v>75</v>
      </c>
      <c r="D8758" s="3" t="s">
        <v>28</v>
      </c>
      <c r="E8758">
        <v>2026</v>
      </c>
      <c r="F8758" s="3" t="str">
        <f t="shared" si="272"/>
        <v>GElevBRILL2026</v>
      </c>
      <c r="G8758" s="9" t="e">
        <v>#N/A</v>
      </c>
      <c r="H8758" s="9" t="e">
        <v>#N/A</v>
      </c>
      <c r="I8758" s="9" t="e">
        <v>#N/A</v>
      </c>
      <c r="J8758" s="9" t="e">
        <v>#N/A</v>
      </c>
      <c r="K8758" s="9" t="e">
        <v>#N/A</v>
      </c>
      <c r="L8758" s="9" t="e">
        <v>#N/A</v>
      </c>
      <c r="M8758" s="9" t="e">
        <v>#N/A</v>
      </c>
      <c r="N8758" s="9" t="e">
        <v>#N/A</v>
      </c>
      <c r="O8758" s="9" t="e">
        <v>#N/A</v>
      </c>
      <c r="P8758" s="9" t="e">
        <v>#N/A</v>
      </c>
      <c r="Q8758" s="9" t="e">
        <v>#N/A</v>
      </c>
      <c r="R8758" s="9" t="e">
        <v>#N/A</v>
      </c>
      <c r="S8758" s="9" t="e">
        <v>#N/A</v>
      </c>
      <c r="T8758" s="9" t="e">
        <v>#N/A</v>
      </c>
    </row>
    <row r="8759" spans="1:20" x14ac:dyDescent="0.35">
      <c r="A8759">
        <f t="shared" si="273"/>
        <v>8759</v>
      </c>
      <c r="B8759" s="3" t="s">
        <v>71</v>
      </c>
      <c r="C8759" s="3" t="s">
        <v>75</v>
      </c>
      <c r="D8759" s="3" t="s">
        <v>28</v>
      </c>
      <c r="E8759">
        <v>2027</v>
      </c>
      <c r="F8759" s="3" t="str">
        <f t="shared" si="272"/>
        <v>GElevBRILL2027</v>
      </c>
      <c r="G8759" s="9" t="e">
        <v>#N/A</v>
      </c>
      <c r="H8759" s="9" t="e">
        <v>#N/A</v>
      </c>
      <c r="I8759" s="9" t="e">
        <v>#N/A</v>
      </c>
      <c r="J8759" s="9" t="e">
        <v>#N/A</v>
      </c>
      <c r="K8759" s="9" t="e">
        <v>#N/A</v>
      </c>
      <c r="L8759" s="9" t="e">
        <v>#N/A</v>
      </c>
      <c r="M8759" s="9" t="e">
        <v>#N/A</v>
      </c>
      <c r="N8759" s="9" t="e">
        <v>#N/A</v>
      </c>
      <c r="O8759" s="9" t="e">
        <v>#N/A</v>
      </c>
      <c r="P8759" s="9" t="e">
        <v>#N/A</v>
      </c>
      <c r="Q8759" s="9" t="e">
        <v>#N/A</v>
      </c>
      <c r="R8759" s="9" t="e">
        <v>#N/A</v>
      </c>
      <c r="S8759" s="9" t="e">
        <v>#N/A</v>
      </c>
      <c r="T8759" s="9" t="e">
        <v>#N/A</v>
      </c>
    </row>
    <row r="8760" spans="1:20" x14ac:dyDescent="0.35">
      <c r="A8760">
        <f t="shared" si="273"/>
        <v>8760</v>
      </c>
      <c r="B8760" s="3" t="s">
        <v>71</v>
      </c>
      <c r="C8760" s="3" t="s">
        <v>75</v>
      </c>
      <c r="D8760" s="3" t="s">
        <v>28</v>
      </c>
      <c r="E8760">
        <v>2028</v>
      </c>
      <c r="F8760" s="3" t="str">
        <f t="shared" si="272"/>
        <v>GElevBRILL2028</v>
      </c>
      <c r="G8760" s="9" t="e">
        <v>#N/A</v>
      </c>
      <c r="H8760" s="9" t="e">
        <v>#N/A</v>
      </c>
      <c r="I8760" s="9" t="e">
        <v>#N/A</v>
      </c>
      <c r="J8760" s="9" t="e">
        <v>#N/A</v>
      </c>
      <c r="K8760" s="9" t="e">
        <v>#N/A</v>
      </c>
      <c r="L8760" s="9" t="e">
        <v>#N/A</v>
      </c>
      <c r="M8760" s="9" t="e">
        <v>#N/A</v>
      </c>
      <c r="N8760" s="9" t="e">
        <v>#N/A</v>
      </c>
      <c r="O8760" s="9" t="e">
        <v>#N/A</v>
      </c>
      <c r="P8760" s="9" t="e">
        <v>#N/A</v>
      </c>
      <c r="Q8760" s="9" t="e">
        <v>#N/A</v>
      </c>
      <c r="R8760" s="9" t="e">
        <v>#N/A</v>
      </c>
      <c r="S8760" s="9" t="e">
        <v>#N/A</v>
      </c>
      <c r="T8760" s="9" t="e">
        <v>#N/A</v>
      </c>
    </row>
    <row r="8761" spans="1:20" x14ac:dyDescent="0.35">
      <c r="A8761">
        <f t="shared" si="273"/>
        <v>8761</v>
      </c>
      <c r="B8761" s="3" t="s">
        <v>71</v>
      </c>
      <c r="C8761" s="3" t="s">
        <v>75</v>
      </c>
      <c r="D8761" s="3" t="s">
        <v>28</v>
      </c>
      <c r="E8761">
        <v>2029</v>
      </c>
      <c r="F8761" s="3" t="str">
        <f t="shared" si="272"/>
        <v>GElevBRILL2029</v>
      </c>
      <c r="G8761" s="9" t="e">
        <v>#N/A</v>
      </c>
      <c r="H8761" s="9" t="e">
        <v>#N/A</v>
      </c>
      <c r="I8761" s="9" t="e">
        <v>#N/A</v>
      </c>
      <c r="J8761" s="9" t="e">
        <v>#N/A</v>
      </c>
      <c r="K8761" s="9" t="e">
        <v>#N/A</v>
      </c>
      <c r="L8761" s="9" t="e">
        <v>#N/A</v>
      </c>
      <c r="M8761" s="9" t="e">
        <v>#N/A</v>
      </c>
      <c r="N8761" s="9" t="e">
        <v>#N/A</v>
      </c>
      <c r="O8761" s="9" t="e">
        <v>#N/A</v>
      </c>
      <c r="P8761" s="9" t="e">
        <v>#N/A</v>
      </c>
      <c r="Q8761" s="9" t="e">
        <v>#N/A</v>
      </c>
      <c r="R8761" s="9" t="e">
        <v>#N/A</v>
      </c>
      <c r="S8761" s="9" t="e">
        <v>#N/A</v>
      </c>
      <c r="T8761" s="9" t="e">
        <v>#N/A</v>
      </c>
    </row>
    <row r="8762" spans="1:20" x14ac:dyDescent="0.35">
      <c r="A8762">
        <f t="shared" si="273"/>
        <v>8762</v>
      </c>
      <c r="B8762" s="3" t="s">
        <v>71</v>
      </c>
      <c r="C8762" s="3" t="s">
        <v>75</v>
      </c>
      <c r="D8762" s="3" t="s">
        <v>29</v>
      </c>
      <c r="E8762">
        <v>2020</v>
      </c>
      <c r="F8762" s="3" t="str">
        <f t="shared" si="272"/>
        <v>GElevH HORS2020</v>
      </c>
      <c r="G8762" s="9">
        <v>3547.2</v>
      </c>
      <c r="H8762" s="9">
        <v>3546.9</v>
      </c>
      <c r="I8762" s="9">
        <v>3542.7</v>
      </c>
      <c r="J8762" s="9">
        <v>3538.4</v>
      </c>
      <c r="K8762" s="9">
        <v>3530.8</v>
      </c>
      <c r="L8762" s="9">
        <v>3507.2</v>
      </c>
      <c r="M8762" s="9">
        <v>3508.9</v>
      </c>
      <c r="N8762" s="9">
        <v>3510</v>
      </c>
      <c r="O8762" s="9">
        <v>3540.2</v>
      </c>
      <c r="P8762" s="9">
        <v>3558</v>
      </c>
      <c r="Q8762" s="9">
        <v>3560</v>
      </c>
      <c r="R8762" s="9">
        <v>3558.3</v>
      </c>
      <c r="S8762" s="9">
        <v>3555.9</v>
      </c>
      <c r="T8762" s="9">
        <v>3550</v>
      </c>
    </row>
    <row r="8763" spans="1:20" x14ac:dyDescent="0.35">
      <c r="A8763">
        <f t="shared" si="273"/>
        <v>8763</v>
      </c>
      <c r="B8763" s="3" t="s">
        <v>71</v>
      </c>
      <c r="C8763" s="3" t="s">
        <v>75</v>
      </c>
      <c r="D8763" s="3" t="s">
        <v>29</v>
      </c>
      <c r="E8763">
        <v>2021</v>
      </c>
      <c r="F8763" s="3" t="str">
        <f t="shared" si="272"/>
        <v>GElevH HORS2021</v>
      </c>
      <c r="G8763" s="9">
        <v>3550.4</v>
      </c>
      <c r="H8763" s="9">
        <v>3551.1</v>
      </c>
      <c r="I8763" s="9">
        <v>3548.5</v>
      </c>
      <c r="J8763" s="9">
        <v>3540.8</v>
      </c>
      <c r="K8763" s="9">
        <v>3537.1</v>
      </c>
      <c r="L8763" s="9">
        <v>3533.3</v>
      </c>
      <c r="M8763" s="9">
        <v>3531.3</v>
      </c>
      <c r="N8763" s="9">
        <v>3533</v>
      </c>
      <c r="O8763" s="9">
        <v>3544.1</v>
      </c>
      <c r="P8763" s="9">
        <v>3558</v>
      </c>
      <c r="Q8763" s="9">
        <v>3557.6</v>
      </c>
      <c r="R8763" s="9">
        <v>3554</v>
      </c>
      <c r="S8763" s="9">
        <v>3549.4</v>
      </c>
      <c r="T8763" s="9">
        <v>3540</v>
      </c>
    </row>
    <row r="8764" spans="1:20" x14ac:dyDescent="0.35">
      <c r="A8764">
        <f t="shared" si="273"/>
        <v>8764</v>
      </c>
      <c r="B8764" s="3" t="s">
        <v>71</v>
      </c>
      <c r="C8764" s="3" t="s">
        <v>75</v>
      </c>
      <c r="D8764" s="3" t="s">
        <v>29</v>
      </c>
      <c r="E8764">
        <v>2022</v>
      </c>
      <c r="F8764" s="3" t="str">
        <f t="shared" si="272"/>
        <v>GElevH HORS2022</v>
      </c>
      <c r="G8764" s="9">
        <v>3536.6</v>
      </c>
      <c r="H8764" s="9">
        <v>3532.1</v>
      </c>
      <c r="I8764" s="9">
        <v>3527.4</v>
      </c>
      <c r="J8764" s="9">
        <v>3521</v>
      </c>
      <c r="K8764" s="9">
        <v>3502.3</v>
      </c>
      <c r="L8764" s="9">
        <v>3474.3</v>
      </c>
      <c r="M8764" s="9">
        <v>3475</v>
      </c>
      <c r="N8764" s="9">
        <v>3472.7</v>
      </c>
      <c r="O8764" s="9">
        <v>3500.8</v>
      </c>
      <c r="P8764" s="9">
        <v>3558</v>
      </c>
      <c r="Q8764" s="9">
        <v>3560</v>
      </c>
      <c r="R8764" s="9">
        <v>3559.9</v>
      </c>
      <c r="S8764" s="9">
        <v>3557.5</v>
      </c>
      <c r="T8764" s="9">
        <v>3550</v>
      </c>
    </row>
    <row r="8765" spans="1:20" x14ac:dyDescent="0.35">
      <c r="A8765">
        <f t="shared" si="273"/>
        <v>8765</v>
      </c>
      <c r="B8765" s="3" t="s">
        <v>71</v>
      </c>
      <c r="C8765" s="3" t="s">
        <v>75</v>
      </c>
      <c r="D8765" s="3" t="s">
        <v>29</v>
      </c>
      <c r="E8765">
        <v>2023</v>
      </c>
      <c r="F8765" s="3" t="str">
        <f t="shared" si="272"/>
        <v>GElevH HORS2023</v>
      </c>
      <c r="G8765" s="9">
        <v>3551.3</v>
      </c>
      <c r="H8765" s="9">
        <v>3552</v>
      </c>
      <c r="I8765" s="9">
        <v>3549.2</v>
      </c>
      <c r="J8765" s="9">
        <v>3542.2</v>
      </c>
      <c r="K8765" s="9">
        <v>3536.5</v>
      </c>
      <c r="L8765" s="9">
        <v>3516.9</v>
      </c>
      <c r="M8765" s="9">
        <v>3498.7</v>
      </c>
      <c r="N8765" s="9">
        <v>3474.3</v>
      </c>
      <c r="O8765" s="9">
        <v>3502.8</v>
      </c>
      <c r="P8765" s="9">
        <v>3553.8</v>
      </c>
      <c r="Q8765" s="9">
        <v>3560</v>
      </c>
      <c r="R8765" s="9">
        <v>3559.6</v>
      </c>
      <c r="S8765" s="9">
        <v>3556.9</v>
      </c>
      <c r="T8765" s="9">
        <v>3550</v>
      </c>
    </row>
    <row r="8766" spans="1:20" x14ac:dyDescent="0.35">
      <c r="A8766">
        <f t="shared" si="273"/>
        <v>8766</v>
      </c>
      <c r="B8766" s="3" t="s">
        <v>71</v>
      </c>
      <c r="C8766" s="3" t="s">
        <v>75</v>
      </c>
      <c r="D8766" s="3" t="s">
        <v>29</v>
      </c>
      <c r="E8766">
        <v>2024</v>
      </c>
      <c r="F8766" s="3" t="str">
        <f t="shared" si="272"/>
        <v>GElevH HORS2024</v>
      </c>
      <c r="G8766" s="9">
        <v>3550.5</v>
      </c>
      <c r="H8766" s="9">
        <v>3550.2</v>
      </c>
      <c r="I8766" s="9">
        <v>3549.2</v>
      </c>
      <c r="J8766" s="9">
        <v>3548.1</v>
      </c>
      <c r="K8766" s="9">
        <v>3541.5</v>
      </c>
      <c r="L8766" s="9">
        <v>3541.1</v>
      </c>
      <c r="M8766" s="9">
        <v>3543.2</v>
      </c>
      <c r="N8766" s="9">
        <v>3542.6</v>
      </c>
      <c r="O8766" s="9">
        <v>3544.2</v>
      </c>
      <c r="P8766" s="9">
        <v>3558</v>
      </c>
      <c r="Q8766" s="9">
        <v>3558.4</v>
      </c>
      <c r="R8766" s="9">
        <v>3556.6</v>
      </c>
      <c r="S8766" s="9">
        <v>3554.5</v>
      </c>
      <c r="T8766" s="9">
        <v>3550</v>
      </c>
    </row>
    <row r="8767" spans="1:20" x14ac:dyDescent="0.35">
      <c r="A8767">
        <f t="shared" si="273"/>
        <v>8767</v>
      </c>
      <c r="B8767" s="3" t="s">
        <v>71</v>
      </c>
      <c r="C8767" s="3" t="s">
        <v>75</v>
      </c>
      <c r="D8767" s="3" t="s">
        <v>29</v>
      </c>
      <c r="E8767">
        <v>2025</v>
      </c>
      <c r="F8767" s="3" t="str">
        <f t="shared" si="272"/>
        <v>GElevH HORS2025</v>
      </c>
      <c r="G8767" s="9">
        <v>3550.3</v>
      </c>
      <c r="H8767" s="9">
        <v>3548.6</v>
      </c>
      <c r="I8767" s="9">
        <v>3544.7</v>
      </c>
      <c r="J8767" s="9">
        <v>3530.7</v>
      </c>
      <c r="K8767" s="9">
        <v>3511.9</v>
      </c>
      <c r="L8767" s="9">
        <v>3509.2</v>
      </c>
      <c r="M8767" s="9">
        <v>3510</v>
      </c>
      <c r="N8767" s="9">
        <v>3510.8</v>
      </c>
      <c r="O8767" s="9">
        <v>3530.3</v>
      </c>
      <c r="P8767" s="9">
        <v>3554.6</v>
      </c>
      <c r="Q8767" s="9">
        <v>3558</v>
      </c>
      <c r="R8767" s="9">
        <v>3556.4</v>
      </c>
      <c r="S8767" s="9">
        <v>3554.1</v>
      </c>
      <c r="T8767" s="9">
        <v>3550</v>
      </c>
    </row>
    <row r="8768" spans="1:20" x14ac:dyDescent="0.35">
      <c r="A8768">
        <f t="shared" si="273"/>
        <v>8768</v>
      </c>
      <c r="B8768" s="3" t="s">
        <v>71</v>
      </c>
      <c r="C8768" s="3" t="s">
        <v>75</v>
      </c>
      <c r="D8768" s="3" t="s">
        <v>29</v>
      </c>
      <c r="E8768">
        <v>2026</v>
      </c>
      <c r="F8768" s="3" t="str">
        <f t="shared" si="272"/>
        <v>GElevH HORS2026</v>
      </c>
      <c r="G8768" s="9">
        <v>3549.1</v>
      </c>
      <c r="H8768" s="9">
        <v>3546.5</v>
      </c>
      <c r="I8768" s="9">
        <v>3542</v>
      </c>
      <c r="J8768" s="9">
        <v>3528.4</v>
      </c>
      <c r="K8768" s="9">
        <v>3522.4</v>
      </c>
      <c r="L8768" s="9">
        <v>3506.9</v>
      </c>
      <c r="M8768" s="9">
        <v>3498.6</v>
      </c>
      <c r="N8768" s="9">
        <v>3489.7</v>
      </c>
      <c r="O8768" s="9">
        <v>3493.9</v>
      </c>
      <c r="P8768" s="9">
        <v>3539.7</v>
      </c>
      <c r="Q8768" s="9">
        <v>3556.8</v>
      </c>
      <c r="R8768" s="9">
        <v>3556.7</v>
      </c>
      <c r="S8768" s="9">
        <v>3554.9</v>
      </c>
      <c r="T8768" s="9">
        <v>3550</v>
      </c>
    </row>
    <row r="8769" spans="1:20" x14ac:dyDescent="0.35">
      <c r="A8769">
        <f t="shared" si="273"/>
        <v>8769</v>
      </c>
      <c r="B8769" s="3" t="s">
        <v>71</v>
      </c>
      <c r="C8769" s="3" t="s">
        <v>75</v>
      </c>
      <c r="D8769" s="3" t="s">
        <v>29</v>
      </c>
      <c r="E8769">
        <v>2027</v>
      </c>
      <c r="F8769" s="3" t="str">
        <f t="shared" si="272"/>
        <v>GElevH HORS2027</v>
      </c>
      <c r="G8769" s="9">
        <v>3548.7</v>
      </c>
      <c r="H8769" s="9">
        <v>3545.1</v>
      </c>
      <c r="I8769" s="9">
        <v>3541.1</v>
      </c>
      <c r="J8769" s="9">
        <v>3523.3</v>
      </c>
      <c r="K8769" s="9">
        <v>3500.6</v>
      </c>
      <c r="L8769" s="9">
        <v>3460.8</v>
      </c>
      <c r="M8769" s="9">
        <v>3458.9</v>
      </c>
      <c r="N8769" s="9">
        <v>3457</v>
      </c>
      <c r="O8769" s="9">
        <v>3489.2</v>
      </c>
      <c r="P8769" s="9">
        <v>3549.7</v>
      </c>
      <c r="Q8769" s="9">
        <v>3560</v>
      </c>
      <c r="R8769" s="9">
        <v>3558.9</v>
      </c>
      <c r="S8769" s="9">
        <v>3556.9</v>
      </c>
      <c r="T8769" s="9">
        <v>3550</v>
      </c>
    </row>
    <row r="8770" spans="1:20" x14ac:dyDescent="0.35">
      <c r="A8770">
        <f t="shared" si="273"/>
        <v>8770</v>
      </c>
      <c r="B8770" s="3" t="s">
        <v>71</v>
      </c>
      <c r="C8770" s="3" t="s">
        <v>75</v>
      </c>
      <c r="D8770" s="3" t="s">
        <v>29</v>
      </c>
      <c r="E8770">
        <v>2028</v>
      </c>
      <c r="F8770" s="3" t="str">
        <f t="shared" ref="F8770:F8833" si="274">_xlfn.CONCAT(B8770,C8770,D8770,E8770)</f>
        <v>GElevH HORS2028</v>
      </c>
      <c r="G8770" s="9">
        <v>3549.1</v>
      </c>
      <c r="H8770" s="9">
        <v>3549</v>
      </c>
      <c r="I8770" s="9">
        <v>3545.8</v>
      </c>
      <c r="J8770" s="9">
        <v>3538</v>
      </c>
      <c r="K8770" s="9">
        <v>3531.3</v>
      </c>
      <c r="L8770" s="9">
        <v>3517.8</v>
      </c>
      <c r="M8770" s="9">
        <v>3514.5</v>
      </c>
      <c r="N8770" s="9">
        <v>3515.1</v>
      </c>
      <c r="O8770" s="9">
        <v>3524.6</v>
      </c>
      <c r="P8770" s="9">
        <v>3558</v>
      </c>
      <c r="Q8770" s="9">
        <v>3560</v>
      </c>
      <c r="R8770" s="9">
        <v>3559.4</v>
      </c>
      <c r="S8770" s="9">
        <v>3557.1</v>
      </c>
      <c r="T8770" s="9">
        <v>3550</v>
      </c>
    </row>
    <row r="8771" spans="1:20" x14ac:dyDescent="0.35">
      <c r="A8771">
        <f t="shared" ref="A8771:A8834" si="275">A8770+1</f>
        <v>8771</v>
      </c>
      <c r="B8771" s="3" t="s">
        <v>71</v>
      </c>
      <c r="C8771" s="3" t="s">
        <v>75</v>
      </c>
      <c r="D8771" s="3" t="s">
        <v>29</v>
      </c>
      <c r="E8771">
        <v>2029</v>
      </c>
      <c r="F8771" s="3" t="str">
        <f t="shared" si="274"/>
        <v>GElevH HORS2029</v>
      </c>
      <c r="G8771" s="9">
        <v>3548.9</v>
      </c>
      <c r="H8771" s="9">
        <v>3544.7</v>
      </c>
      <c r="I8771" s="9">
        <v>3539.3</v>
      </c>
      <c r="J8771" s="9">
        <v>3533</v>
      </c>
      <c r="K8771" s="9">
        <v>3523.7</v>
      </c>
      <c r="L8771" s="9">
        <v>3494.2</v>
      </c>
      <c r="M8771" s="9">
        <v>3495.7</v>
      </c>
      <c r="N8771" s="9">
        <v>3501.8</v>
      </c>
      <c r="O8771" s="9">
        <v>3538.2</v>
      </c>
      <c r="P8771" s="9">
        <v>3558</v>
      </c>
      <c r="Q8771" s="9">
        <v>3560</v>
      </c>
      <c r="R8771" s="9">
        <v>3558.5</v>
      </c>
      <c r="S8771" s="9">
        <v>3555.9</v>
      </c>
      <c r="T8771" s="9">
        <v>3550</v>
      </c>
    </row>
    <row r="8772" spans="1:20" x14ac:dyDescent="0.35">
      <c r="A8772">
        <f t="shared" si="275"/>
        <v>8772</v>
      </c>
      <c r="B8772" s="3" t="s">
        <v>71</v>
      </c>
      <c r="C8772" s="3" t="s">
        <v>75</v>
      </c>
      <c r="D8772" s="3" t="s">
        <v>30</v>
      </c>
      <c r="E8772">
        <v>2020</v>
      </c>
      <c r="F8772" s="3" t="str">
        <f t="shared" si="274"/>
        <v>GElevCOLFLS2020</v>
      </c>
      <c r="G8772" s="9" t="e">
        <v>#N/A</v>
      </c>
      <c r="H8772" s="9" t="e">
        <v>#N/A</v>
      </c>
      <c r="I8772" s="9" t="e">
        <v>#N/A</v>
      </c>
      <c r="J8772" s="9" t="e">
        <v>#N/A</v>
      </c>
      <c r="K8772" s="9" t="e">
        <v>#N/A</v>
      </c>
      <c r="L8772" s="9" t="e">
        <v>#N/A</v>
      </c>
      <c r="M8772" s="9" t="e">
        <v>#N/A</v>
      </c>
      <c r="N8772" s="9" t="e">
        <v>#N/A</v>
      </c>
      <c r="O8772" s="9" t="e">
        <v>#N/A</v>
      </c>
      <c r="P8772" s="9" t="e">
        <v>#N/A</v>
      </c>
      <c r="Q8772" s="9" t="e">
        <v>#N/A</v>
      </c>
      <c r="R8772" s="9" t="e">
        <v>#N/A</v>
      </c>
      <c r="S8772" s="9" t="e">
        <v>#N/A</v>
      </c>
      <c r="T8772" s="9" t="e">
        <v>#N/A</v>
      </c>
    </row>
    <row r="8773" spans="1:20" x14ac:dyDescent="0.35">
      <c r="A8773">
        <f t="shared" si="275"/>
        <v>8773</v>
      </c>
      <c r="B8773" s="3" t="s">
        <v>71</v>
      </c>
      <c r="C8773" s="3" t="s">
        <v>75</v>
      </c>
      <c r="D8773" s="3" t="s">
        <v>30</v>
      </c>
      <c r="E8773">
        <v>2021</v>
      </c>
      <c r="F8773" s="3" t="str">
        <f t="shared" si="274"/>
        <v>GElevCOLFLS2021</v>
      </c>
      <c r="G8773" s="9" t="e">
        <v>#N/A</v>
      </c>
      <c r="H8773" s="9" t="e">
        <v>#N/A</v>
      </c>
      <c r="I8773" s="9" t="e">
        <v>#N/A</v>
      </c>
      <c r="J8773" s="9" t="e">
        <v>#N/A</v>
      </c>
      <c r="K8773" s="9" t="e">
        <v>#N/A</v>
      </c>
      <c r="L8773" s="9" t="e">
        <v>#N/A</v>
      </c>
      <c r="M8773" s="9" t="e">
        <v>#N/A</v>
      </c>
      <c r="N8773" s="9" t="e">
        <v>#N/A</v>
      </c>
      <c r="O8773" s="9" t="e">
        <v>#N/A</v>
      </c>
      <c r="P8773" s="9" t="e">
        <v>#N/A</v>
      </c>
      <c r="Q8773" s="9" t="e">
        <v>#N/A</v>
      </c>
      <c r="R8773" s="9" t="e">
        <v>#N/A</v>
      </c>
      <c r="S8773" s="9" t="e">
        <v>#N/A</v>
      </c>
      <c r="T8773" s="9" t="e">
        <v>#N/A</v>
      </c>
    </row>
    <row r="8774" spans="1:20" x14ac:dyDescent="0.35">
      <c r="A8774">
        <f t="shared" si="275"/>
        <v>8774</v>
      </c>
      <c r="B8774" s="3" t="s">
        <v>71</v>
      </c>
      <c r="C8774" s="3" t="s">
        <v>75</v>
      </c>
      <c r="D8774" s="3" t="s">
        <v>30</v>
      </c>
      <c r="E8774">
        <v>2022</v>
      </c>
      <c r="F8774" s="3" t="str">
        <f t="shared" si="274"/>
        <v>GElevCOLFLS2022</v>
      </c>
      <c r="G8774" s="9" t="e">
        <v>#N/A</v>
      </c>
      <c r="H8774" s="9" t="e">
        <v>#N/A</v>
      </c>
      <c r="I8774" s="9" t="e">
        <v>#N/A</v>
      </c>
      <c r="J8774" s="9" t="e">
        <v>#N/A</v>
      </c>
      <c r="K8774" s="9" t="e">
        <v>#N/A</v>
      </c>
      <c r="L8774" s="9" t="e">
        <v>#N/A</v>
      </c>
      <c r="M8774" s="9" t="e">
        <v>#N/A</v>
      </c>
      <c r="N8774" s="9" t="e">
        <v>#N/A</v>
      </c>
      <c r="O8774" s="9" t="e">
        <v>#N/A</v>
      </c>
      <c r="P8774" s="9" t="e">
        <v>#N/A</v>
      </c>
      <c r="Q8774" s="9" t="e">
        <v>#N/A</v>
      </c>
      <c r="R8774" s="9" t="e">
        <v>#N/A</v>
      </c>
      <c r="S8774" s="9" t="e">
        <v>#N/A</v>
      </c>
      <c r="T8774" s="9" t="e">
        <v>#N/A</v>
      </c>
    </row>
    <row r="8775" spans="1:20" x14ac:dyDescent="0.35">
      <c r="A8775">
        <f t="shared" si="275"/>
        <v>8775</v>
      </c>
      <c r="B8775" s="3" t="s">
        <v>71</v>
      </c>
      <c r="C8775" s="3" t="s">
        <v>75</v>
      </c>
      <c r="D8775" s="3" t="s">
        <v>30</v>
      </c>
      <c r="E8775">
        <v>2023</v>
      </c>
      <c r="F8775" s="3" t="str">
        <f t="shared" si="274"/>
        <v>GElevCOLFLS2023</v>
      </c>
      <c r="G8775" s="9" t="e">
        <v>#N/A</v>
      </c>
      <c r="H8775" s="9" t="e">
        <v>#N/A</v>
      </c>
      <c r="I8775" s="9" t="e">
        <v>#N/A</v>
      </c>
      <c r="J8775" s="9" t="e">
        <v>#N/A</v>
      </c>
      <c r="K8775" s="9" t="e">
        <v>#N/A</v>
      </c>
      <c r="L8775" s="9" t="e">
        <v>#N/A</v>
      </c>
      <c r="M8775" s="9" t="e">
        <v>#N/A</v>
      </c>
      <c r="N8775" s="9" t="e">
        <v>#N/A</v>
      </c>
      <c r="O8775" s="9" t="e">
        <v>#N/A</v>
      </c>
      <c r="P8775" s="9" t="e">
        <v>#N/A</v>
      </c>
      <c r="Q8775" s="9" t="e">
        <v>#N/A</v>
      </c>
      <c r="R8775" s="9" t="e">
        <v>#N/A</v>
      </c>
      <c r="S8775" s="9" t="e">
        <v>#N/A</v>
      </c>
      <c r="T8775" s="9" t="e">
        <v>#N/A</v>
      </c>
    </row>
    <row r="8776" spans="1:20" x14ac:dyDescent="0.35">
      <c r="A8776">
        <f t="shared" si="275"/>
        <v>8776</v>
      </c>
      <c r="B8776" s="3" t="s">
        <v>71</v>
      </c>
      <c r="C8776" s="3" t="s">
        <v>75</v>
      </c>
      <c r="D8776" s="3" t="s">
        <v>30</v>
      </c>
      <c r="E8776">
        <v>2024</v>
      </c>
      <c r="F8776" s="3" t="str">
        <f t="shared" si="274"/>
        <v>GElevCOLFLS2024</v>
      </c>
      <c r="G8776" s="9" t="e">
        <v>#N/A</v>
      </c>
      <c r="H8776" s="9" t="e">
        <v>#N/A</v>
      </c>
      <c r="I8776" s="9" t="e">
        <v>#N/A</v>
      </c>
      <c r="J8776" s="9" t="e">
        <v>#N/A</v>
      </c>
      <c r="K8776" s="9" t="e">
        <v>#N/A</v>
      </c>
      <c r="L8776" s="9" t="e">
        <v>#N/A</v>
      </c>
      <c r="M8776" s="9" t="e">
        <v>#N/A</v>
      </c>
      <c r="N8776" s="9" t="e">
        <v>#N/A</v>
      </c>
      <c r="O8776" s="9" t="e">
        <v>#N/A</v>
      </c>
      <c r="P8776" s="9" t="e">
        <v>#N/A</v>
      </c>
      <c r="Q8776" s="9" t="e">
        <v>#N/A</v>
      </c>
      <c r="R8776" s="9" t="e">
        <v>#N/A</v>
      </c>
      <c r="S8776" s="9" t="e">
        <v>#N/A</v>
      </c>
      <c r="T8776" s="9" t="e">
        <v>#N/A</v>
      </c>
    </row>
    <row r="8777" spans="1:20" x14ac:dyDescent="0.35">
      <c r="A8777">
        <f t="shared" si="275"/>
        <v>8777</v>
      </c>
      <c r="B8777" s="3" t="s">
        <v>71</v>
      </c>
      <c r="C8777" s="3" t="s">
        <v>75</v>
      </c>
      <c r="D8777" s="3" t="s">
        <v>30</v>
      </c>
      <c r="E8777">
        <v>2025</v>
      </c>
      <c r="F8777" s="3" t="str">
        <f t="shared" si="274"/>
        <v>GElevCOLFLS2025</v>
      </c>
      <c r="G8777" s="9" t="e">
        <v>#N/A</v>
      </c>
      <c r="H8777" s="9" t="e">
        <v>#N/A</v>
      </c>
      <c r="I8777" s="9" t="e">
        <v>#N/A</v>
      </c>
      <c r="J8777" s="9" t="e">
        <v>#N/A</v>
      </c>
      <c r="K8777" s="9" t="e">
        <v>#N/A</v>
      </c>
      <c r="L8777" s="9" t="e">
        <v>#N/A</v>
      </c>
      <c r="M8777" s="9" t="e">
        <v>#N/A</v>
      </c>
      <c r="N8777" s="9" t="e">
        <v>#N/A</v>
      </c>
      <c r="O8777" s="9" t="e">
        <v>#N/A</v>
      </c>
      <c r="P8777" s="9" t="e">
        <v>#N/A</v>
      </c>
      <c r="Q8777" s="9" t="e">
        <v>#N/A</v>
      </c>
      <c r="R8777" s="9" t="e">
        <v>#N/A</v>
      </c>
      <c r="S8777" s="9" t="e">
        <v>#N/A</v>
      </c>
      <c r="T8777" s="9" t="e">
        <v>#N/A</v>
      </c>
    </row>
    <row r="8778" spans="1:20" x14ac:dyDescent="0.35">
      <c r="A8778">
        <f t="shared" si="275"/>
        <v>8778</v>
      </c>
      <c r="B8778" s="3" t="s">
        <v>71</v>
      </c>
      <c r="C8778" s="3" t="s">
        <v>75</v>
      </c>
      <c r="D8778" s="3" t="s">
        <v>30</v>
      </c>
      <c r="E8778">
        <v>2026</v>
      </c>
      <c r="F8778" s="3" t="str">
        <f t="shared" si="274"/>
        <v>GElevCOLFLS2026</v>
      </c>
      <c r="G8778" s="9" t="e">
        <v>#N/A</v>
      </c>
      <c r="H8778" s="9" t="e">
        <v>#N/A</v>
      </c>
      <c r="I8778" s="9" t="e">
        <v>#N/A</v>
      </c>
      <c r="J8778" s="9" t="e">
        <v>#N/A</v>
      </c>
      <c r="K8778" s="9" t="e">
        <v>#N/A</v>
      </c>
      <c r="L8778" s="9" t="e">
        <v>#N/A</v>
      </c>
      <c r="M8778" s="9" t="e">
        <v>#N/A</v>
      </c>
      <c r="N8778" s="9" t="e">
        <v>#N/A</v>
      </c>
      <c r="O8778" s="9" t="e">
        <v>#N/A</v>
      </c>
      <c r="P8778" s="9" t="e">
        <v>#N/A</v>
      </c>
      <c r="Q8778" s="9" t="e">
        <v>#N/A</v>
      </c>
      <c r="R8778" s="9" t="e">
        <v>#N/A</v>
      </c>
      <c r="S8778" s="9" t="e">
        <v>#N/A</v>
      </c>
      <c r="T8778" s="9" t="e">
        <v>#N/A</v>
      </c>
    </row>
    <row r="8779" spans="1:20" x14ac:dyDescent="0.35">
      <c r="A8779">
        <f t="shared" si="275"/>
        <v>8779</v>
      </c>
      <c r="B8779" s="3" t="s">
        <v>71</v>
      </c>
      <c r="C8779" s="3" t="s">
        <v>75</v>
      </c>
      <c r="D8779" s="3" t="s">
        <v>30</v>
      </c>
      <c r="E8779">
        <v>2027</v>
      </c>
      <c r="F8779" s="3" t="str">
        <f t="shared" si="274"/>
        <v>GElevCOLFLS2027</v>
      </c>
      <c r="G8779" s="9" t="e">
        <v>#N/A</v>
      </c>
      <c r="H8779" s="9" t="e">
        <v>#N/A</v>
      </c>
      <c r="I8779" s="9" t="e">
        <v>#N/A</v>
      </c>
      <c r="J8779" s="9" t="e">
        <v>#N/A</v>
      </c>
      <c r="K8779" s="9" t="e">
        <v>#N/A</v>
      </c>
      <c r="L8779" s="9" t="e">
        <v>#N/A</v>
      </c>
      <c r="M8779" s="9" t="e">
        <v>#N/A</v>
      </c>
      <c r="N8779" s="9" t="e">
        <v>#N/A</v>
      </c>
      <c r="O8779" s="9" t="e">
        <v>#N/A</v>
      </c>
      <c r="P8779" s="9" t="e">
        <v>#N/A</v>
      </c>
      <c r="Q8779" s="9" t="e">
        <v>#N/A</v>
      </c>
      <c r="R8779" s="9" t="e">
        <v>#N/A</v>
      </c>
      <c r="S8779" s="9" t="e">
        <v>#N/A</v>
      </c>
      <c r="T8779" s="9" t="e">
        <v>#N/A</v>
      </c>
    </row>
    <row r="8780" spans="1:20" x14ac:dyDescent="0.35">
      <c r="A8780">
        <f t="shared" si="275"/>
        <v>8780</v>
      </c>
      <c r="B8780" s="3" t="s">
        <v>71</v>
      </c>
      <c r="C8780" s="3" t="s">
        <v>75</v>
      </c>
      <c r="D8780" s="3" t="s">
        <v>30</v>
      </c>
      <c r="E8780">
        <v>2028</v>
      </c>
      <c r="F8780" s="3" t="str">
        <f t="shared" si="274"/>
        <v>GElevCOLFLS2028</v>
      </c>
      <c r="G8780" s="9" t="e">
        <v>#N/A</v>
      </c>
      <c r="H8780" s="9" t="e">
        <v>#N/A</v>
      </c>
      <c r="I8780" s="9" t="e">
        <v>#N/A</v>
      </c>
      <c r="J8780" s="9" t="e">
        <v>#N/A</v>
      </c>
      <c r="K8780" s="9" t="e">
        <v>#N/A</v>
      </c>
      <c r="L8780" s="9" t="e">
        <v>#N/A</v>
      </c>
      <c r="M8780" s="9" t="e">
        <v>#N/A</v>
      </c>
      <c r="N8780" s="9" t="e">
        <v>#N/A</v>
      </c>
      <c r="O8780" s="9" t="e">
        <v>#N/A</v>
      </c>
      <c r="P8780" s="9" t="e">
        <v>#N/A</v>
      </c>
      <c r="Q8780" s="9" t="e">
        <v>#N/A</v>
      </c>
      <c r="R8780" s="9" t="e">
        <v>#N/A</v>
      </c>
      <c r="S8780" s="9" t="e">
        <v>#N/A</v>
      </c>
      <c r="T8780" s="9" t="e">
        <v>#N/A</v>
      </c>
    </row>
    <row r="8781" spans="1:20" x14ac:dyDescent="0.35">
      <c r="A8781">
        <f t="shared" si="275"/>
        <v>8781</v>
      </c>
      <c r="B8781" s="3" t="s">
        <v>71</v>
      </c>
      <c r="C8781" s="3" t="s">
        <v>75</v>
      </c>
      <c r="D8781" s="3" t="s">
        <v>30</v>
      </c>
      <c r="E8781">
        <v>2029</v>
      </c>
      <c r="F8781" s="3" t="str">
        <f t="shared" si="274"/>
        <v>GElevCOLFLS2029</v>
      </c>
      <c r="G8781" s="9" t="e">
        <v>#N/A</v>
      </c>
      <c r="H8781" s="9" t="e">
        <v>#N/A</v>
      </c>
      <c r="I8781" s="9" t="e">
        <v>#N/A</v>
      </c>
      <c r="J8781" s="9" t="e">
        <v>#N/A</v>
      </c>
      <c r="K8781" s="9" t="e">
        <v>#N/A</v>
      </c>
      <c r="L8781" s="9" t="e">
        <v>#N/A</v>
      </c>
      <c r="M8781" s="9" t="e">
        <v>#N/A</v>
      </c>
      <c r="N8781" s="9" t="e">
        <v>#N/A</v>
      </c>
      <c r="O8781" s="9" t="e">
        <v>#N/A</v>
      </c>
      <c r="P8781" s="9" t="e">
        <v>#N/A</v>
      </c>
      <c r="Q8781" s="9" t="e">
        <v>#N/A</v>
      </c>
      <c r="R8781" s="9" t="e">
        <v>#N/A</v>
      </c>
      <c r="S8781" s="9" t="e">
        <v>#N/A</v>
      </c>
      <c r="T8781" s="9" t="e">
        <v>#N/A</v>
      </c>
    </row>
    <row r="8782" spans="1:20" x14ac:dyDescent="0.35">
      <c r="A8782">
        <f t="shared" si="275"/>
        <v>8782</v>
      </c>
      <c r="B8782" s="3" t="s">
        <v>71</v>
      </c>
      <c r="C8782" s="3" t="s">
        <v>75</v>
      </c>
      <c r="D8782" s="3" t="s">
        <v>94</v>
      </c>
      <c r="E8782">
        <v>2020</v>
      </c>
      <c r="F8782" s="3" t="str">
        <f t="shared" si="274"/>
        <v>GElevSKQ2020</v>
      </c>
      <c r="G8782" s="9">
        <v>2891</v>
      </c>
      <c r="H8782" s="9">
        <v>2890</v>
      </c>
      <c r="I8782" s="9">
        <v>2888</v>
      </c>
      <c r="J8782" s="9">
        <v>2886.3</v>
      </c>
      <c r="K8782" s="9">
        <v>2884.7</v>
      </c>
      <c r="L8782" s="9">
        <v>2884.8</v>
      </c>
      <c r="M8782" s="9">
        <v>2883.8</v>
      </c>
      <c r="N8782" s="9">
        <v>2885.3</v>
      </c>
      <c r="O8782" s="9">
        <v>2890.4</v>
      </c>
      <c r="P8782" s="9">
        <v>2893</v>
      </c>
      <c r="Q8782" s="9">
        <v>2893</v>
      </c>
      <c r="R8782" s="9">
        <v>2893</v>
      </c>
      <c r="S8782" s="9">
        <v>2893</v>
      </c>
      <c r="T8782" s="9">
        <v>2892.5</v>
      </c>
    </row>
    <row r="8783" spans="1:20" x14ac:dyDescent="0.35">
      <c r="A8783">
        <f t="shared" si="275"/>
        <v>8783</v>
      </c>
      <c r="B8783" s="3" t="s">
        <v>71</v>
      </c>
      <c r="C8783" s="3" t="s">
        <v>75</v>
      </c>
      <c r="D8783" s="3" t="s">
        <v>94</v>
      </c>
      <c r="E8783">
        <v>2021</v>
      </c>
      <c r="F8783" s="3" t="str">
        <f t="shared" si="274"/>
        <v>GElevSKQ2021</v>
      </c>
      <c r="G8783" s="9">
        <v>2891</v>
      </c>
      <c r="H8783" s="9">
        <v>2890</v>
      </c>
      <c r="I8783" s="9">
        <v>2888</v>
      </c>
      <c r="J8783" s="9">
        <v>2886.3</v>
      </c>
      <c r="K8783" s="9">
        <v>2884.7</v>
      </c>
      <c r="L8783" s="9">
        <v>2883.5</v>
      </c>
      <c r="M8783" s="9">
        <v>2883.1</v>
      </c>
      <c r="N8783" s="9">
        <v>2883.7</v>
      </c>
      <c r="O8783" s="9">
        <v>2889.9</v>
      </c>
      <c r="P8783" s="9">
        <v>2893</v>
      </c>
      <c r="Q8783" s="9">
        <v>2893</v>
      </c>
      <c r="R8783" s="9">
        <v>2893</v>
      </c>
      <c r="S8783" s="9">
        <v>2893</v>
      </c>
      <c r="T8783" s="9">
        <v>2892.5</v>
      </c>
    </row>
    <row r="8784" spans="1:20" x14ac:dyDescent="0.35">
      <c r="A8784">
        <f t="shared" si="275"/>
        <v>8784</v>
      </c>
      <c r="B8784" s="3" t="s">
        <v>71</v>
      </c>
      <c r="C8784" s="3" t="s">
        <v>75</v>
      </c>
      <c r="D8784" s="3" t="s">
        <v>94</v>
      </c>
      <c r="E8784">
        <v>2022</v>
      </c>
      <c r="F8784" s="3" t="str">
        <f t="shared" si="274"/>
        <v>GElevSKQ2022</v>
      </c>
      <c r="G8784" s="9">
        <v>2891</v>
      </c>
      <c r="H8784" s="9">
        <v>2890</v>
      </c>
      <c r="I8784" s="9">
        <v>2888</v>
      </c>
      <c r="J8784" s="9">
        <v>2886.3</v>
      </c>
      <c r="K8784" s="9">
        <v>2884.7</v>
      </c>
      <c r="L8784" s="9">
        <v>2884.6</v>
      </c>
      <c r="M8784" s="9">
        <v>2883.8</v>
      </c>
      <c r="N8784" s="9">
        <v>2884.2</v>
      </c>
      <c r="O8784" s="9">
        <v>2890</v>
      </c>
      <c r="P8784" s="9">
        <v>2893</v>
      </c>
      <c r="Q8784" s="9">
        <v>2893</v>
      </c>
      <c r="R8784" s="9">
        <v>2893</v>
      </c>
      <c r="S8784" s="9">
        <v>2893</v>
      </c>
      <c r="T8784" s="9">
        <v>2892.5</v>
      </c>
    </row>
    <row r="8785" spans="1:20" x14ac:dyDescent="0.35">
      <c r="A8785">
        <f t="shared" si="275"/>
        <v>8785</v>
      </c>
      <c r="B8785" s="3" t="s">
        <v>71</v>
      </c>
      <c r="C8785" s="3" t="s">
        <v>75</v>
      </c>
      <c r="D8785" s="3" t="s">
        <v>94</v>
      </c>
      <c r="E8785">
        <v>2023</v>
      </c>
      <c r="F8785" s="3" t="str">
        <f t="shared" si="274"/>
        <v>GElevSKQ2023</v>
      </c>
      <c r="G8785" s="9">
        <v>2891</v>
      </c>
      <c r="H8785" s="9">
        <v>2890</v>
      </c>
      <c r="I8785" s="9">
        <v>2888</v>
      </c>
      <c r="J8785" s="9">
        <v>2886.3</v>
      </c>
      <c r="K8785" s="9">
        <v>2884.7</v>
      </c>
      <c r="L8785" s="9">
        <v>2886.2</v>
      </c>
      <c r="M8785" s="9">
        <v>2887.8</v>
      </c>
      <c r="N8785" s="9">
        <v>2889.2</v>
      </c>
      <c r="O8785" s="9">
        <v>2890</v>
      </c>
      <c r="P8785" s="9">
        <v>2893</v>
      </c>
      <c r="Q8785" s="9">
        <v>2893</v>
      </c>
      <c r="R8785" s="9">
        <v>2893</v>
      </c>
      <c r="S8785" s="9">
        <v>2893</v>
      </c>
      <c r="T8785" s="9">
        <v>2892.5</v>
      </c>
    </row>
    <row r="8786" spans="1:20" x14ac:dyDescent="0.35">
      <c r="A8786">
        <f t="shared" si="275"/>
        <v>8786</v>
      </c>
      <c r="B8786" s="3" t="s">
        <v>71</v>
      </c>
      <c r="C8786" s="3" t="s">
        <v>75</v>
      </c>
      <c r="D8786" s="3" t="s">
        <v>94</v>
      </c>
      <c r="E8786">
        <v>2024</v>
      </c>
      <c r="F8786" s="3" t="str">
        <f t="shared" si="274"/>
        <v>GElevSKQ2024</v>
      </c>
      <c r="G8786" s="9">
        <v>2891</v>
      </c>
      <c r="H8786" s="9">
        <v>2890</v>
      </c>
      <c r="I8786" s="9">
        <v>2888</v>
      </c>
      <c r="J8786" s="9">
        <v>2886.3</v>
      </c>
      <c r="K8786" s="9">
        <v>2884.7</v>
      </c>
      <c r="L8786" s="9">
        <v>2883.5</v>
      </c>
      <c r="M8786" s="9">
        <v>2883.6</v>
      </c>
      <c r="N8786" s="9">
        <v>2885.3</v>
      </c>
      <c r="O8786" s="9">
        <v>2890</v>
      </c>
      <c r="P8786" s="9">
        <v>2893</v>
      </c>
      <c r="Q8786" s="9">
        <v>2892.9</v>
      </c>
      <c r="R8786" s="9">
        <v>2893</v>
      </c>
      <c r="S8786" s="9">
        <v>2893</v>
      </c>
      <c r="T8786" s="9">
        <v>2892.5</v>
      </c>
    </row>
    <row r="8787" spans="1:20" x14ac:dyDescent="0.35">
      <c r="A8787">
        <f t="shared" si="275"/>
        <v>8787</v>
      </c>
      <c r="B8787" s="3" t="s">
        <v>71</v>
      </c>
      <c r="C8787" s="3" t="s">
        <v>75</v>
      </c>
      <c r="D8787" s="3" t="s">
        <v>94</v>
      </c>
      <c r="E8787">
        <v>2025</v>
      </c>
      <c r="F8787" s="3" t="str">
        <f t="shared" si="274"/>
        <v>GElevSKQ2025</v>
      </c>
      <c r="G8787" s="9">
        <v>2891</v>
      </c>
      <c r="H8787" s="9">
        <v>2890</v>
      </c>
      <c r="I8787" s="9">
        <v>2888</v>
      </c>
      <c r="J8787" s="9">
        <v>2886.3</v>
      </c>
      <c r="K8787" s="9">
        <v>2885.1</v>
      </c>
      <c r="L8787" s="9">
        <v>2883.5</v>
      </c>
      <c r="M8787" s="9">
        <v>2883.3</v>
      </c>
      <c r="N8787" s="9">
        <v>2885.3</v>
      </c>
      <c r="O8787" s="9">
        <v>2890</v>
      </c>
      <c r="P8787" s="9">
        <v>2892.7</v>
      </c>
      <c r="Q8787" s="9">
        <v>2893</v>
      </c>
      <c r="R8787" s="9">
        <v>2893</v>
      </c>
      <c r="S8787" s="9">
        <v>2893</v>
      </c>
      <c r="T8787" s="9">
        <v>2892.5</v>
      </c>
    </row>
    <row r="8788" spans="1:20" x14ac:dyDescent="0.35">
      <c r="A8788">
        <f t="shared" si="275"/>
        <v>8788</v>
      </c>
      <c r="B8788" s="3" t="s">
        <v>71</v>
      </c>
      <c r="C8788" s="3" t="s">
        <v>75</v>
      </c>
      <c r="D8788" s="3" t="s">
        <v>94</v>
      </c>
      <c r="E8788">
        <v>2026</v>
      </c>
      <c r="F8788" s="3" t="str">
        <f t="shared" si="274"/>
        <v>GElevSKQ2026</v>
      </c>
      <c r="G8788" s="9">
        <v>2891</v>
      </c>
      <c r="H8788" s="9">
        <v>2890</v>
      </c>
      <c r="I8788" s="9">
        <v>2888</v>
      </c>
      <c r="J8788" s="9">
        <v>2886.3</v>
      </c>
      <c r="K8788" s="9">
        <v>2884.7</v>
      </c>
      <c r="L8788" s="9">
        <v>2884.1</v>
      </c>
      <c r="M8788" s="9">
        <v>2884.4</v>
      </c>
      <c r="N8788" s="9">
        <v>2885.3</v>
      </c>
      <c r="O8788" s="9">
        <v>2886.1</v>
      </c>
      <c r="P8788" s="9">
        <v>2893</v>
      </c>
      <c r="Q8788" s="9">
        <v>2893</v>
      </c>
      <c r="R8788" s="9">
        <v>2893</v>
      </c>
      <c r="S8788" s="9">
        <v>2893</v>
      </c>
      <c r="T8788" s="9">
        <v>2892.5</v>
      </c>
    </row>
    <row r="8789" spans="1:20" x14ac:dyDescent="0.35">
      <c r="A8789">
        <f t="shared" si="275"/>
        <v>8789</v>
      </c>
      <c r="B8789" s="3" t="s">
        <v>71</v>
      </c>
      <c r="C8789" s="3" t="s">
        <v>75</v>
      </c>
      <c r="D8789" s="3" t="s">
        <v>94</v>
      </c>
      <c r="E8789">
        <v>2027</v>
      </c>
      <c r="F8789" s="3" t="str">
        <f t="shared" si="274"/>
        <v>GElevSKQ2027</v>
      </c>
      <c r="G8789" s="9">
        <v>2891</v>
      </c>
      <c r="H8789" s="9">
        <v>2890</v>
      </c>
      <c r="I8789" s="9">
        <v>2888</v>
      </c>
      <c r="J8789" s="9">
        <v>2886.3</v>
      </c>
      <c r="K8789" s="9">
        <v>2884.7</v>
      </c>
      <c r="L8789" s="9">
        <v>2885.5</v>
      </c>
      <c r="M8789" s="9">
        <v>2884.6</v>
      </c>
      <c r="N8789" s="9">
        <v>2885.3</v>
      </c>
      <c r="O8789" s="9">
        <v>2890</v>
      </c>
      <c r="P8789" s="9">
        <v>2893</v>
      </c>
      <c r="Q8789" s="9">
        <v>2893</v>
      </c>
      <c r="R8789" s="9">
        <v>2893</v>
      </c>
      <c r="S8789" s="9">
        <v>2893</v>
      </c>
      <c r="T8789" s="9">
        <v>2892.5</v>
      </c>
    </row>
    <row r="8790" spans="1:20" x14ac:dyDescent="0.35">
      <c r="A8790">
        <f t="shared" si="275"/>
        <v>8790</v>
      </c>
      <c r="B8790" s="3" t="s">
        <v>71</v>
      </c>
      <c r="C8790" s="3" t="s">
        <v>75</v>
      </c>
      <c r="D8790" s="3" t="s">
        <v>94</v>
      </c>
      <c r="E8790">
        <v>2028</v>
      </c>
      <c r="F8790" s="3" t="str">
        <f t="shared" si="274"/>
        <v>GElevSKQ2028</v>
      </c>
      <c r="G8790" s="9">
        <v>2891</v>
      </c>
      <c r="H8790" s="9">
        <v>2890</v>
      </c>
      <c r="I8790" s="9">
        <v>2888</v>
      </c>
      <c r="J8790" s="9">
        <v>2886.3</v>
      </c>
      <c r="K8790" s="9">
        <v>2884.7</v>
      </c>
      <c r="L8790" s="9">
        <v>2884.2</v>
      </c>
      <c r="M8790" s="9">
        <v>2883.3</v>
      </c>
      <c r="N8790" s="9">
        <v>2884.7</v>
      </c>
      <c r="O8790" s="9">
        <v>2890</v>
      </c>
      <c r="P8790" s="9">
        <v>2893</v>
      </c>
      <c r="Q8790" s="9">
        <v>2893</v>
      </c>
      <c r="R8790" s="9">
        <v>2893</v>
      </c>
      <c r="S8790" s="9">
        <v>2893</v>
      </c>
      <c r="T8790" s="9">
        <v>2892.5</v>
      </c>
    </row>
    <row r="8791" spans="1:20" x14ac:dyDescent="0.35">
      <c r="A8791">
        <f t="shared" si="275"/>
        <v>8791</v>
      </c>
      <c r="B8791" s="3" t="s">
        <v>71</v>
      </c>
      <c r="C8791" s="3" t="s">
        <v>75</v>
      </c>
      <c r="D8791" s="3" t="s">
        <v>94</v>
      </c>
      <c r="E8791">
        <v>2029</v>
      </c>
      <c r="F8791" s="3" t="str">
        <f t="shared" si="274"/>
        <v>GElevSKQ2029</v>
      </c>
      <c r="G8791" s="9">
        <v>2891</v>
      </c>
      <c r="H8791" s="9">
        <v>2890</v>
      </c>
      <c r="I8791" s="9">
        <v>2888</v>
      </c>
      <c r="J8791" s="9">
        <v>2886.3</v>
      </c>
      <c r="K8791" s="9">
        <v>2884.7</v>
      </c>
      <c r="L8791" s="9">
        <v>2885.4</v>
      </c>
      <c r="M8791" s="9">
        <v>2884.3</v>
      </c>
      <c r="N8791" s="9">
        <v>2885.3</v>
      </c>
      <c r="O8791" s="9">
        <v>2890.2</v>
      </c>
      <c r="P8791" s="9">
        <v>2893</v>
      </c>
      <c r="Q8791" s="9">
        <v>2893</v>
      </c>
      <c r="R8791" s="9">
        <v>2893</v>
      </c>
      <c r="S8791" s="9">
        <v>2893</v>
      </c>
      <c r="T8791" s="9">
        <v>2892.5</v>
      </c>
    </row>
    <row r="8792" spans="1:20" x14ac:dyDescent="0.35">
      <c r="A8792">
        <f t="shared" si="275"/>
        <v>8792</v>
      </c>
      <c r="B8792" s="3" t="s">
        <v>71</v>
      </c>
      <c r="C8792" s="3" t="s">
        <v>75</v>
      </c>
      <c r="D8792" s="3" t="s">
        <v>31</v>
      </c>
      <c r="E8792">
        <v>2020</v>
      </c>
      <c r="F8792" s="3" t="str">
        <f t="shared" si="274"/>
        <v>GElevTHOM F2020</v>
      </c>
      <c r="G8792" s="9" t="e">
        <v>#N/A</v>
      </c>
      <c r="H8792" s="9" t="e">
        <v>#N/A</v>
      </c>
      <c r="I8792" s="9" t="e">
        <v>#N/A</v>
      </c>
      <c r="J8792" s="9" t="e">
        <v>#N/A</v>
      </c>
      <c r="K8792" s="9" t="e">
        <v>#N/A</v>
      </c>
      <c r="L8792" s="9" t="e">
        <v>#N/A</v>
      </c>
      <c r="M8792" s="9" t="e">
        <v>#N/A</v>
      </c>
      <c r="N8792" s="9" t="e">
        <v>#N/A</v>
      </c>
      <c r="O8792" s="9" t="e">
        <v>#N/A</v>
      </c>
      <c r="P8792" s="9" t="e">
        <v>#N/A</v>
      </c>
      <c r="Q8792" s="9" t="e">
        <v>#N/A</v>
      </c>
      <c r="R8792" s="9" t="e">
        <v>#N/A</v>
      </c>
      <c r="S8792" s="9" t="e">
        <v>#N/A</v>
      </c>
      <c r="T8792" s="9" t="e">
        <v>#N/A</v>
      </c>
    </row>
    <row r="8793" spans="1:20" x14ac:dyDescent="0.35">
      <c r="A8793">
        <f t="shared" si="275"/>
        <v>8793</v>
      </c>
      <c r="B8793" s="3" t="s">
        <v>71</v>
      </c>
      <c r="C8793" s="3" t="s">
        <v>75</v>
      </c>
      <c r="D8793" s="3" t="s">
        <v>31</v>
      </c>
      <c r="E8793">
        <v>2021</v>
      </c>
      <c r="F8793" s="3" t="str">
        <f t="shared" si="274"/>
        <v>GElevTHOM F2021</v>
      </c>
      <c r="G8793" s="9" t="e">
        <v>#N/A</v>
      </c>
      <c r="H8793" s="9" t="e">
        <v>#N/A</v>
      </c>
      <c r="I8793" s="9" t="e">
        <v>#N/A</v>
      </c>
      <c r="J8793" s="9" t="e">
        <v>#N/A</v>
      </c>
      <c r="K8793" s="9" t="e">
        <v>#N/A</v>
      </c>
      <c r="L8793" s="9" t="e">
        <v>#N/A</v>
      </c>
      <c r="M8793" s="9" t="e">
        <v>#N/A</v>
      </c>
      <c r="N8793" s="9" t="e">
        <v>#N/A</v>
      </c>
      <c r="O8793" s="9" t="e">
        <v>#N/A</v>
      </c>
      <c r="P8793" s="9" t="e">
        <v>#N/A</v>
      </c>
      <c r="Q8793" s="9" t="e">
        <v>#N/A</v>
      </c>
      <c r="R8793" s="9" t="e">
        <v>#N/A</v>
      </c>
      <c r="S8793" s="9" t="e">
        <v>#N/A</v>
      </c>
      <c r="T8793" s="9" t="e">
        <v>#N/A</v>
      </c>
    </row>
    <row r="8794" spans="1:20" x14ac:dyDescent="0.35">
      <c r="A8794">
        <f t="shared" si="275"/>
        <v>8794</v>
      </c>
      <c r="B8794" s="3" t="s">
        <v>71</v>
      </c>
      <c r="C8794" s="3" t="s">
        <v>75</v>
      </c>
      <c r="D8794" s="3" t="s">
        <v>31</v>
      </c>
      <c r="E8794">
        <v>2022</v>
      </c>
      <c r="F8794" s="3" t="str">
        <f t="shared" si="274"/>
        <v>GElevTHOM F2022</v>
      </c>
      <c r="G8794" s="9" t="e">
        <v>#N/A</v>
      </c>
      <c r="H8794" s="9" t="e">
        <v>#N/A</v>
      </c>
      <c r="I8794" s="9" t="e">
        <v>#N/A</v>
      </c>
      <c r="J8794" s="9" t="e">
        <v>#N/A</v>
      </c>
      <c r="K8794" s="9" t="e">
        <v>#N/A</v>
      </c>
      <c r="L8794" s="9" t="e">
        <v>#N/A</v>
      </c>
      <c r="M8794" s="9" t="e">
        <v>#N/A</v>
      </c>
      <c r="N8794" s="9" t="e">
        <v>#N/A</v>
      </c>
      <c r="O8794" s="9" t="e">
        <v>#N/A</v>
      </c>
      <c r="P8794" s="9" t="e">
        <v>#N/A</v>
      </c>
      <c r="Q8794" s="9" t="e">
        <v>#N/A</v>
      </c>
      <c r="R8794" s="9" t="e">
        <v>#N/A</v>
      </c>
      <c r="S8794" s="9" t="e">
        <v>#N/A</v>
      </c>
      <c r="T8794" s="9" t="e">
        <v>#N/A</v>
      </c>
    </row>
    <row r="8795" spans="1:20" x14ac:dyDescent="0.35">
      <c r="A8795">
        <f t="shared" si="275"/>
        <v>8795</v>
      </c>
      <c r="B8795" s="3" t="s">
        <v>71</v>
      </c>
      <c r="C8795" s="3" t="s">
        <v>75</v>
      </c>
      <c r="D8795" s="3" t="s">
        <v>31</v>
      </c>
      <c r="E8795">
        <v>2023</v>
      </c>
      <c r="F8795" s="3" t="str">
        <f t="shared" si="274"/>
        <v>GElevTHOM F2023</v>
      </c>
      <c r="G8795" s="9" t="e">
        <v>#N/A</v>
      </c>
      <c r="H8795" s="9" t="e">
        <v>#N/A</v>
      </c>
      <c r="I8795" s="9" t="e">
        <v>#N/A</v>
      </c>
      <c r="J8795" s="9" t="e">
        <v>#N/A</v>
      </c>
      <c r="K8795" s="9" t="e">
        <v>#N/A</v>
      </c>
      <c r="L8795" s="9" t="e">
        <v>#N/A</v>
      </c>
      <c r="M8795" s="9" t="e">
        <v>#N/A</v>
      </c>
      <c r="N8795" s="9" t="e">
        <v>#N/A</v>
      </c>
      <c r="O8795" s="9" t="e">
        <v>#N/A</v>
      </c>
      <c r="P8795" s="9" t="e">
        <v>#N/A</v>
      </c>
      <c r="Q8795" s="9" t="e">
        <v>#N/A</v>
      </c>
      <c r="R8795" s="9" t="e">
        <v>#N/A</v>
      </c>
      <c r="S8795" s="9" t="e">
        <v>#N/A</v>
      </c>
      <c r="T8795" s="9" t="e">
        <v>#N/A</v>
      </c>
    </row>
    <row r="8796" spans="1:20" x14ac:dyDescent="0.35">
      <c r="A8796">
        <f t="shared" si="275"/>
        <v>8796</v>
      </c>
      <c r="B8796" s="3" t="s">
        <v>71</v>
      </c>
      <c r="C8796" s="3" t="s">
        <v>75</v>
      </c>
      <c r="D8796" s="3" t="s">
        <v>31</v>
      </c>
      <c r="E8796">
        <v>2024</v>
      </c>
      <c r="F8796" s="3" t="str">
        <f t="shared" si="274"/>
        <v>GElevTHOM F2024</v>
      </c>
      <c r="G8796" s="9" t="e">
        <v>#N/A</v>
      </c>
      <c r="H8796" s="9" t="e">
        <v>#N/A</v>
      </c>
      <c r="I8796" s="9" t="e">
        <v>#N/A</v>
      </c>
      <c r="J8796" s="9" t="e">
        <v>#N/A</v>
      </c>
      <c r="K8796" s="9" t="e">
        <v>#N/A</v>
      </c>
      <c r="L8796" s="9" t="e">
        <v>#N/A</v>
      </c>
      <c r="M8796" s="9" t="e">
        <v>#N/A</v>
      </c>
      <c r="N8796" s="9" t="e">
        <v>#N/A</v>
      </c>
      <c r="O8796" s="9" t="e">
        <v>#N/A</v>
      </c>
      <c r="P8796" s="9" t="e">
        <v>#N/A</v>
      </c>
      <c r="Q8796" s="9" t="e">
        <v>#N/A</v>
      </c>
      <c r="R8796" s="9" t="e">
        <v>#N/A</v>
      </c>
      <c r="S8796" s="9" t="e">
        <v>#N/A</v>
      </c>
      <c r="T8796" s="9" t="e">
        <v>#N/A</v>
      </c>
    </row>
    <row r="8797" spans="1:20" x14ac:dyDescent="0.35">
      <c r="A8797">
        <f t="shared" si="275"/>
        <v>8797</v>
      </c>
      <c r="B8797" s="3" t="s">
        <v>71</v>
      </c>
      <c r="C8797" s="3" t="s">
        <v>75</v>
      </c>
      <c r="D8797" s="3" t="s">
        <v>31</v>
      </c>
      <c r="E8797">
        <v>2025</v>
      </c>
      <c r="F8797" s="3" t="str">
        <f t="shared" si="274"/>
        <v>GElevTHOM F2025</v>
      </c>
      <c r="G8797" s="9" t="e">
        <v>#N/A</v>
      </c>
      <c r="H8797" s="9" t="e">
        <v>#N/A</v>
      </c>
      <c r="I8797" s="9" t="e">
        <v>#N/A</v>
      </c>
      <c r="J8797" s="9" t="e">
        <v>#N/A</v>
      </c>
      <c r="K8797" s="9" t="e">
        <v>#N/A</v>
      </c>
      <c r="L8797" s="9" t="e">
        <v>#N/A</v>
      </c>
      <c r="M8797" s="9" t="e">
        <v>#N/A</v>
      </c>
      <c r="N8797" s="9" t="e">
        <v>#N/A</v>
      </c>
      <c r="O8797" s="9" t="e">
        <v>#N/A</v>
      </c>
      <c r="P8797" s="9" t="e">
        <v>#N/A</v>
      </c>
      <c r="Q8797" s="9" t="e">
        <v>#N/A</v>
      </c>
      <c r="R8797" s="9" t="e">
        <v>#N/A</v>
      </c>
      <c r="S8797" s="9" t="e">
        <v>#N/A</v>
      </c>
      <c r="T8797" s="9" t="e">
        <v>#N/A</v>
      </c>
    </row>
    <row r="8798" spans="1:20" x14ac:dyDescent="0.35">
      <c r="A8798">
        <f t="shared" si="275"/>
        <v>8798</v>
      </c>
      <c r="B8798" s="3" t="s">
        <v>71</v>
      </c>
      <c r="C8798" s="3" t="s">
        <v>75</v>
      </c>
      <c r="D8798" s="3" t="s">
        <v>31</v>
      </c>
      <c r="E8798">
        <v>2026</v>
      </c>
      <c r="F8798" s="3" t="str">
        <f t="shared" si="274"/>
        <v>GElevTHOM F2026</v>
      </c>
      <c r="G8798" s="9" t="e">
        <v>#N/A</v>
      </c>
      <c r="H8798" s="9" t="e">
        <v>#N/A</v>
      </c>
      <c r="I8798" s="9" t="e">
        <v>#N/A</v>
      </c>
      <c r="J8798" s="9" t="e">
        <v>#N/A</v>
      </c>
      <c r="K8798" s="9" t="e">
        <v>#N/A</v>
      </c>
      <c r="L8798" s="9" t="e">
        <v>#N/A</v>
      </c>
      <c r="M8798" s="9" t="e">
        <v>#N/A</v>
      </c>
      <c r="N8798" s="9" t="e">
        <v>#N/A</v>
      </c>
      <c r="O8798" s="9" t="e">
        <v>#N/A</v>
      </c>
      <c r="P8798" s="9" t="e">
        <v>#N/A</v>
      </c>
      <c r="Q8798" s="9" t="e">
        <v>#N/A</v>
      </c>
      <c r="R8798" s="9" t="e">
        <v>#N/A</v>
      </c>
      <c r="S8798" s="9" t="e">
        <v>#N/A</v>
      </c>
      <c r="T8798" s="9" t="e">
        <v>#N/A</v>
      </c>
    </row>
    <row r="8799" spans="1:20" x14ac:dyDescent="0.35">
      <c r="A8799">
        <f t="shared" si="275"/>
        <v>8799</v>
      </c>
      <c r="B8799" s="3" t="s">
        <v>71</v>
      </c>
      <c r="C8799" s="3" t="s">
        <v>75</v>
      </c>
      <c r="D8799" s="3" t="s">
        <v>31</v>
      </c>
      <c r="E8799">
        <v>2027</v>
      </c>
      <c r="F8799" s="3" t="str">
        <f t="shared" si="274"/>
        <v>GElevTHOM F2027</v>
      </c>
      <c r="G8799" s="9" t="e">
        <v>#N/A</v>
      </c>
      <c r="H8799" s="9" t="e">
        <v>#N/A</v>
      </c>
      <c r="I8799" s="9" t="e">
        <v>#N/A</v>
      </c>
      <c r="J8799" s="9" t="e">
        <v>#N/A</v>
      </c>
      <c r="K8799" s="9" t="e">
        <v>#N/A</v>
      </c>
      <c r="L8799" s="9" t="e">
        <v>#N/A</v>
      </c>
      <c r="M8799" s="9" t="e">
        <v>#N/A</v>
      </c>
      <c r="N8799" s="9" t="e">
        <v>#N/A</v>
      </c>
      <c r="O8799" s="9" t="e">
        <v>#N/A</v>
      </c>
      <c r="P8799" s="9" t="e">
        <v>#N/A</v>
      </c>
      <c r="Q8799" s="9" t="e">
        <v>#N/A</v>
      </c>
      <c r="R8799" s="9" t="e">
        <v>#N/A</v>
      </c>
      <c r="S8799" s="9" t="e">
        <v>#N/A</v>
      </c>
      <c r="T8799" s="9" t="e">
        <v>#N/A</v>
      </c>
    </row>
    <row r="8800" spans="1:20" x14ac:dyDescent="0.35">
      <c r="A8800">
        <f t="shared" si="275"/>
        <v>8800</v>
      </c>
      <c r="B8800" s="3" t="s">
        <v>71</v>
      </c>
      <c r="C8800" s="3" t="s">
        <v>75</v>
      </c>
      <c r="D8800" s="3" t="s">
        <v>31</v>
      </c>
      <c r="E8800">
        <v>2028</v>
      </c>
      <c r="F8800" s="3" t="str">
        <f t="shared" si="274"/>
        <v>GElevTHOM F2028</v>
      </c>
      <c r="G8800" s="9" t="e">
        <v>#N/A</v>
      </c>
      <c r="H8800" s="9" t="e">
        <v>#N/A</v>
      </c>
      <c r="I8800" s="9" t="e">
        <v>#N/A</v>
      </c>
      <c r="J8800" s="9" t="e">
        <v>#N/A</v>
      </c>
      <c r="K8800" s="9" t="e">
        <v>#N/A</v>
      </c>
      <c r="L8800" s="9" t="e">
        <v>#N/A</v>
      </c>
      <c r="M8800" s="9" t="e">
        <v>#N/A</v>
      </c>
      <c r="N8800" s="9" t="e">
        <v>#N/A</v>
      </c>
      <c r="O8800" s="9" t="e">
        <v>#N/A</v>
      </c>
      <c r="P8800" s="9" t="e">
        <v>#N/A</v>
      </c>
      <c r="Q8800" s="9" t="e">
        <v>#N/A</v>
      </c>
      <c r="R8800" s="9" t="e">
        <v>#N/A</v>
      </c>
      <c r="S8800" s="9" t="e">
        <v>#N/A</v>
      </c>
      <c r="T8800" s="9" t="e">
        <v>#N/A</v>
      </c>
    </row>
    <row r="8801" spans="1:20" x14ac:dyDescent="0.35">
      <c r="A8801">
        <f t="shared" si="275"/>
        <v>8801</v>
      </c>
      <c r="B8801" s="3" t="s">
        <v>71</v>
      </c>
      <c r="C8801" s="3" t="s">
        <v>75</v>
      </c>
      <c r="D8801" s="3" t="s">
        <v>31</v>
      </c>
      <c r="E8801">
        <v>2029</v>
      </c>
      <c r="F8801" s="3" t="str">
        <f t="shared" si="274"/>
        <v>GElevTHOM F2029</v>
      </c>
      <c r="G8801" s="9" t="e">
        <v>#N/A</v>
      </c>
      <c r="H8801" s="9" t="e">
        <v>#N/A</v>
      </c>
      <c r="I8801" s="9" t="e">
        <v>#N/A</v>
      </c>
      <c r="J8801" s="9" t="e">
        <v>#N/A</v>
      </c>
      <c r="K8801" s="9" t="e">
        <v>#N/A</v>
      </c>
      <c r="L8801" s="9" t="e">
        <v>#N/A</v>
      </c>
      <c r="M8801" s="9" t="e">
        <v>#N/A</v>
      </c>
      <c r="N8801" s="9" t="e">
        <v>#N/A</v>
      </c>
      <c r="O8801" s="9" t="e">
        <v>#N/A</v>
      </c>
      <c r="P8801" s="9" t="e">
        <v>#N/A</v>
      </c>
      <c r="Q8801" s="9" t="e">
        <v>#N/A</v>
      </c>
      <c r="R8801" s="9" t="e">
        <v>#N/A</v>
      </c>
      <c r="S8801" s="9" t="e">
        <v>#N/A</v>
      </c>
      <c r="T8801" s="9" t="e">
        <v>#N/A</v>
      </c>
    </row>
    <row r="8802" spans="1:20" x14ac:dyDescent="0.35">
      <c r="A8802">
        <f t="shared" si="275"/>
        <v>8802</v>
      </c>
      <c r="B8802" s="3" t="s">
        <v>71</v>
      </c>
      <c r="C8802" s="3" t="s">
        <v>75</v>
      </c>
      <c r="D8802" s="3" t="s">
        <v>32</v>
      </c>
      <c r="E8802">
        <v>2020</v>
      </c>
      <c r="F8802" s="3" t="str">
        <f t="shared" si="274"/>
        <v>GElevNOXON2020</v>
      </c>
      <c r="G8802" s="9">
        <v>2331</v>
      </c>
      <c r="H8802" s="9">
        <v>2330</v>
      </c>
      <c r="I8802" s="9">
        <v>2330</v>
      </c>
      <c r="J8802" s="9">
        <v>2330</v>
      </c>
      <c r="K8802" s="9">
        <v>2327</v>
      </c>
      <c r="L8802" s="9">
        <v>2327</v>
      </c>
      <c r="M8802" s="9">
        <v>2327</v>
      </c>
      <c r="N8802" s="9">
        <v>2331</v>
      </c>
      <c r="O8802" s="9">
        <v>2331</v>
      </c>
      <c r="P8802" s="9">
        <v>2331</v>
      </c>
      <c r="Q8802" s="9">
        <v>2331</v>
      </c>
      <c r="R8802" s="9">
        <v>2331</v>
      </c>
      <c r="S8802" s="9">
        <v>2331</v>
      </c>
      <c r="T8802" s="9">
        <v>2331</v>
      </c>
    </row>
    <row r="8803" spans="1:20" x14ac:dyDescent="0.35">
      <c r="A8803">
        <f t="shared" si="275"/>
        <v>8803</v>
      </c>
      <c r="B8803" s="3" t="s">
        <v>71</v>
      </c>
      <c r="C8803" s="3" t="s">
        <v>75</v>
      </c>
      <c r="D8803" s="3" t="s">
        <v>32</v>
      </c>
      <c r="E8803">
        <v>2021</v>
      </c>
      <c r="F8803" s="3" t="str">
        <f t="shared" si="274"/>
        <v>GElevNOXON2021</v>
      </c>
      <c r="G8803" s="9">
        <v>2331</v>
      </c>
      <c r="H8803" s="9">
        <v>2330</v>
      </c>
      <c r="I8803" s="9">
        <v>2330</v>
      </c>
      <c r="J8803" s="9">
        <v>2330</v>
      </c>
      <c r="K8803" s="9">
        <v>2327</v>
      </c>
      <c r="L8803" s="9">
        <v>2327</v>
      </c>
      <c r="M8803" s="9">
        <v>2327</v>
      </c>
      <c r="N8803" s="9">
        <v>2331</v>
      </c>
      <c r="O8803" s="9">
        <v>2331</v>
      </c>
      <c r="P8803" s="9">
        <v>2331</v>
      </c>
      <c r="Q8803" s="9">
        <v>2331</v>
      </c>
      <c r="R8803" s="9">
        <v>2331</v>
      </c>
      <c r="S8803" s="9">
        <v>2331</v>
      </c>
      <c r="T8803" s="9">
        <v>2331</v>
      </c>
    </row>
    <row r="8804" spans="1:20" x14ac:dyDescent="0.35">
      <c r="A8804">
        <f t="shared" si="275"/>
        <v>8804</v>
      </c>
      <c r="B8804" s="3" t="s">
        <v>71</v>
      </c>
      <c r="C8804" s="3" t="s">
        <v>75</v>
      </c>
      <c r="D8804" s="3" t="s">
        <v>32</v>
      </c>
      <c r="E8804">
        <v>2022</v>
      </c>
      <c r="F8804" s="3" t="str">
        <f t="shared" si="274"/>
        <v>GElevNOXON2022</v>
      </c>
      <c r="G8804" s="9">
        <v>2331</v>
      </c>
      <c r="H8804" s="9">
        <v>2330</v>
      </c>
      <c r="I8804" s="9">
        <v>2330</v>
      </c>
      <c r="J8804" s="9">
        <v>2330</v>
      </c>
      <c r="K8804" s="9">
        <v>2327</v>
      </c>
      <c r="L8804" s="9">
        <v>2327</v>
      </c>
      <c r="M8804" s="9">
        <v>2327</v>
      </c>
      <c r="N8804" s="9">
        <v>2331</v>
      </c>
      <c r="O8804" s="9">
        <v>2331</v>
      </c>
      <c r="P8804" s="9">
        <v>2331</v>
      </c>
      <c r="Q8804" s="9">
        <v>2331</v>
      </c>
      <c r="R8804" s="9">
        <v>2331</v>
      </c>
      <c r="S8804" s="9">
        <v>2331</v>
      </c>
      <c r="T8804" s="9">
        <v>2331</v>
      </c>
    </row>
    <row r="8805" spans="1:20" x14ac:dyDescent="0.35">
      <c r="A8805">
        <f t="shared" si="275"/>
        <v>8805</v>
      </c>
      <c r="B8805" s="3" t="s">
        <v>71</v>
      </c>
      <c r="C8805" s="3" t="s">
        <v>75</v>
      </c>
      <c r="D8805" s="3" t="s">
        <v>32</v>
      </c>
      <c r="E8805">
        <v>2023</v>
      </c>
      <c r="F8805" s="3" t="str">
        <f t="shared" si="274"/>
        <v>GElevNOXON2023</v>
      </c>
      <c r="G8805" s="9">
        <v>2331</v>
      </c>
      <c r="H8805" s="9">
        <v>2330</v>
      </c>
      <c r="I8805" s="9">
        <v>2330</v>
      </c>
      <c r="J8805" s="9">
        <v>2330</v>
      </c>
      <c r="K8805" s="9">
        <v>2327</v>
      </c>
      <c r="L8805" s="9">
        <v>2327</v>
      </c>
      <c r="M8805" s="9">
        <v>2327</v>
      </c>
      <c r="N8805" s="9">
        <v>2331</v>
      </c>
      <c r="O8805" s="9">
        <v>2331</v>
      </c>
      <c r="P8805" s="9">
        <v>2331</v>
      </c>
      <c r="Q8805" s="9">
        <v>2331</v>
      </c>
      <c r="R8805" s="9">
        <v>2331</v>
      </c>
      <c r="S8805" s="9">
        <v>2331</v>
      </c>
      <c r="T8805" s="9">
        <v>2331</v>
      </c>
    </row>
    <row r="8806" spans="1:20" x14ac:dyDescent="0.35">
      <c r="A8806">
        <f t="shared" si="275"/>
        <v>8806</v>
      </c>
      <c r="B8806" s="3" t="s">
        <v>71</v>
      </c>
      <c r="C8806" s="3" t="s">
        <v>75</v>
      </c>
      <c r="D8806" s="3" t="s">
        <v>32</v>
      </c>
      <c r="E8806">
        <v>2024</v>
      </c>
      <c r="F8806" s="3" t="str">
        <f t="shared" si="274"/>
        <v>GElevNOXON2024</v>
      </c>
      <c r="G8806" s="9">
        <v>2331</v>
      </c>
      <c r="H8806" s="9">
        <v>2330</v>
      </c>
      <c r="I8806" s="9">
        <v>2330</v>
      </c>
      <c r="J8806" s="9">
        <v>2330</v>
      </c>
      <c r="K8806" s="9">
        <v>2327</v>
      </c>
      <c r="L8806" s="9">
        <v>2327</v>
      </c>
      <c r="M8806" s="9">
        <v>2327</v>
      </c>
      <c r="N8806" s="9">
        <v>2331</v>
      </c>
      <c r="O8806" s="9">
        <v>2331</v>
      </c>
      <c r="P8806" s="9">
        <v>2331</v>
      </c>
      <c r="Q8806" s="9">
        <v>2331</v>
      </c>
      <c r="R8806" s="9">
        <v>2331</v>
      </c>
      <c r="S8806" s="9">
        <v>2331</v>
      </c>
      <c r="T8806" s="9">
        <v>2331</v>
      </c>
    </row>
    <row r="8807" spans="1:20" x14ac:dyDescent="0.35">
      <c r="A8807">
        <f t="shared" si="275"/>
        <v>8807</v>
      </c>
      <c r="B8807" s="3" t="s">
        <v>71</v>
      </c>
      <c r="C8807" s="3" t="s">
        <v>75</v>
      </c>
      <c r="D8807" s="3" t="s">
        <v>32</v>
      </c>
      <c r="E8807">
        <v>2025</v>
      </c>
      <c r="F8807" s="3" t="str">
        <f t="shared" si="274"/>
        <v>GElevNOXON2025</v>
      </c>
      <c r="G8807" s="9">
        <v>2331</v>
      </c>
      <c r="H8807" s="9">
        <v>2330</v>
      </c>
      <c r="I8807" s="9">
        <v>2330</v>
      </c>
      <c r="J8807" s="9">
        <v>2330</v>
      </c>
      <c r="K8807" s="9">
        <v>2327</v>
      </c>
      <c r="L8807" s="9">
        <v>2327</v>
      </c>
      <c r="M8807" s="9">
        <v>2327</v>
      </c>
      <c r="N8807" s="9">
        <v>2331</v>
      </c>
      <c r="O8807" s="9">
        <v>2331</v>
      </c>
      <c r="P8807" s="9">
        <v>2331</v>
      </c>
      <c r="Q8807" s="9">
        <v>2331</v>
      </c>
      <c r="R8807" s="9">
        <v>2331</v>
      </c>
      <c r="S8807" s="9">
        <v>2331</v>
      </c>
      <c r="T8807" s="9">
        <v>2331</v>
      </c>
    </row>
    <row r="8808" spans="1:20" x14ac:dyDescent="0.35">
      <c r="A8808">
        <f t="shared" si="275"/>
        <v>8808</v>
      </c>
      <c r="B8808" s="3" t="s">
        <v>71</v>
      </c>
      <c r="C8808" s="3" t="s">
        <v>75</v>
      </c>
      <c r="D8808" s="3" t="s">
        <v>32</v>
      </c>
      <c r="E8808">
        <v>2026</v>
      </c>
      <c r="F8808" s="3" t="str">
        <f t="shared" si="274"/>
        <v>GElevNOXON2026</v>
      </c>
      <c r="G8808" s="9">
        <v>2331</v>
      </c>
      <c r="H8808" s="9">
        <v>2330</v>
      </c>
      <c r="I8808" s="9">
        <v>2330</v>
      </c>
      <c r="J8808" s="9">
        <v>2330</v>
      </c>
      <c r="K8808" s="9">
        <v>2327</v>
      </c>
      <c r="L8808" s="9">
        <v>2327</v>
      </c>
      <c r="M8808" s="9">
        <v>2327</v>
      </c>
      <c r="N8808" s="9">
        <v>2331</v>
      </c>
      <c r="O8808" s="9">
        <v>2331</v>
      </c>
      <c r="P8808" s="9">
        <v>2331</v>
      </c>
      <c r="Q8808" s="9">
        <v>2331</v>
      </c>
      <c r="R8808" s="9">
        <v>2331</v>
      </c>
      <c r="S8808" s="9">
        <v>2331</v>
      </c>
      <c r="T8808" s="9">
        <v>2331</v>
      </c>
    </row>
    <row r="8809" spans="1:20" x14ac:dyDescent="0.35">
      <c r="A8809">
        <f t="shared" si="275"/>
        <v>8809</v>
      </c>
      <c r="B8809" s="3" t="s">
        <v>71</v>
      </c>
      <c r="C8809" s="3" t="s">
        <v>75</v>
      </c>
      <c r="D8809" s="3" t="s">
        <v>32</v>
      </c>
      <c r="E8809">
        <v>2027</v>
      </c>
      <c r="F8809" s="3" t="str">
        <f t="shared" si="274"/>
        <v>GElevNOXON2027</v>
      </c>
      <c r="G8809" s="9">
        <v>2331</v>
      </c>
      <c r="H8809" s="9">
        <v>2330</v>
      </c>
      <c r="I8809" s="9">
        <v>2330</v>
      </c>
      <c r="J8809" s="9">
        <v>2330</v>
      </c>
      <c r="K8809" s="9">
        <v>2327</v>
      </c>
      <c r="L8809" s="9">
        <v>2327</v>
      </c>
      <c r="M8809" s="9">
        <v>2327</v>
      </c>
      <c r="N8809" s="9">
        <v>2331</v>
      </c>
      <c r="O8809" s="9">
        <v>2331</v>
      </c>
      <c r="P8809" s="9">
        <v>2331</v>
      </c>
      <c r="Q8809" s="9">
        <v>2331</v>
      </c>
      <c r="R8809" s="9">
        <v>2331</v>
      </c>
      <c r="S8809" s="9">
        <v>2331</v>
      </c>
      <c r="T8809" s="9">
        <v>2331</v>
      </c>
    </row>
    <row r="8810" spans="1:20" x14ac:dyDescent="0.35">
      <c r="A8810">
        <f t="shared" si="275"/>
        <v>8810</v>
      </c>
      <c r="B8810" s="3" t="s">
        <v>71</v>
      </c>
      <c r="C8810" s="3" t="s">
        <v>75</v>
      </c>
      <c r="D8810" s="3" t="s">
        <v>32</v>
      </c>
      <c r="E8810">
        <v>2028</v>
      </c>
      <c r="F8810" s="3" t="str">
        <f t="shared" si="274"/>
        <v>GElevNOXON2028</v>
      </c>
      <c r="G8810" s="9">
        <v>2331</v>
      </c>
      <c r="H8810" s="9">
        <v>2330</v>
      </c>
      <c r="I8810" s="9">
        <v>2330</v>
      </c>
      <c r="J8810" s="9">
        <v>2330</v>
      </c>
      <c r="K8810" s="9">
        <v>2327</v>
      </c>
      <c r="L8810" s="9">
        <v>2327</v>
      </c>
      <c r="M8810" s="9">
        <v>2327</v>
      </c>
      <c r="N8810" s="9">
        <v>2331</v>
      </c>
      <c r="O8810" s="9">
        <v>2331</v>
      </c>
      <c r="P8810" s="9">
        <v>2331</v>
      </c>
      <c r="Q8810" s="9">
        <v>2331</v>
      </c>
      <c r="R8810" s="9">
        <v>2331</v>
      </c>
      <c r="S8810" s="9">
        <v>2331</v>
      </c>
      <c r="T8810" s="9">
        <v>2331</v>
      </c>
    </row>
    <row r="8811" spans="1:20" x14ac:dyDescent="0.35">
      <c r="A8811">
        <f t="shared" si="275"/>
        <v>8811</v>
      </c>
      <c r="B8811" s="3" t="s">
        <v>71</v>
      </c>
      <c r="C8811" s="3" t="s">
        <v>75</v>
      </c>
      <c r="D8811" s="3" t="s">
        <v>32</v>
      </c>
      <c r="E8811">
        <v>2029</v>
      </c>
      <c r="F8811" s="3" t="str">
        <f t="shared" si="274"/>
        <v>GElevNOXON2029</v>
      </c>
      <c r="G8811" s="9">
        <v>2331</v>
      </c>
      <c r="H8811" s="9">
        <v>2330</v>
      </c>
      <c r="I8811" s="9">
        <v>2330</v>
      </c>
      <c r="J8811" s="9">
        <v>2330</v>
      </c>
      <c r="K8811" s="9">
        <v>2327</v>
      </c>
      <c r="L8811" s="9">
        <v>2327</v>
      </c>
      <c r="M8811" s="9">
        <v>2327</v>
      </c>
      <c r="N8811" s="9">
        <v>2331</v>
      </c>
      <c r="O8811" s="9">
        <v>2331</v>
      </c>
      <c r="P8811" s="9">
        <v>2331</v>
      </c>
      <c r="Q8811" s="9">
        <v>2331</v>
      </c>
      <c r="R8811" s="9">
        <v>2331</v>
      </c>
      <c r="S8811" s="9">
        <v>2331</v>
      </c>
      <c r="T8811" s="9">
        <v>2331</v>
      </c>
    </row>
    <row r="8812" spans="1:20" x14ac:dyDescent="0.35">
      <c r="A8812">
        <f t="shared" si="275"/>
        <v>8812</v>
      </c>
      <c r="B8812" s="3" t="s">
        <v>71</v>
      </c>
      <c r="C8812" s="3" t="s">
        <v>75</v>
      </c>
      <c r="D8812" s="3" t="s">
        <v>33</v>
      </c>
      <c r="E8812">
        <v>2020</v>
      </c>
      <c r="F8812" s="3" t="str">
        <f t="shared" si="274"/>
        <v>GElevCAB G2020</v>
      </c>
      <c r="G8812" s="9" t="e">
        <v>#N/A</v>
      </c>
      <c r="H8812" s="9" t="e">
        <v>#N/A</v>
      </c>
      <c r="I8812" s="9" t="e">
        <v>#N/A</v>
      </c>
      <c r="J8812" s="9" t="e">
        <v>#N/A</v>
      </c>
      <c r="K8812" s="9" t="e">
        <v>#N/A</v>
      </c>
      <c r="L8812" s="9" t="e">
        <v>#N/A</v>
      </c>
      <c r="M8812" s="9" t="e">
        <v>#N/A</v>
      </c>
      <c r="N8812" s="9" t="e">
        <v>#N/A</v>
      </c>
      <c r="O8812" s="9" t="e">
        <v>#N/A</v>
      </c>
      <c r="P8812" s="9" t="e">
        <v>#N/A</v>
      </c>
      <c r="Q8812" s="9" t="e">
        <v>#N/A</v>
      </c>
      <c r="R8812" s="9" t="e">
        <v>#N/A</v>
      </c>
      <c r="S8812" s="9" t="e">
        <v>#N/A</v>
      </c>
      <c r="T8812" s="9" t="e">
        <v>#N/A</v>
      </c>
    </row>
    <row r="8813" spans="1:20" x14ac:dyDescent="0.35">
      <c r="A8813">
        <f t="shared" si="275"/>
        <v>8813</v>
      </c>
      <c r="B8813" s="3" t="s">
        <v>71</v>
      </c>
      <c r="C8813" s="3" t="s">
        <v>75</v>
      </c>
      <c r="D8813" s="3" t="s">
        <v>33</v>
      </c>
      <c r="E8813">
        <v>2021</v>
      </c>
      <c r="F8813" s="3" t="str">
        <f t="shared" si="274"/>
        <v>GElevCAB G2021</v>
      </c>
      <c r="G8813" s="9" t="e">
        <v>#N/A</v>
      </c>
      <c r="H8813" s="9" t="e">
        <v>#N/A</v>
      </c>
      <c r="I8813" s="9" t="e">
        <v>#N/A</v>
      </c>
      <c r="J8813" s="9" t="e">
        <v>#N/A</v>
      </c>
      <c r="K8813" s="9" t="e">
        <v>#N/A</v>
      </c>
      <c r="L8813" s="9" t="e">
        <v>#N/A</v>
      </c>
      <c r="M8813" s="9" t="e">
        <v>#N/A</v>
      </c>
      <c r="N8813" s="9" t="e">
        <v>#N/A</v>
      </c>
      <c r="O8813" s="9" t="e">
        <v>#N/A</v>
      </c>
      <c r="P8813" s="9" t="e">
        <v>#N/A</v>
      </c>
      <c r="Q8813" s="9" t="e">
        <v>#N/A</v>
      </c>
      <c r="R8813" s="9" t="e">
        <v>#N/A</v>
      </c>
      <c r="S8813" s="9" t="e">
        <v>#N/A</v>
      </c>
      <c r="T8813" s="9" t="e">
        <v>#N/A</v>
      </c>
    </row>
    <row r="8814" spans="1:20" x14ac:dyDescent="0.35">
      <c r="A8814">
        <f t="shared" si="275"/>
        <v>8814</v>
      </c>
      <c r="B8814" s="3" t="s">
        <v>71</v>
      </c>
      <c r="C8814" s="3" t="s">
        <v>75</v>
      </c>
      <c r="D8814" s="3" t="s">
        <v>33</v>
      </c>
      <c r="E8814">
        <v>2022</v>
      </c>
      <c r="F8814" s="3" t="str">
        <f t="shared" si="274"/>
        <v>GElevCAB G2022</v>
      </c>
      <c r="G8814" s="9" t="e">
        <v>#N/A</v>
      </c>
      <c r="H8814" s="9" t="e">
        <v>#N/A</v>
      </c>
      <c r="I8814" s="9" t="e">
        <v>#N/A</v>
      </c>
      <c r="J8814" s="9" t="e">
        <v>#N/A</v>
      </c>
      <c r="K8814" s="9" t="e">
        <v>#N/A</v>
      </c>
      <c r="L8814" s="9" t="e">
        <v>#N/A</v>
      </c>
      <c r="M8814" s="9" t="e">
        <v>#N/A</v>
      </c>
      <c r="N8814" s="9" t="e">
        <v>#N/A</v>
      </c>
      <c r="O8814" s="9" t="e">
        <v>#N/A</v>
      </c>
      <c r="P8814" s="9" t="e">
        <v>#N/A</v>
      </c>
      <c r="Q8814" s="9" t="e">
        <v>#N/A</v>
      </c>
      <c r="R8814" s="9" t="e">
        <v>#N/A</v>
      </c>
      <c r="S8814" s="9" t="e">
        <v>#N/A</v>
      </c>
      <c r="T8814" s="9" t="e">
        <v>#N/A</v>
      </c>
    </row>
    <row r="8815" spans="1:20" x14ac:dyDescent="0.35">
      <c r="A8815">
        <f t="shared" si="275"/>
        <v>8815</v>
      </c>
      <c r="B8815" s="3" t="s">
        <v>71</v>
      </c>
      <c r="C8815" s="3" t="s">
        <v>75</v>
      </c>
      <c r="D8815" s="3" t="s">
        <v>33</v>
      </c>
      <c r="E8815">
        <v>2023</v>
      </c>
      <c r="F8815" s="3" t="str">
        <f t="shared" si="274"/>
        <v>GElevCAB G2023</v>
      </c>
      <c r="G8815" s="9" t="e">
        <v>#N/A</v>
      </c>
      <c r="H8815" s="9" t="e">
        <v>#N/A</v>
      </c>
      <c r="I8815" s="9" t="e">
        <v>#N/A</v>
      </c>
      <c r="J8815" s="9" t="e">
        <v>#N/A</v>
      </c>
      <c r="K8815" s="9" t="e">
        <v>#N/A</v>
      </c>
      <c r="L8815" s="9" t="e">
        <v>#N/A</v>
      </c>
      <c r="M8815" s="9" t="e">
        <v>#N/A</v>
      </c>
      <c r="N8815" s="9" t="e">
        <v>#N/A</v>
      </c>
      <c r="O8815" s="9" t="e">
        <v>#N/A</v>
      </c>
      <c r="P8815" s="9" t="e">
        <v>#N/A</v>
      </c>
      <c r="Q8815" s="9" t="e">
        <v>#N/A</v>
      </c>
      <c r="R8815" s="9" t="e">
        <v>#N/A</v>
      </c>
      <c r="S8815" s="9" t="e">
        <v>#N/A</v>
      </c>
      <c r="T8815" s="9" t="e">
        <v>#N/A</v>
      </c>
    </row>
    <row r="8816" spans="1:20" x14ac:dyDescent="0.35">
      <c r="A8816">
        <f t="shared" si="275"/>
        <v>8816</v>
      </c>
      <c r="B8816" s="3" t="s">
        <v>71</v>
      </c>
      <c r="C8816" s="3" t="s">
        <v>75</v>
      </c>
      <c r="D8816" s="3" t="s">
        <v>33</v>
      </c>
      <c r="E8816">
        <v>2024</v>
      </c>
      <c r="F8816" s="3" t="str">
        <f t="shared" si="274"/>
        <v>GElevCAB G2024</v>
      </c>
      <c r="G8816" s="9" t="e">
        <v>#N/A</v>
      </c>
      <c r="H8816" s="9" t="e">
        <v>#N/A</v>
      </c>
      <c r="I8816" s="9" t="e">
        <v>#N/A</v>
      </c>
      <c r="J8816" s="9" t="e">
        <v>#N/A</v>
      </c>
      <c r="K8816" s="9" t="e">
        <v>#N/A</v>
      </c>
      <c r="L8816" s="9" t="e">
        <v>#N/A</v>
      </c>
      <c r="M8816" s="9" t="e">
        <v>#N/A</v>
      </c>
      <c r="N8816" s="9" t="e">
        <v>#N/A</v>
      </c>
      <c r="O8816" s="9" t="e">
        <v>#N/A</v>
      </c>
      <c r="P8816" s="9" t="e">
        <v>#N/A</v>
      </c>
      <c r="Q8816" s="9" t="e">
        <v>#N/A</v>
      </c>
      <c r="R8816" s="9" t="e">
        <v>#N/A</v>
      </c>
      <c r="S8816" s="9" t="e">
        <v>#N/A</v>
      </c>
      <c r="T8816" s="9" t="e">
        <v>#N/A</v>
      </c>
    </row>
    <row r="8817" spans="1:20" x14ac:dyDescent="0.35">
      <c r="A8817">
        <f t="shared" si="275"/>
        <v>8817</v>
      </c>
      <c r="B8817" s="3" t="s">
        <v>71</v>
      </c>
      <c r="C8817" s="3" t="s">
        <v>75</v>
      </c>
      <c r="D8817" s="3" t="s">
        <v>33</v>
      </c>
      <c r="E8817">
        <v>2025</v>
      </c>
      <c r="F8817" s="3" t="str">
        <f t="shared" si="274"/>
        <v>GElevCAB G2025</v>
      </c>
      <c r="G8817" s="9" t="e">
        <v>#N/A</v>
      </c>
      <c r="H8817" s="9" t="e">
        <v>#N/A</v>
      </c>
      <c r="I8817" s="9" t="e">
        <v>#N/A</v>
      </c>
      <c r="J8817" s="9" t="e">
        <v>#N/A</v>
      </c>
      <c r="K8817" s="9" t="e">
        <v>#N/A</v>
      </c>
      <c r="L8817" s="9" t="e">
        <v>#N/A</v>
      </c>
      <c r="M8817" s="9" t="e">
        <v>#N/A</v>
      </c>
      <c r="N8817" s="9" t="e">
        <v>#N/A</v>
      </c>
      <c r="O8817" s="9" t="e">
        <v>#N/A</v>
      </c>
      <c r="P8817" s="9" t="e">
        <v>#N/A</v>
      </c>
      <c r="Q8817" s="9" t="e">
        <v>#N/A</v>
      </c>
      <c r="R8817" s="9" t="e">
        <v>#N/A</v>
      </c>
      <c r="S8817" s="9" t="e">
        <v>#N/A</v>
      </c>
      <c r="T8817" s="9" t="e">
        <v>#N/A</v>
      </c>
    </row>
    <row r="8818" spans="1:20" x14ac:dyDescent="0.35">
      <c r="A8818">
        <f t="shared" si="275"/>
        <v>8818</v>
      </c>
      <c r="B8818" s="3" t="s">
        <v>71</v>
      </c>
      <c r="C8818" s="3" t="s">
        <v>75</v>
      </c>
      <c r="D8818" s="3" t="s">
        <v>33</v>
      </c>
      <c r="E8818">
        <v>2026</v>
      </c>
      <c r="F8818" s="3" t="str">
        <f t="shared" si="274"/>
        <v>GElevCAB G2026</v>
      </c>
      <c r="G8818" s="9" t="e">
        <v>#N/A</v>
      </c>
      <c r="H8818" s="9" t="e">
        <v>#N/A</v>
      </c>
      <c r="I8818" s="9" t="e">
        <v>#N/A</v>
      </c>
      <c r="J8818" s="9" t="e">
        <v>#N/A</v>
      </c>
      <c r="K8818" s="9" t="e">
        <v>#N/A</v>
      </c>
      <c r="L8818" s="9" t="e">
        <v>#N/A</v>
      </c>
      <c r="M8818" s="9" t="e">
        <v>#N/A</v>
      </c>
      <c r="N8818" s="9" t="e">
        <v>#N/A</v>
      </c>
      <c r="O8818" s="9" t="e">
        <v>#N/A</v>
      </c>
      <c r="P8818" s="9" t="e">
        <v>#N/A</v>
      </c>
      <c r="Q8818" s="9" t="e">
        <v>#N/A</v>
      </c>
      <c r="R8818" s="9" t="e">
        <v>#N/A</v>
      </c>
      <c r="S8818" s="9" t="e">
        <v>#N/A</v>
      </c>
      <c r="T8818" s="9" t="e">
        <v>#N/A</v>
      </c>
    </row>
    <row r="8819" spans="1:20" x14ac:dyDescent="0.35">
      <c r="A8819">
        <f t="shared" si="275"/>
        <v>8819</v>
      </c>
      <c r="B8819" s="3" t="s">
        <v>71</v>
      </c>
      <c r="C8819" s="3" t="s">
        <v>75</v>
      </c>
      <c r="D8819" s="3" t="s">
        <v>33</v>
      </c>
      <c r="E8819">
        <v>2027</v>
      </c>
      <c r="F8819" s="3" t="str">
        <f t="shared" si="274"/>
        <v>GElevCAB G2027</v>
      </c>
      <c r="G8819" s="9" t="e">
        <v>#N/A</v>
      </c>
      <c r="H8819" s="9" t="e">
        <v>#N/A</v>
      </c>
      <c r="I8819" s="9" t="e">
        <v>#N/A</v>
      </c>
      <c r="J8819" s="9" t="e">
        <v>#N/A</v>
      </c>
      <c r="K8819" s="9" t="e">
        <v>#N/A</v>
      </c>
      <c r="L8819" s="9" t="e">
        <v>#N/A</v>
      </c>
      <c r="M8819" s="9" t="e">
        <v>#N/A</v>
      </c>
      <c r="N8819" s="9" t="e">
        <v>#N/A</v>
      </c>
      <c r="O8819" s="9" t="e">
        <v>#N/A</v>
      </c>
      <c r="P8819" s="9" t="e">
        <v>#N/A</v>
      </c>
      <c r="Q8819" s="9" t="e">
        <v>#N/A</v>
      </c>
      <c r="R8819" s="9" t="e">
        <v>#N/A</v>
      </c>
      <c r="S8819" s="9" t="e">
        <v>#N/A</v>
      </c>
      <c r="T8819" s="9" t="e">
        <v>#N/A</v>
      </c>
    </row>
    <row r="8820" spans="1:20" x14ac:dyDescent="0.35">
      <c r="A8820">
        <f t="shared" si="275"/>
        <v>8820</v>
      </c>
      <c r="B8820" s="3" t="s">
        <v>71</v>
      </c>
      <c r="C8820" s="3" t="s">
        <v>75</v>
      </c>
      <c r="D8820" s="3" t="s">
        <v>33</v>
      </c>
      <c r="E8820">
        <v>2028</v>
      </c>
      <c r="F8820" s="3" t="str">
        <f t="shared" si="274"/>
        <v>GElevCAB G2028</v>
      </c>
      <c r="G8820" s="9" t="e">
        <v>#N/A</v>
      </c>
      <c r="H8820" s="9" t="e">
        <v>#N/A</v>
      </c>
      <c r="I8820" s="9" t="e">
        <v>#N/A</v>
      </c>
      <c r="J8820" s="9" t="e">
        <v>#N/A</v>
      </c>
      <c r="K8820" s="9" t="e">
        <v>#N/A</v>
      </c>
      <c r="L8820" s="9" t="e">
        <v>#N/A</v>
      </c>
      <c r="M8820" s="9" t="e">
        <v>#N/A</v>
      </c>
      <c r="N8820" s="9" t="e">
        <v>#N/A</v>
      </c>
      <c r="O8820" s="9" t="e">
        <v>#N/A</v>
      </c>
      <c r="P8820" s="9" t="e">
        <v>#N/A</v>
      </c>
      <c r="Q8820" s="9" t="e">
        <v>#N/A</v>
      </c>
      <c r="R8820" s="9" t="e">
        <v>#N/A</v>
      </c>
      <c r="S8820" s="9" t="e">
        <v>#N/A</v>
      </c>
      <c r="T8820" s="9" t="e">
        <v>#N/A</v>
      </c>
    </row>
    <row r="8821" spans="1:20" x14ac:dyDescent="0.35">
      <c r="A8821">
        <f t="shared" si="275"/>
        <v>8821</v>
      </c>
      <c r="B8821" s="3" t="s">
        <v>71</v>
      </c>
      <c r="C8821" s="3" t="s">
        <v>75</v>
      </c>
      <c r="D8821" s="3" t="s">
        <v>33</v>
      </c>
      <c r="E8821">
        <v>2029</v>
      </c>
      <c r="F8821" s="3" t="str">
        <f t="shared" si="274"/>
        <v>GElevCAB G2029</v>
      </c>
      <c r="G8821" s="9" t="e">
        <v>#N/A</v>
      </c>
      <c r="H8821" s="9" t="e">
        <v>#N/A</v>
      </c>
      <c r="I8821" s="9" t="e">
        <v>#N/A</v>
      </c>
      <c r="J8821" s="9" t="e">
        <v>#N/A</v>
      </c>
      <c r="K8821" s="9" t="e">
        <v>#N/A</v>
      </c>
      <c r="L8821" s="9" t="e">
        <v>#N/A</v>
      </c>
      <c r="M8821" s="9" t="e">
        <v>#N/A</v>
      </c>
      <c r="N8821" s="9" t="e">
        <v>#N/A</v>
      </c>
      <c r="O8821" s="9" t="e">
        <v>#N/A</v>
      </c>
      <c r="P8821" s="9" t="e">
        <v>#N/A</v>
      </c>
      <c r="Q8821" s="9" t="e">
        <v>#N/A</v>
      </c>
      <c r="R8821" s="9" t="e">
        <v>#N/A</v>
      </c>
      <c r="S8821" s="9" t="e">
        <v>#N/A</v>
      </c>
      <c r="T8821" s="9" t="e">
        <v>#N/A</v>
      </c>
    </row>
    <row r="8822" spans="1:20" x14ac:dyDescent="0.35">
      <c r="A8822">
        <f t="shared" si="275"/>
        <v>8822</v>
      </c>
      <c r="B8822" s="3" t="s">
        <v>71</v>
      </c>
      <c r="C8822" s="3" t="s">
        <v>75</v>
      </c>
      <c r="D8822" s="3" t="s">
        <v>34</v>
      </c>
      <c r="E8822">
        <v>2020</v>
      </c>
      <c r="F8822" s="3" t="str">
        <f t="shared" si="274"/>
        <v>GElevPRST L2020</v>
      </c>
      <c r="G8822" s="9">
        <v>1</v>
      </c>
      <c r="H8822" s="9">
        <v>0.3</v>
      </c>
      <c r="I8822" s="9">
        <v>0</v>
      </c>
      <c r="J8822" s="9">
        <v>0</v>
      </c>
      <c r="K8822" s="9">
        <v>0</v>
      </c>
      <c r="L8822" s="9">
        <v>0.3</v>
      </c>
      <c r="M8822" s="9">
        <v>1.3</v>
      </c>
      <c r="N8822" s="9">
        <v>2.2999999999999998</v>
      </c>
      <c r="O8822" s="9">
        <v>3.7</v>
      </c>
      <c r="P8822" s="9">
        <v>2</v>
      </c>
      <c r="Q8822" s="9">
        <v>3</v>
      </c>
      <c r="R8822" s="9">
        <v>3</v>
      </c>
      <c r="S8822" s="9">
        <v>3</v>
      </c>
      <c r="T8822" s="9">
        <v>3</v>
      </c>
    </row>
    <row r="8823" spans="1:20" x14ac:dyDescent="0.35">
      <c r="A8823">
        <f t="shared" si="275"/>
        <v>8823</v>
      </c>
      <c r="B8823" s="3" t="s">
        <v>71</v>
      </c>
      <c r="C8823" s="3" t="s">
        <v>75</v>
      </c>
      <c r="D8823" s="3" t="s">
        <v>34</v>
      </c>
      <c r="E8823">
        <v>2021</v>
      </c>
      <c r="F8823" s="3" t="str">
        <f t="shared" si="274"/>
        <v>GElevPRST L2021</v>
      </c>
      <c r="G8823" s="9">
        <v>1</v>
      </c>
      <c r="H8823" s="9">
        <v>0.2</v>
      </c>
      <c r="I8823" s="9">
        <v>0</v>
      </c>
      <c r="J8823" s="9">
        <v>0</v>
      </c>
      <c r="K8823" s="9">
        <v>0</v>
      </c>
      <c r="L8823" s="9">
        <v>0</v>
      </c>
      <c r="M8823" s="9">
        <v>0.4</v>
      </c>
      <c r="N8823" s="9">
        <v>1.2</v>
      </c>
      <c r="O8823" s="9">
        <v>3.4</v>
      </c>
      <c r="P8823" s="9">
        <v>2.2999999999999998</v>
      </c>
      <c r="Q8823" s="9">
        <v>3</v>
      </c>
      <c r="R8823" s="9">
        <v>3</v>
      </c>
      <c r="S8823" s="9">
        <v>3</v>
      </c>
      <c r="T8823" s="9">
        <v>3</v>
      </c>
    </row>
    <row r="8824" spans="1:20" x14ac:dyDescent="0.35">
      <c r="A8824">
        <f t="shared" si="275"/>
        <v>8824</v>
      </c>
      <c r="B8824" s="3" t="s">
        <v>71</v>
      </c>
      <c r="C8824" s="3" t="s">
        <v>75</v>
      </c>
      <c r="D8824" s="3" t="s">
        <v>34</v>
      </c>
      <c r="E8824">
        <v>2022</v>
      </c>
      <c r="F8824" s="3" t="str">
        <f t="shared" si="274"/>
        <v>GElevPRST L2022</v>
      </c>
      <c r="G8824" s="9">
        <v>1</v>
      </c>
      <c r="H8824" s="9">
        <v>0</v>
      </c>
      <c r="I8824" s="9">
        <v>0</v>
      </c>
      <c r="J8824" s="9">
        <v>0</v>
      </c>
      <c r="K8824" s="9">
        <v>0</v>
      </c>
      <c r="L8824" s="9">
        <v>0.2</v>
      </c>
      <c r="M8824" s="9">
        <v>0.9</v>
      </c>
      <c r="N8824" s="9">
        <v>1.1000000000000001</v>
      </c>
      <c r="O8824" s="9">
        <v>4.4000000000000004</v>
      </c>
      <c r="P8824" s="9">
        <v>2.6</v>
      </c>
      <c r="Q8824" s="9">
        <v>3</v>
      </c>
      <c r="R8824" s="9">
        <v>3</v>
      </c>
      <c r="S8824" s="9">
        <v>3</v>
      </c>
      <c r="T8824" s="9">
        <v>3</v>
      </c>
    </row>
    <row r="8825" spans="1:20" x14ac:dyDescent="0.35">
      <c r="A8825">
        <f t="shared" si="275"/>
        <v>8825</v>
      </c>
      <c r="B8825" s="3" t="s">
        <v>71</v>
      </c>
      <c r="C8825" s="3" t="s">
        <v>75</v>
      </c>
      <c r="D8825" s="3" t="s">
        <v>34</v>
      </c>
      <c r="E8825">
        <v>2023</v>
      </c>
      <c r="F8825" s="3" t="str">
        <f t="shared" si="274"/>
        <v>GElevPRST L2023</v>
      </c>
      <c r="G8825" s="9">
        <v>1</v>
      </c>
      <c r="H8825" s="9">
        <v>0.2</v>
      </c>
      <c r="I8825" s="9">
        <v>0.5</v>
      </c>
      <c r="J8825" s="9">
        <v>0.3</v>
      </c>
      <c r="K8825" s="9">
        <v>0.4</v>
      </c>
      <c r="L8825" s="9">
        <v>1.4</v>
      </c>
      <c r="M8825" s="9">
        <v>2.4</v>
      </c>
      <c r="N8825" s="9">
        <v>3.6</v>
      </c>
      <c r="O8825" s="9">
        <v>5.5</v>
      </c>
      <c r="P8825" s="9">
        <v>3.3</v>
      </c>
      <c r="Q8825" s="9">
        <v>3</v>
      </c>
      <c r="R8825" s="9">
        <v>3</v>
      </c>
      <c r="S8825" s="9">
        <v>3</v>
      </c>
      <c r="T8825" s="9">
        <v>3</v>
      </c>
    </row>
    <row r="8826" spans="1:20" x14ac:dyDescent="0.35">
      <c r="A8826">
        <f t="shared" si="275"/>
        <v>8826</v>
      </c>
      <c r="B8826" s="3" t="s">
        <v>71</v>
      </c>
      <c r="C8826" s="3" t="s">
        <v>75</v>
      </c>
      <c r="D8826" s="3" t="s">
        <v>34</v>
      </c>
      <c r="E8826">
        <v>2024</v>
      </c>
      <c r="F8826" s="3" t="str">
        <f t="shared" si="274"/>
        <v>GElevPRST L2024</v>
      </c>
      <c r="G8826" s="9">
        <v>1</v>
      </c>
      <c r="H8826" s="9">
        <v>0.7</v>
      </c>
      <c r="I8826" s="9">
        <v>0.5</v>
      </c>
      <c r="J8826" s="9">
        <v>0.5</v>
      </c>
      <c r="K8826" s="9">
        <v>0.4</v>
      </c>
      <c r="L8826" s="9">
        <v>1.1000000000000001</v>
      </c>
      <c r="M8826" s="9">
        <v>1.9</v>
      </c>
      <c r="N8826" s="9">
        <v>3.2</v>
      </c>
      <c r="O8826" s="9">
        <v>3.9</v>
      </c>
      <c r="P8826" s="9">
        <v>2</v>
      </c>
      <c r="Q8826" s="9">
        <v>3</v>
      </c>
      <c r="R8826" s="9">
        <v>3</v>
      </c>
      <c r="S8826" s="9">
        <v>3</v>
      </c>
      <c r="T8826" s="9">
        <v>3</v>
      </c>
    </row>
    <row r="8827" spans="1:20" x14ac:dyDescent="0.35">
      <c r="A8827">
        <f t="shared" si="275"/>
        <v>8827</v>
      </c>
      <c r="B8827" s="3" t="s">
        <v>71</v>
      </c>
      <c r="C8827" s="3" t="s">
        <v>75</v>
      </c>
      <c r="D8827" s="3" t="s">
        <v>34</v>
      </c>
      <c r="E8827">
        <v>2025</v>
      </c>
      <c r="F8827" s="3" t="str">
        <f t="shared" si="274"/>
        <v>GElevPRST L2025</v>
      </c>
      <c r="G8827" s="9">
        <v>1</v>
      </c>
      <c r="H8827" s="9">
        <v>0.2</v>
      </c>
      <c r="I8827" s="9">
        <v>0</v>
      </c>
      <c r="J8827" s="9">
        <v>0</v>
      </c>
      <c r="K8827" s="9">
        <v>0.4</v>
      </c>
      <c r="L8827" s="9">
        <v>1.1000000000000001</v>
      </c>
      <c r="M8827" s="9">
        <v>1.7</v>
      </c>
      <c r="N8827" s="9">
        <v>3</v>
      </c>
      <c r="O8827" s="9">
        <v>4.4000000000000004</v>
      </c>
      <c r="P8827" s="9">
        <v>2</v>
      </c>
      <c r="Q8827" s="9">
        <v>3</v>
      </c>
      <c r="R8827" s="9">
        <v>3</v>
      </c>
      <c r="S8827" s="9">
        <v>3</v>
      </c>
      <c r="T8827" s="9">
        <v>3</v>
      </c>
    </row>
    <row r="8828" spans="1:20" x14ac:dyDescent="0.35">
      <c r="A8828">
        <f t="shared" si="275"/>
        <v>8828</v>
      </c>
      <c r="B8828" s="3" t="s">
        <v>71</v>
      </c>
      <c r="C8828" s="3" t="s">
        <v>75</v>
      </c>
      <c r="D8828" s="3" t="s">
        <v>34</v>
      </c>
      <c r="E8828">
        <v>2026</v>
      </c>
      <c r="F8828" s="3" t="str">
        <f t="shared" si="274"/>
        <v>GElevPRST L2026</v>
      </c>
      <c r="G8828" s="9">
        <v>1</v>
      </c>
      <c r="H8828" s="9">
        <v>0.4</v>
      </c>
      <c r="I8828" s="9">
        <v>0</v>
      </c>
      <c r="J8828" s="9">
        <v>0</v>
      </c>
      <c r="K8828" s="9">
        <v>0</v>
      </c>
      <c r="L8828" s="9">
        <v>0.5</v>
      </c>
      <c r="M8828" s="9">
        <v>0.9</v>
      </c>
      <c r="N8828" s="9">
        <v>1.6</v>
      </c>
      <c r="O8828" s="9">
        <v>3.3</v>
      </c>
      <c r="P8828" s="9">
        <v>4.4000000000000004</v>
      </c>
      <c r="Q8828" s="9">
        <v>3</v>
      </c>
      <c r="R8828" s="9">
        <v>3</v>
      </c>
      <c r="S8828" s="9">
        <v>3</v>
      </c>
      <c r="T8828" s="9">
        <v>3</v>
      </c>
    </row>
    <row r="8829" spans="1:20" x14ac:dyDescent="0.35">
      <c r="A8829">
        <f t="shared" si="275"/>
        <v>8829</v>
      </c>
      <c r="B8829" s="3" t="s">
        <v>71</v>
      </c>
      <c r="C8829" s="3" t="s">
        <v>75</v>
      </c>
      <c r="D8829" s="3" t="s">
        <v>34</v>
      </c>
      <c r="E8829">
        <v>2027</v>
      </c>
      <c r="F8829" s="3" t="str">
        <f t="shared" si="274"/>
        <v>GElevPRST L2027</v>
      </c>
      <c r="G8829" s="9">
        <v>1</v>
      </c>
      <c r="H8829" s="9">
        <v>0</v>
      </c>
      <c r="I8829" s="9">
        <v>0</v>
      </c>
      <c r="J8829" s="9">
        <v>0</v>
      </c>
      <c r="K8829" s="9">
        <v>0</v>
      </c>
      <c r="L8829" s="9">
        <v>0.8</v>
      </c>
      <c r="M8829" s="9">
        <v>1.6</v>
      </c>
      <c r="N8829" s="9">
        <v>2</v>
      </c>
      <c r="O8829" s="9">
        <v>5.3</v>
      </c>
      <c r="P8829" s="9">
        <v>3.1</v>
      </c>
      <c r="Q8829" s="9">
        <v>3</v>
      </c>
      <c r="R8829" s="9">
        <v>3</v>
      </c>
      <c r="S8829" s="9">
        <v>3</v>
      </c>
      <c r="T8829" s="9">
        <v>3</v>
      </c>
    </row>
    <row r="8830" spans="1:20" x14ac:dyDescent="0.35">
      <c r="A8830">
        <f t="shared" si="275"/>
        <v>8830</v>
      </c>
      <c r="B8830" s="3" t="s">
        <v>71</v>
      </c>
      <c r="C8830" s="3" t="s">
        <v>75</v>
      </c>
      <c r="D8830" s="3" t="s">
        <v>34</v>
      </c>
      <c r="E8830">
        <v>2028</v>
      </c>
      <c r="F8830" s="3" t="str">
        <f t="shared" si="274"/>
        <v>GElevPRST L2028</v>
      </c>
      <c r="G8830" s="9">
        <v>1</v>
      </c>
      <c r="H8830" s="9">
        <v>0.4</v>
      </c>
      <c r="I8830" s="9">
        <v>0</v>
      </c>
      <c r="J8830" s="9">
        <v>0</v>
      </c>
      <c r="K8830" s="9">
        <v>0.3</v>
      </c>
      <c r="L8830" s="9">
        <v>0.7</v>
      </c>
      <c r="M8830" s="9">
        <v>0.9</v>
      </c>
      <c r="N8830" s="9">
        <v>2.2000000000000002</v>
      </c>
      <c r="O8830" s="9">
        <v>5.0999999999999996</v>
      </c>
      <c r="P8830" s="9">
        <v>5.4</v>
      </c>
      <c r="Q8830" s="9">
        <v>3</v>
      </c>
      <c r="R8830" s="9">
        <v>3</v>
      </c>
      <c r="S8830" s="9">
        <v>3</v>
      </c>
      <c r="T8830" s="9">
        <v>3</v>
      </c>
    </row>
    <row r="8831" spans="1:20" x14ac:dyDescent="0.35">
      <c r="A8831">
        <f t="shared" si="275"/>
        <v>8831</v>
      </c>
      <c r="B8831" s="3" t="s">
        <v>71</v>
      </c>
      <c r="C8831" s="3" t="s">
        <v>75</v>
      </c>
      <c r="D8831" s="3" t="s">
        <v>34</v>
      </c>
      <c r="E8831">
        <v>2029</v>
      </c>
      <c r="F8831" s="3" t="str">
        <f t="shared" si="274"/>
        <v>GElevPRST L2029</v>
      </c>
      <c r="G8831" s="9">
        <v>1</v>
      </c>
      <c r="H8831" s="9">
        <v>0</v>
      </c>
      <c r="I8831" s="9">
        <v>0</v>
      </c>
      <c r="J8831" s="9">
        <v>0</v>
      </c>
      <c r="K8831" s="9">
        <v>0</v>
      </c>
      <c r="L8831" s="9">
        <v>0.9</v>
      </c>
      <c r="M8831" s="9">
        <v>1.5</v>
      </c>
      <c r="N8831" s="9">
        <v>2.4</v>
      </c>
      <c r="O8831" s="9">
        <v>3.6</v>
      </c>
      <c r="P8831" s="9">
        <v>2.2999999999999998</v>
      </c>
      <c r="Q8831" s="9">
        <v>3</v>
      </c>
      <c r="R8831" s="9">
        <v>3</v>
      </c>
      <c r="S8831" s="9">
        <v>3</v>
      </c>
      <c r="T8831" s="9">
        <v>3</v>
      </c>
    </row>
    <row r="8832" spans="1:20" x14ac:dyDescent="0.35">
      <c r="A8832">
        <f t="shared" si="275"/>
        <v>8832</v>
      </c>
      <c r="B8832" s="3" t="s">
        <v>71</v>
      </c>
      <c r="C8832" s="3" t="s">
        <v>75</v>
      </c>
      <c r="D8832" s="3" t="s">
        <v>35</v>
      </c>
      <c r="E8832">
        <v>2020</v>
      </c>
      <c r="F8832" s="3" t="str">
        <f t="shared" si="274"/>
        <v>GElevALBENI2020</v>
      </c>
      <c r="G8832" s="9">
        <v>2053</v>
      </c>
      <c r="H8832" s="9">
        <v>2051.1999999999998</v>
      </c>
      <c r="I8832" s="9">
        <v>2051.1999999999998</v>
      </c>
      <c r="J8832" s="9">
        <v>2051.1999999999998</v>
      </c>
      <c r="K8832" s="9">
        <v>2051.1999999999998</v>
      </c>
      <c r="L8832" s="9">
        <v>2051.1999999999998</v>
      </c>
      <c r="M8832" s="9">
        <v>2053</v>
      </c>
      <c r="N8832" s="9">
        <v>2055</v>
      </c>
      <c r="O8832" s="9">
        <v>2060.6</v>
      </c>
      <c r="P8832" s="9">
        <v>2062.1999999999998</v>
      </c>
      <c r="Q8832" s="9">
        <v>2062.1999999999998</v>
      </c>
      <c r="R8832" s="9">
        <v>2062.1999999999998</v>
      </c>
      <c r="S8832" s="9">
        <v>2062.1999999999998</v>
      </c>
      <c r="T8832" s="9">
        <v>2061</v>
      </c>
    </row>
    <row r="8833" spans="1:20" x14ac:dyDescent="0.35">
      <c r="A8833">
        <f t="shared" si="275"/>
        <v>8833</v>
      </c>
      <c r="B8833" s="3" t="s">
        <v>71</v>
      </c>
      <c r="C8833" s="3" t="s">
        <v>75</v>
      </c>
      <c r="D8833" s="3" t="s">
        <v>35</v>
      </c>
      <c r="E8833">
        <v>2021</v>
      </c>
      <c r="F8833" s="3" t="str">
        <f t="shared" si="274"/>
        <v>GElevALBENI2021</v>
      </c>
      <c r="G8833" s="9">
        <v>2053</v>
      </c>
      <c r="H8833" s="9">
        <v>2051.1999999999998</v>
      </c>
      <c r="I8833" s="9">
        <v>2051.1999999999998</v>
      </c>
      <c r="J8833" s="9">
        <v>2051.1999999999998</v>
      </c>
      <c r="K8833" s="9">
        <v>2051.1999999999998</v>
      </c>
      <c r="L8833" s="9">
        <v>2051.1999999999998</v>
      </c>
      <c r="M8833" s="9">
        <v>2053</v>
      </c>
      <c r="N8833" s="9">
        <v>2055</v>
      </c>
      <c r="O8833" s="9">
        <v>2059</v>
      </c>
      <c r="P8833" s="9">
        <v>2062.1999999999998</v>
      </c>
      <c r="Q8833" s="9">
        <v>2062.1999999999998</v>
      </c>
      <c r="R8833" s="9">
        <v>2062.1999999999998</v>
      </c>
      <c r="S8833" s="9">
        <v>2062.1999999999998</v>
      </c>
      <c r="T8833" s="9">
        <v>2061</v>
      </c>
    </row>
    <row r="8834" spans="1:20" x14ac:dyDescent="0.35">
      <c r="A8834">
        <f t="shared" si="275"/>
        <v>8834</v>
      </c>
      <c r="B8834" s="3" t="s">
        <v>71</v>
      </c>
      <c r="C8834" s="3" t="s">
        <v>75</v>
      </c>
      <c r="D8834" s="3" t="s">
        <v>35</v>
      </c>
      <c r="E8834">
        <v>2022</v>
      </c>
      <c r="F8834" s="3" t="str">
        <f t="shared" ref="F8834:F8897" si="276">_xlfn.CONCAT(B8834,C8834,D8834,E8834)</f>
        <v>GElevALBENI2022</v>
      </c>
      <c r="G8834" s="9">
        <v>2053</v>
      </c>
      <c r="H8834" s="9">
        <v>2051.1999999999998</v>
      </c>
      <c r="I8834" s="9">
        <v>2051.1999999999998</v>
      </c>
      <c r="J8834" s="9">
        <v>2051.1999999999998</v>
      </c>
      <c r="K8834" s="9">
        <v>2051.1999999999998</v>
      </c>
      <c r="L8834" s="9">
        <v>2051.1999999999998</v>
      </c>
      <c r="M8834" s="9">
        <v>2053</v>
      </c>
      <c r="N8834" s="9">
        <v>2055</v>
      </c>
      <c r="O8834" s="9">
        <v>2059</v>
      </c>
      <c r="P8834" s="9">
        <v>2064.3000000000002</v>
      </c>
      <c r="Q8834" s="9">
        <v>2062.1999999999998</v>
      </c>
      <c r="R8834" s="9">
        <v>2062.1999999999998</v>
      </c>
      <c r="S8834" s="9">
        <v>2062.1999999999998</v>
      </c>
      <c r="T8834" s="9">
        <v>2061</v>
      </c>
    </row>
    <row r="8835" spans="1:20" x14ac:dyDescent="0.35">
      <c r="A8835">
        <f t="shared" ref="A8835:A8898" si="277">A8834+1</f>
        <v>8835</v>
      </c>
      <c r="B8835" s="3" t="s">
        <v>71</v>
      </c>
      <c r="C8835" s="3" t="s">
        <v>75</v>
      </c>
      <c r="D8835" s="3" t="s">
        <v>35</v>
      </c>
      <c r="E8835">
        <v>2023</v>
      </c>
      <c r="F8835" s="3" t="str">
        <f t="shared" si="276"/>
        <v>GElevALBENI2023</v>
      </c>
      <c r="G8835" s="9">
        <v>2053</v>
      </c>
      <c r="H8835" s="9">
        <v>2051.1999999999998</v>
      </c>
      <c r="I8835" s="9">
        <v>2052.3000000000002</v>
      </c>
      <c r="J8835" s="9">
        <v>2051.1999999999998</v>
      </c>
      <c r="K8835" s="9">
        <v>2051.6</v>
      </c>
      <c r="L8835" s="9">
        <v>2053.4</v>
      </c>
      <c r="M8835" s="9">
        <v>2056.8000000000002</v>
      </c>
      <c r="N8835" s="9">
        <v>2058.1999999999998</v>
      </c>
      <c r="O8835" s="9">
        <v>2062.1</v>
      </c>
      <c r="P8835" s="9">
        <v>2062.1999999999998</v>
      </c>
      <c r="Q8835" s="9">
        <v>2062.1999999999998</v>
      </c>
      <c r="R8835" s="9">
        <v>2062.1999999999998</v>
      </c>
      <c r="S8835" s="9">
        <v>2062.1999999999998</v>
      </c>
      <c r="T8835" s="9">
        <v>2061</v>
      </c>
    </row>
    <row r="8836" spans="1:20" x14ac:dyDescent="0.35">
      <c r="A8836">
        <f t="shared" si="277"/>
        <v>8836</v>
      </c>
      <c r="B8836" s="3" t="s">
        <v>71</v>
      </c>
      <c r="C8836" s="3" t="s">
        <v>75</v>
      </c>
      <c r="D8836" s="3" t="s">
        <v>35</v>
      </c>
      <c r="E8836">
        <v>2024</v>
      </c>
      <c r="F8836" s="3" t="str">
        <f t="shared" si="276"/>
        <v>GElevALBENI2024</v>
      </c>
      <c r="G8836" s="9">
        <v>2053</v>
      </c>
      <c r="H8836" s="9">
        <v>2051.1999999999998</v>
      </c>
      <c r="I8836" s="9">
        <v>2051.1999999999998</v>
      </c>
      <c r="J8836" s="9">
        <v>2051.1999999999998</v>
      </c>
      <c r="K8836" s="9">
        <v>2051.1999999999998</v>
      </c>
      <c r="L8836" s="9">
        <v>2051.1999999999998</v>
      </c>
      <c r="M8836" s="9">
        <v>2053</v>
      </c>
      <c r="N8836" s="9">
        <v>2055</v>
      </c>
      <c r="O8836" s="9">
        <v>2059</v>
      </c>
      <c r="P8836" s="9">
        <v>2062.1999999999998</v>
      </c>
      <c r="Q8836" s="9">
        <v>2062.1999999999998</v>
      </c>
      <c r="R8836" s="9">
        <v>2062.1999999999998</v>
      </c>
      <c r="S8836" s="9">
        <v>2062.1999999999998</v>
      </c>
      <c r="T8836" s="9">
        <v>2061</v>
      </c>
    </row>
    <row r="8837" spans="1:20" x14ac:dyDescent="0.35">
      <c r="A8837">
        <f t="shared" si="277"/>
        <v>8837</v>
      </c>
      <c r="B8837" s="3" t="s">
        <v>71</v>
      </c>
      <c r="C8837" s="3" t="s">
        <v>75</v>
      </c>
      <c r="D8837" s="3" t="s">
        <v>35</v>
      </c>
      <c r="E8837">
        <v>2025</v>
      </c>
      <c r="F8837" s="3" t="str">
        <f t="shared" si="276"/>
        <v>GElevALBENI2025</v>
      </c>
      <c r="G8837" s="9">
        <v>2053</v>
      </c>
      <c r="H8837" s="9">
        <v>2051.1999999999998</v>
      </c>
      <c r="I8837" s="9">
        <v>2051.1999999999998</v>
      </c>
      <c r="J8837" s="9">
        <v>2051.1999999999998</v>
      </c>
      <c r="K8837" s="9">
        <v>2051.8000000000002</v>
      </c>
      <c r="L8837" s="9">
        <v>2051.1999999999998</v>
      </c>
      <c r="M8837" s="9">
        <v>2053</v>
      </c>
      <c r="N8837" s="9">
        <v>2055</v>
      </c>
      <c r="O8837" s="9">
        <v>2059</v>
      </c>
      <c r="P8837" s="9">
        <v>2062.1999999999998</v>
      </c>
      <c r="Q8837" s="9">
        <v>2062.1999999999998</v>
      </c>
      <c r="R8837" s="9">
        <v>2062.1999999999998</v>
      </c>
      <c r="S8837" s="9">
        <v>2062.1999999999998</v>
      </c>
      <c r="T8837" s="9">
        <v>2061</v>
      </c>
    </row>
    <row r="8838" spans="1:20" x14ac:dyDescent="0.35">
      <c r="A8838">
        <f t="shared" si="277"/>
        <v>8838</v>
      </c>
      <c r="B8838" s="3" t="s">
        <v>71</v>
      </c>
      <c r="C8838" s="3" t="s">
        <v>75</v>
      </c>
      <c r="D8838" s="3" t="s">
        <v>35</v>
      </c>
      <c r="E8838">
        <v>2026</v>
      </c>
      <c r="F8838" s="3" t="str">
        <f t="shared" si="276"/>
        <v>GElevALBENI2026</v>
      </c>
      <c r="G8838" s="9">
        <v>2053</v>
      </c>
      <c r="H8838" s="9">
        <v>2051.1999999999998</v>
      </c>
      <c r="I8838" s="9">
        <v>2051.1999999999998</v>
      </c>
      <c r="J8838" s="9">
        <v>2051.1999999999998</v>
      </c>
      <c r="K8838" s="9">
        <v>2051.1999999999998</v>
      </c>
      <c r="L8838" s="9">
        <v>2051.1999999999998</v>
      </c>
      <c r="M8838" s="9">
        <v>2053</v>
      </c>
      <c r="N8838" s="9">
        <v>2055</v>
      </c>
      <c r="O8838" s="9">
        <v>2059</v>
      </c>
      <c r="P8838" s="9">
        <v>2062.1999999999998</v>
      </c>
      <c r="Q8838" s="9">
        <v>2062.1999999999998</v>
      </c>
      <c r="R8838" s="9">
        <v>2062.1999999999998</v>
      </c>
      <c r="S8838" s="9">
        <v>2062.1999999999998</v>
      </c>
      <c r="T8838" s="9">
        <v>2061</v>
      </c>
    </row>
    <row r="8839" spans="1:20" x14ac:dyDescent="0.35">
      <c r="A8839">
        <f t="shared" si="277"/>
        <v>8839</v>
      </c>
      <c r="B8839" s="3" t="s">
        <v>71</v>
      </c>
      <c r="C8839" s="3" t="s">
        <v>75</v>
      </c>
      <c r="D8839" s="3" t="s">
        <v>35</v>
      </c>
      <c r="E8839">
        <v>2027</v>
      </c>
      <c r="F8839" s="3" t="str">
        <f t="shared" si="276"/>
        <v>GElevALBENI2027</v>
      </c>
      <c r="G8839" s="9">
        <v>2053</v>
      </c>
      <c r="H8839" s="9">
        <v>2051.1999999999998</v>
      </c>
      <c r="I8839" s="9">
        <v>2051.1999999999998</v>
      </c>
      <c r="J8839" s="9">
        <v>2051.1999999999998</v>
      </c>
      <c r="K8839" s="9">
        <v>2051.1999999999998</v>
      </c>
      <c r="L8839" s="9">
        <v>2051.1999999999998</v>
      </c>
      <c r="M8839" s="9">
        <v>2053</v>
      </c>
      <c r="N8839" s="9">
        <v>2055</v>
      </c>
      <c r="O8839" s="9">
        <v>2059</v>
      </c>
      <c r="P8839" s="9">
        <v>2062.1999999999998</v>
      </c>
      <c r="Q8839" s="9">
        <v>2062.1999999999998</v>
      </c>
      <c r="R8839" s="9">
        <v>2062.1999999999998</v>
      </c>
      <c r="S8839" s="9">
        <v>2062.1999999999998</v>
      </c>
      <c r="T8839" s="9">
        <v>2061</v>
      </c>
    </row>
    <row r="8840" spans="1:20" x14ac:dyDescent="0.35">
      <c r="A8840">
        <f t="shared" si="277"/>
        <v>8840</v>
      </c>
      <c r="B8840" s="3" t="s">
        <v>71</v>
      </c>
      <c r="C8840" s="3" t="s">
        <v>75</v>
      </c>
      <c r="D8840" s="3" t="s">
        <v>35</v>
      </c>
      <c r="E8840">
        <v>2028</v>
      </c>
      <c r="F8840" s="3" t="str">
        <f t="shared" si="276"/>
        <v>GElevALBENI2028</v>
      </c>
      <c r="G8840" s="9">
        <v>2053</v>
      </c>
      <c r="H8840" s="9">
        <v>2051.1999999999998</v>
      </c>
      <c r="I8840" s="9">
        <v>2051.1999999999998</v>
      </c>
      <c r="J8840" s="9">
        <v>2051.1999999999998</v>
      </c>
      <c r="K8840" s="9">
        <v>2051.1999999999998</v>
      </c>
      <c r="L8840" s="9">
        <v>2051.1999999999998</v>
      </c>
      <c r="M8840" s="9">
        <v>2053</v>
      </c>
      <c r="N8840" s="9">
        <v>2055</v>
      </c>
      <c r="O8840" s="9">
        <v>2060.4</v>
      </c>
      <c r="P8840" s="9">
        <v>2064.1999999999998</v>
      </c>
      <c r="Q8840" s="9">
        <v>2062.1999999999998</v>
      </c>
      <c r="R8840" s="9">
        <v>2062.1999999999998</v>
      </c>
      <c r="S8840" s="9">
        <v>2062.1999999999998</v>
      </c>
      <c r="T8840" s="9">
        <v>2061</v>
      </c>
    </row>
    <row r="8841" spans="1:20" x14ac:dyDescent="0.35">
      <c r="A8841">
        <f t="shared" si="277"/>
        <v>8841</v>
      </c>
      <c r="B8841" s="3" t="s">
        <v>71</v>
      </c>
      <c r="C8841" s="3" t="s">
        <v>75</v>
      </c>
      <c r="D8841" s="3" t="s">
        <v>35</v>
      </c>
      <c r="E8841">
        <v>2029</v>
      </c>
      <c r="F8841" s="3" t="str">
        <f t="shared" si="276"/>
        <v>GElevALBENI2029</v>
      </c>
      <c r="G8841" s="9">
        <v>2053</v>
      </c>
      <c r="H8841" s="9">
        <v>2051.1999999999998</v>
      </c>
      <c r="I8841" s="9">
        <v>2051.1999999999998</v>
      </c>
      <c r="J8841" s="9">
        <v>2051.1999999999998</v>
      </c>
      <c r="K8841" s="9">
        <v>2051.1999999999998</v>
      </c>
      <c r="L8841" s="9">
        <v>2051.1999999999998</v>
      </c>
      <c r="M8841" s="9">
        <v>2053</v>
      </c>
      <c r="N8841" s="9">
        <v>2055</v>
      </c>
      <c r="O8841" s="9">
        <v>2060</v>
      </c>
      <c r="P8841" s="9">
        <v>2062.1999999999998</v>
      </c>
      <c r="Q8841" s="9">
        <v>2062.1999999999998</v>
      </c>
      <c r="R8841" s="9">
        <v>2062.1999999999998</v>
      </c>
      <c r="S8841" s="9">
        <v>2062.1999999999998</v>
      </c>
      <c r="T8841" s="9">
        <v>2061</v>
      </c>
    </row>
    <row r="8842" spans="1:20" x14ac:dyDescent="0.35">
      <c r="A8842">
        <f t="shared" si="277"/>
        <v>8842</v>
      </c>
      <c r="B8842" s="3" t="s">
        <v>71</v>
      </c>
      <c r="C8842" s="3" t="s">
        <v>75</v>
      </c>
      <c r="D8842" s="3" t="s">
        <v>36</v>
      </c>
      <c r="E8842">
        <v>2020</v>
      </c>
      <c r="F8842" s="3" t="str">
        <f t="shared" si="276"/>
        <v>GElevBOX C2020</v>
      </c>
      <c r="G8842" s="9" t="e">
        <v>#N/A</v>
      </c>
      <c r="H8842" s="9" t="e">
        <v>#N/A</v>
      </c>
      <c r="I8842" s="9" t="e">
        <v>#N/A</v>
      </c>
      <c r="J8842" s="9" t="e">
        <v>#N/A</v>
      </c>
      <c r="K8842" s="9" t="e">
        <v>#N/A</v>
      </c>
      <c r="L8842" s="9" t="e">
        <v>#N/A</v>
      </c>
      <c r="M8842" s="9" t="e">
        <v>#N/A</v>
      </c>
      <c r="N8842" s="9" t="e">
        <v>#N/A</v>
      </c>
      <c r="O8842" s="9" t="e">
        <v>#N/A</v>
      </c>
      <c r="P8842" s="9" t="e">
        <v>#N/A</v>
      </c>
      <c r="Q8842" s="9" t="e">
        <v>#N/A</v>
      </c>
      <c r="R8842" s="9" t="e">
        <v>#N/A</v>
      </c>
      <c r="S8842" s="9" t="e">
        <v>#N/A</v>
      </c>
      <c r="T8842" s="9" t="e">
        <v>#N/A</v>
      </c>
    </row>
    <row r="8843" spans="1:20" x14ac:dyDescent="0.35">
      <c r="A8843">
        <f t="shared" si="277"/>
        <v>8843</v>
      </c>
      <c r="B8843" s="3" t="s">
        <v>71</v>
      </c>
      <c r="C8843" s="3" t="s">
        <v>75</v>
      </c>
      <c r="D8843" s="3" t="s">
        <v>36</v>
      </c>
      <c r="E8843">
        <v>2021</v>
      </c>
      <c r="F8843" s="3" t="str">
        <f t="shared" si="276"/>
        <v>GElevBOX C2021</v>
      </c>
      <c r="G8843" s="9" t="e">
        <v>#N/A</v>
      </c>
      <c r="H8843" s="9" t="e">
        <v>#N/A</v>
      </c>
      <c r="I8843" s="9" t="e">
        <v>#N/A</v>
      </c>
      <c r="J8843" s="9" t="e">
        <v>#N/A</v>
      </c>
      <c r="K8843" s="9" t="e">
        <v>#N/A</v>
      </c>
      <c r="L8843" s="9" t="e">
        <v>#N/A</v>
      </c>
      <c r="M8843" s="9" t="e">
        <v>#N/A</v>
      </c>
      <c r="N8843" s="9" t="e">
        <v>#N/A</v>
      </c>
      <c r="O8843" s="9" t="e">
        <v>#N/A</v>
      </c>
      <c r="P8843" s="9" t="e">
        <v>#N/A</v>
      </c>
      <c r="Q8843" s="9" t="e">
        <v>#N/A</v>
      </c>
      <c r="R8843" s="9" t="e">
        <v>#N/A</v>
      </c>
      <c r="S8843" s="9" t="e">
        <v>#N/A</v>
      </c>
      <c r="T8843" s="9" t="e">
        <v>#N/A</v>
      </c>
    </row>
    <row r="8844" spans="1:20" x14ac:dyDescent="0.35">
      <c r="A8844">
        <f t="shared" si="277"/>
        <v>8844</v>
      </c>
      <c r="B8844" s="3" t="s">
        <v>71</v>
      </c>
      <c r="C8844" s="3" t="s">
        <v>75</v>
      </c>
      <c r="D8844" s="3" t="s">
        <v>36</v>
      </c>
      <c r="E8844">
        <v>2022</v>
      </c>
      <c r="F8844" s="3" t="str">
        <f t="shared" si="276"/>
        <v>GElevBOX C2022</v>
      </c>
      <c r="G8844" s="9" t="e">
        <v>#N/A</v>
      </c>
      <c r="H8844" s="9" t="e">
        <v>#N/A</v>
      </c>
      <c r="I8844" s="9" t="e">
        <v>#N/A</v>
      </c>
      <c r="J8844" s="9" t="e">
        <v>#N/A</v>
      </c>
      <c r="K8844" s="9" t="e">
        <v>#N/A</v>
      </c>
      <c r="L8844" s="9" t="e">
        <v>#N/A</v>
      </c>
      <c r="M8844" s="9" t="e">
        <v>#N/A</v>
      </c>
      <c r="N8844" s="9" t="e">
        <v>#N/A</v>
      </c>
      <c r="O8844" s="9" t="e">
        <v>#N/A</v>
      </c>
      <c r="P8844" s="9" t="e">
        <v>#N/A</v>
      </c>
      <c r="Q8844" s="9" t="e">
        <v>#N/A</v>
      </c>
      <c r="R8844" s="9" t="e">
        <v>#N/A</v>
      </c>
      <c r="S8844" s="9" t="e">
        <v>#N/A</v>
      </c>
      <c r="T8844" s="9" t="e">
        <v>#N/A</v>
      </c>
    </row>
    <row r="8845" spans="1:20" x14ac:dyDescent="0.35">
      <c r="A8845">
        <f t="shared" si="277"/>
        <v>8845</v>
      </c>
      <c r="B8845" s="3" t="s">
        <v>71</v>
      </c>
      <c r="C8845" s="3" t="s">
        <v>75</v>
      </c>
      <c r="D8845" s="3" t="s">
        <v>36</v>
      </c>
      <c r="E8845">
        <v>2023</v>
      </c>
      <c r="F8845" s="3" t="str">
        <f t="shared" si="276"/>
        <v>GElevBOX C2023</v>
      </c>
      <c r="G8845" s="9" t="e">
        <v>#N/A</v>
      </c>
      <c r="H8845" s="9" t="e">
        <v>#N/A</v>
      </c>
      <c r="I8845" s="9" t="e">
        <v>#N/A</v>
      </c>
      <c r="J8845" s="9" t="e">
        <v>#N/A</v>
      </c>
      <c r="K8845" s="9" t="e">
        <v>#N/A</v>
      </c>
      <c r="L8845" s="9" t="e">
        <v>#N/A</v>
      </c>
      <c r="M8845" s="9" t="e">
        <v>#N/A</v>
      </c>
      <c r="N8845" s="9" t="e">
        <v>#N/A</v>
      </c>
      <c r="O8845" s="9" t="e">
        <v>#N/A</v>
      </c>
      <c r="P8845" s="9" t="e">
        <v>#N/A</v>
      </c>
      <c r="Q8845" s="9" t="e">
        <v>#N/A</v>
      </c>
      <c r="R8845" s="9" t="e">
        <v>#N/A</v>
      </c>
      <c r="S8845" s="9" t="e">
        <v>#N/A</v>
      </c>
      <c r="T8845" s="9" t="e">
        <v>#N/A</v>
      </c>
    </row>
    <row r="8846" spans="1:20" x14ac:dyDescent="0.35">
      <c r="A8846">
        <f t="shared" si="277"/>
        <v>8846</v>
      </c>
      <c r="B8846" s="3" t="s">
        <v>71</v>
      </c>
      <c r="C8846" s="3" t="s">
        <v>75</v>
      </c>
      <c r="D8846" s="3" t="s">
        <v>36</v>
      </c>
      <c r="E8846">
        <v>2024</v>
      </c>
      <c r="F8846" s="3" t="str">
        <f t="shared" si="276"/>
        <v>GElevBOX C2024</v>
      </c>
      <c r="G8846" s="9" t="e">
        <v>#N/A</v>
      </c>
      <c r="H8846" s="9" t="e">
        <v>#N/A</v>
      </c>
      <c r="I8846" s="9" t="e">
        <v>#N/A</v>
      </c>
      <c r="J8846" s="9" t="e">
        <v>#N/A</v>
      </c>
      <c r="K8846" s="9" t="e">
        <v>#N/A</v>
      </c>
      <c r="L8846" s="9" t="e">
        <v>#N/A</v>
      </c>
      <c r="M8846" s="9" t="e">
        <v>#N/A</v>
      </c>
      <c r="N8846" s="9" t="e">
        <v>#N/A</v>
      </c>
      <c r="O8846" s="9" t="e">
        <v>#N/A</v>
      </c>
      <c r="P8846" s="9" t="e">
        <v>#N/A</v>
      </c>
      <c r="Q8846" s="9" t="e">
        <v>#N/A</v>
      </c>
      <c r="R8846" s="9" t="e">
        <v>#N/A</v>
      </c>
      <c r="S8846" s="9" t="e">
        <v>#N/A</v>
      </c>
      <c r="T8846" s="9" t="e">
        <v>#N/A</v>
      </c>
    </row>
    <row r="8847" spans="1:20" x14ac:dyDescent="0.35">
      <c r="A8847">
        <f t="shared" si="277"/>
        <v>8847</v>
      </c>
      <c r="B8847" s="3" t="s">
        <v>71</v>
      </c>
      <c r="C8847" s="3" t="s">
        <v>75</v>
      </c>
      <c r="D8847" s="3" t="s">
        <v>36</v>
      </c>
      <c r="E8847">
        <v>2025</v>
      </c>
      <c r="F8847" s="3" t="str">
        <f t="shared" si="276"/>
        <v>GElevBOX C2025</v>
      </c>
      <c r="G8847" s="9" t="e">
        <v>#N/A</v>
      </c>
      <c r="H8847" s="9" t="e">
        <v>#N/A</v>
      </c>
      <c r="I8847" s="9" t="e">
        <v>#N/A</v>
      </c>
      <c r="J8847" s="9" t="e">
        <v>#N/A</v>
      </c>
      <c r="K8847" s="9" t="e">
        <v>#N/A</v>
      </c>
      <c r="L8847" s="9" t="e">
        <v>#N/A</v>
      </c>
      <c r="M8847" s="9" t="e">
        <v>#N/A</v>
      </c>
      <c r="N8847" s="9" t="e">
        <v>#N/A</v>
      </c>
      <c r="O8847" s="9" t="e">
        <v>#N/A</v>
      </c>
      <c r="P8847" s="9" t="e">
        <v>#N/A</v>
      </c>
      <c r="Q8847" s="9" t="e">
        <v>#N/A</v>
      </c>
      <c r="R8847" s="9" t="e">
        <v>#N/A</v>
      </c>
      <c r="S8847" s="9" t="e">
        <v>#N/A</v>
      </c>
      <c r="T8847" s="9" t="e">
        <v>#N/A</v>
      </c>
    </row>
    <row r="8848" spans="1:20" x14ac:dyDescent="0.35">
      <c r="A8848">
        <f t="shared" si="277"/>
        <v>8848</v>
      </c>
      <c r="B8848" s="3" t="s">
        <v>71</v>
      </c>
      <c r="C8848" s="3" t="s">
        <v>75</v>
      </c>
      <c r="D8848" s="3" t="s">
        <v>36</v>
      </c>
      <c r="E8848">
        <v>2026</v>
      </c>
      <c r="F8848" s="3" t="str">
        <f t="shared" si="276"/>
        <v>GElevBOX C2026</v>
      </c>
      <c r="G8848" s="9" t="e">
        <v>#N/A</v>
      </c>
      <c r="H8848" s="9" t="e">
        <v>#N/A</v>
      </c>
      <c r="I8848" s="9" t="e">
        <v>#N/A</v>
      </c>
      <c r="J8848" s="9" t="e">
        <v>#N/A</v>
      </c>
      <c r="K8848" s="9" t="e">
        <v>#N/A</v>
      </c>
      <c r="L8848" s="9" t="e">
        <v>#N/A</v>
      </c>
      <c r="M8848" s="9" t="e">
        <v>#N/A</v>
      </c>
      <c r="N8848" s="9" t="e">
        <v>#N/A</v>
      </c>
      <c r="O8848" s="9" t="e">
        <v>#N/A</v>
      </c>
      <c r="P8848" s="9" t="e">
        <v>#N/A</v>
      </c>
      <c r="Q8848" s="9" t="e">
        <v>#N/A</v>
      </c>
      <c r="R8848" s="9" t="e">
        <v>#N/A</v>
      </c>
      <c r="S8848" s="9" t="e">
        <v>#N/A</v>
      </c>
      <c r="T8848" s="9" t="e">
        <v>#N/A</v>
      </c>
    </row>
    <row r="8849" spans="1:20" x14ac:dyDescent="0.35">
      <c r="A8849">
        <f t="shared" si="277"/>
        <v>8849</v>
      </c>
      <c r="B8849" s="3" t="s">
        <v>71</v>
      </c>
      <c r="C8849" s="3" t="s">
        <v>75</v>
      </c>
      <c r="D8849" s="3" t="s">
        <v>36</v>
      </c>
      <c r="E8849">
        <v>2027</v>
      </c>
      <c r="F8849" s="3" t="str">
        <f t="shared" si="276"/>
        <v>GElevBOX C2027</v>
      </c>
      <c r="G8849" s="9" t="e">
        <v>#N/A</v>
      </c>
      <c r="H8849" s="9" t="e">
        <v>#N/A</v>
      </c>
      <c r="I8849" s="9" t="e">
        <v>#N/A</v>
      </c>
      <c r="J8849" s="9" t="e">
        <v>#N/A</v>
      </c>
      <c r="K8849" s="9" t="e">
        <v>#N/A</v>
      </c>
      <c r="L8849" s="9" t="e">
        <v>#N/A</v>
      </c>
      <c r="M8849" s="9" t="e">
        <v>#N/A</v>
      </c>
      <c r="N8849" s="9" t="e">
        <v>#N/A</v>
      </c>
      <c r="O8849" s="9" t="e">
        <v>#N/A</v>
      </c>
      <c r="P8849" s="9" t="e">
        <v>#N/A</v>
      </c>
      <c r="Q8849" s="9" t="e">
        <v>#N/A</v>
      </c>
      <c r="R8849" s="9" t="e">
        <v>#N/A</v>
      </c>
      <c r="S8849" s="9" t="e">
        <v>#N/A</v>
      </c>
      <c r="T8849" s="9" t="e">
        <v>#N/A</v>
      </c>
    </row>
    <row r="8850" spans="1:20" x14ac:dyDescent="0.35">
      <c r="A8850">
        <f t="shared" si="277"/>
        <v>8850</v>
      </c>
      <c r="B8850" s="3" t="s">
        <v>71</v>
      </c>
      <c r="C8850" s="3" t="s">
        <v>75</v>
      </c>
      <c r="D8850" s="3" t="s">
        <v>36</v>
      </c>
      <c r="E8850">
        <v>2028</v>
      </c>
      <c r="F8850" s="3" t="str">
        <f t="shared" si="276"/>
        <v>GElevBOX C2028</v>
      </c>
      <c r="G8850" s="9" t="e">
        <v>#N/A</v>
      </c>
      <c r="H8850" s="9" t="e">
        <v>#N/A</v>
      </c>
      <c r="I8850" s="9" t="e">
        <v>#N/A</v>
      </c>
      <c r="J8850" s="9" t="e">
        <v>#N/A</v>
      </c>
      <c r="K8850" s="9" t="e">
        <v>#N/A</v>
      </c>
      <c r="L8850" s="9" t="e">
        <v>#N/A</v>
      </c>
      <c r="M8850" s="9" t="e">
        <v>#N/A</v>
      </c>
      <c r="N8850" s="9" t="e">
        <v>#N/A</v>
      </c>
      <c r="O8850" s="9" t="e">
        <v>#N/A</v>
      </c>
      <c r="P8850" s="9" t="e">
        <v>#N/A</v>
      </c>
      <c r="Q8850" s="9" t="e">
        <v>#N/A</v>
      </c>
      <c r="R8850" s="9" t="e">
        <v>#N/A</v>
      </c>
      <c r="S8850" s="9" t="e">
        <v>#N/A</v>
      </c>
      <c r="T8850" s="9" t="e">
        <v>#N/A</v>
      </c>
    </row>
    <row r="8851" spans="1:20" x14ac:dyDescent="0.35">
      <c r="A8851">
        <f t="shared" si="277"/>
        <v>8851</v>
      </c>
      <c r="B8851" s="3" t="s">
        <v>71</v>
      </c>
      <c r="C8851" s="3" t="s">
        <v>75</v>
      </c>
      <c r="D8851" s="3" t="s">
        <v>36</v>
      </c>
      <c r="E8851">
        <v>2029</v>
      </c>
      <c r="F8851" s="3" t="str">
        <f t="shared" si="276"/>
        <v>GElevBOX C2029</v>
      </c>
      <c r="G8851" s="9" t="e">
        <v>#N/A</v>
      </c>
      <c r="H8851" s="9" t="e">
        <v>#N/A</v>
      </c>
      <c r="I8851" s="9" t="e">
        <v>#N/A</v>
      </c>
      <c r="J8851" s="9" t="e">
        <v>#N/A</v>
      </c>
      <c r="K8851" s="9" t="e">
        <v>#N/A</v>
      </c>
      <c r="L8851" s="9" t="e">
        <v>#N/A</v>
      </c>
      <c r="M8851" s="9" t="e">
        <v>#N/A</v>
      </c>
      <c r="N8851" s="9" t="e">
        <v>#N/A</v>
      </c>
      <c r="O8851" s="9" t="e">
        <v>#N/A</v>
      </c>
      <c r="P8851" s="9" t="e">
        <v>#N/A</v>
      </c>
      <c r="Q8851" s="9" t="e">
        <v>#N/A</v>
      </c>
      <c r="R8851" s="9" t="e">
        <v>#N/A</v>
      </c>
      <c r="S8851" s="9" t="e">
        <v>#N/A</v>
      </c>
      <c r="T8851" s="9" t="e">
        <v>#N/A</v>
      </c>
    </row>
    <row r="8852" spans="1:20" x14ac:dyDescent="0.35">
      <c r="A8852">
        <f t="shared" si="277"/>
        <v>8852</v>
      </c>
      <c r="B8852" s="3" t="s">
        <v>71</v>
      </c>
      <c r="C8852" s="3" t="s">
        <v>75</v>
      </c>
      <c r="D8852" s="3" t="s">
        <v>37</v>
      </c>
      <c r="E8852">
        <v>2020</v>
      </c>
      <c r="F8852" s="3" t="str">
        <f t="shared" si="276"/>
        <v>GElevBOUND2020</v>
      </c>
      <c r="G8852" s="9" t="e">
        <v>#N/A</v>
      </c>
      <c r="H8852" s="9" t="e">
        <v>#N/A</v>
      </c>
      <c r="I8852" s="9" t="e">
        <v>#N/A</v>
      </c>
      <c r="J8852" s="9" t="e">
        <v>#N/A</v>
      </c>
      <c r="K8852" s="9" t="e">
        <v>#N/A</v>
      </c>
      <c r="L8852" s="9" t="e">
        <v>#N/A</v>
      </c>
      <c r="M8852" s="9" t="e">
        <v>#N/A</v>
      </c>
      <c r="N8852" s="9" t="e">
        <v>#N/A</v>
      </c>
      <c r="O8852" s="9" t="e">
        <v>#N/A</v>
      </c>
      <c r="P8852" s="9" t="e">
        <v>#N/A</v>
      </c>
      <c r="Q8852" s="9" t="e">
        <v>#N/A</v>
      </c>
      <c r="R8852" s="9" t="e">
        <v>#N/A</v>
      </c>
      <c r="S8852" s="9" t="e">
        <v>#N/A</v>
      </c>
      <c r="T8852" s="9" t="e">
        <v>#N/A</v>
      </c>
    </row>
    <row r="8853" spans="1:20" x14ac:dyDescent="0.35">
      <c r="A8853">
        <f t="shared" si="277"/>
        <v>8853</v>
      </c>
      <c r="B8853" s="3" t="s">
        <v>71</v>
      </c>
      <c r="C8853" s="3" t="s">
        <v>75</v>
      </c>
      <c r="D8853" s="3" t="s">
        <v>37</v>
      </c>
      <c r="E8853">
        <v>2021</v>
      </c>
      <c r="F8853" s="3" t="str">
        <f t="shared" si="276"/>
        <v>GElevBOUND2021</v>
      </c>
      <c r="G8853" s="9" t="e">
        <v>#N/A</v>
      </c>
      <c r="H8853" s="9" t="e">
        <v>#N/A</v>
      </c>
      <c r="I8853" s="9" t="e">
        <v>#N/A</v>
      </c>
      <c r="J8853" s="9" t="e">
        <v>#N/A</v>
      </c>
      <c r="K8853" s="9" t="e">
        <v>#N/A</v>
      </c>
      <c r="L8853" s="9" t="e">
        <v>#N/A</v>
      </c>
      <c r="M8853" s="9" t="e">
        <v>#N/A</v>
      </c>
      <c r="N8853" s="9" t="e">
        <v>#N/A</v>
      </c>
      <c r="O8853" s="9" t="e">
        <v>#N/A</v>
      </c>
      <c r="P8853" s="9" t="e">
        <v>#N/A</v>
      </c>
      <c r="Q8853" s="9" t="e">
        <v>#N/A</v>
      </c>
      <c r="R8853" s="9" t="e">
        <v>#N/A</v>
      </c>
      <c r="S8853" s="9" t="e">
        <v>#N/A</v>
      </c>
      <c r="T8853" s="9" t="e">
        <v>#N/A</v>
      </c>
    </row>
    <row r="8854" spans="1:20" x14ac:dyDescent="0.35">
      <c r="A8854">
        <f t="shared" si="277"/>
        <v>8854</v>
      </c>
      <c r="B8854" s="3" t="s">
        <v>71</v>
      </c>
      <c r="C8854" s="3" t="s">
        <v>75</v>
      </c>
      <c r="D8854" s="3" t="s">
        <v>37</v>
      </c>
      <c r="E8854">
        <v>2022</v>
      </c>
      <c r="F8854" s="3" t="str">
        <f t="shared" si="276"/>
        <v>GElevBOUND2022</v>
      </c>
      <c r="G8854" s="9" t="e">
        <v>#N/A</v>
      </c>
      <c r="H8854" s="9" t="e">
        <v>#N/A</v>
      </c>
      <c r="I8854" s="9" t="e">
        <v>#N/A</v>
      </c>
      <c r="J8854" s="9" t="e">
        <v>#N/A</v>
      </c>
      <c r="K8854" s="9" t="e">
        <v>#N/A</v>
      </c>
      <c r="L8854" s="9" t="e">
        <v>#N/A</v>
      </c>
      <c r="M8854" s="9" t="e">
        <v>#N/A</v>
      </c>
      <c r="N8854" s="9" t="e">
        <v>#N/A</v>
      </c>
      <c r="O8854" s="9" t="e">
        <v>#N/A</v>
      </c>
      <c r="P8854" s="9" t="e">
        <v>#N/A</v>
      </c>
      <c r="Q8854" s="9" t="e">
        <v>#N/A</v>
      </c>
      <c r="R8854" s="9" t="e">
        <v>#N/A</v>
      </c>
      <c r="S8854" s="9" t="e">
        <v>#N/A</v>
      </c>
      <c r="T8854" s="9" t="e">
        <v>#N/A</v>
      </c>
    </row>
    <row r="8855" spans="1:20" x14ac:dyDescent="0.35">
      <c r="A8855">
        <f t="shared" si="277"/>
        <v>8855</v>
      </c>
      <c r="B8855" s="3" t="s">
        <v>71</v>
      </c>
      <c r="C8855" s="3" t="s">
        <v>75</v>
      </c>
      <c r="D8855" s="3" t="s">
        <v>37</v>
      </c>
      <c r="E8855">
        <v>2023</v>
      </c>
      <c r="F8855" s="3" t="str">
        <f t="shared" si="276"/>
        <v>GElevBOUND2023</v>
      </c>
      <c r="G8855" s="9" t="e">
        <v>#N/A</v>
      </c>
      <c r="H8855" s="9" t="e">
        <v>#N/A</v>
      </c>
      <c r="I8855" s="9" t="e">
        <v>#N/A</v>
      </c>
      <c r="J8855" s="9" t="e">
        <v>#N/A</v>
      </c>
      <c r="K8855" s="9" t="e">
        <v>#N/A</v>
      </c>
      <c r="L8855" s="9" t="e">
        <v>#N/A</v>
      </c>
      <c r="M8855" s="9" t="e">
        <v>#N/A</v>
      </c>
      <c r="N8855" s="9" t="e">
        <v>#N/A</v>
      </c>
      <c r="O8855" s="9" t="e">
        <v>#N/A</v>
      </c>
      <c r="P8855" s="9" t="e">
        <v>#N/A</v>
      </c>
      <c r="Q8855" s="9" t="e">
        <v>#N/A</v>
      </c>
      <c r="R8855" s="9" t="e">
        <v>#N/A</v>
      </c>
      <c r="S8855" s="9" t="e">
        <v>#N/A</v>
      </c>
      <c r="T8855" s="9" t="e">
        <v>#N/A</v>
      </c>
    </row>
    <row r="8856" spans="1:20" x14ac:dyDescent="0.35">
      <c r="A8856">
        <f t="shared" si="277"/>
        <v>8856</v>
      </c>
      <c r="B8856" s="3" t="s">
        <v>71</v>
      </c>
      <c r="C8856" s="3" t="s">
        <v>75</v>
      </c>
      <c r="D8856" s="3" t="s">
        <v>37</v>
      </c>
      <c r="E8856">
        <v>2024</v>
      </c>
      <c r="F8856" s="3" t="str">
        <f t="shared" si="276"/>
        <v>GElevBOUND2024</v>
      </c>
      <c r="G8856" s="9" t="e">
        <v>#N/A</v>
      </c>
      <c r="H8856" s="9" t="e">
        <v>#N/A</v>
      </c>
      <c r="I8856" s="9" t="e">
        <v>#N/A</v>
      </c>
      <c r="J8856" s="9" t="e">
        <v>#N/A</v>
      </c>
      <c r="K8856" s="9" t="e">
        <v>#N/A</v>
      </c>
      <c r="L8856" s="9" t="e">
        <v>#N/A</v>
      </c>
      <c r="M8856" s="9" t="e">
        <v>#N/A</v>
      </c>
      <c r="N8856" s="9" t="e">
        <v>#N/A</v>
      </c>
      <c r="O8856" s="9" t="e">
        <v>#N/A</v>
      </c>
      <c r="P8856" s="9" t="e">
        <v>#N/A</v>
      </c>
      <c r="Q8856" s="9" t="e">
        <v>#N/A</v>
      </c>
      <c r="R8856" s="9" t="e">
        <v>#N/A</v>
      </c>
      <c r="S8856" s="9" t="e">
        <v>#N/A</v>
      </c>
      <c r="T8856" s="9" t="e">
        <v>#N/A</v>
      </c>
    </row>
    <row r="8857" spans="1:20" x14ac:dyDescent="0.35">
      <c r="A8857">
        <f t="shared" si="277"/>
        <v>8857</v>
      </c>
      <c r="B8857" s="3" t="s">
        <v>71</v>
      </c>
      <c r="C8857" s="3" t="s">
        <v>75</v>
      </c>
      <c r="D8857" s="3" t="s">
        <v>37</v>
      </c>
      <c r="E8857">
        <v>2025</v>
      </c>
      <c r="F8857" s="3" t="str">
        <f t="shared" si="276"/>
        <v>GElevBOUND2025</v>
      </c>
      <c r="G8857" s="9" t="e">
        <v>#N/A</v>
      </c>
      <c r="H8857" s="9" t="e">
        <v>#N/A</v>
      </c>
      <c r="I8857" s="9" t="e">
        <v>#N/A</v>
      </c>
      <c r="J8857" s="9" t="e">
        <v>#N/A</v>
      </c>
      <c r="K8857" s="9" t="e">
        <v>#N/A</v>
      </c>
      <c r="L8857" s="9" t="e">
        <v>#N/A</v>
      </c>
      <c r="M8857" s="9" t="e">
        <v>#N/A</v>
      </c>
      <c r="N8857" s="9" t="e">
        <v>#N/A</v>
      </c>
      <c r="O8857" s="9" t="e">
        <v>#N/A</v>
      </c>
      <c r="P8857" s="9" t="e">
        <v>#N/A</v>
      </c>
      <c r="Q8857" s="9" t="e">
        <v>#N/A</v>
      </c>
      <c r="R8857" s="9" t="e">
        <v>#N/A</v>
      </c>
      <c r="S8857" s="9" t="e">
        <v>#N/A</v>
      </c>
      <c r="T8857" s="9" t="e">
        <v>#N/A</v>
      </c>
    </row>
    <row r="8858" spans="1:20" x14ac:dyDescent="0.35">
      <c r="A8858">
        <f t="shared" si="277"/>
        <v>8858</v>
      </c>
      <c r="B8858" s="3" t="s">
        <v>71</v>
      </c>
      <c r="C8858" s="3" t="s">
        <v>75</v>
      </c>
      <c r="D8858" s="3" t="s">
        <v>37</v>
      </c>
      <c r="E8858">
        <v>2026</v>
      </c>
      <c r="F8858" s="3" t="str">
        <f t="shared" si="276"/>
        <v>GElevBOUND2026</v>
      </c>
      <c r="G8858" s="9" t="e">
        <v>#N/A</v>
      </c>
      <c r="H8858" s="9" t="e">
        <v>#N/A</v>
      </c>
      <c r="I8858" s="9" t="e">
        <v>#N/A</v>
      </c>
      <c r="J8858" s="9" t="e">
        <v>#N/A</v>
      </c>
      <c r="K8858" s="9" t="e">
        <v>#N/A</v>
      </c>
      <c r="L8858" s="9" t="e">
        <v>#N/A</v>
      </c>
      <c r="M8858" s="9" t="e">
        <v>#N/A</v>
      </c>
      <c r="N8858" s="9" t="e">
        <v>#N/A</v>
      </c>
      <c r="O8858" s="9" t="e">
        <v>#N/A</v>
      </c>
      <c r="P8858" s="9" t="e">
        <v>#N/A</v>
      </c>
      <c r="Q8858" s="9" t="e">
        <v>#N/A</v>
      </c>
      <c r="R8858" s="9" t="e">
        <v>#N/A</v>
      </c>
      <c r="S8858" s="9" t="e">
        <v>#N/A</v>
      </c>
      <c r="T8858" s="9" t="e">
        <v>#N/A</v>
      </c>
    </row>
    <row r="8859" spans="1:20" x14ac:dyDescent="0.35">
      <c r="A8859">
        <f t="shared" si="277"/>
        <v>8859</v>
      </c>
      <c r="B8859" s="3" t="s">
        <v>71</v>
      </c>
      <c r="C8859" s="3" t="s">
        <v>75</v>
      </c>
      <c r="D8859" s="3" t="s">
        <v>37</v>
      </c>
      <c r="E8859">
        <v>2027</v>
      </c>
      <c r="F8859" s="3" t="str">
        <f t="shared" si="276"/>
        <v>GElevBOUND2027</v>
      </c>
      <c r="G8859" s="9" t="e">
        <v>#N/A</v>
      </c>
      <c r="H8859" s="9" t="e">
        <v>#N/A</v>
      </c>
      <c r="I8859" s="9" t="e">
        <v>#N/A</v>
      </c>
      <c r="J8859" s="9" t="e">
        <v>#N/A</v>
      </c>
      <c r="K8859" s="9" t="e">
        <v>#N/A</v>
      </c>
      <c r="L8859" s="9" t="e">
        <v>#N/A</v>
      </c>
      <c r="M8859" s="9" t="e">
        <v>#N/A</v>
      </c>
      <c r="N8859" s="9" t="e">
        <v>#N/A</v>
      </c>
      <c r="O8859" s="9" t="e">
        <v>#N/A</v>
      </c>
      <c r="P8859" s="9" t="e">
        <v>#N/A</v>
      </c>
      <c r="Q8859" s="9" t="e">
        <v>#N/A</v>
      </c>
      <c r="R8859" s="9" t="e">
        <v>#N/A</v>
      </c>
      <c r="S8859" s="9" t="e">
        <v>#N/A</v>
      </c>
      <c r="T8859" s="9" t="e">
        <v>#N/A</v>
      </c>
    </row>
    <row r="8860" spans="1:20" x14ac:dyDescent="0.35">
      <c r="A8860">
        <f t="shared" si="277"/>
        <v>8860</v>
      </c>
      <c r="B8860" s="3" t="s">
        <v>71</v>
      </c>
      <c r="C8860" s="3" t="s">
        <v>75</v>
      </c>
      <c r="D8860" s="3" t="s">
        <v>37</v>
      </c>
      <c r="E8860">
        <v>2028</v>
      </c>
      <c r="F8860" s="3" t="str">
        <f t="shared" si="276"/>
        <v>GElevBOUND2028</v>
      </c>
      <c r="G8860" s="9" t="e">
        <v>#N/A</v>
      </c>
      <c r="H8860" s="9" t="e">
        <v>#N/A</v>
      </c>
      <c r="I8860" s="9" t="e">
        <v>#N/A</v>
      </c>
      <c r="J8860" s="9" t="e">
        <v>#N/A</v>
      </c>
      <c r="K8860" s="9" t="e">
        <v>#N/A</v>
      </c>
      <c r="L8860" s="9" t="e">
        <v>#N/A</v>
      </c>
      <c r="M8860" s="9" t="e">
        <v>#N/A</v>
      </c>
      <c r="N8860" s="9" t="e">
        <v>#N/A</v>
      </c>
      <c r="O8860" s="9" t="e">
        <v>#N/A</v>
      </c>
      <c r="P8860" s="9" t="e">
        <v>#N/A</v>
      </c>
      <c r="Q8860" s="9" t="e">
        <v>#N/A</v>
      </c>
      <c r="R8860" s="9" t="e">
        <v>#N/A</v>
      </c>
      <c r="S8860" s="9" t="e">
        <v>#N/A</v>
      </c>
      <c r="T8860" s="9" t="e">
        <v>#N/A</v>
      </c>
    </row>
    <row r="8861" spans="1:20" x14ac:dyDescent="0.35">
      <c r="A8861">
        <f t="shared" si="277"/>
        <v>8861</v>
      </c>
      <c r="B8861" s="3" t="s">
        <v>71</v>
      </c>
      <c r="C8861" s="3" t="s">
        <v>75</v>
      </c>
      <c r="D8861" s="3" t="s">
        <v>37</v>
      </c>
      <c r="E8861">
        <v>2029</v>
      </c>
      <c r="F8861" s="3" t="str">
        <f t="shared" si="276"/>
        <v>GElevBOUND2029</v>
      </c>
      <c r="G8861" s="9" t="e">
        <v>#N/A</v>
      </c>
      <c r="H8861" s="9" t="e">
        <v>#N/A</v>
      </c>
      <c r="I8861" s="9" t="e">
        <v>#N/A</v>
      </c>
      <c r="J8861" s="9" t="e">
        <v>#N/A</v>
      </c>
      <c r="K8861" s="9" t="e">
        <v>#N/A</v>
      </c>
      <c r="L8861" s="9" t="e">
        <v>#N/A</v>
      </c>
      <c r="M8861" s="9" t="e">
        <v>#N/A</v>
      </c>
      <c r="N8861" s="9" t="e">
        <v>#N/A</v>
      </c>
      <c r="O8861" s="9" t="e">
        <v>#N/A</v>
      </c>
      <c r="P8861" s="9" t="e">
        <v>#N/A</v>
      </c>
      <c r="Q8861" s="9" t="e">
        <v>#N/A</v>
      </c>
      <c r="R8861" s="9" t="e">
        <v>#N/A</v>
      </c>
      <c r="S8861" s="9" t="e">
        <v>#N/A</v>
      </c>
      <c r="T8861" s="9" t="e">
        <v>#N/A</v>
      </c>
    </row>
    <row r="8862" spans="1:20" x14ac:dyDescent="0.35">
      <c r="A8862">
        <f t="shared" si="277"/>
        <v>8862</v>
      </c>
      <c r="B8862" s="3" t="s">
        <v>71</v>
      </c>
      <c r="C8862" s="3" t="s">
        <v>75</v>
      </c>
      <c r="D8862" s="3" t="s">
        <v>38</v>
      </c>
      <c r="E8862">
        <v>2020</v>
      </c>
      <c r="F8862" s="3" t="str">
        <f t="shared" si="276"/>
        <v>GElev7-MILE2020</v>
      </c>
      <c r="G8862" s="9" t="e">
        <v>#N/A</v>
      </c>
      <c r="H8862" s="9" t="e">
        <v>#N/A</v>
      </c>
      <c r="I8862" s="9" t="e">
        <v>#N/A</v>
      </c>
      <c r="J8862" s="9" t="e">
        <v>#N/A</v>
      </c>
      <c r="K8862" s="9" t="e">
        <v>#N/A</v>
      </c>
      <c r="L8862" s="9" t="e">
        <v>#N/A</v>
      </c>
      <c r="M8862" s="9" t="e">
        <v>#N/A</v>
      </c>
      <c r="N8862" s="9" t="e">
        <v>#N/A</v>
      </c>
      <c r="O8862" s="9" t="e">
        <v>#N/A</v>
      </c>
      <c r="P8862" s="9" t="e">
        <v>#N/A</v>
      </c>
      <c r="Q8862" s="9" t="e">
        <v>#N/A</v>
      </c>
      <c r="R8862" s="9" t="e">
        <v>#N/A</v>
      </c>
      <c r="S8862" s="9" t="e">
        <v>#N/A</v>
      </c>
      <c r="T8862" s="9" t="e">
        <v>#N/A</v>
      </c>
    </row>
    <row r="8863" spans="1:20" x14ac:dyDescent="0.35">
      <c r="A8863">
        <f t="shared" si="277"/>
        <v>8863</v>
      </c>
      <c r="B8863" s="3" t="s">
        <v>71</v>
      </c>
      <c r="C8863" s="3" t="s">
        <v>75</v>
      </c>
      <c r="D8863" s="3" t="s">
        <v>38</v>
      </c>
      <c r="E8863">
        <v>2021</v>
      </c>
      <c r="F8863" s="3" t="str">
        <f t="shared" si="276"/>
        <v>GElev7-MILE2021</v>
      </c>
      <c r="G8863" s="9" t="e">
        <v>#N/A</v>
      </c>
      <c r="H8863" s="9" t="e">
        <v>#N/A</v>
      </c>
      <c r="I8863" s="9" t="e">
        <v>#N/A</v>
      </c>
      <c r="J8863" s="9" t="e">
        <v>#N/A</v>
      </c>
      <c r="K8863" s="9" t="e">
        <v>#N/A</v>
      </c>
      <c r="L8863" s="9" t="e">
        <v>#N/A</v>
      </c>
      <c r="M8863" s="9" t="e">
        <v>#N/A</v>
      </c>
      <c r="N8863" s="9" t="e">
        <v>#N/A</v>
      </c>
      <c r="O8863" s="9" t="e">
        <v>#N/A</v>
      </c>
      <c r="P8863" s="9" t="e">
        <v>#N/A</v>
      </c>
      <c r="Q8863" s="9" t="e">
        <v>#N/A</v>
      </c>
      <c r="R8863" s="9" t="e">
        <v>#N/A</v>
      </c>
      <c r="S8863" s="9" t="e">
        <v>#N/A</v>
      </c>
      <c r="T8863" s="9" t="e">
        <v>#N/A</v>
      </c>
    </row>
    <row r="8864" spans="1:20" x14ac:dyDescent="0.35">
      <c r="A8864">
        <f t="shared" si="277"/>
        <v>8864</v>
      </c>
      <c r="B8864" s="3" t="s">
        <v>71</v>
      </c>
      <c r="C8864" s="3" t="s">
        <v>75</v>
      </c>
      <c r="D8864" s="3" t="s">
        <v>38</v>
      </c>
      <c r="E8864">
        <v>2022</v>
      </c>
      <c r="F8864" s="3" t="str">
        <f t="shared" si="276"/>
        <v>GElev7-MILE2022</v>
      </c>
      <c r="G8864" s="9" t="e">
        <v>#N/A</v>
      </c>
      <c r="H8864" s="9" t="e">
        <v>#N/A</v>
      </c>
      <c r="I8864" s="9" t="e">
        <v>#N/A</v>
      </c>
      <c r="J8864" s="9" t="e">
        <v>#N/A</v>
      </c>
      <c r="K8864" s="9" t="e">
        <v>#N/A</v>
      </c>
      <c r="L8864" s="9" t="e">
        <v>#N/A</v>
      </c>
      <c r="M8864" s="9" t="e">
        <v>#N/A</v>
      </c>
      <c r="N8864" s="9" t="e">
        <v>#N/A</v>
      </c>
      <c r="O8864" s="9" t="e">
        <v>#N/A</v>
      </c>
      <c r="P8864" s="9" t="e">
        <v>#N/A</v>
      </c>
      <c r="Q8864" s="9" t="e">
        <v>#N/A</v>
      </c>
      <c r="R8864" s="9" t="e">
        <v>#N/A</v>
      </c>
      <c r="S8864" s="9" t="e">
        <v>#N/A</v>
      </c>
      <c r="T8864" s="9" t="e">
        <v>#N/A</v>
      </c>
    </row>
    <row r="8865" spans="1:20" x14ac:dyDescent="0.35">
      <c r="A8865">
        <f t="shared" si="277"/>
        <v>8865</v>
      </c>
      <c r="B8865" s="3" t="s">
        <v>71</v>
      </c>
      <c r="C8865" s="3" t="s">
        <v>75</v>
      </c>
      <c r="D8865" s="3" t="s">
        <v>38</v>
      </c>
      <c r="E8865">
        <v>2023</v>
      </c>
      <c r="F8865" s="3" t="str">
        <f t="shared" si="276"/>
        <v>GElev7-MILE2023</v>
      </c>
      <c r="G8865" s="9" t="e">
        <v>#N/A</v>
      </c>
      <c r="H8865" s="9" t="e">
        <v>#N/A</v>
      </c>
      <c r="I8865" s="9" t="e">
        <v>#N/A</v>
      </c>
      <c r="J8865" s="9" t="e">
        <v>#N/A</v>
      </c>
      <c r="K8865" s="9" t="e">
        <v>#N/A</v>
      </c>
      <c r="L8865" s="9" t="e">
        <v>#N/A</v>
      </c>
      <c r="M8865" s="9" t="e">
        <v>#N/A</v>
      </c>
      <c r="N8865" s="9" t="e">
        <v>#N/A</v>
      </c>
      <c r="O8865" s="9" t="e">
        <v>#N/A</v>
      </c>
      <c r="P8865" s="9" t="e">
        <v>#N/A</v>
      </c>
      <c r="Q8865" s="9" t="e">
        <v>#N/A</v>
      </c>
      <c r="R8865" s="9" t="e">
        <v>#N/A</v>
      </c>
      <c r="S8865" s="9" t="e">
        <v>#N/A</v>
      </c>
      <c r="T8865" s="9" t="e">
        <v>#N/A</v>
      </c>
    </row>
    <row r="8866" spans="1:20" x14ac:dyDescent="0.35">
      <c r="A8866">
        <f t="shared" si="277"/>
        <v>8866</v>
      </c>
      <c r="B8866" s="3" t="s">
        <v>71</v>
      </c>
      <c r="C8866" s="3" t="s">
        <v>75</v>
      </c>
      <c r="D8866" s="3" t="s">
        <v>38</v>
      </c>
      <c r="E8866">
        <v>2024</v>
      </c>
      <c r="F8866" s="3" t="str">
        <f t="shared" si="276"/>
        <v>GElev7-MILE2024</v>
      </c>
      <c r="G8866" s="9" t="e">
        <v>#N/A</v>
      </c>
      <c r="H8866" s="9" t="e">
        <v>#N/A</v>
      </c>
      <c r="I8866" s="9" t="e">
        <v>#N/A</v>
      </c>
      <c r="J8866" s="9" t="e">
        <v>#N/A</v>
      </c>
      <c r="K8866" s="9" t="e">
        <v>#N/A</v>
      </c>
      <c r="L8866" s="9" t="e">
        <v>#N/A</v>
      </c>
      <c r="M8866" s="9" t="e">
        <v>#N/A</v>
      </c>
      <c r="N8866" s="9" t="e">
        <v>#N/A</v>
      </c>
      <c r="O8866" s="9" t="e">
        <v>#N/A</v>
      </c>
      <c r="P8866" s="9" t="e">
        <v>#N/A</v>
      </c>
      <c r="Q8866" s="9" t="e">
        <v>#N/A</v>
      </c>
      <c r="R8866" s="9" t="e">
        <v>#N/A</v>
      </c>
      <c r="S8866" s="9" t="e">
        <v>#N/A</v>
      </c>
      <c r="T8866" s="9" t="e">
        <v>#N/A</v>
      </c>
    </row>
    <row r="8867" spans="1:20" x14ac:dyDescent="0.35">
      <c r="A8867">
        <f t="shared" si="277"/>
        <v>8867</v>
      </c>
      <c r="B8867" s="3" t="s">
        <v>71</v>
      </c>
      <c r="C8867" s="3" t="s">
        <v>75</v>
      </c>
      <c r="D8867" s="3" t="s">
        <v>38</v>
      </c>
      <c r="E8867">
        <v>2025</v>
      </c>
      <c r="F8867" s="3" t="str">
        <f t="shared" si="276"/>
        <v>GElev7-MILE2025</v>
      </c>
      <c r="G8867" s="9" t="e">
        <v>#N/A</v>
      </c>
      <c r="H8867" s="9" t="e">
        <v>#N/A</v>
      </c>
      <c r="I8867" s="9" t="e">
        <v>#N/A</v>
      </c>
      <c r="J8867" s="9" t="e">
        <v>#N/A</v>
      </c>
      <c r="K8867" s="9" t="e">
        <v>#N/A</v>
      </c>
      <c r="L8867" s="9" t="e">
        <v>#N/A</v>
      </c>
      <c r="M8867" s="9" t="e">
        <v>#N/A</v>
      </c>
      <c r="N8867" s="9" t="e">
        <v>#N/A</v>
      </c>
      <c r="O8867" s="9" t="e">
        <v>#N/A</v>
      </c>
      <c r="P8867" s="9" t="e">
        <v>#N/A</v>
      </c>
      <c r="Q8867" s="9" t="e">
        <v>#N/A</v>
      </c>
      <c r="R8867" s="9" t="e">
        <v>#N/A</v>
      </c>
      <c r="S8867" s="9" t="e">
        <v>#N/A</v>
      </c>
      <c r="T8867" s="9" t="e">
        <v>#N/A</v>
      </c>
    </row>
    <row r="8868" spans="1:20" x14ac:dyDescent="0.35">
      <c r="A8868">
        <f t="shared" si="277"/>
        <v>8868</v>
      </c>
      <c r="B8868" s="3" t="s">
        <v>71</v>
      </c>
      <c r="C8868" s="3" t="s">
        <v>75</v>
      </c>
      <c r="D8868" s="3" t="s">
        <v>38</v>
      </c>
      <c r="E8868">
        <v>2026</v>
      </c>
      <c r="F8868" s="3" t="str">
        <f t="shared" si="276"/>
        <v>GElev7-MILE2026</v>
      </c>
      <c r="G8868" s="9" t="e">
        <v>#N/A</v>
      </c>
      <c r="H8868" s="9" t="e">
        <v>#N/A</v>
      </c>
      <c r="I8868" s="9" t="e">
        <v>#N/A</v>
      </c>
      <c r="J8868" s="9" t="e">
        <v>#N/A</v>
      </c>
      <c r="K8868" s="9" t="e">
        <v>#N/A</v>
      </c>
      <c r="L8868" s="9" t="e">
        <v>#N/A</v>
      </c>
      <c r="M8868" s="9" t="e">
        <v>#N/A</v>
      </c>
      <c r="N8868" s="9" t="e">
        <v>#N/A</v>
      </c>
      <c r="O8868" s="9" t="e">
        <v>#N/A</v>
      </c>
      <c r="P8868" s="9" t="e">
        <v>#N/A</v>
      </c>
      <c r="Q8868" s="9" t="e">
        <v>#N/A</v>
      </c>
      <c r="R8868" s="9" t="e">
        <v>#N/A</v>
      </c>
      <c r="S8868" s="9" t="e">
        <v>#N/A</v>
      </c>
      <c r="T8868" s="9" t="e">
        <v>#N/A</v>
      </c>
    </row>
    <row r="8869" spans="1:20" x14ac:dyDescent="0.35">
      <c r="A8869">
        <f t="shared" si="277"/>
        <v>8869</v>
      </c>
      <c r="B8869" s="3" t="s">
        <v>71</v>
      </c>
      <c r="C8869" s="3" t="s">
        <v>75</v>
      </c>
      <c r="D8869" s="3" t="s">
        <v>38</v>
      </c>
      <c r="E8869">
        <v>2027</v>
      </c>
      <c r="F8869" s="3" t="str">
        <f t="shared" si="276"/>
        <v>GElev7-MILE2027</v>
      </c>
      <c r="G8869" s="9" t="e">
        <v>#N/A</v>
      </c>
      <c r="H8869" s="9" t="e">
        <v>#N/A</v>
      </c>
      <c r="I8869" s="9" t="e">
        <v>#N/A</v>
      </c>
      <c r="J8869" s="9" t="e">
        <v>#N/A</v>
      </c>
      <c r="K8869" s="9" t="e">
        <v>#N/A</v>
      </c>
      <c r="L8869" s="9" t="e">
        <v>#N/A</v>
      </c>
      <c r="M8869" s="9" t="e">
        <v>#N/A</v>
      </c>
      <c r="N8869" s="9" t="e">
        <v>#N/A</v>
      </c>
      <c r="O8869" s="9" t="e">
        <v>#N/A</v>
      </c>
      <c r="P8869" s="9" t="e">
        <v>#N/A</v>
      </c>
      <c r="Q8869" s="9" t="e">
        <v>#N/A</v>
      </c>
      <c r="R8869" s="9" t="e">
        <v>#N/A</v>
      </c>
      <c r="S8869" s="9" t="e">
        <v>#N/A</v>
      </c>
      <c r="T8869" s="9" t="e">
        <v>#N/A</v>
      </c>
    </row>
    <row r="8870" spans="1:20" x14ac:dyDescent="0.35">
      <c r="A8870">
        <f t="shared" si="277"/>
        <v>8870</v>
      </c>
      <c r="B8870" s="3" t="s">
        <v>71</v>
      </c>
      <c r="C8870" s="3" t="s">
        <v>75</v>
      </c>
      <c r="D8870" s="3" t="s">
        <v>38</v>
      </c>
      <c r="E8870">
        <v>2028</v>
      </c>
      <c r="F8870" s="3" t="str">
        <f t="shared" si="276"/>
        <v>GElev7-MILE2028</v>
      </c>
      <c r="G8870" s="9" t="e">
        <v>#N/A</v>
      </c>
      <c r="H8870" s="9" t="e">
        <v>#N/A</v>
      </c>
      <c r="I8870" s="9" t="e">
        <v>#N/A</v>
      </c>
      <c r="J8870" s="9" t="e">
        <v>#N/A</v>
      </c>
      <c r="K8870" s="9" t="e">
        <v>#N/A</v>
      </c>
      <c r="L8870" s="9" t="e">
        <v>#N/A</v>
      </c>
      <c r="M8870" s="9" t="e">
        <v>#N/A</v>
      </c>
      <c r="N8870" s="9" t="e">
        <v>#N/A</v>
      </c>
      <c r="O8870" s="9" t="e">
        <v>#N/A</v>
      </c>
      <c r="P8870" s="9" t="e">
        <v>#N/A</v>
      </c>
      <c r="Q8870" s="9" t="e">
        <v>#N/A</v>
      </c>
      <c r="R8870" s="9" t="e">
        <v>#N/A</v>
      </c>
      <c r="S8870" s="9" t="e">
        <v>#N/A</v>
      </c>
      <c r="T8870" s="9" t="e">
        <v>#N/A</v>
      </c>
    </row>
    <row r="8871" spans="1:20" x14ac:dyDescent="0.35">
      <c r="A8871">
        <f t="shared" si="277"/>
        <v>8871</v>
      </c>
      <c r="B8871" s="3" t="s">
        <v>71</v>
      </c>
      <c r="C8871" s="3" t="s">
        <v>75</v>
      </c>
      <c r="D8871" s="3" t="s">
        <v>38</v>
      </c>
      <c r="E8871">
        <v>2029</v>
      </c>
      <c r="F8871" s="3" t="str">
        <f t="shared" si="276"/>
        <v>GElev7-MILE2029</v>
      </c>
      <c r="G8871" s="9" t="e">
        <v>#N/A</v>
      </c>
      <c r="H8871" s="9" t="e">
        <v>#N/A</v>
      </c>
      <c r="I8871" s="9" t="e">
        <v>#N/A</v>
      </c>
      <c r="J8871" s="9" t="e">
        <v>#N/A</v>
      </c>
      <c r="K8871" s="9" t="e">
        <v>#N/A</v>
      </c>
      <c r="L8871" s="9" t="e">
        <v>#N/A</v>
      </c>
      <c r="M8871" s="9" t="e">
        <v>#N/A</v>
      </c>
      <c r="N8871" s="9" t="e">
        <v>#N/A</v>
      </c>
      <c r="O8871" s="9" t="e">
        <v>#N/A</v>
      </c>
      <c r="P8871" s="9" t="e">
        <v>#N/A</v>
      </c>
      <c r="Q8871" s="9" t="e">
        <v>#N/A</v>
      </c>
      <c r="R8871" s="9" t="e">
        <v>#N/A</v>
      </c>
      <c r="S8871" s="9" t="e">
        <v>#N/A</v>
      </c>
      <c r="T8871" s="9" t="e">
        <v>#N/A</v>
      </c>
    </row>
    <row r="8872" spans="1:20" x14ac:dyDescent="0.35">
      <c r="A8872">
        <f t="shared" si="277"/>
        <v>8872</v>
      </c>
      <c r="B8872" s="3" t="s">
        <v>71</v>
      </c>
      <c r="C8872" s="3" t="s">
        <v>75</v>
      </c>
      <c r="D8872" s="3" t="s">
        <v>39</v>
      </c>
      <c r="E8872">
        <v>2020</v>
      </c>
      <c r="F8872" s="3" t="str">
        <f t="shared" si="276"/>
        <v>GElevWANETA2020</v>
      </c>
      <c r="G8872" s="9" t="e">
        <v>#N/A</v>
      </c>
      <c r="H8872" s="9" t="e">
        <v>#N/A</v>
      </c>
      <c r="I8872" s="9" t="e">
        <v>#N/A</v>
      </c>
      <c r="J8872" s="9" t="e">
        <v>#N/A</v>
      </c>
      <c r="K8872" s="9" t="e">
        <v>#N/A</v>
      </c>
      <c r="L8872" s="9" t="e">
        <v>#N/A</v>
      </c>
      <c r="M8872" s="9" t="e">
        <v>#N/A</v>
      </c>
      <c r="N8872" s="9" t="e">
        <v>#N/A</v>
      </c>
      <c r="O8872" s="9" t="e">
        <v>#N/A</v>
      </c>
      <c r="P8872" s="9" t="e">
        <v>#N/A</v>
      </c>
      <c r="Q8872" s="9" t="e">
        <v>#N/A</v>
      </c>
      <c r="R8872" s="9" t="e">
        <v>#N/A</v>
      </c>
      <c r="S8872" s="9" t="e">
        <v>#N/A</v>
      </c>
      <c r="T8872" s="9" t="e">
        <v>#N/A</v>
      </c>
    </row>
    <row r="8873" spans="1:20" x14ac:dyDescent="0.35">
      <c r="A8873">
        <f t="shared" si="277"/>
        <v>8873</v>
      </c>
      <c r="B8873" s="3" t="s">
        <v>71</v>
      </c>
      <c r="C8873" s="3" t="s">
        <v>75</v>
      </c>
      <c r="D8873" s="3" t="s">
        <v>39</v>
      </c>
      <c r="E8873">
        <v>2021</v>
      </c>
      <c r="F8873" s="3" t="str">
        <f t="shared" si="276"/>
        <v>GElevWANETA2021</v>
      </c>
      <c r="G8873" s="9" t="e">
        <v>#N/A</v>
      </c>
      <c r="H8873" s="9" t="e">
        <v>#N/A</v>
      </c>
      <c r="I8873" s="9" t="e">
        <v>#N/A</v>
      </c>
      <c r="J8873" s="9" t="e">
        <v>#N/A</v>
      </c>
      <c r="K8873" s="9" t="e">
        <v>#N/A</v>
      </c>
      <c r="L8873" s="9" t="e">
        <v>#N/A</v>
      </c>
      <c r="M8873" s="9" t="e">
        <v>#N/A</v>
      </c>
      <c r="N8873" s="9" t="e">
        <v>#N/A</v>
      </c>
      <c r="O8873" s="9" t="e">
        <v>#N/A</v>
      </c>
      <c r="P8873" s="9" t="e">
        <v>#N/A</v>
      </c>
      <c r="Q8873" s="9" t="e">
        <v>#N/A</v>
      </c>
      <c r="R8873" s="9" t="e">
        <v>#N/A</v>
      </c>
      <c r="S8873" s="9" t="e">
        <v>#N/A</v>
      </c>
      <c r="T8873" s="9" t="e">
        <v>#N/A</v>
      </c>
    </row>
    <row r="8874" spans="1:20" x14ac:dyDescent="0.35">
      <c r="A8874">
        <f t="shared" si="277"/>
        <v>8874</v>
      </c>
      <c r="B8874" s="3" t="s">
        <v>71</v>
      </c>
      <c r="C8874" s="3" t="s">
        <v>75</v>
      </c>
      <c r="D8874" s="3" t="s">
        <v>39</v>
      </c>
      <c r="E8874">
        <v>2022</v>
      </c>
      <c r="F8874" s="3" t="str">
        <f t="shared" si="276"/>
        <v>GElevWANETA2022</v>
      </c>
      <c r="G8874" s="9" t="e">
        <v>#N/A</v>
      </c>
      <c r="H8874" s="9" t="e">
        <v>#N/A</v>
      </c>
      <c r="I8874" s="9" t="e">
        <v>#N/A</v>
      </c>
      <c r="J8874" s="9" t="e">
        <v>#N/A</v>
      </c>
      <c r="K8874" s="9" t="e">
        <v>#N/A</v>
      </c>
      <c r="L8874" s="9" t="e">
        <v>#N/A</v>
      </c>
      <c r="M8874" s="9" t="e">
        <v>#N/A</v>
      </c>
      <c r="N8874" s="9" t="e">
        <v>#N/A</v>
      </c>
      <c r="O8874" s="9" t="e">
        <v>#N/A</v>
      </c>
      <c r="P8874" s="9" t="e">
        <v>#N/A</v>
      </c>
      <c r="Q8874" s="9" t="e">
        <v>#N/A</v>
      </c>
      <c r="R8874" s="9" t="e">
        <v>#N/A</v>
      </c>
      <c r="S8874" s="9" t="e">
        <v>#N/A</v>
      </c>
      <c r="T8874" s="9" t="e">
        <v>#N/A</v>
      </c>
    </row>
    <row r="8875" spans="1:20" x14ac:dyDescent="0.35">
      <c r="A8875">
        <f t="shared" si="277"/>
        <v>8875</v>
      </c>
      <c r="B8875" s="3" t="s">
        <v>71</v>
      </c>
      <c r="C8875" s="3" t="s">
        <v>75</v>
      </c>
      <c r="D8875" s="3" t="s">
        <v>39</v>
      </c>
      <c r="E8875">
        <v>2023</v>
      </c>
      <c r="F8875" s="3" t="str">
        <f t="shared" si="276"/>
        <v>GElevWANETA2023</v>
      </c>
      <c r="G8875" s="9" t="e">
        <v>#N/A</v>
      </c>
      <c r="H8875" s="9" t="e">
        <v>#N/A</v>
      </c>
      <c r="I8875" s="9" t="e">
        <v>#N/A</v>
      </c>
      <c r="J8875" s="9" t="e">
        <v>#N/A</v>
      </c>
      <c r="K8875" s="9" t="e">
        <v>#N/A</v>
      </c>
      <c r="L8875" s="9" t="e">
        <v>#N/A</v>
      </c>
      <c r="M8875" s="9" t="e">
        <v>#N/A</v>
      </c>
      <c r="N8875" s="9" t="e">
        <v>#N/A</v>
      </c>
      <c r="O8875" s="9" t="e">
        <v>#N/A</v>
      </c>
      <c r="P8875" s="9" t="e">
        <v>#N/A</v>
      </c>
      <c r="Q8875" s="9" t="e">
        <v>#N/A</v>
      </c>
      <c r="R8875" s="9" t="e">
        <v>#N/A</v>
      </c>
      <c r="S8875" s="9" t="e">
        <v>#N/A</v>
      </c>
      <c r="T8875" s="9" t="e">
        <v>#N/A</v>
      </c>
    </row>
    <row r="8876" spans="1:20" x14ac:dyDescent="0.35">
      <c r="A8876">
        <f t="shared" si="277"/>
        <v>8876</v>
      </c>
      <c r="B8876" s="3" t="s">
        <v>71</v>
      </c>
      <c r="C8876" s="3" t="s">
        <v>75</v>
      </c>
      <c r="D8876" s="3" t="s">
        <v>39</v>
      </c>
      <c r="E8876">
        <v>2024</v>
      </c>
      <c r="F8876" s="3" t="str">
        <f t="shared" si="276"/>
        <v>GElevWANETA2024</v>
      </c>
      <c r="G8876" s="9" t="e">
        <v>#N/A</v>
      </c>
      <c r="H8876" s="9" t="e">
        <v>#N/A</v>
      </c>
      <c r="I8876" s="9" t="e">
        <v>#N/A</v>
      </c>
      <c r="J8876" s="9" t="e">
        <v>#N/A</v>
      </c>
      <c r="K8876" s="9" t="e">
        <v>#N/A</v>
      </c>
      <c r="L8876" s="9" t="e">
        <v>#N/A</v>
      </c>
      <c r="M8876" s="9" t="e">
        <v>#N/A</v>
      </c>
      <c r="N8876" s="9" t="e">
        <v>#N/A</v>
      </c>
      <c r="O8876" s="9" t="e">
        <v>#N/A</v>
      </c>
      <c r="P8876" s="9" t="e">
        <v>#N/A</v>
      </c>
      <c r="Q8876" s="9" t="e">
        <v>#N/A</v>
      </c>
      <c r="R8876" s="9" t="e">
        <v>#N/A</v>
      </c>
      <c r="S8876" s="9" t="e">
        <v>#N/A</v>
      </c>
      <c r="T8876" s="9" t="e">
        <v>#N/A</v>
      </c>
    </row>
    <row r="8877" spans="1:20" x14ac:dyDescent="0.35">
      <c r="A8877">
        <f t="shared" si="277"/>
        <v>8877</v>
      </c>
      <c r="B8877" s="3" t="s">
        <v>71</v>
      </c>
      <c r="C8877" s="3" t="s">
        <v>75</v>
      </c>
      <c r="D8877" s="3" t="s">
        <v>39</v>
      </c>
      <c r="E8877">
        <v>2025</v>
      </c>
      <c r="F8877" s="3" t="str">
        <f t="shared" si="276"/>
        <v>GElevWANETA2025</v>
      </c>
      <c r="G8877" s="9" t="e">
        <v>#N/A</v>
      </c>
      <c r="H8877" s="9" t="e">
        <v>#N/A</v>
      </c>
      <c r="I8877" s="9" t="e">
        <v>#N/A</v>
      </c>
      <c r="J8877" s="9" t="e">
        <v>#N/A</v>
      </c>
      <c r="K8877" s="9" t="e">
        <v>#N/A</v>
      </c>
      <c r="L8877" s="9" t="e">
        <v>#N/A</v>
      </c>
      <c r="M8877" s="9" t="e">
        <v>#N/A</v>
      </c>
      <c r="N8877" s="9" t="e">
        <v>#N/A</v>
      </c>
      <c r="O8877" s="9" t="e">
        <v>#N/A</v>
      </c>
      <c r="P8877" s="9" t="e">
        <v>#N/A</v>
      </c>
      <c r="Q8877" s="9" t="e">
        <v>#N/A</v>
      </c>
      <c r="R8877" s="9" t="e">
        <v>#N/A</v>
      </c>
      <c r="S8877" s="9" t="e">
        <v>#N/A</v>
      </c>
      <c r="T8877" s="9" t="e">
        <v>#N/A</v>
      </c>
    </row>
    <row r="8878" spans="1:20" x14ac:dyDescent="0.35">
      <c r="A8878">
        <f t="shared" si="277"/>
        <v>8878</v>
      </c>
      <c r="B8878" s="3" t="s">
        <v>71</v>
      </c>
      <c r="C8878" s="3" t="s">
        <v>75</v>
      </c>
      <c r="D8878" s="3" t="s">
        <v>39</v>
      </c>
      <c r="E8878">
        <v>2026</v>
      </c>
      <c r="F8878" s="3" t="str">
        <f t="shared" si="276"/>
        <v>GElevWANETA2026</v>
      </c>
      <c r="G8878" s="9" t="e">
        <v>#N/A</v>
      </c>
      <c r="H8878" s="9" t="e">
        <v>#N/A</v>
      </c>
      <c r="I8878" s="9" t="e">
        <v>#N/A</v>
      </c>
      <c r="J8878" s="9" t="e">
        <v>#N/A</v>
      </c>
      <c r="K8878" s="9" t="e">
        <v>#N/A</v>
      </c>
      <c r="L8878" s="9" t="e">
        <v>#N/A</v>
      </c>
      <c r="M8878" s="9" t="e">
        <v>#N/A</v>
      </c>
      <c r="N8878" s="9" t="e">
        <v>#N/A</v>
      </c>
      <c r="O8878" s="9" t="e">
        <v>#N/A</v>
      </c>
      <c r="P8878" s="9" t="e">
        <v>#N/A</v>
      </c>
      <c r="Q8878" s="9" t="e">
        <v>#N/A</v>
      </c>
      <c r="R8878" s="9" t="e">
        <v>#N/A</v>
      </c>
      <c r="S8878" s="9" t="e">
        <v>#N/A</v>
      </c>
      <c r="T8878" s="9" t="e">
        <v>#N/A</v>
      </c>
    </row>
    <row r="8879" spans="1:20" x14ac:dyDescent="0.35">
      <c r="A8879">
        <f t="shared" si="277"/>
        <v>8879</v>
      </c>
      <c r="B8879" s="3" t="s">
        <v>71</v>
      </c>
      <c r="C8879" s="3" t="s">
        <v>75</v>
      </c>
      <c r="D8879" s="3" t="s">
        <v>39</v>
      </c>
      <c r="E8879">
        <v>2027</v>
      </c>
      <c r="F8879" s="3" t="str">
        <f t="shared" si="276"/>
        <v>GElevWANETA2027</v>
      </c>
      <c r="G8879" s="9" t="e">
        <v>#N/A</v>
      </c>
      <c r="H8879" s="9" t="e">
        <v>#N/A</v>
      </c>
      <c r="I8879" s="9" t="e">
        <v>#N/A</v>
      </c>
      <c r="J8879" s="9" t="e">
        <v>#N/A</v>
      </c>
      <c r="K8879" s="9" t="e">
        <v>#N/A</v>
      </c>
      <c r="L8879" s="9" t="e">
        <v>#N/A</v>
      </c>
      <c r="M8879" s="9" t="e">
        <v>#N/A</v>
      </c>
      <c r="N8879" s="9" t="e">
        <v>#N/A</v>
      </c>
      <c r="O8879" s="9" t="e">
        <v>#N/A</v>
      </c>
      <c r="P8879" s="9" t="e">
        <v>#N/A</v>
      </c>
      <c r="Q8879" s="9" t="e">
        <v>#N/A</v>
      </c>
      <c r="R8879" s="9" t="e">
        <v>#N/A</v>
      </c>
      <c r="S8879" s="9" t="e">
        <v>#N/A</v>
      </c>
      <c r="T8879" s="9" t="e">
        <v>#N/A</v>
      </c>
    </row>
    <row r="8880" spans="1:20" x14ac:dyDescent="0.35">
      <c r="A8880">
        <f t="shared" si="277"/>
        <v>8880</v>
      </c>
      <c r="B8880" s="3" t="s">
        <v>71</v>
      </c>
      <c r="C8880" s="3" t="s">
        <v>75</v>
      </c>
      <c r="D8880" s="3" t="s">
        <v>39</v>
      </c>
      <c r="E8880">
        <v>2028</v>
      </c>
      <c r="F8880" s="3" t="str">
        <f t="shared" si="276"/>
        <v>GElevWANETA2028</v>
      </c>
      <c r="G8880" s="9" t="e">
        <v>#N/A</v>
      </c>
      <c r="H8880" s="9" t="e">
        <v>#N/A</v>
      </c>
      <c r="I8880" s="9" t="e">
        <v>#N/A</v>
      </c>
      <c r="J8880" s="9" t="e">
        <v>#N/A</v>
      </c>
      <c r="K8880" s="9" t="e">
        <v>#N/A</v>
      </c>
      <c r="L8880" s="9" t="e">
        <v>#N/A</v>
      </c>
      <c r="M8880" s="9" t="e">
        <v>#N/A</v>
      </c>
      <c r="N8880" s="9" t="e">
        <v>#N/A</v>
      </c>
      <c r="O8880" s="9" t="e">
        <v>#N/A</v>
      </c>
      <c r="P8880" s="9" t="e">
        <v>#N/A</v>
      </c>
      <c r="Q8880" s="9" t="e">
        <v>#N/A</v>
      </c>
      <c r="R8880" s="9" t="e">
        <v>#N/A</v>
      </c>
      <c r="S8880" s="9" t="e">
        <v>#N/A</v>
      </c>
      <c r="T8880" s="9" t="e">
        <v>#N/A</v>
      </c>
    </row>
    <row r="8881" spans="1:20" x14ac:dyDescent="0.35">
      <c r="A8881">
        <f t="shared" si="277"/>
        <v>8881</v>
      </c>
      <c r="B8881" s="3" t="s">
        <v>71</v>
      </c>
      <c r="C8881" s="3" t="s">
        <v>75</v>
      </c>
      <c r="D8881" s="3" t="s">
        <v>39</v>
      </c>
      <c r="E8881">
        <v>2029</v>
      </c>
      <c r="F8881" s="3" t="str">
        <f t="shared" si="276"/>
        <v>GElevWANETA2029</v>
      </c>
      <c r="G8881" s="9" t="e">
        <v>#N/A</v>
      </c>
      <c r="H8881" s="9" t="e">
        <v>#N/A</v>
      </c>
      <c r="I8881" s="9" t="e">
        <v>#N/A</v>
      </c>
      <c r="J8881" s="9" t="e">
        <v>#N/A</v>
      </c>
      <c r="K8881" s="9" t="e">
        <v>#N/A</v>
      </c>
      <c r="L8881" s="9" t="e">
        <v>#N/A</v>
      </c>
      <c r="M8881" s="9" t="e">
        <v>#N/A</v>
      </c>
      <c r="N8881" s="9" t="e">
        <v>#N/A</v>
      </c>
      <c r="O8881" s="9" t="e">
        <v>#N/A</v>
      </c>
      <c r="P8881" s="9" t="e">
        <v>#N/A</v>
      </c>
      <c r="Q8881" s="9" t="e">
        <v>#N/A</v>
      </c>
      <c r="R8881" s="9" t="e">
        <v>#N/A</v>
      </c>
      <c r="S8881" s="9" t="e">
        <v>#N/A</v>
      </c>
      <c r="T8881" s="9" t="e">
        <v>#N/A</v>
      </c>
    </row>
    <row r="8882" spans="1:20" x14ac:dyDescent="0.35">
      <c r="A8882">
        <f t="shared" si="277"/>
        <v>8882</v>
      </c>
      <c r="B8882" s="3" t="s">
        <v>71</v>
      </c>
      <c r="C8882" s="3" t="s">
        <v>75</v>
      </c>
      <c r="D8882" s="3" t="s">
        <v>40</v>
      </c>
      <c r="E8882">
        <v>2020</v>
      </c>
      <c r="F8882" s="3" t="str">
        <f t="shared" si="276"/>
        <v>GElevCDA LK2020</v>
      </c>
      <c r="G8882" s="9">
        <v>2125.5</v>
      </c>
      <c r="H8882" s="9">
        <v>2124</v>
      </c>
      <c r="I8882" s="9">
        <v>2122.5</v>
      </c>
      <c r="J8882" s="9">
        <v>2121</v>
      </c>
      <c r="K8882" s="9">
        <v>2126</v>
      </c>
      <c r="L8882" s="9">
        <v>2123.5</v>
      </c>
      <c r="M8882" s="9">
        <v>2127.1999999999998</v>
      </c>
      <c r="N8882" s="9">
        <v>2128</v>
      </c>
      <c r="O8882" s="9">
        <v>2128</v>
      </c>
      <c r="P8882" s="9">
        <v>2128</v>
      </c>
      <c r="Q8882" s="9">
        <v>2128</v>
      </c>
      <c r="R8882" s="9">
        <v>2128</v>
      </c>
      <c r="S8882" s="9">
        <v>2128</v>
      </c>
      <c r="T8882" s="9">
        <v>2127</v>
      </c>
    </row>
    <row r="8883" spans="1:20" x14ac:dyDescent="0.35">
      <c r="A8883">
        <f t="shared" si="277"/>
        <v>8883</v>
      </c>
      <c r="B8883" s="3" t="s">
        <v>71</v>
      </c>
      <c r="C8883" s="3" t="s">
        <v>75</v>
      </c>
      <c r="D8883" s="3" t="s">
        <v>40</v>
      </c>
      <c r="E8883">
        <v>2021</v>
      </c>
      <c r="F8883" s="3" t="str">
        <f t="shared" si="276"/>
        <v>GElevCDA LK2021</v>
      </c>
      <c r="G8883" s="9">
        <v>2125.5</v>
      </c>
      <c r="H8883" s="9">
        <v>2124</v>
      </c>
      <c r="I8883" s="9">
        <v>2122.5</v>
      </c>
      <c r="J8883" s="9">
        <v>2121</v>
      </c>
      <c r="K8883" s="9">
        <v>2120.6</v>
      </c>
      <c r="L8883" s="9">
        <v>2123.5</v>
      </c>
      <c r="M8883" s="9">
        <v>2126.6</v>
      </c>
      <c r="N8883" s="9">
        <v>2128</v>
      </c>
      <c r="O8883" s="9">
        <v>2128</v>
      </c>
      <c r="P8883" s="9">
        <v>2128</v>
      </c>
      <c r="Q8883" s="9">
        <v>2128</v>
      </c>
      <c r="R8883" s="9">
        <v>2128</v>
      </c>
      <c r="S8883" s="9">
        <v>2128</v>
      </c>
      <c r="T8883" s="9">
        <v>2127</v>
      </c>
    </row>
    <row r="8884" spans="1:20" x14ac:dyDescent="0.35">
      <c r="A8884">
        <f t="shared" si="277"/>
        <v>8884</v>
      </c>
      <c r="B8884" s="3" t="s">
        <v>71</v>
      </c>
      <c r="C8884" s="3" t="s">
        <v>75</v>
      </c>
      <c r="D8884" s="3" t="s">
        <v>40</v>
      </c>
      <c r="E8884">
        <v>2022</v>
      </c>
      <c r="F8884" s="3" t="str">
        <f t="shared" si="276"/>
        <v>GElevCDA LK2022</v>
      </c>
      <c r="G8884" s="9">
        <v>2125.5</v>
      </c>
      <c r="H8884" s="9">
        <v>2124</v>
      </c>
      <c r="I8884" s="9">
        <v>2122.5</v>
      </c>
      <c r="J8884" s="9">
        <v>2121</v>
      </c>
      <c r="K8884" s="9">
        <v>2122.1</v>
      </c>
      <c r="L8884" s="9">
        <v>2123.5</v>
      </c>
      <c r="M8884" s="9">
        <v>2126.6</v>
      </c>
      <c r="N8884" s="9">
        <v>2128</v>
      </c>
      <c r="O8884" s="9">
        <v>2128</v>
      </c>
      <c r="P8884" s="9">
        <v>2128</v>
      </c>
      <c r="Q8884" s="9">
        <v>2128</v>
      </c>
      <c r="R8884" s="9">
        <v>2128</v>
      </c>
      <c r="S8884" s="9">
        <v>2128</v>
      </c>
      <c r="T8884" s="9">
        <v>2127</v>
      </c>
    </row>
    <row r="8885" spans="1:20" x14ac:dyDescent="0.35">
      <c r="A8885">
        <f t="shared" si="277"/>
        <v>8885</v>
      </c>
      <c r="B8885" s="3" t="s">
        <v>71</v>
      </c>
      <c r="C8885" s="3" t="s">
        <v>75</v>
      </c>
      <c r="D8885" s="3" t="s">
        <v>40</v>
      </c>
      <c r="E8885">
        <v>2023</v>
      </c>
      <c r="F8885" s="3" t="str">
        <f t="shared" si="276"/>
        <v>GElevCDA LK2023</v>
      </c>
      <c r="G8885" s="9">
        <v>2125.5</v>
      </c>
      <c r="H8885" s="9">
        <v>2124</v>
      </c>
      <c r="I8885" s="9">
        <v>2126.5</v>
      </c>
      <c r="J8885" s="9">
        <v>2123.8000000000002</v>
      </c>
      <c r="K8885" s="9">
        <v>2128</v>
      </c>
      <c r="L8885" s="9">
        <v>2127.6999999999998</v>
      </c>
      <c r="M8885" s="9">
        <v>2128</v>
      </c>
      <c r="N8885" s="9">
        <v>2128</v>
      </c>
      <c r="O8885" s="9">
        <v>2128</v>
      </c>
      <c r="P8885" s="9">
        <v>2128</v>
      </c>
      <c r="Q8885" s="9">
        <v>2128</v>
      </c>
      <c r="R8885" s="9">
        <v>2128</v>
      </c>
      <c r="S8885" s="9">
        <v>2128</v>
      </c>
      <c r="T8885" s="9">
        <v>2127</v>
      </c>
    </row>
    <row r="8886" spans="1:20" x14ac:dyDescent="0.35">
      <c r="A8886">
        <f t="shared" si="277"/>
        <v>8886</v>
      </c>
      <c r="B8886" s="3" t="s">
        <v>71</v>
      </c>
      <c r="C8886" s="3" t="s">
        <v>75</v>
      </c>
      <c r="D8886" s="3" t="s">
        <v>40</v>
      </c>
      <c r="E8886">
        <v>2024</v>
      </c>
      <c r="F8886" s="3" t="str">
        <f t="shared" si="276"/>
        <v>GElevCDA LK2024</v>
      </c>
      <c r="G8886" s="9">
        <v>2125.5</v>
      </c>
      <c r="H8886" s="9">
        <v>2124</v>
      </c>
      <c r="I8886" s="9">
        <v>2122.5</v>
      </c>
      <c r="J8886" s="9">
        <v>2123.6999999999998</v>
      </c>
      <c r="K8886" s="9">
        <v>2128</v>
      </c>
      <c r="L8886" s="9">
        <v>2123.8000000000002</v>
      </c>
      <c r="M8886" s="9">
        <v>2127.1</v>
      </c>
      <c r="N8886" s="9">
        <v>2128</v>
      </c>
      <c r="O8886" s="9">
        <v>2128</v>
      </c>
      <c r="P8886" s="9">
        <v>2128</v>
      </c>
      <c r="Q8886" s="9">
        <v>2128</v>
      </c>
      <c r="R8886" s="9">
        <v>2128</v>
      </c>
      <c r="S8886" s="9">
        <v>2128</v>
      </c>
      <c r="T8886" s="9">
        <v>2127</v>
      </c>
    </row>
    <row r="8887" spans="1:20" x14ac:dyDescent="0.35">
      <c r="A8887">
        <f t="shared" si="277"/>
        <v>8887</v>
      </c>
      <c r="B8887" s="3" t="s">
        <v>71</v>
      </c>
      <c r="C8887" s="3" t="s">
        <v>75</v>
      </c>
      <c r="D8887" s="3" t="s">
        <v>40</v>
      </c>
      <c r="E8887">
        <v>2025</v>
      </c>
      <c r="F8887" s="3" t="str">
        <f t="shared" si="276"/>
        <v>GElevCDA LK2025</v>
      </c>
      <c r="G8887" s="9">
        <v>2125.5</v>
      </c>
      <c r="H8887" s="9">
        <v>2124</v>
      </c>
      <c r="I8887" s="9">
        <v>2122.5</v>
      </c>
      <c r="J8887" s="9">
        <v>2123</v>
      </c>
      <c r="K8887" s="9">
        <v>2128</v>
      </c>
      <c r="L8887" s="9">
        <v>2125.1</v>
      </c>
      <c r="M8887" s="9">
        <v>2127.4</v>
      </c>
      <c r="N8887" s="9">
        <v>2128</v>
      </c>
      <c r="O8887" s="9">
        <v>2128</v>
      </c>
      <c r="P8887" s="9">
        <v>2128</v>
      </c>
      <c r="Q8887" s="9">
        <v>2128</v>
      </c>
      <c r="R8887" s="9">
        <v>2128</v>
      </c>
      <c r="S8887" s="9">
        <v>2128</v>
      </c>
      <c r="T8887" s="9">
        <v>2127</v>
      </c>
    </row>
    <row r="8888" spans="1:20" x14ac:dyDescent="0.35">
      <c r="A8888">
        <f t="shared" si="277"/>
        <v>8888</v>
      </c>
      <c r="B8888" s="3" t="s">
        <v>71</v>
      </c>
      <c r="C8888" s="3" t="s">
        <v>75</v>
      </c>
      <c r="D8888" s="3" t="s">
        <v>40</v>
      </c>
      <c r="E8888">
        <v>2026</v>
      </c>
      <c r="F8888" s="3" t="str">
        <f t="shared" si="276"/>
        <v>GElevCDA LK2026</v>
      </c>
      <c r="G8888" s="9">
        <v>2125.5</v>
      </c>
      <c r="H8888" s="9">
        <v>2124</v>
      </c>
      <c r="I8888" s="9">
        <v>2122.5</v>
      </c>
      <c r="J8888" s="9">
        <v>2121</v>
      </c>
      <c r="K8888" s="9">
        <v>2126.3000000000002</v>
      </c>
      <c r="L8888" s="9">
        <v>2124</v>
      </c>
      <c r="M8888" s="9">
        <v>2126.6</v>
      </c>
      <c r="N8888" s="9">
        <v>2128</v>
      </c>
      <c r="O8888" s="9">
        <v>2128</v>
      </c>
      <c r="P8888" s="9">
        <v>2128</v>
      </c>
      <c r="Q8888" s="9">
        <v>2128</v>
      </c>
      <c r="R8888" s="9">
        <v>2128</v>
      </c>
      <c r="S8888" s="9">
        <v>2128</v>
      </c>
      <c r="T8888" s="9">
        <v>2127</v>
      </c>
    </row>
    <row r="8889" spans="1:20" x14ac:dyDescent="0.35">
      <c r="A8889">
        <f t="shared" si="277"/>
        <v>8889</v>
      </c>
      <c r="B8889" s="3" t="s">
        <v>71</v>
      </c>
      <c r="C8889" s="3" t="s">
        <v>75</v>
      </c>
      <c r="D8889" s="3" t="s">
        <v>40</v>
      </c>
      <c r="E8889">
        <v>2027</v>
      </c>
      <c r="F8889" s="3" t="str">
        <f t="shared" si="276"/>
        <v>GElevCDA LK2027</v>
      </c>
      <c r="G8889" s="9">
        <v>2125.5</v>
      </c>
      <c r="H8889" s="9">
        <v>2124</v>
      </c>
      <c r="I8889" s="9">
        <v>2122.5</v>
      </c>
      <c r="J8889" s="9">
        <v>2121.6</v>
      </c>
      <c r="K8889" s="9">
        <v>2127.1999999999998</v>
      </c>
      <c r="L8889" s="9">
        <v>2123.6999999999998</v>
      </c>
      <c r="M8889" s="9">
        <v>2127.5</v>
      </c>
      <c r="N8889" s="9">
        <v>2128</v>
      </c>
      <c r="O8889" s="9">
        <v>2128</v>
      </c>
      <c r="P8889" s="9">
        <v>2128</v>
      </c>
      <c r="Q8889" s="9">
        <v>2128</v>
      </c>
      <c r="R8889" s="9">
        <v>2128</v>
      </c>
      <c r="S8889" s="9">
        <v>2128</v>
      </c>
      <c r="T8889" s="9">
        <v>2127</v>
      </c>
    </row>
    <row r="8890" spans="1:20" x14ac:dyDescent="0.35">
      <c r="A8890">
        <f t="shared" si="277"/>
        <v>8890</v>
      </c>
      <c r="B8890" s="3" t="s">
        <v>71</v>
      </c>
      <c r="C8890" s="3" t="s">
        <v>75</v>
      </c>
      <c r="D8890" s="3" t="s">
        <v>40</v>
      </c>
      <c r="E8890">
        <v>2028</v>
      </c>
      <c r="F8890" s="3" t="str">
        <f t="shared" si="276"/>
        <v>GElevCDA LK2028</v>
      </c>
      <c r="G8890" s="9">
        <v>2125.5</v>
      </c>
      <c r="H8890" s="9">
        <v>2124</v>
      </c>
      <c r="I8890" s="9">
        <v>2122.5</v>
      </c>
      <c r="J8890" s="9">
        <v>2122.8000000000002</v>
      </c>
      <c r="K8890" s="9">
        <v>2128</v>
      </c>
      <c r="L8890" s="9">
        <v>2123.6</v>
      </c>
      <c r="M8890" s="9">
        <v>2126.6</v>
      </c>
      <c r="N8890" s="9">
        <v>2128</v>
      </c>
      <c r="O8890" s="9">
        <v>2128</v>
      </c>
      <c r="P8890" s="9">
        <v>2128</v>
      </c>
      <c r="Q8890" s="9">
        <v>2128</v>
      </c>
      <c r="R8890" s="9">
        <v>2128</v>
      </c>
      <c r="S8890" s="9">
        <v>2128</v>
      </c>
      <c r="T8890" s="9">
        <v>2127</v>
      </c>
    </row>
    <row r="8891" spans="1:20" x14ac:dyDescent="0.35">
      <c r="A8891">
        <f t="shared" si="277"/>
        <v>8891</v>
      </c>
      <c r="B8891" s="3" t="s">
        <v>71</v>
      </c>
      <c r="C8891" s="3" t="s">
        <v>75</v>
      </c>
      <c r="D8891" s="3" t="s">
        <v>40</v>
      </c>
      <c r="E8891">
        <v>2029</v>
      </c>
      <c r="F8891" s="3" t="str">
        <f t="shared" si="276"/>
        <v>GElevCDA LK2029</v>
      </c>
      <c r="G8891" s="9">
        <v>2125.5</v>
      </c>
      <c r="H8891" s="9">
        <v>2124</v>
      </c>
      <c r="I8891" s="9">
        <v>2122.5</v>
      </c>
      <c r="J8891" s="9">
        <v>2121</v>
      </c>
      <c r="K8891" s="9">
        <v>2126.1</v>
      </c>
      <c r="L8891" s="9">
        <v>2124</v>
      </c>
      <c r="M8891" s="9">
        <v>2126.6999999999998</v>
      </c>
      <c r="N8891" s="9">
        <v>2128</v>
      </c>
      <c r="O8891" s="9">
        <v>2128</v>
      </c>
      <c r="P8891" s="9">
        <v>2128</v>
      </c>
      <c r="Q8891" s="9">
        <v>2128</v>
      </c>
      <c r="R8891" s="9">
        <v>2128</v>
      </c>
      <c r="S8891" s="9">
        <v>2128</v>
      </c>
      <c r="T8891" s="9">
        <v>2127</v>
      </c>
    </row>
    <row r="8892" spans="1:20" x14ac:dyDescent="0.35">
      <c r="A8892">
        <f t="shared" si="277"/>
        <v>8892</v>
      </c>
      <c r="B8892" s="3" t="s">
        <v>71</v>
      </c>
      <c r="C8892" s="3" t="s">
        <v>75</v>
      </c>
      <c r="D8892" s="3" t="s">
        <v>41</v>
      </c>
      <c r="E8892">
        <v>2020</v>
      </c>
      <c r="F8892" s="3" t="str">
        <f t="shared" si="276"/>
        <v>GElevPOST F2020</v>
      </c>
      <c r="G8892" s="9" t="e">
        <v>#N/A</v>
      </c>
      <c r="H8892" s="9" t="e">
        <v>#N/A</v>
      </c>
      <c r="I8892" s="9" t="e">
        <v>#N/A</v>
      </c>
      <c r="J8892" s="9" t="e">
        <v>#N/A</v>
      </c>
      <c r="K8892" s="9" t="e">
        <v>#N/A</v>
      </c>
      <c r="L8892" s="9" t="e">
        <v>#N/A</v>
      </c>
      <c r="M8892" s="9" t="e">
        <v>#N/A</v>
      </c>
      <c r="N8892" s="9" t="e">
        <v>#N/A</v>
      </c>
      <c r="O8892" s="9" t="e">
        <v>#N/A</v>
      </c>
      <c r="P8892" s="9" t="e">
        <v>#N/A</v>
      </c>
      <c r="Q8892" s="9" t="e">
        <v>#N/A</v>
      </c>
      <c r="R8892" s="9" t="e">
        <v>#N/A</v>
      </c>
      <c r="S8892" s="9" t="e">
        <v>#N/A</v>
      </c>
      <c r="T8892" s="9" t="e">
        <v>#N/A</v>
      </c>
    </row>
    <row r="8893" spans="1:20" x14ac:dyDescent="0.35">
      <c r="A8893">
        <f t="shared" si="277"/>
        <v>8893</v>
      </c>
      <c r="B8893" s="3" t="s">
        <v>71</v>
      </c>
      <c r="C8893" s="3" t="s">
        <v>75</v>
      </c>
      <c r="D8893" s="3" t="s">
        <v>41</v>
      </c>
      <c r="E8893">
        <v>2021</v>
      </c>
      <c r="F8893" s="3" t="str">
        <f t="shared" si="276"/>
        <v>GElevPOST F2021</v>
      </c>
      <c r="G8893" s="9" t="e">
        <v>#N/A</v>
      </c>
      <c r="H8893" s="9" t="e">
        <v>#N/A</v>
      </c>
      <c r="I8893" s="9" t="e">
        <v>#N/A</v>
      </c>
      <c r="J8893" s="9" t="e">
        <v>#N/A</v>
      </c>
      <c r="K8893" s="9" t="e">
        <v>#N/A</v>
      </c>
      <c r="L8893" s="9" t="e">
        <v>#N/A</v>
      </c>
      <c r="M8893" s="9" t="e">
        <v>#N/A</v>
      </c>
      <c r="N8893" s="9" t="e">
        <v>#N/A</v>
      </c>
      <c r="O8893" s="9" t="e">
        <v>#N/A</v>
      </c>
      <c r="P8893" s="9" t="e">
        <v>#N/A</v>
      </c>
      <c r="Q8893" s="9" t="e">
        <v>#N/A</v>
      </c>
      <c r="R8893" s="9" t="e">
        <v>#N/A</v>
      </c>
      <c r="S8893" s="9" t="e">
        <v>#N/A</v>
      </c>
      <c r="T8893" s="9" t="e">
        <v>#N/A</v>
      </c>
    </row>
    <row r="8894" spans="1:20" x14ac:dyDescent="0.35">
      <c r="A8894">
        <f t="shared" si="277"/>
        <v>8894</v>
      </c>
      <c r="B8894" s="3" t="s">
        <v>71</v>
      </c>
      <c r="C8894" s="3" t="s">
        <v>75</v>
      </c>
      <c r="D8894" s="3" t="s">
        <v>41</v>
      </c>
      <c r="E8894">
        <v>2022</v>
      </c>
      <c r="F8894" s="3" t="str">
        <f t="shared" si="276"/>
        <v>GElevPOST F2022</v>
      </c>
      <c r="G8894" s="9" t="e">
        <v>#N/A</v>
      </c>
      <c r="H8894" s="9" t="e">
        <v>#N/A</v>
      </c>
      <c r="I8894" s="9" t="e">
        <v>#N/A</v>
      </c>
      <c r="J8894" s="9" t="e">
        <v>#N/A</v>
      </c>
      <c r="K8894" s="9" t="e">
        <v>#N/A</v>
      </c>
      <c r="L8894" s="9" t="e">
        <v>#N/A</v>
      </c>
      <c r="M8894" s="9" t="e">
        <v>#N/A</v>
      </c>
      <c r="N8894" s="9" t="e">
        <v>#N/A</v>
      </c>
      <c r="O8894" s="9" t="e">
        <v>#N/A</v>
      </c>
      <c r="P8894" s="9" t="e">
        <v>#N/A</v>
      </c>
      <c r="Q8894" s="9" t="e">
        <v>#N/A</v>
      </c>
      <c r="R8894" s="9" t="e">
        <v>#N/A</v>
      </c>
      <c r="S8894" s="9" t="e">
        <v>#N/A</v>
      </c>
      <c r="T8894" s="9" t="e">
        <v>#N/A</v>
      </c>
    </row>
    <row r="8895" spans="1:20" x14ac:dyDescent="0.35">
      <c r="A8895">
        <f t="shared" si="277"/>
        <v>8895</v>
      </c>
      <c r="B8895" s="3" t="s">
        <v>71</v>
      </c>
      <c r="C8895" s="3" t="s">
        <v>75</v>
      </c>
      <c r="D8895" s="3" t="s">
        <v>41</v>
      </c>
      <c r="E8895">
        <v>2023</v>
      </c>
      <c r="F8895" s="3" t="str">
        <f t="shared" si="276"/>
        <v>GElevPOST F2023</v>
      </c>
      <c r="G8895" s="9" t="e">
        <v>#N/A</v>
      </c>
      <c r="H8895" s="9" t="e">
        <v>#N/A</v>
      </c>
      <c r="I8895" s="9" t="e">
        <v>#N/A</v>
      </c>
      <c r="J8895" s="9" t="e">
        <v>#N/A</v>
      </c>
      <c r="K8895" s="9" t="e">
        <v>#N/A</v>
      </c>
      <c r="L8895" s="9" t="e">
        <v>#N/A</v>
      </c>
      <c r="M8895" s="9" t="e">
        <v>#N/A</v>
      </c>
      <c r="N8895" s="9" t="e">
        <v>#N/A</v>
      </c>
      <c r="O8895" s="9" t="e">
        <v>#N/A</v>
      </c>
      <c r="P8895" s="9" t="e">
        <v>#N/A</v>
      </c>
      <c r="Q8895" s="9" t="e">
        <v>#N/A</v>
      </c>
      <c r="R8895" s="9" t="e">
        <v>#N/A</v>
      </c>
      <c r="S8895" s="9" t="e">
        <v>#N/A</v>
      </c>
      <c r="T8895" s="9" t="e">
        <v>#N/A</v>
      </c>
    </row>
    <row r="8896" spans="1:20" x14ac:dyDescent="0.35">
      <c r="A8896">
        <f t="shared" si="277"/>
        <v>8896</v>
      </c>
      <c r="B8896" s="3" t="s">
        <v>71</v>
      </c>
      <c r="C8896" s="3" t="s">
        <v>75</v>
      </c>
      <c r="D8896" s="3" t="s">
        <v>41</v>
      </c>
      <c r="E8896">
        <v>2024</v>
      </c>
      <c r="F8896" s="3" t="str">
        <f t="shared" si="276"/>
        <v>GElevPOST F2024</v>
      </c>
      <c r="G8896" s="9" t="e">
        <v>#N/A</v>
      </c>
      <c r="H8896" s="9" t="e">
        <v>#N/A</v>
      </c>
      <c r="I8896" s="9" t="e">
        <v>#N/A</v>
      </c>
      <c r="J8896" s="9" t="e">
        <v>#N/A</v>
      </c>
      <c r="K8896" s="9" t="e">
        <v>#N/A</v>
      </c>
      <c r="L8896" s="9" t="e">
        <v>#N/A</v>
      </c>
      <c r="M8896" s="9" t="e">
        <v>#N/A</v>
      </c>
      <c r="N8896" s="9" t="e">
        <v>#N/A</v>
      </c>
      <c r="O8896" s="9" t="e">
        <v>#N/A</v>
      </c>
      <c r="P8896" s="9" t="e">
        <v>#N/A</v>
      </c>
      <c r="Q8896" s="9" t="e">
        <v>#N/A</v>
      </c>
      <c r="R8896" s="9" t="e">
        <v>#N/A</v>
      </c>
      <c r="S8896" s="9" t="e">
        <v>#N/A</v>
      </c>
      <c r="T8896" s="9" t="e">
        <v>#N/A</v>
      </c>
    </row>
    <row r="8897" spans="1:20" x14ac:dyDescent="0.35">
      <c r="A8897">
        <f t="shared" si="277"/>
        <v>8897</v>
      </c>
      <c r="B8897" s="3" t="s">
        <v>71</v>
      </c>
      <c r="C8897" s="3" t="s">
        <v>75</v>
      </c>
      <c r="D8897" s="3" t="s">
        <v>41</v>
      </c>
      <c r="E8897">
        <v>2025</v>
      </c>
      <c r="F8897" s="3" t="str">
        <f t="shared" si="276"/>
        <v>GElevPOST F2025</v>
      </c>
      <c r="G8897" s="9" t="e">
        <v>#N/A</v>
      </c>
      <c r="H8897" s="9" t="e">
        <v>#N/A</v>
      </c>
      <c r="I8897" s="9" t="e">
        <v>#N/A</v>
      </c>
      <c r="J8897" s="9" t="e">
        <v>#N/A</v>
      </c>
      <c r="K8897" s="9" t="e">
        <v>#N/A</v>
      </c>
      <c r="L8897" s="9" t="e">
        <v>#N/A</v>
      </c>
      <c r="M8897" s="9" t="e">
        <v>#N/A</v>
      </c>
      <c r="N8897" s="9" t="e">
        <v>#N/A</v>
      </c>
      <c r="O8897" s="9" t="e">
        <v>#N/A</v>
      </c>
      <c r="P8897" s="9" t="e">
        <v>#N/A</v>
      </c>
      <c r="Q8897" s="9" t="e">
        <v>#N/A</v>
      </c>
      <c r="R8897" s="9" t="e">
        <v>#N/A</v>
      </c>
      <c r="S8897" s="9" t="e">
        <v>#N/A</v>
      </c>
      <c r="T8897" s="9" t="e">
        <v>#N/A</v>
      </c>
    </row>
    <row r="8898" spans="1:20" x14ac:dyDescent="0.35">
      <c r="A8898">
        <f t="shared" si="277"/>
        <v>8898</v>
      </c>
      <c r="B8898" s="3" t="s">
        <v>71</v>
      </c>
      <c r="C8898" s="3" t="s">
        <v>75</v>
      </c>
      <c r="D8898" s="3" t="s">
        <v>41</v>
      </c>
      <c r="E8898">
        <v>2026</v>
      </c>
      <c r="F8898" s="3" t="str">
        <f t="shared" ref="F8898:F8961" si="278">_xlfn.CONCAT(B8898,C8898,D8898,E8898)</f>
        <v>GElevPOST F2026</v>
      </c>
      <c r="G8898" s="9" t="e">
        <v>#N/A</v>
      </c>
      <c r="H8898" s="9" t="e">
        <v>#N/A</v>
      </c>
      <c r="I8898" s="9" t="e">
        <v>#N/A</v>
      </c>
      <c r="J8898" s="9" t="e">
        <v>#N/A</v>
      </c>
      <c r="K8898" s="9" t="e">
        <v>#N/A</v>
      </c>
      <c r="L8898" s="9" t="e">
        <v>#N/A</v>
      </c>
      <c r="M8898" s="9" t="e">
        <v>#N/A</v>
      </c>
      <c r="N8898" s="9" t="e">
        <v>#N/A</v>
      </c>
      <c r="O8898" s="9" t="e">
        <v>#N/A</v>
      </c>
      <c r="P8898" s="9" t="e">
        <v>#N/A</v>
      </c>
      <c r="Q8898" s="9" t="e">
        <v>#N/A</v>
      </c>
      <c r="R8898" s="9" t="e">
        <v>#N/A</v>
      </c>
      <c r="S8898" s="9" t="e">
        <v>#N/A</v>
      </c>
      <c r="T8898" s="9" t="e">
        <v>#N/A</v>
      </c>
    </row>
    <row r="8899" spans="1:20" x14ac:dyDescent="0.35">
      <c r="A8899">
        <f t="shared" ref="A8899:A8962" si="279">A8898+1</f>
        <v>8899</v>
      </c>
      <c r="B8899" s="3" t="s">
        <v>71</v>
      </c>
      <c r="C8899" s="3" t="s">
        <v>75</v>
      </c>
      <c r="D8899" s="3" t="s">
        <v>41</v>
      </c>
      <c r="E8899">
        <v>2027</v>
      </c>
      <c r="F8899" s="3" t="str">
        <f t="shared" si="278"/>
        <v>GElevPOST F2027</v>
      </c>
      <c r="G8899" s="9" t="e">
        <v>#N/A</v>
      </c>
      <c r="H8899" s="9" t="e">
        <v>#N/A</v>
      </c>
      <c r="I8899" s="9" t="e">
        <v>#N/A</v>
      </c>
      <c r="J8899" s="9" t="e">
        <v>#N/A</v>
      </c>
      <c r="K8899" s="9" t="e">
        <v>#N/A</v>
      </c>
      <c r="L8899" s="9" t="e">
        <v>#N/A</v>
      </c>
      <c r="M8899" s="9" t="e">
        <v>#N/A</v>
      </c>
      <c r="N8899" s="9" t="e">
        <v>#N/A</v>
      </c>
      <c r="O8899" s="9" t="e">
        <v>#N/A</v>
      </c>
      <c r="P8899" s="9" t="e">
        <v>#N/A</v>
      </c>
      <c r="Q8899" s="9" t="e">
        <v>#N/A</v>
      </c>
      <c r="R8899" s="9" t="e">
        <v>#N/A</v>
      </c>
      <c r="S8899" s="9" t="e">
        <v>#N/A</v>
      </c>
      <c r="T8899" s="9" t="e">
        <v>#N/A</v>
      </c>
    </row>
    <row r="8900" spans="1:20" x14ac:dyDescent="0.35">
      <c r="A8900">
        <f t="shared" si="279"/>
        <v>8900</v>
      </c>
      <c r="B8900" s="3" t="s">
        <v>71</v>
      </c>
      <c r="C8900" s="3" t="s">
        <v>75</v>
      </c>
      <c r="D8900" s="3" t="s">
        <v>41</v>
      </c>
      <c r="E8900">
        <v>2028</v>
      </c>
      <c r="F8900" s="3" t="str">
        <f t="shared" si="278"/>
        <v>GElevPOST F2028</v>
      </c>
      <c r="G8900" s="9" t="e">
        <v>#N/A</v>
      </c>
      <c r="H8900" s="9" t="e">
        <v>#N/A</v>
      </c>
      <c r="I8900" s="9" t="e">
        <v>#N/A</v>
      </c>
      <c r="J8900" s="9" t="e">
        <v>#N/A</v>
      </c>
      <c r="K8900" s="9" t="e">
        <v>#N/A</v>
      </c>
      <c r="L8900" s="9" t="e">
        <v>#N/A</v>
      </c>
      <c r="M8900" s="9" t="e">
        <v>#N/A</v>
      </c>
      <c r="N8900" s="9" t="e">
        <v>#N/A</v>
      </c>
      <c r="O8900" s="9" t="e">
        <v>#N/A</v>
      </c>
      <c r="P8900" s="9" t="e">
        <v>#N/A</v>
      </c>
      <c r="Q8900" s="9" t="e">
        <v>#N/A</v>
      </c>
      <c r="R8900" s="9" t="e">
        <v>#N/A</v>
      </c>
      <c r="S8900" s="9" t="e">
        <v>#N/A</v>
      </c>
      <c r="T8900" s="9" t="e">
        <v>#N/A</v>
      </c>
    </row>
    <row r="8901" spans="1:20" x14ac:dyDescent="0.35">
      <c r="A8901">
        <f t="shared" si="279"/>
        <v>8901</v>
      </c>
      <c r="B8901" s="3" t="s">
        <v>71</v>
      </c>
      <c r="C8901" s="3" t="s">
        <v>75</v>
      </c>
      <c r="D8901" s="3" t="s">
        <v>41</v>
      </c>
      <c r="E8901">
        <v>2029</v>
      </c>
      <c r="F8901" s="3" t="str">
        <f t="shared" si="278"/>
        <v>GElevPOST F2029</v>
      </c>
      <c r="G8901" s="9" t="e">
        <v>#N/A</v>
      </c>
      <c r="H8901" s="9" t="e">
        <v>#N/A</v>
      </c>
      <c r="I8901" s="9" t="e">
        <v>#N/A</v>
      </c>
      <c r="J8901" s="9" t="e">
        <v>#N/A</v>
      </c>
      <c r="K8901" s="9" t="e">
        <v>#N/A</v>
      </c>
      <c r="L8901" s="9" t="e">
        <v>#N/A</v>
      </c>
      <c r="M8901" s="9" t="e">
        <v>#N/A</v>
      </c>
      <c r="N8901" s="9" t="e">
        <v>#N/A</v>
      </c>
      <c r="O8901" s="9" t="e">
        <v>#N/A</v>
      </c>
      <c r="P8901" s="9" t="e">
        <v>#N/A</v>
      </c>
      <c r="Q8901" s="9" t="e">
        <v>#N/A</v>
      </c>
      <c r="R8901" s="9" t="e">
        <v>#N/A</v>
      </c>
      <c r="S8901" s="9" t="e">
        <v>#N/A</v>
      </c>
      <c r="T8901" s="9" t="e">
        <v>#N/A</v>
      </c>
    </row>
    <row r="8902" spans="1:20" x14ac:dyDescent="0.35">
      <c r="A8902">
        <f t="shared" si="279"/>
        <v>8902</v>
      </c>
      <c r="B8902" s="3" t="s">
        <v>71</v>
      </c>
      <c r="C8902" s="3" t="s">
        <v>75</v>
      </c>
      <c r="D8902" s="3" t="s">
        <v>42</v>
      </c>
      <c r="E8902">
        <v>2020</v>
      </c>
      <c r="F8902" s="3" t="str">
        <f t="shared" si="278"/>
        <v>GElevUP FLS2020</v>
      </c>
      <c r="G8902" s="9" t="e">
        <v>#N/A</v>
      </c>
      <c r="H8902" s="9" t="e">
        <v>#N/A</v>
      </c>
      <c r="I8902" s="9" t="e">
        <v>#N/A</v>
      </c>
      <c r="J8902" s="9" t="e">
        <v>#N/A</v>
      </c>
      <c r="K8902" s="9" t="e">
        <v>#N/A</v>
      </c>
      <c r="L8902" s="9" t="e">
        <v>#N/A</v>
      </c>
      <c r="M8902" s="9" t="e">
        <v>#N/A</v>
      </c>
      <c r="N8902" s="9" t="e">
        <v>#N/A</v>
      </c>
      <c r="O8902" s="9" t="e">
        <v>#N/A</v>
      </c>
      <c r="P8902" s="9" t="e">
        <v>#N/A</v>
      </c>
      <c r="Q8902" s="9" t="e">
        <v>#N/A</v>
      </c>
      <c r="R8902" s="9" t="e">
        <v>#N/A</v>
      </c>
      <c r="S8902" s="9" t="e">
        <v>#N/A</v>
      </c>
      <c r="T8902" s="9" t="e">
        <v>#N/A</v>
      </c>
    </row>
    <row r="8903" spans="1:20" x14ac:dyDescent="0.35">
      <c r="A8903">
        <f t="shared" si="279"/>
        <v>8903</v>
      </c>
      <c r="B8903" s="3" t="s">
        <v>71</v>
      </c>
      <c r="C8903" s="3" t="s">
        <v>75</v>
      </c>
      <c r="D8903" s="3" t="s">
        <v>42</v>
      </c>
      <c r="E8903">
        <v>2021</v>
      </c>
      <c r="F8903" s="3" t="str">
        <f t="shared" si="278"/>
        <v>GElevUP FLS2021</v>
      </c>
      <c r="G8903" s="9" t="e">
        <v>#N/A</v>
      </c>
      <c r="H8903" s="9" t="e">
        <v>#N/A</v>
      </c>
      <c r="I8903" s="9" t="e">
        <v>#N/A</v>
      </c>
      <c r="J8903" s="9" t="e">
        <v>#N/A</v>
      </c>
      <c r="K8903" s="9" t="e">
        <v>#N/A</v>
      </c>
      <c r="L8903" s="9" t="e">
        <v>#N/A</v>
      </c>
      <c r="M8903" s="9" t="e">
        <v>#N/A</v>
      </c>
      <c r="N8903" s="9" t="e">
        <v>#N/A</v>
      </c>
      <c r="O8903" s="9" t="e">
        <v>#N/A</v>
      </c>
      <c r="P8903" s="9" t="e">
        <v>#N/A</v>
      </c>
      <c r="Q8903" s="9" t="e">
        <v>#N/A</v>
      </c>
      <c r="R8903" s="9" t="e">
        <v>#N/A</v>
      </c>
      <c r="S8903" s="9" t="e">
        <v>#N/A</v>
      </c>
      <c r="T8903" s="9" t="e">
        <v>#N/A</v>
      </c>
    </row>
    <row r="8904" spans="1:20" x14ac:dyDescent="0.35">
      <c r="A8904">
        <f t="shared" si="279"/>
        <v>8904</v>
      </c>
      <c r="B8904" s="3" t="s">
        <v>71</v>
      </c>
      <c r="C8904" s="3" t="s">
        <v>75</v>
      </c>
      <c r="D8904" s="3" t="s">
        <v>42</v>
      </c>
      <c r="E8904">
        <v>2022</v>
      </c>
      <c r="F8904" s="3" t="str">
        <f t="shared" si="278"/>
        <v>GElevUP FLS2022</v>
      </c>
      <c r="G8904" s="9" t="e">
        <v>#N/A</v>
      </c>
      <c r="H8904" s="9" t="e">
        <v>#N/A</v>
      </c>
      <c r="I8904" s="9" t="e">
        <v>#N/A</v>
      </c>
      <c r="J8904" s="9" t="e">
        <v>#N/A</v>
      </c>
      <c r="K8904" s="9" t="e">
        <v>#N/A</v>
      </c>
      <c r="L8904" s="9" t="e">
        <v>#N/A</v>
      </c>
      <c r="M8904" s="9" t="e">
        <v>#N/A</v>
      </c>
      <c r="N8904" s="9" t="e">
        <v>#N/A</v>
      </c>
      <c r="O8904" s="9" t="e">
        <v>#N/A</v>
      </c>
      <c r="P8904" s="9" t="e">
        <v>#N/A</v>
      </c>
      <c r="Q8904" s="9" t="e">
        <v>#N/A</v>
      </c>
      <c r="R8904" s="9" t="e">
        <v>#N/A</v>
      </c>
      <c r="S8904" s="9" t="e">
        <v>#N/A</v>
      </c>
      <c r="T8904" s="9" t="e">
        <v>#N/A</v>
      </c>
    </row>
    <row r="8905" spans="1:20" x14ac:dyDescent="0.35">
      <c r="A8905">
        <f t="shared" si="279"/>
        <v>8905</v>
      </c>
      <c r="B8905" s="3" t="s">
        <v>71</v>
      </c>
      <c r="C8905" s="3" t="s">
        <v>75</v>
      </c>
      <c r="D8905" s="3" t="s">
        <v>42</v>
      </c>
      <c r="E8905">
        <v>2023</v>
      </c>
      <c r="F8905" s="3" t="str">
        <f t="shared" si="278"/>
        <v>GElevUP FLS2023</v>
      </c>
      <c r="G8905" s="9" t="e">
        <v>#N/A</v>
      </c>
      <c r="H8905" s="9" t="e">
        <v>#N/A</v>
      </c>
      <c r="I8905" s="9" t="e">
        <v>#N/A</v>
      </c>
      <c r="J8905" s="9" t="e">
        <v>#N/A</v>
      </c>
      <c r="K8905" s="9" t="e">
        <v>#N/A</v>
      </c>
      <c r="L8905" s="9" t="e">
        <v>#N/A</v>
      </c>
      <c r="M8905" s="9" t="e">
        <v>#N/A</v>
      </c>
      <c r="N8905" s="9" t="e">
        <v>#N/A</v>
      </c>
      <c r="O8905" s="9" t="e">
        <v>#N/A</v>
      </c>
      <c r="P8905" s="9" t="e">
        <v>#N/A</v>
      </c>
      <c r="Q8905" s="9" t="e">
        <v>#N/A</v>
      </c>
      <c r="R8905" s="9" t="e">
        <v>#N/A</v>
      </c>
      <c r="S8905" s="9" t="e">
        <v>#N/A</v>
      </c>
      <c r="T8905" s="9" t="e">
        <v>#N/A</v>
      </c>
    </row>
    <row r="8906" spans="1:20" x14ac:dyDescent="0.35">
      <c r="A8906">
        <f t="shared" si="279"/>
        <v>8906</v>
      </c>
      <c r="B8906" s="3" t="s">
        <v>71</v>
      </c>
      <c r="C8906" s="3" t="s">
        <v>75</v>
      </c>
      <c r="D8906" s="3" t="s">
        <v>42</v>
      </c>
      <c r="E8906">
        <v>2024</v>
      </c>
      <c r="F8906" s="3" t="str">
        <f t="shared" si="278"/>
        <v>GElevUP FLS2024</v>
      </c>
      <c r="G8906" s="9" t="e">
        <v>#N/A</v>
      </c>
      <c r="H8906" s="9" t="e">
        <v>#N/A</v>
      </c>
      <c r="I8906" s="9" t="e">
        <v>#N/A</v>
      </c>
      <c r="J8906" s="9" t="e">
        <v>#N/A</v>
      </c>
      <c r="K8906" s="9" t="e">
        <v>#N/A</v>
      </c>
      <c r="L8906" s="9" t="e">
        <v>#N/A</v>
      </c>
      <c r="M8906" s="9" t="e">
        <v>#N/A</v>
      </c>
      <c r="N8906" s="9" t="e">
        <v>#N/A</v>
      </c>
      <c r="O8906" s="9" t="e">
        <v>#N/A</v>
      </c>
      <c r="P8906" s="9" t="e">
        <v>#N/A</v>
      </c>
      <c r="Q8906" s="9" t="e">
        <v>#N/A</v>
      </c>
      <c r="R8906" s="9" t="e">
        <v>#N/A</v>
      </c>
      <c r="S8906" s="9" t="e">
        <v>#N/A</v>
      </c>
      <c r="T8906" s="9" t="e">
        <v>#N/A</v>
      </c>
    </row>
    <row r="8907" spans="1:20" x14ac:dyDescent="0.35">
      <c r="A8907">
        <f t="shared" si="279"/>
        <v>8907</v>
      </c>
      <c r="B8907" s="3" t="s">
        <v>71</v>
      </c>
      <c r="C8907" s="3" t="s">
        <v>75</v>
      </c>
      <c r="D8907" s="3" t="s">
        <v>42</v>
      </c>
      <c r="E8907">
        <v>2025</v>
      </c>
      <c r="F8907" s="3" t="str">
        <f t="shared" si="278"/>
        <v>GElevUP FLS2025</v>
      </c>
      <c r="G8907" s="9" t="e">
        <v>#N/A</v>
      </c>
      <c r="H8907" s="9" t="e">
        <v>#N/A</v>
      </c>
      <c r="I8907" s="9" t="e">
        <v>#N/A</v>
      </c>
      <c r="J8907" s="9" t="e">
        <v>#N/A</v>
      </c>
      <c r="K8907" s="9" t="e">
        <v>#N/A</v>
      </c>
      <c r="L8907" s="9" t="e">
        <v>#N/A</v>
      </c>
      <c r="M8907" s="9" t="e">
        <v>#N/A</v>
      </c>
      <c r="N8907" s="9" t="e">
        <v>#N/A</v>
      </c>
      <c r="O8907" s="9" t="e">
        <v>#N/A</v>
      </c>
      <c r="P8907" s="9" t="e">
        <v>#N/A</v>
      </c>
      <c r="Q8907" s="9" t="e">
        <v>#N/A</v>
      </c>
      <c r="R8907" s="9" t="e">
        <v>#N/A</v>
      </c>
      <c r="S8907" s="9" t="e">
        <v>#N/A</v>
      </c>
      <c r="T8907" s="9" t="e">
        <v>#N/A</v>
      </c>
    </row>
    <row r="8908" spans="1:20" x14ac:dyDescent="0.35">
      <c r="A8908">
        <f t="shared" si="279"/>
        <v>8908</v>
      </c>
      <c r="B8908" s="3" t="s">
        <v>71</v>
      </c>
      <c r="C8908" s="3" t="s">
        <v>75</v>
      </c>
      <c r="D8908" s="3" t="s">
        <v>42</v>
      </c>
      <c r="E8908">
        <v>2026</v>
      </c>
      <c r="F8908" s="3" t="str">
        <f t="shared" si="278"/>
        <v>GElevUP FLS2026</v>
      </c>
      <c r="G8908" s="9" t="e">
        <v>#N/A</v>
      </c>
      <c r="H8908" s="9" t="e">
        <v>#N/A</v>
      </c>
      <c r="I8908" s="9" t="e">
        <v>#N/A</v>
      </c>
      <c r="J8908" s="9" t="e">
        <v>#N/A</v>
      </c>
      <c r="K8908" s="9" t="e">
        <v>#N/A</v>
      </c>
      <c r="L8908" s="9" t="e">
        <v>#N/A</v>
      </c>
      <c r="M8908" s="9" t="e">
        <v>#N/A</v>
      </c>
      <c r="N8908" s="9" t="e">
        <v>#N/A</v>
      </c>
      <c r="O8908" s="9" t="e">
        <v>#N/A</v>
      </c>
      <c r="P8908" s="9" t="e">
        <v>#N/A</v>
      </c>
      <c r="Q8908" s="9" t="e">
        <v>#N/A</v>
      </c>
      <c r="R8908" s="9" t="e">
        <v>#N/A</v>
      </c>
      <c r="S8908" s="9" t="e">
        <v>#N/A</v>
      </c>
      <c r="T8908" s="9" t="e">
        <v>#N/A</v>
      </c>
    </row>
    <row r="8909" spans="1:20" x14ac:dyDescent="0.35">
      <c r="A8909">
        <f t="shared" si="279"/>
        <v>8909</v>
      </c>
      <c r="B8909" s="3" t="s">
        <v>71</v>
      </c>
      <c r="C8909" s="3" t="s">
        <v>75</v>
      </c>
      <c r="D8909" s="3" t="s">
        <v>42</v>
      </c>
      <c r="E8909">
        <v>2027</v>
      </c>
      <c r="F8909" s="3" t="str">
        <f t="shared" si="278"/>
        <v>GElevUP FLS2027</v>
      </c>
      <c r="G8909" s="9" t="e">
        <v>#N/A</v>
      </c>
      <c r="H8909" s="9" t="e">
        <v>#N/A</v>
      </c>
      <c r="I8909" s="9" t="e">
        <v>#N/A</v>
      </c>
      <c r="J8909" s="9" t="e">
        <v>#N/A</v>
      </c>
      <c r="K8909" s="9" t="e">
        <v>#N/A</v>
      </c>
      <c r="L8909" s="9" t="e">
        <v>#N/A</v>
      </c>
      <c r="M8909" s="9" t="e">
        <v>#N/A</v>
      </c>
      <c r="N8909" s="9" t="e">
        <v>#N/A</v>
      </c>
      <c r="O8909" s="9" t="e">
        <v>#N/A</v>
      </c>
      <c r="P8909" s="9" t="e">
        <v>#N/A</v>
      </c>
      <c r="Q8909" s="9" t="e">
        <v>#N/A</v>
      </c>
      <c r="R8909" s="9" t="e">
        <v>#N/A</v>
      </c>
      <c r="S8909" s="9" t="e">
        <v>#N/A</v>
      </c>
      <c r="T8909" s="9" t="e">
        <v>#N/A</v>
      </c>
    </row>
    <row r="8910" spans="1:20" x14ac:dyDescent="0.35">
      <c r="A8910">
        <f t="shared" si="279"/>
        <v>8910</v>
      </c>
      <c r="B8910" s="3" t="s">
        <v>71</v>
      </c>
      <c r="C8910" s="3" t="s">
        <v>75</v>
      </c>
      <c r="D8910" s="3" t="s">
        <v>42</v>
      </c>
      <c r="E8910">
        <v>2028</v>
      </c>
      <c r="F8910" s="3" t="str">
        <f t="shared" si="278"/>
        <v>GElevUP FLS2028</v>
      </c>
      <c r="G8910" s="9" t="e">
        <v>#N/A</v>
      </c>
      <c r="H8910" s="9" t="e">
        <v>#N/A</v>
      </c>
      <c r="I8910" s="9" t="e">
        <v>#N/A</v>
      </c>
      <c r="J8910" s="9" t="e">
        <v>#N/A</v>
      </c>
      <c r="K8910" s="9" t="e">
        <v>#N/A</v>
      </c>
      <c r="L8910" s="9" t="e">
        <v>#N/A</v>
      </c>
      <c r="M8910" s="9" t="e">
        <v>#N/A</v>
      </c>
      <c r="N8910" s="9" t="e">
        <v>#N/A</v>
      </c>
      <c r="O8910" s="9" t="e">
        <v>#N/A</v>
      </c>
      <c r="P8910" s="9" t="e">
        <v>#N/A</v>
      </c>
      <c r="Q8910" s="9" t="e">
        <v>#N/A</v>
      </c>
      <c r="R8910" s="9" t="e">
        <v>#N/A</v>
      </c>
      <c r="S8910" s="9" t="e">
        <v>#N/A</v>
      </c>
      <c r="T8910" s="9" t="e">
        <v>#N/A</v>
      </c>
    </row>
    <row r="8911" spans="1:20" x14ac:dyDescent="0.35">
      <c r="A8911">
        <f t="shared" si="279"/>
        <v>8911</v>
      </c>
      <c r="B8911" s="3" t="s">
        <v>71</v>
      </c>
      <c r="C8911" s="3" t="s">
        <v>75</v>
      </c>
      <c r="D8911" s="3" t="s">
        <v>42</v>
      </c>
      <c r="E8911">
        <v>2029</v>
      </c>
      <c r="F8911" s="3" t="str">
        <f t="shared" si="278"/>
        <v>GElevUP FLS2029</v>
      </c>
      <c r="G8911" s="9" t="e">
        <v>#N/A</v>
      </c>
      <c r="H8911" s="9" t="e">
        <v>#N/A</v>
      </c>
      <c r="I8911" s="9" t="e">
        <v>#N/A</v>
      </c>
      <c r="J8911" s="9" t="e">
        <v>#N/A</v>
      </c>
      <c r="K8911" s="9" t="e">
        <v>#N/A</v>
      </c>
      <c r="L8911" s="9" t="e">
        <v>#N/A</v>
      </c>
      <c r="M8911" s="9" t="e">
        <v>#N/A</v>
      </c>
      <c r="N8911" s="9" t="e">
        <v>#N/A</v>
      </c>
      <c r="O8911" s="9" t="e">
        <v>#N/A</v>
      </c>
      <c r="P8911" s="9" t="e">
        <v>#N/A</v>
      </c>
      <c r="Q8911" s="9" t="e">
        <v>#N/A</v>
      </c>
      <c r="R8911" s="9" t="e">
        <v>#N/A</v>
      </c>
      <c r="S8911" s="9" t="e">
        <v>#N/A</v>
      </c>
      <c r="T8911" s="9" t="e">
        <v>#N/A</v>
      </c>
    </row>
    <row r="8912" spans="1:20" x14ac:dyDescent="0.35">
      <c r="A8912">
        <f t="shared" si="279"/>
        <v>8912</v>
      </c>
      <c r="B8912" s="3" t="s">
        <v>71</v>
      </c>
      <c r="C8912" s="3" t="s">
        <v>75</v>
      </c>
      <c r="D8912" s="3" t="s">
        <v>43</v>
      </c>
      <c r="E8912">
        <v>2020</v>
      </c>
      <c r="F8912" s="3" t="str">
        <f t="shared" si="278"/>
        <v>GElevMON ST2020</v>
      </c>
      <c r="G8912" s="9" t="e">
        <v>#N/A</v>
      </c>
      <c r="H8912" s="9" t="e">
        <v>#N/A</v>
      </c>
      <c r="I8912" s="9" t="e">
        <v>#N/A</v>
      </c>
      <c r="J8912" s="9" t="e">
        <v>#N/A</v>
      </c>
      <c r="K8912" s="9" t="e">
        <v>#N/A</v>
      </c>
      <c r="L8912" s="9" t="e">
        <v>#N/A</v>
      </c>
      <c r="M8912" s="9" t="e">
        <v>#N/A</v>
      </c>
      <c r="N8912" s="9" t="e">
        <v>#N/A</v>
      </c>
      <c r="O8912" s="9" t="e">
        <v>#N/A</v>
      </c>
      <c r="P8912" s="9" t="e">
        <v>#N/A</v>
      </c>
      <c r="Q8912" s="9" t="e">
        <v>#N/A</v>
      </c>
      <c r="R8912" s="9" t="e">
        <v>#N/A</v>
      </c>
      <c r="S8912" s="9" t="e">
        <v>#N/A</v>
      </c>
      <c r="T8912" s="9" t="e">
        <v>#N/A</v>
      </c>
    </row>
    <row r="8913" spans="1:20" x14ac:dyDescent="0.35">
      <c r="A8913">
        <f t="shared" si="279"/>
        <v>8913</v>
      </c>
      <c r="B8913" s="3" t="s">
        <v>71</v>
      </c>
      <c r="C8913" s="3" t="s">
        <v>75</v>
      </c>
      <c r="D8913" s="3" t="s">
        <v>43</v>
      </c>
      <c r="E8913">
        <v>2021</v>
      </c>
      <c r="F8913" s="3" t="str">
        <f t="shared" si="278"/>
        <v>GElevMON ST2021</v>
      </c>
      <c r="G8913" s="9" t="e">
        <v>#N/A</v>
      </c>
      <c r="H8913" s="9" t="e">
        <v>#N/A</v>
      </c>
      <c r="I8913" s="9" t="e">
        <v>#N/A</v>
      </c>
      <c r="J8913" s="9" t="e">
        <v>#N/A</v>
      </c>
      <c r="K8913" s="9" t="e">
        <v>#N/A</v>
      </c>
      <c r="L8913" s="9" t="e">
        <v>#N/A</v>
      </c>
      <c r="M8913" s="9" t="e">
        <v>#N/A</v>
      </c>
      <c r="N8913" s="9" t="e">
        <v>#N/A</v>
      </c>
      <c r="O8913" s="9" t="e">
        <v>#N/A</v>
      </c>
      <c r="P8913" s="9" t="e">
        <v>#N/A</v>
      </c>
      <c r="Q8913" s="9" t="e">
        <v>#N/A</v>
      </c>
      <c r="R8913" s="9" t="e">
        <v>#N/A</v>
      </c>
      <c r="S8913" s="9" t="e">
        <v>#N/A</v>
      </c>
      <c r="T8913" s="9" t="e">
        <v>#N/A</v>
      </c>
    </row>
    <row r="8914" spans="1:20" x14ac:dyDescent="0.35">
      <c r="A8914">
        <f t="shared" si="279"/>
        <v>8914</v>
      </c>
      <c r="B8914" s="3" t="s">
        <v>71</v>
      </c>
      <c r="C8914" s="3" t="s">
        <v>75</v>
      </c>
      <c r="D8914" s="3" t="s">
        <v>43</v>
      </c>
      <c r="E8914">
        <v>2022</v>
      </c>
      <c r="F8914" s="3" t="str">
        <f t="shared" si="278"/>
        <v>GElevMON ST2022</v>
      </c>
      <c r="G8914" s="9" t="e">
        <v>#N/A</v>
      </c>
      <c r="H8914" s="9" t="e">
        <v>#N/A</v>
      </c>
      <c r="I8914" s="9" t="e">
        <v>#N/A</v>
      </c>
      <c r="J8914" s="9" t="e">
        <v>#N/A</v>
      </c>
      <c r="K8914" s="9" t="e">
        <v>#N/A</v>
      </c>
      <c r="L8914" s="9" t="e">
        <v>#N/A</v>
      </c>
      <c r="M8914" s="9" t="e">
        <v>#N/A</v>
      </c>
      <c r="N8914" s="9" t="e">
        <v>#N/A</v>
      </c>
      <c r="O8914" s="9" t="e">
        <v>#N/A</v>
      </c>
      <c r="P8914" s="9" t="e">
        <v>#N/A</v>
      </c>
      <c r="Q8914" s="9" t="e">
        <v>#N/A</v>
      </c>
      <c r="R8914" s="9" t="e">
        <v>#N/A</v>
      </c>
      <c r="S8914" s="9" t="e">
        <v>#N/A</v>
      </c>
      <c r="T8914" s="9" t="e">
        <v>#N/A</v>
      </c>
    </row>
    <row r="8915" spans="1:20" x14ac:dyDescent="0.35">
      <c r="A8915">
        <f t="shared" si="279"/>
        <v>8915</v>
      </c>
      <c r="B8915" s="3" t="s">
        <v>71</v>
      </c>
      <c r="C8915" s="3" t="s">
        <v>75</v>
      </c>
      <c r="D8915" s="3" t="s">
        <v>43</v>
      </c>
      <c r="E8915">
        <v>2023</v>
      </c>
      <c r="F8915" s="3" t="str">
        <f t="shared" si="278"/>
        <v>GElevMON ST2023</v>
      </c>
      <c r="G8915" s="9" t="e">
        <v>#N/A</v>
      </c>
      <c r="H8915" s="9" t="e">
        <v>#N/A</v>
      </c>
      <c r="I8915" s="9" t="e">
        <v>#N/A</v>
      </c>
      <c r="J8915" s="9" t="e">
        <v>#N/A</v>
      </c>
      <c r="K8915" s="9" t="e">
        <v>#N/A</v>
      </c>
      <c r="L8915" s="9" t="e">
        <v>#N/A</v>
      </c>
      <c r="M8915" s="9" t="e">
        <v>#N/A</v>
      </c>
      <c r="N8915" s="9" t="e">
        <v>#N/A</v>
      </c>
      <c r="O8915" s="9" t="e">
        <v>#N/A</v>
      </c>
      <c r="P8915" s="9" t="e">
        <v>#N/A</v>
      </c>
      <c r="Q8915" s="9" t="e">
        <v>#N/A</v>
      </c>
      <c r="R8915" s="9" t="e">
        <v>#N/A</v>
      </c>
      <c r="S8915" s="9" t="e">
        <v>#N/A</v>
      </c>
      <c r="T8915" s="9" t="e">
        <v>#N/A</v>
      </c>
    </row>
    <row r="8916" spans="1:20" x14ac:dyDescent="0.35">
      <c r="A8916">
        <f t="shared" si="279"/>
        <v>8916</v>
      </c>
      <c r="B8916" s="3" t="s">
        <v>71</v>
      </c>
      <c r="C8916" s="3" t="s">
        <v>75</v>
      </c>
      <c r="D8916" s="3" t="s">
        <v>43</v>
      </c>
      <c r="E8916">
        <v>2024</v>
      </c>
      <c r="F8916" s="3" t="str">
        <f t="shared" si="278"/>
        <v>GElevMON ST2024</v>
      </c>
      <c r="G8916" s="9" t="e">
        <v>#N/A</v>
      </c>
      <c r="H8916" s="9" t="e">
        <v>#N/A</v>
      </c>
      <c r="I8916" s="9" t="e">
        <v>#N/A</v>
      </c>
      <c r="J8916" s="9" t="e">
        <v>#N/A</v>
      </c>
      <c r="K8916" s="9" t="e">
        <v>#N/A</v>
      </c>
      <c r="L8916" s="9" t="e">
        <v>#N/A</v>
      </c>
      <c r="M8916" s="9" t="e">
        <v>#N/A</v>
      </c>
      <c r="N8916" s="9" t="e">
        <v>#N/A</v>
      </c>
      <c r="O8916" s="9" t="e">
        <v>#N/A</v>
      </c>
      <c r="P8916" s="9" t="e">
        <v>#N/A</v>
      </c>
      <c r="Q8916" s="9" t="e">
        <v>#N/A</v>
      </c>
      <c r="R8916" s="9" t="e">
        <v>#N/A</v>
      </c>
      <c r="S8916" s="9" t="e">
        <v>#N/A</v>
      </c>
      <c r="T8916" s="9" t="e">
        <v>#N/A</v>
      </c>
    </row>
    <row r="8917" spans="1:20" x14ac:dyDescent="0.35">
      <c r="A8917">
        <f t="shared" si="279"/>
        <v>8917</v>
      </c>
      <c r="B8917" s="3" t="s">
        <v>71</v>
      </c>
      <c r="C8917" s="3" t="s">
        <v>75</v>
      </c>
      <c r="D8917" s="3" t="s">
        <v>43</v>
      </c>
      <c r="E8917">
        <v>2025</v>
      </c>
      <c r="F8917" s="3" t="str">
        <f t="shared" si="278"/>
        <v>GElevMON ST2025</v>
      </c>
      <c r="G8917" s="9" t="e">
        <v>#N/A</v>
      </c>
      <c r="H8917" s="9" t="e">
        <v>#N/A</v>
      </c>
      <c r="I8917" s="9" t="e">
        <v>#N/A</v>
      </c>
      <c r="J8917" s="9" t="e">
        <v>#N/A</v>
      </c>
      <c r="K8917" s="9" t="e">
        <v>#N/A</v>
      </c>
      <c r="L8917" s="9" t="e">
        <v>#N/A</v>
      </c>
      <c r="M8917" s="9" t="e">
        <v>#N/A</v>
      </c>
      <c r="N8917" s="9" t="e">
        <v>#N/A</v>
      </c>
      <c r="O8917" s="9" t="e">
        <v>#N/A</v>
      </c>
      <c r="P8917" s="9" t="e">
        <v>#N/A</v>
      </c>
      <c r="Q8917" s="9" t="e">
        <v>#N/A</v>
      </c>
      <c r="R8917" s="9" t="e">
        <v>#N/A</v>
      </c>
      <c r="S8917" s="9" t="e">
        <v>#N/A</v>
      </c>
      <c r="T8917" s="9" t="e">
        <v>#N/A</v>
      </c>
    </row>
    <row r="8918" spans="1:20" x14ac:dyDescent="0.35">
      <c r="A8918">
        <f t="shared" si="279"/>
        <v>8918</v>
      </c>
      <c r="B8918" s="3" t="s">
        <v>71</v>
      </c>
      <c r="C8918" s="3" t="s">
        <v>75</v>
      </c>
      <c r="D8918" s="3" t="s">
        <v>43</v>
      </c>
      <c r="E8918">
        <v>2026</v>
      </c>
      <c r="F8918" s="3" t="str">
        <f t="shared" si="278"/>
        <v>GElevMON ST2026</v>
      </c>
      <c r="G8918" s="9" t="e">
        <v>#N/A</v>
      </c>
      <c r="H8918" s="9" t="e">
        <v>#N/A</v>
      </c>
      <c r="I8918" s="9" t="e">
        <v>#N/A</v>
      </c>
      <c r="J8918" s="9" t="e">
        <v>#N/A</v>
      </c>
      <c r="K8918" s="9" t="e">
        <v>#N/A</v>
      </c>
      <c r="L8918" s="9" t="e">
        <v>#N/A</v>
      </c>
      <c r="M8918" s="9" t="e">
        <v>#N/A</v>
      </c>
      <c r="N8918" s="9" t="e">
        <v>#N/A</v>
      </c>
      <c r="O8918" s="9" t="e">
        <v>#N/A</v>
      </c>
      <c r="P8918" s="9" t="e">
        <v>#N/A</v>
      </c>
      <c r="Q8918" s="9" t="e">
        <v>#N/A</v>
      </c>
      <c r="R8918" s="9" t="e">
        <v>#N/A</v>
      </c>
      <c r="S8918" s="9" t="e">
        <v>#N/A</v>
      </c>
      <c r="T8918" s="9" t="e">
        <v>#N/A</v>
      </c>
    </row>
    <row r="8919" spans="1:20" x14ac:dyDescent="0.35">
      <c r="A8919">
        <f t="shared" si="279"/>
        <v>8919</v>
      </c>
      <c r="B8919" s="3" t="s">
        <v>71</v>
      </c>
      <c r="C8919" s="3" t="s">
        <v>75</v>
      </c>
      <c r="D8919" s="3" t="s">
        <v>43</v>
      </c>
      <c r="E8919">
        <v>2027</v>
      </c>
      <c r="F8919" s="3" t="str">
        <f t="shared" si="278"/>
        <v>GElevMON ST2027</v>
      </c>
      <c r="G8919" s="9" t="e">
        <v>#N/A</v>
      </c>
      <c r="H8919" s="9" t="e">
        <v>#N/A</v>
      </c>
      <c r="I8919" s="9" t="e">
        <v>#N/A</v>
      </c>
      <c r="J8919" s="9" t="e">
        <v>#N/A</v>
      </c>
      <c r="K8919" s="9" t="e">
        <v>#N/A</v>
      </c>
      <c r="L8919" s="9" t="e">
        <v>#N/A</v>
      </c>
      <c r="M8919" s="9" t="e">
        <v>#N/A</v>
      </c>
      <c r="N8919" s="9" t="e">
        <v>#N/A</v>
      </c>
      <c r="O8919" s="9" t="e">
        <v>#N/A</v>
      </c>
      <c r="P8919" s="9" t="e">
        <v>#N/A</v>
      </c>
      <c r="Q8919" s="9" t="e">
        <v>#N/A</v>
      </c>
      <c r="R8919" s="9" t="e">
        <v>#N/A</v>
      </c>
      <c r="S8919" s="9" t="e">
        <v>#N/A</v>
      </c>
      <c r="T8919" s="9" t="e">
        <v>#N/A</v>
      </c>
    </row>
    <row r="8920" spans="1:20" x14ac:dyDescent="0.35">
      <c r="A8920">
        <f t="shared" si="279"/>
        <v>8920</v>
      </c>
      <c r="B8920" s="3" t="s">
        <v>71</v>
      </c>
      <c r="C8920" s="3" t="s">
        <v>75</v>
      </c>
      <c r="D8920" s="3" t="s">
        <v>43</v>
      </c>
      <c r="E8920">
        <v>2028</v>
      </c>
      <c r="F8920" s="3" t="str">
        <f t="shared" si="278"/>
        <v>GElevMON ST2028</v>
      </c>
      <c r="G8920" s="9" t="e">
        <v>#N/A</v>
      </c>
      <c r="H8920" s="9" t="e">
        <v>#N/A</v>
      </c>
      <c r="I8920" s="9" t="e">
        <v>#N/A</v>
      </c>
      <c r="J8920" s="9" t="e">
        <v>#N/A</v>
      </c>
      <c r="K8920" s="9" t="e">
        <v>#N/A</v>
      </c>
      <c r="L8920" s="9" t="e">
        <v>#N/A</v>
      </c>
      <c r="M8920" s="9" t="e">
        <v>#N/A</v>
      </c>
      <c r="N8920" s="9" t="e">
        <v>#N/A</v>
      </c>
      <c r="O8920" s="9" t="e">
        <v>#N/A</v>
      </c>
      <c r="P8920" s="9" t="e">
        <v>#N/A</v>
      </c>
      <c r="Q8920" s="9" t="e">
        <v>#N/A</v>
      </c>
      <c r="R8920" s="9" t="e">
        <v>#N/A</v>
      </c>
      <c r="S8920" s="9" t="e">
        <v>#N/A</v>
      </c>
      <c r="T8920" s="9" t="e">
        <v>#N/A</v>
      </c>
    </row>
    <row r="8921" spans="1:20" x14ac:dyDescent="0.35">
      <c r="A8921">
        <f t="shared" si="279"/>
        <v>8921</v>
      </c>
      <c r="B8921" s="3" t="s">
        <v>71</v>
      </c>
      <c r="C8921" s="3" t="s">
        <v>75</v>
      </c>
      <c r="D8921" s="3" t="s">
        <v>43</v>
      </c>
      <c r="E8921">
        <v>2029</v>
      </c>
      <c r="F8921" s="3" t="str">
        <f t="shared" si="278"/>
        <v>GElevMON ST2029</v>
      </c>
      <c r="G8921" s="9" t="e">
        <v>#N/A</v>
      </c>
      <c r="H8921" s="9" t="e">
        <v>#N/A</v>
      </c>
      <c r="I8921" s="9" t="e">
        <v>#N/A</v>
      </c>
      <c r="J8921" s="9" t="e">
        <v>#N/A</v>
      </c>
      <c r="K8921" s="9" t="e">
        <v>#N/A</v>
      </c>
      <c r="L8921" s="9" t="e">
        <v>#N/A</v>
      </c>
      <c r="M8921" s="9" t="e">
        <v>#N/A</v>
      </c>
      <c r="N8921" s="9" t="e">
        <v>#N/A</v>
      </c>
      <c r="O8921" s="9" t="e">
        <v>#N/A</v>
      </c>
      <c r="P8921" s="9" t="e">
        <v>#N/A</v>
      </c>
      <c r="Q8921" s="9" t="e">
        <v>#N/A</v>
      </c>
      <c r="R8921" s="9" t="e">
        <v>#N/A</v>
      </c>
      <c r="S8921" s="9" t="e">
        <v>#N/A</v>
      </c>
      <c r="T8921" s="9" t="e">
        <v>#N/A</v>
      </c>
    </row>
    <row r="8922" spans="1:20" x14ac:dyDescent="0.35">
      <c r="A8922">
        <f t="shared" si="279"/>
        <v>8922</v>
      </c>
      <c r="B8922" s="3" t="s">
        <v>71</v>
      </c>
      <c r="C8922" s="3" t="s">
        <v>75</v>
      </c>
      <c r="D8922" s="3" t="s">
        <v>44</v>
      </c>
      <c r="E8922">
        <v>2020</v>
      </c>
      <c r="F8922" s="3" t="str">
        <f t="shared" si="278"/>
        <v>GElevNINE M2020</v>
      </c>
      <c r="G8922" s="9" t="e">
        <v>#N/A</v>
      </c>
      <c r="H8922" s="9" t="e">
        <v>#N/A</v>
      </c>
      <c r="I8922" s="9" t="e">
        <v>#N/A</v>
      </c>
      <c r="J8922" s="9" t="e">
        <v>#N/A</v>
      </c>
      <c r="K8922" s="9" t="e">
        <v>#N/A</v>
      </c>
      <c r="L8922" s="9" t="e">
        <v>#N/A</v>
      </c>
      <c r="M8922" s="9" t="e">
        <v>#N/A</v>
      </c>
      <c r="N8922" s="9" t="e">
        <v>#N/A</v>
      </c>
      <c r="O8922" s="9" t="e">
        <v>#N/A</v>
      </c>
      <c r="P8922" s="9" t="e">
        <v>#N/A</v>
      </c>
      <c r="Q8922" s="9" t="e">
        <v>#N/A</v>
      </c>
      <c r="R8922" s="9" t="e">
        <v>#N/A</v>
      </c>
      <c r="S8922" s="9" t="e">
        <v>#N/A</v>
      </c>
      <c r="T8922" s="9" t="e">
        <v>#N/A</v>
      </c>
    </row>
    <row r="8923" spans="1:20" x14ac:dyDescent="0.35">
      <c r="A8923">
        <f t="shared" si="279"/>
        <v>8923</v>
      </c>
      <c r="B8923" s="3" t="s">
        <v>71</v>
      </c>
      <c r="C8923" s="3" t="s">
        <v>75</v>
      </c>
      <c r="D8923" s="3" t="s">
        <v>44</v>
      </c>
      <c r="E8923">
        <v>2021</v>
      </c>
      <c r="F8923" s="3" t="str">
        <f t="shared" si="278"/>
        <v>GElevNINE M2021</v>
      </c>
      <c r="G8923" s="9" t="e">
        <v>#N/A</v>
      </c>
      <c r="H8923" s="9" t="e">
        <v>#N/A</v>
      </c>
      <c r="I8923" s="9" t="e">
        <v>#N/A</v>
      </c>
      <c r="J8923" s="9" t="e">
        <v>#N/A</v>
      </c>
      <c r="K8923" s="9" t="e">
        <v>#N/A</v>
      </c>
      <c r="L8923" s="9" t="e">
        <v>#N/A</v>
      </c>
      <c r="M8923" s="9" t="e">
        <v>#N/A</v>
      </c>
      <c r="N8923" s="9" t="e">
        <v>#N/A</v>
      </c>
      <c r="O8923" s="9" t="e">
        <v>#N/A</v>
      </c>
      <c r="P8923" s="9" t="e">
        <v>#N/A</v>
      </c>
      <c r="Q8923" s="9" t="e">
        <v>#N/A</v>
      </c>
      <c r="R8923" s="9" t="e">
        <v>#N/A</v>
      </c>
      <c r="S8923" s="9" t="e">
        <v>#N/A</v>
      </c>
      <c r="T8923" s="9" t="e">
        <v>#N/A</v>
      </c>
    </row>
    <row r="8924" spans="1:20" x14ac:dyDescent="0.35">
      <c r="A8924">
        <f t="shared" si="279"/>
        <v>8924</v>
      </c>
      <c r="B8924" s="3" t="s">
        <v>71</v>
      </c>
      <c r="C8924" s="3" t="s">
        <v>75</v>
      </c>
      <c r="D8924" s="3" t="s">
        <v>44</v>
      </c>
      <c r="E8924">
        <v>2022</v>
      </c>
      <c r="F8924" s="3" t="str">
        <f t="shared" si="278"/>
        <v>GElevNINE M2022</v>
      </c>
      <c r="G8924" s="9" t="e">
        <v>#N/A</v>
      </c>
      <c r="H8924" s="9" t="e">
        <v>#N/A</v>
      </c>
      <c r="I8924" s="9" t="e">
        <v>#N/A</v>
      </c>
      <c r="J8924" s="9" t="e">
        <v>#N/A</v>
      </c>
      <c r="K8924" s="9" t="e">
        <v>#N/A</v>
      </c>
      <c r="L8924" s="9" t="e">
        <v>#N/A</v>
      </c>
      <c r="M8924" s="9" t="e">
        <v>#N/A</v>
      </c>
      <c r="N8924" s="9" t="e">
        <v>#N/A</v>
      </c>
      <c r="O8924" s="9" t="e">
        <v>#N/A</v>
      </c>
      <c r="P8924" s="9" t="e">
        <v>#N/A</v>
      </c>
      <c r="Q8924" s="9" t="e">
        <v>#N/A</v>
      </c>
      <c r="R8924" s="9" t="e">
        <v>#N/A</v>
      </c>
      <c r="S8924" s="9" t="e">
        <v>#N/A</v>
      </c>
      <c r="T8924" s="9" t="e">
        <v>#N/A</v>
      </c>
    </row>
    <row r="8925" spans="1:20" x14ac:dyDescent="0.35">
      <c r="A8925">
        <f t="shared" si="279"/>
        <v>8925</v>
      </c>
      <c r="B8925" s="3" t="s">
        <v>71</v>
      </c>
      <c r="C8925" s="3" t="s">
        <v>75</v>
      </c>
      <c r="D8925" s="3" t="s">
        <v>44</v>
      </c>
      <c r="E8925">
        <v>2023</v>
      </c>
      <c r="F8925" s="3" t="str">
        <f t="shared" si="278"/>
        <v>GElevNINE M2023</v>
      </c>
      <c r="G8925" s="9" t="e">
        <v>#N/A</v>
      </c>
      <c r="H8925" s="9" t="e">
        <v>#N/A</v>
      </c>
      <c r="I8925" s="9" t="e">
        <v>#N/A</v>
      </c>
      <c r="J8925" s="9" t="e">
        <v>#N/A</v>
      </c>
      <c r="K8925" s="9" t="e">
        <v>#N/A</v>
      </c>
      <c r="L8925" s="9" t="e">
        <v>#N/A</v>
      </c>
      <c r="M8925" s="9" t="e">
        <v>#N/A</v>
      </c>
      <c r="N8925" s="9" t="e">
        <v>#N/A</v>
      </c>
      <c r="O8925" s="9" t="e">
        <v>#N/A</v>
      </c>
      <c r="P8925" s="9" t="e">
        <v>#N/A</v>
      </c>
      <c r="Q8925" s="9" t="e">
        <v>#N/A</v>
      </c>
      <c r="R8925" s="9" t="e">
        <v>#N/A</v>
      </c>
      <c r="S8925" s="9" t="e">
        <v>#N/A</v>
      </c>
      <c r="T8925" s="9" t="e">
        <v>#N/A</v>
      </c>
    </row>
    <row r="8926" spans="1:20" x14ac:dyDescent="0.35">
      <c r="A8926">
        <f t="shared" si="279"/>
        <v>8926</v>
      </c>
      <c r="B8926" s="3" t="s">
        <v>71</v>
      </c>
      <c r="C8926" s="3" t="s">
        <v>75</v>
      </c>
      <c r="D8926" s="3" t="s">
        <v>44</v>
      </c>
      <c r="E8926">
        <v>2024</v>
      </c>
      <c r="F8926" s="3" t="str">
        <f t="shared" si="278"/>
        <v>GElevNINE M2024</v>
      </c>
      <c r="G8926" s="9" t="e">
        <v>#N/A</v>
      </c>
      <c r="H8926" s="9" t="e">
        <v>#N/A</v>
      </c>
      <c r="I8926" s="9" t="e">
        <v>#N/A</v>
      </c>
      <c r="J8926" s="9" t="e">
        <v>#N/A</v>
      </c>
      <c r="K8926" s="9" t="e">
        <v>#N/A</v>
      </c>
      <c r="L8926" s="9" t="e">
        <v>#N/A</v>
      </c>
      <c r="M8926" s="9" t="e">
        <v>#N/A</v>
      </c>
      <c r="N8926" s="9" t="e">
        <v>#N/A</v>
      </c>
      <c r="O8926" s="9" t="e">
        <v>#N/A</v>
      </c>
      <c r="P8926" s="9" t="e">
        <v>#N/A</v>
      </c>
      <c r="Q8926" s="9" t="e">
        <v>#N/A</v>
      </c>
      <c r="R8926" s="9" t="e">
        <v>#N/A</v>
      </c>
      <c r="S8926" s="9" t="e">
        <v>#N/A</v>
      </c>
      <c r="T8926" s="9" t="e">
        <v>#N/A</v>
      </c>
    </row>
    <row r="8927" spans="1:20" x14ac:dyDescent="0.35">
      <c r="A8927">
        <f t="shared" si="279"/>
        <v>8927</v>
      </c>
      <c r="B8927" s="3" t="s">
        <v>71</v>
      </c>
      <c r="C8927" s="3" t="s">
        <v>75</v>
      </c>
      <c r="D8927" s="3" t="s">
        <v>44</v>
      </c>
      <c r="E8927">
        <v>2025</v>
      </c>
      <c r="F8927" s="3" t="str">
        <f t="shared" si="278"/>
        <v>GElevNINE M2025</v>
      </c>
      <c r="G8927" s="9" t="e">
        <v>#N/A</v>
      </c>
      <c r="H8927" s="9" t="e">
        <v>#N/A</v>
      </c>
      <c r="I8927" s="9" t="e">
        <v>#N/A</v>
      </c>
      <c r="J8927" s="9" t="e">
        <v>#N/A</v>
      </c>
      <c r="K8927" s="9" t="e">
        <v>#N/A</v>
      </c>
      <c r="L8927" s="9" t="e">
        <v>#N/A</v>
      </c>
      <c r="M8927" s="9" t="e">
        <v>#N/A</v>
      </c>
      <c r="N8927" s="9" t="e">
        <v>#N/A</v>
      </c>
      <c r="O8927" s="9" t="e">
        <v>#N/A</v>
      </c>
      <c r="P8927" s="9" t="e">
        <v>#N/A</v>
      </c>
      <c r="Q8927" s="9" t="e">
        <v>#N/A</v>
      </c>
      <c r="R8927" s="9" t="e">
        <v>#N/A</v>
      </c>
      <c r="S8927" s="9" t="e">
        <v>#N/A</v>
      </c>
      <c r="T8927" s="9" t="e">
        <v>#N/A</v>
      </c>
    </row>
    <row r="8928" spans="1:20" x14ac:dyDescent="0.35">
      <c r="A8928">
        <f t="shared" si="279"/>
        <v>8928</v>
      </c>
      <c r="B8928" s="3" t="s">
        <v>71</v>
      </c>
      <c r="C8928" s="3" t="s">
        <v>75</v>
      </c>
      <c r="D8928" s="3" t="s">
        <v>44</v>
      </c>
      <c r="E8928">
        <v>2026</v>
      </c>
      <c r="F8928" s="3" t="str">
        <f t="shared" si="278"/>
        <v>GElevNINE M2026</v>
      </c>
      <c r="G8928" s="9" t="e">
        <v>#N/A</v>
      </c>
      <c r="H8928" s="9" t="e">
        <v>#N/A</v>
      </c>
      <c r="I8928" s="9" t="e">
        <v>#N/A</v>
      </c>
      <c r="J8928" s="9" t="e">
        <v>#N/A</v>
      </c>
      <c r="K8928" s="9" t="e">
        <v>#N/A</v>
      </c>
      <c r="L8928" s="9" t="e">
        <v>#N/A</v>
      </c>
      <c r="M8928" s="9" t="e">
        <v>#N/A</v>
      </c>
      <c r="N8928" s="9" t="e">
        <v>#N/A</v>
      </c>
      <c r="O8928" s="9" t="e">
        <v>#N/A</v>
      </c>
      <c r="P8928" s="9" t="e">
        <v>#N/A</v>
      </c>
      <c r="Q8928" s="9" t="e">
        <v>#N/A</v>
      </c>
      <c r="R8928" s="9" t="e">
        <v>#N/A</v>
      </c>
      <c r="S8928" s="9" t="e">
        <v>#N/A</v>
      </c>
      <c r="T8928" s="9" t="e">
        <v>#N/A</v>
      </c>
    </row>
    <row r="8929" spans="1:20" x14ac:dyDescent="0.35">
      <c r="A8929">
        <f t="shared" si="279"/>
        <v>8929</v>
      </c>
      <c r="B8929" s="3" t="s">
        <v>71</v>
      </c>
      <c r="C8929" s="3" t="s">
        <v>75</v>
      </c>
      <c r="D8929" s="3" t="s">
        <v>44</v>
      </c>
      <c r="E8929">
        <v>2027</v>
      </c>
      <c r="F8929" s="3" t="str">
        <f t="shared" si="278"/>
        <v>GElevNINE M2027</v>
      </c>
      <c r="G8929" s="9" t="e">
        <v>#N/A</v>
      </c>
      <c r="H8929" s="9" t="e">
        <v>#N/A</v>
      </c>
      <c r="I8929" s="9" t="e">
        <v>#N/A</v>
      </c>
      <c r="J8929" s="9" t="e">
        <v>#N/A</v>
      </c>
      <c r="K8929" s="9" t="e">
        <v>#N/A</v>
      </c>
      <c r="L8929" s="9" t="e">
        <v>#N/A</v>
      </c>
      <c r="M8929" s="9" t="e">
        <v>#N/A</v>
      </c>
      <c r="N8929" s="9" t="e">
        <v>#N/A</v>
      </c>
      <c r="O8929" s="9" t="e">
        <v>#N/A</v>
      </c>
      <c r="P8929" s="9" t="e">
        <v>#N/A</v>
      </c>
      <c r="Q8929" s="9" t="e">
        <v>#N/A</v>
      </c>
      <c r="R8929" s="9" t="e">
        <v>#N/A</v>
      </c>
      <c r="S8929" s="9" t="e">
        <v>#N/A</v>
      </c>
      <c r="T8929" s="9" t="e">
        <v>#N/A</v>
      </c>
    </row>
    <row r="8930" spans="1:20" x14ac:dyDescent="0.35">
      <c r="A8930">
        <f t="shared" si="279"/>
        <v>8930</v>
      </c>
      <c r="B8930" s="3" t="s">
        <v>71</v>
      </c>
      <c r="C8930" s="3" t="s">
        <v>75</v>
      </c>
      <c r="D8930" s="3" t="s">
        <v>44</v>
      </c>
      <c r="E8930">
        <v>2028</v>
      </c>
      <c r="F8930" s="3" t="str">
        <f t="shared" si="278"/>
        <v>GElevNINE M2028</v>
      </c>
      <c r="G8930" s="9" t="e">
        <v>#N/A</v>
      </c>
      <c r="H8930" s="9" t="e">
        <v>#N/A</v>
      </c>
      <c r="I8930" s="9" t="e">
        <v>#N/A</v>
      </c>
      <c r="J8930" s="9" t="e">
        <v>#N/A</v>
      </c>
      <c r="K8930" s="9" t="e">
        <v>#N/A</v>
      </c>
      <c r="L8930" s="9" t="e">
        <v>#N/A</v>
      </c>
      <c r="M8930" s="9" t="e">
        <v>#N/A</v>
      </c>
      <c r="N8930" s="9" t="e">
        <v>#N/A</v>
      </c>
      <c r="O8930" s="9" t="e">
        <v>#N/A</v>
      </c>
      <c r="P8930" s="9" t="e">
        <v>#N/A</v>
      </c>
      <c r="Q8930" s="9" t="e">
        <v>#N/A</v>
      </c>
      <c r="R8930" s="9" t="e">
        <v>#N/A</v>
      </c>
      <c r="S8930" s="9" t="e">
        <v>#N/A</v>
      </c>
      <c r="T8930" s="9" t="e">
        <v>#N/A</v>
      </c>
    </row>
    <row r="8931" spans="1:20" x14ac:dyDescent="0.35">
      <c r="A8931">
        <f t="shared" si="279"/>
        <v>8931</v>
      </c>
      <c r="B8931" s="3" t="s">
        <v>71</v>
      </c>
      <c r="C8931" s="3" t="s">
        <v>75</v>
      </c>
      <c r="D8931" s="3" t="s">
        <v>44</v>
      </c>
      <c r="E8931">
        <v>2029</v>
      </c>
      <c r="F8931" s="3" t="str">
        <f t="shared" si="278"/>
        <v>GElevNINE M2029</v>
      </c>
      <c r="G8931" s="9" t="e">
        <v>#N/A</v>
      </c>
      <c r="H8931" s="9" t="e">
        <v>#N/A</v>
      </c>
      <c r="I8931" s="9" t="e">
        <v>#N/A</v>
      </c>
      <c r="J8931" s="9" t="e">
        <v>#N/A</v>
      </c>
      <c r="K8931" s="9" t="e">
        <v>#N/A</v>
      </c>
      <c r="L8931" s="9" t="e">
        <v>#N/A</v>
      </c>
      <c r="M8931" s="9" t="e">
        <v>#N/A</v>
      </c>
      <c r="N8931" s="9" t="e">
        <v>#N/A</v>
      </c>
      <c r="O8931" s="9" t="e">
        <v>#N/A</v>
      </c>
      <c r="P8931" s="9" t="e">
        <v>#N/A</v>
      </c>
      <c r="Q8931" s="9" t="e">
        <v>#N/A</v>
      </c>
      <c r="R8931" s="9" t="e">
        <v>#N/A</v>
      </c>
      <c r="S8931" s="9" t="e">
        <v>#N/A</v>
      </c>
      <c r="T8931" s="9" t="e">
        <v>#N/A</v>
      </c>
    </row>
    <row r="8932" spans="1:20" x14ac:dyDescent="0.35">
      <c r="A8932">
        <f t="shared" si="279"/>
        <v>8932</v>
      </c>
      <c r="B8932" s="3" t="s">
        <v>71</v>
      </c>
      <c r="C8932" s="3" t="s">
        <v>75</v>
      </c>
      <c r="D8932" s="3" t="s">
        <v>45</v>
      </c>
      <c r="E8932">
        <v>2020</v>
      </c>
      <c r="F8932" s="3" t="str">
        <f t="shared" si="278"/>
        <v>GElevLONG L2020</v>
      </c>
      <c r="G8932" s="9">
        <v>1536</v>
      </c>
      <c r="H8932" s="9">
        <v>1536</v>
      </c>
      <c r="I8932" s="9">
        <v>1536</v>
      </c>
      <c r="J8932" s="9">
        <v>1522</v>
      </c>
      <c r="K8932" s="9">
        <v>1522</v>
      </c>
      <c r="L8932" s="9">
        <v>1536</v>
      </c>
      <c r="M8932" s="9">
        <v>1536</v>
      </c>
      <c r="N8932" s="9">
        <v>1536</v>
      </c>
      <c r="O8932" s="9">
        <v>1536</v>
      </c>
      <c r="P8932" s="9">
        <v>1536</v>
      </c>
      <c r="Q8932" s="9">
        <v>1536</v>
      </c>
      <c r="R8932" s="9">
        <v>1536</v>
      </c>
      <c r="S8932" s="9">
        <v>1536</v>
      </c>
      <c r="T8932" s="9">
        <v>1536</v>
      </c>
    </row>
    <row r="8933" spans="1:20" x14ac:dyDescent="0.35">
      <c r="A8933">
        <f t="shared" si="279"/>
        <v>8933</v>
      </c>
      <c r="B8933" s="3" t="s">
        <v>71</v>
      </c>
      <c r="C8933" s="3" t="s">
        <v>75</v>
      </c>
      <c r="D8933" s="3" t="s">
        <v>45</v>
      </c>
      <c r="E8933">
        <v>2021</v>
      </c>
      <c r="F8933" s="3" t="str">
        <f t="shared" si="278"/>
        <v>GElevLONG L2021</v>
      </c>
      <c r="G8933" s="9">
        <v>1536</v>
      </c>
      <c r="H8933" s="9">
        <v>1536</v>
      </c>
      <c r="I8933" s="9">
        <v>1536</v>
      </c>
      <c r="J8933" s="9">
        <v>1522</v>
      </c>
      <c r="K8933" s="9">
        <v>1522</v>
      </c>
      <c r="L8933" s="9">
        <v>1522</v>
      </c>
      <c r="M8933" s="9">
        <v>1535.1</v>
      </c>
      <c r="N8933" s="9">
        <v>1536</v>
      </c>
      <c r="O8933" s="9">
        <v>1536</v>
      </c>
      <c r="P8933" s="9">
        <v>1536</v>
      </c>
      <c r="Q8933" s="9">
        <v>1536</v>
      </c>
      <c r="R8933" s="9">
        <v>1536</v>
      </c>
      <c r="S8933" s="9">
        <v>1536</v>
      </c>
      <c r="T8933" s="9">
        <v>1536</v>
      </c>
    </row>
    <row r="8934" spans="1:20" x14ac:dyDescent="0.35">
      <c r="A8934">
        <f t="shared" si="279"/>
        <v>8934</v>
      </c>
      <c r="B8934" s="3" t="s">
        <v>71</v>
      </c>
      <c r="C8934" s="3" t="s">
        <v>75</v>
      </c>
      <c r="D8934" s="3" t="s">
        <v>45</v>
      </c>
      <c r="E8934">
        <v>2022</v>
      </c>
      <c r="F8934" s="3" t="str">
        <f t="shared" si="278"/>
        <v>GElevLONG L2022</v>
      </c>
      <c r="G8934" s="9">
        <v>1536</v>
      </c>
      <c r="H8934" s="9">
        <v>1536</v>
      </c>
      <c r="I8934" s="9">
        <v>1536</v>
      </c>
      <c r="J8934" s="9">
        <v>1522</v>
      </c>
      <c r="K8934" s="9">
        <v>1522</v>
      </c>
      <c r="L8934" s="9">
        <v>1522</v>
      </c>
      <c r="M8934" s="9">
        <v>1536</v>
      </c>
      <c r="N8934" s="9">
        <v>1536</v>
      </c>
      <c r="O8934" s="9">
        <v>1536</v>
      </c>
      <c r="P8934" s="9">
        <v>1536</v>
      </c>
      <c r="Q8934" s="9">
        <v>1536</v>
      </c>
      <c r="R8934" s="9">
        <v>1536</v>
      </c>
      <c r="S8934" s="9">
        <v>1536</v>
      </c>
      <c r="T8934" s="9">
        <v>1536</v>
      </c>
    </row>
    <row r="8935" spans="1:20" x14ac:dyDescent="0.35">
      <c r="A8935">
        <f t="shared" si="279"/>
        <v>8935</v>
      </c>
      <c r="B8935" s="3" t="s">
        <v>71</v>
      </c>
      <c r="C8935" s="3" t="s">
        <v>75</v>
      </c>
      <c r="D8935" s="3" t="s">
        <v>45</v>
      </c>
      <c r="E8935">
        <v>2023</v>
      </c>
      <c r="F8935" s="3" t="str">
        <f t="shared" si="278"/>
        <v>GElevLONG L2023</v>
      </c>
      <c r="G8935" s="9">
        <v>1536</v>
      </c>
      <c r="H8935" s="9">
        <v>1536</v>
      </c>
      <c r="I8935" s="9">
        <v>1536</v>
      </c>
      <c r="J8935" s="9">
        <v>1536</v>
      </c>
      <c r="K8935" s="9">
        <v>1536</v>
      </c>
      <c r="L8935" s="9">
        <v>1536</v>
      </c>
      <c r="M8935" s="9">
        <v>1536</v>
      </c>
      <c r="N8935" s="9">
        <v>1536</v>
      </c>
      <c r="O8935" s="9">
        <v>1536</v>
      </c>
      <c r="P8935" s="9">
        <v>1536</v>
      </c>
      <c r="Q8935" s="9">
        <v>1536</v>
      </c>
      <c r="R8935" s="9">
        <v>1536</v>
      </c>
      <c r="S8935" s="9">
        <v>1536</v>
      </c>
      <c r="T8935" s="9">
        <v>1536</v>
      </c>
    </row>
    <row r="8936" spans="1:20" x14ac:dyDescent="0.35">
      <c r="A8936">
        <f t="shared" si="279"/>
        <v>8936</v>
      </c>
      <c r="B8936" s="3" t="s">
        <v>71</v>
      </c>
      <c r="C8936" s="3" t="s">
        <v>75</v>
      </c>
      <c r="D8936" s="3" t="s">
        <v>45</v>
      </c>
      <c r="E8936">
        <v>2024</v>
      </c>
      <c r="F8936" s="3" t="str">
        <f t="shared" si="278"/>
        <v>GElevLONG L2024</v>
      </c>
      <c r="G8936" s="9">
        <v>1536</v>
      </c>
      <c r="H8936" s="9">
        <v>1536</v>
      </c>
      <c r="I8936" s="9">
        <v>1536</v>
      </c>
      <c r="J8936" s="9">
        <v>1536</v>
      </c>
      <c r="K8936" s="9">
        <v>1522</v>
      </c>
      <c r="L8936" s="9">
        <v>1536</v>
      </c>
      <c r="M8936" s="9">
        <v>1536</v>
      </c>
      <c r="N8936" s="9">
        <v>1536</v>
      </c>
      <c r="O8936" s="9">
        <v>1536</v>
      </c>
      <c r="P8936" s="9">
        <v>1536</v>
      </c>
      <c r="Q8936" s="9">
        <v>1536</v>
      </c>
      <c r="R8936" s="9">
        <v>1536</v>
      </c>
      <c r="S8936" s="9">
        <v>1536</v>
      </c>
      <c r="T8936" s="9">
        <v>1536</v>
      </c>
    </row>
    <row r="8937" spans="1:20" x14ac:dyDescent="0.35">
      <c r="A8937">
        <f t="shared" si="279"/>
        <v>8937</v>
      </c>
      <c r="B8937" s="3" t="s">
        <v>71</v>
      </c>
      <c r="C8937" s="3" t="s">
        <v>75</v>
      </c>
      <c r="D8937" s="3" t="s">
        <v>45</v>
      </c>
      <c r="E8937">
        <v>2025</v>
      </c>
      <c r="F8937" s="3" t="str">
        <f t="shared" si="278"/>
        <v>GElevLONG L2025</v>
      </c>
      <c r="G8937" s="9">
        <v>1536</v>
      </c>
      <c r="H8937" s="9">
        <v>1536</v>
      </c>
      <c r="I8937" s="9">
        <v>1536</v>
      </c>
      <c r="J8937" s="9">
        <v>1536</v>
      </c>
      <c r="K8937" s="9">
        <v>1536</v>
      </c>
      <c r="L8937" s="9">
        <v>1536</v>
      </c>
      <c r="M8937" s="9">
        <v>1536</v>
      </c>
      <c r="N8937" s="9">
        <v>1536</v>
      </c>
      <c r="O8937" s="9">
        <v>1536</v>
      </c>
      <c r="P8937" s="9">
        <v>1536</v>
      </c>
      <c r="Q8937" s="9">
        <v>1536</v>
      </c>
      <c r="R8937" s="9">
        <v>1536</v>
      </c>
      <c r="S8937" s="9">
        <v>1536</v>
      </c>
      <c r="T8937" s="9">
        <v>1536</v>
      </c>
    </row>
    <row r="8938" spans="1:20" x14ac:dyDescent="0.35">
      <c r="A8938">
        <f t="shared" si="279"/>
        <v>8938</v>
      </c>
      <c r="B8938" s="3" t="s">
        <v>71</v>
      </c>
      <c r="C8938" s="3" t="s">
        <v>75</v>
      </c>
      <c r="D8938" s="3" t="s">
        <v>45</v>
      </c>
      <c r="E8938">
        <v>2026</v>
      </c>
      <c r="F8938" s="3" t="str">
        <f t="shared" si="278"/>
        <v>GElevLONG L2026</v>
      </c>
      <c r="G8938" s="9">
        <v>1536</v>
      </c>
      <c r="H8938" s="9">
        <v>1536</v>
      </c>
      <c r="I8938" s="9">
        <v>1536</v>
      </c>
      <c r="J8938" s="9">
        <v>1523.1</v>
      </c>
      <c r="K8938" s="9">
        <v>1522</v>
      </c>
      <c r="L8938" s="9">
        <v>1536</v>
      </c>
      <c r="M8938" s="9">
        <v>1536</v>
      </c>
      <c r="N8938" s="9">
        <v>1536</v>
      </c>
      <c r="O8938" s="9">
        <v>1536</v>
      </c>
      <c r="P8938" s="9">
        <v>1536</v>
      </c>
      <c r="Q8938" s="9">
        <v>1536</v>
      </c>
      <c r="R8938" s="9">
        <v>1536</v>
      </c>
      <c r="S8938" s="9">
        <v>1536</v>
      </c>
      <c r="T8938" s="9">
        <v>1536</v>
      </c>
    </row>
    <row r="8939" spans="1:20" x14ac:dyDescent="0.35">
      <c r="A8939">
        <f t="shared" si="279"/>
        <v>8939</v>
      </c>
      <c r="B8939" s="3" t="s">
        <v>71</v>
      </c>
      <c r="C8939" s="3" t="s">
        <v>75</v>
      </c>
      <c r="D8939" s="3" t="s">
        <v>45</v>
      </c>
      <c r="E8939">
        <v>2027</v>
      </c>
      <c r="F8939" s="3" t="str">
        <f t="shared" si="278"/>
        <v>GElevLONG L2027</v>
      </c>
      <c r="G8939" s="9">
        <v>1536</v>
      </c>
      <c r="H8939" s="9">
        <v>1536</v>
      </c>
      <c r="I8939" s="9">
        <v>1536</v>
      </c>
      <c r="J8939" s="9">
        <v>1526.7</v>
      </c>
      <c r="K8939" s="9">
        <v>1522</v>
      </c>
      <c r="L8939" s="9">
        <v>1536</v>
      </c>
      <c r="M8939" s="9">
        <v>1536</v>
      </c>
      <c r="N8939" s="9">
        <v>1536</v>
      </c>
      <c r="O8939" s="9">
        <v>1536</v>
      </c>
      <c r="P8939" s="9">
        <v>1536</v>
      </c>
      <c r="Q8939" s="9">
        <v>1536</v>
      </c>
      <c r="R8939" s="9">
        <v>1536</v>
      </c>
      <c r="S8939" s="9">
        <v>1536</v>
      </c>
      <c r="T8939" s="9">
        <v>1536</v>
      </c>
    </row>
    <row r="8940" spans="1:20" x14ac:dyDescent="0.35">
      <c r="A8940">
        <f t="shared" si="279"/>
        <v>8940</v>
      </c>
      <c r="B8940" s="3" t="s">
        <v>71</v>
      </c>
      <c r="C8940" s="3" t="s">
        <v>75</v>
      </c>
      <c r="D8940" s="3" t="s">
        <v>45</v>
      </c>
      <c r="E8940">
        <v>2028</v>
      </c>
      <c r="F8940" s="3" t="str">
        <f t="shared" si="278"/>
        <v>GElevLONG L2028</v>
      </c>
      <c r="G8940" s="9">
        <v>1536</v>
      </c>
      <c r="H8940" s="9">
        <v>1536</v>
      </c>
      <c r="I8940" s="9">
        <v>1536</v>
      </c>
      <c r="J8940" s="9">
        <v>1536</v>
      </c>
      <c r="K8940" s="9">
        <v>1536</v>
      </c>
      <c r="L8940" s="9">
        <v>1536</v>
      </c>
      <c r="M8940" s="9">
        <v>1536</v>
      </c>
      <c r="N8940" s="9">
        <v>1536</v>
      </c>
      <c r="O8940" s="9">
        <v>1536</v>
      </c>
      <c r="P8940" s="9">
        <v>1536</v>
      </c>
      <c r="Q8940" s="9">
        <v>1536</v>
      </c>
      <c r="R8940" s="9">
        <v>1536</v>
      </c>
      <c r="S8940" s="9">
        <v>1536</v>
      </c>
      <c r="T8940" s="9">
        <v>1536</v>
      </c>
    </row>
    <row r="8941" spans="1:20" x14ac:dyDescent="0.35">
      <c r="A8941">
        <f t="shared" si="279"/>
        <v>8941</v>
      </c>
      <c r="B8941" s="3" t="s">
        <v>71</v>
      </c>
      <c r="C8941" s="3" t="s">
        <v>75</v>
      </c>
      <c r="D8941" s="3" t="s">
        <v>45</v>
      </c>
      <c r="E8941">
        <v>2029</v>
      </c>
      <c r="F8941" s="3" t="str">
        <f t="shared" si="278"/>
        <v>GElevLONG L2029</v>
      </c>
      <c r="G8941" s="9">
        <v>1536</v>
      </c>
      <c r="H8941" s="9">
        <v>1536</v>
      </c>
      <c r="I8941" s="9">
        <v>1536</v>
      </c>
      <c r="J8941" s="9">
        <v>1522</v>
      </c>
      <c r="K8941" s="9">
        <v>1522</v>
      </c>
      <c r="L8941" s="9">
        <v>1536</v>
      </c>
      <c r="M8941" s="9">
        <v>1536</v>
      </c>
      <c r="N8941" s="9">
        <v>1536</v>
      </c>
      <c r="O8941" s="9">
        <v>1536</v>
      </c>
      <c r="P8941" s="9">
        <v>1536</v>
      </c>
      <c r="Q8941" s="9">
        <v>1536</v>
      </c>
      <c r="R8941" s="9">
        <v>1536</v>
      </c>
      <c r="S8941" s="9">
        <v>1536</v>
      </c>
      <c r="T8941" s="9">
        <v>1536</v>
      </c>
    </row>
    <row r="8942" spans="1:20" x14ac:dyDescent="0.35">
      <c r="A8942">
        <f t="shared" si="279"/>
        <v>8942</v>
      </c>
      <c r="B8942" s="3" t="s">
        <v>71</v>
      </c>
      <c r="C8942" s="3" t="s">
        <v>75</v>
      </c>
      <c r="D8942" s="3" t="s">
        <v>46</v>
      </c>
      <c r="E8942">
        <v>2020</v>
      </c>
      <c r="F8942" s="3" t="str">
        <f t="shared" si="278"/>
        <v>GElevL FALL2020</v>
      </c>
      <c r="G8942" s="9" t="e">
        <v>#N/A</v>
      </c>
      <c r="H8942" s="9" t="e">
        <v>#N/A</v>
      </c>
      <c r="I8942" s="9" t="e">
        <v>#N/A</v>
      </c>
      <c r="J8942" s="9" t="e">
        <v>#N/A</v>
      </c>
      <c r="K8942" s="9" t="e">
        <v>#N/A</v>
      </c>
      <c r="L8942" s="9" t="e">
        <v>#N/A</v>
      </c>
      <c r="M8942" s="9" t="e">
        <v>#N/A</v>
      </c>
      <c r="N8942" s="9" t="e">
        <v>#N/A</v>
      </c>
      <c r="O8942" s="9" t="e">
        <v>#N/A</v>
      </c>
      <c r="P8942" s="9" t="e">
        <v>#N/A</v>
      </c>
      <c r="Q8942" s="9" t="e">
        <v>#N/A</v>
      </c>
      <c r="R8942" s="9" t="e">
        <v>#N/A</v>
      </c>
      <c r="S8942" s="9" t="e">
        <v>#N/A</v>
      </c>
      <c r="T8942" s="9" t="e">
        <v>#N/A</v>
      </c>
    </row>
    <row r="8943" spans="1:20" x14ac:dyDescent="0.35">
      <c r="A8943">
        <f t="shared" si="279"/>
        <v>8943</v>
      </c>
      <c r="B8943" s="3" t="s">
        <v>71</v>
      </c>
      <c r="C8943" s="3" t="s">
        <v>75</v>
      </c>
      <c r="D8943" s="3" t="s">
        <v>46</v>
      </c>
      <c r="E8943">
        <v>2021</v>
      </c>
      <c r="F8943" s="3" t="str">
        <f t="shared" si="278"/>
        <v>GElevL FALL2021</v>
      </c>
      <c r="G8943" s="9" t="e">
        <v>#N/A</v>
      </c>
      <c r="H8943" s="9" t="e">
        <v>#N/A</v>
      </c>
      <c r="I8943" s="9" t="e">
        <v>#N/A</v>
      </c>
      <c r="J8943" s="9" t="e">
        <v>#N/A</v>
      </c>
      <c r="K8943" s="9" t="e">
        <v>#N/A</v>
      </c>
      <c r="L8943" s="9" t="e">
        <v>#N/A</v>
      </c>
      <c r="M8943" s="9" t="e">
        <v>#N/A</v>
      </c>
      <c r="N8943" s="9" t="e">
        <v>#N/A</v>
      </c>
      <c r="O8943" s="9" t="e">
        <v>#N/A</v>
      </c>
      <c r="P8943" s="9" t="e">
        <v>#N/A</v>
      </c>
      <c r="Q8943" s="9" t="e">
        <v>#N/A</v>
      </c>
      <c r="R8943" s="9" t="e">
        <v>#N/A</v>
      </c>
      <c r="S8943" s="9" t="e">
        <v>#N/A</v>
      </c>
      <c r="T8943" s="9" t="e">
        <v>#N/A</v>
      </c>
    </row>
    <row r="8944" spans="1:20" x14ac:dyDescent="0.35">
      <c r="A8944">
        <f t="shared" si="279"/>
        <v>8944</v>
      </c>
      <c r="B8944" s="3" t="s">
        <v>71</v>
      </c>
      <c r="C8944" s="3" t="s">
        <v>75</v>
      </c>
      <c r="D8944" s="3" t="s">
        <v>46</v>
      </c>
      <c r="E8944">
        <v>2022</v>
      </c>
      <c r="F8944" s="3" t="str">
        <f t="shared" si="278"/>
        <v>GElevL FALL2022</v>
      </c>
      <c r="G8944" s="9" t="e">
        <v>#N/A</v>
      </c>
      <c r="H8944" s="9" t="e">
        <v>#N/A</v>
      </c>
      <c r="I8944" s="9" t="e">
        <v>#N/A</v>
      </c>
      <c r="J8944" s="9" t="e">
        <v>#N/A</v>
      </c>
      <c r="K8944" s="9" t="e">
        <v>#N/A</v>
      </c>
      <c r="L8944" s="9" t="e">
        <v>#N/A</v>
      </c>
      <c r="M8944" s="9" t="e">
        <v>#N/A</v>
      </c>
      <c r="N8944" s="9" t="e">
        <v>#N/A</v>
      </c>
      <c r="O8944" s="9" t="e">
        <v>#N/A</v>
      </c>
      <c r="P8944" s="9" t="e">
        <v>#N/A</v>
      </c>
      <c r="Q8944" s="9" t="e">
        <v>#N/A</v>
      </c>
      <c r="R8944" s="9" t="e">
        <v>#N/A</v>
      </c>
      <c r="S8944" s="9" t="e">
        <v>#N/A</v>
      </c>
      <c r="T8944" s="9" t="e">
        <v>#N/A</v>
      </c>
    </row>
    <row r="8945" spans="1:20" x14ac:dyDescent="0.35">
      <c r="A8945">
        <f t="shared" si="279"/>
        <v>8945</v>
      </c>
      <c r="B8945" s="3" t="s">
        <v>71</v>
      </c>
      <c r="C8945" s="3" t="s">
        <v>75</v>
      </c>
      <c r="D8945" s="3" t="s">
        <v>46</v>
      </c>
      <c r="E8945">
        <v>2023</v>
      </c>
      <c r="F8945" s="3" t="str">
        <f t="shared" si="278"/>
        <v>GElevL FALL2023</v>
      </c>
      <c r="G8945" s="9" t="e">
        <v>#N/A</v>
      </c>
      <c r="H8945" s="9" t="e">
        <v>#N/A</v>
      </c>
      <c r="I8945" s="9" t="e">
        <v>#N/A</v>
      </c>
      <c r="J8945" s="9" t="e">
        <v>#N/A</v>
      </c>
      <c r="K8945" s="9" t="e">
        <v>#N/A</v>
      </c>
      <c r="L8945" s="9" t="e">
        <v>#N/A</v>
      </c>
      <c r="M8945" s="9" t="e">
        <v>#N/A</v>
      </c>
      <c r="N8945" s="9" t="e">
        <v>#N/A</v>
      </c>
      <c r="O8945" s="9" t="e">
        <v>#N/A</v>
      </c>
      <c r="P8945" s="9" t="e">
        <v>#N/A</v>
      </c>
      <c r="Q8945" s="9" t="e">
        <v>#N/A</v>
      </c>
      <c r="R8945" s="9" t="e">
        <v>#N/A</v>
      </c>
      <c r="S8945" s="9" t="e">
        <v>#N/A</v>
      </c>
      <c r="T8945" s="9" t="e">
        <v>#N/A</v>
      </c>
    </row>
    <row r="8946" spans="1:20" x14ac:dyDescent="0.35">
      <c r="A8946">
        <f t="shared" si="279"/>
        <v>8946</v>
      </c>
      <c r="B8946" s="3" t="s">
        <v>71</v>
      </c>
      <c r="C8946" s="3" t="s">
        <v>75</v>
      </c>
      <c r="D8946" s="3" t="s">
        <v>46</v>
      </c>
      <c r="E8946">
        <v>2024</v>
      </c>
      <c r="F8946" s="3" t="str">
        <f t="shared" si="278"/>
        <v>GElevL FALL2024</v>
      </c>
      <c r="G8946" s="9" t="e">
        <v>#N/A</v>
      </c>
      <c r="H8946" s="9" t="e">
        <v>#N/A</v>
      </c>
      <c r="I8946" s="9" t="e">
        <v>#N/A</v>
      </c>
      <c r="J8946" s="9" t="e">
        <v>#N/A</v>
      </c>
      <c r="K8946" s="9" t="e">
        <v>#N/A</v>
      </c>
      <c r="L8946" s="9" t="e">
        <v>#N/A</v>
      </c>
      <c r="M8946" s="9" t="e">
        <v>#N/A</v>
      </c>
      <c r="N8946" s="9" t="e">
        <v>#N/A</v>
      </c>
      <c r="O8946" s="9" t="e">
        <v>#N/A</v>
      </c>
      <c r="P8946" s="9" t="e">
        <v>#N/A</v>
      </c>
      <c r="Q8946" s="9" t="e">
        <v>#N/A</v>
      </c>
      <c r="R8946" s="9" t="e">
        <v>#N/A</v>
      </c>
      <c r="S8946" s="9" t="e">
        <v>#N/A</v>
      </c>
      <c r="T8946" s="9" t="e">
        <v>#N/A</v>
      </c>
    </row>
    <row r="8947" spans="1:20" x14ac:dyDescent="0.35">
      <c r="A8947">
        <f t="shared" si="279"/>
        <v>8947</v>
      </c>
      <c r="B8947" s="3" t="s">
        <v>71</v>
      </c>
      <c r="C8947" s="3" t="s">
        <v>75</v>
      </c>
      <c r="D8947" s="3" t="s">
        <v>46</v>
      </c>
      <c r="E8947">
        <v>2025</v>
      </c>
      <c r="F8947" s="3" t="str">
        <f t="shared" si="278"/>
        <v>GElevL FALL2025</v>
      </c>
      <c r="G8947" s="9" t="e">
        <v>#N/A</v>
      </c>
      <c r="H8947" s="9" t="e">
        <v>#N/A</v>
      </c>
      <c r="I8947" s="9" t="e">
        <v>#N/A</v>
      </c>
      <c r="J8947" s="9" t="e">
        <v>#N/A</v>
      </c>
      <c r="K8947" s="9" t="e">
        <v>#N/A</v>
      </c>
      <c r="L8947" s="9" t="e">
        <v>#N/A</v>
      </c>
      <c r="M8947" s="9" t="e">
        <v>#N/A</v>
      </c>
      <c r="N8947" s="9" t="e">
        <v>#N/A</v>
      </c>
      <c r="O8947" s="9" t="e">
        <v>#N/A</v>
      </c>
      <c r="P8947" s="9" t="e">
        <v>#N/A</v>
      </c>
      <c r="Q8947" s="9" t="e">
        <v>#N/A</v>
      </c>
      <c r="R8947" s="9" t="e">
        <v>#N/A</v>
      </c>
      <c r="S8947" s="9" t="e">
        <v>#N/A</v>
      </c>
      <c r="T8947" s="9" t="e">
        <v>#N/A</v>
      </c>
    </row>
    <row r="8948" spans="1:20" x14ac:dyDescent="0.35">
      <c r="A8948">
        <f t="shared" si="279"/>
        <v>8948</v>
      </c>
      <c r="B8948" s="3" t="s">
        <v>71</v>
      </c>
      <c r="C8948" s="3" t="s">
        <v>75</v>
      </c>
      <c r="D8948" s="3" t="s">
        <v>46</v>
      </c>
      <c r="E8948">
        <v>2026</v>
      </c>
      <c r="F8948" s="3" t="str">
        <f t="shared" si="278"/>
        <v>GElevL FALL2026</v>
      </c>
      <c r="G8948" s="9" t="e">
        <v>#N/A</v>
      </c>
      <c r="H8948" s="9" t="e">
        <v>#N/A</v>
      </c>
      <c r="I8948" s="9" t="e">
        <v>#N/A</v>
      </c>
      <c r="J8948" s="9" t="e">
        <v>#N/A</v>
      </c>
      <c r="K8948" s="9" t="e">
        <v>#N/A</v>
      </c>
      <c r="L8948" s="9" t="e">
        <v>#N/A</v>
      </c>
      <c r="M8948" s="9" t="e">
        <v>#N/A</v>
      </c>
      <c r="N8948" s="9" t="e">
        <v>#N/A</v>
      </c>
      <c r="O8948" s="9" t="e">
        <v>#N/A</v>
      </c>
      <c r="P8948" s="9" t="e">
        <v>#N/A</v>
      </c>
      <c r="Q8948" s="9" t="e">
        <v>#N/A</v>
      </c>
      <c r="R8948" s="9" t="e">
        <v>#N/A</v>
      </c>
      <c r="S8948" s="9" t="e">
        <v>#N/A</v>
      </c>
      <c r="T8948" s="9" t="e">
        <v>#N/A</v>
      </c>
    </row>
    <row r="8949" spans="1:20" x14ac:dyDescent="0.35">
      <c r="A8949">
        <f t="shared" si="279"/>
        <v>8949</v>
      </c>
      <c r="B8949" s="3" t="s">
        <v>71</v>
      </c>
      <c r="C8949" s="3" t="s">
        <v>75</v>
      </c>
      <c r="D8949" s="3" t="s">
        <v>46</v>
      </c>
      <c r="E8949">
        <v>2027</v>
      </c>
      <c r="F8949" s="3" t="str">
        <f t="shared" si="278"/>
        <v>GElevL FALL2027</v>
      </c>
      <c r="G8949" s="9" t="e">
        <v>#N/A</v>
      </c>
      <c r="H8949" s="9" t="e">
        <v>#N/A</v>
      </c>
      <c r="I8949" s="9" t="e">
        <v>#N/A</v>
      </c>
      <c r="J8949" s="9" t="e">
        <v>#N/A</v>
      </c>
      <c r="K8949" s="9" t="e">
        <v>#N/A</v>
      </c>
      <c r="L8949" s="9" t="e">
        <v>#N/A</v>
      </c>
      <c r="M8949" s="9" t="e">
        <v>#N/A</v>
      </c>
      <c r="N8949" s="9" t="e">
        <v>#N/A</v>
      </c>
      <c r="O8949" s="9" t="e">
        <v>#N/A</v>
      </c>
      <c r="P8949" s="9" t="e">
        <v>#N/A</v>
      </c>
      <c r="Q8949" s="9" t="e">
        <v>#N/A</v>
      </c>
      <c r="R8949" s="9" t="e">
        <v>#N/A</v>
      </c>
      <c r="S8949" s="9" t="e">
        <v>#N/A</v>
      </c>
      <c r="T8949" s="9" t="e">
        <v>#N/A</v>
      </c>
    </row>
    <row r="8950" spans="1:20" x14ac:dyDescent="0.35">
      <c r="A8950">
        <f t="shared" si="279"/>
        <v>8950</v>
      </c>
      <c r="B8950" s="3" t="s">
        <v>71</v>
      </c>
      <c r="C8950" s="3" t="s">
        <v>75</v>
      </c>
      <c r="D8950" s="3" t="s">
        <v>46</v>
      </c>
      <c r="E8950">
        <v>2028</v>
      </c>
      <c r="F8950" s="3" t="str">
        <f t="shared" si="278"/>
        <v>GElevL FALL2028</v>
      </c>
      <c r="G8950" s="9" t="e">
        <v>#N/A</v>
      </c>
      <c r="H8950" s="9" t="e">
        <v>#N/A</v>
      </c>
      <c r="I8950" s="9" t="e">
        <v>#N/A</v>
      </c>
      <c r="J8950" s="9" t="e">
        <v>#N/A</v>
      </c>
      <c r="K8950" s="9" t="e">
        <v>#N/A</v>
      </c>
      <c r="L8950" s="9" t="e">
        <v>#N/A</v>
      </c>
      <c r="M8950" s="9" t="e">
        <v>#N/A</v>
      </c>
      <c r="N8950" s="9" t="e">
        <v>#N/A</v>
      </c>
      <c r="O8950" s="9" t="e">
        <v>#N/A</v>
      </c>
      <c r="P8950" s="9" t="e">
        <v>#N/A</v>
      </c>
      <c r="Q8950" s="9" t="e">
        <v>#N/A</v>
      </c>
      <c r="R8950" s="9" t="e">
        <v>#N/A</v>
      </c>
      <c r="S8950" s="9" t="e">
        <v>#N/A</v>
      </c>
      <c r="T8950" s="9" t="e">
        <v>#N/A</v>
      </c>
    </row>
    <row r="8951" spans="1:20" x14ac:dyDescent="0.35">
      <c r="A8951">
        <f t="shared" si="279"/>
        <v>8951</v>
      </c>
      <c r="B8951" s="3" t="s">
        <v>71</v>
      </c>
      <c r="C8951" s="3" t="s">
        <v>75</v>
      </c>
      <c r="D8951" s="3" t="s">
        <v>46</v>
      </c>
      <c r="E8951">
        <v>2029</v>
      </c>
      <c r="F8951" s="3" t="str">
        <f t="shared" si="278"/>
        <v>GElevL FALL2029</v>
      </c>
      <c r="G8951" s="9" t="e">
        <v>#N/A</v>
      </c>
      <c r="H8951" s="9" t="e">
        <v>#N/A</v>
      </c>
      <c r="I8951" s="9" t="e">
        <v>#N/A</v>
      </c>
      <c r="J8951" s="9" t="e">
        <v>#N/A</v>
      </c>
      <c r="K8951" s="9" t="e">
        <v>#N/A</v>
      </c>
      <c r="L8951" s="9" t="e">
        <v>#N/A</v>
      </c>
      <c r="M8951" s="9" t="e">
        <v>#N/A</v>
      </c>
      <c r="N8951" s="9" t="e">
        <v>#N/A</v>
      </c>
      <c r="O8951" s="9" t="e">
        <v>#N/A</v>
      </c>
      <c r="P8951" s="9" t="e">
        <v>#N/A</v>
      </c>
      <c r="Q8951" s="9" t="e">
        <v>#N/A</v>
      </c>
      <c r="R8951" s="9" t="e">
        <v>#N/A</v>
      </c>
      <c r="S8951" s="9" t="e">
        <v>#N/A</v>
      </c>
      <c r="T8951" s="9" t="e">
        <v>#N/A</v>
      </c>
    </row>
    <row r="8952" spans="1:20" x14ac:dyDescent="0.35">
      <c r="A8952">
        <f t="shared" si="279"/>
        <v>8952</v>
      </c>
      <c r="B8952" s="3" t="s">
        <v>71</v>
      </c>
      <c r="C8952" s="3" t="s">
        <v>75</v>
      </c>
      <c r="D8952" s="3" t="s">
        <v>47</v>
      </c>
      <c r="E8952">
        <v>2020</v>
      </c>
      <c r="F8952" s="3" t="str">
        <f t="shared" si="278"/>
        <v>GElevCOULEE2020</v>
      </c>
      <c r="G8952" s="9">
        <v>1288</v>
      </c>
      <c r="H8952" s="9">
        <v>1288</v>
      </c>
      <c r="I8952" s="9">
        <v>1288</v>
      </c>
      <c r="J8952" s="9">
        <v>1276.3</v>
      </c>
      <c r="K8952" s="9">
        <v>1267</v>
      </c>
      <c r="L8952" s="9">
        <v>1255</v>
      </c>
      <c r="M8952" s="9">
        <v>1243</v>
      </c>
      <c r="N8952" s="9">
        <v>1231</v>
      </c>
      <c r="O8952" s="9">
        <v>1266.5</v>
      </c>
      <c r="P8952" s="9">
        <v>1285</v>
      </c>
      <c r="Q8952" s="9">
        <v>1285</v>
      </c>
      <c r="R8952" s="9">
        <v>1280</v>
      </c>
      <c r="S8952" s="9">
        <v>1277</v>
      </c>
      <c r="T8952" s="9">
        <v>1284</v>
      </c>
    </row>
    <row r="8953" spans="1:20" x14ac:dyDescent="0.35">
      <c r="A8953">
        <f t="shared" si="279"/>
        <v>8953</v>
      </c>
      <c r="B8953" s="3" t="s">
        <v>71</v>
      </c>
      <c r="C8953" s="3" t="s">
        <v>75</v>
      </c>
      <c r="D8953" s="3" t="s">
        <v>47</v>
      </c>
      <c r="E8953">
        <v>2021</v>
      </c>
      <c r="F8953" s="3" t="str">
        <f t="shared" si="278"/>
        <v>GElevCOULEE2021</v>
      </c>
      <c r="G8953" s="9">
        <v>1288</v>
      </c>
      <c r="H8953" s="9">
        <v>1287.3</v>
      </c>
      <c r="I8953" s="9">
        <v>1288</v>
      </c>
      <c r="J8953" s="9">
        <v>1288</v>
      </c>
      <c r="K8953" s="9">
        <v>1278.9000000000001</v>
      </c>
      <c r="L8953" s="9">
        <v>1282.4000000000001</v>
      </c>
      <c r="M8953" s="9">
        <v>1270.2</v>
      </c>
      <c r="N8953" s="9">
        <v>1267.2</v>
      </c>
      <c r="O8953" s="9">
        <v>1273.8</v>
      </c>
      <c r="P8953" s="9">
        <v>1285</v>
      </c>
      <c r="Q8953" s="9">
        <v>1285</v>
      </c>
      <c r="R8953" s="9">
        <v>1280</v>
      </c>
      <c r="S8953" s="9">
        <v>1277</v>
      </c>
      <c r="T8953" s="9">
        <v>1283.4000000000001</v>
      </c>
    </row>
    <row r="8954" spans="1:20" x14ac:dyDescent="0.35">
      <c r="A8954">
        <f t="shared" si="279"/>
        <v>8954</v>
      </c>
      <c r="B8954" s="3" t="s">
        <v>71</v>
      </c>
      <c r="C8954" s="3" t="s">
        <v>75</v>
      </c>
      <c r="D8954" s="3" t="s">
        <v>47</v>
      </c>
      <c r="E8954">
        <v>2022</v>
      </c>
      <c r="F8954" s="3" t="str">
        <f t="shared" si="278"/>
        <v>GElevCOULEE2022</v>
      </c>
      <c r="G8954" s="9">
        <v>1288</v>
      </c>
      <c r="H8954" s="9">
        <v>1276.2</v>
      </c>
      <c r="I8954" s="9">
        <v>1275</v>
      </c>
      <c r="J8954" s="9">
        <v>1274.7</v>
      </c>
      <c r="K8954" s="9">
        <v>1288</v>
      </c>
      <c r="L8954" s="9">
        <v>1278.8</v>
      </c>
      <c r="M8954" s="9">
        <v>1268.4000000000001</v>
      </c>
      <c r="N8954" s="9">
        <v>1258.4000000000001</v>
      </c>
      <c r="O8954" s="9">
        <v>1274.5999999999999</v>
      </c>
      <c r="P8954" s="9">
        <v>1287</v>
      </c>
      <c r="Q8954" s="9">
        <v>1288</v>
      </c>
      <c r="R8954" s="9">
        <v>1282</v>
      </c>
      <c r="S8954" s="9">
        <v>1277</v>
      </c>
      <c r="T8954" s="9">
        <v>1283.7</v>
      </c>
    </row>
    <row r="8955" spans="1:20" x14ac:dyDescent="0.35">
      <c r="A8955">
        <f t="shared" si="279"/>
        <v>8955</v>
      </c>
      <c r="B8955" s="3" t="s">
        <v>71</v>
      </c>
      <c r="C8955" s="3" t="s">
        <v>75</v>
      </c>
      <c r="D8955" s="3" t="s">
        <v>47</v>
      </c>
      <c r="E8955">
        <v>2023</v>
      </c>
      <c r="F8955" s="3" t="str">
        <f t="shared" si="278"/>
        <v>GElevCOULEE2023</v>
      </c>
      <c r="G8955" s="9">
        <v>1288</v>
      </c>
      <c r="H8955" s="9">
        <v>1288</v>
      </c>
      <c r="I8955" s="9">
        <v>1288</v>
      </c>
      <c r="J8955" s="9">
        <v>1260</v>
      </c>
      <c r="K8955" s="9">
        <v>1267</v>
      </c>
      <c r="L8955" s="9">
        <v>1255</v>
      </c>
      <c r="M8955" s="9">
        <v>1232</v>
      </c>
      <c r="N8955" s="9">
        <v>1226.8</v>
      </c>
      <c r="O8955" s="9">
        <v>1248.4000000000001</v>
      </c>
      <c r="P8955" s="9">
        <v>1287</v>
      </c>
      <c r="Q8955" s="9">
        <v>1288</v>
      </c>
      <c r="R8955" s="9">
        <v>1287.7</v>
      </c>
      <c r="S8955" s="9">
        <v>1279.0999999999999</v>
      </c>
      <c r="T8955" s="9">
        <v>1283</v>
      </c>
    </row>
    <row r="8956" spans="1:20" x14ac:dyDescent="0.35">
      <c r="A8956">
        <f t="shared" si="279"/>
        <v>8956</v>
      </c>
      <c r="B8956" s="3" t="s">
        <v>71</v>
      </c>
      <c r="C8956" s="3" t="s">
        <v>75</v>
      </c>
      <c r="D8956" s="3" t="s">
        <v>47</v>
      </c>
      <c r="E8956">
        <v>2024</v>
      </c>
      <c r="F8956" s="3" t="str">
        <f t="shared" si="278"/>
        <v>GElevCOULEE2024</v>
      </c>
      <c r="G8956" s="9">
        <v>1288</v>
      </c>
      <c r="H8956" s="9">
        <v>1288</v>
      </c>
      <c r="I8956" s="9">
        <v>1288</v>
      </c>
      <c r="J8956" s="9">
        <v>1288</v>
      </c>
      <c r="K8956" s="9">
        <v>1267</v>
      </c>
      <c r="L8956" s="9">
        <v>1255</v>
      </c>
      <c r="M8956" s="9">
        <v>1255</v>
      </c>
      <c r="N8956" s="9">
        <v>1253.9000000000001</v>
      </c>
      <c r="O8956" s="9">
        <v>1275.8</v>
      </c>
      <c r="P8956" s="9">
        <v>1287</v>
      </c>
      <c r="Q8956" s="9">
        <v>1285</v>
      </c>
      <c r="R8956" s="9">
        <v>1280</v>
      </c>
      <c r="S8956" s="9">
        <v>1277</v>
      </c>
      <c r="T8956" s="9">
        <v>1283.0999999999999</v>
      </c>
    </row>
    <row r="8957" spans="1:20" x14ac:dyDescent="0.35">
      <c r="A8957">
        <f t="shared" si="279"/>
        <v>8957</v>
      </c>
      <c r="B8957" s="3" t="s">
        <v>71</v>
      </c>
      <c r="C8957" s="3" t="s">
        <v>75</v>
      </c>
      <c r="D8957" s="3" t="s">
        <v>47</v>
      </c>
      <c r="E8957">
        <v>2025</v>
      </c>
      <c r="F8957" s="3" t="str">
        <f t="shared" si="278"/>
        <v>GElevCOULEE2025</v>
      </c>
      <c r="G8957" s="9">
        <v>1288</v>
      </c>
      <c r="H8957" s="9">
        <v>1288</v>
      </c>
      <c r="I8957" s="9">
        <v>1288</v>
      </c>
      <c r="J8957" s="9">
        <v>1261.0999999999999</v>
      </c>
      <c r="K8957" s="9">
        <v>1267</v>
      </c>
      <c r="L8957" s="9">
        <v>1255</v>
      </c>
      <c r="M8957" s="9">
        <v>1245.3</v>
      </c>
      <c r="N8957" s="9">
        <v>1230.0999999999999</v>
      </c>
      <c r="O8957" s="9">
        <v>1265.2</v>
      </c>
      <c r="P8957" s="9">
        <v>1287</v>
      </c>
      <c r="Q8957" s="9">
        <v>1288</v>
      </c>
      <c r="R8957" s="9">
        <v>1280</v>
      </c>
      <c r="S8957" s="9">
        <v>1277</v>
      </c>
      <c r="T8957" s="9">
        <v>1285.2</v>
      </c>
    </row>
    <row r="8958" spans="1:20" x14ac:dyDescent="0.35">
      <c r="A8958">
        <f t="shared" si="279"/>
        <v>8958</v>
      </c>
      <c r="B8958" s="3" t="s">
        <v>71</v>
      </c>
      <c r="C8958" s="3" t="s">
        <v>75</v>
      </c>
      <c r="D8958" s="3" t="s">
        <v>47</v>
      </c>
      <c r="E8958">
        <v>2026</v>
      </c>
      <c r="F8958" s="3" t="str">
        <f t="shared" si="278"/>
        <v>GElevCOULEE2026</v>
      </c>
      <c r="G8958" s="9">
        <v>1288</v>
      </c>
      <c r="H8958" s="9">
        <v>1288</v>
      </c>
      <c r="I8958" s="9">
        <v>1288</v>
      </c>
      <c r="J8958" s="9">
        <v>1282.0999999999999</v>
      </c>
      <c r="K8958" s="9">
        <v>1267</v>
      </c>
      <c r="L8958" s="9">
        <v>1255</v>
      </c>
      <c r="M8958" s="9">
        <v>1248.5999999999999</v>
      </c>
      <c r="N8958" s="9">
        <v>1237.3</v>
      </c>
      <c r="O8958" s="9">
        <v>1250.5</v>
      </c>
      <c r="P8958" s="9">
        <v>1287</v>
      </c>
      <c r="Q8958" s="9">
        <v>1288</v>
      </c>
      <c r="R8958" s="9">
        <v>1282</v>
      </c>
      <c r="S8958" s="9">
        <v>1277</v>
      </c>
      <c r="T8958" s="9">
        <v>1287</v>
      </c>
    </row>
    <row r="8959" spans="1:20" x14ac:dyDescent="0.35">
      <c r="A8959">
        <f t="shared" si="279"/>
        <v>8959</v>
      </c>
      <c r="B8959" s="3" t="s">
        <v>71</v>
      </c>
      <c r="C8959" s="3" t="s">
        <v>75</v>
      </c>
      <c r="D8959" s="3" t="s">
        <v>47</v>
      </c>
      <c r="E8959">
        <v>2027</v>
      </c>
      <c r="F8959" s="3" t="str">
        <f t="shared" si="278"/>
        <v>GElevCOULEE2027</v>
      </c>
      <c r="G8959" s="9">
        <v>1288</v>
      </c>
      <c r="H8959" s="9">
        <v>1288</v>
      </c>
      <c r="I8959" s="9">
        <v>1288</v>
      </c>
      <c r="J8959" s="9">
        <v>1270.9000000000001</v>
      </c>
      <c r="K8959" s="9">
        <v>1266.9000000000001</v>
      </c>
      <c r="L8959" s="9">
        <v>1255</v>
      </c>
      <c r="M8959" s="9">
        <v>1242</v>
      </c>
      <c r="N8959" s="9">
        <v>1226.5</v>
      </c>
      <c r="O8959" s="9">
        <v>1254.9000000000001</v>
      </c>
      <c r="P8959" s="9">
        <v>1287</v>
      </c>
      <c r="Q8959" s="9">
        <v>1288</v>
      </c>
      <c r="R8959" s="9">
        <v>1284</v>
      </c>
      <c r="S8959" s="9">
        <v>1279.0999999999999</v>
      </c>
      <c r="T8959" s="9">
        <v>1283.0999999999999</v>
      </c>
    </row>
    <row r="8960" spans="1:20" x14ac:dyDescent="0.35">
      <c r="A8960">
        <f t="shared" si="279"/>
        <v>8960</v>
      </c>
      <c r="B8960" s="3" t="s">
        <v>71</v>
      </c>
      <c r="C8960" s="3" t="s">
        <v>75</v>
      </c>
      <c r="D8960" s="3" t="s">
        <v>47</v>
      </c>
      <c r="E8960">
        <v>2028</v>
      </c>
      <c r="F8960" s="3" t="str">
        <f t="shared" si="278"/>
        <v>GElevCOULEE2028</v>
      </c>
      <c r="G8960" s="9">
        <v>1288</v>
      </c>
      <c r="H8960" s="9">
        <v>1288</v>
      </c>
      <c r="I8960" s="9">
        <v>1288</v>
      </c>
      <c r="J8960" s="9">
        <v>1268.7</v>
      </c>
      <c r="K8960" s="9">
        <v>1267</v>
      </c>
      <c r="L8960" s="9">
        <v>1255</v>
      </c>
      <c r="M8960" s="9">
        <v>1235</v>
      </c>
      <c r="N8960" s="9">
        <v>1221.8</v>
      </c>
      <c r="O8960" s="9">
        <v>1252.5</v>
      </c>
      <c r="P8960" s="9">
        <v>1287</v>
      </c>
      <c r="Q8960" s="9">
        <v>1288</v>
      </c>
      <c r="R8960" s="9">
        <v>1288</v>
      </c>
      <c r="S8960" s="9">
        <v>1279.0999999999999</v>
      </c>
      <c r="T8960" s="9">
        <v>1283</v>
      </c>
    </row>
    <row r="8961" spans="1:20" x14ac:dyDescent="0.35">
      <c r="A8961">
        <f t="shared" si="279"/>
        <v>8961</v>
      </c>
      <c r="B8961" s="3" t="s">
        <v>71</v>
      </c>
      <c r="C8961" s="3" t="s">
        <v>75</v>
      </c>
      <c r="D8961" s="3" t="s">
        <v>47</v>
      </c>
      <c r="E8961">
        <v>2029</v>
      </c>
      <c r="F8961" s="3" t="str">
        <f t="shared" si="278"/>
        <v>GElevCOULEE2029</v>
      </c>
      <c r="G8961" s="9">
        <v>1288</v>
      </c>
      <c r="H8961" s="9">
        <v>1288</v>
      </c>
      <c r="I8961" s="9">
        <v>1288</v>
      </c>
      <c r="J8961" s="9">
        <v>1264</v>
      </c>
      <c r="K8961" s="9">
        <v>1267</v>
      </c>
      <c r="L8961" s="9">
        <v>1255</v>
      </c>
      <c r="M8961" s="9">
        <v>1255</v>
      </c>
      <c r="N8961" s="9">
        <v>1255</v>
      </c>
      <c r="O8961" s="9">
        <v>1284.4000000000001</v>
      </c>
      <c r="P8961" s="9">
        <v>1287</v>
      </c>
      <c r="Q8961" s="9">
        <v>1285</v>
      </c>
      <c r="R8961" s="9">
        <v>1282</v>
      </c>
      <c r="S8961" s="9">
        <v>1279.0999999999999</v>
      </c>
      <c r="T8961" s="9">
        <v>1284</v>
      </c>
    </row>
    <row r="8962" spans="1:20" x14ac:dyDescent="0.35">
      <c r="A8962">
        <f t="shared" si="279"/>
        <v>8962</v>
      </c>
      <c r="B8962" s="3" t="s">
        <v>71</v>
      </c>
      <c r="C8962" s="3" t="s">
        <v>75</v>
      </c>
      <c r="D8962" s="3" t="s">
        <v>48</v>
      </c>
      <c r="E8962">
        <v>2020</v>
      </c>
      <c r="F8962" s="3" t="str">
        <f t="shared" ref="F8962:F9025" si="280">_xlfn.CONCAT(B8962,C8962,D8962,E8962)</f>
        <v>GElevCH JOE2020</v>
      </c>
      <c r="G8962" s="9">
        <v>953.8</v>
      </c>
      <c r="H8962" s="9">
        <v>953.8</v>
      </c>
      <c r="I8962" s="9">
        <v>953.8</v>
      </c>
      <c r="J8962" s="9">
        <v>953.8</v>
      </c>
      <c r="K8962" s="9">
        <v>953.8</v>
      </c>
      <c r="L8962" s="9">
        <v>953.8</v>
      </c>
      <c r="M8962" s="9">
        <v>953.8</v>
      </c>
      <c r="N8962" s="9">
        <v>953.8</v>
      </c>
      <c r="O8962" s="9">
        <v>953.8</v>
      </c>
      <c r="P8962" s="9">
        <v>953.8</v>
      </c>
      <c r="Q8962" s="9">
        <v>953.8</v>
      </c>
      <c r="R8962" s="9">
        <v>953.8</v>
      </c>
      <c r="S8962" s="9">
        <v>953.8</v>
      </c>
      <c r="T8962" s="9">
        <v>953.8</v>
      </c>
    </row>
    <row r="8963" spans="1:20" x14ac:dyDescent="0.35">
      <c r="A8963">
        <f t="shared" ref="A8963:A9026" si="281">A8962+1</f>
        <v>8963</v>
      </c>
      <c r="B8963" s="3" t="s">
        <v>71</v>
      </c>
      <c r="C8963" s="3" t="s">
        <v>75</v>
      </c>
      <c r="D8963" s="3" t="s">
        <v>48</v>
      </c>
      <c r="E8963">
        <v>2021</v>
      </c>
      <c r="F8963" s="3" t="str">
        <f t="shared" si="280"/>
        <v>GElevCH JOE2021</v>
      </c>
      <c r="G8963" s="9">
        <v>953.8</v>
      </c>
      <c r="H8963" s="9">
        <v>953.8</v>
      </c>
      <c r="I8963" s="9">
        <v>953.8</v>
      </c>
      <c r="J8963" s="9">
        <v>953.8</v>
      </c>
      <c r="K8963" s="9">
        <v>953.8</v>
      </c>
      <c r="L8963" s="9">
        <v>953.8</v>
      </c>
      <c r="M8963" s="9">
        <v>953.8</v>
      </c>
      <c r="N8963" s="9">
        <v>953.8</v>
      </c>
      <c r="O8963" s="9">
        <v>953.8</v>
      </c>
      <c r="P8963" s="9">
        <v>953.8</v>
      </c>
      <c r="Q8963" s="9">
        <v>953.8</v>
      </c>
      <c r="R8963" s="9">
        <v>953.8</v>
      </c>
      <c r="S8963" s="9">
        <v>953.8</v>
      </c>
      <c r="T8963" s="9">
        <v>953.8</v>
      </c>
    </row>
    <row r="8964" spans="1:20" x14ac:dyDescent="0.35">
      <c r="A8964">
        <f t="shared" si="281"/>
        <v>8964</v>
      </c>
      <c r="B8964" s="3" t="s">
        <v>71</v>
      </c>
      <c r="C8964" s="3" t="s">
        <v>75</v>
      </c>
      <c r="D8964" s="3" t="s">
        <v>48</v>
      </c>
      <c r="E8964">
        <v>2022</v>
      </c>
      <c r="F8964" s="3" t="str">
        <f t="shared" si="280"/>
        <v>GElevCH JOE2022</v>
      </c>
      <c r="G8964" s="9">
        <v>953.8</v>
      </c>
      <c r="H8964" s="9">
        <v>953.8</v>
      </c>
      <c r="I8964" s="9">
        <v>953.8</v>
      </c>
      <c r="J8964" s="9">
        <v>953.8</v>
      </c>
      <c r="K8964" s="9">
        <v>953.8</v>
      </c>
      <c r="L8964" s="9">
        <v>953.8</v>
      </c>
      <c r="M8964" s="9">
        <v>953.8</v>
      </c>
      <c r="N8964" s="9">
        <v>953.8</v>
      </c>
      <c r="O8964" s="9">
        <v>953.8</v>
      </c>
      <c r="P8964" s="9">
        <v>953.8</v>
      </c>
      <c r="Q8964" s="9">
        <v>953.8</v>
      </c>
      <c r="R8964" s="9">
        <v>953.8</v>
      </c>
      <c r="S8964" s="9">
        <v>953.8</v>
      </c>
      <c r="T8964" s="9">
        <v>953.8</v>
      </c>
    </row>
    <row r="8965" spans="1:20" x14ac:dyDescent="0.35">
      <c r="A8965">
        <f t="shared" si="281"/>
        <v>8965</v>
      </c>
      <c r="B8965" s="3" t="s">
        <v>71</v>
      </c>
      <c r="C8965" s="3" t="s">
        <v>75</v>
      </c>
      <c r="D8965" s="3" t="s">
        <v>48</v>
      </c>
      <c r="E8965">
        <v>2023</v>
      </c>
      <c r="F8965" s="3" t="str">
        <f t="shared" si="280"/>
        <v>GElevCH JOE2023</v>
      </c>
      <c r="G8965" s="9">
        <v>953.8</v>
      </c>
      <c r="H8965" s="9">
        <v>953.8</v>
      </c>
      <c r="I8965" s="9">
        <v>953.8</v>
      </c>
      <c r="J8965" s="9">
        <v>953.8</v>
      </c>
      <c r="K8965" s="9">
        <v>953.8</v>
      </c>
      <c r="L8965" s="9">
        <v>953.8</v>
      </c>
      <c r="M8965" s="9">
        <v>953.8</v>
      </c>
      <c r="N8965" s="9">
        <v>953.8</v>
      </c>
      <c r="O8965" s="9">
        <v>953.8</v>
      </c>
      <c r="P8965" s="9">
        <v>953.8</v>
      </c>
      <c r="Q8965" s="9">
        <v>953.8</v>
      </c>
      <c r="R8965" s="9">
        <v>953.8</v>
      </c>
      <c r="S8965" s="9">
        <v>953.8</v>
      </c>
      <c r="T8965" s="9">
        <v>953.8</v>
      </c>
    </row>
    <row r="8966" spans="1:20" x14ac:dyDescent="0.35">
      <c r="A8966">
        <f t="shared" si="281"/>
        <v>8966</v>
      </c>
      <c r="B8966" s="3" t="s">
        <v>71</v>
      </c>
      <c r="C8966" s="3" t="s">
        <v>75</v>
      </c>
      <c r="D8966" s="3" t="s">
        <v>48</v>
      </c>
      <c r="E8966">
        <v>2024</v>
      </c>
      <c r="F8966" s="3" t="str">
        <f t="shared" si="280"/>
        <v>GElevCH JOE2024</v>
      </c>
      <c r="G8966" s="9">
        <v>953.8</v>
      </c>
      <c r="H8966" s="9">
        <v>953.8</v>
      </c>
      <c r="I8966" s="9">
        <v>953.8</v>
      </c>
      <c r="J8966" s="9">
        <v>953.8</v>
      </c>
      <c r="K8966" s="9">
        <v>953.8</v>
      </c>
      <c r="L8966" s="9">
        <v>953.8</v>
      </c>
      <c r="M8966" s="9">
        <v>953.8</v>
      </c>
      <c r="N8966" s="9">
        <v>953.8</v>
      </c>
      <c r="O8966" s="9">
        <v>953.8</v>
      </c>
      <c r="P8966" s="9">
        <v>953.8</v>
      </c>
      <c r="Q8966" s="9">
        <v>953.8</v>
      </c>
      <c r="R8966" s="9">
        <v>953.8</v>
      </c>
      <c r="S8966" s="9">
        <v>953.8</v>
      </c>
      <c r="T8966" s="9">
        <v>953.8</v>
      </c>
    </row>
    <row r="8967" spans="1:20" x14ac:dyDescent="0.35">
      <c r="A8967">
        <f t="shared" si="281"/>
        <v>8967</v>
      </c>
      <c r="B8967" s="3" t="s">
        <v>71</v>
      </c>
      <c r="C8967" s="3" t="s">
        <v>75</v>
      </c>
      <c r="D8967" s="3" t="s">
        <v>48</v>
      </c>
      <c r="E8967">
        <v>2025</v>
      </c>
      <c r="F8967" s="3" t="str">
        <f t="shared" si="280"/>
        <v>GElevCH JOE2025</v>
      </c>
      <c r="G8967" s="9">
        <v>953.8</v>
      </c>
      <c r="H8967" s="9">
        <v>953.8</v>
      </c>
      <c r="I8967" s="9">
        <v>953.8</v>
      </c>
      <c r="J8967" s="9">
        <v>953.8</v>
      </c>
      <c r="K8967" s="9">
        <v>953.8</v>
      </c>
      <c r="L8967" s="9">
        <v>953.8</v>
      </c>
      <c r="M8967" s="9">
        <v>953.8</v>
      </c>
      <c r="N8967" s="9">
        <v>953.8</v>
      </c>
      <c r="O8967" s="9">
        <v>953.8</v>
      </c>
      <c r="P8967" s="9">
        <v>953.8</v>
      </c>
      <c r="Q8967" s="9">
        <v>953.8</v>
      </c>
      <c r="R8967" s="9">
        <v>953.8</v>
      </c>
      <c r="S8967" s="9">
        <v>953.8</v>
      </c>
      <c r="T8967" s="9">
        <v>953.8</v>
      </c>
    </row>
    <row r="8968" spans="1:20" x14ac:dyDescent="0.35">
      <c r="A8968">
        <f t="shared" si="281"/>
        <v>8968</v>
      </c>
      <c r="B8968" s="3" t="s">
        <v>71</v>
      </c>
      <c r="C8968" s="3" t="s">
        <v>75</v>
      </c>
      <c r="D8968" s="3" t="s">
        <v>48</v>
      </c>
      <c r="E8968">
        <v>2026</v>
      </c>
      <c r="F8968" s="3" t="str">
        <f t="shared" si="280"/>
        <v>GElevCH JOE2026</v>
      </c>
      <c r="G8968" s="9">
        <v>953.8</v>
      </c>
      <c r="H8968" s="9">
        <v>953.8</v>
      </c>
      <c r="I8968" s="9">
        <v>953.8</v>
      </c>
      <c r="J8968" s="9">
        <v>953.8</v>
      </c>
      <c r="K8968" s="9">
        <v>953.8</v>
      </c>
      <c r="L8968" s="9">
        <v>953.8</v>
      </c>
      <c r="M8968" s="9">
        <v>953.8</v>
      </c>
      <c r="N8968" s="9">
        <v>953.8</v>
      </c>
      <c r="O8968" s="9">
        <v>953.8</v>
      </c>
      <c r="P8968" s="9">
        <v>953.8</v>
      </c>
      <c r="Q8968" s="9">
        <v>953.8</v>
      </c>
      <c r="R8968" s="9">
        <v>953.8</v>
      </c>
      <c r="S8968" s="9">
        <v>953.8</v>
      </c>
      <c r="T8968" s="9">
        <v>953.8</v>
      </c>
    </row>
    <row r="8969" spans="1:20" x14ac:dyDescent="0.35">
      <c r="A8969">
        <f t="shared" si="281"/>
        <v>8969</v>
      </c>
      <c r="B8969" s="3" t="s">
        <v>71</v>
      </c>
      <c r="C8969" s="3" t="s">
        <v>75</v>
      </c>
      <c r="D8969" s="3" t="s">
        <v>48</v>
      </c>
      <c r="E8969">
        <v>2027</v>
      </c>
      <c r="F8969" s="3" t="str">
        <f t="shared" si="280"/>
        <v>GElevCH JOE2027</v>
      </c>
      <c r="G8969" s="9">
        <v>953.8</v>
      </c>
      <c r="H8969" s="9">
        <v>953.8</v>
      </c>
      <c r="I8969" s="9">
        <v>953.8</v>
      </c>
      <c r="J8969" s="9">
        <v>953.8</v>
      </c>
      <c r="K8969" s="9">
        <v>953.8</v>
      </c>
      <c r="L8969" s="9">
        <v>953.8</v>
      </c>
      <c r="M8969" s="9">
        <v>953.8</v>
      </c>
      <c r="N8969" s="9">
        <v>953.8</v>
      </c>
      <c r="O8969" s="9">
        <v>953.8</v>
      </c>
      <c r="P8969" s="9">
        <v>953.8</v>
      </c>
      <c r="Q8969" s="9">
        <v>953.8</v>
      </c>
      <c r="R8969" s="9">
        <v>953.8</v>
      </c>
      <c r="S8969" s="9">
        <v>953.8</v>
      </c>
      <c r="T8969" s="9">
        <v>953.8</v>
      </c>
    </row>
    <row r="8970" spans="1:20" x14ac:dyDescent="0.35">
      <c r="A8970">
        <f t="shared" si="281"/>
        <v>8970</v>
      </c>
      <c r="B8970" s="3" t="s">
        <v>71</v>
      </c>
      <c r="C8970" s="3" t="s">
        <v>75</v>
      </c>
      <c r="D8970" s="3" t="s">
        <v>48</v>
      </c>
      <c r="E8970">
        <v>2028</v>
      </c>
      <c r="F8970" s="3" t="str">
        <f t="shared" si="280"/>
        <v>GElevCH JOE2028</v>
      </c>
      <c r="G8970" s="9">
        <v>953.8</v>
      </c>
      <c r="H8970" s="9">
        <v>953.8</v>
      </c>
      <c r="I8970" s="9">
        <v>953.8</v>
      </c>
      <c r="J8970" s="9">
        <v>953.8</v>
      </c>
      <c r="K8970" s="9">
        <v>953.8</v>
      </c>
      <c r="L8970" s="9">
        <v>953.8</v>
      </c>
      <c r="M8970" s="9">
        <v>953.8</v>
      </c>
      <c r="N8970" s="9">
        <v>953.8</v>
      </c>
      <c r="O8970" s="9">
        <v>953.8</v>
      </c>
      <c r="P8970" s="9">
        <v>953.8</v>
      </c>
      <c r="Q8970" s="9">
        <v>953.8</v>
      </c>
      <c r="R8970" s="9">
        <v>953.8</v>
      </c>
      <c r="S8970" s="9">
        <v>953.8</v>
      </c>
      <c r="T8970" s="9">
        <v>953.8</v>
      </c>
    </row>
    <row r="8971" spans="1:20" x14ac:dyDescent="0.35">
      <c r="A8971">
        <f t="shared" si="281"/>
        <v>8971</v>
      </c>
      <c r="B8971" s="3" t="s">
        <v>71</v>
      </c>
      <c r="C8971" s="3" t="s">
        <v>75</v>
      </c>
      <c r="D8971" s="3" t="s">
        <v>48</v>
      </c>
      <c r="E8971">
        <v>2029</v>
      </c>
      <c r="F8971" s="3" t="str">
        <f t="shared" si="280"/>
        <v>GElevCH JOE2029</v>
      </c>
      <c r="G8971" s="9">
        <v>953.8</v>
      </c>
      <c r="H8971" s="9">
        <v>953.8</v>
      </c>
      <c r="I8971" s="9">
        <v>953.8</v>
      </c>
      <c r="J8971" s="9">
        <v>953.8</v>
      </c>
      <c r="K8971" s="9">
        <v>953.8</v>
      </c>
      <c r="L8971" s="9">
        <v>953.8</v>
      </c>
      <c r="M8971" s="9">
        <v>953.8</v>
      </c>
      <c r="N8971" s="9">
        <v>953.8</v>
      </c>
      <c r="O8971" s="9">
        <v>953.8</v>
      </c>
      <c r="P8971" s="9">
        <v>953.8</v>
      </c>
      <c r="Q8971" s="9">
        <v>953.8</v>
      </c>
      <c r="R8971" s="9">
        <v>953.8</v>
      </c>
      <c r="S8971" s="9">
        <v>953.8</v>
      </c>
      <c r="T8971" s="9">
        <v>953.8</v>
      </c>
    </row>
    <row r="8972" spans="1:20" x14ac:dyDescent="0.35">
      <c r="A8972">
        <f t="shared" si="281"/>
        <v>8972</v>
      </c>
      <c r="B8972" s="3" t="s">
        <v>71</v>
      </c>
      <c r="C8972" s="3" t="s">
        <v>75</v>
      </c>
      <c r="D8972" s="3" t="s">
        <v>49</v>
      </c>
      <c r="E8972">
        <v>2020</v>
      </c>
      <c r="F8972" s="3" t="str">
        <f t="shared" si="280"/>
        <v>GElevWELLS2020</v>
      </c>
      <c r="G8972" s="9" t="e">
        <v>#N/A</v>
      </c>
      <c r="H8972" s="9" t="e">
        <v>#N/A</v>
      </c>
      <c r="I8972" s="9" t="e">
        <v>#N/A</v>
      </c>
      <c r="J8972" s="9" t="e">
        <v>#N/A</v>
      </c>
      <c r="K8972" s="9" t="e">
        <v>#N/A</v>
      </c>
      <c r="L8972" s="9" t="e">
        <v>#N/A</v>
      </c>
      <c r="M8972" s="9" t="e">
        <v>#N/A</v>
      </c>
      <c r="N8972" s="9" t="e">
        <v>#N/A</v>
      </c>
      <c r="O8972" s="9" t="e">
        <v>#N/A</v>
      </c>
      <c r="P8972" s="9" t="e">
        <v>#N/A</v>
      </c>
      <c r="Q8972" s="9" t="e">
        <v>#N/A</v>
      </c>
      <c r="R8972" s="9" t="e">
        <v>#N/A</v>
      </c>
      <c r="S8972" s="9" t="e">
        <v>#N/A</v>
      </c>
      <c r="T8972" s="9" t="e">
        <v>#N/A</v>
      </c>
    </row>
    <row r="8973" spans="1:20" x14ac:dyDescent="0.35">
      <c r="A8973">
        <f t="shared" si="281"/>
        <v>8973</v>
      </c>
      <c r="B8973" s="3" t="s">
        <v>71</v>
      </c>
      <c r="C8973" s="3" t="s">
        <v>75</v>
      </c>
      <c r="D8973" s="3" t="s">
        <v>49</v>
      </c>
      <c r="E8973">
        <v>2021</v>
      </c>
      <c r="F8973" s="3" t="str">
        <f t="shared" si="280"/>
        <v>GElevWELLS2021</v>
      </c>
      <c r="G8973" s="9" t="e">
        <v>#N/A</v>
      </c>
      <c r="H8973" s="9" t="e">
        <v>#N/A</v>
      </c>
      <c r="I8973" s="9" t="e">
        <v>#N/A</v>
      </c>
      <c r="J8973" s="9" t="e">
        <v>#N/A</v>
      </c>
      <c r="K8973" s="9" t="e">
        <v>#N/A</v>
      </c>
      <c r="L8973" s="9" t="e">
        <v>#N/A</v>
      </c>
      <c r="M8973" s="9" t="e">
        <v>#N/A</v>
      </c>
      <c r="N8973" s="9" t="e">
        <v>#N/A</v>
      </c>
      <c r="O8973" s="9" t="e">
        <v>#N/A</v>
      </c>
      <c r="P8973" s="9" t="e">
        <v>#N/A</v>
      </c>
      <c r="Q8973" s="9" t="e">
        <v>#N/A</v>
      </c>
      <c r="R8973" s="9" t="e">
        <v>#N/A</v>
      </c>
      <c r="S8973" s="9" t="e">
        <v>#N/A</v>
      </c>
      <c r="T8973" s="9" t="e">
        <v>#N/A</v>
      </c>
    </row>
    <row r="8974" spans="1:20" x14ac:dyDescent="0.35">
      <c r="A8974">
        <f t="shared" si="281"/>
        <v>8974</v>
      </c>
      <c r="B8974" s="3" t="s">
        <v>71</v>
      </c>
      <c r="C8974" s="3" t="s">
        <v>75</v>
      </c>
      <c r="D8974" s="3" t="s">
        <v>49</v>
      </c>
      <c r="E8974">
        <v>2022</v>
      </c>
      <c r="F8974" s="3" t="str">
        <f t="shared" si="280"/>
        <v>GElevWELLS2022</v>
      </c>
      <c r="G8974" s="9" t="e">
        <v>#N/A</v>
      </c>
      <c r="H8974" s="9" t="e">
        <v>#N/A</v>
      </c>
      <c r="I8974" s="9" t="e">
        <v>#N/A</v>
      </c>
      <c r="J8974" s="9" t="e">
        <v>#N/A</v>
      </c>
      <c r="K8974" s="9" t="e">
        <v>#N/A</v>
      </c>
      <c r="L8974" s="9" t="e">
        <v>#N/A</v>
      </c>
      <c r="M8974" s="9" t="e">
        <v>#N/A</v>
      </c>
      <c r="N8974" s="9" t="e">
        <v>#N/A</v>
      </c>
      <c r="O8974" s="9" t="e">
        <v>#N/A</v>
      </c>
      <c r="P8974" s="9" t="e">
        <v>#N/A</v>
      </c>
      <c r="Q8974" s="9" t="e">
        <v>#N/A</v>
      </c>
      <c r="R8974" s="9" t="e">
        <v>#N/A</v>
      </c>
      <c r="S8974" s="9" t="e">
        <v>#N/A</v>
      </c>
      <c r="T8974" s="9" t="e">
        <v>#N/A</v>
      </c>
    </row>
    <row r="8975" spans="1:20" x14ac:dyDescent="0.35">
      <c r="A8975">
        <f t="shared" si="281"/>
        <v>8975</v>
      </c>
      <c r="B8975" s="3" t="s">
        <v>71</v>
      </c>
      <c r="C8975" s="3" t="s">
        <v>75</v>
      </c>
      <c r="D8975" s="3" t="s">
        <v>49</v>
      </c>
      <c r="E8975">
        <v>2023</v>
      </c>
      <c r="F8975" s="3" t="str">
        <f t="shared" si="280"/>
        <v>GElevWELLS2023</v>
      </c>
      <c r="G8975" s="9" t="e">
        <v>#N/A</v>
      </c>
      <c r="H8975" s="9" t="e">
        <v>#N/A</v>
      </c>
      <c r="I8975" s="9" t="e">
        <v>#N/A</v>
      </c>
      <c r="J8975" s="9" t="e">
        <v>#N/A</v>
      </c>
      <c r="K8975" s="9" t="e">
        <v>#N/A</v>
      </c>
      <c r="L8975" s="9" t="e">
        <v>#N/A</v>
      </c>
      <c r="M8975" s="9" t="e">
        <v>#N/A</v>
      </c>
      <c r="N8975" s="9" t="e">
        <v>#N/A</v>
      </c>
      <c r="O8975" s="9" t="e">
        <v>#N/A</v>
      </c>
      <c r="P8975" s="9" t="e">
        <v>#N/A</v>
      </c>
      <c r="Q8975" s="9" t="e">
        <v>#N/A</v>
      </c>
      <c r="R8975" s="9" t="e">
        <v>#N/A</v>
      </c>
      <c r="S8975" s="9" t="e">
        <v>#N/A</v>
      </c>
      <c r="T8975" s="9" t="e">
        <v>#N/A</v>
      </c>
    </row>
    <row r="8976" spans="1:20" x14ac:dyDescent="0.35">
      <c r="A8976">
        <f t="shared" si="281"/>
        <v>8976</v>
      </c>
      <c r="B8976" s="3" t="s">
        <v>71</v>
      </c>
      <c r="C8976" s="3" t="s">
        <v>75</v>
      </c>
      <c r="D8976" s="3" t="s">
        <v>49</v>
      </c>
      <c r="E8976">
        <v>2024</v>
      </c>
      <c r="F8976" s="3" t="str">
        <f t="shared" si="280"/>
        <v>GElevWELLS2024</v>
      </c>
      <c r="G8976" s="9" t="e">
        <v>#N/A</v>
      </c>
      <c r="H8976" s="9" t="e">
        <v>#N/A</v>
      </c>
      <c r="I8976" s="9" t="e">
        <v>#N/A</v>
      </c>
      <c r="J8976" s="9" t="e">
        <v>#N/A</v>
      </c>
      <c r="K8976" s="9" t="e">
        <v>#N/A</v>
      </c>
      <c r="L8976" s="9" t="e">
        <v>#N/A</v>
      </c>
      <c r="M8976" s="9" t="e">
        <v>#N/A</v>
      </c>
      <c r="N8976" s="9" t="e">
        <v>#N/A</v>
      </c>
      <c r="O8976" s="9" t="e">
        <v>#N/A</v>
      </c>
      <c r="P8976" s="9" t="e">
        <v>#N/A</v>
      </c>
      <c r="Q8976" s="9" t="e">
        <v>#N/A</v>
      </c>
      <c r="R8976" s="9" t="e">
        <v>#N/A</v>
      </c>
      <c r="S8976" s="9" t="e">
        <v>#N/A</v>
      </c>
      <c r="T8976" s="9" t="e">
        <v>#N/A</v>
      </c>
    </row>
    <row r="8977" spans="1:20" x14ac:dyDescent="0.35">
      <c r="A8977">
        <f t="shared" si="281"/>
        <v>8977</v>
      </c>
      <c r="B8977" s="3" t="s">
        <v>71</v>
      </c>
      <c r="C8977" s="3" t="s">
        <v>75</v>
      </c>
      <c r="D8977" s="3" t="s">
        <v>49</v>
      </c>
      <c r="E8977">
        <v>2025</v>
      </c>
      <c r="F8977" s="3" t="str">
        <f t="shared" si="280"/>
        <v>GElevWELLS2025</v>
      </c>
      <c r="G8977" s="9" t="e">
        <v>#N/A</v>
      </c>
      <c r="H8977" s="9" t="e">
        <v>#N/A</v>
      </c>
      <c r="I8977" s="9" t="e">
        <v>#N/A</v>
      </c>
      <c r="J8977" s="9" t="e">
        <v>#N/A</v>
      </c>
      <c r="K8977" s="9" t="e">
        <v>#N/A</v>
      </c>
      <c r="L8977" s="9" t="e">
        <v>#N/A</v>
      </c>
      <c r="M8977" s="9" t="e">
        <v>#N/A</v>
      </c>
      <c r="N8977" s="9" t="e">
        <v>#N/A</v>
      </c>
      <c r="O8977" s="9" t="e">
        <v>#N/A</v>
      </c>
      <c r="P8977" s="9" t="e">
        <v>#N/A</v>
      </c>
      <c r="Q8977" s="9" t="e">
        <v>#N/A</v>
      </c>
      <c r="R8977" s="9" t="e">
        <v>#N/A</v>
      </c>
      <c r="S8977" s="9" t="e">
        <v>#N/A</v>
      </c>
      <c r="T8977" s="9" t="e">
        <v>#N/A</v>
      </c>
    </row>
    <row r="8978" spans="1:20" x14ac:dyDescent="0.35">
      <c r="A8978">
        <f t="shared" si="281"/>
        <v>8978</v>
      </c>
      <c r="B8978" s="3" t="s">
        <v>71</v>
      </c>
      <c r="C8978" s="3" t="s">
        <v>75</v>
      </c>
      <c r="D8978" s="3" t="s">
        <v>49</v>
      </c>
      <c r="E8978">
        <v>2026</v>
      </c>
      <c r="F8978" s="3" t="str">
        <f t="shared" si="280"/>
        <v>GElevWELLS2026</v>
      </c>
      <c r="G8978" s="9" t="e">
        <v>#N/A</v>
      </c>
      <c r="H8978" s="9" t="e">
        <v>#N/A</v>
      </c>
      <c r="I8978" s="9" t="e">
        <v>#N/A</v>
      </c>
      <c r="J8978" s="9" t="e">
        <v>#N/A</v>
      </c>
      <c r="K8978" s="9" t="e">
        <v>#N/A</v>
      </c>
      <c r="L8978" s="9" t="e">
        <v>#N/A</v>
      </c>
      <c r="M8978" s="9" t="e">
        <v>#N/A</v>
      </c>
      <c r="N8978" s="9" t="e">
        <v>#N/A</v>
      </c>
      <c r="O8978" s="9" t="e">
        <v>#N/A</v>
      </c>
      <c r="P8978" s="9" t="e">
        <v>#N/A</v>
      </c>
      <c r="Q8978" s="9" t="e">
        <v>#N/A</v>
      </c>
      <c r="R8978" s="9" t="e">
        <v>#N/A</v>
      </c>
      <c r="S8978" s="9" t="e">
        <v>#N/A</v>
      </c>
      <c r="T8978" s="9" t="e">
        <v>#N/A</v>
      </c>
    </row>
    <row r="8979" spans="1:20" x14ac:dyDescent="0.35">
      <c r="A8979">
        <f t="shared" si="281"/>
        <v>8979</v>
      </c>
      <c r="B8979" s="3" t="s">
        <v>71</v>
      </c>
      <c r="C8979" s="3" t="s">
        <v>75</v>
      </c>
      <c r="D8979" s="3" t="s">
        <v>49</v>
      </c>
      <c r="E8979">
        <v>2027</v>
      </c>
      <c r="F8979" s="3" t="str">
        <f t="shared" si="280"/>
        <v>GElevWELLS2027</v>
      </c>
      <c r="G8979" s="9" t="e">
        <v>#N/A</v>
      </c>
      <c r="H8979" s="9" t="e">
        <v>#N/A</v>
      </c>
      <c r="I8979" s="9" t="e">
        <v>#N/A</v>
      </c>
      <c r="J8979" s="9" t="e">
        <v>#N/A</v>
      </c>
      <c r="K8979" s="9" t="e">
        <v>#N/A</v>
      </c>
      <c r="L8979" s="9" t="e">
        <v>#N/A</v>
      </c>
      <c r="M8979" s="9" t="e">
        <v>#N/A</v>
      </c>
      <c r="N8979" s="9" t="e">
        <v>#N/A</v>
      </c>
      <c r="O8979" s="9" t="e">
        <v>#N/A</v>
      </c>
      <c r="P8979" s="9" t="e">
        <v>#N/A</v>
      </c>
      <c r="Q8979" s="9" t="e">
        <v>#N/A</v>
      </c>
      <c r="R8979" s="9" t="e">
        <v>#N/A</v>
      </c>
      <c r="S8979" s="9" t="e">
        <v>#N/A</v>
      </c>
      <c r="T8979" s="9" t="e">
        <v>#N/A</v>
      </c>
    </row>
    <row r="8980" spans="1:20" x14ac:dyDescent="0.35">
      <c r="A8980">
        <f t="shared" si="281"/>
        <v>8980</v>
      </c>
      <c r="B8980" s="3" t="s">
        <v>71</v>
      </c>
      <c r="C8980" s="3" t="s">
        <v>75</v>
      </c>
      <c r="D8980" s="3" t="s">
        <v>49</v>
      </c>
      <c r="E8980">
        <v>2028</v>
      </c>
      <c r="F8980" s="3" t="str">
        <f t="shared" si="280"/>
        <v>GElevWELLS2028</v>
      </c>
      <c r="G8980" s="9" t="e">
        <v>#N/A</v>
      </c>
      <c r="H8980" s="9" t="e">
        <v>#N/A</v>
      </c>
      <c r="I8980" s="9" t="e">
        <v>#N/A</v>
      </c>
      <c r="J8980" s="9" t="e">
        <v>#N/A</v>
      </c>
      <c r="K8980" s="9" t="e">
        <v>#N/A</v>
      </c>
      <c r="L8980" s="9" t="e">
        <v>#N/A</v>
      </c>
      <c r="M8980" s="9" t="e">
        <v>#N/A</v>
      </c>
      <c r="N8980" s="9" t="e">
        <v>#N/A</v>
      </c>
      <c r="O8980" s="9" t="e">
        <v>#N/A</v>
      </c>
      <c r="P8980" s="9" t="e">
        <v>#N/A</v>
      </c>
      <c r="Q8980" s="9" t="e">
        <v>#N/A</v>
      </c>
      <c r="R8980" s="9" t="e">
        <v>#N/A</v>
      </c>
      <c r="S8980" s="9" t="e">
        <v>#N/A</v>
      </c>
      <c r="T8980" s="9" t="e">
        <v>#N/A</v>
      </c>
    </row>
    <row r="8981" spans="1:20" x14ac:dyDescent="0.35">
      <c r="A8981">
        <f t="shared" si="281"/>
        <v>8981</v>
      </c>
      <c r="B8981" s="3" t="s">
        <v>71</v>
      </c>
      <c r="C8981" s="3" t="s">
        <v>75</v>
      </c>
      <c r="D8981" s="3" t="s">
        <v>49</v>
      </c>
      <c r="E8981">
        <v>2029</v>
      </c>
      <c r="F8981" s="3" t="str">
        <f t="shared" si="280"/>
        <v>GElevWELLS2029</v>
      </c>
      <c r="G8981" s="9" t="e">
        <v>#N/A</v>
      </c>
      <c r="H8981" s="9" t="e">
        <v>#N/A</v>
      </c>
      <c r="I8981" s="9" t="e">
        <v>#N/A</v>
      </c>
      <c r="J8981" s="9" t="e">
        <v>#N/A</v>
      </c>
      <c r="K8981" s="9" t="e">
        <v>#N/A</v>
      </c>
      <c r="L8981" s="9" t="e">
        <v>#N/A</v>
      </c>
      <c r="M8981" s="9" t="e">
        <v>#N/A</v>
      </c>
      <c r="N8981" s="9" t="e">
        <v>#N/A</v>
      </c>
      <c r="O8981" s="9" t="e">
        <v>#N/A</v>
      </c>
      <c r="P8981" s="9" t="e">
        <v>#N/A</v>
      </c>
      <c r="Q8981" s="9" t="e">
        <v>#N/A</v>
      </c>
      <c r="R8981" s="9" t="e">
        <v>#N/A</v>
      </c>
      <c r="S8981" s="9" t="e">
        <v>#N/A</v>
      </c>
      <c r="T8981" s="9" t="e">
        <v>#N/A</v>
      </c>
    </row>
    <row r="8982" spans="1:20" x14ac:dyDescent="0.35">
      <c r="A8982">
        <f t="shared" si="281"/>
        <v>8982</v>
      </c>
      <c r="B8982" s="3" t="s">
        <v>71</v>
      </c>
      <c r="C8982" s="3" t="s">
        <v>75</v>
      </c>
      <c r="D8982" s="3" t="s">
        <v>50</v>
      </c>
      <c r="E8982">
        <v>2020</v>
      </c>
      <c r="F8982" s="3" t="str">
        <f t="shared" si="280"/>
        <v>GElevCHELAN2020</v>
      </c>
      <c r="G8982" s="9">
        <v>1098.5</v>
      </c>
      <c r="H8982" s="9">
        <v>1095.8</v>
      </c>
      <c r="I8982" s="9">
        <v>1092.7</v>
      </c>
      <c r="J8982" s="9">
        <v>1089.3</v>
      </c>
      <c r="K8982" s="9">
        <v>1086.4000000000001</v>
      </c>
      <c r="L8982" s="9">
        <v>1084.7</v>
      </c>
      <c r="M8982" s="9">
        <v>1085.4000000000001</v>
      </c>
      <c r="N8982" s="9">
        <v>1087.2</v>
      </c>
      <c r="O8982" s="9">
        <v>1093.7</v>
      </c>
      <c r="P8982" s="9">
        <v>1098</v>
      </c>
      <c r="Q8982" s="9">
        <v>1100</v>
      </c>
      <c r="R8982" s="9">
        <v>1100</v>
      </c>
      <c r="S8982" s="9">
        <v>1099.0999999999999</v>
      </c>
      <c r="T8982" s="9">
        <v>1098.2</v>
      </c>
    </row>
    <row r="8983" spans="1:20" x14ac:dyDescent="0.35">
      <c r="A8983">
        <f t="shared" si="281"/>
        <v>8983</v>
      </c>
      <c r="B8983" s="3" t="s">
        <v>71</v>
      </c>
      <c r="C8983" s="3" t="s">
        <v>75</v>
      </c>
      <c r="D8983" s="3" t="s">
        <v>50</v>
      </c>
      <c r="E8983">
        <v>2021</v>
      </c>
      <c r="F8983" s="3" t="str">
        <f t="shared" si="280"/>
        <v>GElevCHELAN2021</v>
      </c>
      <c r="G8983" s="9">
        <v>1098.4000000000001</v>
      </c>
      <c r="H8983" s="9">
        <v>1095.8</v>
      </c>
      <c r="I8983" s="9">
        <v>1092.7</v>
      </c>
      <c r="J8983" s="9">
        <v>1089.3</v>
      </c>
      <c r="K8983" s="9">
        <v>1086.4000000000001</v>
      </c>
      <c r="L8983" s="9">
        <v>1084.5</v>
      </c>
      <c r="M8983" s="9">
        <v>1084.5999999999999</v>
      </c>
      <c r="N8983" s="9">
        <v>1085.4000000000001</v>
      </c>
      <c r="O8983" s="9">
        <v>1090.7</v>
      </c>
      <c r="P8983" s="9">
        <v>1098</v>
      </c>
      <c r="Q8983" s="9">
        <v>1100</v>
      </c>
      <c r="R8983" s="9">
        <v>1100</v>
      </c>
      <c r="S8983" s="9">
        <v>1099.0999999999999</v>
      </c>
      <c r="T8983" s="9">
        <v>1098.2</v>
      </c>
    </row>
    <row r="8984" spans="1:20" x14ac:dyDescent="0.35">
      <c r="A8984">
        <f t="shared" si="281"/>
        <v>8984</v>
      </c>
      <c r="B8984" s="3" t="s">
        <v>71</v>
      </c>
      <c r="C8984" s="3" t="s">
        <v>75</v>
      </c>
      <c r="D8984" s="3" t="s">
        <v>50</v>
      </c>
      <c r="E8984">
        <v>2022</v>
      </c>
      <c r="F8984" s="3" t="str">
        <f t="shared" si="280"/>
        <v>GElevCHELAN2022</v>
      </c>
      <c r="G8984" s="9">
        <v>1098.2</v>
      </c>
      <c r="H8984" s="9">
        <v>1095.8</v>
      </c>
      <c r="I8984" s="9">
        <v>1092.7</v>
      </c>
      <c r="J8984" s="9">
        <v>1089.3</v>
      </c>
      <c r="K8984" s="9">
        <v>1086.4000000000001</v>
      </c>
      <c r="L8984" s="9">
        <v>1084.7</v>
      </c>
      <c r="M8984" s="9">
        <v>1085.2</v>
      </c>
      <c r="N8984" s="9">
        <v>1085.9000000000001</v>
      </c>
      <c r="O8984" s="9">
        <v>1090.8</v>
      </c>
      <c r="P8984" s="9">
        <v>1098</v>
      </c>
      <c r="Q8984" s="9">
        <v>1100</v>
      </c>
      <c r="R8984" s="9">
        <v>1100</v>
      </c>
      <c r="S8984" s="9">
        <v>1099.0999999999999</v>
      </c>
      <c r="T8984" s="9">
        <v>1098.2</v>
      </c>
    </row>
    <row r="8985" spans="1:20" x14ac:dyDescent="0.35">
      <c r="A8985">
        <f t="shared" si="281"/>
        <v>8985</v>
      </c>
      <c r="B8985" s="3" t="s">
        <v>71</v>
      </c>
      <c r="C8985" s="3" t="s">
        <v>75</v>
      </c>
      <c r="D8985" s="3" t="s">
        <v>50</v>
      </c>
      <c r="E8985">
        <v>2023</v>
      </c>
      <c r="F8985" s="3" t="str">
        <f t="shared" si="280"/>
        <v>GElevCHELAN2023</v>
      </c>
      <c r="G8985" s="9">
        <v>1098.5</v>
      </c>
      <c r="H8985" s="9">
        <v>1095.8</v>
      </c>
      <c r="I8985" s="9">
        <v>1092.9000000000001</v>
      </c>
      <c r="J8985" s="9">
        <v>1089.3</v>
      </c>
      <c r="K8985" s="9">
        <v>1086.4000000000001</v>
      </c>
      <c r="L8985" s="9">
        <v>1086.0999999999999</v>
      </c>
      <c r="M8985" s="9">
        <v>1086.9000000000001</v>
      </c>
      <c r="N8985" s="9">
        <v>1088.5</v>
      </c>
      <c r="O8985" s="9">
        <v>1097.3</v>
      </c>
      <c r="P8985" s="9">
        <v>1100</v>
      </c>
      <c r="Q8985" s="9">
        <v>1100</v>
      </c>
      <c r="R8985" s="9">
        <v>1100</v>
      </c>
      <c r="S8985" s="9">
        <v>1099.0999999999999</v>
      </c>
      <c r="T8985" s="9">
        <v>1098.2</v>
      </c>
    </row>
    <row r="8986" spans="1:20" x14ac:dyDescent="0.35">
      <c r="A8986">
        <f t="shared" si="281"/>
        <v>8986</v>
      </c>
      <c r="B8986" s="3" t="s">
        <v>71</v>
      </c>
      <c r="C8986" s="3" t="s">
        <v>75</v>
      </c>
      <c r="D8986" s="3" t="s">
        <v>50</v>
      </c>
      <c r="E8986">
        <v>2024</v>
      </c>
      <c r="F8986" s="3" t="str">
        <f t="shared" si="280"/>
        <v>GElevCHELAN2024</v>
      </c>
      <c r="G8986" s="9">
        <v>1098.5</v>
      </c>
      <c r="H8986" s="9">
        <v>1095.8</v>
      </c>
      <c r="I8986" s="9">
        <v>1092.7</v>
      </c>
      <c r="J8986" s="9">
        <v>1089.3</v>
      </c>
      <c r="K8986" s="9">
        <v>1086.4000000000001</v>
      </c>
      <c r="L8986" s="9">
        <v>1085.5</v>
      </c>
      <c r="M8986" s="9">
        <v>1086.7</v>
      </c>
      <c r="N8986" s="9">
        <v>1088.9000000000001</v>
      </c>
      <c r="O8986" s="9">
        <v>1097.9000000000001</v>
      </c>
      <c r="P8986" s="9">
        <v>1100</v>
      </c>
      <c r="Q8986" s="9">
        <v>1100</v>
      </c>
      <c r="R8986" s="9">
        <v>1100</v>
      </c>
      <c r="S8986" s="9">
        <v>1099.0999999999999</v>
      </c>
      <c r="T8986" s="9">
        <v>1098.2</v>
      </c>
    </row>
    <row r="8987" spans="1:20" x14ac:dyDescent="0.35">
      <c r="A8987">
        <f t="shared" si="281"/>
        <v>8987</v>
      </c>
      <c r="B8987" s="3" t="s">
        <v>71</v>
      </c>
      <c r="C8987" s="3" t="s">
        <v>75</v>
      </c>
      <c r="D8987" s="3" t="s">
        <v>50</v>
      </c>
      <c r="E8987">
        <v>2025</v>
      </c>
      <c r="F8987" s="3" t="str">
        <f t="shared" si="280"/>
        <v>GElevCHELAN2025</v>
      </c>
      <c r="G8987" s="9">
        <v>1098.5</v>
      </c>
      <c r="H8987" s="9">
        <v>1095.8</v>
      </c>
      <c r="I8987" s="9">
        <v>1092.7</v>
      </c>
      <c r="J8987" s="9">
        <v>1089.3</v>
      </c>
      <c r="K8987" s="9">
        <v>1086.4000000000001</v>
      </c>
      <c r="L8987" s="9">
        <v>1085.7</v>
      </c>
      <c r="M8987" s="9">
        <v>1086.7</v>
      </c>
      <c r="N8987" s="9">
        <v>1088.7</v>
      </c>
      <c r="O8987" s="9">
        <v>1095.7</v>
      </c>
      <c r="P8987" s="9">
        <v>1100</v>
      </c>
      <c r="Q8987" s="9">
        <v>1100</v>
      </c>
      <c r="R8987" s="9">
        <v>1100</v>
      </c>
      <c r="S8987" s="9">
        <v>1099.0999999999999</v>
      </c>
      <c r="T8987" s="9">
        <v>1098.2</v>
      </c>
    </row>
    <row r="8988" spans="1:20" x14ac:dyDescent="0.35">
      <c r="A8988">
        <f t="shared" si="281"/>
        <v>8988</v>
      </c>
      <c r="B8988" s="3" t="s">
        <v>71</v>
      </c>
      <c r="C8988" s="3" t="s">
        <v>75</v>
      </c>
      <c r="D8988" s="3" t="s">
        <v>50</v>
      </c>
      <c r="E8988">
        <v>2026</v>
      </c>
      <c r="F8988" s="3" t="str">
        <f t="shared" si="280"/>
        <v>GElevCHELAN2026</v>
      </c>
      <c r="G8988" s="9">
        <v>1098.5</v>
      </c>
      <c r="H8988" s="9">
        <v>1095.8</v>
      </c>
      <c r="I8988" s="9">
        <v>1092.7</v>
      </c>
      <c r="J8988" s="9">
        <v>1089.3</v>
      </c>
      <c r="K8988" s="9">
        <v>1086.4000000000001</v>
      </c>
      <c r="L8988" s="9">
        <v>1085.0999999999999</v>
      </c>
      <c r="M8988" s="9">
        <v>1085.5</v>
      </c>
      <c r="N8988" s="9">
        <v>1086.8</v>
      </c>
      <c r="O8988" s="9">
        <v>1090.7</v>
      </c>
      <c r="P8988" s="9">
        <v>1098.9000000000001</v>
      </c>
      <c r="Q8988" s="9">
        <v>1100</v>
      </c>
      <c r="R8988" s="9">
        <v>1100</v>
      </c>
      <c r="S8988" s="9">
        <v>1099.0999999999999</v>
      </c>
      <c r="T8988" s="9">
        <v>1098.2</v>
      </c>
    </row>
    <row r="8989" spans="1:20" x14ac:dyDescent="0.35">
      <c r="A8989">
        <f t="shared" si="281"/>
        <v>8989</v>
      </c>
      <c r="B8989" s="3" t="s">
        <v>71</v>
      </c>
      <c r="C8989" s="3" t="s">
        <v>75</v>
      </c>
      <c r="D8989" s="3" t="s">
        <v>50</v>
      </c>
      <c r="E8989">
        <v>2027</v>
      </c>
      <c r="F8989" s="3" t="str">
        <f t="shared" si="280"/>
        <v>GElevCHELAN2027</v>
      </c>
      <c r="G8989" s="9">
        <v>1098.5</v>
      </c>
      <c r="H8989" s="9">
        <v>1095.8</v>
      </c>
      <c r="I8989" s="9">
        <v>1092.7</v>
      </c>
      <c r="J8989" s="9">
        <v>1089.3</v>
      </c>
      <c r="K8989" s="9">
        <v>1086.4000000000001</v>
      </c>
      <c r="L8989" s="9">
        <v>1085.0999999999999</v>
      </c>
      <c r="M8989" s="9">
        <v>1085.9000000000001</v>
      </c>
      <c r="N8989" s="9">
        <v>1087</v>
      </c>
      <c r="O8989" s="9">
        <v>1093</v>
      </c>
      <c r="P8989" s="9">
        <v>1099.2</v>
      </c>
      <c r="Q8989" s="9">
        <v>1100</v>
      </c>
      <c r="R8989" s="9">
        <v>1100</v>
      </c>
      <c r="S8989" s="9">
        <v>1099.0999999999999</v>
      </c>
      <c r="T8989" s="9">
        <v>1098.2</v>
      </c>
    </row>
    <row r="8990" spans="1:20" x14ac:dyDescent="0.35">
      <c r="A8990">
        <f t="shared" si="281"/>
        <v>8990</v>
      </c>
      <c r="B8990" s="3" t="s">
        <v>71</v>
      </c>
      <c r="C8990" s="3" t="s">
        <v>75</v>
      </c>
      <c r="D8990" s="3" t="s">
        <v>50</v>
      </c>
      <c r="E8990">
        <v>2028</v>
      </c>
      <c r="F8990" s="3" t="str">
        <f t="shared" si="280"/>
        <v>GElevCHELAN2028</v>
      </c>
      <c r="G8990" s="9">
        <v>1098.5</v>
      </c>
      <c r="H8990" s="9">
        <v>1095.8</v>
      </c>
      <c r="I8990" s="9">
        <v>1092.7</v>
      </c>
      <c r="J8990" s="9">
        <v>1089.3</v>
      </c>
      <c r="K8990" s="9">
        <v>1086.4000000000001</v>
      </c>
      <c r="L8990" s="9">
        <v>1085.5</v>
      </c>
      <c r="M8990" s="9">
        <v>1085.8</v>
      </c>
      <c r="N8990" s="9">
        <v>1087.0999999999999</v>
      </c>
      <c r="O8990" s="9">
        <v>1093.5999999999999</v>
      </c>
      <c r="P8990" s="9">
        <v>1100</v>
      </c>
      <c r="Q8990" s="9">
        <v>1100</v>
      </c>
      <c r="R8990" s="9">
        <v>1100</v>
      </c>
      <c r="S8990" s="9">
        <v>1099.0999999999999</v>
      </c>
      <c r="T8990" s="9">
        <v>1098.2</v>
      </c>
    </row>
    <row r="8991" spans="1:20" x14ac:dyDescent="0.35">
      <c r="A8991">
        <f t="shared" si="281"/>
        <v>8991</v>
      </c>
      <c r="B8991" s="3" t="s">
        <v>71</v>
      </c>
      <c r="C8991" s="3" t="s">
        <v>75</v>
      </c>
      <c r="D8991" s="3" t="s">
        <v>50</v>
      </c>
      <c r="E8991">
        <v>2029</v>
      </c>
      <c r="F8991" s="3" t="str">
        <f t="shared" si="280"/>
        <v>GElevCHELAN2029</v>
      </c>
      <c r="G8991" s="9">
        <v>1098.5</v>
      </c>
      <c r="H8991" s="9">
        <v>1095.8</v>
      </c>
      <c r="I8991" s="9">
        <v>1092.7</v>
      </c>
      <c r="J8991" s="9">
        <v>1089.3</v>
      </c>
      <c r="K8991" s="9">
        <v>1086.4000000000001</v>
      </c>
      <c r="L8991" s="9">
        <v>1085.0999999999999</v>
      </c>
      <c r="M8991" s="9">
        <v>1085.9000000000001</v>
      </c>
      <c r="N8991" s="9">
        <v>1087.5</v>
      </c>
      <c r="O8991" s="9">
        <v>1090.7</v>
      </c>
      <c r="P8991" s="9">
        <v>1096.2</v>
      </c>
      <c r="Q8991" s="9">
        <v>1098.5999999999999</v>
      </c>
      <c r="R8991" s="9">
        <v>1099.2</v>
      </c>
      <c r="S8991" s="9">
        <v>1099.0999999999999</v>
      </c>
      <c r="T8991" s="9">
        <v>1098.2</v>
      </c>
    </row>
    <row r="8992" spans="1:20" x14ac:dyDescent="0.35">
      <c r="A8992">
        <f t="shared" si="281"/>
        <v>8992</v>
      </c>
      <c r="B8992" s="3" t="s">
        <v>71</v>
      </c>
      <c r="C8992" s="3" t="s">
        <v>75</v>
      </c>
      <c r="D8992" s="3" t="s">
        <v>51</v>
      </c>
      <c r="E8992">
        <v>2020</v>
      </c>
      <c r="F8992" s="3" t="str">
        <f t="shared" si="280"/>
        <v>GElevR RECH2020</v>
      </c>
      <c r="G8992" s="9" t="e">
        <v>#N/A</v>
      </c>
      <c r="H8992" s="9" t="e">
        <v>#N/A</v>
      </c>
      <c r="I8992" s="9" t="e">
        <v>#N/A</v>
      </c>
      <c r="J8992" s="9" t="e">
        <v>#N/A</v>
      </c>
      <c r="K8992" s="9" t="e">
        <v>#N/A</v>
      </c>
      <c r="L8992" s="9" t="e">
        <v>#N/A</v>
      </c>
      <c r="M8992" s="9" t="e">
        <v>#N/A</v>
      </c>
      <c r="N8992" s="9" t="e">
        <v>#N/A</v>
      </c>
      <c r="O8992" s="9" t="e">
        <v>#N/A</v>
      </c>
      <c r="P8992" s="9" t="e">
        <v>#N/A</v>
      </c>
      <c r="Q8992" s="9" t="e">
        <v>#N/A</v>
      </c>
      <c r="R8992" s="9" t="e">
        <v>#N/A</v>
      </c>
      <c r="S8992" s="9" t="e">
        <v>#N/A</v>
      </c>
      <c r="T8992" s="9" t="e">
        <v>#N/A</v>
      </c>
    </row>
    <row r="8993" spans="1:20" x14ac:dyDescent="0.35">
      <c r="A8993">
        <f t="shared" si="281"/>
        <v>8993</v>
      </c>
      <c r="B8993" s="3" t="s">
        <v>71</v>
      </c>
      <c r="C8993" s="3" t="s">
        <v>75</v>
      </c>
      <c r="D8993" s="3" t="s">
        <v>51</v>
      </c>
      <c r="E8993">
        <v>2021</v>
      </c>
      <c r="F8993" s="3" t="str">
        <f t="shared" si="280"/>
        <v>GElevR RECH2021</v>
      </c>
      <c r="G8993" s="9" t="e">
        <v>#N/A</v>
      </c>
      <c r="H8993" s="9" t="e">
        <v>#N/A</v>
      </c>
      <c r="I8993" s="9" t="e">
        <v>#N/A</v>
      </c>
      <c r="J8993" s="9" t="e">
        <v>#N/A</v>
      </c>
      <c r="K8993" s="9" t="e">
        <v>#N/A</v>
      </c>
      <c r="L8993" s="9" t="e">
        <v>#N/A</v>
      </c>
      <c r="M8993" s="9" t="e">
        <v>#N/A</v>
      </c>
      <c r="N8993" s="9" t="e">
        <v>#N/A</v>
      </c>
      <c r="O8993" s="9" t="e">
        <v>#N/A</v>
      </c>
      <c r="P8993" s="9" t="e">
        <v>#N/A</v>
      </c>
      <c r="Q8993" s="9" t="e">
        <v>#N/A</v>
      </c>
      <c r="R8993" s="9" t="e">
        <v>#N/A</v>
      </c>
      <c r="S8993" s="9" t="e">
        <v>#N/A</v>
      </c>
      <c r="T8993" s="9" t="e">
        <v>#N/A</v>
      </c>
    </row>
    <row r="8994" spans="1:20" x14ac:dyDescent="0.35">
      <c r="A8994">
        <f t="shared" si="281"/>
        <v>8994</v>
      </c>
      <c r="B8994" s="3" t="s">
        <v>71</v>
      </c>
      <c r="C8994" s="3" t="s">
        <v>75</v>
      </c>
      <c r="D8994" s="3" t="s">
        <v>51</v>
      </c>
      <c r="E8994">
        <v>2022</v>
      </c>
      <c r="F8994" s="3" t="str">
        <f t="shared" si="280"/>
        <v>GElevR RECH2022</v>
      </c>
      <c r="G8994" s="9" t="e">
        <v>#N/A</v>
      </c>
      <c r="H8994" s="9" t="e">
        <v>#N/A</v>
      </c>
      <c r="I8994" s="9" t="e">
        <v>#N/A</v>
      </c>
      <c r="J8994" s="9" t="e">
        <v>#N/A</v>
      </c>
      <c r="K8994" s="9" t="e">
        <v>#N/A</v>
      </c>
      <c r="L8994" s="9" t="e">
        <v>#N/A</v>
      </c>
      <c r="M8994" s="9" t="e">
        <v>#N/A</v>
      </c>
      <c r="N8994" s="9" t="e">
        <v>#N/A</v>
      </c>
      <c r="O8994" s="9" t="e">
        <v>#N/A</v>
      </c>
      <c r="P8994" s="9" t="e">
        <v>#N/A</v>
      </c>
      <c r="Q8994" s="9" t="e">
        <v>#N/A</v>
      </c>
      <c r="R8994" s="9" t="e">
        <v>#N/A</v>
      </c>
      <c r="S8994" s="9" t="e">
        <v>#N/A</v>
      </c>
      <c r="T8994" s="9" t="e">
        <v>#N/A</v>
      </c>
    </row>
    <row r="8995" spans="1:20" x14ac:dyDescent="0.35">
      <c r="A8995">
        <f t="shared" si="281"/>
        <v>8995</v>
      </c>
      <c r="B8995" s="3" t="s">
        <v>71</v>
      </c>
      <c r="C8995" s="3" t="s">
        <v>75</v>
      </c>
      <c r="D8995" s="3" t="s">
        <v>51</v>
      </c>
      <c r="E8995">
        <v>2023</v>
      </c>
      <c r="F8995" s="3" t="str">
        <f t="shared" si="280"/>
        <v>GElevR RECH2023</v>
      </c>
      <c r="G8995" s="9" t="e">
        <v>#N/A</v>
      </c>
      <c r="H8995" s="9" t="e">
        <v>#N/A</v>
      </c>
      <c r="I8995" s="9" t="e">
        <v>#N/A</v>
      </c>
      <c r="J8995" s="9" t="e">
        <v>#N/A</v>
      </c>
      <c r="K8995" s="9" t="e">
        <v>#N/A</v>
      </c>
      <c r="L8995" s="9" t="e">
        <v>#N/A</v>
      </c>
      <c r="M8995" s="9" t="e">
        <v>#N/A</v>
      </c>
      <c r="N8995" s="9" t="e">
        <v>#N/A</v>
      </c>
      <c r="O8995" s="9" t="e">
        <v>#N/A</v>
      </c>
      <c r="P8995" s="9" t="e">
        <v>#N/A</v>
      </c>
      <c r="Q8995" s="9" t="e">
        <v>#N/A</v>
      </c>
      <c r="R8995" s="9" t="e">
        <v>#N/A</v>
      </c>
      <c r="S8995" s="9" t="e">
        <v>#N/A</v>
      </c>
      <c r="T8995" s="9" t="e">
        <v>#N/A</v>
      </c>
    </row>
    <row r="8996" spans="1:20" x14ac:dyDescent="0.35">
      <c r="A8996">
        <f t="shared" si="281"/>
        <v>8996</v>
      </c>
      <c r="B8996" s="3" t="s">
        <v>71</v>
      </c>
      <c r="C8996" s="3" t="s">
        <v>75</v>
      </c>
      <c r="D8996" s="3" t="s">
        <v>51</v>
      </c>
      <c r="E8996">
        <v>2024</v>
      </c>
      <c r="F8996" s="3" t="str">
        <f t="shared" si="280"/>
        <v>GElevR RECH2024</v>
      </c>
      <c r="G8996" s="9" t="e">
        <v>#N/A</v>
      </c>
      <c r="H8996" s="9" t="e">
        <v>#N/A</v>
      </c>
      <c r="I8996" s="9" t="e">
        <v>#N/A</v>
      </c>
      <c r="J8996" s="9" t="e">
        <v>#N/A</v>
      </c>
      <c r="K8996" s="9" t="e">
        <v>#N/A</v>
      </c>
      <c r="L8996" s="9" t="e">
        <v>#N/A</v>
      </c>
      <c r="M8996" s="9" t="e">
        <v>#N/A</v>
      </c>
      <c r="N8996" s="9" t="e">
        <v>#N/A</v>
      </c>
      <c r="O8996" s="9" t="e">
        <v>#N/A</v>
      </c>
      <c r="P8996" s="9" t="e">
        <v>#N/A</v>
      </c>
      <c r="Q8996" s="9" t="e">
        <v>#N/A</v>
      </c>
      <c r="R8996" s="9" t="e">
        <v>#N/A</v>
      </c>
      <c r="S8996" s="9" t="e">
        <v>#N/A</v>
      </c>
      <c r="T8996" s="9" t="e">
        <v>#N/A</v>
      </c>
    </row>
    <row r="8997" spans="1:20" x14ac:dyDescent="0.35">
      <c r="A8997">
        <f t="shared" si="281"/>
        <v>8997</v>
      </c>
      <c r="B8997" s="3" t="s">
        <v>71</v>
      </c>
      <c r="C8997" s="3" t="s">
        <v>75</v>
      </c>
      <c r="D8997" s="3" t="s">
        <v>51</v>
      </c>
      <c r="E8997">
        <v>2025</v>
      </c>
      <c r="F8997" s="3" t="str">
        <f t="shared" si="280"/>
        <v>GElevR RECH2025</v>
      </c>
      <c r="G8997" s="9" t="e">
        <v>#N/A</v>
      </c>
      <c r="H8997" s="9" t="e">
        <v>#N/A</v>
      </c>
      <c r="I8997" s="9" t="e">
        <v>#N/A</v>
      </c>
      <c r="J8997" s="9" t="e">
        <v>#N/A</v>
      </c>
      <c r="K8997" s="9" t="e">
        <v>#N/A</v>
      </c>
      <c r="L8997" s="9" t="e">
        <v>#N/A</v>
      </c>
      <c r="M8997" s="9" t="e">
        <v>#N/A</v>
      </c>
      <c r="N8997" s="9" t="e">
        <v>#N/A</v>
      </c>
      <c r="O8997" s="9" t="e">
        <v>#N/A</v>
      </c>
      <c r="P8997" s="9" t="e">
        <v>#N/A</v>
      </c>
      <c r="Q8997" s="9" t="e">
        <v>#N/A</v>
      </c>
      <c r="R8997" s="9" t="e">
        <v>#N/A</v>
      </c>
      <c r="S8997" s="9" t="e">
        <v>#N/A</v>
      </c>
      <c r="T8997" s="9" t="e">
        <v>#N/A</v>
      </c>
    </row>
    <row r="8998" spans="1:20" x14ac:dyDescent="0.35">
      <c r="A8998">
        <f t="shared" si="281"/>
        <v>8998</v>
      </c>
      <c r="B8998" s="3" t="s">
        <v>71</v>
      </c>
      <c r="C8998" s="3" t="s">
        <v>75</v>
      </c>
      <c r="D8998" s="3" t="s">
        <v>51</v>
      </c>
      <c r="E8998">
        <v>2026</v>
      </c>
      <c r="F8998" s="3" t="str">
        <f t="shared" si="280"/>
        <v>GElevR RECH2026</v>
      </c>
      <c r="G8998" s="9" t="e">
        <v>#N/A</v>
      </c>
      <c r="H8998" s="9" t="e">
        <v>#N/A</v>
      </c>
      <c r="I8998" s="9" t="e">
        <v>#N/A</v>
      </c>
      <c r="J8998" s="9" t="e">
        <v>#N/A</v>
      </c>
      <c r="K8998" s="9" t="e">
        <v>#N/A</v>
      </c>
      <c r="L8998" s="9" t="e">
        <v>#N/A</v>
      </c>
      <c r="M8998" s="9" t="e">
        <v>#N/A</v>
      </c>
      <c r="N8998" s="9" t="e">
        <v>#N/A</v>
      </c>
      <c r="O8998" s="9" t="e">
        <v>#N/A</v>
      </c>
      <c r="P8998" s="9" t="e">
        <v>#N/A</v>
      </c>
      <c r="Q8998" s="9" t="e">
        <v>#N/A</v>
      </c>
      <c r="R8998" s="9" t="e">
        <v>#N/A</v>
      </c>
      <c r="S8998" s="9" t="e">
        <v>#N/A</v>
      </c>
      <c r="T8998" s="9" t="e">
        <v>#N/A</v>
      </c>
    </row>
    <row r="8999" spans="1:20" x14ac:dyDescent="0.35">
      <c r="A8999">
        <f t="shared" si="281"/>
        <v>8999</v>
      </c>
      <c r="B8999" s="3" t="s">
        <v>71</v>
      </c>
      <c r="C8999" s="3" t="s">
        <v>75</v>
      </c>
      <c r="D8999" s="3" t="s">
        <v>51</v>
      </c>
      <c r="E8999">
        <v>2027</v>
      </c>
      <c r="F8999" s="3" t="str">
        <f t="shared" si="280"/>
        <v>GElevR RECH2027</v>
      </c>
      <c r="G8999" s="9" t="e">
        <v>#N/A</v>
      </c>
      <c r="H8999" s="9" t="e">
        <v>#N/A</v>
      </c>
      <c r="I8999" s="9" t="e">
        <v>#N/A</v>
      </c>
      <c r="J8999" s="9" t="e">
        <v>#N/A</v>
      </c>
      <c r="K8999" s="9" t="e">
        <v>#N/A</v>
      </c>
      <c r="L8999" s="9" t="e">
        <v>#N/A</v>
      </c>
      <c r="M8999" s="9" t="e">
        <v>#N/A</v>
      </c>
      <c r="N8999" s="9" t="e">
        <v>#N/A</v>
      </c>
      <c r="O8999" s="9" t="e">
        <v>#N/A</v>
      </c>
      <c r="P8999" s="9" t="e">
        <v>#N/A</v>
      </c>
      <c r="Q8999" s="9" t="e">
        <v>#N/A</v>
      </c>
      <c r="R8999" s="9" t="e">
        <v>#N/A</v>
      </c>
      <c r="S8999" s="9" t="e">
        <v>#N/A</v>
      </c>
      <c r="T8999" s="9" t="e">
        <v>#N/A</v>
      </c>
    </row>
    <row r="9000" spans="1:20" x14ac:dyDescent="0.35">
      <c r="A9000">
        <f t="shared" si="281"/>
        <v>9000</v>
      </c>
      <c r="B9000" s="3" t="s">
        <v>71</v>
      </c>
      <c r="C9000" s="3" t="s">
        <v>75</v>
      </c>
      <c r="D9000" s="3" t="s">
        <v>51</v>
      </c>
      <c r="E9000">
        <v>2028</v>
      </c>
      <c r="F9000" s="3" t="str">
        <f t="shared" si="280"/>
        <v>GElevR RECH2028</v>
      </c>
      <c r="G9000" s="9" t="e">
        <v>#N/A</v>
      </c>
      <c r="H9000" s="9" t="e">
        <v>#N/A</v>
      </c>
      <c r="I9000" s="9" t="e">
        <v>#N/A</v>
      </c>
      <c r="J9000" s="9" t="e">
        <v>#N/A</v>
      </c>
      <c r="K9000" s="9" t="e">
        <v>#N/A</v>
      </c>
      <c r="L9000" s="9" t="e">
        <v>#N/A</v>
      </c>
      <c r="M9000" s="9" t="e">
        <v>#N/A</v>
      </c>
      <c r="N9000" s="9" t="e">
        <v>#N/A</v>
      </c>
      <c r="O9000" s="9" t="e">
        <v>#N/A</v>
      </c>
      <c r="P9000" s="9" t="e">
        <v>#N/A</v>
      </c>
      <c r="Q9000" s="9" t="e">
        <v>#N/A</v>
      </c>
      <c r="R9000" s="9" t="e">
        <v>#N/A</v>
      </c>
      <c r="S9000" s="9" t="e">
        <v>#N/A</v>
      </c>
      <c r="T9000" s="9" t="e">
        <v>#N/A</v>
      </c>
    </row>
    <row r="9001" spans="1:20" x14ac:dyDescent="0.35">
      <c r="A9001">
        <f t="shared" si="281"/>
        <v>9001</v>
      </c>
      <c r="B9001" s="3" t="s">
        <v>71</v>
      </c>
      <c r="C9001" s="3" t="s">
        <v>75</v>
      </c>
      <c r="D9001" s="3" t="s">
        <v>51</v>
      </c>
      <c r="E9001">
        <v>2029</v>
      </c>
      <c r="F9001" s="3" t="str">
        <f t="shared" si="280"/>
        <v>GElevR RECH2029</v>
      </c>
      <c r="G9001" s="9" t="e">
        <v>#N/A</v>
      </c>
      <c r="H9001" s="9" t="e">
        <v>#N/A</v>
      </c>
      <c r="I9001" s="9" t="e">
        <v>#N/A</v>
      </c>
      <c r="J9001" s="9" t="e">
        <v>#N/A</v>
      </c>
      <c r="K9001" s="9" t="e">
        <v>#N/A</v>
      </c>
      <c r="L9001" s="9" t="e">
        <v>#N/A</v>
      </c>
      <c r="M9001" s="9" t="e">
        <v>#N/A</v>
      </c>
      <c r="N9001" s="9" t="e">
        <v>#N/A</v>
      </c>
      <c r="O9001" s="9" t="e">
        <v>#N/A</v>
      </c>
      <c r="P9001" s="9" t="e">
        <v>#N/A</v>
      </c>
      <c r="Q9001" s="9" t="e">
        <v>#N/A</v>
      </c>
      <c r="R9001" s="9" t="e">
        <v>#N/A</v>
      </c>
      <c r="S9001" s="9" t="e">
        <v>#N/A</v>
      </c>
      <c r="T9001" s="9" t="e">
        <v>#N/A</v>
      </c>
    </row>
    <row r="9002" spans="1:20" x14ac:dyDescent="0.35">
      <c r="A9002">
        <f t="shared" si="281"/>
        <v>9002</v>
      </c>
      <c r="B9002" s="3" t="s">
        <v>71</v>
      </c>
      <c r="C9002" s="3" t="s">
        <v>75</v>
      </c>
      <c r="D9002" s="3" t="s">
        <v>52</v>
      </c>
      <c r="E9002">
        <v>2020</v>
      </c>
      <c r="F9002" s="3" t="str">
        <f t="shared" si="280"/>
        <v>GElevROCK I2020</v>
      </c>
      <c r="G9002" s="9" t="e">
        <v>#N/A</v>
      </c>
      <c r="H9002" s="9" t="e">
        <v>#N/A</v>
      </c>
      <c r="I9002" s="9" t="e">
        <v>#N/A</v>
      </c>
      <c r="J9002" s="9" t="e">
        <v>#N/A</v>
      </c>
      <c r="K9002" s="9" t="e">
        <v>#N/A</v>
      </c>
      <c r="L9002" s="9" t="e">
        <v>#N/A</v>
      </c>
      <c r="M9002" s="9" t="e">
        <v>#N/A</v>
      </c>
      <c r="N9002" s="9" t="e">
        <v>#N/A</v>
      </c>
      <c r="O9002" s="9" t="e">
        <v>#N/A</v>
      </c>
      <c r="P9002" s="9" t="e">
        <v>#N/A</v>
      </c>
      <c r="Q9002" s="9" t="e">
        <v>#N/A</v>
      </c>
      <c r="R9002" s="9" t="e">
        <v>#N/A</v>
      </c>
      <c r="S9002" s="9" t="e">
        <v>#N/A</v>
      </c>
      <c r="T9002" s="9" t="e">
        <v>#N/A</v>
      </c>
    </row>
    <row r="9003" spans="1:20" x14ac:dyDescent="0.35">
      <c r="A9003">
        <f t="shared" si="281"/>
        <v>9003</v>
      </c>
      <c r="B9003" s="3" t="s">
        <v>71</v>
      </c>
      <c r="C9003" s="3" t="s">
        <v>75</v>
      </c>
      <c r="D9003" s="3" t="s">
        <v>52</v>
      </c>
      <c r="E9003">
        <v>2021</v>
      </c>
      <c r="F9003" s="3" t="str">
        <f t="shared" si="280"/>
        <v>GElevROCK I2021</v>
      </c>
      <c r="G9003" s="9" t="e">
        <v>#N/A</v>
      </c>
      <c r="H9003" s="9" t="e">
        <v>#N/A</v>
      </c>
      <c r="I9003" s="9" t="e">
        <v>#N/A</v>
      </c>
      <c r="J9003" s="9" t="e">
        <v>#N/A</v>
      </c>
      <c r="K9003" s="9" t="e">
        <v>#N/A</v>
      </c>
      <c r="L9003" s="9" t="e">
        <v>#N/A</v>
      </c>
      <c r="M9003" s="9" t="e">
        <v>#N/A</v>
      </c>
      <c r="N9003" s="9" t="e">
        <v>#N/A</v>
      </c>
      <c r="O9003" s="9" t="e">
        <v>#N/A</v>
      </c>
      <c r="P9003" s="9" t="e">
        <v>#N/A</v>
      </c>
      <c r="Q9003" s="9" t="e">
        <v>#N/A</v>
      </c>
      <c r="R9003" s="9" t="e">
        <v>#N/A</v>
      </c>
      <c r="S9003" s="9" t="e">
        <v>#N/A</v>
      </c>
      <c r="T9003" s="9" t="e">
        <v>#N/A</v>
      </c>
    </row>
    <row r="9004" spans="1:20" x14ac:dyDescent="0.35">
      <c r="A9004">
        <f t="shared" si="281"/>
        <v>9004</v>
      </c>
      <c r="B9004" s="3" t="s">
        <v>71</v>
      </c>
      <c r="C9004" s="3" t="s">
        <v>75</v>
      </c>
      <c r="D9004" s="3" t="s">
        <v>52</v>
      </c>
      <c r="E9004">
        <v>2022</v>
      </c>
      <c r="F9004" s="3" t="str">
        <f t="shared" si="280"/>
        <v>GElevROCK I2022</v>
      </c>
      <c r="G9004" s="9" t="e">
        <v>#N/A</v>
      </c>
      <c r="H9004" s="9" t="e">
        <v>#N/A</v>
      </c>
      <c r="I9004" s="9" t="e">
        <v>#N/A</v>
      </c>
      <c r="J9004" s="9" t="e">
        <v>#N/A</v>
      </c>
      <c r="K9004" s="9" t="e">
        <v>#N/A</v>
      </c>
      <c r="L9004" s="9" t="e">
        <v>#N/A</v>
      </c>
      <c r="M9004" s="9" t="e">
        <v>#N/A</v>
      </c>
      <c r="N9004" s="9" t="e">
        <v>#N/A</v>
      </c>
      <c r="O9004" s="9" t="e">
        <v>#N/A</v>
      </c>
      <c r="P9004" s="9" t="e">
        <v>#N/A</v>
      </c>
      <c r="Q9004" s="9" t="e">
        <v>#N/A</v>
      </c>
      <c r="R9004" s="9" t="e">
        <v>#N/A</v>
      </c>
      <c r="S9004" s="9" t="e">
        <v>#N/A</v>
      </c>
      <c r="T9004" s="9" t="e">
        <v>#N/A</v>
      </c>
    </row>
    <row r="9005" spans="1:20" x14ac:dyDescent="0.35">
      <c r="A9005">
        <f t="shared" si="281"/>
        <v>9005</v>
      </c>
      <c r="B9005" s="3" t="s">
        <v>71</v>
      </c>
      <c r="C9005" s="3" t="s">
        <v>75</v>
      </c>
      <c r="D9005" s="3" t="s">
        <v>52</v>
      </c>
      <c r="E9005">
        <v>2023</v>
      </c>
      <c r="F9005" s="3" t="str">
        <f t="shared" si="280"/>
        <v>GElevROCK I2023</v>
      </c>
      <c r="G9005" s="9" t="e">
        <v>#N/A</v>
      </c>
      <c r="H9005" s="9" t="e">
        <v>#N/A</v>
      </c>
      <c r="I9005" s="9" t="e">
        <v>#N/A</v>
      </c>
      <c r="J9005" s="9" t="e">
        <v>#N/A</v>
      </c>
      <c r="K9005" s="9" t="e">
        <v>#N/A</v>
      </c>
      <c r="L9005" s="9" t="e">
        <v>#N/A</v>
      </c>
      <c r="M9005" s="9" t="e">
        <v>#N/A</v>
      </c>
      <c r="N9005" s="9" t="e">
        <v>#N/A</v>
      </c>
      <c r="O9005" s="9" t="e">
        <v>#N/A</v>
      </c>
      <c r="P9005" s="9" t="e">
        <v>#N/A</v>
      </c>
      <c r="Q9005" s="9" t="e">
        <v>#N/A</v>
      </c>
      <c r="R9005" s="9" t="e">
        <v>#N/A</v>
      </c>
      <c r="S9005" s="9" t="e">
        <v>#N/A</v>
      </c>
      <c r="T9005" s="9" t="e">
        <v>#N/A</v>
      </c>
    </row>
    <row r="9006" spans="1:20" x14ac:dyDescent="0.35">
      <c r="A9006">
        <f t="shared" si="281"/>
        <v>9006</v>
      </c>
      <c r="B9006" s="3" t="s">
        <v>71</v>
      </c>
      <c r="C9006" s="3" t="s">
        <v>75</v>
      </c>
      <c r="D9006" s="3" t="s">
        <v>52</v>
      </c>
      <c r="E9006">
        <v>2024</v>
      </c>
      <c r="F9006" s="3" t="str">
        <f t="shared" si="280"/>
        <v>GElevROCK I2024</v>
      </c>
      <c r="G9006" s="9" t="e">
        <v>#N/A</v>
      </c>
      <c r="H9006" s="9" t="e">
        <v>#N/A</v>
      </c>
      <c r="I9006" s="9" t="e">
        <v>#N/A</v>
      </c>
      <c r="J9006" s="9" t="e">
        <v>#N/A</v>
      </c>
      <c r="K9006" s="9" t="e">
        <v>#N/A</v>
      </c>
      <c r="L9006" s="9" t="e">
        <v>#N/A</v>
      </c>
      <c r="M9006" s="9" t="e">
        <v>#N/A</v>
      </c>
      <c r="N9006" s="9" t="e">
        <v>#N/A</v>
      </c>
      <c r="O9006" s="9" t="e">
        <v>#N/A</v>
      </c>
      <c r="P9006" s="9" t="e">
        <v>#N/A</v>
      </c>
      <c r="Q9006" s="9" t="e">
        <v>#N/A</v>
      </c>
      <c r="R9006" s="9" t="e">
        <v>#N/A</v>
      </c>
      <c r="S9006" s="9" t="e">
        <v>#N/A</v>
      </c>
      <c r="T9006" s="9" t="e">
        <v>#N/A</v>
      </c>
    </row>
    <row r="9007" spans="1:20" x14ac:dyDescent="0.35">
      <c r="A9007">
        <f t="shared" si="281"/>
        <v>9007</v>
      </c>
      <c r="B9007" s="3" t="s">
        <v>71</v>
      </c>
      <c r="C9007" s="3" t="s">
        <v>75</v>
      </c>
      <c r="D9007" s="3" t="s">
        <v>52</v>
      </c>
      <c r="E9007">
        <v>2025</v>
      </c>
      <c r="F9007" s="3" t="str">
        <f t="shared" si="280"/>
        <v>GElevROCK I2025</v>
      </c>
      <c r="G9007" s="9" t="e">
        <v>#N/A</v>
      </c>
      <c r="H9007" s="9" t="e">
        <v>#N/A</v>
      </c>
      <c r="I9007" s="9" t="e">
        <v>#N/A</v>
      </c>
      <c r="J9007" s="9" t="e">
        <v>#N/A</v>
      </c>
      <c r="K9007" s="9" t="e">
        <v>#N/A</v>
      </c>
      <c r="L9007" s="9" t="e">
        <v>#N/A</v>
      </c>
      <c r="M9007" s="9" t="e">
        <v>#N/A</v>
      </c>
      <c r="N9007" s="9" t="e">
        <v>#N/A</v>
      </c>
      <c r="O9007" s="9" t="e">
        <v>#N/A</v>
      </c>
      <c r="P9007" s="9" t="e">
        <v>#N/A</v>
      </c>
      <c r="Q9007" s="9" t="e">
        <v>#N/A</v>
      </c>
      <c r="R9007" s="9" t="e">
        <v>#N/A</v>
      </c>
      <c r="S9007" s="9" t="e">
        <v>#N/A</v>
      </c>
      <c r="T9007" s="9" t="e">
        <v>#N/A</v>
      </c>
    </row>
    <row r="9008" spans="1:20" x14ac:dyDescent="0.35">
      <c r="A9008">
        <f t="shared" si="281"/>
        <v>9008</v>
      </c>
      <c r="B9008" s="3" t="s">
        <v>71</v>
      </c>
      <c r="C9008" s="3" t="s">
        <v>75</v>
      </c>
      <c r="D9008" s="3" t="s">
        <v>52</v>
      </c>
      <c r="E9008">
        <v>2026</v>
      </c>
      <c r="F9008" s="3" t="str">
        <f t="shared" si="280"/>
        <v>GElevROCK I2026</v>
      </c>
      <c r="G9008" s="9" t="e">
        <v>#N/A</v>
      </c>
      <c r="H9008" s="9" t="e">
        <v>#N/A</v>
      </c>
      <c r="I9008" s="9" t="e">
        <v>#N/A</v>
      </c>
      <c r="J9008" s="9" t="e">
        <v>#N/A</v>
      </c>
      <c r="K9008" s="9" t="e">
        <v>#N/A</v>
      </c>
      <c r="L9008" s="9" t="e">
        <v>#N/A</v>
      </c>
      <c r="M9008" s="9" t="e">
        <v>#N/A</v>
      </c>
      <c r="N9008" s="9" t="e">
        <v>#N/A</v>
      </c>
      <c r="O9008" s="9" t="e">
        <v>#N/A</v>
      </c>
      <c r="P9008" s="9" t="e">
        <v>#N/A</v>
      </c>
      <c r="Q9008" s="9" t="e">
        <v>#N/A</v>
      </c>
      <c r="R9008" s="9" t="e">
        <v>#N/A</v>
      </c>
      <c r="S9008" s="9" t="e">
        <v>#N/A</v>
      </c>
      <c r="T9008" s="9" t="e">
        <v>#N/A</v>
      </c>
    </row>
    <row r="9009" spans="1:20" x14ac:dyDescent="0.35">
      <c r="A9009">
        <f t="shared" si="281"/>
        <v>9009</v>
      </c>
      <c r="B9009" s="3" t="s">
        <v>71</v>
      </c>
      <c r="C9009" s="3" t="s">
        <v>75</v>
      </c>
      <c r="D9009" s="3" t="s">
        <v>52</v>
      </c>
      <c r="E9009">
        <v>2027</v>
      </c>
      <c r="F9009" s="3" t="str">
        <f t="shared" si="280"/>
        <v>GElevROCK I2027</v>
      </c>
      <c r="G9009" s="9" t="e">
        <v>#N/A</v>
      </c>
      <c r="H9009" s="9" t="e">
        <v>#N/A</v>
      </c>
      <c r="I9009" s="9" t="e">
        <v>#N/A</v>
      </c>
      <c r="J9009" s="9" t="e">
        <v>#N/A</v>
      </c>
      <c r="K9009" s="9" t="e">
        <v>#N/A</v>
      </c>
      <c r="L9009" s="9" t="e">
        <v>#N/A</v>
      </c>
      <c r="M9009" s="9" t="e">
        <v>#N/A</v>
      </c>
      <c r="N9009" s="9" t="e">
        <v>#N/A</v>
      </c>
      <c r="O9009" s="9" t="e">
        <v>#N/A</v>
      </c>
      <c r="P9009" s="9" t="e">
        <v>#N/A</v>
      </c>
      <c r="Q9009" s="9" t="e">
        <v>#N/A</v>
      </c>
      <c r="R9009" s="9" t="e">
        <v>#N/A</v>
      </c>
      <c r="S9009" s="9" t="e">
        <v>#N/A</v>
      </c>
      <c r="T9009" s="9" t="e">
        <v>#N/A</v>
      </c>
    </row>
    <row r="9010" spans="1:20" x14ac:dyDescent="0.35">
      <c r="A9010">
        <f t="shared" si="281"/>
        <v>9010</v>
      </c>
      <c r="B9010" s="3" t="s">
        <v>71</v>
      </c>
      <c r="C9010" s="3" t="s">
        <v>75</v>
      </c>
      <c r="D9010" s="3" t="s">
        <v>52</v>
      </c>
      <c r="E9010">
        <v>2028</v>
      </c>
      <c r="F9010" s="3" t="str">
        <f t="shared" si="280"/>
        <v>GElevROCK I2028</v>
      </c>
      <c r="G9010" s="9" t="e">
        <v>#N/A</v>
      </c>
      <c r="H9010" s="9" t="e">
        <v>#N/A</v>
      </c>
      <c r="I9010" s="9" t="e">
        <v>#N/A</v>
      </c>
      <c r="J9010" s="9" t="e">
        <v>#N/A</v>
      </c>
      <c r="K9010" s="9" t="e">
        <v>#N/A</v>
      </c>
      <c r="L9010" s="9" t="e">
        <v>#N/A</v>
      </c>
      <c r="M9010" s="9" t="e">
        <v>#N/A</v>
      </c>
      <c r="N9010" s="9" t="e">
        <v>#N/A</v>
      </c>
      <c r="O9010" s="9" t="e">
        <v>#N/A</v>
      </c>
      <c r="P9010" s="9" t="e">
        <v>#N/A</v>
      </c>
      <c r="Q9010" s="9" t="e">
        <v>#N/A</v>
      </c>
      <c r="R9010" s="9" t="e">
        <v>#N/A</v>
      </c>
      <c r="S9010" s="9" t="e">
        <v>#N/A</v>
      </c>
      <c r="T9010" s="9" t="e">
        <v>#N/A</v>
      </c>
    </row>
    <row r="9011" spans="1:20" x14ac:dyDescent="0.35">
      <c r="A9011">
        <f t="shared" si="281"/>
        <v>9011</v>
      </c>
      <c r="B9011" s="3" t="s">
        <v>71</v>
      </c>
      <c r="C9011" s="3" t="s">
        <v>75</v>
      </c>
      <c r="D9011" s="3" t="s">
        <v>52</v>
      </c>
      <c r="E9011">
        <v>2029</v>
      </c>
      <c r="F9011" s="3" t="str">
        <f t="shared" si="280"/>
        <v>GElevROCK I2029</v>
      </c>
      <c r="G9011" s="9" t="e">
        <v>#N/A</v>
      </c>
      <c r="H9011" s="9" t="e">
        <v>#N/A</v>
      </c>
      <c r="I9011" s="9" t="e">
        <v>#N/A</v>
      </c>
      <c r="J9011" s="9" t="e">
        <v>#N/A</v>
      </c>
      <c r="K9011" s="9" t="e">
        <v>#N/A</v>
      </c>
      <c r="L9011" s="9" t="e">
        <v>#N/A</v>
      </c>
      <c r="M9011" s="9" t="e">
        <v>#N/A</v>
      </c>
      <c r="N9011" s="9" t="e">
        <v>#N/A</v>
      </c>
      <c r="O9011" s="9" t="e">
        <v>#N/A</v>
      </c>
      <c r="P9011" s="9" t="e">
        <v>#N/A</v>
      </c>
      <c r="Q9011" s="9" t="e">
        <v>#N/A</v>
      </c>
      <c r="R9011" s="9" t="e">
        <v>#N/A</v>
      </c>
      <c r="S9011" s="9" t="e">
        <v>#N/A</v>
      </c>
      <c r="T9011" s="9" t="e">
        <v>#N/A</v>
      </c>
    </row>
    <row r="9012" spans="1:20" x14ac:dyDescent="0.35">
      <c r="A9012">
        <f t="shared" si="281"/>
        <v>9012</v>
      </c>
      <c r="B9012" s="3" t="s">
        <v>71</v>
      </c>
      <c r="C9012" s="3" t="s">
        <v>75</v>
      </c>
      <c r="D9012" s="3" t="s">
        <v>53</v>
      </c>
      <c r="E9012">
        <v>2020</v>
      </c>
      <c r="F9012" s="3" t="str">
        <f t="shared" si="280"/>
        <v>GElevWANAP2020</v>
      </c>
      <c r="G9012" s="9" t="e">
        <v>#N/A</v>
      </c>
      <c r="H9012" s="9" t="e">
        <v>#N/A</v>
      </c>
      <c r="I9012" s="9" t="e">
        <v>#N/A</v>
      </c>
      <c r="J9012" s="9" t="e">
        <v>#N/A</v>
      </c>
      <c r="K9012" s="9" t="e">
        <v>#N/A</v>
      </c>
      <c r="L9012" s="9" t="e">
        <v>#N/A</v>
      </c>
      <c r="M9012" s="9" t="e">
        <v>#N/A</v>
      </c>
      <c r="N9012" s="9" t="e">
        <v>#N/A</v>
      </c>
      <c r="O9012" s="9" t="e">
        <v>#N/A</v>
      </c>
      <c r="P9012" s="9" t="e">
        <v>#N/A</v>
      </c>
      <c r="Q9012" s="9" t="e">
        <v>#N/A</v>
      </c>
      <c r="R9012" s="9" t="e">
        <v>#N/A</v>
      </c>
      <c r="S9012" s="9" t="e">
        <v>#N/A</v>
      </c>
      <c r="T9012" s="9" t="e">
        <v>#N/A</v>
      </c>
    </row>
    <row r="9013" spans="1:20" x14ac:dyDescent="0.35">
      <c r="A9013">
        <f t="shared" si="281"/>
        <v>9013</v>
      </c>
      <c r="B9013" s="3" t="s">
        <v>71</v>
      </c>
      <c r="C9013" s="3" t="s">
        <v>75</v>
      </c>
      <c r="D9013" s="3" t="s">
        <v>53</v>
      </c>
      <c r="E9013">
        <v>2021</v>
      </c>
      <c r="F9013" s="3" t="str">
        <f t="shared" si="280"/>
        <v>GElevWANAP2021</v>
      </c>
      <c r="G9013" s="9" t="e">
        <v>#N/A</v>
      </c>
      <c r="H9013" s="9" t="e">
        <v>#N/A</v>
      </c>
      <c r="I9013" s="9" t="e">
        <v>#N/A</v>
      </c>
      <c r="J9013" s="9" t="e">
        <v>#N/A</v>
      </c>
      <c r="K9013" s="9" t="e">
        <v>#N/A</v>
      </c>
      <c r="L9013" s="9" t="e">
        <v>#N/A</v>
      </c>
      <c r="M9013" s="9" t="e">
        <v>#N/A</v>
      </c>
      <c r="N9013" s="9" t="e">
        <v>#N/A</v>
      </c>
      <c r="O9013" s="9" t="e">
        <v>#N/A</v>
      </c>
      <c r="P9013" s="9" t="e">
        <v>#N/A</v>
      </c>
      <c r="Q9013" s="9" t="e">
        <v>#N/A</v>
      </c>
      <c r="R9013" s="9" t="e">
        <v>#N/A</v>
      </c>
      <c r="S9013" s="9" t="e">
        <v>#N/A</v>
      </c>
      <c r="T9013" s="9" t="e">
        <v>#N/A</v>
      </c>
    </row>
    <row r="9014" spans="1:20" x14ac:dyDescent="0.35">
      <c r="A9014">
        <f t="shared" si="281"/>
        <v>9014</v>
      </c>
      <c r="B9014" s="3" t="s">
        <v>71</v>
      </c>
      <c r="C9014" s="3" t="s">
        <v>75</v>
      </c>
      <c r="D9014" s="3" t="s">
        <v>53</v>
      </c>
      <c r="E9014">
        <v>2022</v>
      </c>
      <c r="F9014" s="3" t="str">
        <f t="shared" si="280"/>
        <v>GElevWANAP2022</v>
      </c>
      <c r="G9014" s="9" t="e">
        <v>#N/A</v>
      </c>
      <c r="H9014" s="9" t="e">
        <v>#N/A</v>
      </c>
      <c r="I9014" s="9" t="e">
        <v>#N/A</v>
      </c>
      <c r="J9014" s="9" t="e">
        <v>#N/A</v>
      </c>
      <c r="K9014" s="9" t="e">
        <v>#N/A</v>
      </c>
      <c r="L9014" s="9" t="e">
        <v>#N/A</v>
      </c>
      <c r="M9014" s="9" t="e">
        <v>#N/A</v>
      </c>
      <c r="N9014" s="9" t="e">
        <v>#N/A</v>
      </c>
      <c r="O9014" s="9" t="e">
        <v>#N/A</v>
      </c>
      <c r="P9014" s="9" t="e">
        <v>#N/A</v>
      </c>
      <c r="Q9014" s="9" t="e">
        <v>#N/A</v>
      </c>
      <c r="R9014" s="9" t="e">
        <v>#N/A</v>
      </c>
      <c r="S9014" s="9" t="e">
        <v>#N/A</v>
      </c>
      <c r="T9014" s="9" t="e">
        <v>#N/A</v>
      </c>
    </row>
    <row r="9015" spans="1:20" x14ac:dyDescent="0.35">
      <c r="A9015">
        <f t="shared" si="281"/>
        <v>9015</v>
      </c>
      <c r="B9015" s="3" t="s">
        <v>71</v>
      </c>
      <c r="C9015" s="3" t="s">
        <v>75</v>
      </c>
      <c r="D9015" s="3" t="s">
        <v>53</v>
      </c>
      <c r="E9015">
        <v>2023</v>
      </c>
      <c r="F9015" s="3" t="str">
        <f t="shared" si="280"/>
        <v>GElevWANAP2023</v>
      </c>
      <c r="G9015" s="9" t="e">
        <v>#N/A</v>
      </c>
      <c r="H9015" s="9" t="e">
        <v>#N/A</v>
      </c>
      <c r="I9015" s="9" t="e">
        <v>#N/A</v>
      </c>
      <c r="J9015" s="9" t="e">
        <v>#N/A</v>
      </c>
      <c r="K9015" s="9" t="e">
        <v>#N/A</v>
      </c>
      <c r="L9015" s="9" t="e">
        <v>#N/A</v>
      </c>
      <c r="M9015" s="9" t="e">
        <v>#N/A</v>
      </c>
      <c r="N9015" s="9" t="e">
        <v>#N/A</v>
      </c>
      <c r="O9015" s="9" t="e">
        <v>#N/A</v>
      </c>
      <c r="P9015" s="9" t="e">
        <v>#N/A</v>
      </c>
      <c r="Q9015" s="9" t="e">
        <v>#N/A</v>
      </c>
      <c r="R9015" s="9" t="e">
        <v>#N/A</v>
      </c>
      <c r="S9015" s="9" t="e">
        <v>#N/A</v>
      </c>
      <c r="T9015" s="9" t="e">
        <v>#N/A</v>
      </c>
    </row>
    <row r="9016" spans="1:20" x14ac:dyDescent="0.35">
      <c r="A9016">
        <f t="shared" si="281"/>
        <v>9016</v>
      </c>
      <c r="B9016" s="3" t="s">
        <v>71</v>
      </c>
      <c r="C9016" s="3" t="s">
        <v>75</v>
      </c>
      <c r="D9016" s="3" t="s">
        <v>53</v>
      </c>
      <c r="E9016">
        <v>2024</v>
      </c>
      <c r="F9016" s="3" t="str">
        <f t="shared" si="280"/>
        <v>GElevWANAP2024</v>
      </c>
      <c r="G9016" s="9" t="e">
        <v>#N/A</v>
      </c>
      <c r="H9016" s="9" t="e">
        <v>#N/A</v>
      </c>
      <c r="I9016" s="9" t="e">
        <v>#N/A</v>
      </c>
      <c r="J9016" s="9" t="e">
        <v>#N/A</v>
      </c>
      <c r="K9016" s="9" t="e">
        <v>#N/A</v>
      </c>
      <c r="L9016" s="9" t="e">
        <v>#N/A</v>
      </c>
      <c r="M9016" s="9" t="e">
        <v>#N/A</v>
      </c>
      <c r="N9016" s="9" t="e">
        <v>#N/A</v>
      </c>
      <c r="O9016" s="9" t="e">
        <v>#N/A</v>
      </c>
      <c r="P9016" s="9" t="e">
        <v>#N/A</v>
      </c>
      <c r="Q9016" s="9" t="e">
        <v>#N/A</v>
      </c>
      <c r="R9016" s="9" t="e">
        <v>#N/A</v>
      </c>
      <c r="S9016" s="9" t="e">
        <v>#N/A</v>
      </c>
      <c r="T9016" s="9" t="e">
        <v>#N/A</v>
      </c>
    </row>
    <row r="9017" spans="1:20" x14ac:dyDescent="0.35">
      <c r="A9017">
        <f t="shared" si="281"/>
        <v>9017</v>
      </c>
      <c r="B9017" s="3" t="s">
        <v>71</v>
      </c>
      <c r="C9017" s="3" t="s">
        <v>75</v>
      </c>
      <c r="D9017" s="3" t="s">
        <v>53</v>
      </c>
      <c r="E9017">
        <v>2025</v>
      </c>
      <c r="F9017" s="3" t="str">
        <f t="shared" si="280"/>
        <v>GElevWANAP2025</v>
      </c>
      <c r="G9017" s="9" t="e">
        <v>#N/A</v>
      </c>
      <c r="H9017" s="9" t="e">
        <v>#N/A</v>
      </c>
      <c r="I9017" s="9" t="e">
        <v>#N/A</v>
      </c>
      <c r="J9017" s="9" t="e">
        <v>#N/A</v>
      </c>
      <c r="K9017" s="9" t="e">
        <v>#N/A</v>
      </c>
      <c r="L9017" s="9" t="e">
        <v>#N/A</v>
      </c>
      <c r="M9017" s="9" t="e">
        <v>#N/A</v>
      </c>
      <c r="N9017" s="9" t="e">
        <v>#N/A</v>
      </c>
      <c r="O9017" s="9" t="e">
        <v>#N/A</v>
      </c>
      <c r="P9017" s="9" t="e">
        <v>#N/A</v>
      </c>
      <c r="Q9017" s="9" t="e">
        <v>#N/A</v>
      </c>
      <c r="R9017" s="9" t="e">
        <v>#N/A</v>
      </c>
      <c r="S9017" s="9" t="e">
        <v>#N/A</v>
      </c>
      <c r="T9017" s="9" t="e">
        <v>#N/A</v>
      </c>
    </row>
    <row r="9018" spans="1:20" x14ac:dyDescent="0.35">
      <c r="A9018">
        <f t="shared" si="281"/>
        <v>9018</v>
      </c>
      <c r="B9018" s="3" t="s">
        <v>71</v>
      </c>
      <c r="C9018" s="3" t="s">
        <v>75</v>
      </c>
      <c r="D9018" s="3" t="s">
        <v>53</v>
      </c>
      <c r="E9018">
        <v>2026</v>
      </c>
      <c r="F9018" s="3" t="str">
        <f t="shared" si="280"/>
        <v>GElevWANAP2026</v>
      </c>
      <c r="G9018" s="9" t="e">
        <v>#N/A</v>
      </c>
      <c r="H9018" s="9" t="e">
        <v>#N/A</v>
      </c>
      <c r="I9018" s="9" t="e">
        <v>#N/A</v>
      </c>
      <c r="J9018" s="9" t="e">
        <v>#N/A</v>
      </c>
      <c r="K9018" s="9" t="e">
        <v>#N/A</v>
      </c>
      <c r="L9018" s="9" t="e">
        <v>#N/A</v>
      </c>
      <c r="M9018" s="9" t="e">
        <v>#N/A</v>
      </c>
      <c r="N9018" s="9" t="e">
        <v>#N/A</v>
      </c>
      <c r="O9018" s="9" t="e">
        <v>#N/A</v>
      </c>
      <c r="P9018" s="9" t="e">
        <v>#N/A</v>
      </c>
      <c r="Q9018" s="9" t="e">
        <v>#N/A</v>
      </c>
      <c r="R9018" s="9" t="e">
        <v>#N/A</v>
      </c>
      <c r="S9018" s="9" t="e">
        <v>#N/A</v>
      </c>
      <c r="T9018" s="9" t="e">
        <v>#N/A</v>
      </c>
    </row>
    <row r="9019" spans="1:20" x14ac:dyDescent="0.35">
      <c r="A9019">
        <f t="shared" si="281"/>
        <v>9019</v>
      </c>
      <c r="B9019" s="3" t="s">
        <v>71</v>
      </c>
      <c r="C9019" s="3" t="s">
        <v>75</v>
      </c>
      <c r="D9019" s="3" t="s">
        <v>53</v>
      </c>
      <c r="E9019">
        <v>2027</v>
      </c>
      <c r="F9019" s="3" t="str">
        <f t="shared" si="280"/>
        <v>GElevWANAP2027</v>
      </c>
      <c r="G9019" s="9" t="e">
        <v>#N/A</v>
      </c>
      <c r="H9019" s="9" t="e">
        <v>#N/A</v>
      </c>
      <c r="I9019" s="9" t="e">
        <v>#N/A</v>
      </c>
      <c r="J9019" s="9" t="e">
        <v>#N/A</v>
      </c>
      <c r="K9019" s="9" t="e">
        <v>#N/A</v>
      </c>
      <c r="L9019" s="9" t="e">
        <v>#N/A</v>
      </c>
      <c r="M9019" s="9" t="e">
        <v>#N/A</v>
      </c>
      <c r="N9019" s="9" t="e">
        <v>#N/A</v>
      </c>
      <c r="O9019" s="9" t="e">
        <v>#N/A</v>
      </c>
      <c r="P9019" s="9" t="e">
        <v>#N/A</v>
      </c>
      <c r="Q9019" s="9" t="e">
        <v>#N/A</v>
      </c>
      <c r="R9019" s="9" t="e">
        <v>#N/A</v>
      </c>
      <c r="S9019" s="9" t="e">
        <v>#N/A</v>
      </c>
      <c r="T9019" s="9" t="e">
        <v>#N/A</v>
      </c>
    </row>
    <row r="9020" spans="1:20" x14ac:dyDescent="0.35">
      <c r="A9020">
        <f t="shared" si="281"/>
        <v>9020</v>
      </c>
      <c r="B9020" s="3" t="s">
        <v>71</v>
      </c>
      <c r="C9020" s="3" t="s">
        <v>75</v>
      </c>
      <c r="D9020" s="3" t="s">
        <v>53</v>
      </c>
      <c r="E9020">
        <v>2028</v>
      </c>
      <c r="F9020" s="3" t="str">
        <f t="shared" si="280"/>
        <v>GElevWANAP2028</v>
      </c>
      <c r="G9020" s="9" t="e">
        <v>#N/A</v>
      </c>
      <c r="H9020" s="9" t="e">
        <v>#N/A</v>
      </c>
      <c r="I9020" s="9" t="e">
        <v>#N/A</v>
      </c>
      <c r="J9020" s="9" t="e">
        <v>#N/A</v>
      </c>
      <c r="K9020" s="9" t="e">
        <v>#N/A</v>
      </c>
      <c r="L9020" s="9" t="e">
        <v>#N/A</v>
      </c>
      <c r="M9020" s="9" t="e">
        <v>#N/A</v>
      </c>
      <c r="N9020" s="9" t="e">
        <v>#N/A</v>
      </c>
      <c r="O9020" s="9" t="e">
        <v>#N/A</v>
      </c>
      <c r="P9020" s="9" t="e">
        <v>#N/A</v>
      </c>
      <c r="Q9020" s="9" t="e">
        <v>#N/A</v>
      </c>
      <c r="R9020" s="9" t="e">
        <v>#N/A</v>
      </c>
      <c r="S9020" s="9" t="e">
        <v>#N/A</v>
      </c>
      <c r="T9020" s="9" t="e">
        <v>#N/A</v>
      </c>
    </row>
    <row r="9021" spans="1:20" x14ac:dyDescent="0.35">
      <c r="A9021">
        <f t="shared" si="281"/>
        <v>9021</v>
      </c>
      <c r="B9021" s="3" t="s">
        <v>71</v>
      </c>
      <c r="C9021" s="3" t="s">
        <v>75</v>
      </c>
      <c r="D9021" s="3" t="s">
        <v>53</v>
      </c>
      <c r="E9021">
        <v>2029</v>
      </c>
      <c r="F9021" s="3" t="str">
        <f t="shared" si="280"/>
        <v>GElevWANAP2029</v>
      </c>
      <c r="G9021" s="9" t="e">
        <v>#N/A</v>
      </c>
      <c r="H9021" s="9" t="e">
        <v>#N/A</v>
      </c>
      <c r="I9021" s="9" t="e">
        <v>#N/A</v>
      </c>
      <c r="J9021" s="9" t="e">
        <v>#N/A</v>
      </c>
      <c r="K9021" s="9" t="e">
        <v>#N/A</v>
      </c>
      <c r="L9021" s="9" t="e">
        <v>#N/A</v>
      </c>
      <c r="M9021" s="9" t="e">
        <v>#N/A</v>
      </c>
      <c r="N9021" s="9" t="e">
        <v>#N/A</v>
      </c>
      <c r="O9021" s="9" t="e">
        <v>#N/A</v>
      </c>
      <c r="P9021" s="9" t="e">
        <v>#N/A</v>
      </c>
      <c r="Q9021" s="9" t="e">
        <v>#N/A</v>
      </c>
      <c r="R9021" s="9" t="e">
        <v>#N/A</v>
      </c>
      <c r="S9021" s="9" t="e">
        <v>#N/A</v>
      </c>
      <c r="T9021" s="9" t="e">
        <v>#N/A</v>
      </c>
    </row>
    <row r="9022" spans="1:20" x14ac:dyDescent="0.35">
      <c r="A9022">
        <f t="shared" si="281"/>
        <v>9022</v>
      </c>
      <c r="B9022" s="3" t="s">
        <v>71</v>
      </c>
      <c r="C9022" s="3" t="s">
        <v>75</v>
      </c>
      <c r="D9022" s="3" t="s">
        <v>54</v>
      </c>
      <c r="E9022">
        <v>2020</v>
      </c>
      <c r="F9022" s="3" t="str">
        <f t="shared" si="280"/>
        <v>GElevPRIEST2020</v>
      </c>
      <c r="G9022" s="9" t="e">
        <v>#N/A</v>
      </c>
      <c r="H9022" s="9" t="e">
        <v>#N/A</v>
      </c>
      <c r="I9022" s="9" t="e">
        <v>#N/A</v>
      </c>
      <c r="J9022" s="9" t="e">
        <v>#N/A</v>
      </c>
      <c r="K9022" s="9" t="e">
        <v>#N/A</v>
      </c>
      <c r="L9022" s="9" t="e">
        <v>#N/A</v>
      </c>
      <c r="M9022" s="9" t="e">
        <v>#N/A</v>
      </c>
      <c r="N9022" s="9" t="e">
        <v>#N/A</v>
      </c>
      <c r="O9022" s="9" t="e">
        <v>#N/A</v>
      </c>
      <c r="P9022" s="9" t="e">
        <v>#N/A</v>
      </c>
      <c r="Q9022" s="9" t="e">
        <v>#N/A</v>
      </c>
      <c r="R9022" s="9" t="e">
        <v>#N/A</v>
      </c>
      <c r="S9022" s="9" t="e">
        <v>#N/A</v>
      </c>
      <c r="T9022" s="9" t="e">
        <v>#N/A</v>
      </c>
    </row>
    <row r="9023" spans="1:20" x14ac:dyDescent="0.35">
      <c r="A9023">
        <f t="shared" si="281"/>
        <v>9023</v>
      </c>
      <c r="B9023" s="3" t="s">
        <v>71</v>
      </c>
      <c r="C9023" s="3" t="s">
        <v>75</v>
      </c>
      <c r="D9023" s="3" t="s">
        <v>54</v>
      </c>
      <c r="E9023">
        <v>2021</v>
      </c>
      <c r="F9023" s="3" t="str">
        <f t="shared" si="280"/>
        <v>GElevPRIEST2021</v>
      </c>
      <c r="G9023" s="9" t="e">
        <v>#N/A</v>
      </c>
      <c r="H9023" s="9" t="e">
        <v>#N/A</v>
      </c>
      <c r="I9023" s="9" t="e">
        <v>#N/A</v>
      </c>
      <c r="J9023" s="9" t="e">
        <v>#N/A</v>
      </c>
      <c r="K9023" s="9" t="e">
        <v>#N/A</v>
      </c>
      <c r="L9023" s="9" t="e">
        <v>#N/A</v>
      </c>
      <c r="M9023" s="9" t="e">
        <v>#N/A</v>
      </c>
      <c r="N9023" s="9" t="e">
        <v>#N/A</v>
      </c>
      <c r="O9023" s="9" t="e">
        <v>#N/A</v>
      </c>
      <c r="P9023" s="9" t="e">
        <v>#N/A</v>
      </c>
      <c r="Q9023" s="9" t="e">
        <v>#N/A</v>
      </c>
      <c r="R9023" s="9" t="e">
        <v>#N/A</v>
      </c>
      <c r="S9023" s="9" t="e">
        <v>#N/A</v>
      </c>
      <c r="T9023" s="9" t="e">
        <v>#N/A</v>
      </c>
    </row>
    <row r="9024" spans="1:20" x14ac:dyDescent="0.35">
      <c r="A9024">
        <f t="shared" si="281"/>
        <v>9024</v>
      </c>
      <c r="B9024" s="3" t="s">
        <v>71</v>
      </c>
      <c r="C9024" s="3" t="s">
        <v>75</v>
      </c>
      <c r="D9024" s="3" t="s">
        <v>54</v>
      </c>
      <c r="E9024">
        <v>2022</v>
      </c>
      <c r="F9024" s="3" t="str">
        <f t="shared" si="280"/>
        <v>GElevPRIEST2022</v>
      </c>
      <c r="G9024" s="9" t="e">
        <v>#N/A</v>
      </c>
      <c r="H9024" s="9" t="e">
        <v>#N/A</v>
      </c>
      <c r="I9024" s="9" t="e">
        <v>#N/A</v>
      </c>
      <c r="J9024" s="9" t="e">
        <v>#N/A</v>
      </c>
      <c r="K9024" s="9" t="e">
        <v>#N/A</v>
      </c>
      <c r="L9024" s="9" t="e">
        <v>#N/A</v>
      </c>
      <c r="M9024" s="9" t="e">
        <v>#N/A</v>
      </c>
      <c r="N9024" s="9" t="e">
        <v>#N/A</v>
      </c>
      <c r="O9024" s="9" t="e">
        <v>#N/A</v>
      </c>
      <c r="P9024" s="9" t="e">
        <v>#N/A</v>
      </c>
      <c r="Q9024" s="9" t="e">
        <v>#N/A</v>
      </c>
      <c r="R9024" s="9" t="e">
        <v>#N/A</v>
      </c>
      <c r="S9024" s="9" t="e">
        <v>#N/A</v>
      </c>
      <c r="T9024" s="9" t="e">
        <v>#N/A</v>
      </c>
    </row>
    <row r="9025" spans="1:20" x14ac:dyDescent="0.35">
      <c r="A9025">
        <f t="shared" si="281"/>
        <v>9025</v>
      </c>
      <c r="B9025" s="3" t="s">
        <v>71</v>
      </c>
      <c r="C9025" s="3" t="s">
        <v>75</v>
      </c>
      <c r="D9025" s="3" t="s">
        <v>54</v>
      </c>
      <c r="E9025">
        <v>2023</v>
      </c>
      <c r="F9025" s="3" t="str">
        <f t="shared" si="280"/>
        <v>GElevPRIEST2023</v>
      </c>
      <c r="G9025" s="9" t="e">
        <v>#N/A</v>
      </c>
      <c r="H9025" s="9" t="e">
        <v>#N/A</v>
      </c>
      <c r="I9025" s="9" t="e">
        <v>#N/A</v>
      </c>
      <c r="J9025" s="9" t="e">
        <v>#N/A</v>
      </c>
      <c r="K9025" s="9" t="e">
        <v>#N/A</v>
      </c>
      <c r="L9025" s="9" t="e">
        <v>#N/A</v>
      </c>
      <c r="M9025" s="9" t="e">
        <v>#N/A</v>
      </c>
      <c r="N9025" s="9" t="e">
        <v>#N/A</v>
      </c>
      <c r="O9025" s="9" t="e">
        <v>#N/A</v>
      </c>
      <c r="P9025" s="9" t="e">
        <v>#N/A</v>
      </c>
      <c r="Q9025" s="9" t="e">
        <v>#N/A</v>
      </c>
      <c r="R9025" s="9" t="e">
        <v>#N/A</v>
      </c>
      <c r="S9025" s="9" t="e">
        <v>#N/A</v>
      </c>
      <c r="T9025" s="9" t="e">
        <v>#N/A</v>
      </c>
    </row>
    <row r="9026" spans="1:20" x14ac:dyDescent="0.35">
      <c r="A9026">
        <f t="shared" si="281"/>
        <v>9026</v>
      </c>
      <c r="B9026" s="3" t="s">
        <v>71</v>
      </c>
      <c r="C9026" s="3" t="s">
        <v>75</v>
      </c>
      <c r="D9026" s="3" t="s">
        <v>54</v>
      </c>
      <c r="E9026">
        <v>2024</v>
      </c>
      <c r="F9026" s="3" t="str">
        <f t="shared" ref="F9026:F9089" si="282">_xlfn.CONCAT(B9026,C9026,D9026,E9026)</f>
        <v>GElevPRIEST2024</v>
      </c>
      <c r="G9026" s="9" t="e">
        <v>#N/A</v>
      </c>
      <c r="H9026" s="9" t="e">
        <v>#N/A</v>
      </c>
      <c r="I9026" s="9" t="e">
        <v>#N/A</v>
      </c>
      <c r="J9026" s="9" t="e">
        <v>#N/A</v>
      </c>
      <c r="K9026" s="9" t="e">
        <v>#N/A</v>
      </c>
      <c r="L9026" s="9" t="e">
        <v>#N/A</v>
      </c>
      <c r="M9026" s="9" t="e">
        <v>#N/A</v>
      </c>
      <c r="N9026" s="9" t="e">
        <v>#N/A</v>
      </c>
      <c r="O9026" s="9" t="e">
        <v>#N/A</v>
      </c>
      <c r="P9026" s="9" t="e">
        <v>#N/A</v>
      </c>
      <c r="Q9026" s="9" t="e">
        <v>#N/A</v>
      </c>
      <c r="R9026" s="9" t="e">
        <v>#N/A</v>
      </c>
      <c r="S9026" s="9" t="e">
        <v>#N/A</v>
      </c>
      <c r="T9026" s="9" t="e">
        <v>#N/A</v>
      </c>
    </row>
    <row r="9027" spans="1:20" x14ac:dyDescent="0.35">
      <c r="A9027">
        <f t="shared" ref="A9027:A9090" si="283">A9026+1</f>
        <v>9027</v>
      </c>
      <c r="B9027" s="3" t="s">
        <v>71</v>
      </c>
      <c r="C9027" s="3" t="s">
        <v>75</v>
      </c>
      <c r="D9027" s="3" t="s">
        <v>54</v>
      </c>
      <c r="E9027">
        <v>2025</v>
      </c>
      <c r="F9027" s="3" t="str">
        <f t="shared" si="282"/>
        <v>GElevPRIEST2025</v>
      </c>
      <c r="G9027" s="9" t="e">
        <v>#N/A</v>
      </c>
      <c r="H9027" s="9" t="e">
        <v>#N/A</v>
      </c>
      <c r="I9027" s="9" t="e">
        <v>#N/A</v>
      </c>
      <c r="J9027" s="9" t="e">
        <v>#N/A</v>
      </c>
      <c r="K9027" s="9" t="e">
        <v>#N/A</v>
      </c>
      <c r="L9027" s="9" t="e">
        <v>#N/A</v>
      </c>
      <c r="M9027" s="9" t="e">
        <v>#N/A</v>
      </c>
      <c r="N9027" s="9" t="e">
        <v>#N/A</v>
      </c>
      <c r="O9027" s="9" t="e">
        <v>#N/A</v>
      </c>
      <c r="P9027" s="9" t="e">
        <v>#N/A</v>
      </c>
      <c r="Q9027" s="9" t="e">
        <v>#N/A</v>
      </c>
      <c r="R9027" s="9" t="e">
        <v>#N/A</v>
      </c>
      <c r="S9027" s="9" t="e">
        <v>#N/A</v>
      </c>
      <c r="T9027" s="9" t="e">
        <v>#N/A</v>
      </c>
    </row>
    <row r="9028" spans="1:20" x14ac:dyDescent="0.35">
      <c r="A9028">
        <f t="shared" si="283"/>
        <v>9028</v>
      </c>
      <c r="B9028" s="3" t="s">
        <v>71</v>
      </c>
      <c r="C9028" s="3" t="s">
        <v>75</v>
      </c>
      <c r="D9028" s="3" t="s">
        <v>54</v>
      </c>
      <c r="E9028">
        <v>2026</v>
      </c>
      <c r="F9028" s="3" t="str">
        <f t="shared" si="282"/>
        <v>GElevPRIEST2026</v>
      </c>
      <c r="G9028" s="9" t="e">
        <v>#N/A</v>
      </c>
      <c r="H9028" s="9" t="e">
        <v>#N/A</v>
      </c>
      <c r="I9028" s="9" t="e">
        <v>#N/A</v>
      </c>
      <c r="J9028" s="9" t="e">
        <v>#N/A</v>
      </c>
      <c r="K9028" s="9" t="e">
        <v>#N/A</v>
      </c>
      <c r="L9028" s="9" t="e">
        <v>#N/A</v>
      </c>
      <c r="M9028" s="9" t="e">
        <v>#N/A</v>
      </c>
      <c r="N9028" s="9" t="e">
        <v>#N/A</v>
      </c>
      <c r="O9028" s="9" t="e">
        <v>#N/A</v>
      </c>
      <c r="P9028" s="9" t="e">
        <v>#N/A</v>
      </c>
      <c r="Q9028" s="9" t="e">
        <v>#N/A</v>
      </c>
      <c r="R9028" s="9" t="e">
        <v>#N/A</v>
      </c>
      <c r="S9028" s="9" t="e">
        <v>#N/A</v>
      </c>
      <c r="T9028" s="9" t="e">
        <v>#N/A</v>
      </c>
    </row>
    <row r="9029" spans="1:20" x14ac:dyDescent="0.35">
      <c r="A9029">
        <f t="shared" si="283"/>
        <v>9029</v>
      </c>
      <c r="B9029" s="3" t="s">
        <v>71</v>
      </c>
      <c r="C9029" s="3" t="s">
        <v>75</v>
      </c>
      <c r="D9029" s="3" t="s">
        <v>54</v>
      </c>
      <c r="E9029">
        <v>2027</v>
      </c>
      <c r="F9029" s="3" t="str">
        <f t="shared" si="282"/>
        <v>GElevPRIEST2027</v>
      </c>
      <c r="G9029" s="9" t="e">
        <v>#N/A</v>
      </c>
      <c r="H9029" s="9" t="e">
        <v>#N/A</v>
      </c>
      <c r="I9029" s="9" t="e">
        <v>#N/A</v>
      </c>
      <c r="J9029" s="9" t="e">
        <v>#N/A</v>
      </c>
      <c r="K9029" s="9" t="e">
        <v>#N/A</v>
      </c>
      <c r="L9029" s="9" t="e">
        <v>#N/A</v>
      </c>
      <c r="M9029" s="9" t="e">
        <v>#N/A</v>
      </c>
      <c r="N9029" s="9" t="e">
        <v>#N/A</v>
      </c>
      <c r="O9029" s="9" t="e">
        <v>#N/A</v>
      </c>
      <c r="P9029" s="9" t="e">
        <v>#N/A</v>
      </c>
      <c r="Q9029" s="9" t="e">
        <v>#N/A</v>
      </c>
      <c r="R9029" s="9" t="e">
        <v>#N/A</v>
      </c>
      <c r="S9029" s="9" t="e">
        <v>#N/A</v>
      </c>
      <c r="T9029" s="9" t="e">
        <v>#N/A</v>
      </c>
    </row>
    <row r="9030" spans="1:20" x14ac:dyDescent="0.35">
      <c r="A9030">
        <f t="shared" si="283"/>
        <v>9030</v>
      </c>
      <c r="B9030" s="3" t="s">
        <v>71</v>
      </c>
      <c r="C9030" s="3" t="s">
        <v>75</v>
      </c>
      <c r="D9030" s="3" t="s">
        <v>54</v>
      </c>
      <c r="E9030">
        <v>2028</v>
      </c>
      <c r="F9030" s="3" t="str">
        <f t="shared" si="282"/>
        <v>GElevPRIEST2028</v>
      </c>
      <c r="G9030" s="9" t="e">
        <v>#N/A</v>
      </c>
      <c r="H9030" s="9" t="e">
        <v>#N/A</v>
      </c>
      <c r="I9030" s="9" t="e">
        <v>#N/A</v>
      </c>
      <c r="J9030" s="9" t="e">
        <v>#N/A</v>
      </c>
      <c r="K9030" s="9" t="e">
        <v>#N/A</v>
      </c>
      <c r="L9030" s="9" t="e">
        <v>#N/A</v>
      </c>
      <c r="M9030" s="9" t="e">
        <v>#N/A</v>
      </c>
      <c r="N9030" s="9" t="e">
        <v>#N/A</v>
      </c>
      <c r="O9030" s="9" t="e">
        <v>#N/A</v>
      </c>
      <c r="P9030" s="9" t="e">
        <v>#N/A</v>
      </c>
      <c r="Q9030" s="9" t="e">
        <v>#N/A</v>
      </c>
      <c r="R9030" s="9" t="e">
        <v>#N/A</v>
      </c>
      <c r="S9030" s="9" t="e">
        <v>#N/A</v>
      </c>
      <c r="T9030" s="9" t="e">
        <v>#N/A</v>
      </c>
    </row>
    <row r="9031" spans="1:20" x14ac:dyDescent="0.35">
      <c r="A9031">
        <f t="shared" si="283"/>
        <v>9031</v>
      </c>
      <c r="B9031" s="3" t="s">
        <v>71</v>
      </c>
      <c r="C9031" s="3" t="s">
        <v>75</v>
      </c>
      <c r="D9031" s="3" t="s">
        <v>54</v>
      </c>
      <c r="E9031">
        <v>2029</v>
      </c>
      <c r="F9031" s="3" t="str">
        <f t="shared" si="282"/>
        <v>GElevPRIEST2029</v>
      </c>
      <c r="G9031" s="9" t="e">
        <v>#N/A</v>
      </c>
      <c r="H9031" s="9" t="e">
        <v>#N/A</v>
      </c>
      <c r="I9031" s="9" t="e">
        <v>#N/A</v>
      </c>
      <c r="J9031" s="9" t="e">
        <v>#N/A</v>
      </c>
      <c r="K9031" s="9" t="e">
        <v>#N/A</v>
      </c>
      <c r="L9031" s="9" t="e">
        <v>#N/A</v>
      </c>
      <c r="M9031" s="9" t="e">
        <v>#N/A</v>
      </c>
      <c r="N9031" s="9" t="e">
        <v>#N/A</v>
      </c>
      <c r="O9031" s="9" t="e">
        <v>#N/A</v>
      </c>
      <c r="P9031" s="9" t="e">
        <v>#N/A</v>
      </c>
      <c r="Q9031" s="9" t="e">
        <v>#N/A</v>
      </c>
      <c r="R9031" s="9" t="e">
        <v>#N/A</v>
      </c>
      <c r="S9031" s="9" t="e">
        <v>#N/A</v>
      </c>
      <c r="T9031" s="9" t="e">
        <v>#N/A</v>
      </c>
    </row>
    <row r="9032" spans="1:20" x14ac:dyDescent="0.35">
      <c r="A9032">
        <f t="shared" si="283"/>
        <v>9032</v>
      </c>
      <c r="B9032" s="3" t="s">
        <v>71</v>
      </c>
      <c r="C9032" s="3" t="s">
        <v>75</v>
      </c>
      <c r="D9032" s="3" t="s">
        <v>55</v>
      </c>
      <c r="E9032">
        <v>2020</v>
      </c>
      <c r="F9032" s="3" t="str">
        <f t="shared" si="282"/>
        <v>GElevBRNLEE2020</v>
      </c>
      <c r="G9032" s="9">
        <v>2050</v>
      </c>
      <c r="H9032" s="9">
        <v>2077</v>
      </c>
      <c r="I9032" s="9">
        <v>2070</v>
      </c>
      <c r="J9032" s="9">
        <v>2077</v>
      </c>
      <c r="K9032" s="9">
        <v>2044.5</v>
      </c>
      <c r="L9032" s="9">
        <v>2038.2</v>
      </c>
      <c r="M9032" s="9">
        <v>2036.3</v>
      </c>
      <c r="N9032" s="9">
        <v>2036.9</v>
      </c>
      <c r="O9032" s="9">
        <v>2075.3000000000002</v>
      </c>
      <c r="P9032" s="9">
        <v>2077</v>
      </c>
      <c r="Q9032" s="9">
        <v>2062</v>
      </c>
      <c r="R9032" s="9">
        <v>2059</v>
      </c>
      <c r="S9032" s="9">
        <v>2055</v>
      </c>
      <c r="T9032" s="9">
        <v>2048</v>
      </c>
    </row>
    <row r="9033" spans="1:20" x14ac:dyDescent="0.35">
      <c r="A9033">
        <f t="shared" si="283"/>
        <v>9033</v>
      </c>
      <c r="B9033" s="3" t="s">
        <v>71</v>
      </c>
      <c r="C9033" s="3" t="s">
        <v>75</v>
      </c>
      <c r="D9033" s="3" t="s">
        <v>55</v>
      </c>
      <c r="E9033">
        <v>2021</v>
      </c>
      <c r="F9033" s="3" t="str">
        <f t="shared" si="282"/>
        <v>GElevBRNLEE2021</v>
      </c>
      <c r="G9033" s="9">
        <v>2050</v>
      </c>
      <c r="H9033" s="9">
        <v>2074.3000000000002</v>
      </c>
      <c r="I9033" s="9">
        <v>2070</v>
      </c>
      <c r="J9033" s="9">
        <v>2065</v>
      </c>
      <c r="K9033" s="9">
        <v>2056.1999999999998</v>
      </c>
      <c r="L9033" s="9">
        <v>2070.6999999999998</v>
      </c>
      <c r="M9033" s="9">
        <v>2062</v>
      </c>
      <c r="N9033" s="9">
        <v>2071.6999999999998</v>
      </c>
      <c r="O9033" s="9">
        <v>2077</v>
      </c>
      <c r="P9033" s="9">
        <v>2077</v>
      </c>
      <c r="Q9033" s="9">
        <v>2062</v>
      </c>
      <c r="R9033" s="9">
        <v>2059</v>
      </c>
      <c r="S9033" s="9">
        <v>2055</v>
      </c>
      <c r="T9033" s="9">
        <v>2048</v>
      </c>
    </row>
    <row r="9034" spans="1:20" x14ac:dyDescent="0.35">
      <c r="A9034">
        <f t="shared" si="283"/>
        <v>9034</v>
      </c>
      <c r="B9034" s="3" t="s">
        <v>71</v>
      </c>
      <c r="C9034" s="3" t="s">
        <v>75</v>
      </c>
      <c r="D9034" s="3" t="s">
        <v>55</v>
      </c>
      <c r="E9034">
        <v>2022</v>
      </c>
      <c r="F9034" s="3" t="str">
        <f t="shared" si="282"/>
        <v>GElevBRNLEE2022</v>
      </c>
      <c r="G9034" s="9">
        <v>2050</v>
      </c>
      <c r="H9034" s="9">
        <v>2066.9</v>
      </c>
      <c r="I9034" s="9">
        <v>2070</v>
      </c>
      <c r="J9034" s="9">
        <v>2065</v>
      </c>
      <c r="K9034" s="9">
        <v>2049.1</v>
      </c>
      <c r="L9034" s="9">
        <v>2045.7</v>
      </c>
      <c r="M9034" s="9">
        <v>2057.9</v>
      </c>
      <c r="N9034" s="9">
        <v>2066.1</v>
      </c>
      <c r="O9034" s="9">
        <v>2073.9</v>
      </c>
      <c r="P9034" s="9">
        <v>2077</v>
      </c>
      <c r="Q9034" s="9">
        <v>2062</v>
      </c>
      <c r="R9034" s="9">
        <v>2059</v>
      </c>
      <c r="S9034" s="9">
        <v>2055</v>
      </c>
      <c r="T9034" s="9">
        <v>2048</v>
      </c>
    </row>
    <row r="9035" spans="1:20" x14ac:dyDescent="0.35">
      <c r="A9035">
        <f t="shared" si="283"/>
        <v>9035</v>
      </c>
      <c r="B9035" s="3" t="s">
        <v>71</v>
      </c>
      <c r="C9035" s="3" t="s">
        <v>75</v>
      </c>
      <c r="D9035" s="3" t="s">
        <v>55</v>
      </c>
      <c r="E9035">
        <v>2023</v>
      </c>
      <c r="F9035" s="3" t="str">
        <f t="shared" si="282"/>
        <v>GElevBRNLEE2023</v>
      </c>
      <c r="G9035" s="9">
        <v>2050</v>
      </c>
      <c r="H9035" s="9">
        <v>2070.6</v>
      </c>
      <c r="I9035" s="9">
        <v>2070</v>
      </c>
      <c r="J9035" s="9">
        <v>2065</v>
      </c>
      <c r="K9035" s="9">
        <v>2044.5</v>
      </c>
      <c r="L9035" s="9">
        <v>2037.4</v>
      </c>
      <c r="M9035" s="9">
        <v>2027.6</v>
      </c>
      <c r="N9035" s="9">
        <v>2020.3</v>
      </c>
      <c r="O9035" s="9">
        <v>2067.1</v>
      </c>
      <c r="P9035" s="9">
        <v>2077</v>
      </c>
      <c r="Q9035" s="9">
        <v>2062</v>
      </c>
      <c r="R9035" s="9">
        <v>2059</v>
      </c>
      <c r="S9035" s="9">
        <v>2055</v>
      </c>
      <c r="T9035" s="9">
        <v>2048</v>
      </c>
    </row>
    <row r="9036" spans="1:20" x14ac:dyDescent="0.35">
      <c r="A9036">
        <f t="shared" si="283"/>
        <v>9036</v>
      </c>
      <c r="B9036" s="3" t="s">
        <v>71</v>
      </c>
      <c r="C9036" s="3" t="s">
        <v>75</v>
      </c>
      <c r="D9036" s="3" t="s">
        <v>55</v>
      </c>
      <c r="E9036">
        <v>2024</v>
      </c>
      <c r="F9036" s="3" t="str">
        <f t="shared" si="282"/>
        <v>GElevBRNLEE2024</v>
      </c>
      <c r="G9036" s="9">
        <v>2050</v>
      </c>
      <c r="H9036" s="9">
        <v>2077</v>
      </c>
      <c r="I9036" s="9">
        <v>2070</v>
      </c>
      <c r="J9036" s="9">
        <v>2065</v>
      </c>
      <c r="K9036" s="9">
        <v>2048.6999999999998</v>
      </c>
      <c r="L9036" s="9">
        <v>2055.4</v>
      </c>
      <c r="M9036" s="9">
        <v>2066.8000000000002</v>
      </c>
      <c r="N9036" s="9">
        <v>2071.9</v>
      </c>
      <c r="O9036" s="9">
        <v>2074.8000000000002</v>
      </c>
      <c r="P9036" s="9">
        <v>2077</v>
      </c>
      <c r="Q9036" s="9">
        <v>2062</v>
      </c>
      <c r="R9036" s="9">
        <v>2059</v>
      </c>
      <c r="S9036" s="9">
        <v>2055</v>
      </c>
      <c r="T9036" s="9">
        <v>2048</v>
      </c>
    </row>
    <row r="9037" spans="1:20" x14ac:dyDescent="0.35">
      <c r="A9037">
        <f t="shared" si="283"/>
        <v>9037</v>
      </c>
      <c r="B9037" s="3" t="s">
        <v>71</v>
      </c>
      <c r="C9037" s="3" t="s">
        <v>75</v>
      </c>
      <c r="D9037" s="3" t="s">
        <v>55</v>
      </c>
      <c r="E9037">
        <v>2025</v>
      </c>
      <c r="F9037" s="3" t="str">
        <f t="shared" si="282"/>
        <v>GElevBRNLEE2025</v>
      </c>
      <c r="G9037" s="9">
        <v>2050</v>
      </c>
      <c r="H9037" s="9">
        <v>2075.1999999999998</v>
      </c>
      <c r="I9037" s="9">
        <v>2070</v>
      </c>
      <c r="J9037" s="9">
        <v>2065</v>
      </c>
      <c r="K9037" s="9">
        <v>2044.5</v>
      </c>
      <c r="L9037" s="9">
        <v>2036.3</v>
      </c>
      <c r="M9037" s="9">
        <v>2033.7</v>
      </c>
      <c r="N9037" s="9">
        <v>2032.8</v>
      </c>
      <c r="O9037" s="9">
        <v>2070.6999999999998</v>
      </c>
      <c r="P9037" s="9">
        <v>2077</v>
      </c>
      <c r="Q9037" s="9">
        <v>2062</v>
      </c>
      <c r="R9037" s="9">
        <v>2059</v>
      </c>
      <c r="S9037" s="9">
        <v>2055</v>
      </c>
      <c r="T9037" s="9">
        <v>2048</v>
      </c>
    </row>
    <row r="9038" spans="1:20" x14ac:dyDescent="0.35">
      <c r="A9038">
        <f t="shared" si="283"/>
        <v>9038</v>
      </c>
      <c r="B9038" s="3" t="s">
        <v>71</v>
      </c>
      <c r="C9038" s="3" t="s">
        <v>75</v>
      </c>
      <c r="D9038" s="3" t="s">
        <v>55</v>
      </c>
      <c r="E9038">
        <v>2026</v>
      </c>
      <c r="F9038" s="3" t="str">
        <f t="shared" si="282"/>
        <v>GElevBRNLEE2026</v>
      </c>
      <c r="G9038" s="9">
        <v>2050</v>
      </c>
      <c r="H9038" s="9">
        <v>2077</v>
      </c>
      <c r="I9038" s="9">
        <v>2070</v>
      </c>
      <c r="J9038" s="9">
        <v>2065</v>
      </c>
      <c r="K9038" s="9">
        <v>2049</v>
      </c>
      <c r="L9038" s="9">
        <v>2042</v>
      </c>
      <c r="M9038" s="9">
        <v>2041</v>
      </c>
      <c r="N9038" s="9">
        <v>2041.2</v>
      </c>
      <c r="O9038" s="9">
        <v>2072.6999999999998</v>
      </c>
      <c r="P9038" s="9">
        <v>2077</v>
      </c>
      <c r="Q9038" s="9">
        <v>2062</v>
      </c>
      <c r="R9038" s="9">
        <v>2059</v>
      </c>
      <c r="S9038" s="9">
        <v>2055</v>
      </c>
      <c r="T9038" s="9">
        <v>2048</v>
      </c>
    </row>
    <row r="9039" spans="1:20" x14ac:dyDescent="0.35">
      <c r="A9039">
        <f t="shared" si="283"/>
        <v>9039</v>
      </c>
      <c r="B9039" s="3" t="s">
        <v>71</v>
      </c>
      <c r="C9039" s="3" t="s">
        <v>75</v>
      </c>
      <c r="D9039" s="3" t="s">
        <v>55</v>
      </c>
      <c r="E9039">
        <v>2027</v>
      </c>
      <c r="F9039" s="3" t="str">
        <f t="shared" si="282"/>
        <v>GElevBRNLEE2027</v>
      </c>
      <c r="G9039" s="9">
        <v>2050</v>
      </c>
      <c r="H9039" s="9">
        <v>2077</v>
      </c>
      <c r="I9039" s="9">
        <v>2070</v>
      </c>
      <c r="J9039" s="9">
        <v>2065</v>
      </c>
      <c r="K9039" s="9">
        <v>2044.5</v>
      </c>
      <c r="L9039" s="9">
        <v>2034.6</v>
      </c>
      <c r="M9039" s="9">
        <v>2029.2</v>
      </c>
      <c r="N9039" s="9">
        <v>2023.6</v>
      </c>
      <c r="O9039" s="9">
        <v>2069.8000000000002</v>
      </c>
      <c r="P9039" s="9">
        <v>2077</v>
      </c>
      <c r="Q9039" s="9">
        <v>2062</v>
      </c>
      <c r="R9039" s="9">
        <v>2059</v>
      </c>
      <c r="S9039" s="9">
        <v>2055</v>
      </c>
      <c r="T9039" s="9">
        <v>2048</v>
      </c>
    </row>
    <row r="9040" spans="1:20" x14ac:dyDescent="0.35">
      <c r="A9040">
        <f t="shared" si="283"/>
        <v>9040</v>
      </c>
      <c r="B9040" s="3" t="s">
        <v>71</v>
      </c>
      <c r="C9040" s="3" t="s">
        <v>75</v>
      </c>
      <c r="D9040" s="3" t="s">
        <v>55</v>
      </c>
      <c r="E9040">
        <v>2028</v>
      </c>
      <c r="F9040" s="3" t="str">
        <f t="shared" si="282"/>
        <v>GElevBRNLEE2028</v>
      </c>
      <c r="G9040" s="9">
        <v>2050</v>
      </c>
      <c r="H9040" s="9">
        <v>2077</v>
      </c>
      <c r="I9040" s="9">
        <v>2070</v>
      </c>
      <c r="J9040" s="9">
        <v>2065</v>
      </c>
      <c r="K9040" s="9">
        <v>2044.5</v>
      </c>
      <c r="L9040" s="9">
        <v>2038.4</v>
      </c>
      <c r="M9040" s="9">
        <v>2029.5</v>
      </c>
      <c r="N9040" s="9">
        <v>2024.3</v>
      </c>
      <c r="O9040" s="9">
        <v>2069.6</v>
      </c>
      <c r="P9040" s="9">
        <v>2077</v>
      </c>
      <c r="Q9040" s="9">
        <v>2062</v>
      </c>
      <c r="R9040" s="9">
        <v>2059</v>
      </c>
      <c r="S9040" s="9">
        <v>2055</v>
      </c>
      <c r="T9040" s="9">
        <v>2048</v>
      </c>
    </row>
    <row r="9041" spans="1:20" x14ac:dyDescent="0.35">
      <c r="A9041">
        <f t="shared" si="283"/>
        <v>9041</v>
      </c>
      <c r="B9041" s="3" t="s">
        <v>71</v>
      </c>
      <c r="C9041" s="3" t="s">
        <v>75</v>
      </c>
      <c r="D9041" s="3" t="s">
        <v>55</v>
      </c>
      <c r="E9041">
        <v>2029</v>
      </c>
      <c r="F9041" s="3" t="str">
        <f t="shared" si="282"/>
        <v>GElevBRNLEE2029</v>
      </c>
      <c r="G9041" s="9">
        <v>2050</v>
      </c>
      <c r="H9041" s="9">
        <v>2077</v>
      </c>
      <c r="I9041" s="9">
        <v>2070</v>
      </c>
      <c r="J9041" s="9">
        <v>2077</v>
      </c>
      <c r="K9041" s="9">
        <v>2044.5</v>
      </c>
      <c r="L9041" s="9">
        <v>2037.4</v>
      </c>
      <c r="M9041" s="9">
        <v>2057.9</v>
      </c>
      <c r="N9041" s="9">
        <v>2066.1</v>
      </c>
      <c r="O9041" s="9">
        <v>2075</v>
      </c>
      <c r="P9041" s="9">
        <v>2077</v>
      </c>
      <c r="Q9041" s="9">
        <v>2062</v>
      </c>
      <c r="R9041" s="9">
        <v>2059</v>
      </c>
      <c r="S9041" s="9">
        <v>2055</v>
      </c>
      <c r="T9041" s="9">
        <v>2048</v>
      </c>
    </row>
    <row r="9042" spans="1:20" x14ac:dyDescent="0.35">
      <c r="A9042">
        <f t="shared" si="283"/>
        <v>9042</v>
      </c>
      <c r="B9042" s="3" t="s">
        <v>71</v>
      </c>
      <c r="C9042" s="3" t="s">
        <v>75</v>
      </c>
      <c r="D9042" s="3" t="s">
        <v>56</v>
      </c>
      <c r="E9042">
        <v>2020</v>
      </c>
      <c r="F9042" s="3" t="str">
        <f t="shared" si="282"/>
        <v>GElevOXBOW2020</v>
      </c>
      <c r="G9042" s="9" t="e">
        <v>#N/A</v>
      </c>
      <c r="H9042" s="9" t="e">
        <v>#N/A</v>
      </c>
      <c r="I9042" s="9" t="e">
        <v>#N/A</v>
      </c>
      <c r="J9042" s="9" t="e">
        <v>#N/A</v>
      </c>
      <c r="K9042" s="9" t="e">
        <v>#N/A</v>
      </c>
      <c r="L9042" s="9" t="e">
        <v>#N/A</v>
      </c>
      <c r="M9042" s="9" t="e">
        <v>#N/A</v>
      </c>
      <c r="N9042" s="9" t="e">
        <v>#N/A</v>
      </c>
      <c r="O9042" s="9" t="e">
        <v>#N/A</v>
      </c>
      <c r="P9042" s="9" t="e">
        <v>#N/A</v>
      </c>
      <c r="Q9042" s="9" t="e">
        <v>#N/A</v>
      </c>
      <c r="R9042" s="9" t="e">
        <v>#N/A</v>
      </c>
      <c r="S9042" s="9" t="e">
        <v>#N/A</v>
      </c>
      <c r="T9042" s="9" t="e">
        <v>#N/A</v>
      </c>
    </row>
    <row r="9043" spans="1:20" x14ac:dyDescent="0.35">
      <c r="A9043">
        <f t="shared" si="283"/>
        <v>9043</v>
      </c>
      <c r="B9043" s="3" t="s">
        <v>71</v>
      </c>
      <c r="C9043" s="3" t="s">
        <v>75</v>
      </c>
      <c r="D9043" s="3" t="s">
        <v>56</v>
      </c>
      <c r="E9043">
        <v>2021</v>
      </c>
      <c r="F9043" s="3" t="str">
        <f t="shared" si="282"/>
        <v>GElevOXBOW2021</v>
      </c>
      <c r="G9043" s="9" t="e">
        <v>#N/A</v>
      </c>
      <c r="H9043" s="9" t="e">
        <v>#N/A</v>
      </c>
      <c r="I9043" s="9" t="e">
        <v>#N/A</v>
      </c>
      <c r="J9043" s="9" t="e">
        <v>#N/A</v>
      </c>
      <c r="K9043" s="9" t="e">
        <v>#N/A</v>
      </c>
      <c r="L9043" s="9" t="e">
        <v>#N/A</v>
      </c>
      <c r="M9043" s="9" t="e">
        <v>#N/A</v>
      </c>
      <c r="N9043" s="9" t="e">
        <v>#N/A</v>
      </c>
      <c r="O9043" s="9" t="e">
        <v>#N/A</v>
      </c>
      <c r="P9043" s="9" t="e">
        <v>#N/A</v>
      </c>
      <c r="Q9043" s="9" t="e">
        <v>#N/A</v>
      </c>
      <c r="R9043" s="9" t="e">
        <v>#N/A</v>
      </c>
      <c r="S9043" s="9" t="e">
        <v>#N/A</v>
      </c>
      <c r="T9043" s="9" t="e">
        <v>#N/A</v>
      </c>
    </row>
    <row r="9044" spans="1:20" x14ac:dyDescent="0.35">
      <c r="A9044">
        <f t="shared" si="283"/>
        <v>9044</v>
      </c>
      <c r="B9044" s="3" t="s">
        <v>71</v>
      </c>
      <c r="C9044" s="3" t="s">
        <v>75</v>
      </c>
      <c r="D9044" s="3" t="s">
        <v>56</v>
      </c>
      <c r="E9044">
        <v>2022</v>
      </c>
      <c r="F9044" s="3" t="str">
        <f t="shared" si="282"/>
        <v>GElevOXBOW2022</v>
      </c>
      <c r="G9044" s="9" t="e">
        <v>#N/A</v>
      </c>
      <c r="H9044" s="9" t="e">
        <v>#N/A</v>
      </c>
      <c r="I9044" s="9" t="e">
        <v>#N/A</v>
      </c>
      <c r="J9044" s="9" t="e">
        <v>#N/A</v>
      </c>
      <c r="K9044" s="9" t="e">
        <v>#N/A</v>
      </c>
      <c r="L9044" s="9" t="e">
        <v>#N/A</v>
      </c>
      <c r="M9044" s="9" t="e">
        <v>#N/A</v>
      </c>
      <c r="N9044" s="9" t="e">
        <v>#N/A</v>
      </c>
      <c r="O9044" s="9" t="e">
        <v>#N/A</v>
      </c>
      <c r="P9044" s="9" t="e">
        <v>#N/A</v>
      </c>
      <c r="Q9044" s="9" t="e">
        <v>#N/A</v>
      </c>
      <c r="R9044" s="9" t="e">
        <v>#N/A</v>
      </c>
      <c r="S9044" s="9" t="e">
        <v>#N/A</v>
      </c>
      <c r="T9044" s="9" t="e">
        <v>#N/A</v>
      </c>
    </row>
    <row r="9045" spans="1:20" x14ac:dyDescent="0.35">
      <c r="A9045">
        <f t="shared" si="283"/>
        <v>9045</v>
      </c>
      <c r="B9045" s="3" t="s">
        <v>71</v>
      </c>
      <c r="C9045" s="3" t="s">
        <v>75</v>
      </c>
      <c r="D9045" s="3" t="s">
        <v>56</v>
      </c>
      <c r="E9045">
        <v>2023</v>
      </c>
      <c r="F9045" s="3" t="str">
        <f t="shared" si="282"/>
        <v>GElevOXBOW2023</v>
      </c>
      <c r="G9045" s="9" t="e">
        <v>#N/A</v>
      </c>
      <c r="H9045" s="9" t="e">
        <v>#N/A</v>
      </c>
      <c r="I9045" s="9" t="e">
        <v>#N/A</v>
      </c>
      <c r="J9045" s="9" t="e">
        <v>#N/A</v>
      </c>
      <c r="K9045" s="9" t="e">
        <v>#N/A</v>
      </c>
      <c r="L9045" s="9" t="e">
        <v>#N/A</v>
      </c>
      <c r="M9045" s="9" t="e">
        <v>#N/A</v>
      </c>
      <c r="N9045" s="9" t="e">
        <v>#N/A</v>
      </c>
      <c r="O9045" s="9" t="e">
        <v>#N/A</v>
      </c>
      <c r="P9045" s="9" t="e">
        <v>#N/A</v>
      </c>
      <c r="Q9045" s="9" t="e">
        <v>#N/A</v>
      </c>
      <c r="R9045" s="9" t="e">
        <v>#N/A</v>
      </c>
      <c r="S9045" s="9" t="e">
        <v>#N/A</v>
      </c>
      <c r="T9045" s="9" t="e">
        <v>#N/A</v>
      </c>
    </row>
    <row r="9046" spans="1:20" x14ac:dyDescent="0.35">
      <c r="A9046">
        <f t="shared" si="283"/>
        <v>9046</v>
      </c>
      <c r="B9046" s="3" t="s">
        <v>71</v>
      </c>
      <c r="C9046" s="3" t="s">
        <v>75</v>
      </c>
      <c r="D9046" s="3" t="s">
        <v>56</v>
      </c>
      <c r="E9046">
        <v>2024</v>
      </c>
      <c r="F9046" s="3" t="str">
        <f t="shared" si="282"/>
        <v>GElevOXBOW2024</v>
      </c>
      <c r="G9046" s="9" t="e">
        <v>#N/A</v>
      </c>
      <c r="H9046" s="9" t="e">
        <v>#N/A</v>
      </c>
      <c r="I9046" s="9" t="e">
        <v>#N/A</v>
      </c>
      <c r="J9046" s="9" t="e">
        <v>#N/A</v>
      </c>
      <c r="K9046" s="9" t="e">
        <v>#N/A</v>
      </c>
      <c r="L9046" s="9" t="e">
        <v>#N/A</v>
      </c>
      <c r="M9046" s="9" t="e">
        <v>#N/A</v>
      </c>
      <c r="N9046" s="9" t="e">
        <v>#N/A</v>
      </c>
      <c r="O9046" s="9" t="e">
        <v>#N/A</v>
      </c>
      <c r="P9046" s="9" t="e">
        <v>#N/A</v>
      </c>
      <c r="Q9046" s="9" t="e">
        <v>#N/A</v>
      </c>
      <c r="R9046" s="9" t="e">
        <v>#N/A</v>
      </c>
      <c r="S9046" s="9" t="e">
        <v>#N/A</v>
      </c>
      <c r="T9046" s="9" t="e">
        <v>#N/A</v>
      </c>
    </row>
    <row r="9047" spans="1:20" x14ac:dyDescent="0.35">
      <c r="A9047">
        <f t="shared" si="283"/>
        <v>9047</v>
      </c>
      <c r="B9047" s="3" t="s">
        <v>71</v>
      </c>
      <c r="C9047" s="3" t="s">
        <v>75</v>
      </c>
      <c r="D9047" s="3" t="s">
        <v>56</v>
      </c>
      <c r="E9047">
        <v>2025</v>
      </c>
      <c r="F9047" s="3" t="str">
        <f t="shared" si="282"/>
        <v>GElevOXBOW2025</v>
      </c>
      <c r="G9047" s="9" t="e">
        <v>#N/A</v>
      </c>
      <c r="H9047" s="9" t="e">
        <v>#N/A</v>
      </c>
      <c r="I9047" s="9" t="e">
        <v>#N/A</v>
      </c>
      <c r="J9047" s="9" t="e">
        <v>#N/A</v>
      </c>
      <c r="K9047" s="9" t="e">
        <v>#N/A</v>
      </c>
      <c r="L9047" s="9" t="e">
        <v>#N/A</v>
      </c>
      <c r="M9047" s="9" t="e">
        <v>#N/A</v>
      </c>
      <c r="N9047" s="9" t="e">
        <v>#N/A</v>
      </c>
      <c r="O9047" s="9" t="e">
        <v>#N/A</v>
      </c>
      <c r="P9047" s="9" t="e">
        <v>#N/A</v>
      </c>
      <c r="Q9047" s="9" t="e">
        <v>#N/A</v>
      </c>
      <c r="R9047" s="9" t="e">
        <v>#N/A</v>
      </c>
      <c r="S9047" s="9" t="e">
        <v>#N/A</v>
      </c>
      <c r="T9047" s="9" t="e">
        <v>#N/A</v>
      </c>
    </row>
    <row r="9048" spans="1:20" x14ac:dyDescent="0.35">
      <c r="A9048">
        <f t="shared" si="283"/>
        <v>9048</v>
      </c>
      <c r="B9048" s="3" t="s">
        <v>71</v>
      </c>
      <c r="C9048" s="3" t="s">
        <v>75</v>
      </c>
      <c r="D9048" s="3" t="s">
        <v>56</v>
      </c>
      <c r="E9048">
        <v>2026</v>
      </c>
      <c r="F9048" s="3" t="str">
        <f t="shared" si="282"/>
        <v>GElevOXBOW2026</v>
      </c>
      <c r="G9048" s="9" t="e">
        <v>#N/A</v>
      </c>
      <c r="H9048" s="9" t="e">
        <v>#N/A</v>
      </c>
      <c r="I9048" s="9" t="e">
        <v>#N/A</v>
      </c>
      <c r="J9048" s="9" t="e">
        <v>#N/A</v>
      </c>
      <c r="K9048" s="9" t="e">
        <v>#N/A</v>
      </c>
      <c r="L9048" s="9" t="e">
        <v>#N/A</v>
      </c>
      <c r="M9048" s="9" t="e">
        <v>#N/A</v>
      </c>
      <c r="N9048" s="9" t="e">
        <v>#N/A</v>
      </c>
      <c r="O9048" s="9" t="e">
        <v>#N/A</v>
      </c>
      <c r="P9048" s="9" t="e">
        <v>#N/A</v>
      </c>
      <c r="Q9048" s="9" t="e">
        <v>#N/A</v>
      </c>
      <c r="R9048" s="9" t="e">
        <v>#N/A</v>
      </c>
      <c r="S9048" s="9" t="e">
        <v>#N/A</v>
      </c>
      <c r="T9048" s="9" t="e">
        <v>#N/A</v>
      </c>
    </row>
    <row r="9049" spans="1:20" x14ac:dyDescent="0.35">
      <c r="A9049">
        <f t="shared" si="283"/>
        <v>9049</v>
      </c>
      <c r="B9049" s="3" t="s">
        <v>71</v>
      </c>
      <c r="C9049" s="3" t="s">
        <v>75</v>
      </c>
      <c r="D9049" s="3" t="s">
        <v>56</v>
      </c>
      <c r="E9049">
        <v>2027</v>
      </c>
      <c r="F9049" s="3" t="str">
        <f t="shared" si="282"/>
        <v>GElevOXBOW2027</v>
      </c>
      <c r="G9049" s="9" t="e">
        <v>#N/A</v>
      </c>
      <c r="H9049" s="9" t="e">
        <v>#N/A</v>
      </c>
      <c r="I9049" s="9" t="e">
        <v>#N/A</v>
      </c>
      <c r="J9049" s="9" t="e">
        <v>#N/A</v>
      </c>
      <c r="K9049" s="9" t="e">
        <v>#N/A</v>
      </c>
      <c r="L9049" s="9" t="e">
        <v>#N/A</v>
      </c>
      <c r="M9049" s="9" t="e">
        <v>#N/A</v>
      </c>
      <c r="N9049" s="9" t="e">
        <v>#N/A</v>
      </c>
      <c r="O9049" s="9" t="e">
        <v>#N/A</v>
      </c>
      <c r="P9049" s="9" t="e">
        <v>#N/A</v>
      </c>
      <c r="Q9049" s="9" t="e">
        <v>#N/A</v>
      </c>
      <c r="R9049" s="9" t="e">
        <v>#N/A</v>
      </c>
      <c r="S9049" s="9" t="e">
        <v>#N/A</v>
      </c>
      <c r="T9049" s="9" t="e">
        <v>#N/A</v>
      </c>
    </row>
    <row r="9050" spans="1:20" x14ac:dyDescent="0.35">
      <c r="A9050">
        <f t="shared" si="283"/>
        <v>9050</v>
      </c>
      <c r="B9050" s="3" t="s">
        <v>71</v>
      </c>
      <c r="C9050" s="3" t="s">
        <v>75</v>
      </c>
      <c r="D9050" s="3" t="s">
        <v>56</v>
      </c>
      <c r="E9050">
        <v>2028</v>
      </c>
      <c r="F9050" s="3" t="str">
        <f t="shared" si="282"/>
        <v>GElevOXBOW2028</v>
      </c>
      <c r="G9050" s="9" t="e">
        <v>#N/A</v>
      </c>
      <c r="H9050" s="9" t="e">
        <v>#N/A</v>
      </c>
      <c r="I9050" s="9" t="e">
        <v>#N/A</v>
      </c>
      <c r="J9050" s="9" t="e">
        <v>#N/A</v>
      </c>
      <c r="K9050" s="9" t="e">
        <v>#N/A</v>
      </c>
      <c r="L9050" s="9" t="e">
        <v>#N/A</v>
      </c>
      <c r="M9050" s="9" t="e">
        <v>#N/A</v>
      </c>
      <c r="N9050" s="9" t="e">
        <v>#N/A</v>
      </c>
      <c r="O9050" s="9" t="e">
        <v>#N/A</v>
      </c>
      <c r="P9050" s="9" t="e">
        <v>#N/A</v>
      </c>
      <c r="Q9050" s="9" t="e">
        <v>#N/A</v>
      </c>
      <c r="R9050" s="9" t="e">
        <v>#N/A</v>
      </c>
      <c r="S9050" s="9" t="e">
        <v>#N/A</v>
      </c>
      <c r="T9050" s="9" t="e">
        <v>#N/A</v>
      </c>
    </row>
    <row r="9051" spans="1:20" x14ac:dyDescent="0.35">
      <c r="A9051">
        <f t="shared" si="283"/>
        <v>9051</v>
      </c>
      <c r="B9051" s="3" t="s">
        <v>71</v>
      </c>
      <c r="C9051" s="3" t="s">
        <v>75</v>
      </c>
      <c r="D9051" s="3" t="s">
        <v>56</v>
      </c>
      <c r="E9051">
        <v>2029</v>
      </c>
      <c r="F9051" s="3" t="str">
        <f t="shared" si="282"/>
        <v>GElevOXBOW2029</v>
      </c>
      <c r="G9051" s="9" t="e">
        <v>#N/A</v>
      </c>
      <c r="H9051" s="9" t="e">
        <v>#N/A</v>
      </c>
      <c r="I9051" s="9" t="e">
        <v>#N/A</v>
      </c>
      <c r="J9051" s="9" t="e">
        <v>#N/A</v>
      </c>
      <c r="K9051" s="9" t="e">
        <v>#N/A</v>
      </c>
      <c r="L9051" s="9" t="e">
        <v>#N/A</v>
      </c>
      <c r="M9051" s="9" t="e">
        <v>#N/A</v>
      </c>
      <c r="N9051" s="9" t="e">
        <v>#N/A</v>
      </c>
      <c r="O9051" s="9" t="e">
        <v>#N/A</v>
      </c>
      <c r="P9051" s="9" t="e">
        <v>#N/A</v>
      </c>
      <c r="Q9051" s="9" t="e">
        <v>#N/A</v>
      </c>
      <c r="R9051" s="9" t="e">
        <v>#N/A</v>
      </c>
      <c r="S9051" s="9" t="e">
        <v>#N/A</v>
      </c>
      <c r="T9051" s="9" t="e">
        <v>#N/A</v>
      </c>
    </row>
    <row r="9052" spans="1:20" x14ac:dyDescent="0.35">
      <c r="A9052">
        <f t="shared" si="283"/>
        <v>9052</v>
      </c>
      <c r="B9052" s="3" t="s">
        <v>71</v>
      </c>
      <c r="C9052" s="3" t="s">
        <v>75</v>
      </c>
      <c r="D9052" s="3" t="s">
        <v>57</v>
      </c>
      <c r="E9052">
        <v>2020</v>
      </c>
      <c r="F9052" s="3" t="str">
        <f t="shared" si="282"/>
        <v>GElevHELL C2020</v>
      </c>
      <c r="G9052" s="9" t="e">
        <v>#N/A</v>
      </c>
      <c r="H9052" s="9" t="e">
        <v>#N/A</v>
      </c>
      <c r="I9052" s="9" t="e">
        <v>#N/A</v>
      </c>
      <c r="J9052" s="9" t="e">
        <v>#N/A</v>
      </c>
      <c r="K9052" s="9" t="e">
        <v>#N/A</v>
      </c>
      <c r="L9052" s="9" t="e">
        <v>#N/A</v>
      </c>
      <c r="M9052" s="9" t="e">
        <v>#N/A</v>
      </c>
      <c r="N9052" s="9" t="e">
        <v>#N/A</v>
      </c>
      <c r="O9052" s="9" t="e">
        <v>#N/A</v>
      </c>
      <c r="P9052" s="9" t="e">
        <v>#N/A</v>
      </c>
      <c r="Q9052" s="9" t="e">
        <v>#N/A</v>
      </c>
      <c r="R9052" s="9" t="e">
        <v>#N/A</v>
      </c>
      <c r="S9052" s="9" t="e">
        <v>#N/A</v>
      </c>
      <c r="T9052" s="9" t="e">
        <v>#N/A</v>
      </c>
    </row>
    <row r="9053" spans="1:20" x14ac:dyDescent="0.35">
      <c r="A9053">
        <f t="shared" si="283"/>
        <v>9053</v>
      </c>
      <c r="B9053" s="3" t="s">
        <v>71</v>
      </c>
      <c r="C9053" s="3" t="s">
        <v>75</v>
      </c>
      <c r="D9053" s="3" t="s">
        <v>57</v>
      </c>
      <c r="E9053">
        <v>2021</v>
      </c>
      <c r="F9053" s="3" t="str">
        <f t="shared" si="282"/>
        <v>GElevHELL C2021</v>
      </c>
      <c r="G9053" s="9" t="e">
        <v>#N/A</v>
      </c>
      <c r="H9053" s="9" t="e">
        <v>#N/A</v>
      </c>
      <c r="I9053" s="9" t="e">
        <v>#N/A</v>
      </c>
      <c r="J9053" s="9" t="e">
        <v>#N/A</v>
      </c>
      <c r="K9053" s="9" t="e">
        <v>#N/A</v>
      </c>
      <c r="L9053" s="9" t="e">
        <v>#N/A</v>
      </c>
      <c r="M9053" s="9" t="e">
        <v>#N/A</v>
      </c>
      <c r="N9053" s="9" t="e">
        <v>#N/A</v>
      </c>
      <c r="O9053" s="9" t="e">
        <v>#N/A</v>
      </c>
      <c r="P9053" s="9" t="e">
        <v>#N/A</v>
      </c>
      <c r="Q9053" s="9" t="e">
        <v>#N/A</v>
      </c>
      <c r="R9053" s="9" t="e">
        <v>#N/A</v>
      </c>
      <c r="S9053" s="9" t="e">
        <v>#N/A</v>
      </c>
      <c r="T9053" s="9" t="e">
        <v>#N/A</v>
      </c>
    </row>
    <row r="9054" spans="1:20" x14ac:dyDescent="0.35">
      <c r="A9054">
        <f t="shared" si="283"/>
        <v>9054</v>
      </c>
      <c r="B9054" s="3" t="s">
        <v>71</v>
      </c>
      <c r="C9054" s="3" t="s">
        <v>75</v>
      </c>
      <c r="D9054" s="3" t="s">
        <v>57</v>
      </c>
      <c r="E9054">
        <v>2022</v>
      </c>
      <c r="F9054" s="3" t="str">
        <f t="shared" si="282"/>
        <v>GElevHELL C2022</v>
      </c>
      <c r="G9054" s="9" t="e">
        <v>#N/A</v>
      </c>
      <c r="H9054" s="9" t="e">
        <v>#N/A</v>
      </c>
      <c r="I9054" s="9" t="e">
        <v>#N/A</v>
      </c>
      <c r="J9054" s="9" t="e">
        <v>#N/A</v>
      </c>
      <c r="K9054" s="9" t="e">
        <v>#N/A</v>
      </c>
      <c r="L9054" s="9" t="e">
        <v>#N/A</v>
      </c>
      <c r="M9054" s="9" t="e">
        <v>#N/A</v>
      </c>
      <c r="N9054" s="9" t="e">
        <v>#N/A</v>
      </c>
      <c r="O9054" s="9" t="e">
        <v>#N/A</v>
      </c>
      <c r="P9054" s="9" t="e">
        <v>#N/A</v>
      </c>
      <c r="Q9054" s="9" t="e">
        <v>#N/A</v>
      </c>
      <c r="R9054" s="9" t="e">
        <v>#N/A</v>
      </c>
      <c r="S9054" s="9" t="e">
        <v>#N/A</v>
      </c>
      <c r="T9054" s="9" t="e">
        <v>#N/A</v>
      </c>
    </row>
    <row r="9055" spans="1:20" x14ac:dyDescent="0.35">
      <c r="A9055">
        <f t="shared" si="283"/>
        <v>9055</v>
      </c>
      <c r="B9055" s="3" t="s">
        <v>71</v>
      </c>
      <c r="C9055" s="3" t="s">
        <v>75</v>
      </c>
      <c r="D9055" s="3" t="s">
        <v>57</v>
      </c>
      <c r="E9055">
        <v>2023</v>
      </c>
      <c r="F9055" s="3" t="str">
        <f t="shared" si="282"/>
        <v>GElevHELL C2023</v>
      </c>
      <c r="G9055" s="9" t="e">
        <v>#N/A</v>
      </c>
      <c r="H9055" s="9" t="e">
        <v>#N/A</v>
      </c>
      <c r="I9055" s="9" t="e">
        <v>#N/A</v>
      </c>
      <c r="J9055" s="9" t="e">
        <v>#N/A</v>
      </c>
      <c r="K9055" s="9" t="e">
        <v>#N/A</v>
      </c>
      <c r="L9055" s="9" t="e">
        <v>#N/A</v>
      </c>
      <c r="M9055" s="9" t="e">
        <v>#N/A</v>
      </c>
      <c r="N9055" s="9" t="e">
        <v>#N/A</v>
      </c>
      <c r="O9055" s="9" t="e">
        <v>#N/A</v>
      </c>
      <c r="P9055" s="9" t="e">
        <v>#N/A</v>
      </c>
      <c r="Q9055" s="9" t="e">
        <v>#N/A</v>
      </c>
      <c r="R9055" s="9" t="e">
        <v>#N/A</v>
      </c>
      <c r="S9055" s="9" t="e">
        <v>#N/A</v>
      </c>
      <c r="T9055" s="9" t="e">
        <v>#N/A</v>
      </c>
    </row>
    <row r="9056" spans="1:20" x14ac:dyDescent="0.35">
      <c r="A9056">
        <f t="shared" si="283"/>
        <v>9056</v>
      </c>
      <c r="B9056" s="3" t="s">
        <v>71</v>
      </c>
      <c r="C9056" s="3" t="s">
        <v>75</v>
      </c>
      <c r="D9056" s="3" t="s">
        <v>57</v>
      </c>
      <c r="E9056">
        <v>2024</v>
      </c>
      <c r="F9056" s="3" t="str">
        <f t="shared" si="282"/>
        <v>GElevHELL C2024</v>
      </c>
      <c r="G9056" s="9" t="e">
        <v>#N/A</v>
      </c>
      <c r="H9056" s="9" t="e">
        <v>#N/A</v>
      </c>
      <c r="I9056" s="9" t="e">
        <v>#N/A</v>
      </c>
      <c r="J9056" s="9" t="e">
        <v>#N/A</v>
      </c>
      <c r="K9056" s="9" t="e">
        <v>#N/A</v>
      </c>
      <c r="L9056" s="9" t="e">
        <v>#N/A</v>
      </c>
      <c r="M9056" s="9" t="e">
        <v>#N/A</v>
      </c>
      <c r="N9056" s="9" t="e">
        <v>#N/A</v>
      </c>
      <c r="O9056" s="9" t="e">
        <v>#N/A</v>
      </c>
      <c r="P9056" s="9" t="e">
        <v>#N/A</v>
      </c>
      <c r="Q9056" s="9" t="e">
        <v>#N/A</v>
      </c>
      <c r="R9056" s="9" t="e">
        <v>#N/A</v>
      </c>
      <c r="S9056" s="9" t="e">
        <v>#N/A</v>
      </c>
      <c r="T9056" s="9" t="e">
        <v>#N/A</v>
      </c>
    </row>
    <row r="9057" spans="1:20" x14ac:dyDescent="0.35">
      <c r="A9057">
        <f t="shared" si="283"/>
        <v>9057</v>
      </c>
      <c r="B9057" s="3" t="s">
        <v>71</v>
      </c>
      <c r="C9057" s="3" t="s">
        <v>75</v>
      </c>
      <c r="D9057" s="3" t="s">
        <v>57</v>
      </c>
      <c r="E9057">
        <v>2025</v>
      </c>
      <c r="F9057" s="3" t="str">
        <f t="shared" si="282"/>
        <v>GElevHELL C2025</v>
      </c>
      <c r="G9057" s="9" t="e">
        <v>#N/A</v>
      </c>
      <c r="H9057" s="9" t="e">
        <v>#N/A</v>
      </c>
      <c r="I9057" s="9" t="e">
        <v>#N/A</v>
      </c>
      <c r="J9057" s="9" t="e">
        <v>#N/A</v>
      </c>
      <c r="K9057" s="9" t="e">
        <v>#N/A</v>
      </c>
      <c r="L9057" s="9" t="e">
        <v>#N/A</v>
      </c>
      <c r="M9057" s="9" t="e">
        <v>#N/A</v>
      </c>
      <c r="N9057" s="9" t="e">
        <v>#N/A</v>
      </c>
      <c r="O9057" s="9" t="e">
        <v>#N/A</v>
      </c>
      <c r="P9057" s="9" t="e">
        <v>#N/A</v>
      </c>
      <c r="Q9057" s="9" t="e">
        <v>#N/A</v>
      </c>
      <c r="R9057" s="9" t="e">
        <v>#N/A</v>
      </c>
      <c r="S9057" s="9" t="e">
        <v>#N/A</v>
      </c>
      <c r="T9057" s="9" t="e">
        <v>#N/A</v>
      </c>
    </row>
    <row r="9058" spans="1:20" x14ac:dyDescent="0.35">
      <c r="A9058">
        <f t="shared" si="283"/>
        <v>9058</v>
      </c>
      <c r="B9058" s="3" t="s">
        <v>71</v>
      </c>
      <c r="C9058" s="3" t="s">
        <v>75</v>
      </c>
      <c r="D9058" s="3" t="s">
        <v>57</v>
      </c>
      <c r="E9058">
        <v>2026</v>
      </c>
      <c r="F9058" s="3" t="str">
        <f t="shared" si="282"/>
        <v>GElevHELL C2026</v>
      </c>
      <c r="G9058" s="9" t="e">
        <v>#N/A</v>
      </c>
      <c r="H9058" s="9" t="e">
        <v>#N/A</v>
      </c>
      <c r="I9058" s="9" t="e">
        <v>#N/A</v>
      </c>
      <c r="J9058" s="9" t="e">
        <v>#N/A</v>
      </c>
      <c r="K9058" s="9" t="e">
        <v>#N/A</v>
      </c>
      <c r="L9058" s="9" t="e">
        <v>#N/A</v>
      </c>
      <c r="M9058" s="9" t="e">
        <v>#N/A</v>
      </c>
      <c r="N9058" s="9" t="e">
        <v>#N/A</v>
      </c>
      <c r="O9058" s="9" t="e">
        <v>#N/A</v>
      </c>
      <c r="P9058" s="9" t="e">
        <v>#N/A</v>
      </c>
      <c r="Q9058" s="9" t="e">
        <v>#N/A</v>
      </c>
      <c r="R9058" s="9" t="e">
        <v>#N/A</v>
      </c>
      <c r="S9058" s="9" t="e">
        <v>#N/A</v>
      </c>
      <c r="T9058" s="9" t="e">
        <v>#N/A</v>
      </c>
    </row>
    <row r="9059" spans="1:20" x14ac:dyDescent="0.35">
      <c r="A9059">
        <f t="shared" si="283"/>
        <v>9059</v>
      </c>
      <c r="B9059" s="3" t="s">
        <v>71</v>
      </c>
      <c r="C9059" s="3" t="s">
        <v>75</v>
      </c>
      <c r="D9059" s="3" t="s">
        <v>57</v>
      </c>
      <c r="E9059">
        <v>2027</v>
      </c>
      <c r="F9059" s="3" t="str">
        <f t="shared" si="282"/>
        <v>GElevHELL C2027</v>
      </c>
      <c r="G9059" s="9" t="e">
        <v>#N/A</v>
      </c>
      <c r="H9059" s="9" t="e">
        <v>#N/A</v>
      </c>
      <c r="I9059" s="9" t="e">
        <v>#N/A</v>
      </c>
      <c r="J9059" s="9" t="e">
        <v>#N/A</v>
      </c>
      <c r="K9059" s="9" t="e">
        <v>#N/A</v>
      </c>
      <c r="L9059" s="9" t="e">
        <v>#N/A</v>
      </c>
      <c r="M9059" s="9" t="e">
        <v>#N/A</v>
      </c>
      <c r="N9059" s="9" t="e">
        <v>#N/A</v>
      </c>
      <c r="O9059" s="9" t="e">
        <v>#N/A</v>
      </c>
      <c r="P9059" s="9" t="e">
        <v>#N/A</v>
      </c>
      <c r="Q9059" s="9" t="e">
        <v>#N/A</v>
      </c>
      <c r="R9059" s="9" t="e">
        <v>#N/A</v>
      </c>
      <c r="S9059" s="9" t="e">
        <v>#N/A</v>
      </c>
      <c r="T9059" s="9" t="e">
        <v>#N/A</v>
      </c>
    </row>
    <row r="9060" spans="1:20" x14ac:dyDescent="0.35">
      <c r="A9060">
        <f t="shared" si="283"/>
        <v>9060</v>
      </c>
      <c r="B9060" s="3" t="s">
        <v>71</v>
      </c>
      <c r="C9060" s="3" t="s">
        <v>75</v>
      </c>
      <c r="D9060" s="3" t="s">
        <v>57</v>
      </c>
      <c r="E9060">
        <v>2028</v>
      </c>
      <c r="F9060" s="3" t="str">
        <f t="shared" si="282"/>
        <v>GElevHELL C2028</v>
      </c>
      <c r="G9060" s="9" t="e">
        <v>#N/A</v>
      </c>
      <c r="H9060" s="9" t="e">
        <v>#N/A</v>
      </c>
      <c r="I9060" s="9" t="e">
        <v>#N/A</v>
      </c>
      <c r="J9060" s="9" t="e">
        <v>#N/A</v>
      </c>
      <c r="K9060" s="9" t="e">
        <v>#N/A</v>
      </c>
      <c r="L9060" s="9" t="e">
        <v>#N/A</v>
      </c>
      <c r="M9060" s="9" t="e">
        <v>#N/A</v>
      </c>
      <c r="N9060" s="9" t="e">
        <v>#N/A</v>
      </c>
      <c r="O9060" s="9" t="e">
        <v>#N/A</v>
      </c>
      <c r="P9060" s="9" t="e">
        <v>#N/A</v>
      </c>
      <c r="Q9060" s="9" t="e">
        <v>#N/A</v>
      </c>
      <c r="R9060" s="9" t="e">
        <v>#N/A</v>
      </c>
      <c r="S9060" s="9" t="e">
        <v>#N/A</v>
      </c>
      <c r="T9060" s="9" t="e">
        <v>#N/A</v>
      </c>
    </row>
    <row r="9061" spans="1:20" x14ac:dyDescent="0.35">
      <c r="A9061">
        <f t="shared" si="283"/>
        <v>9061</v>
      </c>
      <c r="B9061" s="3" t="s">
        <v>71</v>
      </c>
      <c r="C9061" s="3" t="s">
        <v>75</v>
      </c>
      <c r="D9061" s="3" t="s">
        <v>57</v>
      </c>
      <c r="E9061">
        <v>2029</v>
      </c>
      <c r="F9061" s="3" t="str">
        <f t="shared" si="282"/>
        <v>GElevHELL C2029</v>
      </c>
      <c r="G9061" s="9" t="e">
        <v>#N/A</v>
      </c>
      <c r="H9061" s="9" t="e">
        <v>#N/A</v>
      </c>
      <c r="I9061" s="9" t="e">
        <v>#N/A</v>
      </c>
      <c r="J9061" s="9" t="e">
        <v>#N/A</v>
      </c>
      <c r="K9061" s="9" t="e">
        <v>#N/A</v>
      </c>
      <c r="L9061" s="9" t="e">
        <v>#N/A</v>
      </c>
      <c r="M9061" s="9" t="e">
        <v>#N/A</v>
      </c>
      <c r="N9061" s="9" t="e">
        <v>#N/A</v>
      </c>
      <c r="O9061" s="9" t="e">
        <v>#N/A</v>
      </c>
      <c r="P9061" s="9" t="e">
        <v>#N/A</v>
      </c>
      <c r="Q9061" s="9" t="e">
        <v>#N/A</v>
      </c>
      <c r="R9061" s="9" t="e">
        <v>#N/A</v>
      </c>
      <c r="S9061" s="9" t="e">
        <v>#N/A</v>
      </c>
      <c r="T9061" s="9" t="e">
        <v>#N/A</v>
      </c>
    </row>
    <row r="9062" spans="1:20" x14ac:dyDescent="0.35">
      <c r="A9062">
        <f t="shared" si="283"/>
        <v>9062</v>
      </c>
      <c r="B9062" s="3" t="s">
        <v>71</v>
      </c>
      <c r="C9062" s="3" t="s">
        <v>75</v>
      </c>
      <c r="D9062" s="3" t="s">
        <v>58</v>
      </c>
      <c r="E9062">
        <v>2020</v>
      </c>
      <c r="F9062" s="3" t="str">
        <f t="shared" si="282"/>
        <v>GElevDWRSHK2020</v>
      </c>
      <c r="G9062" s="9">
        <v>1518.1</v>
      </c>
      <c r="H9062" s="9">
        <v>1526.7</v>
      </c>
      <c r="I9062" s="9">
        <v>1526.7</v>
      </c>
      <c r="J9062" s="9">
        <v>1527.4</v>
      </c>
      <c r="K9062" s="9">
        <v>1500.2</v>
      </c>
      <c r="L9062" s="9">
        <v>1456.8</v>
      </c>
      <c r="M9062" s="9">
        <v>1477.4</v>
      </c>
      <c r="N9062" s="9">
        <v>1493.6</v>
      </c>
      <c r="O9062" s="9">
        <v>1571.5</v>
      </c>
      <c r="P9062" s="9">
        <v>1600</v>
      </c>
      <c r="Q9062" s="9">
        <v>1577.4</v>
      </c>
      <c r="R9062" s="9">
        <v>1558.8</v>
      </c>
      <c r="S9062" s="9">
        <v>1535</v>
      </c>
      <c r="T9062" s="9">
        <v>1519</v>
      </c>
    </row>
    <row r="9063" spans="1:20" x14ac:dyDescent="0.35">
      <c r="A9063">
        <f t="shared" si="283"/>
        <v>9063</v>
      </c>
      <c r="B9063" s="3" t="s">
        <v>71</v>
      </c>
      <c r="C9063" s="3" t="s">
        <v>75</v>
      </c>
      <c r="D9063" s="3" t="s">
        <v>58</v>
      </c>
      <c r="E9063">
        <v>2021</v>
      </c>
      <c r="F9063" s="3" t="str">
        <f t="shared" si="282"/>
        <v>GElevDWRSHK2021</v>
      </c>
      <c r="G9063" s="9">
        <v>1523.8</v>
      </c>
      <c r="H9063" s="9">
        <v>1527.6</v>
      </c>
      <c r="I9063" s="9">
        <v>1528.2</v>
      </c>
      <c r="J9063" s="9">
        <v>1529</v>
      </c>
      <c r="K9063" s="9">
        <v>1529</v>
      </c>
      <c r="L9063" s="9">
        <v>1534.4</v>
      </c>
      <c r="M9063" s="9">
        <v>1538.9</v>
      </c>
      <c r="N9063" s="9">
        <v>1551.4</v>
      </c>
      <c r="O9063" s="9">
        <v>1591.7</v>
      </c>
      <c r="P9063" s="9">
        <v>1600</v>
      </c>
      <c r="Q9063" s="9">
        <v>1576.2</v>
      </c>
      <c r="R9063" s="9">
        <v>1557.8</v>
      </c>
      <c r="S9063" s="9">
        <v>1535</v>
      </c>
      <c r="T9063" s="9">
        <v>1519</v>
      </c>
    </row>
    <row r="9064" spans="1:20" x14ac:dyDescent="0.35">
      <c r="A9064">
        <f t="shared" si="283"/>
        <v>9064</v>
      </c>
      <c r="B9064" s="3" t="s">
        <v>71</v>
      </c>
      <c r="C9064" s="3" t="s">
        <v>75</v>
      </c>
      <c r="D9064" s="3" t="s">
        <v>58</v>
      </c>
      <c r="E9064">
        <v>2022</v>
      </c>
      <c r="F9064" s="3" t="str">
        <f t="shared" si="282"/>
        <v>GElevDWRSHK2022</v>
      </c>
      <c r="G9064" s="9">
        <v>1515.2</v>
      </c>
      <c r="H9064" s="9">
        <v>1512.3</v>
      </c>
      <c r="I9064" s="9">
        <v>1510.5</v>
      </c>
      <c r="J9064" s="9">
        <v>1508</v>
      </c>
      <c r="K9064" s="9">
        <v>1507.3</v>
      </c>
      <c r="L9064" s="9">
        <v>1513.4</v>
      </c>
      <c r="M9064" s="9">
        <v>1523.2</v>
      </c>
      <c r="N9064" s="9">
        <v>1520.8</v>
      </c>
      <c r="O9064" s="9">
        <v>1579.2</v>
      </c>
      <c r="P9064" s="9">
        <v>1600</v>
      </c>
      <c r="Q9064" s="9">
        <v>1581.1</v>
      </c>
      <c r="R9064" s="9">
        <v>1562.9</v>
      </c>
      <c r="S9064" s="9">
        <v>1539.1</v>
      </c>
      <c r="T9064" s="9">
        <v>1519</v>
      </c>
    </row>
    <row r="9065" spans="1:20" x14ac:dyDescent="0.35">
      <c r="A9065">
        <f t="shared" si="283"/>
        <v>9065</v>
      </c>
      <c r="B9065" s="3" t="s">
        <v>71</v>
      </c>
      <c r="C9065" s="3" t="s">
        <v>75</v>
      </c>
      <c r="D9065" s="3" t="s">
        <v>58</v>
      </c>
      <c r="E9065">
        <v>2023</v>
      </c>
      <c r="F9065" s="3" t="str">
        <f t="shared" si="282"/>
        <v>GElevDWRSHK2023</v>
      </c>
      <c r="G9065" s="9">
        <v>1523</v>
      </c>
      <c r="H9065" s="9">
        <v>1523.2</v>
      </c>
      <c r="I9065" s="9">
        <v>1543</v>
      </c>
      <c r="J9065" s="9">
        <v>1546.1</v>
      </c>
      <c r="K9065" s="9">
        <v>1538.7</v>
      </c>
      <c r="L9065" s="9">
        <v>1539</v>
      </c>
      <c r="M9065" s="9">
        <v>1510.9</v>
      </c>
      <c r="N9065" s="9">
        <v>1504.8</v>
      </c>
      <c r="O9065" s="9">
        <v>1570.5</v>
      </c>
      <c r="P9065" s="9">
        <v>1600</v>
      </c>
      <c r="Q9065" s="9">
        <v>1578.3</v>
      </c>
      <c r="R9065" s="9">
        <v>1559.4</v>
      </c>
      <c r="S9065" s="9">
        <v>1535</v>
      </c>
      <c r="T9065" s="9">
        <v>1519</v>
      </c>
    </row>
    <row r="9066" spans="1:20" x14ac:dyDescent="0.35">
      <c r="A9066">
        <f t="shared" si="283"/>
        <v>9066</v>
      </c>
      <c r="B9066" s="3" t="s">
        <v>71</v>
      </c>
      <c r="C9066" s="3" t="s">
        <v>75</v>
      </c>
      <c r="D9066" s="3" t="s">
        <v>58</v>
      </c>
      <c r="E9066">
        <v>2024</v>
      </c>
      <c r="F9066" s="3" t="str">
        <f t="shared" si="282"/>
        <v>GElevDWRSHK2024</v>
      </c>
      <c r="G9066" s="9">
        <v>1521.2</v>
      </c>
      <c r="H9066" s="9">
        <v>1523.4</v>
      </c>
      <c r="I9066" s="9">
        <v>1525.9</v>
      </c>
      <c r="J9066" s="9">
        <v>1530.6</v>
      </c>
      <c r="K9066" s="9">
        <v>1533.6</v>
      </c>
      <c r="L9066" s="9">
        <v>1546</v>
      </c>
      <c r="M9066" s="9">
        <v>1545.6</v>
      </c>
      <c r="N9066" s="9">
        <v>1545.2</v>
      </c>
      <c r="O9066" s="9">
        <v>1580.6</v>
      </c>
      <c r="P9066" s="9">
        <v>1600</v>
      </c>
      <c r="Q9066" s="9">
        <v>1574.5</v>
      </c>
      <c r="R9066" s="9">
        <v>1556.4</v>
      </c>
      <c r="S9066" s="9">
        <v>1535</v>
      </c>
      <c r="T9066" s="9">
        <v>1519</v>
      </c>
    </row>
    <row r="9067" spans="1:20" x14ac:dyDescent="0.35">
      <c r="A9067">
        <f t="shared" si="283"/>
        <v>9067</v>
      </c>
      <c r="B9067" s="3" t="s">
        <v>71</v>
      </c>
      <c r="C9067" s="3" t="s">
        <v>75</v>
      </c>
      <c r="D9067" s="3" t="s">
        <v>58</v>
      </c>
      <c r="E9067">
        <v>2025</v>
      </c>
      <c r="F9067" s="3" t="str">
        <f t="shared" si="282"/>
        <v>GElevDWRSHK2025</v>
      </c>
      <c r="G9067" s="9">
        <v>1523</v>
      </c>
      <c r="H9067" s="9">
        <v>1525.3</v>
      </c>
      <c r="I9067" s="9">
        <v>1527.2</v>
      </c>
      <c r="J9067" s="9">
        <v>1520</v>
      </c>
      <c r="K9067" s="9">
        <v>1491.6</v>
      </c>
      <c r="L9067" s="9">
        <v>1505.9</v>
      </c>
      <c r="M9067" s="9">
        <v>1505.5</v>
      </c>
      <c r="N9067" s="9">
        <v>1497.7</v>
      </c>
      <c r="O9067" s="9">
        <v>1569.1</v>
      </c>
      <c r="P9067" s="9">
        <v>1600</v>
      </c>
      <c r="Q9067" s="9">
        <v>1576.4</v>
      </c>
      <c r="R9067" s="9">
        <v>1558</v>
      </c>
      <c r="S9067" s="9">
        <v>1535</v>
      </c>
      <c r="T9067" s="9">
        <v>1519</v>
      </c>
    </row>
    <row r="9068" spans="1:20" x14ac:dyDescent="0.35">
      <c r="A9068">
        <f t="shared" si="283"/>
        <v>9068</v>
      </c>
      <c r="B9068" s="3" t="s">
        <v>71</v>
      </c>
      <c r="C9068" s="3" t="s">
        <v>75</v>
      </c>
      <c r="D9068" s="3" t="s">
        <v>58</v>
      </c>
      <c r="E9068">
        <v>2026</v>
      </c>
      <c r="F9068" s="3" t="str">
        <f t="shared" si="282"/>
        <v>GElevDWRSHK2026</v>
      </c>
      <c r="G9068" s="9">
        <v>1521.8</v>
      </c>
      <c r="H9068" s="9">
        <v>1525.5</v>
      </c>
      <c r="I9068" s="9">
        <v>1525.8</v>
      </c>
      <c r="J9068" s="9">
        <v>1526.2</v>
      </c>
      <c r="K9068" s="9">
        <v>1504.6</v>
      </c>
      <c r="L9068" s="9">
        <v>1482.9</v>
      </c>
      <c r="M9068" s="9">
        <v>1445</v>
      </c>
      <c r="N9068" s="9">
        <v>1467.4</v>
      </c>
      <c r="O9068" s="9">
        <v>1525.7</v>
      </c>
      <c r="P9068" s="9">
        <v>1599.3</v>
      </c>
      <c r="Q9068" s="9">
        <v>1581.7</v>
      </c>
      <c r="R9068" s="9">
        <v>1563.5</v>
      </c>
      <c r="S9068" s="9">
        <v>1539.9</v>
      </c>
      <c r="T9068" s="9">
        <v>1519</v>
      </c>
    </row>
    <row r="9069" spans="1:20" x14ac:dyDescent="0.35">
      <c r="A9069">
        <f t="shared" si="283"/>
        <v>9069</v>
      </c>
      <c r="B9069" s="3" t="s">
        <v>71</v>
      </c>
      <c r="C9069" s="3" t="s">
        <v>75</v>
      </c>
      <c r="D9069" s="3" t="s">
        <v>58</v>
      </c>
      <c r="E9069">
        <v>2027</v>
      </c>
      <c r="F9069" s="3" t="str">
        <f t="shared" si="282"/>
        <v>GElevDWRSHK2027</v>
      </c>
      <c r="G9069" s="9">
        <v>1522.3</v>
      </c>
      <c r="H9069" s="9">
        <v>1521.6</v>
      </c>
      <c r="I9069" s="9">
        <v>1524.6</v>
      </c>
      <c r="J9069" s="9">
        <v>1525.5</v>
      </c>
      <c r="K9069" s="9">
        <v>1491.6</v>
      </c>
      <c r="L9069" s="9">
        <v>1445</v>
      </c>
      <c r="M9069" s="9">
        <v>1445</v>
      </c>
      <c r="N9069" s="9">
        <v>1465.7</v>
      </c>
      <c r="O9069" s="9">
        <v>1560.4</v>
      </c>
      <c r="P9069" s="9">
        <v>1600</v>
      </c>
      <c r="Q9069" s="9">
        <v>1580.7</v>
      </c>
      <c r="R9069" s="9">
        <v>1561.6</v>
      </c>
      <c r="S9069" s="9">
        <v>1538.3</v>
      </c>
      <c r="T9069" s="9">
        <v>1519</v>
      </c>
    </row>
    <row r="9070" spans="1:20" x14ac:dyDescent="0.35">
      <c r="A9070">
        <f t="shared" si="283"/>
        <v>9070</v>
      </c>
      <c r="B9070" s="3" t="s">
        <v>71</v>
      </c>
      <c r="C9070" s="3" t="s">
        <v>75</v>
      </c>
      <c r="D9070" s="3" t="s">
        <v>58</v>
      </c>
      <c r="E9070">
        <v>2028</v>
      </c>
      <c r="F9070" s="3" t="str">
        <f t="shared" si="282"/>
        <v>GElevDWRSHK2028</v>
      </c>
      <c r="G9070" s="9">
        <v>1519.1</v>
      </c>
      <c r="H9070" s="9">
        <v>1525.4</v>
      </c>
      <c r="I9070" s="9">
        <v>1525.9</v>
      </c>
      <c r="J9070" s="9">
        <v>1528.1</v>
      </c>
      <c r="K9070" s="9">
        <v>1515.9</v>
      </c>
      <c r="L9070" s="9">
        <v>1523.5</v>
      </c>
      <c r="M9070" s="9">
        <v>1518.8</v>
      </c>
      <c r="N9070" s="9">
        <v>1485.6</v>
      </c>
      <c r="O9070" s="9">
        <v>1552.4</v>
      </c>
      <c r="P9070" s="9">
        <v>1600</v>
      </c>
      <c r="Q9070" s="9">
        <v>1586</v>
      </c>
      <c r="R9070" s="9">
        <v>1570.4</v>
      </c>
      <c r="S9070" s="9">
        <v>1548.2</v>
      </c>
      <c r="T9070" s="9">
        <v>1519</v>
      </c>
    </row>
    <row r="9071" spans="1:20" x14ac:dyDescent="0.35">
      <c r="A9071">
        <f t="shared" si="283"/>
        <v>9071</v>
      </c>
      <c r="B9071" s="3" t="s">
        <v>71</v>
      </c>
      <c r="C9071" s="3" t="s">
        <v>75</v>
      </c>
      <c r="D9071" s="3" t="s">
        <v>58</v>
      </c>
      <c r="E9071">
        <v>2029</v>
      </c>
      <c r="F9071" s="3" t="str">
        <f t="shared" si="282"/>
        <v>GElevDWRSHK2029</v>
      </c>
      <c r="G9071" s="9">
        <v>1519.6</v>
      </c>
      <c r="H9071" s="9">
        <v>1517.7</v>
      </c>
      <c r="I9071" s="9">
        <v>1515.7</v>
      </c>
      <c r="J9071" s="9">
        <v>1513.2</v>
      </c>
      <c r="K9071" s="9">
        <v>1498.1</v>
      </c>
      <c r="L9071" s="9">
        <v>1461.1</v>
      </c>
      <c r="M9071" s="9">
        <v>1481.1</v>
      </c>
      <c r="N9071" s="9">
        <v>1507.8</v>
      </c>
      <c r="O9071" s="9">
        <v>1580.2</v>
      </c>
      <c r="P9071" s="9">
        <v>1600</v>
      </c>
      <c r="Q9071" s="9">
        <v>1576.7</v>
      </c>
      <c r="R9071" s="9">
        <v>1558.7</v>
      </c>
      <c r="S9071" s="9">
        <v>1535</v>
      </c>
      <c r="T9071" s="9">
        <v>1519</v>
      </c>
    </row>
    <row r="9072" spans="1:20" x14ac:dyDescent="0.35">
      <c r="A9072">
        <f t="shared" si="283"/>
        <v>9072</v>
      </c>
      <c r="B9072" s="3" t="s">
        <v>71</v>
      </c>
      <c r="C9072" s="3" t="s">
        <v>75</v>
      </c>
      <c r="D9072" s="3" t="s">
        <v>59</v>
      </c>
      <c r="E9072">
        <v>2020</v>
      </c>
      <c r="F9072" s="3" t="str">
        <f t="shared" si="282"/>
        <v>GElevLR.GRN2020</v>
      </c>
      <c r="G9072" s="9">
        <v>733</v>
      </c>
      <c r="H9072" s="9">
        <v>738</v>
      </c>
      <c r="I9072" s="9">
        <v>738</v>
      </c>
      <c r="J9072" s="9">
        <v>738</v>
      </c>
      <c r="K9072" s="9">
        <v>738</v>
      </c>
      <c r="L9072" s="9">
        <v>738</v>
      </c>
      <c r="M9072" s="9">
        <v>733</v>
      </c>
      <c r="N9072" s="9">
        <v>733</v>
      </c>
      <c r="O9072" s="9">
        <v>733</v>
      </c>
      <c r="P9072" s="9">
        <v>733</v>
      </c>
      <c r="Q9072" s="9">
        <v>733</v>
      </c>
      <c r="R9072" s="9">
        <v>733</v>
      </c>
      <c r="S9072" s="9">
        <v>733</v>
      </c>
      <c r="T9072" s="9">
        <v>733</v>
      </c>
    </row>
    <row r="9073" spans="1:20" x14ac:dyDescent="0.35">
      <c r="A9073">
        <f t="shared" si="283"/>
        <v>9073</v>
      </c>
      <c r="B9073" s="3" t="s">
        <v>71</v>
      </c>
      <c r="C9073" s="3" t="s">
        <v>75</v>
      </c>
      <c r="D9073" s="3" t="s">
        <v>59</v>
      </c>
      <c r="E9073">
        <v>2021</v>
      </c>
      <c r="F9073" s="3" t="str">
        <f t="shared" si="282"/>
        <v>GElevLR.GRN2021</v>
      </c>
      <c r="G9073" s="9">
        <v>733</v>
      </c>
      <c r="H9073" s="9">
        <v>738</v>
      </c>
      <c r="I9073" s="9">
        <v>738</v>
      </c>
      <c r="J9073" s="9">
        <v>738</v>
      </c>
      <c r="K9073" s="9">
        <v>738</v>
      </c>
      <c r="L9073" s="9">
        <v>738</v>
      </c>
      <c r="M9073" s="9">
        <v>733</v>
      </c>
      <c r="N9073" s="9">
        <v>733</v>
      </c>
      <c r="O9073" s="9">
        <v>733</v>
      </c>
      <c r="P9073" s="9">
        <v>733</v>
      </c>
      <c r="Q9073" s="9">
        <v>733</v>
      </c>
      <c r="R9073" s="9">
        <v>733</v>
      </c>
      <c r="S9073" s="9">
        <v>733</v>
      </c>
      <c r="T9073" s="9">
        <v>733</v>
      </c>
    </row>
    <row r="9074" spans="1:20" x14ac:dyDescent="0.35">
      <c r="A9074">
        <f t="shared" si="283"/>
        <v>9074</v>
      </c>
      <c r="B9074" s="3" t="s">
        <v>71</v>
      </c>
      <c r="C9074" s="3" t="s">
        <v>75</v>
      </c>
      <c r="D9074" s="3" t="s">
        <v>59</v>
      </c>
      <c r="E9074">
        <v>2022</v>
      </c>
      <c r="F9074" s="3" t="str">
        <f t="shared" si="282"/>
        <v>GElevLR.GRN2022</v>
      </c>
      <c r="G9074" s="9">
        <v>733</v>
      </c>
      <c r="H9074" s="9">
        <v>738</v>
      </c>
      <c r="I9074" s="9">
        <v>738</v>
      </c>
      <c r="J9074" s="9">
        <v>738</v>
      </c>
      <c r="K9074" s="9">
        <v>738</v>
      </c>
      <c r="L9074" s="9">
        <v>738</v>
      </c>
      <c r="M9074" s="9">
        <v>733</v>
      </c>
      <c r="N9074" s="9">
        <v>733</v>
      </c>
      <c r="O9074" s="9">
        <v>733</v>
      </c>
      <c r="P9074" s="9">
        <v>733</v>
      </c>
      <c r="Q9074" s="9">
        <v>733</v>
      </c>
      <c r="R9074" s="9">
        <v>733</v>
      </c>
      <c r="S9074" s="9">
        <v>733</v>
      </c>
      <c r="T9074" s="9">
        <v>733</v>
      </c>
    </row>
    <row r="9075" spans="1:20" x14ac:dyDescent="0.35">
      <c r="A9075">
        <f t="shared" si="283"/>
        <v>9075</v>
      </c>
      <c r="B9075" s="3" t="s">
        <v>71</v>
      </c>
      <c r="C9075" s="3" t="s">
        <v>75</v>
      </c>
      <c r="D9075" s="3" t="s">
        <v>59</v>
      </c>
      <c r="E9075">
        <v>2023</v>
      </c>
      <c r="F9075" s="3" t="str">
        <f t="shared" si="282"/>
        <v>GElevLR.GRN2023</v>
      </c>
      <c r="G9075" s="9">
        <v>733</v>
      </c>
      <c r="H9075" s="9">
        <v>738</v>
      </c>
      <c r="I9075" s="9">
        <v>738</v>
      </c>
      <c r="J9075" s="9">
        <v>738</v>
      </c>
      <c r="K9075" s="9">
        <v>738</v>
      </c>
      <c r="L9075" s="9">
        <v>738</v>
      </c>
      <c r="M9075" s="9">
        <v>733</v>
      </c>
      <c r="N9075" s="9">
        <v>733</v>
      </c>
      <c r="O9075" s="9">
        <v>733</v>
      </c>
      <c r="P9075" s="9">
        <v>733</v>
      </c>
      <c r="Q9075" s="9">
        <v>733</v>
      </c>
      <c r="R9075" s="9">
        <v>733</v>
      </c>
      <c r="S9075" s="9">
        <v>733</v>
      </c>
      <c r="T9075" s="9">
        <v>733</v>
      </c>
    </row>
    <row r="9076" spans="1:20" x14ac:dyDescent="0.35">
      <c r="A9076">
        <f t="shared" si="283"/>
        <v>9076</v>
      </c>
      <c r="B9076" s="3" t="s">
        <v>71</v>
      </c>
      <c r="C9076" s="3" t="s">
        <v>75</v>
      </c>
      <c r="D9076" s="3" t="s">
        <v>59</v>
      </c>
      <c r="E9076">
        <v>2024</v>
      </c>
      <c r="F9076" s="3" t="str">
        <f t="shared" si="282"/>
        <v>GElevLR.GRN2024</v>
      </c>
      <c r="G9076" s="9">
        <v>733</v>
      </c>
      <c r="H9076" s="9">
        <v>738</v>
      </c>
      <c r="I9076" s="9">
        <v>738</v>
      </c>
      <c r="J9076" s="9">
        <v>738</v>
      </c>
      <c r="K9076" s="9">
        <v>738</v>
      </c>
      <c r="L9076" s="9">
        <v>738</v>
      </c>
      <c r="M9076" s="9">
        <v>733</v>
      </c>
      <c r="N9076" s="9">
        <v>733</v>
      </c>
      <c r="O9076" s="9">
        <v>733</v>
      </c>
      <c r="P9076" s="9">
        <v>733</v>
      </c>
      <c r="Q9076" s="9">
        <v>733</v>
      </c>
      <c r="R9076" s="9">
        <v>733</v>
      </c>
      <c r="S9076" s="9">
        <v>733</v>
      </c>
      <c r="T9076" s="9">
        <v>733</v>
      </c>
    </row>
    <row r="9077" spans="1:20" x14ac:dyDescent="0.35">
      <c r="A9077">
        <f t="shared" si="283"/>
        <v>9077</v>
      </c>
      <c r="B9077" s="3" t="s">
        <v>71</v>
      </c>
      <c r="C9077" s="3" t="s">
        <v>75</v>
      </c>
      <c r="D9077" s="3" t="s">
        <v>59</v>
      </c>
      <c r="E9077">
        <v>2025</v>
      </c>
      <c r="F9077" s="3" t="str">
        <f t="shared" si="282"/>
        <v>GElevLR.GRN2025</v>
      </c>
      <c r="G9077" s="9">
        <v>733</v>
      </c>
      <c r="H9077" s="9">
        <v>738</v>
      </c>
      <c r="I9077" s="9">
        <v>738</v>
      </c>
      <c r="J9077" s="9">
        <v>738</v>
      </c>
      <c r="K9077" s="9">
        <v>738</v>
      </c>
      <c r="L9077" s="9">
        <v>738</v>
      </c>
      <c r="M9077" s="9">
        <v>733</v>
      </c>
      <c r="N9077" s="9">
        <v>733</v>
      </c>
      <c r="O9077" s="9">
        <v>733</v>
      </c>
      <c r="P9077" s="9">
        <v>733</v>
      </c>
      <c r="Q9077" s="9">
        <v>733</v>
      </c>
      <c r="R9077" s="9">
        <v>733</v>
      </c>
      <c r="S9077" s="9">
        <v>733</v>
      </c>
      <c r="T9077" s="9">
        <v>733</v>
      </c>
    </row>
    <row r="9078" spans="1:20" x14ac:dyDescent="0.35">
      <c r="A9078">
        <f t="shared" si="283"/>
        <v>9078</v>
      </c>
      <c r="B9078" s="3" t="s">
        <v>71</v>
      </c>
      <c r="C9078" s="3" t="s">
        <v>75</v>
      </c>
      <c r="D9078" s="3" t="s">
        <v>59</v>
      </c>
      <c r="E9078">
        <v>2026</v>
      </c>
      <c r="F9078" s="3" t="str">
        <f t="shared" si="282"/>
        <v>GElevLR.GRN2026</v>
      </c>
      <c r="G9078" s="9">
        <v>733</v>
      </c>
      <c r="H9078" s="9">
        <v>738</v>
      </c>
      <c r="I9078" s="9">
        <v>738</v>
      </c>
      <c r="J9078" s="9">
        <v>738</v>
      </c>
      <c r="K9078" s="9">
        <v>738</v>
      </c>
      <c r="L9078" s="9">
        <v>738</v>
      </c>
      <c r="M9078" s="9">
        <v>733</v>
      </c>
      <c r="N9078" s="9">
        <v>733</v>
      </c>
      <c r="O9078" s="9">
        <v>733</v>
      </c>
      <c r="P9078" s="9">
        <v>733</v>
      </c>
      <c r="Q9078" s="9">
        <v>733</v>
      </c>
      <c r="R9078" s="9">
        <v>733</v>
      </c>
      <c r="S9078" s="9">
        <v>733</v>
      </c>
      <c r="T9078" s="9">
        <v>733</v>
      </c>
    </row>
    <row r="9079" spans="1:20" x14ac:dyDescent="0.35">
      <c r="A9079">
        <f t="shared" si="283"/>
        <v>9079</v>
      </c>
      <c r="B9079" s="3" t="s">
        <v>71</v>
      </c>
      <c r="C9079" s="3" t="s">
        <v>75</v>
      </c>
      <c r="D9079" s="3" t="s">
        <v>59</v>
      </c>
      <c r="E9079">
        <v>2027</v>
      </c>
      <c r="F9079" s="3" t="str">
        <f t="shared" si="282"/>
        <v>GElevLR.GRN2027</v>
      </c>
      <c r="G9079" s="9">
        <v>733</v>
      </c>
      <c r="H9079" s="9">
        <v>738</v>
      </c>
      <c r="I9079" s="9">
        <v>738</v>
      </c>
      <c r="J9079" s="9">
        <v>738</v>
      </c>
      <c r="K9079" s="9">
        <v>738</v>
      </c>
      <c r="L9079" s="9">
        <v>738</v>
      </c>
      <c r="M9079" s="9">
        <v>733</v>
      </c>
      <c r="N9079" s="9">
        <v>733</v>
      </c>
      <c r="O9079" s="9">
        <v>733</v>
      </c>
      <c r="P9079" s="9">
        <v>733</v>
      </c>
      <c r="Q9079" s="9">
        <v>733</v>
      </c>
      <c r="R9079" s="9">
        <v>733</v>
      </c>
      <c r="S9079" s="9">
        <v>733</v>
      </c>
      <c r="T9079" s="9">
        <v>733</v>
      </c>
    </row>
    <row r="9080" spans="1:20" x14ac:dyDescent="0.35">
      <c r="A9080">
        <f t="shared" si="283"/>
        <v>9080</v>
      </c>
      <c r="B9080" s="3" t="s">
        <v>71</v>
      </c>
      <c r="C9080" s="3" t="s">
        <v>75</v>
      </c>
      <c r="D9080" s="3" t="s">
        <v>59</v>
      </c>
      <c r="E9080">
        <v>2028</v>
      </c>
      <c r="F9080" s="3" t="str">
        <f t="shared" si="282"/>
        <v>GElevLR.GRN2028</v>
      </c>
      <c r="G9080" s="9">
        <v>733</v>
      </c>
      <c r="H9080" s="9">
        <v>738</v>
      </c>
      <c r="I9080" s="9">
        <v>738</v>
      </c>
      <c r="J9080" s="9">
        <v>738</v>
      </c>
      <c r="K9080" s="9">
        <v>738</v>
      </c>
      <c r="L9080" s="9">
        <v>738</v>
      </c>
      <c r="M9080" s="9">
        <v>733</v>
      </c>
      <c r="N9080" s="9">
        <v>733</v>
      </c>
      <c r="O9080" s="9">
        <v>733</v>
      </c>
      <c r="P9080" s="9">
        <v>733</v>
      </c>
      <c r="Q9080" s="9">
        <v>733</v>
      </c>
      <c r="R9080" s="9">
        <v>733</v>
      </c>
      <c r="S9080" s="9">
        <v>733</v>
      </c>
      <c r="T9080" s="9">
        <v>733</v>
      </c>
    </row>
    <row r="9081" spans="1:20" x14ac:dyDescent="0.35">
      <c r="A9081">
        <f t="shared" si="283"/>
        <v>9081</v>
      </c>
      <c r="B9081" s="3" t="s">
        <v>71</v>
      </c>
      <c r="C9081" s="3" t="s">
        <v>75</v>
      </c>
      <c r="D9081" s="3" t="s">
        <v>59</v>
      </c>
      <c r="E9081">
        <v>2029</v>
      </c>
      <c r="F9081" s="3" t="str">
        <f t="shared" si="282"/>
        <v>GElevLR.GRN2029</v>
      </c>
      <c r="G9081" s="9">
        <v>733</v>
      </c>
      <c r="H9081" s="9">
        <v>738</v>
      </c>
      <c r="I9081" s="9">
        <v>738</v>
      </c>
      <c r="J9081" s="9">
        <v>738</v>
      </c>
      <c r="K9081" s="9">
        <v>738</v>
      </c>
      <c r="L9081" s="9">
        <v>738</v>
      </c>
      <c r="M9081" s="9">
        <v>733</v>
      </c>
      <c r="N9081" s="9">
        <v>733</v>
      </c>
      <c r="O9081" s="9">
        <v>733</v>
      </c>
      <c r="P9081" s="9">
        <v>733</v>
      </c>
      <c r="Q9081" s="9">
        <v>733</v>
      </c>
      <c r="R9081" s="9">
        <v>733</v>
      </c>
      <c r="S9081" s="9">
        <v>733</v>
      </c>
      <c r="T9081" s="9">
        <v>733</v>
      </c>
    </row>
    <row r="9082" spans="1:20" x14ac:dyDescent="0.35">
      <c r="A9082">
        <f t="shared" si="283"/>
        <v>9082</v>
      </c>
      <c r="B9082" s="3" t="s">
        <v>71</v>
      </c>
      <c r="C9082" s="3" t="s">
        <v>75</v>
      </c>
      <c r="D9082" s="3" t="s">
        <v>60</v>
      </c>
      <c r="E9082">
        <v>2020</v>
      </c>
      <c r="F9082" s="3" t="str">
        <f t="shared" si="282"/>
        <v>GElevL GOOS2020</v>
      </c>
      <c r="G9082" s="9">
        <v>638</v>
      </c>
      <c r="H9082" s="9">
        <v>638</v>
      </c>
      <c r="I9082" s="9">
        <v>638</v>
      </c>
      <c r="J9082" s="9">
        <v>638</v>
      </c>
      <c r="K9082" s="9">
        <v>638</v>
      </c>
      <c r="L9082" s="9">
        <v>638</v>
      </c>
      <c r="M9082" s="9">
        <v>633</v>
      </c>
      <c r="N9082" s="9">
        <v>633</v>
      </c>
      <c r="O9082" s="9">
        <v>633</v>
      </c>
      <c r="P9082" s="9">
        <v>633</v>
      </c>
      <c r="Q9082" s="9">
        <v>633</v>
      </c>
      <c r="R9082" s="9">
        <v>633</v>
      </c>
      <c r="S9082" s="9">
        <v>633</v>
      </c>
      <c r="T9082" s="9">
        <v>638</v>
      </c>
    </row>
    <row r="9083" spans="1:20" x14ac:dyDescent="0.35">
      <c r="A9083">
        <f t="shared" si="283"/>
        <v>9083</v>
      </c>
      <c r="B9083" s="3" t="s">
        <v>71</v>
      </c>
      <c r="C9083" s="3" t="s">
        <v>75</v>
      </c>
      <c r="D9083" s="3" t="s">
        <v>60</v>
      </c>
      <c r="E9083">
        <v>2021</v>
      </c>
      <c r="F9083" s="3" t="str">
        <f t="shared" si="282"/>
        <v>GElevL GOOS2021</v>
      </c>
      <c r="G9083" s="9">
        <v>638</v>
      </c>
      <c r="H9083" s="9">
        <v>638</v>
      </c>
      <c r="I9083" s="9">
        <v>638</v>
      </c>
      <c r="J9083" s="9">
        <v>638</v>
      </c>
      <c r="K9083" s="9">
        <v>638</v>
      </c>
      <c r="L9083" s="9">
        <v>638</v>
      </c>
      <c r="M9083" s="9">
        <v>633</v>
      </c>
      <c r="N9083" s="9">
        <v>633</v>
      </c>
      <c r="O9083" s="9">
        <v>633</v>
      </c>
      <c r="P9083" s="9">
        <v>633</v>
      </c>
      <c r="Q9083" s="9">
        <v>633</v>
      </c>
      <c r="R9083" s="9">
        <v>633</v>
      </c>
      <c r="S9083" s="9">
        <v>633</v>
      </c>
      <c r="T9083" s="9">
        <v>638</v>
      </c>
    </row>
    <row r="9084" spans="1:20" x14ac:dyDescent="0.35">
      <c r="A9084">
        <f t="shared" si="283"/>
        <v>9084</v>
      </c>
      <c r="B9084" s="3" t="s">
        <v>71</v>
      </c>
      <c r="C9084" s="3" t="s">
        <v>75</v>
      </c>
      <c r="D9084" s="3" t="s">
        <v>60</v>
      </c>
      <c r="E9084">
        <v>2022</v>
      </c>
      <c r="F9084" s="3" t="str">
        <f t="shared" si="282"/>
        <v>GElevL GOOS2022</v>
      </c>
      <c r="G9084" s="9">
        <v>638</v>
      </c>
      <c r="H9084" s="9">
        <v>638</v>
      </c>
      <c r="I9084" s="9">
        <v>638</v>
      </c>
      <c r="J9084" s="9">
        <v>638</v>
      </c>
      <c r="K9084" s="9">
        <v>638</v>
      </c>
      <c r="L9084" s="9">
        <v>638</v>
      </c>
      <c r="M9084" s="9">
        <v>633</v>
      </c>
      <c r="N9084" s="9">
        <v>633</v>
      </c>
      <c r="O9084" s="9">
        <v>633</v>
      </c>
      <c r="P9084" s="9">
        <v>633</v>
      </c>
      <c r="Q9084" s="9">
        <v>633</v>
      </c>
      <c r="R9084" s="9">
        <v>633</v>
      </c>
      <c r="S9084" s="9">
        <v>633</v>
      </c>
      <c r="T9084" s="9">
        <v>638</v>
      </c>
    </row>
    <row r="9085" spans="1:20" x14ac:dyDescent="0.35">
      <c r="A9085">
        <f t="shared" si="283"/>
        <v>9085</v>
      </c>
      <c r="B9085" s="3" t="s">
        <v>71</v>
      </c>
      <c r="C9085" s="3" t="s">
        <v>75</v>
      </c>
      <c r="D9085" s="3" t="s">
        <v>60</v>
      </c>
      <c r="E9085">
        <v>2023</v>
      </c>
      <c r="F9085" s="3" t="str">
        <f t="shared" si="282"/>
        <v>GElevL GOOS2023</v>
      </c>
      <c r="G9085" s="9">
        <v>638</v>
      </c>
      <c r="H9085" s="9">
        <v>638</v>
      </c>
      <c r="I9085" s="9">
        <v>638</v>
      </c>
      <c r="J9085" s="9">
        <v>638</v>
      </c>
      <c r="K9085" s="9">
        <v>638</v>
      </c>
      <c r="L9085" s="9">
        <v>638</v>
      </c>
      <c r="M9085" s="9">
        <v>633</v>
      </c>
      <c r="N9085" s="9">
        <v>633</v>
      </c>
      <c r="O9085" s="9">
        <v>633</v>
      </c>
      <c r="P9085" s="9">
        <v>633</v>
      </c>
      <c r="Q9085" s="9">
        <v>633</v>
      </c>
      <c r="R9085" s="9">
        <v>633</v>
      </c>
      <c r="S9085" s="9">
        <v>633</v>
      </c>
      <c r="T9085" s="9">
        <v>638</v>
      </c>
    </row>
    <row r="9086" spans="1:20" x14ac:dyDescent="0.35">
      <c r="A9086">
        <f t="shared" si="283"/>
        <v>9086</v>
      </c>
      <c r="B9086" s="3" t="s">
        <v>71</v>
      </c>
      <c r="C9086" s="3" t="s">
        <v>75</v>
      </c>
      <c r="D9086" s="3" t="s">
        <v>60</v>
      </c>
      <c r="E9086">
        <v>2024</v>
      </c>
      <c r="F9086" s="3" t="str">
        <f t="shared" si="282"/>
        <v>GElevL GOOS2024</v>
      </c>
      <c r="G9086" s="9">
        <v>638</v>
      </c>
      <c r="H9086" s="9">
        <v>638</v>
      </c>
      <c r="I9086" s="9">
        <v>638</v>
      </c>
      <c r="J9086" s="9">
        <v>638</v>
      </c>
      <c r="K9086" s="9">
        <v>638</v>
      </c>
      <c r="L9086" s="9">
        <v>638</v>
      </c>
      <c r="M9086" s="9">
        <v>633</v>
      </c>
      <c r="N9086" s="9">
        <v>633</v>
      </c>
      <c r="O9086" s="9">
        <v>633</v>
      </c>
      <c r="P9086" s="9">
        <v>633</v>
      </c>
      <c r="Q9086" s="9">
        <v>633</v>
      </c>
      <c r="R9086" s="9">
        <v>633</v>
      </c>
      <c r="S9086" s="9">
        <v>633</v>
      </c>
      <c r="T9086" s="9">
        <v>638</v>
      </c>
    </row>
    <row r="9087" spans="1:20" x14ac:dyDescent="0.35">
      <c r="A9087">
        <f t="shared" si="283"/>
        <v>9087</v>
      </c>
      <c r="B9087" s="3" t="s">
        <v>71</v>
      </c>
      <c r="C9087" s="3" t="s">
        <v>75</v>
      </c>
      <c r="D9087" s="3" t="s">
        <v>60</v>
      </c>
      <c r="E9087">
        <v>2025</v>
      </c>
      <c r="F9087" s="3" t="str">
        <f t="shared" si="282"/>
        <v>GElevL GOOS2025</v>
      </c>
      <c r="G9087" s="9">
        <v>638</v>
      </c>
      <c r="H9087" s="9">
        <v>638</v>
      </c>
      <c r="I9087" s="9">
        <v>638</v>
      </c>
      <c r="J9087" s="9">
        <v>638</v>
      </c>
      <c r="K9087" s="9">
        <v>638</v>
      </c>
      <c r="L9087" s="9">
        <v>638</v>
      </c>
      <c r="M9087" s="9">
        <v>633</v>
      </c>
      <c r="N9087" s="9">
        <v>633</v>
      </c>
      <c r="O9087" s="9">
        <v>633</v>
      </c>
      <c r="P9087" s="9">
        <v>633</v>
      </c>
      <c r="Q9087" s="9">
        <v>633</v>
      </c>
      <c r="R9087" s="9">
        <v>633</v>
      </c>
      <c r="S9087" s="9">
        <v>633</v>
      </c>
      <c r="T9087" s="9">
        <v>638</v>
      </c>
    </row>
    <row r="9088" spans="1:20" x14ac:dyDescent="0.35">
      <c r="A9088">
        <f t="shared" si="283"/>
        <v>9088</v>
      </c>
      <c r="B9088" s="3" t="s">
        <v>71</v>
      </c>
      <c r="C9088" s="3" t="s">
        <v>75</v>
      </c>
      <c r="D9088" s="3" t="s">
        <v>60</v>
      </c>
      <c r="E9088">
        <v>2026</v>
      </c>
      <c r="F9088" s="3" t="str">
        <f t="shared" si="282"/>
        <v>GElevL GOOS2026</v>
      </c>
      <c r="G9088" s="9">
        <v>638</v>
      </c>
      <c r="H9088" s="9">
        <v>638</v>
      </c>
      <c r="I9088" s="9">
        <v>638</v>
      </c>
      <c r="J9088" s="9">
        <v>638</v>
      </c>
      <c r="K9088" s="9">
        <v>638</v>
      </c>
      <c r="L9088" s="9">
        <v>638</v>
      </c>
      <c r="M9088" s="9">
        <v>633</v>
      </c>
      <c r="N9088" s="9">
        <v>633</v>
      </c>
      <c r="O9088" s="9">
        <v>633</v>
      </c>
      <c r="P9088" s="9">
        <v>633</v>
      </c>
      <c r="Q9088" s="9">
        <v>633</v>
      </c>
      <c r="R9088" s="9">
        <v>633</v>
      </c>
      <c r="S9088" s="9">
        <v>633</v>
      </c>
      <c r="T9088" s="9">
        <v>638</v>
      </c>
    </row>
    <row r="9089" spans="1:20" x14ac:dyDescent="0.35">
      <c r="A9089">
        <f t="shared" si="283"/>
        <v>9089</v>
      </c>
      <c r="B9089" s="3" t="s">
        <v>71</v>
      </c>
      <c r="C9089" s="3" t="s">
        <v>75</v>
      </c>
      <c r="D9089" s="3" t="s">
        <v>60</v>
      </c>
      <c r="E9089">
        <v>2027</v>
      </c>
      <c r="F9089" s="3" t="str">
        <f t="shared" si="282"/>
        <v>GElevL GOOS2027</v>
      </c>
      <c r="G9089" s="9">
        <v>638</v>
      </c>
      <c r="H9089" s="9">
        <v>638</v>
      </c>
      <c r="I9089" s="9">
        <v>638</v>
      </c>
      <c r="J9089" s="9">
        <v>638</v>
      </c>
      <c r="K9089" s="9">
        <v>638</v>
      </c>
      <c r="L9089" s="9">
        <v>638</v>
      </c>
      <c r="M9089" s="9">
        <v>633</v>
      </c>
      <c r="N9089" s="9">
        <v>633</v>
      </c>
      <c r="O9089" s="9">
        <v>633</v>
      </c>
      <c r="P9089" s="9">
        <v>633</v>
      </c>
      <c r="Q9089" s="9">
        <v>633</v>
      </c>
      <c r="R9089" s="9">
        <v>633</v>
      </c>
      <c r="S9089" s="9">
        <v>633</v>
      </c>
      <c r="T9089" s="9">
        <v>638</v>
      </c>
    </row>
    <row r="9090" spans="1:20" x14ac:dyDescent="0.35">
      <c r="A9090">
        <f t="shared" si="283"/>
        <v>9090</v>
      </c>
      <c r="B9090" s="3" t="s">
        <v>71</v>
      </c>
      <c r="C9090" s="3" t="s">
        <v>75</v>
      </c>
      <c r="D9090" s="3" t="s">
        <v>60</v>
      </c>
      <c r="E9090">
        <v>2028</v>
      </c>
      <c r="F9090" s="3" t="str">
        <f t="shared" ref="F9090:F9153" si="284">_xlfn.CONCAT(B9090,C9090,D9090,E9090)</f>
        <v>GElevL GOOS2028</v>
      </c>
      <c r="G9090" s="9">
        <v>638</v>
      </c>
      <c r="H9090" s="9">
        <v>638</v>
      </c>
      <c r="I9090" s="9">
        <v>638</v>
      </c>
      <c r="J9090" s="9">
        <v>638</v>
      </c>
      <c r="K9090" s="9">
        <v>638</v>
      </c>
      <c r="L9090" s="9">
        <v>638</v>
      </c>
      <c r="M9090" s="9">
        <v>633</v>
      </c>
      <c r="N9090" s="9">
        <v>633</v>
      </c>
      <c r="O9090" s="9">
        <v>633</v>
      </c>
      <c r="P9090" s="9">
        <v>633</v>
      </c>
      <c r="Q9090" s="9">
        <v>633</v>
      </c>
      <c r="R9090" s="9">
        <v>633</v>
      </c>
      <c r="S9090" s="9">
        <v>633</v>
      </c>
      <c r="T9090" s="9">
        <v>638</v>
      </c>
    </row>
    <row r="9091" spans="1:20" x14ac:dyDescent="0.35">
      <c r="A9091">
        <f t="shared" ref="A9091:A9154" si="285">A9090+1</f>
        <v>9091</v>
      </c>
      <c r="B9091" s="3" t="s">
        <v>71</v>
      </c>
      <c r="C9091" s="3" t="s">
        <v>75</v>
      </c>
      <c r="D9091" s="3" t="s">
        <v>60</v>
      </c>
      <c r="E9091">
        <v>2029</v>
      </c>
      <c r="F9091" s="3" t="str">
        <f t="shared" si="284"/>
        <v>GElevL GOOS2029</v>
      </c>
      <c r="G9091" s="9">
        <v>638</v>
      </c>
      <c r="H9091" s="9">
        <v>638</v>
      </c>
      <c r="I9091" s="9">
        <v>638</v>
      </c>
      <c r="J9091" s="9">
        <v>638</v>
      </c>
      <c r="K9091" s="9">
        <v>638</v>
      </c>
      <c r="L9091" s="9">
        <v>638</v>
      </c>
      <c r="M9091" s="9">
        <v>633</v>
      </c>
      <c r="N9091" s="9">
        <v>633</v>
      </c>
      <c r="O9091" s="9">
        <v>633</v>
      </c>
      <c r="P9091" s="9">
        <v>633</v>
      </c>
      <c r="Q9091" s="9">
        <v>633</v>
      </c>
      <c r="R9091" s="9">
        <v>633</v>
      </c>
      <c r="S9091" s="9">
        <v>633</v>
      </c>
      <c r="T9091" s="9">
        <v>638</v>
      </c>
    </row>
    <row r="9092" spans="1:20" x14ac:dyDescent="0.35">
      <c r="A9092">
        <f t="shared" si="285"/>
        <v>9092</v>
      </c>
      <c r="B9092" s="3" t="s">
        <v>71</v>
      </c>
      <c r="C9092" s="3" t="s">
        <v>75</v>
      </c>
      <c r="D9092" s="3" t="s">
        <v>61</v>
      </c>
      <c r="E9092">
        <v>2020</v>
      </c>
      <c r="F9092" s="3" t="str">
        <f t="shared" si="284"/>
        <v>GElevLR MON2020</v>
      </c>
      <c r="G9092" s="9">
        <v>540</v>
      </c>
      <c r="H9092" s="9">
        <v>540</v>
      </c>
      <c r="I9092" s="9">
        <v>540</v>
      </c>
      <c r="J9092" s="9">
        <v>540</v>
      </c>
      <c r="K9092" s="9">
        <v>540</v>
      </c>
      <c r="L9092" s="9">
        <v>540</v>
      </c>
      <c r="M9092" s="9">
        <v>537</v>
      </c>
      <c r="N9092" s="9">
        <v>537</v>
      </c>
      <c r="O9092" s="9">
        <v>537</v>
      </c>
      <c r="P9092" s="9">
        <v>537</v>
      </c>
      <c r="Q9092" s="9">
        <v>537</v>
      </c>
      <c r="R9092" s="9">
        <v>537</v>
      </c>
      <c r="S9092" s="9">
        <v>537</v>
      </c>
      <c r="T9092" s="9">
        <v>540</v>
      </c>
    </row>
    <row r="9093" spans="1:20" x14ac:dyDescent="0.35">
      <c r="A9093">
        <f t="shared" si="285"/>
        <v>9093</v>
      </c>
      <c r="B9093" s="3" t="s">
        <v>71</v>
      </c>
      <c r="C9093" s="3" t="s">
        <v>75</v>
      </c>
      <c r="D9093" s="3" t="s">
        <v>61</v>
      </c>
      <c r="E9093">
        <v>2021</v>
      </c>
      <c r="F9093" s="3" t="str">
        <f t="shared" si="284"/>
        <v>GElevLR MON2021</v>
      </c>
      <c r="G9093" s="9">
        <v>540</v>
      </c>
      <c r="H9093" s="9">
        <v>540</v>
      </c>
      <c r="I9093" s="9">
        <v>540</v>
      </c>
      <c r="J9093" s="9">
        <v>540</v>
      </c>
      <c r="K9093" s="9">
        <v>540</v>
      </c>
      <c r="L9093" s="9">
        <v>540</v>
      </c>
      <c r="M9093" s="9">
        <v>537</v>
      </c>
      <c r="N9093" s="9">
        <v>537</v>
      </c>
      <c r="O9093" s="9">
        <v>537</v>
      </c>
      <c r="P9093" s="9">
        <v>537</v>
      </c>
      <c r="Q9093" s="9">
        <v>537</v>
      </c>
      <c r="R9093" s="9">
        <v>537</v>
      </c>
      <c r="S9093" s="9">
        <v>537</v>
      </c>
      <c r="T9093" s="9">
        <v>540</v>
      </c>
    </row>
    <row r="9094" spans="1:20" x14ac:dyDescent="0.35">
      <c r="A9094">
        <f t="shared" si="285"/>
        <v>9094</v>
      </c>
      <c r="B9094" s="3" t="s">
        <v>71</v>
      </c>
      <c r="C9094" s="3" t="s">
        <v>75</v>
      </c>
      <c r="D9094" s="3" t="s">
        <v>61</v>
      </c>
      <c r="E9094">
        <v>2022</v>
      </c>
      <c r="F9094" s="3" t="str">
        <f t="shared" si="284"/>
        <v>GElevLR MON2022</v>
      </c>
      <c r="G9094" s="9">
        <v>540</v>
      </c>
      <c r="H9094" s="9">
        <v>540</v>
      </c>
      <c r="I9094" s="9">
        <v>540</v>
      </c>
      <c r="J9094" s="9">
        <v>540</v>
      </c>
      <c r="K9094" s="9">
        <v>540</v>
      </c>
      <c r="L9094" s="9">
        <v>540</v>
      </c>
      <c r="M9094" s="9">
        <v>537</v>
      </c>
      <c r="N9094" s="9">
        <v>537</v>
      </c>
      <c r="O9094" s="9">
        <v>537</v>
      </c>
      <c r="P9094" s="9">
        <v>537</v>
      </c>
      <c r="Q9094" s="9">
        <v>537</v>
      </c>
      <c r="R9094" s="9">
        <v>537</v>
      </c>
      <c r="S9094" s="9">
        <v>537</v>
      </c>
      <c r="T9094" s="9">
        <v>540</v>
      </c>
    </row>
    <row r="9095" spans="1:20" x14ac:dyDescent="0.35">
      <c r="A9095">
        <f t="shared" si="285"/>
        <v>9095</v>
      </c>
      <c r="B9095" s="3" t="s">
        <v>71</v>
      </c>
      <c r="C9095" s="3" t="s">
        <v>75</v>
      </c>
      <c r="D9095" s="3" t="s">
        <v>61</v>
      </c>
      <c r="E9095">
        <v>2023</v>
      </c>
      <c r="F9095" s="3" t="str">
        <f t="shared" si="284"/>
        <v>GElevLR MON2023</v>
      </c>
      <c r="G9095" s="9">
        <v>540</v>
      </c>
      <c r="H9095" s="9">
        <v>540</v>
      </c>
      <c r="I9095" s="9">
        <v>540</v>
      </c>
      <c r="J9095" s="9">
        <v>540</v>
      </c>
      <c r="K9095" s="9">
        <v>540</v>
      </c>
      <c r="L9095" s="9">
        <v>540</v>
      </c>
      <c r="M9095" s="9">
        <v>537</v>
      </c>
      <c r="N9095" s="9">
        <v>537</v>
      </c>
      <c r="O9095" s="9">
        <v>537</v>
      </c>
      <c r="P9095" s="9">
        <v>537</v>
      </c>
      <c r="Q9095" s="9">
        <v>537</v>
      </c>
      <c r="R9095" s="9">
        <v>537</v>
      </c>
      <c r="S9095" s="9">
        <v>537</v>
      </c>
      <c r="T9095" s="9">
        <v>540</v>
      </c>
    </row>
    <row r="9096" spans="1:20" x14ac:dyDescent="0.35">
      <c r="A9096">
        <f t="shared" si="285"/>
        <v>9096</v>
      </c>
      <c r="B9096" s="3" t="s">
        <v>71</v>
      </c>
      <c r="C9096" s="3" t="s">
        <v>75</v>
      </c>
      <c r="D9096" s="3" t="s">
        <v>61</v>
      </c>
      <c r="E9096">
        <v>2024</v>
      </c>
      <c r="F9096" s="3" t="str">
        <f t="shared" si="284"/>
        <v>GElevLR MON2024</v>
      </c>
      <c r="G9096" s="9">
        <v>540</v>
      </c>
      <c r="H9096" s="9">
        <v>540</v>
      </c>
      <c r="I9096" s="9">
        <v>540</v>
      </c>
      <c r="J9096" s="9">
        <v>540</v>
      </c>
      <c r="K9096" s="9">
        <v>540</v>
      </c>
      <c r="L9096" s="9">
        <v>540</v>
      </c>
      <c r="M9096" s="9">
        <v>537</v>
      </c>
      <c r="N9096" s="9">
        <v>537</v>
      </c>
      <c r="O9096" s="9">
        <v>537</v>
      </c>
      <c r="P9096" s="9">
        <v>537</v>
      </c>
      <c r="Q9096" s="9">
        <v>537</v>
      </c>
      <c r="R9096" s="9">
        <v>537</v>
      </c>
      <c r="S9096" s="9">
        <v>537</v>
      </c>
      <c r="T9096" s="9">
        <v>540</v>
      </c>
    </row>
    <row r="9097" spans="1:20" x14ac:dyDescent="0.35">
      <c r="A9097">
        <f t="shared" si="285"/>
        <v>9097</v>
      </c>
      <c r="B9097" s="3" t="s">
        <v>71</v>
      </c>
      <c r="C9097" s="3" t="s">
        <v>75</v>
      </c>
      <c r="D9097" s="3" t="s">
        <v>61</v>
      </c>
      <c r="E9097">
        <v>2025</v>
      </c>
      <c r="F9097" s="3" t="str">
        <f t="shared" si="284"/>
        <v>GElevLR MON2025</v>
      </c>
      <c r="G9097" s="9">
        <v>540</v>
      </c>
      <c r="H9097" s="9">
        <v>540</v>
      </c>
      <c r="I9097" s="9">
        <v>540</v>
      </c>
      <c r="J9097" s="9">
        <v>540</v>
      </c>
      <c r="K9097" s="9">
        <v>540</v>
      </c>
      <c r="L9097" s="9">
        <v>540</v>
      </c>
      <c r="M9097" s="9">
        <v>537</v>
      </c>
      <c r="N9097" s="9">
        <v>537</v>
      </c>
      <c r="O9097" s="9">
        <v>537</v>
      </c>
      <c r="P9097" s="9">
        <v>537</v>
      </c>
      <c r="Q9097" s="9">
        <v>537</v>
      </c>
      <c r="R9097" s="9">
        <v>537</v>
      </c>
      <c r="S9097" s="9">
        <v>537</v>
      </c>
      <c r="T9097" s="9">
        <v>540</v>
      </c>
    </row>
    <row r="9098" spans="1:20" x14ac:dyDescent="0.35">
      <c r="A9098">
        <f t="shared" si="285"/>
        <v>9098</v>
      </c>
      <c r="B9098" s="3" t="s">
        <v>71</v>
      </c>
      <c r="C9098" s="3" t="s">
        <v>75</v>
      </c>
      <c r="D9098" s="3" t="s">
        <v>61</v>
      </c>
      <c r="E9098">
        <v>2026</v>
      </c>
      <c r="F9098" s="3" t="str">
        <f t="shared" si="284"/>
        <v>GElevLR MON2026</v>
      </c>
      <c r="G9098" s="9">
        <v>540</v>
      </c>
      <c r="H9098" s="9">
        <v>540</v>
      </c>
      <c r="I9098" s="9">
        <v>540</v>
      </c>
      <c r="J9098" s="9">
        <v>540</v>
      </c>
      <c r="K9098" s="9">
        <v>540</v>
      </c>
      <c r="L9098" s="9">
        <v>540</v>
      </c>
      <c r="M9098" s="9">
        <v>537</v>
      </c>
      <c r="N9098" s="9">
        <v>537</v>
      </c>
      <c r="O9098" s="9">
        <v>537</v>
      </c>
      <c r="P9098" s="9">
        <v>537</v>
      </c>
      <c r="Q9098" s="9">
        <v>537</v>
      </c>
      <c r="R9098" s="9">
        <v>537</v>
      </c>
      <c r="S9098" s="9">
        <v>537</v>
      </c>
      <c r="T9098" s="9">
        <v>540</v>
      </c>
    </row>
    <row r="9099" spans="1:20" x14ac:dyDescent="0.35">
      <c r="A9099">
        <f t="shared" si="285"/>
        <v>9099</v>
      </c>
      <c r="B9099" s="3" t="s">
        <v>71</v>
      </c>
      <c r="C9099" s="3" t="s">
        <v>75</v>
      </c>
      <c r="D9099" s="3" t="s">
        <v>61</v>
      </c>
      <c r="E9099">
        <v>2027</v>
      </c>
      <c r="F9099" s="3" t="str">
        <f t="shared" si="284"/>
        <v>GElevLR MON2027</v>
      </c>
      <c r="G9099" s="9">
        <v>540</v>
      </c>
      <c r="H9099" s="9">
        <v>540</v>
      </c>
      <c r="I9099" s="9">
        <v>540</v>
      </c>
      <c r="J9099" s="9">
        <v>540</v>
      </c>
      <c r="K9099" s="9">
        <v>540</v>
      </c>
      <c r="L9099" s="9">
        <v>540</v>
      </c>
      <c r="M9099" s="9">
        <v>537</v>
      </c>
      <c r="N9099" s="9">
        <v>537</v>
      </c>
      <c r="O9099" s="9">
        <v>537</v>
      </c>
      <c r="P9099" s="9">
        <v>537</v>
      </c>
      <c r="Q9099" s="9">
        <v>537</v>
      </c>
      <c r="R9099" s="9">
        <v>537</v>
      </c>
      <c r="S9099" s="9">
        <v>537</v>
      </c>
      <c r="T9099" s="9">
        <v>540</v>
      </c>
    </row>
    <row r="9100" spans="1:20" x14ac:dyDescent="0.35">
      <c r="A9100">
        <f t="shared" si="285"/>
        <v>9100</v>
      </c>
      <c r="B9100" s="3" t="s">
        <v>71</v>
      </c>
      <c r="C9100" s="3" t="s">
        <v>75</v>
      </c>
      <c r="D9100" s="3" t="s">
        <v>61</v>
      </c>
      <c r="E9100">
        <v>2028</v>
      </c>
      <c r="F9100" s="3" t="str">
        <f t="shared" si="284"/>
        <v>GElevLR MON2028</v>
      </c>
      <c r="G9100" s="9">
        <v>540</v>
      </c>
      <c r="H9100" s="9">
        <v>540</v>
      </c>
      <c r="I9100" s="9">
        <v>540</v>
      </c>
      <c r="J9100" s="9">
        <v>540</v>
      </c>
      <c r="K9100" s="9">
        <v>540</v>
      </c>
      <c r="L9100" s="9">
        <v>540</v>
      </c>
      <c r="M9100" s="9">
        <v>537</v>
      </c>
      <c r="N9100" s="9">
        <v>537</v>
      </c>
      <c r="O9100" s="9">
        <v>537</v>
      </c>
      <c r="P9100" s="9">
        <v>537</v>
      </c>
      <c r="Q9100" s="9">
        <v>537</v>
      </c>
      <c r="R9100" s="9">
        <v>537</v>
      </c>
      <c r="S9100" s="9">
        <v>537</v>
      </c>
      <c r="T9100" s="9">
        <v>540</v>
      </c>
    </row>
    <row r="9101" spans="1:20" x14ac:dyDescent="0.35">
      <c r="A9101">
        <f t="shared" si="285"/>
        <v>9101</v>
      </c>
      <c r="B9101" s="3" t="s">
        <v>71</v>
      </c>
      <c r="C9101" s="3" t="s">
        <v>75</v>
      </c>
      <c r="D9101" s="3" t="s">
        <v>61</v>
      </c>
      <c r="E9101">
        <v>2029</v>
      </c>
      <c r="F9101" s="3" t="str">
        <f t="shared" si="284"/>
        <v>GElevLR MON2029</v>
      </c>
      <c r="G9101" s="9">
        <v>540</v>
      </c>
      <c r="H9101" s="9">
        <v>540</v>
      </c>
      <c r="I9101" s="9">
        <v>540</v>
      </c>
      <c r="J9101" s="9">
        <v>540</v>
      </c>
      <c r="K9101" s="9">
        <v>540</v>
      </c>
      <c r="L9101" s="9">
        <v>540</v>
      </c>
      <c r="M9101" s="9">
        <v>537</v>
      </c>
      <c r="N9101" s="9">
        <v>537</v>
      </c>
      <c r="O9101" s="9">
        <v>537</v>
      </c>
      <c r="P9101" s="9">
        <v>537</v>
      </c>
      <c r="Q9101" s="9">
        <v>537</v>
      </c>
      <c r="R9101" s="9">
        <v>537</v>
      </c>
      <c r="S9101" s="9">
        <v>537</v>
      </c>
      <c r="T9101" s="9">
        <v>540</v>
      </c>
    </row>
    <row r="9102" spans="1:20" x14ac:dyDescent="0.35">
      <c r="A9102">
        <f t="shared" si="285"/>
        <v>9102</v>
      </c>
      <c r="B9102" s="3" t="s">
        <v>71</v>
      </c>
      <c r="C9102" s="3" t="s">
        <v>75</v>
      </c>
      <c r="D9102" s="3" t="s">
        <v>62</v>
      </c>
      <c r="E9102">
        <v>2020</v>
      </c>
      <c r="F9102" s="3" t="str">
        <f t="shared" si="284"/>
        <v>GElevICE H2020</v>
      </c>
      <c r="G9102" s="9">
        <v>440</v>
      </c>
      <c r="H9102" s="9">
        <v>440</v>
      </c>
      <c r="I9102" s="9">
        <v>440</v>
      </c>
      <c r="J9102" s="9">
        <v>440</v>
      </c>
      <c r="K9102" s="9">
        <v>440</v>
      </c>
      <c r="L9102" s="9">
        <v>440</v>
      </c>
      <c r="M9102" s="9">
        <v>437</v>
      </c>
      <c r="N9102" s="9">
        <v>437</v>
      </c>
      <c r="O9102" s="9">
        <v>437</v>
      </c>
      <c r="P9102" s="9">
        <v>437</v>
      </c>
      <c r="Q9102" s="9">
        <v>437</v>
      </c>
      <c r="R9102" s="9">
        <v>437</v>
      </c>
      <c r="S9102" s="9">
        <v>437</v>
      </c>
      <c r="T9102" s="9">
        <v>440</v>
      </c>
    </row>
    <row r="9103" spans="1:20" x14ac:dyDescent="0.35">
      <c r="A9103">
        <f t="shared" si="285"/>
        <v>9103</v>
      </c>
      <c r="B9103" s="3" t="s">
        <v>71</v>
      </c>
      <c r="C9103" s="3" t="s">
        <v>75</v>
      </c>
      <c r="D9103" s="3" t="s">
        <v>62</v>
      </c>
      <c r="E9103">
        <v>2021</v>
      </c>
      <c r="F9103" s="3" t="str">
        <f t="shared" si="284"/>
        <v>GElevICE H2021</v>
      </c>
      <c r="G9103" s="9">
        <v>440</v>
      </c>
      <c r="H9103" s="9">
        <v>440</v>
      </c>
      <c r="I9103" s="9">
        <v>440</v>
      </c>
      <c r="J9103" s="9">
        <v>440</v>
      </c>
      <c r="K9103" s="9">
        <v>440</v>
      </c>
      <c r="L9103" s="9">
        <v>440</v>
      </c>
      <c r="M9103" s="9">
        <v>437</v>
      </c>
      <c r="N9103" s="9">
        <v>437</v>
      </c>
      <c r="O9103" s="9">
        <v>437</v>
      </c>
      <c r="P9103" s="9">
        <v>437</v>
      </c>
      <c r="Q9103" s="9">
        <v>437</v>
      </c>
      <c r="R9103" s="9">
        <v>437</v>
      </c>
      <c r="S9103" s="9">
        <v>437</v>
      </c>
      <c r="T9103" s="9">
        <v>440</v>
      </c>
    </row>
    <row r="9104" spans="1:20" x14ac:dyDescent="0.35">
      <c r="A9104">
        <f t="shared" si="285"/>
        <v>9104</v>
      </c>
      <c r="B9104" s="3" t="s">
        <v>71</v>
      </c>
      <c r="C9104" s="3" t="s">
        <v>75</v>
      </c>
      <c r="D9104" s="3" t="s">
        <v>62</v>
      </c>
      <c r="E9104">
        <v>2022</v>
      </c>
      <c r="F9104" s="3" t="str">
        <f t="shared" si="284"/>
        <v>GElevICE H2022</v>
      </c>
      <c r="G9104" s="9">
        <v>440</v>
      </c>
      <c r="H9104" s="9">
        <v>440</v>
      </c>
      <c r="I9104" s="9">
        <v>440</v>
      </c>
      <c r="J9104" s="9">
        <v>440</v>
      </c>
      <c r="K9104" s="9">
        <v>440</v>
      </c>
      <c r="L9104" s="9">
        <v>440</v>
      </c>
      <c r="M9104" s="9">
        <v>437</v>
      </c>
      <c r="N9104" s="9">
        <v>437</v>
      </c>
      <c r="O9104" s="9">
        <v>437</v>
      </c>
      <c r="P9104" s="9">
        <v>437</v>
      </c>
      <c r="Q9104" s="9">
        <v>437</v>
      </c>
      <c r="R9104" s="9">
        <v>437</v>
      </c>
      <c r="S9104" s="9">
        <v>437</v>
      </c>
      <c r="T9104" s="9">
        <v>440</v>
      </c>
    </row>
    <row r="9105" spans="1:20" x14ac:dyDescent="0.35">
      <c r="A9105">
        <f t="shared" si="285"/>
        <v>9105</v>
      </c>
      <c r="B9105" s="3" t="s">
        <v>71</v>
      </c>
      <c r="C9105" s="3" t="s">
        <v>75</v>
      </c>
      <c r="D9105" s="3" t="s">
        <v>62</v>
      </c>
      <c r="E9105">
        <v>2023</v>
      </c>
      <c r="F9105" s="3" t="str">
        <f t="shared" si="284"/>
        <v>GElevICE H2023</v>
      </c>
      <c r="G9105" s="9">
        <v>440</v>
      </c>
      <c r="H9105" s="9">
        <v>440</v>
      </c>
      <c r="I9105" s="9">
        <v>440</v>
      </c>
      <c r="J9105" s="9">
        <v>440</v>
      </c>
      <c r="K9105" s="9">
        <v>440</v>
      </c>
      <c r="L9105" s="9">
        <v>440</v>
      </c>
      <c r="M9105" s="9">
        <v>437</v>
      </c>
      <c r="N9105" s="9">
        <v>437</v>
      </c>
      <c r="O9105" s="9">
        <v>437</v>
      </c>
      <c r="P9105" s="9">
        <v>437</v>
      </c>
      <c r="Q9105" s="9">
        <v>437</v>
      </c>
      <c r="R9105" s="9">
        <v>437</v>
      </c>
      <c r="S9105" s="9">
        <v>437</v>
      </c>
      <c r="T9105" s="9">
        <v>440</v>
      </c>
    </row>
    <row r="9106" spans="1:20" x14ac:dyDescent="0.35">
      <c r="A9106">
        <f t="shared" si="285"/>
        <v>9106</v>
      </c>
      <c r="B9106" s="3" t="s">
        <v>71</v>
      </c>
      <c r="C9106" s="3" t="s">
        <v>75</v>
      </c>
      <c r="D9106" s="3" t="s">
        <v>62</v>
      </c>
      <c r="E9106">
        <v>2024</v>
      </c>
      <c r="F9106" s="3" t="str">
        <f t="shared" si="284"/>
        <v>GElevICE H2024</v>
      </c>
      <c r="G9106" s="9">
        <v>440</v>
      </c>
      <c r="H9106" s="9">
        <v>440</v>
      </c>
      <c r="I9106" s="9">
        <v>440</v>
      </c>
      <c r="J9106" s="9">
        <v>440</v>
      </c>
      <c r="K9106" s="9">
        <v>440</v>
      </c>
      <c r="L9106" s="9">
        <v>440</v>
      </c>
      <c r="M9106" s="9">
        <v>437</v>
      </c>
      <c r="N9106" s="9">
        <v>437</v>
      </c>
      <c r="O9106" s="9">
        <v>437</v>
      </c>
      <c r="P9106" s="9">
        <v>437</v>
      </c>
      <c r="Q9106" s="9">
        <v>437</v>
      </c>
      <c r="R9106" s="9">
        <v>437</v>
      </c>
      <c r="S9106" s="9">
        <v>437</v>
      </c>
      <c r="T9106" s="9">
        <v>440</v>
      </c>
    </row>
    <row r="9107" spans="1:20" x14ac:dyDescent="0.35">
      <c r="A9107">
        <f t="shared" si="285"/>
        <v>9107</v>
      </c>
      <c r="B9107" s="3" t="s">
        <v>71</v>
      </c>
      <c r="C9107" s="3" t="s">
        <v>75</v>
      </c>
      <c r="D9107" s="3" t="s">
        <v>62</v>
      </c>
      <c r="E9107">
        <v>2025</v>
      </c>
      <c r="F9107" s="3" t="str">
        <f t="shared" si="284"/>
        <v>GElevICE H2025</v>
      </c>
      <c r="G9107" s="9">
        <v>440</v>
      </c>
      <c r="H9107" s="9">
        <v>440</v>
      </c>
      <c r="I9107" s="9">
        <v>440</v>
      </c>
      <c r="J9107" s="9">
        <v>440</v>
      </c>
      <c r="K9107" s="9">
        <v>440</v>
      </c>
      <c r="L9107" s="9">
        <v>440</v>
      </c>
      <c r="M9107" s="9">
        <v>437</v>
      </c>
      <c r="N9107" s="9">
        <v>437</v>
      </c>
      <c r="O9107" s="9">
        <v>437</v>
      </c>
      <c r="P9107" s="9">
        <v>437</v>
      </c>
      <c r="Q9107" s="9">
        <v>437</v>
      </c>
      <c r="R9107" s="9">
        <v>437</v>
      </c>
      <c r="S9107" s="9">
        <v>437</v>
      </c>
      <c r="T9107" s="9">
        <v>440</v>
      </c>
    </row>
    <row r="9108" spans="1:20" x14ac:dyDescent="0.35">
      <c r="A9108">
        <f t="shared" si="285"/>
        <v>9108</v>
      </c>
      <c r="B9108" s="3" t="s">
        <v>71</v>
      </c>
      <c r="C9108" s="3" t="s">
        <v>75</v>
      </c>
      <c r="D9108" s="3" t="s">
        <v>62</v>
      </c>
      <c r="E9108">
        <v>2026</v>
      </c>
      <c r="F9108" s="3" t="str">
        <f t="shared" si="284"/>
        <v>GElevICE H2026</v>
      </c>
      <c r="G9108" s="9">
        <v>440</v>
      </c>
      <c r="H9108" s="9">
        <v>440</v>
      </c>
      <c r="I9108" s="9">
        <v>440</v>
      </c>
      <c r="J9108" s="9">
        <v>440</v>
      </c>
      <c r="K9108" s="9">
        <v>440</v>
      </c>
      <c r="L9108" s="9">
        <v>440</v>
      </c>
      <c r="M9108" s="9">
        <v>437</v>
      </c>
      <c r="N9108" s="9">
        <v>437</v>
      </c>
      <c r="O9108" s="9">
        <v>437</v>
      </c>
      <c r="P9108" s="9">
        <v>437</v>
      </c>
      <c r="Q9108" s="9">
        <v>437</v>
      </c>
      <c r="R9108" s="9">
        <v>437</v>
      </c>
      <c r="S9108" s="9">
        <v>437</v>
      </c>
      <c r="T9108" s="9">
        <v>440</v>
      </c>
    </row>
    <row r="9109" spans="1:20" x14ac:dyDescent="0.35">
      <c r="A9109">
        <f t="shared" si="285"/>
        <v>9109</v>
      </c>
      <c r="B9109" s="3" t="s">
        <v>71</v>
      </c>
      <c r="C9109" s="3" t="s">
        <v>75</v>
      </c>
      <c r="D9109" s="3" t="s">
        <v>62</v>
      </c>
      <c r="E9109">
        <v>2027</v>
      </c>
      <c r="F9109" s="3" t="str">
        <f t="shared" si="284"/>
        <v>GElevICE H2027</v>
      </c>
      <c r="G9109" s="9">
        <v>440</v>
      </c>
      <c r="H9109" s="9">
        <v>440</v>
      </c>
      <c r="I9109" s="9">
        <v>440</v>
      </c>
      <c r="J9109" s="9">
        <v>440</v>
      </c>
      <c r="K9109" s="9">
        <v>440</v>
      </c>
      <c r="L9109" s="9">
        <v>440</v>
      </c>
      <c r="M9109" s="9">
        <v>437</v>
      </c>
      <c r="N9109" s="9">
        <v>437</v>
      </c>
      <c r="O9109" s="9">
        <v>437</v>
      </c>
      <c r="P9109" s="9">
        <v>437</v>
      </c>
      <c r="Q9109" s="9">
        <v>437</v>
      </c>
      <c r="R9109" s="9">
        <v>437</v>
      </c>
      <c r="S9109" s="9">
        <v>437</v>
      </c>
      <c r="T9109" s="9">
        <v>440</v>
      </c>
    </row>
    <row r="9110" spans="1:20" x14ac:dyDescent="0.35">
      <c r="A9110">
        <f t="shared" si="285"/>
        <v>9110</v>
      </c>
      <c r="B9110" s="3" t="s">
        <v>71</v>
      </c>
      <c r="C9110" s="3" t="s">
        <v>75</v>
      </c>
      <c r="D9110" s="3" t="s">
        <v>62</v>
      </c>
      <c r="E9110">
        <v>2028</v>
      </c>
      <c r="F9110" s="3" t="str">
        <f t="shared" si="284"/>
        <v>GElevICE H2028</v>
      </c>
      <c r="G9110" s="9">
        <v>440</v>
      </c>
      <c r="H9110" s="9">
        <v>440</v>
      </c>
      <c r="I9110" s="9">
        <v>440</v>
      </c>
      <c r="J9110" s="9">
        <v>440</v>
      </c>
      <c r="K9110" s="9">
        <v>440</v>
      </c>
      <c r="L9110" s="9">
        <v>440</v>
      </c>
      <c r="M9110" s="9">
        <v>437</v>
      </c>
      <c r="N9110" s="9">
        <v>437</v>
      </c>
      <c r="O9110" s="9">
        <v>437</v>
      </c>
      <c r="P9110" s="9">
        <v>437</v>
      </c>
      <c r="Q9110" s="9">
        <v>437</v>
      </c>
      <c r="R9110" s="9">
        <v>437</v>
      </c>
      <c r="S9110" s="9">
        <v>437</v>
      </c>
      <c r="T9110" s="9">
        <v>440</v>
      </c>
    </row>
    <row r="9111" spans="1:20" x14ac:dyDescent="0.35">
      <c r="A9111">
        <f t="shared" si="285"/>
        <v>9111</v>
      </c>
      <c r="B9111" s="3" t="s">
        <v>71</v>
      </c>
      <c r="C9111" s="3" t="s">
        <v>75</v>
      </c>
      <c r="D9111" s="3" t="s">
        <v>62</v>
      </c>
      <c r="E9111">
        <v>2029</v>
      </c>
      <c r="F9111" s="3" t="str">
        <f t="shared" si="284"/>
        <v>GElevICE H2029</v>
      </c>
      <c r="G9111" s="9">
        <v>440</v>
      </c>
      <c r="H9111" s="9">
        <v>440</v>
      </c>
      <c r="I9111" s="9">
        <v>440</v>
      </c>
      <c r="J9111" s="9">
        <v>440</v>
      </c>
      <c r="K9111" s="9">
        <v>440</v>
      </c>
      <c r="L9111" s="9">
        <v>440</v>
      </c>
      <c r="M9111" s="9">
        <v>437</v>
      </c>
      <c r="N9111" s="9">
        <v>437</v>
      </c>
      <c r="O9111" s="9">
        <v>437</v>
      </c>
      <c r="P9111" s="9">
        <v>437</v>
      </c>
      <c r="Q9111" s="9">
        <v>437</v>
      </c>
      <c r="R9111" s="9">
        <v>437</v>
      </c>
      <c r="S9111" s="9">
        <v>437</v>
      </c>
      <c r="T9111" s="9">
        <v>440</v>
      </c>
    </row>
    <row r="9112" spans="1:20" x14ac:dyDescent="0.35">
      <c r="A9112">
        <f t="shared" si="285"/>
        <v>9112</v>
      </c>
      <c r="B9112" s="3" t="s">
        <v>71</v>
      </c>
      <c r="C9112" s="3" t="s">
        <v>75</v>
      </c>
      <c r="D9112" s="3" t="s">
        <v>63</v>
      </c>
      <c r="E9112">
        <v>2020</v>
      </c>
      <c r="F9112" s="3" t="str">
        <f t="shared" si="284"/>
        <v>GElevMCNARY2020</v>
      </c>
      <c r="G9112" s="9">
        <v>338.7</v>
      </c>
      <c r="H9112" s="9">
        <v>338.7</v>
      </c>
      <c r="I9112" s="9">
        <v>338.7</v>
      </c>
      <c r="J9112" s="9">
        <v>338.7</v>
      </c>
      <c r="K9112" s="9">
        <v>338.7</v>
      </c>
      <c r="L9112" s="9">
        <v>338.7</v>
      </c>
      <c r="M9112" s="9">
        <v>338.7</v>
      </c>
      <c r="N9112" s="9">
        <v>338.7</v>
      </c>
      <c r="O9112" s="9">
        <v>338.7</v>
      </c>
      <c r="P9112" s="9">
        <v>338.7</v>
      </c>
      <c r="Q9112" s="9">
        <v>338.7</v>
      </c>
      <c r="R9112" s="9">
        <v>338.7</v>
      </c>
      <c r="S9112" s="9">
        <v>338.7</v>
      </c>
      <c r="T9112" s="9">
        <v>338.7</v>
      </c>
    </row>
    <row r="9113" spans="1:20" x14ac:dyDescent="0.35">
      <c r="A9113">
        <f t="shared" si="285"/>
        <v>9113</v>
      </c>
      <c r="B9113" s="3" t="s">
        <v>71</v>
      </c>
      <c r="C9113" s="3" t="s">
        <v>75</v>
      </c>
      <c r="D9113" s="3" t="s">
        <v>63</v>
      </c>
      <c r="E9113">
        <v>2021</v>
      </c>
      <c r="F9113" s="3" t="str">
        <f t="shared" si="284"/>
        <v>GElevMCNARY2021</v>
      </c>
      <c r="G9113" s="9">
        <v>338.7</v>
      </c>
      <c r="H9113" s="9">
        <v>338.7</v>
      </c>
      <c r="I9113" s="9">
        <v>338.7</v>
      </c>
      <c r="J9113" s="9">
        <v>338.7</v>
      </c>
      <c r="K9113" s="9">
        <v>338.7</v>
      </c>
      <c r="L9113" s="9">
        <v>338.7</v>
      </c>
      <c r="M9113" s="9">
        <v>338.7</v>
      </c>
      <c r="N9113" s="9">
        <v>338.7</v>
      </c>
      <c r="O9113" s="9">
        <v>338.7</v>
      </c>
      <c r="P9113" s="9">
        <v>338.7</v>
      </c>
      <c r="Q9113" s="9">
        <v>338.7</v>
      </c>
      <c r="R9113" s="9">
        <v>338.7</v>
      </c>
      <c r="S9113" s="9">
        <v>338.7</v>
      </c>
      <c r="T9113" s="9">
        <v>338.7</v>
      </c>
    </row>
    <row r="9114" spans="1:20" x14ac:dyDescent="0.35">
      <c r="A9114">
        <f t="shared" si="285"/>
        <v>9114</v>
      </c>
      <c r="B9114" s="3" t="s">
        <v>71</v>
      </c>
      <c r="C9114" s="3" t="s">
        <v>75</v>
      </c>
      <c r="D9114" s="3" t="s">
        <v>63</v>
      </c>
      <c r="E9114">
        <v>2022</v>
      </c>
      <c r="F9114" s="3" t="str">
        <f t="shared" si="284"/>
        <v>GElevMCNARY2022</v>
      </c>
      <c r="G9114" s="9">
        <v>338.7</v>
      </c>
      <c r="H9114" s="9">
        <v>338.7</v>
      </c>
      <c r="I9114" s="9">
        <v>338.7</v>
      </c>
      <c r="J9114" s="9">
        <v>338.7</v>
      </c>
      <c r="K9114" s="9">
        <v>338.7</v>
      </c>
      <c r="L9114" s="9">
        <v>338.7</v>
      </c>
      <c r="M9114" s="9">
        <v>338.7</v>
      </c>
      <c r="N9114" s="9">
        <v>338.7</v>
      </c>
      <c r="O9114" s="9">
        <v>338.7</v>
      </c>
      <c r="P9114" s="9">
        <v>338.7</v>
      </c>
      <c r="Q9114" s="9">
        <v>338.7</v>
      </c>
      <c r="R9114" s="9">
        <v>338.7</v>
      </c>
      <c r="S9114" s="9">
        <v>338.7</v>
      </c>
      <c r="T9114" s="9">
        <v>338.7</v>
      </c>
    </row>
    <row r="9115" spans="1:20" x14ac:dyDescent="0.35">
      <c r="A9115">
        <f t="shared" si="285"/>
        <v>9115</v>
      </c>
      <c r="B9115" s="3" t="s">
        <v>71</v>
      </c>
      <c r="C9115" s="3" t="s">
        <v>75</v>
      </c>
      <c r="D9115" s="3" t="s">
        <v>63</v>
      </c>
      <c r="E9115">
        <v>2023</v>
      </c>
      <c r="F9115" s="3" t="str">
        <f t="shared" si="284"/>
        <v>GElevMCNARY2023</v>
      </c>
      <c r="G9115" s="9">
        <v>338.7</v>
      </c>
      <c r="H9115" s="9">
        <v>338.7</v>
      </c>
      <c r="I9115" s="9">
        <v>338.7</v>
      </c>
      <c r="J9115" s="9">
        <v>338.7</v>
      </c>
      <c r="K9115" s="9">
        <v>338.7</v>
      </c>
      <c r="L9115" s="9">
        <v>338.7</v>
      </c>
      <c r="M9115" s="9">
        <v>338.7</v>
      </c>
      <c r="N9115" s="9">
        <v>338.7</v>
      </c>
      <c r="O9115" s="9">
        <v>338.7</v>
      </c>
      <c r="P9115" s="9">
        <v>338.7</v>
      </c>
      <c r="Q9115" s="9">
        <v>338.7</v>
      </c>
      <c r="R9115" s="9">
        <v>338.7</v>
      </c>
      <c r="S9115" s="9">
        <v>338.7</v>
      </c>
      <c r="T9115" s="9">
        <v>338.7</v>
      </c>
    </row>
    <row r="9116" spans="1:20" x14ac:dyDescent="0.35">
      <c r="A9116">
        <f t="shared" si="285"/>
        <v>9116</v>
      </c>
      <c r="B9116" s="3" t="s">
        <v>71</v>
      </c>
      <c r="C9116" s="3" t="s">
        <v>75</v>
      </c>
      <c r="D9116" s="3" t="s">
        <v>63</v>
      </c>
      <c r="E9116">
        <v>2024</v>
      </c>
      <c r="F9116" s="3" t="str">
        <f t="shared" si="284"/>
        <v>GElevMCNARY2024</v>
      </c>
      <c r="G9116" s="9">
        <v>338.7</v>
      </c>
      <c r="H9116" s="9">
        <v>338.7</v>
      </c>
      <c r="I9116" s="9">
        <v>338.7</v>
      </c>
      <c r="J9116" s="9">
        <v>338.7</v>
      </c>
      <c r="K9116" s="9">
        <v>338.7</v>
      </c>
      <c r="L9116" s="9">
        <v>338.7</v>
      </c>
      <c r="M9116" s="9">
        <v>338.7</v>
      </c>
      <c r="N9116" s="9">
        <v>338.7</v>
      </c>
      <c r="O9116" s="9">
        <v>338.7</v>
      </c>
      <c r="P9116" s="9">
        <v>338.7</v>
      </c>
      <c r="Q9116" s="9">
        <v>338.7</v>
      </c>
      <c r="R9116" s="9">
        <v>338.7</v>
      </c>
      <c r="S9116" s="9">
        <v>338.7</v>
      </c>
      <c r="T9116" s="9">
        <v>338.7</v>
      </c>
    </row>
    <row r="9117" spans="1:20" x14ac:dyDescent="0.35">
      <c r="A9117">
        <f t="shared" si="285"/>
        <v>9117</v>
      </c>
      <c r="B9117" s="3" t="s">
        <v>71</v>
      </c>
      <c r="C9117" s="3" t="s">
        <v>75</v>
      </c>
      <c r="D9117" s="3" t="s">
        <v>63</v>
      </c>
      <c r="E9117">
        <v>2025</v>
      </c>
      <c r="F9117" s="3" t="str">
        <f t="shared" si="284"/>
        <v>GElevMCNARY2025</v>
      </c>
      <c r="G9117" s="9">
        <v>338.7</v>
      </c>
      <c r="H9117" s="9">
        <v>338.7</v>
      </c>
      <c r="I9117" s="9">
        <v>338.7</v>
      </c>
      <c r="J9117" s="9">
        <v>338.7</v>
      </c>
      <c r="K9117" s="9">
        <v>338.7</v>
      </c>
      <c r="L9117" s="9">
        <v>338.7</v>
      </c>
      <c r="M9117" s="9">
        <v>338.7</v>
      </c>
      <c r="N9117" s="9">
        <v>338.7</v>
      </c>
      <c r="O9117" s="9">
        <v>338.7</v>
      </c>
      <c r="P9117" s="9">
        <v>338.7</v>
      </c>
      <c r="Q9117" s="9">
        <v>338.7</v>
      </c>
      <c r="R9117" s="9">
        <v>338.7</v>
      </c>
      <c r="S9117" s="9">
        <v>338.7</v>
      </c>
      <c r="T9117" s="9">
        <v>338.7</v>
      </c>
    </row>
    <row r="9118" spans="1:20" x14ac:dyDescent="0.35">
      <c r="A9118">
        <f t="shared" si="285"/>
        <v>9118</v>
      </c>
      <c r="B9118" s="3" t="s">
        <v>71</v>
      </c>
      <c r="C9118" s="3" t="s">
        <v>75</v>
      </c>
      <c r="D9118" s="3" t="s">
        <v>63</v>
      </c>
      <c r="E9118">
        <v>2026</v>
      </c>
      <c r="F9118" s="3" t="str">
        <f t="shared" si="284"/>
        <v>GElevMCNARY2026</v>
      </c>
      <c r="G9118" s="9">
        <v>338.7</v>
      </c>
      <c r="H9118" s="9">
        <v>338.7</v>
      </c>
      <c r="I9118" s="9">
        <v>338.7</v>
      </c>
      <c r="J9118" s="9">
        <v>338.7</v>
      </c>
      <c r="K9118" s="9">
        <v>338.7</v>
      </c>
      <c r="L9118" s="9">
        <v>338.7</v>
      </c>
      <c r="M9118" s="9">
        <v>338.7</v>
      </c>
      <c r="N9118" s="9">
        <v>338.7</v>
      </c>
      <c r="O9118" s="9">
        <v>338.7</v>
      </c>
      <c r="P9118" s="9">
        <v>338.7</v>
      </c>
      <c r="Q9118" s="9">
        <v>338.7</v>
      </c>
      <c r="R9118" s="9">
        <v>338.7</v>
      </c>
      <c r="S9118" s="9">
        <v>338.7</v>
      </c>
      <c r="T9118" s="9">
        <v>338.7</v>
      </c>
    </row>
    <row r="9119" spans="1:20" x14ac:dyDescent="0.35">
      <c r="A9119">
        <f t="shared" si="285"/>
        <v>9119</v>
      </c>
      <c r="B9119" s="3" t="s">
        <v>71</v>
      </c>
      <c r="C9119" s="3" t="s">
        <v>75</v>
      </c>
      <c r="D9119" s="3" t="s">
        <v>63</v>
      </c>
      <c r="E9119">
        <v>2027</v>
      </c>
      <c r="F9119" s="3" t="str">
        <f t="shared" si="284"/>
        <v>GElevMCNARY2027</v>
      </c>
      <c r="G9119" s="9">
        <v>338.7</v>
      </c>
      <c r="H9119" s="9">
        <v>338.7</v>
      </c>
      <c r="I9119" s="9">
        <v>338.7</v>
      </c>
      <c r="J9119" s="9">
        <v>338.7</v>
      </c>
      <c r="K9119" s="9">
        <v>338.7</v>
      </c>
      <c r="L9119" s="9">
        <v>338.7</v>
      </c>
      <c r="M9119" s="9">
        <v>338.7</v>
      </c>
      <c r="N9119" s="9">
        <v>338.7</v>
      </c>
      <c r="O9119" s="9">
        <v>338.7</v>
      </c>
      <c r="P9119" s="9">
        <v>338.7</v>
      </c>
      <c r="Q9119" s="9">
        <v>338.7</v>
      </c>
      <c r="R9119" s="9">
        <v>338.7</v>
      </c>
      <c r="S9119" s="9">
        <v>338.7</v>
      </c>
      <c r="T9119" s="9">
        <v>338.7</v>
      </c>
    </row>
    <row r="9120" spans="1:20" x14ac:dyDescent="0.35">
      <c r="A9120">
        <f t="shared" si="285"/>
        <v>9120</v>
      </c>
      <c r="B9120" s="3" t="s">
        <v>71</v>
      </c>
      <c r="C9120" s="3" t="s">
        <v>75</v>
      </c>
      <c r="D9120" s="3" t="s">
        <v>63</v>
      </c>
      <c r="E9120">
        <v>2028</v>
      </c>
      <c r="F9120" s="3" t="str">
        <f t="shared" si="284"/>
        <v>GElevMCNARY2028</v>
      </c>
      <c r="G9120" s="9">
        <v>338.7</v>
      </c>
      <c r="H9120" s="9">
        <v>338.7</v>
      </c>
      <c r="I9120" s="9">
        <v>338.7</v>
      </c>
      <c r="J9120" s="9">
        <v>338.7</v>
      </c>
      <c r="K9120" s="9">
        <v>338.7</v>
      </c>
      <c r="L9120" s="9">
        <v>338.7</v>
      </c>
      <c r="M9120" s="9">
        <v>338.7</v>
      </c>
      <c r="N9120" s="9">
        <v>338.7</v>
      </c>
      <c r="O9120" s="9">
        <v>338.7</v>
      </c>
      <c r="P9120" s="9">
        <v>338.7</v>
      </c>
      <c r="Q9120" s="9">
        <v>338.7</v>
      </c>
      <c r="R9120" s="9">
        <v>338.7</v>
      </c>
      <c r="S9120" s="9">
        <v>338.7</v>
      </c>
      <c r="T9120" s="9">
        <v>338.7</v>
      </c>
    </row>
    <row r="9121" spans="1:20" x14ac:dyDescent="0.35">
      <c r="A9121">
        <f t="shared" si="285"/>
        <v>9121</v>
      </c>
      <c r="B9121" s="3" t="s">
        <v>71</v>
      </c>
      <c r="C9121" s="3" t="s">
        <v>75</v>
      </c>
      <c r="D9121" s="3" t="s">
        <v>63</v>
      </c>
      <c r="E9121">
        <v>2029</v>
      </c>
      <c r="F9121" s="3" t="str">
        <f t="shared" si="284"/>
        <v>GElevMCNARY2029</v>
      </c>
      <c r="G9121" s="9">
        <v>338.7</v>
      </c>
      <c r="H9121" s="9">
        <v>338.7</v>
      </c>
      <c r="I9121" s="9">
        <v>338.7</v>
      </c>
      <c r="J9121" s="9">
        <v>338.7</v>
      </c>
      <c r="K9121" s="9">
        <v>338.7</v>
      </c>
      <c r="L9121" s="9">
        <v>338.7</v>
      </c>
      <c r="M9121" s="9">
        <v>338.7</v>
      </c>
      <c r="N9121" s="9">
        <v>338.7</v>
      </c>
      <c r="O9121" s="9">
        <v>338.7</v>
      </c>
      <c r="P9121" s="9">
        <v>338.7</v>
      </c>
      <c r="Q9121" s="9">
        <v>338.7</v>
      </c>
      <c r="R9121" s="9">
        <v>338.7</v>
      </c>
      <c r="S9121" s="9">
        <v>338.7</v>
      </c>
      <c r="T9121" s="9">
        <v>338.7</v>
      </c>
    </row>
    <row r="9122" spans="1:20" x14ac:dyDescent="0.35">
      <c r="A9122">
        <f t="shared" si="285"/>
        <v>9122</v>
      </c>
      <c r="B9122" s="3" t="s">
        <v>71</v>
      </c>
      <c r="C9122" s="3" t="s">
        <v>75</v>
      </c>
      <c r="D9122" s="3" t="s">
        <v>64</v>
      </c>
      <c r="E9122">
        <v>2020</v>
      </c>
      <c r="F9122" s="3" t="str">
        <f t="shared" si="284"/>
        <v>GElevJ DAY2020</v>
      </c>
      <c r="G9122" s="9">
        <v>265</v>
      </c>
      <c r="H9122" s="9">
        <v>265</v>
      </c>
      <c r="I9122" s="9">
        <v>265</v>
      </c>
      <c r="J9122" s="9">
        <v>265</v>
      </c>
      <c r="K9122" s="9">
        <v>265</v>
      </c>
      <c r="L9122" s="9">
        <v>265</v>
      </c>
      <c r="M9122" s="9">
        <v>262.5</v>
      </c>
      <c r="N9122" s="9">
        <v>262.5</v>
      </c>
      <c r="O9122" s="9">
        <v>262.5</v>
      </c>
      <c r="P9122" s="9">
        <v>262.5</v>
      </c>
      <c r="Q9122" s="9">
        <v>262.5</v>
      </c>
      <c r="R9122" s="9">
        <v>262.5</v>
      </c>
      <c r="S9122" s="9">
        <v>262.5</v>
      </c>
      <c r="T9122" s="9">
        <v>262.5</v>
      </c>
    </row>
    <row r="9123" spans="1:20" x14ac:dyDescent="0.35">
      <c r="A9123">
        <f t="shared" si="285"/>
        <v>9123</v>
      </c>
      <c r="B9123" s="3" t="s">
        <v>71</v>
      </c>
      <c r="C9123" s="3" t="s">
        <v>75</v>
      </c>
      <c r="D9123" s="3" t="s">
        <v>64</v>
      </c>
      <c r="E9123">
        <v>2021</v>
      </c>
      <c r="F9123" s="3" t="str">
        <f t="shared" si="284"/>
        <v>GElevJ DAY2021</v>
      </c>
      <c r="G9123" s="9">
        <v>265</v>
      </c>
      <c r="H9123" s="9">
        <v>265</v>
      </c>
      <c r="I9123" s="9">
        <v>265</v>
      </c>
      <c r="J9123" s="9">
        <v>265</v>
      </c>
      <c r="K9123" s="9">
        <v>265</v>
      </c>
      <c r="L9123" s="9">
        <v>265</v>
      </c>
      <c r="M9123" s="9">
        <v>262.5</v>
      </c>
      <c r="N9123" s="9">
        <v>262.5</v>
      </c>
      <c r="O9123" s="9">
        <v>262.5</v>
      </c>
      <c r="P9123" s="9">
        <v>262.5</v>
      </c>
      <c r="Q9123" s="9">
        <v>262.5</v>
      </c>
      <c r="R9123" s="9">
        <v>262.5</v>
      </c>
      <c r="S9123" s="9">
        <v>262.5</v>
      </c>
      <c r="T9123" s="9">
        <v>262.5</v>
      </c>
    </row>
    <row r="9124" spans="1:20" x14ac:dyDescent="0.35">
      <c r="A9124">
        <f t="shared" si="285"/>
        <v>9124</v>
      </c>
      <c r="B9124" s="3" t="s">
        <v>71</v>
      </c>
      <c r="C9124" s="3" t="s">
        <v>75</v>
      </c>
      <c r="D9124" s="3" t="s">
        <v>64</v>
      </c>
      <c r="E9124">
        <v>2022</v>
      </c>
      <c r="F9124" s="3" t="str">
        <f t="shared" si="284"/>
        <v>GElevJ DAY2022</v>
      </c>
      <c r="G9124" s="9">
        <v>265</v>
      </c>
      <c r="H9124" s="9">
        <v>265</v>
      </c>
      <c r="I9124" s="9">
        <v>265</v>
      </c>
      <c r="J9124" s="9">
        <v>265</v>
      </c>
      <c r="K9124" s="9">
        <v>265</v>
      </c>
      <c r="L9124" s="9">
        <v>265</v>
      </c>
      <c r="M9124" s="9">
        <v>262.5</v>
      </c>
      <c r="N9124" s="9">
        <v>262.5</v>
      </c>
      <c r="O9124" s="9">
        <v>262.5</v>
      </c>
      <c r="P9124" s="9">
        <v>262.5</v>
      </c>
      <c r="Q9124" s="9">
        <v>262.5</v>
      </c>
      <c r="R9124" s="9">
        <v>262.5</v>
      </c>
      <c r="S9124" s="9">
        <v>262.5</v>
      </c>
      <c r="T9124" s="9">
        <v>262.5</v>
      </c>
    </row>
    <row r="9125" spans="1:20" x14ac:dyDescent="0.35">
      <c r="A9125">
        <f t="shared" si="285"/>
        <v>9125</v>
      </c>
      <c r="B9125" s="3" t="s">
        <v>71</v>
      </c>
      <c r="C9125" s="3" t="s">
        <v>75</v>
      </c>
      <c r="D9125" s="3" t="s">
        <v>64</v>
      </c>
      <c r="E9125">
        <v>2023</v>
      </c>
      <c r="F9125" s="3" t="str">
        <f t="shared" si="284"/>
        <v>GElevJ DAY2023</v>
      </c>
      <c r="G9125" s="9">
        <v>265</v>
      </c>
      <c r="H9125" s="9">
        <v>265</v>
      </c>
      <c r="I9125" s="9">
        <v>265</v>
      </c>
      <c r="J9125" s="9">
        <v>265</v>
      </c>
      <c r="K9125" s="9">
        <v>265</v>
      </c>
      <c r="L9125" s="9">
        <v>265</v>
      </c>
      <c r="M9125" s="9">
        <v>262.5</v>
      </c>
      <c r="N9125" s="9">
        <v>262.5</v>
      </c>
      <c r="O9125" s="9">
        <v>262.5</v>
      </c>
      <c r="P9125" s="9">
        <v>262.5</v>
      </c>
      <c r="Q9125" s="9">
        <v>262.5</v>
      </c>
      <c r="R9125" s="9">
        <v>262.5</v>
      </c>
      <c r="S9125" s="9">
        <v>262.5</v>
      </c>
      <c r="T9125" s="9">
        <v>262.5</v>
      </c>
    </row>
    <row r="9126" spans="1:20" x14ac:dyDescent="0.35">
      <c r="A9126">
        <f t="shared" si="285"/>
        <v>9126</v>
      </c>
      <c r="B9126" s="3" t="s">
        <v>71</v>
      </c>
      <c r="C9126" s="3" t="s">
        <v>75</v>
      </c>
      <c r="D9126" s="3" t="s">
        <v>64</v>
      </c>
      <c r="E9126">
        <v>2024</v>
      </c>
      <c r="F9126" s="3" t="str">
        <f t="shared" si="284"/>
        <v>GElevJ DAY2024</v>
      </c>
      <c r="G9126" s="9">
        <v>265</v>
      </c>
      <c r="H9126" s="9">
        <v>265</v>
      </c>
      <c r="I9126" s="9">
        <v>265</v>
      </c>
      <c r="J9126" s="9">
        <v>265</v>
      </c>
      <c r="K9126" s="9">
        <v>265</v>
      </c>
      <c r="L9126" s="9">
        <v>265</v>
      </c>
      <c r="M9126" s="9">
        <v>262.5</v>
      </c>
      <c r="N9126" s="9">
        <v>262.5</v>
      </c>
      <c r="O9126" s="9">
        <v>262.5</v>
      </c>
      <c r="P9126" s="9">
        <v>262.5</v>
      </c>
      <c r="Q9126" s="9">
        <v>262.5</v>
      </c>
      <c r="R9126" s="9">
        <v>262.5</v>
      </c>
      <c r="S9126" s="9">
        <v>262.5</v>
      </c>
      <c r="T9126" s="9">
        <v>262.5</v>
      </c>
    </row>
    <row r="9127" spans="1:20" x14ac:dyDescent="0.35">
      <c r="A9127">
        <f t="shared" si="285"/>
        <v>9127</v>
      </c>
      <c r="B9127" s="3" t="s">
        <v>71</v>
      </c>
      <c r="C9127" s="3" t="s">
        <v>75</v>
      </c>
      <c r="D9127" s="3" t="s">
        <v>64</v>
      </c>
      <c r="E9127">
        <v>2025</v>
      </c>
      <c r="F9127" s="3" t="str">
        <f t="shared" si="284"/>
        <v>GElevJ DAY2025</v>
      </c>
      <c r="G9127" s="9">
        <v>265</v>
      </c>
      <c r="H9127" s="9">
        <v>265</v>
      </c>
      <c r="I9127" s="9">
        <v>265</v>
      </c>
      <c r="J9127" s="9">
        <v>265</v>
      </c>
      <c r="K9127" s="9">
        <v>265</v>
      </c>
      <c r="L9127" s="9">
        <v>265</v>
      </c>
      <c r="M9127" s="9">
        <v>262.5</v>
      </c>
      <c r="N9127" s="9">
        <v>262.5</v>
      </c>
      <c r="O9127" s="9">
        <v>262.5</v>
      </c>
      <c r="P9127" s="9">
        <v>262.5</v>
      </c>
      <c r="Q9127" s="9">
        <v>262.5</v>
      </c>
      <c r="R9127" s="9">
        <v>262.5</v>
      </c>
      <c r="S9127" s="9">
        <v>262.5</v>
      </c>
      <c r="T9127" s="9">
        <v>262.5</v>
      </c>
    </row>
    <row r="9128" spans="1:20" x14ac:dyDescent="0.35">
      <c r="A9128">
        <f t="shared" si="285"/>
        <v>9128</v>
      </c>
      <c r="B9128" s="3" t="s">
        <v>71</v>
      </c>
      <c r="C9128" s="3" t="s">
        <v>75</v>
      </c>
      <c r="D9128" s="3" t="s">
        <v>64</v>
      </c>
      <c r="E9128">
        <v>2026</v>
      </c>
      <c r="F9128" s="3" t="str">
        <f t="shared" si="284"/>
        <v>GElevJ DAY2026</v>
      </c>
      <c r="G9128" s="9">
        <v>265</v>
      </c>
      <c r="H9128" s="9">
        <v>265</v>
      </c>
      <c r="I9128" s="9">
        <v>265</v>
      </c>
      <c r="J9128" s="9">
        <v>265</v>
      </c>
      <c r="K9128" s="9">
        <v>265</v>
      </c>
      <c r="L9128" s="9">
        <v>265</v>
      </c>
      <c r="M9128" s="9">
        <v>262.5</v>
      </c>
      <c r="N9128" s="9">
        <v>262.5</v>
      </c>
      <c r="O9128" s="9">
        <v>262.5</v>
      </c>
      <c r="P9128" s="9">
        <v>262.5</v>
      </c>
      <c r="Q9128" s="9">
        <v>262.5</v>
      </c>
      <c r="R9128" s="9">
        <v>262.5</v>
      </c>
      <c r="S9128" s="9">
        <v>262.5</v>
      </c>
      <c r="T9128" s="9">
        <v>262.5</v>
      </c>
    </row>
    <row r="9129" spans="1:20" x14ac:dyDescent="0.35">
      <c r="A9129">
        <f t="shared" si="285"/>
        <v>9129</v>
      </c>
      <c r="B9129" s="3" t="s">
        <v>71</v>
      </c>
      <c r="C9129" s="3" t="s">
        <v>75</v>
      </c>
      <c r="D9129" s="3" t="s">
        <v>64</v>
      </c>
      <c r="E9129">
        <v>2027</v>
      </c>
      <c r="F9129" s="3" t="str">
        <f t="shared" si="284"/>
        <v>GElevJ DAY2027</v>
      </c>
      <c r="G9129" s="9">
        <v>265</v>
      </c>
      <c r="H9129" s="9">
        <v>265</v>
      </c>
      <c r="I9129" s="9">
        <v>265</v>
      </c>
      <c r="J9129" s="9">
        <v>265</v>
      </c>
      <c r="K9129" s="9">
        <v>265</v>
      </c>
      <c r="L9129" s="9">
        <v>265</v>
      </c>
      <c r="M9129" s="9">
        <v>262.5</v>
      </c>
      <c r="N9129" s="9">
        <v>262.5</v>
      </c>
      <c r="O9129" s="9">
        <v>262.5</v>
      </c>
      <c r="P9129" s="9">
        <v>262.5</v>
      </c>
      <c r="Q9129" s="9">
        <v>262.5</v>
      </c>
      <c r="R9129" s="9">
        <v>262.5</v>
      </c>
      <c r="S9129" s="9">
        <v>262.5</v>
      </c>
      <c r="T9129" s="9">
        <v>262.5</v>
      </c>
    </row>
    <row r="9130" spans="1:20" x14ac:dyDescent="0.35">
      <c r="A9130">
        <f t="shared" si="285"/>
        <v>9130</v>
      </c>
      <c r="B9130" s="3" t="s">
        <v>71</v>
      </c>
      <c r="C9130" s="3" t="s">
        <v>75</v>
      </c>
      <c r="D9130" s="3" t="s">
        <v>64</v>
      </c>
      <c r="E9130">
        <v>2028</v>
      </c>
      <c r="F9130" s="3" t="str">
        <f t="shared" si="284"/>
        <v>GElevJ DAY2028</v>
      </c>
      <c r="G9130" s="9">
        <v>265</v>
      </c>
      <c r="H9130" s="9">
        <v>265</v>
      </c>
      <c r="I9130" s="9">
        <v>265</v>
      </c>
      <c r="J9130" s="9">
        <v>265</v>
      </c>
      <c r="K9130" s="9">
        <v>265</v>
      </c>
      <c r="L9130" s="9">
        <v>265</v>
      </c>
      <c r="M9130" s="9">
        <v>262.5</v>
      </c>
      <c r="N9130" s="9">
        <v>262.5</v>
      </c>
      <c r="O9130" s="9">
        <v>262.5</v>
      </c>
      <c r="P9130" s="9">
        <v>262.5</v>
      </c>
      <c r="Q9130" s="9">
        <v>262.5</v>
      </c>
      <c r="R9130" s="9">
        <v>262.5</v>
      </c>
      <c r="S9130" s="9">
        <v>262.5</v>
      </c>
      <c r="T9130" s="9">
        <v>262.5</v>
      </c>
    </row>
    <row r="9131" spans="1:20" x14ac:dyDescent="0.35">
      <c r="A9131">
        <f t="shared" si="285"/>
        <v>9131</v>
      </c>
      <c r="B9131" s="3" t="s">
        <v>71</v>
      </c>
      <c r="C9131" s="3" t="s">
        <v>75</v>
      </c>
      <c r="D9131" s="3" t="s">
        <v>64</v>
      </c>
      <c r="E9131">
        <v>2029</v>
      </c>
      <c r="F9131" s="3" t="str">
        <f t="shared" si="284"/>
        <v>GElevJ DAY2029</v>
      </c>
      <c r="G9131" s="9">
        <v>265</v>
      </c>
      <c r="H9131" s="9">
        <v>265</v>
      </c>
      <c r="I9131" s="9">
        <v>265</v>
      </c>
      <c r="J9131" s="9">
        <v>265</v>
      </c>
      <c r="K9131" s="9">
        <v>265</v>
      </c>
      <c r="L9131" s="9">
        <v>265</v>
      </c>
      <c r="M9131" s="9">
        <v>262.5</v>
      </c>
      <c r="N9131" s="9">
        <v>262.5</v>
      </c>
      <c r="O9131" s="9">
        <v>262.5</v>
      </c>
      <c r="P9131" s="9">
        <v>262.5</v>
      </c>
      <c r="Q9131" s="9">
        <v>262.5</v>
      </c>
      <c r="R9131" s="9">
        <v>262.5</v>
      </c>
      <c r="S9131" s="9">
        <v>262.5</v>
      </c>
      <c r="T9131" s="9">
        <v>262.5</v>
      </c>
    </row>
    <row r="9132" spans="1:20" x14ac:dyDescent="0.35">
      <c r="A9132">
        <f t="shared" si="285"/>
        <v>9132</v>
      </c>
      <c r="B9132" s="3" t="s">
        <v>71</v>
      </c>
      <c r="C9132" s="3" t="s">
        <v>75</v>
      </c>
      <c r="D9132" s="3" t="s">
        <v>65</v>
      </c>
      <c r="E9132">
        <v>2020</v>
      </c>
      <c r="F9132" s="3" t="str">
        <f t="shared" si="284"/>
        <v>GElevRND B2020</v>
      </c>
      <c r="G9132" s="9">
        <v>1944</v>
      </c>
      <c r="H9132" s="9">
        <v>1938.1</v>
      </c>
      <c r="I9132" s="9">
        <v>1938.1</v>
      </c>
      <c r="J9132" s="9">
        <v>1938.1</v>
      </c>
      <c r="K9132" s="9">
        <v>1940.4</v>
      </c>
      <c r="L9132" s="9">
        <v>1944.1</v>
      </c>
      <c r="M9132" s="9">
        <v>1944.1</v>
      </c>
      <c r="N9132" s="9">
        <v>1942.6</v>
      </c>
      <c r="O9132" s="9">
        <v>1945</v>
      </c>
      <c r="P9132" s="9">
        <v>1945</v>
      </c>
      <c r="Q9132" s="9">
        <v>1945</v>
      </c>
      <c r="R9132" s="9">
        <v>1944</v>
      </c>
      <c r="S9132" s="9">
        <v>1944</v>
      </c>
      <c r="T9132" s="9">
        <v>1944</v>
      </c>
    </row>
    <row r="9133" spans="1:20" x14ac:dyDescent="0.35">
      <c r="A9133">
        <f t="shared" si="285"/>
        <v>9133</v>
      </c>
      <c r="B9133" s="3" t="s">
        <v>71</v>
      </c>
      <c r="C9133" s="3" t="s">
        <v>75</v>
      </c>
      <c r="D9133" s="3" t="s">
        <v>65</v>
      </c>
      <c r="E9133">
        <v>2021</v>
      </c>
      <c r="F9133" s="3" t="str">
        <f t="shared" si="284"/>
        <v>GElevRND B2021</v>
      </c>
      <c r="G9133" s="9">
        <v>1944</v>
      </c>
      <c r="H9133" s="9">
        <v>1938.1</v>
      </c>
      <c r="I9133" s="9">
        <v>1938.1</v>
      </c>
      <c r="J9133" s="9">
        <v>1938.1</v>
      </c>
      <c r="K9133" s="9">
        <v>1939.7</v>
      </c>
      <c r="L9133" s="9">
        <v>1942.7</v>
      </c>
      <c r="M9133" s="9">
        <v>1944.1</v>
      </c>
      <c r="N9133" s="9">
        <v>1942.6</v>
      </c>
      <c r="O9133" s="9">
        <v>1945</v>
      </c>
      <c r="P9133" s="9">
        <v>1945</v>
      </c>
      <c r="Q9133" s="9">
        <v>1945</v>
      </c>
      <c r="R9133" s="9">
        <v>1944</v>
      </c>
      <c r="S9133" s="9">
        <v>1944</v>
      </c>
      <c r="T9133" s="9">
        <v>1944</v>
      </c>
    </row>
    <row r="9134" spans="1:20" x14ac:dyDescent="0.35">
      <c r="A9134">
        <f t="shared" si="285"/>
        <v>9134</v>
      </c>
      <c r="B9134" s="3" t="s">
        <v>71</v>
      </c>
      <c r="C9134" s="3" t="s">
        <v>75</v>
      </c>
      <c r="D9134" s="3" t="s">
        <v>65</v>
      </c>
      <c r="E9134">
        <v>2022</v>
      </c>
      <c r="F9134" s="3" t="str">
        <f t="shared" si="284"/>
        <v>GElevRND B2022</v>
      </c>
      <c r="G9134" s="9">
        <v>1944</v>
      </c>
      <c r="H9134" s="9">
        <v>1938.1</v>
      </c>
      <c r="I9134" s="9">
        <v>1938.1</v>
      </c>
      <c r="J9134" s="9">
        <v>1938.1</v>
      </c>
      <c r="K9134" s="9">
        <v>1940.4</v>
      </c>
      <c r="L9134" s="9">
        <v>1944.1</v>
      </c>
      <c r="M9134" s="9">
        <v>1944.1</v>
      </c>
      <c r="N9134" s="9">
        <v>1942.6</v>
      </c>
      <c r="O9134" s="9">
        <v>1945</v>
      </c>
      <c r="P9134" s="9">
        <v>1945</v>
      </c>
      <c r="Q9134" s="9">
        <v>1945</v>
      </c>
      <c r="R9134" s="9">
        <v>1944</v>
      </c>
      <c r="S9134" s="9">
        <v>1944</v>
      </c>
      <c r="T9134" s="9">
        <v>1944</v>
      </c>
    </row>
    <row r="9135" spans="1:20" x14ac:dyDescent="0.35">
      <c r="A9135">
        <f t="shared" si="285"/>
        <v>9135</v>
      </c>
      <c r="B9135" s="3" t="s">
        <v>71</v>
      </c>
      <c r="C9135" s="3" t="s">
        <v>75</v>
      </c>
      <c r="D9135" s="3" t="s">
        <v>65</v>
      </c>
      <c r="E9135">
        <v>2023</v>
      </c>
      <c r="F9135" s="3" t="str">
        <f t="shared" si="284"/>
        <v>GElevRND B2023</v>
      </c>
      <c r="G9135" s="9">
        <v>1944</v>
      </c>
      <c r="H9135" s="9">
        <v>1938.1</v>
      </c>
      <c r="I9135" s="9">
        <v>1938.1</v>
      </c>
      <c r="J9135" s="9">
        <v>1938.1</v>
      </c>
      <c r="K9135" s="9">
        <v>1940.4</v>
      </c>
      <c r="L9135" s="9">
        <v>1944.1</v>
      </c>
      <c r="M9135" s="9">
        <v>1944.1</v>
      </c>
      <c r="N9135" s="9">
        <v>1942.6</v>
      </c>
      <c r="O9135" s="9">
        <v>1945</v>
      </c>
      <c r="P9135" s="9">
        <v>1945</v>
      </c>
      <c r="Q9135" s="9">
        <v>1945</v>
      </c>
      <c r="R9135" s="9">
        <v>1944</v>
      </c>
      <c r="S9135" s="9">
        <v>1944</v>
      </c>
      <c r="T9135" s="9">
        <v>1944</v>
      </c>
    </row>
    <row r="9136" spans="1:20" x14ac:dyDescent="0.35">
      <c r="A9136">
        <f t="shared" si="285"/>
        <v>9136</v>
      </c>
      <c r="B9136" s="3" t="s">
        <v>71</v>
      </c>
      <c r="C9136" s="3" t="s">
        <v>75</v>
      </c>
      <c r="D9136" s="3" t="s">
        <v>65</v>
      </c>
      <c r="E9136">
        <v>2024</v>
      </c>
      <c r="F9136" s="3" t="str">
        <f t="shared" si="284"/>
        <v>GElevRND B2024</v>
      </c>
      <c r="G9136" s="9">
        <v>1944</v>
      </c>
      <c r="H9136" s="9">
        <v>1938.1</v>
      </c>
      <c r="I9136" s="9">
        <v>1938.1</v>
      </c>
      <c r="J9136" s="9">
        <v>1938.1</v>
      </c>
      <c r="K9136" s="9">
        <v>1940.4</v>
      </c>
      <c r="L9136" s="9">
        <v>1944.1</v>
      </c>
      <c r="M9136" s="9">
        <v>1944.1</v>
      </c>
      <c r="N9136" s="9">
        <v>1942.6</v>
      </c>
      <c r="O9136" s="9">
        <v>1945</v>
      </c>
      <c r="P9136" s="9">
        <v>1945</v>
      </c>
      <c r="Q9136" s="9">
        <v>1945</v>
      </c>
      <c r="R9136" s="9">
        <v>1944</v>
      </c>
      <c r="S9136" s="9">
        <v>1944</v>
      </c>
      <c r="T9136" s="9">
        <v>1944</v>
      </c>
    </row>
    <row r="9137" spans="1:20" x14ac:dyDescent="0.35">
      <c r="A9137">
        <f t="shared" si="285"/>
        <v>9137</v>
      </c>
      <c r="B9137" s="3" t="s">
        <v>71</v>
      </c>
      <c r="C9137" s="3" t="s">
        <v>75</v>
      </c>
      <c r="D9137" s="3" t="s">
        <v>65</v>
      </c>
      <c r="E9137">
        <v>2025</v>
      </c>
      <c r="F9137" s="3" t="str">
        <f t="shared" si="284"/>
        <v>GElevRND B2025</v>
      </c>
      <c r="G9137" s="9">
        <v>1944</v>
      </c>
      <c r="H9137" s="9">
        <v>1938.1</v>
      </c>
      <c r="I9137" s="9">
        <v>1938.1</v>
      </c>
      <c r="J9137" s="9">
        <v>1938.1</v>
      </c>
      <c r="K9137" s="9">
        <v>1940.4</v>
      </c>
      <c r="L9137" s="9">
        <v>1944.1</v>
      </c>
      <c r="M9137" s="9">
        <v>1944.1</v>
      </c>
      <c r="N9137" s="9">
        <v>1942.6</v>
      </c>
      <c r="O9137" s="9">
        <v>1945</v>
      </c>
      <c r="P9137" s="9">
        <v>1945</v>
      </c>
      <c r="Q9137" s="9">
        <v>1945</v>
      </c>
      <c r="R9137" s="9">
        <v>1944</v>
      </c>
      <c r="S9137" s="9">
        <v>1944</v>
      </c>
      <c r="T9137" s="9">
        <v>1944</v>
      </c>
    </row>
    <row r="9138" spans="1:20" x14ac:dyDescent="0.35">
      <c r="A9138">
        <f t="shared" si="285"/>
        <v>9138</v>
      </c>
      <c r="B9138" s="3" t="s">
        <v>71</v>
      </c>
      <c r="C9138" s="3" t="s">
        <v>75</v>
      </c>
      <c r="D9138" s="3" t="s">
        <v>65</v>
      </c>
      <c r="E9138">
        <v>2026</v>
      </c>
      <c r="F9138" s="3" t="str">
        <f t="shared" si="284"/>
        <v>GElevRND B2026</v>
      </c>
      <c r="G9138" s="9">
        <v>1944</v>
      </c>
      <c r="H9138" s="9">
        <v>1938.1</v>
      </c>
      <c r="I9138" s="9">
        <v>1938.1</v>
      </c>
      <c r="J9138" s="9">
        <v>1938.1</v>
      </c>
      <c r="K9138" s="9">
        <v>1940.4</v>
      </c>
      <c r="L9138" s="9">
        <v>1944.1</v>
      </c>
      <c r="M9138" s="9">
        <v>1944.1</v>
      </c>
      <c r="N9138" s="9">
        <v>1942.6</v>
      </c>
      <c r="O9138" s="9">
        <v>1945</v>
      </c>
      <c r="P9138" s="9">
        <v>1945</v>
      </c>
      <c r="Q9138" s="9">
        <v>1945</v>
      </c>
      <c r="R9138" s="9">
        <v>1944</v>
      </c>
      <c r="S9138" s="9">
        <v>1944</v>
      </c>
      <c r="T9138" s="9">
        <v>1944</v>
      </c>
    </row>
    <row r="9139" spans="1:20" x14ac:dyDescent="0.35">
      <c r="A9139">
        <f t="shared" si="285"/>
        <v>9139</v>
      </c>
      <c r="B9139" s="3" t="s">
        <v>71</v>
      </c>
      <c r="C9139" s="3" t="s">
        <v>75</v>
      </c>
      <c r="D9139" s="3" t="s">
        <v>65</v>
      </c>
      <c r="E9139">
        <v>2027</v>
      </c>
      <c r="F9139" s="3" t="str">
        <f t="shared" si="284"/>
        <v>GElevRND B2027</v>
      </c>
      <c r="G9139" s="9">
        <v>1944</v>
      </c>
      <c r="H9139" s="9">
        <v>1938.1</v>
      </c>
      <c r="I9139" s="9">
        <v>1938.1</v>
      </c>
      <c r="J9139" s="9">
        <v>1938.1</v>
      </c>
      <c r="K9139" s="9">
        <v>1940.4</v>
      </c>
      <c r="L9139" s="9">
        <v>1944.1</v>
      </c>
      <c r="M9139" s="9">
        <v>1945</v>
      </c>
      <c r="N9139" s="9">
        <v>1945</v>
      </c>
      <c r="O9139" s="9">
        <v>1945</v>
      </c>
      <c r="P9139" s="9">
        <v>1945</v>
      </c>
      <c r="Q9139" s="9">
        <v>1945</v>
      </c>
      <c r="R9139" s="9">
        <v>1944</v>
      </c>
      <c r="S9139" s="9">
        <v>1944</v>
      </c>
      <c r="T9139" s="9">
        <v>1944</v>
      </c>
    </row>
    <row r="9140" spans="1:20" x14ac:dyDescent="0.35">
      <c r="A9140">
        <f t="shared" si="285"/>
        <v>9140</v>
      </c>
      <c r="B9140" s="3" t="s">
        <v>71</v>
      </c>
      <c r="C9140" s="3" t="s">
        <v>75</v>
      </c>
      <c r="D9140" s="3" t="s">
        <v>65</v>
      </c>
      <c r="E9140">
        <v>2028</v>
      </c>
      <c r="F9140" s="3" t="str">
        <f t="shared" si="284"/>
        <v>GElevRND B2028</v>
      </c>
      <c r="G9140" s="9">
        <v>1944</v>
      </c>
      <c r="H9140" s="9">
        <v>1938.1</v>
      </c>
      <c r="I9140" s="9">
        <v>1938.1</v>
      </c>
      <c r="J9140" s="9">
        <v>1938.1</v>
      </c>
      <c r="K9140" s="9">
        <v>1940.4</v>
      </c>
      <c r="L9140" s="9">
        <v>1944.1</v>
      </c>
      <c r="M9140" s="9">
        <v>1944.1</v>
      </c>
      <c r="N9140" s="9">
        <v>1942.6</v>
      </c>
      <c r="O9140" s="9">
        <v>1945</v>
      </c>
      <c r="P9140" s="9">
        <v>1945</v>
      </c>
      <c r="Q9140" s="9">
        <v>1945</v>
      </c>
      <c r="R9140" s="9">
        <v>1944</v>
      </c>
      <c r="S9140" s="9">
        <v>1944</v>
      </c>
      <c r="T9140" s="9">
        <v>1944</v>
      </c>
    </row>
    <row r="9141" spans="1:20" x14ac:dyDescent="0.35">
      <c r="A9141">
        <f t="shared" si="285"/>
        <v>9141</v>
      </c>
      <c r="B9141" s="3" t="s">
        <v>71</v>
      </c>
      <c r="C9141" s="3" t="s">
        <v>75</v>
      </c>
      <c r="D9141" s="3" t="s">
        <v>65</v>
      </c>
      <c r="E9141">
        <v>2029</v>
      </c>
      <c r="F9141" s="3" t="str">
        <f t="shared" si="284"/>
        <v>GElevRND B2029</v>
      </c>
      <c r="G9141" s="9">
        <v>1944</v>
      </c>
      <c r="H9141" s="9">
        <v>1938.1</v>
      </c>
      <c r="I9141" s="9">
        <v>1938.1</v>
      </c>
      <c r="J9141" s="9">
        <v>1938.1</v>
      </c>
      <c r="K9141" s="9">
        <v>1940.4</v>
      </c>
      <c r="L9141" s="9">
        <v>1944.1</v>
      </c>
      <c r="M9141" s="9">
        <v>1944.1</v>
      </c>
      <c r="N9141" s="9">
        <v>1942.6</v>
      </c>
      <c r="O9141" s="9">
        <v>1945</v>
      </c>
      <c r="P9141" s="9">
        <v>1945</v>
      </c>
      <c r="Q9141" s="9">
        <v>1945</v>
      </c>
      <c r="R9141" s="9">
        <v>1944</v>
      </c>
      <c r="S9141" s="9">
        <v>1944</v>
      </c>
      <c r="T9141" s="9">
        <v>1944</v>
      </c>
    </row>
    <row r="9142" spans="1:20" x14ac:dyDescent="0.35">
      <c r="A9142">
        <f t="shared" si="285"/>
        <v>9142</v>
      </c>
      <c r="B9142" s="3" t="s">
        <v>71</v>
      </c>
      <c r="C9142" s="3" t="s">
        <v>75</v>
      </c>
      <c r="D9142" s="3" t="s">
        <v>66</v>
      </c>
      <c r="E9142">
        <v>2020</v>
      </c>
      <c r="F9142" s="3" t="str">
        <f t="shared" si="284"/>
        <v>GElevPELTON2020</v>
      </c>
      <c r="G9142" s="9" t="e">
        <v>#N/A</v>
      </c>
      <c r="H9142" s="9" t="e">
        <v>#N/A</v>
      </c>
      <c r="I9142" s="9" t="e">
        <v>#N/A</v>
      </c>
      <c r="J9142" s="9" t="e">
        <v>#N/A</v>
      </c>
      <c r="K9142" s="9" t="e">
        <v>#N/A</v>
      </c>
      <c r="L9142" s="9" t="e">
        <v>#N/A</v>
      </c>
      <c r="M9142" s="9" t="e">
        <v>#N/A</v>
      </c>
      <c r="N9142" s="9" t="e">
        <v>#N/A</v>
      </c>
      <c r="O9142" s="9" t="e">
        <v>#N/A</v>
      </c>
      <c r="P9142" s="9" t="e">
        <v>#N/A</v>
      </c>
      <c r="Q9142" s="9" t="e">
        <v>#N/A</v>
      </c>
      <c r="R9142" s="9" t="e">
        <v>#N/A</v>
      </c>
      <c r="S9142" s="9" t="e">
        <v>#N/A</v>
      </c>
      <c r="T9142" s="9" t="e">
        <v>#N/A</v>
      </c>
    </row>
    <row r="9143" spans="1:20" x14ac:dyDescent="0.35">
      <c r="A9143">
        <f t="shared" si="285"/>
        <v>9143</v>
      </c>
      <c r="B9143" s="3" t="s">
        <v>71</v>
      </c>
      <c r="C9143" s="3" t="s">
        <v>75</v>
      </c>
      <c r="D9143" s="3" t="s">
        <v>66</v>
      </c>
      <c r="E9143">
        <v>2021</v>
      </c>
      <c r="F9143" s="3" t="str">
        <f t="shared" si="284"/>
        <v>GElevPELTON2021</v>
      </c>
      <c r="G9143" s="9" t="e">
        <v>#N/A</v>
      </c>
      <c r="H9143" s="9" t="e">
        <v>#N/A</v>
      </c>
      <c r="I9143" s="9" t="e">
        <v>#N/A</v>
      </c>
      <c r="J9143" s="9" t="e">
        <v>#N/A</v>
      </c>
      <c r="K9143" s="9" t="e">
        <v>#N/A</v>
      </c>
      <c r="L9143" s="9" t="e">
        <v>#N/A</v>
      </c>
      <c r="M9143" s="9" t="e">
        <v>#N/A</v>
      </c>
      <c r="N9143" s="9" t="e">
        <v>#N/A</v>
      </c>
      <c r="O9143" s="9" t="e">
        <v>#N/A</v>
      </c>
      <c r="P9143" s="9" t="e">
        <v>#N/A</v>
      </c>
      <c r="Q9143" s="9" t="e">
        <v>#N/A</v>
      </c>
      <c r="R9143" s="9" t="e">
        <v>#N/A</v>
      </c>
      <c r="S9143" s="9" t="e">
        <v>#N/A</v>
      </c>
      <c r="T9143" s="9" t="e">
        <v>#N/A</v>
      </c>
    </row>
    <row r="9144" spans="1:20" x14ac:dyDescent="0.35">
      <c r="A9144">
        <f t="shared" si="285"/>
        <v>9144</v>
      </c>
      <c r="B9144" s="3" t="s">
        <v>71</v>
      </c>
      <c r="C9144" s="3" t="s">
        <v>75</v>
      </c>
      <c r="D9144" s="3" t="s">
        <v>66</v>
      </c>
      <c r="E9144">
        <v>2022</v>
      </c>
      <c r="F9144" s="3" t="str">
        <f t="shared" si="284"/>
        <v>GElevPELTON2022</v>
      </c>
      <c r="G9144" s="9" t="e">
        <v>#N/A</v>
      </c>
      <c r="H9144" s="9" t="e">
        <v>#N/A</v>
      </c>
      <c r="I9144" s="9" t="e">
        <v>#N/A</v>
      </c>
      <c r="J9144" s="9" t="e">
        <v>#N/A</v>
      </c>
      <c r="K9144" s="9" t="e">
        <v>#N/A</v>
      </c>
      <c r="L9144" s="9" t="e">
        <v>#N/A</v>
      </c>
      <c r="M9144" s="9" t="e">
        <v>#N/A</v>
      </c>
      <c r="N9144" s="9" t="e">
        <v>#N/A</v>
      </c>
      <c r="O9144" s="9" t="e">
        <v>#N/A</v>
      </c>
      <c r="P9144" s="9" t="e">
        <v>#N/A</v>
      </c>
      <c r="Q9144" s="9" t="e">
        <v>#N/A</v>
      </c>
      <c r="R9144" s="9" t="e">
        <v>#N/A</v>
      </c>
      <c r="S9144" s="9" t="e">
        <v>#N/A</v>
      </c>
      <c r="T9144" s="9" t="e">
        <v>#N/A</v>
      </c>
    </row>
    <row r="9145" spans="1:20" x14ac:dyDescent="0.35">
      <c r="A9145">
        <f t="shared" si="285"/>
        <v>9145</v>
      </c>
      <c r="B9145" s="3" t="s">
        <v>71</v>
      </c>
      <c r="C9145" s="3" t="s">
        <v>75</v>
      </c>
      <c r="D9145" s="3" t="s">
        <v>66</v>
      </c>
      <c r="E9145">
        <v>2023</v>
      </c>
      <c r="F9145" s="3" t="str">
        <f t="shared" si="284"/>
        <v>GElevPELTON2023</v>
      </c>
      <c r="G9145" s="9" t="e">
        <v>#N/A</v>
      </c>
      <c r="H9145" s="9" t="e">
        <v>#N/A</v>
      </c>
      <c r="I9145" s="9" t="e">
        <v>#N/A</v>
      </c>
      <c r="J9145" s="9" t="e">
        <v>#N/A</v>
      </c>
      <c r="K9145" s="9" t="e">
        <v>#N/A</v>
      </c>
      <c r="L9145" s="9" t="e">
        <v>#N/A</v>
      </c>
      <c r="M9145" s="9" t="e">
        <v>#N/A</v>
      </c>
      <c r="N9145" s="9" t="e">
        <v>#N/A</v>
      </c>
      <c r="O9145" s="9" t="e">
        <v>#N/A</v>
      </c>
      <c r="P9145" s="9" t="e">
        <v>#N/A</v>
      </c>
      <c r="Q9145" s="9" t="e">
        <v>#N/A</v>
      </c>
      <c r="R9145" s="9" t="e">
        <v>#N/A</v>
      </c>
      <c r="S9145" s="9" t="e">
        <v>#N/A</v>
      </c>
      <c r="T9145" s="9" t="e">
        <v>#N/A</v>
      </c>
    </row>
    <row r="9146" spans="1:20" x14ac:dyDescent="0.35">
      <c r="A9146">
        <f t="shared" si="285"/>
        <v>9146</v>
      </c>
      <c r="B9146" s="3" t="s">
        <v>71</v>
      </c>
      <c r="C9146" s="3" t="s">
        <v>75</v>
      </c>
      <c r="D9146" s="3" t="s">
        <v>66</v>
      </c>
      <c r="E9146">
        <v>2024</v>
      </c>
      <c r="F9146" s="3" t="str">
        <f t="shared" si="284"/>
        <v>GElevPELTON2024</v>
      </c>
      <c r="G9146" s="9" t="e">
        <v>#N/A</v>
      </c>
      <c r="H9146" s="9" t="e">
        <v>#N/A</v>
      </c>
      <c r="I9146" s="9" t="e">
        <v>#N/A</v>
      </c>
      <c r="J9146" s="9" t="e">
        <v>#N/A</v>
      </c>
      <c r="K9146" s="9" t="e">
        <v>#N/A</v>
      </c>
      <c r="L9146" s="9" t="e">
        <v>#N/A</v>
      </c>
      <c r="M9146" s="9" t="e">
        <v>#N/A</v>
      </c>
      <c r="N9146" s="9" t="e">
        <v>#N/A</v>
      </c>
      <c r="O9146" s="9" t="e">
        <v>#N/A</v>
      </c>
      <c r="P9146" s="9" t="e">
        <v>#N/A</v>
      </c>
      <c r="Q9146" s="9" t="e">
        <v>#N/A</v>
      </c>
      <c r="R9146" s="9" t="e">
        <v>#N/A</v>
      </c>
      <c r="S9146" s="9" t="e">
        <v>#N/A</v>
      </c>
      <c r="T9146" s="9" t="e">
        <v>#N/A</v>
      </c>
    </row>
    <row r="9147" spans="1:20" x14ac:dyDescent="0.35">
      <c r="A9147">
        <f t="shared" si="285"/>
        <v>9147</v>
      </c>
      <c r="B9147" s="3" t="s">
        <v>71</v>
      </c>
      <c r="C9147" s="3" t="s">
        <v>75</v>
      </c>
      <c r="D9147" s="3" t="s">
        <v>66</v>
      </c>
      <c r="E9147">
        <v>2025</v>
      </c>
      <c r="F9147" s="3" t="str">
        <f t="shared" si="284"/>
        <v>GElevPELTON2025</v>
      </c>
      <c r="G9147" s="9" t="e">
        <v>#N/A</v>
      </c>
      <c r="H9147" s="9" t="e">
        <v>#N/A</v>
      </c>
      <c r="I9147" s="9" t="e">
        <v>#N/A</v>
      </c>
      <c r="J9147" s="9" t="e">
        <v>#N/A</v>
      </c>
      <c r="K9147" s="9" t="e">
        <v>#N/A</v>
      </c>
      <c r="L9147" s="9" t="e">
        <v>#N/A</v>
      </c>
      <c r="M9147" s="9" t="e">
        <v>#N/A</v>
      </c>
      <c r="N9147" s="9" t="e">
        <v>#N/A</v>
      </c>
      <c r="O9147" s="9" t="e">
        <v>#N/A</v>
      </c>
      <c r="P9147" s="9" t="e">
        <v>#N/A</v>
      </c>
      <c r="Q9147" s="9" t="e">
        <v>#N/A</v>
      </c>
      <c r="R9147" s="9" t="e">
        <v>#N/A</v>
      </c>
      <c r="S9147" s="9" t="e">
        <v>#N/A</v>
      </c>
      <c r="T9147" s="9" t="e">
        <v>#N/A</v>
      </c>
    </row>
    <row r="9148" spans="1:20" x14ac:dyDescent="0.35">
      <c r="A9148">
        <f t="shared" si="285"/>
        <v>9148</v>
      </c>
      <c r="B9148" s="3" t="s">
        <v>71</v>
      </c>
      <c r="C9148" s="3" t="s">
        <v>75</v>
      </c>
      <c r="D9148" s="3" t="s">
        <v>66</v>
      </c>
      <c r="E9148">
        <v>2026</v>
      </c>
      <c r="F9148" s="3" t="str">
        <f t="shared" si="284"/>
        <v>GElevPELTON2026</v>
      </c>
      <c r="G9148" s="9" t="e">
        <v>#N/A</v>
      </c>
      <c r="H9148" s="9" t="e">
        <v>#N/A</v>
      </c>
      <c r="I9148" s="9" t="e">
        <v>#N/A</v>
      </c>
      <c r="J9148" s="9" t="e">
        <v>#N/A</v>
      </c>
      <c r="K9148" s="9" t="e">
        <v>#N/A</v>
      </c>
      <c r="L9148" s="9" t="e">
        <v>#N/A</v>
      </c>
      <c r="M9148" s="9" t="e">
        <v>#N/A</v>
      </c>
      <c r="N9148" s="9" t="e">
        <v>#N/A</v>
      </c>
      <c r="O9148" s="9" t="e">
        <v>#N/A</v>
      </c>
      <c r="P9148" s="9" t="e">
        <v>#N/A</v>
      </c>
      <c r="Q9148" s="9" t="e">
        <v>#N/A</v>
      </c>
      <c r="R9148" s="9" t="e">
        <v>#N/A</v>
      </c>
      <c r="S9148" s="9" t="e">
        <v>#N/A</v>
      </c>
      <c r="T9148" s="9" t="e">
        <v>#N/A</v>
      </c>
    </row>
    <row r="9149" spans="1:20" x14ac:dyDescent="0.35">
      <c r="A9149">
        <f t="shared" si="285"/>
        <v>9149</v>
      </c>
      <c r="B9149" s="3" t="s">
        <v>71</v>
      </c>
      <c r="C9149" s="3" t="s">
        <v>75</v>
      </c>
      <c r="D9149" s="3" t="s">
        <v>66</v>
      </c>
      <c r="E9149">
        <v>2027</v>
      </c>
      <c r="F9149" s="3" t="str">
        <f t="shared" si="284"/>
        <v>GElevPELTON2027</v>
      </c>
      <c r="G9149" s="9" t="e">
        <v>#N/A</v>
      </c>
      <c r="H9149" s="9" t="e">
        <v>#N/A</v>
      </c>
      <c r="I9149" s="9" t="e">
        <v>#N/A</v>
      </c>
      <c r="J9149" s="9" t="e">
        <v>#N/A</v>
      </c>
      <c r="K9149" s="9" t="e">
        <v>#N/A</v>
      </c>
      <c r="L9149" s="9" t="e">
        <v>#N/A</v>
      </c>
      <c r="M9149" s="9" t="e">
        <v>#N/A</v>
      </c>
      <c r="N9149" s="9" t="e">
        <v>#N/A</v>
      </c>
      <c r="O9149" s="9" t="e">
        <v>#N/A</v>
      </c>
      <c r="P9149" s="9" t="e">
        <v>#N/A</v>
      </c>
      <c r="Q9149" s="9" t="e">
        <v>#N/A</v>
      </c>
      <c r="R9149" s="9" t="e">
        <v>#N/A</v>
      </c>
      <c r="S9149" s="9" t="e">
        <v>#N/A</v>
      </c>
      <c r="T9149" s="9" t="e">
        <v>#N/A</v>
      </c>
    </row>
    <row r="9150" spans="1:20" x14ac:dyDescent="0.35">
      <c r="A9150">
        <f t="shared" si="285"/>
        <v>9150</v>
      </c>
      <c r="B9150" s="3" t="s">
        <v>71</v>
      </c>
      <c r="C9150" s="3" t="s">
        <v>75</v>
      </c>
      <c r="D9150" s="3" t="s">
        <v>66</v>
      </c>
      <c r="E9150">
        <v>2028</v>
      </c>
      <c r="F9150" s="3" t="str">
        <f t="shared" si="284"/>
        <v>GElevPELTON2028</v>
      </c>
      <c r="G9150" s="9" t="e">
        <v>#N/A</v>
      </c>
      <c r="H9150" s="9" t="e">
        <v>#N/A</v>
      </c>
      <c r="I9150" s="9" t="e">
        <v>#N/A</v>
      </c>
      <c r="J9150" s="9" t="e">
        <v>#N/A</v>
      </c>
      <c r="K9150" s="9" t="e">
        <v>#N/A</v>
      </c>
      <c r="L9150" s="9" t="e">
        <v>#N/A</v>
      </c>
      <c r="M9150" s="9" t="e">
        <v>#N/A</v>
      </c>
      <c r="N9150" s="9" t="e">
        <v>#N/A</v>
      </c>
      <c r="O9150" s="9" t="e">
        <v>#N/A</v>
      </c>
      <c r="P9150" s="9" t="e">
        <v>#N/A</v>
      </c>
      <c r="Q9150" s="9" t="e">
        <v>#N/A</v>
      </c>
      <c r="R9150" s="9" t="e">
        <v>#N/A</v>
      </c>
      <c r="S9150" s="9" t="e">
        <v>#N/A</v>
      </c>
      <c r="T9150" s="9" t="e">
        <v>#N/A</v>
      </c>
    </row>
    <row r="9151" spans="1:20" x14ac:dyDescent="0.35">
      <c r="A9151">
        <f t="shared" si="285"/>
        <v>9151</v>
      </c>
      <c r="B9151" s="3" t="s">
        <v>71</v>
      </c>
      <c r="C9151" s="3" t="s">
        <v>75</v>
      </c>
      <c r="D9151" s="3" t="s">
        <v>66</v>
      </c>
      <c r="E9151">
        <v>2029</v>
      </c>
      <c r="F9151" s="3" t="str">
        <f t="shared" si="284"/>
        <v>GElevPELTON2029</v>
      </c>
      <c r="G9151" s="9" t="e">
        <v>#N/A</v>
      </c>
      <c r="H9151" s="9" t="e">
        <v>#N/A</v>
      </c>
      <c r="I9151" s="9" t="e">
        <v>#N/A</v>
      </c>
      <c r="J9151" s="9" t="e">
        <v>#N/A</v>
      </c>
      <c r="K9151" s="9" t="e">
        <v>#N/A</v>
      </c>
      <c r="L9151" s="9" t="e">
        <v>#N/A</v>
      </c>
      <c r="M9151" s="9" t="e">
        <v>#N/A</v>
      </c>
      <c r="N9151" s="9" t="e">
        <v>#N/A</v>
      </c>
      <c r="O9151" s="9" t="e">
        <v>#N/A</v>
      </c>
      <c r="P9151" s="9" t="e">
        <v>#N/A</v>
      </c>
      <c r="Q9151" s="9" t="e">
        <v>#N/A</v>
      </c>
      <c r="R9151" s="9" t="e">
        <v>#N/A</v>
      </c>
      <c r="S9151" s="9" t="e">
        <v>#N/A</v>
      </c>
      <c r="T9151" s="9" t="e">
        <v>#N/A</v>
      </c>
    </row>
    <row r="9152" spans="1:20" x14ac:dyDescent="0.35">
      <c r="A9152">
        <f t="shared" si="285"/>
        <v>9152</v>
      </c>
      <c r="B9152" s="3" t="s">
        <v>71</v>
      </c>
      <c r="C9152" s="3" t="s">
        <v>75</v>
      </c>
      <c r="D9152" s="3" t="s">
        <v>67</v>
      </c>
      <c r="E9152">
        <v>2020</v>
      </c>
      <c r="F9152" s="3" t="str">
        <f t="shared" si="284"/>
        <v>GElevREREG2020</v>
      </c>
      <c r="G9152" s="9" t="e">
        <v>#N/A</v>
      </c>
      <c r="H9152" s="9" t="e">
        <v>#N/A</v>
      </c>
      <c r="I9152" s="9" t="e">
        <v>#N/A</v>
      </c>
      <c r="J9152" s="9" t="e">
        <v>#N/A</v>
      </c>
      <c r="K9152" s="9" t="e">
        <v>#N/A</v>
      </c>
      <c r="L9152" s="9" t="e">
        <v>#N/A</v>
      </c>
      <c r="M9152" s="9" t="e">
        <v>#N/A</v>
      </c>
      <c r="N9152" s="9" t="e">
        <v>#N/A</v>
      </c>
      <c r="O9152" s="9" t="e">
        <v>#N/A</v>
      </c>
      <c r="P9152" s="9" t="e">
        <v>#N/A</v>
      </c>
      <c r="Q9152" s="9" t="e">
        <v>#N/A</v>
      </c>
      <c r="R9152" s="9" t="e">
        <v>#N/A</v>
      </c>
      <c r="S9152" s="9" t="e">
        <v>#N/A</v>
      </c>
      <c r="T9152" s="9" t="e">
        <v>#N/A</v>
      </c>
    </row>
    <row r="9153" spans="1:20" x14ac:dyDescent="0.35">
      <c r="A9153">
        <f t="shared" si="285"/>
        <v>9153</v>
      </c>
      <c r="B9153" s="3" t="s">
        <v>71</v>
      </c>
      <c r="C9153" s="3" t="s">
        <v>75</v>
      </c>
      <c r="D9153" s="3" t="s">
        <v>67</v>
      </c>
      <c r="E9153">
        <v>2021</v>
      </c>
      <c r="F9153" s="3" t="str">
        <f t="shared" si="284"/>
        <v>GElevREREG2021</v>
      </c>
      <c r="G9153" s="9" t="e">
        <v>#N/A</v>
      </c>
      <c r="H9153" s="9" t="e">
        <v>#N/A</v>
      </c>
      <c r="I9153" s="9" t="e">
        <v>#N/A</v>
      </c>
      <c r="J9153" s="9" t="e">
        <v>#N/A</v>
      </c>
      <c r="K9153" s="9" t="e">
        <v>#N/A</v>
      </c>
      <c r="L9153" s="9" t="e">
        <v>#N/A</v>
      </c>
      <c r="M9153" s="9" t="e">
        <v>#N/A</v>
      </c>
      <c r="N9153" s="9" t="e">
        <v>#N/A</v>
      </c>
      <c r="O9153" s="9" t="e">
        <v>#N/A</v>
      </c>
      <c r="P9153" s="9" t="e">
        <v>#N/A</v>
      </c>
      <c r="Q9153" s="9" t="e">
        <v>#N/A</v>
      </c>
      <c r="R9153" s="9" t="e">
        <v>#N/A</v>
      </c>
      <c r="S9153" s="9" t="e">
        <v>#N/A</v>
      </c>
      <c r="T9153" s="9" t="e">
        <v>#N/A</v>
      </c>
    </row>
    <row r="9154" spans="1:20" x14ac:dyDescent="0.35">
      <c r="A9154">
        <f t="shared" si="285"/>
        <v>9154</v>
      </c>
      <c r="B9154" s="3" t="s">
        <v>71</v>
      </c>
      <c r="C9154" s="3" t="s">
        <v>75</v>
      </c>
      <c r="D9154" s="3" t="s">
        <v>67</v>
      </c>
      <c r="E9154">
        <v>2022</v>
      </c>
      <c r="F9154" s="3" t="str">
        <f t="shared" ref="F9154:F9217" si="286">_xlfn.CONCAT(B9154,C9154,D9154,E9154)</f>
        <v>GElevREREG2022</v>
      </c>
      <c r="G9154" s="9" t="e">
        <v>#N/A</v>
      </c>
      <c r="H9154" s="9" t="e">
        <v>#N/A</v>
      </c>
      <c r="I9154" s="9" t="e">
        <v>#N/A</v>
      </c>
      <c r="J9154" s="9" t="e">
        <v>#N/A</v>
      </c>
      <c r="K9154" s="9" t="e">
        <v>#N/A</v>
      </c>
      <c r="L9154" s="9" t="e">
        <v>#N/A</v>
      </c>
      <c r="M9154" s="9" t="e">
        <v>#N/A</v>
      </c>
      <c r="N9154" s="9" t="e">
        <v>#N/A</v>
      </c>
      <c r="O9154" s="9" t="e">
        <v>#N/A</v>
      </c>
      <c r="P9154" s="9" t="e">
        <v>#N/A</v>
      </c>
      <c r="Q9154" s="9" t="e">
        <v>#N/A</v>
      </c>
      <c r="R9154" s="9" t="e">
        <v>#N/A</v>
      </c>
      <c r="S9154" s="9" t="e">
        <v>#N/A</v>
      </c>
      <c r="T9154" s="9" t="e">
        <v>#N/A</v>
      </c>
    </row>
    <row r="9155" spans="1:20" x14ac:dyDescent="0.35">
      <c r="A9155">
        <f t="shared" ref="A9155:A9218" si="287">A9154+1</f>
        <v>9155</v>
      </c>
      <c r="B9155" s="3" t="s">
        <v>71</v>
      </c>
      <c r="C9155" s="3" t="s">
        <v>75</v>
      </c>
      <c r="D9155" s="3" t="s">
        <v>67</v>
      </c>
      <c r="E9155">
        <v>2023</v>
      </c>
      <c r="F9155" s="3" t="str">
        <f t="shared" si="286"/>
        <v>GElevREREG2023</v>
      </c>
      <c r="G9155" s="9" t="e">
        <v>#N/A</v>
      </c>
      <c r="H9155" s="9" t="e">
        <v>#N/A</v>
      </c>
      <c r="I9155" s="9" t="e">
        <v>#N/A</v>
      </c>
      <c r="J9155" s="9" t="e">
        <v>#N/A</v>
      </c>
      <c r="K9155" s="9" t="e">
        <v>#N/A</v>
      </c>
      <c r="L9155" s="9" t="e">
        <v>#N/A</v>
      </c>
      <c r="M9155" s="9" t="e">
        <v>#N/A</v>
      </c>
      <c r="N9155" s="9" t="e">
        <v>#N/A</v>
      </c>
      <c r="O9155" s="9" t="e">
        <v>#N/A</v>
      </c>
      <c r="P9155" s="9" t="e">
        <v>#N/A</v>
      </c>
      <c r="Q9155" s="9" t="e">
        <v>#N/A</v>
      </c>
      <c r="R9155" s="9" t="e">
        <v>#N/A</v>
      </c>
      <c r="S9155" s="9" t="e">
        <v>#N/A</v>
      </c>
      <c r="T9155" s="9" t="e">
        <v>#N/A</v>
      </c>
    </row>
    <row r="9156" spans="1:20" x14ac:dyDescent="0.35">
      <c r="A9156">
        <f t="shared" si="287"/>
        <v>9156</v>
      </c>
      <c r="B9156" s="3" t="s">
        <v>71</v>
      </c>
      <c r="C9156" s="3" t="s">
        <v>75</v>
      </c>
      <c r="D9156" s="3" t="s">
        <v>67</v>
      </c>
      <c r="E9156">
        <v>2024</v>
      </c>
      <c r="F9156" s="3" t="str">
        <f t="shared" si="286"/>
        <v>GElevREREG2024</v>
      </c>
      <c r="G9156" s="9" t="e">
        <v>#N/A</v>
      </c>
      <c r="H9156" s="9" t="e">
        <v>#N/A</v>
      </c>
      <c r="I9156" s="9" t="e">
        <v>#N/A</v>
      </c>
      <c r="J9156" s="9" t="e">
        <v>#N/A</v>
      </c>
      <c r="K9156" s="9" t="e">
        <v>#N/A</v>
      </c>
      <c r="L9156" s="9" t="e">
        <v>#N/A</v>
      </c>
      <c r="M9156" s="9" t="e">
        <v>#N/A</v>
      </c>
      <c r="N9156" s="9" t="e">
        <v>#N/A</v>
      </c>
      <c r="O9156" s="9" t="e">
        <v>#N/A</v>
      </c>
      <c r="P9156" s="9" t="e">
        <v>#N/A</v>
      </c>
      <c r="Q9156" s="9" t="e">
        <v>#N/A</v>
      </c>
      <c r="R9156" s="9" t="e">
        <v>#N/A</v>
      </c>
      <c r="S9156" s="9" t="e">
        <v>#N/A</v>
      </c>
      <c r="T9156" s="9" t="e">
        <v>#N/A</v>
      </c>
    </row>
    <row r="9157" spans="1:20" x14ac:dyDescent="0.35">
      <c r="A9157">
        <f t="shared" si="287"/>
        <v>9157</v>
      </c>
      <c r="B9157" s="3" t="s">
        <v>71</v>
      </c>
      <c r="C9157" s="3" t="s">
        <v>75</v>
      </c>
      <c r="D9157" s="3" t="s">
        <v>67</v>
      </c>
      <c r="E9157">
        <v>2025</v>
      </c>
      <c r="F9157" s="3" t="str">
        <f t="shared" si="286"/>
        <v>GElevREREG2025</v>
      </c>
      <c r="G9157" s="9" t="e">
        <v>#N/A</v>
      </c>
      <c r="H9157" s="9" t="e">
        <v>#N/A</v>
      </c>
      <c r="I9157" s="9" t="e">
        <v>#N/A</v>
      </c>
      <c r="J9157" s="9" t="e">
        <v>#N/A</v>
      </c>
      <c r="K9157" s="9" t="e">
        <v>#N/A</v>
      </c>
      <c r="L9157" s="9" t="e">
        <v>#N/A</v>
      </c>
      <c r="M9157" s="9" t="e">
        <v>#N/A</v>
      </c>
      <c r="N9157" s="9" t="e">
        <v>#N/A</v>
      </c>
      <c r="O9157" s="9" t="e">
        <v>#N/A</v>
      </c>
      <c r="P9157" s="9" t="e">
        <v>#N/A</v>
      </c>
      <c r="Q9157" s="9" t="e">
        <v>#N/A</v>
      </c>
      <c r="R9157" s="9" t="e">
        <v>#N/A</v>
      </c>
      <c r="S9157" s="9" t="e">
        <v>#N/A</v>
      </c>
      <c r="T9157" s="9" t="e">
        <v>#N/A</v>
      </c>
    </row>
    <row r="9158" spans="1:20" x14ac:dyDescent="0.35">
      <c r="A9158">
        <f t="shared" si="287"/>
        <v>9158</v>
      </c>
      <c r="B9158" s="3" t="s">
        <v>71</v>
      </c>
      <c r="C9158" s="3" t="s">
        <v>75</v>
      </c>
      <c r="D9158" s="3" t="s">
        <v>67</v>
      </c>
      <c r="E9158">
        <v>2026</v>
      </c>
      <c r="F9158" s="3" t="str">
        <f t="shared" si="286"/>
        <v>GElevREREG2026</v>
      </c>
      <c r="G9158" s="9" t="e">
        <v>#N/A</v>
      </c>
      <c r="H9158" s="9" t="e">
        <v>#N/A</v>
      </c>
      <c r="I9158" s="9" t="e">
        <v>#N/A</v>
      </c>
      <c r="J9158" s="9" t="e">
        <v>#N/A</v>
      </c>
      <c r="K9158" s="9" t="e">
        <v>#N/A</v>
      </c>
      <c r="L9158" s="9" t="e">
        <v>#N/A</v>
      </c>
      <c r="M9158" s="9" t="e">
        <v>#N/A</v>
      </c>
      <c r="N9158" s="9" t="e">
        <v>#N/A</v>
      </c>
      <c r="O9158" s="9" t="e">
        <v>#N/A</v>
      </c>
      <c r="P9158" s="9" t="e">
        <v>#N/A</v>
      </c>
      <c r="Q9158" s="9" t="e">
        <v>#N/A</v>
      </c>
      <c r="R9158" s="9" t="e">
        <v>#N/A</v>
      </c>
      <c r="S9158" s="9" t="e">
        <v>#N/A</v>
      </c>
      <c r="T9158" s="9" t="e">
        <v>#N/A</v>
      </c>
    </row>
    <row r="9159" spans="1:20" x14ac:dyDescent="0.35">
      <c r="A9159">
        <f t="shared" si="287"/>
        <v>9159</v>
      </c>
      <c r="B9159" s="3" t="s">
        <v>71</v>
      </c>
      <c r="C9159" s="3" t="s">
        <v>75</v>
      </c>
      <c r="D9159" s="3" t="s">
        <v>67</v>
      </c>
      <c r="E9159">
        <v>2027</v>
      </c>
      <c r="F9159" s="3" t="str">
        <f t="shared" si="286"/>
        <v>GElevREREG2027</v>
      </c>
      <c r="G9159" s="9" t="e">
        <v>#N/A</v>
      </c>
      <c r="H9159" s="9" t="e">
        <v>#N/A</v>
      </c>
      <c r="I9159" s="9" t="e">
        <v>#N/A</v>
      </c>
      <c r="J9159" s="9" t="e">
        <v>#N/A</v>
      </c>
      <c r="K9159" s="9" t="e">
        <v>#N/A</v>
      </c>
      <c r="L9159" s="9" t="e">
        <v>#N/A</v>
      </c>
      <c r="M9159" s="9" t="e">
        <v>#N/A</v>
      </c>
      <c r="N9159" s="9" t="e">
        <v>#N/A</v>
      </c>
      <c r="O9159" s="9" t="e">
        <v>#N/A</v>
      </c>
      <c r="P9159" s="9" t="e">
        <v>#N/A</v>
      </c>
      <c r="Q9159" s="9" t="e">
        <v>#N/A</v>
      </c>
      <c r="R9159" s="9" t="e">
        <v>#N/A</v>
      </c>
      <c r="S9159" s="9" t="e">
        <v>#N/A</v>
      </c>
      <c r="T9159" s="9" t="e">
        <v>#N/A</v>
      </c>
    </row>
    <row r="9160" spans="1:20" x14ac:dyDescent="0.35">
      <c r="A9160">
        <f t="shared" si="287"/>
        <v>9160</v>
      </c>
      <c r="B9160" s="3" t="s">
        <v>71</v>
      </c>
      <c r="C9160" s="3" t="s">
        <v>75</v>
      </c>
      <c r="D9160" s="3" t="s">
        <v>67</v>
      </c>
      <c r="E9160">
        <v>2028</v>
      </c>
      <c r="F9160" s="3" t="str">
        <f t="shared" si="286"/>
        <v>GElevREREG2028</v>
      </c>
      <c r="G9160" s="9" t="e">
        <v>#N/A</v>
      </c>
      <c r="H9160" s="9" t="e">
        <v>#N/A</v>
      </c>
      <c r="I9160" s="9" t="e">
        <v>#N/A</v>
      </c>
      <c r="J9160" s="9" t="e">
        <v>#N/A</v>
      </c>
      <c r="K9160" s="9" t="e">
        <v>#N/A</v>
      </c>
      <c r="L9160" s="9" t="e">
        <v>#N/A</v>
      </c>
      <c r="M9160" s="9" t="e">
        <v>#N/A</v>
      </c>
      <c r="N9160" s="9" t="e">
        <v>#N/A</v>
      </c>
      <c r="O9160" s="9" t="e">
        <v>#N/A</v>
      </c>
      <c r="P9160" s="9" t="e">
        <v>#N/A</v>
      </c>
      <c r="Q9160" s="9" t="e">
        <v>#N/A</v>
      </c>
      <c r="R9160" s="9" t="e">
        <v>#N/A</v>
      </c>
      <c r="S9160" s="9" t="e">
        <v>#N/A</v>
      </c>
      <c r="T9160" s="9" t="e">
        <v>#N/A</v>
      </c>
    </row>
    <row r="9161" spans="1:20" x14ac:dyDescent="0.35">
      <c r="A9161">
        <f t="shared" si="287"/>
        <v>9161</v>
      </c>
      <c r="B9161" s="3" t="s">
        <v>71</v>
      </c>
      <c r="C9161" s="3" t="s">
        <v>75</v>
      </c>
      <c r="D9161" s="3" t="s">
        <v>67</v>
      </c>
      <c r="E9161">
        <v>2029</v>
      </c>
      <c r="F9161" s="3" t="str">
        <f t="shared" si="286"/>
        <v>GElevREREG2029</v>
      </c>
      <c r="G9161" s="9" t="e">
        <v>#N/A</v>
      </c>
      <c r="H9161" s="9" t="e">
        <v>#N/A</v>
      </c>
      <c r="I9161" s="9" t="e">
        <v>#N/A</v>
      </c>
      <c r="J9161" s="9" t="e">
        <v>#N/A</v>
      </c>
      <c r="K9161" s="9" t="e">
        <v>#N/A</v>
      </c>
      <c r="L9161" s="9" t="e">
        <v>#N/A</v>
      </c>
      <c r="M9161" s="9" t="e">
        <v>#N/A</v>
      </c>
      <c r="N9161" s="9" t="e">
        <v>#N/A</v>
      </c>
      <c r="O9161" s="9" t="e">
        <v>#N/A</v>
      </c>
      <c r="P9161" s="9" t="e">
        <v>#N/A</v>
      </c>
      <c r="Q9161" s="9" t="e">
        <v>#N/A</v>
      </c>
      <c r="R9161" s="9" t="e">
        <v>#N/A</v>
      </c>
      <c r="S9161" s="9" t="e">
        <v>#N/A</v>
      </c>
      <c r="T9161" s="9" t="e">
        <v>#N/A</v>
      </c>
    </row>
    <row r="9162" spans="1:20" x14ac:dyDescent="0.35">
      <c r="A9162">
        <f t="shared" si="287"/>
        <v>9162</v>
      </c>
      <c r="B9162" s="3" t="s">
        <v>71</v>
      </c>
      <c r="C9162" s="3" t="s">
        <v>75</v>
      </c>
      <c r="D9162" s="3" t="s">
        <v>68</v>
      </c>
      <c r="E9162">
        <v>2020</v>
      </c>
      <c r="F9162" s="3" t="str">
        <f t="shared" si="286"/>
        <v>GElevDALLES2020</v>
      </c>
      <c r="G9162" s="9">
        <v>158.1</v>
      </c>
      <c r="H9162" s="9">
        <v>158.1</v>
      </c>
      <c r="I9162" s="9">
        <v>158.1</v>
      </c>
      <c r="J9162" s="9">
        <v>158.1</v>
      </c>
      <c r="K9162" s="9">
        <v>158.1</v>
      </c>
      <c r="L9162" s="9">
        <v>158.1</v>
      </c>
      <c r="M9162" s="9">
        <v>158.1</v>
      </c>
      <c r="N9162" s="9">
        <v>158.1</v>
      </c>
      <c r="O9162" s="9">
        <v>158.1</v>
      </c>
      <c r="P9162" s="9">
        <v>158.1</v>
      </c>
      <c r="Q9162" s="9">
        <v>158.1</v>
      </c>
      <c r="R9162" s="9">
        <v>158.1</v>
      </c>
      <c r="S9162" s="9">
        <v>158.1</v>
      </c>
      <c r="T9162" s="9">
        <v>158.1</v>
      </c>
    </row>
    <row r="9163" spans="1:20" x14ac:dyDescent="0.35">
      <c r="A9163">
        <f t="shared" si="287"/>
        <v>9163</v>
      </c>
      <c r="B9163" s="3" t="s">
        <v>71</v>
      </c>
      <c r="C9163" s="3" t="s">
        <v>75</v>
      </c>
      <c r="D9163" s="3" t="s">
        <v>68</v>
      </c>
      <c r="E9163">
        <v>2021</v>
      </c>
      <c r="F9163" s="3" t="str">
        <f t="shared" si="286"/>
        <v>GElevDALLES2021</v>
      </c>
      <c r="G9163" s="9">
        <v>158.1</v>
      </c>
      <c r="H9163" s="9">
        <v>158.1</v>
      </c>
      <c r="I9163" s="9">
        <v>158.1</v>
      </c>
      <c r="J9163" s="9">
        <v>158.1</v>
      </c>
      <c r="K9163" s="9">
        <v>158.1</v>
      </c>
      <c r="L9163" s="9">
        <v>158.1</v>
      </c>
      <c r="M9163" s="9">
        <v>158.1</v>
      </c>
      <c r="N9163" s="9">
        <v>158.1</v>
      </c>
      <c r="O9163" s="9">
        <v>158.1</v>
      </c>
      <c r="P9163" s="9">
        <v>158.1</v>
      </c>
      <c r="Q9163" s="9">
        <v>158.1</v>
      </c>
      <c r="R9163" s="9">
        <v>158.1</v>
      </c>
      <c r="S9163" s="9">
        <v>158.1</v>
      </c>
      <c r="T9163" s="9">
        <v>158.1</v>
      </c>
    </row>
    <row r="9164" spans="1:20" x14ac:dyDescent="0.35">
      <c r="A9164">
        <f t="shared" si="287"/>
        <v>9164</v>
      </c>
      <c r="B9164" s="3" t="s">
        <v>71</v>
      </c>
      <c r="C9164" s="3" t="s">
        <v>75</v>
      </c>
      <c r="D9164" s="3" t="s">
        <v>68</v>
      </c>
      <c r="E9164">
        <v>2022</v>
      </c>
      <c r="F9164" s="3" t="str">
        <f t="shared" si="286"/>
        <v>GElevDALLES2022</v>
      </c>
      <c r="G9164" s="9">
        <v>158.1</v>
      </c>
      <c r="H9164" s="9">
        <v>158.1</v>
      </c>
      <c r="I9164" s="9">
        <v>158.1</v>
      </c>
      <c r="J9164" s="9">
        <v>158.1</v>
      </c>
      <c r="K9164" s="9">
        <v>158.1</v>
      </c>
      <c r="L9164" s="9">
        <v>158.1</v>
      </c>
      <c r="M9164" s="9">
        <v>158.1</v>
      </c>
      <c r="N9164" s="9">
        <v>158.1</v>
      </c>
      <c r="O9164" s="9">
        <v>158.1</v>
      </c>
      <c r="P9164" s="9">
        <v>158.1</v>
      </c>
      <c r="Q9164" s="9">
        <v>158.1</v>
      </c>
      <c r="R9164" s="9">
        <v>158.1</v>
      </c>
      <c r="S9164" s="9">
        <v>158.1</v>
      </c>
      <c r="T9164" s="9">
        <v>158.1</v>
      </c>
    </row>
    <row r="9165" spans="1:20" x14ac:dyDescent="0.35">
      <c r="A9165">
        <f t="shared" si="287"/>
        <v>9165</v>
      </c>
      <c r="B9165" s="3" t="s">
        <v>71</v>
      </c>
      <c r="C9165" s="3" t="s">
        <v>75</v>
      </c>
      <c r="D9165" s="3" t="s">
        <v>68</v>
      </c>
      <c r="E9165">
        <v>2023</v>
      </c>
      <c r="F9165" s="3" t="str">
        <f t="shared" si="286"/>
        <v>GElevDALLES2023</v>
      </c>
      <c r="G9165" s="9">
        <v>158.1</v>
      </c>
      <c r="H9165" s="9">
        <v>158.1</v>
      </c>
      <c r="I9165" s="9">
        <v>158.1</v>
      </c>
      <c r="J9165" s="9">
        <v>158.1</v>
      </c>
      <c r="K9165" s="9">
        <v>158.1</v>
      </c>
      <c r="L9165" s="9">
        <v>158.1</v>
      </c>
      <c r="M9165" s="9">
        <v>158.1</v>
      </c>
      <c r="N9165" s="9">
        <v>158.1</v>
      </c>
      <c r="O9165" s="9">
        <v>158.1</v>
      </c>
      <c r="P9165" s="9">
        <v>158.1</v>
      </c>
      <c r="Q9165" s="9">
        <v>158.1</v>
      </c>
      <c r="R9165" s="9">
        <v>158.1</v>
      </c>
      <c r="S9165" s="9">
        <v>158.1</v>
      </c>
      <c r="T9165" s="9">
        <v>158.1</v>
      </c>
    </row>
    <row r="9166" spans="1:20" x14ac:dyDescent="0.35">
      <c r="A9166">
        <f t="shared" si="287"/>
        <v>9166</v>
      </c>
      <c r="B9166" s="3" t="s">
        <v>71</v>
      </c>
      <c r="C9166" s="3" t="s">
        <v>75</v>
      </c>
      <c r="D9166" s="3" t="s">
        <v>68</v>
      </c>
      <c r="E9166">
        <v>2024</v>
      </c>
      <c r="F9166" s="3" t="str">
        <f t="shared" si="286"/>
        <v>GElevDALLES2024</v>
      </c>
      <c r="G9166" s="9">
        <v>158.1</v>
      </c>
      <c r="H9166" s="9">
        <v>158.1</v>
      </c>
      <c r="I9166" s="9">
        <v>158.1</v>
      </c>
      <c r="J9166" s="9">
        <v>158.1</v>
      </c>
      <c r="K9166" s="9">
        <v>158.1</v>
      </c>
      <c r="L9166" s="9">
        <v>158.1</v>
      </c>
      <c r="M9166" s="9">
        <v>158.1</v>
      </c>
      <c r="N9166" s="9">
        <v>158.1</v>
      </c>
      <c r="O9166" s="9">
        <v>158.1</v>
      </c>
      <c r="P9166" s="9">
        <v>158.1</v>
      </c>
      <c r="Q9166" s="9">
        <v>158.1</v>
      </c>
      <c r="R9166" s="9">
        <v>158.1</v>
      </c>
      <c r="S9166" s="9">
        <v>158.1</v>
      </c>
      <c r="T9166" s="9">
        <v>158.1</v>
      </c>
    </row>
    <row r="9167" spans="1:20" x14ac:dyDescent="0.35">
      <c r="A9167">
        <f t="shared" si="287"/>
        <v>9167</v>
      </c>
      <c r="B9167" s="3" t="s">
        <v>71</v>
      </c>
      <c r="C9167" s="3" t="s">
        <v>75</v>
      </c>
      <c r="D9167" s="3" t="s">
        <v>68</v>
      </c>
      <c r="E9167">
        <v>2025</v>
      </c>
      <c r="F9167" s="3" t="str">
        <f t="shared" si="286"/>
        <v>GElevDALLES2025</v>
      </c>
      <c r="G9167" s="9">
        <v>158.1</v>
      </c>
      <c r="H9167" s="9">
        <v>158.1</v>
      </c>
      <c r="I9167" s="9">
        <v>158.1</v>
      </c>
      <c r="J9167" s="9">
        <v>158.1</v>
      </c>
      <c r="K9167" s="9">
        <v>158.1</v>
      </c>
      <c r="L9167" s="9">
        <v>158.1</v>
      </c>
      <c r="M9167" s="9">
        <v>158.1</v>
      </c>
      <c r="N9167" s="9">
        <v>158.1</v>
      </c>
      <c r="O9167" s="9">
        <v>158.1</v>
      </c>
      <c r="P9167" s="9">
        <v>158.1</v>
      </c>
      <c r="Q9167" s="9">
        <v>158.1</v>
      </c>
      <c r="R9167" s="9">
        <v>158.1</v>
      </c>
      <c r="S9167" s="9">
        <v>158.1</v>
      </c>
      <c r="T9167" s="9">
        <v>158.1</v>
      </c>
    </row>
    <row r="9168" spans="1:20" x14ac:dyDescent="0.35">
      <c r="A9168">
        <f t="shared" si="287"/>
        <v>9168</v>
      </c>
      <c r="B9168" s="3" t="s">
        <v>71</v>
      </c>
      <c r="C9168" s="3" t="s">
        <v>75</v>
      </c>
      <c r="D9168" s="3" t="s">
        <v>68</v>
      </c>
      <c r="E9168">
        <v>2026</v>
      </c>
      <c r="F9168" s="3" t="str">
        <f t="shared" si="286"/>
        <v>GElevDALLES2026</v>
      </c>
      <c r="G9168" s="9">
        <v>158.1</v>
      </c>
      <c r="H9168" s="9">
        <v>158.1</v>
      </c>
      <c r="I9168" s="9">
        <v>158.1</v>
      </c>
      <c r="J9168" s="9">
        <v>158.1</v>
      </c>
      <c r="K9168" s="9">
        <v>158.1</v>
      </c>
      <c r="L9168" s="9">
        <v>158.1</v>
      </c>
      <c r="M9168" s="9">
        <v>158.1</v>
      </c>
      <c r="N9168" s="9">
        <v>158.1</v>
      </c>
      <c r="O9168" s="9">
        <v>158.1</v>
      </c>
      <c r="P9168" s="9">
        <v>158.1</v>
      </c>
      <c r="Q9168" s="9">
        <v>158.1</v>
      </c>
      <c r="R9168" s="9">
        <v>158.1</v>
      </c>
      <c r="S9168" s="9">
        <v>158.1</v>
      </c>
      <c r="T9168" s="9">
        <v>158.1</v>
      </c>
    </row>
    <row r="9169" spans="1:20" x14ac:dyDescent="0.35">
      <c r="A9169">
        <f t="shared" si="287"/>
        <v>9169</v>
      </c>
      <c r="B9169" s="3" t="s">
        <v>71</v>
      </c>
      <c r="C9169" s="3" t="s">
        <v>75</v>
      </c>
      <c r="D9169" s="3" t="s">
        <v>68</v>
      </c>
      <c r="E9169">
        <v>2027</v>
      </c>
      <c r="F9169" s="3" t="str">
        <f t="shared" si="286"/>
        <v>GElevDALLES2027</v>
      </c>
      <c r="G9169" s="9">
        <v>158.1</v>
      </c>
      <c r="H9169" s="9">
        <v>158.1</v>
      </c>
      <c r="I9169" s="9">
        <v>158.1</v>
      </c>
      <c r="J9169" s="9">
        <v>158.1</v>
      </c>
      <c r="K9169" s="9">
        <v>158.1</v>
      </c>
      <c r="L9169" s="9">
        <v>158.1</v>
      </c>
      <c r="M9169" s="9">
        <v>158.1</v>
      </c>
      <c r="N9169" s="9">
        <v>158.1</v>
      </c>
      <c r="O9169" s="9">
        <v>158.1</v>
      </c>
      <c r="P9169" s="9">
        <v>158.1</v>
      </c>
      <c r="Q9169" s="9">
        <v>158.1</v>
      </c>
      <c r="R9169" s="9">
        <v>158.1</v>
      </c>
      <c r="S9169" s="9">
        <v>158.1</v>
      </c>
      <c r="T9169" s="9">
        <v>158.1</v>
      </c>
    </row>
    <row r="9170" spans="1:20" x14ac:dyDescent="0.35">
      <c r="A9170">
        <f t="shared" si="287"/>
        <v>9170</v>
      </c>
      <c r="B9170" s="3" t="s">
        <v>71</v>
      </c>
      <c r="C9170" s="3" t="s">
        <v>75</v>
      </c>
      <c r="D9170" s="3" t="s">
        <v>68</v>
      </c>
      <c r="E9170">
        <v>2028</v>
      </c>
      <c r="F9170" s="3" t="str">
        <f t="shared" si="286"/>
        <v>GElevDALLES2028</v>
      </c>
      <c r="G9170" s="9">
        <v>158.1</v>
      </c>
      <c r="H9170" s="9">
        <v>158.1</v>
      </c>
      <c r="I9170" s="9">
        <v>158.1</v>
      </c>
      <c r="J9170" s="9">
        <v>158.1</v>
      </c>
      <c r="K9170" s="9">
        <v>158.1</v>
      </c>
      <c r="L9170" s="9">
        <v>158.1</v>
      </c>
      <c r="M9170" s="9">
        <v>158.1</v>
      </c>
      <c r="N9170" s="9">
        <v>158.1</v>
      </c>
      <c r="O9170" s="9">
        <v>158.1</v>
      </c>
      <c r="P9170" s="9">
        <v>158.1</v>
      </c>
      <c r="Q9170" s="9">
        <v>158.1</v>
      </c>
      <c r="R9170" s="9">
        <v>158.1</v>
      </c>
      <c r="S9170" s="9">
        <v>158.1</v>
      </c>
      <c r="T9170" s="9">
        <v>158.1</v>
      </c>
    </row>
    <row r="9171" spans="1:20" x14ac:dyDescent="0.35">
      <c r="A9171">
        <f t="shared" si="287"/>
        <v>9171</v>
      </c>
      <c r="B9171" s="3" t="s">
        <v>71</v>
      </c>
      <c r="C9171" s="3" t="s">
        <v>75</v>
      </c>
      <c r="D9171" s="3" t="s">
        <v>68</v>
      </c>
      <c r="E9171">
        <v>2029</v>
      </c>
      <c r="F9171" s="3" t="str">
        <f t="shared" si="286"/>
        <v>GElevDALLES2029</v>
      </c>
      <c r="G9171" s="9">
        <v>158.1</v>
      </c>
      <c r="H9171" s="9">
        <v>158.1</v>
      </c>
      <c r="I9171" s="9">
        <v>158.1</v>
      </c>
      <c r="J9171" s="9">
        <v>158.1</v>
      </c>
      <c r="K9171" s="9">
        <v>158.1</v>
      </c>
      <c r="L9171" s="9">
        <v>158.1</v>
      </c>
      <c r="M9171" s="9">
        <v>158.1</v>
      </c>
      <c r="N9171" s="9">
        <v>158.1</v>
      </c>
      <c r="O9171" s="9">
        <v>158.1</v>
      </c>
      <c r="P9171" s="9">
        <v>158.1</v>
      </c>
      <c r="Q9171" s="9">
        <v>158.1</v>
      </c>
      <c r="R9171" s="9">
        <v>158.1</v>
      </c>
      <c r="S9171" s="9">
        <v>158.1</v>
      </c>
      <c r="T9171" s="9">
        <v>158.1</v>
      </c>
    </row>
    <row r="9172" spans="1:20" x14ac:dyDescent="0.35">
      <c r="A9172">
        <f t="shared" si="287"/>
        <v>9172</v>
      </c>
      <c r="B9172" s="3" t="s">
        <v>71</v>
      </c>
      <c r="C9172" s="3" t="s">
        <v>75</v>
      </c>
      <c r="D9172" s="3" t="s">
        <v>69</v>
      </c>
      <c r="E9172">
        <v>2020</v>
      </c>
      <c r="F9172" s="3" t="str">
        <f t="shared" si="286"/>
        <v>GElevBONN2020</v>
      </c>
      <c r="G9172" s="9">
        <v>74.099999999999994</v>
      </c>
      <c r="H9172" s="9">
        <v>74.099999999999994</v>
      </c>
      <c r="I9172" s="9">
        <v>74.099999999999994</v>
      </c>
      <c r="J9172" s="9">
        <v>74.099999999999994</v>
      </c>
      <c r="K9172" s="9">
        <v>74.099999999999994</v>
      </c>
      <c r="L9172" s="9">
        <v>74.099999999999994</v>
      </c>
      <c r="M9172" s="9">
        <v>74.099999999999994</v>
      </c>
      <c r="N9172" s="9">
        <v>74.099999999999994</v>
      </c>
      <c r="O9172" s="9">
        <v>74.099999999999994</v>
      </c>
      <c r="P9172" s="9">
        <v>74.099999999999994</v>
      </c>
      <c r="Q9172" s="9">
        <v>74.099999999999994</v>
      </c>
      <c r="R9172" s="9">
        <v>74.099999999999994</v>
      </c>
      <c r="S9172" s="9">
        <v>74.099999999999994</v>
      </c>
      <c r="T9172" s="9">
        <v>74.099999999999994</v>
      </c>
    </row>
    <row r="9173" spans="1:20" x14ac:dyDescent="0.35">
      <c r="A9173">
        <f t="shared" si="287"/>
        <v>9173</v>
      </c>
      <c r="B9173" s="3" t="s">
        <v>71</v>
      </c>
      <c r="C9173" s="3" t="s">
        <v>75</v>
      </c>
      <c r="D9173" s="3" t="s">
        <v>69</v>
      </c>
      <c r="E9173">
        <v>2021</v>
      </c>
      <c r="F9173" s="3" t="str">
        <f t="shared" si="286"/>
        <v>GElevBONN2021</v>
      </c>
      <c r="G9173" s="9">
        <v>74.099999999999994</v>
      </c>
      <c r="H9173" s="9">
        <v>74.099999999999994</v>
      </c>
      <c r="I9173" s="9">
        <v>74.099999999999994</v>
      </c>
      <c r="J9173" s="9">
        <v>74.099999999999994</v>
      </c>
      <c r="K9173" s="9">
        <v>74.099999999999994</v>
      </c>
      <c r="L9173" s="9">
        <v>74.099999999999994</v>
      </c>
      <c r="M9173" s="9">
        <v>74.099999999999994</v>
      </c>
      <c r="N9173" s="9">
        <v>74.099999999999994</v>
      </c>
      <c r="O9173" s="9">
        <v>74.099999999999994</v>
      </c>
      <c r="P9173" s="9">
        <v>74.099999999999994</v>
      </c>
      <c r="Q9173" s="9">
        <v>74.099999999999994</v>
      </c>
      <c r="R9173" s="9">
        <v>74.099999999999994</v>
      </c>
      <c r="S9173" s="9">
        <v>74.099999999999994</v>
      </c>
      <c r="T9173" s="9">
        <v>74.099999999999994</v>
      </c>
    </row>
    <row r="9174" spans="1:20" x14ac:dyDescent="0.35">
      <c r="A9174">
        <f t="shared" si="287"/>
        <v>9174</v>
      </c>
      <c r="B9174" s="3" t="s">
        <v>71</v>
      </c>
      <c r="C9174" s="3" t="s">
        <v>75</v>
      </c>
      <c r="D9174" s="3" t="s">
        <v>69</v>
      </c>
      <c r="E9174">
        <v>2022</v>
      </c>
      <c r="F9174" s="3" t="str">
        <f t="shared" si="286"/>
        <v>GElevBONN2022</v>
      </c>
      <c r="G9174" s="9">
        <v>74.099999999999994</v>
      </c>
      <c r="H9174" s="9">
        <v>74.099999999999994</v>
      </c>
      <c r="I9174" s="9">
        <v>74.099999999999994</v>
      </c>
      <c r="J9174" s="9">
        <v>74.099999999999994</v>
      </c>
      <c r="K9174" s="9">
        <v>74.099999999999994</v>
      </c>
      <c r="L9174" s="9">
        <v>74.099999999999994</v>
      </c>
      <c r="M9174" s="9">
        <v>74.099999999999994</v>
      </c>
      <c r="N9174" s="9">
        <v>74.099999999999994</v>
      </c>
      <c r="O9174" s="9">
        <v>74.099999999999994</v>
      </c>
      <c r="P9174" s="9">
        <v>74.099999999999994</v>
      </c>
      <c r="Q9174" s="9">
        <v>74.099999999999994</v>
      </c>
      <c r="R9174" s="9">
        <v>74.099999999999994</v>
      </c>
      <c r="S9174" s="9">
        <v>74.099999999999994</v>
      </c>
      <c r="T9174" s="9">
        <v>74.099999999999994</v>
      </c>
    </row>
    <row r="9175" spans="1:20" x14ac:dyDescent="0.35">
      <c r="A9175">
        <f t="shared" si="287"/>
        <v>9175</v>
      </c>
      <c r="B9175" s="3" t="s">
        <v>71</v>
      </c>
      <c r="C9175" s="3" t="s">
        <v>75</v>
      </c>
      <c r="D9175" s="3" t="s">
        <v>69</v>
      </c>
      <c r="E9175">
        <v>2023</v>
      </c>
      <c r="F9175" s="3" t="str">
        <f t="shared" si="286"/>
        <v>GElevBONN2023</v>
      </c>
      <c r="G9175" s="9">
        <v>74.099999999999994</v>
      </c>
      <c r="H9175" s="9">
        <v>74.099999999999994</v>
      </c>
      <c r="I9175" s="9">
        <v>74.099999999999994</v>
      </c>
      <c r="J9175" s="9">
        <v>74.099999999999994</v>
      </c>
      <c r="K9175" s="9">
        <v>74.099999999999994</v>
      </c>
      <c r="L9175" s="9">
        <v>74.099999999999994</v>
      </c>
      <c r="M9175" s="9">
        <v>74.099999999999994</v>
      </c>
      <c r="N9175" s="9">
        <v>74.099999999999994</v>
      </c>
      <c r="O9175" s="9">
        <v>74.099999999999994</v>
      </c>
      <c r="P9175" s="9">
        <v>74.099999999999994</v>
      </c>
      <c r="Q9175" s="9">
        <v>74.099999999999994</v>
      </c>
      <c r="R9175" s="9">
        <v>74.099999999999994</v>
      </c>
      <c r="S9175" s="9">
        <v>74.099999999999994</v>
      </c>
      <c r="T9175" s="9">
        <v>74.099999999999994</v>
      </c>
    </row>
    <row r="9176" spans="1:20" x14ac:dyDescent="0.35">
      <c r="A9176">
        <f t="shared" si="287"/>
        <v>9176</v>
      </c>
      <c r="B9176" s="3" t="s">
        <v>71</v>
      </c>
      <c r="C9176" s="3" t="s">
        <v>75</v>
      </c>
      <c r="D9176" s="3" t="s">
        <v>69</v>
      </c>
      <c r="E9176">
        <v>2024</v>
      </c>
      <c r="F9176" s="3" t="str">
        <f t="shared" si="286"/>
        <v>GElevBONN2024</v>
      </c>
      <c r="G9176" s="9">
        <v>74.099999999999994</v>
      </c>
      <c r="H9176" s="9">
        <v>74.099999999999994</v>
      </c>
      <c r="I9176" s="9">
        <v>74.099999999999994</v>
      </c>
      <c r="J9176" s="9">
        <v>74.099999999999994</v>
      </c>
      <c r="K9176" s="9">
        <v>74.099999999999994</v>
      </c>
      <c r="L9176" s="9">
        <v>74.099999999999994</v>
      </c>
      <c r="M9176" s="9">
        <v>74.099999999999994</v>
      </c>
      <c r="N9176" s="9">
        <v>74.099999999999994</v>
      </c>
      <c r="O9176" s="9">
        <v>74.099999999999994</v>
      </c>
      <c r="P9176" s="9">
        <v>74.099999999999994</v>
      </c>
      <c r="Q9176" s="9">
        <v>74.099999999999994</v>
      </c>
      <c r="R9176" s="9">
        <v>74.099999999999994</v>
      </c>
      <c r="S9176" s="9">
        <v>74.099999999999994</v>
      </c>
      <c r="T9176" s="9">
        <v>74.099999999999994</v>
      </c>
    </row>
    <row r="9177" spans="1:20" x14ac:dyDescent="0.35">
      <c r="A9177">
        <f t="shared" si="287"/>
        <v>9177</v>
      </c>
      <c r="B9177" s="3" t="s">
        <v>71</v>
      </c>
      <c r="C9177" s="3" t="s">
        <v>75</v>
      </c>
      <c r="D9177" s="3" t="s">
        <v>69</v>
      </c>
      <c r="E9177">
        <v>2025</v>
      </c>
      <c r="F9177" s="3" t="str">
        <f t="shared" si="286"/>
        <v>GElevBONN2025</v>
      </c>
      <c r="G9177" s="9">
        <v>74.099999999999994</v>
      </c>
      <c r="H9177" s="9">
        <v>74.099999999999994</v>
      </c>
      <c r="I9177" s="9">
        <v>74.099999999999994</v>
      </c>
      <c r="J9177" s="9">
        <v>74.099999999999994</v>
      </c>
      <c r="K9177" s="9">
        <v>74.099999999999994</v>
      </c>
      <c r="L9177" s="9">
        <v>74.099999999999994</v>
      </c>
      <c r="M9177" s="9">
        <v>74.099999999999994</v>
      </c>
      <c r="N9177" s="9">
        <v>74.099999999999994</v>
      </c>
      <c r="O9177" s="9">
        <v>74.099999999999994</v>
      </c>
      <c r="P9177" s="9">
        <v>74.099999999999994</v>
      </c>
      <c r="Q9177" s="9">
        <v>74.099999999999994</v>
      </c>
      <c r="R9177" s="9">
        <v>74.099999999999994</v>
      </c>
      <c r="S9177" s="9">
        <v>74.099999999999994</v>
      </c>
      <c r="T9177" s="9">
        <v>74.099999999999994</v>
      </c>
    </row>
    <row r="9178" spans="1:20" x14ac:dyDescent="0.35">
      <c r="A9178">
        <f t="shared" si="287"/>
        <v>9178</v>
      </c>
      <c r="B9178" s="3" t="s">
        <v>71</v>
      </c>
      <c r="C9178" s="3" t="s">
        <v>75</v>
      </c>
      <c r="D9178" s="3" t="s">
        <v>69</v>
      </c>
      <c r="E9178">
        <v>2026</v>
      </c>
      <c r="F9178" s="3" t="str">
        <f t="shared" si="286"/>
        <v>GElevBONN2026</v>
      </c>
      <c r="G9178" s="9">
        <v>74.099999999999994</v>
      </c>
      <c r="H9178" s="9">
        <v>74.099999999999994</v>
      </c>
      <c r="I9178" s="9">
        <v>74.099999999999994</v>
      </c>
      <c r="J9178" s="9">
        <v>74.099999999999994</v>
      </c>
      <c r="K9178" s="9">
        <v>74.099999999999994</v>
      </c>
      <c r="L9178" s="9">
        <v>74.099999999999994</v>
      </c>
      <c r="M9178" s="9">
        <v>74.099999999999994</v>
      </c>
      <c r="N9178" s="9">
        <v>74.099999999999994</v>
      </c>
      <c r="O9178" s="9">
        <v>74.099999999999994</v>
      </c>
      <c r="P9178" s="9">
        <v>74.099999999999994</v>
      </c>
      <c r="Q9178" s="9">
        <v>74.099999999999994</v>
      </c>
      <c r="R9178" s="9">
        <v>74.099999999999994</v>
      </c>
      <c r="S9178" s="9">
        <v>74.099999999999994</v>
      </c>
      <c r="T9178" s="9">
        <v>74.099999999999994</v>
      </c>
    </row>
    <row r="9179" spans="1:20" x14ac:dyDescent="0.35">
      <c r="A9179">
        <f t="shared" si="287"/>
        <v>9179</v>
      </c>
      <c r="B9179" s="3" t="s">
        <v>71</v>
      </c>
      <c r="C9179" s="3" t="s">
        <v>75</v>
      </c>
      <c r="D9179" s="3" t="s">
        <v>69</v>
      </c>
      <c r="E9179">
        <v>2027</v>
      </c>
      <c r="F9179" s="3" t="str">
        <f t="shared" si="286"/>
        <v>GElevBONN2027</v>
      </c>
      <c r="G9179" s="9">
        <v>74.099999999999994</v>
      </c>
      <c r="H9179" s="9">
        <v>74.099999999999994</v>
      </c>
      <c r="I9179" s="9">
        <v>74.099999999999994</v>
      </c>
      <c r="J9179" s="9">
        <v>74.099999999999994</v>
      </c>
      <c r="K9179" s="9">
        <v>74.099999999999994</v>
      </c>
      <c r="L9179" s="9">
        <v>74.099999999999994</v>
      </c>
      <c r="M9179" s="9">
        <v>74.099999999999994</v>
      </c>
      <c r="N9179" s="9">
        <v>74.099999999999994</v>
      </c>
      <c r="O9179" s="9">
        <v>74.099999999999994</v>
      </c>
      <c r="P9179" s="9">
        <v>74.099999999999994</v>
      </c>
      <c r="Q9179" s="9">
        <v>74.099999999999994</v>
      </c>
      <c r="R9179" s="9">
        <v>74.099999999999994</v>
      </c>
      <c r="S9179" s="9">
        <v>74.099999999999994</v>
      </c>
      <c r="T9179" s="9">
        <v>74.099999999999994</v>
      </c>
    </row>
    <row r="9180" spans="1:20" x14ac:dyDescent="0.35">
      <c r="A9180">
        <f t="shared" si="287"/>
        <v>9180</v>
      </c>
      <c r="B9180" s="3" t="s">
        <v>71</v>
      </c>
      <c r="C9180" s="3" t="s">
        <v>75</v>
      </c>
      <c r="D9180" s="3" t="s">
        <v>69</v>
      </c>
      <c r="E9180">
        <v>2028</v>
      </c>
      <c r="F9180" s="3" t="str">
        <f t="shared" si="286"/>
        <v>GElevBONN2028</v>
      </c>
      <c r="G9180" s="9">
        <v>74.099999999999994</v>
      </c>
      <c r="H9180" s="9">
        <v>74.099999999999994</v>
      </c>
      <c r="I9180" s="9">
        <v>74.099999999999994</v>
      </c>
      <c r="J9180" s="9">
        <v>74.099999999999994</v>
      </c>
      <c r="K9180" s="9">
        <v>74.099999999999994</v>
      </c>
      <c r="L9180" s="9">
        <v>74.099999999999994</v>
      </c>
      <c r="M9180" s="9">
        <v>74.099999999999994</v>
      </c>
      <c r="N9180" s="9">
        <v>74.099999999999994</v>
      </c>
      <c r="O9180" s="9">
        <v>74.099999999999994</v>
      </c>
      <c r="P9180" s="9">
        <v>74.099999999999994</v>
      </c>
      <c r="Q9180" s="9">
        <v>74.099999999999994</v>
      </c>
      <c r="R9180" s="9">
        <v>74.099999999999994</v>
      </c>
      <c r="S9180" s="9">
        <v>74.099999999999994</v>
      </c>
      <c r="T9180" s="9">
        <v>74.099999999999994</v>
      </c>
    </row>
    <row r="9181" spans="1:20" x14ac:dyDescent="0.35">
      <c r="A9181">
        <f t="shared" si="287"/>
        <v>9181</v>
      </c>
      <c r="B9181" s="3" t="s">
        <v>71</v>
      </c>
      <c r="C9181" s="3" t="s">
        <v>75</v>
      </c>
      <c r="D9181" s="3" t="s">
        <v>69</v>
      </c>
      <c r="E9181">
        <v>2029</v>
      </c>
      <c r="F9181" s="3" t="str">
        <f t="shared" si="286"/>
        <v>GElevBONN2029</v>
      </c>
      <c r="G9181" s="9">
        <v>74.099999999999994</v>
      </c>
      <c r="H9181" s="9">
        <v>74.099999999999994</v>
      </c>
      <c r="I9181" s="9">
        <v>74.099999999999994</v>
      </c>
      <c r="J9181" s="9">
        <v>74.099999999999994</v>
      </c>
      <c r="K9181" s="9">
        <v>74.099999999999994</v>
      </c>
      <c r="L9181" s="9">
        <v>74.099999999999994</v>
      </c>
      <c r="M9181" s="9">
        <v>74.099999999999994</v>
      </c>
      <c r="N9181" s="9">
        <v>74.099999999999994</v>
      </c>
      <c r="O9181" s="9">
        <v>74.099999999999994</v>
      </c>
      <c r="P9181" s="9">
        <v>74.099999999999994</v>
      </c>
      <c r="Q9181" s="9">
        <v>74.099999999999994</v>
      </c>
      <c r="R9181" s="9">
        <v>74.099999999999994</v>
      </c>
      <c r="S9181" s="9">
        <v>74.099999999999994</v>
      </c>
      <c r="T9181" s="9">
        <v>74.099999999999994</v>
      </c>
    </row>
    <row r="9182" spans="1:20" x14ac:dyDescent="0.35">
      <c r="A9182">
        <f t="shared" si="287"/>
        <v>9182</v>
      </c>
      <c r="B9182" s="3" t="s">
        <v>71</v>
      </c>
      <c r="C9182" s="3" t="s">
        <v>87</v>
      </c>
      <c r="D9182" s="3" t="s">
        <v>17</v>
      </c>
      <c r="E9182">
        <v>2020</v>
      </c>
      <c r="F9182" s="3" t="str">
        <f t="shared" si="286"/>
        <v>GFSpillMICA2020</v>
      </c>
      <c r="G9182" s="9">
        <v>0</v>
      </c>
      <c r="H9182" s="9">
        <v>0</v>
      </c>
      <c r="I9182" s="9">
        <v>0</v>
      </c>
      <c r="J9182" s="9">
        <v>0</v>
      </c>
      <c r="K9182" s="9">
        <v>0</v>
      </c>
      <c r="L9182" s="9">
        <v>0</v>
      </c>
      <c r="M9182" s="9">
        <v>0</v>
      </c>
      <c r="N9182" s="9">
        <v>0</v>
      </c>
      <c r="O9182" s="9">
        <v>0</v>
      </c>
      <c r="P9182" s="9">
        <v>0</v>
      </c>
      <c r="Q9182" s="9">
        <v>0</v>
      </c>
      <c r="R9182" s="9">
        <v>0</v>
      </c>
      <c r="S9182" s="9">
        <v>0</v>
      </c>
      <c r="T9182" s="9">
        <v>0</v>
      </c>
    </row>
    <row r="9183" spans="1:20" x14ac:dyDescent="0.35">
      <c r="A9183">
        <f t="shared" si="287"/>
        <v>9183</v>
      </c>
      <c r="B9183" s="3" t="s">
        <v>71</v>
      </c>
      <c r="C9183" s="3" t="s">
        <v>87</v>
      </c>
      <c r="D9183" s="3" t="s">
        <v>17</v>
      </c>
      <c r="E9183">
        <v>2021</v>
      </c>
      <c r="F9183" s="3" t="str">
        <f t="shared" si="286"/>
        <v>GFSpillMICA2021</v>
      </c>
      <c r="G9183" s="9">
        <v>0</v>
      </c>
      <c r="H9183" s="9">
        <v>0</v>
      </c>
      <c r="I9183" s="9">
        <v>0</v>
      </c>
      <c r="J9183" s="9">
        <v>0</v>
      </c>
      <c r="K9183" s="9">
        <v>0</v>
      </c>
      <c r="L9183" s="9">
        <v>0</v>
      </c>
      <c r="M9183" s="9">
        <v>0</v>
      </c>
      <c r="N9183" s="9">
        <v>0</v>
      </c>
      <c r="O9183" s="9">
        <v>0</v>
      </c>
      <c r="P9183" s="9">
        <v>0</v>
      </c>
      <c r="Q9183" s="9">
        <v>0</v>
      </c>
      <c r="R9183" s="9">
        <v>0</v>
      </c>
      <c r="S9183" s="9">
        <v>0</v>
      </c>
      <c r="T9183" s="9">
        <v>0</v>
      </c>
    </row>
    <row r="9184" spans="1:20" x14ac:dyDescent="0.35">
      <c r="A9184">
        <f t="shared" si="287"/>
        <v>9184</v>
      </c>
      <c r="B9184" s="3" t="s">
        <v>71</v>
      </c>
      <c r="C9184" s="3" t="s">
        <v>87</v>
      </c>
      <c r="D9184" s="3" t="s">
        <v>17</v>
      </c>
      <c r="E9184">
        <v>2022</v>
      </c>
      <c r="F9184" s="3" t="str">
        <f t="shared" si="286"/>
        <v>GFSpillMICA2022</v>
      </c>
      <c r="G9184" s="9">
        <v>0</v>
      </c>
      <c r="H9184" s="9">
        <v>0</v>
      </c>
      <c r="I9184" s="9">
        <v>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  <c r="Q9184" s="9">
        <v>0</v>
      </c>
      <c r="R9184" s="9">
        <v>0</v>
      </c>
      <c r="S9184" s="9">
        <v>0</v>
      </c>
      <c r="T9184" s="9">
        <v>0</v>
      </c>
    </row>
    <row r="9185" spans="1:20" x14ac:dyDescent="0.35">
      <c r="A9185">
        <f t="shared" si="287"/>
        <v>9185</v>
      </c>
      <c r="B9185" s="3" t="s">
        <v>71</v>
      </c>
      <c r="C9185" s="3" t="s">
        <v>87</v>
      </c>
      <c r="D9185" s="3" t="s">
        <v>17</v>
      </c>
      <c r="E9185">
        <v>2023</v>
      </c>
      <c r="F9185" s="3" t="str">
        <f t="shared" si="286"/>
        <v>GFSpillMICA2023</v>
      </c>
      <c r="G9185" s="9">
        <v>0</v>
      </c>
      <c r="H9185" s="9">
        <v>0</v>
      </c>
      <c r="I9185" s="9">
        <v>0</v>
      </c>
      <c r="J9185" s="9">
        <v>0</v>
      </c>
      <c r="K9185" s="9">
        <v>0</v>
      </c>
      <c r="L9185" s="9">
        <v>0</v>
      </c>
      <c r="M9185" s="9">
        <v>0</v>
      </c>
      <c r="N9185" s="9">
        <v>0</v>
      </c>
      <c r="O9185" s="9">
        <v>0</v>
      </c>
      <c r="P9185" s="9">
        <v>0</v>
      </c>
      <c r="Q9185" s="9">
        <v>26.492000000000001</v>
      </c>
      <c r="R9185" s="9">
        <v>0</v>
      </c>
      <c r="S9185" s="9">
        <v>0</v>
      </c>
      <c r="T9185" s="9">
        <v>0</v>
      </c>
    </row>
    <row r="9186" spans="1:20" x14ac:dyDescent="0.35">
      <c r="A9186">
        <f t="shared" si="287"/>
        <v>9186</v>
      </c>
      <c r="B9186" s="3" t="s">
        <v>71</v>
      </c>
      <c r="C9186" s="3" t="s">
        <v>87</v>
      </c>
      <c r="D9186" s="3" t="s">
        <v>17</v>
      </c>
      <c r="E9186">
        <v>2024</v>
      </c>
      <c r="F9186" s="3" t="str">
        <f t="shared" si="286"/>
        <v>GFSpillMICA2024</v>
      </c>
      <c r="G9186" s="9">
        <v>0</v>
      </c>
      <c r="H9186" s="9">
        <v>0</v>
      </c>
      <c r="I9186" s="9">
        <v>0</v>
      </c>
      <c r="J9186" s="9">
        <v>0</v>
      </c>
      <c r="K9186" s="9">
        <v>0</v>
      </c>
      <c r="L9186" s="9">
        <v>0</v>
      </c>
      <c r="M9186" s="9">
        <v>0</v>
      </c>
      <c r="N9186" s="9">
        <v>0</v>
      </c>
      <c r="O9186" s="9">
        <v>0</v>
      </c>
      <c r="P9186" s="9">
        <v>0</v>
      </c>
      <c r="Q9186" s="9">
        <v>0</v>
      </c>
      <c r="R9186" s="9">
        <v>0</v>
      </c>
      <c r="S9186" s="9">
        <v>0</v>
      </c>
      <c r="T9186" s="9">
        <v>0</v>
      </c>
    </row>
    <row r="9187" spans="1:20" x14ac:dyDescent="0.35">
      <c r="A9187">
        <f t="shared" si="287"/>
        <v>9187</v>
      </c>
      <c r="B9187" s="3" t="s">
        <v>71</v>
      </c>
      <c r="C9187" s="3" t="s">
        <v>87</v>
      </c>
      <c r="D9187" s="3" t="s">
        <v>17</v>
      </c>
      <c r="E9187">
        <v>2025</v>
      </c>
      <c r="F9187" s="3" t="str">
        <f t="shared" si="286"/>
        <v>GFSpillMICA2025</v>
      </c>
      <c r="G9187" s="9">
        <v>0</v>
      </c>
      <c r="H9187" s="9">
        <v>0</v>
      </c>
      <c r="I9187" s="9">
        <v>0</v>
      </c>
      <c r="J9187" s="9">
        <v>0</v>
      </c>
      <c r="K9187" s="9">
        <v>0</v>
      </c>
      <c r="L9187" s="9">
        <v>0</v>
      </c>
      <c r="M9187" s="9">
        <v>0</v>
      </c>
      <c r="N9187" s="9">
        <v>0</v>
      </c>
      <c r="O9187" s="9">
        <v>0</v>
      </c>
      <c r="P9187" s="9">
        <v>0</v>
      </c>
      <c r="Q9187" s="9">
        <v>0</v>
      </c>
      <c r="R9187" s="9">
        <v>0</v>
      </c>
      <c r="S9187" s="9">
        <v>0</v>
      </c>
      <c r="T9187" s="9">
        <v>0</v>
      </c>
    </row>
    <row r="9188" spans="1:20" x14ac:dyDescent="0.35">
      <c r="A9188">
        <f t="shared" si="287"/>
        <v>9188</v>
      </c>
      <c r="B9188" s="3" t="s">
        <v>71</v>
      </c>
      <c r="C9188" s="3" t="s">
        <v>87</v>
      </c>
      <c r="D9188" s="3" t="s">
        <v>17</v>
      </c>
      <c r="E9188">
        <v>2026</v>
      </c>
      <c r="F9188" s="3" t="str">
        <f t="shared" si="286"/>
        <v>GFSpillMICA2026</v>
      </c>
      <c r="G9188" s="9">
        <v>0</v>
      </c>
      <c r="H9188" s="9">
        <v>0</v>
      </c>
      <c r="I9188" s="9">
        <v>0</v>
      </c>
      <c r="J9188" s="9">
        <v>0</v>
      </c>
      <c r="K9188" s="9">
        <v>0</v>
      </c>
      <c r="L9188" s="9">
        <v>0</v>
      </c>
      <c r="M9188" s="9">
        <v>0</v>
      </c>
      <c r="N9188" s="9">
        <v>0</v>
      </c>
      <c r="O9188" s="9">
        <v>0</v>
      </c>
      <c r="P9188" s="9">
        <v>0</v>
      </c>
      <c r="Q9188" s="9">
        <v>0</v>
      </c>
      <c r="R9188" s="9">
        <v>0</v>
      </c>
      <c r="S9188" s="9">
        <v>0</v>
      </c>
      <c r="T9188" s="9">
        <v>0</v>
      </c>
    </row>
    <row r="9189" spans="1:20" x14ac:dyDescent="0.35">
      <c r="A9189">
        <f t="shared" si="287"/>
        <v>9189</v>
      </c>
      <c r="B9189" s="3" t="s">
        <v>71</v>
      </c>
      <c r="C9189" s="3" t="s">
        <v>87</v>
      </c>
      <c r="D9189" s="3" t="s">
        <v>17</v>
      </c>
      <c r="E9189">
        <v>2027</v>
      </c>
      <c r="F9189" s="3" t="str">
        <f t="shared" si="286"/>
        <v>GFSpillMICA2027</v>
      </c>
      <c r="G9189" s="9">
        <v>0</v>
      </c>
      <c r="H9189" s="9">
        <v>0</v>
      </c>
      <c r="I9189" s="9">
        <v>0</v>
      </c>
      <c r="J9189" s="9">
        <v>0</v>
      </c>
      <c r="K9189" s="9">
        <v>0</v>
      </c>
      <c r="L9189" s="9">
        <v>0</v>
      </c>
      <c r="M9189" s="9">
        <v>0</v>
      </c>
      <c r="N9189" s="9">
        <v>0</v>
      </c>
      <c r="O9189" s="9">
        <v>0</v>
      </c>
      <c r="P9189" s="9">
        <v>0</v>
      </c>
      <c r="Q9189" s="9">
        <v>0</v>
      </c>
      <c r="R9189" s="9">
        <v>0</v>
      </c>
      <c r="S9189" s="9">
        <v>0</v>
      </c>
      <c r="T9189" s="9">
        <v>0</v>
      </c>
    </row>
    <row r="9190" spans="1:20" x14ac:dyDescent="0.35">
      <c r="A9190">
        <f t="shared" si="287"/>
        <v>9190</v>
      </c>
      <c r="B9190" s="3" t="s">
        <v>71</v>
      </c>
      <c r="C9190" s="3" t="s">
        <v>87</v>
      </c>
      <c r="D9190" s="3" t="s">
        <v>17</v>
      </c>
      <c r="E9190">
        <v>2028</v>
      </c>
      <c r="F9190" s="3" t="str">
        <f t="shared" si="286"/>
        <v>GFSpillMICA2028</v>
      </c>
      <c r="G9190" s="9">
        <v>0</v>
      </c>
      <c r="H9190" s="9">
        <v>0</v>
      </c>
      <c r="I9190" s="9">
        <v>0</v>
      </c>
      <c r="J9190" s="9">
        <v>0</v>
      </c>
      <c r="K9190" s="9">
        <v>0</v>
      </c>
      <c r="L9190" s="9">
        <v>0</v>
      </c>
      <c r="M9190" s="9">
        <v>0</v>
      </c>
      <c r="N9190" s="9">
        <v>0</v>
      </c>
      <c r="O9190" s="9">
        <v>0</v>
      </c>
      <c r="P9190" s="9">
        <v>0</v>
      </c>
      <c r="Q9190" s="9">
        <v>7.9279999999999999</v>
      </c>
      <c r="R9190" s="9">
        <v>0</v>
      </c>
      <c r="S9190" s="9">
        <v>0</v>
      </c>
      <c r="T9190" s="9">
        <v>0</v>
      </c>
    </row>
    <row r="9191" spans="1:20" x14ac:dyDescent="0.35">
      <c r="A9191">
        <f t="shared" si="287"/>
        <v>9191</v>
      </c>
      <c r="B9191" s="3" t="s">
        <v>71</v>
      </c>
      <c r="C9191" s="3" t="s">
        <v>87</v>
      </c>
      <c r="D9191" s="3" t="s">
        <v>17</v>
      </c>
      <c r="E9191">
        <v>2029</v>
      </c>
      <c r="F9191" s="3" t="str">
        <f t="shared" si="286"/>
        <v>GFSpillMICA2029</v>
      </c>
      <c r="G9191" s="9">
        <v>0</v>
      </c>
      <c r="H9191" s="9">
        <v>0</v>
      </c>
      <c r="I9191" s="9">
        <v>0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  <c r="Q9191" s="9">
        <v>0</v>
      </c>
      <c r="R9191" s="9">
        <v>0</v>
      </c>
      <c r="S9191" s="9">
        <v>0</v>
      </c>
      <c r="T9191" s="9">
        <v>0</v>
      </c>
    </row>
    <row r="9192" spans="1:20" x14ac:dyDescent="0.35">
      <c r="A9192">
        <f t="shared" si="287"/>
        <v>9192</v>
      </c>
      <c r="B9192" s="3" t="s">
        <v>71</v>
      </c>
      <c r="C9192" s="3" t="s">
        <v>87</v>
      </c>
      <c r="D9192" s="3" t="s">
        <v>18</v>
      </c>
      <c r="E9192">
        <v>2020</v>
      </c>
      <c r="F9192" s="3" t="str">
        <f t="shared" si="286"/>
        <v>GFSpillREVELS2020</v>
      </c>
      <c r="G9192" s="9">
        <v>0</v>
      </c>
      <c r="H9192" s="9">
        <v>0</v>
      </c>
      <c r="I9192" s="9">
        <v>0</v>
      </c>
      <c r="J9192" s="9">
        <v>0</v>
      </c>
      <c r="K9192" s="9">
        <v>0</v>
      </c>
      <c r="L9192" s="9">
        <v>0</v>
      </c>
      <c r="M9192" s="9">
        <v>0</v>
      </c>
      <c r="N9192" s="9">
        <v>0</v>
      </c>
      <c r="O9192" s="9">
        <v>0</v>
      </c>
      <c r="P9192" s="9">
        <v>0</v>
      </c>
      <c r="Q9192" s="9">
        <v>0</v>
      </c>
      <c r="R9192" s="9">
        <v>0</v>
      </c>
      <c r="S9192" s="9">
        <v>0</v>
      </c>
      <c r="T9192" s="9">
        <v>0</v>
      </c>
    </row>
    <row r="9193" spans="1:20" x14ac:dyDescent="0.35">
      <c r="A9193">
        <f t="shared" si="287"/>
        <v>9193</v>
      </c>
      <c r="B9193" s="3" t="s">
        <v>71</v>
      </c>
      <c r="C9193" s="3" t="s">
        <v>87</v>
      </c>
      <c r="D9193" s="3" t="s">
        <v>18</v>
      </c>
      <c r="E9193">
        <v>2021</v>
      </c>
      <c r="F9193" s="3" t="str">
        <f t="shared" si="286"/>
        <v>GFSpillREVELS2021</v>
      </c>
      <c r="G9193" s="9">
        <v>0</v>
      </c>
      <c r="H9193" s="9">
        <v>0</v>
      </c>
      <c r="I9193" s="9">
        <v>0</v>
      </c>
      <c r="J9193" s="9">
        <v>0</v>
      </c>
      <c r="K9193" s="9">
        <v>0</v>
      </c>
      <c r="L9193" s="9">
        <v>0</v>
      </c>
      <c r="M9193" s="9">
        <v>0</v>
      </c>
      <c r="N9193" s="9">
        <v>0</v>
      </c>
      <c r="O9193" s="9">
        <v>0</v>
      </c>
      <c r="P9193" s="9">
        <v>0</v>
      </c>
      <c r="Q9193" s="9">
        <v>0</v>
      </c>
      <c r="R9193" s="9">
        <v>0</v>
      </c>
      <c r="S9193" s="9">
        <v>0</v>
      </c>
      <c r="T9193" s="9">
        <v>0</v>
      </c>
    </row>
    <row r="9194" spans="1:20" x14ac:dyDescent="0.35">
      <c r="A9194">
        <f t="shared" si="287"/>
        <v>9194</v>
      </c>
      <c r="B9194" s="3" t="s">
        <v>71</v>
      </c>
      <c r="C9194" s="3" t="s">
        <v>87</v>
      </c>
      <c r="D9194" s="3" t="s">
        <v>18</v>
      </c>
      <c r="E9194">
        <v>2022</v>
      </c>
      <c r="F9194" s="3" t="str">
        <f t="shared" si="286"/>
        <v>GFSpillREVELS2022</v>
      </c>
      <c r="G9194" s="9">
        <v>0</v>
      </c>
      <c r="H9194" s="9">
        <v>0</v>
      </c>
      <c r="I9194" s="9">
        <v>0</v>
      </c>
      <c r="J9194" s="9">
        <v>0</v>
      </c>
      <c r="K9194" s="9">
        <v>0</v>
      </c>
      <c r="L9194" s="9">
        <v>0</v>
      </c>
      <c r="M9194" s="9">
        <v>0</v>
      </c>
      <c r="N9194" s="9">
        <v>0</v>
      </c>
      <c r="O9194" s="9">
        <v>0</v>
      </c>
      <c r="P9194" s="9">
        <v>0</v>
      </c>
      <c r="Q9194" s="9">
        <v>0</v>
      </c>
      <c r="R9194" s="9">
        <v>0</v>
      </c>
      <c r="S9194" s="9">
        <v>0</v>
      </c>
      <c r="T9194" s="9">
        <v>0</v>
      </c>
    </row>
    <row r="9195" spans="1:20" x14ac:dyDescent="0.35">
      <c r="A9195">
        <f t="shared" si="287"/>
        <v>9195</v>
      </c>
      <c r="B9195" s="3" t="s">
        <v>71</v>
      </c>
      <c r="C9195" s="3" t="s">
        <v>87</v>
      </c>
      <c r="D9195" s="3" t="s">
        <v>18</v>
      </c>
      <c r="E9195">
        <v>2023</v>
      </c>
      <c r="F9195" s="3" t="str">
        <f t="shared" si="286"/>
        <v>GFSpillREVELS2023</v>
      </c>
      <c r="G9195" s="9">
        <v>0</v>
      </c>
      <c r="H9195" s="9">
        <v>0</v>
      </c>
      <c r="I9195" s="9">
        <v>0</v>
      </c>
      <c r="J9195" s="9">
        <v>0</v>
      </c>
      <c r="K9195" s="9">
        <v>0</v>
      </c>
      <c r="L9195" s="9">
        <v>0</v>
      </c>
      <c r="M9195" s="9">
        <v>0</v>
      </c>
      <c r="N9195" s="9">
        <v>0</v>
      </c>
      <c r="O9195" s="9">
        <v>0</v>
      </c>
      <c r="P9195" s="9">
        <v>0</v>
      </c>
      <c r="Q9195" s="9">
        <v>41.347999999999999</v>
      </c>
      <c r="R9195" s="9">
        <v>0</v>
      </c>
      <c r="S9195" s="9">
        <v>0</v>
      </c>
      <c r="T9195" s="9">
        <v>0</v>
      </c>
    </row>
    <row r="9196" spans="1:20" x14ac:dyDescent="0.35">
      <c r="A9196">
        <f t="shared" si="287"/>
        <v>9196</v>
      </c>
      <c r="B9196" s="3" t="s">
        <v>71</v>
      </c>
      <c r="C9196" s="3" t="s">
        <v>87</v>
      </c>
      <c r="D9196" s="3" t="s">
        <v>18</v>
      </c>
      <c r="E9196">
        <v>2024</v>
      </c>
      <c r="F9196" s="3" t="str">
        <f t="shared" si="286"/>
        <v>GFSpillREVELS2024</v>
      </c>
      <c r="G9196" s="9">
        <v>0</v>
      </c>
      <c r="H9196" s="9">
        <v>0</v>
      </c>
      <c r="I9196" s="9">
        <v>0</v>
      </c>
      <c r="J9196" s="9">
        <v>0</v>
      </c>
      <c r="K9196" s="9">
        <v>0</v>
      </c>
      <c r="L9196" s="9">
        <v>0</v>
      </c>
      <c r="M9196" s="9">
        <v>0</v>
      </c>
      <c r="N9196" s="9">
        <v>0</v>
      </c>
      <c r="O9196" s="9">
        <v>0</v>
      </c>
      <c r="P9196" s="9">
        <v>0</v>
      </c>
      <c r="Q9196" s="9">
        <v>0</v>
      </c>
      <c r="R9196" s="9">
        <v>0</v>
      </c>
      <c r="S9196" s="9">
        <v>0</v>
      </c>
      <c r="T9196" s="9">
        <v>0</v>
      </c>
    </row>
    <row r="9197" spans="1:20" x14ac:dyDescent="0.35">
      <c r="A9197">
        <f t="shared" si="287"/>
        <v>9197</v>
      </c>
      <c r="B9197" s="3" t="s">
        <v>71</v>
      </c>
      <c r="C9197" s="3" t="s">
        <v>87</v>
      </c>
      <c r="D9197" s="3" t="s">
        <v>18</v>
      </c>
      <c r="E9197">
        <v>2025</v>
      </c>
      <c r="F9197" s="3" t="str">
        <f t="shared" si="286"/>
        <v>GFSpillREVELS2025</v>
      </c>
      <c r="G9197" s="9">
        <v>0</v>
      </c>
      <c r="H9197" s="9">
        <v>0</v>
      </c>
      <c r="I9197" s="9">
        <v>0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  <c r="Q9197" s="9">
        <v>4.0620000000000003</v>
      </c>
      <c r="R9197" s="9">
        <v>0</v>
      </c>
      <c r="S9197" s="9">
        <v>0</v>
      </c>
      <c r="T9197" s="9">
        <v>0</v>
      </c>
    </row>
    <row r="9198" spans="1:20" x14ac:dyDescent="0.35">
      <c r="A9198">
        <f t="shared" si="287"/>
        <v>9198</v>
      </c>
      <c r="B9198" s="3" t="s">
        <v>71</v>
      </c>
      <c r="C9198" s="3" t="s">
        <v>87</v>
      </c>
      <c r="D9198" s="3" t="s">
        <v>18</v>
      </c>
      <c r="E9198">
        <v>2026</v>
      </c>
      <c r="F9198" s="3" t="str">
        <f t="shared" si="286"/>
        <v>GFSpillREVELS2026</v>
      </c>
      <c r="G9198" s="9">
        <v>0</v>
      </c>
      <c r="H9198" s="9">
        <v>0</v>
      </c>
      <c r="I9198" s="9">
        <v>0</v>
      </c>
      <c r="J9198" s="9">
        <v>0</v>
      </c>
      <c r="K9198" s="9">
        <v>0</v>
      </c>
      <c r="L9198" s="9">
        <v>0</v>
      </c>
      <c r="M9198" s="9">
        <v>0</v>
      </c>
      <c r="N9198" s="9">
        <v>0</v>
      </c>
      <c r="O9198" s="9">
        <v>0</v>
      </c>
      <c r="P9198" s="9">
        <v>0</v>
      </c>
      <c r="Q9198" s="9">
        <v>0</v>
      </c>
      <c r="R9198" s="9">
        <v>0</v>
      </c>
      <c r="S9198" s="9">
        <v>0</v>
      </c>
      <c r="T9198" s="9">
        <v>0</v>
      </c>
    </row>
    <row r="9199" spans="1:20" x14ac:dyDescent="0.35">
      <c r="A9199">
        <f t="shared" si="287"/>
        <v>9199</v>
      </c>
      <c r="B9199" s="3" t="s">
        <v>71</v>
      </c>
      <c r="C9199" s="3" t="s">
        <v>87</v>
      </c>
      <c r="D9199" s="3" t="s">
        <v>18</v>
      </c>
      <c r="E9199">
        <v>2027</v>
      </c>
      <c r="F9199" s="3" t="str">
        <f t="shared" si="286"/>
        <v>GFSpillREVELS2027</v>
      </c>
      <c r="G9199" s="9">
        <v>0</v>
      </c>
      <c r="H9199" s="9">
        <v>0</v>
      </c>
      <c r="I9199" s="9">
        <v>0</v>
      </c>
      <c r="J9199" s="9">
        <v>0</v>
      </c>
      <c r="K9199" s="9">
        <v>0</v>
      </c>
      <c r="L9199" s="9">
        <v>0</v>
      </c>
      <c r="M9199" s="9">
        <v>0</v>
      </c>
      <c r="N9199" s="9">
        <v>0</v>
      </c>
      <c r="O9199" s="9">
        <v>0</v>
      </c>
      <c r="P9199" s="9">
        <v>0</v>
      </c>
      <c r="Q9199" s="9">
        <v>0</v>
      </c>
      <c r="R9199" s="9">
        <v>0</v>
      </c>
      <c r="S9199" s="9">
        <v>0</v>
      </c>
      <c r="T9199" s="9">
        <v>0</v>
      </c>
    </row>
    <row r="9200" spans="1:20" x14ac:dyDescent="0.35">
      <c r="A9200">
        <f t="shared" si="287"/>
        <v>9200</v>
      </c>
      <c r="B9200" s="3" t="s">
        <v>71</v>
      </c>
      <c r="C9200" s="3" t="s">
        <v>87</v>
      </c>
      <c r="D9200" s="3" t="s">
        <v>18</v>
      </c>
      <c r="E9200">
        <v>2028</v>
      </c>
      <c r="F9200" s="3" t="str">
        <f t="shared" si="286"/>
        <v>GFSpillREVELS2028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0</v>
      </c>
      <c r="P9200" s="9">
        <v>0</v>
      </c>
      <c r="Q9200" s="9">
        <v>22.306999999999999</v>
      </c>
      <c r="R9200" s="9">
        <v>0</v>
      </c>
      <c r="S9200" s="9">
        <v>0</v>
      </c>
      <c r="T9200" s="9">
        <v>0</v>
      </c>
    </row>
    <row r="9201" spans="1:20" x14ac:dyDescent="0.35">
      <c r="A9201">
        <f t="shared" si="287"/>
        <v>9201</v>
      </c>
      <c r="B9201" s="3" t="s">
        <v>71</v>
      </c>
      <c r="C9201" s="3" t="s">
        <v>87</v>
      </c>
      <c r="D9201" s="3" t="s">
        <v>18</v>
      </c>
      <c r="E9201">
        <v>2029</v>
      </c>
      <c r="F9201" s="3" t="str">
        <f t="shared" si="286"/>
        <v>GFSpillREVELS2029</v>
      </c>
      <c r="G9201" s="9">
        <v>0</v>
      </c>
      <c r="H9201" s="9">
        <v>0</v>
      </c>
      <c r="I9201" s="9">
        <v>0</v>
      </c>
      <c r="J9201" s="9">
        <v>0</v>
      </c>
      <c r="K9201" s="9">
        <v>0</v>
      </c>
      <c r="L9201" s="9">
        <v>0</v>
      </c>
      <c r="M9201" s="9">
        <v>0</v>
      </c>
      <c r="N9201" s="9">
        <v>0</v>
      </c>
      <c r="O9201" s="9">
        <v>0</v>
      </c>
      <c r="P9201" s="9">
        <v>9.2569999999999997</v>
      </c>
      <c r="Q9201" s="9">
        <v>0</v>
      </c>
      <c r="R9201" s="9">
        <v>0</v>
      </c>
      <c r="S9201" s="9">
        <v>0</v>
      </c>
      <c r="T9201" s="9">
        <v>0</v>
      </c>
    </row>
    <row r="9202" spans="1:20" x14ac:dyDescent="0.35">
      <c r="A9202">
        <f t="shared" si="287"/>
        <v>9202</v>
      </c>
      <c r="B9202" s="3" t="s">
        <v>71</v>
      </c>
      <c r="C9202" s="3" t="s">
        <v>87</v>
      </c>
      <c r="D9202" s="3" t="s">
        <v>19</v>
      </c>
      <c r="E9202">
        <v>2020</v>
      </c>
      <c r="F9202" s="3" t="str">
        <f t="shared" si="286"/>
        <v>GFSpillARROW2020</v>
      </c>
      <c r="G9202" s="9">
        <v>0</v>
      </c>
      <c r="H9202" s="9">
        <v>0</v>
      </c>
      <c r="I9202" s="9">
        <v>7.1509999999999998</v>
      </c>
      <c r="J9202" s="9">
        <v>15.849</v>
      </c>
      <c r="K9202" s="9">
        <v>53.345999999999997</v>
      </c>
      <c r="L9202" s="9">
        <v>20</v>
      </c>
      <c r="M9202" s="9">
        <v>15.005000000000001</v>
      </c>
      <c r="N9202" s="9">
        <v>3.8650000000000002</v>
      </c>
      <c r="O9202" s="9">
        <v>0</v>
      </c>
      <c r="P9202" s="9">
        <v>0</v>
      </c>
      <c r="Q9202" s="9">
        <v>0</v>
      </c>
      <c r="R9202" s="9">
        <v>4.468</v>
      </c>
      <c r="S9202" s="9">
        <v>0</v>
      </c>
      <c r="T9202" s="9">
        <v>0</v>
      </c>
    </row>
    <row r="9203" spans="1:20" x14ac:dyDescent="0.35">
      <c r="A9203">
        <f t="shared" si="287"/>
        <v>9203</v>
      </c>
      <c r="B9203" s="3" t="s">
        <v>71</v>
      </c>
      <c r="C9203" s="3" t="s">
        <v>87</v>
      </c>
      <c r="D9203" s="3" t="s">
        <v>19</v>
      </c>
      <c r="E9203">
        <v>2021</v>
      </c>
      <c r="F9203" s="3" t="str">
        <f t="shared" si="286"/>
        <v>GFSpillARROW2021</v>
      </c>
      <c r="G9203" s="9">
        <v>0</v>
      </c>
      <c r="H9203" s="9">
        <v>0</v>
      </c>
      <c r="I9203" s="9">
        <v>10.364000000000001</v>
      </c>
      <c r="J9203" s="9">
        <v>14.728999999999999</v>
      </c>
      <c r="K9203" s="9">
        <v>2.944</v>
      </c>
      <c r="L9203" s="9">
        <v>23.042999999999999</v>
      </c>
      <c r="M9203" s="9">
        <v>0</v>
      </c>
      <c r="N9203" s="9">
        <v>0</v>
      </c>
      <c r="O9203" s="9">
        <v>0</v>
      </c>
      <c r="P9203" s="9">
        <v>0</v>
      </c>
      <c r="Q9203" s="9">
        <v>15.395</v>
      </c>
      <c r="R9203" s="9">
        <v>10.346</v>
      </c>
      <c r="S9203" s="9">
        <v>4.8339999999999996</v>
      </c>
      <c r="T9203" s="9">
        <v>2.8420000000000001</v>
      </c>
    </row>
    <row r="9204" spans="1:20" x14ac:dyDescent="0.35">
      <c r="A9204">
        <f t="shared" si="287"/>
        <v>9204</v>
      </c>
      <c r="B9204" s="3" t="s">
        <v>71</v>
      </c>
      <c r="C9204" s="3" t="s">
        <v>87</v>
      </c>
      <c r="D9204" s="3" t="s">
        <v>19</v>
      </c>
      <c r="E9204">
        <v>2022</v>
      </c>
      <c r="F9204" s="3" t="str">
        <f t="shared" si="286"/>
        <v>GFSpillARROW2022</v>
      </c>
      <c r="G9204" s="9">
        <v>0</v>
      </c>
      <c r="H9204" s="9">
        <v>2.069</v>
      </c>
      <c r="I9204" s="9">
        <v>0.93400000000000005</v>
      </c>
      <c r="J9204" s="9">
        <v>12.191000000000001</v>
      </c>
      <c r="K9204" s="9">
        <v>22.536000000000001</v>
      </c>
      <c r="L9204" s="9">
        <v>0</v>
      </c>
      <c r="M9204" s="9">
        <v>0</v>
      </c>
      <c r="N9204" s="9">
        <v>0</v>
      </c>
      <c r="O9204" s="9">
        <v>0</v>
      </c>
      <c r="P9204" s="9">
        <v>0</v>
      </c>
      <c r="Q9204" s="9">
        <v>0</v>
      </c>
      <c r="R9204" s="9">
        <v>13.041</v>
      </c>
      <c r="S9204" s="9">
        <v>0.32300000000000001</v>
      </c>
      <c r="T9204" s="9">
        <v>5.0049999999999999</v>
      </c>
    </row>
    <row r="9205" spans="1:20" x14ac:dyDescent="0.35">
      <c r="A9205">
        <f t="shared" si="287"/>
        <v>9205</v>
      </c>
      <c r="B9205" s="3" t="s">
        <v>71</v>
      </c>
      <c r="C9205" s="3" t="s">
        <v>87</v>
      </c>
      <c r="D9205" s="3" t="s">
        <v>19</v>
      </c>
      <c r="E9205">
        <v>2023</v>
      </c>
      <c r="F9205" s="3" t="str">
        <f t="shared" si="286"/>
        <v>GFSpillARROW2023</v>
      </c>
      <c r="G9205" s="9">
        <v>0</v>
      </c>
      <c r="H9205" s="9">
        <v>10.085000000000001</v>
      </c>
      <c r="I9205" s="9">
        <v>20.274999999999999</v>
      </c>
      <c r="J9205" s="9">
        <v>21.809000000000001</v>
      </c>
      <c r="K9205" s="9">
        <v>60.000999999999998</v>
      </c>
      <c r="L9205" s="9">
        <v>39.893000000000001</v>
      </c>
      <c r="M9205" s="9">
        <v>20</v>
      </c>
      <c r="N9205" s="9">
        <v>35</v>
      </c>
      <c r="O9205" s="9">
        <v>59.127000000000002</v>
      </c>
      <c r="P9205" s="9">
        <v>88.664000000000001</v>
      </c>
      <c r="Q9205" s="9">
        <v>32.381999999999998</v>
      </c>
      <c r="R9205" s="9">
        <v>31.821999999999999</v>
      </c>
      <c r="S9205" s="9">
        <v>8.0790000000000006</v>
      </c>
      <c r="T9205" s="9">
        <v>0.504</v>
      </c>
    </row>
    <row r="9206" spans="1:20" x14ac:dyDescent="0.35">
      <c r="A9206">
        <f t="shared" si="287"/>
        <v>9206</v>
      </c>
      <c r="B9206" s="3" t="s">
        <v>71</v>
      </c>
      <c r="C9206" s="3" t="s">
        <v>87</v>
      </c>
      <c r="D9206" s="3" t="s">
        <v>19</v>
      </c>
      <c r="E9206">
        <v>2024</v>
      </c>
      <c r="F9206" s="3" t="str">
        <f t="shared" si="286"/>
        <v>GFSpillARROW2024</v>
      </c>
      <c r="G9206" s="9">
        <v>0</v>
      </c>
      <c r="H9206" s="9">
        <v>3.9569999999999999</v>
      </c>
      <c r="I9206" s="9">
        <v>12.773</v>
      </c>
      <c r="J9206" s="9">
        <v>20.608000000000001</v>
      </c>
      <c r="K9206" s="9">
        <v>60.000999999999998</v>
      </c>
      <c r="L9206" s="9">
        <v>14.747999999999999</v>
      </c>
      <c r="M9206" s="9">
        <v>10.731999999999999</v>
      </c>
      <c r="N9206" s="9">
        <v>20.122</v>
      </c>
      <c r="O9206" s="9">
        <v>40.284999999999997</v>
      </c>
      <c r="P9206" s="9">
        <v>55.02</v>
      </c>
      <c r="Q9206" s="9">
        <v>0</v>
      </c>
      <c r="R9206" s="9">
        <v>7.9930000000000003</v>
      </c>
      <c r="S9206" s="9">
        <v>8.7739999999999991</v>
      </c>
      <c r="T9206" s="9">
        <v>0</v>
      </c>
    </row>
    <row r="9207" spans="1:20" x14ac:dyDescent="0.35">
      <c r="A9207">
        <f t="shared" si="287"/>
        <v>9207</v>
      </c>
      <c r="B9207" s="3" t="s">
        <v>71</v>
      </c>
      <c r="C9207" s="3" t="s">
        <v>87</v>
      </c>
      <c r="D9207" s="3" t="s">
        <v>19</v>
      </c>
      <c r="E9207">
        <v>2025</v>
      </c>
      <c r="F9207" s="3" t="str">
        <f t="shared" si="286"/>
        <v>GFSpillARROW2025</v>
      </c>
      <c r="G9207" s="9">
        <v>0</v>
      </c>
      <c r="H9207" s="9">
        <v>0</v>
      </c>
      <c r="I9207" s="9">
        <v>11.385</v>
      </c>
      <c r="J9207" s="9">
        <v>14.603999999999999</v>
      </c>
      <c r="K9207" s="9">
        <v>46.262999999999998</v>
      </c>
      <c r="L9207" s="9">
        <v>30.056999999999999</v>
      </c>
      <c r="M9207" s="9">
        <v>11.321</v>
      </c>
      <c r="N9207" s="9">
        <v>6.6929999999999996</v>
      </c>
      <c r="O9207" s="9">
        <v>4.0199999999999996</v>
      </c>
      <c r="P9207" s="9">
        <v>3.4159999999999999</v>
      </c>
      <c r="Q9207" s="9">
        <v>28.800999999999998</v>
      </c>
      <c r="R9207" s="9">
        <v>13.852</v>
      </c>
      <c r="S9207" s="9">
        <v>5.1219999999999999</v>
      </c>
      <c r="T9207" s="9">
        <v>1.069</v>
      </c>
    </row>
    <row r="9208" spans="1:20" x14ac:dyDescent="0.35">
      <c r="A9208">
        <f t="shared" si="287"/>
        <v>9208</v>
      </c>
      <c r="B9208" s="3" t="s">
        <v>71</v>
      </c>
      <c r="C9208" s="3" t="s">
        <v>87</v>
      </c>
      <c r="D9208" s="3" t="s">
        <v>19</v>
      </c>
      <c r="E9208">
        <v>2026</v>
      </c>
      <c r="F9208" s="3" t="str">
        <f t="shared" si="286"/>
        <v>GFSpillARROW2026</v>
      </c>
      <c r="G9208" s="9">
        <v>0</v>
      </c>
      <c r="H9208" s="9">
        <v>8.3390000000000004</v>
      </c>
      <c r="I9208" s="9">
        <v>13.763999999999999</v>
      </c>
      <c r="J9208" s="9">
        <v>19.913</v>
      </c>
      <c r="K9208" s="9">
        <v>60.003</v>
      </c>
      <c r="L9208" s="9">
        <v>15.888999999999999</v>
      </c>
      <c r="M9208" s="9">
        <v>4.5659999999999998</v>
      </c>
      <c r="N9208" s="9">
        <v>1.52</v>
      </c>
      <c r="O9208" s="9">
        <v>4.0919999999999996</v>
      </c>
      <c r="P9208" s="9">
        <v>0</v>
      </c>
      <c r="Q9208" s="9">
        <v>0</v>
      </c>
      <c r="R9208" s="9">
        <v>16.347999999999999</v>
      </c>
      <c r="S9208" s="9">
        <v>0</v>
      </c>
      <c r="T9208" s="9">
        <v>4.0140000000000002</v>
      </c>
    </row>
    <row r="9209" spans="1:20" x14ac:dyDescent="0.35">
      <c r="A9209">
        <f t="shared" si="287"/>
        <v>9209</v>
      </c>
      <c r="B9209" s="3" t="s">
        <v>71</v>
      </c>
      <c r="C9209" s="3" t="s">
        <v>87</v>
      </c>
      <c r="D9209" s="3" t="s">
        <v>19</v>
      </c>
      <c r="E9209">
        <v>2027</v>
      </c>
      <c r="F9209" s="3" t="str">
        <f t="shared" si="286"/>
        <v>GFSpillARROW2027</v>
      </c>
      <c r="G9209" s="9">
        <v>0</v>
      </c>
      <c r="H9209" s="9">
        <v>0</v>
      </c>
      <c r="I9209" s="9">
        <v>10.606</v>
      </c>
      <c r="J9209" s="9">
        <v>14.993</v>
      </c>
      <c r="K9209" s="9">
        <v>48.924999999999997</v>
      </c>
      <c r="L9209" s="9">
        <v>20.001000000000001</v>
      </c>
      <c r="M9209" s="9">
        <v>20.003</v>
      </c>
      <c r="N9209" s="9">
        <v>14.48</v>
      </c>
      <c r="O9209" s="9">
        <v>26.914000000000001</v>
      </c>
      <c r="P9209" s="9">
        <v>32.463000000000001</v>
      </c>
      <c r="Q9209" s="9">
        <v>0</v>
      </c>
      <c r="R9209" s="9">
        <v>7.0049999999999999</v>
      </c>
      <c r="S9209" s="9">
        <v>0</v>
      </c>
      <c r="T9209" s="9">
        <v>0</v>
      </c>
    </row>
    <row r="9210" spans="1:20" x14ac:dyDescent="0.35">
      <c r="A9210">
        <f t="shared" si="287"/>
        <v>9210</v>
      </c>
      <c r="B9210" s="3" t="s">
        <v>71</v>
      </c>
      <c r="C9210" s="3" t="s">
        <v>87</v>
      </c>
      <c r="D9210" s="3" t="s">
        <v>19</v>
      </c>
      <c r="E9210">
        <v>2028</v>
      </c>
      <c r="F9210" s="3" t="str">
        <f t="shared" si="286"/>
        <v>GFSpillARROW2028</v>
      </c>
      <c r="G9210" s="9">
        <v>0</v>
      </c>
      <c r="H9210" s="9">
        <v>0</v>
      </c>
      <c r="I9210" s="9">
        <v>6.1239999999999997</v>
      </c>
      <c r="J9210" s="9">
        <v>15.638999999999999</v>
      </c>
      <c r="K9210" s="9">
        <v>59.999000000000002</v>
      </c>
      <c r="L9210" s="9">
        <v>30.832000000000001</v>
      </c>
      <c r="M9210" s="9">
        <v>18.13</v>
      </c>
      <c r="N9210" s="9">
        <v>18.143999999999998</v>
      </c>
      <c r="O9210" s="9">
        <v>36.219000000000001</v>
      </c>
      <c r="P9210" s="9">
        <v>24.713999999999999</v>
      </c>
      <c r="Q9210" s="9">
        <v>40.634</v>
      </c>
      <c r="R9210" s="9">
        <v>36.281999999999996</v>
      </c>
      <c r="S9210" s="9">
        <v>13.579000000000001</v>
      </c>
      <c r="T9210" s="9">
        <v>0</v>
      </c>
    </row>
    <row r="9211" spans="1:20" x14ac:dyDescent="0.35">
      <c r="A9211">
        <f t="shared" si="287"/>
        <v>9211</v>
      </c>
      <c r="B9211" s="3" t="s">
        <v>71</v>
      </c>
      <c r="C9211" s="3" t="s">
        <v>87</v>
      </c>
      <c r="D9211" s="3" t="s">
        <v>19</v>
      </c>
      <c r="E9211">
        <v>2029</v>
      </c>
      <c r="F9211" s="3" t="str">
        <f t="shared" si="286"/>
        <v>GFSpillARROW2029</v>
      </c>
      <c r="G9211" s="9">
        <v>0</v>
      </c>
      <c r="H9211" s="9">
        <v>2.4900000000000002</v>
      </c>
      <c r="I9211" s="9">
        <v>10.888</v>
      </c>
      <c r="J9211" s="9">
        <v>20.707000000000001</v>
      </c>
      <c r="K9211" s="9">
        <v>59.515000000000001</v>
      </c>
      <c r="L9211" s="9">
        <v>18.582999999999998</v>
      </c>
      <c r="M9211" s="9">
        <v>19.997</v>
      </c>
      <c r="N9211" s="9">
        <v>34.780999999999999</v>
      </c>
      <c r="O9211" s="9">
        <v>51.518000000000001</v>
      </c>
      <c r="P9211" s="9">
        <v>54.292999999999999</v>
      </c>
      <c r="Q9211" s="9">
        <v>0</v>
      </c>
      <c r="R9211" s="9">
        <v>3.802</v>
      </c>
      <c r="S9211" s="9">
        <v>1.7949999999999999</v>
      </c>
      <c r="T9211" s="9">
        <v>0</v>
      </c>
    </row>
    <row r="9212" spans="1:20" x14ac:dyDescent="0.35">
      <c r="A9212">
        <f t="shared" si="287"/>
        <v>9212</v>
      </c>
      <c r="B9212" s="3" t="s">
        <v>71</v>
      </c>
      <c r="C9212" s="3" t="s">
        <v>87</v>
      </c>
      <c r="D9212" s="3" t="s">
        <v>20</v>
      </c>
      <c r="E9212">
        <v>2020</v>
      </c>
      <c r="F9212" s="3" t="str">
        <f t="shared" si="286"/>
        <v>GFSpillLIBBY2020</v>
      </c>
      <c r="G9212" s="9">
        <v>0</v>
      </c>
      <c r="H9212" s="9">
        <v>0</v>
      </c>
      <c r="I9212" s="9">
        <v>0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  <c r="Q9212" s="9">
        <v>0</v>
      </c>
      <c r="R9212" s="9">
        <v>0</v>
      </c>
      <c r="S9212" s="9">
        <v>0</v>
      </c>
      <c r="T9212" s="9">
        <v>0</v>
      </c>
    </row>
    <row r="9213" spans="1:20" x14ac:dyDescent="0.35">
      <c r="A9213">
        <f t="shared" si="287"/>
        <v>9213</v>
      </c>
      <c r="B9213" s="3" t="s">
        <v>71</v>
      </c>
      <c r="C9213" s="3" t="s">
        <v>87</v>
      </c>
      <c r="D9213" s="3" t="s">
        <v>20</v>
      </c>
      <c r="E9213">
        <v>2021</v>
      </c>
      <c r="F9213" s="3" t="str">
        <f t="shared" si="286"/>
        <v>GFSpillLIBBY2021</v>
      </c>
      <c r="G9213" s="9">
        <v>0</v>
      </c>
      <c r="H9213" s="9">
        <v>0</v>
      </c>
      <c r="I9213" s="9">
        <v>0</v>
      </c>
      <c r="J9213" s="9">
        <v>0</v>
      </c>
      <c r="K9213" s="9">
        <v>0</v>
      </c>
      <c r="L9213" s="9">
        <v>0</v>
      </c>
      <c r="M9213" s="9">
        <v>0</v>
      </c>
      <c r="N9213" s="9">
        <v>0</v>
      </c>
      <c r="O9213" s="9">
        <v>0</v>
      </c>
      <c r="P9213" s="9">
        <v>0</v>
      </c>
      <c r="Q9213" s="9">
        <v>0</v>
      </c>
      <c r="R9213" s="9">
        <v>0</v>
      </c>
      <c r="S9213" s="9">
        <v>0</v>
      </c>
      <c r="T9213" s="9">
        <v>0</v>
      </c>
    </row>
    <row r="9214" spans="1:20" x14ac:dyDescent="0.35">
      <c r="A9214">
        <f t="shared" si="287"/>
        <v>9214</v>
      </c>
      <c r="B9214" s="3" t="s">
        <v>71</v>
      </c>
      <c r="C9214" s="3" t="s">
        <v>87</v>
      </c>
      <c r="D9214" s="3" t="s">
        <v>20</v>
      </c>
      <c r="E9214">
        <v>2022</v>
      </c>
      <c r="F9214" s="3" t="str">
        <f t="shared" si="286"/>
        <v>GFSpillLIBBY2022</v>
      </c>
      <c r="G9214" s="9">
        <v>0</v>
      </c>
      <c r="H9214" s="9">
        <v>0</v>
      </c>
      <c r="I9214" s="9">
        <v>0</v>
      </c>
      <c r="J9214" s="9">
        <v>0</v>
      </c>
      <c r="K9214" s="9">
        <v>0</v>
      </c>
      <c r="L9214" s="9">
        <v>0</v>
      </c>
      <c r="M9214" s="9">
        <v>0</v>
      </c>
      <c r="N9214" s="9">
        <v>0</v>
      </c>
      <c r="O9214" s="9">
        <v>0</v>
      </c>
      <c r="P9214" s="9">
        <v>4.1000000000000002E-2</v>
      </c>
      <c r="Q9214" s="9">
        <v>0</v>
      </c>
      <c r="R9214" s="9">
        <v>0</v>
      </c>
      <c r="S9214" s="9">
        <v>0</v>
      </c>
      <c r="T9214" s="9">
        <v>0</v>
      </c>
    </row>
    <row r="9215" spans="1:20" x14ac:dyDescent="0.35">
      <c r="A9215">
        <f t="shared" si="287"/>
        <v>9215</v>
      </c>
      <c r="B9215" s="3" t="s">
        <v>71</v>
      </c>
      <c r="C9215" s="3" t="s">
        <v>87</v>
      </c>
      <c r="D9215" s="3" t="s">
        <v>20</v>
      </c>
      <c r="E9215">
        <v>2023</v>
      </c>
      <c r="F9215" s="3" t="str">
        <f t="shared" si="286"/>
        <v>GFSpillLIBBY2023</v>
      </c>
      <c r="G9215" s="9">
        <v>0</v>
      </c>
      <c r="H9215" s="9">
        <v>0</v>
      </c>
      <c r="I9215" s="9">
        <v>0</v>
      </c>
      <c r="J9215" s="9">
        <v>0</v>
      </c>
      <c r="K9215" s="9">
        <v>0</v>
      </c>
      <c r="L9215" s="9">
        <v>0</v>
      </c>
      <c r="M9215" s="9">
        <v>0</v>
      </c>
      <c r="N9215" s="9">
        <v>6.0000000000000001E-3</v>
      </c>
      <c r="O9215" s="9">
        <v>0</v>
      </c>
      <c r="P9215" s="9">
        <v>0</v>
      </c>
      <c r="Q9215" s="9">
        <v>0.216</v>
      </c>
      <c r="R9215" s="9">
        <v>0</v>
      </c>
      <c r="S9215" s="9">
        <v>0</v>
      </c>
      <c r="T9215" s="9">
        <v>0</v>
      </c>
    </row>
    <row r="9216" spans="1:20" x14ac:dyDescent="0.35">
      <c r="A9216">
        <f t="shared" si="287"/>
        <v>9216</v>
      </c>
      <c r="B9216" s="3" t="s">
        <v>71</v>
      </c>
      <c r="C9216" s="3" t="s">
        <v>87</v>
      </c>
      <c r="D9216" s="3" t="s">
        <v>20</v>
      </c>
      <c r="E9216">
        <v>2024</v>
      </c>
      <c r="F9216" s="3" t="str">
        <f t="shared" si="286"/>
        <v>GFSpillLIBBY2024</v>
      </c>
      <c r="G9216" s="9">
        <v>0</v>
      </c>
      <c r="H9216" s="9">
        <v>0</v>
      </c>
      <c r="I9216" s="9">
        <v>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0</v>
      </c>
      <c r="Q9216" s="9">
        <v>0</v>
      </c>
      <c r="R9216" s="9">
        <v>0</v>
      </c>
      <c r="S9216" s="9">
        <v>0</v>
      </c>
      <c r="T9216" s="9">
        <v>0</v>
      </c>
    </row>
    <row r="9217" spans="1:20" x14ac:dyDescent="0.35">
      <c r="A9217">
        <f t="shared" si="287"/>
        <v>9217</v>
      </c>
      <c r="B9217" s="3" t="s">
        <v>71</v>
      </c>
      <c r="C9217" s="3" t="s">
        <v>87</v>
      </c>
      <c r="D9217" s="3" t="s">
        <v>20</v>
      </c>
      <c r="E9217">
        <v>2025</v>
      </c>
      <c r="F9217" s="3" t="str">
        <f t="shared" si="286"/>
        <v>GFSpillLIBBY2025</v>
      </c>
      <c r="G9217" s="9">
        <v>0</v>
      </c>
      <c r="H9217" s="9">
        <v>0</v>
      </c>
      <c r="I9217" s="9">
        <v>0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  <c r="Q9217" s="9">
        <v>0</v>
      </c>
      <c r="R9217" s="9">
        <v>0</v>
      </c>
      <c r="S9217" s="9">
        <v>0</v>
      </c>
      <c r="T9217" s="9">
        <v>0</v>
      </c>
    </row>
    <row r="9218" spans="1:20" x14ac:dyDescent="0.35">
      <c r="A9218">
        <f t="shared" si="287"/>
        <v>9218</v>
      </c>
      <c r="B9218" s="3" t="s">
        <v>71</v>
      </c>
      <c r="C9218" s="3" t="s">
        <v>87</v>
      </c>
      <c r="D9218" s="3" t="s">
        <v>20</v>
      </c>
      <c r="E9218">
        <v>2026</v>
      </c>
      <c r="F9218" s="3" t="str">
        <f t="shared" ref="F9218:F9281" si="288">_xlfn.CONCAT(B9218,C9218,D9218,E9218)</f>
        <v>GFSpillLIBBY2026</v>
      </c>
      <c r="G9218" s="9">
        <v>0</v>
      </c>
      <c r="H9218" s="9">
        <v>0</v>
      </c>
      <c r="I9218" s="9">
        <v>0</v>
      </c>
      <c r="J9218" s="9">
        <v>0</v>
      </c>
      <c r="K9218" s="9">
        <v>0</v>
      </c>
      <c r="L9218" s="9">
        <v>0</v>
      </c>
      <c r="M9218" s="9">
        <v>0</v>
      </c>
      <c r="N9218" s="9">
        <v>0</v>
      </c>
      <c r="O9218" s="9">
        <v>0</v>
      </c>
      <c r="P9218" s="9">
        <v>0</v>
      </c>
      <c r="Q9218" s="9">
        <v>0</v>
      </c>
      <c r="R9218" s="9">
        <v>0</v>
      </c>
      <c r="S9218" s="9">
        <v>0</v>
      </c>
      <c r="T9218" s="9">
        <v>0</v>
      </c>
    </row>
    <row r="9219" spans="1:20" x14ac:dyDescent="0.35">
      <c r="A9219">
        <f t="shared" ref="A9219:A9282" si="289">A9218+1</f>
        <v>9219</v>
      </c>
      <c r="B9219" s="3" t="s">
        <v>71</v>
      </c>
      <c r="C9219" s="3" t="s">
        <v>87</v>
      </c>
      <c r="D9219" s="3" t="s">
        <v>20</v>
      </c>
      <c r="E9219">
        <v>2027</v>
      </c>
      <c r="F9219" s="3" t="str">
        <f t="shared" si="288"/>
        <v>GFSpillLIBBY2027</v>
      </c>
      <c r="G9219" s="9">
        <v>0</v>
      </c>
      <c r="H9219" s="9">
        <v>0</v>
      </c>
      <c r="I9219" s="9">
        <v>0</v>
      </c>
      <c r="J9219" s="9">
        <v>0</v>
      </c>
      <c r="K9219" s="9">
        <v>0</v>
      </c>
      <c r="L9219" s="9">
        <v>0</v>
      </c>
      <c r="M9219" s="9">
        <v>0</v>
      </c>
      <c r="N9219" s="9">
        <v>0</v>
      </c>
      <c r="O9219" s="9">
        <v>0</v>
      </c>
      <c r="P9219" s="9">
        <v>0</v>
      </c>
      <c r="Q9219" s="9">
        <v>0</v>
      </c>
      <c r="R9219" s="9">
        <v>0</v>
      </c>
      <c r="S9219" s="9">
        <v>0</v>
      </c>
      <c r="T9219" s="9">
        <v>0</v>
      </c>
    </row>
    <row r="9220" spans="1:20" x14ac:dyDescent="0.35">
      <c r="A9220">
        <f t="shared" si="289"/>
        <v>9220</v>
      </c>
      <c r="B9220" s="3" t="s">
        <v>71</v>
      </c>
      <c r="C9220" s="3" t="s">
        <v>87</v>
      </c>
      <c r="D9220" s="3" t="s">
        <v>20</v>
      </c>
      <c r="E9220">
        <v>2028</v>
      </c>
      <c r="F9220" s="3" t="str">
        <f t="shared" si="288"/>
        <v>GFSpillLIBBY2028</v>
      </c>
      <c r="G9220" s="9">
        <v>0</v>
      </c>
      <c r="H9220" s="9">
        <v>0</v>
      </c>
      <c r="I9220" s="9">
        <v>0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0</v>
      </c>
      <c r="Q9220" s="9">
        <v>0</v>
      </c>
      <c r="R9220" s="9">
        <v>0</v>
      </c>
      <c r="S9220" s="9">
        <v>0</v>
      </c>
      <c r="T9220" s="9">
        <v>0</v>
      </c>
    </row>
    <row r="9221" spans="1:20" x14ac:dyDescent="0.35">
      <c r="A9221">
        <f t="shared" si="289"/>
        <v>9221</v>
      </c>
      <c r="B9221" s="3" t="s">
        <v>71</v>
      </c>
      <c r="C9221" s="3" t="s">
        <v>87</v>
      </c>
      <c r="D9221" s="3" t="s">
        <v>20</v>
      </c>
      <c r="E9221">
        <v>2029</v>
      </c>
      <c r="F9221" s="3" t="str">
        <f t="shared" si="288"/>
        <v>GFSpillLIBBY2029</v>
      </c>
      <c r="G9221" s="9">
        <v>0</v>
      </c>
      <c r="H9221" s="9">
        <v>0</v>
      </c>
      <c r="I9221" s="9">
        <v>0</v>
      </c>
      <c r="J9221" s="9">
        <v>0</v>
      </c>
      <c r="K9221" s="9">
        <v>0</v>
      </c>
      <c r="L9221" s="9">
        <v>0</v>
      </c>
      <c r="M9221" s="9">
        <v>0</v>
      </c>
      <c r="N9221" s="9">
        <v>0</v>
      </c>
      <c r="O9221" s="9">
        <v>0</v>
      </c>
      <c r="P9221" s="9">
        <v>8.6219999999999999</v>
      </c>
      <c r="Q9221" s="9">
        <v>0</v>
      </c>
      <c r="R9221" s="9">
        <v>0</v>
      </c>
      <c r="S9221" s="9">
        <v>0</v>
      </c>
      <c r="T9221" s="9">
        <v>0</v>
      </c>
    </row>
    <row r="9222" spans="1:20" x14ac:dyDescent="0.35">
      <c r="A9222">
        <f t="shared" si="289"/>
        <v>9222</v>
      </c>
      <c r="B9222" s="3" t="s">
        <v>71</v>
      </c>
      <c r="C9222" s="3" t="s">
        <v>87</v>
      </c>
      <c r="D9222" s="3" t="s">
        <v>21</v>
      </c>
      <c r="E9222">
        <v>2020</v>
      </c>
      <c r="F9222" s="3" t="str">
        <f t="shared" si="288"/>
        <v>GFSpillBONFER2020</v>
      </c>
      <c r="G9222" s="9">
        <v>5.109</v>
      </c>
      <c r="H9222" s="9">
        <v>11.106999999999999</v>
      </c>
      <c r="I9222" s="9">
        <v>13.691000000000001</v>
      </c>
      <c r="J9222" s="9">
        <v>4.8869999999999996</v>
      </c>
      <c r="K9222" s="9">
        <v>5.3239999999999998</v>
      </c>
      <c r="L9222" s="9">
        <v>5.3319999999999999</v>
      </c>
      <c r="M9222" s="9">
        <v>7.5369999999999999</v>
      </c>
      <c r="N9222" s="9">
        <v>9.3390000000000004</v>
      </c>
      <c r="O9222" s="9">
        <v>22.89</v>
      </c>
      <c r="P9222" s="9">
        <v>21.88</v>
      </c>
      <c r="Q9222" s="9">
        <v>10.574</v>
      </c>
      <c r="R9222" s="9">
        <v>7.9980000000000002</v>
      </c>
      <c r="S9222" s="9">
        <v>7.2839999999999998</v>
      </c>
      <c r="T9222" s="9">
        <v>7.2069999999999999</v>
      </c>
    </row>
    <row r="9223" spans="1:20" x14ac:dyDescent="0.35">
      <c r="A9223">
        <f t="shared" si="289"/>
        <v>9223</v>
      </c>
      <c r="B9223" s="3" t="s">
        <v>71</v>
      </c>
      <c r="C9223" s="3" t="s">
        <v>87</v>
      </c>
      <c r="D9223" s="3" t="s">
        <v>21</v>
      </c>
      <c r="E9223">
        <v>2021</v>
      </c>
      <c r="F9223" s="3" t="str">
        <f t="shared" si="288"/>
        <v>GFSpillBONFER2021</v>
      </c>
      <c r="G9223" s="9">
        <v>5.5960000000000001</v>
      </c>
      <c r="H9223" s="9">
        <v>15.121</v>
      </c>
      <c r="I9223" s="9">
        <v>18.337</v>
      </c>
      <c r="J9223" s="9">
        <v>7.7889999999999997</v>
      </c>
      <c r="K9223" s="9">
        <v>4.8650000000000002</v>
      </c>
      <c r="L9223" s="9">
        <v>5.25</v>
      </c>
      <c r="M9223" s="9">
        <v>4.9249999999999998</v>
      </c>
      <c r="N9223" s="9">
        <v>8.1430000000000007</v>
      </c>
      <c r="O9223" s="9">
        <v>27.091000000000001</v>
      </c>
      <c r="P9223" s="9">
        <v>20.989000000000001</v>
      </c>
      <c r="Q9223" s="9">
        <v>16.318000000000001</v>
      </c>
      <c r="R9223" s="9">
        <v>14.430999999999999</v>
      </c>
      <c r="S9223" s="9">
        <v>13.911</v>
      </c>
      <c r="T9223" s="9">
        <v>13.753</v>
      </c>
    </row>
    <row r="9224" spans="1:20" x14ac:dyDescent="0.35">
      <c r="A9224">
        <f t="shared" si="289"/>
        <v>9224</v>
      </c>
      <c r="B9224" s="3" t="s">
        <v>71</v>
      </c>
      <c r="C9224" s="3" t="s">
        <v>87</v>
      </c>
      <c r="D9224" s="3" t="s">
        <v>21</v>
      </c>
      <c r="E9224">
        <v>2022</v>
      </c>
      <c r="F9224" s="3" t="str">
        <f t="shared" si="288"/>
        <v>GFSpillBONFER2022</v>
      </c>
      <c r="G9224" s="9">
        <v>5.173</v>
      </c>
      <c r="H9224" s="9">
        <v>9.0310000000000006</v>
      </c>
      <c r="I9224" s="9">
        <v>15.331</v>
      </c>
      <c r="J9224" s="9">
        <v>4.7450000000000001</v>
      </c>
      <c r="K9224" s="9">
        <v>4.923</v>
      </c>
      <c r="L9224" s="9">
        <v>5.0839999999999996</v>
      </c>
      <c r="M9224" s="9">
        <v>7.4669999999999996</v>
      </c>
      <c r="N9224" s="9">
        <v>5.8529999999999998</v>
      </c>
      <c r="O9224" s="9">
        <v>31.754999999999999</v>
      </c>
      <c r="P9224" s="9">
        <v>36.896999999999998</v>
      </c>
      <c r="Q9224" s="9">
        <v>25.120999999999999</v>
      </c>
      <c r="R9224" s="9">
        <v>12.698</v>
      </c>
      <c r="S9224" s="9">
        <v>11.903</v>
      </c>
      <c r="T9224" s="9">
        <v>11.489000000000001</v>
      </c>
    </row>
    <row r="9225" spans="1:20" x14ac:dyDescent="0.35">
      <c r="A9225">
        <f t="shared" si="289"/>
        <v>9225</v>
      </c>
      <c r="B9225" s="3" t="s">
        <v>71</v>
      </c>
      <c r="C9225" s="3" t="s">
        <v>87</v>
      </c>
      <c r="D9225" s="3" t="s">
        <v>21</v>
      </c>
      <c r="E9225">
        <v>2023</v>
      </c>
      <c r="F9225" s="3" t="str">
        <f t="shared" si="288"/>
        <v>GFSpillBONFER2023</v>
      </c>
      <c r="G9225" s="9">
        <v>5.7830000000000004</v>
      </c>
      <c r="H9225" s="9">
        <v>20.632999999999999</v>
      </c>
      <c r="I9225" s="9">
        <v>22.617999999999999</v>
      </c>
      <c r="J9225" s="9">
        <v>6.0279999999999996</v>
      </c>
      <c r="K9225" s="9">
        <v>14.916</v>
      </c>
      <c r="L9225" s="9">
        <v>22.811</v>
      </c>
      <c r="M9225" s="9">
        <v>29.853999999999999</v>
      </c>
      <c r="N9225" s="9">
        <v>32.612000000000002</v>
      </c>
      <c r="O9225" s="9">
        <v>36.841000000000001</v>
      </c>
      <c r="P9225" s="9">
        <v>38.545999999999999</v>
      </c>
      <c r="Q9225" s="9">
        <v>32.798000000000002</v>
      </c>
      <c r="R9225" s="9">
        <v>17.873999999999999</v>
      </c>
      <c r="S9225" s="9">
        <v>14.311999999999999</v>
      </c>
      <c r="T9225" s="9">
        <v>13.651999999999999</v>
      </c>
    </row>
    <row r="9226" spans="1:20" x14ac:dyDescent="0.35">
      <c r="A9226">
        <f t="shared" si="289"/>
        <v>9226</v>
      </c>
      <c r="B9226" s="3" t="s">
        <v>71</v>
      </c>
      <c r="C9226" s="3" t="s">
        <v>87</v>
      </c>
      <c r="D9226" s="3" t="s">
        <v>21</v>
      </c>
      <c r="E9226">
        <v>2024</v>
      </c>
      <c r="F9226" s="3" t="str">
        <f t="shared" si="288"/>
        <v>GFSpillBONFER2024</v>
      </c>
      <c r="G9226" s="9">
        <v>6.9480000000000004</v>
      </c>
      <c r="H9226" s="9">
        <v>21.968</v>
      </c>
      <c r="I9226" s="9">
        <v>21.626999999999999</v>
      </c>
      <c r="J9226" s="9">
        <v>5.7229999999999999</v>
      </c>
      <c r="K9226" s="9">
        <v>5.4930000000000003</v>
      </c>
      <c r="L9226" s="9">
        <v>6.4640000000000004</v>
      </c>
      <c r="M9226" s="9">
        <v>9.5440000000000005</v>
      </c>
      <c r="N9226" s="9">
        <v>10.74</v>
      </c>
      <c r="O9226" s="9">
        <v>30.555</v>
      </c>
      <c r="P9226" s="9">
        <v>20.238</v>
      </c>
      <c r="Q9226" s="9">
        <v>13.25</v>
      </c>
      <c r="R9226" s="9">
        <v>8.8960000000000008</v>
      </c>
      <c r="S9226" s="9">
        <v>8.718</v>
      </c>
      <c r="T9226" s="9">
        <v>7.6120000000000001</v>
      </c>
    </row>
    <row r="9227" spans="1:20" x14ac:dyDescent="0.35">
      <c r="A9227">
        <f t="shared" si="289"/>
        <v>9227</v>
      </c>
      <c r="B9227" s="3" t="s">
        <v>71</v>
      </c>
      <c r="C9227" s="3" t="s">
        <v>87</v>
      </c>
      <c r="D9227" s="3" t="s">
        <v>21</v>
      </c>
      <c r="E9227">
        <v>2025</v>
      </c>
      <c r="F9227" s="3" t="str">
        <f t="shared" si="288"/>
        <v>GFSpillBONFER2025</v>
      </c>
      <c r="G9227" s="9">
        <v>6.0410000000000004</v>
      </c>
      <c r="H9227" s="9">
        <v>17.651</v>
      </c>
      <c r="I9227" s="9">
        <v>18.61</v>
      </c>
      <c r="J9227" s="9">
        <v>6.181</v>
      </c>
      <c r="K9227" s="9">
        <v>13.023999999999999</v>
      </c>
      <c r="L9227" s="9">
        <v>6.4610000000000003</v>
      </c>
      <c r="M9227" s="9">
        <v>7.742</v>
      </c>
      <c r="N9227" s="9">
        <v>12.103999999999999</v>
      </c>
      <c r="O9227" s="9">
        <v>32.082000000000001</v>
      </c>
      <c r="P9227" s="9">
        <v>19.565000000000001</v>
      </c>
      <c r="Q9227" s="9">
        <v>16.329999999999998</v>
      </c>
      <c r="R9227" s="9">
        <v>9.86</v>
      </c>
      <c r="S9227" s="9">
        <v>9.4700000000000006</v>
      </c>
      <c r="T9227" s="9">
        <v>9.8490000000000002</v>
      </c>
    </row>
    <row r="9228" spans="1:20" x14ac:dyDescent="0.35">
      <c r="A9228">
        <f t="shared" si="289"/>
        <v>9228</v>
      </c>
      <c r="B9228" s="3" t="s">
        <v>71</v>
      </c>
      <c r="C9228" s="3" t="s">
        <v>87</v>
      </c>
      <c r="D9228" s="3" t="s">
        <v>21</v>
      </c>
      <c r="E9228">
        <v>2026</v>
      </c>
      <c r="F9228" s="3" t="str">
        <f t="shared" si="288"/>
        <v>GFSpillBONFER2026</v>
      </c>
      <c r="G9228" s="9">
        <v>5.5510000000000002</v>
      </c>
      <c r="H9228" s="9">
        <v>17.893000000000001</v>
      </c>
      <c r="I9228" s="9">
        <v>19.931999999999999</v>
      </c>
      <c r="J9228" s="9">
        <v>10.006</v>
      </c>
      <c r="K9228" s="9">
        <v>5.3129999999999997</v>
      </c>
      <c r="L9228" s="9">
        <v>5.7969999999999997</v>
      </c>
      <c r="M9228" s="9">
        <v>6.0780000000000003</v>
      </c>
      <c r="N9228" s="9">
        <v>8.1470000000000002</v>
      </c>
      <c r="O9228" s="9">
        <v>24.536999999999999</v>
      </c>
      <c r="P9228" s="9">
        <v>22.722999999999999</v>
      </c>
      <c r="Q9228" s="9">
        <v>12.504</v>
      </c>
      <c r="R9228" s="9">
        <v>9.7230000000000008</v>
      </c>
      <c r="S9228" s="9">
        <v>8.9749999999999996</v>
      </c>
      <c r="T9228" s="9">
        <v>8.5839999999999996</v>
      </c>
    </row>
    <row r="9229" spans="1:20" x14ac:dyDescent="0.35">
      <c r="A9229">
        <f t="shared" si="289"/>
        <v>9229</v>
      </c>
      <c r="B9229" s="3" t="s">
        <v>71</v>
      </c>
      <c r="C9229" s="3" t="s">
        <v>87</v>
      </c>
      <c r="D9229" s="3" t="s">
        <v>21</v>
      </c>
      <c r="E9229">
        <v>2027</v>
      </c>
      <c r="F9229" s="3" t="str">
        <f t="shared" si="288"/>
        <v>GFSpillBONFER2027</v>
      </c>
      <c r="G9229" s="9">
        <v>5.641</v>
      </c>
      <c r="H9229" s="9">
        <v>13.775</v>
      </c>
      <c r="I9229" s="9">
        <v>19.37</v>
      </c>
      <c r="J9229" s="9">
        <v>14.646000000000001</v>
      </c>
      <c r="K9229" s="9">
        <v>4.8860000000000001</v>
      </c>
      <c r="L9229" s="9">
        <v>16.363</v>
      </c>
      <c r="M9229" s="9">
        <v>8.6739999999999995</v>
      </c>
      <c r="N9229" s="9">
        <v>7.55</v>
      </c>
      <c r="O9229" s="9">
        <v>29.891999999999999</v>
      </c>
      <c r="P9229" s="9">
        <v>26.631</v>
      </c>
      <c r="Q9229" s="9">
        <v>15.978999999999999</v>
      </c>
      <c r="R9229" s="9">
        <v>11.618</v>
      </c>
      <c r="S9229" s="9">
        <v>11.877000000000001</v>
      </c>
      <c r="T9229" s="9">
        <v>7.851</v>
      </c>
    </row>
    <row r="9230" spans="1:20" x14ac:dyDescent="0.35">
      <c r="A9230">
        <f t="shared" si="289"/>
        <v>9230</v>
      </c>
      <c r="B9230" s="3" t="s">
        <v>71</v>
      </c>
      <c r="C9230" s="3" t="s">
        <v>87</v>
      </c>
      <c r="D9230" s="3" t="s">
        <v>21</v>
      </c>
      <c r="E9230">
        <v>2028</v>
      </c>
      <c r="F9230" s="3" t="str">
        <f t="shared" si="288"/>
        <v>GFSpillBONFER2028</v>
      </c>
      <c r="G9230" s="9">
        <v>5.3380000000000001</v>
      </c>
      <c r="H9230" s="9">
        <v>15.179</v>
      </c>
      <c r="I9230" s="9">
        <v>19.292999999999999</v>
      </c>
      <c r="J9230" s="9">
        <v>12.529</v>
      </c>
      <c r="K9230" s="9">
        <v>23.667000000000002</v>
      </c>
      <c r="L9230" s="9">
        <v>7.343</v>
      </c>
      <c r="M9230" s="9">
        <v>7.1050000000000004</v>
      </c>
      <c r="N9230" s="9">
        <v>18.137</v>
      </c>
      <c r="O9230" s="9">
        <v>30.79</v>
      </c>
      <c r="P9230" s="9">
        <v>33.92</v>
      </c>
      <c r="Q9230" s="9">
        <v>28.021999999999998</v>
      </c>
      <c r="R9230" s="9">
        <v>16.446999999999999</v>
      </c>
      <c r="S9230" s="9">
        <v>15.935</v>
      </c>
      <c r="T9230" s="9">
        <v>13.819000000000001</v>
      </c>
    </row>
    <row r="9231" spans="1:20" x14ac:dyDescent="0.35">
      <c r="A9231">
        <f t="shared" si="289"/>
        <v>9231</v>
      </c>
      <c r="B9231" s="3" t="s">
        <v>71</v>
      </c>
      <c r="C9231" s="3" t="s">
        <v>87</v>
      </c>
      <c r="D9231" s="3" t="s">
        <v>21</v>
      </c>
      <c r="E9231">
        <v>2029</v>
      </c>
      <c r="F9231" s="3" t="str">
        <f t="shared" si="288"/>
        <v>GFSpillBONFER2029</v>
      </c>
      <c r="G9231" s="9">
        <v>5.6859999999999999</v>
      </c>
      <c r="H9231" s="9">
        <v>17.268000000000001</v>
      </c>
      <c r="I9231" s="9">
        <v>18.268000000000001</v>
      </c>
      <c r="J9231" s="9">
        <v>4.8920000000000003</v>
      </c>
      <c r="K9231" s="9">
        <v>4.9880000000000004</v>
      </c>
      <c r="L9231" s="9">
        <v>19.475000000000001</v>
      </c>
      <c r="M9231" s="9">
        <v>8.1440000000000001</v>
      </c>
      <c r="N9231" s="9">
        <v>10.624000000000001</v>
      </c>
      <c r="O9231" s="9">
        <v>34.005000000000003</v>
      </c>
      <c r="P9231" s="9">
        <v>44.356000000000002</v>
      </c>
      <c r="Q9231" s="9">
        <v>22.241</v>
      </c>
      <c r="R9231" s="9">
        <v>9.0649999999999995</v>
      </c>
      <c r="S9231" s="9">
        <v>8.3460000000000001</v>
      </c>
      <c r="T9231" s="9">
        <v>7.2530000000000001</v>
      </c>
    </row>
    <row r="9232" spans="1:20" x14ac:dyDescent="0.35">
      <c r="A9232">
        <f t="shared" si="289"/>
        <v>9232</v>
      </c>
      <c r="B9232" s="3" t="s">
        <v>71</v>
      </c>
      <c r="C9232" s="3" t="s">
        <v>87</v>
      </c>
      <c r="D9232" s="3" t="s">
        <v>22</v>
      </c>
      <c r="E9232">
        <v>2020</v>
      </c>
      <c r="F9232" s="3" t="str">
        <f t="shared" si="288"/>
        <v>GFSpillDUNCAN2020</v>
      </c>
      <c r="G9232" s="9">
        <v>2.2829999999999999</v>
      </c>
      <c r="H9232" s="9">
        <v>2.472</v>
      </c>
      <c r="I9232" s="9">
        <v>4.6790000000000003</v>
      </c>
      <c r="J9232" s="9">
        <v>7.8760000000000003</v>
      </c>
      <c r="K9232" s="9">
        <v>3.4940000000000002</v>
      </c>
      <c r="L9232" s="9">
        <v>1.1319999999999999</v>
      </c>
      <c r="M9232" s="9">
        <v>0.38400000000000001</v>
      </c>
      <c r="N9232" s="9">
        <v>2.202</v>
      </c>
      <c r="O9232" s="9">
        <v>2.464</v>
      </c>
      <c r="P9232" s="9">
        <v>1.2210000000000001</v>
      </c>
      <c r="Q9232" s="9">
        <v>1.5529999999999999</v>
      </c>
      <c r="R9232" s="9">
        <v>8.4239999999999995</v>
      </c>
      <c r="S9232" s="9">
        <v>3.1440000000000001</v>
      </c>
      <c r="T9232" s="9">
        <v>3.83</v>
      </c>
    </row>
    <row r="9233" spans="1:20" x14ac:dyDescent="0.35">
      <c r="A9233">
        <f t="shared" si="289"/>
        <v>9233</v>
      </c>
      <c r="B9233" s="3" t="s">
        <v>71</v>
      </c>
      <c r="C9233" s="3" t="s">
        <v>87</v>
      </c>
      <c r="D9233" s="3" t="s">
        <v>22</v>
      </c>
      <c r="E9233">
        <v>2021</v>
      </c>
      <c r="F9233" s="3" t="str">
        <f t="shared" si="288"/>
        <v>GFSpillDUNCAN2021</v>
      </c>
      <c r="G9233" s="9">
        <v>0.1</v>
      </c>
      <c r="H9233" s="9">
        <v>2.9710000000000001</v>
      </c>
      <c r="I9233" s="9">
        <v>4.9470000000000001</v>
      </c>
      <c r="J9233" s="9">
        <v>7.5720000000000001</v>
      </c>
      <c r="K9233" s="9">
        <v>2.2730000000000001</v>
      </c>
      <c r="L9233" s="9">
        <v>1.78</v>
      </c>
      <c r="M9233" s="9">
        <v>0.82699999999999996</v>
      </c>
      <c r="N9233" s="9">
        <v>0.98299999999999998</v>
      </c>
      <c r="O9233" s="9">
        <v>0.42199999999999999</v>
      </c>
      <c r="P9233" s="9">
        <v>4.1829999999999998</v>
      </c>
      <c r="Q9233" s="9">
        <v>1.7090000000000001</v>
      </c>
      <c r="R9233" s="9">
        <v>5.3109999999999999</v>
      </c>
      <c r="S9233" s="9">
        <v>8.1329999999999991</v>
      </c>
      <c r="T9233" s="9">
        <v>4.1630000000000003</v>
      </c>
    </row>
    <row r="9234" spans="1:20" x14ac:dyDescent="0.35">
      <c r="A9234">
        <f t="shared" si="289"/>
        <v>9234</v>
      </c>
      <c r="B9234" s="3" t="s">
        <v>71</v>
      </c>
      <c r="C9234" s="3" t="s">
        <v>87</v>
      </c>
      <c r="D9234" s="3" t="s">
        <v>22</v>
      </c>
      <c r="E9234">
        <v>2022</v>
      </c>
      <c r="F9234" s="3" t="str">
        <f t="shared" si="288"/>
        <v>GFSpillDUNCAN2022</v>
      </c>
      <c r="G9234" s="9">
        <v>2.6139999999999999</v>
      </c>
      <c r="H9234" s="9">
        <v>2.1659999999999999</v>
      </c>
      <c r="I9234" s="9">
        <v>4.665</v>
      </c>
      <c r="J9234" s="9">
        <v>7.8339999999999996</v>
      </c>
      <c r="K9234" s="9">
        <v>2.8719999999999999</v>
      </c>
      <c r="L9234" s="9">
        <v>0.71299999999999997</v>
      </c>
      <c r="M9234" s="9">
        <v>0.621</v>
      </c>
      <c r="N9234" s="9">
        <v>0.58699999999999997</v>
      </c>
      <c r="O9234" s="9">
        <v>1.9</v>
      </c>
      <c r="P9234" s="9">
        <v>8.2260000000000009</v>
      </c>
      <c r="Q9234" s="9">
        <v>1.3240000000000001</v>
      </c>
      <c r="R9234" s="9">
        <v>4.9509999999999996</v>
      </c>
      <c r="S9234" s="9">
        <v>3.41</v>
      </c>
      <c r="T9234" s="9">
        <v>6.7140000000000004</v>
      </c>
    </row>
    <row r="9235" spans="1:20" x14ac:dyDescent="0.35">
      <c r="A9235">
        <f t="shared" si="289"/>
        <v>9235</v>
      </c>
      <c r="B9235" s="3" t="s">
        <v>71</v>
      </c>
      <c r="C9235" s="3" t="s">
        <v>87</v>
      </c>
      <c r="D9235" s="3" t="s">
        <v>22</v>
      </c>
      <c r="E9235">
        <v>2023</v>
      </c>
      <c r="F9235" s="3" t="str">
        <f t="shared" si="288"/>
        <v>GFSpillDUNCAN2023</v>
      </c>
      <c r="G9235" s="9">
        <v>3.3149999999999999</v>
      </c>
      <c r="H9235" s="9">
        <v>3.4590000000000001</v>
      </c>
      <c r="I9235" s="9">
        <v>5.86</v>
      </c>
      <c r="J9235" s="9">
        <v>8.8360000000000003</v>
      </c>
      <c r="K9235" s="9">
        <v>5.8140000000000001</v>
      </c>
      <c r="L9235" s="9">
        <v>1.1859999999999999</v>
      </c>
      <c r="M9235" s="9">
        <v>1.58</v>
      </c>
      <c r="N9235" s="9">
        <v>0.83499999999999996</v>
      </c>
      <c r="O9235" s="9">
        <v>2.8149999999999999</v>
      </c>
      <c r="P9235" s="9">
        <v>10</v>
      </c>
      <c r="Q9235" s="9">
        <v>5.3630000000000004</v>
      </c>
      <c r="R9235" s="9">
        <v>5.7560000000000002</v>
      </c>
      <c r="S9235" s="9">
        <v>3.702</v>
      </c>
      <c r="T9235" s="9">
        <v>5.617</v>
      </c>
    </row>
    <row r="9236" spans="1:20" x14ac:dyDescent="0.35">
      <c r="A9236">
        <f t="shared" si="289"/>
        <v>9236</v>
      </c>
      <c r="B9236" s="3" t="s">
        <v>71</v>
      </c>
      <c r="C9236" s="3" t="s">
        <v>87</v>
      </c>
      <c r="D9236" s="3" t="s">
        <v>22</v>
      </c>
      <c r="E9236">
        <v>2024</v>
      </c>
      <c r="F9236" s="3" t="str">
        <f t="shared" si="288"/>
        <v>GFSpillDUNCAN2024</v>
      </c>
      <c r="G9236" s="9">
        <v>2.5099999999999998</v>
      </c>
      <c r="H9236" s="9">
        <v>2.8929999999999998</v>
      </c>
      <c r="I9236" s="9">
        <v>5.0670000000000002</v>
      </c>
      <c r="J9236" s="9">
        <v>8.2230000000000008</v>
      </c>
      <c r="K9236" s="9">
        <v>4.3289999999999997</v>
      </c>
      <c r="L9236" s="9">
        <v>1.2669999999999999</v>
      </c>
      <c r="M9236" s="9">
        <v>1.976</v>
      </c>
      <c r="N9236" s="9">
        <v>3.7759999999999998</v>
      </c>
      <c r="O9236" s="9">
        <v>0.27700000000000002</v>
      </c>
      <c r="P9236" s="9">
        <v>7.4160000000000004</v>
      </c>
      <c r="Q9236" s="9">
        <v>1.7330000000000001</v>
      </c>
      <c r="R9236" s="9">
        <v>7.1079999999999997</v>
      </c>
      <c r="S9236" s="9">
        <v>3.419</v>
      </c>
      <c r="T9236" s="9">
        <v>4.431</v>
      </c>
    </row>
    <row r="9237" spans="1:20" x14ac:dyDescent="0.35">
      <c r="A9237">
        <f t="shared" si="289"/>
        <v>9237</v>
      </c>
      <c r="B9237" s="3" t="s">
        <v>71</v>
      </c>
      <c r="C9237" s="3" t="s">
        <v>87</v>
      </c>
      <c r="D9237" s="3" t="s">
        <v>22</v>
      </c>
      <c r="E9237">
        <v>2025</v>
      </c>
      <c r="F9237" s="3" t="str">
        <f t="shared" si="288"/>
        <v>GFSpillDUNCAN2025</v>
      </c>
      <c r="G9237" s="9">
        <v>0.10100000000000001</v>
      </c>
      <c r="H9237" s="9">
        <v>2.8119999999999998</v>
      </c>
      <c r="I9237" s="9">
        <v>4.88</v>
      </c>
      <c r="J9237" s="9">
        <v>8.1080000000000005</v>
      </c>
      <c r="K9237" s="9">
        <v>4.7130000000000001</v>
      </c>
      <c r="L9237" s="9">
        <v>1.4059999999999999</v>
      </c>
      <c r="M9237" s="9">
        <v>2.0390000000000001</v>
      </c>
      <c r="N9237" s="9">
        <v>2.0299999999999998</v>
      </c>
      <c r="O9237" s="9">
        <v>1.87</v>
      </c>
      <c r="P9237" s="9">
        <v>3.032</v>
      </c>
      <c r="Q9237" s="9">
        <v>2.5939999999999999</v>
      </c>
      <c r="R9237" s="9">
        <v>4.399</v>
      </c>
      <c r="S9237" s="9">
        <v>8.5950000000000006</v>
      </c>
      <c r="T9237" s="9">
        <v>2.3199999999999998</v>
      </c>
    </row>
    <row r="9238" spans="1:20" x14ac:dyDescent="0.35">
      <c r="A9238">
        <f t="shared" si="289"/>
        <v>9238</v>
      </c>
      <c r="B9238" s="3" t="s">
        <v>71</v>
      </c>
      <c r="C9238" s="3" t="s">
        <v>87</v>
      </c>
      <c r="D9238" s="3" t="s">
        <v>22</v>
      </c>
      <c r="E9238">
        <v>2026</v>
      </c>
      <c r="F9238" s="3" t="str">
        <f t="shared" si="288"/>
        <v>GFSpillDUNCAN2026</v>
      </c>
      <c r="G9238" s="9">
        <v>2.87</v>
      </c>
      <c r="H9238" s="9">
        <v>3.085</v>
      </c>
      <c r="I9238" s="9">
        <v>5.0449999999999999</v>
      </c>
      <c r="J9238" s="9">
        <v>8.1509999999999998</v>
      </c>
      <c r="K9238" s="9">
        <v>3.7970000000000002</v>
      </c>
      <c r="L9238" s="9">
        <v>1.6259999999999999</v>
      </c>
      <c r="M9238" s="9">
        <v>1.635</v>
      </c>
      <c r="N9238" s="9">
        <v>2.1259999999999999</v>
      </c>
      <c r="O9238" s="9">
        <v>1.0449999999999999</v>
      </c>
      <c r="P9238" s="9">
        <v>1.4239999999999999</v>
      </c>
      <c r="Q9238" s="9">
        <v>0.58499999999999996</v>
      </c>
      <c r="R9238" s="9">
        <v>4.9000000000000004</v>
      </c>
      <c r="S9238" s="9">
        <v>3.786</v>
      </c>
      <c r="T9238" s="9">
        <v>5.1369999999999996</v>
      </c>
    </row>
    <row r="9239" spans="1:20" x14ac:dyDescent="0.35">
      <c r="A9239">
        <f t="shared" si="289"/>
        <v>9239</v>
      </c>
      <c r="B9239" s="3" t="s">
        <v>71</v>
      </c>
      <c r="C9239" s="3" t="s">
        <v>87</v>
      </c>
      <c r="D9239" s="3" t="s">
        <v>22</v>
      </c>
      <c r="E9239">
        <v>2027</v>
      </c>
      <c r="F9239" s="3" t="str">
        <f t="shared" si="288"/>
        <v>GFSpillDUNCAN2027</v>
      </c>
      <c r="G9239" s="9">
        <v>2.0880000000000001</v>
      </c>
      <c r="H9239" s="9">
        <v>2.6320000000000001</v>
      </c>
      <c r="I9239" s="9">
        <v>4.8869999999999996</v>
      </c>
      <c r="J9239" s="9">
        <v>8.0410000000000004</v>
      </c>
      <c r="K9239" s="9">
        <v>4.1369999999999996</v>
      </c>
      <c r="L9239" s="9">
        <v>1.0309999999999999</v>
      </c>
      <c r="M9239" s="9">
        <v>1.873</v>
      </c>
      <c r="N9239" s="9">
        <v>1.97</v>
      </c>
      <c r="O9239" s="9">
        <v>0.30499999999999999</v>
      </c>
      <c r="P9239" s="9">
        <v>9.1910000000000007</v>
      </c>
      <c r="Q9239" s="9">
        <v>0.1</v>
      </c>
      <c r="R9239" s="9">
        <v>2.5510000000000002</v>
      </c>
      <c r="S9239" s="9">
        <v>2.629</v>
      </c>
      <c r="T9239" s="9">
        <v>5.0590000000000002</v>
      </c>
    </row>
    <row r="9240" spans="1:20" x14ac:dyDescent="0.35">
      <c r="A9240">
        <f t="shared" si="289"/>
        <v>9240</v>
      </c>
      <c r="B9240" s="3" t="s">
        <v>71</v>
      </c>
      <c r="C9240" s="3" t="s">
        <v>87</v>
      </c>
      <c r="D9240" s="3" t="s">
        <v>22</v>
      </c>
      <c r="E9240">
        <v>2028</v>
      </c>
      <c r="F9240" s="3" t="str">
        <f t="shared" si="288"/>
        <v>GFSpillDUNCAN2028</v>
      </c>
      <c r="G9240" s="9">
        <v>2.1459999999999999</v>
      </c>
      <c r="H9240" s="9">
        <v>2.0190000000000001</v>
      </c>
      <c r="I9240" s="9">
        <v>4.508</v>
      </c>
      <c r="J9240" s="9">
        <v>7.7889999999999997</v>
      </c>
      <c r="K9240" s="9">
        <v>5.7869999999999999</v>
      </c>
      <c r="L9240" s="9">
        <v>0.432</v>
      </c>
      <c r="M9240" s="9">
        <v>0.64800000000000002</v>
      </c>
      <c r="N9240" s="9">
        <v>0.1</v>
      </c>
      <c r="O9240" s="9">
        <v>1.792</v>
      </c>
      <c r="P9240" s="9">
        <v>5.0880000000000001</v>
      </c>
      <c r="Q9240" s="9">
        <v>6.1959999999999997</v>
      </c>
      <c r="R9240" s="9">
        <v>6.899</v>
      </c>
      <c r="S9240" s="9">
        <v>4.8609999999999998</v>
      </c>
      <c r="T9240" s="9">
        <v>6.1289999999999996</v>
      </c>
    </row>
    <row r="9241" spans="1:20" x14ac:dyDescent="0.35">
      <c r="A9241">
        <f t="shared" si="289"/>
        <v>9241</v>
      </c>
      <c r="B9241" s="3" t="s">
        <v>71</v>
      </c>
      <c r="C9241" s="3" t="s">
        <v>87</v>
      </c>
      <c r="D9241" s="3" t="s">
        <v>22</v>
      </c>
      <c r="E9241">
        <v>2029</v>
      </c>
      <c r="F9241" s="3" t="str">
        <f t="shared" si="288"/>
        <v>GFSpillDUNCAN2029</v>
      </c>
      <c r="G9241" s="9">
        <v>3.1539999999999999</v>
      </c>
      <c r="H9241" s="9">
        <v>2.8580000000000001</v>
      </c>
      <c r="I9241" s="9">
        <v>4.9020000000000001</v>
      </c>
      <c r="J9241" s="9">
        <v>8.0280000000000005</v>
      </c>
      <c r="K9241" s="9">
        <v>3.665</v>
      </c>
      <c r="L9241" s="9">
        <v>1.9159999999999999</v>
      </c>
      <c r="M9241" s="9">
        <v>0.27500000000000002</v>
      </c>
      <c r="N9241" s="9">
        <v>3.1960000000000002</v>
      </c>
      <c r="O9241" s="9">
        <v>5.9450000000000003</v>
      </c>
      <c r="P9241" s="9">
        <v>7.1980000000000004</v>
      </c>
      <c r="Q9241" s="9">
        <v>2.2690000000000001</v>
      </c>
      <c r="R9241" s="9">
        <v>4.6520000000000001</v>
      </c>
      <c r="S9241" s="9">
        <v>9.5350000000000001</v>
      </c>
      <c r="T9241" s="9">
        <v>4.0060000000000002</v>
      </c>
    </row>
    <row r="9242" spans="1:20" x14ac:dyDescent="0.35">
      <c r="A9242">
        <f t="shared" si="289"/>
        <v>9242</v>
      </c>
      <c r="B9242" s="3" t="s">
        <v>71</v>
      </c>
      <c r="C9242" s="3" t="s">
        <v>87</v>
      </c>
      <c r="D9242" s="3" t="s">
        <v>23</v>
      </c>
      <c r="E9242">
        <v>2020</v>
      </c>
      <c r="F9242" s="3" t="str">
        <f t="shared" si="288"/>
        <v>GFSpillCORA L2020</v>
      </c>
      <c r="G9242" s="9">
        <v>0</v>
      </c>
      <c r="H9242" s="9">
        <v>0</v>
      </c>
      <c r="I9242" s="9">
        <v>0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5.6260000000000003</v>
      </c>
      <c r="Q9242" s="9">
        <v>0</v>
      </c>
      <c r="R9242" s="9">
        <v>0</v>
      </c>
      <c r="S9242" s="9">
        <v>0</v>
      </c>
      <c r="T9242" s="9">
        <v>0</v>
      </c>
    </row>
    <row r="9243" spans="1:20" x14ac:dyDescent="0.35">
      <c r="A9243">
        <f t="shared" si="289"/>
        <v>9243</v>
      </c>
      <c r="B9243" s="3" t="s">
        <v>71</v>
      </c>
      <c r="C9243" s="3" t="s">
        <v>87</v>
      </c>
      <c r="D9243" s="3" t="s">
        <v>23</v>
      </c>
      <c r="E9243">
        <v>2021</v>
      </c>
      <c r="F9243" s="3" t="str">
        <f t="shared" si="288"/>
        <v>GFSpillCORA L2021</v>
      </c>
      <c r="G9243" s="9">
        <v>0</v>
      </c>
      <c r="H9243" s="9">
        <v>0</v>
      </c>
      <c r="I9243" s="9">
        <v>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9.8079999999999998</v>
      </c>
      <c r="Q9243" s="9">
        <v>0</v>
      </c>
      <c r="R9243" s="9">
        <v>0</v>
      </c>
      <c r="S9243" s="9">
        <v>0</v>
      </c>
      <c r="T9243" s="9">
        <v>0</v>
      </c>
    </row>
    <row r="9244" spans="1:20" x14ac:dyDescent="0.35">
      <c r="A9244">
        <f t="shared" si="289"/>
        <v>9244</v>
      </c>
      <c r="B9244" s="3" t="s">
        <v>71</v>
      </c>
      <c r="C9244" s="3" t="s">
        <v>87</v>
      </c>
      <c r="D9244" s="3" t="s">
        <v>23</v>
      </c>
      <c r="E9244">
        <v>2022</v>
      </c>
      <c r="F9244" s="3" t="str">
        <f t="shared" si="288"/>
        <v>GFSpillCORA L2022</v>
      </c>
      <c r="G9244" s="9">
        <v>0</v>
      </c>
      <c r="H9244" s="9">
        <v>0</v>
      </c>
      <c r="I9244" s="9">
        <v>0</v>
      </c>
      <c r="J9244" s="9">
        <v>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31.802</v>
      </c>
      <c r="Q9244" s="9">
        <v>15.003</v>
      </c>
      <c r="R9244" s="9">
        <v>0</v>
      </c>
      <c r="S9244" s="9">
        <v>0</v>
      </c>
      <c r="T9244" s="9">
        <v>0</v>
      </c>
    </row>
    <row r="9245" spans="1:20" x14ac:dyDescent="0.35">
      <c r="A9245">
        <f t="shared" si="289"/>
        <v>9245</v>
      </c>
      <c r="B9245" s="3" t="s">
        <v>71</v>
      </c>
      <c r="C9245" s="3" t="s">
        <v>87</v>
      </c>
      <c r="D9245" s="3" t="s">
        <v>23</v>
      </c>
      <c r="E9245">
        <v>2023</v>
      </c>
      <c r="F9245" s="3" t="str">
        <f t="shared" si="288"/>
        <v>GFSpillCORA L2023</v>
      </c>
      <c r="G9245" s="9">
        <v>0</v>
      </c>
      <c r="H9245" s="9">
        <v>0</v>
      </c>
      <c r="I9245" s="9">
        <v>0</v>
      </c>
      <c r="J9245" s="9">
        <v>0</v>
      </c>
      <c r="K9245" s="9">
        <v>0</v>
      </c>
      <c r="L9245" s="9">
        <v>0</v>
      </c>
      <c r="M9245" s="9">
        <v>0</v>
      </c>
      <c r="N9245" s="9">
        <v>0</v>
      </c>
      <c r="O9245" s="9">
        <v>16.094999999999999</v>
      </c>
      <c r="P9245" s="9">
        <v>44.853000000000002</v>
      </c>
      <c r="Q9245" s="9">
        <v>33.906999999999996</v>
      </c>
      <c r="R9245" s="9">
        <v>0.89700000000000002</v>
      </c>
      <c r="S9245" s="9">
        <v>0</v>
      </c>
      <c r="T9245" s="9">
        <v>0</v>
      </c>
    </row>
    <row r="9246" spans="1:20" x14ac:dyDescent="0.35">
      <c r="A9246">
        <f t="shared" si="289"/>
        <v>9246</v>
      </c>
      <c r="B9246" s="3" t="s">
        <v>71</v>
      </c>
      <c r="C9246" s="3" t="s">
        <v>87</v>
      </c>
      <c r="D9246" s="3" t="s">
        <v>23</v>
      </c>
      <c r="E9246">
        <v>2024</v>
      </c>
      <c r="F9246" s="3" t="str">
        <f t="shared" si="288"/>
        <v>GFSpillCORA L2024</v>
      </c>
      <c r="G9246" s="9">
        <v>0</v>
      </c>
      <c r="H9246" s="9">
        <v>0</v>
      </c>
      <c r="I9246" s="9">
        <v>0</v>
      </c>
      <c r="J9246" s="9">
        <v>0</v>
      </c>
      <c r="K9246" s="9">
        <v>0</v>
      </c>
      <c r="L9246" s="9">
        <v>0</v>
      </c>
      <c r="M9246" s="9">
        <v>0</v>
      </c>
      <c r="N9246" s="9">
        <v>0</v>
      </c>
      <c r="O9246" s="9">
        <v>0</v>
      </c>
      <c r="P9246" s="9">
        <v>19.335000000000001</v>
      </c>
      <c r="Q9246" s="9">
        <v>0</v>
      </c>
      <c r="R9246" s="9">
        <v>0</v>
      </c>
      <c r="S9246" s="9">
        <v>0</v>
      </c>
      <c r="T9246" s="9">
        <v>0</v>
      </c>
    </row>
    <row r="9247" spans="1:20" x14ac:dyDescent="0.35">
      <c r="A9247">
        <f t="shared" si="289"/>
        <v>9247</v>
      </c>
      <c r="B9247" s="3" t="s">
        <v>71</v>
      </c>
      <c r="C9247" s="3" t="s">
        <v>87</v>
      </c>
      <c r="D9247" s="3" t="s">
        <v>23</v>
      </c>
      <c r="E9247">
        <v>2025</v>
      </c>
      <c r="F9247" s="3" t="str">
        <f t="shared" si="288"/>
        <v>GFSpillCORA L2025</v>
      </c>
      <c r="G9247" s="9">
        <v>0</v>
      </c>
      <c r="H9247" s="9">
        <v>0</v>
      </c>
      <c r="I9247" s="9">
        <v>0</v>
      </c>
      <c r="J9247" s="9">
        <v>0</v>
      </c>
      <c r="K9247" s="9">
        <v>0</v>
      </c>
      <c r="L9247" s="9">
        <v>0</v>
      </c>
      <c r="M9247" s="9">
        <v>0</v>
      </c>
      <c r="N9247" s="9">
        <v>0</v>
      </c>
      <c r="O9247" s="9">
        <v>2.343</v>
      </c>
      <c r="P9247" s="9">
        <v>14.045999999999999</v>
      </c>
      <c r="Q9247" s="9">
        <v>0</v>
      </c>
      <c r="R9247" s="9">
        <v>0</v>
      </c>
      <c r="S9247" s="9">
        <v>0</v>
      </c>
      <c r="T9247" s="9">
        <v>0</v>
      </c>
    </row>
    <row r="9248" spans="1:20" x14ac:dyDescent="0.35">
      <c r="A9248">
        <f t="shared" si="289"/>
        <v>9248</v>
      </c>
      <c r="B9248" s="3" t="s">
        <v>71</v>
      </c>
      <c r="C9248" s="3" t="s">
        <v>87</v>
      </c>
      <c r="D9248" s="3" t="s">
        <v>23</v>
      </c>
      <c r="E9248">
        <v>2026</v>
      </c>
      <c r="F9248" s="3" t="str">
        <f t="shared" si="288"/>
        <v>GFSpillCORA L2026</v>
      </c>
      <c r="G9248" s="9">
        <v>0</v>
      </c>
      <c r="H9248" s="9">
        <v>0</v>
      </c>
      <c r="I9248" s="9">
        <v>0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9.7029999999999994</v>
      </c>
      <c r="Q9248" s="9">
        <v>0</v>
      </c>
      <c r="R9248" s="9">
        <v>0</v>
      </c>
      <c r="S9248" s="9">
        <v>0</v>
      </c>
      <c r="T9248" s="9">
        <v>0</v>
      </c>
    </row>
    <row r="9249" spans="1:20" x14ac:dyDescent="0.35">
      <c r="A9249">
        <f t="shared" si="289"/>
        <v>9249</v>
      </c>
      <c r="B9249" s="3" t="s">
        <v>71</v>
      </c>
      <c r="C9249" s="3" t="s">
        <v>87</v>
      </c>
      <c r="D9249" s="3" t="s">
        <v>23</v>
      </c>
      <c r="E9249">
        <v>2027</v>
      </c>
      <c r="F9249" s="3" t="str">
        <f t="shared" si="288"/>
        <v>GFSpillCORA L2027</v>
      </c>
      <c r="G9249" s="9">
        <v>0</v>
      </c>
      <c r="H9249" s="9">
        <v>0</v>
      </c>
      <c r="I9249" s="9">
        <v>0</v>
      </c>
      <c r="J9249" s="9">
        <v>0</v>
      </c>
      <c r="K9249" s="9">
        <v>0</v>
      </c>
      <c r="L9249" s="9">
        <v>0</v>
      </c>
      <c r="M9249" s="9">
        <v>0</v>
      </c>
      <c r="N9249" s="9">
        <v>0</v>
      </c>
      <c r="O9249" s="9">
        <v>0</v>
      </c>
      <c r="P9249" s="9">
        <v>25.303000000000001</v>
      </c>
      <c r="Q9249" s="9">
        <v>0.27200000000000002</v>
      </c>
      <c r="R9249" s="9">
        <v>0</v>
      </c>
      <c r="S9249" s="9">
        <v>0</v>
      </c>
      <c r="T9249" s="9">
        <v>0</v>
      </c>
    </row>
    <row r="9250" spans="1:20" x14ac:dyDescent="0.35">
      <c r="A9250">
        <f t="shared" si="289"/>
        <v>9250</v>
      </c>
      <c r="B9250" s="3" t="s">
        <v>71</v>
      </c>
      <c r="C9250" s="3" t="s">
        <v>87</v>
      </c>
      <c r="D9250" s="3" t="s">
        <v>23</v>
      </c>
      <c r="E9250">
        <v>2028</v>
      </c>
      <c r="F9250" s="3" t="str">
        <f t="shared" si="288"/>
        <v>GFSpillCORA L2028</v>
      </c>
      <c r="G9250" s="9">
        <v>0</v>
      </c>
      <c r="H9250" s="9">
        <v>0</v>
      </c>
      <c r="I9250" s="9">
        <v>0</v>
      </c>
      <c r="J9250" s="9">
        <v>0</v>
      </c>
      <c r="K9250" s="9">
        <v>0</v>
      </c>
      <c r="L9250" s="9">
        <v>0</v>
      </c>
      <c r="M9250" s="9">
        <v>0</v>
      </c>
      <c r="N9250" s="9">
        <v>0</v>
      </c>
      <c r="O9250" s="9">
        <v>0</v>
      </c>
      <c r="P9250" s="9">
        <v>30.048999999999999</v>
      </c>
      <c r="Q9250" s="9">
        <v>33.923000000000002</v>
      </c>
      <c r="R9250" s="9">
        <v>10.086</v>
      </c>
      <c r="S9250" s="9">
        <v>0</v>
      </c>
      <c r="T9250" s="9">
        <v>0</v>
      </c>
    </row>
    <row r="9251" spans="1:20" x14ac:dyDescent="0.35">
      <c r="A9251">
        <f t="shared" si="289"/>
        <v>9251</v>
      </c>
      <c r="B9251" s="3" t="s">
        <v>71</v>
      </c>
      <c r="C9251" s="3" t="s">
        <v>87</v>
      </c>
      <c r="D9251" s="3" t="s">
        <v>23</v>
      </c>
      <c r="E9251">
        <v>2029</v>
      </c>
      <c r="F9251" s="3" t="str">
        <f t="shared" si="288"/>
        <v>GFSpillCORA L2029</v>
      </c>
      <c r="G9251" s="9">
        <v>0</v>
      </c>
      <c r="H9251" s="9">
        <v>0</v>
      </c>
      <c r="I9251" s="9">
        <v>0</v>
      </c>
      <c r="J9251" s="9">
        <v>0</v>
      </c>
      <c r="K9251" s="9">
        <v>0</v>
      </c>
      <c r="L9251" s="9">
        <v>0</v>
      </c>
      <c r="M9251" s="9">
        <v>0</v>
      </c>
      <c r="N9251" s="9">
        <v>0</v>
      </c>
      <c r="O9251" s="9">
        <v>7.08</v>
      </c>
      <c r="P9251" s="9">
        <v>42.499000000000002</v>
      </c>
      <c r="Q9251" s="9">
        <v>7.9960000000000004</v>
      </c>
      <c r="R9251" s="9">
        <v>0</v>
      </c>
      <c r="S9251" s="9">
        <v>0</v>
      </c>
      <c r="T9251" s="9">
        <v>0</v>
      </c>
    </row>
    <row r="9252" spans="1:20" x14ac:dyDescent="0.35">
      <c r="A9252">
        <f t="shared" si="289"/>
        <v>9252</v>
      </c>
      <c r="B9252" s="3" t="s">
        <v>71</v>
      </c>
      <c r="C9252" s="3" t="s">
        <v>87</v>
      </c>
      <c r="D9252" s="3" t="s">
        <v>24</v>
      </c>
      <c r="E9252">
        <v>2020</v>
      </c>
      <c r="F9252" s="3" t="str">
        <f t="shared" si="288"/>
        <v>GFSpillCANAL2020</v>
      </c>
      <c r="G9252" s="9">
        <v>0</v>
      </c>
      <c r="H9252" s="9">
        <v>0</v>
      </c>
      <c r="I9252" s="9">
        <v>0</v>
      </c>
      <c r="J9252" s="9">
        <v>0</v>
      </c>
      <c r="K9252" s="9">
        <v>0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  <c r="Q9252" s="9">
        <v>0</v>
      </c>
      <c r="R9252" s="9">
        <v>0</v>
      </c>
      <c r="S9252" s="9">
        <v>0</v>
      </c>
      <c r="T9252" s="9">
        <v>0</v>
      </c>
    </row>
    <row r="9253" spans="1:20" x14ac:dyDescent="0.35">
      <c r="A9253">
        <f t="shared" si="289"/>
        <v>9253</v>
      </c>
      <c r="B9253" s="3" t="s">
        <v>71</v>
      </c>
      <c r="C9253" s="3" t="s">
        <v>87</v>
      </c>
      <c r="D9253" s="3" t="s">
        <v>24</v>
      </c>
      <c r="E9253">
        <v>2021</v>
      </c>
      <c r="F9253" s="3" t="str">
        <f t="shared" si="288"/>
        <v>GFSpillCANAL2021</v>
      </c>
      <c r="G9253" s="9">
        <v>0</v>
      </c>
      <c r="H9253" s="9">
        <v>0</v>
      </c>
      <c r="I9253" s="9">
        <v>0</v>
      </c>
      <c r="J9253" s="9">
        <v>0</v>
      </c>
      <c r="K9253" s="9">
        <v>0</v>
      </c>
      <c r="L9253" s="9">
        <v>0</v>
      </c>
      <c r="M9253" s="9">
        <v>0</v>
      </c>
      <c r="N9253" s="9">
        <v>0</v>
      </c>
      <c r="O9253" s="9">
        <v>0</v>
      </c>
      <c r="P9253" s="9">
        <v>0</v>
      </c>
      <c r="Q9253" s="9">
        <v>0</v>
      </c>
      <c r="R9253" s="9">
        <v>0</v>
      </c>
      <c r="S9253" s="9">
        <v>0</v>
      </c>
      <c r="T9253" s="9">
        <v>0</v>
      </c>
    </row>
    <row r="9254" spans="1:20" x14ac:dyDescent="0.35">
      <c r="A9254">
        <f t="shared" si="289"/>
        <v>9254</v>
      </c>
      <c r="B9254" s="3" t="s">
        <v>71</v>
      </c>
      <c r="C9254" s="3" t="s">
        <v>87</v>
      </c>
      <c r="D9254" s="3" t="s">
        <v>24</v>
      </c>
      <c r="E9254">
        <v>2022</v>
      </c>
      <c r="F9254" s="3" t="str">
        <f t="shared" si="288"/>
        <v>GFSpillCANAL2022</v>
      </c>
      <c r="G9254" s="9">
        <v>0</v>
      </c>
      <c r="H9254" s="9">
        <v>0</v>
      </c>
      <c r="I9254" s="9">
        <v>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  <c r="Q9254" s="9">
        <v>0</v>
      </c>
      <c r="R9254" s="9">
        <v>0</v>
      </c>
      <c r="S9254" s="9">
        <v>0</v>
      </c>
      <c r="T9254" s="9">
        <v>0</v>
      </c>
    </row>
    <row r="9255" spans="1:20" x14ac:dyDescent="0.35">
      <c r="A9255">
        <f t="shared" si="289"/>
        <v>9255</v>
      </c>
      <c r="B9255" s="3" t="s">
        <v>71</v>
      </c>
      <c r="C9255" s="3" t="s">
        <v>87</v>
      </c>
      <c r="D9255" s="3" t="s">
        <v>24</v>
      </c>
      <c r="E9255">
        <v>2023</v>
      </c>
      <c r="F9255" s="3" t="str">
        <f t="shared" si="288"/>
        <v>GFSpillCANAL2023</v>
      </c>
      <c r="G9255" s="9">
        <v>0</v>
      </c>
      <c r="H9255" s="9">
        <v>0</v>
      </c>
      <c r="I9255" s="9">
        <v>0</v>
      </c>
      <c r="J9255" s="9">
        <v>0</v>
      </c>
      <c r="K9255" s="9">
        <v>0</v>
      </c>
      <c r="L9255" s="9">
        <v>0</v>
      </c>
      <c r="M9255" s="9">
        <v>0</v>
      </c>
      <c r="N9255" s="9">
        <v>0</v>
      </c>
      <c r="O9255" s="9">
        <v>0</v>
      </c>
      <c r="P9255" s="9">
        <v>0</v>
      </c>
      <c r="Q9255" s="9">
        <v>0</v>
      </c>
      <c r="R9255" s="9">
        <v>0</v>
      </c>
      <c r="S9255" s="9">
        <v>0</v>
      </c>
      <c r="T9255" s="9">
        <v>0</v>
      </c>
    </row>
    <row r="9256" spans="1:20" x14ac:dyDescent="0.35">
      <c r="A9256">
        <f t="shared" si="289"/>
        <v>9256</v>
      </c>
      <c r="B9256" s="3" t="s">
        <v>71</v>
      </c>
      <c r="C9256" s="3" t="s">
        <v>87</v>
      </c>
      <c r="D9256" s="3" t="s">
        <v>24</v>
      </c>
      <c r="E9256">
        <v>2024</v>
      </c>
      <c r="F9256" s="3" t="str">
        <f t="shared" si="288"/>
        <v>GFSpillCANAL2024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  <c r="Q9256" s="9">
        <v>0</v>
      </c>
      <c r="R9256" s="9">
        <v>0</v>
      </c>
      <c r="S9256" s="9">
        <v>0</v>
      </c>
      <c r="T9256" s="9">
        <v>0</v>
      </c>
    </row>
    <row r="9257" spans="1:20" x14ac:dyDescent="0.35">
      <c r="A9257">
        <f t="shared" si="289"/>
        <v>9257</v>
      </c>
      <c r="B9257" s="3" t="s">
        <v>71</v>
      </c>
      <c r="C9257" s="3" t="s">
        <v>87</v>
      </c>
      <c r="D9257" s="3" t="s">
        <v>24</v>
      </c>
      <c r="E9257">
        <v>2025</v>
      </c>
      <c r="F9257" s="3" t="str">
        <f t="shared" si="288"/>
        <v>GFSpillCANAL2025</v>
      </c>
      <c r="G9257" s="9">
        <v>0</v>
      </c>
      <c r="H9257" s="9">
        <v>0</v>
      </c>
      <c r="I9257" s="9">
        <v>0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  <c r="Q9257" s="9">
        <v>0</v>
      </c>
      <c r="R9257" s="9">
        <v>0</v>
      </c>
      <c r="S9257" s="9">
        <v>0</v>
      </c>
      <c r="T9257" s="9">
        <v>0</v>
      </c>
    </row>
    <row r="9258" spans="1:20" x14ac:dyDescent="0.35">
      <c r="A9258">
        <f t="shared" si="289"/>
        <v>9258</v>
      </c>
      <c r="B9258" s="3" t="s">
        <v>71</v>
      </c>
      <c r="C9258" s="3" t="s">
        <v>87</v>
      </c>
      <c r="D9258" s="3" t="s">
        <v>24</v>
      </c>
      <c r="E9258">
        <v>2026</v>
      </c>
      <c r="F9258" s="3" t="str">
        <f t="shared" si="288"/>
        <v>GFSpillCANAL2026</v>
      </c>
      <c r="G9258" s="9">
        <v>0</v>
      </c>
      <c r="H9258" s="9">
        <v>0</v>
      </c>
      <c r="I9258" s="9">
        <v>0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  <c r="Q9258" s="9">
        <v>0</v>
      </c>
      <c r="R9258" s="9">
        <v>0</v>
      </c>
      <c r="S9258" s="9">
        <v>0</v>
      </c>
      <c r="T9258" s="9">
        <v>0</v>
      </c>
    </row>
    <row r="9259" spans="1:20" x14ac:dyDescent="0.35">
      <c r="A9259">
        <f t="shared" si="289"/>
        <v>9259</v>
      </c>
      <c r="B9259" s="3" t="s">
        <v>71</v>
      </c>
      <c r="C9259" s="3" t="s">
        <v>87</v>
      </c>
      <c r="D9259" s="3" t="s">
        <v>24</v>
      </c>
      <c r="E9259">
        <v>2027</v>
      </c>
      <c r="F9259" s="3" t="str">
        <f t="shared" si="288"/>
        <v>GFSpillCANAL2027</v>
      </c>
      <c r="G9259" s="9">
        <v>0</v>
      </c>
      <c r="H9259" s="9">
        <v>0</v>
      </c>
      <c r="I9259" s="9">
        <v>0</v>
      </c>
      <c r="J9259" s="9">
        <v>0</v>
      </c>
      <c r="K9259" s="9">
        <v>0</v>
      </c>
      <c r="L9259" s="9">
        <v>0</v>
      </c>
      <c r="M9259" s="9">
        <v>0</v>
      </c>
      <c r="N9259" s="9">
        <v>0</v>
      </c>
      <c r="O9259" s="9">
        <v>0</v>
      </c>
      <c r="P9259" s="9">
        <v>0</v>
      </c>
      <c r="Q9259" s="9">
        <v>0</v>
      </c>
      <c r="R9259" s="9">
        <v>0</v>
      </c>
      <c r="S9259" s="9">
        <v>0</v>
      </c>
      <c r="T9259" s="9">
        <v>0</v>
      </c>
    </row>
    <row r="9260" spans="1:20" x14ac:dyDescent="0.35">
      <c r="A9260">
        <f t="shared" si="289"/>
        <v>9260</v>
      </c>
      <c r="B9260" s="3" t="s">
        <v>71</v>
      </c>
      <c r="C9260" s="3" t="s">
        <v>87</v>
      </c>
      <c r="D9260" s="3" t="s">
        <v>24</v>
      </c>
      <c r="E9260">
        <v>2028</v>
      </c>
      <c r="F9260" s="3" t="str">
        <f t="shared" si="288"/>
        <v>GFSpillCANAL2028</v>
      </c>
      <c r="G9260" s="9">
        <v>0</v>
      </c>
      <c r="H9260" s="9">
        <v>0</v>
      </c>
      <c r="I9260" s="9">
        <v>0</v>
      </c>
      <c r="J9260" s="9">
        <v>0</v>
      </c>
      <c r="K9260" s="9">
        <v>0</v>
      </c>
      <c r="L9260" s="9">
        <v>0</v>
      </c>
      <c r="M9260" s="9">
        <v>0</v>
      </c>
      <c r="N9260" s="9">
        <v>0</v>
      </c>
      <c r="O9260" s="9">
        <v>0</v>
      </c>
      <c r="P9260" s="9">
        <v>0</v>
      </c>
      <c r="Q9260" s="9">
        <v>0</v>
      </c>
      <c r="R9260" s="9">
        <v>0</v>
      </c>
      <c r="S9260" s="9">
        <v>0</v>
      </c>
      <c r="T9260" s="9">
        <v>0</v>
      </c>
    </row>
    <row r="9261" spans="1:20" x14ac:dyDescent="0.35">
      <c r="A9261">
        <f t="shared" si="289"/>
        <v>9261</v>
      </c>
      <c r="B9261" s="3" t="s">
        <v>71</v>
      </c>
      <c r="C9261" s="3" t="s">
        <v>87</v>
      </c>
      <c r="D9261" s="3" t="s">
        <v>24</v>
      </c>
      <c r="E9261">
        <v>2029</v>
      </c>
      <c r="F9261" s="3" t="str">
        <f t="shared" si="288"/>
        <v>GFSpillCANAL2029</v>
      </c>
      <c r="G9261" s="9">
        <v>0</v>
      </c>
      <c r="H9261" s="9">
        <v>0</v>
      </c>
      <c r="I9261" s="9">
        <v>0</v>
      </c>
      <c r="J9261" s="9">
        <v>0</v>
      </c>
      <c r="K9261" s="9">
        <v>0</v>
      </c>
      <c r="L9261" s="9">
        <v>0</v>
      </c>
      <c r="M9261" s="9">
        <v>0</v>
      </c>
      <c r="N9261" s="9">
        <v>0</v>
      </c>
      <c r="O9261" s="9">
        <v>0</v>
      </c>
      <c r="P9261" s="9">
        <v>0</v>
      </c>
      <c r="Q9261" s="9">
        <v>0</v>
      </c>
      <c r="R9261" s="9">
        <v>0</v>
      </c>
      <c r="S9261" s="9">
        <v>0</v>
      </c>
      <c r="T9261" s="9">
        <v>0</v>
      </c>
    </row>
    <row r="9262" spans="1:20" x14ac:dyDescent="0.35">
      <c r="A9262">
        <f t="shared" si="289"/>
        <v>9262</v>
      </c>
      <c r="B9262" s="3" t="s">
        <v>71</v>
      </c>
      <c r="C9262" s="3" t="s">
        <v>87</v>
      </c>
      <c r="D9262" s="3" t="s">
        <v>25</v>
      </c>
      <c r="E9262">
        <v>2020</v>
      </c>
      <c r="F9262" s="3" t="str">
        <f t="shared" si="288"/>
        <v>GFSpillUP BON2020</v>
      </c>
      <c r="G9262" s="9">
        <v>0</v>
      </c>
      <c r="H9262" s="9">
        <v>0</v>
      </c>
      <c r="I9262" s="9">
        <v>0</v>
      </c>
      <c r="J9262" s="9">
        <v>0</v>
      </c>
      <c r="K9262" s="9">
        <v>0</v>
      </c>
      <c r="L9262" s="9">
        <v>0</v>
      </c>
      <c r="M9262" s="9">
        <v>0</v>
      </c>
      <c r="N9262" s="9">
        <v>0</v>
      </c>
      <c r="O9262" s="9">
        <v>0</v>
      </c>
      <c r="P9262" s="9">
        <v>4.5730000000000004</v>
      </c>
      <c r="Q9262" s="9">
        <v>0</v>
      </c>
      <c r="R9262" s="9">
        <v>0</v>
      </c>
      <c r="S9262" s="9">
        <v>0</v>
      </c>
      <c r="T9262" s="9">
        <v>0</v>
      </c>
    </row>
    <row r="9263" spans="1:20" x14ac:dyDescent="0.35">
      <c r="A9263">
        <f t="shared" si="289"/>
        <v>9263</v>
      </c>
      <c r="B9263" s="3" t="s">
        <v>71</v>
      </c>
      <c r="C9263" s="3" t="s">
        <v>87</v>
      </c>
      <c r="D9263" s="3" t="s">
        <v>25</v>
      </c>
      <c r="E9263">
        <v>2021</v>
      </c>
      <c r="F9263" s="3" t="str">
        <f t="shared" si="288"/>
        <v>GFSpillUP BON2021</v>
      </c>
      <c r="G9263" s="9">
        <v>0</v>
      </c>
      <c r="H9263" s="9">
        <v>0</v>
      </c>
      <c r="I9263" s="9">
        <v>0</v>
      </c>
      <c r="J9263" s="9">
        <v>0</v>
      </c>
      <c r="K9263" s="9">
        <v>0</v>
      </c>
      <c r="L9263" s="9">
        <v>0</v>
      </c>
      <c r="M9263" s="9">
        <v>0</v>
      </c>
      <c r="N9263" s="9">
        <v>0</v>
      </c>
      <c r="O9263" s="9">
        <v>0</v>
      </c>
      <c r="P9263" s="9">
        <v>8.6859999999999999</v>
      </c>
      <c r="Q9263" s="9">
        <v>0</v>
      </c>
      <c r="R9263" s="9">
        <v>0</v>
      </c>
      <c r="S9263" s="9">
        <v>0</v>
      </c>
      <c r="T9263" s="9">
        <v>0</v>
      </c>
    </row>
    <row r="9264" spans="1:20" x14ac:dyDescent="0.35">
      <c r="A9264">
        <f t="shared" si="289"/>
        <v>9264</v>
      </c>
      <c r="B9264" s="3" t="s">
        <v>71</v>
      </c>
      <c r="C9264" s="3" t="s">
        <v>87</v>
      </c>
      <c r="D9264" s="3" t="s">
        <v>25</v>
      </c>
      <c r="E9264">
        <v>2022</v>
      </c>
      <c r="F9264" s="3" t="str">
        <f t="shared" si="288"/>
        <v>GFSpillUP BON2022</v>
      </c>
      <c r="G9264" s="9">
        <v>0</v>
      </c>
      <c r="H9264" s="9">
        <v>0</v>
      </c>
      <c r="I9264" s="9">
        <v>0</v>
      </c>
      <c r="J9264" s="9">
        <v>0</v>
      </c>
      <c r="K9264" s="9">
        <v>0</v>
      </c>
      <c r="L9264" s="9">
        <v>0</v>
      </c>
      <c r="M9264" s="9">
        <v>0</v>
      </c>
      <c r="N9264" s="9">
        <v>0</v>
      </c>
      <c r="O9264" s="9">
        <v>0</v>
      </c>
      <c r="P9264" s="9">
        <v>30.363</v>
      </c>
      <c r="Q9264" s="9">
        <v>13.981999999999999</v>
      </c>
      <c r="R9264" s="9">
        <v>0</v>
      </c>
      <c r="S9264" s="9">
        <v>0</v>
      </c>
      <c r="T9264" s="9">
        <v>0</v>
      </c>
    </row>
    <row r="9265" spans="1:20" x14ac:dyDescent="0.35">
      <c r="A9265">
        <f t="shared" si="289"/>
        <v>9265</v>
      </c>
      <c r="B9265" s="3" t="s">
        <v>71</v>
      </c>
      <c r="C9265" s="3" t="s">
        <v>87</v>
      </c>
      <c r="D9265" s="3" t="s">
        <v>25</v>
      </c>
      <c r="E9265">
        <v>2023</v>
      </c>
      <c r="F9265" s="3" t="str">
        <f t="shared" si="288"/>
        <v>GFSpillUP BON2023</v>
      </c>
      <c r="G9265" s="9">
        <v>0</v>
      </c>
      <c r="H9265" s="9">
        <v>0</v>
      </c>
      <c r="I9265" s="9">
        <v>0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14.874000000000001</v>
      </c>
      <c r="P9265" s="9">
        <v>43.247</v>
      </c>
      <c r="Q9265" s="9">
        <v>32.442</v>
      </c>
      <c r="R9265" s="9">
        <v>8.1000000000000003E-2</v>
      </c>
      <c r="S9265" s="9">
        <v>0</v>
      </c>
      <c r="T9265" s="9">
        <v>0</v>
      </c>
    </row>
    <row r="9266" spans="1:20" x14ac:dyDescent="0.35">
      <c r="A9266">
        <f t="shared" si="289"/>
        <v>9266</v>
      </c>
      <c r="B9266" s="3" t="s">
        <v>71</v>
      </c>
      <c r="C9266" s="3" t="s">
        <v>87</v>
      </c>
      <c r="D9266" s="3" t="s">
        <v>25</v>
      </c>
      <c r="E9266">
        <v>2024</v>
      </c>
      <c r="F9266" s="3" t="str">
        <f t="shared" si="288"/>
        <v>GFSpillUP BON2024</v>
      </c>
      <c r="G9266" s="9">
        <v>0</v>
      </c>
      <c r="H9266" s="9">
        <v>0</v>
      </c>
      <c r="I9266" s="9">
        <v>0</v>
      </c>
      <c r="J9266" s="9">
        <v>0</v>
      </c>
      <c r="K9266" s="9">
        <v>0</v>
      </c>
      <c r="L9266" s="9">
        <v>0</v>
      </c>
      <c r="M9266" s="9">
        <v>0</v>
      </c>
      <c r="N9266" s="9">
        <v>0</v>
      </c>
      <c r="O9266" s="9">
        <v>0</v>
      </c>
      <c r="P9266" s="9">
        <v>18.07</v>
      </c>
      <c r="Q9266" s="9">
        <v>0</v>
      </c>
      <c r="R9266" s="9">
        <v>0</v>
      </c>
      <c r="S9266" s="9">
        <v>0</v>
      </c>
      <c r="T9266" s="9">
        <v>0</v>
      </c>
    </row>
    <row r="9267" spans="1:20" x14ac:dyDescent="0.35">
      <c r="A9267">
        <f t="shared" si="289"/>
        <v>9267</v>
      </c>
      <c r="B9267" s="3" t="s">
        <v>71</v>
      </c>
      <c r="C9267" s="3" t="s">
        <v>87</v>
      </c>
      <c r="D9267" s="3" t="s">
        <v>25</v>
      </c>
      <c r="E9267">
        <v>2025</v>
      </c>
      <c r="F9267" s="3" t="str">
        <f t="shared" si="288"/>
        <v>GFSpillUP BON2025</v>
      </c>
      <c r="G9267" s="9">
        <v>0</v>
      </c>
      <c r="H9267" s="9">
        <v>0</v>
      </c>
      <c r="I9267" s="9">
        <v>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1.351</v>
      </c>
      <c r="P9267" s="9">
        <v>12.856999999999999</v>
      </c>
      <c r="Q9267" s="9">
        <v>0</v>
      </c>
      <c r="R9267" s="9">
        <v>0</v>
      </c>
      <c r="S9267" s="9">
        <v>0</v>
      </c>
      <c r="T9267" s="9">
        <v>0</v>
      </c>
    </row>
    <row r="9268" spans="1:20" x14ac:dyDescent="0.35">
      <c r="A9268">
        <f t="shared" si="289"/>
        <v>9268</v>
      </c>
      <c r="B9268" s="3" t="s">
        <v>71</v>
      </c>
      <c r="C9268" s="3" t="s">
        <v>87</v>
      </c>
      <c r="D9268" s="3" t="s">
        <v>25</v>
      </c>
      <c r="E9268">
        <v>2026</v>
      </c>
      <c r="F9268" s="3" t="str">
        <f t="shared" si="288"/>
        <v>GFSpillUP BON2026</v>
      </c>
      <c r="G9268" s="9">
        <v>0</v>
      </c>
      <c r="H9268" s="9">
        <v>0</v>
      </c>
      <c r="I9268" s="9">
        <v>0</v>
      </c>
      <c r="J9268" s="9">
        <v>0</v>
      </c>
      <c r="K9268" s="9">
        <v>0</v>
      </c>
      <c r="L9268" s="9">
        <v>0</v>
      </c>
      <c r="M9268" s="9">
        <v>0</v>
      </c>
      <c r="N9268" s="9">
        <v>0</v>
      </c>
      <c r="O9268" s="9">
        <v>0</v>
      </c>
      <c r="P9268" s="9">
        <v>8.5820000000000007</v>
      </c>
      <c r="Q9268" s="9">
        <v>0</v>
      </c>
      <c r="R9268" s="9">
        <v>0</v>
      </c>
      <c r="S9268" s="9">
        <v>0</v>
      </c>
      <c r="T9268" s="9">
        <v>0</v>
      </c>
    </row>
    <row r="9269" spans="1:20" x14ac:dyDescent="0.35">
      <c r="A9269">
        <f t="shared" si="289"/>
        <v>9269</v>
      </c>
      <c r="B9269" s="3" t="s">
        <v>71</v>
      </c>
      <c r="C9269" s="3" t="s">
        <v>87</v>
      </c>
      <c r="D9269" s="3" t="s">
        <v>25</v>
      </c>
      <c r="E9269">
        <v>2027</v>
      </c>
      <c r="F9269" s="3" t="str">
        <f t="shared" si="288"/>
        <v>GFSpillUP BON2027</v>
      </c>
      <c r="G9269" s="9">
        <v>0</v>
      </c>
      <c r="H9269" s="9">
        <v>0</v>
      </c>
      <c r="I9269" s="9">
        <v>0</v>
      </c>
      <c r="J9269" s="9">
        <v>0</v>
      </c>
      <c r="K9269" s="9">
        <v>0</v>
      </c>
      <c r="L9269" s="9">
        <v>0</v>
      </c>
      <c r="M9269" s="9">
        <v>0</v>
      </c>
      <c r="N9269" s="9">
        <v>0</v>
      </c>
      <c r="O9269" s="9">
        <v>0</v>
      </c>
      <c r="P9269" s="9">
        <v>23.952000000000002</v>
      </c>
      <c r="Q9269" s="9">
        <v>0</v>
      </c>
      <c r="R9269" s="9">
        <v>0</v>
      </c>
      <c r="S9269" s="9">
        <v>0</v>
      </c>
      <c r="T9269" s="9">
        <v>0</v>
      </c>
    </row>
    <row r="9270" spans="1:20" x14ac:dyDescent="0.35">
      <c r="A9270">
        <f t="shared" si="289"/>
        <v>9270</v>
      </c>
      <c r="B9270" s="3" t="s">
        <v>71</v>
      </c>
      <c r="C9270" s="3" t="s">
        <v>87</v>
      </c>
      <c r="D9270" s="3" t="s">
        <v>25</v>
      </c>
      <c r="E9270">
        <v>2028</v>
      </c>
      <c r="F9270" s="3" t="str">
        <f t="shared" si="288"/>
        <v>GFSpillUP BON2028</v>
      </c>
      <c r="G9270" s="9">
        <v>0</v>
      </c>
      <c r="H9270" s="9">
        <v>0</v>
      </c>
      <c r="I9270" s="9">
        <v>0</v>
      </c>
      <c r="J9270" s="9">
        <v>0</v>
      </c>
      <c r="K9270" s="9">
        <v>0</v>
      </c>
      <c r="L9270" s="9">
        <v>0</v>
      </c>
      <c r="M9270" s="9">
        <v>0</v>
      </c>
      <c r="N9270" s="9">
        <v>0</v>
      </c>
      <c r="O9270" s="9">
        <v>0</v>
      </c>
      <c r="P9270" s="9">
        <v>28.631</v>
      </c>
      <c r="Q9270" s="9">
        <v>32.457000000000001</v>
      </c>
      <c r="R9270" s="9">
        <v>8.9589999999999996</v>
      </c>
      <c r="S9270" s="9">
        <v>0</v>
      </c>
      <c r="T9270" s="9">
        <v>0</v>
      </c>
    </row>
    <row r="9271" spans="1:20" x14ac:dyDescent="0.35">
      <c r="A9271">
        <f t="shared" si="289"/>
        <v>9271</v>
      </c>
      <c r="B9271" s="3" t="s">
        <v>71</v>
      </c>
      <c r="C9271" s="3" t="s">
        <v>87</v>
      </c>
      <c r="D9271" s="3" t="s">
        <v>25</v>
      </c>
      <c r="E9271">
        <v>2029</v>
      </c>
      <c r="F9271" s="3" t="str">
        <f t="shared" si="288"/>
        <v>GFSpillUP BON2029</v>
      </c>
      <c r="G9271" s="9">
        <v>0</v>
      </c>
      <c r="H9271" s="9">
        <v>0</v>
      </c>
      <c r="I9271" s="9">
        <v>0</v>
      </c>
      <c r="J9271" s="9">
        <v>0</v>
      </c>
      <c r="K9271" s="9">
        <v>0</v>
      </c>
      <c r="L9271" s="9">
        <v>0</v>
      </c>
      <c r="M9271" s="9">
        <v>0</v>
      </c>
      <c r="N9271" s="9">
        <v>0</v>
      </c>
      <c r="O9271" s="9">
        <v>6</v>
      </c>
      <c r="P9271" s="9">
        <v>40.924999999999997</v>
      </c>
      <c r="Q9271" s="9">
        <v>7.5250000000000004</v>
      </c>
      <c r="R9271" s="9">
        <v>0</v>
      </c>
      <c r="S9271" s="9">
        <v>0</v>
      </c>
      <c r="T9271" s="9">
        <v>0</v>
      </c>
    </row>
    <row r="9272" spans="1:20" x14ac:dyDescent="0.35">
      <c r="A9272">
        <f t="shared" si="289"/>
        <v>9272</v>
      </c>
      <c r="B9272" s="3" t="s">
        <v>71</v>
      </c>
      <c r="C9272" s="3" t="s">
        <v>87</v>
      </c>
      <c r="D9272" s="3" t="s">
        <v>26</v>
      </c>
      <c r="E9272">
        <v>2020</v>
      </c>
      <c r="F9272" s="3" t="str">
        <f t="shared" si="288"/>
        <v>GFSpillLO BON2020</v>
      </c>
      <c r="G9272" s="9">
        <v>0</v>
      </c>
      <c r="H9272" s="9">
        <v>0</v>
      </c>
      <c r="I9272" s="9">
        <v>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8.6929999999999996</v>
      </c>
      <c r="Q9272" s="9">
        <v>0</v>
      </c>
      <c r="R9272" s="9">
        <v>0</v>
      </c>
      <c r="S9272" s="9">
        <v>0</v>
      </c>
      <c r="T9272" s="9">
        <v>0</v>
      </c>
    </row>
    <row r="9273" spans="1:20" x14ac:dyDescent="0.35">
      <c r="A9273">
        <f t="shared" si="289"/>
        <v>9273</v>
      </c>
      <c r="B9273" s="3" t="s">
        <v>71</v>
      </c>
      <c r="C9273" s="3" t="s">
        <v>87</v>
      </c>
      <c r="D9273" s="3" t="s">
        <v>26</v>
      </c>
      <c r="E9273">
        <v>2021</v>
      </c>
      <c r="F9273" s="3" t="str">
        <f t="shared" si="288"/>
        <v>GFSpillLO BON2021</v>
      </c>
      <c r="G9273" s="9">
        <v>0</v>
      </c>
      <c r="H9273" s="9">
        <v>0</v>
      </c>
      <c r="I9273" s="9">
        <v>0</v>
      </c>
      <c r="J9273" s="9">
        <v>0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12.805999999999999</v>
      </c>
      <c r="Q9273" s="9">
        <v>0</v>
      </c>
      <c r="R9273" s="9">
        <v>0</v>
      </c>
      <c r="S9273" s="9">
        <v>0</v>
      </c>
      <c r="T9273" s="9">
        <v>0</v>
      </c>
    </row>
    <row r="9274" spans="1:20" x14ac:dyDescent="0.35">
      <c r="A9274">
        <f t="shared" si="289"/>
        <v>9274</v>
      </c>
      <c r="B9274" s="3" t="s">
        <v>71</v>
      </c>
      <c r="C9274" s="3" t="s">
        <v>87</v>
      </c>
      <c r="D9274" s="3" t="s">
        <v>26</v>
      </c>
      <c r="E9274">
        <v>2022</v>
      </c>
      <c r="F9274" s="3" t="str">
        <f t="shared" si="288"/>
        <v>GFSpillLO BON2022</v>
      </c>
      <c r="G9274" s="9">
        <v>0</v>
      </c>
      <c r="H9274" s="9">
        <v>0</v>
      </c>
      <c r="I9274" s="9">
        <v>0</v>
      </c>
      <c r="J9274" s="9">
        <v>0</v>
      </c>
      <c r="K9274" s="9">
        <v>0</v>
      </c>
      <c r="L9274" s="9">
        <v>0</v>
      </c>
      <c r="M9274" s="9">
        <v>0</v>
      </c>
      <c r="N9274" s="9">
        <v>0</v>
      </c>
      <c r="O9274" s="9">
        <v>0.55700000000000005</v>
      </c>
      <c r="P9274" s="9">
        <v>34.482999999999997</v>
      </c>
      <c r="Q9274" s="9">
        <v>18.102</v>
      </c>
      <c r="R9274" s="9">
        <v>0</v>
      </c>
      <c r="S9274" s="9">
        <v>0</v>
      </c>
      <c r="T9274" s="9">
        <v>0</v>
      </c>
    </row>
    <row r="9275" spans="1:20" x14ac:dyDescent="0.35">
      <c r="A9275">
        <f t="shared" si="289"/>
        <v>9275</v>
      </c>
      <c r="B9275" s="3" t="s">
        <v>71</v>
      </c>
      <c r="C9275" s="3" t="s">
        <v>87</v>
      </c>
      <c r="D9275" s="3" t="s">
        <v>26</v>
      </c>
      <c r="E9275">
        <v>2023</v>
      </c>
      <c r="F9275" s="3" t="str">
        <f t="shared" si="288"/>
        <v>GFSpillLO BON2023</v>
      </c>
      <c r="G9275" s="9">
        <v>0</v>
      </c>
      <c r="H9275" s="9">
        <v>0</v>
      </c>
      <c r="I9275" s="9">
        <v>0</v>
      </c>
      <c r="J9275" s="9">
        <v>0</v>
      </c>
      <c r="K9275" s="9">
        <v>0</v>
      </c>
      <c r="L9275" s="9">
        <v>0</v>
      </c>
      <c r="M9275" s="9">
        <v>0</v>
      </c>
      <c r="N9275" s="9">
        <v>2.4889999999999999</v>
      </c>
      <c r="O9275" s="9">
        <v>18.994</v>
      </c>
      <c r="P9275" s="9">
        <v>47.366999999999997</v>
      </c>
      <c r="Q9275" s="9">
        <v>36.561999999999998</v>
      </c>
      <c r="R9275" s="9">
        <v>4.2009999999999996</v>
      </c>
      <c r="S9275" s="9">
        <v>0</v>
      </c>
      <c r="T9275" s="9">
        <v>0</v>
      </c>
    </row>
    <row r="9276" spans="1:20" x14ac:dyDescent="0.35">
      <c r="A9276">
        <f t="shared" si="289"/>
        <v>9276</v>
      </c>
      <c r="B9276" s="3" t="s">
        <v>71</v>
      </c>
      <c r="C9276" s="3" t="s">
        <v>87</v>
      </c>
      <c r="D9276" s="3" t="s">
        <v>26</v>
      </c>
      <c r="E9276">
        <v>2024</v>
      </c>
      <c r="F9276" s="3" t="str">
        <f t="shared" si="288"/>
        <v>GFSpillLO BON2024</v>
      </c>
      <c r="G9276" s="9">
        <v>0</v>
      </c>
      <c r="H9276" s="9">
        <v>0</v>
      </c>
      <c r="I9276" s="9">
        <v>0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2.77</v>
      </c>
      <c r="P9276" s="9">
        <v>22.19</v>
      </c>
      <c r="Q9276" s="9">
        <v>0</v>
      </c>
      <c r="R9276" s="9">
        <v>0</v>
      </c>
      <c r="S9276" s="9">
        <v>0</v>
      </c>
      <c r="T9276" s="9">
        <v>0</v>
      </c>
    </row>
    <row r="9277" spans="1:20" x14ac:dyDescent="0.35">
      <c r="A9277">
        <f t="shared" si="289"/>
        <v>9277</v>
      </c>
      <c r="B9277" s="3" t="s">
        <v>71</v>
      </c>
      <c r="C9277" s="3" t="s">
        <v>87</v>
      </c>
      <c r="D9277" s="3" t="s">
        <v>26</v>
      </c>
      <c r="E9277">
        <v>2025</v>
      </c>
      <c r="F9277" s="3" t="str">
        <f t="shared" si="288"/>
        <v>GFSpillLO BON2025</v>
      </c>
      <c r="G9277" s="9">
        <v>0</v>
      </c>
      <c r="H9277" s="9">
        <v>0</v>
      </c>
      <c r="I9277" s="9">
        <v>0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5.4710000000000001</v>
      </c>
      <c r="P9277" s="9">
        <v>16.977</v>
      </c>
      <c r="Q9277" s="9">
        <v>0</v>
      </c>
      <c r="R9277" s="9">
        <v>0</v>
      </c>
      <c r="S9277" s="9">
        <v>0</v>
      </c>
      <c r="T9277" s="9">
        <v>0</v>
      </c>
    </row>
    <row r="9278" spans="1:20" x14ac:dyDescent="0.35">
      <c r="A9278">
        <f t="shared" si="289"/>
        <v>9278</v>
      </c>
      <c r="B9278" s="3" t="s">
        <v>71</v>
      </c>
      <c r="C9278" s="3" t="s">
        <v>87</v>
      </c>
      <c r="D9278" s="3" t="s">
        <v>26</v>
      </c>
      <c r="E9278">
        <v>2026</v>
      </c>
      <c r="F9278" s="3" t="str">
        <f t="shared" si="288"/>
        <v>GFSpillLO BON2026</v>
      </c>
      <c r="G9278" s="9">
        <v>0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12.702</v>
      </c>
      <c r="Q9278" s="9">
        <v>0</v>
      </c>
      <c r="R9278" s="9">
        <v>0</v>
      </c>
      <c r="S9278" s="9">
        <v>0</v>
      </c>
      <c r="T9278" s="9">
        <v>0</v>
      </c>
    </row>
    <row r="9279" spans="1:20" x14ac:dyDescent="0.35">
      <c r="A9279">
        <f t="shared" si="289"/>
        <v>9279</v>
      </c>
      <c r="B9279" s="3" t="s">
        <v>71</v>
      </c>
      <c r="C9279" s="3" t="s">
        <v>87</v>
      </c>
      <c r="D9279" s="3" t="s">
        <v>26</v>
      </c>
      <c r="E9279">
        <v>2027</v>
      </c>
      <c r="F9279" s="3" t="str">
        <f t="shared" si="288"/>
        <v>GFSpillLO BON2027</v>
      </c>
      <c r="G9279" s="9">
        <v>0</v>
      </c>
      <c r="H9279" s="9">
        <v>0</v>
      </c>
      <c r="I9279" s="9">
        <v>0</v>
      </c>
      <c r="J9279" s="9">
        <v>0</v>
      </c>
      <c r="K9279" s="9">
        <v>0</v>
      </c>
      <c r="L9279" s="9">
        <v>0</v>
      </c>
      <c r="M9279" s="9">
        <v>0</v>
      </c>
      <c r="N9279" s="9">
        <v>0</v>
      </c>
      <c r="O9279" s="9">
        <v>0</v>
      </c>
      <c r="P9279" s="9">
        <v>28.071999999999999</v>
      </c>
      <c r="Q9279" s="9">
        <v>4.0270000000000001</v>
      </c>
      <c r="R9279" s="9">
        <v>0</v>
      </c>
      <c r="S9279" s="9">
        <v>0</v>
      </c>
      <c r="T9279" s="9">
        <v>0</v>
      </c>
    </row>
    <row r="9280" spans="1:20" x14ac:dyDescent="0.35">
      <c r="A9280">
        <f t="shared" si="289"/>
        <v>9280</v>
      </c>
      <c r="B9280" s="3" t="s">
        <v>71</v>
      </c>
      <c r="C9280" s="3" t="s">
        <v>87</v>
      </c>
      <c r="D9280" s="3" t="s">
        <v>26</v>
      </c>
      <c r="E9280">
        <v>2028</v>
      </c>
      <c r="F9280" s="3" t="str">
        <f t="shared" si="288"/>
        <v>GFSpillLO BON2028</v>
      </c>
      <c r="G9280" s="9">
        <v>0</v>
      </c>
      <c r="H9280" s="9">
        <v>0</v>
      </c>
      <c r="I9280" s="9">
        <v>0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0.71299999999999997</v>
      </c>
      <c r="P9280" s="9">
        <v>32.750999999999998</v>
      </c>
      <c r="Q9280" s="9">
        <v>36.576999999999998</v>
      </c>
      <c r="R9280" s="9">
        <v>13.079000000000001</v>
      </c>
      <c r="S9280" s="9">
        <v>0</v>
      </c>
      <c r="T9280" s="9">
        <v>0</v>
      </c>
    </row>
    <row r="9281" spans="1:20" x14ac:dyDescent="0.35">
      <c r="A9281">
        <f t="shared" si="289"/>
        <v>9281</v>
      </c>
      <c r="B9281" s="3" t="s">
        <v>71</v>
      </c>
      <c r="C9281" s="3" t="s">
        <v>87</v>
      </c>
      <c r="D9281" s="3" t="s">
        <v>26</v>
      </c>
      <c r="E9281">
        <v>2029</v>
      </c>
      <c r="F9281" s="3" t="str">
        <f t="shared" si="288"/>
        <v>GFSpillLO BON2029</v>
      </c>
      <c r="G9281" s="9">
        <v>0</v>
      </c>
      <c r="H9281" s="9">
        <v>0</v>
      </c>
      <c r="I9281" s="9">
        <v>0</v>
      </c>
      <c r="J9281" s="9">
        <v>0</v>
      </c>
      <c r="K9281" s="9">
        <v>0</v>
      </c>
      <c r="L9281" s="9">
        <v>0</v>
      </c>
      <c r="M9281" s="9">
        <v>0</v>
      </c>
      <c r="N9281" s="9">
        <v>0</v>
      </c>
      <c r="O9281" s="9">
        <v>10.119999999999999</v>
      </c>
      <c r="P9281" s="9">
        <v>45.045000000000002</v>
      </c>
      <c r="Q9281" s="9">
        <v>11.645</v>
      </c>
      <c r="R9281" s="9">
        <v>0</v>
      </c>
      <c r="S9281" s="9">
        <v>0</v>
      </c>
      <c r="T9281" s="9">
        <v>0</v>
      </c>
    </row>
    <row r="9282" spans="1:20" x14ac:dyDescent="0.35">
      <c r="A9282">
        <f t="shared" si="289"/>
        <v>9282</v>
      </c>
      <c r="B9282" s="3" t="s">
        <v>71</v>
      </c>
      <c r="C9282" s="3" t="s">
        <v>87</v>
      </c>
      <c r="D9282" s="3" t="s">
        <v>27</v>
      </c>
      <c r="E9282">
        <v>2020</v>
      </c>
      <c r="F9282" s="3" t="str">
        <f t="shared" ref="F9282:F9345" si="290">_xlfn.CONCAT(B9282,C9282,D9282,E9282)</f>
        <v>GFSpillS SLOC2020</v>
      </c>
      <c r="G9282" s="9">
        <v>0</v>
      </c>
      <c r="H9282" s="9">
        <v>0</v>
      </c>
      <c r="I9282" s="9">
        <v>0</v>
      </c>
      <c r="J9282" s="9">
        <v>0</v>
      </c>
      <c r="K9282" s="9">
        <v>0</v>
      </c>
      <c r="L9282" s="9">
        <v>0</v>
      </c>
      <c r="M9282" s="9">
        <v>0</v>
      </c>
      <c r="N9282" s="9">
        <v>0</v>
      </c>
      <c r="O9282" s="9">
        <v>0</v>
      </c>
      <c r="P9282" s="9">
        <v>7.1029999999999998</v>
      </c>
      <c r="Q9282" s="9">
        <v>0</v>
      </c>
      <c r="R9282" s="9">
        <v>0</v>
      </c>
      <c r="S9282" s="9">
        <v>0</v>
      </c>
      <c r="T9282" s="9">
        <v>0</v>
      </c>
    </row>
    <row r="9283" spans="1:20" x14ac:dyDescent="0.35">
      <c r="A9283">
        <f t="shared" ref="A9283:A9346" si="291">A9282+1</f>
        <v>9283</v>
      </c>
      <c r="B9283" s="3" t="s">
        <v>71</v>
      </c>
      <c r="C9283" s="3" t="s">
        <v>87</v>
      </c>
      <c r="D9283" s="3" t="s">
        <v>27</v>
      </c>
      <c r="E9283">
        <v>2021</v>
      </c>
      <c r="F9283" s="3" t="str">
        <f t="shared" si="290"/>
        <v>GFSpillS SLOC2021</v>
      </c>
      <c r="G9283" s="9">
        <v>0</v>
      </c>
      <c r="H9283" s="9">
        <v>0</v>
      </c>
      <c r="I9283" s="9">
        <v>0</v>
      </c>
      <c r="J9283" s="9">
        <v>0</v>
      </c>
      <c r="K9283" s="9">
        <v>0</v>
      </c>
      <c r="L9283" s="9">
        <v>0</v>
      </c>
      <c r="M9283" s="9">
        <v>0</v>
      </c>
      <c r="N9283" s="9">
        <v>0</v>
      </c>
      <c r="O9283" s="9">
        <v>0</v>
      </c>
      <c r="P9283" s="9">
        <v>11.215999999999999</v>
      </c>
      <c r="Q9283" s="9">
        <v>0</v>
      </c>
      <c r="R9283" s="9">
        <v>0</v>
      </c>
      <c r="S9283" s="9">
        <v>0</v>
      </c>
      <c r="T9283" s="9">
        <v>0</v>
      </c>
    </row>
    <row r="9284" spans="1:20" x14ac:dyDescent="0.35">
      <c r="A9284">
        <f t="shared" si="291"/>
        <v>9284</v>
      </c>
      <c r="B9284" s="3" t="s">
        <v>71</v>
      </c>
      <c r="C9284" s="3" t="s">
        <v>87</v>
      </c>
      <c r="D9284" s="3" t="s">
        <v>27</v>
      </c>
      <c r="E9284">
        <v>2022</v>
      </c>
      <c r="F9284" s="3" t="str">
        <f t="shared" si="290"/>
        <v>GFSpillS SLOC2022</v>
      </c>
      <c r="G9284" s="9">
        <v>0</v>
      </c>
      <c r="H9284" s="9">
        <v>0</v>
      </c>
      <c r="I9284" s="9">
        <v>0</v>
      </c>
      <c r="J9284" s="9">
        <v>0</v>
      </c>
      <c r="K9284" s="9">
        <v>0</v>
      </c>
      <c r="L9284" s="9">
        <v>0</v>
      </c>
      <c r="M9284" s="9">
        <v>0</v>
      </c>
      <c r="N9284" s="9">
        <v>0</v>
      </c>
      <c r="O9284" s="9">
        <v>0</v>
      </c>
      <c r="P9284" s="9">
        <v>32.893000000000001</v>
      </c>
      <c r="Q9284" s="9">
        <v>16.512</v>
      </c>
      <c r="R9284" s="9">
        <v>0</v>
      </c>
      <c r="S9284" s="9">
        <v>0</v>
      </c>
      <c r="T9284" s="9">
        <v>0</v>
      </c>
    </row>
    <row r="9285" spans="1:20" x14ac:dyDescent="0.35">
      <c r="A9285">
        <f t="shared" si="291"/>
        <v>9285</v>
      </c>
      <c r="B9285" s="3" t="s">
        <v>71</v>
      </c>
      <c r="C9285" s="3" t="s">
        <v>87</v>
      </c>
      <c r="D9285" s="3" t="s">
        <v>27</v>
      </c>
      <c r="E9285">
        <v>2023</v>
      </c>
      <c r="F9285" s="3" t="str">
        <f t="shared" si="290"/>
        <v>GFSpillS SLOC2023</v>
      </c>
      <c r="G9285" s="9">
        <v>0</v>
      </c>
      <c r="H9285" s="9">
        <v>0</v>
      </c>
      <c r="I9285" s="9">
        <v>0</v>
      </c>
      <c r="J9285" s="9">
        <v>0</v>
      </c>
      <c r="K9285" s="9">
        <v>0</v>
      </c>
      <c r="L9285" s="9">
        <v>0</v>
      </c>
      <c r="M9285" s="9">
        <v>0</v>
      </c>
      <c r="N9285" s="9">
        <v>0.89900000000000002</v>
      </c>
      <c r="O9285" s="9">
        <v>17.404</v>
      </c>
      <c r="P9285" s="9">
        <v>45.777000000000001</v>
      </c>
      <c r="Q9285" s="9">
        <v>34.972000000000001</v>
      </c>
      <c r="R9285" s="9">
        <v>2.6110000000000002</v>
      </c>
      <c r="S9285" s="9">
        <v>0</v>
      </c>
      <c r="T9285" s="9">
        <v>0</v>
      </c>
    </row>
    <row r="9286" spans="1:20" x14ac:dyDescent="0.35">
      <c r="A9286">
        <f t="shared" si="291"/>
        <v>9286</v>
      </c>
      <c r="B9286" s="3" t="s">
        <v>71</v>
      </c>
      <c r="C9286" s="3" t="s">
        <v>87</v>
      </c>
      <c r="D9286" s="3" t="s">
        <v>27</v>
      </c>
      <c r="E9286">
        <v>2024</v>
      </c>
      <c r="F9286" s="3" t="str">
        <f t="shared" si="290"/>
        <v>GFSpillS SLOC2024</v>
      </c>
      <c r="G9286" s="9">
        <v>0</v>
      </c>
      <c r="H9286" s="9">
        <v>0</v>
      </c>
      <c r="I9286" s="9">
        <v>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1.18</v>
      </c>
      <c r="P9286" s="9">
        <v>20.6</v>
      </c>
      <c r="Q9286" s="9">
        <v>0</v>
      </c>
      <c r="R9286" s="9">
        <v>0</v>
      </c>
      <c r="S9286" s="9">
        <v>0</v>
      </c>
      <c r="T9286" s="9">
        <v>0</v>
      </c>
    </row>
    <row r="9287" spans="1:20" x14ac:dyDescent="0.35">
      <c r="A9287">
        <f t="shared" si="291"/>
        <v>9287</v>
      </c>
      <c r="B9287" s="3" t="s">
        <v>71</v>
      </c>
      <c r="C9287" s="3" t="s">
        <v>87</v>
      </c>
      <c r="D9287" s="3" t="s">
        <v>27</v>
      </c>
      <c r="E9287">
        <v>2025</v>
      </c>
      <c r="F9287" s="3" t="str">
        <f t="shared" si="290"/>
        <v>GFSpillS SLOC2025</v>
      </c>
      <c r="G9287" s="9">
        <v>0</v>
      </c>
      <c r="H9287" s="9">
        <v>0</v>
      </c>
      <c r="I9287" s="9">
        <v>0</v>
      </c>
      <c r="J9287" s="9">
        <v>0</v>
      </c>
      <c r="K9287" s="9">
        <v>0</v>
      </c>
      <c r="L9287" s="9">
        <v>0</v>
      </c>
      <c r="M9287" s="9">
        <v>0</v>
      </c>
      <c r="N9287" s="9">
        <v>0</v>
      </c>
      <c r="O9287" s="9">
        <v>3.8809999999999998</v>
      </c>
      <c r="P9287" s="9">
        <v>15.387</v>
      </c>
      <c r="Q9287" s="9">
        <v>0</v>
      </c>
      <c r="R9287" s="9">
        <v>0</v>
      </c>
      <c r="S9287" s="9">
        <v>0</v>
      </c>
      <c r="T9287" s="9">
        <v>0</v>
      </c>
    </row>
    <row r="9288" spans="1:20" x14ac:dyDescent="0.35">
      <c r="A9288">
        <f t="shared" si="291"/>
        <v>9288</v>
      </c>
      <c r="B9288" s="3" t="s">
        <v>71</v>
      </c>
      <c r="C9288" s="3" t="s">
        <v>87</v>
      </c>
      <c r="D9288" s="3" t="s">
        <v>27</v>
      </c>
      <c r="E9288">
        <v>2026</v>
      </c>
      <c r="F9288" s="3" t="str">
        <f t="shared" si="290"/>
        <v>GFSpillS SLOC2026</v>
      </c>
      <c r="G9288" s="9">
        <v>0</v>
      </c>
      <c r="H9288" s="9">
        <v>0</v>
      </c>
      <c r="I9288" s="9">
        <v>0</v>
      </c>
      <c r="J9288" s="9">
        <v>0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11.112</v>
      </c>
      <c r="Q9288" s="9">
        <v>0</v>
      </c>
      <c r="R9288" s="9">
        <v>0</v>
      </c>
      <c r="S9288" s="9">
        <v>0</v>
      </c>
      <c r="T9288" s="9">
        <v>0</v>
      </c>
    </row>
    <row r="9289" spans="1:20" x14ac:dyDescent="0.35">
      <c r="A9289">
        <f t="shared" si="291"/>
        <v>9289</v>
      </c>
      <c r="B9289" s="3" t="s">
        <v>71</v>
      </c>
      <c r="C9289" s="3" t="s">
        <v>87</v>
      </c>
      <c r="D9289" s="3" t="s">
        <v>27</v>
      </c>
      <c r="E9289">
        <v>2027</v>
      </c>
      <c r="F9289" s="3" t="str">
        <f t="shared" si="290"/>
        <v>GFSpillS SLOC2027</v>
      </c>
      <c r="G9289" s="9">
        <v>0</v>
      </c>
      <c r="H9289" s="9">
        <v>0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26.481999999999999</v>
      </c>
      <c r="Q9289" s="9">
        <v>2.4369999999999998</v>
      </c>
      <c r="R9289" s="9">
        <v>0</v>
      </c>
      <c r="S9289" s="9">
        <v>0</v>
      </c>
      <c r="T9289" s="9">
        <v>0</v>
      </c>
    </row>
    <row r="9290" spans="1:20" x14ac:dyDescent="0.35">
      <c r="A9290">
        <f t="shared" si="291"/>
        <v>9290</v>
      </c>
      <c r="B9290" s="3" t="s">
        <v>71</v>
      </c>
      <c r="C9290" s="3" t="s">
        <v>87</v>
      </c>
      <c r="D9290" s="3" t="s">
        <v>27</v>
      </c>
      <c r="E9290">
        <v>2028</v>
      </c>
      <c r="F9290" s="3" t="str">
        <f t="shared" si="290"/>
        <v>GFSpillS SLOC2028</v>
      </c>
      <c r="G9290" s="9">
        <v>0</v>
      </c>
      <c r="H9290" s="9">
        <v>0</v>
      </c>
      <c r="I9290" s="9">
        <v>0</v>
      </c>
      <c r="J9290" s="9">
        <v>0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31.161000000000001</v>
      </c>
      <c r="Q9290" s="9">
        <v>34.987000000000002</v>
      </c>
      <c r="R9290" s="9">
        <v>11.489000000000001</v>
      </c>
      <c r="S9290" s="9">
        <v>0</v>
      </c>
      <c r="T9290" s="9">
        <v>0</v>
      </c>
    </row>
    <row r="9291" spans="1:20" x14ac:dyDescent="0.35">
      <c r="A9291">
        <f t="shared" si="291"/>
        <v>9291</v>
      </c>
      <c r="B9291" s="3" t="s">
        <v>71</v>
      </c>
      <c r="C9291" s="3" t="s">
        <v>87</v>
      </c>
      <c r="D9291" s="3" t="s">
        <v>27</v>
      </c>
      <c r="E9291">
        <v>2029</v>
      </c>
      <c r="F9291" s="3" t="str">
        <f t="shared" si="290"/>
        <v>GFSpillS SLOC2029</v>
      </c>
      <c r="G9291" s="9">
        <v>0</v>
      </c>
      <c r="H9291" s="9">
        <v>0</v>
      </c>
      <c r="I9291" s="9">
        <v>0</v>
      </c>
      <c r="J9291" s="9">
        <v>0</v>
      </c>
      <c r="K9291" s="9">
        <v>0</v>
      </c>
      <c r="L9291" s="9">
        <v>0</v>
      </c>
      <c r="M9291" s="9">
        <v>0</v>
      </c>
      <c r="N9291" s="9">
        <v>0</v>
      </c>
      <c r="O9291" s="9">
        <v>8.5299999999999994</v>
      </c>
      <c r="P9291" s="9">
        <v>43.454999999999998</v>
      </c>
      <c r="Q9291" s="9">
        <v>10.055</v>
      </c>
      <c r="R9291" s="9">
        <v>0</v>
      </c>
      <c r="S9291" s="9">
        <v>0</v>
      </c>
      <c r="T9291" s="9">
        <v>0</v>
      </c>
    </row>
    <row r="9292" spans="1:20" x14ac:dyDescent="0.35">
      <c r="A9292">
        <f t="shared" si="291"/>
        <v>9292</v>
      </c>
      <c r="B9292" s="3" t="s">
        <v>71</v>
      </c>
      <c r="C9292" s="3" t="s">
        <v>87</v>
      </c>
      <c r="D9292" s="3" t="s">
        <v>28</v>
      </c>
      <c r="E9292">
        <v>2020</v>
      </c>
      <c r="F9292" s="3" t="str">
        <f t="shared" si="290"/>
        <v>GFSpillBRILL2020</v>
      </c>
      <c r="G9292" s="9">
        <v>0</v>
      </c>
      <c r="H9292" s="9">
        <v>0</v>
      </c>
      <c r="I9292" s="9">
        <v>0</v>
      </c>
      <c r="J9292" s="9">
        <v>0</v>
      </c>
      <c r="K9292" s="9">
        <v>0</v>
      </c>
      <c r="L9292" s="9">
        <v>0</v>
      </c>
      <c r="M9292" s="9">
        <v>0</v>
      </c>
      <c r="N9292" s="9">
        <v>0</v>
      </c>
      <c r="O9292" s="9">
        <v>6.9409999999999998</v>
      </c>
      <c r="P9292" s="9">
        <v>16.169</v>
      </c>
      <c r="Q9292" s="9">
        <v>0</v>
      </c>
      <c r="R9292" s="9">
        <v>0</v>
      </c>
      <c r="S9292" s="9">
        <v>0</v>
      </c>
      <c r="T9292" s="9">
        <v>0</v>
      </c>
    </row>
    <row r="9293" spans="1:20" x14ac:dyDescent="0.35">
      <c r="A9293">
        <f t="shared" si="291"/>
        <v>9293</v>
      </c>
      <c r="B9293" s="3" t="s">
        <v>71</v>
      </c>
      <c r="C9293" s="3" t="s">
        <v>87</v>
      </c>
      <c r="D9293" s="3" t="s">
        <v>28</v>
      </c>
      <c r="E9293">
        <v>2021</v>
      </c>
      <c r="F9293" s="3" t="str">
        <f t="shared" si="290"/>
        <v>GFSpillBRILL2021</v>
      </c>
      <c r="G9293" s="9">
        <v>0</v>
      </c>
      <c r="H9293" s="9">
        <v>0</v>
      </c>
      <c r="I9293" s="9">
        <v>0</v>
      </c>
      <c r="J9293" s="9">
        <v>0</v>
      </c>
      <c r="K9293" s="9">
        <v>0</v>
      </c>
      <c r="L9293" s="9">
        <v>0</v>
      </c>
      <c r="M9293" s="9">
        <v>0</v>
      </c>
      <c r="N9293" s="9">
        <v>0</v>
      </c>
      <c r="O9293" s="9">
        <v>1.931</v>
      </c>
      <c r="P9293" s="9">
        <v>23.524000000000001</v>
      </c>
      <c r="Q9293" s="9">
        <v>3.641</v>
      </c>
      <c r="R9293" s="9">
        <v>0</v>
      </c>
      <c r="S9293" s="9">
        <v>0</v>
      </c>
      <c r="T9293" s="9">
        <v>0</v>
      </c>
    </row>
    <row r="9294" spans="1:20" x14ac:dyDescent="0.35">
      <c r="A9294">
        <f t="shared" si="291"/>
        <v>9294</v>
      </c>
      <c r="B9294" s="3" t="s">
        <v>71</v>
      </c>
      <c r="C9294" s="3" t="s">
        <v>87</v>
      </c>
      <c r="D9294" s="3" t="s">
        <v>28</v>
      </c>
      <c r="E9294">
        <v>2022</v>
      </c>
      <c r="F9294" s="3" t="str">
        <f t="shared" si="290"/>
        <v>GFSpillBRILL2022</v>
      </c>
      <c r="G9294" s="9">
        <v>0</v>
      </c>
      <c r="H9294" s="9">
        <v>0</v>
      </c>
      <c r="I9294" s="9">
        <v>0</v>
      </c>
      <c r="J9294" s="9">
        <v>0</v>
      </c>
      <c r="K9294" s="9">
        <v>0</v>
      </c>
      <c r="L9294" s="9">
        <v>0</v>
      </c>
      <c r="M9294" s="9">
        <v>0</v>
      </c>
      <c r="N9294" s="9">
        <v>0</v>
      </c>
      <c r="O9294" s="9">
        <v>8.7289999999999992</v>
      </c>
      <c r="P9294" s="9">
        <v>45.301000000000002</v>
      </c>
      <c r="Q9294" s="9">
        <v>23.928000000000001</v>
      </c>
      <c r="R9294" s="9">
        <v>0</v>
      </c>
      <c r="S9294" s="9">
        <v>0</v>
      </c>
      <c r="T9294" s="9">
        <v>0</v>
      </c>
    </row>
    <row r="9295" spans="1:20" x14ac:dyDescent="0.35">
      <c r="A9295">
        <f t="shared" si="291"/>
        <v>9295</v>
      </c>
      <c r="B9295" s="3" t="s">
        <v>71</v>
      </c>
      <c r="C9295" s="3" t="s">
        <v>87</v>
      </c>
      <c r="D9295" s="3" t="s">
        <v>28</v>
      </c>
      <c r="E9295">
        <v>2023</v>
      </c>
      <c r="F9295" s="3" t="str">
        <f t="shared" si="290"/>
        <v>GFSpillBRILL2023</v>
      </c>
      <c r="G9295" s="9">
        <v>0</v>
      </c>
      <c r="H9295" s="9">
        <v>0</v>
      </c>
      <c r="I9295" s="9">
        <v>0</v>
      </c>
      <c r="J9295" s="9">
        <v>0</v>
      </c>
      <c r="K9295" s="9">
        <v>0</v>
      </c>
      <c r="L9295" s="9">
        <v>0</v>
      </c>
      <c r="M9295" s="9">
        <v>0</v>
      </c>
      <c r="N9295" s="9">
        <v>6.1420000000000003</v>
      </c>
      <c r="O9295" s="9">
        <v>27.879000000000001</v>
      </c>
      <c r="P9295" s="9">
        <v>63.237000000000002</v>
      </c>
      <c r="Q9295" s="9">
        <v>42.643000000000001</v>
      </c>
      <c r="R9295" s="9">
        <v>6.49</v>
      </c>
      <c r="S9295" s="9">
        <v>0</v>
      </c>
      <c r="T9295" s="9">
        <v>0</v>
      </c>
    </row>
    <row r="9296" spans="1:20" x14ac:dyDescent="0.35">
      <c r="A9296">
        <f t="shared" si="291"/>
        <v>9296</v>
      </c>
      <c r="B9296" s="3" t="s">
        <v>71</v>
      </c>
      <c r="C9296" s="3" t="s">
        <v>87</v>
      </c>
      <c r="D9296" s="3" t="s">
        <v>28</v>
      </c>
      <c r="E9296">
        <v>2024</v>
      </c>
      <c r="F9296" s="3" t="str">
        <f t="shared" si="290"/>
        <v>GFSpillBRILL2024</v>
      </c>
      <c r="G9296" s="9">
        <v>0</v>
      </c>
      <c r="H9296" s="9">
        <v>0</v>
      </c>
      <c r="I9296" s="9">
        <v>0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11.778</v>
      </c>
      <c r="P9296" s="9">
        <v>35.171999999999997</v>
      </c>
      <c r="Q9296" s="9">
        <v>0</v>
      </c>
      <c r="R9296" s="9">
        <v>0</v>
      </c>
      <c r="S9296" s="9">
        <v>0</v>
      </c>
      <c r="T9296" s="9">
        <v>0</v>
      </c>
    </row>
    <row r="9297" spans="1:20" x14ac:dyDescent="0.35">
      <c r="A9297">
        <f t="shared" si="291"/>
        <v>9297</v>
      </c>
      <c r="B9297" s="3" t="s">
        <v>71</v>
      </c>
      <c r="C9297" s="3" t="s">
        <v>87</v>
      </c>
      <c r="D9297" s="3" t="s">
        <v>28</v>
      </c>
      <c r="E9297">
        <v>2025</v>
      </c>
      <c r="F9297" s="3" t="str">
        <f t="shared" si="290"/>
        <v>GFSpillBRILL2025</v>
      </c>
      <c r="G9297" s="9">
        <v>0</v>
      </c>
      <c r="H9297" s="9">
        <v>0</v>
      </c>
      <c r="I9297" s="9">
        <v>0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15.042999999999999</v>
      </c>
      <c r="P9297" s="9">
        <v>26.710999999999999</v>
      </c>
      <c r="Q9297" s="9">
        <v>1.659</v>
      </c>
      <c r="R9297" s="9">
        <v>0</v>
      </c>
      <c r="S9297" s="9">
        <v>0</v>
      </c>
      <c r="T9297" s="9">
        <v>0</v>
      </c>
    </row>
    <row r="9298" spans="1:20" x14ac:dyDescent="0.35">
      <c r="A9298">
        <f t="shared" si="291"/>
        <v>9298</v>
      </c>
      <c r="B9298" s="3" t="s">
        <v>71</v>
      </c>
      <c r="C9298" s="3" t="s">
        <v>87</v>
      </c>
      <c r="D9298" s="3" t="s">
        <v>28</v>
      </c>
      <c r="E9298">
        <v>2026</v>
      </c>
      <c r="F9298" s="3" t="str">
        <f t="shared" si="290"/>
        <v>GFSpillBRILL2026</v>
      </c>
      <c r="G9298" s="9">
        <v>0</v>
      </c>
      <c r="H9298" s="9">
        <v>0</v>
      </c>
      <c r="I9298" s="9">
        <v>0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25.577999999999999</v>
      </c>
      <c r="Q9298" s="9">
        <v>2.726</v>
      </c>
      <c r="R9298" s="9">
        <v>0</v>
      </c>
      <c r="S9298" s="9">
        <v>0</v>
      </c>
      <c r="T9298" s="9">
        <v>0</v>
      </c>
    </row>
    <row r="9299" spans="1:20" x14ac:dyDescent="0.35">
      <c r="A9299">
        <f t="shared" si="291"/>
        <v>9299</v>
      </c>
      <c r="B9299" s="3" t="s">
        <v>71</v>
      </c>
      <c r="C9299" s="3" t="s">
        <v>87</v>
      </c>
      <c r="D9299" s="3" t="s">
        <v>28</v>
      </c>
      <c r="E9299">
        <v>2027</v>
      </c>
      <c r="F9299" s="3" t="str">
        <f t="shared" si="290"/>
        <v>GFSpillBRILL2027</v>
      </c>
      <c r="G9299" s="9">
        <v>0</v>
      </c>
      <c r="H9299" s="9">
        <v>0</v>
      </c>
      <c r="I9299" s="9">
        <v>0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6.6180000000000003</v>
      </c>
      <c r="P9299" s="9">
        <v>40.875999999999998</v>
      </c>
      <c r="Q9299" s="9">
        <v>8.4939999999999998</v>
      </c>
      <c r="R9299" s="9">
        <v>0</v>
      </c>
      <c r="S9299" s="9">
        <v>0</v>
      </c>
      <c r="T9299" s="9">
        <v>0</v>
      </c>
    </row>
    <row r="9300" spans="1:20" x14ac:dyDescent="0.35">
      <c r="A9300">
        <f t="shared" si="291"/>
        <v>9300</v>
      </c>
      <c r="B9300" s="3" t="s">
        <v>71</v>
      </c>
      <c r="C9300" s="3" t="s">
        <v>87</v>
      </c>
      <c r="D9300" s="3" t="s">
        <v>28</v>
      </c>
      <c r="E9300">
        <v>2028</v>
      </c>
      <c r="F9300" s="3" t="str">
        <f t="shared" si="290"/>
        <v>GFSpillBRILL2028</v>
      </c>
      <c r="G9300" s="9">
        <v>0</v>
      </c>
      <c r="H9300" s="9">
        <v>0</v>
      </c>
      <c r="I9300" s="9">
        <v>0</v>
      </c>
      <c r="J9300" s="9">
        <v>0</v>
      </c>
      <c r="K9300" s="9">
        <v>0</v>
      </c>
      <c r="L9300" s="9">
        <v>0</v>
      </c>
      <c r="M9300" s="9">
        <v>0</v>
      </c>
      <c r="N9300" s="9">
        <v>0</v>
      </c>
      <c r="O9300" s="9">
        <v>7.4059999999999997</v>
      </c>
      <c r="P9300" s="9">
        <v>45.796999999999997</v>
      </c>
      <c r="Q9300" s="9">
        <v>49.066000000000003</v>
      </c>
      <c r="R9300" s="9">
        <v>17.617000000000001</v>
      </c>
      <c r="S9300" s="9">
        <v>0</v>
      </c>
      <c r="T9300" s="9">
        <v>0</v>
      </c>
    </row>
    <row r="9301" spans="1:20" x14ac:dyDescent="0.35">
      <c r="A9301">
        <f t="shared" si="291"/>
        <v>9301</v>
      </c>
      <c r="B9301" s="3" t="s">
        <v>71</v>
      </c>
      <c r="C9301" s="3" t="s">
        <v>87</v>
      </c>
      <c r="D9301" s="3" t="s">
        <v>28</v>
      </c>
      <c r="E9301">
        <v>2029</v>
      </c>
      <c r="F9301" s="3" t="str">
        <f t="shared" si="290"/>
        <v>GFSpillBRILL2029</v>
      </c>
      <c r="G9301" s="9">
        <v>0</v>
      </c>
      <c r="H9301" s="9">
        <v>0</v>
      </c>
      <c r="I9301" s="9">
        <v>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20.141999999999999</v>
      </c>
      <c r="P9301" s="9">
        <v>55.212000000000003</v>
      </c>
      <c r="Q9301" s="9">
        <v>15.055</v>
      </c>
      <c r="R9301" s="9">
        <v>0</v>
      </c>
      <c r="S9301" s="9">
        <v>0</v>
      </c>
      <c r="T9301" s="9">
        <v>0</v>
      </c>
    </row>
    <row r="9302" spans="1:20" x14ac:dyDescent="0.35">
      <c r="A9302">
        <f t="shared" si="291"/>
        <v>9302</v>
      </c>
      <c r="B9302" s="3" t="s">
        <v>71</v>
      </c>
      <c r="C9302" s="3" t="s">
        <v>87</v>
      </c>
      <c r="D9302" s="3" t="s">
        <v>29</v>
      </c>
      <c r="E9302">
        <v>2020</v>
      </c>
      <c r="F9302" s="3" t="str">
        <f t="shared" si="290"/>
        <v>GFSpillH HORS2020</v>
      </c>
      <c r="G9302" s="9">
        <v>0</v>
      </c>
      <c r="H9302" s="9">
        <v>0</v>
      </c>
      <c r="I9302" s="9">
        <v>0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  <c r="Q9302" s="9">
        <v>0</v>
      </c>
      <c r="R9302" s="9">
        <v>0</v>
      </c>
      <c r="S9302" s="9">
        <v>0</v>
      </c>
      <c r="T9302" s="9">
        <v>0</v>
      </c>
    </row>
    <row r="9303" spans="1:20" x14ac:dyDescent="0.35">
      <c r="A9303">
        <f t="shared" si="291"/>
        <v>9303</v>
      </c>
      <c r="B9303" s="3" t="s">
        <v>71</v>
      </c>
      <c r="C9303" s="3" t="s">
        <v>87</v>
      </c>
      <c r="D9303" s="3" t="s">
        <v>29</v>
      </c>
      <c r="E9303">
        <v>2021</v>
      </c>
      <c r="F9303" s="3" t="str">
        <f t="shared" si="290"/>
        <v>GFSpillH HORS2021</v>
      </c>
      <c r="G9303" s="9">
        <v>0</v>
      </c>
      <c r="H9303" s="9">
        <v>0</v>
      </c>
      <c r="I9303" s="9">
        <v>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  <c r="Q9303" s="9">
        <v>0</v>
      </c>
      <c r="R9303" s="9">
        <v>0</v>
      </c>
      <c r="S9303" s="9">
        <v>0</v>
      </c>
      <c r="T9303" s="9">
        <v>0</v>
      </c>
    </row>
    <row r="9304" spans="1:20" x14ac:dyDescent="0.35">
      <c r="A9304">
        <f t="shared" si="291"/>
        <v>9304</v>
      </c>
      <c r="B9304" s="3" t="s">
        <v>71</v>
      </c>
      <c r="C9304" s="3" t="s">
        <v>87</v>
      </c>
      <c r="D9304" s="3" t="s">
        <v>29</v>
      </c>
      <c r="E9304">
        <v>2022</v>
      </c>
      <c r="F9304" s="3" t="str">
        <f t="shared" si="290"/>
        <v>GFSpillH HORS2022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1.9650000000000001</v>
      </c>
      <c r="R9304" s="9">
        <v>0</v>
      </c>
      <c r="S9304" s="9">
        <v>0</v>
      </c>
      <c r="T9304" s="9">
        <v>0</v>
      </c>
    </row>
    <row r="9305" spans="1:20" x14ac:dyDescent="0.35">
      <c r="A9305">
        <f t="shared" si="291"/>
        <v>9305</v>
      </c>
      <c r="B9305" s="3" t="s">
        <v>71</v>
      </c>
      <c r="C9305" s="3" t="s">
        <v>87</v>
      </c>
      <c r="D9305" s="3" t="s">
        <v>29</v>
      </c>
      <c r="E9305">
        <v>2023</v>
      </c>
      <c r="F9305" s="3" t="str">
        <f t="shared" si="290"/>
        <v>GFSpillH HORS2023</v>
      </c>
      <c r="G9305" s="9">
        <v>0</v>
      </c>
      <c r="H9305" s="9">
        <v>0</v>
      </c>
      <c r="I9305" s="9">
        <v>0</v>
      </c>
      <c r="J9305" s="9">
        <v>0</v>
      </c>
      <c r="K9305" s="9">
        <v>0</v>
      </c>
      <c r="L9305" s="9">
        <v>0</v>
      </c>
      <c r="M9305" s="9">
        <v>5.6360000000000001</v>
      </c>
      <c r="N9305" s="9">
        <v>9.5060000000000002</v>
      </c>
      <c r="O9305" s="9">
        <v>0</v>
      </c>
      <c r="P9305" s="9">
        <v>0</v>
      </c>
      <c r="Q9305" s="9">
        <v>0</v>
      </c>
      <c r="R9305" s="9">
        <v>0</v>
      </c>
      <c r="S9305" s="9">
        <v>0</v>
      </c>
      <c r="T9305" s="9">
        <v>0</v>
      </c>
    </row>
    <row r="9306" spans="1:20" x14ac:dyDescent="0.35">
      <c r="A9306">
        <f t="shared" si="291"/>
        <v>9306</v>
      </c>
      <c r="B9306" s="3" t="s">
        <v>71</v>
      </c>
      <c r="C9306" s="3" t="s">
        <v>87</v>
      </c>
      <c r="D9306" s="3" t="s">
        <v>29</v>
      </c>
      <c r="E9306">
        <v>2024</v>
      </c>
      <c r="F9306" s="3" t="str">
        <f t="shared" si="290"/>
        <v>GFSpillH HORS2024</v>
      </c>
      <c r="G9306" s="9">
        <v>0</v>
      </c>
      <c r="H9306" s="9">
        <v>0</v>
      </c>
      <c r="I9306" s="9">
        <v>0</v>
      </c>
      <c r="J9306" s="9">
        <v>0</v>
      </c>
      <c r="K9306" s="9">
        <v>0</v>
      </c>
      <c r="L9306" s="9">
        <v>0</v>
      </c>
      <c r="M9306" s="9">
        <v>0</v>
      </c>
      <c r="N9306" s="9">
        <v>0</v>
      </c>
      <c r="O9306" s="9">
        <v>0</v>
      </c>
      <c r="P9306" s="9">
        <v>0</v>
      </c>
      <c r="Q9306" s="9">
        <v>0</v>
      </c>
      <c r="R9306" s="9">
        <v>0</v>
      </c>
      <c r="S9306" s="9">
        <v>0</v>
      </c>
      <c r="T9306" s="9">
        <v>0</v>
      </c>
    </row>
    <row r="9307" spans="1:20" x14ac:dyDescent="0.35">
      <c r="A9307">
        <f t="shared" si="291"/>
        <v>9307</v>
      </c>
      <c r="B9307" s="3" t="s">
        <v>71</v>
      </c>
      <c r="C9307" s="3" t="s">
        <v>87</v>
      </c>
      <c r="D9307" s="3" t="s">
        <v>29</v>
      </c>
      <c r="E9307">
        <v>2025</v>
      </c>
      <c r="F9307" s="3" t="str">
        <f t="shared" si="290"/>
        <v>GFSpillH HORS2025</v>
      </c>
      <c r="G9307" s="9">
        <v>0</v>
      </c>
      <c r="H9307" s="9">
        <v>0</v>
      </c>
      <c r="I9307" s="9">
        <v>0</v>
      </c>
      <c r="J9307" s="9">
        <v>0</v>
      </c>
      <c r="K9307" s="9">
        <v>0</v>
      </c>
      <c r="L9307" s="9">
        <v>0</v>
      </c>
      <c r="M9307" s="9">
        <v>0</v>
      </c>
      <c r="N9307" s="9">
        <v>0</v>
      </c>
      <c r="O9307" s="9">
        <v>0</v>
      </c>
      <c r="P9307" s="9">
        <v>0</v>
      </c>
      <c r="Q9307" s="9">
        <v>0</v>
      </c>
      <c r="R9307" s="9">
        <v>0</v>
      </c>
      <c r="S9307" s="9">
        <v>0</v>
      </c>
      <c r="T9307" s="9">
        <v>0</v>
      </c>
    </row>
    <row r="9308" spans="1:20" x14ac:dyDescent="0.35">
      <c r="A9308">
        <f t="shared" si="291"/>
        <v>9308</v>
      </c>
      <c r="B9308" s="3" t="s">
        <v>71</v>
      </c>
      <c r="C9308" s="3" t="s">
        <v>87</v>
      </c>
      <c r="D9308" s="3" t="s">
        <v>29</v>
      </c>
      <c r="E9308">
        <v>2026</v>
      </c>
      <c r="F9308" s="3" t="str">
        <f t="shared" si="290"/>
        <v>GFSpillH HORS2026</v>
      </c>
      <c r="G9308" s="9">
        <v>0</v>
      </c>
      <c r="H9308" s="9">
        <v>0</v>
      </c>
      <c r="I9308" s="9">
        <v>0</v>
      </c>
      <c r="J9308" s="9">
        <v>0</v>
      </c>
      <c r="K9308" s="9">
        <v>0</v>
      </c>
      <c r="L9308" s="9">
        <v>0</v>
      </c>
      <c r="M9308" s="9">
        <v>0</v>
      </c>
      <c r="N9308" s="9">
        <v>0</v>
      </c>
      <c r="O9308" s="9">
        <v>0</v>
      </c>
      <c r="P9308" s="9">
        <v>0</v>
      </c>
      <c r="Q9308" s="9">
        <v>0</v>
      </c>
      <c r="R9308" s="9">
        <v>0</v>
      </c>
      <c r="S9308" s="9">
        <v>0</v>
      </c>
      <c r="T9308" s="9">
        <v>0</v>
      </c>
    </row>
    <row r="9309" spans="1:20" x14ac:dyDescent="0.35">
      <c r="A9309">
        <f t="shared" si="291"/>
        <v>9309</v>
      </c>
      <c r="B9309" s="3" t="s">
        <v>71</v>
      </c>
      <c r="C9309" s="3" t="s">
        <v>87</v>
      </c>
      <c r="D9309" s="3" t="s">
        <v>29</v>
      </c>
      <c r="E9309">
        <v>2027</v>
      </c>
      <c r="F9309" s="3" t="str">
        <f t="shared" si="290"/>
        <v>GFSpillH HORS2027</v>
      </c>
      <c r="G9309" s="9">
        <v>0</v>
      </c>
      <c r="H9309" s="9">
        <v>0</v>
      </c>
      <c r="I9309" s="9">
        <v>0</v>
      </c>
      <c r="J9309" s="9">
        <v>0</v>
      </c>
      <c r="K9309" s="9">
        <v>0</v>
      </c>
      <c r="L9309" s="9">
        <v>2.1309999999999998</v>
      </c>
      <c r="M9309" s="9">
        <v>0</v>
      </c>
      <c r="N9309" s="9">
        <v>0</v>
      </c>
      <c r="O9309" s="9">
        <v>0</v>
      </c>
      <c r="P9309" s="9">
        <v>0</v>
      </c>
      <c r="Q9309" s="9">
        <v>0</v>
      </c>
      <c r="R9309" s="9">
        <v>0</v>
      </c>
      <c r="S9309" s="9">
        <v>0</v>
      </c>
      <c r="T9309" s="9">
        <v>0</v>
      </c>
    </row>
    <row r="9310" spans="1:20" x14ac:dyDescent="0.35">
      <c r="A9310">
        <f t="shared" si="291"/>
        <v>9310</v>
      </c>
      <c r="B9310" s="3" t="s">
        <v>71</v>
      </c>
      <c r="C9310" s="3" t="s">
        <v>87</v>
      </c>
      <c r="D9310" s="3" t="s">
        <v>29</v>
      </c>
      <c r="E9310">
        <v>2028</v>
      </c>
      <c r="F9310" s="3" t="str">
        <f t="shared" si="290"/>
        <v>GFSpillH HORS2028</v>
      </c>
      <c r="G9310" s="9">
        <v>0</v>
      </c>
      <c r="H9310" s="9">
        <v>0</v>
      </c>
      <c r="I9310" s="9">
        <v>0</v>
      </c>
      <c r="J9310" s="9">
        <v>0</v>
      </c>
      <c r="K9310" s="9">
        <v>0</v>
      </c>
      <c r="L9310" s="9">
        <v>0</v>
      </c>
      <c r="M9310" s="9">
        <v>0</v>
      </c>
      <c r="N9310" s="9">
        <v>0</v>
      </c>
      <c r="O9310" s="9">
        <v>0</v>
      </c>
      <c r="P9310" s="9">
        <v>0</v>
      </c>
      <c r="Q9310" s="9">
        <v>0.59199999999999997</v>
      </c>
      <c r="R9310" s="9">
        <v>0</v>
      </c>
      <c r="S9310" s="9">
        <v>0</v>
      </c>
      <c r="T9310" s="9">
        <v>0</v>
      </c>
    </row>
    <row r="9311" spans="1:20" x14ac:dyDescent="0.35">
      <c r="A9311">
        <f t="shared" si="291"/>
        <v>9311</v>
      </c>
      <c r="B9311" s="3" t="s">
        <v>71</v>
      </c>
      <c r="C9311" s="3" t="s">
        <v>87</v>
      </c>
      <c r="D9311" s="3" t="s">
        <v>29</v>
      </c>
      <c r="E9311">
        <v>2029</v>
      </c>
      <c r="F9311" s="3" t="str">
        <f t="shared" si="290"/>
        <v>GFSpillH HORS2029</v>
      </c>
      <c r="G9311" s="9">
        <v>0</v>
      </c>
      <c r="H9311" s="9">
        <v>0</v>
      </c>
      <c r="I9311" s="9">
        <v>0</v>
      </c>
      <c r="J9311" s="9">
        <v>0</v>
      </c>
      <c r="K9311" s="9">
        <v>0</v>
      </c>
      <c r="L9311" s="9">
        <v>0.95799999999999996</v>
      </c>
      <c r="M9311" s="9">
        <v>0</v>
      </c>
      <c r="N9311" s="9">
        <v>0</v>
      </c>
      <c r="O9311" s="9">
        <v>0</v>
      </c>
      <c r="P9311" s="9">
        <v>0</v>
      </c>
      <c r="Q9311" s="9">
        <v>0</v>
      </c>
      <c r="R9311" s="9">
        <v>0</v>
      </c>
      <c r="S9311" s="9">
        <v>0</v>
      </c>
      <c r="T9311" s="9">
        <v>0</v>
      </c>
    </row>
    <row r="9312" spans="1:20" x14ac:dyDescent="0.35">
      <c r="A9312">
        <f t="shared" si="291"/>
        <v>9312</v>
      </c>
      <c r="B9312" s="3" t="s">
        <v>71</v>
      </c>
      <c r="C9312" s="3" t="s">
        <v>87</v>
      </c>
      <c r="D9312" s="3" t="s">
        <v>30</v>
      </c>
      <c r="E9312">
        <v>2020</v>
      </c>
      <c r="F9312" s="3" t="str">
        <f t="shared" si="290"/>
        <v>GFSpillCOLFLS2020</v>
      </c>
      <c r="G9312" s="9">
        <v>3.5</v>
      </c>
      <c r="H9312" s="9">
        <v>3.5</v>
      </c>
      <c r="I9312" s="9">
        <v>3.5</v>
      </c>
      <c r="J9312" s="9">
        <v>3.5</v>
      </c>
      <c r="K9312" s="9">
        <v>4.7770000000000001</v>
      </c>
      <c r="L9312" s="9">
        <v>9.7690000000000001</v>
      </c>
      <c r="M9312" s="9">
        <v>3.5169999999999999</v>
      </c>
      <c r="N9312" s="9">
        <v>12.271000000000001</v>
      </c>
      <c r="O9312" s="9">
        <v>26.699000000000002</v>
      </c>
      <c r="P9312" s="9">
        <v>24.552</v>
      </c>
      <c r="Q9312" s="9">
        <v>12.039</v>
      </c>
      <c r="R9312" s="9">
        <v>6.6509999999999998</v>
      </c>
      <c r="S9312" s="9">
        <v>5.6779999999999999</v>
      </c>
      <c r="T9312" s="9">
        <v>5.3719999999999999</v>
      </c>
    </row>
    <row r="9313" spans="1:20" x14ac:dyDescent="0.35">
      <c r="A9313">
        <f t="shared" si="291"/>
        <v>9313</v>
      </c>
      <c r="B9313" s="3" t="s">
        <v>71</v>
      </c>
      <c r="C9313" s="3" t="s">
        <v>87</v>
      </c>
      <c r="D9313" s="3" t="s">
        <v>30</v>
      </c>
      <c r="E9313">
        <v>2021</v>
      </c>
      <c r="F9313" s="3" t="str">
        <f t="shared" si="290"/>
        <v>GFSpillCOLFLS2021</v>
      </c>
      <c r="G9313" s="9">
        <v>3.5</v>
      </c>
      <c r="H9313" s="9">
        <v>3.5</v>
      </c>
      <c r="I9313" s="9">
        <v>3.5</v>
      </c>
      <c r="J9313" s="9">
        <v>5.0519999999999996</v>
      </c>
      <c r="K9313" s="9">
        <v>3.49</v>
      </c>
      <c r="L9313" s="9">
        <v>3.4529999999999998</v>
      </c>
      <c r="M9313" s="9">
        <v>3.4529999999999998</v>
      </c>
      <c r="N9313" s="9">
        <v>4.5970000000000004</v>
      </c>
      <c r="O9313" s="9">
        <v>19.084</v>
      </c>
      <c r="P9313" s="9">
        <v>27.641999999999999</v>
      </c>
      <c r="Q9313" s="9">
        <v>13.747</v>
      </c>
      <c r="R9313" s="9">
        <v>8.984</v>
      </c>
      <c r="S9313" s="9">
        <v>7.0449999999999999</v>
      </c>
      <c r="T9313" s="9">
        <v>7.2350000000000003</v>
      </c>
    </row>
    <row r="9314" spans="1:20" x14ac:dyDescent="0.35">
      <c r="A9314">
        <f t="shared" si="291"/>
        <v>9314</v>
      </c>
      <c r="B9314" s="3" t="s">
        <v>71</v>
      </c>
      <c r="C9314" s="3" t="s">
        <v>87</v>
      </c>
      <c r="D9314" s="3" t="s">
        <v>30</v>
      </c>
      <c r="E9314">
        <v>2022</v>
      </c>
      <c r="F9314" s="3" t="str">
        <f t="shared" si="290"/>
        <v>GFSpillCOLFLS2022</v>
      </c>
      <c r="G9314" s="9">
        <v>3.4529999999999998</v>
      </c>
      <c r="H9314" s="9">
        <v>3.4529999999999998</v>
      </c>
      <c r="I9314" s="9">
        <v>3.4529999999999998</v>
      </c>
      <c r="J9314" s="9">
        <v>3.5</v>
      </c>
      <c r="K9314" s="9">
        <v>7.6779999999999999</v>
      </c>
      <c r="L9314" s="9">
        <v>9.1519999999999992</v>
      </c>
      <c r="M9314" s="9">
        <v>3.5019999999999998</v>
      </c>
      <c r="N9314" s="9">
        <v>4.6310000000000002</v>
      </c>
      <c r="O9314" s="9">
        <v>21.623000000000001</v>
      </c>
      <c r="P9314" s="9">
        <v>31.696000000000002</v>
      </c>
      <c r="Q9314" s="9">
        <v>22.535</v>
      </c>
      <c r="R9314" s="9">
        <v>9.6959999999999997</v>
      </c>
      <c r="S9314" s="9">
        <v>8.1560000000000006</v>
      </c>
      <c r="T9314" s="9">
        <v>7.3860000000000001</v>
      </c>
    </row>
    <row r="9315" spans="1:20" x14ac:dyDescent="0.35">
      <c r="A9315">
        <f t="shared" si="291"/>
        <v>9315</v>
      </c>
      <c r="B9315" s="3" t="s">
        <v>71</v>
      </c>
      <c r="C9315" s="3" t="s">
        <v>87</v>
      </c>
      <c r="D9315" s="3" t="s">
        <v>30</v>
      </c>
      <c r="E9315">
        <v>2023</v>
      </c>
      <c r="F9315" s="3" t="str">
        <f t="shared" si="290"/>
        <v>GFSpillCOLFLS2023</v>
      </c>
      <c r="G9315" s="9">
        <v>3.7229999999999999</v>
      </c>
      <c r="H9315" s="9">
        <v>3.5</v>
      </c>
      <c r="I9315" s="9">
        <v>7.117</v>
      </c>
      <c r="J9315" s="9">
        <v>7.6130000000000004</v>
      </c>
      <c r="K9315" s="9">
        <v>6.8090000000000002</v>
      </c>
      <c r="L9315" s="9">
        <v>13.765000000000001</v>
      </c>
      <c r="M9315" s="9">
        <v>22.228000000000002</v>
      </c>
      <c r="N9315" s="9">
        <v>29.696000000000002</v>
      </c>
      <c r="O9315" s="9">
        <v>26.164000000000001</v>
      </c>
      <c r="P9315" s="9">
        <v>30.210999999999999</v>
      </c>
      <c r="Q9315" s="9">
        <v>24.414000000000001</v>
      </c>
      <c r="R9315" s="9">
        <v>10.013999999999999</v>
      </c>
      <c r="S9315" s="9">
        <v>7.2069999999999999</v>
      </c>
      <c r="T9315" s="9">
        <v>6.5890000000000004</v>
      </c>
    </row>
    <row r="9316" spans="1:20" x14ac:dyDescent="0.35">
      <c r="A9316">
        <f t="shared" si="291"/>
        <v>9316</v>
      </c>
      <c r="B9316" s="3" t="s">
        <v>71</v>
      </c>
      <c r="C9316" s="3" t="s">
        <v>87</v>
      </c>
      <c r="D9316" s="3" t="s">
        <v>30</v>
      </c>
      <c r="E9316">
        <v>2024</v>
      </c>
      <c r="F9316" s="3" t="str">
        <f t="shared" si="290"/>
        <v>GFSpillCOLFLS2024</v>
      </c>
      <c r="G9316" s="9">
        <v>3.7120000000000002</v>
      </c>
      <c r="H9316" s="9">
        <v>3.5</v>
      </c>
      <c r="I9316" s="9">
        <v>3.617</v>
      </c>
      <c r="J9316" s="9">
        <v>3.58</v>
      </c>
      <c r="K9316" s="9">
        <v>5.1040000000000001</v>
      </c>
      <c r="L9316" s="9">
        <v>3.45</v>
      </c>
      <c r="M9316" s="9">
        <v>5.1840000000000002</v>
      </c>
      <c r="N9316" s="9">
        <v>10.54</v>
      </c>
      <c r="O9316" s="9">
        <v>22.715</v>
      </c>
      <c r="P9316" s="9">
        <v>15.858000000000001</v>
      </c>
      <c r="Q9316" s="9">
        <v>6.6550000000000002</v>
      </c>
      <c r="R9316" s="9">
        <v>4.8010000000000002</v>
      </c>
      <c r="S9316" s="9">
        <v>4.468</v>
      </c>
      <c r="T9316" s="9">
        <v>4.7720000000000002</v>
      </c>
    </row>
    <row r="9317" spans="1:20" x14ac:dyDescent="0.35">
      <c r="A9317">
        <f t="shared" si="291"/>
        <v>9317</v>
      </c>
      <c r="B9317" s="3" t="s">
        <v>71</v>
      </c>
      <c r="C9317" s="3" t="s">
        <v>87</v>
      </c>
      <c r="D9317" s="3" t="s">
        <v>30</v>
      </c>
      <c r="E9317">
        <v>2025</v>
      </c>
      <c r="F9317" s="3" t="str">
        <f t="shared" si="290"/>
        <v>GFSpillCOLFLS2025</v>
      </c>
      <c r="G9317" s="9">
        <v>3.45</v>
      </c>
      <c r="H9317" s="9">
        <v>3.45</v>
      </c>
      <c r="I9317" s="9">
        <v>3.45</v>
      </c>
      <c r="J9317" s="9">
        <v>6.952</v>
      </c>
      <c r="K9317" s="9">
        <v>10.343999999999999</v>
      </c>
      <c r="L9317" s="9">
        <v>4.7439999999999998</v>
      </c>
      <c r="M9317" s="9">
        <v>3.9950000000000001</v>
      </c>
      <c r="N9317" s="9">
        <v>13.237</v>
      </c>
      <c r="O9317" s="9">
        <v>25.91</v>
      </c>
      <c r="P9317" s="9">
        <v>14.301</v>
      </c>
      <c r="Q9317" s="9">
        <v>8.6039999999999992</v>
      </c>
      <c r="R9317" s="9">
        <v>5.6909999999999998</v>
      </c>
      <c r="S9317" s="9">
        <v>5.016</v>
      </c>
      <c r="T9317" s="9">
        <v>5.2949999999999999</v>
      </c>
    </row>
    <row r="9318" spans="1:20" x14ac:dyDescent="0.35">
      <c r="A9318">
        <f t="shared" si="291"/>
        <v>9318</v>
      </c>
      <c r="B9318" s="3" t="s">
        <v>71</v>
      </c>
      <c r="C9318" s="3" t="s">
        <v>87</v>
      </c>
      <c r="D9318" s="3" t="s">
        <v>30</v>
      </c>
      <c r="E9318">
        <v>2026</v>
      </c>
      <c r="F9318" s="3" t="str">
        <f t="shared" si="290"/>
        <v>GFSpillCOLFLS2026</v>
      </c>
      <c r="G9318" s="9">
        <v>3.5</v>
      </c>
      <c r="H9318" s="9">
        <v>3.5</v>
      </c>
      <c r="I9318" s="9">
        <v>3.5</v>
      </c>
      <c r="J9318" s="9">
        <v>6.3739999999999997</v>
      </c>
      <c r="K9318" s="9">
        <v>3.9060000000000001</v>
      </c>
      <c r="L9318" s="9">
        <v>7.0609999999999999</v>
      </c>
      <c r="M9318" s="9">
        <v>8.3360000000000003</v>
      </c>
      <c r="N9318" s="9">
        <v>10.33</v>
      </c>
      <c r="O9318" s="9">
        <v>10.324999999999999</v>
      </c>
      <c r="P9318" s="9">
        <v>28.178000000000001</v>
      </c>
      <c r="Q9318" s="9">
        <v>16.234000000000002</v>
      </c>
      <c r="R9318" s="9">
        <v>8.92</v>
      </c>
      <c r="S9318" s="9">
        <v>6.0720000000000001</v>
      </c>
      <c r="T9318" s="9">
        <v>5.6040000000000001</v>
      </c>
    </row>
    <row r="9319" spans="1:20" x14ac:dyDescent="0.35">
      <c r="A9319">
        <f t="shared" si="291"/>
        <v>9319</v>
      </c>
      <c r="B9319" s="3" t="s">
        <v>71</v>
      </c>
      <c r="C9319" s="3" t="s">
        <v>87</v>
      </c>
      <c r="D9319" s="3" t="s">
        <v>30</v>
      </c>
      <c r="E9319">
        <v>2027</v>
      </c>
      <c r="F9319" s="3" t="str">
        <f t="shared" si="290"/>
        <v>GFSpillCOLFLS2027</v>
      </c>
      <c r="G9319" s="9">
        <v>3.5</v>
      </c>
      <c r="H9319" s="9">
        <v>3.5</v>
      </c>
      <c r="I9319" s="9">
        <v>3.5</v>
      </c>
      <c r="J9319" s="9">
        <v>7.6479999999999997</v>
      </c>
      <c r="K9319" s="9">
        <v>9.1479999999999997</v>
      </c>
      <c r="L9319" s="9">
        <v>12.051</v>
      </c>
      <c r="M9319" s="9">
        <v>5.81</v>
      </c>
      <c r="N9319" s="9">
        <v>6.0670000000000002</v>
      </c>
      <c r="O9319" s="9">
        <v>18.279</v>
      </c>
      <c r="P9319" s="9">
        <v>34.545999999999999</v>
      </c>
      <c r="Q9319" s="9">
        <v>22.492999999999999</v>
      </c>
      <c r="R9319" s="9">
        <v>9.6769999999999996</v>
      </c>
      <c r="S9319" s="9">
        <v>8.4979999999999993</v>
      </c>
      <c r="T9319" s="9">
        <v>6.952</v>
      </c>
    </row>
    <row r="9320" spans="1:20" x14ac:dyDescent="0.35">
      <c r="A9320">
        <f t="shared" si="291"/>
        <v>9320</v>
      </c>
      <c r="B9320" s="3" t="s">
        <v>71</v>
      </c>
      <c r="C9320" s="3" t="s">
        <v>87</v>
      </c>
      <c r="D9320" s="3" t="s">
        <v>30</v>
      </c>
      <c r="E9320">
        <v>2028</v>
      </c>
      <c r="F9320" s="3" t="str">
        <f t="shared" si="290"/>
        <v>GFSpillCOLFLS2028</v>
      </c>
      <c r="G9320" s="9">
        <v>3.5</v>
      </c>
      <c r="H9320" s="9">
        <v>3.5</v>
      </c>
      <c r="I9320" s="9">
        <v>3.5</v>
      </c>
      <c r="J9320" s="9">
        <v>4.827</v>
      </c>
      <c r="K9320" s="9">
        <v>5.0339999999999998</v>
      </c>
      <c r="L9320" s="9">
        <v>7.2160000000000002</v>
      </c>
      <c r="M9320" s="9">
        <v>3.5</v>
      </c>
      <c r="N9320" s="9">
        <v>8.2810000000000006</v>
      </c>
      <c r="O9320" s="9">
        <v>23.95</v>
      </c>
      <c r="P9320" s="9">
        <v>46.625999999999998</v>
      </c>
      <c r="Q9320" s="9">
        <v>26.795999999999999</v>
      </c>
      <c r="R9320" s="9">
        <v>10.318</v>
      </c>
      <c r="S9320" s="9">
        <v>8.0229999999999997</v>
      </c>
      <c r="T9320" s="9">
        <v>6.3680000000000003</v>
      </c>
    </row>
    <row r="9321" spans="1:20" x14ac:dyDescent="0.35">
      <c r="A9321">
        <f t="shared" si="291"/>
        <v>9321</v>
      </c>
      <c r="B9321" s="3" t="s">
        <v>71</v>
      </c>
      <c r="C9321" s="3" t="s">
        <v>87</v>
      </c>
      <c r="D9321" s="3" t="s">
        <v>30</v>
      </c>
      <c r="E9321">
        <v>2029</v>
      </c>
      <c r="F9321" s="3" t="str">
        <f t="shared" si="290"/>
        <v>GFSpillCOLFLS2029</v>
      </c>
      <c r="G9321" s="9">
        <v>3.5</v>
      </c>
      <c r="H9321" s="9">
        <v>3.5</v>
      </c>
      <c r="I9321" s="9">
        <v>3.5</v>
      </c>
      <c r="J9321" s="9">
        <v>3.5</v>
      </c>
      <c r="K9321" s="9">
        <v>4.7699999999999996</v>
      </c>
      <c r="L9321" s="9">
        <v>11.765000000000001</v>
      </c>
      <c r="M9321" s="9">
        <v>3.778</v>
      </c>
      <c r="N9321" s="9">
        <v>9.3979999999999997</v>
      </c>
      <c r="O9321" s="9">
        <v>28.298999999999999</v>
      </c>
      <c r="P9321" s="9">
        <v>28.510999999999999</v>
      </c>
      <c r="Q9321" s="9">
        <v>11.686999999999999</v>
      </c>
      <c r="R9321" s="9">
        <v>6.5590000000000002</v>
      </c>
      <c r="S9321" s="9">
        <v>5</v>
      </c>
      <c r="T9321" s="9">
        <v>4.681</v>
      </c>
    </row>
    <row r="9322" spans="1:20" x14ac:dyDescent="0.35">
      <c r="A9322">
        <f t="shared" si="291"/>
        <v>9322</v>
      </c>
      <c r="B9322" s="3" t="s">
        <v>71</v>
      </c>
      <c r="C9322" s="3" t="s">
        <v>87</v>
      </c>
      <c r="D9322" s="3" t="s">
        <v>94</v>
      </c>
      <c r="E9322">
        <v>2020</v>
      </c>
      <c r="F9322" s="3" t="str">
        <f t="shared" si="290"/>
        <v>GFSpillSKQ2020</v>
      </c>
      <c r="G9322" s="9">
        <v>0</v>
      </c>
      <c r="H9322" s="9">
        <v>0</v>
      </c>
      <c r="I9322" s="9">
        <v>0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11.452999999999999</v>
      </c>
      <c r="P9322" s="9">
        <v>11.587</v>
      </c>
      <c r="Q9322" s="9">
        <v>0.83</v>
      </c>
      <c r="R9322" s="9">
        <v>0</v>
      </c>
      <c r="S9322" s="9">
        <v>0</v>
      </c>
      <c r="T9322" s="9">
        <v>0</v>
      </c>
    </row>
    <row r="9323" spans="1:20" x14ac:dyDescent="0.35">
      <c r="A9323">
        <f t="shared" si="291"/>
        <v>9323</v>
      </c>
      <c r="B9323" s="3" t="s">
        <v>71</v>
      </c>
      <c r="C9323" s="3" t="s">
        <v>87</v>
      </c>
      <c r="D9323" s="3" t="s">
        <v>94</v>
      </c>
      <c r="E9323">
        <v>2021</v>
      </c>
      <c r="F9323" s="3" t="str">
        <f t="shared" si="290"/>
        <v>GFSpillSKQ2021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12.36</v>
      </c>
      <c r="Q9323" s="9">
        <v>2.2930000000000001</v>
      </c>
      <c r="R9323" s="9">
        <v>0</v>
      </c>
      <c r="S9323" s="9">
        <v>0</v>
      </c>
      <c r="T9323" s="9">
        <v>0</v>
      </c>
    </row>
    <row r="9324" spans="1:20" x14ac:dyDescent="0.35">
      <c r="A9324">
        <f t="shared" si="291"/>
        <v>9324</v>
      </c>
      <c r="B9324" s="3" t="s">
        <v>71</v>
      </c>
      <c r="C9324" s="3" t="s">
        <v>87</v>
      </c>
      <c r="D9324" s="3" t="s">
        <v>94</v>
      </c>
      <c r="E9324">
        <v>2022</v>
      </c>
      <c r="F9324" s="3" t="str">
        <f t="shared" si="290"/>
        <v>GFSpillSKQ2022</v>
      </c>
      <c r="G9324" s="9">
        <v>0</v>
      </c>
      <c r="H9324" s="9">
        <v>0</v>
      </c>
      <c r="I9324" s="9">
        <v>0</v>
      </c>
      <c r="J9324" s="9">
        <v>0</v>
      </c>
      <c r="K9324" s="9">
        <v>0</v>
      </c>
      <c r="L9324" s="9">
        <v>0</v>
      </c>
      <c r="M9324" s="9">
        <v>0</v>
      </c>
      <c r="N9324" s="9">
        <v>0</v>
      </c>
      <c r="O9324" s="9">
        <v>3.7069999999999999</v>
      </c>
      <c r="P9324" s="9">
        <v>22.004000000000001</v>
      </c>
      <c r="Q9324" s="9">
        <v>14.976000000000001</v>
      </c>
      <c r="R9324" s="9">
        <v>0</v>
      </c>
      <c r="S9324" s="9">
        <v>0</v>
      </c>
      <c r="T9324" s="9">
        <v>0</v>
      </c>
    </row>
    <row r="9325" spans="1:20" x14ac:dyDescent="0.35">
      <c r="A9325">
        <f t="shared" si="291"/>
        <v>9325</v>
      </c>
      <c r="B9325" s="3" t="s">
        <v>71</v>
      </c>
      <c r="C9325" s="3" t="s">
        <v>87</v>
      </c>
      <c r="D9325" s="3" t="s">
        <v>94</v>
      </c>
      <c r="E9325">
        <v>2023</v>
      </c>
      <c r="F9325" s="3" t="str">
        <f t="shared" si="290"/>
        <v>GFSpillSKQ2023</v>
      </c>
      <c r="G9325" s="9">
        <v>0</v>
      </c>
      <c r="H9325" s="9">
        <v>0</v>
      </c>
      <c r="I9325" s="9">
        <v>0.34399999999999997</v>
      </c>
      <c r="J9325" s="9">
        <v>0</v>
      </c>
      <c r="K9325" s="9">
        <v>0</v>
      </c>
      <c r="L9325" s="9">
        <v>0.36699999999999999</v>
      </c>
      <c r="M9325" s="9">
        <v>7.1379999999999999</v>
      </c>
      <c r="N9325" s="9">
        <v>15.15</v>
      </c>
      <c r="O9325" s="9">
        <v>18.635000000000002</v>
      </c>
      <c r="P9325" s="9">
        <v>17.417999999999999</v>
      </c>
      <c r="Q9325" s="9">
        <v>15.907</v>
      </c>
      <c r="R9325" s="9">
        <v>0</v>
      </c>
      <c r="S9325" s="9">
        <v>0</v>
      </c>
      <c r="T9325" s="9">
        <v>0</v>
      </c>
    </row>
    <row r="9326" spans="1:20" x14ac:dyDescent="0.35">
      <c r="A9326">
        <f t="shared" si="291"/>
        <v>9326</v>
      </c>
      <c r="B9326" s="3" t="s">
        <v>71</v>
      </c>
      <c r="C9326" s="3" t="s">
        <v>87</v>
      </c>
      <c r="D9326" s="3" t="s">
        <v>94</v>
      </c>
      <c r="E9326">
        <v>2024</v>
      </c>
      <c r="F9326" s="3" t="str">
        <f t="shared" si="290"/>
        <v>GFSpillSKQ2024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3.8370000000000002</v>
      </c>
      <c r="P9326" s="9">
        <v>8.4000000000000005E-2</v>
      </c>
      <c r="Q9326" s="9">
        <v>0</v>
      </c>
      <c r="R9326" s="9">
        <v>0</v>
      </c>
      <c r="S9326" s="9">
        <v>0</v>
      </c>
      <c r="T9326" s="9">
        <v>0</v>
      </c>
    </row>
    <row r="9327" spans="1:20" x14ac:dyDescent="0.35">
      <c r="A9327">
        <f t="shared" si="291"/>
        <v>9327</v>
      </c>
      <c r="B9327" s="3" t="s">
        <v>71</v>
      </c>
      <c r="C9327" s="3" t="s">
        <v>87</v>
      </c>
      <c r="D9327" s="3" t="s">
        <v>94</v>
      </c>
      <c r="E9327">
        <v>2025</v>
      </c>
      <c r="F9327" s="3" t="str">
        <f t="shared" si="290"/>
        <v>GFSpillSKQ2025</v>
      </c>
      <c r="G9327" s="9">
        <v>0</v>
      </c>
      <c r="H9327" s="9">
        <v>0</v>
      </c>
      <c r="I9327" s="9">
        <v>0</v>
      </c>
      <c r="J9327" s="9">
        <v>0</v>
      </c>
      <c r="K9327" s="9">
        <v>1.3759999999999999</v>
      </c>
      <c r="L9327" s="9">
        <v>0</v>
      </c>
      <c r="M9327" s="9">
        <v>0</v>
      </c>
      <c r="N9327" s="9">
        <v>0</v>
      </c>
      <c r="O9327" s="9">
        <v>8.5470000000000006</v>
      </c>
      <c r="P9327" s="9">
        <v>0</v>
      </c>
      <c r="Q9327" s="9">
        <v>0</v>
      </c>
      <c r="R9327" s="9">
        <v>0</v>
      </c>
      <c r="S9327" s="9">
        <v>0</v>
      </c>
      <c r="T9327" s="9">
        <v>0</v>
      </c>
    </row>
    <row r="9328" spans="1:20" x14ac:dyDescent="0.35">
      <c r="A9328">
        <f t="shared" si="291"/>
        <v>9328</v>
      </c>
      <c r="B9328" s="3" t="s">
        <v>71</v>
      </c>
      <c r="C9328" s="3" t="s">
        <v>87</v>
      </c>
      <c r="D9328" s="3" t="s">
        <v>94</v>
      </c>
      <c r="E9328">
        <v>2026</v>
      </c>
      <c r="F9328" s="3" t="str">
        <f t="shared" si="290"/>
        <v>GFSpillSKQ2026</v>
      </c>
      <c r="G9328" s="9">
        <v>0</v>
      </c>
      <c r="H9328" s="9">
        <v>0</v>
      </c>
      <c r="I9328" s="9">
        <v>0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6.9939999999999998</v>
      </c>
      <c r="Q9328" s="9">
        <v>6.843</v>
      </c>
      <c r="R9328" s="9">
        <v>0</v>
      </c>
      <c r="S9328" s="9">
        <v>0</v>
      </c>
      <c r="T9328" s="9">
        <v>0</v>
      </c>
    </row>
    <row r="9329" spans="1:20" x14ac:dyDescent="0.35">
      <c r="A9329">
        <f t="shared" si="291"/>
        <v>9329</v>
      </c>
      <c r="B9329" s="3" t="s">
        <v>71</v>
      </c>
      <c r="C9329" s="3" t="s">
        <v>87</v>
      </c>
      <c r="D9329" s="3" t="s">
        <v>94</v>
      </c>
      <c r="E9329">
        <v>2027</v>
      </c>
      <c r="F9329" s="3" t="str">
        <f t="shared" si="290"/>
        <v>GFSpillSKQ2027</v>
      </c>
      <c r="G9329" s="9">
        <v>0</v>
      </c>
      <c r="H9329" s="9">
        <v>0</v>
      </c>
      <c r="I9329" s="9">
        <v>0</v>
      </c>
      <c r="J9329" s="9">
        <v>0</v>
      </c>
      <c r="K9329" s="9">
        <v>0.39100000000000001</v>
      </c>
      <c r="L9329" s="9">
        <v>0</v>
      </c>
      <c r="M9329" s="9">
        <v>0</v>
      </c>
      <c r="N9329" s="9">
        <v>0</v>
      </c>
      <c r="O9329" s="9">
        <v>1.417</v>
      </c>
      <c r="P9329" s="9">
        <v>22.081</v>
      </c>
      <c r="Q9329" s="9">
        <v>14.673</v>
      </c>
      <c r="R9329" s="9">
        <v>0</v>
      </c>
      <c r="S9329" s="9">
        <v>0</v>
      </c>
      <c r="T9329" s="9">
        <v>0</v>
      </c>
    </row>
    <row r="9330" spans="1:20" x14ac:dyDescent="0.35">
      <c r="A9330">
        <f t="shared" si="291"/>
        <v>9330</v>
      </c>
      <c r="B9330" s="3" t="s">
        <v>71</v>
      </c>
      <c r="C9330" s="3" t="s">
        <v>87</v>
      </c>
      <c r="D9330" s="3" t="s">
        <v>94</v>
      </c>
      <c r="E9330">
        <v>2028</v>
      </c>
      <c r="F9330" s="3" t="str">
        <f t="shared" si="290"/>
        <v>GFSpillSKQ2028</v>
      </c>
      <c r="G9330" s="9">
        <v>0</v>
      </c>
      <c r="H9330" s="9">
        <v>0</v>
      </c>
      <c r="I9330" s="9">
        <v>0</v>
      </c>
      <c r="J9330" s="9">
        <v>0</v>
      </c>
      <c r="K9330" s="9">
        <v>0</v>
      </c>
      <c r="L9330" s="9">
        <v>0</v>
      </c>
      <c r="M9330" s="9">
        <v>0</v>
      </c>
      <c r="N9330" s="9">
        <v>0</v>
      </c>
      <c r="O9330" s="9">
        <v>7.4809999999999999</v>
      </c>
      <c r="P9330" s="9">
        <v>35.674999999999997</v>
      </c>
      <c r="Q9330" s="9">
        <v>18.803999999999998</v>
      </c>
      <c r="R9330" s="9">
        <v>0</v>
      </c>
      <c r="S9330" s="9">
        <v>0</v>
      </c>
      <c r="T9330" s="9">
        <v>0</v>
      </c>
    </row>
    <row r="9331" spans="1:20" x14ac:dyDescent="0.35">
      <c r="A9331">
        <f t="shared" si="291"/>
        <v>9331</v>
      </c>
      <c r="B9331" s="3" t="s">
        <v>71</v>
      </c>
      <c r="C9331" s="3" t="s">
        <v>87</v>
      </c>
      <c r="D9331" s="3" t="s">
        <v>94</v>
      </c>
      <c r="E9331">
        <v>2029</v>
      </c>
      <c r="F9331" s="3" t="str">
        <f t="shared" si="290"/>
        <v>GFSpillSKQ2029</v>
      </c>
      <c r="G9331" s="9">
        <v>0</v>
      </c>
      <c r="H9331" s="9">
        <v>0</v>
      </c>
      <c r="I9331" s="9">
        <v>0</v>
      </c>
      <c r="J9331" s="9">
        <v>0</v>
      </c>
      <c r="K9331" s="9">
        <v>0</v>
      </c>
      <c r="L9331" s="9">
        <v>0</v>
      </c>
      <c r="M9331" s="9">
        <v>0</v>
      </c>
      <c r="N9331" s="9">
        <v>0</v>
      </c>
      <c r="O9331" s="9">
        <v>10.994999999999999</v>
      </c>
      <c r="P9331" s="9">
        <v>16.36</v>
      </c>
      <c r="Q9331" s="9">
        <v>0.55800000000000005</v>
      </c>
      <c r="R9331" s="9">
        <v>0</v>
      </c>
      <c r="S9331" s="9">
        <v>0</v>
      </c>
      <c r="T9331" s="9">
        <v>0</v>
      </c>
    </row>
    <row r="9332" spans="1:20" x14ac:dyDescent="0.35">
      <c r="A9332">
        <f t="shared" si="291"/>
        <v>9332</v>
      </c>
      <c r="B9332" s="3" t="s">
        <v>71</v>
      </c>
      <c r="C9332" s="3" t="s">
        <v>87</v>
      </c>
      <c r="D9332" s="3" t="s">
        <v>31</v>
      </c>
      <c r="E9332">
        <v>2020</v>
      </c>
      <c r="F9332" s="3" t="str">
        <f t="shared" si="290"/>
        <v>GFSpillTHOM F2020</v>
      </c>
      <c r="G9332" s="9">
        <v>0</v>
      </c>
      <c r="H9332" s="9">
        <v>0</v>
      </c>
      <c r="I9332" s="9">
        <v>0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37.576999999999998</v>
      </c>
      <c r="P9332" s="9">
        <v>23.873999999999999</v>
      </c>
      <c r="Q9332" s="9">
        <v>0</v>
      </c>
      <c r="R9332" s="9">
        <v>0</v>
      </c>
      <c r="S9332" s="9">
        <v>0</v>
      </c>
      <c r="T9332" s="9">
        <v>0</v>
      </c>
    </row>
    <row r="9333" spans="1:20" x14ac:dyDescent="0.35">
      <c r="A9333">
        <f t="shared" si="291"/>
        <v>9333</v>
      </c>
      <c r="B9333" s="3" t="s">
        <v>71</v>
      </c>
      <c r="C9333" s="3" t="s">
        <v>87</v>
      </c>
      <c r="D9333" s="3" t="s">
        <v>31</v>
      </c>
      <c r="E9333">
        <v>2021</v>
      </c>
      <c r="F9333" s="3" t="str">
        <f t="shared" si="290"/>
        <v>GFSpillTHOM F2021</v>
      </c>
      <c r="G9333" s="9">
        <v>0</v>
      </c>
      <c r="H9333" s="9">
        <v>0</v>
      </c>
      <c r="I9333" s="9">
        <v>0</v>
      </c>
      <c r="J9333" s="9">
        <v>0</v>
      </c>
      <c r="K9333" s="9">
        <v>0</v>
      </c>
      <c r="L9333" s="9">
        <v>0</v>
      </c>
      <c r="M9333" s="9">
        <v>0</v>
      </c>
      <c r="N9333" s="9">
        <v>0</v>
      </c>
      <c r="O9333" s="9">
        <v>4.6360000000000001</v>
      </c>
      <c r="P9333" s="9">
        <v>12.348000000000001</v>
      </c>
      <c r="Q9333" s="9">
        <v>0</v>
      </c>
      <c r="R9333" s="9">
        <v>0</v>
      </c>
      <c r="S9333" s="9">
        <v>0</v>
      </c>
      <c r="T9333" s="9">
        <v>0</v>
      </c>
    </row>
    <row r="9334" spans="1:20" x14ac:dyDescent="0.35">
      <c r="A9334">
        <f t="shared" si="291"/>
        <v>9334</v>
      </c>
      <c r="B9334" s="3" t="s">
        <v>71</v>
      </c>
      <c r="C9334" s="3" t="s">
        <v>87</v>
      </c>
      <c r="D9334" s="3" t="s">
        <v>31</v>
      </c>
      <c r="E9334">
        <v>2022</v>
      </c>
      <c r="F9334" s="3" t="str">
        <f t="shared" si="290"/>
        <v>GFSpillTHOM F2022</v>
      </c>
      <c r="G9334" s="9">
        <v>0</v>
      </c>
      <c r="H9334" s="9">
        <v>0</v>
      </c>
      <c r="I9334" s="9">
        <v>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31.995999999999999</v>
      </c>
      <c r="P9334" s="9">
        <v>60.744</v>
      </c>
      <c r="Q9334" s="9">
        <v>22.422999999999998</v>
      </c>
      <c r="R9334" s="9">
        <v>0</v>
      </c>
      <c r="S9334" s="9">
        <v>0</v>
      </c>
      <c r="T9334" s="9">
        <v>0</v>
      </c>
    </row>
    <row r="9335" spans="1:20" x14ac:dyDescent="0.35">
      <c r="A9335">
        <f t="shared" si="291"/>
        <v>9335</v>
      </c>
      <c r="B9335" s="3" t="s">
        <v>71</v>
      </c>
      <c r="C9335" s="3" t="s">
        <v>87</v>
      </c>
      <c r="D9335" s="3" t="s">
        <v>31</v>
      </c>
      <c r="E9335">
        <v>2023</v>
      </c>
      <c r="F9335" s="3" t="str">
        <f t="shared" si="290"/>
        <v>GFSpillTHOM F2023</v>
      </c>
      <c r="G9335" s="9">
        <v>0</v>
      </c>
      <c r="H9335" s="9">
        <v>0</v>
      </c>
      <c r="I9335" s="9">
        <v>0.27800000000000002</v>
      </c>
      <c r="J9335" s="9">
        <v>0</v>
      </c>
      <c r="K9335" s="9">
        <v>0</v>
      </c>
      <c r="L9335" s="9">
        <v>0.21199999999999999</v>
      </c>
      <c r="M9335" s="9">
        <v>17.635999999999999</v>
      </c>
      <c r="N9335" s="9">
        <v>27.824999999999999</v>
      </c>
      <c r="O9335" s="9">
        <v>46.764000000000003</v>
      </c>
      <c r="P9335" s="9">
        <v>43.671999999999997</v>
      </c>
      <c r="Q9335" s="9">
        <v>19.867999999999999</v>
      </c>
      <c r="R9335" s="9">
        <v>0</v>
      </c>
      <c r="S9335" s="9">
        <v>0</v>
      </c>
      <c r="T9335" s="9">
        <v>0</v>
      </c>
    </row>
    <row r="9336" spans="1:20" x14ac:dyDescent="0.35">
      <c r="A9336">
        <f t="shared" si="291"/>
        <v>9336</v>
      </c>
      <c r="B9336" s="3" t="s">
        <v>71</v>
      </c>
      <c r="C9336" s="3" t="s">
        <v>87</v>
      </c>
      <c r="D9336" s="3" t="s">
        <v>31</v>
      </c>
      <c r="E9336">
        <v>2024</v>
      </c>
      <c r="F9336" s="3" t="str">
        <f t="shared" si="290"/>
        <v>GFSpillTHOM F2024</v>
      </c>
      <c r="G9336" s="9">
        <v>0</v>
      </c>
      <c r="H9336" s="9">
        <v>0</v>
      </c>
      <c r="I9336" s="9">
        <v>0</v>
      </c>
      <c r="J9336" s="9">
        <v>0</v>
      </c>
      <c r="K9336" s="9">
        <v>0</v>
      </c>
      <c r="L9336" s="9">
        <v>0</v>
      </c>
      <c r="M9336" s="9">
        <v>0</v>
      </c>
      <c r="N9336" s="9">
        <v>2.4209999999999998</v>
      </c>
      <c r="O9336" s="9">
        <v>14.096</v>
      </c>
      <c r="P9336" s="9">
        <v>5.8019999999999996</v>
      </c>
      <c r="Q9336" s="9">
        <v>0</v>
      </c>
      <c r="R9336" s="9">
        <v>0</v>
      </c>
      <c r="S9336" s="9">
        <v>0</v>
      </c>
      <c r="T9336" s="9">
        <v>0</v>
      </c>
    </row>
    <row r="9337" spans="1:20" x14ac:dyDescent="0.35">
      <c r="A9337">
        <f t="shared" si="291"/>
        <v>9337</v>
      </c>
      <c r="B9337" s="3" t="s">
        <v>71</v>
      </c>
      <c r="C9337" s="3" t="s">
        <v>87</v>
      </c>
      <c r="D9337" s="3" t="s">
        <v>31</v>
      </c>
      <c r="E9337">
        <v>2025</v>
      </c>
      <c r="F9337" s="3" t="str">
        <f t="shared" si="290"/>
        <v>GFSpillTHOM F2025</v>
      </c>
      <c r="G9337" s="9">
        <v>0</v>
      </c>
      <c r="H9337" s="9">
        <v>0</v>
      </c>
      <c r="I9337" s="9">
        <v>0</v>
      </c>
      <c r="J9337" s="9">
        <v>0</v>
      </c>
      <c r="K9337" s="9">
        <v>0</v>
      </c>
      <c r="L9337" s="9">
        <v>0</v>
      </c>
      <c r="M9337" s="9">
        <v>0</v>
      </c>
      <c r="N9337" s="9">
        <v>0.97299999999999998</v>
      </c>
      <c r="O9337" s="9">
        <v>24.417999999999999</v>
      </c>
      <c r="P9337" s="9">
        <v>7.4969999999999999</v>
      </c>
      <c r="Q9337" s="9">
        <v>0</v>
      </c>
      <c r="R9337" s="9">
        <v>0</v>
      </c>
      <c r="S9337" s="9">
        <v>0</v>
      </c>
      <c r="T9337" s="9">
        <v>0</v>
      </c>
    </row>
    <row r="9338" spans="1:20" x14ac:dyDescent="0.35">
      <c r="A9338">
        <f t="shared" si="291"/>
        <v>9338</v>
      </c>
      <c r="B9338" s="3" t="s">
        <v>71</v>
      </c>
      <c r="C9338" s="3" t="s">
        <v>87</v>
      </c>
      <c r="D9338" s="3" t="s">
        <v>31</v>
      </c>
      <c r="E9338">
        <v>2026</v>
      </c>
      <c r="F9338" s="3" t="str">
        <f t="shared" si="290"/>
        <v>GFSpillTHOM F2026</v>
      </c>
      <c r="G9338" s="9">
        <v>0</v>
      </c>
      <c r="H9338" s="9">
        <v>0</v>
      </c>
      <c r="I9338" s="9">
        <v>0</v>
      </c>
      <c r="J9338" s="9">
        <v>0</v>
      </c>
      <c r="K9338" s="9">
        <v>0</v>
      </c>
      <c r="L9338" s="9">
        <v>0</v>
      </c>
      <c r="M9338" s="9">
        <v>0</v>
      </c>
      <c r="N9338" s="9">
        <v>0</v>
      </c>
      <c r="O9338" s="9">
        <v>4.1000000000000002E-2</v>
      </c>
      <c r="P9338" s="9">
        <v>28.126000000000001</v>
      </c>
      <c r="Q9338" s="9">
        <v>7.444</v>
      </c>
      <c r="R9338" s="9">
        <v>0</v>
      </c>
      <c r="S9338" s="9">
        <v>0</v>
      </c>
      <c r="T9338" s="9">
        <v>0</v>
      </c>
    </row>
    <row r="9339" spans="1:20" x14ac:dyDescent="0.35">
      <c r="A9339">
        <f t="shared" si="291"/>
        <v>9339</v>
      </c>
      <c r="B9339" s="3" t="s">
        <v>71</v>
      </c>
      <c r="C9339" s="3" t="s">
        <v>87</v>
      </c>
      <c r="D9339" s="3" t="s">
        <v>31</v>
      </c>
      <c r="E9339">
        <v>2027</v>
      </c>
      <c r="F9339" s="3" t="str">
        <f t="shared" si="290"/>
        <v>GFSpillTHOM F2027</v>
      </c>
      <c r="G9339" s="9">
        <v>0</v>
      </c>
      <c r="H9339" s="9">
        <v>0</v>
      </c>
      <c r="I9339" s="9">
        <v>0</v>
      </c>
      <c r="J9339" s="9">
        <v>0</v>
      </c>
      <c r="K9339" s="9">
        <v>0</v>
      </c>
      <c r="L9339" s="9">
        <v>0</v>
      </c>
      <c r="M9339" s="9">
        <v>0.64200000000000002</v>
      </c>
      <c r="N9339" s="9">
        <v>0</v>
      </c>
      <c r="O9339" s="9">
        <v>25.634</v>
      </c>
      <c r="P9339" s="9">
        <v>50.121000000000002</v>
      </c>
      <c r="Q9339" s="9">
        <v>21.956</v>
      </c>
      <c r="R9339" s="9">
        <v>0</v>
      </c>
      <c r="S9339" s="9">
        <v>0</v>
      </c>
      <c r="T9339" s="9">
        <v>0</v>
      </c>
    </row>
    <row r="9340" spans="1:20" x14ac:dyDescent="0.35">
      <c r="A9340">
        <f t="shared" si="291"/>
        <v>9340</v>
      </c>
      <c r="B9340" s="3" t="s">
        <v>71</v>
      </c>
      <c r="C9340" s="3" t="s">
        <v>87</v>
      </c>
      <c r="D9340" s="3" t="s">
        <v>31</v>
      </c>
      <c r="E9340">
        <v>2028</v>
      </c>
      <c r="F9340" s="3" t="str">
        <f t="shared" si="290"/>
        <v>GFSpillTHOM F2028</v>
      </c>
      <c r="G9340" s="9">
        <v>0</v>
      </c>
      <c r="H9340" s="9">
        <v>0</v>
      </c>
      <c r="I9340" s="9">
        <v>0</v>
      </c>
      <c r="J9340" s="9">
        <v>0</v>
      </c>
      <c r="K9340" s="9">
        <v>0</v>
      </c>
      <c r="L9340" s="9">
        <v>0</v>
      </c>
      <c r="M9340" s="9">
        <v>0</v>
      </c>
      <c r="N9340" s="9">
        <v>0</v>
      </c>
      <c r="O9340" s="9">
        <v>31.47</v>
      </c>
      <c r="P9340" s="9">
        <v>62.058</v>
      </c>
      <c r="Q9340" s="9">
        <v>24.241</v>
      </c>
      <c r="R9340" s="9">
        <v>0</v>
      </c>
      <c r="S9340" s="9">
        <v>0</v>
      </c>
      <c r="T9340" s="9">
        <v>0</v>
      </c>
    </row>
    <row r="9341" spans="1:20" x14ac:dyDescent="0.35">
      <c r="A9341">
        <f t="shared" si="291"/>
        <v>9341</v>
      </c>
      <c r="B9341" s="3" t="s">
        <v>71</v>
      </c>
      <c r="C9341" s="3" t="s">
        <v>87</v>
      </c>
      <c r="D9341" s="3" t="s">
        <v>31</v>
      </c>
      <c r="E9341">
        <v>2029</v>
      </c>
      <c r="F9341" s="3" t="str">
        <f t="shared" si="290"/>
        <v>GFSpillTHOM F2029</v>
      </c>
      <c r="G9341" s="9">
        <v>0</v>
      </c>
      <c r="H9341" s="9">
        <v>0</v>
      </c>
      <c r="I9341" s="9">
        <v>0</v>
      </c>
      <c r="J9341" s="9">
        <v>0</v>
      </c>
      <c r="K9341" s="9">
        <v>0</v>
      </c>
      <c r="L9341" s="9">
        <v>0</v>
      </c>
      <c r="M9341" s="9">
        <v>0</v>
      </c>
      <c r="N9341" s="9">
        <v>0.83599999999999997</v>
      </c>
      <c r="O9341" s="9">
        <v>38.56</v>
      </c>
      <c r="P9341" s="9">
        <v>35.183999999999997</v>
      </c>
      <c r="Q9341" s="9">
        <v>0</v>
      </c>
      <c r="R9341" s="9">
        <v>0</v>
      </c>
      <c r="S9341" s="9">
        <v>0</v>
      </c>
      <c r="T9341" s="9">
        <v>0</v>
      </c>
    </row>
    <row r="9342" spans="1:20" x14ac:dyDescent="0.35">
      <c r="A9342">
        <f t="shared" si="291"/>
        <v>9342</v>
      </c>
      <c r="B9342" s="3" t="s">
        <v>71</v>
      </c>
      <c r="C9342" s="3" t="s">
        <v>87</v>
      </c>
      <c r="D9342" s="3" t="s">
        <v>32</v>
      </c>
      <c r="E9342">
        <v>2020</v>
      </c>
      <c r="F9342" s="3" t="str">
        <f t="shared" si="290"/>
        <v>GFSpillNOXON2020</v>
      </c>
      <c r="G9342" s="9">
        <v>0</v>
      </c>
      <c r="H9342" s="9">
        <v>0</v>
      </c>
      <c r="I9342" s="9">
        <v>0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11.551</v>
      </c>
      <c r="P9342" s="9">
        <v>0</v>
      </c>
      <c r="Q9342" s="9">
        <v>0</v>
      </c>
      <c r="R9342" s="9">
        <v>0</v>
      </c>
      <c r="S9342" s="9">
        <v>0</v>
      </c>
      <c r="T9342" s="9">
        <v>0</v>
      </c>
    </row>
    <row r="9343" spans="1:20" x14ac:dyDescent="0.35">
      <c r="A9343">
        <f t="shared" si="291"/>
        <v>9343</v>
      </c>
      <c r="B9343" s="3" t="s">
        <v>71</v>
      </c>
      <c r="C9343" s="3" t="s">
        <v>87</v>
      </c>
      <c r="D9343" s="3" t="s">
        <v>32</v>
      </c>
      <c r="E9343">
        <v>2021</v>
      </c>
      <c r="F9343" s="3" t="str">
        <f t="shared" si="290"/>
        <v>GFSpillNOXON2021</v>
      </c>
      <c r="G9343" s="9">
        <v>0</v>
      </c>
      <c r="H9343" s="9">
        <v>0</v>
      </c>
      <c r="I9343" s="9">
        <v>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  <c r="Q9343" s="9">
        <v>0</v>
      </c>
      <c r="R9343" s="9">
        <v>0</v>
      </c>
      <c r="S9343" s="9">
        <v>0</v>
      </c>
      <c r="T9343" s="9">
        <v>0</v>
      </c>
    </row>
    <row r="9344" spans="1:20" x14ac:dyDescent="0.35">
      <c r="A9344">
        <f t="shared" si="291"/>
        <v>9344</v>
      </c>
      <c r="B9344" s="3" t="s">
        <v>71</v>
      </c>
      <c r="C9344" s="3" t="s">
        <v>87</v>
      </c>
      <c r="D9344" s="3" t="s">
        <v>32</v>
      </c>
      <c r="E9344">
        <v>2022</v>
      </c>
      <c r="F9344" s="3" t="str">
        <f t="shared" si="290"/>
        <v>GFSpillNOXON2022</v>
      </c>
      <c r="G9344" s="9">
        <v>0</v>
      </c>
      <c r="H9344" s="9">
        <v>0</v>
      </c>
      <c r="I9344" s="9">
        <v>0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4.819</v>
      </c>
      <c r="P9344" s="9">
        <v>34.731999999999999</v>
      </c>
      <c r="Q9344" s="9">
        <v>0</v>
      </c>
      <c r="R9344" s="9">
        <v>0</v>
      </c>
      <c r="S9344" s="9">
        <v>0</v>
      </c>
      <c r="T9344" s="9">
        <v>0</v>
      </c>
    </row>
    <row r="9345" spans="1:20" x14ac:dyDescent="0.35">
      <c r="A9345">
        <f t="shared" si="291"/>
        <v>9345</v>
      </c>
      <c r="B9345" s="3" t="s">
        <v>71</v>
      </c>
      <c r="C9345" s="3" t="s">
        <v>87</v>
      </c>
      <c r="D9345" s="3" t="s">
        <v>32</v>
      </c>
      <c r="E9345">
        <v>2023</v>
      </c>
      <c r="F9345" s="3" t="str">
        <f t="shared" si="290"/>
        <v>GFSpillNOXON2023</v>
      </c>
      <c r="G9345" s="9">
        <v>0</v>
      </c>
      <c r="H9345" s="9">
        <v>0</v>
      </c>
      <c r="I9345" s="9">
        <v>0</v>
      </c>
      <c r="J9345" s="9">
        <v>0</v>
      </c>
      <c r="K9345" s="9">
        <v>0</v>
      </c>
      <c r="L9345" s="9">
        <v>0</v>
      </c>
      <c r="M9345" s="9">
        <v>0</v>
      </c>
      <c r="N9345" s="9">
        <v>1.524</v>
      </c>
      <c r="O9345" s="9">
        <v>20.148</v>
      </c>
      <c r="P9345" s="9">
        <v>15.247999999999999</v>
      </c>
      <c r="Q9345" s="9">
        <v>0</v>
      </c>
      <c r="R9345" s="9">
        <v>0</v>
      </c>
      <c r="S9345" s="9">
        <v>0</v>
      </c>
      <c r="T9345" s="9">
        <v>0</v>
      </c>
    </row>
    <row r="9346" spans="1:20" x14ac:dyDescent="0.35">
      <c r="A9346">
        <f t="shared" si="291"/>
        <v>9346</v>
      </c>
      <c r="B9346" s="3" t="s">
        <v>71</v>
      </c>
      <c r="C9346" s="3" t="s">
        <v>87</v>
      </c>
      <c r="D9346" s="3" t="s">
        <v>32</v>
      </c>
      <c r="E9346">
        <v>2024</v>
      </c>
      <c r="F9346" s="3" t="str">
        <f t="shared" ref="F9346:F9409" si="292">_xlfn.CONCAT(B9346,C9346,D9346,E9346)</f>
        <v>GFSpillNOXON2024</v>
      </c>
      <c r="G9346" s="9">
        <v>0</v>
      </c>
      <c r="H9346" s="9">
        <v>0</v>
      </c>
      <c r="I9346" s="9">
        <v>0</v>
      </c>
      <c r="J9346" s="9">
        <v>0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  <c r="Q9346" s="9">
        <v>0</v>
      </c>
      <c r="R9346" s="9">
        <v>0</v>
      </c>
      <c r="S9346" s="9">
        <v>0</v>
      </c>
      <c r="T9346" s="9">
        <v>0</v>
      </c>
    </row>
    <row r="9347" spans="1:20" x14ac:dyDescent="0.35">
      <c r="A9347">
        <f t="shared" ref="A9347:A9410" si="293">A9346+1</f>
        <v>9347</v>
      </c>
      <c r="B9347" s="3" t="s">
        <v>71</v>
      </c>
      <c r="C9347" s="3" t="s">
        <v>87</v>
      </c>
      <c r="D9347" s="3" t="s">
        <v>32</v>
      </c>
      <c r="E9347">
        <v>2025</v>
      </c>
      <c r="F9347" s="3" t="str">
        <f t="shared" si="292"/>
        <v>GFSpillNOXON2025</v>
      </c>
      <c r="G9347" s="9">
        <v>0</v>
      </c>
      <c r="H9347" s="9">
        <v>0</v>
      </c>
      <c r="I9347" s="9">
        <v>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  <c r="Q9347" s="9">
        <v>0</v>
      </c>
      <c r="R9347" s="9">
        <v>0</v>
      </c>
      <c r="S9347" s="9">
        <v>0</v>
      </c>
      <c r="T9347" s="9">
        <v>0</v>
      </c>
    </row>
    <row r="9348" spans="1:20" x14ac:dyDescent="0.35">
      <c r="A9348">
        <f t="shared" si="293"/>
        <v>9348</v>
      </c>
      <c r="B9348" s="3" t="s">
        <v>71</v>
      </c>
      <c r="C9348" s="3" t="s">
        <v>87</v>
      </c>
      <c r="D9348" s="3" t="s">
        <v>32</v>
      </c>
      <c r="E9348">
        <v>2026</v>
      </c>
      <c r="F9348" s="3" t="str">
        <f t="shared" si="292"/>
        <v>GFSpillNOXON2026</v>
      </c>
      <c r="G9348" s="9">
        <v>0</v>
      </c>
      <c r="H9348" s="9">
        <v>0</v>
      </c>
      <c r="I9348" s="9">
        <v>0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2.0339999999999998</v>
      </c>
      <c r="Q9348" s="9">
        <v>0</v>
      </c>
      <c r="R9348" s="9">
        <v>0</v>
      </c>
      <c r="S9348" s="9">
        <v>0</v>
      </c>
      <c r="T9348" s="9">
        <v>0</v>
      </c>
    </row>
    <row r="9349" spans="1:20" x14ac:dyDescent="0.35">
      <c r="A9349">
        <f t="shared" si="293"/>
        <v>9349</v>
      </c>
      <c r="B9349" s="3" t="s">
        <v>71</v>
      </c>
      <c r="C9349" s="3" t="s">
        <v>87</v>
      </c>
      <c r="D9349" s="3" t="s">
        <v>32</v>
      </c>
      <c r="E9349">
        <v>2027</v>
      </c>
      <c r="F9349" s="3" t="str">
        <f t="shared" si="292"/>
        <v>GFSpillNOXON2027</v>
      </c>
      <c r="G9349" s="9">
        <v>0</v>
      </c>
      <c r="H9349" s="9">
        <v>0</v>
      </c>
      <c r="I9349" s="9">
        <v>0</v>
      </c>
      <c r="J9349" s="9">
        <v>0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23.285</v>
      </c>
      <c r="Q9349" s="9">
        <v>0</v>
      </c>
      <c r="R9349" s="9">
        <v>0</v>
      </c>
      <c r="S9349" s="9">
        <v>0</v>
      </c>
      <c r="T9349" s="9">
        <v>0</v>
      </c>
    </row>
    <row r="9350" spans="1:20" x14ac:dyDescent="0.35">
      <c r="A9350">
        <f t="shared" si="293"/>
        <v>9350</v>
      </c>
      <c r="B9350" s="3" t="s">
        <v>71</v>
      </c>
      <c r="C9350" s="3" t="s">
        <v>87</v>
      </c>
      <c r="D9350" s="3" t="s">
        <v>32</v>
      </c>
      <c r="E9350">
        <v>2028</v>
      </c>
      <c r="F9350" s="3" t="str">
        <f t="shared" si="292"/>
        <v>GFSpillNOXON2028</v>
      </c>
      <c r="G9350" s="9">
        <v>0</v>
      </c>
      <c r="H9350" s="9">
        <v>0</v>
      </c>
      <c r="I9350" s="9">
        <v>0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5.3570000000000002</v>
      </c>
      <c r="P9350" s="9">
        <v>36.279000000000003</v>
      </c>
      <c r="Q9350" s="9">
        <v>0</v>
      </c>
      <c r="R9350" s="9">
        <v>0</v>
      </c>
      <c r="S9350" s="9">
        <v>0</v>
      </c>
      <c r="T9350" s="9">
        <v>0</v>
      </c>
    </row>
    <row r="9351" spans="1:20" x14ac:dyDescent="0.35">
      <c r="A9351">
        <f t="shared" si="293"/>
        <v>9351</v>
      </c>
      <c r="B9351" s="3" t="s">
        <v>71</v>
      </c>
      <c r="C9351" s="3" t="s">
        <v>87</v>
      </c>
      <c r="D9351" s="3" t="s">
        <v>32</v>
      </c>
      <c r="E9351">
        <v>2029</v>
      </c>
      <c r="F9351" s="3" t="str">
        <f t="shared" si="292"/>
        <v>GFSpillNOXON2029</v>
      </c>
      <c r="G9351" s="9">
        <v>0</v>
      </c>
      <c r="H9351" s="9">
        <v>0</v>
      </c>
      <c r="I9351" s="9">
        <v>0</v>
      </c>
      <c r="J9351" s="9">
        <v>0</v>
      </c>
      <c r="K9351" s="9">
        <v>0</v>
      </c>
      <c r="L9351" s="9">
        <v>0</v>
      </c>
      <c r="M9351" s="9">
        <v>0</v>
      </c>
      <c r="N9351" s="9">
        <v>0</v>
      </c>
      <c r="O9351" s="9">
        <v>11.292</v>
      </c>
      <c r="P9351" s="9">
        <v>8.4280000000000008</v>
      </c>
      <c r="Q9351" s="9">
        <v>0</v>
      </c>
      <c r="R9351" s="9">
        <v>0</v>
      </c>
      <c r="S9351" s="9">
        <v>0</v>
      </c>
      <c r="T9351" s="9">
        <v>0</v>
      </c>
    </row>
    <row r="9352" spans="1:20" x14ac:dyDescent="0.35">
      <c r="A9352">
        <f t="shared" si="293"/>
        <v>9352</v>
      </c>
      <c r="B9352" s="3" t="s">
        <v>71</v>
      </c>
      <c r="C9352" s="3" t="s">
        <v>87</v>
      </c>
      <c r="D9352" s="3" t="s">
        <v>33</v>
      </c>
      <c r="E9352">
        <v>2020</v>
      </c>
      <c r="F9352" s="3" t="str">
        <f t="shared" si="292"/>
        <v>GFSpillCAB G2020</v>
      </c>
      <c r="G9352" s="9">
        <v>0</v>
      </c>
      <c r="H9352" s="9">
        <v>0</v>
      </c>
      <c r="I9352" s="9">
        <v>0</v>
      </c>
      <c r="J9352" s="9">
        <v>0</v>
      </c>
      <c r="K9352" s="9">
        <v>0</v>
      </c>
      <c r="L9352" s="9">
        <v>0</v>
      </c>
      <c r="M9352" s="9">
        <v>0</v>
      </c>
      <c r="N9352" s="9">
        <v>0</v>
      </c>
      <c r="O9352" s="9">
        <v>24.393999999999998</v>
      </c>
      <c r="P9352" s="9">
        <v>9.7769999999999992</v>
      </c>
      <c r="Q9352" s="9">
        <v>0</v>
      </c>
      <c r="R9352" s="9">
        <v>0</v>
      </c>
      <c r="S9352" s="9">
        <v>0</v>
      </c>
      <c r="T9352" s="9">
        <v>0</v>
      </c>
    </row>
    <row r="9353" spans="1:20" x14ac:dyDescent="0.35">
      <c r="A9353">
        <f t="shared" si="293"/>
        <v>9353</v>
      </c>
      <c r="B9353" s="3" t="s">
        <v>71</v>
      </c>
      <c r="C9353" s="3" t="s">
        <v>87</v>
      </c>
      <c r="D9353" s="3" t="s">
        <v>33</v>
      </c>
      <c r="E9353">
        <v>2021</v>
      </c>
      <c r="F9353" s="3" t="str">
        <f t="shared" si="292"/>
        <v>GFSpillCAB G2021</v>
      </c>
      <c r="G9353" s="9">
        <v>0</v>
      </c>
      <c r="H9353" s="9">
        <v>0</v>
      </c>
      <c r="I9353" s="9">
        <v>0</v>
      </c>
      <c r="J9353" s="9">
        <v>0</v>
      </c>
      <c r="K9353" s="9">
        <v>0</v>
      </c>
      <c r="L9353" s="9">
        <v>0</v>
      </c>
      <c r="M9353" s="9">
        <v>0</v>
      </c>
      <c r="N9353" s="9">
        <v>0</v>
      </c>
      <c r="O9353" s="9">
        <v>0</v>
      </c>
      <c r="P9353" s="9">
        <v>0</v>
      </c>
      <c r="Q9353" s="9">
        <v>0</v>
      </c>
      <c r="R9353" s="9">
        <v>0</v>
      </c>
      <c r="S9353" s="9">
        <v>0</v>
      </c>
      <c r="T9353" s="9">
        <v>0</v>
      </c>
    </row>
    <row r="9354" spans="1:20" x14ac:dyDescent="0.35">
      <c r="A9354">
        <f t="shared" si="293"/>
        <v>9354</v>
      </c>
      <c r="B9354" s="3" t="s">
        <v>71</v>
      </c>
      <c r="C9354" s="3" t="s">
        <v>87</v>
      </c>
      <c r="D9354" s="3" t="s">
        <v>33</v>
      </c>
      <c r="E9354">
        <v>2022</v>
      </c>
      <c r="F9354" s="3" t="str">
        <f t="shared" si="292"/>
        <v>GFSpillCAB G2022</v>
      </c>
      <c r="G9354" s="9">
        <v>0</v>
      </c>
      <c r="H9354" s="9">
        <v>0</v>
      </c>
      <c r="I9354" s="9">
        <v>0</v>
      </c>
      <c r="J9354" s="9">
        <v>0</v>
      </c>
      <c r="K9354" s="9">
        <v>0</v>
      </c>
      <c r="L9354" s="9">
        <v>0</v>
      </c>
      <c r="M9354" s="9">
        <v>0</v>
      </c>
      <c r="N9354" s="9">
        <v>0</v>
      </c>
      <c r="O9354" s="9">
        <v>18.193999999999999</v>
      </c>
      <c r="P9354" s="9">
        <v>48.841000000000001</v>
      </c>
      <c r="Q9354" s="9">
        <v>8.3130000000000006</v>
      </c>
      <c r="R9354" s="9">
        <v>0</v>
      </c>
      <c r="S9354" s="9">
        <v>0</v>
      </c>
      <c r="T9354" s="9">
        <v>0</v>
      </c>
    </row>
    <row r="9355" spans="1:20" x14ac:dyDescent="0.35">
      <c r="A9355">
        <f t="shared" si="293"/>
        <v>9355</v>
      </c>
      <c r="B9355" s="3" t="s">
        <v>71</v>
      </c>
      <c r="C9355" s="3" t="s">
        <v>87</v>
      </c>
      <c r="D9355" s="3" t="s">
        <v>33</v>
      </c>
      <c r="E9355">
        <v>2023</v>
      </c>
      <c r="F9355" s="3" t="str">
        <f t="shared" si="292"/>
        <v>GFSpillCAB G2023</v>
      </c>
      <c r="G9355" s="9">
        <v>0</v>
      </c>
      <c r="H9355" s="9">
        <v>0</v>
      </c>
      <c r="I9355" s="9">
        <v>0</v>
      </c>
      <c r="J9355" s="9">
        <v>0</v>
      </c>
      <c r="K9355" s="9">
        <v>0</v>
      </c>
      <c r="L9355" s="9">
        <v>0</v>
      </c>
      <c r="M9355" s="9">
        <v>5.6050000000000004</v>
      </c>
      <c r="N9355" s="9">
        <v>14.702999999999999</v>
      </c>
      <c r="O9355" s="9">
        <v>33.499000000000002</v>
      </c>
      <c r="P9355" s="9">
        <v>27.696999999999999</v>
      </c>
      <c r="Q9355" s="9">
        <v>4.3769999999999998</v>
      </c>
      <c r="R9355" s="9">
        <v>0</v>
      </c>
      <c r="S9355" s="9">
        <v>0</v>
      </c>
      <c r="T9355" s="9">
        <v>0</v>
      </c>
    </row>
    <row r="9356" spans="1:20" x14ac:dyDescent="0.35">
      <c r="A9356">
        <f t="shared" si="293"/>
        <v>9356</v>
      </c>
      <c r="B9356" s="3" t="s">
        <v>71</v>
      </c>
      <c r="C9356" s="3" t="s">
        <v>87</v>
      </c>
      <c r="D9356" s="3" t="s">
        <v>33</v>
      </c>
      <c r="E9356">
        <v>2024</v>
      </c>
      <c r="F9356" s="3" t="str">
        <f t="shared" si="292"/>
        <v>GFSpillCAB G2024</v>
      </c>
      <c r="G9356" s="9">
        <v>0</v>
      </c>
      <c r="H9356" s="9">
        <v>0</v>
      </c>
      <c r="I9356" s="9">
        <v>0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  <c r="Q9356" s="9">
        <v>0</v>
      </c>
      <c r="R9356" s="9">
        <v>0</v>
      </c>
      <c r="S9356" s="9">
        <v>0</v>
      </c>
      <c r="T9356" s="9">
        <v>0</v>
      </c>
    </row>
    <row r="9357" spans="1:20" x14ac:dyDescent="0.35">
      <c r="A9357">
        <f t="shared" si="293"/>
        <v>9357</v>
      </c>
      <c r="B9357" s="3" t="s">
        <v>71</v>
      </c>
      <c r="C9357" s="3" t="s">
        <v>87</v>
      </c>
      <c r="D9357" s="3" t="s">
        <v>33</v>
      </c>
      <c r="E9357">
        <v>2025</v>
      </c>
      <c r="F9357" s="3" t="str">
        <f t="shared" si="292"/>
        <v>GFSpillCAB G2025</v>
      </c>
      <c r="G9357" s="9">
        <v>0</v>
      </c>
      <c r="H9357" s="9">
        <v>0</v>
      </c>
      <c r="I9357" s="9">
        <v>0</v>
      </c>
      <c r="J9357" s="9">
        <v>0</v>
      </c>
      <c r="K9357" s="9">
        <v>0</v>
      </c>
      <c r="L9357" s="9">
        <v>0</v>
      </c>
      <c r="M9357" s="9">
        <v>0</v>
      </c>
      <c r="N9357" s="9">
        <v>0</v>
      </c>
      <c r="O9357" s="9">
        <v>11.193</v>
      </c>
      <c r="P9357" s="9">
        <v>0</v>
      </c>
      <c r="Q9357" s="9">
        <v>0</v>
      </c>
      <c r="R9357" s="9">
        <v>0</v>
      </c>
      <c r="S9357" s="9">
        <v>0</v>
      </c>
      <c r="T9357" s="9">
        <v>0</v>
      </c>
    </row>
    <row r="9358" spans="1:20" x14ac:dyDescent="0.35">
      <c r="A9358">
        <f t="shared" si="293"/>
        <v>9358</v>
      </c>
      <c r="B9358" s="3" t="s">
        <v>71</v>
      </c>
      <c r="C9358" s="3" t="s">
        <v>87</v>
      </c>
      <c r="D9358" s="3" t="s">
        <v>33</v>
      </c>
      <c r="E9358">
        <v>2026</v>
      </c>
      <c r="F9358" s="3" t="str">
        <f t="shared" si="292"/>
        <v>GFSpillCAB G2026</v>
      </c>
      <c r="G9358" s="9">
        <v>0</v>
      </c>
      <c r="H9358" s="9">
        <v>0</v>
      </c>
      <c r="I9358" s="9">
        <v>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14.96</v>
      </c>
      <c r="Q9358" s="9">
        <v>0</v>
      </c>
      <c r="R9358" s="9">
        <v>0</v>
      </c>
      <c r="S9358" s="9">
        <v>0</v>
      </c>
      <c r="T9358" s="9">
        <v>0</v>
      </c>
    </row>
    <row r="9359" spans="1:20" x14ac:dyDescent="0.35">
      <c r="A9359">
        <f t="shared" si="293"/>
        <v>9359</v>
      </c>
      <c r="B9359" s="3" t="s">
        <v>71</v>
      </c>
      <c r="C9359" s="3" t="s">
        <v>87</v>
      </c>
      <c r="D9359" s="3" t="s">
        <v>33</v>
      </c>
      <c r="E9359">
        <v>2027</v>
      </c>
      <c r="F9359" s="3" t="str">
        <f t="shared" si="292"/>
        <v>GFSpillCAB G2027</v>
      </c>
      <c r="G9359" s="9">
        <v>0</v>
      </c>
      <c r="H9359" s="9">
        <v>0</v>
      </c>
      <c r="I9359" s="9">
        <v>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13.451000000000001</v>
      </c>
      <c r="P9359" s="9">
        <v>36.569000000000003</v>
      </c>
      <c r="Q9359" s="9">
        <v>7.8710000000000004</v>
      </c>
      <c r="R9359" s="9">
        <v>0</v>
      </c>
      <c r="S9359" s="9">
        <v>0</v>
      </c>
      <c r="T9359" s="9">
        <v>0</v>
      </c>
    </row>
    <row r="9360" spans="1:20" x14ac:dyDescent="0.35">
      <c r="A9360">
        <f t="shared" si="293"/>
        <v>9360</v>
      </c>
      <c r="B9360" s="3" t="s">
        <v>71</v>
      </c>
      <c r="C9360" s="3" t="s">
        <v>87</v>
      </c>
      <c r="D9360" s="3" t="s">
        <v>33</v>
      </c>
      <c r="E9360">
        <v>2028</v>
      </c>
      <c r="F9360" s="3" t="str">
        <f t="shared" si="292"/>
        <v>GFSpillCAB G2028</v>
      </c>
      <c r="G9360" s="9">
        <v>0</v>
      </c>
      <c r="H9360" s="9">
        <v>0</v>
      </c>
      <c r="I9360" s="9">
        <v>0</v>
      </c>
      <c r="J9360" s="9">
        <v>0</v>
      </c>
      <c r="K9360" s="9">
        <v>0</v>
      </c>
      <c r="L9360" s="9">
        <v>0</v>
      </c>
      <c r="M9360" s="9">
        <v>0</v>
      </c>
      <c r="N9360" s="9">
        <v>0</v>
      </c>
      <c r="O9360" s="9">
        <v>19.257000000000001</v>
      </c>
      <c r="P9360" s="9">
        <v>49.975000000000001</v>
      </c>
      <c r="Q9360" s="9">
        <v>10.388999999999999</v>
      </c>
      <c r="R9360" s="9">
        <v>0</v>
      </c>
      <c r="S9360" s="9">
        <v>0</v>
      </c>
      <c r="T9360" s="9">
        <v>0</v>
      </c>
    </row>
    <row r="9361" spans="1:20" x14ac:dyDescent="0.35">
      <c r="A9361">
        <f t="shared" si="293"/>
        <v>9361</v>
      </c>
      <c r="B9361" s="3" t="s">
        <v>71</v>
      </c>
      <c r="C9361" s="3" t="s">
        <v>87</v>
      </c>
      <c r="D9361" s="3" t="s">
        <v>33</v>
      </c>
      <c r="E9361">
        <v>2029</v>
      </c>
      <c r="F9361" s="3" t="str">
        <f t="shared" si="292"/>
        <v>GFSpillCAB G2029</v>
      </c>
      <c r="G9361" s="9">
        <v>0</v>
      </c>
      <c r="H9361" s="9">
        <v>0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23.675000000000001</v>
      </c>
      <c r="P9361" s="9">
        <v>21.355</v>
      </c>
      <c r="Q9361" s="9">
        <v>0</v>
      </c>
      <c r="R9361" s="9">
        <v>0</v>
      </c>
      <c r="S9361" s="9">
        <v>0</v>
      </c>
      <c r="T9361" s="9">
        <v>0</v>
      </c>
    </row>
    <row r="9362" spans="1:20" x14ac:dyDescent="0.35">
      <c r="A9362">
        <f t="shared" si="293"/>
        <v>9362</v>
      </c>
      <c r="B9362" s="3" t="s">
        <v>71</v>
      </c>
      <c r="C9362" s="3" t="s">
        <v>87</v>
      </c>
      <c r="D9362" s="3" t="s">
        <v>34</v>
      </c>
      <c r="E9362">
        <v>2020</v>
      </c>
      <c r="F9362" s="3" t="str">
        <f t="shared" si="292"/>
        <v>GFSpillPRST L2020</v>
      </c>
      <c r="G9362" s="9">
        <v>0.96099999999999997</v>
      </c>
      <c r="H9362" s="9">
        <v>0.73499999999999999</v>
      </c>
      <c r="I9362" s="9">
        <v>0.26</v>
      </c>
      <c r="J9362" s="9">
        <v>0.17100000000000001</v>
      </c>
      <c r="K9362" s="9">
        <v>0.215</v>
      </c>
      <c r="L9362" s="9">
        <v>0.46899999999999997</v>
      </c>
      <c r="M9362" s="9">
        <v>0.83499999999999996</v>
      </c>
      <c r="N9362" s="9">
        <v>1.641</v>
      </c>
      <c r="O9362" s="9">
        <v>2.839</v>
      </c>
      <c r="P9362" s="9">
        <v>2.6</v>
      </c>
      <c r="Q9362" s="9">
        <v>0.40300000000000002</v>
      </c>
      <c r="R9362" s="9">
        <v>0.45700000000000002</v>
      </c>
      <c r="S9362" s="9">
        <v>0.24099999999999999</v>
      </c>
      <c r="T9362" s="9">
        <v>0.14699999999999999</v>
      </c>
    </row>
    <row r="9363" spans="1:20" x14ac:dyDescent="0.35">
      <c r="A9363">
        <f t="shared" si="293"/>
        <v>9363</v>
      </c>
      <c r="B9363" s="3" t="s">
        <v>71</v>
      </c>
      <c r="C9363" s="3" t="s">
        <v>87</v>
      </c>
      <c r="D9363" s="3" t="s">
        <v>34</v>
      </c>
      <c r="E9363">
        <v>2021</v>
      </c>
      <c r="F9363" s="3" t="str">
        <f t="shared" si="292"/>
        <v>GFSpillPRST L2021</v>
      </c>
      <c r="G9363" s="9">
        <v>1.1819999999999999</v>
      </c>
      <c r="H9363" s="9">
        <v>0.69899999999999995</v>
      </c>
      <c r="I9363" s="9">
        <v>0.20699999999999999</v>
      </c>
      <c r="J9363" s="9">
        <v>0.14799999999999999</v>
      </c>
      <c r="K9363" s="9">
        <v>0.152</v>
      </c>
      <c r="L9363" s="9">
        <v>0.38600000000000001</v>
      </c>
      <c r="M9363" s="9">
        <v>0.505</v>
      </c>
      <c r="N9363" s="9">
        <v>0.85799999999999998</v>
      </c>
      <c r="O9363" s="9">
        <v>2.1389999999999998</v>
      </c>
      <c r="P9363" s="9">
        <v>2.6720000000000002</v>
      </c>
      <c r="Q9363" s="9">
        <v>0.627</v>
      </c>
      <c r="R9363" s="9">
        <v>0.46</v>
      </c>
      <c r="S9363" s="9">
        <v>0.29499999999999998</v>
      </c>
      <c r="T9363" s="9">
        <v>0.379</v>
      </c>
    </row>
    <row r="9364" spans="1:20" x14ac:dyDescent="0.35">
      <c r="A9364">
        <f t="shared" si="293"/>
        <v>9364</v>
      </c>
      <c r="B9364" s="3" t="s">
        <v>71</v>
      </c>
      <c r="C9364" s="3" t="s">
        <v>87</v>
      </c>
      <c r="D9364" s="3" t="s">
        <v>34</v>
      </c>
      <c r="E9364">
        <v>2022</v>
      </c>
      <c r="F9364" s="3" t="str">
        <f t="shared" si="292"/>
        <v>GFSpillPRST L2022</v>
      </c>
      <c r="G9364" s="9">
        <v>0.94599999999999995</v>
      </c>
      <c r="H9364" s="9">
        <v>0.59699999999999998</v>
      </c>
      <c r="I9364" s="9">
        <v>0.20899999999999999</v>
      </c>
      <c r="J9364" s="9">
        <v>0.13600000000000001</v>
      </c>
      <c r="K9364" s="9">
        <v>0.23200000000000001</v>
      </c>
      <c r="L9364" s="9">
        <v>0.438</v>
      </c>
      <c r="M9364" s="9">
        <v>0.67500000000000004</v>
      </c>
      <c r="N9364" s="9">
        <v>0.92600000000000005</v>
      </c>
      <c r="O9364" s="9">
        <v>2.5630000000000002</v>
      </c>
      <c r="P9364" s="9">
        <v>3.4540000000000002</v>
      </c>
      <c r="Q9364" s="9">
        <v>0.99199999999999999</v>
      </c>
      <c r="R9364" s="9">
        <v>0.65500000000000003</v>
      </c>
      <c r="S9364" s="9">
        <v>0.53900000000000003</v>
      </c>
      <c r="T9364" s="9">
        <v>0.40799999999999997</v>
      </c>
    </row>
    <row r="9365" spans="1:20" x14ac:dyDescent="0.35">
      <c r="A9365">
        <f t="shared" si="293"/>
        <v>9365</v>
      </c>
      <c r="B9365" s="3" t="s">
        <v>71</v>
      </c>
      <c r="C9365" s="3" t="s">
        <v>87</v>
      </c>
      <c r="D9365" s="3" t="s">
        <v>34</v>
      </c>
      <c r="E9365">
        <v>2023</v>
      </c>
      <c r="F9365" s="3" t="str">
        <f t="shared" si="292"/>
        <v>GFSpillPRST L2023</v>
      </c>
      <c r="G9365" s="9">
        <v>1.2809999999999999</v>
      </c>
      <c r="H9365" s="9">
        <v>0.72399999999999998</v>
      </c>
      <c r="I9365" s="9">
        <v>0.58399999999999996</v>
      </c>
      <c r="J9365" s="9">
        <v>0.59399999999999997</v>
      </c>
      <c r="K9365" s="9">
        <v>0.57299999999999995</v>
      </c>
      <c r="L9365" s="9">
        <v>0.89400000000000002</v>
      </c>
      <c r="M9365" s="9">
        <v>1.7310000000000001</v>
      </c>
      <c r="N9365" s="9">
        <v>2.8490000000000002</v>
      </c>
      <c r="O9365" s="9">
        <v>4.76</v>
      </c>
      <c r="P9365" s="9">
        <v>4.5940000000000003</v>
      </c>
      <c r="Q9365" s="9">
        <v>1.216</v>
      </c>
      <c r="R9365" s="9">
        <v>0.53600000000000003</v>
      </c>
      <c r="S9365" s="9">
        <v>0.38100000000000001</v>
      </c>
      <c r="T9365" s="9">
        <v>0.32400000000000001</v>
      </c>
    </row>
    <row r="9366" spans="1:20" x14ac:dyDescent="0.35">
      <c r="A9366">
        <f t="shared" si="293"/>
        <v>9366</v>
      </c>
      <c r="B9366" s="3" t="s">
        <v>71</v>
      </c>
      <c r="C9366" s="3" t="s">
        <v>87</v>
      </c>
      <c r="D9366" s="3" t="s">
        <v>34</v>
      </c>
      <c r="E9366">
        <v>2024</v>
      </c>
      <c r="F9366" s="3" t="str">
        <f t="shared" si="292"/>
        <v>GFSpillPRST L2024</v>
      </c>
      <c r="G9366" s="9">
        <v>1.6539999999999999</v>
      </c>
      <c r="H9366" s="9">
        <v>0.875</v>
      </c>
      <c r="I9366" s="9">
        <v>0.73899999999999999</v>
      </c>
      <c r="J9366" s="9">
        <v>0.65700000000000003</v>
      </c>
      <c r="K9366" s="9">
        <v>0.61199999999999999</v>
      </c>
      <c r="L9366" s="9">
        <v>0.8</v>
      </c>
      <c r="M9366" s="9">
        <v>1.4039999999999999</v>
      </c>
      <c r="N9366" s="9">
        <v>2.3889999999999998</v>
      </c>
      <c r="O9366" s="9">
        <v>3.5</v>
      </c>
      <c r="P9366" s="9">
        <v>2.665</v>
      </c>
      <c r="Q9366" s="9">
        <v>0.28599999999999998</v>
      </c>
      <c r="R9366" s="9">
        <v>0.28899999999999998</v>
      </c>
      <c r="S9366" s="9">
        <v>0.34699999999999998</v>
      </c>
      <c r="T9366" s="9">
        <v>0.28899999999999998</v>
      </c>
    </row>
    <row r="9367" spans="1:20" x14ac:dyDescent="0.35">
      <c r="A9367">
        <f t="shared" si="293"/>
        <v>9367</v>
      </c>
      <c r="B9367" s="3" t="s">
        <v>71</v>
      </c>
      <c r="C9367" s="3" t="s">
        <v>87</v>
      </c>
      <c r="D9367" s="3" t="s">
        <v>34</v>
      </c>
      <c r="E9367">
        <v>2025</v>
      </c>
      <c r="F9367" s="3" t="str">
        <f t="shared" si="292"/>
        <v>GFSpillPRST L2025</v>
      </c>
      <c r="G9367" s="9">
        <v>1.3080000000000001</v>
      </c>
      <c r="H9367" s="9">
        <v>0.71599999999999997</v>
      </c>
      <c r="I9367" s="9">
        <v>0.38900000000000001</v>
      </c>
      <c r="J9367" s="9">
        <v>0.33200000000000002</v>
      </c>
      <c r="K9367" s="9">
        <v>0.48799999999999999</v>
      </c>
      <c r="L9367" s="9">
        <v>0.80200000000000005</v>
      </c>
      <c r="M9367" s="9">
        <v>1.288</v>
      </c>
      <c r="N9367" s="9">
        <v>2.1819999999999999</v>
      </c>
      <c r="O9367" s="9">
        <v>3.7370000000000001</v>
      </c>
      <c r="P9367" s="9">
        <v>3.1179999999999999</v>
      </c>
      <c r="Q9367" s="9">
        <v>0.41199999999999998</v>
      </c>
      <c r="R9367" s="9">
        <v>0.34899999999999998</v>
      </c>
      <c r="S9367" s="9">
        <v>0.246</v>
      </c>
      <c r="T9367" s="9">
        <v>0.42</v>
      </c>
    </row>
    <row r="9368" spans="1:20" x14ac:dyDescent="0.35">
      <c r="A9368">
        <f t="shared" si="293"/>
        <v>9368</v>
      </c>
      <c r="B9368" s="3" t="s">
        <v>71</v>
      </c>
      <c r="C9368" s="3" t="s">
        <v>87</v>
      </c>
      <c r="D9368" s="3" t="s">
        <v>34</v>
      </c>
      <c r="E9368">
        <v>2026</v>
      </c>
      <c r="F9368" s="3" t="str">
        <f t="shared" si="292"/>
        <v>GFSpillPRST L2026</v>
      </c>
      <c r="G9368" s="9">
        <v>1.3029999999999999</v>
      </c>
      <c r="H9368" s="9">
        <v>0.77100000000000002</v>
      </c>
      <c r="I9368" s="9">
        <v>0.46500000000000002</v>
      </c>
      <c r="J9368" s="9">
        <v>0.29099999999999998</v>
      </c>
      <c r="K9368" s="9">
        <v>0.36899999999999999</v>
      </c>
      <c r="L9368" s="9">
        <v>0.52500000000000002</v>
      </c>
      <c r="M9368" s="9">
        <v>0.79400000000000004</v>
      </c>
      <c r="N9368" s="9">
        <v>1.1850000000000001</v>
      </c>
      <c r="O9368" s="9">
        <v>2.2440000000000002</v>
      </c>
      <c r="P9368" s="9">
        <v>3.8069999999999999</v>
      </c>
      <c r="Q9368" s="9">
        <v>1.7450000000000001</v>
      </c>
      <c r="R9368" s="9">
        <v>0.57899999999999996</v>
      </c>
      <c r="S9368" s="9">
        <v>0.40200000000000002</v>
      </c>
      <c r="T9368" s="9">
        <v>0.313</v>
      </c>
    </row>
    <row r="9369" spans="1:20" x14ac:dyDescent="0.35">
      <c r="A9369">
        <f t="shared" si="293"/>
        <v>9369</v>
      </c>
      <c r="B9369" s="3" t="s">
        <v>71</v>
      </c>
      <c r="C9369" s="3" t="s">
        <v>87</v>
      </c>
      <c r="D9369" s="3" t="s">
        <v>34</v>
      </c>
      <c r="E9369">
        <v>2027</v>
      </c>
      <c r="F9369" s="3" t="str">
        <f t="shared" si="292"/>
        <v>GFSpillPRST L2027</v>
      </c>
      <c r="G9369" s="9">
        <v>1.2410000000000001</v>
      </c>
      <c r="H9369" s="9">
        <v>0.65</v>
      </c>
      <c r="I9369" s="9">
        <v>0.33500000000000002</v>
      </c>
      <c r="J9369" s="9">
        <v>0.252</v>
      </c>
      <c r="K9369" s="9">
        <v>0.27900000000000003</v>
      </c>
      <c r="L9369" s="9">
        <v>0.59299999999999997</v>
      </c>
      <c r="M9369" s="9">
        <v>1.1100000000000001</v>
      </c>
      <c r="N9369" s="9">
        <v>1.6160000000000001</v>
      </c>
      <c r="O9369" s="9">
        <v>3.6269999999999998</v>
      </c>
      <c r="P9369" s="9">
        <v>4.2939999999999996</v>
      </c>
      <c r="Q9369" s="9">
        <v>1.2110000000000001</v>
      </c>
      <c r="R9369" s="9">
        <v>0.52400000000000002</v>
      </c>
      <c r="S9369" s="9">
        <v>0.60499999999999998</v>
      </c>
      <c r="T9369" s="9">
        <v>0.317</v>
      </c>
    </row>
    <row r="9370" spans="1:20" x14ac:dyDescent="0.35">
      <c r="A9370">
        <f t="shared" si="293"/>
        <v>9370</v>
      </c>
      <c r="B9370" s="3" t="s">
        <v>71</v>
      </c>
      <c r="C9370" s="3" t="s">
        <v>87</v>
      </c>
      <c r="D9370" s="3" t="s">
        <v>34</v>
      </c>
      <c r="E9370">
        <v>2028</v>
      </c>
      <c r="F9370" s="3" t="str">
        <f t="shared" si="292"/>
        <v>GFSpillPRST L2028</v>
      </c>
      <c r="G9370" s="9">
        <v>1.081</v>
      </c>
      <c r="H9370" s="9">
        <v>0.76700000000000002</v>
      </c>
      <c r="I9370" s="9">
        <v>0.42599999999999999</v>
      </c>
      <c r="J9370" s="9">
        <v>0.317</v>
      </c>
      <c r="K9370" s="9">
        <v>0.44800000000000001</v>
      </c>
      <c r="L9370" s="9">
        <v>0.63100000000000001</v>
      </c>
      <c r="M9370" s="9">
        <v>0.83599999999999997</v>
      </c>
      <c r="N9370" s="9">
        <v>1.4279999999999999</v>
      </c>
      <c r="O9370" s="9">
        <v>3.617</v>
      </c>
      <c r="P9370" s="9">
        <v>5.5880000000000001</v>
      </c>
      <c r="Q9370" s="9">
        <v>3.0049999999999999</v>
      </c>
      <c r="R9370" s="9">
        <v>0.88100000000000001</v>
      </c>
      <c r="S9370" s="9">
        <v>0.69899999999999995</v>
      </c>
      <c r="T9370" s="9">
        <v>0.313</v>
      </c>
    </row>
    <row r="9371" spans="1:20" x14ac:dyDescent="0.35">
      <c r="A9371">
        <f t="shared" si="293"/>
        <v>9371</v>
      </c>
      <c r="B9371" s="3" t="s">
        <v>71</v>
      </c>
      <c r="C9371" s="3" t="s">
        <v>87</v>
      </c>
      <c r="D9371" s="3" t="s">
        <v>34</v>
      </c>
      <c r="E9371">
        <v>2029</v>
      </c>
      <c r="F9371" s="3" t="str">
        <f t="shared" si="292"/>
        <v>GFSpillPRST L2029</v>
      </c>
      <c r="G9371" s="9">
        <v>1.236</v>
      </c>
      <c r="H9371" s="9">
        <v>0.61299999999999999</v>
      </c>
      <c r="I9371" s="9">
        <v>0.193</v>
      </c>
      <c r="J9371" s="9">
        <v>0.16200000000000001</v>
      </c>
      <c r="K9371" s="9">
        <v>0.20200000000000001</v>
      </c>
      <c r="L9371" s="9">
        <v>0.624</v>
      </c>
      <c r="M9371" s="9">
        <v>1.1040000000000001</v>
      </c>
      <c r="N9371" s="9">
        <v>1.7629999999999999</v>
      </c>
      <c r="O9371" s="9">
        <v>2.8490000000000002</v>
      </c>
      <c r="P9371" s="9">
        <v>2.7669999999999999</v>
      </c>
      <c r="Q9371" s="9">
        <v>0.60399999999999998</v>
      </c>
      <c r="R9371" s="9">
        <v>0.41899999999999998</v>
      </c>
      <c r="S9371" s="9">
        <v>0.21299999999999999</v>
      </c>
      <c r="T9371" s="9">
        <v>0.156</v>
      </c>
    </row>
    <row r="9372" spans="1:20" x14ac:dyDescent="0.35">
      <c r="A9372">
        <f t="shared" si="293"/>
        <v>9372</v>
      </c>
      <c r="B9372" s="3" t="s">
        <v>71</v>
      </c>
      <c r="C9372" s="3" t="s">
        <v>87</v>
      </c>
      <c r="D9372" s="3" t="s">
        <v>35</v>
      </c>
      <c r="E9372">
        <v>2020</v>
      </c>
      <c r="F9372" s="3" t="str">
        <f t="shared" si="292"/>
        <v>GFSpillALBENI2020</v>
      </c>
      <c r="G9372" s="9">
        <v>0</v>
      </c>
      <c r="H9372" s="9">
        <v>0</v>
      </c>
      <c r="I9372" s="9">
        <v>0</v>
      </c>
      <c r="J9372" s="9">
        <v>0</v>
      </c>
      <c r="K9372" s="9">
        <v>0</v>
      </c>
      <c r="L9372" s="9">
        <v>0</v>
      </c>
      <c r="M9372" s="9">
        <v>0</v>
      </c>
      <c r="N9372" s="9">
        <v>0</v>
      </c>
      <c r="O9372" s="9">
        <v>50.97</v>
      </c>
      <c r="P9372" s="9">
        <v>36.148000000000003</v>
      </c>
      <c r="Q9372" s="9">
        <v>6.6050000000000004</v>
      </c>
      <c r="R9372" s="9">
        <v>1.9710000000000001</v>
      </c>
      <c r="S9372" s="9">
        <v>1.0349999999999999</v>
      </c>
      <c r="T9372" s="9">
        <v>2.5270000000000001</v>
      </c>
    </row>
    <row r="9373" spans="1:20" x14ac:dyDescent="0.35">
      <c r="A9373">
        <f t="shared" si="293"/>
        <v>9373</v>
      </c>
      <c r="B9373" s="3" t="s">
        <v>71</v>
      </c>
      <c r="C9373" s="3" t="s">
        <v>87</v>
      </c>
      <c r="D9373" s="3" t="s">
        <v>35</v>
      </c>
      <c r="E9373">
        <v>2021</v>
      </c>
      <c r="F9373" s="3" t="str">
        <f t="shared" si="292"/>
        <v>GFSpillALBENI2021</v>
      </c>
      <c r="G9373" s="9">
        <v>1.597</v>
      </c>
      <c r="H9373" s="9">
        <v>0</v>
      </c>
      <c r="I9373" s="9">
        <v>0</v>
      </c>
      <c r="J9373" s="9">
        <v>0</v>
      </c>
      <c r="K9373" s="9">
        <v>0</v>
      </c>
      <c r="L9373" s="9">
        <v>0</v>
      </c>
      <c r="M9373" s="9">
        <v>0</v>
      </c>
      <c r="N9373" s="9">
        <v>0</v>
      </c>
      <c r="O9373" s="9">
        <v>2.6909999999999998</v>
      </c>
      <c r="P9373" s="9">
        <v>20.190000000000001</v>
      </c>
      <c r="Q9373" s="9">
        <v>4.4329999999999998</v>
      </c>
      <c r="R9373" s="9">
        <v>3.5579999999999998</v>
      </c>
      <c r="S9373" s="9">
        <v>0.155</v>
      </c>
      <c r="T9373" s="9">
        <v>4.4210000000000003</v>
      </c>
    </row>
    <row r="9374" spans="1:20" x14ac:dyDescent="0.35">
      <c r="A9374">
        <f t="shared" si="293"/>
        <v>9374</v>
      </c>
      <c r="B9374" s="3" t="s">
        <v>71</v>
      </c>
      <c r="C9374" s="3" t="s">
        <v>87</v>
      </c>
      <c r="D9374" s="3" t="s">
        <v>35</v>
      </c>
      <c r="E9374">
        <v>2022</v>
      </c>
      <c r="F9374" s="3" t="str">
        <f t="shared" si="292"/>
        <v>GFSpillALBENI2022</v>
      </c>
      <c r="G9374" s="9">
        <v>0</v>
      </c>
      <c r="H9374" s="9">
        <v>0</v>
      </c>
      <c r="I9374" s="9">
        <v>0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43.597000000000001</v>
      </c>
      <c r="P9374" s="9">
        <v>80.23</v>
      </c>
      <c r="Q9374" s="9">
        <v>38.76</v>
      </c>
      <c r="R9374" s="9">
        <v>11.069000000000001</v>
      </c>
      <c r="S9374" s="9">
        <v>6.4850000000000003</v>
      </c>
      <c r="T9374" s="9">
        <v>7.657</v>
      </c>
    </row>
    <row r="9375" spans="1:20" x14ac:dyDescent="0.35">
      <c r="A9375">
        <f t="shared" si="293"/>
        <v>9375</v>
      </c>
      <c r="B9375" s="3" t="s">
        <v>71</v>
      </c>
      <c r="C9375" s="3" t="s">
        <v>87</v>
      </c>
      <c r="D9375" s="3" t="s">
        <v>35</v>
      </c>
      <c r="E9375">
        <v>2023</v>
      </c>
      <c r="F9375" s="3" t="str">
        <f t="shared" si="292"/>
        <v>GFSpillALBENI2023</v>
      </c>
      <c r="G9375" s="9">
        <v>2.5779999999999998</v>
      </c>
      <c r="H9375" s="9">
        <v>0</v>
      </c>
      <c r="I9375" s="9">
        <v>16.885999999999999</v>
      </c>
      <c r="J9375" s="9">
        <v>6.8490000000000002</v>
      </c>
      <c r="K9375" s="9">
        <v>16.619</v>
      </c>
      <c r="L9375" s="9">
        <v>20.826000000000001</v>
      </c>
      <c r="M9375" s="9">
        <v>35.334000000000003</v>
      </c>
      <c r="N9375" s="9">
        <v>49.225999999999999</v>
      </c>
      <c r="O9375" s="9">
        <v>64.965000000000003</v>
      </c>
      <c r="P9375" s="9">
        <v>61.947000000000003</v>
      </c>
      <c r="Q9375" s="9">
        <v>30.614999999999998</v>
      </c>
      <c r="R9375" s="9">
        <v>9.2490000000000006</v>
      </c>
      <c r="S9375" s="9">
        <v>2.63</v>
      </c>
      <c r="T9375" s="9">
        <v>5.742</v>
      </c>
    </row>
    <row r="9376" spans="1:20" x14ac:dyDescent="0.35">
      <c r="A9376">
        <f t="shared" si="293"/>
        <v>9376</v>
      </c>
      <c r="B9376" s="3" t="s">
        <v>71</v>
      </c>
      <c r="C9376" s="3" t="s">
        <v>87</v>
      </c>
      <c r="D9376" s="3" t="s">
        <v>35</v>
      </c>
      <c r="E9376">
        <v>2024</v>
      </c>
      <c r="F9376" s="3" t="str">
        <f t="shared" si="292"/>
        <v>GFSpillALBENI2024</v>
      </c>
      <c r="G9376" s="9">
        <v>4.37</v>
      </c>
      <c r="H9376" s="9">
        <v>0</v>
      </c>
      <c r="I9376" s="9">
        <v>0</v>
      </c>
      <c r="J9376" s="9">
        <v>0</v>
      </c>
      <c r="K9376" s="9">
        <v>0</v>
      </c>
      <c r="L9376" s="9">
        <v>0</v>
      </c>
      <c r="M9376" s="9">
        <v>0</v>
      </c>
      <c r="N9376" s="9">
        <v>5.9610000000000003</v>
      </c>
      <c r="O9376" s="9">
        <v>17.866</v>
      </c>
      <c r="P9376" s="9">
        <v>14.372999999999999</v>
      </c>
      <c r="Q9376" s="9">
        <v>0</v>
      </c>
      <c r="R9376" s="9">
        <v>0</v>
      </c>
      <c r="S9376" s="9">
        <v>0</v>
      </c>
      <c r="T9376" s="9">
        <v>0.88800000000000001</v>
      </c>
    </row>
    <row r="9377" spans="1:20" x14ac:dyDescent="0.35">
      <c r="A9377">
        <f t="shared" si="293"/>
        <v>9377</v>
      </c>
      <c r="B9377" s="3" t="s">
        <v>71</v>
      </c>
      <c r="C9377" s="3" t="s">
        <v>87</v>
      </c>
      <c r="D9377" s="3" t="s">
        <v>35</v>
      </c>
      <c r="E9377">
        <v>2025</v>
      </c>
      <c r="F9377" s="3" t="str">
        <f t="shared" si="292"/>
        <v>GFSpillALBENI2025</v>
      </c>
      <c r="G9377" s="9">
        <v>3.859</v>
      </c>
      <c r="H9377" s="9">
        <v>0</v>
      </c>
      <c r="I9377" s="9">
        <v>0</v>
      </c>
      <c r="J9377" s="9">
        <v>0</v>
      </c>
      <c r="K9377" s="9">
        <v>16.712</v>
      </c>
      <c r="L9377" s="9">
        <v>1.538</v>
      </c>
      <c r="M9377" s="9">
        <v>0</v>
      </c>
      <c r="N9377" s="9">
        <v>4.9290000000000003</v>
      </c>
      <c r="O9377" s="9">
        <v>36.241999999999997</v>
      </c>
      <c r="P9377" s="9">
        <v>17.216000000000001</v>
      </c>
      <c r="Q9377" s="9">
        <v>2.2290000000000001</v>
      </c>
      <c r="R9377" s="9">
        <v>0.61</v>
      </c>
      <c r="S9377" s="9">
        <v>0</v>
      </c>
      <c r="T9377" s="9">
        <v>4.8849999999999998</v>
      </c>
    </row>
    <row r="9378" spans="1:20" x14ac:dyDescent="0.35">
      <c r="A9378">
        <f t="shared" si="293"/>
        <v>9378</v>
      </c>
      <c r="B9378" s="3" t="s">
        <v>71</v>
      </c>
      <c r="C9378" s="3" t="s">
        <v>87</v>
      </c>
      <c r="D9378" s="3" t="s">
        <v>35</v>
      </c>
      <c r="E9378">
        <v>2026</v>
      </c>
      <c r="F9378" s="3" t="str">
        <f t="shared" si="292"/>
        <v>GFSpillALBENI2026</v>
      </c>
      <c r="G9378" s="9">
        <v>0.57199999999999995</v>
      </c>
      <c r="H9378" s="9">
        <v>0</v>
      </c>
      <c r="I9378" s="9">
        <v>0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43.427</v>
      </c>
      <c r="Q9378" s="9">
        <v>19.369</v>
      </c>
      <c r="R9378" s="9">
        <v>6.43</v>
      </c>
      <c r="S9378" s="9">
        <v>2.645</v>
      </c>
      <c r="T9378" s="9">
        <v>5.1440000000000001</v>
      </c>
    </row>
    <row r="9379" spans="1:20" x14ac:dyDescent="0.35">
      <c r="A9379">
        <f t="shared" si="293"/>
        <v>9379</v>
      </c>
      <c r="B9379" s="3" t="s">
        <v>71</v>
      </c>
      <c r="C9379" s="3" t="s">
        <v>87</v>
      </c>
      <c r="D9379" s="3" t="s">
        <v>35</v>
      </c>
      <c r="E9379">
        <v>2027</v>
      </c>
      <c r="F9379" s="3" t="str">
        <f t="shared" si="292"/>
        <v>GFSpillALBENI2027</v>
      </c>
      <c r="G9379" s="9">
        <v>1.0429999999999999</v>
      </c>
      <c r="H9379" s="9">
        <v>0</v>
      </c>
      <c r="I9379" s="9">
        <v>0</v>
      </c>
      <c r="J9379" s="9">
        <v>0</v>
      </c>
      <c r="K9379" s="9">
        <v>0</v>
      </c>
      <c r="L9379" s="9">
        <v>2.2010000000000001</v>
      </c>
      <c r="M9379" s="9">
        <v>7.3760000000000003</v>
      </c>
      <c r="N9379" s="9">
        <v>0</v>
      </c>
      <c r="O9379" s="9">
        <v>43.070999999999998</v>
      </c>
      <c r="P9379" s="9">
        <v>69.718999999999994</v>
      </c>
      <c r="Q9379" s="9">
        <v>35.722999999999999</v>
      </c>
      <c r="R9379" s="9">
        <v>8.9969999999999999</v>
      </c>
      <c r="S9379" s="9">
        <v>8.0340000000000007</v>
      </c>
      <c r="T9379" s="9">
        <v>7.6909999999999998</v>
      </c>
    </row>
    <row r="9380" spans="1:20" x14ac:dyDescent="0.35">
      <c r="A9380">
        <f t="shared" si="293"/>
        <v>9380</v>
      </c>
      <c r="B9380" s="3" t="s">
        <v>71</v>
      </c>
      <c r="C9380" s="3" t="s">
        <v>87</v>
      </c>
      <c r="D9380" s="3" t="s">
        <v>35</v>
      </c>
      <c r="E9380">
        <v>2028</v>
      </c>
      <c r="F9380" s="3" t="str">
        <f t="shared" si="292"/>
        <v>GFSpillALBENI2028</v>
      </c>
      <c r="G9380" s="9">
        <v>0</v>
      </c>
      <c r="H9380" s="9">
        <v>0</v>
      </c>
      <c r="I9380" s="9">
        <v>0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50.445999999999998</v>
      </c>
      <c r="P9380" s="9">
        <v>85.277000000000001</v>
      </c>
      <c r="Q9380" s="9">
        <v>44.28</v>
      </c>
      <c r="R9380" s="9">
        <v>10.021000000000001</v>
      </c>
      <c r="S9380" s="9">
        <v>7.0339999999999998</v>
      </c>
      <c r="T9380" s="9">
        <v>4.93</v>
      </c>
    </row>
    <row r="9381" spans="1:20" x14ac:dyDescent="0.35">
      <c r="A9381">
        <f t="shared" si="293"/>
        <v>9381</v>
      </c>
      <c r="B9381" s="3" t="s">
        <v>71</v>
      </c>
      <c r="C9381" s="3" t="s">
        <v>87</v>
      </c>
      <c r="D9381" s="3" t="s">
        <v>35</v>
      </c>
      <c r="E9381">
        <v>2029</v>
      </c>
      <c r="F9381" s="3" t="str">
        <f t="shared" si="292"/>
        <v>GFSpillALBENI2029</v>
      </c>
      <c r="G9381" s="9">
        <v>0.54200000000000004</v>
      </c>
      <c r="H9381" s="9">
        <v>0</v>
      </c>
      <c r="I9381" s="9">
        <v>0</v>
      </c>
      <c r="J9381" s="9">
        <v>0</v>
      </c>
      <c r="K9381" s="9">
        <v>0</v>
      </c>
      <c r="L9381" s="9">
        <v>0</v>
      </c>
      <c r="M9381" s="9">
        <v>0</v>
      </c>
      <c r="N9381" s="9">
        <v>2.1219999999999999</v>
      </c>
      <c r="O9381" s="9">
        <v>49.320999999999998</v>
      </c>
      <c r="P9381" s="9">
        <v>48.776000000000003</v>
      </c>
      <c r="Q9381" s="9">
        <v>7.9690000000000003</v>
      </c>
      <c r="R9381" s="9">
        <v>4.1269999999999998</v>
      </c>
      <c r="S9381" s="9">
        <v>0</v>
      </c>
      <c r="T9381" s="9">
        <v>1.931</v>
      </c>
    </row>
    <row r="9382" spans="1:20" x14ac:dyDescent="0.35">
      <c r="A9382">
        <f t="shared" si="293"/>
        <v>9382</v>
      </c>
      <c r="B9382" s="3" t="s">
        <v>71</v>
      </c>
      <c r="C9382" s="3" t="s">
        <v>87</v>
      </c>
      <c r="D9382" s="3" t="s">
        <v>36</v>
      </c>
      <c r="E9382">
        <v>2020</v>
      </c>
      <c r="F9382" s="3" t="str">
        <f t="shared" si="292"/>
        <v>GFSpillBOX C2020</v>
      </c>
      <c r="G9382" s="9">
        <v>0</v>
      </c>
      <c r="H9382" s="9">
        <v>0</v>
      </c>
      <c r="I9382" s="9">
        <v>0</v>
      </c>
      <c r="J9382" s="9">
        <v>0</v>
      </c>
      <c r="K9382" s="9">
        <v>0</v>
      </c>
      <c r="L9382" s="9">
        <v>0</v>
      </c>
      <c r="M9382" s="9">
        <v>0</v>
      </c>
      <c r="N9382" s="9">
        <v>0</v>
      </c>
      <c r="O9382" s="9">
        <v>35.463999999999999</v>
      </c>
      <c r="P9382" s="9">
        <v>25.655000000000001</v>
      </c>
      <c r="Q9382" s="9">
        <v>0</v>
      </c>
      <c r="R9382" s="9">
        <v>0</v>
      </c>
      <c r="S9382" s="9">
        <v>0</v>
      </c>
      <c r="T9382" s="9">
        <v>0</v>
      </c>
    </row>
    <row r="9383" spans="1:20" x14ac:dyDescent="0.35">
      <c r="A9383">
        <f t="shared" si="293"/>
        <v>9383</v>
      </c>
      <c r="B9383" s="3" t="s">
        <v>71</v>
      </c>
      <c r="C9383" s="3" t="s">
        <v>87</v>
      </c>
      <c r="D9383" s="3" t="s">
        <v>36</v>
      </c>
      <c r="E9383">
        <v>2021</v>
      </c>
      <c r="F9383" s="3" t="str">
        <f t="shared" si="292"/>
        <v>GFSpillBOX C2021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10.206</v>
      </c>
      <c r="Q9383" s="9">
        <v>0</v>
      </c>
      <c r="R9383" s="9">
        <v>0</v>
      </c>
      <c r="S9383" s="9">
        <v>0</v>
      </c>
      <c r="T9383" s="9">
        <v>0</v>
      </c>
    </row>
    <row r="9384" spans="1:20" x14ac:dyDescent="0.35">
      <c r="A9384">
        <f t="shared" si="293"/>
        <v>9384</v>
      </c>
      <c r="B9384" s="3" t="s">
        <v>71</v>
      </c>
      <c r="C9384" s="3" t="s">
        <v>87</v>
      </c>
      <c r="D9384" s="3" t="s">
        <v>36</v>
      </c>
      <c r="E9384">
        <v>2022</v>
      </c>
      <c r="F9384" s="3" t="str">
        <f t="shared" si="292"/>
        <v>GFSpillBOX C2022</v>
      </c>
      <c r="G9384" s="9">
        <v>0</v>
      </c>
      <c r="H9384" s="9">
        <v>0</v>
      </c>
      <c r="I9384" s="9">
        <v>0</v>
      </c>
      <c r="J9384" s="9">
        <v>0</v>
      </c>
      <c r="K9384" s="9">
        <v>0</v>
      </c>
      <c r="L9384" s="9">
        <v>0</v>
      </c>
      <c r="M9384" s="9">
        <v>0</v>
      </c>
      <c r="N9384" s="9">
        <v>0</v>
      </c>
      <c r="O9384" s="9">
        <v>25.786000000000001</v>
      </c>
      <c r="P9384" s="9">
        <v>66.025000000000006</v>
      </c>
      <c r="Q9384" s="9">
        <v>29.908000000000001</v>
      </c>
      <c r="R9384" s="9">
        <v>0</v>
      </c>
      <c r="S9384" s="9">
        <v>0</v>
      </c>
      <c r="T9384" s="9">
        <v>0</v>
      </c>
    </row>
    <row r="9385" spans="1:20" x14ac:dyDescent="0.35">
      <c r="A9385">
        <f t="shared" si="293"/>
        <v>9385</v>
      </c>
      <c r="B9385" s="3" t="s">
        <v>71</v>
      </c>
      <c r="C9385" s="3" t="s">
        <v>87</v>
      </c>
      <c r="D9385" s="3" t="s">
        <v>36</v>
      </c>
      <c r="E9385">
        <v>2023</v>
      </c>
      <c r="F9385" s="3" t="str">
        <f t="shared" si="292"/>
        <v>GFSpillBOX C2023</v>
      </c>
      <c r="G9385" s="9">
        <v>0</v>
      </c>
      <c r="H9385" s="9">
        <v>0</v>
      </c>
      <c r="I9385" s="9">
        <v>0</v>
      </c>
      <c r="J9385" s="9">
        <v>0</v>
      </c>
      <c r="K9385" s="9">
        <v>0</v>
      </c>
      <c r="L9385" s="9">
        <v>2.2349999999999999</v>
      </c>
      <c r="M9385" s="9">
        <v>18.298999999999999</v>
      </c>
      <c r="N9385" s="9">
        <v>31.568000000000001</v>
      </c>
      <c r="O9385" s="9">
        <v>52.588000000000001</v>
      </c>
      <c r="P9385" s="9">
        <v>49.789000000000001</v>
      </c>
      <c r="Q9385" s="9">
        <v>21.463999999999999</v>
      </c>
      <c r="R9385" s="9">
        <v>0</v>
      </c>
      <c r="S9385" s="9">
        <v>0</v>
      </c>
      <c r="T9385" s="9">
        <v>0</v>
      </c>
    </row>
    <row r="9386" spans="1:20" x14ac:dyDescent="0.35">
      <c r="A9386">
        <f t="shared" si="293"/>
        <v>9386</v>
      </c>
      <c r="B9386" s="3" t="s">
        <v>71</v>
      </c>
      <c r="C9386" s="3" t="s">
        <v>87</v>
      </c>
      <c r="D9386" s="3" t="s">
        <v>36</v>
      </c>
      <c r="E9386">
        <v>2024</v>
      </c>
      <c r="F9386" s="3" t="str">
        <f t="shared" si="292"/>
        <v>GFSpillBOX C2024</v>
      </c>
      <c r="G9386" s="9">
        <v>1.665</v>
      </c>
      <c r="H9386" s="9">
        <v>0</v>
      </c>
      <c r="I9386" s="9">
        <v>0</v>
      </c>
      <c r="J9386" s="9">
        <v>0</v>
      </c>
      <c r="K9386" s="9">
        <v>0</v>
      </c>
      <c r="L9386" s="9">
        <v>0</v>
      </c>
      <c r="M9386" s="9">
        <v>0</v>
      </c>
      <c r="N9386" s="9">
        <v>0.77700000000000002</v>
      </c>
      <c r="O9386" s="9">
        <v>12.791</v>
      </c>
      <c r="P9386" s="9">
        <v>5.0549999999999997</v>
      </c>
      <c r="Q9386" s="9">
        <v>0</v>
      </c>
      <c r="R9386" s="9">
        <v>0</v>
      </c>
      <c r="S9386" s="9">
        <v>0</v>
      </c>
      <c r="T9386" s="9">
        <v>0</v>
      </c>
    </row>
    <row r="9387" spans="1:20" x14ac:dyDescent="0.35">
      <c r="A9387">
        <f t="shared" si="293"/>
        <v>9387</v>
      </c>
      <c r="B9387" s="3" t="s">
        <v>71</v>
      </c>
      <c r="C9387" s="3" t="s">
        <v>87</v>
      </c>
      <c r="D9387" s="3" t="s">
        <v>36</v>
      </c>
      <c r="E9387">
        <v>2025</v>
      </c>
      <c r="F9387" s="3" t="str">
        <f t="shared" si="292"/>
        <v>GFSpillBOX C2025</v>
      </c>
      <c r="G9387" s="9">
        <v>1.1779999999999999</v>
      </c>
      <c r="H9387" s="9">
        <v>0</v>
      </c>
      <c r="I9387" s="9">
        <v>0</v>
      </c>
      <c r="J9387" s="9">
        <v>0</v>
      </c>
      <c r="K9387" s="9">
        <v>0</v>
      </c>
      <c r="L9387" s="9">
        <v>0</v>
      </c>
      <c r="M9387" s="9">
        <v>0</v>
      </c>
      <c r="N9387" s="9">
        <v>0</v>
      </c>
      <c r="O9387" s="9">
        <v>26.094999999999999</v>
      </c>
      <c r="P9387" s="9">
        <v>7.5590000000000002</v>
      </c>
      <c r="Q9387" s="9">
        <v>0</v>
      </c>
      <c r="R9387" s="9">
        <v>0</v>
      </c>
      <c r="S9387" s="9">
        <v>0</v>
      </c>
      <c r="T9387" s="9">
        <v>0</v>
      </c>
    </row>
    <row r="9388" spans="1:20" x14ac:dyDescent="0.35">
      <c r="A9388">
        <f t="shared" si="293"/>
        <v>9388</v>
      </c>
      <c r="B9388" s="3" t="s">
        <v>71</v>
      </c>
      <c r="C9388" s="3" t="s">
        <v>87</v>
      </c>
      <c r="D9388" s="3" t="s">
        <v>36</v>
      </c>
      <c r="E9388">
        <v>2026</v>
      </c>
      <c r="F9388" s="3" t="str">
        <f t="shared" si="292"/>
        <v>GFSpillBOX C2026</v>
      </c>
      <c r="G9388" s="9">
        <v>0</v>
      </c>
      <c r="H9388" s="9">
        <v>0</v>
      </c>
      <c r="I9388" s="9">
        <v>0</v>
      </c>
      <c r="J9388" s="9">
        <v>0</v>
      </c>
      <c r="K9388" s="9">
        <v>0</v>
      </c>
      <c r="L9388" s="9">
        <v>0</v>
      </c>
      <c r="M9388" s="9">
        <v>0</v>
      </c>
      <c r="N9388" s="9">
        <v>0</v>
      </c>
      <c r="O9388" s="9">
        <v>0</v>
      </c>
      <c r="P9388" s="9">
        <v>31.347000000000001</v>
      </c>
      <c r="Q9388" s="9">
        <v>10.455</v>
      </c>
      <c r="R9388" s="9">
        <v>0</v>
      </c>
      <c r="S9388" s="9">
        <v>0</v>
      </c>
      <c r="T9388" s="9">
        <v>0</v>
      </c>
    </row>
    <row r="9389" spans="1:20" x14ac:dyDescent="0.35">
      <c r="A9389">
        <f t="shared" si="293"/>
        <v>9389</v>
      </c>
      <c r="B9389" s="3" t="s">
        <v>71</v>
      </c>
      <c r="C9389" s="3" t="s">
        <v>87</v>
      </c>
      <c r="D9389" s="3" t="s">
        <v>36</v>
      </c>
      <c r="E9389">
        <v>2027</v>
      </c>
      <c r="F9389" s="3" t="str">
        <f t="shared" si="292"/>
        <v>GFSpillBOX C2027</v>
      </c>
      <c r="G9389" s="9">
        <v>0</v>
      </c>
      <c r="H9389" s="9">
        <v>0</v>
      </c>
      <c r="I9389" s="9">
        <v>0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27.463999999999999</v>
      </c>
      <c r="P9389" s="9">
        <v>53.929000000000002</v>
      </c>
      <c r="Q9389" s="9">
        <v>26.457000000000001</v>
      </c>
      <c r="R9389" s="9">
        <v>0</v>
      </c>
      <c r="S9389" s="9">
        <v>0</v>
      </c>
      <c r="T9389" s="9">
        <v>0</v>
      </c>
    </row>
    <row r="9390" spans="1:20" x14ac:dyDescent="0.35">
      <c r="A9390">
        <f t="shared" si="293"/>
        <v>9390</v>
      </c>
      <c r="B9390" s="3" t="s">
        <v>71</v>
      </c>
      <c r="C9390" s="3" t="s">
        <v>87</v>
      </c>
      <c r="D9390" s="3" t="s">
        <v>36</v>
      </c>
      <c r="E9390">
        <v>2028</v>
      </c>
      <c r="F9390" s="3" t="str">
        <f t="shared" si="292"/>
        <v>GFSpillBOX C2028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34.683</v>
      </c>
      <c r="P9390" s="9">
        <v>68.536000000000001</v>
      </c>
      <c r="Q9390" s="9">
        <v>35.158000000000001</v>
      </c>
      <c r="R9390" s="9">
        <v>0</v>
      </c>
      <c r="S9390" s="9">
        <v>0</v>
      </c>
      <c r="T9390" s="9">
        <v>0</v>
      </c>
    </row>
    <row r="9391" spans="1:20" x14ac:dyDescent="0.35">
      <c r="A9391">
        <f t="shared" si="293"/>
        <v>9391</v>
      </c>
      <c r="B9391" s="3" t="s">
        <v>71</v>
      </c>
      <c r="C9391" s="3" t="s">
        <v>87</v>
      </c>
      <c r="D9391" s="3" t="s">
        <v>36</v>
      </c>
      <c r="E9391">
        <v>2029</v>
      </c>
      <c r="F9391" s="3" t="str">
        <f t="shared" si="292"/>
        <v>GFSpillBOX C2029</v>
      </c>
      <c r="G9391" s="9">
        <v>0</v>
      </c>
      <c r="H9391" s="9">
        <v>0</v>
      </c>
      <c r="I9391" s="9">
        <v>0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31.178000000000001</v>
      </c>
      <c r="P9391" s="9">
        <v>38.116999999999997</v>
      </c>
      <c r="Q9391" s="9">
        <v>0</v>
      </c>
      <c r="R9391" s="9">
        <v>0</v>
      </c>
      <c r="S9391" s="9">
        <v>0</v>
      </c>
      <c r="T9391" s="9">
        <v>0</v>
      </c>
    </row>
    <row r="9392" spans="1:20" x14ac:dyDescent="0.35">
      <c r="A9392">
        <f t="shared" si="293"/>
        <v>9392</v>
      </c>
      <c r="B9392" s="3" t="s">
        <v>71</v>
      </c>
      <c r="C9392" s="3" t="s">
        <v>87</v>
      </c>
      <c r="D9392" s="3" t="s">
        <v>37</v>
      </c>
      <c r="E9392">
        <v>2020</v>
      </c>
      <c r="F9392" s="3" t="str">
        <f t="shared" si="292"/>
        <v>GFSpillBOUND2020</v>
      </c>
      <c r="G9392" s="9">
        <v>0</v>
      </c>
      <c r="H9392" s="9">
        <v>0</v>
      </c>
      <c r="I9392" s="9">
        <v>0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12.185</v>
      </c>
      <c r="P9392" s="9">
        <v>9.4930000000000003</v>
      </c>
      <c r="Q9392" s="9">
        <v>0</v>
      </c>
      <c r="R9392" s="9">
        <v>0</v>
      </c>
      <c r="S9392" s="9">
        <v>0</v>
      </c>
      <c r="T9392" s="9">
        <v>0</v>
      </c>
    </row>
    <row r="9393" spans="1:20" x14ac:dyDescent="0.35">
      <c r="A9393">
        <f t="shared" si="293"/>
        <v>9393</v>
      </c>
      <c r="B9393" s="3" t="s">
        <v>71</v>
      </c>
      <c r="C9393" s="3" t="s">
        <v>87</v>
      </c>
      <c r="D9393" s="3" t="s">
        <v>37</v>
      </c>
      <c r="E9393">
        <v>2021</v>
      </c>
      <c r="F9393" s="3" t="str">
        <f t="shared" si="292"/>
        <v>GFSpillBOUND2021</v>
      </c>
      <c r="G9393" s="9">
        <v>0</v>
      </c>
      <c r="H9393" s="9">
        <v>0</v>
      </c>
      <c r="I9393" s="9">
        <v>0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  <c r="Q9393" s="9">
        <v>0</v>
      </c>
      <c r="R9393" s="9">
        <v>0</v>
      </c>
      <c r="S9393" s="9">
        <v>0</v>
      </c>
      <c r="T9393" s="9">
        <v>0</v>
      </c>
    </row>
    <row r="9394" spans="1:20" x14ac:dyDescent="0.35">
      <c r="A9394">
        <f t="shared" si="293"/>
        <v>9394</v>
      </c>
      <c r="B9394" s="3" t="s">
        <v>71</v>
      </c>
      <c r="C9394" s="3" t="s">
        <v>87</v>
      </c>
      <c r="D9394" s="3" t="s">
        <v>37</v>
      </c>
      <c r="E9394">
        <v>2022</v>
      </c>
      <c r="F9394" s="3" t="str">
        <f t="shared" si="292"/>
        <v>GFSpillBOUND2022</v>
      </c>
      <c r="G9394" s="9">
        <v>0</v>
      </c>
      <c r="H9394" s="9">
        <v>0</v>
      </c>
      <c r="I9394" s="9">
        <v>0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0.73099999999999998</v>
      </c>
      <c r="P9394" s="9">
        <v>51.726999999999997</v>
      </c>
      <c r="Q9394" s="9">
        <v>20.637</v>
      </c>
      <c r="R9394" s="9">
        <v>0</v>
      </c>
      <c r="S9394" s="9">
        <v>0</v>
      </c>
      <c r="T9394" s="9">
        <v>0</v>
      </c>
    </row>
    <row r="9395" spans="1:20" x14ac:dyDescent="0.35">
      <c r="A9395">
        <f t="shared" si="293"/>
        <v>9395</v>
      </c>
      <c r="B9395" s="3" t="s">
        <v>71</v>
      </c>
      <c r="C9395" s="3" t="s">
        <v>87</v>
      </c>
      <c r="D9395" s="3" t="s">
        <v>37</v>
      </c>
      <c r="E9395">
        <v>2023</v>
      </c>
      <c r="F9395" s="3" t="str">
        <f t="shared" si="292"/>
        <v>GFSpillBOUND2023</v>
      </c>
      <c r="G9395" s="9">
        <v>1.0620000000000001</v>
      </c>
      <c r="H9395" s="9">
        <v>0</v>
      </c>
      <c r="I9395" s="9">
        <v>0</v>
      </c>
      <c r="J9395" s="9">
        <v>0</v>
      </c>
      <c r="K9395" s="9">
        <v>0</v>
      </c>
      <c r="L9395" s="9">
        <v>0</v>
      </c>
      <c r="M9395" s="9">
        <v>7.3659999999999997</v>
      </c>
      <c r="N9395" s="9">
        <v>18.009</v>
      </c>
      <c r="O9395" s="9">
        <v>30.212</v>
      </c>
      <c r="P9395" s="9">
        <v>34.694000000000003</v>
      </c>
      <c r="Q9395" s="9">
        <v>12.138</v>
      </c>
      <c r="R9395" s="9">
        <v>0</v>
      </c>
      <c r="S9395" s="9">
        <v>0</v>
      </c>
      <c r="T9395" s="9">
        <v>0</v>
      </c>
    </row>
    <row r="9396" spans="1:20" x14ac:dyDescent="0.35">
      <c r="A9396">
        <f t="shared" si="293"/>
        <v>9396</v>
      </c>
      <c r="B9396" s="3" t="s">
        <v>71</v>
      </c>
      <c r="C9396" s="3" t="s">
        <v>87</v>
      </c>
      <c r="D9396" s="3" t="s">
        <v>37</v>
      </c>
      <c r="E9396">
        <v>2024</v>
      </c>
      <c r="F9396" s="3" t="str">
        <f t="shared" si="292"/>
        <v>GFSpillBOUND2024</v>
      </c>
      <c r="G9396" s="9">
        <v>3.1269999999999998</v>
      </c>
      <c r="H9396" s="9">
        <v>0</v>
      </c>
      <c r="I9396" s="9">
        <v>0</v>
      </c>
      <c r="J9396" s="9">
        <v>0</v>
      </c>
      <c r="K9396" s="9">
        <v>0</v>
      </c>
      <c r="L9396" s="9">
        <v>0</v>
      </c>
      <c r="M9396" s="9">
        <v>0</v>
      </c>
      <c r="N9396" s="9">
        <v>0</v>
      </c>
      <c r="O9396" s="9">
        <v>0</v>
      </c>
      <c r="P9396" s="9">
        <v>0</v>
      </c>
      <c r="Q9396" s="9">
        <v>0</v>
      </c>
      <c r="R9396" s="9">
        <v>0</v>
      </c>
      <c r="S9396" s="9">
        <v>0</v>
      </c>
      <c r="T9396" s="9">
        <v>0</v>
      </c>
    </row>
    <row r="9397" spans="1:20" x14ac:dyDescent="0.35">
      <c r="A9397">
        <f t="shared" si="293"/>
        <v>9397</v>
      </c>
      <c r="B9397" s="3" t="s">
        <v>71</v>
      </c>
      <c r="C9397" s="3" t="s">
        <v>87</v>
      </c>
      <c r="D9397" s="3" t="s">
        <v>37</v>
      </c>
      <c r="E9397">
        <v>2025</v>
      </c>
      <c r="F9397" s="3" t="str">
        <f t="shared" si="292"/>
        <v>GFSpillBOUND2025</v>
      </c>
      <c r="G9397" s="9">
        <v>2.5249999999999999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3.0310000000000001</v>
      </c>
      <c r="P9397" s="9">
        <v>0</v>
      </c>
      <c r="Q9397" s="9">
        <v>0</v>
      </c>
      <c r="R9397" s="9">
        <v>0</v>
      </c>
      <c r="S9397" s="9">
        <v>0</v>
      </c>
      <c r="T9397" s="9">
        <v>0</v>
      </c>
    </row>
    <row r="9398" spans="1:20" x14ac:dyDescent="0.35">
      <c r="A9398">
        <f t="shared" si="293"/>
        <v>9398</v>
      </c>
      <c r="B9398" s="3" t="s">
        <v>71</v>
      </c>
      <c r="C9398" s="3" t="s">
        <v>87</v>
      </c>
      <c r="D9398" s="3" t="s">
        <v>37</v>
      </c>
      <c r="E9398">
        <v>2026</v>
      </c>
      <c r="F9398" s="3" t="str">
        <f t="shared" si="292"/>
        <v>GFSpillBOUND2026</v>
      </c>
      <c r="G9398" s="9">
        <v>0</v>
      </c>
      <c r="H9398" s="9">
        <v>0</v>
      </c>
      <c r="I9398" s="9">
        <v>0</v>
      </c>
      <c r="J9398" s="9">
        <v>0</v>
      </c>
      <c r="K9398" s="9">
        <v>0</v>
      </c>
      <c r="L9398" s="9">
        <v>0</v>
      </c>
      <c r="M9398" s="9">
        <v>0</v>
      </c>
      <c r="N9398" s="9">
        <v>0</v>
      </c>
      <c r="O9398" s="9">
        <v>0</v>
      </c>
      <c r="P9398" s="9">
        <v>15.912000000000001</v>
      </c>
      <c r="Q9398" s="9">
        <v>1.079</v>
      </c>
      <c r="R9398" s="9">
        <v>0</v>
      </c>
      <c r="S9398" s="9">
        <v>0</v>
      </c>
      <c r="T9398" s="9">
        <v>0</v>
      </c>
    </row>
    <row r="9399" spans="1:20" x14ac:dyDescent="0.35">
      <c r="A9399">
        <f t="shared" si="293"/>
        <v>9399</v>
      </c>
      <c r="B9399" s="3" t="s">
        <v>71</v>
      </c>
      <c r="C9399" s="3" t="s">
        <v>87</v>
      </c>
      <c r="D9399" s="3" t="s">
        <v>37</v>
      </c>
      <c r="E9399">
        <v>2027</v>
      </c>
      <c r="F9399" s="3" t="str">
        <f t="shared" si="292"/>
        <v>GFSpillBOUND2027</v>
      </c>
      <c r="G9399" s="9">
        <v>0</v>
      </c>
      <c r="H9399" s="9">
        <v>0</v>
      </c>
      <c r="I9399" s="9">
        <v>0</v>
      </c>
      <c r="J9399" s="9">
        <v>0</v>
      </c>
      <c r="K9399" s="9">
        <v>0</v>
      </c>
      <c r="L9399" s="9">
        <v>0</v>
      </c>
      <c r="M9399" s="9">
        <v>0</v>
      </c>
      <c r="N9399" s="9">
        <v>0</v>
      </c>
      <c r="O9399" s="9">
        <v>3.6760000000000002</v>
      </c>
      <c r="P9399" s="9">
        <v>38.859000000000002</v>
      </c>
      <c r="Q9399" s="9">
        <v>17.326000000000001</v>
      </c>
      <c r="R9399" s="9">
        <v>0</v>
      </c>
      <c r="S9399" s="9">
        <v>0</v>
      </c>
      <c r="T9399" s="9">
        <v>0</v>
      </c>
    </row>
    <row r="9400" spans="1:20" x14ac:dyDescent="0.35">
      <c r="A9400">
        <f t="shared" si="293"/>
        <v>9400</v>
      </c>
      <c r="B9400" s="3" t="s">
        <v>71</v>
      </c>
      <c r="C9400" s="3" t="s">
        <v>87</v>
      </c>
      <c r="D9400" s="3" t="s">
        <v>37</v>
      </c>
      <c r="E9400">
        <v>2028</v>
      </c>
      <c r="F9400" s="3" t="str">
        <f t="shared" si="292"/>
        <v>GFSpillBOUND2028</v>
      </c>
      <c r="G9400" s="9">
        <v>0</v>
      </c>
      <c r="H9400" s="9">
        <v>0</v>
      </c>
      <c r="I9400" s="9">
        <v>0</v>
      </c>
      <c r="J9400" s="9">
        <v>0</v>
      </c>
      <c r="K9400" s="9">
        <v>0</v>
      </c>
      <c r="L9400" s="9">
        <v>0</v>
      </c>
      <c r="M9400" s="9">
        <v>0</v>
      </c>
      <c r="N9400" s="9">
        <v>0</v>
      </c>
      <c r="O9400" s="9">
        <v>11.305999999999999</v>
      </c>
      <c r="P9400" s="9">
        <v>53.951999999999998</v>
      </c>
      <c r="Q9400" s="9">
        <v>26.282</v>
      </c>
      <c r="R9400" s="9">
        <v>0</v>
      </c>
      <c r="S9400" s="9">
        <v>0</v>
      </c>
      <c r="T9400" s="9">
        <v>0</v>
      </c>
    </row>
    <row r="9401" spans="1:20" x14ac:dyDescent="0.35">
      <c r="A9401">
        <f t="shared" si="293"/>
        <v>9401</v>
      </c>
      <c r="B9401" s="3" t="s">
        <v>71</v>
      </c>
      <c r="C9401" s="3" t="s">
        <v>87</v>
      </c>
      <c r="D9401" s="3" t="s">
        <v>37</v>
      </c>
      <c r="E9401">
        <v>2029</v>
      </c>
      <c r="F9401" s="3" t="str">
        <f t="shared" si="292"/>
        <v>GFSpillBOUND2029</v>
      </c>
      <c r="G9401" s="9">
        <v>0</v>
      </c>
      <c r="H9401" s="9">
        <v>0</v>
      </c>
      <c r="I9401" s="9">
        <v>0</v>
      </c>
      <c r="J9401" s="9">
        <v>0</v>
      </c>
      <c r="K9401" s="9">
        <v>0</v>
      </c>
      <c r="L9401" s="9">
        <v>0</v>
      </c>
      <c r="M9401" s="9">
        <v>0</v>
      </c>
      <c r="N9401" s="9">
        <v>0</v>
      </c>
      <c r="O9401" s="9">
        <v>7.11</v>
      </c>
      <c r="P9401" s="9">
        <v>22.44</v>
      </c>
      <c r="Q9401" s="9">
        <v>0</v>
      </c>
      <c r="R9401" s="9">
        <v>0</v>
      </c>
      <c r="S9401" s="9">
        <v>0</v>
      </c>
      <c r="T9401" s="9">
        <v>0</v>
      </c>
    </row>
    <row r="9402" spans="1:20" x14ac:dyDescent="0.35">
      <c r="A9402">
        <f t="shared" si="293"/>
        <v>9402</v>
      </c>
      <c r="B9402" s="3" t="s">
        <v>71</v>
      </c>
      <c r="C9402" s="3" t="s">
        <v>87</v>
      </c>
      <c r="D9402" s="3" t="s">
        <v>38</v>
      </c>
      <c r="E9402">
        <v>2020</v>
      </c>
      <c r="F9402" s="3" t="str">
        <f t="shared" si="292"/>
        <v>GFSpill7-MILE2020</v>
      </c>
      <c r="G9402" s="9">
        <v>0</v>
      </c>
      <c r="H9402" s="9">
        <v>0</v>
      </c>
      <c r="I9402" s="9">
        <v>0</v>
      </c>
      <c r="J9402" s="9">
        <v>0</v>
      </c>
      <c r="K9402" s="9">
        <v>0</v>
      </c>
      <c r="L9402" s="9">
        <v>0</v>
      </c>
      <c r="M9402" s="9">
        <v>0</v>
      </c>
      <c r="N9402" s="9">
        <v>0</v>
      </c>
      <c r="O9402" s="9">
        <v>14.147</v>
      </c>
      <c r="P9402" s="9">
        <v>3.4780000000000002</v>
      </c>
      <c r="Q9402" s="9">
        <v>0</v>
      </c>
      <c r="R9402" s="9">
        <v>0</v>
      </c>
      <c r="S9402" s="9">
        <v>0</v>
      </c>
      <c r="T9402" s="9">
        <v>0</v>
      </c>
    </row>
    <row r="9403" spans="1:20" x14ac:dyDescent="0.35">
      <c r="A9403">
        <f t="shared" si="293"/>
        <v>9403</v>
      </c>
      <c r="B9403" s="3" t="s">
        <v>71</v>
      </c>
      <c r="C9403" s="3" t="s">
        <v>87</v>
      </c>
      <c r="D9403" s="3" t="s">
        <v>38</v>
      </c>
      <c r="E9403">
        <v>2021</v>
      </c>
      <c r="F9403" s="3" t="str">
        <f t="shared" si="292"/>
        <v>GFSpill7-MILE2021</v>
      </c>
      <c r="G9403" s="9">
        <v>0</v>
      </c>
      <c r="H9403" s="9">
        <v>0</v>
      </c>
      <c r="I9403" s="9">
        <v>0</v>
      </c>
      <c r="J9403" s="9">
        <v>0</v>
      </c>
      <c r="K9403" s="9">
        <v>0</v>
      </c>
      <c r="L9403" s="9">
        <v>0</v>
      </c>
      <c r="M9403" s="9">
        <v>0</v>
      </c>
      <c r="N9403" s="9">
        <v>0</v>
      </c>
      <c r="O9403" s="9">
        <v>0</v>
      </c>
      <c r="P9403" s="9">
        <v>0</v>
      </c>
      <c r="Q9403" s="9">
        <v>0</v>
      </c>
      <c r="R9403" s="9">
        <v>0</v>
      </c>
      <c r="S9403" s="9">
        <v>0</v>
      </c>
      <c r="T9403" s="9">
        <v>0</v>
      </c>
    </row>
    <row r="9404" spans="1:20" x14ac:dyDescent="0.35">
      <c r="A9404">
        <f t="shared" si="293"/>
        <v>9404</v>
      </c>
      <c r="B9404" s="3" t="s">
        <v>71</v>
      </c>
      <c r="C9404" s="3" t="s">
        <v>87</v>
      </c>
      <c r="D9404" s="3" t="s">
        <v>38</v>
      </c>
      <c r="E9404">
        <v>2022</v>
      </c>
      <c r="F9404" s="3" t="str">
        <f t="shared" si="292"/>
        <v>GFSpill7-MILE2022</v>
      </c>
      <c r="G9404" s="9">
        <v>0</v>
      </c>
      <c r="H9404" s="9">
        <v>0</v>
      </c>
      <c r="I9404" s="9">
        <v>0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2.2440000000000002</v>
      </c>
      <c r="P9404" s="9">
        <v>47.326999999999998</v>
      </c>
      <c r="Q9404" s="9">
        <v>7.0289999999999999</v>
      </c>
      <c r="R9404" s="9">
        <v>0</v>
      </c>
      <c r="S9404" s="9">
        <v>0</v>
      </c>
      <c r="T9404" s="9">
        <v>0</v>
      </c>
    </row>
    <row r="9405" spans="1:20" x14ac:dyDescent="0.35">
      <c r="A9405">
        <f t="shared" si="293"/>
        <v>9405</v>
      </c>
      <c r="B9405" s="3" t="s">
        <v>71</v>
      </c>
      <c r="C9405" s="3" t="s">
        <v>87</v>
      </c>
      <c r="D9405" s="3" t="s">
        <v>38</v>
      </c>
      <c r="E9405">
        <v>2023</v>
      </c>
      <c r="F9405" s="3" t="str">
        <f t="shared" si="292"/>
        <v>GFSpill7-MILE2023</v>
      </c>
      <c r="G9405" s="9">
        <v>0</v>
      </c>
      <c r="H9405" s="9">
        <v>0</v>
      </c>
      <c r="I9405" s="9">
        <v>0</v>
      </c>
      <c r="J9405" s="9">
        <v>0</v>
      </c>
      <c r="K9405" s="9">
        <v>0</v>
      </c>
      <c r="L9405" s="9">
        <v>0</v>
      </c>
      <c r="M9405" s="9">
        <v>0</v>
      </c>
      <c r="N9405" s="9">
        <v>9.18</v>
      </c>
      <c r="O9405" s="9">
        <v>34.338999999999999</v>
      </c>
      <c r="P9405" s="9">
        <v>30.702000000000002</v>
      </c>
      <c r="Q9405" s="9">
        <v>0</v>
      </c>
      <c r="R9405" s="9">
        <v>0</v>
      </c>
      <c r="S9405" s="9">
        <v>0</v>
      </c>
      <c r="T9405" s="9">
        <v>0</v>
      </c>
    </row>
    <row r="9406" spans="1:20" x14ac:dyDescent="0.35">
      <c r="A9406">
        <f t="shared" si="293"/>
        <v>9406</v>
      </c>
      <c r="B9406" s="3" t="s">
        <v>71</v>
      </c>
      <c r="C9406" s="3" t="s">
        <v>87</v>
      </c>
      <c r="D9406" s="3" t="s">
        <v>38</v>
      </c>
      <c r="E9406">
        <v>2024</v>
      </c>
      <c r="F9406" s="3" t="str">
        <f t="shared" si="292"/>
        <v>GFSpill7-MILE2024</v>
      </c>
      <c r="G9406" s="9">
        <v>0</v>
      </c>
      <c r="H9406" s="9">
        <v>0</v>
      </c>
      <c r="I9406" s="9">
        <v>0</v>
      </c>
      <c r="J9406" s="9">
        <v>0</v>
      </c>
      <c r="K9406" s="9">
        <v>0</v>
      </c>
      <c r="L9406" s="9">
        <v>0</v>
      </c>
      <c r="M9406" s="9">
        <v>0</v>
      </c>
      <c r="N9406" s="9">
        <v>0</v>
      </c>
      <c r="O9406" s="9">
        <v>0</v>
      </c>
      <c r="P9406" s="9">
        <v>0</v>
      </c>
      <c r="Q9406" s="9">
        <v>0</v>
      </c>
      <c r="R9406" s="9">
        <v>0</v>
      </c>
      <c r="S9406" s="9">
        <v>0</v>
      </c>
      <c r="T9406" s="9">
        <v>0</v>
      </c>
    </row>
    <row r="9407" spans="1:20" x14ac:dyDescent="0.35">
      <c r="A9407">
        <f t="shared" si="293"/>
        <v>9407</v>
      </c>
      <c r="B9407" s="3" t="s">
        <v>71</v>
      </c>
      <c r="C9407" s="3" t="s">
        <v>87</v>
      </c>
      <c r="D9407" s="3" t="s">
        <v>38</v>
      </c>
      <c r="E9407">
        <v>2025</v>
      </c>
      <c r="F9407" s="3" t="str">
        <f t="shared" si="292"/>
        <v>GFSpill7-MILE2025</v>
      </c>
      <c r="G9407" s="9">
        <v>0</v>
      </c>
      <c r="H9407" s="9">
        <v>0</v>
      </c>
      <c r="I9407" s="9">
        <v>0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5.6020000000000003</v>
      </c>
      <c r="P9407" s="9">
        <v>0</v>
      </c>
      <c r="Q9407" s="9">
        <v>0</v>
      </c>
      <c r="R9407" s="9">
        <v>0</v>
      </c>
      <c r="S9407" s="9">
        <v>0</v>
      </c>
      <c r="T9407" s="9">
        <v>0</v>
      </c>
    </row>
    <row r="9408" spans="1:20" x14ac:dyDescent="0.35">
      <c r="A9408">
        <f t="shared" si="293"/>
        <v>9408</v>
      </c>
      <c r="B9408" s="3" t="s">
        <v>71</v>
      </c>
      <c r="C9408" s="3" t="s">
        <v>87</v>
      </c>
      <c r="D9408" s="3" t="s">
        <v>38</v>
      </c>
      <c r="E9408">
        <v>2026</v>
      </c>
      <c r="F9408" s="3" t="str">
        <f t="shared" si="292"/>
        <v>GFSpill7-MILE2026</v>
      </c>
      <c r="G9408" s="9">
        <v>0</v>
      </c>
      <c r="H9408" s="9">
        <v>0</v>
      </c>
      <c r="I9408" s="9">
        <v>0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11.91</v>
      </c>
      <c r="Q9408" s="9">
        <v>0</v>
      </c>
      <c r="R9408" s="9">
        <v>0</v>
      </c>
      <c r="S9408" s="9">
        <v>0</v>
      </c>
      <c r="T9408" s="9">
        <v>0</v>
      </c>
    </row>
    <row r="9409" spans="1:20" x14ac:dyDescent="0.35">
      <c r="A9409">
        <f t="shared" si="293"/>
        <v>9409</v>
      </c>
      <c r="B9409" s="3" t="s">
        <v>71</v>
      </c>
      <c r="C9409" s="3" t="s">
        <v>87</v>
      </c>
      <c r="D9409" s="3" t="s">
        <v>38</v>
      </c>
      <c r="E9409">
        <v>2027</v>
      </c>
      <c r="F9409" s="3" t="str">
        <f t="shared" si="292"/>
        <v>GFSpill7-MILE2027</v>
      </c>
      <c r="G9409" s="9">
        <v>0</v>
      </c>
      <c r="H9409" s="9">
        <v>0</v>
      </c>
      <c r="I9409" s="9">
        <v>0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6.5190000000000001</v>
      </c>
      <c r="P9409" s="9">
        <v>34.335000000000001</v>
      </c>
      <c r="Q9409" s="9">
        <v>3.4790000000000001</v>
      </c>
      <c r="R9409" s="9">
        <v>0</v>
      </c>
      <c r="S9409" s="9">
        <v>0</v>
      </c>
      <c r="T9409" s="9">
        <v>0</v>
      </c>
    </row>
    <row r="9410" spans="1:20" x14ac:dyDescent="0.35">
      <c r="A9410">
        <f t="shared" si="293"/>
        <v>9410</v>
      </c>
      <c r="B9410" s="3" t="s">
        <v>71</v>
      </c>
      <c r="C9410" s="3" t="s">
        <v>87</v>
      </c>
      <c r="D9410" s="3" t="s">
        <v>38</v>
      </c>
      <c r="E9410">
        <v>2028</v>
      </c>
      <c r="F9410" s="3" t="str">
        <f t="shared" ref="F9410:F9473" si="294">_xlfn.CONCAT(B9410,C9410,D9410,E9410)</f>
        <v>GFSpill7-MILE2028</v>
      </c>
      <c r="G9410" s="9">
        <v>0</v>
      </c>
      <c r="H9410" s="9">
        <v>0</v>
      </c>
      <c r="I9410" s="9">
        <v>0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14.384</v>
      </c>
      <c r="P9410" s="9">
        <v>51.02</v>
      </c>
      <c r="Q9410" s="9">
        <v>13.878</v>
      </c>
      <c r="R9410" s="9">
        <v>0</v>
      </c>
      <c r="S9410" s="9">
        <v>0</v>
      </c>
      <c r="T9410" s="9">
        <v>0</v>
      </c>
    </row>
    <row r="9411" spans="1:20" x14ac:dyDescent="0.35">
      <c r="A9411">
        <f t="shared" ref="A9411:A9474" si="295">A9410+1</f>
        <v>9411</v>
      </c>
      <c r="B9411" s="3" t="s">
        <v>71</v>
      </c>
      <c r="C9411" s="3" t="s">
        <v>87</v>
      </c>
      <c r="D9411" s="3" t="s">
        <v>38</v>
      </c>
      <c r="E9411">
        <v>2029</v>
      </c>
      <c r="F9411" s="3" t="str">
        <f t="shared" si="294"/>
        <v>GFSpill7-MILE2029</v>
      </c>
      <c r="G9411" s="9">
        <v>0</v>
      </c>
      <c r="H9411" s="9">
        <v>0</v>
      </c>
      <c r="I9411" s="9">
        <v>0</v>
      </c>
      <c r="J9411" s="9">
        <v>0</v>
      </c>
      <c r="K9411" s="9">
        <v>0</v>
      </c>
      <c r="L9411" s="9">
        <v>0</v>
      </c>
      <c r="M9411" s="9">
        <v>0</v>
      </c>
      <c r="N9411" s="9">
        <v>0</v>
      </c>
      <c r="O9411" s="9">
        <v>8.923</v>
      </c>
      <c r="P9411" s="9">
        <v>17.109000000000002</v>
      </c>
      <c r="Q9411" s="9">
        <v>0</v>
      </c>
      <c r="R9411" s="9">
        <v>0</v>
      </c>
      <c r="S9411" s="9">
        <v>0</v>
      </c>
      <c r="T9411" s="9">
        <v>0</v>
      </c>
    </row>
    <row r="9412" spans="1:20" x14ac:dyDescent="0.35">
      <c r="A9412">
        <f t="shared" si="295"/>
        <v>9412</v>
      </c>
      <c r="B9412" s="3" t="s">
        <v>71</v>
      </c>
      <c r="C9412" s="3" t="s">
        <v>87</v>
      </c>
      <c r="D9412" s="3" t="s">
        <v>39</v>
      </c>
      <c r="E9412">
        <v>2020</v>
      </c>
      <c r="F9412" s="3" t="str">
        <f t="shared" si="294"/>
        <v>GFSpillWANETA2020</v>
      </c>
      <c r="G9412" s="9">
        <v>0</v>
      </c>
      <c r="H9412" s="9">
        <v>0</v>
      </c>
      <c r="I9412" s="9">
        <v>0</v>
      </c>
      <c r="J9412" s="9">
        <v>0</v>
      </c>
      <c r="K9412" s="9">
        <v>0</v>
      </c>
      <c r="L9412" s="9">
        <v>0</v>
      </c>
      <c r="M9412" s="9">
        <v>0</v>
      </c>
      <c r="N9412" s="9">
        <v>0</v>
      </c>
      <c r="O9412" s="9">
        <v>14.646000000000001</v>
      </c>
      <c r="P9412" s="9">
        <v>3.9769999999999999</v>
      </c>
      <c r="Q9412" s="9">
        <v>0</v>
      </c>
      <c r="R9412" s="9">
        <v>0</v>
      </c>
      <c r="S9412" s="9">
        <v>0</v>
      </c>
      <c r="T9412" s="9">
        <v>0</v>
      </c>
    </row>
    <row r="9413" spans="1:20" x14ac:dyDescent="0.35">
      <c r="A9413">
        <f t="shared" si="295"/>
        <v>9413</v>
      </c>
      <c r="B9413" s="3" t="s">
        <v>71</v>
      </c>
      <c r="C9413" s="3" t="s">
        <v>87</v>
      </c>
      <c r="D9413" s="3" t="s">
        <v>39</v>
      </c>
      <c r="E9413">
        <v>2021</v>
      </c>
      <c r="F9413" s="3" t="str">
        <f t="shared" si="294"/>
        <v>GFSpillWANETA2021</v>
      </c>
      <c r="G9413" s="9">
        <v>0</v>
      </c>
      <c r="H9413" s="9">
        <v>0</v>
      </c>
      <c r="I9413" s="9">
        <v>0</v>
      </c>
      <c r="J9413" s="9">
        <v>0</v>
      </c>
      <c r="K9413" s="9">
        <v>0</v>
      </c>
      <c r="L9413" s="9">
        <v>0</v>
      </c>
      <c r="M9413" s="9">
        <v>0</v>
      </c>
      <c r="N9413" s="9">
        <v>0</v>
      </c>
      <c r="O9413" s="9">
        <v>0</v>
      </c>
      <c r="P9413" s="9">
        <v>0</v>
      </c>
      <c r="Q9413" s="9">
        <v>0</v>
      </c>
      <c r="R9413" s="9">
        <v>0</v>
      </c>
      <c r="S9413" s="9">
        <v>0</v>
      </c>
      <c r="T9413" s="9">
        <v>0</v>
      </c>
    </row>
    <row r="9414" spans="1:20" x14ac:dyDescent="0.35">
      <c r="A9414">
        <f t="shared" si="295"/>
        <v>9414</v>
      </c>
      <c r="B9414" s="3" t="s">
        <v>71</v>
      </c>
      <c r="C9414" s="3" t="s">
        <v>87</v>
      </c>
      <c r="D9414" s="3" t="s">
        <v>39</v>
      </c>
      <c r="E9414">
        <v>2022</v>
      </c>
      <c r="F9414" s="3" t="str">
        <f t="shared" si="294"/>
        <v>GFSpillWANETA2022</v>
      </c>
      <c r="G9414" s="9">
        <v>0</v>
      </c>
      <c r="H9414" s="9">
        <v>0</v>
      </c>
      <c r="I9414" s="9">
        <v>0</v>
      </c>
      <c r="J9414" s="9">
        <v>0</v>
      </c>
      <c r="K9414" s="9">
        <v>0</v>
      </c>
      <c r="L9414" s="9">
        <v>0</v>
      </c>
      <c r="M9414" s="9">
        <v>0</v>
      </c>
      <c r="N9414" s="9">
        <v>0</v>
      </c>
      <c r="O9414" s="9">
        <v>2.7429999999999999</v>
      </c>
      <c r="P9414" s="9">
        <v>47.826000000000001</v>
      </c>
      <c r="Q9414" s="9">
        <v>7.5279999999999996</v>
      </c>
      <c r="R9414" s="9">
        <v>0</v>
      </c>
      <c r="S9414" s="9">
        <v>0</v>
      </c>
      <c r="T9414" s="9">
        <v>0</v>
      </c>
    </row>
    <row r="9415" spans="1:20" x14ac:dyDescent="0.35">
      <c r="A9415">
        <f t="shared" si="295"/>
        <v>9415</v>
      </c>
      <c r="B9415" s="3" t="s">
        <v>71</v>
      </c>
      <c r="C9415" s="3" t="s">
        <v>87</v>
      </c>
      <c r="D9415" s="3" t="s">
        <v>39</v>
      </c>
      <c r="E9415">
        <v>2023</v>
      </c>
      <c r="F9415" s="3" t="str">
        <f t="shared" si="294"/>
        <v>GFSpillWANETA2023</v>
      </c>
      <c r="G9415" s="9">
        <v>0</v>
      </c>
      <c r="H9415" s="9">
        <v>0</v>
      </c>
      <c r="I9415" s="9">
        <v>0</v>
      </c>
      <c r="J9415" s="9">
        <v>0</v>
      </c>
      <c r="K9415" s="9">
        <v>0</v>
      </c>
      <c r="L9415" s="9">
        <v>0</v>
      </c>
      <c r="M9415" s="9">
        <v>0</v>
      </c>
      <c r="N9415" s="9">
        <v>9.6790000000000003</v>
      </c>
      <c r="O9415" s="9">
        <v>34.838000000000001</v>
      </c>
      <c r="P9415" s="9">
        <v>31.201000000000001</v>
      </c>
      <c r="Q9415" s="9">
        <v>0</v>
      </c>
      <c r="R9415" s="9">
        <v>0</v>
      </c>
      <c r="S9415" s="9">
        <v>0</v>
      </c>
      <c r="T9415" s="9">
        <v>0</v>
      </c>
    </row>
    <row r="9416" spans="1:20" x14ac:dyDescent="0.35">
      <c r="A9416">
        <f t="shared" si="295"/>
        <v>9416</v>
      </c>
      <c r="B9416" s="3" t="s">
        <v>71</v>
      </c>
      <c r="C9416" s="3" t="s">
        <v>87</v>
      </c>
      <c r="D9416" s="3" t="s">
        <v>39</v>
      </c>
      <c r="E9416">
        <v>2024</v>
      </c>
      <c r="F9416" s="3" t="str">
        <f t="shared" si="294"/>
        <v>GFSpillWANETA2024</v>
      </c>
      <c r="G9416" s="9">
        <v>0</v>
      </c>
      <c r="H9416" s="9">
        <v>0</v>
      </c>
      <c r="I9416" s="9">
        <v>0</v>
      </c>
      <c r="J9416" s="9">
        <v>0</v>
      </c>
      <c r="K9416" s="9">
        <v>0</v>
      </c>
      <c r="L9416" s="9">
        <v>0</v>
      </c>
      <c r="M9416" s="9">
        <v>0</v>
      </c>
      <c r="N9416" s="9">
        <v>0</v>
      </c>
      <c r="O9416" s="9">
        <v>0</v>
      </c>
      <c r="P9416" s="9">
        <v>0</v>
      </c>
      <c r="Q9416" s="9">
        <v>0</v>
      </c>
      <c r="R9416" s="9">
        <v>0</v>
      </c>
      <c r="S9416" s="9">
        <v>0</v>
      </c>
      <c r="T9416" s="9">
        <v>0</v>
      </c>
    </row>
    <row r="9417" spans="1:20" x14ac:dyDescent="0.35">
      <c r="A9417">
        <f t="shared" si="295"/>
        <v>9417</v>
      </c>
      <c r="B9417" s="3" t="s">
        <v>71</v>
      </c>
      <c r="C9417" s="3" t="s">
        <v>87</v>
      </c>
      <c r="D9417" s="3" t="s">
        <v>39</v>
      </c>
      <c r="E9417">
        <v>2025</v>
      </c>
      <c r="F9417" s="3" t="str">
        <f t="shared" si="294"/>
        <v>GFSpillWANETA2025</v>
      </c>
      <c r="G9417" s="9">
        <v>0</v>
      </c>
      <c r="H9417" s="9">
        <v>0</v>
      </c>
      <c r="I9417" s="9">
        <v>0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6.101</v>
      </c>
      <c r="P9417" s="9">
        <v>0</v>
      </c>
      <c r="Q9417" s="9">
        <v>0</v>
      </c>
      <c r="R9417" s="9">
        <v>0</v>
      </c>
      <c r="S9417" s="9">
        <v>0</v>
      </c>
      <c r="T9417" s="9">
        <v>0</v>
      </c>
    </row>
    <row r="9418" spans="1:20" x14ac:dyDescent="0.35">
      <c r="A9418">
        <f t="shared" si="295"/>
        <v>9418</v>
      </c>
      <c r="B9418" s="3" t="s">
        <v>71</v>
      </c>
      <c r="C9418" s="3" t="s">
        <v>87</v>
      </c>
      <c r="D9418" s="3" t="s">
        <v>39</v>
      </c>
      <c r="E9418">
        <v>2026</v>
      </c>
      <c r="F9418" s="3" t="str">
        <f t="shared" si="294"/>
        <v>GFSpillWANETA2026</v>
      </c>
      <c r="G9418" s="9">
        <v>0</v>
      </c>
      <c r="H9418" s="9">
        <v>0</v>
      </c>
      <c r="I9418" s="9">
        <v>0</v>
      </c>
      <c r="J9418" s="9">
        <v>0</v>
      </c>
      <c r="K9418" s="9">
        <v>0</v>
      </c>
      <c r="L9418" s="9">
        <v>0</v>
      </c>
      <c r="M9418" s="9">
        <v>0</v>
      </c>
      <c r="N9418" s="9">
        <v>0</v>
      </c>
      <c r="O9418" s="9">
        <v>0</v>
      </c>
      <c r="P9418" s="9">
        <v>12.409000000000001</v>
      </c>
      <c r="Q9418" s="9">
        <v>0</v>
      </c>
      <c r="R9418" s="9">
        <v>0</v>
      </c>
      <c r="S9418" s="9">
        <v>0</v>
      </c>
      <c r="T9418" s="9">
        <v>0</v>
      </c>
    </row>
    <row r="9419" spans="1:20" x14ac:dyDescent="0.35">
      <c r="A9419">
        <f t="shared" si="295"/>
        <v>9419</v>
      </c>
      <c r="B9419" s="3" t="s">
        <v>71</v>
      </c>
      <c r="C9419" s="3" t="s">
        <v>87</v>
      </c>
      <c r="D9419" s="3" t="s">
        <v>39</v>
      </c>
      <c r="E9419">
        <v>2027</v>
      </c>
      <c r="F9419" s="3" t="str">
        <f t="shared" si="294"/>
        <v>GFSpillWANETA2027</v>
      </c>
      <c r="G9419" s="9">
        <v>0</v>
      </c>
      <c r="H9419" s="9">
        <v>0</v>
      </c>
      <c r="I9419" s="9">
        <v>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7.0179999999999998</v>
      </c>
      <c r="P9419" s="9">
        <v>34.834000000000003</v>
      </c>
      <c r="Q9419" s="9">
        <v>3.9780000000000002</v>
      </c>
      <c r="R9419" s="9">
        <v>0</v>
      </c>
      <c r="S9419" s="9">
        <v>0</v>
      </c>
      <c r="T9419" s="9">
        <v>0</v>
      </c>
    </row>
    <row r="9420" spans="1:20" x14ac:dyDescent="0.35">
      <c r="A9420">
        <f t="shared" si="295"/>
        <v>9420</v>
      </c>
      <c r="B9420" s="3" t="s">
        <v>71</v>
      </c>
      <c r="C9420" s="3" t="s">
        <v>87</v>
      </c>
      <c r="D9420" s="3" t="s">
        <v>39</v>
      </c>
      <c r="E9420">
        <v>2028</v>
      </c>
      <c r="F9420" s="3" t="str">
        <f t="shared" si="294"/>
        <v>GFSpillWANETA2028</v>
      </c>
      <c r="G9420" s="9">
        <v>0</v>
      </c>
      <c r="H9420" s="9">
        <v>0</v>
      </c>
      <c r="I9420" s="9">
        <v>0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14.882999999999999</v>
      </c>
      <c r="P9420" s="9">
        <v>51.518999999999998</v>
      </c>
      <c r="Q9420" s="9">
        <v>14.377000000000001</v>
      </c>
      <c r="R9420" s="9">
        <v>0</v>
      </c>
      <c r="S9420" s="9">
        <v>0</v>
      </c>
      <c r="T9420" s="9">
        <v>0</v>
      </c>
    </row>
    <row r="9421" spans="1:20" x14ac:dyDescent="0.35">
      <c r="A9421">
        <f t="shared" si="295"/>
        <v>9421</v>
      </c>
      <c r="B9421" s="3" t="s">
        <v>71</v>
      </c>
      <c r="C9421" s="3" t="s">
        <v>87</v>
      </c>
      <c r="D9421" s="3" t="s">
        <v>39</v>
      </c>
      <c r="E9421">
        <v>2029</v>
      </c>
      <c r="F9421" s="3" t="str">
        <f t="shared" si="294"/>
        <v>GFSpillWANETA2029</v>
      </c>
      <c r="G9421" s="9">
        <v>0</v>
      </c>
      <c r="H9421" s="9">
        <v>0</v>
      </c>
      <c r="I9421" s="9">
        <v>0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9.4220000000000006</v>
      </c>
      <c r="P9421" s="9">
        <v>17.608000000000001</v>
      </c>
      <c r="Q9421" s="9">
        <v>0</v>
      </c>
      <c r="R9421" s="9">
        <v>0</v>
      </c>
      <c r="S9421" s="9">
        <v>0</v>
      </c>
      <c r="T9421" s="9">
        <v>0</v>
      </c>
    </row>
    <row r="9422" spans="1:20" x14ac:dyDescent="0.35">
      <c r="A9422">
        <f t="shared" si="295"/>
        <v>9422</v>
      </c>
      <c r="B9422" s="3" t="s">
        <v>71</v>
      </c>
      <c r="C9422" s="3" t="s">
        <v>87</v>
      </c>
      <c r="D9422" s="3" t="s">
        <v>40</v>
      </c>
      <c r="E9422">
        <v>2020</v>
      </c>
      <c r="F9422" s="3" t="str">
        <f t="shared" si="294"/>
        <v>GFSpillCDA LK2020</v>
      </c>
      <c r="G9422" s="9">
        <v>0</v>
      </c>
      <c r="H9422" s="9">
        <v>0</v>
      </c>
      <c r="I9422" s="9">
        <v>0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  <c r="Q9422" s="9">
        <v>0</v>
      </c>
      <c r="R9422" s="9">
        <v>0</v>
      </c>
      <c r="S9422" s="9">
        <v>0</v>
      </c>
      <c r="T9422" s="9">
        <v>0</v>
      </c>
    </row>
    <row r="9423" spans="1:20" x14ac:dyDescent="0.35">
      <c r="A9423">
        <f t="shared" si="295"/>
        <v>9423</v>
      </c>
      <c r="B9423" s="3" t="s">
        <v>71</v>
      </c>
      <c r="C9423" s="3" t="s">
        <v>87</v>
      </c>
      <c r="D9423" s="3" t="s">
        <v>40</v>
      </c>
      <c r="E9423">
        <v>2021</v>
      </c>
      <c r="F9423" s="3" t="str">
        <f t="shared" si="294"/>
        <v>GFSpillCDA LK2021</v>
      </c>
      <c r="G9423" s="9">
        <v>0</v>
      </c>
      <c r="H9423" s="9">
        <v>0</v>
      </c>
      <c r="I9423" s="9">
        <v>0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  <c r="Q9423" s="9">
        <v>0</v>
      </c>
      <c r="R9423" s="9">
        <v>0</v>
      </c>
      <c r="S9423" s="9">
        <v>0</v>
      </c>
      <c r="T9423" s="9">
        <v>0</v>
      </c>
    </row>
    <row r="9424" spans="1:20" x14ac:dyDescent="0.35">
      <c r="A9424">
        <f t="shared" si="295"/>
        <v>9424</v>
      </c>
      <c r="B9424" s="3" t="s">
        <v>71</v>
      </c>
      <c r="C9424" s="3" t="s">
        <v>87</v>
      </c>
      <c r="D9424" s="3" t="s">
        <v>40</v>
      </c>
      <c r="E9424">
        <v>2022</v>
      </c>
      <c r="F9424" s="3" t="str">
        <f t="shared" si="294"/>
        <v>GFSpillCDA LK2022</v>
      </c>
      <c r="G9424" s="9">
        <v>0</v>
      </c>
      <c r="H9424" s="9">
        <v>0</v>
      </c>
      <c r="I9424" s="9">
        <v>0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  <c r="Q9424" s="9">
        <v>0</v>
      </c>
      <c r="R9424" s="9">
        <v>0</v>
      </c>
      <c r="S9424" s="9">
        <v>0</v>
      </c>
      <c r="T9424" s="9">
        <v>0</v>
      </c>
    </row>
    <row r="9425" spans="1:20" x14ac:dyDescent="0.35">
      <c r="A9425">
        <f t="shared" si="295"/>
        <v>9425</v>
      </c>
      <c r="B9425" s="3" t="s">
        <v>71</v>
      </c>
      <c r="C9425" s="3" t="s">
        <v>87</v>
      </c>
      <c r="D9425" s="3" t="s">
        <v>40</v>
      </c>
      <c r="E9425">
        <v>2023</v>
      </c>
      <c r="F9425" s="3" t="str">
        <f t="shared" si="294"/>
        <v>GFSpillCDA LK2023</v>
      </c>
      <c r="G9425" s="9">
        <v>0</v>
      </c>
      <c r="H9425" s="9">
        <v>0</v>
      </c>
      <c r="I9425" s="9">
        <v>0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  <c r="Q9425" s="9">
        <v>0</v>
      </c>
      <c r="R9425" s="9">
        <v>0</v>
      </c>
      <c r="S9425" s="9">
        <v>0</v>
      </c>
      <c r="T9425" s="9">
        <v>0</v>
      </c>
    </row>
    <row r="9426" spans="1:20" x14ac:dyDescent="0.35">
      <c r="A9426">
        <f t="shared" si="295"/>
        <v>9426</v>
      </c>
      <c r="B9426" s="3" t="s">
        <v>71</v>
      </c>
      <c r="C9426" s="3" t="s">
        <v>87</v>
      </c>
      <c r="D9426" s="3" t="s">
        <v>40</v>
      </c>
      <c r="E9426">
        <v>2024</v>
      </c>
      <c r="F9426" s="3" t="str">
        <f t="shared" si="294"/>
        <v>GFSpillCDA LK2024</v>
      </c>
      <c r="G9426" s="9">
        <v>0</v>
      </c>
      <c r="H9426" s="9">
        <v>0</v>
      </c>
      <c r="I9426" s="9">
        <v>0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  <c r="Q9426" s="9">
        <v>0</v>
      </c>
      <c r="R9426" s="9">
        <v>0</v>
      </c>
      <c r="S9426" s="9">
        <v>0</v>
      </c>
      <c r="T9426" s="9">
        <v>0</v>
      </c>
    </row>
    <row r="9427" spans="1:20" x14ac:dyDescent="0.35">
      <c r="A9427">
        <f t="shared" si="295"/>
        <v>9427</v>
      </c>
      <c r="B9427" s="3" t="s">
        <v>71</v>
      </c>
      <c r="C9427" s="3" t="s">
        <v>87</v>
      </c>
      <c r="D9427" s="3" t="s">
        <v>40</v>
      </c>
      <c r="E9427">
        <v>2025</v>
      </c>
      <c r="F9427" s="3" t="str">
        <f t="shared" si="294"/>
        <v>GFSpillCDA LK2025</v>
      </c>
      <c r="G9427" s="9">
        <v>0</v>
      </c>
      <c r="H9427" s="9">
        <v>0</v>
      </c>
      <c r="I9427" s="9">
        <v>0</v>
      </c>
      <c r="J9427" s="9">
        <v>0</v>
      </c>
      <c r="K9427" s="9">
        <v>0</v>
      </c>
      <c r="L9427" s="9">
        <v>0</v>
      </c>
      <c r="M9427" s="9">
        <v>0</v>
      </c>
      <c r="N9427" s="9">
        <v>0</v>
      </c>
      <c r="O9427" s="9">
        <v>0</v>
      </c>
      <c r="P9427" s="9">
        <v>0</v>
      </c>
      <c r="Q9427" s="9">
        <v>0</v>
      </c>
      <c r="R9427" s="9">
        <v>0</v>
      </c>
      <c r="S9427" s="9">
        <v>0</v>
      </c>
      <c r="T9427" s="9">
        <v>0</v>
      </c>
    </row>
    <row r="9428" spans="1:20" x14ac:dyDescent="0.35">
      <c r="A9428">
        <f t="shared" si="295"/>
        <v>9428</v>
      </c>
      <c r="B9428" s="3" t="s">
        <v>71</v>
      </c>
      <c r="C9428" s="3" t="s">
        <v>87</v>
      </c>
      <c r="D9428" s="3" t="s">
        <v>40</v>
      </c>
      <c r="E9428">
        <v>2026</v>
      </c>
      <c r="F9428" s="3" t="str">
        <f t="shared" si="294"/>
        <v>GFSpillCDA LK2026</v>
      </c>
      <c r="G9428" s="9">
        <v>0</v>
      </c>
      <c r="H9428" s="9">
        <v>0</v>
      </c>
      <c r="I9428" s="9">
        <v>0</v>
      </c>
      <c r="J9428" s="9">
        <v>0</v>
      </c>
      <c r="K9428" s="9">
        <v>0</v>
      </c>
      <c r="L9428" s="9">
        <v>0</v>
      </c>
      <c r="M9428" s="9">
        <v>0</v>
      </c>
      <c r="N9428" s="9">
        <v>0</v>
      </c>
      <c r="O9428" s="9">
        <v>0</v>
      </c>
      <c r="P9428" s="9">
        <v>0</v>
      </c>
      <c r="Q9428" s="9">
        <v>0</v>
      </c>
      <c r="R9428" s="9">
        <v>0</v>
      </c>
      <c r="S9428" s="9">
        <v>0</v>
      </c>
      <c r="T9428" s="9">
        <v>0</v>
      </c>
    </row>
    <row r="9429" spans="1:20" x14ac:dyDescent="0.35">
      <c r="A9429">
        <f t="shared" si="295"/>
        <v>9429</v>
      </c>
      <c r="B9429" s="3" t="s">
        <v>71</v>
      </c>
      <c r="C9429" s="3" t="s">
        <v>87</v>
      </c>
      <c r="D9429" s="3" t="s">
        <v>40</v>
      </c>
      <c r="E9429">
        <v>2027</v>
      </c>
      <c r="F9429" s="3" t="str">
        <f t="shared" si="294"/>
        <v>GFSpillCDA LK2027</v>
      </c>
      <c r="G9429" s="9">
        <v>0</v>
      </c>
      <c r="H9429" s="9">
        <v>0</v>
      </c>
      <c r="I9429" s="9">
        <v>0</v>
      </c>
      <c r="J9429" s="9">
        <v>0</v>
      </c>
      <c r="K9429" s="9">
        <v>0</v>
      </c>
      <c r="L9429" s="9">
        <v>0</v>
      </c>
      <c r="M9429" s="9">
        <v>0</v>
      </c>
      <c r="N9429" s="9">
        <v>0</v>
      </c>
      <c r="O9429" s="9">
        <v>0</v>
      </c>
      <c r="P9429" s="9">
        <v>0</v>
      </c>
      <c r="Q9429" s="9">
        <v>0</v>
      </c>
      <c r="R9429" s="9">
        <v>0</v>
      </c>
      <c r="S9429" s="9">
        <v>0</v>
      </c>
      <c r="T9429" s="9">
        <v>0</v>
      </c>
    </row>
    <row r="9430" spans="1:20" x14ac:dyDescent="0.35">
      <c r="A9430">
        <f t="shared" si="295"/>
        <v>9430</v>
      </c>
      <c r="B9430" s="3" t="s">
        <v>71</v>
      </c>
      <c r="C9430" s="3" t="s">
        <v>87</v>
      </c>
      <c r="D9430" s="3" t="s">
        <v>40</v>
      </c>
      <c r="E9430">
        <v>2028</v>
      </c>
      <c r="F9430" s="3" t="str">
        <f t="shared" si="294"/>
        <v>GFSpillCDA LK2028</v>
      </c>
      <c r="G9430" s="9">
        <v>0</v>
      </c>
      <c r="H9430" s="9">
        <v>0</v>
      </c>
      <c r="I9430" s="9">
        <v>0</v>
      </c>
      <c r="J9430" s="9">
        <v>0</v>
      </c>
      <c r="K9430" s="9">
        <v>0</v>
      </c>
      <c r="L9430" s="9">
        <v>0</v>
      </c>
      <c r="M9430" s="9">
        <v>0</v>
      </c>
      <c r="N9430" s="9">
        <v>0</v>
      </c>
      <c r="O9430" s="9">
        <v>0</v>
      </c>
      <c r="P9430" s="9">
        <v>0</v>
      </c>
      <c r="Q9430" s="9">
        <v>0</v>
      </c>
      <c r="R9430" s="9">
        <v>0</v>
      </c>
      <c r="S9430" s="9">
        <v>0</v>
      </c>
      <c r="T9430" s="9">
        <v>0</v>
      </c>
    </row>
    <row r="9431" spans="1:20" x14ac:dyDescent="0.35">
      <c r="A9431">
        <f t="shared" si="295"/>
        <v>9431</v>
      </c>
      <c r="B9431" s="3" t="s">
        <v>71</v>
      </c>
      <c r="C9431" s="3" t="s">
        <v>87</v>
      </c>
      <c r="D9431" s="3" t="s">
        <v>40</v>
      </c>
      <c r="E9431">
        <v>2029</v>
      </c>
      <c r="F9431" s="3" t="str">
        <f t="shared" si="294"/>
        <v>GFSpillCDA LK2029</v>
      </c>
      <c r="G9431" s="9">
        <v>0</v>
      </c>
      <c r="H9431" s="9">
        <v>0</v>
      </c>
      <c r="I9431" s="9">
        <v>0</v>
      </c>
      <c r="J9431" s="9">
        <v>0</v>
      </c>
      <c r="K9431" s="9">
        <v>0</v>
      </c>
      <c r="L9431" s="9">
        <v>0</v>
      </c>
      <c r="M9431" s="9">
        <v>0</v>
      </c>
      <c r="N9431" s="9">
        <v>0</v>
      </c>
      <c r="O9431" s="9">
        <v>0</v>
      </c>
      <c r="P9431" s="9">
        <v>0</v>
      </c>
      <c r="Q9431" s="9">
        <v>0</v>
      </c>
      <c r="R9431" s="9">
        <v>0</v>
      </c>
      <c r="S9431" s="9">
        <v>0</v>
      </c>
      <c r="T9431" s="9">
        <v>0</v>
      </c>
    </row>
    <row r="9432" spans="1:20" x14ac:dyDescent="0.35">
      <c r="A9432">
        <f t="shared" si="295"/>
        <v>9432</v>
      </c>
      <c r="B9432" s="3" t="s">
        <v>71</v>
      </c>
      <c r="C9432" s="3" t="s">
        <v>87</v>
      </c>
      <c r="D9432" s="3" t="s">
        <v>41</v>
      </c>
      <c r="E9432">
        <v>2020</v>
      </c>
      <c r="F9432" s="3" t="str">
        <f t="shared" si="294"/>
        <v>GFSpillPOST F2020</v>
      </c>
      <c r="G9432" s="9">
        <v>0</v>
      </c>
      <c r="H9432" s="9">
        <v>0</v>
      </c>
      <c r="I9432" s="9">
        <v>0</v>
      </c>
      <c r="J9432" s="9">
        <v>0</v>
      </c>
      <c r="K9432" s="9">
        <v>0</v>
      </c>
      <c r="L9432" s="9">
        <v>0</v>
      </c>
      <c r="M9432" s="9">
        <v>1.756</v>
      </c>
      <c r="N9432" s="9">
        <v>8.1080000000000005</v>
      </c>
      <c r="O9432" s="9">
        <v>9.8960000000000008</v>
      </c>
      <c r="P9432" s="9">
        <v>5.4160000000000004</v>
      </c>
      <c r="Q9432" s="9">
        <v>0</v>
      </c>
      <c r="R9432" s="9">
        <v>0</v>
      </c>
      <c r="S9432" s="9">
        <v>0</v>
      </c>
      <c r="T9432" s="9">
        <v>0</v>
      </c>
    </row>
    <row r="9433" spans="1:20" x14ac:dyDescent="0.35">
      <c r="A9433">
        <f t="shared" si="295"/>
        <v>9433</v>
      </c>
      <c r="B9433" s="3" t="s">
        <v>71</v>
      </c>
      <c r="C9433" s="3" t="s">
        <v>87</v>
      </c>
      <c r="D9433" s="3" t="s">
        <v>41</v>
      </c>
      <c r="E9433">
        <v>2021</v>
      </c>
      <c r="F9433" s="3" t="str">
        <f t="shared" si="294"/>
        <v>GFSpillPOST F2021</v>
      </c>
      <c r="G9433" s="9">
        <v>0</v>
      </c>
      <c r="H9433" s="9">
        <v>0</v>
      </c>
      <c r="I9433" s="9">
        <v>0</v>
      </c>
      <c r="J9433" s="9">
        <v>0</v>
      </c>
      <c r="K9433" s="9">
        <v>0</v>
      </c>
      <c r="L9433" s="9">
        <v>0</v>
      </c>
      <c r="M9433" s="9">
        <v>0</v>
      </c>
      <c r="N9433" s="9">
        <v>1.9419999999999999</v>
      </c>
      <c r="O9433" s="9">
        <v>7.952</v>
      </c>
      <c r="P9433" s="9">
        <v>2.4510000000000001</v>
      </c>
      <c r="Q9433" s="9">
        <v>0</v>
      </c>
      <c r="R9433" s="9">
        <v>0</v>
      </c>
      <c r="S9433" s="9">
        <v>0</v>
      </c>
      <c r="T9433" s="9">
        <v>0</v>
      </c>
    </row>
    <row r="9434" spans="1:20" x14ac:dyDescent="0.35">
      <c r="A9434">
        <f t="shared" si="295"/>
        <v>9434</v>
      </c>
      <c r="B9434" s="3" t="s">
        <v>71</v>
      </c>
      <c r="C9434" s="3" t="s">
        <v>87</v>
      </c>
      <c r="D9434" s="3" t="s">
        <v>41</v>
      </c>
      <c r="E9434">
        <v>2022</v>
      </c>
      <c r="F9434" s="3" t="str">
        <f t="shared" si="294"/>
        <v>GFSpillPOST F2022</v>
      </c>
      <c r="G9434" s="9">
        <v>0</v>
      </c>
      <c r="H9434" s="9">
        <v>0</v>
      </c>
      <c r="I9434" s="9">
        <v>0</v>
      </c>
      <c r="J9434" s="9">
        <v>0</v>
      </c>
      <c r="K9434" s="9">
        <v>0</v>
      </c>
      <c r="L9434" s="9">
        <v>0</v>
      </c>
      <c r="M9434" s="9">
        <v>0</v>
      </c>
      <c r="N9434" s="9">
        <v>0.308</v>
      </c>
      <c r="O9434" s="9">
        <v>14.586</v>
      </c>
      <c r="P9434" s="9">
        <v>15.512</v>
      </c>
      <c r="Q9434" s="9">
        <v>1.6319999999999999</v>
      </c>
      <c r="R9434" s="9">
        <v>0</v>
      </c>
      <c r="S9434" s="9">
        <v>0</v>
      </c>
      <c r="T9434" s="9">
        <v>0</v>
      </c>
    </row>
    <row r="9435" spans="1:20" x14ac:dyDescent="0.35">
      <c r="A9435">
        <f t="shared" si="295"/>
        <v>9435</v>
      </c>
      <c r="B9435" s="3" t="s">
        <v>71</v>
      </c>
      <c r="C9435" s="3" t="s">
        <v>87</v>
      </c>
      <c r="D9435" s="3" t="s">
        <v>41</v>
      </c>
      <c r="E9435">
        <v>2023</v>
      </c>
      <c r="F9435" s="3" t="str">
        <f t="shared" si="294"/>
        <v>GFSpillPOST F2023</v>
      </c>
      <c r="G9435" s="9">
        <v>0</v>
      </c>
      <c r="H9435" s="9">
        <v>0</v>
      </c>
      <c r="I9435" s="9">
        <v>0.90200000000000002</v>
      </c>
      <c r="J9435" s="9">
        <v>0.78500000000000003</v>
      </c>
      <c r="K9435" s="9">
        <v>1.968</v>
      </c>
      <c r="L9435" s="9">
        <v>8.2080000000000002</v>
      </c>
      <c r="M9435" s="9">
        <v>12.054</v>
      </c>
      <c r="N9435" s="9">
        <v>14.497</v>
      </c>
      <c r="O9435" s="9">
        <v>12.606</v>
      </c>
      <c r="P9435" s="9">
        <v>4.016</v>
      </c>
      <c r="Q9435" s="9">
        <v>0</v>
      </c>
      <c r="R9435" s="9">
        <v>0</v>
      </c>
      <c r="S9435" s="9">
        <v>0</v>
      </c>
      <c r="T9435" s="9">
        <v>0</v>
      </c>
    </row>
    <row r="9436" spans="1:20" x14ac:dyDescent="0.35">
      <c r="A9436">
        <f t="shared" si="295"/>
        <v>9436</v>
      </c>
      <c r="B9436" s="3" t="s">
        <v>71</v>
      </c>
      <c r="C9436" s="3" t="s">
        <v>87</v>
      </c>
      <c r="D9436" s="3" t="s">
        <v>41</v>
      </c>
      <c r="E9436">
        <v>2024</v>
      </c>
      <c r="F9436" s="3" t="str">
        <f t="shared" si="294"/>
        <v>GFSpillPOST F2024</v>
      </c>
      <c r="G9436" s="9">
        <v>0</v>
      </c>
      <c r="H9436" s="9">
        <v>0</v>
      </c>
      <c r="I9436" s="9">
        <v>0</v>
      </c>
      <c r="J9436" s="9">
        <v>0</v>
      </c>
      <c r="K9436" s="9">
        <v>0</v>
      </c>
      <c r="L9436" s="9">
        <v>3.4249999999999998</v>
      </c>
      <c r="M9436" s="9">
        <v>1.8320000000000001</v>
      </c>
      <c r="N9436" s="9">
        <v>6.2549999999999999</v>
      </c>
      <c r="O9436" s="9">
        <v>5.97</v>
      </c>
      <c r="P9436" s="9">
        <v>0.63800000000000001</v>
      </c>
      <c r="Q9436" s="9">
        <v>0</v>
      </c>
      <c r="R9436" s="9">
        <v>0</v>
      </c>
      <c r="S9436" s="9">
        <v>0</v>
      </c>
      <c r="T9436" s="9">
        <v>0</v>
      </c>
    </row>
    <row r="9437" spans="1:20" x14ac:dyDescent="0.35">
      <c r="A9437">
        <f t="shared" si="295"/>
        <v>9437</v>
      </c>
      <c r="B9437" s="3" t="s">
        <v>71</v>
      </c>
      <c r="C9437" s="3" t="s">
        <v>87</v>
      </c>
      <c r="D9437" s="3" t="s">
        <v>41</v>
      </c>
      <c r="E9437">
        <v>2025</v>
      </c>
      <c r="F9437" s="3" t="str">
        <f t="shared" si="294"/>
        <v>GFSpillPOST F2025</v>
      </c>
      <c r="G9437" s="9">
        <v>0</v>
      </c>
      <c r="H9437" s="9">
        <v>0</v>
      </c>
      <c r="I9437" s="9">
        <v>0</v>
      </c>
      <c r="J9437" s="9">
        <v>0</v>
      </c>
      <c r="K9437" s="9">
        <v>0</v>
      </c>
      <c r="L9437" s="9">
        <v>5.0289999999999999</v>
      </c>
      <c r="M9437" s="9">
        <v>3.83</v>
      </c>
      <c r="N9437" s="9">
        <v>8.9640000000000004</v>
      </c>
      <c r="O9437" s="9">
        <v>9.7590000000000003</v>
      </c>
      <c r="P9437" s="9">
        <v>1.9219999999999999</v>
      </c>
      <c r="Q9437" s="9">
        <v>0</v>
      </c>
      <c r="R9437" s="9">
        <v>0</v>
      </c>
      <c r="S9437" s="9">
        <v>0</v>
      </c>
      <c r="T9437" s="9">
        <v>0</v>
      </c>
    </row>
    <row r="9438" spans="1:20" x14ac:dyDescent="0.35">
      <c r="A9438">
        <f t="shared" si="295"/>
        <v>9438</v>
      </c>
      <c r="B9438" s="3" t="s">
        <v>71</v>
      </c>
      <c r="C9438" s="3" t="s">
        <v>87</v>
      </c>
      <c r="D9438" s="3" t="s">
        <v>41</v>
      </c>
      <c r="E9438">
        <v>2026</v>
      </c>
      <c r="F9438" s="3" t="str">
        <f t="shared" si="294"/>
        <v>GFSpillPOST F2026</v>
      </c>
      <c r="G9438" s="9">
        <v>0</v>
      </c>
      <c r="H9438" s="9">
        <v>0</v>
      </c>
      <c r="I9438" s="9">
        <v>0</v>
      </c>
      <c r="J9438" s="9">
        <v>0</v>
      </c>
      <c r="K9438" s="9">
        <v>0</v>
      </c>
      <c r="L9438" s="9">
        <v>0.97499999999999998</v>
      </c>
      <c r="M9438" s="9">
        <v>0.8</v>
      </c>
      <c r="N9438" s="9">
        <v>4.8120000000000003</v>
      </c>
      <c r="O9438" s="9">
        <v>8.7240000000000002</v>
      </c>
      <c r="P9438" s="9">
        <v>9.8350000000000009</v>
      </c>
      <c r="Q9438" s="9">
        <v>0.27</v>
      </c>
      <c r="R9438" s="9">
        <v>0</v>
      </c>
      <c r="S9438" s="9">
        <v>0</v>
      </c>
      <c r="T9438" s="9">
        <v>0</v>
      </c>
    </row>
    <row r="9439" spans="1:20" x14ac:dyDescent="0.35">
      <c r="A9439">
        <f t="shared" si="295"/>
        <v>9439</v>
      </c>
      <c r="B9439" s="3" t="s">
        <v>71</v>
      </c>
      <c r="C9439" s="3" t="s">
        <v>87</v>
      </c>
      <c r="D9439" s="3" t="s">
        <v>41</v>
      </c>
      <c r="E9439">
        <v>2027</v>
      </c>
      <c r="F9439" s="3" t="str">
        <f t="shared" si="294"/>
        <v>GFSpillPOST F2027</v>
      </c>
      <c r="G9439" s="9">
        <v>0</v>
      </c>
      <c r="H9439" s="9">
        <v>0</v>
      </c>
      <c r="I9439" s="9">
        <v>0</v>
      </c>
      <c r="J9439" s="9">
        <v>0</v>
      </c>
      <c r="K9439" s="9">
        <v>0</v>
      </c>
      <c r="L9439" s="9">
        <v>2.0510000000000002</v>
      </c>
      <c r="M9439" s="9">
        <v>2.274</v>
      </c>
      <c r="N9439" s="9">
        <v>5.4109999999999996</v>
      </c>
      <c r="O9439" s="9">
        <v>15.06</v>
      </c>
      <c r="P9439" s="9">
        <v>14.669</v>
      </c>
      <c r="Q9439" s="9">
        <v>0.17199999999999999</v>
      </c>
      <c r="R9439" s="9">
        <v>0</v>
      </c>
      <c r="S9439" s="9">
        <v>0</v>
      </c>
      <c r="T9439" s="9">
        <v>0</v>
      </c>
    </row>
    <row r="9440" spans="1:20" x14ac:dyDescent="0.35">
      <c r="A9440">
        <f t="shared" si="295"/>
        <v>9440</v>
      </c>
      <c r="B9440" s="3" t="s">
        <v>71</v>
      </c>
      <c r="C9440" s="3" t="s">
        <v>87</v>
      </c>
      <c r="D9440" s="3" t="s">
        <v>41</v>
      </c>
      <c r="E9440">
        <v>2028</v>
      </c>
      <c r="F9440" s="3" t="str">
        <f t="shared" si="294"/>
        <v>GFSpillPOST F2028</v>
      </c>
      <c r="G9440" s="9">
        <v>0</v>
      </c>
      <c r="H9440" s="9">
        <v>0</v>
      </c>
      <c r="I9440" s="9">
        <v>0</v>
      </c>
      <c r="J9440" s="9">
        <v>0</v>
      </c>
      <c r="K9440" s="9">
        <v>0</v>
      </c>
      <c r="L9440" s="9">
        <v>3.202</v>
      </c>
      <c r="M9440" s="9">
        <v>0.55300000000000005</v>
      </c>
      <c r="N9440" s="9">
        <v>6.3040000000000003</v>
      </c>
      <c r="O9440" s="9">
        <v>12.586</v>
      </c>
      <c r="P9440" s="9">
        <v>13.071999999999999</v>
      </c>
      <c r="Q9440" s="9">
        <v>0.74</v>
      </c>
      <c r="R9440" s="9">
        <v>0</v>
      </c>
      <c r="S9440" s="9">
        <v>0</v>
      </c>
      <c r="T9440" s="9">
        <v>0</v>
      </c>
    </row>
    <row r="9441" spans="1:20" x14ac:dyDescent="0.35">
      <c r="A9441">
        <f t="shared" si="295"/>
        <v>9441</v>
      </c>
      <c r="B9441" s="3" t="s">
        <v>71</v>
      </c>
      <c r="C9441" s="3" t="s">
        <v>87</v>
      </c>
      <c r="D9441" s="3" t="s">
        <v>41</v>
      </c>
      <c r="E9441">
        <v>2029</v>
      </c>
      <c r="F9441" s="3" t="str">
        <f t="shared" si="294"/>
        <v>GFSpillPOST F2029</v>
      </c>
      <c r="G9441" s="9">
        <v>0</v>
      </c>
      <c r="H9441" s="9">
        <v>0</v>
      </c>
      <c r="I9441" s="9">
        <v>0</v>
      </c>
      <c r="J9441" s="9">
        <v>0</v>
      </c>
      <c r="K9441" s="9">
        <v>0</v>
      </c>
      <c r="L9441" s="9">
        <v>0.72099999999999997</v>
      </c>
      <c r="M9441" s="9">
        <v>1.39</v>
      </c>
      <c r="N9441" s="9">
        <v>4.734</v>
      </c>
      <c r="O9441" s="9">
        <v>8.6890000000000001</v>
      </c>
      <c r="P9441" s="9">
        <v>4.2939999999999996</v>
      </c>
      <c r="Q9441" s="9">
        <v>0</v>
      </c>
      <c r="R9441" s="9">
        <v>0</v>
      </c>
      <c r="S9441" s="9">
        <v>0</v>
      </c>
      <c r="T9441" s="9">
        <v>0</v>
      </c>
    </row>
    <row r="9442" spans="1:20" x14ac:dyDescent="0.35">
      <c r="A9442">
        <f t="shared" si="295"/>
        <v>9442</v>
      </c>
      <c r="B9442" s="3" t="s">
        <v>71</v>
      </c>
      <c r="C9442" s="3" t="s">
        <v>87</v>
      </c>
      <c r="D9442" s="3" t="s">
        <v>42</v>
      </c>
      <c r="E9442">
        <v>2020</v>
      </c>
      <c r="F9442" s="3" t="str">
        <f t="shared" si="294"/>
        <v>GFSpillUP FLS2020</v>
      </c>
      <c r="G9442" s="9">
        <v>0</v>
      </c>
      <c r="H9442" s="9">
        <v>2.0449999999999999</v>
      </c>
      <c r="I9442" s="9">
        <v>0</v>
      </c>
      <c r="J9442" s="9">
        <v>0</v>
      </c>
      <c r="K9442" s="9">
        <v>0</v>
      </c>
      <c r="L9442" s="9">
        <v>4.0890000000000004</v>
      </c>
      <c r="M9442" s="9">
        <v>5.8979999999999997</v>
      </c>
      <c r="N9442" s="9">
        <v>11.622999999999999</v>
      </c>
      <c r="O9442" s="9">
        <v>14.355</v>
      </c>
      <c r="P9442" s="9">
        <v>9.4420000000000002</v>
      </c>
      <c r="Q9442" s="9">
        <v>1.66</v>
      </c>
      <c r="R9442" s="9">
        <v>0</v>
      </c>
      <c r="S9442" s="9">
        <v>0</v>
      </c>
      <c r="T9442" s="9">
        <v>0</v>
      </c>
    </row>
    <row r="9443" spans="1:20" x14ac:dyDescent="0.35">
      <c r="A9443">
        <f t="shared" si="295"/>
        <v>9443</v>
      </c>
      <c r="B9443" s="3" t="s">
        <v>71</v>
      </c>
      <c r="C9443" s="3" t="s">
        <v>87</v>
      </c>
      <c r="D9443" s="3" t="s">
        <v>42</v>
      </c>
      <c r="E9443">
        <v>2021</v>
      </c>
      <c r="F9443" s="3" t="str">
        <f t="shared" si="294"/>
        <v>GFSpillUP FLS2021</v>
      </c>
      <c r="G9443" s="9">
        <v>0.86</v>
      </c>
      <c r="H9443" s="9">
        <v>0.82299999999999995</v>
      </c>
      <c r="I9443" s="9">
        <v>0</v>
      </c>
      <c r="J9443" s="9">
        <v>0</v>
      </c>
      <c r="K9443" s="9">
        <v>0</v>
      </c>
      <c r="L9443" s="9">
        <v>0.251</v>
      </c>
      <c r="M9443" s="9">
        <v>0</v>
      </c>
      <c r="N9443" s="9">
        <v>6.1340000000000003</v>
      </c>
      <c r="O9443" s="9">
        <v>11.696999999999999</v>
      </c>
      <c r="P9443" s="9">
        <v>6.31</v>
      </c>
      <c r="Q9443" s="9">
        <v>0.89400000000000002</v>
      </c>
      <c r="R9443" s="9">
        <v>0</v>
      </c>
      <c r="S9443" s="9">
        <v>0</v>
      </c>
      <c r="T9443" s="9">
        <v>0</v>
      </c>
    </row>
    <row r="9444" spans="1:20" x14ac:dyDescent="0.35">
      <c r="A9444">
        <f t="shared" si="295"/>
        <v>9444</v>
      </c>
      <c r="B9444" s="3" t="s">
        <v>71</v>
      </c>
      <c r="C9444" s="3" t="s">
        <v>87</v>
      </c>
      <c r="D9444" s="3" t="s">
        <v>42</v>
      </c>
      <c r="E9444">
        <v>2022</v>
      </c>
      <c r="F9444" s="3" t="str">
        <f t="shared" si="294"/>
        <v>GFSpillUP FLS2022</v>
      </c>
      <c r="G9444" s="9">
        <v>0</v>
      </c>
      <c r="H9444" s="9">
        <v>0</v>
      </c>
      <c r="I9444" s="9">
        <v>0</v>
      </c>
      <c r="J9444" s="9">
        <v>0</v>
      </c>
      <c r="K9444" s="9">
        <v>0</v>
      </c>
      <c r="L9444" s="9">
        <v>1.085</v>
      </c>
      <c r="M9444" s="9">
        <v>4.2460000000000004</v>
      </c>
      <c r="N9444" s="9">
        <v>4.508</v>
      </c>
      <c r="O9444" s="9">
        <v>18.327000000000002</v>
      </c>
      <c r="P9444" s="9">
        <v>20.23</v>
      </c>
      <c r="Q9444" s="9">
        <v>6.1020000000000003</v>
      </c>
      <c r="R9444" s="9">
        <v>1.24</v>
      </c>
      <c r="S9444" s="9">
        <v>0.36899999999999999</v>
      </c>
      <c r="T9444" s="9">
        <v>0</v>
      </c>
    </row>
    <row r="9445" spans="1:20" x14ac:dyDescent="0.35">
      <c r="A9445">
        <f t="shared" si="295"/>
        <v>9445</v>
      </c>
      <c r="B9445" s="3" t="s">
        <v>71</v>
      </c>
      <c r="C9445" s="3" t="s">
        <v>87</v>
      </c>
      <c r="D9445" s="3" t="s">
        <v>42</v>
      </c>
      <c r="E9445">
        <v>2023</v>
      </c>
      <c r="F9445" s="3" t="str">
        <f t="shared" si="294"/>
        <v>GFSpillUP FLS2023</v>
      </c>
      <c r="G9445" s="9">
        <v>0.80500000000000005</v>
      </c>
      <c r="H9445" s="9">
        <v>0</v>
      </c>
      <c r="I9445" s="9">
        <v>5.4640000000000004</v>
      </c>
      <c r="J9445" s="9">
        <v>5.4180000000000001</v>
      </c>
      <c r="K9445" s="9">
        <v>6.5579999999999998</v>
      </c>
      <c r="L9445" s="9">
        <v>13.052</v>
      </c>
      <c r="M9445" s="9">
        <v>17.689</v>
      </c>
      <c r="N9445" s="9">
        <v>19.684000000000001</v>
      </c>
      <c r="O9445" s="9">
        <v>17.579999999999998</v>
      </c>
      <c r="P9445" s="9">
        <v>8.3729999999999993</v>
      </c>
      <c r="Q9445" s="9">
        <v>1.361</v>
      </c>
      <c r="R9445" s="9">
        <v>0</v>
      </c>
      <c r="S9445" s="9">
        <v>0</v>
      </c>
      <c r="T9445" s="9">
        <v>0</v>
      </c>
    </row>
    <row r="9446" spans="1:20" x14ac:dyDescent="0.35">
      <c r="A9446">
        <f t="shared" si="295"/>
        <v>9446</v>
      </c>
      <c r="B9446" s="3" t="s">
        <v>71</v>
      </c>
      <c r="C9446" s="3" t="s">
        <v>87</v>
      </c>
      <c r="D9446" s="3" t="s">
        <v>42</v>
      </c>
      <c r="E9446">
        <v>2024</v>
      </c>
      <c r="F9446" s="3" t="str">
        <f t="shared" si="294"/>
        <v>GFSpillUP FLS2024</v>
      </c>
      <c r="G9446" s="9">
        <v>1.1160000000000001</v>
      </c>
      <c r="H9446" s="9">
        <v>1.3540000000000001</v>
      </c>
      <c r="I9446" s="9">
        <v>1.726</v>
      </c>
      <c r="J9446" s="9">
        <v>2.2490000000000001</v>
      </c>
      <c r="K9446" s="9">
        <v>0</v>
      </c>
      <c r="L9446" s="9">
        <v>8.0109999999999992</v>
      </c>
      <c r="M9446" s="9">
        <v>6.1619999999999999</v>
      </c>
      <c r="N9446" s="9">
        <v>10.706</v>
      </c>
      <c r="O9446" s="9">
        <v>10.287000000000001</v>
      </c>
      <c r="P9446" s="9">
        <v>4.8819999999999997</v>
      </c>
      <c r="Q9446" s="9">
        <v>0</v>
      </c>
      <c r="R9446" s="9">
        <v>0</v>
      </c>
      <c r="S9446" s="9">
        <v>0</v>
      </c>
      <c r="T9446" s="9">
        <v>0</v>
      </c>
    </row>
    <row r="9447" spans="1:20" x14ac:dyDescent="0.35">
      <c r="A9447">
        <f t="shared" si="295"/>
        <v>9447</v>
      </c>
      <c r="B9447" s="3" t="s">
        <v>71</v>
      </c>
      <c r="C9447" s="3" t="s">
        <v>87</v>
      </c>
      <c r="D9447" s="3" t="s">
        <v>42</v>
      </c>
      <c r="E9447">
        <v>2025</v>
      </c>
      <c r="F9447" s="3" t="str">
        <f t="shared" si="294"/>
        <v>GFSpillUP FLS2025</v>
      </c>
      <c r="G9447" s="9">
        <v>0.89900000000000002</v>
      </c>
      <c r="H9447" s="9">
        <v>0.443</v>
      </c>
      <c r="I9447" s="9">
        <v>0.51500000000000001</v>
      </c>
      <c r="J9447" s="9">
        <v>1.6970000000000001</v>
      </c>
      <c r="K9447" s="9">
        <v>3.831</v>
      </c>
      <c r="L9447" s="9">
        <v>9.734</v>
      </c>
      <c r="M9447" s="9">
        <v>8.2479999999999993</v>
      </c>
      <c r="N9447" s="9">
        <v>13.53</v>
      </c>
      <c r="O9447" s="9">
        <v>14.087999999999999</v>
      </c>
      <c r="P9447" s="9">
        <v>6.1550000000000002</v>
      </c>
      <c r="Q9447" s="9">
        <v>0.44700000000000001</v>
      </c>
      <c r="R9447" s="9">
        <v>0</v>
      </c>
      <c r="S9447" s="9">
        <v>0</v>
      </c>
      <c r="T9447" s="9">
        <v>0</v>
      </c>
    </row>
    <row r="9448" spans="1:20" x14ac:dyDescent="0.35">
      <c r="A9448">
        <f t="shared" si="295"/>
        <v>9448</v>
      </c>
      <c r="B9448" s="3" t="s">
        <v>71</v>
      </c>
      <c r="C9448" s="3" t="s">
        <v>87</v>
      </c>
      <c r="D9448" s="3" t="s">
        <v>42</v>
      </c>
      <c r="E9448">
        <v>2026</v>
      </c>
      <c r="F9448" s="3" t="str">
        <f t="shared" si="294"/>
        <v>GFSpillUP FLS2026</v>
      </c>
      <c r="G9448" s="9">
        <v>0.629</v>
      </c>
      <c r="H9448" s="9">
        <v>1.5820000000000001</v>
      </c>
      <c r="I9448" s="9">
        <v>0.16200000000000001</v>
      </c>
      <c r="J9448" s="9">
        <v>0.42799999999999999</v>
      </c>
      <c r="K9448" s="9">
        <v>0</v>
      </c>
      <c r="L9448" s="9">
        <v>5.6619999999999999</v>
      </c>
      <c r="M9448" s="9">
        <v>5.24</v>
      </c>
      <c r="N9448" s="9">
        <v>9.1890000000000001</v>
      </c>
      <c r="O9448" s="9">
        <v>12.971</v>
      </c>
      <c r="P9448" s="9">
        <v>14.048</v>
      </c>
      <c r="Q9448" s="9">
        <v>4.5350000000000001</v>
      </c>
      <c r="R9448" s="9">
        <v>0</v>
      </c>
      <c r="S9448" s="9">
        <v>0</v>
      </c>
      <c r="T9448" s="9">
        <v>0</v>
      </c>
    </row>
    <row r="9449" spans="1:20" x14ac:dyDescent="0.35">
      <c r="A9449">
        <f t="shared" si="295"/>
        <v>9449</v>
      </c>
      <c r="B9449" s="3" t="s">
        <v>71</v>
      </c>
      <c r="C9449" s="3" t="s">
        <v>87</v>
      </c>
      <c r="D9449" s="3" t="s">
        <v>42</v>
      </c>
      <c r="E9449">
        <v>2027</v>
      </c>
      <c r="F9449" s="3" t="str">
        <f t="shared" si="294"/>
        <v>GFSpillUP FLS2027</v>
      </c>
      <c r="G9449" s="9">
        <v>1.044</v>
      </c>
      <c r="H9449" s="9">
        <v>0</v>
      </c>
      <c r="I9449" s="9">
        <v>2.1120000000000001</v>
      </c>
      <c r="J9449" s="9">
        <v>0.879</v>
      </c>
      <c r="K9449" s="9">
        <v>0</v>
      </c>
      <c r="L9449" s="9">
        <v>6.78</v>
      </c>
      <c r="M9449" s="9">
        <v>6.7110000000000003</v>
      </c>
      <c r="N9449" s="9">
        <v>10.083</v>
      </c>
      <c r="O9449" s="9">
        <v>19.378</v>
      </c>
      <c r="P9449" s="9">
        <v>19.190000000000001</v>
      </c>
      <c r="Q9449" s="9">
        <v>4.57</v>
      </c>
      <c r="R9449" s="9">
        <v>0.20899999999999999</v>
      </c>
      <c r="S9449" s="9">
        <v>1.236</v>
      </c>
      <c r="T9449" s="9">
        <v>0.38800000000000001</v>
      </c>
    </row>
    <row r="9450" spans="1:20" x14ac:dyDescent="0.35">
      <c r="A9450">
        <f t="shared" si="295"/>
        <v>9450</v>
      </c>
      <c r="B9450" s="3" t="s">
        <v>71</v>
      </c>
      <c r="C9450" s="3" t="s">
        <v>87</v>
      </c>
      <c r="D9450" s="3" t="s">
        <v>42</v>
      </c>
      <c r="E9450">
        <v>2028</v>
      </c>
      <c r="F9450" s="3" t="str">
        <f t="shared" si="294"/>
        <v>GFSpillUP FLS2028</v>
      </c>
      <c r="G9450" s="9">
        <v>0</v>
      </c>
      <c r="H9450" s="9">
        <v>3.7650000000000001</v>
      </c>
      <c r="I9450" s="9">
        <v>1.2889999999999999</v>
      </c>
      <c r="J9450" s="9">
        <v>1.6910000000000001</v>
      </c>
      <c r="K9450" s="9">
        <v>1.88</v>
      </c>
      <c r="L9450" s="9">
        <v>7.9029999999999996</v>
      </c>
      <c r="M9450" s="9">
        <v>5.1289999999999996</v>
      </c>
      <c r="N9450" s="9">
        <v>10.371</v>
      </c>
      <c r="O9450" s="9">
        <v>17.436</v>
      </c>
      <c r="P9450" s="9">
        <v>17.466999999999999</v>
      </c>
      <c r="Q9450" s="9">
        <v>5.1079999999999997</v>
      </c>
      <c r="R9450" s="9">
        <v>1.2629999999999999</v>
      </c>
      <c r="S9450" s="9">
        <v>0.64400000000000002</v>
      </c>
      <c r="T9450" s="9">
        <v>0</v>
      </c>
    </row>
    <row r="9451" spans="1:20" x14ac:dyDescent="0.35">
      <c r="A9451">
        <f t="shared" si="295"/>
        <v>9451</v>
      </c>
      <c r="B9451" s="3" t="s">
        <v>71</v>
      </c>
      <c r="C9451" s="3" t="s">
        <v>87</v>
      </c>
      <c r="D9451" s="3" t="s">
        <v>42</v>
      </c>
      <c r="E9451">
        <v>2029</v>
      </c>
      <c r="F9451" s="3" t="str">
        <f t="shared" si="294"/>
        <v>GFSpillUP FLS2029</v>
      </c>
      <c r="G9451" s="9">
        <v>3.4000000000000002E-2</v>
      </c>
      <c r="H9451" s="9">
        <v>0</v>
      </c>
      <c r="I9451" s="9">
        <v>0</v>
      </c>
      <c r="J9451" s="9">
        <v>0</v>
      </c>
      <c r="K9451" s="9">
        <v>0</v>
      </c>
      <c r="L9451" s="9">
        <v>5.056</v>
      </c>
      <c r="M9451" s="9">
        <v>5.6550000000000002</v>
      </c>
      <c r="N9451" s="9">
        <v>8.8409999999999993</v>
      </c>
      <c r="O9451" s="9">
        <v>12.58</v>
      </c>
      <c r="P9451" s="9">
        <v>8.3729999999999993</v>
      </c>
      <c r="Q9451" s="9">
        <v>1.464</v>
      </c>
      <c r="R9451" s="9">
        <v>0</v>
      </c>
      <c r="S9451" s="9">
        <v>0</v>
      </c>
      <c r="T9451" s="9">
        <v>0</v>
      </c>
    </row>
    <row r="9452" spans="1:20" x14ac:dyDescent="0.35">
      <c r="A9452">
        <f t="shared" si="295"/>
        <v>9452</v>
      </c>
      <c r="B9452" s="3" t="s">
        <v>71</v>
      </c>
      <c r="C9452" s="3" t="s">
        <v>87</v>
      </c>
      <c r="D9452" s="3" t="s">
        <v>43</v>
      </c>
      <c r="E9452">
        <v>2020</v>
      </c>
      <c r="F9452" s="3" t="str">
        <f t="shared" si="294"/>
        <v>GFSpillMON ST2020</v>
      </c>
      <c r="G9452" s="9">
        <v>0</v>
      </c>
      <c r="H9452" s="9">
        <v>1.2769999999999999</v>
      </c>
      <c r="I9452" s="9">
        <v>0</v>
      </c>
      <c r="J9452" s="9">
        <v>0</v>
      </c>
      <c r="K9452" s="9">
        <v>0</v>
      </c>
      <c r="L9452" s="9">
        <v>3.2429999999999999</v>
      </c>
      <c r="M9452" s="9">
        <v>5.1520000000000001</v>
      </c>
      <c r="N9452" s="9">
        <v>10.599</v>
      </c>
      <c r="O9452" s="9">
        <v>13.731</v>
      </c>
      <c r="P9452" s="9">
        <v>8.7100000000000009</v>
      </c>
      <c r="Q9452" s="9">
        <v>0.94099999999999995</v>
      </c>
      <c r="R9452" s="9">
        <v>0</v>
      </c>
      <c r="S9452" s="9">
        <v>0</v>
      </c>
      <c r="T9452" s="9">
        <v>0</v>
      </c>
    </row>
    <row r="9453" spans="1:20" x14ac:dyDescent="0.35">
      <c r="A9453">
        <f t="shared" si="295"/>
        <v>9453</v>
      </c>
      <c r="B9453" s="3" t="s">
        <v>71</v>
      </c>
      <c r="C9453" s="3" t="s">
        <v>87</v>
      </c>
      <c r="D9453" s="3" t="s">
        <v>43</v>
      </c>
      <c r="E9453">
        <v>2021</v>
      </c>
      <c r="F9453" s="3" t="str">
        <f t="shared" si="294"/>
        <v>GFSpillMON ST2021</v>
      </c>
      <c r="G9453" s="9">
        <v>5.8999999999999997E-2</v>
      </c>
      <c r="H9453" s="9">
        <v>0.11799999999999999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>
        <v>5.36</v>
      </c>
      <c r="O9453" s="9">
        <v>10.922000000000001</v>
      </c>
      <c r="P9453" s="9">
        <v>5.6</v>
      </c>
      <c r="Q9453" s="9">
        <v>0.158</v>
      </c>
      <c r="R9453" s="9">
        <v>0</v>
      </c>
      <c r="S9453" s="9">
        <v>0</v>
      </c>
      <c r="T9453" s="9">
        <v>0</v>
      </c>
    </row>
    <row r="9454" spans="1:20" x14ac:dyDescent="0.35">
      <c r="A9454">
        <f t="shared" si="295"/>
        <v>9454</v>
      </c>
      <c r="B9454" s="3" t="s">
        <v>71</v>
      </c>
      <c r="C9454" s="3" t="s">
        <v>87</v>
      </c>
      <c r="D9454" s="3" t="s">
        <v>43</v>
      </c>
      <c r="E9454">
        <v>2022</v>
      </c>
      <c r="F9454" s="3" t="str">
        <f t="shared" si="294"/>
        <v>GFSpillMON ST2022</v>
      </c>
      <c r="G9454" s="9">
        <v>0</v>
      </c>
      <c r="H9454" s="9">
        <v>0</v>
      </c>
      <c r="I9454" s="9">
        <v>0</v>
      </c>
      <c r="J9454" s="9">
        <v>0</v>
      </c>
      <c r="K9454" s="9">
        <v>0</v>
      </c>
      <c r="L9454" s="9">
        <v>0.26300000000000001</v>
      </c>
      <c r="M9454" s="9">
        <v>3.492</v>
      </c>
      <c r="N9454" s="9">
        <v>3.6059999999999999</v>
      </c>
      <c r="O9454" s="9">
        <v>17.27</v>
      </c>
      <c r="P9454" s="9">
        <v>19.727</v>
      </c>
      <c r="Q9454" s="9">
        <v>5.42</v>
      </c>
      <c r="R9454" s="9">
        <v>0.51600000000000001</v>
      </c>
      <c r="S9454" s="9">
        <v>0</v>
      </c>
      <c r="T9454" s="9">
        <v>0</v>
      </c>
    </row>
    <row r="9455" spans="1:20" x14ac:dyDescent="0.35">
      <c r="A9455">
        <f t="shared" si="295"/>
        <v>9455</v>
      </c>
      <c r="B9455" s="3" t="s">
        <v>71</v>
      </c>
      <c r="C9455" s="3" t="s">
        <v>87</v>
      </c>
      <c r="D9455" s="3" t="s">
        <v>43</v>
      </c>
      <c r="E9455">
        <v>2023</v>
      </c>
      <c r="F9455" s="3" t="str">
        <f t="shared" si="294"/>
        <v>GFSpillMON ST2023</v>
      </c>
      <c r="G9455" s="9">
        <v>3.7999999999999999E-2</v>
      </c>
      <c r="H9455" s="9">
        <v>0</v>
      </c>
      <c r="I9455" s="9">
        <v>4.6399999999999997</v>
      </c>
      <c r="J9455" s="9">
        <v>4.6500000000000004</v>
      </c>
      <c r="K9455" s="9">
        <v>5.6420000000000003</v>
      </c>
      <c r="L9455" s="9">
        <v>12.238</v>
      </c>
      <c r="M9455" s="9">
        <v>17.018999999999998</v>
      </c>
      <c r="N9455" s="9">
        <v>18.879000000000001</v>
      </c>
      <c r="O9455" s="9">
        <v>16.89</v>
      </c>
      <c r="P9455" s="9">
        <v>7.6509999999999998</v>
      </c>
      <c r="Q9455" s="9">
        <v>0.66700000000000004</v>
      </c>
      <c r="R9455" s="9">
        <v>0</v>
      </c>
      <c r="S9455" s="9">
        <v>0</v>
      </c>
      <c r="T9455" s="9">
        <v>0</v>
      </c>
    </row>
    <row r="9456" spans="1:20" x14ac:dyDescent="0.35">
      <c r="A9456">
        <f t="shared" si="295"/>
        <v>9456</v>
      </c>
      <c r="B9456" s="3" t="s">
        <v>71</v>
      </c>
      <c r="C9456" s="3" t="s">
        <v>87</v>
      </c>
      <c r="D9456" s="3" t="s">
        <v>43</v>
      </c>
      <c r="E9456">
        <v>2024</v>
      </c>
      <c r="F9456" s="3" t="str">
        <f t="shared" si="294"/>
        <v>GFSpillMON ST2024</v>
      </c>
      <c r="G9456" s="9">
        <v>0.34899999999999998</v>
      </c>
      <c r="H9456" s="9">
        <v>0.59899999999999998</v>
      </c>
      <c r="I9456" s="9">
        <v>0.93600000000000005</v>
      </c>
      <c r="J9456" s="9">
        <v>1.476</v>
      </c>
      <c r="K9456" s="9">
        <v>0</v>
      </c>
      <c r="L9456" s="9">
        <v>7.2210000000000001</v>
      </c>
      <c r="M9456" s="9">
        <v>5.3780000000000001</v>
      </c>
      <c r="N9456" s="9">
        <v>9.968</v>
      </c>
      <c r="O9456" s="9">
        <v>9.5540000000000003</v>
      </c>
      <c r="P9456" s="9">
        <v>4.1669999999999998</v>
      </c>
      <c r="Q9456" s="9">
        <v>0</v>
      </c>
      <c r="R9456" s="9">
        <v>0</v>
      </c>
      <c r="S9456" s="9">
        <v>0</v>
      </c>
      <c r="T9456" s="9">
        <v>0</v>
      </c>
    </row>
    <row r="9457" spans="1:20" x14ac:dyDescent="0.35">
      <c r="A9457">
        <f t="shared" si="295"/>
        <v>9457</v>
      </c>
      <c r="B9457" s="3" t="s">
        <v>71</v>
      </c>
      <c r="C9457" s="3" t="s">
        <v>87</v>
      </c>
      <c r="D9457" s="3" t="s">
        <v>43</v>
      </c>
      <c r="E9457">
        <v>2025</v>
      </c>
      <c r="F9457" s="3" t="str">
        <f t="shared" si="294"/>
        <v>GFSpillMON ST2025</v>
      </c>
      <c r="G9457" s="9">
        <v>0.17799999999999999</v>
      </c>
      <c r="H9457" s="9">
        <v>0</v>
      </c>
      <c r="I9457" s="9">
        <v>0</v>
      </c>
      <c r="J9457" s="9">
        <v>0.93</v>
      </c>
      <c r="K9457" s="9">
        <v>3.0179999999999998</v>
      </c>
      <c r="L9457" s="9">
        <v>8.9710000000000001</v>
      </c>
      <c r="M9457" s="9">
        <v>7.4119999999999999</v>
      </c>
      <c r="N9457" s="9">
        <v>12.782</v>
      </c>
      <c r="O9457" s="9">
        <v>13.378</v>
      </c>
      <c r="P9457" s="9">
        <v>5.4420000000000002</v>
      </c>
      <c r="Q9457" s="9">
        <v>0</v>
      </c>
      <c r="R9457" s="9">
        <v>0</v>
      </c>
      <c r="S9457" s="9">
        <v>0</v>
      </c>
      <c r="T9457" s="9">
        <v>0</v>
      </c>
    </row>
    <row r="9458" spans="1:20" x14ac:dyDescent="0.35">
      <c r="A9458">
        <f t="shared" si="295"/>
        <v>9458</v>
      </c>
      <c r="B9458" s="3" t="s">
        <v>71</v>
      </c>
      <c r="C9458" s="3" t="s">
        <v>87</v>
      </c>
      <c r="D9458" s="3" t="s">
        <v>43</v>
      </c>
      <c r="E9458">
        <v>2026</v>
      </c>
      <c r="F9458" s="3" t="str">
        <f t="shared" si="294"/>
        <v>GFSpillMON ST2026</v>
      </c>
      <c r="G9458" s="9">
        <v>0</v>
      </c>
      <c r="H9458" s="9">
        <v>0.79900000000000004</v>
      </c>
      <c r="I9458" s="9">
        <v>0</v>
      </c>
      <c r="J9458" s="9">
        <v>0</v>
      </c>
      <c r="K9458" s="9">
        <v>0</v>
      </c>
      <c r="L9458" s="9">
        <v>4.891</v>
      </c>
      <c r="M9458" s="9">
        <v>4.452</v>
      </c>
      <c r="N9458" s="9">
        <v>8.3569999999999993</v>
      </c>
      <c r="O9458" s="9">
        <v>12.188000000000001</v>
      </c>
      <c r="P9458" s="9">
        <v>13.346</v>
      </c>
      <c r="Q9458" s="9">
        <v>3.8319999999999999</v>
      </c>
      <c r="R9458" s="9">
        <v>0</v>
      </c>
      <c r="S9458" s="9">
        <v>0</v>
      </c>
      <c r="T9458" s="9">
        <v>0</v>
      </c>
    </row>
    <row r="9459" spans="1:20" x14ac:dyDescent="0.35">
      <c r="A9459">
        <f t="shared" si="295"/>
        <v>9459</v>
      </c>
      <c r="B9459" s="3" t="s">
        <v>71</v>
      </c>
      <c r="C9459" s="3" t="s">
        <v>87</v>
      </c>
      <c r="D9459" s="3" t="s">
        <v>43</v>
      </c>
      <c r="E9459">
        <v>2027</v>
      </c>
      <c r="F9459" s="3" t="str">
        <f t="shared" si="294"/>
        <v>GFSpillMON ST2027</v>
      </c>
      <c r="G9459" s="9">
        <v>0.27800000000000002</v>
      </c>
      <c r="H9459" s="9">
        <v>0</v>
      </c>
      <c r="I9459" s="9">
        <v>1.3089999999999999</v>
      </c>
      <c r="J9459" s="9">
        <v>9.5000000000000001E-2</v>
      </c>
      <c r="K9459" s="9">
        <v>0</v>
      </c>
      <c r="L9459" s="9">
        <v>6.0010000000000003</v>
      </c>
      <c r="M9459" s="9">
        <v>5.8630000000000004</v>
      </c>
      <c r="N9459" s="9">
        <v>9.3320000000000007</v>
      </c>
      <c r="O9459" s="9">
        <v>18.527000000000001</v>
      </c>
      <c r="P9459" s="9">
        <v>18.526</v>
      </c>
      <c r="Q9459" s="9">
        <v>3.8730000000000002</v>
      </c>
      <c r="R9459" s="9">
        <v>0</v>
      </c>
      <c r="S9459" s="9">
        <v>0.46200000000000002</v>
      </c>
      <c r="T9459" s="9">
        <v>0</v>
      </c>
    </row>
    <row r="9460" spans="1:20" x14ac:dyDescent="0.35">
      <c r="A9460">
        <f t="shared" si="295"/>
        <v>9460</v>
      </c>
      <c r="B9460" s="3" t="s">
        <v>71</v>
      </c>
      <c r="C9460" s="3" t="s">
        <v>87</v>
      </c>
      <c r="D9460" s="3" t="s">
        <v>43</v>
      </c>
      <c r="E9460">
        <v>2028</v>
      </c>
      <c r="F9460" s="3" t="str">
        <f t="shared" si="294"/>
        <v>GFSpillMON ST2028</v>
      </c>
      <c r="G9460" s="9">
        <v>0</v>
      </c>
      <c r="H9460" s="9">
        <v>2.9630000000000001</v>
      </c>
      <c r="I9460" s="9">
        <v>0.58499999999999996</v>
      </c>
      <c r="J9460" s="9">
        <v>0.91300000000000003</v>
      </c>
      <c r="K9460" s="9">
        <v>1.1100000000000001</v>
      </c>
      <c r="L9460" s="9">
        <v>7.1420000000000003</v>
      </c>
      <c r="M9460" s="9">
        <v>4.3280000000000003</v>
      </c>
      <c r="N9460" s="9">
        <v>9.3789999999999996</v>
      </c>
      <c r="O9460" s="9">
        <v>16.727</v>
      </c>
      <c r="P9460" s="9">
        <v>16.768000000000001</v>
      </c>
      <c r="Q9460" s="9">
        <v>4.4039999999999999</v>
      </c>
      <c r="R9460" s="9">
        <v>0.41699999999999998</v>
      </c>
      <c r="S9460" s="9">
        <v>0</v>
      </c>
      <c r="T9460" s="9">
        <v>0</v>
      </c>
    </row>
    <row r="9461" spans="1:20" x14ac:dyDescent="0.35">
      <c r="A9461">
        <f t="shared" si="295"/>
        <v>9461</v>
      </c>
      <c r="B9461" s="3" t="s">
        <v>71</v>
      </c>
      <c r="C9461" s="3" t="s">
        <v>87</v>
      </c>
      <c r="D9461" s="3" t="s">
        <v>43</v>
      </c>
      <c r="E9461">
        <v>2029</v>
      </c>
      <c r="F9461" s="3" t="str">
        <f t="shared" si="294"/>
        <v>GFSpillMON ST2029</v>
      </c>
      <c r="G9461" s="9">
        <v>0</v>
      </c>
      <c r="H9461" s="9">
        <v>0</v>
      </c>
      <c r="I9461" s="9">
        <v>0</v>
      </c>
      <c r="J9461" s="9">
        <v>0</v>
      </c>
      <c r="K9461" s="9">
        <v>0</v>
      </c>
      <c r="L9461" s="9">
        <v>4.2089999999999996</v>
      </c>
      <c r="M9461" s="9">
        <v>4.9290000000000003</v>
      </c>
      <c r="N9461" s="9">
        <v>8.0879999999999992</v>
      </c>
      <c r="O9461" s="9">
        <v>11.776999999999999</v>
      </c>
      <c r="P9461" s="9">
        <v>7.6870000000000003</v>
      </c>
      <c r="Q9461" s="9">
        <v>0.746</v>
      </c>
      <c r="R9461" s="9">
        <v>0</v>
      </c>
      <c r="S9461" s="9">
        <v>0</v>
      </c>
      <c r="T9461" s="9">
        <v>0</v>
      </c>
    </row>
    <row r="9462" spans="1:20" x14ac:dyDescent="0.35">
      <c r="A9462">
        <f t="shared" si="295"/>
        <v>9462</v>
      </c>
      <c r="B9462" s="3" t="s">
        <v>71</v>
      </c>
      <c r="C9462" s="3" t="s">
        <v>87</v>
      </c>
      <c r="D9462" s="3" t="s">
        <v>44</v>
      </c>
      <c r="E9462">
        <v>2020</v>
      </c>
      <c r="F9462" s="3" t="str">
        <f t="shared" si="294"/>
        <v>GFSpillNINE M2020</v>
      </c>
      <c r="G9462" s="9">
        <v>0</v>
      </c>
      <c r="H9462" s="9">
        <v>0.379</v>
      </c>
      <c r="I9462" s="9">
        <v>0</v>
      </c>
      <c r="J9462" s="9">
        <v>0</v>
      </c>
      <c r="K9462" s="9">
        <v>0</v>
      </c>
      <c r="L9462" s="9">
        <v>2.2890000000000001</v>
      </c>
      <c r="M9462" s="9">
        <v>4.1520000000000001</v>
      </c>
      <c r="N9462" s="9">
        <v>9.6820000000000004</v>
      </c>
      <c r="O9462" s="9">
        <v>12.817</v>
      </c>
      <c r="P9462" s="9">
        <v>7.8879999999999999</v>
      </c>
      <c r="Q9462" s="9">
        <v>0</v>
      </c>
      <c r="R9462" s="9">
        <v>0</v>
      </c>
      <c r="S9462" s="9">
        <v>0</v>
      </c>
      <c r="T9462" s="9">
        <v>0</v>
      </c>
    </row>
    <row r="9463" spans="1:20" x14ac:dyDescent="0.35">
      <c r="A9463">
        <f t="shared" si="295"/>
        <v>9463</v>
      </c>
      <c r="B9463" s="3" t="s">
        <v>71</v>
      </c>
      <c r="C9463" s="3" t="s">
        <v>87</v>
      </c>
      <c r="D9463" s="3" t="s">
        <v>44</v>
      </c>
      <c r="E9463">
        <v>2021</v>
      </c>
      <c r="F9463" s="3" t="str">
        <f t="shared" si="294"/>
        <v>GFSpillNINE M2021</v>
      </c>
      <c r="G9463" s="9">
        <v>0</v>
      </c>
      <c r="H9463" s="9">
        <v>0</v>
      </c>
      <c r="I9463" s="9">
        <v>0</v>
      </c>
      <c r="J9463" s="9">
        <v>0</v>
      </c>
      <c r="K9463" s="9">
        <v>0</v>
      </c>
      <c r="L9463" s="9">
        <v>0</v>
      </c>
      <c r="M9463" s="9">
        <v>0</v>
      </c>
      <c r="N9463" s="9">
        <v>4.1980000000000004</v>
      </c>
      <c r="O9463" s="9">
        <v>9.8520000000000003</v>
      </c>
      <c r="P9463" s="9">
        <v>4.4690000000000003</v>
      </c>
      <c r="Q9463" s="9">
        <v>0</v>
      </c>
      <c r="R9463" s="9">
        <v>0</v>
      </c>
      <c r="S9463" s="9">
        <v>0</v>
      </c>
      <c r="T9463" s="9">
        <v>0</v>
      </c>
    </row>
    <row r="9464" spans="1:20" x14ac:dyDescent="0.35">
      <c r="A9464">
        <f t="shared" si="295"/>
        <v>9464</v>
      </c>
      <c r="B9464" s="3" t="s">
        <v>71</v>
      </c>
      <c r="C9464" s="3" t="s">
        <v>87</v>
      </c>
      <c r="D9464" s="3" t="s">
        <v>44</v>
      </c>
      <c r="E9464">
        <v>2022</v>
      </c>
      <c r="F9464" s="3" t="str">
        <f t="shared" si="294"/>
        <v>GFSpillNINE M2022</v>
      </c>
      <c r="G9464" s="9">
        <v>0</v>
      </c>
      <c r="H9464" s="9">
        <v>0</v>
      </c>
      <c r="I9464" s="9">
        <v>0</v>
      </c>
      <c r="J9464" s="9">
        <v>0</v>
      </c>
      <c r="K9464" s="9">
        <v>0</v>
      </c>
      <c r="L9464" s="9">
        <v>0</v>
      </c>
      <c r="M9464" s="9">
        <v>2.6680000000000001</v>
      </c>
      <c r="N9464" s="9">
        <v>2.6819999999999999</v>
      </c>
      <c r="O9464" s="9">
        <v>16.792000000000002</v>
      </c>
      <c r="P9464" s="9">
        <v>18.87</v>
      </c>
      <c r="Q9464" s="9">
        <v>4.4950000000000001</v>
      </c>
      <c r="R9464" s="9">
        <v>0</v>
      </c>
      <c r="S9464" s="9">
        <v>0</v>
      </c>
      <c r="T9464" s="9">
        <v>0</v>
      </c>
    </row>
    <row r="9465" spans="1:20" x14ac:dyDescent="0.35">
      <c r="A9465">
        <f t="shared" si="295"/>
        <v>9465</v>
      </c>
      <c r="B9465" s="3" t="s">
        <v>71</v>
      </c>
      <c r="C9465" s="3" t="s">
        <v>87</v>
      </c>
      <c r="D9465" s="3" t="s">
        <v>44</v>
      </c>
      <c r="E9465">
        <v>2023</v>
      </c>
      <c r="F9465" s="3" t="str">
        <f t="shared" si="294"/>
        <v>GFSpillNINE M2023</v>
      </c>
      <c r="G9465" s="9">
        <v>0</v>
      </c>
      <c r="H9465" s="9">
        <v>0</v>
      </c>
      <c r="I9465" s="9">
        <v>3.976</v>
      </c>
      <c r="J9465" s="9">
        <v>3.863</v>
      </c>
      <c r="K9465" s="9">
        <v>5.4340000000000002</v>
      </c>
      <c r="L9465" s="9">
        <v>11.792</v>
      </c>
      <c r="M9465" s="9">
        <v>17.105</v>
      </c>
      <c r="N9465" s="9">
        <v>18.559999999999999</v>
      </c>
      <c r="O9465" s="9">
        <v>16.552</v>
      </c>
      <c r="P9465" s="9">
        <v>7.0270000000000001</v>
      </c>
      <c r="Q9465" s="9">
        <v>0</v>
      </c>
      <c r="R9465" s="9">
        <v>0</v>
      </c>
      <c r="S9465" s="9">
        <v>0</v>
      </c>
      <c r="T9465" s="9">
        <v>0</v>
      </c>
    </row>
    <row r="9466" spans="1:20" x14ac:dyDescent="0.35">
      <c r="A9466">
        <f t="shared" si="295"/>
        <v>9466</v>
      </c>
      <c r="B9466" s="3" t="s">
        <v>71</v>
      </c>
      <c r="C9466" s="3" t="s">
        <v>87</v>
      </c>
      <c r="D9466" s="3" t="s">
        <v>44</v>
      </c>
      <c r="E9466">
        <v>2024</v>
      </c>
      <c r="F9466" s="3" t="str">
        <f t="shared" si="294"/>
        <v>GFSpillNINE M2024</v>
      </c>
      <c r="G9466" s="9">
        <v>0</v>
      </c>
      <c r="H9466" s="9">
        <v>0</v>
      </c>
      <c r="I9466" s="9">
        <v>4.1000000000000002E-2</v>
      </c>
      <c r="J9466" s="9">
        <v>0.754</v>
      </c>
      <c r="K9466" s="9">
        <v>0</v>
      </c>
      <c r="L9466" s="9">
        <v>6.5339999999999998</v>
      </c>
      <c r="M9466" s="9">
        <v>4.649</v>
      </c>
      <c r="N9466" s="9">
        <v>9.3689999999999998</v>
      </c>
      <c r="O9466" s="9">
        <v>8.8770000000000007</v>
      </c>
      <c r="P9466" s="9">
        <v>3.3279999999999998</v>
      </c>
      <c r="Q9466" s="9">
        <v>0</v>
      </c>
      <c r="R9466" s="9">
        <v>0</v>
      </c>
      <c r="S9466" s="9">
        <v>0</v>
      </c>
      <c r="T9466" s="9">
        <v>0</v>
      </c>
    </row>
    <row r="9467" spans="1:20" x14ac:dyDescent="0.35">
      <c r="A9467">
        <f t="shared" si="295"/>
        <v>9467</v>
      </c>
      <c r="B9467" s="3" t="s">
        <v>71</v>
      </c>
      <c r="C9467" s="3" t="s">
        <v>87</v>
      </c>
      <c r="D9467" s="3" t="s">
        <v>44</v>
      </c>
      <c r="E9467">
        <v>2025</v>
      </c>
      <c r="F9467" s="3" t="str">
        <f t="shared" si="294"/>
        <v>GFSpillNINE M2025</v>
      </c>
      <c r="G9467" s="9">
        <v>0</v>
      </c>
      <c r="H9467" s="9">
        <v>0</v>
      </c>
      <c r="I9467" s="9">
        <v>0</v>
      </c>
      <c r="J9467" s="9">
        <v>0.36399999999999999</v>
      </c>
      <c r="K9467" s="9">
        <v>2.5739999999999998</v>
      </c>
      <c r="L9467" s="9">
        <v>8.3829999999999991</v>
      </c>
      <c r="M9467" s="9">
        <v>6.8330000000000002</v>
      </c>
      <c r="N9467" s="9">
        <v>12.236000000000001</v>
      </c>
      <c r="O9467" s="9">
        <v>12.61</v>
      </c>
      <c r="P9467" s="9">
        <v>4.6100000000000003</v>
      </c>
      <c r="Q9467" s="9">
        <v>0</v>
      </c>
      <c r="R9467" s="9">
        <v>0</v>
      </c>
      <c r="S9467" s="9">
        <v>0</v>
      </c>
      <c r="T9467" s="9">
        <v>0</v>
      </c>
    </row>
    <row r="9468" spans="1:20" x14ac:dyDescent="0.35">
      <c r="A9468">
        <f t="shared" si="295"/>
        <v>9468</v>
      </c>
      <c r="B9468" s="3" t="s">
        <v>71</v>
      </c>
      <c r="C9468" s="3" t="s">
        <v>87</v>
      </c>
      <c r="D9468" s="3" t="s">
        <v>44</v>
      </c>
      <c r="E9468">
        <v>2026</v>
      </c>
      <c r="F9468" s="3" t="str">
        <f t="shared" si="294"/>
        <v>GFSpillNINE M2026</v>
      </c>
      <c r="G9468" s="9">
        <v>0</v>
      </c>
      <c r="H9468" s="9">
        <v>0</v>
      </c>
      <c r="I9468" s="9">
        <v>0</v>
      </c>
      <c r="J9468" s="9">
        <v>0</v>
      </c>
      <c r="K9468" s="9">
        <v>0</v>
      </c>
      <c r="L9468" s="9">
        <v>4.1369999999999996</v>
      </c>
      <c r="M9468" s="9">
        <v>3.6869999999999998</v>
      </c>
      <c r="N9468" s="9">
        <v>7.71</v>
      </c>
      <c r="O9468" s="9">
        <v>11.462999999999999</v>
      </c>
      <c r="P9468" s="9">
        <v>12.855</v>
      </c>
      <c r="Q9468" s="9">
        <v>2.8050000000000002</v>
      </c>
      <c r="R9468" s="9">
        <v>0</v>
      </c>
      <c r="S9468" s="9">
        <v>0</v>
      </c>
      <c r="T9468" s="9">
        <v>0</v>
      </c>
    </row>
    <row r="9469" spans="1:20" x14ac:dyDescent="0.35">
      <c r="A9469">
        <f t="shared" si="295"/>
        <v>9469</v>
      </c>
      <c r="B9469" s="3" t="s">
        <v>71</v>
      </c>
      <c r="C9469" s="3" t="s">
        <v>87</v>
      </c>
      <c r="D9469" s="3" t="s">
        <v>44</v>
      </c>
      <c r="E9469">
        <v>2027</v>
      </c>
      <c r="F9469" s="3" t="str">
        <f t="shared" si="294"/>
        <v>GFSpillNINE M2027</v>
      </c>
      <c r="G9469" s="9">
        <v>0</v>
      </c>
      <c r="H9469" s="9">
        <v>0</v>
      </c>
      <c r="I9469" s="9">
        <v>0.67500000000000004</v>
      </c>
      <c r="J9469" s="9">
        <v>0</v>
      </c>
      <c r="K9469" s="9">
        <v>0</v>
      </c>
      <c r="L9469" s="9">
        <v>5.35</v>
      </c>
      <c r="M9469" s="9">
        <v>5.1989999999999998</v>
      </c>
      <c r="N9469" s="9">
        <v>8.8279999999999994</v>
      </c>
      <c r="O9469" s="9">
        <v>18.329999999999998</v>
      </c>
      <c r="P9469" s="9">
        <v>17.829999999999998</v>
      </c>
      <c r="Q9469" s="9">
        <v>2.972</v>
      </c>
      <c r="R9469" s="9">
        <v>0</v>
      </c>
      <c r="S9469" s="9">
        <v>0</v>
      </c>
      <c r="T9469" s="9">
        <v>0</v>
      </c>
    </row>
    <row r="9470" spans="1:20" x14ac:dyDescent="0.35">
      <c r="A9470">
        <f t="shared" si="295"/>
        <v>9470</v>
      </c>
      <c r="B9470" s="3" t="s">
        <v>71</v>
      </c>
      <c r="C9470" s="3" t="s">
        <v>87</v>
      </c>
      <c r="D9470" s="3" t="s">
        <v>44</v>
      </c>
      <c r="E9470">
        <v>2028</v>
      </c>
      <c r="F9470" s="3" t="str">
        <f t="shared" si="294"/>
        <v>GFSpillNINE M2028</v>
      </c>
      <c r="G9470" s="9">
        <v>0</v>
      </c>
      <c r="H9470" s="9">
        <v>2.3839999999999999</v>
      </c>
      <c r="I9470" s="9">
        <v>0</v>
      </c>
      <c r="J9470" s="9">
        <v>0.157</v>
      </c>
      <c r="K9470" s="9">
        <v>0.41099999999999998</v>
      </c>
      <c r="L9470" s="9">
        <v>6.4720000000000004</v>
      </c>
      <c r="M9470" s="9">
        <v>4.0449999999999999</v>
      </c>
      <c r="N9470" s="9">
        <v>8.7959999999999994</v>
      </c>
      <c r="O9470" s="9">
        <v>16.481999999999999</v>
      </c>
      <c r="P9470" s="9">
        <v>16.303999999999998</v>
      </c>
      <c r="Q9470" s="9">
        <v>3.6309999999999998</v>
      </c>
      <c r="R9470" s="9">
        <v>0</v>
      </c>
      <c r="S9470" s="9">
        <v>0</v>
      </c>
      <c r="T9470" s="9">
        <v>0</v>
      </c>
    </row>
    <row r="9471" spans="1:20" x14ac:dyDescent="0.35">
      <c r="A9471">
        <f t="shared" si="295"/>
        <v>9471</v>
      </c>
      <c r="B9471" s="3" t="s">
        <v>71</v>
      </c>
      <c r="C9471" s="3" t="s">
        <v>87</v>
      </c>
      <c r="D9471" s="3" t="s">
        <v>44</v>
      </c>
      <c r="E9471">
        <v>2029</v>
      </c>
      <c r="F9471" s="3" t="str">
        <f t="shared" si="294"/>
        <v>GFSpillNINE M2029</v>
      </c>
      <c r="G9471" s="9">
        <v>0</v>
      </c>
      <c r="H9471" s="9">
        <v>0</v>
      </c>
      <c r="I9471" s="9">
        <v>0</v>
      </c>
      <c r="J9471" s="9">
        <v>0</v>
      </c>
      <c r="K9471" s="9">
        <v>0</v>
      </c>
      <c r="L9471" s="9">
        <v>3.1680000000000001</v>
      </c>
      <c r="M9471" s="9">
        <v>4.0110000000000001</v>
      </c>
      <c r="N9471" s="9">
        <v>7.1239999999999997</v>
      </c>
      <c r="O9471" s="9">
        <v>10.872999999999999</v>
      </c>
      <c r="P9471" s="9">
        <v>6.7439999999999998</v>
      </c>
      <c r="Q9471" s="9">
        <v>0</v>
      </c>
      <c r="R9471" s="9">
        <v>0</v>
      </c>
      <c r="S9471" s="9">
        <v>0</v>
      </c>
      <c r="T9471" s="9">
        <v>0</v>
      </c>
    </row>
    <row r="9472" spans="1:20" x14ac:dyDescent="0.35">
      <c r="A9472">
        <f t="shared" si="295"/>
        <v>9472</v>
      </c>
      <c r="B9472" s="3" t="s">
        <v>71</v>
      </c>
      <c r="C9472" s="3" t="s">
        <v>87</v>
      </c>
      <c r="D9472" s="3" t="s">
        <v>45</v>
      </c>
      <c r="E9472">
        <v>2020</v>
      </c>
      <c r="F9472" s="3" t="str">
        <f t="shared" si="294"/>
        <v>GFSpillLONG L2020</v>
      </c>
      <c r="G9472" s="9">
        <v>0</v>
      </c>
      <c r="H9472" s="9">
        <v>3.3000000000000002E-2</v>
      </c>
      <c r="I9472" s="9">
        <v>0</v>
      </c>
      <c r="J9472" s="9">
        <v>0</v>
      </c>
      <c r="K9472" s="9">
        <v>0</v>
      </c>
      <c r="L9472" s="9">
        <v>0.97099999999999997</v>
      </c>
      <c r="M9472" s="9">
        <v>3.7639999999999998</v>
      </c>
      <c r="N9472" s="9">
        <v>8.9770000000000003</v>
      </c>
      <c r="O9472" s="9">
        <v>12.574999999999999</v>
      </c>
      <c r="P9472" s="9">
        <v>7.6130000000000004</v>
      </c>
      <c r="Q9472" s="9">
        <v>0</v>
      </c>
      <c r="R9472" s="9">
        <v>0</v>
      </c>
      <c r="S9472" s="9">
        <v>0</v>
      </c>
      <c r="T9472" s="9">
        <v>0</v>
      </c>
    </row>
    <row r="9473" spans="1:20" x14ac:dyDescent="0.35">
      <c r="A9473">
        <f t="shared" si="295"/>
        <v>9473</v>
      </c>
      <c r="B9473" s="3" t="s">
        <v>71</v>
      </c>
      <c r="C9473" s="3" t="s">
        <v>87</v>
      </c>
      <c r="D9473" s="3" t="s">
        <v>45</v>
      </c>
      <c r="E9473">
        <v>2021</v>
      </c>
      <c r="F9473" s="3" t="str">
        <f t="shared" si="294"/>
        <v>GFSpillLONG L2021</v>
      </c>
      <c r="G9473" s="9">
        <v>0</v>
      </c>
      <c r="H9473" s="9">
        <v>0</v>
      </c>
      <c r="I9473" s="9">
        <v>0</v>
      </c>
      <c r="J9473" s="9">
        <v>0</v>
      </c>
      <c r="K9473" s="9">
        <v>0</v>
      </c>
      <c r="L9473" s="9">
        <v>0</v>
      </c>
      <c r="M9473" s="9">
        <v>0</v>
      </c>
      <c r="N9473" s="9">
        <v>3.5449999999999999</v>
      </c>
      <c r="O9473" s="9">
        <v>9.2940000000000005</v>
      </c>
      <c r="P9473" s="9">
        <v>3.9710000000000001</v>
      </c>
      <c r="Q9473" s="9">
        <v>0</v>
      </c>
      <c r="R9473" s="9">
        <v>0</v>
      </c>
      <c r="S9473" s="9">
        <v>0</v>
      </c>
      <c r="T9473" s="9">
        <v>0</v>
      </c>
    </row>
    <row r="9474" spans="1:20" x14ac:dyDescent="0.35">
      <c r="A9474">
        <f t="shared" si="295"/>
        <v>9474</v>
      </c>
      <c r="B9474" s="3" t="s">
        <v>71</v>
      </c>
      <c r="C9474" s="3" t="s">
        <v>87</v>
      </c>
      <c r="D9474" s="3" t="s">
        <v>45</v>
      </c>
      <c r="E9474">
        <v>2022</v>
      </c>
      <c r="F9474" s="3" t="str">
        <f t="shared" ref="F9474:F9537" si="296">_xlfn.CONCAT(B9474,C9474,D9474,E9474)</f>
        <v>GFSpillLONG L2022</v>
      </c>
      <c r="G9474" s="9">
        <v>0</v>
      </c>
      <c r="H9474" s="9">
        <v>0</v>
      </c>
      <c r="I9474" s="9">
        <v>0</v>
      </c>
      <c r="J9474" s="9">
        <v>0</v>
      </c>
      <c r="K9474" s="9">
        <v>0</v>
      </c>
      <c r="L9474" s="9">
        <v>0</v>
      </c>
      <c r="M9474" s="9">
        <v>0.42699999999999999</v>
      </c>
      <c r="N9474" s="9">
        <v>2.2320000000000002</v>
      </c>
      <c r="O9474" s="9">
        <v>16.631</v>
      </c>
      <c r="P9474" s="9">
        <v>18.949000000000002</v>
      </c>
      <c r="Q9474" s="9">
        <v>4.2549999999999999</v>
      </c>
      <c r="R9474" s="9">
        <v>0</v>
      </c>
      <c r="S9474" s="9">
        <v>0</v>
      </c>
      <c r="T9474" s="9">
        <v>0</v>
      </c>
    </row>
    <row r="9475" spans="1:20" x14ac:dyDescent="0.35">
      <c r="A9475">
        <f t="shared" ref="A9475:A9538" si="297">A9474+1</f>
        <v>9475</v>
      </c>
      <c r="B9475" s="3" t="s">
        <v>71</v>
      </c>
      <c r="C9475" s="3" t="s">
        <v>87</v>
      </c>
      <c r="D9475" s="3" t="s">
        <v>45</v>
      </c>
      <c r="E9475">
        <v>2023</v>
      </c>
      <c r="F9475" s="3" t="str">
        <f t="shared" si="296"/>
        <v>GFSpillLONG L2023</v>
      </c>
      <c r="G9475" s="9">
        <v>0</v>
      </c>
      <c r="H9475" s="9">
        <v>0</v>
      </c>
      <c r="I9475" s="9">
        <v>3.7989999999999999</v>
      </c>
      <c r="J9475" s="9">
        <v>3.8239999999999998</v>
      </c>
      <c r="K9475" s="9">
        <v>5.5609999999999999</v>
      </c>
      <c r="L9475" s="9">
        <v>12.25</v>
      </c>
      <c r="M9475" s="9">
        <v>18.091000000000001</v>
      </c>
      <c r="N9475" s="9">
        <v>19.015000000000001</v>
      </c>
      <c r="O9475" s="9">
        <v>16.914000000000001</v>
      </c>
      <c r="P9475" s="9">
        <v>7.0439999999999996</v>
      </c>
      <c r="Q9475" s="9">
        <v>0</v>
      </c>
      <c r="R9475" s="9">
        <v>0</v>
      </c>
      <c r="S9475" s="9">
        <v>0</v>
      </c>
      <c r="T9475" s="9">
        <v>0</v>
      </c>
    </row>
    <row r="9476" spans="1:20" x14ac:dyDescent="0.35">
      <c r="A9476">
        <f t="shared" si="297"/>
        <v>9476</v>
      </c>
      <c r="B9476" s="3" t="s">
        <v>71</v>
      </c>
      <c r="C9476" s="3" t="s">
        <v>87</v>
      </c>
      <c r="D9476" s="3" t="s">
        <v>45</v>
      </c>
      <c r="E9476">
        <v>2024</v>
      </c>
      <c r="F9476" s="3" t="str">
        <f t="shared" si="296"/>
        <v>GFSpillLONG L2024</v>
      </c>
      <c r="G9476" s="9">
        <v>0</v>
      </c>
      <c r="H9476" s="9">
        <v>0</v>
      </c>
      <c r="I9476" s="9">
        <v>0</v>
      </c>
      <c r="J9476" s="9">
        <v>0.91800000000000004</v>
      </c>
      <c r="K9476" s="9">
        <v>0</v>
      </c>
      <c r="L9476" s="9">
        <v>5.6639999999999997</v>
      </c>
      <c r="M9476" s="9">
        <v>4.593</v>
      </c>
      <c r="N9476" s="9">
        <v>9.43</v>
      </c>
      <c r="O9476" s="9">
        <v>8.859</v>
      </c>
      <c r="P9476" s="9">
        <v>3.1659999999999999</v>
      </c>
      <c r="Q9476" s="9">
        <v>0</v>
      </c>
      <c r="R9476" s="9">
        <v>0</v>
      </c>
      <c r="S9476" s="9">
        <v>0</v>
      </c>
      <c r="T9476" s="9">
        <v>0</v>
      </c>
    </row>
    <row r="9477" spans="1:20" x14ac:dyDescent="0.35">
      <c r="A9477">
        <f t="shared" si="297"/>
        <v>9477</v>
      </c>
      <c r="B9477" s="3" t="s">
        <v>71</v>
      </c>
      <c r="C9477" s="3" t="s">
        <v>87</v>
      </c>
      <c r="D9477" s="3" t="s">
        <v>45</v>
      </c>
      <c r="E9477">
        <v>2025</v>
      </c>
      <c r="F9477" s="3" t="str">
        <f t="shared" si="296"/>
        <v>GFSpillLONG L2025</v>
      </c>
      <c r="G9477" s="9">
        <v>0</v>
      </c>
      <c r="H9477" s="9">
        <v>0</v>
      </c>
      <c r="I9477" s="9">
        <v>0</v>
      </c>
      <c r="J9477" s="9">
        <v>0.51700000000000002</v>
      </c>
      <c r="K9477" s="9">
        <v>2.8439999999999999</v>
      </c>
      <c r="L9477" s="9">
        <v>8.5350000000000001</v>
      </c>
      <c r="M9477" s="9">
        <v>6.8739999999999997</v>
      </c>
      <c r="N9477" s="9">
        <v>12.352</v>
      </c>
      <c r="O9477" s="9">
        <v>12.58</v>
      </c>
      <c r="P9477" s="9">
        <v>4.4450000000000003</v>
      </c>
      <c r="Q9477" s="9">
        <v>0</v>
      </c>
      <c r="R9477" s="9">
        <v>0</v>
      </c>
      <c r="S9477" s="9">
        <v>0</v>
      </c>
      <c r="T9477" s="9">
        <v>0</v>
      </c>
    </row>
    <row r="9478" spans="1:20" x14ac:dyDescent="0.35">
      <c r="A9478">
        <f t="shared" si="297"/>
        <v>9478</v>
      </c>
      <c r="B9478" s="3" t="s">
        <v>71</v>
      </c>
      <c r="C9478" s="3" t="s">
        <v>87</v>
      </c>
      <c r="D9478" s="3" t="s">
        <v>45</v>
      </c>
      <c r="E9478">
        <v>2026</v>
      </c>
      <c r="F9478" s="3" t="str">
        <f t="shared" si="296"/>
        <v>GFSpillLONG L2026</v>
      </c>
      <c r="G9478" s="9">
        <v>0</v>
      </c>
      <c r="H9478" s="9">
        <v>0</v>
      </c>
      <c r="I9478" s="9">
        <v>0</v>
      </c>
      <c r="J9478" s="9">
        <v>0</v>
      </c>
      <c r="K9478" s="9">
        <v>0</v>
      </c>
      <c r="L9478" s="9">
        <v>3.165</v>
      </c>
      <c r="M9478" s="9">
        <v>3.6150000000000002</v>
      </c>
      <c r="N9478" s="9">
        <v>7.726</v>
      </c>
      <c r="O9478" s="9">
        <v>11.430999999999999</v>
      </c>
      <c r="P9478" s="9">
        <v>12.855</v>
      </c>
      <c r="Q9478" s="9">
        <v>2.4820000000000002</v>
      </c>
      <c r="R9478" s="9">
        <v>0</v>
      </c>
      <c r="S9478" s="9">
        <v>0</v>
      </c>
      <c r="T9478" s="9">
        <v>0</v>
      </c>
    </row>
    <row r="9479" spans="1:20" x14ac:dyDescent="0.35">
      <c r="A9479">
        <f t="shared" si="297"/>
        <v>9479</v>
      </c>
      <c r="B9479" s="3" t="s">
        <v>71</v>
      </c>
      <c r="C9479" s="3" t="s">
        <v>87</v>
      </c>
      <c r="D9479" s="3" t="s">
        <v>45</v>
      </c>
      <c r="E9479">
        <v>2027</v>
      </c>
      <c r="F9479" s="3" t="str">
        <f t="shared" si="296"/>
        <v>GFSpillLONG L2027</v>
      </c>
      <c r="G9479" s="9">
        <v>0</v>
      </c>
      <c r="H9479" s="9">
        <v>0</v>
      </c>
      <c r="I9479" s="9">
        <v>0.60899999999999999</v>
      </c>
      <c r="J9479" s="9">
        <v>0</v>
      </c>
      <c r="K9479" s="9">
        <v>0</v>
      </c>
      <c r="L9479" s="9">
        <v>4.4800000000000004</v>
      </c>
      <c r="M9479" s="9">
        <v>5.1059999999999999</v>
      </c>
      <c r="N9479" s="9">
        <v>8.9700000000000006</v>
      </c>
      <c r="O9479" s="9">
        <v>18.640999999999998</v>
      </c>
      <c r="P9479" s="9">
        <v>17.876000000000001</v>
      </c>
      <c r="Q9479" s="9">
        <v>2.8109999999999999</v>
      </c>
      <c r="R9479" s="9">
        <v>0</v>
      </c>
      <c r="S9479" s="9">
        <v>0</v>
      </c>
      <c r="T9479" s="9">
        <v>0</v>
      </c>
    </row>
    <row r="9480" spans="1:20" x14ac:dyDescent="0.35">
      <c r="A9480">
        <f t="shared" si="297"/>
        <v>9480</v>
      </c>
      <c r="B9480" s="3" t="s">
        <v>71</v>
      </c>
      <c r="C9480" s="3" t="s">
        <v>87</v>
      </c>
      <c r="D9480" s="3" t="s">
        <v>45</v>
      </c>
      <c r="E9480">
        <v>2028</v>
      </c>
      <c r="F9480" s="3" t="str">
        <f t="shared" si="296"/>
        <v>GFSpillLONG L2028</v>
      </c>
      <c r="G9480" s="9">
        <v>0</v>
      </c>
      <c r="H9480" s="9">
        <v>2.3559999999999999</v>
      </c>
      <c r="I9480" s="9">
        <v>0</v>
      </c>
      <c r="J9480" s="9">
        <v>0.18</v>
      </c>
      <c r="K9480" s="9">
        <v>0.33900000000000002</v>
      </c>
      <c r="L9480" s="9">
        <v>6.43</v>
      </c>
      <c r="M9480" s="9">
        <v>4.3940000000000001</v>
      </c>
      <c r="N9480" s="9">
        <v>8.6470000000000002</v>
      </c>
      <c r="O9480" s="9">
        <v>16.818000000000001</v>
      </c>
      <c r="P9480" s="9">
        <v>16.393999999999998</v>
      </c>
      <c r="Q9480" s="9">
        <v>3.4940000000000002</v>
      </c>
      <c r="R9480" s="9">
        <v>0</v>
      </c>
      <c r="S9480" s="9">
        <v>0</v>
      </c>
      <c r="T9480" s="9">
        <v>0</v>
      </c>
    </row>
    <row r="9481" spans="1:20" x14ac:dyDescent="0.35">
      <c r="A9481">
        <f t="shared" si="297"/>
        <v>9481</v>
      </c>
      <c r="B9481" s="3" t="s">
        <v>71</v>
      </c>
      <c r="C9481" s="3" t="s">
        <v>87</v>
      </c>
      <c r="D9481" s="3" t="s">
        <v>45</v>
      </c>
      <c r="E9481">
        <v>2029</v>
      </c>
      <c r="F9481" s="3" t="str">
        <f t="shared" si="296"/>
        <v>GFSpillLONG L2029</v>
      </c>
      <c r="G9481" s="9">
        <v>0</v>
      </c>
      <c r="H9481" s="9">
        <v>0</v>
      </c>
      <c r="I9481" s="9">
        <v>0</v>
      </c>
      <c r="J9481" s="9">
        <v>0</v>
      </c>
      <c r="K9481" s="9">
        <v>0</v>
      </c>
      <c r="L9481" s="9">
        <v>1.83</v>
      </c>
      <c r="M9481" s="9">
        <v>3.7349999999999999</v>
      </c>
      <c r="N9481" s="9">
        <v>6.7610000000000001</v>
      </c>
      <c r="O9481" s="9">
        <v>10.42</v>
      </c>
      <c r="P9481" s="9">
        <v>6.4039999999999999</v>
      </c>
      <c r="Q9481" s="9">
        <v>0</v>
      </c>
      <c r="R9481" s="9">
        <v>0</v>
      </c>
      <c r="S9481" s="9">
        <v>0</v>
      </c>
      <c r="T9481" s="9">
        <v>0</v>
      </c>
    </row>
    <row r="9482" spans="1:20" x14ac:dyDescent="0.35">
      <c r="A9482">
        <f t="shared" si="297"/>
        <v>9482</v>
      </c>
      <c r="B9482" s="3" t="s">
        <v>71</v>
      </c>
      <c r="C9482" s="3" t="s">
        <v>87</v>
      </c>
      <c r="D9482" s="3" t="s">
        <v>46</v>
      </c>
      <c r="E9482">
        <v>2020</v>
      </c>
      <c r="F9482" s="3" t="str">
        <f t="shared" si="296"/>
        <v>GFSpillL FALL2020</v>
      </c>
      <c r="G9482" s="9">
        <v>0</v>
      </c>
      <c r="H9482" s="9">
        <v>0</v>
      </c>
      <c r="I9482" s="9">
        <v>0</v>
      </c>
      <c r="J9482" s="9">
        <v>0</v>
      </c>
      <c r="K9482" s="9">
        <v>0</v>
      </c>
      <c r="L9482" s="9">
        <v>0</v>
      </c>
      <c r="M9482" s="9">
        <v>1.5309999999999999</v>
      </c>
      <c r="N9482" s="9">
        <v>6.7439999999999998</v>
      </c>
      <c r="O9482" s="9">
        <v>10.342000000000001</v>
      </c>
      <c r="P9482" s="9">
        <v>5.3810000000000002</v>
      </c>
      <c r="Q9482" s="9">
        <v>0</v>
      </c>
      <c r="R9482" s="9">
        <v>0</v>
      </c>
      <c r="S9482" s="9">
        <v>0</v>
      </c>
      <c r="T9482" s="9">
        <v>0</v>
      </c>
    </row>
    <row r="9483" spans="1:20" x14ac:dyDescent="0.35">
      <c r="A9483">
        <f t="shared" si="297"/>
        <v>9483</v>
      </c>
      <c r="B9483" s="3" t="s">
        <v>71</v>
      </c>
      <c r="C9483" s="3" t="s">
        <v>87</v>
      </c>
      <c r="D9483" s="3" t="s">
        <v>46</v>
      </c>
      <c r="E9483">
        <v>2021</v>
      </c>
      <c r="F9483" s="3" t="str">
        <f t="shared" si="296"/>
        <v>GFSpillL FALL2021</v>
      </c>
      <c r="G9483" s="9">
        <v>0</v>
      </c>
      <c r="H9483" s="9">
        <v>0</v>
      </c>
      <c r="I9483" s="9">
        <v>0</v>
      </c>
      <c r="J9483" s="9">
        <v>0</v>
      </c>
      <c r="K9483" s="9">
        <v>0</v>
      </c>
      <c r="L9483" s="9">
        <v>0</v>
      </c>
      <c r="M9483" s="9">
        <v>0</v>
      </c>
      <c r="N9483" s="9">
        <v>1.2989999999999999</v>
      </c>
      <c r="O9483" s="9">
        <v>7.0620000000000003</v>
      </c>
      <c r="P9483" s="9">
        <v>1.7390000000000001</v>
      </c>
      <c r="Q9483" s="9">
        <v>0</v>
      </c>
      <c r="R9483" s="9">
        <v>0</v>
      </c>
      <c r="S9483" s="9">
        <v>0</v>
      </c>
      <c r="T9483" s="9">
        <v>0</v>
      </c>
    </row>
    <row r="9484" spans="1:20" x14ac:dyDescent="0.35">
      <c r="A9484">
        <f t="shared" si="297"/>
        <v>9484</v>
      </c>
      <c r="B9484" s="3" t="s">
        <v>71</v>
      </c>
      <c r="C9484" s="3" t="s">
        <v>87</v>
      </c>
      <c r="D9484" s="3" t="s">
        <v>46</v>
      </c>
      <c r="E9484">
        <v>2022</v>
      </c>
      <c r="F9484" s="3" t="str">
        <f t="shared" si="296"/>
        <v>GFSpillL FALL2022</v>
      </c>
      <c r="G9484" s="9">
        <v>0</v>
      </c>
      <c r="H9484" s="9">
        <v>0</v>
      </c>
      <c r="I9484" s="9">
        <v>0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14.398999999999999</v>
      </c>
      <c r="P9484" s="9">
        <v>16.716999999999999</v>
      </c>
      <c r="Q9484" s="9">
        <v>2.0219999999999998</v>
      </c>
      <c r="R9484" s="9">
        <v>0</v>
      </c>
      <c r="S9484" s="9">
        <v>0</v>
      </c>
      <c r="T9484" s="9">
        <v>0</v>
      </c>
    </row>
    <row r="9485" spans="1:20" x14ac:dyDescent="0.35">
      <c r="A9485">
        <f t="shared" si="297"/>
        <v>9485</v>
      </c>
      <c r="B9485" s="3" t="s">
        <v>71</v>
      </c>
      <c r="C9485" s="3" t="s">
        <v>87</v>
      </c>
      <c r="D9485" s="3" t="s">
        <v>46</v>
      </c>
      <c r="E9485">
        <v>2023</v>
      </c>
      <c r="F9485" s="3" t="str">
        <f t="shared" si="296"/>
        <v>GFSpillL FALL2023</v>
      </c>
      <c r="G9485" s="9">
        <v>0</v>
      </c>
      <c r="H9485" s="9">
        <v>0</v>
      </c>
      <c r="I9485" s="9">
        <v>1.5669999999999999</v>
      </c>
      <c r="J9485" s="9">
        <v>1.419</v>
      </c>
      <c r="K9485" s="9">
        <v>3.3290000000000002</v>
      </c>
      <c r="L9485" s="9">
        <v>10.018000000000001</v>
      </c>
      <c r="M9485" s="9">
        <v>15.858000000000001</v>
      </c>
      <c r="N9485" s="9">
        <v>16.783000000000001</v>
      </c>
      <c r="O9485" s="9">
        <v>14.682</v>
      </c>
      <c r="P9485" s="9">
        <v>4.8120000000000003</v>
      </c>
      <c r="Q9485" s="9">
        <v>0</v>
      </c>
      <c r="R9485" s="9">
        <v>0</v>
      </c>
      <c r="S9485" s="9">
        <v>0</v>
      </c>
      <c r="T9485" s="9">
        <v>0</v>
      </c>
    </row>
    <row r="9486" spans="1:20" x14ac:dyDescent="0.35">
      <c r="A9486">
        <f t="shared" si="297"/>
        <v>9486</v>
      </c>
      <c r="B9486" s="3" t="s">
        <v>71</v>
      </c>
      <c r="C9486" s="3" t="s">
        <v>87</v>
      </c>
      <c r="D9486" s="3" t="s">
        <v>46</v>
      </c>
      <c r="E9486">
        <v>2024</v>
      </c>
      <c r="F9486" s="3" t="str">
        <f t="shared" si="296"/>
        <v>GFSpillL FALL2024</v>
      </c>
      <c r="G9486" s="9">
        <v>0</v>
      </c>
      <c r="H9486" s="9">
        <v>0</v>
      </c>
      <c r="I9486" s="9">
        <v>0</v>
      </c>
      <c r="J9486" s="9">
        <v>0</v>
      </c>
      <c r="K9486" s="9">
        <v>0</v>
      </c>
      <c r="L9486" s="9">
        <v>3.2530000000000001</v>
      </c>
      <c r="M9486" s="9">
        <v>2.3610000000000002</v>
      </c>
      <c r="N9486" s="9">
        <v>7.1970000000000001</v>
      </c>
      <c r="O9486" s="9">
        <v>6.6269999999999998</v>
      </c>
      <c r="P9486" s="9">
        <v>0.93400000000000005</v>
      </c>
      <c r="Q9486" s="9">
        <v>0</v>
      </c>
      <c r="R9486" s="9">
        <v>0</v>
      </c>
      <c r="S9486" s="9">
        <v>0</v>
      </c>
      <c r="T9486" s="9">
        <v>0</v>
      </c>
    </row>
    <row r="9487" spans="1:20" x14ac:dyDescent="0.35">
      <c r="A9487">
        <f t="shared" si="297"/>
        <v>9487</v>
      </c>
      <c r="B9487" s="3" t="s">
        <v>71</v>
      </c>
      <c r="C9487" s="3" t="s">
        <v>87</v>
      </c>
      <c r="D9487" s="3" t="s">
        <v>46</v>
      </c>
      <c r="E9487">
        <v>2025</v>
      </c>
      <c r="F9487" s="3" t="str">
        <f t="shared" si="296"/>
        <v>GFSpillL FALL2025</v>
      </c>
      <c r="G9487" s="9">
        <v>0</v>
      </c>
      <c r="H9487" s="9">
        <v>0</v>
      </c>
      <c r="I9487" s="9">
        <v>0</v>
      </c>
      <c r="J9487" s="9">
        <v>0</v>
      </c>
      <c r="K9487" s="9">
        <v>0.61199999999999999</v>
      </c>
      <c r="L9487" s="9">
        <v>6.3029999999999999</v>
      </c>
      <c r="M9487" s="9">
        <v>4.641</v>
      </c>
      <c r="N9487" s="9">
        <v>10.119999999999999</v>
      </c>
      <c r="O9487" s="9">
        <v>10.348000000000001</v>
      </c>
      <c r="P9487" s="9">
        <v>2.2130000000000001</v>
      </c>
      <c r="Q9487" s="9">
        <v>0</v>
      </c>
      <c r="R9487" s="9">
        <v>0</v>
      </c>
      <c r="S9487" s="9">
        <v>0</v>
      </c>
      <c r="T9487" s="9">
        <v>0</v>
      </c>
    </row>
    <row r="9488" spans="1:20" x14ac:dyDescent="0.35">
      <c r="A9488">
        <f t="shared" si="297"/>
        <v>9488</v>
      </c>
      <c r="B9488" s="3" t="s">
        <v>71</v>
      </c>
      <c r="C9488" s="3" t="s">
        <v>87</v>
      </c>
      <c r="D9488" s="3" t="s">
        <v>46</v>
      </c>
      <c r="E9488">
        <v>2026</v>
      </c>
      <c r="F9488" s="3" t="str">
        <f t="shared" si="296"/>
        <v>GFSpillL FALL2026</v>
      </c>
      <c r="G9488" s="9">
        <v>0</v>
      </c>
      <c r="H9488" s="9">
        <v>0</v>
      </c>
      <c r="I9488" s="9">
        <v>0</v>
      </c>
      <c r="J9488" s="9">
        <v>0</v>
      </c>
      <c r="K9488" s="9">
        <v>0</v>
      </c>
      <c r="L9488" s="9">
        <v>0.755</v>
      </c>
      <c r="M9488" s="9">
        <v>1.3819999999999999</v>
      </c>
      <c r="N9488" s="9">
        <v>5.4939999999999998</v>
      </c>
      <c r="O9488" s="9">
        <v>9.1989999999999998</v>
      </c>
      <c r="P9488" s="9">
        <v>10.622999999999999</v>
      </c>
      <c r="Q9488" s="9">
        <v>0.25</v>
      </c>
      <c r="R9488" s="9">
        <v>0</v>
      </c>
      <c r="S9488" s="9">
        <v>0</v>
      </c>
      <c r="T9488" s="9">
        <v>0</v>
      </c>
    </row>
    <row r="9489" spans="1:20" x14ac:dyDescent="0.35">
      <c r="A9489">
        <f t="shared" si="297"/>
        <v>9489</v>
      </c>
      <c r="B9489" s="3" t="s">
        <v>71</v>
      </c>
      <c r="C9489" s="3" t="s">
        <v>87</v>
      </c>
      <c r="D9489" s="3" t="s">
        <v>46</v>
      </c>
      <c r="E9489">
        <v>2027</v>
      </c>
      <c r="F9489" s="3" t="str">
        <f t="shared" si="296"/>
        <v>GFSpillL FALL2027</v>
      </c>
      <c r="G9489" s="9">
        <v>0</v>
      </c>
      <c r="H9489" s="9">
        <v>0</v>
      </c>
      <c r="I9489" s="9">
        <v>0</v>
      </c>
      <c r="J9489" s="9">
        <v>0</v>
      </c>
      <c r="K9489" s="9">
        <v>0</v>
      </c>
      <c r="L9489" s="9">
        <v>2.0699999999999998</v>
      </c>
      <c r="M9489" s="9">
        <v>2.8740000000000001</v>
      </c>
      <c r="N9489" s="9">
        <v>6.7370000000000001</v>
      </c>
      <c r="O9489" s="9">
        <v>16.408000000000001</v>
      </c>
      <c r="P9489" s="9">
        <v>15.643000000000001</v>
      </c>
      <c r="Q9489" s="9">
        <v>0.57799999999999996</v>
      </c>
      <c r="R9489" s="9">
        <v>0</v>
      </c>
      <c r="S9489" s="9">
        <v>0</v>
      </c>
      <c r="T9489" s="9">
        <v>0</v>
      </c>
    </row>
    <row r="9490" spans="1:20" x14ac:dyDescent="0.35">
      <c r="A9490">
        <f t="shared" si="297"/>
        <v>9490</v>
      </c>
      <c r="B9490" s="3" t="s">
        <v>71</v>
      </c>
      <c r="C9490" s="3" t="s">
        <v>87</v>
      </c>
      <c r="D9490" s="3" t="s">
        <v>46</v>
      </c>
      <c r="E9490">
        <v>2028</v>
      </c>
      <c r="F9490" s="3" t="str">
        <f t="shared" si="296"/>
        <v>GFSpillL FALL2028</v>
      </c>
      <c r="G9490" s="9">
        <v>0</v>
      </c>
      <c r="H9490" s="9">
        <v>0.124</v>
      </c>
      <c r="I9490" s="9">
        <v>0</v>
      </c>
      <c r="J9490" s="9">
        <v>0</v>
      </c>
      <c r="K9490" s="9">
        <v>0</v>
      </c>
      <c r="L9490" s="9">
        <v>4.1970000000000001</v>
      </c>
      <c r="M9490" s="9">
        <v>2.161</v>
      </c>
      <c r="N9490" s="9">
        <v>6.415</v>
      </c>
      <c r="O9490" s="9">
        <v>14.585000000000001</v>
      </c>
      <c r="P9490" s="9">
        <v>14.162000000000001</v>
      </c>
      <c r="Q9490" s="9">
        <v>1.262</v>
      </c>
      <c r="R9490" s="9">
        <v>0</v>
      </c>
      <c r="S9490" s="9">
        <v>0</v>
      </c>
      <c r="T9490" s="9">
        <v>0</v>
      </c>
    </row>
    <row r="9491" spans="1:20" x14ac:dyDescent="0.35">
      <c r="A9491">
        <f t="shared" si="297"/>
        <v>9491</v>
      </c>
      <c r="B9491" s="3" t="s">
        <v>71</v>
      </c>
      <c r="C9491" s="3" t="s">
        <v>87</v>
      </c>
      <c r="D9491" s="3" t="s">
        <v>46</v>
      </c>
      <c r="E9491">
        <v>2029</v>
      </c>
      <c r="F9491" s="3" t="str">
        <f t="shared" si="296"/>
        <v>GFSpillL FALL2029</v>
      </c>
      <c r="G9491" s="9">
        <v>0</v>
      </c>
      <c r="H9491" s="9">
        <v>0</v>
      </c>
      <c r="I9491" s="9">
        <v>0</v>
      </c>
      <c r="J9491" s="9">
        <v>0</v>
      </c>
      <c r="K9491" s="9">
        <v>0</v>
      </c>
      <c r="L9491" s="9">
        <v>0</v>
      </c>
      <c r="M9491" s="9">
        <v>1.5029999999999999</v>
      </c>
      <c r="N9491" s="9">
        <v>4.5289999999999999</v>
      </c>
      <c r="O9491" s="9">
        <v>8.1869999999999994</v>
      </c>
      <c r="P9491" s="9">
        <v>4.1710000000000003</v>
      </c>
      <c r="Q9491" s="9">
        <v>0</v>
      </c>
      <c r="R9491" s="9">
        <v>0</v>
      </c>
      <c r="S9491" s="9">
        <v>0</v>
      </c>
      <c r="T9491" s="9">
        <v>0</v>
      </c>
    </row>
    <row r="9492" spans="1:20" x14ac:dyDescent="0.35">
      <c r="A9492">
        <f t="shared" si="297"/>
        <v>9492</v>
      </c>
      <c r="B9492" s="3" t="s">
        <v>71</v>
      </c>
      <c r="C9492" s="3" t="s">
        <v>87</v>
      </c>
      <c r="D9492" s="3" t="s">
        <v>47</v>
      </c>
      <c r="E9492">
        <v>2020</v>
      </c>
      <c r="F9492" s="3" t="str">
        <f t="shared" si="296"/>
        <v>GFSpillCOULEE2020</v>
      </c>
      <c r="G9492" s="9">
        <v>0</v>
      </c>
      <c r="H9492" s="9">
        <v>0</v>
      </c>
      <c r="I9492" s="9">
        <v>0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  <c r="Q9492" s="9">
        <v>0</v>
      </c>
      <c r="R9492" s="9">
        <v>0</v>
      </c>
      <c r="S9492" s="9">
        <v>0</v>
      </c>
      <c r="T9492" s="9">
        <v>0</v>
      </c>
    </row>
    <row r="9493" spans="1:20" x14ac:dyDescent="0.35">
      <c r="A9493">
        <f t="shared" si="297"/>
        <v>9493</v>
      </c>
      <c r="B9493" s="3" t="s">
        <v>71</v>
      </c>
      <c r="C9493" s="3" t="s">
        <v>87</v>
      </c>
      <c r="D9493" s="3" t="s">
        <v>47</v>
      </c>
      <c r="E9493">
        <v>2021</v>
      </c>
      <c r="F9493" s="3" t="str">
        <f t="shared" si="296"/>
        <v>GFSpillCOULEE2021</v>
      </c>
      <c r="G9493" s="9">
        <v>0</v>
      </c>
      <c r="H9493" s="9">
        <v>0</v>
      </c>
      <c r="I9493" s="9">
        <v>0</v>
      </c>
      <c r="J9493" s="9">
        <v>0</v>
      </c>
      <c r="K9493" s="9">
        <v>0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  <c r="Q9493" s="9">
        <v>0</v>
      </c>
      <c r="R9493" s="9">
        <v>0</v>
      </c>
      <c r="S9493" s="9">
        <v>0</v>
      </c>
      <c r="T9493" s="9">
        <v>0</v>
      </c>
    </row>
    <row r="9494" spans="1:20" x14ac:dyDescent="0.35">
      <c r="A9494">
        <f t="shared" si="297"/>
        <v>9494</v>
      </c>
      <c r="B9494" s="3" t="s">
        <v>71</v>
      </c>
      <c r="C9494" s="3" t="s">
        <v>87</v>
      </c>
      <c r="D9494" s="3" t="s">
        <v>47</v>
      </c>
      <c r="E9494">
        <v>2022</v>
      </c>
      <c r="F9494" s="3" t="str">
        <f t="shared" si="296"/>
        <v>GFSpillCOULEE2022</v>
      </c>
      <c r="G9494" s="9">
        <v>0</v>
      </c>
      <c r="H9494" s="9">
        <v>0</v>
      </c>
      <c r="I9494" s="9">
        <v>0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56.27</v>
      </c>
      <c r="Q9494" s="9">
        <v>0</v>
      </c>
      <c r="R9494" s="9">
        <v>0</v>
      </c>
      <c r="S9494" s="9">
        <v>0</v>
      </c>
      <c r="T9494" s="9">
        <v>0</v>
      </c>
    </row>
    <row r="9495" spans="1:20" x14ac:dyDescent="0.35">
      <c r="A9495">
        <f t="shared" si="297"/>
        <v>9495</v>
      </c>
      <c r="B9495" s="3" t="s">
        <v>71</v>
      </c>
      <c r="C9495" s="3" t="s">
        <v>87</v>
      </c>
      <c r="D9495" s="3" t="s">
        <v>47</v>
      </c>
      <c r="E9495">
        <v>2023</v>
      </c>
      <c r="F9495" s="3" t="str">
        <f t="shared" si="296"/>
        <v>GFSpillCOULEE2023</v>
      </c>
      <c r="G9495" s="9">
        <v>0</v>
      </c>
      <c r="H9495" s="9">
        <v>0</v>
      </c>
      <c r="I9495" s="9">
        <v>0</v>
      </c>
      <c r="J9495" s="9">
        <v>0</v>
      </c>
      <c r="K9495" s="9">
        <v>0</v>
      </c>
      <c r="L9495" s="9">
        <v>0</v>
      </c>
      <c r="M9495" s="9">
        <v>10.061</v>
      </c>
      <c r="N9495" s="9">
        <v>8.1669999999999998</v>
      </c>
      <c r="O9495" s="9">
        <v>46.57</v>
      </c>
      <c r="P9495" s="9">
        <v>49.883000000000003</v>
      </c>
      <c r="Q9495" s="9">
        <v>16.849</v>
      </c>
      <c r="R9495" s="9">
        <v>0</v>
      </c>
      <c r="S9495" s="9">
        <v>0</v>
      </c>
      <c r="T9495" s="9">
        <v>0</v>
      </c>
    </row>
    <row r="9496" spans="1:20" x14ac:dyDescent="0.35">
      <c r="A9496">
        <f t="shared" si="297"/>
        <v>9496</v>
      </c>
      <c r="B9496" s="3" t="s">
        <v>71</v>
      </c>
      <c r="C9496" s="3" t="s">
        <v>87</v>
      </c>
      <c r="D9496" s="3" t="s">
        <v>47</v>
      </c>
      <c r="E9496">
        <v>2024</v>
      </c>
      <c r="F9496" s="3" t="str">
        <f t="shared" si="296"/>
        <v>GFSpillCOULEE2024</v>
      </c>
      <c r="G9496" s="9">
        <v>0</v>
      </c>
      <c r="H9496" s="9">
        <v>0</v>
      </c>
      <c r="I9496" s="9">
        <v>0</v>
      </c>
      <c r="J9496" s="9">
        <v>0</v>
      </c>
      <c r="K9496" s="9">
        <v>0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  <c r="Q9496" s="9">
        <v>0</v>
      </c>
      <c r="R9496" s="9">
        <v>0</v>
      </c>
      <c r="S9496" s="9">
        <v>0</v>
      </c>
      <c r="T9496" s="9">
        <v>0</v>
      </c>
    </row>
    <row r="9497" spans="1:20" x14ac:dyDescent="0.35">
      <c r="A9497">
        <f t="shared" si="297"/>
        <v>9497</v>
      </c>
      <c r="B9497" s="3" t="s">
        <v>71</v>
      </c>
      <c r="C9497" s="3" t="s">
        <v>87</v>
      </c>
      <c r="D9497" s="3" t="s">
        <v>47</v>
      </c>
      <c r="E9497">
        <v>2025</v>
      </c>
      <c r="F9497" s="3" t="str">
        <f t="shared" si="296"/>
        <v>GFSpillCOULEE2025</v>
      </c>
      <c r="G9497" s="9">
        <v>0</v>
      </c>
      <c r="H9497" s="9">
        <v>0</v>
      </c>
      <c r="I9497" s="9">
        <v>0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  <c r="Q9497" s="9">
        <v>0</v>
      </c>
      <c r="R9497" s="9">
        <v>0</v>
      </c>
      <c r="S9497" s="9">
        <v>0</v>
      </c>
      <c r="T9497" s="9">
        <v>0</v>
      </c>
    </row>
    <row r="9498" spans="1:20" x14ac:dyDescent="0.35">
      <c r="A9498">
        <f t="shared" si="297"/>
        <v>9498</v>
      </c>
      <c r="B9498" s="3" t="s">
        <v>71</v>
      </c>
      <c r="C9498" s="3" t="s">
        <v>87</v>
      </c>
      <c r="D9498" s="3" t="s">
        <v>47</v>
      </c>
      <c r="E9498">
        <v>2026</v>
      </c>
      <c r="F9498" s="3" t="str">
        <f t="shared" si="296"/>
        <v>GFSpillCOULEE2026</v>
      </c>
      <c r="G9498" s="9">
        <v>0</v>
      </c>
      <c r="H9498" s="9">
        <v>0</v>
      </c>
      <c r="I9498" s="9">
        <v>0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  <c r="Q9498" s="9">
        <v>0</v>
      </c>
      <c r="R9498" s="9">
        <v>0</v>
      </c>
      <c r="S9498" s="9">
        <v>0</v>
      </c>
      <c r="T9498" s="9">
        <v>0</v>
      </c>
    </row>
    <row r="9499" spans="1:20" x14ac:dyDescent="0.35">
      <c r="A9499">
        <f t="shared" si="297"/>
        <v>9499</v>
      </c>
      <c r="B9499" s="3" t="s">
        <v>71</v>
      </c>
      <c r="C9499" s="3" t="s">
        <v>87</v>
      </c>
      <c r="D9499" s="3" t="s">
        <v>47</v>
      </c>
      <c r="E9499">
        <v>2027</v>
      </c>
      <c r="F9499" s="3" t="str">
        <f t="shared" si="296"/>
        <v>GFSpillCOULEE2027</v>
      </c>
      <c r="G9499" s="9">
        <v>0</v>
      </c>
      <c r="H9499" s="9">
        <v>0</v>
      </c>
      <c r="I9499" s="9">
        <v>0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18.699000000000002</v>
      </c>
      <c r="Q9499" s="9">
        <v>0</v>
      </c>
      <c r="R9499" s="9">
        <v>0</v>
      </c>
      <c r="S9499" s="9">
        <v>0</v>
      </c>
      <c r="T9499" s="9">
        <v>0</v>
      </c>
    </row>
    <row r="9500" spans="1:20" x14ac:dyDescent="0.35">
      <c r="A9500">
        <f t="shared" si="297"/>
        <v>9500</v>
      </c>
      <c r="B9500" s="3" t="s">
        <v>71</v>
      </c>
      <c r="C9500" s="3" t="s">
        <v>87</v>
      </c>
      <c r="D9500" s="3" t="s">
        <v>47</v>
      </c>
      <c r="E9500">
        <v>2028</v>
      </c>
      <c r="F9500" s="3" t="str">
        <f t="shared" si="296"/>
        <v>GFSpillCOULEE2028</v>
      </c>
      <c r="G9500" s="9">
        <v>0</v>
      </c>
      <c r="H9500" s="9">
        <v>0</v>
      </c>
      <c r="I9500" s="9">
        <v>0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30.571000000000002</v>
      </c>
      <c r="Q9500" s="9">
        <v>46.877000000000002</v>
      </c>
      <c r="R9500" s="9">
        <v>0</v>
      </c>
      <c r="S9500" s="9">
        <v>0</v>
      </c>
      <c r="T9500" s="9">
        <v>0</v>
      </c>
    </row>
    <row r="9501" spans="1:20" x14ac:dyDescent="0.35">
      <c r="A9501">
        <f t="shared" si="297"/>
        <v>9501</v>
      </c>
      <c r="B9501" s="3" t="s">
        <v>71</v>
      </c>
      <c r="C9501" s="3" t="s">
        <v>87</v>
      </c>
      <c r="D9501" s="3" t="s">
        <v>47</v>
      </c>
      <c r="E9501">
        <v>2029</v>
      </c>
      <c r="F9501" s="3" t="str">
        <f t="shared" si="296"/>
        <v>GFSpillCOULEE2029</v>
      </c>
      <c r="G9501" s="9">
        <v>0</v>
      </c>
      <c r="H9501" s="9">
        <v>0</v>
      </c>
      <c r="I9501" s="9">
        <v>0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67.234999999999999</v>
      </c>
      <c r="Q9501" s="9">
        <v>0</v>
      </c>
      <c r="R9501" s="9">
        <v>0</v>
      </c>
      <c r="S9501" s="9">
        <v>0</v>
      </c>
      <c r="T9501" s="9">
        <v>0</v>
      </c>
    </row>
    <row r="9502" spans="1:20" x14ac:dyDescent="0.35">
      <c r="A9502">
        <f t="shared" si="297"/>
        <v>9502</v>
      </c>
      <c r="B9502" s="3" t="s">
        <v>71</v>
      </c>
      <c r="C9502" s="3" t="s">
        <v>87</v>
      </c>
      <c r="D9502" s="3" t="s">
        <v>48</v>
      </c>
      <c r="E9502">
        <v>2020</v>
      </c>
      <c r="F9502" s="3" t="str">
        <f t="shared" si="296"/>
        <v>GFSpillCH JOE2020</v>
      </c>
      <c r="G9502" s="9">
        <v>0</v>
      </c>
      <c r="H9502" s="9">
        <v>0</v>
      </c>
      <c r="I9502" s="9">
        <v>0</v>
      </c>
      <c r="J9502" s="9">
        <v>0</v>
      </c>
      <c r="K9502" s="9">
        <v>0</v>
      </c>
      <c r="L9502" s="9">
        <v>0</v>
      </c>
      <c r="M9502" s="9">
        <v>0</v>
      </c>
      <c r="N9502" s="9">
        <v>0</v>
      </c>
      <c r="O9502" s="9">
        <v>0</v>
      </c>
      <c r="P9502" s="9">
        <v>0</v>
      </c>
      <c r="Q9502" s="9">
        <v>0</v>
      </c>
      <c r="R9502" s="9">
        <v>0</v>
      </c>
      <c r="S9502" s="9">
        <v>0</v>
      </c>
      <c r="T9502" s="9">
        <v>0</v>
      </c>
    </row>
    <row r="9503" spans="1:20" x14ac:dyDescent="0.35">
      <c r="A9503">
        <f t="shared" si="297"/>
        <v>9503</v>
      </c>
      <c r="B9503" s="3" t="s">
        <v>71</v>
      </c>
      <c r="C9503" s="3" t="s">
        <v>87</v>
      </c>
      <c r="D9503" s="3" t="s">
        <v>48</v>
      </c>
      <c r="E9503">
        <v>2021</v>
      </c>
      <c r="F9503" s="3" t="str">
        <f t="shared" si="296"/>
        <v>GFSpillCH JOE2021</v>
      </c>
      <c r="G9503" s="9">
        <v>0</v>
      </c>
      <c r="H9503" s="9">
        <v>0</v>
      </c>
      <c r="I9503" s="9">
        <v>0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  <c r="Q9503" s="9">
        <v>0</v>
      </c>
      <c r="R9503" s="9">
        <v>0</v>
      </c>
      <c r="S9503" s="9">
        <v>0</v>
      </c>
      <c r="T9503" s="9">
        <v>0</v>
      </c>
    </row>
    <row r="9504" spans="1:20" x14ac:dyDescent="0.35">
      <c r="A9504">
        <f t="shared" si="297"/>
        <v>9504</v>
      </c>
      <c r="B9504" s="3" t="s">
        <v>71</v>
      </c>
      <c r="C9504" s="3" t="s">
        <v>87</v>
      </c>
      <c r="D9504" s="3" t="s">
        <v>48</v>
      </c>
      <c r="E9504">
        <v>2022</v>
      </c>
      <c r="F9504" s="3" t="str">
        <f t="shared" si="296"/>
        <v>GFSpillCH JOE2022</v>
      </c>
      <c r="G9504" s="9">
        <v>0</v>
      </c>
      <c r="H9504" s="9">
        <v>0</v>
      </c>
      <c r="I9504" s="9">
        <v>0</v>
      </c>
      <c r="J9504" s="9">
        <v>0</v>
      </c>
      <c r="K9504" s="9">
        <v>0</v>
      </c>
      <c r="L9504" s="9">
        <v>0</v>
      </c>
      <c r="M9504" s="9">
        <v>0</v>
      </c>
      <c r="N9504" s="9">
        <v>0</v>
      </c>
      <c r="O9504" s="9">
        <v>0</v>
      </c>
      <c r="P9504" s="9">
        <v>79.838999999999999</v>
      </c>
      <c r="Q9504" s="9">
        <v>0.34599999999999997</v>
      </c>
      <c r="R9504" s="9">
        <v>0</v>
      </c>
      <c r="S9504" s="9">
        <v>0</v>
      </c>
      <c r="T9504" s="9">
        <v>0</v>
      </c>
    </row>
    <row r="9505" spans="1:20" x14ac:dyDescent="0.35">
      <c r="A9505">
        <f t="shared" si="297"/>
        <v>9505</v>
      </c>
      <c r="B9505" s="3" t="s">
        <v>71</v>
      </c>
      <c r="C9505" s="3" t="s">
        <v>87</v>
      </c>
      <c r="D9505" s="3" t="s">
        <v>48</v>
      </c>
      <c r="E9505">
        <v>2023</v>
      </c>
      <c r="F9505" s="3" t="str">
        <f t="shared" si="296"/>
        <v>GFSpillCH JOE2023</v>
      </c>
      <c r="G9505" s="9">
        <v>0</v>
      </c>
      <c r="H9505" s="9">
        <v>0</v>
      </c>
      <c r="I9505" s="9">
        <v>0</v>
      </c>
      <c r="J9505" s="9">
        <v>3.4969999999999999</v>
      </c>
      <c r="K9505" s="9">
        <v>0</v>
      </c>
      <c r="L9505" s="9">
        <v>0</v>
      </c>
      <c r="M9505" s="9">
        <v>18.821999999999999</v>
      </c>
      <c r="N9505" s="9">
        <v>10.819000000000001</v>
      </c>
      <c r="O9505" s="9">
        <v>48.444000000000003</v>
      </c>
      <c r="P9505" s="9">
        <v>65.945999999999998</v>
      </c>
      <c r="Q9505" s="9">
        <v>45.145000000000003</v>
      </c>
      <c r="R9505" s="9">
        <v>0</v>
      </c>
      <c r="S9505" s="9">
        <v>0</v>
      </c>
      <c r="T9505" s="9">
        <v>0</v>
      </c>
    </row>
    <row r="9506" spans="1:20" x14ac:dyDescent="0.35">
      <c r="A9506">
        <f t="shared" si="297"/>
        <v>9506</v>
      </c>
      <c r="B9506" s="3" t="s">
        <v>71</v>
      </c>
      <c r="C9506" s="3" t="s">
        <v>87</v>
      </c>
      <c r="D9506" s="3" t="s">
        <v>48</v>
      </c>
      <c r="E9506">
        <v>2024</v>
      </c>
      <c r="F9506" s="3" t="str">
        <f t="shared" si="296"/>
        <v>GFSpillCH JOE2024</v>
      </c>
      <c r="G9506" s="9">
        <v>0</v>
      </c>
      <c r="H9506" s="9">
        <v>0</v>
      </c>
      <c r="I9506" s="9">
        <v>0</v>
      </c>
      <c r="J9506" s="9">
        <v>0</v>
      </c>
      <c r="K9506" s="9">
        <v>0</v>
      </c>
      <c r="L9506" s="9">
        <v>0</v>
      </c>
      <c r="M9506" s="9">
        <v>0</v>
      </c>
      <c r="N9506" s="9">
        <v>0</v>
      </c>
      <c r="O9506" s="9">
        <v>0</v>
      </c>
      <c r="P9506" s="9">
        <v>18.631</v>
      </c>
      <c r="Q9506" s="9">
        <v>0</v>
      </c>
      <c r="R9506" s="9">
        <v>0</v>
      </c>
      <c r="S9506" s="9">
        <v>0</v>
      </c>
      <c r="T9506" s="9">
        <v>0</v>
      </c>
    </row>
    <row r="9507" spans="1:20" x14ac:dyDescent="0.35">
      <c r="A9507">
        <f t="shared" si="297"/>
        <v>9507</v>
      </c>
      <c r="B9507" s="3" t="s">
        <v>71</v>
      </c>
      <c r="C9507" s="3" t="s">
        <v>87</v>
      </c>
      <c r="D9507" s="3" t="s">
        <v>48</v>
      </c>
      <c r="E9507">
        <v>2025</v>
      </c>
      <c r="F9507" s="3" t="str">
        <f t="shared" si="296"/>
        <v>GFSpillCH JOE2025</v>
      </c>
      <c r="G9507" s="9">
        <v>0</v>
      </c>
      <c r="H9507" s="9">
        <v>0</v>
      </c>
      <c r="I9507" s="9">
        <v>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  <c r="Q9507" s="9">
        <v>0</v>
      </c>
      <c r="R9507" s="9">
        <v>0</v>
      </c>
      <c r="S9507" s="9">
        <v>0</v>
      </c>
      <c r="T9507" s="9">
        <v>0</v>
      </c>
    </row>
    <row r="9508" spans="1:20" x14ac:dyDescent="0.35">
      <c r="A9508">
        <f t="shared" si="297"/>
        <v>9508</v>
      </c>
      <c r="B9508" s="3" t="s">
        <v>71</v>
      </c>
      <c r="C9508" s="3" t="s">
        <v>87</v>
      </c>
      <c r="D9508" s="3" t="s">
        <v>48</v>
      </c>
      <c r="E9508">
        <v>2026</v>
      </c>
      <c r="F9508" s="3" t="str">
        <f t="shared" si="296"/>
        <v>GFSpillCH JOE2026</v>
      </c>
      <c r="G9508" s="9">
        <v>0</v>
      </c>
      <c r="H9508" s="9">
        <v>0</v>
      </c>
      <c r="I9508" s="9">
        <v>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0</v>
      </c>
      <c r="Q9508" s="9">
        <v>0</v>
      </c>
      <c r="R9508" s="9">
        <v>0</v>
      </c>
      <c r="S9508" s="9">
        <v>0</v>
      </c>
      <c r="T9508" s="9">
        <v>0</v>
      </c>
    </row>
    <row r="9509" spans="1:20" x14ac:dyDescent="0.35">
      <c r="A9509">
        <f t="shared" si="297"/>
        <v>9509</v>
      </c>
      <c r="B9509" s="3" t="s">
        <v>71</v>
      </c>
      <c r="C9509" s="3" t="s">
        <v>87</v>
      </c>
      <c r="D9509" s="3" t="s">
        <v>48</v>
      </c>
      <c r="E9509">
        <v>2027</v>
      </c>
      <c r="F9509" s="3" t="str">
        <f t="shared" si="296"/>
        <v>GFSpillCH JOE2027</v>
      </c>
      <c r="G9509" s="9">
        <v>0</v>
      </c>
      <c r="H9509" s="9">
        <v>0</v>
      </c>
      <c r="I9509" s="9">
        <v>0</v>
      </c>
      <c r="J9509" s="9">
        <v>0</v>
      </c>
      <c r="K9509" s="9">
        <v>0</v>
      </c>
      <c r="L9509" s="9">
        <v>0</v>
      </c>
      <c r="M9509" s="9">
        <v>0</v>
      </c>
      <c r="N9509" s="9">
        <v>0</v>
      </c>
      <c r="O9509" s="9">
        <v>0</v>
      </c>
      <c r="P9509" s="9">
        <v>40.133000000000003</v>
      </c>
      <c r="Q9509" s="9">
        <v>0</v>
      </c>
      <c r="R9509" s="9">
        <v>0</v>
      </c>
      <c r="S9509" s="9">
        <v>0</v>
      </c>
      <c r="T9509" s="9">
        <v>0</v>
      </c>
    </row>
    <row r="9510" spans="1:20" x14ac:dyDescent="0.35">
      <c r="A9510">
        <f t="shared" si="297"/>
        <v>9510</v>
      </c>
      <c r="B9510" s="3" t="s">
        <v>71</v>
      </c>
      <c r="C9510" s="3" t="s">
        <v>87</v>
      </c>
      <c r="D9510" s="3" t="s">
        <v>48</v>
      </c>
      <c r="E9510">
        <v>2028</v>
      </c>
      <c r="F9510" s="3" t="str">
        <f t="shared" si="296"/>
        <v>GFSpillCH JOE2028</v>
      </c>
      <c r="G9510" s="9">
        <v>0</v>
      </c>
      <c r="H9510" s="9">
        <v>0</v>
      </c>
      <c r="I9510" s="9">
        <v>0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50.094999999999999</v>
      </c>
      <c r="Q9510" s="9">
        <v>73.177999999999997</v>
      </c>
      <c r="R9510" s="9">
        <v>0</v>
      </c>
      <c r="S9510" s="9">
        <v>0</v>
      </c>
      <c r="T9510" s="9">
        <v>0</v>
      </c>
    </row>
    <row r="9511" spans="1:20" x14ac:dyDescent="0.35">
      <c r="A9511">
        <f t="shared" si="297"/>
        <v>9511</v>
      </c>
      <c r="B9511" s="3" t="s">
        <v>71</v>
      </c>
      <c r="C9511" s="3" t="s">
        <v>87</v>
      </c>
      <c r="D9511" s="3" t="s">
        <v>48</v>
      </c>
      <c r="E9511">
        <v>2029</v>
      </c>
      <c r="F9511" s="3" t="str">
        <f t="shared" si="296"/>
        <v>GFSpillCH JOE2029</v>
      </c>
      <c r="G9511" s="9">
        <v>0</v>
      </c>
      <c r="H9511" s="9">
        <v>0</v>
      </c>
      <c r="I9511" s="9">
        <v>0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87.918999999999997</v>
      </c>
      <c r="Q9511" s="9">
        <v>0</v>
      </c>
      <c r="R9511" s="9">
        <v>0</v>
      </c>
      <c r="S9511" s="9">
        <v>0</v>
      </c>
      <c r="T9511" s="9">
        <v>0</v>
      </c>
    </row>
    <row r="9512" spans="1:20" x14ac:dyDescent="0.35">
      <c r="A9512">
        <f t="shared" si="297"/>
        <v>9512</v>
      </c>
      <c r="B9512" s="3" t="s">
        <v>71</v>
      </c>
      <c r="C9512" s="3" t="s">
        <v>87</v>
      </c>
      <c r="D9512" s="3" t="s">
        <v>49</v>
      </c>
      <c r="E9512">
        <v>2020</v>
      </c>
      <c r="F9512" s="3" t="str">
        <f t="shared" si="296"/>
        <v>GFSpillWELLS2020</v>
      </c>
      <c r="G9512" s="9">
        <v>0</v>
      </c>
      <c r="H9512" s="9">
        <v>0</v>
      </c>
      <c r="I9512" s="9">
        <v>0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  <c r="Q9512" s="9">
        <v>0</v>
      </c>
      <c r="R9512" s="9">
        <v>0</v>
      </c>
      <c r="S9512" s="9">
        <v>0</v>
      </c>
      <c r="T9512" s="9">
        <v>0</v>
      </c>
    </row>
    <row r="9513" spans="1:20" x14ac:dyDescent="0.35">
      <c r="A9513">
        <f t="shared" si="297"/>
        <v>9513</v>
      </c>
      <c r="B9513" s="3" t="s">
        <v>71</v>
      </c>
      <c r="C9513" s="3" t="s">
        <v>87</v>
      </c>
      <c r="D9513" s="3" t="s">
        <v>49</v>
      </c>
      <c r="E9513">
        <v>2021</v>
      </c>
      <c r="F9513" s="3" t="str">
        <f t="shared" si="296"/>
        <v>GFSpillWELLS2021</v>
      </c>
      <c r="G9513" s="9">
        <v>0</v>
      </c>
      <c r="H9513" s="9">
        <v>0</v>
      </c>
      <c r="I9513" s="9">
        <v>0</v>
      </c>
      <c r="J9513" s="9">
        <v>0</v>
      </c>
      <c r="K9513" s="9">
        <v>0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  <c r="Q9513" s="9">
        <v>0</v>
      </c>
      <c r="R9513" s="9">
        <v>0</v>
      </c>
      <c r="S9513" s="9">
        <v>0</v>
      </c>
      <c r="T9513" s="9">
        <v>0</v>
      </c>
    </row>
    <row r="9514" spans="1:20" x14ac:dyDescent="0.35">
      <c r="A9514">
        <f t="shared" si="297"/>
        <v>9514</v>
      </c>
      <c r="B9514" s="3" t="s">
        <v>71</v>
      </c>
      <c r="C9514" s="3" t="s">
        <v>87</v>
      </c>
      <c r="D9514" s="3" t="s">
        <v>49</v>
      </c>
      <c r="E9514">
        <v>2022</v>
      </c>
      <c r="F9514" s="3" t="str">
        <f t="shared" si="296"/>
        <v>GFSpillWELLS2022</v>
      </c>
      <c r="G9514" s="9">
        <v>0</v>
      </c>
      <c r="H9514" s="9">
        <v>0</v>
      </c>
      <c r="I9514" s="9">
        <v>0</v>
      </c>
      <c r="J9514" s="9">
        <v>0</v>
      </c>
      <c r="K9514" s="9">
        <v>0</v>
      </c>
      <c r="L9514" s="9">
        <v>0</v>
      </c>
      <c r="M9514" s="9">
        <v>0</v>
      </c>
      <c r="N9514" s="9">
        <v>0</v>
      </c>
      <c r="O9514" s="9">
        <v>0</v>
      </c>
      <c r="P9514" s="9">
        <v>49.426000000000002</v>
      </c>
      <c r="Q9514" s="9">
        <v>0</v>
      </c>
      <c r="R9514" s="9">
        <v>0</v>
      </c>
      <c r="S9514" s="9">
        <v>0</v>
      </c>
      <c r="T9514" s="9">
        <v>0</v>
      </c>
    </row>
    <row r="9515" spans="1:20" x14ac:dyDescent="0.35">
      <c r="A9515">
        <f t="shared" si="297"/>
        <v>9515</v>
      </c>
      <c r="B9515" s="3" t="s">
        <v>71</v>
      </c>
      <c r="C9515" s="3" t="s">
        <v>87</v>
      </c>
      <c r="D9515" s="3" t="s">
        <v>49</v>
      </c>
      <c r="E9515">
        <v>2023</v>
      </c>
      <c r="F9515" s="3" t="str">
        <f t="shared" si="296"/>
        <v>GFSpillWELLS2023</v>
      </c>
      <c r="G9515" s="9">
        <v>0</v>
      </c>
      <c r="H9515" s="9">
        <v>0</v>
      </c>
      <c r="I9515" s="9">
        <v>0</v>
      </c>
      <c r="J9515" s="9">
        <v>0</v>
      </c>
      <c r="K9515" s="9">
        <v>0</v>
      </c>
      <c r="L9515" s="9">
        <v>0</v>
      </c>
      <c r="M9515" s="9">
        <v>11.255000000000001</v>
      </c>
      <c r="N9515" s="9">
        <v>0</v>
      </c>
      <c r="O9515" s="9">
        <v>18.081</v>
      </c>
      <c r="P9515" s="9">
        <v>47.704000000000001</v>
      </c>
      <c r="Q9515" s="9">
        <v>12.67</v>
      </c>
      <c r="R9515" s="9">
        <v>0</v>
      </c>
      <c r="S9515" s="9">
        <v>0</v>
      </c>
      <c r="T9515" s="9">
        <v>0</v>
      </c>
    </row>
    <row r="9516" spans="1:20" x14ac:dyDescent="0.35">
      <c r="A9516">
        <f t="shared" si="297"/>
        <v>9516</v>
      </c>
      <c r="B9516" s="3" t="s">
        <v>71</v>
      </c>
      <c r="C9516" s="3" t="s">
        <v>87</v>
      </c>
      <c r="D9516" s="3" t="s">
        <v>49</v>
      </c>
      <c r="E9516">
        <v>2024</v>
      </c>
      <c r="F9516" s="3" t="str">
        <f t="shared" si="296"/>
        <v>GFSpillWELLS2024</v>
      </c>
      <c r="G9516" s="9">
        <v>0</v>
      </c>
      <c r="H9516" s="9">
        <v>0</v>
      </c>
      <c r="I9516" s="9">
        <v>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  <c r="Q9516" s="9">
        <v>0</v>
      </c>
      <c r="R9516" s="9">
        <v>0</v>
      </c>
      <c r="S9516" s="9">
        <v>0</v>
      </c>
      <c r="T9516" s="9">
        <v>0</v>
      </c>
    </row>
    <row r="9517" spans="1:20" x14ac:dyDescent="0.35">
      <c r="A9517">
        <f t="shared" si="297"/>
        <v>9517</v>
      </c>
      <c r="B9517" s="3" t="s">
        <v>71</v>
      </c>
      <c r="C9517" s="3" t="s">
        <v>87</v>
      </c>
      <c r="D9517" s="3" t="s">
        <v>49</v>
      </c>
      <c r="E9517">
        <v>2025</v>
      </c>
      <c r="F9517" s="3" t="str">
        <f t="shared" si="296"/>
        <v>GFSpillWELLS2025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  <c r="Q9517" s="9">
        <v>0</v>
      </c>
      <c r="R9517" s="9">
        <v>0</v>
      </c>
      <c r="S9517" s="9">
        <v>0</v>
      </c>
      <c r="T9517" s="9">
        <v>0</v>
      </c>
    </row>
    <row r="9518" spans="1:20" x14ac:dyDescent="0.35">
      <c r="A9518">
        <f t="shared" si="297"/>
        <v>9518</v>
      </c>
      <c r="B9518" s="3" t="s">
        <v>71</v>
      </c>
      <c r="C9518" s="3" t="s">
        <v>87</v>
      </c>
      <c r="D9518" s="3" t="s">
        <v>49</v>
      </c>
      <c r="E9518">
        <v>2026</v>
      </c>
      <c r="F9518" s="3" t="str">
        <f t="shared" si="296"/>
        <v>GFSpillWELLS2026</v>
      </c>
      <c r="G9518" s="9">
        <v>0</v>
      </c>
      <c r="H9518" s="9">
        <v>0</v>
      </c>
      <c r="I9518" s="9">
        <v>0</v>
      </c>
      <c r="J9518" s="9">
        <v>0</v>
      </c>
      <c r="K9518" s="9">
        <v>0</v>
      </c>
      <c r="L9518" s="9">
        <v>0</v>
      </c>
      <c r="M9518" s="9">
        <v>0</v>
      </c>
      <c r="N9518" s="9">
        <v>0</v>
      </c>
      <c r="O9518" s="9">
        <v>0</v>
      </c>
      <c r="P9518" s="9">
        <v>0</v>
      </c>
      <c r="Q9518" s="9">
        <v>0</v>
      </c>
      <c r="R9518" s="9">
        <v>0</v>
      </c>
      <c r="S9518" s="9">
        <v>0</v>
      </c>
      <c r="T9518" s="9">
        <v>0</v>
      </c>
    </row>
    <row r="9519" spans="1:20" x14ac:dyDescent="0.35">
      <c r="A9519">
        <f t="shared" si="297"/>
        <v>9519</v>
      </c>
      <c r="B9519" s="3" t="s">
        <v>71</v>
      </c>
      <c r="C9519" s="3" t="s">
        <v>87</v>
      </c>
      <c r="D9519" s="3" t="s">
        <v>49</v>
      </c>
      <c r="E9519">
        <v>2027</v>
      </c>
      <c r="F9519" s="3" t="str">
        <f t="shared" si="296"/>
        <v>GFSpillWELLS2027</v>
      </c>
      <c r="G9519" s="9">
        <v>0</v>
      </c>
      <c r="H9519" s="9">
        <v>0</v>
      </c>
      <c r="I9519" s="9">
        <v>0</v>
      </c>
      <c r="J9519" s="9">
        <v>0</v>
      </c>
      <c r="K9519" s="9">
        <v>0</v>
      </c>
      <c r="L9519" s="9">
        <v>0</v>
      </c>
      <c r="M9519" s="9">
        <v>0</v>
      </c>
      <c r="N9519" s="9">
        <v>0</v>
      </c>
      <c r="O9519" s="9">
        <v>0</v>
      </c>
      <c r="P9519" s="9">
        <v>4.2770000000000001</v>
      </c>
      <c r="Q9519" s="9">
        <v>0</v>
      </c>
      <c r="R9519" s="9">
        <v>0</v>
      </c>
      <c r="S9519" s="9">
        <v>0</v>
      </c>
      <c r="T9519" s="9">
        <v>0</v>
      </c>
    </row>
    <row r="9520" spans="1:20" x14ac:dyDescent="0.35">
      <c r="A9520">
        <f t="shared" si="297"/>
        <v>9520</v>
      </c>
      <c r="B9520" s="3" t="s">
        <v>71</v>
      </c>
      <c r="C9520" s="3" t="s">
        <v>87</v>
      </c>
      <c r="D9520" s="3" t="s">
        <v>49</v>
      </c>
      <c r="E9520">
        <v>2028</v>
      </c>
      <c r="F9520" s="3" t="str">
        <f t="shared" si="296"/>
        <v>GFSpillWELLS2028</v>
      </c>
      <c r="G9520" s="9">
        <v>0</v>
      </c>
      <c r="H9520" s="9">
        <v>0</v>
      </c>
      <c r="I9520" s="9">
        <v>0</v>
      </c>
      <c r="J9520" s="9">
        <v>0</v>
      </c>
      <c r="K9520" s="9">
        <v>0</v>
      </c>
      <c r="L9520" s="9">
        <v>0</v>
      </c>
      <c r="M9520" s="9">
        <v>0</v>
      </c>
      <c r="N9520" s="9">
        <v>0</v>
      </c>
      <c r="O9520" s="9">
        <v>0</v>
      </c>
      <c r="P9520" s="9">
        <v>27.292000000000002</v>
      </c>
      <c r="Q9520" s="9">
        <v>47.801000000000002</v>
      </c>
      <c r="R9520" s="9">
        <v>0</v>
      </c>
      <c r="S9520" s="9">
        <v>0</v>
      </c>
      <c r="T9520" s="9">
        <v>0</v>
      </c>
    </row>
    <row r="9521" spans="1:20" x14ac:dyDescent="0.35">
      <c r="A9521">
        <f t="shared" si="297"/>
        <v>9521</v>
      </c>
      <c r="B9521" s="3" t="s">
        <v>71</v>
      </c>
      <c r="C9521" s="3" t="s">
        <v>87</v>
      </c>
      <c r="D9521" s="3" t="s">
        <v>49</v>
      </c>
      <c r="E9521">
        <v>2029</v>
      </c>
      <c r="F9521" s="3" t="str">
        <f t="shared" si="296"/>
        <v>GFSpillWELLS2029</v>
      </c>
      <c r="G9521" s="9">
        <v>0</v>
      </c>
      <c r="H9521" s="9">
        <v>0</v>
      </c>
      <c r="I9521" s="9">
        <v>0</v>
      </c>
      <c r="J9521" s="9">
        <v>0</v>
      </c>
      <c r="K9521" s="9">
        <v>0</v>
      </c>
      <c r="L9521" s="9">
        <v>0</v>
      </c>
      <c r="M9521" s="9">
        <v>0</v>
      </c>
      <c r="N9521" s="9">
        <v>0</v>
      </c>
      <c r="O9521" s="9">
        <v>0</v>
      </c>
      <c r="P9521" s="9">
        <v>48.634</v>
      </c>
      <c r="Q9521" s="9">
        <v>0</v>
      </c>
      <c r="R9521" s="9">
        <v>0</v>
      </c>
      <c r="S9521" s="9">
        <v>0</v>
      </c>
      <c r="T9521" s="9">
        <v>0</v>
      </c>
    </row>
    <row r="9522" spans="1:20" x14ac:dyDescent="0.35">
      <c r="A9522">
        <f t="shared" si="297"/>
        <v>9522</v>
      </c>
      <c r="B9522" s="3" t="s">
        <v>71</v>
      </c>
      <c r="C9522" s="3" t="s">
        <v>87</v>
      </c>
      <c r="D9522" s="3" t="s">
        <v>50</v>
      </c>
      <c r="E9522">
        <v>2020</v>
      </c>
      <c r="F9522" s="3" t="str">
        <f t="shared" si="296"/>
        <v>GFSpillCHELAN2020</v>
      </c>
      <c r="G9522" s="9">
        <v>0</v>
      </c>
      <c r="H9522" s="9">
        <v>0</v>
      </c>
      <c r="I9522" s="9">
        <v>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  <c r="Q9522" s="9">
        <v>0</v>
      </c>
      <c r="R9522" s="9">
        <v>0</v>
      </c>
      <c r="S9522" s="9">
        <v>0</v>
      </c>
      <c r="T9522" s="9">
        <v>0</v>
      </c>
    </row>
    <row r="9523" spans="1:20" x14ac:dyDescent="0.35">
      <c r="A9523">
        <f t="shared" si="297"/>
        <v>9523</v>
      </c>
      <c r="B9523" s="3" t="s">
        <v>71</v>
      </c>
      <c r="C9523" s="3" t="s">
        <v>87</v>
      </c>
      <c r="D9523" s="3" t="s">
        <v>50</v>
      </c>
      <c r="E9523">
        <v>2021</v>
      </c>
      <c r="F9523" s="3" t="str">
        <f t="shared" si="296"/>
        <v>GFSpillCHELAN2021</v>
      </c>
      <c r="G9523" s="9">
        <v>0</v>
      </c>
      <c r="H9523" s="9">
        <v>0</v>
      </c>
      <c r="I9523" s="9">
        <v>0</v>
      </c>
      <c r="J9523" s="9">
        <v>0</v>
      </c>
      <c r="K9523" s="9">
        <v>0</v>
      </c>
      <c r="L9523" s="9">
        <v>0</v>
      </c>
      <c r="M9523" s="9">
        <v>0</v>
      </c>
      <c r="N9523" s="9">
        <v>0</v>
      </c>
      <c r="O9523" s="9">
        <v>0</v>
      </c>
      <c r="P9523" s="9">
        <v>0</v>
      </c>
      <c r="Q9523" s="9">
        <v>0</v>
      </c>
      <c r="R9523" s="9">
        <v>0</v>
      </c>
      <c r="S9523" s="9">
        <v>0</v>
      </c>
      <c r="T9523" s="9">
        <v>0</v>
      </c>
    </row>
    <row r="9524" spans="1:20" x14ac:dyDescent="0.35">
      <c r="A9524">
        <f t="shared" si="297"/>
        <v>9524</v>
      </c>
      <c r="B9524" s="3" t="s">
        <v>71</v>
      </c>
      <c r="C9524" s="3" t="s">
        <v>87</v>
      </c>
      <c r="D9524" s="3" t="s">
        <v>50</v>
      </c>
      <c r="E9524">
        <v>2022</v>
      </c>
      <c r="F9524" s="3" t="str">
        <f t="shared" si="296"/>
        <v>GFSpillCHELAN2022</v>
      </c>
      <c r="G9524" s="9">
        <v>0</v>
      </c>
      <c r="H9524" s="9">
        <v>0</v>
      </c>
      <c r="I9524" s="9">
        <v>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  <c r="Q9524" s="9">
        <v>0</v>
      </c>
      <c r="R9524" s="9">
        <v>0</v>
      </c>
      <c r="S9524" s="9">
        <v>0</v>
      </c>
      <c r="T9524" s="9">
        <v>0</v>
      </c>
    </row>
    <row r="9525" spans="1:20" x14ac:dyDescent="0.35">
      <c r="A9525">
        <f t="shared" si="297"/>
        <v>9525</v>
      </c>
      <c r="B9525" s="3" t="s">
        <v>71</v>
      </c>
      <c r="C9525" s="3" t="s">
        <v>87</v>
      </c>
      <c r="D9525" s="3" t="s">
        <v>50</v>
      </c>
      <c r="E9525">
        <v>2023</v>
      </c>
      <c r="F9525" s="3" t="str">
        <f t="shared" si="296"/>
        <v>GFSpillCHELAN2023</v>
      </c>
      <c r="G9525" s="9">
        <v>0</v>
      </c>
      <c r="H9525" s="9">
        <v>0</v>
      </c>
      <c r="I9525" s="9">
        <v>0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1E-3</v>
      </c>
      <c r="P9525" s="9">
        <v>6.3810000000000002</v>
      </c>
      <c r="Q9525" s="9">
        <v>0.96899999999999997</v>
      </c>
      <c r="R9525" s="9">
        <v>0</v>
      </c>
      <c r="S9525" s="9">
        <v>0</v>
      </c>
      <c r="T9525" s="9">
        <v>0</v>
      </c>
    </row>
    <row r="9526" spans="1:20" x14ac:dyDescent="0.35">
      <c r="A9526">
        <f t="shared" si="297"/>
        <v>9526</v>
      </c>
      <c r="B9526" s="3" t="s">
        <v>71</v>
      </c>
      <c r="C9526" s="3" t="s">
        <v>87</v>
      </c>
      <c r="D9526" s="3" t="s">
        <v>50</v>
      </c>
      <c r="E9526">
        <v>2024</v>
      </c>
      <c r="F9526" s="3" t="str">
        <f t="shared" si="296"/>
        <v>GFSpillCHELAN2024</v>
      </c>
      <c r="G9526" s="9">
        <v>0</v>
      </c>
      <c r="H9526" s="9">
        <v>0</v>
      </c>
      <c r="I9526" s="9">
        <v>0</v>
      </c>
      <c r="J9526" s="9">
        <v>0</v>
      </c>
      <c r="K9526" s="9">
        <v>0</v>
      </c>
      <c r="L9526" s="9">
        <v>0</v>
      </c>
      <c r="M9526" s="9">
        <v>0</v>
      </c>
      <c r="N9526" s="9">
        <v>0</v>
      </c>
      <c r="O9526" s="9">
        <v>1E-3</v>
      </c>
      <c r="P9526" s="9">
        <v>3.35</v>
      </c>
      <c r="Q9526" s="9">
        <v>0</v>
      </c>
      <c r="R9526" s="9">
        <v>0</v>
      </c>
      <c r="S9526" s="9">
        <v>0</v>
      </c>
      <c r="T9526" s="9">
        <v>0</v>
      </c>
    </row>
    <row r="9527" spans="1:20" x14ac:dyDescent="0.35">
      <c r="A9527">
        <f t="shared" si="297"/>
        <v>9527</v>
      </c>
      <c r="B9527" s="3" t="s">
        <v>71</v>
      </c>
      <c r="C9527" s="3" t="s">
        <v>87</v>
      </c>
      <c r="D9527" s="3" t="s">
        <v>50</v>
      </c>
      <c r="E9527">
        <v>2025</v>
      </c>
      <c r="F9527" s="3" t="str">
        <f t="shared" si="296"/>
        <v>GFSpillCHELAN2025</v>
      </c>
      <c r="G9527" s="9">
        <v>0</v>
      </c>
      <c r="H9527" s="9">
        <v>0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1E-3</v>
      </c>
      <c r="P9527" s="9">
        <v>0.443</v>
      </c>
      <c r="Q9527" s="9">
        <v>0</v>
      </c>
      <c r="R9527" s="9">
        <v>0</v>
      </c>
      <c r="S9527" s="9">
        <v>0</v>
      </c>
      <c r="T9527" s="9">
        <v>0</v>
      </c>
    </row>
    <row r="9528" spans="1:20" x14ac:dyDescent="0.35">
      <c r="A9528">
        <f t="shared" si="297"/>
        <v>9528</v>
      </c>
      <c r="B9528" s="3" t="s">
        <v>71</v>
      </c>
      <c r="C9528" s="3" t="s">
        <v>87</v>
      </c>
      <c r="D9528" s="3" t="s">
        <v>50</v>
      </c>
      <c r="E9528">
        <v>2026</v>
      </c>
      <c r="F9528" s="3" t="str">
        <f t="shared" si="296"/>
        <v>GFSpillCHELAN2026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0</v>
      </c>
      <c r="R9528" s="9">
        <v>0</v>
      </c>
      <c r="S9528" s="9">
        <v>0</v>
      </c>
      <c r="T9528" s="9">
        <v>0</v>
      </c>
    </row>
    <row r="9529" spans="1:20" x14ac:dyDescent="0.35">
      <c r="A9529">
        <f t="shared" si="297"/>
        <v>9529</v>
      </c>
      <c r="B9529" s="3" t="s">
        <v>71</v>
      </c>
      <c r="C9529" s="3" t="s">
        <v>87</v>
      </c>
      <c r="D9529" s="3" t="s">
        <v>50</v>
      </c>
      <c r="E9529">
        <v>2027</v>
      </c>
      <c r="F9529" s="3" t="str">
        <f t="shared" si="296"/>
        <v>GFSpillCHELAN2027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  <c r="Q9529" s="9">
        <v>0</v>
      </c>
      <c r="R9529" s="9">
        <v>0</v>
      </c>
      <c r="S9529" s="9">
        <v>0</v>
      </c>
      <c r="T9529" s="9">
        <v>0</v>
      </c>
    </row>
    <row r="9530" spans="1:20" x14ac:dyDescent="0.35">
      <c r="A9530">
        <f t="shared" si="297"/>
        <v>9530</v>
      </c>
      <c r="B9530" s="3" t="s">
        <v>71</v>
      </c>
      <c r="C9530" s="3" t="s">
        <v>87</v>
      </c>
      <c r="D9530" s="3" t="s">
        <v>50</v>
      </c>
      <c r="E9530">
        <v>2028</v>
      </c>
      <c r="F9530" s="3" t="str">
        <f t="shared" si="296"/>
        <v>GFSpillCHELAN2028</v>
      </c>
      <c r="G9530" s="9">
        <v>0</v>
      </c>
      <c r="H9530" s="9">
        <v>0</v>
      </c>
      <c r="I9530" s="9">
        <v>0</v>
      </c>
      <c r="J9530" s="9">
        <v>0</v>
      </c>
      <c r="K9530" s="9">
        <v>0</v>
      </c>
      <c r="L9530" s="9">
        <v>0</v>
      </c>
      <c r="M9530" s="9">
        <v>0</v>
      </c>
      <c r="N9530" s="9">
        <v>0</v>
      </c>
      <c r="O9530" s="9">
        <v>0</v>
      </c>
      <c r="P9530" s="9">
        <v>2.1360000000000001</v>
      </c>
      <c r="Q9530" s="9">
        <v>3.17</v>
      </c>
      <c r="R9530" s="9">
        <v>0</v>
      </c>
      <c r="S9530" s="9">
        <v>0</v>
      </c>
      <c r="T9530" s="9">
        <v>0</v>
      </c>
    </row>
    <row r="9531" spans="1:20" x14ac:dyDescent="0.35">
      <c r="A9531">
        <f t="shared" si="297"/>
        <v>9531</v>
      </c>
      <c r="B9531" s="3" t="s">
        <v>71</v>
      </c>
      <c r="C9531" s="3" t="s">
        <v>87</v>
      </c>
      <c r="D9531" s="3" t="s">
        <v>50</v>
      </c>
      <c r="E9531">
        <v>2029</v>
      </c>
      <c r="F9531" s="3" t="str">
        <f t="shared" si="296"/>
        <v>GFSpillCHELAN2029</v>
      </c>
      <c r="G9531" s="9">
        <v>0</v>
      </c>
      <c r="H9531" s="9">
        <v>0</v>
      </c>
      <c r="I9531" s="9">
        <v>0</v>
      </c>
      <c r="J9531" s="9">
        <v>0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  <c r="Q9531" s="9">
        <v>0</v>
      </c>
      <c r="R9531" s="9">
        <v>0</v>
      </c>
      <c r="S9531" s="9">
        <v>0</v>
      </c>
      <c r="T9531" s="9">
        <v>0</v>
      </c>
    </row>
    <row r="9532" spans="1:20" x14ac:dyDescent="0.35">
      <c r="A9532">
        <f t="shared" si="297"/>
        <v>9532</v>
      </c>
      <c r="B9532" s="3" t="s">
        <v>71</v>
      </c>
      <c r="C9532" s="3" t="s">
        <v>87</v>
      </c>
      <c r="D9532" s="3" t="s">
        <v>51</v>
      </c>
      <c r="E9532">
        <v>2020</v>
      </c>
      <c r="F9532" s="3" t="str">
        <f t="shared" si="296"/>
        <v>GFSpillR RECH2020</v>
      </c>
      <c r="G9532" s="9">
        <v>0</v>
      </c>
      <c r="H9532" s="9">
        <v>0</v>
      </c>
      <c r="I9532" s="9">
        <v>0</v>
      </c>
      <c r="J9532" s="9">
        <v>0</v>
      </c>
      <c r="K9532" s="9">
        <v>0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  <c r="Q9532" s="9">
        <v>0</v>
      </c>
      <c r="R9532" s="9">
        <v>0</v>
      </c>
      <c r="S9532" s="9">
        <v>0</v>
      </c>
      <c r="T9532" s="9">
        <v>0</v>
      </c>
    </row>
    <row r="9533" spans="1:20" x14ac:dyDescent="0.35">
      <c r="A9533">
        <f t="shared" si="297"/>
        <v>9533</v>
      </c>
      <c r="B9533" s="3" t="s">
        <v>71</v>
      </c>
      <c r="C9533" s="3" t="s">
        <v>87</v>
      </c>
      <c r="D9533" s="3" t="s">
        <v>51</v>
      </c>
      <c r="E9533">
        <v>2021</v>
      </c>
      <c r="F9533" s="3" t="str">
        <f t="shared" si="296"/>
        <v>GFSpillR RECH2021</v>
      </c>
      <c r="G9533" s="9">
        <v>0</v>
      </c>
      <c r="H9533" s="9">
        <v>0</v>
      </c>
      <c r="I9533" s="9">
        <v>0</v>
      </c>
      <c r="J9533" s="9">
        <v>0</v>
      </c>
      <c r="K9533" s="9">
        <v>0</v>
      </c>
      <c r="L9533" s="9">
        <v>0</v>
      </c>
      <c r="M9533" s="9">
        <v>0</v>
      </c>
      <c r="N9533" s="9">
        <v>0</v>
      </c>
      <c r="O9533" s="9">
        <v>0</v>
      </c>
      <c r="P9533" s="9">
        <v>0</v>
      </c>
      <c r="Q9533" s="9">
        <v>0</v>
      </c>
      <c r="R9533" s="9">
        <v>0</v>
      </c>
      <c r="S9533" s="9">
        <v>0</v>
      </c>
      <c r="T9533" s="9">
        <v>0</v>
      </c>
    </row>
    <row r="9534" spans="1:20" x14ac:dyDescent="0.35">
      <c r="A9534">
        <f t="shared" si="297"/>
        <v>9534</v>
      </c>
      <c r="B9534" s="3" t="s">
        <v>71</v>
      </c>
      <c r="C9534" s="3" t="s">
        <v>87</v>
      </c>
      <c r="D9534" s="3" t="s">
        <v>51</v>
      </c>
      <c r="E9534">
        <v>2022</v>
      </c>
      <c r="F9534" s="3" t="str">
        <f t="shared" si="296"/>
        <v>GFSpillR RECH2022</v>
      </c>
      <c r="G9534" s="9">
        <v>0</v>
      </c>
      <c r="H9534" s="9">
        <v>0</v>
      </c>
      <c r="I9534" s="9">
        <v>0</v>
      </c>
      <c r="J9534" s="9">
        <v>0</v>
      </c>
      <c r="K9534" s="9">
        <v>0</v>
      </c>
      <c r="L9534" s="9">
        <v>0</v>
      </c>
      <c r="M9534" s="9">
        <v>0</v>
      </c>
      <c r="N9534" s="9">
        <v>0</v>
      </c>
      <c r="O9534" s="9">
        <v>0</v>
      </c>
      <c r="P9534" s="9">
        <v>80.963999999999999</v>
      </c>
      <c r="Q9534" s="9">
        <v>0</v>
      </c>
      <c r="R9534" s="9">
        <v>0</v>
      </c>
      <c r="S9534" s="9">
        <v>0</v>
      </c>
      <c r="T9534" s="9">
        <v>0</v>
      </c>
    </row>
    <row r="9535" spans="1:20" x14ac:dyDescent="0.35">
      <c r="A9535">
        <f t="shared" si="297"/>
        <v>9535</v>
      </c>
      <c r="B9535" s="3" t="s">
        <v>71</v>
      </c>
      <c r="C9535" s="3" t="s">
        <v>87</v>
      </c>
      <c r="D9535" s="3" t="s">
        <v>51</v>
      </c>
      <c r="E9535">
        <v>2023</v>
      </c>
      <c r="F9535" s="3" t="str">
        <f t="shared" si="296"/>
        <v>GFSpillR RECH2023</v>
      </c>
      <c r="G9535" s="9">
        <v>0</v>
      </c>
      <c r="H9535" s="9">
        <v>0</v>
      </c>
      <c r="I9535" s="9">
        <v>0</v>
      </c>
      <c r="J9535" s="9">
        <v>0</v>
      </c>
      <c r="K9535" s="9">
        <v>0</v>
      </c>
      <c r="L9535" s="9">
        <v>0</v>
      </c>
      <c r="M9535" s="9">
        <v>0</v>
      </c>
      <c r="N9535" s="9">
        <v>0</v>
      </c>
      <c r="O9535" s="9">
        <v>61.945999999999998</v>
      </c>
      <c r="P9535" s="9">
        <v>89.808000000000007</v>
      </c>
      <c r="Q9535" s="9">
        <v>37.082000000000001</v>
      </c>
      <c r="R9535" s="9">
        <v>0</v>
      </c>
      <c r="S9535" s="9">
        <v>0</v>
      </c>
      <c r="T9535" s="9">
        <v>0</v>
      </c>
    </row>
    <row r="9536" spans="1:20" x14ac:dyDescent="0.35">
      <c r="A9536">
        <f t="shared" si="297"/>
        <v>9536</v>
      </c>
      <c r="B9536" s="3" t="s">
        <v>71</v>
      </c>
      <c r="C9536" s="3" t="s">
        <v>87</v>
      </c>
      <c r="D9536" s="3" t="s">
        <v>51</v>
      </c>
      <c r="E9536">
        <v>2024</v>
      </c>
      <c r="F9536" s="3" t="str">
        <f t="shared" si="296"/>
        <v>GFSpillR RECH2024</v>
      </c>
      <c r="G9536" s="9">
        <v>0</v>
      </c>
      <c r="H9536" s="9">
        <v>0</v>
      </c>
      <c r="I9536" s="9">
        <v>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30.664000000000001</v>
      </c>
      <c r="Q9536" s="9">
        <v>0</v>
      </c>
      <c r="R9536" s="9">
        <v>0</v>
      </c>
      <c r="S9536" s="9">
        <v>0</v>
      </c>
      <c r="T9536" s="9">
        <v>0</v>
      </c>
    </row>
    <row r="9537" spans="1:20" x14ac:dyDescent="0.35">
      <c r="A9537">
        <f t="shared" si="297"/>
        <v>9537</v>
      </c>
      <c r="B9537" s="3" t="s">
        <v>71</v>
      </c>
      <c r="C9537" s="3" t="s">
        <v>87</v>
      </c>
      <c r="D9537" s="3" t="s">
        <v>51</v>
      </c>
      <c r="E9537">
        <v>2025</v>
      </c>
      <c r="F9537" s="3" t="str">
        <f t="shared" si="296"/>
        <v>GFSpillR RECH2025</v>
      </c>
      <c r="G9537" s="9">
        <v>0</v>
      </c>
      <c r="H9537" s="9">
        <v>0</v>
      </c>
      <c r="I9537" s="9">
        <v>0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  <c r="Q9537" s="9">
        <v>0</v>
      </c>
      <c r="R9537" s="9">
        <v>0</v>
      </c>
      <c r="S9537" s="9">
        <v>0</v>
      </c>
      <c r="T9537" s="9">
        <v>0</v>
      </c>
    </row>
    <row r="9538" spans="1:20" x14ac:dyDescent="0.35">
      <c r="A9538">
        <f t="shared" si="297"/>
        <v>9538</v>
      </c>
      <c r="B9538" s="3" t="s">
        <v>71</v>
      </c>
      <c r="C9538" s="3" t="s">
        <v>87</v>
      </c>
      <c r="D9538" s="3" t="s">
        <v>51</v>
      </c>
      <c r="E9538">
        <v>2026</v>
      </c>
      <c r="F9538" s="3" t="str">
        <f t="shared" ref="F9538:F9601" si="298">_xlfn.CONCAT(B9538,C9538,D9538,E9538)</f>
        <v>GFSpillR RECH2026</v>
      </c>
      <c r="G9538" s="9">
        <v>0</v>
      </c>
      <c r="H9538" s="9">
        <v>0</v>
      </c>
      <c r="I9538" s="9">
        <v>0</v>
      </c>
      <c r="J9538" s="9">
        <v>0</v>
      </c>
      <c r="K9538" s="9">
        <v>0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  <c r="Q9538" s="9">
        <v>0</v>
      </c>
      <c r="R9538" s="9">
        <v>0</v>
      </c>
      <c r="S9538" s="9">
        <v>0</v>
      </c>
      <c r="T9538" s="9">
        <v>0</v>
      </c>
    </row>
    <row r="9539" spans="1:20" x14ac:dyDescent="0.35">
      <c r="A9539">
        <f t="shared" ref="A9539:A9602" si="299">A9538+1</f>
        <v>9539</v>
      </c>
      <c r="B9539" s="3" t="s">
        <v>71</v>
      </c>
      <c r="C9539" s="3" t="s">
        <v>87</v>
      </c>
      <c r="D9539" s="3" t="s">
        <v>51</v>
      </c>
      <c r="E9539">
        <v>2027</v>
      </c>
      <c r="F9539" s="3" t="str">
        <f t="shared" si="298"/>
        <v>GFSpillR RECH2027</v>
      </c>
      <c r="G9539" s="9">
        <v>0</v>
      </c>
      <c r="H9539" s="9">
        <v>0</v>
      </c>
      <c r="I9539" s="9">
        <v>0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40.271999999999998</v>
      </c>
      <c r="Q9539" s="9">
        <v>0</v>
      </c>
      <c r="R9539" s="9">
        <v>0</v>
      </c>
      <c r="S9539" s="9">
        <v>0</v>
      </c>
      <c r="T9539" s="9">
        <v>0</v>
      </c>
    </row>
    <row r="9540" spans="1:20" x14ac:dyDescent="0.35">
      <c r="A9540">
        <f t="shared" si="299"/>
        <v>9540</v>
      </c>
      <c r="B9540" s="3" t="s">
        <v>71</v>
      </c>
      <c r="C9540" s="3" t="s">
        <v>87</v>
      </c>
      <c r="D9540" s="3" t="s">
        <v>51</v>
      </c>
      <c r="E9540">
        <v>2028</v>
      </c>
      <c r="F9540" s="3" t="str">
        <f t="shared" si="298"/>
        <v>GFSpillR RECH2028</v>
      </c>
      <c r="G9540" s="9">
        <v>0</v>
      </c>
      <c r="H9540" s="9">
        <v>0</v>
      </c>
      <c r="I9540" s="9">
        <v>0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64.558999999999997</v>
      </c>
      <c r="Q9540" s="9">
        <v>72.361000000000004</v>
      </c>
      <c r="R9540" s="9">
        <v>0</v>
      </c>
      <c r="S9540" s="9">
        <v>0</v>
      </c>
      <c r="T9540" s="9">
        <v>0</v>
      </c>
    </row>
    <row r="9541" spans="1:20" x14ac:dyDescent="0.35">
      <c r="A9541">
        <f t="shared" si="299"/>
        <v>9541</v>
      </c>
      <c r="B9541" s="3" t="s">
        <v>71</v>
      </c>
      <c r="C9541" s="3" t="s">
        <v>87</v>
      </c>
      <c r="D9541" s="3" t="s">
        <v>51</v>
      </c>
      <c r="E9541">
        <v>2029</v>
      </c>
      <c r="F9541" s="3" t="str">
        <f t="shared" si="298"/>
        <v>GFSpillR RECH2029</v>
      </c>
      <c r="G9541" s="9">
        <v>0</v>
      </c>
      <c r="H9541" s="9">
        <v>0</v>
      </c>
      <c r="I9541" s="9">
        <v>0</v>
      </c>
      <c r="J9541" s="9">
        <v>0</v>
      </c>
      <c r="K9541" s="9">
        <v>0</v>
      </c>
      <c r="L9541" s="9">
        <v>0</v>
      </c>
      <c r="M9541" s="9">
        <v>0</v>
      </c>
      <c r="N9541" s="9">
        <v>0</v>
      </c>
      <c r="O9541" s="9">
        <v>0</v>
      </c>
      <c r="P9541" s="9">
        <v>74.653000000000006</v>
      </c>
      <c r="Q9541" s="9">
        <v>0</v>
      </c>
      <c r="R9541" s="9">
        <v>0</v>
      </c>
      <c r="S9541" s="9">
        <v>0</v>
      </c>
      <c r="T9541" s="9">
        <v>0</v>
      </c>
    </row>
    <row r="9542" spans="1:20" x14ac:dyDescent="0.35">
      <c r="A9542">
        <f t="shared" si="299"/>
        <v>9542</v>
      </c>
      <c r="B9542" s="3" t="s">
        <v>71</v>
      </c>
      <c r="C9542" s="3" t="s">
        <v>87</v>
      </c>
      <c r="D9542" s="3" t="s">
        <v>52</v>
      </c>
      <c r="E9542">
        <v>2020</v>
      </c>
      <c r="F9542" s="3" t="str">
        <f t="shared" si="298"/>
        <v>GFSpillROCK I2020</v>
      </c>
      <c r="G9542" s="9">
        <v>0</v>
      </c>
      <c r="H9542" s="9">
        <v>0</v>
      </c>
      <c r="I9542" s="9">
        <v>0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  <c r="Q9542" s="9">
        <v>0</v>
      </c>
      <c r="R9542" s="9">
        <v>0</v>
      </c>
      <c r="S9542" s="9">
        <v>0</v>
      </c>
      <c r="T9542" s="9">
        <v>0</v>
      </c>
    </row>
    <row r="9543" spans="1:20" x14ac:dyDescent="0.35">
      <c r="A9543">
        <f t="shared" si="299"/>
        <v>9543</v>
      </c>
      <c r="B9543" s="3" t="s">
        <v>71</v>
      </c>
      <c r="C9543" s="3" t="s">
        <v>87</v>
      </c>
      <c r="D9543" s="3" t="s">
        <v>52</v>
      </c>
      <c r="E9543">
        <v>2021</v>
      </c>
      <c r="F9543" s="3" t="str">
        <f t="shared" si="298"/>
        <v>GFSpillROCK I2021</v>
      </c>
      <c r="G9543" s="9">
        <v>0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  <c r="R9543" s="9">
        <v>0</v>
      </c>
      <c r="S9543" s="9">
        <v>0</v>
      </c>
      <c r="T9543" s="9">
        <v>0</v>
      </c>
    </row>
    <row r="9544" spans="1:20" x14ac:dyDescent="0.35">
      <c r="A9544">
        <f t="shared" si="299"/>
        <v>9544</v>
      </c>
      <c r="B9544" s="3" t="s">
        <v>71</v>
      </c>
      <c r="C9544" s="3" t="s">
        <v>87</v>
      </c>
      <c r="D9544" s="3" t="s">
        <v>52</v>
      </c>
      <c r="E9544">
        <v>2022</v>
      </c>
      <c r="F9544" s="3" t="str">
        <f t="shared" si="298"/>
        <v>GFSpillROCK I2022</v>
      </c>
      <c r="G9544" s="9">
        <v>0</v>
      </c>
      <c r="H9544" s="9">
        <v>0</v>
      </c>
      <c r="I9544" s="9">
        <v>0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48.801000000000002</v>
      </c>
      <c r="Q9544" s="9">
        <v>0</v>
      </c>
      <c r="R9544" s="9">
        <v>0</v>
      </c>
      <c r="S9544" s="9">
        <v>0</v>
      </c>
      <c r="T9544" s="9">
        <v>0</v>
      </c>
    </row>
    <row r="9545" spans="1:20" x14ac:dyDescent="0.35">
      <c r="A9545">
        <f t="shared" si="299"/>
        <v>9545</v>
      </c>
      <c r="B9545" s="3" t="s">
        <v>71</v>
      </c>
      <c r="C9545" s="3" t="s">
        <v>87</v>
      </c>
      <c r="D9545" s="3" t="s">
        <v>52</v>
      </c>
      <c r="E9545">
        <v>2023</v>
      </c>
      <c r="F9545" s="3" t="str">
        <f t="shared" si="298"/>
        <v>GFSpillROCK I2023</v>
      </c>
      <c r="G9545" s="9">
        <v>0</v>
      </c>
      <c r="H9545" s="9">
        <v>0</v>
      </c>
      <c r="I9545" s="9">
        <v>0</v>
      </c>
      <c r="J9545" s="9">
        <v>0</v>
      </c>
      <c r="K9545" s="9">
        <v>0</v>
      </c>
      <c r="L9545" s="9">
        <v>0</v>
      </c>
      <c r="M9545" s="9">
        <v>8.7999999999999995E-2</v>
      </c>
      <c r="N9545" s="9">
        <v>0</v>
      </c>
      <c r="O9545" s="9">
        <v>48.052999999999997</v>
      </c>
      <c r="P9545" s="9">
        <v>58.476999999999997</v>
      </c>
      <c r="Q9545" s="9">
        <v>16.486999999999998</v>
      </c>
      <c r="R9545" s="9">
        <v>0</v>
      </c>
      <c r="S9545" s="9">
        <v>0</v>
      </c>
      <c r="T9545" s="9">
        <v>0</v>
      </c>
    </row>
    <row r="9546" spans="1:20" x14ac:dyDescent="0.35">
      <c r="A9546">
        <f t="shared" si="299"/>
        <v>9546</v>
      </c>
      <c r="B9546" s="3" t="s">
        <v>71</v>
      </c>
      <c r="C9546" s="3" t="s">
        <v>87</v>
      </c>
      <c r="D9546" s="3" t="s">
        <v>52</v>
      </c>
      <c r="E9546">
        <v>2024</v>
      </c>
      <c r="F9546" s="3" t="str">
        <f t="shared" si="298"/>
        <v>GFSpillROCK I2024</v>
      </c>
      <c r="G9546" s="9">
        <v>0</v>
      </c>
      <c r="H9546" s="9">
        <v>0</v>
      </c>
      <c r="I9546" s="9">
        <v>0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1.611</v>
      </c>
      <c r="Q9546" s="9">
        <v>0</v>
      </c>
      <c r="R9546" s="9">
        <v>0</v>
      </c>
      <c r="S9546" s="9">
        <v>0</v>
      </c>
      <c r="T9546" s="9">
        <v>0</v>
      </c>
    </row>
    <row r="9547" spans="1:20" x14ac:dyDescent="0.35">
      <c r="A9547">
        <f t="shared" si="299"/>
        <v>9547</v>
      </c>
      <c r="B9547" s="3" t="s">
        <v>71</v>
      </c>
      <c r="C9547" s="3" t="s">
        <v>87</v>
      </c>
      <c r="D9547" s="3" t="s">
        <v>52</v>
      </c>
      <c r="E9547">
        <v>2025</v>
      </c>
      <c r="F9547" s="3" t="str">
        <f t="shared" si="298"/>
        <v>GFSpillROCK I2025</v>
      </c>
      <c r="G9547" s="9">
        <v>0</v>
      </c>
      <c r="H9547" s="9">
        <v>0</v>
      </c>
      <c r="I9547" s="9">
        <v>0</v>
      </c>
      <c r="J9547" s="9">
        <v>0</v>
      </c>
      <c r="K9547" s="9">
        <v>0</v>
      </c>
      <c r="L9547" s="9">
        <v>0</v>
      </c>
      <c r="M9547" s="9">
        <v>0</v>
      </c>
      <c r="N9547" s="9">
        <v>0</v>
      </c>
      <c r="O9547" s="9">
        <v>0</v>
      </c>
      <c r="P9547" s="9">
        <v>0</v>
      </c>
      <c r="Q9547" s="9">
        <v>0</v>
      </c>
      <c r="R9547" s="9">
        <v>0</v>
      </c>
      <c r="S9547" s="9">
        <v>0</v>
      </c>
      <c r="T9547" s="9">
        <v>0</v>
      </c>
    </row>
    <row r="9548" spans="1:20" x14ac:dyDescent="0.35">
      <c r="A9548">
        <f t="shared" si="299"/>
        <v>9548</v>
      </c>
      <c r="B9548" s="3" t="s">
        <v>71</v>
      </c>
      <c r="C9548" s="3" t="s">
        <v>87</v>
      </c>
      <c r="D9548" s="3" t="s">
        <v>52</v>
      </c>
      <c r="E9548">
        <v>2026</v>
      </c>
      <c r="F9548" s="3" t="str">
        <f t="shared" si="298"/>
        <v>GFSpillROCK I2026</v>
      </c>
      <c r="G9548" s="9">
        <v>0</v>
      </c>
      <c r="H9548" s="9">
        <v>0</v>
      </c>
      <c r="I9548" s="9">
        <v>0</v>
      </c>
      <c r="J9548" s="9">
        <v>0</v>
      </c>
      <c r="K9548" s="9">
        <v>0</v>
      </c>
      <c r="L9548" s="9">
        <v>0</v>
      </c>
      <c r="M9548" s="9">
        <v>0</v>
      </c>
      <c r="N9548" s="9">
        <v>0</v>
      </c>
      <c r="O9548" s="9">
        <v>0</v>
      </c>
      <c r="P9548" s="9">
        <v>0</v>
      </c>
      <c r="Q9548" s="9">
        <v>0</v>
      </c>
      <c r="R9548" s="9">
        <v>0</v>
      </c>
      <c r="S9548" s="9">
        <v>0</v>
      </c>
      <c r="T9548" s="9">
        <v>0</v>
      </c>
    </row>
    <row r="9549" spans="1:20" x14ac:dyDescent="0.35">
      <c r="A9549">
        <f t="shared" si="299"/>
        <v>9549</v>
      </c>
      <c r="B9549" s="3" t="s">
        <v>71</v>
      </c>
      <c r="C9549" s="3" t="s">
        <v>87</v>
      </c>
      <c r="D9549" s="3" t="s">
        <v>52</v>
      </c>
      <c r="E9549">
        <v>2027</v>
      </c>
      <c r="F9549" s="3" t="str">
        <f t="shared" si="298"/>
        <v>GFSpillROCK I2027</v>
      </c>
      <c r="G9549" s="9">
        <v>0</v>
      </c>
      <c r="H9549" s="9">
        <v>0</v>
      </c>
      <c r="I9549" s="9">
        <v>0</v>
      </c>
      <c r="J9549" s="9">
        <v>0</v>
      </c>
      <c r="K9549" s="9">
        <v>0</v>
      </c>
      <c r="L9549" s="9">
        <v>0</v>
      </c>
      <c r="M9549" s="9">
        <v>0</v>
      </c>
      <c r="N9549" s="9">
        <v>0</v>
      </c>
      <c r="O9549" s="9">
        <v>0</v>
      </c>
      <c r="P9549" s="9">
        <v>11.468999999999999</v>
      </c>
      <c r="Q9549" s="9">
        <v>0</v>
      </c>
      <c r="R9549" s="9">
        <v>0</v>
      </c>
      <c r="S9549" s="9">
        <v>0</v>
      </c>
      <c r="T9549" s="9">
        <v>0</v>
      </c>
    </row>
    <row r="9550" spans="1:20" x14ac:dyDescent="0.35">
      <c r="A9550">
        <f t="shared" si="299"/>
        <v>9550</v>
      </c>
      <c r="B9550" s="3" t="s">
        <v>71</v>
      </c>
      <c r="C9550" s="3" t="s">
        <v>87</v>
      </c>
      <c r="D9550" s="3" t="s">
        <v>52</v>
      </c>
      <c r="E9550">
        <v>2028</v>
      </c>
      <c r="F9550" s="3" t="str">
        <f t="shared" si="298"/>
        <v>GFSpillROCK I2028</v>
      </c>
      <c r="G9550" s="9">
        <v>0</v>
      </c>
      <c r="H9550" s="9">
        <v>0</v>
      </c>
      <c r="I9550" s="9">
        <v>0</v>
      </c>
      <c r="J9550" s="9">
        <v>0</v>
      </c>
      <c r="K9550" s="9">
        <v>0</v>
      </c>
      <c r="L9550" s="9">
        <v>0</v>
      </c>
      <c r="M9550" s="9">
        <v>0</v>
      </c>
      <c r="N9550" s="9">
        <v>0</v>
      </c>
      <c r="O9550" s="9">
        <v>0</v>
      </c>
      <c r="P9550" s="9">
        <v>35.393999999999998</v>
      </c>
      <c r="Q9550" s="9">
        <v>49.23</v>
      </c>
      <c r="R9550" s="9">
        <v>0</v>
      </c>
      <c r="S9550" s="9">
        <v>0</v>
      </c>
      <c r="T9550" s="9">
        <v>0</v>
      </c>
    </row>
    <row r="9551" spans="1:20" x14ac:dyDescent="0.35">
      <c r="A9551">
        <f t="shared" si="299"/>
        <v>9551</v>
      </c>
      <c r="B9551" s="3" t="s">
        <v>71</v>
      </c>
      <c r="C9551" s="3" t="s">
        <v>87</v>
      </c>
      <c r="D9551" s="3" t="s">
        <v>52</v>
      </c>
      <c r="E9551">
        <v>2029</v>
      </c>
      <c r="F9551" s="3" t="str">
        <f t="shared" si="298"/>
        <v>GFSpillROCK I2029</v>
      </c>
      <c r="G9551" s="9">
        <v>0</v>
      </c>
      <c r="H9551" s="9">
        <v>0</v>
      </c>
      <c r="I9551" s="9">
        <v>0</v>
      </c>
      <c r="J9551" s="9">
        <v>0</v>
      </c>
      <c r="K9551" s="9">
        <v>0</v>
      </c>
      <c r="L9551" s="9">
        <v>0</v>
      </c>
      <c r="M9551" s="9">
        <v>0</v>
      </c>
      <c r="N9551" s="9">
        <v>0</v>
      </c>
      <c r="O9551" s="9">
        <v>0</v>
      </c>
      <c r="P9551" s="9">
        <v>38.619</v>
      </c>
      <c r="Q9551" s="9">
        <v>0</v>
      </c>
      <c r="R9551" s="9">
        <v>0</v>
      </c>
      <c r="S9551" s="9">
        <v>0</v>
      </c>
      <c r="T9551" s="9">
        <v>0</v>
      </c>
    </row>
    <row r="9552" spans="1:20" x14ac:dyDescent="0.35">
      <c r="A9552">
        <f t="shared" si="299"/>
        <v>9552</v>
      </c>
      <c r="B9552" s="3" t="s">
        <v>71</v>
      </c>
      <c r="C9552" s="3" t="s">
        <v>87</v>
      </c>
      <c r="D9552" s="3" t="s">
        <v>53</v>
      </c>
      <c r="E9552">
        <v>2020</v>
      </c>
      <c r="F9552" s="3" t="str">
        <f t="shared" si="298"/>
        <v>GFSpillWANAP2020</v>
      </c>
      <c r="G9552" s="9">
        <v>0</v>
      </c>
      <c r="H9552" s="9">
        <v>0</v>
      </c>
      <c r="I9552" s="9">
        <v>0</v>
      </c>
      <c r="J9552" s="9">
        <v>0</v>
      </c>
      <c r="K9552" s="9">
        <v>0</v>
      </c>
      <c r="L9552" s="9">
        <v>0</v>
      </c>
      <c r="M9552" s="9">
        <v>0</v>
      </c>
      <c r="N9552" s="9">
        <v>0</v>
      </c>
      <c r="O9552" s="9">
        <v>0</v>
      </c>
      <c r="P9552" s="9">
        <v>0</v>
      </c>
      <c r="Q9552" s="9">
        <v>0</v>
      </c>
      <c r="R9552" s="9">
        <v>0</v>
      </c>
      <c r="S9552" s="9">
        <v>0</v>
      </c>
      <c r="T9552" s="9">
        <v>0</v>
      </c>
    </row>
    <row r="9553" spans="1:20" x14ac:dyDescent="0.35">
      <c r="A9553">
        <f t="shared" si="299"/>
        <v>9553</v>
      </c>
      <c r="B9553" s="3" t="s">
        <v>71</v>
      </c>
      <c r="C9553" s="3" t="s">
        <v>87</v>
      </c>
      <c r="D9553" s="3" t="s">
        <v>53</v>
      </c>
      <c r="E9553">
        <v>2021</v>
      </c>
      <c r="F9553" s="3" t="str">
        <f t="shared" si="298"/>
        <v>GFSpillWANAP2021</v>
      </c>
      <c r="G9553" s="9">
        <v>0</v>
      </c>
      <c r="H9553" s="9">
        <v>0</v>
      </c>
      <c r="I9553" s="9">
        <v>0</v>
      </c>
      <c r="J9553" s="9">
        <v>0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0</v>
      </c>
      <c r="Q9553" s="9">
        <v>0</v>
      </c>
      <c r="R9553" s="9">
        <v>0</v>
      </c>
      <c r="S9553" s="9">
        <v>0</v>
      </c>
      <c r="T9553" s="9">
        <v>0</v>
      </c>
    </row>
    <row r="9554" spans="1:20" x14ac:dyDescent="0.35">
      <c r="A9554">
        <f t="shared" si="299"/>
        <v>9554</v>
      </c>
      <c r="B9554" s="3" t="s">
        <v>71</v>
      </c>
      <c r="C9554" s="3" t="s">
        <v>87</v>
      </c>
      <c r="D9554" s="3" t="s">
        <v>53</v>
      </c>
      <c r="E9554">
        <v>2022</v>
      </c>
      <c r="F9554" s="3" t="str">
        <f t="shared" si="298"/>
        <v>GFSpillWANAP2022</v>
      </c>
      <c r="G9554" s="9">
        <v>0</v>
      </c>
      <c r="H9554" s="9">
        <v>0</v>
      </c>
      <c r="I9554" s="9">
        <v>0</v>
      </c>
      <c r="J9554" s="9">
        <v>0</v>
      </c>
      <c r="K9554" s="9">
        <v>0</v>
      </c>
      <c r="L9554" s="9">
        <v>0</v>
      </c>
      <c r="M9554" s="9">
        <v>0</v>
      </c>
      <c r="N9554" s="9">
        <v>0</v>
      </c>
      <c r="O9554" s="9">
        <v>0</v>
      </c>
      <c r="P9554" s="9">
        <v>114.801</v>
      </c>
      <c r="Q9554" s="9">
        <v>0</v>
      </c>
      <c r="R9554" s="9">
        <v>0</v>
      </c>
      <c r="S9554" s="9">
        <v>0</v>
      </c>
      <c r="T9554" s="9">
        <v>0</v>
      </c>
    </row>
    <row r="9555" spans="1:20" x14ac:dyDescent="0.35">
      <c r="A9555">
        <f t="shared" si="299"/>
        <v>9555</v>
      </c>
      <c r="B9555" s="3" t="s">
        <v>71</v>
      </c>
      <c r="C9555" s="3" t="s">
        <v>87</v>
      </c>
      <c r="D9555" s="3" t="s">
        <v>53</v>
      </c>
      <c r="E9555">
        <v>2023</v>
      </c>
      <c r="F9555" s="3" t="str">
        <f t="shared" si="298"/>
        <v>GFSpillWANAP2023</v>
      </c>
      <c r="G9555" s="9">
        <v>0</v>
      </c>
      <c r="H9555" s="9">
        <v>0</v>
      </c>
      <c r="I9555" s="9">
        <v>15.465999999999999</v>
      </c>
      <c r="J9555" s="9">
        <v>26.356000000000002</v>
      </c>
      <c r="K9555" s="9">
        <v>0</v>
      </c>
      <c r="L9555" s="9">
        <v>21.558</v>
      </c>
      <c r="M9555" s="9">
        <v>42.981999999999999</v>
      </c>
      <c r="N9555" s="9">
        <v>19.771000000000001</v>
      </c>
      <c r="O9555" s="9">
        <v>97.581999999999994</v>
      </c>
      <c r="P9555" s="9">
        <v>122.056</v>
      </c>
      <c r="Q9555" s="9">
        <v>31.888000000000002</v>
      </c>
      <c r="R9555" s="9">
        <v>0</v>
      </c>
      <c r="S9555" s="9">
        <v>0</v>
      </c>
      <c r="T9555" s="9">
        <v>0</v>
      </c>
    </row>
    <row r="9556" spans="1:20" x14ac:dyDescent="0.35">
      <c r="A9556">
        <f t="shared" si="299"/>
        <v>9556</v>
      </c>
      <c r="B9556" s="3" t="s">
        <v>71</v>
      </c>
      <c r="C9556" s="3" t="s">
        <v>87</v>
      </c>
      <c r="D9556" s="3" t="s">
        <v>53</v>
      </c>
      <c r="E9556">
        <v>2024</v>
      </c>
      <c r="F9556" s="3" t="str">
        <f t="shared" si="298"/>
        <v>GFSpillWANAP2024</v>
      </c>
      <c r="G9556" s="9">
        <v>0</v>
      </c>
      <c r="H9556" s="9">
        <v>0</v>
      </c>
      <c r="I9556" s="9">
        <v>0</v>
      </c>
      <c r="J9556" s="9">
        <v>0</v>
      </c>
      <c r="K9556" s="9">
        <v>5.5890000000000004</v>
      </c>
      <c r="L9556" s="9">
        <v>0</v>
      </c>
      <c r="M9556" s="9">
        <v>0</v>
      </c>
      <c r="N9556" s="9">
        <v>0</v>
      </c>
      <c r="O9556" s="9">
        <v>0</v>
      </c>
      <c r="P9556" s="9">
        <v>54.991</v>
      </c>
      <c r="Q9556" s="9">
        <v>0</v>
      </c>
      <c r="R9556" s="9">
        <v>0</v>
      </c>
      <c r="S9556" s="9">
        <v>0</v>
      </c>
      <c r="T9556" s="9">
        <v>0</v>
      </c>
    </row>
    <row r="9557" spans="1:20" x14ac:dyDescent="0.35">
      <c r="A9557">
        <f t="shared" si="299"/>
        <v>9557</v>
      </c>
      <c r="B9557" s="3" t="s">
        <v>71</v>
      </c>
      <c r="C9557" s="3" t="s">
        <v>87</v>
      </c>
      <c r="D9557" s="3" t="s">
        <v>53</v>
      </c>
      <c r="E9557">
        <v>2025</v>
      </c>
      <c r="F9557" s="3" t="str">
        <f t="shared" si="298"/>
        <v>GFSpillWANAP2025</v>
      </c>
      <c r="G9557" s="9">
        <v>0</v>
      </c>
      <c r="H9557" s="9">
        <v>0</v>
      </c>
      <c r="I9557" s="9">
        <v>0</v>
      </c>
      <c r="J9557" s="9">
        <v>11.584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  <c r="Q9557" s="9">
        <v>0</v>
      </c>
      <c r="R9557" s="9">
        <v>0</v>
      </c>
      <c r="S9557" s="9">
        <v>0</v>
      </c>
      <c r="T9557" s="9">
        <v>0</v>
      </c>
    </row>
    <row r="9558" spans="1:20" x14ac:dyDescent="0.35">
      <c r="A9558">
        <f t="shared" si="299"/>
        <v>9558</v>
      </c>
      <c r="B9558" s="3" t="s">
        <v>71</v>
      </c>
      <c r="C9558" s="3" t="s">
        <v>87</v>
      </c>
      <c r="D9558" s="3" t="s">
        <v>53</v>
      </c>
      <c r="E9558">
        <v>2026</v>
      </c>
      <c r="F9558" s="3" t="str">
        <f t="shared" si="298"/>
        <v>GFSpillWANAP2026</v>
      </c>
      <c r="G9558" s="9">
        <v>0</v>
      </c>
      <c r="H9558" s="9">
        <v>0</v>
      </c>
      <c r="I9558" s="9">
        <v>0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1.772</v>
      </c>
      <c r="Q9558" s="9">
        <v>0</v>
      </c>
      <c r="R9558" s="9">
        <v>0</v>
      </c>
      <c r="S9558" s="9">
        <v>0</v>
      </c>
      <c r="T9558" s="9">
        <v>0</v>
      </c>
    </row>
    <row r="9559" spans="1:20" x14ac:dyDescent="0.35">
      <c r="A9559">
        <f t="shared" si="299"/>
        <v>9559</v>
      </c>
      <c r="B9559" s="3" t="s">
        <v>71</v>
      </c>
      <c r="C9559" s="3" t="s">
        <v>87</v>
      </c>
      <c r="D9559" s="3" t="s">
        <v>53</v>
      </c>
      <c r="E9559">
        <v>2027</v>
      </c>
      <c r="F9559" s="3" t="str">
        <f t="shared" si="298"/>
        <v>GFSpillWANAP2027</v>
      </c>
      <c r="G9559" s="9">
        <v>0</v>
      </c>
      <c r="H9559" s="9">
        <v>0</v>
      </c>
      <c r="I9559" s="9">
        <v>0</v>
      </c>
      <c r="J9559" s="9">
        <v>2.302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66.135000000000005</v>
      </c>
      <c r="Q9559" s="9">
        <v>0</v>
      </c>
      <c r="R9559" s="9">
        <v>0</v>
      </c>
      <c r="S9559" s="9">
        <v>0</v>
      </c>
      <c r="T9559" s="9">
        <v>0</v>
      </c>
    </row>
    <row r="9560" spans="1:20" x14ac:dyDescent="0.35">
      <c r="A9560">
        <f t="shared" si="299"/>
        <v>9560</v>
      </c>
      <c r="B9560" s="3" t="s">
        <v>71</v>
      </c>
      <c r="C9560" s="3" t="s">
        <v>87</v>
      </c>
      <c r="D9560" s="3" t="s">
        <v>53</v>
      </c>
      <c r="E9560">
        <v>2028</v>
      </c>
      <c r="F9560" s="3" t="str">
        <f t="shared" si="298"/>
        <v>GFSpillWANAP2028</v>
      </c>
      <c r="G9560" s="9">
        <v>0</v>
      </c>
      <c r="H9560" s="9">
        <v>0</v>
      </c>
      <c r="I9560" s="9">
        <v>0</v>
      </c>
      <c r="J9560" s="9">
        <v>4.2629999999999999</v>
      </c>
      <c r="K9560" s="9">
        <v>5.5979999999999999</v>
      </c>
      <c r="L9560" s="9">
        <v>0</v>
      </c>
      <c r="M9560" s="9">
        <v>0</v>
      </c>
      <c r="N9560" s="9">
        <v>0</v>
      </c>
      <c r="O9560" s="9">
        <v>0</v>
      </c>
      <c r="P9560" s="9">
        <v>95.551000000000002</v>
      </c>
      <c r="Q9560" s="9">
        <v>72.27</v>
      </c>
      <c r="R9560" s="9">
        <v>16.222999999999999</v>
      </c>
      <c r="S9560" s="9">
        <v>0</v>
      </c>
      <c r="T9560" s="9">
        <v>0</v>
      </c>
    </row>
    <row r="9561" spans="1:20" x14ac:dyDescent="0.35">
      <c r="A9561">
        <f t="shared" si="299"/>
        <v>9561</v>
      </c>
      <c r="B9561" s="3" t="s">
        <v>71</v>
      </c>
      <c r="C9561" s="3" t="s">
        <v>87</v>
      </c>
      <c r="D9561" s="3" t="s">
        <v>53</v>
      </c>
      <c r="E9561">
        <v>2029</v>
      </c>
      <c r="F9561" s="3" t="str">
        <f t="shared" si="298"/>
        <v>GFSpillWANAP2029</v>
      </c>
      <c r="G9561" s="9">
        <v>0</v>
      </c>
      <c r="H9561" s="9">
        <v>0</v>
      </c>
      <c r="I9561" s="9">
        <v>0</v>
      </c>
      <c r="J9561" s="9">
        <v>0</v>
      </c>
      <c r="K9561" s="9">
        <v>0</v>
      </c>
      <c r="L9561" s="9">
        <v>0</v>
      </c>
      <c r="M9561" s="9">
        <v>0</v>
      </c>
      <c r="N9561" s="9">
        <v>0</v>
      </c>
      <c r="O9561" s="9">
        <v>0</v>
      </c>
      <c r="P9561" s="9">
        <v>100.131</v>
      </c>
      <c r="Q9561" s="9">
        <v>0</v>
      </c>
      <c r="R9561" s="9">
        <v>0</v>
      </c>
      <c r="S9561" s="9">
        <v>0</v>
      </c>
      <c r="T9561" s="9">
        <v>0</v>
      </c>
    </row>
    <row r="9562" spans="1:20" x14ac:dyDescent="0.35">
      <c r="A9562">
        <f t="shared" si="299"/>
        <v>9562</v>
      </c>
      <c r="B9562" s="3" t="s">
        <v>71</v>
      </c>
      <c r="C9562" s="3" t="s">
        <v>87</v>
      </c>
      <c r="D9562" s="3" t="s">
        <v>54</v>
      </c>
      <c r="E9562">
        <v>2020</v>
      </c>
      <c r="F9562" s="3" t="str">
        <f t="shared" si="298"/>
        <v>GFSpillPRIEST2020</v>
      </c>
      <c r="G9562" s="9">
        <v>0</v>
      </c>
      <c r="H9562" s="9">
        <v>0</v>
      </c>
      <c r="I9562" s="9">
        <v>0</v>
      </c>
      <c r="J9562" s="9">
        <v>0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  <c r="Q9562" s="9">
        <v>0</v>
      </c>
      <c r="R9562" s="9">
        <v>0</v>
      </c>
      <c r="S9562" s="9">
        <v>0</v>
      </c>
      <c r="T9562" s="9">
        <v>0</v>
      </c>
    </row>
    <row r="9563" spans="1:20" x14ac:dyDescent="0.35">
      <c r="A9563">
        <f t="shared" si="299"/>
        <v>9563</v>
      </c>
      <c r="B9563" s="3" t="s">
        <v>71</v>
      </c>
      <c r="C9563" s="3" t="s">
        <v>87</v>
      </c>
      <c r="D9563" s="3" t="s">
        <v>54</v>
      </c>
      <c r="E9563">
        <v>2021</v>
      </c>
      <c r="F9563" s="3" t="str">
        <f t="shared" si="298"/>
        <v>GFSpillPRIEST2021</v>
      </c>
      <c r="G9563" s="9">
        <v>0</v>
      </c>
      <c r="H9563" s="9">
        <v>0</v>
      </c>
      <c r="I9563" s="9">
        <v>0</v>
      </c>
      <c r="J9563" s="9">
        <v>0</v>
      </c>
      <c r="K9563" s="9">
        <v>0</v>
      </c>
      <c r="L9563" s="9">
        <v>0</v>
      </c>
      <c r="M9563" s="9">
        <v>0</v>
      </c>
      <c r="N9563" s="9">
        <v>0</v>
      </c>
      <c r="O9563" s="9">
        <v>0</v>
      </c>
      <c r="P9563" s="9">
        <v>0</v>
      </c>
      <c r="Q9563" s="9">
        <v>0</v>
      </c>
      <c r="R9563" s="9">
        <v>0</v>
      </c>
      <c r="S9563" s="9">
        <v>0</v>
      </c>
      <c r="T9563" s="9">
        <v>0</v>
      </c>
    </row>
    <row r="9564" spans="1:20" x14ac:dyDescent="0.35">
      <c r="A9564">
        <f t="shared" si="299"/>
        <v>9564</v>
      </c>
      <c r="B9564" s="3" t="s">
        <v>71</v>
      </c>
      <c r="C9564" s="3" t="s">
        <v>87</v>
      </c>
      <c r="D9564" s="3" t="s">
        <v>54</v>
      </c>
      <c r="E9564">
        <v>2022</v>
      </c>
      <c r="F9564" s="3" t="str">
        <f t="shared" si="298"/>
        <v>GFSpillPRIEST2022</v>
      </c>
      <c r="G9564" s="9">
        <v>0</v>
      </c>
      <c r="H9564" s="9">
        <v>0</v>
      </c>
      <c r="I9564" s="9">
        <v>0</v>
      </c>
      <c r="J9564" s="9">
        <v>0</v>
      </c>
      <c r="K9564" s="9">
        <v>0</v>
      </c>
      <c r="L9564" s="9">
        <v>0</v>
      </c>
      <c r="M9564" s="9">
        <v>0</v>
      </c>
      <c r="N9564" s="9">
        <v>0</v>
      </c>
      <c r="O9564" s="9">
        <v>0</v>
      </c>
      <c r="P9564" s="9">
        <v>86.914000000000001</v>
      </c>
      <c r="Q9564" s="9">
        <v>0</v>
      </c>
      <c r="R9564" s="9">
        <v>0</v>
      </c>
      <c r="S9564" s="9">
        <v>0</v>
      </c>
      <c r="T9564" s="9">
        <v>0</v>
      </c>
    </row>
    <row r="9565" spans="1:20" x14ac:dyDescent="0.35">
      <c r="A9565">
        <f t="shared" si="299"/>
        <v>9565</v>
      </c>
      <c r="B9565" s="3" t="s">
        <v>71</v>
      </c>
      <c r="C9565" s="3" t="s">
        <v>87</v>
      </c>
      <c r="D9565" s="3" t="s">
        <v>54</v>
      </c>
      <c r="E9565">
        <v>2023</v>
      </c>
      <c r="F9565" s="3" t="str">
        <f t="shared" si="298"/>
        <v>GFSpillPRIEST2023</v>
      </c>
      <c r="G9565" s="9">
        <v>0</v>
      </c>
      <c r="H9565" s="9">
        <v>0</v>
      </c>
      <c r="I9565" s="9">
        <v>0</v>
      </c>
      <c r="J9565" s="9">
        <v>23.506</v>
      </c>
      <c r="K9565" s="9">
        <v>0</v>
      </c>
      <c r="L9565" s="9">
        <v>13.268000000000001</v>
      </c>
      <c r="M9565" s="9">
        <v>1.373</v>
      </c>
      <c r="N9565" s="9">
        <v>0</v>
      </c>
      <c r="O9565" s="9">
        <v>51.624000000000002</v>
      </c>
      <c r="P9565" s="9">
        <v>91.090999999999994</v>
      </c>
      <c r="Q9565" s="9">
        <v>46.561999999999998</v>
      </c>
      <c r="R9565" s="9">
        <v>0</v>
      </c>
      <c r="S9565" s="9">
        <v>0</v>
      </c>
      <c r="T9565" s="9">
        <v>0</v>
      </c>
    </row>
    <row r="9566" spans="1:20" x14ac:dyDescent="0.35">
      <c r="A9566">
        <f t="shared" si="299"/>
        <v>9566</v>
      </c>
      <c r="B9566" s="3" t="s">
        <v>71</v>
      </c>
      <c r="C9566" s="3" t="s">
        <v>87</v>
      </c>
      <c r="D9566" s="3" t="s">
        <v>54</v>
      </c>
      <c r="E9566">
        <v>2024</v>
      </c>
      <c r="F9566" s="3" t="str">
        <f t="shared" si="298"/>
        <v>GFSpillPRIEST2024</v>
      </c>
      <c r="G9566" s="9">
        <v>0</v>
      </c>
      <c r="H9566" s="9">
        <v>0</v>
      </c>
      <c r="I9566" s="9">
        <v>0</v>
      </c>
      <c r="J9566" s="9">
        <v>0</v>
      </c>
      <c r="K9566" s="9">
        <v>7.2859999999999996</v>
      </c>
      <c r="L9566" s="9">
        <v>0</v>
      </c>
      <c r="M9566" s="9">
        <v>0</v>
      </c>
      <c r="N9566" s="9">
        <v>0</v>
      </c>
      <c r="O9566" s="9">
        <v>0</v>
      </c>
      <c r="P9566" s="9">
        <v>25.346</v>
      </c>
      <c r="Q9566" s="9">
        <v>0</v>
      </c>
      <c r="R9566" s="9">
        <v>0</v>
      </c>
      <c r="S9566" s="9">
        <v>0</v>
      </c>
      <c r="T9566" s="9">
        <v>0</v>
      </c>
    </row>
    <row r="9567" spans="1:20" x14ac:dyDescent="0.35">
      <c r="A9567">
        <f t="shared" si="299"/>
        <v>9567</v>
      </c>
      <c r="B9567" s="3" t="s">
        <v>71</v>
      </c>
      <c r="C9567" s="3" t="s">
        <v>87</v>
      </c>
      <c r="D9567" s="3" t="s">
        <v>54</v>
      </c>
      <c r="E9567">
        <v>2025</v>
      </c>
      <c r="F9567" s="3" t="str">
        <f t="shared" si="298"/>
        <v>GFSpillPRIEST2025</v>
      </c>
      <c r="G9567" s="9">
        <v>0</v>
      </c>
      <c r="H9567" s="9">
        <v>0</v>
      </c>
      <c r="I9567" s="9">
        <v>0</v>
      </c>
      <c r="J9567" s="9">
        <v>9.3309999999999995</v>
      </c>
      <c r="K9567" s="9">
        <v>0</v>
      </c>
      <c r="L9567" s="9">
        <v>0</v>
      </c>
      <c r="M9567" s="9">
        <v>0</v>
      </c>
      <c r="N9567" s="9">
        <v>0</v>
      </c>
      <c r="O9567" s="9">
        <v>0</v>
      </c>
      <c r="P9567" s="9">
        <v>0</v>
      </c>
      <c r="Q9567" s="9">
        <v>0</v>
      </c>
      <c r="R9567" s="9">
        <v>0</v>
      </c>
      <c r="S9567" s="9">
        <v>0</v>
      </c>
      <c r="T9567" s="9">
        <v>0</v>
      </c>
    </row>
    <row r="9568" spans="1:20" x14ac:dyDescent="0.35">
      <c r="A9568">
        <f t="shared" si="299"/>
        <v>9568</v>
      </c>
      <c r="B9568" s="3" t="s">
        <v>71</v>
      </c>
      <c r="C9568" s="3" t="s">
        <v>87</v>
      </c>
      <c r="D9568" s="3" t="s">
        <v>54</v>
      </c>
      <c r="E9568">
        <v>2026</v>
      </c>
      <c r="F9568" s="3" t="str">
        <f t="shared" si="298"/>
        <v>GFSpillPRIEST2026</v>
      </c>
      <c r="G9568" s="9">
        <v>0</v>
      </c>
      <c r="H9568" s="9">
        <v>0</v>
      </c>
      <c r="I9568" s="9">
        <v>0</v>
      </c>
      <c r="J9568" s="9">
        <v>0</v>
      </c>
      <c r="K9568" s="9">
        <v>0</v>
      </c>
      <c r="L9568" s="9">
        <v>0</v>
      </c>
      <c r="M9568" s="9">
        <v>0</v>
      </c>
      <c r="N9568" s="9">
        <v>0</v>
      </c>
      <c r="O9568" s="9">
        <v>0</v>
      </c>
      <c r="P9568" s="9">
        <v>0</v>
      </c>
      <c r="Q9568" s="9">
        <v>0</v>
      </c>
      <c r="R9568" s="9">
        <v>0</v>
      </c>
      <c r="S9568" s="9">
        <v>0</v>
      </c>
      <c r="T9568" s="9">
        <v>0</v>
      </c>
    </row>
    <row r="9569" spans="1:20" x14ac:dyDescent="0.35">
      <c r="A9569">
        <f t="shared" si="299"/>
        <v>9569</v>
      </c>
      <c r="B9569" s="3" t="s">
        <v>71</v>
      </c>
      <c r="C9569" s="3" t="s">
        <v>87</v>
      </c>
      <c r="D9569" s="3" t="s">
        <v>54</v>
      </c>
      <c r="E9569">
        <v>2027</v>
      </c>
      <c r="F9569" s="3" t="str">
        <f t="shared" si="298"/>
        <v>GFSpillPRIEST2027</v>
      </c>
      <c r="G9569" s="9">
        <v>0</v>
      </c>
      <c r="H9569" s="9">
        <v>0</v>
      </c>
      <c r="I9569" s="9">
        <v>0</v>
      </c>
      <c r="J9569" s="9">
        <v>0</v>
      </c>
      <c r="K9569" s="9">
        <v>0</v>
      </c>
      <c r="L9569" s="9">
        <v>0</v>
      </c>
      <c r="M9569" s="9">
        <v>0</v>
      </c>
      <c r="N9569" s="9">
        <v>0</v>
      </c>
      <c r="O9569" s="9">
        <v>0</v>
      </c>
      <c r="P9569" s="9">
        <v>36.366</v>
      </c>
      <c r="Q9569" s="9">
        <v>0</v>
      </c>
      <c r="R9569" s="9">
        <v>0</v>
      </c>
      <c r="S9569" s="9">
        <v>0</v>
      </c>
      <c r="T9569" s="9">
        <v>0</v>
      </c>
    </row>
    <row r="9570" spans="1:20" x14ac:dyDescent="0.35">
      <c r="A9570">
        <f t="shared" si="299"/>
        <v>9570</v>
      </c>
      <c r="B9570" s="3" t="s">
        <v>71</v>
      </c>
      <c r="C9570" s="3" t="s">
        <v>87</v>
      </c>
      <c r="D9570" s="3" t="s">
        <v>54</v>
      </c>
      <c r="E9570">
        <v>2028</v>
      </c>
      <c r="F9570" s="3" t="str">
        <f t="shared" si="298"/>
        <v>GFSpillPRIEST2028</v>
      </c>
      <c r="G9570" s="9">
        <v>0</v>
      </c>
      <c r="H9570" s="9">
        <v>0</v>
      </c>
      <c r="I9570" s="9">
        <v>0</v>
      </c>
      <c r="J9570" s="9">
        <v>1.804</v>
      </c>
      <c r="K9570" s="9">
        <v>7.3860000000000001</v>
      </c>
      <c r="L9570" s="9">
        <v>0</v>
      </c>
      <c r="M9570" s="9">
        <v>0</v>
      </c>
      <c r="N9570" s="9">
        <v>0</v>
      </c>
      <c r="O9570" s="9">
        <v>0</v>
      </c>
      <c r="P9570" s="9">
        <v>65.686000000000007</v>
      </c>
      <c r="Q9570" s="9">
        <v>87.019000000000005</v>
      </c>
      <c r="R9570" s="9">
        <v>0</v>
      </c>
      <c r="S9570" s="9">
        <v>0</v>
      </c>
      <c r="T9570" s="9">
        <v>0</v>
      </c>
    </row>
    <row r="9571" spans="1:20" x14ac:dyDescent="0.35">
      <c r="A9571">
        <f t="shared" si="299"/>
        <v>9571</v>
      </c>
      <c r="B9571" s="3" t="s">
        <v>71</v>
      </c>
      <c r="C9571" s="3" t="s">
        <v>87</v>
      </c>
      <c r="D9571" s="3" t="s">
        <v>54</v>
      </c>
      <c r="E9571">
        <v>2029</v>
      </c>
      <c r="F9571" s="3" t="str">
        <f t="shared" si="298"/>
        <v>GFSpillPRIEST2029</v>
      </c>
      <c r="G9571" s="9">
        <v>0</v>
      </c>
      <c r="H9571" s="9">
        <v>0</v>
      </c>
      <c r="I9571" s="9">
        <v>0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70.408000000000001</v>
      </c>
      <c r="Q9571" s="9">
        <v>0</v>
      </c>
      <c r="R9571" s="9">
        <v>0</v>
      </c>
      <c r="S9571" s="9">
        <v>0</v>
      </c>
      <c r="T9571" s="9">
        <v>0</v>
      </c>
    </row>
    <row r="9572" spans="1:20" x14ac:dyDescent="0.35">
      <c r="A9572">
        <f t="shared" si="299"/>
        <v>9572</v>
      </c>
      <c r="B9572" s="3" t="s">
        <v>71</v>
      </c>
      <c r="C9572" s="3" t="s">
        <v>87</v>
      </c>
      <c r="D9572" s="3" t="s">
        <v>55</v>
      </c>
      <c r="E9572">
        <v>2020</v>
      </c>
      <c r="F9572" s="3" t="str">
        <f t="shared" si="298"/>
        <v>GFSpillBRNLEE2020</v>
      </c>
      <c r="G9572" s="9">
        <v>0</v>
      </c>
      <c r="H9572" s="9">
        <v>0</v>
      </c>
      <c r="I9572" s="9">
        <v>0</v>
      </c>
      <c r="J9572" s="9">
        <v>1.96</v>
      </c>
      <c r="K9572" s="9">
        <v>5.2359999999999998</v>
      </c>
      <c r="L9572" s="9">
        <v>0</v>
      </c>
      <c r="M9572" s="9">
        <v>0.47099999999999997</v>
      </c>
      <c r="N9572" s="9">
        <v>4.3159999999999998</v>
      </c>
      <c r="O9572" s="9">
        <v>6.6059999999999999</v>
      </c>
      <c r="P9572" s="9">
        <v>0</v>
      </c>
      <c r="Q9572" s="9">
        <v>0</v>
      </c>
      <c r="R9572" s="9">
        <v>0</v>
      </c>
      <c r="S9572" s="9">
        <v>0</v>
      </c>
      <c r="T9572" s="9">
        <v>0</v>
      </c>
    </row>
    <row r="9573" spans="1:20" x14ac:dyDescent="0.35">
      <c r="A9573">
        <f t="shared" si="299"/>
        <v>9573</v>
      </c>
      <c r="B9573" s="3" t="s">
        <v>71</v>
      </c>
      <c r="C9573" s="3" t="s">
        <v>87</v>
      </c>
      <c r="D9573" s="3" t="s">
        <v>55</v>
      </c>
      <c r="E9573">
        <v>2021</v>
      </c>
      <c r="F9573" s="3" t="str">
        <f t="shared" si="298"/>
        <v>GFSpillBRNLEE2021</v>
      </c>
      <c r="G9573" s="9">
        <v>0</v>
      </c>
      <c r="H9573" s="9">
        <v>0</v>
      </c>
      <c r="I9573" s="9">
        <v>0</v>
      </c>
      <c r="J9573" s="9">
        <v>0</v>
      </c>
      <c r="K9573" s="9">
        <v>0</v>
      </c>
      <c r="L9573" s="9">
        <v>0</v>
      </c>
      <c r="M9573" s="9">
        <v>0</v>
      </c>
      <c r="N9573" s="9">
        <v>0</v>
      </c>
      <c r="O9573" s="9">
        <v>0</v>
      </c>
      <c r="P9573" s="9">
        <v>0</v>
      </c>
      <c r="Q9573" s="9">
        <v>0</v>
      </c>
      <c r="R9573" s="9">
        <v>0</v>
      </c>
      <c r="S9573" s="9">
        <v>0</v>
      </c>
      <c r="T9573" s="9">
        <v>0</v>
      </c>
    </row>
    <row r="9574" spans="1:20" x14ac:dyDescent="0.35">
      <c r="A9574">
        <f t="shared" si="299"/>
        <v>9574</v>
      </c>
      <c r="B9574" s="3" t="s">
        <v>71</v>
      </c>
      <c r="C9574" s="3" t="s">
        <v>87</v>
      </c>
      <c r="D9574" s="3" t="s">
        <v>55</v>
      </c>
      <c r="E9574">
        <v>2022</v>
      </c>
      <c r="F9574" s="3" t="str">
        <f t="shared" si="298"/>
        <v>GFSpillBRNLEE2022</v>
      </c>
      <c r="G9574" s="9">
        <v>0</v>
      </c>
      <c r="H9574" s="9">
        <v>0</v>
      </c>
      <c r="I9574" s="9">
        <v>0</v>
      </c>
      <c r="J9574" s="9">
        <v>0</v>
      </c>
      <c r="K9574" s="9">
        <v>0</v>
      </c>
      <c r="L9574" s="9">
        <v>0</v>
      </c>
      <c r="M9574" s="9">
        <v>0</v>
      </c>
      <c r="N9574" s="9">
        <v>0</v>
      </c>
      <c r="O9574" s="9">
        <v>0</v>
      </c>
      <c r="P9574" s="9">
        <v>0</v>
      </c>
      <c r="Q9574" s="9">
        <v>0</v>
      </c>
      <c r="R9574" s="9">
        <v>0</v>
      </c>
      <c r="S9574" s="9">
        <v>0</v>
      </c>
      <c r="T9574" s="9">
        <v>0</v>
      </c>
    </row>
    <row r="9575" spans="1:20" x14ac:dyDescent="0.35">
      <c r="A9575">
        <f t="shared" si="299"/>
        <v>9575</v>
      </c>
      <c r="B9575" s="3" t="s">
        <v>71</v>
      </c>
      <c r="C9575" s="3" t="s">
        <v>87</v>
      </c>
      <c r="D9575" s="3" t="s">
        <v>55</v>
      </c>
      <c r="E9575">
        <v>2023</v>
      </c>
      <c r="F9575" s="3" t="str">
        <f t="shared" si="298"/>
        <v>GFSpillBRNLEE2023</v>
      </c>
      <c r="G9575" s="9">
        <v>0</v>
      </c>
      <c r="H9575" s="9">
        <v>0</v>
      </c>
      <c r="I9575" s="9">
        <v>0</v>
      </c>
      <c r="J9575" s="9">
        <v>0</v>
      </c>
      <c r="K9575" s="9">
        <v>0.48599999999999999</v>
      </c>
      <c r="L9575" s="9">
        <v>0</v>
      </c>
      <c r="M9575" s="9">
        <v>3.048</v>
      </c>
      <c r="N9575" s="9">
        <v>6.7690000000000001</v>
      </c>
      <c r="O9575" s="9">
        <v>0</v>
      </c>
      <c r="P9575" s="9">
        <v>10.082000000000001</v>
      </c>
      <c r="Q9575" s="9">
        <v>0</v>
      </c>
      <c r="R9575" s="9">
        <v>0</v>
      </c>
      <c r="S9575" s="9">
        <v>0</v>
      </c>
      <c r="T9575" s="9">
        <v>0</v>
      </c>
    </row>
    <row r="9576" spans="1:20" x14ac:dyDescent="0.35">
      <c r="A9576">
        <f t="shared" si="299"/>
        <v>9576</v>
      </c>
      <c r="B9576" s="3" t="s">
        <v>71</v>
      </c>
      <c r="C9576" s="3" t="s">
        <v>87</v>
      </c>
      <c r="D9576" s="3" t="s">
        <v>55</v>
      </c>
      <c r="E9576">
        <v>2024</v>
      </c>
      <c r="F9576" s="3" t="str">
        <f t="shared" si="298"/>
        <v>GFSpillBRNLEE2024</v>
      </c>
      <c r="G9576" s="9">
        <v>0</v>
      </c>
      <c r="H9576" s="9">
        <v>0</v>
      </c>
      <c r="I9576" s="9">
        <v>0</v>
      </c>
      <c r="J9576" s="9">
        <v>0</v>
      </c>
      <c r="K9576" s="9">
        <v>0</v>
      </c>
      <c r="L9576" s="9">
        <v>0</v>
      </c>
      <c r="M9576" s="9">
        <v>0</v>
      </c>
      <c r="N9576" s="9">
        <v>0.09</v>
      </c>
      <c r="O9576" s="9">
        <v>0</v>
      </c>
      <c r="P9576" s="9">
        <v>0</v>
      </c>
      <c r="Q9576" s="9">
        <v>0</v>
      </c>
      <c r="R9576" s="9">
        <v>0</v>
      </c>
      <c r="S9576" s="9">
        <v>0</v>
      </c>
      <c r="T9576" s="9">
        <v>0</v>
      </c>
    </row>
    <row r="9577" spans="1:20" x14ac:dyDescent="0.35">
      <c r="A9577">
        <f t="shared" si="299"/>
        <v>9577</v>
      </c>
      <c r="B9577" s="3" t="s">
        <v>71</v>
      </c>
      <c r="C9577" s="3" t="s">
        <v>87</v>
      </c>
      <c r="D9577" s="3" t="s">
        <v>55</v>
      </c>
      <c r="E9577">
        <v>2025</v>
      </c>
      <c r="F9577" s="3" t="str">
        <f t="shared" si="298"/>
        <v>GFSpillBRNLEE2025</v>
      </c>
      <c r="G9577" s="9">
        <v>0</v>
      </c>
      <c r="H9577" s="9">
        <v>0</v>
      </c>
      <c r="I9577" s="9">
        <v>0</v>
      </c>
      <c r="J9577" s="9">
        <v>0</v>
      </c>
      <c r="K9577" s="9">
        <v>1.272</v>
      </c>
      <c r="L9577" s="9">
        <v>0</v>
      </c>
      <c r="M9577" s="9">
        <v>0</v>
      </c>
      <c r="N9577" s="9">
        <v>9.67</v>
      </c>
      <c r="O9577" s="9">
        <v>1.944</v>
      </c>
      <c r="P9577" s="9">
        <v>0</v>
      </c>
      <c r="Q9577" s="9">
        <v>0</v>
      </c>
      <c r="R9577" s="9">
        <v>0</v>
      </c>
      <c r="S9577" s="9">
        <v>0</v>
      </c>
      <c r="T9577" s="9">
        <v>0</v>
      </c>
    </row>
    <row r="9578" spans="1:20" x14ac:dyDescent="0.35">
      <c r="A9578">
        <f t="shared" si="299"/>
        <v>9578</v>
      </c>
      <c r="B9578" s="3" t="s">
        <v>71</v>
      </c>
      <c r="C9578" s="3" t="s">
        <v>87</v>
      </c>
      <c r="D9578" s="3" t="s">
        <v>55</v>
      </c>
      <c r="E9578">
        <v>2026</v>
      </c>
      <c r="F9578" s="3" t="str">
        <f t="shared" si="298"/>
        <v>GFSpillBRNLEE2026</v>
      </c>
      <c r="G9578" s="9">
        <v>0</v>
      </c>
      <c r="H9578" s="9">
        <v>0</v>
      </c>
      <c r="I9578" s="9">
        <v>0</v>
      </c>
      <c r="J9578" s="9">
        <v>0</v>
      </c>
      <c r="K9578" s="9">
        <v>0</v>
      </c>
      <c r="L9578" s="9">
        <v>0</v>
      </c>
      <c r="M9578" s="9">
        <v>0</v>
      </c>
      <c r="N9578" s="9">
        <v>0</v>
      </c>
      <c r="O9578" s="9">
        <v>0</v>
      </c>
      <c r="P9578" s="9">
        <v>0</v>
      </c>
      <c r="Q9578" s="9">
        <v>0</v>
      </c>
      <c r="R9578" s="9">
        <v>0</v>
      </c>
      <c r="S9578" s="9">
        <v>0</v>
      </c>
      <c r="T9578" s="9">
        <v>0</v>
      </c>
    </row>
    <row r="9579" spans="1:20" x14ac:dyDescent="0.35">
      <c r="A9579">
        <f t="shared" si="299"/>
        <v>9579</v>
      </c>
      <c r="B9579" s="3" t="s">
        <v>71</v>
      </c>
      <c r="C9579" s="3" t="s">
        <v>87</v>
      </c>
      <c r="D9579" s="3" t="s">
        <v>55</v>
      </c>
      <c r="E9579">
        <v>2027</v>
      </c>
      <c r="F9579" s="3" t="str">
        <f t="shared" si="298"/>
        <v>GFSpillBRNLEE2027</v>
      </c>
      <c r="G9579" s="9">
        <v>0</v>
      </c>
      <c r="H9579" s="9">
        <v>0</v>
      </c>
      <c r="I9579" s="9">
        <v>0</v>
      </c>
      <c r="J9579" s="9">
        <v>0</v>
      </c>
      <c r="K9579" s="9">
        <v>0</v>
      </c>
      <c r="L9579" s="9">
        <v>5.0339999999999998</v>
      </c>
      <c r="M9579" s="9">
        <v>0.74199999999999999</v>
      </c>
      <c r="N9579" s="9">
        <v>16.843</v>
      </c>
      <c r="O9579" s="9">
        <v>11.332000000000001</v>
      </c>
      <c r="P9579" s="9">
        <v>20.364999999999998</v>
      </c>
      <c r="Q9579" s="9">
        <v>0</v>
      </c>
      <c r="R9579" s="9">
        <v>0</v>
      </c>
      <c r="S9579" s="9">
        <v>0</v>
      </c>
      <c r="T9579" s="9">
        <v>0</v>
      </c>
    </row>
    <row r="9580" spans="1:20" x14ac:dyDescent="0.35">
      <c r="A9580">
        <f t="shared" si="299"/>
        <v>9580</v>
      </c>
      <c r="B9580" s="3" t="s">
        <v>71</v>
      </c>
      <c r="C9580" s="3" t="s">
        <v>87</v>
      </c>
      <c r="D9580" s="3" t="s">
        <v>55</v>
      </c>
      <c r="E9580">
        <v>2028</v>
      </c>
      <c r="F9580" s="3" t="str">
        <f t="shared" si="298"/>
        <v>GFSpillBRNLEE2028</v>
      </c>
      <c r="G9580" s="9">
        <v>0</v>
      </c>
      <c r="H9580" s="9">
        <v>0</v>
      </c>
      <c r="I9580" s="9">
        <v>0</v>
      </c>
      <c r="J9580" s="9">
        <v>0</v>
      </c>
      <c r="K9580" s="9">
        <v>0</v>
      </c>
      <c r="L9580" s="9">
        <v>0</v>
      </c>
      <c r="M9580" s="9">
        <v>0</v>
      </c>
      <c r="N9580" s="9">
        <v>0</v>
      </c>
      <c r="O9580" s="9">
        <v>0</v>
      </c>
      <c r="P9580" s="9">
        <v>0</v>
      </c>
      <c r="Q9580" s="9">
        <v>0</v>
      </c>
      <c r="R9580" s="9">
        <v>0</v>
      </c>
      <c r="S9580" s="9">
        <v>0</v>
      </c>
      <c r="T9580" s="9">
        <v>0</v>
      </c>
    </row>
    <row r="9581" spans="1:20" x14ac:dyDescent="0.35">
      <c r="A9581">
        <f t="shared" si="299"/>
        <v>9581</v>
      </c>
      <c r="B9581" s="3" t="s">
        <v>71</v>
      </c>
      <c r="C9581" s="3" t="s">
        <v>87</v>
      </c>
      <c r="D9581" s="3" t="s">
        <v>55</v>
      </c>
      <c r="E9581">
        <v>2029</v>
      </c>
      <c r="F9581" s="3" t="str">
        <f t="shared" si="298"/>
        <v>GFSpillBRNLEE2029</v>
      </c>
      <c r="G9581" s="9">
        <v>0</v>
      </c>
      <c r="H9581" s="9">
        <v>0</v>
      </c>
      <c r="I9581" s="9">
        <v>0</v>
      </c>
      <c r="J9581" s="9">
        <v>0</v>
      </c>
      <c r="K9581" s="9">
        <v>10.208</v>
      </c>
      <c r="L9581" s="9">
        <v>0.35599999999999998</v>
      </c>
      <c r="M9581" s="9">
        <v>0</v>
      </c>
      <c r="N9581" s="9">
        <v>0</v>
      </c>
      <c r="O9581" s="9">
        <v>10.824999999999999</v>
      </c>
      <c r="P9581" s="9">
        <v>1.306</v>
      </c>
      <c r="Q9581" s="9">
        <v>0</v>
      </c>
      <c r="R9581" s="9">
        <v>0</v>
      </c>
      <c r="S9581" s="9">
        <v>0</v>
      </c>
      <c r="T9581" s="9">
        <v>0</v>
      </c>
    </row>
    <row r="9582" spans="1:20" x14ac:dyDescent="0.35">
      <c r="A9582">
        <f t="shared" si="299"/>
        <v>9582</v>
      </c>
      <c r="B9582" s="3" t="s">
        <v>71</v>
      </c>
      <c r="C9582" s="3" t="s">
        <v>87</v>
      </c>
      <c r="D9582" s="3" t="s">
        <v>56</v>
      </c>
      <c r="E9582">
        <v>2020</v>
      </c>
      <c r="F9582" s="3" t="str">
        <f t="shared" si="298"/>
        <v>GFSpillOXBOW2020</v>
      </c>
      <c r="G9582" s="9">
        <v>0</v>
      </c>
      <c r="H9582" s="9">
        <v>0</v>
      </c>
      <c r="I9582" s="9">
        <v>0</v>
      </c>
      <c r="J9582" s="9">
        <v>7.8680000000000003</v>
      </c>
      <c r="K9582" s="9">
        <v>12.965999999999999</v>
      </c>
      <c r="L9582" s="9">
        <v>5.3520000000000003</v>
      </c>
      <c r="M9582" s="9">
        <v>12.118</v>
      </c>
      <c r="N9582" s="9">
        <v>15.973000000000001</v>
      </c>
      <c r="O9582" s="9">
        <v>15.000999999999999</v>
      </c>
      <c r="P9582" s="9">
        <v>0</v>
      </c>
      <c r="Q9582" s="9">
        <v>0</v>
      </c>
      <c r="R9582" s="9">
        <v>0</v>
      </c>
      <c r="S9582" s="9">
        <v>0</v>
      </c>
      <c r="T9582" s="9">
        <v>0</v>
      </c>
    </row>
    <row r="9583" spans="1:20" x14ac:dyDescent="0.35">
      <c r="A9583">
        <f t="shared" si="299"/>
        <v>9583</v>
      </c>
      <c r="B9583" s="3" t="s">
        <v>71</v>
      </c>
      <c r="C9583" s="3" t="s">
        <v>87</v>
      </c>
      <c r="D9583" s="3" t="s">
        <v>56</v>
      </c>
      <c r="E9583">
        <v>2021</v>
      </c>
      <c r="F9583" s="3" t="str">
        <f t="shared" si="298"/>
        <v>GFSpillOXBOW2021</v>
      </c>
      <c r="G9583" s="9">
        <v>0</v>
      </c>
      <c r="H9583" s="9">
        <v>0</v>
      </c>
      <c r="I9583" s="9">
        <v>0</v>
      </c>
      <c r="J9583" s="9">
        <v>0</v>
      </c>
      <c r="K9583" s="9">
        <v>0</v>
      </c>
      <c r="L9583" s="9">
        <v>0</v>
      </c>
      <c r="M9583" s="9">
        <v>0</v>
      </c>
      <c r="N9583" s="9">
        <v>0</v>
      </c>
      <c r="O9583" s="9">
        <v>3.7629999999999999</v>
      </c>
      <c r="P9583" s="9">
        <v>0</v>
      </c>
      <c r="Q9583" s="9">
        <v>0</v>
      </c>
      <c r="R9583" s="9">
        <v>0</v>
      </c>
      <c r="S9583" s="9">
        <v>0</v>
      </c>
      <c r="T9583" s="9">
        <v>0</v>
      </c>
    </row>
    <row r="9584" spans="1:20" x14ac:dyDescent="0.35">
      <c r="A9584">
        <f t="shared" si="299"/>
        <v>9584</v>
      </c>
      <c r="B9584" s="3" t="s">
        <v>71</v>
      </c>
      <c r="C9584" s="3" t="s">
        <v>87</v>
      </c>
      <c r="D9584" s="3" t="s">
        <v>56</v>
      </c>
      <c r="E9584">
        <v>2022</v>
      </c>
      <c r="F9584" s="3" t="str">
        <f t="shared" si="298"/>
        <v>GFSpillOXBOW2022</v>
      </c>
      <c r="G9584" s="9">
        <v>0</v>
      </c>
      <c r="H9584" s="9">
        <v>0</v>
      </c>
      <c r="I9584" s="9">
        <v>0</v>
      </c>
      <c r="J9584" s="9">
        <v>0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3.5329999999999999</v>
      </c>
      <c r="Q9584" s="9">
        <v>0</v>
      </c>
      <c r="R9584" s="9">
        <v>0</v>
      </c>
      <c r="S9584" s="9">
        <v>0</v>
      </c>
      <c r="T9584" s="9">
        <v>0</v>
      </c>
    </row>
    <row r="9585" spans="1:20" x14ac:dyDescent="0.35">
      <c r="A9585">
        <f t="shared" si="299"/>
        <v>9585</v>
      </c>
      <c r="B9585" s="3" t="s">
        <v>71</v>
      </c>
      <c r="C9585" s="3" t="s">
        <v>87</v>
      </c>
      <c r="D9585" s="3" t="s">
        <v>56</v>
      </c>
      <c r="E9585">
        <v>2023</v>
      </c>
      <c r="F9585" s="3" t="str">
        <f t="shared" si="298"/>
        <v>GFSpillOXBOW2023</v>
      </c>
      <c r="G9585" s="9">
        <v>0</v>
      </c>
      <c r="H9585" s="9">
        <v>0</v>
      </c>
      <c r="I9585" s="9">
        <v>0</v>
      </c>
      <c r="J9585" s="9">
        <v>0</v>
      </c>
      <c r="K9585" s="9">
        <v>9.2829999999999995</v>
      </c>
      <c r="L9585" s="9">
        <v>5.6260000000000003</v>
      </c>
      <c r="M9585" s="9">
        <v>14.768000000000001</v>
      </c>
      <c r="N9585" s="9">
        <v>18.628</v>
      </c>
      <c r="O9585" s="9">
        <v>0</v>
      </c>
      <c r="P9585" s="9">
        <v>16.221</v>
      </c>
      <c r="Q9585" s="9">
        <v>0</v>
      </c>
      <c r="R9585" s="9">
        <v>0</v>
      </c>
      <c r="S9585" s="9">
        <v>0</v>
      </c>
      <c r="T9585" s="9">
        <v>0</v>
      </c>
    </row>
    <row r="9586" spans="1:20" x14ac:dyDescent="0.35">
      <c r="A9586">
        <f t="shared" si="299"/>
        <v>9586</v>
      </c>
      <c r="B9586" s="3" t="s">
        <v>71</v>
      </c>
      <c r="C9586" s="3" t="s">
        <v>87</v>
      </c>
      <c r="D9586" s="3" t="s">
        <v>56</v>
      </c>
      <c r="E9586">
        <v>2024</v>
      </c>
      <c r="F9586" s="3" t="str">
        <f t="shared" si="298"/>
        <v>GFSpillOXBOW2024</v>
      </c>
      <c r="G9586" s="9">
        <v>0</v>
      </c>
      <c r="H9586" s="9">
        <v>0</v>
      </c>
      <c r="I9586" s="9">
        <v>0</v>
      </c>
      <c r="J9586" s="9">
        <v>0</v>
      </c>
      <c r="K9586" s="9">
        <v>0</v>
      </c>
      <c r="L9586" s="9">
        <v>0</v>
      </c>
      <c r="M9586" s="9">
        <v>0</v>
      </c>
      <c r="N9586" s="9">
        <v>6.6660000000000004</v>
      </c>
      <c r="O9586" s="9">
        <v>0</v>
      </c>
      <c r="P9586" s="9">
        <v>1.171</v>
      </c>
      <c r="Q9586" s="9">
        <v>0</v>
      </c>
      <c r="R9586" s="9">
        <v>0</v>
      </c>
      <c r="S9586" s="9">
        <v>0</v>
      </c>
      <c r="T9586" s="9">
        <v>0</v>
      </c>
    </row>
    <row r="9587" spans="1:20" x14ac:dyDescent="0.35">
      <c r="A9587">
        <f t="shared" si="299"/>
        <v>9587</v>
      </c>
      <c r="B9587" s="3" t="s">
        <v>71</v>
      </c>
      <c r="C9587" s="3" t="s">
        <v>87</v>
      </c>
      <c r="D9587" s="3" t="s">
        <v>56</v>
      </c>
      <c r="E9587">
        <v>2025</v>
      </c>
      <c r="F9587" s="3" t="str">
        <f t="shared" si="298"/>
        <v>GFSpillOXBOW2025</v>
      </c>
      <c r="G9587" s="9">
        <v>0</v>
      </c>
      <c r="H9587" s="9">
        <v>0</v>
      </c>
      <c r="I9587" s="9">
        <v>0</v>
      </c>
      <c r="J9587" s="9">
        <v>0</v>
      </c>
      <c r="K9587" s="9">
        <v>10.07</v>
      </c>
      <c r="L9587" s="9">
        <v>8.1170000000000009</v>
      </c>
      <c r="M9587" s="9">
        <v>5.7380000000000004</v>
      </c>
      <c r="N9587" s="9">
        <v>21.378</v>
      </c>
      <c r="O9587" s="9">
        <v>11.028</v>
      </c>
      <c r="P9587" s="9">
        <v>2.5169999999999999</v>
      </c>
      <c r="Q9587" s="9">
        <v>0</v>
      </c>
      <c r="R9587" s="9">
        <v>0</v>
      </c>
      <c r="S9587" s="9">
        <v>0</v>
      </c>
      <c r="T9587" s="9">
        <v>0</v>
      </c>
    </row>
    <row r="9588" spans="1:20" x14ac:dyDescent="0.35">
      <c r="A9588">
        <f t="shared" si="299"/>
        <v>9588</v>
      </c>
      <c r="B9588" s="3" t="s">
        <v>71</v>
      </c>
      <c r="C9588" s="3" t="s">
        <v>87</v>
      </c>
      <c r="D9588" s="3" t="s">
        <v>56</v>
      </c>
      <c r="E9588">
        <v>2026</v>
      </c>
      <c r="F9588" s="3" t="str">
        <f t="shared" si="298"/>
        <v>GFSpillOXBOW2026</v>
      </c>
      <c r="G9588" s="9">
        <v>0</v>
      </c>
      <c r="H9588" s="9">
        <v>0</v>
      </c>
      <c r="I9588" s="9">
        <v>0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3.7519999999999998</v>
      </c>
      <c r="Q9588" s="9">
        <v>0</v>
      </c>
      <c r="R9588" s="9">
        <v>0</v>
      </c>
      <c r="S9588" s="9">
        <v>0</v>
      </c>
      <c r="T9588" s="9">
        <v>0</v>
      </c>
    </row>
    <row r="9589" spans="1:20" x14ac:dyDescent="0.35">
      <c r="A9589">
        <f t="shared" si="299"/>
        <v>9589</v>
      </c>
      <c r="B9589" s="3" t="s">
        <v>71</v>
      </c>
      <c r="C9589" s="3" t="s">
        <v>87</v>
      </c>
      <c r="D9589" s="3" t="s">
        <v>56</v>
      </c>
      <c r="E9589">
        <v>2027</v>
      </c>
      <c r="F9589" s="3" t="str">
        <f t="shared" si="298"/>
        <v>GFSpillOXBOW2027</v>
      </c>
      <c r="G9589" s="9">
        <v>0</v>
      </c>
      <c r="H9589" s="9">
        <v>0</v>
      </c>
      <c r="I9589" s="9">
        <v>0</v>
      </c>
      <c r="J9589" s="9">
        <v>0</v>
      </c>
      <c r="K9589" s="9">
        <v>2.681</v>
      </c>
      <c r="L9589" s="9">
        <v>16.334</v>
      </c>
      <c r="M9589" s="9">
        <v>12.472</v>
      </c>
      <c r="N9589" s="9">
        <v>28.661999999999999</v>
      </c>
      <c r="O9589" s="9">
        <v>21.131</v>
      </c>
      <c r="P9589" s="9">
        <v>26.29</v>
      </c>
      <c r="Q9589" s="9">
        <v>0</v>
      </c>
      <c r="R9589" s="9">
        <v>0</v>
      </c>
      <c r="S9589" s="9">
        <v>0</v>
      </c>
      <c r="T9589" s="9">
        <v>0</v>
      </c>
    </row>
    <row r="9590" spans="1:20" x14ac:dyDescent="0.35">
      <c r="A9590">
        <f t="shared" si="299"/>
        <v>9590</v>
      </c>
      <c r="B9590" s="3" t="s">
        <v>71</v>
      </c>
      <c r="C9590" s="3" t="s">
        <v>87</v>
      </c>
      <c r="D9590" s="3" t="s">
        <v>56</v>
      </c>
      <c r="E9590">
        <v>2028</v>
      </c>
      <c r="F9590" s="3" t="str">
        <f t="shared" si="298"/>
        <v>GFSpillOXBOW2028</v>
      </c>
      <c r="G9590" s="9">
        <v>0</v>
      </c>
      <c r="H9590" s="9">
        <v>0</v>
      </c>
      <c r="I9590" s="9">
        <v>0</v>
      </c>
      <c r="J9590" s="9">
        <v>0</v>
      </c>
      <c r="K9590" s="9">
        <v>0</v>
      </c>
      <c r="L9590" s="9">
        <v>4.9349999999999996</v>
      </c>
      <c r="M9590" s="9">
        <v>2.548</v>
      </c>
      <c r="N9590" s="9">
        <v>10.874000000000001</v>
      </c>
      <c r="O9590" s="9">
        <v>9.5079999999999991</v>
      </c>
      <c r="P9590" s="9">
        <v>4.3940000000000001</v>
      </c>
      <c r="Q9590" s="9">
        <v>0</v>
      </c>
      <c r="R9590" s="9">
        <v>0</v>
      </c>
      <c r="S9590" s="9">
        <v>0</v>
      </c>
      <c r="T9590" s="9">
        <v>0</v>
      </c>
    </row>
    <row r="9591" spans="1:20" x14ac:dyDescent="0.35">
      <c r="A9591">
        <f t="shared" si="299"/>
        <v>9591</v>
      </c>
      <c r="B9591" s="3" t="s">
        <v>71</v>
      </c>
      <c r="C9591" s="3" t="s">
        <v>87</v>
      </c>
      <c r="D9591" s="3" t="s">
        <v>56</v>
      </c>
      <c r="E9591">
        <v>2029</v>
      </c>
      <c r="F9591" s="3" t="str">
        <f t="shared" si="298"/>
        <v>GFSpillOXBOW2029</v>
      </c>
      <c r="G9591" s="9">
        <v>0</v>
      </c>
      <c r="H9591" s="9">
        <v>0</v>
      </c>
      <c r="I9591" s="9">
        <v>0</v>
      </c>
      <c r="J9591" s="9">
        <v>3.5819999999999999</v>
      </c>
      <c r="K9591" s="9">
        <v>17.937999999999999</v>
      </c>
      <c r="L9591" s="9">
        <v>11.442</v>
      </c>
      <c r="M9591" s="9">
        <v>0</v>
      </c>
      <c r="N9591" s="9">
        <v>6.8049999999999997</v>
      </c>
      <c r="O9591" s="9">
        <v>17.204999999999998</v>
      </c>
      <c r="P9591" s="9">
        <v>6.8250000000000002</v>
      </c>
      <c r="Q9591" s="9">
        <v>0</v>
      </c>
      <c r="R9591" s="9">
        <v>0</v>
      </c>
      <c r="S9591" s="9">
        <v>0</v>
      </c>
      <c r="T9591" s="9">
        <v>0</v>
      </c>
    </row>
    <row r="9592" spans="1:20" x14ac:dyDescent="0.35">
      <c r="A9592">
        <f t="shared" si="299"/>
        <v>9592</v>
      </c>
      <c r="B9592" s="3" t="s">
        <v>71</v>
      </c>
      <c r="C9592" s="3" t="s">
        <v>87</v>
      </c>
      <c r="D9592" s="3" t="s">
        <v>57</v>
      </c>
      <c r="E9592">
        <v>2020</v>
      </c>
      <c r="F9592" s="3" t="str">
        <f t="shared" si="298"/>
        <v>GFSpillHELL C2020</v>
      </c>
      <c r="G9592" s="9">
        <v>0</v>
      </c>
      <c r="H9592" s="9">
        <v>0</v>
      </c>
      <c r="I9592" s="9">
        <v>0</v>
      </c>
      <c r="J9592" s="9">
        <v>6.13</v>
      </c>
      <c r="K9592" s="9">
        <v>11.422000000000001</v>
      </c>
      <c r="L9592" s="9">
        <v>3.8479999999999999</v>
      </c>
      <c r="M9592" s="9">
        <v>11.224</v>
      </c>
      <c r="N9592" s="9">
        <v>15.569000000000001</v>
      </c>
      <c r="O9592" s="9">
        <v>15.568</v>
      </c>
      <c r="P9592" s="9">
        <v>0</v>
      </c>
      <c r="Q9592" s="9">
        <v>0</v>
      </c>
      <c r="R9592" s="9">
        <v>0</v>
      </c>
      <c r="S9592" s="9">
        <v>0</v>
      </c>
      <c r="T9592" s="9">
        <v>0</v>
      </c>
    </row>
    <row r="9593" spans="1:20" x14ac:dyDescent="0.35">
      <c r="A9593">
        <f t="shared" si="299"/>
        <v>9593</v>
      </c>
      <c r="B9593" s="3" t="s">
        <v>71</v>
      </c>
      <c r="C9593" s="3" t="s">
        <v>87</v>
      </c>
      <c r="D9593" s="3" t="s">
        <v>57</v>
      </c>
      <c r="E9593">
        <v>2021</v>
      </c>
      <c r="F9593" s="3" t="str">
        <f t="shared" si="298"/>
        <v>GFSpillHELL C2021</v>
      </c>
      <c r="G9593" s="9">
        <v>0</v>
      </c>
      <c r="H9593" s="9">
        <v>0</v>
      </c>
      <c r="I9593" s="9">
        <v>0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3.0619999999999998</v>
      </c>
      <c r="P9593" s="9">
        <v>0</v>
      </c>
      <c r="Q9593" s="9">
        <v>0</v>
      </c>
      <c r="R9593" s="9">
        <v>0</v>
      </c>
      <c r="S9593" s="9">
        <v>0</v>
      </c>
      <c r="T9593" s="9">
        <v>0</v>
      </c>
    </row>
    <row r="9594" spans="1:20" x14ac:dyDescent="0.35">
      <c r="A9594">
        <f t="shared" si="299"/>
        <v>9594</v>
      </c>
      <c r="B9594" s="3" t="s">
        <v>71</v>
      </c>
      <c r="C9594" s="3" t="s">
        <v>87</v>
      </c>
      <c r="D9594" s="3" t="s">
        <v>57</v>
      </c>
      <c r="E9594">
        <v>2022</v>
      </c>
      <c r="F9594" s="3" t="str">
        <f t="shared" si="298"/>
        <v>GFSpillHELL C2022</v>
      </c>
      <c r="G9594" s="9">
        <v>0</v>
      </c>
      <c r="H9594" s="9">
        <v>0</v>
      </c>
      <c r="I9594" s="9">
        <v>0</v>
      </c>
      <c r="J9594" s="9">
        <v>0</v>
      </c>
      <c r="K9594" s="9">
        <v>0</v>
      </c>
      <c r="L9594" s="9">
        <v>0</v>
      </c>
      <c r="M9594" s="9">
        <v>0</v>
      </c>
      <c r="N9594" s="9">
        <v>0</v>
      </c>
      <c r="O9594" s="9">
        <v>0</v>
      </c>
      <c r="P9594" s="9">
        <v>3.5249999999999999</v>
      </c>
      <c r="Q9594" s="9">
        <v>0</v>
      </c>
      <c r="R9594" s="9">
        <v>0</v>
      </c>
      <c r="S9594" s="9">
        <v>0</v>
      </c>
      <c r="T9594" s="9">
        <v>0</v>
      </c>
    </row>
    <row r="9595" spans="1:20" x14ac:dyDescent="0.35">
      <c r="A9595">
        <f t="shared" si="299"/>
        <v>9595</v>
      </c>
      <c r="B9595" s="3" t="s">
        <v>71</v>
      </c>
      <c r="C9595" s="3" t="s">
        <v>87</v>
      </c>
      <c r="D9595" s="3" t="s">
        <v>57</v>
      </c>
      <c r="E9595">
        <v>2023</v>
      </c>
      <c r="F9595" s="3" t="str">
        <f t="shared" si="298"/>
        <v>GFSpillHELL C2023</v>
      </c>
      <c r="G9595" s="9">
        <v>0</v>
      </c>
      <c r="H9595" s="9">
        <v>0</v>
      </c>
      <c r="I9595" s="9">
        <v>0</v>
      </c>
      <c r="J9595" s="9">
        <v>0</v>
      </c>
      <c r="K9595" s="9">
        <v>7.7919999999999998</v>
      </c>
      <c r="L9595" s="9">
        <v>4.4109999999999996</v>
      </c>
      <c r="M9595" s="9">
        <v>14.173</v>
      </c>
      <c r="N9595" s="9">
        <v>18.123000000000001</v>
      </c>
      <c r="O9595" s="9">
        <v>0</v>
      </c>
      <c r="P9595" s="9">
        <v>16.401</v>
      </c>
      <c r="Q9595" s="9">
        <v>0</v>
      </c>
      <c r="R9595" s="9">
        <v>0</v>
      </c>
      <c r="S9595" s="9">
        <v>0</v>
      </c>
      <c r="T9595" s="9">
        <v>0</v>
      </c>
    </row>
    <row r="9596" spans="1:20" x14ac:dyDescent="0.35">
      <c r="A9596">
        <f t="shared" si="299"/>
        <v>9596</v>
      </c>
      <c r="B9596" s="3" t="s">
        <v>71</v>
      </c>
      <c r="C9596" s="3" t="s">
        <v>87</v>
      </c>
      <c r="D9596" s="3" t="s">
        <v>57</v>
      </c>
      <c r="E9596">
        <v>2024</v>
      </c>
      <c r="F9596" s="3" t="str">
        <f t="shared" si="298"/>
        <v>GFSpillHELL C2024</v>
      </c>
      <c r="G9596" s="9">
        <v>0</v>
      </c>
      <c r="H9596" s="9">
        <v>0</v>
      </c>
      <c r="I9596" s="9">
        <v>0</v>
      </c>
      <c r="J9596" s="9">
        <v>0</v>
      </c>
      <c r="K9596" s="9">
        <v>0</v>
      </c>
      <c r="L9596" s="9">
        <v>0</v>
      </c>
      <c r="M9596" s="9">
        <v>0</v>
      </c>
      <c r="N9596" s="9">
        <v>5.931</v>
      </c>
      <c r="O9596" s="9">
        <v>0</v>
      </c>
      <c r="P9596" s="9">
        <v>0.64100000000000001</v>
      </c>
      <c r="Q9596" s="9">
        <v>0</v>
      </c>
      <c r="R9596" s="9">
        <v>0</v>
      </c>
      <c r="S9596" s="9">
        <v>0</v>
      </c>
      <c r="T9596" s="9">
        <v>0</v>
      </c>
    </row>
    <row r="9597" spans="1:20" x14ac:dyDescent="0.35">
      <c r="A9597">
        <f t="shared" si="299"/>
        <v>9597</v>
      </c>
      <c r="B9597" s="3" t="s">
        <v>71</v>
      </c>
      <c r="C9597" s="3" t="s">
        <v>87</v>
      </c>
      <c r="D9597" s="3" t="s">
        <v>57</v>
      </c>
      <c r="E9597">
        <v>2025</v>
      </c>
      <c r="F9597" s="3" t="str">
        <f t="shared" si="298"/>
        <v>GFSpillHELL C2025</v>
      </c>
      <c r="G9597" s="9">
        <v>0</v>
      </c>
      <c r="H9597" s="9">
        <v>0</v>
      </c>
      <c r="I9597" s="9">
        <v>0</v>
      </c>
      <c r="J9597" s="9">
        <v>0</v>
      </c>
      <c r="K9597" s="9">
        <v>8.8710000000000004</v>
      </c>
      <c r="L9597" s="9">
        <v>7.3259999999999996</v>
      </c>
      <c r="M9597" s="9">
        <v>5.274</v>
      </c>
      <c r="N9597" s="9">
        <v>21.143999999999998</v>
      </c>
      <c r="O9597" s="9">
        <v>11.379</v>
      </c>
      <c r="P9597" s="9">
        <v>2.2210000000000001</v>
      </c>
      <c r="Q9597" s="9">
        <v>0</v>
      </c>
      <c r="R9597" s="9">
        <v>0</v>
      </c>
      <c r="S9597" s="9">
        <v>0</v>
      </c>
      <c r="T9597" s="9">
        <v>0</v>
      </c>
    </row>
    <row r="9598" spans="1:20" x14ac:dyDescent="0.35">
      <c r="A9598">
        <f t="shared" si="299"/>
        <v>9598</v>
      </c>
      <c r="B9598" s="3" t="s">
        <v>71</v>
      </c>
      <c r="C9598" s="3" t="s">
        <v>87</v>
      </c>
      <c r="D9598" s="3" t="s">
        <v>57</v>
      </c>
      <c r="E9598">
        <v>2026</v>
      </c>
      <c r="F9598" s="3" t="str">
        <f t="shared" si="298"/>
        <v>GFSpillHELL C2026</v>
      </c>
      <c r="G9598" s="9">
        <v>0</v>
      </c>
      <c r="H9598" s="9">
        <v>0</v>
      </c>
      <c r="I9598" s="9">
        <v>0</v>
      </c>
      <c r="J9598" s="9">
        <v>0</v>
      </c>
      <c r="K9598" s="9">
        <v>0</v>
      </c>
      <c r="L9598" s="9">
        <v>0</v>
      </c>
      <c r="M9598" s="9">
        <v>0</v>
      </c>
      <c r="N9598" s="9">
        <v>0</v>
      </c>
      <c r="O9598" s="9">
        <v>0</v>
      </c>
      <c r="P9598" s="9">
        <v>3.78</v>
      </c>
      <c r="Q9598" s="9">
        <v>0</v>
      </c>
      <c r="R9598" s="9">
        <v>0</v>
      </c>
      <c r="S9598" s="9">
        <v>0</v>
      </c>
      <c r="T9598" s="9">
        <v>0</v>
      </c>
    </row>
    <row r="9599" spans="1:20" x14ac:dyDescent="0.35">
      <c r="A9599">
        <f t="shared" si="299"/>
        <v>9599</v>
      </c>
      <c r="B9599" s="3" t="s">
        <v>71</v>
      </c>
      <c r="C9599" s="3" t="s">
        <v>87</v>
      </c>
      <c r="D9599" s="3" t="s">
        <v>57</v>
      </c>
      <c r="E9599">
        <v>2027</v>
      </c>
      <c r="F9599" s="3" t="str">
        <f t="shared" si="298"/>
        <v>GFSpillHELL C2027</v>
      </c>
      <c r="G9599" s="9">
        <v>0</v>
      </c>
      <c r="H9599" s="9">
        <v>0</v>
      </c>
      <c r="I9599" s="9">
        <v>0</v>
      </c>
      <c r="J9599" s="9">
        <v>0</v>
      </c>
      <c r="K9599" s="9">
        <v>1.032</v>
      </c>
      <c r="L9599" s="9">
        <v>15.298</v>
      </c>
      <c r="M9599" s="9">
        <v>12.398999999999999</v>
      </c>
      <c r="N9599" s="9">
        <v>28.460999999999999</v>
      </c>
      <c r="O9599" s="9">
        <v>21.956</v>
      </c>
      <c r="P9599" s="9">
        <v>26.88</v>
      </c>
      <c r="Q9599" s="9">
        <v>0</v>
      </c>
      <c r="R9599" s="9">
        <v>0</v>
      </c>
      <c r="S9599" s="9">
        <v>0</v>
      </c>
      <c r="T9599" s="9">
        <v>0</v>
      </c>
    </row>
    <row r="9600" spans="1:20" x14ac:dyDescent="0.35">
      <c r="A9600">
        <f t="shared" si="299"/>
        <v>9600</v>
      </c>
      <c r="B9600" s="3" t="s">
        <v>71</v>
      </c>
      <c r="C9600" s="3" t="s">
        <v>87</v>
      </c>
      <c r="D9600" s="3" t="s">
        <v>57</v>
      </c>
      <c r="E9600">
        <v>2028</v>
      </c>
      <c r="F9600" s="3" t="str">
        <f t="shared" si="298"/>
        <v>GFSpillHELL C2028</v>
      </c>
      <c r="G9600" s="9">
        <v>0</v>
      </c>
      <c r="H9600" s="9">
        <v>0</v>
      </c>
      <c r="I9600" s="9">
        <v>0</v>
      </c>
      <c r="J9600" s="9">
        <v>0</v>
      </c>
      <c r="K9600" s="9">
        <v>0</v>
      </c>
      <c r="L9600" s="9">
        <v>3.8109999999999999</v>
      </c>
      <c r="M9600" s="9">
        <v>1.1439999999999999</v>
      </c>
      <c r="N9600" s="9">
        <v>9.8580000000000005</v>
      </c>
      <c r="O9600" s="9">
        <v>9.7680000000000007</v>
      </c>
      <c r="P9600" s="9">
        <v>4.41</v>
      </c>
      <c r="Q9600" s="9">
        <v>0</v>
      </c>
      <c r="R9600" s="9">
        <v>0</v>
      </c>
      <c r="S9600" s="9">
        <v>0</v>
      </c>
      <c r="T9600" s="9">
        <v>0</v>
      </c>
    </row>
    <row r="9601" spans="1:20" x14ac:dyDescent="0.35">
      <c r="A9601">
        <f t="shared" si="299"/>
        <v>9601</v>
      </c>
      <c r="B9601" s="3" t="s">
        <v>71</v>
      </c>
      <c r="C9601" s="3" t="s">
        <v>87</v>
      </c>
      <c r="D9601" s="3" t="s">
        <v>57</v>
      </c>
      <c r="E9601">
        <v>2029</v>
      </c>
      <c r="F9601" s="3" t="str">
        <f t="shared" si="298"/>
        <v>GFSpillHELL C2029</v>
      </c>
      <c r="G9601" s="9">
        <v>0</v>
      </c>
      <c r="H9601" s="9">
        <v>0</v>
      </c>
      <c r="I9601" s="9">
        <v>0</v>
      </c>
      <c r="J9601" s="9">
        <v>1.552</v>
      </c>
      <c r="K9601" s="9">
        <v>16.885000000000002</v>
      </c>
      <c r="L9601" s="9">
        <v>10.111000000000001</v>
      </c>
      <c r="M9601" s="9">
        <v>0</v>
      </c>
      <c r="N9601" s="9">
        <v>6.5590000000000002</v>
      </c>
      <c r="O9601" s="9">
        <v>17.056999999999999</v>
      </c>
      <c r="P9601" s="9">
        <v>6.6870000000000003</v>
      </c>
      <c r="Q9601" s="9">
        <v>0</v>
      </c>
      <c r="R9601" s="9">
        <v>0</v>
      </c>
      <c r="S9601" s="9">
        <v>0</v>
      </c>
      <c r="T9601" s="9">
        <v>0</v>
      </c>
    </row>
    <row r="9602" spans="1:20" x14ac:dyDescent="0.35">
      <c r="A9602">
        <f t="shared" si="299"/>
        <v>9602</v>
      </c>
      <c r="B9602" s="3" t="s">
        <v>71</v>
      </c>
      <c r="C9602" s="3" t="s">
        <v>87</v>
      </c>
      <c r="D9602" s="3" t="s">
        <v>58</v>
      </c>
      <c r="E9602">
        <v>2020</v>
      </c>
      <c r="F9602" s="3" t="str">
        <f t="shared" ref="F9602:F9665" si="300">_xlfn.CONCAT(B9602,C9602,D9602,E9602)</f>
        <v>GFSpillDWRSHK2020</v>
      </c>
      <c r="G9602" s="9">
        <v>0</v>
      </c>
      <c r="H9602" s="9">
        <v>0</v>
      </c>
      <c r="I9602" s="9">
        <v>0</v>
      </c>
      <c r="J9602" s="9">
        <v>0</v>
      </c>
      <c r="K9602" s="9">
        <v>0</v>
      </c>
      <c r="L9602" s="9">
        <v>0.18099999999999999</v>
      </c>
      <c r="M9602" s="9">
        <v>0</v>
      </c>
      <c r="N9602" s="9">
        <v>0</v>
      </c>
      <c r="O9602" s="9">
        <v>0</v>
      </c>
      <c r="P9602" s="9">
        <v>0</v>
      </c>
      <c r="Q9602" s="9">
        <v>3.2559999999999998</v>
      </c>
      <c r="R9602" s="9">
        <v>2.9620000000000002</v>
      </c>
      <c r="S9602" s="9">
        <v>2.448</v>
      </c>
      <c r="T9602" s="9">
        <v>0</v>
      </c>
    </row>
    <row r="9603" spans="1:20" x14ac:dyDescent="0.35">
      <c r="A9603">
        <f t="shared" ref="A9603:A9666" si="301">A9602+1</f>
        <v>9603</v>
      </c>
      <c r="B9603" s="3" t="s">
        <v>71</v>
      </c>
      <c r="C9603" s="3" t="s">
        <v>87</v>
      </c>
      <c r="D9603" s="3" t="s">
        <v>58</v>
      </c>
      <c r="E9603">
        <v>2021</v>
      </c>
      <c r="F9603" s="3" t="str">
        <f t="shared" si="300"/>
        <v>GFSpillDWRSHK2021</v>
      </c>
      <c r="G9603" s="9">
        <v>0</v>
      </c>
      <c r="H9603" s="9">
        <v>0</v>
      </c>
      <c r="I9603" s="9">
        <v>0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  <c r="Q9603" s="9">
        <v>2.3370000000000002</v>
      </c>
      <c r="R9603" s="9">
        <v>2.0299999999999998</v>
      </c>
      <c r="S9603" s="9">
        <v>1.524</v>
      </c>
      <c r="T9603" s="9">
        <v>0</v>
      </c>
    </row>
    <row r="9604" spans="1:20" x14ac:dyDescent="0.35">
      <c r="A9604">
        <f t="shared" si="301"/>
        <v>9604</v>
      </c>
      <c r="B9604" s="3" t="s">
        <v>71</v>
      </c>
      <c r="C9604" s="3" t="s">
        <v>87</v>
      </c>
      <c r="D9604" s="3" t="s">
        <v>58</v>
      </c>
      <c r="E9604">
        <v>2022</v>
      </c>
      <c r="F9604" s="3" t="str">
        <f t="shared" si="300"/>
        <v>GFSpillDWRSHK2022</v>
      </c>
      <c r="G9604" s="9">
        <v>0</v>
      </c>
      <c r="H9604" s="9">
        <v>0</v>
      </c>
      <c r="I9604" s="9">
        <v>0</v>
      </c>
      <c r="J9604" s="9">
        <v>0</v>
      </c>
      <c r="K9604" s="9">
        <v>0</v>
      </c>
      <c r="L9604" s="9">
        <v>0</v>
      </c>
      <c r="M9604" s="9">
        <v>0</v>
      </c>
      <c r="N9604" s="9">
        <v>0</v>
      </c>
      <c r="O9604" s="9">
        <v>0</v>
      </c>
      <c r="P9604" s="9">
        <v>6.7670000000000003</v>
      </c>
      <c r="Q9604" s="9">
        <v>4.4569999999999999</v>
      </c>
      <c r="R9604" s="9">
        <v>4.218</v>
      </c>
      <c r="S9604" s="9">
        <v>3.74</v>
      </c>
      <c r="T9604" s="9">
        <v>0</v>
      </c>
    </row>
    <row r="9605" spans="1:20" x14ac:dyDescent="0.35">
      <c r="A9605">
        <f t="shared" si="301"/>
        <v>9605</v>
      </c>
      <c r="B9605" s="3" t="s">
        <v>71</v>
      </c>
      <c r="C9605" s="3" t="s">
        <v>87</v>
      </c>
      <c r="D9605" s="3" t="s">
        <v>58</v>
      </c>
      <c r="E9605">
        <v>2023</v>
      </c>
      <c r="F9605" s="3" t="str">
        <f t="shared" si="300"/>
        <v>GFSpillDWRSHK2023</v>
      </c>
      <c r="G9605" s="9">
        <v>0</v>
      </c>
      <c r="H9605" s="9">
        <v>0</v>
      </c>
      <c r="I9605" s="9">
        <v>0</v>
      </c>
      <c r="J9605" s="9">
        <v>0</v>
      </c>
      <c r="K9605" s="9">
        <v>0</v>
      </c>
      <c r="L9605" s="9">
        <v>0</v>
      </c>
      <c r="M9605" s="9">
        <v>14.111000000000001</v>
      </c>
      <c r="N9605" s="9">
        <v>5.7629999999999999</v>
      </c>
      <c r="O9605" s="9">
        <v>0</v>
      </c>
      <c r="P9605" s="9">
        <v>0</v>
      </c>
      <c r="Q9605" s="9">
        <v>3.3580000000000001</v>
      </c>
      <c r="R9605" s="9">
        <v>3.0750000000000002</v>
      </c>
      <c r="S9605" s="9">
        <v>2.5529999999999999</v>
      </c>
      <c r="T9605" s="9">
        <v>0</v>
      </c>
    </row>
    <row r="9606" spans="1:20" x14ac:dyDescent="0.35">
      <c r="A9606">
        <f t="shared" si="301"/>
        <v>9606</v>
      </c>
      <c r="B9606" s="3" t="s">
        <v>71</v>
      </c>
      <c r="C9606" s="3" t="s">
        <v>87</v>
      </c>
      <c r="D9606" s="3" t="s">
        <v>58</v>
      </c>
      <c r="E9606">
        <v>2024</v>
      </c>
      <c r="F9606" s="3" t="str">
        <f t="shared" si="300"/>
        <v>GFSpillDWRSHK2024</v>
      </c>
      <c r="G9606" s="9">
        <v>0</v>
      </c>
      <c r="H9606" s="9">
        <v>0</v>
      </c>
      <c r="I9606" s="9">
        <v>0</v>
      </c>
      <c r="J9606" s="9">
        <v>0</v>
      </c>
      <c r="K9606" s="9">
        <v>0</v>
      </c>
      <c r="L9606" s="9">
        <v>0</v>
      </c>
      <c r="M9606" s="9">
        <v>0</v>
      </c>
      <c r="N9606" s="9">
        <v>0.53300000000000003</v>
      </c>
      <c r="O9606" s="9">
        <v>0</v>
      </c>
      <c r="P9606" s="9">
        <v>0</v>
      </c>
      <c r="Q9606" s="9">
        <v>1.5840000000000001</v>
      </c>
      <c r="R9606" s="9">
        <v>1.258</v>
      </c>
      <c r="S9606" s="9">
        <v>0.76700000000000002</v>
      </c>
      <c r="T9606" s="9">
        <v>0</v>
      </c>
    </row>
    <row r="9607" spans="1:20" x14ac:dyDescent="0.35">
      <c r="A9607">
        <f t="shared" si="301"/>
        <v>9607</v>
      </c>
      <c r="B9607" s="3" t="s">
        <v>71</v>
      </c>
      <c r="C9607" s="3" t="s">
        <v>87</v>
      </c>
      <c r="D9607" s="3" t="s">
        <v>58</v>
      </c>
      <c r="E9607">
        <v>2025</v>
      </c>
      <c r="F9607" s="3" t="str">
        <f t="shared" si="300"/>
        <v>GFSpillDWRSHK2025</v>
      </c>
      <c r="G9607" s="9">
        <v>0</v>
      </c>
      <c r="H9607" s="9">
        <v>0</v>
      </c>
      <c r="I9607" s="9">
        <v>0</v>
      </c>
      <c r="J9607" s="9">
        <v>0</v>
      </c>
      <c r="K9607" s="9">
        <v>3.7999999999999999E-2</v>
      </c>
      <c r="L9607" s="9">
        <v>0</v>
      </c>
      <c r="M9607" s="9">
        <v>0</v>
      </c>
      <c r="N9607" s="9">
        <v>5.1859999999999999</v>
      </c>
      <c r="O9607" s="9">
        <v>0</v>
      </c>
      <c r="P9607" s="9">
        <v>0</v>
      </c>
      <c r="Q9607" s="9">
        <v>2.2810000000000001</v>
      </c>
      <c r="R9607" s="9">
        <v>1.978</v>
      </c>
      <c r="S9607" s="9">
        <v>1.4730000000000001</v>
      </c>
      <c r="T9607" s="9">
        <v>0</v>
      </c>
    </row>
    <row r="9608" spans="1:20" x14ac:dyDescent="0.35">
      <c r="A9608">
        <f t="shared" si="301"/>
        <v>9608</v>
      </c>
      <c r="B9608" s="3" t="s">
        <v>71</v>
      </c>
      <c r="C9608" s="3" t="s">
        <v>87</v>
      </c>
      <c r="D9608" s="3" t="s">
        <v>58</v>
      </c>
      <c r="E9608">
        <v>2026</v>
      </c>
      <c r="F9608" s="3" t="str">
        <f t="shared" si="300"/>
        <v>GFSpillDWRSHK2026</v>
      </c>
      <c r="G9608" s="9">
        <v>0</v>
      </c>
      <c r="H9608" s="9">
        <v>0</v>
      </c>
      <c r="I9608" s="9">
        <v>0</v>
      </c>
      <c r="J9608" s="9">
        <v>0</v>
      </c>
      <c r="K9608" s="9">
        <v>0</v>
      </c>
      <c r="L9608" s="9">
        <v>0</v>
      </c>
      <c r="M9608" s="9">
        <v>8.3140000000000001</v>
      </c>
      <c r="N9608" s="9">
        <v>0</v>
      </c>
      <c r="O9608" s="9">
        <v>0</v>
      </c>
      <c r="P9608" s="9">
        <v>0</v>
      </c>
      <c r="Q9608" s="9">
        <v>4.4569999999999999</v>
      </c>
      <c r="R9608" s="9">
        <v>4.2290000000000001</v>
      </c>
      <c r="S9608" s="9">
        <v>3.758</v>
      </c>
      <c r="T9608" s="9">
        <v>0</v>
      </c>
    </row>
    <row r="9609" spans="1:20" x14ac:dyDescent="0.35">
      <c r="A9609">
        <f t="shared" si="301"/>
        <v>9609</v>
      </c>
      <c r="B9609" s="3" t="s">
        <v>71</v>
      </c>
      <c r="C9609" s="3" t="s">
        <v>87</v>
      </c>
      <c r="D9609" s="3" t="s">
        <v>58</v>
      </c>
      <c r="E9609">
        <v>2027</v>
      </c>
      <c r="F9609" s="3" t="str">
        <f t="shared" si="300"/>
        <v>GFSpillDWRSHK2027</v>
      </c>
      <c r="G9609" s="9">
        <v>0</v>
      </c>
      <c r="H9609" s="9">
        <v>0</v>
      </c>
      <c r="I9609" s="9">
        <v>0</v>
      </c>
      <c r="J9609" s="9">
        <v>0</v>
      </c>
      <c r="K9609" s="9">
        <v>0</v>
      </c>
      <c r="L9609" s="9">
        <v>0.84599999999999997</v>
      </c>
      <c r="M9609" s="9">
        <v>0</v>
      </c>
      <c r="N9609" s="9">
        <v>0</v>
      </c>
      <c r="O9609" s="9">
        <v>0</v>
      </c>
      <c r="P9609" s="9">
        <v>0</v>
      </c>
      <c r="Q9609" s="9">
        <v>4.4560000000000004</v>
      </c>
      <c r="R9609" s="9">
        <v>4.202</v>
      </c>
      <c r="S9609" s="9">
        <v>3.71</v>
      </c>
      <c r="T9609" s="9">
        <v>0</v>
      </c>
    </row>
    <row r="9610" spans="1:20" x14ac:dyDescent="0.35">
      <c r="A9610">
        <f t="shared" si="301"/>
        <v>9610</v>
      </c>
      <c r="B9610" s="3" t="s">
        <v>71</v>
      </c>
      <c r="C9610" s="3" t="s">
        <v>87</v>
      </c>
      <c r="D9610" s="3" t="s">
        <v>58</v>
      </c>
      <c r="E9610">
        <v>2028</v>
      </c>
      <c r="F9610" s="3" t="str">
        <f t="shared" si="300"/>
        <v>GFSpillDWRSHK2028</v>
      </c>
      <c r="G9610" s="9">
        <v>0</v>
      </c>
      <c r="H9610" s="9">
        <v>0</v>
      </c>
      <c r="I9610" s="9">
        <v>0</v>
      </c>
      <c r="J9610" s="9">
        <v>0</v>
      </c>
      <c r="K9610" s="9">
        <v>0</v>
      </c>
      <c r="L9610" s="9">
        <v>0</v>
      </c>
      <c r="M9610" s="9">
        <v>0</v>
      </c>
      <c r="N9610" s="9">
        <v>13.326000000000001</v>
      </c>
      <c r="O9610" s="9">
        <v>0</v>
      </c>
      <c r="P9610" s="9">
        <v>0</v>
      </c>
      <c r="Q9610" s="9">
        <v>4.4770000000000003</v>
      </c>
      <c r="R9610" s="9">
        <v>4.3319999999999999</v>
      </c>
      <c r="S9610" s="9">
        <v>3.968</v>
      </c>
      <c r="T9610" s="9">
        <v>0</v>
      </c>
    </row>
    <row r="9611" spans="1:20" x14ac:dyDescent="0.35">
      <c r="A9611">
        <f t="shared" si="301"/>
        <v>9611</v>
      </c>
      <c r="B9611" s="3" t="s">
        <v>71</v>
      </c>
      <c r="C9611" s="3" t="s">
        <v>87</v>
      </c>
      <c r="D9611" s="3" t="s">
        <v>58</v>
      </c>
      <c r="E9611">
        <v>2029</v>
      </c>
      <c r="F9611" s="3" t="str">
        <f t="shared" si="300"/>
        <v>GFSpillDWRSHK2029</v>
      </c>
      <c r="G9611" s="9">
        <v>0</v>
      </c>
      <c r="H9611" s="9">
        <v>0</v>
      </c>
      <c r="I9611" s="9">
        <v>0</v>
      </c>
      <c r="J9611" s="9">
        <v>0</v>
      </c>
      <c r="K9611" s="9">
        <v>0</v>
      </c>
      <c r="L9611" s="9">
        <v>3.0000000000000001E-3</v>
      </c>
      <c r="M9611" s="9">
        <v>0</v>
      </c>
      <c r="N9611" s="9">
        <v>0</v>
      </c>
      <c r="O9611" s="9">
        <v>0</v>
      </c>
      <c r="P9611" s="9">
        <v>0</v>
      </c>
      <c r="Q9611" s="9">
        <v>2.827</v>
      </c>
      <c r="R9611" s="9">
        <v>2.5289999999999999</v>
      </c>
      <c r="S9611" s="9">
        <v>2.0219999999999998</v>
      </c>
      <c r="T9611" s="9">
        <v>0</v>
      </c>
    </row>
    <row r="9612" spans="1:20" x14ac:dyDescent="0.35">
      <c r="A9612">
        <f t="shared" si="301"/>
        <v>9612</v>
      </c>
      <c r="B9612" s="3" t="s">
        <v>71</v>
      </c>
      <c r="C9612" s="3" t="s">
        <v>87</v>
      </c>
      <c r="D9612" s="3" t="s">
        <v>59</v>
      </c>
      <c r="E9612">
        <v>2020</v>
      </c>
      <c r="F9612" s="3" t="str">
        <f t="shared" si="300"/>
        <v>GFSpillLR.GRN2020</v>
      </c>
      <c r="G9612" s="9">
        <v>0</v>
      </c>
      <c r="H9612" s="9">
        <v>0</v>
      </c>
      <c r="I9612" s="9">
        <v>0</v>
      </c>
      <c r="J9612" s="9">
        <v>0</v>
      </c>
      <c r="K9612" s="9">
        <v>0</v>
      </c>
      <c r="L9612" s="9">
        <v>0</v>
      </c>
      <c r="M9612" s="9">
        <v>0</v>
      </c>
      <c r="N9612" s="9">
        <v>0</v>
      </c>
      <c r="O9612" s="9">
        <v>3.66</v>
      </c>
      <c r="P9612" s="9">
        <v>0</v>
      </c>
      <c r="Q9612" s="9">
        <v>0</v>
      </c>
      <c r="R9612" s="9">
        <v>0</v>
      </c>
      <c r="S9612" s="9">
        <v>0</v>
      </c>
      <c r="T9612" s="9">
        <v>0</v>
      </c>
    </row>
    <row r="9613" spans="1:20" x14ac:dyDescent="0.35">
      <c r="A9613">
        <f t="shared" si="301"/>
        <v>9613</v>
      </c>
      <c r="B9613" s="3" t="s">
        <v>71</v>
      </c>
      <c r="C9613" s="3" t="s">
        <v>87</v>
      </c>
      <c r="D9613" s="3" t="s">
        <v>59</v>
      </c>
      <c r="E9613">
        <v>2021</v>
      </c>
      <c r="F9613" s="3" t="str">
        <f t="shared" si="300"/>
        <v>GFSpillLR.GRN2021</v>
      </c>
      <c r="G9613" s="9">
        <v>0</v>
      </c>
      <c r="H9613" s="9">
        <v>0</v>
      </c>
      <c r="I9613" s="9">
        <v>0</v>
      </c>
      <c r="J9613" s="9">
        <v>0</v>
      </c>
      <c r="K9613" s="9">
        <v>0</v>
      </c>
      <c r="L9613" s="9">
        <v>0</v>
      </c>
      <c r="M9613" s="9">
        <v>0</v>
      </c>
      <c r="N9613" s="9">
        <v>0</v>
      </c>
      <c r="O9613" s="9">
        <v>0</v>
      </c>
      <c r="P9613" s="9">
        <v>0</v>
      </c>
      <c r="Q9613" s="9">
        <v>0</v>
      </c>
      <c r="R9613" s="9">
        <v>0</v>
      </c>
      <c r="S9613" s="9">
        <v>0</v>
      </c>
      <c r="T9613" s="9">
        <v>0</v>
      </c>
    </row>
    <row r="9614" spans="1:20" x14ac:dyDescent="0.35">
      <c r="A9614">
        <f t="shared" si="301"/>
        <v>9614</v>
      </c>
      <c r="B9614" s="3" t="s">
        <v>71</v>
      </c>
      <c r="C9614" s="3" t="s">
        <v>87</v>
      </c>
      <c r="D9614" s="3" t="s">
        <v>59</v>
      </c>
      <c r="E9614">
        <v>2022</v>
      </c>
      <c r="F9614" s="3" t="str">
        <f t="shared" si="300"/>
        <v>GFSpillLR.GRN2022</v>
      </c>
      <c r="G9614" s="9">
        <v>0</v>
      </c>
      <c r="H9614" s="9">
        <v>0</v>
      </c>
      <c r="I9614" s="9">
        <v>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0</v>
      </c>
      <c r="P9614" s="9">
        <v>13.585000000000001</v>
      </c>
      <c r="Q9614" s="9">
        <v>0</v>
      </c>
      <c r="R9614" s="9">
        <v>0</v>
      </c>
      <c r="S9614" s="9">
        <v>0</v>
      </c>
      <c r="T9614" s="9">
        <v>0</v>
      </c>
    </row>
    <row r="9615" spans="1:20" x14ac:dyDescent="0.35">
      <c r="A9615">
        <f t="shared" si="301"/>
        <v>9615</v>
      </c>
      <c r="B9615" s="3" t="s">
        <v>71</v>
      </c>
      <c r="C9615" s="3" t="s">
        <v>87</v>
      </c>
      <c r="D9615" s="3" t="s">
        <v>59</v>
      </c>
      <c r="E9615">
        <v>2023</v>
      </c>
      <c r="F9615" s="3" t="str">
        <f t="shared" si="300"/>
        <v>GFSpillLR.GRN2023</v>
      </c>
      <c r="G9615" s="9">
        <v>0</v>
      </c>
      <c r="H9615" s="9">
        <v>0</v>
      </c>
      <c r="I9615" s="9">
        <v>0</v>
      </c>
      <c r="J9615" s="9">
        <v>0</v>
      </c>
      <c r="K9615" s="9">
        <v>0</v>
      </c>
      <c r="L9615" s="9">
        <v>0</v>
      </c>
      <c r="M9615" s="9">
        <v>0</v>
      </c>
      <c r="N9615" s="9">
        <v>0</v>
      </c>
      <c r="O9615" s="9">
        <v>0</v>
      </c>
      <c r="P9615" s="9">
        <v>25.495000000000001</v>
      </c>
      <c r="Q9615" s="9">
        <v>0</v>
      </c>
      <c r="R9615" s="9">
        <v>0</v>
      </c>
      <c r="S9615" s="9">
        <v>0</v>
      </c>
      <c r="T9615" s="9">
        <v>0</v>
      </c>
    </row>
    <row r="9616" spans="1:20" x14ac:dyDescent="0.35">
      <c r="A9616">
        <f t="shared" si="301"/>
        <v>9616</v>
      </c>
      <c r="B9616" s="3" t="s">
        <v>71</v>
      </c>
      <c r="C9616" s="3" t="s">
        <v>87</v>
      </c>
      <c r="D9616" s="3" t="s">
        <v>59</v>
      </c>
      <c r="E9616">
        <v>2024</v>
      </c>
      <c r="F9616" s="3" t="str">
        <f t="shared" si="300"/>
        <v>GFSpillLR.GRN2024</v>
      </c>
      <c r="G9616" s="9">
        <v>0</v>
      </c>
      <c r="H9616" s="9">
        <v>0</v>
      </c>
      <c r="I9616" s="9">
        <v>0</v>
      </c>
      <c r="J9616" s="9">
        <v>0</v>
      </c>
      <c r="K9616" s="9">
        <v>0</v>
      </c>
      <c r="L9616" s="9">
        <v>0</v>
      </c>
      <c r="M9616" s="9">
        <v>0</v>
      </c>
      <c r="N9616" s="9">
        <v>0</v>
      </c>
      <c r="O9616" s="9">
        <v>0</v>
      </c>
      <c r="P9616" s="9">
        <v>0</v>
      </c>
      <c r="Q9616" s="9">
        <v>0</v>
      </c>
      <c r="R9616" s="9">
        <v>0</v>
      </c>
      <c r="S9616" s="9">
        <v>0</v>
      </c>
      <c r="T9616" s="9">
        <v>0</v>
      </c>
    </row>
    <row r="9617" spans="1:20" x14ac:dyDescent="0.35">
      <c r="A9617">
        <f t="shared" si="301"/>
        <v>9617</v>
      </c>
      <c r="B9617" s="3" t="s">
        <v>71</v>
      </c>
      <c r="C9617" s="3" t="s">
        <v>87</v>
      </c>
      <c r="D9617" s="3" t="s">
        <v>59</v>
      </c>
      <c r="E9617">
        <v>2025</v>
      </c>
      <c r="F9617" s="3" t="str">
        <f t="shared" si="300"/>
        <v>GFSpillLR.GRN2025</v>
      </c>
      <c r="G9617" s="9">
        <v>0</v>
      </c>
      <c r="H9617" s="9">
        <v>0</v>
      </c>
      <c r="I9617" s="9">
        <v>0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  <c r="Q9617" s="9">
        <v>0</v>
      </c>
      <c r="R9617" s="9">
        <v>0</v>
      </c>
      <c r="S9617" s="9">
        <v>0</v>
      </c>
      <c r="T9617" s="9">
        <v>0</v>
      </c>
    </row>
    <row r="9618" spans="1:20" x14ac:dyDescent="0.35">
      <c r="A9618">
        <f t="shared" si="301"/>
        <v>9618</v>
      </c>
      <c r="B9618" s="3" t="s">
        <v>71</v>
      </c>
      <c r="C9618" s="3" t="s">
        <v>87</v>
      </c>
      <c r="D9618" s="3" t="s">
        <v>59</v>
      </c>
      <c r="E9618">
        <v>2026</v>
      </c>
      <c r="F9618" s="3" t="str">
        <f t="shared" si="300"/>
        <v>GFSpillLR.GRN2026</v>
      </c>
      <c r="G9618" s="9">
        <v>0</v>
      </c>
      <c r="H9618" s="9">
        <v>0</v>
      </c>
      <c r="I9618" s="9">
        <v>0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  <c r="Q9618" s="9">
        <v>0</v>
      </c>
      <c r="R9618" s="9">
        <v>0</v>
      </c>
      <c r="S9618" s="9">
        <v>0</v>
      </c>
      <c r="T9618" s="9">
        <v>0</v>
      </c>
    </row>
    <row r="9619" spans="1:20" x14ac:dyDescent="0.35">
      <c r="A9619">
        <f t="shared" si="301"/>
        <v>9619</v>
      </c>
      <c r="B9619" s="3" t="s">
        <v>71</v>
      </c>
      <c r="C9619" s="3" t="s">
        <v>87</v>
      </c>
      <c r="D9619" s="3" t="s">
        <v>59</v>
      </c>
      <c r="E9619">
        <v>2027</v>
      </c>
      <c r="F9619" s="3" t="str">
        <f t="shared" si="300"/>
        <v>GFSpillLR.GRN2027</v>
      </c>
      <c r="G9619" s="9">
        <v>0</v>
      </c>
      <c r="H9619" s="9">
        <v>0</v>
      </c>
      <c r="I9619" s="9">
        <v>0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27.334</v>
      </c>
      <c r="P9619" s="9">
        <v>58.4</v>
      </c>
      <c r="Q9619" s="9">
        <v>0</v>
      </c>
      <c r="R9619" s="9">
        <v>0</v>
      </c>
      <c r="S9619" s="9">
        <v>0</v>
      </c>
      <c r="T9619" s="9">
        <v>0</v>
      </c>
    </row>
    <row r="9620" spans="1:20" x14ac:dyDescent="0.35">
      <c r="A9620">
        <f t="shared" si="301"/>
        <v>9620</v>
      </c>
      <c r="B9620" s="3" t="s">
        <v>71</v>
      </c>
      <c r="C9620" s="3" t="s">
        <v>87</v>
      </c>
      <c r="D9620" s="3" t="s">
        <v>59</v>
      </c>
      <c r="E9620">
        <v>2028</v>
      </c>
      <c r="F9620" s="3" t="str">
        <f t="shared" si="300"/>
        <v>GFSpillLR.GRN2028</v>
      </c>
      <c r="G9620" s="9">
        <v>0</v>
      </c>
      <c r="H9620" s="9">
        <v>0</v>
      </c>
      <c r="I9620" s="9">
        <v>0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3.8290000000000002</v>
      </c>
      <c r="Q9620" s="9">
        <v>0</v>
      </c>
      <c r="R9620" s="9">
        <v>0</v>
      </c>
      <c r="S9620" s="9">
        <v>0</v>
      </c>
      <c r="T9620" s="9">
        <v>0</v>
      </c>
    </row>
    <row r="9621" spans="1:20" x14ac:dyDescent="0.35">
      <c r="A9621">
        <f t="shared" si="301"/>
        <v>9621</v>
      </c>
      <c r="B9621" s="3" t="s">
        <v>71</v>
      </c>
      <c r="C9621" s="3" t="s">
        <v>87</v>
      </c>
      <c r="D9621" s="3" t="s">
        <v>59</v>
      </c>
      <c r="E9621">
        <v>2029</v>
      </c>
      <c r="F9621" s="3" t="str">
        <f t="shared" si="300"/>
        <v>GFSpillLR.GRN2029</v>
      </c>
      <c r="G9621" s="9">
        <v>0</v>
      </c>
      <c r="H9621" s="9">
        <v>0</v>
      </c>
      <c r="I9621" s="9">
        <v>0</v>
      </c>
      <c r="J9621" s="9">
        <v>0</v>
      </c>
      <c r="K9621" s="9">
        <v>0</v>
      </c>
      <c r="L9621" s="9">
        <v>0</v>
      </c>
      <c r="M9621" s="9">
        <v>0</v>
      </c>
      <c r="N9621" s="9">
        <v>0</v>
      </c>
      <c r="O9621" s="9">
        <v>0</v>
      </c>
      <c r="P9621" s="9">
        <v>0</v>
      </c>
      <c r="Q9621" s="9">
        <v>0</v>
      </c>
      <c r="R9621" s="9">
        <v>0</v>
      </c>
      <c r="S9621" s="9">
        <v>0</v>
      </c>
      <c r="T9621" s="9">
        <v>0</v>
      </c>
    </row>
    <row r="9622" spans="1:20" x14ac:dyDescent="0.35">
      <c r="A9622">
        <f t="shared" si="301"/>
        <v>9622</v>
      </c>
      <c r="B9622" s="3" t="s">
        <v>71</v>
      </c>
      <c r="C9622" s="3" t="s">
        <v>87</v>
      </c>
      <c r="D9622" s="3" t="s">
        <v>60</v>
      </c>
      <c r="E9622">
        <v>2020</v>
      </c>
      <c r="F9622" s="3" t="str">
        <f t="shared" si="300"/>
        <v>GFSpillL GOOS2020</v>
      </c>
      <c r="G9622" s="9">
        <v>0</v>
      </c>
      <c r="H9622" s="9">
        <v>0</v>
      </c>
      <c r="I9622" s="9">
        <v>0</v>
      </c>
      <c r="J9622" s="9">
        <v>0</v>
      </c>
      <c r="K9622" s="9">
        <v>0</v>
      </c>
      <c r="L9622" s="9">
        <v>0</v>
      </c>
      <c r="M9622" s="9">
        <v>0</v>
      </c>
      <c r="N9622" s="9">
        <v>0</v>
      </c>
      <c r="O9622" s="9">
        <v>0</v>
      </c>
      <c r="P9622" s="9">
        <v>0</v>
      </c>
      <c r="Q9622" s="9">
        <v>0</v>
      </c>
      <c r="R9622" s="9">
        <v>0</v>
      </c>
      <c r="S9622" s="9">
        <v>0</v>
      </c>
      <c r="T9622" s="9">
        <v>0</v>
      </c>
    </row>
    <row r="9623" spans="1:20" x14ac:dyDescent="0.35">
      <c r="A9623">
        <f t="shared" si="301"/>
        <v>9623</v>
      </c>
      <c r="B9623" s="3" t="s">
        <v>71</v>
      </c>
      <c r="C9623" s="3" t="s">
        <v>87</v>
      </c>
      <c r="D9623" s="3" t="s">
        <v>60</v>
      </c>
      <c r="E9623">
        <v>2021</v>
      </c>
      <c r="F9623" s="3" t="str">
        <f t="shared" si="300"/>
        <v>GFSpillL GOOS2021</v>
      </c>
      <c r="G9623" s="9">
        <v>0</v>
      </c>
      <c r="H9623" s="9">
        <v>0</v>
      </c>
      <c r="I9623" s="9">
        <v>0</v>
      </c>
      <c r="J9623" s="9">
        <v>0</v>
      </c>
      <c r="K9623" s="9">
        <v>0</v>
      </c>
      <c r="L9623" s="9">
        <v>0</v>
      </c>
      <c r="M9623" s="9">
        <v>0</v>
      </c>
      <c r="N9623" s="9">
        <v>0</v>
      </c>
      <c r="O9623" s="9">
        <v>0</v>
      </c>
      <c r="P9623" s="9">
        <v>0</v>
      </c>
      <c r="Q9623" s="9">
        <v>0</v>
      </c>
      <c r="R9623" s="9">
        <v>0</v>
      </c>
      <c r="S9623" s="9">
        <v>0</v>
      </c>
      <c r="T9623" s="9">
        <v>0</v>
      </c>
    </row>
    <row r="9624" spans="1:20" x14ac:dyDescent="0.35">
      <c r="A9624">
        <f t="shared" si="301"/>
        <v>9624</v>
      </c>
      <c r="B9624" s="3" t="s">
        <v>71</v>
      </c>
      <c r="C9624" s="3" t="s">
        <v>87</v>
      </c>
      <c r="D9624" s="3" t="s">
        <v>60</v>
      </c>
      <c r="E9624">
        <v>2022</v>
      </c>
      <c r="F9624" s="3" t="str">
        <f t="shared" si="300"/>
        <v>GFSpillL GOOS2022</v>
      </c>
      <c r="G9624" s="9">
        <v>0</v>
      </c>
      <c r="H9624" s="9">
        <v>0</v>
      </c>
      <c r="I9624" s="9">
        <v>0</v>
      </c>
      <c r="J9624" s="9">
        <v>0</v>
      </c>
      <c r="K9624" s="9">
        <v>0</v>
      </c>
      <c r="L9624" s="9">
        <v>0</v>
      </c>
      <c r="M9624" s="9">
        <v>0</v>
      </c>
      <c r="N9624" s="9">
        <v>0</v>
      </c>
      <c r="O9624" s="9">
        <v>0</v>
      </c>
      <c r="P9624" s="9">
        <v>0</v>
      </c>
      <c r="Q9624" s="9">
        <v>0</v>
      </c>
      <c r="R9624" s="9">
        <v>0</v>
      </c>
      <c r="S9624" s="9">
        <v>0</v>
      </c>
      <c r="T9624" s="9">
        <v>0</v>
      </c>
    </row>
    <row r="9625" spans="1:20" x14ac:dyDescent="0.35">
      <c r="A9625">
        <f t="shared" si="301"/>
        <v>9625</v>
      </c>
      <c r="B9625" s="3" t="s">
        <v>71</v>
      </c>
      <c r="C9625" s="3" t="s">
        <v>87</v>
      </c>
      <c r="D9625" s="3" t="s">
        <v>60</v>
      </c>
      <c r="E9625">
        <v>2023</v>
      </c>
      <c r="F9625" s="3" t="str">
        <f t="shared" si="300"/>
        <v>GFSpillL GOOS2023</v>
      </c>
      <c r="G9625" s="9">
        <v>0</v>
      </c>
      <c r="H9625" s="9">
        <v>0</v>
      </c>
      <c r="I9625" s="9">
        <v>0</v>
      </c>
      <c r="J9625" s="9">
        <v>0</v>
      </c>
      <c r="K9625" s="9">
        <v>0</v>
      </c>
      <c r="L9625" s="9">
        <v>0</v>
      </c>
      <c r="M9625" s="9">
        <v>0</v>
      </c>
      <c r="N9625" s="9">
        <v>0</v>
      </c>
      <c r="O9625" s="9">
        <v>0</v>
      </c>
      <c r="P9625" s="9">
        <v>8.3480000000000008</v>
      </c>
      <c r="Q9625" s="9">
        <v>0</v>
      </c>
      <c r="R9625" s="9">
        <v>0</v>
      </c>
      <c r="S9625" s="9">
        <v>0</v>
      </c>
      <c r="T9625" s="9">
        <v>0</v>
      </c>
    </row>
    <row r="9626" spans="1:20" x14ac:dyDescent="0.35">
      <c r="A9626">
        <f t="shared" si="301"/>
        <v>9626</v>
      </c>
      <c r="B9626" s="3" t="s">
        <v>71</v>
      </c>
      <c r="C9626" s="3" t="s">
        <v>87</v>
      </c>
      <c r="D9626" s="3" t="s">
        <v>60</v>
      </c>
      <c r="E9626">
        <v>2024</v>
      </c>
      <c r="F9626" s="3" t="str">
        <f t="shared" si="300"/>
        <v>GFSpillL GOOS2024</v>
      </c>
      <c r="G9626" s="9">
        <v>0</v>
      </c>
      <c r="H9626" s="9">
        <v>0</v>
      </c>
      <c r="I9626" s="9">
        <v>0</v>
      </c>
      <c r="J9626" s="9">
        <v>0</v>
      </c>
      <c r="K9626" s="9">
        <v>0</v>
      </c>
      <c r="L9626" s="9">
        <v>0</v>
      </c>
      <c r="M9626" s="9">
        <v>0</v>
      </c>
      <c r="N9626" s="9">
        <v>0</v>
      </c>
      <c r="O9626" s="9">
        <v>0</v>
      </c>
      <c r="P9626" s="9">
        <v>0</v>
      </c>
      <c r="Q9626" s="9">
        <v>0</v>
      </c>
      <c r="R9626" s="9">
        <v>0</v>
      </c>
      <c r="S9626" s="9">
        <v>0</v>
      </c>
      <c r="T9626" s="9">
        <v>0</v>
      </c>
    </row>
    <row r="9627" spans="1:20" x14ac:dyDescent="0.35">
      <c r="A9627">
        <f t="shared" si="301"/>
        <v>9627</v>
      </c>
      <c r="B9627" s="3" t="s">
        <v>71</v>
      </c>
      <c r="C9627" s="3" t="s">
        <v>87</v>
      </c>
      <c r="D9627" s="3" t="s">
        <v>60</v>
      </c>
      <c r="E9627">
        <v>2025</v>
      </c>
      <c r="F9627" s="3" t="str">
        <f t="shared" si="300"/>
        <v>GFSpillL GOOS2025</v>
      </c>
      <c r="G9627" s="9">
        <v>0</v>
      </c>
      <c r="H9627" s="9">
        <v>0</v>
      </c>
      <c r="I9627" s="9">
        <v>0</v>
      </c>
      <c r="J9627" s="9">
        <v>0</v>
      </c>
      <c r="K9627" s="9">
        <v>0</v>
      </c>
      <c r="L9627" s="9">
        <v>0</v>
      </c>
      <c r="M9627" s="9">
        <v>0</v>
      </c>
      <c r="N9627" s="9">
        <v>0</v>
      </c>
      <c r="O9627" s="9">
        <v>0</v>
      </c>
      <c r="P9627" s="9">
        <v>0</v>
      </c>
      <c r="Q9627" s="9">
        <v>0</v>
      </c>
      <c r="R9627" s="9">
        <v>0</v>
      </c>
      <c r="S9627" s="9">
        <v>0</v>
      </c>
      <c r="T9627" s="9">
        <v>0</v>
      </c>
    </row>
    <row r="9628" spans="1:20" x14ac:dyDescent="0.35">
      <c r="A9628">
        <f t="shared" si="301"/>
        <v>9628</v>
      </c>
      <c r="B9628" s="3" t="s">
        <v>71</v>
      </c>
      <c r="C9628" s="3" t="s">
        <v>87</v>
      </c>
      <c r="D9628" s="3" t="s">
        <v>60</v>
      </c>
      <c r="E9628">
        <v>2026</v>
      </c>
      <c r="F9628" s="3" t="str">
        <f t="shared" si="300"/>
        <v>GFSpillL GOOS2026</v>
      </c>
      <c r="G9628" s="9">
        <v>0</v>
      </c>
      <c r="H9628" s="9">
        <v>0</v>
      </c>
      <c r="I9628" s="9">
        <v>0</v>
      </c>
      <c r="J9628" s="9">
        <v>0</v>
      </c>
      <c r="K9628" s="9">
        <v>0</v>
      </c>
      <c r="L9628" s="9">
        <v>0</v>
      </c>
      <c r="M9628" s="9">
        <v>0</v>
      </c>
      <c r="N9628" s="9">
        <v>0</v>
      </c>
      <c r="O9628" s="9">
        <v>0</v>
      </c>
      <c r="P9628" s="9">
        <v>0</v>
      </c>
      <c r="Q9628" s="9">
        <v>0</v>
      </c>
      <c r="R9628" s="9">
        <v>0</v>
      </c>
      <c r="S9628" s="9">
        <v>0</v>
      </c>
      <c r="T9628" s="9">
        <v>0</v>
      </c>
    </row>
    <row r="9629" spans="1:20" x14ac:dyDescent="0.35">
      <c r="A9629">
        <f t="shared" si="301"/>
        <v>9629</v>
      </c>
      <c r="B9629" s="3" t="s">
        <v>71</v>
      </c>
      <c r="C9629" s="3" t="s">
        <v>87</v>
      </c>
      <c r="D9629" s="3" t="s">
        <v>60</v>
      </c>
      <c r="E9629">
        <v>2027</v>
      </c>
      <c r="F9629" s="3" t="str">
        <f t="shared" si="300"/>
        <v>GFSpillL GOOS2027</v>
      </c>
      <c r="G9629" s="9">
        <v>0</v>
      </c>
      <c r="H9629" s="9">
        <v>0</v>
      </c>
      <c r="I9629" s="9">
        <v>0</v>
      </c>
      <c r="J9629" s="9">
        <v>0</v>
      </c>
      <c r="K9629" s="9">
        <v>0</v>
      </c>
      <c r="L9629" s="9">
        <v>0</v>
      </c>
      <c r="M9629" s="9">
        <v>0</v>
      </c>
      <c r="N9629" s="9">
        <v>0</v>
      </c>
      <c r="O9629" s="9">
        <v>12.372</v>
      </c>
      <c r="P9629" s="9">
        <v>36.442999999999998</v>
      </c>
      <c r="Q9629" s="9">
        <v>0</v>
      </c>
      <c r="R9629" s="9">
        <v>0</v>
      </c>
      <c r="S9629" s="9">
        <v>0</v>
      </c>
      <c r="T9629" s="9">
        <v>0</v>
      </c>
    </row>
    <row r="9630" spans="1:20" x14ac:dyDescent="0.35">
      <c r="A9630">
        <f t="shared" si="301"/>
        <v>9630</v>
      </c>
      <c r="B9630" s="3" t="s">
        <v>71</v>
      </c>
      <c r="C9630" s="3" t="s">
        <v>87</v>
      </c>
      <c r="D9630" s="3" t="s">
        <v>60</v>
      </c>
      <c r="E9630">
        <v>2028</v>
      </c>
      <c r="F9630" s="3" t="str">
        <f t="shared" si="300"/>
        <v>GFSpillL GOOS2028</v>
      </c>
      <c r="G9630" s="9">
        <v>0</v>
      </c>
      <c r="H9630" s="9">
        <v>0</v>
      </c>
      <c r="I9630" s="9">
        <v>0</v>
      </c>
      <c r="J9630" s="9">
        <v>0</v>
      </c>
      <c r="K9630" s="9">
        <v>0</v>
      </c>
      <c r="L9630" s="9">
        <v>0</v>
      </c>
      <c r="M9630" s="9">
        <v>0</v>
      </c>
      <c r="N9630" s="9">
        <v>0</v>
      </c>
      <c r="O9630" s="9">
        <v>0</v>
      </c>
      <c r="P9630" s="9">
        <v>0</v>
      </c>
      <c r="Q9630" s="9">
        <v>0</v>
      </c>
      <c r="R9630" s="9">
        <v>0</v>
      </c>
      <c r="S9630" s="9">
        <v>0</v>
      </c>
      <c r="T9630" s="9">
        <v>0</v>
      </c>
    </row>
    <row r="9631" spans="1:20" x14ac:dyDescent="0.35">
      <c r="A9631">
        <f t="shared" si="301"/>
        <v>9631</v>
      </c>
      <c r="B9631" s="3" t="s">
        <v>71</v>
      </c>
      <c r="C9631" s="3" t="s">
        <v>87</v>
      </c>
      <c r="D9631" s="3" t="s">
        <v>60</v>
      </c>
      <c r="E9631">
        <v>2029</v>
      </c>
      <c r="F9631" s="3" t="str">
        <f t="shared" si="300"/>
        <v>GFSpillL GOOS2029</v>
      </c>
      <c r="G9631" s="9">
        <v>0</v>
      </c>
      <c r="H9631" s="9">
        <v>0</v>
      </c>
      <c r="I9631" s="9">
        <v>0</v>
      </c>
      <c r="J9631" s="9">
        <v>0</v>
      </c>
      <c r="K9631" s="9">
        <v>0</v>
      </c>
      <c r="L9631" s="9">
        <v>0</v>
      </c>
      <c r="M9631" s="9">
        <v>0</v>
      </c>
      <c r="N9631" s="9">
        <v>0</v>
      </c>
      <c r="O9631" s="9">
        <v>0</v>
      </c>
      <c r="P9631" s="9">
        <v>0</v>
      </c>
      <c r="Q9631" s="9">
        <v>0</v>
      </c>
      <c r="R9631" s="9">
        <v>0</v>
      </c>
      <c r="S9631" s="9">
        <v>0</v>
      </c>
      <c r="T9631" s="9">
        <v>0</v>
      </c>
    </row>
    <row r="9632" spans="1:20" x14ac:dyDescent="0.35">
      <c r="A9632">
        <f t="shared" si="301"/>
        <v>9632</v>
      </c>
      <c r="B9632" s="3" t="s">
        <v>71</v>
      </c>
      <c r="C9632" s="3" t="s">
        <v>87</v>
      </c>
      <c r="D9632" s="3" t="s">
        <v>61</v>
      </c>
      <c r="E9632">
        <v>2020</v>
      </c>
      <c r="F9632" s="3" t="str">
        <f t="shared" si="300"/>
        <v>GFSpillLR MON2020</v>
      </c>
      <c r="G9632" s="9">
        <v>0</v>
      </c>
      <c r="H9632" s="9">
        <v>0</v>
      </c>
      <c r="I9632" s="9">
        <v>0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  <c r="Q9632" s="9">
        <v>0</v>
      </c>
      <c r="R9632" s="9">
        <v>0</v>
      </c>
      <c r="S9632" s="9">
        <v>0</v>
      </c>
      <c r="T9632" s="9">
        <v>0</v>
      </c>
    </row>
    <row r="9633" spans="1:20" x14ac:dyDescent="0.35">
      <c r="A9633">
        <f t="shared" si="301"/>
        <v>9633</v>
      </c>
      <c r="B9633" s="3" t="s">
        <v>71</v>
      </c>
      <c r="C9633" s="3" t="s">
        <v>87</v>
      </c>
      <c r="D9633" s="3" t="s">
        <v>61</v>
      </c>
      <c r="E9633">
        <v>2021</v>
      </c>
      <c r="F9633" s="3" t="str">
        <f t="shared" si="300"/>
        <v>GFSpillLR MON2021</v>
      </c>
      <c r="G9633" s="9">
        <v>0</v>
      </c>
      <c r="H9633" s="9">
        <v>0</v>
      </c>
      <c r="I9633" s="9">
        <v>0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  <c r="Q9633" s="9">
        <v>0</v>
      </c>
      <c r="R9633" s="9">
        <v>0</v>
      </c>
      <c r="S9633" s="9">
        <v>0</v>
      </c>
      <c r="T9633" s="9">
        <v>0</v>
      </c>
    </row>
    <row r="9634" spans="1:20" x14ac:dyDescent="0.35">
      <c r="A9634">
        <f t="shared" si="301"/>
        <v>9634</v>
      </c>
      <c r="B9634" s="3" t="s">
        <v>71</v>
      </c>
      <c r="C9634" s="3" t="s">
        <v>87</v>
      </c>
      <c r="D9634" s="3" t="s">
        <v>61</v>
      </c>
      <c r="E9634">
        <v>2022</v>
      </c>
      <c r="F9634" s="3" t="str">
        <f t="shared" si="300"/>
        <v>GFSpillLR MON2022</v>
      </c>
      <c r="G9634" s="9">
        <v>0</v>
      </c>
      <c r="H9634" s="9">
        <v>0</v>
      </c>
      <c r="I9634" s="9">
        <v>0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0.311</v>
      </c>
      <c r="Q9634" s="9">
        <v>0</v>
      </c>
      <c r="R9634" s="9">
        <v>0</v>
      </c>
      <c r="S9634" s="9">
        <v>0</v>
      </c>
      <c r="T9634" s="9">
        <v>0</v>
      </c>
    </row>
    <row r="9635" spans="1:20" x14ac:dyDescent="0.35">
      <c r="A9635">
        <f t="shared" si="301"/>
        <v>9635</v>
      </c>
      <c r="B9635" s="3" t="s">
        <v>71</v>
      </c>
      <c r="C9635" s="3" t="s">
        <v>87</v>
      </c>
      <c r="D9635" s="3" t="s">
        <v>61</v>
      </c>
      <c r="E9635">
        <v>2023</v>
      </c>
      <c r="F9635" s="3" t="str">
        <f t="shared" si="300"/>
        <v>GFSpillLR MON2023</v>
      </c>
      <c r="G9635" s="9">
        <v>0</v>
      </c>
      <c r="H9635" s="9">
        <v>0</v>
      </c>
      <c r="I9635" s="9">
        <v>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7.32</v>
      </c>
      <c r="Q9635" s="9">
        <v>0</v>
      </c>
      <c r="R9635" s="9">
        <v>0</v>
      </c>
      <c r="S9635" s="9">
        <v>0</v>
      </c>
      <c r="T9635" s="9">
        <v>0</v>
      </c>
    </row>
    <row r="9636" spans="1:20" x14ac:dyDescent="0.35">
      <c r="A9636">
        <f t="shared" si="301"/>
        <v>9636</v>
      </c>
      <c r="B9636" s="3" t="s">
        <v>71</v>
      </c>
      <c r="C9636" s="3" t="s">
        <v>87</v>
      </c>
      <c r="D9636" s="3" t="s">
        <v>61</v>
      </c>
      <c r="E9636">
        <v>2024</v>
      </c>
      <c r="F9636" s="3" t="str">
        <f t="shared" si="300"/>
        <v>GFSpillLR MON2024</v>
      </c>
      <c r="G9636" s="9">
        <v>0</v>
      </c>
      <c r="H9636" s="9">
        <v>0</v>
      </c>
      <c r="I9636" s="9">
        <v>0</v>
      </c>
      <c r="J9636" s="9">
        <v>0</v>
      </c>
      <c r="K9636" s="9">
        <v>0</v>
      </c>
      <c r="L9636" s="9">
        <v>0</v>
      </c>
      <c r="M9636" s="9">
        <v>0</v>
      </c>
      <c r="N9636" s="9">
        <v>0</v>
      </c>
      <c r="O9636" s="9">
        <v>0</v>
      </c>
      <c r="P9636" s="9">
        <v>0</v>
      </c>
      <c r="Q9636" s="9">
        <v>0</v>
      </c>
      <c r="R9636" s="9">
        <v>0</v>
      </c>
      <c r="S9636" s="9">
        <v>0</v>
      </c>
      <c r="T9636" s="9">
        <v>0</v>
      </c>
    </row>
    <row r="9637" spans="1:20" x14ac:dyDescent="0.35">
      <c r="A9637">
        <f t="shared" si="301"/>
        <v>9637</v>
      </c>
      <c r="B9637" s="3" t="s">
        <v>71</v>
      </c>
      <c r="C9637" s="3" t="s">
        <v>87</v>
      </c>
      <c r="D9637" s="3" t="s">
        <v>61</v>
      </c>
      <c r="E9637">
        <v>2025</v>
      </c>
      <c r="F9637" s="3" t="str">
        <f t="shared" si="300"/>
        <v>GFSpillLR MON2025</v>
      </c>
      <c r="G9637" s="9">
        <v>0</v>
      </c>
      <c r="H9637" s="9">
        <v>0</v>
      </c>
      <c r="I9637" s="9">
        <v>0</v>
      </c>
      <c r="J9637" s="9">
        <v>0</v>
      </c>
      <c r="K9637" s="9">
        <v>0</v>
      </c>
      <c r="L9637" s="9">
        <v>0</v>
      </c>
      <c r="M9637" s="9">
        <v>0</v>
      </c>
      <c r="N9637" s="9">
        <v>0</v>
      </c>
      <c r="O9637" s="9">
        <v>0</v>
      </c>
      <c r="P9637" s="9">
        <v>0</v>
      </c>
      <c r="Q9637" s="9">
        <v>0</v>
      </c>
      <c r="R9637" s="9">
        <v>0</v>
      </c>
      <c r="S9637" s="9">
        <v>0</v>
      </c>
      <c r="T9637" s="9">
        <v>0</v>
      </c>
    </row>
    <row r="9638" spans="1:20" x14ac:dyDescent="0.35">
      <c r="A9638">
        <f t="shared" si="301"/>
        <v>9638</v>
      </c>
      <c r="B9638" s="3" t="s">
        <v>71</v>
      </c>
      <c r="C9638" s="3" t="s">
        <v>87</v>
      </c>
      <c r="D9638" s="3" t="s">
        <v>61</v>
      </c>
      <c r="E9638">
        <v>2026</v>
      </c>
      <c r="F9638" s="3" t="str">
        <f t="shared" si="300"/>
        <v>GFSpillLR MON2026</v>
      </c>
      <c r="G9638" s="9">
        <v>0</v>
      </c>
      <c r="H9638" s="9">
        <v>0</v>
      </c>
      <c r="I9638" s="9">
        <v>0</v>
      </c>
      <c r="J9638" s="9">
        <v>0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  <c r="Q9638" s="9">
        <v>0</v>
      </c>
      <c r="R9638" s="9">
        <v>0</v>
      </c>
      <c r="S9638" s="9">
        <v>0</v>
      </c>
      <c r="T9638" s="9">
        <v>0</v>
      </c>
    </row>
    <row r="9639" spans="1:20" x14ac:dyDescent="0.35">
      <c r="A9639">
        <f t="shared" si="301"/>
        <v>9639</v>
      </c>
      <c r="B9639" s="3" t="s">
        <v>71</v>
      </c>
      <c r="C9639" s="3" t="s">
        <v>87</v>
      </c>
      <c r="D9639" s="3" t="s">
        <v>61</v>
      </c>
      <c r="E9639">
        <v>2027</v>
      </c>
      <c r="F9639" s="3" t="str">
        <f t="shared" si="300"/>
        <v>GFSpillLR MON2027</v>
      </c>
      <c r="G9639" s="9">
        <v>0</v>
      </c>
      <c r="H9639" s="9">
        <v>0</v>
      </c>
      <c r="I9639" s="9">
        <v>0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39.442999999999998</v>
      </c>
      <c r="Q9639" s="9">
        <v>0</v>
      </c>
      <c r="R9639" s="9">
        <v>0</v>
      </c>
      <c r="S9639" s="9">
        <v>0</v>
      </c>
      <c r="T9639" s="9">
        <v>0</v>
      </c>
    </row>
    <row r="9640" spans="1:20" x14ac:dyDescent="0.35">
      <c r="A9640">
        <f t="shared" si="301"/>
        <v>9640</v>
      </c>
      <c r="B9640" s="3" t="s">
        <v>71</v>
      </c>
      <c r="C9640" s="3" t="s">
        <v>87</v>
      </c>
      <c r="D9640" s="3" t="s">
        <v>61</v>
      </c>
      <c r="E9640">
        <v>2028</v>
      </c>
      <c r="F9640" s="3" t="str">
        <f t="shared" si="300"/>
        <v>GFSpillLR MON2028</v>
      </c>
      <c r="G9640" s="9">
        <v>0</v>
      </c>
      <c r="H9640" s="9">
        <v>0</v>
      </c>
      <c r="I9640" s="9">
        <v>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  <c r="Q9640" s="9">
        <v>0</v>
      </c>
      <c r="R9640" s="9">
        <v>0</v>
      </c>
      <c r="S9640" s="9">
        <v>0</v>
      </c>
      <c r="T9640" s="9">
        <v>0</v>
      </c>
    </row>
    <row r="9641" spans="1:20" x14ac:dyDescent="0.35">
      <c r="A9641">
        <f t="shared" si="301"/>
        <v>9641</v>
      </c>
      <c r="B9641" s="3" t="s">
        <v>71</v>
      </c>
      <c r="C9641" s="3" t="s">
        <v>87</v>
      </c>
      <c r="D9641" s="3" t="s">
        <v>61</v>
      </c>
      <c r="E9641">
        <v>2029</v>
      </c>
      <c r="F9641" s="3" t="str">
        <f t="shared" si="300"/>
        <v>GFSpillLR MON2029</v>
      </c>
      <c r="G9641" s="9">
        <v>0</v>
      </c>
      <c r="H9641" s="9">
        <v>0</v>
      </c>
      <c r="I9641" s="9">
        <v>0</v>
      </c>
      <c r="J9641" s="9">
        <v>0</v>
      </c>
      <c r="K9641" s="9">
        <v>0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  <c r="Q9641" s="9">
        <v>0</v>
      </c>
      <c r="R9641" s="9">
        <v>0</v>
      </c>
      <c r="S9641" s="9">
        <v>0</v>
      </c>
      <c r="T9641" s="9">
        <v>0</v>
      </c>
    </row>
    <row r="9642" spans="1:20" x14ac:dyDescent="0.35">
      <c r="A9642">
        <f t="shared" si="301"/>
        <v>9642</v>
      </c>
      <c r="B9642" s="3" t="s">
        <v>71</v>
      </c>
      <c r="C9642" s="3" t="s">
        <v>87</v>
      </c>
      <c r="D9642" s="3" t="s">
        <v>62</v>
      </c>
      <c r="E9642">
        <v>2020</v>
      </c>
      <c r="F9642" s="3" t="str">
        <f t="shared" si="300"/>
        <v>GFSpillICE H2020</v>
      </c>
      <c r="G9642" s="9">
        <v>0</v>
      </c>
      <c r="H9642" s="9">
        <v>0</v>
      </c>
      <c r="I9642" s="9">
        <v>0</v>
      </c>
      <c r="J9642" s="9">
        <v>0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  <c r="R9642" s="9">
        <v>0</v>
      </c>
      <c r="S9642" s="9">
        <v>0</v>
      </c>
      <c r="T9642" s="9">
        <v>0</v>
      </c>
    </row>
    <row r="9643" spans="1:20" x14ac:dyDescent="0.35">
      <c r="A9643">
        <f t="shared" si="301"/>
        <v>9643</v>
      </c>
      <c r="B9643" s="3" t="s">
        <v>71</v>
      </c>
      <c r="C9643" s="3" t="s">
        <v>87</v>
      </c>
      <c r="D9643" s="3" t="s">
        <v>62</v>
      </c>
      <c r="E9643">
        <v>2021</v>
      </c>
      <c r="F9643" s="3" t="str">
        <f t="shared" si="300"/>
        <v>GFSpillICE H2021</v>
      </c>
      <c r="G9643" s="9">
        <v>0</v>
      </c>
      <c r="H9643" s="9">
        <v>0</v>
      </c>
      <c r="I9643" s="9">
        <v>0</v>
      </c>
      <c r="J9643" s="9">
        <v>0</v>
      </c>
      <c r="K9643" s="9">
        <v>0</v>
      </c>
      <c r="L9643" s="9">
        <v>0</v>
      </c>
      <c r="M9643" s="9">
        <v>0</v>
      </c>
      <c r="N9643" s="9">
        <v>0</v>
      </c>
      <c r="O9643" s="9">
        <v>0</v>
      </c>
      <c r="P9643" s="9">
        <v>0</v>
      </c>
      <c r="Q9643" s="9">
        <v>0</v>
      </c>
      <c r="R9643" s="9">
        <v>0</v>
      </c>
      <c r="S9643" s="9">
        <v>0</v>
      </c>
      <c r="T9643" s="9">
        <v>0</v>
      </c>
    </row>
    <row r="9644" spans="1:20" x14ac:dyDescent="0.35">
      <c r="A9644">
        <f t="shared" si="301"/>
        <v>9644</v>
      </c>
      <c r="B9644" s="3" t="s">
        <v>71</v>
      </c>
      <c r="C9644" s="3" t="s">
        <v>87</v>
      </c>
      <c r="D9644" s="3" t="s">
        <v>62</v>
      </c>
      <c r="E9644">
        <v>2022</v>
      </c>
      <c r="F9644" s="3" t="str">
        <f t="shared" si="300"/>
        <v>GFSpillICE H2022</v>
      </c>
      <c r="G9644" s="9">
        <v>0</v>
      </c>
      <c r="H9644" s="9">
        <v>0</v>
      </c>
      <c r="I9644" s="9">
        <v>0</v>
      </c>
      <c r="J9644" s="9">
        <v>0</v>
      </c>
      <c r="K9644" s="9">
        <v>0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  <c r="R9644" s="9">
        <v>0</v>
      </c>
      <c r="S9644" s="9">
        <v>0</v>
      </c>
      <c r="T9644" s="9">
        <v>0</v>
      </c>
    </row>
    <row r="9645" spans="1:20" x14ac:dyDescent="0.35">
      <c r="A9645">
        <f t="shared" si="301"/>
        <v>9645</v>
      </c>
      <c r="B9645" s="3" t="s">
        <v>71</v>
      </c>
      <c r="C9645" s="3" t="s">
        <v>87</v>
      </c>
      <c r="D9645" s="3" t="s">
        <v>62</v>
      </c>
      <c r="E9645">
        <v>2023</v>
      </c>
      <c r="F9645" s="3" t="str">
        <f t="shared" si="300"/>
        <v>GFSpillICE H2023</v>
      </c>
      <c r="G9645" s="9">
        <v>0</v>
      </c>
      <c r="H9645" s="9">
        <v>0</v>
      </c>
      <c r="I9645" s="9">
        <v>0</v>
      </c>
      <c r="J9645" s="9">
        <v>0</v>
      </c>
      <c r="K9645" s="9">
        <v>0</v>
      </c>
      <c r="L9645" s="9">
        <v>0</v>
      </c>
      <c r="M9645" s="9">
        <v>0</v>
      </c>
      <c r="N9645" s="9">
        <v>0</v>
      </c>
      <c r="O9645" s="9">
        <v>0</v>
      </c>
      <c r="P9645" s="9">
        <v>0</v>
      </c>
      <c r="Q9645" s="9">
        <v>0</v>
      </c>
      <c r="R9645" s="9">
        <v>0</v>
      </c>
      <c r="S9645" s="9">
        <v>0</v>
      </c>
      <c r="T9645" s="9">
        <v>0</v>
      </c>
    </row>
    <row r="9646" spans="1:20" x14ac:dyDescent="0.35">
      <c r="A9646">
        <f t="shared" si="301"/>
        <v>9646</v>
      </c>
      <c r="B9646" s="3" t="s">
        <v>71</v>
      </c>
      <c r="C9646" s="3" t="s">
        <v>87</v>
      </c>
      <c r="D9646" s="3" t="s">
        <v>62</v>
      </c>
      <c r="E9646">
        <v>2024</v>
      </c>
      <c r="F9646" s="3" t="str">
        <f t="shared" si="300"/>
        <v>GFSpillICE H2024</v>
      </c>
      <c r="G9646" s="9">
        <v>0</v>
      </c>
      <c r="H9646" s="9">
        <v>0</v>
      </c>
      <c r="I9646" s="9">
        <v>0</v>
      </c>
      <c r="J9646" s="9">
        <v>0</v>
      </c>
      <c r="K9646" s="9">
        <v>0</v>
      </c>
      <c r="L9646" s="9">
        <v>0</v>
      </c>
      <c r="M9646" s="9">
        <v>0</v>
      </c>
      <c r="N9646" s="9">
        <v>0</v>
      </c>
      <c r="O9646" s="9">
        <v>0</v>
      </c>
      <c r="P9646" s="9">
        <v>0</v>
      </c>
      <c r="Q9646" s="9">
        <v>0</v>
      </c>
      <c r="R9646" s="9">
        <v>0</v>
      </c>
      <c r="S9646" s="9">
        <v>0</v>
      </c>
      <c r="T9646" s="9">
        <v>0</v>
      </c>
    </row>
    <row r="9647" spans="1:20" x14ac:dyDescent="0.35">
      <c r="A9647">
        <f t="shared" si="301"/>
        <v>9647</v>
      </c>
      <c r="B9647" s="3" t="s">
        <v>71</v>
      </c>
      <c r="C9647" s="3" t="s">
        <v>87</v>
      </c>
      <c r="D9647" s="3" t="s">
        <v>62</v>
      </c>
      <c r="E9647">
        <v>2025</v>
      </c>
      <c r="F9647" s="3" t="str">
        <f t="shared" si="300"/>
        <v>GFSpillICE H2025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  <c r="Q9647" s="9">
        <v>0</v>
      </c>
      <c r="R9647" s="9">
        <v>0</v>
      </c>
      <c r="S9647" s="9">
        <v>0</v>
      </c>
      <c r="T9647" s="9">
        <v>0</v>
      </c>
    </row>
    <row r="9648" spans="1:20" x14ac:dyDescent="0.35">
      <c r="A9648">
        <f t="shared" si="301"/>
        <v>9648</v>
      </c>
      <c r="B9648" s="3" t="s">
        <v>71</v>
      </c>
      <c r="C9648" s="3" t="s">
        <v>87</v>
      </c>
      <c r="D9648" s="3" t="s">
        <v>62</v>
      </c>
      <c r="E9648">
        <v>2026</v>
      </c>
      <c r="F9648" s="3" t="str">
        <f t="shared" si="300"/>
        <v>GFSpillICE H2026</v>
      </c>
      <c r="G9648" s="9">
        <v>0</v>
      </c>
      <c r="H9648" s="9">
        <v>0</v>
      </c>
      <c r="I9648" s="9">
        <v>0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  <c r="Q9648" s="9">
        <v>0</v>
      </c>
      <c r="R9648" s="9">
        <v>0</v>
      </c>
      <c r="S9648" s="9">
        <v>0</v>
      </c>
      <c r="T9648" s="9">
        <v>0</v>
      </c>
    </row>
    <row r="9649" spans="1:20" x14ac:dyDescent="0.35">
      <c r="A9649">
        <f t="shared" si="301"/>
        <v>9649</v>
      </c>
      <c r="B9649" s="3" t="s">
        <v>71</v>
      </c>
      <c r="C9649" s="3" t="s">
        <v>87</v>
      </c>
      <c r="D9649" s="3" t="s">
        <v>62</v>
      </c>
      <c r="E9649">
        <v>2027</v>
      </c>
      <c r="F9649" s="3" t="str">
        <f t="shared" si="300"/>
        <v>GFSpillICE H2027</v>
      </c>
      <c r="G9649" s="9">
        <v>0</v>
      </c>
      <c r="H9649" s="9">
        <v>0</v>
      </c>
      <c r="I9649" s="9">
        <v>0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12.185</v>
      </c>
      <c r="Q9649" s="9">
        <v>0</v>
      </c>
      <c r="R9649" s="9">
        <v>0</v>
      </c>
      <c r="S9649" s="9">
        <v>0</v>
      </c>
      <c r="T9649" s="9">
        <v>0</v>
      </c>
    </row>
    <row r="9650" spans="1:20" x14ac:dyDescent="0.35">
      <c r="A9650">
        <f t="shared" si="301"/>
        <v>9650</v>
      </c>
      <c r="B9650" s="3" t="s">
        <v>71</v>
      </c>
      <c r="C9650" s="3" t="s">
        <v>87</v>
      </c>
      <c r="D9650" s="3" t="s">
        <v>62</v>
      </c>
      <c r="E9650">
        <v>2028</v>
      </c>
      <c r="F9650" s="3" t="str">
        <f t="shared" si="300"/>
        <v>GFSpillICE H2028</v>
      </c>
      <c r="G9650" s="9">
        <v>0</v>
      </c>
      <c r="H9650" s="9">
        <v>0</v>
      </c>
      <c r="I9650" s="9">
        <v>0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  <c r="Q9650" s="9">
        <v>0</v>
      </c>
      <c r="R9650" s="9">
        <v>0</v>
      </c>
      <c r="S9650" s="9">
        <v>0</v>
      </c>
      <c r="T9650" s="9">
        <v>0</v>
      </c>
    </row>
    <row r="9651" spans="1:20" x14ac:dyDescent="0.35">
      <c r="A9651">
        <f t="shared" si="301"/>
        <v>9651</v>
      </c>
      <c r="B9651" s="3" t="s">
        <v>71</v>
      </c>
      <c r="C9651" s="3" t="s">
        <v>87</v>
      </c>
      <c r="D9651" s="3" t="s">
        <v>62</v>
      </c>
      <c r="E9651">
        <v>2029</v>
      </c>
      <c r="F9651" s="3" t="str">
        <f t="shared" si="300"/>
        <v>GFSpillICE H2029</v>
      </c>
      <c r="G9651" s="9">
        <v>0</v>
      </c>
      <c r="H9651" s="9">
        <v>0</v>
      </c>
      <c r="I9651" s="9">
        <v>0</v>
      </c>
      <c r="J9651" s="9">
        <v>0</v>
      </c>
      <c r="K9651" s="9">
        <v>0</v>
      </c>
      <c r="L9651" s="9">
        <v>0</v>
      </c>
      <c r="M9651" s="9">
        <v>0</v>
      </c>
      <c r="N9651" s="9">
        <v>0</v>
      </c>
      <c r="O9651" s="9">
        <v>0</v>
      </c>
      <c r="P9651" s="9">
        <v>0</v>
      </c>
      <c r="Q9651" s="9">
        <v>0</v>
      </c>
      <c r="R9651" s="9">
        <v>0</v>
      </c>
      <c r="S9651" s="9">
        <v>0</v>
      </c>
      <c r="T9651" s="9">
        <v>0</v>
      </c>
    </row>
    <row r="9652" spans="1:20" x14ac:dyDescent="0.35">
      <c r="A9652">
        <f t="shared" si="301"/>
        <v>9652</v>
      </c>
      <c r="B9652" s="3" t="s">
        <v>71</v>
      </c>
      <c r="C9652" s="3" t="s">
        <v>87</v>
      </c>
      <c r="D9652" s="3" t="s">
        <v>63</v>
      </c>
      <c r="E9652">
        <v>2020</v>
      </c>
      <c r="F9652" s="3" t="str">
        <f t="shared" si="300"/>
        <v>GFSpillMCNARY2020</v>
      </c>
      <c r="G9652" s="9">
        <v>0</v>
      </c>
      <c r="H9652" s="9">
        <v>0</v>
      </c>
      <c r="I9652" s="9">
        <v>0</v>
      </c>
      <c r="J9652" s="9">
        <v>4.3730000000000002</v>
      </c>
      <c r="K9652" s="9">
        <v>20.927</v>
      </c>
      <c r="L9652" s="9">
        <v>0</v>
      </c>
      <c r="M9652" s="9">
        <v>0</v>
      </c>
      <c r="N9652" s="9">
        <v>0</v>
      </c>
      <c r="O9652" s="9">
        <v>0</v>
      </c>
      <c r="P9652" s="9">
        <v>0</v>
      </c>
      <c r="Q9652" s="9">
        <v>0</v>
      </c>
      <c r="R9652" s="9">
        <v>0</v>
      </c>
      <c r="S9652" s="9">
        <v>0</v>
      </c>
      <c r="T9652" s="9">
        <v>0</v>
      </c>
    </row>
    <row r="9653" spans="1:20" x14ac:dyDescent="0.35">
      <c r="A9653">
        <f t="shared" si="301"/>
        <v>9653</v>
      </c>
      <c r="B9653" s="3" t="s">
        <v>71</v>
      </c>
      <c r="C9653" s="3" t="s">
        <v>87</v>
      </c>
      <c r="D9653" s="3" t="s">
        <v>63</v>
      </c>
      <c r="E9653">
        <v>2021</v>
      </c>
      <c r="F9653" s="3" t="str">
        <f t="shared" si="300"/>
        <v>GFSpillMCNARY2021</v>
      </c>
      <c r="G9653" s="9">
        <v>0</v>
      </c>
      <c r="H9653" s="9">
        <v>0</v>
      </c>
      <c r="I9653" s="9">
        <v>0</v>
      </c>
      <c r="J9653" s="9">
        <v>0</v>
      </c>
      <c r="K9653" s="9">
        <v>0</v>
      </c>
      <c r="L9653" s="9">
        <v>0</v>
      </c>
      <c r="M9653" s="9">
        <v>0</v>
      </c>
      <c r="N9653" s="9">
        <v>0</v>
      </c>
      <c r="O9653" s="9">
        <v>0</v>
      </c>
      <c r="P9653" s="9">
        <v>0</v>
      </c>
      <c r="Q9653" s="9">
        <v>0</v>
      </c>
      <c r="R9653" s="9">
        <v>0</v>
      </c>
      <c r="S9653" s="9">
        <v>0</v>
      </c>
      <c r="T9653" s="9">
        <v>0</v>
      </c>
    </row>
    <row r="9654" spans="1:20" x14ac:dyDescent="0.35">
      <c r="A9654">
        <f t="shared" si="301"/>
        <v>9654</v>
      </c>
      <c r="B9654" s="3" t="s">
        <v>71</v>
      </c>
      <c r="C9654" s="3" t="s">
        <v>87</v>
      </c>
      <c r="D9654" s="3" t="s">
        <v>63</v>
      </c>
      <c r="E9654">
        <v>2022</v>
      </c>
      <c r="F9654" s="3" t="str">
        <f t="shared" si="300"/>
        <v>GFSpillMCNARY2022</v>
      </c>
      <c r="G9654" s="9">
        <v>0</v>
      </c>
      <c r="H9654" s="9">
        <v>0</v>
      </c>
      <c r="I9654" s="9">
        <v>0</v>
      </c>
      <c r="J9654" s="9">
        <v>0</v>
      </c>
      <c r="K9654" s="9">
        <v>0</v>
      </c>
      <c r="L9654" s="9">
        <v>0</v>
      </c>
      <c r="M9654" s="9">
        <v>0</v>
      </c>
      <c r="N9654" s="9">
        <v>0</v>
      </c>
      <c r="O9654" s="9">
        <v>0</v>
      </c>
      <c r="P9654" s="9">
        <v>71.33</v>
      </c>
      <c r="Q9654" s="9">
        <v>0</v>
      </c>
      <c r="R9654" s="9">
        <v>0</v>
      </c>
      <c r="S9654" s="9">
        <v>0</v>
      </c>
      <c r="T9654" s="9">
        <v>0</v>
      </c>
    </row>
    <row r="9655" spans="1:20" x14ac:dyDescent="0.35">
      <c r="A9655">
        <f t="shared" si="301"/>
        <v>9655</v>
      </c>
      <c r="B9655" s="3" t="s">
        <v>71</v>
      </c>
      <c r="C9655" s="3" t="s">
        <v>87</v>
      </c>
      <c r="D9655" s="3" t="s">
        <v>63</v>
      </c>
      <c r="E9655">
        <v>2023</v>
      </c>
      <c r="F9655" s="3" t="str">
        <f t="shared" si="300"/>
        <v>GFSpillMCNARY2023</v>
      </c>
      <c r="G9655" s="9">
        <v>0</v>
      </c>
      <c r="H9655" s="9">
        <v>0</v>
      </c>
      <c r="I9655" s="9">
        <v>27.164000000000001</v>
      </c>
      <c r="J9655" s="9">
        <v>38.225000000000001</v>
      </c>
      <c r="K9655" s="9">
        <v>10.228</v>
      </c>
      <c r="L9655" s="9">
        <v>12.352</v>
      </c>
      <c r="M9655" s="9">
        <v>0</v>
      </c>
      <c r="N9655" s="9">
        <v>0</v>
      </c>
      <c r="O9655" s="9">
        <v>11.673999999999999</v>
      </c>
      <c r="P9655" s="9">
        <v>67.087000000000003</v>
      </c>
      <c r="Q9655" s="9">
        <v>24.372</v>
      </c>
      <c r="R9655" s="9">
        <v>0</v>
      </c>
      <c r="S9655" s="9">
        <v>0</v>
      </c>
      <c r="T9655" s="9">
        <v>0</v>
      </c>
    </row>
    <row r="9656" spans="1:20" x14ac:dyDescent="0.35">
      <c r="A9656">
        <f t="shared" si="301"/>
        <v>9656</v>
      </c>
      <c r="B9656" s="3" t="s">
        <v>71</v>
      </c>
      <c r="C9656" s="3" t="s">
        <v>87</v>
      </c>
      <c r="D9656" s="3" t="s">
        <v>63</v>
      </c>
      <c r="E9656">
        <v>2024</v>
      </c>
      <c r="F9656" s="3" t="str">
        <f t="shared" si="300"/>
        <v>GFSpillMCNARY2024</v>
      </c>
      <c r="G9656" s="9">
        <v>23.013999999999999</v>
      </c>
      <c r="H9656" s="9">
        <v>0</v>
      </c>
      <c r="I9656" s="9">
        <v>5.952</v>
      </c>
      <c r="J9656" s="9">
        <v>0</v>
      </c>
      <c r="K9656" s="9">
        <v>21.248000000000001</v>
      </c>
      <c r="L9656" s="9">
        <v>0</v>
      </c>
      <c r="M9656" s="9">
        <v>0</v>
      </c>
      <c r="N9656" s="9">
        <v>0</v>
      </c>
      <c r="O9656" s="9">
        <v>0</v>
      </c>
      <c r="P9656" s="9">
        <v>0</v>
      </c>
      <c r="Q9656" s="9">
        <v>0</v>
      </c>
      <c r="R9656" s="9">
        <v>0</v>
      </c>
      <c r="S9656" s="9">
        <v>0</v>
      </c>
      <c r="T9656" s="9">
        <v>0</v>
      </c>
    </row>
    <row r="9657" spans="1:20" x14ac:dyDescent="0.35">
      <c r="A9657">
        <f t="shared" si="301"/>
        <v>9657</v>
      </c>
      <c r="B9657" s="3" t="s">
        <v>71</v>
      </c>
      <c r="C9657" s="3" t="s">
        <v>87</v>
      </c>
      <c r="D9657" s="3" t="s">
        <v>63</v>
      </c>
      <c r="E9657">
        <v>2025</v>
      </c>
      <c r="F9657" s="3" t="str">
        <f t="shared" si="300"/>
        <v>GFSpillMCNARY2025</v>
      </c>
      <c r="G9657" s="9">
        <v>0.13200000000000001</v>
      </c>
      <c r="H9657" s="9">
        <v>0</v>
      </c>
      <c r="I9657" s="9">
        <v>0</v>
      </c>
      <c r="J9657" s="9">
        <v>31.445</v>
      </c>
      <c r="K9657" s="9">
        <v>37.716000000000001</v>
      </c>
      <c r="L9657" s="9">
        <v>0</v>
      </c>
      <c r="M9657" s="9">
        <v>0</v>
      </c>
      <c r="N9657" s="9">
        <v>0</v>
      </c>
      <c r="O9657" s="9">
        <v>0</v>
      </c>
      <c r="P9657" s="9">
        <v>0</v>
      </c>
      <c r="Q9657" s="9">
        <v>0</v>
      </c>
      <c r="R9657" s="9">
        <v>0</v>
      </c>
      <c r="S9657" s="9">
        <v>0</v>
      </c>
      <c r="T9657" s="9">
        <v>0</v>
      </c>
    </row>
    <row r="9658" spans="1:20" x14ac:dyDescent="0.35">
      <c r="A9658">
        <f t="shared" si="301"/>
        <v>9658</v>
      </c>
      <c r="B9658" s="3" t="s">
        <v>71</v>
      </c>
      <c r="C9658" s="3" t="s">
        <v>87</v>
      </c>
      <c r="D9658" s="3" t="s">
        <v>63</v>
      </c>
      <c r="E9658">
        <v>2026</v>
      </c>
      <c r="F9658" s="3" t="str">
        <f t="shared" si="300"/>
        <v>GFSpillMCNARY2026</v>
      </c>
      <c r="G9658" s="9">
        <v>3.16</v>
      </c>
      <c r="H9658" s="9">
        <v>0</v>
      </c>
      <c r="I9658" s="9">
        <v>0</v>
      </c>
      <c r="J9658" s="9">
        <v>0</v>
      </c>
      <c r="K9658" s="9">
        <v>16.513999999999999</v>
      </c>
      <c r="L9658" s="9">
        <v>0</v>
      </c>
      <c r="M9658" s="9">
        <v>0</v>
      </c>
      <c r="N9658" s="9">
        <v>0</v>
      </c>
      <c r="O9658" s="9">
        <v>0</v>
      </c>
      <c r="P9658" s="9">
        <v>0</v>
      </c>
      <c r="Q9658" s="9">
        <v>0</v>
      </c>
      <c r="R9658" s="9">
        <v>0</v>
      </c>
      <c r="S9658" s="9">
        <v>0</v>
      </c>
      <c r="T9658" s="9">
        <v>0</v>
      </c>
    </row>
    <row r="9659" spans="1:20" x14ac:dyDescent="0.35">
      <c r="A9659">
        <f t="shared" si="301"/>
        <v>9659</v>
      </c>
      <c r="B9659" s="3" t="s">
        <v>71</v>
      </c>
      <c r="C9659" s="3" t="s">
        <v>87</v>
      </c>
      <c r="D9659" s="3" t="s">
        <v>63</v>
      </c>
      <c r="E9659">
        <v>2027</v>
      </c>
      <c r="F9659" s="3" t="str">
        <f t="shared" si="300"/>
        <v>GFSpillMCNARY2027</v>
      </c>
      <c r="G9659" s="9">
        <v>0</v>
      </c>
      <c r="H9659" s="9">
        <v>0</v>
      </c>
      <c r="I9659" s="9">
        <v>0</v>
      </c>
      <c r="J9659" s="9">
        <v>15.593999999999999</v>
      </c>
      <c r="K9659" s="9">
        <v>13.291</v>
      </c>
      <c r="L9659" s="9">
        <v>0</v>
      </c>
      <c r="M9659" s="9">
        <v>0</v>
      </c>
      <c r="N9659" s="9">
        <v>0</v>
      </c>
      <c r="O9659" s="9">
        <v>0</v>
      </c>
      <c r="P9659" s="9">
        <v>56.609000000000002</v>
      </c>
      <c r="Q9659" s="9">
        <v>0</v>
      </c>
      <c r="R9659" s="9">
        <v>0</v>
      </c>
      <c r="S9659" s="9">
        <v>0</v>
      </c>
      <c r="T9659" s="9">
        <v>0</v>
      </c>
    </row>
    <row r="9660" spans="1:20" x14ac:dyDescent="0.35">
      <c r="A9660">
        <f t="shared" si="301"/>
        <v>9660</v>
      </c>
      <c r="B9660" s="3" t="s">
        <v>71</v>
      </c>
      <c r="C9660" s="3" t="s">
        <v>87</v>
      </c>
      <c r="D9660" s="3" t="s">
        <v>63</v>
      </c>
      <c r="E9660">
        <v>2028</v>
      </c>
      <c r="F9660" s="3" t="str">
        <f t="shared" si="300"/>
        <v>GFSpillMCNARY2028</v>
      </c>
      <c r="G9660" s="9">
        <v>0</v>
      </c>
      <c r="H9660" s="9">
        <v>0</v>
      </c>
      <c r="I9660" s="9">
        <v>0</v>
      </c>
      <c r="J9660" s="9">
        <v>14.397</v>
      </c>
      <c r="K9660" s="9">
        <v>29.064</v>
      </c>
      <c r="L9660" s="9">
        <v>0</v>
      </c>
      <c r="M9660" s="9">
        <v>0</v>
      </c>
      <c r="N9660" s="9">
        <v>0</v>
      </c>
      <c r="O9660" s="9">
        <v>0</v>
      </c>
      <c r="P9660" s="9">
        <v>37.252000000000002</v>
      </c>
      <c r="Q9660" s="9">
        <v>81.132000000000005</v>
      </c>
      <c r="R9660" s="9">
        <v>0</v>
      </c>
      <c r="S9660" s="9">
        <v>34.654000000000003</v>
      </c>
      <c r="T9660" s="9">
        <v>0</v>
      </c>
    </row>
    <row r="9661" spans="1:20" x14ac:dyDescent="0.35">
      <c r="A9661">
        <f t="shared" si="301"/>
        <v>9661</v>
      </c>
      <c r="B9661" s="3" t="s">
        <v>71</v>
      </c>
      <c r="C9661" s="3" t="s">
        <v>87</v>
      </c>
      <c r="D9661" s="3" t="s">
        <v>63</v>
      </c>
      <c r="E9661">
        <v>2029</v>
      </c>
      <c r="F9661" s="3" t="str">
        <f t="shared" si="300"/>
        <v>GFSpillMCNARY2029</v>
      </c>
      <c r="G9661" s="9">
        <v>0</v>
      </c>
      <c r="H9661" s="9">
        <v>0</v>
      </c>
      <c r="I9661" s="9">
        <v>0</v>
      </c>
      <c r="J9661" s="9">
        <v>1.4630000000000001</v>
      </c>
      <c r="K9661" s="9">
        <v>12.852</v>
      </c>
      <c r="L9661" s="9">
        <v>0</v>
      </c>
      <c r="M9661" s="9">
        <v>0</v>
      </c>
      <c r="N9661" s="9">
        <v>0</v>
      </c>
      <c r="O9661" s="9">
        <v>0</v>
      </c>
      <c r="P9661" s="9">
        <v>29.436</v>
      </c>
      <c r="Q9661" s="9">
        <v>0</v>
      </c>
      <c r="R9661" s="9">
        <v>0</v>
      </c>
      <c r="S9661" s="9">
        <v>0</v>
      </c>
      <c r="T9661" s="9">
        <v>0</v>
      </c>
    </row>
    <row r="9662" spans="1:20" x14ac:dyDescent="0.35">
      <c r="A9662">
        <f t="shared" si="301"/>
        <v>9662</v>
      </c>
      <c r="B9662" s="3" t="s">
        <v>71</v>
      </c>
      <c r="C9662" s="3" t="s">
        <v>87</v>
      </c>
      <c r="D9662" s="3" t="s">
        <v>64</v>
      </c>
      <c r="E9662">
        <v>2020</v>
      </c>
      <c r="F9662" s="3" t="str">
        <f t="shared" si="300"/>
        <v>GFSpillJ DAY2020</v>
      </c>
      <c r="G9662" s="9">
        <v>0</v>
      </c>
      <c r="H9662" s="9">
        <v>0</v>
      </c>
      <c r="I9662" s="9">
        <v>0</v>
      </c>
      <c r="J9662" s="9">
        <v>0</v>
      </c>
      <c r="K9662" s="9">
        <v>0</v>
      </c>
      <c r="L9662" s="9">
        <v>0</v>
      </c>
      <c r="M9662" s="9">
        <v>0</v>
      </c>
      <c r="N9662" s="9">
        <v>0</v>
      </c>
      <c r="O9662" s="9">
        <v>0</v>
      </c>
      <c r="P9662" s="9">
        <v>0</v>
      </c>
      <c r="Q9662" s="9">
        <v>0</v>
      </c>
      <c r="R9662" s="9">
        <v>0</v>
      </c>
      <c r="S9662" s="9">
        <v>0</v>
      </c>
      <c r="T9662" s="9">
        <v>0</v>
      </c>
    </row>
    <row r="9663" spans="1:20" x14ac:dyDescent="0.35">
      <c r="A9663">
        <f t="shared" si="301"/>
        <v>9663</v>
      </c>
      <c r="B9663" s="3" t="s">
        <v>71</v>
      </c>
      <c r="C9663" s="3" t="s">
        <v>87</v>
      </c>
      <c r="D9663" s="3" t="s">
        <v>64</v>
      </c>
      <c r="E9663">
        <v>2021</v>
      </c>
      <c r="F9663" s="3" t="str">
        <f t="shared" si="300"/>
        <v>GFSpillJ DAY2021</v>
      </c>
      <c r="G9663" s="9">
        <v>0</v>
      </c>
      <c r="H9663" s="9">
        <v>0</v>
      </c>
      <c r="I9663" s="9">
        <v>0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  <c r="Q9663" s="9">
        <v>0</v>
      </c>
      <c r="R9663" s="9">
        <v>0</v>
      </c>
      <c r="S9663" s="9">
        <v>0</v>
      </c>
      <c r="T9663" s="9">
        <v>0</v>
      </c>
    </row>
    <row r="9664" spans="1:20" x14ac:dyDescent="0.35">
      <c r="A9664">
        <f t="shared" si="301"/>
        <v>9664</v>
      </c>
      <c r="B9664" s="3" t="s">
        <v>71</v>
      </c>
      <c r="C9664" s="3" t="s">
        <v>87</v>
      </c>
      <c r="D9664" s="3" t="s">
        <v>64</v>
      </c>
      <c r="E9664">
        <v>2022</v>
      </c>
      <c r="F9664" s="3" t="str">
        <f t="shared" si="300"/>
        <v>GFSpillJ DAY2022</v>
      </c>
      <c r="G9664" s="9">
        <v>0</v>
      </c>
      <c r="H9664" s="9">
        <v>0</v>
      </c>
      <c r="I9664" s="9">
        <v>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1.508</v>
      </c>
      <c r="Q9664" s="9">
        <v>0</v>
      </c>
      <c r="R9664" s="9">
        <v>0</v>
      </c>
      <c r="S9664" s="9">
        <v>0</v>
      </c>
      <c r="T9664" s="9">
        <v>0</v>
      </c>
    </row>
    <row r="9665" spans="1:20" x14ac:dyDescent="0.35">
      <c r="A9665">
        <f t="shared" si="301"/>
        <v>9665</v>
      </c>
      <c r="B9665" s="3" t="s">
        <v>71</v>
      </c>
      <c r="C9665" s="3" t="s">
        <v>87</v>
      </c>
      <c r="D9665" s="3" t="s">
        <v>64</v>
      </c>
      <c r="E9665">
        <v>2023</v>
      </c>
      <c r="F9665" s="3" t="str">
        <f t="shared" si="300"/>
        <v>GFSpillJ DAY2023</v>
      </c>
      <c r="G9665" s="9">
        <v>0</v>
      </c>
      <c r="H9665" s="9">
        <v>0</v>
      </c>
      <c r="I9665" s="9">
        <v>0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  <c r="Q9665" s="9">
        <v>0</v>
      </c>
      <c r="R9665" s="9">
        <v>0</v>
      </c>
      <c r="S9665" s="9">
        <v>0</v>
      </c>
      <c r="T9665" s="9">
        <v>0</v>
      </c>
    </row>
    <row r="9666" spans="1:20" x14ac:dyDescent="0.35">
      <c r="A9666">
        <f t="shared" si="301"/>
        <v>9666</v>
      </c>
      <c r="B9666" s="3" t="s">
        <v>71</v>
      </c>
      <c r="C9666" s="3" t="s">
        <v>87</v>
      </c>
      <c r="D9666" s="3" t="s">
        <v>64</v>
      </c>
      <c r="E9666">
        <v>2024</v>
      </c>
      <c r="F9666" s="3" t="str">
        <f t="shared" ref="F9666:F9729" si="302">_xlfn.CONCAT(B9666,C9666,D9666,E9666)</f>
        <v>GFSpillJ DAY2024</v>
      </c>
      <c r="G9666" s="9">
        <v>0</v>
      </c>
      <c r="H9666" s="9">
        <v>0</v>
      </c>
      <c r="I9666" s="9">
        <v>0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  <c r="Q9666" s="9">
        <v>0</v>
      </c>
      <c r="R9666" s="9">
        <v>0</v>
      </c>
      <c r="S9666" s="9">
        <v>0</v>
      </c>
      <c r="T9666" s="9">
        <v>0</v>
      </c>
    </row>
    <row r="9667" spans="1:20" x14ac:dyDescent="0.35">
      <c r="A9667">
        <f t="shared" ref="A9667:A9730" si="303">A9666+1</f>
        <v>9667</v>
      </c>
      <c r="B9667" s="3" t="s">
        <v>71</v>
      </c>
      <c r="C9667" s="3" t="s">
        <v>87</v>
      </c>
      <c r="D9667" s="3" t="s">
        <v>64</v>
      </c>
      <c r="E9667">
        <v>2025</v>
      </c>
      <c r="F9667" s="3" t="str">
        <f t="shared" si="302"/>
        <v>GFSpillJ DAY2025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  <c r="R9667" s="9">
        <v>0</v>
      </c>
      <c r="S9667" s="9">
        <v>0</v>
      </c>
      <c r="T9667" s="9">
        <v>0</v>
      </c>
    </row>
    <row r="9668" spans="1:20" x14ac:dyDescent="0.35">
      <c r="A9668">
        <f t="shared" si="303"/>
        <v>9668</v>
      </c>
      <c r="B9668" s="3" t="s">
        <v>71</v>
      </c>
      <c r="C9668" s="3" t="s">
        <v>87</v>
      </c>
      <c r="D9668" s="3" t="s">
        <v>64</v>
      </c>
      <c r="E9668">
        <v>2026</v>
      </c>
      <c r="F9668" s="3" t="str">
        <f t="shared" si="302"/>
        <v>GFSpillJ DAY2026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  <c r="Q9668" s="9">
        <v>0</v>
      </c>
      <c r="R9668" s="9">
        <v>0</v>
      </c>
      <c r="S9668" s="9">
        <v>0</v>
      </c>
      <c r="T9668" s="9">
        <v>0</v>
      </c>
    </row>
    <row r="9669" spans="1:20" x14ac:dyDescent="0.35">
      <c r="A9669">
        <f t="shared" si="303"/>
        <v>9669</v>
      </c>
      <c r="B9669" s="3" t="s">
        <v>71</v>
      </c>
      <c r="C9669" s="3" t="s">
        <v>87</v>
      </c>
      <c r="D9669" s="3" t="s">
        <v>64</v>
      </c>
      <c r="E9669">
        <v>2027</v>
      </c>
      <c r="F9669" s="3" t="str">
        <f t="shared" si="302"/>
        <v>GFSpillJ DAY2027</v>
      </c>
      <c r="G9669" s="9">
        <v>0</v>
      </c>
      <c r="H9669" s="9">
        <v>0</v>
      </c>
      <c r="I9669" s="9">
        <v>0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  <c r="Q9669" s="9">
        <v>0</v>
      </c>
      <c r="R9669" s="9">
        <v>0</v>
      </c>
      <c r="S9669" s="9">
        <v>0</v>
      </c>
      <c r="T9669" s="9">
        <v>0</v>
      </c>
    </row>
    <row r="9670" spans="1:20" x14ac:dyDescent="0.35">
      <c r="A9670">
        <f t="shared" si="303"/>
        <v>9670</v>
      </c>
      <c r="B9670" s="3" t="s">
        <v>71</v>
      </c>
      <c r="C9670" s="3" t="s">
        <v>87</v>
      </c>
      <c r="D9670" s="3" t="s">
        <v>64</v>
      </c>
      <c r="E9670">
        <v>2028</v>
      </c>
      <c r="F9670" s="3" t="str">
        <f t="shared" si="302"/>
        <v>GFSpillJ DAY2028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  <c r="R9670" s="9">
        <v>0</v>
      </c>
      <c r="S9670" s="9">
        <v>0</v>
      </c>
      <c r="T9670" s="9">
        <v>0</v>
      </c>
    </row>
    <row r="9671" spans="1:20" x14ac:dyDescent="0.35">
      <c r="A9671">
        <f t="shared" si="303"/>
        <v>9671</v>
      </c>
      <c r="B9671" s="3" t="s">
        <v>71</v>
      </c>
      <c r="C9671" s="3" t="s">
        <v>87</v>
      </c>
      <c r="D9671" s="3" t="s">
        <v>64</v>
      </c>
      <c r="E9671">
        <v>2029</v>
      </c>
      <c r="F9671" s="3" t="str">
        <f t="shared" si="302"/>
        <v>GFSpillJ DAY2029</v>
      </c>
      <c r="G9671" s="9">
        <v>0</v>
      </c>
      <c r="H9671" s="9">
        <v>0</v>
      </c>
      <c r="I9671" s="9">
        <v>0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  <c r="Q9671" s="9">
        <v>0</v>
      </c>
      <c r="R9671" s="9">
        <v>0</v>
      </c>
      <c r="S9671" s="9">
        <v>0</v>
      </c>
      <c r="T9671" s="9">
        <v>0</v>
      </c>
    </row>
    <row r="9672" spans="1:20" x14ac:dyDescent="0.35">
      <c r="A9672">
        <f t="shared" si="303"/>
        <v>9672</v>
      </c>
      <c r="B9672" s="3" t="s">
        <v>71</v>
      </c>
      <c r="C9672" s="3" t="s">
        <v>87</v>
      </c>
      <c r="D9672" s="3" t="s">
        <v>65</v>
      </c>
      <c r="E9672">
        <v>2020</v>
      </c>
      <c r="F9672" s="3" t="str">
        <f t="shared" si="302"/>
        <v>GFSpillRND B2020</v>
      </c>
      <c r="G9672" s="9">
        <v>0</v>
      </c>
      <c r="H9672" s="9">
        <v>0</v>
      </c>
      <c r="I9672" s="9">
        <v>0</v>
      </c>
      <c r="J9672" s="9">
        <v>0</v>
      </c>
      <c r="K9672" s="9">
        <v>0</v>
      </c>
      <c r="L9672" s="9">
        <v>0</v>
      </c>
      <c r="M9672" s="9">
        <v>0</v>
      </c>
      <c r="N9672" s="9">
        <v>0</v>
      </c>
      <c r="O9672" s="9">
        <v>0</v>
      </c>
      <c r="P9672" s="9">
        <v>0</v>
      </c>
      <c r="Q9672" s="9">
        <v>0</v>
      </c>
      <c r="R9672" s="9">
        <v>0</v>
      </c>
      <c r="S9672" s="9">
        <v>0</v>
      </c>
      <c r="T9672" s="9">
        <v>0</v>
      </c>
    </row>
    <row r="9673" spans="1:20" x14ac:dyDescent="0.35">
      <c r="A9673">
        <f t="shared" si="303"/>
        <v>9673</v>
      </c>
      <c r="B9673" s="3" t="s">
        <v>71</v>
      </c>
      <c r="C9673" s="3" t="s">
        <v>87</v>
      </c>
      <c r="D9673" s="3" t="s">
        <v>65</v>
      </c>
      <c r="E9673">
        <v>2021</v>
      </c>
      <c r="F9673" s="3" t="str">
        <f t="shared" si="302"/>
        <v>GFSpillRND B2021</v>
      </c>
      <c r="G9673" s="9">
        <v>0</v>
      </c>
      <c r="H9673" s="9">
        <v>0</v>
      </c>
      <c r="I9673" s="9">
        <v>0</v>
      </c>
      <c r="J9673" s="9">
        <v>0</v>
      </c>
      <c r="K9673" s="9">
        <v>0</v>
      </c>
      <c r="L9673" s="9">
        <v>0</v>
      </c>
      <c r="M9673" s="9">
        <v>0</v>
      </c>
      <c r="N9673" s="9">
        <v>0</v>
      </c>
      <c r="O9673" s="9">
        <v>0</v>
      </c>
      <c r="P9673" s="9">
        <v>0</v>
      </c>
      <c r="Q9673" s="9">
        <v>0</v>
      </c>
      <c r="R9673" s="9">
        <v>0</v>
      </c>
      <c r="S9673" s="9">
        <v>0</v>
      </c>
      <c r="T9673" s="9">
        <v>0</v>
      </c>
    </row>
    <row r="9674" spans="1:20" x14ac:dyDescent="0.35">
      <c r="A9674">
        <f t="shared" si="303"/>
        <v>9674</v>
      </c>
      <c r="B9674" s="3" t="s">
        <v>71</v>
      </c>
      <c r="C9674" s="3" t="s">
        <v>87</v>
      </c>
      <c r="D9674" s="3" t="s">
        <v>65</v>
      </c>
      <c r="E9674">
        <v>2022</v>
      </c>
      <c r="F9674" s="3" t="str">
        <f t="shared" si="302"/>
        <v>GFSpillRND B2022</v>
      </c>
      <c r="G9674" s="9">
        <v>0</v>
      </c>
      <c r="H9674" s="9">
        <v>0</v>
      </c>
      <c r="I9674" s="9">
        <v>0</v>
      </c>
      <c r="J9674" s="9">
        <v>0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  <c r="Q9674" s="9">
        <v>0</v>
      </c>
      <c r="R9674" s="9">
        <v>0</v>
      </c>
      <c r="S9674" s="9">
        <v>0</v>
      </c>
      <c r="T9674" s="9">
        <v>0</v>
      </c>
    </row>
    <row r="9675" spans="1:20" x14ac:dyDescent="0.35">
      <c r="A9675">
        <f t="shared" si="303"/>
        <v>9675</v>
      </c>
      <c r="B9675" s="3" t="s">
        <v>71</v>
      </c>
      <c r="C9675" s="3" t="s">
        <v>87</v>
      </c>
      <c r="D9675" s="3" t="s">
        <v>65</v>
      </c>
      <c r="E9675">
        <v>2023</v>
      </c>
      <c r="F9675" s="3" t="str">
        <f t="shared" si="302"/>
        <v>GFSpillRND B2023</v>
      </c>
      <c r="G9675" s="9">
        <v>0</v>
      </c>
      <c r="H9675" s="9">
        <v>0</v>
      </c>
      <c r="I9675" s="9">
        <v>0</v>
      </c>
      <c r="J9675" s="9">
        <v>0</v>
      </c>
      <c r="K9675" s="9">
        <v>0</v>
      </c>
      <c r="L9675" s="9">
        <v>0</v>
      </c>
      <c r="M9675" s="9">
        <v>0</v>
      </c>
      <c r="N9675" s="9">
        <v>0</v>
      </c>
      <c r="O9675" s="9">
        <v>0</v>
      </c>
      <c r="P9675" s="9">
        <v>0</v>
      </c>
      <c r="Q9675" s="9">
        <v>0</v>
      </c>
      <c r="R9675" s="9">
        <v>0</v>
      </c>
      <c r="S9675" s="9">
        <v>0</v>
      </c>
      <c r="T9675" s="9">
        <v>0</v>
      </c>
    </row>
    <row r="9676" spans="1:20" x14ac:dyDescent="0.35">
      <c r="A9676">
        <f t="shared" si="303"/>
        <v>9676</v>
      </c>
      <c r="B9676" s="3" t="s">
        <v>71</v>
      </c>
      <c r="C9676" s="3" t="s">
        <v>87</v>
      </c>
      <c r="D9676" s="3" t="s">
        <v>65</v>
      </c>
      <c r="E9676">
        <v>2024</v>
      </c>
      <c r="F9676" s="3" t="str">
        <f t="shared" si="302"/>
        <v>GFSpillRND B2024</v>
      </c>
      <c r="G9676" s="9">
        <v>0</v>
      </c>
      <c r="H9676" s="9">
        <v>0</v>
      </c>
      <c r="I9676" s="9">
        <v>0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0</v>
      </c>
      <c r="Q9676" s="9">
        <v>0</v>
      </c>
      <c r="R9676" s="9">
        <v>0</v>
      </c>
      <c r="S9676" s="9">
        <v>0</v>
      </c>
      <c r="T9676" s="9">
        <v>0</v>
      </c>
    </row>
    <row r="9677" spans="1:20" x14ac:dyDescent="0.35">
      <c r="A9677">
        <f t="shared" si="303"/>
        <v>9677</v>
      </c>
      <c r="B9677" s="3" t="s">
        <v>71</v>
      </c>
      <c r="C9677" s="3" t="s">
        <v>87</v>
      </c>
      <c r="D9677" s="3" t="s">
        <v>65</v>
      </c>
      <c r="E9677">
        <v>2025</v>
      </c>
      <c r="F9677" s="3" t="str">
        <f t="shared" si="302"/>
        <v>GFSpillRND B2025</v>
      </c>
      <c r="G9677" s="9">
        <v>0</v>
      </c>
      <c r="H9677" s="9">
        <v>0</v>
      </c>
      <c r="I9677" s="9">
        <v>0</v>
      </c>
      <c r="J9677" s="9">
        <v>0</v>
      </c>
      <c r="K9677" s="9">
        <v>0</v>
      </c>
      <c r="L9677" s="9">
        <v>0</v>
      </c>
      <c r="M9677" s="9">
        <v>0</v>
      </c>
      <c r="N9677" s="9">
        <v>0</v>
      </c>
      <c r="O9677" s="9">
        <v>0</v>
      </c>
      <c r="P9677" s="9">
        <v>0</v>
      </c>
      <c r="Q9677" s="9">
        <v>0</v>
      </c>
      <c r="R9677" s="9">
        <v>0</v>
      </c>
      <c r="S9677" s="9">
        <v>0</v>
      </c>
      <c r="T9677" s="9">
        <v>0</v>
      </c>
    </row>
    <row r="9678" spans="1:20" x14ac:dyDescent="0.35">
      <c r="A9678">
        <f t="shared" si="303"/>
        <v>9678</v>
      </c>
      <c r="B9678" s="3" t="s">
        <v>71</v>
      </c>
      <c r="C9678" s="3" t="s">
        <v>87</v>
      </c>
      <c r="D9678" s="3" t="s">
        <v>65</v>
      </c>
      <c r="E9678">
        <v>2026</v>
      </c>
      <c r="F9678" s="3" t="str">
        <f t="shared" si="302"/>
        <v>GFSpillRND B2026</v>
      </c>
      <c r="G9678" s="9">
        <v>0</v>
      </c>
      <c r="H9678" s="9">
        <v>0</v>
      </c>
      <c r="I9678" s="9">
        <v>0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  <c r="Q9678" s="9">
        <v>0</v>
      </c>
      <c r="R9678" s="9">
        <v>0</v>
      </c>
      <c r="S9678" s="9">
        <v>0</v>
      </c>
      <c r="T9678" s="9">
        <v>0</v>
      </c>
    </row>
    <row r="9679" spans="1:20" x14ac:dyDescent="0.35">
      <c r="A9679">
        <f t="shared" si="303"/>
        <v>9679</v>
      </c>
      <c r="B9679" s="3" t="s">
        <v>71</v>
      </c>
      <c r="C9679" s="3" t="s">
        <v>87</v>
      </c>
      <c r="D9679" s="3" t="s">
        <v>65</v>
      </c>
      <c r="E9679">
        <v>2027</v>
      </c>
      <c r="F9679" s="3" t="str">
        <f t="shared" si="302"/>
        <v>GFSpillRND B2027</v>
      </c>
      <c r="G9679" s="9">
        <v>0</v>
      </c>
      <c r="H9679" s="9">
        <v>0</v>
      </c>
      <c r="I9679" s="9">
        <v>0</v>
      </c>
      <c r="J9679" s="9">
        <v>0</v>
      </c>
      <c r="K9679" s="9">
        <v>0</v>
      </c>
      <c r="L9679" s="9">
        <v>0</v>
      </c>
      <c r="M9679" s="9">
        <v>1.163</v>
      </c>
      <c r="N9679" s="9">
        <v>1.6379999999999999</v>
      </c>
      <c r="O9679" s="9">
        <v>2.5310000000000001</v>
      </c>
      <c r="P9679" s="9">
        <v>0</v>
      </c>
      <c r="Q9679" s="9">
        <v>0</v>
      </c>
      <c r="R9679" s="9">
        <v>0</v>
      </c>
      <c r="S9679" s="9">
        <v>0</v>
      </c>
      <c r="T9679" s="9">
        <v>0</v>
      </c>
    </row>
    <row r="9680" spans="1:20" x14ac:dyDescent="0.35">
      <c r="A9680">
        <f t="shared" si="303"/>
        <v>9680</v>
      </c>
      <c r="B9680" s="3" t="s">
        <v>71</v>
      </c>
      <c r="C9680" s="3" t="s">
        <v>87</v>
      </c>
      <c r="D9680" s="3" t="s">
        <v>65</v>
      </c>
      <c r="E9680">
        <v>2028</v>
      </c>
      <c r="F9680" s="3" t="str">
        <f t="shared" si="302"/>
        <v>GFSpillRND B2028</v>
      </c>
      <c r="G9680" s="9">
        <v>0</v>
      </c>
      <c r="H9680" s="9">
        <v>0</v>
      </c>
      <c r="I9680" s="9">
        <v>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  <c r="Q9680" s="9">
        <v>0</v>
      </c>
      <c r="R9680" s="9">
        <v>0</v>
      </c>
      <c r="S9680" s="9">
        <v>0</v>
      </c>
      <c r="T9680" s="9">
        <v>0</v>
      </c>
    </row>
    <row r="9681" spans="1:20" x14ac:dyDescent="0.35">
      <c r="A9681">
        <f t="shared" si="303"/>
        <v>9681</v>
      </c>
      <c r="B9681" s="3" t="s">
        <v>71</v>
      </c>
      <c r="C9681" s="3" t="s">
        <v>87</v>
      </c>
      <c r="D9681" s="3" t="s">
        <v>65</v>
      </c>
      <c r="E9681">
        <v>2029</v>
      </c>
      <c r="F9681" s="3" t="str">
        <f t="shared" si="302"/>
        <v>GFSpillRND B2029</v>
      </c>
      <c r="G9681" s="9">
        <v>0</v>
      </c>
      <c r="H9681" s="9">
        <v>0</v>
      </c>
      <c r="I9681" s="9">
        <v>0</v>
      </c>
      <c r="J9681" s="9">
        <v>0</v>
      </c>
      <c r="K9681" s="9">
        <v>0</v>
      </c>
      <c r="L9681" s="9">
        <v>0</v>
      </c>
      <c r="M9681" s="9">
        <v>0</v>
      </c>
      <c r="N9681" s="9">
        <v>0</v>
      </c>
      <c r="O9681" s="9">
        <v>0</v>
      </c>
      <c r="P9681" s="9">
        <v>0</v>
      </c>
      <c r="Q9681" s="9">
        <v>0</v>
      </c>
      <c r="R9681" s="9">
        <v>0</v>
      </c>
      <c r="S9681" s="9">
        <v>0</v>
      </c>
      <c r="T9681" s="9">
        <v>0</v>
      </c>
    </row>
    <row r="9682" spans="1:20" x14ac:dyDescent="0.35">
      <c r="A9682">
        <f t="shared" si="303"/>
        <v>9682</v>
      </c>
      <c r="B9682" s="3" t="s">
        <v>71</v>
      </c>
      <c r="C9682" s="3" t="s">
        <v>87</v>
      </c>
      <c r="D9682" s="3" t="s">
        <v>66</v>
      </c>
      <c r="E9682">
        <v>2020</v>
      </c>
      <c r="F9682" s="3" t="str">
        <f t="shared" si="302"/>
        <v>GFSpillPELTON2020</v>
      </c>
      <c r="G9682" s="9">
        <v>0</v>
      </c>
      <c r="H9682" s="9">
        <v>0</v>
      </c>
      <c r="I9682" s="9">
        <v>0</v>
      </c>
      <c r="J9682" s="9">
        <v>0</v>
      </c>
      <c r="K9682" s="9">
        <v>0</v>
      </c>
      <c r="L9682" s="9">
        <v>0</v>
      </c>
      <c r="M9682" s="9">
        <v>0</v>
      </c>
      <c r="N9682" s="9">
        <v>0</v>
      </c>
      <c r="O9682" s="9">
        <v>0</v>
      </c>
      <c r="P9682" s="9">
        <v>0</v>
      </c>
      <c r="Q9682" s="9">
        <v>0</v>
      </c>
      <c r="R9682" s="9">
        <v>0</v>
      </c>
      <c r="S9682" s="9">
        <v>0</v>
      </c>
      <c r="T9682" s="9">
        <v>0</v>
      </c>
    </row>
    <row r="9683" spans="1:20" x14ac:dyDescent="0.35">
      <c r="A9683">
        <f t="shared" si="303"/>
        <v>9683</v>
      </c>
      <c r="B9683" s="3" t="s">
        <v>71</v>
      </c>
      <c r="C9683" s="3" t="s">
        <v>87</v>
      </c>
      <c r="D9683" s="3" t="s">
        <v>66</v>
      </c>
      <c r="E9683">
        <v>2021</v>
      </c>
      <c r="F9683" s="3" t="str">
        <f t="shared" si="302"/>
        <v>GFSpillPELTON2021</v>
      </c>
      <c r="G9683" s="9">
        <v>0</v>
      </c>
      <c r="H9683" s="9">
        <v>0</v>
      </c>
      <c r="I9683" s="9">
        <v>0</v>
      </c>
      <c r="J9683" s="9">
        <v>0</v>
      </c>
      <c r="K9683" s="9">
        <v>0</v>
      </c>
      <c r="L9683" s="9">
        <v>0</v>
      </c>
      <c r="M9683" s="9">
        <v>0</v>
      </c>
      <c r="N9683" s="9">
        <v>0</v>
      </c>
      <c r="O9683" s="9">
        <v>0</v>
      </c>
      <c r="P9683" s="9">
        <v>0</v>
      </c>
      <c r="Q9683" s="9">
        <v>0</v>
      </c>
      <c r="R9683" s="9">
        <v>0</v>
      </c>
      <c r="S9683" s="9">
        <v>0</v>
      </c>
      <c r="T9683" s="9">
        <v>0</v>
      </c>
    </row>
    <row r="9684" spans="1:20" x14ac:dyDescent="0.35">
      <c r="A9684">
        <f t="shared" si="303"/>
        <v>9684</v>
      </c>
      <c r="B9684" s="3" t="s">
        <v>71</v>
      </c>
      <c r="C9684" s="3" t="s">
        <v>87</v>
      </c>
      <c r="D9684" s="3" t="s">
        <v>66</v>
      </c>
      <c r="E9684">
        <v>2022</v>
      </c>
      <c r="F9684" s="3" t="str">
        <f t="shared" si="302"/>
        <v>GFSpillPELTON2022</v>
      </c>
      <c r="G9684" s="9">
        <v>0</v>
      </c>
      <c r="H9684" s="9">
        <v>0</v>
      </c>
      <c r="I9684" s="9">
        <v>0</v>
      </c>
      <c r="J9684" s="9">
        <v>0</v>
      </c>
      <c r="K9684" s="9">
        <v>0</v>
      </c>
      <c r="L9684" s="9">
        <v>0</v>
      </c>
      <c r="M9684" s="9">
        <v>0</v>
      </c>
      <c r="N9684" s="9">
        <v>0</v>
      </c>
      <c r="O9684" s="9">
        <v>0</v>
      </c>
      <c r="P9684" s="9">
        <v>0</v>
      </c>
      <c r="Q9684" s="9">
        <v>0</v>
      </c>
      <c r="R9684" s="9">
        <v>0</v>
      </c>
      <c r="S9684" s="9">
        <v>0</v>
      </c>
      <c r="T9684" s="9">
        <v>0</v>
      </c>
    </row>
    <row r="9685" spans="1:20" x14ac:dyDescent="0.35">
      <c r="A9685">
        <f t="shared" si="303"/>
        <v>9685</v>
      </c>
      <c r="B9685" s="3" t="s">
        <v>71</v>
      </c>
      <c r="C9685" s="3" t="s">
        <v>87</v>
      </c>
      <c r="D9685" s="3" t="s">
        <v>66</v>
      </c>
      <c r="E9685">
        <v>2023</v>
      </c>
      <c r="F9685" s="3" t="str">
        <f t="shared" si="302"/>
        <v>GFSpillPELTON2023</v>
      </c>
      <c r="G9685" s="9">
        <v>0</v>
      </c>
      <c r="H9685" s="9">
        <v>0</v>
      </c>
      <c r="I9685" s="9">
        <v>0</v>
      </c>
      <c r="J9685" s="9">
        <v>0</v>
      </c>
      <c r="K9685" s="9">
        <v>0</v>
      </c>
      <c r="L9685" s="9">
        <v>0</v>
      </c>
      <c r="M9685" s="9">
        <v>0</v>
      </c>
      <c r="N9685" s="9">
        <v>0</v>
      </c>
      <c r="O9685" s="9">
        <v>0</v>
      </c>
      <c r="P9685" s="9">
        <v>0</v>
      </c>
      <c r="Q9685" s="9">
        <v>0</v>
      </c>
      <c r="R9685" s="9">
        <v>0</v>
      </c>
      <c r="S9685" s="9">
        <v>0</v>
      </c>
      <c r="T9685" s="9">
        <v>0</v>
      </c>
    </row>
    <row r="9686" spans="1:20" x14ac:dyDescent="0.35">
      <c r="A9686">
        <f t="shared" si="303"/>
        <v>9686</v>
      </c>
      <c r="B9686" s="3" t="s">
        <v>71</v>
      </c>
      <c r="C9686" s="3" t="s">
        <v>87</v>
      </c>
      <c r="D9686" s="3" t="s">
        <v>66</v>
      </c>
      <c r="E9686">
        <v>2024</v>
      </c>
      <c r="F9686" s="3" t="str">
        <f t="shared" si="302"/>
        <v>GFSpillPELTON2024</v>
      </c>
      <c r="G9686" s="9">
        <v>0</v>
      </c>
      <c r="H9686" s="9">
        <v>0</v>
      </c>
      <c r="I9686" s="9">
        <v>0</v>
      </c>
      <c r="J9686" s="9">
        <v>0</v>
      </c>
      <c r="K9686" s="9">
        <v>0</v>
      </c>
      <c r="L9686" s="9">
        <v>0</v>
      </c>
      <c r="M9686" s="9">
        <v>0</v>
      </c>
      <c r="N9686" s="9">
        <v>0</v>
      </c>
      <c r="O9686" s="9">
        <v>0</v>
      </c>
      <c r="P9686" s="9">
        <v>0</v>
      </c>
      <c r="Q9686" s="9">
        <v>0</v>
      </c>
      <c r="R9686" s="9">
        <v>0</v>
      </c>
      <c r="S9686" s="9">
        <v>0</v>
      </c>
      <c r="T9686" s="9">
        <v>0</v>
      </c>
    </row>
    <row r="9687" spans="1:20" x14ac:dyDescent="0.35">
      <c r="A9687">
        <f t="shared" si="303"/>
        <v>9687</v>
      </c>
      <c r="B9687" s="3" t="s">
        <v>71</v>
      </c>
      <c r="C9687" s="3" t="s">
        <v>87</v>
      </c>
      <c r="D9687" s="3" t="s">
        <v>66</v>
      </c>
      <c r="E9687">
        <v>2025</v>
      </c>
      <c r="F9687" s="3" t="str">
        <f t="shared" si="302"/>
        <v>GFSpillPELTON2025</v>
      </c>
      <c r="G9687" s="9">
        <v>0</v>
      </c>
      <c r="H9687" s="9">
        <v>0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  <c r="Q9687" s="9">
        <v>0</v>
      </c>
      <c r="R9687" s="9">
        <v>0</v>
      </c>
      <c r="S9687" s="9">
        <v>0</v>
      </c>
      <c r="T9687" s="9">
        <v>0</v>
      </c>
    </row>
    <row r="9688" spans="1:20" x14ac:dyDescent="0.35">
      <c r="A9688">
        <f t="shared" si="303"/>
        <v>9688</v>
      </c>
      <c r="B9688" s="3" t="s">
        <v>71</v>
      </c>
      <c r="C9688" s="3" t="s">
        <v>87</v>
      </c>
      <c r="D9688" s="3" t="s">
        <v>66</v>
      </c>
      <c r="E9688">
        <v>2026</v>
      </c>
      <c r="F9688" s="3" t="str">
        <f t="shared" si="302"/>
        <v>GFSpillPELTON2026</v>
      </c>
      <c r="G9688" s="9">
        <v>0</v>
      </c>
      <c r="H9688" s="9">
        <v>0</v>
      </c>
      <c r="I9688" s="9">
        <v>0</v>
      </c>
      <c r="J9688" s="9">
        <v>0</v>
      </c>
      <c r="K9688" s="9">
        <v>0</v>
      </c>
      <c r="L9688" s="9">
        <v>0</v>
      </c>
      <c r="M9688" s="9">
        <v>0</v>
      </c>
      <c r="N9688" s="9">
        <v>0</v>
      </c>
      <c r="O9688" s="9">
        <v>0</v>
      </c>
      <c r="P9688" s="9">
        <v>0</v>
      </c>
      <c r="Q9688" s="9">
        <v>0</v>
      </c>
      <c r="R9688" s="9">
        <v>0</v>
      </c>
      <c r="S9688" s="9">
        <v>0</v>
      </c>
      <c r="T9688" s="9">
        <v>0</v>
      </c>
    </row>
    <row r="9689" spans="1:20" x14ac:dyDescent="0.35">
      <c r="A9689">
        <f t="shared" si="303"/>
        <v>9689</v>
      </c>
      <c r="B9689" s="3" t="s">
        <v>71</v>
      </c>
      <c r="C9689" s="3" t="s">
        <v>87</v>
      </c>
      <c r="D9689" s="3" t="s">
        <v>66</v>
      </c>
      <c r="E9689">
        <v>2027</v>
      </c>
      <c r="F9689" s="3" t="str">
        <f t="shared" si="302"/>
        <v>GFSpillPELTON2027</v>
      </c>
      <c r="G9689" s="9">
        <v>0</v>
      </c>
      <c r="H9689" s="9">
        <v>0</v>
      </c>
      <c r="I9689" s="9">
        <v>0</v>
      </c>
      <c r="J9689" s="9">
        <v>0</v>
      </c>
      <c r="K9689" s="9">
        <v>0</v>
      </c>
      <c r="L9689" s="9">
        <v>0</v>
      </c>
      <c r="M9689" s="9">
        <v>0</v>
      </c>
      <c r="N9689" s="9">
        <v>0</v>
      </c>
      <c r="O9689" s="9">
        <v>0</v>
      </c>
      <c r="P9689" s="9">
        <v>0</v>
      </c>
      <c r="Q9689" s="9">
        <v>0</v>
      </c>
      <c r="R9689" s="9">
        <v>0</v>
      </c>
      <c r="S9689" s="9">
        <v>0</v>
      </c>
      <c r="T9689" s="9">
        <v>0</v>
      </c>
    </row>
    <row r="9690" spans="1:20" x14ac:dyDescent="0.35">
      <c r="A9690">
        <f t="shared" si="303"/>
        <v>9690</v>
      </c>
      <c r="B9690" s="3" t="s">
        <v>71</v>
      </c>
      <c r="C9690" s="3" t="s">
        <v>87</v>
      </c>
      <c r="D9690" s="3" t="s">
        <v>66</v>
      </c>
      <c r="E9690">
        <v>2028</v>
      </c>
      <c r="F9690" s="3" t="str">
        <f t="shared" si="302"/>
        <v>GFSpillPELTON2028</v>
      </c>
      <c r="G9690" s="9">
        <v>0</v>
      </c>
      <c r="H9690" s="9">
        <v>0</v>
      </c>
      <c r="I9690" s="9">
        <v>0</v>
      </c>
      <c r="J9690" s="9">
        <v>0</v>
      </c>
      <c r="K9690" s="9">
        <v>0</v>
      </c>
      <c r="L9690" s="9">
        <v>0</v>
      </c>
      <c r="M9690" s="9">
        <v>0</v>
      </c>
      <c r="N9690" s="9">
        <v>0</v>
      </c>
      <c r="O9690" s="9">
        <v>0</v>
      </c>
      <c r="P9690" s="9">
        <v>0</v>
      </c>
      <c r="Q9690" s="9">
        <v>0</v>
      </c>
      <c r="R9690" s="9">
        <v>0</v>
      </c>
      <c r="S9690" s="9">
        <v>0</v>
      </c>
      <c r="T9690" s="9">
        <v>0</v>
      </c>
    </row>
    <row r="9691" spans="1:20" x14ac:dyDescent="0.35">
      <c r="A9691">
        <f t="shared" si="303"/>
        <v>9691</v>
      </c>
      <c r="B9691" s="3" t="s">
        <v>71</v>
      </c>
      <c r="C9691" s="3" t="s">
        <v>87</v>
      </c>
      <c r="D9691" s="3" t="s">
        <v>66</v>
      </c>
      <c r="E9691">
        <v>2029</v>
      </c>
      <c r="F9691" s="3" t="str">
        <f t="shared" si="302"/>
        <v>GFSpillPELTON2029</v>
      </c>
      <c r="G9691" s="9">
        <v>0</v>
      </c>
      <c r="H9691" s="9">
        <v>0</v>
      </c>
      <c r="I9691" s="9">
        <v>0</v>
      </c>
      <c r="J9691" s="9">
        <v>0</v>
      </c>
      <c r="K9691" s="9">
        <v>0</v>
      </c>
      <c r="L9691" s="9">
        <v>0</v>
      </c>
      <c r="M9691" s="9">
        <v>0</v>
      </c>
      <c r="N9691" s="9">
        <v>0</v>
      </c>
      <c r="O9691" s="9">
        <v>0</v>
      </c>
      <c r="P9691" s="9">
        <v>0</v>
      </c>
      <c r="Q9691" s="9">
        <v>0</v>
      </c>
      <c r="R9691" s="9">
        <v>0</v>
      </c>
      <c r="S9691" s="9">
        <v>0</v>
      </c>
      <c r="T9691" s="9">
        <v>0</v>
      </c>
    </row>
    <row r="9692" spans="1:20" x14ac:dyDescent="0.35">
      <c r="A9692">
        <f t="shared" si="303"/>
        <v>9692</v>
      </c>
      <c r="B9692" s="3" t="s">
        <v>71</v>
      </c>
      <c r="C9692" s="3" t="s">
        <v>87</v>
      </c>
      <c r="D9692" s="3" t="s">
        <v>67</v>
      </c>
      <c r="E9692">
        <v>2020</v>
      </c>
      <c r="F9692" s="3" t="str">
        <f t="shared" si="302"/>
        <v>GFSpillREREG2020</v>
      </c>
      <c r="G9692" s="9">
        <v>0</v>
      </c>
      <c r="H9692" s="9">
        <v>0</v>
      </c>
      <c r="I9692" s="9">
        <v>0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  <c r="Q9692" s="9">
        <v>0</v>
      </c>
      <c r="R9692" s="9">
        <v>0</v>
      </c>
      <c r="S9692" s="9">
        <v>0</v>
      </c>
      <c r="T9692" s="9">
        <v>0</v>
      </c>
    </row>
    <row r="9693" spans="1:20" x14ac:dyDescent="0.35">
      <c r="A9693">
        <f t="shared" si="303"/>
        <v>9693</v>
      </c>
      <c r="B9693" s="3" t="s">
        <v>71</v>
      </c>
      <c r="C9693" s="3" t="s">
        <v>87</v>
      </c>
      <c r="D9693" s="3" t="s">
        <v>67</v>
      </c>
      <c r="E9693">
        <v>2021</v>
      </c>
      <c r="F9693" s="3" t="str">
        <f t="shared" si="302"/>
        <v>GFSpillREREG2021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  <c r="Q9693" s="9">
        <v>0</v>
      </c>
      <c r="R9693" s="9">
        <v>0</v>
      </c>
      <c r="S9693" s="9">
        <v>0</v>
      </c>
      <c r="T9693" s="9">
        <v>0</v>
      </c>
    </row>
    <row r="9694" spans="1:20" x14ac:dyDescent="0.35">
      <c r="A9694">
        <f t="shared" si="303"/>
        <v>9694</v>
      </c>
      <c r="B9694" s="3" t="s">
        <v>71</v>
      </c>
      <c r="C9694" s="3" t="s">
        <v>87</v>
      </c>
      <c r="D9694" s="3" t="s">
        <v>67</v>
      </c>
      <c r="E9694">
        <v>2022</v>
      </c>
      <c r="F9694" s="3" t="str">
        <f t="shared" si="302"/>
        <v>GFSpillREREG2022</v>
      </c>
      <c r="G9694" s="9">
        <v>0</v>
      </c>
      <c r="H9694" s="9">
        <v>0</v>
      </c>
      <c r="I9694" s="9">
        <v>0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  <c r="Q9694" s="9">
        <v>0</v>
      </c>
      <c r="R9694" s="9">
        <v>0</v>
      </c>
      <c r="S9694" s="9">
        <v>0</v>
      </c>
      <c r="T9694" s="9">
        <v>0</v>
      </c>
    </row>
    <row r="9695" spans="1:20" x14ac:dyDescent="0.35">
      <c r="A9695">
        <f t="shared" si="303"/>
        <v>9695</v>
      </c>
      <c r="B9695" s="3" t="s">
        <v>71</v>
      </c>
      <c r="C9695" s="3" t="s">
        <v>87</v>
      </c>
      <c r="D9695" s="3" t="s">
        <v>67</v>
      </c>
      <c r="E9695">
        <v>2023</v>
      </c>
      <c r="F9695" s="3" t="str">
        <f t="shared" si="302"/>
        <v>GFSpillREREG2023</v>
      </c>
      <c r="G9695" s="9">
        <v>0</v>
      </c>
      <c r="H9695" s="9">
        <v>0</v>
      </c>
      <c r="I9695" s="9">
        <v>0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  <c r="Q9695" s="9">
        <v>0</v>
      </c>
      <c r="R9695" s="9">
        <v>0</v>
      </c>
      <c r="S9695" s="9">
        <v>0</v>
      </c>
      <c r="T9695" s="9">
        <v>0</v>
      </c>
    </row>
    <row r="9696" spans="1:20" x14ac:dyDescent="0.35">
      <c r="A9696">
        <f t="shared" si="303"/>
        <v>9696</v>
      </c>
      <c r="B9696" s="3" t="s">
        <v>71</v>
      </c>
      <c r="C9696" s="3" t="s">
        <v>87</v>
      </c>
      <c r="D9696" s="3" t="s">
        <v>67</v>
      </c>
      <c r="E9696">
        <v>2024</v>
      </c>
      <c r="F9696" s="3" t="str">
        <f t="shared" si="302"/>
        <v>GFSpillREREG2024</v>
      </c>
      <c r="G9696" s="9">
        <v>0</v>
      </c>
      <c r="H9696" s="9">
        <v>0</v>
      </c>
      <c r="I9696" s="9">
        <v>0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  <c r="Q9696" s="9">
        <v>0</v>
      </c>
      <c r="R9696" s="9">
        <v>0</v>
      </c>
      <c r="S9696" s="9">
        <v>0</v>
      </c>
      <c r="T9696" s="9">
        <v>0</v>
      </c>
    </row>
    <row r="9697" spans="1:20" x14ac:dyDescent="0.35">
      <c r="A9697">
        <f t="shared" si="303"/>
        <v>9697</v>
      </c>
      <c r="B9697" s="3" t="s">
        <v>71</v>
      </c>
      <c r="C9697" s="3" t="s">
        <v>87</v>
      </c>
      <c r="D9697" s="3" t="s">
        <v>67</v>
      </c>
      <c r="E9697">
        <v>2025</v>
      </c>
      <c r="F9697" s="3" t="str">
        <f t="shared" si="302"/>
        <v>GFSpillREREG2025</v>
      </c>
      <c r="G9697" s="9">
        <v>0</v>
      </c>
      <c r="H9697" s="9">
        <v>0</v>
      </c>
      <c r="I9697" s="9">
        <v>0</v>
      </c>
      <c r="J9697" s="9">
        <v>0</v>
      </c>
      <c r="K9697" s="9">
        <v>0</v>
      </c>
      <c r="L9697" s="9">
        <v>0</v>
      </c>
      <c r="M9697" s="9">
        <v>0.25</v>
      </c>
      <c r="N9697" s="9">
        <v>0.45</v>
      </c>
      <c r="O9697" s="9">
        <v>0</v>
      </c>
      <c r="P9697" s="9">
        <v>0</v>
      </c>
      <c r="Q9697" s="9">
        <v>0</v>
      </c>
      <c r="R9697" s="9">
        <v>0</v>
      </c>
      <c r="S9697" s="9">
        <v>0</v>
      </c>
      <c r="T9697" s="9">
        <v>0</v>
      </c>
    </row>
    <row r="9698" spans="1:20" x14ac:dyDescent="0.35">
      <c r="A9698">
        <f t="shared" si="303"/>
        <v>9698</v>
      </c>
      <c r="B9698" s="3" t="s">
        <v>71</v>
      </c>
      <c r="C9698" s="3" t="s">
        <v>87</v>
      </c>
      <c r="D9698" s="3" t="s">
        <v>67</v>
      </c>
      <c r="E9698">
        <v>2026</v>
      </c>
      <c r="F9698" s="3" t="str">
        <f t="shared" si="302"/>
        <v>GFSpillREREG2026</v>
      </c>
      <c r="G9698" s="9">
        <v>0</v>
      </c>
      <c r="H9698" s="9">
        <v>0</v>
      </c>
      <c r="I9698" s="9">
        <v>0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1.93</v>
      </c>
      <c r="Q9698" s="9">
        <v>0</v>
      </c>
      <c r="R9698" s="9">
        <v>0</v>
      </c>
      <c r="S9698" s="9">
        <v>0</v>
      </c>
      <c r="T9698" s="9">
        <v>0</v>
      </c>
    </row>
    <row r="9699" spans="1:20" x14ac:dyDescent="0.35">
      <c r="A9699">
        <f t="shared" si="303"/>
        <v>9699</v>
      </c>
      <c r="B9699" s="3" t="s">
        <v>71</v>
      </c>
      <c r="C9699" s="3" t="s">
        <v>87</v>
      </c>
      <c r="D9699" s="3" t="s">
        <v>67</v>
      </c>
      <c r="E9699">
        <v>2027</v>
      </c>
      <c r="F9699" s="3" t="str">
        <f t="shared" si="302"/>
        <v>GFSpillREREG2027</v>
      </c>
      <c r="G9699" s="9">
        <v>0</v>
      </c>
      <c r="H9699" s="9">
        <v>1.343</v>
      </c>
      <c r="I9699" s="9">
        <v>1.43</v>
      </c>
      <c r="J9699" s="9">
        <v>0.67</v>
      </c>
      <c r="K9699" s="9">
        <v>0.48299999999999998</v>
      </c>
      <c r="L9699" s="9">
        <v>1.0109999999999999</v>
      </c>
      <c r="M9699" s="9">
        <v>2.8570000000000002</v>
      </c>
      <c r="N9699" s="9">
        <v>2.97</v>
      </c>
      <c r="O9699" s="9">
        <v>3.51</v>
      </c>
      <c r="P9699" s="9">
        <v>2.58</v>
      </c>
      <c r="Q9699" s="9">
        <v>0.8</v>
      </c>
      <c r="R9699" s="9">
        <v>0</v>
      </c>
      <c r="S9699" s="9">
        <v>0</v>
      </c>
      <c r="T9699" s="9">
        <v>0</v>
      </c>
    </row>
    <row r="9700" spans="1:20" x14ac:dyDescent="0.35">
      <c r="A9700">
        <f t="shared" si="303"/>
        <v>9700</v>
      </c>
      <c r="B9700" s="3" t="s">
        <v>71</v>
      </c>
      <c r="C9700" s="3" t="s">
        <v>87</v>
      </c>
      <c r="D9700" s="3" t="s">
        <v>67</v>
      </c>
      <c r="E9700">
        <v>2028</v>
      </c>
      <c r="F9700" s="3" t="str">
        <f t="shared" si="302"/>
        <v>GFSpillREREG2028</v>
      </c>
      <c r="G9700" s="9">
        <v>0</v>
      </c>
      <c r="H9700" s="9">
        <v>0</v>
      </c>
      <c r="I9700" s="9">
        <v>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  <c r="R9700" s="9">
        <v>0</v>
      </c>
      <c r="S9700" s="9">
        <v>0</v>
      </c>
      <c r="T9700" s="9">
        <v>0</v>
      </c>
    </row>
    <row r="9701" spans="1:20" x14ac:dyDescent="0.35">
      <c r="A9701">
        <f t="shared" si="303"/>
        <v>9701</v>
      </c>
      <c r="B9701" s="3" t="s">
        <v>71</v>
      </c>
      <c r="C9701" s="3" t="s">
        <v>87</v>
      </c>
      <c r="D9701" s="3" t="s">
        <v>67</v>
      </c>
      <c r="E9701">
        <v>2029</v>
      </c>
      <c r="F9701" s="3" t="str">
        <f t="shared" si="302"/>
        <v>GFSpillREREG2029</v>
      </c>
      <c r="G9701" s="9">
        <v>0</v>
      </c>
      <c r="H9701" s="9">
        <v>0</v>
      </c>
      <c r="I9701" s="9">
        <v>0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  <c r="Q9701" s="9">
        <v>0</v>
      </c>
      <c r="R9701" s="9">
        <v>0</v>
      </c>
      <c r="S9701" s="9">
        <v>0</v>
      </c>
      <c r="T9701" s="9">
        <v>0</v>
      </c>
    </row>
    <row r="9702" spans="1:20" x14ac:dyDescent="0.35">
      <c r="A9702">
        <f t="shared" si="303"/>
        <v>9702</v>
      </c>
      <c r="B9702" s="3" t="s">
        <v>71</v>
      </c>
      <c r="C9702" s="3" t="s">
        <v>87</v>
      </c>
      <c r="D9702" s="3" t="s">
        <v>68</v>
      </c>
      <c r="E9702">
        <v>2020</v>
      </c>
      <c r="F9702" s="3" t="str">
        <f t="shared" si="302"/>
        <v>GFSpillDALLES2020</v>
      </c>
      <c r="G9702" s="9">
        <v>0</v>
      </c>
      <c r="H9702" s="9">
        <v>0</v>
      </c>
      <c r="I9702" s="9">
        <v>0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  <c r="Q9702" s="9">
        <v>0</v>
      </c>
      <c r="R9702" s="9">
        <v>0</v>
      </c>
      <c r="S9702" s="9">
        <v>0</v>
      </c>
      <c r="T9702" s="9">
        <v>0</v>
      </c>
    </row>
    <row r="9703" spans="1:20" x14ac:dyDescent="0.35">
      <c r="A9703">
        <f t="shared" si="303"/>
        <v>9703</v>
      </c>
      <c r="B9703" s="3" t="s">
        <v>71</v>
      </c>
      <c r="C9703" s="3" t="s">
        <v>87</v>
      </c>
      <c r="D9703" s="3" t="s">
        <v>68</v>
      </c>
      <c r="E9703">
        <v>2021</v>
      </c>
      <c r="F9703" s="3" t="str">
        <f t="shared" si="302"/>
        <v>GFSpillDALLES2021</v>
      </c>
      <c r="G9703" s="9">
        <v>0</v>
      </c>
      <c r="H9703" s="9">
        <v>0</v>
      </c>
      <c r="I9703" s="9">
        <v>0</v>
      </c>
      <c r="J9703" s="9">
        <v>0</v>
      </c>
      <c r="K9703" s="9">
        <v>0</v>
      </c>
      <c r="L9703" s="9">
        <v>0</v>
      </c>
      <c r="M9703" s="9">
        <v>0</v>
      </c>
      <c r="N9703" s="9">
        <v>0</v>
      </c>
      <c r="O9703" s="9">
        <v>0</v>
      </c>
      <c r="P9703" s="9">
        <v>0</v>
      </c>
      <c r="Q9703" s="9">
        <v>0</v>
      </c>
      <c r="R9703" s="9">
        <v>0</v>
      </c>
      <c r="S9703" s="9">
        <v>0</v>
      </c>
      <c r="T9703" s="9">
        <v>0</v>
      </c>
    </row>
    <row r="9704" spans="1:20" x14ac:dyDescent="0.35">
      <c r="A9704">
        <f t="shared" si="303"/>
        <v>9704</v>
      </c>
      <c r="B9704" s="3" t="s">
        <v>71</v>
      </c>
      <c r="C9704" s="3" t="s">
        <v>87</v>
      </c>
      <c r="D9704" s="3" t="s">
        <v>68</v>
      </c>
      <c r="E9704">
        <v>2022</v>
      </c>
      <c r="F9704" s="3" t="str">
        <f t="shared" si="302"/>
        <v>GFSpillDALLES2022</v>
      </c>
      <c r="G9704" s="9">
        <v>0</v>
      </c>
      <c r="H9704" s="9">
        <v>0</v>
      </c>
      <c r="I9704" s="9">
        <v>0</v>
      </c>
      <c r="J9704" s="9">
        <v>0</v>
      </c>
      <c r="K9704" s="9">
        <v>0</v>
      </c>
      <c r="L9704" s="9">
        <v>0</v>
      </c>
      <c r="M9704" s="9">
        <v>0</v>
      </c>
      <c r="N9704" s="9">
        <v>0</v>
      </c>
      <c r="O9704" s="9">
        <v>0</v>
      </c>
      <c r="P9704" s="9">
        <v>14.574</v>
      </c>
      <c r="Q9704" s="9">
        <v>0</v>
      </c>
      <c r="R9704" s="9">
        <v>0</v>
      </c>
      <c r="S9704" s="9">
        <v>0</v>
      </c>
      <c r="T9704" s="9">
        <v>0</v>
      </c>
    </row>
    <row r="9705" spans="1:20" x14ac:dyDescent="0.35">
      <c r="A9705">
        <f t="shared" si="303"/>
        <v>9705</v>
      </c>
      <c r="B9705" s="3" t="s">
        <v>71</v>
      </c>
      <c r="C9705" s="3" t="s">
        <v>87</v>
      </c>
      <c r="D9705" s="3" t="s">
        <v>68</v>
      </c>
      <c r="E9705">
        <v>2023</v>
      </c>
      <c r="F9705" s="3" t="str">
        <f t="shared" si="302"/>
        <v>GFSpillDALLES2023</v>
      </c>
      <c r="G9705" s="9">
        <v>0</v>
      </c>
      <c r="H9705" s="9">
        <v>0</v>
      </c>
      <c r="I9705" s="9">
        <v>0</v>
      </c>
      <c r="J9705" s="9">
        <v>0</v>
      </c>
      <c r="K9705" s="9">
        <v>0</v>
      </c>
      <c r="L9705" s="9">
        <v>0</v>
      </c>
      <c r="M9705" s="9">
        <v>0</v>
      </c>
      <c r="N9705" s="9">
        <v>0</v>
      </c>
      <c r="O9705" s="9">
        <v>0</v>
      </c>
      <c r="P9705" s="9">
        <v>0</v>
      </c>
      <c r="Q9705" s="9">
        <v>0</v>
      </c>
      <c r="R9705" s="9">
        <v>0</v>
      </c>
      <c r="S9705" s="9">
        <v>0</v>
      </c>
      <c r="T9705" s="9">
        <v>0</v>
      </c>
    </row>
    <row r="9706" spans="1:20" x14ac:dyDescent="0.35">
      <c r="A9706">
        <f t="shared" si="303"/>
        <v>9706</v>
      </c>
      <c r="B9706" s="3" t="s">
        <v>71</v>
      </c>
      <c r="C9706" s="3" t="s">
        <v>87</v>
      </c>
      <c r="D9706" s="3" t="s">
        <v>68</v>
      </c>
      <c r="E9706">
        <v>2024</v>
      </c>
      <c r="F9706" s="3" t="str">
        <f t="shared" si="302"/>
        <v>GFSpillDALLES2024</v>
      </c>
      <c r="G9706" s="9">
        <v>0</v>
      </c>
      <c r="H9706" s="9">
        <v>0</v>
      </c>
      <c r="I9706" s="9">
        <v>0</v>
      </c>
      <c r="J9706" s="9">
        <v>0</v>
      </c>
      <c r="K9706" s="9">
        <v>0</v>
      </c>
      <c r="L9706" s="9">
        <v>0</v>
      </c>
      <c r="M9706" s="9">
        <v>0</v>
      </c>
      <c r="N9706" s="9">
        <v>0</v>
      </c>
      <c r="O9706" s="9">
        <v>0</v>
      </c>
      <c r="P9706" s="9">
        <v>0</v>
      </c>
      <c r="Q9706" s="9">
        <v>0</v>
      </c>
      <c r="R9706" s="9">
        <v>0</v>
      </c>
      <c r="S9706" s="9">
        <v>0</v>
      </c>
      <c r="T9706" s="9">
        <v>0</v>
      </c>
    </row>
    <row r="9707" spans="1:20" x14ac:dyDescent="0.35">
      <c r="A9707">
        <f t="shared" si="303"/>
        <v>9707</v>
      </c>
      <c r="B9707" s="3" t="s">
        <v>71</v>
      </c>
      <c r="C9707" s="3" t="s">
        <v>87</v>
      </c>
      <c r="D9707" s="3" t="s">
        <v>68</v>
      </c>
      <c r="E9707">
        <v>2025</v>
      </c>
      <c r="F9707" s="3" t="str">
        <f t="shared" si="302"/>
        <v>GFSpillDALLES2025</v>
      </c>
      <c r="G9707" s="9">
        <v>0</v>
      </c>
      <c r="H9707" s="9">
        <v>0</v>
      </c>
      <c r="I9707" s="9">
        <v>0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  <c r="Q9707" s="9">
        <v>0</v>
      </c>
      <c r="R9707" s="9">
        <v>0</v>
      </c>
      <c r="S9707" s="9">
        <v>0</v>
      </c>
      <c r="T9707" s="9">
        <v>0</v>
      </c>
    </row>
    <row r="9708" spans="1:20" x14ac:dyDescent="0.35">
      <c r="A9708">
        <f t="shared" si="303"/>
        <v>9708</v>
      </c>
      <c r="B9708" s="3" t="s">
        <v>71</v>
      </c>
      <c r="C9708" s="3" t="s">
        <v>87</v>
      </c>
      <c r="D9708" s="3" t="s">
        <v>68</v>
      </c>
      <c r="E9708">
        <v>2026</v>
      </c>
      <c r="F9708" s="3" t="str">
        <f t="shared" si="302"/>
        <v>GFSpillDALLES2026</v>
      </c>
      <c r="G9708" s="9">
        <v>0</v>
      </c>
      <c r="H9708" s="9">
        <v>0</v>
      </c>
      <c r="I9708" s="9">
        <v>0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  <c r="Q9708" s="9">
        <v>0</v>
      </c>
      <c r="R9708" s="9">
        <v>0</v>
      </c>
      <c r="S9708" s="9">
        <v>0</v>
      </c>
      <c r="T9708" s="9">
        <v>0</v>
      </c>
    </row>
    <row r="9709" spans="1:20" x14ac:dyDescent="0.35">
      <c r="A9709">
        <f t="shared" si="303"/>
        <v>9709</v>
      </c>
      <c r="B9709" s="3" t="s">
        <v>71</v>
      </c>
      <c r="C9709" s="3" t="s">
        <v>87</v>
      </c>
      <c r="D9709" s="3" t="s">
        <v>68</v>
      </c>
      <c r="E9709">
        <v>2027</v>
      </c>
      <c r="F9709" s="3" t="str">
        <f t="shared" si="302"/>
        <v>GFSpillDALLES2027</v>
      </c>
      <c r="G9709" s="9">
        <v>0</v>
      </c>
      <c r="H9709" s="9">
        <v>0</v>
      </c>
      <c r="I9709" s="9">
        <v>0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  <c r="Q9709" s="9">
        <v>0</v>
      </c>
      <c r="R9709" s="9">
        <v>0</v>
      </c>
      <c r="S9709" s="9">
        <v>0</v>
      </c>
      <c r="T9709" s="9">
        <v>0</v>
      </c>
    </row>
    <row r="9710" spans="1:20" x14ac:dyDescent="0.35">
      <c r="A9710">
        <f t="shared" si="303"/>
        <v>9710</v>
      </c>
      <c r="B9710" s="3" t="s">
        <v>71</v>
      </c>
      <c r="C9710" s="3" t="s">
        <v>87</v>
      </c>
      <c r="D9710" s="3" t="s">
        <v>68</v>
      </c>
      <c r="E9710">
        <v>2028</v>
      </c>
      <c r="F9710" s="3" t="str">
        <f t="shared" si="302"/>
        <v>GFSpillDALLES2028</v>
      </c>
      <c r="G9710" s="9">
        <v>0</v>
      </c>
      <c r="H9710" s="9">
        <v>0</v>
      </c>
      <c r="I9710" s="9">
        <v>0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  <c r="Q9710" s="9">
        <v>21.977</v>
      </c>
      <c r="R9710" s="9">
        <v>0</v>
      </c>
      <c r="S9710" s="9">
        <v>0</v>
      </c>
      <c r="T9710" s="9">
        <v>0</v>
      </c>
    </row>
    <row r="9711" spans="1:20" x14ac:dyDescent="0.35">
      <c r="A9711">
        <f t="shared" si="303"/>
        <v>9711</v>
      </c>
      <c r="B9711" s="3" t="s">
        <v>71</v>
      </c>
      <c r="C9711" s="3" t="s">
        <v>87</v>
      </c>
      <c r="D9711" s="3" t="s">
        <v>68</v>
      </c>
      <c r="E9711">
        <v>2029</v>
      </c>
      <c r="F9711" s="3" t="str">
        <f t="shared" si="302"/>
        <v>GFSpillDALLES2029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  <c r="R9711" s="9">
        <v>0</v>
      </c>
      <c r="S9711" s="9">
        <v>0</v>
      </c>
      <c r="T9711" s="9">
        <v>0</v>
      </c>
    </row>
    <row r="9712" spans="1:20" x14ac:dyDescent="0.35">
      <c r="A9712">
        <f t="shared" si="303"/>
        <v>9712</v>
      </c>
      <c r="B9712" s="3" t="s">
        <v>71</v>
      </c>
      <c r="C9712" s="3" t="s">
        <v>87</v>
      </c>
      <c r="D9712" s="3" t="s">
        <v>69</v>
      </c>
      <c r="E9712">
        <v>2020</v>
      </c>
      <c r="F9712" s="3" t="str">
        <f t="shared" si="302"/>
        <v>GFSpillBONN2020</v>
      </c>
      <c r="G9712" s="9">
        <v>0</v>
      </c>
      <c r="H9712" s="9">
        <v>0</v>
      </c>
      <c r="I9712" s="9">
        <v>0</v>
      </c>
      <c r="J9712" s="9">
        <v>0</v>
      </c>
      <c r="K9712" s="9">
        <v>2.5</v>
      </c>
      <c r="L9712" s="9">
        <v>0</v>
      </c>
      <c r="M9712" s="9">
        <v>0</v>
      </c>
      <c r="N9712" s="9">
        <v>0</v>
      </c>
      <c r="O9712" s="9">
        <v>0</v>
      </c>
      <c r="P9712" s="9">
        <v>0</v>
      </c>
      <c r="Q9712" s="9">
        <v>0</v>
      </c>
      <c r="R9712" s="9">
        <v>0</v>
      </c>
      <c r="S9712" s="9">
        <v>0</v>
      </c>
      <c r="T9712" s="9">
        <v>0</v>
      </c>
    </row>
    <row r="9713" spans="1:20" x14ac:dyDescent="0.35">
      <c r="A9713">
        <f t="shared" si="303"/>
        <v>9713</v>
      </c>
      <c r="B9713" s="3" t="s">
        <v>71</v>
      </c>
      <c r="C9713" s="3" t="s">
        <v>87</v>
      </c>
      <c r="D9713" s="3" t="s">
        <v>69</v>
      </c>
      <c r="E9713">
        <v>2021</v>
      </c>
      <c r="F9713" s="3" t="str">
        <f t="shared" si="302"/>
        <v>GFSpillBONN2021</v>
      </c>
      <c r="G9713" s="9">
        <v>0</v>
      </c>
      <c r="H9713" s="9">
        <v>0</v>
      </c>
      <c r="I9713" s="9">
        <v>0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  <c r="Q9713" s="9">
        <v>0</v>
      </c>
      <c r="R9713" s="9">
        <v>0</v>
      </c>
      <c r="S9713" s="9">
        <v>0</v>
      </c>
      <c r="T9713" s="9">
        <v>0</v>
      </c>
    </row>
    <row r="9714" spans="1:20" x14ac:dyDescent="0.35">
      <c r="A9714">
        <f t="shared" si="303"/>
        <v>9714</v>
      </c>
      <c r="B9714" s="3" t="s">
        <v>71</v>
      </c>
      <c r="C9714" s="3" t="s">
        <v>87</v>
      </c>
      <c r="D9714" s="3" t="s">
        <v>69</v>
      </c>
      <c r="E9714">
        <v>2022</v>
      </c>
      <c r="F9714" s="3" t="str">
        <f t="shared" si="302"/>
        <v>GFSpillBONN2022</v>
      </c>
      <c r="G9714" s="9">
        <v>0</v>
      </c>
      <c r="H9714" s="9">
        <v>0</v>
      </c>
      <c r="I9714" s="9">
        <v>0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208.79300000000001</v>
      </c>
      <c r="Q9714" s="9">
        <v>0</v>
      </c>
      <c r="R9714" s="9">
        <v>0</v>
      </c>
      <c r="S9714" s="9">
        <v>0</v>
      </c>
      <c r="T9714" s="9">
        <v>0</v>
      </c>
    </row>
    <row r="9715" spans="1:20" x14ac:dyDescent="0.35">
      <c r="A9715">
        <f t="shared" si="303"/>
        <v>9715</v>
      </c>
      <c r="B9715" s="3" t="s">
        <v>71</v>
      </c>
      <c r="C9715" s="3" t="s">
        <v>87</v>
      </c>
      <c r="D9715" s="3" t="s">
        <v>69</v>
      </c>
      <c r="E9715">
        <v>2023</v>
      </c>
      <c r="F9715" s="3" t="str">
        <f t="shared" si="302"/>
        <v>GFSpillBONN2023</v>
      </c>
      <c r="G9715" s="9">
        <v>0</v>
      </c>
      <c r="H9715" s="9">
        <v>0</v>
      </c>
      <c r="I9715" s="9">
        <v>2.4790000000000001</v>
      </c>
      <c r="J9715" s="9">
        <v>12.175000000000001</v>
      </c>
      <c r="K9715" s="9">
        <v>0</v>
      </c>
      <c r="L9715" s="9">
        <v>10.871</v>
      </c>
      <c r="M9715" s="9">
        <v>26.42</v>
      </c>
      <c r="N9715" s="9">
        <v>0</v>
      </c>
      <c r="O9715" s="9">
        <v>100.096</v>
      </c>
      <c r="P9715" s="9">
        <v>173.50899999999999</v>
      </c>
      <c r="Q9715" s="9">
        <v>70.557000000000002</v>
      </c>
      <c r="R9715" s="9">
        <v>0</v>
      </c>
      <c r="S9715" s="9">
        <v>0</v>
      </c>
      <c r="T9715" s="9">
        <v>0</v>
      </c>
    </row>
    <row r="9716" spans="1:20" x14ac:dyDescent="0.35">
      <c r="A9716">
        <f t="shared" si="303"/>
        <v>9716</v>
      </c>
      <c r="B9716" s="3" t="s">
        <v>71</v>
      </c>
      <c r="C9716" s="3" t="s">
        <v>87</v>
      </c>
      <c r="D9716" s="3" t="s">
        <v>69</v>
      </c>
      <c r="E9716">
        <v>2024</v>
      </c>
      <c r="F9716" s="3" t="str">
        <f t="shared" si="302"/>
        <v>GFSpillBONN2024</v>
      </c>
      <c r="G9716" s="9">
        <v>0</v>
      </c>
      <c r="H9716" s="9">
        <v>0</v>
      </c>
      <c r="I9716" s="9">
        <v>0</v>
      </c>
      <c r="J9716" s="9">
        <v>0</v>
      </c>
      <c r="K9716" s="9">
        <v>2.3210000000000002</v>
      </c>
      <c r="L9716" s="9">
        <v>0</v>
      </c>
      <c r="M9716" s="9">
        <v>0</v>
      </c>
      <c r="N9716" s="9">
        <v>0</v>
      </c>
      <c r="O9716" s="9">
        <v>0</v>
      </c>
      <c r="P9716" s="9">
        <v>50.061999999999998</v>
      </c>
      <c r="Q9716" s="9">
        <v>0</v>
      </c>
      <c r="R9716" s="9">
        <v>0</v>
      </c>
      <c r="S9716" s="9">
        <v>0</v>
      </c>
      <c r="T9716" s="9">
        <v>0</v>
      </c>
    </row>
    <row r="9717" spans="1:20" x14ac:dyDescent="0.35">
      <c r="A9717">
        <f t="shared" si="303"/>
        <v>9717</v>
      </c>
      <c r="B9717" s="3" t="s">
        <v>71</v>
      </c>
      <c r="C9717" s="3" t="s">
        <v>87</v>
      </c>
      <c r="D9717" s="3" t="s">
        <v>69</v>
      </c>
      <c r="E9717">
        <v>2025</v>
      </c>
      <c r="F9717" s="3" t="str">
        <f t="shared" si="302"/>
        <v>GFSpillBONN2025</v>
      </c>
      <c r="G9717" s="9">
        <v>0</v>
      </c>
      <c r="H9717" s="9">
        <v>0</v>
      </c>
      <c r="I9717" s="9">
        <v>0</v>
      </c>
      <c r="J9717" s="9">
        <v>15.602</v>
      </c>
      <c r="K9717" s="9">
        <v>22.183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  <c r="S9717" s="9">
        <v>0</v>
      </c>
      <c r="T9717" s="9">
        <v>0</v>
      </c>
    </row>
    <row r="9718" spans="1:20" x14ac:dyDescent="0.35">
      <c r="A9718">
        <f t="shared" si="303"/>
        <v>9718</v>
      </c>
      <c r="B9718" s="3" t="s">
        <v>71</v>
      </c>
      <c r="C9718" s="3" t="s">
        <v>87</v>
      </c>
      <c r="D9718" s="3" t="s">
        <v>69</v>
      </c>
      <c r="E9718">
        <v>2026</v>
      </c>
      <c r="F9718" s="3" t="str">
        <f t="shared" si="302"/>
        <v>GFSpillBONN2026</v>
      </c>
      <c r="G9718" s="9">
        <v>0</v>
      </c>
      <c r="H9718" s="9">
        <v>0</v>
      </c>
      <c r="I9718" s="9">
        <v>0</v>
      </c>
      <c r="J9718" s="9">
        <v>0</v>
      </c>
      <c r="K9718" s="9">
        <v>0</v>
      </c>
      <c r="L9718" s="9">
        <v>0</v>
      </c>
      <c r="M9718" s="9">
        <v>0</v>
      </c>
      <c r="N9718" s="9">
        <v>0</v>
      </c>
      <c r="O9718" s="9">
        <v>0</v>
      </c>
      <c r="P9718" s="9">
        <v>29.297000000000001</v>
      </c>
      <c r="Q9718" s="9">
        <v>0</v>
      </c>
      <c r="R9718" s="9">
        <v>0</v>
      </c>
      <c r="S9718" s="9">
        <v>0</v>
      </c>
      <c r="T9718" s="9">
        <v>0</v>
      </c>
    </row>
    <row r="9719" spans="1:20" x14ac:dyDescent="0.35">
      <c r="A9719">
        <f t="shared" si="303"/>
        <v>9719</v>
      </c>
      <c r="B9719" s="3" t="s">
        <v>71</v>
      </c>
      <c r="C9719" s="3" t="s">
        <v>87</v>
      </c>
      <c r="D9719" s="3" t="s">
        <v>69</v>
      </c>
      <c r="E9719">
        <v>2027</v>
      </c>
      <c r="F9719" s="3" t="str">
        <f t="shared" si="302"/>
        <v>GFSpillBONN2027</v>
      </c>
      <c r="G9719" s="9">
        <v>0</v>
      </c>
      <c r="H9719" s="9">
        <v>0</v>
      </c>
      <c r="I9719" s="9">
        <v>0</v>
      </c>
      <c r="J9719" s="9">
        <v>0</v>
      </c>
      <c r="K9719" s="9">
        <v>0</v>
      </c>
      <c r="L9719" s="9">
        <v>0</v>
      </c>
      <c r="M9719" s="9">
        <v>0</v>
      </c>
      <c r="N9719" s="9">
        <v>0</v>
      </c>
      <c r="O9719" s="9">
        <v>0</v>
      </c>
      <c r="P9719" s="9">
        <v>184.482</v>
      </c>
      <c r="Q9719" s="9">
        <v>6.87</v>
      </c>
      <c r="R9719" s="9">
        <v>0</v>
      </c>
      <c r="S9719" s="9">
        <v>0</v>
      </c>
      <c r="T9719" s="9">
        <v>0</v>
      </c>
    </row>
    <row r="9720" spans="1:20" x14ac:dyDescent="0.35">
      <c r="A9720">
        <f t="shared" si="303"/>
        <v>9720</v>
      </c>
      <c r="B9720" s="3" t="s">
        <v>71</v>
      </c>
      <c r="C9720" s="3" t="s">
        <v>87</v>
      </c>
      <c r="D9720" s="3" t="s">
        <v>69</v>
      </c>
      <c r="E9720">
        <v>2028</v>
      </c>
      <c r="F9720" s="3" t="str">
        <f t="shared" si="302"/>
        <v>GFSpillBONN2028</v>
      </c>
      <c r="G9720" s="9">
        <v>0</v>
      </c>
      <c r="H9720" s="9">
        <v>0</v>
      </c>
      <c r="I9720" s="9">
        <v>0</v>
      </c>
      <c r="J9720" s="9">
        <v>0</v>
      </c>
      <c r="K9720" s="9">
        <v>8.6010000000000009</v>
      </c>
      <c r="L9720" s="9">
        <v>0</v>
      </c>
      <c r="M9720" s="9">
        <v>0</v>
      </c>
      <c r="N9720" s="9">
        <v>0</v>
      </c>
      <c r="O9720" s="9">
        <v>0</v>
      </c>
      <c r="P9720" s="9">
        <v>134.61000000000001</v>
      </c>
      <c r="Q9720" s="9">
        <v>139.203</v>
      </c>
      <c r="R9720" s="9">
        <v>0</v>
      </c>
      <c r="S9720" s="9">
        <v>0</v>
      </c>
      <c r="T9720" s="9">
        <v>0</v>
      </c>
    </row>
    <row r="9721" spans="1:20" x14ac:dyDescent="0.35">
      <c r="A9721">
        <f t="shared" si="303"/>
        <v>9721</v>
      </c>
      <c r="B9721" s="3" t="s">
        <v>71</v>
      </c>
      <c r="C9721" s="3" t="s">
        <v>87</v>
      </c>
      <c r="D9721" s="3" t="s">
        <v>69</v>
      </c>
      <c r="E9721">
        <v>2029</v>
      </c>
      <c r="F9721" s="3" t="str">
        <f t="shared" si="302"/>
        <v>GFSpillBONN2029</v>
      </c>
      <c r="G9721" s="9">
        <v>0</v>
      </c>
      <c r="H9721" s="9">
        <v>0</v>
      </c>
      <c r="I9721" s="9">
        <v>0</v>
      </c>
      <c r="J9721" s="9">
        <v>0</v>
      </c>
      <c r="K9721" s="9">
        <v>0</v>
      </c>
      <c r="L9721" s="9">
        <v>0</v>
      </c>
      <c r="M9721" s="9">
        <v>0</v>
      </c>
      <c r="N9721" s="9">
        <v>0</v>
      </c>
      <c r="O9721" s="9">
        <v>0</v>
      </c>
      <c r="P9721" s="9">
        <v>117.95699999999999</v>
      </c>
      <c r="Q9721" s="9">
        <v>0</v>
      </c>
      <c r="R9721" s="9">
        <v>0</v>
      </c>
      <c r="S9721" s="9">
        <v>0</v>
      </c>
      <c r="T9721" s="9">
        <v>0</v>
      </c>
    </row>
    <row r="9722" spans="1:20" x14ac:dyDescent="0.35">
      <c r="A9722">
        <f t="shared" si="303"/>
        <v>9722</v>
      </c>
      <c r="B9722" s="3" t="s">
        <v>71</v>
      </c>
      <c r="C9722" s="3" t="s">
        <v>88</v>
      </c>
      <c r="D9722" s="3" t="s">
        <v>17</v>
      </c>
      <c r="E9722">
        <v>2020</v>
      </c>
      <c r="F9722" s="3" t="str">
        <f t="shared" si="302"/>
        <v>GBSpillMICA2020</v>
      </c>
      <c r="G9722" s="9">
        <v>0</v>
      </c>
      <c r="H9722" s="9">
        <v>0</v>
      </c>
      <c r="I9722" s="9">
        <v>0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  <c r="Q9722" s="9">
        <v>0</v>
      </c>
      <c r="R9722" s="9">
        <v>0</v>
      </c>
      <c r="S9722" s="9">
        <v>0</v>
      </c>
      <c r="T9722" s="9">
        <v>0</v>
      </c>
    </row>
    <row r="9723" spans="1:20" x14ac:dyDescent="0.35">
      <c r="A9723">
        <f t="shared" si="303"/>
        <v>9723</v>
      </c>
      <c r="B9723" s="3" t="s">
        <v>71</v>
      </c>
      <c r="C9723" s="3" t="s">
        <v>88</v>
      </c>
      <c r="D9723" s="3" t="s">
        <v>17</v>
      </c>
      <c r="E9723">
        <v>2021</v>
      </c>
      <c r="F9723" s="3" t="str">
        <f t="shared" si="302"/>
        <v>GBSpillMICA2021</v>
      </c>
      <c r="G9723" s="9">
        <v>0</v>
      </c>
      <c r="H9723" s="9">
        <v>0</v>
      </c>
      <c r="I9723" s="9">
        <v>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  <c r="Q9723" s="9">
        <v>0</v>
      </c>
      <c r="R9723" s="9">
        <v>0</v>
      </c>
      <c r="S9723" s="9">
        <v>0</v>
      </c>
      <c r="T9723" s="9">
        <v>0</v>
      </c>
    </row>
    <row r="9724" spans="1:20" x14ac:dyDescent="0.35">
      <c r="A9724">
        <f t="shared" si="303"/>
        <v>9724</v>
      </c>
      <c r="B9724" s="3" t="s">
        <v>71</v>
      </c>
      <c r="C9724" s="3" t="s">
        <v>88</v>
      </c>
      <c r="D9724" s="3" t="s">
        <v>17</v>
      </c>
      <c r="E9724">
        <v>2022</v>
      </c>
      <c r="F9724" s="3" t="str">
        <f t="shared" si="302"/>
        <v>GBSpillMICA2022</v>
      </c>
      <c r="G9724" s="9">
        <v>0</v>
      </c>
      <c r="H9724" s="9">
        <v>0</v>
      </c>
      <c r="I9724" s="9">
        <v>0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  <c r="S9724" s="9">
        <v>0</v>
      </c>
      <c r="T9724" s="9">
        <v>0</v>
      </c>
    </row>
    <row r="9725" spans="1:20" x14ac:dyDescent="0.35">
      <c r="A9725">
        <f t="shared" si="303"/>
        <v>9725</v>
      </c>
      <c r="B9725" s="3" t="s">
        <v>71</v>
      </c>
      <c r="C9725" s="3" t="s">
        <v>88</v>
      </c>
      <c r="D9725" s="3" t="s">
        <v>17</v>
      </c>
      <c r="E9725">
        <v>2023</v>
      </c>
      <c r="F9725" s="3" t="str">
        <f t="shared" si="302"/>
        <v>GBSpillMICA2023</v>
      </c>
      <c r="G9725" s="9">
        <v>0</v>
      </c>
      <c r="H9725" s="9">
        <v>0</v>
      </c>
      <c r="I9725" s="9">
        <v>0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  <c r="R9725" s="9">
        <v>0</v>
      </c>
      <c r="S9725" s="9">
        <v>0</v>
      </c>
      <c r="T9725" s="9">
        <v>0</v>
      </c>
    </row>
    <row r="9726" spans="1:20" x14ac:dyDescent="0.35">
      <c r="A9726">
        <f t="shared" si="303"/>
        <v>9726</v>
      </c>
      <c r="B9726" s="3" t="s">
        <v>71</v>
      </c>
      <c r="C9726" s="3" t="s">
        <v>88</v>
      </c>
      <c r="D9726" s="3" t="s">
        <v>17</v>
      </c>
      <c r="E9726">
        <v>2024</v>
      </c>
      <c r="F9726" s="3" t="str">
        <f t="shared" si="302"/>
        <v>GBSpillMICA2024</v>
      </c>
      <c r="G9726" s="9">
        <v>0</v>
      </c>
      <c r="H9726" s="9">
        <v>0</v>
      </c>
      <c r="I9726" s="9">
        <v>0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  <c r="Q9726" s="9">
        <v>0</v>
      </c>
      <c r="R9726" s="9">
        <v>0</v>
      </c>
      <c r="S9726" s="9">
        <v>0</v>
      </c>
      <c r="T9726" s="9">
        <v>0</v>
      </c>
    </row>
    <row r="9727" spans="1:20" x14ac:dyDescent="0.35">
      <c r="A9727">
        <f t="shared" si="303"/>
        <v>9727</v>
      </c>
      <c r="B9727" s="3" t="s">
        <v>71</v>
      </c>
      <c r="C9727" s="3" t="s">
        <v>88</v>
      </c>
      <c r="D9727" s="3" t="s">
        <v>17</v>
      </c>
      <c r="E9727">
        <v>2025</v>
      </c>
      <c r="F9727" s="3" t="str">
        <f t="shared" si="302"/>
        <v>GBSpillMICA2025</v>
      </c>
      <c r="G9727" s="9">
        <v>0</v>
      </c>
      <c r="H9727" s="9">
        <v>0</v>
      </c>
      <c r="I9727" s="9">
        <v>0</v>
      </c>
      <c r="J9727" s="9">
        <v>0</v>
      </c>
      <c r="K9727" s="9">
        <v>0</v>
      </c>
      <c r="L9727" s="9">
        <v>0</v>
      </c>
      <c r="M9727" s="9">
        <v>0</v>
      </c>
      <c r="N9727" s="9">
        <v>0</v>
      </c>
      <c r="O9727" s="9">
        <v>0</v>
      </c>
      <c r="P9727" s="9">
        <v>0</v>
      </c>
      <c r="Q9727" s="9">
        <v>0</v>
      </c>
      <c r="R9727" s="9">
        <v>0</v>
      </c>
      <c r="S9727" s="9">
        <v>0</v>
      </c>
      <c r="T9727" s="9">
        <v>0</v>
      </c>
    </row>
    <row r="9728" spans="1:20" x14ac:dyDescent="0.35">
      <c r="A9728">
        <f t="shared" si="303"/>
        <v>9728</v>
      </c>
      <c r="B9728" s="3" t="s">
        <v>71</v>
      </c>
      <c r="C9728" s="3" t="s">
        <v>88</v>
      </c>
      <c r="D9728" s="3" t="s">
        <v>17</v>
      </c>
      <c r="E9728">
        <v>2026</v>
      </c>
      <c r="F9728" s="3" t="str">
        <f t="shared" si="302"/>
        <v>GBSpillMICA2026</v>
      </c>
      <c r="G9728" s="9">
        <v>0</v>
      </c>
      <c r="H9728" s="9">
        <v>0</v>
      </c>
      <c r="I9728" s="9">
        <v>0</v>
      </c>
      <c r="J9728" s="9">
        <v>0</v>
      </c>
      <c r="K9728" s="9">
        <v>0</v>
      </c>
      <c r="L9728" s="9">
        <v>0</v>
      </c>
      <c r="M9728" s="9">
        <v>0</v>
      </c>
      <c r="N9728" s="9">
        <v>0</v>
      </c>
      <c r="O9728" s="9">
        <v>0</v>
      </c>
      <c r="P9728" s="9">
        <v>0</v>
      </c>
      <c r="Q9728" s="9">
        <v>0</v>
      </c>
      <c r="R9728" s="9">
        <v>0</v>
      </c>
      <c r="S9728" s="9">
        <v>0</v>
      </c>
      <c r="T9728" s="9">
        <v>0</v>
      </c>
    </row>
    <row r="9729" spans="1:20" x14ac:dyDescent="0.35">
      <c r="A9729">
        <f t="shared" si="303"/>
        <v>9729</v>
      </c>
      <c r="B9729" s="3" t="s">
        <v>71</v>
      </c>
      <c r="C9729" s="3" t="s">
        <v>88</v>
      </c>
      <c r="D9729" s="3" t="s">
        <v>17</v>
      </c>
      <c r="E9729">
        <v>2027</v>
      </c>
      <c r="F9729" s="3" t="str">
        <f t="shared" si="302"/>
        <v>GBSpillMICA2027</v>
      </c>
      <c r="G9729" s="9">
        <v>0</v>
      </c>
      <c r="H9729" s="9">
        <v>0</v>
      </c>
      <c r="I9729" s="9">
        <v>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  <c r="Q9729" s="9">
        <v>0</v>
      </c>
      <c r="R9729" s="9">
        <v>0</v>
      </c>
      <c r="S9729" s="9">
        <v>0</v>
      </c>
      <c r="T9729" s="9">
        <v>0</v>
      </c>
    </row>
    <row r="9730" spans="1:20" x14ac:dyDescent="0.35">
      <c r="A9730">
        <f t="shared" si="303"/>
        <v>9730</v>
      </c>
      <c r="B9730" s="3" t="s">
        <v>71</v>
      </c>
      <c r="C9730" s="3" t="s">
        <v>88</v>
      </c>
      <c r="D9730" s="3" t="s">
        <v>17</v>
      </c>
      <c r="E9730">
        <v>2028</v>
      </c>
      <c r="F9730" s="3" t="str">
        <f t="shared" ref="F9730:F9793" si="304">_xlfn.CONCAT(B9730,C9730,D9730,E9730)</f>
        <v>GBSpillMICA2028</v>
      </c>
      <c r="G9730" s="9">
        <v>0</v>
      </c>
      <c r="H9730" s="9">
        <v>0</v>
      </c>
      <c r="I9730" s="9">
        <v>0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  <c r="Q9730" s="9">
        <v>0</v>
      </c>
      <c r="R9730" s="9">
        <v>0</v>
      </c>
      <c r="S9730" s="9">
        <v>0</v>
      </c>
      <c r="T9730" s="9">
        <v>0</v>
      </c>
    </row>
    <row r="9731" spans="1:20" x14ac:dyDescent="0.35">
      <c r="A9731">
        <f t="shared" ref="A9731:A9794" si="305">A9730+1</f>
        <v>9731</v>
      </c>
      <c r="B9731" s="3" t="s">
        <v>71</v>
      </c>
      <c r="C9731" s="3" t="s">
        <v>88</v>
      </c>
      <c r="D9731" s="3" t="s">
        <v>17</v>
      </c>
      <c r="E9731">
        <v>2029</v>
      </c>
      <c r="F9731" s="3" t="str">
        <f t="shared" si="304"/>
        <v>GBSpillMICA2029</v>
      </c>
      <c r="G9731" s="9">
        <v>0</v>
      </c>
      <c r="H9731" s="9">
        <v>0</v>
      </c>
      <c r="I9731" s="9">
        <v>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  <c r="Q9731" s="9">
        <v>0</v>
      </c>
      <c r="R9731" s="9">
        <v>0</v>
      </c>
      <c r="S9731" s="9">
        <v>0</v>
      </c>
      <c r="T9731" s="9">
        <v>0</v>
      </c>
    </row>
    <row r="9732" spans="1:20" x14ac:dyDescent="0.35">
      <c r="A9732">
        <f t="shared" si="305"/>
        <v>9732</v>
      </c>
      <c r="B9732" s="3" t="s">
        <v>71</v>
      </c>
      <c r="C9732" s="3" t="s">
        <v>88</v>
      </c>
      <c r="D9732" s="3" t="s">
        <v>18</v>
      </c>
      <c r="E9732">
        <v>2020</v>
      </c>
      <c r="F9732" s="3" t="str">
        <f t="shared" si="304"/>
        <v>GBSpillREVELS2020</v>
      </c>
      <c r="G9732" s="9">
        <v>0</v>
      </c>
      <c r="H9732" s="9">
        <v>0</v>
      </c>
      <c r="I9732" s="9">
        <v>0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  <c r="Q9732" s="9">
        <v>0</v>
      </c>
      <c r="R9732" s="9">
        <v>0</v>
      </c>
      <c r="S9732" s="9">
        <v>0</v>
      </c>
      <c r="T9732" s="9">
        <v>0</v>
      </c>
    </row>
    <row r="9733" spans="1:20" x14ac:dyDescent="0.35">
      <c r="A9733">
        <f t="shared" si="305"/>
        <v>9733</v>
      </c>
      <c r="B9733" s="3" t="s">
        <v>71</v>
      </c>
      <c r="C9733" s="3" t="s">
        <v>88</v>
      </c>
      <c r="D9733" s="3" t="s">
        <v>18</v>
      </c>
      <c r="E9733">
        <v>2021</v>
      </c>
      <c r="F9733" s="3" t="str">
        <f t="shared" si="304"/>
        <v>GBSpillREVELS2021</v>
      </c>
      <c r="G9733" s="9">
        <v>0</v>
      </c>
      <c r="H9733" s="9">
        <v>0</v>
      </c>
      <c r="I9733" s="9">
        <v>0</v>
      </c>
      <c r="J9733" s="9">
        <v>0</v>
      </c>
      <c r="K9733" s="9">
        <v>0</v>
      </c>
      <c r="L9733" s="9">
        <v>0</v>
      </c>
      <c r="M9733" s="9">
        <v>0</v>
      </c>
      <c r="N9733" s="9">
        <v>0</v>
      </c>
      <c r="O9733" s="9">
        <v>0</v>
      </c>
      <c r="P9733" s="9">
        <v>0</v>
      </c>
      <c r="Q9733" s="9">
        <v>0</v>
      </c>
      <c r="R9733" s="9">
        <v>0</v>
      </c>
      <c r="S9733" s="9">
        <v>0</v>
      </c>
      <c r="T9733" s="9">
        <v>0</v>
      </c>
    </row>
    <row r="9734" spans="1:20" x14ac:dyDescent="0.35">
      <c r="A9734">
        <f t="shared" si="305"/>
        <v>9734</v>
      </c>
      <c r="B9734" s="3" t="s">
        <v>71</v>
      </c>
      <c r="C9734" s="3" t="s">
        <v>88</v>
      </c>
      <c r="D9734" s="3" t="s">
        <v>18</v>
      </c>
      <c r="E9734">
        <v>2022</v>
      </c>
      <c r="F9734" s="3" t="str">
        <f t="shared" si="304"/>
        <v>GBSpillREVELS2022</v>
      </c>
      <c r="G9734" s="9">
        <v>0</v>
      </c>
      <c r="H9734" s="9">
        <v>0</v>
      </c>
      <c r="I9734" s="9">
        <v>0</v>
      </c>
      <c r="J9734" s="9">
        <v>0</v>
      </c>
      <c r="K9734" s="9">
        <v>0</v>
      </c>
      <c r="L9734" s="9">
        <v>0</v>
      </c>
      <c r="M9734" s="9">
        <v>0</v>
      </c>
      <c r="N9734" s="9">
        <v>0</v>
      </c>
      <c r="O9734" s="9">
        <v>0</v>
      </c>
      <c r="P9734" s="9">
        <v>0</v>
      </c>
      <c r="Q9734" s="9">
        <v>0</v>
      </c>
      <c r="R9734" s="9">
        <v>0</v>
      </c>
      <c r="S9734" s="9">
        <v>0</v>
      </c>
      <c r="T9734" s="9">
        <v>0</v>
      </c>
    </row>
    <row r="9735" spans="1:20" x14ac:dyDescent="0.35">
      <c r="A9735">
        <f t="shared" si="305"/>
        <v>9735</v>
      </c>
      <c r="B9735" s="3" t="s">
        <v>71</v>
      </c>
      <c r="C9735" s="3" t="s">
        <v>88</v>
      </c>
      <c r="D9735" s="3" t="s">
        <v>18</v>
      </c>
      <c r="E9735">
        <v>2023</v>
      </c>
      <c r="F9735" s="3" t="str">
        <f t="shared" si="304"/>
        <v>GBSpillREVELS2023</v>
      </c>
      <c r="G9735" s="9">
        <v>0</v>
      </c>
      <c r="H9735" s="9">
        <v>0</v>
      </c>
      <c r="I9735" s="9">
        <v>0</v>
      </c>
      <c r="J9735" s="9">
        <v>0</v>
      </c>
      <c r="K9735" s="9">
        <v>0</v>
      </c>
      <c r="L9735" s="9">
        <v>0</v>
      </c>
      <c r="M9735" s="9">
        <v>0</v>
      </c>
      <c r="N9735" s="9">
        <v>0</v>
      </c>
      <c r="O9735" s="9">
        <v>0</v>
      </c>
      <c r="P9735" s="9">
        <v>0</v>
      </c>
      <c r="Q9735" s="9">
        <v>0</v>
      </c>
      <c r="R9735" s="9">
        <v>0</v>
      </c>
      <c r="S9735" s="9">
        <v>0</v>
      </c>
      <c r="T9735" s="9">
        <v>0</v>
      </c>
    </row>
    <row r="9736" spans="1:20" x14ac:dyDescent="0.35">
      <c r="A9736">
        <f t="shared" si="305"/>
        <v>9736</v>
      </c>
      <c r="B9736" s="3" t="s">
        <v>71</v>
      </c>
      <c r="C9736" s="3" t="s">
        <v>88</v>
      </c>
      <c r="D9736" s="3" t="s">
        <v>18</v>
      </c>
      <c r="E9736">
        <v>2024</v>
      </c>
      <c r="F9736" s="3" t="str">
        <f t="shared" si="304"/>
        <v>GBSpillREVELS2024</v>
      </c>
      <c r="G9736" s="9">
        <v>0</v>
      </c>
      <c r="H9736" s="9">
        <v>0</v>
      </c>
      <c r="I9736" s="9">
        <v>0</v>
      </c>
      <c r="J9736" s="9">
        <v>0</v>
      </c>
      <c r="K9736" s="9">
        <v>0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  <c r="Q9736" s="9">
        <v>0</v>
      </c>
      <c r="R9736" s="9">
        <v>0</v>
      </c>
      <c r="S9736" s="9">
        <v>0</v>
      </c>
      <c r="T9736" s="9">
        <v>0</v>
      </c>
    </row>
    <row r="9737" spans="1:20" x14ac:dyDescent="0.35">
      <c r="A9737">
        <f t="shared" si="305"/>
        <v>9737</v>
      </c>
      <c r="B9737" s="3" t="s">
        <v>71</v>
      </c>
      <c r="C9737" s="3" t="s">
        <v>88</v>
      </c>
      <c r="D9737" s="3" t="s">
        <v>18</v>
      </c>
      <c r="E9737">
        <v>2025</v>
      </c>
      <c r="F9737" s="3" t="str">
        <f t="shared" si="304"/>
        <v>GBSpillREVELS2025</v>
      </c>
      <c r="G9737" s="9">
        <v>0</v>
      </c>
      <c r="H9737" s="9">
        <v>0</v>
      </c>
      <c r="I9737" s="9">
        <v>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  <c r="Q9737" s="9">
        <v>0</v>
      </c>
      <c r="R9737" s="9">
        <v>0</v>
      </c>
      <c r="S9737" s="9">
        <v>0</v>
      </c>
      <c r="T9737" s="9">
        <v>0</v>
      </c>
    </row>
    <row r="9738" spans="1:20" x14ac:dyDescent="0.35">
      <c r="A9738">
        <f t="shared" si="305"/>
        <v>9738</v>
      </c>
      <c r="B9738" s="3" t="s">
        <v>71</v>
      </c>
      <c r="C9738" s="3" t="s">
        <v>88</v>
      </c>
      <c r="D9738" s="3" t="s">
        <v>18</v>
      </c>
      <c r="E9738">
        <v>2026</v>
      </c>
      <c r="F9738" s="3" t="str">
        <f t="shared" si="304"/>
        <v>GBSpillREVELS2026</v>
      </c>
      <c r="G9738" s="9">
        <v>0</v>
      </c>
      <c r="H9738" s="9">
        <v>0</v>
      </c>
      <c r="I9738" s="9">
        <v>0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  <c r="Q9738" s="9">
        <v>0</v>
      </c>
      <c r="R9738" s="9">
        <v>0</v>
      </c>
      <c r="S9738" s="9">
        <v>0</v>
      </c>
      <c r="T9738" s="9">
        <v>0</v>
      </c>
    </row>
    <row r="9739" spans="1:20" x14ac:dyDescent="0.35">
      <c r="A9739">
        <f t="shared" si="305"/>
        <v>9739</v>
      </c>
      <c r="B9739" s="3" t="s">
        <v>71</v>
      </c>
      <c r="C9739" s="3" t="s">
        <v>88</v>
      </c>
      <c r="D9739" s="3" t="s">
        <v>18</v>
      </c>
      <c r="E9739">
        <v>2027</v>
      </c>
      <c r="F9739" s="3" t="str">
        <f t="shared" si="304"/>
        <v>GBSpillREVELS2027</v>
      </c>
      <c r="G9739" s="9">
        <v>0</v>
      </c>
      <c r="H9739" s="9">
        <v>0</v>
      </c>
      <c r="I9739" s="9">
        <v>0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  <c r="Q9739" s="9">
        <v>0</v>
      </c>
      <c r="R9739" s="9">
        <v>0</v>
      </c>
      <c r="S9739" s="9">
        <v>0</v>
      </c>
      <c r="T9739" s="9">
        <v>0</v>
      </c>
    </row>
    <row r="9740" spans="1:20" x14ac:dyDescent="0.35">
      <c r="A9740">
        <f t="shared" si="305"/>
        <v>9740</v>
      </c>
      <c r="B9740" s="3" t="s">
        <v>71</v>
      </c>
      <c r="C9740" s="3" t="s">
        <v>88</v>
      </c>
      <c r="D9740" s="3" t="s">
        <v>18</v>
      </c>
      <c r="E9740">
        <v>2028</v>
      </c>
      <c r="F9740" s="3" t="str">
        <f t="shared" si="304"/>
        <v>GBSpillREVELS2028</v>
      </c>
      <c r="G9740" s="9">
        <v>0</v>
      </c>
      <c r="H9740" s="9">
        <v>0</v>
      </c>
      <c r="I9740" s="9">
        <v>0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  <c r="Q9740" s="9">
        <v>0</v>
      </c>
      <c r="R9740" s="9">
        <v>0</v>
      </c>
      <c r="S9740" s="9">
        <v>0</v>
      </c>
      <c r="T9740" s="9">
        <v>0</v>
      </c>
    </row>
    <row r="9741" spans="1:20" x14ac:dyDescent="0.35">
      <c r="A9741">
        <f t="shared" si="305"/>
        <v>9741</v>
      </c>
      <c r="B9741" s="3" t="s">
        <v>71</v>
      </c>
      <c r="C9741" s="3" t="s">
        <v>88</v>
      </c>
      <c r="D9741" s="3" t="s">
        <v>18</v>
      </c>
      <c r="E9741">
        <v>2029</v>
      </c>
      <c r="F9741" s="3" t="str">
        <f t="shared" si="304"/>
        <v>GBSpillREVELS2029</v>
      </c>
      <c r="G9741" s="9">
        <v>0</v>
      </c>
      <c r="H9741" s="9">
        <v>0</v>
      </c>
      <c r="I9741" s="9">
        <v>0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  <c r="R9741" s="9">
        <v>0</v>
      </c>
      <c r="S9741" s="9">
        <v>0</v>
      </c>
      <c r="T9741" s="9">
        <v>0</v>
      </c>
    </row>
    <row r="9742" spans="1:20" x14ac:dyDescent="0.35">
      <c r="A9742">
        <f t="shared" si="305"/>
        <v>9742</v>
      </c>
      <c r="B9742" s="3" t="s">
        <v>71</v>
      </c>
      <c r="C9742" s="3" t="s">
        <v>88</v>
      </c>
      <c r="D9742" s="3" t="s">
        <v>19</v>
      </c>
      <c r="E9742">
        <v>2020</v>
      </c>
      <c r="F9742" s="3" t="str">
        <f t="shared" si="304"/>
        <v>GBSpillARROW2020</v>
      </c>
      <c r="G9742" s="9">
        <v>0</v>
      </c>
      <c r="H9742" s="9">
        <v>0</v>
      </c>
      <c r="I9742" s="9">
        <v>0</v>
      </c>
      <c r="J9742" s="9">
        <v>0</v>
      </c>
      <c r="K9742" s="9">
        <v>0</v>
      </c>
      <c r="L9742" s="9">
        <v>0</v>
      </c>
      <c r="M9742" s="9">
        <v>0</v>
      </c>
      <c r="N9742" s="9">
        <v>0</v>
      </c>
      <c r="O9742" s="9">
        <v>0</v>
      </c>
      <c r="P9742" s="9">
        <v>0</v>
      </c>
      <c r="Q9742" s="9">
        <v>0</v>
      </c>
      <c r="R9742" s="9">
        <v>0</v>
      </c>
      <c r="S9742" s="9">
        <v>0</v>
      </c>
      <c r="T9742" s="9">
        <v>0</v>
      </c>
    </row>
    <row r="9743" spans="1:20" x14ac:dyDescent="0.35">
      <c r="A9743">
        <f t="shared" si="305"/>
        <v>9743</v>
      </c>
      <c r="B9743" s="3" t="s">
        <v>71</v>
      </c>
      <c r="C9743" s="3" t="s">
        <v>88</v>
      </c>
      <c r="D9743" s="3" t="s">
        <v>19</v>
      </c>
      <c r="E9743">
        <v>2021</v>
      </c>
      <c r="F9743" s="3" t="str">
        <f t="shared" si="304"/>
        <v>GBSpillARROW2021</v>
      </c>
      <c r="G9743" s="9">
        <v>0</v>
      </c>
      <c r="H9743" s="9">
        <v>0</v>
      </c>
      <c r="I9743" s="9">
        <v>0</v>
      </c>
      <c r="J9743" s="9">
        <v>0</v>
      </c>
      <c r="K9743" s="9">
        <v>0</v>
      </c>
      <c r="L9743" s="9">
        <v>0</v>
      </c>
      <c r="M9743" s="9">
        <v>0</v>
      </c>
      <c r="N9743" s="9">
        <v>0</v>
      </c>
      <c r="O9743" s="9">
        <v>0</v>
      </c>
      <c r="P9743" s="9">
        <v>0</v>
      </c>
      <c r="Q9743" s="9">
        <v>0</v>
      </c>
      <c r="R9743" s="9">
        <v>0</v>
      </c>
      <c r="S9743" s="9">
        <v>0</v>
      </c>
      <c r="T9743" s="9">
        <v>0</v>
      </c>
    </row>
    <row r="9744" spans="1:20" x14ac:dyDescent="0.35">
      <c r="A9744">
        <f t="shared" si="305"/>
        <v>9744</v>
      </c>
      <c r="B9744" s="3" t="s">
        <v>71</v>
      </c>
      <c r="C9744" s="3" t="s">
        <v>88</v>
      </c>
      <c r="D9744" s="3" t="s">
        <v>19</v>
      </c>
      <c r="E9744">
        <v>2022</v>
      </c>
      <c r="F9744" s="3" t="str">
        <f t="shared" si="304"/>
        <v>GBSpillARROW2022</v>
      </c>
      <c r="G9744" s="9">
        <v>0</v>
      </c>
      <c r="H9744" s="9">
        <v>0</v>
      </c>
      <c r="I9744" s="9">
        <v>0</v>
      </c>
      <c r="J9744" s="9">
        <v>0</v>
      </c>
      <c r="K9744" s="9">
        <v>0</v>
      </c>
      <c r="L9744" s="9">
        <v>0</v>
      </c>
      <c r="M9744" s="9">
        <v>0</v>
      </c>
      <c r="N9744" s="9">
        <v>0</v>
      </c>
      <c r="O9744" s="9">
        <v>0</v>
      </c>
      <c r="P9744" s="9">
        <v>0</v>
      </c>
      <c r="Q9744" s="9">
        <v>0</v>
      </c>
      <c r="R9744" s="9">
        <v>0</v>
      </c>
      <c r="S9744" s="9">
        <v>0</v>
      </c>
      <c r="T9744" s="9">
        <v>0</v>
      </c>
    </row>
    <row r="9745" spans="1:20" x14ac:dyDescent="0.35">
      <c r="A9745">
        <f t="shared" si="305"/>
        <v>9745</v>
      </c>
      <c r="B9745" s="3" t="s">
        <v>71</v>
      </c>
      <c r="C9745" s="3" t="s">
        <v>88</v>
      </c>
      <c r="D9745" s="3" t="s">
        <v>19</v>
      </c>
      <c r="E9745">
        <v>2023</v>
      </c>
      <c r="F9745" s="3" t="str">
        <f t="shared" si="304"/>
        <v>GBSpillARROW2023</v>
      </c>
      <c r="G9745" s="9">
        <v>0</v>
      </c>
      <c r="H9745" s="9">
        <v>0</v>
      </c>
      <c r="I9745" s="9">
        <v>0</v>
      </c>
      <c r="J9745" s="9">
        <v>0</v>
      </c>
      <c r="K9745" s="9">
        <v>0</v>
      </c>
      <c r="L9745" s="9">
        <v>0</v>
      </c>
      <c r="M9745" s="9">
        <v>0</v>
      </c>
      <c r="N9745" s="9">
        <v>0</v>
      </c>
      <c r="O9745" s="9">
        <v>0</v>
      </c>
      <c r="P9745" s="9">
        <v>0</v>
      </c>
      <c r="Q9745" s="9">
        <v>0</v>
      </c>
      <c r="R9745" s="9">
        <v>0</v>
      </c>
      <c r="S9745" s="9">
        <v>0</v>
      </c>
      <c r="T9745" s="9">
        <v>0</v>
      </c>
    </row>
    <row r="9746" spans="1:20" x14ac:dyDescent="0.35">
      <c r="A9746">
        <f t="shared" si="305"/>
        <v>9746</v>
      </c>
      <c r="B9746" s="3" t="s">
        <v>71</v>
      </c>
      <c r="C9746" s="3" t="s">
        <v>88</v>
      </c>
      <c r="D9746" s="3" t="s">
        <v>19</v>
      </c>
      <c r="E9746">
        <v>2024</v>
      </c>
      <c r="F9746" s="3" t="str">
        <f t="shared" si="304"/>
        <v>GBSpillARROW2024</v>
      </c>
      <c r="G9746" s="9">
        <v>0</v>
      </c>
      <c r="H9746" s="9">
        <v>0</v>
      </c>
      <c r="I9746" s="9">
        <v>0</v>
      </c>
      <c r="J9746" s="9">
        <v>0</v>
      </c>
      <c r="K9746" s="9">
        <v>0</v>
      </c>
      <c r="L9746" s="9">
        <v>0</v>
      </c>
      <c r="M9746" s="9">
        <v>0</v>
      </c>
      <c r="N9746" s="9">
        <v>0</v>
      </c>
      <c r="O9746" s="9">
        <v>0</v>
      </c>
      <c r="P9746" s="9">
        <v>0</v>
      </c>
      <c r="Q9746" s="9">
        <v>0</v>
      </c>
      <c r="R9746" s="9">
        <v>0</v>
      </c>
      <c r="S9746" s="9">
        <v>0</v>
      </c>
      <c r="T9746" s="9">
        <v>0</v>
      </c>
    </row>
    <row r="9747" spans="1:20" x14ac:dyDescent="0.35">
      <c r="A9747">
        <f t="shared" si="305"/>
        <v>9747</v>
      </c>
      <c r="B9747" s="3" t="s">
        <v>71</v>
      </c>
      <c r="C9747" s="3" t="s">
        <v>88</v>
      </c>
      <c r="D9747" s="3" t="s">
        <v>19</v>
      </c>
      <c r="E9747">
        <v>2025</v>
      </c>
      <c r="F9747" s="3" t="str">
        <f t="shared" si="304"/>
        <v>GBSpillARROW2025</v>
      </c>
      <c r="G9747" s="9">
        <v>0</v>
      </c>
      <c r="H9747" s="9">
        <v>0</v>
      </c>
      <c r="I9747" s="9">
        <v>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  <c r="Q9747" s="9">
        <v>0</v>
      </c>
      <c r="R9747" s="9">
        <v>0</v>
      </c>
      <c r="S9747" s="9">
        <v>0</v>
      </c>
      <c r="T9747" s="9">
        <v>0</v>
      </c>
    </row>
    <row r="9748" spans="1:20" x14ac:dyDescent="0.35">
      <c r="A9748">
        <f t="shared" si="305"/>
        <v>9748</v>
      </c>
      <c r="B9748" s="3" t="s">
        <v>71</v>
      </c>
      <c r="C9748" s="3" t="s">
        <v>88</v>
      </c>
      <c r="D9748" s="3" t="s">
        <v>19</v>
      </c>
      <c r="E9748">
        <v>2026</v>
      </c>
      <c r="F9748" s="3" t="str">
        <f t="shared" si="304"/>
        <v>GBSpillARROW2026</v>
      </c>
      <c r="G9748" s="9">
        <v>0</v>
      </c>
      <c r="H9748" s="9">
        <v>0</v>
      </c>
      <c r="I9748" s="9">
        <v>0</v>
      </c>
      <c r="J9748" s="9">
        <v>0</v>
      </c>
      <c r="K9748" s="9">
        <v>0</v>
      </c>
      <c r="L9748" s="9">
        <v>0</v>
      </c>
      <c r="M9748" s="9">
        <v>0</v>
      </c>
      <c r="N9748" s="9">
        <v>0</v>
      </c>
      <c r="O9748" s="9">
        <v>0</v>
      </c>
      <c r="P9748" s="9">
        <v>0</v>
      </c>
      <c r="Q9748" s="9">
        <v>0</v>
      </c>
      <c r="R9748" s="9">
        <v>0</v>
      </c>
      <c r="S9748" s="9">
        <v>0</v>
      </c>
      <c r="T9748" s="9">
        <v>0</v>
      </c>
    </row>
    <row r="9749" spans="1:20" x14ac:dyDescent="0.35">
      <c r="A9749">
        <f t="shared" si="305"/>
        <v>9749</v>
      </c>
      <c r="B9749" s="3" t="s">
        <v>71</v>
      </c>
      <c r="C9749" s="3" t="s">
        <v>88</v>
      </c>
      <c r="D9749" s="3" t="s">
        <v>19</v>
      </c>
      <c r="E9749">
        <v>2027</v>
      </c>
      <c r="F9749" s="3" t="str">
        <f t="shared" si="304"/>
        <v>GBSpillARROW2027</v>
      </c>
      <c r="G9749" s="9">
        <v>0</v>
      </c>
      <c r="H9749" s="9">
        <v>0</v>
      </c>
      <c r="I9749" s="9">
        <v>0</v>
      </c>
      <c r="J9749" s="9">
        <v>0</v>
      </c>
      <c r="K9749" s="9">
        <v>0</v>
      </c>
      <c r="L9749" s="9">
        <v>0</v>
      </c>
      <c r="M9749" s="9">
        <v>0</v>
      </c>
      <c r="N9749" s="9">
        <v>0</v>
      </c>
      <c r="O9749" s="9">
        <v>0</v>
      </c>
      <c r="P9749" s="9">
        <v>0</v>
      </c>
      <c r="Q9749" s="9">
        <v>0</v>
      </c>
      <c r="R9749" s="9">
        <v>0</v>
      </c>
      <c r="S9749" s="9">
        <v>0</v>
      </c>
      <c r="T9749" s="9">
        <v>0</v>
      </c>
    </row>
    <row r="9750" spans="1:20" x14ac:dyDescent="0.35">
      <c r="A9750">
        <f t="shared" si="305"/>
        <v>9750</v>
      </c>
      <c r="B9750" s="3" t="s">
        <v>71</v>
      </c>
      <c r="C9750" s="3" t="s">
        <v>88</v>
      </c>
      <c r="D9750" s="3" t="s">
        <v>19</v>
      </c>
      <c r="E9750">
        <v>2028</v>
      </c>
      <c r="F9750" s="3" t="str">
        <f t="shared" si="304"/>
        <v>GBSpillARROW2028</v>
      </c>
      <c r="G9750" s="9">
        <v>0</v>
      </c>
      <c r="H9750" s="9">
        <v>0</v>
      </c>
      <c r="I9750" s="9">
        <v>0</v>
      </c>
      <c r="J9750" s="9">
        <v>0</v>
      </c>
      <c r="K9750" s="9">
        <v>0</v>
      </c>
      <c r="L9750" s="9">
        <v>0</v>
      </c>
      <c r="M9750" s="9">
        <v>0</v>
      </c>
      <c r="N9750" s="9">
        <v>0</v>
      </c>
      <c r="O9750" s="9">
        <v>0</v>
      </c>
      <c r="P9750" s="9">
        <v>0</v>
      </c>
      <c r="Q9750" s="9">
        <v>0</v>
      </c>
      <c r="R9750" s="9">
        <v>0</v>
      </c>
      <c r="S9750" s="9">
        <v>0</v>
      </c>
      <c r="T9750" s="9">
        <v>0</v>
      </c>
    </row>
    <row r="9751" spans="1:20" x14ac:dyDescent="0.35">
      <c r="A9751">
        <f t="shared" si="305"/>
        <v>9751</v>
      </c>
      <c r="B9751" s="3" t="s">
        <v>71</v>
      </c>
      <c r="C9751" s="3" t="s">
        <v>88</v>
      </c>
      <c r="D9751" s="3" t="s">
        <v>19</v>
      </c>
      <c r="E9751">
        <v>2029</v>
      </c>
      <c r="F9751" s="3" t="str">
        <f t="shared" si="304"/>
        <v>GBSpillARROW2029</v>
      </c>
      <c r="G9751" s="9">
        <v>0</v>
      </c>
      <c r="H9751" s="9">
        <v>0</v>
      </c>
      <c r="I9751" s="9">
        <v>0</v>
      </c>
      <c r="J9751" s="9">
        <v>0</v>
      </c>
      <c r="K9751" s="9">
        <v>0</v>
      </c>
      <c r="L9751" s="9">
        <v>0</v>
      </c>
      <c r="M9751" s="9">
        <v>0</v>
      </c>
      <c r="N9751" s="9">
        <v>0</v>
      </c>
      <c r="O9751" s="9">
        <v>0</v>
      </c>
      <c r="P9751" s="9">
        <v>0</v>
      </c>
      <c r="Q9751" s="9">
        <v>0</v>
      </c>
      <c r="R9751" s="9">
        <v>0</v>
      </c>
      <c r="S9751" s="9">
        <v>0</v>
      </c>
      <c r="T9751" s="9">
        <v>0</v>
      </c>
    </row>
    <row r="9752" spans="1:20" x14ac:dyDescent="0.35">
      <c r="A9752">
        <f t="shared" si="305"/>
        <v>9752</v>
      </c>
      <c r="B9752" s="3" t="s">
        <v>71</v>
      </c>
      <c r="C9752" s="3" t="s">
        <v>88</v>
      </c>
      <c r="D9752" s="3" t="s">
        <v>20</v>
      </c>
      <c r="E9752">
        <v>2020</v>
      </c>
      <c r="F9752" s="3" t="str">
        <f t="shared" si="304"/>
        <v>GBSpillLIBBY2020</v>
      </c>
      <c r="G9752" s="9">
        <v>0</v>
      </c>
      <c r="H9752" s="9">
        <v>0</v>
      </c>
      <c r="I9752" s="9">
        <v>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0</v>
      </c>
      <c r="Q9752" s="9">
        <v>0</v>
      </c>
      <c r="R9752" s="9">
        <v>0</v>
      </c>
      <c r="S9752" s="9">
        <v>0</v>
      </c>
      <c r="T9752" s="9">
        <v>0</v>
      </c>
    </row>
    <row r="9753" spans="1:20" x14ac:dyDescent="0.35">
      <c r="A9753">
        <f t="shared" si="305"/>
        <v>9753</v>
      </c>
      <c r="B9753" s="3" t="s">
        <v>71</v>
      </c>
      <c r="C9753" s="3" t="s">
        <v>88</v>
      </c>
      <c r="D9753" s="3" t="s">
        <v>20</v>
      </c>
      <c r="E9753">
        <v>2021</v>
      </c>
      <c r="F9753" s="3" t="str">
        <f t="shared" si="304"/>
        <v>GBSpillLIBBY2021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  <c r="Q9753" s="9">
        <v>0</v>
      </c>
      <c r="R9753" s="9">
        <v>0</v>
      </c>
      <c r="S9753" s="9">
        <v>0</v>
      </c>
      <c r="T9753" s="9">
        <v>0</v>
      </c>
    </row>
    <row r="9754" spans="1:20" x14ac:dyDescent="0.35">
      <c r="A9754">
        <f t="shared" si="305"/>
        <v>9754</v>
      </c>
      <c r="B9754" s="3" t="s">
        <v>71</v>
      </c>
      <c r="C9754" s="3" t="s">
        <v>88</v>
      </c>
      <c r="D9754" s="3" t="s">
        <v>20</v>
      </c>
      <c r="E9754">
        <v>2022</v>
      </c>
      <c r="F9754" s="3" t="str">
        <f t="shared" si="304"/>
        <v>GBSpillLIBBY2022</v>
      </c>
      <c r="G9754" s="9">
        <v>0</v>
      </c>
      <c r="H9754" s="9">
        <v>0</v>
      </c>
      <c r="I9754" s="9">
        <v>0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  <c r="Q9754" s="9">
        <v>0</v>
      </c>
      <c r="R9754" s="9">
        <v>0</v>
      </c>
      <c r="S9754" s="9">
        <v>0</v>
      </c>
      <c r="T9754" s="9">
        <v>0</v>
      </c>
    </row>
    <row r="9755" spans="1:20" x14ac:dyDescent="0.35">
      <c r="A9755">
        <f t="shared" si="305"/>
        <v>9755</v>
      </c>
      <c r="B9755" s="3" t="s">
        <v>71</v>
      </c>
      <c r="C9755" s="3" t="s">
        <v>88</v>
      </c>
      <c r="D9755" s="3" t="s">
        <v>20</v>
      </c>
      <c r="E9755">
        <v>2023</v>
      </c>
      <c r="F9755" s="3" t="str">
        <f t="shared" si="304"/>
        <v>GBSpillLIBBY2023</v>
      </c>
      <c r="G9755" s="9">
        <v>0</v>
      </c>
      <c r="H9755" s="9">
        <v>0</v>
      </c>
      <c r="I9755" s="9">
        <v>0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  <c r="Q9755" s="9">
        <v>0</v>
      </c>
      <c r="R9755" s="9">
        <v>0</v>
      </c>
      <c r="S9755" s="9">
        <v>0</v>
      </c>
      <c r="T9755" s="9">
        <v>0</v>
      </c>
    </row>
    <row r="9756" spans="1:20" x14ac:dyDescent="0.35">
      <c r="A9756">
        <f t="shared" si="305"/>
        <v>9756</v>
      </c>
      <c r="B9756" s="3" t="s">
        <v>71</v>
      </c>
      <c r="C9756" s="3" t="s">
        <v>88</v>
      </c>
      <c r="D9756" s="3" t="s">
        <v>20</v>
      </c>
      <c r="E9756">
        <v>2024</v>
      </c>
      <c r="F9756" s="3" t="str">
        <f t="shared" si="304"/>
        <v>GBSpillLIBBY2024</v>
      </c>
      <c r="G9756" s="9">
        <v>0</v>
      </c>
      <c r="H9756" s="9">
        <v>0</v>
      </c>
      <c r="I9756" s="9">
        <v>0</v>
      </c>
      <c r="J9756" s="9">
        <v>0</v>
      </c>
      <c r="K9756" s="9">
        <v>0</v>
      </c>
      <c r="L9756" s="9">
        <v>0</v>
      </c>
      <c r="M9756" s="9">
        <v>0</v>
      </c>
      <c r="N9756" s="9">
        <v>0</v>
      </c>
      <c r="O9756" s="9">
        <v>0</v>
      </c>
      <c r="P9756" s="9">
        <v>0</v>
      </c>
      <c r="Q9756" s="9">
        <v>0</v>
      </c>
      <c r="R9756" s="9">
        <v>0</v>
      </c>
      <c r="S9756" s="9">
        <v>0</v>
      </c>
      <c r="T9756" s="9">
        <v>0</v>
      </c>
    </row>
    <row r="9757" spans="1:20" x14ac:dyDescent="0.35">
      <c r="A9757">
        <f t="shared" si="305"/>
        <v>9757</v>
      </c>
      <c r="B9757" s="3" t="s">
        <v>71</v>
      </c>
      <c r="C9757" s="3" t="s">
        <v>88</v>
      </c>
      <c r="D9757" s="3" t="s">
        <v>20</v>
      </c>
      <c r="E9757">
        <v>2025</v>
      </c>
      <c r="F9757" s="3" t="str">
        <f t="shared" si="304"/>
        <v>GBSpillLIBBY2025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  <c r="Q9757" s="9">
        <v>0</v>
      </c>
      <c r="R9757" s="9">
        <v>0</v>
      </c>
      <c r="S9757" s="9">
        <v>0</v>
      </c>
      <c r="T9757" s="9">
        <v>0</v>
      </c>
    </row>
    <row r="9758" spans="1:20" x14ac:dyDescent="0.35">
      <c r="A9758">
        <f t="shared" si="305"/>
        <v>9758</v>
      </c>
      <c r="B9758" s="3" t="s">
        <v>71</v>
      </c>
      <c r="C9758" s="3" t="s">
        <v>88</v>
      </c>
      <c r="D9758" s="3" t="s">
        <v>20</v>
      </c>
      <c r="E9758">
        <v>2026</v>
      </c>
      <c r="F9758" s="3" t="str">
        <f t="shared" si="304"/>
        <v>GBSpillLIBBY2026</v>
      </c>
      <c r="G9758" s="9">
        <v>0</v>
      </c>
      <c r="H9758" s="9">
        <v>0</v>
      </c>
      <c r="I9758" s="9">
        <v>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0</v>
      </c>
      <c r="Q9758" s="9">
        <v>0</v>
      </c>
      <c r="R9758" s="9">
        <v>0</v>
      </c>
      <c r="S9758" s="9">
        <v>0</v>
      </c>
      <c r="T9758" s="9">
        <v>0</v>
      </c>
    </row>
    <row r="9759" spans="1:20" x14ac:dyDescent="0.35">
      <c r="A9759">
        <f t="shared" si="305"/>
        <v>9759</v>
      </c>
      <c r="B9759" s="3" t="s">
        <v>71</v>
      </c>
      <c r="C9759" s="3" t="s">
        <v>88</v>
      </c>
      <c r="D9759" s="3" t="s">
        <v>20</v>
      </c>
      <c r="E9759">
        <v>2027</v>
      </c>
      <c r="F9759" s="3" t="str">
        <f t="shared" si="304"/>
        <v>GBSpillLIBBY2027</v>
      </c>
      <c r="G9759" s="9">
        <v>0</v>
      </c>
      <c r="H9759" s="9">
        <v>0</v>
      </c>
      <c r="I9759" s="9">
        <v>0</v>
      </c>
      <c r="J9759" s="9">
        <v>0</v>
      </c>
      <c r="K9759" s="9">
        <v>0</v>
      </c>
      <c r="L9759" s="9">
        <v>0</v>
      </c>
      <c r="M9759" s="9">
        <v>0</v>
      </c>
      <c r="N9759" s="9">
        <v>0</v>
      </c>
      <c r="O9759" s="9">
        <v>0</v>
      </c>
      <c r="P9759" s="9">
        <v>0</v>
      </c>
      <c r="Q9759" s="9">
        <v>0</v>
      </c>
      <c r="R9759" s="9">
        <v>0</v>
      </c>
      <c r="S9759" s="9">
        <v>0</v>
      </c>
      <c r="T9759" s="9">
        <v>0</v>
      </c>
    </row>
    <row r="9760" spans="1:20" x14ac:dyDescent="0.35">
      <c r="A9760">
        <f t="shared" si="305"/>
        <v>9760</v>
      </c>
      <c r="B9760" s="3" t="s">
        <v>71</v>
      </c>
      <c r="C9760" s="3" t="s">
        <v>88</v>
      </c>
      <c r="D9760" s="3" t="s">
        <v>20</v>
      </c>
      <c r="E9760">
        <v>2028</v>
      </c>
      <c r="F9760" s="3" t="str">
        <f t="shared" si="304"/>
        <v>GBSpillLIBBY2028</v>
      </c>
      <c r="G9760" s="9">
        <v>0</v>
      </c>
      <c r="H9760" s="9">
        <v>0</v>
      </c>
      <c r="I9760" s="9">
        <v>0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  <c r="Q9760" s="9">
        <v>0</v>
      </c>
      <c r="R9760" s="9">
        <v>0</v>
      </c>
      <c r="S9760" s="9">
        <v>0</v>
      </c>
      <c r="T9760" s="9">
        <v>0</v>
      </c>
    </row>
    <row r="9761" spans="1:20" x14ac:dyDescent="0.35">
      <c r="A9761">
        <f t="shared" si="305"/>
        <v>9761</v>
      </c>
      <c r="B9761" s="3" t="s">
        <v>71</v>
      </c>
      <c r="C9761" s="3" t="s">
        <v>88</v>
      </c>
      <c r="D9761" s="3" t="s">
        <v>20</v>
      </c>
      <c r="E9761">
        <v>2029</v>
      </c>
      <c r="F9761" s="3" t="str">
        <f t="shared" si="304"/>
        <v>GBSpillLIBBY2029</v>
      </c>
      <c r="G9761" s="9">
        <v>0</v>
      </c>
      <c r="H9761" s="9">
        <v>0</v>
      </c>
      <c r="I9761" s="9">
        <v>0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  <c r="Q9761" s="9">
        <v>0</v>
      </c>
      <c r="R9761" s="9">
        <v>0</v>
      </c>
      <c r="S9761" s="9">
        <v>0</v>
      </c>
      <c r="T9761" s="9">
        <v>0</v>
      </c>
    </row>
    <row r="9762" spans="1:20" x14ac:dyDescent="0.35">
      <c r="A9762">
        <f t="shared" si="305"/>
        <v>9762</v>
      </c>
      <c r="B9762" s="3" t="s">
        <v>71</v>
      </c>
      <c r="C9762" s="3" t="s">
        <v>88</v>
      </c>
      <c r="D9762" s="3" t="s">
        <v>21</v>
      </c>
      <c r="E9762">
        <v>2020</v>
      </c>
      <c r="F9762" s="3" t="str">
        <f t="shared" si="304"/>
        <v>GBSpillBONFER2020</v>
      </c>
      <c r="G9762" s="9">
        <v>0</v>
      </c>
      <c r="H9762" s="9">
        <v>0</v>
      </c>
      <c r="I9762" s="9">
        <v>0</v>
      </c>
      <c r="J9762" s="9">
        <v>0</v>
      </c>
      <c r="K9762" s="9">
        <v>0</v>
      </c>
      <c r="L9762" s="9">
        <v>0</v>
      </c>
      <c r="M9762" s="9">
        <v>0</v>
      </c>
      <c r="N9762" s="9">
        <v>0</v>
      </c>
      <c r="O9762" s="9">
        <v>0</v>
      </c>
      <c r="P9762" s="9">
        <v>0</v>
      </c>
      <c r="Q9762" s="9">
        <v>0</v>
      </c>
      <c r="R9762" s="9">
        <v>0</v>
      </c>
      <c r="S9762" s="9">
        <v>0</v>
      </c>
      <c r="T9762" s="9">
        <v>0</v>
      </c>
    </row>
    <row r="9763" spans="1:20" x14ac:dyDescent="0.35">
      <c r="A9763">
        <f t="shared" si="305"/>
        <v>9763</v>
      </c>
      <c r="B9763" s="3" t="s">
        <v>71</v>
      </c>
      <c r="C9763" s="3" t="s">
        <v>88</v>
      </c>
      <c r="D9763" s="3" t="s">
        <v>21</v>
      </c>
      <c r="E9763">
        <v>2021</v>
      </c>
      <c r="F9763" s="3" t="str">
        <f t="shared" si="304"/>
        <v>GBSpillBONFER2021</v>
      </c>
      <c r="G9763" s="9">
        <v>0</v>
      </c>
      <c r="H9763" s="9">
        <v>0</v>
      </c>
      <c r="I9763" s="9">
        <v>0</v>
      </c>
      <c r="J9763" s="9">
        <v>0</v>
      </c>
      <c r="K9763" s="9">
        <v>0</v>
      </c>
      <c r="L9763" s="9">
        <v>0</v>
      </c>
      <c r="M9763" s="9">
        <v>0</v>
      </c>
      <c r="N9763" s="9">
        <v>0</v>
      </c>
      <c r="O9763" s="9">
        <v>0</v>
      </c>
      <c r="P9763" s="9">
        <v>0</v>
      </c>
      <c r="Q9763" s="9">
        <v>0</v>
      </c>
      <c r="R9763" s="9">
        <v>0</v>
      </c>
      <c r="S9763" s="9">
        <v>0</v>
      </c>
      <c r="T9763" s="9">
        <v>0</v>
      </c>
    </row>
    <row r="9764" spans="1:20" x14ac:dyDescent="0.35">
      <c r="A9764">
        <f t="shared" si="305"/>
        <v>9764</v>
      </c>
      <c r="B9764" s="3" t="s">
        <v>71</v>
      </c>
      <c r="C9764" s="3" t="s">
        <v>88</v>
      </c>
      <c r="D9764" s="3" t="s">
        <v>21</v>
      </c>
      <c r="E9764">
        <v>2022</v>
      </c>
      <c r="F9764" s="3" t="str">
        <f t="shared" si="304"/>
        <v>GBSpillBONFER2022</v>
      </c>
      <c r="G9764" s="9">
        <v>0</v>
      </c>
      <c r="H9764" s="9">
        <v>0</v>
      </c>
      <c r="I9764" s="9">
        <v>0</v>
      </c>
      <c r="J9764" s="9">
        <v>0</v>
      </c>
      <c r="K9764" s="9">
        <v>0</v>
      </c>
      <c r="L9764" s="9">
        <v>0</v>
      </c>
      <c r="M9764" s="9">
        <v>0</v>
      </c>
      <c r="N9764" s="9">
        <v>0</v>
      </c>
      <c r="O9764" s="9">
        <v>0</v>
      </c>
      <c r="P9764" s="9">
        <v>0</v>
      </c>
      <c r="Q9764" s="9">
        <v>0</v>
      </c>
      <c r="R9764" s="9">
        <v>0</v>
      </c>
      <c r="S9764" s="9">
        <v>0</v>
      </c>
      <c r="T9764" s="9">
        <v>0</v>
      </c>
    </row>
    <row r="9765" spans="1:20" x14ac:dyDescent="0.35">
      <c r="A9765">
        <f t="shared" si="305"/>
        <v>9765</v>
      </c>
      <c r="B9765" s="3" t="s">
        <v>71</v>
      </c>
      <c r="C9765" s="3" t="s">
        <v>88</v>
      </c>
      <c r="D9765" s="3" t="s">
        <v>21</v>
      </c>
      <c r="E9765">
        <v>2023</v>
      </c>
      <c r="F9765" s="3" t="str">
        <f t="shared" si="304"/>
        <v>GBSpillBONFER2023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  <c r="Q9765" s="9">
        <v>0</v>
      </c>
      <c r="R9765" s="9">
        <v>0</v>
      </c>
      <c r="S9765" s="9">
        <v>0</v>
      </c>
      <c r="T9765" s="9">
        <v>0</v>
      </c>
    </row>
    <row r="9766" spans="1:20" x14ac:dyDescent="0.35">
      <c r="A9766">
        <f t="shared" si="305"/>
        <v>9766</v>
      </c>
      <c r="B9766" s="3" t="s">
        <v>71</v>
      </c>
      <c r="C9766" s="3" t="s">
        <v>88</v>
      </c>
      <c r="D9766" s="3" t="s">
        <v>21</v>
      </c>
      <c r="E9766">
        <v>2024</v>
      </c>
      <c r="F9766" s="3" t="str">
        <f t="shared" si="304"/>
        <v>GBSpillBONFER2024</v>
      </c>
      <c r="G9766" s="9">
        <v>0</v>
      </c>
      <c r="H9766" s="9">
        <v>0</v>
      </c>
      <c r="I9766" s="9">
        <v>0</v>
      </c>
      <c r="J9766" s="9">
        <v>0</v>
      </c>
      <c r="K9766" s="9">
        <v>0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  <c r="Q9766" s="9">
        <v>0</v>
      </c>
      <c r="R9766" s="9">
        <v>0</v>
      </c>
      <c r="S9766" s="9">
        <v>0</v>
      </c>
      <c r="T9766" s="9">
        <v>0</v>
      </c>
    </row>
    <row r="9767" spans="1:20" x14ac:dyDescent="0.35">
      <c r="A9767">
        <f t="shared" si="305"/>
        <v>9767</v>
      </c>
      <c r="B9767" s="3" t="s">
        <v>71</v>
      </c>
      <c r="C9767" s="3" t="s">
        <v>88</v>
      </c>
      <c r="D9767" s="3" t="s">
        <v>21</v>
      </c>
      <c r="E9767">
        <v>2025</v>
      </c>
      <c r="F9767" s="3" t="str">
        <f t="shared" si="304"/>
        <v>GBSpillBONFER2025</v>
      </c>
      <c r="G9767" s="9">
        <v>0</v>
      </c>
      <c r="H9767" s="9">
        <v>0</v>
      </c>
      <c r="I9767" s="9">
        <v>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  <c r="Q9767" s="9">
        <v>0</v>
      </c>
      <c r="R9767" s="9">
        <v>0</v>
      </c>
      <c r="S9767" s="9">
        <v>0</v>
      </c>
      <c r="T9767" s="9">
        <v>0</v>
      </c>
    </row>
    <row r="9768" spans="1:20" x14ac:dyDescent="0.35">
      <c r="A9768">
        <f t="shared" si="305"/>
        <v>9768</v>
      </c>
      <c r="B9768" s="3" t="s">
        <v>71</v>
      </c>
      <c r="C9768" s="3" t="s">
        <v>88</v>
      </c>
      <c r="D9768" s="3" t="s">
        <v>21</v>
      </c>
      <c r="E9768">
        <v>2026</v>
      </c>
      <c r="F9768" s="3" t="str">
        <f t="shared" si="304"/>
        <v>GBSpillBONFER2026</v>
      </c>
      <c r="G9768" s="9">
        <v>0</v>
      </c>
      <c r="H9768" s="9">
        <v>0</v>
      </c>
      <c r="I9768" s="9">
        <v>0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  <c r="Q9768" s="9">
        <v>0</v>
      </c>
      <c r="R9768" s="9">
        <v>0</v>
      </c>
      <c r="S9768" s="9">
        <v>0</v>
      </c>
      <c r="T9768" s="9">
        <v>0</v>
      </c>
    </row>
    <row r="9769" spans="1:20" x14ac:dyDescent="0.35">
      <c r="A9769">
        <f t="shared" si="305"/>
        <v>9769</v>
      </c>
      <c r="B9769" s="3" t="s">
        <v>71</v>
      </c>
      <c r="C9769" s="3" t="s">
        <v>88</v>
      </c>
      <c r="D9769" s="3" t="s">
        <v>21</v>
      </c>
      <c r="E9769">
        <v>2027</v>
      </c>
      <c r="F9769" s="3" t="str">
        <f t="shared" si="304"/>
        <v>GBSpillBONFER2027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  <c r="Q9769" s="9">
        <v>0</v>
      </c>
      <c r="R9769" s="9">
        <v>0</v>
      </c>
      <c r="S9769" s="9">
        <v>0</v>
      </c>
      <c r="T9769" s="9">
        <v>0</v>
      </c>
    </row>
    <row r="9770" spans="1:20" x14ac:dyDescent="0.35">
      <c r="A9770">
        <f t="shared" si="305"/>
        <v>9770</v>
      </c>
      <c r="B9770" s="3" t="s">
        <v>71</v>
      </c>
      <c r="C9770" s="3" t="s">
        <v>88</v>
      </c>
      <c r="D9770" s="3" t="s">
        <v>21</v>
      </c>
      <c r="E9770">
        <v>2028</v>
      </c>
      <c r="F9770" s="3" t="str">
        <f t="shared" si="304"/>
        <v>GBSpillBONFER2028</v>
      </c>
      <c r="G9770" s="9">
        <v>0</v>
      </c>
      <c r="H9770" s="9">
        <v>0</v>
      </c>
      <c r="I9770" s="9">
        <v>0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  <c r="Q9770" s="9">
        <v>0</v>
      </c>
      <c r="R9770" s="9">
        <v>0</v>
      </c>
      <c r="S9770" s="9">
        <v>0</v>
      </c>
      <c r="T9770" s="9">
        <v>0</v>
      </c>
    </row>
    <row r="9771" spans="1:20" x14ac:dyDescent="0.35">
      <c r="A9771">
        <f t="shared" si="305"/>
        <v>9771</v>
      </c>
      <c r="B9771" s="3" t="s">
        <v>71</v>
      </c>
      <c r="C9771" s="3" t="s">
        <v>88</v>
      </c>
      <c r="D9771" s="3" t="s">
        <v>21</v>
      </c>
      <c r="E9771">
        <v>2029</v>
      </c>
      <c r="F9771" s="3" t="str">
        <f t="shared" si="304"/>
        <v>GBSpillBONFER2029</v>
      </c>
      <c r="G9771" s="9">
        <v>0</v>
      </c>
      <c r="H9771" s="9">
        <v>0</v>
      </c>
      <c r="I9771" s="9">
        <v>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  <c r="Q9771" s="9">
        <v>0</v>
      </c>
      <c r="R9771" s="9">
        <v>0</v>
      </c>
      <c r="S9771" s="9">
        <v>0</v>
      </c>
      <c r="T9771" s="9">
        <v>0</v>
      </c>
    </row>
    <row r="9772" spans="1:20" x14ac:dyDescent="0.35">
      <c r="A9772">
        <f t="shared" si="305"/>
        <v>9772</v>
      </c>
      <c r="B9772" s="3" t="s">
        <v>71</v>
      </c>
      <c r="C9772" s="3" t="s">
        <v>88</v>
      </c>
      <c r="D9772" s="3" t="s">
        <v>22</v>
      </c>
      <c r="E9772">
        <v>2020</v>
      </c>
      <c r="F9772" s="3" t="str">
        <f t="shared" si="304"/>
        <v>GBSpillDUNCAN2020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  <c r="Q9772" s="9">
        <v>0</v>
      </c>
      <c r="R9772" s="9">
        <v>0</v>
      </c>
      <c r="S9772" s="9">
        <v>0</v>
      </c>
      <c r="T9772" s="9">
        <v>0</v>
      </c>
    </row>
    <row r="9773" spans="1:20" x14ac:dyDescent="0.35">
      <c r="A9773">
        <f t="shared" si="305"/>
        <v>9773</v>
      </c>
      <c r="B9773" s="3" t="s">
        <v>71</v>
      </c>
      <c r="C9773" s="3" t="s">
        <v>88</v>
      </c>
      <c r="D9773" s="3" t="s">
        <v>22</v>
      </c>
      <c r="E9773">
        <v>2021</v>
      </c>
      <c r="F9773" s="3" t="str">
        <f t="shared" si="304"/>
        <v>GBSpillDUNCAN2021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  <c r="S9773" s="9">
        <v>0</v>
      </c>
      <c r="T9773" s="9">
        <v>0</v>
      </c>
    </row>
    <row r="9774" spans="1:20" x14ac:dyDescent="0.35">
      <c r="A9774">
        <f t="shared" si="305"/>
        <v>9774</v>
      </c>
      <c r="B9774" s="3" t="s">
        <v>71</v>
      </c>
      <c r="C9774" s="3" t="s">
        <v>88</v>
      </c>
      <c r="D9774" s="3" t="s">
        <v>22</v>
      </c>
      <c r="E9774">
        <v>2022</v>
      </c>
      <c r="F9774" s="3" t="str">
        <f t="shared" si="304"/>
        <v>GBSpillDUNCAN2022</v>
      </c>
      <c r="G9774" s="9">
        <v>0</v>
      </c>
      <c r="H9774" s="9">
        <v>0</v>
      </c>
      <c r="I9774" s="9">
        <v>0</v>
      </c>
      <c r="J9774" s="9">
        <v>0</v>
      </c>
      <c r="K9774" s="9">
        <v>0</v>
      </c>
      <c r="L9774" s="9">
        <v>0</v>
      </c>
      <c r="M9774" s="9">
        <v>0</v>
      </c>
      <c r="N9774" s="9">
        <v>0</v>
      </c>
      <c r="O9774" s="9">
        <v>0</v>
      </c>
      <c r="P9774" s="9">
        <v>0</v>
      </c>
      <c r="Q9774" s="9">
        <v>0</v>
      </c>
      <c r="R9774" s="9">
        <v>0</v>
      </c>
      <c r="S9774" s="9">
        <v>0</v>
      </c>
      <c r="T9774" s="9">
        <v>0</v>
      </c>
    </row>
    <row r="9775" spans="1:20" x14ac:dyDescent="0.35">
      <c r="A9775">
        <f t="shared" si="305"/>
        <v>9775</v>
      </c>
      <c r="B9775" s="3" t="s">
        <v>71</v>
      </c>
      <c r="C9775" s="3" t="s">
        <v>88</v>
      </c>
      <c r="D9775" s="3" t="s">
        <v>22</v>
      </c>
      <c r="E9775">
        <v>2023</v>
      </c>
      <c r="F9775" s="3" t="str">
        <f t="shared" si="304"/>
        <v>GBSpillDUNCAN2023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  <c r="R9775" s="9">
        <v>0</v>
      </c>
      <c r="S9775" s="9">
        <v>0</v>
      </c>
      <c r="T9775" s="9">
        <v>0</v>
      </c>
    </row>
    <row r="9776" spans="1:20" x14ac:dyDescent="0.35">
      <c r="A9776">
        <f t="shared" si="305"/>
        <v>9776</v>
      </c>
      <c r="B9776" s="3" t="s">
        <v>71</v>
      </c>
      <c r="C9776" s="3" t="s">
        <v>88</v>
      </c>
      <c r="D9776" s="3" t="s">
        <v>22</v>
      </c>
      <c r="E9776">
        <v>2024</v>
      </c>
      <c r="F9776" s="3" t="str">
        <f t="shared" si="304"/>
        <v>GBSpillDUNCAN2024</v>
      </c>
      <c r="G9776" s="9">
        <v>0</v>
      </c>
      <c r="H9776" s="9">
        <v>0</v>
      </c>
      <c r="I9776" s="9">
        <v>0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  <c r="Q9776" s="9">
        <v>0</v>
      </c>
      <c r="R9776" s="9">
        <v>0</v>
      </c>
      <c r="S9776" s="9">
        <v>0</v>
      </c>
      <c r="T9776" s="9">
        <v>0</v>
      </c>
    </row>
    <row r="9777" spans="1:20" x14ac:dyDescent="0.35">
      <c r="A9777">
        <f t="shared" si="305"/>
        <v>9777</v>
      </c>
      <c r="B9777" s="3" t="s">
        <v>71</v>
      </c>
      <c r="C9777" s="3" t="s">
        <v>88</v>
      </c>
      <c r="D9777" s="3" t="s">
        <v>22</v>
      </c>
      <c r="E9777">
        <v>2025</v>
      </c>
      <c r="F9777" s="3" t="str">
        <f t="shared" si="304"/>
        <v>GBSpillDUNCAN2025</v>
      </c>
      <c r="G9777" s="9">
        <v>0</v>
      </c>
      <c r="H9777" s="9">
        <v>0</v>
      </c>
      <c r="I9777" s="9">
        <v>0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  <c r="Q9777" s="9">
        <v>0</v>
      </c>
      <c r="R9777" s="9">
        <v>0</v>
      </c>
      <c r="S9777" s="9">
        <v>0</v>
      </c>
      <c r="T9777" s="9">
        <v>0</v>
      </c>
    </row>
    <row r="9778" spans="1:20" x14ac:dyDescent="0.35">
      <c r="A9778">
        <f t="shared" si="305"/>
        <v>9778</v>
      </c>
      <c r="B9778" s="3" t="s">
        <v>71</v>
      </c>
      <c r="C9778" s="3" t="s">
        <v>88</v>
      </c>
      <c r="D9778" s="3" t="s">
        <v>22</v>
      </c>
      <c r="E9778">
        <v>2026</v>
      </c>
      <c r="F9778" s="3" t="str">
        <f t="shared" si="304"/>
        <v>GBSpillDUNCAN2026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  <c r="R9778" s="9">
        <v>0</v>
      </c>
      <c r="S9778" s="9">
        <v>0</v>
      </c>
      <c r="T9778" s="9">
        <v>0</v>
      </c>
    </row>
    <row r="9779" spans="1:20" x14ac:dyDescent="0.35">
      <c r="A9779">
        <f t="shared" si="305"/>
        <v>9779</v>
      </c>
      <c r="B9779" s="3" t="s">
        <v>71</v>
      </c>
      <c r="C9779" s="3" t="s">
        <v>88</v>
      </c>
      <c r="D9779" s="3" t="s">
        <v>22</v>
      </c>
      <c r="E9779">
        <v>2027</v>
      </c>
      <c r="F9779" s="3" t="str">
        <f t="shared" si="304"/>
        <v>GBSpillDUNCAN2027</v>
      </c>
      <c r="G9779" s="9">
        <v>0</v>
      </c>
      <c r="H9779" s="9">
        <v>0</v>
      </c>
      <c r="I9779" s="9">
        <v>0</v>
      </c>
      <c r="J9779" s="9">
        <v>0</v>
      </c>
      <c r="K9779" s="9">
        <v>0</v>
      </c>
      <c r="L9779" s="9">
        <v>0</v>
      </c>
      <c r="M9779" s="9">
        <v>0</v>
      </c>
      <c r="N9779" s="9">
        <v>0</v>
      </c>
      <c r="O9779" s="9">
        <v>0</v>
      </c>
      <c r="P9779" s="9">
        <v>0</v>
      </c>
      <c r="Q9779" s="9">
        <v>0</v>
      </c>
      <c r="R9779" s="9">
        <v>0</v>
      </c>
      <c r="S9779" s="9">
        <v>0</v>
      </c>
      <c r="T9779" s="9">
        <v>0</v>
      </c>
    </row>
    <row r="9780" spans="1:20" x14ac:dyDescent="0.35">
      <c r="A9780">
        <f t="shared" si="305"/>
        <v>9780</v>
      </c>
      <c r="B9780" s="3" t="s">
        <v>71</v>
      </c>
      <c r="C9780" s="3" t="s">
        <v>88</v>
      </c>
      <c r="D9780" s="3" t="s">
        <v>22</v>
      </c>
      <c r="E9780">
        <v>2028</v>
      </c>
      <c r="F9780" s="3" t="str">
        <f t="shared" si="304"/>
        <v>GBSpillDUNCAN2028</v>
      </c>
      <c r="G9780" s="9">
        <v>0</v>
      </c>
      <c r="H9780" s="9">
        <v>0</v>
      </c>
      <c r="I9780" s="9">
        <v>0</v>
      </c>
      <c r="J9780" s="9">
        <v>0</v>
      </c>
      <c r="K9780" s="9">
        <v>0</v>
      </c>
      <c r="L9780" s="9">
        <v>0</v>
      </c>
      <c r="M9780" s="9">
        <v>0</v>
      </c>
      <c r="N9780" s="9">
        <v>0</v>
      </c>
      <c r="O9780" s="9">
        <v>0</v>
      </c>
      <c r="P9780" s="9">
        <v>0</v>
      </c>
      <c r="Q9780" s="9">
        <v>0</v>
      </c>
      <c r="R9780" s="9">
        <v>0</v>
      </c>
      <c r="S9780" s="9">
        <v>0</v>
      </c>
      <c r="T9780" s="9">
        <v>0</v>
      </c>
    </row>
    <row r="9781" spans="1:20" x14ac:dyDescent="0.35">
      <c r="A9781">
        <f t="shared" si="305"/>
        <v>9781</v>
      </c>
      <c r="B9781" s="3" t="s">
        <v>71</v>
      </c>
      <c r="C9781" s="3" t="s">
        <v>88</v>
      </c>
      <c r="D9781" s="3" t="s">
        <v>22</v>
      </c>
      <c r="E9781">
        <v>2029</v>
      </c>
      <c r="F9781" s="3" t="str">
        <f t="shared" si="304"/>
        <v>GBSpillDUNCAN2029</v>
      </c>
      <c r="G9781" s="9">
        <v>0</v>
      </c>
      <c r="H9781" s="9">
        <v>0</v>
      </c>
      <c r="I9781" s="9">
        <v>0</v>
      </c>
      <c r="J9781" s="9">
        <v>0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  <c r="Q9781" s="9">
        <v>0</v>
      </c>
      <c r="R9781" s="9">
        <v>0</v>
      </c>
      <c r="S9781" s="9">
        <v>0</v>
      </c>
      <c r="T9781" s="9">
        <v>0</v>
      </c>
    </row>
    <row r="9782" spans="1:20" x14ac:dyDescent="0.35">
      <c r="A9782">
        <f t="shared" si="305"/>
        <v>9782</v>
      </c>
      <c r="B9782" s="3" t="s">
        <v>71</v>
      </c>
      <c r="C9782" s="3" t="s">
        <v>88</v>
      </c>
      <c r="D9782" s="3" t="s">
        <v>23</v>
      </c>
      <c r="E9782">
        <v>2020</v>
      </c>
      <c r="F9782" s="3" t="str">
        <f t="shared" si="304"/>
        <v>GBSpillCORA L2020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  <c r="Q9782" s="9">
        <v>0</v>
      </c>
      <c r="R9782" s="9">
        <v>0</v>
      </c>
      <c r="S9782" s="9">
        <v>0</v>
      </c>
      <c r="T9782" s="9">
        <v>0</v>
      </c>
    </row>
    <row r="9783" spans="1:20" x14ac:dyDescent="0.35">
      <c r="A9783">
        <f t="shared" si="305"/>
        <v>9783</v>
      </c>
      <c r="B9783" s="3" t="s">
        <v>71</v>
      </c>
      <c r="C9783" s="3" t="s">
        <v>88</v>
      </c>
      <c r="D9783" s="3" t="s">
        <v>23</v>
      </c>
      <c r="E9783">
        <v>2021</v>
      </c>
      <c r="F9783" s="3" t="str">
        <f t="shared" si="304"/>
        <v>GBSpillCORA L2021</v>
      </c>
      <c r="G9783" s="9">
        <v>0</v>
      </c>
      <c r="H9783" s="9">
        <v>0</v>
      </c>
      <c r="I9783" s="9">
        <v>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0</v>
      </c>
      <c r="P9783" s="9">
        <v>0</v>
      </c>
      <c r="Q9783" s="9">
        <v>0</v>
      </c>
      <c r="R9783" s="9">
        <v>0</v>
      </c>
      <c r="S9783" s="9">
        <v>0</v>
      </c>
      <c r="T9783" s="9">
        <v>0</v>
      </c>
    </row>
    <row r="9784" spans="1:20" x14ac:dyDescent="0.35">
      <c r="A9784">
        <f t="shared" si="305"/>
        <v>9784</v>
      </c>
      <c r="B9784" s="3" t="s">
        <v>71</v>
      </c>
      <c r="C9784" s="3" t="s">
        <v>88</v>
      </c>
      <c r="D9784" s="3" t="s">
        <v>23</v>
      </c>
      <c r="E9784">
        <v>2022</v>
      </c>
      <c r="F9784" s="3" t="str">
        <f t="shared" si="304"/>
        <v>GBSpillCORA L2022</v>
      </c>
      <c r="G9784" s="9">
        <v>0</v>
      </c>
      <c r="H9784" s="9">
        <v>0</v>
      </c>
      <c r="I9784" s="9">
        <v>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  <c r="Q9784" s="9">
        <v>0</v>
      </c>
      <c r="R9784" s="9">
        <v>0</v>
      </c>
      <c r="S9784" s="9">
        <v>0</v>
      </c>
      <c r="T9784" s="9">
        <v>0</v>
      </c>
    </row>
    <row r="9785" spans="1:20" x14ac:dyDescent="0.35">
      <c r="A9785">
        <f t="shared" si="305"/>
        <v>9785</v>
      </c>
      <c r="B9785" s="3" t="s">
        <v>71</v>
      </c>
      <c r="C9785" s="3" t="s">
        <v>88</v>
      </c>
      <c r="D9785" s="3" t="s">
        <v>23</v>
      </c>
      <c r="E9785">
        <v>2023</v>
      </c>
      <c r="F9785" s="3" t="str">
        <f t="shared" si="304"/>
        <v>GBSpillCORA L2023</v>
      </c>
      <c r="G9785" s="9">
        <v>0</v>
      </c>
      <c r="H9785" s="9">
        <v>0</v>
      </c>
      <c r="I9785" s="9">
        <v>0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  <c r="Q9785" s="9">
        <v>0</v>
      </c>
      <c r="R9785" s="9">
        <v>0</v>
      </c>
      <c r="S9785" s="9">
        <v>0</v>
      </c>
      <c r="T9785" s="9">
        <v>0</v>
      </c>
    </row>
    <row r="9786" spans="1:20" x14ac:dyDescent="0.35">
      <c r="A9786">
        <f t="shared" si="305"/>
        <v>9786</v>
      </c>
      <c r="B9786" s="3" t="s">
        <v>71</v>
      </c>
      <c r="C9786" s="3" t="s">
        <v>88</v>
      </c>
      <c r="D9786" s="3" t="s">
        <v>23</v>
      </c>
      <c r="E9786">
        <v>2024</v>
      </c>
      <c r="F9786" s="3" t="str">
        <f t="shared" si="304"/>
        <v>GBSpillCORA L2024</v>
      </c>
      <c r="G9786" s="9">
        <v>0</v>
      </c>
      <c r="H9786" s="9">
        <v>0</v>
      </c>
      <c r="I9786" s="9">
        <v>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  <c r="Q9786" s="9">
        <v>0</v>
      </c>
      <c r="R9786" s="9">
        <v>0</v>
      </c>
      <c r="S9786" s="9">
        <v>0</v>
      </c>
      <c r="T9786" s="9">
        <v>0</v>
      </c>
    </row>
    <row r="9787" spans="1:20" x14ac:dyDescent="0.35">
      <c r="A9787">
        <f t="shared" si="305"/>
        <v>9787</v>
      </c>
      <c r="B9787" s="3" t="s">
        <v>71</v>
      </c>
      <c r="C9787" s="3" t="s">
        <v>88</v>
      </c>
      <c r="D9787" s="3" t="s">
        <v>23</v>
      </c>
      <c r="E9787">
        <v>2025</v>
      </c>
      <c r="F9787" s="3" t="str">
        <f t="shared" si="304"/>
        <v>GBSpillCORA L2025</v>
      </c>
      <c r="G9787" s="9">
        <v>0</v>
      </c>
      <c r="H9787" s="9">
        <v>0</v>
      </c>
      <c r="I9787" s="9">
        <v>0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0</v>
      </c>
      <c r="R9787" s="9">
        <v>0</v>
      </c>
      <c r="S9787" s="9">
        <v>0</v>
      </c>
      <c r="T9787" s="9">
        <v>0</v>
      </c>
    </row>
    <row r="9788" spans="1:20" x14ac:dyDescent="0.35">
      <c r="A9788">
        <f t="shared" si="305"/>
        <v>9788</v>
      </c>
      <c r="B9788" s="3" t="s">
        <v>71</v>
      </c>
      <c r="C9788" s="3" t="s">
        <v>88</v>
      </c>
      <c r="D9788" s="3" t="s">
        <v>23</v>
      </c>
      <c r="E9788">
        <v>2026</v>
      </c>
      <c r="F9788" s="3" t="str">
        <f t="shared" si="304"/>
        <v>GBSpillCORA L2026</v>
      </c>
      <c r="G9788" s="9">
        <v>0</v>
      </c>
      <c r="H9788" s="9">
        <v>0</v>
      </c>
      <c r="I9788" s="9">
        <v>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  <c r="Q9788" s="9">
        <v>0</v>
      </c>
      <c r="R9788" s="9">
        <v>0</v>
      </c>
      <c r="S9788" s="9">
        <v>0</v>
      </c>
      <c r="T9788" s="9">
        <v>0</v>
      </c>
    </row>
    <row r="9789" spans="1:20" x14ac:dyDescent="0.35">
      <c r="A9789">
        <f t="shared" si="305"/>
        <v>9789</v>
      </c>
      <c r="B9789" s="3" t="s">
        <v>71</v>
      </c>
      <c r="C9789" s="3" t="s">
        <v>88</v>
      </c>
      <c r="D9789" s="3" t="s">
        <v>23</v>
      </c>
      <c r="E9789">
        <v>2027</v>
      </c>
      <c r="F9789" s="3" t="str">
        <f t="shared" si="304"/>
        <v>GBSpillCORA L2027</v>
      </c>
      <c r="G9789" s="9">
        <v>0</v>
      </c>
      <c r="H9789" s="9">
        <v>0</v>
      </c>
      <c r="I9789" s="9">
        <v>0</v>
      </c>
      <c r="J9789" s="9">
        <v>0</v>
      </c>
      <c r="K9789" s="9">
        <v>0</v>
      </c>
      <c r="L9789" s="9">
        <v>0</v>
      </c>
      <c r="M9789" s="9">
        <v>0</v>
      </c>
      <c r="N9789" s="9">
        <v>0</v>
      </c>
      <c r="O9789" s="9">
        <v>0</v>
      </c>
      <c r="P9789" s="9">
        <v>0</v>
      </c>
      <c r="Q9789" s="9">
        <v>0</v>
      </c>
      <c r="R9789" s="9">
        <v>0</v>
      </c>
      <c r="S9789" s="9">
        <v>0</v>
      </c>
      <c r="T9789" s="9">
        <v>0</v>
      </c>
    </row>
    <row r="9790" spans="1:20" x14ac:dyDescent="0.35">
      <c r="A9790">
        <f t="shared" si="305"/>
        <v>9790</v>
      </c>
      <c r="B9790" s="3" t="s">
        <v>71</v>
      </c>
      <c r="C9790" s="3" t="s">
        <v>88</v>
      </c>
      <c r="D9790" s="3" t="s">
        <v>23</v>
      </c>
      <c r="E9790">
        <v>2028</v>
      </c>
      <c r="F9790" s="3" t="str">
        <f t="shared" si="304"/>
        <v>GBSpillCORA L2028</v>
      </c>
      <c r="G9790" s="9">
        <v>0</v>
      </c>
      <c r="H9790" s="9">
        <v>0</v>
      </c>
      <c r="I9790" s="9">
        <v>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  <c r="R9790" s="9">
        <v>0</v>
      </c>
      <c r="S9790" s="9">
        <v>0</v>
      </c>
      <c r="T9790" s="9">
        <v>0</v>
      </c>
    </row>
    <row r="9791" spans="1:20" x14ac:dyDescent="0.35">
      <c r="A9791">
        <f t="shared" si="305"/>
        <v>9791</v>
      </c>
      <c r="B9791" s="3" t="s">
        <v>71</v>
      </c>
      <c r="C9791" s="3" t="s">
        <v>88</v>
      </c>
      <c r="D9791" s="3" t="s">
        <v>23</v>
      </c>
      <c r="E9791">
        <v>2029</v>
      </c>
      <c r="F9791" s="3" t="str">
        <f t="shared" si="304"/>
        <v>GBSpillCORA L2029</v>
      </c>
      <c r="G9791" s="9">
        <v>0</v>
      </c>
      <c r="H9791" s="9">
        <v>0</v>
      </c>
      <c r="I9791" s="9">
        <v>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  <c r="Q9791" s="9">
        <v>0</v>
      </c>
      <c r="R9791" s="9">
        <v>0</v>
      </c>
      <c r="S9791" s="9">
        <v>0</v>
      </c>
      <c r="T9791" s="9">
        <v>0</v>
      </c>
    </row>
    <row r="9792" spans="1:20" x14ac:dyDescent="0.35">
      <c r="A9792">
        <f t="shared" si="305"/>
        <v>9792</v>
      </c>
      <c r="B9792" s="3" t="s">
        <v>71</v>
      </c>
      <c r="C9792" s="3" t="s">
        <v>88</v>
      </c>
      <c r="D9792" s="3" t="s">
        <v>24</v>
      </c>
      <c r="E9792">
        <v>2020</v>
      </c>
      <c r="F9792" s="3" t="str">
        <f t="shared" si="304"/>
        <v>GBSpillCANAL2020</v>
      </c>
      <c r="G9792" s="9">
        <v>0</v>
      </c>
      <c r="H9792" s="9">
        <v>0</v>
      </c>
      <c r="I9792" s="9">
        <v>0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  <c r="Q9792" s="9">
        <v>0</v>
      </c>
      <c r="R9792" s="9">
        <v>0</v>
      </c>
      <c r="S9792" s="9">
        <v>0</v>
      </c>
      <c r="T9792" s="9">
        <v>0</v>
      </c>
    </row>
    <row r="9793" spans="1:20" x14ac:dyDescent="0.35">
      <c r="A9793">
        <f t="shared" si="305"/>
        <v>9793</v>
      </c>
      <c r="B9793" s="3" t="s">
        <v>71</v>
      </c>
      <c r="C9793" s="3" t="s">
        <v>88</v>
      </c>
      <c r="D9793" s="3" t="s">
        <v>24</v>
      </c>
      <c r="E9793">
        <v>2021</v>
      </c>
      <c r="F9793" s="3" t="str">
        <f t="shared" si="304"/>
        <v>GBSpillCANAL2021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  <c r="R9793" s="9">
        <v>0</v>
      </c>
      <c r="S9793" s="9">
        <v>0</v>
      </c>
      <c r="T9793" s="9">
        <v>0</v>
      </c>
    </row>
    <row r="9794" spans="1:20" x14ac:dyDescent="0.35">
      <c r="A9794">
        <f t="shared" si="305"/>
        <v>9794</v>
      </c>
      <c r="B9794" s="3" t="s">
        <v>71</v>
      </c>
      <c r="C9794" s="3" t="s">
        <v>88</v>
      </c>
      <c r="D9794" s="3" t="s">
        <v>24</v>
      </c>
      <c r="E9794">
        <v>2022</v>
      </c>
      <c r="F9794" s="3" t="str">
        <f t="shared" ref="F9794:F9857" si="306">_xlfn.CONCAT(B9794,C9794,D9794,E9794)</f>
        <v>GBSpillCANAL2022</v>
      </c>
      <c r="G9794" s="9">
        <v>0</v>
      </c>
      <c r="H9794" s="9">
        <v>0</v>
      </c>
      <c r="I9794" s="9">
        <v>0</v>
      </c>
      <c r="J9794" s="9">
        <v>0</v>
      </c>
      <c r="K9794" s="9">
        <v>0</v>
      </c>
      <c r="L9794" s="9">
        <v>0</v>
      </c>
      <c r="M9794" s="9">
        <v>0</v>
      </c>
      <c r="N9794" s="9">
        <v>0</v>
      </c>
      <c r="O9794" s="9">
        <v>0</v>
      </c>
      <c r="P9794" s="9">
        <v>0</v>
      </c>
      <c r="Q9794" s="9">
        <v>0</v>
      </c>
      <c r="R9794" s="9">
        <v>0</v>
      </c>
      <c r="S9794" s="9">
        <v>0</v>
      </c>
      <c r="T9794" s="9">
        <v>0</v>
      </c>
    </row>
    <row r="9795" spans="1:20" x14ac:dyDescent="0.35">
      <c r="A9795">
        <f t="shared" ref="A9795:A9858" si="307">A9794+1</f>
        <v>9795</v>
      </c>
      <c r="B9795" s="3" t="s">
        <v>71</v>
      </c>
      <c r="C9795" s="3" t="s">
        <v>88</v>
      </c>
      <c r="D9795" s="3" t="s">
        <v>24</v>
      </c>
      <c r="E9795">
        <v>2023</v>
      </c>
      <c r="F9795" s="3" t="str">
        <f t="shared" si="306"/>
        <v>GBSpillCANAL2023</v>
      </c>
      <c r="G9795" s="9">
        <v>0</v>
      </c>
      <c r="H9795" s="9">
        <v>0</v>
      </c>
      <c r="I9795" s="9">
        <v>0</v>
      </c>
      <c r="J9795" s="9">
        <v>0</v>
      </c>
      <c r="K9795" s="9">
        <v>0</v>
      </c>
      <c r="L9795" s="9">
        <v>0</v>
      </c>
      <c r="M9795" s="9">
        <v>0</v>
      </c>
      <c r="N9795" s="9">
        <v>0</v>
      </c>
      <c r="O9795" s="9">
        <v>0</v>
      </c>
      <c r="P9795" s="9">
        <v>0</v>
      </c>
      <c r="Q9795" s="9">
        <v>0</v>
      </c>
      <c r="R9795" s="9">
        <v>0</v>
      </c>
      <c r="S9795" s="9">
        <v>0</v>
      </c>
      <c r="T9795" s="9">
        <v>0</v>
      </c>
    </row>
    <row r="9796" spans="1:20" x14ac:dyDescent="0.35">
      <c r="A9796">
        <f t="shared" si="307"/>
        <v>9796</v>
      </c>
      <c r="B9796" s="3" t="s">
        <v>71</v>
      </c>
      <c r="C9796" s="3" t="s">
        <v>88</v>
      </c>
      <c r="D9796" s="3" t="s">
        <v>24</v>
      </c>
      <c r="E9796">
        <v>2024</v>
      </c>
      <c r="F9796" s="3" t="str">
        <f t="shared" si="306"/>
        <v>GBSpillCANAL2024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  <c r="R9796" s="9">
        <v>0</v>
      </c>
      <c r="S9796" s="9">
        <v>0</v>
      </c>
      <c r="T9796" s="9">
        <v>0</v>
      </c>
    </row>
    <row r="9797" spans="1:20" x14ac:dyDescent="0.35">
      <c r="A9797">
        <f t="shared" si="307"/>
        <v>9797</v>
      </c>
      <c r="B9797" s="3" t="s">
        <v>71</v>
      </c>
      <c r="C9797" s="3" t="s">
        <v>88</v>
      </c>
      <c r="D9797" s="3" t="s">
        <v>24</v>
      </c>
      <c r="E9797">
        <v>2025</v>
      </c>
      <c r="F9797" s="3" t="str">
        <f t="shared" si="306"/>
        <v>GBSpillCANAL2025</v>
      </c>
      <c r="G9797" s="9">
        <v>0</v>
      </c>
      <c r="H9797" s="9">
        <v>0</v>
      </c>
      <c r="I9797" s="9">
        <v>0</v>
      </c>
      <c r="J9797" s="9">
        <v>0</v>
      </c>
      <c r="K9797" s="9">
        <v>0</v>
      </c>
      <c r="L9797" s="9">
        <v>0</v>
      </c>
      <c r="M9797" s="9">
        <v>0</v>
      </c>
      <c r="N9797" s="9">
        <v>0</v>
      </c>
      <c r="O9797" s="9">
        <v>0</v>
      </c>
      <c r="P9797" s="9">
        <v>0</v>
      </c>
      <c r="Q9797" s="9">
        <v>0</v>
      </c>
      <c r="R9797" s="9">
        <v>0</v>
      </c>
      <c r="S9797" s="9">
        <v>0</v>
      </c>
      <c r="T9797" s="9">
        <v>0</v>
      </c>
    </row>
    <row r="9798" spans="1:20" x14ac:dyDescent="0.35">
      <c r="A9798">
        <f t="shared" si="307"/>
        <v>9798</v>
      </c>
      <c r="B9798" s="3" t="s">
        <v>71</v>
      </c>
      <c r="C9798" s="3" t="s">
        <v>88</v>
      </c>
      <c r="D9798" s="3" t="s">
        <v>24</v>
      </c>
      <c r="E9798">
        <v>2026</v>
      </c>
      <c r="F9798" s="3" t="str">
        <f t="shared" si="306"/>
        <v>GBSpillCANAL2026</v>
      </c>
      <c r="G9798" s="9">
        <v>0</v>
      </c>
      <c r="H9798" s="9">
        <v>0</v>
      </c>
      <c r="I9798" s="9">
        <v>0</v>
      </c>
      <c r="J9798" s="9">
        <v>0</v>
      </c>
      <c r="K9798" s="9">
        <v>0</v>
      </c>
      <c r="L9798" s="9">
        <v>0</v>
      </c>
      <c r="M9798" s="9">
        <v>0</v>
      </c>
      <c r="N9798" s="9">
        <v>0</v>
      </c>
      <c r="O9798" s="9">
        <v>0</v>
      </c>
      <c r="P9798" s="9">
        <v>0</v>
      </c>
      <c r="Q9798" s="9">
        <v>0</v>
      </c>
      <c r="R9798" s="9">
        <v>0</v>
      </c>
      <c r="S9798" s="9">
        <v>0</v>
      </c>
      <c r="T9798" s="9">
        <v>0</v>
      </c>
    </row>
    <row r="9799" spans="1:20" x14ac:dyDescent="0.35">
      <c r="A9799">
        <f t="shared" si="307"/>
        <v>9799</v>
      </c>
      <c r="B9799" s="3" t="s">
        <v>71</v>
      </c>
      <c r="C9799" s="3" t="s">
        <v>88</v>
      </c>
      <c r="D9799" s="3" t="s">
        <v>24</v>
      </c>
      <c r="E9799">
        <v>2027</v>
      </c>
      <c r="F9799" s="3" t="str">
        <f t="shared" si="306"/>
        <v>GBSpillCANAL2027</v>
      </c>
      <c r="G9799" s="9">
        <v>0</v>
      </c>
      <c r="H9799" s="9">
        <v>0</v>
      </c>
      <c r="I9799" s="9">
        <v>0</v>
      </c>
      <c r="J9799" s="9">
        <v>0</v>
      </c>
      <c r="K9799" s="9">
        <v>0</v>
      </c>
      <c r="L9799" s="9">
        <v>0</v>
      </c>
      <c r="M9799" s="9">
        <v>0</v>
      </c>
      <c r="N9799" s="9">
        <v>0</v>
      </c>
      <c r="O9799" s="9">
        <v>0</v>
      </c>
      <c r="P9799" s="9">
        <v>0</v>
      </c>
      <c r="Q9799" s="9">
        <v>0</v>
      </c>
      <c r="R9799" s="9">
        <v>0</v>
      </c>
      <c r="S9799" s="9">
        <v>0</v>
      </c>
      <c r="T9799" s="9">
        <v>0</v>
      </c>
    </row>
    <row r="9800" spans="1:20" x14ac:dyDescent="0.35">
      <c r="A9800">
        <f t="shared" si="307"/>
        <v>9800</v>
      </c>
      <c r="B9800" s="3" t="s">
        <v>71</v>
      </c>
      <c r="C9800" s="3" t="s">
        <v>88</v>
      </c>
      <c r="D9800" s="3" t="s">
        <v>24</v>
      </c>
      <c r="E9800">
        <v>2028</v>
      </c>
      <c r="F9800" s="3" t="str">
        <f t="shared" si="306"/>
        <v>GBSpillCANAL2028</v>
      </c>
      <c r="G9800" s="9">
        <v>0</v>
      </c>
      <c r="H9800" s="9">
        <v>0</v>
      </c>
      <c r="I9800" s="9">
        <v>0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  <c r="Q9800" s="9">
        <v>0</v>
      </c>
      <c r="R9800" s="9">
        <v>0</v>
      </c>
      <c r="S9800" s="9">
        <v>0</v>
      </c>
      <c r="T9800" s="9">
        <v>0</v>
      </c>
    </row>
    <row r="9801" spans="1:20" x14ac:dyDescent="0.35">
      <c r="A9801">
        <f t="shared" si="307"/>
        <v>9801</v>
      </c>
      <c r="B9801" s="3" t="s">
        <v>71</v>
      </c>
      <c r="C9801" s="3" t="s">
        <v>88</v>
      </c>
      <c r="D9801" s="3" t="s">
        <v>24</v>
      </c>
      <c r="E9801">
        <v>2029</v>
      </c>
      <c r="F9801" s="3" t="str">
        <f t="shared" si="306"/>
        <v>GBSpillCANAL2029</v>
      </c>
      <c r="G9801" s="9">
        <v>0</v>
      </c>
      <c r="H9801" s="9">
        <v>0</v>
      </c>
      <c r="I9801" s="9">
        <v>0</v>
      </c>
      <c r="J9801" s="9">
        <v>0</v>
      </c>
      <c r="K9801" s="9">
        <v>0</v>
      </c>
      <c r="L9801" s="9">
        <v>0</v>
      </c>
      <c r="M9801" s="9">
        <v>0</v>
      </c>
      <c r="N9801" s="9">
        <v>0</v>
      </c>
      <c r="O9801" s="9">
        <v>0</v>
      </c>
      <c r="P9801" s="9">
        <v>0</v>
      </c>
      <c r="Q9801" s="9">
        <v>0</v>
      </c>
      <c r="R9801" s="9">
        <v>0</v>
      </c>
      <c r="S9801" s="9">
        <v>0</v>
      </c>
      <c r="T9801" s="9">
        <v>0</v>
      </c>
    </row>
    <row r="9802" spans="1:20" x14ac:dyDescent="0.35">
      <c r="A9802">
        <f t="shared" si="307"/>
        <v>9802</v>
      </c>
      <c r="B9802" s="3" t="s">
        <v>71</v>
      </c>
      <c r="C9802" s="3" t="s">
        <v>88</v>
      </c>
      <c r="D9802" s="3" t="s">
        <v>25</v>
      </c>
      <c r="E9802">
        <v>2020</v>
      </c>
      <c r="F9802" s="3" t="str">
        <f t="shared" si="306"/>
        <v>GBSpillUP BON2020</v>
      </c>
      <c r="G9802" s="9">
        <v>0</v>
      </c>
      <c r="H9802" s="9">
        <v>0</v>
      </c>
      <c r="I9802" s="9">
        <v>0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  <c r="Q9802" s="9">
        <v>0</v>
      </c>
      <c r="R9802" s="9">
        <v>0</v>
      </c>
      <c r="S9802" s="9">
        <v>0</v>
      </c>
      <c r="T9802" s="9">
        <v>0</v>
      </c>
    </row>
    <row r="9803" spans="1:20" x14ac:dyDescent="0.35">
      <c r="A9803">
        <f t="shared" si="307"/>
        <v>9803</v>
      </c>
      <c r="B9803" s="3" t="s">
        <v>71</v>
      </c>
      <c r="C9803" s="3" t="s">
        <v>88</v>
      </c>
      <c r="D9803" s="3" t="s">
        <v>25</v>
      </c>
      <c r="E9803">
        <v>2021</v>
      </c>
      <c r="F9803" s="3" t="str">
        <f t="shared" si="306"/>
        <v>GBSpillUP BON2021</v>
      </c>
      <c r="G9803" s="9">
        <v>0</v>
      </c>
      <c r="H9803" s="9">
        <v>0</v>
      </c>
      <c r="I9803" s="9">
        <v>0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  <c r="Q9803" s="9">
        <v>0</v>
      </c>
      <c r="R9803" s="9">
        <v>0</v>
      </c>
      <c r="S9803" s="9">
        <v>0</v>
      </c>
      <c r="T9803" s="9">
        <v>0</v>
      </c>
    </row>
    <row r="9804" spans="1:20" x14ac:dyDescent="0.35">
      <c r="A9804">
        <f t="shared" si="307"/>
        <v>9804</v>
      </c>
      <c r="B9804" s="3" t="s">
        <v>71</v>
      </c>
      <c r="C9804" s="3" t="s">
        <v>88</v>
      </c>
      <c r="D9804" s="3" t="s">
        <v>25</v>
      </c>
      <c r="E9804">
        <v>2022</v>
      </c>
      <c r="F9804" s="3" t="str">
        <f t="shared" si="306"/>
        <v>GBSpillUP BON2022</v>
      </c>
      <c r="G9804" s="9">
        <v>0</v>
      </c>
      <c r="H9804" s="9">
        <v>0</v>
      </c>
      <c r="I9804" s="9">
        <v>0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  <c r="Q9804" s="9">
        <v>0</v>
      </c>
      <c r="R9804" s="9">
        <v>0</v>
      </c>
      <c r="S9804" s="9">
        <v>0</v>
      </c>
      <c r="T9804" s="9">
        <v>0</v>
      </c>
    </row>
    <row r="9805" spans="1:20" x14ac:dyDescent="0.35">
      <c r="A9805">
        <f t="shared" si="307"/>
        <v>9805</v>
      </c>
      <c r="B9805" s="3" t="s">
        <v>71</v>
      </c>
      <c r="C9805" s="3" t="s">
        <v>88</v>
      </c>
      <c r="D9805" s="3" t="s">
        <v>25</v>
      </c>
      <c r="E9805">
        <v>2023</v>
      </c>
      <c r="F9805" s="3" t="str">
        <f t="shared" si="306"/>
        <v>GBSpillUP BON2023</v>
      </c>
      <c r="G9805" s="9">
        <v>0</v>
      </c>
      <c r="H9805" s="9">
        <v>0</v>
      </c>
      <c r="I9805" s="9">
        <v>0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  <c r="Q9805" s="9">
        <v>0</v>
      </c>
      <c r="R9805" s="9">
        <v>0</v>
      </c>
      <c r="S9805" s="9">
        <v>0</v>
      </c>
      <c r="T9805" s="9">
        <v>0</v>
      </c>
    </row>
    <row r="9806" spans="1:20" x14ac:dyDescent="0.35">
      <c r="A9806">
        <f t="shared" si="307"/>
        <v>9806</v>
      </c>
      <c r="B9806" s="3" t="s">
        <v>71</v>
      </c>
      <c r="C9806" s="3" t="s">
        <v>88</v>
      </c>
      <c r="D9806" s="3" t="s">
        <v>25</v>
      </c>
      <c r="E9806">
        <v>2024</v>
      </c>
      <c r="F9806" s="3" t="str">
        <f t="shared" si="306"/>
        <v>GBSpillUP BON2024</v>
      </c>
      <c r="G9806" s="9">
        <v>0</v>
      </c>
      <c r="H9806" s="9">
        <v>0</v>
      </c>
      <c r="I9806" s="9">
        <v>0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  <c r="Q9806" s="9">
        <v>0</v>
      </c>
      <c r="R9806" s="9">
        <v>0</v>
      </c>
      <c r="S9806" s="9">
        <v>0</v>
      </c>
      <c r="T9806" s="9">
        <v>0</v>
      </c>
    </row>
    <row r="9807" spans="1:20" x14ac:dyDescent="0.35">
      <c r="A9807">
        <f t="shared" si="307"/>
        <v>9807</v>
      </c>
      <c r="B9807" s="3" t="s">
        <v>71</v>
      </c>
      <c r="C9807" s="3" t="s">
        <v>88</v>
      </c>
      <c r="D9807" s="3" t="s">
        <v>25</v>
      </c>
      <c r="E9807">
        <v>2025</v>
      </c>
      <c r="F9807" s="3" t="str">
        <f t="shared" si="306"/>
        <v>GBSpillUP BON2025</v>
      </c>
      <c r="G9807" s="9">
        <v>0</v>
      </c>
      <c r="H9807" s="9">
        <v>0</v>
      </c>
      <c r="I9807" s="9">
        <v>0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  <c r="Q9807" s="9">
        <v>0</v>
      </c>
      <c r="R9807" s="9">
        <v>0</v>
      </c>
      <c r="S9807" s="9">
        <v>0</v>
      </c>
      <c r="T9807" s="9">
        <v>0</v>
      </c>
    </row>
    <row r="9808" spans="1:20" x14ac:dyDescent="0.35">
      <c r="A9808">
        <f t="shared" si="307"/>
        <v>9808</v>
      </c>
      <c r="B9808" s="3" t="s">
        <v>71</v>
      </c>
      <c r="C9808" s="3" t="s">
        <v>88</v>
      </c>
      <c r="D9808" s="3" t="s">
        <v>25</v>
      </c>
      <c r="E9808">
        <v>2026</v>
      </c>
      <c r="F9808" s="3" t="str">
        <f t="shared" si="306"/>
        <v>GBSpillUP BON2026</v>
      </c>
      <c r="G9808" s="9">
        <v>0</v>
      </c>
      <c r="H9808" s="9">
        <v>0</v>
      </c>
      <c r="I9808" s="9">
        <v>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  <c r="Q9808" s="9">
        <v>0</v>
      </c>
      <c r="R9808" s="9">
        <v>0</v>
      </c>
      <c r="S9808" s="9">
        <v>0</v>
      </c>
      <c r="T9808" s="9">
        <v>0</v>
      </c>
    </row>
    <row r="9809" spans="1:20" x14ac:dyDescent="0.35">
      <c r="A9809">
        <f t="shared" si="307"/>
        <v>9809</v>
      </c>
      <c r="B9809" s="3" t="s">
        <v>71</v>
      </c>
      <c r="C9809" s="3" t="s">
        <v>88</v>
      </c>
      <c r="D9809" s="3" t="s">
        <v>25</v>
      </c>
      <c r="E9809">
        <v>2027</v>
      </c>
      <c r="F9809" s="3" t="str">
        <f t="shared" si="306"/>
        <v>GBSpillUP BON2027</v>
      </c>
      <c r="G9809" s="9">
        <v>0</v>
      </c>
      <c r="H9809" s="9">
        <v>0</v>
      </c>
      <c r="I9809" s="9">
        <v>0</v>
      </c>
      <c r="J9809" s="9">
        <v>0</v>
      </c>
      <c r="K9809" s="9">
        <v>0</v>
      </c>
      <c r="L9809" s="9">
        <v>0</v>
      </c>
      <c r="M9809" s="9">
        <v>0</v>
      </c>
      <c r="N9809" s="9">
        <v>0</v>
      </c>
      <c r="O9809" s="9">
        <v>0</v>
      </c>
      <c r="P9809" s="9">
        <v>0</v>
      </c>
      <c r="Q9809" s="9">
        <v>0</v>
      </c>
      <c r="R9809" s="9">
        <v>0</v>
      </c>
      <c r="S9809" s="9">
        <v>0</v>
      </c>
      <c r="T9809" s="9">
        <v>0</v>
      </c>
    </row>
    <row r="9810" spans="1:20" x14ac:dyDescent="0.35">
      <c r="A9810">
        <f t="shared" si="307"/>
        <v>9810</v>
      </c>
      <c r="B9810" s="3" t="s">
        <v>71</v>
      </c>
      <c r="C9810" s="3" t="s">
        <v>88</v>
      </c>
      <c r="D9810" s="3" t="s">
        <v>25</v>
      </c>
      <c r="E9810">
        <v>2028</v>
      </c>
      <c r="F9810" s="3" t="str">
        <f t="shared" si="306"/>
        <v>GBSpillUP BON2028</v>
      </c>
      <c r="G9810" s="9">
        <v>0</v>
      </c>
      <c r="H9810" s="9">
        <v>0</v>
      </c>
      <c r="I9810" s="9">
        <v>0</v>
      </c>
      <c r="J9810" s="9">
        <v>0</v>
      </c>
      <c r="K9810" s="9">
        <v>0</v>
      </c>
      <c r="L9810" s="9">
        <v>0</v>
      </c>
      <c r="M9810" s="9">
        <v>0</v>
      </c>
      <c r="N9810" s="9">
        <v>0</v>
      </c>
      <c r="O9810" s="9">
        <v>0</v>
      </c>
      <c r="P9810" s="9">
        <v>0</v>
      </c>
      <c r="Q9810" s="9">
        <v>0</v>
      </c>
      <c r="R9810" s="9">
        <v>0</v>
      </c>
      <c r="S9810" s="9">
        <v>0</v>
      </c>
      <c r="T9810" s="9">
        <v>0</v>
      </c>
    </row>
    <row r="9811" spans="1:20" x14ac:dyDescent="0.35">
      <c r="A9811">
        <f t="shared" si="307"/>
        <v>9811</v>
      </c>
      <c r="B9811" s="3" t="s">
        <v>71</v>
      </c>
      <c r="C9811" s="3" t="s">
        <v>88</v>
      </c>
      <c r="D9811" s="3" t="s">
        <v>25</v>
      </c>
      <c r="E9811">
        <v>2029</v>
      </c>
      <c r="F9811" s="3" t="str">
        <f t="shared" si="306"/>
        <v>GBSpillUP BON2029</v>
      </c>
      <c r="G9811" s="9">
        <v>0</v>
      </c>
      <c r="H9811" s="9">
        <v>0</v>
      </c>
      <c r="I9811" s="9">
        <v>0</v>
      </c>
      <c r="J9811" s="9">
        <v>0</v>
      </c>
      <c r="K9811" s="9">
        <v>0</v>
      </c>
      <c r="L9811" s="9">
        <v>0</v>
      </c>
      <c r="M9811" s="9">
        <v>0</v>
      </c>
      <c r="N9811" s="9">
        <v>0</v>
      </c>
      <c r="O9811" s="9">
        <v>0</v>
      </c>
      <c r="P9811" s="9">
        <v>0</v>
      </c>
      <c r="Q9811" s="9">
        <v>0</v>
      </c>
      <c r="R9811" s="9">
        <v>0</v>
      </c>
      <c r="S9811" s="9">
        <v>0</v>
      </c>
      <c r="T9811" s="9">
        <v>0</v>
      </c>
    </row>
    <row r="9812" spans="1:20" x14ac:dyDescent="0.35">
      <c r="A9812">
        <f t="shared" si="307"/>
        <v>9812</v>
      </c>
      <c r="B9812" s="3" t="s">
        <v>71</v>
      </c>
      <c r="C9812" s="3" t="s">
        <v>88</v>
      </c>
      <c r="D9812" s="3" t="s">
        <v>26</v>
      </c>
      <c r="E9812">
        <v>2020</v>
      </c>
      <c r="F9812" s="3" t="str">
        <f t="shared" si="306"/>
        <v>GBSpillLO BON2020</v>
      </c>
      <c r="G9812" s="9">
        <v>0</v>
      </c>
      <c r="H9812" s="9">
        <v>0</v>
      </c>
      <c r="I9812" s="9">
        <v>0</v>
      </c>
      <c r="J9812" s="9">
        <v>0</v>
      </c>
      <c r="K9812" s="9">
        <v>0</v>
      </c>
      <c r="L9812" s="9">
        <v>0</v>
      </c>
      <c r="M9812" s="9">
        <v>0</v>
      </c>
      <c r="N9812" s="9">
        <v>0</v>
      </c>
      <c r="O9812" s="9">
        <v>0</v>
      </c>
      <c r="P9812" s="9">
        <v>0</v>
      </c>
      <c r="Q9812" s="9">
        <v>0</v>
      </c>
      <c r="R9812" s="9">
        <v>0</v>
      </c>
      <c r="S9812" s="9">
        <v>0</v>
      </c>
      <c r="T9812" s="9">
        <v>0</v>
      </c>
    </row>
    <row r="9813" spans="1:20" x14ac:dyDescent="0.35">
      <c r="A9813">
        <f t="shared" si="307"/>
        <v>9813</v>
      </c>
      <c r="B9813" s="3" t="s">
        <v>71</v>
      </c>
      <c r="C9813" s="3" t="s">
        <v>88</v>
      </c>
      <c r="D9813" s="3" t="s">
        <v>26</v>
      </c>
      <c r="E9813">
        <v>2021</v>
      </c>
      <c r="F9813" s="3" t="str">
        <f t="shared" si="306"/>
        <v>GBSpillLO BON2021</v>
      </c>
      <c r="G9813" s="9">
        <v>0</v>
      </c>
      <c r="H9813" s="9">
        <v>0</v>
      </c>
      <c r="I9813" s="9">
        <v>0</v>
      </c>
      <c r="J9813" s="9">
        <v>0</v>
      </c>
      <c r="K9813" s="9">
        <v>0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  <c r="Q9813" s="9">
        <v>0</v>
      </c>
      <c r="R9813" s="9">
        <v>0</v>
      </c>
      <c r="S9813" s="9">
        <v>0</v>
      </c>
      <c r="T9813" s="9">
        <v>0</v>
      </c>
    </row>
    <row r="9814" spans="1:20" x14ac:dyDescent="0.35">
      <c r="A9814">
        <f t="shared" si="307"/>
        <v>9814</v>
      </c>
      <c r="B9814" s="3" t="s">
        <v>71</v>
      </c>
      <c r="C9814" s="3" t="s">
        <v>88</v>
      </c>
      <c r="D9814" s="3" t="s">
        <v>26</v>
      </c>
      <c r="E9814">
        <v>2022</v>
      </c>
      <c r="F9814" s="3" t="str">
        <f t="shared" si="306"/>
        <v>GBSpillLO BON2022</v>
      </c>
      <c r="G9814" s="9">
        <v>0</v>
      </c>
      <c r="H9814" s="9">
        <v>0</v>
      </c>
      <c r="I9814" s="9">
        <v>0</v>
      </c>
      <c r="J9814" s="9">
        <v>0</v>
      </c>
      <c r="K9814" s="9">
        <v>0</v>
      </c>
      <c r="L9814" s="9">
        <v>0</v>
      </c>
      <c r="M9814" s="9">
        <v>0</v>
      </c>
      <c r="N9814" s="9">
        <v>0</v>
      </c>
      <c r="O9814" s="9">
        <v>0</v>
      </c>
      <c r="P9814" s="9">
        <v>0</v>
      </c>
      <c r="Q9814" s="9">
        <v>0</v>
      </c>
      <c r="R9814" s="9">
        <v>0</v>
      </c>
      <c r="S9814" s="9">
        <v>0</v>
      </c>
      <c r="T9814" s="9">
        <v>0</v>
      </c>
    </row>
    <row r="9815" spans="1:20" x14ac:dyDescent="0.35">
      <c r="A9815">
        <f t="shared" si="307"/>
        <v>9815</v>
      </c>
      <c r="B9815" s="3" t="s">
        <v>71</v>
      </c>
      <c r="C9815" s="3" t="s">
        <v>88</v>
      </c>
      <c r="D9815" s="3" t="s">
        <v>26</v>
      </c>
      <c r="E9815">
        <v>2023</v>
      </c>
      <c r="F9815" s="3" t="str">
        <f t="shared" si="306"/>
        <v>GBSpillLO BON2023</v>
      </c>
      <c r="G9815" s="9">
        <v>0</v>
      </c>
      <c r="H9815" s="9">
        <v>0</v>
      </c>
      <c r="I9815" s="9">
        <v>0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  <c r="Q9815" s="9">
        <v>0</v>
      </c>
      <c r="R9815" s="9">
        <v>0</v>
      </c>
      <c r="S9815" s="9">
        <v>0</v>
      </c>
      <c r="T9815" s="9">
        <v>0</v>
      </c>
    </row>
    <row r="9816" spans="1:20" x14ac:dyDescent="0.35">
      <c r="A9816">
        <f t="shared" si="307"/>
        <v>9816</v>
      </c>
      <c r="B9816" s="3" t="s">
        <v>71</v>
      </c>
      <c r="C9816" s="3" t="s">
        <v>88</v>
      </c>
      <c r="D9816" s="3" t="s">
        <v>26</v>
      </c>
      <c r="E9816">
        <v>2024</v>
      </c>
      <c r="F9816" s="3" t="str">
        <f t="shared" si="306"/>
        <v>GBSpillLO BON2024</v>
      </c>
      <c r="G9816" s="9">
        <v>0</v>
      </c>
      <c r="H9816" s="9">
        <v>0</v>
      </c>
      <c r="I9816" s="9">
        <v>0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0</v>
      </c>
      <c r="Q9816" s="9">
        <v>0</v>
      </c>
      <c r="R9816" s="9">
        <v>0</v>
      </c>
      <c r="S9816" s="9">
        <v>0</v>
      </c>
      <c r="T9816" s="9">
        <v>0</v>
      </c>
    </row>
    <row r="9817" spans="1:20" x14ac:dyDescent="0.35">
      <c r="A9817">
        <f t="shared" si="307"/>
        <v>9817</v>
      </c>
      <c r="B9817" s="3" t="s">
        <v>71</v>
      </c>
      <c r="C9817" s="3" t="s">
        <v>88</v>
      </c>
      <c r="D9817" s="3" t="s">
        <v>26</v>
      </c>
      <c r="E9817">
        <v>2025</v>
      </c>
      <c r="F9817" s="3" t="str">
        <f t="shared" si="306"/>
        <v>GBSpillLO BON2025</v>
      </c>
      <c r="G9817" s="9">
        <v>0</v>
      </c>
      <c r="H9817" s="9">
        <v>0</v>
      </c>
      <c r="I9817" s="9">
        <v>0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  <c r="Q9817" s="9">
        <v>0</v>
      </c>
      <c r="R9817" s="9">
        <v>0</v>
      </c>
      <c r="S9817" s="9">
        <v>0</v>
      </c>
      <c r="T9817" s="9">
        <v>0</v>
      </c>
    </row>
    <row r="9818" spans="1:20" x14ac:dyDescent="0.35">
      <c r="A9818">
        <f t="shared" si="307"/>
        <v>9818</v>
      </c>
      <c r="B9818" s="3" t="s">
        <v>71</v>
      </c>
      <c r="C9818" s="3" t="s">
        <v>88</v>
      </c>
      <c r="D9818" s="3" t="s">
        <v>26</v>
      </c>
      <c r="E9818">
        <v>2026</v>
      </c>
      <c r="F9818" s="3" t="str">
        <f t="shared" si="306"/>
        <v>GBSpillLO BON2026</v>
      </c>
      <c r="G9818" s="9">
        <v>0</v>
      </c>
      <c r="H9818" s="9">
        <v>0</v>
      </c>
      <c r="I9818" s="9">
        <v>0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  <c r="Q9818" s="9">
        <v>0</v>
      </c>
      <c r="R9818" s="9">
        <v>0</v>
      </c>
      <c r="S9818" s="9">
        <v>0</v>
      </c>
      <c r="T9818" s="9">
        <v>0</v>
      </c>
    </row>
    <row r="9819" spans="1:20" x14ac:dyDescent="0.35">
      <c r="A9819">
        <f t="shared" si="307"/>
        <v>9819</v>
      </c>
      <c r="B9819" s="3" t="s">
        <v>71</v>
      </c>
      <c r="C9819" s="3" t="s">
        <v>88</v>
      </c>
      <c r="D9819" s="3" t="s">
        <v>26</v>
      </c>
      <c r="E9819">
        <v>2027</v>
      </c>
      <c r="F9819" s="3" t="str">
        <f t="shared" si="306"/>
        <v>GBSpillLO BON2027</v>
      </c>
      <c r="G9819" s="9">
        <v>0</v>
      </c>
      <c r="H9819" s="9">
        <v>0</v>
      </c>
      <c r="I9819" s="9">
        <v>0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  <c r="Q9819" s="9">
        <v>0</v>
      </c>
      <c r="R9819" s="9">
        <v>0</v>
      </c>
      <c r="S9819" s="9">
        <v>0</v>
      </c>
      <c r="T9819" s="9">
        <v>0</v>
      </c>
    </row>
    <row r="9820" spans="1:20" x14ac:dyDescent="0.35">
      <c r="A9820">
        <f t="shared" si="307"/>
        <v>9820</v>
      </c>
      <c r="B9820" s="3" t="s">
        <v>71</v>
      </c>
      <c r="C9820" s="3" t="s">
        <v>88</v>
      </c>
      <c r="D9820" s="3" t="s">
        <v>26</v>
      </c>
      <c r="E9820">
        <v>2028</v>
      </c>
      <c r="F9820" s="3" t="str">
        <f t="shared" si="306"/>
        <v>GBSpillLO BON2028</v>
      </c>
      <c r="G9820" s="9">
        <v>0</v>
      </c>
      <c r="H9820" s="9">
        <v>0</v>
      </c>
      <c r="I9820" s="9">
        <v>0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0</v>
      </c>
      <c r="Q9820" s="9">
        <v>0</v>
      </c>
      <c r="R9820" s="9">
        <v>0</v>
      </c>
      <c r="S9820" s="9">
        <v>0</v>
      </c>
      <c r="T9820" s="9">
        <v>0</v>
      </c>
    </row>
    <row r="9821" spans="1:20" x14ac:dyDescent="0.35">
      <c r="A9821">
        <f t="shared" si="307"/>
        <v>9821</v>
      </c>
      <c r="B9821" s="3" t="s">
        <v>71</v>
      </c>
      <c r="C9821" s="3" t="s">
        <v>88</v>
      </c>
      <c r="D9821" s="3" t="s">
        <v>26</v>
      </c>
      <c r="E9821">
        <v>2029</v>
      </c>
      <c r="F9821" s="3" t="str">
        <f t="shared" si="306"/>
        <v>GBSpillLO BON2029</v>
      </c>
      <c r="G9821" s="9">
        <v>0</v>
      </c>
      <c r="H9821" s="9">
        <v>0</v>
      </c>
      <c r="I9821" s="9">
        <v>0</v>
      </c>
      <c r="J9821" s="9">
        <v>0</v>
      </c>
      <c r="K9821" s="9">
        <v>0</v>
      </c>
      <c r="L9821" s="9">
        <v>0</v>
      </c>
      <c r="M9821" s="9">
        <v>0</v>
      </c>
      <c r="N9821" s="9">
        <v>0</v>
      </c>
      <c r="O9821" s="9">
        <v>0</v>
      </c>
      <c r="P9821" s="9">
        <v>0</v>
      </c>
      <c r="Q9821" s="9">
        <v>0</v>
      </c>
      <c r="R9821" s="9">
        <v>0</v>
      </c>
      <c r="S9821" s="9">
        <v>0</v>
      </c>
      <c r="T9821" s="9">
        <v>0</v>
      </c>
    </row>
    <row r="9822" spans="1:20" x14ac:dyDescent="0.35">
      <c r="A9822">
        <f t="shared" si="307"/>
        <v>9822</v>
      </c>
      <c r="B9822" s="3" t="s">
        <v>71</v>
      </c>
      <c r="C9822" s="3" t="s">
        <v>88</v>
      </c>
      <c r="D9822" s="3" t="s">
        <v>27</v>
      </c>
      <c r="E9822">
        <v>2020</v>
      </c>
      <c r="F9822" s="3" t="str">
        <f t="shared" si="306"/>
        <v>GBSpillS SLOC2020</v>
      </c>
      <c r="G9822" s="9">
        <v>0</v>
      </c>
      <c r="H9822" s="9">
        <v>0</v>
      </c>
      <c r="I9822" s="9">
        <v>0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  <c r="Q9822" s="9">
        <v>0</v>
      </c>
      <c r="R9822" s="9">
        <v>0</v>
      </c>
      <c r="S9822" s="9">
        <v>0</v>
      </c>
      <c r="T9822" s="9">
        <v>0</v>
      </c>
    </row>
    <row r="9823" spans="1:20" x14ac:dyDescent="0.35">
      <c r="A9823">
        <f t="shared" si="307"/>
        <v>9823</v>
      </c>
      <c r="B9823" s="3" t="s">
        <v>71</v>
      </c>
      <c r="C9823" s="3" t="s">
        <v>88</v>
      </c>
      <c r="D9823" s="3" t="s">
        <v>27</v>
      </c>
      <c r="E9823">
        <v>2021</v>
      </c>
      <c r="F9823" s="3" t="str">
        <f t="shared" si="306"/>
        <v>GBSpillS SLOC2021</v>
      </c>
      <c r="G9823" s="9">
        <v>0</v>
      </c>
      <c r="H9823" s="9">
        <v>0</v>
      </c>
      <c r="I9823" s="9">
        <v>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  <c r="Q9823" s="9">
        <v>0</v>
      </c>
      <c r="R9823" s="9">
        <v>0</v>
      </c>
      <c r="S9823" s="9">
        <v>0</v>
      </c>
      <c r="T9823" s="9">
        <v>0</v>
      </c>
    </row>
    <row r="9824" spans="1:20" x14ac:dyDescent="0.35">
      <c r="A9824">
        <f t="shared" si="307"/>
        <v>9824</v>
      </c>
      <c r="B9824" s="3" t="s">
        <v>71</v>
      </c>
      <c r="C9824" s="3" t="s">
        <v>88</v>
      </c>
      <c r="D9824" s="3" t="s">
        <v>27</v>
      </c>
      <c r="E9824">
        <v>2022</v>
      </c>
      <c r="F9824" s="3" t="str">
        <f t="shared" si="306"/>
        <v>GBSpillS SLOC2022</v>
      </c>
      <c r="G9824" s="9">
        <v>0</v>
      </c>
      <c r="H9824" s="9">
        <v>0</v>
      </c>
      <c r="I9824" s="9">
        <v>0</v>
      </c>
      <c r="J9824" s="9">
        <v>0</v>
      </c>
      <c r="K9824" s="9">
        <v>0</v>
      </c>
      <c r="L9824" s="9">
        <v>0</v>
      </c>
      <c r="M9824" s="9">
        <v>0</v>
      </c>
      <c r="N9824" s="9">
        <v>0</v>
      </c>
      <c r="O9824" s="9">
        <v>0</v>
      </c>
      <c r="P9824" s="9">
        <v>0</v>
      </c>
      <c r="Q9824" s="9">
        <v>0</v>
      </c>
      <c r="R9824" s="9">
        <v>0</v>
      </c>
      <c r="S9824" s="9">
        <v>0</v>
      </c>
      <c r="T9824" s="9">
        <v>0</v>
      </c>
    </row>
    <row r="9825" spans="1:20" x14ac:dyDescent="0.35">
      <c r="A9825">
        <f t="shared" si="307"/>
        <v>9825</v>
      </c>
      <c r="B9825" s="3" t="s">
        <v>71</v>
      </c>
      <c r="C9825" s="3" t="s">
        <v>88</v>
      </c>
      <c r="D9825" s="3" t="s">
        <v>27</v>
      </c>
      <c r="E9825">
        <v>2023</v>
      </c>
      <c r="F9825" s="3" t="str">
        <f t="shared" si="306"/>
        <v>GBSpillS SLOC2023</v>
      </c>
      <c r="G9825" s="9">
        <v>0</v>
      </c>
      <c r="H9825" s="9">
        <v>0</v>
      </c>
      <c r="I9825" s="9">
        <v>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  <c r="Q9825" s="9">
        <v>0</v>
      </c>
      <c r="R9825" s="9">
        <v>0</v>
      </c>
      <c r="S9825" s="9">
        <v>0</v>
      </c>
      <c r="T9825" s="9">
        <v>0</v>
      </c>
    </row>
    <row r="9826" spans="1:20" x14ac:dyDescent="0.35">
      <c r="A9826">
        <f t="shared" si="307"/>
        <v>9826</v>
      </c>
      <c r="B9826" s="3" t="s">
        <v>71</v>
      </c>
      <c r="C9826" s="3" t="s">
        <v>88</v>
      </c>
      <c r="D9826" s="3" t="s">
        <v>27</v>
      </c>
      <c r="E9826">
        <v>2024</v>
      </c>
      <c r="F9826" s="3" t="str">
        <f t="shared" si="306"/>
        <v>GBSpillS SLOC2024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0</v>
      </c>
      <c r="R9826" s="9">
        <v>0</v>
      </c>
      <c r="S9826" s="9">
        <v>0</v>
      </c>
      <c r="T9826" s="9">
        <v>0</v>
      </c>
    </row>
    <row r="9827" spans="1:20" x14ac:dyDescent="0.35">
      <c r="A9827">
        <f t="shared" si="307"/>
        <v>9827</v>
      </c>
      <c r="B9827" s="3" t="s">
        <v>71</v>
      </c>
      <c r="C9827" s="3" t="s">
        <v>88</v>
      </c>
      <c r="D9827" s="3" t="s">
        <v>27</v>
      </c>
      <c r="E9827">
        <v>2025</v>
      </c>
      <c r="F9827" s="3" t="str">
        <f t="shared" si="306"/>
        <v>GBSpillS SLOC2025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9">
        <v>0</v>
      </c>
      <c r="M9827" s="9">
        <v>0</v>
      </c>
      <c r="N9827" s="9">
        <v>0</v>
      </c>
      <c r="O9827" s="9">
        <v>0</v>
      </c>
      <c r="P9827" s="9">
        <v>0</v>
      </c>
      <c r="Q9827" s="9">
        <v>0</v>
      </c>
      <c r="R9827" s="9">
        <v>0</v>
      </c>
      <c r="S9827" s="9">
        <v>0</v>
      </c>
      <c r="T9827" s="9">
        <v>0</v>
      </c>
    </row>
    <row r="9828" spans="1:20" x14ac:dyDescent="0.35">
      <c r="A9828">
        <f t="shared" si="307"/>
        <v>9828</v>
      </c>
      <c r="B9828" s="3" t="s">
        <v>71</v>
      </c>
      <c r="C9828" s="3" t="s">
        <v>88</v>
      </c>
      <c r="D9828" s="3" t="s">
        <v>27</v>
      </c>
      <c r="E9828">
        <v>2026</v>
      </c>
      <c r="F9828" s="3" t="str">
        <f t="shared" si="306"/>
        <v>GBSpillS SLOC2026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  <c r="Q9828" s="9">
        <v>0</v>
      </c>
      <c r="R9828" s="9">
        <v>0</v>
      </c>
      <c r="S9828" s="9">
        <v>0</v>
      </c>
      <c r="T9828" s="9">
        <v>0</v>
      </c>
    </row>
    <row r="9829" spans="1:20" x14ac:dyDescent="0.35">
      <c r="A9829">
        <f t="shared" si="307"/>
        <v>9829</v>
      </c>
      <c r="B9829" s="3" t="s">
        <v>71</v>
      </c>
      <c r="C9829" s="3" t="s">
        <v>88</v>
      </c>
      <c r="D9829" s="3" t="s">
        <v>27</v>
      </c>
      <c r="E9829">
        <v>2027</v>
      </c>
      <c r="F9829" s="3" t="str">
        <f t="shared" si="306"/>
        <v>GBSpillS SLOC2027</v>
      </c>
      <c r="G9829" s="9">
        <v>0</v>
      </c>
      <c r="H9829" s="9">
        <v>0</v>
      </c>
      <c r="I9829" s="9">
        <v>0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  <c r="Q9829" s="9">
        <v>0</v>
      </c>
      <c r="R9829" s="9">
        <v>0</v>
      </c>
      <c r="S9829" s="9">
        <v>0</v>
      </c>
      <c r="T9829" s="9">
        <v>0</v>
      </c>
    </row>
    <row r="9830" spans="1:20" x14ac:dyDescent="0.35">
      <c r="A9830">
        <f t="shared" si="307"/>
        <v>9830</v>
      </c>
      <c r="B9830" s="3" t="s">
        <v>71</v>
      </c>
      <c r="C9830" s="3" t="s">
        <v>88</v>
      </c>
      <c r="D9830" s="3" t="s">
        <v>27</v>
      </c>
      <c r="E9830">
        <v>2028</v>
      </c>
      <c r="F9830" s="3" t="str">
        <f t="shared" si="306"/>
        <v>GBSpillS SLOC2028</v>
      </c>
      <c r="G9830" s="9">
        <v>0</v>
      </c>
      <c r="H9830" s="9">
        <v>0</v>
      </c>
      <c r="I9830" s="9">
        <v>0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  <c r="Q9830" s="9">
        <v>0</v>
      </c>
      <c r="R9830" s="9">
        <v>0</v>
      </c>
      <c r="S9830" s="9">
        <v>0</v>
      </c>
      <c r="T9830" s="9">
        <v>0</v>
      </c>
    </row>
    <row r="9831" spans="1:20" x14ac:dyDescent="0.35">
      <c r="A9831">
        <f t="shared" si="307"/>
        <v>9831</v>
      </c>
      <c r="B9831" s="3" t="s">
        <v>71</v>
      </c>
      <c r="C9831" s="3" t="s">
        <v>88</v>
      </c>
      <c r="D9831" s="3" t="s">
        <v>27</v>
      </c>
      <c r="E9831">
        <v>2029</v>
      </c>
      <c r="F9831" s="3" t="str">
        <f t="shared" si="306"/>
        <v>GBSpillS SLOC2029</v>
      </c>
      <c r="G9831" s="9">
        <v>0</v>
      </c>
      <c r="H9831" s="9">
        <v>0</v>
      </c>
      <c r="I9831" s="9">
        <v>0</v>
      </c>
      <c r="J9831" s="9">
        <v>0</v>
      </c>
      <c r="K9831" s="9">
        <v>0</v>
      </c>
      <c r="L9831" s="9">
        <v>0</v>
      </c>
      <c r="M9831" s="9">
        <v>0</v>
      </c>
      <c r="N9831" s="9">
        <v>0</v>
      </c>
      <c r="O9831" s="9">
        <v>0</v>
      </c>
      <c r="P9831" s="9">
        <v>0</v>
      </c>
      <c r="Q9831" s="9">
        <v>0</v>
      </c>
      <c r="R9831" s="9">
        <v>0</v>
      </c>
      <c r="S9831" s="9">
        <v>0</v>
      </c>
      <c r="T9831" s="9">
        <v>0</v>
      </c>
    </row>
    <row r="9832" spans="1:20" x14ac:dyDescent="0.35">
      <c r="A9832">
        <f t="shared" si="307"/>
        <v>9832</v>
      </c>
      <c r="B9832" s="3" t="s">
        <v>71</v>
      </c>
      <c r="C9832" s="3" t="s">
        <v>88</v>
      </c>
      <c r="D9832" s="3" t="s">
        <v>28</v>
      </c>
      <c r="E9832">
        <v>2020</v>
      </c>
      <c r="F9832" s="3" t="str">
        <f t="shared" si="306"/>
        <v>GBSpillBRILL2020</v>
      </c>
      <c r="G9832" s="9">
        <v>0</v>
      </c>
      <c r="H9832" s="9">
        <v>0</v>
      </c>
      <c r="I9832" s="9">
        <v>0</v>
      </c>
      <c r="J9832" s="9">
        <v>0</v>
      </c>
      <c r="K9832" s="9">
        <v>0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  <c r="Q9832" s="9">
        <v>0</v>
      </c>
      <c r="R9832" s="9">
        <v>0</v>
      </c>
      <c r="S9832" s="9">
        <v>0</v>
      </c>
      <c r="T9832" s="9">
        <v>0</v>
      </c>
    </row>
    <row r="9833" spans="1:20" x14ac:dyDescent="0.35">
      <c r="A9833">
        <f t="shared" si="307"/>
        <v>9833</v>
      </c>
      <c r="B9833" s="3" t="s">
        <v>71</v>
      </c>
      <c r="C9833" s="3" t="s">
        <v>88</v>
      </c>
      <c r="D9833" s="3" t="s">
        <v>28</v>
      </c>
      <c r="E9833">
        <v>2021</v>
      </c>
      <c r="F9833" s="3" t="str">
        <f t="shared" si="306"/>
        <v>GBSpillBRILL2021</v>
      </c>
      <c r="G9833" s="9">
        <v>0</v>
      </c>
      <c r="H9833" s="9">
        <v>0</v>
      </c>
      <c r="I9833" s="9">
        <v>0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  <c r="Q9833" s="9">
        <v>0</v>
      </c>
      <c r="R9833" s="9">
        <v>0</v>
      </c>
      <c r="S9833" s="9">
        <v>0</v>
      </c>
      <c r="T9833" s="9">
        <v>0</v>
      </c>
    </row>
    <row r="9834" spans="1:20" x14ac:dyDescent="0.35">
      <c r="A9834">
        <f t="shared" si="307"/>
        <v>9834</v>
      </c>
      <c r="B9834" s="3" t="s">
        <v>71</v>
      </c>
      <c r="C9834" s="3" t="s">
        <v>88</v>
      </c>
      <c r="D9834" s="3" t="s">
        <v>28</v>
      </c>
      <c r="E9834">
        <v>2022</v>
      </c>
      <c r="F9834" s="3" t="str">
        <f t="shared" si="306"/>
        <v>GBSpillBRILL2022</v>
      </c>
      <c r="G9834" s="9">
        <v>0</v>
      </c>
      <c r="H9834" s="9">
        <v>0</v>
      </c>
      <c r="I9834" s="9">
        <v>0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  <c r="Q9834" s="9">
        <v>0</v>
      </c>
      <c r="R9834" s="9">
        <v>0</v>
      </c>
      <c r="S9834" s="9">
        <v>0</v>
      </c>
      <c r="T9834" s="9">
        <v>0</v>
      </c>
    </row>
    <row r="9835" spans="1:20" x14ac:dyDescent="0.35">
      <c r="A9835">
        <f t="shared" si="307"/>
        <v>9835</v>
      </c>
      <c r="B9835" s="3" t="s">
        <v>71</v>
      </c>
      <c r="C9835" s="3" t="s">
        <v>88</v>
      </c>
      <c r="D9835" s="3" t="s">
        <v>28</v>
      </c>
      <c r="E9835">
        <v>2023</v>
      </c>
      <c r="F9835" s="3" t="str">
        <f t="shared" si="306"/>
        <v>GBSpillBRILL2023</v>
      </c>
      <c r="G9835" s="9">
        <v>0</v>
      </c>
      <c r="H9835" s="9">
        <v>0</v>
      </c>
      <c r="I9835" s="9">
        <v>0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  <c r="Q9835" s="9">
        <v>0</v>
      </c>
      <c r="R9835" s="9">
        <v>0</v>
      </c>
      <c r="S9835" s="9">
        <v>0</v>
      </c>
      <c r="T9835" s="9">
        <v>0</v>
      </c>
    </row>
    <row r="9836" spans="1:20" x14ac:dyDescent="0.35">
      <c r="A9836">
        <f t="shared" si="307"/>
        <v>9836</v>
      </c>
      <c r="B9836" s="3" t="s">
        <v>71</v>
      </c>
      <c r="C9836" s="3" t="s">
        <v>88</v>
      </c>
      <c r="D9836" s="3" t="s">
        <v>28</v>
      </c>
      <c r="E9836">
        <v>2024</v>
      </c>
      <c r="F9836" s="3" t="str">
        <f t="shared" si="306"/>
        <v>GBSpillBRILL2024</v>
      </c>
      <c r="G9836" s="9">
        <v>0</v>
      </c>
      <c r="H9836" s="9">
        <v>0</v>
      </c>
      <c r="I9836" s="9">
        <v>0</v>
      </c>
      <c r="J9836" s="9">
        <v>0</v>
      </c>
      <c r="K9836" s="9">
        <v>0</v>
      </c>
      <c r="L9836" s="9">
        <v>0</v>
      </c>
      <c r="M9836" s="9">
        <v>0</v>
      </c>
      <c r="N9836" s="9">
        <v>0</v>
      </c>
      <c r="O9836" s="9">
        <v>0</v>
      </c>
      <c r="P9836" s="9">
        <v>0</v>
      </c>
      <c r="Q9836" s="9">
        <v>0</v>
      </c>
      <c r="R9836" s="9">
        <v>0</v>
      </c>
      <c r="S9836" s="9">
        <v>0</v>
      </c>
      <c r="T9836" s="9">
        <v>0</v>
      </c>
    </row>
    <row r="9837" spans="1:20" x14ac:dyDescent="0.35">
      <c r="A9837">
        <f t="shared" si="307"/>
        <v>9837</v>
      </c>
      <c r="B9837" s="3" t="s">
        <v>71</v>
      </c>
      <c r="C9837" s="3" t="s">
        <v>88</v>
      </c>
      <c r="D9837" s="3" t="s">
        <v>28</v>
      </c>
      <c r="E9837">
        <v>2025</v>
      </c>
      <c r="F9837" s="3" t="str">
        <f t="shared" si="306"/>
        <v>GBSpillBRILL2025</v>
      </c>
      <c r="G9837" s="9">
        <v>0</v>
      </c>
      <c r="H9837" s="9">
        <v>0</v>
      </c>
      <c r="I9837" s="9">
        <v>0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  <c r="Q9837" s="9">
        <v>0</v>
      </c>
      <c r="R9837" s="9">
        <v>0</v>
      </c>
      <c r="S9837" s="9">
        <v>0</v>
      </c>
      <c r="T9837" s="9">
        <v>0</v>
      </c>
    </row>
    <row r="9838" spans="1:20" x14ac:dyDescent="0.35">
      <c r="A9838">
        <f t="shared" si="307"/>
        <v>9838</v>
      </c>
      <c r="B9838" s="3" t="s">
        <v>71</v>
      </c>
      <c r="C9838" s="3" t="s">
        <v>88</v>
      </c>
      <c r="D9838" s="3" t="s">
        <v>28</v>
      </c>
      <c r="E9838">
        <v>2026</v>
      </c>
      <c r="F9838" s="3" t="str">
        <f t="shared" si="306"/>
        <v>GBSpillBRILL2026</v>
      </c>
      <c r="G9838" s="9">
        <v>0</v>
      </c>
      <c r="H9838" s="9">
        <v>0</v>
      </c>
      <c r="I9838" s="9">
        <v>0</v>
      </c>
      <c r="J9838" s="9">
        <v>0</v>
      </c>
      <c r="K9838" s="9">
        <v>0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  <c r="Q9838" s="9">
        <v>0</v>
      </c>
      <c r="R9838" s="9">
        <v>0</v>
      </c>
      <c r="S9838" s="9">
        <v>0</v>
      </c>
      <c r="T9838" s="9">
        <v>0</v>
      </c>
    </row>
    <row r="9839" spans="1:20" x14ac:dyDescent="0.35">
      <c r="A9839">
        <f t="shared" si="307"/>
        <v>9839</v>
      </c>
      <c r="B9839" s="3" t="s">
        <v>71</v>
      </c>
      <c r="C9839" s="3" t="s">
        <v>88</v>
      </c>
      <c r="D9839" s="3" t="s">
        <v>28</v>
      </c>
      <c r="E9839">
        <v>2027</v>
      </c>
      <c r="F9839" s="3" t="str">
        <f t="shared" si="306"/>
        <v>GBSpillBRILL2027</v>
      </c>
      <c r="G9839" s="9">
        <v>0</v>
      </c>
      <c r="H9839" s="9">
        <v>0</v>
      </c>
      <c r="I9839" s="9">
        <v>0</v>
      </c>
      <c r="J9839" s="9">
        <v>0</v>
      </c>
      <c r="K9839" s="9">
        <v>0</v>
      </c>
      <c r="L9839" s="9">
        <v>0</v>
      </c>
      <c r="M9839" s="9">
        <v>0</v>
      </c>
      <c r="N9839" s="9">
        <v>0</v>
      </c>
      <c r="O9839" s="9">
        <v>0</v>
      </c>
      <c r="P9839" s="9">
        <v>0</v>
      </c>
      <c r="Q9839" s="9">
        <v>0</v>
      </c>
      <c r="R9839" s="9">
        <v>0</v>
      </c>
      <c r="S9839" s="9">
        <v>0</v>
      </c>
      <c r="T9839" s="9">
        <v>0</v>
      </c>
    </row>
    <row r="9840" spans="1:20" x14ac:dyDescent="0.35">
      <c r="A9840">
        <f t="shared" si="307"/>
        <v>9840</v>
      </c>
      <c r="B9840" s="3" t="s">
        <v>71</v>
      </c>
      <c r="C9840" s="3" t="s">
        <v>88</v>
      </c>
      <c r="D9840" s="3" t="s">
        <v>28</v>
      </c>
      <c r="E9840">
        <v>2028</v>
      </c>
      <c r="F9840" s="3" t="str">
        <f t="shared" si="306"/>
        <v>GBSpillBRILL2028</v>
      </c>
      <c r="G9840" s="9">
        <v>0</v>
      </c>
      <c r="H9840" s="9">
        <v>0</v>
      </c>
      <c r="I9840" s="9">
        <v>0</v>
      </c>
      <c r="J9840" s="9">
        <v>0</v>
      </c>
      <c r="K9840" s="9">
        <v>0</v>
      </c>
      <c r="L9840" s="9">
        <v>0</v>
      </c>
      <c r="M9840" s="9">
        <v>0</v>
      </c>
      <c r="N9840" s="9">
        <v>0</v>
      </c>
      <c r="O9840" s="9">
        <v>0</v>
      </c>
      <c r="P9840" s="9">
        <v>0</v>
      </c>
      <c r="Q9840" s="9">
        <v>0</v>
      </c>
      <c r="R9840" s="9">
        <v>0</v>
      </c>
      <c r="S9840" s="9">
        <v>0</v>
      </c>
      <c r="T9840" s="9">
        <v>0</v>
      </c>
    </row>
    <row r="9841" spans="1:20" x14ac:dyDescent="0.35">
      <c r="A9841">
        <f t="shared" si="307"/>
        <v>9841</v>
      </c>
      <c r="B9841" s="3" t="s">
        <v>71</v>
      </c>
      <c r="C9841" s="3" t="s">
        <v>88</v>
      </c>
      <c r="D9841" s="3" t="s">
        <v>28</v>
      </c>
      <c r="E9841">
        <v>2029</v>
      </c>
      <c r="F9841" s="3" t="str">
        <f t="shared" si="306"/>
        <v>GBSpillBRILL2029</v>
      </c>
      <c r="G9841" s="9">
        <v>0</v>
      </c>
      <c r="H9841" s="9">
        <v>0</v>
      </c>
      <c r="I9841" s="9">
        <v>0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  <c r="R9841" s="9">
        <v>0</v>
      </c>
      <c r="S9841" s="9">
        <v>0</v>
      </c>
      <c r="T9841" s="9">
        <v>0</v>
      </c>
    </row>
    <row r="9842" spans="1:20" x14ac:dyDescent="0.35">
      <c r="A9842">
        <f t="shared" si="307"/>
        <v>9842</v>
      </c>
      <c r="B9842" s="3" t="s">
        <v>71</v>
      </c>
      <c r="C9842" s="3" t="s">
        <v>88</v>
      </c>
      <c r="D9842" s="3" t="s">
        <v>29</v>
      </c>
      <c r="E9842">
        <v>2020</v>
      </c>
      <c r="F9842" s="3" t="str">
        <f t="shared" si="306"/>
        <v>GBSpillH HORS2020</v>
      </c>
      <c r="G9842" s="9">
        <v>0</v>
      </c>
      <c r="H9842" s="9">
        <v>0</v>
      </c>
      <c r="I9842" s="9">
        <v>0</v>
      </c>
      <c r="J9842" s="9">
        <v>0</v>
      </c>
      <c r="K9842" s="9">
        <v>0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  <c r="Q9842" s="9">
        <v>0</v>
      </c>
      <c r="R9842" s="9">
        <v>0</v>
      </c>
      <c r="S9842" s="9">
        <v>0</v>
      </c>
      <c r="T9842" s="9">
        <v>0</v>
      </c>
    </row>
    <row r="9843" spans="1:20" x14ac:dyDescent="0.35">
      <c r="A9843">
        <f t="shared" si="307"/>
        <v>9843</v>
      </c>
      <c r="B9843" s="3" t="s">
        <v>71</v>
      </c>
      <c r="C9843" s="3" t="s">
        <v>88</v>
      </c>
      <c r="D9843" s="3" t="s">
        <v>29</v>
      </c>
      <c r="E9843">
        <v>2021</v>
      </c>
      <c r="F9843" s="3" t="str">
        <f t="shared" si="306"/>
        <v>GBSpillH HORS2021</v>
      </c>
      <c r="G9843" s="9">
        <v>0</v>
      </c>
      <c r="H9843" s="9">
        <v>0</v>
      </c>
      <c r="I9843" s="9">
        <v>0</v>
      </c>
      <c r="J9843" s="9">
        <v>0</v>
      </c>
      <c r="K9843" s="9">
        <v>0</v>
      </c>
      <c r="L9843" s="9">
        <v>0</v>
      </c>
      <c r="M9843" s="9">
        <v>0</v>
      </c>
      <c r="N9843" s="9">
        <v>0</v>
      </c>
      <c r="O9843" s="9">
        <v>0</v>
      </c>
      <c r="P9843" s="9">
        <v>0</v>
      </c>
      <c r="Q9843" s="9">
        <v>0</v>
      </c>
      <c r="R9843" s="9">
        <v>0</v>
      </c>
      <c r="S9843" s="9">
        <v>0</v>
      </c>
      <c r="T9843" s="9">
        <v>0</v>
      </c>
    </row>
    <row r="9844" spans="1:20" x14ac:dyDescent="0.35">
      <c r="A9844">
        <f t="shared" si="307"/>
        <v>9844</v>
      </c>
      <c r="B9844" s="3" t="s">
        <v>71</v>
      </c>
      <c r="C9844" s="3" t="s">
        <v>88</v>
      </c>
      <c r="D9844" s="3" t="s">
        <v>29</v>
      </c>
      <c r="E9844">
        <v>2022</v>
      </c>
      <c r="F9844" s="3" t="str">
        <f t="shared" si="306"/>
        <v>GBSpillH HORS2022</v>
      </c>
      <c r="G9844" s="9">
        <v>0</v>
      </c>
      <c r="H9844" s="9">
        <v>0</v>
      </c>
      <c r="I9844" s="9">
        <v>0</v>
      </c>
      <c r="J9844" s="9">
        <v>0</v>
      </c>
      <c r="K9844" s="9">
        <v>0</v>
      </c>
      <c r="L9844" s="9">
        <v>0</v>
      </c>
      <c r="M9844" s="9">
        <v>0</v>
      </c>
      <c r="N9844" s="9">
        <v>0</v>
      </c>
      <c r="O9844" s="9">
        <v>0</v>
      </c>
      <c r="P9844" s="9">
        <v>0</v>
      </c>
      <c r="Q9844" s="9">
        <v>0</v>
      </c>
      <c r="R9844" s="9">
        <v>0</v>
      </c>
      <c r="S9844" s="9">
        <v>0</v>
      </c>
      <c r="T9844" s="9">
        <v>0</v>
      </c>
    </row>
    <row r="9845" spans="1:20" x14ac:dyDescent="0.35">
      <c r="A9845">
        <f t="shared" si="307"/>
        <v>9845</v>
      </c>
      <c r="B9845" s="3" t="s">
        <v>71</v>
      </c>
      <c r="C9845" s="3" t="s">
        <v>88</v>
      </c>
      <c r="D9845" s="3" t="s">
        <v>29</v>
      </c>
      <c r="E9845">
        <v>2023</v>
      </c>
      <c r="F9845" s="3" t="str">
        <f t="shared" si="306"/>
        <v>GBSpillH HORS2023</v>
      </c>
      <c r="G9845" s="9">
        <v>0</v>
      </c>
      <c r="H9845" s="9">
        <v>0</v>
      </c>
      <c r="I9845" s="9">
        <v>0</v>
      </c>
      <c r="J9845" s="9">
        <v>0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  <c r="Q9845" s="9">
        <v>0</v>
      </c>
      <c r="R9845" s="9">
        <v>0</v>
      </c>
      <c r="S9845" s="9">
        <v>0</v>
      </c>
      <c r="T9845" s="9">
        <v>0</v>
      </c>
    </row>
    <row r="9846" spans="1:20" x14ac:dyDescent="0.35">
      <c r="A9846">
        <f t="shared" si="307"/>
        <v>9846</v>
      </c>
      <c r="B9846" s="3" t="s">
        <v>71</v>
      </c>
      <c r="C9846" s="3" t="s">
        <v>88</v>
      </c>
      <c r="D9846" s="3" t="s">
        <v>29</v>
      </c>
      <c r="E9846">
        <v>2024</v>
      </c>
      <c r="F9846" s="3" t="str">
        <f t="shared" si="306"/>
        <v>GBSpillH HORS2024</v>
      </c>
      <c r="G9846" s="9">
        <v>0</v>
      </c>
      <c r="H9846" s="9">
        <v>0</v>
      </c>
      <c r="I9846" s="9">
        <v>0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  <c r="Q9846" s="9">
        <v>0</v>
      </c>
      <c r="R9846" s="9">
        <v>0</v>
      </c>
      <c r="S9846" s="9">
        <v>0</v>
      </c>
      <c r="T9846" s="9">
        <v>0</v>
      </c>
    </row>
    <row r="9847" spans="1:20" x14ac:dyDescent="0.35">
      <c r="A9847">
        <f t="shared" si="307"/>
        <v>9847</v>
      </c>
      <c r="B9847" s="3" t="s">
        <v>71</v>
      </c>
      <c r="C9847" s="3" t="s">
        <v>88</v>
      </c>
      <c r="D9847" s="3" t="s">
        <v>29</v>
      </c>
      <c r="E9847">
        <v>2025</v>
      </c>
      <c r="F9847" s="3" t="str">
        <f t="shared" si="306"/>
        <v>GBSpillH HORS2025</v>
      </c>
      <c r="G9847" s="9">
        <v>0</v>
      </c>
      <c r="H9847" s="9">
        <v>0</v>
      </c>
      <c r="I9847" s="9">
        <v>0</v>
      </c>
      <c r="J9847" s="9">
        <v>0</v>
      </c>
      <c r="K9847" s="9">
        <v>0</v>
      </c>
      <c r="L9847" s="9">
        <v>0</v>
      </c>
      <c r="M9847" s="9">
        <v>0</v>
      </c>
      <c r="N9847" s="9">
        <v>0</v>
      </c>
      <c r="O9847" s="9">
        <v>0</v>
      </c>
      <c r="P9847" s="9">
        <v>0</v>
      </c>
      <c r="Q9847" s="9">
        <v>0</v>
      </c>
      <c r="R9847" s="9">
        <v>0</v>
      </c>
      <c r="S9847" s="9">
        <v>0</v>
      </c>
      <c r="T9847" s="9">
        <v>0</v>
      </c>
    </row>
    <row r="9848" spans="1:20" x14ac:dyDescent="0.35">
      <c r="A9848">
        <f t="shared" si="307"/>
        <v>9848</v>
      </c>
      <c r="B9848" s="3" t="s">
        <v>71</v>
      </c>
      <c r="C9848" s="3" t="s">
        <v>88</v>
      </c>
      <c r="D9848" s="3" t="s">
        <v>29</v>
      </c>
      <c r="E9848">
        <v>2026</v>
      </c>
      <c r="F9848" s="3" t="str">
        <f t="shared" si="306"/>
        <v>GBSpillH HORS2026</v>
      </c>
      <c r="G9848" s="9">
        <v>0</v>
      </c>
      <c r="H9848" s="9">
        <v>0</v>
      </c>
      <c r="I9848" s="9">
        <v>0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  <c r="Q9848" s="9">
        <v>0</v>
      </c>
      <c r="R9848" s="9">
        <v>0</v>
      </c>
      <c r="S9848" s="9">
        <v>0</v>
      </c>
      <c r="T9848" s="9">
        <v>0</v>
      </c>
    </row>
    <row r="9849" spans="1:20" x14ac:dyDescent="0.35">
      <c r="A9849">
        <f t="shared" si="307"/>
        <v>9849</v>
      </c>
      <c r="B9849" s="3" t="s">
        <v>71</v>
      </c>
      <c r="C9849" s="3" t="s">
        <v>88</v>
      </c>
      <c r="D9849" s="3" t="s">
        <v>29</v>
      </c>
      <c r="E9849">
        <v>2027</v>
      </c>
      <c r="F9849" s="3" t="str">
        <f t="shared" si="306"/>
        <v>GBSpillH HORS2027</v>
      </c>
      <c r="G9849" s="9">
        <v>0</v>
      </c>
      <c r="H9849" s="9">
        <v>0</v>
      </c>
      <c r="I9849" s="9">
        <v>0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  <c r="Q9849" s="9">
        <v>0</v>
      </c>
      <c r="R9849" s="9">
        <v>0</v>
      </c>
      <c r="S9849" s="9">
        <v>0</v>
      </c>
      <c r="T9849" s="9">
        <v>0</v>
      </c>
    </row>
    <row r="9850" spans="1:20" x14ac:dyDescent="0.35">
      <c r="A9850">
        <f t="shared" si="307"/>
        <v>9850</v>
      </c>
      <c r="B9850" s="3" t="s">
        <v>71</v>
      </c>
      <c r="C9850" s="3" t="s">
        <v>88</v>
      </c>
      <c r="D9850" s="3" t="s">
        <v>29</v>
      </c>
      <c r="E9850">
        <v>2028</v>
      </c>
      <c r="F9850" s="3" t="str">
        <f t="shared" si="306"/>
        <v>GBSpillH HORS2028</v>
      </c>
      <c r="G9850" s="9">
        <v>0</v>
      </c>
      <c r="H9850" s="9">
        <v>0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  <c r="Q9850" s="9">
        <v>0</v>
      </c>
      <c r="R9850" s="9">
        <v>0</v>
      </c>
      <c r="S9850" s="9">
        <v>0</v>
      </c>
      <c r="T9850" s="9">
        <v>0</v>
      </c>
    </row>
    <row r="9851" spans="1:20" x14ac:dyDescent="0.35">
      <c r="A9851">
        <f t="shared" si="307"/>
        <v>9851</v>
      </c>
      <c r="B9851" s="3" t="s">
        <v>71</v>
      </c>
      <c r="C9851" s="3" t="s">
        <v>88</v>
      </c>
      <c r="D9851" s="3" t="s">
        <v>29</v>
      </c>
      <c r="E9851">
        <v>2029</v>
      </c>
      <c r="F9851" s="3" t="str">
        <f t="shared" si="306"/>
        <v>GBSpillH HORS2029</v>
      </c>
      <c r="G9851" s="9">
        <v>0</v>
      </c>
      <c r="H9851" s="9">
        <v>0</v>
      </c>
      <c r="I9851" s="9">
        <v>0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  <c r="Q9851" s="9">
        <v>0</v>
      </c>
      <c r="R9851" s="9">
        <v>0</v>
      </c>
      <c r="S9851" s="9">
        <v>0</v>
      </c>
      <c r="T9851" s="9">
        <v>0</v>
      </c>
    </row>
    <row r="9852" spans="1:20" x14ac:dyDescent="0.35">
      <c r="A9852">
        <f t="shared" si="307"/>
        <v>9852</v>
      </c>
      <c r="B9852" s="3" t="s">
        <v>71</v>
      </c>
      <c r="C9852" s="3" t="s">
        <v>88</v>
      </c>
      <c r="D9852" s="3" t="s">
        <v>30</v>
      </c>
      <c r="E9852">
        <v>2020</v>
      </c>
      <c r="F9852" s="3" t="str">
        <f t="shared" si="306"/>
        <v>GBSpillCOLFLS2020</v>
      </c>
      <c r="G9852" s="9">
        <v>0</v>
      </c>
      <c r="H9852" s="9">
        <v>0</v>
      </c>
      <c r="I9852" s="9">
        <v>0</v>
      </c>
      <c r="J9852" s="9">
        <v>0</v>
      </c>
      <c r="K9852" s="9">
        <v>0</v>
      </c>
      <c r="L9852" s="9">
        <v>0</v>
      </c>
      <c r="M9852" s="9">
        <v>0</v>
      </c>
      <c r="N9852" s="9">
        <v>0</v>
      </c>
      <c r="O9852" s="9">
        <v>0</v>
      </c>
      <c r="P9852" s="9">
        <v>0</v>
      </c>
      <c r="Q9852" s="9">
        <v>0</v>
      </c>
      <c r="R9852" s="9">
        <v>0</v>
      </c>
      <c r="S9852" s="9">
        <v>0</v>
      </c>
      <c r="T9852" s="9">
        <v>0</v>
      </c>
    </row>
    <row r="9853" spans="1:20" x14ac:dyDescent="0.35">
      <c r="A9853">
        <f t="shared" si="307"/>
        <v>9853</v>
      </c>
      <c r="B9853" s="3" t="s">
        <v>71</v>
      </c>
      <c r="C9853" s="3" t="s">
        <v>88</v>
      </c>
      <c r="D9853" s="3" t="s">
        <v>30</v>
      </c>
      <c r="E9853">
        <v>2021</v>
      </c>
      <c r="F9853" s="3" t="str">
        <f t="shared" si="306"/>
        <v>GBSpillCOLFLS2021</v>
      </c>
      <c r="G9853" s="9">
        <v>0</v>
      </c>
      <c r="H9853" s="9">
        <v>0</v>
      </c>
      <c r="I9853" s="9">
        <v>0</v>
      </c>
      <c r="J9853" s="9">
        <v>0</v>
      </c>
      <c r="K9853" s="9">
        <v>0</v>
      </c>
      <c r="L9853" s="9">
        <v>0</v>
      </c>
      <c r="M9853" s="9">
        <v>0</v>
      </c>
      <c r="N9853" s="9">
        <v>0</v>
      </c>
      <c r="O9853" s="9">
        <v>0</v>
      </c>
      <c r="P9853" s="9">
        <v>0</v>
      </c>
      <c r="Q9853" s="9">
        <v>0</v>
      </c>
      <c r="R9853" s="9">
        <v>0</v>
      </c>
      <c r="S9853" s="9">
        <v>0</v>
      </c>
      <c r="T9853" s="9">
        <v>0</v>
      </c>
    </row>
    <row r="9854" spans="1:20" x14ac:dyDescent="0.35">
      <c r="A9854">
        <f t="shared" si="307"/>
        <v>9854</v>
      </c>
      <c r="B9854" s="3" t="s">
        <v>71</v>
      </c>
      <c r="C9854" s="3" t="s">
        <v>88</v>
      </c>
      <c r="D9854" s="3" t="s">
        <v>30</v>
      </c>
      <c r="E9854">
        <v>2022</v>
      </c>
      <c r="F9854" s="3" t="str">
        <f t="shared" si="306"/>
        <v>GBSpillCOLFLS2022</v>
      </c>
      <c r="G9854" s="9">
        <v>0</v>
      </c>
      <c r="H9854" s="9">
        <v>0</v>
      </c>
      <c r="I9854" s="9">
        <v>0</v>
      </c>
      <c r="J9854" s="9">
        <v>0</v>
      </c>
      <c r="K9854" s="9">
        <v>0</v>
      </c>
      <c r="L9854" s="9">
        <v>0</v>
      </c>
      <c r="M9854" s="9">
        <v>0</v>
      </c>
      <c r="N9854" s="9">
        <v>0</v>
      </c>
      <c r="O9854" s="9">
        <v>0</v>
      </c>
      <c r="P9854" s="9">
        <v>0</v>
      </c>
      <c r="Q9854" s="9">
        <v>0</v>
      </c>
      <c r="R9854" s="9">
        <v>0</v>
      </c>
      <c r="S9854" s="9">
        <v>0</v>
      </c>
      <c r="T9854" s="9">
        <v>0</v>
      </c>
    </row>
    <row r="9855" spans="1:20" x14ac:dyDescent="0.35">
      <c r="A9855">
        <f t="shared" si="307"/>
        <v>9855</v>
      </c>
      <c r="B9855" s="3" t="s">
        <v>71</v>
      </c>
      <c r="C9855" s="3" t="s">
        <v>88</v>
      </c>
      <c r="D9855" s="3" t="s">
        <v>30</v>
      </c>
      <c r="E9855">
        <v>2023</v>
      </c>
      <c r="F9855" s="3" t="str">
        <f t="shared" si="306"/>
        <v>GBSpillCOLFLS2023</v>
      </c>
      <c r="G9855" s="9">
        <v>0</v>
      </c>
      <c r="H9855" s="9">
        <v>0</v>
      </c>
      <c r="I9855" s="9">
        <v>0</v>
      </c>
      <c r="J9855" s="9">
        <v>0</v>
      </c>
      <c r="K9855" s="9">
        <v>0</v>
      </c>
      <c r="L9855" s="9">
        <v>0</v>
      </c>
      <c r="M9855" s="9">
        <v>0</v>
      </c>
      <c r="N9855" s="9">
        <v>0</v>
      </c>
      <c r="O9855" s="9">
        <v>0</v>
      </c>
      <c r="P9855" s="9">
        <v>0</v>
      </c>
      <c r="Q9855" s="9">
        <v>0</v>
      </c>
      <c r="R9855" s="9">
        <v>0</v>
      </c>
      <c r="S9855" s="9">
        <v>0</v>
      </c>
      <c r="T9855" s="9">
        <v>0</v>
      </c>
    </row>
    <row r="9856" spans="1:20" x14ac:dyDescent="0.35">
      <c r="A9856">
        <f t="shared" si="307"/>
        <v>9856</v>
      </c>
      <c r="B9856" s="3" t="s">
        <v>71</v>
      </c>
      <c r="C9856" s="3" t="s">
        <v>88</v>
      </c>
      <c r="D9856" s="3" t="s">
        <v>30</v>
      </c>
      <c r="E9856">
        <v>2024</v>
      </c>
      <c r="F9856" s="3" t="str">
        <f t="shared" si="306"/>
        <v>GBSpillCOLFLS2024</v>
      </c>
      <c r="G9856" s="9">
        <v>0</v>
      </c>
      <c r="H9856" s="9">
        <v>0</v>
      </c>
      <c r="I9856" s="9">
        <v>0</v>
      </c>
      <c r="J9856" s="9">
        <v>0</v>
      </c>
      <c r="K9856" s="9">
        <v>0</v>
      </c>
      <c r="L9856" s="9">
        <v>0</v>
      </c>
      <c r="M9856" s="9">
        <v>0</v>
      </c>
      <c r="N9856" s="9">
        <v>0</v>
      </c>
      <c r="O9856" s="9">
        <v>0</v>
      </c>
      <c r="P9856" s="9">
        <v>0</v>
      </c>
      <c r="Q9856" s="9">
        <v>0</v>
      </c>
      <c r="R9856" s="9">
        <v>0</v>
      </c>
      <c r="S9856" s="9">
        <v>0</v>
      </c>
      <c r="T9856" s="9">
        <v>0</v>
      </c>
    </row>
    <row r="9857" spans="1:20" x14ac:dyDescent="0.35">
      <c r="A9857">
        <f t="shared" si="307"/>
        <v>9857</v>
      </c>
      <c r="B9857" s="3" t="s">
        <v>71</v>
      </c>
      <c r="C9857" s="3" t="s">
        <v>88</v>
      </c>
      <c r="D9857" s="3" t="s">
        <v>30</v>
      </c>
      <c r="E9857">
        <v>2025</v>
      </c>
      <c r="F9857" s="3" t="str">
        <f t="shared" si="306"/>
        <v>GBSpillCOLFLS2025</v>
      </c>
      <c r="G9857" s="9">
        <v>0</v>
      </c>
      <c r="H9857" s="9">
        <v>0</v>
      </c>
      <c r="I9857" s="9">
        <v>0</v>
      </c>
      <c r="J9857" s="9">
        <v>0</v>
      </c>
      <c r="K9857" s="9">
        <v>0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  <c r="Q9857" s="9">
        <v>0</v>
      </c>
      <c r="R9857" s="9">
        <v>0</v>
      </c>
      <c r="S9857" s="9">
        <v>0</v>
      </c>
      <c r="T9857" s="9">
        <v>0</v>
      </c>
    </row>
    <row r="9858" spans="1:20" x14ac:dyDescent="0.35">
      <c r="A9858">
        <f t="shared" si="307"/>
        <v>9858</v>
      </c>
      <c r="B9858" s="3" t="s">
        <v>71</v>
      </c>
      <c r="C9858" s="3" t="s">
        <v>88</v>
      </c>
      <c r="D9858" s="3" t="s">
        <v>30</v>
      </c>
      <c r="E9858">
        <v>2026</v>
      </c>
      <c r="F9858" s="3" t="str">
        <f t="shared" ref="F9858:F9921" si="308">_xlfn.CONCAT(B9858,C9858,D9858,E9858)</f>
        <v>GBSpillCOLFLS2026</v>
      </c>
      <c r="G9858" s="9">
        <v>0</v>
      </c>
      <c r="H9858" s="9">
        <v>0</v>
      </c>
      <c r="I9858" s="9">
        <v>0</v>
      </c>
      <c r="J9858" s="9">
        <v>0</v>
      </c>
      <c r="K9858" s="9">
        <v>0</v>
      </c>
      <c r="L9858" s="9">
        <v>0</v>
      </c>
      <c r="M9858" s="9">
        <v>0</v>
      </c>
      <c r="N9858" s="9">
        <v>0</v>
      </c>
      <c r="O9858" s="9">
        <v>0</v>
      </c>
      <c r="P9858" s="9">
        <v>0</v>
      </c>
      <c r="Q9858" s="9">
        <v>0</v>
      </c>
      <c r="R9858" s="9">
        <v>0</v>
      </c>
      <c r="S9858" s="9">
        <v>0</v>
      </c>
      <c r="T9858" s="9">
        <v>0</v>
      </c>
    </row>
    <row r="9859" spans="1:20" x14ac:dyDescent="0.35">
      <c r="A9859">
        <f t="shared" ref="A9859:A9922" si="309">A9858+1</f>
        <v>9859</v>
      </c>
      <c r="B9859" s="3" t="s">
        <v>71</v>
      </c>
      <c r="C9859" s="3" t="s">
        <v>88</v>
      </c>
      <c r="D9859" s="3" t="s">
        <v>30</v>
      </c>
      <c r="E9859">
        <v>2027</v>
      </c>
      <c r="F9859" s="3" t="str">
        <f t="shared" si="308"/>
        <v>GBSpillCOLFLS2027</v>
      </c>
      <c r="G9859" s="9">
        <v>0</v>
      </c>
      <c r="H9859" s="9">
        <v>0</v>
      </c>
      <c r="I9859" s="9">
        <v>0</v>
      </c>
      <c r="J9859" s="9">
        <v>0</v>
      </c>
      <c r="K9859" s="9">
        <v>0</v>
      </c>
      <c r="L9859" s="9">
        <v>0</v>
      </c>
      <c r="M9859" s="9">
        <v>0</v>
      </c>
      <c r="N9859" s="9">
        <v>0</v>
      </c>
      <c r="O9859" s="9">
        <v>0</v>
      </c>
      <c r="P9859" s="9">
        <v>0</v>
      </c>
      <c r="Q9859" s="9">
        <v>0</v>
      </c>
      <c r="R9859" s="9">
        <v>0</v>
      </c>
      <c r="S9859" s="9">
        <v>0</v>
      </c>
      <c r="T9859" s="9">
        <v>0</v>
      </c>
    </row>
    <row r="9860" spans="1:20" x14ac:dyDescent="0.35">
      <c r="A9860">
        <f t="shared" si="309"/>
        <v>9860</v>
      </c>
      <c r="B9860" s="3" t="s">
        <v>71</v>
      </c>
      <c r="C9860" s="3" t="s">
        <v>88</v>
      </c>
      <c r="D9860" s="3" t="s">
        <v>30</v>
      </c>
      <c r="E9860">
        <v>2028</v>
      </c>
      <c r="F9860" s="3" t="str">
        <f t="shared" si="308"/>
        <v>GBSpillCOLFLS2028</v>
      </c>
      <c r="G9860" s="9">
        <v>0</v>
      </c>
      <c r="H9860" s="9">
        <v>0</v>
      </c>
      <c r="I9860" s="9">
        <v>0</v>
      </c>
      <c r="J9860" s="9">
        <v>0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  <c r="R9860" s="9">
        <v>0</v>
      </c>
      <c r="S9860" s="9">
        <v>0</v>
      </c>
      <c r="T9860" s="9">
        <v>0</v>
      </c>
    </row>
    <row r="9861" spans="1:20" x14ac:dyDescent="0.35">
      <c r="A9861">
        <f t="shared" si="309"/>
        <v>9861</v>
      </c>
      <c r="B9861" s="3" t="s">
        <v>71</v>
      </c>
      <c r="C9861" s="3" t="s">
        <v>88</v>
      </c>
      <c r="D9861" s="3" t="s">
        <v>30</v>
      </c>
      <c r="E9861">
        <v>2029</v>
      </c>
      <c r="F9861" s="3" t="str">
        <f t="shared" si="308"/>
        <v>GBSpillCOLFLS2029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  <c r="Q9861" s="9">
        <v>0</v>
      </c>
      <c r="R9861" s="9">
        <v>0</v>
      </c>
      <c r="S9861" s="9">
        <v>0</v>
      </c>
      <c r="T9861" s="9">
        <v>0</v>
      </c>
    </row>
    <row r="9862" spans="1:20" x14ac:dyDescent="0.35">
      <c r="A9862">
        <f t="shared" si="309"/>
        <v>9862</v>
      </c>
      <c r="B9862" s="3" t="s">
        <v>71</v>
      </c>
      <c r="C9862" s="3" t="s">
        <v>88</v>
      </c>
      <c r="D9862" s="3" t="s">
        <v>94</v>
      </c>
      <c r="E9862">
        <v>2020</v>
      </c>
      <c r="F9862" s="3" t="str">
        <f t="shared" si="308"/>
        <v>GBSpillSKQ2020</v>
      </c>
      <c r="G9862" s="9">
        <v>0</v>
      </c>
      <c r="H9862" s="9">
        <v>0</v>
      </c>
      <c r="I9862" s="9">
        <v>0</v>
      </c>
      <c r="J9862" s="9">
        <v>0</v>
      </c>
      <c r="K9862" s="9">
        <v>0</v>
      </c>
      <c r="L9862" s="9">
        <v>0</v>
      </c>
      <c r="M9862" s="9">
        <v>0</v>
      </c>
      <c r="N9862" s="9">
        <v>0</v>
      </c>
      <c r="O9862" s="9">
        <v>0</v>
      </c>
      <c r="P9862" s="9">
        <v>0</v>
      </c>
      <c r="Q9862" s="9">
        <v>0</v>
      </c>
      <c r="R9862" s="9">
        <v>0</v>
      </c>
      <c r="S9862" s="9">
        <v>0</v>
      </c>
      <c r="T9862" s="9">
        <v>0</v>
      </c>
    </row>
    <row r="9863" spans="1:20" x14ac:dyDescent="0.35">
      <c r="A9863">
        <f t="shared" si="309"/>
        <v>9863</v>
      </c>
      <c r="B9863" s="3" t="s">
        <v>71</v>
      </c>
      <c r="C9863" s="3" t="s">
        <v>88</v>
      </c>
      <c r="D9863" s="3" t="s">
        <v>94</v>
      </c>
      <c r="E9863">
        <v>2021</v>
      </c>
      <c r="F9863" s="3" t="str">
        <f t="shared" si="308"/>
        <v>GBSpillSKQ2021</v>
      </c>
      <c r="G9863" s="9">
        <v>0</v>
      </c>
      <c r="H9863" s="9">
        <v>0</v>
      </c>
      <c r="I9863" s="9">
        <v>0</v>
      </c>
      <c r="J9863" s="9">
        <v>0</v>
      </c>
      <c r="K9863" s="9">
        <v>0</v>
      </c>
      <c r="L9863" s="9">
        <v>0</v>
      </c>
      <c r="M9863" s="9">
        <v>0</v>
      </c>
      <c r="N9863" s="9">
        <v>0</v>
      </c>
      <c r="O9863" s="9">
        <v>0</v>
      </c>
      <c r="P9863" s="9">
        <v>0</v>
      </c>
      <c r="Q9863" s="9">
        <v>0</v>
      </c>
      <c r="R9863" s="9">
        <v>0</v>
      </c>
      <c r="S9863" s="9">
        <v>0</v>
      </c>
      <c r="T9863" s="9">
        <v>0</v>
      </c>
    </row>
    <row r="9864" spans="1:20" x14ac:dyDescent="0.35">
      <c r="A9864">
        <f t="shared" si="309"/>
        <v>9864</v>
      </c>
      <c r="B9864" s="3" t="s">
        <v>71</v>
      </c>
      <c r="C9864" s="3" t="s">
        <v>88</v>
      </c>
      <c r="D9864" s="3" t="s">
        <v>94</v>
      </c>
      <c r="E9864">
        <v>2022</v>
      </c>
      <c r="F9864" s="3" t="str">
        <f t="shared" si="308"/>
        <v>GBSpillSKQ2022</v>
      </c>
      <c r="G9864" s="9">
        <v>0</v>
      </c>
      <c r="H9864" s="9">
        <v>0</v>
      </c>
      <c r="I9864" s="9">
        <v>0</v>
      </c>
      <c r="J9864" s="9">
        <v>0</v>
      </c>
      <c r="K9864" s="9">
        <v>0</v>
      </c>
      <c r="L9864" s="9">
        <v>0</v>
      </c>
      <c r="M9864" s="9">
        <v>0</v>
      </c>
      <c r="N9864" s="9">
        <v>0</v>
      </c>
      <c r="O9864" s="9">
        <v>0</v>
      </c>
      <c r="P9864" s="9">
        <v>0</v>
      </c>
      <c r="Q9864" s="9">
        <v>0</v>
      </c>
      <c r="R9864" s="9">
        <v>0</v>
      </c>
      <c r="S9864" s="9">
        <v>0</v>
      </c>
      <c r="T9864" s="9">
        <v>0</v>
      </c>
    </row>
    <row r="9865" spans="1:20" x14ac:dyDescent="0.35">
      <c r="A9865">
        <f t="shared" si="309"/>
        <v>9865</v>
      </c>
      <c r="B9865" s="3" t="s">
        <v>71</v>
      </c>
      <c r="C9865" s="3" t="s">
        <v>88</v>
      </c>
      <c r="D9865" s="3" t="s">
        <v>94</v>
      </c>
      <c r="E9865">
        <v>2023</v>
      </c>
      <c r="F9865" s="3" t="str">
        <f t="shared" si="308"/>
        <v>GBSpillSKQ2023</v>
      </c>
      <c r="G9865" s="9">
        <v>0</v>
      </c>
      <c r="H9865" s="9">
        <v>0</v>
      </c>
      <c r="I9865" s="9">
        <v>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  <c r="Q9865" s="9">
        <v>0</v>
      </c>
      <c r="R9865" s="9">
        <v>0</v>
      </c>
      <c r="S9865" s="9">
        <v>0</v>
      </c>
      <c r="T9865" s="9">
        <v>0</v>
      </c>
    </row>
    <row r="9866" spans="1:20" x14ac:dyDescent="0.35">
      <c r="A9866">
        <f t="shared" si="309"/>
        <v>9866</v>
      </c>
      <c r="B9866" s="3" t="s">
        <v>71</v>
      </c>
      <c r="C9866" s="3" t="s">
        <v>88</v>
      </c>
      <c r="D9866" s="3" t="s">
        <v>94</v>
      </c>
      <c r="E9866">
        <v>2024</v>
      </c>
      <c r="F9866" s="3" t="str">
        <f t="shared" si="308"/>
        <v>GBSpillSKQ2024</v>
      </c>
      <c r="G9866" s="9">
        <v>0</v>
      </c>
      <c r="H9866" s="9">
        <v>0</v>
      </c>
      <c r="I9866" s="9">
        <v>0</v>
      </c>
      <c r="J9866" s="9">
        <v>0</v>
      </c>
      <c r="K9866" s="9">
        <v>0</v>
      </c>
      <c r="L9866" s="9">
        <v>0</v>
      </c>
      <c r="M9866" s="9">
        <v>0</v>
      </c>
      <c r="N9866" s="9">
        <v>0</v>
      </c>
      <c r="O9866" s="9">
        <v>0</v>
      </c>
      <c r="P9866" s="9">
        <v>0</v>
      </c>
      <c r="Q9866" s="9">
        <v>0</v>
      </c>
      <c r="R9866" s="9">
        <v>0</v>
      </c>
      <c r="S9866" s="9">
        <v>0</v>
      </c>
      <c r="T9866" s="9">
        <v>0</v>
      </c>
    </row>
    <row r="9867" spans="1:20" x14ac:dyDescent="0.35">
      <c r="A9867">
        <f t="shared" si="309"/>
        <v>9867</v>
      </c>
      <c r="B9867" s="3" t="s">
        <v>71</v>
      </c>
      <c r="C9867" s="3" t="s">
        <v>88</v>
      </c>
      <c r="D9867" s="3" t="s">
        <v>94</v>
      </c>
      <c r="E9867">
        <v>2025</v>
      </c>
      <c r="F9867" s="3" t="str">
        <f t="shared" si="308"/>
        <v>GBSpillSKQ2025</v>
      </c>
      <c r="G9867" s="9">
        <v>0</v>
      </c>
      <c r="H9867" s="9">
        <v>0</v>
      </c>
      <c r="I9867" s="9">
        <v>0</v>
      </c>
      <c r="J9867" s="9">
        <v>0</v>
      </c>
      <c r="K9867" s="9">
        <v>0</v>
      </c>
      <c r="L9867" s="9">
        <v>0</v>
      </c>
      <c r="M9867" s="9">
        <v>0</v>
      </c>
      <c r="N9867" s="9">
        <v>0</v>
      </c>
      <c r="O9867" s="9">
        <v>0</v>
      </c>
      <c r="P9867" s="9">
        <v>0</v>
      </c>
      <c r="Q9867" s="9">
        <v>0</v>
      </c>
      <c r="R9867" s="9">
        <v>0</v>
      </c>
      <c r="S9867" s="9">
        <v>0</v>
      </c>
      <c r="T9867" s="9">
        <v>0</v>
      </c>
    </row>
    <row r="9868" spans="1:20" x14ac:dyDescent="0.35">
      <c r="A9868">
        <f t="shared" si="309"/>
        <v>9868</v>
      </c>
      <c r="B9868" s="3" t="s">
        <v>71</v>
      </c>
      <c r="C9868" s="3" t="s">
        <v>88</v>
      </c>
      <c r="D9868" s="3" t="s">
        <v>94</v>
      </c>
      <c r="E9868">
        <v>2026</v>
      </c>
      <c r="F9868" s="3" t="str">
        <f t="shared" si="308"/>
        <v>GBSpillSKQ2026</v>
      </c>
      <c r="G9868" s="9">
        <v>0</v>
      </c>
      <c r="H9868" s="9">
        <v>0</v>
      </c>
      <c r="I9868" s="9">
        <v>0</v>
      </c>
      <c r="J9868" s="9">
        <v>0</v>
      </c>
      <c r="K9868" s="9">
        <v>0</v>
      </c>
      <c r="L9868" s="9">
        <v>0</v>
      </c>
      <c r="M9868" s="9">
        <v>0</v>
      </c>
      <c r="N9868" s="9">
        <v>0</v>
      </c>
      <c r="O9868" s="9">
        <v>0</v>
      </c>
      <c r="P9868" s="9">
        <v>0</v>
      </c>
      <c r="Q9868" s="9">
        <v>0</v>
      </c>
      <c r="R9868" s="9">
        <v>0</v>
      </c>
      <c r="S9868" s="9">
        <v>0</v>
      </c>
      <c r="T9868" s="9">
        <v>0</v>
      </c>
    </row>
    <row r="9869" spans="1:20" x14ac:dyDescent="0.35">
      <c r="A9869">
        <f t="shared" si="309"/>
        <v>9869</v>
      </c>
      <c r="B9869" s="3" t="s">
        <v>71</v>
      </c>
      <c r="C9869" s="3" t="s">
        <v>88</v>
      </c>
      <c r="D9869" s="3" t="s">
        <v>94</v>
      </c>
      <c r="E9869">
        <v>2027</v>
      </c>
      <c r="F9869" s="3" t="str">
        <f t="shared" si="308"/>
        <v>GBSpillSKQ2027</v>
      </c>
      <c r="G9869" s="9">
        <v>0</v>
      </c>
      <c r="H9869" s="9">
        <v>0</v>
      </c>
      <c r="I9869" s="9">
        <v>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  <c r="Q9869" s="9">
        <v>0</v>
      </c>
      <c r="R9869" s="9">
        <v>0</v>
      </c>
      <c r="S9869" s="9">
        <v>0</v>
      </c>
      <c r="T9869" s="9">
        <v>0</v>
      </c>
    </row>
    <row r="9870" spans="1:20" x14ac:dyDescent="0.35">
      <c r="A9870">
        <f t="shared" si="309"/>
        <v>9870</v>
      </c>
      <c r="B9870" s="3" t="s">
        <v>71</v>
      </c>
      <c r="C9870" s="3" t="s">
        <v>88</v>
      </c>
      <c r="D9870" s="3" t="s">
        <v>94</v>
      </c>
      <c r="E9870">
        <v>2028</v>
      </c>
      <c r="F9870" s="3" t="str">
        <f t="shared" si="308"/>
        <v>GBSpillSKQ2028</v>
      </c>
      <c r="G9870" s="9">
        <v>0</v>
      </c>
      <c r="H9870" s="9">
        <v>0</v>
      </c>
      <c r="I9870" s="9">
        <v>0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0</v>
      </c>
      <c r="P9870" s="9">
        <v>0</v>
      </c>
      <c r="Q9870" s="9">
        <v>0</v>
      </c>
      <c r="R9870" s="9">
        <v>0</v>
      </c>
      <c r="S9870" s="9">
        <v>0</v>
      </c>
      <c r="T9870" s="9">
        <v>0</v>
      </c>
    </row>
    <row r="9871" spans="1:20" x14ac:dyDescent="0.35">
      <c r="A9871">
        <f t="shared" si="309"/>
        <v>9871</v>
      </c>
      <c r="B9871" s="3" t="s">
        <v>71</v>
      </c>
      <c r="C9871" s="3" t="s">
        <v>88</v>
      </c>
      <c r="D9871" s="3" t="s">
        <v>94</v>
      </c>
      <c r="E9871">
        <v>2029</v>
      </c>
      <c r="F9871" s="3" t="str">
        <f t="shared" si="308"/>
        <v>GBSpillSKQ2029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  <c r="Q9871" s="9">
        <v>0</v>
      </c>
      <c r="R9871" s="9">
        <v>0</v>
      </c>
      <c r="S9871" s="9">
        <v>0</v>
      </c>
      <c r="T9871" s="9">
        <v>0</v>
      </c>
    </row>
    <row r="9872" spans="1:20" x14ac:dyDescent="0.35">
      <c r="A9872">
        <f t="shared" si="309"/>
        <v>9872</v>
      </c>
      <c r="B9872" s="3" t="s">
        <v>71</v>
      </c>
      <c r="C9872" s="3" t="s">
        <v>88</v>
      </c>
      <c r="D9872" s="3" t="s">
        <v>31</v>
      </c>
      <c r="E9872">
        <v>2020</v>
      </c>
      <c r="F9872" s="3" t="str">
        <f t="shared" si="308"/>
        <v>GBSpillTHOM F2020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  <c r="R9872" s="9">
        <v>0</v>
      </c>
      <c r="S9872" s="9">
        <v>0</v>
      </c>
      <c r="T9872" s="9">
        <v>0</v>
      </c>
    </row>
    <row r="9873" spans="1:20" x14ac:dyDescent="0.35">
      <c r="A9873">
        <f t="shared" si="309"/>
        <v>9873</v>
      </c>
      <c r="B9873" s="3" t="s">
        <v>71</v>
      </c>
      <c r="C9873" s="3" t="s">
        <v>88</v>
      </c>
      <c r="D9873" s="3" t="s">
        <v>31</v>
      </c>
      <c r="E9873">
        <v>2021</v>
      </c>
      <c r="F9873" s="3" t="str">
        <f t="shared" si="308"/>
        <v>GBSpillTHOM F2021</v>
      </c>
      <c r="G9873" s="9">
        <v>0</v>
      </c>
      <c r="H9873" s="9">
        <v>0</v>
      </c>
      <c r="I9873" s="9">
        <v>0</v>
      </c>
      <c r="J9873" s="9">
        <v>0</v>
      </c>
      <c r="K9873" s="9">
        <v>0</v>
      </c>
      <c r="L9873" s="9">
        <v>0</v>
      </c>
      <c r="M9873" s="9">
        <v>0</v>
      </c>
      <c r="N9873" s="9">
        <v>0</v>
      </c>
      <c r="O9873" s="9">
        <v>0</v>
      </c>
      <c r="P9873" s="9">
        <v>0</v>
      </c>
      <c r="Q9873" s="9">
        <v>0</v>
      </c>
      <c r="R9873" s="9">
        <v>0</v>
      </c>
      <c r="S9873" s="9">
        <v>0</v>
      </c>
      <c r="T9873" s="9">
        <v>0</v>
      </c>
    </row>
    <row r="9874" spans="1:20" x14ac:dyDescent="0.35">
      <c r="A9874">
        <f t="shared" si="309"/>
        <v>9874</v>
      </c>
      <c r="B9874" s="3" t="s">
        <v>71</v>
      </c>
      <c r="C9874" s="3" t="s">
        <v>88</v>
      </c>
      <c r="D9874" s="3" t="s">
        <v>31</v>
      </c>
      <c r="E9874">
        <v>2022</v>
      </c>
      <c r="F9874" s="3" t="str">
        <f t="shared" si="308"/>
        <v>GBSpillTHOM F2022</v>
      </c>
      <c r="G9874" s="9">
        <v>0</v>
      </c>
      <c r="H9874" s="9">
        <v>0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  <c r="R9874" s="9">
        <v>0</v>
      </c>
      <c r="S9874" s="9">
        <v>0</v>
      </c>
      <c r="T9874" s="9">
        <v>0</v>
      </c>
    </row>
    <row r="9875" spans="1:20" x14ac:dyDescent="0.35">
      <c r="A9875">
        <f t="shared" si="309"/>
        <v>9875</v>
      </c>
      <c r="B9875" s="3" t="s">
        <v>71</v>
      </c>
      <c r="C9875" s="3" t="s">
        <v>88</v>
      </c>
      <c r="D9875" s="3" t="s">
        <v>31</v>
      </c>
      <c r="E9875">
        <v>2023</v>
      </c>
      <c r="F9875" s="3" t="str">
        <f t="shared" si="308"/>
        <v>GBSpillTHOM F2023</v>
      </c>
      <c r="G9875" s="9">
        <v>0</v>
      </c>
      <c r="H9875" s="9">
        <v>0</v>
      </c>
      <c r="I9875" s="9">
        <v>0</v>
      </c>
      <c r="J9875" s="9">
        <v>0</v>
      </c>
      <c r="K9875" s="9">
        <v>0</v>
      </c>
      <c r="L9875" s="9">
        <v>0</v>
      </c>
      <c r="M9875" s="9">
        <v>0</v>
      </c>
      <c r="N9875" s="9">
        <v>0</v>
      </c>
      <c r="O9875" s="9">
        <v>0</v>
      </c>
      <c r="P9875" s="9">
        <v>0</v>
      </c>
      <c r="Q9875" s="9">
        <v>0</v>
      </c>
      <c r="R9875" s="9">
        <v>0</v>
      </c>
      <c r="S9875" s="9">
        <v>0</v>
      </c>
      <c r="T9875" s="9">
        <v>0</v>
      </c>
    </row>
    <row r="9876" spans="1:20" x14ac:dyDescent="0.35">
      <c r="A9876">
        <f t="shared" si="309"/>
        <v>9876</v>
      </c>
      <c r="B9876" s="3" t="s">
        <v>71</v>
      </c>
      <c r="C9876" s="3" t="s">
        <v>88</v>
      </c>
      <c r="D9876" s="3" t="s">
        <v>31</v>
      </c>
      <c r="E9876">
        <v>2024</v>
      </c>
      <c r="F9876" s="3" t="str">
        <f t="shared" si="308"/>
        <v>GBSpillTHOM F2024</v>
      </c>
      <c r="G9876" s="9">
        <v>0</v>
      </c>
      <c r="H9876" s="9">
        <v>0</v>
      </c>
      <c r="I9876" s="9">
        <v>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0</v>
      </c>
      <c r="Q9876" s="9">
        <v>0</v>
      </c>
      <c r="R9876" s="9">
        <v>0</v>
      </c>
      <c r="S9876" s="9">
        <v>0</v>
      </c>
      <c r="T9876" s="9">
        <v>0</v>
      </c>
    </row>
    <row r="9877" spans="1:20" x14ac:dyDescent="0.35">
      <c r="A9877">
        <f t="shared" si="309"/>
        <v>9877</v>
      </c>
      <c r="B9877" s="3" t="s">
        <v>71</v>
      </c>
      <c r="C9877" s="3" t="s">
        <v>88</v>
      </c>
      <c r="D9877" s="3" t="s">
        <v>31</v>
      </c>
      <c r="E9877">
        <v>2025</v>
      </c>
      <c r="F9877" s="3" t="str">
        <f t="shared" si="308"/>
        <v>GBSpillTHOM F2025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  <c r="S9877" s="9">
        <v>0</v>
      </c>
      <c r="T9877" s="9">
        <v>0</v>
      </c>
    </row>
    <row r="9878" spans="1:20" x14ac:dyDescent="0.35">
      <c r="A9878">
        <f t="shared" si="309"/>
        <v>9878</v>
      </c>
      <c r="B9878" s="3" t="s">
        <v>71</v>
      </c>
      <c r="C9878" s="3" t="s">
        <v>88</v>
      </c>
      <c r="D9878" s="3" t="s">
        <v>31</v>
      </c>
      <c r="E9878">
        <v>2026</v>
      </c>
      <c r="F9878" s="3" t="str">
        <f t="shared" si="308"/>
        <v>GBSpillTHOM F2026</v>
      </c>
      <c r="G9878" s="9">
        <v>0</v>
      </c>
      <c r="H9878" s="9">
        <v>0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  <c r="Q9878" s="9">
        <v>0</v>
      </c>
      <c r="R9878" s="9">
        <v>0</v>
      </c>
      <c r="S9878" s="9">
        <v>0</v>
      </c>
      <c r="T9878" s="9">
        <v>0</v>
      </c>
    </row>
    <row r="9879" spans="1:20" x14ac:dyDescent="0.35">
      <c r="A9879">
        <f t="shared" si="309"/>
        <v>9879</v>
      </c>
      <c r="B9879" s="3" t="s">
        <v>71</v>
      </c>
      <c r="C9879" s="3" t="s">
        <v>88</v>
      </c>
      <c r="D9879" s="3" t="s">
        <v>31</v>
      </c>
      <c r="E9879">
        <v>2027</v>
      </c>
      <c r="F9879" s="3" t="str">
        <f t="shared" si="308"/>
        <v>GBSpillTHOM F2027</v>
      </c>
      <c r="G9879" s="9">
        <v>0</v>
      </c>
      <c r="H9879" s="9">
        <v>0</v>
      </c>
      <c r="I9879" s="9">
        <v>0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  <c r="Q9879" s="9">
        <v>0</v>
      </c>
      <c r="R9879" s="9">
        <v>0</v>
      </c>
      <c r="S9879" s="9">
        <v>0</v>
      </c>
      <c r="T9879" s="9">
        <v>0</v>
      </c>
    </row>
    <row r="9880" spans="1:20" x14ac:dyDescent="0.35">
      <c r="A9880">
        <f t="shared" si="309"/>
        <v>9880</v>
      </c>
      <c r="B9880" s="3" t="s">
        <v>71</v>
      </c>
      <c r="C9880" s="3" t="s">
        <v>88</v>
      </c>
      <c r="D9880" s="3" t="s">
        <v>31</v>
      </c>
      <c r="E9880">
        <v>2028</v>
      </c>
      <c r="F9880" s="3" t="str">
        <f t="shared" si="308"/>
        <v>GBSpillTHOM F2028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  <c r="R9880" s="9">
        <v>0</v>
      </c>
      <c r="S9880" s="9">
        <v>0</v>
      </c>
      <c r="T9880" s="9">
        <v>0</v>
      </c>
    </row>
    <row r="9881" spans="1:20" x14ac:dyDescent="0.35">
      <c r="A9881">
        <f t="shared" si="309"/>
        <v>9881</v>
      </c>
      <c r="B9881" s="3" t="s">
        <v>71</v>
      </c>
      <c r="C9881" s="3" t="s">
        <v>88</v>
      </c>
      <c r="D9881" s="3" t="s">
        <v>31</v>
      </c>
      <c r="E9881">
        <v>2029</v>
      </c>
      <c r="F9881" s="3" t="str">
        <f t="shared" si="308"/>
        <v>GBSpillTHOM F2029</v>
      </c>
      <c r="G9881" s="9">
        <v>0</v>
      </c>
      <c r="H9881" s="9">
        <v>0</v>
      </c>
      <c r="I9881" s="9">
        <v>0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0</v>
      </c>
      <c r="Q9881" s="9">
        <v>0</v>
      </c>
      <c r="R9881" s="9">
        <v>0</v>
      </c>
      <c r="S9881" s="9">
        <v>0</v>
      </c>
      <c r="T9881" s="9">
        <v>0</v>
      </c>
    </row>
    <row r="9882" spans="1:20" x14ac:dyDescent="0.35">
      <c r="A9882">
        <f t="shared" si="309"/>
        <v>9882</v>
      </c>
      <c r="B9882" s="3" t="s">
        <v>71</v>
      </c>
      <c r="C9882" s="3" t="s">
        <v>88</v>
      </c>
      <c r="D9882" s="3" t="s">
        <v>32</v>
      </c>
      <c r="E9882">
        <v>2020</v>
      </c>
      <c r="F9882" s="3" t="str">
        <f t="shared" si="308"/>
        <v>GBSpillNOXON2020</v>
      </c>
      <c r="G9882" s="9">
        <v>0</v>
      </c>
      <c r="H9882" s="9">
        <v>0</v>
      </c>
      <c r="I9882" s="9">
        <v>0</v>
      </c>
      <c r="J9882" s="9">
        <v>0</v>
      </c>
      <c r="K9882" s="9">
        <v>0</v>
      </c>
      <c r="L9882" s="9">
        <v>0</v>
      </c>
      <c r="M9882" s="9">
        <v>0</v>
      </c>
      <c r="N9882" s="9">
        <v>0</v>
      </c>
      <c r="O9882" s="9">
        <v>0</v>
      </c>
      <c r="P9882" s="9">
        <v>0</v>
      </c>
      <c r="Q9882" s="9">
        <v>0</v>
      </c>
      <c r="R9882" s="9">
        <v>0</v>
      </c>
      <c r="S9882" s="9">
        <v>0</v>
      </c>
      <c r="T9882" s="9">
        <v>0</v>
      </c>
    </row>
    <row r="9883" spans="1:20" x14ac:dyDescent="0.35">
      <c r="A9883">
        <f t="shared" si="309"/>
        <v>9883</v>
      </c>
      <c r="B9883" s="3" t="s">
        <v>71</v>
      </c>
      <c r="C9883" s="3" t="s">
        <v>88</v>
      </c>
      <c r="D9883" s="3" t="s">
        <v>32</v>
      </c>
      <c r="E9883">
        <v>2021</v>
      </c>
      <c r="F9883" s="3" t="str">
        <f t="shared" si="308"/>
        <v>GBSpillNOXON2021</v>
      </c>
      <c r="G9883" s="9">
        <v>0</v>
      </c>
      <c r="H9883" s="9">
        <v>0</v>
      </c>
      <c r="I9883" s="9">
        <v>0</v>
      </c>
      <c r="J9883" s="9">
        <v>0</v>
      </c>
      <c r="K9883" s="9">
        <v>0</v>
      </c>
      <c r="L9883" s="9">
        <v>0</v>
      </c>
      <c r="M9883" s="9">
        <v>0</v>
      </c>
      <c r="N9883" s="9">
        <v>0</v>
      </c>
      <c r="O9883" s="9">
        <v>0</v>
      </c>
      <c r="P9883" s="9">
        <v>0</v>
      </c>
      <c r="Q9883" s="9">
        <v>0</v>
      </c>
      <c r="R9883" s="9">
        <v>0</v>
      </c>
      <c r="S9883" s="9">
        <v>0</v>
      </c>
      <c r="T9883" s="9">
        <v>0</v>
      </c>
    </row>
    <row r="9884" spans="1:20" x14ac:dyDescent="0.35">
      <c r="A9884">
        <f t="shared" si="309"/>
        <v>9884</v>
      </c>
      <c r="B9884" s="3" t="s">
        <v>71</v>
      </c>
      <c r="C9884" s="3" t="s">
        <v>88</v>
      </c>
      <c r="D9884" s="3" t="s">
        <v>32</v>
      </c>
      <c r="E9884">
        <v>2022</v>
      </c>
      <c r="F9884" s="3" t="str">
        <f t="shared" si="308"/>
        <v>GBSpillNOXON2022</v>
      </c>
      <c r="G9884" s="9">
        <v>0</v>
      </c>
      <c r="H9884" s="9">
        <v>0</v>
      </c>
      <c r="I9884" s="9">
        <v>0</v>
      </c>
      <c r="J9884" s="9">
        <v>0</v>
      </c>
      <c r="K9884" s="9">
        <v>0</v>
      </c>
      <c r="L9884" s="9">
        <v>0</v>
      </c>
      <c r="M9884" s="9">
        <v>0</v>
      </c>
      <c r="N9884" s="9">
        <v>0</v>
      </c>
      <c r="O9884" s="9">
        <v>0</v>
      </c>
      <c r="P9884" s="9">
        <v>0</v>
      </c>
      <c r="Q9884" s="9">
        <v>0</v>
      </c>
      <c r="R9884" s="9">
        <v>0</v>
      </c>
      <c r="S9884" s="9">
        <v>0</v>
      </c>
      <c r="T9884" s="9">
        <v>0</v>
      </c>
    </row>
    <row r="9885" spans="1:20" x14ac:dyDescent="0.35">
      <c r="A9885">
        <f t="shared" si="309"/>
        <v>9885</v>
      </c>
      <c r="B9885" s="3" t="s">
        <v>71</v>
      </c>
      <c r="C9885" s="3" t="s">
        <v>88</v>
      </c>
      <c r="D9885" s="3" t="s">
        <v>32</v>
      </c>
      <c r="E9885">
        <v>2023</v>
      </c>
      <c r="F9885" s="3" t="str">
        <f t="shared" si="308"/>
        <v>GBSpillNOXON2023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  <c r="Q9885" s="9">
        <v>0</v>
      </c>
      <c r="R9885" s="9">
        <v>0</v>
      </c>
      <c r="S9885" s="9">
        <v>0</v>
      </c>
      <c r="T9885" s="9">
        <v>0</v>
      </c>
    </row>
    <row r="9886" spans="1:20" x14ac:dyDescent="0.35">
      <c r="A9886">
        <f t="shared" si="309"/>
        <v>9886</v>
      </c>
      <c r="B9886" s="3" t="s">
        <v>71</v>
      </c>
      <c r="C9886" s="3" t="s">
        <v>88</v>
      </c>
      <c r="D9886" s="3" t="s">
        <v>32</v>
      </c>
      <c r="E9886">
        <v>2024</v>
      </c>
      <c r="F9886" s="3" t="str">
        <f t="shared" si="308"/>
        <v>GBSpillNOXON2024</v>
      </c>
      <c r="G9886" s="9">
        <v>0</v>
      </c>
      <c r="H9886" s="9">
        <v>0</v>
      </c>
      <c r="I9886" s="9">
        <v>0</v>
      </c>
      <c r="J9886" s="9">
        <v>0</v>
      </c>
      <c r="K9886" s="9">
        <v>0</v>
      </c>
      <c r="L9886" s="9">
        <v>0</v>
      </c>
      <c r="M9886" s="9">
        <v>0</v>
      </c>
      <c r="N9886" s="9">
        <v>0</v>
      </c>
      <c r="O9886" s="9">
        <v>0</v>
      </c>
      <c r="P9886" s="9">
        <v>0</v>
      </c>
      <c r="Q9886" s="9">
        <v>0</v>
      </c>
      <c r="R9886" s="9">
        <v>0</v>
      </c>
      <c r="S9886" s="9">
        <v>0</v>
      </c>
      <c r="T9886" s="9">
        <v>0</v>
      </c>
    </row>
    <row r="9887" spans="1:20" x14ac:dyDescent="0.35">
      <c r="A9887">
        <f t="shared" si="309"/>
        <v>9887</v>
      </c>
      <c r="B9887" s="3" t="s">
        <v>71</v>
      </c>
      <c r="C9887" s="3" t="s">
        <v>88</v>
      </c>
      <c r="D9887" s="3" t="s">
        <v>32</v>
      </c>
      <c r="E9887">
        <v>2025</v>
      </c>
      <c r="F9887" s="3" t="str">
        <f t="shared" si="308"/>
        <v>GBSpillNOXON2025</v>
      </c>
      <c r="G9887" s="9">
        <v>0</v>
      </c>
      <c r="H9887" s="9">
        <v>0</v>
      </c>
      <c r="I9887" s="9">
        <v>0</v>
      </c>
      <c r="J9887" s="9">
        <v>0</v>
      </c>
      <c r="K9887" s="9">
        <v>0</v>
      </c>
      <c r="L9887" s="9">
        <v>0</v>
      </c>
      <c r="M9887" s="9">
        <v>0</v>
      </c>
      <c r="N9887" s="9">
        <v>0</v>
      </c>
      <c r="O9887" s="9">
        <v>0</v>
      </c>
      <c r="P9887" s="9">
        <v>0</v>
      </c>
      <c r="Q9887" s="9">
        <v>0</v>
      </c>
      <c r="R9887" s="9">
        <v>0</v>
      </c>
      <c r="S9887" s="9">
        <v>0</v>
      </c>
      <c r="T9887" s="9">
        <v>0</v>
      </c>
    </row>
    <row r="9888" spans="1:20" x14ac:dyDescent="0.35">
      <c r="A9888">
        <f t="shared" si="309"/>
        <v>9888</v>
      </c>
      <c r="B9888" s="3" t="s">
        <v>71</v>
      </c>
      <c r="C9888" s="3" t="s">
        <v>88</v>
      </c>
      <c r="D9888" s="3" t="s">
        <v>32</v>
      </c>
      <c r="E9888">
        <v>2026</v>
      </c>
      <c r="F9888" s="3" t="str">
        <f t="shared" si="308"/>
        <v>GBSpillNOXON2026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  <c r="Q9888" s="9">
        <v>0</v>
      </c>
      <c r="R9888" s="9">
        <v>0</v>
      </c>
      <c r="S9888" s="9">
        <v>0</v>
      </c>
      <c r="T9888" s="9">
        <v>0</v>
      </c>
    </row>
    <row r="9889" spans="1:20" x14ac:dyDescent="0.35">
      <c r="A9889">
        <f t="shared" si="309"/>
        <v>9889</v>
      </c>
      <c r="B9889" s="3" t="s">
        <v>71</v>
      </c>
      <c r="C9889" s="3" t="s">
        <v>88</v>
      </c>
      <c r="D9889" s="3" t="s">
        <v>32</v>
      </c>
      <c r="E9889">
        <v>2027</v>
      </c>
      <c r="F9889" s="3" t="str">
        <f t="shared" si="308"/>
        <v>GBSpillNOXON2027</v>
      </c>
      <c r="G9889" s="9">
        <v>0</v>
      </c>
      <c r="H9889" s="9">
        <v>0</v>
      </c>
      <c r="I9889" s="9">
        <v>0</v>
      </c>
      <c r="J9889" s="9">
        <v>0</v>
      </c>
      <c r="K9889" s="9">
        <v>0</v>
      </c>
      <c r="L9889" s="9">
        <v>0</v>
      </c>
      <c r="M9889" s="9">
        <v>0</v>
      </c>
      <c r="N9889" s="9">
        <v>0</v>
      </c>
      <c r="O9889" s="9">
        <v>0</v>
      </c>
      <c r="P9889" s="9">
        <v>0</v>
      </c>
      <c r="Q9889" s="9">
        <v>0</v>
      </c>
      <c r="R9889" s="9">
        <v>0</v>
      </c>
      <c r="S9889" s="9">
        <v>0</v>
      </c>
      <c r="T9889" s="9">
        <v>0</v>
      </c>
    </row>
    <row r="9890" spans="1:20" x14ac:dyDescent="0.35">
      <c r="A9890">
        <f t="shared" si="309"/>
        <v>9890</v>
      </c>
      <c r="B9890" s="3" t="s">
        <v>71</v>
      </c>
      <c r="C9890" s="3" t="s">
        <v>88</v>
      </c>
      <c r="D9890" s="3" t="s">
        <v>32</v>
      </c>
      <c r="E9890">
        <v>2028</v>
      </c>
      <c r="F9890" s="3" t="str">
        <f t="shared" si="308"/>
        <v>GBSpillNOXON2028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  <c r="Q9890" s="9">
        <v>0</v>
      </c>
      <c r="R9890" s="9">
        <v>0</v>
      </c>
      <c r="S9890" s="9">
        <v>0</v>
      </c>
      <c r="T9890" s="9">
        <v>0</v>
      </c>
    </row>
    <row r="9891" spans="1:20" x14ac:dyDescent="0.35">
      <c r="A9891">
        <f t="shared" si="309"/>
        <v>9891</v>
      </c>
      <c r="B9891" s="3" t="s">
        <v>71</v>
      </c>
      <c r="C9891" s="3" t="s">
        <v>88</v>
      </c>
      <c r="D9891" s="3" t="s">
        <v>32</v>
      </c>
      <c r="E9891">
        <v>2029</v>
      </c>
      <c r="F9891" s="3" t="str">
        <f t="shared" si="308"/>
        <v>GBSpillNOXON2029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  <c r="S9891" s="9">
        <v>0</v>
      </c>
      <c r="T9891" s="9">
        <v>0</v>
      </c>
    </row>
    <row r="9892" spans="1:20" x14ac:dyDescent="0.35">
      <c r="A9892">
        <f t="shared" si="309"/>
        <v>9892</v>
      </c>
      <c r="B9892" s="3" t="s">
        <v>71</v>
      </c>
      <c r="C9892" s="3" t="s">
        <v>88</v>
      </c>
      <c r="D9892" s="3" t="s">
        <v>33</v>
      </c>
      <c r="E9892">
        <v>2020</v>
      </c>
      <c r="F9892" s="3" t="str">
        <f t="shared" si="308"/>
        <v>GBSpillCAB G2020</v>
      </c>
      <c r="G9892" s="9">
        <v>0</v>
      </c>
      <c r="H9892" s="9">
        <v>0</v>
      </c>
      <c r="I9892" s="9">
        <v>0</v>
      </c>
      <c r="J9892" s="9">
        <v>0</v>
      </c>
      <c r="K9892" s="9">
        <v>0</v>
      </c>
      <c r="L9892" s="9">
        <v>0</v>
      </c>
      <c r="M9892" s="9">
        <v>0</v>
      </c>
      <c r="N9892" s="9">
        <v>0</v>
      </c>
      <c r="O9892" s="9">
        <v>0</v>
      </c>
      <c r="P9892" s="9">
        <v>0</v>
      </c>
      <c r="Q9892" s="9">
        <v>0</v>
      </c>
      <c r="R9892" s="9">
        <v>0</v>
      </c>
      <c r="S9892" s="9">
        <v>0</v>
      </c>
      <c r="T9892" s="9">
        <v>0</v>
      </c>
    </row>
    <row r="9893" spans="1:20" x14ac:dyDescent="0.35">
      <c r="A9893">
        <f t="shared" si="309"/>
        <v>9893</v>
      </c>
      <c r="B9893" s="3" t="s">
        <v>71</v>
      </c>
      <c r="C9893" s="3" t="s">
        <v>88</v>
      </c>
      <c r="D9893" s="3" t="s">
        <v>33</v>
      </c>
      <c r="E9893">
        <v>2021</v>
      </c>
      <c r="F9893" s="3" t="str">
        <f t="shared" si="308"/>
        <v>GBSpillCAB G2021</v>
      </c>
      <c r="G9893" s="9">
        <v>0</v>
      </c>
      <c r="H9893" s="9">
        <v>0</v>
      </c>
      <c r="I9893" s="9">
        <v>0</v>
      </c>
      <c r="J9893" s="9">
        <v>0</v>
      </c>
      <c r="K9893" s="9">
        <v>0</v>
      </c>
      <c r="L9893" s="9">
        <v>0</v>
      </c>
      <c r="M9893" s="9">
        <v>0</v>
      </c>
      <c r="N9893" s="9">
        <v>0</v>
      </c>
      <c r="O9893" s="9">
        <v>0</v>
      </c>
      <c r="P9893" s="9">
        <v>0</v>
      </c>
      <c r="Q9893" s="9">
        <v>0</v>
      </c>
      <c r="R9893" s="9">
        <v>0</v>
      </c>
      <c r="S9893" s="9">
        <v>0</v>
      </c>
      <c r="T9893" s="9">
        <v>0</v>
      </c>
    </row>
    <row r="9894" spans="1:20" x14ac:dyDescent="0.35">
      <c r="A9894">
        <f t="shared" si="309"/>
        <v>9894</v>
      </c>
      <c r="B9894" s="3" t="s">
        <v>71</v>
      </c>
      <c r="C9894" s="3" t="s">
        <v>88</v>
      </c>
      <c r="D9894" s="3" t="s">
        <v>33</v>
      </c>
      <c r="E9894">
        <v>2022</v>
      </c>
      <c r="F9894" s="3" t="str">
        <f t="shared" si="308"/>
        <v>GBSpillCAB G2022</v>
      </c>
      <c r="G9894" s="9">
        <v>0</v>
      </c>
      <c r="H9894" s="9">
        <v>0</v>
      </c>
      <c r="I9894" s="9">
        <v>0</v>
      </c>
      <c r="J9894" s="9">
        <v>0</v>
      </c>
      <c r="K9894" s="9">
        <v>0</v>
      </c>
      <c r="L9894" s="9">
        <v>0</v>
      </c>
      <c r="M9894" s="9">
        <v>0</v>
      </c>
      <c r="N9894" s="9">
        <v>0</v>
      </c>
      <c r="O9894" s="9">
        <v>0</v>
      </c>
      <c r="P9894" s="9">
        <v>0</v>
      </c>
      <c r="Q9894" s="9">
        <v>0</v>
      </c>
      <c r="R9894" s="9">
        <v>0</v>
      </c>
      <c r="S9894" s="9">
        <v>0</v>
      </c>
      <c r="T9894" s="9">
        <v>0</v>
      </c>
    </row>
    <row r="9895" spans="1:20" x14ac:dyDescent="0.35">
      <c r="A9895">
        <f t="shared" si="309"/>
        <v>9895</v>
      </c>
      <c r="B9895" s="3" t="s">
        <v>71</v>
      </c>
      <c r="C9895" s="3" t="s">
        <v>88</v>
      </c>
      <c r="D9895" s="3" t="s">
        <v>33</v>
      </c>
      <c r="E9895">
        <v>2023</v>
      </c>
      <c r="F9895" s="3" t="str">
        <f t="shared" si="308"/>
        <v>GBSpillCAB G2023</v>
      </c>
      <c r="G9895" s="9">
        <v>0</v>
      </c>
      <c r="H9895" s="9">
        <v>0</v>
      </c>
      <c r="I9895" s="9">
        <v>0</v>
      </c>
      <c r="J9895" s="9">
        <v>0</v>
      </c>
      <c r="K9895" s="9">
        <v>0</v>
      </c>
      <c r="L9895" s="9">
        <v>0</v>
      </c>
      <c r="M9895" s="9">
        <v>0</v>
      </c>
      <c r="N9895" s="9">
        <v>0</v>
      </c>
      <c r="O9895" s="9">
        <v>0</v>
      </c>
      <c r="P9895" s="9">
        <v>0</v>
      </c>
      <c r="Q9895" s="9">
        <v>0</v>
      </c>
      <c r="R9895" s="9">
        <v>0</v>
      </c>
      <c r="S9895" s="9">
        <v>0</v>
      </c>
      <c r="T9895" s="9">
        <v>0</v>
      </c>
    </row>
    <row r="9896" spans="1:20" x14ac:dyDescent="0.35">
      <c r="A9896">
        <f t="shared" si="309"/>
        <v>9896</v>
      </c>
      <c r="B9896" s="3" t="s">
        <v>71</v>
      </c>
      <c r="C9896" s="3" t="s">
        <v>88</v>
      </c>
      <c r="D9896" s="3" t="s">
        <v>33</v>
      </c>
      <c r="E9896">
        <v>2024</v>
      </c>
      <c r="F9896" s="3" t="str">
        <f t="shared" si="308"/>
        <v>GBSpillCAB G2024</v>
      </c>
      <c r="G9896" s="9">
        <v>0</v>
      </c>
      <c r="H9896" s="9">
        <v>0</v>
      </c>
      <c r="I9896" s="9">
        <v>0</v>
      </c>
      <c r="J9896" s="9">
        <v>0</v>
      </c>
      <c r="K9896" s="9">
        <v>0</v>
      </c>
      <c r="L9896" s="9">
        <v>0</v>
      </c>
      <c r="M9896" s="9">
        <v>0</v>
      </c>
      <c r="N9896" s="9">
        <v>0</v>
      </c>
      <c r="O9896" s="9">
        <v>0</v>
      </c>
      <c r="P9896" s="9">
        <v>0</v>
      </c>
      <c r="Q9896" s="9">
        <v>0</v>
      </c>
      <c r="R9896" s="9">
        <v>0</v>
      </c>
      <c r="S9896" s="9">
        <v>0</v>
      </c>
      <c r="T9896" s="9">
        <v>0</v>
      </c>
    </row>
    <row r="9897" spans="1:20" x14ac:dyDescent="0.35">
      <c r="A9897">
        <f t="shared" si="309"/>
        <v>9897</v>
      </c>
      <c r="B9897" s="3" t="s">
        <v>71</v>
      </c>
      <c r="C9897" s="3" t="s">
        <v>88</v>
      </c>
      <c r="D9897" s="3" t="s">
        <v>33</v>
      </c>
      <c r="E9897">
        <v>2025</v>
      </c>
      <c r="F9897" s="3" t="str">
        <f t="shared" si="308"/>
        <v>GBSpillCAB G2025</v>
      </c>
      <c r="G9897" s="9">
        <v>0</v>
      </c>
      <c r="H9897" s="9">
        <v>0</v>
      </c>
      <c r="I9897" s="9">
        <v>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0</v>
      </c>
      <c r="P9897" s="9">
        <v>0</v>
      </c>
      <c r="Q9897" s="9">
        <v>0</v>
      </c>
      <c r="R9897" s="9">
        <v>0</v>
      </c>
      <c r="S9897" s="9">
        <v>0</v>
      </c>
      <c r="T9897" s="9">
        <v>0</v>
      </c>
    </row>
    <row r="9898" spans="1:20" x14ac:dyDescent="0.35">
      <c r="A9898">
        <f t="shared" si="309"/>
        <v>9898</v>
      </c>
      <c r="B9898" s="3" t="s">
        <v>71</v>
      </c>
      <c r="C9898" s="3" t="s">
        <v>88</v>
      </c>
      <c r="D9898" s="3" t="s">
        <v>33</v>
      </c>
      <c r="E9898">
        <v>2026</v>
      </c>
      <c r="F9898" s="3" t="str">
        <f t="shared" si="308"/>
        <v>GBSpillCAB G2026</v>
      </c>
      <c r="G9898" s="9">
        <v>0</v>
      </c>
      <c r="H9898" s="9">
        <v>0</v>
      </c>
      <c r="I9898" s="9">
        <v>0</v>
      </c>
      <c r="J9898" s="9">
        <v>0</v>
      </c>
      <c r="K9898" s="9">
        <v>0</v>
      </c>
      <c r="L9898" s="9">
        <v>0</v>
      </c>
      <c r="M9898" s="9">
        <v>0</v>
      </c>
      <c r="N9898" s="9">
        <v>0</v>
      </c>
      <c r="O9898" s="9">
        <v>0</v>
      </c>
      <c r="P9898" s="9">
        <v>0</v>
      </c>
      <c r="Q9898" s="9">
        <v>0</v>
      </c>
      <c r="R9898" s="9">
        <v>0</v>
      </c>
      <c r="S9898" s="9">
        <v>0</v>
      </c>
      <c r="T9898" s="9">
        <v>0</v>
      </c>
    </row>
    <row r="9899" spans="1:20" x14ac:dyDescent="0.35">
      <c r="A9899">
        <f t="shared" si="309"/>
        <v>9899</v>
      </c>
      <c r="B9899" s="3" t="s">
        <v>71</v>
      </c>
      <c r="C9899" s="3" t="s">
        <v>88</v>
      </c>
      <c r="D9899" s="3" t="s">
        <v>33</v>
      </c>
      <c r="E9899">
        <v>2027</v>
      </c>
      <c r="F9899" s="3" t="str">
        <f t="shared" si="308"/>
        <v>GBSpillCAB G2027</v>
      </c>
      <c r="G9899" s="9">
        <v>0</v>
      </c>
      <c r="H9899" s="9">
        <v>0</v>
      </c>
      <c r="I9899" s="9">
        <v>0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  <c r="Q9899" s="9">
        <v>0</v>
      </c>
      <c r="R9899" s="9">
        <v>0</v>
      </c>
      <c r="S9899" s="9">
        <v>0</v>
      </c>
      <c r="T9899" s="9">
        <v>0</v>
      </c>
    </row>
    <row r="9900" spans="1:20" x14ac:dyDescent="0.35">
      <c r="A9900">
        <f t="shared" si="309"/>
        <v>9900</v>
      </c>
      <c r="B9900" s="3" t="s">
        <v>71</v>
      </c>
      <c r="C9900" s="3" t="s">
        <v>88</v>
      </c>
      <c r="D9900" s="3" t="s">
        <v>33</v>
      </c>
      <c r="E9900">
        <v>2028</v>
      </c>
      <c r="F9900" s="3" t="str">
        <f t="shared" si="308"/>
        <v>GBSpillCAB G2028</v>
      </c>
      <c r="G9900" s="9">
        <v>0</v>
      </c>
      <c r="H9900" s="9">
        <v>0</v>
      </c>
      <c r="I9900" s="9">
        <v>0</v>
      </c>
      <c r="J9900" s="9">
        <v>0</v>
      </c>
      <c r="K9900" s="9">
        <v>0</v>
      </c>
      <c r="L9900" s="9">
        <v>0</v>
      </c>
      <c r="M9900" s="9">
        <v>0</v>
      </c>
      <c r="N9900" s="9">
        <v>0</v>
      </c>
      <c r="O9900" s="9">
        <v>0</v>
      </c>
      <c r="P9900" s="9">
        <v>0</v>
      </c>
      <c r="Q9900" s="9">
        <v>0</v>
      </c>
      <c r="R9900" s="9">
        <v>0</v>
      </c>
      <c r="S9900" s="9">
        <v>0</v>
      </c>
      <c r="T9900" s="9">
        <v>0</v>
      </c>
    </row>
    <row r="9901" spans="1:20" x14ac:dyDescent="0.35">
      <c r="A9901">
        <f t="shared" si="309"/>
        <v>9901</v>
      </c>
      <c r="B9901" s="3" t="s">
        <v>71</v>
      </c>
      <c r="C9901" s="3" t="s">
        <v>88</v>
      </c>
      <c r="D9901" s="3" t="s">
        <v>33</v>
      </c>
      <c r="E9901">
        <v>2029</v>
      </c>
      <c r="F9901" s="3" t="str">
        <f t="shared" si="308"/>
        <v>GBSpillCAB G2029</v>
      </c>
      <c r="G9901" s="9">
        <v>0</v>
      </c>
      <c r="H9901" s="9">
        <v>0</v>
      </c>
      <c r="I9901" s="9">
        <v>0</v>
      </c>
      <c r="J9901" s="9">
        <v>0</v>
      </c>
      <c r="K9901" s="9">
        <v>0</v>
      </c>
      <c r="L9901" s="9">
        <v>0</v>
      </c>
      <c r="M9901" s="9">
        <v>0</v>
      </c>
      <c r="N9901" s="9">
        <v>0</v>
      </c>
      <c r="O9901" s="9">
        <v>0</v>
      </c>
      <c r="P9901" s="9">
        <v>0</v>
      </c>
      <c r="Q9901" s="9">
        <v>0</v>
      </c>
      <c r="R9901" s="9">
        <v>0</v>
      </c>
      <c r="S9901" s="9">
        <v>0</v>
      </c>
      <c r="T9901" s="9">
        <v>0</v>
      </c>
    </row>
    <row r="9902" spans="1:20" x14ac:dyDescent="0.35">
      <c r="A9902">
        <f t="shared" si="309"/>
        <v>9902</v>
      </c>
      <c r="B9902" s="3" t="s">
        <v>71</v>
      </c>
      <c r="C9902" s="3" t="s">
        <v>88</v>
      </c>
      <c r="D9902" s="3" t="s">
        <v>34</v>
      </c>
      <c r="E9902">
        <v>2020</v>
      </c>
      <c r="F9902" s="3" t="str">
        <f t="shared" si="308"/>
        <v>GBSpillPRST L2020</v>
      </c>
      <c r="G9902" s="9">
        <v>0</v>
      </c>
      <c r="H9902" s="9">
        <v>0</v>
      </c>
      <c r="I9902" s="9">
        <v>0</v>
      </c>
      <c r="J9902" s="9">
        <v>0</v>
      </c>
      <c r="K9902" s="9">
        <v>0</v>
      </c>
      <c r="L9902" s="9">
        <v>0</v>
      </c>
      <c r="M9902" s="9">
        <v>0</v>
      </c>
      <c r="N9902" s="9">
        <v>0</v>
      </c>
      <c r="O9902" s="9">
        <v>0</v>
      </c>
      <c r="P9902" s="9">
        <v>0</v>
      </c>
      <c r="Q9902" s="9">
        <v>0</v>
      </c>
      <c r="R9902" s="9">
        <v>0</v>
      </c>
      <c r="S9902" s="9">
        <v>0</v>
      </c>
      <c r="T9902" s="9">
        <v>0</v>
      </c>
    </row>
    <row r="9903" spans="1:20" x14ac:dyDescent="0.35">
      <c r="A9903">
        <f t="shared" si="309"/>
        <v>9903</v>
      </c>
      <c r="B9903" s="3" t="s">
        <v>71</v>
      </c>
      <c r="C9903" s="3" t="s">
        <v>88</v>
      </c>
      <c r="D9903" s="3" t="s">
        <v>34</v>
      </c>
      <c r="E9903">
        <v>2021</v>
      </c>
      <c r="F9903" s="3" t="str">
        <f t="shared" si="308"/>
        <v>GBSpillPRST L2021</v>
      </c>
      <c r="G9903" s="9">
        <v>0</v>
      </c>
      <c r="H9903" s="9">
        <v>0</v>
      </c>
      <c r="I9903" s="9">
        <v>0</v>
      </c>
      <c r="J9903" s="9">
        <v>0</v>
      </c>
      <c r="K9903" s="9">
        <v>0</v>
      </c>
      <c r="L9903" s="9">
        <v>0</v>
      </c>
      <c r="M9903" s="9">
        <v>0</v>
      </c>
      <c r="N9903" s="9">
        <v>0</v>
      </c>
      <c r="O9903" s="9">
        <v>0</v>
      </c>
      <c r="P9903" s="9">
        <v>0</v>
      </c>
      <c r="Q9903" s="9">
        <v>0</v>
      </c>
      <c r="R9903" s="9">
        <v>0</v>
      </c>
      <c r="S9903" s="9">
        <v>0</v>
      </c>
      <c r="T9903" s="9">
        <v>0</v>
      </c>
    </row>
    <row r="9904" spans="1:20" x14ac:dyDescent="0.35">
      <c r="A9904">
        <f t="shared" si="309"/>
        <v>9904</v>
      </c>
      <c r="B9904" s="3" t="s">
        <v>71</v>
      </c>
      <c r="C9904" s="3" t="s">
        <v>88</v>
      </c>
      <c r="D9904" s="3" t="s">
        <v>34</v>
      </c>
      <c r="E9904">
        <v>2022</v>
      </c>
      <c r="F9904" s="3" t="str">
        <f t="shared" si="308"/>
        <v>GBSpillPRST L2022</v>
      </c>
      <c r="G9904" s="9">
        <v>0</v>
      </c>
      <c r="H9904" s="9">
        <v>0</v>
      </c>
      <c r="I9904" s="9">
        <v>0</v>
      </c>
      <c r="J9904" s="9">
        <v>0</v>
      </c>
      <c r="K9904" s="9">
        <v>0</v>
      </c>
      <c r="L9904" s="9">
        <v>0</v>
      </c>
      <c r="M9904" s="9">
        <v>0</v>
      </c>
      <c r="N9904" s="9">
        <v>0</v>
      </c>
      <c r="O9904" s="9">
        <v>0</v>
      </c>
      <c r="P9904" s="9">
        <v>0</v>
      </c>
      <c r="Q9904" s="9">
        <v>0</v>
      </c>
      <c r="R9904" s="9">
        <v>0</v>
      </c>
      <c r="S9904" s="9">
        <v>0</v>
      </c>
      <c r="T9904" s="9">
        <v>0</v>
      </c>
    </row>
    <row r="9905" spans="1:20" x14ac:dyDescent="0.35">
      <c r="A9905">
        <f t="shared" si="309"/>
        <v>9905</v>
      </c>
      <c r="B9905" s="3" t="s">
        <v>71</v>
      </c>
      <c r="C9905" s="3" t="s">
        <v>88</v>
      </c>
      <c r="D9905" s="3" t="s">
        <v>34</v>
      </c>
      <c r="E9905">
        <v>2023</v>
      </c>
      <c r="F9905" s="3" t="str">
        <f t="shared" si="308"/>
        <v>GBSpillPRST L2023</v>
      </c>
      <c r="G9905" s="9">
        <v>0</v>
      </c>
      <c r="H9905" s="9">
        <v>0</v>
      </c>
      <c r="I9905" s="9">
        <v>0</v>
      </c>
      <c r="J9905" s="9">
        <v>0</v>
      </c>
      <c r="K9905" s="9">
        <v>0</v>
      </c>
      <c r="L9905" s="9">
        <v>0</v>
      </c>
      <c r="M9905" s="9">
        <v>0</v>
      </c>
      <c r="N9905" s="9">
        <v>0</v>
      </c>
      <c r="O9905" s="9">
        <v>0</v>
      </c>
      <c r="P9905" s="9">
        <v>0</v>
      </c>
      <c r="Q9905" s="9">
        <v>0</v>
      </c>
      <c r="R9905" s="9">
        <v>0</v>
      </c>
      <c r="S9905" s="9">
        <v>0</v>
      </c>
      <c r="T9905" s="9">
        <v>0</v>
      </c>
    </row>
    <row r="9906" spans="1:20" x14ac:dyDescent="0.35">
      <c r="A9906">
        <f t="shared" si="309"/>
        <v>9906</v>
      </c>
      <c r="B9906" s="3" t="s">
        <v>71</v>
      </c>
      <c r="C9906" s="3" t="s">
        <v>88</v>
      </c>
      <c r="D9906" s="3" t="s">
        <v>34</v>
      </c>
      <c r="E9906">
        <v>2024</v>
      </c>
      <c r="F9906" s="3" t="str">
        <f t="shared" si="308"/>
        <v>GBSpillPRST L2024</v>
      </c>
      <c r="G9906" s="9">
        <v>0</v>
      </c>
      <c r="H9906" s="9">
        <v>0</v>
      </c>
      <c r="I9906" s="9">
        <v>0</v>
      </c>
      <c r="J9906" s="9">
        <v>0</v>
      </c>
      <c r="K9906" s="9">
        <v>0</v>
      </c>
      <c r="L9906" s="9">
        <v>0</v>
      </c>
      <c r="M9906" s="9">
        <v>0</v>
      </c>
      <c r="N9906" s="9">
        <v>0</v>
      </c>
      <c r="O9906" s="9">
        <v>0</v>
      </c>
      <c r="P9906" s="9">
        <v>0</v>
      </c>
      <c r="Q9906" s="9">
        <v>0</v>
      </c>
      <c r="R9906" s="9">
        <v>0</v>
      </c>
      <c r="S9906" s="9">
        <v>0</v>
      </c>
      <c r="T9906" s="9">
        <v>0</v>
      </c>
    </row>
    <row r="9907" spans="1:20" x14ac:dyDescent="0.35">
      <c r="A9907">
        <f t="shared" si="309"/>
        <v>9907</v>
      </c>
      <c r="B9907" s="3" t="s">
        <v>71</v>
      </c>
      <c r="C9907" s="3" t="s">
        <v>88</v>
      </c>
      <c r="D9907" s="3" t="s">
        <v>34</v>
      </c>
      <c r="E9907">
        <v>2025</v>
      </c>
      <c r="F9907" s="3" t="str">
        <f t="shared" si="308"/>
        <v>GBSpillPRST L2025</v>
      </c>
      <c r="G9907" s="9">
        <v>0</v>
      </c>
      <c r="H9907" s="9">
        <v>0</v>
      </c>
      <c r="I9907" s="9">
        <v>0</v>
      </c>
      <c r="J9907" s="9">
        <v>0</v>
      </c>
      <c r="K9907" s="9">
        <v>0</v>
      </c>
      <c r="L9907" s="9">
        <v>0</v>
      </c>
      <c r="M9907" s="9">
        <v>0</v>
      </c>
      <c r="N9907" s="9">
        <v>0</v>
      </c>
      <c r="O9907" s="9">
        <v>0</v>
      </c>
      <c r="P9907" s="9">
        <v>0</v>
      </c>
      <c r="Q9907" s="9">
        <v>0</v>
      </c>
      <c r="R9907" s="9">
        <v>0</v>
      </c>
      <c r="S9907" s="9">
        <v>0</v>
      </c>
      <c r="T9907" s="9">
        <v>0</v>
      </c>
    </row>
    <row r="9908" spans="1:20" x14ac:dyDescent="0.35">
      <c r="A9908">
        <f t="shared" si="309"/>
        <v>9908</v>
      </c>
      <c r="B9908" s="3" t="s">
        <v>71</v>
      </c>
      <c r="C9908" s="3" t="s">
        <v>88</v>
      </c>
      <c r="D9908" s="3" t="s">
        <v>34</v>
      </c>
      <c r="E9908">
        <v>2026</v>
      </c>
      <c r="F9908" s="3" t="str">
        <f t="shared" si="308"/>
        <v>GBSpillPRST L2026</v>
      </c>
      <c r="G9908" s="9">
        <v>0</v>
      </c>
      <c r="H9908" s="9">
        <v>0</v>
      </c>
      <c r="I9908" s="9">
        <v>0</v>
      </c>
      <c r="J9908" s="9">
        <v>0</v>
      </c>
      <c r="K9908" s="9">
        <v>0</v>
      </c>
      <c r="L9908" s="9">
        <v>0</v>
      </c>
      <c r="M9908" s="9">
        <v>0</v>
      </c>
      <c r="N9908" s="9">
        <v>0</v>
      </c>
      <c r="O9908" s="9">
        <v>0</v>
      </c>
      <c r="P9908" s="9">
        <v>0</v>
      </c>
      <c r="Q9908" s="9">
        <v>0</v>
      </c>
      <c r="R9908" s="9">
        <v>0</v>
      </c>
      <c r="S9908" s="9">
        <v>0</v>
      </c>
      <c r="T9908" s="9">
        <v>0</v>
      </c>
    </row>
    <row r="9909" spans="1:20" x14ac:dyDescent="0.35">
      <c r="A9909">
        <f t="shared" si="309"/>
        <v>9909</v>
      </c>
      <c r="B9909" s="3" t="s">
        <v>71</v>
      </c>
      <c r="C9909" s="3" t="s">
        <v>88</v>
      </c>
      <c r="D9909" s="3" t="s">
        <v>34</v>
      </c>
      <c r="E9909">
        <v>2027</v>
      </c>
      <c r="F9909" s="3" t="str">
        <f t="shared" si="308"/>
        <v>GBSpillPRST L2027</v>
      </c>
      <c r="G9909" s="9">
        <v>0</v>
      </c>
      <c r="H9909" s="9">
        <v>0</v>
      </c>
      <c r="I9909" s="9">
        <v>0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  <c r="Q9909" s="9">
        <v>0</v>
      </c>
      <c r="R9909" s="9">
        <v>0</v>
      </c>
      <c r="S9909" s="9">
        <v>0</v>
      </c>
      <c r="T9909" s="9">
        <v>0</v>
      </c>
    </row>
    <row r="9910" spans="1:20" x14ac:dyDescent="0.35">
      <c r="A9910">
        <f t="shared" si="309"/>
        <v>9910</v>
      </c>
      <c r="B9910" s="3" t="s">
        <v>71</v>
      </c>
      <c r="C9910" s="3" t="s">
        <v>88</v>
      </c>
      <c r="D9910" s="3" t="s">
        <v>34</v>
      </c>
      <c r="E9910">
        <v>2028</v>
      </c>
      <c r="F9910" s="3" t="str">
        <f t="shared" si="308"/>
        <v>GBSpillPRST L2028</v>
      </c>
      <c r="G9910" s="9">
        <v>0</v>
      </c>
      <c r="H9910" s="9">
        <v>0</v>
      </c>
      <c r="I9910" s="9">
        <v>0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  <c r="Q9910" s="9">
        <v>0</v>
      </c>
      <c r="R9910" s="9">
        <v>0</v>
      </c>
      <c r="S9910" s="9">
        <v>0</v>
      </c>
      <c r="T9910" s="9">
        <v>0</v>
      </c>
    </row>
    <row r="9911" spans="1:20" x14ac:dyDescent="0.35">
      <c r="A9911">
        <f t="shared" si="309"/>
        <v>9911</v>
      </c>
      <c r="B9911" s="3" t="s">
        <v>71</v>
      </c>
      <c r="C9911" s="3" t="s">
        <v>88</v>
      </c>
      <c r="D9911" s="3" t="s">
        <v>34</v>
      </c>
      <c r="E9911">
        <v>2029</v>
      </c>
      <c r="F9911" s="3" t="str">
        <f t="shared" si="308"/>
        <v>GBSpillPRST L2029</v>
      </c>
      <c r="G9911" s="9">
        <v>0</v>
      </c>
      <c r="H9911" s="9">
        <v>0</v>
      </c>
      <c r="I9911" s="9">
        <v>0</v>
      </c>
      <c r="J9911" s="9">
        <v>0</v>
      </c>
      <c r="K9911" s="9">
        <v>0</v>
      </c>
      <c r="L9911" s="9">
        <v>0</v>
      </c>
      <c r="M9911" s="9">
        <v>0</v>
      </c>
      <c r="N9911" s="9">
        <v>0</v>
      </c>
      <c r="O9911" s="9">
        <v>0</v>
      </c>
      <c r="P9911" s="9">
        <v>0</v>
      </c>
      <c r="Q9911" s="9">
        <v>0</v>
      </c>
      <c r="R9911" s="9">
        <v>0</v>
      </c>
      <c r="S9911" s="9">
        <v>0</v>
      </c>
      <c r="T9911" s="9">
        <v>0</v>
      </c>
    </row>
    <row r="9912" spans="1:20" x14ac:dyDescent="0.35">
      <c r="A9912">
        <f t="shared" si="309"/>
        <v>9912</v>
      </c>
      <c r="B9912" s="3" t="s">
        <v>71</v>
      </c>
      <c r="C9912" s="3" t="s">
        <v>88</v>
      </c>
      <c r="D9912" s="3" t="s">
        <v>35</v>
      </c>
      <c r="E9912">
        <v>2020</v>
      </c>
      <c r="F9912" s="3" t="str">
        <f t="shared" si="308"/>
        <v>GBSpillALBENI2020</v>
      </c>
      <c r="G9912" s="9">
        <v>0</v>
      </c>
      <c r="H9912" s="9">
        <v>0</v>
      </c>
      <c r="I9912" s="9">
        <v>0</v>
      </c>
      <c r="J9912" s="9">
        <v>0</v>
      </c>
      <c r="K9912" s="9">
        <v>0</v>
      </c>
      <c r="L9912" s="9">
        <v>0</v>
      </c>
      <c r="M9912" s="9">
        <v>0</v>
      </c>
      <c r="N9912" s="9">
        <v>0</v>
      </c>
      <c r="O9912" s="9">
        <v>0</v>
      </c>
      <c r="P9912" s="9">
        <v>0</v>
      </c>
      <c r="Q9912" s="9">
        <v>0</v>
      </c>
      <c r="R9912" s="9">
        <v>0</v>
      </c>
      <c r="S9912" s="9">
        <v>0</v>
      </c>
      <c r="T9912" s="9">
        <v>0</v>
      </c>
    </row>
    <row r="9913" spans="1:20" x14ac:dyDescent="0.35">
      <c r="A9913">
        <f t="shared" si="309"/>
        <v>9913</v>
      </c>
      <c r="B9913" s="3" t="s">
        <v>71</v>
      </c>
      <c r="C9913" s="3" t="s">
        <v>88</v>
      </c>
      <c r="D9913" s="3" t="s">
        <v>35</v>
      </c>
      <c r="E9913">
        <v>2021</v>
      </c>
      <c r="F9913" s="3" t="str">
        <f t="shared" si="308"/>
        <v>GBSpillALBENI2021</v>
      </c>
      <c r="G9913" s="9">
        <v>0</v>
      </c>
      <c r="H9913" s="9">
        <v>0</v>
      </c>
      <c r="I9913" s="9">
        <v>0</v>
      </c>
      <c r="J9913" s="9">
        <v>0</v>
      </c>
      <c r="K9913" s="9">
        <v>0</v>
      </c>
      <c r="L9913" s="9">
        <v>0</v>
      </c>
      <c r="M9913" s="9">
        <v>0</v>
      </c>
      <c r="N9913" s="9">
        <v>0</v>
      </c>
      <c r="O9913" s="9">
        <v>0</v>
      </c>
      <c r="P9913" s="9">
        <v>0</v>
      </c>
      <c r="Q9913" s="9">
        <v>0</v>
      </c>
      <c r="R9913" s="9">
        <v>0</v>
      </c>
      <c r="S9913" s="9">
        <v>0</v>
      </c>
      <c r="T9913" s="9">
        <v>0</v>
      </c>
    </row>
    <row r="9914" spans="1:20" x14ac:dyDescent="0.35">
      <c r="A9914">
        <f t="shared" si="309"/>
        <v>9914</v>
      </c>
      <c r="B9914" s="3" t="s">
        <v>71</v>
      </c>
      <c r="C9914" s="3" t="s">
        <v>88</v>
      </c>
      <c r="D9914" s="3" t="s">
        <v>35</v>
      </c>
      <c r="E9914">
        <v>2022</v>
      </c>
      <c r="F9914" s="3" t="str">
        <f t="shared" si="308"/>
        <v>GBSpillALBENI2022</v>
      </c>
      <c r="G9914" s="9">
        <v>0</v>
      </c>
      <c r="H9914" s="9">
        <v>0</v>
      </c>
      <c r="I9914" s="9">
        <v>0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  <c r="Q9914" s="9">
        <v>0</v>
      </c>
      <c r="R9914" s="9">
        <v>0</v>
      </c>
      <c r="S9914" s="9">
        <v>0</v>
      </c>
      <c r="T9914" s="9">
        <v>0</v>
      </c>
    </row>
    <row r="9915" spans="1:20" x14ac:dyDescent="0.35">
      <c r="A9915">
        <f t="shared" si="309"/>
        <v>9915</v>
      </c>
      <c r="B9915" s="3" t="s">
        <v>71</v>
      </c>
      <c r="C9915" s="3" t="s">
        <v>88</v>
      </c>
      <c r="D9915" s="3" t="s">
        <v>35</v>
      </c>
      <c r="E9915">
        <v>2023</v>
      </c>
      <c r="F9915" s="3" t="str">
        <f t="shared" si="308"/>
        <v>GBSpillALBENI2023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  <c r="Q9915" s="9">
        <v>0</v>
      </c>
      <c r="R9915" s="9">
        <v>0</v>
      </c>
      <c r="S9915" s="9">
        <v>0</v>
      </c>
      <c r="T9915" s="9">
        <v>0</v>
      </c>
    </row>
    <row r="9916" spans="1:20" x14ac:dyDescent="0.35">
      <c r="A9916">
        <f t="shared" si="309"/>
        <v>9916</v>
      </c>
      <c r="B9916" s="3" t="s">
        <v>71</v>
      </c>
      <c r="C9916" s="3" t="s">
        <v>88</v>
      </c>
      <c r="D9916" s="3" t="s">
        <v>35</v>
      </c>
      <c r="E9916">
        <v>2024</v>
      </c>
      <c r="F9916" s="3" t="str">
        <f t="shared" si="308"/>
        <v>GBSpillALBENI2024</v>
      </c>
      <c r="G9916" s="9">
        <v>0</v>
      </c>
      <c r="H9916" s="9">
        <v>0</v>
      </c>
      <c r="I9916" s="9">
        <v>0</v>
      </c>
      <c r="J9916" s="9">
        <v>0</v>
      </c>
      <c r="K9916" s="9">
        <v>0</v>
      </c>
      <c r="L9916" s="9">
        <v>0</v>
      </c>
      <c r="M9916" s="9">
        <v>0</v>
      </c>
      <c r="N9916" s="9">
        <v>0</v>
      </c>
      <c r="O9916" s="9">
        <v>0</v>
      </c>
      <c r="P9916" s="9">
        <v>0</v>
      </c>
      <c r="Q9916" s="9">
        <v>0</v>
      </c>
      <c r="R9916" s="9">
        <v>0</v>
      </c>
      <c r="S9916" s="9">
        <v>0</v>
      </c>
      <c r="T9916" s="9">
        <v>0</v>
      </c>
    </row>
    <row r="9917" spans="1:20" x14ac:dyDescent="0.35">
      <c r="A9917">
        <f t="shared" si="309"/>
        <v>9917</v>
      </c>
      <c r="B9917" s="3" t="s">
        <v>71</v>
      </c>
      <c r="C9917" s="3" t="s">
        <v>88</v>
      </c>
      <c r="D9917" s="3" t="s">
        <v>35</v>
      </c>
      <c r="E9917">
        <v>2025</v>
      </c>
      <c r="F9917" s="3" t="str">
        <f t="shared" si="308"/>
        <v>GBSpillALBENI2025</v>
      </c>
      <c r="G9917" s="9">
        <v>0</v>
      </c>
      <c r="H9917" s="9">
        <v>0</v>
      </c>
      <c r="I9917" s="9">
        <v>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  <c r="Q9917" s="9">
        <v>0</v>
      </c>
      <c r="R9917" s="9">
        <v>0</v>
      </c>
      <c r="S9917" s="9">
        <v>0</v>
      </c>
      <c r="T9917" s="9">
        <v>0</v>
      </c>
    </row>
    <row r="9918" spans="1:20" x14ac:dyDescent="0.35">
      <c r="A9918">
        <f t="shared" si="309"/>
        <v>9918</v>
      </c>
      <c r="B9918" s="3" t="s">
        <v>71</v>
      </c>
      <c r="C9918" s="3" t="s">
        <v>88</v>
      </c>
      <c r="D9918" s="3" t="s">
        <v>35</v>
      </c>
      <c r="E9918">
        <v>2026</v>
      </c>
      <c r="F9918" s="3" t="str">
        <f t="shared" si="308"/>
        <v>GBSpillALBENI2026</v>
      </c>
      <c r="G9918" s="9">
        <v>0</v>
      </c>
      <c r="H9918" s="9">
        <v>0</v>
      </c>
      <c r="I9918" s="9">
        <v>0</v>
      </c>
      <c r="J9918" s="9">
        <v>0</v>
      </c>
      <c r="K9918" s="9">
        <v>0</v>
      </c>
      <c r="L9918" s="9">
        <v>0</v>
      </c>
      <c r="M9918" s="9">
        <v>0</v>
      </c>
      <c r="N9918" s="9">
        <v>0</v>
      </c>
      <c r="O9918" s="9">
        <v>0</v>
      </c>
      <c r="P9918" s="9">
        <v>0</v>
      </c>
      <c r="Q9918" s="9">
        <v>0</v>
      </c>
      <c r="R9918" s="9">
        <v>0</v>
      </c>
      <c r="S9918" s="9">
        <v>0</v>
      </c>
      <c r="T9918" s="9">
        <v>0</v>
      </c>
    </row>
    <row r="9919" spans="1:20" x14ac:dyDescent="0.35">
      <c r="A9919">
        <f t="shared" si="309"/>
        <v>9919</v>
      </c>
      <c r="B9919" s="3" t="s">
        <v>71</v>
      </c>
      <c r="C9919" s="3" t="s">
        <v>88</v>
      </c>
      <c r="D9919" s="3" t="s">
        <v>35</v>
      </c>
      <c r="E9919">
        <v>2027</v>
      </c>
      <c r="F9919" s="3" t="str">
        <f t="shared" si="308"/>
        <v>GBSpillALBENI2027</v>
      </c>
      <c r="G9919" s="9">
        <v>0</v>
      </c>
      <c r="H9919" s="9">
        <v>0</v>
      </c>
      <c r="I9919" s="9">
        <v>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  <c r="Q9919" s="9">
        <v>0</v>
      </c>
      <c r="R9919" s="9">
        <v>0</v>
      </c>
      <c r="S9919" s="9">
        <v>0</v>
      </c>
      <c r="T9919" s="9">
        <v>0</v>
      </c>
    </row>
    <row r="9920" spans="1:20" x14ac:dyDescent="0.35">
      <c r="A9920">
        <f t="shared" si="309"/>
        <v>9920</v>
      </c>
      <c r="B9920" s="3" t="s">
        <v>71</v>
      </c>
      <c r="C9920" s="3" t="s">
        <v>88</v>
      </c>
      <c r="D9920" s="3" t="s">
        <v>35</v>
      </c>
      <c r="E9920">
        <v>2028</v>
      </c>
      <c r="F9920" s="3" t="str">
        <f t="shared" si="308"/>
        <v>GBSpillALBENI2028</v>
      </c>
      <c r="G9920" s="9">
        <v>0</v>
      </c>
      <c r="H9920" s="9">
        <v>0</v>
      </c>
      <c r="I9920" s="9">
        <v>0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  <c r="Q9920" s="9">
        <v>0</v>
      </c>
      <c r="R9920" s="9">
        <v>0</v>
      </c>
      <c r="S9920" s="9">
        <v>0</v>
      </c>
      <c r="T9920" s="9">
        <v>0</v>
      </c>
    </row>
    <row r="9921" spans="1:20" x14ac:dyDescent="0.35">
      <c r="A9921">
        <f t="shared" si="309"/>
        <v>9921</v>
      </c>
      <c r="B9921" s="3" t="s">
        <v>71</v>
      </c>
      <c r="C9921" s="3" t="s">
        <v>88</v>
      </c>
      <c r="D9921" s="3" t="s">
        <v>35</v>
      </c>
      <c r="E9921">
        <v>2029</v>
      </c>
      <c r="F9921" s="3" t="str">
        <f t="shared" si="308"/>
        <v>GBSpillALBENI2029</v>
      </c>
      <c r="G9921" s="9">
        <v>0</v>
      </c>
      <c r="H9921" s="9">
        <v>0</v>
      </c>
      <c r="I9921" s="9">
        <v>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  <c r="Q9921" s="9">
        <v>0</v>
      </c>
      <c r="R9921" s="9">
        <v>0</v>
      </c>
      <c r="S9921" s="9">
        <v>0</v>
      </c>
      <c r="T9921" s="9">
        <v>0</v>
      </c>
    </row>
    <row r="9922" spans="1:20" x14ac:dyDescent="0.35">
      <c r="A9922">
        <f t="shared" si="309"/>
        <v>9922</v>
      </c>
      <c r="B9922" s="3" t="s">
        <v>71</v>
      </c>
      <c r="C9922" s="3" t="s">
        <v>88</v>
      </c>
      <c r="D9922" s="3" t="s">
        <v>36</v>
      </c>
      <c r="E9922">
        <v>2020</v>
      </c>
      <c r="F9922" s="3" t="str">
        <f t="shared" ref="F9922:F9985" si="310">_xlfn.CONCAT(B9922,C9922,D9922,E9922)</f>
        <v>GBSpillBOX C2020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  <c r="R9922" s="9">
        <v>0</v>
      </c>
      <c r="S9922" s="9">
        <v>0</v>
      </c>
      <c r="T9922" s="9">
        <v>0</v>
      </c>
    </row>
    <row r="9923" spans="1:20" x14ac:dyDescent="0.35">
      <c r="A9923">
        <f t="shared" ref="A9923:A9986" si="311">A9922+1</f>
        <v>9923</v>
      </c>
      <c r="B9923" s="3" t="s">
        <v>71</v>
      </c>
      <c r="C9923" s="3" t="s">
        <v>88</v>
      </c>
      <c r="D9923" s="3" t="s">
        <v>36</v>
      </c>
      <c r="E9923">
        <v>2021</v>
      </c>
      <c r="F9923" s="3" t="str">
        <f t="shared" si="310"/>
        <v>GBSpillBOX C2021</v>
      </c>
      <c r="G9923" s="9">
        <v>0</v>
      </c>
      <c r="H9923" s="9">
        <v>0</v>
      </c>
      <c r="I9923" s="9">
        <v>0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  <c r="Q9923" s="9">
        <v>0</v>
      </c>
      <c r="R9923" s="9">
        <v>0</v>
      </c>
      <c r="S9923" s="9">
        <v>0</v>
      </c>
      <c r="T9923" s="9">
        <v>0</v>
      </c>
    </row>
    <row r="9924" spans="1:20" x14ac:dyDescent="0.35">
      <c r="A9924">
        <f t="shared" si="311"/>
        <v>9924</v>
      </c>
      <c r="B9924" s="3" t="s">
        <v>71</v>
      </c>
      <c r="C9924" s="3" t="s">
        <v>88</v>
      </c>
      <c r="D9924" s="3" t="s">
        <v>36</v>
      </c>
      <c r="E9924">
        <v>2022</v>
      </c>
      <c r="F9924" s="3" t="str">
        <f t="shared" si="310"/>
        <v>GBSpillBOX C2022</v>
      </c>
      <c r="G9924" s="9">
        <v>0</v>
      </c>
      <c r="H9924" s="9">
        <v>0</v>
      </c>
      <c r="I9924" s="9">
        <v>0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  <c r="R9924" s="9">
        <v>0</v>
      </c>
      <c r="S9924" s="9">
        <v>0</v>
      </c>
      <c r="T9924" s="9">
        <v>0</v>
      </c>
    </row>
    <row r="9925" spans="1:20" x14ac:dyDescent="0.35">
      <c r="A9925">
        <f t="shared" si="311"/>
        <v>9925</v>
      </c>
      <c r="B9925" s="3" t="s">
        <v>71</v>
      </c>
      <c r="C9925" s="3" t="s">
        <v>88</v>
      </c>
      <c r="D9925" s="3" t="s">
        <v>36</v>
      </c>
      <c r="E9925">
        <v>2023</v>
      </c>
      <c r="F9925" s="3" t="str">
        <f t="shared" si="310"/>
        <v>GBSpillBOX C2023</v>
      </c>
      <c r="G9925" s="9">
        <v>0</v>
      </c>
      <c r="H9925" s="9">
        <v>0</v>
      </c>
      <c r="I9925" s="9">
        <v>0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  <c r="Q9925" s="9">
        <v>0</v>
      </c>
      <c r="R9925" s="9">
        <v>0</v>
      </c>
      <c r="S9925" s="9">
        <v>0</v>
      </c>
      <c r="T9925" s="9">
        <v>0</v>
      </c>
    </row>
    <row r="9926" spans="1:20" x14ac:dyDescent="0.35">
      <c r="A9926">
        <f t="shared" si="311"/>
        <v>9926</v>
      </c>
      <c r="B9926" s="3" t="s">
        <v>71</v>
      </c>
      <c r="C9926" s="3" t="s">
        <v>88</v>
      </c>
      <c r="D9926" s="3" t="s">
        <v>36</v>
      </c>
      <c r="E9926">
        <v>2024</v>
      </c>
      <c r="F9926" s="3" t="str">
        <f t="shared" si="310"/>
        <v>GBSpillBOX C2024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9">
        <v>0</v>
      </c>
      <c r="M9926" s="9">
        <v>0</v>
      </c>
      <c r="N9926" s="9">
        <v>0</v>
      </c>
      <c r="O9926" s="9">
        <v>0</v>
      </c>
      <c r="P9926" s="9">
        <v>0</v>
      </c>
      <c r="Q9926" s="9">
        <v>0</v>
      </c>
      <c r="R9926" s="9">
        <v>0</v>
      </c>
      <c r="S9926" s="9">
        <v>0</v>
      </c>
      <c r="T9926" s="9">
        <v>0</v>
      </c>
    </row>
    <row r="9927" spans="1:20" x14ac:dyDescent="0.35">
      <c r="A9927">
        <f t="shared" si="311"/>
        <v>9927</v>
      </c>
      <c r="B9927" s="3" t="s">
        <v>71</v>
      </c>
      <c r="C9927" s="3" t="s">
        <v>88</v>
      </c>
      <c r="D9927" s="3" t="s">
        <v>36</v>
      </c>
      <c r="E9927">
        <v>2025</v>
      </c>
      <c r="F9927" s="3" t="str">
        <f t="shared" si="310"/>
        <v>GBSpillBOX C2025</v>
      </c>
      <c r="G9927" s="9">
        <v>0</v>
      </c>
      <c r="H9927" s="9">
        <v>0</v>
      </c>
      <c r="I9927" s="9">
        <v>0</v>
      </c>
      <c r="J9927" s="9">
        <v>0</v>
      </c>
      <c r="K9927" s="9">
        <v>0</v>
      </c>
      <c r="L9927" s="9">
        <v>0</v>
      </c>
      <c r="M9927" s="9">
        <v>0</v>
      </c>
      <c r="N9927" s="9">
        <v>0</v>
      </c>
      <c r="O9927" s="9">
        <v>0</v>
      </c>
      <c r="P9927" s="9">
        <v>0</v>
      </c>
      <c r="Q9927" s="9">
        <v>0</v>
      </c>
      <c r="R9927" s="9">
        <v>0</v>
      </c>
      <c r="S9927" s="9">
        <v>0</v>
      </c>
      <c r="T9927" s="9">
        <v>0</v>
      </c>
    </row>
    <row r="9928" spans="1:20" x14ac:dyDescent="0.35">
      <c r="A9928">
        <f t="shared" si="311"/>
        <v>9928</v>
      </c>
      <c r="B9928" s="3" t="s">
        <v>71</v>
      </c>
      <c r="C9928" s="3" t="s">
        <v>88</v>
      </c>
      <c r="D9928" s="3" t="s">
        <v>36</v>
      </c>
      <c r="E9928">
        <v>2026</v>
      </c>
      <c r="F9928" s="3" t="str">
        <f t="shared" si="310"/>
        <v>GBSpillBOX C2026</v>
      </c>
      <c r="G9928" s="9">
        <v>0</v>
      </c>
      <c r="H9928" s="9">
        <v>0</v>
      </c>
      <c r="I9928" s="9">
        <v>0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  <c r="Q9928" s="9">
        <v>0</v>
      </c>
      <c r="R9928" s="9">
        <v>0</v>
      </c>
      <c r="S9928" s="9">
        <v>0</v>
      </c>
      <c r="T9928" s="9">
        <v>0</v>
      </c>
    </row>
    <row r="9929" spans="1:20" x14ac:dyDescent="0.35">
      <c r="A9929">
        <f t="shared" si="311"/>
        <v>9929</v>
      </c>
      <c r="B9929" s="3" t="s">
        <v>71</v>
      </c>
      <c r="C9929" s="3" t="s">
        <v>88</v>
      </c>
      <c r="D9929" s="3" t="s">
        <v>36</v>
      </c>
      <c r="E9929">
        <v>2027</v>
      </c>
      <c r="F9929" s="3" t="str">
        <f t="shared" si="310"/>
        <v>GBSpillBOX C2027</v>
      </c>
      <c r="G9929" s="9">
        <v>0</v>
      </c>
      <c r="H9929" s="9">
        <v>0</v>
      </c>
      <c r="I9929" s="9">
        <v>0</v>
      </c>
      <c r="J9929" s="9">
        <v>0</v>
      </c>
      <c r="K9929" s="9">
        <v>0</v>
      </c>
      <c r="L9929" s="9">
        <v>0</v>
      </c>
      <c r="M9929" s="9">
        <v>0</v>
      </c>
      <c r="N9929" s="9">
        <v>0</v>
      </c>
      <c r="O9929" s="9">
        <v>0</v>
      </c>
      <c r="P9929" s="9">
        <v>0</v>
      </c>
      <c r="Q9929" s="9">
        <v>0</v>
      </c>
      <c r="R9929" s="9">
        <v>0</v>
      </c>
      <c r="S9929" s="9">
        <v>0</v>
      </c>
      <c r="T9929" s="9">
        <v>0</v>
      </c>
    </row>
    <row r="9930" spans="1:20" x14ac:dyDescent="0.35">
      <c r="A9930">
        <f t="shared" si="311"/>
        <v>9930</v>
      </c>
      <c r="B9930" s="3" t="s">
        <v>71</v>
      </c>
      <c r="C9930" s="3" t="s">
        <v>88</v>
      </c>
      <c r="D9930" s="3" t="s">
        <v>36</v>
      </c>
      <c r="E9930">
        <v>2028</v>
      </c>
      <c r="F9930" s="3" t="str">
        <f t="shared" si="310"/>
        <v>GBSpillBOX C2028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  <c r="Q9930" s="9">
        <v>0</v>
      </c>
      <c r="R9930" s="9">
        <v>0</v>
      </c>
      <c r="S9930" s="9">
        <v>0</v>
      </c>
      <c r="T9930" s="9">
        <v>0</v>
      </c>
    </row>
    <row r="9931" spans="1:20" x14ac:dyDescent="0.35">
      <c r="A9931">
        <f t="shared" si="311"/>
        <v>9931</v>
      </c>
      <c r="B9931" s="3" t="s">
        <v>71</v>
      </c>
      <c r="C9931" s="3" t="s">
        <v>88</v>
      </c>
      <c r="D9931" s="3" t="s">
        <v>36</v>
      </c>
      <c r="E9931">
        <v>2029</v>
      </c>
      <c r="F9931" s="3" t="str">
        <f t="shared" si="310"/>
        <v>GBSpillBOX C2029</v>
      </c>
      <c r="G9931" s="9">
        <v>0</v>
      </c>
      <c r="H9931" s="9">
        <v>0</v>
      </c>
      <c r="I9931" s="9">
        <v>0</v>
      </c>
      <c r="J9931" s="9">
        <v>0</v>
      </c>
      <c r="K9931" s="9">
        <v>0</v>
      </c>
      <c r="L9931" s="9">
        <v>0</v>
      </c>
      <c r="M9931" s="9">
        <v>0</v>
      </c>
      <c r="N9931" s="9">
        <v>0</v>
      </c>
      <c r="O9931" s="9">
        <v>0</v>
      </c>
      <c r="P9931" s="9">
        <v>0</v>
      </c>
      <c r="Q9931" s="9">
        <v>0</v>
      </c>
      <c r="R9931" s="9">
        <v>0</v>
      </c>
      <c r="S9931" s="9">
        <v>0</v>
      </c>
      <c r="T9931" s="9">
        <v>0</v>
      </c>
    </row>
    <row r="9932" spans="1:20" x14ac:dyDescent="0.35">
      <c r="A9932">
        <f t="shared" si="311"/>
        <v>9932</v>
      </c>
      <c r="B9932" s="3" t="s">
        <v>71</v>
      </c>
      <c r="C9932" s="3" t="s">
        <v>88</v>
      </c>
      <c r="D9932" s="3" t="s">
        <v>37</v>
      </c>
      <c r="E9932">
        <v>2020</v>
      </c>
      <c r="F9932" s="3" t="str">
        <f t="shared" si="310"/>
        <v>GBSpillBOUND2020</v>
      </c>
      <c r="G9932" s="9">
        <v>0</v>
      </c>
      <c r="H9932" s="9">
        <v>0</v>
      </c>
      <c r="I9932" s="9">
        <v>0</v>
      </c>
      <c r="J9932" s="9">
        <v>0</v>
      </c>
      <c r="K9932" s="9">
        <v>0</v>
      </c>
      <c r="L9932" s="9">
        <v>0</v>
      </c>
      <c r="M9932" s="9">
        <v>0</v>
      </c>
      <c r="N9932" s="9">
        <v>0</v>
      </c>
      <c r="O9932" s="9">
        <v>0</v>
      </c>
      <c r="P9932" s="9">
        <v>0</v>
      </c>
      <c r="Q9932" s="9">
        <v>0</v>
      </c>
      <c r="R9932" s="9">
        <v>0</v>
      </c>
      <c r="S9932" s="9">
        <v>0</v>
      </c>
      <c r="T9932" s="9">
        <v>0</v>
      </c>
    </row>
    <row r="9933" spans="1:20" x14ac:dyDescent="0.35">
      <c r="A9933">
        <f t="shared" si="311"/>
        <v>9933</v>
      </c>
      <c r="B9933" s="3" t="s">
        <v>71</v>
      </c>
      <c r="C9933" s="3" t="s">
        <v>88</v>
      </c>
      <c r="D9933" s="3" t="s">
        <v>37</v>
      </c>
      <c r="E9933">
        <v>2021</v>
      </c>
      <c r="F9933" s="3" t="str">
        <f t="shared" si="310"/>
        <v>GBSpillBOUND2021</v>
      </c>
      <c r="G9933" s="9">
        <v>0</v>
      </c>
      <c r="H9933" s="9">
        <v>0</v>
      </c>
      <c r="I9933" s="9">
        <v>0</v>
      </c>
      <c r="J9933" s="9">
        <v>0</v>
      </c>
      <c r="K9933" s="9">
        <v>0</v>
      </c>
      <c r="L9933" s="9">
        <v>0</v>
      </c>
      <c r="M9933" s="9">
        <v>0</v>
      </c>
      <c r="N9933" s="9">
        <v>0</v>
      </c>
      <c r="O9933" s="9">
        <v>0</v>
      </c>
      <c r="P9933" s="9">
        <v>0</v>
      </c>
      <c r="Q9933" s="9">
        <v>0</v>
      </c>
      <c r="R9933" s="9">
        <v>0</v>
      </c>
      <c r="S9933" s="9">
        <v>0</v>
      </c>
      <c r="T9933" s="9">
        <v>0</v>
      </c>
    </row>
    <row r="9934" spans="1:20" x14ac:dyDescent="0.35">
      <c r="A9934">
        <f t="shared" si="311"/>
        <v>9934</v>
      </c>
      <c r="B9934" s="3" t="s">
        <v>71</v>
      </c>
      <c r="C9934" s="3" t="s">
        <v>88</v>
      </c>
      <c r="D9934" s="3" t="s">
        <v>37</v>
      </c>
      <c r="E9934">
        <v>2022</v>
      </c>
      <c r="F9934" s="3" t="str">
        <f t="shared" si="310"/>
        <v>GBSpillBOUND2022</v>
      </c>
      <c r="G9934" s="9">
        <v>0</v>
      </c>
      <c r="H9934" s="9">
        <v>0</v>
      </c>
      <c r="I9934" s="9">
        <v>0</v>
      </c>
      <c r="J9934" s="9">
        <v>0</v>
      </c>
      <c r="K9934" s="9">
        <v>0</v>
      </c>
      <c r="L9934" s="9">
        <v>0</v>
      </c>
      <c r="M9934" s="9">
        <v>0</v>
      </c>
      <c r="N9934" s="9">
        <v>0</v>
      </c>
      <c r="O9934" s="9">
        <v>0</v>
      </c>
      <c r="P9934" s="9">
        <v>0</v>
      </c>
      <c r="Q9934" s="9">
        <v>0</v>
      </c>
      <c r="R9934" s="9">
        <v>0</v>
      </c>
      <c r="S9934" s="9">
        <v>0</v>
      </c>
      <c r="T9934" s="9">
        <v>0</v>
      </c>
    </row>
    <row r="9935" spans="1:20" x14ac:dyDescent="0.35">
      <c r="A9935">
        <f t="shared" si="311"/>
        <v>9935</v>
      </c>
      <c r="B9935" s="3" t="s">
        <v>71</v>
      </c>
      <c r="C9935" s="3" t="s">
        <v>88</v>
      </c>
      <c r="D9935" s="3" t="s">
        <v>37</v>
      </c>
      <c r="E9935">
        <v>2023</v>
      </c>
      <c r="F9935" s="3" t="str">
        <f t="shared" si="310"/>
        <v>GBSpillBOUND2023</v>
      </c>
      <c r="G9935" s="9">
        <v>0</v>
      </c>
      <c r="H9935" s="9">
        <v>0</v>
      </c>
      <c r="I9935" s="9">
        <v>0</v>
      </c>
      <c r="J9935" s="9">
        <v>0</v>
      </c>
      <c r="K9935" s="9">
        <v>0</v>
      </c>
      <c r="L9935" s="9">
        <v>0</v>
      </c>
      <c r="M9935" s="9">
        <v>0</v>
      </c>
      <c r="N9935" s="9">
        <v>0</v>
      </c>
      <c r="O9935" s="9">
        <v>0</v>
      </c>
      <c r="P9935" s="9">
        <v>0</v>
      </c>
      <c r="Q9935" s="9">
        <v>0</v>
      </c>
      <c r="R9935" s="9">
        <v>0</v>
      </c>
      <c r="S9935" s="9">
        <v>0</v>
      </c>
      <c r="T9935" s="9">
        <v>0</v>
      </c>
    </row>
    <row r="9936" spans="1:20" x14ac:dyDescent="0.35">
      <c r="A9936">
        <f t="shared" si="311"/>
        <v>9936</v>
      </c>
      <c r="B9936" s="3" t="s">
        <v>71</v>
      </c>
      <c r="C9936" s="3" t="s">
        <v>88</v>
      </c>
      <c r="D9936" s="3" t="s">
        <v>37</v>
      </c>
      <c r="E9936">
        <v>2024</v>
      </c>
      <c r="F9936" s="3" t="str">
        <f t="shared" si="310"/>
        <v>GBSpillBOUND2024</v>
      </c>
      <c r="G9936" s="9">
        <v>0</v>
      </c>
      <c r="H9936" s="9">
        <v>0</v>
      </c>
      <c r="I9936" s="9">
        <v>0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  <c r="Q9936" s="9">
        <v>0</v>
      </c>
      <c r="R9936" s="9">
        <v>0</v>
      </c>
      <c r="S9936" s="9">
        <v>0</v>
      </c>
      <c r="T9936" s="9">
        <v>0</v>
      </c>
    </row>
    <row r="9937" spans="1:20" x14ac:dyDescent="0.35">
      <c r="A9937">
        <f t="shared" si="311"/>
        <v>9937</v>
      </c>
      <c r="B9937" s="3" t="s">
        <v>71</v>
      </c>
      <c r="C9937" s="3" t="s">
        <v>88</v>
      </c>
      <c r="D9937" s="3" t="s">
        <v>37</v>
      </c>
      <c r="E9937">
        <v>2025</v>
      </c>
      <c r="F9937" s="3" t="str">
        <f t="shared" si="310"/>
        <v>GBSpillBOUND2025</v>
      </c>
      <c r="G9937" s="9">
        <v>0</v>
      </c>
      <c r="H9937" s="9">
        <v>0</v>
      </c>
      <c r="I9937" s="9">
        <v>0</v>
      </c>
      <c r="J9937" s="9">
        <v>0</v>
      </c>
      <c r="K9937" s="9">
        <v>0</v>
      </c>
      <c r="L9937" s="9">
        <v>0</v>
      </c>
      <c r="M9937" s="9">
        <v>0</v>
      </c>
      <c r="N9937" s="9">
        <v>0</v>
      </c>
      <c r="O9937" s="9">
        <v>0</v>
      </c>
      <c r="P9937" s="9">
        <v>0</v>
      </c>
      <c r="Q9937" s="9">
        <v>0</v>
      </c>
      <c r="R9937" s="9">
        <v>0</v>
      </c>
      <c r="S9937" s="9">
        <v>0</v>
      </c>
      <c r="T9937" s="9">
        <v>0</v>
      </c>
    </row>
    <row r="9938" spans="1:20" x14ac:dyDescent="0.35">
      <c r="A9938">
        <f t="shared" si="311"/>
        <v>9938</v>
      </c>
      <c r="B9938" s="3" t="s">
        <v>71</v>
      </c>
      <c r="C9938" s="3" t="s">
        <v>88</v>
      </c>
      <c r="D9938" s="3" t="s">
        <v>37</v>
      </c>
      <c r="E9938">
        <v>2026</v>
      </c>
      <c r="F9938" s="3" t="str">
        <f t="shared" si="310"/>
        <v>GBSpillBOUND2026</v>
      </c>
      <c r="G9938" s="9">
        <v>0</v>
      </c>
      <c r="H9938" s="9">
        <v>0</v>
      </c>
      <c r="I9938" s="9">
        <v>0</v>
      </c>
      <c r="J9938" s="9">
        <v>0</v>
      </c>
      <c r="K9938" s="9">
        <v>0</v>
      </c>
      <c r="L9938" s="9">
        <v>0</v>
      </c>
      <c r="M9938" s="9">
        <v>0</v>
      </c>
      <c r="N9938" s="9">
        <v>0</v>
      </c>
      <c r="O9938" s="9">
        <v>0</v>
      </c>
      <c r="P9938" s="9">
        <v>0</v>
      </c>
      <c r="Q9938" s="9">
        <v>0</v>
      </c>
      <c r="R9938" s="9">
        <v>0</v>
      </c>
      <c r="S9938" s="9">
        <v>0</v>
      </c>
      <c r="T9938" s="9">
        <v>0</v>
      </c>
    </row>
    <row r="9939" spans="1:20" x14ac:dyDescent="0.35">
      <c r="A9939">
        <f t="shared" si="311"/>
        <v>9939</v>
      </c>
      <c r="B9939" s="3" t="s">
        <v>71</v>
      </c>
      <c r="C9939" s="3" t="s">
        <v>88</v>
      </c>
      <c r="D9939" s="3" t="s">
        <v>37</v>
      </c>
      <c r="E9939">
        <v>2027</v>
      </c>
      <c r="F9939" s="3" t="str">
        <f t="shared" si="310"/>
        <v>GBSpillBOUND2027</v>
      </c>
      <c r="G9939" s="9">
        <v>0</v>
      </c>
      <c r="H9939" s="9">
        <v>0</v>
      </c>
      <c r="I9939" s="9">
        <v>0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  <c r="Q9939" s="9">
        <v>0</v>
      </c>
      <c r="R9939" s="9">
        <v>0</v>
      </c>
      <c r="S9939" s="9">
        <v>0</v>
      </c>
      <c r="T9939" s="9">
        <v>0</v>
      </c>
    </row>
    <row r="9940" spans="1:20" x14ac:dyDescent="0.35">
      <c r="A9940">
        <f t="shared" si="311"/>
        <v>9940</v>
      </c>
      <c r="B9940" s="3" t="s">
        <v>71</v>
      </c>
      <c r="C9940" s="3" t="s">
        <v>88</v>
      </c>
      <c r="D9940" s="3" t="s">
        <v>37</v>
      </c>
      <c r="E9940">
        <v>2028</v>
      </c>
      <c r="F9940" s="3" t="str">
        <f t="shared" si="310"/>
        <v>GBSpillBOUND2028</v>
      </c>
      <c r="G9940" s="9">
        <v>0</v>
      </c>
      <c r="H9940" s="9">
        <v>0</v>
      </c>
      <c r="I9940" s="9">
        <v>0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  <c r="Q9940" s="9">
        <v>0</v>
      </c>
      <c r="R9940" s="9">
        <v>0</v>
      </c>
      <c r="S9940" s="9">
        <v>0</v>
      </c>
      <c r="T9940" s="9">
        <v>0</v>
      </c>
    </row>
    <row r="9941" spans="1:20" x14ac:dyDescent="0.35">
      <c r="A9941">
        <f t="shared" si="311"/>
        <v>9941</v>
      </c>
      <c r="B9941" s="3" t="s">
        <v>71</v>
      </c>
      <c r="C9941" s="3" t="s">
        <v>88</v>
      </c>
      <c r="D9941" s="3" t="s">
        <v>37</v>
      </c>
      <c r="E9941">
        <v>2029</v>
      </c>
      <c r="F9941" s="3" t="str">
        <f t="shared" si="310"/>
        <v>GBSpillBOUND2029</v>
      </c>
      <c r="G9941" s="9">
        <v>0</v>
      </c>
      <c r="H9941" s="9">
        <v>0</v>
      </c>
      <c r="I9941" s="9">
        <v>0</v>
      </c>
      <c r="J9941" s="9">
        <v>0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  <c r="Q9941" s="9">
        <v>0</v>
      </c>
      <c r="R9941" s="9">
        <v>0</v>
      </c>
      <c r="S9941" s="9">
        <v>0</v>
      </c>
      <c r="T9941" s="9">
        <v>0</v>
      </c>
    </row>
    <row r="9942" spans="1:20" x14ac:dyDescent="0.35">
      <c r="A9942">
        <f t="shared" si="311"/>
        <v>9942</v>
      </c>
      <c r="B9942" s="3" t="s">
        <v>71</v>
      </c>
      <c r="C9942" s="3" t="s">
        <v>88</v>
      </c>
      <c r="D9942" s="3" t="s">
        <v>38</v>
      </c>
      <c r="E9942">
        <v>2020</v>
      </c>
      <c r="F9942" s="3" t="str">
        <f t="shared" si="310"/>
        <v>GBSpill7-MILE2020</v>
      </c>
      <c r="G9942" s="9">
        <v>0</v>
      </c>
      <c r="H9942" s="9">
        <v>0</v>
      </c>
      <c r="I9942" s="9">
        <v>0</v>
      </c>
      <c r="J9942" s="9">
        <v>0</v>
      </c>
      <c r="K9942" s="9">
        <v>0</v>
      </c>
      <c r="L9942" s="9">
        <v>0</v>
      </c>
      <c r="M9942" s="9">
        <v>0</v>
      </c>
      <c r="N9942" s="9">
        <v>0</v>
      </c>
      <c r="O9942" s="9">
        <v>0</v>
      </c>
      <c r="P9942" s="9">
        <v>0</v>
      </c>
      <c r="Q9942" s="9">
        <v>0</v>
      </c>
      <c r="R9942" s="9">
        <v>0</v>
      </c>
      <c r="S9942" s="9">
        <v>0</v>
      </c>
      <c r="T9942" s="9">
        <v>0</v>
      </c>
    </row>
    <row r="9943" spans="1:20" x14ac:dyDescent="0.35">
      <c r="A9943">
        <f t="shared" si="311"/>
        <v>9943</v>
      </c>
      <c r="B9943" s="3" t="s">
        <v>71</v>
      </c>
      <c r="C9943" s="3" t="s">
        <v>88</v>
      </c>
      <c r="D9943" s="3" t="s">
        <v>38</v>
      </c>
      <c r="E9943">
        <v>2021</v>
      </c>
      <c r="F9943" s="3" t="str">
        <f t="shared" si="310"/>
        <v>GBSpill7-MILE2021</v>
      </c>
      <c r="G9943" s="9">
        <v>0</v>
      </c>
      <c r="H9943" s="9">
        <v>0</v>
      </c>
      <c r="I9943" s="9">
        <v>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  <c r="Q9943" s="9">
        <v>0</v>
      </c>
      <c r="R9943" s="9">
        <v>0</v>
      </c>
      <c r="S9943" s="9">
        <v>0</v>
      </c>
      <c r="T9943" s="9">
        <v>0</v>
      </c>
    </row>
    <row r="9944" spans="1:20" x14ac:dyDescent="0.35">
      <c r="A9944">
        <f t="shared" si="311"/>
        <v>9944</v>
      </c>
      <c r="B9944" s="3" t="s">
        <v>71</v>
      </c>
      <c r="C9944" s="3" t="s">
        <v>88</v>
      </c>
      <c r="D9944" s="3" t="s">
        <v>38</v>
      </c>
      <c r="E9944">
        <v>2022</v>
      </c>
      <c r="F9944" s="3" t="str">
        <f t="shared" si="310"/>
        <v>GBSpill7-MILE2022</v>
      </c>
      <c r="G9944" s="9">
        <v>0</v>
      </c>
      <c r="H9944" s="9">
        <v>0</v>
      </c>
      <c r="I9944" s="9">
        <v>0</v>
      </c>
      <c r="J9944" s="9">
        <v>0</v>
      </c>
      <c r="K9944" s="9">
        <v>0</v>
      </c>
      <c r="L9944" s="9">
        <v>0</v>
      </c>
      <c r="M9944" s="9">
        <v>0</v>
      </c>
      <c r="N9944" s="9">
        <v>0</v>
      </c>
      <c r="O9944" s="9">
        <v>0</v>
      </c>
      <c r="P9944" s="9">
        <v>0</v>
      </c>
      <c r="Q9944" s="9">
        <v>0</v>
      </c>
      <c r="R9944" s="9">
        <v>0</v>
      </c>
      <c r="S9944" s="9">
        <v>0</v>
      </c>
      <c r="T9944" s="9">
        <v>0</v>
      </c>
    </row>
    <row r="9945" spans="1:20" x14ac:dyDescent="0.35">
      <c r="A9945">
        <f t="shared" si="311"/>
        <v>9945</v>
      </c>
      <c r="B9945" s="3" t="s">
        <v>71</v>
      </c>
      <c r="C9945" s="3" t="s">
        <v>88</v>
      </c>
      <c r="D9945" s="3" t="s">
        <v>38</v>
      </c>
      <c r="E9945">
        <v>2023</v>
      </c>
      <c r="F9945" s="3" t="str">
        <f t="shared" si="310"/>
        <v>GBSpill7-MILE2023</v>
      </c>
      <c r="G9945" s="9">
        <v>0</v>
      </c>
      <c r="H9945" s="9">
        <v>0</v>
      </c>
      <c r="I9945" s="9">
        <v>0</v>
      </c>
      <c r="J9945" s="9">
        <v>0</v>
      </c>
      <c r="K9945" s="9">
        <v>0</v>
      </c>
      <c r="L9945" s="9">
        <v>0</v>
      </c>
      <c r="M9945" s="9">
        <v>0</v>
      </c>
      <c r="N9945" s="9">
        <v>0</v>
      </c>
      <c r="O9945" s="9">
        <v>0</v>
      </c>
      <c r="P9945" s="9">
        <v>0</v>
      </c>
      <c r="Q9945" s="9">
        <v>0</v>
      </c>
      <c r="R9945" s="9">
        <v>0</v>
      </c>
      <c r="S9945" s="9">
        <v>0</v>
      </c>
      <c r="T9945" s="9">
        <v>0</v>
      </c>
    </row>
    <row r="9946" spans="1:20" x14ac:dyDescent="0.35">
      <c r="A9946">
        <f t="shared" si="311"/>
        <v>9946</v>
      </c>
      <c r="B9946" s="3" t="s">
        <v>71</v>
      </c>
      <c r="C9946" s="3" t="s">
        <v>88</v>
      </c>
      <c r="D9946" s="3" t="s">
        <v>38</v>
      </c>
      <c r="E9946">
        <v>2024</v>
      </c>
      <c r="F9946" s="3" t="str">
        <f t="shared" si="310"/>
        <v>GBSpill7-MILE2024</v>
      </c>
      <c r="G9946" s="9">
        <v>0</v>
      </c>
      <c r="H9946" s="9">
        <v>0</v>
      </c>
      <c r="I9946" s="9">
        <v>0</v>
      </c>
      <c r="J9946" s="9">
        <v>0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  <c r="Q9946" s="9">
        <v>0</v>
      </c>
      <c r="R9946" s="9">
        <v>0</v>
      </c>
      <c r="S9946" s="9">
        <v>0</v>
      </c>
      <c r="T9946" s="9">
        <v>0</v>
      </c>
    </row>
    <row r="9947" spans="1:20" x14ac:dyDescent="0.35">
      <c r="A9947">
        <f t="shared" si="311"/>
        <v>9947</v>
      </c>
      <c r="B9947" s="3" t="s">
        <v>71</v>
      </c>
      <c r="C9947" s="3" t="s">
        <v>88</v>
      </c>
      <c r="D9947" s="3" t="s">
        <v>38</v>
      </c>
      <c r="E9947">
        <v>2025</v>
      </c>
      <c r="F9947" s="3" t="str">
        <f t="shared" si="310"/>
        <v>GBSpill7-MILE2025</v>
      </c>
      <c r="G9947" s="9">
        <v>0</v>
      </c>
      <c r="H9947" s="9">
        <v>0</v>
      </c>
      <c r="I9947" s="9">
        <v>0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  <c r="Q9947" s="9">
        <v>0</v>
      </c>
      <c r="R9947" s="9">
        <v>0</v>
      </c>
      <c r="S9947" s="9">
        <v>0</v>
      </c>
      <c r="T9947" s="9">
        <v>0</v>
      </c>
    </row>
    <row r="9948" spans="1:20" x14ac:dyDescent="0.35">
      <c r="A9948">
        <f t="shared" si="311"/>
        <v>9948</v>
      </c>
      <c r="B9948" s="3" t="s">
        <v>71</v>
      </c>
      <c r="C9948" s="3" t="s">
        <v>88</v>
      </c>
      <c r="D9948" s="3" t="s">
        <v>38</v>
      </c>
      <c r="E9948">
        <v>2026</v>
      </c>
      <c r="F9948" s="3" t="str">
        <f t="shared" si="310"/>
        <v>GBSpill7-MILE2026</v>
      </c>
      <c r="G9948" s="9">
        <v>0</v>
      </c>
      <c r="H9948" s="9">
        <v>0</v>
      </c>
      <c r="I9948" s="9">
        <v>0</v>
      </c>
      <c r="J9948" s="9">
        <v>0</v>
      </c>
      <c r="K9948" s="9">
        <v>0</v>
      </c>
      <c r="L9948" s="9">
        <v>0</v>
      </c>
      <c r="M9948" s="9">
        <v>0</v>
      </c>
      <c r="N9948" s="9">
        <v>0</v>
      </c>
      <c r="O9948" s="9">
        <v>0</v>
      </c>
      <c r="P9948" s="9">
        <v>0</v>
      </c>
      <c r="Q9948" s="9">
        <v>0</v>
      </c>
      <c r="R9948" s="9">
        <v>0</v>
      </c>
      <c r="S9948" s="9">
        <v>0</v>
      </c>
      <c r="T9948" s="9">
        <v>0</v>
      </c>
    </row>
    <row r="9949" spans="1:20" x14ac:dyDescent="0.35">
      <c r="A9949">
        <f t="shared" si="311"/>
        <v>9949</v>
      </c>
      <c r="B9949" s="3" t="s">
        <v>71</v>
      </c>
      <c r="C9949" s="3" t="s">
        <v>88</v>
      </c>
      <c r="D9949" s="3" t="s">
        <v>38</v>
      </c>
      <c r="E9949">
        <v>2027</v>
      </c>
      <c r="F9949" s="3" t="str">
        <f t="shared" si="310"/>
        <v>GBSpill7-MILE2027</v>
      </c>
      <c r="G9949" s="9">
        <v>0</v>
      </c>
      <c r="H9949" s="9">
        <v>0</v>
      </c>
      <c r="I9949" s="9">
        <v>0</v>
      </c>
      <c r="J9949" s="9">
        <v>0</v>
      </c>
      <c r="K9949" s="9">
        <v>0</v>
      </c>
      <c r="L9949" s="9">
        <v>0</v>
      </c>
      <c r="M9949" s="9">
        <v>0</v>
      </c>
      <c r="N9949" s="9">
        <v>0</v>
      </c>
      <c r="O9949" s="9">
        <v>0</v>
      </c>
      <c r="P9949" s="9">
        <v>0</v>
      </c>
      <c r="Q9949" s="9">
        <v>0</v>
      </c>
      <c r="R9949" s="9">
        <v>0</v>
      </c>
      <c r="S9949" s="9">
        <v>0</v>
      </c>
      <c r="T9949" s="9">
        <v>0</v>
      </c>
    </row>
    <row r="9950" spans="1:20" x14ac:dyDescent="0.35">
      <c r="A9950">
        <f t="shared" si="311"/>
        <v>9950</v>
      </c>
      <c r="B9950" s="3" t="s">
        <v>71</v>
      </c>
      <c r="C9950" s="3" t="s">
        <v>88</v>
      </c>
      <c r="D9950" s="3" t="s">
        <v>38</v>
      </c>
      <c r="E9950">
        <v>2028</v>
      </c>
      <c r="F9950" s="3" t="str">
        <f t="shared" si="310"/>
        <v>GBSpill7-MILE2028</v>
      </c>
      <c r="G9950" s="9">
        <v>0</v>
      </c>
      <c r="H9950" s="9">
        <v>0</v>
      </c>
      <c r="I9950" s="9">
        <v>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  <c r="R9950" s="9">
        <v>0</v>
      </c>
      <c r="S9950" s="9">
        <v>0</v>
      </c>
      <c r="T9950" s="9">
        <v>0</v>
      </c>
    </row>
    <row r="9951" spans="1:20" x14ac:dyDescent="0.35">
      <c r="A9951">
        <f t="shared" si="311"/>
        <v>9951</v>
      </c>
      <c r="B9951" s="3" t="s">
        <v>71</v>
      </c>
      <c r="C9951" s="3" t="s">
        <v>88</v>
      </c>
      <c r="D9951" s="3" t="s">
        <v>38</v>
      </c>
      <c r="E9951">
        <v>2029</v>
      </c>
      <c r="F9951" s="3" t="str">
        <f t="shared" si="310"/>
        <v>GBSpill7-MILE2029</v>
      </c>
      <c r="G9951" s="9">
        <v>0</v>
      </c>
      <c r="H9951" s="9">
        <v>0</v>
      </c>
      <c r="I9951" s="9">
        <v>0</v>
      </c>
      <c r="J9951" s="9">
        <v>0</v>
      </c>
      <c r="K9951" s="9">
        <v>0</v>
      </c>
      <c r="L9951" s="9">
        <v>0</v>
      </c>
      <c r="M9951" s="9">
        <v>0</v>
      </c>
      <c r="N9951" s="9">
        <v>0</v>
      </c>
      <c r="O9951" s="9">
        <v>0</v>
      </c>
      <c r="P9951" s="9">
        <v>0</v>
      </c>
      <c r="Q9951" s="9">
        <v>0</v>
      </c>
      <c r="R9951" s="9">
        <v>0</v>
      </c>
      <c r="S9951" s="9">
        <v>0</v>
      </c>
      <c r="T9951" s="9">
        <v>0</v>
      </c>
    </row>
    <row r="9952" spans="1:20" x14ac:dyDescent="0.35">
      <c r="A9952">
        <f t="shared" si="311"/>
        <v>9952</v>
      </c>
      <c r="B9952" s="3" t="s">
        <v>71</v>
      </c>
      <c r="C9952" s="3" t="s">
        <v>88</v>
      </c>
      <c r="D9952" s="3" t="s">
        <v>39</v>
      </c>
      <c r="E9952">
        <v>2020</v>
      </c>
      <c r="F9952" s="3" t="str">
        <f t="shared" si="310"/>
        <v>GBSpillWANETA2020</v>
      </c>
      <c r="G9952" s="9">
        <v>0</v>
      </c>
      <c r="H9952" s="9">
        <v>0</v>
      </c>
      <c r="I9952" s="9">
        <v>0</v>
      </c>
      <c r="J9952" s="9">
        <v>0</v>
      </c>
      <c r="K9952" s="9">
        <v>0</v>
      </c>
      <c r="L9952" s="9">
        <v>0</v>
      </c>
      <c r="M9952" s="9">
        <v>0</v>
      </c>
      <c r="N9952" s="9">
        <v>0</v>
      </c>
      <c r="O9952" s="9">
        <v>0</v>
      </c>
      <c r="P9952" s="9">
        <v>0</v>
      </c>
      <c r="Q9952" s="9">
        <v>0</v>
      </c>
      <c r="R9952" s="9">
        <v>0</v>
      </c>
      <c r="S9952" s="9">
        <v>0</v>
      </c>
      <c r="T9952" s="9">
        <v>0</v>
      </c>
    </row>
    <row r="9953" spans="1:20" x14ac:dyDescent="0.35">
      <c r="A9953">
        <f t="shared" si="311"/>
        <v>9953</v>
      </c>
      <c r="B9953" s="3" t="s">
        <v>71</v>
      </c>
      <c r="C9953" s="3" t="s">
        <v>88</v>
      </c>
      <c r="D9953" s="3" t="s">
        <v>39</v>
      </c>
      <c r="E9953">
        <v>2021</v>
      </c>
      <c r="F9953" s="3" t="str">
        <f t="shared" si="310"/>
        <v>GBSpillWANETA2021</v>
      </c>
      <c r="G9953" s="9">
        <v>0</v>
      </c>
      <c r="H9953" s="9">
        <v>0</v>
      </c>
      <c r="I9953" s="9">
        <v>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  <c r="Q9953" s="9">
        <v>0</v>
      </c>
      <c r="R9953" s="9">
        <v>0</v>
      </c>
      <c r="S9953" s="9">
        <v>0</v>
      </c>
      <c r="T9953" s="9">
        <v>0</v>
      </c>
    </row>
    <row r="9954" spans="1:20" x14ac:dyDescent="0.35">
      <c r="A9954">
        <f t="shared" si="311"/>
        <v>9954</v>
      </c>
      <c r="B9954" s="3" t="s">
        <v>71</v>
      </c>
      <c r="C9954" s="3" t="s">
        <v>88</v>
      </c>
      <c r="D9954" s="3" t="s">
        <v>39</v>
      </c>
      <c r="E9954">
        <v>2022</v>
      </c>
      <c r="F9954" s="3" t="str">
        <f t="shared" si="310"/>
        <v>GBSpillWANETA2022</v>
      </c>
      <c r="G9954" s="9">
        <v>0</v>
      </c>
      <c r="H9954" s="9">
        <v>0</v>
      </c>
      <c r="I9954" s="9">
        <v>0</v>
      </c>
      <c r="J9954" s="9">
        <v>0</v>
      </c>
      <c r="K9954" s="9">
        <v>0</v>
      </c>
      <c r="L9954" s="9">
        <v>0</v>
      </c>
      <c r="M9954" s="9">
        <v>0</v>
      </c>
      <c r="N9954" s="9">
        <v>0</v>
      </c>
      <c r="O9954" s="9">
        <v>0</v>
      </c>
      <c r="P9954" s="9">
        <v>0</v>
      </c>
      <c r="Q9954" s="9">
        <v>0</v>
      </c>
      <c r="R9954" s="9">
        <v>0</v>
      </c>
      <c r="S9954" s="9">
        <v>0</v>
      </c>
      <c r="T9954" s="9">
        <v>0</v>
      </c>
    </row>
    <row r="9955" spans="1:20" x14ac:dyDescent="0.35">
      <c r="A9955">
        <f t="shared" si="311"/>
        <v>9955</v>
      </c>
      <c r="B9955" s="3" t="s">
        <v>71</v>
      </c>
      <c r="C9955" s="3" t="s">
        <v>88</v>
      </c>
      <c r="D9955" s="3" t="s">
        <v>39</v>
      </c>
      <c r="E9955">
        <v>2023</v>
      </c>
      <c r="F9955" s="3" t="str">
        <f t="shared" si="310"/>
        <v>GBSpillWANETA2023</v>
      </c>
      <c r="G9955" s="9">
        <v>0</v>
      </c>
      <c r="H9955" s="9">
        <v>0</v>
      </c>
      <c r="I9955" s="9">
        <v>0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  <c r="Q9955" s="9">
        <v>0</v>
      </c>
      <c r="R9955" s="9">
        <v>0</v>
      </c>
      <c r="S9955" s="9">
        <v>0</v>
      </c>
      <c r="T9955" s="9">
        <v>0</v>
      </c>
    </row>
    <row r="9956" spans="1:20" x14ac:dyDescent="0.35">
      <c r="A9956">
        <f t="shared" si="311"/>
        <v>9956</v>
      </c>
      <c r="B9956" s="3" t="s">
        <v>71</v>
      </c>
      <c r="C9956" s="3" t="s">
        <v>88</v>
      </c>
      <c r="D9956" s="3" t="s">
        <v>39</v>
      </c>
      <c r="E9956">
        <v>2024</v>
      </c>
      <c r="F9956" s="3" t="str">
        <f t="shared" si="310"/>
        <v>GBSpillWANETA2024</v>
      </c>
      <c r="G9956" s="9">
        <v>0</v>
      </c>
      <c r="H9956" s="9">
        <v>0</v>
      </c>
      <c r="I9956" s="9">
        <v>0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  <c r="Q9956" s="9">
        <v>0</v>
      </c>
      <c r="R9956" s="9">
        <v>0</v>
      </c>
      <c r="S9956" s="9">
        <v>0</v>
      </c>
      <c r="T9956" s="9">
        <v>0</v>
      </c>
    </row>
    <row r="9957" spans="1:20" x14ac:dyDescent="0.35">
      <c r="A9957">
        <f t="shared" si="311"/>
        <v>9957</v>
      </c>
      <c r="B9957" s="3" t="s">
        <v>71</v>
      </c>
      <c r="C9957" s="3" t="s">
        <v>88</v>
      </c>
      <c r="D9957" s="3" t="s">
        <v>39</v>
      </c>
      <c r="E9957">
        <v>2025</v>
      </c>
      <c r="F9957" s="3" t="str">
        <f t="shared" si="310"/>
        <v>GBSpillWANETA2025</v>
      </c>
      <c r="G9957" s="9">
        <v>0</v>
      </c>
      <c r="H9957" s="9">
        <v>0</v>
      </c>
      <c r="I9957" s="9">
        <v>0</v>
      </c>
      <c r="J9957" s="9">
        <v>0</v>
      </c>
      <c r="K9957" s="9">
        <v>0</v>
      </c>
      <c r="L9957" s="9">
        <v>0</v>
      </c>
      <c r="M9957" s="9">
        <v>0</v>
      </c>
      <c r="N9957" s="9">
        <v>0</v>
      </c>
      <c r="O9957" s="9">
        <v>0</v>
      </c>
      <c r="P9957" s="9">
        <v>0</v>
      </c>
      <c r="Q9957" s="9">
        <v>0</v>
      </c>
      <c r="R9957" s="9">
        <v>0</v>
      </c>
      <c r="S9957" s="9">
        <v>0</v>
      </c>
      <c r="T9957" s="9">
        <v>0</v>
      </c>
    </row>
    <row r="9958" spans="1:20" x14ac:dyDescent="0.35">
      <c r="A9958">
        <f t="shared" si="311"/>
        <v>9958</v>
      </c>
      <c r="B9958" s="3" t="s">
        <v>71</v>
      </c>
      <c r="C9958" s="3" t="s">
        <v>88</v>
      </c>
      <c r="D9958" s="3" t="s">
        <v>39</v>
      </c>
      <c r="E9958">
        <v>2026</v>
      </c>
      <c r="F9958" s="3" t="str">
        <f t="shared" si="310"/>
        <v>GBSpillWANETA2026</v>
      </c>
      <c r="G9958" s="9">
        <v>0</v>
      </c>
      <c r="H9958" s="9">
        <v>0</v>
      </c>
      <c r="I9958" s="9">
        <v>0</v>
      </c>
      <c r="J9958" s="9">
        <v>0</v>
      </c>
      <c r="K9958" s="9">
        <v>0</v>
      </c>
      <c r="L9958" s="9">
        <v>0</v>
      </c>
      <c r="M9958" s="9">
        <v>0</v>
      </c>
      <c r="N9958" s="9">
        <v>0</v>
      </c>
      <c r="O9958" s="9">
        <v>0</v>
      </c>
      <c r="P9958" s="9">
        <v>0</v>
      </c>
      <c r="Q9958" s="9">
        <v>0</v>
      </c>
      <c r="R9958" s="9">
        <v>0</v>
      </c>
      <c r="S9958" s="9">
        <v>0</v>
      </c>
      <c r="T9958" s="9">
        <v>0</v>
      </c>
    </row>
    <row r="9959" spans="1:20" x14ac:dyDescent="0.35">
      <c r="A9959">
        <f t="shared" si="311"/>
        <v>9959</v>
      </c>
      <c r="B9959" s="3" t="s">
        <v>71</v>
      </c>
      <c r="C9959" s="3" t="s">
        <v>88</v>
      </c>
      <c r="D9959" s="3" t="s">
        <v>39</v>
      </c>
      <c r="E9959">
        <v>2027</v>
      </c>
      <c r="F9959" s="3" t="str">
        <f t="shared" si="310"/>
        <v>GBSpillWANETA2027</v>
      </c>
      <c r="G9959" s="9">
        <v>0</v>
      </c>
      <c r="H9959" s="9">
        <v>0</v>
      </c>
      <c r="I9959" s="9">
        <v>0</v>
      </c>
      <c r="J9959" s="9">
        <v>0</v>
      </c>
      <c r="K9959" s="9">
        <v>0</v>
      </c>
      <c r="L9959" s="9">
        <v>0</v>
      </c>
      <c r="M9959" s="9">
        <v>0</v>
      </c>
      <c r="N9959" s="9">
        <v>0</v>
      </c>
      <c r="O9959" s="9">
        <v>0</v>
      </c>
      <c r="P9959" s="9">
        <v>0</v>
      </c>
      <c r="Q9959" s="9">
        <v>0</v>
      </c>
      <c r="R9959" s="9">
        <v>0</v>
      </c>
      <c r="S9959" s="9">
        <v>0</v>
      </c>
      <c r="T9959" s="9">
        <v>0</v>
      </c>
    </row>
    <row r="9960" spans="1:20" x14ac:dyDescent="0.35">
      <c r="A9960">
        <f t="shared" si="311"/>
        <v>9960</v>
      </c>
      <c r="B9960" s="3" t="s">
        <v>71</v>
      </c>
      <c r="C9960" s="3" t="s">
        <v>88</v>
      </c>
      <c r="D9960" s="3" t="s">
        <v>39</v>
      </c>
      <c r="E9960">
        <v>2028</v>
      </c>
      <c r="F9960" s="3" t="str">
        <f t="shared" si="310"/>
        <v>GBSpillWANETA2028</v>
      </c>
      <c r="G9960" s="9">
        <v>0</v>
      </c>
      <c r="H9960" s="9">
        <v>0</v>
      </c>
      <c r="I9960" s="9">
        <v>0</v>
      </c>
      <c r="J9960" s="9">
        <v>0</v>
      </c>
      <c r="K9960" s="9">
        <v>0</v>
      </c>
      <c r="L9960" s="9">
        <v>0</v>
      </c>
      <c r="M9960" s="9">
        <v>0</v>
      </c>
      <c r="N9960" s="9">
        <v>0</v>
      </c>
      <c r="O9960" s="9">
        <v>0</v>
      </c>
      <c r="P9960" s="9">
        <v>0</v>
      </c>
      <c r="Q9960" s="9">
        <v>0</v>
      </c>
      <c r="R9960" s="9">
        <v>0</v>
      </c>
      <c r="S9960" s="9">
        <v>0</v>
      </c>
      <c r="T9960" s="9">
        <v>0</v>
      </c>
    </row>
    <row r="9961" spans="1:20" x14ac:dyDescent="0.35">
      <c r="A9961">
        <f t="shared" si="311"/>
        <v>9961</v>
      </c>
      <c r="B9961" s="3" t="s">
        <v>71</v>
      </c>
      <c r="C9961" s="3" t="s">
        <v>88</v>
      </c>
      <c r="D9961" s="3" t="s">
        <v>39</v>
      </c>
      <c r="E9961">
        <v>2029</v>
      </c>
      <c r="F9961" s="3" t="str">
        <f t="shared" si="310"/>
        <v>GBSpillWANETA2029</v>
      </c>
      <c r="G9961" s="9">
        <v>0</v>
      </c>
      <c r="H9961" s="9">
        <v>0</v>
      </c>
      <c r="I9961" s="9">
        <v>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  <c r="Q9961" s="9">
        <v>0</v>
      </c>
      <c r="R9961" s="9">
        <v>0</v>
      </c>
      <c r="S9961" s="9">
        <v>0</v>
      </c>
      <c r="T9961" s="9">
        <v>0</v>
      </c>
    </row>
    <row r="9962" spans="1:20" x14ac:dyDescent="0.35">
      <c r="A9962">
        <f t="shared" si="311"/>
        <v>9962</v>
      </c>
      <c r="B9962" s="3" t="s">
        <v>71</v>
      </c>
      <c r="C9962" s="3" t="s">
        <v>88</v>
      </c>
      <c r="D9962" s="3" t="s">
        <v>40</v>
      </c>
      <c r="E9962">
        <v>2020</v>
      </c>
      <c r="F9962" s="3" t="str">
        <f t="shared" si="310"/>
        <v>GBSpillCDA LK2020</v>
      </c>
      <c r="G9962" s="9">
        <v>0</v>
      </c>
      <c r="H9962" s="9">
        <v>0</v>
      </c>
      <c r="I9962" s="9">
        <v>0</v>
      </c>
      <c r="J9962" s="9">
        <v>0</v>
      </c>
      <c r="K9962" s="9">
        <v>0</v>
      </c>
      <c r="L9962" s="9">
        <v>0</v>
      </c>
      <c r="M9962" s="9">
        <v>0</v>
      </c>
      <c r="N9962" s="9">
        <v>0</v>
      </c>
      <c r="O9962" s="9">
        <v>0</v>
      </c>
      <c r="P9962" s="9">
        <v>0</v>
      </c>
      <c r="Q9962" s="9">
        <v>0</v>
      </c>
      <c r="R9962" s="9">
        <v>0</v>
      </c>
      <c r="S9962" s="9">
        <v>0</v>
      </c>
      <c r="T9962" s="9">
        <v>0</v>
      </c>
    </row>
    <row r="9963" spans="1:20" x14ac:dyDescent="0.35">
      <c r="A9963">
        <f t="shared" si="311"/>
        <v>9963</v>
      </c>
      <c r="B9963" s="3" t="s">
        <v>71</v>
      </c>
      <c r="C9963" s="3" t="s">
        <v>88</v>
      </c>
      <c r="D9963" s="3" t="s">
        <v>40</v>
      </c>
      <c r="E9963">
        <v>2021</v>
      </c>
      <c r="F9963" s="3" t="str">
        <f t="shared" si="310"/>
        <v>GBSpillCDA LK2021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  <c r="Q9963" s="9">
        <v>0</v>
      </c>
      <c r="R9963" s="9">
        <v>0</v>
      </c>
      <c r="S9963" s="9">
        <v>0</v>
      </c>
      <c r="T9963" s="9">
        <v>0</v>
      </c>
    </row>
    <row r="9964" spans="1:20" x14ac:dyDescent="0.35">
      <c r="A9964">
        <f t="shared" si="311"/>
        <v>9964</v>
      </c>
      <c r="B9964" s="3" t="s">
        <v>71</v>
      </c>
      <c r="C9964" s="3" t="s">
        <v>88</v>
      </c>
      <c r="D9964" s="3" t="s">
        <v>40</v>
      </c>
      <c r="E9964">
        <v>2022</v>
      </c>
      <c r="F9964" s="3" t="str">
        <f t="shared" si="310"/>
        <v>GBSpillCDA LK2022</v>
      </c>
      <c r="G9964" s="9">
        <v>0</v>
      </c>
      <c r="H9964" s="9">
        <v>0</v>
      </c>
      <c r="I9964" s="9">
        <v>0</v>
      </c>
      <c r="J9964" s="9">
        <v>0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  <c r="R9964" s="9">
        <v>0</v>
      </c>
      <c r="S9964" s="9">
        <v>0</v>
      </c>
      <c r="T9964" s="9">
        <v>0</v>
      </c>
    </row>
    <row r="9965" spans="1:20" x14ac:dyDescent="0.35">
      <c r="A9965">
        <f t="shared" si="311"/>
        <v>9965</v>
      </c>
      <c r="B9965" s="3" t="s">
        <v>71</v>
      </c>
      <c r="C9965" s="3" t="s">
        <v>88</v>
      </c>
      <c r="D9965" s="3" t="s">
        <v>40</v>
      </c>
      <c r="E9965">
        <v>2023</v>
      </c>
      <c r="F9965" s="3" t="str">
        <f t="shared" si="310"/>
        <v>GBSpillCDA LK2023</v>
      </c>
      <c r="G9965" s="9">
        <v>0</v>
      </c>
      <c r="H9965" s="9">
        <v>0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>
        <v>0</v>
      </c>
      <c r="O9965" s="9">
        <v>0</v>
      </c>
      <c r="P9965" s="9">
        <v>0</v>
      </c>
      <c r="Q9965" s="9">
        <v>0</v>
      </c>
      <c r="R9965" s="9">
        <v>0</v>
      </c>
      <c r="S9965" s="9">
        <v>0</v>
      </c>
      <c r="T9965" s="9">
        <v>0</v>
      </c>
    </row>
    <row r="9966" spans="1:20" x14ac:dyDescent="0.35">
      <c r="A9966">
        <f t="shared" si="311"/>
        <v>9966</v>
      </c>
      <c r="B9966" s="3" t="s">
        <v>71</v>
      </c>
      <c r="C9966" s="3" t="s">
        <v>88</v>
      </c>
      <c r="D9966" s="3" t="s">
        <v>40</v>
      </c>
      <c r="E9966">
        <v>2024</v>
      </c>
      <c r="F9966" s="3" t="str">
        <f t="shared" si="310"/>
        <v>GBSpillCDA LK2024</v>
      </c>
      <c r="G9966" s="9">
        <v>0</v>
      </c>
      <c r="H9966" s="9">
        <v>0</v>
      </c>
      <c r="I9966" s="9">
        <v>0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  <c r="R9966" s="9">
        <v>0</v>
      </c>
      <c r="S9966" s="9">
        <v>0</v>
      </c>
      <c r="T9966" s="9">
        <v>0</v>
      </c>
    </row>
    <row r="9967" spans="1:20" x14ac:dyDescent="0.35">
      <c r="A9967">
        <f t="shared" si="311"/>
        <v>9967</v>
      </c>
      <c r="B9967" s="3" t="s">
        <v>71</v>
      </c>
      <c r="C9967" s="3" t="s">
        <v>88</v>
      </c>
      <c r="D9967" s="3" t="s">
        <v>40</v>
      </c>
      <c r="E9967">
        <v>2025</v>
      </c>
      <c r="F9967" s="3" t="str">
        <f t="shared" si="310"/>
        <v>GBSpillCDA LK2025</v>
      </c>
      <c r="G9967" s="9">
        <v>0</v>
      </c>
      <c r="H9967" s="9">
        <v>0</v>
      </c>
      <c r="I9967" s="9">
        <v>0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  <c r="R9967" s="9">
        <v>0</v>
      </c>
      <c r="S9967" s="9">
        <v>0</v>
      </c>
      <c r="T9967" s="9">
        <v>0</v>
      </c>
    </row>
    <row r="9968" spans="1:20" x14ac:dyDescent="0.35">
      <c r="A9968">
        <f t="shared" si="311"/>
        <v>9968</v>
      </c>
      <c r="B9968" s="3" t="s">
        <v>71</v>
      </c>
      <c r="C9968" s="3" t="s">
        <v>88</v>
      </c>
      <c r="D9968" s="3" t="s">
        <v>40</v>
      </c>
      <c r="E9968">
        <v>2026</v>
      </c>
      <c r="F9968" s="3" t="str">
        <f t="shared" si="310"/>
        <v>GBSpillCDA LK2026</v>
      </c>
      <c r="G9968" s="9">
        <v>0</v>
      </c>
      <c r="H9968" s="9">
        <v>0</v>
      </c>
      <c r="I9968" s="9">
        <v>0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  <c r="Q9968" s="9">
        <v>0</v>
      </c>
      <c r="R9968" s="9">
        <v>0</v>
      </c>
      <c r="S9968" s="9">
        <v>0</v>
      </c>
      <c r="T9968" s="9">
        <v>0</v>
      </c>
    </row>
    <row r="9969" spans="1:20" x14ac:dyDescent="0.35">
      <c r="A9969">
        <f t="shared" si="311"/>
        <v>9969</v>
      </c>
      <c r="B9969" s="3" t="s">
        <v>71</v>
      </c>
      <c r="C9969" s="3" t="s">
        <v>88</v>
      </c>
      <c r="D9969" s="3" t="s">
        <v>40</v>
      </c>
      <c r="E9969">
        <v>2027</v>
      </c>
      <c r="F9969" s="3" t="str">
        <f t="shared" si="310"/>
        <v>GBSpillCDA LK2027</v>
      </c>
      <c r="G9969" s="9">
        <v>0</v>
      </c>
      <c r="H9969" s="9">
        <v>0</v>
      </c>
      <c r="I9969" s="9">
        <v>0</v>
      </c>
      <c r="J9969" s="9">
        <v>0</v>
      </c>
      <c r="K9969" s="9">
        <v>0</v>
      </c>
      <c r="L9969" s="9">
        <v>0</v>
      </c>
      <c r="M9969" s="9">
        <v>0</v>
      </c>
      <c r="N9969" s="9">
        <v>0</v>
      </c>
      <c r="O9969" s="9">
        <v>0</v>
      </c>
      <c r="P9969" s="9">
        <v>0</v>
      </c>
      <c r="Q9969" s="9">
        <v>0</v>
      </c>
      <c r="R9969" s="9">
        <v>0</v>
      </c>
      <c r="S9969" s="9">
        <v>0</v>
      </c>
      <c r="T9969" s="9">
        <v>0</v>
      </c>
    </row>
    <row r="9970" spans="1:20" x14ac:dyDescent="0.35">
      <c r="A9970">
        <f t="shared" si="311"/>
        <v>9970</v>
      </c>
      <c r="B9970" s="3" t="s">
        <v>71</v>
      </c>
      <c r="C9970" s="3" t="s">
        <v>88</v>
      </c>
      <c r="D9970" s="3" t="s">
        <v>40</v>
      </c>
      <c r="E9970">
        <v>2028</v>
      </c>
      <c r="F9970" s="3" t="str">
        <f t="shared" si="310"/>
        <v>GBSpillCDA LK2028</v>
      </c>
      <c r="G9970" s="9">
        <v>0</v>
      </c>
      <c r="H9970" s="9">
        <v>0</v>
      </c>
      <c r="I9970" s="9">
        <v>0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  <c r="Q9970" s="9">
        <v>0</v>
      </c>
      <c r="R9970" s="9">
        <v>0</v>
      </c>
      <c r="S9970" s="9">
        <v>0</v>
      </c>
      <c r="T9970" s="9">
        <v>0</v>
      </c>
    </row>
    <row r="9971" spans="1:20" x14ac:dyDescent="0.35">
      <c r="A9971">
        <f t="shared" si="311"/>
        <v>9971</v>
      </c>
      <c r="B9971" s="3" t="s">
        <v>71</v>
      </c>
      <c r="C9971" s="3" t="s">
        <v>88</v>
      </c>
      <c r="D9971" s="3" t="s">
        <v>40</v>
      </c>
      <c r="E9971">
        <v>2029</v>
      </c>
      <c r="F9971" s="3" t="str">
        <f t="shared" si="310"/>
        <v>GBSpillCDA LK2029</v>
      </c>
      <c r="G9971" s="9">
        <v>0</v>
      </c>
      <c r="H9971" s="9">
        <v>0</v>
      </c>
      <c r="I9971" s="9">
        <v>0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  <c r="Q9971" s="9">
        <v>0</v>
      </c>
      <c r="R9971" s="9">
        <v>0</v>
      </c>
      <c r="S9971" s="9">
        <v>0</v>
      </c>
      <c r="T9971" s="9">
        <v>0</v>
      </c>
    </row>
    <row r="9972" spans="1:20" x14ac:dyDescent="0.35">
      <c r="A9972">
        <f t="shared" si="311"/>
        <v>9972</v>
      </c>
      <c r="B9972" s="3" t="s">
        <v>71</v>
      </c>
      <c r="C9972" s="3" t="s">
        <v>88</v>
      </c>
      <c r="D9972" s="3" t="s">
        <v>41</v>
      </c>
      <c r="E9972">
        <v>2020</v>
      </c>
      <c r="F9972" s="3" t="str">
        <f t="shared" si="310"/>
        <v>GBSpillPOST F2020</v>
      </c>
      <c r="G9972" s="9">
        <v>0</v>
      </c>
      <c r="H9972" s="9">
        <v>0</v>
      </c>
      <c r="I9972" s="9">
        <v>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  <c r="Q9972" s="9">
        <v>0</v>
      </c>
      <c r="R9972" s="9">
        <v>0</v>
      </c>
      <c r="S9972" s="9">
        <v>0</v>
      </c>
      <c r="T9972" s="9">
        <v>0</v>
      </c>
    </row>
    <row r="9973" spans="1:20" x14ac:dyDescent="0.35">
      <c r="A9973">
        <f t="shared" si="311"/>
        <v>9973</v>
      </c>
      <c r="B9973" s="3" t="s">
        <v>71</v>
      </c>
      <c r="C9973" s="3" t="s">
        <v>88</v>
      </c>
      <c r="D9973" s="3" t="s">
        <v>41</v>
      </c>
      <c r="E9973">
        <v>2021</v>
      </c>
      <c r="F9973" s="3" t="str">
        <f t="shared" si="310"/>
        <v>GBSpillPOST F2021</v>
      </c>
      <c r="G9973" s="9">
        <v>0</v>
      </c>
      <c r="H9973" s="9">
        <v>0</v>
      </c>
      <c r="I9973" s="9">
        <v>0</v>
      </c>
      <c r="J9973" s="9">
        <v>0</v>
      </c>
      <c r="K9973" s="9">
        <v>0</v>
      </c>
      <c r="L9973" s="9">
        <v>0</v>
      </c>
      <c r="M9973" s="9">
        <v>0</v>
      </c>
      <c r="N9973" s="9">
        <v>0</v>
      </c>
      <c r="O9973" s="9">
        <v>0</v>
      </c>
      <c r="P9973" s="9">
        <v>0</v>
      </c>
      <c r="Q9973" s="9">
        <v>0</v>
      </c>
      <c r="R9973" s="9">
        <v>0</v>
      </c>
      <c r="S9973" s="9">
        <v>0</v>
      </c>
      <c r="T9973" s="9">
        <v>0</v>
      </c>
    </row>
    <row r="9974" spans="1:20" x14ac:dyDescent="0.35">
      <c r="A9974">
        <f t="shared" si="311"/>
        <v>9974</v>
      </c>
      <c r="B9974" s="3" t="s">
        <v>71</v>
      </c>
      <c r="C9974" s="3" t="s">
        <v>88</v>
      </c>
      <c r="D9974" s="3" t="s">
        <v>41</v>
      </c>
      <c r="E9974">
        <v>2022</v>
      </c>
      <c r="F9974" s="3" t="str">
        <f t="shared" si="310"/>
        <v>GBSpillPOST F2022</v>
      </c>
      <c r="G9974" s="9">
        <v>0</v>
      </c>
      <c r="H9974" s="9">
        <v>0</v>
      </c>
      <c r="I9974" s="9">
        <v>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  <c r="Q9974" s="9">
        <v>0</v>
      </c>
      <c r="R9974" s="9">
        <v>0</v>
      </c>
      <c r="S9974" s="9">
        <v>0</v>
      </c>
      <c r="T9974" s="9">
        <v>0</v>
      </c>
    </row>
    <row r="9975" spans="1:20" x14ac:dyDescent="0.35">
      <c r="A9975">
        <f t="shared" si="311"/>
        <v>9975</v>
      </c>
      <c r="B9975" s="3" t="s">
        <v>71</v>
      </c>
      <c r="C9975" s="3" t="s">
        <v>88</v>
      </c>
      <c r="D9975" s="3" t="s">
        <v>41</v>
      </c>
      <c r="E9975">
        <v>2023</v>
      </c>
      <c r="F9975" s="3" t="str">
        <f t="shared" si="310"/>
        <v>GBSpillPOST F2023</v>
      </c>
      <c r="G9975" s="9">
        <v>0</v>
      </c>
      <c r="H9975" s="9">
        <v>0</v>
      </c>
      <c r="I9975" s="9">
        <v>0</v>
      </c>
      <c r="J9975" s="9">
        <v>0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  <c r="R9975" s="9">
        <v>0</v>
      </c>
      <c r="S9975" s="9">
        <v>0</v>
      </c>
      <c r="T9975" s="9">
        <v>0</v>
      </c>
    </row>
    <row r="9976" spans="1:20" x14ac:dyDescent="0.35">
      <c r="A9976">
        <f t="shared" si="311"/>
        <v>9976</v>
      </c>
      <c r="B9976" s="3" t="s">
        <v>71</v>
      </c>
      <c r="C9976" s="3" t="s">
        <v>88</v>
      </c>
      <c r="D9976" s="3" t="s">
        <v>41</v>
      </c>
      <c r="E9976">
        <v>2024</v>
      </c>
      <c r="F9976" s="3" t="str">
        <f t="shared" si="310"/>
        <v>GBSpillPOST F2024</v>
      </c>
      <c r="G9976" s="9">
        <v>0</v>
      </c>
      <c r="H9976" s="9">
        <v>0</v>
      </c>
      <c r="I9976" s="9">
        <v>0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0</v>
      </c>
      <c r="P9976" s="9">
        <v>0</v>
      </c>
      <c r="Q9976" s="9">
        <v>0</v>
      </c>
      <c r="R9976" s="9">
        <v>0</v>
      </c>
      <c r="S9976" s="9">
        <v>0</v>
      </c>
      <c r="T9976" s="9">
        <v>0</v>
      </c>
    </row>
    <row r="9977" spans="1:20" x14ac:dyDescent="0.35">
      <c r="A9977">
        <f t="shared" si="311"/>
        <v>9977</v>
      </c>
      <c r="B9977" s="3" t="s">
        <v>71</v>
      </c>
      <c r="C9977" s="3" t="s">
        <v>88</v>
      </c>
      <c r="D9977" s="3" t="s">
        <v>41</v>
      </c>
      <c r="E9977">
        <v>2025</v>
      </c>
      <c r="F9977" s="3" t="str">
        <f t="shared" si="310"/>
        <v>GBSpillPOST F2025</v>
      </c>
      <c r="G9977" s="9">
        <v>0</v>
      </c>
      <c r="H9977" s="9">
        <v>0</v>
      </c>
      <c r="I9977" s="9">
        <v>0</v>
      </c>
      <c r="J9977" s="9">
        <v>0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  <c r="Q9977" s="9">
        <v>0</v>
      </c>
      <c r="R9977" s="9">
        <v>0</v>
      </c>
      <c r="S9977" s="9">
        <v>0</v>
      </c>
      <c r="T9977" s="9">
        <v>0</v>
      </c>
    </row>
    <row r="9978" spans="1:20" x14ac:dyDescent="0.35">
      <c r="A9978">
        <f t="shared" si="311"/>
        <v>9978</v>
      </c>
      <c r="B9978" s="3" t="s">
        <v>71</v>
      </c>
      <c r="C9978" s="3" t="s">
        <v>88</v>
      </c>
      <c r="D9978" s="3" t="s">
        <v>41</v>
      </c>
      <c r="E9978">
        <v>2026</v>
      </c>
      <c r="F9978" s="3" t="str">
        <f t="shared" si="310"/>
        <v>GBSpillPOST F2026</v>
      </c>
      <c r="G9978" s="9">
        <v>0</v>
      </c>
      <c r="H9978" s="9">
        <v>0</v>
      </c>
      <c r="I9978" s="9">
        <v>0</v>
      </c>
      <c r="J9978" s="9">
        <v>0</v>
      </c>
      <c r="K9978" s="9">
        <v>0</v>
      </c>
      <c r="L9978" s="9">
        <v>0</v>
      </c>
      <c r="M9978" s="9">
        <v>0</v>
      </c>
      <c r="N9978" s="9">
        <v>0</v>
      </c>
      <c r="O9978" s="9">
        <v>0</v>
      </c>
      <c r="P9978" s="9">
        <v>0</v>
      </c>
      <c r="Q9978" s="9">
        <v>0</v>
      </c>
      <c r="R9978" s="9">
        <v>0</v>
      </c>
      <c r="S9978" s="9">
        <v>0</v>
      </c>
      <c r="T9978" s="9">
        <v>0</v>
      </c>
    </row>
    <row r="9979" spans="1:20" x14ac:dyDescent="0.35">
      <c r="A9979">
        <f t="shared" si="311"/>
        <v>9979</v>
      </c>
      <c r="B9979" s="3" t="s">
        <v>71</v>
      </c>
      <c r="C9979" s="3" t="s">
        <v>88</v>
      </c>
      <c r="D9979" s="3" t="s">
        <v>41</v>
      </c>
      <c r="E9979">
        <v>2027</v>
      </c>
      <c r="F9979" s="3" t="str">
        <f t="shared" si="310"/>
        <v>GBSpillPOST F2027</v>
      </c>
      <c r="G9979" s="9">
        <v>0</v>
      </c>
      <c r="H9979" s="9">
        <v>0</v>
      </c>
      <c r="I9979" s="9">
        <v>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  <c r="Q9979" s="9">
        <v>0</v>
      </c>
      <c r="R9979" s="9">
        <v>0</v>
      </c>
      <c r="S9979" s="9">
        <v>0</v>
      </c>
      <c r="T9979" s="9">
        <v>0</v>
      </c>
    </row>
    <row r="9980" spans="1:20" x14ac:dyDescent="0.35">
      <c r="A9980">
        <f t="shared" si="311"/>
        <v>9980</v>
      </c>
      <c r="B9980" s="3" t="s">
        <v>71</v>
      </c>
      <c r="C9980" s="3" t="s">
        <v>88</v>
      </c>
      <c r="D9980" s="3" t="s">
        <v>41</v>
      </c>
      <c r="E9980">
        <v>2028</v>
      </c>
      <c r="F9980" s="3" t="str">
        <f t="shared" si="310"/>
        <v>GBSpillPOST F2028</v>
      </c>
      <c r="G9980" s="9">
        <v>0</v>
      </c>
      <c r="H9980" s="9">
        <v>0</v>
      </c>
      <c r="I9980" s="9">
        <v>0</v>
      </c>
      <c r="J9980" s="9">
        <v>0</v>
      </c>
      <c r="K9980" s="9">
        <v>0</v>
      </c>
      <c r="L9980" s="9">
        <v>0</v>
      </c>
      <c r="M9980" s="9">
        <v>0</v>
      </c>
      <c r="N9980" s="9">
        <v>0</v>
      </c>
      <c r="O9980" s="9">
        <v>0</v>
      </c>
      <c r="P9980" s="9">
        <v>0</v>
      </c>
      <c r="Q9980" s="9">
        <v>0</v>
      </c>
      <c r="R9980" s="9">
        <v>0</v>
      </c>
      <c r="S9980" s="9">
        <v>0</v>
      </c>
      <c r="T9980" s="9">
        <v>0</v>
      </c>
    </row>
    <row r="9981" spans="1:20" x14ac:dyDescent="0.35">
      <c r="A9981">
        <f t="shared" si="311"/>
        <v>9981</v>
      </c>
      <c r="B9981" s="3" t="s">
        <v>71</v>
      </c>
      <c r="C9981" s="3" t="s">
        <v>88</v>
      </c>
      <c r="D9981" s="3" t="s">
        <v>41</v>
      </c>
      <c r="E9981">
        <v>2029</v>
      </c>
      <c r="F9981" s="3" t="str">
        <f t="shared" si="310"/>
        <v>GBSpillPOST F2029</v>
      </c>
      <c r="G9981" s="9">
        <v>0</v>
      </c>
      <c r="H9981" s="9">
        <v>0</v>
      </c>
      <c r="I9981" s="9">
        <v>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  <c r="Q9981" s="9">
        <v>0</v>
      </c>
      <c r="R9981" s="9">
        <v>0</v>
      </c>
      <c r="S9981" s="9">
        <v>0</v>
      </c>
      <c r="T9981" s="9">
        <v>0</v>
      </c>
    </row>
    <row r="9982" spans="1:20" x14ac:dyDescent="0.35">
      <c r="A9982">
        <f t="shared" si="311"/>
        <v>9982</v>
      </c>
      <c r="B9982" s="3" t="s">
        <v>71</v>
      </c>
      <c r="C9982" s="3" t="s">
        <v>88</v>
      </c>
      <c r="D9982" s="3" t="s">
        <v>42</v>
      </c>
      <c r="E9982">
        <v>2020</v>
      </c>
      <c r="F9982" s="3" t="str">
        <f t="shared" si="310"/>
        <v>GBSpillUP FLS2020</v>
      </c>
      <c r="G9982" s="9">
        <v>0</v>
      </c>
      <c r="H9982" s="9">
        <v>0</v>
      </c>
      <c r="I9982" s="9">
        <v>0</v>
      </c>
      <c r="J9982" s="9">
        <v>0</v>
      </c>
      <c r="K9982" s="9">
        <v>0</v>
      </c>
      <c r="L9982" s="9">
        <v>0</v>
      </c>
      <c r="M9982" s="9">
        <v>0</v>
      </c>
      <c r="N9982" s="9">
        <v>0</v>
      </c>
      <c r="O9982" s="9">
        <v>0</v>
      </c>
      <c r="P9982" s="9">
        <v>0</v>
      </c>
      <c r="Q9982" s="9">
        <v>0</v>
      </c>
      <c r="R9982" s="9">
        <v>0</v>
      </c>
      <c r="S9982" s="9">
        <v>0</v>
      </c>
      <c r="T9982" s="9">
        <v>0</v>
      </c>
    </row>
    <row r="9983" spans="1:20" x14ac:dyDescent="0.35">
      <c r="A9983">
        <f t="shared" si="311"/>
        <v>9983</v>
      </c>
      <c r="B9983" s="3" t="s">
        <v>71</v>
      </c>
      <c r="C9983" s="3" t="s">
        <v>88</v>
      </c>
      <c r="D9983" s="3" t="s">
        <v>42</v>
      </c>
      <c r="E9983">
        <v>2021</v>
      </c>
      <c r="F9983" s="3" t="str">
        <f t="shared" si="310"/>
        <v>GBSpillUP FLS2021</v>
      </c>
      <c r="G9983" s="9">
        <v>0</v>
      </c>
      <c r="H9983" s="9">
        <v>0</v>
      </c>
      <c r="I9983" s="9">
        <v>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R9983" s="9">
        <v>0</v>
      </c>
      <c r="S9983" s="9">
        <v>0</v>
      </c>
      <c r="T9983" s="9">
        <v>0</v>
      </c>
    </row>
    <row r="9984" spans="1:20" x14ac:dyDescent="0.35">
      <c r="A9984">
        <f t="shared" si="311"/>
        <v>9984</v>
      </c>
      <c r="B9984" s="3" t="s">
        <v>71</v>
      </c>
      <c r="C9984" s="3" t="s">
        <v>88</v>
      </c>
      <c r="D9984" s="3" t="s">
        <v>42</v>
      </c>
      <c r="E9984">
        <v>2022</v>
      </c>
      <c r="F9984" s="3" t="str">
        <f t="shared" si="310"/>
        <v>GBSpillUP FLS2022</v>
      </c>
      <c r="G9984" s="9">
        <v>0</v>
      </c>
      <c r="H9984" s="9">
        <v>0</v>
      </c>
      <c r="I9984" s="9">
        <v>0</v>
      </c>
      <c r="J9984" s="9">
        <v>0</v>
      </c>
      <c r="K9984" s="9">
        <v>0</v>
      </c>
      <c r="L9984" s="9">
        <v>0</v>
      </c>
      <c r="M9984" s="9">
        <v>0</v>
      </c>
      <c r="N9984" s="9">
        <v>0</v>
      </c>
      <c r="O9984" s="9">
        <v>0</v>
      </c>
      <c r="P9984" s="9">
        <v>0</v>
      </c>
      <c r="Q9984" s="9">
        <v>0</v>
      </c>
      <c r="R9984" s="9">
        <v>0</v>
      </c>
      <c r="S9984" s="9">
        <v>0</v>
      </c>
      <c r="T9984" s="9">
        <v>0</v>
      </c>
    </row>
    <row r="9985" spans="1:20" x14ac:dyDescent="0.35">
      <c r="A9985">
        <f t="shared" si="311"/>
        <v>9985</v>
      </c>
      <c r="B9985" s="3" t="s">
        <v>71</v>
      </c>
      <c r="C9985" s="3" t="s">
        <v>88</v>
      </c>
      <c r="D9985" s="3" t="s">
        <v>42</v>
      </c>
      <c r="E9985">
        <v>2023</v>
      </c>
      <c r="F9985" s="3" t="str">
        <f t="shared" si="310"/>
        <v>GBSpillUP FLS2023</v>
      </c>
      <c r="G9985" s="9">
        <v>0</v>
      </c>
      <c r="H9985" s="9">
        <v>0</v>
      </c>
      <c r="I9985" s="9">
        <v>0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  <c r="Q9985" s="9">
        <v>0</v>
      </c>
      <c r="R9985" s="9">
        <v>0</v>
      </c>
      <c r="S9985" s="9">
        <v>0</v>
      </c>
      <c r="T9985" s="9">
        <v>0</v>
      </c>
    </row>
    <row r="9986" spans="1:20" x14ac:dyDescent="0.35">
      <c r="A9986">
        <f t="shared" si="311"/>
        <v>9986</v>
      </c>
      <c r="B9986" s="3" t="s">
        <v>71</v>
      </c>
      <c r="C9986" s="3" t="s">
        <v>88</v>
      </c>
      <c r="D9986" s="3" t="s">
        <v>42</v>
      </c>
      <c r="E9986">
        <v>2024</v>
      </c>
      <c r="F9986" s="3" t="str">
        <f t="shared" ref="F9986:F10049" si="312">_xlfn.CONCAT(B9986,C9986,D9986,E9986)</f>
        <v>GBSpillUP FLS2024</v>
      </c>
      <c r="G9986" s="9">
        <v>0</v>
      </c>
      <c r="H9986" s="9">
        <v>0</v>
      </c>
      <c r="I9986" s="9">
        <v>0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  <c r="Q9986" s="9">
        <v>0</v>
      </c>
      <c r="R9986" s="9">
        <v>0</v>
      </c>
      <c r="S9986" s="9">
        <v>0</v>
      </c>
      <c r="T9986" s="9">
        <v>0</v>
      </c>
    </row>
    <row r="9987" spans="1:20" x14ac:dyDescent="0.35">
      <c r="A9987">
        <f t="shared" ref="A9987:A10050" si="313">A9986+1</f>
        <v>9987</v>
      </c>
      <c r="B9987" s="3" t="s">
        <v>71</v>
      </c>
      <c r="C9987" s="3" t="s">
        <v>88</v>
      </c>
      <c r="D9987" s="3" t="s">
        <v>42</v>
      </c>
      <c r="E9987">
        <v>2025</v>
      </c>
      <c r="F9987" s="3" t="str">
        <f t="shared" si="312"/>
        <v>GBSpillUP FLS2025</v>
      </c>
      <c r="G9987" s="9">
        <v>0</v>
      </c>
      <c r="H9987" s="9">
        <v>0</v>
      </c>
      <c r="I9987" s="9">
        <v>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  <c r="Q9987" s="9">
        <v>0</v>
      </c>
      <c r="R9987" s="9">
        <v>0</v>
      </c>
      <c r="S9987" s="9">
        <v>0</v>
      </c>
      <c r="T9987" s="9">
        <v>0</v>
      </c>
    </row>
    <row r="9988" spans="1:20" x14ac:dyDescent="0.35">
      <c r="A9988">
        <f t="shared" si="313"/>
        <v>9988</v>
      </c>
      <c r="B9988" s="3" t="s">
        <v>71</v>
      </c>
      <c r="C9988" s="3" t="s">
        <v>88</v>
      </c>
      <c r="D9988" s="3" t="s">
        <v>42</v>
      </c>
      <c r="E9988">
        <v>2026</v>
      </c>
      <c r="F9988" s="3" t="str">
        <f t="shared" si="312"/>
        <v>GBSpillUP FLS2026</v>
      </c>
      <c r="G9988" s="9">
        <v>0</v>
      </c>
      <c r="H9988" s="9">
        <v>0</v>
      </c>
      <c r="I9988" s="9">
        <v>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  <c r="Q9988" s="9">
        <v>0</v>
      </c>
      <c r="R9988" s="9">
        <v>0</v>
      </c>
      <c r="S9988" s="9">
        <v>0</v>
      </c>
      <c r="T9988" s="9">
        <v>0</v>
      </c>
    </row>
    <row r="9989" spans="1:20" x14ac:dyDescent="0.35">
      <c r="A9989">
        <f t="shared" si="313"/>
        <v>9989</v>
      </c>
      <c r="B9989" s="3" t="s">
        <v>71</v>
      </c>
      <c r="C9989" s="3" t="s">
        <v>88</v>
      </c>
      <c r="D9989" s="3" t="s">
        <v>42</v>
      </c>
      <c r="E9989">
        <v>2027</v>
      </c>
      <c r="F9989" s="3" t="str">
        <f t="shared" si="312"/>
        <v>GBSpillUP FLS2027</v>
      </c>
      <c r="G9989" s="9">
        <v>0</v>
      </c>
      <c r="H9989" s="9">
        <v>0</v>
      </c>
      <c r="I9989" s="9">
        <v>0</v>
      </c>
      <c r="J9989" s="9">
        <v>0</v>
      </c>
      <c r="K9989" s="9">
        <v>0</v>
      </c>
      <c r="L9989" s="9">
        <v>0</v>
      </c>
      <c r="M9989" s="9">
        <v>0</v>
      </c>
      <c r="N9989" s="9">
        <v>0</v>
      </c>
      <c r="O9989" s="9">
        <v>0</v>
      </c>
      <c r="P9989" s="9">
        <v>0</v>
      </c>
      <c r="Q9989" s="9">
        <v>0</v>
      </c>
      <c r="R9989" s="9">
        <v>0</v>
      </c>
      <c r="S9989" s="9">
        <v>0</v>
      </c>
      <c r="T9989" s="9">
        <v>0</v>
      </c>
    </row>
    <row r="9990" spans="1:20" x14ac:dyDescent="0.35">
      <c r="A9990">
        <f t="shared" si="313"/>
        <v>9990</v>
      </c>
      <c r="B9990" s="3" t="s">
        <v>71</v>
      </c>
      <c r="C9990" s="3" t="s">
        <v>88</v>
      </c>
      <c r="D9990" s="3" t="s">
        <v>42</v>
      </c>
      <c r="E9990">
        <v>2028</v>
      </c>
      <c r="F9990" s="3" t="str">
        <f t="shared" si="312"/>
        <v>GBSpillUP FLS2028</v>
      </c>
      <c r="G9990" s="9">
        <v>0</v>
      </c>
      <c r="H9990" s="9">
        <v>0</v>
      </c>
      <c r="I9990" s="9">
        <v>0</v>
      </c>
      <c r="J9990" s="9">
        <v>0</v>
      </c>
      <c r="K9990" s="9">
        <v>0</v>
      </c>
      <c r="L9990" s="9">
        <v>0</v>
      </c>
      <c r="M9990" s="9">
        <v>0</v>
      </c>
      <c r="N9990" s="9">
        <v>0</v>
      </c>
      <c r="O9990" s="9">
        <v>0</v>
      </c>
      <c r="P9990" s="9">
        <v>0</v>
      </c>
      <c r="Q9990" s="9">
        <v>0</v>
      </c>
      <c r="R9990" s="9">
        <v>0</v>
      </c>
      <c r="S9990" s="9">
        <v>0</v>
      </c>
      <c r="T9990" s="9">
        <v>0</v>
      </c>
    </row>
    <row r="9991" spans="1:20" x14ac:dyDescent="0.35">
      <c r="A9991">
        <f t="shared" si="313"/>
        <v>9991</v>
      </c>
      <c r="B9991" s="3" t="s">
        <v>71</v>
      </c>
      <c r="C9991" s="3" t="s">
        <v>88</v>
      </c>
      <c r="D9991" s="3" t="s">
        <v>42</v>
      </c>
      <c r="E9991">
        <v>2029</v>
      </c>
      <c r="F9991" s="3" t="str">
        <f t="shared" si="312"/>
        <v>GBSpillUP FLS2029</v>
      </c>
      <c r="G9991" s="9">
        <v>0</v>
      </c>
      <c r="H9991" s="9">
        <v>0</v>
      </c>
      <c r="I9991" s="9">
        <v>0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  <c r="Q9991" s="9">
        <v>0</v>
      </c>
      <c r="R9991" s="9">
        <v>0</v>
      </c>
      <c r="S9991" s="9">
        <v>0</v>
      </c>
      <c r="T9991" s="9">
        <v>0</v>
      </c>
    </row>
    <row r="9992" spans="1:20" x14ac:dyDescent="0.35">
      <c r="A9992">
        <f t="shared" si="313"/>
        <v>9992</v>
      </c>
      <c r="B9992" s="3" t="s">
        <v>71</v>
      </c>
      <c r="C9992" s="3" t="s">
        <v>88</v>
      </c>
      <c r="D9992" s="3" t="s">
        <v>43</v>
      </c>
      <c r="E9992">
        <v>2020</v>
      </c>
      <c r="F9992" s="3" t="str">
        <f t="shared" si="312"/>
        <v>GBSpillMON ST2020</v>
      </c>
      <c r="G9992" s="9">
        <v>0</v>
      </c>
      <c r="H9992" s="9">
        <v>0</v>
      </c>
      <c r="I9992" s="9">
        <v>0</v>
      </c>
      <c r="J9992" s="9">
        <v>0</v>
      </c>
      <c r="K9992" s="9">
        <v>0</v>
      </c>
      <c r="L9992" s="9">
        <v>0</v>
      </c>
      <c r="M9992" s="9">
        <v>0</v>
      </c>
      <c r="N9992" s="9">
        <v>0</v>
      </c>
      <c r="O9992" s="9">
        <v>0</v>
      </c>
      <c r="P9992" s="9">
        <v>0</v>
      </c>
      <c r="Q9992" s="9">
        <v>0</v>
      </c>
      <c r="R9992" s="9">
        <v>0</v>
      </c>
      <c r="S9992" s="9">
        <v>0</v>
      </c>
      <c r="T9992" s="9">
        <v>0</v>
      </c>
    </row>
    <row r="9993" spans="1:20" x14ac:dyDescent="0.35">
      <c r="A9993">
        <f t="shared" si="313"/>
        <v>9993</v>
      </c>
      <c r="B9993" s="3" t="s">
        <v>71</v>
      </c>
      <c r="C9993" s="3" t="s">
        <v>88</v>
      </c>
      <c r="D9993" s="3" t="s">
        <v>43</v>
      </c>
      <c r="E9993">
        <v>2021</v>
      </c>
      <c r="F9993" s="3" t="str">
        <f t="shared" si="312"/>
        <v>GBSpillMON ST2021</v>
      </c>
      <c r="G9993" s="9">
        <v>0</v>
      </c>
      <c r="H9993" s="9">
        <v>0</v>
      </c>
      <c r="I9993" s="9">
        <v>0</v>
      </c>
      <c r="J9993" s="9">
        <v>0</v>
      </c>
      <c r="K9993" s="9">
        <v>0</v>
      </c>
      <c r="L9993" s="9">
        <v>0</v>
      </c>
      <c r="M9993" s="9">
        <v>0</v>
      </c>
      <c r="N9993" s="9">
        <v>0</v>
      </c>
      <c r="O9993" s="9">
        <v>0</v>
      </c>
      <c r="P9993" s="9">
        <v>0</v>
      </c>
      <c r="Q9993" s="9">
        <v>0</v>
      </c>
      <c r="R9993" s="9">
        <v>0</v>
      </c>
      <c r="S9993" s="9">
        <v>0</v>
      </c>
      <c r="T9993" s="9">
        <v>0</v>
      </c>
    </row>
    <row r="9994" spans="1:20" x14ac:dyDescent="0.35">
      <c r="A9994">
        <f t="shared" si="313"/>
        <v>9994</v>
      </c>
      <c r="B9994" s="3" t="s">
        <v>71</v>
      </c>
      <c r="C9994" s="3" t="s">
        <v>88</v>
      </c>
      <c r="D9994" s="3" t="s">
        <v>43</v>
      </c>
      <c r="E9994">
        <v>2022</v>
      </c>
      <c r="F9994" s="3" t="str">
        <f t="shared" si="312"/>
        <v>GBSpillMON ST2022</v>
      </c>
      <c r="G9994" s="9">
        <v>0</v>
      </c>
      <c r="H9994" s="9">
        <v>0</v>
      </c>
      <c r="I9994" s="9">
        <v>0</v>
      </c>
      <c r="J9994" s="9">
        <v>0</v>
      </c>
      <c r="K9994" s="9">
        <v>0</v>
      </c>
      <c r="L9994" s="9">
        <v>0</v>
      </c>
      <c r="M9994" s="9">
        <v>0</v>
      </c>
      <c r="N9994" s="9">
        <v>0</v>
      </c>
      <c r="O9994" s="9">
        <v>0</v>
      </c>
      <c r="P9994" s="9">
        <v>0</v>
      </c>
      <c r="Q9994" s="9">
        <v>0</v>
      </c>
      <c r="R9994" s="9">
        <v>0</v>
      </c>
      <c r="S9994" s="9">
        <v>0</v>
      </c>
      <c r="T9994" s="9">
        <v>0</v>
      </c>
    </row>
    <row r="9995" spans="1:20" x14ac:dyDescent="0.35">
      <c r="A9995">
        <f t="shared" si="313"/>
        <v>9995</v>
      </c>
      <c r="B9995" s="3" t="s">
        <v>71</v>
      </c>
      <c r="C9995" s="3" t="s">
        <v>88</v>
      </c>
      <c r="D9995" s="3" t="s">
        <v>43</v>
      </c>
      <c r="E9995">
        <v>2023</v>
      </c>
      <c r="F9995" s="3" t="str">
        <f t="shared" si="312"/>
        <v>GBSpillMON ST2023</v>
      </c>
      <c r="G9995" s="9">
        <v>0</v>
      </c>
      <c r="H9995" s="9">
        <v>0</v>
      </c>
      <c r="I9995" s="9">
        <v>0</v>
      </c>
      <c r="J9995" s="9">
        <v>0</v>
      </c>
      <c r="K9995" s="9">
        <v>0</v>
      </c>
      <c r="L9995" s="9">
        <v>0</v>
      </c>
      <c r="M9995" s="9">
        <v>0</v>
      </c>
      <c r="N9995" s="9">
        <v>0</v>
      </c>
      <c r="O9995" s="9">
        <v>0</v>
      </c>
      <c r="P9995" s="9">
        <v>0</v>
      </c>
      <c r="Q9995" s="9">
        <v>0</v>
      </c>
      <c r="R9995" s="9">
        <v>0</v>
      </c>
      <c r="S9995" s="9">
        <v>0</v>
      </c>
      <c r="T9995" s="9">
        <v>0</v>
      </c>
    </row>
    <row r="9996" spans="1:20" x14ac:dyDescent="0.35">
      <c r="A9996">
        <f t="shared" si="313"/>
        <v>9996</v>
      </c>
      <c r="B9996" s="3" t="s">
        <v>71</v>
      </c>
      <c r="C9996" s="3" t="s">
        <v>88</v>
      </c>
      <c r="D9996" s="3" t="s">
        <v>43</v>
      </c>
      <c r="E9996">
        <v>2024</v>
      </c>
      <c r="F9996" s="3" t="str">
        <f t="shared" si="312"/>
        <v>GBSpillMON ST2024</v>
      </c>
      <c r="G9996" s="9">
        <v>0</v>
      </c>
      <c r="H9996" s="9">
        <v>0</v>
      </c>
      <c r="I9996" s="9">
        <v>0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  <c r="Q9996" s="9">
        <v>0</v>
      </c>
      <c r="R9996" s="9">
        <v>0</v>
      </c>
      <c r="S9996" s="9">
        <v>0</v>
      </c>
      <c r="T9996" s="9">
        <v>0</v>
      </c>
    </row>
    <row r="9997" spans="1:20" x14ac:dyDescent="0.35">
      <c r="A9997">
        <f t="shared" si="313"/>
        <v>9997</v>
      </c>
      <c r="B9997" s="3" t="s">
        <v>71</v>
      </c>
      <c r="C9997" s="3" t="s">
        <v>88</v>
      </c>
      <c r="D9997" s="3" t="s">
        <v>43</v>
      </c>
      <c r="E9997">
        <v>2025</v>
      </c>
      <c r="F9997" s="3" t="str">
        <f t="shared" si="312"/>
        <v>GBSpillMON ST2025</v>
      </c>
      <c r="G9997" s="9">
        <v>0</v>
      </c>
      <c r="H9997" s="9">
        <v>0</v>
      </c>
      <c r="I9997" s="9">
        <v>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  <c r="Q9997" s="9">
        <v>0</v>
      </c>
      <c r="R9997" s="9">
        <v>0</v>
      </c>
      <c r="S9997" s="9">
        <v>0</v>
      </c>
      <c r="T9997" s="9">
        <v>0</v>
      </c>
    </row>
    <row r="9998" spans="1:20" x14ac:dyDescent="0.35">
      <c r="A9998">
        <f t="shared" si="313"/>
        <v>9998</v>
      </c>
      <c r="B9998" s="3" t="s">
        <v>71</v>
      </c>
      <c r="C9998" s="3" t="s">
        <v>88</v>
      </c>
      <c r="D9998" s="3" t="s">
        <v>43</v>
      </c>
      <c r="E9998">
        <v>2026</v>
      </c>
      <c r="F9998" s="3" t="str">
        <f t="shared" si="312"/>
        <v>GBSpillMON ST2026</v>
      </c>
      <c r="G9998" s="9">
        <v>0</v>
      </c>
      <c r="H9998" s="9">
        <v>0</v>
      </c>
      <c r="I9998" s="9">
        <v>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  <c r="Q9998" s="9">
        <v>0</v>
      </c>
      <c r="R9998" s="9">
        <v>0</v>
      </c>
      <c r="S9998" s="9">
        <v>0</v>
      </c>
      <c r="T9998" s="9">
        <v>0</v>
      </c>
    </row>
    <row r="9999" spans="1:20" x14ac:dyDescent="0.35">
      <c r="A9999">
        <f t="shared" si="313"/>
        <v>9999</v>
      </c>
      <c r="B9999" s="3" t="s">
        <v>71</v>
      </c>
      <c r="C9999" s="3" t="s">
        <v>88</v>
      </c>
      <c r="D9999" s="3" t="s">
        <v>43</v>
      </c>
      <c r="E9999">
        <v>2027</v>
      </c>
      <c r="F9999" s="3" t="str">
        <f t="shared" si="312"/>
        <v>GBSpillMON ST2027</v>
      </c>
      <c r="G9999" s="9">
        <v>0</v>
      </c>
      <c r="H9999" s="9">
        <v>0</v>
      </c>
      <c r="I9999" s="9">
        <v>0</v>
      </c>
      <c r="J9999" s="9">
        <v>0</v>
      </c>
      <c r="K9999" s="9">
        <v>0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  <c r="Q9999" s="9">
        <v>0</v>
      </c>
      <c r="R9999" s="9">
        <v>0</v>
      </c>
      <c r="S9999" s="9">
        <v>0</v>
      </c>
      <c r="T9999" s="9">
        <v>0</v>
      </c>
    </row>
    <row r="10000" spans="1:20" x14ac:dyDescent="0.35">
      <c r="A10000">
        <f t="shared" si="313"/>
        <v>10000</v>
      </c>
      <c r="B10000" s="3" t="s">
        <v>71</v>
      </c>
      <c r="C10000" s="3" t="s">
        <v>88</v>
      </c>
      <c r="D10000" s="3" t="s">
        <v>43</v>
      </c>
      <c r="E10000">
        <v>2028</v>
      </c>
      <c r="F10000" s="3" t="str">
        <f t="shared" si="312"/>
        <v>GBSpillMON ST2028</v>
      </c>
      <c r="G10000" s="9">
        <v>0</v>
      </c>
      <c r="H10000" s="9">
        <v>0</v>
      </c>
      <c r="I10000" s="9">
        <v>0</v>
      </c>
      <c r="J10000" s="9">
        <v>0</v>
      </c>
      <c r="K10000" s="9">
        <v>0</v>
      </c>
      <c r="L10000" s="9">
        <v>0</v>
      </c>
      <c r="M10000" s="9">
        <v>0</v>
      </c>
      <c r="N10000" s="9">
        <v>0</v>
      </c>
      <c r="O10000" s="9">
        <v>0</v>
      </c>
      <c r="P10000" s="9">
        <v>0</v>
      </c>
      <c r="Q10000" s="9">
        <v>0</v>
      </c>
      <c r="R10000" s="9">
        <v>0</v>
      </c>
      <c r="S10000" s="9">
        <v>0</v>
      </c>
      <c r="T10000" s="9">
        <v>0</v>
      </c>
    </row>
    <row r="10001" spans="1:20" x14ac:dyDescent="0.35">
      <c r="A10001">
        <f t="shared" si="313"/>
        <v>10001</v>
      </c>
      <c r="B10001" s="3" t="s">
        <v>71</v>
      </c>
      <c r="C10001" s="3" t="s">
        <v>88</v>
      </c>
      <c r="D10001" s="3" t="s">
        <v>43</v>
      </c>
      <c r="E10001">
        <v>2029</v>
      </c>
      <c r="F10001" s="3" t="str">
        <f t="shared" si="312"/>
        <v>GBSpillMON ST2029</v>
      </c>
      <c r="G10001" s="9">
        <v>0</v>
      </c>
      <c r="H10001" s="9">
        <v>0</v>
      </c>
      <c r="I10001" s="9">
        <v>0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  <c r="Q10001" s="9">
        <v>0</v>
      </c>
      <c r="R10001" s="9">
        <v>0</v>
      </c>
      <c r="S10001" s="9">
        <v>0</v>
      </c>
      <c r="T10001" s="9">
        <v>0</v>
      </c>
    </row>
    <row r="10002" spans="1:20" x14ac:dyDescent="0.35">
      <c r="A10002">
        <f t="shared" si="313"/>
        <v>10002</v>
      </c>
      <c r="B10002" s="3" t="s">
        <v>71</v>
      </c>
      <c r="C10002" s="3" t="s">
        <v>88</v>
      </c>
      <c r="D10002" s="3" t="s">
        <v>44</v>
      </c>
      <c r="E10002">
        <v>2020</v>
      </c>
      <c r="F10002" s="3" t="str">
        <f t="shared" si="312"/>
        <v>GBSpillNINE M2020</v>
      </c>
      <c r="G10002" s="9">
        <v>0</v>
      </c>
      <c r="H10002" s="9">
        <v>0</v>
      </c>
      <c r="I10002" s="9">
        <v>0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  <c r="Q10002" s="9">
        <v>0</v>
      </c>
      <c r="R10002" s="9">
        <v>0</v>
      </c>
      <c r="S10002" s="9">
        <v>0</v>
      </c>
      <c r="T10002" s="9">
        <v>0</v>
      </c>
    </row>
    <row r="10003" spans="1:20" x14ac:dyDescent="0.35">
      <c r="A10003">
        <f t="shared" si="313"/>
        <v>10003</v>
      </c>
      <c r="B10003" s="3" t="s">
        <v>71</v>
      </c>
      <c r="C10003" s="3" t="s">
        <v>88</v>
      </c>
      <c r="D10003" s="3" t="s">
        <v>44</v>
      </c>
      <c r="E10003">
        <v>2021</v>
      </c>
      <c r="F10003" s="3" t="str">
        <f t="shared" si="312"/>
        <v>GBSpillNINE M2021</v>
      </c>
      <c r="G10003" s="9">
        <v>0</v>
      </c>
      <c r="H10003" s="9">
        <v>0</v>
      </c>
      <c r="I10003" s="9">
        <v>0</v>
      </c>
      <c r="J10003" s="9">
        <v>0</v>
      </c>
      <c r="K10003" s="9">
        <v>0</v>
      </c>
      <c r="L10003" s="9">
        <v>0</v>
      </c>
      <c r="M10003" s="9">
        <v>0</v>
      </c>
      <c r="N10003" s="9">
        <v>0</v>
      </c>
      <c r="O10003" s="9">
        <v>0</v>
      </c>
      <c r="P10003" s="9">
        <v>0</v>
      </c>
      <c r="Q10003" s="9">
        <v>0</v>
      </c>
      <c r="R10003" s="9">
        <v>0</v>
      </c>
      <c r="S10003" s="9">
        <v>0</v>
      </c>
      <c r="T10003" s="9">
        <v>0</v>
      </c>
    </row>
    <row r="10004" spans="1:20" x14ac:dyDescent="0.35">
      <c r="A10004">
        <f t="shared" si="313"/>
        <v>10004</v>
      </c>
      <c r="B10004" s="3" t="s">
        <v>71</v>
      </c>
      <c r="C10004" s="3" t="s">
        <v>88</v>
      </c>
      <c r="D10004" s="3" t="s">
        <v>44</v>
      </c>
      <c r="E10004">
        <v>2022</v>
      </c>
      <c r="F10004" s="3" t="str">
        <f t="shared" si="312"/>
        <v>GBSpillNINE M2022</v>
      </c>
      <c r="G10004" s="9">
        <v>0</v>
      </c>
      <c r="H10004" s="9">
        <v>0</v>
      </c>
      <c r="I10004" s="9">
        <v>0</v>
      </c>
      <c r="J10004" s="9">
        <v>0</v>
      </c>
      <c r="K10004" s="9">
        <v>0</v>
      </c>
      <c r="L10004" s="9">
        <v>0</v>
      </c>
      <c r="M10004" s="9">
        <v>0</v>
      </c>
      <c r="N10004" s="9">
        <v>0</v>
      </c>
      <c r="O10004" s="9">
        <v>0</v>
      </c>
      <c r="P10004" s="9">
        <v>0</v>
      </c>
      <c r="Q10004" s="9">
        <v>0</v>
      </c>
      <c r="R10004" s="9">
        <v>0</v>
      </c>
      <c r="S10004" s="9">
        <v>0</v>
      </c>
      <c r="T10004" s="9">
        <v>0</v>
      </c>
    </row>
    <row r="10005" spans="1:20" x14ac:dyDescent="0.35">
      <c r="A10005">
        <f t="shared" si="313"/>
        <v>10005</v>
      </c>
      <c r="B10005" s="3" t="s">
        <v>71</v>
      </c>
      <c r="C10005" s="3" t="s">
        <v>88</v>
      </c>
      <c r="D10005" s="3" t="s">
        <v>44</v>
      </c>
      <c r="E10005">
        <v>2023</v>
      </c>
      <c r="F10005" s="3" t="str">
        <f t="shared" si="312"/>
        <v>GBSpillNINE M2023</v>
      </c>
      <c r="G10005" s="9">
        <v>0</v>
      </c>
      <c r="H10005" s="9">
        <v>0</v>
      </c>
      <c r="I10005" s="9">
        <v>0</v>
      </c>
      <c r="J10005" s="9">
        <v>0</v>
      </c>
      <c r="K10005" s="9">
        <v>0</v>
      </c>
      <c r="L10005" s="9">
        <v>0</v>
      </c>
      <c r="M10005" s="9">
        <v>0</v>
      </c>
      <c r="N10005" s="9">
        <v>0</v>
      </c>
      <c r="O10005" s="9">
        <v>0</v>
      </c>
      <c r="P10005" s="9">
        <v>0</v>
      </c>
      <c r="Q10005" s="9">
        <v>0</v>
      </c>
      <c r="R10005" s="9">
        <v>0</v>
      </c>
      <c r="S10005" s="9">
        <v>0</v>
      </c>
      <c r="T10005" s="9">
        <v>0</v>
      </c>
    </row>
    <row r="10006" spans="1:20" x14ac:dyDescent="0.35">
      <c r="A10006">
        <f t="shared" si="313"/>
        <v>10006</v>
      </c>
      <c r="B10006" s="3" t="s">
        <v>71</v>
      </c>
      <c r="C10006" s="3" t="s">
        <v>88</v>
      </c>
      <c r="D10006" s="3" t="s">
        <v>44</v>
      </c>
      <c r="E10006">
        <v>2024</v>
      </c>
      <c r="F10006" s="3" t="str">
        <f t="shared" si="312"/>
        <v>GBSpillNINE M2024</v>
      </c>
      <c r="G10006" s="9">
        <v>0</v>
      </c>
      <c r="H10006" s="9">
        <v>0</v>
      </c>
      <c r="I10006" s="9">
        <v>0</v>
      </c>
      <c r="J10006" s="9">
        <v>0</v>
      </c>
      <c r="K10006" s="9">
        <v>0</v>
      </c>
      <c r="L10006" s="9">
        <v>0</v>
      </c>
      <c r="M10006" s="9">
        <v>0</v>
      </c>
      <c r="N10006" s="9">
        <v>0</v>
      </c>
      <c r="O10006" s="9">
        <v>0</v>
      </c>
      <c r="P10006" s="9">
        <v>0</v>
      </c>
      <c r="Q10006" s="9">
        <v>0</v>
      </c>
      <c r="R10006" s="9">
        <v>0</v>
      </c>
      <c r="S10006" s="9">
        <v>0</v>
      </c>
      <c r="T10006" s="9">
        <v>0</v>
      </c>
    </row>
    <row r="10007" spans="1:20" x14ac:dyDescent="0.35">
      <c r="A10007">
        <f t="shared" si="313"/>
        <v>10007</v>
      </c>
      <c r="B10007" s="3" t="s">
        <v>71</v>
      </c>
      <c r="C10007" s="3" t="s">
        <v>88</v>
      </c>
      <c r="D10007" s="3" t="s">
        <v>44</v>
      </c>
      <c r="E10007">
        <v>2025</v>
      </c>
      <c r="F10007" s="3" t="str">
        <f t="shared" si="312"/>
        <v>GBSpillNINE M2025</v>
      </c>
      <c r="G10007" s="9">
        <v>0</v>
      </c>
      <c r="H10007" s="9">
        <v>0</v>
      </c>
      <c r="I10007" s="9">
        <v>0</v>
      </c>
      <c r="J10007" s="9">
        <v>0</v>
      </c>
      <c r="K10007" s="9">
        <v>0</v>
      </c>
      <c r="L10007" s="9">
        <v>0</v>
      </c>
      <c r="M10007" s="9">
        <v>0</v>
      </c>
      <c r="N10007" s="9">
        <v>0</v>
      </c>
      <c r="O10007" s="9">
        <v>0</v>
      </c>
      <c r="P10007" s="9">
        <v>0</v>
      </c>
      <c r="Q10007" s="9">
        <v>0</v>
      </c>
      <c r="R10007" s="9">
        <v>0</v>
      </c>
      <c r="S10007" s="9">
        <v>0</v>
      </c>
      <c r="T10007" s="9">
        <v>0</v>
      </c>
    </row>
    <row r="10008" spans="1:20" x14ac:dyDescent="0.35">
      <c r="A10008">
        <f t="shared" si="313"/>
        <v>10008</v>
      </c>
      <c r="B10008" s="3" t="s">
        <v>71</v>
      </c>
      <c r="C10008" s="3" t="s">
        <v>88</v>
      </c>
      <c r="D10008" s="3" t="s">
        <v>44</v>
      </c>
      <c r="E10008">
        <v>2026</v>
      </c>
      <c r="F10008" s="3" t="str">
        <f t="shared" si="312"/>
        <v>GBSpillNINE M2026</v>
      </c>
      <c r="G10008" s="9">
        <v>0</v>
      </c>
      <c r="H10008" s="9">
        <v>0</v>
      </c>
      <c r="I10008" s="9">
        <v>0</v>
      </c>
      <c r="J10008" s="9">
        <v>0</v>
      </c>
      <c r="K10008" s="9">
        <v>0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  <c r="Q10008" s="9">
        <v>0</v>
      </c>
      <c r="R10008" s="9">
        <v>0</v>
      </c>
      <c r="S10008" s="9">
        <v>0</v>
      </c>
      <c r="T10008" s="9">
        <v>0</v>
      </c>
    </row>
    <row r="10009" spans="1:20" x14ac:dyDescent="0.35">
      <c r="A10009">
        <f t="shared" si="313"/>
        <v>10009</v>
      </c>
      <c r="B10009" s="3" t="s">
        <v>71</v>
      </c>
      <c r="C10009" s="3" t="s">
        <v>88</v>
      </c>
      <c r="D10009" s="3" t="s">
        <v>44</v>
      </c>
      <c r="E10009">
        <v>2027</v>
      </c>
      <c r="F10009" s="3" t="str">
        <f t="shared" si="312"/>
        <v>GBSpillNINE M2027</v>
      </c>
      <c r="G10009" s="9">
        <v>0</v>
      </c>
      <c r="H10009" s="9">
        <v>0</v>
      </c>
      <c r="I10009" s="9">
        <v>0</v>
      </c>
      <c r="J10009" s="9">
        <v>0</v>
      </c>
      <c r="K10009" s="9">
        <v>0</v>
      </c>
      <c r="L10009" s="9">
        <v>0</v>
      </c>
      <c r="M10009" s="9">
        <v>0</v>
      </c>
      <c r="N10009" s="9">
        <v>0</v>
      </c>
      <c r="O10009" s="9">
        <v>0</v>
      </c>
      <c r="P10009" s="9">
        <v>0</v>
      </c>
      <c r="Q10009" s="9">
        <v>0</v>
      </c>
      <c r="R10009" s="9">
        <v>0</v>
      </c>
      <c r="S10009" s="9">
        <v>0</v>
      </c>
      <c r="T10009" s="9">
        <v>0</v>
      </c>
    </row>
    <row r="10010" spans="1:20" x14ac:dyDescent="0.35">
      <c r="A10010">
        <f t="shared" si="313"/>
        <v>10010</v>
      </c>
      <c r="B10010" s="3" t="s">
        <v>71</v>
      </c>
      <c r="C10010" s="3" t="s">
        <v>88</v>
      </c>
      <c r="D10010" s="3" t="s">
        <v>44</v>
      </c>
      <c r="E10010">
        <v>2028</v>
      </c>
      <c r="F10010" s="3" t="str">
        <f t="shared" si="312"/>
        <v>GBSpillNINE M2028</v>
      </c>
      <c r="G10010" s="9">
        <v>0</v>
      </c>
      <c r="H10010" s="9">
        <v>0</v>
      </c>
      <c r="I10010" s="9">
        <v>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  <c r="Q10010" s="9">
        <v>0</v>
      </c>
      <c r="R10010" s="9">
        <v>0</v>
      </c>
      <c r="S10010" s="9">
        <v>0</v>
      </c>
      <c r="T10010" s="9">
        <v>0</v>
      </c>
    </row>
    <row r="10011" spans="1:20" x14ac:dyDescent="0.35">
      <c r="A10011">
        <f t="shared" si="313"/>
        <v>10011</v>
      </c>
      <c r="B10011" s="3" t="s">
        <v>71</v>
      </c>
      <c r="C10011" s="3" t="s">
        <v>88</v>
      </c>
      <c r="D10011" s="3" t="s">
        <v>44</v>
      </c>
      <c r="E10011">
        <v>2029</v>
      </c>
      <c r="F10011" s="3" t="str">
        <f t="shared" si="312"/>
        <v>GBSpillNINE M2029</v>
      </c>
      <c r="G10011" s="9">
        <v>0</v>
      </c>
      <c r="H10011" s="9">
        <v>0</v>
      </c>
      <c r="I10011" s="9">
        <v>0</v>
      </c>
      <c r="J10011" s="9">
        <v>0</v>
      </c>
      <c r="K10011" s="9">
        <v>0</v>
      </c>
      <c r="L10011" s="9">
        <v>0</v>
      </c>
      <c r="M10011" s="9">
        <v>0</v>
      </c>
      <c r="N10011" s="9">
        <v>0</v>
      </c>
      <c r="O10011" s="9">
        <v>0</v>
      </c>
      <c r="P10011" s="9">
        <v>0</v>
      </c>
      <c r="Q10011" s="9">
        <v>0</v>
      </c>
      <c r="R10011" s="9">
        <v>0</v>
      </c>
      <c r="S10011" s="9">
        <v>0</v>
      </c>
      <c r="T10011" s="9">
        <v>0</v>
      </c>
    </row>
    <row r="10012" spans="1:20" x14ac:dyDescent="0.35">
      <c r="A10012">
        <f t="shared" si="313"/>
        <v>10012</v>
      </c>
      <c r="B10012" s="3" t="s">
        <v>71</v>
      </c>
      <c r="C10012" s="3" t="s">
        <v>88</v>
      </c>
      <c r="D10012" s="3" t="s">
        <v>45</v>
      </c>
      <c r="E10012">
        <v>2020</v>
      </c>
      <c r="F10012" s="3" t="str">
        <f t="shared" si="312"/>
        <v>GBSpillLONG L2020</v>
      </c>
      <c r="G10012" s="9">
        <v>0</v>
      </c>
      <c r="H10012" s="9">
        <v>0</v>
      </c>
      <c r="I10012" s="9">
        <v>0</v>
      </c>
      <c r="J10012" s="9">
        <v>0</v>
      </c>
      <c r="K10012" s="9">
        <v>0</v>
      </c>
      <c r="L10012" s="9">
        <v>0</v>
      </c>
      <c r="M10012" s="9">
        <v>0</v>
      </c>
      <c r="N10012" s="9">
        <v>0</v>
      </c>
      <c r="O10012" s="9">
        <v>0</v>
      </c>
      <c r="P10012" s="9">
        <v>0</v>
      </c>
      <c r="Q10012" s="9">
        <v>0</v>
      </c>
      <c r="R10012" s="9">
        <v>0</v>
      </c>
      <c r="S10012" s="9">
        <v>0</v>
      </c>
      <c r="T10012" s="9">
        <v>0</v>
      </c>
    </row>
    <row r="10013" spans="1:20" x14ac:dyDescent="0.35">
      <c r="A10013">
        <f t="shared" si="313"/>
        <v>10013</v>
      </c>
      <c r="B10013" s="3" t="s">
        <v>71</v>
      </c>
      <c r="C10013" s="3" t="s">
        <v>88</v>
      </c>
      <c r="D10013" s="3" t="s">
        <v>45</v>
      </c>
      <c r="E10013">
        <v>2021</v>
      </c>
      <c r="F10013" s="3" t="str">
        <f t="shared" si="312"/>
        <v>GBSpillLONG L2021</v>
      </c>
      <c r="G10013" s="9">
        <v>0</v>
      </c>
      <c r="H10013" s="9">
        <v>0</v>
      </c>
      <c r="I10013" s="9">
        <v>0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  <c r="Q10013" s="9">
        <v>0</v>
      </c>
      <c r="R10013" s="9">
        <v>0</v>
      </c>
      <c r="S10013" s="9">
        <v>0</v>
      </c>
      <c r="T10013" s="9">
        <v>0</v>
      </c>
    </row>
    <row r="10014" spans="1:20" x14ac:dyDescent="0.35">
      <c r="A10014">
        <f t="shared" si="313"/>
        <v>10014</v>
      </c>
      <c r="B10014" s="3" t="s">
        <v>71</v>
      </c>
      <c r="C10014" s="3" t="s">
        <v>88</v>
      </c>
      <c r="D10014" s="3" t="s">
        <v>45</v>
      </c>
      <c r="E10014">
        <v>2022</v>
      </c>
      <c r="F10014" s="3" t="str">
        <f t="shared" si="312"/>
        <v>GBSpillLONG L2022</v>
      </c>
      <c r="G10014" s="9">
        <v>0</v>
      </c>
      <c r="H10014" s="9">
        <v>0</v>
      </c>
      <c r="I10014" s="9">
        <v>0</v>
      </c>
      <c r="J10014" s="9">
        <v>0</v>
      </c>
      <c r="K10014" s="9">
        <v>0</v>
      </c>
      <c r="L10014" s="9">
        <v>0</v>
      </c>
      <c r="M10014" s="9">
        <v>0</v>
      </c>
      <c r="N10014" s="9">
        <v>0</v>
      </c>
      <c r="O10014" s="9">
        <v>0</v>
      </c>
      <c r="P10014" s="9">
        <v>0</v>
      </c>
      <c r="Q10014" s="9">
        <v>0</v>
      </c>
      <c r="R10014" s="9">
        <v>0</v>
      </c>
      <c r="S10014" s="9">
        <v>0</v>
      </c>
      <c r="T10014" s="9">
        <v>0</v>
      </c>
    </row>
    <row r="10015" spans="1:20" x14ac:dyDescent="0.35">
      <c r="A10015">
        <f t="shared" si="313"/>
        <v>10015</v>
      </c>
      <c r="B10015" s="3" t="s">
        <v>71</v>
      </c>
      <c r="C10015" s="3" t="s">
        <v>88</v>
      </c>
      <c r="D10015" s="3" t="s">
        <v>45</v>
      </c>
      <c r="E10015">
        <v>2023</v>
      </c>
      <c r="F10015" s="3" t="str">
        <f t="shared" si="312"/>
        <v>GBSpillLONG L2023</v>
      </c>
      <c r="G10015" s="9">
        <v>0</v>
      </c>
      <c r="H10015" s="9">
        <v>0</v>
      </c>
      <c r="I10015" s="9">
        <v>0</v>
      </c>
      <c r="J10015" s="9">
        <v>0</v>
      </c>
      <c r="K10015" s="9">
        <v>0</v>
      </c>
      <c r="L10015" s="9">
        <v>0</v>
      </c>
      <c r="M10015" s="9">
        <v>0</v>
      </c>
      <c r="N10015" s="9">
        <v>0</v>
      </c>
      <c r="O10015" s="9">
        <v>0</v>
      </c>
      <c r="P10015" s="9">
        <v>0</v>
      </c>
      <c r="Q10015" s="9">
        <v>0</v>
      </c>
      <c r="R10015" s="9">
        <v>0</v>
      </c>
      <c r="S10015" s="9">
        <v>0</v>
      </c>
      <c r="T10015" s="9">
        <v>0</v>
      </c>
    </row>
    <row r="10016" spans="1:20" x14ac:dyDescent="0.35">
      <c r="A10016">
        <f t="shared" si="313"/>
        <v>10016</v>
      </c>
      <c r="B10016" s="3" t="s">
        <v>71</v>
      </c>
      <c r="C10016" s="3" t="s">
        <v>88</v>
      </c>
      <c r="D10016" s="3" t="s">
        <v>45</v>
      </c>
      <c r="E10016">
        <v>2024</v>
      </c>
      <c r="F10016" s="3" t="str">
        <f t="shared" si="312"/>
        <v>GBSpillLONG L2024</v>
      </c>
      <c r="G10016" s="9">
        <v>0</v>
      </c>
      <c r="H10016" s="9">
        <v>0</v>
      </c>
      <c r="I10016" s="9">
        <v>0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  <c r="Q10016" s="9">
        <v>0</v>
      </c>
      <c r="R10016" s="9">
        <v>0</v>
      </c>
      <c r="S10016" s="9">
        <v>0</v>
      </c>
      <c r="T10016" s="9">
        <v>0</v>
      </c>
    </row>
    <row r="10017" spans="1:20" x14ac:dyDescent="0.35">
      <c r="A10017">
        <f t="shared" si="313"/>
        <v>10017</v>
      </c>
      <c r="B10017" s="3" t="s">
        <v>71</v>
      </c>
      <c r="C10017" s="3" t="s">
        <v>88</v>
      </c>
      <c r="D10017" s="3" t="s">
        <v>45</v>
      </c>
      <c r="E10017">
        <v>2025</v>
      </c>
      <c r="F10017" s="3" t="str">
        <f t="shared" si="312"/>
        <v>GBSpillLONG L2025</v>
      </c>
      <c r="G10017" s="9">
        <v>0</v>
      </c>
      <c r="H10017" s="9">
        <v>0</v>
      </c>
      <c r="I10017" s="9">
        <v>0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  <c r="Q10017" s="9">
        <v>0</v>
      </c>
      <c r="R10017" s="9">
        <v>0</v>
      </c>
      <c r="S10017" s="9">
        <v>0</v>
      </c>
      <c r="T10017" s="9">
        <v>0</v>
      </c>
    </row>
    <row r="10018" spans="1:20" x14ac:dyDescent="0.35">
      <c r="A10018">
        <f t="shared" si="313"/>
        <v>10018</v>
      </c>
      <c r="B10018" s="3" t="s">
        <v>71</v>
      </c>
      <c r="C10018" s="3" t="s">
        <v>88</v>
      </c>
      <c r="D10018" s="3" t="s">
        <v>45</v>
      </c>
      <c r="E10018">
        <v>2026</v>
      </c>
      <c r="F10018" s="3" t="str">
        <f t="shared" si="312"/>
        <v>GBSpillLONG L2026</v>
      </c>
      <c r="G10018" s="9">
        <v>0</v>
      </c>
      <c r="H10018" s="9">
        <v>0</v>
      </c>
      <c r="I10018" s="9">
        <v>0</v>
      </c>
      <c r="J10018" s="9">
        <v>0</v>
      </c>
      <c r="K10018" s="9">
        <v>0</v>
      </c>
      <c r="L10018" s="9">
        <v>0</v>
      </c>
      <c r="M10018" s="9">
        <v>0</v>
      </c>
      <c r="N10018" s="9">
        <v>0</v>
      </c>
      <c r="O10018" s="9">
        <v>0</v>
      </c>
      <c r="P10018" s="9">
        <v>0</v>
      </c>
      <c r="Q10018" s="9">
        <v>0</v>
      </c>
      <c r="R10018" s="9">
        <v>0</v>
      </c>
      <c r="S10018" s="9">
        <v>0</v>
      </c>
      <c r="T10018" s="9">
        <v>0</v>
      </c>
    </row>
    <row r="10019" spans="1:20" x14ac:dyDescent="0.35">
      <c r="A10019">
        <f t="shared" si="313"/>
        <v>10019</v>
      </c>
      <c r="B10019" s="3" t="s">
        <v>71</v>
      </c>
      <c r="C10019" s="3" t="s">
        <v>88</v>
      </c>
      <c r="D10019" s="3" t="s">
        <v>45</v>
      </c>
      <c r="E10019">
        <v>2027</v>
      </c>
      <c r="F10019" s="3" t="str">
        <f t="shared" si="312"/>
        <v>GBSpillLONG L2027</v>
      </c>
      <c r="G10019" s="9">
        <v>0</v>
      </c>
      <c r="H10019" s="9">
        <v>0</v>
      </c>
      <c r="I10019" s="9">
        <v>0</v>
      </c>
      <c r="J10019" s="9">
        <v>0</v>
      </c>
      <c r="K10019" s="9">
        <v>0</v>
      </c>
      <c r="L10019" s="9">
        <v>0</v>
      </c>
      <c r="M10019" s="9">
        <v>0</v>
      </c>
      <c r="N10019" s="9">
        <v>0</v>
      </c>
      <c r="O10019" s="9">
        <v>0</v>
      </c>
      <c r="P10019" s="9">
        <v>0</v>
      </c>
      <c r="Q10019" s="9">
        <v>0</v>
      </c>
      <c r="R10019" s="9">
        <v>0</v>
      </c>
      <c r="S10019" s="9">
        <v>0</v>
      </c>
      <c r="T10019" s="9">
        <v>0</v>
      </c>
    </row>
    <row r="10020" spans="1:20" x14ac:dyDescent="0.35">
      <c r="A10020">
        <f t="shared" si="313"/>
        <v>10020</v>
      </c>
      <c r="B10020" s="3" t="s">
        <v>71</v>
      </c>
      <c r="C10020" s="3" t="s">
        <v>88</v>
      </c>
      <c r="D10020" s="3" t="s">
        <v>45</v>
      </c>
      <c r="E10020">
        <v>2028</v>
      </c>
      <c r="F10020" s="3" t="str">
        <f t="shared" si="312"/>
        <v>GBSpillLONG L2028</v>
      </c>
      <c r="G10020" s="9">
        <v>0</v>
      </c>
      <c r="H10020" s="9">
        <v>0</v>
      </c>
      <c r="I10020" s="9">
        <v>0</v>
      </c>
      <c r="J10020" s="9">
        <v>0</v>
      </c>
      <c r="K10020" s="9">
        <v>0</v>
      </c>
      <c r="L10020" s="9">
        <v>0</v>
      </c>
      <c r="M10020" s="9">
        <v>0</v>
      </c>
      <c r="N10020" s="9">
        <v>0</v>
      </c>
      <c r="O10020" s="9">
        <v>0</v>
      </c>
      <c r="P10020" s="9">
        <v>0</v>
      </c>
      <c r="Q10020" s="9">
        <v>0</v>
      </c>
      <c r="R10020" s="9">
        <v>0</v>
      </c>
      <c r="S10020" s="9">
        <v>0</v>
      </c>
      <c r="T10020" s="9">
        <v>0</v>
      </c>
    </row>
    <row r="10021" spans="1:20" x14ac:dyDescent="0.35">
      <c r="A10021">
        <f t="shared" si="313"/>
        <v>10021</v>
      </c>
      <c r="B10021" s="3" t="s">
        <v>71</v>
      </c>
      <c r="C10021" s="3" t="s">
        <v>88</v>
      </c>
      <c r="D10021" s="3" t="s">
        <v>45</v>
      </c>
      <c r="E10021">
        <v>2029</v>
      </c>
      <c r="F10021" s="3" t="str">
        <f t="shared" si="312"/>
        <v>GBSpillLONG L2029</v>
      </c>
      <c r="G10021" s="9">
        <v>0</v>
      </c>
      <c r="H10021" s="9">
        <v>0</v>
      </c>
      <c r="I10021" s="9">
        <v>0</v>
      </c>
      <c r="J10021" s="9">
        <v>0</v>
      </c>
      <c r="K10021" s="9">
        <v>0</v>
      </c>
      <c r="L10021" s="9">
        <v>0</v>
      </c>
      <c r="M10021" s="9">
        <v>0</v>
      </c>
      <c r="N10021" s="9">
        <v>0</v>
      </c>
      <c r="O10021" s="9">
        <v>0</v>
      </c>
      <c r="P10021" s="9">
        <v>0</v>
      </c>
      <c r="Q10021" s="9">
        <v>0</v>
      </c>
      <c r="R10021" s="9">
        <v>0</v>
      </c>
      <c r="S10021" s="9">
        <v>0</v>
      </c>
      <c r="T10021" s="9">
        <v>0</v>
      </c>
    </row>
    <row r="10022" spans="1:20" x14ac:dyDescent="0.35">
      <c r="A10022">
        <f t="shared" si="313"/>
        <v>10022</v>
      </c>
      <c r="B10022" s="3" t="s">
        <v>71</v>
      </c>
      <c r="C10022" s="3" t="s">
        <v>88</v>
      </c>
      <c r="D10022" s="3" t="s">
        <v>46</v>
      </c>
      <c r="E10022">
        <v>2020</v>
      </c>
      <c r="F10022" s="3" t="str">
        <f t="shared" si="312"/>
        <v>GBSpillL FALL2020</v>
      </c>
      <c r="G10022" s="9">
        <v>0</v>
      </c>
      <c r="H10022" s="9">
        <v>0</v>
      </c>
      <c r="I10022" s="9">
        <v>0</v>
      </c>
      <c r="J10022" s="9">
        <v>0</v>
      </c>
      <c r="K10022" s="9">
        <v>0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  <c r="Q10022" s="9">
        <v>0</v>
      </c>
      <c r="R10022" s="9">
        <v>0</v>
      </c>
      <c r="S10022" s="9">
        <v>0</v>
      </c>
      <c r="T10022" s="9">
        <v>0</v>
      </c>
    </row>
    <row r="10023" spans="1:20" x14ac:dyDescent="0.35">
      <c r="A10023">
        <f t="shared" si="313"/>
        <v>10023</v>
      </c>
      <c r="B10023" s="3" t="s">
        <v>71</v>
      </c>
      <c r="C10023" s="3" t="s">
        <v>88</v>
      </c>
      <c r="D10023" s="3" t="s">
        <v>46</v>
      </c>
      <c r="E10023">
        <v>2021</v>
      </c>
      <c r="F10023" s="3" t="str">
        <f t="shared" si="312"/>
        <v>GBSpillL FALL2021</v>
      </c>
      <c r="G10023" s="9">
        <v>0</v>
      </c>
      <c r="H10023" s="9">
        <v>0</v>
      </c>
      <c r="I10023" s="9">
        <v>0</v>
      </c>
      <c r="J10023" s="9">
        <v>0</v>
      </c>
      <c r="K10023" s="9">
        <v>0</v>
      </c>
      <c r="L10023" s="9">
        <v>0</v>
      </c>
      <c r="M10023" s="9">
        <v>0</v>
      </c>
      <c r="N10023" s="9">
        <v>0</v>
      </c>
      <c r="O10023" s="9">
        <v>0</v>
      </c>
      <c r="P10023" s="9">
        <v>0</v>
      </c>
      <c r="Q10023" s="9">
        <v>0</v>
      </c>
      <c r="R10023" s="9">
        <v>0</v>
      </c>
      <c r="S10023" s="9">
        <v>0</v>
      </c>
      <c r="T10023" s="9">
        <v>0</v>
      </c>
    </row>
    <row r="10024" spans="1:20" x14ac:dyDescent="0.35">
      <c r="A10024">
        <f t="shared" si="313"/>
        <v>10024</v>
      </c>
      <c r="B10024" s="3" t="s">
        <v>71</v>
      </c>
      <c r="C10024" s="3" t="s">
        <v>88</v>
      </c>
      <c r="D10024" s="3" t="s">
        <v>46</v>
      </c>
      <c r="E10024">
        <v>2022</v>
      </c>
      <c r="F10024" s="3" t="str">
        <f t="shared" si="312"/>
        <v>GBSpillL FALL2022</v>
      </c>
      <c r="G10024" s="9">
        <v>0</v>
      </c>
      <c r="H10024" s="9">
        <v>0</v>
      </c>
      <c r="I10024" s="9">
        <v>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R10024" s="9">
        <v>0</v>
      </c>
      <c r="S10024" s="9">
        <v>0</v>
      </c>
      <c r="T10024" s="9">
        <v>0</v>
      </c>
    </row>
    <row r="10025" spans="1:20" x14ac:dyDescent="0.35">
      <c r="A10025">
        <f t="shared" si="313"/>
        <v>10025</v>
      </c>
      <c r="B10025" s="3" t="s">
        <v>71</v>
      </c>
      <c r="C10025" s="3" t="s">
        <v>88</v>
      </c>
      <c r="D10025" s="3" t="s">
        <v>46</v>
      </c>
      <c r="E10025">
        <v>2023</v>
      </c>
      <c r="F10025" s="3" t="str">
        <f t="shared" si="312"/>
        <v>GBSpillL FALL2023</v>
      </c>
      <c r="G10025" s="9">
        <v>0</v>
      </c>
      <c r="H10025" s="9">
        <v>0</v>
      </c>
      <c r="I10025" s="9">
        <v>0</v>
      </c>
      <c r="J10025" s="9">
        <v>0</v>
      </c>
      <c r="K10025" s="9">
        <v>0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  <c r="Q10025" s="9">
        <v>0</v>
      </c>
      <c r="R10025" s="9">
        <v>0</v>
      </c>
      <c r="S10025" s="9">
        <v>0</v>
      </c>
      <c r="T10025" s="9">
        <v>0</v>
      </c>
    </row>
    <row r="10026" spans="1:20" x14ac:dyDescent="0.35">
      <c r="A10026">
        <f t="shared" si="313"/>
        <v>10026</v>
      </c>
      <c r="B10026" s="3" t="s">
        <v>71</v>
      </c>
      <c r="C10026" s="3" t="s">
        <v>88</v>
      </c>
      <c r="D10026" s="3" t="s">
        <v>46</v>
      </c>
      <c r="E10026">
        <v>2024</v>
      </c>
      <c r="F10026" s="3" t="str">
        <f t="shared" si="312"/>
        <v>GBSpillL FALL2024</v>
      </c>
      <c r="G10026" s="9">
        <v>0</v>
      </c>
      <c r="H10026" s="9">
        <v>0</v>
      </c>
      <c r="I10026" s="9">
        <v>0</v>
      </c>
      <c r="J10026" s="9">
        <v>0</v>
      </c>
      <c r="K10026" s="9">
        <v>0</v>
      </c>
      <c r="L10026" s="9">
        <v>0</v>
      </c>
      <c r="M10026" s="9">
        <v>0</v>
      </c>
      <c r="N10026" s="9">
        <v>0</v>
      </c>
      <c r="O10026" s="9">
        <v>0</v>
      </c>
      <c r="P10026" s="9">
        <v>0</v>
      </c>
      <c r="Q10026" s="9">
        <v>0</v>
      </c>
      <c r="R10026" s="9">
        <v>0</v>
      </c>
      <c r="S10026" s="9">
        <v>0</v>
      </c>
      <c r="T10026" s="9">
        <v>0</v>
      </c>
    </row>
    <row r="10027" spans="1:20" x14ac:dyDescent="0.35">
      <c r="A10027">
        <f t="shared" si="313"/>
        <v>10027</v>
      </c>
      <c r="B10027" s="3" t="s">
        <v>71</v>
      </c>
      <c r="C10027" s="3" t="s">
        <v>88</v>
      </c>
      <c r="D10027" s="3" t="s">
        <v>46</v>
      </c>
      <c r="E10027">
        <v>2025</v>
      </c>
      <c r="F10027" s="3" t="str">
        <f t="shared" si="312"/>
        <v>GBSpillL FALL2025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0</v>
      </c>
      <c r="M10027" s="9">
        <v>0</v>
      </c>
      <c r="N10027" s="9">
        <v>0</v>
      </c>
      <c r="O10027" s="9">
        <v>0</v>
      </c>
      <c r="P10027" s="9">
        <v>0</v>
      </c>
      <c r="Q10027" s="9">
        <v>0</v>
      </c>
      <c r="R10027" s="9">
        <v>0</v>
      </c>
      <c r="S10027" s="9">
        <v>0</v>
      </c>
      <c r="T10027" s="9">
        <v>0</v>
      </c>
    </row>
    <row r="10028" spans="1:20" x14ac:dyDescent="0.35">
      <c r="A10028">
        <f t="shared" si="313"/>
        <v>10028</v>
      </c>
      <c r="B10028" s="3" t="s">
        <v>71</v>
      </c>
      <c r="C10028" s="3" t="s">
        <v>88</v>
      </c>
      <c r="D10028" s="3" t="s">
        <v>46</v>
      </c>
      <c r="E10028">
        <v>2026</v>
      </c>
      <c r="F10028" s="3" t="str">
        <f t="shared" si="312"/>
        <v>GBSpillL FALL2026</v>
      </c>
      <c r="G10028" s="9">
        <v>0</v>
      </c>
      <c r="H10028" s="9">
        <v>0</v>
      </c>
      <c r="I10028" s="9">
        <v>0</v>
      </c>
      <c r="J10028" s="9">
        <v>0</v>
      </c>
      <c r="K10028" s="9">
        <v>0</v>
      </c>
      <c r="L10028" s="9">
        <v>0</v>
      </c>
      <c r="M10028" s="9">
        <v>0</v>
      </c>
      <c r="N10028" s="9">
        <v>0</v>
      </c>
      <c r="O10028" s="9">
        <v>0</v>
      </c>
      <c r="P10028" s="9">
        <v>0</v>
      </c>
      <c r="Q10028" s="9">
        <v>0</v>
      </c>
      <c r="R10028" s="9">
        <v>0</v>
      </c>
      <c r="S10028" s="9">
        <v>0</v>
      </c>
      <c r="T10028" s="9">
        <v>0</v>
      </c>
    </row>
    <row r="10029" spans="1:20" x14ac:dyDescent="0.35">
      <c r="A10029">
        <f t="shared" si="313"/>
        <v>10029</v>
      </c>
      <c r="B10029" s="3" t="s">
        <v>71</v>
      </c>
      <c r="C10029" s="3" t="s">
        <v>88</v>
      </c>
      <c r="D10029" s="3" t="s">
        <v>46</v>
      </c>
      <c r="E10029">
        <v>2027</v>
      </c>
      <c r="F10029" s="3" t="str">
        <f t="shared" si="312"/>
        <v>GBSpillL FALL2027</v>
      </c>
      <c r="G10029" s="9">
        <v>0</v>
      </c>
      <c r="H10029" s="9">
        <v>0</v>
      </c>
      <c r="I10029" s="9">
        <v>0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  <c r="Q10029" s="9">
        <v>0</v>
      </c>
      <c r="R10029" s="9">
        <v>0</v>
      </c>
      <c r="S10029" s="9">
        <v>0</v>
      </c>
      <c r="T10029" s="9">
        <v>0</v>
      </c>
    </row>
    <row r="10030" spans="1:20" x14ac:dyDescent="0.35">
      <c r="A10030">
        <f t="shared" si="313"/>
        <v>10030</v>
      </c>
      <c r="B10030" s="3" t="s">
        <v>71</v>
      </c>
      <c r="C10030" s="3" t="s">
        <v>88</v>
      </c>
      <c r="D10030" s="3" t="s">
        <v>46</v>
      </c>
      <c r="E10030">
        <v>2028</v>
      </c>
      <c r="F10030" s="3" t="str">
        <f t="shared" si="312"/>
        <v>GBSpillL FALL2028</v>
      </c>
      <c r="G10030" s="9">
        <v>0</v>
      </c>
      <c r="H10030" s="9">
        <v>0</v>
      </c>
      <c r="I10030" s="9">
        <v>0</v>
      </c>
      <c r="J10030" s="9">
        <v>0</v>
      </c>
      <c r="K10030" s="9">
        <v>0</v>
      </c>
      <c r="L10030" s="9">
        <v>0</v>
      </c>
      <c r="M10030" s="9">
        <v>0</v>
      </c>
      <c r="N10030" s="9">
        <v>0</v>
      </c>
      <c r="O10030" s="9">
        <v>0</v>
      </c>
      <c r="P10030" s="9">
        <v>0</v>
      </c>
      <c r="Q10030" s="9">
        <v>0</v>
      </c>
      <c r="R10030" s="9">
        <v>0</v>
      </c>
      <c r="S10030" s="9">
        <v>0</v>
      </c>
      <c r="T10030" s="9">
        <v>0</v>
      </c>
    </row>
    <row r="10031" spans="1:20" x14ac:dyDescent="0.35">
      <c r="A10031">
        <f t="shared" si="313"/>
        <v>10031</v>
      </c>
      <c r="B10031" s="3" t="s">
        <v>71</v>
      </c>
      <c r="C10031" s="3" t="s">
        <v>88</v>
      </c>
      <c r="D10031" s="3" t="s">
        <v>46</v>
      </c>
      <c r="E10031">
        <v>2029</v>
      </c>
      <c r="F10031" s="3" t="str">
        <f t="shared" si="312"/>
        <v>GBSpillL FALL2029</v>
      </c>
      <c r="G10031" s="9">
        <v>0</v>
      </c>
      <c r="H10031" s="9">
        <v>0</v>
      </c>
      <c r="I10031" s="9">
        <v>0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  <c r="Q10031" s="9">
        <v>0</v>
      </c>
      <c r="R10031" s="9">
        <v>0</v>
      </c>
      <c r="S10031" s="9">
        <v>0</v>
      </c>
      <c r="T10031" s="9">
        <v>0</v>
      </c>
    </row>
    <row r="10032" spans="1:20" x14ac:dyDescent="0.35">
      <c r="A10032">
        <f t="shared" si="313"/>
        <v>10032</v>
      </c>
      <c r="B10032" s="3" t="s">
        <v>71</v>
      </c>
      <c r="C10032" s="3" t="s">
        <v>88</v>
      </c>
      <c r="D10032" s="3" t="s">
        <v>47</v>
      </c>
      <c r="E10032">
        <v>2020</v>
      </c>
      <c r="F10032" s="3" t="str">
        <f t="shared" si="312"/>
        <v>GBSpillCOULEE2020</v>
      </c>
      <c r="G10032" s="9">
        <v>0</v>
      </c>
      <c r="H10032" s="9">
        <v>0</v>
      </c>
      <c r="I10032" s="9">
        <v>0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R10032" s="9">
        <v>0</v>
      </c>
      <c r="S10032" s="9">
        <v>0</v>
      </c>
      <c r="T10032" s="9">
        <v>0</v>
      </c>
    </row>
    <row r="10033" spans="1:20" x14ac:dyDescent="0.35">
      <c r="A10033">
        <f t="shared" si="313"/>
        <v>10033</v>
      </c>
      <c r="B10033" s="3" t="s">
        <v>71</v>
      </c>
      <c r="C10033" s="3" t="s">
        <v>88</v>
      </c>
      <c r="D10033" s="3" t="s">
        <v>47</v>
      </c>
      <c r="E10033">
        <v>2021</v>
      </c>
      <c r="F10033" s="3" t="str">
        <f t="shared" si="312"/>
        <v>GBSpillCOULEE2021</v>
      </c>
      <c r="G10033" s="9">
        <v>0</v>
      </c>
      <c r="H10033" s="9">
        <v>0</v>
      </c>
      <c r="I10033" s="9">
        <v>0</v>
      </c>
      <c r="J10033" s="9">
        <v>0</v>
      </c>
      <c r="K10033" s="9">
        <v>0</v>
      </c>
      <c r="L10033" s="9">
        <v>0</v>
      </c>
      <c r="M10033" s="9">
        <v>0</v>
      </c>
      <c r="N10033" s="9">
        <v>0</v>
      </c>
      <c r="O10033" s="9">
        <v>0</v>
      </c>
      <c r="P10033" s="9">
        <v>0</v>
      </c>
      <c r="Q10033" s="9">
        <v>0</v>
      </c>
      <c r="R10033" s="9">
        <v>0</v>
      </c>
      <c r="S10033" s="9">
        <v>0</v>
      </c>
      <c r="T10033" s="9">
        <v>0</v>
      </c>
    </row>
    <row r="10034" spans="1:20" x14ac:dyDescent="0.35">
      <c r="A10034">
        <f t="shared" si="313"/>
        <v>10034</v>
      </c>
      <c r="B10034" s="3" t="s">
        <v>71</v>
      </c>
      <c r="C10034" s="3" t="s">
        <v>88</v>
      </c>
      <c r="D10034" s="3" t="s">
        <v>47</v>
      </c>
      <c r="E10034">
        <v>2022</v>
      </c>
      <c r="F10034" s="3" t="str">
        <f t="shared" si="312"/>
        <v>GBSpillCOULEE2022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  <c r="Q10034" s="9">
        <v>0</v>
      </c>
      <c r="R10034" s="9">
        <v>0</v>
      </c>
      <c r="S10034" s="9">
        <v>0</v>
      </c>
      <c r="T10034" s="9">
        <v>0</v>
      </c>
    </row>
    <row r="10035" spans="1:20" x14ac:dyDescent="0.35">
      <c r="A10035">
        <f t="shared" si="313"/>
        <v>10035</v>
      </c>
      <c r="B10035" s="3" t="s">
        <v>71</v>
      </c>
      <c r="C10035" s="3" t="s">
        <v>88</v>
      </c>
      <c r="D10035" s="3" t="s">
        <v>47</v>
      </c>
      <c r="E10035">
        <v>2023</v>
      </c>
      <c r="F10035" s="3" t="str">
        <f t="shared" si="312"/>
        <v>GBSpillCOULEE2023</v>
      </c>
      <c r="G10035" s="9">
        <v>0</v>
      </c>
      <c r="H10035" s="9">
        <v>0</v>
      </c>
      <c r="I10035" s="9">
        <v>0</v>
      </c>
      <c r="J10035" s="9">
        <v>0</v>
      </c>
      <c r="K10035" s="9">
        <v>0</v>
      </c>
      <c r="L10035" s="9">
        <v>0</v>
      </c>
      <c r="M10035" s="9">
        <v>0</v>
      </c>
      <c r="N10035" s="9">
        <v>0</v>
      </c>
      <c r="O10035" s="9">
        <v>0</v>
      </c>
      <c r="P10035" s="9">
        <v>0</v>
      </c>
      <c r="Q10035" s="9">
        <v>0</v>
      </c>
      <c r="R10035" s="9">
        <v>0</v>
      </c>
      <c r="S10035" s="9">
        <v>0</v>
      </c>
      <c r="T10035" s="9">
        <v>0</v>
      </c>
    </row>
    <row r="10036" spans="1:20" x14ac:dyDescent="0.35">
      <c r="A10036">
        <f t="shared" si="313"/>
        <v>10036</v>
      </c>
      <c r="B10036" s="3" t="s">
        <v>71</v>
      </c>
      <c r="C10036" s="3" t="s">
        <v>88</v>
      </c>
      <c r="D10036" s="3" t="s">
        <v>47</v>
      </c>
      <c r="E10036">
        <v>2024</v>
      </c>
      <c r="F10036" s="3" t="str">
        <f t="shared" si="312"/>
        <v>GBSpillCOULEE2024</v>
      </c>
      <c r="G10036" s="9">
        <v>0</v>
      </c>
      <c r="H10036" s="9">
        <v>0</v>
      </c>
      <c r="I10036" s="9">
        <v>0</v>
      </c>
      <c r="J10036" s="9">
        <v>0</v>
      </c>
      <c r="K10036" s="9">
        <v>0</v>
      </c>
      <c r="L10036" s="9">
        <v>0</v>
      </c>
      <c r="M10036" s="9">
        <v>0</v>
      </c>
      <c r="N10036" s="9">
        <v>0</v>
      </c>
      <c r="O10036" s="9">
        <v>0</v>
      </c>
      <c r="P10036" s="9">
        <v>0</v>
      </c>
      <c r="Q10036" s="9">
        <v>0</v>
      </c>
      <c r="R10036" s="9">
        <v>0</v>
      </c>
      <c r="S10036" s="9">
        <v>0</v>
      </c>
      <c r="T10036" s="9">
        <v>0</v>
      </c>
    </row>
    <row r="10037" spans="1:20" x14ac:dyDescent="0.35">
      <c r="A10037">
        <f t="shared" si="313"/>
        <v>10037</v>
      </c>
      <c r="B10037" s="3" t="s">
        <v>71</v>
      </c>
      <c r="C10037" s="3" t="s">
        <v>88</v>
      </c>
      <c r="D10037" s="3" t="s">
        <v>47</v>
      </c>
      <c r="E10037">
        <v>2025</v>
      </c>
      <c r="F10037" s="3" t="str">
        <f t="shared" si="312"/>
        <v>GBSpillCOULEE2025</v>
      </c>
      <c r="G10037" s="9">
        <v>0</v>
      </c>
      <c r="H10037" s="9">
        <v>0</v>
      </c>
      <c r="I10037" s="9">
        <v>0</v>
      </c>
      <c r="J10037" s="9">
        <v>0</v>
      </c>
      <c r="K10037" s="9">
        <v>0</v>
      </c>
      <c r="L10037" s="9">
        <v>0</v>
      </c>
      <c r="M10037" s="9">
        <v>0</v>
      </c>
      <c r="N10037" s="9">
        <v>0</v>
      </c>
      <c r="O10037" s="9">
        <v>0</v>
      </c>
      <c r="P10037" s="9">
        <v>0</v>
      </c>
      <c r="Q10037" s="9">
        <v>0</v>
      </c>
      <c r="R10037" s="9">
        <v>0</v>
      </c>
      <c r="S10037" s="9">
        <v>0</v>
      </c>
      <c r="T10037" s="9">
        <v>0</v>
      </c>
    </row>
    <row r="10038" spans="1:20" x14ac:dyDescent="0.35">
      <c r="A10038">
        <f t="shared" si="313"/>
        <v>10038</v>
      </c>
      <c r="B10038" s="3" t="s">
        <v>71</v>
      </c>
      <c r="C10038" s="3" t="s">
        <v>88</v>
      </c>
      <c r="D10038" s="3" t="s">
        <v>47</v>
      </c>
      <c r="E10038">
        <v>2026</v>
      </c>
      <c r="F10038" s="3" t="str">
        <f t="shared" si="312"/>
        <v>GBSpillCOULEE2026</v>
      </c>
      <c r="G10038" s="9">
        <v>0</v>
      </c>
      <c r="H10038" s="9">
        <v>0</v>
      </c>
      <c r="I10038" s="9">
        <v>0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  <c r="Q10038" s="9">
        <v>0</v>
      </c>
      <c r="R10038" s="9">
        <v>0</v>
      </c>
      <c r="S10038" s="9">
        <v>0</v>
      </c>
      <c r="T10038" s="9">
        <v>0</v>
      </c>
    </row>
    <row r="10039" spans="1:20" x14ac:dyDescent="0.35">
      <c r="A10039">
        <f t="shared" si="313"/>
        <v>10039</v>
      </c>
      <c r="B10039" s="3" t="s">
        <v>71</v>
      </c>
      <c r="C10039" s="3" t="s">
        <v>88</v>
      </c>
      <c r="D10039" s="3" t="s">
        <v>47</v>
      </c>
      <c r="E10039">
        <v>2027</v>
      </c>
      <c r="F10039" s="3" t="str">
        <f t="shared" si="312"/>
        <v>GBSpillCOULEE2027</v>
      </c>
      <c r="G10039" s="9">
        <v>0</v>
      </c>
      <c r="H10039" s="9">
        <v>0</v>
      </c>
      <c r="I10039" s="9">
        <v>0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  <c r="Q10039" s="9">
        <v>0</v>
      </c>
      <c r="R10039" s="9">
        <v>0</v>
      </c>
      <c r="S10039" s="9">
        <v>0</v>
      </c>
      <c r="T10039" s="9">
        <v>0</v>
      </c>
    </row>
    <row r="10040" spans="1:20" x14ac:dyDescent="0.35">
      <c r="A10040">
        <f t="shared" si="313"/>
        <v>10040</v>
      </c>
      <c r="B10040" s="3" t="s">
        <v>71</v>
      </c>
      <c r="C10040" s="3" t="s">
        <v>88</v>
      </c>
      <c r="D10040" s="3" t="s">
        <v>47</v>
      </c>
      <c r="E10040">
        <v>2028</v>
      </c>
      <c r="F10040" s="3" t="str">
        <f t="shared" si="312"/>
        <v>GBSpillCOULEE2028</v>
      </c>
      <c r="G10040" s="9">
        <v>0</v>
      </c>
      <c r="H10040" s="9">
        <v>0</v>
      </c>
      <c r="I10040" s="9">
        <v>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  <c r="Q10040" s="9">
        <v>0</v>
      </c>
      <c r="R10040" s="9">
        <v>0</v>
      </c>
      <c r="S10040" s="9">
        <v>0</v>
      </c>
      <c r="T10040" s="9">
        <v>0</v>
      </c>
    </row>
    <row r="10041" spans="1:20" x14ac:dyDescent="0.35">
      <c r="A10041">
        <f t="shared" si="313"/>
        <v>10041</v>
      </c>
      <c r="B10041" s="3" t="s">
        <v>71</v>
      </c>
      <c r="C10041" s="3" t="s">
        <v>88</v>
      </c>
      <c r="D10041" s="3" t="s">
        <v>47</v>
      </c>
      <c r="E10041">
        <v>2029</v>
      </c>
      <c r="F10041" s="3" t="str">
        <f t="shared" si="312"/>
        <v>GBSpillCOULEE2029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  <c r="R10041" s="9">
        <v>0</v>
      </c>
      <c r="S10041" s="9">
        <v>0</v>
      </c>
      <c r="T10041" s="9">
        <v>0</v>
      </c>
    </row>
    <row r="10042" spans="1:20" x14ac:dyDescent="0.35">
      <c r="A10042">
        <f t="shared" si="313"/>
        <v>10042</v>
      </c>
      <c r="B10042" s="3" t="s">
        <v>71</v>
      </c>
      <c r="C10042" s="3" t="s">
        <v>88</v>
      </c>
      <c r="D10042" s="3" t="s">
        <v>48</v>
      </c>
      <c r="E10042">
        <v>2020</v>
      </c>
      <c r="F10042" s="3" t="str">
        <f t="shared" si="312"/>
        <v>GBSpillCH JOE2020</v>
      </c>
      <c r="G10042" s="9">
        <v>0</v>
      </c>
      <c r="H10042" s="9">
        <v>0</v>
      </c>
      <c r="I10042" s="9">
        <v>0</v>
      </c>
      <c r="J10042" s="9">
        <v>0</v>
      </c>
      <c r="K10042" s="9">
        <v>0</v>
      </c>
      <c r="L10042" s="9">
        <v>0</v>
      </c>
      <c r="M10042" s="9">
        <v>0</v>
      </c>
      <c r="N10042" s="9">
        <v>0</v>
      </c>
      <c r="O10042" s="9">
        <v>0</v>
      </c>
      <c r="P10042" s="9">
        <v>0</v>
      </c>
      <c r="Q10042" s="9">
        <v>0</v>
      </c>
      <c r="R10042" s="9">
        <v>0</v>
      </c>
      <c r="S10042" s="9">
        <v>0</v>
      </c>
      <c r="T10042" s="9">
        <v>0</v>
      </c>
    </row>
    <row r="10043" spans="1:20" x14ac:dyDescent="0.35">
      <c r="A10043">
        <f t="shared" si="313"/>
        <v>10043</v>
      </c>
      <c r="B10043" s="3" t="s">
        <v>71</v>
      </c>
      <c r="C10043" s="3" t="s">
        <v>88</v>
      </c>
      <c r="D10043" s="3" t="s">
        <v>48</v>
      </c>
      <c r="E10043">
        <v>2021</v>
      </c>
      <c r="F10043" s="3" t="str">
        <f t="shared" si="312"/>
        <v>GBSpillCH JOE2021</v>
      </c>
      <c r="G10043" s="9">
        <v>0</v>
      </c>
      <c r="H10043" s="9">
        <v>0</v>
      </c>
      <c r="I10043" s="9">
        <v>0</v>
      </c>
      <c r="J10043" s="9">
        <v>0</v>
      </c>
      <c r="K10043" s="9">
        <v>0</v>
      </c>
      <c r="L10043" s="9">
        <v>0</v>
      </c>
      <c r="M10043" s="9">
        <v>0</v>
      </c>
      <c r="N10043" s="9">
        <v>0</v>
      </c>
      <c r="O10043" s="9">
        <v>0</v>
      </c>
      <c r="P10043" s="9">
        <v>0</v>
      </c>
      <c r="Q10043" s="9">
        <v>0</v>
      </c>
      <c r="R10043" s="9">
        <v>0</v>
      </c>
      <c r="S10043" s="9">
        <v>0</v>
      </c>
      <c r="T10043" s="9">
        <v>0</v>
      </c>
    </row>
    <row r="10044" spans="1:20" x14ac:dyDescent="0.35">
      <c r="A10044">
        <f t="shared" si="313"/>
        <v>10044</v>
      </c>
      <c r="B10044" s="3" t="s">
        <v>71</v>
      </c>
      <c r="C10044" s="3" t="s">
        <v>88</v>
      </c>
      <c r="D10044" s="3" t="s">
        <v>48</v>
      </c>
      <c r="E10044">
        <v>2022</v>
      </c>
      <c r="F10044" s="3" t="str">
        <f t="shared" si="312"/>
        <v>GBSpillCH JOE2022</v>
      </c>
      <c r="G10044" s="9">
        <v>0</v>
      </c>
      <c r="H10044" s="9">
        <v>0</v>
      </c>
      <c r="I10044" s="9">
        <v>0</v>
      </c>
      <c r="J10044" s="9">
        <v>0</v>
      </c>
      <c r="K10044" s="9">
        <v>0</v>
      </c>
      <c r="L10044" s="9">
        <v>0</v>
      </c>
      <c r="M10044" s="9">
        <v>0</v>
      </c>
      <c r="N10044" s="9">
        <v>0</v>
      </c>
      <c r="O10044" s="9">
        <v>0</v>
      </c>
      <c r="P10044" s="9">
        <v>0</v>
      </c>
      <c r="Q10044" s="9">
        <v>0</v>
      </c>
      <c r="R10044" s="9">
        <v>0</v>
      </c>
      <c r="S10044" s="9">
        <v>0</v>
      </c>
      <c r="T10044" s="9">
        <v>0</v>
      </c>
    </row>
    <row r="10045" spans="1:20" x14ac:dyDescent="0.35">
      <c r="A10045">
        <f t="shared" si="313"/>
        <v>10045</v>
      </c>
      <c r="B10045" s="3" t="s">
        <v>71</v>
      </c>
      <c r="C10045" s="3" t="s">
        <v>88</v>
      </c>
      <c r="D10045" s="3" t="s">
        <v>48</v>
      </c>
      <c r="E10045">
        <v>2023</v>
      </c>
      <c r="F10045" s="3" t="str">
        <f t="shared" si="312"/>
        <v>GBSpillCH JOE2023</v>
      </c>
      <c r="G10045" s="9">
        <v>0</v>
      </c>
      <c r="H10045" s="9">
        <v>0</v>
      </c>
      <c r="I10045" s="9">
        <v>0</v>
      </c>
      <c r="J10045" s="9">
        <v>0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  <c r="Q10045" s="9">
        <v>0</v>
      </c>
      <c r="R10045" s="9">
        <v>0</v>
      </c>
      <c r="S10045" s="9">
        <v>0</v>
      </c>
      <c r="T10045" s="9">
        <v>0</v>
      </c>
    </row>
    <row r="10046" spans="1:20" x14ac:dyDescent="0.35">
      <c r="A10046">
        <f t="shared" si="313"/>
        <v>10046</v>
      </c>
      <c r="B10046" s="3" t="s">
        <v>71</v>
      </c>
      <c r="C10046" s="3" t="s">
        <v>88</v>
      </c>
      <c r="D10046" s="3" t="s">
        <v>48</v>
      </c>
      <c r="E10046">
        <v>2024</v>
      </c>
      <c r="F10046" s="3" t="str">
        <f t="shared" si="312"/>
        <v>GBSpillCH JOE2024</v>
      </c>
      <c r="G10046" s="9">
        <v>0</v>
      </c>
      <c r="H10046" s="9">
        <v>0</v>
      </c>
      <c r="I10046" s="9">
        <v>0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  <c r="Q10046" s="9">
        <v>0</v>
      </c>
      <c r="R10046" s="9">
        <v>0</v>
      </c>
      <c r="S10046" s="9">
        <v>0</v>
      </c>
      <c r="T10046" s="9">
        <v>0</v>
      </c>
    </row>
    <row r="10047" spans="1:20" x14ac:dyDescent="0.35">
      <c r="A10047">
        <f t="shared" si="313"/>
        <v>10047</v>
      </c>
      <c r="B10047" s="3" t="s">
        <v>71</v>
      </c>
      <c r="C10047" s="3" t="s">
        <v>88</v>
      </c>
      <c r="D10047" s="3" t="s">
        <v>48</v>
      </c>
      <c r="E10047">
        <v>2025</v>
      </c>
      <c r="F10047" s="3" t="str">
        <f t="shared" si="312"/>
        <v>GBSpillCH JOE2025</v>
      </c>
      <c r="G10047" s="9">
        <v>0</v>
      </c>
      <c r="H10047" s="9">
        <v>0</v>
      </c>
      <c r="I10047" s="9">
        <v>0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  <c r="Q10047" s="9">
        <v>0</v>
      </c>
      <c r="R10047" s="9">
        <v>0</v>
      </c>
      <c r="S10047" s="9">
        <v>0</v>
      </c>
      <c r="T10047" s="9">
        <v>0</v>
      </c>
    </row>
    <row r="10048" spans="1:20" x14ac:dyDescent="0.35">
      <c r="A10048">
        <f t="shared" si="313"/>
        <v>10048</v>
      </c>
      <c r="B10048" s="3" t="s">
        <v>71</v>
      </c>
      <c r="C10048" s="3" t="s">
        <v>88</v>
      </c>
      <c r="D10048" s="3" t="s">
        <v>48</v>
      </c>
      <c r="E10048">
        <v>2026</v>
      </c>
      <c r="F10048" s="3" t="str">
        <f t="shared" si="312"/>
        <v>GBSpillCH JOE2026</v>
      </c>
      <c r="G10048" s="9">
        <v>0</v>
      </c>
      <c r="H10048" s="9">
        <v>0</v>
      </c>
      <c r="I10048" s="9">
        <v>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0</v>
      </c>
      <c r="Q10048" s="9">
        <v>0</v>
      </c>
      <c r="R10048" s="9">
        <v>0</v>
      </c>
      <c r="S10048" s="9">
        <v>0</v>
      </c>
      <c r="T10048" s="9">
        <v>0</v>
      </c>
    </row>
    <row r="10049" spans="1:20" x14ac:dyDescent="0.35">
      <c r="A10049">
        <f t="shared" si="313"/>
        <v>10049</v>
      </c>
      <c r="B10049" s="3" t="s">
        <v>71</v>
      </c>
      <c r="C10049" s="3" t="s">
        <v>88</v>
      </c>
      <c r="D10049" s="3" t="s">
        <v>48</v>
      </c>
      <c r="E10049">
        <v>2027</v>
      </c>
      <c r="F10049" s="3" t="str">
        <f t="shared" si="312"/>
        <v>GBSpillCH JOE2027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  <c r="Q10049" s="9">
        <v>0</v>
      </c>
      <c r="R10049" s="9">
        <v>0</v>
      </c>
      <c r="S10049" s="9">
        <v>0</v>
      </c>
      <c r="T10049" s="9">
        <v>0</v>
      </c>
    </row>
    <row r="10050" spans="1:20" x14ac:dyDescent="0.35">
      <c r="A10050">
        <f t="shared" si="313"/>
        <v>10050</v>
      </c>
      <c r="B10050" s="3" t="s">
        <v>71</v>
      </c>
      <c r="C10050" s="3" t="s">
        <v>88</v>
      </c>
      <c r="D10050" s="3" t="s">
        <v>48</v>
      </c>
      <c r="E10050">
        <v>2028</v>
      </c>
      <c r="F10050" s="3" t="str">
        <f t="shared" ref="F10050:F10113" si="314">_xlfn.CONCAT(B10050,C10050,D10050,E10050)</f>
        <v>GBSpillCH JOE2028</v>
      </c>
      <c r="G10050" s="9">
        <v>0</v>
      </c>
      <c r="H10050" s="9">
        <v>0</v>
      </c>
      <c r="I10050" s="9">
        <v>0</v>
      </c>
      <c r="J10050" s="9">
        <v>0</v>
      </c>
      <c r="K10050" s="9">
        <v>0</v>
      </c>
      <c r="L10050" s="9">
        <v>0</v>
      </c>
      <c r="M10050" s="9">
        <v>0</v>
      </c>
      <c r="N10050" s="9">
        <v>0</v>
      </c>
      <c r="O10050" s="9">
        <v>0</v>
      </c>
      <c r="P10050" s="9">
        <v>0</v>
      </c>
      <c r="Q10050" s="9">
        <v>0</v>
      </c>
      <c r="R10050" s="9">
        <v>0</v>
      </c>
      <c r="S10050" s="9">
        <v>0</v>
      </c>
      <c r="T10050" s="9">
        <v>0</v>
      </c>
    </row>
    <row r="10051" spans="1:20" x14ac:dyDescent="0.35">
      <c r="A10051">
        <f t="shared" ref="A10051:A10114" si="315">A10050+1</f>
        <v>10051</v>
      </c>
      <c r="B10051" s="3" t="s">
        <v>71</v>
      </c>
      <c r="C10051" s="3" t="s">
        <v>88</v>
      </c>
      <c r="D10051" s="3" t="s">
        <v>48</v>
      </c>
      <c r="E10051">
        <v>2029</v>
      </c>
      <c r="F10051" s="3" t="str">
        <f t="shared" si="314"/>
        <v>GBSpillCH JOE2029</v>
      </c>
      <c r="G10051" s="9">
        <v>0</v>
      </c>
      <c r="H10051" s="9">
        <v>0</v>
      </c>
      <c r="I10051" s="9">
        <v>0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  <c r="Q10051" s="9">
        <v>0</v>
      </c>
      <c r="R10051" s="9">
        <v>0</v>
      </c>
      <c r="S10051" s="9">
        <v>0</v>
      </c>
      <c r="T10051" s="9">
        <v>0</v>
      </c>
    </row>
    <row r="10052" spans="1:20" x14ac:dyDescent="0.35">
      <c r="A10052">
        <f t="shared" si="315"/>
        <v>10052</v>
      </c>
      <c r="B10052" s="3" t="s">
        <v>71</v>
      </c>
      <c r="C10052" s="3" t="s">
        <v>88</v>
      </c>
      <c r="D10052" s="3" t="s">
        <v>49</v>
      </c>
      <c r="E10052">
        <v>2020</v>
      </c>
      <c r="F10052" s="3" t="str">
        <f t="shared" si="314"/>
        <v>GBSpillWELLS2020</v>
      </c>
      <c r="G10052" s="9">
        <v>0</v>
      </c>
      <c r="H10052" s="9">
        <v>0</v>
      </c>
      <c r="I10052" s="9">
        <v>0</v>
      </c>
      <c r="J10052" s="9">
        <v>0</v>
      </c>
      <c r="K10052" s="9">
        <v>0</v>
      </c>
      <c r="L10052" s="9">
        <v>0</v>
      </c>
      <c r="M10052" s="9">
        <v>1.3879999999999999</v>
      </c>
      <c r="N10052" s="9">
        <v>5.9669999999999996</v>
      </c>
      <c r="O10052" s="9">
        <v>7.2080000000000002</v>
      </c>
      <c r="P10052" s="9">
        <v>7.798</v>
      </c>
      <c r="Q10052" s="9">
        <v>5.6859999999999999</v>
      </c>
      <c r="R10052" s="9">
        <v>6.0049999999999999</v>
      </c>
      <c r="S10052" s="9">
        <v>2.9169999999999998</v>
      </c>
      <c r="T10052" s="9">
        <v>0</v>
      </c>
    </row>
    <row r="10053" spans="1:20" x14ac:dyDescent="0.35">
      <c r="A10053">
        <f t="shared" si="315"/>
        <v>10053</v>
      </c>
      <c r="B10053" s="3" t="s">
        <v>71</v>
      </c>
      <c r="C10053" s="3" t="s">
        <v>88</v>
      </c>
      <c r="D10053" s="3" t="s">
        <v>49</v>
      </c>
      <c r="E10053">
        <v>2021</v>
      </c>
      <c r="F10053" s="3" t="str">
        <f t="shared" si="314"/>
        <v>GBSpillWELLS2021</v>
      </c>
      <c r="G10053" s="9">
        <v>0</v>
      </c>
      <c r="H10053" s="9">
        <v>0</v>
      </c>
      <c r="I10053" s="9">
        <v>0</v>
      </c>
      <c r="J10053" s="9">
        <v>0</v>
      </c>
      <c r="K10053" s="9">
        <v>0</v>
      </c>
      <c r="L10053" s="9">
        <v>0</v>
      </c>
      <c r="M10053" s="9">
        <v>1.0629999999999999</v>
      </c>
      <c r="N10053" s="9">
        <v>4.109</v>
      </c>
      <c r="O10053" s="9">
        <v>5.8</v>
      </c>
      <c r="P10053" s="9">
        <v>7.3769999999999998</v>
      </c>
      <c r="Q10053" s="9">
        <v>8.3569999999999993</v>
      </c>
      <c r="R10053" s="9">
        <v>6.9640000000000004</v>
      </c>
      <c r="S10053" s="9">
        <v>3.86</v>
      </c>
      <c r="T10053" s="9">
        <v>0</v>
      </c>
    </row>
    <row r="10054" spans="1:20" x14ac:dyDescent="0.35">
      <c r="A10054">
        <f t="shared" si="315"/>
        <v>10054</v>
      </c>
      <c r="B10054" s="3" t="s">
        <v>71</v>
      </c>
      <c r="C10054" s="3" t="s">
        <v>88</v>
      </c>
      <c r="D10054" s="3" t="s">
        <v>49</v>
      </c>
      <c r="E10054">
        <v>2022</v>
      </c>
      <c r="F10054" s="3" t="str">
        <f t="shared" si="314"/>
        <v>GBSpillWELLS2022</v>
      </c>
      <c r="G10054" s="9">
        <v>0</v>
      </c>
      <c r="H10054" s="9">
        <v>0</v>
      </c>
      <c r="I10054" s="9">
        <v>0</v>
      </c>
      <c r="J10054" s="9">
        <v>0</v>
      </c>
      <c r="K10054" s="9">
        <v>0</v>
      </c>
      <c r="L10054" s="9">
        <v>0</v>
      </c>
      <c r="M10054" s="9">
        <v>1.4390000000000001</v>
      </c>
      <c r="N10054" s="9">
        <v>4.08</v>
      </c>
      <c r="O10054" s="9">
        <v>7.6769999999999996</v>
      </c>
      <c r="P10054" s="9">
        <v>10.199999999999999</v>
      </c>
      <c r="Q10054" s="9">
        <v>10.199999999999999</v>
      </c>
      <c r="R10054" s="9">
        <v>7.9139999999999997</v>
      </c>
      <c r="S10054" s="9">
        <v>3.9910000000000001</v>
      </c>
      <c r="T10054" s="9">
        <v>0</v>
      </c>
    </row>
    <row r="10055" spans="1:20" x14ac:dyDescent="0.35">
      <c r="A10055">
        <f t="shared" si="315"/>
        <v>10055</v>
      </c>
      <c r="B10055" s="3" t="s">
        <v>71</v>
      </c>
      <c r="C10055" s="3" t="s">
        <v>88</v>
      </c>
      <c r="D10055" s="3" t="s">
        <v>49</v>
      </c>
      <c r="E10055">
        <v>2023</v>
      </c>
      <c r="F10055" s="3" t="str">
        <f t="shared" si="314"/>
        <v>GBSpillWELLS2023</v>
      </c>
      <c r="G10055" s="9">
        <v>0</v>
      </c>
      <c r="H10055" s="9">
        <v>0</v>
      </c>
      <c r="I10055" s="9">
        <v>0</v>
      </c>
      <c r="J10055" s="9">
        <v>0</v>
      </c>
      <c r="K10055" s="9">
        <v>0</v>
      </c>
      <c r="L10055" s="9">
        <v>0</v>
      </c>
      <c r="M10055" s="9">
        <v>2.72</v>
      </c>
      <c r="N10055" s="9">
        <v>10.199999999999999</v>
      </c>
      <c r="O10055" s="9">
        <v>10.199999999999999</v>
      </c>
      <c r="P10055" s="9">
        <v>10.199999999999999</v>
      </c>
      <c r="Q10055" s="9">
        <v>10.199999999999999</v>
      </c>
      <c r="R10055" s="9">
        <v>10.199999999999999</v>
      </c>
      <c r="S10055" s="9">
        <v>4.6669999999999998</v>
      </c>
      <c r="T10055" s="9">
        <v>0</v>
      </c>
    </row>
    <row r="10056" spans="1:20" x14ac:dyDescent="0.35">
      <c r="A10056">
        <f t="shared" si="315"/>
        <v>10056</v>
      </c>
      <c r="B10056" s="3" t="s">
        <v>71</v>
      </c>
      <c r="C10056" s="3" t="s">
        <v>88</v>
      </c>
      <c r="D10056" s="3" t="s">
        <v>49</v>
      </c>
      <c r="E10056">
        <v>2024</v>
      </c>
      <c r="F10056" s="3" t="str">
        <f t="shared" si="314"/>
        <v>GBSpillWELLS2024</v>
      </c>
      <c r="G10056" s="9">
        <v>0</v>
      </c>
      <c r="H10056" s="9">
        <v>0</v>
      </c>
      <c r="I10056" s="9">
        <v>0</v>
      </c>
      <c r="J10056" s="9">
        <v>0</v>
      </c>
      <c r="K10056" s="9">
        <v>0</v>
      </c>
      <c r="L10056" s="9">
        <v>0</v>
      </c>
      <c r="M10056" s="9">
        <v>1.1739999999999999</v>
      </c>
      <c r="N10056" s="9">
        <v>7.2089999999999996</v>
      </c>
      <c r="O10056" s="9">
        <v>8.8770000000000007</v>
      </c>
      <c r="P10056" s="9">
        <v>10.199999999999999</v>
      </c>
      <c r="Q10056" s="9">
        <v>5.04</v>
      </c>
      <c r="R10056" s="9">
        <v>5.673</v>
      </c>
      <c r="S10056" s="9">
        <v>3.395</v>
      </c>
      <c r="T10056" s="9">
        <v>0</v>
      </c>
    </row>
    <row r="10057" spans="1:20" x14ac:dyDescent="0.35">
      <c r="A10057">
        <f t="shared" si="315"/>
        <v>10057</v>
      </c>
      <c r="B10057" s="3" t="s">
        <v>71</v>
      </c>
      <c r="C10057" s="3" t="s">
        <v>88</v>
      </c>
      <c r="D10057" s="3" t="s">
        <v>49</v>
      </c>
      <c r="E10057">
        <v>2025</v>
      </c>
      <c r="F10057" s="3" t="str">
        <f t="shared" si="314"/>
        <v>GBSpillWELLS2025</v>
      </c>
      <c r="G10057" s="9">
        <v>0</v>
      </c>
      <c r="H10057" s="9">
        <v>0</v>
      </c>
      <c r="I10057" s="9">
        <v>0</v>
      </c>
      <c r="J10057" s="9">
        <v>0</v>
      </c>
      <c r="K10057" s="9">
        <v>0</v>
      </c>
      <c r="L10057" s="9">
        <v>0</v>
      </c>
      <c r="M10057" s="9">
        <v>1.353</v>
      </c>
      <c r="N10057" s="9">
        <v>8.3450000000000006</v>
      </c>
      <c r="O10057" s="9">
        <v>8.2330000000000005</v>
      </c>
      <c r="P10057" s="9">
        <v>8.8940000000000001</v>
      </c>
      <c r="Q10057" s="9">
        <v>8.9019999999999992</v>
      </c>
      <c r="R10057" s="9">
        <v>6.649</v>
      </c>
      <c r="S10057" s="9">
        <v>3.532</v>
      </c>
      <c r="T10057" s="9">
        <v>0</v>
      </c>
    </row>
    <row r="10058" spans="1:20" x14ac:dyDescent="0.35">
      <c r="A10058">
        <f t="shared" si="315"/>
        <v>10058</v>
      </c>
      <c r="B10058" s="3" t="s">
        <v>71</v>
      </c>
      <c r="C10058" s="3" t="s">
        <v>88</v>
      </c>
      <c r="D10058" s="3" t="s">
        <v>49</v>
      </c>
      <c r="E10058">
        <v>2026</v>
      </c>
      <c r="F10058" s="3" t="str">
        <f t="shared" si="314"/>
        <v>GBSpillWELLS2026</v>
      </c>
      <c r="G10058" s="9">
        <v>0</v>
      </c>
      <c r="H10058" s="9">
        <v>0</v>
      </c>
      <c r="I10058" s="9">
        <v>0</v>
      </c>
      <c r="J10058" s="9">
        <v>0</v>
      </c>
      <c r="K10058" s="9">
        <v>0</v>
      </c>
      <c r="L10058" s="9">
        <v>0</v>
      </c>
      <c r="M10058" s="9">
        <v>1.1659999999999999</v>
      </c>
      <c r="N10058" s="9">
        <v>5.93</v>
      </c>
      <c r="O10058" s="9">
        <v>5.4059999999999997</v>
      </c>
      <c r="P10058" s="9">
        <v>10.130000000000001</v>
      </c>
      <c r="Q10058" s="9">
        <v>8.1750000000000007</v>
      </c>
      <c r="R10058" s="9">
        <v>7.5869999999999997</v>
      </c>
      <c r="S10058" s="9">
        <v>3.516</v>
      </c>
      <c r="T10058" s="9">
        <v>0</v>
      </c>
    </row>
    <row r="10059" spans="1:20" x14ac:dyDescent="0.35">
      <c r="A10059">
        <f t="shared" si="315"/>
        <v>10059</v>
      </c>
      <c r="B10059" s="3" t="s">
        <v>71</v>
      </c>
      <c r="C10059" s="3" t="s">
        <v>88</v>
      </c>
      <c r="D10059" s="3" t="s">
        <v>49</v>
      </c>
      <c r="E10059">
        <v>2027</v>
      </c>
      <c r="F10059" s="3" t="str">
        <f t="shared" si="314"/>
        <v>GBSpillWELLS2027</v>
      </c>
      <c r="G10059" s="9">
        <v>0</v>
      </c>
      <c r="H10059" s="9">
        <v>0</v>
      </c>
      <c r="I10059" s="9">
        <v>0</v>
      </c>
      <c r="J10059" s="9">
        <v>0</v>
      </c>
      <c r="K10059" s="9">
        <v>0</v>
      </c>
      <c r="L10059" s="9">
        <v>0</v>
      </c>
      <c r="M10059" s="9">
        <v>1.829</v>
      </c>
      <c r="N10059" s="9">
        <v>7.0389999999999997</v>
      </c>
      <c r="O10059" s="9">
        <v>8.5139999999999993</v>
      </c>
      <c r="P10059" s="9">
        <v>10.199999999999999</v>
      </c>
      <c r="Q10059" s="9">
        <v>10.199999999999999</v>
      </c>
      <c r="R10059" s="9">
        <v>6.694</v>
      </c>
      <c r="S10059" s="9">
        <v>4.0469999999999997</v>
      </c>
      <c r="T10059" s="9">
        <v>0</v>
      </c>
    </row>
    <row r="10060" spans="1:20" x14ac:dyDescent="0.35">
      <c r="A10060">
        <f t="shared" si="315"/>
        <v>10060</v>
      </c>
      <c r="B10060" s="3" t="s">
        <v>71</v>
      </c>
      <c r="C10060" s="3" t="s">
        <v>88</v>
      </c>
      <c r="D10060" s="3" t="s">
        <v>49</v>
      </c>
      <c r="E10060">
        <v>2028</v>
      </c>
      <c r="F10060" s="3" t="str">
        <f t="shared" si="314"/>
        <v>GBSpillWELLS2028</v>
      </c>
      <c r="G10060" s="9">
        <v>0</v>
      </c>
      <c r="H10060" s="9">
        <v>0</v>
      </c>
      <c r="I10060" s="9">
        <v>0</v>
      </c>
      <c r="J10060" s="9">
        <v>0</v>
      </c>
      <c r="K10060" s="9">
        <v>0</v>
      </c>
      <c r="L10060" s="9">
        <v>0</v>
      </c>
      <c r="M10060" s="9">
        <v>1.448</v>
      </c>
      <c r="N10060" s="9">
        <v>6.3079999999999998</v>
      </c>
      <c r="O10060" s="9">
        <v>9.1340000000000003</v>
      </c>
      <c r="P10060" s="9">
        <v>10.199999999999999</v>
      </c>
      <c r="Q10060" s="9">
        <v>10.199999999999999</v>
      </c>
      <c r="R10060" s="9">
        <v>10.199999999999999</v>
      </c>
      <c r="S10060" s="9">
        <v>6.0830000000000002</v>
      </c>
      <c r="T10060" s="9">
        <v>0</v>
      </c>
    </row>
    <row r="10061" spans="1:20" x14ac:dyDescent="0.35">
      <c r="A10061">
        <f t="shared" si="315"/>
        <v>10061</v>
      </c>
      <c r="B10061" s="3" t="s">
        <v>71</v>
      </c>
      <c r="C10061" s="3" t="s">
        <v>88</v>
      </c>
      <c r="D10061" s="3" t="s">
        <v>49</v>
      </c>
      <c r="E10061">
        <v>2029</v>
      </c>
      <c r="F10061" s="3" t="str">
        <f t="shared" si="314"/>
        <v>GBSpillWELLS2029</v>
      </c>
      <c r="G10061" s="9">
        <v>0</v>
      </c>
      <c r="H10061" s="9">
        <v>0</v>
      </c>
      <c r="I10061" s="9">
        <v>0</v>
      </c>
      <c r="J10061" s="9">
        <v>0</v>
      </c>
      <c r="K10061" s="9">
        <v>0</v>
      </c>
      <c r="L10061" s="9">
        <v>0</v>
      </c>
      <c r="M10061" s="9">
        <v>1.268</v>
      </c>
      <c r="N10061" s="9">
        <v>6.7460000000000004</v>
      </c>
      <c r="O10061" s="9">
        <v>9.1170000000000009</v>
      </c>
      <c r="P10061" s="9">
        <v>10.199999999999999</v>
      </c>
      <c r="Q10061" s="9">
        <v>7.8239999999999998</v>
      </c>
      <c r="R10061" s="9">
        <v>5.2430000000000003</v>
      </c>
      <c r="S10061" s="9">
        <v>3.391</v>
      </c>
      <c r="T10061" s="9">
        <v>0</v>
      </c>
    </row>
    <row r="10062" spans="1:20" x14ac:dyDescent="0.35">
      <c r="A10062">
        <f t="shared" si="315"/>
        <v>10062</v>
      </c>
      <c r="B10062" s="3" t="s">
        <v>71</v>
      </c>
      <c r="C10062" s="3" t="s">
        <v>88</v>
      </c>
      <c r="D10062" s="3" t="s">
        <v>50</v>
      </c>
      <c r="E10062">
        <v>2020</v>
      </c>
      <c r="F10062" s="3" t="str">
        <f t="shared" si="314"/>
        <v>GBSpillCHELAN2020</v>
      </c>
      <c r="G10062" s="9">
        <v>0.08</v>
      </c>
      <c r="H10062" s="9">
        <v>0.08</v>
      </c>
      <c r="I10062" s="9">
        <v>0.08</v>
      </c>
      <c r="J10062" s="9">
        <v>0.08</v>
      </c>
      <c r="K10062" s="9">
        <v>0.08</v>
      </c>
      <c r="L10062" s="9">
        <v>0.08</v>
      </c>
      <c r="M10062" s="9">
        <v>0.08</v>
      </c>
      <c r="N10062" s="9">
        <v>0.08</v>
      </c>
      <c r="O10062" s="9">
        <v>0.14199999999999999</v>
      </c>
      <c r="P10062" s="9">
        <v>0.2</v>
      </c>
      <c r="Q10062" s="9">
        <v>0.08</v>
      </c>
      <c r="R10062" s="9">
        <v>0.08</v>
      </c>
      <c r="S10062" s="9">
        <v>0.08</v>
      </c>
      <c r="T10062" s="9">
        <v>0.08</v>
      </c>
    </row>
    <row r="10063" spans="1:20" x14ac:dyDescent="0.35">
      <c r="A10063">
        <f t="shared" si="315"/>
        <v>10063</v>
      </c>
      <c r="B10063" s="3" t="s">
        <v>71</v>
      </c>
      <c r="C10063" s="3" t="s">
        <v>88</v>
      </c>
      <c r="D10063" s="3" t="s">
        <v>50</v>
      </c>
      <c r="E10063">
        <v>2021</v>
      </c>
      <c r="F10063" s="3" t="str">
        <f t="shared" si="314"/>
        <v>GBSpillCHELAN2021</v>
      </c>
      <c r="G10063" s="9">
        <v>0.08</v>
      </c>
      <c r="H10063" s="9">
        <v>0.08</v>
      </c>
      <c r="I10063" s="9">
        <v>0.08</v>
      </c>
      <c r="J10063" s="9">
        <v>0.08</v>
      </c>
      <c r="K10063" s="9">
        <v>0.08</v>
      </c>
      <c r="L10063" s="9">
        <v>0.08</v>
      </c>
      <c r="M10063" s="9">
        <v>0.08</v>
      </c>
      <c r="N10063" s="9">
        <v>0.08</v>
      </c>
      <c r="O10063" s="9">
        <v>0.14199999999999999</v>
      </c>
      <c r="P10063" s="9">
        <v>0.2</v>
      </c>
      <c r="Q10063" s="9">
        <v>0.08</v>
      </c>
      <c r="R10063" s="9">
        <v>0.08</v>
      </c>
      <c r="S10063" s="9">
        <v>0.08</v>
      </c>
      <c r="T10063" s="9">
        <v>0.08</v>
      </c>
    </row>
    <row r="10064" spans="1:20" x14ac:dyDescent="0.35">
      <c r="A10064">
        <f t="shared" si="315"/>
        <v>10064</v>
      </c>
      <c r="B10064" s="3" t="s">
        <v>71</v>
      </c>
      <c r="C10064" s="3" t="s">
        <v>88</v>
      </c>
      <c r="D10064" s="3" t="s">
        <v>50</v>
      </c>
      <c r="E10064">
        <v>2022</v>
      </c>
      <c r="F10064" s="3" t="str">
        <f t="shared" si="314"/>
        <v>GBSpillCHELAN2022</v>
      </c>
      <c r="G10064" s="9">
        <v>0.08</v>
      </c>
      <c r="H10064" s="9">
        <v>0.08</v>
      </c>
      <c r="I10064" s="9">
        <v>0.08</v>
      </c>
      <c r="J10064" s="9">
        <v>0.08</v>
      </c>
      <c r="K10064" s="9">
        <v>0.08</v>
      </c>
      <c r="L10064" s="9">
        <v>0.08</v>
      </c>
      <c r="M10064" s="9">
        <v>0.08</v>
      </c>
      <c r="N10064" s="9">
        <v>0.08</v>
      </c>
      <c r="O10064" s="9">
        <v>0.14199999999999999</v>
      </c>
      <c r="P10064" s="9">
        <v>0.2</v>
      </c>
      <c r="Q10064" s="9">
        <v>0.08</v>
      </c>
      <c r="R10064" s="9">
        <v>0.08</v>
      </c>
      <c r="S10064" s="9">
        <v>0.08</v>
      </c>
      <c r="T10064" s="9">
        <v>0.08</v>
      </c>
    </row>
    <row r="10065" spans="1:20" x14ac:dyDescent="0.35">
      <c r="A10065">
        <f t="shared" si="315"/>
        <v>10065</v>
      </c>
      <c r="B10065" s="3" t="s">
        <v>71</v>
      </c>
      <c r="C10065" s="3" t="s">
        <v>88</v>
      </c>
      <c r="D10065" s="3" t="s">
        <v>50</v>
      </c>
      <c r="E10065">
        <v>2023</v>
      </c>
      <c r="F10065" s="3" t="str">
        <f t="shared" si="314"/>
        <v>GBSpillCHELAN2023</v>
      </c>
      <c r="G10065" s="9">
        <v>0.08</v>
      </c>
      <c r="H10065" s="9">
        <v>0.08</v>
      </c>
      <c r="I10065" s="9">
        <v>0.08</v>
      </c>
      <c r="J10065" s="9">
        <v>0.08</v>
      </c>
      <c r="K10065" s="9">
        <v>0.08</v>
      </c>
      <c r="L10065" s="9">
        <v>0.08</v>
      </c>
      <c r="M10065" s="9">
        <v>0.08</v>
      </c>
      <c r="N10065" s="9">
        <v>0.08</v>
      </c>
      <c r="O10065" s="9">
        <v>0.14199999999999999</v>
      </c>
      <c r="P10065" s="9">
        <v>0.2</v>
      </c>
      <c r="Q10065" s="9">
        <v>0.08</v>
      </c>
      <c r="R10065" s="9">
        <v>0.08</v>
      </c>
      <c r="S10065" s="9">
        <v>0.08</v>
      </c>
      <c r="T10065" s="9">
        <v>0.08</v>
      </c>
    </row>
    <row r="10066" spans="1:20" x14ac:dyDescent="0.35">
      <c r="A10066">
        <f t="shared" si="315"/>
        <v>10066</v>
      </c>
      <c r="B10066" s="3" t="s">
        <v>71</v>
      </c>
      <c r="C10066" s="3" t="s">
        <v>88</v>
      </c>
      <c r="D10066" s="3" t="s">
        <v>50</v>
      </c>
      <c r="E10066">
        <v>2024</v>
      </c>
      <c r="F10066" s="3" t="str">
        <f t="shared" si="314"/>
        <v>GBSpillCHELAN2024</v>
      </c>
      <c r="G10066" s="9">
        <v>0.08</v>
      </c>
      <c r="H10066" s="9">
        <v>0.08</v>
      </c>
      <c r="I10066" s="9">
        <v>0.08</v>
      </c>
      <c r="J10066" s="9">
        <v>0.08</v>
      </c>
      <c r="K10066" s="9">
        <v>0.08</v>
      </c>
      <c r="L10066" s="9">
        <v>0.08</v>
      </c>
      <c r="M10066" s="9">
        <v>0.08</v>
      </c>
      <c r="N10066" s="9">
        <v>0.08</v>
      </c>
      <c r="O10066" s="9">
        <v>0.14199999999999999</v>
      </c>
      <c r="P10066" s="9">
        <v>0.2</v>
      </c>
      <c r="Q10066" s="9">
        <v>0.08</v>
      </c>
      <c r="R10066" s="9">
        <v>0.08</v>
      </c>
      <c r="S10066" s="9">
        <v>0.08</v>
      </c>
      <c r="T10066" s="9">
        <v>0.08</v>
      </c>
    </row>
    <row r="10067" spans="1:20" x14ac:dyDescent="0.35">
      <c r="A10067">
        <f t="shared" si="315"/>
        <v>10067</v>
      </c>
      <c r="B10067" s="3" t="s">
        <v>71</v>
      </c>
      <c r="C10067" s="3" t="s">
        <v>88</v>
      </c>
      <c r="D10067" s="3" t="s">
        <v>50</v>
      </c>
      <c r="E10067">
        <v>2025</v>
      </c>
      <c r="F10067" s="3" t="str">
        <f t="shared" si="314"/>
        <v>GBSpillCHELAN2025</v>
      </c>
      <c r="G10067" s="9">
        <v>0.08</v>
      </c>
      <c r="H10067" s="9">
        <v>0.08</v>
      </c>
      <c r="I10067" s="9">
        <v>0.08</v>
      </c>
      <c r="J10067" s="9">
        <v>0.08</v>
      </c>
      <c r="K10067" s="9">
        <v>0.08</v>
      </c>
      <c r="L10067" s="9">
        <v>0.08</v>
      </c>
      <c r="M10067" s="9">
        <v>0.08</v>
      </c>
      <c r="N10067" s="9">
        <v>0.08</v>
      </c>
      <c r="O10067" s="9">
        <v>0.14199999999999999</v>
      </c>
      <c r="P10067" s="9">
        <v>0.2</v>
      </c>
      <c r="Q10067" s="9">
        <v>0.08</v>
      </c>
      <c r="R10067" s="9">
        <v>0.08</v>
      </c>
      <c r="S10067" s="9">
        <v>0.08</v>
      </c>
      <c r="T10067" s="9">
        <v>0.08</v>
      </c>
    </row>
    <row r="10068" spans="1:20" x14ac:dyDescent="0.35">
      <c r="A10068">
        <f t="shared" si="315"/>
        <v>10068</v>
      </c>
      <c r="B10068" s="3" t="s">
        <v>71</v>
      </c>
      <c r="C10068" s="3" t="s">
        <v>88</v>
      </c>
      <c r="D10068" s="3" t="s">
        <v>50</v>
      </c>
      <c r="E10068">
        <v>2026</v>
      </c>
      <c r="F10068" s="3" t="str">
        <f t="shared" si="314"/>
        <v>GBSpillCHELAN2026</v>
      </c>
      <c r="G10068" s="9">
        <v>0.08</v>
      </c>
      <c r="H10068" s="9">
        <v>0.08</v>
      </c>
      <c r="I10068" s="9">
        <v>0.08</v>
      </c>
      <c r="J10068" s="9">
        <v>0.08</v>
      </c>
      <c r="K10068" s="9">
        <v>0.08</v>
      </c>
      <c r="L10068" s="9">
        <v>0.08</v>
      </c>
      <c r="M10068" s="9">
        <v>0.08</v>
      </c>
      <c r="N10068" s="9">
        <v>0.08</v>
      </c>
      <c r="O10068" s="9">
        <v>0.14199999999999999</v>
      </c>
      <c r="P10068" s="9">
        <v>0.2</v>
      </c>
      <c r="Q10068" s="9">
        <v>0.08</v>
      </c>
      <c r="R10068" s="9">
        <v>0.08</v>
      </c>
      <c r="S10068" s="9">
        <v>0.08</v>
      </c>
      <c r="T10068" s="9">
        <v>0.08</v>
      </c>
    </row>
    <row r="10069" spans="1:20" x14ac:dyDescent="0.35">
      <c r="A10069">
        <f t="shared" si="315"/>
        <v>10069</v>
      </c>
      <c r="B10069" s="3" t="s">
        <v>71</v>
      </c>
      <c r="C10069" s="3" t="s">
        <v>88</v>
      </c>
      <c r="D10069" s="3" t="s">
        <v>50</v>
      </c>
      <c r="E10069">
        <v>2027</v>
      </c>
      <c r="F10069" s="3" t="str">
        <f t="shared" si="314"/>
        <v>GBSpillCHELAN2027</v>
      </c>
      <c r="G10069" s="9">
        <v>0.08</v>
      </c>
      <c r="H10069" s="9">
        <v>0.08</v>
      </c>
      <c r="I10069" s="9">
        <v>0.08</v>
      </c>
      <c r="J10069" s="9">
        <v>0.08</v>
      </c>
      <c r="K10069" s="9">
        <v>0.08</v>
      </c>
      <c r="L10069" s="9">
        <v>0.08</v>
      </c>
      <c r="M10069" s="9">
        <v>0.08</v>
      </c>
      <c r="N10069" s="9">
        <v>0.08</v>
      </c>
      <c r="O10069" s="9">
        <v>0.14199999999999999</v>
      </c>
      <c r="P10069" s="9">
        <v>0.2</v>
      </c>
      <c r="Q10069" s="9">
        <v>0.08</v>
      </c>
      <c r="R10069" s="9">
        <v>0.08</v>
      </c>
      <c r="S10069" s="9">
        <v>0.08</v>
      </c>
      <c r="T10069" s="9">
        <v>0.08</v>
      </c>
    </row>
    <row r="10070" spans="1:20" x14ac:dyDescent="0.35">
      <c r="A10070">
        <f t="shared" si="315"/>
        <v>10070</v>
      </c>
      <c r="B10070" s="3" t="s">
        <v>71</v>
      </c>
      <c r="C10070" s="3" t="s">
        <v>88</v>
      </c>
      <c r="D10070" s="3" t="s">
        <v>50</v>
      </c>
      <c r="E10070">
        <v>2028</v>
      </c>
      <c r="F10070" s="3" t="str">
        <f t="shared" si="314"/>
        <v>GBSpillCHELAN2028</v>
      </c>
      <c r="G10070" s="9">
        <v>0.08</v>
      </c>
      <c r="H10070" s="9">
        <v>0.08</v>
      </c>
      <c r="I10070" s="9">
        <v>0.08</v>
      </c>
      <c r="J10070" s="9">
        <v>0.08</v>
      </c>
      <c r="K10070" s="9">
        <v>0.08</v>
      </c>
      <c r="L10070" s="9">
        <v>0.08</v>
      </c>
      <c r="M10070" s="9">
        <v>0.08</v>
      </c>
      <c r="N10070" s="9">
        <v>0.08</v>
      </c>
      <c r="O10070" s="9">
        <v>0.14199999999999999</v>
      </c>
      <c r="P10070" s="9">
        <v>0.2</v>
      </c>
      <c r="Q10070" s="9">
        <v>0.08</v>
      </c>
      <c r="R10070" s="9">
        <v>0.08</v>
      </c>
      <c r="S10070" s="9">
        <v>0.08</v>
      </c>
      <c r="T10070" s="9">
        <v>0.08</v>
      </c>
    </row>
    <row r="10071" spans="1:20" x14ac:dyDescent="0.35">
      <c r="A10071">
        <f t="shared" si="315"/>
        <v>10071</v>
      </c>
      <c r="B10071" s="3" t="s">
        <v>71</v>
      </c>
      <c r="C10071" s="3" t="s">
        <v>88</v>
      </c>
      <c r="D10071" s="3" t="s">
        <v>50</v>
      </c>
      <c r="E10071">
        <v>2029</v>
      </c>
      <c r="F10071" s="3" t="str">
        <f t="shared" si="314"/>
        <v>GBSpillCHELAN2029</v>
      </c>
      <c r="G10071" s="9">
        <v>0.08</v>
      </c>
      <c r="H10071" s="9">
        <v>0.08</v>
      </c>
      <c r="I10071" s="9">
        <v>0.08</v>
      </c>
      <c r="J10071" s="9">
        <v>0.08</v>
      </c>
      <c r="K10071" s="9">
        <v>0.08</v>
      </c>
      <c r="L10071" s="9">
        <v>0.08</v>
      </c>
      <c r="M10071" s="9">
        <v>0.08</v>
      </c>
      <c r="N10071" s="9">
        <v>0.08</v>
      </c>
      <c r="O10071" s="9">
        <v>0.14199999999999999</v>
      </c>
      <c r="P10071" s="9">
        <v>0</v>
      </c>
      <c r="Q10071" s="9">
        <v>0</v>
      </c>
      <c r="R10071" s="9">
        <v>0</v>
      </c>
      <c r="S10071" s="9">
        <v>0.08</v>
      </c>
      <c r="T10071" s="9">
        <v>0.08</v>
      </c>
    </row>
    <row r="10072" spans="1:20" x14ac:dyDescent="0.35">
      <c r="A10072">
        <f t="shared" si="315"/>
        <v>10072</v>
      </c>
      <c r="B10072" s="3" t="s">
        <v>71</v>
      </c>
      <c r="C10072" s="3" t="s">
        <v>88</v>
      </c>
      <c r="D10072" s="3" t="s">
        <v>51</v>
      </c>
      <c r="E10072">
        <v>2020</v>
      </c>
      <c r="F10072" s="3" t="str">
        <f t="shared" si="314"/>
        <v>GBSpillR RECH2020</v>
      </c>
      <c r="G10072" s="9">
        <v>0</v>
      </c>
      <c r="H10072" s="9">
        <v>0</v>
      </c>
      <c r="I10072" s="9">
        <v>0</v>
      </c>
      <c r="J10072" s="9">
        <v>0</v>
      </c>
      <c r="K10072" s="9">
        <v>0</v>
      </c>
      <c r="L10072" s="9">
        <v>0</v>
      </c>
      <c r="M10072" s="9">
        <v>0</v>
      </c>
      <c r="N10072" s="9">
        <v>0</v>
      </c>
      <c r="O10072" s="9">
        <v>0</v>
      </c>
      <c r="P10072" s="9">
        <v>10.917</v>
      </c>
      <c r="Q10072" s="9">
        <v>7.9189999999999996</v>
      </c>
      <c r="R10072" s="9">
        <v>8.3879999999999999</v>
      </c>
      <c r="S10072" s="9">
        <v>1.8420000000000001</v>
      </c>
      <c r="T10072" s="9">
        <v>0</v>
      </c>
    </row>
    <row r="10073" spans="1:20" x14ac:dyDescent="0.35">
      <c r="A10073">
        <f t="shared" si="315"/>
        <v>10073</v>
      </c>
      <c r="B10073" s="3" t="s">
        <v>71</v>
      </c>
      <c r="C10073" s="3" t="s">
        <v>88</v>
      </c>
      <c r="D10073" s="3" t="s">
        <v>51</v>
      </c>
      <c r="E10073">
        <v>2021</v>
      </c>
      <c r="F10073" s="3" t="str">
        <f t="shared" si="314"/>
        <v>GBSpillR RECH2021</v>
      </c>
      <c r="G10073" s="9">
        <v>0</v>
      </c>
      <c r="H10073" s="9">
        <v>0</v>
      </c>
      <c r="I10073" s="9">
        <v>0</v>
      </c>
      <c r="J10073" s="9">
        <v>0</v>
      </c>
      <c r="K10073" s="9">
        <v>0</v>
      </c>
      <c r="L10073" s="9">
        <v>0</v>
      </c>
      <c r="M10073" s="9">
        <v>0</v>
      </c>
      <c r="N10073" s="9">
        <v>0</v>
      </c>
      <c r="O10073" s="9">
        <v>0</v>
      </c>
      <c r="P10073" s="9">
        <v>10.433</v>
      </c>
      <c r="Q10073" s="9">
        <v>12.006</v>
      </c>
      <c r="R10073" s="9">
        <v>9.9169999999999998</v>
      </c>
      <c r="S10073" s="9">
        <v>2.4609999999999999</v>
      </c>
      <c r="T10073" s="9">
        <v>0</v>
      </c>
    </row>
    <row r="10074" spans="1:20" x14ac:dyDescent="0.35">
      <c r="A10074">
        <f t="shared" si="315"/>
        <v>10074</v>
      </c>
      <c r="B10074" s="3" t="s">
        <v>71</v>
      </c>
      <c r="C10074" s="3" t="s">
        <v>88</v>
      </c>
      <c r="D10074" s="3" t="s">
        <v>51</v>
      </c>
      <c r="E10074">
        <v>2022</v>
      </c>
      <c r="F10074" s="3" t="str">
        <f t="shared" si="314"/>
        <v>GBSpillR RECH2022</v>
      </c>
      <c r="G10074" s="9">
        <v>0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24.202000000000002</v>
      </c>
      <c r="Q10074" s="9">
        <v>15.837999999999999</v>
      </c>
      <c r="R10074" s="9">
        <v>10.978999999999999</v>
      </c>
      <c r="S10074" s="9">
        <v>2.5030000000000001</v>
      </c>
      <c r="T10074" s="9">
        <v>0</v>
      </c>
    </row>
    <row r="10075" spans="1:20" x14ac:dyDescent="0.35">
      <c r="A10075">
        <f t="shared" si="315"/>
        <v>10075</v>
      </c>
      <c r="B10075" s="3" t="s">
        <v>71</v>
      </c>
      <c r="C10075" s="3" t="s">
        <v>88</v>
      </c>
      <c r="D10075" s="3" t="s">
        <v>51</v>
      </c>
      <c r="E10075">
        <v>2023</v>
      </c>
      <c r="F10075" s="3" t="str">
        <f t="shared" si="314"/>
        <v>GBSpillR RECH2023</v>
      </c>
      <c r="G10075" s="9">
        <v>0</v>
      </c>
      <c r="H10075" s="9">
        <v>0</v>
      </c>
      <c r="I10075" s="9">
        <v>0</v>
      </c>
      <c r="J10075" s="9">
        <v>0</v>
      </c>
      <c r="K10075" s="9">
        <v>0</v>
      </c>
      <c r="L10075" s="9">
        <v>0</v>
      </c>
      <c r="M10075" s="9">
        <v>0</v>
      </c>
      <c r="N10075" s="9">
        <v>0</v>
      </c>
      <c r="O10075" s="9">
        <v>0</v>
      </c>
      <c r="P10075" s="9">
        <v>25.077000000000002</v>
      </c>
      <c r="Q10075" s="9">
        <v>21.199000000000002</v>
      </c>
      <c r="R10075" s="9">
        <v>13.243</v>
      </c>
      <c r="S10075" s="9">
        <v>2.944</v>
      </c>
      <c r="T10075" s="9">
        <v>0</v>
      </c>
    </row>
    <row r="10076" spans="1:20" x14ac:dyDescent="0.35">
      <c r="A10076">
        <f t="shared" si="315"/>
        <v>10076</v>
      </c>
      <c r="B10076" s="3" t="s">
        <v>71</v>
      </c>
      <c r="C10076" s="3" t="s">
        <v>88</v>
      </c>
      <c r="D10076" s="3" t="s">
        <v>51</v>
      </c>
      <c r="E10076">
        <v>2024</v>
      </c>
      <c r="F10076" s="3" t="str">
        <f t="shared" si="314"/>
        <v>GBSpillR RECH2024</v>
      </c>
      <c r="G10076" s="9">
        <v>0</v>
      </c>
      <c r="H10076" s="9">
        <v>0</v>
      </c>
      <c r="I10076" s="9">
        <v>0</v>
      </c>
      <c r="J10076" s="9">
        <v>0</v>
      </c>
      <c r="K10076" s="9">
        <v>0</v>
      </c>
      <c r="L10076" s="9">
        <v>0</v>
      </c>
      <c r="M10076" s="9">
        <v>0</v>
      </c>
      <c r="N10076" s="9">
        <v>0</v>
      </c>
      <c r="O10076" s="9">
        <v>0</v>
      </c>
      <c r="P10076" s="9">
        <v>19.227</v>
      </c>
      <c r="Q10076" s="9">
        <v>7.3090000000000002</v>
      </c>
      <c r="R10076" s="9">
        <v>8.0169999999999995</v>
      </c>
      <c r="S10076" s="9">
        <v>2.1629999999999998</v>
      </c>
      <c r="T10076" s="9">
        <v>0</v>
      </c>
    </row>
    <row r="10077" spans="1:20" x14ac:dyDescent="0.35">
      <c r="A10077">
        <f t="shared" si="315"/>
        <v>10077</v>
      </c>
      <c r="B10077" s="3" t="s">
        <v>71</v>
      </c>
      <c r="C10077" s="3" t="s">
        <v>88</v>
      </c>
      <c r="D10077" s="3" t="s">
        <v>51</v>
      </c>
      <c r="E10077">
        <v>2025</v>
      </c>
      <c r="F10077" s="3" t="str">
        <f t="shared" si="314"/>
        <v>GBSpillR RECH2025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12.839</v>
      </c>
      <c r="Q10077" s="9">
        <v>12.619</v>
      </c>
      <c r="R10077" s="9">
        <v>9.3390000000000004</v>
      </c>
      <c r="S10077" s="9">
        <v>2.2400000000000002</v>
      </c>
      <c r="T10077" s="9">
        <v>0</v>
      </c>
    </row>
    <row r="10078" spans="1:20" x14ac:dyDescent="0.35">
      <c r="A10078">
        <f t="shared" si="315"/>
        <v>10078</v>
      </c>
      <c r="B10078" s="3" t="s">
        <v>71</v>
      </c>
      <c r="C10078" s="3" t="s">
        <v>88</v>
      </c>
      <c r="D10078" s="3" t="s">
        <v>51</v>
      </c>
      <c r="E10078">
        <v>2026</v>
      </c>
      <c r="F10078" s="3" t="str">
        <f t="shared" si="314"/>
        <v>GBSpillR RECH2026</v>
      </c>
      <c r="G10078" s="9">
        <v>0</v>
      </c>
      <c r="H10078" s="9">
        <v>0</v>
      </c>
      <c r="I10078" s="9">
        <v>0</v>
      </c>
      <c r="J10078" s="9">
        <v>0</v>
      </c>
      <c r="K10078" s="9">
        <v>0</v>
      </c>
      <c r="L10078" s="9">
        <v>0</v>
      </c>
      <c r="M10078" s="9">
        <v>0</v>
      </c>
      <c r="N10078" s="9">
        <v>0</v>
      </c>
      <c r="O10078" s="9">
        <v>0</v>
      </c>
      <c r="P10078" s="9">
        <v>14.446999999999999</v>
      </c>
      <c r="Q10078" s="9">
        <v>11.565</v>
      </c>
      <c r="R10078" s="9">
        <v>10.641999999999999</v>
      </c>
      <c r="S10078" s="9">
        <v>2.226</v>
      </c>
      <c r="T10078" s="9">
        <v>0</v>
      </c>
    </row>
    <row r="10079" spans="1:20" x14ac:dyDescent="0.35">
      <c r="A10079">
        <f t="shared" si="315"/>
        <v>10079</v>
      </c>
      <c r="B10079" s="3" t="s">
        <v>71</v>
      </c>
      <c r="C10079" s="3" t="s">
        <v>88</v>
      </c>
      <c r="D10079" s="3" t="s">
        <v>51</v>
      </c>
      <c r="E10079">
        <v>2027</v>
      </c>
      <c r="F10079" s="3" t="str">
        <f t="shared" si="314"/>
        <v>GBSpillR RECH2027</v>
      </c>
      <c r="G10079" s="9">
        <v>0</v>
      </c>
      <c r="H10079" s="9">
        <v>0</v>
      </c>
      <c r="I10079" s="9">
        <v>0</v>
      </c>
      <c r="J10079" s="9">
        <v>0</v>
      </c>
      <c r="K10079" s="9">
        <v>0</v>
      </c>
      <c r="L10079" s="9">
        <v>0</v>
      </c>
      <c r="M10079" s="9">
        <v>0</v>
      </c>
      <c r="N10079" s="9">
        <v>0</v>
      </c>
      <c r="O10079" s="9">
        <v>0</v>
      </c>
      <c r="P10079" s="9">
        <v>20.177</v>
      </c>
      <c r="Q10079" s="9">
        <v>13.507999999999999</v>
      </c>
      <c r="R10079" s="9">
        <v>9.3699999999999992</v>
      </c>
      <c r="S10079" s="9">
        <v>2.569</v>
      </c>
      <c r="T10079" s="9">
        <v>0</v>
      </c>
    </row>
    <row r="10080" spans="1:20" x14ac:dyDescent="0.35">
      <c r="A10080">
        <f t="shared" si="315"/>
        <v>10080</v>
      </c>
      <c r="B10080" s="3" t="s">
        <v>71</v>
      </c>
      <c r="C10080" s="3" t="s">
        <v>88</v>
      </c>
      <c r="D10080" s="3" t="s">
        <v>51</v>
      </c>
      <c r="E10080">
        <v>2028</v>
      </c>
      <c r="F10080" s="3" t="str">
        <f t="shared" si="314"/>
        <v>GBSpillR RECH2028</v>
      </c>
      <c r="G10080" s="9">
        <v>0</v>
      </c>
      <c r="H10080" s="9">
        <v>0</v>
      </c>
      <c r="I10080" s="9">
        <v>0</v>
      </c>
      <c r="J10080" s="9">
        <v>0</v>
      </c>
      <c r="K10080" s="9">
        <v>0</v>
      </c>
      <c r="L10080" s="9">
        <v>0</v>
      </c>
      <c r="M10080" s="9">
        <v>0</v>
      </c>
      <c r="N10080" s="9">
        <v>0</v>
      </c>
      <c r="O10080" s="9">
        <v>0</v>
      </c>
      <c r="P10080" s="9">
        <v>22.579000000000001</v>
      </c>
      <c r="Q10080" s="9">
        <v>24.689</v>
      </c>
      <c r="R10080" s="9">
        <v>15.013</v>
      </c>
      <c r="S10080" s="9">
        <v>3.8519999999999999</v>
      </c>
      <c r="T10080" s="9">
        <v>0</v>
      </c>
    </row>
    <row r="10081" spans="1:20" x14ac:dyDescent="0.35">
      <c r="A10081">
        <f t="shared" si="315"/>
        <v>10081</v>
      </c>
      <c r="B10081" s="3" t="s">
        <v>71</v>
      </c>
      <c r="C10081" s="3" t="s">
        <v>88</v>
      </c>
      <c r="D10081" s="3" t="s">
        <v>51</v>
      </c>
      <c r="E10081">
        <v>2029</v>
      </c>
      <c r="F10081" s="3" t="str">
        <f t="shared" si="314"/>
        <v>GBSpillR RECH2029</v>
      </c>
      <c r="G10081" s="9">
        <v>0</v>
      </c>
      <c r="H10081" s="9">
        <v>0</v>
      </c>
      <c r="I10081" s="9">
        <v>0</v>
      </c>
      <c r="J10081" s="9">
        <v>0</v>
      </c>
      <c r="K10081" s="9">
        <v>0</v>
      </c>
      <c r="L10081" s="9">
        <v>0</v>
      </c>
      <c r="M10081" s="9">
        <v>0</v>
      </c>
      <c r="N10081" s="9">
        <v>0</v>
      </c>
      <c r="O10081" s="9">
        <v>0</v>
      </c>
      <c r="P10081" s="9">
        <v>23.577999999999999</v>
      </c>
      <c r="Q10081" s="9">
        <v>10.807</v>
      </c>
      <c r="R10081" s="9">
        <v>7.2729999999999997</v>
      </c>
      <c r="S10081" s="9">
        <v>2.1240000000000001</v>
      </c>
      <c r="T10081" s="9">
        <v>0</v>
      </c>
    </row>
    <row r="10082" spans="1:20" x14ac:dyDescent="0.35">
      <c r="A10082">
        <f t="shared" si="315"/>
        <v>10082</v>
      </c>
      <c r="B10082" s="3" t="s">
        <v>71</v>
      </c>
      <c r="C10082" s="3" t="s">
        <v>88</v>
      </c>
      <c r="D10082" s="3" t="s">
        <v>52</v>
      </c>
      <c r="E10082">
        <v>2020</v>
      </c>
      <c r="F10082" s="3" t="str">
        <f t="shared" si="314"/>
        <v>GBSpillROCK I2020</v>
      </c>
      <c r="G10082" s="9">
        <v>0</v>
      </c>
      <c r="H10082" s="9">
        <v>0</v>
      </c>
      <c r="I10082" s="9">
        <v>0</v>
      </c>
      <c r="J10082" s="9">
        <v>0</v>
      </c>
      <c r="K10082" s="9">
        <v>0</v>
      </c>
      <c r="L10082" s="9">
        <v>0</v>
      </c>
      <c r="M10082" s="9">
        <v>0</v>
      </c>
      <c r="N10082" s="9">
        <v>9.11</v>
      </c>
      <c r="O10082" s="9">
        <v>12.198</v>
      </c>
      <c r="P10082" s="9">
        <v>22.596</v>
      </c>
      <c r="Q10082" s="9">
        <v>17.925000000000001</v>
      </c>
      <c r="R10082" s="9">
        <v>18.800999999999998</v>
      </c>
      <c r="S10082" s="9">
        <v>4.1609999999999996</v>
      </c>
      <c r="T10082" s="9">
        <v>0</v>
      </c>
    </row>
    <row r="10083" spans="1:20" x14ac:dyDescent="0.35">
      <c r="A10083">
        <f t="shared" si="315"/>
        <v>10083</v>
      </c>
      <c r="B10083" s="3" t="s">
        <v>71</v>
      </c>
      <c r="C10083" s="3" t="s">
        <v>88</v>
      </c>
      <c r="D10083" s="3" t="s">
        <v>52</v>
      </c>
      <c r="E10083">
        <v>2021</v>
      </c>
      <c r="F10083" s="3" t="str">
        <f t="shared" si="314"/>
        <v>GBSpillROCK I2021</v>
      </c>
      <c r="G10083" s="9">
        <v>0</v>
      </c>
      <c r="H10083" s="9">
        <v>0</v>
      </c>
      <c r="I10083" s="9">
        <v>0</v>
      </c>
      <c r="J10083" s="9">
        <v>0</v>
      </c>
      <c r="K10083" s="9">
        <v>0</v>
      </c>
      <c r="L10083" s="9">
        <v>0</v>
      </c>
      <c r="M10083" s="9">
        <v>0</v>
      </c>
      <c r="N10083" s="9">
        <v>6.2480000000000002</v>
      </c>
      <c r="O10083" s="9">
        <v>9.3759999999999994</v>
      </c>
      <c r="P10083" s="9">
        <v>22.135000000000002</v>
      </c>
      <c r="Q10083" s="9">
        <v>27.515000000000001</v>
      </c>
      <c r="R10083" s="9">
        <v>22.408000000000001</v>
      </c>
      <c r="S10083" s="9">
        <v>5.585</v>
      </c>
      <c r="T10083" s="9">
        <v>0</v>
      </c>
    </row>
    <row r="10084" spans="1:20" x14ac:dyDescent="0.35">
      <c r="A10084">
        <f t="shared" si="315"/>
        <v>10084</v>
      </c>
      <c r="B10084" s="3" t="s">
        <v>71</v>
      </c>
      <c r="C10084" s="3" t="s">
        <v>88</v>
      </c>
      <c r="D10084" s="3" t="s">
        <v>52</v>
      </c>
      <c r="E10084">
        <v>2022</v>
      </c>
      <c r="F10084" s="3" t="str">
        <f t="shared" si="314"/>
        <v>GBSpillROCK I2022</v>
      </c>
      <c r="G10084" s="9">
        <v>0</v>
      </c>
      <c r="H10084" s="9">
        <v>0</v>
      </c>
      <c r="I10084" s="9">
        <v>0</v>
      </c>
      <c r="J10084" s="9">
        <v>0</v>
      </c>
      <c r="K10084" s="9">
        <v>0</v>
      </c>
      <c r="L10084" s="9">
        <v>0</v>
      </c>
      <c r="M10084" s="9">
        <v>0</v>
      </c>
      <c r="N10084" s="9">
        <v>6.14</v>
      </c>
      <c r="O10084" s="9">
        <v>11.944000000000001</v>
      </c>
      <c r="P10084" s="9">
        <v>50.29</v>
      </c>
      <c r="Q10084" s="9">
        <v>35.707000000000001</v>
      </c>
      <c r="R10084" s="9">
        <v>24.501000000000001</v>
      </c>
      <c r="S10084" s="9">
        <v>5.6429999999999998</v>
      </c>
      <c r="T10084" s="9">
        <v>0</v>
      </c>
    </row>
    <row r="10085" spans="1:20" x14ac:dyDescent="0.35">
      <c r="A10085">
        <f t="shared" si="315"/>
        <v>10085</v>
      </c>
      <c r="B10085" s="3" t="s">
        <v>71</v>
      </c>
      <c r="C10085" s="3" t="s">
        <v>88</v>
      </c>
      <c r="D10085" s="3" t="s">
        <v>52</v>
      </c>
      <c r="E10085">
        <v>2023</v>
      </c>
      <c r="F10085" s="3" t="str">
        <f t="shared" si="314"/>
        <v>GBSpillROCK I2023</v>
      </c>
      <c r="G10085" s="9">
        <v>0</v>
      </c>
      <c r="H10085" s="9">
        <v>0</v>
      </c>
      <c r="I10085" s="9">
        <v>0</v>
      </c>
      <c r="J10085" s="9">
        <v>0</v>
      </c>
      <c r="K10085" s="9">
        <v>0</v>
      </c>
      <c r="L10085" s="9">
        <v>0</v>
      </c>
      <c r="M10085" s="9">
        <v>0</v>
      </c>
      <c r="N10085" s="9">
        <v>16.126000000000001</v>
      </c>
      <c r="O10085" s="9">
        <v>25.010999999999999</v>
      </c>
      <c r="P10085" s="9">
        <v>52.414000000000001</v>
      </c>
      <c r="Q10085" s="9">
        <v>48.383000000000003</v>
      </c>
      <c r="R10085" s="9">
        <v>29.835999999999999</v>
      </c>
      <c r="S10085" s="9">
        <v>6.6840000000000002</v>
      </c>
      <c r="T10085" s="9">
        <v>0</v>
      </c>
    </row>
    <row r="10086" spans="1:20" x14ac:dyDescent="0.35">
      <c r="A10086">
        <f t="shared" si="315"/>
        <v>10086</v>
      </c>
      <c r="B10086" s="3" t="s">
        <v>71</v>
      </c>
      <c r="C10086" s="3" t="s">
        <v>88</v>
      </c>
      <c r="D10086" s="3" t="s">
        <v>52</v>
      </c>
      <c r="E10086">
        <v>2024</v>
      </c>
      <c r="F10086" s="3" t="str">
        <f t="shared" si="314"/>
        <v>GBSpillROCK I2024</v>
      </c>
      <c r="G10086" s="9">
        <v>0</v>
      </c>
      <c r="H10086" s="9">
        <v>0</v>
      </c>
      <c r="I10086" s="9">
        <v>0</v>
      </c>
      <c r="J10086" s="9">
        <v>0</v>
      </c>
      <c r="K10086" s="9">
        <v>0</v>
      </c>
      <c r="L10086" s="9">
        <v>0</v>
      </c>
      <c r="M10086" s="9">
        <v>0</v>
      </c>
      <c r="N10086" s="9">
        <v>11.090999999999999</v>
      </c>
      <c r="O10086" s="9">
        <v>14.978</v>
      </c>
      <c r="P10086" s="9">
        <v>39.930999999999997</v>
      </c>
      <c r="Q10086" s="9">
        <v>16.704000000000001</v>
      </c>
      <c r="R10086" s="9">
        <v>18.042999999999999</v>
      </c>
      <c r="S10086" s="9">
        <v>4.9109999999999996</v>
      </c>
      <c r="T10086" s="9">
        <v>0</v>
      </c>
    </row>
    <row r="10087" spans="1:20" x14ac:dyDescent="0.35">
      <c r="A10087">
        <f t="shared" si="315"/>
        <v>10087</v>
      </c>
      <c r="B10087" s="3" t="s">
        <v>71</v>
      </c>
      <c r="C10087" s="3" t="s">
        <v>88</v>
      </c>
      <c r="D10087" s="3" t="s">
        <v>52</v>
      </c>
      <c r="E10087">
        <v>2025</v>
      </c>
      <c r="F10087" s="3" t="str">
        <f t="shared" si="314"/>
        <v>GBSpillROCK I2025</v>
      </c>
      <c r="G10087" s="9">
        <v>0</v>
      </c>
      <c r="H10087" s="9">
        <v>0</v>
      </c>
      <c r="I10087" s="9">
        <v>0</v>
      </c>
      <c r="J10087" s="9">
        <v>0</v>
      </c>
      <c r="K10087" s="9">
        <v>0</v>
      </c>
      <c r="L10087" s="9">
        <v>0</v>
      </c>
      <c r="M10087" s="9">
        <v>0</v>
      </c>
      <c r="N10087" s="9">
        <v>12.548999999999999</v>
      </c>
      <c r="O10087" s="9">
        <v>13.664999999999999</v>
      </c>
      <c r="P10087" s="9">
        <v>26.808</v>
      </c>
      <c r="Q10087" s="9">
        <v>28.655999999999999</v>
      </c>
      <c r="R10087" s="9">
        <v>21.007999999999999</v>
      </c>
      <c r="S10087" s="9">
        <v>5.0830000000000002</v>
      </c>
      <c r="T10087" s="9">
        <v>0</v>
      </c>
    </row>
    <row r="10088" spans="1:20" x14ac:dyDescent="0.35">
      <c r="A10088">
        <f t="shared" si="315"/>
        <v>10088</v>
      </c>
      <c r="B10088" s="3" t="s">
        <v>71</v>
      </c>
      <c r="C10088" s="3" t="s">
        <v>88</v>
      </c>
      <c r="D10088" s="3" t="s">
        <v>52</v>
      </c>
      <c r="E10088">
        <v>2026</v>
      </c>
      <c r="F10088" s="3" t="str">
        <f t="shared" si="314"/>
        <v>GBSpillROCK I2026</v>
      </c>
      <c r="G10088" s="9">
        <v>0</v>
      </c>
      <c r="H10088" s="9">
        <v>0</v>
      </c>
      <c r="I10088" s="9">
        <v>0</v>
      </c>
      <c r="J10088" s="9">
        <v>0</v>
      </c>
      <c r="K10088" s="9">
        <v>0</v>
      </c>
      <c r="L10088" s="9">
        <v>0</v>
      </c>
      <c r="M10088" s="9">
        <v>0</v>
      </c>
      <c r="N10088" s="9">
        <v>8.9779999999999998</v>
      </c>
      <c r="O10088" s="9">
        <v>9.0350000000000001</v>
      </c>
      <c r="P10088" s="9">
        <v>30.577999999999999</v>
      </c>
      <c r="Q10088" s="9">
        <v>26.346</v>
      </c>
      <c r="R10088" s="9">
        <v>23.856000000000002</v>
      </c>
      <c r="S10088" s="9">
        <v>5.0359999999999996</v>
      </c>
      <c r="T10088" s="9">
        <v>0</v>
      </c>
    </row>
    <row r="10089" spans="1:20" x14ac:dyDescent="0.35">
      <c r="A10089">
        <f t="shared" si="315"/>
        <v>10089</v>
      </c>
      <c r="B10089" s="3" t="s">
        <v>71</v>
      </c>
      <c r="C10089" s="3" t="s">
        <v>88</v>
      </c>
      <c r="D10089" s="3" t="s">
        <v>52</v>
      </c>
      <c r="E10089">
        <v>2027</v>
      </c>
      <c r="F10089" s="3" t="str">
        <f t="shared" si="314"/>
        <v>GBSpillROCK I2027</v>
      </c>
      <c r="G10089" s="9">
        <v>0</v>
      </c>
      <c r="H10089" s="9">
        <v>0</v>
      </c>
      <c r="I10089" s="9">
        <v>0</v>
      </c>
      <c r="J10089" s="9">
        <v>0</v>
      </c>
      <c r="K10089" s="9">
        <v>0</v>
      </c>
      <c r="L10089" s="9">
        <v>0</v>
      </c>
      <c r="M10089" s="9">
        <v>0</v>
      </c>
      <c r="N10089" s="9">
        <v>10.518000000000001</v>
      </c>
      <c r="O10089" s="9">
        <v>13.762</v>
      </c>
      <c r="P10089" s="9">
        <v>42.094999999999999</v>
      </c>
      <c r="Q10089" s="9">
        <v>30.748000000000001</v>
      </c>
      <c r="R10089" s="9">
        <v>21.050999999999998</v>
      </c>
      <c r="S10089" s="9">
        <v>5.827</v>
      </c>
      <c r="T10089" s="9">
        <v>0</v>
      </c>
    </row>
    <row r="10090" spans="1:20" x14ac:dyDescent="0.35">
      <c r="A10090">
        <f t="shared" si="315"/>
        <v>10090</v>
      </c>
      <c r="B10090" s="3" t="s">
        <v>71</v>
      </c>
      <c r="C10090" s="3" t="s">
        <v>88</v>
      </c>
      <c r="D10090" s="3" t="s">
        <v>52</v>
      </c>
      <c r="E10090">
        <v>2028</v>
      </c>
      <c r="F10090" s="3" t="str">
        <f t="shared" si="314"/>
        <v>GBSpillROCK I2028</v>
      </c>
      <c r="G10090" s="9">
        <v>0</v>
      </c>
      <c r="H10090" s="9">
        <v>0</v>
      </c>
      <c r="I10090" s="9">
        <v>0</v>
      </c>
      <c r="J10090" s="9">
        <v>0</v>
      </c>
      <c r="K10090" s="9">
        <v>0</v>
      </c>
      <c r="L10090" s="9">
        <v>0</v>
      </c>
      <c r="M10090" s="9">
        <v>0</v>
      </c>
      <c r="N10090" s="9">
        <v>9.5269999999999992</v>
      </c>
      <c r="O10090" s="9">
        <v>15.038</v>
      </c>
      <c r="P10090" s="9">
        <v>47.347000000000001</v>
      </c>
      <c r="Q10090" s="9">
        <v>56.569000000000003</v>
      </c>
      <c r="R10090" s="9">
        <v>33.944000000000003</v>
      </c>
      <c r="S10090" s="9">
        <v>8.7579999999999991</v>
      </c>
      <c r="T10090" s="9">
        <v>0</v>
      </c>
    </row>
    <row r="10091" spans="1:20" x14ac:dyDescent="0.35">
      <c r="A10091">
        <f t="shared" si="315"/>
        <v>10091</v>
      </c>
      <c r="B10091" s="3" t="s">
        <v>71</v>
      </c>
      <c r="C10091" s="3" t="s">
        <v>88</v>
      </c>
      <c r="D10091" s="3" t="s">
        <v>52</v>
      </c>
      <c r="E10091">
        <v>2029</v>
      </c>
      <c r="F10091" s="3" t="str">
        <f t="shared" si="314"/>
        <v>GBSpillROCK I2029</v>
      </c>
      <c r="G10091" s="9">
        <v>0</v>
      </c>
      <c r="H10091" s="9">
        <v>0</v>
      </c>
      <c r="I10091" s="9">
        <v>0</v>
      </c>
      <c r="J10091" s="9">
        <v>0</v>
      </c>
      <c r="K10091" s="9">
        <v>0</v>
      </c>
      <c r="L10091" s="9">
        <v>0</v>
      </c>
      <c r="M10091" s="9">
        <v>0</v>
      </c>
      <c r="N10091" s="9">
        <v>10.227</v>
      </c>
      <c r="O10091" s="9">
        <v>14.246</v>
      </c>
      <c r="P10091" s="9">
        <v>48.055</v>
      </c>
      <c r="Q10091" s="9">
        <v>24.379000000000001</v>
      </c>
      <c r="R10091" s="9">
        <v>16.303000000000001</v>
      </c>
      <c r="S10091" s="9">
        <v>4.8120000000000003</v>
      </c>
      <c r="T10091" s="9">
        <v>0</v>
      </c>
    </row>
    <row r="10092" spans="1:20" x14ac:dyDescent="0.35">
      <c r="A10092">
        <f t="shared" si="315"/>
        <v>10092</v>
      </c>
      <c r="B10092" s="3" t="s">
        <v>71</v>
      </c>
      <c r="C10092" s="3" t="s">
        <v>88</v>
      </c>
      <c r="D10092" s="3" t="s">
        <v>53</v>
      </c>
      <c r="E10092">
        <v>2020</v>
      </c>
      <c r="F10092" s="3" t="str">
        <f t="shared" si="314"/>
        <v>GBSpillWANAP2020</v>
      </c>
      <c r="G10092" s="9">
        <v>3.4</v>
      </c>
      <c r="H10092" s="9">
        <v>2.5499999999999998</v>
      </c>
      <c r="I10092" s="9">
        <v>0.8</v>
      </c>
      <c r="J10092" s="9">
        <v>0.8</v>
      </c>
      <c r="K10092" s="9">
        <v>1.2</v>
      </c>
      <c r="L10092" s="9">
        <v>1.458</v>
      </c>
      <c r="M10092" s="9">
        <v>1.7</v>
      </c>
      <c r="N10092" s="9">
        <v>20</v>
      </c>
      <c r="O10092" s="9">
        <v>20</v>
      </c>
      <c r="P10092" s="9">
        <v>20</v>
      </c>
      <c r="Q10092" s="9">
        <v>20</v>
      </c>
      <c r="R10092" s="9">
        <v>20</v>
      </c>
      <c r="S10092" s="9">
        <v>11.7</v>
      </c>
      <c r="T10092" s="9">
        <v>3.4</v>
      </c>
    </row>
    <row r="10093" spans="1:20" x14ac:dyDescent="0.35">
      <c r="A10093">
        <f t="shared" si="315"/>
        <v>10093</v>
      </c>
      <c r="B10093" s="3" t="s">
        <v>71</v>
      </c>
      <c r="C10093" s="3" t="s">
        <v>88</v>
      </c>
      <c r="D10093" s="3" t="s">
        <v>53</v>
      </c>
      <c r="E10093">
        <v>2021</v>
      </c>
      <c r="F10093" s="3" t="str">
        <f t="shared" si="314"/>
        <v>GBSpillWANAP2021</v>
      </c>
      <c r="G10093" s="9">
        <v>3.4</v>
      </c>
      <c r="H10093" s="9">
        <v>2.5499999999999998</v>
      </c>
      <c r="I10093" s="9">
        <v>0.8</v>
      </c>
      <c r="J10093" s="9">
        <v>0.8</v>
      </c>
      <c r="K10093" s="9">
        <v>1.2</v>
      </c>
      <c r="L10093" s="9">
        <v>1.458</v>
      </c>
      <c r="M10093" s="9">
        <v>1.7</v>
      </c>
      <c r="N10093" s="9">
        <v>20</v>
      </c>
      <c r="O10093" s="9">
        <v>20</v>
      </c>
      <c r="P10093" s="9">
        <v>20</v>
      </c>
      <c r="Q10093" s="9">
        <v>20</v>
      </c>
      <c r="R10093" s="9">
        <v>20</v>
      </c>
      <c r="S10093" s="9">
        <v>11.7</v>
      </c>
      <c r="T10093" s="9">
        <v>3.4</v>
      </c>
    </row>
    <row r="10094" spans="1:20" x14ac:dyDescent="0.35">
      <c r="A10094">
        <f t="shared" si="315"/>
        <v>10094</v>
      </c>
      <c r="B10094" s="3" t="s">
        <v>71</v>
      </c>
      <c r="C10094" s="3" t="s">
        <v>88</v>
      </c>
      <c r="D10094" s="3" t="s">
        <v>53</v>
      </c>
      <c r="E10094">
        <v>2022</v>
      </c>
      <c r="F10094" s="3" t="str">
        <f t="shared" si="314"/>
        <v>GBSpillWANAP2022</v>
      </c>
      <c r="G10094" s="9">
        <v>3.4</v>
      </c>
      <c r="H10094" s="9">
        <v>2.5499999999999998</v>
      </c>
      <c r="I10094" s="9">
        <v>0.8</v>
      </c>
      <c r="J10094" s="9">
        <v>0.8</v>
      </c>
      <c r="K10094" s="9">
        <v>1.2</v>
      </c>
      <c r="L10094" s="9">
        <v>1.458</v>
      </c>
      <c r="M10094" s="9">
        <v>1.7</v>
      </c>
      <c r="N10094" s="9">
        <v>20</v>
      </c>
      <c r="O10094" s="9">
        <v>20</v>
      </c>
      <c r="P10094" s="9">
        <v>20</v>
      </c>
      <c r="Q10094" s="9">
        <v>20</v>
      </c>
      <c r="R10094" s="9">
        <v>20</v>
      </c>
      <c r="S10094" s="9">
        <v>11.7</v>
      </c>
      <c r="T10094" s="9">
        <v>3.4</v>
      </c>
    </row>
    <row r="10095" spans="1:20" x14ac:dyDescent="0.35">
      <c r="A10095">
        <f t="shared" si="315"/>
        <v>10095</v>
      </c>
      <c r="B10095" s="3" t="s">
        <v>71</v>
      </c>
      <c r="C10095" s="3" t="s">
        <v>88</v>
      </c>
      <c r="D10095" s="3" t="s">
        <v>53</v>
      </c>
      <c r="E10095">
        <v>2023</v>
      </c>
      <c r="F10095" s="3" t="str">
        <f t="shared" si="314"/>
        <v>GBSpillWANAP2023</v>
      </c>
      <c r="G10095" s="9">
        <v>3.4</v>
      </c>
      <c r="H10095" s="9">
        <v>2.5499999999999998</v>
      </c>
      <c r="I10095" s="9">
        <v>0.8</v>
      </c>
      <c r="J10095" s="9">
        <v>0.8</v>
      </c>
      <c r="K10095" s="9">
        <v>1.2</v>
      </c>
      <c r="L10095" s="9">
        <v>1.458</v>
      </c>
      <c r="M10095" s="9">
        <v>1.7</v>
      </c>
      <c r="N10095" s="9">
        <v>20</v>
      </c>
      <c r="O10095" s="9">
        <v>20</v>
      </c>
      <c r="P10095" s="9">
        <v>20</v>
      </c>
      <c r="Q10095" s="9">
        <v>20</v>
      </c>
      <c r="R10095" s="9">
        <v>20</v>
      </c>
      <c r="S10095" s="9">
        <v>11.7</v>
      </c>
      <c r="T10095" s="9">
        <v>3.4</v>
      </c>
    </row>
    <row r="10096" spans="1:20" x14ac:dyDescent="0.35">
      <c r="A10096">
        <f t="shared" si="315"/>
        <v>10096</v>
      </c>
      <c r="B10096" s="3" t="s">
        <v>71</v>
      </c>
      <c r="C10096" s="3" t="s">
        <v>88</v>
      </c>
      <c r="D10096" s="3" t="s">
        <v>53</v>
      </c>
      <c r="E10096">
        <v>2024</v>
      </c>
      <c r="F10096" s="3" t="str">
        <f t="shared" si="314"/>
        <v>GBSpillWANAP2024</v>
      </c>
      <c r="G10096" s="9">
        <v>3.4</v>
      </c>
      <c r="H10096" s="9">
        <v>2.5499999999999998</v>
      </c>
      <c r="I10096" s="9">
        <v>0.8</v>
      </c>
      <c r="J10096" s="9">
        <v>0.8</v>
      </c>
      <c r="K10096" s="9">
        <v>1.2</v>
      </c>
      <c r="L10096" s="9">
        <v>1.458</v>
      </c>
      <c r="M10096" s="9">
        <v>1.7</v>
      </c>
      <c r="N10096" s="9">
        <v>20</v>
      </c>
      <c r="O10096" s="9">
        <v>20</v>
      </c>
      <c r="P10096" s="9">
        <v>20</v>
      </c>
      <c r="Q10096" s="9">
        <v>20</v>
      </c>
      <c r="R10096" s="9">
        <v>20</v>
      </c>
      <c r="S10096" s="9">
        <v>11.7</v>
      </c>
      <c r="T10096" s="9">
        <v>3.4</v>
      </c>
    </row>
    <row r="10097" spans="1:20" x14ac:dyDescent="0.35">
      <c r="A10097">
        <f t="shared" si="315"/>
        <v>10097</v>
      </c>
      <c r="B10097" s="3" t="s">
        <v>71</v>
      </c>
      <c r="C10097" s="3" t="s">
        <v>88</v>
      </c>
      <c r="D10097" s="3" t="s">
        <v>53</v>
      </c>
      <c r="E10097">
        <v>2025</v>
      </c>
      <c r="F10097" s="3" t="str">
        <f t="shared" si="314"/>
        <v>GBSpillWANAP2025</v>
      </c>
      <c r="G10097" s="9">
        <v>3.4</v>
      </c>
      <c r="H10097" s="9">
        <v>2.5499999999999998</v>
      </c>
      <c r="I10097" s="9">
        <v>0.8</v>
      </c>
      <c r="J10097" s="9">
        <v>0.8</v>
      </c>
      <c r="K10097" s="9">
        <v>1.2</v>
      </c>
      <c r="L10097" s="9">
        <v>1.458</v>
      </c>
      <c r="M10097" s="9">
        <v>1.7</v>
      </c>
      <c r="N10097" s="9">
        <v>20</v>
      </c>
      <c r="O10097" s="9">
        <v>20</v>
      </c>
      <c r="P10097" s="9">
        <v>20</v>
      </c>
      <c r="Q10097" s="9">
        <v>20</v>
      </c>
      <c r="R10097" s="9">
        <v>20</v>
      </c>
      <c r="S10097" s="9">
        <v>11.7</v>
      </c>
      <c r="T10097" s="9">
        <v>3.4</v>
      </c>
    </row>
    <row r="10098" spans="1:20" x14ac:dyDescent="0.35">
      <c r="A10098">
        <f t="shared" si="315"/>
        <v>10098</v>
      </c>
      <c r="B10098" s="3" t="s">
        <v>71</v>
      </c>
      <c r="C10098" s="3" t="s">
        <v>88</v>
      </c>
      <c r="D10098" s="3" t="s">
        <v>53</v>
      </c>
      <c r="E10098">
        <v>2026</v>
      </c>
      <c r="F10098" s="3" t="str">
        <f t="shared" si="314"/>
        <v>GBSpillWANAP2026</v>
      </c>
      <c r="G10098" s="9">
        <v>3.4</v>
      </c>
      <c r="H10098" s="9">
        <v>2.5499999999999998</v>
      </c>
      <c r="I10098" s="9">
        <v>0.8</v>
      </c>
      <c r="J10098" s="9">
        <v>0.8</v>
      </c>
      <c r="K10098" s="9">
        <v>1.2</v>
      </c>
      <c r="L10098" s="9">
        <v>1.458</v>
      </c>
      <c r="M10098" s="9">
        <v>1.7</v>
      </c>
      <c r="N10098" s="9">
        <v>20</v>
      </c>
      <c r="O10098" s="9">
        <v>20</v>
      </c>
      <c r="P10098" s="9">
        <v>20</v>
      </c>
      <c r="Q10098" s="9">
        <v>20</v>
      </c>
      <c r="R10098" s="9">
        <v>20</v>
      </c>
      <c r="S10098" s="9">
        <v>11.7</v>
      </c>
      <c r="T10098" s="9">
        <v>3.4</v>
      </c>
    </row>
    <row r="10099" spans="1:20" x14ac:dyDescent="0.35">
      <c r="A10099">
        <f t="shared" si="315"/>
        <v>10099</v>
      </c>
      <c r="B10099" s="3" t="s">
        <v>71</v>
      </c>
      <c r="C10099" s="3" t="s">
        <v>88</v>
      </c>
      <c r="D10099" s="3" t="s">
        <v>53</v>
      </c>
      <c r="E10099">
        <v>2027</v>
      </c>
      <c r="F10099" s="3" t="str">
        <f t="shared" si="314"/>
        <v>GBSpillWANAP2027</v>
      </c>
      <c r="G10099" s="9">
        <v>3.4</v>
      </c>
      <c r="H10099" s="9">
        <v>2.5499999999999998</v>
      </c>
      <c r="I10099" s="9">
        <v>0.8</v>
      </c>
      <c r="J10099" s="9">
        <v>0.8</v>
      </c>
      <c r="K10099" s="9">
        <v>1.2</v>
      </c>
      <c r="L10099" s="9">
        <v>1.458</v>
      </c>
      <c r="M10099" s="9">
        <v>1.7</v>
      </c>
      <c r="N10099" s="9">
        <v>20</v>
      </c>
      <c r="O10099" s="9">
        <v>20</v>
      </c>
      <c r="P10099" s="9">
        <v>20</v>
      </c>
      <c r="Q10099" s="9">
        <v>20</v>
      </c>
      <c r="R10099" s="9">
        <v>20</v>
      </c>
      <c r="S10099" s="9">
        <v>11.7</v>
      </c>
      <c r="T10099" s="9">
        <v>3.4</v>
      </c>
    </row>
    <row r="10100" spans="1:20" x14ac:dyDescent="0.35">
      <c r="A10100">
        <f t="shared" si="315"/>
        <v>10100</v>
      </c>
      <c r="B10100" s="3" t="s">
        <v>71</v>
      </c>
      <c r="C10100" s="3" t="s">
        <v>88</v>
      </c>
      <c r="D10100" s="3" t="s">
        <v>53</v>
      </c>
      <c r="E10100">
        <v>2028</v>
      </c>
      <c r="F10100" s="3" t="str">
        <f t="shared" si="314"/>
        <v>GBSpillWANAP2028</v>
      </c>
      <c r="G10100" s="9">
        <v>3.4</v>
      </c>
      <c r="H10100" s="9">
        <v>2.5499999999999998</v>
      </c>
      <c r="I10100" s="9">
        <v>0.8</v>
      </c>
      <c r="J10100" s="9">
        <v>0.8</v>
      </c>
      <c r="K10100" s="9">
        <v>1.2</v>
      </c>
      <c r="L10100" s="9">
        <v>1.458</v>
      </c>
      <c r="M10100" s="9">
        <v>1.7</v>
      </c>
      <c r="N10100" s="9">
        <v>20</v>
      </c>
      <c r="O10100" s="9">
        <v>20</v>
      </c>
      <c r="P10100" s="9">
        <v>20</v>
      </c>
      <c r="Q10100" s="9">
        <v>20</v>
      </c>
      <c r="R10100" s="9">
        <v>20</v>
      </c>
      <c r="S10100" s="9">
        <v>11.7</v>
      </c>
      <c r="T10100" s="9">
        <v>3.4</v>
      </c>
    </row>
    <row r="10101" spans="1:20" x14ac:dyDescent="0.35">
      <c r="A10101">
        <f t="shared" si="315"/>
        <v>10101</v>
      </c>
      <c r="B10101" s="3" t="s">
        <v>71</v>
      </c>
      <c r="C10101" s="3" t="s">
        <v>88</v>
      </c>
      <c r="D10101" s="3" t="s">
        <v>53</v>
      </c>
      <c r="E10101">
        <v>2029</v>
      </c>
      <c r="F10101" s="3" t="str">
        <f t="shared" si="314"/>
        <v>GBSpillWANAP2029</v>
      </c>
      <c r="G10101" s="9">
        <v>3.4</v>
      </c>
      <c r="H10101" s="9">
        <v>2.5499999999999998</v>
      </c>
      <c r="I10101" s="9">
        <v>0.8</v>
      </c>
      <c r="J10101" s="9">
        <v>0.8</v>
      </c>
      <c r="K10101" s="9">
        <v>1.2</v>
      </c>
      <c r="L10101" s="9">
        <v>1.458</v>
      </c>
      <c r="M10101" s="9">
        <v>1.7</v>
      </c>
      <c r="N10101" s="9">
        <v>20</v>
      </c>
      <c r="O10101" s="9">
        <v>20</v>
      </c>
      <c r="P10101" s="9">
        <v>20</v>
      </c>
      <c r="Q10101" s="9">
        <v>20</v>
      </c>
      <c r="R10101" s="9">
        <v>20</v>
      </c>
      <c r="S10101" s="9">
        <v>11.7</v>
      </c>
      <c r="T10101" s="9">
        <v>3.4</v>
      </c>
    </row>
    <row r="10102" spans="1:20" x14ac:dyDescent="0.35">
      <c r="A10102">
        <f t="shared" si="315"/>
        <v>10102</v>
      </c>
      <c r="B10102" s="3" t="s">
        <v>71</v>
      </c>
      <c r="C10102" s="3" t="s">
        <v>88</v>
      </c>
      <c r="D10102" s="3" t="s">
        <v>54</v>
      </c>
      <c r="E10102">
        <v>2020</v>
      </c>
      <c r="F10102" s="3" t="str">
        <f t="shared" si="314"/>
        <v>GBSpillPRIEST2020</v>
      </c>
      <c r="G10102" s="9">
        <v>2.8</v>
      </c>
      <c r="H10102" s="9">
        <v>2.2999999999999998</v>
      </c>
      <c r="I10102" s="9">
        <v>0.2</v>
      </c>
      <c r="J10102" s="9">
        <v>0.2</v>
      </c>
      <c r="K10102" s="9">
        <v>1.1000000000000001</v>
      </c>
      <c r="L10102" s="9">
        <v>1.4610000000000001</v>
      </c>
      <c r="M10102" s="9">
        <v>1.8</v>
      </c>
      <c r="N10102" s="9">
        <v>24</v>
      </c>
      <c r="O10102" s="9">
        <v>24</v>
      </c>
      <c r="P10102" s="9">
        <v>24</v>
      </c>
      <c r="Q10102" s="9">
        <v>24</v>
      </c>
      <c r="R10102" s="9">
        <v>24</v>
      </c>
      <c r="S10102" s="9">
        <v>13.4</v>
      </c>
      <c r="T10102" s="9">
        <v>2.8</v>
      </c>
    </row>
    <row r="10103" spans="1:20" x14ac:dyDescent="0.35">
      <c r="A10103">
        <f t="shared" si="315"/>
        <v>10103</v>
      </c>
      <c r="B10103" s="3" t="s">
        <v>71</v>
      </c>
      <c r="C10103" s="3" t="s">
        <v>88</v>
      </c>
      <c r="D10103" s="3" t="s">
        <v>54</v>
      </c>
      <c r="E10103">
        <v>2021</v>
      </c>
      <c r="F10103" s="3" t="str">
        <f t="shared" si="314"/>
        <v>GBSpillPRIEST2021</v>
      </c>
      <c r="G10103" s="9">
        <v>2.8</v>
      </c>
      <c r="H10103" s="9">
        <v>2.2999999999999998</v>
      </c>
      <c r="I10103" s="9">
        <v>0.2</v>
      </c>
      <c r="J10103" s="9">
        <v>0.2</v>
      </c>
      <c r="K10103" s="9">
        <v>1.1000000000000001</v>
      </c>
      <c r="L10103" s="9">
        <v>1.4610000000000001</v>
      </c>
      <c r="M10103" s="9">
        <v>1.8</v>
      </c>
      <c r="N10103" s="9">
        <v>24</v>
      </c>
      <c r="O10103" s="9">
        <v>24</v>
      </c>
      <c r="P10103" s="9">
        <v>24</v>
      </c>
      <c r="Q10103" s="9">
        <v>24</v>
      </c>
      <c r="R10103" s="9">
        <v>24</v>
      </c>
      <c r="S10103" s="9">
        <v>13.4</v>
      </c>
      <c r="T10103" s="9">
        <v>2.8</v>
      </c>
    </row>
    <row r="10104" spans="1:20" x14ac:dyDescent="0.35">
      <c r="A10104">
        <f t="shared" si="315"/>
        <v>10104</v>
      </c>
      <c r="B10104" s="3" t="s">
        <v>71</v>
      </c>
      <c r="C10104" s="3" t="s">
        <v>88</v>
      </c>
      <c r="D10104" s="3" t="s">
        <v>54</v>
      </c>
      <c r="E10104">
        <v>2022</v>
      </c>
      <c r="F10104" s="3" t="str">
        <f t="shared" si="314"/>
        <v>GBSpillPRIEST2022</v>
      </c>
      <c r="G10104" s="9">
        <v>2.8</v>
      </c>
      <c r="H10104" s="9">
        <v>2.2999999999999998</v>
      </c>
      <c r="I10104" s="9">
        <v>0.2</v>
      </c>
      <c r="J10104" s="9">
        <v>0.2</v>
      </c>
      <c r="K10104" s="9">
        <v>1.1000000000000001</v>
      </c>
      <c r="L10104" s="9">
        <v>1.4610000000000001</v>
      </c>
      <c r="M10104" s="9">
        <v>1.8</v>
      </c>
      <c r="N10104" s="9">
        <v>24</v>
      </c>
      <c r="O10104" s="9">
        <v>24</v>
      </c>
      <c r="P10104" s="9">
        <v>24</v>
      </c>
      <c r="Q10104" s="9">
        <v>24</v>
      </c>
      <c r="R10104" s="9">
        <v>24</v>
      </c>
      <c r="S10104" s="9">
        <v>13.4</v>
      </c>
      <c r="T10104" s="9">
        <v>2.8</v>
      </c>
    </row>
    <row r="10105" spans="1:20" x14ac:dyDescent="0.35">
      <c r="A10105">
        <f t="shared" si="315"/>
        <v>10105</v>
      </c>
      <c r="B10105" s="3" t="s">
        <v>71</v>
      </c>
      <c r="C10105" s="3" t="s">
        <v>88</v>
      </c>
      <c r="D10105" s="3" t="s">
        <v>54</v>
      </c>
      <c r="E10105">
        <v>2023</v>
      </c>
      <c r="F10105" s="3" t="str">
        <f t="shared" si="314"/>
        <v>GBSpillPRIEST2023</v>
      </c>
      <c r="G10105" s="9">
        <v>2.8</v>
      </c>
      <c r="H10105" s="9">
        <v>2.2999999999999998</v>
      </c>
      <c r="I10105" s="9">
        <v>0.2</v>
      </c>
      <c r="J10105" s="9">
        <v>0.2</v>
      </c>
      <c r="K10105" s="9">
        <v>1.1000000000000001</v>
      </c>
      <c r="L10105" s="9">
        <v>1.4610000000000001</v>
      </c>
      <c r="M10105" s="9">
        <v>1.8</v>
      </c>
      <c r="N10105" s="9">
        <v>24</v>
      </c>
      <c r="O10105" s="9">
        <v>24</v>
      </c>
      <c r="P10105" s="9">
        <v>24</v>
      </c>
      <c r="Q10105" s="9">
        <v>24</v>
      </c>
      <c r="R10105" s="9">
        <v>24</v>
      </c>
      <c r="S10105" s="9">
        <v>13.4</v>
      </c>
      <c r="T10105" s="9">
        <v>2.8</v>
      </c>
    </row>
    <row r="10106" spans="1:20" x14ac:dyDescent="0.35">
      <c r="A10106">
        <f t="shared" si="315"/>
        <v>10106</v>
      </c>
      <c r="B10106" s="3" t="s">
        <v>71</v>
      </c>
      <c r="C10106" s="3" t="s">
        <v>88</v>
      </c>
      <c r="D10106" s="3" t="s">
        <v>54</v>
      </c>
      <c r="E10106">
        <v>2024</v>
      </c>
      <c r="F10106" s="3" t="str">
        <f t="shared" si="314"/>
        <v>GBSpillPRIEST2024</v>
      </c>
      <c r="G10106" s="9">
        <v>2.8</v>
      </c>
      <c r="H10106" s="9">
        <v>2.2999999999999998</v>
      </c>
      <c r="I10106" s="9">
        <v>0.2</v>
      </c>
      <c r="J10106" s="9">
        <v>0.2</v>
      </c>
      <c r="K10106" s="9">
        <v>1.1000000000000001</v>
      </c>
      <c r="L10106" s="9">
        <v>1.4610000000000001</v>
      </c>
      <c r="M10106" s="9">
        <v>1.8</v>
      </c>
      <c r="N10106" s="9">
        <v>24</v>
      </c>
      <c r="O10106" s="9">
        <v>24</v>
      </c>
      <c r="P10106" s="9">
        <v>24</v>
      </c>
      <c r="Q10106" s="9">
        <v>24</v>
      </c>
      <c r="R10106" s="9">
        <v>24</v>
      </c>
      <c r="S10106" s="9">
        <v>13.4</v>
      </c>
      <c r="T10106" s="9">
        <v>2.8</v>
      </c>
    </row>
    <row r="10107" spans="1:20" x14ac:dyDescent="0.35">
      <c r="A10107">
        <f t="shared" si="315"/>
        <v>10107</v>
      </c>
      <c r="B10107" s="3" t="s">
        <v>71</v>
      </c>
      <c r="C10107" s="3" t="s">
        <v>88</v>
      </c>
      <c r="D10107" s="3" t="s">
        <v>54</v>
      </c>
      <c r="E10107">
        <v>2025</v>
      </c>
      <c r="F10107" s="3" t="str">
        <f t="shared" si="314"/>
        <v>GBSpillPRIEST2025</v>
      </c>
      <c r="G10107" s="9">
        <v>2.8</v>
      </c>
      <c r="H10107" s="9">
        <v>2.2999999999999998</v>
      </c>
      <c r="I10107" s="9">
        <v>0.2</v>
      </c>
      <c r="J10107" s="9">
        <v>0.2</v>
      </c>
      <c r="K10107" s="9">
        <v>1.1000000000000001</v>
      </c>
      <c r="L10107" s="9">
        <v>1.4610000000000001</v>
      </c>
      <c r="M10107" s="9">
        <v>1.8</v>
      </c>
      <c r="N10107" s="9">
        <v>24</v>
      </c>
      <c r="O10107" s="9">
        <v>24</v>
      </c>
      <c r="P10107" s="9">
        <v>24</v>
      </c>
      <c r="Q10107" s="9">
        <v>24</v>
      </c>
      <c r="R10107" s="9">
        <v>24</v>
      </c>
      <c r="S10107" s="9">
        <v>13.4</v>
      </c>
      <c r="T10107" s="9">
        <v>2.8</v>
      </c>
    </row>
    <row r="10108" spans="1:20" x14ac:dyDescent="0.35">
      <c r="A10108">
        <f t="shared" si="315"/>
        <v>10108</v>
      </c>
      <c r="B10108" s="3" t="s">
        <v>71</v>
      </c>
      <c r="C10108" s="3" t="s">
        <v>88</v>
      </c>
      <c r="D10108" s="3" t="s">
        <v>54</v>
      </c>
      <c r="E10108">
        <v>2026</v>
      </c>
      <c r="F10108" s="3" t="str">
        <f t="shared" si="314"/>
        <v>GBSpillPRIEST2026</v>
      </c>
      <c r="G10108" s="9">
        <v>2.8</v>
      </c>
      <c r="H10108" s="9">
        <v>2.2999999999999998</v>
      </c>
      <c r="I10108" s="9">
        <v>0.2</v>
      </c>
      <c r="J10108" s="9">
        <v>0.2</v>
      </c>
      <c r="K10108" s="9">
        <v>1.1000000000000001</v>
      </c>
      <c r="L10108" s="9">
        <v>1.4610000000000001</v>
      </c>
      <c r="M10108" s="9">
        <v>1.8</v>
      </c>
      <c r="N10108" s="9">
        <v>24</v>
      </c>
      <c r="O10108" s="9">
        <v>24</v>
      </c>
      <c r="P10108" s="9">
        <v>24</v>
      </c>
      <c r="Q10108" s="9">
        <v>24</v>
      </c>
      <c r="R10108" s="9">
        <v>24</v>
      </c>
      <c r="S10108" s="9">
        <v>13.4</v>
      </c>
      <c r="T10108" s="9">
        <v>2.8</v>
      </c>
    </row>
    <row r="10109" spans="1:20" x14ac:dyDescent="0.35">
      <c r="A10109">
        <f t="shared" si="315"/>
        <v>10109</v>
      </c>
      <c r="B10109" s="3" t="s">
        <v>71</v>
      </c>
      <c r="C10109" s="3" t="s">
        <v>88</v>
      </c>
      <c r="D10109" s="3" t="s">
        <v>54</v>
      </c>
      <c r="E10109">
        <v>2027</v>
      </c>
      <c r="F10109" s="3" t="str">
        <f t="shared" si="314"/>
        <v>GBSpillPRIEST2027</v>
      </c>
      <c r="G10109" s="9">
        <v>2.8</v>
      </c>
      <c r="H10109" s="9">
        <v>2.2999999999999998</v>
      </c>
      <c r="I10109" s="9">
        <v>0.2</v>
      </c>
      <c r="J10109" s="9">
        <v>0.2</v>
      </c>
      <c r="K10109" s="9">
        <v>1.1000000000000001</v>
      </c>
      <c r="L10109" s="9">
        <v>1.4610000000000001</v>
      </c>
      <c r="M10109" s="9">
        <v>1.8</v>
      </c>
      <c r="N10109" s="9">
        <v>24</v>
      </c>
      <c r="O10109" s="9">
        <v>24</v>
      </c>
      <c r="P10109" s="9">
        <v>24</v>
      </c>
      <c r="Q10109" s="9">
        <v>24</v>
      </c>
      <c r="R10109" s="9">
        <v>24</v>
      </c>
      <c r="S10109" s="9">
        <v>13.4</v>
      </c>
      <c r="T10109" s="9">
        <v>2.8</v>
      </c>
    </row>
    <row r="10110" spans="1:20" x14ac:dyDescent="0.35">
      <c r="A10110">
        <f t="shared" si="315"/>
        <v>10110</v>
      </c>
      <c r="B10110" s="3" t="s">
        <v>71</v>
      </c>
      <c r="C10110" s="3" t="s">
        <v>88</v>
      </c>
      <c r="D10110" s="3" t="s">
        <v>54</v>
      </c>
      <c r="E10110">
        <v>2028</v>
      </c>
      <c r="F10110" s="3" t="str">
        <f t="shared" si="314"/>
        <v>GBSpillPRIEST2028</v>
      </c>
      <c r="G10110" s="9">
        <v>2.8</v>
      </c>
      <c r="H10110" s="9">
        <v>2.2999999999999998</v>
      </c>
      <c r="I10110" s="9">
        <v>0.2</v>
      </c>
      <c r="J10110" s="9">
        <v>0.2</v>
      </c>
      <c r="K10110" s="9">
        <v>1.1000000000000001</v>
      </c>
      <c r="L10110" s="9">
        <v>1.4610000000000001</v>
      </c>
      <c r="M10110" s="9">
        <v>1.8</v>
      </c>
      <c r="N10110" s="9">
        <v>24</v>
      </c>
      <c r="O10110" s="9">
        <v>24</v>
      </c>
      <c r="P10110" s="9">
        <v>24</v>
      </c>
      <c r="Q10110" s="9">
        <v>24</v>
      </c>
      <c r="R10110" s="9">
        <v>24</v>
      </c>
      <c r="S10110" s="9">
        <v>13.4</v>
      </c>
      <c r="T10110" s="9">
        <v>2.8</v>
      </c>
    </row>
    <row r="10111" spans="1:20" x14ac:dyDescent="0.35">
      <c r="A10111">
        <f t="shared" si="315"/>
        <v>10111</v>
      </c>
      <c r="B10111" s="3" t="s">
        <v>71</v>
      </c>
      <c r="C10111" s="3" t="s">
        <v>88</v>
      </c>
      <c r="D10111" s="3" t="s">
        <v>54</v>
      </c>
      <c r="E10111">
        <v>2029</v>
      </c>
      <c r="F10111" s="3" t="str">
        <f t="shared" si="314"/>
        <v>GBSpillPRIEST2029</v>
      </c>
      <c r="G10111" s="9">
        <v>2.8</v>
      </c>
      <c r="H10111" s="9">
        <v>2.2999999999999998</v>
      </c>
      <c r="I10111" s="9">
        <v>0.2</v>
      </c>
      <c r="J10111" s="9">
        <v>0.2</v>
      </c>
      <c r="K10111" s="9">
        <v>1.1000000000000001</v>
      </c>
      <c r="L10111" s="9">
        <v>1.4610000000000001</v>
      </c>
      <c r="M10111" s="9">
        <v>1.8</v>
      </c>
      <c r="N10111" s="9">
        <v>24</v>
      </c>
      <c r="O10111" s="9">
        <v>24</v>
      </c>
      <c r="P10111" s="9">
        <v>24</v>
      </c>
      <c r="Q10111" s="9">
        <v>24</v>
      </c>
      <c r="R10111" s="9">
        <v>24</v>
      </c>
      <c r="S10111" s="9">
        <v>13.4</v>
      </c>
      <c r="T10111" s="9">
        <v>2.8</v>
      </c>
    </row>
    <row r="10112" spans="1:20" x14ac:dyDescent="0.35">
      <c r="A10112">
        <f t="shared" si="315"/>
        <v>10112</v>
      </c>
      <c r="B10112" s="3" t="s">
        <v>71</v>
      </c>
      <c r="C10112" s="3" t="s">
        <v>88</v>
      </c>
      <c r="D10112" s="3" t="s">
        <v>55</v>
      </c>
      <c r="E10112">
        <v>2020</v>
      </c>
      <c r="F10112" s="3" t="str">
        <f t="shared" si="314"/>
        <v>GBSpillBRNLEE2020</v>
      </c>
      <c r="G10112" s="9">
        <v>0</v>
      </c>
      <c r="H10112" s="9">
        <v>0</v>
      </c>
      <c r="I10112" s="9">
        <v>0</v>
      </c>
      <c r="J10112" s="9">
        <v>0</v>
      </c>
      <c r="K10112" s="9">
        <v>0</v>
      </c>
      <c r="L10112" s="9">
        <v>0</v>
      </c>
      <c r="M10112" s="9">
        <v>0</v>
      </c>
      <c r="N10112" s="9">
        <v>0</v>
      </c>
      <c r="O10112" s="9">
        <v>0</v>
      </c>
      <c r="P10112" s="9">
        <v>0</v>
      </c>
      <c r="Q10112" s="9">
        <v>0</v>
      </c>
      <c r="R10112" s="9">
        <v>0</v>
      </c>
      <c r="S10112" s="9">
        <v>0</v>
      </c>
      <c r="T10112" s="9">
        <v>0</v>
      </c>
    </row>
    <row r="10113" spans="1:20" x14ac:dyDescent="0.35">
      <c r="A10113">
        <f t="shared" si="315"/>
        <v>10113</v>
      </c>
      <c r="B10113" s="3" t="s">
        <v>71</v>
      </c>
      <c r="C10113" s="3" t="s">
        <v>88</v>
      </c>
      <c r="D10113" s="3" t="s">
        <v>55</v>
      </c>
      <c r="E10113">
        <v>2021</v>
      </c>
      <c r="F10113" s="3" t="str">
        <f t="shared" si="314"/>
        <v>GBSpillBRNLEE2021</v>
      </c>
      <c r="G10113" s="9">
        <v>0</v>
      </c>
      <c r="H10113" s="9">
        <v>0</v>
      </c>
      <c r="I10113" s="9">
        <v>0</v>
      </c>
      <c r="J10113" s="9">
        <v>0</v>
      </c>
      <c r="K10113" s="9">
        <v>0</v>
      </c>
      <c r="L10113" s="9">
        <v>0</v>
      </c>
      <c r="M10113" s="9">
        <v>0</v>
      </c>
      <c r="N10113" s="9">
        <v>0</v>
      </c>
      <c r="O10113" s="9">
        <v>0</v>
      </c>
      <c r="P10113" s="9">
        <v>0</v>
      </c>
      <c r="Q10113" s="9">
        <v>0</v>
      </c>
      <c r="R10113" s="9">
        <v>0</v>
      </c>
      <c r="S10113" s="9">
        <v>0</v>
      </c>
      <c r="T10113" s="9">
        <v>0</v>
      </c>
    </row>
    <row r="10114" spans="1:20" x14ac:dyDescent="0.35">
      <c r="A10114">
        <f t="shared" si="315"/>
        <v>10114</v>
      </c>
      <c r="B10114" s="3" t="s">
        <v>71</v>
      </c>
      <c r="C10114" s="3" t="s">
        <v>88</v>
      </c>
      <c r="D10114" s="3" t="s">
        <v>55</v>
      </c>
      <c r="E10114">
        <v>2022</v>
      </c>
      <c r="F10114" s="3" t="str">
        <f t="shared" ref="F10114:F10177" si="316">_xlfn.CONCAT(B10114,C10114,D10114,E10114)</f>
        <v>GBSpillBRNLEE2022</v>
      </c>
      <c r="G10114" s="9">
        <v>0</v>
      </c>
      <c r="H10114" s="9">
        <v>0</v>
      </c>
      <c r="I10114" s="9">
        <v>0</v>
      </c>
      <c r="J10114" s="9">
        <v>0</v>
      </c>
      <c r="K10114" s="9">
        <v>0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  <c r="Q10114" s="9">
        <v>0</v>
      </c>
      <c r="R10114" s="9">
        <v>0</v>
      </c>
      <c r="S10114" s="9">
        <v>0</v>
      </c>
      <c r="T10114" s="9">
        <v>0</v>
      </c>
    </row>
    <row r="10115" spans="1:20" x14ac:dyDescent="0.35">
      <c r="A10115">
        <f t="shared" ref="A10115:A10178" si="317">A10114+1</f>
        <v>10115</v>
      </c>
      <c r="B10115" s="3" t="s">
        <v>71</v>
      </c>
      <c r="C10115" s="3" t="s">
        <v>88</v>
      </c>
      <c r="D10115" s="3" t="s">
        <v>55</v>
      </c>
      <c r="E10115">
        <v>2023</v>
      </c>
      <c r="F10115" s="3" t="str">
        <f t="shared" si="316"/>
        <v>GBSpillBRNLEE2023</v>
      </c>
      <c r="G10115" s="9">
        <v>0</v>
      </c>
      <c r="H10115" s="9">
        <v>0</v>
      </c>
      <c r="I10115" s="9">
        <v>0</v>
      </c>
      <c r="J10115" s="9">
        <v>0</v>
      </c>
      <c r="K10115" s="9">
        <v>0</v>
      </c>
      <c r="L10115" s="9">
        <v>0</v>
      </c>
      <c r="M10115" s="9">
        <v>0</v>
      </c>
      <c r="N10115" s="9">
        <v>0</v>
      </c>
      <c r="O10115" s="9">
        <v>0</v>
      </c>
      <c r="P10115" s="9">
        <v>0</v>
      </c>
      <c r="Q10115" s="9">
        <v>0</v>
      </c>
      <c r="R10115" s="9">
        <v>0</v>
      </c>
      <c r="S10115" s="9">
        <v>0</v>
      </c>
      <c r="T10115" s="9">
        <v>0</v>
      </c>
    </row>
    <row r="10116" spans="1:20" x14ac:dyDescent="0.35">
      <c r="A10116">
        <f t="shared" si="317"/>
        <v>10116</v>
      </c>
      <c r="B10116" s="3" t="s">
        <v>71</v>
      </c>
      <c r="C10116" s="3" t="s">
        <v>88</v>
      </c>
      <c r="D10116" s="3" t="s">
        <v>55</v>
      </c>
      <c r="E10116">
        <v>2024</v>
      </c>
      <c r="F10116" s="3" t="str">
        <f t="shared" si="316"/>
        <v>GBSpillBRNLEE2024</v>
      </c>
      <c r="G10116" s="9">
        <v>0</v>
      </c>
      <c r="H10116" s="9">
        <v>0</v>
      </c>
      <c r="I10116" s="9">
        <v>0</v>
      </c>
      <c r="J10116" s="9">
        <v>0</v>
      </c>
      <c r="K10116" s="9">
        <v>0</v>
      </c>
      <c r="L10116" s="9">
        <v>0</v>
      </c>
      <c r="M10116" s="9">
        <v>0</v>
      </c>
      <c r="N10116" s="9">
        <v>0</v>
      </c>
      <c r="O10116" s="9">
        <v>0</v>
      </c>
      <c r="P10116" s="9">
        <v>0</v>
      </c>
      <c r="Q10116" s="9">
        <v>0</v>
      </c>
      <c r="R10116" s="9">
        <v>0</v>
      </c>
      <c r="S10116" s="9">
        <v>0</v>
      </c>
      <c r="T10116" s="9">
        <v>0</v>
      </c>
    </row>
    <row r="10117" spans="1:20" x14ac:dyDescent="0.35">
      <c r="A10117">
        <f t="shared" si="317"/>
        <v>10117</v>
      </c>
      <c r="B10117" s="3" t="s">
        <v>71</v>
      </c>
      <c r="C10117" s="3" t="s">
        <v>88</v>
      </c>
      <c r="D10117" s="3" t="s">
        <v>55</v>
      </c>
      <c r="E10117">
        <v>2025</v>
      </c>
      <c r="F10117" s="3" t="str">
        <f t="shared" si="316"/>
        <v>GBSpillBRNLEE2025</v>
      </c>
      <c r="G10117" s="9">
        <v>0</v>
      </c>
      <c r="H10117" s="9">
        <v>0</v>
      </c>
      <c r="I10117" s="9">
        <v>0</v>
      </c>
      <c r="J10117" s="9">
        <v>0</v>
      </c>
      <c r="K10117" s="9">
        <v>0</v>
      </c>
      <c r="L10117" s="9">
        <v>0</v>
      </c>
      <c r="M10117" s="9">
        <v>0</v>
      </c>
      <c r="N10117" s="9">
        <v>0</v>
      </c>
      <c r="O10117" s="9">
        <v>0</v>
      </c>
      <c r="P10117" s="9">
        <v>0</v>
      </c>
      <c r="Q10117" s="9">
        <v>0</v>
      </c>
      <c r="R10117" s="9">
        <v>0</v>
      </c>
      <c r="S10117" s="9">
        <v>0</v>
      </c>
      <c r="T10117" s="9">
        <v>0</v>
      </c>
    </row>
    <row r="10118" spans="1:20" x14ac:dyDescent="0.35">
      <c r="A10118">
        <f t="shared" si="317"/>
        <v>10118</v>
      </c>
      <c r="B10118" s="3" t="s">
        <v>71</v>
      </c>
      <c r="C10118" s="3" t="s">
        <v>88</v>
      </c>
      <c r="D10118" s="3" t="s">
        <v>55</v>
      </c>
      <c r="E10118">
        <v>2026</v>
      </c>
      <c r="F10118" s="3" t="str">
        <f t="shared" si="316"/>
        <v>GBSpillBRNLEE2026</v>
      </c>
      <c r="G10118" s="9">
        <v>0</v>
      </c>
      <c r="H10118" s="9">
        <v>0</v>
      </c>
      <c r="I10118" s="9">
        <v>0</v>
      </c>
      <c r="J10118" s="9">
        <v>0</v>
      </c>
      <c r="K10118" s="9">
        <v>0</v>
      </c>
      <c r="L10118" s="9">
        <v>0</v>
      </c>
      <c r="M10118" s="9">
        <v>0</v>
      </c>
      <c r="N10118" s="9">
        <v>0</v>
      </c>
      <c r="O10118" s="9">
        <v>0</v>
      </c>
      <c r="P10118" s="9">
        <v>0</v>
      </c>
      <c r="Q10118" s="9">
        <v>0</v>
      </c>
      <c r="R10118" s="9">
        <v>0</v>
      </c>
      <c r="S10118" s="9">
        <v>0</v>
      </c>
      <c r="T10118" s="9">
        <v>0</v>
      </c>
    </row>
    <row r="10119" spans="1:20" x14ac:dyDescent="0.35">
      <c r="A10119">
        <f t="shared" si="317"/>
        <v>10119</v>
      </c>
      <c r="B10119" s="3" t="s">
        <v>71</v>
      </c>
      <c r="C10119" s="3" t="s">
        <v>88</v>
      </c>
      <c r="D10119" s="3" t="s">
        <v>55</v>
      </c>
      <c r="E10119">
        <v>2027</v>
      </c>
      <c r="F10119" s="3" t="str">
        <f t="shared" si="316"/>
        <v>GBSpillBRNLEE2027</v>
      </c>
      <c r="G10119" s="9">
        <v>0</v>
      </c>
      <c r="H10119" s="9">
        <v>0</v>
      </c>
      <c r="I10119" s="9">
        <v>0</v>
      </c>
      <c r="J10119" s="9">
        <v>0</v>
      </c>
      <c r="K10119" s="9">
        <v>0</v>
      </c>
      <c r="L10119" s="9">
        <v>0</v>
      </c>
      <c r="M10119" s="9">
        <v>0</v>
      </c>
      <c r="N10119" s="9">
        <v>0</v>
      </c>
      <c r="O10119" s="9">
        <v>0</v>
      </c>
      <c r="P10119" s="9">
        <v>0</v>
      </c>
      <c r="Q10119" s="9">
        <v>0</v>
      </c>
      <c r="R10119" s="9">
        <v>0</v>
      </c>
      <c r="S10119" s="9">
        <v>0</v>
      </c>
      <c r="T10119" s="9">
        <v>0</v>
      </c>
    </row>
    <row r="10120" spans="1:20" x14ac:dyDescent="0.35">
      <c r="A10120">
        <f t="shared" si="317"/>
        <v>10120</v>
      </c>
      <c r="B10120" s="3" t="s">
        <v>71</v>
      </c>
      <c r="C10120" s="3" t="s">
        <v>88</v>
      </c>
      <c r="D10120" s="3" t="s">
        <v>55</v>
      </c>
      <c r="E10120">
        <v>2028</v>
      </c>
      <c r="F10120" s="3" t="str">
        <f t="shared" si="316"/>
        <v>GBSpillBRNLEE2028</v>
      </c>
      <c r="G10120" s="9">
        <v>0</v>
      </c>
      <c r="H10120" s="9">
        <v>0</v>
      </c>
      <c r="I10120" s="9">
        <v>0</v>
      </c>
      <c r="J10120" s="9">
        <v>0</v>
      </c>
      <c r="K10120" s="9">
        <v>0</v>
      </c>
      <c r="L10120" s="9">
        <v>0</v>
      </c>
      <c r="M10120" s="9">
        <v>0</v>
      </c>
      <c r="N10120" s="9">
        <v>0</v>
      </c>
      <c r="O10120" s="9">
        <v>0</v>
      </c>
      <c r="P10120" s="9">
        <v>0</v>
      </c>
      <c r="Q10120" s="9">
        <v>0</v>
      </c>
      <c r="R10120" s="9">
        <v>0</v>
      </c>
      <c r="S10120" s="9">
        <v>0</v>
      </c>
      <c r="T10120" s="9">
        <v>0</v>
      </c>
    </row>
    <row r="10121" spans="1:20" x14ac:dyDescent="0.35">
      <c r="A10121">
        <f t="shared" si="317"/>
        <v>10121</v>
      </c>
      <c r="B10121" s="3" t="s">
        <v>71</v>
      </c>
      <c r="C10121" s="3" t="s">
        <v>88</v>
      </c>
      <c r="D10121" s="3" t="s">
        <v>55</v>
      </c>
      <c r="E10121">
        <v>2029</v>
      </c>
      <c r="F10121" s="3" t="str">
        <f t="shared" si="316"/>
        <v>GBSpillBRNLEE2029</v>
      </c>
      <c r="G10121" s="9">
        <v>0</v>
      </c>
      <c r="H10121" s="9">
        <v>0</v>
      </c>
      <c r="I10121" s="9">
        <v>0</v>
      </c>
      <c r="J10121" s="9">
        <v>0</v>
      </c>
      <c r="K10121" s="9">
        <v>0</v>
      </c>
      <c r="L10121" s="9">
        <v>0</v>
      </c>
      <c r="M10121" s="9">
        <v>0</v>
      </c>
      <c r="N10121" s="9">
        <v>0</v>
      </c>
      <c r="O10121" s="9">
        <v>0</v>
      </c>
      <c r="P10121" s="9">
        <v>0</v>
      </c>
      <c r="Q10121" s="9">
        <v>0</v>
      </c>
      <c r="R10121" s="9">
        <v>0</v>
      </c>
      <c r="S10121" s="9">
        <v>0</v>
      </c>
      <c r="T10121" s="9">
        <v>0</v>
      </c>
    </row>
    <row r="10122" spans="1:20" x14ac:dyDescent="0.35">
      <c r="A10122">
        <f t="shared" si="317"/>
        <v>10122</v>
      </c>
      <c r="B10122" s="3" t="s">
        <v>71</v>
      </c>
      <c r="C10122" s="3" t="s">
        <v>88</v>
      </c>
      <c r="D10122" s="3" t="s">
        <v>56</v>
      </c>
      <c r="E10122">
        <v>2020</v>
      </c>
      <c r="F10122" s="3" t="str">
        <f t="shared" si="316"/>
        <v>GBSpillOXBOW2020</v>
      </c>
      <c r="G10122" s="9">
        <v>0</v>
      </c>
      <c r="H10122" s="9">
        <v>0</v>
      </c>
      <c r="I10122" s="9">
        <v>0</v>
      </c>
      <c r="J10122" s="9">
        <v>0</v>
      </c>
      <c r="K10122" s="9">
        <v>0</v>
      </c>
      <c r="L10122" s="9">
        <v>0</v>
      </c>
      <c r="M10122" s="9">
        <v>0</v>
      </c>
      <c r="N10122" s="9">
        <v>0</v>
      </c>
      <c r="O10122" s="9">
        <v>0</v>
      </c>
      <c r="P10122" s="9">
        <v>0</v>
      </c>
      <c r="Q10122" s="9">
        <v>0</v>
      </c>
      <c r="R10122" s="9">
        <v>0</v>
      </c>
      <c r="S10122" s="9">
        <v>0</v>
      </c>
      <c r="T10122" s="9">
        <v>0</v>
      </c>
    </row>
    <row r="10123" spans="1:20" x14ac:dyDescent="0.35">
      <c r="A10123">
        <f t="shared" si="317"/>
        <v>10123</v>
      </c>
      <c r="B10123" s="3" t="s">
        <v>71</v>
      </c>
      <c r="C10123" s="3" t="s">
        <v>88</v>
      </c>
      <c r="D10123" s="3" t="s">
        <v>56</v>
      </c>
      <c r="E10123">
        <v>2021</v>
      </c>
      <c r="F10123" s="3" t="str">
        <f t="shared" si="316"/>
        <v>GBSpillOXBOW2021</v>
      </c>
      <c r="G10123" s="9">
        <v>0</v>
      </c>
      <c r="H10123" s="9">
        <v>0</v>
      </c>
      <c r="I10123" s="9">
        <v>0</v>
      </c>
      <c r="J10123" s="9">
        <v>0</v>
      </c>
      <c r="K10123" s="9">
        <v>0</v>
      </c>
      <c r="L10123" s="9">
        <v>0</v>
      </c>
      <c r="M10123" s="9">
        <v>0</v>
      </c>
      <c r="N10123" s="9">
        <v>0</v>
      </c>
      <c r="O10123" s="9">
        <v>0</v>
      </c>
      <c r="P10123" s="9">
        <v>0</v>
      </c>
      <c r="Q10123" s="9">
        <v>0</v>
      </c>
      <c r="R10123" s="9">
        <v>0</v>
      </c>
      <c r="S10123" s="9">
        <v>0</v>
      </c>
      <c r="T10123" s="9">
        <v>0</v>
      </c>
    </row>
    <row r="10124" spans="1:20" x14ac:dyDescent="0.35">
      <c r="A10124">
        <f t="shared" si="317"/>
        <v>10124</v>
      </c>
      <c r="B10124" s="3" t="s">
        <v>71</v>
      </c>
      <c r="C10124" s="3" t="s">
        <v>88</v>
      </c>
      <c r="D10124" s="3" t="s">
        <v>56</v>
      </c>
      <c r="E10124">
        <v>2022</v>
      </c>
      <c r="F10124" s="3" t="str">
        <f t="shared" si="316"/>
        <v>GBSpillOXBOW2022</v>
      </c>
      <c r="G10124" s="9">
        <v>0</v>
      </c>
      <c r="H10124" s="9">
        <v>0</v>
      </c>
      <c r="I10124" s="9">
        <v>0</v>
      </c>
      <c r="J10124" s="9">
        <v>0</v>
      </c>
      <c r="K10124" s="9">
        <v>0</v>
      </c>
      <c r="L10124" s="9">
        <v>0</v>
      </c>
      <c r="M10124" s="9">
        <v>0</v>
      </c>
      <c r="N10124" s="9">
        <v>0</v>
      </c>
      <c r="O10124" s="9">
        <v>0</v>
      </c>
      <c r="P10124" s="9">
        <v>0</v>
      </c>
      <c r="Q10124" s="9">
        <v>0</v>
      </c>
      <c r="R10124" s="9">
        <v>0</v>
      </c>
      <c r="S10124" s="9">
        <v>0</v>
      </c>
      <c r="T10124" s="9">
        <v>0</v>
      </c>
    </row>
    <row r="10125" spans="1:20" x14ac:dyDescent="0.35">
      <c r="A10125">
        <f t="shared" si="317"/>
        <v>10125</v>
      </c>
      <c r="B10125" s="3" t="s">
        <v>71</v>
      </c>
      <c r="C10125" s="3" t="s">
        <v>88</v>
      </c>
      <c r="D10125" s="3" t="s">
        <v>56</v>
      </c>
      <c r="E10125">
        <v>2023</v>
      </c>
      <c r="F10125" s="3" t="str">
        <f t="shared" si="316"/>
        <v>GBSpillOXBOW2023</v>
      </c>
      <c r="G10125" s="9">
        <v>0</v>
      </c>
      <c r="H10125" s="9">
        <v>0</v>
      </c>
      <c r="I10125" s="9">
        <v>0</v>
      </c>
      <c r="J10125" s="9">
        <v>0</v>
      </c>
      <c r="K10125" s="9">
        <v>0</v>
      </c>
      <c r="L10125" s="9">
        <v>0</v>
      </c>
      <c r="M10125" s="9">
        <v>0</v>
      </c>
      <c r="N10125" s="9">
        <v>0</v>
      </c>
      <c r="O10125" s="9">
        <v>0</v>
      </c>
      <c r="P10125" s="9">
        <v>0</v>
      </c>
      <c r="Q10125" s="9">
        <v>0</v>
      </c>
      <c r="R10125" s="9">
        <v>0</v>
      </c>
      <c r="S10125" s="9">
        <v>0</v>
      </c>
      <c r="T10125" s="9">
        <v>0</v>
      </c>
    </row>
    <row r="10126" spans="1:20" x14ac:dyDescent="0.35">
      <c r="A10126">
        <f t="shared" si="317"/>
        <v>10126</v>
      </c>
      <c r="B10126" s="3" t="s">
        <v>71</v>
      </c>
      <c r="C10126" s="3" t="s">
        <v>88</v>
      </c>
      <c r="D10126" s="3" t="s">
        <v>56</v>
      </c>
      <c r="E10126">
        <v>2024</v>
      </c>
      <c r="F10126" s="3" t="str">
        <f t="shared" si="316"/>
        <v>GBSpillOXBOW2024</v>
      </c>
      <c r="G10126" s="9">
        <v>0</v>
      </c>
      <c r="H10126" s="9">
        <v>0</v>
      </c>
      <c r="I10126" s="9">
        <v>0</v>
      </c>
      <c r="J10126" s="9">
        <v>0</v>
      </c>
      <c r="K10126" s="9">
        <v>0</v>
      </c>
      <c r="L10126" s="9">
        <v>0</v>
      </c>
      <c r="M10126" s="9">
        <v>0</v>
      </c>
      <c r="N10126" s="9">
        <v>0</v>
      </c>
      <c r="O10126" s="9">
        <v>0</v>
      </c>
      <c r="P10126" s="9">
        <v>0</v>
      </c>
      <c r="Q10126" s="9">
        <v>0</v>
      </c>
      <c r="R10126" s="9">
        <v>0</v>
      </c>
      <c r="S10126" s="9">
        <v>0</v>
      </c>
      <c r="T10126" s="9">
        <v>0</v>
      </c>
    </row>
    <row r="10127" spans="1:20" x14ac:dyDescent="0.35">
      <c r="A10127">
        <f t="shared" si="317"/>
        <v>10127</v>
      </c>
      <c r="B10127" s="3" t="s">
        <v>71</v>
      </c>
      <c r="C10127" s="3" t="s">
        <v>88</v>
      </c>
      <c r="D10127" s="3" t="s">
        <v>56</v>
      </c>
      <c r="E10127">
        <v>2025</v>
      </c>
      <c r="F10127" s="3" t="str">
        <f t="shared" si="316"/>
        <v>GBSpillOXBOW2025</v>
      </c>
      <c r="G10127" s="9">
        <v>0</v>
      </c>
      <c r="H10127" s="9">
        <v>0</v>
      </c>
      <c r="I10127" s="9">
        <v>0</v>
      </c>
      <c r="J10127" s="9">
        <v>0</v>
      </c>
      <c r="K10127" s="9">
        <v>0</v>
      </c>
      <c r="L10127" s="9">
        <v>0</v>
      </c>
      <c r="M10127" s="9">
        <v>0</v>
      </c>
      <c r="N10127" s="9">
        <v>0</v>
      </c>
      <c r="O10127" s="9">
        <v>0</v>
      </c>
      <c r="P10127" s="9">
        <v>0</v>
      </c>
      <c r="Q10127" s="9">
        <v>0</v>
      </c>
      <c r="R10127" s="9">
        <v>0</v>
      </c>
      <c r="S10127" s="9">
        <v>0</v>
      </c>
      <c r="T10127" s="9">
        <v>0</v>
      </c>
    </row>
    <row r="10128" spans="1:20" x14ac:dyDescent="0.35">
      <c r="A10128">
        <f t="shared" si="317"/>
        <v>10128</v>
      </c>
      <c r="B10128" s="3" t="s">
        <v>71</v>
      </c>
      <c r="C10128" s="3" t="s">
        <v>88</v>
      </c>
      <c r="D10128" s="3" t="s">
        <v>56</v>
      </c>
      <c r="E10128">
        <v>2026</v>
      </c>
      <c r="F10128" s="3" t="str">
        <f t="shared" si="316"/>
        <v>GBSpillOXBOW2026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  <c r="Q10128" s="9">
        <v>0</v>
      </c>
      <c r="R10128" s="9">
        <v>0</v>
      </c>
      <c r="S10128" s="9">
        <v>0</v>
      </c>
      <c r="T10128" s="9">
        <v>0</v>
      </c>
    </row>
    <row r="10129" spans="1:20" x14ac:dyDescent="0.35">
      <c r="A10129">
        <f t="shared" si="317"/>
        <v>10129</v>
      </c>
      <c r="B10129" s="3" t="s">
        <v>71</v>
      </c>
      <c r="C10129" s="3" t="s">
        <v>88</v>
      </c>
      <c r="D10129" s="3" t="s">
        <v>56</v>
      </c>
      <c r="E10129">
        <v>2027</v>
      </c>
      <c r="F10129" s="3" t="str">
        <f t="shared" si="316"/>
        <v>GBSpillOXBOW2027</v>
      </c>
      <c r="G10129" s="9">
        <v>0</v>
      </c>
      <c r="H10129" s="9">
        <v>0</v>
      </c>
      <c r="I10129" s="9">
        <v>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  <c r="Q10129" s="9">
        <v>0</v>
      </c>
      <c r="R10129" s="9">
        <v>0</v>
      </c>
      <c r="S10129" s="9">
        <v>0</v>
      </c>
      <c r="T10129" s="9">
        <v>0</v>
      </c>
    </row>
    <row r="10130" spans="1:20" x14ac:dyDescent="0.35">
      <c r="A10130">
        <f t="shared" si="317"/>
        <v>10130</v>
      </c>
      <c r="B10130" s="3" t="s">
        <v>71</v>
      </c>
      <c r="C10130" s="3" t="s">
        <v>88</v>
      </c>
      <c r="D10130" s="3" t="s">
        <v>56</v>
      </c>
      <c r="E10130">
        <v>2028</v>
      </c>
      <c r="F10130" s="3" t="str">
        <f t="shared" si="316"/>
        <v>GBSpillOXBOW2028</v>
      </c>
      <c r="G10130" s="9">
        <v>0</v>
      </c>
      <c r="H10130" s="9">
        <v>0</v>
      </c>
      <c r="I10130" s="9">
        <v>0</v>
      </c>
      <c r="J10130" s="9">
        <v>0</v>
      </c>
      <c r="K10130" s="9">
        <v>0</v>
      </c>
      <c r="L10130" s="9">
        <v>0</v>
      </c>
      <c r="M10130" s="9">
        <v>0</v>
      </c>
      <c r="N10130" s="9">
        <v>0</v>
      </c>
      <c r="O10130" s="9">
        <v>0</v>
      </c>
      <c r="P10130" s="9">
        <v>0</v>
      </c>
      <c r="Q10130" s="9">
        <v>0</v>
      </c>
      <c r="R10130" s="9">
        <v>0</v>
      </c>
      <c r="S10130" s="9">
        <v>0</v>
      </c>
      <c r="T10130" s="9">
        <v>0</v>
      </c>
    </row>
    <row r="10131" spans="1:20" x14ac:dyDescent="0.35">
      <c r="A10131">
        <f t="shared" si="317"/>
        <v>10131</v>
      </c>
      <c r="B10131" s="3" t="s">
        <v>71</v>
      </c>
      <c r="C10131" s="3" t="s">
        <v>88</v>
      </c>
      <c r="D10131" s="3" t="s">
        <v>56</v>
      </c>
      <c r="E10131">
        <v>2029</v>
      </c>
      <c r="F10131" s="3" t="str">
        <f t="shared" si="316"/>
        <v>GBSpillOXBOW2029</v>
      </c>
      <c r="G10131" s="9">
        <v>0</v>
      </c>
      <c r="H10131" s="9">
        <v>0</v>
      </c>
      <c r="I10131" s="9">
        <v>0</v>
      </c>
      <c r="J10131" s="9">
        <v>0</v>
      </c>
      <c r="K10131" s="9">
        <v>0</v>
      </c>
      <c r="L10131" s="9">
        <v>0</v>
      </c>
      <c r="M10131" s="9">
        <v>0</v>
      </c>
      <c r="N10131" s="9">
        <v>0</v>
      </c>
      <c r="O10131" s="9">
        <v>0</v>
      </c>
      <c r="P10131" s="9">
        <v>0</v>
      </c>
      <c r="Q10131" s="9">
        <v>0</v>
      </c>
      <c r="R10131" s="9">
        <v>0</v>
      </c>
      <c r="S10131" s="9">
        <v>0</v>
      </c>
      <c r="T10131" s="9">
        <v>0</v>
      </c>
    </row>
    <row r="10132" spans="1:20" x14ac:dyDescent="0.35">
      <c r="A10132">
        <f t="shared" si="317"/>
        <v>10132</v>
      </c>
      <c r="B10132" s="3" t="s">
        <v>71</v>
      </c>
      <c r="C10132" s="3" t="s">
        <v>88</v>
      </c>
      <c r="D10132" s="3" t="s">
        <v>57</v>
      </c>
      <c r="E10132">
        <v>2020</v>
      </c>
      <c r="F10132" s="3" t="str">
        <f t="shared" si="316"/>
        <v>GBSpillHELL C2020</v>
      </c>
      <c r="G10132" s="9">
        <v>0</v>
      </c>
      <c r="H10132" s="9">
        <v>0</v>
      </c>
      <c r="I10132" s="9">
        <v>0</v>
      </c>
      <c r="J10132" s="9">
        <v>0</v>
      </c>
      <c r="K10132" s="9">
        <v>0</v>
      </c>
      <c r="L10132" s="9">
        <v>0</v>
      </c>
      <c r="M10132" s="9">
        <v>0</v>
      </c>
      <c r="N10132" s="9">
        <v>0</v>
      </c>
      <c r="O10132" s="9">
        <v>0</v>
      </c>
      <c r="P10132" s="9">
        <v>0</v>
      </c>
      <c r="Q10132" s="9">
        <v>0</v>
      </c>
      <c r="R10132" s="9">
        <v>0</v>
      </c>
      <c r="S10132" s="9">
        <v>0</v>
      </c>
      <c r="T10132" s="9">
        <v>0</v>
      </c>
    </row>
    <row r="10133" spans="1:20" x14ac:dyDescent="0.35">
      <c r="A10133">
        <f t="shared" si="317"/>
        <v>10133</v>
      </c>
      <c r="B10133" s="3" t="s">
        <v>71</v>
      </c>
      <c r="C10133" s="3" t="s">
        <v>88</v>
      </c>
      <c r="D10133" s="3" t="s">
        <v>57</v>
      </c>
      <c r="E10133">
        <v>2021</v>
      </c>
      <c r="F10133" s="3" t="str">
        <f t="shared" si="316"/>
        <v>GBSpillHELL C2021</v>
      </c>
      <c r="G10133" s="9">
        <v>0</v>
      </c>
      <c r="H10133" s="9">
        <v>0</v>
      </c>
      <c r="I10133" s="9">
        <v>0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  <c r="S10133" s="9">
        <v>0</v>
      </c>
      <c r="T10133" s="9">
        <v>0</v>
      </c>
    </row>
    <row r="10134" spans="1:20" x14ac:dyDescent="0.35">
      <c r="A10134">
        <f t="shared" si="317"/>
        <v>10134</v>
      </c>
      <c r="B10134" s="3" t="s">
        <v>71</v>
      </c>
      <c r="C10134" s="3" t="s">
        <v>88</v>
      </c>
      <c r="D10134" s="3" t="s">
        <v>57</v>
      </c>
      <c r="E10134">
        <v>2022</v>
      </c>
      <c r="F10134" s="3" t="str">
        <f t="shared" si="316"/>
        <v>GBSpillHELL C2022</v>
      </c>
      <c r="G10134" s="9">
        <v>0</v>
      </c>
      <c r="H10134" s="9">
        <v>0</v>
      </c>
      <c r="I10134" s="9">
        <v>0</v>
      </c>
      <c r="J10134" s="9">
        <v>0</v>
      </c>
      <c r="K10134" s="9">
        <v>0</v>
      </c>
      <c r="L10134" s="9">
        <v>0</v>
      </c>
      <c r="M10134" s="9">
        <v>0</v>
      </c>
      <c r="N10134" s="9">
        <v>0</v>
      </c>
      <c r="O10134" s="9">
        <v>0</v>
      </c>
      <c r="P10134" s="9">
        <v>0</v>
      </c>
      <c r="Q10134" s="9">
        <v>0</v>
      </c>
      <c r="R10134" s="9">
        <v>0</v>
      </c>
      <c r="S10134" s="9">
        <v>0</v>
      </c>
      <c r="T10134" s="9">
        <v>0</v>
      </c>
    </row>
    <row r="10135" spans="1:20" x14ac:dyDescent="0.35">
      <c r="A10135">
        <f t="shared" si="317"/>
        <v>10135</v>
      </c>
      <c r="B10135" s="3" t="s">
        <v>71</v>
      </c>
      <c r="C10135" s="3" t="s">
        <v>88</v>
      </c>
      <c r="D10135" s="3" t="s">
        <v>57</v>
      </c>
      <c r="E10135">
        <v>2023</v>
      </c>
      <c r="F10135" s="3" t="str">
        <f t="shared" si="316"/>
        <v>GBSpillHELL C2023</v>
      </c>
      <c r="G10135" s="9">
        <v>0</v>
      </c>
      <c r="H10135" s="9">
        <v>0</v>
      </c>
      <c r="I10135" s="9">
        <v>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  <c r="Q10135" s="9">
        <v>0</v>
      </c>
      <c r="R10135" s="9">
        <v>0</v>
      </c>
      <c r="S10135" s="9">
        <v>0</v>
      </c>
      <c r="T10135" s="9">
        <v>0</v>
      </c>
    </row>
    <row r="10136" spans="1:20" x14ac:dyDescent="0.35">
      <c r="A10136">
        <f t="shared" si="317"/>
        <v>10136</v>
      </c>
      <c r="B10136" s="3" t="s">
        <v>71</v>
      </c>
      <c r="C10136" s="3" t="s">
        <v>88</v>
      </c>
      <c r="D10136" s="3" t="s">
        <v>57</v>
      </c>
      <c r="E10136">
        <v>2024</v>
      </c>
      <c r="F10136" s="3" t="str">
        <f t="shared" si="316"/>
        <v>GBSpillHELL C2024</v>
      </c>
      <c r="G10136" s="9">
        <v>0</v>
      </c>
      <c r="H10136" s="9">
        <v>0</v>
      </c>
      <c r="I10136" s="9">
        <v>0</v>
      </c>
      <c r="J10136" s="9">
        <v>0</v>
      </c>
      <c r="K10136" s="9">
        <v>0</v>
      </c>
      <c r="L10136" s="9">
        <v>0</v>
      </c>
      <c r="M10136" s="9">
        <v>0</v>
      </c>
      <c r="N10136" s="9">
        <v>0</v>
      </c>
      <c r="O10136" s="9">
        <v>0</v>
      </c>
      <c r="P10136" s="9">
        <v>0</v>
      </c>
      <c r="Q10136" s="9">
        <v>0</v>
      </c>
      <c r="R10136" s="9">
        <v>0</v>
      </c>
      <c r="S10136" s="9">
        <v>0</v>
      </c>
      <c r="T10136" s="9">
        <v>0</v>
      </c>
    </row>
    <row r="10137" spans="1:20" x14ac:dyDescent="0.35">
      <c r="A10137">
        <f t="shared" si="317"/>
        <v>10137</v>
      </c>
      <c r="B10137" s="3" t="s">
        <v>71</v>
      </c>
      <c r="C10137" s="3" t="s">
        <v>88</v>
      </c>
      <c r="D10137" s="3" t="s">
        <v>57</v>
      </c>
      <c r="E10137">
        <v>2025</v>
      </c>
      <c r="F10137" s="3" t="str">
        <f t="shared" si="316"/>
        <v>GBSpillHELL C2025</v>
      </c>
      <c r="G10137" s="9">
        <v>0</v>
      </c>
      <c r="H10137" s="9">
        <v>0</v>
      </c>
      <c r="I10137" s="9">
        <v>0</v>
      </c>
      <c r="J10137" s="9">
        <v>0</v>
      </c>
      <c r="K10137" s="9">
        <v>0</v>
      </c>
      <c r="L10137" s="9">
        <v>0</v>
      </c>
      <c r="M10137" s="9">
        <v>0</v>
      </c>
      <c r="N10137" s="9">
        <v>0</v>
      </c>
      <c r="O10137" s="9">
        <v>0</v>
      </c>
      <c r="P10137" s="9">
        <v>0</v>
      </c>
      <c r="Q10137" s="9">
        <v>0</v>
      </c>
      <c r="R10137" s="9">
        <v>0</v>
      </c>
      <c r="S10137" s="9">
        <v>0</v>
      </c>
      <c r="T10137" s="9">
        <v>0</v>
      </c>
    </row>
    <row r="10138" spans="1:20" x14ac:dyDescent="0.35">
      <c r="A10138">
        <f t="shared" si="317"/>
        <v>10138</v>
      </c>
      <c r="B10138" s="3" t="s">
        <v>71</v>
      </c>
      <c r="C10138" s="3" t="s">
        <v>88</v>
      </c>
      <c r="D10138" s="3" t="s">
        <v>57</v>
      </c>
      <c r="E10138">
        <v>2026</v>
      </c>
      <c r="F10138" s="3" t="str">
        <f t="shared" si="316"/>
        <v>GBSpillHELL C2026</v>
      </c>
      <c r="G10138" s="9">
        <v>0</v>
      </c>
      <c r="H10138" s="9">
        <v>0</v>
      </c>
      <c r="I10138" s="9">
        <v>0</v>
      </c>
      <c r="J10138" s="9">
        <v>0</v>
      </c>
      <c r="K10138" s="9">
        <v>0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  <c r="Q10138" s="9">
        <v>0</v>
      </c>
      <c r="R10138" s="9">
        <v>0</v>
      </c>
      <c r="S10138" s="9">
        <v>0</v>
      </c>
      <c r="T10138" s="9">
        <v>0</v>
      </c>
    </row>
    <row r="10139" spans="1:20" x14ac:dyDescent="0.35">
      <c r="A10139">
        <f t="shared" si="317"/>
        <v>10139</v>
      </c>
      <c r="B10139" s="3" t="s">
        <v>71</v>
      </c>
      <c r="C10139" s="3" t="s">
        <v>88</v>
      </c>
      <c r="D10139" s="3" t="s">
        <v>57</v>
      </c>
      <c r="E10139">
        <v>2027</v>
      </c>
      <c r="F10139" s="3" t="str">
        <f t="shared" si="316"/>
        <v>GBSpillHELL C2027</v>
      </c>
      <c r="G10139" s="9">
        <v>0</v>
      </c>
      <c r="H10139" s="9">
        <v>0</v>
      </c>
      <c r="I10139" s="9">
        <v>0</v>
      </c>
      <c r="J10139" s="9">
        <v>0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  <c r="Q10139" s="9">
        <v>0</v>
      </c>
      <c r="R10139" s="9">
        <v>0</v>
      </c>
      <c r="S10139" s="9">
        <v>0</v>
      </c>
      <c r="T10139" s="9">
        <v>0</v>
      </c>
    </row>
    <row r="10140" spans="1:20" x14ac:dyDescent="0.35">
      <c r="A10140">
        <f t="shared" si="317"/>
        <v>10140</v>
      </c>
      <c r="B10140" s="3" t="s">
        <v>71</v>
      </c>
      <c r="C10140" s="3" t="s">
        <v>88</v>
      </c>
      <c r="D10140" s="3" t="s">
        <v>57</v>
      </c>
      <c r="E10140">
        <v>2028</v>
      </c>
      <c r="F10140" s="3" t="str">
        <f t="shared" si="316"/>
        <v>GBSpillHELL C2028</v>
      </c>
      <c r="G10140" s="9">
        <v>0</v>
      </c>
      <c r="H10140" s="9">
        <v>0</v>
      </c>
      <c r="I10140" s="9">
        <v>0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0</v>
      </c>
      <c r="Q10140" s="9">
        <v>0</v>
      </c>
      <c r="R10140" s="9">
        <v>0</v>
      </c>
      <c r="S10140" s="9">
        <v>0</v>
      </c>
      <c r="T10140" s="9">
        <v>0</v>
      </c>
    </row>
    <row r="10141" spans="1:20" x14ac:dyDescent="0.35">
      <c r="A10141">
        <f t="shared" si="317"/>
        <v>10141</v>
      </c>
      <c r="B10141" s="3" t="s">
        <v>71</v>
      </c>
      <c r="C10141" s="3" t="s">
        <v>88</v>
      </c>
      <c r="D10141" s="3" t="s">
        <v>57</v>
      </c>
      <c r="E10141">
        <v>2029</v>
      </c>
      <c r="F10141" s="3" t="str">
        <f t="shared" si="316"/>
        <v>GBSpillHELL C2029</v>
      </c>
      <c r="G10141" s="9">
        <v>0</v>
      </c>
      <c r="H10141" s="9">
        <v>0</v>
      </c>
      <c r="I10141" s="9">
        <v>0</v>
      </c>
      <c r="J10141" s="9">
        <v>0</v>
      </c>
      <c r="K10141" s="9">
        <v>0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  <c r="Q10141" s="9">
        <v>0</v>
      </c>
      <c r="R10141" s="9">
        <v>0</v>
      </c>
      <c r="S10141" s="9">
        <v>0</v>
      </c>
      <c r="T10141" s="9">
        <v>0</v>
      </c>
    </row>
    <row r="10142" spans="1:20" x14ac:dyDescent="0.35">
      <c r="A10142">
        <f t="shared" si="317"/>
        <v>10142</v>
      </c>
      <c r="B10142" s="3" t="s">
        <v>71</v>
      </c>
      <c r="C10142" s="3" t="s">
        <v>88</v>
      </c>
      <c r="D10142" s="3" t="s">
        <v>58</v>
      </c>
      <c r="E10142">
        <v>2020</v>
      </c>
      <c r="F10142" s="3" t="str">
        <f t="shared" si="316"/>
        <v>GBSpillDWRSHK2020</v>
      </c>
      <c r="G10142" s="9">
        <v>0</v>
      </c>
      <c r="H10142" s="9">
        <v>0</v>
      </c>
      <c r="I10142" s="9">
        <v>0</v>
      </c>
      <c r="J10142" s="9">
        <v>0</v>
      </c>
      <c r="K10142" s="9">
        <v>0</v>
      </c>
      <c r="L10142" s="9">
        <v>0</v>
      </c>
      <c r="M10142" s="9">
        <v>0</v>
      </c>
      <c r="N10142" s="9">
        <v>0</v>
      </c>
      <c r="O10142" s="9">
        <v>0</v>
      </c>
      <c r="P10142" s="9">
        <v>0</v>
      </c>
      <c r="Q10142" s="9">
        <v>0</v>
      </c>
      <c r="R10142" s="9">
        <v>0</v>
      </c>
      <c r="S10142" s="9">
        <v>0</v>
      </c>
      <c r="T10142" s="9">
        <v>0</v>
      </c>
    </row>
    <row r="10143" spans="1:20" x14ac:dyDescent="0.35">
      <c r="A10143">
        <f t="shared" si="317"/>
        <v>10143</v>
      </c>
      <c r="B10143" s="3" t="s">
        <v>71</v>
      </c>
      <c r="C10143" s="3" t="s">
        <v>88</v>
      </c>
      <c r="D10143" s="3" t="s">
        <v>58</v>
      </c>
      <c r="E10143">
        <v>2021</v>
      </c>
      <c r="F10143" s="3" t="str">
        <f t="shared" si="316"/>
        <v>GBSpillDWRSHK2021</v>
      </c>
      <c r="G10143" s="9">
        <v>0</v>
      </c>
      <c r="H10143" s="9">
        <v>0</v>
      </c>
      <c r="I10143" s="9">
        <v>0</v>
      </c>
      <c r="J10143" s="9">
        <v>0</v>
      </c>
      <c r="K10143" s="9">
        <v>0</v>
      </c>
      <c r="L10143" s="9">
        <v>0</v>
      </c>
      <c r="M10143" s="9">
        <v>0</v>
      </c>
      <c r="N10143" s="9">
        <v>0</v>
      </c>
      <c r="O10143" s="9">
        <v>0</v>
      </c>
      <c r="P10143" s="9">
        <v>0</v>
      </c>
      <c r="Q10143" s="9">
        <v>0</v>
      </c>
      <c r="R10143" s="9">
        <v>0</v>
      </c>
      <c r="S10143" s="9">
        <v>0</v>
      </c>
      <c r="T10143" s="9">
        <v>0</v>
      </c>
    </row>
    <row r="10144" spans="1:20" x14ac:dyDescent="0.35">
      <c r="A10144">
        <f t="shared" si="317"/>
        <v>10144</v>
      </c>
      <c r="B10144" s="3" t="s">
        <v>71</v>
      </c>
      <c r="C10144" s="3" t="s">
        <v>88</v>
      </c>
      <c r="D10144" s="3" t="s">
        <v>58</v>
      </c>
      <c r="E10144">
        <v>2022</v>
      </c>
      <c r="F10144" s="3" t="str">
        <f t="shared" si="316"/>
        <v>GBSpillDWRSHK2022</v>
      </c>
      <c r="G10144" s="9">
        <v>0</v>
      </c>
      <c r="H10144" s="9">
        <v>0</v>
      </c>
      <c r="I10144" s="9">
        <v>0</v>
      </c>
      <c r="J10144" s="9">
        <v>0</v>
      </c>
      <c r="K10144" s="9">
        <v>0</v>
      </c>
      <c r="L10144" s="9">
        <v>0</v>
      </c>
      <c r="M10144" s="9">
        <v>0</v>
      </c>
      <c r="N10144" s="9">
        <v>0</v>
      </c>
      <c r="O10144" s="9">
        <v>0</v>
      </c>
      <c r="P10144" s="9">
        <v>0</v>
      </c>
      <c r="Q10144" s="9">
        <v>0</v>
      </c>
      <c r="R10144" s="9">
        <v>0</v>
      </c>
      <c r="S10144" s="9">
        <v>0</v>
      </c>
      <c r="T10144" s="9">
        <v>0</v>
      </c>
    </row>
    <row r="10145" spans="1:20" x14ac:dyDescent="0.35">
      <c r="A10145">
        <f t="shared" si="317"/>
        <v>10145</v>
      </c>
      <c r="B10145" s="3" t="s">
        <v>71</v>
      </c>
      <c r="C10145" s="3" t="s">
        <v>88</v>
      </c>
      <c r="D10145" s="3" t="s">
        <v>58</v>
      </c>
      <c r="E10145">
        <v>2023</v>
      </c>
      <c r="F10145" s="3" t="str">
        <f t="shared" si="316"/>
        <v>GBSpillDWRSHK2023</v>
      </c>
      <c r="G10145" s="9">
        <v>0</v>
      </c>
      <c r="H10145" s="9">
        <v>0</v>
      </c>
      <c r="I10145" s="9">
        <v>0</v>
      </c>
      <c r="J10145" s="9">
        <v>0</v>
      </c>
      <c r="K10145" s="9">
        <v>0</v>
      </c>
      <c r="L10145" s="9">
        <v>0</v>
      </c>
      <c r="M10145" s="9">
        <v>0</v>
      </c>
      <c r="N10145" s="9">
        <v>0</v>
      </c>
      <c r="O10145" s="9">
        <v>0</v>
      </c>
      <c r="P10145" s="9">
        <v>0</v>
      </c>
      <c r="Q10145" s="9">
        <v>0</v>
      </c>
      <c r="R10145" s="9">
        <v>0</v>
      </c>
      <c r="S10145" s="9">
        <v>0</v>
      </c>
      <c r="T10145" s="9">
        <v>0</v>
      </c>
    </row>
    <row r="10146" spans="1:20" x14ac:dyDescent="0.35">
      <c r="A10146">
        <f t="shared" si="317"/>
        <v>10146</v>
      </c>
      <c r="B10146" s="3" t="s">
        <v>71</v>
      </c>
      <c r="C10146" s="3" t="s">
        <v>88</v>
      </c>
      <c r="D10146" s="3" t="s">
        <v>58</v>
      </c>
      <c r="E10146">
        <v>2024</v>
      </c>
      <c r="F10146" s="3" t="str">
        <f t="shared" si="316"/>
        <v>GBSpillDWRSHK2024</v>
      </c>
      <c r="G10146" s="9">
        <v>0</v>
      </c>
      <c r="H10146" s="9">
        <v>0</v>
      </c>
      <c r="I10146" s="9">
        <v>0</v>
      </c>
      <c r="J10146" s="9">
        <v>0</v>
      </c>
      <c r="K10146" s="9">
        <v>0</v>
      </c>
      <c r="L10146" s="9">
        <v>0</v>
      </c>
      <c r="M10146" s="9">
        <v>0</v>
      </c>
      <c r="N10146" s="9">
        <v>0</v>
      </c>
      <c r="O10146" s="9">
        <v>0</v>
      </c>
      <c r="P10146" s="9">
        <v>0</v>
      </c>
      <c r="Q10146" s="9">
        <v>0</v>
      </c>
      <c r="R10146" s="9">
        <v>0</v>
      </c>
      <c r="S10146" s="9">
        <v>0</v>
      </c>
      <c r="T10146" s="9">
        <v>0</v>
      </c>
    </row>
    <row r="10147" spans="1:20" x14ac:dyDescent="0.35">
      <c r="A10147">
        <f t="shared" si="317"/>
        <v>10147</v>
      </c>
      <c r="B10147" s="3" t="s">
        <v>71</v>
      </c>
      <c r="C10147" s="3" t="s">
        <v>88</v>
      </c>
      <c r="D10147" s="3" t="s">
        <v>58</v>
      </c>
      <c r="E10147">
        <v>2025</v>
      </c>
      <c r="F10147" s="3" t="str">
        <f t="shared" si="316"/>
        <v>GBSpillDWRSHK2025</v>
      </c>
      <c r="G10147" s="9">
        <v>0</v>
      </c>
      <c r="H10147" s="9">
        <v>0</v>
      </c>
      <c r="I10147" s="9">
        <v>0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0</v>
      </c>
      <c r="P10147" s="9">
        <v>0</v>
      </c>
      <c r="Q10147" s="9">
        <v>0</v>
      </c>
      <c r="R10147" s="9">
        <v>0</v>
      </c>
      <c r="S10147" s="9">
        <v>0</v>
      </c>
      <c r="T10147" s="9">
        <v>0</v>
      </c>
    </row>
    <row r="10148" spans="1:20" x14ac:dyDescent="0.35">
      <c r="A10148">
        <f t="shared" si="317"/>
        <v>10148</v>
      </c>
      <c r="B10148" s="3" t="s">
        <v>71</v>
      </c>
      <c r="C10148" s="3" t="s">
        <v>88</v>
      </c>
      <c r="D10148" s="3" t="s">
        <v>58</v>
      </c>
      <c r="E10148">
        <v>2026</v>
      </c>
      <c r="F10148" s="3" t="str">
        <f t="shared" si="316"/>
        <v>GBSpillDWRSHK2026</v>
      </c>
      <c r="G10148" s="9">
        <v>0</v>
      </c>
      <c r="H10148" s="9">
        <v>0</v>
      </c>
      <c r="I10148" s="9">
        <v>0</v>
      </c>
      <c r="J10148" s="9">
        <v>0</v>
      </c>
      <c r="K10148" s="9">
        <v>0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  <c r="Q10148" s="9">
        <v>0</v>
      </c>
      <c r="R10148" s="9">
        <v>0</v>
      </c>
      <c r="S10148" s="9">
        <v>0</v>
      </c>
      <c r="T10148" s="9">
        <v>0</v>
      </c>
    </row>
    <row r="10149" spans="1:20" x14ac:dyDescent="0.35">
      <c r="A10149">
        <f t="shared" si="317"/>
        <v>10149</v>
      </c>
      <c r="B10149" s="3" t="s">
        <v>71</v>
      </c>
      <c r="C10149" s="3" t="s">
        <v>88</v>
      </c>
      <c r="D10149" s="3" t="s">
        <v>58</v>
      </c>
      <c r="E10149">
        <v>2027</v>
      </c>
      <c r="F10149" s="3" t="str">
        <f t="shared" si="316"/>
        <v>GBSpillDWRSHK2027</v>
      </c>
      <c r="G10149" s="9">
        <v>0</v>
      </c>
      <c r="H10149" s="9">
        <v>0</v>
      </c>
      <c r="I10149" s="9">
        <v>0</v>
      </c>
      <c r="J10149" s="9">
        <v>0</v>
      </c>
      <c r="K10149" s="9">
        <v>0</v>
      </c>
      <c r="L10149" s="9">
        <v>0</v>
      </c>
      <c r="M10149" s="9">
        <v>0</v>
      </c>
      <c r="N10149" s="9">
        <v>0</v>
      </c>
      <c r="O10149" s="9">
        <v>0</v>
      </c>
      <c r="P10149" s="9">
        <v>0</v>
      </c>
      <c r="Q10149" s="9">
        <v>0</v>
      </c>
      <c r="R10149" s="9">
        <v>0</v>
      </c>
      <c r="S10149" s="9">
        <v>0</v>
      </c>
      <c r="T10149" s="9">
        <v>0</v>
      </c>
    </row>
    <row r="10150" spans="1:20" x14ac:dyDescent="0.35">
      <c r="A10150">
        <f t="shared" si="317"/>
        <v>10150</v>
      </c>
      <c r="B10150" s="3" t="s">
        <v>71</v>
      </c>
      <c r="C10150" s="3" t="s">
        <v>88</v>
      </c>
      <c r="D10150" s="3" t="s">
        <v>58</v>
      </c>
      <c r="E10150">
        <v>2028</v>
      </c>
      <c r="F10150" s="3" t="str">
        <f t="shared" si="316"/>
        <v>GBSpillDWRSHK2028</v>
      </c>
      <c r="G10150" s="9">
        <v>0</v>
      </c>
      <c r="H10150" s="9">
        <v>0</v>
      </c>
      <c r="I10150" s="9">
        <v>0</v>
      </c>
      <c r="J10150" s="9">
        <v>0</v>
      </c>
      <c r="K10150" s="9">
        <v>0</v>
      </c>
      <c r="L10150" s="9">
        <v>0</v>
      </c>
      <c r="M10150" s="9">
        <v>0</v>
      </c>
      <c r="N10150" s="9">
        <v>0</v>
      </c>
      <c r="O10150" s="9">
        <v>0</v>
      </c>
      <c r="P10150" s="9">
        <v>0</v>
      </c>
      <c r="Q10150" s="9">
        <v>0</v>
      </c>
      <c r="R10150" s="9">
        <v>0</v>
      </c>
      <c r="S10150" s="9">
        <v>0</v>
      </c>
      <c r="T10150" s="9">
        <v>0</v>
      </c>
    </row>
    <row r="10151" spans="1:20" x14ac:dyDescent="0.35">
      <c r="A10151">
        <f t="shared" si="317"/>
        <v>10151</v>
      </c>
      <c r="B10151" s="3" t="s">
        <v>71</v>
      </c>
      <c r="C10151" s="3" t="s">
        <v>88</v>
      </c>
      <c r="D10151" s="3" t="s">
        <v>58</v>
      </c>
      <c r="E10151">
        <v>2029</v>
      </c>
      <c r="F10151" s="3" t="str">
        <f t="shared" si="316"/>
        <v>GBSpillDWRSHK2029</v>
      </c>
      <c r="G10151" s="9">
        <v>0</v>
      </c>
      <c r="H10151" s="9">
        <v>0</v>
      </c>
      <c r="I10151" s="9">
        <v>0</v>
      </c>
      <c r="J10151" s="9">
        <v>0</v>
      </c>
      <c r="K10151" s="9">
        <v>0</v>
      </c>
      <c r="L10151" s="9">
        <v>0</v>
      </c>
      <c r="M10151" s="9">
        <v>0</v>
      </c>
      <c r="N10151" s="9">
        <v>0</v>
      </c>
      <c r="O10151" s="9">
        <v>0</v>
      </c>
      <c r="P10151" s="9">
        <v>0</v>
      </c>
      <c r="Q10151" s="9">
        <v>0</v>
      </c>
      <c r="R10151" s="9">
        <v>0</v>
      </c>
      <c r="S10151" s="9">
        <v>0</v>
      </c>
      <c r="T10151" s="9">
        <v>0</v>
      </c>
    </row>
    <row r="10152" spans="1:20" x14ac:dyDescent="0.35">
      <c r="A10152">
        <f t="shared" si="317"/>
        <v>10152</v>
      </c>
      <c r="B10152" s="3" t="s">
        <v>71</v>
      </c>
      <c r="C10152" s="3" t="s">
        <v>88</v>
      </c>
      <c r="D10152" s="3" t="s">
        <v>59</v>
      </c>
      <c r="E10152">
        <v>2020</v>
      </c>
      <c r="F10152" s="3" t="str">
        <f t="shared" si="316"/>
        <v>GBSpillLR.GRN2020</v>
      </c>
      <c r="G10152" s="9">
        <v>0</v>
      </c>
      <c r="H10152" s="9">
        <v>0</v>
      </c>
      <c r="I10152" s="9">
        <v>0</v>
      </c>
      <c r="J10152" s="9">
        <v>0</v>
      </c>
      <c r="K10152" s="9">
        <v>0</v>
      </c>
      <c r="L10152" s="9">
        <v>12.343999999999999</v>
      </c>
      <c r="M10152" s="9">
        <v>54.667000000000002</v>
      </c>
      <c r="N10152" s="9">
        <v>54.667000000000002</v>
      </c>
      <c r="O10152" s="9">
        <v>54.667000000000002</v>
      </c>
      <c r="P10152" s="9">
        <v>42.444000000000003</v>
      </c>
      <c r="Q10152" s="9">
        <v>18</v>
      </c>
      <c r="R10152" s="9">
        <v>18</v>
      </c>
      <c r="S10152" s="9">
        <v>6.8</v>
      </c>
      <c r="T10152" s="9">
        <v>0</v>
      </c>
    </row>
    <row r="10153" spans="1:20" x14ac:dyDescent="0.35">
      <c r="A10153">
        <f t="shared" si="317"/>
        <v>10153</v>
      </c>
      <c r="B10153" s="3" t="s">
        <v>71</v>
      </c>
      <c r="C10153" s="3" t="s">
        <v>88</v>
      </c>
      <c r="D10153" s="3" t="s">
        <v>59</v>
      </c>
      <c r="E10153">
        <v>2021</v>
      </c>
      <c r="F10153" s="3" t="str">
        <f t="shared" si="316"/>
        <v>GBSpillLR.GRN2021</v>
      </c>
      <c r="G10153" s="9">
        <v>0</v>
      </c>
      <c r="H10153" s="9">
        <v>0</v>
      </c>
      <c r="I10153" s="9">
        <v>0</v>
      </c>
      <c r="J10153" s="9">
        <v>0</v>
      </c>
      <c r="K10153" s="9">
        <v>0</v>
      </c>
      <c r="L10153" s="9">
        <v>12.343999999999999</v>
      </c>
      <c r="M10153" s="9">
        <v>10.64</v>
      </c>
      <c r="N10153" s="9">
        <v>32.802999999999997</v>
      </c>
      <c r="O10153" s="9">
        <v>54.667000000000002</v>
      </c>
      <c r="P10153" s="9">
        <v>42.444000000000003</v>
      </c>
      <c r="Q10153" s="9">
        <v>18</v>
      </c>
      <c r="R10153" s="9">
        <v>18</v>
      </c>
      <c r="S10153" s="9">
        <v>6.8</v>
      </c>
      <c r="T10153" s="9">
        <v>0</v>
      </c>
    </row>
    <row r="10154" spans="1:20" x14ac:dyDescent="0.35">
      <c r="A10154">
        <f t="shared" si="317"/>
        <v>10154</v>
      </c>
      <c r="B10154" s="3" t="s">
        <v>71</v>
      </c>
      <c r="C10154" s="3" t="s">
        <v>88</v>
      </c>
      <c r="D10154" s="3" t="s">
        <v>59</v>
      </c>
      <c r="E10154">
        <v>2022</v>
      </c>
      <c r="F10154" s="3" t="str">
        <f t="shared" si="316"/>
        <v>GBSpillLR.GRN2022</v>
      </c>
      <c r="G10154" s="9">
        <v>0</v>
      </c>
      <c r="H10154" s="9">
        <v>0</v>
      </c>
      <c r="I10154" s="9">
        <v>0</v>
      </c>
      <c r="J10154" s="9">
        <v>0</v>
      </c>
      <c r="K10154" s="9">
        <v>0</v>
      </c>
      <c r="L10154" s="9">
        <v>12.343999999999999</v>
      </c>
      <c r="M10154" s="9">
        <v>30.257000000000001</v>
      </c>
      <c r="N10154" s="9">
        <v>47.429000000000002</v>
      </c>
      <c r="O10154" s="9">
        <v>54.667000000000002</v>
      </c>
      <c r="P10154" s="9">
        <v>42.444000000000003</v>
      </c>
      <c r="Q10154" s="9">
        <v>18</v>
      </c>
      <c r="R10154" s="9">
        <v>18</v>
      </c>
      <c r="S10154" s="9">
        <v>6.8</v>
      </c>
      <c r="T10154" s="9">
        <v>0</v>
      </c>
    </row>
    <row r="10155" spans="1:20" x14ac:dyDescent="0.35">
      <c r="A10155">
        <f t="shared" si="317"/>
        <v>10155</v>
      </c>
      <c r="B10155" s="3" t="s">
        <v>71</v>
      </c>
      <c r="C10155" s="3" t="s">
        <v>88</v>
      </c>
      <c r="D10155" s="3" t="s">
        <v>59</v>
      </c>
      <c r="E10155">
        <v>2023</v>
      </c>
      <c r="F10155" s="3" t="str">
        <f t="shared" si="316"/>
        <v>GBSpillLR.GRN2023</v>
      </c>
      <c r="G10155" s="9">
        <v>0</v>
      </c>
      <c r="H10155" s="9">
        <v>0</v>
      </c>
      <c r="I10155" s="9">
        <v>0</v>
      </c>
      <c r="J10155" s="9">
        <v>0</v>
      </c>
      <c r="K10155" s="9">
        <v>0</v>
      </c>
      <c r="L10155" s="9">
        <v>12.343999999999999</v>
      </c>
      <c r="M10155" s="9">
        <v>54.667000000000002</v>
      </c>
      <c r="N10155" s="9">
        <v>54.667000000000002</v>
      </c>
      <c r="O10155" s="9">
        <v>54.667000000000002</v>
      </c>
      <c r="P10155" s="9">
        <v>42.444000000000003</v>
      </c>
      <c r="Q10155" s="9">
        <v>18</v>
      </c>
      <c r="R10155" s="9">
        <v>18</v>
      </c>
      <c r="S10155" s="9">
        <v>6.8</v>
      </c>
      <c r="T10155" s="9">
        <v>0</v>
      </c>
    </row>
    <row r="10156" spans="1:20" x14ac:dyDescent="0.35">
      <c r="A10156">
        <f t="shared" si="317"/>
        <v>10156</v>
      </c>
      <c r="B10156" s="3" t="s">
        <v>71</v>
      </c>
      <c r="C10156" s="3" t="s">
        <v>88</v>
      </c>
      <c r="D10156" s="3" t="s">
        <v>59</v>
      </c>
      <c r="E10156">
        <v>2024</v>
      </c>
      <c r="F10156" s="3" t="str">
        <f t="shared" si="316"/>
        <v>GBSpillLR.GRN2024</v>
      </c>
      <c r="G10156" s="9">
        <v>0</v>
      </c>
      <c r="H10156" s="9">
        <v>0</v>
      </c>
      <c r="I10156" s="9">
        <v>0</v>
      </c>
      <c r="J10156" s="9">
        <v>0</v>
      </c>
      <c r="K10156" s="9">
        <v>0</v>
      </c>
      <c r="L10156" s="9">
        <v>12.343999999999999</v>
      </c>
      <c r="M10156" s="9">
        <v>41.436999999999998</v>
      </c>
      <c r="N10156" s="9">
        <v>54.667000000000002</v>
      </c>
      <c r="O10156" s="9">
        <v>54.667000000000002</v>
      </c>
      <c r="P10156" s="9">
        <v>42.444000000000003</v>
      </c>
      <c r="Q10156" s="9">
        <v>18</v>
      </c>
      <c r="R10156" s="9">
        <v>18</v>
      </c>
      <c r="S10156" s="9">
        <v>6.8</v>
      </c>
      <c r="T10156" s="9">
        <v>0</v>
      </c>
    </row>
    <row r="10157" spans="1:20" x14ac:dyDescent="0.35">
      <c r="A10157">
        <f t="shared" si="317"/>
        <v>10157</v>
      </c>
      <c r="B10157" s="3" t="s">
        <v>71</v>
      </c>
      <c r="C10157" s="3" t="s">
        <v>88</v>
      </c>
      <c r="D10157" s="3" t="s">
        <v>59</v>
      </c>
      <c r="E10157">
        <v>2025</v>
      </c>
      <c r="F10157" s="3" t="str">
        <f t="shared" si="316"/>
        <v>GBSpillLR.GRN2025</v>
      </c>
      <c r="G10157" s="9">
        <v>0</v>
      </c>
      <c r="H10157" s="9">
        <v>0</v>
      </c>
      <c r="I10157" s="9">
        <v>0</v>
      </c>
      <c r="J10157" s="9">
        <v>0</v>
      </c>
      <c r="K10157" s="9">
        <v>0</v>
      </c>
      <c r="L10157" s="9">
        <v>12.343999999999999</v>
      </c>
      <c r="M10157" s="9">
        <v>54.667000000000002</v>
      </c>
      <c r="N10157" s="9">
        <v>54.667000000000002</v>
      </c>
      <c r="O10157" s="9">
        <v>54.667000000000002</v>
      </c>
      <c r="P10157" s="9">
        <v>42.444000000000003</v>
      </c>
      <c r="Q10157" s="9">
        <v>18</v>
      </c>
      <c r="R10157" s="9">
        <v>18</v>
      </c>
      <c r="S10157" s="9">
        <v>6.8</v>
      </c>
      <c r="T10157" s="9">
        <v>0</v>
      </c>
    </row>
    <row r="10158" spans="1:20" x14ac:dyDescent="0.35">
      <c r="A10158">
        <f t="shared" si="317"/>
        <v>10158</v>
      </c>
      <c r="B10158" s="3" t="s">
        <v>71</v>
      </c>
      <c r="C10158" s="3" t="s">
        <v>88</v>
      </c>
      <c r="D10158" s="3" t="s">
        <v>59</v>
      </c>
      <c r="E10158">
        <v>2026</v>
      </c>
      <c r="F10158" s="3" t="str">
        <f t="shared" si="316"/>
        <v>GBSpillLR.GRN2026</v>
      </c>
      <c r="G10158" s="9">
        <v>0</v>
      </c>
      <c r="H10158" s="9">
        <v>0</v>
      </c>
      <c r="I10158" s="9">
        <v>0</v>
      </c>
      <c r="J10158" s="9">
        <v>0</v>
      </c>
      <c r="K10158" s="9">
        <v>0</v>
      </c>
      <c r="L10158" s="9">
        <v>12.343999999999999</v>
      </c>
      <c r="M10158" s="9">
        <v>50.741</v>
      </c>
      <c r="N10158" s="9">
        <v>48.055</v>
      </c>
      <c r="O10158" s="9">
        <v>53.957000000000001</v>
      </c>
      <c r="P10158" s="9">
        <v>42.444000000000003</v>
      </c>
      <c r="Q10158" s="9">
        <v>18</v>
      </c>
      <c r="R10158" s="9">
        <v>18</v>
      </c>
      <c r="S10158" s="9">
        <v>6.8</v>
      </c>
      <c r="T10158" s="9">
        <v>0</v>
      </c>
    </row>
    <row r="10159" spans="1:20" x14ac:dyDescent="0.35">
      <c r="A10159">
        <f t="shared" si="317"/>
        <v>10159</v>
      </c>
      <c r="B10159" s="3" t="s">
        <v>71</v>
      </c>
      <c r="C10159" s="3" t="s">
        <v>88</v>
      </c>
      <c r="D10159" s="3" t="s">
        <v>59</v>
      </c>
      <c r="E10159">
        <v>2027</v>
      </c>
      <c r="F10159" s="3" t="str">
        <f t="shared" si="316"/>
        <v>GBSpillLR.GRN2027</v>
      </c>
      <c r="G10159" s="9">
        <v>0</v>
      </c>
      <c r="H10159" s="9">
        <v>0</v>
      </c>
      <c r="I10159" s="9">
        <v>0</v>
      </c>
      <c r="J10159" s="9">
        <v>0</v>
      </c>
      <c r="K10159" s="9">
        <v>0</v>
      </c>
      <c r="L10159" s="9">
        <v>12.343999999999999</v>
      </c>
      <c r="M10159" s="9">
        <v>54.667000000000002</v>
      </c>
      <c r="N10159" s="9">
        <v>54.667000000000002</v>
      </c>
      <c r="O10159" s="9">
        <v>54.667000000000002</v>
      </c>
      <c r="P10159" s="9">
        <v>42.444000000000003</v>
      </c>
      <c r="Q10159" s="9">
        <v>18</v>
      </c>
      <c r="R10159" s="9">
        <v>18</v>
      </c>
      <c r="S10159" s="9">
        <v>6.8</v>
      </c>
      <c r="T10159" s="9">
        <v>0</v>
      </c>
    </row>
    <row r="10160" spans="1:20" x14ac:dyDescent="0.35">
      <c r="A10160">
        <f t="shared" si="317"/>
        <v>10160</v>
      </c>
      <c r="B10160" s="3" t="s">
        <v>71</v>
      </c>
      <c r="C10160" s="3" t="s">
        <v>88</v>
      </c>
      <c r="D10160" s="3" t="s">
        <v>59</v>
      </c>
      <c r="E10160">
        <v>2028</v>
      </c>
      <c r="F10160" s="3" t="str">
        <f t="shared" si="316"/>
        <v>GBSpillLR.GRN2028</v>
      </c>
      <c r="G10160" s="9">
        <v>0</v>
      </c>
      <c r="H10160" s="9">
        <v>0</v>
      </c>
      <c r="I10160" s="9">
        <v>0</v>
      </c>
      <c r="J10160" s="9">
        <v>0</v>
      </c>
      <c r="K10160" s="9">
        <v>0</v>
      </c>
      <c r="L10160" s="9">
        <v>12.343999999999999</v>
      </c>
      <c r="M10160" s="9">
        <v>46.491</v>
      </c>
      <c r="N10160" s="9">
        <v>54.667000000000002</v>
      </c>
      <c r="O10160" s="9">
        <v>54.667000000000002</v>
      </c>
      <c r="P10160" s="9">
        <v>42.444000000000003</v>
      </c>
      <c r="Q10160" s="9">
        <v>18</v>
      </c>
      <c r="R10160" s="9">
        <v>18</v>
      </c>
      <c r="S10160" s="9">
        <v>6.8</v>
      </c>
      <c r="T10160" s="9">
        <v>0</v>
      </c>
    </row>
    <row r="10161" spans="1:20" x14ac:dyDescent="0.35">
      <c r="A10161">
        <f t="shared" si="317"/>
        <v>10161</v>
      </c>
      <c r="B10161" s="3" t="s">
        <v>71</v>
      </c>
      <c r="C10161" s="3" t="s">
        <v>88</v>
      </c>
      <c r="D10161" s="3" t="s">
        <v>59</v>
      </c>
      <c r="E10161">
        <v>2029</v>
      </c>
      <c r="F10161" s="3" t="str">
        <f t="shared" si="316"/>
        <v>GBSpillLR.GRN2029</v>
      </c>
      <c r="G10161" s="9">
        <v>0</v>
      </c>
      <c r="H10161" s="9">
        <v>0</v>
      </c>
      <c r="I10161" s="9">
        <v>0</v>
      </c>
      <c r="J10161" s="9">
        <v>0</v>
      </c>
      <c r="K10161" s="9">
        <v>0</v>
      </c>
      <c r="L10161" s="9">
        <v>12.343999999999999</v>
      </c>
      <c r="M10161" s="9">
        <v>54.393000000000001</v>
      </c>
      <c r="N10161" s="9">
        <v>54.667000000000002</v>
      </c>
      <c r="O10161" s="9">
        <v>54.667000000000002</v>
      </c>
      <c r="P10161" s="9">
        <v>42.444000000000003</v>
      </c>
      <c r="Q10161" s="9">
        <v>18</v>
      </c>
      <c r="R10161" s="9">
        <v>18</v>
      </c>
      <c r="S10161" s="9">
        <v>6.8</v>
      </c>
      <c r="T10161" s="9">
        <v>0</v>
      </c>
    </row>
    <row r="10162" spans="1:20" x14ac:dyDescent="0.35">
      <c r="A10162">
        <f t="shared" si="317"/>
        <v>10162</v>
      </c>
      <c r="B10162" s="3" t="s">
        <v>71</v>
      </c>
      <c r="C10162" s="3" t="s">
        <v>88</v>
      </c>
      <c r="D10162" s="3" t="s">
        <v>60</v>
      </c>
      <c r="E10162">
        <v>2020</v>
      </c>
      <c r="F10162" s="3" t="str">
        <f t="shared" si="316"/>
        <v>GBSpillL GOOS2020</v>
      </c>
      <c r="G10162" s="9">
        <v>0</v>
      </c>
      <c r="H10162" s="9">
        <v>0</v>
      </c>
      <c r="I10162" s="9">
        <v>0</v>
      </c>
      <c r="J10162" s="9">
        <v>0</v>
      </c>
      <c r="K10162" s="9">
        <v>0</v>
      </c>
      <c r="L10162" s="9">
        <v>13.058999999999999</v>
      </c>
      <c r="M10162" s="9">
        <v>60.154000000000003</v>
      </c>
      <c r="N10162" s="9">
        <v>62.12</v>
      </c>
      <c r="O10162" s="9">
        <v>68.575999999999993</v>
      </c>
      <c r="P10162" s="9">
        <v>52.533999999999999</v>
      </c>
      <c r="Q10162" s="9">
        <v>18.295000000000002</v>
      </c>
      <c r="R10162" s="9">
        <v>10.481</v>
      </c>
      <c r="S10162" s="9">
        <v>7</v>
      </c>
      <c r="T10162" s="9">
        <v>0</v>
      </c>
    </row>
    <row r="10163" spans="1:20" x14ac:dyDescent="0.35">
      <c r="A10163">
        <f t="shared" si="317"/>
        <v>10163</v>
      </c>
      <c r="B10163" s="3" t="s">
        <v>71</v>
      </c>
      <c r="C10163" s="3" t="s">
        <v>88</v>
      </c>
      <c r="D10163" s="3" t="s">
        <v>60</v>
      </c>
      <c r="E10163">
        <v>2021</v>
      </c>
      <c r="F10163" s="3" t="str">
        <f t="shared" si="316"/>
        <v>GBSpillL GOOS2021</v>
      </c>
      <c r="G10163" s="9">
        <v>0</v>
      </c>
      <c r="H10163" s="9">
        <v>0</v>
      </c>
      <c r="I10163" s="9">
        <v>0</v>
      </c>
      <c r="J10163" s="9">
        <v>0</v>
      </c>
      <c r="K10163" s="9">
        <v>0</v>
      </c>
      <c r="L10163" s="9">
        <v>12.397</v>
      </c>
      <c r="M10163" s="9">
        <v>12.122</v>
      </c>
      <c r="N10163" s="9">
        <v>32.646999999999998</v>
      </c>
      <c r="O10163" s="9">
        <v>61.35</v>
      </c>
      <c r="P10163" s="9">
        <v>48.994</v>
      </c>
      <c r="Q10163" s="9">
        <v>13.51</v>
      </c>
      <c r="R10163" s="9">
        <v>10.786</v>
      </c>
      <c r="S10163" s="9">
        <v>7</v>
      </c>
      <c r="T10163" s="9">
        <v>0</v>
      </c>
    </row>
    <row r="10164" spans="1:20" x14ac:dyDescent="0.35">
      <c r="A10164">
        <f t="shared" si="317"/>
        <v>10164</v>
      </c>
      <c r="B10164" s="3" t="s">
        <v>71</v>
      </c>
      <c r="C10164" s="3" t="s">
        <v>88</v>
      </c>
      <c r="D10164" s="3" t="s">
        <v>60</v>
      </c>
      <c r="E10164">
        <v>2022</v>
      </c>
      <c r="F10164" s="3" t="str">
        <f t="shared" si="316"/>
        <v>GBSpillL GOOS2022</v>
      </c>
      <c r="G10164" s="9">
        <v>0</v>
      </c>
      <c r="H10164" s="9">
        <v>0</v>
      </c>
      <c r="I10164" s="9">
        <v>0</v>
      </c>
      <c r="J10164" s="9">
        <v>0</v>
      </c>
      <c r="K10164" s="9">
        <v>0</v>
      </c>
      <c r="L10164" s="9">
        <v>12.641999999999999</v>
      </c>
      <c r="M10164" s="9">
        <v>31.408000000000001</v>
      </c>
      <c r="N10164" s="9">
        <v>46.857999999999997</v>
      </c>
      <c r="O10164" s="9">
        <v>63.914999999999999</v>
      </c>
      <c r="P10164" s="9">
        <v>60.307000000000002</v>
      </c>
      <c r="Q10164" s="9">
        <v>22.722999999999999</v>
      </c>
      <c r="R10164" s="9">
        <v>13.11</v>
      </c>
      <c r="S10164" s="9">
        <v>7</v>
      </c>
      <c r="T10164" s="9">
        <v>0</v>
      </c>
    </row>
    <row r="10165" spans="1:20" x14ac:dyDescent="0.35">
      <c r="A10165">
        <f t="shared" si="317"/>
        <v>10165</v>
      </c>
      <c r="B10165" s="3" t="s">
        <v>71</v>
      </c>
      <c r="C10165" s="3" t="s">
        <v>88</v>
      </c>
      <c r="D10165" s="3" t="s">
        <v>60</v>
      </c>
      <c r="E10165">
        <v>2023</v>
      </c>
      <c r="F10165" s="3" t="str">
        <f t="shared" si="316"/>
        <v>GBSpillL GOOS2023</v>
      </c>
      <c r="G10165" s="9">
        <v>0</v>
      </c>
      <c r="H10165" s="9">
        <v>0</v>
      </c>
      <c r="I10165" s="9">
        <v>0</v>
      </c>
      <c r="J10165" s="9">
        <v>0</v>
      </c>
      <c r="K10165" s="9">
        <v>0</v>
      </c>
      <c r="L10165" s="9">
        <v>13.170999999999999</v>
      </c>
      <c r="M10165" s="9">
        <v>64.328999999999994</v>
      </c>
      <c r="N10165" s="9">
        <v>63.28</v>
      </c>
      <c r="O10165" s="9">
        <v>66.897999999999996</v>
      </c>
      <c r="P10165" s="9">
        <v>62.042999999999999</v>
      </c>
      <c r="Q10165" s="9">
        <v>23.606999999999999</v>
      </c>
      <c r="R10165" s="9">
        <v>13.561</v>
      </c>
      <c r="S10165" s="9">
        <v>7</v>
      </c>
      <c r="T10165" s="9">
        <v>0</v>
      </c>
    </row>
    <row r="10166" spans="1:20" x14ac:dyDescent="0.35">
      <c r="A10166">
        <f t="shared" si="317"/>
        <v>10166</v>
      </c>
      <c r="B10166" s="3" t="s">
        <v>71</v>
      </c>
      <c r="C10166" s="3" t="s">
        <v>88</v>
      </c>
      <c r="D10166" s="3" t="s">
        <v>60</v>
      </c>
      <c r="E10166">
        <v>2024</v>
      </c>
      <c r="F10166" s="3" t="str">
        <f t="shared" si="316"/>
        <v>GBSpillL GOOS2024</v>
      </c>
      <c r="G10166" s="9">
        <v>0</v>
      </c>
      <c r="H10166" s="9">
        <v>0</v>
      </c>
      <c r="I10166" s="9">
        <v>0</v>
      </c>
      <c r="J10166" s="9">
        <v>0</v>
      </c>
      <c r="K10166" s="9">
        <v>0</v>
      </c>
      <c r="L10166" s="9">
        <v>12.773999999999999</v>
      </c>
      <c r="M10166" s="9">
        <v>42.688000000000002</v>
      </c>
      <c r="N10166" s="9">
        <v>61.923000000000002</v>
      </c>
      <c r="O10166" s="9">
        <v>61.845999999999997</v>
      </c>
      <c r="P10166" s="9">
        <v>51.716000000000001</v>
      </c>
      <c r="Q10166" s="9">
        <v>12.952999999999999</v>
      </c>
      <c r="R10166" s="9">
        <v>10.593</v>
      </c>
      <c r="S10166" s="9">
        <v>7</v>
      </c>
      <c r="T10166" s="9">
        <v>0</v>
      </c>
    </row>
    <row r="10167" spans="1:20" x14ac:dyDescent="0.35">
      <c r="A10167">
        <f t="shared" si="317"/>
        <v>10167</v>
      </c>
      <c r="B10167" s="3" t="s">
        <v>71</v>
      </c>
      <c r="C10167" s="3" t="s">
        <v>88</v>
      </c>
      <c r="D10167" s="3" t="s">
        <v>60</v>
      </c>
      <c r="E10167">
        <v>2025</v>
      </c>
      <c r="F10167" s="3" t="str">
        <f t="shared" si="316"/>
        <v>GBSpillL GOOS2025</v>
      </c>
      <c r="G10167" s="9">
        <v>0</v>
      </c>
      <c r="H10167" s="9">
        <v>0</v>
      </c>
      <c r="I10167" s="9">
        <v>0</v>
      </c>
      <c r="J10167" s="9">
        <v>0</v>
      </c>
      <c r="K10167" s="9">
        <v>0</v>
      </c>
      <c r="L10167" s="9">
        <v>13.218</v>
      </c>
      <c r="M10167" s="9">
        <v>60.164000000000001</v>
      </c>
      <c r="N10167" s="9">
        <v>64.021000000000001</v>
      </c>
      <c r="O10167" s="9">
        <v>65.844999999999999</v>
      </c>
      <c r="P10167" s="9">
        <v>52.088000000000001</v>
      </c>
      <c r="Q10167" s="9">
        <v>17.405000000000001</v>
      </c>
      <c r="R10167" s="9">
        <v>11.862</v>
      </c>
      <c r="S10167" s="9">
        <v>7</v>
      </c>
      <c r="T10167" s="9">
        <v>0</v>
      </c>
    </row>
    <row r="10168" spans="1:20" x14ac:dyDescent="0.35">
      <c r="A10168">
        <f t="shared" si="317"/>
        <v>10168</v>
      </c>
      <c r="B10168" s="3" t="s">
        <v>71</v>
      </c>
      <c r="C10168" s="3" t="s">
        <v>88</v>
      </c>
      <c r="D10168" s="3" t="s">
        <v>60</v>
      </c>
      <c r="E10168">
        <v>2026</v>
      </c>
      <c r="F10168" s="3" t="str">
        <f t="shared" si="316"/>
        <v>GBSpillL GOOS2026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12.885999999999999</v>
      </c>
      <c r="M10168" s="9">
        <v>52.112000000000002</v>
      </c>
      <c r="N10168" s="9">
        <v>47.756999999999998</v>
      </c>
      <c r="O10168" s="9">
        <v>53.265000000000001</v>
      </c>
      <c r="P10168" s="9">
        <v>55.875999999999998</v>
      </c>
      <c r="Q10168" s="9">
        <v>20.225999999999999</v>
      </c>
      <c r="R10168" s="9">
        <v>12.177</v>
      </c>
      <c r="S10168" s="9">
        <v>7</v>
      </c>
      <c r="T10168" s="9">
        <v>0</v>
      </c>
    </row>
    <row r="10169" spans="1:20" x14ac:dyDescent="0.35">
      <c r="A10169">
        <f t="shared" si="317"/>
        <v>10169</v>
      </c>
      <c r="B10169" s="3" t="s">
        <v>71</v>
      </c>
      <c r="C10169" s="3" t="s">
        <v>88</v>
      </c>
      <c r="D10169" s="3" t="s">
        <v>60</v>
      </c>
      <c r="E10169">
        <v>2027</v>
      </c>
      <c r="F10169" s="3" t="str">
        <f t="shared" si="316"/>
        <v>GBSpillL GOOS2027</v>
      </c>
      <c r="G10169" s="9">
        <v>0</v>
      </c>
      <c r="H10169" s="9">
        <v>0</v>
      </c>
      <c r="I10169" s="9">
        <v>0</v>
      </c>
      <c r="J10169" s="9">
        <v>0</v>
      </c>
      <c r="K10169" s="9">
        <v>0</v>
      </c>
      <c r="L10169" s="9">
        <v>13.381</v>
      </c>
      <c r="M10169" s="9">
        <v>61.594000000000001</v>
      </c>
      <c r="N10169" s="9">
        <v>62.878</v>
      </c>
      <c r="O10169" s="9">
        <v>70.775999999999996</v>
      </c>
      <c r="P10169" s="9">
        <v>67.394000000000005</v>
      </c>
      <c r="Q10169" s="9">
        <v>29.283000000000001</v>
      </c>
      <c r="R10169" s="9">
        <v>17.423999999999999</v>
      </c>
      <c r="S10169" s="9">
        <v>7</v>
      </c>
      <c r="T10169" s="9">
        <v>0</v>
      </c>
    </row>
    <row r="10170" spans="1:20" x14ac:dyDescent="0.35">
      <c r="A10170">
        <f t="shared" si="317"/>
        <v>10170</v>
      </c>
      <c r="B10170" s="3" t="s">
        <v>71</v>
      </c>
      <c r="C10170" s="3" t="s">
        <v>88</v>
      </c>
      <c r="D10170" s="3" t="s">
        <v>60</v>
      </c>
      <c r="E10170">
        <v>2028</v>
      </c>
      <c r="F10170" s="3" t="str">
        <f t="shared" si="316"/>
        <v>GBSpillL GOOS2028</v>
      </c>
      <c r="G10170" s="9">
        <v>0</v>
      </c>
      <c r="H10170" s="9">
        <v>0</v>
      </c>
      <c r="I10170" s="9">
        <v>0</v>
      </c>
      <c r="J10170" s="9">
        <v>0</v>
      </c>
      <c r="K10170" s="9">
        <v>0</v>
      </c>
      <c r="L10170" s="9">
        <v>13.037000000000001</v>
      </c>
      <c r="M10170" s="9">
        <v>47.155000000000001</v>
      </c>
      <c r="N10170" s="9">
        <v>62.167999999999999</v>
      </c>
      <c r="O10170" s="9">
        <v>67.555999999999997</v>
      </c>
      <c r="P10170" s="9">
        <v>58.593000000000004</v>
      </c>
      <c r="Q10170" s="9">
        <v>28.83</v>
      </c>
      <c r="R10170" s="9">
        <v>15.006</v>
      </c>
      <c r="S10170" s="9">
        <v>7</v>
      </c>
      <c r="T10170" s="9">
        <v>0</v>
      </c>
    </row>
    <row r="10171" spans="1:20" x14ac:dyDescent="0.35">
      <c r="A10171">
        <f t="shared" si="317"/>
        <v>10171</v>
      </c>
      <c r="B10171" s="3" t="s">
        <v>71</v>
      </c>
      <c r="C10171" s="3" t="s">
        <v>88</v>
      </c>
      <c r="D10171" s="3" t="s">
        <v>60</v>
      </c>
      <c r="E10171">
        <v>2029</v>
      </c>
      <c r="F10171" s="3" t="str">
        <f t="shared" si="316"/>
        <v>GBSpillL GOOS2029</v>
      </c>
      <c r="G10171" s="9">
        <v>0</v>
      </c>
      <c r="H10171" s="9">
        <v>0</v>
      </c>
      <c r="I10171" s="9">
        <v>0</v>
      </c>
      <c r="J10171" s="9">
        <v>0</v>
      </c>
      <c r="K10171" s="9">
        <v>0</v>
      </c>
      <c r="L10171" s="9">
        <v>13.243</v>
      </c>
      <c r="M10171" s="9">
        <v>56.031999999999996</v>
      </c>
      <c r="N10171" s="9">
        <v>61.176000000000002</v>
      </c>
      <c r="O10171" s="9">
        <v>66.837999999999994</v>
      </c>
      <c r="P10171" s="9">
        <v>55.999000000000002</v>
      </c>
      <c r="Q10171" s="9">
        <v>19.486000000000001</v>
      </c>
      <c r="R10171" s="9">
        <v>13.679</v>
      </c>
      <c r="S10171" s="9">
        <v>7</v>
      </c>
      <c r="T10171" s="9">
        <v>0</v>
      </c>
    </row>
    <row r="10172" spans="1:20" x14ac:dyDescent="0.35">
      <c r="A10172">
        <f t="shared" si="317"/>
        <v>10172</v>
      </c>
      <c r="B10172" s="3" t="s">
        <v>71</v>
      </c>
      <c r="C10172" s="3" t="s">
        <v>88</v>
      </c>
      <c r="D10172" s="3" t="s">
        <v>61</v>
      </c>
      <c r="E10172">
        <v>2020</v>
      </c>
      <c r="F10172" s="3" t="str">
        <f t="shared" si="316"/>
        <v>GBSpillLR MON2020</v>
      </c>
      <c r="G10172" s="9">
        <v>0</v>
      </c>
      <c r="H10172" s="9">
        <v>0</v>
      </c>
      <c r="I10172" s="9">
        <v>0</v>
      </c>
      <c r="J10172" s="9">
        <v>0</v>
      </c>
      <c r="K10172" s="9">
        <v>0</v>
      </c>
      <c r="L10172" s="9">
        <v>17.010999999999999</v>
      </c>
      <c r="M10172" s="9">
        <v>61.277000000000001</v>
      </c>
      <c r="N10172" s="9">
        <v>75.332999999999998</v>
      </c>
      <c r="O10172" s="9">
        <v>75.332999999999998</v>
      </c>
      <c r="P10172" s="9">
        <v>55.889000000000003</v>
      </c>
      <c r="Q10172" s="9">
        <v>17</v>
      </c>
      <c r="R10172" s="9">
        <v>17</v>
      </c>
      <c r="S10172" s="9">
        <v>6.8</v>
      </c>
      <c r="T10172" s="9">
        <v>0</v>
      </c>
    </row>
    <row r="10173" spans="1:20" x14ac:dyDescent="0.35">
      <c r="A10173">
        <f t="shared" si="317"/>
        <v>10173</v>
      </c>
      <c r="B10173" s="3" t="s">
        <v>71</v>
      </c>
      <c r="C10173" s="3" t="s">
        <v>88</v>
      </c>
      <c r="D10173" s="3" t="s">
        <v>61</v>
      </c>
      <c r="E10173">
        <v>2021</v>
      </c>
      <c r="F10173" s="3" t="str">
        <f t="shared" si="316"/>
        <v>GBSpillLR MON2021</v>
      </c>
      <c r="G10173" s="9">
        <v>0</v>
      </c>
      <c r="H10173" s="9">
        <v>0</v>
      </c>
      <c r="I10173" s="9">
        <v>0</v>
      </c>
      <c r="J10173" s="9">
        <v>0</v>
      </c>
      <c r="K10173" s="9">
        <v>0</v>
      </c>
      <c r="L10173" s="9">
        <v>11.475</v>
      </c>
      <c r="M10173" s="9">
        <v>11.263</v>
      </c>
      <c r="N10173" s="9">
        <v>31.756</v>
      </c>
      <c r="O10173" s="9">
        <v>73.293000000000006</v>
      </c>
      <c r="P10173" s="9">
        <v>55.889000000000003</v>
      </c>
      <c r="Q10173" s="9">
        <v>17</v>
      </c>
      <c r="R10173" s="9">
        <v>17</v>
      </c>
      <c r="S10173" s="9">
        <v>6.8</v>
      </c>
      <c r="T10173" s="9">
        <v>0</v>
      </c>
    </row>
    <row r="10174" spans="1:20" x14ac:dyDescent="0.35">
      <c r="A10174">
        <f t="shared" si="317"/>
        <v>10174</v>
      </c>
      <c r="B10174" s="3" t="s">
        <v>71</v>
      </c>
      <c r="C10174" s="3" t="s">
        <v>88</v>
      </c>
      <c r="D10174" s="3" t="s">
        <v>61</v>
      </c>
      <c r="E10174">
        <v>2022</v>
      </c>
      <c r="F10174" s="3" t="str">
        <f t="shared" si="316"/>
        <v>GBSpillLR MON2022</v>
      </c>
      <c r="G10174" s="9">
        <v>0</v>
      </c>
      <c r="H10174" s="9">
        <v>0</v>
      </c>
      <c r="I10174" s="9">
        <v>0</v>
      </c>
      <c r="J10174" s="9">
        <v>0</v>
      </c>
      <c r="K10174" s="9">
        <v>0</v>
      </c>
      <c r="L10174" s="9">
        <v>17.010999999999999</v>
      </c>
      <c r="M10174" s="9">
        <v>30.602</v>
      </c>
      <c r="N10174" s="9">
        <v>45.152000000000001</v>
      </c>
      <c r="O10174" s="9">
        <v>75.332999999999998</v>
      </c>
      <c r="P10174" s="9">
        <v>55.889000000000003</v>
      </c>
      <c r="Q10174" s="9">
        <v>17</v>
      </c>
      <c r="R10174" s="9">
        <v>17</v>
      </c>
      <c r="S10174" s="9">
        <v>6.8</v>
      </c>
      <c r="T10174" s="9">
        <v>0</v>
      </c>
    </row>
    <row r="10175" spans="1:20" x14ac:dyDescent="0.35">
      <c r="A10175">
        <f t="shared" si="317"/>
        <v>10175</v>
      </c>
      <c r="B10175" s="3" t="s">
        <v>71</v>
      </c>
      <c r="C10175" s="3" t="s">
        <v>88</v>
      </c>
      <c r="D10175" s="3" t="s">
        <v>61</v>
      </c>
      <c r="E10175">
        <v>2023</v>
      </c>
      <c r="F10175" s="3" t="str">
        <f t="shared" si="316"/>
        <v>GBSpillLR MON2023</v>
      </c>
      <c r="G10175" s="9">
        <v>0</v>
      </c>
      <c r="H10175" s="9">
        <v>0</v>
      </c>
      <c r="I10175" s="9">
        <v>0</v>
      </c>
      <c r="J10175" s="9">
        <v>0</v>
      </c>
      <c r="K10175" s="9">
        <v>0</v>
      </c>
      <c r="L10175" s="9">
        <v>17.010999999999999</v>
      </c>
      <c r="M10175" s="9">
        <v>75.332999999999998</v>
      </c>
      <c r="N10175" s="9">
        <v>75.332999999999998</v>
      </c>
      <c r="O10175" s="9">
        <v>75.332999999999998</v>
      </c>
      <c r="P10175" s="9">
        <v>55.889000000000003</v>
      </c>
      <c r="Q10175" s="9">
        <v>17</v>
      </c>
      <c r="R10175" s="9">
        <v>17</v>
      </c>
      <c r="S10175" s="9">
        <v>6.8</v>
      </c>
      <c r="T10175" s="9">
        <v>0</v>
      </c>
    </row>
    <row r="10176" spans="1:20" x14ac:dyDescent="0.35">
      <c r="A10176">
        <f t="shared" si="317"/>
        <v>10176</v>
      </c>
      <c r="B10176" s="3" t="s">
        <v>71</v>
      </c>
      <c r="C10176" s="3" t="s">
        <v>88</v>
      </c>
      <c r="D10176" s="3" t="s">
        <v>61</v>
      </c>
      <c r="E10176">
        <v>2024</v>
      </c>
      <c r="F10176" s="3" t="str">
        <f t="shared" si="316"/>
        <v>GBSpillLR MON2024</v>
      </c>
      <c r="G10176" s="9">
        <v>0</v>
      </c>
      <c r="H10176" s="9">
        <v>0</v>
      </c>
      <c r="I10176" s="9">
        <v>0</v>
      </c>
      <c r="J10176" s="9">
        <v>0</v>
      </c>
      <c r="K10176" s="9">
        <v>0</v>
      </c>
      <c r="L10176" s="9">
        <v>17.010999999999999</v>
      </c>
      <c r="M10176" s="9">
        <v>42.515999999999998</v>
      </c>
      <c r="N10176" s="9">
        <v>75.332999999999998</v>
      </c>
      <c r="O10176" s="9">
        <v>75.332999999999998</v>
      </c>
      <c r="P10176" s="9">
        <v>55.889000000000003</v>
      </c>
      <c r="Q10176" s="9">
        <v>17</v>
      </c>
      <c r="R10176" s="9">
        <v>17</v>
      </c>
      <c r="S10176" s="9">
        <v>6.8</v>
      </c>
      <c r="T10176" s="9">
        <v>0</v>
      </c>
    </row>
    <row r="10177" spans="1:20" x14ac:dyDescent="0.35">
      <c r="A10177">
        <f t="shared" si="317"/>
        <v>10177</v>
      </c>
      <c r="B10177" s="3" t="s">
        <v>71</v>
      </c>
      <c r="C10177" s="3" t="s">
        <v>88</v>
      </c>
      <c r="D10177" s="3" t="s">
        <v>61</v>
      </c>
      <c r="E10177">
        <v>2025</v>
      </c>
      <c r="F10177" s="3" t="str">
        <f t="shared" si="316"/>
        <v>GBSpillLR MON2025</v>
      </c>
      <c r="G10177" s="9">
        <v>0</v>
      </c>
      <c r="H10177" s="9">
        <v>0</v>
      </c>
      <c r="I10177" s="9">
        <v>0</v>
      </c>
      <c r="J10177" s="9">
        <v>0</v>
      </c>
      <c r="K10177" s="9">
        <v>0</v>
      </c>
      <c r="L10177" s="9">
        <v>17.010999999999999</v>
      </c>
      <c r="M10177" s="9">
        <v>62.749000000000002</v>
      </c>
      <c r="N10177" s="9">
        <v>75.332999999999998</v>
      </c>
      <c r="O10177" s="9">
        <v>75.332999999999998</v>
      </c>
      <c r="P10177" s="9">
        <v>55.889000000000003</v>
      </c>
      <c r="Q10177" s="9">
        <v>17</v>
      </c>
      <c r="R10177" s="9">
        <v>17</v>
      </c>
      <c r="S10177" s="9">
        <v>6.8</v>
      </c>
      <c r="T10177" s="9">
        <v>0</v>
      </c>
    </row>
    <row r="10178" spans="1:20" x14ac:dyDescent="0.35">
      <c r="A10178">
        <f t="shared" si="317"/>
        <v>10178</v>
      </c>
      <c r="B10178" s="3" t="s">
        <v>71</v>
      </c>
      <c r="C10178" s="3" t="s">
        <v>88</v>
      </c>
      <c r="D10178" s="3" t="s">
        <v>61</v>
      </c>
      <c r="E10178">
        <v>2026</v>
      </c>
      <c r="F10178" s="3" t="str">
        <f t="shared" ref="F10178:F10241" si="318">_xlfn.CONCAT(B10178,C10178,D10178,E10178)</f>
        <v>GBSpillLR MON2026</v>
      </c>
      <c r="G10178" s="9">
        <v>0</v>
      </c>
      <c r="H10178" s="9">
        <v>0</v>
      </c>
      <c r="I10178" s="9">
        <v>0</v>
      </c>
      <c r="J10178" s="9">
        <v>0</v>
      </c>
      <c r="K10178" s="9">
        <v>0</v>
      </c>
      <c r="L10178" s="9">
        <v>17.010999999999999</v>
      </c>
      <c r="M10178" s="9">
        <v>52.118000000000002</v>
      </c>
      <c r="N10178" s="9">
        <v>47.581000000000003</v>
      </c>
      <c r="O10178" s="9">
        <v>52.314999999999998</v>
      </c>
      <c r="P10178" s="9">
        <v>55.889000000000003</v>
      </c>
      <c r="Q10178" s="9">
        <v>17</v>
      </c>
      <c r="R10178" s="9">
        <v>17</v>
      </c>
      <c r="S10178" s="9">
        <v>6.8</v>
      </c>
      <c r="T10178" s="9">
        <v>0</v>
      </c>
    </row>
    <row r="10179" spans="1:20" x14ac:dyDescent="0.35">
      <c r="A10179">
        <f t="shared" ref="A10179:A10242" si="319">A10178+1</f>
        <v>10179</v>
      </c>
      <c r="B10179" s="3" t="s">
        <v>71</v>
      </c>
      <c r="C10179" s="3" t="s">
        <v>88</v>
      </c>
      <c r="D10179" s="3" t="s">
        <v>61</v>
      </c>
      <c r="E10179">
        <v>2027</v>
      </c>
      <c r="F10179" s="3" t="str">
        <f t="shared" si="318"/>
        <v>GBSpillLR MON2027</v>
      </c>
      <c r="G10179" s="9">
        <v>0</v>
      </c>
      <c r="H10179" s="9">
        <v>0</v>
      </c>
      <c r="I10179" s="9">
        <v>0</v>
      </c>
      <c r="J10179" s="9">
        <v>0</v>
      </c>
      <c r="K10179" s="9">
        <v>0</v>
      </c>
      <c r="L10179" s="9">
        <v>17.010999999999999</v>
      </c>
      <c r="M10179" s="9">
        <v>75.332999999999998</v>
      </c>
      <c r="N10179" s="9">
        <v>75.332999999999998</v>
      </c>
      <c r="O10179" s="9">
        <v>75.332999999999998</v>
      </c>
      <c r="P10179" s="9">
        <v>55.889000000000003</v>
      </c>
      <c r="Q10179" s="9">
        <v>17</v>
      </c>
      <c r="R10179" s="9">
        <v>17</v>
      </c>
      <c r="S10179" s="9">
        <v>6.8</v>
      </c>
      <c r="T10179" s="9">
        <v>0</v>
      </c>
    </row>
    <row r="10180" spans="1:20" x14ac:dyDescent="0.35">
      <c r="A10180">
        <f t="shared" si="319"/>
        <v>10180</v>
      </c>
      <c r="B10180" s="3" t="s">
        <v>71</v>
      </c>
      <c r="C10180" s="3" t="s">
        <v>88</v>
      </c>
      <c r="D10180" s="3" t="s">
        <v>61</v>
      </c>
      <c r="E10180">
        <v>2028</v>
      </c>
      <c r="F10180" s="3" t="str">
        <f t="shared" si="318"/>
        <v>GBSpillLR MON2028</v>
      </c>
      <c r="G10180" s="9">
        <v>0</v>
      </c>
      <c r="H10180" s="9">
        <v>0</v>
      </c>
      <c r="I10180" s="9">
        <v>0</v>
      </c>
      <c r="J10180" s="9">
        <v>0</v>
      </c>
      <c r="K10180" s="9">
        <v>0</v>
      </c>
      <c r="L10180" s="9">
        <v>17.010999999999999</v>
      </c>
      <c r="M10180" s="9">
        <v>46.814999999999998</v>
      </c>
      <c r="N10180" s="9">
        <v>75.332999999999998</v>
      </c>
      <c r="O10180" s="9">
        <v>75.332999999999998</v>
      </c>
      <c r="P10180" s="9">
        <v>55.889000000000003</v>
      </c>
      <c r="Q10180" s="9">
        <v>17</v>
      </c>
      <c r="R10180" s="9">
        <v>17</v>
      </c>
      <c r="S10180" s="9">
        <v>6.8</v>
      </c>
      <c r="T10180" s="9">
        <v>0</v>
      </c>
    </row>
    <row r="10181" spans="1:20" x14ac:dyDescent="0.35">
      <c r="A10181">
        <f t="shared" si="319"/>
        <v>10181</v>
      </c>
      <c r="B10181" s="3" t="s">
        <v>71</v>
      </c>
      <c r="C10181" s="3" t="s">
        <v>88</v>
      </c>
      <c r="D10181" s="3" t="s">
        <v>61</v>
      </c>
      <c r="E10181">
        <v>2029</v>
      </c>
      <c r="F10181" s="3" t="str">
        <f t="shared" si="318"/>
        <v>GBSpillLR MON2029</v>
      </c>
      <c r="G10181" s="9">
        <v>0</v>
      </c>
      <c r="H10181" s="9">
        <v>0</v>
      </c>
      <c r="I10181" s="9">
        <v>0</v>
      </c>
      <c r="J10181" s="9">
        <v>0</v>
      </c>
      <c r="K10181" s="9">
        <v>0</v>
      </c>
      <c r="L10181" s="9">
        <v>17.010999999999999</v>
      </c>
      <c r="M10181" s="9">
        <v>55.65</v>
      </c>
      <c r="N10181" s="9">
        <v>71.896000000000001</v>
      </c>
      <c r="O10181" s="9">
        <v>75.332999999999998</v>
      </c>
      <c r="P10181" s="9">
        <v>55.889000000000003</v>
      </c>
      <c r="Q10181" s="9">
        <v>17</v>
      </c>
      <c r="R10181" s="9">
        <v>17</v>
      </c>
      <c r="S10181" s="9">
        <v>6.8</v>
      </c>
      <c r="T10181" s="9">
        <v>0</v>
      </c>
    </row>
    <row r="10182" spans="1:20" x14ac:dyDescent="0.35">
      <c r="A10182">
        <f t="shared" si="319"/>
        <v>10182</v>
      </c>
      <c r="B10182" s="3" t="s">
        <v>71</v>
      </c>
      <c r="C10182" s="3" t="s">
        <v>88</v>
      </c>
      <c r="D10182" s="3" t="s">
        <v>62</v>
      </c>
      <c r="E10182">
        <v>2020</v>
      </c>
      <c r="F10182" s="3" t="str">
        <f t="shared" si="318"/>
        <v>GBSpillICE H2020</v>
      </c>
      <c r="G10182" s="9">
        <v>0</v>
      </c>
      <c r="H10182" s="9">
        <v>0</v>
      </c>
      <c r="I10182" s="9">
        <v>0</v>
      </c>
      <c r="J10182" s="9">
        <v>0</v>
      </c>
      <c r="K10182" s="9">
        <v>0</v>
      </c>
      <c r="L10182" s="9">
        <v>19.030999999999999</v>
      </c>
      <c r="M10182" s="9">
        <v>61.351999999999997</v>
      </c>
      <c r="N10182" s="9">
        <v>80.305000000000007</v>
      </c>
      <c r="O10182" s="9">
        <v>94.995000000000005</v>
      </c>
      <c r="P10182" s="9">
        <v>71.120999999999995</v>
      </c>
      <c r="Q10182" s="9">
        <v>17.716999999999999</v>
      </c>
      <c r="R10182" s="9">
        <v>9.1539999999999999</v>
      </c>
      <c r="S10182" s="9">
        <v>8.4</v>
      </c>
      <c r="T10182" s="9">
        <v>0</v>
      </c>
    </row>
    <row r="10183" spans="1:20" x14ac:dyDescent="0.35">
      <c r="A10183">
        <f t="shared" si="319"/>
        <v>10183</v>
      </c>
      <c r="B10183" s="3" t="s">
        <v>71</v>
      </c>
      <c r="C10183" s="3" t="s">
        <v>88</v>
      </c>
      <c r="D10183" s="3" t="s">
        <v>62</v>
      </c>
      <c r="E10183">
        <v>2021</v>
      </c>
      <c r="F10183" s="3" t="str">
        <f t="shared" si="318"/>
        <v>GBSpillICE H2021</v>
      </c>
      <c r="G10183" s="9">
        <v>0</v>
      </c>
      <c r="H10183" s="9">
        <v>0</v>
      </c>
      <c r="I10183" s="9">
        <v>0</v>
      </c>
      <c r="J10183" s="9">
        <v>0</v>
      </c>
      <c r="K10183" s="9">
        <v>0</v>
      </c>
      <c r="L10183" s="9">
        <v>11.377000000000001</v>
      </c>
      <c r="M10183" s="9">
        <v>12.039</v>
      </c>
      <c r="N10183" s="9">
        <v>31.713000000000001</v>
      </c>
      <c r="O10183" s="9">
        <v>71.572000000000003</v>
      </c>
      <c r="P10183" s="9">
        <v>68.257000000000005</v>
      </c>
      <c r="Q10183" s="9">
        <v>13.066000000000001</v>
      </c>
      <c r="R10183" s="9">
        <v>9.8360000000000003</v>
      </c>
      <c r="S10183" s="9">
        <v>8.4</v>
      </c>
      <c r="T10183" s="9">
        <v>0</v>
      </c>
    </row>
    <row r="10184" spans="1:20" x14ac:dyDescent="0.35">
      <c r="A10184">
        <f t="shared" si="319"/>
        <v>10184</v>
      </c>
      <c r="B10184" s="3" t="s">
        <v>71</v>
      </c>
      <c r="C10184" s="3" t="s">
        <v>88</v>
      </c>
      <c r="D10184" s="3" t="s">
        <v>62</v>
      </c>
      <c r="E10184">
        <v>2022</v>
      </c>
      <c r="F10184" s="3" t="str">
        <f t="shared" si="318"/>
        <v>GBSpillICE H2022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18.617999999999999</v>
      </c>
      <c r="M10184" s="9">
        <v>30.951000000000001</v>
      </c>
      <c r="N10184" s="9">
        <v>44.588999999999999</v>
      </c>
      <c r="O10184" s="9">
        <v>90.100999999999999</v>
      </c>
      <c r="P10184" s="9">
        <v>79.516000000000005</v>
      </c>
      <c r="Q10184" s="9">
        <v>22.376999999999999</v>
      </c>
      <c r="R10184" s="9">
        <v>12.282</v>
      </c>
      <c r="S10184" s="9">
        <v>8.4</v>
      </c>
      <c r="T10184" s="9">
        <v>0</v>
      </c>
    </row>
    <row r="10185" spans="1:20" x14ac:dyDescent="0.35">
      <c r="A10185">
        <f t="shared" si="319"/>
        <v>10185</v>
      </c>
      <c r="B10185" s="3" t="s">
        <v>71</v>
      </c>
      <c r="C10185" s="3" t="s">
        <v>88</v>
      </c>
      <c r="D10185" s="3" t="s">
        <v>62</v>
      </c>
      <c r="E10185">
        <v>2023</v>
      </c>
      <c r="F10185" s="3" t="str">
        <f t="shared" si="318"/>
        <v>GBSpillICE H2023</v>
      </c>
      <c r="G10185" s="9">
        <v>0</v>
      </c>
      <c r="H10185" s="9">
        <v>0</v>
      </c>
      <c r="I10185" s="9">
        <v>0</v>
      </c>
      <c r="J10185" s="9">
        <v>0</v>
      </c>
      <c r="K10185" s="9">
        <v>0</v>
      </c>
      <c r="L10185" s="9">
        <v>19.178999999999998</v>
      </c>
      <c r="M10185" s="9">
        <v>91.055000000000007</v>
      </c>
      <c r="N10185" s="9">
        <v>89.674999999999997</v>
      </c>
      <c r="O10185" s="9">
        <v>93.286000000000001</v>
      </c>
      <c r="P10185" s="9">
        <v>80.531999999999996</v>
      </c>
      <c r="Q10185" s="9">
        <v>22.954999999999998</v>
      </c>
      <c r="R10185" s="9">
        <v>12.506</v>
      </c>
      <c r="S10185" s="9">
        <v>8.4</v>
      </c>
      <c r="T10185" s="9">
        <v>0</v>
      </c>
    </row>
    <row r="10186" spans="1:20" x14ac:dyDescent="0.35">
      <c r="A10186">
        <f t="shared" si="319"/>
        <v>10186</v>
      </c>
      <c r="B10186" s="3" t="s">
        <v>71</v>
      </c>
      <c r="C10186" s="3" t="s">
        <v>88</v>
      </c>
      <c r="D10186" s="3" t="s">
        <v>62</v>
      </c>
      <c r="E10186">
        <v>2024</v>
      </c>
      <c r="F10186" s="3" t="str">
        <f t="shared" si="318"/>
        <v>GBSpillICE H2024</v>
      </c>
      <c r="G10186" s="9">
        <v>0</v>
      </c>
      <c r="H10186" s="9">
        <v>0</v>
      </c>
      <c r="I10186" s="9">
        <v>0</v>
      </c>
      <c r="J10186" s="9">
        <v>0</v>
      </c>
      <c r="K10186" s="9">
        <v>0</v>
      </c>
      <c r="L10186" s="9">
        <v>18.777000000000001</v>
      </c>
      <c r="M10186" s="9">
        <v>43.134</v>
      </c>
      <c r="N10186" s="9">
        <v>79.852999999999994</v>
      </c>
      <c r="O10186" s="9">
        <v>79.265000000000001</v>
      </c>
      <c r="P10186" s="9">
        <v>70.400000000000006</v>
      </c>
      <c r="Q10186" s="9">
        <v>12.208</v>
      </c>
      <c r="R10186" s="9">
        <v>9.3949999999999996</v>
      </c>
      <c r="S10186" s="9">
        <v>8.4</v>
      </c>
      <c r="T10186" s="9">
        <v>0</v>
      </c>
    </row>
    <row r="10187" spans="1:20" x14ac:dyDescent="0.35">
      <c r="A10187">
        <f t="shared" si="319"/>
        <v>10187</v>
      </c>
      <c r="B10187" s="3" t="s">
        <v>71</v>
      </c>
      <c r="C10187" s="3" t="s">
        <v>88</v>
      </c>
      <c r="D10187" s="3" t="s">
        <v>62</v>
      </c>
      <c r="E10187">
        <v>2025</v>
      </c>
      <c r="F10187" s="3" t="str">
        <f t="shared" si="318"/>
        <v>GBSpillICE H2025</v>
      </c>
      <c r="G10187" s="9">
        <v>0</v>
      </c>
      <c r="H10187" s="9">
        <v>0</v>
      </c>
      <c r="I10187" s="9">
        <v>0</v>
      </c>
      <c r="J10187" s="9">
        <v>0</v>
      </c>
      <c r="K10187" s="9">
        <v>0</v>
      </c>
      <c r="L10187" s="9">
        <v>19.23</v>
      </c>
      <c r="M10187" s="9">
        <v>63.234000000000002</v>
      </c>
      <c r="N10187" s="9">
        <v>90.605999999999995</v>
      </c>
      <c r="O10187" s="9">
        <v>92.200999999999993</v>
      </c>
      <c r="P10187" s="9">
        <v>70.641999999999996</v>
      </c>
      <c r="Q10187" s="9">
        <v>16.792000000000002</v>
      </c>
      <c r="R10187" s="9">
        <v>10.733000000000001</v>
      </c>
      <c r="S10187" s="9">
        <v>8.4</v>
      </c>
      <c r="T10187" s="9">
        <v>0</v>
      </c>
    </row>
    <row r="10188" spans="1:20" x14ac:dyDescent="0.35">
      <c r="A10188">
        <f t="shared" si="319"/>
        <v>10188</v>
      </c>
      <c r="B10188" s="3" t="s">
        <v>71</v>
      </c>
      <c r="C10188" s="3" t="s">
        <v>88</v>
      </c>
      <c r="D10188" s="3" t="s">
        <v>62</v>
      </c>
      <c r="E10188">
        <v>2026</v>
      </c>
      <c r="F10188" s="3" t="str">
        <f t="shared" si="318"/>
        <v>GBSpillICE H2026</v>
      </c>
      <c r="G10188" s="9">
        <v>0</v>
      </c>
      <c r="H10188" s="9">
        <v>0</v>
      </c>
      <c r="I10188" s="9">
        <v>0</v>
      </c>
      <c r="J10188" s="9">
        <v>0</v>
      </c>
      <c r="K10188" s="9">
        <v>0</v>
      </c>
      <c r="L10188" s="9">
        <v>18.888999999999999</v>
      </c>
      <c r="M10188" s="9">
        <v>52.795000000000002</v>
      </c>
      <c r="N10188" s="9">
        <v>47.412999999999997</v>
      </c>
      <c r="O10188" s="9">
        <v>51.874000000000002</v>
      </c>
      <c r="P10188" s="9">
        <v>74.894000000000005</v>
      </c>
      <c r="Q10188" s="9">
        <v>19.831</v>
      </c>
      <c r="R10188" s="9">
        <v>11.265000000000001</v>
      </c>
      <c r="S10188" s="9">
        <v>8.4</v>
      </c>
      <c r="T10188" s="9">
        <v>0</v>
      </c>
    </row>
    <row r="10189" spans="1:20" x14ac:dyDescent="0.35">
      <c r="A10189">
        <f t="shared" si="319"/>
        <v>10189</v>
      </c>
      <c r="B10189" s="3" t="s">
        <v>71</v>
      </c>
      <c r="C10189" s="3" t="s">
        <v>88</v>
      </c>
      <c r="D10189" s="3" t="s">
        <v>62</v>
      </c>
      <c r="E10189">
        <v>2027</v>
      </c>
      <c r="F10189" s="3" t="str">
        <f t="shared" si="318"/>
        <v>GBSpillICE H2027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19.375</v>
      </c>
      <c r="M10189" s="9">
        <v>77.003</v>
      </c>
      <c r="N10189" s="9">
        <v>88.832999999999998</v>
      </c>
      <c r="O10189" s="9">
        <v>96.858999999999995</v>
      </c>
      <c r="P10189" s="9">
        <v>86.134</v>
      </c>
      <c r="Q10189" s="9">
        <v>28.818999999999999</v>
      </c>
      <c r="R10189" s="9">
        <v>16.712</v>
      </c>
      <c r="S10189" s="9">
        <v>8.4</v>
      </c>
      <c r="T10189" s="9">
        <v>0</v>
      </c>
    </row>
    <row r="10190" spans="1:20" x14ac:dyDescent="0.35">
      <c r="A10190">
        <f t="shared" si="319"/>
        <v>10190</v>
      </c>
      <c r="B10190" s="3" t="s">
        <v>71</v>
      </c>
      <c r="C10190" s="3" t="s">
        <v>88</v>
      </c>
      <c r="D10190" s="3" t="s">
        <v>62</v>
      </c>
      <c r="E10190">
        <v>2028</v>
      </c>
      <c r="F10190" s="3" t="str">
        <f t="shared" si="318"/>
        <v>GBSpillICE H2028</v>
      </c>
      <c r="G10190" s="9">
        <v>0</v>
      </c>
      <c r="H10190" s="9">
        <v>0</v>
      </c>
      <c r="I10190" s="9">
        <v>0</v>
      </c>
      <c r="J10190" s="9">
        <v>0</v>
      </c>
      <c r="K10190" s="9">
        <v>0</v>
      </c>
      <c r="L10190" s="9">
        <v>19.036999999999999</v>
      </c>
      <c r="M10190" s="9">
        <v>46.921999999999997</v>
      </c>
      <c r="N10190" s="9">
        <v>79.997</v>
      </c>
      <c r="O10190" s="9">
        <v>94.04</v>
      </c>
      <c r="P10190" s="9">
        <v>77.412000000000006</v>
      </c>
      <c r="Q10190" s="9">
        <v>28.341999999999999</v>
      </c>
      <c r="R10190" s="9">
        <v>14.349</v>
      </c>
      <c r="S10190" s="9">
        <v>8.4</v>
      </c>
      <c r="T10190" s="9">
        <v>0</v>
      </c>
    </row>
    <row r="10191" spans="1:20" x14ac:dyDescent="0.35">
      <c r="A10191">
        <f t="shared" si="319"/>
        <v>10191</v>
      </c>
      <c r="B10191" s="3" t="s">
        <v>71</v>
      </c>
      <c r="C10191" s="3" t="s">
        <v>88</v>
      </c>
      <c r="D10191" s="3" t="s">
        <v>62</v>
      </c>
      <c r="E10191">
        <v>2029</v>
      </c>
      <c r="F10191" s="3" t="str">
        <f t="shared" si="318"/>
        <v>GBSpillICE H2029</v>
      </c>
      <c r="G10191" s="9">
        <v>0</v>
      </c>
      <c r="H10191" s="9">
        <v>0</v>
      </c>
      <c r="I10191" s="9">
        <v>0</v>
      </c>
      <c r="J10191" s="9">
        <v>0</v>
      </c>
      <c r="K10191" s="9">
        <v>0</v>
      </c>
      <c r="L10191" s="9">
        <v>19.207999999999998</v>
      </c>
      <c r="M10191" s="9">
        <v>56.600999999999999</v>
      </c>
      <c r="N10191" s="9">
        <v>72.094999999999999</v>
      </c>
      <c r="O10191" s="9">
        <v>93.049000000000007</v>
      </c>
      <c r="P10191" s="9">
        <v>74.682000000000002</v>
      </c>
      <c r="Q10191" s="9">
        <v>18.728999999999999</v>
      </c>
      <c r="R10191" s="9">
        <v>12.686</v>
      </c>
      <c r="S10191" s="9">
        <v>8.4</v>
      </c>
      <c r="T10191" s="9">
        <v>0</v>
      </c>
    </row>
    <row r="10192" spans="1:20" x14ac:dyDescent="0.35">
      <c r="A10192">
        <f t="shared" si="319"/>
        <v>10192</v>
      </c>
      <c r="B10192" s="3" t="s">
        <v>71</v>
      </c>
      <c r="C10192" s="3" t="s">
        <v>88</v>
      </c>
      <c r="D10192" s="3" t="s">
        <v>63</v>
      </c>
      <c r="E10192">
        <v>2020</v>
      </c>
      <c r="F10192" s="3" t="str">
        <f t="shared" si="318"/>
        <v>GBSpillMCNARY2020</v>
      </c>
      <c r="G10192" s="9">
        <v>0</v>
      </c>
      <c r="H10192" s="9">
        <v>0</v>
      </c>
      <c r="I10192" s="9">
        <v>0</v>
      </c>
      <c r="J10192" s="9">
        <v>0</v>
      </c>
      <c r="K10192" s="9">
        <v>0</v>
      </c>
      <c r="L10192" s="9">
        <v>45.551000000000002</v>
      </c>
      <c r="M10192" s="9">
        <v>95.512</v>
      </c>
      <c r="N10192" s="9">
        <v>120.093</v>
      </c>
      <c r="O10192" s="9">
        <v>219.06700000000001</v>
      </c>
      <c r="P10192" s="9">
        <v>171.44</v>
      </c>
      <c r="Q10192" s="9">
        <v>85.174999999999997</v>
      </c>
      <c r="R10192" s="9">
        <v>72.596999999999994</v>
      </c>
      <c r="S10192" s="9">
        <v>20</v>
      </c>
      <c r="T10192" s="9">
        <v>0</v>
      </c>
    </row>
    <row r="10193" spans="1:20" x14ac:dyDescent="0.35">
      <c r="A10193">
        <f t="shared" si="319"/>
        <v>10193</v>
      </c>
      <c r="B10193" s="3" t="s">
        <v>71</v>
      </c>
      <c r="C10193" s="3" t="s">
        <v>88</v>
      </c>
      <c r="D10193" s="3" t="s">
        <v>63</v>
      </c>
      <c r="E10193">
        <v>2021</v>
      </c>
      <c r="F10193" s="3" t="str">
        <f t="shared" si="318"/>
        <v>GBSpillMCNARY2021</v>
      </c>
      <c r="G10193" s="9">
        <v>0</v>
      </c>
      <c r="H10193" s="9">
        <v>0</v>
      </c>
      <c r="I10193" s="9">
        <v>0</v>
      </c>
      <c r="J10193" s="9">
        <v>0</v>
      </c>
      <c r="K10193" s="9">
        <v>0</v>
      </c>
      <c r="L10193" s="9">
        <v>44.098999999999997</v>
      </c>
      <c r="M10193" s="9">
        <v>34.31</v>
      </c>
      <c r="N10193" s="9">
        <v>55.738</v>
      </c>
      <c r="O10193" s="9">
        <v>112.244</v>
      </c>
      <c r="P10193" s="9">
        <v>154.21100000000001</v>
      </c>
      <c r="Q10193" s="9">
        <v>103.663</v>
      </c>
      <c r="R10193" s="9">
        <v>82.66</v>
      </c>
      <c r="S10193" s="9">
        <v>20</v>
      </c>
      <c r="T10193" s="9">
        <v>0</v>
      </c>
    </row>
    <row r="10194" spans="1:20" x14ac:dyDescent="0.35">
      <c r="A10194">
        <f t="shared" si="319"/>
        <v>10194</v>
      </c>
      <c r="B10194" s="3" t="s">
        <v>71</v>
      </c>
      <c r="C10194" s="3" t="s">
        <v>88</v>
      </c>
      <c r="D10194" s="3" t="s">
        <v>63</v>
      </c>
      <c r="E10194">
        <v>2022</v>
      </c>
      <c r="F10194" s="3" t="str">
        <f t="shared" si="318"/>
        <v>GBSpillMCNARY2022</v>
      </c>
      <c r="G10194" s="9">
        <v>0</v>
      </c>
      <c r="H10194" s="9">
        <v>0</v>
      </c>
      <c r="I10194" s="9">
        <v>0</v>
      </c>
      <c r="J10194" s="9">
        <v>0</v>
      </c>
      <c r="K10194" s="9">
        <v>0</v>
      </c>
      <c r="L10194" s="9">
        <v>44.165999999999997</v>
      </c>
      <c r="M10194" s="9">
        <v>77.290999999999997</v>
      </c>
      <c r="N10194" s="9">
        <v>62.972000000000001</v>
      </c>
      <c r="O10194" s="9">
        <v>135.785</v>
      </c>
      <c r="P10194" s="9">
        <v>260.32499999999999</v>
      </c>
      <c r="Q10194" s="9">
        <v>145.99199999999999</v>
      </c>
      <c r="R10194" s="9">
        <v>94.233000000000004</v>
      </c>
      <c r="S10194" s="9">
        <v>20</v>
      </c>
      <c r="T10194" s="9">
        <v>0</v>
      </c>
    </row>
    <row r="10195" spans="1:20" x14ac:dyDescent="0.35">
      <c r="A10195">
        <f t="shared" si="319"/>
        <v>10195</v>
      </c>
      <c r="B10195" s="3" t="s">
        <v>71</v>
      </c>
      <c r="C10195" s="3" t="s">
        <v>88</v>
      </c>
      <c r="D10195" s="3" t="s">
        <v>63</v>
      </c>
      <c r="E10195">
        <v>2023</v>
      </c>
      <c r="F10195" s="3" t="str">
        <f t="shared" si="318"/>
        <v>GBSpillMCNARY2023</v>
      </c>
      <c r="G10195" s="9">
        <v>0</v>
      </c>
      <c r="H10195" s="9">
        <v>0</v>
      </c>
      <c r="I10195" s="9">
        <v>0</v>
      </c>
      <c r="J10195" s="9">
        <v>0</v>
      </c>
      <c r="K10195" s="9">
        <v>0</v>
      </c>
      <c r="L10195" s="9">
        <v>49.003</v>
      </c>
      <c r="M10195" s="9">
        <v>225.221</v>
      </c>
      <c r="N10195" s="9">
        <v>213.97900000000001</v>
      </c>
      <c r="O10195" s="9">
        <v>239.79300000000001</v>
      </c>
      <c r="P10195" s="9">
        <v>257.81700000000001</v>
      </c>
      <c r="Q10195" s="9">
        <v>165</v>
      </c>
      <c r="R10195" s="9">
        <v>110.922</v>
      </c>
      <c r="S10195" s="9">
        <v>20</v>
      </c>
      <c r="T10195" s="9">
        <v>0</v>
      </c>
    </row>
    <row r="10196" spans="1:20" x14ac:dyDescent="0.35">
      <c r="A10196">
        <f t="shared" si="319"/>
        <v>10196</v>
      </c>
      <c r="B10196" s="3" t="s">
        <v>71</v>
      </c>
      <c r="C10196" s="3" t="s">
        <v>88</v>
      </c>
      <c r="D10196" s="3" t="s">
        <v>63</v>
      </c>
      <c r="E10196">
        <v>2024</v>
      </c>
      <c r="F10196" s="3" t="str">
        <f t="shared" si="318"/>
        <v>GBSpillMCNARY2024</v>
      </c>
      <c r="G10196" s="9">
        <v>0</v>
      </c>
      <c r="H10196" s="9">
        <v>0</v>
      </c>
      <c r="I10196" s="9">
        <v>0</v>
      </c>
      <c r="J10196" s="9">
        <v>0</v>
      </c>
      <c r="K10196" s="9">
        <v>0</v>
      </c>
      <c r="L10196" s="9">
        <v>45.695</v>
      </c>
      <c r="M10196" s="9">
        <v>73.015000000000001</v>
      </c>
      <c r="N10196" s="9">
        <v>155.69800000000001</v>
      </c>
      <c r="O10196" s="9">
        <v>179.631</v>
      </c>
      <c r="P10196" s="9">
        <v>210.50700000000001</v>
      </c>
      <c r="Q10196" s="9">
        <v>70.415999999999997</v>
      </c>
      <c r="R10196" s="9">
        <v>68.626000000000005</v>
      </c>
      <c r="S10196" s="9">
        <v>20</v>
      </c>
      <c r="T10196" s="9">
        <v>0</v>
      </c>
    </row>
    <row r="10197" spans="1:20" x14ac:dyDescent="0.35">
      <c r="A10197">
        <f t="shared" si="319"/>
        <v>10197</v>
      </c>
      <c r="B10197" s="3" t="s">
        <v>71</v>
      </c>
      <c r="C10197" s="3" t="s">
        <v>88</v>
      </c>
      <c r="D10197" s="3" t="s">
        <v>63</v>
      </c>
      <c r="E10197">
        <v>2025</v>
      </c>
      <c r="F10197" s="3" t="str">
        <f t="shared" si="318"/>
        <v>GBSpillMCNARY2025</v>
      </c>
      <c r="G10197" s="9">
        <v>0</v>
      </c>
      <c r="H10197" s="9">
        <v>0</v>
      </c>
      <c r="I10197" s="9">
        <v>0</v>
      </c>
      <c r="J10197" s="9">
        <v>0</v>
      </c>
      <c r="K10197" s="9">
        <v>0</v>
      </c>
      <c r="L10197" s="9">
        <v>47.677999999999997</v>
      </c>
      <c r="M10197" s="9">
        <v>103.755</v>
      </c>
      <c r="N10197" s="9">
        <v>188.226</v>
      </c>
      <c r="O10197" s="9">
        <v>203.36699999999999</v>
      </c>
      <c r="P10197" s="9">
        <v>182.42400000000001</v>
      </c>
      <c r="Q10197" s="9">
        <v>115.73399999999999</v>
      </c>
      <c r="R10197" s="9">
        <v>81.929000000000002</v>
      </c>
      <c r="S10197" s="9">
        <v>20</v>
      </c>
      <c r="T10197" s="9">
        <v>0</v>
      </c>
    </row>
    <row r="10198" spans="1:20" x14ac:dyDescent="0.35">
      <c r="A10198">
        <f t="shared" si="319"/>
        <v>10198</v>
      </c>
      <c r="B10198" s="3" t="s">
        <v>71</v>
      </c>
      <c r="C10198" s="3" t="s">
        <v>88</v>
      </c>
      <c r="D10198" s="3" t="s">
        <v>63</v>
      </c>
      <c r="E10198">
        <v>2026</v>
      </c>
      <c r="F10198" s="3" t="str">
        <f t="shared" si="318"/>
        <v>GBSpillMCNARY2026</v>
      </c>
      <c r="G10198" s="9">
        <v>0</v>
      </c>
      <c r="H10198" s="9">
        <v>0</v>
      </c>
      <c r="I10198" s="9">
        <v>0</v>
      </c>
      <c r="J10198" s="9">
        <v>0</v>
      </c>
      <c r="K10198" s="9">
        <v>0</v>
      </c>
      <c r="L10198" s="9">
        <v>45.68</v>
      </c>
      <c r="M10198" s="9">
        <v>83.301000000000002</v>
      </c>
      <c r="N10198" s="9">
        <v>100.01</v>
      </c>
      <c r="O10198" s="9">
        <v>86.141000000000005</v>
      </c>
      <c r="P10198" s="9">
        <v>201.60400000000001</v>
      </c>
      <c r="Q10198" s="9">
        <v>113.45</v>
      </c>
      <c r="R10198" s="9">
        <v>90.662999999999997</v>
      </c>
      <c r="S10198" s="9">
        <v>20</v>
      </c>
      <c r="T10198" s="9">
        <v>0</v>
      </c>
    </row>
    <row r="10199" spans="1:20" x14ac:dyDescent="0.35">
      <c r="A10199">
        <f t="shared" si="319"/>
        <v>10199</v>
      </c>
      <c r="B10199" s="3" t="s">
        <v>71</v>
      </c>
      <c r="C10199" s="3" t="s">
        <v>88</v>
      </c>
      <c r="D10199" s="3" t="s">
        <v>63</v>
      </c>
      <c r="E10199">
        <v>2027</v>
      </c>
      <c r="F10199" s="3" t="str">
        <f t="shared" si="318"/>
        <v>GBSpillMCNARY2027</v>
      </c>
      <c r="G10199" s="9">
        <v>0</v>
      </c>
      <c r="H10199" s="9">
        <v>0</v>
      </c>
      <c r="I10199" s="9">
        <v>0</v>
      </c>
      <c r="J10199" s="9">
        <v>0</v>
      </c>
      <c r="K10199" s="9">
        <v>0</v>
      </c>
      <c r="L10199" s="9">
        <v>47.290999999999997</v>
      </c>
      <c r="M10199" s="9">
        <v>141.25800000000001</v>
      </c>
      <c r="N10199" s="9">
        <v>155.61799999999999</v>
      </c>
      <c r="O10199" s="9">
        <v>223.429</v>
      </c>
      <c r="P10199" s="9">
        <v>251.626</v>
      </c>
      <c r="Q10199" s="9">
        <v>147.53700000000001</v>
      </c>
      <c r="R10199" s="9">
        <v>94.025000000000006</v>
      </c>
      <c r="S10199" s="9">
        <v>20</v>
      </c>
      <c r="T10199" s="9">
        <v>0</v>
      </c>
    </row>
    <row r="10200" spans="1:20" x14ac:dyDescent="0.35">
      <c r="A10200">
        <f t="shared" si="319"/>
        <v>10200</v>
      </c>
      <c r="B10200" s="3" t="s">
        <v>71</v>
      </c>
      <c r="C10200" s="3" t="s">
        <v>88</v>
      </c>
      <c r="D10200" s="3" t="s">
        <v>63</v>
      </c>
      <c r="E10200">
        <v>2028</v>
      </c>
      <c r="F10200" s="3" t="str">
        <f t="shared" si="318"/>
        <v>GBSpillMCNARY2028</v>
      </c>
      <c r="G10200" s="9">
        <v>0</v>
      </c>
      <c r="H10200" s="9">
        <v>0</v>
      </c>
      <c r="I10200" s="9">
        <v>0</v>
      </c>
      <c r="J10200" s="9">
        <v>0</v>
      </c>
      <c r="K10200" s="9">
        <v>0</v>
      </c>
      <c r="L10200" s="9">
        <v>46.807000000000002</v>
      </c>
      <c r="M10200" s="9">
        <v>93.477000000000004</v>
      </c>
      <c r="N10200" s="9">
        <v>132.68299999999999</v>
      </c>
      <c r="O10200" s="9">
        <v>223.87899999999999</v>
      </c>
      <c r="P10200" s="9">
        <v>239.77799999999999</v>
      </c>
      <c r="Q10200" s="9">
        <v>165</v>
      </c>
      <c r="R10200" s="9">
        <v>123.057</v>
      </c>
      <c r="S10200" s="9">
        <v>20</v>
      </c>
      <c r="T10200" s="9">
        <v>0</v>
      </c>
    </row>
    <row r="10201" spans="1:20" x14ac:dyDescent="0.35">
      <c r="A10201">
        <f t="shared" si="319"/>
        <v>10201</v>
      </c>
      <c r="B10201" s="3" t="s">
        <v>71</v>
      </c>
      <c r="C10201" s="3" t="s">
        <v>88</v>
      </c>
      <c r="D10201" s="3" t="s">
        <v>63</v>
      </c>
      <c r="E10201">
        <v>2029</v>
      </c>
      <c r="F10201" s="3" t="str">
        <f t="shared" si="318"/>
        <v>GBSpillMCNARY2029</v>
      </c>
      <c r="G10201" s="9">
        <v>0</v>
      </c>
      <c r="H10201" s="9">
        <v>0</v>
      </c>
      <c r="I10201" s="9">
        <v>0</v>
      </c>
      <c r="J10201" s="9">
        <v>0</v>
      </c>
      <c r="K10201" s="9">
        <v>0</v>
      </c>
      <c r="L10201" s="9">
        <v>46.363999999999997</v>
      </c>
      <c r="M10201" s="9">
        <v>92.894999999999996</v>
      </c>
      <c r="N10201" s="9">
        <v>131.04499999999999</v>
      </c>
      <c r="O10201" s="9">
        <v>200.916</v>
      </c>
      <c r="P10201" s="9">
        <v>234.78800000000001</v>
      </c>
      <c r="Q10201" s="9">
        <v>106.41500000000001</v>
      </c>
      <c r="R10201" s="9">
        <v>71.887</v>
      </c>
      <c r="S10201" s="9">
        <v>20</v>
      </c>
      <c r="T10201" s="9">
        <v>0</v>
      </c>
    </row>
    <row r="10202" spans="1:20" x14ac:dyDescent="0.35">
      <c r="A10202">
        <f t="shared" si="319"/>
        <v>10202</v>
      </c>
      <c r="B10202" s="3" t="s">
        <v>71</v>
      </c>
      <c r="C10202" s="3" t="s">
        <v>88</v>
      </c>
      <c r="D10202" s="3" t="s">
        <v>64</v>
      </c>
      <c r="E10202">
        <v>2020</v>
      </c>
      <c r="F10202" s="3" t="str">
        <f t="shared" si="318"/>
        <v>GBSpillJ DAY2020</v>
      </c>
      <c r="G10202" s="9">
        <v>0</v>
      </c>
      <c r="H10202" s="9">
        <v>0</v>
      </c>
      <c r="I10202" s="9">
        <v>0</v>
      </c>
      <c r="J10202" s="9">
        <v>0</v>
      </c>
      <c r="K10202" s="9">
        <v>0</v>
      </c>
      <c r="L10202" s="9">
        <v>33.039000000000001</v>
      </c>
      <c r="M10202" s="9">
        <v>110.182</v>
      </c>
      <c r="N10202" s="9">
        <v>130.42699999999999</v>
      </c>
      <c r="O10202" s="9">
        <v>164.87799999999999</v>
      </c>
      <c r="P10202" s="9">
        <v>120.093</v>
      </c>
      <c r="Q10202" s="9">
        <v>53.741</v>
      </c>
      <c r="R10202" s="9">
        <v>44.253999999999998</v>
      </c>
      <c r="S10202" s="9">
        <v>20</v>
      </c>
      <c r="T10202" s="9">
        <v>0</v>
      </c>
    </row>
    <row r="10203" spans="1:20" x14ac:dyDescent="0.35">
      <c r="A10203">
        <f t="shared" si="319"/>
        <v>10203</v>
      </c>
      <c r="B10203" s="3" t="s">
        <v>71</v>
      </c>
      <c r="C10203" s="3" t="s">
        <v>88</v>
      </c>
      <c r="D10203" s="3" t="s">
        <v>64</v>
      </c>
      <c r="E10203">
        <v>2021</v>
      </c>
      <c r="F10203" s="3" t="str">
        <f t="shared" si="318"/>
        <v>GBSpillJ DAY2021</v>
      </c>
      <c r="G10203" s="9">
        <v>0</v>
      </c>
      <c r="H10203" s="9">
        <v>0</v>
      </c>
      <c r="I10203" s="9">
        <v>0</v>
      </c>
      <c r="J10203" s="9">
        <v>0</v>
      </c>
      <c r="K10203" s="9">
        <v>0</v>
      </c>
      <c r="L10203" s="9">
        <v>32.250999999999998</v>
      </c>
      <c r="M10203" s="9">
        <v>43.508000000000003</v>
      </c>
      <c r="N10203" s="9">
        <v>63.33</v>
      </c>
      <c r="O10203" s="9">
        <v>114.992</v>
      </c>
      <c r="P10203" s="9">
        <v>117.13</v>
      </c>
      <c r="Q10203" s="9">
        <v>65.141999999999996</v>
      </c>
      <c r="R10203" s="9">
        <v>51.000999999999998</v>
      </c>
      <c r="S10203" s="9">
        <v>20</v>
      </c>
      <c r="T10203" s="9">
        <v>0</v>
      </c>
    </row>
    <row r="10204" spans="1:20" x14ac:dyDescent="0.35">
      <c r="A10204">
        <f t="shared" si="319"/>
        <v>10204</v>
      </c>
      <c r="B10204" s="3" t="s">
        <v>71</v>
      </c>
      <c r="C10204" s="3" t="s">
        <v>88</v>
      </c>
      <c r="D10204" s="3" t="s">
        <v>64</v>
      </c>
      <c r="E10204">
        <v>2022</v>
      </c>
      <c r="F10204" s="3" t="str">
        <f t="shared" si="318"/>
        <v>GBSpillJ DAY2022</v>
      </c>
      <c r="G10204" s="9">
        <v>0</v>
      </c>
      <c r="H10204" s="9">
        <v>0</v>
      </c>
      <c r="I10204" s="9">
        <v>0</v>
      </c>
      <c r="J10204" s="9">
        <v>0</v>
      </c>
      <c r="K10204" s="9">
        <v>0</v>
      </c>
      <c r="L10204" s="9">
        <v>32.332000000000001</v>
      </c>
      <c r="M10204" s="9">
        <v>88.652000000000001</v>
      </c>
      <c r="N10204" s="9">
        <v>73.747</v>
      </c>
      <c r="O10204" s="9">
        <v>138.23099999999999</v>
      </c>
      <c r="P10204" s="9">
        <v>177.453</v>
      </c>
      <c r="Q10204" s="9">
        <v>91.686999999999998</v>
      </c>
      <c r="R10204" s="9">
        <v>58.564</v>
      </c>
      <c r="S10204" s="9">
        <v>20</v>
      </c>
      <c r="T10204" s="9">
        <v>0</v>
      </c>
    </row>
    <row r="10205" spans="1:20" x14ac:dyDescent="0.35">
      <c r="A10205">
        <f t="shared" si="319"/>
        <v>10205</v>
      </c>
      <c r="B10205" s="3" t="s">
        <v>71</v>
      </c>
      <c r="C10205" s="3" t="s">
        <v>88</v>
      </c>
      <c r="D10205" s="3" t="s">
        <v>64</v>
      </c>
      <c r="E10205">
        <v>2023</v>
      </c>
      <c r="F10205" s="3" t="str">
        <f t="shared" si="318"/>
        <v>GBSpillJ DAY2023</v>
      </c>
      <c r="G10205" s="9">
        <v>0</v>
      </c>
      <c r="H10205" s="9">
        <v>0</v>
      </c>
      <c r="I10205" s="9">
        <v>0</v>
      </c>
      <c r="J10205" s="9">
        <v>0</v>
      </c>
      <c r="K10205" s="9">
        <v>0</v>
      </c>
      <c r="L10205" s="9">
        <v>34.792999999999999</v>
      </c>
      <c r="M10205" s="9">
        <v>168.53200000000001</v>
      </c>
      <c r="N10205" s="9">
        <v>163.517</v>
      </c>
      <c r="O10205" s="9">
        <v>177.89400000000001</v>
      </c>
      <c r="P10205" s="9">
        <v>172.19399999999999</v>
      </c>
      <c r="Q10205" s="9">
        <v>116.715</v>
      </c>
      <c r="R10205" s="9">
        <v>68.358000000000004</v>
      </c>
      <c r="S10205" s="9">
        <v>20</v>
      </c>
      <c r="T10205" s="9">
        <v>0</v>
      </c>
    </row>
    <row r="10206" spans="1:20" x14ac:dyDescent="0.35">
      <c r="A10206">
        <f t="shared" si="319"/>
        <v>10206</v>
      </c>
      <c r="B10206" s="3" t="s">
        <v>71</v>
      </c>
      <c r="C10206" s="3" t="s">
        <v>88</v>
      </c>
      <c r="D10206" s="3" t="s">
        <v>64</v>
      </c>
      <c r="E10206">
        <v>2024</v>
      </c>
      <c r="F10206" s="3" t="str">
        <f t="shared" si="318"/>
        <v>GBSpillJ DAY2024</v>
      </c>
      <c r="G10206" s="9">
        <v>0</v>
      </c>
      <c r="H10206" s="9">
        <v>0</v>
      </c>
      <c r="I10206" s="9">
        <v>0</v>
      </c>
      <c r="J10206" s="9">
        <v>0</v>
      </c>
      <c r="K10206" s="9">
        <v>0</v>
      </c>
      <c r="L10206" s="9">
        <v>33.131999999999998</v>
      </c>
      <c r="M10206" s="9">
        <v>86.432000000000002</v>
      </c>
      <c r="N10206" s="9">
        <v>157.36099999999999</v>
      </c>
      <c r="O10206" s="9">
        <v>159.637</v>
      </c>
      <c r="P10206" s="9">
        <v>143.92500000000001</v>
      </c>
      <c r="Q10206" s="9">
        <v>44.533000000000001</v>
      </c>
      <c r="R10206" s="9">
        <v>43.326999999999998</v>
      </c>
      <c r="S10206" s="9">
        <v>20</v>
      </c>
      <c r="T10206" s="9">
        <v>0</v>
      </c>
    </row>
    <row r="10207" spans="1:20" x14ac:dyDescent="0.35">
      <c r="A10207">
        <f t="shared" si="319"/>
        <v>10207</v>
      </c>
      <c r="B10207" s="3" t="s">
        <v>71</v>
      </c>
      <c r="C10207" s="3" t="s">
        <v>88</v>
      </c>
      <c r="D10207" s="3" t="s">
        <v>64</v>
      </c>
      <c r="E10207">
        <v>2025</v>
      </c>
      <c r="F10207" s="3" t="str">
        <f t="shared" si="318"/>
        <v>GBSpillJ DAY2025</v>
      </c>
      <c r="G10207" s="9">
        <v>0</v>
      </c>
      <c r="H10207" s="9">
        <v>0</v>
      </c>
      <c r="I10207" s="9">
        <v>0</v>
      </c>
      <c r="J10207" s="9">
        <v>0</v>
      </c>
      <c r="K10207" s="9">
        <v>0</v>
      </c>
      <c r="L10207" s="9">
        <v>34.194000000000003</v>
      </c>
      <c r="M10207" s="9">
        <v>120.254</v>
      </c>
      <c r="N10207" s="9">
        <v>161.03800000000001</v>
      </c>
      <c r="O10207" s="9">
        <v>162.45599999999999</v>
      </c>
      <c r="P10207" s="9">
        <v>126.352</v>
      </c>
      <c r="Q10207" s="9">
        <v>72.304000000000002</v>
      </c>
      <c r="R10207" s="9">
        <v>50.582000000000001</v>
      </c>
      <c r="S10207" s="9">
        <v>20</v>
      </c>
      <c r="T10207" s="9">
        <v>0</v>
      </c>
    </row>
    <row r="10208" spans="1:20" x14ac:dyDescent="0.35">
      <c r="A10208">
        <f t="shared" si="319"/>
        <v>10208</v>
      </c>
      <c r="B10208" s="3" t="s">
        <v>71</v>
      </c>
      <c r="C10208" s="3" t="s">
        <v>88</v>
      </c>
      <c r="D10208" s="3" t="s">
        <v>64</v>
      </c>
      <c r="E10208">
        <v>2026</v>
      </c>
      <c r="F10208" s="3" t="str">
        <f t="shared" si="318"/>
        <v>GBSpillJ DAY2026</v>
      </c>
      <c r="G10208" s="9">
        <v>0</v>
      </c>
      <c r="H10208" s="9">
        <v>0</v>
      </c>
      <c r="I10208" s="9">
        <v>0</v>
      </c>
      <c r="J10208" s="9">
        <v>0</v>
      </c>
      <c r="K10208" s="9">
        <v>0</v>
      </c>
      <c r="L10208" s="9">
        <v>33.136000000000003</v>
      </c>
      <c r="M10208" s="9">
        <v>98.173000000000002</v>
      </c>
      <c r="N10208" s="9">
        <v>111.367</v>
      </c>
      <c r="O10208" s="9">
        <v>94.025000000000006</v>
      </c>
      <c r="P10208" s="9">
        <v>138.75</v>
      </c>
      <c r="Q10208" s="9">
        <v>71.203000000000003</v>
      </c>
      <c r="R10208" s="9">
        <v>56.244999999999997</v>
      </c>
      <c r="S10208" s="9">
        <v>20</v>
      </c>
      <c r="T10208" s="9">
        <v>0</v>
      </c>
    </row>
    <row r="10209" spans="1:20" x14ac:dyDescent="0.35">
      <c r="A10209">
        <f t="shared" si="319"/>
        <v>10209</v>
      </c>
      <c r="B10209" s="3" t="s">
        <v>71</v>
      </c>
      <c r="C10209" s="3" t="s">
        <v>88</v>
      </c>
      <c r="D10209" s="3" t="s">
        <v>64</v>
      </c>
      <c r="E10209">
        <v>2027</v>
      </c>
      <c r="F10209" s="3" t="str">
        <f t="shared" si="318"/>
        <v>GBSpillJ DAY2027</v>
      </c>
      <c r="G10209" s="9">
        <v>0</v>
      </c>
      <c r="H10209" s="9">
        <v>0</v>
      </c>
      <c r="I10209" s="9">
        <v>0</v>
      </c>
      <c r="J10209" s="9">
        <v>0</v>
      </c>
      <c r="K10209" s="9">
        <v>0</v>
      </c>
      <c r="L10209" s="9">
        <v>33.932000000000002</v>
      </c>
      <c r="M10209" s="9">
        <v>156.18</v>
      </c>
      <c r="N10209" s="9">
        <v>157.642</v>
      </c>
      <c r="O10209" s="9">
        <v>166.22200000000001</v>
      </c>
      <c r="P10209" s="9">
        <v>171.05199999999999</v>
      </c>
      <c r="Q10209" s="9">
        <v>93.438000000000002</v>
      </c>
      <c r="R10209" s="9">
        <v>58.534999999999997</v>
      </c>
      <c r="S10209" s="9">
        <v>20</v>
      </c>
      <c r="T10209" s="9">
        <v>0</v>
      </c>
    </row>
    <row r="10210" spans="1:20" x14ac:dyDescent="0.35">
      <c r="A10210">
        <f t="shared" si="319"/>
        <v>10210</v>
      </c>
      <c r="B10210" s="3" t="s">
        <v>71</v>
      </c>
      <c r="C10210" s="3" t="s">
        <v>88</v>
      </c>
      <c r="D10210" s="3" t="s">
        <v>64</v>
      </c>
      <c r="E10210">
        <v>2028</v>
      </c>
      <c r="F10210" s="3" t="str">
        <f t="shared" si="318"/>
        <v>GBSpillJ DAY2028</v>
      </c>
      <c r="G10210" s="9">
        <v>0</v>
      </c>
      <c r="H10210" s="9">
        <v>0</v>
      </c>
      <c r="I10210" s="9">
        <v>0</v>
      </c>
      <c r="J10210" s="9">
        <v>0</v>
      </c>
      <c r="K10210" s="9">
        <v>0</v>
      </c>
      <c r="L10210" s="9">
        <v>33.686999999999998</v>
      </c>
      <c r="M10210" s="9">
        <v>106.529</v>
      </c>
      <c r="N10210" s="9">
        <v>138.41399999999999</v>
      </c>
      <c r="O10210" s="9">
        <v>166.751</v>
      </c>
      <c r="P10210" s="9">
        <v>162.29599999999999</v>
      </c>
      <c r="Q10210" s="9">
        <v>135</v>
      </c>
      <c r="R10210" s="9">
        <v>76.176000000000002</v>
      </c>
      <c r="S10210" s="9">
        <v>20</v>
      </c>
      <c r="T10210" s="9">
        <v>0</v>
      </c>
    </row>
    <row r="10211" spans="1:20" x14ac:dyDescent="0.35">
      <c r="A10211">
        <f t="shared" si="319"/>
        <v>10211</v>
      </c>
      <c r="B10211" s="3" t="s">
        <v>71</v>
      </c>
      <c r="C10211" s="3" t="s">
        <v>88</v>
      </c>
      <c r="D10211" s="3" t="s">
        <v>64</v>
      </c>
      <c r="E10211">
        <v>2029</v>
      </c>
      <c r="F10211" s="3" t="str">
        <f t="shared" si="318"/>
        <v>GBSpillJ DAY2029</v>
      </c>
      <c r="G10211" s="9">
        <v>0</v>
      </c>
      <c r="H10211" s="9">
        <v>0</v>
      </c>
      <c r="I10211" s="9">
        <v>0</v>
      </c>
      <c r="J10211" s="9">
        <v>0</v>
      </c>
      <c r="K10211" s="9">
        <v>0</v>
      </c>
      <c r="L10211" s="9">
        <v>33.377000000000002</v>
      </c>
      <c r="M10211" s="9">
        <v>106.8</v>
      </c>
      <c r="N10211" s="9">
        <v>140.084</v>
      </c>
      <c r="O10211" s="9">
        <v>161.62200000000001</v>
      </c>
      <c r="P10211" s="9">
        <v>159.10900000000001</v>
      </c>
      <c r="Q10211" s="9">
        <v>66.602999999999994</v>
      </c>
      <c r="R10211" s="9">
        <v>44.465000000000003</v>
      </c>
      <c r="S10211" s="9">
        <v>20</v>
      </c>
      <c r="T10211" s="9">
        <v>0</v>
      </c>
    </row>
    <row r="10212" spans="1:20" x14ac:dyDescent="0.35">
      <c r="A10212">
        <f t="shared" si="319"/>
        <v>10212</v>
      </c>
      <c r="B10212" s="3" t="s">
        <v>71</v>
      </c>
      <c r="C10212" s="3" t="s">
        <v>88</v>
      </c>
      <c r="D10212" s="3" t="s">
        <v>65</v>
      </c>
      <c r="E10212">
        <v>2020</v>
      </c>
      <c r="F10212" s="3" t="str">
        <f t="shared" si="318"/>
        <v>GBSpillRND B2020</v>
      </c>
      <c r="G10212" s="9">
        <v>0</v>
      </c>
      <c r="H10212" s="9">
        <v>0</v>
      </c>
      <c r="I10212" s="9">
        <v>0</v>
      </c>
      <c r="J10212" s="9">
        <v>0</v>
      </c>
      <c r="K10212" s="9">
        <v>0</v>
      </c>
      <c r="L10212" s="9">
        <v>0</v>
      </c>
      <c r="M10212" s="9">
        <v>0</v>
      </c>
      <c r="N10212" s="9">
        <v>0</v>
      </c>
      <c r="O10212" s="9">
        <v>0</v>
      </c>
      <c r="P10212" s="9">
        <v>0</v>
      </c>
      <c r="Q10212" s="9">
        <v>0</v>
      </c>
      <c r="R10212" s="9">
        <v>0</v>
      </c>
      <c r="S10212" s="9">
        <v>0</v>
      </c>
      <c r="T10212" s="9">
        <v>0</v>
      </c>
    </row>
    <row r="10213" spans="1:20" x14ac:dyDescent="0.35">
      <c r="A10213">
        <f t="shared" si="319"/>
        <v>10213</v>
      </c>
      <c r="B10213" s="3" t="s">
        <v>71</v>
      </c>
      <c r="C10213" s="3" t="s">
        <v>88</v>
      </c>
      <c r="D10213" s="3" t="s">
        <v>65</v>
      </c>
      <c r="E10213">
        <v>2021</v>
      </c>
      <c r="F10213" s="3" t="str">
        <f t="shared" si="318"/>
        <v>GBSpillRND B2021</v>
      </c>
      <c r="G10213" s="9">
        <v>0</v>
      </c>
      <c r="H10213" s="9">
        <v>0</v>
      </c>
      <c r="I10213" s="9">
        <v>0</v>
      </c>
      <c r="J10213" s="9">
        <v>0</v>
      </c>
      <c r="K10213" s="9">
        <v>0</v>
      </c>
      <c r="L10213" s="9">
        <v>0</v>
      </c>
      <c r="M10213" s="9">
        <v>0</v>
      </c>
      <c r="N10213" s="9">
        <v>0</v>
      </c>
      <c r="O10213" s="9">
        <v>0</v>
      </c>
      <c r="P10213" s="9">
        <v>0</v>
      </c>
      <c r="Q10213" s="9">
        <v>0</v>
      </c>
      <c r="R10213" s="9">
        <v>0</v>
      </c>
      <c r="S10213" s="9">
        <v>0</v>
      </c>
      <c r="T10213" s="9">
        <v>0</v>
      </c>
    </row>
    <row r="10214" spans="1:20" x14ac:dyDescent="0.35">
      <c r="A10214">
        <f t="shared" si="319"/>
        <v>10214</v>
      </c>
      <c r="B10214" s="3" t="s">
        <v>71</v>
      </c>
      <c r="C10214" s="3" t="s">
        <v>88</v>
      </c>
      <c r="D10214" s="3" t="s">
        <v>65</v>
      </c>
      <c r="E10214">
        <v>2022</v>
      </c>
      <c r="F10214" s="3" t="str">
        <f t="shared" si="318"/>
        <v>GBSpillRND B2022</v>
      </c>
      <c r="G10214" s="9">
        <v>0</v>
      </c>
      <c r="H10214" s="9">
        <v>0</v>
      </c>
      <c r="I10214" s="9">
        <v>0</v>
      </c>
      <c r="J10214" s="9">
        <v>0</v>
      </c>
      <c r="K10214" s="9">
        <v>0</v>
      </c>
      <c r="L10214" s="9">
        <v>0</v>
      </c>
      <c r="M10214" s="9">
        <v>0</v>
      </c>
      <c r="N10214" s="9">
        <v>0</v>
      </c>
      <c r="O10214" s="9">
        <v>0</v>
      </c>
      <c r="P10214" s="9">
        <v>0</v>
      </c>
      <c r="Q10214" s="9">
        <v>0</v>
      </c>
      <c r="R10214" s="9">
        <v>0</v>
      </c>
      <c r="S10214" s="9">
        <v>0</v>
      </c>
      <c r="T10214" s="9">
        <v>0</v>
      </c>
    </row>
    <row r="10215" spans="1:20" x14ac:dyDescent="0.35">
      <c r="A10215">
        <f t="shared" si="319"/>
        <v>10215</v>
      </c>
      <c r="B10215" s="3" t="s">
        <v>71</v>
      </c>
      <c r="C10215" s="3" t="s">
        <v>88</v>
      </c>
      <c r="D10215" s="3" t="s">
        <v>65</v>
      </c>
      <c r="E10215">
        <v>2023</v>
      </c>
      <c r="F10215" s="3" t="str">
        <f t="shared" si="318"/>
        <v>GBSpillRND B2023</v>
      </c>
      <c r="G10215" s="9">
        <v>0</v>
      </c>
      <c r="H10215" s="9">
        <v>0</v>
      </c>
      <c r="I10215" s="9">
        <v>0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  <c r="Q10215" s="9">
        <v>0</v>
      </c>
      <c r="R10215" s="9">
        <v>0</v>
      </c>
      <c r="S10215" s="9">
        <v>0</v>
      </c>
      <c r="T10215" s="9">
        <v>0</v>
      </c>
    </row>
    <row r="10216" spans="1:20" x14ac:dyDescent="0.35">
      <c r="A10216">
        <f t="shared" si="319"/>
        <v>10216</v>
      </c>
      <c r="B10216" s="3" t="s">
        <v>71</v>
      </c>
      <c r="C10216" s="3" t="s">
        <v>88</v>
      </c>
      <c r="D10216" s="3" t="s">
        <v>65</v>
      </c>
      <c r="E10216">
        <v>2024</v>
      </c>
      <c r="F10216" s="3" t="str">
        <f t="shared" si="318"/>
        <v>GBSpillRND B2024</v>
      </c>
      <c r="G10216" s="9">
        <v>0</v>
      </c>
      <c r="H10216" s="9">
        <v>0</v>
      </c>
      <c r="I10216" s="9">
        <v>0</v>
      </c>
      <c r="J10216" s="9">
        <v>0</v>
      </c>
      <c r="K10216" s="9">
        <v>0</v>
      </c>
      <c r="L10216" s="9">
        <v>0</v>
      </c>
      <c r="M10216" s="9">
        <v>0</v>
      </c>
      <c r="N10216" s="9">
        <v>0</v>
      </c>
      <c r="O10216" s="9">
        <v>0</v>
      </c>
      <c r="P10216" s="9">
        <v>0</v>
      </c>
      <c r="Q10216" s="9">
        <v>0</v>
      </c>
      <c r="R10216" s="9">
        <v>0</v>
      </c>
      <c r="S10216" s="9">
        <v>0</v>
      </c>
      <c r="T10216" s="9">
        <v>0</v>
      </c>
    </row>
    <row r="10217" spans="1:20" x14ac:dyDescent="0.35">
      <c r="A10217">
        <f t="shared" si="319"/>
        <v>10217</v>
      </c>
      <c r="B10217" s="3" t="s">
        <v>71</v>
      </c>
      <c r="C10217" s="3" t="s">
        <v>88</v>
      </c>
      <c r="D10217" s="3" t="s">
        <v>65</v>
      </c>
      <c r="E10217">
        <v>2025</v>
      </c>
      <c r="F10217" s="3" t="str">
        <f t="shared" si="318"/>
        <v>GBSpillRND B2025</v>
      </c>
      <c r="G10217" s="9">
        <v>0</v>
      </c>
      <c r="H10217" s="9">
        <v>0</v>
      </c>
      <c r="I10217" s="9">
        <v>0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  <c r="Q10217" s="9">
        <v>0</v>
      </c>
      <c r="R10217" s="9">
        <v>0</v>
      </c>
      <c r="S10217" s="9">
        <v>0</v>
      </c>
      <c r="T10217" s="9">
        <v>0</v>
      </c>
    </row>
    <row r="10218" spans="1:20" x14ac:dyDescent="0.35">
      <c r="A10218">
        <f t="shared" si="319"/>
        <v>10218</v>
      </c>
      <c r="B10218" s="3" t="s">
        <v>71</v>
      </c>
      <c r="C10218" s="3" t="s">
        <v>88</v>
      </c>
      <c r="D10218" s="3" t="s">
        <v>65</v>
      </c>
      <c r="E10218">
        <v>2026</v>
      </c>
      <c r="F10218" s="3" t="str">
        <f t="shared" si="318"/>
        <v>GBSpillRND B2026</v>
      </c>
      <c r="G10218" s="9">
        <v>0</v>
      </c>
      <c r="H10218" s="9">
        <v>0</v>
      </c>
      <c r="I10218" s="9">
        <v>0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  <c r="Q10218" s="9">
        <v>0</v>
      </c>
      <c r="R10218" s="9">
        <v>0</v>
      </c>
      <c r="S10218" s="9">
        <v>0</v>
      </c>
      <c r="T10218" s="9">
        <v>0</v>
      </c>
    </row>
    <row r="10219" spans="1:20" x14ac:dyDescent="0.35">
      <c r="A10219">
        <f t="shared" si="319"/>
        <v>10219</v>
      </c>
      <c r="B10219" s="3" t="s">
        <v>71</v>
      </c>
      <c r="C10219" s="3" t="s">
        <v>88</v>
      </c>
      <c r="D10219" s="3" t="s">
        <v>65</v>
      </c>
      <c r="E10219">
        <v>2027</v>
      </c>
      <c r="F10219" s="3" t="str">
        <f t="shared" si="318"/>
        <v>GBSpillRND B2027</v>
      </c>
      <c r="G10219" s="9">
        <v>0</v>
      </c>
      <c r="H10219" s="9">
        <v>0</v>
      </c>
      <c r="I10219" s="9">
        <v>0</v>
      </c>
      <c r="J10219" s="9">
        <v>0</v>
      </c>
      <c r="K10219" s="9">
        <v>0</v>
      </c>
      <c r="L10219" s="9">
        <v>0</v>
      </c>
      <c r="M10219" s="9">
        <v>0</v>
      </c>
      <c r="N10219" s="9">
        <v>0</v>
      </c>
      <c r="O10219" s="9">
        <v>0</v>
      </c>
      <c r="P10219" s="9">
        <v>0</v>
      </c>
      <c r="Q10219" s="9">
        <v>0</v>
      </c>
      <c r="R10219" s="9">
        <v>0</v>
      </c>
      <c r="S10219" s="9">
        <v>0</v>
      </c>
      <c r="T10219" s="9">
        <v>0</v>
      </c>
    </row>
    <row r="10220" spans="1:20" x14ac:dyDescent="0.35">
      <c r="A10220">
        <f t="shared" si="319"/>
        <v>10220</v>
      </c>
      <c r="B10220" s="3" t="s">
        <v>71</v>
      </c>
      <c r="C10220" s="3" t="s">
        <v>88</v>
      </c>
      <c r="D10220" s="3" t="s">
        <v>65</v>
      </c>
      <c r="E10220">
        <v>2028</v>
      </c>
      <c r="F10220" s="3" t="str">
        <f t="shared" si="318"/>
        <v>GBSpillRND B2028</v>
      </c>
      <c r="G10220" s="9">
        <v>0</v>
      </c>
      <c r="H10220" s="9">
        <v>0</v>
      </c>
      <c r="I10220" s="9">
        <v>0</v>
      </c>
      <c r="J10220" s="9">
        <v>0</v>
      </c>
      <c r="K10220" s="9">
        <v>0</v>
      </c>
      <c r="L10220" s="9">
        <v>0</v>
      </c>
      <c r="M10220" s="9">
        <v>0</v>
      </c>
      <c r="N10220" s="9">
        <v>0</v>
      </c>
      <c r="O10220" s="9">
        <v>0</v>
      </c>
      <c r="P10220" s="9">
        <v>0</v>
      </c>
      <c r="Q10220" s="9">
        <v>0</v>
      </c>
      <c r="R10220" s="9">
        <v>0</v>
      </c>
      <c r="S10220" s="9">
        <v>0</v>
      </c>
      <c r="T10220" s="9">
        <v>0</v>
      </c>
    </row>
    <row r="10221" spans="1:20" x14ac:dyDescent="0.35">
      <c r="A10221">
        <f t="shared" si="319"/>
        <v>10221</v>
      </c>
      <c r="B10221" s="3" t="s">
        <v>71</v>
      </c>
      <c r="C10221" s="3" t="s">
        <v>88</v>
      </c>
      <c r="D10221" s="3" t="s">
        <v>65</v>
      </c>
      <c r="E10221">
        <v>2029</v>
      </c>
      <c r="F10221" s="3" t="str">
        <f t="shared" si="318"/>
        <v>GBSpillRND B2029</v>
      </c>
      <c r="G10221" s="9">
        <v>0</v>
      </c>
      <c r="H10221" s="9">
        <v>0</v>
      </c>
      <c r="I10221" s="9">
        <v>0</v>
      </c>
      <c r="J10221" s="9">
        <v>0</v>
      </c>
      <c r="K10221" s="9">
        <v>0</v>
      </c>
      <c r="L10221" s="9">
        <v>0</v>
      </c>
      <c r="M10221" s="9">
        <v>0</v>
      </c>
      <c r="N10221" s="9">
        <v>0</v>
      </c>
      <c r="O10221" s="9">
        <v>0</v>
      </c>
      <c r="P10221" s="9">
        <v>0</v>
      </c>
      <c r="Q10221" s="9">
        <v>0</v>
      </c>
      <c r="R10221" s="9">
        <v>0</v>
      </c>
      <c r="S10221" s="9">
        <v>0</v>
      </c>
      <c r="T10221" s="9">
        <v>0</v>
      </c>
    </row>
    <row r="10222" spans="1:20" x14ac:dyDescent="0.35">
      <c r="A10222">
        <f t="shared" si="319"/>
        <v>10222</v>
      </c>
      <c r="B10222" s="3" t="s">
        <v>71</v>
      </c>
      <c r="C10222" s="3" t="s">
        <v>88</v>
      </c>
      <c r="D10222" s="3" t="s">
        <v>66</v>
      </c>
      <c r="E10222">
        <v>2020</v>
      </c>
      <c r="F10222" s="3" t="str">
        <f t="shared" si="318"/>
        <v>GBSpillPELTON2020</v>
      </c>
      <c r="G10222" s="9">
        <v>0</v>
      </c>
      <c r="H10222" s="9">
        <v>0</v>
      </c>
      <c r="I10222" s="9">
        <v>0</v>
      </c>
      <c r="J10222" s="9">
        <v>0</v>
      </c>
      <c r="K10222" s="9">
        <v>0</v>
      </c>
      <c r="L10222" s="9">
        <v>0</v>
      </c>
      <c r="M10222" s="9">
        <v>0</v>
      </c>
      <c r="N10222" s="9">
        <v>0</v>
      </c>
      <c r="O10222" s="9">
        <v>0</v>
      </c>
      <c r="P10222" s="9">
        <v>0</v>
      </c>
      <c r="Q10222" s="9">
        <v>0</v>
      </c>
      <c r="R10222" s="9">
        <v>0</v>
      </c>
      <c r="S10222" s="9">
        <v>0</v>
      </c>
      <c r="T10222" s="9">
        <v>0</v>
      </c>
    </row>
    <row r="10223" spans="1:20" x14ac:dyDescent="0.35">
      <c r="A10223">
        <f t="shared" si="319"/>
        <v>10223</v>
      </c>
      <c r="B10223" s="3" t="s">
        <v>71</v>
      </c>
      <c r="C10223" s="3" t="s">
        <v>88</v>
      </c>
      <c r="D10223" s="3" t="s">
        <v>66</v>
      </c>
      <c r="E10223">
        <v>2021</v>
      </c>
      <c r="F10223" s="3" t="str">
        <f t="shared" si="318"/>
        <v>GBSpillPELTON2021</v>
      </c>
      <c r="G10223" s="9">
        <v>0</v>
      </c>
      <c r="H10223" s="9">
        <v>0</v>
      </c>
      <c r="I10223" s="9">
        <v>0</v>
      </c>
      <c r="J10223" s="9">
        <v>0</v>
      </c>
      <c r="K10223" s="9">
        <v>0</v>
      </c>
      <c r="L10223" s="9">
        <v>0</v>
      </c>
      <c r="M10223" s="9">
        <v>0</v>
      </c>
      <c r="N10223" s="9">
        <v>0</v>
      </c>
      <c r="O10223" s="9">
        <v>0</v>
      </c>
      <c r="P10223" s="9">
        <v>0</v>
      </c>
      <c r="Q10223" s="9">
        <v>0</v>
      </c>
      <c r="R10223" s="9">
        <v>0</v>
      </c>
      <c r="S10223" s="9">
        <v>0</v>
      </c>
      <c r="T10223" s="9">
        <v>0</v>
      </c>
    </row>
    <row r="10224" spans="1:20" x14ac:dyDescent="0.35">
      <c r="A10224">
        <f t="shared" si="319"/>
        <v>10224</v>
      </c>
      <c r="B10224" s="3" t="s">
        <v>71</v>
      </c>
      <c r="C10224" s="3" t="s">
        <v>88</v>
      </c>
      <c r="D10224" s="3" t="s">
        <v>66</v>
      </c>
      <c r="E10224">
        <v>2022</v>
      </c>
      <c r="F10224" s="3" t="str">
        <f t="shared" si="318"/>
        <v>GBSpillPELTON2022</v>
      </c>
      <c r="G10224" s="9">
        <v>0</v>
      </c>
      <c r="H10224" s="9">
        <v>0</v>
      </c>
      <c r="I10224" s="9">
        <v>0</v>
      </c>
      <c r="J10224" s="9">
        <v>0</v>
      </c>
      <c r="K10224" s="9">
        <v>0</v>
      </c>
      <c r="L10224" s="9">
        <v>0</v>
      </c>
      <c r="M10224" s="9">
        <v>0</v>
      </c>
      <c r="N10224" s="9">
        <v>0</v>
      </c>
      <c r="O10224" s="9">
        <v>0</v>
      </c>
      <c r="P10224" s="9">
        <v>0</v>
      </c>
      <c r="Q10224" s="9">
        <v>0</v>
      </c>
      <c r="R10224" s="9">
        <v>0</v>
      </c>
      <c r="S10224" s="9">
        <v>0</v>
      </c>
      <c r="T10224" s="9">
        <v>0</v>
      </c>
    </row>
    <row r="10225" spans="1:20" x14ac:dyDescent="0.35">
      <c r="A10225">
        <f t="shared" si="319"/>
        <v>10225</v>
      </c>
      <c r="B10225" s="3" t="s">
        <v>71</v>
      </c>
      <c r="C10225" s="3" t="s">
        <v>88</v>
      </c>
      <c r="D10225" s="3" t="s">
        <v>66</v>
      </c>
      <c r="E10225">
        <v>2023</v>
      </c>
      <c r="F10225" s="3" t="str">
        <f t="shared" si="318"/>
        <v>GBSpillPELTON2023</v>
      </c>
      <c r="G10225" s="9">
        <v>0</v>
      </c>
      <c r="H10225" s="9">
        <v>0</v>
      </c>
      <c r="I10225" s="9">
        <v>0</v>
      </c>
      <c r="J10225" s="9">
        <v>0</v>
      </c>
      <c r="K10225" s="9">
        <v>0</v>
      </c>
      <c r="L10225" s="9">
        <v>0</v>
      </c>
      <c r="M10225" s="9">
        <v>0</v>
      </c>
      <c r="N10225" s="9">
        <v>0</v>
      </c>
      <c r="O10225" s="9">
        <v>0</v>
      </c>
      <c r="P10225" s="9">
        <v>0</v>
      </c>
      <c r="Q10225" s="9">
        <v>0</v>
      </c>
      <c r="R10225" s="9">
        <v>0</v>
      </c>
      <c r="S10225" s="9">
        <v>0</v>
      </c>
      <c r="T10225" s="9">
        <v>0</v>
      </c>
    </row>
    <row r="10226" spans="1:20" x14ac:dyDescent="0.35">
      <c r="A10226">
        <f t="shared" si="319"/>
        <v>10226</v>
      </c>
      <c r="B10226" s="3" t="s">
        <v>71</v>
      </c>
      <c r="C10226" s="3" t="s">
        <v>88</v>
      </c>
      <c r="D10226" s="3" t="s">
        <v>66</v>
      </c>
      <c r="E10226">
        <v>2024</v>
      </c>
      <c r="F10226" s="3" t="str">
        <f t="shared" si="318"/>
        <v>GBSpillPELTON2024</v>
      </c>
      <c r="G10226" s="9">
        <v>0</v>
      </c>
      <c r="H10226" s="9">
        <v>0</v>
      </c>
      <c r="I10226" s="9">
        <v>0</v>
      </c>
      <c r="J10226" s="9">
        <v>0</v>
      </c>
      <c r="K10226" s="9">
        <v>0</v>
      </c>
      <c r="L10226" s="9">
        <v>0</v>
      </c>
      <c r="M10226" s="9">
        <v>0</v>
      </c>
      <c r="N10226" s="9">
        <v>0</v>
      </c>
      <c r="O10226" s="9">
        <v>0</v>
      </c>
      <c r="P10226" s="9">
        <v>0</v>
      </c>
      <c r="Q10226" s="9">
        <v>0</v>
      </c>
      <c r="R10226" s="9">
        <v>0</v>
      </c>
      <c r="S10226" s="9">
        <v>0</v>
      </c>
      <c r="T10226" s="9">
        <v>0</v>
      </c>
    </row>
    <row r="10227" spans="1:20" x14ac:dyDescent="0.35">
      <c r="A10227">
        <f t="shared" si="319"/>
        <v>10227</v>
      </c>
      <c r="B10227" s="3" t="s">
        <v>71</v>
      </c>
      <c r="C10227" s="3" t="s">
        <v>88</v>
      </c>
      <c r="D10227" s="3" t="s">
        <v>66</v>
      </c>
      <c r="E10227">
        <v>2025</v>
      </c>
      <c r="F10227" s="3" t="str">
        <f t="shared" si="318"/>
        <v>GBSpillPELTON2025</v>
      </c>
      <c r="G10227" s="9">
        <v>0</v>
      </c>
      <c r="H10227" s="9">
        <v>0</v>
      </c>
      <c r="I10227" s="9">
        <v>0</v>
      </c>
      <c r="J10227" s="9">
        <v>0</v>
      </c>
      <c r="K10227" s="9">
        <v>0</v>
      </c>
      <c r="L10227" s="9">
        <v>0</v>
      </c>
      <c r="M10227" s="9">
        <v>0</v>
      </c>
      <c r="N10227" s="9">
        <v>0</v>
      </c>
      <c r="O10227" s="9">
        <v>0</v>
      </c>
      <c r="P10227" s="9">
        <v>0</v>
      </c>
      <c r="Q10227" s="9">
        <v>0</v>
      </c>
      <c r="R10227" s="9">
        <v>0</v>
      </c>
      <c r="S10227" s="9">
        <v>0</v>
      </c>
      <c r="T10227" s="9">
        <v>0</v>
      </c>
    </row>
    <row r="10228" spans="1:20" x14ac:dyDescent="0.35">
      <c r="A10228">
        <f t="shared" si="319"/>
        <v>10228</v>
      </c>
      <c r="B10228" s="3" t="s">
        <v>71</v>
      </c>
      <c r="C10228" s="3" t="s">
        <v>88</v>
      </c>
      <c r="D10228" s="3" t="s">
        <v>66</v>
      </c>
      <c r="E10228">
        <v>2026</v>
      </c>
      <c r="F10228" s="3" t="str">
        <f t="shared" si="318"/>
        <v>GBSpillPELTON2026</v>
      </c>
      <c r="G10228" s="9">
        <v>0</v>
      </c>
      <c r="H10228" s="9">
        <v>0</v>
      </c>
      <c r="I10228" s="9">
        <v>0</v>
      </c>
      <c r="J10228" s="9">
        <v>0</v>
      </c>
      <c r="K10228" s="9">
        <v>0</v>
      </c>
      <c r="L10228" s="9">
        <v>0</v>
      </c>
      <c r="M10228" s="9">
        <v>0</v>
      </c>
      <c r="N10228" s="9">
        <v>0</v>
      </c>
      <c r="O10228" s="9">
        <v>0</v>
      </c>
      <c r="P10228" s="9">
        <v>0</v>
      </c>
      <c r="Q10228" s="9">
        <v>0</v>
      </c>
      <c r="R10228" s="9">
        <v>0</v>
      </c>
      <c r="S10228" s="9">
        <v>0</v>
      </c>
      <c r="T10228" s="9">
        <v>0</v>
      </c>
    </row>
    <row r="10229" spans="1:20" x14ac:dyDescent="0.35">
      <c r="A10229">
        <f t="shared" si="319"/>
        <v>10229</v>
      </c>
      <c r="B10229" s="3" t="s">
        <v>71</v>
      </c>
      <c r="C10229" s="3" t="s">
        <v>88</v>
      </c>
      <c r="D10229" s="3" t="s">
        <v>66</v>
      </c>
      <c r="E10229">
        <v>2027</v>
      </c>
      <c r="F10229" s="3" t="str">
        <f t="shared" si="318"/>
        <v>GBSpillPELTON2027</v>
      </c>
      <c r="G10229" s="9">
        <v>0</v>
      </c>
      <c r="H10229" s="9">
        <v>0</v>
      </c>
      <c r="I10229" s="9">
        <v>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  <c r="Q10229" s="9">
        <v>0</v>
      </c>
      <c r="R10229" s="9">
        <v>0</v>
      </c>
      <c r="S10229" s="9">
        <v>0</v>
      </c>
      <c r="T10229" s="9">
        <v>0</v>
      </c>
    </row>
    <row r="10230" spans="1:20" x14ac:dyDescent="0.35">
      <c r="A10230">
        <f t="shared" si="319"/>
        <v>10230</v>
      </c>
      <c r="B10230" s="3" t="s">
        <v>71</v>
      </c>
      <c r="C10230" s="3" t="s">
        <v>88</v>
      </c>
      <c r="D10230" s="3" t="s">
        <v>66</v>
      </c>
      <c r="E10230">
        <v>2028</v>
      </c>
      <c r="F10230" s="3" t="str">
        <f t="shared" si="318"/>
        <v>GBSpillPELTON2028</v>
      </c>
      <c r="G10230" s="9">
        <v>0</v>
      </c>
      <c r="H10230" s="9">
        <v>0</v>
      </c>
      <c r="I10230" s="9">
        <v>0</v>
      </c>
      <c r="J10230" s="9">
        <v>0</v>
      </c>
      <c r="K10230" s="9">
        <v>0</v>
      </c>
      <c r="L10230" s="9">
        <v>0</v>
      </c>
      <c r="M10230" s="9">
        <v>0</v>
      </c>
      <c r="N10230" s="9">
        <v>0</v>
      </c>
      <c r="O10230" s="9">
        <v>0</v>
      </c>
      <c r="P10230" s="9">
        <v>0</v>
      </c>
      <c r="Q10230" s="9">
        <v>0</v>
      </c>
      <c r="R10230" s="9">
        <v>0</v>
      </c>
      <c r="S10230" s="9">
        <v>0</v>
      </c>
      <c r="T10230" s="9">
        <v>0</v>
      </c>
    </row>
    <row r="10231" spans="1:20" x14ac:dyDescent="0.35">
      <c r="A10231">
        <f t="shared" si="319"/>
        <v>10231</v>
      </c>
      <c r="B10231" s="3" t="s">
        <v>71</v>
      </c>
      <c r="C10231" s="3" t="s">
        <v>88</v>
      </c>
      <c r="D10231" s="3" t="s">
        <v>66</v>
      </c>
      <c r="E10231">
        <v>2029</v>
      </c>
      <c r="F10231" s="3" t="str">
        <f t="shared" si="318"/>
        <v>GBSpillPELTON2029</v>
      </c>
      <c r="G10231" s="9">
        <v>0</v>
      </c>
      <c r="H10231" s="9">
        <v>0</v>
      </c>
      <c r="I10231" s="9">
        <v>0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  <c r="Q10231" s="9">
        <v>0</v>
      </c>
      <c r="R10231" s="9">
        <v>0</v>
      </c>
      <c r="S10231" s="9">
        <v>0</v>
      </c>
      <c r="T10231" s="9">
        <v>0</v>
      </c>
    </row>
    <row r="10232" spans="1:20" x14ac:dyDescent="0.35">
      <c r="A10232">
        <f t="shared" si="319"/>
        <v>10232</v>
      </c>
      <c r="B10232" s="3" t="s">
        <v>71</v>
      </c>
      <c r="C10232" s="3" t="s">
        <v>88</v>
      </c>
      <c r="D10232" s="3" t="s">
        <v>67</v>
      </c>
      <c r="E10232">
        <v>2020</v>
      </c>
      <c r="F10232" s="3" t="str">
        <f t="shared" si="318"/>
        <v>GBSpillREREG2020</v>
      </c>
      <c r="G10232" s="9">
        <v>0</v>
      </c>
      <c r="H10232" s="9">
        <v>0</v>
      </c>
      <c r="I10232" s="9">
        <v>0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  <c r="Q10232" s="9">
        <v>0</v>
      </c>
      <c r="R10232" s="9">
        <v>0</v>
      </c>
      <c r="S10232" s="9">
        <v>0</v>
      </c>
      <c r="T10232" s="9">
        <v>0</v>
      </c>
    </row>
    <row r="10233" spans="1:20" x14ac:dyDescent="0.35">
      <c r="A10233">
        <f t="shared" si="319"/>
        <v>10233</v>
      </c>
      <c r="B10233" s="3" t="s">
        <v>71</v>
      </c>
      <c r="C10233" s="3" t="s">
        <v>88</v>
      </c>
      <c r="D10233" s="3" t="s">
        <v>67</v>
      </c>
      <c r="E10233">
        <v>2021</v>
      </c>
      <c r="F10233" s="3" t="str">
        <f t="shared" si="318"/>
        <v>GBSpillREREG2021</v>
      </c>
      <c r="G10233" s="9">
        <v>0</v>
      </c>
      <c r="H10233" s="9">
        <v>0</v>
      </c>
      <c r="I10233" s="9">
        <v>0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  <c r="Q10233" s="9">
        <v>0</v>
      </c>
      <c r="R10233" s="9">
        <v>0</v>
      </c>
      <c r="S10233" s="9">
        <v>0</v>
      </c>
      <c r="T10233" s="9">
        <v>0</v>
      </c>
    </row>
    <row r="10234" spans="1:20" x14ac:dyDescent="0.35">
      <c r="A10234">
        <f t="shared" si="319"/>
        <v>10234</v>
      </c>
      <c r="B10234" s="3" t="s">
        <v>71</v>
      </c>
      <c r="C10234" s="3" t="s">
        <v>88</v>
      </c>
      <c r="D10234" s="3" t="s">
        <v>67</v>
      </c>
      <c r="E10234">
        <v>2022</v>
      </c>
      <c r="F10234" s="3" t="str">
        <f t="shared" si="318"/>
        <v>GBSpillREREG2022</v>
      </c>
      <c r="G10234" s="9">
        <v>0</v>
      </c>
      <c r="H10234" s="9">
        <v>0</v>
      </c>
      <c r="I10234" s="9">
        <v>0</v>
      </c>
      <c r="J10234" s="9">
        <v>0</v>
      </c>
      <c r="K10234" s="9">
        <v>0</v>
      </c>
      <c r="L10234" s="9">
        <v>0</v>
      </c>
      <c r="M10234" s="9">
        <v>0</v>
      </c>
      <c r="N10234" s="9">
        <v>0</v>
      </c>
      <c r="O10234" s="9">
        <v>0</v>
      </c>
      <c r="P10234" s="9">
        <v>0</v>
      </c>
      <c r="Q10234" s="9">
        <v>0</v>
      </c>
      <c r="R10234" s="9">
        <v>0</v>
      </c>
      <c r="S10234" s="9">
        <v>0</v>
      </c>
      <c r="T10234" s="9">
        <v>0</v>
      </c>
    </row>
    <row r="10235" spans="1:20" x14ac:dyDescent="0.35">
      <c r="A10235">
        <f t="shared" si="319"/>
        <v>10235</v>
      </c>
      <c r="B10235" s="3" t="s">
        <v>71</v>
      </c>
      <c r="C10235" s="3" t="s">
        <v>88</v>
      </c>
      <c r="D10235" s="3" t="s">
        <v>67</v>
      </c>
      <c r="E10235">
        <v>2023</v>
      </c>
      <c r="F10235" s="3" t="str">
        <f t="shared" si="318"/>
        <v>GBSpillREREG2023</v>
      </c>
      <c r="G10235" s="9">
        <v>0</v>
      </c>
      <c r="H10235" s="9">
        <v>0</v>
      </c>
      <c r="I10235" s="9">
        <v>0</v>
      </c>
      <c r="J10235" s="9">
        <v>0</v>
      </c>
      <c r="K10235" s="9">
        <v>0</v>
      </c>
      <c r="L10235" s="9">
        <v>0</v>
      </c>
      <c r="M10235" s="9">
        <v>0</v>
      </c>
      <c r="N10235" s="9">
        <v>0</v>
      </c>
      <c r="O10235" s="9">
        <v>0</v>
      </c>
      <c r="P10235" s="9">
        <v>0</v>
      </c>
      <c r="Q10235" s="9">
        <v>0</v>
      </c>
      <c r="R10235" s="9">
        <v>0</v>
      </c>
      <c r="S10235" s="9">
        <v>0</v>
      </c>
      <c r="T10235" s="9">
        <v>0</v>
      </c>
    </row>
    <row r="10236" spans="1:20" x14ac:dyDescent="0.35">
      <c r="A10236">
        <f t="shared" si="319"/>
        <v>10236</v>
      </c>
      <c r="B10236" s="3" t="s">
        <v>71</v>
      </c>
      <c r="C10236" s="3" t="s">
        <v>88</v>
      </c>
      <c r="D10236" s="3" t="s">
        <v>67</v>
      </c>
      <c r="E10236">
        <v>2024</v>
      </c>
      <c r="F10236" s="3" t="str">
        <f t="shared" si="318"/>
        <v>GBSpillREREG2024</v>
      </c>
      <c r="G10236" s="9">
        <v>0</v>
      </c>
      <c r="H10236" s="9">
        <v>0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  <c r="Q10236" s="9">
        <v>0</v>
      </c>
      <c r="R10236" s="9">
        <v>0</v>
      </c>
      <c r="S10236" s="9">
        <v>0</v>
      </c>
      <c r="T10236" s="9">
        <v>0</v>
      </c>
    </row>
    <row r="10237" spans="1:20" x14ac:dyDescent="0.35">
      <c r="A10237">
        <f t="shared" si="319"/>
        <v>10237</v>
      </c>
      <c r="B10237" s="3" t="s">
        <v>71</v>
      </c>
      <c r="C10237" s="3" t="s">
        <v>88</v>
      </c>
      <c r="D10237" s="3" t="s">
        <v>67</v>
      </c>
      <c r="E10237">
        <v>2025</v>
      </c>
      <c r="F10237" s="3" t="str">
        <f t="shared" si="318"/>
        <v>GBSpillREREG2025</v>
      </c>
      <c r="G10237" s="9">
        <v>0</v>
      </c>
      <c r="H10237" s="9">
        <v>0</v>
      </c>
      <c r="I10237" s="9">
        <v>0</v>
      </c>
      <c r="J10237" s="9">
        <v>0</v>
      </c>
      <c r="K10237" s="9">
        <v>0</v>
      </c>
      <c r="L10237" s="9">
        <v>0</v>
      </c>
      <c r="M10237" s="9">
        <v>0</v>
      </c>
      <c r="N10237" s="9">
        <v>0</v>
      </c>
      <c r="O10237" s="9">
        <v>0</v>
      </c>
      <c r="P10237" s="9">
        <v>0</v>
      </c>
      <c r="Q10237" s="9">
        <v>0</v>
      </c>
      <c r="R10237" s="9">
        <v>0</v>
      </c>
      <c r="S10237" s="9">
        <v>0</v>
      </c>
      <c r="T10237" s="9">
        <v>0</v>
      </c>
    </row>
    <row r="10238" spans="1:20" x14ac:dyDescent="0.35">
      <c r="A10238">
        <f t="shared" si="319"/>
        <v>10238</v>
      </c>
      <c r="B10238" s="3" t="s">
        <v>71</v>
      </c>
      <c r="C10238" s="3" t="s">
        <v>88</v>
      </c>
      <c r="D10238" s="3" t="s">
        <v>67</v>
      </c>
      <c r="E10238">
        <v>2026</v>
      </c>
      <c r="F10238" s="3" t="str">
        <f t="shared" si="318"/>
        <v>GBSpillREREG2026</v>
      </c>
      <c r="G10238" s="9">
        <v>0</v>
      </c>
      <c r="H10238" s="9">
        <v>0</v>
      </c>
      <c r="I10238" s="9">
        <v>0</v>
      </c>
      <c r="J10238" s="9">
        <v>0</v>
      </c>
      <c r="K10238" s="9">
        <v>0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  <c r="Q10238" s="9">
        <v>0</v>
      </c>
      <c r="R10238" s="9">
        <v>0</v>
      </c>
      <c r="S10238" s="9">
        <v>0</v>
      </c>
      <c r="T10238" s="9">
        <v>0</v>
      </c>
    </row>
    <row r="10239" spans="1:20" x14ac:dyDescent="0.35">
      <c r="A10239">
        <f t="shared" si="319"/>
        <v>10239</v>
      </c>
      <c r="B10239" s="3" t="s">
        <v>71</v>
      </c>
      <c r="C10239" s="3" t="s">
        <v>88</v>
      </c>
      <c r="D10239" s="3" t="s">
        <v>67</v>
      </c>
      <c r="E10239">
        <v>2027</v>
      </c>
      <c r="F10239" s="3" t="str">
        <f t="shared" si="318"/>
        <v>GBSpillREREG2027</v>
      </c>
      <c r="G10239" s="9">
        <v>0</v>
      </c>
      <c r="H10239" s="9">
        <v>0</v>
      </c>
      <c r="I10239" s="9">
        <v>0</v>
      </c>
      <c r="J10239" s="9">
        <v>0</v>
      </c>
      <c r="K10239" s="9">
        <v>0</v>
      </c>
      <c r="L10239" s="9">
        <v>0</v>
      </c>
      <c r="M10239" s="9">
        <v>0</v>
      </c>
      <c r="N10239" s="9">
        <v>0</v>
      </c>
      <c r="O10239" s="9">
        <v>0</v>
      </c>
      <c r="P10239" s="9">
        <v>0</v>
      </c>
      <c r="Q10239" s="9">
        <v>0</v>
      </c>
      <c r="R10239" s="9">
        <v>0</v>
      </c>
      <c r="S10239" s="9">
        <v>0</v>
      </c>
      <c r="T10239" s="9">
        <v>0</v>
      </c>
    </row>
    <row r="10240" spans="1:20" x14ac:dyDescent="0.35">
      <c r="A10240">
        <f t="shared" si="319"/>
        <v>10240</v>
      </c>
      <c r="B10240" s="3" t="s">
        <v>71</v>
      </c>
      <c r="C10240" s="3" t="s">
        <v>88</v>
      </c>
      <c r="D10240" s="3" t="s">
        <v>67</v>
      </c>
      <c r="E10240">
        <v>2028</v>
      </c>
      <c r="F10240" s="3" t="str">
        <f t="shared" si="318"/>
        <v>GBSpillREREG2028</v>
      </c>
      <c r="G10240" s="9">
        <v>0</v>
      </c>
      <c r="H10240" s="9">
        <v>0</v>
      </c>
      <c r="I10240" s="9">
        <v>0</v>
      </c>
      <c r="J10240" s="9">
        <v>0</v>
      </c>
      <c r="K10240" s="9">
        <v>0</v>
      </c>
      <c r="L10240" s="9">
        <v>0</v>
      </c>
      <c r="M10240" s="9">
        <v>0</v>
      </c>
      <c r="N10240" s="9">
        <v>0</v>
      </c>
      <c r="O10240" s="9">
        <v>0</v>
      </c>
      <c r="P10240" s="9">
        <v>0</v>
      </c>
      <c r="Q10240" s="9">
        <v>0</v>
      </c>
      <c r="R10240" s="9">
        <v>0</v>
      </c>
      <c r="S10240" s="9">
        <v>0</v>
      </c>
      <c r="T10240" s="9">
        <v>0</v>
      </c>
    </row>
    <row r="10241" spans="1:20" x14ac:dyDescent="0.35">
      <c r="A10241">
        <f t="shared" si="319"/>
        <v>10241</v>
      </c>
      <c r="B10241" s="3" t="s">
        <v>71</v>
      </c>
      <c r="C10241" s="3" t="s">
        <v>88</v>
      </c>
      <c r="D10241" s="3" t="s">
        <v>67</v>
      </c>
      <c r="E10241">
        <v>2029</v>
      </c>
      <c r="F10241" s="3" t="str">
        <f t="shared" si="318"/>
        <v>GBSpillREREG2029</v>
      </c>
      <c r="G10241" s="9">
        <v>0</v>
      </c>
      <c r="H10241" s="9">
        <v>0</v>
      </c>
      <c r="I10241" s="9">
        <v>0</v>
      </c>
      <c r="J10241" s="9">
        <v>0</v>
      </c>
      <c r="K10241" s="9">
        <v>0</v>
      </c>
      <c r="L10241" s="9">
        <v>0</v>
      </c>
      <c r="M10241" s="9">
        <v>0</v>
      </c>
      <c r="N10241" s="9">
        <v>0</v>
      </c>
      <c r="O10241" s="9">
        <v>0</v>
      </c>
      <c r="P10241" s="9">
        <v>0</v>
      </c>
      <c r="Q10241" s="9">
        <v>0</v>
      </c>
      <c r="R10241" s="9">
        <v>0</v>
      </c>
      <c r="S10241" s="9">
        <v>0</v>
      </c>
      <c r="T10241" s="9">
        <v>0</v>
      </c>
    </row>
    <row r="10242" spans="1:20" x14ac:dyDescent="0.35">
      <c r="A10242">
        <f t="shared" si="319"/>
        <v>10242</v>
      </c>
      <c r="B10242" s="3" t="s">
        <v>71</v>
      </c>
      <c r="C10242" s="3" t="s">
        <v>88</v>
      </c>
      <c r="D10242" s="3" t="s">
        <v>68</v>
      </c>
      <c r="E10242">
        <v>2020</v>
      </c>
      <c r="F10242" s="3" t="str">
        <f t="shared" ref="F10242:F10305" si="320">_xlfn.CONCAT(B10242,C10242,D10242,E10242)</f>
        <v>GBSpillDALLES2020</v>
      </c>
      <c r="G10242" s="9">
        <v>0</v>
      </c>
      <c r="H10242" s="9">
        <v>0</v>
      </c>
      <c r="I10242" s="9">
        <v>0</v>
      </c>
      <c r="J10242" s="9">
        <v>0</v>
      </c>
      <c r="K10242" s="9">
        <v>0</v>
      </c>
      <c r="L10242" s="9">
        <v>48.024999999999999</v>
      </c>
      <c r="M10242" s="9">
        <v>111.221</v>
      </c>
      <c r="N10242" s="9">
        <v>128.18</v>
      </c>
      <c r="O10242" s="9">
        <v>230.596</v>
      </c>
      <c r="P10242" s="9">
        <v>160.42400000000001</v>
      </c>
      <c r="Q10242" s="9">
        <v>63.625999999999998</v>
      </c>
      <c r="R10242" s="9">
        <v>52.222000000000001</v>
      </c>
      <c r="S10242" s="9">
        <v>31.867000000000001</v>
      </c>
      <c r="T10242" s="9">
        <v>0</v>
      </c>
    </row>
    <row r="10243" spans="1:20" x14ac:dyDescent="0.35">
      <c r="A10243">
        <f t="shared" ref="A10243:A10306" si="321">A10242+1</f>
        <v>10243</v>
      </c>
      <c r="B10243" s="3" t="s">
        <v>71</v>
      </c>
      <c r="C10243" s="3" t="s">
        <v>88</v>
      </c>
      <c r="D10243" s="3" t="s">
        <v>68</v>
      </c>
      <c r="E10243">
        <v>2021</v>
      </c>
      <c r="F10243" s="3" t="str">
        <f t="shared" si="320"/>
        <v>GBSpillDALLES2021</v>
      </c>
      <c r="G10243" s="9">
        <v>0</v>
      </c>
      <c r="H10243" s="9">
        <v>0</v>
      </c>
      <c r="I10243" s="9">
        <v>0</v>
      </c>
      <c r="J10243" s="9">
        <v>0</v>
      </c>
      <c r="K10243" s="9">
        <v>0</v>
      </c>
      <c r="L10243" s="9">
        <v>46.829000000000001</v>
      </c>
      <c r="M10243" s="9">
        <v>43.417999999999999</v>
      </c>
      <c r="N10243" s="9">
        <v>62.628999999999998</v>
      </c>
      <c r="O10243" s="9">
        <v>108.282</v>
      </c>
      <c r="P10243" s="9">
        <v>156.46600000000001</v>
      </c>
      <c r="Q10243" s="9">
        <v>76.653999999999996</v>
      </c>
      <c r="R10243" s="9">
        <v>60.045999999999999</v>
      </c>
      <c r="S10243" s="9">
        <v>36.412999999999997</v>
      </c>
      <c r="T10243" s="9">
        <v>0</v>
      </c>
    </row>
    <row r="10244" spans="1:20" x14ac:dyDescent="0.35">
      <c r="A10244">
        <f t="shared" si="321"/>
        <v>10244</v>
      </c>
      <c r="B10244" s="3" t="s">
        <v>71</v>
      </c>
      <c r="C10244" s="3" t="s">
        <v>88</v>
      </c>
      <c r="D10244" s="3" t="s">
        <v>68</v>
      </c>
      <c r="E10244">
        <v>2022</v>
      </c>
      <c r="F10244" s="3" t="str">
        <f t="shared" si="320"/>
        <v>GBSpillDALLES2022</v>
      </c>
      <c r="G10244" s="9">
        <v>0</v>
      </c>
      <c r="H10244" s="9">
        <v>0</v>
      </c>
      <c r="I10244" s="9">
        <v>0</v>
      </c>
      <c r="J10244" s="9">
        <v>0</v>
      </c>
      <c r="K10244" s="9">
        <v>0</v>
      </c>
      <c r="L10244" s="9">
        <v>46.948</v>
      </c>
      <c r="M10244" s="9">
        <v>87.412999999999997</v>
      </c>
      <c r="N10244" s="9">
        <v>72.272999999999996</v>
      </c>
      <c r="O10244" s="9">
        <v>133.98099999999999</v>
      </c>
      <c r="P10244" s="9">
        <v>228.29900000000001</v>
      </c>
      <c r="Q10244" s="9">
        <v>107.767</v>
      </c>
      <c r="R10244" s="9">
        <v>68.858999999999995</v>
      </c>
      <c r="S10244" s="9">
        <v>42.088999999999999</v>
      </c>
      <c r="T10244" s="9">
        <v>0</v>
      </c>
    </row>
    <row r="10245" spans="1:20" x14ac:dyDescent="0.35">
      <c r="A10245">
        <f t="shared" si="321"/>
        <v>10245</v>
      </c>
      <c r="B10245" s="3" t="s">
        <v>71</v>
      </c>
      <c r="C10245" s="3" t="s">
        <v>88</v>
      </c>
      <c r="D10245" s="3" t="s">
        <v>68</v>
      </c>
      <c r="E10245">
        <v>2023</v>
      </c>
      <c r="F10245" s="3" t="str">
        <f t="shared" si="320"/>
        <v>GBSpillDALLES2023</v>
      </c>
      <c r="G10245" s="9">
        <v>0</v>
      </c>
      <c r="H10245" s="9">
        <v>0</v>
      </c>
      <c r="I10245" s="9">
        <v>0</v>
      </c>
      <c r="J10245" s="9">
        <v>0</v>
      </c>
      <c r="K10245" s="9">
        <v>0</v>
      </c>
      <c r="L10245" s="9">
        <v>50.695</v>
      </c>
      <c r="M10245" s="9">
        <v>235.304</v>
      </c>
      <c r="N10245" s="9">
        <v>222.852</v>
      </c>
      <c r="O10245" s="9">
        <v>245.92599999999999</v>
      </c>
      <c r="P10245" s="9">
        <v>220.63300000000001</v>
      </c>
      <c r="Q10245" s="9">
        <v>135.97200000000001</v>
      </c>
      <c r="R10245" s="9">
        <v>80.128</v>
      </c>
      <c r="S10245" s="9">
        <v>44.143000000000001</v>
      </c>
      <c r="T10245" s="9">
        <v>0</v>
      </c>
    </row>
    <row r="10246" spans="1:20" x14ac:dyDescent="0.35">
      <c r="A10246">
        <f t="shared" si="321"/>
        <v>10246</v>
      </c>
      <c r="B10246" s="3" t="s">
        <v>71</v>
      </c>
      <c r="C10246" s="3" t="s">
        <v>88</v>
      </c>
      <c r="D10246" s="3" t="s">
        <v>68</v>
      </c>
      <c r="E10246">
        <v>2024</v>
      </c>
      <c r="F10246" s="3" t="str">
        <f t="shared" si="320"/>
        <v>GBSpillDALLES2024</v>
      </c>
      <c r="G10246" s="9">
        <v>0</v>
      </c>
      <c r="H10246" s="9">
        <v>0</v>
      </c>
      <c r="I10246" s="9">
        <v>0</v>
      </c>
      <c r="J10246" s="9">
        <v>0</v>
      </c>
      <c r="K10246" s="9">
        <v>0</v>
      </c>
      <c r="L10246" s="9">
        <v>48.183999999999997</v>
      </c>
      <c r="M10246" s="9">
        <v>85.778999999999996</v>
      </c>
      <c r="N10246" s="9">
        <v>166.82300000000001</v>
      </c>
      <c r="O10246" s="9">
        <v>185.44499999999999</v>
      </c>
      <c r="P10246" s="9">
        <v>187.90799999999999</v>
      </c>
      <c r="Q10246" s="9">
        <v>52.731999999999999</v>
      </c>
      <c r="R10246" s="9">
        <v>51.305</v>
      </c>
      <c r="S10246" s="9">
        <v>33.962000000000003</v>
      </c>
      <c r="T10246" s="9">
        <v>0</v>
      </c>
    </row>
    <row r="10247" spans="1:20" x14ac:dyDescent="0.35">
      <c r="A10247">
        <f t="shared" si="321"/>
        <v>10247</v>
      </c>
      <c r="B10247" s="3" t="s">
        <v>71</v>
      </c>
      <c r="C10247" s="3" t="s">
        <v>88</v>
      </c>
      <c r="D10247" s="3" t="s">
        <v>68</v>
      </c>
      <c r="E10247">
        <v>2025</v>
      </c>
      <c r="F10247" s="3" t="str">
        <f t="shared" si="320"/>
        <v>GBSpillDALLES2025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49.823</v>
      </c>
      <c r="M10247" s="9">
        <v>121.982</v>
      </c>
      <c r="N10247" s="9">
        <v>201.63200000000001</v>
      </c>
      <c r="O10247" s="9">
        <v>213.82499999999999</v>
      </c>
      <c r="P10247" s="9">
        <v>168.17400000000001</v>
      </c>
      <c r="Q10247" s="9">
        <v>85.195999999999998</v>
      </c>
      <c r="R10247" s="9">
        <v>59.756999999999998</v>
      </c>
      <c r="S10247" s="9">
        <v>35.814</v>
      </c>
      <c r="T10247" s="9">
        <v>0</v>
      </c>
    </row>
    <row r="10248" spans="1:20" x14ac:dyDescent="0.35">
      <c r="A10248">
        <f t="shared" si="321"/>
        <v>10248</v>
      </c>
      <c r="B10248" s="3" t="s">
        <v>71</v>
      </c>
      <c r="C10248" s="3" t="s">
        <v>88</v>
      </c>
      <c r="D10248" s="3" t="s">
        <v>68</v>
      </c>
      <c r="E10248">
        <v>2026</v>
      </c>
      <c r="F10248" s="3" t="str">
        <f t="shared" si="320"/>
        <v>GBSpillDALLES2026</v>
      </c>
      <c r="G10248" s="9">
        <v>0</v>
      </c>
      <c r="H10248" s="9">
        <v>0</v>
      </c>
      <c r="I10248" s="9">
        <v>0</v>
      </c>
      <c r="J10248" s="9">
        <v>0</v>
      </c>
      <c r="K10248" s="9">
        <v>0</v>
      </c>
      <c r="L10248" s="9">
        <v>48.195</v>
      </c>
      <c r="M10248" s="9">
        <v>99.317999999999998</v>
      </c>
      <c r="N10248" s="9">
        <v>112.039</v>
      </c>
      <c r="O10248" s="9">
        <v>93.366</v>
      </c>
      <c r="P10248" s="9">
        <v>183.01900000000001</v>
      </c>
      <c r="Q10248" s="9">
        <v>84.209000000000003</v>
      </c>
      <c r="R10248" s="9">
        <v>66.313000000000002</v>
      </c>
      <c r="S10248" s="9">
        <v>37.804000000000002</v>
      </c>
      <c r="T10248" s="9">
        <v>0</v>
      </c>
    </row>
    <row r="10249" spans="1:20" x14ac:dyDescent="0.35">
      <c r="A10249">
        <f t="shared" si="321"/>
        <v>10249</v>
      </c>
      <c r="B10249" s="3" t="s">
        <v>71</v>
      </c>
      <c r="C10249" s="3" t="s">
        <v>88</v>
      </c>
      <c r="D10249" s="3" t="s">
        <v>68</v>
      </c>
      <c r="E10249">
        <v>2027</v>
      </c>
      <c r="F10249" s="3" t="str">
        <f t="shared" si="320"/>
        <v>GBSpillDALLES2027</v>
      </c>
      <c r="G10249" s="9">
        <v>0</v>
      </c>
      <c r="H10249" s="9">
        <v>0</v>
      </c>
      <c r="I10249" s="9">
        <v>0</v>
      </c>
      <c r="J10249" s="9">
        <v>0</v>
      </c>
      <c r="K10249" s="9">
        <v>0</v>
      </c>
      <c r="L10249" s="9">
        <v>49.43</v>
      </c>
      <c r="M10249" s="9">
        <v>159.55099999999999</v>
      </c>
      <c r="N10249" s="9">
        <v>174.517</v>
      </c>
      <c r="O10249" s="9">
        <v>232.417</v>
      </c>
      <c r="P10249" s="9">
        <v>221.68</v>
      </c>
      <c r="Q10249" s="9">
        <v>110.51</v>
      </c>
      <c r="R10249" s="9">
        <v>69.518000000000001</v>
      </c>
      <c r="S10249" s="9">
        <v>42.722999999999999</v>
      </c>
      <c r="T10249" s="9">
        <v>0</v>
      </c>
    </row>
    <row r="10250" spans="1:20" x14ac:dyDescent="0.35">
      <c r="A10250">
        <f t="shared" si="321"/>
        <v>10250</v>
      </c>
      <c r="B10250" s="3" t="s">
        <v>71</v>
      </c>
      <c r="C10250" s="3" t="s">
        <v>88</v>
      </c>
      <c r="D10250" s="3" t="s">
        <v>68</v>
      </c>
      <c r="E10250">
        <v>2028</v>
      </c>
      <c r="F10250" s="3" t="str">
        <f t="shared" si="320"/>
        <v>GBSpillDALLES2028</v>
      </c>
      <c r="G10250" s="9">
        <v>0</v>
      </c>
      <c r="H10250" s="9">
        <v>0</v>
      </c>
      <c r="I10250" s="9">
        <v>0</v>
      </c>
      <c r="J10250" s="9">
        <v>0</v>
      </c>
      <c r="K10250" s="9">
        <v>0</v>
      </c>
      <c r="L10250" s="9">
        <v>49.031999999999996</v>
      </c>
      <c r="M10250" s="9">
        <v>106.83499999999999</v>
      </c>
      <c r="N10250" s="9">
        <v>135.024</v>
      </c>
      <c r="O10250" s="9">
        <v>232.81700000000001</v>
      </c>
      <c r="P10250" s="9">
        <v>209.596</v>
      </c>
      <c r="Q10250" s="9">
        <v>140</v>
      </c>
      <c r="R10250" s="9">
        <v>89.105999999999995</v>
      </c>
      <c r="S10250" s="9">
        <v>57.817</v>
      </c>
      <c r="T10250" s="9">
        <v>0</v>
      </c>
    </row>
    <row r="10251" spans="1:20" x14ac:dyDescent="0.35">
      <c r="A10251">
        <f t="shared" si="321"/>
        <v>10251</v>
      </c>
      <c r="B10251" s="3" t="s">
        <v>71</v>
      </c>
      <c r="C10251" s="3" t="s">
        <v>88</v>
      </c>
      <c r="D10251" s="3" t="s">
        <v>68</v>
      </c>
      <c r="E10251">
        <v>2029</v>
      </c>
      <c r="F10251" s="3" t="str">
        <f t="shared" si="320"/>
        <v>GBSpillDALLES2029</v>
      </c>
      <c r="G10251" s="9">
        <v>0</v>
      </c>
      <c r="H10251" s="9">
        <v>0</v>
      </c>
      <c r="I10251" s="9">
        <v>0</v>
      </c>
      <c r="J10251" s="9">
        <v>0</v>
      </c>
      <c r="K10251" s="9">
        <v>0</v>
      </c>
      <c r="L10251" s="9">
        <v>48.514000000000003</v>
      </c>
      <c r="M10251" s="9">
        <v>107.742</v>
      </c>
      <c r="N10251" s="9">
        <v>139.52600000000001</v>
      </c>
      <c r="O10251" s="9">
        <v>201.73400000000001</v>
      </c>
      <c r="P10251" s="9">
        <v>205.65799999999999</v>
      </c>
      <c r="Q10251" s="9">
        <v>78.878</v>
      </c>
      <c r="R10251" s="9">
        <v>52.597000000000001</v>
      </c>
      <c r="S10251" s="9">
        <v>35.090000000000003</v>
      </c>
      <c r="T10251" s="9">
        <v>0</v>
      </c>
    </row>
    <row r="10252" spans="1:20" x14ac:dyDescent="0.35">
      <c r="A10252">
        <f t="shared" si="321"/>
        <v>10252</v>
      </c>
      <c r="B10252" s="3" t="s">
        <v>71</v>
      </c>
      <c r="C10252" s="3" t="s">
        <v>88</v>
      </c>
      <c r="D10252" s="3" t="s">
        <v>69</v>
      </c>
      <c r="E10252">
        <v>2020</v>
      </c>
      <c r="F10252" s="3" t="str">
        <f t="shared" si="320"/>
        <v>GBSpillBONN2020</v>
      </c>
      <c r="G10252" s="9">
        <v>0</v>
      </c>
      <c r="H10252" s="9">
        <v>0</v>
      </c>
      <c r="I10252" s="9">
        <v>0</v>
      </c>
      <c r="J10252" s="9">
        <v>0</v>
      </c>
      <c r="K10252" s="9">
        <v>0</v>
      </c>
      <c r="L10252" s="9">
        <v>30.108000000000001</v>
      </c>
      <c r="M10252" s="9">
        <v>131.11500000000001</v>
      </c>
      <c r="N10252" s="9">
        <v>133.333</v>
      </c>
      <c r="O10252" s="9">
        <v>133.333</v>
      </c>
      <c r="P10252" s="9">
        <v>114.167</v>
      </c>
      <c r="Q10252" s="9">
        <v>95</v>
      </c>
      <c r="R10252" s="9">
        <v>92.382999999999996</v>
      </c>
      <c r="S10252" s="9">
        <v>50</v>
      </c>
      <c r="T10252" s="9">
        <v>0</v>
      </c>
    </row>
    <row r="10253" spans="1:20" x14ac:dyDescent="0.35">
      <c r="A10253">
        <f t="shared" si="321"/>
        <v>10253</v>
      </c>
      <c r="B10253" s="3" t="s">
        <v>71</v>
      </c>
      <c r="C10253" s="3" t="s">
        <v>88</v>
      </c>
      <c r="D10253" s="3" t="s">
        <v>69</v>
      </c>
      <c r="E10253">
        <v>2021</v>
      </c>
      <c r="F10253" s="3" t="str">
        <f t="shared" si="320"/>
        <v>GBSpillBONN2021</v>
      </c>
      <c r="G10253" s="9">
        <v>0</v>
      </c>
      <c r="H10253" s="9">
        <v>0</v>
      </c>
      <c r="I10253" s="9">
        <v>0</v>
      </c>
      <c r="J10253" s="9">
        <v>0</v>
      </c>
      <c r="K10253" s="9">
        <v>0</v>
      </c>
      <c r="L10253" s="9">
        <v>30.108000000000001</v>
      </c>
      <c r="M10253" s="9">
        <v>61.734000000000002</v>
      </c>
      <c r="N10253" s="9">
        <v>83.405000000000001</v>
      </c>
      <c r="O10253" s="9">
        <v>119.592</v>
      </c>
      <c r="P10253" s="9">
        <v>114.167</v>
      </c>
      <c r="Q10253" s="9">
        <v>95</v>
      </c>
      <c r="R10253" s="9">
        <v>95</v>
      </c>
      <c r="S10253" s="9">
        <v>50</v>
      </c>
      <c r="T10253" s="9">
        <v>0</v>
      </c>
    </row>
    <row r="10254" spans="1:20" x14ac:dyDescent="0.35">
      <c r="A10254">
        <f t="shared" si="321"/>
        <v>10254</v>
      </c>
      <c r="B10254" s="3" t="s">
        <v>71</v>
      </c>
      <c r="C10254" s="3" t="s">
        <v>88</v>
      </c>
      <c r="D10254" s="3" t="s">
        <v>69</v>
      </c>
      <c r="E10254">
        <v>2022</v>
      </c>
      <c r="F10254" s="3" t="str">
        <f t="shared" si="320"/>
        <v>GBSpillBONN2022</v>
      </c>
      <c r="G10254" s="9">
        <v>0</v>
      </c>
      <c r="H10254" s="9">
        <v>0</v>
      </c>
      <c r="I10254" s="9">
        <v>0</v>
      </c>
      <c r="J10254" s="9">
        <v>0</v>
      </c>
      <c r="K10254" s="9">
        <v>0</v>
      </c>
      <c r="L10254" s="9">
        <v>30.108000000000001</v>
      </c>
      <c r="M10254" s="9">
        <v>108.499</v>
      </c>
      <c r="N10254" s="9">
        <v>92.948999999999998</v>
      </c>
      <c r="O10254" s="9">
        <v>133.333</v>
      </c>
      <c r="P10254" s="9">
        <v>114.167</v>
      </c>
      <c r="Q10254" s="9">
        <v>95</v>
      </c>
      <c r="R10254" s="9">
        <v>95</v>
      </c>
      <c r="S10254" s="9">
        <v>50</v>
      </c>
      <c r="T10254" s="9">
        <v>0</v>
      </c>
    </row>
    <row r="10255" spans="1:20" x14ac:dyDescent="0.35">
      <c r="A10255">
        <f t="shared" si="321"/>
        <v>10255</v>
      </c>
      <c r="B10255" s="3" t="s">
        <v>71</v>
      </c>
      <c r="C10255" s="3" t="s">
        <v>88</v>
      </c>
      <c r="D10255" s="3" t="s">
        <v>69</v>
      </c>
      <c r="E10255">
        <v>2023</v>
      </c>
      <c r="F10255" s="3" t="str">
        <f t="shared" si="320"/>
        <v>GBSpillBONN2023</v>
      </c>
      <c r="G10255" s="9">
        <v>0</v>
      </c>
      <c r="H10255" s="9">
        <v>0</v>
      </c>
      <c r="I10255" s="9">
        <v>0</v>
      </c>
      <c r="J10255" s="9">
        <v>0</v>
      </c>
      <c r="K10255" s="9">
        <v>0</v>
      </c>
      <c r="L10255" s="9">
        <v>30.108000000000001</v>
      </c>
      <c r="M10255" s="9">
        <v>133.333</v>
      </c>
      <c r="N10255" s="9">
        <v>133.333</v>
      </c>
      <c r="O10255" s="9">
        <v>133.333</v>
      </c>
      <c r="P10255" s="9">
        <v>114.167</v>
      </c>
      <c r="Q10255" s="9">
        <v>95</v>
      </c>
      <c r="R10255" s="9">
        <v>95</v>
      </c>
      <c r="S10255" s="9">
        <v>50</v>
      </c>
      <c r="T10255" s="9">
        <v>0</v>
      </c>
    </row>
    <row r="10256" spans="1:20" x14ac:dyDescent="0.35">
      <c r="A10256">
        <f t="shared" si="321"/>
        <v>10256</v>
      </c>
      <c r="B10256" s="3" t="s">
        <v>71</v>
      </c>
      <c r="C10256" s="3" t="s">
        <v>88</v>
      </c>
      <c r="D10256" s="3" t="s">
        <v>69</v>
      </c>
      <c r="E10256">
        <v>2024</v>
      </c>
      <c r="F10256" s="3" t="str">
        <f t="shared" si="320"/>
        <v>GBSpillBONN2024</v>
      </c>
      <c r="G10256" s="9">
        <v>0</v>
      </c>
      <c r="H10256" s="9">
        <v>0</v>
      </c>
      <c r="I10256" s="9">
        <v>0</v>
      </c>
      <c r="J10256" s="9">
        <v>0</v>
      </c>
      <c r="K10256" s="9">
        <v>0</v>
      </c>
      <c r="L10256" s="9">
        <v>30.108000000000001</v>
      </c>
      <c r="M10256" s="9">
        <v>105.943</v>
      </c>
      <c r="N10256" s="9">
        <v>133.333</v>
      </c>
      <c r="O10256" s="9">
        <v>133.333</v>
      </c>
      <c r="P10256" s="9">
        <v>114.167</v>
      </c>
      <c r="Q10256" s="9">
        <v>94.436000000000007</v>
      </c>
      <c r="R10256" s="9">
        <v>90.769000000000005</v>
      </c>
      <c r="S10256" s="9">
        <v>50</v>
      </c>
      <c r="T10256" s="9">
        <v>0</v>
      </c>
    </row>
    <row r="10257" spans="1:20" x14ac:dyDescent="0.35">
      <c r="A10257">
        <f t="shared" si="321"/>
        <v>10257</v>
      </c>
      <c r="B10257" s="3" t="s">
        <v>71</v>
      </c>
      <c r="C10257" s="3" t="s">
        <v>88</v>
      </c>
      <c r="D10257" s="3" t="s">
        <v>69</v>
      </c>
      <c r="E10257">
        <v>2025</v>
      </c>
      <c r="F10257" s="3" t="str">
        <f t="shared" si="320"/>
        <v>GBSpillBONN2025</v>
      </c>
      <c r="G10257" s="9">
        <v>0</v>
      </c>
      <c r="H10257" s="9">
        <v>0</v>
      </c>
      <c r="I10257" s="9">
        <v>0</v>
      </c>
      <c r="J10257" s="9">
        <v>0</v>
      </c>
      <c r="K10257" s="9">
        <v>0</v>
      </c>
      <c r="L10257" s="9">
        <v>30.108000000000001</v>
      </c>
      <c r="M10257" s="9">
        <v>133.333</v>
      </c>
      <c r="N10257" s="9">
        <v>133.333</v>
      </c>
      <c r="O10257" s="9">
        <v>133.333</v>
      </c>
      <c r="P10257" s="9">
        <v>114.167</v>
      </c>
      <c r="Q10257" s="9">
        <v>95</v>
      </c>
      <c r="R10257" s="9">
        <v>95</v>
      </c>
      <c r="S10257" s="9">
        <v>50</v>
      </c>
      <c r="T10257" s="9">
        <v>0</v>
      </c>
    </row>
    <row r="10258" spans="1:20" x14ac:dyDescent="0.35">
      <c r="A10258">
        <f t="shared" si="321"/>
        <v>10258</v>
      </c>
      <c r="B10258" s="3" t="s">
        <v>71</v>
      </c>
      <c r="C10258" s="3" t="s">
        <v>88</v>
      </c>
      <c r="D10258" s="3" t="s">
        <v>69</v>
      </c>
      <c r="E10258">
        <v>2026</v>
      </c>
      <c r="F10258" s="3" t="str">
        <f t="shared" si="320"/>
        <v>GBSpillBONN2026</v>
      </c>
      <c r="G10258" s="9">
        <v>0</v>
      </c>
      <c r="H10258" s="9">
        <v>0</v>
      </c>
      <c r="I10258" s="9">
        <v>0</v>
      </c>
      <c r="J10258" s="9">
        <v>0</v>
      </c>
      <c r="K10258" s="9">
        <v>0</v>
      </c>
      <c r="L10258" s="9">
        <v>30.108000000000001</v>
      </c>
      <c r="M10258" s="9">
        <v>120.508</v>
      </c>
      <c r="N10258" s="9">
        <v>133.333</v>
      </c>
      <c r="O10258" s="9">
        <v>111.913</v>
      </c>
      <c r="P10258" s="9">
        <v>114.167</v>
      </c>
      <c r="Q10258" s="9">
        <v>95</v>
      </c>
      <c r="R10258" s="9">
        <v>95</v>
      </c>
      <c r="S10258" s="9">
        <v>50</v>
      </c>
      <c r="T10258" s="9">
        <v>0</v>
      </c>
    </row>
    <row r="10259" spans="1:20" x14ac:dyDescent="0.35">
      <c r="A10259">
        <f t="shared" si="321"/>
        <v>10259</v>
      </c>
      <c r="B10259" s="3" t="s">
        <v>71</v>
      </c>
      <c r="C10259" s="3" t="s">
        <v>88</v>
      </c>
      <c r="D10259" s="3" t="s">
        <v>69</v>
      </c>
      <c r="E10259">
        <v>2027</v>
      </c>
      <c r="F10259" s="3" t="str">
        <f t="shared" si="320"/>
        <v>GBSpillBONN2027</v>
      </c>
      <c r="G10259" s="9">
        <v>0</v>
      </c>
      <c r="H10259" s="9">
        <v>0</v>
      </c>
      <c r="I10259" s="9">
        <v>0</v>
      </c>
      <c r="J10259" s="9">
        <v>0</v>
      </c>
      <c r="K10259" s="9">
        <v>0</v>
      </c>
      <c r="L10259" s="9">
        <v>30.108000000000001</v>
      </c>
      <c r="M10259" s="9">
        <v>133.333</v>
      </c>
      <c r="N10259" s="9">
        <v>133.333</v>
      </c>
      <c r="O10259" s="9">
        <v>133.333</v>
      </c>
      <c r="P10259" s="9">
        <v>114.167</v>
      </c>
      <c r="Q10259" s="9">
        <v>95</v>
      </c>
      <c r="R10259" s="9">
        <v>95</v>
      </c>
      <c r="S10259" s="9">
        <v>50</v>
      </c>
      <c r="T10259" s="9">
        <v>0</v>
      </c>
    </row>
    <row r="10260" spans="1:20" x14ac:dyDescent="0.35">
      <c r="A10260">
        <f t="shared" si="321"/>
        <v>10260</v>
      </c>
      <c r="B10260" s="3" t="s">
        <v>71</v>
      </c>
      <c r="C10260" s="3" t="s">
        <v>88</v>
      </c>
      <c r="D10260" s="3" t="s">
        <v>69</v>
      </c>
      <c r="E10260">
        <v>2028</v>
      </c>
      <c r="F10260" s="3" t="str">
        <f t="shared" si="320"/>
        <v>GBSpillBONN2028</v>
      </c>
      <c r="G10260" s="9">
        <v>0</v>
      </c>
      <c r="H10260" s="9">
        <v>0</v>
      </c>
      <c r="I10260" s="9">
        <v>0</v>
      </c>
      <c r="J10260" s="9">
        <v>0</v>
      </c>
      <c r="K10260" s="9">
        <v>0</v>
      </c>
      <c r="L10260" s="9">
        <v>30.108000000000001</v>
      </c>
      <c r="M10260" s="9">
        <v>128.97800000000001</v>
      </c>
      <c r="N10260" s="9">
        <v>133.333</v>
      </c>
      <c r="O10260" s="9">
        <v>133.333</v>
      </c>
      <c r="P10260" s="9">
        <v>114.167</v>
      </c>
      <c r="Q10260" s="9">
        <v>95</v>
      </c>
      <c r="R10260" s="9">
        <v>95</v>
      </c>
      <c r="S10260" s="9">
        <v>50</v>
      </c>
      <c r="T10260" s="9">
        <v>0</v>
      </c>
    </row>
    <row r="10261" spans="1:20" x14ac:dyDescent="0.35">
      <c r="A10261">
        <f t="shared" si="321"/>
        <v>10261</v>
      </c>
      <c r="B10261" s="3" t="s">
        <v>71</v>
      </c>
      <c r="C10261" s="3" t="s">
        <v>88</v>
      </c>
      <c r="D10261" s="3" t="s">
        <v>69</v>
      </c>
      <c r="E10261">
        <v>2029</v>
      </c>
      <c r="F10261" s="3" t="str">
        <f t="shared" si="320"/>
        <v>GBSpillBONN2029</v>
      </c>
      <c r="G10261" s="9">
        <v>0</v>
      </c>
      <c r="H10261" s="9">
        <v>0</v>
      </c>
      <c r="I10261" s="9">
        <v>0</v>
      </c>
      <c r="J10261" s="9">
        <v>0</v>
      </c>
      <c r="K10261" s="9">
        <v>0</v>
      </c>
      <c r="L10261" s="9">
        <v>30.108000000000001</v>
      </c>
      <c r="M10261" s="9">
        <v>128.04400000000001</v>
      </c>
      <c r="N10261" s="9">
        <v>133.333</v>
      </c>
      <c r="O10261" s="9">
        <v>133.333</v>
      </c>
      <c r="P10261" s="9">
        <v>114.167</v>
      </c>
      <c r="Q10261" s="9">
        <v>95</v>
      </c>
      <c r="R10261" s="9">
        <v>93.918999999999997</v>
      </c>
      <c r="S10261" s="9">
        <v>50</v>
      </c>
      <c r="T10261" s="9">
        <v>0</v>
      </c>
    </row>
    <row r="10262" spans="1:20" x14ac:dyDescent="0.35">
      <c r="A10262">
        <f t="shared" si="321"/>
        <v>10262</v>
      </c>
      <c r="B10262" s="3" t="s">
        <v>71</v>
      </c>
      <c r="C10262" s="3" t="s">
        <v>89</v>
      </c>
      <c r="D10262" s="3" t="s">
        <v>17</v>
      </c>
      <c r="E10262">
        <v>2020</v>
      </c>
      <c r="F10262" s="3" t="str">
        <f t="shared" si="320"/>
        <v>GOSpillMICA2020</v>
      </c>
      <c r="G10262" s="9">
        <v>0</v>
      </c>
      <c r="H10262" s="9">
        <v>0</v>
      </c>
      <c r="I10262" s="9">
        <v>0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  <c r="Q10262" s="9">
        <v>0</v>
      </c>
      <c r="R10262" s="9">
        <v>0</v>
      </c>
      <c r="S10262" s="9">
        <v>0</v>
      </c>
      <c r="T10262" s="9">
        <v>0</v>
      </c>
    </row>
    <row r="10263" spans="1:20" x14ac:dyDescent="0.35">
      <c r="A10263">
        <f t="shared" si="321"/>
        <v>10263</v>
      </c>
      <c r="B10263" s="3" t="s">
        <v>71</v>
      </c>
      <c r="C10263" s="3" t="s">
        <v>89</v>
      </c>
      <c r="D10263" s="3" t="s">
        <v>17</v>
      </c>
      <c r="E10263">
        <v>2021</v>
      </c>
      <c r="F10263" s="3" t="str">
        <f t="shared" si="320"/>
        <v>GOSpillMICA2021</v>
      </c>
      <c r="G10263" s="9">
        <v>0</v>
      </c>
      <c r="H10263" s="9">
        <v>0</v>
      </c>
      <c r="I10263" s="9">
        <v>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  <c r="Q10263" s="9">
        <v>0</v>
      </c>
      <c r="R10263" s="9">
        <v>0</v>
      </c>
      <c r="S10263" s="9">
        <v>0</v>
      </c>
      <c r="T10263" s="9">
        <v>0</v>
      </c>
    </row>
    <row r="10264" spans="1:20" x14ac:dyDescent="0.35">
      <c r="A10264">
        <f t="shared" si="321"/>
        <v>10264</v>
      </c>
      <c r="B10264" s="3" t="s">
        <v>71</v>
      </c>
      <c r="C10264" s="3" t="s">
        <v>89</v>
      </c>
      <c r="D10264" s="3" t="s">
        <v>17</v>
      </c>
      <c r="E10264">
        <v>2022</v>
      </c>
      <c r="F10264" s="3" t="str">
        <f t="shared" si="320"/>
        <v>GOSpillMICA2022</v>
      </c>
      <c r="G10264" s="9">
        <v>0</v>
      </c>
      <c r="H10264" s="9">
        <v>0</v>
      </c>
      <c r="I10264" s="9">
        <v>0</v>
      </c>
      <c r="J10264" s="9">
        <v>0</v>
      </c>
      <c r="K10264" s="9">
        <v>0</v>
      </c>
      <c r="L10264" s="9">
        <v>0</v>
      </c>
      <c r="M10264" s="9">
        <v>0</v>
      </c>
      <c r="N10264" s="9">
        <v>0</v>
      </c>
      <c r="O10264" s="9">
        <v>0</v>
      </c>
      <c r="P10264" s="9">
        <v>0</v>
      </c>
      <c r="Q10264" s="9">
        <v>0</v>
      </c>
      <c r="R10264" s="9">
        <v>0</v>
      </c>
      <c r="S10264" s="9">
        <v>0</v>
      </c>
      <c r="T10264" s="9">
        <v>0</v>
      </c>
    </row>
    <row r="10265" spans="1:20" x14ac:dyDescent="0.35">
      <c r="A10265">
        <f t="shared" si="321"/>
        <v>10265</v>
      </c>
      <c r="B10265" s="3" t="s">
        <v>71</v>
      </c>
      <c r="C10265" s="3" t="s">
        <v>89</v>
      </c>
      <c r="D10265" s="3" t="s">
        <v>17</v>
      </c>
      <c r="E10265">
        <v>2023</v>
      </c>
      <c r="F10265" s="3" t="str">
        <f t="shared" si="320"/>
        <v>GOSpillMICA2023</v>
      </c>
      <c r="G10265" s="9">
        <v>0</v>
      </c>
      <c r="H10265" s="9">
        <v>0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  <c r="Q10265" s="9">
        <v>0</v>
      </c>
      <c r="R10265" s="9">
        <v>0</v>
      </c>
      <c r="S10265" s="9">
        <v>0</v>
      </c>
      <c r="T10265" s="9">
        <v>0</v>
      </c>
    </row>
    <row r="10266" spans="1:20" x14ac:dyDescent="0.35">
      <c r="A10266">
        <f t="shared" si="321"/>
        <v>10266</v>
      </c>
      <c r="B10266" s="3" t="s">
        <v>71</v>
      </c>
      <c r="C10266" s="3" t="s">
        <v>89</v>
      </c>
      <c r="D10266" s="3" t="s">
        <v>17</v>
      </c>
      <c r="E10266">
        <v>2024</v>
      </c>
      <c r="F10266" s="3" t="str">
        <f t="shared" si="320"/>
        <v>GOSpillMICA2024</v>
      </c>
      <c r="G10266" s="9">
        <v>0</v>
      </c>
      <c r="H10266" s="9">
        <v>0</v>
      </c>
      <c r="I10266" s="9">
        <v>0</v>
      </c>
      <c r="J10266" s="9">
        <v>0</v>
      </c>
      <c r="K10266" s="9">
        <v>0</v>
      </c>
      <c r="L10266" s="9">
        <v>0</v>
      </c>
      <c r="M10266" s="9">
        <v>0</v>
      </c>
      <c r="N10266" s="9">
        <v>0</v>
      </c>
      <c r="O10266" s="9">
        <v>0</v>
      </c>
      <c r="P10266" s="9">
        <v>0</v>
      </c>
      <c r="Q10266" s="9">
        <v>0</v>
      </c>
      <c r="R10266" s="9">
        <v>0</v>
      </c>
      <c r="S10266" s="9">
        <v>0</v>
      </c>
      <c r="T10266" s="9">
        <v>0</v>
      </c>
    </row>
    <row r="10267" spans="1:20" x14ac:dyDescent="0.35">
      <c r="A10267">
        <f t="shared" si="321"/>
        <v>10267</v>
      </c>
      <c r="B10267" s="3" t="s">
        <v>71</v>
      </c>
      <c r="C10267" s="3" t="s">
        <v>89</v>
      </c>
      <c r="D10267" s="3" t="s">
        <v>17</v>
      </c>
      <c r="E10267">
        <v>2025</v>
      </c>
      <c r="F10267" s="3" t="str">
        <f t="shared" si="320"/>
        <v>GOSpillMICA2025</v>
      </c>
      <c r="G10267" s="9">
        <v>0</v>
      </c>
      <c r="H10267" s="9">
        <v>0</v>
      </c>
      <c r="I10267" s="9">
        <v>0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  <c r="Q10267" s="9">
        <v>0</v>
      </c>
      <c r="R10267" s="9">
        <v>0</v>
      </c>
      <c r="S10267" s="9">
        <v>0</v>
      </c>
      <c r="T10267" s="9">
        <v>0</v>
      </c>
    </row>
    <row r="10268" spans="1:20" x14ac:dyDescent="0.35">
      <c r="A10268">
        <f t="shared" si="321"/>
        <v>10268</v>
      </c>
      <c r="B10268" s="3" t="s">
        <v>71</v>
      </c>
      <c r="C10268" s="3" t="s">
        <v>89</v>
      </c>
      <c r="D10268" s="3" t="s">
        <v>17</v>
      </c>
      <c r="E10268">
        <v>2026</v>
      </c>
      <c r="F10268" s="3" t="str">
        <f t="shared" si="320"/>
        <v>GOSpillMICA2026</v>
      </c>
      <c r="G10268" s="9">
        <v>0</v>
      </c>
      <c r="H10268" s="9">
        <v>0</v>
      </c>
      <c r="I10268" s="9">
        <v>0</v>
      </c>
      <c r="J10268" s="9">
        <v>0</v>
      </c>
      <c r="K10268" s="9">
        <v>0</v>
      </c>
      <c r="L10268" s="9">
        <v>0</v>
      </c>
      <c r="M10268" s="9">
        <v>0</v>
      </c>
      <c r="N10268" s="9">
        <v>0</v>
      </c>
      <c r="O10268" s="9">
        <v>0</v>
      </c>
      <c r="P10268" s="9">
        <v>0</v>
      </c>
      <c r="Q10268" s="9">
        <v>0</v>
      </c>
      <c r="R10268" s="9">
        <v>0</v>
      </c>
      <c r="S10268" s="9">
        <v>0</v>
      </c>
      <c r="T10268" s="9">
        <v>0</v>
      </c>
    </row>
    <row r="10269" spans="1:20" x14ac:dyDescent="0.35">
      <c r="A10269">
        <f t="shared" si="321"/>
        <v>10269</v>
      </c>
      <c r="B10269" s="3" t="s">
        <v>71</v>
      </c>
      <c r="C10269" s="3" t="s">
        <v>89</v>
      </c>
      <c r="D10269" s="3" t="s">
        <v>17</v>
      </c>
      <c r="E10269">
        <v>2027</v>
      </c>
      <c r="F10269" s="3" t="str">
        <f t="shared" si="320"/>
        <v>GOSpillMICA2027</v>
      </c>
      <c r="G10269" s="9">
        <v>0</v>
      </c>
      <c r="H10269" s="9">
        <v>0</v>
      </c>
      <c r="I10269" s="9">
        <v>0</v>
      </c>
      <c r="J10269" s="9">
        <v>0</v>
      </c>
      <c r="K10269" s="9">
        <v>0</v>
      </c>
      <c r="L10269" s="9">
        <v>0</v>
      </c>
      <c r="M10269" s="9">
        <v>0</v>
      </c>
      <c r="N10269" s="9">
        <v>0</v>
      </c>
      <c r="O10269" s="9">
        <v>0</v>
      </c>
      <c r="P10269" s="9">
        <v>0</v>
      </c>
      <c r="Q10269" s="9">
        <v>0</v>
      </c>
      <c r="R10269" s="9">
        <v>0</v>
      </c>
      <c r="S10269" s="9">
        <v>0</v>
      </c>
      <c r="T10269" s="9">
        <v>0</v>
      </c>
    </row>
    <row r="10270" spans="1:20" x14ac:dyDescent="0.35">
      <c r="A10270">
        <f t="shared" si="321"/>
        <v>10270</v>
      </c>
      <c r="B10270" s="3" t="s">
        <v>71</v>
      </c>
      <c r="C10270" s="3" t="s">
        <v>89</v>
      </c>
      <c r="D10270" s="3" t="s">
        <v>17</v>
      </c>
      <c r="E10270">
        <v>2028</v>
      </c>
      <c r="F10270" s="3" t="str">
        <f t="shared" si="320"/>
        <v>GOSpillMICA2028</v>
      </c>
      <c r="G10270" s="9">
        <v>0</v>
      </c>
      <c r="H10270" s="9">
        <v>0</v>
      </c>
      <c r="I10270" s="9">
        <v>0</v>
      </c>
      <c r="J10270" s="9">
        <v>0</v>
      </c>
      <c r="K10270" s="9">
        <v>0</v>
      </c>
      <c r="L10270" s="9">
        <v>0</v>
      </c>
      <c r="M10270" s="9">
        <v>0</v>
      </c>
      <c r="N10270" s="9">
        <v>0</v>
      </c>
      <c r="O10270" s="9">
        <v>0</v>
      </c>
      <c r="P10270" s="9">
        <v>0</v>
      </c>
      <c r="Q10270" s="9">
        <v>0</v>
      </c>
      <c r="R10270" s="9">
        <v>0</v>
      </c>
      <c r="S10270" s="9">
        <v>0</v>
      </c>
      <c r="T10270" s="9">
        <v>0</v>
      </c>
    </row>
    <row r="10271" spans="1:20" x14ac:dyDescent="0.35">
      <c r="A10271">
        <f t="shared" si="321"/>
        <v>10271</v>
      </c>
      <c r="B10271" s="3" t="s">
        <v>71</v>
      </c>
      <c r="C10271" s="3" t="s">
        <v>89</v>
      </c>
      <c r="D10271" s="3" t="s">
        <v>17</v>
      </c>
      <c r="E10271">
        <v>2029</v>
      </c>
      <c r="F10271" s="3" t="str">
        <f t="shared" si="320"/>
        <v>GOSpillMICA2029</v>
      </c>
      <c r="G10271" s="9">
        <v>0</v>
      </c>
      <c r="H10271" s="9">
        <v>0</v>
      </c>
      <c r="I10271" s="9">
        <v>0</v>
      </c>
      <c r="J10271" s="9">
        <v>0</v>
      </c>
      <c r="K10271" s="9">
        <v>0</v>
      </c>
      <c r="L10271" s="9">
        <v>0</v>
      </c>
      <c r="M10271" s="9">
        <v>0</v>
      </c>
      <c r="N10271" s="9">
        <v>0</v>
      </c>
      <c r="O10271" s="9">
        <v>0</v>
      </c>
      <c r="P10271" s="9">
        <v>0</v>
      </c>
      <c r="Q10271" s="9">
        <v>0</v>
      </c>
      <c r="R10271" s="9">
        <v>0</v>
      </c>
      <c r="S10271" s="9">
        <v>0</v>
      </c>
      <c r="T10271" s="9">
        <v>0</v>
      </c>
    </row>
    <row r="10272" spans="1:20" x14ac:dyDescent="0.35">
      <c r="A10272">
        <f t="shared" si="321"/>
        <v>10272</v>
      </c>
      <c r="B10272" s="3" t="s">
        <v>71</v>
      </c>
      <c r="C10272" s="3" t="s">
        <v>89</v>
      </c>
      <c r="D10272" s="3" t="s">
        <v>18</v>
      </c>
      <c r="E10272">
        <v>2020</v>
      </c>
      <c r="F10272" s="3" t="str">
        <f t="shared" si="320"/>
        <v>GOSpillREVELS2020</v>
      </c>
      <c r="G10272" s="9">
        <v>0</v>
      </c>
      <c r="H10272" s="9">
        <v>0</v>
      </c>
      <c r="I10272" s="9">
        <v>0</v>
      </c>
      <c r="J10272" s="9">
        <v>0</v>
      </c>
      <c r="K10272" s="9">
        <v>0</v>
      </c>
      <c r="L10272" s="9">
        <v>0</v>
      </c>
      <c r="M10272" s="9">
        <v>0</v>
      </c>
      <c r="N10272" s="9">
        <v>0</v>
      </c>
      <c r="O10272" s="9">
        <v>0</v>
      </c>
      <c r="P10272" s="9">
        <v>0</v>
      </c>
      <c r="Q10272" s="9">
        <v>0</v>
      </c>
      <c r="R10272" s="9">
        <v>0</v>
      </c>
      <c r="S10272" s="9">
        <v>0</v>
      </c>
      <c r="T10272" s="9">
        <v>0</v>
      </c>
    </row>
    <row r="10273" spans="1:20" x14ac:dyDescent="0.35">
      <c r="A10273">
        <f t="shared" si="321"/>
        <v>10273</v>
      </c>
      <c r="B10273" s="3" t="s">
        <v>71</v>
      </c>
      <c r="C10273" s="3" t="s">
        <v>89</v>
      </c>
      <c r="D10273" s="3" t="s">
        <v>18</v>
      </c>
      <c r="E10273">
        <v>2021</v>
      </c>
      <c r="F10273" s="3" t="str">
        <f t="shared" si="320"/>
        <v>GOSpillREVELS2021</v>
      </c>
      <c r="G10273" s="9">
        <v>0</v>
      </c>
      <c r="H10273" s="9">
        <v>0</v>
      </c>
      <c r="I10273" s="9">
        <v>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  <c r="Q10273" s="9">
        <v>0</v>
      </c>
      <c r="R10273" s="9">
        <v>0</v>
      </c>
      <c r="S10273" s="9">
        <v>0</v>
      </c>
      <c r="T10273" s="9">
        <v>0</v>
      </c>
    </row>
    <row r="10274" spans="1:20" x14ac:dyDescent="0.35">
      <c r="A10274">
        <f t="shared" si="321"/>
        <v>10274</v>
      </c>
      <c r="B10274" s="3" t="s">
        <v>71</v>
      </c>
      <c r="C10274" s="3" t="s">
        <v>89</v>
      </c>
      <c r="D10274" s="3" t="s">
        <v>18</v>
      </c>
      <c r="E10274">
        <v>2022</v>
      </c>
      <c r="F10274" s="3" t="str">
        <f t="shared" si="320"/>
        <v>GOSpillREVELS2022</v>
      </c>
      <c r="G10274" s="9">
        <v>0</v>
      </c>
      <c r="H10274" s="9">
        <v>0</v>
      </c>
      <c r="I10274" s="9">
        <v>0</v>
      </c>
      <c r="J10274" s="9">
        <v>0</v>
      </c>
      <c r="K10274" s="9">
        <v>0</v>
      </c>
      <c r="L10274" s="9">
        <v>0</v>
      </c>
      <c r="M10274" s="9">
        <v>0</v>
      </c>
      <c r="N10274" s="9">
        <v>0</v>
      </c>
      <c r="O10274" s="9">
        <v>0</v>
      </c>
      <c r="P10274" s="9">
        <v>0</v>
      </c>
      <c r="Q10274" s="9">
        <v>0</v>
      </c>
      <c r="R10274" s="9">
        <v>0</v>
      </c>
      <c r="S10274" s="9">
        <v>0</v>
      </c>
      <c r="T10274" s="9">
        <v>0</v>
      </c>
    </row>
    <row r="10275" spans="1:20" x14ac:dyDescent="0.35">
      <c r="A10275">
        <f t="shared" si="321"/>
        <v>10275</v>
      </c>
      <c r="B10275" s="3" t="s">
        <v>71</v>
      </c>
      <c r="C10275" s="3" t="s">
        <v>89</v>
      </c>
      <c r="D10275" s="3" t="s">
        <v>18</v>
      </c>
      <c r="E10275">
        <v>2023</v>
      </c>
      <c r="F10275" s="3" t="str">
        <f t="shared" si="320"/>
        <v>GOSpillREVELS2023</v>
      </c>
      <c r="G10275" s="9">
        <v>0</v>
      </c>
      <c r="H10275" s="9">
        <v>0</v>
      </c>
      <c r="I10275" s="9">
        <v>0</v>
      </c>
      <c r="J10275" s="9">
        <v>0</v>
      </c>
      <c r="K10275" s="9">
        <v>0</v>
      </c>
      <c r="L10275" s="9">
        <v>0</v>
      </c>
      <c r="M10275" s="9">
        <v>0</v>
      </c>
      <c r="N10275" s="9">
        <v>0</v>
      </c>
      <c r="O10275" s="9">
        <v>0</v>
      </c>
      <c r="P10275" s="9">
        <v>0</v>
      </c>
      <c r="Q10275" s="9">
        <v>0</v>
      </c>
      <c r="R10275" s="9">
        <v>0</v>
      </c>
      <c r="S10275" s="9">
        <v>0</v>
      </c>
      <c r="T10275" s="9">
        <v>0</v>
      </c>
    </row>
    <row r="10276" spans="1:20" x14ac:dyDescent="0.35">
      <c r="A10276">
        <f t="shared" si="321"/>
        <v>10276</v>
      </c>
      <c r="B10276" s="3" t="s">
        <v>71</v>
      </c>
      <c r="C10276" s="3" t="s">
        <v>89</v>
      </c>
      <c r="D10276" s="3" t="s">
        <v>18</v>
      </c>
      <c r="E10276">
        <v>2024</v>
      </c>
      <c r="F10276" s="3" t="str">
        <f t="shared" si="320"/>
        <v>GOSpillREVELS2024</v>
      </c>
      <c r="G10276" s="9">
        <v>0</v>
      </c>
      <c r="H10276" s="9">
        <v>0</v>
      </c>
      <c r="I10276" s="9">
        <v>0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  <c r="Q10276" s="9">
        <v>0</v>
      </c>
      <c r="R10276" s="9">
        <v>0</v>
      </c>
      <c r="S10276" s="9">
        <v>0</v>
      </c>
      <c r="T10276" s="9">
        <v>0</v>
      </c>
    </row>
    <row r="10277" spans="1:20" x14ac:dyDescent="0.35">
      <c r="A10277">
        <f t="shared" si="321"/>
        <v>10277</v>
      </c>
      <c r="B10277" s="3" t="s">
        <v>71</v>
      </c>
      <c r="C10277" s="3" t="s">
        <v>89</v>
      </c>
      <c r="D10277" s="3" t="s">
        <v>18</v>
      </c>
      <c r="E10277">
        <v>2025</v>
      </c>
      <c r="F10277" s="3" t="str">
        <f t="shared" si="320"/>
        <v>GOSpillREVELS2025</v>
      </c>
      <c r="G10277" s="9">
        <v>0</v>
      </c>
      <c r="H10277" s="9">
        <v>0</v>
      </c>
      <c r="I10277" s="9">
        <v>0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  <c r="Q10277" s="9">
        <v>0</v>
      </c>
      <c r="R10277" s="9">
        <v>0</v>
      </c>
      <c r="S10277" s="9">
        <v>0</v>
      </c>
      <c r="T10277" s="9">
        <v>0</v>
      </c>
    </row>
    <row r="10278" spans="1:20" x14ac:dyDescent="0.35">
      <c r="A10278">
        <f t="shared" si="321"/>
        <v>10278</v>
      </c>
      <c r="B10278" s="3" t="s">
        <v>71</v>
      </c>
      <c r="C10278" s="3" t="s">
        <v>89</v>
      </c>
      <c r="D10278" s="3" t="s">
        <v>18</v>
      </c>
      <c r="E10278">
        <v>2026</v>
      </c>
      <c r="F10278" s="3" t="str">
        <f t="shared" si="320"/>
        <v>GOSpillREVELS2026</v>
      </c>
      <c r="G10278" s="9">
        <v>0</v>
      </c>
      <c r="H10278" s="9">
        <v>0</v>
      </c>
      <c r="I10278" s="9">
        <v>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  <c r="Q10278" s="9">
        <v>0</v>
      </c>
      <c r="R10278" s="9">
        <v>0</v>
      </c>
      <c r="S10278" s="9">
        <v>0</v>
      </c>
      <c r="T10278" s="9">
        <v>0</v>
      </c>
    </row>
    <row r="10279" spans="1:20" x14ac:dyDescent="0.35">
      <c r="A10279">
        <f t="shared" si="321"/>
        <v>10279</v>
      </c>
      <c r="B10279" s="3" t="s">
        <v>71</v>
      </c>
      <c r="C10279" s="3" t="s">
        <v>89</v>
      </c>
      <c r="D10279" s="3" t="s">
        <v>18</v>
      </c>
      <c r="E10279">
        <v>2027</v>
      </c>
      <c r="F10279" s="3" t="str">
        <f t="shared" si="320"/>
        <v>GOSpillREVELS2027</v>
      </c>
      <c r="G10279" s="9">
        <v>0</v>
      </c>
      <c r="H10279" s="9">
        <v>0</v>
      </c>
      <c r="I10279" s="9">
        <v>0</v>
      </c>
      <c r="J10279" s="9">
        <v>0</v>
      </c>
      <c r="K10279" s="9">
        <v>0</v>
      </c>
      <c r="L10279" s="9">
        <v>0</v>
      </c>
      <c r="M10279" s="9">
        <v>0</v>
      </c>
      <c r="N10279" s="9">
        <v>0</v>
      </c>
      <c r="O10279" s="9">
        <v>0</v>
      </c>
      <c r="P10279" s="9">
        <v>0</v>
      </c>
      <c r="Q10279" s="9">
        <v>0</v>
      </c>
      <c r="R10279" s="9">
        <v>0</v>
      </c>
      <c r="S10279" s="9">
        <v>0</v>
      </c>
      <c r="T10279" s="9">
        <v>0</v>
      </c>
    </row>
    <row r="10280" spans="1:20" x14ac:dyDescent="0.35">
      <c r="A10280">
        <f t="shared" si="321"/>
        <v>10280</v>
      </c>
      <c r="B10280" s="3" t="s">
        <v>71</v>
      </c>
      <c r="C10280" s="3" t="s">
        <v>89</v>
      </c>
      <c r="D10280" s="3" t="s">
        <v>18</v>
      </c>
      <c r="E10280">
        <v>2028</v>
      </c>
      <c r="F10280" s="3" t="str">
        <f t="shared" si="320"/>
        <v>GOSpillREVELS2028</v>
      </c>
      <c r="G10280" s="9">
        <v>0</v>
      </c>
      <c r="H10280" s="9">
        <v>0</v>
      </c>
      <c r="I10280" s="9">
        <v>0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0</v>
      </c>
      <c r="Q10280" s="9">
        <v>0</v>
      </c>
      <c r="R10280" s="9">
        <v>0</v>
      </c>
      <c r="S10280" s="9">
        <v>0</v>
      </c>
      <c r="T10280" s="9">
        <v>0</v>
      </c>
    </row>
    <row r="10281" spans="1:20" x14ac:dyDescent="0.35">
      <c r="A10281">
        <f t="shared" si="321"/>
        <v>10281</v>
      </c>
      <c r="B10281" s="3" t="s">
        <v>71</v>
      </c>
      <c r="C10281" s="3" t="s">
        <v>89</v>
      </c>
      <c r="D10281" s="3" t="s">
        <v>18</v>
      </c>
      <c r="E10281">
        <v>2029</v>
      </c>
      <c r="F10281" s="3" t="str">
        <f t="shared" si="320"/>
        <v>GOSpillREVELS2029</v>
      </c>
      <c r="G10281" s="9">
        <v>0</v>
      </c>
      <c r="H10281" s="9">
        <v>0</v>
      </c>
      <c r="I10281" s="9">
        <v>0</v>
      </c>
      <c r="J10281" s="9">
        <v>0</v>
      </c>
      <c r="K10281" s="9">
        <v>0</v>
      </c>
      <c r="L10281" s="9">
        <v>0</v>
      </c>
      <c r="M10281" s="9">
        <v>0</v>
      </c>
      <c r="N10281" s="9">
        <v>0</v>
      </c>
      <c r="O10281" s="9">
        <v>0</v>
      </c>
      <c r="P10281" s="9">
        <v>0</v>
      </c>
      <c r="Q10281" s="9">
        <v>0</v>
      </c>
      <c r="R10281" s="9">
        <v>0</v>
      </c>
      <c r="S10281" s="9">
        <v>0</v>
      </c>
      <c r="T10281" s="9">
        <v>0</v>
      </c>
    </row>
    <row r="10282" spans="1:20" x14ac:dyDescent="0.35">
      <c r="A10282">
        <f t="shared" si="321"/>
        <v>10282</v>
      </c>
      <c r="B10282" s="3" t="s">
        <v>71</v>
      </c>
      <c r="C10282" s="3" t="s">
        <v>89</v>
      </c>
      <c r="D10282" s="3" t="s">
        <v>19</v>
      </c>
      <c r="E10282">
        <v>2020</v>
      </c>
      <c r="F10282" s="3" t="str">
        <f t="shared" si="320"/>
        <v>GOSpillARROW2020</v>
      </c>
      <c r="G10282" s="9">
        <v>0</v>
      </c>
      <c r="H10282" s="9">
        <v>0</v>
      </c>
      <c r="I10282" s="9">
        <v>0</v>
      </c>
      <c r="J10282" s="9">
        <v>0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  <c r="Q10282" s="9">
        <v>0</v>
      </c>
      <c r="R10282" s="9">
        <v>0</v>
      </c>
      <c r="S10282" s="9">
        <v>0</v>
      </c>
      <c r="T10282" s="9">
        <v>0</v>
      </c>
    </row>
    <row r="10283" spans="1:20" x14ac:dyDescent="0.35">
      <c r="A10283">
        <f t="shared" si="321"/>
        <v>10283</v>
      </c>
      <c r="B10283" s="3" t="s">
        <v>71</v>
      </c>
      <c r="C10283" s="3" t="s">
        <v>89</v>
      </c>
      <c r="D10283" s="3" t="s">
        <v>19</v>
      </c>
      <c r="E10283">
        <v>2021</v>
      </c>
      <c r="F10283" s="3" t="str">
        <f t="shared" si="320"/>
        <v>GOSpillARROW2021</v>
      </c>
      <c r="G10283" s="9">
        <v>0</v>
      </c>
      <c r="H10283" s="9">
        <v>0</v>
      </c>
      <c r="I10283" s="9">
        <v>0</v>
      </c>
      <c r="J10283" s="9">
        <v>0</v>
      </c>
      <c r="K10283" s="9">
        <v>0</v>
      </c>
      <c r="L10283" s="9">
        <v>0</v>
      </c>
      <c r="M10283" s="9">
        <v>0</v>
      </c>
      <c r="N10283" s="9">
        <v>0</v>
      </c>
      <c r="O10283" s="9">
        <v>0</v>
      </c>
      <c r="P10283" s="9">
        <v>0</v>
      </c>
      <c r="Q10283" s="9">
        <v>0</v>
      </c>
      <c r="R10283" s="9">
        <v>0</v>
      </c>
      <c r="S10283" s="9">
        <v>0</v>
      </c>
      <c r="T10283" s="9">
        <v>0</v>
      </c>
    </row>
    <row r="10284" spans="1:20" x14ac:dyDescent="0.35">
      <c r="A10284">
        <f t="shared" si="321"/>
        <v>10284</v>
      </c>
      <c r="B10284" s="3" t="s">
        <v>71</v>
      </c>
      <c r="C10284" s="3" t="s">
        <v>89</v>
      </c>
      <c r="D10284" s="3" t="s">
        <v>19</v>
      </c>
      <c r="E10284">
        <v>2022</v>
      </c>
      <c r="F10284" s="3" t="str">
        <f t="shared" si="320"/>
        <v>GOSpillARROW2022</v>
      </c>
      <c r="G10284" s="9">
        <v>0</v>
      </c>
      <c r="H10284" s="9">
        <v>0</v>
      </c>
      <c r="I10284" s="9">
        <v>0</v>
      </c>
      <c r="J10284" s="9">
        <v>0</v>
      </c>
      <c r="K10284" s="9">
        <v>0</v>
      </c>
      <c r="L10284" s="9">
        <v>0</v>
      </c>
      <c r="M10284" s="9">
        <v>0</v>
      </c>
      <c r="N10284" s="9">
        <v>0</v>
      </c>
      <c r="O10284" s="9">
        <v>0</v>
      </c>
      <c r="P10284" s="9">
        <v>0</v>
      </c>
      <c r="Q10284" s="9">
        <v>0</v>
      </c>
      <c r="R10284" s="9">
        <v>0</v>
      </c>
      <c r="S10284" s="9">
        <v>0</v>
      </c>
      <c r="T10284" s="9">
        <v>0</v>
      </c>
    </row>
    <row r="10285" spans="1:20" x14ac:dyDescent="0.35">
      <c r="A10285">
        <f t="shared" si="321"/>
        <v>10285</v>
      </c>
      <c r="B10285" s="3" t="s">
        <v>71</v>
      </c>
      <c r="C10285" s="3" t="s">
        <v>89</v>
      </c>
      <c r="D10285" s="3" t="s">
        <v>19</v>
      </c>
      <c r="E10285">
        <v>2023</v>
      </c>
      <c r="F10285" s="3" t="str">
        <f t="shared" si="320"/>
        <v>GOSpillARROW2023</v>
      </c>
      <c r="G10285" s="9">
        <v>0</v>
      </c>
      <c r="H10285" s="9">
        <v>0</v>
      </c>
      <c r="I10285" s="9">
        <v>0</v>
      </c>
      <c r="J10285" s="9">
        <v>0</v>
      </c>
      <c r="K10285" s="9">
        <v>0</v>
      </c>
      <c r="L10285" s="9">
        <v>0</v>
      </c>
      <c r="M10285" s="9">
        <v>0</v>
      </c>
      <c r="N10285" s="9">
        <v>0</v>
      </c>
      <c r="O10285" s="9">
        <v>0</v>
      </c>
      <c r="P10285" s="9">
        <v>0</v>
      </c>
      <c r="Q10285" s="9">
        <v>0</v>
      </c>
      <c r="R10285" s="9">
        <v>0</v>
      </c>
      <c r="S10285" s="9">
        <v>0</v>
      </c>
      <c r="T10285" s="9">
        <v>0</v>
      </c>
    </row>
    <row r="10286" spans="1:20" x14ac:dyDescent="0.35">
      <c r="A10286">
        <f t="shared" si="321"/>
        <v>10286</v>
      </c>
      <c r="B10286" s="3" t="s">
        <v>71</v>
      </c>
      <c r="C10286" s="3" t="s">
        <v>89</v>
      </c>
      <c r="D10286" s="3" t="s">
        <v>19</v>
      </c>
      <c r="E10286">
        <v>2024</v>
      </c>
      <c r="F10286" s="3" t="str">
        <f t="shared" si="320"/>
        <v>GOSpillARROW2024</v>
      </c>
      <c r="G10286" s="9">
        <v>0</v>
      </c>
      <c r="H10286" s="9">
        <v>0</v>
      </c>
      <c r="I10286" s="9">
        <v>0</v>
      </c>
      <c r="J10286" s="9">
        <v>0</v>
      </c>
      <c r="K10286" s="9">
        <v>0</v>
      </c>
      <c r="L10286" s="9">
        <v>0</v>
      </c>
      <c r="M10286" s="9">
        <v>0</v>
      </c>
      <c r="N10286" s="9">
        <v>0</v>
      </c>
      <c r="O10286" s="9">
        <v>0</v>
      </c>
      <c r="P10286" s="9">
        <v>0</v>
      </c>
      <c r="Q10286" s="9">
        <v>0</v>
      </c>
      <c r="R10286" s="9">
        <v>0</v>
      </c>
      <c r="S10286" s="9">
        <v>0</v>
      </c>
      <c r="T10286" s="9">
        <v>0</v>
      </c>
    </row>
    <row r="10287" spans="1:20" x14ac:dyDescent="0.35">
      <c r="A10287">
        <f t="shared" si="321"/>
        <v>10287</v>
      </c>
      <c r="B10287" s="3" t="s">
        <v>71</v>
      </c>
      <c r="C10287" s="3" t="s">
        <v>89</v>
      </c>
      <c r="D10287" s="3" t="s">
        <v>19</v>
      </c>
      <c r="E10287">
        <v>2025</v>
      </c>
      <c r="F10287" s="3" t="str">
        <f t="shared" si="320"/>
        <v>GOSpillARROW2025</v>
      </c>
      <c r="G10287" s="9">
        <v>0</v>
      </c>
      <c r="H10287" s="9">
        <v>0</v>
      </c>
      <c r="I10287" s="9">
        <v>0</v>
      </c>
      <c r="J10287" s="9">
        <v>0</v>
      </c>
      <c r="K10287" s="9">
        <v>0</v>
      </c>
      <c r="L10287" s="9">
        <v>0</v>
      </c>
      <c r="M10287" s="9">
        <v>0</v>
      </c>
      <c r="N10287" s="9">
        <v>0</v>
      </c>
      <c r="O10287" s="9">
        <v>0</v>
      </c>
      <c r="P10287" s="9">
        <v>0</v>
      </c>
      <c r="Q10287" s="9">
        <v>0</v>
      </c>
      <c r="R10287" s="9">
        <v>0</v>
      </c>
      <c r="S10287" s="9">
        <v>0</v>
      </c>
      <c r="T10287" s="9">
        <v>0</v>
      </c>
    </row>
    <row r="10288" spans="1:20" x14ac:dyDescent="0.35">
      <c r="A10288">
        <f t="shared" si="321"/>
        <v>10288</v>
      </c>
      <c r="B10288" s="3" t="s">
        <v>71</v>
      </c>
      <c r="C10288" s="3" t="s">
        <v>89</v>
      </c>
      <c r="D10288" s="3" t="s">
        <v>19</v>
      </c>
      <c r="E10288">
        <v>2026</v>
      </c>
      <c r="F10288" s="3" t="str">
        <f t="shared" si="320"/>
        <v>GOSpillARROW2026</v>
      </c>
      <c r="G10288" s="9">
        <v>0</v>
      </c>
      <c r="H10288" s="9">
        <v>0</v>
      </c>
      <c r="I10288" s="9">
        <v>0</v>
      </c>
      <c r="J10288" s="9">
        <v>0</v>
      </c>
      <c r="K10288" s="9">
        <v>0</v>
      </c>
      <c r="L10288" s="9">
        <v>0</v>
      </c>
      <c r="M10288" s="9">
        <v>0</v>
      </c>
      <c r="N10288" s="9">
        <v>0</v>
      </c>
      <c r="O10288" s="9">
        <v>0</v>
      </c>
      <c r="P10288" s="9">
        <v>0</v>
      </c>
      <c r="Q10288" s="9">
        <v>0</v>
      </c>
      <c r="R10288" s="9">
        <v>0</v>
      </c>
      <c r="S10288" s="9">
        <v>0</v>
      </c>
      <c r="T10288" s="9">
        <v>0</v>
      </c>
    </row>
    <row r="10289" spans="1:20" x14ac:dyDescent="0.35">
      <c r="A10289">
        <f t="shared" si="321"/>
        <v>10289</v>
      </c>
      <c r="B10289" s="3" t="s">
        <v>71</v>
      </c>
      <c r="C10289" s="3" t="s">
        <v>89</v>
      </c>
      <c r="D10289" s="3" t="s">
        <v>19</v>
      </c>
      <c r="E10289">
        <v>2027</v>
      </c>
      <c r="F10289" s="3" t="str">
        <f t="shared" si="320"/>
        <v>GOSpillARROW2027</v>
      </c>
      <c r="G10289" s="9">
        <v>0</v>
      </c>
      <c r="H10289" s="9">
        <v>0</v>
      </c>
      <c r="I10289" s="9">
        <v>0</v>
      </c>
      <c r="J10289" s="9">
        <v>0</v>
      </c>
      <c r="K10289" s="9">
        <v>0</v>
      </c>
      <c r="L10289" s="9">
        <v>0</v>
      </c>
      <c r="M10289" s="9">
        <v>0</v>
      </c>
      <c r="N10289" s="9">
        <v>0</v>
      </c>
      <c r="O10289" s="9">
        <v>0</v>
      </c>
      <c r="P10289" s="9">
        <v>0</v>
      </c>
      <c r="Q10289" s="9">
        <v>0</v>
      </c>
      <c r="R10289" s="9">
        <v>0</v>
      </c>
      <c r="S10289" s="9">
        <v>0</v>
      </c>
      <c r="T10289" s="9">
        <v>0</v>
      </c>
    </row>
    <row r="10290" spans="1:20" x14ac:dyDescent="0.35">
      <c r="A10290">
        <f t="shared" si="321"/>
        <v>10290</v>
      </c>
      <c r="B10290" s="3" t="s">
        <v>71</v>
      </c>
      <c r="C10290" s="3" t="s">
        <v>89</v>
      </c>
      <c r="D10290" s="3" t="s">
        <v>19</v>
      </c>
      <c r="E10290">
        <v>2028</v>
      </c>
      <c r="F10290" s="3" t="str">
        <f t="shared" si="320"/>
        <v>GOSpillARROW2028</v>
      </c>
      <c r="G10290" s="9">
        <v>0</v>
      </c>
      <c r="H10290" s="9">
        <v>0</v>
      </c>
      <c r="I10290" s="9">
        <v>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  <c r="Q10290" s="9">
        <v>0</v>
      </c>
      <c r="R10290" s="9">
        <v>0</v>
      </c>
      <c r="S10290" s="9">
        <v>0</v>
      </c>
      <c r="T10290" s="9">
        <v>0</v>
      </c>
    </row>
    <row r="10291" spans="1:20" x14ac:dyDescent="0.35">
      <c r="A10291">
        <f t="shared" si="321"/>
        <v>10291</v>
      </c>
      <c r="B10291" s="3" t="s">
        <v>71</v>
      </c>
      <c r="C10291" s="3" t="s">
        <v>89</v>
      </c>
      <c r="D10291" s="3" t="s">
        <v>19</v>
      </c>
      <c r="E10291">
        <v>2029</v>
      </c>
      <c r="F10291" s="3" t="str">
        <f t="shared" si="320"/>
        <v>GOSpillARROW2029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  <c r="Q10291" s="9">
        <v>0</v>
      </c>
      <c r="R10291" s="9">
        <v>0</v>
      </c>
      <c r="S10291" s="9">
        <v>0</v>
      </c>
      <c r="T10291" s="9">
        <v>0</v>
      </c>
    </row>
    <row r="10292" spans="1:20" x14ac:dyDescent="0.35">
      <c r="A10292">
        <f t="shared" si="321"/>
        <v>10292</v>
      </c>
      <c r="B10292" s="3" t="s">
        <v>71</v>
      </c>
      <c r="C10292" s="3" t="s">
        <v>89</v>
      </c>
      <c r="D10292" s="3" t="s">
        <v>20</v>
      </c>
      <c r="E10292">
        <v>2020</v>
      </c>
      <c r="F10292" s="3" t="str">
        <f t="shared" si="320"/>
        <v>GOSpillLIBBY2020</v>
      </c>
      <c r="G10292" s="9">
        <v>0.2</v>
      </c>
      <c r="H10292" s="9">
        <v>0.2</v>
      </c>
      <c r="I10292" s="9">
        <v>0.2</v>
      </c>
      <c r="J10292" s="9">
        <v>0.2</v>
      </c>
      <c r="K10292" s="9">
        <v>0.2</v>
      </c>
      <c r="L10292" s="9">
        <v>0.2</v>
      </c>
      <c r="M10292" s="9">
        <v>0.2</v>
      </c>
      <c r="N10292" s="9">
        <v>0.2</v>
      </c>
      <c r="O10292" s="9">
        <v>0.2</v>
      </c>
      <c r="P10292" s="9">
        <v>0.2</v>
      </c>
      <c r="Q10292" s="9">
        <v>0.2</v>
      </c>
      <c r="R10292" s="9">
        <v>0.2</v>
      </c>
      <c r="S10292" s="9">
        <v>0.2</v>
      </c>
      <c r="T10292" s="9">
        <v>0.2</v>
      </c>
    </row>
    <row r="10293" spans="1:20" x14ac:dyDescent="0.35">
      <c r="A10293">
        <f t="shared" si="321"/>
        <v>10293</v>
      </c>
      <c r="B10293" s="3" t="s">
        <v>71</v>
      </c>
      <c r="C10293" s="3" t="s">
        <v>89</v>
      </c>
      <c r="D10293" s="3" t="s">
        <v>20</v>
      </c>
      <c r="E10293">
        <v>2021</v>
      </c>
      <c r="F10293" s="3" t="str">
        <f t="shared" si="320"/>
        <v>GOSpillLIBBY2021</v>
      </c>
      <c r="G10293" s="9">
        <v>0.2</v>
      </c>
      <c r="H10293" s="9">
        <v>0.2</v>
      </c>
      <c r="I10293" s="9">
        <v>0.2</v>
      </c>
      <c r="J10293" s="9">
        <v>0.2</v>
      </c>
      <c r="K10293" s="9">
        <v>0.2</v>
      </c>
      <c r="L10293" s="9">
        <v>0.2</v>
      </c>
      <c r="M10293" s="9">
        <v>0.2</v>
      </c>
      <c r="N10293" s="9">
        <v>0.2</v>
      </c>
      <c r="O10293" s="9">
        <v>0.2</v>
      </c>
      <c r="P10293" s="9">
        <v>0.2</v>
      </c>
      <c r="Q10293" s="9">
        <v>0.2</v>
      </c>
      <c r="R10293" s="9">
        <v>0.2</v>
      </c>
      <c r="S10293" s="9">
        <v>0.2</v>
      </c>
      <c r="T10293" s="9">
        <v>0.2</v>
      </c>
    </row>
    <row r="10294" spans="1:20" x14ac:dyDescent="0.35">
      <c r="A10294">
        <f t="shared" si="321"/>
        <v>10294</v>
      </c>
      <c r="B10294" s="3" t="s">
        <v>71</v>
      </c>
      <c r="C10294" s="3" t="s">
        <v>89</v>
      </c>
      <c r="D10294" s="3" t="s">
        <v>20</v>
      </c>
      <c r="E10294">
        <v>2022</v>
      </c>
      <c r="F10294" s="3" t="str">
        <f t="shared" si="320"/>
        <v>GOSpillLIBBY2022</v>
      </c>
      <c r="G10294" s="9">
        <v>0.2</v>
      </c>
      <c r="H10294" s="9">
        <v>0.2</v>
      </c>
      <c r="I10294" s="9">
        <v>0.2</v>
      </c>
      <c r="J10294" s="9">
        <v>0.2</v>
      </c>
      <c r="K10294" s="9">
        <v>0.2</v>
      </c>
      <c r="L10294" s="9">
        <v>0.2</v>
      </c>
      <c r="M10294" s="9">
        <v>0.2</v>
      </c>
      <c r="N10294" s="9">
        <v>0.2</v>
      </c>
      <c r="O10294" s="9">
        <v>0.2</v>
      </c>
      <c r="P10294" s="9">
        <v>0.2</v>
      </c>
      <c r="Q10294" s="9">
        <v>0.2</v>
      </c>
      <c r="R10294" s="9">
        <v>0.2</v>
      </c>
      <c r="S10294" s="9">
        <v>0.2</v>
      </c>
      <c r="T10294" s="9">
        <v>0.2</v>
      </c>
    </row>
    <row r="10295" spans="1:20" x14ac:dyDescent="0.35">
      <c r="A10295">
        <f t="shared" si="321"/>
        <v>10295</v>
      </c>
      <c r="B10295" s="3" t="s">
        <v>71</v>
      </c>
      <c r="C10295" s="3" t="s">
        <v>89</v>
      </c>
      <c r="D10295" s="3" t="s">
        <v>20</v>
      </c>
      <c r="E10295">
        <v>2023</v>
      </c>
      <c r="F10295" s="3" t="str">
        <f t="shared" si="320"/>
        <v>GOSpillLIBBY2023</v>
      </c>
      <c r="G10295" s="9">
        <v>0.2</v>
      </c>
      <c r="H10295" s="9">
        <v>0.2</v>
      </c>
      <c r="I10295" s="9">
        <v>0.2</v>
      </c>
      <c r="J10295" s="9">
        <v>0.2</v>
      </c>
      <c r="K10295" s="9">
        <v>0.2</v>
      </c>
      <c r="L10295" s="9">
        <v>0.2</v>
      </c>
      <c r="M10295" s="9">
        <v>0.2</v>
      </c>
      <c r="N10295" s="9">
        <v>0.2</v>
      </c>
      <c r="O10295" s="9">
        <v>0.2</v>
      </c>
      <c r="P10295" s="9">
        <v>0.2</v>
      </c>
      <c r="Q10295" s="9">
        <v>0.2</v>
      </c>
      <c r="R10295" s="9">
        <v>0.2</v>
      </c>
      <c r="S10295" s="9">
        <v>0.2</v>
      </c>
      <c r="T10295" s="9">
        <v>0.2</v>
      </c>
    </row>
    <row r="10296" spans="1:20" x14ac:dyDescent="0.35">
      <c r="A10296">
        <f t="shared" si="321"/>
        <v>10296</v>
      </c>
      <c r="B10296" s="3" t="s">
        <v>71</v>
      </c>
      <c r="C10296" s="3" t="s">
        <v>89</v>
      </c>
      <c r="D10296" s="3" t="s">
        <v>20</v>
      </c>
      <c r="E10296">
        <v>2024</v>
      </c>
      <c r="F10296" s="3" t="str">
        <f t="shared" si="320"/>
        <v>GOSpillLIBBY2024</v>
      </c>
      <c r="G10296" s="9">
        <v>0.2</v>
      </c>
      <c r="H10296" s="9">
        <v>0.2</v>
      </c>
      <c r="I10296" s="9">
        <v>0.2</v>
      </c>
      <c r="J10296" s="9">
        <v>0.2</v>
      </c>
      <c r="K10296" s="9">
        <v>0.2</v>
      </c>
      <c r="L10296" s="9">
        <v>0.2</v>
      </c>
      <c r="M10296" s="9">
        <v>0.2</v>
      </c>
      <c r="N10296" s="9">
        <v>0.2</v>
      </c>
      <c r="O10296" s="9">
        <v>0.2</v>
      </c>
      <c r="P10296" s="9">
        <v>0.2</v>
      </c>
      <c r="Q10296" s="9">
        <v>0.2</v>
      </c>
      <c r="R10296" s="9">
        <v>0.2</v>
      </c>
      <c r="S10296" s="9">
        <v>0.2</v>
      </c>
      <c r="T10296" s="9">
        <v>0.2</v>
      </c>
    </row>
    <row r="10297" spans="1:20" x14ac:dyDescent="0.35">
      <c r="A10297">
        <f t="shared" si="321"/>
        <v>10297</v>
      </c>
      <c r="B10297" s="3" t="s">
        <v>71</v>
      </c>
      <c r="C10297" s="3" t="s">
        <v>89</v>
      </c>
      <c r="D10297" s="3" t="s">
        <v>20</v>
      </c>
      <c r="E10297">
        <v>2025</v>
      </c>
      <c r="F10297" s="3" t="str">
        <f t="shared" si="320"/>
        <v>GOSpillLIBBY2025</v>
      </c>
      <c r="G10297" s="9">
        <v>0.2</v>
      </c>
      <c r="H10297" s="9">
        <v>0.2</v>
      </c>
      <c r="I10297" s="9">
        <v>0.2</v>
      </c>
      <c r="J10297" s="9">
        <v>0.2</v>
      </c>
      <c r="K10297" s="9">
        <v>0.2</v>
      </c>
      <c r="L10297" s="9">
        <v>0.2</v>
      </c>
      <c r="M10297" s="9">
        <v>0.2</v>
      </c>
      <c r="N10297" s="9">
        <v>0.2</v>
      </c>
      <c r="O10297" s="9">
        <v>0.2</v>
      </c>
      <c r="P10297" s="9">
        <v>0.2</v>
      </c>
      <c r="Q10297" s="9">
        <v>0.2</v>
      </c>
      <c r="R10297" s="9">
        <v>0.2</v>
      </c>
      <c r="S10297" s="9">
        <v>0.2</v>
      </c>
      <c r="T10297" s="9">
        <v>0.2</v>
      </c>
    </row>
    <row r="10298" spans="1:20" x14ac:dyDescent="0.35">
      <c r="A10298">
        <f t="shared" si="321"/>
        <v>10298</v>
      </c>
      <c r="B10298" s="3" t="s">
        <v>71</v>
      </c>
      <c r="C10298" s="3" t="s">
        <v>89</v>
      </c>
      <c r="D10298" s="3" t="s">
        <v>20</v>
      </c>
      <c r="E10298">
        <v>2026</v>
      </c>
      <c r="F10298" s="3" t="str">
        <f t="shared" si="320"/>
        <v>GOSpillLIBBY2026</v>
      </c>
      <c r="G10298" s="9">
        <v>0.2</v>
      </c>
      <c r="H10298" s="9">
        <v>0.2</v>
      </c>
      <c r="I10298" s="9">
        <v>0.2</v>
      </c>
      <c r="J10298" s="9">
        <v>0.2</v>
      </c>
      <c r="K10298" s="9">
        <v>0.2</v>
      </c>
      <c r="L10298" s="9">
        <v>0.2</v>
      </c>
      <c r="M10298" s="9">
        <v>0.2</v>
      </c>
      <c r="N10298" s="9">
        <v>0.2</v>
      </c>
      <c r="O10298" s="9">
        <v>0.2</v>
      </c>
      <c r="P10298" s="9">
        <v>0.2</v>
      </c>
      <c r="Q10298" s="9">
        <v>0.2</v>
      </c>
      <c r="R10298" s="9">
        <v>0.2</v>
      </c>
      <c r="S10298" s="9">
        <v>0.2</v>
      </c>
      <c r="T10298" s="9">
        <v>0.2</v>
      </c>
    </row>
    <row r="10299" spans="1:20" x14ac:dyDescent="0.35">
      <c r="A10299">
        <f t="shared" si="321"/>
        <v>10299</v>
      </c>
      <c r="B10299" s="3" t="s">
        <v>71</v>
      </c>
      <c r="C10299" s="3" t="s">
        <v>89</v>
      </c>
      <c r="D10299" s="3" t="s">
        <v>20</v>
      </c>
      <c r="E10299">
        <v>2027</v>
      </c>
      <c r="F10299" s="3" t="str">
        <f t="shared" si="320"/>
        <v>GOSpillLIBBY2027</v>
      </c>
      <c r="G10299" s="9">
        <v>0.2</v>
      </c>
      <c r="H10299" s="9">
        <v>0.2</v>
      </c>
      <c r="I10299" s="9">
        <v>0.2</v>
      </c>
      <c r="J10299" s="9">
        <v>0.2</v>
      </c>
      <c r="K10299" s="9">
        <v>0.2</v>
      </c>
      <c r="L10299" s="9">
        <v>0.2</v>
      </c>
      <c r="M10299" s="9">
        <v>0.2</v>
      </c>
      <c r="N10299" s="9">
        <v>0.2</v>
      </c>
      <c r="O10299" s="9">
        <v>0.2</v>
      </c>
      <c r="P10299" s="9">
        <v>0.2</v>
      </c>
      <c r="Q10299" s="9">
        <v>0.2</v>
      </c>
      <c r="R10299" s="9">
        <v>0.2</v>
      </c>
      <c r="S10299" s="9">
        <v>0.2</v>
      </c>
      <c r="T10299" s="9">
        <v>0.2</v>
      </c>
    </row>
    <row r="10300" spans="1:20" x14ac:dyDescent="0.35">
      <c r="A10300">
        <f t="shared" si="321"/>
        <v>10300</v>
      </c>
      <c r="B10300" s="3" t="s">
        <v>71</v>
      </c>
      <c r="C10300" s="3" t="s">
        <v>89</v>
      </c>
      <c r="D10300" s="3" t="s">
        <v>20</v>
      </c>
      <c r="E10300">
        <v>2028</v>
      </c>
      <c r="F10300" s="3" t="str">
        <f t="shared" si="320"/>
        <v>GOSpillLIBBY2028</v>
      </c>
      <c r="G10300" s="9">
        <v>0.2</v>
      </c>
      <c r="H10300" s="9">
        <v>0.2</v>
      </c>
      <c r="I10300" s="9">
        <v>0.2</v>
      </c>
      <c r="J10300" s="9">
        <v>0.2</v>
      </c>
      <c r="K10300" s="9">
        <v>0.2</v>
      </c>
      <c r="L10300" s="9">
        <v>0.2</v>
      </c>
      <c r="M10300" s="9">
        <v>0.2</v>
      </c>
      <c r="N10300" s="9">
        <v>0.2</v>
      </c>
      <c r="O10300" s="9">
        <v>0.2</v>
      </c>
      <c r="P10300" s="9">
        <v>0.2</v>
      </c>
      <c r="Q10300" s="9">
        <v>0.2</v>
      </c>
      <c r="R10300" s="9">
        <v>0.2</v>
      </c>
      <c r="S10300" s="9">
        <v>0.2</v>
      </c>
      <c r="T10300" s="9">
        <v>0.2</v>
      </c>
    </row>
    <row r="10301" spans="1:20" x14ac:dyDescent="0.35">
      <c r="A10301">
        <f t="shared" si="321"/>
        <v>10301</v>
      </c>
      <c r="B10301" s="3" t="s">
        <v>71</v>
      </c>
      <c r="C10301" s="3" t="s">
        <v>89</v>
      </c>
      <c r="D10301" s="3" t="s">
        <v>20</v>
      </c>
      <c r="E10301">
        <v>2029</v>
      </c>
      <c r="F10301" s="3" t="str">
        <f t="shared" si="320"/>
        <v>GOSpillLIBBY2029</v>
      </c>
      <c r="G10301" s="9">
        <v>0.2</v>
      </c>
      <c r="H10301" s="9">
        <v>0.2</v>
      </c>
      <c r="I10301" s="9">
        <v>0.2</v>
      </c>
      <c r="J10301" s="9">
        <v>0.2</v>
      </c>
      <c r="K10301" s="9">
        <v>0.2</v>
      </c>
      <c r="L10301" s="9">
        <v>0.2</v>
      </c>
      <c r="M10301" s="9">
        <v>0.2</v>
      </c>
      <c r="N10301" s="9">
        <v>0.2</v>
      </c>
      <c r="O10301" s="9">
        <v>0.2</v>
      </c>
      <c r="P10301" s="9">
        <v>0.2</v>
      </c>
      <c r="Q10301" s="9">
        <v>0.2</v>
      </c>
      <c r="R10301" s="9">
        <v>0.2</v>
      </c>
      <c r="S10301" s="9">
        <v>0.2</v>
      </c>
      <c r="T10301" s="9">
        <v>0.2</v>
      </c>
    </row>
    <row r="10302" spans="1:20" x14ac:dyDescent="0.35">
      <c r="A10302">
        <f t="shared" si="321"/>
        <v>10302</v>
      </c>
      <c r="B10302" s="3" t="s">
        <v>71</v>
      </c>
      <c r="C10302" s="3" t="s">
        <v>89</v>
      </c>
      <c r="D10302" s="3" t="s">
        <v>21</v>
      </c>
      <c r="E10302">
        <v>2020</v>
      </c>
      <c r="F10302" s="3" t="str">
        <f t="shared" si="320"/>
        <v>GOSpillBONFER2020</v>
      </c>
      <c r="G10302" s="9">
        <v>0</v>
      </c>
      <c r="H10302" s="9">
        <v>0</v>
      </c>
      <c r="I10302" s="9">
        <v>0</v>
      </c>
      <c r="J10302" s="9">
        <v>0</v>
      </c>
      <c r="K10302" s="9">
        <v>0</v>
      </c>
      <c r="L10302" s="9">
        <v>0</v>
      </c>
      <c r="M10302" s="9">
        <v>0</v>
      </c>
      <c r="N10302" s="9">
        <v>0</v>
      </c>
      <c r="O10302" s="9">
        <v>0</v>
      </c>
      <c r="P10302" s="9">
        <v>0</v>
      </c>
      <c r="Q10302" s="9">
        <v>0</v>
      </c>
      <c r="R10302" s="9">
        <v>0</v>
      </c>
      <c r="S10302" s="9">
        <v>0</v>
      </c>
      <c r="T10302" s="9">
        <v>0</v>
      </c>
    </row>
    <row r="10303" spans="1:20" x14ac:dyDescent="0.35">
      <c r="A10303">
        <f t="shared" si="321"/>
        <v>10303</v>
      </c>
      <c r="B10303" s="3" t="s">
        <v>71</v>
      </c>
      <c r="C10303" s="3" t="s">
        <v>89</v>
      </c>
      <c r="D10303" s="3" t="s">
        <v>21</v>
      </c>
      <c r="E10303">
        <v>2021</v>
      </c>
      <c r="F10303" s="3" t="str">
        <f t="shared" si="320"/>
        <v>GOSpillBONFER2021</v>
      </c>
      <c r="G10303" s="9">
        <v>0</v>
      </c>
      <c r="H10303" s="9">
        <v>0</v>
      </c>
      <c r="I10303" s="9">
        <v>0</v>
      </c>
      <c r="J10303" s="9">
        <v>0</v>
      </c>
      <c r="K10303" s="9">
        <v>0</v>
      </c>
      <c r="L10303" s="9">
        <v>0</v>
      </c>
      <c r="M10303" s="9">
        <v>0</v>
      </c>
      <c r="N10303" s="9">
        <v>0</v>
      </c>
      <c r="O10303" s="9">
        <v>0</v>
      </c>
      <c r="P10303" s="9">
        <v>0</v>
      </c>
      <c r="Q10303" s="9">
        <v>0</v>
      </c>
      <c r="R10303" s="9">
        <v>0</v>
      </c>
      <c r="S10303" s="9">
        <v>0</v>
      </c>
      <c r="T10303" s="9">
        <v>0</v>
      </c>
    </row>
    <row r="10304" spans="1:20" x14ac:dyDescent="0.35">
      <c r="A10304">
        <f t="shared" si="321"/>
        <v>10304</v>
      </c>
      <c r="B10304" s="3" t="s">
        <v>71</v>
      </c>
      <c r="C10304" s="3" t="s">
        <v>89</v>
      </c>
      <c r="D10304" s="3" t="s">
        <v>21</v>
      </c>
      <c r="E10304">
        <v>2022</v>
      </c>
      <c r="F10304" s="3" t="str">
        <f t="shared" si="320"/>
        <v>GOSpillBONFER2022</v>
      </c>
      <c r="G10304" s="9">
        <v>0</v>
      </c>
      <c r="H10304" s="9">
        <v>0</v>
      </c>
      <c r="I10304" s="9">
        <v>0</v>
      </c>
      <c r="J10304" s="9">
        <v>0</v>
      </c>
      <c r="K10304" s="9">
        <v>0</v>
      </c>
      <c r="L10304" s="9">
        <v>0</v>
      </c>
      <c r="M10304" s="9">
        <v>0</v>
      </c>
      <c r="N10304" s="9">
        <v>0</v>
      </c>
      <c r="O10304" s="9">
        <v>0</v>
      </c>
      <c r="P10304" s="9">
        <v>0</v>
      </c>
      <c r="Q10304" s="9">
        <v>0</v>
      </c>
      <c r="R10304" s="9">
        <v>0</v>
      </c>
      <c r="S10304" s="9">
        <v>0</v>
      </c>
      <c r="T10304" s="9">
        <v>0</v>
      </c>
    </row>
    <row r="10305" spans="1:20" x14ac:dyDescent="0.35">
      <c r="A10305">
        <f t="shared" si="321"/>
        <v>10305</v>
      </c>
      <c r="B10305" s="3" t="s">
        <v>71</v>
      </c>
      <c r="C10305" s="3" t="s">
        <v>89</v>
      </c>
      <c r="D10305" s="3" t="s">
        <v>21</v>
      </c>
      <c r="E10305">
        <v>2023</v>
      </c>
      <c r="F10305" s="3" t="str">
        <f t="shared" si="320"/>
        <v>GOSpillBONFER2023</v>
      </c>
      <c r="G10305" s="9">
        <v>0</v>
      </c>
      <c r="H10305" s="9">
        <v>0</v>
      </c>
      <c r="I10305" s="9">
        <v>0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  <c r="Q10305" s="9">
        <v>0</v>
      </c>
      <c r="R10305" s="9">
        <v>0</v>
      </c>
      <c r="S10305" s="9">
        <v>0</v>
      </c>
      <c r="T10305" s="9">
        <v>0</v>
      </c>
    </row>
    <row r="10306" spans="1:20" x14ac:dyDescent="0.35">
      <c r="A10306">
        <f t="shared" si="321"/>
        <v>10306</v>
      </c>
      <c r="B10306" s="3" t="s">
        <v>71</v>
      </c>
      <c r="C10306" s="3" t="s">
        <v>89</v>
      </c>
      <c r="D10306" s="3" t="s">
        <v>21</v>
      </c>
      <c r="E10306">
        <v>2024</v>
      </c>
      <c r="F10306" s="3" t="str">
        <f t="shared" ref="F10306:F10369" si="322">_xlfn.CONCAT(B10306,C10306,D10306,E10306)</f>
        <v>GOSpillBONFER2024</v>
      </c>
      <c r="G10306" s="9">
        <v>0</v>
      </c>
      <c r="H10306" s="9">
        <v>0</v>
      </c>
      <c r="I10306" s="9">
        <v>0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  <c r="Q10306" s="9">
        <v>0</v>
      </c>
      <c r="R10306" s="9">
        <v>0</v>
      </c>
      <c r="S10306" s="9">
        <v>0</v>
      </c>
      <c r="T10306" s="9">
        <v>0</v>
      </c>
    </row>
    <row r="10307" spans="1:20" x14ac:dyDescent="0.35">
      <c r="A10307">
        <f t="shared" ref="A10307:A10370" si="323">A10306+1</f>
        <v>10307</v>
      </c>
      <c r="B10307" s="3" t="s">
        <v>71</v>
      </c>
      <c r="C10307" s="3" t="s">
        <v>89</v>
      </c>
      <c r="D10307" s="3" t="s">
        <v>21</v>
      </c>
      <c r="E10307">
        <v>2025</v>
      </c>
      <c r="F10307" s="3" t="str">
        <f t="shared" si="322"/>
        <v>GOSpillBONFER2025</v>
      </c>
      <c r="G10307" s="9">
        <v>0</v>
      </c>
      <c r="H10307" s="9">
        <v>0</v>
      </c>
      <c r="I10307" s="9">
        <v>0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  <c r="Q10307" s="9">
        <v>0</v>
      </c>
      <c r="R10307" s="9">
        <v>0</v>
      </c>
      <c r="S10307" s="9">
        <v>0</v>
      </c>
      <c r="T10307" s="9">
        <v>0</v>
      </c>
    </row>
    <row r="10308" spans="1:20" x14ac:dyDescent="0.35">
      <c r="A10308">
        <f t="shared" si="323"/>
        <v>10308</v>
      </c>
      <c r="B10308" s="3" t="s">
        <v>71</v>
      </c>
      <c r="C10308" s="3" t="s">
        <v>89</v>
      </c>
      <c r="D10308" s="3" t="s">
        <v>21</v>
      </c>
      <c r="E10308">
        <v>2026</v>
      </c>
      <c r="F10308" s="3" t="str">
        <f t="shared" si="322"/>
        <v>GOSpillBONFER2026</v>
      </c>
      <c r="G10308" s="9">
        <v>0</v>
      </c>
      <c r="H10308" s="9">
        <v>0</v>
      </c>
      <c r="I10308" s="9">
        <v>0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  <c r="Q10308" s="9">
        <v>0</v>
      </c>
      <c r="R10308" s="9">
        <v>0</v>
      </c>
      <c r="S10308" s="9">
        <v>0</v>
      </c>
      <c r="T10308" s="9">
        <v>0</v>
      </c>
    </row>
    <row r="10309" spans="1:20" x14ac:dyDescent="0.35">
      <c r="A10309">
        <f t="shared" si="323"/>
        <v>10309</v>
      </c>
      <c r="B10309" s="3" t="s">
        <v>71</v>
      </c>
      <c r="C10309" s="3" t="s">
        <v>89</v>
      </c>
      <c r="D10309" s="3" t="s">
        <v>21</v>
      </c>
      <c r="E10309">
        <v>2027</v>
      </c>
      <c r="F10309" s="3" t="str">
        <f t="shared" si="322"/>
        <v>GOSpillBONFER2027</v>
      </c>
      <c r="G10309" s="9">
        <v>0</v>
      </c>
      <c r="H10309" s="9">
        <v>0</v>
      </c>
      <c r="I10309" s="9">
        <v>0</v>
      </c>
      <c r="J10309" s="9">
        <v>0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  <c r="Q10309" s="9">
        <v>0</v>
      </c>
      <c r="R10309" s="9">
        <v>0</v>
      </c>
      <c r="S10309" s="9">
        <v>0</v>
      </c>
      <c r="T10309" s="9">
        <v>0</v>
      </c>
    </row>
    <row r="10310" spans="1:20" x14ac:dyDescent="0.35">
      <c r="A10310">
        <f t="shared" si="323"/>
        <v>10310</v>
      </c>
      <c r="B10310" s="3" t="s">
        <v>71</v>
      </c>
      <c r="C10310" s="3" t="s">
        <v>89</v>
      </c>
      <c r="D10310" s="3" t="s">
        <v>21</v>
      </c>
      <c r="E10310">
        <v>2028</v>
      </c>
      <c r="F10310" s="3" t="str">
        <f t="shared" si="322"/>
        <v>GOSpillBONFER2028</v>
      </c>
      <c r="G10310" s="9">
        <v>0</v>
      </c>
      <c r="H10310" s="9">
        <v>0</v>
      </c>
      <c r="I10310" s="9">
        <v>0</v>
      </c>
      <c r="J10310" s="9">
        <v>0</v>
      </c>
      <c r="K10310" s="9">
        <v>0</v>
      </c>
      <c r="L10310" s="9">
        <v>0</v>
      </c>
      <c r="M10310" s="9">
        <v>0</v>
      </c>
      <c r="N10310" s="9">
        <v>0</v>
      </c>
      <c r="O10310" s="9">
        <v>0</v>
      </c>
      <c r="P10310" s="9">
        <v>0</v>
      </c>
      <c r="Q10310" s="9">
        <v>0</v>
      </c>
      <c r="R10310" s="9">
        <v>0</v>
      </c>
      <c r="S10310" s="9">
        <v>0</v>
      </c>
      <c r="T10310" s="9">
        <v>0</v>
      </c>
    </row>
    <row r="10311" spans="1:20" x14ac:dyDescent="0.35">
      <c r="A10311">
        <f t="shared" si="323"/>
        <v>10311</v>
      </c>
      <c r="B10311" s="3" t="s">
        <v>71</v>
      </c>
      <c r="C10311" s="3" t="s">
        <v>89</v>
      </c>
      <c r="D10311" s="3" t="s">
        <v>21</v>
      </c>
      <c r="E10311">
        <v>2029</v>
      </c>
      <c r="F10311" s="3" t="str">
        <f t="shared" si="322"/>
        <v>GOSpillBONFER2029</v>
      </c>
      <c r="G10311" s="9">
        <v>0</v>
      </c>
      <c r="H10311" s="9">
        <v>0</v>
      </c>
      <c r="I10311" s="9">
        <v>0</v>
      </c>
      <c r="J10311" s="9">
        <v>0</v>
      </c>
      <c r="K10311" s="9">
        <v>0</v>
      </c>
      <c r="L10311" s="9">
        <v>0</v>
      </c>
      <c r="M10311" s="9">
        <v>0</v>
      </c>
      <c r="N10311" s="9">
        <v>0</v>
      </c>
      <c r="O10311" s="9">
        <v>0</v>
      </c>
      <c r="P10311" s="9">
        <v>0</v>
      </c>
      <c r="Q10311" s="9">
        <v>0</v>
      </c>
      <c r="R10311" s="9">
        <v>0</v>
      </c>
      <c r="S10311" s="9">
        <v>0</v>
      </c>
      <c r="T10311" s="9">
        <v>0</v>
      </c>
    </row>
    <row r="10312" spans="1:20" x14ac:dyDescent="0.35">
      <c r="A10312">
        <f t="shared" si="323"/>
        <v>10312</v>
      </c>
      <c r="B10312" s="3" t="s">
        <v>71</v>
      </c>
      <c r="C10312" s="3" t="s">
        <v>89</v>
      </c>
      <c r="D10312" s="3" t="s">
        <v>22</v>
      </c>
      <c r="E10312">
        <v>2020</v>
      </c>
      <c r="F10312" s="3" t="str">
        <f t="shared" si="322"/>
        <v>GOSpillDUNCAN2020</v>
      </c>
      <c r="G10312" s="9">
        <v>0</v>
      </c>
      <c r="H10312" s="9">
        <v>0</v>
      </c>
      <c r="I10312" s="9">
        <v>0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  <c r="Q10312" s="9">
        <v>0</v>
      </c>
      <c r="R10312" s="9">
        <v>0</v>
      </c>
      <c r="S10312" s="9">
        <v>0</v>
      </c>
      <c r="T10312" s="9">
        <v>0</v>
      </c>
    </row>
    <row r="10313" spans="1:20" x14ac:dyDescent="0.35">
      <c r="A10313">
        <f t="shared" si="323"/>
        <v>10313</v>
      </c>
      <c r="B10313" s="3" t="s">
        <v>71</v>
      </c>
      <c r="C10313" s="3" t="s">
        <v>89</v>
      </c>
      <c r="D10313" s="3" t="s">
        <v>22</v>
      </c>
      <c r="E10313">
        <v>2021</v>
      </c>
      <c r="F10313" s="3" t="str">
        <f t="shared" si="322"/>
        <v>GOSpillDUNCAN2021</v>
      </c>
      <c r="G10313" s="9">
        <v>0</v>
      </c>
      <c r="H10313" s="9">
        <v>0</v>
      </c>
      <c r="I10313" s="9">
        <v>0</v>
      </c>
      <c r="J10313" s="9">
        <v>0</v>
      </c>
      <c r="K10313" s="9">
        <v>0</v>
      </c>
      <c r="L10313" s="9">
        <v>0</v>
      </c>
      <c r="M10313" s="9">
        <v>0</v>
      </c>
      <c r="N10313" s="9">
        <v>0</v>
      </c>
      <c r="O10313" s="9">
        <v>0</v>
      </c>
      <c r="P10313" s="9">
        <v>0</v>
      </c>
      <c r="Q10313" s="9">
        <v>0</v>
      </c>
      <c r="R10313" s="9">
        <v>0</v>
      </c>
      <c r="S10313" s="9">
        <v>0</v>
      </c>
      <c r="T10313" s="9">
        <v>0</v>
      </c>
    </row>
    <row r="10314" spans="1:20" x14ac:dyDescent="0.35">
      <c r="A10314">
        <f t="shared" si="323"/>
        <v>10314</v>
      </c>
      <c r="B10314" s="3" t="s">
        <v>71</v>
      </c>
      <c r="C10314" s="3" t="s">
        <v>89</v>
      </c>
      <c r="D10314" s="3" t="s">
        <v>22</v>
      </c>
      <c r="E10314">
        <v>2022</v>
      </c>
      <c r="F10314" s="3" t="str">
        <f t="shared" si="322"/>
        <v>GOSpillDUNCAN2022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  <c r="Q10314" s="9">
        <v>0</v>
      </c>
      <c r="R10314" s="9">
        <v>0</v>
      </c>
      <c r="S10314" s="9">
        <v>0</v>
      </c>
      <c r="T10314" s="9">
        <v>0</v>
      </c>
    </row>
    <row r="10315" spans="1:20" x14ac:dyDescent="0.35">
      <c r="A10315">
        <f t="shared" si="323"/>
        <v>10315</v>
      </c>
      <c r="B10315" s="3" t="s">
        <v>71</v>
      </c>
      <c r="C10315" s="3" t="s">
        <v>89</v>
      </c>
      <c r="D10315" s="3" t="s">
        <v>22</v>
      </c>
      <c r="E10315">
        <v>2023</v>
      </c>
      <c r="F10315" s="3" t="str">
        <f t="shared" si="322"/>
        <v>GOSpillDUNCAN2023</v>
      </c>
      <c r="G10315" s="9">
        <v>0</v>
      </c>
      <c r="H10315" s="9">
        <v>0</v>
      </c>
      <c r="I10315" s="9">
        <v>0</v>
      </c>
      <c r="J10315" s="9">
        <v>0</v>
      </c>
      <c r="K10315" s="9">
        <v>0</v>
      </c>
      <c r="L10315" s="9">
        <v>0</v>
      </c>
      <c r="M10315" s="9">
        <v>0</v>
      </c>
      <c r="N10315" s="9">
        <v>0</v>
      </c>
      <c r="O10315" s="9">
        <v>0</v>
      </c>
      <c r="P10315" s="9">
        <v>0</v>
      </c>
      <c r="Q10315" s="9">
        <v>0</v>
      </c>
      <c r="R10315" s="9">
        <v>0</v>
      </c>
      <c r="S10315" s="9">
        <v>0</v>
      </c>
      <c r="T10315" s="9">
        <v>0</v>
      </c>
    </row>
    <row r="10316" spans="1:20" x14ac:dyDescent="0.35">
      <c r="A10316">
        <f t="shared" si="323"/>
        <v>10316</v>
      </c>
      <c r="B10316" s="3" t="s">
        <v>71</v>
      </c>
      <c r="C10316" s="3" t="s">
        <v>89</v>
      </c>
      <c r="D10316" s="3" t="s">
        <v>22</v>
      </c>
      <c r="E10316">
        <v>2024</v>
      </c>
      <c r="F10316" s="3" t="str">
        <f t="shared" si="322"/>
        <v>GOSpillDUNCAN2024</v>
      </c>
      <c r="G10316" s="9">
        <v>0</v>
      </c>
      <c r="H10316" s="9">
        <v>0</v>
      </c>
      <c r="I10316" s="9">
        <v>0</v>
      </c>
      <c r="J10316" s="9">
        <v>0</v>
      </c>
      <c r="K10316" s="9">
        <v>0</v>
      </c>
      <c r="L10316" s="9">
        <v>0</v>
      </c>
      <c r="M10316" s="9">
        <v>0</v>
      </c>
      <c r="N10316" s="9">
        <v>0</v>
      </c>
      <c r="O10316" s="9">
        <v>0</v>
      </c>
      <c r="P10316" s="9">
        <v>0</v>
      </c>
      <c r="Q10316" s="9">
        <v>0</v>
      </c>
      <c r="R10316" s="9">
        <v>0</v>
      </c>
      <c r="S10316" s="9">
        <v>0</v>
      </c>
      <c r="T10316" s="9">
        <v>0</v>
      </c>
    </row>
    <row r="10317" spans="1:20" x14ac:dyDescent="0.35">
      <c r="A10317">
        <f t="shared" si="323"/>
        <v>10317</v>
      </c>
      <c r="B10317" s="3" t="s">
        <v>71</v>
      </c>
      <c r="C10317" s="3" t="s">
        <v>89</v>
      </c>
      <c r="D10317" s="3" t="s">
        <v>22</v>
      </c>
      <c r="E10317">
        <v>2025</v>
      </c>
      <c r="F10317" s="3" t="str">
        <f t="shared" si="322"/>
        <v>GOSpillDUNCAN2025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  <c r="Q10317" s="9">
        <v>0</v>
      </c>
      <c r="R10317" s="9">
        <v>0</v>
      </c>
      <c r="S10317" s="9">
        <v>0</v>
      </c>
      <c r="T10317" s="9">
        <v>0</v>
      </c>
    </row>
    <row r="10318" spans="1:20" x14ac:dyDescent="0.35">
      <c r="A10318">
        <f t="shared" si="323"/>
        <v>10318</v>
      </c>
      <c r="B10318" s="3" t="s">
        <v>71</v>
      </c>
      <c r="C10318" s="3" t="s">
        <v>89</v>
      </c>
      <c r="D10318" s="3" t="s">
        <v>22</v>
      </c>
      <c r="E10318">
        <v>2026</v>
      </c>
      <c r="F10318" s="3" t="str">
        <f t="shared" si="322"/>
        <v>GOSpillDUNCAN2026</v>
      </c>
      <c r="G10318" s="9">
        <v>0</v>
      </c>
      <c r="H10318" s="9">
        <v>0</v>
      </c>
      <c r="I10318" s="9">
        <v>0</v>
      </c>
      <c r="J10318" s="9">
        <v>0</v>
      </c>
      <c r="K10318" s="9">
        <v>0</v>
      </c>
      <c r="L10318" s="9">
        <v>0</v>
      </c>
      <c r="M10318" s="9">
        <v>0</v>
      </c>
      <c r="N10318" s="9">
        <v>0</v>
      </c>
      <c r="O10318" s="9">
        <v>0</v>
      </c>
      <c r="P10318" s="9">
        <v>0</v>
      </c>
      <c r="Q10318" s="9">
        <v>0</v>
      </c>
      <c r="R10318" s="9">
        <v>0</v>
      </c>
      <c r="S10318" s="9">
        <v>0</v>
      </c>
      <c r="T10318" s="9">
        <v>0</v>
      </c>
    </row>
    <row r="10319" spans="1:20" x14ac:dyDescent="0.35">
      <c r="A10319">
        <f t="shared" si="323"/>
        <v>10319</v>
      </c>
      <c r="B10319" s="3" t="s">
        <v>71</v>
      </c>
      <c r="C10319" s="3" t="s">
        <v>89</v>
      </c>
      <c r="D10319" s="3" t="s">
        <v>22</v>
      </c>
      <c r="E10319">
        <v>2027</v>
      </c>
      <c r="F10319" s="3" t="str">
        <f t="shared" si="322"/>
        <v>GOSpillDUNCAN2027</v>
      </c>
      <c r="G10319" s="9">
        <v>0</v>
      </c>
      <c r="H10319" s="9">
        <v>0</v>
      </c>
      <c r="I10319" s="9">
        <v>0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  <c r="Q10319" s="9">
        <v>0</v>
      </c>
      <c r="R10319" s="9">
        <v>0</v>
      </c>
      <c r="S10319" s="9">
        <v>0</v>
      </c>
      <c r="T10319" s="9">
        <v>0</v>
      </c>
    </row>
    <row r="10320" spans="1:20" x14ac:dyDescent="0.35">
      <c r="A10320">
        <f t="shared" si="323"/>
        <v>10320</v>
      </c>
      <c r="B10320" s="3" t="s">
        <v>71</v>
      </c>
      <c r="C10320" s="3" t="s">
        <v>89</v>
      </c>
      <c r="D10320" s="3" t="s">
        <v>22</v>
      </c>
      <c r="E10320">
        <v>2028</v>
      </c>
      <c r="F10320" s="3" t="str">
        <f t="shared" si="322"/>
        <v>GOSpillDUNCAN2028</v>
      </c>
      <c r="G10320" s="9">
        <v>0</v>
      </c>
      <c r="H10320" s="9">
        <v>0</v>
      </c>
      <c r="I10320" s="9">
        <v>0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  <c r="Q10320" s="9">
        <v>0</v>
      </c>
      <c r="R10320" s="9">
        <v>0</v>
      </c>
      <c r="S10320" s="9">
        <v>0</v>
      </c>
      <c r="T10320" s="9">
        <v>0</v>
      </c>
    </row>
    <row r="10321" spans="1:20" x14ac:dyDescent="0.35">
      <c r="A10321">
        <f t="shared" si="323"/>
        <v>10321</v>
      </c>
      <c r="B10321" s="3" t="s">
        <v>71</v>
      </c>
      <c r="C10321" s="3" t="s">
        <v>89</v>
      </c>
      <c r="D10321" s="3" t="s">
        <v>22</v>
      </c>
      <c r="E10321">
        <v>2029</v>
      </c>
      <c r="F10321" s="3" t="str">
        <f t="shared" si="322"/>
        <v>GOSpillDUNCAN2029</v>
      </c>
      <c r="G10321" s="9">
        <v>0</v>
      </c>
      <c r="H10321" s="9">
        <v>0</v>
      </c>
      <c r="I10321" s="9">
        <v>0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  <c r="Q10321" s="9">
        <v>0</v>
      </c>
      <c r="R10321" s="9">
        <v>0</v>
      </c>
      <c r="S10321" s="9">
        <v>0</v>
      </c>
      <c r="T10321" s="9">
        <v>0</v>
      </c>
    </row>
    <row r="10322" spans="1:20" x14ac:dyDescent="0.35">
      <c r="A10322">
        <f t="shared" si="323"/>
        <v>10322</v>
      </c>
      <c r="B10322" s="3" t="s">
        <v>71</v>
      </c>
      <c r="C10322" s="3" t="s">
        <v>89</v>
      </c>
      <c r="D10322" s="3" t="s">
        <v>23</v>
      </c>
      <c r="E10322">
        <v>2020</v>
      </c>
      <c r="F10322" s="3" t="str">
        <f t="shared" si="322"/>
        <v>GOSpillCORA L2020</v>
      </c>
      <c r="G10322" s="9">
        <v>0</v>
      </c>
      <c r="H10322" s="9">
        <v>0</v>
      </c>
      <c r="I10322" s="9">
        <v>0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  <c r="Q10322" s="9">
        <v>0</v>
      </c>
      <c r="R10322" s="9">
        <v>0</v>
      </c>
      <c r="S10322" s="9">
        <v>0</v>
      </c>
      <c r="T10322" s="9">
        <v>0</v>
      </c>
    </row>
    <row r="10323" spans="1:20" x14ac:dyDescent="0.35">
      <c r="A10323">
        <f t="shared" si="323"/>
        <v>10323</v>
      </c>
      <c r="B10323" s="3" t="s">
        <v>71</v>
      </c>
      <c r="C10323" s="3" t="s">
        <v>89</v>
      </c>
      <c r="D10323" s="3" t="s">
        <v>23</v>
      </c>
      <c r="E10323">
        <v>2021</v>
      </c>
      <c r="F10323" s="3" t="str">
        <f t="shared" si="322"/>
        <v>GOSpillCORA L2021</v>
      </c>
      <c r="G10323" s="9">
        <v>0</v>
      </c>
      <c r="H10323" s="9">
        <v>0</v>
      </c>
      <c r="I10323" s="9">
        <v>0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  <c r="Q10323" s="9">
        <v>0</v>
      </c>
      <c r="R10323" s="9">
        <v>0</v>
      </c>
      <c r="S10323" s="9">
        <v>0</v>
      </c>
      <c r="T10323" s="9">
        <v>0</v>
      </c>
    </row>
    <row r="10324" spans="1:20" x14ac:dyDescent="0.35">
      <c r="A10324">
        <f t="shared" si="323"/>
        <v>10324</v>
      </c>
      <c r="B10324" s="3" t="s">
        <v>71</v>
      </c>
      <c r="C10324" s="3" t="s">
        <v>89</v>
      </c>
      <c r="D10324" s="3" t="s">
        <v>23</v>
      </c>
      <c r="E10324">
        <v>2022</v>
      </c>
      <c r="F10324" s="3" t="str">
        <f t="shared" si="322"/>
        <v>GOSpillCORA L2022</v>
      </c>
      <c r="G10324" s="9">
        <v>0</v>
      </c>
      <c r="H10324" s="9">
        <v>0</v>
      </c>
      <c r="I10324" s="9">
        <v>0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  <c r="Q10324" s="9">
        <v>0</v>
      </c>
      <c r="R10324" s="9">
        <v>0</v>
      </c>
      <c r="S10324" s="9">
        <v>0</v>
      </c>
      <c r="T10324" s="9">
        <v>0</v>
      </c>
    </row>
    <row r="10325" spans="1:20" x14ac:dyDescent="0.35">
      <c r="A10325">
        <f t="shared" si="323"/>
        <v>10325</v>
      </c>
      <c r="B10325" s="3" t="s">
        <v>71</v>
      </c>
      <c r="C10325" s="3" t="s">
        <v>89</v>
      </c>
      <c r="D10325" s="3" t="s">
        <v>23</v>
      </c>
      <c r="E10325">
        <v>2023</v>
      </c>
      <c r="F10325" s="3" t="str">
        <f t="shared" si="322"/>
        <v>GOSpillCORA L2023</v>
      </c>
      <c r="G10325" s="9">
        <v>0</v>
      </c>
      <c r="H10325" s="9">
        <v>0</v>
      </c>
      <c r="I10325" s="9">
        <v>0</v>
      </c>
      <c r="J10325" s="9">
        <v>0</v>
      </c>
      <c r="K10325" s="9">
        <v>0</v>
      </c>
      <c r="L10325" s="9">
        <v>0</v>
      </c>
      <c r="M10325" s="9">
        <v>0</v>
      </c>
      <c r="N10325" s="9">
        <v>0</v>
      </c>
      <c r="O10325" s="9">
        <v>0</v>
      </c>
      <c r="P10325" s="9">
        <v>0</v>
      </c>
      <c r="Q10325" s="9">
        <v>0</v>
      </c>
      <c r="R10325" s="9">
        <v>0</v>
      </c>
      <c r="S10325" s="9">
        <v>0</v>
      </c>
      <c r="T10325" s="9">
        <v>0</v>
      </c>
    </row>
    <row r="10326" spans="1:20" x14ac:dyDescent="0.35">
      <c r="A10326">
        <f t="shared" si="323"/>
        <v>10326</v>
      </c>
      <c r="B10326" s="3" t="s">
        <v>71</v>
      </c>
      <c r="C10326" s="3" t="s">
        <v>89</v>
      </c>
      <c r="D10326" s="3" t="s">
        <v>23</v>
      </c>
      <c r="E10326">
        <v>2024</v>
      </c>
      <c r="F10326" s="3" t="str">
        <f t="shared" si="322"/>
        <v>GOSpillCORA L2024</v>
      </c>
      <c r="G10326" s="9">
        <v>0</v>
      </c>
      <c r="H10326" s="9">
        <v>0</v>
      </c>
      <c r="I10326" s="9">
        <v>0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  <c r="Q10326" s="9">
        <v>0</v>
      </c>
      <c r="R10326" s="9">
        <v>0</v>
      </c>
      <c r="S10326" s="9">
        <v>0</v>
      </c>
      <c r="T10326" s="9">
        <v>0</v>
      </c>
    </row>
    <row r="10327" spans="1:20" x14ac:dyDescent="0.35">
      <c r="A10327">
        <f t="shared" si="323"/>
        <v>10327</v>
      </c>
      <c r="B10327" s="3" t="s">
        <v>71</v>
      </c>
      <c r="C10327" s="3" t="s">
        <v>89</v>
      </c>
      <c r="D10327" s="3" t="s">
        <v>23</v>
      </c>
      <c r="E10327">
        <v>2025</v>
      </c>
      <c r="F10327" s="3" t="str">
        <f t="shared" si="322"/>
        <v>GOSpillCORA L2025</v>
      </c>
      <c r="G10327" s="9">
        <v>0</v>
      </c>
      <c r="H10327" s="9">
        <v>0</v>
      </c>
      <c r="I10327" s="9">
        <v>0</v>
      </c>
      <c r="J10327" s="9">
        <v>0</v>
      </c>
      <c r="K10327" s="9">
        <v>0</v>
      </c>
      <c r="L10327" s="9">
        <v>0</v>
      </c>
      <c r="M10327" s="9">
        <v>0</v>
      </c>
      <c r="N10327" s="9">
        <v>0</v>
      </c>
      <c r="O10327" s="9">
        <v>0</v>
      </c>
      <c r="P10327" s="9">
        <v>0</v>
      </c>
      <c r="Q10327" s="9">
        <v>0</v>
      </c>
      <c r="R10327" s="9">
        <v>0</v>
      </c>
      <c r="S10327" s="9">
        <v>0</v>
      </c>
      <c r="T10327" s="9">
        <v>0</v>
      </c>
    </row>
    <row r="10328" spans="1:20" x14ac:dyDescent="0.35">
      <c r="A10328">
        <f t="shared" si="323"/>
        <v>10328</v>
      </c>
      <c r="B10328" s="3" t="s">
        <v>71</v>
      </c>
      <c r="C10328" s="3" t="s">
        <v>89</v>
      </c>
      <c r="D10328" s="3" t="s">
        <v>23</v>
      </c>
      <c r="E10328">
        <v>2026</v>
      </c>
      <c r="F10328" s="3" t="str">
        <f t="shared" si="322"/>
        <v>GOSpillCORA L2026</v>
      </c>
      <c r="G10328" s="9">
        <v>0</v>
      </c>
      <c r="H10328" s="9">
        <v>0</v>
      </c>
      <c r="I10328" s="9">
        <v>0</v>
      </c>
      <c r="J10328" s="9">
        <v>0</v>
      </c>
      <c r="K10328" s="9">
        <v>0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  <c r="Q10328" s="9">
        <v>0</v>
      </c>
      <c r="R10328" s="9">
        <v>0</v>
      </c>
      <c r="S10328" s="9">
        <v>0</v>
      </c>
      <c r="T10328" s="9">
        <v>0</v>
      </c>
    </row>
    <row r="10329" spans="1:20" x14ac:dyDescent="0.35">
      <c r="A10329">
        <f t="shared" si="323"/>
        <v>10329</v>
      </c>
      <c r="B10329" s="3" t="s">
        <v>71</v>
      </c>
      <c r="C10329" s="3" t="s">
        <v>89</v>
      </c>
      <c r="D10329" s="3" t="s">
        <v>23</v>
      </c>
      <c r="E10329">
        <v>2027</v>
      </c>
      <c r="F10329" s="3" t="str">
        <f t="shared" si="322"/>
        <v>GOSpillCORA L2027</v>
      </c>
      <c r="G10329" s="9">
        <v>0</v>
      </c>
      <c r="H10329" s="9">
        <v>0</v>
      </c>
      <c r="I10329" s="9">
        <v>0</v>
      </c>
      <c r="J10329" s="9">
        <v>0</v>
      </c>
      <c r="K10329" s="9">
        <v>0</v>
      </c>
      <c r="L10329" s="9">
        <v>0</v>
      </c>
      <c r="M10329" s="9">
        <v>0</v>
      </c>
      <c r="N10329" s="9">
        <v>0</v>
      </c>
      <c r="O10329" s="9">
        <v>0</v>
      </c>
      <c r="P10329" s="9">
        <v>0</v>
      </c>
      <c r="Q10329" s="9">
        <v>0</v>
      </c>
      <c r="R10329" s="9">
        <v>0</v>
      </c>
      <c r="S10329" s="9">
        <v>0</v>
      </c>
      <c r="T10329" s="9">
        <v>0</v>
      </c>
    </row>
    <row r="10330" spans="1:20" x14ac:dyDescent="0.35">
      <c r="A10330">
        <f t="shared" si="323"/>
        <v>10330</v>
      </c>
      <c r="B10330" s="3" t="s">
        <v>71</v>
      </c>
      <c r="C10330" s="3" t="s">
        <v>89</v>
      </c>
      <c r="D10330" s="3" t="s">
        <v>23</v>
      </c>
      <c r="E10330">
        <v>2028</v>
      </c>
      <c r="F10330" s="3" t="str">
        <f t="shared" si="322"/>
        <v>GOSpillCORA L2028</v>
      </c>
      <c r="G10330" s="9">
        <v>0</v>
      </c>
      <c r="H10330" s="9">
        <v>0</v>
      </c>
      <c r="I10330" s="9">
        <v>0</v>
      </c>
      <c r="J10330" s="9">
        <v>0</v>
      </c>
      <c r="K10330" s="9">
        <v>0</v>
      </c>
      <c r="L10330" s="9">
        <v>0</v>
      </c>
      <c r="M10330" s="9">
        <v>0</v>
      </c>
      <c r="N10330" s="9">
        <v>0</v>
      </c>
      <c r="O10330" s="9">
        <v>0</v>
      </c>
      <c r="P10330" s="9">
        <v>0</v>
      </c>
      <c r="Q10330" s="9">
        <v>0</v>
      </c>
      <c r="R10330" s="9">
        <v>0</v>
      </c>
      <c r="S10330" s="9">
        <v>0</v>
      </c>
      <c r="T10330" s="9">
        <v>0</v>
      </c>
    </row>
    <row r="10331" spans="1:20" x14ac:dyDescent="0.35">
      <c r="A10331">
        <f t="shared" si="323"/>
        <v>10331</v>
      </c>
      <c r="B10331" s="3" t="s">
        <v>71</v>
      </c>
      <c r="C10331" s="3" t="s">
        <v>89</v>
      </c>
      <c r="D10331" s="3" t="s">
        <v>23</v>
      </c>
      <c r="E10331">
        <v>2029</v>
      </c>
      <c r="F10331" s="3" t="str">
        <f t="shared" si="322"/>
        <v>GOSpillCORA L2029</v>
      </c>
      <c r="G10331" s="9">
        <v>0</v>
      </c>
      <c r="H10331" s="9">
        <v>0</v>
      </c>
      <c r="I10331" s="9">
        <v>0</v>
      </c>
      <c r="J10331" s="9">
        <v>0</v>
      </c>
      <c r="K10331" s="9">
        <v>0</v>
      </c>
      <c r="L10331" s="9">
        <v>0</v>
      </c>
      <c r="M10331" s="9">
        <v>0</v>
      </c>
      <c r="N10331" s="9">
        <v>0</v>
      </c>
      <c r="O10331" s="9">
        <v>0</v>
      </c>
      <c r="P10331" s="9">
        <v>0</v>
      </c>
      <c r="Q10331" s="9">
        <v>0</v>
      </c>
      <c r="R10331" s="9">
        <v>0</v>
      </c>
      <c r="S10331" s="9">
        <v>0</v>
      </c>
      <c r="T10331" s="9">
        <v>0</v>
      </c>
    </row>
    <row r="10332" spans="1:20" x14ac:dyDescent="0.35">
      <c r="A10332">
        <f t="shared" si="323"/>
        <v>10332</v>
      </c>
      <c r="B10332" s="3" t="s">
        <v>71</v>
      </c>
      <c r="C10332" s="3" t="s">
        <v>89</v>
      </c>
      <c r="D10332" s="3" t="s">
        <v>24</v>
      </c>
      <c r="E10332">
        <v>2020</v>
      </c>
      <c r="F10332" s="3" t="str">
        <f t="shared" si="322"/>
        <v>GOSpillCANAL2020</v>
      </c>
      <c r="G10332" s="9">
        <v>0</v>
      </c>
      <c r="H10332" s="9">
        <v>0</v>
      </c>
      <c r="I10332" s="9">
        <v>0</v>
      </c>
      <c r="J10332" s="9">
        <v>0</v>
      </c>
      <c r="K10332" s="9">
        <v>0</v>
      </c>
      <c r="L10332" s="9">
        <v>0</v>
      </c>
      <c r="M10332" s="9">
        <v>0</v>
      </c>
      <c r="N10332" s="9">
        <v>0</v>
      </c>
      <c r="O10332" s="9">
        <v>0</v>
      </c>
      <c r="P10332" s="9">
        <v>0</v>
      </c>
      <c r="Q10332" s="9">
        <v>0</v>
      </c>
      <c r="R10332" s="9">
        <v>0</v>
      </c>
      <c r="S10332" s="9">
        <v>0</v>
      </c>
      <c r="T10332" s="9">
        <v>0</v>
      </c>
    </row>
    <row r="10333" spans="1:20" x14ac:dyDescent="0.35">
      <c r="A10333">
        <f t="shared" si="323"/>
        <v>10333</v>
      </c>
      <c r="B10333" s="3" t="s">
        <v>71</v>
      </c>
      <c r="C10333" s="3" t="s">
        <v>89</v>
      </c>
      <c r="D10333" s="3" t="s">
        <v>24</v>
      </c>
      <c r="E10333">
        <v>2021</v>
      </c>
      <c r="F10333" s="3" t="str">
        <f t="shared" si="322"/>
        <v>GOSpillCANAL2021</v>
      </c>
      <c r="G10333" s="9">
        <v>0</v>
      </c>
      <c r="H10333" s="9">
        <v>0</v>
      </c>
      <c r="I10333" s="9">
        <v>0</v>
      </c>
      <c r="J10333" s="9">
        <v>0</v>
      </c>
      <c r="K10333" s="9">
        <v>0</v>
      </c>
      <c r="L10333" s="9">
        <v>0</v>
      </c>
      <c r="M10333" s="9">
        <v>0</v>
      </c>
      <c r="N10333" s="9">
        <v>0</v>
      </c>
      <c r="O10333" s="9">
        <v>0</v>
      </c>
      <c r="P10333" s="9">
        <v>0</v>
      </c>
      <c r="Q10333" s="9">
        <v>0</v>
      </c>
      <c r="R10333" s="9">
        <v>0</v>
      </c>
      <c r="S10333" s="9">
        <v>0</v>
      </c>
      <c r="T10333" s="9">
        <v>0</v>
      </c>
    </row>
    <row r="10334" spans="1:20" x14ac:dyDescent="0.35">
      <c r="A10334">
        <f t="shared" si="323"/>
        <v>10334</v>
      </c>
      <c r="B10334" s="3" t="s">
        <v>71</v>
      </c>
      <c r="C10334" s="3" t="s">
        <v>89</v>
      </c>
      <c r="D10334" s="3" t="s">
        <v>24</v>
      </c>
      <c r="E10334">
        <v>2022</v>
      </c>
      <c r="F10334" s="3" t="str">
        <f t="shared" si="322"/>
        <v>GOSpillCANAL2022</v>
      </c>
      <c r="G10334" s="9">
        <v>0</v>
      </c>
      <c r="H10334" s="9">
        <v>0</v>
      </c>
      <c r="I10334" s="9">
        <v>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  <c r="Q10334" s="9">
        <v>0</v>
      </c>
      <c r="R10334" s="9">
        <v>0</v>
      </c>
      <c r="S10334" s="9">
        <v>0</v>
      </c>
      <c r="T10334" s="9">
        <v>0</v>
      </c>
    </row>
    <row r="10335" spans="1:20" x14ac:dyDescent="0.35">
      <c r="A10335">
        <f t="shared" si="323"/>
        <v>10335</v>
      </c>
      <c r="B10335" s="3" t="s">
        <v>71</v>
      </c>
      <c r="C10335" s="3" t="s">
        <v>89</v>
      </c>
      <c r="D10335" s="3" t="s">
        <v>24</v>
      </c>
      <c r="E10335">
        <v>2023</v>
      </c>
      <c r="F10335" s="3" t="str">
        <f t="shared" si="322"/>
        <v>GOSpillCANAL2023</v>
      </c>
      <c r="G10335" s="9">
        <v>0</v>
      </c>
      <c r="H10335" s="9">
        <v>0</v>
      </c>
      <c r="I10335" s="9">
        <v>0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  <c r="Q10335" s="9">
        <v>0</v>
      </c>
      <c r="R10335" s="9">
        <v>0</v>
      </c>
      <c r="S10335" s="9">
        <v>0</v>
      </c>
      <c r="T10335" s="9">
        <v>0</v>
      </c>
    </row>
    <row r="10336" spans="1:20" x14ac:dyDescent="0.35">
      <c r="A10336">
        <f t="shared" si="323"/>
        <v>10336</v>
      </c>
      <c r="B10336" s="3" t="s">
        <v>71</v>
      </c>
      <c r="C10336" s="3" t="s">
        <v>89</v>
      </c>
      <c r="D10336" s="3" t="s">
        <v>24</v>
      </c>
      <c r="E10336">
        <v>2024</v>
      </c>
      <c r="F10336" s="3" t="str">
        <f t="shared" si="322"/>
        <v>GOSpillCANAL2024</v>
      </c>
      <c r="G10336" s="9">
        <v>0</v>
      </c>
      <c r="H10336" s="9">
        <v>0</v>
      </c>
      <c r="I10336" s="9">
        <v>0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  <c r="Q10336" s="9">
        <v>0</v>
      </c>
      <c r="R10336" s="9">
        <v>0</v>
      </c>
      <c r="S10336" s="9">
        <v>0</v>
      </c>
      <c r="T10336" s="9">
        <v>0</v>
      </c>
    </row>
    <row r="10337" spans="1:20" x14ac:dyDescent="0.35">
      <c r="A10337">
        <f t="shared" si="323"/>
        <v>10337</v>
      </c>
      <c r="B10337" s="3" t="s">
        <v>71</v>
      </c>
      <c r="C10337" s="3" t="s">
        <v>89</v>
      </c>
      <c r="D10337" s="3" t="s">
        <v>24</v>
      </c>
      <c r="E10337">
        <v>2025</v>
      </c>
      <c r="F10337" s="3" t="str">
        <f t="shared" si="322"/>
        <v>GOSpillCANAL2025</v>
      </c>
      <c r="G10337" s="9">
        <v>0</v>
      </c>
      <c r="H10337" s="9">
        <v>0</v>
      </c>
      <c r="I10337" s="9">
        <v>0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  <c r="Q10337" s="9">
        <v>0</v>
      </c>
      <c r="R10337" s="9">
        <v>0</v>
      </c>
      <c r="S10337" s="9">
        <v>0</v>
      </c>
      <c r="T10337" s="9">
        <v>0</v>
      </c>
    </row>
    <row r="10338" spans="1:20" x14ac:dyDescent="0.35">
      <c r="A10338">
        <f t="shared" si="323"/>
        <v>10338</v>
      </c>
      <c r="B10338" s="3" t="s">
        <v>71</v>
      </c>
      <c r="C10338" s="3" t="s">
        <v>89</v>
      </c>
      <c r="D10338" s="3" t="s">
        <v>24</v>
      </c>
      <c r="E10338">
        <v>2026</v>
      </c>
      <c r="F10338" s="3" t="str">
        <f t="shared" si="322"/>
        <v>GOSpillCANAL2026</v>
      </c>
      <c r="G10338" s="9">
        <v>0</v>
      </c>
      <c r="H10338" s="9">
        <v>0</v>
      </c>
      <c r="I10338" s="9">
        <v>0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  <c r="Q10338" s="9">
        <v>0</v>
      </c>
      <c r="R10338" s="9">
        <v>0</v>
      </c>
      <c r="S10338" s="9">
        <v>0</v>
      </c>
      <c r="T10338" s="9">
        <v>0</v>
      </c>
    </row>
    <row r="10339" spans="1:20" x14ac:dyDescent="0.35">
      <c r="A10339">
        <f t="shared" si="323"/>
        <v>10339</v>
      </c>
      <c r="B10339" s="3" t="s">
        <v>71</v>
      </c>
      <c r="C10339" s="3" t="s">
        <v>89</v>
      </c>
      <c r="D10339" s="3" t="s">
        <v>24</v>
      </c>
      <c r="E10339">
        <v>2027</v>
      </c>
      <c r="F10339" s="3" t="str">
        <f t="shared" si="322"/>
        <v>GOSpillCANAL2027</v>
      </c>
      <c r="G10339" s="9">
        <v>0</v>
      </c>
      <c r="H10339" s="9">
        <v>0</v>
      </c>
      <c r="I10339" s="9">
        <v>0</v>
      </c>
      <c r="J10339" s="9">
        <v>0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  <c r="Q10339" s="9">
        <v>0</v>
      </c>
      <c r="R10339" s="9">
        <v>0</v>
      </c>
      <c r="S10339" s="9">
        <v>0</v>
      </c>
      <c r="T10339" s="9">
        <v>0</v>
      </c>
    </row>
    <row r="10340" spans="1:20" x14ac:dyDescent="0.35">
      <c r="A10340">
        <f t="shared" si="323"/>
        <v>10340</v>
      </c>
      <c r="B10340" s="3" t="s">
        <v>71</v>
      </c>
      <c r="C10340" s="3" t="s">
        <v>89</v>
      </c>
      <c r="D10340" s="3" t="s">
        <v>24</v>
      </c>
      <c r="E10340">
        <v>2028</v>
      </c>
      <c r="F10340" s="3" t="str">
        <f t="shared" si="322"/>
        <v>GOSpillCANAL2028</v>
      </c>
      <c r="G10340" s="9">
        <v>0</v>
      </c>
      <c r="H10340" s="9">
        <v>0</v>
      </c>
      <c r="I10340" s="9">
        <v>0</v>
      </c>
      <c r="J10340" s="9">
        <v>0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  <c r="Q10340" s="9">
        <v>0</v>
      </c>
      <c r="R10340" s="9">
        <v>0</v>
      </c>
      <c r="S10340" s="9">
        <v>0</v>
      </c>
      <c r="T10340" s="9">
        <v>0</v>
      </c>
    </row>
    <row r="10341" spans="1:20" x14ac:dyDescent="0.35">
      <c r="A10341">
        <f t="shared" si="323"/>
        <v>10341</v>
      </c>
      <c r="B10341" s="3" t="s">
        <v>71</v>
      </c>
      <c r="C10341" s="3" t="s">
        <v>89</v>
      </c>
      <c r="D10341" s="3" t="s">
        <v>24</v>
      </c>
      <c r="E10341">
        <v>2029</v>
      </c>
      <c r="F10341" s="3" t="str">
        <f t="shared" si="322"/>
        <v>GOSpillCANAL2029</v>
      </c>
      <c r="G10341" s="9">
        <v>0</v>
      </c>
      <c r="H10341" s="9">
        <v>0</v>
      </c>
      <c r="I10341" s="9">
        <v>0</v>
      </c>
      <c r="J10341" s="9">
        <v>0</v>
      </c>
      <c r="K10341" s="9">
        <v>0</v>
      </c>
      <c r="L10341" s="9">
        <v>0</v>
      </c>
      <c r="M10341" s="9">
        <v>0</v>
      </c>
      <c r="N10341" s="9">
        <v>0</v>
      </c>
      <c r="O10341" s="9">
        <v>0</v>
      </c>
      <c r="P10341" s="9">
        <v>0</v>
      </c>
      <c r="Q10341" s="9">
        <v>0</v>
      </c>
      <c r="R10341" s="9">
        <v>0</v>
      </c>
      <c r="S10341" s="9">
        <v>0</v>
      </c>
      <c r="T10341" s="9">
        <v>0</v>
      </c>
    </row>
    <row r="10342" spans="1:20" x14ac:dyDescent="0.35">
      <c r="A10342">
        <f t="shared" si="323"/>
        <v>10342</v>
      </c>
      <c r="B10342" s="3" t="s">
        <v>71</v>
      </c>
      <c r="C10342" s="3" t="s">
        <v>89</v>
      </c>
      <c r="D10342" s="3" t="s">
        <v>25</v>
      </c>
      <c r="E10342">
        <v>2020</v>
      </c>
      <c r="F10342" s="3" t="str">
        <f t="shared" si="322"/>
        <v>GOSpillUP BON2020</v>
      </c>
      <c r="G10342" s="9">
        <v>0</v>
      </c>
      <c r="H10342" s="9">
        <v>0</v>
      </c>
      <c r="I10342" s="9">
        <v>0</v>
      </c>
      <c r="J10342" s="9">
        <v>0</v>
      </c>
      <c r="K10342" s="9">
        <v>0</v>
      </c>
      <c r="L10342" s="9">
        <v>0</v>
      </c>
      <c r="M10342" s="9">
        <v>0</v>
      </c>
      <c r="N10342" s="9">
        <v>0</v>
      </c>
      <c r="O10342" s="9">
        <v>0</v>
      </c>
      <c r="P10342" s="9">
        <v>0</v>
      </c>
      <c r="Q10342" s="9">
        <v>0</v>
      </c>
      <c r="R10342" s="9">
        <v>0</v>
      </c>
      <c r="S10342" s="9">
        <v>0</v>
      </c>
      <c r="T10342" s="9">
        <v>0</v>
      </c>
    </row>
    <row r="10343" spans="1:20" x14ac:dyDescent="0.35">
      <c r="A10343">
        <f t="shared" si="323"/>
        <v>10343</v>
      </c>
      <c r="B10343" s="3" t="s">
        <v>71</v>
      </c>
      <c r="C10343" s="3" t="s">
        <v>89</v>
      </c>
      <c r="D10343" s="3" t="s">
        <v>25</v>
      </c>
      <c r="E10343">
        <v>2021</v>
      </c>
      <c r="F10343" s="3" t="str">
        <f t="shared" si="322"/>
        <v>GOSpillUP BON2021</v>
      </c>
      <c r="G10343" s="9">
        <v>0</v>
      </c>
      <c r="H10343" s="9">
        <v>0</v>
      </c>
      <c r="I10343" s="9">
        <v>0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  <c r="Q10343" s="9">
        <v>0</v>
      </c>
      <c r="R10343" s="9">
        <v>0</v>
      </c>
      <c r="S10343" s="9">
        <v>0</v>
      </c>
      <c r="T10343" s="9">
        <v>0</v>
      </c>
    </row>
    <row r="10344" spans="1:20" x14ac:dyDescent="0.35">
      <c r="A10344">
        <f t="shared" si="323"/>
        <v>10344</v>
      </c>
      <c r="B10344" s="3" t="s">
        <v>71</v>
      </c>
      <c r="C10344" s="3" t="s">
        <v>89</v>
      </c>
      <c r="D10344" s="3" t="s">
        <v>25</v>
      </c>
      <c r="E10344">
        <v>2022</v>
      </c>
      <c r="F10344" s="3" t="str">
        <f t="shared" si="322"/>
        <v>GOSpillUP BON2022</v>
      </c>
      <c r="G10344" s="9">
        <v>0</v>
      </c>
      <c r="H10344" s="9">
        <v>0</v>
      </c>
      <c r="I10344" s="9">
        <v>0</v>
      </c>
      <c r="J10344" s="9">
        <v>0</v>
      </c>
      <c r="K10344" s="9">
        <v>0</v>
      </c>
      <c r="L10344" s="9">
        <v>0</v>
      </c>
      <c r="M10344" s="9">
        <v>0</v>
      </c>
      <c r="N10344" s="9">
        <v>0</v>
      </c>
      <c r="O10344" s="9">
        <v>0</v>
      </c>
      <c r="P10344" s="9">
        <v>0</v>
      </c>
      <c r="Q10344" s="9">
        <v>0</v>
      </c>
      <c r="R10344" s="9">
        <v>0</v>
      </c>
      <c r="S10344" s="9">
        <v>0</v>
      </c>
      <c r="T10344" s="9">
        <v>0</v>
      </c>
    </row>
    <row r="10345" spans="1:20" x14ac:dyDescent="0.35">
      <c r="A10345">
        <f t="shared" si="323"/>
        <v>10345</v>
      </c>
      <c r="B10345" s="3" t="s">
        <v>71</v>
      </c>
      <c r="C10345" s="3" t="s">
        <v>89</v>
      </c>
      <c r="D10345" s="3" t="s">
        <v>25</v>
      </c>
      <c r="E10345">
        <v>2023</v>
      </c>
      <c r="F10345" s="3" t="str">
        <f t="shared" si="322"/>
        <v>GOSpillUP BON2023</v>
      </c>
      <c r="G10345" s="9">
        <v>0</v>
      </c>
      <c r="H10345" s="9">
        <v>0</v>
      </c>
      <c r="I10345" s="9">
        <v>0</v>
      </c>
      <c r="J10345" s="9">
        <v>0</v>
      </c>
      <c r="K10345" s="9">
        <v>0</v>
      </c>
      <c r="L10345" s="9">
        <v>0</v>
      </c>
      <c r="M10345" s="9">
        <v>0</v>
      </c>
      <c r="N10345" s="9">
        <v>0</v>
      </c>
      <c r="O10345" s="9">
        <v>0</v>
      </c>
      <c r="P10345" s="9">
        <v>0</v>
      </c>
      <c r="Q10345" s="9">
        <v>0</v>
      </c>
      <c r="R10345" s="9">
        <v>0</v>
      </c>
      <c r="S10345" s="9">
        <v>0</v>
      </c>
      <c r="T10345" s="9">
        <v>0</v>
      </c>
    </row>
    <row r="10346" spans="1:20" x14ac:dyDescent="0.35">
      <c r="A10346">
        <f t="shared" si="323"/>
        <v>10346</v>
      </c>
      <c r="B10346" s="3" t="s">
        <v>71</v>
      </c>
      <c r="C10346" s="3" t="s">
        <v>89</v>
      </c>
      <c r="D10346" s="3" t="s">
        <v>25</v>
      </c>
      <c r="E10346">
        <v>2024</v>
      </c>
      <c r="F10346" s="3" t="str">
        <f t="shared" si="322"/>
        <v>GOSpillUP BON2024</v>
      </c>
      <c r="G10346" s="9">
        <v>0</v>
      </c>
      <c r="H10346" s="9">
        <v>0</v>
      </c>
      <c r="I10346" s="9">
        <v>0</v>
      </c>
      <c r="J10346" s="9">
        <v>0</v>
      </c>
      <c r="K10346" s="9">
        <v>0</v>
      </c>
      <c r="L10346" s="9">
        <v>0</v>
      </c>
      <c r="M10346" s="9">
        <v>0</v>
      </c>
      <c r="N10346" s="9">
        <v>0</v>
      </c>
      <c r="O10346" s="9">
        <v>0</v>
      </c>
      <c r="P10346" s="9">
        <v>0</v>
      </c>
      <c r="Q10346" s="9">
        <v>0</v>
      </c>
      <c r="R10346" s="9">
        <v>0</v>
      </c>
      <c r="S10346" s="9">
        <v>0</v>
      </c>
      <c r="T10346" s="9">
        <v>0</v>
      </c>
    </row>
    <row r="10347" spans="1:20" x14ac:dyDescent="0.35">
      <c r="A10347">
        <f t="shared" si="323"/>
        <v>10347</v>
      </c>
      <c r="B10347" s="3" t="s">
        <v>71</v>
      </c>
      <c r="C10347" s="3" t="s">
        <v>89</v>
      </c>
      <c r="D10347" s="3" t="s">
        <v>25</v>
      </c>
      <c r="E10347">
        <v>2025</v>
      </c>
      <c r="F10347" s="3" t="str">
        <f t="shared" si="322"/>
        <v>GOSpillUP BON2025</v>
      </c>
      <c r="G10347" s="9">
        <v>0</v>
      </c>
      <c r="H10347" s="9">
        <v>0</v>
      </c>
      <c r="I10347" s="9">
        <v>0</v>
      </c>
      <c r="J10347" s="9">
        <v>0</v>
      </c>
      <c r="K10347" s="9">
        <v>0</v>
      </c>
      <c r="L10347" s="9">
        <v>0</v>
      </c>
      <c r="M10347" s="9">
        <v>0</v>
      </c>
      <c r="N10347" s="9">
        <v>0</v>
      </c>
      <c r="O10347" s="9">
        <v>0</v>
      </c>
      <c r="P10347" s="9">
        <v>0</v>
      </c>
      <c r="Q10347" s="9">
        <v>0</v>
      </c>
      <c r="R10347" s="9">
        <v>0</v>
      </c>
      <c r="S10347" s="9">
        <v>0</v>
      </c>
      <c r="T10347" s="9">
        <v>0</v>
      </c>
    </row>
    <row r="10348" spans="1:20" x14ac:dyDescent="0.35">
      <c r="A10348">
        <f t="shared" si="323"/>
        <v>10348</v>
      </c>
      <c r="B10348" s="3" t="s">
        <v>71</v>
      </c>
      <c r="C10348" s="3" t="s">
        <v>89</v>
      </c>
      <c r="D10348" s="3" t="s">
        <v>25</v>
      </c>
      <c r="E10348">
        <v>2026</v>
      </c>
      <c r="F10348" s="3" t="str">
        <f t="shared" si="322"/>
        <v>GOSpillUP BON2026</v>
      </c>
      <c r="G10348" s="9">
        <v>0</v>
      </c>
      <c r="H10348" s="9">
        <v>0</v>
      </c>
      <c r="I10348" s="9">
        <v>0</v>
      </c>
      <c r="J10348" s="9">
        <v>0</v>
      </c>
      <c r="K10348" s="9">
        <v>0</v>
      </c>
      <c r="L10348" s="9">
        <v>0</v>
      </c>
      <c r="M10348" s="9">
        <v>0</v>
      </c>
      <c r="N10348" s="9">
        <v>0</v>
      </c>
      <c r="O10348" s="9">
        <v>0</v>
      </c>
      <c r="P10348" s="9">
        <v>0</v>
      </c>
      <c r="Q10348" s="9">
        <v>0</v>
      </c>
      <c r="R10348" s="9">
        <v>0</v>
      </c>
      <c r="S10348" s="9">
        <v>0</v>
      </c>
      <c r="T10348" s="9">
        <v>0</v>
      </c>
    </row>
    <row r="10349" spans="1:20" x14ac:dyDescent="0.35">
      <c r="A10349">
        <f t="shared" si="323"/>
        <v>10349</v>
      </c>
      <c r="B10349" s="3" t="s">
        <v>71</v>
      </c>
      <c r="C10349" s="3" t="s">
        <v>89</v>
      </c>
      <c r="D10349" s="3" t="s">
        <v>25</v>
      </c>
      <c r="E10349">
        <v>2027</v>
      </c>
      <c r="F10349" s="3" t="str">
        <f t="shared" si="322"/>
        <v>GOSpillUP BON2027</v>
      </c>
      <c r="G10349" s="9">
        <v>0</v>
      </c>
      <c r="H10349" s="9">
        <v>0</v>
      </c>
      <c r="I10349" s="9">
        <v>0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  <c r="Q10349" s="9">
        <v>0</v>
      </c>
      <c r="R10349" s="9">
        <v>0</v>
      </c>
      <c r="S10349" s="9">
        <v>0</v>
      </c>
      <c r="T10349" s="9">
        <v>0</v>
      </c>
    </row>
    <row r="10350" spans="1:20" x14ac:dyDescent="0.35">
      <c r="A10350">
        <f t="shared" si="323"/>
        <v>10350</v>
      </c>
      <c r="B10350" s="3" t="s">
        <v>71</v>
      </c>
      <c r="C10350" s="3" t="s">
        <v>89</v>
      </c>
      <c r="D10350" s="3" t="s">
        <v>25</v>
      </c>
      <c r="E10350">
        <v>2028</v>
      </c>
      <c r="F10350" s="3" t="str">
        <f t="shared" si="322"/>
        <v>GOSpillUP BON2028</v>
      </c>
      <c r="G10350" s="9">
        <v>0</v>
      </c>
      <c r="H10350" s="9">
        <v>0</v>
      </c>
      <c r="I10350" s="9">
        <v>0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  <c r="Q10350" s="9">
        <v>0</v>
      </c>
      <c r="R10350" s="9">
        <v>0</v>
      </c>
      <c r="S10350" s="9">
        <v>0</v>
      </c>
      <c r="T10350" s="9">
        <v>0</v>
      </c>
    </row>
    <row r="10351" spans="1:20" x14ac:dyDescent="0.35">
      <c r="A10351">
        <f t="shared" si="323"/>
        <v>10351</v>
      </c>
      <c r="B10351" s="3" t="s">
        <v>71</v>
      </c>
      <c r="C10351" s="3" t="s">
        <v>89</v>
      </c>
      <c r="D10351" s="3" t="s">
        <v>25</v>
      </c>
      <c r="E10351">
        <v>2029</v>
      </c>
      <c r="F10351" s="3" t="str">
        <f t="shared" si="322"/>
        <v>GOSpillUP BON2029</v>
      </c>
      <c r="G10351" s="9">
        <v>0</v>
      </c>
      <c r="H10351" s="9">
        <v>0</v>
      </c>
      <c r="I10351" s="9">
        <v>0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  <c r="Q10351" s="9">
        <v>0</v>
      </c>
      <c r="R10351" s="9">
        <v>0</v>
      </c>
      <c r="S10351" s="9">
        <v>0</v>
      </c>
      <c r="T10351" s="9">
        <v>0</v>
      </c>
    </row>
    <row r="10352" spans="1:20" x14ac:dyDescent="0.35">
      <c r="A10352">
        <f t="shared" si="323"/>
        <v>10352</v>
      </c>
      <c r="B10352" s="3" t="s">
        <v>71</v>
      </c>
      <c r="C10352" s="3" t="s">
        <v>89</v>
      </c>
      <c r="D10352" s="3" t="s">
        <v>26</v>
      </c>
      <c r="E10352">
        <v>2020</v>
      </c>
      <c r="F10352" s="3" t="str">
        <f t="shared" si="322"/>
        <v>GOSpillLO BON2020</v>
      </c>
      <c r="G10352" s="9">
        <v>0</v>
      </c>
      <c r="H10352" s="9">
        <v>0</v>
      </c>
      <c r="I10352" s="9">
        <v>0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  <c r="Q10352" s="9">
        <v>0</v>
      </c>
      <c r="R10352" s="9">
        <v>0</v>
      </c>
      <c r="S10352" s="9">
        <v>0</v>
      </c>
      <c r="T10352" s="9">
        <v>0</v>
      </c>
    </row>
    <row r="10353" spans="1:20" x14ac:dyDescent="0.35">
      <c r="A10353">
        <f t="shared" si="323"/>
        <v>10353</v>
      </c>
      <c r="B10353" s="3" t="s">
        <v>71</v>
      </c>
      <c r="C10353" s="3" t="s">
        <v>89</v>
      </c>
      <c r="D10353" s="3" t="s">
        <v>26</v>
      </c>
      <c r="E10353">
        <v>2021</v>
      </c>
      <c r="F10353" s="3" t="str">
        <f t="shared" si="322"/>
        <v>GOSpillLO BON2021</v>
      </c>
      <c r="G10353" s="9">
        <v>0</v>
      </c>
      <c r="H10353" s="9">
        <v>0</v>
      </c>
      <c r="I10353" s="9">
        <v>0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  <c r="Q10353" s="9">
        <v>0</v>
      </c>
      <c r="R10353" s="9">
        <v>0</v>
      </c>
      <c r="S10353" s="9">
        <v>0</v>
      </c>
      <c r="T10353" s="9">
        <v>0</v>
      </c>
    </row>
    <row r="10354" spans="1:20" x14ac:dyDescent="0.35">
      <c r="A10354">
        <f t="shared" si="323"/>
        <v>10354</v>
      </c>
      <c r="B10354" s="3" t="s">
        <v>71</v>
      </c>
      <c r="C10354" s="3" t="s">
        <v>89</v>
      </c>
      <c r="D10354" s="3" t="s">
        <v>26</v>
      </c>
      <c r="E10354">
        <v>2022</v>
      </c>
      <c r="F10354" s="3" t="str">
        <f t="shared" si="322"/>
        <v>GOSpillLO BON2022</v>
      </c>
      <c r="G10354" s="9">
        <v>0</v>
      </c>
      <c r="H10354" s="9">
        <v>0</v>
      </c>
      <c r="I10354" s="9">
        <v>0</v>
      </c>
      <c r="J10354" s="9">
        <v>0</v>
      </c>
      <c r="K10354" s="9">
        <v>0</v>
      </c>
      <c r="L10354" s="9">
        <v>0</v>
      </c>
      <c r="M10354" s="9">
        <v>0</v>
      </c>
      <c r="N10354" s="9">
        <v>0</v>
      </c>
      <c r="O10354" s="9">
        <v>0</v>
      </c>
      <c r="P10354" s="9">
        <v>0</v>
      </c>
      <c r="Q10354" s="9">
        <v>0</v>
      </c>
      <c r="R10354" s="9">
        <v>0</v>
      </c>
      <c r="S10354" s="9">
        <v>0</v>
      </c>
      <c r="T10354" s="9">
        <v>0</v>
      </c>
    </row>
    <row r="10355" spans="1:20" x14ac:dyDescent="0.35">
      <c r="A10355">
        <f t="shared" si="323"/>
        <v>10355</v>
      </c>
      <c r="B10355" s="3" t="s">
        <v>71</v>
      </c>
      <c r="C10355" s="3" t="s">
        <v>89</v>
      </c>
      <c r="D10355" s="3" t="s">
        <v>26</v>
      </c>
      <c r="E10355">
        <v>2023</v>
      </c>
      <c r="F10355" s="3" t="str">
        <f t="shared" si="322"/>
        <v>GOSpillLO BON2023</v>
      </c>
      <c r="G10355" s="9">
        <v>0</v>
      </c>
      <c r="H10355" s="9">
        <v>0</v>
      </c>
      <c r="I10355" s="9">
        <v>0</v>
      </c>
      <c r="J10355" s="9">
        <v>0</v>
      </c>
      <c r="K10355" s="9">
        <v>0</v>
      </c>
      <c r="L10355" s="9">
        <v>0</v>
      </c>
      <c r="M10355" s="9">
        <v>0</v>
      </c>
      <c r="N10355" s="9">
        <v>0</v>
      </c>
      <c r="O10355" s="9">
        <v>0</v>
      </c>
      <c r="P10355" s="9">
        <v>0</v>
      </c>
      <c r="Q10355" s="9">
        <v>0</v>
      </c>
      <c r="R10355" s="9">
        <v>0</v>
      </c>
      <c r="S10355" s="9">
        <v>0</v>
      </c>
      <c r="T10355" s="9">
        <v>0</v>
      </c>
    </row>
    <row r="10356" spans="1:20" x14ac:dyDescent="0.35">
      <c r="A10356">
        <f t="shared" si="323"/>
        <v>10356</v>
      </c>
      <c r="B10356" s="3" t="s">
        <v>71</v>
      </c>
      <c r="C10356" s="3" t="s">
        <v>89</v>
      </c>
      <c r="D10356" s="3" t="s">
        <v>26</v>
      </c>
      <c r="E10356">
        <v>2024</v>
      </c>
      <c r="F10356" s="3" t="str">
        <f t="shared" si="322"/>
        <v>GOSpillLO BON2024</v>
      </c>
      <c r="G10356" s="9">
        <v>0</v>
      </c>
      <c r="H10356" s="9">
        <v>0</v>
      </c>
      <c r="I10356" s="9">
        <v>0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  <c r="Q10356" s="9">
        <v>0</v>
      </c>
      <c r="R10356" s="9">
        <v>0</v>
      </c>
      <c r="S10356" s="9">
        <v>0</v>
      </c>
      <c r="T10356" s="9">
        <v>0</v>
      </c>
    </row>
    <row r="10357" spans="1:20" x14ac:dyDescent="0.35">
      <c r="A10357">
        <f t="shared" si="323"/>
        <v>10357</v>
      </c>
      <c r="B10357" s="3" t="s">
        <v>71</v>
      </c>
      <c r="C10357" s="3" t="s">
        <v>89</v>
      </c>
      <c r="D10357" s="3" t="s">
        <v>26</v>
      </c>
      <c r="E10357">
        <v>2025</v>
      </c>
      <c r="F10357" s="3" t="str">
        <f t="shared" si="322"/>
        <v>GOSpillLO BON2025</v>
      </c>
      <c r="G10357" s="9">
        <v>0</v>
      </c>
      <c r="H10357" s="9">
        <v>0</v>
      </c>
      <c r="I10357" s="9">
        <v>0</v>
      </c>
      <c r="J10357" s="9">
        <v>0</v>
      </c>
      <c r="K10357" s="9">
        <v>0</v>
      </c>
      <c r="L10357" s="9">
        <v>0</v>
      </c>
      <c r="M10357" s="9">
        <v>0</v>
      </c>
      <c r="N10357" s="9">
        <v>0</v>
      </c>
      <c r="O10357" s="9">
        <v>0</v>
      </c>
      <c r="P10357" s="9">
        <v>0</v>
      </c>
      <c r="Q10357" s="9">
        <v>0</v>
      </c>
      <c r="R10357" s="9">
        <v>0</v>
      </c>
      <c r="S10357" s="9">
        <v>0</v>
      </c>
      <c r="T10357" s="9">
        <v>0</v>
      </c>
    </row>
    <row r="10358" spans="1:20" x14ac:dyDescent="0.35">
      <c r="A10358">
        <f t="shared" si="323"/>
        <v>10358</v>
      </c>
      <c r="B10358" s="3" t="s">
        <v>71</v>
      </c>
      <c r="C10358" s="3" t="s">
        <v>89</v>
      </c>
      <c r="D10358" s="3" t="s">
        <v>26</v>
      </c>
      <c r="E10358">
        <v>2026</v>
      </c>
      <c r="F10358" s="3" t="str">
        <f t="shared" si="322"/>
        <v>GOSpillLO BON2026</v>
      </c>
      <c r="G10358" s="9">
        <v>0</v>
      </c>
      <c r="H10358" s="9">
        <v>0</v>
      </c>
      <c r="I10358" s="9">
        <v>0</v>
      </c>
      <c r="J10358" s="9">
        <v>0</v>
      </c>
      <c r="K10358" s="9">
        <v>0</v>
      </c>
      <c r="L10358" s="9">
        <v>0</v>
      </c>
      <c r="M10358" s="9">
        <v>0</v>
      </c>
      <c r="N10358" s="9">
        <v>0</v>
      </c>
      <c r="O10358" s="9">
        <v>0</v>
      </c>
      <c r="P10358" s="9">
        <v>0</v>
      </c>
      <c r="Q10358" s="9">
        <v>0</v>
      </c>
      <c r="R10358" s="9">
        <v>0</v>
      </c>
      <c r="S10358" s="9">
        <v>0</v>
      </c>
      <c r="T10358" s="9">
        <v>0</v>
      </c>
    </row>
    <row r="10359" spans="1:20" x14ac:dyDescent="0.35">
      <c r="A10359">
        <f t="shared" si="323"/>
        <v>10359</v>
      </c>
      <c r="B10359" s="3" t="s">
        <v>71</v>
      </c>
      <c r="C10359" s="3" t="s">
        <v>89</v>
      </c>
      <c r="D10359" s="3" t="s">
        <v>26</v>
      </c>
      <c r="E10359">
        <v>2027</v>
      </c>
      <c r="F10359" s="3" t="str">
        <f t="shared" si="322"/>
        <v>GOSpillLO BON2027</v>
      </c>
      <c r="G10359" s="9">
        <v>0</v>
      </c>
      <c r="H10359" s="9">
        <v>0</v>
      </c>
      <c r="I10359" s="9">
        <v>0</v>
      </c>
      <c r="J10359" s="9">
        <v>0</v>
      </c>
      <c r="K10359" s="9">
        <v>0</v>
      </c>
      <c r="L10359" s="9">
        <v>0</v>
      </c>
      <c r="M10359" s="9">
        <v>0</v>
      </c>
      <c r="N10359" s="9">
        <v>0</v>
      </c>
      <c r="O10359" s="9">
        <v>0</v>
      </c>
      <c r="P10359" s="9">
        <v>0</v>
      </c>
      <c r="Q10359" s="9">
        <v>0</v>
      </c>
      <c r="R10359" s="9">
        <v>0</v>
      </c>
      <c r="S10359" s="9">
        <v>0</v>
      </c>
      <c r="T10359" s="9">
        <v>0</v>
      </c>
    </row>
    <row r="10360" spans="1:20" x14ac:dyDescent="0.35">
      <c r="A10360">
        <f t="shared" si="323"/>
        <v>10360</v>
      </c>
      <c r="B10360" s="3" t="s">
        <v>71</v>
      </c>
      <c r="C10360" s="3" t="s">
        <v>89</v>
      </c>
      <c r="D10360" s="3" t="s">
        <v>26</v>
      </c>
      <c r="E10360">
        <v>2028</v>
      </c>
      <c r="F10360" s="3" t="str">
        <f t="shared" si="322"/>
        <v>GOSpillLO BON2028</v>
      </c>
      <c r="G10360" s="9">
        <v>0</v>
      </c>
      <c r="H10360" s="9">
        <v>0</v>
      </c>
      <c r="I10360" s="9">
        <v>0</v>
      </c>
      <c r="J10360" s="9">
        <v>0</v>
      </c>
      <c r="K10360" s="9">
        <v>0</v>
      </c>
      <c r="L10360" s="9">
        <v>0</v>
      </c>
      <c r="M10360" s="9">
        <v>0</v>
      </c>
      <c r="N10360" s="9">
        <v>0</v>
      </c>
      <c r="O10360" s="9">
        <v>0</v>
      </c>
      <c r="P10360" s="9">
        <v>0</v>
      </c>
      <c r="Q10360" s="9">
        <v>0</v>
      </c>
      <c r="R10360" s="9">
        <v>0</v>
      </c>
      <c r="S10360" s="9">
        <v>0</v>
      </c>
      <c r="T10360" s="9">
        <v>0</v>
      </c>
    </row>
    <row r="10361" spans="1:20" x14ac:dyDescent="0.35">
      <c r="A10361">
        <f t="shared" si="323"/>
        <v>10361</v>
      </c>
      <c r="B10361" s="3" t="s">
        <v>71</v>
      </c>
      <c r="C10361" s="3" t="s">
        <v>89</v>
      </c>
      <c r="D10361" s="3" t="s">
        <v>26</v>
      </c>
      <c r="E10361">
        <v>2029</v>
      </c>
      <c r="F10361" s="3" t="str">
        <f t="shared" si="322"/>
        <v>GOSpillLO BON2029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  <c r="Q10361" s="9">
        <v>0</v>
      </c>
      <c r="R10361" s="9">
        <v>0</v>
      </c>
      <c r="S10361" s="9">
        <v>0</v>
      </c>
      <c r="T10361" s="9">
        <v>0</v>
      </c>
    </row>
    <row r="10362" spans="1:20" x14ac:dyDescent="0.35">
      <c r="A10362">
        <f t="shared" si="323"/>
        <v>10362</v>
      </c>
      <c r="B10362" s="3" t="s">
        <v>71</v>
      </c>
      <c r="C10362" s="3" t="s">
        <v>89</v>
      </c>
      <c r="D10362" s="3" t="s">
        <v>27</v>
      </c>
      <c r="E10362">
        <v>2020</v>
      </c>
      <c r="F10362" s="3" t="str">
        <f t="shared" si="322"/>
        <v>GOSpillS SLOC2020</v>
      </c>
      <c r="G10362" s="9">
        <v>0</v>
      </c>
      <c r="H10362" s="9">
        <v>0</v>
      </c>
      <c r="I10362" s="9">
        <v>0</v>
      </c>
      <c r="J10362" s="9">
        <v>0</v>
      </c>
      <c r="K10362" s="9">
        <v>0</v>
      </c>
      <c r="L10362" s="9">
        <v>0</v>
      </c>
      <c r="M10362" s="9">
        <v>0</v>
      </c>
      <c r="N10362" s="9">
        <v>0</v>
      </c>
      <c r="O10362" s="9">
        <v>0</v>
      </c>
      <c r="P10362" s="9">
        <v>0</v>
      </c>
      <c r="Q10362" s="9">
        <v>0</v>
      </c>
      <c r="R10362" s="9">
        <v>0</v>
      </c>
      <c r="S10362" s="9">
        <v>0</v>
      </c>
      <c r="T10362" s="9">
        <v>0</v>
      </c>
    </row>
    <row r="10363" spans="1:20" x14ac:dyDescent="0.35">
      <c r="A10363">
        <f t="shared" si="323"/>
        <v>10363</v>
      </c>
      <c r="B10363" s="3" t="s">
        <v>71</v>
      </c>
      <c r="C10363" s="3" t="s">
        <v>89</v>
      </c>
      <c r="D10363" s="3" t="s">
        <v>27</v>
      </c>
      <c r="E10363">
        <v>2021</v>
      </c>
      <c r="F10363" s="3" t="str">
        <f t="shared" si="322"/>
        <v>GOSpillS SLOC2021</v>
      </c>
      <c r="G10363" s="9">
        <v>0</v>
      </c>
      <c r="H10363" s="9">
        <v>0</v>
      </c>
      <c r="I10363" s="9">
        <v>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  <c r="Q10363" s="9">
        <v>0</v>
      </c>
      <c r="R10363" s="9">
        <v>0</v>
      </c>
      <c r="S10363" s="9">
        <v>0</v>
      </c>
      <c r="T10363" s="9">
        <v>0</v>
      </c>
    </row>
    <row r="10364" spans="1:20" x14ac:dyDescent="0.35">
      <c r="A10364">
        <f t="shared" si="323"/>
        <v>10364</v>
      </c>
      <c r="B10364" s="3" t="s">
        <v>71</v>
      </c>
      <c r="C10364" s="3" t="s">
        <v>89</v>
      </c>
      <c r="D10364" s="3" t="s">
        <v>27</v>
      </c>
      <c r="E10364">
        <v>2022</v>
      </c>
      <c r="F10364" s="3" t="str">
        <f t="shared" si="322"/>
        <v>GOSpillS SLOC2022</v>
      </c>
      <c r="G10364" s="9">
        <v>0</v>
      </c>
      <c r="H10364" s="9">
        <v>0</v>
      </c>
      <c r="I10364" s="9">
        <v>0</v>
      </c>
      <c r="J10364" s="9">
        <v>0</v>
      </c>
      <c r="K10364" s="9">
        <v>0</v>
      </c>
      <c r="L10364" s="9">
        <v>0</v>
      </c>
      <c r="M10364" s="9">
        <v>0</v>
      </c>
      <c r="N10364" s="9">
        <v>0</v>
      </c>
      <c r="O10364" s="9">
        <v>0</v>
      </c>
      <c r="P10364" s="9">
        <v>0</v>
      </c>
      <c r="Q10364" s="9">
        <v>0</v>
      </c>
      <c r="R10364" s="9">
        <v>0</v>
      </c>
      <c r="S10364" s="9">
        <v>0</v>
      </c>
      <c r="T10364" s="9">
        <v>0</v>
      </c>
    </row>
    <row r="10365" spans="1:20" x14ac:dyDescent="0.35">
      <c r="A10365">
        <f t="shared" si="323"/>
        <v>10365</v>
      </c>
      <c r="B10365" s="3" t="s">
        <v>71</v>
      </c>
      <c r="C10365" s="3" t="s">
        <v>89</v>
      </c>
      <c r="D10365" s="3" t="s">
        <v>27</v>
      </c>
      <c r="E10365">
        <v>2023</v>
      </c>
      <c r="F10365" s="3" t="str">
        <f t="shared" si="322"/>
        <v>GOSpillS SLOC2023</v>
      </c>
      <c r="G10365" s="9">
        <v>0</v>
      </c>
      <c r="H10365" s="9">
        <v>0</v>
      </c>
      <c r="I10365" s="9">
        <v>0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  <c r="Q10365" s="9">
        <v>0</v>
      </c>
      <c r="R10365" s="9">
        <v>0</v>
      </c>
      <c r="S10365" s="9">
        <v>0</v>
      </c>
      <c r="T10365" s="9">
        <v>0</v>
      </c>
    </row>
    <row r="10366" spans="1:20" x14ac:dyDescent="0.35">
      <c r="A10366">
        <f t="shared" si="323"/>
        <v>10366</v>
      </c>
      <c r="B10366" s="3" t="s">
        <v>71</v>
      </c>
      <c r="C10366" s="3" t="s">
        <v>89</v>
      </c>
      <c r="D10366" s="3" t="s">
        <v>27</v>
      </c>
      <c r="E10366">
        <v>2024</v>
      </c>
      <c r="F10366" s="3" t="str">
        <f t="shared" si="322"/>
        <v>GOSpillS SLOC2024</v>
      </c>
      <c r="G10366" s="9">
        <v>0</v>
      </c>
      <c r="H10366" s="9">
        <v>0</v>
      </c>
      <c r="I10366" s="9">
        <v>0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  <c r="Q10366" s="9">
        <v>0</v>
      </c>
      <c r="R10366" s="9">
        <v>0</v>
      </c>
      <c r="S10366" s="9">
        <v>0</v>
      </c>
      <c r="T10366" s="9">
        <v>0</v>
      </c>
    </row>
    <row r="10367" spans="1:20" x14ac:dyDescent="0.35">
      <c r="A10367">
        <f t="shared" si="323"/>
        <v>10367</v>
      </c>
      <c r="B10367" s="3" t="s">
        <v>71</v>
      </c>
      <c r="C10367" s="3" t="s">
        <v>89</v>
      </c>
      <c r="D10367" s="3" t="s">
        <v>27</v>
      </c>
      <c r="E10367">
        <v>2025</v>
      </c>
      <c r="F10367" s="3" t="str">
        <f t="shared" si="322"/>
        <v>GOSpillS SLOC2025</v>
      </c>
      <c r="G10367" s="9">
        <v>0</v>
      </c>
      <c r="H10367" s="9">
        <v>0</v>
      </c>
      <c r="I10367" s="9">
        <v>0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  <c r="Q10367" s="9">
        <v>0</v>
      </c>
      <c r="R10367" s="9">
        <v>0</v>
      </c>
      <c r="S10367" s="9">
        <v>0</v>
      </c>
      <c r="T10367" s="9">
        <v>0</v>
      </c>
    </row>
    <row r="10368" spans="1:20" x14ac:dyDescent="0.35">
      <c r="A10368">
        <f t="shared" si="323"/>
        <v>10368</v>
      </c>
      <c r="B10368" s="3" t="s">
        <v>71</v>
      </c>
      <c r="C10368" s="3" t="s">
        <v>89</v>
      </c>
      <c r="D10368" s="3" t="s">
        <v>27</v>
      </c>
      <c r="E10368">
        <v>2026</v>
      </c>
      <c r="F10368" s="3" t="str">
        <f t="shared" si="322"/>
        <v>GOSpillS SLOC2026</v>
      </c>
      <c r="G10368" s="9">
        <v>0</v>
      </c>
      <c r="H10368" s="9">
        <v>0</v>
      </c>
      <c r="I10368" s="9">
        <v>0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  <c r="Q10368" s="9">
        <v>0</v>
      </c>
      <c r="R10368" s="9">
        <v>0</v>
      </c>
      <c r="S10368" s="9">
        <v>0</v>
      </c>
      <c r="T10368" s="9">
        <v>0</v>
      </c>
    </row>
    <row r="10369" spans="1:20" x14ac:dyDescent="0.35">
      <c r="A10369">
        <f t="shared" si="323"/>
        <v>10369</v>
      </c>
      <c r="B10369" s="3" t="s">
        <v>71</v>
      </c>
      <c r="C10369" s="3" t="s">
        <v>89</v>
      </c>
      <c r="D10369" s="3" t="s">
        <v>27</v>
      </c>
      <c r="E10369">
        <v>2027</v>
      </c>
      <c r="F10369" s="3" t="str">
        <f t="shared" si="322"/>
        <v>GOSpillS SLOC2027</v>
      </c>
      <c r="G10369" s="9">
        <v>0</v>
      </c>
      <c r="H10369" s="9">
        <v>0</v>
      </c>
      <c r="I10369" s="9">
        <v>0</v>
      </c>
      <c r="J10369" s="9">
        <v>0</v>
      </c>
      <c r="K10369" s="9">
        <v>0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  <c r="Q10369" s="9">
        <v>0</v>
      </c>
      <c r="R10369" s="9">
        <v>0</v>
      </c>
      <c r="S10369" s="9">
        <v>0</v>
      </c>
      <c r="T10369" s="9">
        <v>0</v>
      </c>
    </row>
    <row r="10370" spans="1:20" x14ac:dyDescent="0.35">
      <c r="A10370">
        <f t="shared" si="323"/>
        <v>10370</v>
      </c>
      <c r="B10370" s="3" t="s">
        <v>71</v>
      </c>
      <c r="C10370" s="3" t="s">
        <v>89</v>
      </c>
      <c r="D10370" s="3" t="s">
        <v>27</v>
      </c>
      <c r="E10370">
        <v>2028</v>
      </c>
      <c r="F10370" s="3" t="str">
        <f t="shared" ref="F10370:F10433" si="324">_xlfn.CONCAT(B10370,C10370,D10370,E10370)</f>
        <v>GOSpillS SLOC2028</v>
      </c>
      <c r="G10370" s="9">
        <v>0</v>
      </c>
      <c r="H10370" s="9">
        <v>0</v>
      </c>
      <c r="I10370" s="9">
        <v>0</v>
      </c>
      <c r="J10370" s="9">
        <v>0</v>
      </c>
      <c r="K10370" s="9">
        <v>0</v>
      </c>
      <c r="L10370" s="9">
        <v>0</v>
      </c>
      <c r="M10370" s="9">
        <v>0</v>
      </c>
      <c r="N10370" s="9">
        <v>0</v>
      </c>
      <c r="O10370" s="9">
        <v>0</v>
      </c>
      <c r="P10370" s="9">
        <v>0</v>
      </c>
      <c r="Q10370" s="9">
        <v>0</v>
      </c>
      <c r="R10370" s="9">
        <v>0</v>
      </c>
      <c r="S10370" s="9">
        <v>0</v>
      </c>
      <c r="T10370" s="9">
        <v>0</v>
      </c>
    </row>
    <row r="10371" spans="1:20" x14ac:dyDescent="0.35">
      <c r="A10371">
        <f t="shared" ref="A10371:A10434" si="325">A10370+1</f>
        <v>10371</v>
      </c>
      <c r="B10371" s="3" t="s">
        <v>71</v>
      </c>
      <c r="C10371" s="3" t="s">
        <v>89</v>
      </c>
      <c r="D10371" s="3" t="s">
        <v>27</v>
      </c>
      <c r="E10371">
        <v>2029</v>
      </c>
      <c r="F10371" s="3" t="str">
        <f t="shared" si="324"/>
        <v>GOSpillS SLOC2029</v>
      </c>
      <c r="G10371" s="9">
        <v>0</v>
      </c>
      <c r="H10371" s="9">
        <v>0</v>
      </c>
      <c r="I10371" s="9">
        <v>0</v>
      </c>
      <c r="J10371" s="9">
        <v>0</v>
      </c>
      <c r="K10371" s="9">
        <v>0</v>
      </c>
      <c r="L10371" s="9">
        <v>0</v>
      </c>
      <c r="M10371" s="9">
        <v>0</v>
      </c>
      <c r="N10371" s="9">
        <v>0</v>
      </c>
      <c r="O10371" s="9">
        <v>0</v>
      </c>
      <c r="P10371" s="9">
        <v>0</v>
      </c>
      <c r="Q10371" s="9">
        <v>0</v>
      </c>
      <c r="R10371" s="9">
        <v>0</v>
      </c>
      <c r="S10371" s="9">
        <v>0</v>
      </c>
      <c r="T10371" s="9">
        <v>0</v>
      </c>
    </row>
    <row r="10372" spans="1:20" x14ac:dyDescent="0.35">
      <c r="A10372">
        <f t="shared" si="325"/>
        <v>10372</v>
      </c>
      <c r="B10372" s="3" t="s">
        <v>71</v>
      </c>
      <c r="C10372" s="3" t="s">
        <v>89</v>
      </c>
      <c r="D10372" s="3" t="s">
        <v>28</v>
      </c>
      <c r="E10372">
        <v>2020</v>
      </c>
      <c r="F10372" s="3" t="str">
        <f t="shared" si="324"/>
        <v>GOSpillBRILL2020</v>
      </c>
      <c r="G10372" s="9">
        <v>0</v>
      </c>
      <c r="H10372" s="9">
        <v>0</v>
      </c>
      <c r="I10372" s="9">
        <v>0</v>
      </c>
      <c r="J10372" s="9">
        <v>0</v>
      </c>
      <c r="K10372" s="9">
        <v>0</v>
      </c>
      <c r="L10372" s="9">
        <v>0</v>
      </c>
      <c r="M10372" s="9">
        <v>0</v>
      </c>
      <c r="N10372" s="9">
        <v>0</v>
      </c>
      <c r="O10372" s="9">
        <v>0</v>
      </c>
      <c r="P10372" s="9">
        <v>0</v>
      </c>
      <c r="Q10372" s="9">
        <v>0</v>
      </c>
      <c r="R10372" s="9">
        <v>0</v>
      </c>
      <c r="S10372" s="9">
        <v>0</v>
      </c>
      <c r="T10372" s="9">
        <v>0</v>
      </c>
    </row>
    <row r="10373" spans="1:20" x14ac:dyDescent="0.35">
      <c r="A10373">
        <f t="shared" si="325"/>
        <v>10373</v>
      </c>
      <c r="B10373" s="3" t="s">
        <v>71</v>
      </c>
      <c r="C10373" s="3" t="s">
        <v>89</v>
      </c>
      <c r="D10373" s="3" t="s">
        <v>28</v>
      </c>
      <c r="E10373">
        <v>2021</v>
      </c>
      <c r="F10373" s="3" t="str">
        <f t="shared" si="324"/>
        <v>GOSpillBRILL2021</v>
      </c>
      <c r="G10373" s="9">
        <v>0</v>
      </c>
      <c r="H10373" s="9">
        <v>0</v>
      </c>
      <c r="I10373" s="9">
        <v>0</v>
      </c>
      <c r="J10373" s="9">
        <v>0</v>
      </c>
      <c r="K10373" s="9">
        <v>0</v>
      </c>
      <c r="L10373" s="9">
        <v>0</v>
      </c>
      <c r="M10373" s="9">
        <v>0</v>
      </c>
      <c r="N10373" s="9">
        <v>0</v>
      </c>
      <c r="O10373" s="9">
        <v>0</v>
      </c>
      <c r="P10373" s="9">
        <v>0</v>
      </c>
      <c r="Q10373" s="9">
        <v>0</v>
      </c>
      <c r="R10373" s="9">
        <v>0</v>
      </c>
      <c r="S10373" s="9">
        <v>0</v>
      </c>
      <c r="T10373" s="9">
        <v>0</v>
      </c>
    </row>
    <row r="10374" spans="1:20" x14ac:dyDescent="0.35">
      <c r="A10374">
        <f t="shared" si="325"/>
        <v>10374</v>
      </c>
      <c r="B10374" s="3" t="s">
        <v>71</v>
      </c>
      <c r="C10374" s="3" t="s">
        <v>89</v>
      </c>
      <c r="D10374" s="3" t="s">
        <v>28</v>
      </c>
      <c r="E10374">
        <v>2022</v>
      </c>
      <c r="F10374" s="3" t="str">
        <f t="shared" si="324"/>
        <v>GOSpillBRILL2022</v>
      </c>
      <c r="G10374" s="9">
        <v>0</v>
      </c>
      <c r="H10374" s="9">
        <v>0</v>
      </c>
      <c r="I10374" s="9">
        <v>0</v>
      </c>
      <c r="J10374" s="9">
        <v>0</v>
      </c>
      <c r="K10374" s="9">
        <v>0</v>
      </c>
      <c r="L10374" s="9">
        <v>0</v>
      </c>
      <c r="M10374" s="9">
        <v>0</v>
      </c>
      <c r="N10374" s="9">
        <v>0</v>
      </c>
      <c r="O10374" s="9">
        <v>0</v>
      </c>
      <c r="P10374" s="9">
        <v>0</v>
      </c>
      <c r="Q10374" s="9">
        <v>0</v>
      </c>
      <c r="R10374" s="9">
        <v>0</v>
      </c>
      <c r="S10374" s="9">
        <v>0</v>
      </c>
      <c r="T10374" s="9">
        <v>0</v>
      </c>
    </row>
    <row r="10375" spans="1:20" x14ac:dyDescent="0.35">
      <c r="A10375">
        <f t="shared" si="325"/>
        <v>10375</v>
      </c>
      <c r="B10375" s="3" t="s">
        <v>71</v>
      </c>
      <c r="C10375" s="3" t="s">
        <v>89</v>
      </c>
      <c r="D10375" s="3" t="s">
        <v>28</v>
      </c>
      <c r="E10375">
        <v>2023</v>
      </c>
      <c r="F10375" s="3" t="str">
        <f t="shared" si="324"/>
        <v>GOSpillBRILL2023</v>
      </c>
      <c r="G10375" s="9">
        <v>0</v>
      </c>
      <c r="H10375" s="9">
        <v>0</v>
      </c>
      <c r="I10375" s="9">
        <v>0</v>
      </c>
      <c r="J10375" s="9">
        <v>0</v>
      </c>
      <c r="K10375" s="9">
        <v>0</v>
      </c>
      <c r="L10375" s="9">
        <v>0</v>
      </c>
      <c r="M10375" s="9">
        <v>0</v>
      </c>
      <c r="N10375" s="9">
        <v>0</v>
      </c>
      <c r="O10375" s="9">
        <v>0</v>
      </c>
      <c r="P10375" s="9">
        <v>0</v>
      </c>
      <c r="Q10375" s="9">
        <v>0</v>
      </c>
      <c r="R10375" s="9">
        <v>0</v>
      </c>
      <c r="S10375" s="9">
        <v>0</v>
      </c>
      <c r="T10375" s="9">
        <v>0</v>
      </c>
    </row>
    <row r="10376" spans="1:20" x14ac:dyDescent="0.35">
      <c r="A10376">
        <f t="shared" si="325"/>
        <v>10376</v>
      </c>
      <c r="B10376" s="3" t="s">
        <v>71</v>
      </c>
      <c r="C10376" s="3" t="s">
        <v>89</v>
      </c>
      <c r="D10376" s="3" t="s">
        <v>28</v>
      </c>
      <c r="E10376">
        <v>2024</v>
      </c>
      <c r="F10376" s="3" t="str">
        <f t="shared" si="324"/>
        <v>GOSpillBRILL2024</v>
      </c>
      <c r="G10376" s="9">
        <v>0</v>
      </c>
      <c r="H10376" s="9">
        <v>0</v>
      </c>
      <c r="I10376" s="9">
        <v>0</v>
      </c>
      <c r="J10376" s="9">
        <v>0</v>
      </c>
      <c r="K10376" s="9">
        <v>0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  <c r="Q10376" s="9">
        <v>0</v>
      </c>
      <c r="R10376" s="9">
        <v>0</v>
      </c>
      <c r="S10376" s="9">
        <v>0</v>
      </c>
      <c r="T10376" s="9">
        <v>0</v>
      </c>
    </row>
    <row r="10377" spans="1:20" x14ac:dyDescent="0.35">
      <c r="A10377">
        <f t="shared" si="325"/>
        <v>10377</v>
      </c>
      <c r="B10377" s="3" t="s">
        <v>71</v>
      </c>
      <c r="C10377" s="3" t="s">
        <v>89</v>
      </c>
      <c r="D10377" s="3" t="s">
        <v>28</v>
      </c>
      <c r="E10377">
        <v>2025</v>
      </c>
      <c r="F10377" s="3" t="str">
        <f t="shared" si="324"/>
        <v>GOSpillBRILL2025</v>
      </c>
      <c r="G10377" s="9">
        <v>0</v>
      </c>
      <c r="H10377" s="9">
        <v>0</v>
      </c>
      <c r="I10377" s="9">
        <v>0</v>
      </c>
      <c r="J10377" s="9">
        <v>0</v>
      </c>
      <c r="K10377" s="9">
        <v>0</v>
      </c>
      <c r="L10377" s="9">
        <v>0</v>
      </c>
      <c r="M10377" s="9">
        <v>0</v>
      </c>
      <c r="N10377" s="9">
        <v>0</v>
      </c>
      <c r="O10377" s="9">
        <v>0</v>
      </c>
      <c r="P10377" s="9">
        <v>0</v>
      </c>
      <c r="Q10377" s="9">
        <v>0</v>
      </c>
      <c r="R10377" s="9">
        <v>0</v>
      </c>
      <c r="S10377" s="9">
        <v>0</v>
      </c>
      <c r="T10377" s="9">
        <v>0</v>
      </c>
    </row>
    <row r="10378" spans="1:20" x14ac:dyDescent="0.35">
      <c r="A10378">
        <f t="shared" si="325"/>
        <v>10378</v>
      </c>
      <c r="B10378" s="3" t="s">
        <v>71</v>
      </c>
      <c r="C10378" s="3" t="s">
        <v>89</v>
      </c>
      <c r="D10378" s="3" t="s">
        <v>28</v>
      </c>
      <c r="E10378">
        <v>2026</v>
      </c>
      <c r="F10378" s="3" t="str">
        <f t="shared" si="324"/>
        <v>GOSpillBRILL2026</v>
      </c>
      <c r="G10378" s="9">
        <v>0</v>
      </c>
      <c r="H10378" s="9">
        <v>0</v>
      </c>
      <c r="I10378" s="9">
        <v>0</v>
      </c>
      <c r="J10378" s="9">
        <v>0</v>
      </c>
      <c r="K10378" s="9">
        <v>0</v>
      </c>
      <c r="L10378" s="9">
        <v>0</v>
      </c>
      <c r="M10378" s="9">
        <v>0</v>
      </c>
      <c r="N10378" s="9">
        <v>0</v>
      </c>
      <c r="O10378" s="9">
        <v>0</v>
      </c>
      <c r="P10378" s="9">
        <v>0</v>
      </c>
      <c r="Q10378" s="9">
        <v>0</v>
      </c>
      <c r="R10378" s="9">
        <v>0</v>
      </c>
      <c r="S10378" s="9">
        <v>0</v>
      </c>
      <c r="T10378" s="9">
        <v>0</v>
      </c>
    </row>
    <row r="10379" spans="1:20" x14ac:dyDescent="0.35">
      <c r="A10379">
        <f t="shared" si="325"/>
        <v>10379</v>
      </c>
      <c r="B10379" s="3" t="s">
        <v>71</v>
      </c>
      <c r="C10379" s="3" t="s">
        <v>89</v>
      </c>
      <c r="D10379" s="3" t="s">
        <v>28</v>
      </c>
      <c r="E10379">
        <v>2027</v>
      </c>
      <c r="F10379" s="3" t="str">
        <f t="shared" si="324"/>
        <v>GOSpillBRILL2027</v>
      </c>
      <c r="G10379" s="9">
        <v>0</v>
      </c>
      <c r="H10379" s="9">
        <v>0</v>
      </c>
      <c r="I10379" s="9">
        <v>0</v>
      </c>
      <c r="J10379" s="9">
        <v>0</v>
      </c>
      <c r="K10379" s="9">
        <v>0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  <c r="Q10379" s="9">
        <v>0</v>
      </c>
      <c r="R10379" s="9">
        <v>0</v>
      </c>
      <c r="S10379" s="9">
        <v>0</v>
      </c>
      <c r="T10379" s="9">
        <v>0</v>
      </c>
    </row>
    <row r="10380" spans="1:20" x14ac:dyDescent="0.35">
      <c r="A10380">
        <f t="shared" si="325"/>
        <v>10380</v>
      </c>
      <c r="B10380" s="3" t="s">
        <v>71</v>
      </c>
      <c r="C10380" s="3" t="s">
        <v>89</v>
      </c>
      <c r="D10380" s="3" t="s">
        <v>28</v>
      </c>
      <c r="E10380">
        <v>2028</v>
      </c>
      <c r="F10380" s="3" t="str">
        <f t="shared" si="324"/>
        <v>GOSpillBRILL2028</v>
      </c>
      <c r="G10380" s="9">
        <v>0</v>
      </c>
      <c r="H10380" s="9">
        <v>0</v>
      </c>
      <c r="I10380" s="9">
        <v>0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  <c r="Q10380" s="9">
        <v>0</v>
      </c>
      <c r="R10380" s="9">
        <v>0</v>
      </c>
      <c r="S10380" s="9">
        <v>0</v>
      </c>
      <c r="T10380" s="9">
        <v>0</v>
      </c>
    </row>
    <row r="10381" spans="1:20" x14ac:dyDescent="0.35">
      <c r="A10381">
        <f t="shared" si="325"/>
        <v>10381</v>
      </c>
      <c r="B10381" s="3" t="s">
        <v>71</v>
      </c>
      <c r="C10381" s="3" t="s">
        <v>89</v>
      </c>
      <c r="D10381" s="3" t="s">
        <v>28</v>
      </c>
      <c r="E10381">
        <v>2029</v>
      </c>
      <c r="F10381" s="3" t="str">
        <f t="shared" si="324"/>
        <v>GOSpillBRILL2029</v>
      </c>
      <c r="G10381" s="9">
        <v>0</v>
      </c>
      <c r="H10381" s="9">
        <v>0</v>
      </c>
      <c r="I10381" s="9">
        <v>0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  <c r="Q10381" s="9">
        <v>0</v>
      </c>
      <c r="R10381" s="9">
        <v>0</v>
      </c>
      <c r="S10381" s="9">
        <v>0</v>
      </c>
      <c r="T10381" s="9">
        <v>0</v>
      </c>
    </row>
    <row r="10382" spans="1:20" x14ac:dyDescent="0.35">
      <c r="A10382">
        <f t="shared" si="325"/>
        <v>10382</v>
      </c>
      <c r="B10382" s="3" t="s">
        <v>71</v>
      </c>
      <c r="C10382" s="3" t="s">
        <v>89</v>
      </c>
      <c r="D10382" s="3" t="s">
        <v>29</v>
      </c>
      <c r="E10382">
        <v>2020</v>
      </c>
      <c r="F10382" s="3" t="str">
        <f t="shared" si="324"/>
        <v>GOSpillH HORS2020</v>
      </c>
      <c r="G10382" s="9">
        <v>0</v>
      </c>
      <c r="H10382" s="9">
        <v>0</v>
      </c>
      <c r="I10382" s="9">
        <v>0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  <c r="Q10382" s="9">
        <v>0</v>
      </c>
      <c r="R10382" s="9">
        <v>0</v>
      </c>
      <c r="S10382" s="9">
        <v>0</v>
      </c>
      <c r="T10382" s="9">
        <v>0</v>
      </c>
    </row>
    <row r="10383" spans="1:20" x14ac:dyDescent="0.35">
      <c r="A10383">
        <f t="shared" si="325"/>
        <v>10383</v>
      </c>
      <c r="B10383" s="3" t="s">
        <v>71</v>
      </c>
      <c r="C10383" s="3" t="s">
        <v>89</v>
      </c>
      <c r="D10383" s="3" t="s">
        <v>29</v>
      </c>
      <c r="E10383">
        <v>2021</v>
      </c>
      <c r="F10383" s="3" t="str">
        <f t="shared" si="324"/>
        <v>GOSpillH HORS2021</v>
      </c>
      <c r="G10383" s="9">
        <v>0</v>
      </c>
      <c r="H10383" s="9">
        <v>0</v>
      </c>
      <c r="I10383" s="9">
        <v>0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  <c r="Q10383" s="9">
        <v>0</v>
      </c>
      <c r="R10383" s="9">
        <v>0</v>
      </c>
      <c r="S10383" s="9">
        <v>0</v>
      </c>
      <c r="T10383" s="9">
        <v>0</v>
      </c>
    </row>
    <row r="10384" spans="1:20" x14ac:dyDescent="0.35">
      <c r="A10384">
        <f t="shared" si="325"/>
        <v>10384</v>
      </c>
      <c r="B10384" s="3" t="s">
        <v>71</v>
      </c>
      <c r="C10384" s="3" t="s">
        <v>89</v>
      </c>
      <c r="D10384" s="3" t="s">
        <v>29</v>
      </c>
      <c r="E10384">
        <v>2022</v>
      </c>
      <c r="F10384" s="3" t="str">
        <f t="shared" si="324"/>
        <v>GOSpillH HORS2022</v>
      </c>
      <c r="G10384" s="9">
        <v>0</v>
      </c>
      <c r="H10384" s="9">
        <v>0</v>
      </c>
      <c r="I10384" s="9">
        <v>0</v>
      </c>
      <c r="J10384" s="9">
        <v>0</v>
      </c>
      <c r="K10384" s="9">
        <v>0</v>
      </c>
      <c r="L10384" s="9">
        <v>0</v>
      </c>
      <c r="M10384" s="9">
        <v>0</v>
      </c>
      <c r="N10384" s="9">
        <v>0</v>
      </c>
      <c r="O10384" s="9">
        <v>0</v>
      </c>
      <c r="P10384" s="9">
        <v>0</v>
      </c>
      <c r="Q10384" s="9">
        <v>0</v>
      </c>
      <c r="R10384" s="9">
        <v>0</v>
      </c>
      <c r="S10384" s="9">
        <v>0</v>
      </c>
      <c r="T10384" s="9">
        <v>0</v>
      </c>
    </row>
    <row r="10385" spans="1:20" x14ac:dyDescent="0.35">
      <c r="A10385">
        <f t="shared" si="325"/>
        <v>10385</v>
      </c>
      <c r="B10385" s="3" t="s">
        <v>71</v>
      </c>
      <c r="C10385" s="3" t="s">
        <v>89</v>
      </c>
      <c r="D10385" s="3" t="s">
        <v>29</v>
      </c>
      <c r="E10385">
        <v>2023</v>
      </c>
      <c r="F10385" s="3" t="str">
        <f t="shared" si="324"/>
        <v>GOSpillH HORS2023</v>
      </c>
      <c r="G10385" s="9">
        <v>0</v>
      </c>
      <c r="H10385" s="9">
        <v>0</v>
      </c>
      <c r="I10385" s="9">
        <v>0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  <c r="Q10385" s="9">
        <v>0</v>
      </c>
      <c r="R10385" s="9">
        <v>0</v>
      </c>
      <c r="S10385" s="9">
        <v>0</v>
      </c>
      <c r="T10385" s="9">
        <v>0</v>
      </c>
    </row>
    <row r="10386" spans="1:20" x14ac:dyDescent="0.35">
      <c r="A10386">
        <f t="shared" si="325"/>
        <v>10386</v>
      </c>
      <c r="B10386" s="3" t="s">
        <v>71</v>
      </c>
      <c r="C10386" s="3" t="s">
        <v>89</v>
      </c>
      <c r="D10386" s="3" t="s">
        <v>29</v>
      </c>
      <c r="E10386">
        <v>2024</v>
      </c>
      <c r="F10386" s="3" t="str">
        <f t="shared" si="324"/>
        <v>GOSpillH HORS2024</v>
      </c>
      <c r="G10386" s="9">
        <v>0</v>
      </c>
      <c r="H10386" s="9">
        <v>0</v>
      </c>
      <c r="I10386" s="9">
        <v>0</v>
      </c>
      <c r="J10386" s="9">
        <v>0</v>
      </c>
      <c r="K10386" s="9">
        <v>0</v>
      </c>
      <c r="L10386" s="9">
        <v>0</v>
      </c>
      <c r="M10386" s="9">
        <v>0</v>
      </c>
      <c r="N10386" s="9">
        <v>0</v>
      </c>
      <c r="O10386" s="9">
        <v>0</v>
      </c>
      <c r="P10386" s="9">
        <v>0</v>
      </c>
      <c r="Q10386" s="9">
        <v>0</v>
      </c>
      <c r="R10386" s="9">
        <v>0</v>
      </c>
      <c r="S10386" s="9">
        <v>0</v>
      </c>
      <c r="T10386" s="9">
        <v>0</v>
      </c>
    </row>
    <row r="10387" spans="1:20" x14ac:dyDescent="0.35">
      <c r="A10387">
        <f t="shared" si="325"/>
        <v>10387</v>
      </c>
      <c r="B10387" s="3" t="s">
        <v>71</v>
      </c>
      <c r="C10387" s="3" t="s">
        <v>89</v>
      </c>
      <c r="D10387" s="3" t="s">
        <v>29</v>
      </c>
      <c r="E10387">
        <v>2025</v>
      </c>
      <c r="F10387" s="3" t="str">
        <f t="shared" si="324"/>
        <v>GOSpillH HORS2025</v>
      </c>
      <c r="G10387" s="9">
        <v>0</v>
      </c>
      <c r="H10387" s="9">
        <v>0</v>
      </c>
      <c r="I10387" s="9">
        <v>0</v>
      </c>
      <c r="J10387" s="9">
        <v>0</v>
      </c>
      <c r="K10387" s="9">
        <v>0</v>
      </c>
      <c r="L10387" s="9">
        <v>0</v>
      </c>
      <c r="M10387" s="9">
        <v>0</v>
      </c>
      <c r="N10387" s="9">
        <v>0</v>
      </c>
      <c r="O10387" s="9">
        <v>0</v>
      </c>
      <c r="P10387" s="9">
        <v>0</v>
      </c>
      <c r="Q10387" s="9">
        <v>0</v>
      </c>
      <c r="R10387" s="9">
        <v>0</v>
      </c>
      <c r="S10387" s="9">
        <v>0</v>
      </c>
      <c r="T10387" s="9">
        <v>0</v>
      </c>
    </row>
    <row r="10388" spans="1:20" x14ac:dyDescent="0.35">
      <c r="A10388">
        <f t="shared" si="325"/>
        <v>10388</v>
      </c>
      <c r="B10388" s="3" t="s">
        <v>71</v>
      </c>
      <c r="C10388" s="3" t="s">
        <v>89</v>
      </c>
      <c r="D10388" s="3" t="s">
        <v>29</v>
      </c>
      <c r="E10388">
        <v>2026</v>
      </c>
      <c r="F10388" s="3" t="str">
        <f t="shared" si="324"/>
        <v>GOSpillH HORS2026</v>
      </c>
      <c r="G10388" s="9">
        <v>0</v>
      </c>
      <c r="H10388" s="9">
        <v>0</v>
      </c>
      <c r="I10388" s="9">
        <v>0</v>
      </c>
      <c r="J10388" s="9">
        <v>0</v>
      </c>
      <c r="K10388" s="9">
        <v>0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  <c r="Q10388" s="9">
        <v>0</v>
      </c>
      <c r="R10388" s="9">
        <v>0</v>
      </c>
      <c r="S10388" s="9">
        <v>0</v>
      </c>
      <c r="T10388" s="9">
        <v>0</v>
      </c>
    </row>
    <row r="10389" spans="1:20" x14ac:dyDescent="0.35">
      <c r="A10389">
        <f t="shared" si="325"/>
        <v>10389</v>
      </c>
      <c r="B10389" s="3" t="s">
        <v>71</v>
      </c>
      <c r="C10389" s="3" t="s">
        <v>89</v>
      </c>
      <c r="D10389" s="3" t="s">
        <v>29</v>
      </c>
      <c r="E10389">
        <v>2027</v>
      </c>
      <c r="F10389" s="3" t="str">
        <f t="shared" si="324"/>
        <v>GOSpillH HORS2027</v>
      </c>
      <c r="G10389" s="9">
        <v>0</v>
      </c>
      <c r="H10389" s="9">
        <v>0</v>
      </c>
      <c r="I10389" s="9">
        <v>0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  <c r="Q10389" s="9">
        <v>0</v>
      </c>
      <c r="R10389" s="9">
        <v>0</v>
      </c>
      <c r="S10389" s="9">
        <v>0</v>
      </c>
      <c r="T10389" s="9">
        <v>0</v>
      </c>
    </row>
    <row r="10390" spans="1:20" x14ac:dyDescent="0.35">
      <c r="A10390">
        <f t="shared" si="325"/>
        <v>10390</v>
      </c>
      <c r="B10390" s="3" t="s">
        <v>71</v>
      </c>
      <c r="C10390" s="3" t="s">
        <v>89</v>
      </c>
      <c r="D10390" s="3" t="s">
        <v>29</v>
      </c>
      <c r="E10390">
        <v>2028</v>
      </c>
      <c r="F10390" s="3" t="str">
        <f t="shared" si="324"/>
        <v>GOSpillH HORS2028</v>
      </c>
      <c r="G10390" s="9">
        <v>0</v>
      </c>
      <c r="H10390" s="9">
        <v>0</v>
      </c>
      <c r="I10390" s="9">
        <v>0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  <c r="Q10390" s="9">
        <v>0</v>
      </c>
      <c r="R10390" s="9">
        <v>0</v>
      </c>
      <c r="S10390" s="9">
        <v>0</v>
      </c>
      <c r="T10390" s="9">
        <v>0</v>
      </c>
    </row>
    <row r="10391" spans="1:20" x14ac:dyDescent="0.35">
      <c r="A10391">
        <f t="shared" si="325"/>
        <v>10391</v>
      </c>
      <c r="B10391" s="3" t="s">
        <v>71</v>
      </c>
      <c r="C10391" s="3" t="s">
        <v>89</v>
      </c>
      <c r="D10391" s="3" t="s">
        <v>29</v>
      </c>
      <c r="E10391">
        <v>2029</v>
      </c>
      <c r="F10391" s="3" t="str">
        <f t="shared" si="324"/>
        <v>GOSpillH HORS2029</v>
      </c>
      <c r="G10391" s="9">
        <v>0</v>
      </c>
      <c r="H10391" s="9">
        <v>0</v>
      </c>
      <c r="I10391" s="9">
        <v>0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  <c r="S10391" s="9">
        <v>0</v>
      </c>
      <c r="T10391" s="9">
        <v>0</v>
      </c>
    </row>
    <row r="10392" spans="1:20" x14ac:dyDescent="0.35">
      <c r="A10392">
        <f t="shared" si="325"/>
        <v>10392</v>
      </c>
      <c r="B10392" s="3" t="s">
        <v>71</v>
      </c>
      <c r="C10392" s="3" t="s">
        <v>89</v>
      </c>
      <c r="D10392" s="3" t="s">
        <v>30</v>
      </c>
      <c r="E10392">
        <v>2020</v>
      </c>
      <c r="F10392" s="3" t="str">
        <f t="shared" si="324"/>
        <v>GOSpillCOLFLS2020</v>
      </c>
      <c r="G10392" s="9">
        <v>0</v>
      </c>
      <c r="H10392" s="9">
        <v>0</v>
      </c>
      <c r="I10392" s="9">
        <v>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  <c r="Q10392" s="9">
        <v>0</v>
      </c>
      <c r="R10392" s="9">
        <v>0</v>
      </c>
      <c r="S10392" s="9">
        <v>0</v>
      </c>
      <c r="T10392" s="9">
        <v>0</v>
      </c>
    </row>
    <row r="10393" spans="1:20" x14ac:dyDescent="0.35">
      <c r="A10393">
        <f t="shared" si="325"/>
        <v>10393</v>
      </c>
      <c r="B10393" s="3" t="s">
        <v>71</v>
      </c>
      <c r="C10393" s="3" t="s">
        <v>89</v>
      </c>
      <c r="D10393" s="3" t="s">
        <v>30</v>
      </c>
      <c r="E10393">
        <v>2021</v>
      </c>
      <c r="F10393" s="3" t="str">
        <f t="shared" si="324"/>
        <v>GOSpillCOLFLS2021</v>
      </c>
      <c r="G10393" s="9">
        <v>0</v>
      </c>
      <c r="H10393" s="9">
        <v>0</v>
      </c>
      <c r="I10393" s="9">
        <v>0</v>
      </c>
      <c r="J10393" s="9">
        <v>0</v>
      </c>
      <c r="K10393" s="9">
        <v>0</v>
      </c>
      <c r="L10393" s="9">
        <v>0</v>
      </c>
      <c r="M10393" s="9">
        <v>0</v>
      </c>
      <c r="N10393" s="9">
        <v>0</v>
      </c>
      <c r="O10393" s="9">
        <v>0</v>
      </c>
      <c r="P10393" s="9">
        <v>0</v>
      </c>
      <c r="Q10393" s="9">
        <v>0</v>
      </c>
      <c r="R10393" s="9">
        <v>0</v>
      </c>
      <c r="S10393" s="9">
        <v>0</v>
      </c>
      <c r="T10393" s="9">
        <v>0</v>
      </c>
    </row>
    <row r="10394" spans="1:20" x14ac:dyDescent="0.35">
      <c r="A10394">
        <f t="shared" si="325"/>
        <v>10394</v>
      </c>
      <c r="B10394" s="3" t="s">
        <v>71</v>
      </c>
      <c r="C10394" s="3" t="s">
        <v>89</v>
      </c>
      <c r="D10394" s="3" t="s">
        <v>30</v>
      </c>
      <c r="E10394">
        <v>2022</v>
      </c>
      <c r="F10394" s="3" t="str">
        <f t="shared" si="324"/>
        <v>GOSpillCOLFLS2022</v>
      </c>
      <c r="G10394" s="9">
        <v>0</v>
      </c>
      <c r="H10394" s="9">
        <v>0</v>
      </c>
      <c r="I10394" s="9">
        <v>0</v>
      </c>
      <c r="J10394" s="9">
        <v>0</v>
      </c>
      <c r="K10394" s="9">
        <v>0</v>
      </c>
      <c r="L10394" s="9">
        <v>0</v>
      </c>
      <c r="M10394" s="9">
        <v>0</v>
      </c>
      <c r="N10394" s="9">
        <v>0</v>
      </c>
      <c r="O10394" s="9">
        <v>0</v>
      </c>
      <c r="P10394" s="9">
        <v>0</v>
      </c>
      <c r="Q10394" s="9">
        <v>0</v>
      </c>
      <c r="R10394" s="9">
        <v>0</v>
      </c>
      <c r="S10394" s="9">
        <v>0</v>
      </c>
      <c r="T10394" s="9">
        <v>0</v>
      </c>
    </row>
    <row r="10395" spans="1:20" x14ac:dyDescent="0.35">
      <c r="A10395">
        <f t="shared" si="325"/>
        <v>10395</v>
      </c>
      <c r="B10395" s="3" t="s">
        <v>71</v>
      </c>
      <c r="C10395" s="3" t="s">
        <v>89</v>
      </c>
      <c r="D10395" s="3" t="s">
        <v>30</v>
      </c>
      <c r="E10395">
        <v>2023</v>
      </c>
      <c r="F10395" s="3" t="str">
        <f t="shared" si="324"/>
        <v>GOSpillCOLFLS2023</v>
      </c>
      <c r="G10395" s="9">
        <v>0</v>
      </c>
      <c r="H10395" s="9">
        <v>0</v>
      </c>
      <c r="I10395" s="9">
        <v>0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  <c r="Q10395" s="9">
        <v>0</v>
      </c>
      <c r="R10395" s="9">
        <v>0</v>
      </c>
      <c r="S10395" s="9">
        <v>0</v>
      </c>
      <c r="T10395" s="9">
        <v>0</v>
      </c>
    </row>
    <row r="10396" spans="1:20" x14ac:dyDescent="0.35">
      <c r="A10396">
        <f t="shared" si="325"/>
        <v>10396</v>
      </c>
      <c r="B10396" s="3" t="s">
        <v>71</v>
      </c>
      <c r="C10396" s="3" t="s">
        <v>89</v>
      </c>
      <c r="D10396" s="3" t="s">
        <v>30</v>
      </c>
      <c r="E10396">
        <v>2024</v>
      </c>
      <c r="F10396" s="3" t="str">
        <f t="shared" si="324"/>
        <v>GOSpillCOLFLS2024</v>
      </c>
      <c r="G10396" s="9">
        <v>0</v>
      </c>
      <c r="H10396" s="9">
        <v>0</v>
      </c>
      <c r="I10396" s="9">
        <v>0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  <c r="Q10396" s="9">
        <v>0</v>
      </c>
      <c r="R10396" s="9">
        <v>0</v>
      </c>
      <c r="S10396" s="9">
        <v>0</v>
      </c>
      <c r="T10396" s="9">
        <v>0</v>
      </c>
    </row>
    <row r="10397" spans="1:20" x14ac:dyDescent="0.35">
      <c r="A10397">
        <f t="shared" si="325"/>
        <v>10397</v>
      </c>
      <c r="B10397" s="3" t="s">
        <v>71</v>
      </c>
      <c r="C10397" s="3" t="s">
        <v>89</v>
      </c>
      <c r="D10397" s="3" t="s">
        <v>30</v>
      </c>
      <c r="E10397">
        <v>2025</v>
      </c>
      <c r="F10397" s="3" t="str">
        <f t="shared" si="324"/>
        <v>GOSpillCOLFLS2025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  <c r="Q10397" s="9">
        <v>0</v>
      </c>
      <c r="R10397" s="9">
        <v>0</v>
      </c>
      <c r="S10397" s="9">
        <v>0</v>
      </c>
      <c r="T10397" s="9">
        <v>0</v>
      </c>
    </row>
    <row r="10398" spans="1:20" x14ac:dyDescent="0.35">
      <c r="A10398">
        <f t="shared" si="325"/>
        <v>10398</v>
      </c>
      <c r="B10398" s="3" t="s">
        <v>71</v>
      </c>
      <c r="C10398" s="3" t="s">
        <v>89</v>
      </c>
      <c r="D10398" s="3" t="s">
        <v>30</v>
      </c>
      <c r="E10398">
        <v>2026</v>
      </c>
      <c r="F10398" s="3" t="str">
        <f t="shared" si="324"/>
        <v>GOSpillCOLFLS2026</v>
      </c>
      <c r="G10398" s="9">
        <v>0</v>
      </c>
      <c r="H10398" s="9">
        <v>0</v>
      </c>
      <c r="I10398" s="9">
        <v>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  <c r="Q10398" s="9">
        <v>0</v>
      </c>
      <c r="R10398" s="9">
        <v>0</v>
      </c>
      <c r="S10398" s="9">
        <v>0</v>
      </c>
      <c r="T10398" s="9">
        <v>0</v>
      </c>
    </row>
    <row r="10399" spans="1:20" x14ac:dyDescent="0.35">
      <c r="A10399">
        <f t="shared" si="325"/>
        <v>10399</v>
      </c>
      <c r="B10399" s="3" t="s">
        <v>71</v>
      </c>
      <c r="C10399" s="3" t="s">
        <v>89</v>
      </c>
      <c r="D10399" s="3" t="s">
        <v>30</v>
      </c>
      <c r="E10399">
        <v>2027</v>
      </c>
      <c r="F10399" s="3" t="str">
        <f t="shared" si="324"/>
        <v>GOSpillCOLFLS2027</v>
      </c>
      <c r="G10399" s="9">
        <v>0</v>
      </c>
      <c r="H10399" s="9">
        <v>0</v>
      </c>
      <c r="I10399" s="9">
        <v>0</v>
      </c>
      <c r="J10399" s="9">
        <v>0</v>
      </c>
      <c r="K10399" s="9">
        <v>0</v>
      </c>
      <c r="L10399" s="9">
        <v>0</v>
      </c>
      <c r="M10399" s="9">
        <v>0</v>
      </c>
      <c r="N10399" s="9">
        <v>0</v>
      </c>
      <c r="O10399" s="9">
        <v>0</v>
      </c>
      <c r="P10399" s="9">
        <v>0</v>
      </c>
      <c r="Q10399" s="9">
        <v>0</v>
      </c>
      <c r="R10399" s="9">
        <v>0</v>
      </c>
      <c r="S10399" s="9">
        <v>0</v>
      </c>
      <c r="T10399" s="9">
        <v>0</v>
      </c>
    </row>
    <row r="10400" spans="1:20" x14ac:dyDescent="0.35">
      <c r="A10400">
        <f t="shared" si="325"/>
        <v>10400</v>
      </c>
      <c r="B10400" s="3" t="s">
        <v>71</v>
      </c>
      <c r="C10400" s="3" t="s">
        <v>89</v>
      </c>
      <c r="D10400" s="3" t="s">
        <v>30</v>
      </c>
      <c r="E10400">
        <v>2028</v>
      </c>
      <c r="F10400" s="3" t="str">
        <f t="shared" si="324"/>
        <v>GOSpillCOLFLS2028</v>
      </c>
      <c r="G10400" s="9">
        <v>0</v>
      </c>
      <c r="H10400" s="9">
        <v>0</v>
      </c>
      <c r="I10400" s="9">
        <v>0</v>
      </c>
      <c r="J10400" s="9">
        <v>0</v>
      </c>
      <c r="K10400" s="9">
        <v>0</v>
      </c>
      <c r="L10400" s="9">
        <v>0</v>
      </c>
      <c r="M10400" s="9">
        <v>0</v>
      </c>
      <c r="N10400" s="9">
        <v>0</v>
      </c>
      <c r="O10400" s="9">
        <v>0</v>
      </c>
      <c r="P10400" s="9">
        <v>0</v>
      </c>
      <c r="Q10400" s="9">
        <v>0</v>
      </c>
      <c r="R10400" s="9">
        <v>0</v>
      </c>
      <c r="S10400" s="9">
        <v>0</v>
      </c>
      <c r="T10400" s="9">
        <v>0</v>
      </c>
    </row>
    <row r="10401" spans="1:20" x14ac:dyDescent="0.35">
      <c r="A10401">
        <f t="shared" si="325"/>
        <v>10401</v>
      </c>
      <c r="B10401" s="3" t="s">
        <v>71</v>
      </c>
      <c r="C10401" s="3" t="s">
        <v>89</v>
      </c>
      <c r="D10401" s="3" t="s">
        <v>30</v>
      </c>
      <c r="E10401">
        <v>2029</v>
      </c>
      <c r="F10401" s="3" t="str">
        <f t="shared" si="324"/>
        <v>GOSpillCOLFLS2029</v>
      </c>
      <c r="G10401" s="9">
        <v>0</v>
      </c>
      <c r="H10401" s="9">
        <v>0</v>
      </c>
      <c r="I10401" s="9">
        <v>0</v>
      </c>
      <c r="J10401" s="9">
        <v>0</v>
      </c>
      <c r="K10401" s="9">
        <v>0</v>
      </c>
      <c r="L10401" s="9">
        <v>0</v>
      </c>
      <c r="M10401" s="9">
        <v>0</v>
      </c>
      <c r="N10401" s="9">
        <v>0</v>
      </c>
      <c r="O10401" s="9">
        <v>0</v>
      </c>
      <c r="P10401" s="9">
        <v>0</v>
      </c>
      <c r="Q10401" s="9">
        <v>0</v>
      </c>
      <c r="R10401" s="9">
        <v>0</v>
      </c>
      <c r="S10401" s="9">
        <v>0</v>
      </c>
      <c r="T10401" s="9">
        <v>0</v>
      </c>
    </row>
    <row r="10402" spans="1:20" x14ac:dyDescent="0.35">
      <c r="A10402">
        <f t="shared" si="325"/>
        <v>10402</v>
      </c>
      <c r="B10402" s="3" t="s">
        <v>71</v>
      </c>
      <c r="C10402" s="3" t="s">
        <v>89</v>
      </c>
      <c r="D10402" s="3" t="s">
        <v>94</v>
      </c>
      <c r="E10402">
        <v>2020</v>
      </c>
      <c r="F10402" s="3" t="str">
        <f t="shared" si="324"/>
        <v>GOSpillSKQ2020</v>
      </c>
      <c r="G10402" s="9">
        <v>0</v>
      </c>
      <c r="H10402" s="9">
        <v>0</v>
      </c>
      <c r="I10402" s="9">
        <v>0</v>
      </c>
      <c r="J10402" s="9">
        <v>0</v>
      </c>
      <c r="K10402" s="9">
        <v>0</v>
      </c>
      <c r="L10402" s="9">
        <v>0</v>
      </c>
      <c r="M10402" s="9">
        <v>0</v>
      </c>
      <c r="N10402" s="9">
        <v>0</v>
      </c>
      <c r="O10402" s="9">
        <v>0</v>
      </c>
      <c r="P10402" s="9">
        <v>0</v>
      </c>
      <c r="Q10402" s="9">
        <v>0</v>
      </c>
      <c r="R10402" s="9">
        <v>0</v>
      </c>
      <c r="S10402" s="9">
        <v>0</v>
      </c>
      <c r="T10402" s="9">
        <v>0</v>
      </c>
    </row>
    <row r="10403" spans="1:20" x14ac:dyDescent="0.35">
      <c r="A10403">
        <f t="shared" si="325"/>
        <v>10403</v>
      </c>
      <c r="B10403" s="3" t="s">
        <v>71</v>
      </c>
      <c r="C10403" s="3" t="s">
        <v>89</v>
      </c>
      <c r="D10403" s="3" t="s">
        <v>94</v>
      </c>
      <c r="E10403">
        <v>2021</v>
      </c>
      <c r="F10403" s="3" t="str">
        <f t="shared" si="324"/>
        <v>GOSpillSKQ2021</v>
      </c>
      <c r="G10403" s="9">
        <v>0</v>
      </c>
      <c r="H10403" s="9">
        <v>0</v>
      </c>
      <c r="I10403" s="9">
        <v>0</v>
      </c>
      <c r="J10403" s="9">
        <v>0</v>
      </c>
      <c r="K10403" s="9">
        <v>0</v>
      </c>
      <c r="L10403" s="9">
        <v>0</v>
      </c>
      <c r="M10403" s="9">
        <v>0</v>
      </c>
      <c r="N10403" s="9">
        <v>0</v>
      </c>
      <c r="O10403" s="9">
        <v>0</v>
      </c>
      <c r="P10403" s="9">
        <v>0</v>
      </c>
      <c r="Q10403" s="9">
        <v>0</v>
      </c>
      <c r="R10403" s="9">
        <v>0</v>
      </c>
      <c r="S10403" s="9">
        <v>0</v>
      </c>
      <c r="T10403" s="9">
        <v>0</v>
      </c>
    </row>
    <row r="10404" spans="1:20" x14ac:dyDescent="0.35">
      <c r="A10404">
        <f t="shared" si="325"/>
        <v>10404</v>
      </c>
      <c r="B10404" s="3" t="s">
        <v>71</v>
      </c>
      <c r="C10404" s="3" t="s">
        <v>89</v>
      </c>
      <c r="D10404" s="3" t="s">
        <v>94</v>
      </c>
      <c r="E10404">
        <v>2022</v>
      </c>
      <c r="F10404" s="3" t="str">
        <f t="shared" si="324"/>
        <v>GOSpillSKQ2022</v>
      </c>
      <c r="G10404" s="9">
        <v>0</v>
      </c>
      <c r="H10404" s="9">
        <v>0</v>
      </c>
      <c r="I10404" s="9">
        <v>0</v>
      </c>
      <c r="J10404" s="9">
        <v>0</v>
      </c>
      <c r="K10404" s="9">
        <v>0</v>
      </c>
      <c r="L10404" s="9">
        <v>0</v>
      </c>
      <c r="M10404" s="9">
        <v>0</v>
      </c>
      <c r="N10404" s="9">
        <v>0</v>
      </c>
      <c r="O10404" s="9">
        <v>0</v>
      </c>
      <c r="P10404" s="9">
        <v>0</v>
      </c>
      <c r="Q10404" s="9">
        <v>0</v>
      </c>
      <c r="R10404" s="9">
        <v>0</v>
      </c>
      <c r="S10404" s="9">
        <v>0</v>
      </c>
      <c r="T10404" s="9">
        <v>0</v>
      </c>
    </row>
    <row r="10405" spans="1:20" x14ac:dyDescent="0.35">
      <c r="A10405">
        <f t="shared" si="325"/>
        <v>10405</v>
      </c>
      <c r="B10405" s="3" t="s">
        <v>71</v>
      </c>
      <c r="C10405" s="3" t="s">
        <v>89</v>
      </c>
      <c r="D10405" s="3" t="s">
        <v>94</v>
      </c>
      <c r="E10405">
        <v>2023</v>
      </c>
      <c r="F10405" s="3" t="str">
        <f t="shared" si="324"/>
        <v>GOSpillSKQ2023</v>
      </c>
      <c r="G10405" s="9">
        <v>0</v>
      </c>
      <c r="H10405" s="9">
        <v>0</v>
      </c>
      <c r="I10405" s="9">
        <v>0</v>
      </c>
      <c r="J10405" s="9">
        <v>0</v>
      </c>
      <c r="K10405" s="9">
        <v>0</v>
      </c>
      <c r="L10405" s="9">
        <v>0</v>
      </c>
      <c r="M10405" s="9">
        <v>0</v>
      </c>
      <c r="N10405" s="9">
        <v>0</v>
      </c>
      <c r="O10405" s="9">
        <v>0</v>
      </c>
      <c r="P10405" s="9">
        <v>0</v>
      </c>
      <c r="Q10405" s="9">
        <v>0</v>
      </c>
      <c r="R10405" s="9">
        <v>0</v>
      </c>
      <c r="S10405" s="9">
        <v>0</v>
      </c>
      <c r="T10405" s="9">
        <v>0</v>
      </c>
    </row>
    <row r="10406" spans="1:20" x14ac:dyDescent="0.35">
      <c r="A10406">
        <f t="shared" si="325"/>
        <v>10406</v>
      </c>
      <c r="B10406" s="3" t="s">
        <v>71</v>
      </c>
      <c r="C10406" s="3" t="s">
        <v>89</v>
      </c>
      <c r="D10406" s="3" t="s">
        <v>94</v>
      </c>
      <c r="E10406">
        <v>2024</v>
      </c>
      <c r="F10406" s="3" t="str">
        <f t="shared" si="324"/>
        <v>GOSpillSKQ2024</v>
      </c>
      <c r="G10406" s="9">
        <v>0</v>
      </c>
      <c r="H10406" s="9">
        <v>0</v>
      </c>
      <c r="I10406" s="9">
        <v>0</v>
      </c>
      <c r="J10406" s="9">
        <v>0</v>
      </c>
      <c r="K10406" s="9">
        <v>0</v>
      </c>
      <c r="L10406" s="9">
        <v>0</v>
      </c>
      <c r="M10406" s="9">
        <v>0</v>
      </c>
      <c r="N10406" s="9">
        <v>0</v>
      </c>
      <c r="O10406" s="9">
        <v>0</v>
      </c>
      <c r="P10406" s="9">
        <v>0</v>
      </c>
      <c r="Q10406" s="9">
        <v>0</v>
      </c>
      <c r="R10406" s="9">
        <v>0</v>
      </c>
      <c r="S10406" s="9">
        <v>0</v>
      </c>
      <c r="T10406" s="9">
        <v>0</v>
      </c>
    </row>
    <row r="10407" spans="1:20" x14ac:dyDescent="0.35">
      <c r="A10407">
        <f t="shared" si="325"/>
        <v>10407</v>
      </c>
      <c r="B10407" s="3" t="s">
        <v>71</v>
      </c>
      <c r="C10407" s="3" t="s">
        <v>89</v>
      </c>
      <c r="D10407" s="3" t="s">
        <v>94</v>
      </c>
      <c r="E10407">
        <v>2025</v>
      </c>
      <c r="F10407" s="3" t="str">
        <f t="shared" si="324"/>
        <v>GOSpillSKQ2025</v>
      </c>
      <c r="G10407" s="9">
        <v>0</v>
      </c>
      <c r="H10407" s="9">
        <v>0</v>
      </c>
      <c r="I10407" s="9">
        <v>0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  <c r="Q10407" s="9">
        <v>0</v>
      </c>
      <c r="R10407" s="9">
        <v>0</v>
      </c>
      <c r="S10407" s="9">
        <v>0</v>
      </c>
      <c r="T10407" s="9">
        <v>0</v>
      </c>
    </row>
    <row r="10408" spans="1:20" x14ac:dyDescent="0.35">
      <c r="A10408">
        <f t="shared" si="325"/>
        <v>10408</v>
      </c>
      <c r="B10408" s="3" t="s">
        <v>71</v>
      </c>
      <c r="C10408" s="3" t="s">
        <v>89</v>
      </c>
      <c r="D10408" s="3" t="s">
        <v>94</v>
      </c>
      <c r="E10408">
        <v>2026</v>
      </c>
      <c r="F10408" s="3" t="str">
        <f t="shared" si="324"/>
        <v>GOSpillSKQ2026</v>
      </c>
      <c r="G10408" s="9">
        <v>0</v>
      </c>
      <c r="H10408" s="9">
        <v>0</v>
      </c>
      <c r="I10408" s="9">
        <v>0</v>
      </c>
      <c r="J10408" s="9">
        <v>0</v>
      </c>
      <c r="K10408" s="9">
        <v>0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  <c r="Q10408" s="9">
        <v>0</v>
      </c>
      <c r="R10408" s="9">
        <v>0</v>
      </c>
      <c r="S10408" s="9">
        <v>0</v>
      </c>
      <c r="T10408" s="9">
        <v>0</v>
      </c>
    </row>
    <row r="10409" spans="1:20" x14ac:dyDescent="0.35">
      <c r="A10409">
        <f t="shared" si="325"/>
        <v>10409</v>
      </c>
      <c r="B10409" s="3" t="s">
        <v>71</v>
      </c>
      <c r="C10409" s="3" t="s">
        <v>89</v>
      </c>
      <c r="D10409" s="3" t="s">
        <v>94</v>
      </c>
      <c r="E10409">
        <v>2027</v>
      </c>
      <c r="F10409" s="3" t="str">
        <f t="shared" si="324"/>
        <v>GOSpillSKQ2027</v>
      </c>
      <c r="G10409" s="9">
        <v>0</v>
      </c>
      <c r="H10409" s="9">
        <v>0</v>
      </c>
      <c r="I10409" s="9">
        <v>0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  <c r="Q10409" s="9">
        <v>0</v>
      </c>
      <c r="R10409" s="9">
        <v>0</v>
      </c>
      <c r="S10409" s="9">
        <v>0</v>
      </c>
      <c r="T10409" s="9">
        <v>0</v>
      </c>
    </row>
    <row r="10410" spans="1:20" x14ac:dyDescent="0.35">
      <c r="A10410">
        <f t="shared" si="325"/>
        <v>10410</v>
      </c>
      <c r="B10410" s="3" t="s">
        <v>71</v>
      </c>
      <c r="C10410" s="3" t="s">
        <v>89</v>
      </c>
      <c r="D10410" s="3" t="s">
        <v>94</v>
      </c>
      <c r="E10410">
        <v>2028</v>
      </c>
      <c r="F10410" s="3" t="str">
        <f t="shared" si="324"/>
        <v>GOSpillSKQ2028</v>
      </c>
      <c r="G10410" s="9">
        <v>0</v>
      </c>
      <c r="H10410" s="9">
        <v>0</v>
      </c>
      <c r="I10410" s="9">
        <v>0</v>
      </c>
      <c r="J10410" s="9">
        <v>0</v>
      </c>
      <c r="K10410" s="9">
        <v>0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  <c r="Q10410" s="9">
        <v>0</v>
      </c>
      <c r="R10410" s="9">
        <v>0</v>
      </c>
      <c r="S10410" s="9">
        <v>0</v>
      </c>
      <c r="T10410" s="9">
        <v>0</v>
      </c>
    </row>
    <row r="10411" spans="1:20" x14ac:dyDescent="0.35">
      <c r="A10411">
        <f t="shared" si="325"/>
        <v>10411</v>
      </c>
      <c r="B10411" s="3" t="s">
        <v>71</v>
      </c>
      <c r="C10411" s="3" t="s">
        <v>89</v>
      </c>
      <c r="D10411" s="3" t="s">
        <v>94</v>
      </c>
      <c r="E10411">
        <v>2029</v>
      </c>
      <c r="F10411" s="3" t="str">
        <f t="shared" si="324"/>
        <v>GOSpillSKQ2029</v>
      </c>
      <c r="G10411" s="9">
        <v>0</v>
      </c>
      <c r="H10411" s="9">
        <v>0</v>
      </c>
      <c r="I10411" s="9">
        <v>0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  <c r="Q10411" s="9">
        <v>0</v>
      </c>
      <c r="R10411" s="9">
        <v>0</v>
      </c>
      <c r="S10411" s="9">
        <v>0</v>
      </c>
      <c r="T10411" s="9">
        <v>0</v>
      </c>
    </row>
    <row r="10412" spans="1:20" x14ac:dyDescent="0.35">
      <c r="A10412">
        <f t="shared" si="325"/>
        <v>10412</v>
      </c>
      <c r="B10412" s="3" t="s">
        <v>71</v>
      </c>
      <c r="C10412" s="3" t="s">
        <v>89</v>
      </c>
      <c r="D10412" s="3" t="s">
        <v>31</v>
      </c>
      <c r="E10412">
        <v>2020</v>
      </c>
      <c r="F10412" s="3" t="str">
        <f t="shared" si="324"/>
        <v>GOSpillTHOM F2020</v>
      </c>
      <c r="G10412" s="9">
        <v>0</v>
      </c>
      <c r="H10412" s="9">
        <v>0</v>
      </c>
      <c r="I10412" s="9">
        <v>0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  <c r="Q10412" s="9">
        <v>0</v>
      </c>
      <c r="R10412" s="9">
        <v>0</v>
      </c>
      <c r="S10412" s="9">
        <v>0</v>
      </c>
      <c r="T10412" s="9">
        <v>0</v>
      </c>
    </row>
    <row r="10413" spans="1:20" x14ac:dyDescent="0.35">
      <c r="A10413">
        <f t="shared" si="325"/>
        <v>10413</v>
      </c>
      <c r="B10413" s="3" t="s">
        <v>71</v>
      </c>
      <c r="C10413" s="3" t="s">
        <v>89</v>
      </c>
      <c r="D10413" s="3" t="s">
        <v>31</v>
      </c>
      <c r="E10413">
        <v>2021</v>
      </c>
      <c r="F10413" s="3" t="str">
        <f t="shared" si="324"/>
        <v>GOSpillTHOM F2021</v>
      </c>
      <c r="G10413" s="9">
        <v>0</v>
      </c>
      <c r="H10413" s="9">
        <v>0</v>
      </c>
      <c r="I10413" s="9">
        <v>0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  <c r="R10413" s="9">
        <v>0</v>
      </c>
      <c r="S10413" s="9">
        <v>0</v>
      </c>
      <c r="T10413" s="9">
        <v>0</v>
      </c>
    </row>
    <row r="10414" spans="1:20" x14ac:dyDescent="0.35">
      <c r="A10414">
        <f t="shared" si="325"/>
        <v>10414</v>
      </c>
      <c r="B10414" s="3" t="s">
        <v>71</v>
      </c>
      <c r="C10414" s="3" t="s">
        <v>89</v>
      </c>
      <c r="D10414" s="3" t="s">
        <v>31</v>
      </c>
      <c r="E10414">
        <v>2022</v>
      </c>
      <c r="F10414" s="3" t="str">
        <f t="shared" si="324"/>
        <v>GOSpillTHOM F2022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  <c r="S10414" s="9">
        <v>0</v>
      </c>
      <c r="T10414" s="9">
        <v>0</v>
      </c>
    </row>
    <row r="10415" spans="1:20" x14ac:dyDescent="0.35">
      <c r="A10415">
        <f t="shared" si="325"/>
        <v>10415</v>
      </c>
      <c r="B10415" s="3" t="s">
        <v>71</v>
      </c>
      <c r="C10415" s="3" t="s">
        <v>89</v>
      </c>
      <c r="D10415" s="3" t="s">
        <v>31</v>
      </c>
      <c r="E10415">
        <v>2023</v>
      </c>
      <c r="F10415" s="3" t="str">
        <f t="shared" si="324"/>
        <v>GOSpillTHOM F2023</v>
      </c>
      <c r="G10415" s="9">
        <v>0</v>
      </c>
      <c r="H10415" s="9">
        <v>0</v>
      </c>
      <c r="I10415" s="9">
        <v>0</v>
      </c>
      <c r="J10415" s="9">
        <v>0</v>
      </c>
      <c r="K10415" s="9">
        <v>0</v>
      </c>
      <c r="L10415" s="9">
        <v>0</v>
      </c>
      <c r="M10415" s="9">
        <v>0</v>
      </c>
      <c r="N10415" s="9">
        <v>0</v>
      </c>
      <c r="O10415" s="9">
        <v>0</v>
      </c>
      <c r="P10415" s="9">
        <v>0</v>
      </c>
      <c r="Q10415" s="9">
        <v>0</v>
      </c>
      <c r="R10415" s="9">
        <v>0</v>
      </c>
      <c r="S10415" s="9">
        <v>0</v>
      </c>
      <c r="T10415" s="9">
        <v>0</v>
      </c>
    </row>
    <row r="10416" spans="1:20" x14ac:dyDescent="0.35">
      <c r="A10416">
        <f t="shared" si="325"/>
        <v>10416</v>
      </c>
      <c r="B10416" s="3" t="s">
        <v>71</v>
      </c>
      <c r="C10416" s="3" t="s">
        <v>89</v>
      </c>
      <c r="D10416" s="3" t="s">
        <v>31</v>
      </c>
      <c r="E10416">
        <v>2024</v>
      </c>
      <c r="F10416" s="3" t="str">
        <f t="shared" si="324"/>
        <v>GOSpillTHOM F2024</v>
      </c>
      <c r="G10416" s="9">
        <v>0</v>
      </c>
      <c r="H10416" s="9">
        <v>0</v>
      </c>
      <c r="I10416" s="9">
        <v>0</v>
      </c>
      <c r="J10416" s="9">
        <v>0</v>
      </c>
      <c r="K10416" s="9">
        <v>0</v>
      </c>
      <c r="L10416" s="9">
        <v>0</v>
      </c>
      <c r="M10416" s="9">
        <v>0</v>
      </c>
      <c r="N10416" s="9">
        <v>0</v>
      </c>
      <c r="O10416" s="9">
        <v>0</v>
      </c>
      <c r="P10416" s="9">
        <v>0</v>
      </c>
      <c r="Q10416" s="9">
        <v>0</v>
      </c>
      <c r="R10416" s="9">
        <v>0</v>
      </c>
      <c r="S10416" s="9">
        <v>0</v>
      </c>
      <c r="T10416" s="9">
        <v>0</v>
      </c>
    </row>
    <row r="10417" spans="1:20" x14ac:dyDescent="0.35">
      <c r="A10417">
        <f t="shared" si="325"/>
        <v>10417</v>
      </c>
      <c r="B10417" s="3" t="s">
        <v>71</v>
      </c>
      <c r="C10417" s="3" t="s">
        <v>89</v>
      </c>
      <c r="D10417" s="3" t="s">
        <v>31</v>
      </c>
      <c r="E10417">
        <v>2025</v>
      </c>
      <c r="F10417" s="3" t="str">
        <f t="shared" si="324"/>
        <v>GOSpillTHOM F2025</v>
      </c>
      <c r="G10417" s="9">
        <v>0</v>
      </c>
      <c r="H10417" s="9">
        <v>0</v>
      </c>
      <c r="I10417" s="9">
        <v>0</v>
      </c>
      <c r="J10417" s="9">
        <v>0</v>
      </c>
      <c r="K10417" s="9">
        <v>0</v>
      </c>
      <c r="L10417" s="9">
        <v>0</v>
      </c>
      <c r="M10417" s="9">
        <v>0</v>
      </c>
      <c r="N10417" s="9">
        <v>0</v>
      </c>
      <c r="O10417" s="9">
        <v>0</v>
      </c>
      <c r="P10417" s="9">
        <v>0</v>
      </c>
      <c r="Q10417" s="9">
        <v>0</v>
      </c>
      <c r="R10417" s="9">
        <v>0</v>
      </c>
      <c r="S10417" s="9">
        <v>0</v>
      </c>
      <c r="T10417" s="9">
        <v>0</v>
      </c>
    </row>
    <row r="10418" spans="1:20" x14ac:dyDescent="0.35">
      <c r="A10418">
        <f t="shared" si="325"/>
        <v>10418</v>
      </c>
      <c r="B10418" s="3" t="s">
        <v>71</v>
      </c>
      <c r="C10418" s="3" t="s">
        <v>89</v>
      </c>
      <c r="D10418" s="3" t="s">
        <v>31</v>
      </c>
      <c r="E10418">
        <v>2026</v>
      </c>
      <c r="F10418" s="3" t="str">
        <f t="shared" si="324"/>
        <v>GOSpillTHOM F2026</v>
      </c>
      <c r="G10418" s="9">
        <v>0</v>
      </c>
      <c r="H10418" s="9">
        <v>0</v>
      </c>
      <c r="I10418" s="9">
        <v>0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  <c r="Q10418" s="9">
        <v>0</v>
      </c>
      <c r="R10418" s="9">
        <v>0</v>
      </c>
      <c r="S10418" s="9">
        <v>0</v>
      </c>
      <c r="T10418" s="9">
        <v>0</v>
      </c>
    </row>
    <row r="10419" spans="1:20" x14ac:dyDescent="0.35">
      <c r="A10419">
        <f t="shared" si="325"/>
        <v>10419</v>
      </c>
      <c r="B10419" s="3" t="s">
        <v>71</v>
      </c>
      <c r="C10419" s="3" t="s">
        <v>89</v>
      </c>
      <c r="D10419" s="3" t="s">
        <v>31</v>
      </c>
      <c r="E10419">
        <v>2027</v>
      </c>
      <c r="F10419" s="3" t="str">
        <f t="shared" si="324"/>
        <v>GOSpillTHOM F2027</v>
      </c>
      <c r="G10419" s="9">
        <v>0</v>
      </c>
      <c r="H10419" s="9">
        <v>0</v>
      </c>
      <c r="I10419" s="9">
        <v>0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  <c r="Q10419" s="9">
        <v>0</v>
      </c>
      <c r="R10419" s="9">
        <v>0</v>
      </c>
      <c r="S10419" s="9">
        <v>0</v>
      </c>
      <c r="T10419" s="9">
        <v>0</v>
      </c>
    </row>
    <row r="10420" spans="1:20" x14ac:dyDescent="0.35">
      <c r="A10420">
        <f t="shared" si="325"/>
        <v>10420</v>
      </c>
      <c r="B10420" s="3" t="s">
        <v>71</v>
      </c>
      <c r="C10420" s="3" t="s">
        <v>89</v>
      </c>
      <c r="D10420" s="3" t="s">
        <v>31</v>
      </c>
      <c r="E10420">
        <v>2028</v>
      </c>
      <c r="F10420" s="3" t="str">
        <f t="shared" si="324"/>
        <v>GOSpillTHOM F2028</v>
      </c>
      <c r="G10420" s="9">
        <v>0</v>
      </c>
      <c r="H10420" s="9">
        <v>0</v>
      </c>
      <c r="I10420" s="9">
        <v>0</v>
      </c>
      <c r="J10420" s="9">
        <v>0</v>
      </c>
      <c r="K10420" s="9">
        <v>0</v>
      </c>
      <c r="L10420" s="9">
        <v>0</v>
      </c>
      <c r="M10420" s="9">
        <v>0</v>
      </c>
      <c r="N10420" s="9">
        <v>0</v>
      </c>
      <c r="O10420" s="9">
        <v>0</v>
      </c>
      <c r="P10420" s="9">
        <v>0</v>
      </c>
      <c r="Q10420" s="9">
        <v>0</v>
      </c>
      <c r="R10420" s="9">
        <v>0</v>
      </c>
      <c r="S10420" s="9">
        <v>0</v>
      </c>
      <c r="T10420" s="9">
        <v>0</v>
      </c>
    </row>
    <row r="10421" spans="1:20" x14ac:dyDescent="0.35">
      <c r="A10421">
        <f t="shared" si="325"/>
        <v>10421</v>
      </c>
      <c r="B10421" s="3" t="s">
        <v>71</v>
      </c>
      <c r="C10421" s="3" t="s">
        <v>89</v>
      </c>
      <c r="D10421" s="3" t="s">
        <v>31</v>
      </c>
      <c r="E10421">
        <v>2029</v>
      </c>
      <c r="F10421" s="3" t="str">
        <f t="shared" si="324"/>
        <v>GOSpillTHOM F2029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  <c r="S10421" s="9">
        <v>0</v>
      </c>
      <c r="T10421" s="9">
        <v>0</v>
      </c>
    </row>
    <row r="10422" spans="1:20" x14ac:dyDescent="0.35">
      <c r="A10422">
        <f t="shared" si="325"/>
        <v>10422</v>
      </c>
      <c r="B10422" s="3" t="s">
        <v>71</v>
      </c>
      <c r="C10422" s="3" t="s">
        <v>89</v>
      </c>
      <c r="D10422" s="3" t="s">
        <v>32</v>
      </c>
      <c r="E10422">
        <v>2020</v>
      </c>
      <c r="F10422" s="3" t="str">
        <f t="shared" si="324"/>
        <v>GOSpillNOXON2020</v>
      </c>
      <c r="G10422" s="9">
        <v>0</v>
      </c>
      <c r="H10422" s="9">
        <v>0</v>
      </c>
      <c r="I10422" s="9">
        <v>0</v>
      </c>
      <c r="J10422" s="9">
        <v>0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  <c r="R10422" s="9">
        <v>0</v>
      </c>
      <c r="S10422" s="9">
        <v>0</v>
      </c>
      <c r="T10422" s="9">
        <v>0</v>
      </c>
    </row>
    <row r="10423" spans="1:20" x14ac:dyDescent="0.35">
      <c r="A10423">
        <f t="shared" si="325"/>
        <v>10423</v>
      </c>
      <c r="B10423" s="3" t="s">
        <v>71</v>
      </c>
      <c r="C10423" s="3" t="s">
        <v>89</v>
      </c>
      <c r="D10423" s="3" t="s">
        <v>32</v>
      </c>
      <c r="E10423">
        <v>2021</v>
      </c>
      <c r="F10423" s="3" t="str">
        <f t="shared" si="324"/>
        <v>GOSpillNOXON2021</v>
      </c>
      <c r="G10423" s="9">
        <v>0</v>
      </c>
      <c r="H10423" s="9">
        <v>0</v>
      </c>
      <c r="I10423" s="9">
        <v>0</v>
      </c>
      <c r="J10423" s="9">
        <v>0</v>
      </c>
      <c r="K10423" s="9">
        <v>0</v>
      </c>
      <c r="L10423" s="9">
        <v>0</v>
      </c>
      <c r="M10423" s="9">
        <v>0</v>
      </c>
      <c r="N10423" s="9">
        <v>0</v>
      </c>
      <c r="O10423" s="9">
        <v>0</v>
      </c>
      <c r="P10423" s="9">
        <v>0</v>
      </c>
      <c r="Q10423" s="9">
        <v>0</v>
      </c>
      <c r="R10423" s="9">
        <v>0</v>
      </c>
      <c r="S10423" s="9">
        <v>0</v>
      </c>
      <c r="T10423" s="9">
        <v>0</v>
      </c>
    </row>
    <row r="10424" spans="1:20" x14ac:dyDescent="0.35">
      <c r="A10424">
        <f t="shared" si="325"/>
        <v>10424</v>
      </c>
      <c r="B10424" s="3" t="s">
        <v>71</v>
      </c>
      <c r="C10424" s="3" t="s">
        <v>89</v>
      </c>
      <c r="D10424" s="3" t="s">
        <v>32</v>
      </c>
      <c r="E10424">
        <v>2022</v>
      </c>
      <c r="F10424" s="3" t="str">
        <f t="shared" si="324"/>
        <v>GOSpillNOXON2022</v>
      </c>
      <c r="G10424" s="9">
        <v>0</v>
      </c>
      <c r="H10424" s="9">
        <v>0</v>
      </c>
      <c r="I10424" s="9">
        <v>0</v>
      </c>
      <c r="J10424" s="9">
        <v>0</v>
      </c>
      <c r="K10424" s="9">
        <v>0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  <c r="Q10424" s="9">
        <v>0</v>
      </c>
      <c r="R10424" s="9">
        <v>0</v>
      </c>
      <c r="S10424" s="9">
        <v>0</v>
      </c>
      <c r="T10424" s="9">
        <v>0</v>
      </c>
    </row>
    <row r="10425" spans="1:20" x14ac:dyDescent="0.35">
      <c r="A10425">
        <f t="shared" si="325"/>
        <v>10425</v>
      </c>
      <c r="B10425" s="3" t="s">
        <v>71</v>
      </c>
      <c r="C10425" s="3" t="s">
        <v>89</v>
      </c>
      <c r="D10425" s="3" t="s">
        <v>32</v>
      </c>
      <c r="E10425">
        <v>2023</v>
      </c>
      <c r="F10425" s="3" t="str">
        <f t="shared" si="324"/>
        <v>GOSpillNOXON2023</v>
      </c>
      <c r="G10425" s="9">
        <v>0</v>
      </c>
      <c r="H10425" s="9">
        <v>0</v>
      </c>
      <c r="I10425" s="9">
        <v>0</v>
      </c>
      <c r="J10425" s="9">
        <v>0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  <c r="Q10425" s="9">
        <v>0</v>
      </c>
      <c r="R10425" s="9">
        <v>0</v>
      </c>
      <c r="S10425" s="9">
        <v>0</v>
      </c>
      <c r="T10425" s="9">
        <v>0</v>
      </c>
    </row>
    <row r="10426" spans="1:20" x14ac:dyDescent="0.35">
      <c r="A10426">
        <f t="shared" si="325"/>
        <v>10426</v>
      </c>
      <c r="B10426" s="3" t="s">
        <v>71</v>
      </c>
      <c r="C10426" s="3" t="s">
        <v>89</v>
      </c>
      <c r="D10426" s="3" t="s">
        <v>32</v>
      </c>
      <c r="E10426">
        <v>2024</v>
      </c>
      <c r="F10426" s="3" t="str">
        <f t="shared" si="324"/>
        <v>GOSpillNOXON2024</v>
      </c>
      <c r="G10426" s="9">
        <v>0</v>
      </c>
      <c r="H10426" s="9">
        <v>0</v>
      </c>
      <c r="I10426" s="9">
        <v>0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  <c r="Q10426" s="9">
        <v>0</v>
      </c>
      <c r="R10426" s="9">
        <v>0</v>
      </c>
      <c r="S10426" s="9">
        <v>0</v>
      </c>
      <c r="T10426" s="9">
        <v>0</v>
      </c>
    </row>
    <row r="10427" spans="1:20" x14ac:dyDescent="0.35">
      <c r="A10427">
        <f t="shared" si="325"/>
        <v>10427</v>
      </c>
      <c r="B10427" s="3" t="s">
        <v>71</v>
      </c>
      <c r="C10427" s="3" t="s">
        <v>89</v>
      </c>
      <c r="D10427" s="3" t="s">
        <v>32</v>
      </c>
      <c r="E10427">
        <v>2025</v>
      </c>
      <c r="F10427" s="3" t="str">
        <f t="shared" si="324"/>
        <v>GOSpillNOXON2025</v>
      </c>
      <c r="G10427" s="9">
        <v>0</v>
      </c>
      <c r="H10427" s="9">
        <v>0</v>
      </c>
      <c r="I10427" s="9">
        <v>0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  <c r="Q10427" s="9">
        <v>0</v>
      </c>
      <c r="R10427" s="9">
        <v>0</v>
      </c>
      <c r="S10427" s="9">
        <v>0</v>
      </c>
      <c r="T10427" s="9">
        <v>0</v>
      </c>
    </row>
    <row r="10428" spans="1:20" x14ac:dyDescent="0.35">
      <c r="A10428">
        <f t="shared" si="325"/>
        <v>10428</v>
      </c>
      <c r="B10428" s="3" t="s">
        <v>71</v>
      </c>
      <c r="C10428" s="3" t="s">
        <v>89</v>
      </c>
      <c r="D10428" s="3" t="s">
        <v>32</v>
      </c>
      <c r="E10428">
        <v>2026</v>
      </c>
      <c r="F10428" s="3" t="str">
        <f t="shared" si="324"/>
        <v>GOSpillNOXON2026</v>
      </c>
      <c r="G10428" s="9">
        <v>0</v>
      </c>
      <c r="H10428" s="9">
        <v>0</v>
      </c>
      <c r="I10428" s="9">
        <v>0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  <c r="Q10428" s="9">
        <v>0</v>
      </c>
      <c r="R10428" s="9">
        <v>0</v>
      </c>
      <c r="S10428" s="9">
        <v>0</v>
      </c>
      <c r="T10428" s="9">
        <v>0</v>
      </c>
    </row>
    <row r="10429" spans="1:20" x14ac:dyDescent="0.35">
      <c r="A10429">
        <f t="shared" si="325"/>
        <v>10429</v>
      </c>
      <c r="B10429" s="3" t="s">
        <v>71</v>
      </c>
      <c r="C10429" s="3" t="s">
        <v>89</v>
      </c>
      <c r="D10429" s="3" t="s">
        <v>32</v>
      </c>
      <c r="E10429">
        <v>2027</v>
      </c>
      <c r="F10429" s="3" t="str">
        <f t="shared" si="324"/>
        <v>GOSpillNOXON2027</v>
      </c>
      <c r="G10429" s="9">
        <v>0</v>
      </c>
      <c r="H10429" s="9">
        <v>0</v>
      </c>
      <c r="I10429" s="9">
        <v>0</v>
      </c>
      <c r="J10429" s="9">
        <v>0</v>
      </c>
      <c r="K10429" s="9">
        <v>0</v>
      </c>
      <c r="L10429" s="9">
        <v>0</v>
      </c>
      <c r="M10429" s="9">
        <v>0</v>
      </c>
      <c r="N10429" s="9">
        <v>0</v>
      </c>
      <c r="O10429" s="9">
        <v>0</v>
      </c>
      <c r="P10429" s="9">
        <v>0</v>
      </c>
      <c r="Q10429" s="9">
        <v>0</v>
      </c>
      <c r="R10429" s="9">
        <v>0</v>
      </c>
      <c r="S10429" s="9">
        <v>0</v>
      </c>
      <c r="T10429" s="9">
        <v>0</v>
      </c>
    </row>
    <row r="10430" spans="1:20" x14ac:dyDescent="0.35">
      <c r="A10430">
        <f t="shared" si="325"/>
        <v>10430</v>
      </c>
      <c r="B10430" s="3" t="s">
        <v>71</v>
      </c>
      <c r="C10430" s="3" t="s">
        <v>89</v>
      </c>
      <c r="D10430" s="3" t="s">
        <v>32</v>
      </c>
      <c r="E10430">
        <v>2028</v>
      </c>
      <c r="F10430" s="3" t="str">
        <f t="shared" si="324"/>
        <v>GOSpillNOXON2028</v>
      </c>
      <c r="G10430" s="9">
        <v>0</v>
      </c>
      <c r="H10430" s="9">
        <v>0</v>
      </c>
      <c r="I10430" s="9">
        <v>0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  <c r="Q10430" s="9">
        <v>0</v>
      </c>
      <c r="R10430" s="9">
        <v>0</v>
      </c>
      <c r="S10430" s="9">
        <v>0</v>
      </c>
      <c r="T10430" s="9">
        <v>0</v>
      </c>
    </row>
    <row r="10431" spans="1:20" x14ac:dyDescent="0.35">
      <c r="A10431">
        <f t="shared" si="325"/>
        <v>10431</v>
      </c>
      <c r="B10431" s="3" t="s">
        <v>71</v>
      </c>
      <c r="C10431" s="3" t="s">
        <v>89</v>
      </c>
      <c r="D10431" s="3" t="s">
        <v>32</v>
      </c>
      <c r="E10431">
        <v>2029</v>
      </c>
      <c r="F10431" s="3" t="str">
        <f t="shared" si="324"/>
        <v>GOSpillNOXON2029</v>
      </c>
      <c r="G10431" s="9">
        <v>0</v>
      </c>
      <c r="H10431" s="9">
        <v>0</v>
      </c>
      <c r="I10431" s="9">
        <v>0</v>
      </c>
      <c r="J10431" s="9">
        <v>0</v>
      </c>
      <c r="K10431" s="9">
        <v>0</v>
      </c>
      <c r="L10431" s="9">
        <v>0</v>
      </c>
      <c r="M10431" s="9">
        <v>0</v>
      </c>
      <c r="N10431" s="9">
        <v>0</v>
      </c>
      <c r="O10431" s="9">
        <v>0</v>
      </c>
      <c r="P10431" s="9">
        <v>0</v>
      </c>
      <c r="Q10431" s="9">
        <v>0</v>
      </c>
      <c r="R10431" s="9">
        <v>0</v>
      </c>
      <c r="S10431" s="9">
        <v>0</v>
      </c>
      <c r="T10431" s="9">
        <v>0</v>
      </c>
    </row>
    <row r="10432" spans="1:20" x14ac:dyDescent="0.35">
      <c r="A10432">
        <f t="shared" si="325"/>
        <v>10432</v>
      </c>
      <c r="B10432" s="3" t="s">
        <v>71</v>
      </c>
      <c r="C10432" s="3" t="s">
        <v>89</v>
      </c>
      <c r="D10432" s="3" t="s">
        <v>33</v>
      </c>
      <c r="E10432">
        <v>2020</v>
      </c>
      <c r="F10432" s="3" t="str">
        <f t="shared" si="324"/>
        <v>GOSpillCAB G2020</v>
      </c>
      <c r="G10432" s="9">
        <v>0</v>
      </c>
      <c r="H10432" s="9">
        <v>0</v>
      </c>
      <c r="I10432" s="9">
        <v>0</v>
      </c>
      <c r="J10432" s="9">
        <v>0</v>
      </c>
      <c r="K10432" s="9">
        <v>0</v>
      </c>
      <c r="L10432" s="9">
        <v>0</v>
      </c>
      <c r="M10432" s="9">
        <v>0</v>
      </c>
      <c r="N10432" s="9">
        <v>0</v>
      </c>
      <c r="O10432" s="9">
        <v>0</v>
      </c>
      <c r="P10432" s="9">
        <v>0</v>
      </c>
      <c r="Q10432" s="9">
        <v>0</v>
      </c>
      <c r="R10432" s="9">
        <v>0</v>
      </c>
      <c r="S10432" s="9">
        <v>0</v>
      </c>
      <c r="T10432" s="9">
        <v>0</v>
      </c>
    </row>
    <row r="10433" spans="1:20" x14ac:dyDescent="0.35">
      <c r="A10433">
        <f t="shared" si="325"/>
        <v>10433</v>
      </c>
      <c r="B10433" s="3" t="s">
        <v>71</v>
      </c>
      <c r="C10433" s="3" t="s">
        <v>89</v>
      </c>
      <c r="D10433" s="3" t="s">
        <v>33</v>
      </c>
      <c r="E10433">
        <v>2021</v>
      </c>
      <c r="F10433" s="3" t="str">
        <f t="shared" si="324"/>
        <v>GOSpillCAB G2021</v>
      </c>
      <c r="G10433" s="9">
        <v>0</v>
      </c>
      <c r="H10433" s="9">
        <v>0</v>
      </c>
      <c r="I10433" s="9">
        <v>0</v>
      </c>
      <c r="J10433" s="9">
        <v>0</v>
      </c>
      <c r="K10433" s="9">
        <v>0</v>
      </c>
      <c r="L10433" s="9">
        <v>0</v>
      </c>
      <c r="M10433" s="9">
        <v>0</v>
      </c>
      <c r="N10433" s="9">
        <v>0</v>
      </c>
      <c r="O10433" s="9">
        <v>0</v>
      </c>
      <c r="P10433" s="9">
        <v>0</v>
      </c>
      <c r="Q10433" s="9">
        <v>0</v>
      </c>
      <c r="R10433" s="9">
        <v>0</v>
      </c>
      <c r="S10433" s="9">
        <v>0</v>
      </c>
      <c r="T10433" s="9">
        <v>0</v>
      </c>
    </row>
    <row r="10434" spans="1:20" x14ac:dyDescent="0.35">
      <c r="A10434">
        <f t="shared" si="325"/>
        <v>10434</v>
      </c>
      <c r="B10434" s="3" t="s">
        <v>71</v>
      </c>
      <c r="C10434" s="3" t="s">
        <v>89</v>
      </c>
      <c r="D10434" s="3" t="s">
        <v>33</v>
      </c>
      <c r="E10434">
        <v>2022</v>
      </c>
      <c r="F10434" s="3" t="str">
        <f t="shared" ref="F10434:F10497" si="326">_xlfn.CONCAT(B10434,C10434,D10434,E10434)</f>
        <v>GOSpillCAB G2022</v>
      </c>
      <c r="G10434" s="9">
        <v>0</v>
      </c>
      <c r="H10434" s="9">
        <v>0</v>
      </c>
      <c r="I10434" s="9">
        <v>0</v>
      </c>
      <c r="J10434" s="9">
        <v>0</v>
      </c>
      <c r="K10434" s="9">
        <v>0</v>
      </c>
      <c r="L10434" s="9">
        <v>0</v>
      </c>
      <c r="M10434" s="9">
        <v>0</v>
      </c>
      <c r="N10434" s="9">
        <v>0</v>
      </c>
      <c r="O10434" s="9">
        <v>0</v>
      </c>
      <c r="P10434" s="9">
        <v>0</v>
      </c>
      <c r="Q10434" s="9">
        <v>0</v>
      </c>
      <c r="R10434" s="9">
        <v>0</v>
      </c>
      <c r="S10434" s="9">
        <v>0</v>
      </c>
      <c r="T10434" s="9">
        <v>0</v>
      </c>
    </row>
    <row r="10435" spans="1:20" x14ac:dyDescent="0.35">
      <c r="A10435">
        <f t="shared" ref="A10435:A10498" si="327">A10434+1</f>
        <v>10435</v>
      </c>
      <c r="B10435" s="3" t="s">
        <v>71</v>
      </c>
      <c r="C10435" s="3" t="s">
        <v>89</v>
      </c>
      <c r="D10435" s="3" t="s">
        <v>33</v>
      </c>
      <c r="E10435">
        <v>2023</v>
      </c>
      <c r="F10435" s="3" t="str">
        <f t="shared" si="326"/>
        <v>GOSpillCAB G2023</v>
      </c>
      <c r="G10435" s="9">
        <v>0</v>
      </c>
      <c r="H10435" s="9">
        <v>0</v>
      </c>
      <c r="I10435" s="9">
        <v>0</v>
      </c>
      <c r="J10435" s="9">
        <v>0</v>
      </c>
      <c r="K10435" s="9">
        <v>0</v>
      </c>
      <c r="L10435" s="9">
        <v>0</v>
      </c>
      <c r="M10435" s="9">
        <v>0</v>
      </c>
      <c r="N10435" s="9">
        <v>0</v>
      </c>
      <c r="O10435" s="9">
        <v>0</v>
      </c>
      <c r="P10435" s="9">
        <v>0</v>
      </c>
      <c r="Q10435" s="9">
        <v>0</v>
      </c>
      <c r="R10435" s="9">
        <v>0</v>
      </c>
      <c r="S10435" s="9">
        <v>0</v>
      </c>
      <c r="T10435" s="9">
        <v>0</v>
      </c>
    </row>
    <row r="10436" spans="1:20" x14ac:dyDescent="0.35">
      <c r="A10436">
        <f t="shared" si="327"/>
        <v>10436</v>
      </c>
      <c r="B10436" s="3" t="s">
        <v>71</v>
      </c>
      <c r="C10436" s="3" t="s">
        <v>89</v>
      </c>
      <c r="D10436" s="3" t="s">
        <v>33</v>
      </c>
      <c r="E10436">
        <v>2024</v>
      </c>
      <c r="F10436" s="3" t="str">
        <f t="shared" si="326"/>
        <v>GOSpillCAB G2024</v>
      </c>
      <c r="G10436" s="9">
        <v>0</v>
      </c>
      <c r="H10436" s="9">
        <v>0</v>
      </c>
      <c r="I10436" s="9">
        <v>0</v>
      </c>
      <c r="J10436" s="9">
        <v>0</v>
      </c>
      <c r="K10436" s="9">
        <v>0</v>
      </c>
      <c r="L10436" s="9">
        <v>0</v>
      </c>
      <c r="M10436" s="9">
        <v>0</v>
      </c>
      <c r="N10436" s="9">
        <v>0</v>
      </c>
      <c r="O10436" s="9">
        <v>0</v>
      </c>
      <c r="P10436" s="9">
        <v>0</v>
      </c>
      <c r="Q10436" s="9">
        <v>0</v>
      </c>
      <c r="R10436" s="9">
        <v>0</v>
      </c>
      <c r="S10436" s="9">
        <v>0</v>
      </c>
      <c r="T10436" s="9">
        <v>0</v>
      </c>
    </row>
    <row r="10437" spans="1:20" x14ac:dyDescent="0.35">
      <c r="A10437">
        <f t="shared" si="327"/>
        <v>10437</v>
      </c>
      <c r="B10437" s="3" t="s">
        <v>71</v>
      </c>
      <c r="C10437" s="3" t="s">
        <v>89</v>
      </c>
      <c r="D10437" s="3" t="s">
        <v>33</v>
      </c>
      <c r="E10437">
        <v>2025</v>
      </c>
      <c r="F10437" s="3" t="str">
        <f t="shared" si="326"/>
        <v>GOSpillCAB G2025</v>
      </c>
      <c r="G10437" s="9">
        <v>0</v>
      </c>
      <c r="H10437" s="9">
        <v>0</v>
      </c>
      <c r="I10437" s="9">
        <v>0</v>
      </c>
      <c r="J10437" s="9">
        <v>0</v>
      </c>
      <c r="K10437" s="9">
        <v>0</v>
      </c>
      <c r="L10437" s="9">
        <v>0</v>
      </c>
      <c r="M10437" s="9">
        <v>0</v>
      </c>
      <c r="N10437" s="9">
        <v>0</v>
      </c>
      <c r="O10437" s="9">
        <v>0</v>
      </c>
      <c r="P10437" s="9">
        <v>0</v>
      </c>
      <c r="Q10437" s="9">
        <v>0</v>
      </c>
      <c r="R10437" s="9">
        <v>0</v>
      </c>
      <c r="S10437" s="9">
        <v>0</v>
      </c>
      <c r="T10437" s="9">
        <v>0</v>
      </c>
    </row>
    <row r="10438" spans="1:20" x14ac:dyDescent="0.35">
      <c r="A10438">
        <f t="shared" si="327"/>
        <v>10438</v>
      </c>
      <c r="B10438" s="3" t="s">
        <v>71</v>
      </c>
      <c r="C10438" s="3" t="s">
        <v>89</v>
      </c>
      <c r="D10438" s="3" t="s">
        <v>33</v>
      </c>
      <c r="E10438">
        <v>2026</v>
      </c>
      <c r="F10438" s="3" t="str">
        <f t="shared" si="326"/>
        <v>GOSpillCAB G2026</v>
      </c>
      <c r="G10438" s="9">
        <v>0</v>
      </c>
      <c r="H10438" s="9">
        <v>0</v>
      </c>
      <c r="I10438" s="9">
        <v>0</v>
      </c>
      <c r="J10438" s="9">
        <v>0</v>
      </c>
      <c r="K10438" s="9">
        <v>0</v>
      </c>
      <c r="L10438" s="9">
        <v>0</v>
      </c>
      <c r="M10438" s="9">
        <v>0</v>
      </c>
      <c r="N10438" s="9">
        <v>0</v>
      </c>
      <c r="O10438" s="9">
        <v>0</v>
      </c>
      <c r="P10438" s="9">
        <v>0</v>
      </c>
      <c r="Q10438" s="9">
        <v>0</v>
      </c>
      <c r="R10438" s="9">
        <v>0</v>
      </c>
      <c r="S10438" s="9">
        <v>0</v>
      </c>
      <c r="T10438" s="9">
        <v>0</v>
      </c>
    </row>
    <row r="10439" spans="1:20" x14ac:dyDescent="0.35">
      <c r="A10439">
        <f t="shared" si="327"/>
        <v>10439</v>
      </c>
      <c r="B10439" s="3" t="s">
        <v>71</v>
      </c>
      <c r="C10439" s="3" t="s">
        <v>89</v>
      </c>
      <c r="D10439" s="3" t="s">
        <v>33</v>
      </c>
      <c r="E10439">
        <v>2027</v>
      </c>
      <c r="F10439" s="3" t="str">
        <f t="shared" si="326"/>
        <v>GOSpillCAB G2027</v>
      </c>
      <c r="G10439" s="9">
        <v>0</v>
      </c>
      <c r="H10439" s="9">
        <v>0</v>
      </c>
      <c r="I10439" s="9">
        <v>0</v>
      </c>
      <c r="J10439" s="9">
        <v>0</v>
      </c>
      <c r="K10439" s="9">
        <v>0</v>
      </c>
      <c r="L10439" s="9">
        <v>0</v>
      </c>
      <c r="M10439" s="9">
        <v>0</v>
      </c>
      <c r="N10439" s="9">
        <v>0</v>
      </c>
      <c r="O10439" s="9">
        <v>0</v>
      </c>
      <c r="P10439" s="9">
        <v>0</v>
      </c>
      <c r="Q10439" s="9">
        <v>0</v>
      </c>
      <c r="R10439" s="9">
        <v>0</v>
      </c>
      <c r="S10439" s="9">
        <v>0</v>
      </c>
      <c r="T10439" s="9">
        <v>0</v>
      </c>
    </row>
    <row r="10440" spans="1:20" x14ac:dyDescent="0.35">
      <c r="A10440">
        <f t="shared" si="327"/>
        <v>10440</v>
      </c>
      <c r="B10440" s="3" t="s">
        <v>71</v>
      </c>
      <c r="C10440" s="3" t="s">
        <v>89</v>
      </c>
      <c r="D10440" s="3" t="s">
        <v>33</v>
      </c>
      <c r="E10440">
        <v>2028</v>
      </c>
      <c r="F10440" s="3" t="str">
        <f t="shared" si="326"/>
        <v>GOSpillCAB G2028</v>
      </c>
      <c r="G10440" s="9">
        <v>0</v>
      </c>
      <c r="H10440" s="9">
        <v>0</v>
      </c>
      <c r="I10440" s="9">
        <v>0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  <c r="S10440" s="9">
        <v>0</v>
      </c>
      <c r="T10440" s="9">
        <v>0</v>
      </c>
    </row>
    <row r="10441" spans="1:20" x14ac:dyDescent="0.35">
      <c r="A10441">
        <f t="shared" si="327"/>
        <v>10441</v>
      </c>
      <c r="B10441" s="3" t="s">
        <v>71</v>
      </c>
      <c r="C10441" s="3" t="s">
        <v>89</v>
      </c>
      <c r="D10441" s="3" t="s">
        <v>33</v>
      </c>
      <c r="E10441">
        <v>2029</v>
      </c>
      <c r="F10441" s="3" t="str">
        <f t="shared" si="326"/>
        <v>GOSpillCAB G2029</v>
      </c>
      <c r="G10441" s="9">
        <v>0</v>
      </c>
      <c r="H10441" s="9">
        <v>0</v>
      </c>
      <c r="I10441" s="9">
        <v>0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  <c r="Q10441" s="9">
        <v>0</v>
      </c>
      <c r="R10441" s="9">
        <v>0</v>
      </c>
      <c r="S10441" s="9">
        <v>0</v>
      </c>
      <c r="T10441" s="9">
        <v>0</v>
      </c>
    </row>
    <row r="10442" spans="1:20" x14ac:dyDescent="0.35">
      <c r="A10442">
        <f t="shared" si="327"/>
        <v>10442</v>
      </c>
      <c r="B10442" s="3" t="s">
        <v>71</v>
      </c>
      <c r="C10442" s="3" t="s">
        <v>89</v>
      </c>
      <c r="D10442" s="3" t="s">
        <v>34</v>
      </c>
      <c r="E10442">
        <v>2020</v>
      </c>
      <c r="F10442" s="3" t="str">
        <f t="shared" si="326"/>
        <v>GOSpillPRST L2020</v>
      </c>
      <c r="G10442" s="9">
        <v>0</v>
      </c>
      <c r="H10442" s="9">
        <v>0</v>
      </c>
      <c r="I10442" s="9">
        <v>0</v>
      </c>
      <c r="J10442" s="9">
        <v>0</v>
      </c>
      <c r="K10442" s="9">
        <v>0</v>
      </c>
      <c r="L10442" s="9">
        <v>0</v>
      </c>
      <c r="M10442" s="9">
        <v>0</v>
      </c>
      <c r="N10442" s="9">
        <v>0</v>
      </c>
      <c r="O10442" s="9">
        <v>0</v>
      </c>
      <c r="P10442" s="9">
        <v>0</v>
      </c>
      <c r="Q10442" s="9">
        <v>0</v>
      </c>
      <c r="R10442" s="9">
        <v>0</v>
      </c>
      <c r="S10442" s="9">
        <v>0</v>
      </c>
      <c r="T10442" s="9">
        <v>0</v>
      </c>
    </row>
    <row r="10443" spans="1:20" x14ac:dyDescent="0.35">
      <c r="A10443">
        <f t="shared" si="327"/>
        <v>10443</v>
      </c>
      <c r="B10443" s="3" t="s">
        <v>71</v>
      </c>
      <c r="C10443" s="3" t="s">
        <v>89</v>
      </c>
      <c r="D10443" s="3" t="s">
        <v>34</v>
      </c>
      <c r="E10443">
        <v>2021</v>
      </c>
      <c r="F10443" s="3" t="str">
        <f t="shared" si="326"/>
        <v>GOSpillPRST L2021</v>
      </c>
      <c r="G10443" s="9">
        <v>0</v>
      </c>
      <c r="H10443" s="9">
        <v>0</v>
      </c>
      <c r="I10443" s="9">
        <v>0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  <c r="Q10443" s="9">
        <v>0</v>
      </c>
      <c r="R10443" s="9">
        <v>0</v>
      </c>
      <c r="S10443" s="9">
        <v>0</v>
      </c>
      <c r="T10443" s="9">
        <v>0</v>
      </c>
    </row>
    <row r="10444" spans="1:20" x14ac:dyDescent="0.35">
      <c r="A10444">
        <f t="shared" si="327"/>
        <v>10444</v>
      </c>
      <c r="B10444" s="3" t="s">
        <v>71</v>
      </c>
      <c r="C10444" s="3" t="s">
        <v>89</v>
      </c>
      <c r="D10444" s="3" t="s">
        <v>34</v>
      </c>
      <c r="E10444">
        <v>2022</v>
      </c>
      <c r="F10444" s="3" t="str">
        <f t="shared" si="326"/>
        <v>GOSpillPRST L2022</v>
      </c>
      <c r="G10444" s="9">
        <v>0</v>
      </c>
      <c r="H10444" s="9">
        <v>0</v>
      </c>
      <c r="I10444" s="9">
        <v>0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  <c r="Q10444" s="9">
        <v>0</v>
      </c>
      <c r="R10444" s="9">
        <v>0</v>
      </c>
      <c r="S10444" s="9">
        <v>0</v>
      </c>
      <c r="T10444" s="9">
        <v>0</v>
      </c>
    </row>
    <row r="10445" spans="1:20" x14ac:dyDescent="0.35">
      <c r="A10445">
        <f t="shared" si="327"/>
        <v>10445</v>
      </c>
      <c r="B10445" s="3" t="s">
        <v>71</v>
      </c>
      <c r="C10445" s="3" t="s">
        <v>89</v>
      </c>
      <c r="D10445" s="3" t="s">
        <v>34</v>
      </c>
      <c r="E10445">
        <v>2023</v>
      </c>
      <c r="F10445" s="3" t="str">
        <f t="shared" si="326"/>
        <v>GOSpillPRST L2023</v>
      </c>
      <c r="G10445" s="9">
        <v>0</v>
      </c>
      <c r="H10445" s="9">
        <v>0</v>
      </c>
      <c r="I10445" s="9">
        <v>0</v>
      </c>
      <c r="J10445" s="9">
        <v>0</v>
      </c>
      <c r="K10445" s="9">
        <v>0</v>
      </c>
      <c r="L10445" s="9">
        <v>0</v>
      </c>
      <c r="M10445" s="9">
        <v>0</v>
      </c>
      <c r="N10445" s="9">
        <v>0</v>
      </c>
      <c r="O10445" s="9">
        <v>0</v>
      </c>
      <c r="P10445" s="9">
        <v>0</v>
      </c>
      <c r="Q10445" s="9">
        <v>0</v>
      </c>
      <c r="R10445" s="9">
        <v>0</v>
      </c>
      <c r="S10445" s="9">
        <v>0</v>
      </c>
      <c r="T10445" s="9">
        <v>0</v>
      </c>
    </row>
    <row r="10446" spans="1:20" x14ac:dyDescent="0.35">
      <c r="A10446">
        <f t="shared" si="327"/>
        <v>10446</v>
      </c>
      <c r="B10446" s="3" t="s">
        <v>71</v>
      </c>
      <c r="C10446" s="3" t="s">
        <v>89</v>
      </c>
      <c r="D10446" s="3" t="s">
        <v>34</v>
      </c>
      <c r="E10446">
        <v>2024</v>
      </c>
      <c r="F10446" s="3" t="str">
        <f t="shared" si="326"/>
        <v>GOSpillPRST L2024</v>
      </c>
      <c r="G10446" s="9">
        <v>0</v>
      </c>
      <c r="H10446" s="9">
        <v>0</v>
      </c>
      <c r="I10446" s="9">
        <v>0</v>
      </c>
      <c r="J10446" s="9">
        <v>0</v>
      </c>
      <c r="K10446" s="9">
        <v>0</v>
      </c>
      <c r="L10446" s="9">
        <v>0</v>
      </c>
      <c r="M10446" s="9">
        <v>0</v>
      </c>
      <c r="N10446" s="9">
        <v>0</v>
      </c>
      <c r="O10446" s="9">
        <v>0</v>
      </c>
      <c r="P10446" s="9">
        <v>0</v>
      </c>
      <c r="Q10446" s="9">
        <v>0</v>
      </c>
      <c r="R10446" s="9">
        <v>0</v>
      </c>
      <c r="S10446" s="9">
        <v>0</v>
      </c>
      <c r="T10446" s="9">
        <v>0</v>
      </c>
    </row>
    <row r="10447" spans="1:20" x14ac:dyDescent="0.35">
      <c r="A10447">
        <f t="shared" si="327"/>
        <v>10447</v>
      </c>
      <c r="B10447" s="3" t="s">
        <v>71</v>
      </c>
      <c r="C10447" s="3" t="s">
        <v>89</v>
      </c>
      <c r="D10447" s="3" t="s">
        <v>34</v>
      </c>
      <c r="E10447">
        <v>2025</v>
      </c>
      <c r="F10447" s="3" t="str">
        <f t="shared" si="326"/>
        <v>GOSpillPRST L2025</v>
      </c>
      <c r="G10447" s="9">
        <v>0</v>
      </c>
      <c r="H10447" s="9">
        <v>0</v>
      </c>
      <c r="I10447" s="9">
        <v>0</v>
      </c>
      <c r="J10447" s="9">
        <v>0</v>
      </c>
      <c r="K10447" s="9">
        <v>0</v>
      </c>
      <c r="L10447" s="9">
        <v>0</v>
      </c>
      <c r="M10447" s="9">
        <v>0</v>
      </c>
      <c r="N10447" s="9">
        <v>0</v>
      </c>
      <c r="O10447" s="9">
        <v>0</v>
      </c>
      <c r="P10447" s="9">
        <v>0</v>
      </c>
      <c r="Q10447" s="9">
        <v>0</v>
      </c>
      <c r="R10447" s="9">
        <v>0</v>
      </c>
      <c r="S10447" s="9">
        <v>0</v>
      </c>
      <c r="T10447" s="9">
        <v>0</v>
      </c>
    </row>
    <row r="10448" spans="1:20" x14ac:dyDescent="0.35">
      <c r="A10448">
        <f t="shared" si="327"/>
        <v>10448</v>
      </c>
      <c r="B10448" s="3" t="s">
        <v>71</v>
      </c>
      <c r="C10448" s="3" t="s">
        <v>89</v>
      </c>
      <c r="D10448" s="3" t="s">
        <v>34</v>
      </c>
      <c r="E10448">
        <v>2026</v>
      </c>
      <c r="F10448" s="3" t="str">
        <f t="shared" si="326"/>
        <v>GOSpillPRST L2026</v>
      </c>
      <c r="G10448" s="9">
        <v>0</v>
      </c>
      <c r="H10448" s="9">
        <v>0</v>
      </c>
      <c r="I10448" s="9">
        <v>0</v>
      </c>
      <c r="J10448" s="9">
        <v>0</v>
      </c>
      <c r="K10448" s="9">
        <v>0</v>
      </c>
      <c r="L10448" s="9">
        <v>0</v>
      </c>
      <c r="M10448" s="9">
        <v>0</v>
      </c>
      <c r="N10448" s="9">
        <v>0</v>
      </c>
      <c r="O10448" s="9">
        <v>0</v>
      </c>
      <c r="P10448" s="9">
        <v>0</v>
      </c>
      <c r="Q10448" s="9">
        <v>0</v>
      </c>
      <c r="R10448" s="9">
        <v>0</v>
      </c>
      <c r="S10448" s="9">
        <v>0</v>
      </c>
      <c r="T10448" s="9">
        <v>0</v>
      </c>
    </row>
    <row r="10449" spans="1:20" x14ac:dyDescent="0.35">
      <c r="A10449">
        <f t="shared" si="327"/>
        <v>10449</v>
      </c>
      <c r="B10449" s="3" t="s">
        <v>71</v>
      </c>
      <c r="C10449" s="3" t="s">
        <v>89</v>
      </c>
      <c r="D10449" s="3" t="s">
        <v>34</v>
      </c>
      <c r="E10449">
        <v>2027</v>
      </c>
      <c r="F10449" s="3" t="str">
        <f t="shared" si="326"/>
        <v>GOSpillPRST L2027</v>
      </c>
      <c r="G10449" s="9">
        <v>0</v>
      </c>
      <c r="H10449" s="9">
        <v>0</v>
      </c>
      <c r="I10449" s="9">
        <v>0</v>
      </c>
      <c r="J10449" s="9">
        <v>0</v>
      </c>
      <c r="K10449" s="9">
        <v>0</v>
      </c>
      <c r="L10449" s="9">
        <v>0</v>
      </c>
      <c r="M10449" s="9">
        <v>0</v>
      </c>
      <c r="N10449" s="9">
        <v>0</v>
      </c>
      <c r="O10449" s="9">
        <v>0</v>
      </c>
      <c r="P10449" s="9">
        <v>0</v>
      </c>
      <c r="Q10449" s="9">
        <v>0</v>
      </c>
      <c r="R10449" s="9">
        <v>0</v>
      </c>
      <c r="S10449" s="9">
        <v>0</v>
      </c>
      <c r="T10449" s="9">
        <v>0</v>
      </c>
    </row>
    <row r="10450" spans="1:20" x14ac:dyDescent="0.35">
      <c r="A10450">
        <f t="shared" si="327"/>
        <v>10450</v>
      </c>
      <c r="B10450" s="3" t="s">
        <v>71</v>
      </c>
      <c r="C10450" s="3" t="s">
        <v>89</v>
      </c>
      <c r="D10450" s="3" t="s">
        <v>34</v>
      </c>
      <c r="E10450">
        <v>2028</v>
      </c>
      <c r="F10450" s="3" t="str">
        <f t="shared" si="326"/>
        <v>GOSpillPRST L2028</v>
      </c>
      <c r="G10450" s="9">
        <v>0</v>
      </c>
      <c r="H10450" s="9">
        <v>0</v>
      </c>
      <c r="I10450" s="9">
        <v>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  <c r="Q10450" s="9">
        <v>0</v>
      </c>
      <c r="R10450" s="9">
        <v>0</v>
      </c>
      <c r="S10450" s="9">
        <v>0</v>
      </c>
      <c r="T10450" s="9">
        <v>0</v>
      </c>
    </row>
    <row r="10451" spans="1:20" x14ac:dyDescent="0.35">
      <c r="A10451">
        <f t="shared" si="327"/>
        <v>10451</v>
      </c>
      <c r="B10451" s="3" t="s">
        <v>71</v>
      </c>
      <c r="C10451" s="3" t="s">
        <v>89</v>
      </c>
      <c r="D10451" s="3" t="s">
        <v>34</v>
      </c>
      <c r="E10451">
        <v>2029</v>
      </c>
      <c r="F10451" s="3" t="str">
        <f t="shared" si="326"/>
        <v>GOSpillPRST L2029</v>
      </c>
      <c r="G10451" s="9">
        <v>0</v>
      </c>
      <c r="H10451" s="9">
        <v>0</v>
      </c>
      <c r="I10451" s="9">
        <v>0</v>
      </c>
      <c r="J10451" s="9">
        <v>0</v>
      </c>
      <c r="K10451" s="9">
        <v>0</v>
      </c>
      <c r="L10451" s="9">
        <v>0</v>
      </c>
      <c r="M10451" s="9">
        <v>0</v>
      </c>
      <c r="N10451" s="9">
        <v>0</v>
      </c>
      <c r="O10451" s="9">
        <v>0</v>
      </c>
      <c r="P10451" s="9">
        <v>0</v>
      </c>
      <c r="Q10451" s="9">
        <v>0</v>
      </c>
      <c r="R10451" s="9">
        <v>0</v>
      </c>
      <c r="S10451" s="9">
        <v>0</v>
      </c>
      <c r="T10451" s="9">
        <v>0</v>
      </c>
    </row>
    <row r="10452" spans="1:20" x14ac:dyDescent="0.35">
      <c r="A10452">
        <f t="shared" si="327"/>
        <v>10452</v>
      </c>
      <c r="B10452" s="3" t="s">
        <v>71</v>
      </c>
      <c r="C10452" s="3" t="s">
        <v>89</v>
      </c>
      <c r="D10452" s="3" t="s">
        <v>35</v>
      </c>
      <c r="E10452">
        <v>2020</v>
      </c>
      <c r="F10452" s="3" t="str">
        <f t="shared" si="326"/>
        <v>GOSpillALBENI2020</v>
      </c>
      <c r="G10452" s="9">
        <v>0.05</v>
      </c>
      <c r="H10452" s="9">
        <v>0.05</v>
      </c>
      <c r="I10452" s="9">
        <v>0.05</v>
      </c>
      <c r="J10452" s="9">
        <v>0.05</v>
      </c>
      <c r="K10452" s="9">
        <v>0.05</v>
      </c>
      <c r="L10452" s="9">
        <v>0.05</v>
      </c>
      <c r="M10452" s="9">
        <v>0.05</v>
      </c>
      <c r="N10452" s="9">
        <v>0.05</v>
      </c>
      <c r="O10452" s="9">
        <v>0.05</v>
      </c>
      <c r="P10452" s="9">
        <v>0.05</v>
      </c>
      <c r="Q10452" s="9">
        <v>0.05</v>
      </c>
      <c r="R10452" s="9">
        <v>0.05</v>
      </c>
      <c r="S10452" s="9">
        <v>0.05</v>
      </c>
      <c r="T10452" s="9">
        <v>0.05</v>
      </c>
    </row>
    <row r="10453" spans="1:20" x14ac:dyDescent="0.35">
      <c r="A10453">
        <f t="shared" si="327"/>
        <v>10453</v>
      </c>
      <c r="B10453" s="3" t="s">
        <v>71</v>
      </c>
      <c r="C10453" s="3" t="s">
        <v>89</v>
      </c>
      <c r="D10453" s="3" t="s">
        <v>35</v>
      </c>
      <c r="E10453">
        <v>2021</v>
      </c>
      <c r="F10453" s="3" t="str">
        <f t="shared" si="326"/>
        <v>GOSpillALBENI2021</v>
      </c>
      <c r="G10453" s="9">
        <v>0.05</v>
      </c>
      <c r="H10453" s="9">
        <v>0.05</v>
      </c>
      <c r="I10453" s="9">
        <v>0.05</v>
      </c>
      <c r="J10453" s="9">
        <v>0.05</v>
      </c>
      <c r="K10453" s="9">
        <v>0.05</v>
      </c>
      <c r="L10453" s="9">
        <v>0.05</v>
      </c>
      <c r="M10453" s="9">
        <v>0.05</v>
      </c>
      <c r="N10453" s="9">
        <v>0.05</v>
      </c>
      <c r="O10453" s="9">
        <v>0.05</v>
      </c>
      <c r="P10453" s="9">
        <v>0.05</v>
      </c>
      <c r="Q10453" s="9">
        <v>0.05</v>
      </c>
      <c r="R10453" s="9">
        <v>0.05</v>
      </c>
      <c r="S10453" s="9">
        <v>0.05</v>
      </c>
      <c r="T10453" s="9">
        <v>0.05</v>
      </c>
    </row>
    <row r="10454" spans="1:20" x14ac:dyDescent="0.35">
      <c r="A10454">
        <f t="shared" si="327"/>
        <v>10454</v>
      </c>
      <c r="B10454" s="3" t="s">
        <v>71</v>
      </c>
      <c r="C10454" s="3" t="s">
        <v>89</v>
      </c>
      <c r="D10454" s="3" t="s">
        <v>35</v>
      </c>
      <c r="E10454">
        <v>2022</v>
      </c>
      <c r="F10454" s="3" t="str">
        <f t="shared" si="326"/>
        <v>GOSpillALBENI2022</v>
      </c>
      <c r="G10454" s="9">
        <v>0.05</v>
      </c>
      <c r="H10454" s="9">
        <v>0.05</v>
      </c>
      <c r="I10454" s="9">
        <v>0.05</v>
      </c>
      <c r="J10454" s="9">
        <v>0.05</v>
      </c>
      <c r="K10454" s="9">
        <v>0.05</v>
      </c>
      <c r="L10454" s="9">
        <v>0.05</v>
      </c>
      <c r="M10454" s="9">
        <v>0.05</v>
      </c>
      <c r="N10454" s="9">
        <v>0.05</v>
      </c>
      <c r="O10454" s="9">
        <v>0.05</v>
      </c>
      <c r="P10454" s="9">
        <v>0.05</v>
      </c>
      <c r="Q10454" s="9">
        <v>0.05</v>
      </c>
      <c r="R10454" s="9">
        <v>0.05</v>
      </c>
      <c r="S10454" s="9">
        <v>0.05</v>
      </c>
      <c r="T10454" s="9">
        <v>0.05</v>
      </c>
    </row>
    <row r="10455" spans="1:20" x14ac:dyDescent="0.35">
      <c r="A10455">
        <f t="shared" si="327"/>
        <v>10455</v>
      </c>
      <c r="B10455" s="3" t="s">
        <v>71</v>
      </c>
      <c r="C10455" s="3" t="s">
        <v>89</v>
      </c>
      <c r="D10455" s="3" t="s">
        <v>35</v>
      </c>
      <c r="E10455">
        <v>2023</v>
      </c>
      <c r="F10455" s="3" t="str">
        <f t="shared" si="326"/>
        <v>GOSpillALBENI2023</v>
      </c>
      <c r="G10455" s="9">
        <v>0.05</v>
      </c>
      <c r="H10455" s="9">
        <v>0.05</v>
      </c>
      <c r="I10455" s="9">
        <v>0.05</v>
      </c>
      <c r="J10455" s="9">
        <v>0.05</v>
      </c>
      <c r="K10455" s="9">
        <v>0.05</v>
      </c>
      <c r="L10455" s="9">
        <v>0.05</v>
      </c>
      <c r="M10455" s="9">
        <v>0.05</v>
      </c>
      <c r="N10455" s="9">
        <v>0.05</v>
      </c>
      <c r="O10455" s="9">
        <v>0.05</v>
      </c>
      <c r="P10455" s="9">
        <v>0.05</v>
      </c>
      <c r="Q10455" s="9">
        <v>0.05</v>
      </c>
      <c r="R10455" s="9">
        <v>0.05</v>
      </c>
      <c r="S10455" s="9">
        <v>0.05</v>
      </c>
      <c r="T10455" s="9">
        <v>0.05</v>
      </c>
    </row>
    <row r="10456" spans="1:20" x14ac:dyDescent="0.35">
      <c r="A10456">
        <f t="shared" si="327"/>
        <v>10456</v>
      </c>
      <c r="B10456" s="3" t="s">
        <v>71</v>
      </c>
      <c r="C10456" s="3" t="s">
        <v>89</v>
      </c>
      <c r="D10456" s="3" t="s">
        <v>35</v>
      </c>
      <c r="E10456">
        <v>2024</v>
      </c>
      <c r="F10456" s="3" t="str">
        <f t="shared" si="326"/>
        <v>GOSpillALBENI2024</v>
      </c>
      <c r="G10456" s="9">
        <v>0.05</v>
      </c>
      <c r="H10456" s="9">
        <v>0.05</v>
      </c>
      <c r="I10456" s="9">
        <v>0.05</v>
      </c>
      <c r="J10456" s="9">
        <v>0.05</v>
      </c>
      <c r="K10456" s="9">
        <v>0.05</v>
      </c>
      <c r="L10456" s="9">
        <v>0.05</v>
      </c>
      <c r="M10456" s="9">
        <v>0.05</v>
      </c>
      <c r="N10456" s="9">
        <v>0.05</v>
      </c>
      <c r="O10456" s="9">
        <v>0.05</v>
      </c>
      <c r="P10456" s="9">
        <v>0.05</v>
      </c>
      <c r="Q10456" s="9">
        <v>0.05</v>
      </c>
      <c r="R10456" s="9">
        <v>0.05</v>
      </c>
      <c r="S10456" s="9">
        <v>0.05</v>
      </c>
      <c r="T10456" s="9">
        <v>0.05</v>
      </c>
    </row>
    <row r="10457" spans="1:20" x14ac:dyDescent="0.35">
      <c r="A10457">
        <f t="shared" si="327"/>
        <v>10457</v>
      </c>
      <c r="B10457" s="3" t="s">
        <v>71</v>
      </c>
      <c r="C10457" s="3" t="s">
        <v>89</v>
      </c>
      <c r="D10457" s="3" t="s">
        <v>35</v>
      </c>
      <c r="E10457">
        <v>2025</v>
      </c>
      <c r="F10457" s="3" t="str">
        <f t="shared" si="326"/>
        <v>GOSpillALBENI2025</v>
      </c>
      <c r="G10457" s="9">
        <v>0.05</v>
      </c>
      <c r="H10457" s="9">
        <v>0.05</v>
      </c>
      <c r="I10457" s="9">
        <v>0.05</v>
      </c>
      <c r="J10457" s="9">
        <v>0.05</v>
      </c>
      <c r="K10457" s="9">
        <v>0.05</v>
      </c>
      <c r="L10457" s="9">
        <v>0.05</v>
      </c>
      <c r="M10457" s="9">
        <v>0.05</v>
      </c>
      <c r="N10457" s="9">
        <v>0.05</v>
      </c>
      <c r="O10457" s="9">
        <v>0.05</v>
      </c>
      <c r="P10457" s="9">
        <v>0.05</v>
      </c>
      <c r="Q10457" s="9">
        <v>0.05</v>
      </c>
      <c r="R10457" s="9">
        <v>0.05</v>
      </c>
      <c r="S10457" s="9">
        <v>0.05</v>
      </c>
      <c r="T10457" s="9">
        <v>0.05</v>
      </c>
    </row>
    <row r="10458" spans="1:20" x14ac:dyDescent="0.35">
      <c r="A10458">
        <f t="shared" si="327"/>
        <v>10458</v>
      </c>
      <c r="B10458" s="3" t="s">
        <v>71</v>
      </c>
      <c r="C10458" s="3" t="s">
        <v>89</v>
      </c>
      <c r="D10458" s="3" t="s">
        <v>35</v>
      </c>
      <c r="E10458">
        <v>2026</v>
      </c>
      <c r="F10458" s="3" t="str">
        <f t="shared" si="326"/>
        <v>GOSpillALBENI2026</v>
      </c>
      <c r="G10458" s="9">
        <v>0.05</v>
      </c>
      <c r="H10458" s="9">
        <v>0.05</v>
      </c>
      <c r="I10458" s="9">
        <v>0.05</v>
      </c>
      <c r="J10458" s="9">
        <v>0.05</v>
      </c>
      <c r="K10458" s="9">
        <v>0.05</v>
      </c>
      <c r="L10458" s="9">
        <v>0.05</v>
      </c>
      <c r="M10458" s="9">
        <v>0.05</v>
      </c>
      <c r="N10458" s="9">
        <v>0.05</v>
      </c>
      <c r="O10458" s="9">
        <v>0.05</v>
      </c>
      <c r="P10458" s="9">
        <v>0.05</v>
      </c>
      <c r="Q10458" s="9">
        <v>0.05</v>
      </c>
      <c r="R10458" s="9">
        <v>0.05</v>
      </c>
      <c r="S10458" s="9">
        <v>0.05</v>
      </c>
      <c r="T10458" s="9">
        <v>0.05</v>
      </c>
    </row>
    <row r="10459" spans="1:20" x14ac:dyDescent="0.35">
      <c r="A10459">
        <f t="shared" si="327"/>
        <v>10459</v>
      </c>
      <c r="B10459" s="3" t="s">
        <v>71</v>
      </c>
      <c r="C10459" s="3" t="s">
        <v>89</v>
      </c>
      <c r="D10459" s="3" t="s">
        <v>35</v>
      </c>
      <c r="E10459">
        <v>2027</v>
      </c>
      <c r="F10459" s="3" t="str">
        <f t="shared" si="326"/>
        <v>GOSpillALBENI2027</v>
      </c>
      <c r="G10459" s="9">
        <v>0.05</v>
      </c>
      <c r="H10459" s="9">
        <v>0.05</v>
      </c>
      <c r="I10459" s="9">
        <v>0.05</v>
      </c>
      <c r="J10459" s="9">
        <v>0.05</v>
      </c>
      <c r="K10459" s="9">
        <v>0.05</v>
      </c>
      <c r="L10459" s="9">
        <v>0.05</v>
      </c>
      <c r="M10459" s="9">
        <v>0.05</v>
      </c>
      <c r="N10459" s="9">
        <v>0.05</v>
      </c>
      <c r="O10459" s="9">
        <v>0.05</v>
      </c>
      <c r="P10459" s="9">
        <v>0.05</v>
      </c>
      <c r="Q10459" s="9">
        <v>0.05</v>
      </c>
      <c r="R10459" s="9">
        <v>0.05</v>
      </c>
      <c r="S10459" s="9">
        <v>0.05</v>
      </c>
      <c r="T10459" s="9">
        <v>0.05</v>
      </c>
    </row>
    <row r="10460" spans="1:20" x14ac:dyDescent="0.35">
      <c r="A10460">
        <f t="shared" si="327"/>
        <v>10460</v>
      </c>
      <c r="B10460" s="3" t="s">
        <v>71</v>
      </c>
      <c r="C10460" s="3" t="s">
        <v>89</v>
      </c>
      <c r="D10460" s="3" t="s">
        <v>35</v>
      </c>
      <c r="E10460">
        <v>2028</v>
      </c>
      <c r="F10460" s="3" t="str">
        <f t="shared" si="326"/>
        <v>GOSpillALBENI2028</v>
      </c>
      <c r="G10460" s="9">
        <v>0.05</v>
      </c>
      <c r="H10460" s="9">
        <v>0.05</v>
      </c>
      <c r="I10460" s="9">
        <v>0.05</v>
      </c>
      <c r="J10460" s="9">
        <v>0.05</v>
      </c>
      <c r="K10460" s="9">
        <v>0.05</v>
      </c>
      <c r="L10460" s="9">
        <v>0.05</v>
      </c>
      <c r="M10460" s="9">
        <v>0.05</v>
      </c>
      <c r="N10460" s="9">
        <v>0.05</v>
      </c>
      <c r="O10460" s="9">
        <v>0.05</v>
      </c>
      <c r="P10460" s="9">
        <v>0.05</v>
      </c>
      <c r="Q10460" s="9">
        <v>0.05</v>
      </c>
      <c r="R10460" s="9">
        <v>0.05</v>
      </c>
      <c r="S10460" s="9">
        <v>0.05</v>
      </c>
      <c r="T10460" s="9">
        <v>0.05</v>
      </c>
    </row>
    <row r="10461" spans="1:20" x14ac:dyDescent="0.35">
      <c r="A10461">
        <f t="shared" si="327"/>
        <v>10461</v>
      </c>
      <c r="B10461" s="3" t="s">
        <v>71</v>
      </c>
      <c r="C10461" s="3" t="s">
        <v>89</v>
      </c>
      <c r="D10461" s="3" t="s">
        <v>35</v>
      </c>
      <c r="E10461">
        <v>2029</v>
      </c>
      <c r="F10461" s="3" t="str">
        <f t="shared" si="326"/>
        <v>GOSpillALBENI2029</v>
      </c>
      <c r="G10461" s="9">
        <v>0.05</v>
      </c>
      <c r="H10461" s="9">
        <v>0.05</v>
      </c>
      <c r="I10461" s="9">
        <v>0.05</v>
      </c>
      <c r="J10461" s="9">
        <v>0.05</v>
      </c>
      <c r="K10461" s="9">
        <v>0.05</v>
      </c>
      <c r="L10461" s="9">
        <v>0.05</v>
      </c>
      <c r="M10461" s="9">
        <v>0.05</v>
      </c>
      <c r="N10461" s="9">
        <v>0.05</v>
      </c>
      <c r="O10461" s="9">
        <v>0.05</v>
      </c>
      <c r="P10461" s="9">
        <v>0.05</v>
      </c>
      <c r="Q10461" s="9">
        <v>0.05</v>
      </c>
      <c r="R10461" s="9">
        <v>0.05</v>
      </c>
      <c r="S10461" s="9">
        <v>0.05</v>
      </c>
      <c r="T10461" s="9">
        <v>0.05</v>
      </c>
    </row>
    <row r="10462" spans="1:20" x14ac:dyDescent="0.35">
      <c r="A10462">
        <f t="shared" si="327"/>
        <v>10462</v>
      </c>
      <c r="B10462" s="3" t="s">
        <v>71</v>
      </c>
      <c r="C10462" s="3" t="s">
        <v>89</v>
      </c>
      <c r="D10462" s="3" t="s">
        <v>36</v>
      </c>
      <c r="E10462">
        <v>2020</v>
      </c>
      <c r="F10462" s="3" t="str">
        <f t="shared" si="326"/>
        <v>GOSpillBOX C2020</v>
      </c>
      <c r="G10462" s="9">
        <v>0</v>
      </c>
      <c r="H10462" s="9">
        <v>0</v>
      </c>
      <c r="I10462" s="9">
        <v>0</v>
      </c>
      <c r="J10462" s="9">
        <v>0</v>
      </c>
      <c r="K10462" s="9">
        <v>0</v>
      </c>
      <c r="L10462" s="9">
        <v>0</v>
      </c>
      <c r="M10462" s="9">
        <v>0</v>
      </c>
      <c r="N10462" s="9">
        <v>0</v>
      </c>
      <c r="O10462" s="9">
        <v>0</v>
      </c>
      <c r="P10462" s="9">
        <v>0</v>
      </c>
      <c r="Q10462" s="9">
        <v>0</v>
      </c>
      <c r="R10462" s="9">
        <v>0</v>
      </c>
      <c r="S10462" s="9">
        <v>0</v>
      </c>
      <c r="T10462" s="9">
        <v>0</v>
      </c>
    </row>
    <row r="10463" spans="1:20" x14ac:dyDescent="0.35">
      <c r="A10463">
        <f t="shared" si="327"/>
        <v>10463</v>
      </c>
      <c r="B10463" s="3" t="s">
        <v>71</v>
      </c>
      <c r="C10463" s="3" t="s">
        <v>89</v>
      </c>
      <c r="D10463" s="3" t="s">
        <v>36</v>
      </c>
      <c r="E10463">
        <v>2021</v>
      </c>
      <c r="F10463" s="3" t="str">
        <f t="shared" si="326"/>
        <v>GOSpillBOX C2021</v>
      </c>
      <c r="G10463" s="9">
        <v>0</v>
      </c>
      <c r="H10463" s="9">
        <v>0</v>
      </c>
      <c r="I10463" s="9">
        <v>0</v>
      </c>
      <c r="J10463" s="9">
        <v>0</v>
      </c>
      <c r="K10463" s="9">
        <v>0</v>
      </c>
      <c r="L10463" s="9">
        <v>0</v>
      </c>
      <c r="M10463" s="9">
        <v>0</v>
      </c>
      <c r="N10463" s="9">
        <v>0</v>
      </c>
      <c r="O10463" s="9">
        <v>0</v>
      </c>
      <c r="P10463" s="9">
        <v>0</v>
      </c>
      <c r="Q10463" s="9">
        <v>0</v>
      </c>
      <c r="R10463" s="9">
        <v>0</v>
      </c>
      <c r="S10463" s="9">
        <v>0</v>
      </c>
      <c r="T10463" s="9">
        <v>0</v>
      </c>
    </row>
    <row r="10464" spans="1:20" x14ac:dyDescent="0.35">
      <c r="A10464">
        <f t="shared" si="327"/>
        <v>10464</v>
      </c>
      <c r="B10464" s="3" t="s">
        <v>71</v>
      </c>
      <c r="C10464" s="3" t="s">
        <v>89</v>
      </c>
      <c r="D10464" s="3" t="s">
        <v>36</v>
      </c>
      <c r="E10464">
        <v>2022</v>
      </c>
      <c r="F10464" s="3" t="str">
        <f t="shared" si="326"/>
        <v>GOSpillBOX C2022</v>
      </c>
      <c r="G10464" s="9">
        <v>0</v>
      </c>
      <c r="H10464" s="9">
        <v>0</v>
      </c>
      <c r="I10464" s="9">
        <v>0</v>
      </c>
      <c r="J10464" s="9">
        <v>0</v>
      </c>
      <c r="K10464" s="9">
        <v>0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  <c r="R10464" s="9">
        <v>0</v>
      </c>
      <c r="S10464" s="9">
        <v>0</v>
      </c>
      <c r="T10464" s="9">
        <v>0</v>
      </c>
    </row>
    <row r="10465" spans="1:20" x14ac:dyDescent="0.35">
      <c r="A10465">
        <f t="shared" si="327"/>
        <v>10465</v>
      </c>
      <c r="B10465" s="3" t="s">
        <v>71</v>
      </c>
      <c r="C10465" s="3" t="s">
        <v>89</v>
      </c>
      <c r="D10465" s="3" t="s">
        <v>36</v>
      </c>
      <c r="E10465">
        <v>2023</v>
      </c>
      <c r="F10465" s="3" t="str">
        <f t="shared" si="326"/>
        <v>GOSpillBOX C2023</v>
      </c>
      <c r="G10465" s="9">
        <v>0</v>
      </c>
      <c r="H10465" s="9">
        <v>0</v>
      </c>
      <c r="I10465" s="9">
        <v>0</v>
      </c>
      <c r="J10465" s="9">
        <v>0</v>
      </c>
      <c r="K10465" s="9">
        <v>0</v>
      </c>
      <c r="L10465" s="9">
        <v>0</v>
      </c>
      <c r="M10465" s="9">
        <v>0</v>
      </c>
      <c r="N10465" s="9">
        <v>0</v>
      </c>
      <c r="O10465" s="9">
        <v>0</v>
      </c>
      <c r="P10465" s="9">
        <v>0</v>
      </c>
      <c r="Q10465" s="9">
        <v>0</v>
      </c>
      <c r="R10465" s="9">
        <v>0</v>
      </c>
      <c r="S10465" s="9">
        <v>0</v>
      </c>
      <c r="T10465" s="9">
        <v>0</v>
      </c>
    </row>
    <row r="10466" spans="1:20" x14ac:dyDescent="0.35">
      <c r="A10466">
        <f t="shared" si="327"/>
        <v>10466</v>
      </c>
      <c r="B10466" s="3" t="s">
        <v>71</v>
      </c>
      <c r="C10466" s="3" t="s">
        <v>89</v>
      </c>
      <c r="D10466" s="3" t="s">
        <v>36</v>
      </c>
      <c r="E10466">
        <v>2024</v>
      </c>
      <c r="F10466" s="3" t="str">
        <f t="shared" si="326"/>
        <v>GOSpillBOX C2024</v>
      </c>
      <c r="G10466" s="9">
        <v>0</v>
      </c>
      <c r="H10466" s="9">
        <v>0</v>
      </c>
      <c r="I10466" s="9">
        <v>0</v>
      </c>
      <c r="J10466" s="9">
        <v>0</v>
      </c>
      <c r="K10466" s="9">
        <v>0</v>
      </c>
      <c r="L10466" s="9">
        <v>0</v>
      </c>
      <c r="M10466" s="9">
        <v>0</v>
      </c>
      <c r="N10466" s="9">
        <v>0</v>
      </c>
      <c r="O10466" s="9">
        <v>0</v>
      </c>
      <c r="P10466" s="9">
        <v>0</v>
      </c>
      <c r="Q10466" s="9">
        <v>0</v>
      </c>
      <c r="R10466" s="9">
        <v>0</v>
      </c>
      <c r="S10466" s="9">
        <v>0</v>
      </c>
      <c r="T10466" s="9">
        <v>0</v>
      </c>
    </row>
    <row r="10467" spans="1:20" x14ac:dyDescent="0.35">
      <c r="A10467">
        <f t="shared" si="327"/>
        <v>10467</v>
      </c>
      <c r="B10467" s="3" t="s">
        <v>71</v>
      </c>
      <c r="C10467" s="3" t="s">
        <v>89</v>
      </c>
      <c r="D10467" s="3" t="s">
        <v>36</v>
      </c>
      <c r="E10467">
        <v>2025</v>
      </c>
      <c r="F10467" s="3" t="str">
        <f t="shared" si="326"/>
        <v>GOSpillBOX C2025</v>
      </c>
      <c r="G10467" s="9">
        <v>0</v>
      </c>
      <c r="H10467" s="9">
        <v>0</v>
      </c>
      <c r="I10467" s="9">
        <v>0</v>
      </c>
      <c r="J10467" s="9">
        <v>0</v>
      </c>
      <c r="K10467" s="9">
        <v>0</v>
      </c>
      <c r="L10467" s="9">
        <v>0</v>
      </c>
      <c r="M10467" s="9">
        <v>0</v>
      </c>
      <c r="N10467" s="9">
        <v>0</v>
      </c>
      <c r="O10467" s="9">
        <v>0</v>
      </c>
      <c r="P10467" s="9">
        <v>0</v>
      </c>
      <c r="Q10467" s="9">
        <v>0</v>
      </c>
      <c r="R10467" s="9">
        <v>0</v>
      </c>
      <c r="S10467" s="9">
        <v>0</v>
      </c>
      <c r="T10467" s="9">
        <v>0</v>
      </c>
    </row>
    <row r="10468" spans="1:20" x14ac:dyDescent="0.35">
      <c r="A10468">
        <f t="shared" si="327"/>
        <v>10468</v>
      </c>
      <c r="B10468" s="3" t="s">
        <v>71</v>
      </c>
      <c r="C10468" s="3" t="s">
        <v>89</v>
      </c>
      <c r="D10468" s="3" t="s">
        <v>36</v>
      </c>
      <c r="E10468">
        <v>2026</v>
      </c>
      <c r="F10468" s="3" t="str">
        <f t="shared" si="326"/>
        <v>GOSpillBOX C2026</v>
      </c>
      <c r="G10468" s="9">
        <v>0</v>
      </c>
      <c r="H10468" s="9">
        <v>0</v>
      </c>
      <c r="I10468" s="9">
        <v>0</v>
      </c>
      <c r="J10468" s="9">
        <v>0</v>
      </c>
      <c r="K10468" s="9">
        <v>0</v>
      </c>
      <c r="L10468" s="9">
        <v>0</v>
      </c>
      <c r="M10468" s="9">
        <v>0</v>
      </c>
      <c r="N10468" s="9">
        <v>0</v>
      </c>
      <c r="O10468" s="9">
        <v>0</v>
      </c>
      <c r="P10468" s="9">
        <v>0</v>
      </c>
      <c r="Q10468" s="9">
        <v>0</v>
      </c>
      <c r="R10468" s="9">
        <v>0</v>
      </c>
      <c r="S10468" s="9">
        <v>0</v>
      </c>
      <c r="T10468" s="9">
        <v>0</v>
      </c>
    </row>
    <row r="10469" spans="1:20" x14ac:dyDescent="0.35">
      <c r="A10469">
        <f t="shared" si="327"/>
        <v>10469</v>
      </c>
      <c r="B10469" s="3" t="s">
        <v>71</v>
      </c>
      <c r="C10469" s="3" t="s">
        <v>89</v>
      </c>
      <c r="D10469" s="3" t="s">
        <v>36</v>
      </c>
      <c r="E10469">
        <v>2027</v>
      </c>
      <c r="F10469" s="3" t="str">
        <f t="shared" si="326"/>
        <v>GOSpillBOX C2027</v>
      </c>
      <c r="G10469" s="9">
        <v>0</v>
      </c>
      <c r="H10469" s="9">
        <v>0</v>
      </c>
      <c r="I10469" s="9">
        <v>0</v>
      </c>
      <c r="J10469" s="9">
        <v>0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  <c r="Q10469" s="9">
        <v>0</v>
      </c>
      <c r="R10469" s="9">
        <v>0</v>
      </c>
      <c r="S10469" s="9">
        <v>0</v>
      </c>
      <c r="T10469" s="9">
        <v>0</v>
      </c>
    </row>
    <row r="10470" spans="1:20" x14ac:dyDescent="0.35">
      <c r="A10470">
        <f t="shared" si="327"/>
        <v>10470</v>
      </c>
      <c r="B10470" s="3" t="s">
        <v>71</v>
      </c>
      <c r="C10470" s="3" t="s">
        <v>89</v>
      </c>
      <c r="D10470" s="3" t="s">
        <v>36</v>
      </c>
      <c r="E10470">
        <v>2028</v>
      </c>
      <c r="F10470" s="3" t="str">
        <f t="shared" si="326"/>
        <v>GOSpillBOX C2028</v>
      </c>
      <c r="G10470" s="9">
        <v>0</v>
      </c>
      <c r="H10470" s="9">
        <v>0</v>
      </c>
      <c r="I10470" s="9">
        <v>0</v>
      </c>
      <c r="J10470" s="9">
        <v>0</v>
      </c>
      <c r="K10470" s="9">
        <v>0</v>
      </c>
      <c r="L10470" s="9">
        <v>0</v>
      </c>
      <c r="M10470" s="9">
        <v>0</v>
      </c>
      <c r="N10470" s="9">
        <v>0</v>
      </c>
      <c r="O10470" s="9">
        <v>0</v>
      </c>
      <c r="P10470" s="9">
        <v>0</v>
      </c>
      <c r="Q10470" s="9">
        <v>0</v>
      </c>
      <c r="R10470" s="9">
        <v>0</v>
      </c>
      <c r="S10470" s="9">
        <v>0</v>
      </c>
      <c r="T10470" s="9">
        <v>0</v>
      </c>
    </row>
    <row r="10471" spans="1:20" x14ac:dyDescent="0.35">
      <c r="A10471">
        <f t="shared" si="327"/>
        <v>10471</v>
      </c>
      <c r="B10471" s="3" t="s">
        <v>71</v>
      </c>
      <c r="C10471" s="3" t="s">
        <v>89</v>
      </c>
      <c r="D10471" s="3" t="s">
        <v>36</v>
      </c>
      <c r="E10471">
        <v>2029</v>
      </c>
      <c r="F10471" s="3" t="str">
        <f t="shared" si="326"/>
        <v>GOSpillBOX C2029</v>
      </c>
      <c r="G10471" s="9">
        <v>0</v>
      </c>
      <c r="H10471" s="9">
        <v>0</v>
      </c>
      <c r="I10471" s="9">
        <v>0</v>
      </c>
      <c r="J10471" s="9">
        <v>0</v>
      </c>
      <c r="K10471" s="9">
        <v>0</v>
      </c>
      <c r="L10471" s="9">
        <v>0</v>
      </c>
      <c r="M10471" s="9">
        <v>0</v>
      </c>
      <c r="N10471" s="9">
        <v>0</v>
      </c>
      <c r="O10471" s="9">
        <v>0</v>
      </c>
      <c r="P10471" s="9">
        <v>0</v>
      </c>
      <c r="Q10471" s="9">
        <v>0</v>
      </c>
      <c r="R10471" s="9">
        <v>0</v>
      </c>
      <c r="S10471" s="9">
        <v>0</v>
      </c>
      <c r="T10471" s="9">
        <v>0</v>
      </c>
    </row>
    <row r="10472" spans="1:20" x14ac:dyDescent="0.35">
      <c r="A10472">
        <f t="shared" si="327"/>
        <v>10472</v>
      </c>
      <c r="B10472" s="3" t="s">
        <v>71</v>
      </c>
      <c r="C10472" s="3" t="s">
        <v>89</v>
      </c>
      <c r="D10472" s="3" t="s">
        <v>37</v>
      </c>
      <c r="E10472">
        <v>2020</v>
      </c>
      <c r="F10472" s="3" t="str">
        <f t="shared" si="326"/>
        <v>GOSpillBOUND2020</v>
      </c>
      <c r="G10472" s="9">
        <v>0</v>
      </c>
      <c r="H10472" s="9">
        <v>0</v>
      </c>
      <c r="I10472" s="9">
        <v>0</v>
      </c>
      <c r="J10472" s="9">
        <v>0</v>
      </c>
      <c r="K10472" s="9">
        <v>0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  <c r="Q10472" s="9">
        <v>0</v>
      </c>
      <c r="R10472" s="9">
        <v>0</v>
      </c>
      <c r="S10472" s="9">
        <v>0</v>
      </c>
      <c r="T10472" s="9">
        <v>0</v>
      </c>
    </row>
    <row r="10473" spans="1:20" x14ac:dyDescent="0.35">
      <c r="A10473">
        <f t="shared" si="327"/>
        <v>10473</v>
      </c>
      <c r="B10473" s="3" t="s">
        <v>71</v>
      </c>
      <c r="C10473" s="3" t="s">
        <v>89</v>
      </c>
      <c r="D10473" s="3" t="s">
        <v>37</v>
      </c>
      <c r="E10473">
        <v>2021</v>
      </c>
      <c r="F10473" s="3" t="str">
        <f t="shared" si="326"/>
        <v>GOSpillBOUND2021</v>
      </c>
      <c r="G10473" s="9">
        <v>0</v>
      </c>
      <c r="H10473" s="9">
        <v>0</v>
      </c>
      <c r="I10473" s="9">
        <v>0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  <c r="Q10473" s="9">
        <v>0</v>
      </c>
      <c r="R10473" s="9">
        <v>0</v>
      </c>
      <c r="S10473" s="9">
        <v>0</v>
      </c>
      <c r="T10473" s="9">
        <v>0</v>
      </c>
    </row>
    <row r="10474" spans="1:20" x14ac:dyDescent="0.35">
      <c r="A10474">
        <f t="shared" si="327"/>
        <v>10474</v>
      </c>
      <c r="B10474" s="3" t="s">
        <v>71</v>
      </c>
      <c r="C10474" s="3" t="s">
        <v>89</v>
      </c>
      <c r="D10474" s="3" t="s">
        <v>37</v>
      </c>
      <c r="E10474">
        <v>2022</v>
      </c>
      <c r="F10474" s="3" t="str">
        <f t="shared" si="326"/>
        <v>GOSpillBOUND2022</v>
      </c>
      <c r="G10474" s="9">
        <v>0</v>
      </c>
      <c r="H10474" s="9">
        <v>0</v>
      </c>
      <c r="I10474" s="9">
        <v>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  <c r="Q10474" s="9">
        <v>0</v>
      </c>
      <c r="R10474" s="9">
        <v>0</v>
      </c>
      <c r="S10474" s="9">
        <v>0</v>
      </c>
      <c r="T10474" s="9">
        <v>0</v>
      </c>
    </row>
    <row r="10475" spans="1:20" x14ac:dyDescent="0.35">
      <c r="A10475">
        <f t="shared" si="327"/>
        <v>10475</v>
      </c>
      <c r="B10475" s="3" t="s">
        <v>71</v>
      </c>
      <c r="C10475" s="3" t="s">
        <v>89</v>
      </c>
      <c r="D10475" s="3" t="s">
        <v>37</v>
      </c>
      <c r="E10475">
        <v>2023</v>
      </c>
      <c r="F10475" s="3" t="str">
        <f t="shared" si="326"/>
        <v>GOSpillBOUND2023</v>
      </c>
      <c r="G10475" s="9">
        <v>0</v>
      </c>
      <c r="H10475" s="9">
        <v>0</v>
      </c>
      <c r="I10475" s="9">
        <v>0</v>
      </c>
      <c r="J10475" s="9">
        <v>0</v>
      </c>
      <c r="K10475" s="9">
        <v>0</v>
      </c>
      <c r="L10475" s="9">
        <v>0</v>
      </c>
      <c r="M10475" s="9">
        <v>0</v>
      </c>
      <c r="N10475" s="9">
        <v>0</v>
      </c>
      <c r="O10475" s="9">
        <v>0</v>
      </c>
      <c r="P10475" s="9">
        <v>0</v>
      </c>
      <c r="Q10475" s="9">
        <v>0</v>
      </c>
      <c r="R10475" s="9">
        <v>0</v>
      </c>
      <c r="S10475" s="9">
        <v>0</v>
      </c>
      <c r="T10475" s="9">
        <v>0</v>
      </c>
    </row>
    <row r="10476" spans="1:20" x14ac:dyDescent="0.35">
      <c r="A10476">
        <f t="shared" si="327"/>
        <v>10476</v>
      </c>
      <c r="B10476" s="3" t="s">
        <v>71</v>
      </c>
      <c r="C10476" s="3" t="s">
        <v>89</v>
      </c>
      <c r="D10476" s="3" t="s">
        <v>37</v>
      </c>
      <c r="E10476">
        <v>2024</v>
      </c>
      <c r="F10476" s="3" t="str">
        <f t="shared" si="326"/>
        <v>GOSpillBOUND2024</v>
      </c>
      <c r="G10476" s="9">
        <v>0</v>
      </c>
      <c r="H10476" s="9">
        <v>0</v>
      </c>
      <c r="I10476" s="9">
        <v>0</v>
      </c>
      <c r="J10476" s="9">
        <v>0</v>
      </c>
      <c r="K10476" s="9">
        <v>0</v>
      </c>
      <c r="L10476" s="9">
        <v>0</v>
      </c>
      <c r="M10476" s="9">
        <v>0</v>
      </c>
      <c r="N10476" s="9">
        <v>0</v>
      </c>
      <c r="O10476" s="9">
        <v>0</v>
      </c>
      <c r="P10476" s="9">
        <v>0</v>
      </c>
      <c r="Q10476" s="9">
        <v>0</v>
      </c>
      <c r="R10476" s="9">
        <v>0</v>
      </c>
      <c r="S10476" s="9">
        <v>0</v>
      </c>
      <c r="T10476" s="9">
        <v>0</v>
      </c>
    </row>
    <row r="10477" spans="1:20" x14ac:dyDescent="0.35">
      <c r="A10477">
        <f t="shared" si="327"/>
        <v>10477</v>
      </c>
      <c r="B10477" s="3" t="s">
        <v>71</v>
      </c>
      <c r="C10477" s="3" t="s">
        <v>89</v>
      </c>
      <c r="D10477" s="3" t="s">
        <v>37</v>
      </c>
      <c r="E10477">
        <v>2025</v>
      </c>
      <c r="F10477" s="3" t="str">
        <f t="shared" si="326"/>
        <v>GOSpillBOUND2025</v>
      </c>
      <c r="G10477" s="9">
        <v>0</v>
      </c>
      <c r="H10477" s="9">
        <v>0</v>
      </c>
      <c r="I10477" s="9">
        <v>0</v>
      </c>
      <c r="J10477" s="9">
        <v>0</v>
      </c>
      <c r="K10477" s="9">
        <v>0</v>
      </c>
      <c r="L10477" s="9">
        <v>0</v>
      </c>
      <c r="M10477" s="9">
        <v>0</v>
      </c>
      <c r="N10477" s="9">
        <v>0</v>
      </c>
      <c r="O10477" s="9">
        <v>0</v>
      </c>
      <c r="P10477" s="9">
        <v>0</v>
      </c>
      <c r="Q10477" s="9">
        <v>0</v>
      </c>
      <c r="R10477" s="9">
        <v>0</v>
      </c>
      <c r="S10477" s="9">
        <v>0</v>
      </c>
      <c r="T10477" s="9">
        <v>0</v>
      </c>
    </row>
    <row r="10478" spans="1:20" x14ac:dyDescent="0.35">
      <c r="A10478">
        <f t="shared" si="327"/>
        <v>10478</v>
      </c>
      <c r="B10478" s="3" t="s">
        <v>71</v>
      </c>
      <c r="C10478" s="3" t="s">
        <v>89</v>
      </c>
      <c r="D10478" s="3" t="s">
        <v>37</v>
      </c>
      <c r="E10478">
        <v>2026</v>
      </c>
      <c r="F10478" s="3" t="str">
        <f t="shared" si="326"/>
        <v>GOSpillBOUND2026</v>
      </c>
      <c r="G10478" s="9">
        <v>0</v>
      </c>
      <c r="H10478" s="9">
        <v>0</v>
      </c>
      <c r="I10478" s="9">
        <v>0</v>
      </c>
      <c r="J10478" s="9">
        <v>0</v>
      </c>
      <c r="K10478" s="9">
        <v>0</v>
      </c>
      <c r="L10478" s="9">
        <v>0</v>
      </c>
      <c r="M10478" s="9">
        <v>0</v>
      </c>
      <c r="N10478" s="9">
        <v>0</v>
      </c>
      <c r="O10478" s="9">
        <v>0</v>
      </c>
      <c r="P10478" s="9">
        <v>0</v>
      </c>
      <c r="Q10478" s="9">
        <v>0</v>
      </c>
      <c r="R10478" s="9">
        <v>0</v>
      </c>
      <c r="S10478" s="9">
        <v>0</v>
      </c>
      <c r="T10478" s="9">
        <v>0</v>
      </c>
    </row>
    <row r="10479" spans="1:20" x14ac:dyDescent="0.35">
      <c r="A10479">
        <f t="shared" si="327"/>
        <v>10479</v>
      </c>
      <c r="B10479" s="3" t="s">
        <v>71</v>
      </c>
      <c r="C10479" s="3" t="s">
        <v>89</v>
      </c>
      <c r="D10479" s="3" t="s">
        <v>37</v>
      </c>
      <c r="E10479">
        <v>2027</v>
      </c>
      <c r="F10479" s="3" t="str">
        <f t="shared" si="326"/>
        <v>GOSpillBOUND2027</v>
      </c>
      <c r="G10479" s="9">
        <v>0</v>
      </c>
      <c r="H10479" s="9">
        <v>0</v>
      </c>
      <c r="I10479" s="9">
        <v>0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  <c r="Q10479" s="9">
        <v>0</v>
      </c>
      <c r="R10479" s="9">
        <v>0</v>
      </c>
      <c r="S10479" s="9">
        <v>0</v>
      </c>
      <c r="T10479" s="9">
        <v>0</v>
      </c>
    </row>
    <row r="10480" spans="1:20" x14ac:dyDescent="0.35">
      <c r="A10480">
        <f t="shared" si="327"/>
        <v>10480</v>
      </c>
      <c r="B10480" s="3" t="s">
        <v>71</v>
      </c>
      <c r="C10480" s="3" t="s">
        <v>89</v>
      </c>
      <c r="D10480" s="3" t="s">
        <v>37</v>
      </c>
      <c r="E10480">
        <v>2028</v>
      </c>
      <c r="F10480" s="3" t="str">
        <f t="shared" si="326"/>
        <v>GOSpillBOUND2028</v>
      </c>
      <c r="G10480" s="9">
        <v>0</v>
      </c>
      <c r="H10480" s="9">
        <v>0</v>
      </c>
      <c r="I10480" s="9">
        <v>0</v>
      </c>
      <c r="J10480" s="9">
        <v>0</v>
      </c>
      <c r="K10480" s="9">
        <v>0</v>
      </c>
      <c r="L10480" s="9">
        <v>0</v>
      </c>
      <c r="M10480" s="9">
        <v>0</v>
      </c>
      <c r="N10480" s="9">
        <v>0</v>
      </c>
      <c r="O10480" s="9">
        <v>0</v>
      </c>
      <c r="P10480" s="9">
        <v>0</v>
      </c>
      <c r="Q10480" s="9">
        <v>0</v>
      </c>
      <c r="R10480" s="9">
        <v>0</v>
      </c>
      <c r="S10480" s="9">
        <v>0</v>
      </c>
      <c r="T10480" s="9">
        <v>0</v>
      </c>
    </row>
    <row r="10481" spans="1:20" x14ac:dyDescent="0.35">
      <c r="A10481">
        <f t="shared" si="327"/>
        <v>10481</v>
      </c>
      <c r="B10481" s="3" t="s">
        <v>71</v>
      </c>
      <c r="C10481" s="3" t="s">
        <v>89</v>
      </c>
      <c r="D10481" s="3" t="s">
        <v>37</v>
      </c>
      <c r="E10481">
        <v>2029</v>
      </c>
      <c r="F10481" s="3" t="str">
        <f t="shared" si="326"/>
        <v>GOSpillBOUND2029</v>
      </c>
      <c r="G10481" s="9">
        <v>0</v>
      </c>
      <c r="H10481" s="9">
        <v>0</v>
      </c>
      <c r="I10481" s="9">
        <v>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  <c r="Q10481" s="9">
        <v>0</v>
      </c>
      <c r="R10481" s="9">
        <v>0</v>
      </c>
      <c r="S10481" s="9">
        <v>0</v>
      </c>
      <c r="T10481" s="9">
        <v>0</v>
      </c>
    </row>
    <row r="10482" spans="1:20" x14ac:dyDescent="0.35">
      <c r="A10482">
        <f t="shared" si="327"/>
        <v>10482</v>
      </c>
      <c r="B10482" s="3" t="s">
        <v>71</v>
      </c>
      <c r="C10482" s="3" t="s">
        <v>89</v>
      </c>
      <c r="D10482" s="3" t="s">
        <v>38</v>
      </c>
      <c r="E10482">
        <v>2020</v>
      </c>
      <c r="F10482" s="3" t="str">
        <f t="shared" si="326"/>
        <v>GOSpill7-MILE2020</v>
      </c>
      <c r="G10482" s="9">
        <v>0</v>
      </c>
      <c r="H10482" s="9">
        <v>0</v>
      </c>
      <c r="I10482" s="9">
        <v>0</v>
      </c>
      <c r="J10482" s="9">
        <v>0</v>
      </c>
      <c r="K10482" s="9">
        <v>0</v>
      </c>
      <c r="L10482" s="9">
        <v>0</v>
      </c>
      <c r="M10482" s="9">
        <v>0</v>
      </c>
      <c r="N10482" s="9">
        <v>0</v>
      </c>
      <c r="O10482" s="9">
        <v>0</v>
      </c>
      <c r="P10482" s="9">
        <v>0</v>
      </c>
      <c r="Q10482" s="9">
        <v>0</v>
      </c>
      <c r="R10482" s="9">
        <v>0</v>
      </c>
      <c r="S10482" s="9">
        <v>0</v>
      </c>
      <c r="T10482" s="9">
        <v>0</v>
      </c>
    </row>
    <row r="10483" spans="1:20" x14ac:dyDescent="0.35">
      <c r="A10483">
        <f t="shared" si="327"/>
        <v>10483</v>
      </c>
      <c r="B10483" s="3" t="s">
        <v>71</v>
      </c>
      <c r="C10483" s="3" t="s">
        <v>89</v>
      </c>
      <c r="D10483" s="3" t="s">
        <v>38</v>
      </c>
      <c r="E10483">
        <v>2021</v>
      </c>
      <c r="F10483" s="3" t="str">
        <f t="shared" si="326"/>
        <v>GOSpill7-MILE2021</v>
      </c>
      <c r="G10483" s="9">
        <v>0</v>
      </c>
      <c r="H10483" s="9">
        <v>0</v>
      </c>
      <c r="I10483" s="9">
        <v>0</v>
      </c>
      <c r="J10483" s="9">
        <v>0</v>
      </c>
      <c r="K10483" s="9">
        <v>0</v>
      </c>
      <c r="L10483" s="9">
        <v>0</v>
      </c>
      <c r="M10483" s="9">
        <v>0</v>
      </c>
      <c r="N10483" s="9">
        <v>0</v>
      </c>
      <c r="O10483" s="9">
        <v>0</v>
      </c>
      <c r="P10483" s="9">
        <v>0</v>
      </c>
      <c r="Q10483" s="9">
        <v>0</v>
      </c>
      <c r="R10483" s="9">
        <v>0</v>
      </c>
      <c r="S10483" s="9">
        <v>0</v>
      </c>
      <c r="T10483" s="9">
        <v>0</v>
      </c>
    </row>
    <row r="10484" spans="1:20" x14ac:dyDescent="0.35">
      <c r="A10484">
        <f t="shared" si="327"/>
        <v>10484</v>
      </c>
      <c r="B10484" s="3" t="s">
        <v>71</v>
      </c>
      <c r="C10484" s="3" t="s">
        <v>89</v>
      </c>
      <c r="D10484" s="3" t="s">
        <v>38</v>
      </c>
      <c r="E10484">
        <v>2022</v>
      </c>
      <c r="F10484" s="3" t="str">
        <f t="shared" si="326"/>
        <v>GOSpill7-MILE2022</v>
      </c>
      <c r="G10484" s="9">
        <v>0</v>
      </c>
      <c r="H10484" s="9">
        <v>0</v>
      </c>
      <c r="I10484" s="9">
        <v>0</v>
      </c>
      <c r="J10484" s="9">
        <v>0</v>
      </c>
      <c r="K10484" s="9">
        <v>0</v>
      </c>
      <c r="L10484" s="9">
        <v>0</v>
      </c>
      <c r="M10484" s="9">
        <v>0</v>
      </c>
      <c r="N10484" s="9">
        <v>0</v>
      </c>
      <c r="O10484" s="9">
        <v>0</v>
      </c>
      <c r="P10484" s="9">
        <v>0</v>
      </c>
      <c r="Q10484" s="9">
        <v>0</v>
      </c>
      <c r="R10484" s="9">
        <v>0</v>
      </c>
      <c r="S10484" s="9">
        <v>0</v>
      </c>
      <c r="T10484" s="9">
        <v>0</v>
      </c>
    </row>
    <row r="10485" spans="1:20" x14ac:dyDescent="0.35">
      <c r="A10485">
        <f t="shared" si="327"/>
        <v>10485</v>
      </c>
      <c r="B10485" s="3" t="s">
        <v>71</v>
      </c>
      <c r="C10485" s="3" t="s">
        <v>89</v>
      </c>
      <c r="D10485" s="3" t="s">
        <v>38</v>
      </c>
      <c r="E10485">
        <v>2023</v>
      </c>
      <c r="F10485" s="3" t="str">
        <f t="shared" si="326"/>
        <v>GOSpill7-MILE2023</v>
      </c>
      <c r="G10485" s="9">
        <v>0</v>
      </c>
      <c r="H10485" s="9">
        <v>0</v>
      </c>
      <c r="I10485" s="9">
        <v>0</v>
      </c>
      <c r="J10485" s="9">
        <v>0</v>
      </c>
      <c r="K10485" s="9">
        <v>0</v>
      </c>
      <c r="L10485" s="9">
        <v>0</v>
      </c>
      <c r="M10485" s="9">
        <v>0</v>
      </c>
      <c r="N10485" s="9">
        <v>0</v>
      </c>
      <c r="O10485" s="9">
        <v>0</v>
      </c>
      <c r="P10485" s="9">
        <v>0</v>
      </c>
      <c r="Q10485" s="9">
        <v>0</v>
      </c>
      <c r="R10485" s="9">
        <v>0</v>
      </c>
      <c r="S10485" s="9">
        <v>0</v>
      </c>
      <c r="T10485" s="9">
        <v>0</v>
      </c>
    </row>
    <row r="10486" spans="1:20" x14ac:dyDescent="0.35">
      <c r="A10486">
        <f t="shared" si="327"/>
        <v>10486</v>
      </c>
      <c r="B10486" s="3" t="s">
        <v>71</v>
      </c>
      <c r="C10486" s="3" t="s">
        <v>89</v>
      </c>
      <c r="D10486" s="3" t="s">
        <v>38</v>
      </c>
      <c r="E10486">
        <v>2024</v>
      </c>
      <c r="F10486" s="3" t="str">
        <f t="shared" si="326"/>
        <v>GOSpill7-MILE2024</v>
      </c>
      <c r="G10486" s="9">
        <v>0</v>
      </c>
      <c r="H10486" s="9">
        <v>0</v>
      </c>
      <c r="I10486" s="9">
        <v>0</v>
      </c>
      <c r="J10486" s="9">
        <v>0</v>
      </c>
      <c r="K10486" s="9">
        <v>0</v>
      </c>
      <c r="L10486" s="9">
        <v>0</v>
      </c>
      <c r="M10486" s="9">
        <v>0</v>
      </c>
      <c r="N10486" s="9">
        <v>0</v>
      </c>
      <c r="O10486" s="9">
        <v>0</v>
      </c>
      <c r="P10486" s="9">
        <v>0</v>
      </c>
      <c r="Q10486" s="9">
        <v>0</v>
      </c>
      <c r="R10486" s="9">
        <v>0</v>
      </c>
      <c r="S10486" s="9">
        <v>0</v>
      </c>
      <c r="T10486" s="9">
        <v>0</v>
      </c>
    </row>
    <row r="10487" spans="1:20" x14ac:dyDescent="0.35">
      <c r="A10487">
        <f t="shared" si="327"/>
        <v>10487</v>
      </c>
      <c r="B10487" s="3" t="s">
        <v>71</v>
      </c>
      <c r="C10487" s="3" t="s">
        <v>89</v>
      </c>
      <c r="D10487" s="3" t="s">
        <v>38</v>
      </c>
      <c r="E10487">
        <v>2025</v>
      </c>
      <c r="F10487" s="3" t="str">
        <f t="shared" si="326"/>
        <v>GOSpill7-MILE2025</v>
      </c>
      <c r="G10487" s="9">
        <v>0</v>
      </c>
      <c r="H10487" s="9">
        <v>0</v>
      </c>
      <c r="I10487" s="9">
        <v>0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  <c r="Q10487" s="9">
        <v>0</v>
      </c>
      <c r="R10487" s="9">
        <v>0</v>
      </c>
      <c r="S10487" s="9">
        <v>0</v>
      </c>
      <c r="T10487" s="9">
        <v>0</v>
      </c>
    </row>
    <row r="10488" spans="1:20" x14ac:dyDescent="0.35">
      <c r="A10488">
        <f t="shared" si="327"/>
        <v>10488</v>
      </c>
      <c r="B10488" s="3" t="s">
        <v>71</v>
      </c>
      <c r="C10488" s="3" t="s">
        <v>89</v>
      </c>
      <c r="D10488" s="3" t="s">
        <v>38</v>
      </c>
      <c r="E10488">
        <v>2026</v>
      </c>
      <c r="F10488" s="3" t="str">
        <f t="shared" si="326"/>
        <v>GOSpill7-MILE2026</v>
      </c>
      <c r="G10488" s="9">
        <v>0</v>
      </c>
      <c r="H10488" s="9">
        <v>0</v>
      </c>
      <c r="I10488" s="9">
        <v>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  <c r="Q10488" s="9">
        <v>0</v>
      </c>
      <c r="R10488" s="9">
        <v>0</v>
      </c>
      <c r="S10488" s="9">
        <v>0</v>
      </c>
      <c r="T10488" s="9">
        <v>0</v>
      </c>
    </row>
    <row r="10489" spans="1:20" x14ac:dyDescent="0.35">
      <c r="A10489">
        <f t="shared" si="327"/>
        <v>10489</v>
      </c>
      <c r="B10489" s="3" t="s">
        <v>71</v>
      </c>
      <c r="C10489" s="3" t="s">
        <v>89</v>
      </c>
      <c r="D10489" s="3" t="s">
        <v>38</v>
      </c>
      <c r="E10489">
        <v>2027</v>
      </c>
      <c r="F10489" s="3" t="str">
        <f t="shared" si="326"/>
        <v>GOSpill7-MILE2027</v>
      </c>
      <c r="G10489" s="9">
        <v>0</v>
      </c>
      <c r="H10489" s="9">
        <v>0</v>
      </c>
      <c r="I10489" s="9">
        <v>0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  <c r="Q10489" s="9">
        <v>0</v>
      </c>
      <c r="R10489" s="9">
        <v>0</v>
      </c>
      <c r="S10489" s="9">
        <v>0</v>
      </c>
      <c r="T10489" s="9">
        <v>0</v>
      </c>
    </row>
    <row r="10490" spans="1:20" x14ac:dyDescent="0.35">
      <c r="A10490">
        <f t="shared" si="327"/>
        <v>10490</v>
      </c>
      <c r="B10490" s="3" t="s">
        <v>71</v>
      </c>
      <c r="C10490" s="3" t="s">
        <v>89</v>
      </c>
      <c r="D10490" s="3" t="s">
        <v>38</v>
      </c>
      <c r="E10490">
        <v>2028</v>
      </c>
      <c r="F10490" s="3" t="str">
        <f t="shared" si="326"/>
        <v>GOSpill7-MILE2028</v>
      </c>
      <c r="G10490" s="9">
        <v>0</v>
      </c>
      <c r="H10490" s="9">
        <v>0</v>
      </c>
      <c r="I10490" s="9">
        <v>0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  <c r="Q10490" s="9">
        <v>0</v>
      </c>
      <c r="R10490" s="9">
        <v>0</v>
      </c>
      <c r="S10490" s="9">
        <v>0</v>
      </c>
      <c r="T10490" s="9">
        <v>0</v>
      </c>
    </row>
    <row r="10491" spans="1:20" x14ac:dyDescent="0.35">
      <c r="A10491">
        <f t="shared" si="327"/>
        <v>10491</v>
      </c>
      <c r="B10491" s="3" t="s">
        <v>71</v>
      </c>
      <c r="C10491" s="3" t="s">
        <v>89</v>
      </c>
      <c r="D10491" s="3" t="s">
        <v>38</v>
      </c>
      <c r="E10491">
        <v>2029</v>
      </c>
      <c r="F10491" s="3" t="str">
        <f t="shared" si="326"/>
        <v>GOSpill7-MILE2029</v>
      </c>
      <c r="G10491" s="9">
        <v>0</v>
      </c>
      <c r="H10491" s="9">
        <v>0</v>
      </c>
      <c r="I10491" s="9">
        <v>0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  <c r="Q10491" s="9">
        <v>0</v>
      </c>
      <c r="R10491" s="9">
        <v>0</v>
      </c>
      <c r="S10491" s="9">
        <v>0</v>
      </c>
      <c r="T10491" s="9">
        <v>0</v>
      </c>
    </row>
    <row r="10492" spans="1:20" x14ac:dyDescent="0.35">
      <c r="A10492">
        <f t="shared" si="327"/>
        <v>10492</v>
      </c>
      <c r="B10492" s="3" t="s">
        <v>71</v>
      </c>
      <c r="C10492" s="3" t="s">
        <v>89</v>
      </c>
      <c r="D10492" s="3" t="s">
        <v>39</v>
      </c>
      <c r="E10492">
        <v>2020</v>
      </c>
      <c r="F10492" s="3" t="str">
        <f t="shared" si="326"/>
        <v>GOSpillWANETA2020</v>
      </c>
      <c r="G10492" s="9">
        <v>0</v>
      </c>
      <c r="H10492" s="9">
        <v>0</v>
      </c>
      <c r="I10492" s="9">
        <v>0</v>
      </c>
      <c r="J10492" s="9">
        <v>0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  <c r="Q10492" s="9">
        <v>0</v>
      </c>
      <c r="R10492" s="9">
        <v>0</v>
      </c>
      <c r="S10492" s="9">
        <v>0</v>
      </c>
      <c r="T10492" s="9">
        <v>0</v>
      </c>
    </row>
    <row r="10493" spans="1:20" x14ac:dyDescent="0.35">
      <c r="A10493">
        <f t="shared" si="327"/>
        <v>10493</v>
      </c>
      <c r="B10493" s="3" t="s">
        <v>71</v>
      </c>
      <c r="C10493" s="3" t="s">
        <v>89</v>
      </c>
      <c r="D10493" s="3" t="s">
        <v>39</v>
      </c>
      <c r="E10493">
        <v>2021</v>
      </c>
      <c r="F10493" s="3" t="str">
        <f t="shared" si="326"/>
        <v>GOSpillWANETA2021</v>
      </c>
      <c r="G10493" s="9">
        <v>0</v>
      </c>
      <c r="H10493" s="9">
        <v>0</v>
      </c>
      <c r="I10493" s="9">
        <v>0</v>
      </c>
      <c r="J10493" s="9">
        <v>0</v>
      </c>
      <c r="K10493" s="9">
        <v>0</v>
      </c>
      <c r="L10493" s="9">
        <v>0</v>
      </c>
      <c r="M10493" s="9">
        <v>0</v>
      </c>
      <c r="N10493" s="9">
        <v>0</v>
      </c>
      <c r="O10493" s="9">
        <v>0</v>
      </c>
      <c r="P10493" s="9">
        <v>0</v>
      </c>
      <c r="Q10493" s="9">
        <v>0</v>
      </c>
      <c r="R10493" s="9">
        <v>0</v>
      </c>
      <c r="S10493" s="9">
        <v>0</v>
      </c>
      <c r="T10493" s="9">
        <v>0</v>
      </c>
    </row>
    <row r="10494" spans="1:20" x14ac:dyDescent="0.35">
      <c r="A10494">
        <f t="shared" si="327"/>
        <v>10494</v>
      </c>
      <c r="B10494" s="3" t="s">
        <v>71</v>
      </c>
      <c r="C10494" s="3" t="s">
        <v>89</v>
      </c>
      <c r="D10494" s="3" t="s">
        <v>39</v>
      </c>
      <c r="E10494">
        <v>2022</v>
      </c>
      <c r="F10494" s="3" t="str">
        <f t="shared" si="326"/>
        <v>GOSpillWANETA2022</v>
      </c>
      <c r="G10494" s="9">
        <v>0</v>
      </c>
      <c r="H10494" s="9">
        <v>0</v>
      </c>
      <c r="I10494" s="9">
        <v>0</v>
      </c>
      <c r="J10494" s="9">
        <v>0</v>
      </c>
      <c r="K10494" s="9">
        <v>0</v>
      </c>
      <c r="L10494" s="9">
        <v>0</v>
      </c>
      <c r="M10494" s="9">
        <v>0</v>
      </c>
      <c r="N10494" s="9">
        <v>0</v>
      </c>
      <c r="O10494" s="9">
        <v>0</v>
      </c>
      <c r="P10494" s="9">
        <v>0</v>
      </c>
      <c r="Q10494" s="9">
        <v>0</v>
      </c>
      <c r="R10494" s="9">
        <v>0</v>
      </c>
      <c r="S10494" s="9">
        <v>0</v>
      </c>
      <c r="T10494" s="9">
        <v>0</v>
      </c>
    </row>
    <row r="10495" spans="1:20" x14ac:dyDescent="0.35">
      <c r="A10495">
        <f t="shared" si="327"/>
        <v>10495</v>
      </c>
      <c r="B10495" s="3" t="s">
        <v>71</v>
      </c>
      <c r="C10495" s="3" t="s">
        <v>89</v>
      </c>
      <c r="D10495" s="3" t="s">
        <v>39</v>
      </c>
      <c r="E10495">
        <v>2023</v>
      </c>
      <c r="F10495" s="3" t="str">
        <f t="shared" si="326"/>
        <v>GOSpillWANETA2023</v>
      </c>
      <c r="G10495" s="9">
        <v>0</v>
      </c>
      <c r="H10495" s="9">
        <v>0</v>
      </c>
      <c r="I10495" s="9">
        <v>0</v>
      </c>
      <c r="J10495" s="9">
        <v>0</v>
      </c>
      <c r="K10495" s="9">
        <v>0</v>
      </c>
      <c r="L10495" s="9">
        <v>0</v>
      </c>
      <c r="M10495" s="9">
        <v>0</v>
      </c>
      <c r="N10495" s="9">
        <v>0</v>
      </c>
      <c r="O10495" s="9">
        <v>0</v>
      </c>
      <c r="P10495" s="9">
        <v>0</v>
      </c>
      <c r="Q10495" s="9">
        <v>0</v>
      </c>
      <c r="R10495" s="9">
        <v>0</v>
      </c>
      <c r="S10495" s="9">
        <v>0</v>
      </c>
      <c r="T10495" s="9">
        <v>0</v>
      </c>
    </row>
    <row r="10496" spans="1:20" x14ac:dyDescent="0.35">
      <c r="A10496">
        <f t="shared" si="327"/>
        <v>10496</v>
      </c>
      <c r="B10496" s="3" t="s">
        <v>71</v>
      </c>
      <c r="C10496" s="3" t="s">
        <v>89</v>
      </c>
      <c r="D10496" s="3" t="s">
        <v>39</v>
      </c>
      <c r="E10496">
        <v>2024</v>
      </c>
      <c r="F10496" s="3" t="str">
        <f t="shared" si="326"/>
        <v>GOSpillWANETA2024</v>
      </c>
      <c r="G10496" s="9">
        <v>0</v>
      </c>
      <c r="H10496" s="9">
        <v>0</v>
      </c>
      <c r="I10496" s="9">
        <v>0</v>
      </c>
      <c r="J10496" s="9">
        <v>0</v>
      </c>
      <c r="K10496" s="9">
        <v>0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  <c r="Q10496" s="9">
        <v>0</v>
      </c>
      <c r="R10496" s="9">
        <v>0</v>
      </c>
      <c r="S10496" s="9">
        <v>0</v>
      </c>
      <c r="T10496" s="9">
        <v>0</v>
      </c>
    </row>
    <row r="10497" spans="1:20" x14ac:dyDescent="0.35">
      <c r="A10497">
        <f t="shared" si="327"/>
        <v>10497</v>
      </c>
      <c r="B10497" s="3" t="s">
        <v>71</v>
      </c>
      <c r="C10497" s="3" t="s">
        <v>89</v>
      </c>
      <c r="D10497" s="3" t="s">
        <v>39</v>
      </c>
      <c r="E10497">
        <v>2025</v>
      </c>
      <c r="F10497" s="3" t="str">
        <f t="shared" si="326"/>
        <v>GOSpillWANETA2025</v>
      </c>
      <c r="G10497" s="9">
        <v>0</v>
      </c>
      <c r="H10497" s="9">
        <v>0</v>
      </c>
      <c r="I10497" s="9">
        <v>0</v>
      </c>
      <c r="J10497" s="9">
        <v>0</v>
      </c>
      <c r="K10497" s="9">
        <v>0</v>
      </c>
      <c r="L10497" s="9">
        <v>0</v>
      </c>
      <c r="M10497" s="9">
        <v>0</v>
      </c>
      <c r="N10497" s="9">
        <v>0</v>
      </c>
      <c r="O10497" s="9">
        <v>0</v>
      </c>
      <c r="P10497" s="9">
        <v>0</v>
      </c>
      <c r="Q10497" s="9">
        <v>0</v>
      </c>
      <c r="R10497" s="9">
        <v>0</v>
      </c>
      <c r="S10497" s="9">
        <v>0</v>
      </c>
      <c r="T10497" s="9">
        <v>0</v>
      </c>
    </row>
    <row r="10498" spans="1:20" x14ac:dyDescent="0.35">
      <c r="A10498">
        <f t="shared" si="327"/>
        <v>10498</v>
      </c>
      <c r="B10498" s="3" t="s">
        <v>71</v>
      </c>
      <c r="C10498" s="3" t="s">
        <v>89</v>
      </c>
      <c r="D10498" s="3" t="s">
        <v>39</v>
      </c>
      <c r="E10498">
        <v>2026</v>
      </c>
      <c r="F10498" s="3" t="str">
        <f t="shared" ref="F10498:F10561" si="328">_xlfn.CONCAT(B10498,C10498,D10498,E10498)</f>
        <v>GOSpillWANETA2026</v>
      </c>
      <c r="G10498" s="9">
        <v>0</v>
      </c>
      <c r="H10498" s="9">
        <v>0</v>
      </c>
      <c r="I10498" s="9">
        <v>0</v>
      </c>
      <c r="J10498" s="9">
        <v>0</v>
      </c>
      <c r="K10498" s="9">
        <v>0</v>
      </c>
      <c r="L10498" s="9">
        <v>0</v>
      </c>
      <c r="M10498" s="9">
        <v>0</v>
      </c>
      <c r="N10498" s="9">
        <v>0</v>
      </c>
      <c r="O10498" s="9">
        <v>0</v>
      </c>
      <c r="P10498" s="9">
        <v>0</v>
      </c>
      <c r="Q10498" s="9">
        <v>0</v>
      </c>
      <c r="R10498" s="9">
        <v>0</v>
      </c>
      <c r="S10498" s="9">
        <v>0</v>
      </c>
      <c r="T10498" s="9">
        <v>0</v>
      </c>
    </row>
    <row r="10499" spans="1:20" x14ac:dyDescent="0.35">
      <c r="A10499">
        <f t="shared" ref="A10499:A10562" si="329">A10498+1</f>
        <v>10499</v>
      </c>
      <c r="B10499" s="3" t="s">
        <v>71</v>
      </c>
      <c r="C10499" s="3" t="s">
        <v>89</v>
      </c>
      <c r="D10499" s="3" t="s">
        <v>39</v>
      </c>
      <c r="E10499">
        <v>2027</v>
      </c>
      <c r="F10499" s="3" t="str">
        <f t="shared" si="328"/>
        <v>GOSpillWANETA2027</v>
      </c>
      <c r="G10499" s="9">
        <v>0</v>
      </c>
      <c r="H10499" s="9">
        <v>0</v>
      </c>
      <c r="I10499" s="9">
        <v>0</v>
      </c>
      <c r="J10499" s="9">
        <v>0</v>
      </c>
      <c r="K10499" s="9">
        <v>0</v>
      </c>
      <c r="L10499" s="9">
        <v>0</v>
      </c>
      <c r="M10499" s="9">
        <v>0</v>
      </c>
      <c r="N10499" s="9">
        <v>0</v>
      </c>
      <c r="O10499" s="9">
        <v>0</v>
      </c>
      <c r="P10499" s="9">
        <v>0</v>
      </c>
      <c r="Q10499" s="9">
        <v>0</v>
      </c>
      <c r="R10499" s="9">
        <v>0</v>
      </c>
      <c r="S10499" s="9">
        <v>0</v>
      </c>
      <c r="T10499" s="9">
        <v>0</v>
      </c>
    </row>
    <row r="10500" spans="1:20" x14ac:dyDescent="0.35">
      <c r="A10500">
        <f t="shared" si="329"/>
        <v>10500</v>
      </c>
      <c r="B10500" s="3" t="s">
        <v>71</v>
      </c>
      <c r="C10500" s="3" t="s">
        <v>89</v>
      </c>
      <c r="D10500" s="3" t="s">
        <v>39</v>
      </c>
      <c r="E10500">
        <v>2028</v>
      </c>
      <c r="F10500" s="3" t="str">
        <f t="shared" si="328"/>
        <v>GOSpillWANETA2028</v>
      </c>
      <c r="G10500" s="9">
        <v>0</v>
      </c>
      <c r="H10500" s="9">
        <v>0</v>
      </c>
      <c r="I10500" s="9">
        <v>0</v>
      </c>
      <c r="J10500" s="9">
        <v>0</v>
      </c>
      <c r="K10500" s="9">
        <v>0</v>
      </c>
      <c r="L10500" s="9">
        <v>0</v>
      </c>
      <c r="M10500" s="9">
        <v>0</v>
      </c>
      <c r="N10500" s="9">
        <v>0</v>
      </c>
      <c r="O10500" s="9">
        <v>0</v>
      </c>
      <c r="P10500" s="9">
        <v>0</v>
      </c>
      <c r="Q10500" s="9">
        <v>0</v>
      </c>
      <c r="R10500" s="9">
        <v>0</v>
      </c>
      <c r="S10500" s="9">
        <v>0</v>
      </c>
      <c r="T10500" s="9">
        <v>0</v>
      </c>
    </row>
    <row r="10501" spans="1:20" x14ac:dyDescent="0.35">
      <c r="A10501">
        <f t="shared" si="329"/>
        <v>10501</v>
      </c>
      <c r="B10501" s="3" t="s">
        <v>71</v>
      </c>
      <c r="C10501" s="3" t="s">
        <v>89</v>
      </c>
      <c r="D10501" s="3" t="s">
        <v>39</v>
      </c>
      <c r="E10501">
        <v>2029</v>
      </c>
      <c r="F10501" s="3" t="str">
        <f t="shared" si="328"/>
        <v>GOSpillWANETA2029</v>
      </c>
      <c r="G10501" s="9">
        <v>0</v>
      </c>
      <c r="H10501" s="9">
        <v>0</v>
      </c>
      <c r="I10501" s="9">
        <v>0</v>
      </c>
      <c r="J10501" s="9">
        <v>0</v>
      </c>
      <c r="K10501" s="9">
        <v>0</v>
      </c>
      <c r="L10501" s="9">
        <v>0</v>
      </c>
      <c r="M10501" s="9">
        <v>0</v>
      </c>
      <c r="N10501" s="9">
        <v>0</v>
      </c>
      <c r="O10501" s="9">
        <v>0</v>
      </c>
      <c r="P10501" s="9">
        <v>0</v>
      </c>
      <c r="Q10501" s="9">
        <v>0</v>
      </c>
      <c r="R10501" s="9">
        <v>0</v>
      </c>
      <c r="S10501" s="9">
        <v>0</v>
      </c>
      <c r="T10501" s="9">
        <v>0</v>
      </c>
    </row>
    <row r="10502" spans="1:20" x14ac:dyDescent="0.35">
      <c r="A10502">
        <f t="shared" si="329"/>
        <v>10502</v>
      </c>
      <c r="B10502" s="3" t="s">
        <v>71</v>
      </c>
      <c r="C10502" s="3" t="s">
        <v>89</v>
      </c>
      <c r="D10502" s="3" t="s">
        <v>40</v>
      </c>
      <c r="E10502">
        <v>2020</v>
      </c>
      <c r="F10502" s="3" t="str">
        <f t="shared" si="328"/>
        <v>GOSpillCDA LK2020</v>
      </c>
      <c r="G10502" s="9">
        <v>0</v>
      </c>
      <c r="H10502" s="9">
        <v>0</v>
      </c>
      <c r="I10502" s="9">
        <v>0</v>
      </c>
      <c r="J10502" s="9">
        <v>0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  <c r="Q10502" s="9">
        <v>0</v>
      </c>
      <c r="R10502" s="9">
        <v>0</v>
      </c>
      <c r="S10502" s="9">
        <v>0</v>
      </c>
      <c r="T10502" s="9">
        <v>0</v>
      </c>
    </row>
    <row r="10503" spans="1:20" x14ac:dyDescent="0.35">
      <c r="A10503">
        <f t="shared" si="329"/>
        <v>10503</v>
      </c>
      <c r="B10503" s="3" t="s">
        <v>71</v>
      </c>
      <c r="C10503" s="3" t="s">
        <v>89</v>
      </c>
      <c r="D10503" s="3" t="s">
        <v>40</v>
      </c>
      <c r="E10503">
        <v>2021</v>
      </c>
      <c r="F10503" s="3" t="str">
        <f t="shared" si="328"/>
        <v>GOSpillCDA LK2021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  <c r="Q10503" s="9">
        <v>0</v>
      </c>
      <c r="R10503" s="9">
        <v>0</v>
      </c>
      <c r="S10503" s="9">
        <v>0</v>
      </c>
      <c r="T10503" s="9">
        <v>0</v>
      </c>
    </row>
    <row r="10504" spans="1:20" x14ac:dyDescent="0.35">
      <c r="A10504">
        <f t="shared" si="329"/>
        <v>10504</v>
      </c>
      <c r="B10504" s="3" t="s">
        <v>71</v>
      </c>
      <c r="C10504" s="3" t="s">
        <v>89</v>
      </c>
      <c r="D10504" s="3" t="s">
        <v>40</v>
      </c>
      <c r="E10504">
        <v>2022</v>
      </c>
      <c r="F10504" s="3" t="str">
        <f t="shared" si="328"/>
        <v>GOSpillCDA LK2022</v>
      </c>
      <c r="G10504" s="9">
        <v>0</v>
      </c>
      <c r="H10504" s="9">
        <v>0</v>
      </c>
      <c r="I10504" s="9">
        <v>0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  <c r="Q10504" s="9">
        <v>0</v>
      </c>
      <c r="R10504" s="9">
        <v>0</v>
      </c>
      <c r="S10504" s="9">
        <v>0</v>
      </c>
      <c r="T10504" s="9">
        <v>0</v>
      </c>
    </row>
    <row r="10505" spans="1:20" x14ac:dyDescent="0.35">
      <c r="A10505">
        <f t="shared" si="329"/>
        <v>10505</v>
      </c>
      <c r="B10505" s="3" t="s">
        <v>71</v>
      </c>
      <c r="C10505" s="3" t="s">
        <v>89</v>
      </c>
      <c r="D10505" s="3" t="s">
        <v>40</v>
      </c>
      <c r="E10505">
        <v>2023</v>
      </c>
      <c r="F10505" s="3" t="str">
        <f t="shared" si="328"/>
        <v>GOSpillCDA LK2023</v>
      </c>
      <c r="G10505" s="9">
        <v>0</v>
      </c>
      <c r="H10505" s="9">
        <v>0</v>
      </c>
      <c r="I10505" s="9">
        <v>0</v>
      </c>
      <c r="J10505" s="9">
        <v>0</v>
      </c>
      <c r="K10505" s="9">
        <v>0</v>
      </c>
      <c r="L10505" s="9">
        <v>0</v>
      </c>
      <c r="M10505" s="9">
        <v>0</v>
      </c>
      <c r="N10505" s="9">
        <v>0</v>
      </c>
      <c r="O10505" s="9">
        <v>0</v>
      </c>
      <c r="P10505" s="9">
        <v>0</v>
      </c>
      <c r="Q10505" s="9">
        <v>0</v>
      </c>
      <c r="R10505" s="9">
        <v>0</v>
      </c>
      <c r="S10505" s="9">
        <v>0</v>
      </c>
      <c r="T10505" s="9">
        <v>0</v>
      </c>
    </row>
    <row r="10506" spans="1:20" x14ac:dyDescent="0.35">
      <c r="A10506">
        <f t="shared" si="329"/>
        <v>10506</v>
      </c>
      <c r="B10506" s="3" t="s">
        <v>71</v>
      </c>
      <c r="C10506" s="3" t="s">
        <v>89</v>
      </c>
      <c r="D10506" s="3" t="s">
        <v>40</v>
      </c>
      <c r="E10506">
        <v>2024</v>
      </c>
      <c r="F10506" s="3" t="str">
        <f t="shared" si="328"/>
        <v>GOSpillCDA LK2024</v>
      </c>
      <c r="G10506" s="9">
        <v>0</v>
      </c>
      <c r="H10506" s="9">
        <v>0</v>
      </c>
      <c r="I10506" s="9">
        <v>0</v>
      </c>
      <c r="J10506" s="9">
        <v>0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  <c r="Q10506" s="9">
        <v>0</v>
      </c>
      <c r="R10506" s="9">
        <v>0</v>
      </c>
      <c r="S10506" s="9">
        <v>0</v>
      </c>
      <c r="T10506" s="9">
        <v>0</v>
      </c>
    </row>
    <row r="10507" spans="1:20" x14ac:dyDescent="0.35">
      <c r="A10507">
        <f t="shared" si="329"/>
        <v>10507</v>
      </c>
      <c r="B10507" s="3" t="s">
        <v>71</v>
      </c>
      <c r="C10507" s="3" t="s">
        <v>89</v>
      </c>
      <c r="D10507" s="3" t="s">
        <v>40</v>
      </c>
      <c r="E10507">
        <v>2025</v>
      </c>
      <c r="F10507" s="3" t="str">
        <f t="shared" si="328"/>
        <v>GOSpillCDA LK2025</v>
      </c>
      <c r="G10507" s="9">
        <v>0</v>
      </c>
      <c r="H10507" s="9">
        <v>0</v>
      </c>
      <c r="I10507" s="9">
        <v>0</v>
      </c>
      <c r="J10507" s="9">
        <v>0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  <c r="Q10507" s="9">
        <v>0</v>
      </c>
      <c r="R10507" s="9">
        <v>0</v>
      </c>
      <c r="S10507" s="9">
        <v>0</v>
      </c>
      <c r="T10507" s="9">
        <v>0</v>
      </c>
    </row>
    <row r="10508" spans="1:20" x14ac:dyDescent="0.35">
      <c r="A10508">
        <f t="shared" si="329"/>
        <v>10508</v>
      </c>
      <c r="B10508" s="3" t="s">
        <v>71</v>
      </c>
      <c r="C10508" s="3" t="s">
        <v>89</v>
      </c>
      <c r="D10508" s="3" t="s">
        <v>40</v>
      </c>
      <c r="E10508">
        <v>2026</v>
      </c>
      <c r="F10508" s="3" t="str">
        <f t="shared" si="328"/>
        <v>GOSpillCDA LK2026</v>
      </c>
      <c r="G10508" s="9">
        <v>0</v>
      </c>
      <c r="H10508" s="9">
        <v>0</v>
      </c>
      <c r="I10508" s="9">
        <v>0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  <c r="Q10508" s="9">
        <v>0</v>
      </c>
      <c r="R10508" s="9">
        <v>0</v>
      </c>
      <c r="S10508" s="9">
        <v>0</v>
      </c>
      <c r="T10508" s="9">
        <v>0</v>
      </c>
    </row>
    <row r="10509" spans="1:20" x14ac:dyDescent="0.35">
      <c r="A10509">
        <f t="shared" si="329"/>
        <v>10509</v>
      </c>
      <c r="B10509" s="3" t="s">
        <v>71</v>
      </c>
      <c r="C10509" s="3" t="s">
        <v>89</v>
      </c>
      <c r="D10509" s="3" t="s">
        <v>40</v>
      </c>
      <c r="E10509">
        <v>2027</v>
      </c>
      <c r="F10509" s="3" t="str">
        <f t="shared" si="328"/>
        <v>GOSpillCDA LK2027</v>
      </c>
      <c r="G10509" s="9">
        <v>0</v>
      </c>
      <c r="H10509" s="9">
        <v>0</v>
      </c>
      <c r="I10509" s="9">
        <v>0</v>
      </c>
      <c r="J10509" s="9">
        <v>0</v>
      </c>
      <c r="K10509" s="9">
        <v>0</v>
      </c>
      <c r="L10509" s="9">
        <v>0</v>
      </c>
      <c r="M10509" s="9">
        <v>0</v>
      </c>
      <c r="N10509" s="9">
        <v>0</v>
      </c>
      <c r="O10509" s="9">
        <v>0</v>
      </c>
      <c r="P10509" s="9">
        <v>0</v>
      </c>
      <c r="Q10509" s="9">
        <v>0</v>
      </c>
      <c r="R10509" s="9">
        <v>0</v>
      </c>
      <c r="S10509" s="9">
        <v>0</v>
      </c>
      <c r="T10509" s="9">
        <v>0</v>
      </c>
    </row>
    <row r="10510" spans="1:20" x14ac:dyDescent="0.35">
      <c r="A10510">
        <f t="shared" si="329"/>
        <v>10510</v>
      </c>
      <c r="B10510" s="3" t="s">
        <v>71</v>
      </c>
      <c r="C10510" s="3" t="s">
        <v>89</v>
      </c>
      <c r="D10510" s="3" t="s">
        <v>40</v>
      </c>
      <c r="E10510">
        <v>2028</v>
      </c>
      <c r="F10510" s="3" t="str">
        <f t="shared" si="328"/>
        <v>GOSpillCDA LK2028</v>
      </c>
      <c r="G10510" s="9">
        <v>0</v>
      </c>
      <c r="H10510" s="9">
        <v>0</v>
      </c>
      <c r="I10510" s="9">
        <v>0</v>
      </c>
      <c r="J10510" s="9">
        <v>0</v>
      </c>
      <c r="K10510" s="9">
        <v>0</v>
      </c>
      <c r="L10510" s="9">
        <v>0</v>
      </c>
      <c r="M10510" s="9">
        <v>0</v>
      </c>
      <c r="N10510" s="9">
        <v>0</v>
      </c>
      <c r="O10510" s="9">
        <v>0</v>
      </c>
      <c r="P10510" s="9">
        <v>0</v>
      </c>
      <c r="Q10510" s="9">
        <v>0</v>
      </c>
      <c r="R10510" s="9">
        <v>0</v>
      </c>
      <c r="S10510" s="9">
        <v>0</v>
      </c>
      <c r="T10510" s="9">
        <v>0</v>
      </c>
    </row>
    <row r="10511" spans="1:20" x14ac:dyDescent="0.35">
      <c r="A10511">
        <f t="shared" si="329"/>
        <v>10511</v>
      </c>
      <c r="B10511" s="3" t="s">
        <v>71</v>
      </c>
      <c r="C10511" s="3" t="s">
        <v>89</v>
      </c>
      <c r="D10511" s="3" t="s">
        <v>40</v>
      </c>
      <c r="E10511">
        <v>2029</v>
      </c>
      <c r="F10511" s="3" t="str">
        <f t="shared" si="328"/>
        <v>GOSpillCDA LK2029</v>
      </c>
      <c r="G10511" s="9">
        <v>0</v>
      </c>
      <c r="H10511" s="9">
        <v>0</v>
      </c>
      <c r="I10511" s="9">
        <v>0</v>
      </c>
      <c r="J10511" s="9">
        <v>0</v>
      </c>
      <c r="K10511" s="9">
        <v>0</v>
      </c>
      <c r="L10511" s="9">
        <v>0</v>
      </c>
      <c r="M10511" s="9">
        <v>0</v>
      </c>
      <c r="N10511" s="9">
        <v>0</v>
      </c>
      <c r="O10511" s="9">
        <v>0</v>
      </c>
      <c r="P10511" s="9">
        <v>0</v>
      </c>
      <c r="Q10511" s="9">
        <v>0</v>
      </c>
      <c r="R10511" s="9">
        <v>0</v>
      </c>
      <c r="S10511" s="9">
        <v>0</v>
      </c>
      <c r="T10511" s="9">
        <v>0</v>
      </c>
    </row>
    <row r="10512" spans="1:20" x14ac:dyDescent="0.35">
      <c r="A10512">
        <f t="shared" si="329"/>
        <v>10512</v>
      </c>
      <c r="B10512" s="3" t="s">
        <v>71</v>
      </c>
      <c r="C10512" s="3" t="s">
        <v>89</v>
      </c>
      <c r="D10512" s="3" t="s">
        <v>41</v>
      </c>
      <c r="E10512">
        <v>2020</v>
      </c>
      <c r="F10512" s="3" t="str">
        <f t="shared" si="328"/>
        <v>GOSpillPOST F2020</v>
      </c>
      <c r="G10512" s="9">
        <v>0</v>
      </c>
      <c r="H10512" s="9">
        <v>0</v>
      </c>
      <c r="I10512" s="9">
        <v>0</v>
      </c>
      <c r="J10512" s="9">
        <v>0</v>
      </c>
      <c r="K10512" s="9">
        <v>0</v>
      </c>
      <c r="L10512" s="9">
        <v>0</v>
      </c>
      <c r="M10512" s="9">
        <v>0</v>
      </c>
      <c r="N10512" s="9">
        <v>0</v>
      </c>
      <c r="O10512" s="9">
        <v>0</v>
      </c>
      <c r="P10512" s="9">
        <v>0</v>
      </c>
      <c r="Q10512" s="9">
        <v>0</v>
      </c>
      <c r="R10512" s="9">
        <v>0</v>
      </c>
      <c r="S10512" s="9">
        <v>0</v>
      </c>
      <c r="T10512" s="9">
        <v>0</v>
      </c>
    </row>
    <row r="10513" spans="1:20" x14ac:dyDescent="0.35">
      <c r="A10513">
        <f t="shared" si="329"/>
        <v>10513</v>
      </c>
      <c r="B10513" s="3" t="s">
        <v>71</v>
      </c>
      <c r="C10513" s="3" t="s">
        <v>89</v>
      </c>
      <c r="D10513" s="3" t="s">
        <v>41</v>
      </c>
      <c r="E10513">
        <v>2021</v>
      </c>
      <c r="F10513" s="3" t="str">
        <f t="shared" si="328"/>
        <v>GOSpillPOST F2021</v>
      </c>
      <c r="G10513" s="9">
        <v>0</v>
      </c>
      <c r="H10513" s="9">
        <v>0</v>
      </c>
      <c r="I10513" s="9">
        <v>0</v>
      </c>
      <c r="J10513" s="9">
        <v>0</v>
      </c>
      <c r="K10513" s="9">
        <v>0</v>
      </c>
      <c r="L10513" s="9">
        <v>0</v>
      </c>
      <c r="M10513" s="9">
        <v>0</v>
      </c>
      <c r="N10513" s="9">
        <v>0</v>
      </c>
      <c r="O10513" s="9">
        <v>0</v>
      </c>
      <c r="P10513" s="9">
        <v>0</v>
      </c>
      <c r="Q10513" s="9">
        <v>0</v>
      </c>
      <c r="R10513" s="9">
        <v>0</v>
      </c>
      <c r="S10513" s="9">
        <v>0</v>
      </c>
      <c r="T10513" s="9">
        <v>0</v>
      </c>
    </row>
    <row r="10514" spans="1:20" x14ac:dyDescent="0.35">
      <c r="A10514">
        <f t="shared" si="329"/>
        <v>10514</v>
      </c>
      <c r="B10514" s="3" t="s">
        <v>71</v>
      </c>
      <c r="C10514" s="3" t="s">
        <v>89</v>
      </c>
      <c r="D10514" s="3" t="s">
        <v>41</v>
      </c>
      <c r="E10514">
        <v>2022</v>
      </c>
      <c r="F10514" s="3" t="str">
        <f t="shared" si="328"/>
        <v>GOSpillPOST F2022</v>
      </c>
      <c r="G10514" s="9">
        <v>0</v>
      </c>
      <c r="H10514" s="9">
        <v>0</v>
      </c>
      <c r="I10514" s="9">
        <v>0</v>
      </c>
      <c r="J10514" s="9">
        <v>0</v>
      </c>
      <c r="K10514" s="9">
        <v>0</v>
      </c>
      <c r="L10514" s="9">
        <v>0</v>
      </c>
      <c r="M10514" s="9">
        <v>0</v>
      </c>
      <c r="N10514" s="9">
        <v>0</v>
      </c>
      <c r="O10514" s="9">
        <v>0</v>
      </c>
      <c r="P10514" s="9">
        <v>0</v>
      </c>
      <c r="Q10514" s="9">
        <v>0</v>
      </c>
      <c r="R10514" s="9">
        <v>0</v>
      </c>
      <c r="S10514" s="9">
        <v>0</v>
      </c>
      <c r="T10514" s="9">
        <v>0</v>
      </c>
    </row>
    <row r="10515" spans="1:20" x14ac:dyDescent="0.35">
      <c r="A10515">
        <f t="shared" si="329"/>
        <v>10515</v>
      </c>
      <c r="B10515" s="3" t="s">
        <v>71</v>
      </c>
      <c r="C10515" s="3" t="s">
        <v>89</v>
      </c>
      <c r="D10515" s="3" t="s">
        <v>41</v>
      </c>
      <c r="E10515">
        <v>2023</v>
      </c>
      <c r="F10515" s="3" t="str">
        <f t="shared" si="328"/>
        <v>GOSpillPOST F2023</v>
      </c>
      <c r="G10515" s="9">
        <v>0</v>
      </c>
      <c r="H10515" s="9">
        <v>0</v>
      </c>
      <c r="I10515" s="9">
        <v>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  <c r="Q10515" s="9">
        <v>0</v>
      </c>
      <c r="R10515" s="9">
        <v>0</v>
      </c>
      <c r="S10515" s="9">
        <v>0</v>
      </c>
      <c r="T10515" s="9">
        <v>0</v>
      </c>
    </row>
    <row r="10516" spans="1:20" x14ac:dyDescent="0.35">
      <c r="A10516">
        <f t="shared" si="329"/>
        <v>10516</v>
      </c>
      <c r="B10516" s="3" t="s">
        <v>71</v>
      </c>
      <c r="C10516" s="3" t="s">
        <v>89</v>
      </c>
      <c r="D10516" s="3" t="s">
        <v>41</v>
      </c>
      <c r="E10516">
        <v>2024</v>
      </c>
      <c r="F10516" s="3" t="str">
        <f t="shared" si="328"/>
        <v>GOSpillPOST F2024</v>
      </c>
      <c r="G10516" s="9">
        <v>0</v>
      </c>
      <c r="H10516" s="9">
        <v>0</v>
      </c>
      <c r="I10516" s="9">
        <v>0</v>
      </c>
      <c r="J10516" s="9">
        <v>0</v>
      </c>
      <c r="K10516" s="9">
        <v>0</v>
      </c>
      <c r="L10516" s="9">
        <v>0</v>
      </c>
      <c r="M10516" s="9">
        <v>0</v>
      </c>
      <c r="N10516" s="9">
        <v>0</v>
      </c>
      <c r="O10516" s="9">
        <v>0</v>
      </c>
      <c r="P10516" s="9">
        <v>0</v>
      </c>
      <c r="Q10516" s="9">
        <v>0</v>
      </c>
      <c r="R10516" s="9">
        <v>0</v>
      </c>
      <c r="S10516" s="9">
        <v>0</v>
      </c>
      <c r="T10516" s="9">
        <v>0</v>
      </c>
    </row>
    <row r="10517" spans="1:20" x14ac:dyDescent="0.35">
      <c r="A10517">
        <f t="shared" si="329"/>
        <v>10517</v>
      </c>
      <c r="B10517" s="3" t="s">
        <v>71</v>
      </c>
      <c r="C10517" s="3" t="s">
        <v>89</v>
      </c>
      <c r="D10517" s="3" t="s">
        <v>41</v>
      </c>
      <c r="E10517">
        <v>2025</v>
      </c>
      <c r="F10517" s="3" t="str">
        <f t="shared" si="328"/>
        <v>GOSpillPOST F2025</v>
      </c>
      <c r="G10517" s="9">
        <v>0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  <c r="S10517" s="9">
        <v>0</v>
      </c>
      <c r="T10517" s="9">
        <v>0</v>
      </c>
    </row>
    <row r="10518" spans="1:20" x14ac:dyDescent="0.35">
      <c r="A10518">
        <f t="shared" si="329"/>
        <v>10518</v>
      </c>
      <c r="B10518" s="3" t="s">
        <v>71</v>
      </c>
      <c r="C10518" s="3" t="s">
        <v>89</v>
      </c>
      <c r="D10518" s="3" t="s">
        <v>41</v>
      </c>
      <c r="E10518">
        <v>2026</v>
      </c>
      <c r="F10518" s="3" t="str">
        <f t="shared" si="328"/>
        <v>GOSpillPOST F2026</v>
      </c>
      <c r="G10518" s="9">
        <v>0</v>
      </c>
      <c r="H10518" s="9">
        <v>0</v>
      </c>
      <c r="I10518" s="9">
        <v>0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  <c r="Q10518" s="9">
        <v>0</v>
      </c>
      <c r="R10518" s="9">
        <v>0</v>
      </c>
      <c r="S10518" s="9">
        <v>0</v>
      </c>
      <c r="T10518" s="9">
        <v>0</v>
      </c>
    </row>
    <row r="10519" spans="1:20" x14ac:dyDescent="0.35">
      <c r="A10519">
        <f t="shared" si="329"/>
        <v>10519</v>
      </c>
      <c r="B10519" s="3" t="s">
        <v>71</v>
      </c>
      <c r="C10519" s="3" t="s">
        <v>89</v>
      </c>
      <c r="D10519" s="3" t="s">
        <v>41</v>
      </c>
      <c r="E10519">
        <v>2027</v>
      </c>
      <c r="F10519" s="3" t="str">
        <f t="shared" si="328"/>
        <v>GOSpillPOST F2027</v>
      </c>
      <c r="G10519" s="9">
        <v>0</v>
      </c>
      <c r="H10519" s="9">
        <v>0</v>
      </c>
      <c r="I10519" s="9">
        <v>0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  <c r="Q10519" s="9">
        <v>0</v>
      </c>
      <c r="R10519" s="9">
        <v>0</v>
      </c>
      <c r="S10519" s="9">
        <v>0</v>
      </c>
      <c r="T10519" s="9">
        <v>0</v>
      </c>
    </row>
    <row r="10520" spans="1:20" x14ac:dyDescent="0.35">
      <c r="A10520">
        <f t="shared" si="329"/>
        <v>10520</v>
      </c>
      <c r="B10520" s="3" t="s">
        <v>71</v>
      </c>
      <c r="C10520" s="3" t="s">
        <v>89</v>
      </c>
      <c r="D10520" s="3" t="s">
        <v>41</v>
      </c>
      <c r="E10520">
        <v>2028</v>
      </c>
      <c r="F10520" s="3" t="str">
        <f t="shared" si="328"/>
        <v>GOSpillPOST F2028</v>
      </c>
      <c r="G10520" s="9">
        <v>0</v>
      </c>
      <c r="H10520" s="9">
        <v>0</v>
      </c>
      <c r="I10520" s="9">
        <v>0</v>
      </c>
      <c r="J10520" s="9">
        <v>0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  <c r="Q10520" s="9">
        <v>0</v>
      </c>
      <c r="R10520" s="9">
        <v>0</v>
      </c>
      <c r="S10520" s="9">
        <v>0</v>
      </c>
      <c r="T10520" s="9">
        <v>0</v>
      </c>
    </row>
    <row r="10521" spans="1:20" x14ac:dyDescent="0.35">
      <c r="A10521">
        <f t="shared" si="329"/>
        <v>10521</v>
      </c>
      <c r="B10521" s="3" t="s">
        <v>71</v>
      </c>
      <c r="C10521" s="3" t="s">
        <v>89</v>
      </c>
      <c r="D10521" s="3" t="s">
        <v>41</v>
      </c>
      <c r="E10521">
        <v>2029</v>
      </c>
      <c r="F10521" s="3" t="str">
        <f t="shared" si="328"/>
        <v>GOSpillPOST F2029</v>
      </c>
      <c r="G10521" s="9">
        <v>0</v>
      </c>
      <c r="H10521" s="9">
        <v>0</v>
      </c>
      <c r="I10521" s="9">
        <v>0</v>
      </c>
      <c r="J10521" s="9">
        <v>0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0</v>
      </c>
      <c r="Q10521" s="9">
        <v>0</v>
      </c>
      <c r="R10521" s="9">
        <v>0</v>
      </c>
      <c r="S10521" s="9">
        <v>0</v>
      </c>
      <c r="T10521" s="9">
        <v>0</v>
      </c>
    </row>
    <row r="10522" spans="1:20" x14ac:dyDescent="0.35">
      <c r="A10522">
        <f t="shared" si="329"/>
        <v>10522</v>
      </c>
      <c r="B10522" s="3" t="s">
        <v>71</v>
      </c>
      <c r="C10522" s="3" t="s">
        <v>89</v>
      </c>
      <c r="D10522" s="3" t="s">
        <v>42</v>
      </c>
      <c r="E10522">
        <v>2020</v>
      </c>
      <c r="F10522" s="3" t="str">
        <f t="shared" si="328"/>
        <v>GOSpillUP FLS2020</v>
      </c>
      <c r="G10522" s="9">
        <v>0</v>
      </c>
      <c r="H10522" s="9">
        <v>0</v>
      </c>
      <c r="I10522" s="9">
        <v>0</v>
      </c>
      <c r="J10522" s="9">
        <v>0</v>
      </c>
      <c r="K10522" s="9">
        <v>0</v>
      </c>
      <c r="L10522" s="9">
        <v>0</v>
      </c>
      <c r="M10522" s="9">
        <v>0</v>
      </c>
      <c r="N10522" s="9">
        <v>0</v>
      </c>
      <c r="O10522" s="9">
        <v>0</v>
      </c>
      <c r="P10522" s="9">
        <v>0</v>
      </c>
      <c r="Q10522" s="9">
        <v>0</v>
      </c>
      <c r="R10522" s="9">
        <v>0</v>
      </c>
      <c r="S10522" s="9">
        <v>0</v>
      </c>
      <c r="T10522" s="9">
        <v>0</v>
      </c>
    </row>
    <row r="10523" spans="1:20" x14ac:dyDescent="0.35">
      <c r="A10523">
        <f t="shared" si="329"/>
        <v>10523</v>
      </c>
      <c r="B10523" s="3" t="s">
        <v>71</v>
      </c>
      <c r="C10523" s="3" t="s">
        <v>89</v>
      </c>
      <c r="D10523" s="3" t="s">
        <v>42</v>
      </c>
      <c r="E10523">
        <v>2021</v>
      </c>
      <c r="F10523" s="3" t="str">
        <f t="shared" si="328"/>
        <v>GOSpillUP FLS2021</v>
      </c>
      <c r="G10523" s="9">
        <v>0</v>
      </c>
      <c r="H10523" s="9">
        <v>0</v>
      </c>
      <c r="I10523" s="9">
        <v>0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  <c r="Q10523" s="9">
        <v>0</v>
      </c>
      <c r="R10523" s="9">
        <v>0</v>
      </c>
      <c r="S10523" s="9">
        <v>0</v>
      </c>
      <c r="T10523" s="9">
        <v>0</v>
      </c>
    </row>
    <row r="10524" spans="1:20" x14ac:dyDescent="0.35">
      <c r="A10524">
        <f t="shared" si="329"/>
        <v>10524</v>
      </c>
      <c r="B10524" s="3" t="s">
        <v>71</v>
      </c>
      <c r="C10524" s="3" t="s">
        <v>89</v>
      </c>
      <c r="D10524" s="3" t="s">
        <v>42</v>
      </c>
      <c r="E10524">
        <v>2022</v>
      </c>
      <c r="F10524" s="3" t="str">
        <f t="shared" si="328"/>
        <v>GOSpillUP FLS2022</v>
      </c>
      <c r="G10524" s="9">
        <v>0</v>
      </c>
      <c r="H10524" s="9">
        <v>0</v>
      </c>
      <c r="I10524" s="9">
        <v>0</v>
      </c>
      <c r="J10524" s="9">
        <v>0</v>
      </c>
      <c r="K10524" s="9">
        <v>0</v>
      </c>
      <c r="L10524" s="9">
        <v>0</v>
      </c>
      <c r="M10524" s="9">
        <v>0</v>
      </c>
      <c r="N10524" s="9">
        <v>0</v>
      </c>
      <c r="O10524" s="9">
        <v>0</v>
      </c>
      <c r="P10524" s="9">
        <v>0</v>
      </c>
      <c r="Q10524" s="9">
        <v>0</v>
      </c>
      <c r="R10524" s="9">
        <v>0</v>
      </c>
      <c r="S10524" s="9">
        <v>0</v>
      </c>
      <c r="T10524" s="9">
        <v>0</v>
      </c>
    </row>
    <row r="10525" spans="1:20" x14ac:dyDescent="0.35">
      <c r="A10525">
        <f t="shared" si="329"/>
        <v>10525</v>
      </c>
      <c r="B10525" s="3" t="s">
        <v>71</v>
      </c>
      <c r="C10525" s="3" t="s">
        <v>89</v>
      </c>
      <c r="D10525" s="3" t="s">
        <v>42</v>
      </c>
      <c r="E10525">
        <v>2023</v>
      </c>
      <c r="F10525" s="3" t="str">
        <f t="shared" si="328"/>
        <v>GOSpillUP FLS2023</v>
      </c>
      <c r="G10525" s="9">
        <v>0</v>
      </c>
      <c r="H10525" s="9">
        <v>0</v>
      </c>
      <c r="I10525" s="9">
        <v>0</v>
      </c>
      <c r="J10525" s="9">
        <v>0</v>
      </c>
      <c r="K10525" s="9">
        <v>0</v>
      </c>
      <c r="L10525" s="9">
        <v>0</v>
      </c>
      <c r="M10525" s="9">
        <v>0</v>
      </c>
      <c r="N10525" s="9">
        <v>0</v>
      </c>
      <c r="O10525" s="9">
        <v>0</v>
      </c>
      <c r="P10525" s="9">
        <v>0</v>
      </c>
      <c r="Q10525" s="9">
        <v>0</v>
      </c>
      <c r="R10525" s="9">
        <v>0</v>
      </c>
      <c r="S10525" s="9">
        <v>0</v>
      </c>
      <c r="T10525" s="9">
        <v>0</v>
      </c>
    </row>
    <row r="10526" spans="1:20" x14ac:dyDescent="0.35">
      <c r="A10526">
        <f t="shared" si="329"/>
        <v>10526</v>
      </c>
      <c r="B10526" s="3" t="s">
        <v>71</v>
      </c>
      <c r="C10526" s="3" t="s">
        <v>89</v>
      </c>
      <c r="D10526" s="3" t="s">
        <v>42</v>
      </c>
      <c r="E10526">
        <v>2024</v>
      </c>
      <c r="F10526" s="3" t="str">
        <f t="shared" si="328"/>
        <v>GOSpillUP FLS2024</v>
      </c>
      <c r="G10526" s="9">
        <v>0</v>
      </c>
      <c r="H10526" s="9">
        <v>0</v>
      </c>
      <c r="I10526" s="9">
        <v>0</v>
      </c>
      <c r="J10526" s="9">
        <v>0</v>
      </c>
      <c r="K10526" s="9">
        <v>0</v>
      </c>
      <c r="L10526" s="9">
        <v>0</v>
      </c>
      <c r="M10526" s="9">
        <v>0</v>
      </c>
      <c r="N10526" s="9">
        <v>0</v>
      </c>
      <c r="O10526" s="9">
        <v>0</v>
      </c>
      <c r="P10526" s="9">
        <v>0</v>
      </c>
      <c r="Q10526" s="9">
        <v>0</v>
      </c>
      <c r="R10526" s="9">
        <v>0</v>
      </c>
      <c r="S10526" s="9">
        <v>0</v>
      </c>
      <c r="T10526" s="9">
        <v>0</v>
      </c>
    </row>
    <row r="10527" spans="1:20" x14ac:dyDescent="0.35">
      <c r="A10527">
        <f t="shared" si="329"/>
        <v>10527</v>
      </c>
      <c r="B10527" s="3" t="s">
        <v>71</v>
      </c>
      <c r="C10527" s="3" t="s">
        <v>89</v>
      </c>
      <c r="D10527" s="3" t="s">
        <v>42</v>
      </c>
      <c r="E10527">
        <v>2025</v>
      </c>
      <c r="F10527" s="3" t="str">
        <f t="shared" si="328"/>
        <v>GOSpillUP FLS2025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  <c r="Q10527" s="9">
        <v>0</v>
      </c>
      <c r="R10527" s="9">
        <v>0</v>
      </c>
      <c r="S10527" s="9">
        <v>0</v>
      </c>
      <c r="T10527" s="9">
        <v>0</v>
      </c>
    </row>
    <row r="10528" spans="1:20" x14ac:dyDescent="0.35">
      <c r="A10528">
        <f t="shared" si="329"/>
        <v>10528</v>
      </c>
      <c r="B10528" s="3" t="s">
        <v>71</v>
      </c>
      <c r="C10528" s="3" t="s">
        <v>89</v>
      </c>
      <c r="D10528" s="3" t="s">
        <v>42</v>
      </c>
      <c r="E10528">
        <v>2026</v>
      </c>
      <c r="F10528" s="3" t="str">
        <f t="shared" si="328"/>
        <v>GOSpillUP FLS2026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  <c r="Q10528" s="9">
        <v>0</v>
      </c>
      <c r="R10528" s="9">
        <v>0</v>
      </c>
      <c r="S10528" s="9">
        <v>0</v>
      </c>
      <c r="T10528" s="9">
        <v>0</v>
      </c>
    </row>
    <row r="10529" spans="1:20" x14ac:dyDescent="0.35">
      <c r="A10529">
        <f t="shared" si="329"/>
        <v>10529</v>
      </c>
      <c r="B10529" s="3" t="s">
        <v>71</v>
      </c>
      <c r="C10529" s="3" t="s">
        <v>89</v>
      </c>
      <c r="D10529" s="3" t="s">
        <v>42</v>
      </c>
      <c r="E10529">
        <v>2027</v>
      </c>
      <c r="F10529" s="3" t="str">
        <f t="shared" si="328"/>
        <v>GOSpillUP FLS2027</v>
      </c>
      <c r="G10529" s="9">
        <v>0</v>
      </c>
      <c r="H10529" s="9">
        <v>0</v>
      </c>
      <c r="I10529" s="9">
        <v>0</v>
      </c>
      <c r="J10529" s="9">
        <v>0</v>
      </c>
      <c r="K10529" s="9">
        <v>0</v>
      </c>
      <c r="L10529" s="9">
        <v>0</v>
      </c>
      <c r="M10529" s="9">
        <v>0</v>
      </c>
      <c r="N10529" s="9">
        <v>0</v>
      </c>
      <c r="O10529" s="9">
        <v>0</v>
      </c>
      <c r="P10529" s="9">
        <v>0</v>
      </c>
      <c r="Q10529" s="9">
        <v>0</v>
      </c>
      <c r="R10529" s="9">
        <v>0</v>
      </c>
      <c r="S10529" s="9">
        <v>0</v>
      </c>
      <c r="T10529" s="9">
        <v>0</v>
      </c>
    </row>
    <row r="10530" spans="1:20" x14ac:dyDescent="0.35">
      <c r="A10530">
        <f t="shared" si="329"/>
        <v>10530</v>
      </c>
      <c r="B10530" s="3" t="s">
        <v>71</v>
      </c>
      <c r="C10530" s="3" t="s">
        <v>89</v>
      </c>
      <c r="D10530" s="3" t="s">
        <v>42</v>
      </c>
      <c r="E10530">
        <v>2028</v>
      </c>
      <c r="F10530" s="3" t="str">
        <f t="shared" si="328"/>
        <v>GOSpillUP FLS2028</v>
      </c>
      <c r="G10530" s="9">
        <v>0</v>
      </c>
      <c r="H10530" s="9">
        <v>0</v>
      </c>
      <c r="I10530" s="9">
        <v>0</v>
      </c>
      <c r="J10530" s="9">
        <v>0</v>
      </c>
      <c r="K10530" s="9">
        <v>0</v>
      </c>
      <c r="L10530" s="9">
        <v>0</v>
      </c>
      <c r="M10530" s="9">
        <v>0</v>
      </c>
      <c r="N10530" s="9">
        <v>0</v>
      </c>
      <c r="O10530" s="9">
        <v>0</v>
      </c>
      <c r="P10530" s="9">
        <v>0</v>
      </c>
      <c r="Q10530" s="9">
        <v>0</v>
      </c>
      <c r="R10530" s="9">
        <v>0</v>
      </c>
      <c r="S10530" s="9">
        <v>0</v>
      </c>
      <c r="T10530" s="9">
        <v>0</v>
      </c>
    </row>
    <row r="10531" spans="1:20" x14ac:dyDescent="0.35">
      <c r="A10531">
        <f t="shared" si="329"/>
        <v>10531</v>
      </c>
      <c r="B10531" s="3" t="s">
        <v>71</v>
      </c>
      <c r="C10531" s="3" t="s">
        <v>89</v>
      </c>
      <c r="D10531" s="3" t="s">
        <v>42</v>
      </c>
      <c r="E10531">
        <v>2029</v>
      </c>
      <c r="F10531" s="3" t="str">
        <f t="shared" si="328"/>
        <v>GOSpillUP FLS2029</v>
      </c>
      <c r="G10531" s="9">
        <v>0</v>
      </c>
      <c r="H10531" s="9">
        <v>0</v>
      </c>
      <c r="I10531" s="9">
        <v>0</v>
      </c>
      <c r="J10531" s="9">
        <v>0</v>
      </c>
      <c r="K10531" s="9">
        <v>0</v>
      </c>
      <c r="L10531" s="9">
        <v>0</v>
      </c>
      <c r="M10531" s="9">
        <v>0</v>
      </c>
      <c r="N10531" s="9">
        <v>0</v>
      </c>
      <c r="O10531" s="9">
        <v>0</v>
      </c>
      <c r="P10531" s="9">
        <v>0</v>
      </c>
      <c r="Q10531" s="9">
        <v>0</v>
      </c>
      <c r="R10531" s="9">
        <v>0</v>
      </c>
      <c r="S10531" s="9">
        <v>0</v>
      </c>
      <c r="T10531" s="9">
        <v>0</v>
      </c>
    </row>
    <row r="10532" spans="1:20" x14ac:dyDescent="0.35">
      <c r="A10532">
        <f t="shared" si="329"/>
        <v>10532</v>
      </c>
      <c r="B10532" s="3" t="s">
        <v>71</v>
      </c>
      <c r="C10532" s="3" t="s">
        <v>89</v>
      </c>
      <c r="D10532" s="3" t="s">
        <v>43</v>
      </c>
      <c r="E10532">
        <v>2020</v>
      </c>
      <c r="F10532" s="3" t="str">
        <f t="shared" si="328"/>
        <v>GOSpillMON ST2020</v>
      </c>
      <c r="G10532" s="9">
        <v>0</v>
      </c>
      <c r="H10532" s="9">
        <v>0</v>
      </c>
      <c r="I10532" s="9">
        <v>0</v>
      </c>
      <c r="J10532" s="9">
        <v>0</v>
      </c>
      <c r="K10532" s="9">
        <v>0</v>
      </c>
      <c r="L10532" s="9">
        <v>0</v>
      </c>
      <c r="M10532" s="9">
        <v>0</v>
      </c>
      <c r="N10532" s="9">
        <v>0</v>
      </c>
      <c r="O10532" s="9">
        <v>0</v>
      </c>
      <c r="P10532" s="9">
        <v>0</v>
      </c>
      <c r="Q10532" s="9">
        <v>0</v>
      </c>
      <c r="R10532" s="9">
        <v>0</v>
      </c>
      <c r="S10532" s="9">
        <v>0</v>
      </c>
      <c r="T10532" s="9">
        <v>0</v>
      </c>
    </row>
    <row r="10533" spans="1:20" x14ac:dyDescent="0.35">
      <c r="A10533">
        <f t="shared" si="329"/>
        <v>10533</v>
      </c>
      <c r="B10533" s="3" t="s">
        <v>71</v>
      </c>
      <c r="C10533" s="3" t="s">
        <v>89</v>
      </c>
      <c r="D10533" s="3" t="s">
        <v>43</v>
      </c>
      <c r="E10533">
        <v>2021</v>
      </c>
      <c r="F10533" s="3" t="str">
        <f t="shared" si="328"/>
        <v>GOSpillMON ST2021</v>
      </c>
      <c r="G10533" s="9">
        <v>0</v>
      </c>
      <c r="H10533" s="9">
        <v>0</v>
      </c>
      <c r="I10533" s="9">
        <v>0</v>
      </c>
      <c r="J10533" s="9">
        <v>0</v>
      </c>
      <c r="K10533" s="9">
        <v>0</v>
      </c>
      <c r="L10533" s="9">
        <v>0</v>
      </c>
      <c r="M10533" s="9">
        <v>0</v>
      </c>
      <c r="N10533" s="9">
        <v>0</v>
      </c>
      <c r="O10533" s="9">
        <v>0</v>
      </c>
      <c r="P10533" s="9">
        <v>0</v>
      </c>
      <c r="Q10533" s="9">
        <v>0</v>
      </c>
      <c r="R10533" s="9">
        <v>0</v>
      </c>
      <c r="S10533" s="9">
        <v>0</v>
      </c>
      <c r="T10533" s="9">
        <v>0</v>
      </c>
    </row>
    <row r="10534" spans="1:20" x14ac:dyDescent="0.35">
      <c r="A10534">
        <f t="shared" si="329"/>
        <v>10534</v>
      </c>
      <c r="B10534" s="3" t="s">
        <v>71</v>
      </c>
      <c r="C10534" s="3" t="s">
        <v>89</v>
      </c>
      <c r="D10534" s="3" t="s">
        <v>43</v>
      </c>
      <c r="E10534">
        <v>2022</v>
      </c>
      <c r="F10534" s="3" t="str">
        <f t="shared" si="328"/>
        <v>GOSpillMON ST2022</v>
      </c>
      <c r="G10534" s="9">
        <v>0</v>
      </c>
      <c r="H10534" s="9">
        <v>0</v>
      </c>
      <c r="I10534" s="9">
        <v>0</v>
      </c>
      <c r="J10534" s="9">
        <v>0</v>
      </c>
      <c r="K10534" s="9">
        <v>0</v>
      </c>
      <c r="L10534" s="9">
        <v>0</v>
      </c>
      <c r="M10534" s="9">
        <v>0</v>
      </c>
      <c r="N10534" s="9">
        <v>0</v>
      </c>
      <c r="O10534" s="9">
        <v>0</v>
      </c>
      <c r="P10534" s="9">
        <v>0</v>
      </c>
      <c r="Q10534" s="9">
        <v>0</v>
      </c>
      <c r="R10534" s="9">
        <v>0</v>
      </c>
      <c r="S10534" s="9">
        <v>0</v>
      </c>
      <c r="T10534" s="9">
        <v>0</v>
      </c>
    </row>
    <row r="10535" spans="1:20" x14ac:dyDescent="0.35">
      <c r="A10535">
        <f t="shared" si="329"/>
        <v>10535</v>
      </c>
      <c r="B10535" s="3" t="s">
        <v>71</v>
      </c>
      <c r="C10535" s="3" t="s">
        <v>89</v>
      </c>
      <c r="D10535" s="3" t="s">
        <v>43</v>
      </c>
      <c r="E10535">
        <v>2023</v>
      </c>
      <c r="F10535" s="3" t="str">
        <f t="shared" si="328"/>
        <v>GOSpillMON ST2023</v>
      </c>
      <c r="G10535" s="9">
        <v>0</v>
      </c>
      <c r="H10535" s="9">
        <v>0</v>
      </c>
      <c r="I10535" s="9">
        <v>0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  <c r="Q10535" s="9">
        <v>0</v>
      </c>
      <c r="R10535" s="9">
        <v>0</v>
      </c>
      <c r="S10535" s="9">
        <v>0</v>
      </c>
      <c r="T10535" s="9">
        <v>0</v>
      </c>
    </row>
    <row r="10536" spans="1:20" x14ac:dyDescent="0.35">
      <c r="A10536">
        <f t="shared" si="329"/>
        <v>10536</v>
      </c>
      <c r="B10536" s="3" t="s">
        <v>71</v>
      </c>
      <c r="C10536" s="3" t="s">
        <v>89</v>
      </c>
      <c r="D10536" s="3" t="s">
        <v>43</v>
      </c>
      <c r="E10536">
        <v>2024</v>
      </c>
      <c r="F10536" s="3" t="str">
        <f t="shared" si="328"/>
        <v>GOSpillMON ST2024</v>
      </c>
      <c r="G10536" s="9">
        <v>0</v>
      </c>
      <c r="H10536" s="9">
        <v>0</v>
      </c>
      <c r="I10536" s="9">
        <v>0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  <c r="Q10536" s="9">
        <v>0</v>
      </c>
      <c r="R10536" s="9">
        <v>0</v>
      </c>
      <c r="S10536" s="9">
        <v>0</v>
      </c>
      <c r="T10536" s="9">
        <v>0</v>
      </c>
    </row>
    <row r="10537" spans="1:20" x14ac:dyDescent="0.35">
      <c r="A10537">
        <f t="shared" si="329"/>
        <v>10537</v>
      </c>
      <c r="B10537" s="3" t="s">
        <v>71</v>
      </c>
      <c r="C10537" s="3" t="s">
        <v>89</v>
      </c>
      <c r="D10537" s="3" t="s">
        <v>43</v>
      </c>
      <c r="E10537">
        <v>2025</v>
      </c>
      <c r="F10537" s="3" t="str">
        <f t="shared" si="328"/>
        <v>GOSpillMON ST2025</v>
      </c>
      <c r="G10537" s="9">
        <v>0</v>
      </c>
      <c r="H10537" s="9">
        <v>0</v>
      </c>
      <c r="I10537" s="9">
        <v>0</v>
      </c>
      <c r="J10537" s="9">
        <v>0</v>
      </c>
      <c r="K10537" s="9">
        <v>0</v>
      </c>
      <c r="L10537" s="9">
        <v>0</v>
      </c>
      <c r="M10537" s="9">
        <v>0</v>
      </c>
      <c r="N10537" s="9">
        <v>0</v>
      </c>
      <c r="O10537" s="9">
        <v>0</v>
      </c>
      <c r="P10537" s="9">
        <v>0</v>
      </c>
      <c r="Q10537" s="9">
        <v>0</v>
      </c>
      <c r="R10537" s="9">
        <v>0</v>
      </c>
      <c r="S10537" s="9">
        <v>0</v>
      </c>
      <c r="T10537" s="9">
        <v>0</v>
      </c>
    </row>
    <row r="10538" spans="1:20" x14ac:dyDescent="0.35">
      <c r="A10538">
        <f t="shared" si="329"/>
        <v>10538</v>
      </c>
      <c r="B10538" s="3" t="s">
        <v>71</v>
      </c>
      <c r="C10538" s="3" t="s">
        <v>89</v>
      </c>
      <c r="D10538" s="3" t="s">
        <v>43</v>
      </c>
      <c r="E10538">
        <v>2026</v>
      </c>
      <c r="F10538" s="3" t="str">
        <f t="shared" si="328"/>
        <v>GOSpillMON ST2026</v>
      </c>
      <c r="G10538" s="9">
        <v>0</v>
      </c>
      <c r="H10538" s="9">
        <v>0</v>
      </c>
      <c r="I10538" s="9">
        <v>0</v>
      </c>
      <c r="J10538" s="9">
        <v>0</v>
      </c>
      <c r="K10538" s="9">
        <v>0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  <c r="Q10538" s="9">
        <v>0</v>
      </c>
      <c r="R10538" s="9">
        <v>0</v>
      </c>
      <c r="S10538" s="9">
        <v>0</v>
      </c>
      <c r="T10538" s="9">
        <v>0</v>
      </c>
    </row>
    <row r="10539" spans="1:20" x14ac:dyDescent="0.35">
      <c r="A10539">
        <f t="shared" si="329"/>
        <v>10539</v>
      </c>
      <c r="B10539" s="3" t="s">
        <v>71</v>
      </c>
      <c r="C10539" s="3" t="s">
        <v>89</v>
      </c>
      <c r="D10539" s="3" t="s">
        <v>43</v>
      </c>
      <c r="E10539">
        <v>2027</v>
      </c>
      <c r="F10539" s="3" t="str">
        <f t="shared" si="328"/>
        <v>GOSpillMON ST2027</v>
      </c>
      <c r="G10539" s="9">
        <v>0</v>
      </c>
      <c r="H10539" s="9">
        <v>0</v>
      </c>
      <c r="I10539" s="9">
        <v>0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  <c r="Q10539" s="9">
        <v>0</v>
      </c>
      <c r="R10539" s="9">
        <v>0</v>
      </c>
      <c r="S10539" s="9">
        <v>0</v>
      </c>
      <c r="T10539" s="9">
        <v>0</v>
      </c>
    </row>
    <row r="10540" spans="1:20" x14ac:dyDescent="0.35">
      <c r="A10540">
        <f t="shared" si="329"/>
        <v>10540</v>
      </c>
      <c r="B10540" s="3" t="s">
        <v>71</v>
      </c>
      <c r="C10540" s="3" t="s">
        <v>89</v>
      </c>
      <c r="D10540" s="3" t="s">
        <v>43</v>
      </c>
      <c r="E10540">
        <v>2028</v>
      </c>
      <c r="F10540" s="3" t="str">
        <f t="shared" si="328"/>
        <v>GOSpillMON ST2028</v>
      </c>
      <c r="G10540" s="9">
        <v>0</v>
      </c>
      <c r="H10540" s="9">
        <v>0</v>
      </c>
      <c r="I10540" s="9">
        <v>0</v>
      </c>
      <c r="J10540" s="9">
        <v>0</v>
      </c>
      <c r="K10540" s="9">
        <v>0</v>
      </c>
      <c r="L10540" s="9">
        <v>0</v>
      </c>
      <c r="M10540" s="9">
        <v>0</v>
      </c>
      <c r="N10540" s="9">
        <v>0</v>
      </c>
      <c r="O10540" s="9">
        <v>0</v>
      </c>
      <c r="P10540" s="9">
        <v>0</v>
      </c>
      <c r="Q10540" s="9">
        <v>0</v>
      </c>
      <c r="R10540" s="9">
        <v>0</v>
      </c>
      <c r="S10540" s="9">
        <v>0</v>
      </c>
      <c r="T10540" s="9">
        <v>0</v>
      </c>
    </row>
    <row r="10541" spans="1:20" x14ac:dyDescent="0.35">
      <c r="A10541">
        <f t="shared" si="329"/>
        <v>10541</v>
      </c>
      <c r="B10541" s="3" t="s">
        <v>71</v>
      </c>
      <c r="C10541" s="3" t="s">
        <v>89</v>
      </c>
      <c r="D10541" s="3" t="s">
        <v>43</v>
      </c>
      <c r="E10541">
        <v>2029</v>
      </c>
      <c r="F10541" s="3" t="str">
        <f t="shared" si="328"/>
        <v>GOSpillMON ST2029</v>
      </c>
      <c r="G10541" s="9">
        <v>0</v>
      </c>
      <c r="H10541" s="9">
        <v>0</v>
      </c>
      <c r="I10541" s="9">
        <v>0</v>
      </c>
      <c r="J10541" s="9">
        <v>0</v>
      </c>
      <c r="K10541" s="9">
        <v>0</v>
      </c>
      <c r="L10541" s="9">
        <v>0</v>
      </c>
      <c r="M10541" s="9">
        <v>0</v>
      </c>
      <c r="N10541" s="9">
        <v>0</v>
      </c>
      <c r="O10541" s="9">
        <v>0</v>
      </c>
      <c r="P10541" s="9">
        <v>0</v>
      </c>
      <c r="Q10541" s="9">
        <v>0</v>
      </c>
      <c r="R10541" s="9">
        <v>0</v>
      </c>
      <c r="S10541" s="9">
        <v>0</v>
      </c>
      <c r="T10541" s="9">
        <v>0</v>
      </c>
    </row>
    <row r="10542" spans="1:20" x14ac:dyDescent="0.35">
      <c r="A10542">
        <f t="shared" si="329"/>
        <v>10542</v>
      </c>
      <c r="B10542" s="3" t="s">
        <v>71</v>
      </c>
      <c r="C10542" s="3" t="s">
        <v>89</v>
      </c>
      <c r="D10542" s="3" t="s">
        <v>44</v>
      </c>
      <c r="E10542">
        <v>2020</v>
      </c>
      <c r="F10542" s="3" t="str">
        <f t="shared" si="328"/>
        <v>GOSpillNINE M2020</v>
      </c>
      <c r="G10542" s="9">
        <v>0</v>
      </c>
      <c r="H10542" s="9">
        <v>0</v>
      </c>
      <c r="I10542" s="9">
        <v>0</v>
      </c>
      <c r="J10542" s="9">
        <v>0</v>
      </c>
      <c r="K10542" s="9">
        <v>0</v>
      </c>
      <c r="L10542" s="9">
        <v>0</v>
      </c>
      <c r="M10542" s="9">
        <v>0</v>
      </c>
      <c r="N10542" s="9">
        <v>0</v>
      </c>
      <c r="O10542" s="9">
        <v>0</v>
      </c>
      <c r="P10542" s="9">
        <v>0</v>
      </c>
      <c r="Q10542" s="9">
        <v>0</v>
      </c>
      <c r="R10542" s="9">
        <v>0</v>
      </c>
      <c r="S10542" s="9">
        <v>0</v>
      </c>
      <c r="T10542" s="9">
        <v>0</v>
      </c>
    </row>
    <row r="10543" spans="1:20" x14ac:dyDescent="0.35">
      <c r="A10543">
        <f t="shared" si="329"/>
        <v>10543</v>
      </c>
      <c r="B10543" s="3" t="s">
        <v>71</v>
      </c>
      <c r="C10543" s="3" t="s">
        <v>89</v>
      </c>
      <c r="D10543" s="3" t="s">
        <v>44</v>
      </c>
      <c r="E10543">
        <v>2021</v>
      </c>
      <c r="F10543" s="3" t="str">
        <f t="shared" si="328"/>
        <v>GOSpillNINE M2021</v>
      </c>
      <c r="G10543" s="9">
        <v>0</v>
      </c>
      <c r="H10543" s="9">
        <v>0</v>
      </c>
      <c r="I10543" s="9">
        <v>0</v>
      </c>
      <c r="J10543" s="9">
        <v>0</v>
      </c>
      <c r="K10543" s="9">
        <v>0</v>
      </c>
      <c r="L10543" s="9">
        <v>0</v>
      </c>
      <c r="M10543" s="9">
        <v>0</v>
      </c>
      <c r="N10543" s="9">
        <v>0</v>
      </c>
      <c r="O10543" s="9">
        <v>0</v>
      </c>
      <c r="P10543" s="9">
        <v>0</v>
      </c>
      <c r="Q10543" s="9">
        <v>0</v>
      </c>
      <c r="R10543" s="9">
        <v>0</v>
      </c>
      <c r="S10543" s="9">
        <v>0</v>
      </c>
      <c r="T10543" s="9">
        <v>0</v>
      </c>
    </row>
    <row r="10544" spans="1:20" x14ac:dyDescent="0.35">
      <c r="A10544">
        <f t="shared" si="329"/>
        <v>10544</v>
      </c>
      <c r="B10544" s="3" t="s">
        <v>71</v>
      </c>
      <c r="C10544" s="3" t="s">
        <v>89</v>
      </c>
      <c r="D10544" s="3" t="s">
        <v>44</v>
      </c>
      <c r="E10544">
        <v>2022</v>
      </c>
      <c r="F10544" s="3" t="str">
        <f t="shared" si="328"/>
        <v>GOSpillNINE M2022</v>
      </c>
      <c r="G10544" s="9">
        <v>0</v>
      </c>
      <c r="H10544" s="9">
        <v>0</v>
      </c>
      <c r="I10544" s="9">
        <v>0</v>
      </c>
      <c r="J10544" s="9">
        <v>0</v>
      </c>
      <c r="K10544" s="9">
        <v>0</v>
      </c>
      <c r="L10544" s="9">
        <v>0</v>
      </c>
      <c r="M10544" s="9">
        <v>0</v>
      </c>
      <c r="N10544" s="9">
        <v>0</v>
      </c>
      <c r="O10544" s="9">
        <v>0</v>
      </c>
      <c r="P10544" s="9">
        <v>0</v>
      </c>
      <c r="Q10544" s="9">
        <v>0</v>
      </c>
      <c r="R10544" s="9">
        <v>0</v>
      </c>
      <c r="S10544" s="9">
        <v>0</v>
      </c>
      <c r="T10544" s="9">
        <v>0</v>
      </c>
    </row>
    <row r="10545" spans="1:20" x14ac:dyDescent="0.35">
      <c r="A10545">
        <f t="shared" si="329"/>
        <v>10545</v>
      </c>
      <c r="B10545" s="3" t="s">
        <v>71</v>
      </c>
      <c r="C10545" s="3" t="s">
        <v>89</v>
      </c>
      <c r="D10545" s="3" t="s">
        <v>44</v>
      </c>
      <c r="E10545">
        <v>2023</v>
      </c>
      <c r="F10545" s="3" t="str">
        <f t="shared" si="328"/>
        <v>GOSpillNINE M2023</v>
      </c>
      <c r="G10545" s="9">
        <v>0</v>
      </c>
      <c r="H10545" s="9">
        <v>0</v>
      </c>
      <c r="I10545" s="9">
        <v>0</v>
      </c>
      <c r="J10545" s="9">
        <v>0</v>
      </c>
      <c r="K10545" s="9">
        <v>0</v>
      </c>
      <c r="L10545" s="9">
        <v>0</v>
      </c>
      <c r="M10545" s="9">
        <v>0</v>
      </c>
      <c r="N10545" s="9">
        <v>0</v>
      </c>
      <c r="O10545" s="9">
        <v>0</v>
      </c>
      <c r="P10545" s="9">
        <v>0</v>
      </c>
      <c r="Q10545" s="9">
        <v>0</v>
      </c>
      <c r="R10545" s="9">
        <v>0</v>
      </c>
      <c r="S10545" s="9">
        <v>0</v>
      </c>
      <c r="T10545" s="9">
        <v>0</v>
      </c>
    </row>
    <row r="10546" spans="1:20" x14ac:dyDescent="0.35">
      <c r="A10546">
        <f t="shared" si="329"/>
        <v>10546</v>
      </c>
      <c r="B10546" s="3" t="s">
        <v>71</v>
      </c>
      <c r="C10546" s="3" t="s">
        <v>89</v>
      </c>
      <c r="D10546" s="3" t="s">
        <v>44</v>
      </c>
      <c r="E10546">
        <v>2024</v>
      </c>
      <c r="F10546" s="3" t="str">
        <f t="shared" si="328"/>
        <v>GOSpillNINE M2024</v>
      </c>
      <c r="G10546" s="9">
        <v>0</v>
      </c>
      <c r="H10546" s="9">
        <v>0</v>
      </c>
      <c r="I10546" s="9">
        <v>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  <c r="Q10546" s="9">
        <v>0</v>
      </c>
      <c r="R10546" s="9">
        <v>0</v>
      </c>
      <c r="S10546" s="9">
        <v>0</v>
      </c>
      <c r="T10546" s="9">
        <v>0</v>
      </c>
    </row>
    <row r="10547" spans="1:20" x14ac:dyDescent="0.35">
      <c r="A10547">
        <f t="shared" si="329"/>
        <v>10547</v>
      </c>
      <c r="B10547" s="3" t="s">
        <v>71</v>
      </c>
      <c r="C10547" s="3" t="s">
        <v>89</v>
      </c>
      <c r="D10547" s="3" t="s">
        <v>44</v>
      </c>
      <c r="E10547">
        <v>2025</v>
      </c>
      <c r="F10547" s="3" t="str">
        <f t="shared" si="328"/>
        <v>GOSpillNINE M2025</v>
      </c>
      <c r="G10547" s="9">
        <v>0</v>
      </c>
      <c r="H10547" s="9">
        <v>0</v>
      </c>
      <c r="I10547" s="9">
        <v>0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0</v>
      </c>
      <c r="P10547" s="9">
        <v>0</v>
      </c>
      <c r="Q10547" s="9">
        <v>0</v>
      </c>
      <c r="R10547" s="9">
        <v>0</v>
      </c>
      <c r="S10547" s="9">
        <v>0</v>
      </c>
      <c r="T10547" s="9">
        <v>0</v>
      </c>
    </row>
    <row r="10548" spans="1:20" x14ac:dyDescent="0.35">
      <c r="A10548">
        <f t="shared" si="329"/>
        <v>10548</v>
      </c>
      <c r="B10548" s="3" t="s">
        <v>71</v>
      </c>
      <c r="C10548" s="3" t="s">
        <v>89</v>
      </c>
      <c r="D10548" s="3" t="s">
        <v>44</v>
      </c>
      <c r="E10548">
        <v>2026</v>
      </c>
      <c r="F10548" s="3" t="str">
        <f t="shared" si="328"/>
        <v>GOSpillNINE M2026</v>
      </c>
      <c r="G10548" s="9">
        <v>0</v>
      </c>
      <c r="H10548" s="9">
        <v>0</v>
      </c>
      <c r="I10548" s="9">
        <v>0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0</v>
      </c>
      <c r="P10548" s="9">
        <v>0</v>
      </c>
      <c r="Q10548" s="9">
        <v>0</v>
      </c>
      <c r="R10548" s="9">
        <v>0</v>
      </c>
      <c r="S10548" s="9">
        <v>0</v>
      </c>
      <c r="T10548" s="9">
        <v>0</v>
      </c>
    </row>
    <row r="10549" spans="1:20" x14ac:dyDescent="0.35">
      <c r="A10549">
        <f t="shared" si="329"/>
        <v>10549</v>
      </c>
      <c r="B10549" s="3" t="s">
        <v>71</v>
      </c>
      <c r="C10549" s="3" t="s">
        <v>89</v>
      </c>
      <c r="D10549" s="3" t="s">
        <v>44</v>
      </c>
      <c r="E10549">
        <v>2027</v>
      </c>
      <c r="F10549" s="3" t="str">
        <f t="shared" si="328"/>
        <v>GOSpillNINE M2027</v>
      </c>
      <c r="G10549" s="9">
        <v>0</v>
      </c>
      <c r="H10549" s="9">
        <v>0</v>
      </c>
      <c r="I10549" s="9">
        <v>0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  <c r="Q10549" s="9">
        <v>0</v>
      </c>
      <c r="R10549" s="9">
        <v>0</v>
      </c>
      <c r="S10549" s="9">
        <v>0</v>
      </c>
      <c r="T10549" s="9">
        <v>0</v>
      </c>
    </row>
    <row r="10550" spans="1:20" x14ac:dyDescent="0.35">
      <c r="A10550">
        <f t="shared" si="329"/>
        <v>10550</v>
      </c>
      <c r="B10550" s="3" t="s">
        <v>71</v>
      </c>
      <c r="C10550" s="3" t="s">
        <v>89</v>
      </c>
      <c r="D10550" s="3" t="s">
        <v>44</v>
      </c>
      <c r="E10550">
        <v>2028</v>
      </c>
      <c r="F10550" s="3" t="str">
        <f t="shared" si="328"/>
        <v>GOSpillNINE M2028</v>
      </c>
      <c r="G10550" s="9">
        <v>0</v>
      </c>
      <c r="H10550" s="9">
        <v>0</v>
      </c>
      <c r="I10550" s="9">
        <v>0</v>
      </c>
      <c r="J10550" s="9">
        <v>0</v>
      </c>
      <c r="K10550" s="9">
        <v>0</v>
      </c>
      <c r="L10550" s="9">
        <v>0</v>
      </c>
      <c r="M10550" s="9">
        <v>0</v>
      </c>
      <c r="N10550" s="9">
        <v>0</v>
      </c>
      <c r="O10550" s="9">
        <v>0</v>
      </c>
      <c r="P10550" s="9">
        <v>0</v>
      </c>
      <c r="Q10550" s="9">
        <v>0</v>
      </c>
      <c r="R10550" s="9">
        <v>0</v>
      </c>
      <c r="S10550" s="9">
        <v>0</v>
      </c>
      <c r="T10550" s="9">
        <v>0</v>
      </c>
    </row>
    <row r="10551" spans="1:20" x14ac:dyDescent="0.35">
      <c r="A10551">
        <f t="shared" si="329"/>
        <v>10551</v>
      </c>
      <c r="B10551" s="3" t="s">
        <v>71</v>
      </c>
      <c r="C10551" s="3" t="s">
        <v>89</v>
      </c>
      <c r="D10551" s="3" t="s">
        <v>44</v>
      </c>
      <c r="E10551">
        <v>2029</v>
      </c>
      <c r="F10551" s="3" t="str">
        <f t="shared" si="328"/>
        <v>GOSpillNINE M2029</v>
      </c>
      <c r="G10551" s="9">
        <v>0</v>
      </c>
      <c r="H10551" s="9">
        <v>0</v>
      </c>
      <c r="I10551" s="9">
        <v>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  <c r="Q10551" s="9">
        <v>0</v>
      </c>
      <c r="R10551" s="9">
        <v>0</v>
      </c>
      <c r="S10551" s="9">
        <v>0</v>
      </c>
      <c r="T10551" s="9">
        <v>0</v>
      </c>
    </row>
    <row r="10552" spans="1:20" x14ac:dyDescent="0.35">
      <c r="A10552">
        <f t="shared" si="329"/>
        <v>10552</v>
      </c>
      <c r="B10552" s="3" t="s">
        <v>71</v>
      </c>
      <c r="C10552" s="3" t="s">
        <v>89</v>
      </c>
      <c r="D10552" s="3" t="s">
        <v>45</v>
      </c>
      <c r="E10552">
        <v>2020</v>
      </c>
      <c r="F10552" s="3" t="str">
        <f t="shared" si="328"/>
        <v>GOSpillLONG L2020</v>
      </c>
      <c r="G10552" s="9">
        <v>0</v>
      </c>
      <c r="H10552" s="9">
        <v>0</v>
      </c>
      <c r="I10552" s="9">
        <v>0</v>
      </c>
      <c r="J10552" s="9">
        <v>0</v>
      </c>
      <c r="K10552" s="9">
        <v>0</v>
      </c>
      <c r="L10552" s="9">
        <v>0</v>
      </c>
      <c r="M10552" s="9">
        <v>0</v>
      </c>
      <c r="N10552" s="9">
        <v>0</v>
      </c>
      <c r="O10552" s="9">
        <v>0</v>
      </c>
      <c r="P10552" s="9">
        <v>0</v>
      </c>
      <c r="Q10552" s="9">
        <v>0</v>
      </c>
      <c r="R10552" s="9">
        <v>0</v>
      </c>
      <c r="S10552" s="9">
        <v>0</v>
      </c>
      <c r="T10552" s="9">
        <v>0</v>
      </c>
    </row>
    <row r="10553" spans="1:20" x14ac:dyDescent="0.35">
      <c r="A10553">
        <f t="shared" si="329"/>
        <v>10553</v>
      </c>
      <c r="B10553" s="3" t="s">
        <v>71</v>
      </c>
      <c r="C10553" s="3" t="s">
        <v>89</v>
      </c>
      <c r="D10553" s="3" t="s">
        <v>45</v>
      </c>
      <c r="E10553">
        <v>2021</v>
      </c>
      <c r="F10553" s="3" t="str">
        <f t="shared" si="328"/>
        <v>GOSpillLONG L2021</v>
      </c>
      <c r="G10553" s="9">
        <v>0</v>
      </c>
      <c r="H10553" s="9">
        <v>0</v>
      </c>
      <c r="I10553" s="9">
        <v>0</v>
      </c>
      <c r="J10553" s="9">
        <v>0</v>
      </c>
      <c r="K10553" s="9">
        <v>0</v>
      </c>
      <c r="L10553" s="9">
        <v>0</v>
      </c>
      <c r="M10553" s="9">
        <v>0</v>
      </c>
      <c r="N10553" s="9">
        <v>0</v>
      </c>
      <c r="O10553" s="9">
        <v>0</v>
      </c>
      <c r="P10553" s="9">
        <v>0</v>
      </c>
      <c r="Q10553" s="9">
        <v>0</v>
      </c>
      <c r="R10553" s="9">
        <v>0</v>
      </c>
      <c r="S10553" s="9">
        <v>0</v>
      </c>
      <c r="T10553" s="9">
        <v>0</v>
      </c>
    </row>
    <row r="10554" spans="1:20" x14ac:dyDescent="0.35">
      <c r="A10554">
        <f t="shared" si="329"/>
        <v>10554</v>
      </c>
      <c r="B10554" s="3" t="s">
        <v>71</v>
      </c>
      <c r="C10554" s="3" t="s">
        <v>89</v>
      </c>
      <c r="D10554" s="3" t="s">
        <v>45</v>
      </c>
      <c r="E10554">
        <v>2022</v>
      </c>
      <c r="F10554" s="3" t="str">
        <f t="shared" si="328"/>
        <v>GOSpillLONG L2022</v>
      </c>
      <c r="G10554" s="9">
        <v>0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  <c r="S10554" s="9">
        <v>0</v>
      </c>
      <c r="T10554" s="9">
        <v>0</v>
      </c>
    </row>
    <row r="10555" spans="1:20" x14ac:dyDescent="0.35">
      <c r="A10555">
        <f t="shared" si="329"/>
        <v>10555</v>
      </c>
      <c r="B10555" s="3" t="s">
        <v>71</v>
      </c>
      <c r="C10555" s="3" t="s">
        <v>89</v>
      </c>
      <c r="D10555" s="3" t="s">
        <v>45</v>
      </c>
      <c r="E10555">
        <v>2023</v>
      </c>
      <c r="F10555" s="3" t="str">
        <f t="shared" si="328"/>
        <v>GOSpillLONG L2023</v>
      </c>
      <c r="G10555" s="9">
        <v>0</v>
      </c>
      <c r="H10555" s="9">
        <v>0</v>
      </c>
      <c r="I10555" s="9">
        <v>0</v>
      </c>
      <c r="J10555" s="9">
        <v>0</v>
      </c>
      <c r="K10555" s="9">
        <v>0</v>
      </c>
      <c r="L10555" s="9">
        <v>0</v>
      </c>
      <c r="M10555" s="9">
        <v>0</v>
      </c>
      <c r="N10555" s="9">
        <v>0</v>
      </c>
      <c r="O10555" s="9">
        <v>0</v>
      </c>
      <c r="P10555" s="9">
        <v>0</v>
      </c>
      <c r="Q10555" s="9">
        <v>0</v>
      </c>
      <c r="R10555" s="9">
        <v>0</v>
      </c>
      <c r="S10555" s="9">
        <v>0</v>
      </c>
      <c r="T10555" s="9">
        <v>0</v>
      </c>
    </row>
    <row r="10556" spans="1:20" x14ac:dyDescent="0.35">
      <c r="A10556">
        <f t="shared" si="329"/>
        <v>10556</v>
      </c>
      <c r="B10556" s="3" t="s">
        <v>71</v>
      </c>
      <c r="C10556" s="3" t="s">
        <v>89</v>
      </c>
      <c r="D10556" s="3" t="s">
        <v>45</v>
      </c>
      <c r="E10556">
        <v>2024</v>
      </c>
      <c r="F10556" s="3" t="str">
        <f t="shared" si="328"/>
        <v>GOSpillLONG L2024</v>
      </c>
      <c r="G10556" s="9">
        <v>0</v>
      </c>
      <c r="H10556" s="9">
        <v>0</v>
      </c>
      <c r="I10556" s="9">
        <v>0</v>
      </c>
      <c r="J10556" s="9">
        <v>0</v>
      </c>
      <c r="K10556" s="9">
        <v>0</v>
      </c>
      <c r="L10556" s="9">
        <v>0</v>
      </c>
      <c r="M10556" s="9">
        <v>0</v>
      </c>
      <c r="N10556" s="9">
        <v>0</v>
      </c>
      <c r="O10556" s="9">
        <v>0</v>
      </c>
      <c r="P10556" s="9">
        <v>0</v>
      </c>
      <c r="Q10556" s="9">
        <v>0</v>
      </c>
      <c r="R10556" s="9">
        <v>0</v>
      </c>
      <c r="S10556" s="9">
        <v>0</v>
      </c>
      <c r="T10556" s="9">
        <v>0</v>
      </c>
    </row>
    <row r="10557" spans="1:20" x14ac:dyDescent="0.35">
      <c r="A10557">
        <f t="shared" si="329"/>
        <v>10557</v>
      </c>
      <c r="B10557" s="3" t="s">
        <v>71</v>
      </c>
      <c r="C10557" s="3" t="s">
        <v>89</v>
      </c>
      <c r="D10557" s="3" t="s">
        <v>45</v>
      </c>
      <c r="E10557">
        <v>2025</v>
      </c>
      <c r="F10557" s="3" t="str">
        <f t="shared" si="328"/>
        <v>GOSpillLONG L2025</v>
      </c>
      <c r="G10557" s="9">
        <v>0</v>
      </c>
      <c r="H10557" s="9">
        <v>0</v>
      </c>
      <c r="I10557" s="9">
        <v>0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  <c r="Q10557" s="9">
        <v>0</v>
      </c>
      <c r="R10557" s="9">
        <v>0</v>
      </c>
      <c r="S10557" s="9">
        <v>0</v>
      </c>
      <c r="T10557" s="9">
        <v>0</v>
      </c>
    </row>
    <row r="10558" spans="1:20" x14ac:dyDescent="0.35">
      <c r="A10558">
        <f t="shared" si="329"/>
        <v>10558</v>
      </c>
      <c r="B10558" s="3" t="s">
        <v>71</v>
      </c>
      <c r="C10558" s="3" t="s">
        <v>89</v>
      </c>
      <c r="D10558" s="3" t="s">
        <v>45</v>
      </c>
      <c r="E10558">
        <v>2026</v>
      </c>
      <c r="F10558" s="3" t="str">
        <f t="shared" si="328"/>
        <v>GOSpillLONG L2026</v>
      </c>
      <c r="G10558" s="9">
        <v>0</v>
      </c>
      <c r="H10558" s="9">
        <v>0</v>
      </c>
      <c r="I10558" s="9">
        <v>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  <c r="Q10558" s="9">
        <v>0</v>
      </c>
      <c r="R10558" s="9">
        <v>0</v>
      </c>
      <c r="S10558" s="9">
        <v>0</v>
      </c>
      <c r="T10558" s="9">
        <v>0</v>
      </c>
    </row>
    <row r="10559" spans="1:20" x14ac:dyDescent="0.35">
      <c r="A10559">
        <f t="shared" si="329"/>
        <v>10559</v>
      </c>
      <c r="B10559" s="3" t="s">
        <v>71</v>
      </c>
      <c r="C10559" s="3" t="s">
        <v>89</v>
      </c>
      <c r="D10559" s="3" t="s">
        <v>45</v>
      </c>
      <c r="E10559">
        <v>2027</v>
      </c>
      <c r="F10559" s="3" t="str">
        <f t="shared" si="328"/>
        <v>GOSpillLONG L2027</v>
      </c>
      <c r="G10559" s="9">
        <v>0</v>
      </c>
      <c r="H10559" s="9">
        <v>0</v>
      </c>
      <c r="I10559" s="9">
        <v>0</v>
      </c>
      <c r="J10559" s="9">
        <v>0</v>
      </c>
      <c r="K10559" s="9">
        <v>0</v>
      </c>
      <c r="L10559" s="9">
        <v>0</v>
      </c>
      <c r="M10559" s="9">
        <v>0</v>
      </c>
      <c r="N10559" s="9">
        <v>0</v>
      </c>
      <c r="O10559" s="9">
        <v>0</v>
      </c>
      <c r="P10559" s="9">
        <v>0</v>
      </c>
      <c r="Q10559" s="9">
        <v>0</v>
      </c>
      <c r="R10559" s="9">
        <v>0</v>
      </c>
      <c r="S10559" s="9">
        <v>0</v>
      </c>
      <c r="T10559" s="9">
        <v>0</v>
      </c>
    </row>
    <row r="10560" spans="1:20" x14ac:dyDescent="0.35">
      <c r="A10560">
        <f t="shared" si="329"/>
        <v>10560</v>
      </c>
      <c r="B10560" s="3" t="s">
        <v>71</v>
      </c>
      <c r="C10560" s="3" t="s">
        <v>89</v>
      </c>
      <c r="D10560" s="3" t="s">
        <v>45</v>
      </c>
      <c r="E10560">
        <v>2028</v>
      </c>
      <c r="F10560" s="3" t="str">
        <f t="shared" si="328"/>
        <v>GOSpillLONG L2028</v>
      </c>
      <c r="G10560" s="9">
        <v>0</v>
      </c>
      <c r="H10560" s="9">
        <v>0</v>
      </c>
      <c r="I10560" s="9">
        <v>0</v>
      </c>
      <c r="J10560" s="9">
        <v>0</v>
      </c>
      <c r="K10560" s="9">
        <v>0</v>
      </c>
      <c r="L10560" s="9">
        <v>0</v>
      </c>
      <c r="M10560" s="9">
        <v>0</v>
      </c>
      <c r="N10560" s="9">
        <v>0</v>
      </c>
      <c r="O10560" s="9">
        <v>0</v>
      </c>
      <c r="P10560" s="9">
        <v>0</v>
      </c>
      <c r="Q10560" s="9">
        <v>0</v>
      </c>
      <c r="R10560" s="9">
        <v>0</v>
      </c>
      <c r="S10560" s="9">
        <v>0</v>
      </c>
      <c r="T10560" s="9">
        <v>0</v>
      </c>
    </row>
    <row r="10561" spans="1:20" x14ac:dyDescent="0.35">
      <c r="A10561">
        <f t="shared" si="329"/>
        <v>10561</v>
      </c>
      <c r="B10561" s="3" t="s">
        <v>71</v>
      </c>
      <c r="C10561" s="3" t="s">
        <v>89</v>
      </c>
      <c r="D10561" s="3" t="s">
        <v>45</v>
      </c>
      <c r="E10561">
        <v>2029</v>
      </c>
      <c r="F10561" s="3" t="str">
        <f t="shared" si="328"/>
        <v>GOSpillLONG L2029</v>
      </c>
      <c r="G10561" s="9">
        <v>0</v>
      </c>
      <c r="H10561" s="9">
        <v>0</v>
      </c>
      <c r="I10561" s="9">
        <v>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  <c r="Q10561" s="9">
        <v>0</v>
      </c>
      <c r="R10561" s="9">
        <v>0</v>
      </c>
      <c r="S10561" s="9">
        <v>0</v>
      </c>
      <c r="T10561" s="9">
        <v>0</v>
      </c>
    </row>
    <row r="10562" spans="1:20" x14ac:dyDescent="0.35">
      <c r="A10562">
        <f t="shared" si="329"/>
        <v>10562</v>
      </c>
      <c r="B10562" s="3" t="s">
        <v>71</v>
      </c>
      <c r="C10562" s="3" t="s">
        <v>89</v>
      </c>
      <c r="D10562" s="3" t="s">
        <v>46</v>
      </c>
      <c r="E10562">
        <v>2020</v>
      </c>
      <c r="F10562" s="3" t="str">
        <f t="shared" ref="F10562:F10625" si="330">_xlfn.CONCAT(B10562,C10562,D10562,E10562)</f>
        <v>GOSpillL FALL2020</v>
      </c>
      <c r="G10562" s="9">
        <v>0</v>
      </c>
      <c r="H10562" s="9">
        <v>0</v>
      </c>
      <c r="I10562" s="9">
        <v>0</v>
      </c>
      <c r="J10562" s="9">
        <v>0</v>
      </c>
      <c r="K10562" s="9">
        <v>0</v>
      </c>
      <c r="L10562" s="9">
        <v>0</v>
      </c>
      <c r="M10562" s="9">
        <v>0</v>
      </c>
      <c r="N10562" s="9">
        <v>0</v>
      </c>
      <c r="O10562" s="9">
        <v>0</v>
      </c>
      <c r="P10562" s="9">
        <v>0</v>
      </c>
      <c r="Q10562" s="9">
        <v>0</v>
      </c>
      <c r="R10562" s="9">
        <v>0</v>
      </c>
      <c r="S10562" s="9">
        <v>0</v>
      </c>
      <c r="T10562" s="9">
        <v>0</v>
      </c>
    </row>
    <row r="10563" spans="1:20" x14ac:dyDescent="0.35">
      <c r="A10563">
        <f t="shared" ref="A10563:A10626" si="331">A10562+1</f>
        <v>10563</v>
      </c>
      <c r="B10563" s="3" t="s">
        <v>71</v>
      </c>
      <c r="C10563" s="3" t="s">
        <v>89</v>
      </c>
      <c r="D10563" s="3" t="s">
        <v>46</v>
      </c>
      <c r="E10563">
        <v>2021</v>
      </c>
      <c r="F10563" s="3" t="str">
        <f t="shared" si="330"/>
        <v>GOSpillL FALL2021</v>
      </c>
      <c r="G10563" s="9">
        <v>0</v>
      </c>
      <c r="H10563" s="9">
        <v>0</v>
      </c>
      <c r="I10563" s="9">
        <v>0</v>
      </c>
      <c r="J10563" s="9">
        <v>0</v>
      </c>
      <c r="K10563" s="9">
        <v>0</v>
      </c>
      <c r="L10563" s="9">
        <v>0</v>
      </c>
      <c r="M10563" s="9">
        <v>0</v>
      </c>
      <c r="N10563" s="9">
        <v>0</v>
      </c>
      <c r="O10563" s="9">
        <v>0</v>
      </c>
      <c r="P10563" s="9">
        <v>0</v>
      </c>
      <c r="Q10563" s="9">
        <v>0</v>
      </c>
      <c r="R10563" s="9">
        <v>0</v>
      </c>
      <c r="S10563" s="9">
        <v>0</v>
      </c>
      <c r="T10563" s="9">
        <v>0</v>
      </c>
    </row>
    <row r="10564" spans="1:20" x14ac:dyDescent="0.35">
      <c r="A10564">
        <f t="shared" si="331"/>
        <v>10564</v>
      </c>
      <c r="B10564" s="3" t="s">
        <v>71</v>
      </c>
      <c r="C10564" s="3" t="s">
        <v>89</v>
      </c>
      <c r="D10564" s="3" t="s">
        <v>46</v>
      </c>
      <c r="E10564">
        <v>2022</v>
      </c>
      <c r="F10564" s="3" t="str">
        <f t="shared" si="330"/>
        <v>GOSpillL FALL2022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  <c r="Q10564" s="9">
        <v>0</v>
      </c>
      <c r="R10564" s="9">
        <v>0</v>
      </c>
      <c r="S10564" s="9">
        <v>0</v>
      </c>
      <c r="T10564" s="9">
        <v>0</v>
      </c>
    </row>
    <row r="10565" spans="1:20" x14ac:dyDescent="0.35">
      <c r="A10565">
        <f t="shared" si="331"/>
        <v>10565</v>
      </c>
      <c r="B10565" s="3" t="s">
        <v>71</v>
      </c>
      <c r="C10565" s="3" t="s">
        <v>89</v>
      </c>
      <c r="D10565" s="3" t="s">
        <v>46</v>
      </c>
      <c r="E10565">
        <v>2023</v>
      </c>
      <c r="F10565" s="3" t="str">
        <f t="shared" si="330"/>
        <v>GOSpillL FALL2023</v>
      </c>
      <c r="G10565" s="9">
        <v>0</v>
      </c>
      <c r="H10565" s="9">
        <v>0</v>
      </c>
      <c r="I10565" s="9">
        <v>0</v>
      </c>
      <c r="J10565" s="9">
        <v>0</v>
      </c>
      <c r="K10565" s="9">
        <v>0</v>
      </c>
      <c r="L10565" s="9">
        <v>0</v>
      </c>
      <c r="M10565" s="9">
        <v>0</v>
      </c>
      <c r="N10565" s="9">
        <v>0</v>
      </c>
      <c r="O10565" s="9">
        <v>0</v>
      </c>
      <c r="P10565" s="9">
        <v>0</v>
      </c>
      <c r="Q10565" s="9">
        <v>0</v>
      </c>
      <c r="R10565" s="9">
        <v>0</v>
      </c>
      <c r="S10565" s="9">
        <v>0</v>
      </c>
      <c r="T10565" s="9">
        <v>0</v>
      </c>
    </row>
    <row r="10566" spans="1:20" x14ac:dyDescent="0.35">
      <c r="A10566">
        <f t="shared" si="331"/>
        <v>10566</v>
      </c>
      <c r="B10566" s="3" t="s">
        <v>71</v>
      </c>
      <c r="C10566" s="3" t="s">
        <v>89</v>
      </c>
      <c r="D10566" s="3" t="s">
        <v>46</v>
      </c>
      <c r="E10566">
        <v>2024</v>
      </c>
      <c r="F10566" s="3" t="str">
        <f t="shared" si="330"/>
        <v>GOSpillL FALL2024</v>
      </c>
      <c r="G10566" s="9">
        <v>0</v>
      </c>
      <c r="H10566" s="9">
        <v>0</v>
      </c>
      <c r="I10566" s="9">
        <v>0</v>
      </c>
      <c r="J10566" s="9">
        <v>0</v>
      </c>
      <c r="K10566" s="9">
        <v>0</v>
      </c>
      <c r="L10566" s="9">
        <v>0</v>
      </c>
      <c r="M10566" s="9">
        <v>0</v>
      </c>
      <c r="N10566" s="9">
        <v>0</v>
      </c>
      <c r="O10566" s="9">
        <v>0</v>
      </c>
      <c r="P10566" s="9">
        <v>0</v>
      </c>
      <c r="Q10566" s="9">
        <v>0</v>
      </c>
      <c r="R10566" s="9">
        <v>0</v>
      </c>
      <c r="S10566" s="9">
        <v>0</v>
      </c>
      <c r="T10566" s="9">
        <v>0</v>
      </c>
    </row>
    <row r="10567" spans="1:20" x14ac:dyDescent="0.35">
      <c r="A10567">
        <f t="shared" si="331"/>
        <v>10567</v>
      </c>
      <c r="B10567" s="3" t="s">
        <v>71</v>
      </c>
      <c r="C10567" s="3" t="s">
        <v>89</v>
      </c>
      <c r="D10567" s="3" t="s">
        <v>46</v>
      </c>
      <c r="E10567">
        <v>2025</v>
      </c>
      <c r="F10567" s="3" t="str">
        <f t="shared" si="330"/>
        <v>GOSpillL FALL2025</v>
      </c>
      <c r="G10567" s="9">
        <v>0</v>
      </c>
      <c r="H10567" s="9">
        <v>0</v>
      </c>
      <c r="I10567" s="9">
        <v>0</v>
      </c>
      <c r="J10567" s="9">
        <v>0</v>
      </c>
      <c r="K10567" s="9">
        <v>0</v>
      </c>
      <c r="L10567" s="9">
        <v>0</v>
      </c>
      <c r="M10567" s="9">
        <v>0</v>
      </c>
      <c r="N10567" s="9">
        <v>0</v>
      </c>
      <c r="O10567" s="9">
        <v>0</v>
      </c>
      <c r="P10567" s="9">
        <v>0</v>
      </c>
      <c r="Q10567" s="9">
        <v>0</v>
      </c>
      <c r="R10567" s="9">
        <v>0</v>
      </c>
      <c r="S10567" s="9">
        <v>0</v>
      </c>
      <c r="T10567" s="9">
        <v>0</v>
      </c>
    </row>
    <row r="10568" spans="1:20" x14ac:dyDescent="0.35">
      <c r="A10568">
        <f t="shared" si="331"/>
        <v>10568</v>
      </c>
      <c r="B10568" s="3" t="s">
        <v>71</v>
      </c>
      <c r="C10568" s="3" t="s">
        <v>89</v>
      </c>
      <c r="D10568" s="3" t="s">
        <v>46</v>
      </c>
      <c r="E10568">
        <v>2026</v>
      </c>
      <c r="F10568" s="3" t="str">
        <f t="shared" si="330"/>
        <v>GOSpillL FALL2026</v>
      </c>
      <c r="G10568" s="9">
        <v>0</v>
      </c>
      <c r="H10568" s="9">
        <v>0</v>
      </c>
      <c r="I10568" s="9">
        <v>0</v>
      </c>
      <c r="J10568" s="9">
        <v>0</v>
      </c>
      <c r="K10568" s="9">
        <v>0</v>
      </c>
      <c r="L10568" s="9">
        <v>0</v>
      </c>
      <c r="M10568" s="9">
        <v>0</v>
      </c>
      <c r="N10568" s="9">
        <v>0</v>
      </c>
      <c r="O10568" s="9">
        <v>0</v>
      </c>
      <c r="P10568" s="9">
        <v>0</v>
      </c>
      <c r="Q10568" s="9">
        <v>0</v>
      </c>
      <c r="R10568" s="9">
        <v>0</v>
      </c>
      <c r="S10568" s="9">
        <v>0</v>
      </c>
      <c r="T10568" s="9">
        <v>0</v>
      </c>
    </row>
    <row r="10569" spans="1:20" x14ac:dyDescent="0.35">
      <c r="A10569">
        <f t="shared" si="331"/>
        <v>10569</v>
      </c>
      <c r="B10569" s="3" t="s">
        <v>71</v>
      </c>
      <c r="C10569" s="3" t="s">
        <v>89</v>
      </c>
      <c r="D10569" s="3" t="s">
        <v>46</v>
      </c>
      <c r="E10569">
        <v>2027</v>
      </c>
      <c r="F10569" s="3" t="str">
        <f t="shared" si="330"/>
        <v>GOSpillL FALL2027</v>
      </c>
      <c r="G10569" s="9">
        <v>0</v>
      </c>
      <c r="H10569" s="9">
        <v>0</v>
      </c>
      <c r="I10569" s="9">
        <v>0</v>
      </c>
      <c r="J10569" s="9">
        <v>0</v>
      </c>
      <c r="K10569" s="9">
        <v>0</v>
      </c>
      <c r="L10569" s="9">
        <v>0</v>
      </c>
      <c r="M10569" s="9">
        <v>0</v>
      </c>
      <c r="N10569" s="9">
        <v>0</v>
      </c>
      <c r="O10569" s="9">
        <v>0</v>
      </c>
      <c r="P10569" s="9">
        <v>0</v>
      </c>
      <c r="Q10569" s="9">
        <v>0</v>
      </c>
      <c r="R10569" s="9">
        <v>0</v>
      </c>
      <c r="S10569" s="9">
        <v>0</v>
      </c>
      <c r="T10569" s="9">
        <v>0</v>
      </c>
    </row>
    <row r="10570" spans="1:20" x14ac:dyDescent="0.35">
      <c r="A10570">
        <f t="shared" si="331"/>
        <v>10570</v>
      </c>
      <c r="B10570" s="3" t="s">
        <v>71</v>
      </c>
      <c r="C10570" s="3" t="s">
        <v>89</v>
      </c>
      <c r="D10570" s="3" t="s">
        <v>46</v>
      </c>
      <c r="E10570">
        <v>2028</v>
      </c>
      <c r="F10570" s="3" t="str">
        <f t="shared" si="330"/>
        <v>GOSpillL FALL2028</v>
      </c>
      <c r="G10570" s="9">
        <v>0</v>
      </c>
      <c r="H10570" s="9">
        <v>0</v>
      </c>
      <c r="I10570" s="9">
        <v>0</v>
      </c>
      <c r="J10570" s="9">
        <v>0</v>
      </c>
      <c r="K10570" s="9">
        <v>0</v>
      </c>
      <c r="L10570" s="9">
        <v>0</v>
      </c>
      <c r="M10570" s="9">
        <v>0</v>
      </c>
      <c r="N10570" s="9">
        <v>0</v>
      </c>
      <c r="O10570" s="9">
        <v>0</v>
      </c>
      <c r="P10570" s="9">
        <v>0</v>
      </c>
      <c r="Q10570" s="9">
        <v>0</v>
      </c>
      <c r="R10570" s="9">
        <v>0</v>
      </c>
      <c r="S10570" s="9">
        <v>0</v>
      </c>
      <c r="T10570" s="9">
        <v>0</v>
      </c>
    </row>
    <row r="10571" spans="1:20" x14ac:dyDescent="0.35">
      <c r="A10571">
        <f t="shared" si="331"/>
        <v>10571</v>
      </c>
      <c r="B10571" s="3" t="s">
        <v>71</v>
      </c>
      <c r="C10571" s="3" t="s">
        <v>89</v>
      </c>
      <c r="D10571" s="3" t="s">
        <v>46</v>
      </c>
      <c r="E10571">
        <v>2029</v>
      </c>
      <c r="F10571" s="3" t="str">
        <f t="shared" si="330"/>
        <v>GOSpillL FALL2029</v>
      </c>
      <c r="G10571" s="9">
        <v>0</v>
      </c>
      <c r="H10571" s="9">
        <v>0</v>
      </c>
      <c r="I10571" s="9">
        <v>0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  <c r="Q10571" s="9">
        <v>0</v>
      </c>
      <c r="R10571" s="9">
        <v>0</v>
      </c>
      <c r="S10571" s="9">
        <v>0</v>
      </c>
      <c r="T10571" s="9">
        <v>0</v>
      </c>
    </row>
    <row r="10572" spans="1:20" x14ac:dyDescent="0.35">
      <c r="A10572">
        <f t="shared" si="331"/>
        <v>10572</v>
      </c>
      <c r="B10572" s="3" t="s">
        <v>71</v>
      </c>
      <c r="C10572" s="3" t="s">
        <v>89</v>
      </c>
      <c r="D10572" s="3" t="s">
        <v>47</v>
      </c>
      <c r="E10572">
        <v>2020</v>
      </c>
      <c r="F10572" s="3" t="str">
        <f t="shared" si="330"/>
        <v>GOSpillCOULEE2020</v>
      </c>
      <c r="G10572" s="9">
        <v>0</v>
      </c>
      <c r="H10572" s="9">
        <v>0</v>
      </c>
      <c r="I10572" s="9">
        <v>0</v>
      </c>
      <c r="J10572" s="9">
        <v>0</v>
      </c>
      <c r="K10572" s="9">
        <v>0</v>
      </c>
      <c r="L10572" s="9">
        <v>0</v>
      </c>
      <c r="M10572" s="9">
        <v>0</v>
      </c>
      <c r="N10572" s="9">
        <v>0</v>
      </c>
      <c r="O10572" s="9">
        <v>0</v>
      </c>
      <c r="P10572" s="9">
        <v>0</v>
      </c>
      <c r="Q10572" s="9">
        <v>0</v>
      </c>
      <c r="R10572" s="9">
        <v>0</v>
      </c>
      <c r="S10572" s="9">
        <v>0</v>
      </c>
      <c r="T10572" s="9">
        <v>0</v>
      </c>
    </row>
    <row r="10573" spans="1:20" x14ac:dyDescent="0.35">
      <c r="A10573">
        <f t="shared" si="331"/>
        <v>10573</v>
      </c>
      <c r="B10573" s="3" t="s">
        <v>71</v>
      </c>
      <c r="C10573" s="3" t="s">
        <v>89</v>
      </c>
      <c r="D10573" s="3" t="s">
        <v>47</v>
      </c>
      <c r="E10573">
        <v>2021</v>
      </c>
      <c r="F10573" s="3" t="str">
        <f t="shared" si="330"/>
        <v>GOSpillCOULEE2021</v>
      </c>
      <c r="G10573" s="9">
        <v>0</v>
      </c>
      <c r="H10573" s="9">
        <v>0</v>
      </c>
      <c r="I10573" s="9">
        <v>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0</v>
      </c>
      <c r="P10573" s="9">
        <v>0</v>
      </c>
      <c r="Q10573" s="9">
        <v>0</v>
      </c>
      <c r="R10573" s="9">
        <v>0</v>
      </c>
      <c r="S10573" s="9">
        <v>0</v>
      </c>
      <c r="T10573" s="9">
        <v>0</v>
      </c>
    </row>
    <row r="10574" spans="1:20" x14ac:dyDescent="0.35">
      <c r="A10574">
        <f t="shared" si="331"/>
        <v>10574</v>
      </c>
      <c r="B10574" s="3" t="s">
        <v>71</v>
      </c>
      <c r="C10574" s="3" t="s">
        <v>89</v>
      </c>
      <c r="D10574" s="3" t="s">
        <v>47</v>
      </c>
      <c r="E10574">
        <v>2022</v>
      </c>
      <c r="F10574" s="3" t="str">
        <f t="shared" si="330"/>
        <v>GOSpillCOULEE2022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  <c r="Q10574" s="9">
        <v>0</v>
      </c>
      <c r="R10574" s="9">
        <v>0</v>
      </c>
      <c r="S10574" s="9">
        <v>0</v>
      </c>
      <c r="T10574" s="9">
        <v>0</v>
      </c>
    </row>
    <row r="10575" spans="1:20" x14ac:dyDescent="0.35">
      <c r="A10575">
        <f t="shared" si="331"/>
        <v>10575</v>
      </c>
      <c r="B10575" s="3" t="s">
        <v>71</v>
      </c>
      <c r="C10575" s="3" t="s">
        <v>89</v>
      </c>
      <c r="D10575" s="3" t="s">
        <v>47</v>
      </c>
      <c r="E10575">
        <v>2023</v>
      </c>
      <c r="F10575" s="3" t="str">
        <f t="shared" si="330"/>
        <v>GOSpillCOULEE2023</v>
      </c>
      <c r="G10575" s="9">
        <v>0</v>
      </c>
      <c r="H10575" s="9">
        <v>0</v>
      </c>
      <c r="I10575" s="9">
        <v>0</v>
      </c>
      <c r="J10575" s="9">
        <v>0</v>
      </c>
      <c r="K10575" s="9">
        <v>0</v>
      </c>
      <c r="L10575" s="9">
        <v>0</v>
      </c>
      <c r="M10575" s="9">
        <v>0</v>
      </c>
      <c r="N10575" s="9">
        <v>0</v>
      </c>
      <c r="O10575" s="9">
        <v>0</v>
      </c>
      <c r="P10575" s="9">
        <v>0</v>
      </c>
      <c r="Q10575" s="9">
        <v>0</v>
      </c>
      <c r="R10575" s="9">
        <v>0</v>
      </c>
      <c r="S10575" s="9">
        <v>0</v>
      </c>
      <c r="T10575" s="9">
        <v>0</v>
      </c>
    </row>
    <row r="10576" spans="1:20" x14ac:dyDescent="0.35">
      <c r="A10576">
        <f t="shared" si="331"/>
        <v>10576</v>
      </c>
      <c r="B10576" s="3" t="s">
        <v>71</v>
      </c>
      <c r="C10576" s="3" t="s">
        <v>89</v>
      </c>
      <c r="D10576" s="3" t="s">
        <v>47</v>
      </c>
      <c r="E10576">
        <v>2024</v>
      </c>
      <c r="F10576" s="3" t="str">
        <f t="shared" si="330"/>
        <v>GOSpillCOULEE2024</v>
      </c>
      <c r="G10576" s="9">
        <v>0</v>
      </c>
      <c r="H10576" s="9">
        <v>0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0</v>
      </c>
      <c r="P10576" s="9">
        <v>0</v>
      </c>
      <c r="Q10576" s="9">
        <v>0</v>
      </c>
      <c r="R10576" s="9">
        <v>0</v>
      </c>
      <c r="S10576" s="9">
        <v>0</v>
      </c>
      <c r="T10576" s="9">
        <v>0</v>
      </c>
    </row>
    <row r="10577" spans="1:20" x14ac:dyDescent="0.35">
      <c r="A10577">
        <f t="shared" si="331"/>
        <v>10577</v>
      </c>
      <c r="B10577" s="3" t="s">
        <v>71</v>
      </c>
      <c r="C10577" s="3" t="s">
        <v>89</v>
      </c>
      <c r="D10577" s="3" t="s">
        <v>47</v>
      </c>
      <c r="E10577">
        <v>2025</v>
      </c>
      <c r="F10577" s="3" t="str">
        <f t="shared" si="330"/>
        <v>GOSpillCOULEE2025</v>
      </c>
      <c r="G10577" s="9">
        <v>0</v>
      </c>
      <c r="H10577" s="9">
        <v>0</v>
      </c>
      <c r="I10577" s="9">
        <v>0</v>
      </c>
      <c r="J10577" s="9">
        <v>0</v>
      </c>
      <c r="K10577" s="9">
        <v>0</v>
      </c>
      <c r="L10577" s="9">
        <v>0</v>
      </c>
      <c r="M10577" s="9">
        <v>0</v>
      </c>
      <c r="N10577" s="9">
        <v>0</v>
      </c>
      <c r="O10577" s="9">
        <v>0</v>
      </c>
      <c r="P10577" s="9">
        <v>0</v>
      </c>
      <c r="Q10577" s="9">
        <v>0</v>
      </c>
      <c r="R10577" s="9">
        <v>0</v>
      </c>
      <c r="S10577" s="9">
        <v>0</v>
      </c>
      <c r="T10577" s="9">
        <v>0</v>
      </c>
    </row>
    <row r="10578" spans="1:20" x14ac:dyDescent="0.35">
      <c r="A10578">
        <f t="shared" si="331"/>
        <v>10578</v>
      </c>
      <c r="B10578" s="3" t="s">
        <v>71</v>
      </c>
      <c r="C10578" s="3" t="s">
        <v>89</v>
      </c>
      <c r="D10578" s="3" t="s">
        <v>47</v>
      </c>
      <c r="E10578">
        <v>2026</v>
      </c>
      <c r="F10578" s="3" t="str">
        <f t="shared" si="330"/>
        <v>GOSpillCOULEE2026</v>
      </c>
      <c r="G10578" s="9">
        <v>0</v>
      </c>
      <c r="H10578" s="9">
        <v>0</v>
      </c>
      <c r="I10578" s="9">
        <v>0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  <c r="Q10578" s="9">
        <v>0</v>
      </c>
      <c r="R10578" s="9">
        <v>0</v>
      </c>
      <c r="S10578" s="9">
        <v>0</v>
      </c>
      <c r="T10578" s="9">
        <v>0</v>
      </c>
    </row>
    <row r="10579" spans="1:20" x14ac:dyDescent="0.35">
      <c r="A10579">
        <f t="shared" si="331"/>
        <v>10579</v>
      </c>
      <c r="B10579" s="3" t="s">
        <v>71</v>
      </c>
      <c r="C10579" s="3" t="s">
        <v>89</v>
      </c>
      <c r="D10579" s="3" t="s">
        <v>47</v>
      </c>
      <c r="E10579">
        <v>2027</v>
      </c>
      <c r="F10579" s="3" t="str">
        <f t="shared" si="330"/>
        <v>GOSpillCOULEE2027</v>
      </c>
      <c r="G10579" s="9">
        <v>0</v>
      </c>
      <c r="H10579" s="9">
        <v>0</v>
      </c>
      <c r="I10579" s="9">
        <v>0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0</v>
      </c>
      <c r="P10579" s="9">
        <v>0</v>
      </c>
      <c r="Q10579" s="9">
        <v>0</v>
      </c>
      <c r="R10579" s="9">
        <v>0</v>
      </c>
      <c r="S10579" s="9">
        <v>0</v>
      </c>
      <c r="T10579" s="9">
        <v>0</v>
      </c>
    </row>
    <row r="10580" spans="1:20" x14ac:dyDescent="0.35">
      <c r="A10580">
        <f t="shared" si="331"/>
        <v>10580</v>
      </c>
      <c r="B10580" s="3" t="s">
        <v>71</v>
      </c>
      <c r="C10580" s="3" t="s">
        <v>89</v>
      </c>
      <c r="D10580" s="3" t="s">
        <v>47</v>
      </c>
      <c r="E10580">
        <v>2028</v>
      </c>
      <c r="F10580" s="3" t="str">
        <f t="shared" si="330"/>
        <v>GOSpillCOULEE2028</v>
      </c>
      <c r="G10580" s="9">
        <v>0</v>
      </c>
      <c r="H10580" s="9">
        <v>0</v>
      </c>
      <c r="I10580" s="9">
        <v>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  <c r="Q10580" s="9">
        <v>0</v>
      </c>
      <c r="R10580" s="9">
        <v>0</v>
      </c>
      <c r="S10580" s="9">
        <v>0</v>
      </c>
      <c r="T10580" s="9">
        <v>0</v>
      </c>
    </row>
    <row r="10581" spans="1:20" x14ac:dyDescent="0.35">
      <c r="A10581">
        <f t="shared" si="331"/>
        <v>10581</v>
      </c>
      <c r="B10581" s="3" t="s">
        <v>71</v>
      </c>
      <c r="C10581" s="3" t="s">
        <v>89</v>
      </c>
      <c r="D10581" s="3" t="s">
        <v>47</v>
      </c>
      <c r="E10581">
        <v>2029</v>
      </c>
      <c r="F10581" s="3" t="str">
        <f t="shared" si="330"/>
        <v>GOSpillCOULEE2029</v>
      </c>
      <c r="G10581" s="9">
        <v>0</v>
      </c>
      <c r="H10581" s="9">
        <v>0</v>
      </c>
      <c r="I10581" s="9">
        <v>0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  <c r="Q10581" s="9">
        <v>0</v>
      </c>
      <c r="R10581" s="9">
        <v>0</v>
      </c>
      <c r="S10581" s="9">
        <v>0</v>
      </c>
      <c r="T10581" s="9">
        <v>0</v>
      </c>
    </row>
    <row r="10582" spans="1:20" x14ac:dyDescent="0.35">
      <c r="A10582">
        <f t="shared" si="331"/>
        <v>10582</v>
      </c>
      <c r="B10582" s="3" t="s">
        <v>71</v>
      </c>
      <c r="C10582" s="3" t="s">
        <v>89</v>
      </c>
      <c r="D10582" s="3" t="s">
        <v>48</v>
      </c>
      <c r="E10582">
        <v>2020</v>
      </c>
      <c r="F10582" s="3" t="str">
        <f t="shared" si="330"/>
        <v>GOSpillCH JOE2020</v>
      </c>
      <c r="G10582" s="9">
        <v>0</v>
      </c>
      <c r="H10582" s="9">
        <v>0</v>
      </c>
      <c r="I10582" s="9">
        <v>0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  <c r="Q10582" s="9">
        <v>0</v>
      </c>
      <c r="R10582" s="9">
        <v>0</v>
      </c>
      <c r="S10582" s="9">
        <v>0</v>
      </c>
      <c r="T10582" s="9">
        <v>0</v>
      </c>
    </row>
    <row r="10583" spans="1:20" x14ac:dyDescent="0.35">
      <c r="A10583">
        <f t="shared" si="331"/>
        <v>10583</v>
      </c>
      <c r="B10583" s="3" t="s">
        <v>71</v>
      </c>
      <c r="C10583" s="3" t="s">
        <v>89</v>
      </c>
      <c r="D10583" s="3" t="s">
        <v>48</v>
      </c>
      <c r="E10583">
        <v>2021</v>
      </c>
      <c r="F10583" s="3" t="str">
        <f t="shared" si="330"/>
        <v>GOSpillCH JOE2021</v>
      </c>
      <c r="G10583" s="9">
        <v>0</v>
      </c>
      <c r="H10583" s="9">
        <v>0</v>
      </c>
      <c r="I10583" s="9">
        <v>0</v>
      </c>
      <c r="J10583" s="9">
        <v>0</v>
      </c>
      <c r="K10583" s="9">
        <v>0</v>
      </c>
      <c r="L10583" s="9">
        <v>0</v>
      </c>
      <c r="M10583" s="9">
        <v>0</v>
      </c>
      <c r="N10583" s="9">
        <v>0</v>
      </c>
      <c r="O10583" s="9">
        <v>0</v>
      </c>
      <c r="P10583" s="9">
        <v>0</v>
      </c>
      <c r="Q10583" s="9">
        <v>0</v>
      </c>
      <c r="R10583" s="9">
        <v>0</v>
      </c>
      <c r="S10583" s="9">
        <v>0</v>
      </c>
      <c r="T10583" s="9">
        <v>0</v>
      </c>
    </row>
    <row r="10584" spans="1:20" x14ac:dyDescent="0.35">
      <c r="A10584">
        <f t="shared" si="331"/>
        <v>10584</v>
      </c>
      <c r="B10584" s="3" t="s">
        <v>71</v>
      </c>
      <c r="C10584" s="3" t="s">
        <v>89</v>
      </c>
      <c r="D10584" s="3" t="s">
        <v>48</v>
      </c>
      <c r="E10584">
        <v>2022</v>
      </c>
      <c r="F10584" s="3" t="str">
        <f t="shared" si="330"/>
        <v>GOSpillCH JOE2022</v>
      </c>
      <c r="G10584" s="9">
        <v>0</v>
      </c>
      <c r="H10584" s="9">
        <v>0</v>
      </c>
      <c r="I10584" s="9">
        <v>0</v>
      </c>
      <c r="J10584" s="9">
        <v>0</v>
      </c>
      <c r="K10584" s="9">
        <v>0</v>
      </c>
      <c r="L10584" s="9">
        <v>0</v>
      </c>
      <c r="M10584" s="9">
        <v>0</v>
      </c>
      <c r="N10584" s="9">
        <v>0</v>
      </c>
      <c r="O10584" s="9">
        <v>0</v>
      </c>
      <c r="P10584" s="9">
        <v>0</v>
      </c>
      <c r="Q10584" s="9">
        <v>0</v>
      </c>
      <c r="R10584" s="9">
        <v>0</v>
      </c>
      <c r="S10584" s="9">
        <v>0</v>
      </c>
      <c r="T10584" s="9">
        <v>0</v>
      </c>
    </row>
    <row r="10585" spans="1:20" x14ac:dyDescent="0.35">
      <c r="A10585">
        <f t="shared" si="331"/>
        <v>10585</v>
      </c>
      <c r="B10585" s="3" t="s">
        <v>71</v>
      </c>
      <c r="C10585" s="3" t="s">
        <v>89</v>
      </c>
      <c r="D10585" s="3" t="s">
        <v>48</v>
      </c>
      <c r="E10585">
        <v>2023</v>
      </c>
      <c r="F10585" s="3" t="str">
        <f t="shared" si="330"/>
        <v>GOSpillCH JOE2023</v>
      </c>
      <c r="G10585" s="9">
        <v>0</v>
      </c>
      <c r="H10585" s="9">
        <v>0</v>
      </c>
      <c r="I10585" s="9">
        <v>0</v>
      </c>
      <c r="J10585" s="9">
        <v>0</v>
      </c>
      <c r="K10585" s="9">
        <v>0</v>
      </c>
      <c r="L10585" s="9">
        <v>0</v>
      </c>
      <c r="M10585" s="9">
        <v>0</v>
      </c>
      <c r="N10585" s="9">
        <v>0</v>
      </c>
      <c r="O10585" s="9">
        <v>0</v>
      </c>
      <c r="P10585" s="9">
        <v>0</v>
      </c>
      <c r="Q10585" s="9">
        <v>0</v>
      </c>
      <c r="R10585" s="9">
        <v>0</v>
      </c>
      <c r="S10585" s="9">
        <v>0</v>
      </c>
      <c r="T10585" s="9">
        <v>0</v>
      </c>
    </row>
    <row r="10586" spans="1:20" x14ac:dyDescent="0.35">
      <c r="A10586">
        <f t="shared" si="331"/>
        <v>10586</v>
      </c>
      <c r="B10586" s="3" t="s">
        <v>71</v>
      </c>
      <c r="C10586" s="3" t="s">
        <v>89</v>
      </c>
      <c r="D10586" s="3" t="s">
        <v>48</v>
      </c>
      <c r="E10586">
        <v>2024</v>
      </c>
      <c r="F10586" s="3" t="str">
        <f t="shared" si="330"/>
        <v>GOSpillCH JOE2024</v>
      </c>
      <c r="G10586" s="9">
        <v>0</v>
      </c>
      <c r="H10586" s="9">
        <v>0</v>
      </c>
      <c r="I10586" s="9">
        <v>0</v>
      </c>
      <c r="J10586" s="9">
        <v>0</v>
      </c>
      <c r="K10586" s="9">
        <v>0</v>
      </c>
      <c r="L10586" s="9">
        <v>0</v>
      </c>
      <c r="M10586" s="9">
        <v>0</v>
      </c>
      <c r="N10586" s="9">
        <v>0</v>
      </c>
      <c r="O10586" s="9">
        <v>0</v>
      </c>
      <c r="P10586" s="9">
        <v>0</v>
      </c>
      <c r="Q10586" s="9">
        <v>0</v>
      </c>
      <c r="R10586" s="9">
        <v>0</v>
      </c>
      <c r="S10586" s="9">
        <v>0</v>
      </c>
      <c r="T10586" s="9">
        <v>0</v>
      </c>
    </row>
    <row r="10587" spans="1:20" x14ac:dyDescent="0.35">
      <c r="A10587">
        <f t="shared" si="331"/>
        <v>10587</v>
      </c>
      <c r="B10587" s="3" t="s">
        <v>71</v>
      </c>
      <c r="C10587" s="3" t="s">
        <v>89</v>
      </c>
      <c r="D10587" s="3" t="s">
        <v>48</v>
      </c>
      <c r="E10587">
        <v>2025</v>
      </c>
      <c r="F10587" s="3" t="str">
        <f t="shared" si="330"/>
        <v>GOSpillCH JOE2025</v>
      </c>
      <c r="G10587" s="9">
        <v>0</v>
      </c>
      <c r="H10587" s="9">
        <v>0</v>
      </c>
      <c r="I10587" s="9">
        <v>0</v>
      </c>
      <c r="J10587" s="9">
        <v>0</v>
      </c>
      <c r="K10587" s="9">
        <v>0</v>
      </c>
      <c r="L10587" s="9">
        <v>0</v>
      </c>
      <c r="M10587" s="9">
        <v>0</v>
      </c>
      <c r="N10587" s="9">
        <v>0</v>
      </c>
      <c r="O10587" s="9">
        <v>0</v>
      </c>
      <c r="P10587" s="9">
        <v>0</v>
      </c>
      <c r="Q10587" s="9">
        <v>0</v>
      </c>
      <c r="R10587" s="9">
        <v>0</v>
      </c>
      <c r="S10587" s="9">
        <v>0</v>
      </c>
      <c r="T10587" s="9">
        <v>0</v>
      </c>
    </row>
    <row r="10588" spans="1:20" x14ac:dyDescent="0.35">
      <c r="A10588">
        <f t="shared" si="331"/>
        <v>10588</v>
      </c>
      <c r="B10588" s="3" t="s">
        <v>71</v>
      </c>
      <c r="C10588" s="3" t="s">
        <v>89</v>
      </c>
      <c r="D10588" s="3" t="s">
        <v>48</v>
      </c>
      <c r="E10588">
        <v>2026</v>
      </c>
      <c r="F10588" s="3" t="str">
        <f t="shared" si="330"/>
        <v>GOSpillCH JOE2026</v>
      </c>
      <c r="G10588" s="9">
        <v>0</v>
      </c>
      <c r="H10588" s="9">
        <v>0</v>
      </c>
      <c r="I10588" s="9">
        <v>0</v>
      </c>
      <c r="J10588" s="9">
        <v>0</v>
      </c>
      <c r="K10588" s="9">
        <v>0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  <c r="Q10588" s="9">
        <v>0</v>
      </c>
      <c r="R10588" s="9">
        <v>0</v>
      </c>
      <c r="S10588" s="9">
        <v>0</v>
      </c>
      <c r="T10588" s="9">
        <v>0</v>
      </c>
    </row>
    <row r="10589" spans="1:20" x14ac:dyDescent="0.35">
      <c r="A10589">
        <f t="shared" si="331"/>
        <v>10589</v>
      </c>
      <c r="B10589" s="3" t="s">
        <v>71</v>
      </c>
      <c r="C10589" s="3" t="s">
        <v>89</v>
      </c>
      <c r="D10589" s="3" t="s">
        <v>48</v>
      </c>
      <c r="E10589">
        <v>2027</v>
      </c>
      <c r="F10589" s="3" t="str">
        <f t="shared" si="330"/>
        <v>GOSpillCH JOE2027</v>
      </c>
      <c r="G10589" s="9">
        <v>0</v>
      </c>
      <c r="H10589" s="9">
        <v>0</v>
      </c>
      <c r="I10589" s="9">
        <v>0</v>
      </c>
      <c r="J10589" s="9">
        <v>0</v>
      </c>
      <c r="K10589" s="9">
        <v>0</v>
      </c>
      <c r="L10589" s="9">
        <v>0</v>
      </c>
      <c r="M10589" s="9">
        <v>0</v>
      </c>
      <c r="N10589" s="9">
        <v>0</v>
      </c>
      <c r="O10589" s="9">
        <v>0</v>
      </c>
      <c r="P10589" s="9">
        <v>0</v>
      </c>
      <c r="Q10589" s="9">
        <v>0</v>
      </c>
      <c r="R10589" s="9">
        <v>0</v>
      </c>
      <c r="S10589" s="9">
        <v>0</v>
      </c>
      <c r="T10589" s="9">
        <v>0</v>
      </c>
    </row>
    <row r="10590" spans="1:20" x14ac:dyDescent="0.35">
      <c r="A10590">
        <f t="shared" si="331"/>
        <v>10590</v>
      </c>
      <c r="B10590" s="3" t="s">
        <v>71</v>
      </c>
      <c r="C10590" s="3" t="s">
        <v>89</v>
      </c>
      <c r="D10590" s="3" t="s">
        <v>48</v>
      </c>
      <c r="E10590">
        <v>2028</v>
      </c>
      <c r="F10590" s="3" t="str">
        <f t="shared" si="330"/>
        <v>GOSpillCH JOE2028</v>
      </c>
      <c r="G10590" s="9">
        <v>0</v>
      </c>
      <c r="H10590" s="9">
        <v>0</v>
      </c>
      <c r="I10590" s="9">
        <v>0</v>
      </c>
      <c r="J10590" s="9">
        <v>0</v>
      </c>
      <c r="K10590" s="9">
        <v>0</v>
      </c>
      <c r="L10590" s="9">
        <v>0</v>
      </c>
      <c r="M10590" s="9">
        <v>0</v>
      </c>
      <c r="N10590" s="9">
        <v>0</v>
      </c>
      <c r="O10590" s="9">
        <v>0</v>
      </c>
      <c r="P10590" s="9">
        <v>0</v>
      </c>
      <c r="Q10590" s="9">
        <v>0</v>
      </c>
      <c r="R10590" s="9">
        <v>0</v>
      </c>
      <c r="S10590" s="9">
        <v>0</v>
      </c>
      <c r="T10590" s="9">
        <v>0</v>
      </c>
    </row>
    <row r="10591" spans="1:20" x14ac:dyDescent="0.35">
      <c r="A10591">
        <f t="shared" si="331"/>
        <v>10591</v>
      </c>
      <c r="B10591" s="3" t="s">
        <v>71</v>
      </c>
      <c r="C10591" s="3" t="s">
        <v>89</v>
      </c>
      <c r="D10591" s="3" t="s">
        <v>48</v>
      </c>
      <c r="E10591">
        <v>2029</v>
      </c>
      <c r="F10591" s="3" t="str">
        <f t="shared" si="330"/>
        <v>GOSpillCH JOE2029</v>
      </c>
      <c r="G10591" s="9">
        <v>0</v>
      </c>
      <c r="H10591" s="9">
        <v>0</v>
      </c>
      <c r="I10591" s="9">
        <v>0</v>
      </c>
      <c r="J10591" s="9">
        <v>0</v>
      </c>
      <c r="K10591" s="9">
        <v>0</v>
      </c>
      <c r="L10591" s="9">
        <v>0</v>
      </c>
      <c r="M10591" s="9">
        <v>0</v>
      </c>
      <c r="N10591" s="9">
        <v>0</v>
      </c>
      <c r="O10591" s="9">
        <v>0</v>
      </c>
      <c r="P10591" s="9">
        <v>0</v>
      </c>
      <c r="Q10591" s="9">
        <v>0</v>
      </c>
      <c r="R10591" s="9">
        <v>0</v>
      </c>
      <c r="S10591" s="9">
        <v>0</v>
      </c>
      <c r="T10591" s="9">
        <v>0</v>
      </c>
    </row>
    <row r="10592" spans="1:20" x14ac:dyDescent="0.35">
      <c r="A10592">
        <f t="shared" si="331"/>
        <v>10592</v>
      </c>
      <c r="B10592" s="3" t="s">
        <v>71</v>
      </c>
      <c r="C10592" s="3" t="s">
        <v>89</v>
      </c>
      <c r="D10592" s="3" t="s">
        <v>49</v>
      </c>
      <c r="E10592">
        <v>2020</v>
      </c>
      <c r="F10592" s="3" t="str">
        <f t="shared" si="330"/>
        <v>GOSpillWELLS2020</v>
      </c>
      <c r="G10592" s="9">
        <v>1</v>
      </c>
      <c r="H10592" s="9">
        <v>1</v>
      </c>
      <c r="I10592" s="9">
        <v>1</v>
      </c>
      <c r="J10592" s="9">
        <v>1</v>
      </c>
      <c r="K10592" s="9">
        <v>1</v>
      </c>
      <c r="L10592" s="9">
        <v>1</v>
      </c>
      <c r="M10592" s="9">
        <v>1</v>
      </c>
      <c r="N10592" s="9">
        <v>1</v>
      </c>
      <c r="O10592" s="9">
        <v>1</v>
      </c>
      <c r="P10592" s="9">
        <v>1</v>
      </c>
      <c r="Q10592" s="9">
        <v>1</v>
      </c>
      <c r="R10592" s="9">
        <v>1</v>
      </c>
      <c r="S10592" s="9">
        <v>1</v>
      </c>
      <c r="T10592" s="9">
        <v>1</v>
      </c>
    </row>
    <row r="10593" spans="1:20" x14ac:dyDescent="0.35">
      <c r="A10593">
        <f t="shared" si="331"/>
        <v>10593</v>
      </c>
      <c r="B10593" s="3" t="s">
        <v>71</v>
      </c>
      <c r="C10593" s="3" t="s">
        <v>89</v>
      </c>
      <c r="D10593" s="3" t="s">
        <v>49</v>
      </c>
      <c r="E10593">
        <v>2021</v>
      </c>
      <c r="F10593" s="3" t="str">
        <f t="shared" si="330"/>
        <v>GOSpillWELLS2021</v>
      </c>
      <c r="G10593" s="9">
        <v>1</v>
      </c>
      <c r="H10593" s="9">
        <v>1</v>
      </c>
      <c r="I10593" s="9">
        <v>1</v>
      </c>
      <c r="J10593" s="9">
        <v>1</v>
      </c>
      <c r="K10593" s="9">
        <v>1</v>
      </c>
      <c r="L10593" s="9">
        <v>1</v>
      </c>
      <c r="M10593" s="9">
        <v>1</v>
      </c>
      <c r="N10593" s="9">
        <v>1</v>
      </c>
      <c r="O10593" s="9">
        <v>1</v>
      </c>
      <c r="P10593" s="9">
        <v>1</v>
      </c>
      <c r="Q10593" s="9">
        <v>1</v>
      </c>
      <c r="R10593" s="9">
        <v>1</v>
      </c>
      <c r="S10593" s="9">
        <v>1</v>
      </c>
      <c r="T10593" s="9">
        <v>1</v>
      </c>
    </row>
    <row r="10594" spans="1:20" x14ac:dyDescent="0.35">
      <c r="A10594">
        <f t="shared" si="331"/>
        <v>10594</v>
      </c>
      <c r="B10594" s="3" t="s">
        <v>71</v>
      </c>
      <c r="C10594" s="3" t="s">
        <v>89</v>
      </c>
      <c r="D10594" s="3" t="s">
        <v>49</v>
      </c>
      <c r="E10594">
        <v>2022</v>
      </c>
      <c r="F10594" s="3" t="str">
        <f t="shared" si="330"/>
        <v>GOSpillWELLS2022</v>
      </c>
      <c r="G10594" s="9">
        <v>1</v>
      </c>
      <c r="H10594" s="9">
        <v>1</v>
      </c>
      <c r="I10594" s="9">
        <v>1</v>
      </c>
      <c r="J10594" s="9">
        <v>1</v>
      </c>
      <c r="K10594" s="9">
        <v>1</v>
      </c>
      <c r="L10594" s="9">
        <v>1</v>
      </c>
      <c r="M10594" s="9">
        <v>1</v>
      </c>
      <c r="N10594" s="9">
        <v>1</v>
      </c>
      <c r="O10594" s="9">
        <v>1</v>
      </c>
      <c r="P10594" s="9">
        <v>1</v>
      </c>
      <c r="Q10594" s="9">
        <v>1</v>
      </c>
      <c r="R10594" s="9">
        <v>1</v>
      </c>
      <c r="S10594" s="9">
        <v>1</v>
      </c>
      <c r="T10594" s="9">
        <v>1</v>
      </c>
    </row>
    <row r="10595" spans="1:20" x14ac:dyDescent="0.35">
      <c r="A10595">
        <f t="shared" si="331"/>
        <v>10595</v>
      </c>
      <c r="B10595" s="3" t="s">
        <v>71</v>
      </c>
      <c r="C10595" s="3" t="s">
        <v>89</v>
      </c>
      <c r="D10595" s="3" t="s">
        <v>49</v>
      </c>
      <c r="E10595">
        <v>2023</v>
      </c>
      <c r="F10595" s="3" t="str">
        <f t="shared" si="330"/>
        <v>GOSpillWELLS2023</v>
      </c>
      <c r="G10595" s="9">
        <v>1</v>
      </c>
      <c r="H10595" s="9">
        <v>1</v>
      </c>
      <c r="I10595" s="9">
        <v>1</v>
      </c>
      <c r="J10595" s="9">
        <v>1</v>
      </c>
      <c r="K10595" s="9">
        <v>1</v>
      </c>
      <c r="L10595" s="9">
        <v>1</v>
      </c>
      <c r="M10595" s="9">
        <v>1</v>
      </c>
      <c r="N10595" s="9">
        <v>1</v>
      </c>
      <c r="O10595" s="9">
        <v>1</v>
      </c>
      <c r="P10595" s="9">
        <v>1</v>
      </c>
      <c r="Q10595" s="9">
        <v>1</v>
      </c>
      <c r="R10595" s="9">
        <v>1</v>
      </c>
      <c r="S10595" s="9">
        <v>1</v>
      </c>
      <c r="T10595" s="9">
        <v>1</v>
      </c>
    </row>
    <row r="10596" spans="1:20" x14ac:dyDescent="0.35">
      <c r="A10596">
        <f t="shared" si="331"/>
        <v>10596</v>
      </c>
      <c r="B10596" s="3" t="s">
        <v>71</v>
      </c>
      <c r="C10596" s="3" t="s">
        <v>89</v>
      </c>
      <c r="D10596" s="3" t="s">
        <v>49</v>
      </c>
      <c r="E10596">
        <v>2024</v>
      </c>
      <c r="F10596" s="3" t="str">
        <f t="shared" si="330"/>
        <v>GOSpillWELLS2024</v>
      </c>
      <c r="G10596" s="9">
        <v>1</v>
      </c>
      <c r="H10596" s="9">
        <v>1</v>
      </c>
      <c r="I10596" s="9">
        <v>1</v>
      </c>
      <c r="J10596" s="9">
        <v>1</v>
      </c>
      <c r="K10596" s="9">
        <v>1</v>
      </c>
      <c r="L10596" s="9">
        <v>1</v>
      </c>
      <c r="M10596" s="9">
        <v>1</v>
      </c>
      <c r="N10596" s="9">
        <v>1</v>
      </c>
      <c r="O10596" s="9">
        <v>1</v>
      </c>
      <c r="P10596" s="9">
        <v>1</v>
      </c>
      <c r="Q10596" s="9">
        <v>1</v>
      </c>
      <c r="R10596" s="9">
        <v>1</v>
      </c>
      <c r="S10596" s="9">
        <v>1</v>
      </c>
      <c r="T10596" s="9">
        <v>1</v>
      </c>
    </row>
    <row r="10597" spans="1:20" x14ac:dyDescent="0.35">
      <c r="A10597">
        <f t="shared" si="331"/>
        <v>10597</v>
      </c>
      <c r="B10597" s="3" t="s">
        <v>71</v>
      </c>
      <c r="C10597" s="3" t="s">
        <v>89</v>
      </c>
      <c r="D10597" s="3" t="s">
        <v>49</v>
      </c>
      <c r="E10597">
        <v>2025</v>
      </c>
      <c r="F10597" s="3" t="str">
        <f t="shared" si="330"/>
        <v>GOSpillWELLS2025</v>
      </c>
      <c r="G10597" s="9">
        <v>1</v>
      </c>
      <c r="H10597" s="9">
        <v>1</v>
      </c>
      <c r="I10597" s="9">
        <v>1</v>
      </c>
      <c r="J10597" s="9">
        <v>1</v>
      </c>
      <c r="K10597" s="9">
        <v>1</v>
      </c>
      <c r="L10597" s="9">
        <v>1</v>
      </c>
      <c r="M10597" s="9">
        <v>1</v>
      </c>
      <c r="N10597" s="9">
        <v>1</v>
      </c>
      <c r="O10597" s="9">
        <v>1</v>
      </c>
      <c r="P10597" s="9">
        <v>1</v>
      </c>
      <c r="Q10597" s="9">
        <v>1</v>
      </c>
      <c r="R10597" s="9">
        <v>1</v>
      </c>
      <c r="S10597" s="9">
        <v>1</v>
      </c>
      <c r="T10597" s="9">
        <v>1</v>
      </c>
    </row>
    <row r="10598" spans="1:20" x14ac:dyDescent="0.35">
      <c r="A10598">
        <f t="shared" si="331"/>
        <v>10598</v>
      </c>
      <c r="B10598" s="3" t="s">
        <v>71</v>
      </c>
      <c r="C10598" s="3" t="s">
        <v>89</v>
      </c>
      <c r="D10598" s="3" t="s">
        <v>49</v>
      </c>
      <c r="E10598">
        <v>2026</v>
      </c>
      <c r="F10598" s="3" t="str">
        <f t="shared" si="330"/>
        <v>GOSpillWELLS2026</v>
      </c>
      <c r="G10598" s="9">
        <v>1</v>
      </c>
      <c r="H10598" s="9">
        <v>1</v>
      </c>
      <c r="I10598" s="9">
        <v>1</v>
      </c>
      <c r="J10598" s="9">
        <v>1</v>
      </c>
      <c r="K10598" s="9">
        <v>1</v>
      </c>
      <c r="L10598" s="9">
        <v>1</v>
      </c>
      <c r="M10598" s="9">
        <v>1</v>
      </c>
      <c r="N10598" s="9">
        <v>1</v>
      </c>
      <c r="O10598" s="9">
        <v>1</v>
      </c>
      <c r="P10598" s="9">
        <v>1</v>
      </c>
      <c r="Q10598" s="9">
        <v>1</v>
      </c>
      <c r="R10598" s="9">
        <v>1</v>
      </c>
      <c r="S10598" s="9">
        <v>1</v>
      </c>
      <c r="T10598" s="9">
        <v>1</v>
      </c>
    </row>
    <row r="10599" spans="1:20" x14ac:dyDescent="0.35">
      <c r="A10599">
        <f t="shared" si="331"/>
        <v>10599</v>
      </c>
      <c r="B10599" s="3" t="s">
        <v>71</v>
      </c>
      <c r="C10599" s="3" t="s">
        <v>89</v>
      </c>
      <c r="D10599" s="3" t="s">
        <v>49</v>
      </c>
      <c r="E10599">
        <v>2027</v>
      </c>
      <c r="F10599" s="3" t="str">
        <f t="shared" si="330"/>
        <v>GOSpillWELLS2027</v>
      </c>
      <c r="G10599" s="9">
        <v>1</v>
      </c>
      <c r="H10599" s="9">
        <v>1</v>
      </c>
      <c r="I10599" s="9">
        <v>1</v>
      </c>
      <c r="J10599" s="9">
        <v>1</v>
      </c>
      <c r="K10599" s="9">
        <v>1</v>
      </c>
      <c r="L10599" s="9">
        <v>1</v>
      </c>
      <c r="M10599" s="9">
        <v>1</v>
      </c>
      <c r="N10599" s="9">
        <v>1</v>
      </c>
      <c r="O10599" s="9">
        <v>1</v>
      </c>
      <c r="P10599" s="9">
        <v>1</v>
      </c>
      <c r="Q10599" s="9">
        <v>1</v>
      </c>
      <c r="R10599" s="9">
        <v>1</v>
      </c>
      <c r="S10599" s="9">
        <v>1</v>
      </c>
      <c r="T10599" s="9">
        <v>1</v>
      </c>
    </row>
    <row r="10600" spans="1:20" x14ac:dyDescent="0.35">
      <c r="A10600">
        <f t="shared" si="331"/>
        <v>10600</v>
      </c>
      <c r="B10600" s="3" t="s">
        <v>71</v>
      </c>
      <c r="C10600" s="3" t="s">
        <v>89</v>
      </c>
      <c r="D10600" s="3" t="s">
        <v>49</v>
      </c>
      <c r="E10600">
        <v>2028</v>
      </c>
      <c r="F10600" s="3" t="str">
        <f t="shared" si="330"/>
        <v>GOSpillWELLS2028</v>
      </c>
      <c r="G10600" s="9">
        <v>1</v>
      </c>
      <c r="H10600" s="9">
        <v>1</v>
      </c>
      <c r="I10600" s="9">
        <v>1</v>
      </c>
      <c r="J10600" s="9">
        <v>1</v>
      </c>
      <c r="K10600" s="9">
        <v>1</v>
      </c>
      <c r="L10600" s="9">
        <v>1</v>
      </c>
      <c r="M10600" s="9">
        <v>1</v>
      </c>
      <c r="N10600" s="9">
        <v>1</v>
      </c>
      <c r="O10600" s="9">
        <v>1</v>
      </c>
      <c r="P10600" s="9">
        <v>1</v>
      </c>
      <c r="Q10600" s="9">
        <v>1</v>
      </c>
      <c r="R10600" s="9">
        <v>1</v>
      </c>
      <c r="S10600" s="9">
        <v>1</v>
      </c>
      <c r="T10600" s="9">
        <v>1</v>
      </c>
    </row>
    <row r="10601" spans="1:20" x14ac:dyDescent="0.35">
      <c r="A10601">
        <f t="shared" si="331"/>
        <v>10601</v>
      </c>
      <c r="B10601" s="3" t="s">
        <v>71</v>
      </c>
      <c r="C10601" s="3" t="s">
        <v>89</v>
      </c>
      <c r="D10601" s="3" t="s">
        <v>49</v>
      </c>
      <c r="E10601">
        <v>2029</v>
      </c>
      <c r="F10601" s="3" t="str">
        <f t="shared" si="330"/>
        <v>GOSpillWELLS2029</v>
      </c>
      <c r="G10601" s="9">
        <v>1</v>
      </c>
      <c r="H10601" s="9">
        <v>1</v>
      </c>
      <c r="I10601" s="9">
        <v>1</v>
      </c>
      <c r="J10601" s="9">
        <v>1</v>
      </c>
      <c r="K10601" s="9">
        <v>1</v>
      </c>
      <c r="L10601" s="9">
        <v>1</v>
      </c>
      <c r="M10601" s="9">
        <v>1</v>
      </c>
      <c r="N10601" s="9">
        <v>1</v>
      </c>
      <c r="O10601" s="9">
        <v>1</v>
      </c>
      <c r="P10601" s="9">
        <v>1</v>
      </c>
      <c r="Q10601" s="9">
        <v>1</v>
      </c>
      <c r="R10601" s="9">
        <v>1</v>
      </c>
      <c r="S10601" s="9">
        <v>1</v>
      </c>
      <c r="T10601" s="9">
        <v>1</v>
      </c>
    </row>
    <row r="10602" spans="1:20" x14ac:dyDescent="0.35">
      <c r="A10602">
        <f t="shared" si="331"/>
        <v>10602</v>
      </c>
      <c r="B10602" s="3" t="s">
        <v>71</v>
      </c>
      <c r="C10602" s="3" t="s">
        <v>89</v>
      </c>
      <c r="D10602" s="3" t="s">
        <v>50</v>
      </c>
      <c r="E10602">
        <v>2020</v>
      </c>
      <c r="F10602" s="3" t="str">
        <f t="shared" si="330"/>
        <v>GOSpillCHELAN2020</v>
      </c>
      <c r="G10602" s="9">
        <v>0</v>
      </c>
      <c r="H10602" s="9">
        <v>0</v>
      </c>
      <c r="I10602" s="9">
        <v>0</v>
      </c>
      <c r="J10602" s="9">
        <v>0</v>
      </c>
      <c r="K10602" s="9">
        <v>0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  <c r="Q10602" s="9">
        <v>0</v>
      </c>
      <c r="R10602" s="9">
        <v>0</v>
      </c>
      <c r="S10602" s="9">
        <v>0</v>
      </c>
      <c r="T10602" s="9">
        <v>0</v>
      </c>
    </row>
    <row r="10603" spans="1:20" x14ac:dyDescent="0.35">
      <c r="A10603">
        <f t="shared" si="331"/>
        <v>10603</v>
      </c>
      <c r="B10603" s="3" t="s">
        <v>71</v>
      </c>
      <c r="C10603" s="3" t="s">
        <v>89</v>
      </c>
      <c r="D10603" s="3" t="s">
        <v>50</v>
      </c>
      <c r="E10603">
        <v>2021</v>
      </c>
      <c r="F10603" s="3" t="str">
        <f t="shared" si="330"/>
        <v>GOSpillCHELAN2021</v>
      </c>
      <c r="G10603" s="9">
        <v>0</v>
      </c>
      <c r="H10603" s="9">
        <v>0</v>
      </c>
      <c r="I10603" s="9">
        <v>0</v>
      </c>
      <c r="J10603" s="9">
        <v>0</v>
      </c>
      <c r="K10603" s="9">
        <v>0</v>
      </c>
      <c r="L10603" s="9">
        <v>0</v>
      </c>
      <c r="M10603" s="9">
        <v>0</v>
      </c>
      <c r="N10603" s="9">
        <v>0</v>
      </c>
      <c r="O10603" s="9">
        <v>0</v>
      </c>
      <c r="P10603" s="9">
        <v>0</v>
      </c>
      <c r="Q10603" s="9">
        <v>0</v>
      </c>
      <c r="R10603" s="9">
        <v>0</v>
      </c>
      <c r="S10603" s="9">
        <v>0</v>
      </c>
      <c r="T10603" s="9">
        <v>0</v>
      </c>
    </row>
    <row r="10604" spans="1:20" x14ac:dyDescent="0.35">
      <c r="A10604">
        <f t="shared" si="331"/>
        <v>10604</v>
      </c>
      <c r="B10604" s="3" t="s">
        <v>71</v>
      </c>
      <c r="C10604" s="3" t="s">
        <v>89</v>
      </c>
      <c r="D10604" s="3" t="s">
        <v>50</v>
      </c>
      <c r="E10604">
        <v>2022</v>
      </c>
      <c r="F10604" s="3" t="str">
        <f t="shared" si="330"/>
        <v>GOSpillCHELAN2022</v>
      </c>
      <c r="G10604" s="9">
        <v>0</v>
      </c>
      <c r="H10604" s="9">
        <v>0</v>
      </c>
      <c r="I10604" s="9">
        <v>0</v>
      </c>
      <c r="J10604" s="9">
        <v>0</v>
      </c>
      <c r="K10604" s="9">
        <v>0</v>
      </c>
      <c r="L10604" s="9">
        <v>0</v>
      </c>
      <c r="M10604" s="9">
        <v>0</v>
      </c>
      <c r="N10604" s="9">
        <v>0</v>
      </c>
      <c r="O10604" s="9">
        <v>0</v>
      </c>
      <c r="P10604" s="9">
        <v>0</v>
      </c>
      <c r="Q10604" s="9">
        <v>0</v>
      </c>
      <c r="R10604" s="9">
        <v>0</v>
      </c>
      <c r="S10604" s="9">
        <v>0</v>
      </c>
      <c r="T10604" s="9">
        <v>0</v>
      </c>
    </row>
    <row r="10605" spans="1:20" x14ac:dyDescent="0.35">
      <c r="A10605">
        <f t="shared" si="331"/>
        <v>10605</v>
      </c>
      <c r="B10605" s="3" t="s">
        <v>71</v>
      </c>
      <c r="C10605" s="3" t="s">
        <v>89</v>
      </c>
      <c r="D10605" s="3" t="s">
        <v>50</v>
      </c>
      <c r="E10605">
        <v>2023</v>
      </c>
      <c r="F10605" s="3" t="str">
        <f t="shared" si="330"/>
        <v>GOSpillCHELAN2023</v>
      </c>
      <c r="G10605" s="9">
        <v>0</v>
      </c>
      <c r="H10605" s="9">
        <v>0</v>
      </c>
      <c r="I10605" s="9">
        <v>0</v>
      </c>
      <c r="J10605" s="9">
        <v>0</v>
      </c>
      <c r="K10605" s="9">
        <v>0</v>
      </c>
      <c r="L10605" s="9">
        <v>0</v>
      </c>
      <c r="M10605" s="9">
        <v>0</v>
      </c>
      <c r="N10605" s="9">
        <v>0</v>
      </c>
      <c r="O10605" s="9">
        <v>0</v>
      </c>
      <c r="P10605" s="9">
        <v>0</v>
      </c>
      <c r="Q10605" s="9">
        <v>0</v>
      </c>
      <c r="R10605" s="9">
        <v>0</v>
      </c>
      <c r="S10605" s="9">
        <v>0</v>
      </c>
      <c r="T10605" s="9">
        <v>0</v>
      </c>
    </row>
    <row r="10606" spans="1:20" x14ac:dyDescent="0.35">
      <c r="A10606">
        <f t="shared" si="331"/>
        <v>10606</v>
      </c>
      <c r="B10606" s="3" t="s">
        <v>71</v>
      </c>
      <c r="C10606" s="3" t="s">
        <v>89</v>
      </c>
      <c r="D10606" s="3" t="s">
        <v>50</v>
      </c>
      <c r="E10606">
        <v>2024</v>
      </c>
      <c r="F10606" s="3" t="str">
        <f t="shared" si="330"/>
        <v>GOSpillCHELAN2024</v>
      </c>
      <c r="G10606" s="9">
        <v>0</v>
      </c>
      <c r="H10606" s="9">
        <v>0</v>
      </c>
      <c r="I10606" s="9">
        <v>0</v>
      </c>
      <c r="J10606" s="9">
        <v>0</v>
      </c>
      <c r="K10606" s="9">
        <v>0</v>
      </c>
      <c r="L10606" s="9">
        <v>0</v>
      </c>
      <c r="M10606" s="9">
        <v>0</v>
      </c>
      <c r="N10606" s="9">
        <v>0</v>
      </c>
      <c r="O10606" s="9">
        <v>0</v>
      </c>
      <c r="P10606" s="9">
        <v>0</v>
      </c>
      <c r="Q10606" s="9">
        <v>0</v>
      </c>
      <c r="R10606" s="9">
        <v>0</v>
      </c>
      <c r="S10606" s="9">
        <v>0</v>
      </c>
      <c r="T10606" s="9">
        <v>0</v>
      </c>
    </row>
    <row r="10607" spans="1:20" x14ac:dyDescent="0.35">
      <c r="A10607">
        <f t="shared" si="331"/>
        <v>10607</v>
      </c>
      <c r="B10607" s="3" t="s">
        <v>71</v>
      </c>
      <c r="C10607" s="3" t="s">
        <v>89</v>
      </c>
      <c r="D10607" s="3" t="s">
        <v>50</v>
      </c>
      <c r="E10607">
        <v>2025</v>
      </c>
      <c r="F10607" s="3" t="str">
        <f t="shared" si="330"/>
        <v>GOSpillCHELAN2025</v>
      </c>
      <c r="G10607" s="9">
        <v>0</v>
      </c>
      <c r="H10607" s="9">
        <v>0</v>
      </c>
      <c r="I10607" s="9">
        <v>0</v>
      </c>
      <c r="J10607" s="9">
        <v>0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  <c r="Q10607" s="9">
        <v>0</v>
      </c>
      <c r="R10607" s="9">
        <v>0</v>
      </c>
      <c r="S10607" s="9">
        <v>0</v>
      </c>
      <c r="T10607" s="9">
        <v>0</v>
      </c>
    </row>
    <row r="10608" spans="1:20" x14ac:dyDescent="0.35">
      <c r="A10608">
        <f t="shared" si="331"/>
        <v>10608</v>
      </c>
      <c r="B10608" s="3" t="s">
        <v>71</v>
      </c>
      <c r="C10608" s="3" t="s">
        <v>89</v>
      </c>
      <c r="D10608" s="3" t="s">
        <v>50</v>
      </c>
      <c r="E10608">
        <v>2026</v>
      </c>
      <c r="F10608" s="3" t="str">
        <f t="shared" si="330"/>
        <v>GOSpillCHELAN2026</v>
      </c>
      <c r="G10608" s="9">
        <v>0</v>
      </c>
      <c r="H10608" s="9">
        <v>0</v>
      </c>
      <c r="I10608" s="9">
        <v>0</v>
      </c>
      <c r="J10608" s="9">
        <v>0</v>
      </c>
      <c r="K10608" s="9">
        <v>0</v>
      </c>
      <c r="L10608" s="9">
        <v>0</v>
      </c>
      <c r="M10608" s="9">
        <v>0</v>
      </c>
      <c r="N10608" s="9">
        <v>0</v>
      </c>
      <c r="O10608" s="9">
        <v>0</v>
      </c>
      <c r="P10608" s="9">
        <v>0</v>
      </c>
      <c r="Q10608" s="9">
        <v>0</v>
      </c>
      <c r="R10608" s="9">
        <v>0</v>
      </c>
      <c r="S10608" s="9">
        <v>0</v>
      </c>
      <c r="T10608" s="9">
        <v>0</v>
      </c>
    </row>
    <row r="10609" spans="1:20" x14ac:dyDescent="0.35">
      <c r="A10609">
        <f t="shared" si="331"/>
        <v>10609</v>
      </c>
      <c r="B10609" s="3" t="s">
        <v>71</v>
      </c>
      <c r="C10609" s="3" t="s">
        <v>89</v>
      </c>
      <c r="D10609" s="3" t="s">
        <v>50</v>
      </c>
      <c r="E10609">
        <v>2027</v>
      </c>
      <c r="F10609" s="3" t="str">
        <f t="shared" si="330"/>
        <v>GOSpillCHELAN2027</v>
      </c>
      <c r="G10609" s="9">
        <v>0</v>
      </c>
      <c r="H10609" s="9">
        <v>0</v>
      </c>
      <c r="I10609" s="9">
        <v>0</v>
      </c>
      <c r="J10609" s="9">
        <v>0</v>
      </c>
      <c r="K10609" s="9">
        <v>0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  <c r="Q10609" s="9">
        <v>0</v>
      </c>
      <c r="R10609" s="9">
        <v>0</v>
      </c>
      <c r="S10609" s="9">
        <v>0</v>
      </c>
      <c r="T10609" s="9">
        <v>0</v>
      </c>
    </row>
    <row r="10610" spans="1:20" x14ac:dyDescent="0.35">
      <c r="A10610">
        <f t="shared" si="331"/>
        <v>10610</v>
      </c>
      <c r="B10610" s="3" t="s">
        <v>71</v>
      </c>
      <c r="C10610" s="3" t="s">
        <v>89</v>
      </c>
      <c r="D10610" s="3" t="s">
        <v>50</v>
      </c>
      <c r="E10610">
        <v>2028</v>
      </c>
      <c r="F10610" s="3" t="str">
        <f t="shared" si="330"/>
        <v>GOSpillCHELAN2028</v>
      </c>
      <c r="G10610" s="9">
        <v>0</v>
      </c>
      <c r="H10610" s="9">
        <v>0</v>
      </c>
      <c r="I10610" s="9">
        <v>0</v>
      </c>
      <c r="J10610" s="9">
        <v>0</v>
      </c>
      <c r="K10610" s="9">
        <v>0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  <c r="Q10610" s="9">
        <v>0</v>
      </c>
      <c r="R10610" s="9">
        <v>0</v>
      </c>
      <c r="S10610" s="9">
        <v>0</v>
      </c>
      <c r="T10610" s="9">
        <v>0</v>
      </c>
    </row>
    <row r="10611" spans="1:20" x14ac:dyDescent="0.35">
      <c r="A10611">
        <f t="shared" si="331"/>
        <v>10611</v>
      </c>
      <c r="B10611" s="3" t="s">
        <v>71</v>
      </c>
      <c r="C10611" s="3" t="s">
        <v>89</v>
      </c>
      <c r="D10611" s="3" t="s">
        <v>50</v>
      </c>
      <c r="E10611">
        <v>2029</v>
      </c>
      <c r="F10611" s="3" t="str">
        <f t="shared" si="330"/>
        <v>GOSpillCHELAN2029</v>
      </c>
      <c r="G10611" s="9">
        <v>0</v>
      </c>
      <c r="H10611" s="9">
        <v>0</v>
      </c>
      <c r="I10611" s="9">
        <v>0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  <c r="Q10611" s="9">
        <v>0</v>
      </c>
      <c r="R10611" s="9">
        <v>0</v>
      </c>
      <c r="S10611" s="9">
        <v>0</v>
      </c>
      <c r="T10611" s="9">
        <v>0</v>
      </c>
    </row>
    <row r="10612" spans="1:20" x14ac:dyDescent="0.35">
      <c r="A10612">
        <f t="shared" si="331"/>
        <v>10612</v>
      </c>
      <c r="B10612" s="3" t="s">
        <v>71</v>
      </c>
      <c r="C10612" s="3" t="s">
        <v>89</v>
      </c>
      <c r="D10612" s="3" t="s">
        <v>51</v>
      </c>
      <c r="E10612">
        <v>2020</v>
      </c>
      <c r="F10612" s="3" t="str">
        <f t="shared" si="330"/>
        <v>GOSpillR RECH2020</v>
      </c>
      <c r="G10612" s="9">
        <v>6.7000000000000004E-2</v>
      </c>
      <c r="H10612" s="9">
        <v>6.7000000000000004E-2</v>
      </c>
      <c r="I10612" s="9">
        <v>6.7000000000000004E-2</v>
      </c>
      <c r="J10612" s="9">
        <v>6.7000000000000004E-2</v>
      </c>
      <c r="K10612" s="9">
        <v>6.7000000000000004E-2</v>
      </c>
      <c r="L10612" s="9">
        <v>6.7000000000000004E-2</v>
      </c>
      <c r="M10612" s="9">
        <v>0.42699999999999999</v>
      </c>
      <c r="N10612" s="9">
        <v>0.42699999999999999</v>
      </c>
      <c r="O10612" s="9">
        <v>0.42699999999999999</v>
      </c>
      <c r="P10612" s="9">
        <v>0.42699999999999999</v>
      </c>
      <c r="Q10612" s="9">
        <v>0.42699999999999999</v>
      </c>
      <c r="R10612" s="9">
        <v>0.42699999999999999</v>
      </c>
      <c r="S10612" s="9">
        <v>0.42699999999999999</v>
      </c>
      <c r="T10612" s="9">
        <v>6.7000000000000004E-2</v>
      </c>
    </row>
    <row r="10613" spans="1:20" x14ac:dyDescent="0.35">
      <c r="A10613">
        <f t="shared" si="331"/>
        <v>10613</v>
      </c>
      <c r="B10613" s="3" t="s">
        <v>71</v>
      </c>
      <c r="C10613" s="3" t="s">
        <v>89</v>
      </c>
      <c r="D10613" s="3" t="s">
        <v>51</v>
      </c>
      <c r="E10613">
        <v>2021</v>
      </c>
      <c r="F10613" s="3" t="str">
        <f t="shared" si="330"/>
        <v>GOSpillR RECH2021</v>
      </c>
      <c r="G10613" s="9">
        <v>6.7000000000000004E-2</v>
      </c>
      <c r="H10613" s="9">
        <v>6.7000000000000004E-2</v>
      </c>
      <c r="I10613" s="9">
        <v>6.7000000000000004E-2</v>
      </c>
      <c r="J10613" s="9">
        <v>6.7000000000000004E-2</v>
      </c>
      <c r="K10613" s="9">
        <v>6.7000000000000004E-2</v>
      </c>
      <c r="L10613" s="9">
        <v>6.7000000000000004E-2</v>
      </c>
      <c r="M10613" s="9">
        <v>0.42699999999999999</v>
      </c>
      <c r="N10613" s="9">
        <v>0.42699999999999999</v>
      </c>
      <c r="O10613" s="9">
        <v>0.42699999999999999</v>
      </c>
      <c r="P10613" s="9">
        <v>0.42699999999999999</v>
      </c>
      <c r="Q10613" s="9">
        <v>0.42699999999999999</v>
      </c>
      <c r="R10613" s="9">
        <v>0.42699999999999999</v>
      </c>
      <c r="S10613" s="9">
        <v>0.42699999999999999</v>
      </c>
      <c r="T10613" s="9">
        <v>6.7000000000000004E-2</v>
      </c>
    </row>
    <row r="10614" spans="1:20" x14ac:dyDescent="0.35">
      <c r="A10614">
        <f t="shared" si="331"/>
        <v>10614</v>
      </c>
      <c r="B10614" s="3" t="s">
        <v>71</v>
      </c>
      <c r="C10614" s="3" t="s">
        <v>89</v>
      </c>
      <c r="D10614" s="3" t="s">
        <v>51</v>
      </c>
      <c r="E10614">
        <v>2022</v>
      </c>
      <c r="F10614" s="3" t="str">
        <f t="shared" si="330"/>
        <v>GOSpillR RECH2022</v>
      </c>
      <c r="G10614" s="9">
        <v>6.7000000000000004E-2</v>
      </c>
      <c r="H10614" s="9">
        <v>6.7000000000000004E-2</v>
      </c>
      <c r="I10614" s="9">
        <v>6.7000000000000004E-2</v>
      </c>
      <c r="J10614" s="9">
        <v>6.7000000000000004E-2</v>
      </c>
      <c r="K10614" s="9">
        <v>6.7000000000000004E-2</v>
      </c>
      <c r="L10614" s="9">
        <v>6.7000000000000004E-2</v>
      </c>
      <c r="M10614" s="9">
        <v>0.42699999999999999</v>
      </c>
      <c r="N10614" s="9">
        <v>0.42699999999999999</v>
      </c>
      <c r="O10614" s="9">
        <v>0.42699999999999999</v>
      </c>
      <c r="P10614" s="9">
        <v>0.42699999999999999</v>
      </c>
      <c r="Q10614" s="9">
        <v>0.42699999999999999</v>
      </c>
      <c r="R10614" s="9">
        <v>0.42699999999999999</v>
      </c>
      <c r="S10614" s="9">
        <v>0.42699999999999999</v>
      </c>
      <c r="T10614" s="9">
        <v>6.7000000000000004E-2</v>
      </c>
    </row>
    <row r="10615" spans="1:20" x14ac:dyDescent="0.35">
      <c r="A10615">
        <f t="shared" si="331"/>
        <v>10615</v>
      </c>
      <c r="B10615" s="3" t="s">
        <v>71</v>
      </c>
      <c r="C10615" s="3" t="s">
        <v>89</v>
      </c>
      <c r="D10615" s="3" t="s">
        <v>51</v>
      </c>
      <c r="E10615">
        <v>2023</v>
      </c>
      <c r="F10615" s="3" t="str">
        <f t="shared" si="330"/>
        <v>GOSpillR RECH2023</v>
      </c>
      <c r="G10615" s="9">
        <v>6.7000000000000004E-2</v>
      </c>
      <c r="H10615" s="9">
        <v>6.7000000000000004E-2</v>
      </c>
      <c r="I10615" s="9">
        <v>6.7000000000000004E-2</v>
      </c>
      <c r="J10615" s="9">
        <v>6.7000000000000004E-2</v>
      </c>
      <c r="K10615" s="9">
        <v>6.7000000000000004E-2</v>
      </c>
      <c r="L10615" s="9">
        <v>6.7000000000000004E-2</v>
      </c>
      <c r="M10615" s="9">
        <v>0.42699999999999999</v>
      </c>
      <c r="N10615" s="9">
        <v>0.42699999999999999</v>
      </c>
      <c r="O10615" s="9">
        <v>0.42699999999999999</v>
      </c>
      <c r="P10615" s="9">
        <v>0.42699999999999999</v>
      </c>
      <c r="Q10615" s="9">
        <v>0.42699999999999999</v>
      </c>
      <c r="R10615" s="9">
        <v>0.42699999999999999</v>
      </c>
      <c r="S10615" s="9">
        <v>0.42699999999999999</v>
      </c>
      <c r="T10615" s="9">
        <v>6.7000000000000004E-2</v>
      </c>
    </row>
    <row r="10616" spans="1:20" x14ac:dyDescent="0.35">
      <c r="A10616">
        <f t="shared" si="331"/>
        <v>10616</v>
      </c>
      <c r="B10616" s="3" t="s">
        <v>71</v>
      </c>
      <c r="C10616" s="3" t="s">
        <v>89</v>
      </c>
      <c r="D10616" s="3" t="s">
        <v>51</v>
      </c>
      <c r="E10616">
        <v>2024</v>
      </c>
      <c r="F10616" s="3" t="str">
        <f t="shared" si="330"/>
        <v>GOSpillR RECH2024</v>
      </c>
      <c r="G10616" s="9">
        <v>6.7000000000000004E-2</v>
      </c>
      <c r="H10616" s="9">
        <v>6.7000000000000004E-2</v>
      </c>
      <c r="I10616" s="9">
        <v>6.7000000000000004E-2</v>
      </c>
      <c r="J10616" s="9">
        <v>6.7000000000000004E-2</v>
      </c>
      <c r="K10616" s="9">
        <v>6.7000000000000004E-2</v>
      </c>
      <c r="L10616" s="9">
        <v>6.7000000000000004E-2</v>
      </c>
      <c r="M10616" s="9">
        <v>0.42699999999999999</v>
      </c>
      <c r="N10616" s="9">
        <v>0.42699999999999999</v>
      </c>
      <c r="O10616" s="9">
        <v>0.42699999999999999</v>
      </c>
      <c r="P10616" s="9">
        <v>0.42699999999999999</v>
      </c>
      <c r="Q10616" s="9">
        <v>0.42699999999999999</v>
      </c>
      <c r="R10616" s="9">
        <v>0.42699999999999999</v>
      </c>
      <c r="S10616" s="9">
        <v>0.42699999999999999</v>
      </c>
      <c r="T10616" s="9">
        <v>6.7000000000000004E-2</v>
      </c>
    </row>
    <row r="10617" spans="1:20" x14ac:dyDescent="0.35">
      <c r="A10617">
        <f t="shared" si="331"/>
        <v>10617</v>
      </c>
      <c r="B10617" s="3" t="s">
        <v>71</v>
      </c>
      <c r="C10617" s="3" t="s">
        <v>89</v>
      </c>
      <c r="D10617" s="3" t="s">
        <v>51</v>
      </c>
      <c r="E10617">
        <v>2025</v>
      </c>
      <c r="F10617" s="3" t="str">
        <f t="shared" si="330"/>
        <v>GOSpillR RECH2025</v>
      </c>
      <c r="G10617" s="9">
        <v>6.7000000000000004E-2</v>
      </c>
      <c r="H10617" s="9">
        <v>6.7000000000000004E-2</v>
      </c>
      <c r="I10617" s="9">
        <v>6.7000000000000004E-2</v>
      </c>
      <c r="J10617" s="9">
        <v>6.7000000000000004E-2</v>
      </c>
      <c r="K10617" s="9">
        <v>6.7000000000000004E-2</v>
      </c>
      <c r="L10617" s="9">
        <v>6.7000000000000004E-2</v>
      </c>
      <c r="M10617" s="9">
        <v>0.42699999999999999</v>
      </c>
      <c r="N10617" s="9">
        <v>0.42699999999999999</v>
      </c>
      <c r="O10617" s="9">
        <v>0.42699999999999999</v>
      </c>
      <c r="P10617" s="9">
        <v>0.42699999999999999</v>
      </c>
      <c r="Q10617" s="9">
        <v>0.42699999999999999</v>
      </c>
      <c r="R10617" s="9">
        <v>0.42699999999999999</v>
      </c>
      <c r="S10617" s="9">
        <v>0.42699999999999999</v>
      </c>
      <c r="T10617" s="9">
        <v>6.7000000000000004E-2</v>
      </c>
    </row>
    <row r="10618" spans="1:20" x14ac:dyDescent="0.35">
      <c r="A10618">
        <f t="shared" si="331"/>
        <v>10618</v>
      </c>
      <c r="B10618" s="3" t="s">
        <v>71</v>
      </c>
      <c r="C10618" s="3" t="s">
        <v>89</v>
      </c>
      <c r="D10618" s="3" t="s">
        <v>51</v>
      </c>
      <c r="E10618">
        <v>2026</v>
      </c>
      <c r="F10618" s="3" t="str">
        <f t="shared" si="330"/>
        <v>GOSpillR RECH2026</v>
      </c>
      <c r="G10618" s="9">
        <v>6.7000000000000004E-2</v>
      </c>
      <c r="H10618" s="9">
        <v>6.7000000000000004E-2</v>
      </c>
      <c r="I10618" s="9">
        <v>6.7000000000000004E-2</v>
      </c>
      <c r="J10618" s="9">
        <v>6.7000000000000004E-2</v>
      </c>
      <c r="K10618" s="9">
        <v>6.7000000000000004E-2</v>
      </c>
      <c r="L10618" s="9">
        <v>6.7000000000000004E-2</v>
      </c>
      <c r="M10618" s="9">
        <v>0.42699999999999999</v>
      </c>
      <c r="N10618" s="9">
        <v>0.42699999999999999</v>
      </c>
      <c r="O10618" s="9">
        <v>0.42699999999999999</v>
      </c>
      <c r="P10618" s="9">
        <v>0.42699999999999999</v>
      </c>
      <c r="Q10618" s="9">
        <v>0.42699999999999999</v>
      </c>
      <c r="R10618" s="9">
        <v>0.42699999999999999</v>
      </c>
      <c r="S10618" s="9">
        <v>0.42699999999999999</v>
      </c>
      <c r="T10618" s="9">
        <v>6.7000000000000004E-2</v>
      </c>
    </row>
    <row r="10619" spans="1:20" x14ac:dyDescent="0.35">
      <c r="A10619">
        <f t="shared" si="331"/>
        <v>10619</v>
      </c>
      <c r="B10619" s="3" t="s">
        <v>71</v>
      </c>
      <c r="C10619" s="3" t="s">
        <v>89</v>
      </c>
      <c r="D10619" s="3" t="s">
        <v>51</v>
      </c>
      <c r="E10619">
        <v>2027</v>
      </c>
      <c r="F10619" s="3" t="str">
        <f t="shared" si="330"/>
        <v>GOSpillR RECH2027</v>
      </c>
      <c r="G10619" s="9">
        <v>6.7000000000000004E-2</v>
      </c>
      <c r="H10619" s="9">
        <v>6.7000000000000004E-2</v>
      </c>
      <c r="I10619" s="9">
        <v>6.7000000000000004E-2</v>
      </c>
      <c r="J10619" s="9">
        <v>6.7000000000000004E-2</v>
      </c>
      <c r="K10619" s="9">
        <v>6.7000000000000004E-2</v>
      </c>
      <c r="L10619" s="9">
        <v>6.7000000000000004E-2</v>
      </c>
      <c r="M10619" s="9">
        <v>0.42699999999999999</v>
      </c>
      <c r="N10619" s="9">
        <v>0.42699999999999999</v>
      </c>
      <c r="O10619" s="9">
        <v>0.42699999999999999</v>
      </c>
      <c r="P10619" s="9">
        <v>0.42699999999999999</v>
      </c>
      <c r="Q10619" s="9">
        <v>0.42699999999999999</v>
      </c>
      <c r="R10619" s="9">
        <v>0.42699999999999999</v>
      </c>
      <c r="S10619" s="9">
        <v>0.42699999999999999</v>
      </c>
      <c r="T10619" s="9">
        <v>6.7000000000000004E-2</v>
      </c>
    </row>
    <row r="10620" spans="1:20" x14ac:dyDescent="0.35">
      <c r="A10620">
        <f t="shared" si="331"/>
        <v>10620</v>
      </c>
      <c r="B10620" s="3" t="s">
        <v>71</v>
      </c>
      <c r="C10620" s="3" t="s">
        <v>89</v>
      </c>
      <c r="D10620" s="3" t="s">
        <v>51</v>
      </c>
      <c r="E10620">
        <v>2028</v>
      </c>
      <c r="F10620" s="3" t="str">
        <f t="shared" si="330"/>
        <v>GOSpillR RECH2028</v>
      </c>
      <c r="G10620" s="9">
        <v>6.7000000000000004E-2</v>
      </c>
      <c r="H10620" s="9">
        <v>6.7000000000000004E-2</v>
      </c>
      <c r="I10620" s="9">
        <v>6.7000000000000004E-2</v>
      </c>
      <c r="J10620" s="9">
        <v>6.7000000000000004E-2</v>
      </c>
      <c r="K10620" s="9">
        <v>6.7000000000000004E-2</v>
      </c>
      <c r="L10620" s="9">
        <v>6.7000000000000004E-2</v>
      </c>
      <c r="M10620" s="9">
        <v>0.42699999999999999</v>
      </c>
      <c r="N10620" s="9">
        <v>0.42699999999999999</v>
      </c>
      <c r="O10620" s="9">
        <v>0.42699999999999999</v>
      </c>
      <c r="P10620" s="9">
        <v>0.42699999999999999</v>
      </c>
      <c r="Q10620" s="9">
        <v>0.42699999999999999</v>
      </c>
      <c r="R10620" s="9">
        <v>0.42699999999999999</v>
      </c>
      <c r="S10620" s="9">
        <v>0.42699999999999999</v>
      </c>
      <c r="T10620" s="9">
        <v>6.7000000000000004E-2</v>
      </c>
    </row>
    <row r="10621" spans="1:20" x14ac:dyDescent="0.35">
      <c r="A10621">
        <f t="shared" si="331"/>
        <v>10621</v>
      </c>
      <c r="B10621" s="3" t="s">
        <v>71</v>
      </c>
      <c r="C10621" s="3" t="s">
        <v>89</v>
      </c>
      <c r="D10621" s="3" t="s">
        <v>51</v>
      </c>
      <c r="E10621">
        <v>2029</v>
      </c>
      <c r="F10621" s="3" t="str">
        <f t="shared" si="330"/>
        <v>GOSpillR RECH2029</v>
      </c>
      <c r="G10621" s="9">
        <v>6.7000000000000004E-2</v>
      </c>
      <c r="H10621" s="9">
        <v>6.7000000000000004E-2</v>
      </c>
      <c r="I10621" s="9">
        <v>6.7000000000000004E-2</v>
      </c>
      <c r="J10621" s="9">
        <v>6.7000000000000004E-2</v>
      </c>
      <c r="K10621" s="9">
        <v>6.7000000000000004E-2</v>
      </c>
      <c r="L10621" s="9">
        <v>6.7000000000000004E-2</v>
      </c>
      <c r="M10621" s="9">
        <v>0.42699999999999999</v>
      </c>
      <c r="N10621" s="9">
        <v>0.42699999999999999</v>
      </c>
      <c r="O10621" s="9">
        <v>0.42699999999999999</v>
      </c>
      <c r="P10621" s="9">
        <v>0.42699999999999999</v>
      </c>
      <c r="Q10621" s="9">
        <v>0.42699999999999999</v>
      </c>
      <c r="R10621" s="9">
        <v>0.42699999999999999</v>
      </c>
      <c r="S10621" s="9">
        <v>0.42699999999999999</v>
      </c>
      <c r="T10621" s="9">
        <v>6.7000000000000004E-2</v>
      </c>
    </row>
    <row r="10622" spans="1:20" x14ac:dyDescent="0.35">
      <c r="A10622">
        <f t="shared" si="331"/>
        <v>10622</v>
      </c>
      <c r="B10622" s="3" t="s">
        <v>71</v>
      </c>
      <c r="C10622" s="3" t="s">
        <v>89</v>
      </c>
      <c r="D10622" s="3" t="s">
        <v>52</v>
      </c>
      <c r="E10622">
        <v>2020</v>
      </c>
      <c r="F10622" s="3" t="str">
        <f t="shared" si="330"/>
        <v>GOSpillROCK I2020</v>
      </c>
      <c r="G10622" s="9">
        <v>0.16800000000000001</v>
      </c>
      <c r="H10622" s="9">
        <v>0.16800000000000001</v>
      </c>
      <c r="I10622" s="9">
        <v>0.16800000000000001</v>
      </c>
      <c r="J10622" s="9">
        <v>0.16800000000000001</v>
      </c>
      <c r="K10622" s="9">
        <v>0.16800000000000001</v>
      </c>
      <c r="L10622" s="9">
        <v>0.16800000000000001</v>
      </c>
      <c r="M10622" s="9">
        <v>0.16800000000000001</v>
      </c>
      <c r="N10622" s="9">
        <v>0.16800000000000001</v>
      </c>
      <c r="O10622" s="9">
        <v>0.16800000000000001</v>
      </c>
      <c r="P10622" s="9">
        <v>0.16800000000000001</v>
      </c>
      <c r="Q10622" s="9">
        <v>0.16800000000000001</v>
      </c>
      <c r="R10622" s="9">
        <v>0.16800000000000001</v>
      </c>
      <c r="S10622" s="9">
        <v>0.16800000000000001</v>
      </c>
      <c r="T10622" s="9">
        <v>0.16800000000000001</v>
      </c>
    </row>
    <row r="10623" spans="1:20" x14ac:dyDescent="0.35">
      <c r="A10623">
        <f t="shared" si="331"/>
        <v>10623</v>
      </c>
      <c r="B10623" s="3" t="s">
        <v>71</v>
      </c>
      <c r="C10623" s="3" t="s">
        <v>89</v>
      </c>
      <c r="D10623" s="3" t="s">
        <v>52</v>
      </c>
      <c r="E10623">
        <v>2021</v>
      </c>
      <c r="F10623" s="3" t="str">
        <f t="shared" si="330"/>
        <v>GOSpillROCK I2021</v>
      </c>
      <c r="G10623" s="9">
        <v>0.16800000000000001</v>
      </c>
      <c r="H10623" s="9">
        <v>0.16800000000000001</v>
      </c>
      <c r="I10623" s="9">
        <v>0.16800000000000001</v>
      </c>
      <c r="J10623" s="9">
        <v>0.16800000000000001</v>
      </c>
      <c r="K10623" s="9">
        <v>0.16800000000000001</v>
      </c>
      <c r="L10623" s="9">
        <v>0.16800000000000001</v>
      </c>
      <c r="M10623" s="9">
        <v>0.16800000000000001</v>
      </c>
      <c r="N10623" s="9">
        <v>0.16800000000000001</v>
      </c>
      <c r="O10623" s="9">
        <v>0.16800000000000001</v>
      </c>
      <c r="P10623" s="9">
        <v>0.16800000000000001</v>
      </c>
      <c r="Q10623" s="9">
        <v>0.16800000000000001</v>
      </c>
      <c r="R10623" s="9">
        <v>0.16800000000000001</v>
      </c>
      <c r="S10623" s="9">
        <v>0.16800000000000001</v>
      </c>
      <c r="T10623" s="9">
        <v>0.16800000000000001</v>
      </c>
    </row>
    <row r="10624" spans="1:20" x14ac:dyDescent="0.35">
      <c r="A10624">
        <f t="shared" si="331"/>
        <v>10624</v>
      </c>
      <c r="B10624" s="3" t="s">
        <v>71</v>
      </c>
      <c r="C10624" s="3" t="s">
        <v>89</v>
      </c>
      <c r="D10624" s="3" t="s">
        <v>52</v>
      </c>
      <c r="E10624">
        <v>2022</v>
      </c>
      <c r="F10624" s="3" t="str">
        <f t="shared" si="330"/>
        <v>GOSpillROCK I2022</v>
      </c>
      <c r="G10624" s="9">
        <v>0.16800000000000001</v>
      </c>
      <c r="H10624" s="9">
        <v>0.16800000000000001</v>
      </c>
      <c r="I10624" s="9">
        <v>0.16800000000000001</v>
      </c>
      <c r="J10624" s="9">
        <v>0.16800000000000001</v>
      </c>
      <c r="K10624" s="9">
        <v>0.16800000000000001</v>
      </c>
      <c r="L10624" s="9">
        <v>0.16800000000000001</v>
      </c>
      <c r="M10624" s="9">
        <v>0.16800000000000001</v>
      </c>
      <c r="N10624" s="9">
        <v>0.16800000000000001</v>
      </c>
      <c r="O10624" s="9">
        <v>0.16800000000000001</v>
      </c>
      <c r="P10624" s="9">
        <v>0.16800000000000001</v>
      </c>
      <c r="Q10624" s="9">
        <v>0.16800000000000001</v>
      </c>
      <c r="R10624" s="9">
        <v>0.16800000000000001</v>
      </c>
      <c r="S10624" s="9">
        <v>0.16800000000000001</v>
      </c>
      <c r="T10624" s="9">
        <v>0.16800000000000001</v>
      </c>
    </row>
    <row r="10625" spans="1:20" x14ac:dyDescent="0.35">
      <c r="A10625">
        <f t="shared" si="331"/>
        <v>10625</v>
      </c>
      <c r="B10625" s="3" t="s">
        <v>71</v>
      </c>
      <c r="C10625" s="3" t="s">
        <v>89</v>
      </c>
      <c r="D10625" s="3" t="s">
        <v>52</v>
      </c>
      <c r="E10625">
        <v>2023</v>
      </c>
      <c r="F10625" s="3" t="str">
        <f t="shared" si="330"/>
        <v>GOSpillROCK I2023</v>
      </c>
      <c r="G10625" s="9">
        <v>0.16800000000000001</v>
      </c>
      <c r="H10625" s="9">
        <v>0.16800000000000001</v>
      </c>
      <c r="I10625" s="9">
        <v>0.16800000000000001</v>
      </c>
      <c r="J10625" s="9">
        <v>0.16800000000000001</v>
      </c>
      <c r="K10625" s="9">
        <v>0.16800000000000001</v>
      </c>
      <c r="L10625" s="9">
        <v>0.16800000000000001</v>
      </c>
      <c r="M10625" s="9">
        <v>0.16800000000000001</v>
      </c>
      <c r="N10625" s="9">
        <v>0.16800000000000001</v>
      </c>
      <c r="O10625" s="9">
        <v>0.16800000000000001</v>
      </c>
      <c r="P10625" s="9">
        <v>0.16800000000000001</v>
      </c>
      <c r="Q10625" s="9">
        <v>0.16800000000000001</v>
      </c>
      <c r="R10625" s="9">
        <v>0.16800000000000001</v>
      </c>
      <c r="S10625" s="9">
        <v>0.16800000000000001</v>
      </c>
      <c r="T10625" s="9">
        <v>0.16800000000000001</v>
      </c>
    </row>
    <row r="10626" spans="1:20" x14ac:dyDescent="0.35">
      <c r="A10626">
        <f t="shared" si="331"/>
        <v>10626</v>
      </c>
      <c r="B10626" s="3" t="s">
        <v>71</v>
      </c>
      <c r="C10626" s="3" t="s">
        <v>89</v>
      </c>
      <c r="D10626" s="3" t="s">
        <v>52</v>
      </c>
      <c r="E10626">
        <v>2024</v>
      </c>
      <c r="F10626" s="3" t="str">
        <f t="shared" ref="F10626:F10689" si="332">_xlfn.CONCAT(B10626,C10626,D10626,E10626)</f>
        <v>GOSpillROCK I2024</v>
      </c>
      <c r="G10626" s="9">
        <v>0.16800000000000001</v>
      </c>
      <c r="H10626" s="9">
        <v>0.16800000000000001</v>
      </c>
      <c r="I10626" s="9">
        <v>0.16800000000000001</v>
      </c>
      <c r="J10626" s="9">
        <v>0.16800000000000001</v>
      </c>
      <c r="K10626" s="9">
        <v>0.16800000000000001</v>
      </c>
      <c r="L10626" s="9">
        <v>0.16800000000000001</v>
      </c>
      <c r="M10626" s="9">
        <v>0.16800000000000001</v>
      </c>
      <c r="N10626" s="9">
        <v>0.16800000000000001</v>
      </c>
      <c r="O10626" s="9">
        <v>0.16800000000000001</v>
      </c>
      <c r="P10626" s="9">
        <v>0.16800000000000001</v>
      </c>
      <c r="Q10626" s="9">
        <v>0.16800000000000001</v>
      </c>
      <c r="R10626" s="9">
        <v>0.16800000000000001</v>
      </c>
      <c r="S10626" s="9">
        <v>0.16800000000000001</v>
      </c>
      <c r="T10626" s="9">
        <v>0.16800000000000001</v>
      </c>
    </row>
    <row r="10627" spans="1:20" x14ac:dyDescent="0.35">
      <c r="A10627">
        <f t="shared" ref="A10627:A10690" si="333">A10626+1</f>
        <v>10627</v>
      </c>
      <c r="B10627" s="3" t="s">
        <v>71</v>
      </c>
      <c r="C10627" s="3" t="s">
        <v>89</v>
      </c>
      <c r="D10627" s="3" t="s">
        <v>52</v>
      </c>
      <c r="E10627">
        <v>2025</v>
      </c>
      <c r="F10627" s="3" t="str">
        <f t="shared" si="332"/>
        <v>GOSpillROCK I2025</v>
      </c>
      <c r="G10627" s="9">
        <v>0.16800000000000001</v>
      </c>
      <c r="H10627" s="9">
        <v>0.16800000000000001</v>
      </c>
      <c r="I10627" s="9">
        <v>0.16800000000000001</v>
      </c>
      <c r="J10627" s="9">
        <v>0.16800000000000001</v>
      </c>
      <c r="K10627" s="9">
        <v>0.16800000000000001</v>
      </c>
      <c r="L10627" s="9">
        <v>0.16800000000000001</v>
      </c>
      <c r="M10627" s="9">
        <v>0.16800000000000001</v>
      </c>
      <c r="N10627" s="9">
        <v>0.16800000000000001</v>
      </c>
      <c r="O10627" s="9">
        <v>0.16800000000000001</v>
      </c>
      <c r="P10627" s="9">
        <v>0.16800000000000001</v>
      </c>
      <c r="Q10627" s="9">
        <v>0.16800000000000001</v>
      </c>
      <c r="R10627" s="9">
        <v>0.16800000000000001</v>
      </c>
      <c r="S10627" s="9">
        <v>0.16800000000000001</v>
      </c>
      <c r="T10627" s="9">
        <v>0.16800000000000001</v>
      </c>
    </row>
    <row r="10628" spans="1:20" x14ac:dyDescent="0.35">
      <c r="A10628">
        <f t="shared" si="333"/>
        <v>10628</v>
      </c>
      <c r="B10628" s="3" t="s">
        <v>71</v>
      </c>
      <c r="C10628" s="3" t="s">
        <v>89</v>
      </c>
      <c r="D10628" s="3" t="s">
        <v>52</v>
      </c>
      <c r="E10628">
        <v>2026</v>
      </c>
      <c r="F10628" s="3" t="str">
        <f t="shared" si="332"/>
        <v>GOSpillROCK I2026</v>
      </c>
      <c r="G10628" s="9">
        <v>0.16800000000000001</v>
      </c>
      <c r="H10628" s="9">
        <v>0.16800000000000001</v>
      </c>
      <c r="I10628" s="9">
        <v>0.16800000000000001</v>
      </c>
      <c r="J10628" s="9">
        <v>0.16800000000000001</v>
      </c>
      <c r="K10628" s="9">
        <v>0.16800000000000001</v>
      </c>
      <c r="L10628" s="9">
        <v>0.16800000000000001</v>
      </c>
      <c r="M10628" s="9">
        <v>0.16800000000000001</v>
      </c>
      <c r="N10628" s="9">
        <v>0.16800000000000001</v>
      </c>
      <c r="O10628" s="9">
        <v>0.16800000000000001</v>
      </c>
      <c r="P10628" s="9">
        <v>0.16800000000000001</v>
      </c>
      <c r="Q10628" s="9">
        <v>0.16800000000000001</v>
      </c>
      <c r="R10628" s="9">
        <v>0.16800000000000001</v>
      </c>
      <c r="S10628" s="9">
        <v>0.16800000000000001</v>
      </c>
      <c r="T10628" s="9">
        <v>0.16800000000000001</v>
      </c>
    </row>
    <row r="10629" spans="1:20" x14ac:dyDescent="0.35">
      <c r="A10629">
        <f t="shared" si="333"/>
        <v>10629</v>
      </c>
      <c r="B10629" s="3" t="s">
        <v>71</v>
      </c>
      <c r="C10629" s="3" t="s">
        <v>89</v>
      </c>
      <c r="D10629" s="3" t="s">
        <v>52</v>
      </c>
      <c r="E10629">
        <v>2027</v>
      </c>
      <c r="F10629" s="3" t="str">
        <f t="shared" si="332"/>
        <v>GOSpillROCK I2027</v>
      </c>
      <c r="G10629" s="9">
        <v>0.16800000000000001</v>
      </c>
      <c r="H10629" s="9">
        <v>0.16800000000000001</v>
      </c>
      <c r="I10629" s="9">
        <v>0.16800000000000001</v>
      </c>
      <c r="J10629" s="9">
        <v>0.16800000000000001</v>
      </c>
      <c r="K10629" s="9">
        <v>0.16800000000000001</v>
      </c>
      <c r="L10629" s="9">
        <v>0.16800000000000001</v>
      </c>
      <c r="M10629" s="9">
        <v>0.16800000000000001</v>
      </c>
      <c r="N10629" s="9">
        <v>0.16800000000000001</v>
      </c>
      <c r="O10629" s="9">
        <v>0.16800000000000001</v>
      </c>
      <c r="P10629" s="9">
        <v>0.16800000000000001</v>
      </c>
      <c r="Q10629" s="9">
        <v>0.16800000000000001</v>
      </c>
      <c r="R10629" s="9">
        <v>0.16800000000000001</v>
      </c>
      <c r="S10629" s="9">
        <v>0.16800000000000001</v>
      </c>
      <c r="T10629" s="9">
        <v>0.16800000000000001</v>
      </c>
    </row>
    <row r="10630" spans="1:20" x14ac:dyDescent="0.35">
      <c r="A10630">
        <f t="shared" si="333"/>
        <v>10630</v>
      </c>
      <c r="B10630" s="3" t="s">
        <v>71</v>
      </c>
      <c r="C10630" s="3" t="s">
        <v>89</v>
      </c>
      <c r="D10630" s="3" t="s">
        <v>52</v>
      </c>
      <c r="E10630">
        <v>2028</v>
      </c>
      <c r="F10630" s="3" t="str">
        <f t="shared" si="332"/>
        <v>GOSpillROCK I2028</v>
      </c>
      <c r="G10630" s="9">
        <v>0.16800000000000001</v>
      </c>
      <c r="H10630" s="9">
        <v>0.16800000000000001</v>
      </c>
      <c r="I10630" s="9">
        <v>0.16800000000000001</v>
      </c>
      <c r="J10630" s="9">
        <v>0.16800000000000001</v>
      </c>
      <c r="K10630" s="9">
        <v>0.16800000000000001</v>
      </c>
      <c r="L10630" s="9">
        <v>0.16800000000000001</v>
      </c>
      <c r="M10630" s="9">
        <v>0.16800000000000001</v>
      </c>
      <c r="N10630" s="9">
        <v>0.16800000000000001</v>
      </c>
      <c r="O10630" s="9">
        <v>0.16800000000000001</v>
      </c>
      <c r="P10630" s="9">
        <v>0.16800000000000001</v>
      </c>
      <c r="Q10630" s="9">
        <v>0.16800000000000001</v>
      </c>
      <c r="R10630" s="9">
        <v>0.16800000000000001</v>
      </c>
      <c r="S10630" s="9">
        <v>0.16800000000000001</v>
      </c>
      <c r="T10630" s="9">
        <v>0.16800000000000001</v>
      </c>
    </row>
    <row r="10631" spans="1:20" x14ac:dyDescent="0.35">
      <c r="A10631">
        <f t="shared" si="333"/>
        <v>10631</v>
      </c>
      <c r="B10631" s="3" t="s">
        <v>71</v>
      </c>
      <c r="C10631" s="3" t="s">
        <v>89</v>
      </c>
      <c r="D10631" s="3" t="s">
        <v>52</v>
      </c>
      <c r="E10631">
        <v>2029</v>
      </c>
      <c r="F10631" s="3" t="str">
        <f t="shared" si="332"/>
        <v>GOSpillROCK I2029</v>
      </c>
      <c r="G10631" s="9">
        <v>0.16800000000000001</v>
      </c>
      <c r="H10631" s="9">
        <v>0.16800000000000001</v>
      </c>
      <c r="I10631" s="9">
        <v>0.16800000000000001</v>
      </c>
      <c r="J10631" s="9">
        <v>0.16800000000000001</v>
      </c>
      <c r="K10631" s="9">
        <v>0.16800000000000001</v>
      </c>
      <c r="L10631" s="9">
        <v>0.16800000000000001</v>
      </c>
      <c r="M10631" s="9">
        <v>0.16800000000000001</v>
      </c>
      <c r="N10631" s="9">
        <v>0.16800000000000001</v>
      </c>
      <c r="O10631" s="9">
        <v>0.16800000000000001</v>
      </c>
      <c r="P10631" s="9">
        <v>0.16800000000000001</v>
      </c>
      <c r="Q10631" s="9">
        <v>0.16800000000000001</v>
      </c>
      <c r="R10631" s="9">
        <v>0.16800000000000001</v>
      </c>
      <c r="S10631" s="9">
        <v>0.16800000000000001</v>
      </c>
      <c r="T10631" s="9">
        <v>0.16800000000000001</v>
      </c>
    </row>
    <row r="10632" spans="1:20" x14ac:dyDescent="0.35">
      <c r="A10632">
        <f t="shared" si="333"/>
        <v>10632</v>
      </c>
      <c r="B10632" s="3" t="s">
        <v>71</v>
      </c>
      <c r="C10632" s="3" t="s">
        <v>89</v>
      </c>
      <c r="D10632" s="3" t="s">
        <v>53</v>
      </c>
      <c r="E10632">
        <v>2020</v>
      </c>
      <c r="F10632" s="3" t="str">
        <f t="shared" si="332"/>
        <v>GOSpillWANAP2020</v>
      </c>
      <c r="G10632" s="9">
        <v>0</v>
      </c>
      <c r="H10632" s="9">
        <v>0</v>
      </c>
      <c r="I10632" s="9">
        <v>0</v>
      </c>
      <c r="J10632" s="9">
        <v>0</v>
      </c>
      <c r="K10632" s="9">
        <v>0</v>
      </c>
      <c r="L10632" s="9">
        <v>0</v>
      </c>
      <c r="M10632" s="9">
        <v>0</v>
      </c>
      <c r="N10632" s="9">
        <v>0</v>
      </c>
      <c r="O10632" s="9">
        <v>0</v>
      </c>
      <c r="P10632" s="9">
        <v>0</v>
      </c>
      <c r="Q10632" s="9">
        <v>0</v>
      </c>
      <c r="R10632" s="9">
        <v>0</v>
      </c>
      <c r="S10632" s="9">
        <v>0</v>
      </c>
      <c r="T10632" s="9">
        <v>0</v>
      </c>
    </row>
    <row r="10633" spans="1:20" x14ac:dyDescent="0.35">
      <c r="A10633">
        <f t="shared" si="333"/>
        <v>10633</v>
      </c>
      <c r="B10633" s="3" t="s">
        <v>71</v>
      </c>
      <c r="C10633" s="3" t="s">
        <v>89</v>
      </c>
      <c r="D10633" s="3" t="s">
        <v>53</v>
      </c>
      <c r="E10633">
        <v>2021</v>
      </c>
      <c r="F10633" s="3" t="str">
        <f t="shared" si="332"/>
        <v>GOSpillWANAP2021</v>
      </c>
      <c r="G10633" s="9">
        <v>0</v>
      </c>
      <c r="H10633" s="9">
        <v>0</v>
      </c>
      <c r="I10633" s="9">
        <v>0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  <c r="Q10633" s="9">
        <v>0</v>
      </c>
      <c r="R10633" s="9">
        <v>0</v>
      </c>
      <c r="S10633" s="9">
        <v>0</v>
      </c>
      <c r="T10633" s="9">
        <v>0</v>
      </c>
    </row>
    <row r="10634" spans="1:20" x14ac:dyDescent="0.35">
      <c r="A10634">
        <f t="shared" si="333"/>
        <v>10634</v>
      </c>
      <c r="B10634" s="3" t="s">
        <v>71</v>
      </c>
      <c r="C10634" s="3" t="s">
        <v>89</v>
      </c>
      <c r="D10634" s="3" t="s">
        <v>53</v>
      </c>
      <c r="E10634">
        <v>2022</v>
      </c>
      <c r="F10634" s="3" t="str">
        <f t="shared" si="332"/>
        <v>GOSpillWANAP2022</v>
      </c>
      <c r="G10634" s="9">
        <v>0</v>
      </c>
      <c r="H10634" s="9">
        <v>0</v>
      </c>
      <c r="I10634" s="9">
        <v>0</v>
      </c>
      <c r="J10634" s="9">
        <v>0</v>
      </c>
      <c r="K10634" s="9">
        <v>0</v>
      </c>
      <c r="L10634" s="9">
        <v>0</v>
      </c>
      <c r="M10634" s="9">
        <v>0</v>
      </c>
      <c r="N10634" s="9">
        <v>0</v>
      </c>
      <c r="O10634" s="9">
        <v>0</v>
      </c>
      <c r="P10634" s="9">
        <v>0</v>
      </c>
      <c r="Q10634" s="9">
        <v>0</v>
      </c>
      <c r="R10634" s="9">
        <v>0</v>
      </c>
      <c r="S10634" s="9">
        <v>0</v>
      </c>
      <c r="T10634" s="9">
        <v>0</v>
      </c>
    </row>
    <row r="10635" spans="1:20" x14ac:dyDescent="0.35">
      <c r="A10635">
        <f t="shared" si="333"/>
        <v>10635</v>
      </c>
      <c r="B10635" s="3" t="s">
        <v>71</v>
      </c>
      <c r="C10635" s="3" t="s">
        <v>89</v>
      </c>
      <c r="D10635" s="3" t="s">
        <v>53</v>
      </c>
      <c r="E10635">
        <v>2023</v>
      </c>
      <c r="F10635" s="3" t="str">
        <f t="shared" si="332"/>
        <v>GOSpillWANAP2023</v>
      </c>
      <c r="G10635" s="9">
        <v>0</v>
      </c>
      <c r="H10635" s="9">
        <v>0</v>
      </c>
      <c r="I10635" s="9">
        <v>0</v>
      </c>
      <c r="J10635" s="9">
        <v>0</v>
      </c>
      <c r="K10635" s="9">
        <v>0</v>
      </c>
      <c r="L10635" s="9">
        <v>0</v>
      </c>
      <c r="M10635" s="9">
        <v>0</v>
      </c>
      <c r="N10635" s="9">
        <v>0</v>
      </c>
      <c r="O10635" s="9">
        <v>0</v>
      </c>
      <c r="P10635" s="9">
        <v>0</v>
      </c>
      <c r="Q10635" s="9">
        <v>0</v>
      </c>
      <c r="R10635" s="9">
        <v>0</v>
      </c>
      <c r="S10635" s="9">
        <v>0</v>
      </c>
      <c r="T10635" s="9">
        <v>0</v>
      </c>
    </row>
    <row r="10636" spans="1:20" x14ac:dyDescent="0.35">
      <c r="A10636">
        <f t="shared" si="333"/>
        <v>10636</v>
      </c>
      <c r="B10636" s="3" t="s">
        <v>71</v>
      </c>
      <c r="C10636" s="3" t="s">
        <v>89</v>
      </c>
      <c r="D10636" s="3" t="s">
        <v>53</v>
      </c>
      <c r="E10636">
        <v>2024</v>
      </c>
      <c r="F10636" s="3" t="str">
        <f t="shared" si="332"/>
        <v>GOSpillWANAP2024</v>
      </c>
      <c r="G10636" s="9">
        <v>0</v>
      </c>
      <c r="H10636" s="9">
        <v>0</v>
      </c>
      <c r="I10636" s="9">
        <v>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  <c r="Q10636" s="9">
        <v>0</v>
      </c>
      <c r="R10636" s="9">
        <v>0</v>
      </c>
      <c r="S10636" s="9">
        <v>0</v>
      </c>
      <c r="T10636" s="9">
        <v>0</v>
      </c>
    </row>
    <row r="10637" spans="1:20" x14ac:dyDescent="0.35">
      <c r="A10637">
        <f t="shared" si="333"/>
        <v>10637</v>
      </c>
      <c r="B10637" s="3" t="s">
        <v>71</v>
      </c>
      <c r="C10637" s="3" t="s">
        <v>89</v>
      </c>
      <c r="D10637" s="3" t="s">
        <v>53</v>
      </c>
      <c r="E10637">
        <v>2025</v>
      </c>
      <c r="F10637" s="3" t="str">
        <f t="shared" si="332"/>
        <v>GOSpillWANAP2025</v>
      </c>
      <c r="G10637" s="9">
        <v>0</v>
      </c>
      <c r="H10637" s="9">
        <v>0</v>
      </c>
      <c r="I10637" s="9">
        <v>0</v>
      </c>
      <c r="J10637" s="9">
        <v>0</v>
      </c>
      <c r="K10637" s="9">
        <v>0</v>
      </c>
      <c r="L10637" s="9">
        <v>0</v>
      </c>
      <c r="M10637" s="9">
        <v>0</v>
      </c>
      <c r="N10637" s="9">
        <v>0</v>
      </c>
      <c r="O10637" s="9">
        <v>0</v>
      </c>
      <c r="P10637" s="9">
        <v>0</v>
      </c>
      <c r="Q10637" s="9">
        <v>0</v>
      </c>
      <c r="R10637" s="9">
        <v>0</v>
      </c>
      <c r="S10637" s="9">
        <v>0</v>
      </c>
      <c r="T10637" s="9">
        <v>0</v>
      </c>
    </row>
    <row r="10638" spans="1:20" x14ac:dyDescent="0.35">
      <c r="A10638">
        <f t="shared" si="333"/>
        <v>10638</v>
      </c>
      <c r="B10638" s="3" t="s">
        <v>71</v>
      </c>
      <c r="C10638" s="3" t="s">
        <v>89</v>
      </c>
      <c r="D10638" s="3" t="s">
        <v>53</v>
      </c>
      <c r="E10638">
        <v>2026</v>
      </c>
      <c r="F10638" s="3" t="str">
        <f t="shared" si="332"/>
        <v>GOSpillWANAP2026</v>
      </c>
      <c r="G10638" s="9">
        <v>0</v>
      </c>
      <c r="H10638" s="9">
        <v>0</v>
      </c>
      <c r="I10638" s="9">
        <v>0</v>
      </c>
      <c r="J10638" s="9">
        <v>0</v>
      </c>
      <c r="K10638" s="9">
        <v>0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  <c r="Q10638" s="9">
        <v>0</v>
      </c>
      <c r="R10638" s="9">
        <v>0</v>
      </c>
      <c r="S10638" s="9">
        <v>0</v>
      </c>
      <c r="T10638" s="9">
        <v>0</v>
      </c>
    </row>
    <row r="10639" spans="1:20" x14ac:dyDescent="0.35">
      <c r="A10639">
        <f t="shared" si="333"/>
        <v>10639</v>
      </c>
      <c r="B10639" s="3" t="s">
        <v>71</v>
      </c>
      <c r="C10639" s="3" t="s">
        <v>89</v>
      </c>
      <c r="D10639" s="3" t="s">
        <v>53</v>
      </c>
      <c r="E10639">
        <v>2027</v>
      </c>
      <c r="F10639" s="3" t="str">
        <f t="shared" si="332"/>
        <v>GOSpillWANAP2027</v>
      </c>
      <c r="G10639" s="9">
        <v>0</v>
      </c>
      <c r="H10639" s="9">
        <v>0</v>
      </c>
      <c r="I10639" s="9">
        <v>0</v>
      </c>
      <c r="J10639" s="9">
        <v>0</v>
      </c>
      <c r="K10639" s="9">
        <v>0</v>
      </c>
      <c r="L10639" s="9">
        <v>0</v>
      </c>
      <c r="M10639" s="9">
        <v>0</v>
      </c>
      <c r="N10639" s="9">
        <v>0</v>
      </c>
      <c r="O10639" s="9">
        <v>0</v>
      </c>
      <c r="P10639" s="9">
        <v>0</v>
      </c>
      <c r="Q10639" s="9">
        <v>0</v>
      </c>
      <c r="R10639" s="9">
        <v>0</v>
      </c>
      <c r="S10639" s="9">
        <v>0</v>
      </c>
      <c r="T10639" s="9">
        <v>0</v>
      </c>
    </row>
    <row r="10640" spans="1:20" x14ac:dyDescent="0.35">
      <c r="A10640">
        <f t="shared" si="333"/>
        <v>10640</v>
      </c>
      <c r="B10640" s="3" t="s">
        <v>71</v>
      </c>
      <c r="C10640" s="3" t="s">
        <v>89</v>
      </c>
      <c r="D10640" s="3" t="s">
        <v>53</v>
      </c>
      <c r="E10640">
        <v>2028</v>
      </c>
      <c r="F10640" s="3" t="str">
        <f t="shared" si="332"/>
        <v>GOSpillWANAP2028</v>
      </c>
      <c r="G10640" s="9">
        <v>0</v>
      </c>
      <c r="H10640" s="9">
        <v>0</v>
      </c>
      <c r="I10640" s="9">
        <v>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  <c r="Q10640" s="9">
        <v>0</v>
      </c>
      <c r="R10640" s="9">
        <v>0</v>
      </c>
      <c r="S10640" s="9">
        <v>0</v>
      </c>
      <c r="T10640" s="9">
        <v>0</v>
      </c>
    </row>
    <row r="10641" spans="1:20" x14ac:dyDescent="0.35">
      <c r="A10641">
        <f t="shared" si="333"/>
        <v>10641</v>
      </c>
      <c r="B10641" s="3" t="s">
        <v>71</v>
      </c>
      <c r="C10641" s="3" t="s">
        <v>89</v>
      </c>
      <c r="D10641" s="3" t="s">
        <v>53</v>
      </c>
      <c r="E10641">
        <v>2029</v>
      </c>
      <c r="F10641" s="3" t="str">
        <f t="shared" si="332"/>
        <v>GOSpillWANAP2029</v>
      </c>
      <c r="G10641" s="9">
        <v>0</v>
      </c>
      <c r="H10641" s="9">
        <v>0</v>
      </c>
      <c r="I10641" s="9">
        <v>0</v>
      </c>
      <c r="J10641" s="9">
        <v>0</v>
      </c>
      <c r="K10641" s="9">
        <v>0</v>
      </c>
      <c r="L10641" s="9">
        <v>0</v>
      </c>
      <c r="M10641" s="9">
        <v>0</v>
      </c>
      <c r="N10641" s="9">
        <v>0</v>
      </c>
      <c r="O10641" s="9">
        <v>0</v>
      </c>
      <c r="P10641" s="9">
        <v>0</v>
      </c>
      <c r="Q10641" s="9">
        <v>0</v>
      </c>
      <c r="R10641" s="9">
        <v>0</v>
      </c>
      <c r="S10641" s="9">
        <v>0</v>
      </c>
      <c r="T10641" s="9">
        <v>0</v>
      </c>
    </row>
    <row r="10642" spans="1:20" x14ac:dyDescent="0.35">
      <c r="A10642">
        <f t="shared" si="333"/>
        <v>10642</v>
      </c>
      <c r="B10642" s="3" t="s">
        <v>71</v>
      </c>
      <c r="C10642" s="3" t="s">
        <v>89</v>
      </c>
      <c r="D10642" s="3" t="s">
        <v>54</v>
      </c>
      <c r="E10642">
        <v>2020</v>
      </c>
      <c r="F10642" s="3" t="str">
        <f t="shared" si="332"/>
        <v>GOSpillPRIEST2020</v>
      </c>
      <c r="G10642" s="9">
        <v>0</v>
      </c>
      <c r="H10642" s="9">
        <v>0</v>
      </c>
      <c r="I10642" s="9">
        <v>0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  <c r="Q10642" s="9">
        <v>0</v>
      </c>
      <c r="R10642" s="9">
        <v>0</v>
      </c>
      <c r="S10642" s="9">
        <v>0</v>
      </c>
      <c r="T10642" s="9">
        <v>0</v>
      </c>
    </row>
    <row r="10643" spans="1:20" x14ac:dyDescent="0.35">
      <c r="A10643">
        <f t="shared" si="333"/>
        <v>10643</v>
      </c>
      <c r="B10643" s="3" t="s">
        <v>71</v>
      </c>
      <c r="C10643" s="3" t="s">
        <v>89</v>
      </c>
      <c r="D10643" s="3" t="s">
        <v>54</v>
      </c>
      <c r="E10643">
        <v>2021</v>
      </c>
      <c r="F10643" s="3" t="str">
        <f t="shared" si="332"/>
        <v>GOSpillPRIEST2021</v>
      </c>
      <c r="G10643" s="9">
        <v>0</v>
      </c>
      <c r="H10643" s="9">
        <v>0</v>
      </c>
      <c r="I10643" s="9">
        <v>0</v>
      </c>
      <c r="J10643" s="9">
        <v>0</v>
      </c>
      <c r="K10643" s="9">
        <v>0</v>
      </c>
      <c r="L10643" s="9">
        <v>0</v>
      </c>
      <c r="M10643" s="9">
        <v>0</v>
      </c>
      <c r="N10643" s="9">
        <v>0</v>
      </c>
      <c r="O10643" s="9">
        <v>0</v>
      </c>
      <c r="P10643" s="9">
        <v>0</v>
      </c>
      <c r="Q10643" s="9">
        <v>0</v>
      </c>
      <c r="R10643" s="9">
        <v>0</v>
      </c>
      <c r="S10643" s="9">
        <v>0</v>
      </c>
      <c r="T10643" s="9">
        <v>0</v>
      </c>
    </row>
    <row r="10644" spans="1:20" x14ac:dyDescent="0.35">
      <c r="A10644">
        <f t="shared" si="333"/>
        <v>10644</v>
      </c>
      <c r="B10644" s="3" t="s">
        <v>71</v>
      </c>
      <c r="C10644" s="3" t="s">
        <v>89</v>
      </c>
      <c r="D10644" s="3" t="s">
        <v>54</v>
      </c>
      <c r="E10644">
        <v>2022</v>
      </c>
      <c r="F10644" s="3" t="str">
        <f t="shared" si="332"/>
        <v>GOSpillPRIEST2022</v>
      </c>
      <c r="G10644" s="9">
        <v>0</v>
      </c>
      <c r="H10644" s="9">
        <v>0</v>
      </c>
      <c r="I10644" s="9">
        <v>0</v>
      </c>
      <c r="J10644" s="9">
        <v>0</v>
      </c>
      <c r="K10644" s="9">
        <v>0</v>
      </c>
      <c r="L10644" s="9">
        <v>0</v>
      </c>
      <c r="M10644" s="9">
        <v>0</v>
      </c>
      <c r="N10644" s="9">
        <v>0</v>
      </c>
      <c r="O10644" s="9">
        <v>0</v>
      </c>
      <c r="P10644" s="9">
        <v>0</v>
      </c>
      <c r="Q10644" s="9">
        <v>0</v>
      </c>
      <c r="R10644" s="9">
        <v>0</v>
      </c>
      <c r="S10644" s="9">
        <v>0</v>
      </c>
      <c r="T10644" s="9">
        <v>0</v>
      </c>
    </row>
    <row r="10645" spans="1:20" x14ac:dyDescent="0.35">
      <c r="A10645">
        <f t="shared" si="333"/>
        <v>10645</v>
      </c>
      <c r="B10645" s="3" t="s">
        <v>71</v>
      </c>
      <c r="C10645" s="3" t="s">
        <v>89</v>
      </c>
      <c r="D10645" s="3" t="s">
        <v>54</v>
      </c>
      <c r="E10645">
        <v>2023</v>
      </c>
      <c r="F10645" s="3" t="str">
        <f t="shared" si="332"/>
        <v>GOSpillPRIEST2023</v>
      </c>
      <c r="G10645" s="9">
        <v>0</v>
      </c>
      <c r="H10645" s="9">
        <v>0</v>
      </c>
      <c r="I10645" s="9">
        <v>0</v>
      </c>
      <c r="J10645" s="9">
        <v>0</v>
      </c>
      <c r="K10645" s="9">
        <v>0</v>
      </c>
      <c r="L10645" s="9">
        <v>0</v>
      </c>
      <c r="M10645" s="9">
        <v>0</v>
      </c>
      <c r="N10645" s="9">
        <v>0</v>
      </c>
      <c r="O10645" s="9">
        <v>0</v>
      </c>
      <c r="P10645" s="9">
        <v>0</v>
      </c>
      <c r="Q10645" s="9">
        <v>0</v>
      </c>
      <c r="R10645" s="9">
        <v>0</v>
      </c>
      <c r="S10645" s="9">
        <v>0</v>
      </c>
      <c r="T10645" s="9">
        <v>0</v>
      </c>
    </row>
    <row r="10646" spans="1:20" x14ac:dyDescent="0.35">
      <c r="A10646">
        <f t="shared" si="333"/>
        <v>10646</v>
      </c>
      <c r="B10646" s="3" t="s">
        <v>71</v>
      </c>
      <c r="C10646" s="3" t="s">
        <v>89</v>
      </c>
      <c r="D10646" s="3" t="s">
        <v>54</v>
      </c>
      <c r="E10646">
        <v>2024</v>
      </c>
      <c r="F10646" s="3" t="str">
        <f t="shared" si="332"/>
        <v>GOSpillPRIEST2024</v>
      </c>
      <c r="G10646" s="9">
        <v>0</v>
      </c>
      <c r="H10646" s="9">
        <v>0</v>
      </c>
      <c r="I10646" s="9">
        <v>0</v>
      </c>
      <c r="J10646" s="9">
        <v>0</v>
      </c>
      <c r="K10646" s="9">
        <v>0</v>
      </c>
      <c r="L10646" s="9">
        <v>0</v>
      </c>
      <c r="M10646" s="9">
        <v>0</v>
      </c>
      <c r="N10646" s="9">
        <v>0</v>
      </c>
      <c r="O10646" s="9">
        <v>0</v>
      </c>
      <c r="P10646" s="9">
        <v>0</v>
      </c>
      <c r="Q10646" s="9">
        <v>0</v>
      </c>
      <c r="R10646" s="9">
        <v>0</v>
      </c>
      <c r="S10646" s="9">
        <v>0</v>
      </c>
      <c r="T10646" s="9">
        <v>0</v>
      </c>
    </row>
    <row r="10647" spans="1:20" x14ac:dyDescent="0.35">
      <c r="A10647">
        <f t="shared" si="333"/>
        <v>10647</v>
      </c>
      <c r="B10647" s="3" t="s">
        <v>71</v>
      </c>
      <c r="C10647" s="3" t="s">
        <v>89</v>
      </c>
      <c r="D10647" s="3" t="s">
        <v>54</v>
      </c>
      <c r="E10647">
        <v>2025</v>
      </c>
      <c r="F10647" s="3" t="str">
        <f t="shared" si="332"/>
        <v>GOSpillPRIEST2025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0</v>
      </c>
      <c r="P10647" s="9">
        <v>0</v>
      </c>
      <c r="Q10647" s="9">
        <v>0</v>
      </c>
      <c r="R10647" s="9">
        <v>0</v>
      </c>
      <c r="S10647" s="9">
        <v>0</v>
      </c>
      <c r="T10647" s="9">
        <v>0</v>
      </c>
    </row>
    <row r="10648" spans="1:20" x14ac:dyDescent="0.35">
      <c r="A10648">
        <f t="shared" si="333"/>
        <v>10648</v>
      </c>
      <c r="B10648" s="3" t="s">
        <v>71</v>
      </c>
      <c r="C10648" s="3" t="s">
        <v>89</v>
      </c>
      <c r="D10648" s="3" t="s">
        <v>54</v>
      </c>
      <c r="E10648">
        <v>2026</v>
      </c>
      <c r="F10648" s="3" t="str">
        <f t="shared" si="332"/>
        <v>GOSpillPRIEST2026</v>
      </c>
      <c r="G10648" s="9">
        <v>0</v>
      </c>
      <c r="H10648" s="9">
        <v>0</v>
      </c>
      <c r="I10648" s="9">
        <v>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  <c r="Q10648" s="9">
        <v>0</v>
      </c>
      <c r="R10648" s="9">
        <v>0</v>
      </c>
      <c r="S10648" s="9">
        <v>0</v>
      </c>
      <c r="T10648" s="9">
        <v>0</v>
      </c>
    </row>
    <row r="10649" spans="1:20" x14ac:dyDescent="0.35">
      <c r="A10649">
        <f t="shared" si="333"/>
        <v>10649</v>
      </c>
      <c r="B10649" s="3" t="s">
        <v>71</v>
      </c>
      <c r="C10649" s="3" t="s">
        <v>89</v>
      </c>
      <c r="D10649" s="3" t="s">
        <v>54</v>
      </c>
      <c r="E10649">
        <v>2027</v>
      </c>
      <c r="F10649" s="3" t="str">
        <f t="shared" si="332"/>
        <v>GOSpillPRIEST2027</v>
      </c>
      <c r="G10649" s="9">
        <v>0</v>
      </c>
      <c r="H10649" s="9">
        <v>0</v>
      </c>
      <c r="I10649" s="9">
        <v>0</v>
      </c>
      <c r="J10649" s="9">
        <v>0</v>
      </c>
      <c r="K10649" s="9">
        <v>0</v>
      </c>
      <c r="L10649" s="9">
        <v>0</v>
      </c>
      <c r="M10649" s="9">
        <v>0</v>
      </c>
      <c r="N10649" s="9">
        <v>0</v>
      </c>
      <c r="O10649" s="9">
        <v>0</v>
      </c>
      <c r="P10649" s="9">
        <v>0</v>
      </c>
      <c r="Q10649" s="9">
        <v>0</v>
      </c>
      <c r="R10649" s="9">
        <v>0</v>
      </c>
      <c r="S10649" s="9">
        <v>0</v>
      </c>
      <c r="T10649" s="9">
        <v>0</v>
      </c>
    </row>
    <row r="10650" spans="1:20" x14ac:dyDescent="0.35">
      <c r="A10650">
        <f t="shared" si="333"/>
        <v>10650</v>
      </c>
      <c r="B10650" s="3" t="s">
        <v>71</v>
      </c>
      <c r="C10650" s="3" t="s">
        <v>89</v>
      </c>
      <c r="D10650" s="3" t="s">
        <v>54</v>
      </c>
      <c r="E10650">
        <v>2028</v>
      </c>
      <c r="F10650" s="3" t="str">
        <f t="shared" si="332"/>
        <v>GOSpillPRIEST2028</v>
      </c>
      <c r="G10650" s="9">
        <v>0</v>
      </c>
      <c r="H10650" s="9">
        <v>0</v>
      </c>
      <c r="I10650" s="9">
        <v>0</v>
      </c>
      <c r="J10650" s="9">
        <v>0</v>
      </c>
      <c r="K10650" s="9">
        <v>0</v>
      </c>
      <c r="L10650" s="9">
        <v>0</v>
      </c>
      <c r="M10650" s="9">
        <v>0</v>
      </c>
      <c r="N10650" s="9">
        <v>0</v>
      </c>
      <c r="O10650" s="9">
        <v>0</v>
      </c>
      <c r="P10650" s="9">
        <v>0</v>
      </c>
      <c r="Q10650" s="9">
        <v>0</v>
      </c>
      <c r="R10650" s="9">
        <v>0</v>
      </c>
      <c r="S10650" s="9">
        <v>0</v>
      </c>
      <c r="T10650" s="9">
        <v>0</v>
      </c>
    </row>
    <row r="10651" spans="1:20" x14ac:dyDescent="0.35">
      <c r="A10651">
        <f t="shared" si="333"/>
        <v>10651</v>
      </c>
      <c r="B10651" s="3" t="s">
        <v>71</v>
      </c>
      <c r="C10651" s="3" t="s">
        <v>89</v>
      </c>
      <c r="D10651" s="3" t="s">
        <v>54</v>
      </c>
      <c r="E10651">
        <v>2029</v>
      </c>
      <c r="F10651" s="3" t="str">
        <f t="shared" si="332"/>
        <v>GOSpillPRIEST2029</v>
      </c>
      <c r="G10651" s="9">
        <v>0</v>
      </c>
      <c r="H10651" s="9">
        <v>0</v>
      </c>
      <c r="I10651" s="9">
        <v>0</v>
      </c>
      <c r="J10651" s="9">
        <v>0</v>
      </c>
      <c r="K10651" s="9">
        <v>0</v>
      </c>
      <c r="L10651" s="9">
        <v>0</v>
      </c>
      <c r="M10651" s="9">
        <v>0</v>
      </c>
      <c r="N10651" s="9">
        <v>0</v>
      </c>
      <c r="O10651" s="9">
        <v>0</v>
      </c>
      <c r="P10651" s="9">
        <v>0</v>
      </c>
      <c r="Q10651" s="9">
        <v>0</v>
      </c>
      <c r="R10651" s="9">
        <v>0</v>
      </c>
      <c r="S10651" s="9">
        <v>0</v>
      </c>
      <c r="T10651" s="9">
        <v>0</v>
      </c>
    </row>
    <row r="10652" spans="1:20" x14ac:dyDescent="0.35">
      <c r="A10652">
        <f t="shared" si="333"/>
        <v>10652</v>
      </c>
      <c r="B10652" s="3" t="s">
        <v>71</v>
      </c>
      <c r="C10652" s="3" t="s">
        <v>89</v>
      </c>
      <c r="D10652" s="3" t="s">
        <v>55</v>
      </c>
      <c r="E10652">
        <v>2020</v>
      </c>
      <c r="F10652" s="3" t="str">
        <f t="shared" si="332"/>
        <v>GOSpillBRNLEE2020</v>
      </c>
      <c r="G10652" s="9">
        <v>0</v>
      </c>
      <c r="H10652" s="9">
        <v>0</v>
      </c>
      <c r="I10652" s="9">
        <v>0</v>
      </c>
      <c r="J10652" s="9">
        <v>0</v>
      </c>
      <c r="K10652" s="9">
        <v>0</v>
      </c>
      <c r="L10652" s="9">
        <v>0</v>
      </c>
      <c r="M10652" s="9">
        <v>0</v>
      </c>
      <c r="N10652" s="9">
        <v>0</v>
      </c>
      <c r="O10652" s="9">
        <v>0</v>
      </c>
      <c r="P10652" s="9">
        <v>0</v>
      </c>
      <c r="Q10652" s="9">
        <v>0</v>
      </c>
      <c r="R10652" s="9">
        <v>0</v>
      </c>
      <c r="S10652" s="9">
        <v>0</v>
      </c>
      <c r="T10652" s="9">
        <v>0</v>
      </c>
    </row>
    <row r="10653" spans="1:20" x14ac:dyDescent="0.35">
      <c r="A10653">
        <f t="shared" si="333"/>
        <v>10653</v>
      </c>
      <c r="B10653" s="3" t="s">
        <v>71</v>
      </c>
      <c r="C10653" s="3" t="s">
        <v>89</v>
      </c>
      <c r="D10653" s="3" t="s">
        <v>55</v>
      </c>
      <c r="E10653">
        <v>2021</v>
      </c>
      <c r="F10653" s="3" t="str">
        <f t="shared" si="332"/>
        <v>GOSpillBRNLEE2021</v>
      </c>
      <c r="G10653" s="9">
        <v>0</v>
      </c>
      <c r="H10653" s="9">
        <v>0</v>
      </c>
      <c r="I10653" s="9">
        <v>0</v>
      </c>
      <c r="J10653" s="9">
        <v>0</v>
      </c>
      <c r="K10653" s="9">
        <v>0</v>
      </c>
      <c r="L10653" s="9">
        <v>0</v>
      </c>
      <c r="M10653" s="9">
        <v>0</v>
      </c>
      <c r="N10653" s="9">
        <v>0</v>
      </c>
      <c r="O10653" s="9">
        <v>0</v>
      </c>
      <c r="P10653" s="9">
        <v>0</v>
      </c>
      <c r="Q10653" s="9">
        <v>0</v>
      </c>
      <c r="R10653" s="9">
        <v>0</v>
      </c>
      <c r="S10653" s="9">
        <v>0</v>
      </c>
      <c r="T10653" s="9">
        <v>0</v>
      </c>
    </row>
    <row r="10654" spans="1:20" x14ac:dyDescent="0.35">
      <c r="A10654">
        <f t="shared" si="333"/>
        <v>10654</v>
      </c>
      <c r="B10654" s="3" t="s">
        <v>71</v>
      </c>
      <c r="C10654" s="3" t="s">
        <v>89</v>
      </c>
      <c r="D10654" s="3" t="s">
        <v>55</v>
      </c>
      <c r="E10654">
        <v>2022</v>
      </c>
      <c r="F10654" s="3" t="str">
        <f t="shared" si="332"/>
        <v>GOSpillBRNLEE2022</v>
      </c>
      <c r="G10654" s="9">
        <v>0</v>
      </c>
      <c r="H10654" s="9">
        <v>0</v>
      </c>
      <c r="I10654" s="9">
        <v>0</v>
      </c>
      <c r="J10654" s="9">
        <v>0</v>
      </c>
      <c r="K10654" s="9">
        <v>0</v>
      </c>
      <c r="L10654" s="9">
        <v>0</v>
      </c>
      <c r="M10654" s="9">
        <v>0</v>
      </c>
      <c r="N10654" s="9">
        <v>0</v>
      </c>
      <c r="O10654" s="9">
        <v>0</v>
      </c>
      <c r="P10654" s="9">
        <v>0</v>
      </c>
      <c r="Q10654" s="9">
        <v>0</v>
      </c>
      <c r="R10654" s="9">
        <v>0</v>
      </c>
      <c r="S10654" s="9">
        <v>0</v>
      </c>
      <c r="T10654" s="9">
        <v>0</v>
      </c>
    </row>
    <row r="10655" spans="1:20" x14ac:dyDescent="0.35">
      <c r="A10655">
        <f t="shared" si="333"/>
        <v>10655</v>
      </c>
      <c r="B10655" s="3" t="s">
        <v>71</v>
      </c>
      <c r="C10655" s="3" t="s">
        <v>89</v>
      </c>
      <c r="D10655" s="3" t="s">
        <v>55</v>
      </c>
      <c r="E10655">
        <v>2023</v>
      </c>
      <c r="F10655" s="3" t="str">
        <f t="shared" si="332"/>
        <v>GOSpillBRNLEE2023</v>
      </c>
      <c r="G10655" s="9">
        <v>0</v>
      </c>
      <c r="H10655" s="9">
        <v>0</v>
      </c>
      <c r="I10655" s="9">
        <v>0</v>
      </c>
      <c r="J10655" s="9">
        <v>0</v>
      </c>
      <c r="K10655" s="9">
        <v>0</v>
      </c>
      <c r="L10655" s="9">
        <v>0</v>
      </c>
      <c r="M10655" s="9">
        <v>0</v>
      </c>
      <c r="N10655" s="9">
        <v>0</v>
      </c>
      <c r="O10655" s="9">
        <v>0</v>
      </c>
      <c r="P10655" s="9">
        <v>0</v>
      </c>
      <c r="Q10655" s="9">
        <v>0</v>
      </c>
      <c r="R10655" s="9">
        <v>0</v>
      </c>
      <c r="S10655" s="9">
        <v>0</v>
      </c>
      <c r="T10655" s="9">
        <v>0</v>
      </c>
    </row>
    <row r="10656" spans="1:20" x14ac:dyDescent="0.35">
      <c r="A10656">
        <f t="shared" si="333"/>
        <v>10656</v>
      </c>
      <c r="B10656" s="3" t="s">
        <v>71</v>
      </c>
      <c r="C10656" s="3" t="s">
        <v>89</v>
      </c>
      <c r="D10656" s="3" t="s">
        <v>55</v>
      </c>
      <c r="E10656">
        <v>2024</v>
      </c>
      <c r="F10656" s="3" t="str">
        <f t="shared" si="332"/>
        <v>GOSpillBRNLEE2024</v>
      </c>
      <c r="G10656" s="9">
        <v>0</v>
      </c>
      <c r="H10656" s="9">
        <v>0</v>
      </c>
      <c r="I10656" s="9">
        <v>0</v>
      </c>
      <c r="J10656" s="9">
        <v>0</v>
      </c>
      <c r="K10656" s="9">
        <v>0</v>
      </c>
      <c r="L10656" s="9">
        <v>0</v>
      </c>
      <c r="M10656" s="9">
        <v>0</v>
      </c>
      <c r="N10656" s="9">
        <v>0</v>
      </c>
      <c r="O10656" s="9">
        <v>0</v>
      </c>
      <c r="P10656" s="9">
        <v>0</v>
      </c>
      <c r="Q10656" s="9">
        <v>0</v>
      </c>
      <c r="R10656" s="9">
        <v>0</v>
      </c>
      <c r="S10656" s="9">
        <v>0</v>
      </c>
      <c r="T10656" s="9">
        <v>0</v>
      </c>
    </row>
    <row r="10657" spans="1:20" x14ac:dyDescent="0.35">
      <c r="A10657">
        <f t="shared" si="333"/>
        <v>10657</v>
      </c>
      <c r="B10657" s="3" t="s">
        <v>71</v>
      </c>
      <c r="C10657" s="3" t="s">
        <v>89</v>
      </c>
      <c r="D10657" s="3" t="s">
        <v>55</v>
      </c>
      <c r="E10657">
        <v>2025</v>
      </c>
      <c r="F10657" s="3" t="str">
        <f t="shared" si="332"/>
        <v>GOSpillBRNLEE2025</v>
      </c>
      <c r="G10657" s="9">
        <v>0</v>
      </c>
      <c r="H10657" s="9">
        <v>0</v>
      </c>
      <c r="I10657" s="9">
        <v>0</v>
      </c>
      <c r="J10657" s="9">
        <v>0</v>
      </c>
      <c r="K10657" s="9">
        <v>0</v>
      </c>
      <c r="L10657" s="9">
        <v>0</v>
      </c>
      <c r="M10657" s="9">
        <v>0</v>
      </c>
      <c r="N10657" s="9">
        <v>0</v>
      </c>
      <c r="O10657" s="9">
        <v>0</v>
      </c>
      <c r="P10657" s="9">
        <v>0</v>
      </c>
      <c r="Q10657" s="9">
        <v>0</v>
      </c>
      <c r="R10657" s="9">
        <v>0</v>
      </c>
      <c r="S10657" s="9">
        <v>0</v>
      </c>
      <c r="T10657" s="9">
        <v>0</v>
      </c>
    </row>
    <row r="10658" spans="1:20" x14ac:dyDescent="0.35">
      <c r="A10658">
        <f t="shared" si="333"/>
        <v>10658</v>
      </c>
      <c r="B10658" s="3" t="s">
        <v>71</v>
      </c>
      <c r="C10658" s="3" t="s">
        <v>89</v>
      </c>
      <c r="D10658" s="3" t="s">
        <v>55</v>
      </c>
      <c r="E10658">
        <v>2026</v>
      </c>
      <c r="F10658" s="3" t="str">
        <f t="shared" si="332"/>
        <v>GOSpillBRNLEE2026</v>
      </c>
      <c r="G10658" s="9">
        <v>0</v>
      </c>
      <c r="H10658" s="9">
        <v>0</v>
      </c>
      <c r="I10658" s="9">
        <v>0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0</v>
      </c>
      <c r="P10658" s="9">
        <v>0</v>
      </c>
      <c r="Q10658" s="9">
        <v>0</v>
      </c>
      <c r="R10658" s="9">
        <v>0</v>
      </c>
      <c r="S10658" s="9">
        <v>0</v>
      </c>
      <c r="T10658" s="9">
        <v>0</v>
      </c>
    </row>
    <row r="10659" spans="1:20" x14ac:dyDescent="0.35">
      <c r="A10659">
        <f t="shared" si="333"/>
        <v>10659</v>
      </c>
      <c r="B10659" s="3" t="s">
        <v>71</v>
      </c>
      <c r="C10659" s="3" t="s">
        <v>89</v>
      </c>
      <c r="D10659" s="3" t="s">
        <v>55</v>
      </c>
      <c r="E10659">
        <v>2027</v>
      </c>
      <c r="F10659" s="3" t="str">
        <f t="shared" si="332"/>
        <v>GOSpillBRNLEE2027</v>
      </c>
      <c r="G10659" s="9">
        <v>0</v>
      </c>
      <c r="H10659" s="9">
        <v>0</v>
      </c>
      <c r="I10659" s="9">
        <v>0</v>
      </c>
      <c r="J10659" s="9">
        <v>0</v>
      </c>
      <c r="K10659" s="9">
        <v>0</v>
      </c>
      <c r="L10659" s="9">
        <v>0</v>
      </c>
      <c r="M10659" s="9">
        <v>0</v>
      </c>
      <c r="N10659" s="9">
        <v>0</v>
      </c>
      <c r="O10659" s="9">
        <v>0</v>
      </c>
      <c r="P10659" s="9">
        <v>0</v>
      </c>
      <c r="Q10659" s="9">
        <v>0</v>
      </c>
      <c r="R10659" s="9">
        <v>0</v>
      </c>
      <c r="S10659" s="9">
        <v>0</v>
      </c>
      <c r="T10659" s="9">
        <v>0</v>
      </c>
    </row>
    <row r="10660" spans="1:20" x14ac:dyDescent="0.35">
      <c r="A10660">
        <f t="shared" si="333"/>
        <v>10660</v>
      </c>
      <c r="B10660" s="3" t="s">
        <v>71</v>
      </c>
      <c r="C10660" s="3" t="s">
        <v>89</v>
      </c>
      <c r="D10660" s="3" t="s">
        <v>55</v>
      </c>
      <c r="E10660">
        <v>2028</v>
      </c>
      <c r="F10660" s="3" t="str">
        <f t="shared" si="332"/>
        <v>GOSpillBRNLEE2028</v>
      </c>
      <c r="G10660" s="9">
        <v>0</v>
      </c>
      <c r="H10660" s="9">
        <v>0</v>
      </c>
      <c r="I10660" s="9">
        <v>0</v>
      </c>
      <c r="J10660" s="9">
        <v>0</v>
      </c>
      <c r="K10660" s="9">
        <v>0</v>
      </c>
      <c r="L10660" s="9">
        <v>0</v>
      </c>
      <c r="M10660" s="9">
        <v>0</v>
      </c>
      <c r="N10660" s="9">
        <v>0</v>
      </c>
      <c r="O10660" s="9">
        <v>0</v>
      </c>
      <c r="P10660" s="9">
        <v>0</v>
      </c>
      <c r="Q10660" s="9">
        <v>0</v>
      </c>
      <c r="R10660" s="9">
        <v>0</v>
      </c>
      <c r="S10660" s="9">
        <v>0</v>
      </c>
      <c r="T10660" s="9">
        <v>0</v>
      </c>
    </row>
    <row r="10661" spans="1:20" x14ac:dyDescent="0.35">
      <c r="A10661">
        <f t="shared" si="333"/>
        <v>10661</v>
      </c>
      <c r="B10661" s="3" t="s">
        <v>71</v>
      </c>
      <c r="C10661" s="3" t="s">
        <v>89</v>
      </c>
      <c r="D10661" s="3" t="s">
        <v>55</v>
      </c>
      <c r="E10661">
        <v>2029</v>
      </c>
      <c r="F10661" s="3" t="str">
        <f t="shared" si="332"/>
        <v>GOSpillBRNLEE2029</v>
      </c>
      <c r="G10661" s="9">
        <v>0</v>
      </c>
      <c r="H10661" s="9">
        <v>0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  <c r="Q10661" s="9">
        <v>0</v>
      </c>
      <c r="R10661" s="9">
        <v>0</v>
      </c>
      <c r="S10661" s="9">
        <v>0</v>
      </c>
      <c r="T10661" s="9">
        <v>0</v>
      </c>
    </row>
    <row r="10662" spans="1:20" x14ac:dyDescent="0.35">
      <c r="A10662">
        <f t="shared" si="333"/>
        <v>10662</v>
      </c>
      <c r="B10662" s="3" t="s">
        <v>71</v>
      </c>
      <c r="C10662" s="3" t="s">
        <v>89</v>
      </c>
      <c r="D10662" s="3" t="s">
        <v>56</v>
      </c>
      <c r="E10662">
        <v>2020</v>
      </c>
      <c r="F10662" s="3" t="str">
        <f t="shared" si="332"/>
        <v>GOSpillOXBOW2020</v>
      </c>
      <c r="G10662" s="9">
        <v>0.1</v>
      </c>
      <c r="H10662" s="9">
        <v>0.1</v>
      </c>
      <c r="I10662" s="9">
        <v>0.1</v>
      </c>
      <c r="J10662" s="9">
        <v>0.1</v>
      </c>
      <c r="K10662" s="9">
        <v>0.1</v>
      </c>
      <c r="L10662" s="9">
        <v>0.1</v>
      </c>
      <c r="M10662" s="9">
        <v>0.1</v>
      </c>
      <c r="N10662" s="9">
        <v>0.1</v>
      </c>
      <c r="O10662" s="9">
        <v>0.1</v>
      </c>
      <c r="P10662" s="9">
        <v>0.1</v>
      </c>
      <c r="Q10662" s="9">
        <v>0.1</v>
      </c>
      <c r="R10662" s="9">
        <v>0.1</v>
      </c>
      <c r="S10662" s="9">
        <v>0.1</v>
      </c>
      <c r="T10662" s="9">
        <v>0.1</v>
      </c>
    </row>
    <row r="10663" spans="1:20" x14ac:dyDescent="0.35">
      <c r="A10663">
        <f t="shared" si="333"/>
        <v>10663</v>
      </c>
      <c r="B10663" s="3" t="s">
        <v>71</v>
      </c>
      <c r="C10663" s="3" t="s">
        <v>89</v>
      </c>
      <c r="D10663" s="3" t="s">
        <v>56</v>
      </c>
      <c r="E10663">
        <v>2021</v>
      </c>
      <c r="F10663" s="3" t="str">
        <f t="shared" si="332"/>
        <v>GOSpillOXBOW2021</v>
      </c>
      <c r="G10663" s="9">
        <v>0.1</v>
      </c>
      <c r="H10663" s="9">
        <v>0.1</v>
      </c>
      <c r="I10663" s="9">
        <v>0.1</v>
      </c>
      <c r="J10663" s="9">
        <v>0.1</v>
      </c>
      <c r="K10663" s="9">
        <v>0.1</v>
      </c>
      <c r="L10663" s="9">
        <v>0.1</v>
      </c>
      <c r="M10663" s="9">
        <v>0.1</v>
      </c>
      <c r="N10663" s="9">
        <v>0.1</v>
      </c>
      <c r="O10663" s="9">
        <v>0.1</v>
      </c>
      <c r="P10663" s="9">
        <v>0.1</v>
      </c>
      <c r="Q10663" s="9">
        <v>0.1</v>
      </c>
      <c r="R10663" s="9">
        <v>0.1</v>
      </c>
      <c r="S10663" s="9">
        <v>0.1</v>
      </c>
      <c r="T10663" s="9">
        <v>0.1</v>
      </c>
    </row>
    <row r="10664" spans="1:20" x14ac:dyDescent="0.35">
      <c r="A10664">
        <f t="shared" si="333"/>
        <v>10664</v>
      </c>
      <c r="B10664" s="3" t="s">
        <v>71</v>
      </c>
      <c r="C10664" s="3" t="s">
        <v>89</v>
      </c>
      <c r="D10664" s="3" t="s">
        <v>56</v>
      </c>
      <c r="E10664">
        <v>2022</v>
      </c>
      <c r="F10664" s="3" t="str">
        <f t="shared" si="332"/>
        <v>GOSpillOXBOW2022</v>
      </c>
      <c r="G10664" s="9">
        <v>0.1</v>
      </c>
      <c r="H10664" s="9">
        <v>0.1</v>
      </c>
      <c r="I10664" s="9">
        <v>0.1</v>
      </c>
      <c r="J10664" s="9">
        <v>0.1</v>
      </c>
      <c r="K10664" s="9">
        <v>0.1</v>
      </c>
      <c r="L10664" s="9">
        <v>0.1</v>
      </c>
      <c r="M10664" s="9">
        <v>0.1</v>
      </c>
      <c r="N10664" s="9">
        <v>0.1</v>
      </c>
      <c r="O10664" s="9">
        <v>0.1</v>
      </c>
      <c r="P10664" s="9">
        <v>0.1</v>
      </c>
      <c r="Q10664" s="9">
        <v>0.1</v>
      </c>
      <c r="R10664" s="9">
        <v>0.1</v>
      </c>
      <c r="S10664" s="9">
        <v>0.1</v>
      </c>
      <c r="T10664" s="9">
        <v>0.1</v>
      </c>
    </row>
    <row r="10665" spans="1:20" x14ac:dyDescent="0.35">
      <c r="A10665">
        <f t="shared" si="333"/>
        <v>10665</v>
      </c>
      <c r="B10665" s="3" t="s">
        <v>71</v>
      </c>
      <c r="C10665" s="3" t="s">
        <v>89</v>
      </c>
      <c r="D10665" s="3" t="s">
        <v>56</v>
      </c>
      <c r="E10665">
        <v>2023</v>
      </c>
      <c r="F10665" s="3" t="str">
        <f t="shared" si="332"/>
        <v>GOSpillOXBOW2023</v>
      </c>
      <c r="G10665" s="9">
        <v>0.1</v>
      </c>
      <c r="H10665" s="9">
        <v>0.1</v>
      </c>
      <c r="I10665" s="9">
        <v>0.1</v>
      </c>
      <c r="J10665" s="9">
        <v>0.1</v>
      </c>
      <c r="K10665" s="9">
        <v>0.1</v>
      </c>
      <c r="L10665" s="9">
        <v>0.1</v>
      </c>
      <c r="M10665" s="9">
        <v>0.1</v>
      </c>
      <c r="N10665" s="9">
        <v>0.1</v>
      </c>
      <c r="O10665" s="9">
        <v>0.1</v>
      </c>
      <c r="P10665" s="9">
        <v>0.1</v>
      </c>
      <c r="Q10665" s="9">
        <v>0.1</v>
      </c>
      <c r="R10665" s="9">
        <v>0.1</v>
      </c>
      <c r="S10665" s="9">
        <v>0.1</v>
      </c>
      <c r="T10665" s="9">
        <v>0.1</v>
      </c>
    </row>
    <row r="10666" spans="1:20" x14ac:dyDescent="0.35">
      <c r="A10666">
        <f t="shared" si="333"/>
        <v>10666</v>
      </c>
      <c r="B10666" s="3" t="s">
        <v>71</v>
      </c>
      <c r="C10666" s="3" t="s">
        <v>89</v>
      </c>
      <c r="D10666" s="3" t="s">
        <v>56</v>
      </c>
      <c r="E10666">
        <v>2024</v>
      </c>
      <c r="F10666" s="3" t="str">
        <f t="shared" si="332"/>
        <v>GOSpillOXBOW2024</v>
      </c>
      <c r="G10666" s="9">
        <v>0.1</v>
      </c>
      <c r="H10666" s="9">
        <v>0.1</v>
      </c>
      <c r="I10666" s="9">
        <v>0.1</v>
      </c>
      <c r="J10666" s="9">
        <v>0.1</v>
      </c>
      <c r="K10666" s="9">
        <v>0.1</v>
      </c>
      <c r="L10666" s="9">
        <v>0.1</v>
      </c>
      <c r="M10666" s="9">
        <v>0.1</v>
      </c>
      <c r="N10666" s="9">
        <v>0.1</v>
      </c>
      <c r="O10666" s="9">
        <v>0.1</v>
      </c>
      <c r="P10666" s="9">
        <v>0.1</v>
      </c>
      <c r="Q10666" s="9">
        <v>0.1</v>
      </c>
      <c r="R10666" s="9">
        <v>0.1</v>
      </c>
      <c r="S10666" s="9">
        <v>0.1</v>
      </c>
      <c r="T10666" s="9">
        <v>0.1</v>
      </c>
    </row>
    <row r="10667" spans="1:20" x14ac:dyDescent="0.35">
      <c r="A10667">
        <f t="shared" si="333"/>
        <v>10667</v>
      </c>
      <c r="B10667" s="3" t="s">
        <v>71</v>
      </c>
      <c r="C10667" s="3" t="s">
        <v>89</v>
      </c>
      <c r="D10667" s="3" t="s">
        <v>56</v>
      </c>
      <c r="E10667">
        <v>2025</v>
      </c>
      <c r="F10667" s="3" t="str">
        <f t="shared" si="332"/>
        <v>GOSpillOXBOW2025</v>
      </c>
      <c r="G10667" s="9">
        <v>0.1</v>
      </c>
      <c r="H10667" s="9">
        <v>0.1</v>
      </c>
      <c r="I10667" s="9">
        <v>0.1</v>
      </c>
      <c r="J10667" s="9">
        <v>0.1</v>
      </c>
      <c r="K10667" s="9">
        <v>0.1</v>
      </c>
      <c r="L10667" s="9">
        <v>0.1</v>
      </c>
      <c r="M10667" s="9">
        <v>0.1</v>
      </c>
      <c r="N10667" s="9">
        <v>0.1</v>
      </c>
      <c r="O10667" s="9">
        <v>0.1</v>
      </c>
      <c r="P10667" s="9">
        <v>0.1</v>
      </c>
      <c r="Q10667" s="9">
        <v>0.1</v>
      </c>
      <c r="R10667" s="9">
        <v>0.1</v>
      </c>
      <c r="S10667" s="9">
        <v>0.1</v>
      </c>
      <c r="T10667" s="9">
        <v>0.1</v>
      </c>
    </row>
    <row r="10668" spans="1:20" x14ac:dyDescent="0.35">
      <c r="A10668">
        <f t="shared" si="333"/>
        <v>10668</v>
      </c>
      <c r="B10668" s="3" t="s">
        <v>71</v>
      </c>
      <c r="C10668" s="3" t="s">
        <v>89</v>
      </c>
      <c r="D10668" s="3" t="s">
        <v>56</v>
      </c>
      <c r="E10668">
        <v>2026</v>
      </c>
      <c r="F10668" s="3" t="str">
        <f t="shared" si="332"/>
        <v>GOSpillOXBOW2026</v>
      </c>
      <c r="G10668" s="9">
        <v>0.1</v>
      </c>
      <c r="H10668" s="9">
        <v>0.1</v>
      </c>
      <c r="I10668" s="9">
        <v>0.1</v>
      </c>
      <c r="J10668" s="9">
        <v>0.1</v>
      </c>
      <c r="K10668" s="9">
        <v>0.1</v>
      </c>
      <c r="L10668" s="9">
        <v>0.1</v>
      </c>
      <c r="M10668" s="9">
        <v>0.1</v>
      </c>
      <c r="N10668" s="9">
        <v>0.1</v>
      </c>
      <c r="O10668" s="9">
        <v>0.1</v>
      </c>
      <c r="P10668" s="9">
        <v>0.1</v>
      </c>
      <c r="Q10668" s="9">
        <v>0.1</v>
      </c>
      <c r="R10668" s="9">
        <v>0.1</v>
      </c>
      <c r="S10668" s="9">
        <v>0.1</v>
      </c>
      <c r="T10668" s="9">
        <v>0.1</v>
      </c>
    </row>
    <row r="10669" spans="1:20" x14ac:dyDescent="0.35">
      <c r="A10669">
        <f t="shared" si="333"/>
        <v>10669</v>
      </c>
      <c r="B10669" s="3" t="s">
        <v>71</v>
      </c>
      <c r="C10669" s="3" t="s">
        <v>89</v>
      </c>
      <c r="D10669" s="3" t="s">
        <v>56</v>
      </c>
      <c r="E10669">
        <v>2027</v>
      </c>
      <c r="F10669" s="3" t="str">
        <f t="shared" si="332"/>
        <v>GOSpillOXBOW2027</v>
      </c>
      <c r="G10669" s="9">
        <v>0.1</v>
      </c>
      <c r="H10669" s="9">
        <v>0.1</v>
      </c>
      <c r="I10669" s="9">
        <v>0.1</v>
      </c>
      <c r="J10669" s="9">
        <v>0.1</v>
      </c>
      <c r="K10669" s="9">
        <v>0.1</v>
      </c>
      <c r="L10669" s="9">
        <v>0.1</v>
      </c>
      <c r="M10669" s="9">
        <v>0.1</v>
      </c>
      <c r="N10669" s="9">
        <v>0.1</v>
      </c>
      <c r="O10669" s="9">
        <v>0.1</v>
      </c>
      <c r="P10669" s="9">
        <v>0.1</v>
      </c>
      <c r="Q10669" s="9">
        <v>0.1</v>
      </c>
      <c r="R10669" s="9">
        <v>0.1</v>
      </c>
      <c r="S10669" s="9">
        <v>0.1</v>
      </c>
      <c r="T10669" s="9">
        <v>0.1</v>
      </c>
    </row>
    <row r="10670" spans="1:20" x14ac:dyDescent="0.35">
      <c r="A10670">
        <f t="shared" si="333"/>
        <v>10670</v>
      </c>
      <c r="B10670" s="3" t="s">
        <v>71</v>
      </c>
      <c r="C10670" s="3" t="s">
        <v>89</v>
      </c>
      <c r="D10670" s="3" t="s">
        <v>56</v>
      </c>
      <c r="E10670">
        <v>2028</v>
      </c>
      <c r="F10670" s="3" t="str">
        <f t="shared" si="332"/>
        <v>GOSpillOXBOW2028</v>
      </c>
      <c r="G10670" s="9">
        <v>0.1</v>
      </c>
      <c r="H10670" s="9">
        <v>0.1</v>
      </c>
      <c r="I10670" s="9">
        <v>0.1</v>
      </c>
      <c r="J10670" s="9">
        <v>0.1</v>
      </c>
      <c r="K10670" s="9">
        <v>0.1</v>
      </c>
      <c r="L10670" s="9">
        <v>0.1</v>
      </c>
      <c r="M10670" s="9">
        <v>0.1</v>
      </c>
      <c r="N10670" s="9">
        <v>0.1</v>
      </c>
      <c r="O10670" s="9">
        <v>0.1</v>
      </c>
      <c r="P10670" s="9">
        <v>0.1</v>
      </c>
      <c r="Q10670" s="9">
        <v>0.1</v>
      </c>
      <c r="R10670" s="9">
        <v>0.1</v>
      </c>
      <c r="S10670" s="9">
        <v>0.1</v>
      </c>
      <c r="T10670" s="9">
        <v>0.1</v>
      </c>
    </row>
    <row r="10671" spans="1:20" x14ac:dyDescent="0.35">
      <c r="A10671">
        <f t="shared" si="333"/>
        <v>10671</v>
      </c>
      <c r="B10671" s="3" t="s">
        <v>71</v>
      </c>
      <c r="C10671" s="3" t="s">
        <v>89</v>
      </c>
      <c r="D10671" s="3" t="s">
        <v>56</v>
      </c>
      <c r="E10671">
        <v>2029</v>
      </c>
      <c r="F10671" s="3" t="str">
        <f t="shared" si="332"/>
        <v>GOSpillOXBOW2029</v>
      </c>
      <c r="G10671" s="9">
        <v>0.1</v>
      </c>
      <c r="H10671" s="9">
        <v>0.1</v>
      </c>
      <c r="I10671" s="9">
        <v>0.1</v>
      </c>
      <c r="J10671" s="9">
        <v>0.1</v>
      </c>
      <c r="K10671" s="9">
        <v>0.1</v>
      </c>
      <c r="L10671" s="9">
        <v>0.1</v>
      </c>
      <c r="M10671" s="9">
        <v>0.1</v>
      </c>
      <c r="N10671" s="9">
        <v>0.1</v>
      </c>
      <c r="O10671" s="9">
        <v>0.1</v>
      </c>
      <c r="P10671" s="9">
        <v>0.1</v>
      </c>
      <c r="Q10671" s="9">
        <v>0.1</v>
      </c>
      <c r="R10671" s="9">
        <v>0.1</v>
      </c>
      <c r="S10671" s="9">
        <v>0.1</v>
      </c>
      <c r="T10671" s="9">
        <v>0.1</v>
      </c>
    </row>
    <row r="10672" spans="1:20" x14ac:dyDescent="0.35">
      <c r="A10672">
        <f t="shared" si="333"/>
        <v>10672</v>
      </c>
      <c r="B10672" s="3" t="s">
        <v>71</v>
      </c>
      <c r="C10672" s="3" t="s">
        <v>89</v>
      </c>
      <c r="D10672" s="3" t="s">
        <v>57</v>
      </c>
      <c r="E10672">
        <v>2020</v>
      </c>
      <c r="F10672" s="3" t="str">
        <f t="shared" si="332"/>
        <v>GOSpillHELL C2020</v>
      </c>
      <c r="G10672" s="9">
        <v>0</v>
      </c>
      <c r="H10672" s="9">
        <v>0</v>
      </c>
      <c r="I10672" s="9">
        <v>0</v>
      </c>
      <c r="J10672" s="9">
        <v>0</v>
      </c>
      <c r="K10672" s="9">
        <v>0</v>
      </c>
      <c r="L10672" s="9">
        <v>0</v>
      </c>
      <c r="M10672" s="9">
        <v>0</v>
      </c>
      <c r="N10672" s="9">
        <v>0</v>
      </c>
      <c r="O10672" s="9">
        <v>0</v>
      </c>
      <c r="P10672" s="9">
        <v>0</v>
      </c>
      <c r="Q10672" s="9">
        <v>0</v>
      </c>
      <c r="R10672" s="9">
        <v>0</v>
      </c>
      <c r="S10672" s="9">
        <v>0</v>
      </c>
      <c r="T10672" s="9">
        <v>0</v>
      </c>
    </row>
    <row r="10673" spans="1:20" x14ac:dyDescent="0.35">
      <c r="A10673">
        <f t="shared" si="333"/>
        <v>10673</v>
      </c>
      <c r="B10673" s="3" t="s">
        <v>71</v>
      </c>
      <c r="C10673" s="3" t="s">
        <v>89</v>
      </c>
      <c r="D10673" s="3" t="s">
        <v>57</v>
      </c>
      <c r="E10673">
        <v>2021</v>
      </c>
      <c r="F10673" s="3" t="str">
        <f t="shared" si="332"/>
        <v>GOSpillHELL C2021</v>
      </c>
      <c r="G10673" s="9">
        <v>0</v>
      </c>
      <c r="H10673" s="9">
        <v>0</v>
      </c>
      <c r="I10673" s="9">
        <v>0</v>
      </c>
      <c r="J10673" s="9">
        <v>0</v>
      </c>
      <c r="K10673" s="9">
        <v>0</v>
      </c>
      <c r="L10673" s="9">
        <v>0</v>
      </c>
      <c r="M10673" s="9">
        <v>0</v>
      </c>
      <c r="N10673" s="9">
        <v>0</v>
      </c>
      <c r="O10673" s="9">
        <v>0</v>
      </c>
      <c r="P10673" s="9">
        <v>0</v>
      </c>
      <c r="Q10673" s="9">
        <v>0</v>
      </c>
      <c r="R10673" s="9">
        <v>0</v>
      </c>
      <c r="S10673" s="9">
        <v>0</v>
      </c>
      <c r="T10673" s="9">
        <v>0</v>
      </c>
    </row>
    <row r="10674" spans="1:20" x14ac:dyDescent="0.35">
      <c r="A10674">
        <f t="shared" si="333"/>
        <v>10674</v>
      </c>
      <c r="B10674" s="3" t="s">
        <v>71</v>
      </c>
      <c r="C10674" s="3" t="s">
        <v>89</v>
      </c>
      <c r="D10674" s="3" t="s">
        <v>57</v>
      </c>
      <c r="E10674">
        <v>2022</v>
      </c>
      <c r="F10674" s="3" t="str">
        <f t="shared" si="332"/>
        <v>GOSpillHELL C2022</v>
      </c>
      <c r="G10674" s="9">
        <v>0</v>
      </c>
      <c r="H10674" s="9">
        <v>0</v>
      </c>
      <c r="I10674" s="9">
        <v>0</v>
      </c>
      <c r="J10674" s="9">
        <v>0</v>
      </c>
      <c r="K10674" s="9">
        <v>0</v>
      </c>
      <c r="L10674" s="9">
        <v>0</v>
      </c>
      <c r="M10674" s="9">
        <v>0</v>
      </c>
      <c r="N10674" s="9">
        <v>0</v>
      </c>
      <c r="O10674" s="9">
        <v>0</v>
      </c>
      <c r="P10674" s="9">
        <v>0</v>
      </c>
      <c r="Q10674" s="9">
        <v>0</v>
      </c>
      <c r="R10674" s="9">
        <v>0</v>
      </c>
      <c r="S10674" s="9">
        <v>0</v>
      </c>
      <c r="T10674" s="9">
        <v>0</v>
      </c>
    </row>
    <row r="10675" spans="1:20" x14ac:dyDescent="0.35">
      <c r="A10675">
        <f t="shared" si="333"/>
        <v>10675</v>
      </c>
      <c r="B10675" s="3" t="s">
        <v>71</v>
      </c>
      <c r="C10675" s="3" t="s">
        <v>89</v>
      </c>
      <c r="D10675" s="3" t="s">
        <v>57</v>
      </c>
      <c r="E10675">
        <v>2023</v>
      </c>
      <c r="F10675" s="3" t="str">
        <f t="shared" si="332"/>
        <v>GOSpillHELL C2023</v>
      </c>
      <c r="G10675" s="9">
        <v>0</v>
      </c>
      <c r="H10675" s="9">
        <v>0</v>
      </c>
      <c r="I10675" s="9">
        <v>0</v>
      </c>
      <c r="J10675" s="9">
        <v>0</v>
      </c>
      <c r="K10675" s="9">
        <v>0</v>
      </c>
      <c r="L10675" s="9">
        <v>0</v>
      </c>
      <c r="M10675" s="9">
        <v>0</v>
      </c>
      <c r="N10675" s="9">
        <v>0</v>
      </c>
      <c r="O10675" s="9">
        <v>0</v>
      </c>
      <c r="P10675" s="9">
        <v>0</v>
      </c>
      <c r="Q10675" s="9">
        <v>0</v>
      </c>
      <c r="R10675" s="9">
        <v>0</v>
      </c>
      <c r="S10675" s="9">
        <v>0</v>
      </c>
      <c r="T10675" s="9">
        <v>0</v>
      </c>
    </row>
    <row r="10676" spans="1:20" x14ac:dyDescent="0.35">
      <c r="A10676">
        <f t="shared" si="333"/>
        <v>10676</v>
      </c>
      <c r="B10676" s="3" t="s">
        <v>71</v>
      </c>
      <c r="C10676" s="3" t="s">
        <v>89</v>
      </c>
      <c r="D10676" s="3" t="s">
        <v>57</v>
      </c>
      <c r="E10676">
        <v>2024</v>
      </c>
      <c r="F10676" s="3" t="str">
        <f t="shared" si="332"/>
        <v>GOSpillHELL C2024</v>
      </c>
      <c r="G10676" s="9">
        <v>0</v>
      </c>
      <c r="H10676" s="9">
        <v>0</v>
      </c>
      <c r="I10676" s="9">
        <v>0</v>
      </c>
      <c r="J10676" s="9">
        <v>0</v>
      </c>
      <c r="K10676" s="9">
        <v>0</v>
      </c>
      <c r="L10676" s="9">
        <v>0</v>
      </c>
      <c r="M10676" s="9">
        <v>0</v>
      </c>
      <c r="N10676" s="9">
        <v>0</v>
      </c>
      <c r="O10676" s="9">
        <v>0</v>
      </c>
      <c r="P10676" s="9">
        <v>0</v>
      </c>
      <c r="Q10676" s="9">
        <v>0</v>
      </c>
      <c r="R10676" s="9">
        <v>0</v>
      </c>
      <c r="S10676" s="9">
        <v>0</v>
      </c>
      <c r="T10676" s="9">
        <v>0</v>
      </c>
    </row>
    <row r="10677" spans="1:20" x14ac:dyDescent="0.35">
      <c r="A10677">
        <f t="shared" si="333"/>
        <v>10677</v>
      </c>
      <c r="B10677" s="3" t="s">
        <v>71</v>
      </c>
      <c r="C10677" s="3" t="s">
        <v>89</v>
      </c>
      <c r="D10677" s="3" t="s">
        <v>57</v>
      </c>
      <c r="E10677">
        <v>2025</v>
      </c>
      <c r="F10677" s="3" t="str">
        <f t="shared" si="332"/>
        <v>GOSpillHELL C2025</v>
      </c>
      <c r="G10677" s="9">
        <v>0</v>
      </c>
      <c r="H10677" s="9">
        <v>0</v>
      </c>
      <c r="I10677" s="9">
        <v>0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  <c r="S10677" s="9">
        <v>0</v>
      </c>
      <c r="T10677" s="9">
        <v>0</v>
      </c>
    </row>
    <row r="10678" spans="1:20" x14ac:dyDescent="0.35">
      <c r="A10678">
        <f t="shared" si="333"/>
        <v>10678</v>
      </c>
      <c r="B10678" s="3" t="s">
        <v>71</v>
      </c>
      <c r="C10678" s="3" t="s">
        <v>89</v>
      </c>
      <c r="D10678" s="3" t="s">
        <v>57</v>
      </c>
      <c r="E10678">
        <v>2026</v>
      </c>
      <c r="F10678" s="3" t="str">
        <f t="shared" si="332"/>
        <v>GOSpillHELL C2026</v>
      </c>
      <c r="G10678" s="9">
        <v>0</v>
      </c>
      <c r="H10678" s="9">
        <v>0</v>
      </c>
      <c r="I10678" s="9">
        <v>0</v>
      </c>
      <c r="J10678" s="9">
        <v>0</v>
      </c>
      <c r="K10678" s="9">
        <v>0</v>
      </c>
      <c r="L10678" s="9">
        <v>0</v>
      </c>
      <c r="M10678" s="9">
        <v>0</v>
      </c>
      <c r="N10678" s="9">
        <v>0</v>
      </c>
      <c r="O10678" s="9">
        <v>0</v>
      </c>
      <c r="P10678" s="9">
        <v>0</v>
      </c>
      <c r="Q10678" s="9">
        <v>0</v>
      </c>
      <c r="R10678" s="9">
        <v>0</v>
      </c>
      <c r="S10678" s="9">
        <v>0</v>
      </c>
      <c r="T10678" s="9">
        <v>0</v>
      </c>
    </row>
    <row r="10679" spans="1:20" x14ac:dyDescent="0.35">
      <c r="A10679">
        <f t="shared" si="333"/>
        <v>10679</v>
      </c>
      <c r="B10679" s="3" t="s">
        <v>71</v>
      </c>
      <c r="C10679" s="3" t="s">
        <v>89</v>
      </c>
      <c r="D10679" s="3" t="s">
        <v>57</v>
      </c>
      <c r="E10679">
        <v>2027</v>
      </c>
      <c r="F10679" s="3" t="str">
        <f t="shared" si="332"/>
        <v>GOSpillHELL C2027</v>
      </c>
      <c r="G10679" s="9">
        <v>0</v>
      </c>
      <c r="H10679" s="9">
        <v>0</v>
      </c>
      <c r="I10679" s="9">
        <v>0</v>
      </c>
      <c r="J10679" s="9">
        <v>0</v>
      </c>
      <c r="K10679" s="9">
        <v>0</v>
      </c>
      <c r="L10679" s="9">
        <v>0</v>
      </c>
      <c r="M10679" s="9">
        <v>0</v>
      </c>
      <c r="N10679" s="9">
        <v>0</v>
      </c>
      <c r="O10679" s="9">
        <v>0</v>
      </c>
      <c r="P10679" s="9">
        <v>0</v>
      </c>
      <c r="Q10679" s="9">
        <v>0</v>
      </c>
      <c r="R10679" s="9">
        <v>0</v>
      </c>
      <c r="S10679" s="9">
        <v>0</v>
      </c>
      <c r="T10679" s="9">
        <v>0</v>
      </c>
    </row>
    <row r="10680" spans="1:20" x14ac:dyDescent="0.35">
      <c r="A10680">
        <f t="shared" si="333"/>
        <v>10680</v>
      </c>
      <c r="B10680" s="3" t="s">
        <v>71</v>
      </c>
      <c r="C10680" s="3" t="s">
        <v>89</v>
      </c>
      <c r="D10680" s="3" t="s">
        <v>57</v>
      </c>
      <c r="E10680">
        <v>2028</v>
      </c>
      <c r="F10680" s="3" t="str">
        <f t="shared" si="332"/>
        <v>GOSpillHELL C2028</v>
      </c>
      <c r="G10680" s="9">
        <v>0</v>
      </c>
      <c r="H10680" s="9">
        <v>0</v>
      </c>
      <c r="I10680" s="9">
        <v>0</v>
      </c>
      <c r="J10680" s="9">
        <v>0</v>
      </c>
      <c r="K10680" s="9">
        <v>0</v>
      </c>
      <c r="L10680" s="9">
        <v>0</v>
      </c>
      <c r="M10680" s="9">
        <v>0</v>
      </c>
      <c r="N10680" s="9">
        <v>0</v>
      </c>
      <c r="O10680" s="9">
        <v>0</v>
      </c>
      <c r="P10680" s="9">
        <v>0</v>
      </c>
      <c r="Q10680" s="9">
        <v>0</v>
      </c>
      <c r="R10680" s="9">
        <v>0</v>
      </c>
      <c r="S10680" s="9">
        <v>0</v>
      </c>
      <c r="T10680" s="9">
        <v>0</v>
      </c>
    </row>
    <row r="10681" spans="1:20" x14ac:dyDescent="0.35">
      <c r="A10681">
        <f t="shared" si="333"/>
        <v>10681</v>
      </c>
      <c r="B10681" s="3" t="s">
        <v>71</v>
      </c>
      <c r="C10681" s="3" t="s">
        <v>89</v>
      </c>
      <c r="D10681" s="3" t="s">
        <v>57</v>
      </c>
      <c r="E10681">
        <v>2029</v>
      </c>
      <c r="F10681" s="3" t="str">
        <f t="shared" si="332"/>
        <v>GOSpillHELL C2029</v>
      </c>
      <c r="G10681" s="9">
        <v>0</v>
      </c>
      <c r="H10681" s="9">
        <v>0</v>
      </c>
      <c r="I10681" s="9">
        <v>0</v>
      </c>
      <c r="J10681" s="9">
        <v>0</v>
      </c>
      <c r="K10681" s="9">
        <v>0</v>
      </c>
      <c r="L10681" s="9">
        <v>0</v>
      </c>
      <c r="M10681" s="9">
        <v>0</v>
      </c>
      <c r="N10681" s="9">
        <v>0</v>
      </c>
      <c r="O10681" s="9">
        <v>0</v>
      </c>
      <c r="P10681" s="9">
        <v>0</v>
      </c>
      <c r="Q10681" s="9">
        <v>0</v>
      </c>
      <c r="R10681" s="9">
        <v>0</v>
      </c>
      <c r="S10681" s="9">
        <v>0</v>
      </c>
      <c r="T10681" s="9">
        <v>0</v>
      </c>
    </row>
    <row r="10682" spans="1:20" x14ac:dyDescent="0.35">
      <c r="A10682">
        <f t="shared" si="333"/>
        <v>10682</v>
      </c>
      <c r="B10682" s="3" t="s">
        <v>71</v>
      </c>
      <c r="C10682" s="3" t="s">
        <v>89</v>
      </c>
      <c r="D10682" s="3" t="s">
        <v>58</v>
      </c>
      <c r="E10682">
        <v>2020</v>
      </c>
      <c r="F10682" s="3" t="str">
        <f t="shared" si="332"/>
        <v>GOSpillDWRSHK2020</v>
      </c>
      <c r="G10682" s="9">
        <v>0.1</v>
      </c>
      <c r="H10682" s="9">
        <v>0.1</v>
      </c>
      <c r="I10682" s="9">
        <v>0.1</v>
      </c>
      <c r="J10682" s="9">
        <v>0.1</v>
      </c>
      <c r="K10682" s="9">
        <v>0.1</v>
      </c>
      <c r="L10682" s="9">
        <v>0.1</v>
      </c>
      <c r="M10682" s="9">
        <v>0.1</v>
      </c>
      <c r="N10682" s="9">
        <v>0.1</v>
      </c>
      <c r="O10682" s="9">
        <v>0.1</v>
      </c>
      <c r="P10682" s="9">
        <v>0.1</v>
      </c>
      <c r="Q10682" s="9">
        <v>0.1</v>
      </c>
      <c r="R10682" s="9">
        <v>0.1</v>
      </c>
      <c r="S10682" s="9">
        <v>0.1</v>
      </c>
      <c r="T10682" s="9">
        <v>0.1</v>
      </c>
    </row>
    <row r="10683" spans="1:20" x14ac:dyDescent="0.35">
      <c r="A10683">
        <f t="shared" si="333"/>
        <v>10683</v>
      </c>
      <c r="B10683" s="3" t="s">
        <v>71</v>
      </c>
      <c r="C10683" s="3" t="s">
        <v>89</v>
      </c>
      <c r="D10683" s="3" t="s">
        <v>58</v>
      </c>
      <c r="E10683">
        <v>2021</v>
      </c>
      <c r="F10683" s="3" t="str">
        <f t="shared" si="332"/>
        <v>GOSpillDWRSHK2021</v>
      </c>
      <c r="G10683" s="9">
        <v>0.1</v>
      </c>
      <c r="H10683" s="9">
        <v>0.1</v>
      </c>
      <c r="I10683" s="9">
        <v>0.1</v>
      </c>
      <c r="J10683" s="9">
        <v>0.1</v>
      </c>
      <c r="K10683" s="9">
        <v>0.1</v>
      </c>
      <c r="L10683" s="9">
        <v>0.1</v>
      </c>
      <c r="M10683" s="9">
        <v>0.1</v>
      </c>
      <c r="N10683" s="9">
        <v>0.1</v>
      </c>
      <c r="O10683" s="9">
        <v>0.1</v>
      </c>
      <c r="P10683" s="9">
        <v>0.1</v>
      </c>
      <c r="Q10683" s="9">
        <v>0.1</v>
      </c>
      <c r="R10683" s="9">
        <v>0.1</v>
      </c>
      <c r="S10683" s="9">
        <v>0.1</v>
      </c>
      <c r="T10683" s="9">
        <v>0.1</v>
      </c>
    </row>
    <row r="10684" spans="1:20" x14ac:dyDescent="0.35">
      <c r="A10684">
        <f t="shared" si="333"/>
        <v>10684</v>
      </c>
      <c r="B10684" s="3" t="s">
        <v>71</v>
      </c>
      <c r="C10684" s="3" t="s">
        <v>89</v>
      </c>
      <c r="D10684" s="3" t="s">
        <v>58</v>
      </c>
      <c r="E10684">
        <v>2022</v>
      </c>
      <c r="F10684" s="3" t="str">
        <f t="shared" si="332"/>
        <v>GOSpillDWRSHK2022</v>
      </c>
      <c r="G10684" s="9">
        <v>0.1</v>
      </c>
      <c r="H10684" s="9">
        <v>0.1</v>
      </c>
      <c r="I10684" s="9">
        <v>0.1</v>
      </c>
      <c r="J10684" s="9">
        <v>0.1</v>
      </c>
      <c r="K10684" s="9">
        <v>0.1</v>
      </c>
      <c r="L10684" s="9">
        <v>0.1</v>
      </c>
      <c r="M10684" s="9">
        <v>0.1</v>
      </c>
      <c r="N10684" s="9">
        <v>0.1</v>
      </c>
      <c r="O10684" s="9">
        <v>0.1</v>
      </c>
      <c r="P10684" s="9">
        <v>0.1</v>
      </c>
      <c r="Q10684" s="9">
        <v>0.1</v>
      </c>
      <c r="R10684" s="9">
        <v>0.1</v>
      </c>
      <c r="S10684" s="9">
        <v>0.1</v>
      </c>
      <c r="T10684" s="9">
        <v>0.1</v>
      </c>
    </row>
    <row r="10685" spans="1:20" x14ac:dyDescent="0.35">
      <c r="A10685">
        <f t="shared" si="333"/>
        <v>10685</v>
      </c>
      <c r="B10685" s="3" t="s">
        <v>71</v>
      </c>
      <c r="C10685" s="3" t="s">
        <v>89</v>
      </c>
      <c r="D10685" s="3" t="s">
        <v>58</v>
      </c>
      <c r="E10685">
        <v>2023</v>
      </c>
      <c r="F10685" s="3" t="str">
        <f t="shared" si="332"/>
        <v>GOSpillDWRSHK2023</v>
      </c>
      <c r="G10685" s="9">
        <v>0.1</v>
      </c>
      <c r="H10685" s="9">
        <v>0.1</v>
      </c>
      <c r="I10685" s="9">
        <v>0.1</v>
      </c>
      <c r="J10685" s="9">
        <v>0.1</v>
      </c>
      <c r="K10685" s="9">
        <v>0.1</v>
      </c>
      <c r="L10685" s="9">
        <v>0.1</v>
      </c>
      <c r="M10685" s="9">
        <v>0.1</v>
      </c>
      <c r="N10685" s="9">
        <v>0.1</v>
      </c>
      <c r="O10685" s="9">
        <v>0.1</v>
      </c>
      <c r="P10685" s="9">
        <v>0.1</v>
      </c>
      <c r="Q10685" s="9">
        <v>0.1</v>
      </c>
      <c r="R10685" s="9">
        <v>0.1</v>
      </c>
      <c r="S10685" s="9">
        <v>0.1</v>
      </c>
      <c r="T10685" s="9">
        <v>0.1</v>
      </c>
    </row>
    <row r="10686" spans="1:20" x14ac:dyDescent="0.35">
      <c r="A10686">
        <f t="shared" si="333"/>
        <v>10686</v>
      </c>
      <c r="B10686" s="3" t="s">
        <v>71</v>
      </c>
      <c r="C10686" s="3" t="s">
        <v>89</v>
      </c>
      <c r="D10686" s="3" t="s">
        <v>58</v>
      </c>
      <c r="E10686">
        <v>2024</v>
      </c>
      <c r="F10686" s="3" t="str">
        <f t="shared" si="332"/>
        <v>GOSpillDWRSHK2024</v>
      </c>
      <c r="G10686" s="9">
        <v>0.1</v>
      </c>
      <c r="H10686" s="9">
        <v>0.1</v>
      </c>
      <c r="I10686" s="9">
        <v>0.1</v>
      </c>
      <c r="J10686" s="9">
        <v>0.1</v>
      </c>
      <c r="K10686" s="9">
        <v>0.1</v>
      </c>
      <c r="L10686" s="9">
        <v>0.1</v>
      </c>
      <c r="M10686" s="9">
        <v>0.1</v>
      </c>
      <c r="N10686" s="9">
        <v>0.1</v>
      </c>
      <c r="O10686" s="9">
        <v>0.1</v>
      </c>
      <c r="P10686" s="9">
        <v>0.1</v>
      </c>
      <c r="Q10686" s="9">
        <v>0.1</v>
      </c>
      <c r="R10686" s="9">
        <v>0.1</v>
      </c>
      <c r="S10686" s="9">
        <v>0.1</v>
      </c>
      <c r="T10686" s="9">
        <v>0.1</v>
      </c>
    </row>
    <row r="10687" spans="1:20" x14ac:dyDescent="0.35">
      <c r="A10687">
        <f t="shared" si="333"/>
        <v>10687</v>
      </c>
      <c r="B10687" s="3" t="s">
        <v>71</v>
      </c>
      <c r="C10687" s="3" t="s">
        <v>89</v>
      </c>
      <c r="D10687" s="3" t="s">
        <v>58</v>
      </c>
      <c r="E10687">
        <v>2025</v>
      </c>
      <c r="F10687" s="3" t="str">
        <f t="shared" si="332"/>
        <v>GOSpillDWRSHK2025</v>
      </c>
      <c r="G10687" s="9">
        <v>0.1</v>
      </c>
      <c r="H10687" s="9">
        <v>0.1</v>
      </c>
      <c r="I10687" s="9">
        <v>0.1</v>
      </c>
      <c r="J10687" s="9">
        <v>0.1</v>
      </c>
      <c r="K10687" s="9">
        <v>0.1</v>
      </c>
      <c r="L10687" s="9">
        <v>0.1</v>
      </c>
      <c r="M10687" s="9">
        <v>0.1</v>
      </c>
      <c r="N10687" s="9">
        <v>0.1</v>
      </c>
      <c r="O10687" s="9">
        <v>0.1</v>
      </c>
      <c r="P10687" s="9">
        <v>0.1</v>
      </c>
      <c r="Q10687" s="9">
        <v>0.1</v>
      </c>
      <c r="R10687" s="9">
        <v>0.1</v>
      </c>
      <c r="S10687" s="9">
        <v>0.1</v>
      </c>
      <c r="T10687" s="9">
        <v>0.1</v>
      </c>
    </row>
    <row r="10688" spans="1:20" x14ac:dyDescent="0.35">
      <c r="A10688">
        <f t="shared" si="333"/>
        <v>10688</v>
      </c>
      <c r="B10688" s="3" t="s">
        <v>71</v>
      </c>
      <c r="C10688" s="3" t="s">
        <v>89</v>
      </c>
      <c r="D10688" s="3" t="s">
        <v>58</v>
      </c>
      <c r="E10688">
        <v>2026</v>
      </c>
      <c r="F10688" s="3" t="str">
        <f t="shared" si="332"/>
        <v>GOSpillDWRSHK2026</v>
      </c>
      <c r="G10688" s="9">
        <v>0.1</v>
      </c>
      <c r="H10688" s="9">
        <v>0.1</v>
      </c>
      <c r="I10688" s="9">
        <v>0.1</v>
      </c>
      <c r="J10688" s="9">
        <v>0.1</v>
      </c>
      <c r="K10688" s="9">
        <v>0.1</v>
      </c>
      <c r="L10688" s="9">
        <v>0.1</v>
      </c>
      <c r="M10688" s="9">
        <v>0.1</v>
      </c>
      <c r="N10688" s="9">
        <v>0.1</v>
      </c>
      <c r="O10688" s="9">
        <v>0.1</v>
      </c>
      <c r="P10688" s="9">
        <v>0.1</v>
      </c>
      <c r="Q10688" s="9">
        <v>0.1</v>
      </c>
      <c r="R10688" s="9">
        <v>0.1</v>
      </c>
      <c r="S10688" s="9">
        <v>0.1</v>
      </c>
      <c r="T10688" s="9">
        <v>0.1</v>
      </c>
    </row>
    <row r="10689" spans="1:20" x14ac:dyDescent="0.35">
      <c r="A10689">
        <f t="shared" si="333"/>
        <v>10689</v>
      </c>
      <c r="B10689" s="3" t="s">
        <v>71</v>
      </c>
      <c r="C10689" s="3" t="s">
        <v>89</v>
      </c>
      <c r="D10689" s="3" t="s">
        <v>58</v>
      </c>
      <c r="E10689">
        <v>2027</v>
      </c>
      <c r="F10689" s="3" t="str">
        <f t="shared" si="332"/>
        <v>GOSpillDWRSHK2027</v>
      </c>
      <c r="G10689" s="9">
        <v>0.1</v>
      </c>
      <c r="H10689" s="9">
        <v>0.1</v>
      </c>
      <c r="I10689" s="9">
        <v>0.1</v>
      </c>
      <c r="J10689" s="9">
        <v>0.1</v>
      </c>
      <c r="K10689" s="9">
        <v>0.1</v>
      </c>
      <c r="L10689" s="9">
        <v>0.1</v>
      </c>
      <c r="M10689" s="9">
        <v>0.1</v>
      </c>
      <c r="N10689" s="9">
        <v>0.1</v>
      </c>
      <c r="O10689" s="9">
        <v>0.1</v>
      </c>
      <c r="P10689" s="9">
        <v>0.1</v>
      </c>
      <c r="Q10689" s="9">
        <v>0.1</v>
      </c>
      <c r="R10689" s="9">
        <v>0.1</v>
      </c>
      <c r="S10689" s="9">
        <v>0.1</v>
      </c>
      <c r="T10689" s="9">
        <v>0.1</v>
      </c>
    </row>
    <row r="10690" spans="1:20" x14ac:dyDescent="0.35">
      <c r="A10690">
        <f t="shared" si="333"/>
        <v>10690</v>
      </c>
      <c r="B10690" s="3" t="s">
        <v>71</v>
      </c>
      <c r="C10690" s="3" t="s">
        <v>89</v>
      </c>
      <c r="D10690" s="3" t="s">
        <v>58</v>
      </c>
      <c r="E10690">
        <v>2028</v>
      </c>
      <c r="F10690" s="3" t="str">
        <f t="shared" ref="F10690:F10753" si="334">_xlfn.CONCAT(B10690,C10690,D10690,E10690)</f>
        <v>GOSpillDWRSHK2028</v>
      </c>
      <c r="G10690" s="9">
        <v>0.1</v>
      </c>
      <c r="H10690" s="9">
        <v>0.1</v>
      </c>
      <c r="I10690" s="9">
        <v>0.1</v>
      </c>
      <c r="J10690" s="9">
        <v>0.1</v>
      </c>
      <c r="K10690" s="9">
        <v>0.1</v>
      </c>
      <c r="L10690" s="9">
        <v>0.1</v>
      </c>
      <c r="M10690" s="9">
        <v>0.1</v>
      </c>
      <c r="N10690" s="9">
        <v>0.1</v>
      </c>
      <c r="O10690" s="9">
        <v>0.1</v>
      </c>
      <c r="P10690" s="9">
        <v>0.1</v>
      </c>
      <c r="Q10690" s="9">
        <v>0.1</v>
      </c>
      <c r="R10690" s="9">
        <v>0.1</v>
      </c>
      <c r="S10690" s="9">
        <v>0.1</v>
      </c>
      <c r="T10690" s="9">
        <v>0.1</v>
      </c>
    </row>
    <row r="10691" spans="1:20" x14ac:dyDescent="0.35">
      <c r="A10691">
        <f t="shared" ref="A10691:A10754" si="335">A10690+1</f>
        <v>10691</v>
      </c>
      <c r="B10691" s="3" t="s">
        <v>71</v>
      </c>
      <c r="C10691" s="3" t="s">
        <v>89</v>
      </c>
      <c r="D10691" s="3" t="s">
        <v>58</v>
      </c>
      <c r="E10691">
        <v>2029</v>
      </c>
      <c r="F10691" s="3" t="str">
        <f t="shared" si="334"/>
        <v>GOSpillDWRSHK2029</v>
      </c>
      <c r="G10691" s="9">
        <v>0.1</v>
      </c>
      <c r="H10691" s="9">
        <v>0.1</v>
      </c>
      <c r="I10691" s="9">
        <v>0.1</v>
      </c>
      <c r="J10691" s="9">
        <v>0.1</v>
      </c>
      <c r="K10691" s="9">
        <v>0.1</v>
      </c>
      <c r="L10691" s="9">
        <v>0.1</v>
      </c>
      <c r="M10691" s="9">
        <v>0.1</v>
      </c>
      <c r="N10691" s="9">
        <v>0.1</v>
      </c>
      <c r="O10691" s="9">
        <v>0.1</v>
      </c>
      <c r="P10691" s="9">
        <v>0.1</v>
      </c>
      <c r="Q10691" s="9">
        <v>0.1</v>
      </c>
      <c r="R10691" s="9">
        <v>0.1</v>
      </c>
      <c r="S10691" s="9">
        <v>0.1</v>
      </c>
      <c r="T10691" s="9">
        <v>0.1</v>
      </c>
    </row>
    <row r="10692" spans="1:20" x14ac:dyDescent="0.35">
      <c r="A10692">
        <f t="shared" si="335"/>
        <v>10692</v>
      </c>
      <c r="B10692" s="3" t="s">
        <v>71</v>
      </c>
      <c r="C10692" s="3" t="s">
        <v>89</v>
      </c>
      <c r="D10692" s="3" t="s">
        <v>59</v>
      </c>
      <c r="E10692">
        <v>2020</v>
      </c>
      <c r="F10692" s="3" t="str">
        <f t="shared" si="334"/>
        <v>GOSpillLR.GRN2020</v>
      </c>
      <c r="G10692" s="9">
        <v>0.53</v>
      </c>
      <c r="H10692" s="9">
        <v>0.41</v>
      </c>
      <c r="I10692" s="9">
        <v>0.34</v>
      </c>
      <c r="J10692" s="9">
        <v>0.1</v>
      </c>
      <c r="K10692" s="9">
        <v>0.13</v>
      </c>
      <c r="L10692" s="9">
        <v>0.23</v>
      </c>
      <c r="M10692" s="9">
        <v>0.42</v>
      </c>
      <c r="N10692" s="9">
        <v>0.44</v>
      </c>
      <c r="O10692" s="9">
        <v>0.44</v>
      </c>
      <c r="P10692" s="9">
        <v>0.46</v>
      </c>
      <c r="Q10692" s="9">
        <v>0.45</v>
      </c>
      <c r="R10692" s="9">
        <v>0.51</v>
      </c>
      <c r="S10692" s="9">
        <v>0.47</v>
      </c>
      <c r="T10692" s="9">
        <v>0.48</v>
      </c>
    </row>
    <row r="10693" spans="1:20" x14ac:dyDescent="0.35">
      <c r="A10693">
        <f t="shared" si="335"/>
        <v>10693</v>
      </c>
      <c r="B10693" s="3" t="s">
        <v>71</v>
      </c>
      <c r="C10693" s="3" t="s">
        <v>89</v>
      </c>
      <c r="D10693" s="3" t="s">
        <v>59</v>
      </c>
      <c r="E10693">
        <v>2021</v>
      </c>
      <c r="F10693" s="3" t="str">
        <f t="shared" si="334"/>
        <v>GOSpillLR.GRN2021</v>
      </c>
      <c r="G10693" s="9">
        <v>0.53</v>
      </c>
      <c r="H10693" s="9">
        <v>0.41</v>
      </c>
      <c r="I10693" s="9">
        <v>0.34</v>
      </c>
      <c r="J10693" s="9">
        <v>0.1</v>
      </c>
      <c r="K10693" s="9">
        <v>0.13</v>
      </c>
      <c r="L10693" s="9">
        <v>0.23</v>
      </c>
      <c r="M10693" s="9">
        <v>0.42</v>
      </c>
      <c r="N10693" s="9">
        <v>0.44</v>
      </c>
      <c r="O10693" s="9">
        <v>0.44</v>
      </c>
      <c r="P10693" s="9">
        <v>0.46</v>
      </c>
      <c r="Q10693" s="9">
        <v>0.45</v>
      </c>
      <c r="R10693" s="9">
        <v>0.51</v>
      </c>
      <c r="S10693" s="9">
        <v>0.47</v>
      </c>
      <c r="T10693" s="9">
        <v>0.48</v>
      </c>
    </row>
    <row r="10694" spans="1:20" x14ac:dyDescent="0.35">
      <c r="A10694">
        <f t="shared" si="335"/>
        <v>10694</v>
      </c>
      <c r="B10694" s="3" t="s">
        <v>71</v>
      </c>
      <c r="C10694" s="3" t="s">
        <v>89</v>
      </c>
      <c r="D10694" s="3" t="s">
        <v>59</v>
      </c>
      <c r="E10694">
        <v>2022</v>
      </c>
      <c r="F10694" s="3" t="str">
        <f t="shared" si="334"/>
        <v>GOSpillLR.GRN2022</v>
      </c>
      <c r="G10694" s="9">
        <v>0.53</v>
      </c>
      <c r="H10694" s="9">
        <v>0.41</v>
      </c>
      <c r="I10694" s="9">
        <v>0.34</v>
      </c>
      <c r="J10694" s="9">
        <v>0.1</v>
      </c>
      <c r="K10694" s="9">
        <v>0.13</v>
      </c>
      <c r="L10694" s="9">
        <v>0.23</v>
      </c>
      <c r="M10694" s="9">
        <v>0.42</v>
      </c>
      <c r="N10694" s="9">
        <v>0.44</v>
      </c>
      <c r="O10694" s="9">
        <v>0.44</v>
      </c>
      <c r="P10694" s="9">
        <v>0.46</v>
      </c>
      <c r="Q10694" s="9">
        <v>0.45</v>
      </c>
      <c r="R10694" s="9">
        <v>0.51</v>
      </c>
      <c r="S10694" s="9">
        <v>0.47</v>
      </c>
      <c r="T10694" s="9">
        <v>0.48</v>
      </c>
    </row>
    <row r="10695" spans="1:20" x14ac:dyDescent="0.35">
      <c r="A10695">
        <f t="shared" si="335"/>
        <v>10695</v>
      </c>
      <c r="B10695" s="3" t="s">
        <v>71</v>
      </c>
      <c r="C10695" s="3" t="s">
        <v>89</v>
      </c>
      <c r="D10695" s="3" t="s">
        <v>59</v>
      </c>
      <c r="E10695">
        <v>2023</v>
      </c>
      <c r="F10695" s="3" t="str">
        <f t="shared" si="334"/>
        <v>GOSpillLR.GRN2023</v>
      </c>
      <c r="G10695" s="9">
        <v>0.53</v>
      </c>
      <c r="H10695" s="9">
        <v>0.41</v>
      </c>
      <c r="I10695" s="9">
        <v>0.34</v>
      </c>
      <c r="J10695" s="9">
        <v>0.1</v>
      </c>
      <c r="K10695" s="9">
        <v>0.13</v>
      </c>
      <c r="L10695" s="9">
        <v>0.23</v>
      </c>
      <c r="M10695" s="9">
        <v>0.42</v>
      </c>
      <c r="N10695" s="9">
        <v>0.44</v>
      </c>
      <c r="O10695" s="9">
        <v>0.44</v>
      </c>
      <c r="P10695" s="9">
        <v>0.46</v>
      </c>
      <c r="Q10695" s="9">
        <v>0.45</v>
      </c>
      <c r="R10695" s="9">
        <v>0.51</v>
      </c>
      <c r="S10695" s="9">
        <v>0.47</v>
      </c>
      <c r="T10695" s="9">
        <v>0.48</v>
      </c>
    </row>
    <row r="10696" spans="1:20" x14ac:dyDescent="0.35">
      <c r="A10696">
        <f t="shared" si="335"/>
        <v>10696</v>
      </c>
      <c r="B10696" s="3" t="s">
        <v>71</v>
      </c>
      <c r="C10696" s="3" t="s">
        <v>89</v>
      </c>
      <c r="D10696" s="3" t="s">
        <v>59</v>
      </c>
      <c r="E10696">
        <v>2024</v>
      </c>
      <c r="F10696" s="3" t="str">
        <f t="shared" si="334"/>
        <v>GOSpillLR.GRN2024</v>
      </c>
      <c r="G10696" s="9">
        <v>0.53</v>
      </c>
      <c r="H10696" s="9">
        <v>0.41</v>
      </c>
      <c r="I10696" s="9">
        <v>0.34</v>
      </c>
      <c r="J10696" s="9">
        <v>0.1</v>
      </c>
      <c r="K10696" s="9">
        <v>0.13</v>
      </c>
      <c r="L10696" s="9">
        <v>0.23</v>
      </c>
      <c r="M10696" s="9">
        <v>0.42</v>
      </c>
      <c r="N10696" s="9">
        <v>0.44</v>
      </c>
      <c r="O10696" s="9">
        <v>0.44</v>
      </c>
      <c r="P10696" s="9">
        <v>0.46</v>
      </c>
      <c r="Q10696" s="9">
        <v>0.45</v>
      </c>
      <c r="R10696" s="9">
        <v>0.51</v>
      </c>
      <c r="S10696" s="9">
        <v>0.47</v>
      </c>
      <c r="T10696" s="9">
        <v>0.48</v>
      </c>
    </row>
    <row r="10697" spans="1:20" x14ac:dyDescent="0.35">
      <c r="A10697">
        <f t="shared" si="335"/>
        <v>10697</v>
      </c>
      <c r="B10697" s="3" t="s">
        <v>71</v>
      </c>
      <c r="C10697" s="3" t="s">
        <v>89</v>
      </c>
      <c r="D10697" s="3" t="s">
        <v>59</v>
      </c>
      <c r="E10697">
        <v>2025</v>
      </c>
      <c r="F10697" s="3" t="str">
        <f t="shared" si="334"/>
        <v>GOSpillLR.GRN2025</v>
      </c>
      <c r="G10697" s="9">
        <v>0.53</v>
      </c>
      <c r="H10697" s="9">
        <v>0.41</v>
      </c>
      <c r="I10697" s="9">
        <v>0.34</v>
      </c>
      <c r="J10697" s="9">
        <v>0.1</v>
      </c>
      <c r="K10697" s="9">
        <v>0.13</v>
      </c>
      <c r="L10697" s="9">
        <v>0.23</v>
      </c>
      <c r="M10697" s="9">
        <v>0.42</v>
      </c>
      <c r="N10697" s="9">
        <v>0.44</v>
      </c>
      <c r="O10697" s="9">
        <v>0.44</v>
      </c>
      <c r="P10697" s="9">
        <v>0.46</v>
      </c>
      <c r="Q10697" s="9">
        <v>0.45</v>
      </c>
      <c r="R10697" s="9">
        <v>0.51</v>
      </c>
      <c r="S10697" s="9">
        <v>0.47</v>
      </c>
      <c r="T10697" s="9">
        <v>0.48</v>
      </c>
    </row>
    <row r="10698" spans="1:20" x14ac:dyDescent="0.35">
      <c r="A10698">
        <f t="shared" si="335"/>
        <v>10698</v>
      </c>
      <c r="B10698" s="3" t="s">
        <v>71</v>
      </c>
      <c r="C10698" s="3" t="s">
        <v>89</v>
      </c>
      <c r="D10698" s="3" t="s">
        <v>59</v>
      </c>
      <c r="E10698">
        <v>2026</v>
      </c>
      <c r="F10698" s="3" t="str">
        <f t="shared" si="334"/>
        <v>GOSpillLR.GRN2026</v>
      </c>
      <c r="G10698" s="9">
        <v>0.53</v>
      </c>
      <c r="H10698" s="9">
        <v>0.41</v>
      </c>
      <c r="I10698" s="9">
        <v>0.34</v>
      </c>
      <c r="J10698" s="9">
        <v>0.1</v>
      </c>
      <c r="K10698" s="9">
        <v>0.13</v>
      </c>
      <c r="L10698" s="9">
        <v>0.23</v>
      </c>
      <c r="M10698" s="9">
        <v>0.42</v>
      </c>
      <c r="N10698" s="9">
        <v>0.44</v>
      </c>
      <c r="O10698" s="9">
        <v>0.44</v>
      </c>
      <c r="P10698" s="9">
        <v>0.46</v>
      </c>
      <c r="Q10698" s="9">
        <v>0.45</v>
      </c>
      <c r="R10698" s="9">
        <v>0.51</v>
      </c>
      <c r="S10698" s="9">
        <v>0.47</v>
      </c>
      <c r="T10698" s="9">
        <v>0.48</v>
      </c>
    </row>
    <row r="10699" spans="1:20" x14ac:dyDescent="0.35">
      <c r="A10699">
        <f t="shared" si="335"/>
        <v>10699</v>
      </c>
      <c r="B10699" s="3" t="s">
        <v>71</v>
      </c>
      <c r="C10699" s="3" t="s">
        <v>89</v>
      </c>
      <c r="D10699" s="3" t="s">
        <v>59</v>
      </c>
      <c r="E10699">
        <v>2027</v>
      </c>
      <c r="F10699" s="3" t="str">
        <f t="shared" si="334"/>
        <v>GOSpillLR.GRN2027</v>
      </c>
      <c r="G10699" s="9">
        <v>0.53</v>
      </c>
      <c r="H10699" s="9">
        <v>0.41</v>
      </c>
      <c r="I10699" s="9">
        <v>0.34</v>
      </c>
      <c r="J10699" s="9">
        <v>0.1</v>
      </c>
      <c r="K10699" s="9">
        <v>0.13</v>
      </c>
      <c r="L10699" s="9">
        <v>0.23</v>
      </c>
      <c r="M10699" s="9">
        <v>0.42</v>
      </c>
      <c r="N10699" s="9">
        <v>0.44</v>
      </c>
      <c r="O10699" s="9">
        <v>0.44</v>
      </c>
      <c r="P10699" s="9">
        <v>0.46</v>
      </c>
      <c r="Q10699" s="9">
        <v>0.45</v>
      </c>
      <c r="R10699" s="9">
        <v>0.51</v>
      </c>
      <c r="S10699" s="9">
        <v>0.47</v>
      </c>
      <c r="T10699" s="9">
        <v>0.48</v>
      </c>
    </row>
    <row r="10700" spans="1:20" x14ac:dyDescent="0.35">
      <c r="A10700">
        <f t="shared" si="335"/>
        <v>10700</v>
      </c>
      <c r="B10700" s="3" t="s">
        <v>71</v>
      </c>
      <c r="C10700" s="3" t="s">
        <v>89</v>
      </c>
      <c r="D10700" s="3" t="s">
        <v>59</v>
      </c>
      <c r="E10700">
        <v>2028</v>
      </c>
      <c r="F10700" s="3" t="str">
        <f t="shared" si="334"/>
        <v>GOSpillLR.GRN2028</v>
      </c>
      <c r="G10700" s="9">
        <v>0.53</v>
      </c>
      <c r="H10700" s="9">
        <v>0.41</v>
      </c>
      <c r="I10700" s="9">
        <v>0.34</v>
      </c>
      <c r="J10700" s="9">
        <v>0.1</v>
      </c>
      <c r="K10700" s="9">
        <v>0.13</v>
      </c>
      <c r="L10700" s="9">
        <v>0.23</v>
      </c>
      <c r="M10700" s="9">
        <v>0.42</v>
      </c>
      <c r="N10700" s="9">
        <v>0.44</v>
      </c>
      <c r="O10700" s="9">
        <v>0.44</v>
      </c>
      <c r="P10700" s="9">
        <v>0.46</v>
      </c>
      <c r="Q10700" s="9">
        <v>0.45</v>
      </c>
      <c r="R10700" s="9">
        <v>0.51</v>
      </c>
      <c r="S10700" s="9">
        <v>0.47</v>
      </c>
      <c r="T10700" s="9">
        <v>0.48</v>
      </c>
    </row>
    <row r="10701" spans="1:20" x14ac:dyDescent="0.35">
      <c r="A10701">
        <f t="shared" si="335"/>
        <v>10701</v>
      </c>
      <c r="B10701" s="3" t="s">
        <v>71</v>
      </c>
      <c r="C10701" s="3" t="s">
        <v>89</v>
      </c>
      <c r="D10701" s="3" t="s">
        <v>59</v>
      </c>
      <c r="E10701">
        <v>2029</v>
      </c>
      <c r="F10701" s="3" t="str">
        <f t="shared" si="334"/>
        <v>GOSpillLR.GRN2029</v>
      </c>
      <c r="G10701" s="9">
        <v>0.53</v>
      </c>
      <c r="H10701" s="9">
        <v>0.41</v>
      </c>
      <c r="I10701" s="9">
        <v>0.34</v>
      </c>
      <c r="J10701" s="9">
        <v>0.1</v>
      </c>
      <c r="K10701" s="9">
        <v>0.13</v>
      </c>
      <c r="L10701" s="9">
        <v>0.23</v>
      </c>
      <c r="M10701" s="9">
        <v>0.42</v>
      </c>
      <c r="N10701" s="9">
        <v>0.44</v>
      </c>
      <c r="O10701" s="9">
        <v>0.44</v>
      </c>
      <c r="P10701" s="9">
        <v>0.46</v>
      </c>
      <c r="Q10701" s="9">
        <v>0.45</v>
      </c>
      <c r="R10701" s="9">
        <v>0.51</v>
      </c>
      <c r="S10701" s="9">
        <v>0.47</v>
      </c>
      <c r="T10701" s="9">
        <v>0.48</v>
      </c>
    </row>
    <row r="10702" spans="1:20" x14ac:dyDescent="0.35">
      <c r="A10702">
        <f t="shared" si="335"/>
        <v>10702</v>
      </c>
      <c r="B10702" s="3" t="s">
        <v>71</v>
      </c>
      <c r="C10702" s="3" t="s">
        <v>89</v>
      </c>
      <c r="D10702" s="3" t="s">
        <v>60</v>
      </c>
      <c r="E10702">
        <v>2020</v>
      </c>
      <c r="F10702" s="3" t="str">
        <f t="shared" si="334"/>
        <v>GOSpillL GOOS2020</v>
      </c>
      <c r="G10702" s="9">
        <v>0.64</v>
      </c>
      <c r="H10702" s="9">
        <v>0.5</v>
      </c>
      <c r="I10702" s="9">
        <v>0.46</v>
      </c>
      <c r="J10702" s="9">
        <v>0.12</v>
      </c>
      <c r="K10702" s="9">
        <v>0.24</v>
      </c>
      <c r="L10702" s="9">
        <v>0.38</v>
      </c>
      <c r="M10702" s="9">
        <v>0.53</v>
      </c>
      <c r="N10702" s="9">
        <v>0.57999999999999996</v>
      </c>
      <c r="O10702" s="9">
        <v>0.66</v>
      </c>
      <c r="P10702" s="9">
        <v>0.59</v>
      </c>
      <c r="Q10702" s="9">
        <v>0.59</v>
      </c>
      <c r="R10702" s="9">
        <v>0.62</v>
      </c>
      <c r="S10702" s="9">
        <v>0.5</v>
      </c>
      <c r="T10702" s="9">
        <v>0.75</v>
      </c>
    </row>
    <row r="10703" spans="1:20" x14ac:dyDescent="0.35">
      <c r="A10703">
        <f t="shared" si="335"/>
        <v>10703</v>
      </c>
      <c r="B10703" s="3" t="s">
        <v>71</v>
      </c>
      <c r="C10703" s="3" t="s">
        <v>89</v>
      </c>
      <c r="D10703" s="3" t="s">
        <v>60</v>
      </c>
      <c r="E10703">
        <v>2021</v>
      </c>
      <c r="F10703" s="3" t="str">
        <f t="shared" si="334"/>
        <v>GOSpillL GOOS2021</v>
      </c>
      <c r="G10703" s="9">
        <v>0.64</v>
      </c>
      <c r="H10703" s="9">
        <v>0.5</v>
      </c>
      <c r="I10703" s="9">
        <v>0.46</v>
      </c>
      <c r="J10703" s="9">
        <v>0.12</v>
      </c>
      <c r="K10703" s="9">
        <v>0.24</v>
      </c>
      <c r="L10703" s="9">
        <v>0.38</v>
      </c>
      <c r="M10703" s="9">
        <v>0.53</v>
      </c>
      <c r="N10703" s="9">
        <v>0.57999999999999996</v>
      </c>
      <c r="O10703" s="9">
        <v>0.66</v>
      </c>
      <c r="P10703" s="9">
        <v>0.59</v>
      </c>
      <c r="Q10703" s="9">
        <v>0.59</v>
      </c>
      <c r="R10703" s="9">
        <v>0.62</v>
      </c>
      <c r="S10703" s="9">
        <v>0.5</v>
      </c>
      <c r="T10703" s="9">
        <v>0.75</v>
      </c>
    </row>
    <row r="10704" spans="1:20" x14ac:dyDescent="0.35">
      <c r="A10704">
        <f t="shared" si="335"/>
        <v>10704</v>
      </c>
      <c r="B10704" s="3" t="s">
        <v>71</v>
      </c>
      <c r="C10704" s="3" t="s">
        <v>89</v>
      </c>
      <c r="D10704" s="3" t="s">
        <v>60</v>
      </c>
      <c r="E10704">
        <v>2022</v>
      </c>
      <c r="F10704" s="3" t="str">
        <f t="shared" si="334"/>
        <v>GOSpillL GOOS2022</v>
      </c>
      <c r="G10704" s="9">
        <v>0.64</v>
      </c>
      <c r="H10704" s="9">
        <v>0.5</v>
      </c>
      <c r="I10704" s="9">
        <v>0.46</v>
      </c>
      <c r="J10704" s="9">
        <v>0.12</v>
      </c>
      <c r="K10704" s="9">
        <v>0.24</v>
      </c>
      <c r="L10704" s="9">
        <v>0.38</v>
      </c>
      <c r="M10704" s="9">
        <v>0.53</v>
      </c>
      <c r="N10704" s="9">
        <v>0.57999999999999996</v>
      </c>
      <c r="O10704" s="9">
        <v>0.66</v>
      </c>
      <c r="P10704" s="9">
        <v>0.59</v>
      </c>
      <c r="Q10704" s="9">
        <v>0.59</v>
      </c>
      <c r="R10704" s="9">
        <v>0.62</v>
      </c>
      <c r="S10704" s="9">
        <v>0.5</v>
      </c>
      <c r="T10704" s="9">
        <v>0.75</v>
      </c>
    </row>
    <row r="10705" spans="1:20" x14ac:dyDescent="0.35">
      <c r="A10705">
        <f t="shared" si="335"/>
        <v>10705</v>
      </c>
      <c r="B10705" s="3" t="s">
        <v>71</v>
      </c>
      <c r="C10705" s="3" t="s">
        <v>89</v>
      </c>
      <c r="D10705" s="3" t="s">
        <v>60</v>
      </c>
      <c r="E10705">
        <v>2023</v>
      </c>
      <c r="F10705" s="3" t="str">
        <f t="shared" si="334"/>
        <v>GOSpillL GOOS2023</v>
      </c>
      <c r="G10705" s="9">
        <v>0.64</v>
      </c>
      <c r="H10705" s="9">
        <v>0.5</v>
      </c>
      <c r="I10705" s="9">
        <v>0.46</v>
      </c>
      <c r="J10705" s="9">
        <v>0.12</v>
      </c>
      <c r="K10705" s="9">
        <v>0.24</v>
      </c>
      <c r="L10705" s="9">
        <v>0.38</v>
      </c>
      <c r="M10705" s="9">
        <v>0.53</v>
      </c>
      <c r="N10705" s="9">
        <v>0.57999999999999996</v>
      </c>
      <c r="O10705" s="9">
        <v>0.66</v>
      </c>
      <c r="P10705" s="9">
        <v>0.59</v>
      </c>
      <c r="Q10705" s="9">
        <v>0.59</v>
      </c>
      <c r="R10705" s="9">
        <v>0.62</v>
      </c>
      <c r="S10705" s="9">
        <v>0.5</v>
      </c>
      <c r="T10705" s="9">
        <v>0.75</v>
      </c>
    </row>
    <row r="10706" spans="1:20" x14ac:dyDescent="0.35">
      <c r="A10706">
        <f t="shared" si="335"/>
        <v>10706</v>
      </c>
      <c r="B10706" s="3" t="s">
        <v>71</v>
      </c>
      <c r="C10706" s="3" t="s">
        <v>89</v>
      </c>
      <c r="D10706" s="3" t="s">
        <v>60</v>
      </c>
      <c r="E10706">
        <v>2024</v>
      </c>
      <c r="F10706" s="3" t="str">
        <f t="shared" si="334"/>
        <v>GOSpillL GOOS2024</v>
      </c>
      <c r="G10706" s="9">
        <v>0.64</v>
      </c>
      <c r="H10706" s="9">
        <v>0.5</v>
      </c>
      <c r="I10706" s="9">
        <v>0.46</v>
      </c>
      <c r="J10706" s="9">
        <v>0.12</v>
      </c>
      <c r="K10706" s="9">
        <v>0.24</v>
      </c>
      <c r="L10706" s="9">
        <v>0.38</v>
      </c>
      <c r="M10706" s="9">
        <v>0.53</v>
      </c>
      <c r="N10706" s="9">
        <v>0.57999999999999996</v>
      </c>
      <c r="O10706" s="9">
        <v>0.66</v>
      </c>
      <c r="P10706" s="9">
        <v>0.59</v>
      </c>
      <c r="Q10706" s="9">
        <v>0.59</v>
      </c>
      <c r="R10706" s="9">
        <v>0.62</v>
      </c>
      <c r="S10706" s="9">
        <v>0.5</v>
      </c>
      <c r="T10706" s="9">
        <v>0.75</v>
      </c>
    </row>
    <row r="10707" spans="1:20" x14ac:dyDescent="0.35">
      <c r="A10707">
        <f t="shared" si="335"/>
        <v>10707</v>
      </c>
      <c r="B10707" s="3" t="s">
        <v>71</v>
      </c>
      <c r="C10707" s="3" t="s">
        <v>89</v>
      </c>
      <c r="D10707" s="3" t="s">
        <v>60</v>
      </c>
      <c r="E10707">
        <v>2025</v>
      </c>
      <c r="F10707" s="3" t="str">
        <f t="shared" si="334"/>
        <v>GOSpillL GOOS2025</v>
      </c>
      <c r="G10707" s="9">
        <v>0.64</v>
      </c>
      <c r="H10707" s="9">
        <v>0.5</v>
      </c>
      <c r="I10707" s="9">
        <v>0.46</v>
      </c>
      <c r="J10707" s="9">
        <v>0.12</v>
      </c>
      <c r="K10707" s="9">
        <v>0.24</v>
      </c>
      <c r="L10707" s="9">
        <v>0.38</v>
      </c>
      <c r="M10707" s="9">
        <v>0.53</v>
      </c>
      <c r="N10707" s="9">
        <v>0.57999999999999996</v>
      </c>
      <c r="O10707" s="9">
        <v>0.66</v>
      </c>
      <c r="P10707" s="9">
        <v>0.59</v>
      </c>
      <c r="Q10707" s="9">
        <v>0.59</v>
      </c>
      <c r="R10707" s="9">
        <v>0.62</v>
      </c>
      <c r="S10707" s="9">
        <v>0.5</v>
      </c>
      <c r="T10707" s="9">
        <v>0.75</v>
      </c>
    </row>
    <row r="10708" spans="1:20" x14ac:dyDescent="0.35">
      <c r="A10708">
        <f t="shared" si="335"/>
        <v>10708</v>
      </c>
      <c r="B10708" s="3" t="s">
        <v>71</v>
      </c>
      <c r="C10708" s="3" t="s">
        <v>89</v>
      </c>
      <c r="D10708" s="3" t="s">
        <v>60</v>
      </c>
      <c r="E10708">
        <v>2026</v>
      </c>
      <c r="F10708" s="3" t="str">
        <f t="shared" si="334"/>
        <v>GOSpillL GOOS2026</v>
      </c>
      <c r="G10708" s="9">
        <v>0.64</v>
      </c>
      <c r="H10708" s="9">
        <v>0.5</v>
      </c>
      <c r="I10708" s="9">
        <v>0.46</v>
      </c>
      <c r="J10708" s="9">
        <v>0.12</v>
      </c>
      <c r="K10708" s="9">
        <v>0.24</v>
      </c>
      <c r="L10708" s="9">
        <v>0.38</v>
      </c>
      <c r="M10708" s="9">
        <v>0.53</v>
      </c>
      <c r="N10708" s="9">
        <v>0.57999999999999996</v>
      </c>
      <c r="O10708" s="9">
        <v>0.66</v>
      </c>
      <c r="P10708" s="9">
        <v>0.59</v>
      </c>
      <c r="Q10708" s="9">
        <v>0.59</v>
      </c>
      <c r="R10708" s="9">
        <v>0.62</v>
      </c>
      <c r="S10708" s="9">
        <v>0.5</v>
      </c>
      <c r="T10708" s="9">
        <v>0.75</v>
      </c>
    </row>
    <row r="10709" spans="1:20" x14ac:dyDescent="0.35">
      <c r="A10709">
        <f t="shared" si="335"/>
        <v>10709</v>
      </c>
      <c r="B10709" s="3" t="s">
        <v>71</v>
      </c>
      <c r="C10709" s="3" t="s">
        <v>89</v>
      </c>
      <c r="D10709" s="3" t="s">
        <v>60</v>
      </c>
      <c r="E10709">
        <v>2027</v>
      </c>
      <c r="F10709" s="3" t="str">
        <f t="shared" si="334"/>
        <v>GOSpillL GOOS2027</v>
      </c>
      <c r="G10709" s="9">
        <v>0.64</v>
      </c>
      <c r="H10709" s="9">
        <v>0.5</v>
      </c>
      <c r="I10709" s="9">
        <v>0.46</v>
      </c>
      <c r="J10709" s="9">
        <v>0.12</v>
      </c>
      <c r="K10709" s="9">
        <v>0.24</v>
      </c>
      <c r="L10709" s="9">
        <v>0.38</v>
      </c>
      <c r="M10709" s="9">
        <v>0.53</v>
      </c>
      <c r="N10709" s="9">
        <v>0.57999999999999996</v>
      </c>
      <c r="O10709" s="9">
        <v>0.66</v>
      </c>
      <c r="P10709" s="9">
        <v>0.59</v>
      </c>
      <c r="Q10709" s="9">
        <v>0.59</v>
      </c>
      <c r="R10709" s="9">
        <v>0.62</v>
      </c>
      <c r="S10709" s="9">
        <v>0.5</v>
      </c>
      <c r="T10709" s="9">
        <v>0.75</v>
      </c>
    </row>
    <row r="10710" spans="1:20" x14ac:dyDescent="0.35">
      <c r="A10710">
        <f t="shared" si="335"/>
        <v>10710</v>
      </c>
      <c r="B10710" s="3" t="s">
        <v>71</v>
      </c>
      <c r="C10710" s="3" t="s">
        <v>89</v>
      </c>
      <c r="D10710" s="3" t="s">
        <v>60</v>
      </c>
      <c r="E10710">
        <v>2028</v>
      </c>
      <c r="F10710" s="3" t="str">
        <f t="shared" si="334"/>
        <v>GOSpillL GOOS2028</v>
      </c>
      <c r="G10710" s="9">
        <v>0.64</v>
      </c>
      <c r="H10710" s="9">
        <v>0.5</v>
      </c>
      <c r="I10710" s="9">
        <v>0.46</v>
      </c>
      <c r="J10710" s="9">
        <v>0.12</v>
      </c>
      <c r="K10710" s="9">
        <v>0.24</v>
      </c>
      <c r="L10710" s="9">
        <v>0.38</v>
      </c>
      <c r="M10710" s="9">
        <v>0.53</v>
      </c>
      <c r="N10710" s="9">
        <v>0.57999999999999996</v>
      </c>
      <c r="O10710" s="9">
        <v>0.66</v>
      </c>
      <c r="P10710" s="9">
        <v>0.59</v>
      </c>
      <c r="Q10710" s="9">
        <v>0.59</v>
      </c>
      <c r="R10710" s="9">
        <v>0.62</v>
      </c>
      <c r="S10710" s="9">
        <v>0.5</v>
      </c>
      <c r="T10710" s="9">
        <v>0.75</v>
      </c>
    </row>
    <row r="10711" spans="1:20" x14ac:dyDescent="0.35">
      <c r="A10711">
        <f t="shared" si="335"/>
        <v>10711</v>
      </c>
      <c r="B10711" s="3" t="s">
        <v>71</v>
      </c>
      <c r="C10711" s="3" t="s">
        <v>89</v>
      </c>
      <c r="D10711" s="3" t="s">
        <v>60</v>
      </c>
      <c r="E10711">
        <v>2029</v>
      </c>
      <c r="F10711" s="3" t="str">
        <f t="shared" si="334"/>
        <v>GOSpillL GOOS2029</v>
      </c>
      <c r="G10711" s="9">
        <v>0.64</v>
      </c>
      <c r="H10711" s="9">
        <v>0.5</v>
      </c>
      <c r="I10711" s="9">
        <v>0.46</v>
      </c>
      <c r="J10711" s="9">
        <v>0.12</v>
      </c>
      <c r="K10711" s="9">
        <v>0.24</v>
      </c>
      <c r="L10711" s="9">
        <v>0.38</v>
      </c>
      <c r="M10711" s="9">
        <v>0.53</v>
      </c>
      <c r="N10711" s="9">
        <v>0.57999999999999996</v>
      </c>
      <c r="O10711" s="9">
        <v>0.66</v>
      </c>
      <c r="P10711" s="9">
        <v>0.59</v>
      </c>
      <c r="Q10711" s="9">
        <v>0.59</v>
      </c>
      <c r="R10711" s="9">
        <v>0.62</v>
      </c>
      <c r="S10711" s="9">
        <v>0.5</v>
      </c>
      <c r="T10711" s="9">
        <v>0.75</v>
      </c>
    </row>
    <row r="10712" spans="1:20" x14ac:dyDescent="0.35">
      <c r="A10712">
        <f t="shared" si="335"/>
        <v>10712</v>
      </c>
      <c r="B10712" s="3" t="s">
        <v>71</v>
      </c>
      <c r="C10712" s="3" t="s">
        <v>89</v>
      </c>
      <c r="D10712" s="3" t="s">
        <v>61</v>
      </c>
      <c r="E10712">
        <v>2020</v>
      </c>
      <c r="F10712" s="3" t="str">
        <f t="shared" si="334"/>
        <v>GOSpillLR MON2020</v>
      </c>
      <c r="G10712" s="9">
        <v>0.84</v>
      </c>
      <c r="H10712" s="9">
        <v>0.75</v>
      </c>
      <c r="I10712" s="9">
        <v>0.72</v>
      </c>
      <c r="J10712" s="9">
        <v>0.45</v>
      </c>
      <c r="K10712" s="9">
        <v>0.41</v>
      </c>
      <c r="L10712" s="9">
        <v>0.56000000000000005</v>
      </c>
      <c r="M10712" s="9">
        <v>0.77</v>
      </c>
      <c r="N10712" s="9">
        <v>0.78</v>
      </c>
      <c r="O10712" s="9">
        <v>0.84</v>
      </c>
      <c r="P10712" s="9">
        <v>0.78</v>
      </c>
      <c r="Q10712" s="9">
        <v>0.79</v>
      </c>
      <c r="R10712" s="9">
        <v>0.86</v>
      </c>
      <c r="S10712" s="9">
        <v>0.77</v>
      </c>
      <c r="T10712" s="9">
        <v>0.78</v>
      </c>
    </row>
    <row r="10713" spans="1:20" x14ac:dyDescent="0.35">
      <c r="A10713">
        <f t="shared" si="335"/>
        <v>10713</v>
      </c>
      <c r="B10713" s="3" t="s">
        <v>71</v>
      </c>
      <c r="C10713" s="3" t="s">
        <v>89</v>
      </c>
      <c r="D10713" s="3" t="s">
        <v>61</v>
      </c>
      <c r="E10713">
        <v>2021</v>
      </c>
      <c r="F10713" s="3" t="str">
        <f t="shared" si="334"/>
        <v>GOSpillLR MON2021</v>
      </c>
      <c r="G10713" s="9">
        <v>0.84</v>
      </c>
      <c r="H10713" s="9">
        <v>0.75</v>
      </c>
      <c r="I10713" s="9">
        <v>0.72</v>
      </c>
      <c r="J10713" s="9">
        <v>0.45</v>
      </c>
      <c r="K10713" s="9">
        <v>0.41</v>
      </c>
      <c r="L10713" s="9">
        <v>0.56000000000000005</v>
      </c>
      <c r="M10713" s="9">
        <v>0.77</v>
      </c>
      <c r="N10713" s="9">
        <v>0.78</v>
      </c>
      <c r="O10713" s="9">
        <v>0.84</v>
      </c>
      <c r="P10713" s="9">
        <v>0.78</v>
      </c>
      <c r="Q10713" s="9">
        <v>0.79</v>
      </c>
      <c r="R10713" s="9">
        <v>0.86</v>
      </c>
      <c r="S10713" s="9">
        <v>0.77</v>
      </c>
      <c r="T10713" s="9">
        <v>0.78</v>
      </c>
    </row>
    <row r="10714" spans="1:20" x14ac:dyDescent="0.35">
      <c r="A10714">
        <f t="shared" si="335"/>
        <v>10714</v>
      </c>
      <c r="B10714" s="3" t="s">
        <v>71</v>
      </c>
      <c r="C10714" s="3" t="s">
        <v>89</v>
      </c>
      <c r="D10714" s="3" t="s">
        <v>61</v>
      </c>
      <c r="E10714">
        <v>2022</v>
      </c>
      <c r="F10714" s="3" t="str">
        <f t="shared" si="334"/>
        <v>GOSpillLR MON2022</v>
      </c>
      <c r="G10714" s="9">
        <v>0.84</v>
      </c>
      <c r="H10714" s="9">
        <v>0.75</v>
      </c>
      <c r="I10714" s="9">
        <v>0.72</v>
      </c>
      <c r="J10714" s="9">
        <v>0.45</v>
      </c>
      <c r="K10714" s="9">
        <v>0.41</v>
      </c>
      <c r="L10714" s="9">
        <v>0.56000000000000005</v>
      </c>
      <c r="M10714" s="9">
        <v>0.77</v>
      </c>
      <c r="N10714" s="9">
        <v>0.78</v>
      </c>
      <c r="O10714" s="9">
        <v>0.84</v>
      </c>
      <c r="P10714" s="9">
        <v>0.78</v>
      </c>
      <c r="Q10714" s="9">
        <v>0.79</v>
      </c>
      <c r="R10714" s="9">
        <v>0.86</v>
      </c>
      <c r="S10714" s="9">
        <v>0.77</v>
      </c>
      <c r="T10714" s="9">
        <v>0.78</v>
      </c>
    </row>
    <row r="10715" spans="1:20" x14ac:dyDescent="0.35">
      <c r="A10715">
        <f t="shared" si="335"/>
        <v>10715</v>
      </c>
      <c r="B10715" s="3" t="s">
        <v>71</v>
      </c>
      <c r="C10715" s="3" t="s">
        <v>89</v>
      </c>
      <c r="D10715" s="3" t="s">
        <v>61</v>
      </c>
      <c r="E10715">
        <v>2023</v>
      </c>
      <c r="F10715" s="3" t="str">
        <f t="shared" si="334"/>
        <v>GOSpillLR MON2023</v>
      </c>
      <c r="G10715" s="9">
        <v>0.84</v>
      </c>
      <c r="H10715" s="9">
        <v>0.75</v>
      </c>
      <c r="I10715" s="9">
        <v>0.72</v>
      </c>
      <c r="J10715" s="9">
        <v>0.45</v>
      </c>
      <c r="K10715" s="9">
        <v>0.41</v>
      </c>
      <c r="L10715" s="9">
        <v>0.56000000000000005</v>
      </c>
      <c r="M10715" s="9">
        <v>0.77</v>
      </c>
      <c r="N10715" s="9">
        <v>0.78</v>
      </c>
      <c r="O10715" s="9">
        <v>0.84</v>
      </c>
      <c r="P10715" s="9">
        <v>0.78</v>
      </c>
      <c r="Q10715" s="9">
        <v>0.79</v>
      </c>
      <c r="R10715" s="9">
        <v>0.86</v>
      </c>
      <c r="S10715" s="9">
        <v>0.77</v>
      </c>
      <c r="T10715" s="9">
        <v>0.78</v>
      </c>
    </row>
    <row r="10716" spans="1:20" x14ac:dyDescent="0.35">
      <c r="A10716">
        <f t="shared" si="335"/>
        <v>10716</v>
      </c>
      <c r="B10716" s="3" t="s">
        <v>71</v>
      </c>
      <c r="C10716" s="3" t="s">
        <v>89</v>
      </c>
      <c r="D10716" s="3" t="s">
        <v>61</v>
      </c>
      <c r="E10716">
        <v>2024</v>
      </c>
      <c r="F10716" s="3" t="str">
        <f t="shared" si="334"/>
        <v>GOSpillLR MON2024</v>
      </c>
      <c r="G10716" s="9">
        <v>0.84</v>
      </c>
      <c r="H10716" s="9">
        <v>0.75</v>
      </c>
      <c r="I10716" s="9">
        <v>0.72</v>
      </c>
      <c r="J10716" s="9">
        <v>0.45</v>
      </c>
      <c r="K10716" s="9">
        <v>0.41</v>
      </c>
      <c r="L10716" s="9">
        <v>0.56000000000000005</v>
      </c>
      <c r="M10716" s="9">
        <v>0.77</v>
      </c>
      <c r="N10716" s="9">
        <v>0.78</v>
      </c>
      <c r="O10716" s="9">
        <v>0.84</v>
      </c>
      <c r="P10716" s="9">
        <v>0.78</v>
      </c>
      <c r="Q10716" s="9">
        <v>0.79</v>
      </c>
      <c r="R10716" s="9">
        <v>0.86</v>
      </c>
      <c r="S10716" s="9">
        <v>0.77</v>
      </c>
      <c r="T10716" s="9">
        <v>0.78</v>
      </c>
    </row>
    <row r="10717" spans="1:20" x14ac:dyDescent="0.35">
      <c r="A10717">
        <f t="shared" si="335"/>
        <v>10717</v>
      </c>
      <c r="B10717" s="3" t="s">
        <v>71</v>
      </c>
      <c r="C10717" s="3" t="s">
        <v>89</v>
      </c>
      <c r="D10717" s="3" t="s">
        <v>61</v>
      </c>
      <c r="E10717">
        <v>2025</v>
      </c>
      <c r="F10717" s="3" t="str">
        <f t="shared" si="334"/>
        <v>GOSpillLR MON2025</v>
      </c>
      <c r="G10717" s="9">
        <v>0.84</v>
      </c>
      <c r="H10717" s="9">
        <v>0.75</v>
      </c>
      <c r="I10717" s="9">
        <v>0.72</v>
      </c>
      <c r="J10717" s="9">
        <v>0.45</v>
      </c>
      <c r="K10717" s="9">
        <v>0.41</v>
      </c>
      <c r="L10717" s="9">
        <v>0.56000000000000005</v>
      </c>
      <c r="M10717" s="9">
        <v>0.77</v>
      </c>
      <c r="N10717" s="9">
        <v>0.78</v>
      </c>
      <c r="O10717" s="9">
        <v>0.84</v>
      </c>
      <c r="P10717" s="9">
        <v>0.78</v>
      </c>
      <c r="Q10717" s="9">
        <v>0.79</v>
      </c>
      <c r="R10717" s="9">
        <v>0.86</v>
      </c>
      <c r="S10717" s="9">
        <v>0.77</v>
      </c>
      <c r="T10717" s="9">
        <v>0.78</v>
      </c>
    </row>
    <row r="10718" spans="1:20" x14ac:dyDescent="0.35">
      <c r="A10718">
        <f t="shared" si="335"/>
        <v>10718</v>
      </c>
      <c r="B10718" s="3" t="s">
        <v>71</v>
      </c>
      <c r="C10718" s="3" t="s">
        <v>89</v>
      </c>
      <c r="D10718" s="3" t="s">
        <v>61</v>
      </c>
      <c r="E10718">
        <v>2026</v>
      </c>
      <c r="F10718" s="3" t="str">
        <f t="shared" si="334"/>
        <v>GOSpillLR MON2026</v>
      </c>
      <c r="G10718" s="9">
        <v>0.84</v>
      </c>
      <c r="H10718" s="9">
        <v>0.75</v>
      </c>
      <c r="I10718" s="9">
        <v>0.72</v>
      </c>
      <c r="J10718" s="9">
        <v>0.45</v>
      </c>
      <c r="K10718" s="9">
        <v>0.41</v>
      </c>
      <c r="L10718" s="9">
        <v>0.56000000000000005</v>
      </c>
      <c r="M10718" s="9">
        <v>0.77</v>
      </c>
      <c r="N10718" s="9">
        <v>0.78</v>
      </c>
      <c r="O10718" s="9">
        <v>0.84</v>
      </c>
      <c r="P10718" s="9">
        <v>0.78</v>
      </c>
      <c r="Q10718" s="9">
        <v>0.79</v>
      </c>
      <c r="R10718" s="9">
        <v>0.86</v>
      </c>
      <c r="S10718" s="9">
        <v>0.77</v>
      </c>
      <c r="T10718" s="9">
        <v>0.78</v>
      </c>
    </row>
    <row r="10719" spans="1:20" x14ac:dyDescent="0.35">
      <c r="A10719">
        <f t="shared" si="335"/>
        <v>10719</v>
      </c>
      <c r="B10719" s="3" t="s">
        <v>71</v>
      </c>
      <c r="C10719" s="3" t="s">
        <v>89</v>
      </c>
      <c r="D10719" s="3" t="s">
        <v>61</v>
      </c>
      <c r="E10719">
        <v>2027</v>
      </c>
      <c r="F10719" s="3" t="str">
        <f t="shared" si="334"/>
        <v>GOSpillLR MON2027</v>
      </c>
      <c r="G10719" s="9">
        <v>0.84</v>
      </c>
      <c r="H10719" s="9">
        <v>0.75</v>
      </c>
      <c r="I10719" s="9">
        <v>0.72</v>
      </c>
      <c r="J10719" s="9">
        <v>0.45</v>
      </c>
      <c r="K10719" s="9">
        <v>0.41</v>
      </c>
      <c r="L10719" s="9">
        <v>0.56000000000000005</v>
      </c>
      <c r="M10719" s="9">
        <v>0.77</v>
      </c>
      <c r="N10719" s="9">
        <v>0.78</v>
      </c>
      <c r="O10719" s="9">
        <v>0.84</v>
      </c>
      <c r="P10719" s="9">
        <v>0.78</v>
      </c>
      <c r="Q10719" s="9">
        <v>0.79</v>
      </c>
      <c r="R10719" s="9">
        <v>0.86</v>
      </c>
      <c r="S10719" s="9">
        <v>0.77</v>
      </c>
      <c r="T10719" s="9">
        <v>0.78</v>
      </c>
    </row>
    <row r="10720" spans="1:20" x14ac:dyDescent="0.35">
      <c r="A10720">
        <f t="shared" si="335"/>
        <v>10720</v>
      </c>
      <c r="B10720" s="3" t="s">
        <v>71</v>
      </c>
      <c r="C10720" s="3" t="s">
        <v>89</v>
      </c>
      <c r="D10720" s="3" t="s">
        <v>61</v>
      </c>
      <c r="E10720">
        <v>2028</v>
      </c>
      <c r="F10720" s="3" t="str">
        <f t="shared" si="334"/>
        <v>GOSpillLR MON2028</v>
      </c>
      <c r="G10720" s="9">
        <v>0.84</v>
      </c>
      <c r="H10720" s="9">
        <v>0.75</v>
      </c>
      <c r="I10720" s="9">
        <v>0.72</v>
      </c>
      <c r="J10720" s="9">
        <v>0.45</v>
      </c>
      <c r="K10720" s="9">
        <v>0.41</v>
      </c>
      <c r="L10720" s="9">
        <v>0.56000000000000005</v>
      </c>
      <c r="M10720" s="9">
        <v>0.77</v>
      </c>
      <c r="N10720" s="9">
        <v>0.78</v>
      </c>
      <c r="O10720" s="9">
        <v>0.84</v>
      </c>
      <c r="P10720" s="9">
        <v>0.78</v>
      </c>
      <c r="Q10720" s="9">
        <v>0.79</v>
      </c>
      <c r="R10720" s="9">
        <v>0.86</v>
      </c>
      <c r="S10720" s="9">
        <v>0.77</v>
      </c>
      <c r="T10720" s="9">
        <v>0.78</v>
      </c>
    </row>
    <row r="10721" spans="1:20" x14ac:dyDescent="0.35">
      <c r="A10721">
        <f t="shared" si="335"/>
        <v>10721</v>
      </c>
      <c r="B10721" s="3" t="s">
        <v>71</v>
      </c>
      <c r="C10721" s="3" t="s">
        <v>89</v>
      </c>
      <c r="D10721" s="3" t="s">
        <v>61</v>
      </c>
      <c r="E10721">
        <v>2029</v>
      </c>
      <c r="F10721" s="3" t="str">
        <f t="shared" si="334"/>
        <v>GOSpillLR MON2029</v>
      </c>
      <c r="G10721" s="9">
        <v>0.84</v>
      </c>
      <c r="H10721" s="9">
        <v>0.75</v>
      </c>
      <c r="I10721" s="9">
        <v>0.72</v>
      </c>
      <c r="J10721" s="9">
        <v>0.45</v>
      </c>
      <c r="K10721" s="9">
        <v>0.41</v>
      </c>
      <c r="L10721" s="9">
        <v>0.56000000000000005</v>
      </c>
      <c r="M10721" s="9">
        <v>0.77</v>
      </c>
      <c r="N10721" s="9">
        <v>0.78</v>
      </c>
      <c r="O10721" s="9">
        <v>0.84</v>
      </c>
      <c r="P10721" s="9">
        <v>0.78</v>
      </c>
      <c r="Q10721" s="9">
        <v>0.79</v>
      </c>
      <c r="R10721" s="9">
        <v>0.86</v>
      </c>
      <c r="S10721" s="9">
        <v>0.77</v>
      </c>
      <c r="T10721" s="9">
        <v>0.78</v>
      </c>
    </row>
    <row r="10722" spans="1:20" x14ac:dyDescent="0.35">
      <c r="A10722">
        <f t="shared" si="335"/>
        <v>10722</v>
      </c>
      <c r="B10722" s="3" t="s">
        <v>71</v>
      </c>
      <c r="C10722" s="3" t="s">
        <v>89</v>
      </c>
      <c r="D10722" s="3" t="s">
        <v>62</v>
      </c>
      <c r="E10722">
        <v>2020</v>
      </c>
      <c r="F10722" s="3" t="str">
        <f t="shared" si="334"/>
        <v>GOSpillICE H2020</v>
      </c>
      <c r="G10722" s="9">
        <v>0.85</v>
      </c>
      <c r="H10722" s="9">
        <v>0.69</v>
      </c>
      <c r="I10722" s="9">
        <v>0.57999999999999996</v>
      </c>
      <c r="J10722" s="9">
        <v>0.42</v>
      </c>
      <c r="K10722" s="9">
        <v>0.44</v>
      </c>
      <c r="L10722" s="9">
        <v>0.51</v>
      </c>
      <c r="M10722" s="9">
        <v>0.7</v>
      </c>
      <c r="N10722" s="9">
        <v>0.8</v>
      </c>
      <c r="O10722" s="9">
        <v>0.82</v>
      </c>
      <c r="P10722" s="9">
        <v>0.76</v>
      </c>
      <c r="Q10722" s="9">
        <v>0.79</v>
      </c>
      <c r="R10722" s="9">
        <v>0.9</v>
      </c>
      <c r="S10722" s="9">
        <v>0.8</v>
      </c>
      <c r="T10722" s="9">
        <v>0.77</v>
      </c>
    </row>
    <row r="10723" spans="1:20" x14ac:dyDescent="0.35">
      <c r="A10723">
        <f t="shared" si="335"/>
        <v>10723</v>
      </c>
      <c r="B10723" s="3" t="s">
        <v>71</v>
      </c>
      <c r="C10723" s="3" t="s">
        <v>89</v>
      </c>
      <c r="D10723" s="3" t="s">
        <v>62</v>
      </c>
      <c r="E10723">
        <v>2021</v>
      </c>
      <c r="F10723" s="3" t="str">
        <f t="shared" si="334"/>
        <v>GOSpillICE H2021</v>
      </c>
      <c r="G10723" s="9">
        <v>0.85</v>
      </c>
      <c r="H10723" s="9">
        <v>0.69</v>
      </c>
      <c r="I10723" s="9">
        <v>0.57999999999999996</v>
      </c>
      <c r="J10723" s="9">
        <v>0.42</v>
      </c>
      <c r="K10723" s="9">
        <v>0.44</v>
      </c>
      <c r="L10723" s="9">
        <v>0.51</v>
      </c>
      <c r="M10723" s="9">
        <v>0.7</v>
      </c>
      <c r="N10723" s="9">
        <v>0.8</v>
      </c>
      <c r="O10723" s="9">
        <v>0.82</v>
      </c>
      <c r="P10723" s="9">
        <v>0.76</v>
      </c>
      <c r="Q10723" s="9">
        <v>0.79</v>
      </c>
      <c r="R10723" s="9">
        <v>0.9</v>
      </c>
      <c r="S10723" s="9">
        <v>0.8</v>
      </c>
      <c r="T10723" s="9">
        <v>0.77</v>
      </c>
    </row>
    <row r="10724" spans="1:20" x14ac:dyDescent="0.35">
      <c r="A10724">
        <f t="shared" si="335"/>
        <v>10724</v>
      </c>
      <c r="B10724" s="3" t="s">
        <v>71</v>
      </c>
      <c r="C10724" s="3" t="s">
        <v>89</v>
      </c>
      <c r="D10724" s="3" t="s">
        <v>62</v>
      </c>
      <c r="E10724">
        <v>2022</v>
      </c>
      <c r="F10724" s="3" t="str">
        <f t="shared" si="334"/>
        <v>GOSpillICE H2022</v>
      </c>
      <c r="G10724" s="9">
        <v>0.85</v>
      </c>
      <c r="H10724" s="9">
        <v>0.69</v>
      </c>
      <c r="I10724" s="9">
        <v>0.57999999999999996</v>
      </c>
      <c r="J10724" s="9">
        <v>0.42</v>
      </c>
      <c r="K10724" s="9">
        <v>0.44</v>
      </c>
      <c r="L10724" s="9">
        <v>0.51</v>
      </c>
      <c r="M10724" s="9">
        <v>0.7</v>
      </c>
      <c r="N10724" s="9">
        <v>0.8</v>
      </c>
      <c r="O10724" s="9">
        <v>0.82</v>
      </c>
      <c r="P10724" s="9">
        <v>0.76</v>
      </c>
      <c r="Q10724" s="9">
        <v>0.79</v>
      </c>
      <c r="R10724" s="9">
        <v>0.9</v>
      </c>
      <c r="S10724" s="9">
        <v>0.8</v>
      </c>
      <c r="T10724" s="9">
        <v>0.77</v>
      </c>
    </row>
    <row r="10725" spans="1:20" x14ac:dyDescent="0.35">
      <c r="A10725">
        <f t="shared" si="335"/>
        <v>10725</v>
      </c>
      <c r="B10725" s="3" t="s">
        <v>71</v>
      </c>
      <c r="C10725" s="3" t="s">
        <v>89</v>
      </c>
      <c r="D10725" s="3" t="s">
        <v>62</v>
      </c>
      <c r="E10725">
        <v>2023</v>
      </c>
      <c r="F10725" s="3" t="str">
        <f t="shared" si="334"/>
        <v>GOSpillICE H2023</v>
      </c>
      <c r="G10725" s="9">
        <v>0.85</v>
      </c>
      <c r="H10725" s="9">
        <v>0.69</v>
      </c>
      <c r="I10725" s="9">
        <v>0.57999999999999996</v>
      </c>
      <c r="J10725" s="9">
        <v>0.42</v>
      </c>
      <c r="K10725" s="9">
        <v>0.44</v>
      </c>
      <c r="L10725" s="9">
        <v>0.51</v>
      </c>
      <c r="M10725" s="9">
        <v>0.7</v>
      </c>
      <c r="N10725" s="9">
        <v>0.8</v>
      </c>
      <c r="O10725" s="9">
        <v>0.82</v>
      </c>
      <c r="P10725" s="9">
        <v>0.76</v>
      </c>
      <c r="Q10725" s="9">
        <v>0.79</v>
      </c>
      <c r="R10725" s="9">
        <v>0.9</v>
      </c>
      <c r="S10725" s="9">
        <v>0.8</v>
      </c>
      <c r="T10725" s="9">
        <v>0.77</v>
      </c>
    </row>
    <row r="10726" spans="1:20" x14ac:dyDescent="0.35">
      <c r="A10726">
        <f t="shared" si="335"/>
        <v>10726</v>
      </c>
      <c r="B10726" s="3" t="s">
        <v>71</v>
      </c>
      <c r="C10726" s="3" t="s">
        <v>89</v>
      </c>
      <c r="D10726" s="3" t="s">
        <v>62</v>
      </c>
      <c r="E10726">
        <v>2024</v>
      </c>
      <c r="F10726" s="3" t="str">
        <f t="shared" si="334"/>
        <v>GOSpillICE H2024</v>
      </c>
      <c r="G10726" s="9">
        <v>0.85</v>
      </c>
      <c r="H10726" s="9">
        <v>0.69</v>
      </c>
      <c r="I10726" s="9">
        <v>0.57999999999999996</v>
      </c>
      <c r="J10726" s="9">
        <v>0.42</v>
      </c>
      <c r="K10726" s="9">
        <v>0.44</v>
      </c>
      <c r="L10726" s="9">
        <v>0.51</v>
      </c>
      <c r="M10726" s="9">
        <v>0.7</v>
      </c>
      <c r="N10726" s="9">
        <v>0.8</v>
      </c>
      <c r="O10726" s="9">
        <v>0.82</v>
      </c>
      <c r="P10726" s="9">
        <v>0.76</v>
      </c>
      <c r="Q10726" s="9">
        <v>0.79</v>
      </c>
      <c r="R10726" s="9">
        <v>0.9</v>
      </c>
      <c r="S10726" s="9">
        <v>0.8</v>
      </c>
      <c r="T10726" s="9">
        <v>0.77</v>
      </c>
    </row>
    <row r="10727" spans="1:20" x14ac:dyDescent="0.35">
      <c r="A10727">
        <f t="shared" si="335"/>
        <v>10727</v>
      </c>
      <c r="B10727" s="3" t="s">
        <v>71</v>
      </c>
      <c r="C10727" s="3" t="s">
        <v>89</v>
      </c>
      <c r="D10727" s="3" t="s">
        <v>62</v>
      </c>
      <c r="E10727">
        <v>2025</v>
      </c>
      <c r="F10727" s="3" t="str">
        <f t="shared" si="334"/>
        <v>GOSpillICE H2025</v>
      </c>
      <c r="G10727" s="9">
        <v>0.85</v>
      </c>
      <c r="H10727" s="9">
        <v>0.69</v>
      </c>
      <c r="I10727" s="9">
        <v>0.57999999999999996</v>
      </c>
      <c r="J10727" s="9">
        <v>0.42</v>
      </c>
      <c r="K10727" s="9">
        <v>0.44</v>
      </c>
      <c r="L10727" s="9">
        <v>0.51</v>
      </c>
      <c r="M10727" s="9">
        <v>0.7</v>
      </c>
      <c r="N10727" s="9">
        <v>0.8</v>
      </c>
      <c r="O10727" s="9">
        <v>0.82</v>
      </c>
      <c r="P10727" s="9">
        <v>0.76</v>
      </c>
      <c r="Q10727" s="9">
        <v>0.79</v>
      </c>
      <c r="R10727" s="9">
        <v>0.9</v>
      </c>
      <c r="S10727" s="9">
        <v>0.8</v>
      </c>
      <c r="T10727" s="9">
        <v>0.77</v>
      </c>
    </row>
    <row r="10728" spans="1:20" x14ac:dyDescent="0.35">
      <c r="A10728">
        <f t="shared" si="335"/>
        <v>10728</v>
      </c>
      <c r="B10728" s="3" t="s">
        <v>71</v>
      </c>
      <c r="C10728" s="3" t="s">
        <v>89</v>
      </c>
      <c r="D10728" s="3" t="s">
        <v>62</v>
      </c>
      <c r="E10728">
        <v>2026</v>
      </c>
      <c r="F10728" s="3" t="str">
        <f t="shared" si="334"/>
        <v>GOSpillICE H2026</v>
      </c>
      <c r="G10728" s="9">
        <v>0.85</v>
      </c>
      <c r="H10728" s="9">
        <v>0.69</v>
      </c>
      <c r="I10728" s="9">
        <v>0.57999999999999996</v>
      </c>
      <c r="J10728" s="9">
        <v>0.42</v>
      </c>
      <c r="K10728" s="9">
        <v>0.44</v>
      </c>
      <c r="L10728" s="9">
        <v>0.51</v>
      </c>
      <c r="M10728" s="9">
        <v>0.7</v>
      </c>
      <c r="N10728" s="9">
        <v>0.8</v>
      </c>
      <c r="O10728" s="9">
        <v>0.82</v>
      </c>
      <c r="P10728" s="9">
        <v>0.76</v>
      </c>
      <c r="Q10728" s="9">
        <v>0.79</v>
      </c>
      <c r="R10728" s="9">
        <v>0.9</v>
      </c>
      <c r="S10728" s="9">
        <v>0.8</v>
      </c>
      <c r="T10728" s="9">
        <v>0.77</v>
      </c>
    </row>
    <row r="10729" spans="1:20" x14ac:dyDescent="0.35">
      <c r="A10729">
        <f t="shared" si="335"/>
        <v>10729</v>
      </c>
      <c r="B10729" s="3" t="s">
        <v>71</v>
      </c>
      <c r="C10729" s="3" t="s">
        <v>89</v>
      </c>
      <c r="D10729" s="3" t="s">
        <v>62</v>
      </c>
      <c r="E10729">
        <v>2027</v>
      </c>
      <c r="F10729" s="3" t="str">
        <f t="shared" si="334"/>
        <v>GOSpillICE H2027</v>
      </c>
      <c r="G10729" s="9">
        <v>0.85</v>
      </c>
      <c r="H10729" s="9">
        <v>0.69</v>
      </c>
      <c r="I10729" s="9">
        <v>0.57999999999999996</v>
      </c>
      <c r="J10729" s="9">
        <v>0.42</v>
      </c>
      <c r="K10729" s="9">
        <v>0.44</v>
      </c>
      <c r="L10729" s="9">
        <v>0.51</v>
      </c>
      <c r="M10729" s="9">
        <v>0.7</v>
      </c>
      <c r="N10729" s="9">
        <v>0.8</v>
      </c>
      <c r="O10729" s="9">
        <v>0.82</v>
      </c>
      <c r="P10729" s="9">
        <v>0.76</v>
      </c>
      <c r="Q10729" s="9">
        <v>0.79</v>
      </c>
      <c r="R10729" s="9">
        <v>0.9</v>
      </c>
      <c r="S10729" s="9">
        <v>0.8</v>
      </c>
      <c r="T10729" s="9">
        <v>0.77</v>
      </c>
    </row>
    <row r="10730" spans="1:20" x14ac:dyDescent="0.35">
      <c r="A10730">
        <f t="shared" si="335"/>
        <v>10730</v>
      </c>
      <c r="B10730" s="3" t="s">
        <v>71</v>
      </c>
      <c r="C10730" s="3" t="s">
        <v>89</v>
      </c>
      <c r="D10730" s="3" t="s">
        <v>62</v>
      </c>
      <c r="E10730">
        <v>2028</v>
      </c>
      <c r="F10730" s="3" t="str">
        <f t="shared" si="334"/>
        <v>GOSpillICE H2028</v>
      </c>
      <c r="G10730" s="9">
        <v>0.85</v>
      </c>
      <c r="H10730" s="9">
        <v>0.69</v>
      </c>
      <c r="I10730" s="9">
        <v>0.57999999999999996</v>
      </c>
      <c r="J10730" s="9">
        <v>0.42</v>
      </c>
      <c r="K10730" s="9">
        <v>0.44</v>
      </c>
      <c r="L10730" s="9">
        <v>0.51</v>
      </c>
      <c r="M10730" s="9">
        <v>0.7</v>
      </c>
      <c r="N10730" s="9">
        <v>0.8</v>
      </c>
      <c r="O10730" s="9">
        <v>0.82</v>
      </c>
      <c r="P10730" s="9">
        <v>0.76</v>
      </c>
      <c r="Q10730" s="9">
        <v>0.79</v>
      </c>
      <c r="R10730" s="9">
        <v>0.9</v>
      </c>
      <c r="S10730" s="9">
        <v>0.8</v>
      </c>
      <c r="T10730" s="9">
        <v>0.77</v>
      </c>
    </row>
    <row r="10731" spans="1:20" x14ac:dyDescent="0.35">
      <c r="A10731">
        <f t="shared" si="335"/>
        <v>10731</v>
      </c>
      <c r="B10731" s="3" t="s">
        <v>71</v>
      </c>
      <c r="C10731" s="3" t="s">
        <v>89</v>
      </c>
      <c r="D10731" s="3" t="s">
        <v>62</v>
      </c>
      <c r="E10731">
        <v>2029</v>
      </c>
      <c r="F10731" s="3" t="str">
        <f t="shared" si="334"/>
        <v>GOSpillICE H2029</v>
      </c>
      <c r="G10731" s="9">
        <v>0.85</v>
      </c>
      <c r="H10731" s="9">
        <v>0.69</v>
      </c>
      <c r="I10731" s="9">
        <v>0.57999999999999996</v>
      </c>
      <c r="J10731" s="9">
        <v>0.42</v>
      </c>
      <c r="K10731" s="9">
        <v>0.44</v>
      </c>
      <c r="L10731" s="9">
        <v>0.51</v>
      </c>
      <c r="M10731" s="9">
        <v>0.7</v>
      </c>
      <c r="N10731" s="9">
        <v>0.8</v>
      </c>
      <c r="O10731" s="9">
        <v>0.82</v>
      </c>
      <c r="P10731" s="9">
        <v>0.76</v>
      </c>
      <c r="Q10731" s="9">
        <v>0.79</v>
      </c>
      <c r="R10731" s="9">
        <v>0.9</v>
      </c>
      <c r="S10731" s="9">
        <v>0.8</v>
      </c>
      <c r="T10731" s="9">
        <v>0.77</v>
      </c>
    </row>
    <row r="10732" spans="1:20" x14ac:dyDescent="0.35">
      <c r="A10732">
        <f t="shared" si="335"/>
        <v>10732</v>
      </c>
      <c r="B10732" s="3" t="s">
        <v>71</v>
      </c>
      <c r="C10732" s="3" t="s">
        <v>89</v>
      </c>
      <c r="D10732" s="3" t="s">
        <v>63</v>
      </c>
      <c r="E10732">
        <v>2020</v>
      </c>
      <c r="F10732" s="3" t="str">
        <f t="shared" si="334"/>
        <v>GOSpillMCNARY2020</v>
      </c>
      <c r="G10732" s="9">
        <v>4.7</v>
      </c>
      <c r="H10732" s="9">
        <v>4.7</v>
      </c>
      <c r="I10732" s="9">
        <v>4.51</v>
      </c>
      <c r="J10732" s="9">
        <v>2.81</v>
      </c>
      <c r="K10732" s="9">
        <v>2.52</v>
      </c>
      <c r="L10732" s="9">
        <v>4.24</v>
      </c>
      <c r="M10732" s="9">
        <v>4.7</v>
      </c>
      <c r="N10732" s="9">
        <v>4.7</v>
      </c>
      <c r="O10732" s="9">
        <v>4.7</v>
      </c>
      <c r="P10732" s="9">
        <v>4.7</v>
      </c>
      <c r="Q10732" s="9">
        <v>4.7</v>
      </c>
      <c r="R10732" s="9">
        <v>4.7</v>
      </c>
      <c r="S10732" s="9">
        <v>4.7</v>
      </c>
      <c r="T10732" s="9">
        <v>4.7</v>
      </c>
    </row>
    <row r="10733" spans="1:20" x14ac:dyDescent="0.35">
      <c r="A10733">
        <f t="shared" si="335"/>
        <v>10733</v>
      </c>
      <c r="B10733" s="3" t="s">
        <v>71</v>
      </c>
      <c r="C10733" s="3" t="s">
        <v>89</v>
      </c>
      <c r="D10733" s="3" t="s">
        <v>63</v>
      </c>
      <c r="E10733">
        <v>2021</v>
      </c>
      <c r="F10733" s="3" t="str">
        <f t="shared" si="334"/>
        <v>GOSpillMCNARY2021</v>
      </c>
      <c r="G10733" s="9">
        <v>4.7</v>
      </c>
      <c r="H10733" s="9">
        <v>4.7</v>
      </c>
      <c r="I10733" s="9">
        <v>4.51</v>
      </c>
      <c r="J10733" s="9">
        <v>2.81</v>
      </c>
      <c r="K10733" s="9">
        <v>2.52</v>
      </c>
      <c r="L10733" s="9">
        <v>4.24</v>
      </c>
      <c r="M10733" s="9">
        <v>4.7</v>
      </c>
      <c r="N10733" s="9">
        <v>4.7</v>
      </c>
      <c r="O10733" s="9">
        <v>4.7</v>
      </c>
      <c r="P10733" s="9">
        <v>4.7</v>
      </c>
      <c r="Q10733" s="9">
        <v>4.7</v>
      </c>
      <c r="R10733" s="9">
        <v>4.7</v>
      </c>
      <c r="S10733" s="9">
        <v>4.7</v>
      </c>
      <c r="T10733" s="9">
        <v>4.7</v>
      </c>
    </row>
    <row r="10734" spans="1:20" x14ac:dyDescent="0.35">
      <c r="A10734">
        <f t="shared" si="335"/>
        <v>10734</v>
      </c>
      <c r="B10734" s="3" t="s">
        <v>71</v>
      </c>
      <c r="C10734" s="3" t="s">
        <v>89</v>
      </c>
      <c r="D10734" s="3" t="s">
        <v>63</v>
      </c>
      <c r="E10734">
        <v>2022</v>
      </c>
      <c r="F10734" s="3" t="str">
        <f t="shared" si="334"/>
        <v>GOSpillMCNARY2022</v>
      </c>
      <c r="G10734" s="9">
        <v>4.7</v>
      </c>
      <c r="H10734" s="9">
        <v>4.7</v>
      </c>
      <c r="I10734" s="9">
        <v>4.51</v>
      </c>
      <c r="J10734" s="9">
        <v>2.81</v>
      </c>
      <c r="K10734" s="9">
        <v>2.52</v>
      </c>
      <c r="L10734" s="9">
        <v>4.24</v>
      </c>
      <c r="M10734" s="9">
        <v>4.7</v>
      </c>
      <c r="N10734" s="9">
        <v>4.7</v>
      </c>
      <c r="O10734" s="9">
        <v>4.7</v>
      </c>
      <c r="P10734" s="9">
        <v>4.7</v>
      </c>
      <c r="Q10734" s="9">
        <v>4.7</v>
      </c>
      <c r="R10734" s="9">
        <v>4.7</v>
      </c>
      <c r="S10734" s="9">
        <v>4.7</v>
      </c>
      <c r="T10734" s="9">
        <v>4.7</v>
      </c>
    </row>
    <row r="10735" spans="1:20" x14ac:dyDescent="0.35">
      <c r="A10735">
        <f t="shared" si="335"/>
        <v>10735</v>
      </c>
      <c r="B10735" s="3" t="s">
        <v>71</v>
      </c>
      <c r="C10735" s="3" t="s">
        <v>89</v>
      </c>
      <c r="D10735" s="3" t="s">
        <v>63</v>
      </c>
      <c r="E10735">
        <v>2023</v>
      </c>
      <c r="F10735" s="3" t="str">
        <f t="shared" si="334"/>
        <v>GOSpillMCNARY2023</v>
      </c>
      <c r="G10735" s="9">
        <v>4.7</v>
      </c>
      <c r="H10735" s="9">
        <v>4.7</v>
      </c>
      <c r="I10735" s="9">
        <v>4.51</v>
      </c>
      <c r="J10735" s="9">
        <v>2.81</v>
      </c>
      <c r="K10735" s="9">
        <v>2.52</v>
      </c>
      <c r="L10735" s="9">
        <v>4.24</v>
      </c>
      <c r="M10735" s="9">
        <v>4.7</v>
      </c>
      <c r="N10735" s="9">
        <v>4.7</v>
      </c>
      <c r="O10735" s="9">
        <v>4.7</v>
      </c>
      <c r="P10735" s="9">
        <v>4.7</v>
      </c>
      <c r="Q10735" s="9">
        <v>4.7</v>
      </c>
      <c r="R10735" s="9">
        <v>4.7</v>
      </c>
      <c r="S10735" s="9">
        <v>4.7</v>
      </c>
      <c r="T10735" s="9">
        <v>4.7</v>
      </c>
    </row>
    <row r="10736" spans="1:20" x14ac:dyDescent="0.35">
      <c r="A10736">
        <f t="shared" si="335"/>
        <v>10736</v>
      </c>
      <c r="B10736" s="3" t="s">
        <v>71</v>
      </c>
      <c r="C10736" s="3" t="s">
        <v>89</v>
      </c>
      <c r="D10736" s="3" t="s">
        <v>63</v>
      </c>
      <c r="E10736">
        <v>2024</v>
      </c>
      <c r="F10736" s="3" t="str">
        <f t="shared" si="334"/>
        <v>GOSpillMCNARY2024</v>
      </c>
      <c r="G10736" s="9">
        <v>4.7</v>
      </c>
      <c r="H10736" s="9">
        <v>4.7</v>
      </c>
      <c r="I10736" s="9">
        <v>4.51</v>
      </c>
      <c r="J10736" s="9">
        <v>2.81</v>
      </c>
      <c r="K10736" s="9">
        <v>2.52</v>
      </c>
      <c r="L10736" s="9">
        <v>4.24</v>
      </c>
      <c r="M10736" s="9">
        <v>4.7</v>
      </c>
      <c r="N10736" s="9">
        <v>4.7</v>
      </c>
      <c r="O10736" s="9">
        <v>4.7</v>
      </c>
      <c r="P10736" s="9">
        <v>4.7</v>
      </c>
      <c r="Q10736" s="9">
        <v>4.7</v>
      </c>
      <c r="R10736" s="9">
        <v>4.7</v>
      </c>
      <c r="S10736" s="9">
        <v>4.7</v>
      </c>
      <c r="T10736" s="9">
        <v>4.7</v>
      </c>
    </row>
    <row r="10737" spans="1:20" x14ac:dyDescent="0.35">
      <c r="A10737">
        <f t="shared" si="335"/>
        <v>10737</v>
      </c>
      <c r="B10737" s="3" t="s">
        <v>71</v>
      </c>
      <c r="C10737" s="3" t="s">
        <v>89</v>
      </c>
      <c r="D10737" s="3" t="s">
        <v>63</v>
      </c>
      <c r="E10737">
        <v>2025</v>
      </c>
      <c r="F10737" s="3" t="str">
        <f t="shared" si="334"/>
        <v>GOSpillMCNARY2025</v>
      </c>
      <c r="G10737" s="9">
        <v>4.7</v>
      </c>
      <c r="H10737" s="9">
        <v>4.7</v>
      </c>
      <c r="I10737" s="9">
        <v>4.51</v>
      </c>
      <c r="J10737" s="9">
        <v>2.81</v>
      </c>
      <c r="K10737" s="9">
        <v>2.52</v>
      </c>
      <c r="L10737" s="9">
        <v>4.24</v>
      </c>
      <c r="M10737" s="9">
        <v>4.7</v>
      </c>
      <c r="N10737" s="9">
        <v>4.7</v>
      </c>
      <c r="O10737" s="9">
        <v>4.7</v>
      </c>
      <c r="P10737" s="9">
        <v>4.7</v>
      </c>
      <c r="Q10737" s="9">
        <v>4.7</v>
      </c>
      <c r="R10737" s="9">
        <v>4.7</v>
      </c>
      <c r="S10737" s="9">
        <v>4.7</v>
      </c>
      <c r="T10737" s="9">
        <v>4.7</v>
      </c>
    </row>
    <row r="10738" spans="1:20" x14ac:dyDescent="0.35">
      <c r="A10738">
        <f t="shared" si="335"/>
        <v>10738</v>
      </c>
      <c r="B10738" s="3" t="s">
        <v>71</v>
      </c>
      <c r="C10738" s="3" t="s">
        <v>89</v>
      </c>
      <c r="D10738" s="3" t="s">
        <v>63</v>
      </c>
      <c r="E10738">
        <v>2026</v>
      </c>
      <c r="F10738" s="3" t="str">
        <f t="shared" si="334"/>
        <v>GOSpillMCNARY2026</v>
      </c>
      <c r="G10738" s="9">
        <v>4.7</v>
      </c>
      <c r="H10738" s="9">
        <v>4.7</v>
      </c>
      <c r="I10738" s="9">
        <v>4.51</v>
      </c>
      <c r="J10738" s="9">
        <v>2.81</v>
      </c>
      <c r="K10738" s="9">
        <v>2.52</v>
      </c>
      <c r="L10738" s="9">
        <v>4.24</v>
      </c>
      <c r="M10738" s="9">
        <v>4.7</v>
      </c>
      <c r="N10738" s="9">
        <v>4.7</v>
      </c>
      <c r="O10738" s="9">
        <v>4.7</v>
      </c>
      <c r="P10738" s="9">
        <v>4.7</v>
      </c>
      <c r="Q10738" s="9">
        <v>4.7</v>
      </c>
      <c r="R10738" s="9">
        <v>4.7</v>
      </c>
      <c r="S10738" s="9">
        <v>4.7</v>
      </c>
      <c r="T10738" s="9">
        <v>4.7</v>
      </c>
    </row>
    <row r="10739" spans="1:20" x14ac:dyDescent="0.35">
      <c r="A10739">
        <f t="shared" si="335"/>
        <v>10739</v>
      </c>
      <c r="B10739" s="3" t="s">
        <v>71</v>
      </c>
      <c r="C10739" s="3" t="s">
        <v>89</v>
      </c>
      <c r="D10739" s="3" t="s">
        <v>63</v>
      </c>
      <c r="E10739">
        <v>2027</v>
      </c>
      <c r="F10739" s="3" t="str">
        <f t="shared" si="334"/>
        <v>GOSpillMCNARY2027</v>
      </c>
      <c r="G10739" s="9">
        <v>4.7</v>
      </c>
      <c r="H10739" s="9">
        <v>4.7</v>
      </c>
      <c r="I10739" s="9">
        <v>4.51</v>
      </c>
      <c r="J10739" s="9">
        <v>2.81</v>
      </c>
      <c r="K10739" s="9">
        <v>2.52</v>
      </c>
      <c r="L10739" s="9">
        <v>4.24</v>
      </c>
      <c r="M10739" s="9">
        <v>4.7</v>
      </c>
      <c r="N10739" s="9">
        <v>4.7</v>
      </c>
      <c r="O10739" s="9">
        <v>4.7</v>
      </c>
      <c r="P10739" s="9">
        <v>4.7</v>
      </c>
      <c r="Q10739" s="9">
        <v>4.7</v>
      </c>
      <c r="R10739" s="9">
        <v>4.7</v>
      </c>
      <c r="S10739" s="9">
        <v>4.7</v>
      </c>
      <c r="T10739" s="9">
        <v>4.7</v>
      </c>
    </row>
    <row r="10740" spans="1:20" x14ac:dyDescent="0.35">
      <c r="A10740">
        <f t="shared" si="335"/>
        <v>10740</v>
      </c>
      <c r="B10740" s="3" t="s">
        <v>71</v>
      </c>
      <c r="C10740" s="3" t="s">
        <v>89</v>
      </c>
      <c r="D10740" s="3" t="s">
        <v>63</v>
      </c>
      <c r="E10740">
        <v>2028</v>
      </c>
      <c r="F10740" s="3" t="str">
        <f t="shared" si="334"/>
        <v>GOSpillMCNARY2028</v>
      </c>
      <c r="G10740" s="9">
        <v>4.7</v>
      </c>
      <c r="H10740" s="9">
        <v>4.7</v>
      </c>
      <c r="I10740" s="9">
        <v>4.51</v>
      </c>
      <c r="J10740" s="9">
        <v>2.81</v>
      </c>
      <c r="K10740" s="9">
        <v>2.52</v>
      </c>
      <c r="L10740" s="9">
        <v>4.24</v>
      </c>
      <c r="M10740" s="9">
        <v>4.7</v>
      </c>
      <c r="N10740" s="9">
        <v>4.7</v>
      </c>
      <c r="O10740" s="9">
        <v>4.7</v>
      </c>
      <c r="P10740" s="9">
        <v>4.7</v>
      </c>
      <c r="Q10740" s="9">
        <v>4.7</v>
      </c>
      <c r="R10740" s="9">
        <v>4.7</v>
      </c>
      <c r="S10740" s="9">
        <v>4.7</v>
      </c>
      <c r="T10740" s="9">
        <v>4.7</v>
      </c>
    </row>
    <row r="10741" spans="1:20" x14ac:dyDescent="0.35">
      <c r="A10741">
        <f t="shared" si="335"/>
        <v>10741</v>
      </c>
      <c r="B10741" s="3" t="s">
        <v>71</v>
      </c>
      <c r="C10741" s="3" t="s">
        <v>89</v>
      </c>
      <c r="D10741" s="3" t="s">
        <v>63</v>
      </c>
      <c r="E10741">
        <v>2029</v>
      </c>
      <c r="F10741" s="3" t="str">
        <f t="shared" si="334"/>
        <v>GOSpillMCNARY2029</v>
      </c>
      <c r="G10741" s="9">
        <v>4.7</v>
      </c>
      <c r="H10741" s="9">
        <v>4.7</v>
      </c>
      <c r="I10741" s="9">
        <v>4.51</v>
      </c>
      <c r="J10741" s="9">
        <v>2.81</v>
      </c>
      <c r="K10741" s="9">
        <v>2.52</v>
      </c>
      <c r="L10741" s="9">
        <v>4.24</v>
      </c>
      <c r="M10741" s="9">
        <v>4.7</v>
      </c>
      <c r="N10741" s="9">
        <v>4.7</v>
      </c>
      <c r="O10741" s="9">
        <v>4.7</v>
      </c>
      <c r="P10741" s="9">
        <v>4.7</v>
      </c>
      <c r="Q10741" s="9">
        <v>4.7</v>
      </c>
      <c r="R10741" s="9">
        <v>4.7</v>
      </c>
      <c r="S10741" s="9">
        <v>4.7</v>
      </c>
      <c r="T10741" s="9">
        <v>4.7</v>
      </c>
    </row>
    <row r="10742" spans="1:20" x14ac:dyDescent="0.35">
      <c r="A10742">
        <f t="shared" si="335"/>
        <v>10742</v>
      </c>
      <c r="B10742" s="3" t="s">
        <v>71</v>
      </c>
      <c r="C10742" s="3" t="s">
        <v>89</v>
      </c>
      <c r="D10742" s="3" t="s">
        <v>64</v>
      </c>
      <c r="E10742">
        <v>2020</v>
      </c>
      <c r="F10742" s="3" t="str">
        <f t="shared" si="334"/>
        <v>GOSpillJ DAY2020</v>
      </c>
      <c r="G10742" s="9">
        <v>1.43</v>
      </c>
      <c r="H10742" s="9">
        <v>1.34</v>
      </c>
      <c r="I10742" s="9">
        <v>1.04</v>
      </c>
      <c r="J10742" s="9">
        <v>0.82</v>
      </c>
      <c r="K10742" s="9">
        <v>0.78</v>
      </c>
      <c r="L10742" s="9">
        <v>1.05</v>
      </c>
      <c r="M10742" s="9">
        <v>1.31</v>
      </c>
      <c r="N10742" s="9">
        <v>1.3</v>
      </c>
      <c r="O10742" s="9">
        <v>1.37</v>
      </c>
      <c r="P10742" s="9">
        <v>1.27</v>
      </c>
      <c r="Q10742" s="9">
        <v>1.28</v>
      </c>
      <c r="R10742" s="9">
        <v>1.35</v>
      </c>
      <c r="S10742" s="9">
        <v>1.3</v>
      </c>
      <c r="T10742" s="9">
        <v>1.3</v>
      </c>
    </row>
    <row r="10743" spans="1:20" x14ac:dyDescent="0.35">
      <c r="A10743">
        <f t="shared" si="335"/>
        <v>10743</v>
      </c>
      <c r="B10743" s="3" t="s">
        <v>71</v>
      </c>
      <c r="C10743" s="3" t="s">
        <v>89</v>
      </c>
      <c r="D10743" s="3" t="s">
        <v>64</v>
      </c>
      <c r="E10743">
        <v>2021</v>
      </c>
      <c r="F10743" s="3" t="str">
        <f t="shared" si="334"/>
        <v>GOSpillJ DAY2021</v>
      </c>
      <c r="G10743" s="9">
        <v>1.43</v>
      </c>
      <c r="H10743" s="9">
        <v>1.34</v>
      </c>
      <c r="I10743" s="9">
        <v>1.04</v>
      </c>
      <c r="J10743" s="9">
        <v>0.82</v>
      </c>
      <c r="K10743" s="9">
        <v>0.78</v>
      </c>
      <c r="L10743" s="9">
        <v>1.05</v>
      </c>
      <c r="M10743" s="9">
        <v>1.31</v>
      </c>
      <c r="N10743" s="9">
        <v>1.3</v>
      </c>
      <c r="O10743" s="9">
        <v>1.37</v>
      </c>
      <c r="P10743" s="9">
        <v>1.27</v>
      </c>
      <c r="Q10743" s="9">
        <v>1.28</v>
      </c>
      <c r="R10743" s="9">
        <v>1.35</v>
      </c>
      <c r="S10743" s="9">
        <v>1.3</v>
      </c>
      <c r="T10743" s="9">
        <v>1.3</v>
      </c>
    </row>
    <row r="10744" spans="1:20" x14ac:dyDescent="0.35">
      <c r="A10744">
        <f t="shared" si="335"/>
        <v>10744</v>
      </c>
      <c r="B10744" s="3" t="s">
        <v>71</v>
      </c>
      <c r="C10744" s="3" t="s">
        <v>89</v>
      </c>
      <c r="D10744" s="3" t="s">
        <v>64</v>
      </c>
      <c r="E10744">
        <v>2022</v>
      </c>
      <c r="F10744" s="3" t="str">
        <f t="shared" si="334"/>
        <v>GOSpillJ DAY2022</v>
      </c>
      <c r="G10744" s="9">
        <v>1.43</v>
      </c>
      <c r="H10744" s="9">
        <v>1.34</v>
      </c>
      <c r="I10744" s="9">
        <v>1.04</v>
      </c>
      <c r="J10744" s="9">
        <v>0.82</v>
      </c>
      <c r="K10744" s="9">
        <v>0.78</v>
      </c>
      <c r="L10744" s="9">
        <v>1.05</v>
      </c>
      <c r="M10744" s="9">
        <v>1.31</v>
      </c>
      <c r="N10744" s="9">
        <v>1.3</v>
      </c>
      <c r="O10744" s="9">
        <v>1.37</v>
      </c>
      <c r="P10744" s="9">
        <v>1.27</v>
      </c>
      <c r="Q10744" s="9">
        <v>1.28</v>
      </c>
      <c r="R10744" s="9">
        <v>1.35</v>
      </c>
      <c r="S10744" s="9">
        <v>1.3</v>
      </c>
      <c r="T10744" s="9">
        <v>1.3</v>
      </c>
    </row>
    <row r="10745" spans="1:20" x14ac:dyDescent="0.35">
      <c r="A10745">
        <f t="shared" si="335"/>
        <v>10745</v>
      </c>
      <c r="B10745" s="3" t="s">
        <v>71</v>
      </c>
      <c r="C10745" s="3" t="s">
        <v>89</v>
      </c>
      <c r="D10745" s="3" t="s">
        <v>64</v>
      </c>
      <c r="E10745">
        <v>2023</v>
      </c>
      <c r="F10745" s="3" t="str">
        <f t="shared" si="334"/>
        <v>GOSpillJ DAY2023</v>
      </c>
      <c r="G10745" s="9">
        <v>1.43</v>
      </c>
      <c r="H10745" s="9">
        <v>1.34</v>
      </c>
      <c r="I10745" s="9">
        <v>1.04</v>
      </c>
      <c r="J10745" s="9">
        <v>0.82</v>
      </c>
      <c r="K10745" s="9">
        <v>0.78</v>
      </c>
      <c r="L10745" s="9">
        <v>1.05</v>
      </c>
      <c r="M10745" s="9">
        <v>1.31</v>
      </c>
      <c r="N10745" s="9">
        <v>1.3</v>
      </c>
      <c r="O10745" s="9">
        <v>1.37</v>
      </c>
      <c r="P10745" s="9">
        <v>1.27</v>
      </c>
      <c r="Q10745" s="9">
        <v>1.28</v>
      </c>
      <c r="R10745" s="9">
        <v>1.35</v>
      </c>
      <c r="S10745" s="9">
        <v>1.3</v>
      </c>
      <c r="T10745" s="9">
        <v>1.3</v>
      </c>
    </row>
    <row r="10746" spans="1:20" x14ac:dyDescent="0.35">
      <c r="A10746">
        <f t="shared" si="335"/>
        <v>10746</v>
      </c>
      <c r="B10746" s="3" t="s">
        <v>71</v>
      </c>
      <c r="C10746" s="3" t="s">
        <v>89</v>
      </c>
      <c r="D10746" s="3" t="s">
        <v>64</v>
      </c>
      <c r="E10746">
        <v>2024</v>
      </c>
      <c r="F10746" s="3" t="str">
        <f t="shared" si="334"/>
        <v>GOSpillJ DAY2024</v>
      </c>
      <c r="G10746" s="9">
        <v>1.43</v>
      </c>
      <c r="H10746" s="9">
        <v>1.34</v>
      </c>
      <c r="I10746" s="9">
        <v>1.04</v>
      </c>
      <c r="J10746" s="9">
        <v>0.82</v>
      </c>
      <c r="K10746" s="9">
        <v>0.78</v>
      </c>
      <c r="L10746" s="9">
        <v>1.05</v>
      </c>
      <c r="M10746" s="9">
        <v>1.31</v>
      </c>
      <c r="N10746" s="9">
        <v>1.3</v>
      </c>
      <c r="O10746" s="9">
        <v>1.37</v>
      </c>
      <c r="P10746" s="9">
        <v>1.27</v>
      </c>
      <c r="Q10746" s="9">
        <v>1.28</v>
      </c>
      <c r="R10746" s="9">
        <v>1.35</v>
      </c>
      <c r="S10746" s="9">
        <v>1.3</v>
      </c>
      <c r="T10746" s="9">
        <v>1.3</v>
      </c>
    </row>
    <row r="10747" spans="1:20" x14ac:dyDescent="0.35">
      <c r="A10747">
        <f t="shared" si="335"/>
        <v>10747</v>
      </c>
      <c r="B10747" s="3" t="s">
        <v>71</v>
      </c>
      <c r="C10747" s="3" t="s">
        <v>89</v>
      </c>
      <c r="D10747" s="3" t="s">
        <v>64</v>
      </c>
      <c r="E10747">
        <v>2025</v>
      </c>
      <c r="F10747" s="3" t="str">
        <f t="shared" si="334"/>
        <v>GOSpillJ DAY2025</v>
      </c>
      <c r="G10747" s="9">
        <v>1.43</v>
      </c>
      <c r="H10747" s="9">
        <v>1.34</v>
      </c>
      <c r="I10747" s="9">
        <v>1.04</v>
      </c>
      <c r="J10747" s="9">
        <v>0.82</v>
      </c>
      <c r="K10747" s="9">
        <v>0.78</v>
      </c>
      <c r="L10747" s="9">
        <v>1.05</v>
      </c>
      <c r="M10747" s="9">
        <v>1.31</v>
      </c>
      <c r="N10747" s="9">
        <v>1.3</v>
      </c>
      <c r="O10747" s="9">
        <v>1.37</v>
      </c>
      <c r="P10747" s="9">
        <v>1.27</v>
      </c>
      <c r="Q10747" s="9">
        <v>1.28</v>
      </c>
      <c r="R10747" s="9">
        <v>1.35</v>
      </c>
      <c r="S10747" s="9">
        <v>1.3</v>
      </c>
      <c r="T10747" s="9">
        <v>1.3</v>
      </c>
    </row>
    <row r="10748" spans="1:20" x14ac:dyDescent="0.35">
      <c r="A10748">
        <f t="shared" si="335"/>
        <v>10748</v>
      </c>
      <c r="B10748" s="3" t="s">
        <v>71</v>
      </c>
      <c r="C10748" s="3" t="s">
        <v>89</v>
      </c>
      <c r="D10748" s="3" t="s">
        <v>64</v>
      </c>
      <c r="E10748">
        <v>2026</v>
      </c>
      <c r="F10748" s="3" t="str">
        <f t="shared" si="334"/>
        <v>GOSpillJ DAY2026</v>
      </c>
      <c r="G10748" s="9">
        <v>1.43</v>
      </c>
      <c r="H10748" s="9">
        <v>1.34</v>
      </c>
      <c r="I10748" s="9">
        <v>1.04</v>
      </c>
      <c r="J10748" s="9">
        <v>0.82</v>
      </c>
      <c r="K10748" s="9">
        <v>0.78</v>
      </c>
      <c r="L10748" s="9">
        <v>1.05</v>
      </c>
      <c r="M10748" s="9">
        <v>1.31</v>
      </c>
      <c r="N10748" s="9">
        <v>1.3</v>
      </c>
      <c r="O10748" s="9">
        <v>1.37</v>
      </c>
      <c r="P10748" s="9">
        <v>1.27</v>
      </c>
      <c r="Q10748" s="9">
        <v>1.28</v>
      </c>
      <c r="R10748" s="9">
        <v>1.35</v>
      </c>
      <c r="S10748" s="9">
        <v>1.3</v>
      </c>
      <c r="T10748" s="9">
        <v>1.3</v>
      </c>
    </row>
    <row r="10749" spans="1:20" x14ac:dyDescent="0.35">
      <c r="A10749">
        <f t="shared" si="335"/>
        <v>10749</v>
      </c>
      <c r="B10749" s="3" t="s">
        <v>71</v>
      </c>
      <c r="C10749" s="3" t="s">
        <v>89</v>
      </c>
      <c r="D10749" s="3" t="s">
        <v>64</v>
      </c>
      <c r="E10749">
        <v>2027</v>
      </c>
      <c r="F10749" s="3" t="str">
        <f t="shared" si="334"/>
        <v>GOSpillJ DAY2027</v>
      </c>
      <c r="G10749" s="9">
        <v>1.43</v>
      </c>
      <c r="H10749" s="9">
        <v>1.34</v>
      </c>
      <c r="I10749" s="9">
        <v>1.04</v>
      </c>
      <c r="J10749" s="9">
        <v>0.82</v>
      </c>
      <c r="K10749" s="9">
        <v>0.78</v>
      </c>
      <c r="L10749" s="9">
        <v>1.05</v>
      </c>
      <c r="M10749" s="9">
        <v>1.31</v>
      </c>
      <c r="N10749" s="9">
        <v>1.3</v>
      </c>
      <c r="O10749" s="9">
        <v>1.37</v>
      </c>
      <c r="P10749" s="9">
        <v>1.27</v>
      </c>
      <c r="Q10749" s="9">
        <v>1.28</v>
      </c>
      <c r="R10749" s="9">
        <v>1.35</v>
      </c>
      <c r="S10749" s="9">
        <v>1.3</v>
      </c>
      <c r="T10749" s="9">
        <v>1.3</v>
      </c>
    </row>
    <row r="10750" spans="1:20" x14ac:dyDescent="0.35">
      <c r="A10750">
        <f t="shared" si="335"/>
        <v>10750</v>
      </c>
      <c r="B10750" s="3" t="s">
        <v>71</v>
      </c>
      <c r="C10750" s="3" t="s">
        <v>89</v>
      </c>
      <c r="D10750" s="3" t="s">
        <v>64</v>
      </c>
      <c r="E10750">
        <v>2028</v>
      </c>
      <c r="F10750" s="3" t="str">
        <f t="shared" si="334"/>
        <v>GOSpillJ DAY2028</v>
      </c>
      <c r="G10750" s="9">
        <v>1.43</v>
      </c>
      <c r="H10750" s="9">
        <v>1.34</v>
      </c>
      <c r="I10750" s="9">
        <v>1.04</v>
      </c>
      <c r="J10750" s="9">
        <v>0.82</v>
      </c>
      <c r="K10750" s="9">
        <v>0.78</v>
      </c>
      <c r="L10750" s="9">
        <v>1.05</v>
      </c>
      <c r="M10750" s="9">
        <v>1.31</v>
      </c>
      <c r="N10750" s="9">
        <v>1.3</v>
      </c>
      <c r="O10750" s="9">
        <v>1.37</v>
      </c>
      <c r="P10750" s="9">
        <v>1.27</v>
      </c>
      <c r="Q10750" s="9">
        <v>1.28</v>
      </c>
      <c r="R10750" s="9">
        <v>1.35</v>
      </c>
      <c r="S10750" s="9">
        <v>1.3</v>
      </c>
      <c r="T10750" s="9">
        <v>1.3</v>
      </c>
    </row>
    <row r="10751" spans="1:20" x14ac:dyDescent="0.35">
      <c r="A10751">
        <f t="shared" si="335"/>
        <v>10751</v>
      </c>
      <c r="B10751" s="3" t="s">
        <v>71</v>
      </c>
      <c r="C10751" s="3" t="s">
        <v>89</v>
      </c>
      <c r="D10751" s="3" t="s">
        <v>64</v>
      </c>
      <c r="E10751">
        <v>2029</v>
      </c>
      <c r="F10751" s="3" t="str">
        <f t="shared" si="334"/>
        <v>GOSpillJ DAY2029</v>
      </c>
      <c r="G10751" s="9">
        <v>1.43</v>
      </c>
      <c r="H10751" s="9">
        <v>1.34</v>
      </c>
      <c r="I10751" s="9">
        <v>1.04</v>
      </c>
      <c r="J10751" s="9">
        <v>0.82</v>
      </c>
      <c r="K10751" s="9">
        <v>0.78</v>
      </c>
      <c r="L10751" s="9">
        <v>1.05</v>
      </c>
      <c r="M10751" s="9">
        <v>1.31</v>
      </c>
      <c r="N10751" s="9">
        <v>1.3</v>
      </c>
      <c r="O10751" s="9">
        <v>1.37</v>
      </c>
      <c r="P10751" s="9">
        <v>1.27</v>
      </c>
      <c r="Q10751" s="9">
        <v>1.28</v>
      </c>
      <c r="R10751" s="9">
        <v>1.35</v>
      </c>
      <c r="S10751" s="9">
        <v>1.3</v>
      </c>
      <c r="T10751" s="9">
        <v>1.3</v>
      </c>
    </row>
    <row r="10752" spans="1:20" x14ac:dyDescent="0.35">
      <c r="A10752">
        <f t="shared" si="335"/>
        <v>10752</v>
      </c>
      <c r="B10752" s="3" t="s">
        <v>71</v>
      </c>
      <c r="C10752" s="3" t="s">
        <v>89</v>
      </c>
      <c r="D10752" s="3" t="s">
        <v>65</v>
      </c>
      <c r="E10752">
        <v>2020</v>
      </c>
      <c r="F10752" s="3" t="str">
        <f t="shared" si="334"/>
        <v>GOSpillRND B2020</v>
      </c>
      <c r="G10752" s="9">
        <v>0.2</v>
      </c>
      <c r="H10752" s="9">
        <v>0.2</v>
      </c>
      <c r="I10752" s="9">
        <v>0.2</v>
      </c>
      <c r="J10752" s="9">
        <v>0.2</v>
      </c>
      <c r="K10752" s="9">
        <v>0.2</v>
      </c>
      <c r="L10752" s="9">
        <v>0.2</v>
      </c>
      <c r="M10752" s="9">
        <v>0.2</v>
      </c>
      <c r="N10752" s="9">
        <v>0.2</v>
      </c>
      <c r="O10752" s="9">
        <v>0.2</v>
      </c>
      <c r="P10752" s="9">
        <v>0.2</v>
      </c>
      <c r="Q10752" s="9">
        <v>0.2</v>
      </c>
      <c r="R10752" s="9">
        <v>0.2</v>
      </c>
      <c r="S10752" s="9">
        <v>0.2</v>
      </c>
      <c r="T10752" s="9">
        <v>0.2</v>
      </c>
    </row>
    <row r="10753" spans="1:20" x14ac:dyDescent="0.35">
      <c r="A10753">
        <f t="shared" si="335"/>
        <v>10753</v>
      </c>
      <c r="B10753" s="3" t="s">
        <v>71</v>
      </c>
      <c r="C10753" s="3" t="s">
        <v>89</v>
      </c>
      <c r="D10753" s="3" t="s">
        <v>65</v>
      </c>
      <c r="E10753">
        <v>2021</v>
      </c>
      <c r="F10753" s="3" t="str">
        <f t="shared" si="334"/>
        <v>GOSpillRND B2021</v>
      </c>
      <c r="G10753" s="9">
        <v>0.2</v>
      </c>
      <c r="H10753" s="9">
        <v>0.2</v>
      </c>
      <c r="I10753" s="9">
        <v>0.2</v>
      </c>
      <c r="J10753" s="9">
        <v>0.2</v>
      </c>
      <c r="K10753" s="9">
        <v>0.2</v>
      </c>
      <c r="L10753" s="9">
        <v>0.2</v>
      </c>
      <c r="M10753" s="9">
        <v>0.2</v>
      </c>
      <c r="N10753" s="9">
        <v>0.2</v>
      </c>
      <c r="O10753" s="9">
        <v>0.2</v>
      </c>
      <c r="P10753" s="9">
        <v>0.2</v>
      </c>
      <c r="Q10753" s="9">
        <v>0.2</v>
      </c>
      <c r="R10753" s="9">
        <v>0.2</v>
      </c>
      <c r="S10753" s="9">
        <v>0.2</v>
      </c>
      <c r="T10753" s="9">
        <v>0.2</v>
      </c>
    </row>
    <row r="10754" spans="1:20" x14ac:dyDescent="0.35">
      <c r="A10754">
        <f t="shared" si="335"/>
        <v>10754</v>
      </c>
      <c r="B10754" s="3" t="s">
        <v>71</v>
      </c>
      <c r="C10754" s="3" t="s">
        <v>89</v>
      </c>
      <c r="D10754" s="3" t="s">
        <v>65</v>
      </c>
      <c r="E10754">
        <v>2022</v>
      </c>
      <c r="F10754" s="3" t="str">
        <f t="shared" ref="F10754:F10817" si="336">_xlfn.CONCAT(B10754,C10754,D10754,E10754)</f>
        <v>GOSpillRND B2022</v>
      </c>
      <c r="G10754" s="9">
        <v>0.2</v>
      </c>
      <c r="H10754" s="9">
        <v>0.2</v>
      </c>
      <c r="I10754" s="9">
        <v>0.2</v>
      </c>
      <c r="J10754" s="9">
        <v>0.2</v>
      </c>
      <c r="K10754" s="9">
        <v>0.2</v>
      </c>
      <c r="L10754" s="9">
        <v>0.2</v>
      </c>
      <c r="M10754" s="9">
        <v>0.2</v>
      </c>
      <c r="N10754" s="9">
        <v>0.2</v>
      </c>
      <c r="O10754" s="9">
        <v>0.2</v>
      </c>
      <c r="P10754" s="9">
        <v>0.2</v>
      </c>
      <c r="Q10754" s="9">
        <v>0.2</v>
      </c>
      <c r="R10754" s="9">
        <v>0.2</v>
      </c>
      <c r="S10754" s="9">
        <v>0.2</v>
      </c>
      <c r="T10754" s="9">
        <v>0.2</v>
      </c>
    </row>
    <row r="10755" spans="1:20" x14ac:dyDescent="0.35">
      <c r="A10755">
        <f t="shared" ref="A10755:A10818" si="337">A10754+1</f>
        <v>10755</v>
      </c>
      <c r="B10755" s="3" t="s">
        <v>71</v>
      </c>
      <c r="C10755" s="3" t="s">
        <v>89</v>
      </c>
      <c r="D10755" s="3" t="s">
        <v>65</v>
      </c>
      <c r="E10755">
        <v>2023</v>
      </c>
      <c r="F10755" s="3" t="str">
        <f t="shared" si="336"/>
        <v>GOSpillRND B2023</v>
      </c>
      <c r="G10755" s="9">
        <v>0.2</v>
      </c>
      <c r="H10755" s="9">
        <v>0.2</v>
      </c>
      <c r="I10755" s="9">
        <v>0.2</v>
      </c>
      <c r="J10755" s="9">
        <v>0.2</v>
      </c>
      <c r="K10755" s="9">
        <v>0.2</v>
      </c>
      <c r="L10755" s="9">
        <v>0.2</v>
      </c>
      <c r="M10755" s="9">
        <v>0.2</v>
      </c>
      <c r="N10755" s="9">
        <v>0.2</v>
      </c>
      <c r="O10755" s="9">
        <v>0.2</v>
      </c>
      <c r="P10755" s="9">
        <v>0.2</v>
      </c>
      <c r="Q10755" s="9">
        <v>0.2</v>
      </c>
      <c r="R10755" s="9">
        <v>0.2</v>
      </c>
      <c r="S10755" s="9">
        <v>0.2</v>
      </c>
      <c r="T10755" s="9">
        <v>0.2</v>
      </c>
    </row>
    <row r="10756" spans="1:20" x14ac:dyDescent="0.35">
      <c r="A10756">
        <f t="shared" si="337"/>
        <v>10756</v>
      </c>
      <c r="B10756" s="3" t="s">
        <v>71</v>
      </c>
      <c r="C10756" s="3" t="s">
        <v>89</v>
      </c>
      <c r="D10756" s="3" t="s">
        <v>65</v>
      </c>
      <c r="E10756">
        <v>2024</v>
      </c>
      <c r="F10756" s="3" t="str">
        <f t="shared" si="336"/>
        <v>GOSpillRND B2024</v>
      </c>
      <c r="G10756" s="9">
        <v>0.2</v>
      </c>
      <c r="H10756" s="9">
        <v>0.2</v>
      </c>
      <c r="I10756" s="9">
        <v>0.2</v>
      </c>
      <c r="J10756" s="9">
        <v>0.2</v>
      </c>
      <c r="K10756" s="9">
        <v>0.2</v>
      </c>
      <c r="L10756" s="9">
        <v>0.2</v>
      </c>
      <c r="M10756" s="9">
        <v>0.2</v>
      </c>
      <c r="N10756" s="9">
        <v>0.2</v>
      </c>
      <c r="O10756" s="9">
        <v>0.2</v>
      </c>
      <c r="P10756" s="9">
        <v>0.2</v>
      </c>
      <c r="Q10756" s="9">
        <v>0.2</v>
      </c>
      <c r="R10756" s="9">
        <v>0.2</v>
      </c>
      <c r="S10756" s="9">
        <v>0.2</v>
      </c>
      <c r="T10756" s="9">
        <v>0.2</v>
      </c>
    </row>
    <row r="10757" spans="1:20" x14ac:dyDescent="0.35">
      <c r="A10757">
        <f t="shared" si="337"/>
        <v>10757</v>
      </c>
      <c r="B10757" s="3" t="s">
        <v>71</v>
      </c>
      <c r="C10757" s="3" t="s">
        <v>89</v>
      </c>
      <c r="D10757" s="3" t="s">
        <v>65</v>
      </c>
      <c r="E10757">
        <v>2025</v>
      </c>
      <c r="F10757" s="3" t="str">
        <f t="shared" si="336"/>
        <v>GOSpillRND B2025</v>
      </c>
      <c r="G10757" s="9">
        <v>0.2</v>
      </c>
      <c r="H10757" s="9">
        <v>0.2</v>
      </c>
      <c r="I10757" s="9">
        <v>0.2</v>
      </c>
      <c r="J10757" s="9">
        <v>0.2</v>
      </c>
      <c r="K10757" s="9">
        <v>0.2</v>
      </c>
      <c r="L10757" s="9">
        <v>0.2</v>
      </c>
      <c r="M10757" s="9">
        <v>0.2</v>
      </c>
      <c r="N10757" s="9">
        <v>0.2</v>
      </c>
      <c r="O10757" s="9">
        <v>0.2</v>
      </c>
      <c r="P10757" s="9">
        <v>0.2</v>
      </c>
      <c r="Q10757" s="9">
        <v>0.2</v>
      </c>
      <c r="R10757" s="9">
        <v>0.2</v>
      </c>
      <c r="S10757" s="9">
        <v>0.2</v>
      </c>
      <c r="T10757" s="9">
        <v>0.2</v>
      </c>
    </row>
    <row r="10758" spans="1:20" x14ac:dyDescent="0.35">
      <c r="A10758">
        <f t="shared" si="337"/>
        <v>10758</v>
      </c>
      <c r="B10758" s="3" t="s">
        <v>71</v>
      </c>
      <c r="C10758" s="3" t="s">
        <v>89</v>
      </c>
      <c r="D10758" s="3" t="s">
        <v>65</v>
      </c>
      <c r="E10758">
        <v>2026</v>
      </c>
      <c r="F10758" s="3" t="str">
        <f t="shared" si="336"/>
        <v>GOSpillRND B2026</v>
      </c>
      <c r="G10758" s="9">
        <v>0.2</v>
      </c>
      <c r="H10758" s="9">
        <v>0.2</v>
      </c>
      <c r="I10758" s="9">
        <v>0.2</v>
      </c>
      <c r="J10758" s="9">
        <v>0.2</v>
      </c>
      <c r="K10758" s="9">
        <v>0.2</v>
      </c>
      <c r="L10758" s="9">
        <v>0.2</v>
      </c>
      <c r="M10758" s="9">
        <v>0.2</v>
      </c>
      <c r="N10758" s="9">
        <v>0.2</v>
      </c>
      <c r="O10758" s="9">
        <v>0.2</v>
      </c>
      <c r="P10758" s="9">
        <v>0.2</v>
      </c>
      <c r="Q10758" s="9">
        <v>0.2</v>
      </c>
      <c r="R10758" s="9">
        <v>0.2</v>
      </c>
      <c r="S10758" s="9">
        <v>0.2</v>
      </c>
      <c r="T10758" s="9">
        <v>0.2</v>
      </c>
    </row>
    <row r="10759" spans="1:20" x14ac:dyDescent="0.35">
      <c r="A10759">
        <f t="shared" si="337"/>
        <v>10759</v>
      </c>
      <c r="B10759" s="3" t="s">
        <v>71</v>
      </c>
      <c r="C10759" s="3" t="s">
        <v>89</v>
      </c>
      <c r="D10759" s="3" t="s">
        <v>65</v>
      </c>
      <c r="E10759">
        <v>2027</v>
      </c>
      <c r="F10759" s="3" t="str">
        <f t="shared" si="336"/>
        <v>GOSpillRND B2027</v>
      </c>
      <c r="G10759" s="9">
        <v>0.2</v>
      </c>
      <c r="H10759" s="9">
        <v>0.2</v>
      </c>
      <c r="I10759" s="9">
        <v>0.2</v>
      </c>
      <c r="J10759" s="9">
        <v>0.2</v>
      </c>
      <c r="K10759" s="9">
        <v>0.2</v>
      </c>
      <c r="L10759" s="9">
        <v>0.2</v>
      </c>
      <c r="M10759" s="9">
        <v>0.2</v>
      </c>
      <c r="N10759" s="9">
        <v>0.2</v>
      </c>
      <c r="O10759" s="9">
        <v>0.2</v>
      </c>
      <c r="P10759" s="9">
        <v>0.2</v>
      </c>
      <c r="Q10759" s="9">
        <v>0.2</v>
      </c>
      <c r="R10759" s="9">
        <v>0.2</v>
      </c>
      <c r="S10759" s="9">
        <v>0.2</v>
      </c>
      <c r="T10759" s="9">
        <v>0.2</v>
      </c>
    </row>
    <row r="10760" spans="1:20" x14ac:dyDescent="0.35">
      <c r="A10760">
        <f t="shared" si="337"/>
        <v>10760</v>
      </c>
      <c r="B10760" s="3" t="s">
        <v>71</v>
      </c>
      <c r="C10760" s="3" t="s">
        <v>89</v>
      </c>
      <c r="D10760" s="3" t="s">
        <v>65</v>
      </c>
      <c r="E10760">
        <v>2028</v>
      </c>
      <c r="F10760" s="3" t="str">
        <f t="shared" si="336"/>
        <v>GOSpillRND B2028</v>
      </c>
      <c r="G10760" s="9">
        <v>0.2</v>
      </c>
      <c r="H10760" s="9">
        <v>0.2</v>
      </c>
      <c r="I10760" s="9">
        <v>0.2</v>
      </c>
      <c r="J10760" s="9">
        <v>0.2</v>
      </c>
      <c r="K10760" s="9">
        <v>0.2</v>
      </c>
      <c r="L10760" s="9">
        <v>0.2</v>
      </c>
      <c r="M10760" s="9">
        <v>0.2</v>
      </c>
      <c r="N10760" s="9">
        <v>0.2</v>
      </c>
      <c r="O10760" s="9">
        <v>0.2</v>
      </c>
      <c r="P10760" s="9">
        <v>0.2</v>
      </c>
      <c r="Q10760" s="9">
        <v>0.2</v>
      </c>
      <c r="R10760" s="9">
        <v>0.2</v>
      </c>
      <c r="S10760" s="9">
        <v>0.2</v>
      </c>
      <c r="T10760" s="9">
        <v>0.2</v>
      </c>
    </row>
    <row r="10761" spans="1:20" x14ac:dyDescent="0.35">
      <c r="A10761">
        <f t="shared" si="337"/>
        <v>10761</v>
      </c>
      <c r="B10761" s="3" t="s">
        <v>71</v>
      </c>
      <c r="C10761" s="3" t="s">
        <v>89</v>
      </c>
      <c r="D10761" s="3" t="s">
        <v>65</v>
      </c>
      <c r="E10761">
        <v>2029</v>
      </c>
      <c r="F10761" s="3" t="str">
        <f t="shared" si="336"/>
        <v>GOSpillRND B2029</v>
      </c>
      <c r="G10761" s="9">
        <v>0.2</v>
      </c>
      <c r="H10761" s="9">
        <v>0.2</v>
      </c>
      <c r="I10761" s="9">
        <v>0.2</v>
      </c>
      <c r="J10761" s="9">
        <v>0.2</v>
      </c>
      <c r="K10761" s="9">
        <v>0.2</v>
      </c>
      <c r="L10761" s="9">
        <v>0.2</v>
      </c>
      <c r="M10761" s="9">
        <v>0.2</v>
      </c>
      <c r="N10761" s="9">
        <v>0.2</v>
      </c>
      <c r="O10761" s="9">
        <v>0.2</v>
      </c>
      <c r="P10761" s="9">
        <v>0.2</v>
      </c>
      <c r="Q10761" s="9">
        <v>0.2</v>
      </c>
      <c r="R10761" s="9">
        <v>0.2</v>
      </c>
      <c r="S10761" s="9">
        <v>0.2</v>
      </c>
      <c r="T10761" s="9">
        <v>0.2</v>
      </c>
    </row>
    <row r="10762" spans="1:20" x14ac:dyDescent="0.35">
      <c r="A10762">
        <f t="shared" si="337"/>
        <v>10762</v>
      </c>
      <c r="B10762" s="3" t="s">
        <v>71</v>
      </c>
      <c r="C10762" s="3" t="s">
        <v>89</v>
      </c>
      <c r="D10762" s="3" t="s">
        <v>66</v>
      </c>
      <c r="E10762">
        <v>2020</v>
      </c>
      <c r="F10762" s="3" t="str">
        <f t="shared" si="336"/>
        <v>GOSpillPELTON2020</v>
      </c>
      <c r="G10762" s="9">
        <v>0</v>
      </c>
      <c r="H10762" s="9">
        <v>0</v>
      </c>
      <c r="I10762" s="9">
        <v>0</v>
      </c>
      <c r="J10762" s="9">
        <v>0</v>
      </c>
      <c r="K10762" s="9">
        <v>0</v>
      </c>
      <c r="L10762" s="9">
        <v>0</v>
      </c>
      <c r="M10762" s="9">
        <v>0</v>
      </c>
      <c r="N10762" s="9">
        <v>0</v>
      </c>
      <c r="O10762" s="9">
        <v>0</v>
      </c>
      <c r="P10762" s="9">
        <v>0</v>
      </c>
      <c r="Q10762" s="9">
        <v>0</v>
      </c>
      <c r="R10762" s="9">
        <v>0</v>
      </c>
      <c r="S10762" s="9">
        <v>0</v>
      </c>
      <c r="T10762" s="9">
        <v>0</v>
      </c>
    </row>
    <row r="10763" spans="1:20" x14ac:dyDescent="0.35">
      <c r="A10763">
        <f t="shared" si="337"/>
        <v>10763</v>
      </c>
      <c r="B10763" s="3" t="s">
        <v>71</v>
      </c>
      <c r="C10763" s="3" t="s">
        <v>89</v>
      </c>
      <c r="D10763" s="3" t="s">
        <v>66</v>
      </c>
      <c r="E10763">
        <v>2021</v>
      </c>
      <c r="F10763" s="3" t="str">
        <f t="shared" si="336"/>
        <v>GOSpillPELTON2021</v>
      </c>
      <c r="G10763" s="9">
        <v>0</v>
      </c>
      <c r="H10763" s="9">
        <v>0</v>
      </c>
      <c r="I10763" s="9">
        <v>0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  <c r="Q10763" s="9">
        <v>0</v>
      </c>
      <c r="R10763" s="9">
        <v>0</v>
      </c>
      <c r="S10763" s="9">
        <v>0</v>
      </c>
      <c r="T10763" s="9">
        <v>0</v>
      </c>
    </row>
    <row r="10764" spans="1:20" x14ac:dyDescent="0.35">
      <c r="A10764">
        <f t="shared" si="337"/>
        <v>10764</v>
      </c>
      <c r="B10764" s="3" t="s">
        <v>71</v>
      </c>
      <c r="C10764" s="3" t="s">
        <v>89</v>
      </c>
      <c r="D10764" s="3" t="s">
        <v>66</v>
      </c>
      <c r="E10764">
        <v>2022</v>
      </c>
      <c r="F10764" s="3" t="str">
        <f t="shared" si="336"/>
        <v>GOSpillPELTON2022</v>
      </c>
      <c r="G10764" s="9">
        <v>0</v>
      </c>
      <c r="H10764" s="9">
        <v>0</v>
      </c>
      <c r="I10764" s="9">
        <v>0</v>
      </c>
      <c r="J10764" s="9">
        <v>0</v>
      </c>
      <c r="K10764" s="9">
        <v>0</v>
      </c>
      <c r="L10764" s="9">
        <v>0</v>
      </c>
      <c r="M10764" s="9">
        <v>0</v>
      </c>
      <c r="N10764" s="9">
        <v>0</v>
      </c>
      <c r="O10764" s="9">
        <v>0</v>
      </c>
      <c r="P10764" s="9">
        <v>0</v>
      </c>
      <c r="Q10764" s="9">
        <v>0</v>
      </c>
      <c r="R10764" s="9">
        <v>0</v>
      </c>
      <c r="S10764" s="9">
        <v>0</v>
      </c>
      <c r="T10764" s="9">
        <v>0</v>
      </c>
    </row>
    <row r="10765" spans="1:20" x14ac:dyDescent="0.35">
      <c r="A10765">
        <f t="shared" si="337"/>
        <v>10765</v>
      </c>
      <c r="B10765" s="3" t="s">
        <v>71</v>
      </c>
      <c r="C10765" s="3" t="s">
        <v>89</v>
      </c>
      <c r="D10765" s="3" t="s">
        <v>66</v>
      </c>
      <c r="E10765">
        <v>2023</v>
      </c>
      <c r="F10765" s="3" t="str">
        <f t="shared" si="336"/>
        <v>GOSpillPELTON2023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9">
        <v>0</v>
      </c>
      <c r="M10765" s="9">
        <v>0</v>
      </c>
      <c r="N10765" s="9">
        <v>0</v>
      </c>
      <c r="O10765" s="9">
        <v>0</v>
      </c>
      <c r="P10765" s="9">
        <v>0</v>
      </c>
      <c r="Q10765" s="9">
        <v>0</v>
      </c>
      <c r="R10765" s="9">
        <v>0</v>
      </c>
      <c r="S10765" s="9">
        <v>0</v>
      </c>
      <c r="T10765" s="9">
        <v>0</v>
      </c>
    </row>
    <row r="10766" spans="1:20" x14ac:dyDescent="0.35">
      <c r="A10766">
        <f t="shared" si="337"/>
        <v>10766</v>
      </c>
      <c r="B10766" s="3" t="s">
        <v>71</v>
      </c>
      <c r="C10766" s="3" t="s">
        <v>89</v>
      </c>
      <c r="D10766" s="3" t="s">
        <v>66</v>
      </c>
      <c r="E10766">
        <v>2024</v>
      </c>
      <c r="F10766" s="3" t="str">
        <f t="shared" si="336"/>
        <v>GOSpillPELTON2024</v>
      </c>
      <c r="G10766" s="9">
        <v>0</v>
      </c>
      <c r="H10766" s="9">
        <v>0</v>
      </c>
      <c r="I10766" s="9">
        <v>0</v>
      </c>
      <c r="J10766" s="9">
        <v>0</v>
      </c>
      <c r="K10766" s="9">
        <v>0</v>
      </c>
      <c r="L10766" s="9">
        <v>0</v>
      </c>
      <c r="M10766" s="9">
        <v>0</v>
      </c>
      <c r="N10766" s="9">
        <v>0</v>
      </c>
      <c r="O10766" s="9">
        <v>0</v>
      </c>
      <c r="P10766" s="9">
        <v>0</v>
      </c>
      <c r="Q10766" s="9">
        <v>0</v>
      </c>
      <c r="R10766" s="9">
        <v>0</v>
      </c>
      <c r="S10766" s="9">
        <v>0</v>
      </c>
      <c r="T10766" s="9">
        <v>0</v>
      </c>
    </row>
    <row r="10767" spans="1:20" x14ac:dyDescent="0.35">
      <c r="A10767">
        <f t="shared" si="337"/>
        <v>10767</v>
      </c>
      <c r="B10767" s="3" t="s">
        <v>71</v>
      </c>
      <c r="C10767" s="3" t="s">
        <v>89</v>
      </c>
      <c r="D10767" s="3" t="s">
        <v>66</v>
      </c>
      <c r="E10767">
        <v>2025</v>
      </c>
      <c r="F10767" s="3" t="str">
        <f t="shared" si="336"/>
        <v>GOSpillPELTON2025</v>
      </c>
      <c r="G10767" s="9">
        <v>0</v>
      </c>
      <c r="H10767" s="9">
        <v>0</v>
      </c>
      <c r="I10767" s="9">
        <v>0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  <c r="Q10767" s="9">
        <v>0</v>
      </c>
      <c r="R10767" s="9">
        <v>0</v>
      </c>
      <c r="S10767" s="9">
        <v>0</v>
      </c>
      <c r="T10767" s="9">
        <v>0</v>
      </c>
    </row>
    <row r="10768" spans="1:20" x14ac:dyDescent="0.35">
      <c r="A10768">
        <f t="shared" si="337"/>
        <v>10768</v>
      </c>
      <c r="B10768" s="3" t="s">
        <v>71</v>
      </c>
      <c r="C10768" s="3" t="s">
        <v>89</v>
      </c>
      <c r="D10768" s="3" t="s">
        <v>66</v>
      </c>
      <c r="E10768">
        <v>2026</v>
      </c>
      <c r="F10768" s="3" t="str">
        <f t="shared" si="336"/>
        <v>GOSpillPELTON2026</v>
      </c>
      <c r="G10768" s="9">
        <v>0</v>
      </c>
      <c r="H10768" s="9">
        <v>0</v>
      </c>
      <c r="I10768" s="9">
        <v>0</v>
      </c>
      <c r="J10768" s="9">
        <v>0</v>
      </c>
      <c r="K10768" s="9">
        <v>0</v>
      </c>
      <c r="L10768" s="9">
        <v>0</v>
      </c>
      <c r="M10768" s="9">
        <v>0</v>
      </c>
      <c r="N10768" s="9">
        <v>0</v>
      </c>
      <c r="O10768" s="9">
        <v>0</v>
      </c>
      <c r="P10768" s="9">
        <v>0</v>
      </c>
      <c r="Q10768" s="9">
        <v>0</v>
      </c>
      <c r="R10768" s="9">
        <v>0</v>
      </c>
      <c r="S10768" s="9">
        <v>0</v>
      </c>
      <c r="T10768" s="9">
        <v>0</v>
      </c>
    </row>
    <row r="10769" spans="1:20" x14ac:dyDescent="0.35">
      <c r="A10769">
        <f t="shared" si="337"/>
        <v>10769</v>
      </c>
      <c r="B10769" s="3" t="s">
        <v>71</v>
      </c>
      <c r="C10769" s="3" t="s">
        <v>89</v>
      </c>
      <c r="D10769" s="3" t="s">
        <v>66</v>
      </c>
      <c r="E10769">
        <v>2027</v>
      </c>
      <c r="F10769" s="3" t="str">
        <f t="shared" si="336"/>
        <v>GOSpillPELTON2027</v>
      </c>
      <c r="G10769" s="9">
        <v>0</v>
      </c>
      <c r="H10769" s="9">
        <v>0</v>
      </c>
      <c r="I10769" s="9">
        <v>0</v>
      </c>
      <c r="J10769" s="9">
        <v>0</v>
      </c>
      <c r="K10769" s="9">
        <v>0</v>
      </c>
      <c r="L10769" s="9">
        <v>0</v>
      </c>
      <c r="M10769" s="9">
        <v>0</v>
      </c>
      <c r="N10769" s="9">
        <v>0</v>
      </c>
      <c r="O10769" s="9">
        <v>0</v>
      </c>
      <c r="P10769" s="9">
        <v>0</v>
      </c>
      <c r="Q10769" s="9">
        <v>0</v>
      </c>
      <c r="R10769" s="9">
        <v>0</v>
      </c>
      <c r="S10769" s="9">
        <v>0</v>
      </c>
      <c r="T10769" s="9">
        <v>0</v>
      </c>
    </row>
    <row r="10770" spans="1:20" x14ac:dyDescent="0.35">
      <c r="A10770">
        <f t="shared" si="337"/>
        <v>10770</v>
      </c>
      <c r="B10770" s="3" t="s">
        <v>71</v>
      </c>
      <c r="C10770" s="3" t="s">
        <v>89</v>
      </c>
      <c r="D10770" s="3" t="s">
        <v>66</v>
      </c>
      <c r="E10770">
        <v>2028</v>
      </c>
      <c r="F10770" s="3" t="str">
        <f t="shared" si="336"/>
        <v>GOSpillPELTON2028</v>
      </c>
      <c r="G10770" s="9">
        <v>0</v>
      </c>
      <c r="H10770" s="9">
        <v>0</v>
      </c>
      <c r="I10770" s="9">
        <v>0</v>
      </c>
      <c r="J10770" s="9">
        <v>0</v>
      </c>
      <c r="K10770" s="9">
        <v>0</v>
      </c>
      <c r="L10770" s="9">
        <v>0</v>
      </c>
      <c r="M10770" s="9">
        <v>0</v>
      </c>
      <c r="N10770" s="9">
        <v>0</v>
      </c>
      <c r="O10770" s="9">
        <v>0</v>
      </c>
      <c r="P10770" s="9">
        <v>0</v>
      </c>
      <c r="Q10770" s="9">
        <v>0</v>
      </c>
      <c r="R10770" s="9">
        <v>0</v>
      </c>
      <c r="S10770" s="9">
        <v>0</v>
      </c>
      <c r="T10770" s="9">
        <v>0</v>
      </c>
    </row>
    <row r="10771" spans="1:20" x14ac:dyDescent="0.35">
      <c r="A10771">
        <f t="shared" si="337"/>
        <v>10771</v>
      </c>
      <c r="B10771" s="3" t="s">
        <v>71</v>
      </c>
      <c r="C10771" s="3" t="s">
        <v>89</v>
      </c>
      <c r="D10771" s="3" t="s">
        <v>66</v>
      </c>
      <c r="E10771">
        <v>2029</v>
      </c>
      <c r="F10771" s="3" t="str">
        <f t="shared" si="336"/>
        <v>GOSpillPELTON2029</v>
      </c>
      <c r="G10771" s="9">
        <v>0</v>
      </c>
      <c r="H10771" s="9">
        <v>0</v>
      </c>
      <c r="I10771" s="9">
        <v>0</v>
      </c>
      <c r="J10771" s="9">
        <v>0</v>
      </c>
      <c r="K10771" s="9">
        <v>0</v>
      </c>
      <c r="L10771" s="9">
        <v>0</v>
      </c>
      <c r="M10771" s="9">
        <v>0</v>
      </c>
      <c r="N10771" s="9">
        <v>0</v>
      </c>
      <c r="O10771" s="9">
        <v>0</v>
      </c>
      <c r="P10771" s="9">
        <v>0</v>
      </c>
      <c r="Q10771" s="9">
        <v>0</v>
      </c>
      <c r="R10771" s="9">
        <v>0</v>
      </c>
      <c r="S10771" s="9">
        <v>0</v>
      </c>
      <c r="T10771" s="9">
        <v>0</v>
      </c>
    </row>
    <row r="10772" spans="1:20" x14ac:dyDescent="0.35">
      <c r="A10772">
        <f t="shared" si="337"/>
        <v>10772</v>
      </c>
      <c r="B10772" s="3" t="s">
        <v>71</v>
      </c>
      <c r="C10772" s="3" t="s">
        <v>89</v>
      </c>
      <c r="D10772" s="3" t="s">
        <v>67</v>
      </c>
      <c r="E10772">
        <v>2020</v>
      </c>
      <c r="F10772" s="3" t="str">
        <f t="shared" si="336"/>
        <v>GOSpillREREG2020</v>
      </c>
      <c r="G10772" s="9">
        <v>0</v>
      </c>
      <c r="H10772" s="9">
        <v>0</v>
      </c>
      <c r="I10772" s="9">
        <v>0</v>
      </c>
      <c r="J10772" s="9">
        <v>0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  <c r="Q10772" s="9">
        <v>0</v>
      </c>
      <c r="R10772" s="9">
        <v>0</v>
      </c>
      <c r="S10772" s="9">
        <v>0</v>
      </c>
      <c r="T10772" s="9">
        <v>0</v>
      </c>
    </row>
    <row r="10773" spans="1:20" x14ac:dyDescent="0.35">
      <c r="A10773">
        <f t="shared" si="337"/>
        <v>10773</v>
      </c>
      <c r="B10773" s="3" t="s">
        <v>71</v>
      </c>
      <c r="C10773" s="3" t="s">
        <v>89</v>
      </c>
      <c r="D10773" s="3" t="s">
        <v>67</v>
      </c>
      <c r="E10773">
        <v>2021</v>
      </c>
      <c r="F10773" s="3" t="str">
        <f t="shared" si="336"/>
        <v>GOSpillREREG2021</v>
      </c>
      <c r="G10773" s="9">
        <v>0</v>
      </c>
      <c r="H10773" s="9">
        <v>0</v>
      </c>
      <c r="I10773" s="9">
        <v>0</v>
      </c>
      <c r="J10773" s="9">
        <v>0</v>
      </c>
      <c r="K10773" s="9">
        <v>0</v>
      </c>
      <c r="L10773" s="9">
        <v>0</v>
      </c>
      <c r="M10773" s="9">
        <v>0</v>
      </c>
      <c r="N10773" s="9">
        <v>0</v>
      </c>
      <c r="O10773" s="9">
        <v>0</v>
      </c>
      <c r="P10773" s="9">
        <v>0</v>
      </c>
      <c r="Q10773" s="9">
        <v>0</v>
      </c>
      <c r="R10773" s="9">
        <v>0</v>
      </c>
      <c r="S10773" s="9">
        <v>0</v>
      </c>
      <c r="T10773" s="9">
        <v>0</v>
      </c>
    </row>
    <row r="10774" spans="1:20" x14ac:dyDescent="0.35">
      <c r="A10774">
        <f t="shared" si="337"/>
        <v>10774</v>
      </c>
      <c r="B10774" s="3" t="s">
        <v>71</v>
      </c>
      <c r="C10774" s="3" t="s">
        <v>89</v>
      </c>
      <c r="D10774" s="3" t="s">
        <v>67</v>
      </c>
      <c r="E10774">
        <v>2022</v>
      </c>
      <c r="F10774" s="3" t="str">
        <f t="shared" si="336"/>
        <v>GOSpillREREG2022</v>
      </c>
      <c r="G10774" s="9">
        <v>0</v>
      </c>
      <c r="H10774" s="9">
        <v>0</v>
      </c>
      <c r="I10774" s="9">
        <v>0</v>
      </c>
      <c r="J10774" s="9">
        <v>0</v>
      </c>
      <c r="K10774" s="9">
        <v>0</v>
      </c>
      <c r="L10774" s="9">
        <v>0</v>
      </c>
      <c r="M10774" s="9">
        <v>0</v>
      </c>
      <c r="N10774" s="9">
        <v>0</v>
      </c>
      <c r="O10774" s="9">
        <v>0</v>
      </c>
      <c r="P10774" s="9">
        <v>0</v>
      </c>
      <c r="Q10774" s="9">
        <v>0</v>
      </c>
      <c r="R10774" s="9">
        <v>0</v>
      </c>
      <c r="S10774" s="9">
        <v>0</v>
      </c>
      <c r="T10774" s="9">
        <v>0</v>
      </c>
    </row>
    <row r="10775" spans="1:20" x14ac:dyDescent="0.35">
      <c r="A10775">
        <f t="shared" si="337"/>
        <v>10775</v>
      </c>
      <c r="B10775" s="3" t="s">
        <v>71</v>
      </c>
      <c r="C10775" s="3" t="s">
        <v>89</v>
      </c>
      <c r="D10775" s="3" t="s">
        <v>67</v>
      </c>
      <c r="E10775">
        <v>2023</v>
      </c>
      <c r="F10775" s="3" t="str">
        <f t="shared" si="336"/>
        <v>GOSpillREREG2023</v>
      </c>
      <c r="G10775" s="9">
        <v>0</v>
      </c>
      <c r="H10775" s="9">
        <v>0</v>
      </c>
      <c r="I10775" s="9">
        <v>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  <c r="Q10775" s="9">
        <v>0</v>
      </c>
      <c r="R10775" s="9">
        <v>0</v>
      </c>
      <c r="S10775" s="9">
        <v>0</v>
      </c>
      <c r="T10775" s="9">
        <v>0</v>
      </c>
    </row>
    <row r="10776" spans="1:20" x14ac:dyDescent="0.35">
      <c r="A10776">
        <f t="shared" si="337"/>
        <v>10776</v>
      </c>
      <c r="B10776" s="3" t="s">
        <v>71</v>
      </c>
      <c r="C10776" s="3" t="s">
        <v>89</v>
      </c>
      <c r="D10776" s="3" t="s">
        <v>67</v>
      </c>
      <c r="E10776">
        <v>2024</v>
      </c>
      <c r="F10776" s="3" t="str">
        <f t="shared" si="336"/>
        <v>GOSpillREREG2024</v>
      </c>
      <c r="G10776" s="9">
        <v>0</v>
      </c>
      <c r="H10776" s="9">
        <v>0</v>
      </c>
      <c r="I10776" s="9">
        <v>0</v>
      </c>
      <c r="J10776" s="9">
        <v>0</v>
      </c>
      <c r="K10776" s="9">
        <v>0</v>
      </c>
      <c r="L10776" s="9">
        <v>0</v>
      </c>
      <c r="M10776" s="9">
        <v>0</v>
      </c>
      <c r="N10776" s="9">
        <v>0</v>
      </c>
      <c r="O10776" s="9">
        <v>0</v>
      </c>
      <c r="P10776" s="9">
        <v>0</v>
      </c>
      <c r="Q10776" s="9">
        <v>0</v>
      </c>
      <c r="R10776" s="9">
        <v>0</v>
      </c>
      <c r="S10776" s="9">
        <v>0</v>
      </c>
      <c r="T10776" s="9">
        <v>0</v>
      </c>
    </row>
    <row r="10777" spans="1:20" x14ac:dyDescent="0.35">
      <c r="A10777">
        <f t="shared" si="337"/>
        <v>10777</v>
      </c>
      <c r="B10777" s="3" t="s">
        <v>71</v>
      </c>
      <c r="C10777" s="3" t="s">
        <v>89</v>
      </c>
      <c r="D10777" s="3" t="s">
        <v>67</v>
      </c>
      <c r="E10777">
        <v>2025</v>
      </c>
      <c r="F10777" s="3" t="str">
        <f t="shared" si="336"/>
        <v>GOSpillREREG2025</v>
      </c>
      <c r="G10777" s="9">
        <v>0</v>
      </c>
      <c r="H10777" s="9">
        <v>0</v>
      </c>
      <c r="I10777" s="9">
        <v>0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  <c r="Q10777" s="9">
        <v>0</v>
      </c>
      <c r="R10777" s="9">
        <v>0</v>
      </c>
      <c r="S10777" s="9">
        <v>0</v>
      </c>
      <c r="T10777" s="9">
        <v>0</v>
      </c>
    </row>
    <row r="10778" spans="1:20" x14ac:dyDescent="0.35">
      <c r="A10778">
        <f t="shared" si="337"/>
        <v>10778</v>
      </c>
      <c r="B10778" s="3" t="s">
        <v>71</v>
      </c>
      <c r="C10778" s="3" t="s">
        <v>89</v>
      </c>
      <c r="D10778" s="3" t="s">
        <v>67</v>
      </c>
      <c r="E10778">
        <v>2026</v>
      </c>
      <c r="F10778" s="3" t="str">
        <f t="shared" si="336"/>
        <v>GOSpillREREG2026</v>
      </c>
      <c r="G10778" s="9">
        <v>0</v>
      </c>
      <c r="H10778" s="9">
        <v>0</v>
      </c>
      <c r="I10778" s="9">
        <v>0</v>
      </c>
      <c r="J10778" s="9">
        <v>0</v>
      </c>
      <c r="K10778" s="9">
        <v>0</v>
      </c>
      <c r="L10778" s="9">
        <v>0</v>
      </c>
      <c r="M10778" s="9">
        <v>0</v>
      </c>
      <c r="N10778" s="9">
        <v>0</v>
      </c>
      <c r="O10778" s="9">
        <v>0</v>
      </c>
      <c r="P10778" s="9">
        <v>0</v>
      </c>
      <c r="Q10778" s="9">
        <v>0</v>
      </c>
      <c r="R10778" s="9">
        <v>0</v>
      </c>
      <c r="S10778" s="9">
        <v>0</v>
      </c>
      <c r="T10778" s="9">
        <v>0</v>
      </c>
    </row>
    <row r="10779" spans="1:20" x14ac:dyDescent="0.35">
      <c r="A10779">
        <f t="shared" si="337"/>
        <v>10779</v>
      </c>
      <c r="B10779" s="3" t="s">
        <v>71</v>
      </c>
      <c r="C10779" s="3" t="s">
        <v>89</v>
      </c>
      <c r="D10779" s="3" t="s">
        <v>67</v>
      </c>
      <c r="E10779">
        <v>2027</v>
      </c>
      <c r="F10779" s="3" t="str">
        <f t="shared" si="336"/>
        <v>GOSpillREREG2027</v>
      </c>
      <c r="G10779" s="9">
        <v>0</v>
      </c>
      <c r="H10779" s="9">
        <v>0</v>
      </c>
      <c r="I10779" s="9">
        <v>0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  <c r="Q10779" s="9">
        <v>0</v>
      </c>
      <c r="R10779" s="9">
        <v>0</v>
      </c>
      <c r="S10779" s="9">
        <v>0</v>
      </c>
      <c r="T10779" s="9">
        <v>0</v>
      </c>
    </row>
    <row r="10780" spans="1:20" x14ac:dyDescent="0.35">
      <c r="A10780">
        <f t="shared" si="337"/>
        <v>10780</v>
      </c>
      <c r="B10780" s="3" t="s">
        <v>71</v>
      </c>
      <c r="C10780" s="3" t="s">
        <v>89</v>
      </c>
      <c r="D10780" s="3" t="s">
        <v>67</v>
      </c>
      <c r="E10780">
        <v>2028</v>
      </c>
      <c r="F10780" s="3" t="str">
        <f t="shared" si="336"/>
        <v>GOSpillREREG2028</v>
      </c>
      <c r="G10780" s="9">
        <v>0</v>
      </c>
      <c r="H10780" s="9">
        <v>0</v>
      </c>
      <c r="I10780" s="9">
        <v>0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  <c r="Q10780" s="9">
        <v>0</v>
      </c>
      <c r="R10780" s="9">
        <v>0</v>
      </c>
      <c r="S10780" s="9">
        <v>0</v>
      </c>
      <c r="T10780" s="9">
        <v>0</v>
      </c>
    </row>
    <row r="10781" spans="1:20" x14ac:dyDescent="0.35">
      <c r="A10781">
        <f t="shared" si="337"/>
        <v>10781</v>
      </c>
      <c r="B10781" s="3" t="s">
        <v>71</v>
      </c>
      <c r="C10781" s="3" t="s">
        <v>89</v>
      </c>
      <c r="D10781" s="3" t="s">
        <v>67</v>
      </c>
      <c r="E10781">
        <v>2029</v>
      </c>
      <c r="F10781" s="3" t="str">
        <f t="shared" si="336"/>
        <v>GOSpillREREG2029</v>
      </c>
      <c r="G10781" s="9">
        <v>0</v>
      </c>
      <c r="H10781" s="9">
        <v>0</v>
      </c>
      <c r="I10781" s="9">
        <v>0</v>
      </c>
      <c r="J10781" s="9">
        <v>0</v>
      </c>
      <c r="K10781" s="9">
        <v>0</v>
      </c>
      <c r="L10781" s="9">
        <v>0</v>
      </c>
      <c r="M10781" s="9">
        <v>0</v>
      </c>
      <c r="N10781" s="9">
        <v>0</v>
      </c>
      <c r="O10781" s="9">
        <v>0</v>
      </c>
      <c r="P10781" s="9">
        <v>0</v>
      </c>
      <c r="Q10781" s="9">
        <v>0</v>
      </c>
      <c r="R10781" s="9">
        <v>0</v>
      </c>
      <c r="S10781" s="9">
        <v>0</v>
      </c>
      <c r="T10781" s="9">
        <v>0</v>
      </c>
    </row>
    <row r="10782" spans="1:20" x14ac:dyDescent="0.35">
      <c r="A10782">
        <f t="shared" si="337"/>
        <v>10782</v>
      </c>
      <c r="B10782" s="3" t="s">
        <v>71</v>
      </c>
      <c r="C10782" s="3" t="s">
        <v>89</v>
      </c>
      <c r="D10782" s="3" t="s">
        <v>68</v>
      </c>
      <c r="E10782">
        <v>2020</v>
      </c>
      <c r="F10782" s="3" t="str">
        <f t="shared" si="336"/>
        <v>GOSpillDALLES2020</v>
      </c>
      <c r="G10782" s="9">
        <v>6.16</v>
      </c>
      <c r="H10782" s="9">
        <v>6.04</v>
      </c>
      <c r="I10782" s="9">
        <v>0.89</v>
      </c>
      <c r="J10782" s="9">
        <v>1.02</v>
      </c>
      <c r="K10782" s="9">
        <v>0.68</v>
      </c>
      <c r="L10782" s="9">
        <v>4.12</v>
      </c>
      <c r="M10782" s="9">
        <v>6.05</v>
      </c>
      <c r="N10782" s="9">
        <v>6.06</v>
      </c>
      <c r="O10782" s="9">
        <v>6.11</v>
      </c>
      <c r="P10782" s="9">
        <v>6.08</v>
      </c>
      <c r="Q10782" s="9">
        <v>6.11</v>
      </c>
      <c r="R10782" s="9">
        <v>6.17</v>
      </c>
      <c r="S10782" s="9">
        <v>6.09</v>
      </c>
      <c r="T10782" s="9">
        <v>6.08</v>
      </c>
    </row>
    <row r="10783" spans="1:20" x14ac:dyDescent="0.35">
      <c r="A10783">
        <f t="shared" si="337"/>
        <v>10783</v>
      </c>
      <c r="B10783" s="3" t="s">
        <v>71</v>
      </c>
      <c r="C10783" s="3" t="s">
        <v>89</v>
      </c>
      <c r="D10783" s="3" t="s">
        <v>68</v>
      </c>
      <c r="E10783">
        <v>2021</v>
      </c>
      <c r="F10783" s="3" t="str">
        <f t="shared" si="336"/>
        <v>GOSpillDALLES2021</v>
      </c>
      <c r="G10783" s="9">
        <v>6.16</v>
      </c>
      <c r="H10783" s="9">
        <v>6.04</v>
      </c>
      <c r="I10783" s="9">
        <v>0.89</v>
      </c>
      <c r="J10783" s="9">
        <v>1.02</v>
      </c>
      <c r="K10783" s="9">
        <v>0.68</v>
      </c>
      <c r="L10783" s="9">
        <v>4.12</v>
      </c>
      <c r="M10783" s="9">
        <v>6.05</v>
      </c>
      <c r="N10783" s="9">
        <v>6.06</v>
      </c>
      <c r="O10783" s="9">
        <v>6.11</v>
      </c>
      <c r="P10783" s="9">
        <v>6.08</v>
      </c>
      <c r="Q10783" s="9">
        <v>6.11</v>
      </c>
      <c r="R10783" s="9">
        <v>6.17</v>
      </c>
      <c r="S10783" s="9">
        <v>6.09</v>
      </c>
      <c r="T10783" s="9">
        <v>6.08</v>
      </c>
    </row>
    <row r="10784" spans="1:20" x14ac:dyDescent="0.35">
      <c r="A10784">
        <f t="shared" si="337"/>
        <v>10784</v>
      </c>
      <c r="B10784" s="3" t="s">
        <v>71</v>
      </c>
      <c r="C10784" s="3" t="s">
        <v>89</v>
      </c>
      <c r="D10784" s="3" t="s">
        <v>68</v>
      </c>
      <c r="E10784">
        <v>2022</v>
      </c>
      <c r="F10784" s="3" t="str">
        <f t="shared" si="336"/>
        <v>GOSpillDALLES2022</v>
      </c>
      <c r="G10784" s="9">
        <v>6.16</v>
      </c>
      <c r="H10784" s="9">
        <v>6.04</v>
      </c>
      <c r="I10784" s="9">
        <v>0.89</v>
      </c>
      <c r="J10784" s="9">
        <v>1.02</v>
      </c>
      <c r="K10784" s="9">
        <v>0.68</v>
      </c>
      <c r="L10784" s="9">
        <v>4.12</v>
      </c>
      <c r="M10784" s="9">
        <v>6.05</v>
      </c>
      <c r="N10784" s="9">
        <v>6.06</v>
      </c>
      <c r="O10784" s="9">
        <v>6.11</v>
      </c>
      <c r="P10784" s="9">
        <v>6.08</v>
      </c>
      <c r="Q10784" s="9">
        <v>6.11</v>
      </c>
      <c r="R10784" s="9">
        <v>6.17</v>
      </c>
      <c r="S10784" s="9">
        <v>6.09</v>
      </c>
      <c r="T10784" s="9">
        <v>6.08</v>
      </c>
    </row>
    <row r="10785" spans="1:20" x14ac:dyDescent="0.35">
      <c r="A10785">
        <f t="shared" si="337"/>
        <v>10785</v>
      </c>
      <c r="B10785" s="3" t="s">
        <v>71</v>
      </c>
      <c r="C10785" s="3" t="s">
        <v>89</v>
      </c>
      <c r="D10785" s="3" t="s">
        <v>68</v>
      </c>
      <c r="E10785">
        <v>2023</v>
      </c>
      <c r="F10785" s="3" t="str">
        <f t="shared" si="336"/>
        <v>GOSpillDALLES2023</v>
      </c>
      <c r="G10785" s="9">
        <v>6.16</v>
      </c>
      <c r="H10785" s="9">
        <v>6.04</v>
      </c>
      <c r="I10785" s="9">
        <v>0.89</v>
      </c>
      <c r="J10785" s="9">
        <v>1.02</v>
      </c>
      <c r="K10785" s="9">
        <v>0.68</v>
      </c>
      <c r="L10785" s="9">
        <v>4.12</v>
      </c>
      <c r="M10785" s="9">
        <v>6.05</v>
      </c>
      <c r="N10785" s="9">
        <v>6.06</v>
      </c>
      <c r="O10785" s="9">
        <v>6.11</v>
      </c>
      <c r="P10785" s="9">
        <v>6.08</v>
      </c>
      <c r="Q10785" s="9">
        <v>6.11</v>
      </c>
      <c r="R10785" s="9">
        <v>6.17</v>
      </c>
      <c r="S10785" s="9">
        <v>6.09</v>
      </c>
      <c r="T10785" s="9">
        <v>6.08</v>
      </c>
    </row>
    <row r="10786" spans="1:20" x14ac:dyDescent="0.35">
      <c r="A10786">
        <f t="shared" si="337"/>
        <v>10786</v>
      </c>
      <c r="B10786" s="3" t="s">
        <v>71</v>
      </c>
      <c r="C10786" s="3" t="s">
        <v>89</v>
      </c>
      <c r="D10786" s="3" t="s">
        <v>68</v>
      </c>
      <c r="E10786">
        <v>2024</v>
      </c>
      <c r="F10786" s="3" t="str">
        <f t="shared" si="336"/>
        <v>GOSpillDALLES2024</v>
      </c>
      <c r="G10786" s="9">
        <v>6.16</v>
      </c>
      <c r="H10786" s="9">
        <v>6.04</v>
      </c>
      <c r="I10786" s="9">
        <v>0.89</v>
      </c>
      <c r="J10786" s="9">
        <v>1.02</v>
      </c>
      <c r="K10786" s="9">
        <v>0.68</v>
      </c>
      <c r="L10786" s="9">
        <v>4.12</v>
      </c>
      <c r="M10786" s="9">
        <v>6.05</v>
      </c>
      <c r="N10786" s="9">
        <v>6.06</v>
      </c>
      <c r="O10786" s="9">
        <v>6.11</v>
      </c>
      <c r="P10786" s="9">
        <v>6.08</v>
      </c>
      <c r="Q10786" s="9">
        <v>6.11</v>
      </c>
      <c r="R10786" s="9">
        <v>6.17</v>
      </c>
      <c r="S10786" s="9">
        <v>6.09</v>
      </c>
      <c r="T10786" s="9">
        <v>6.08</v>
      </c>
    </row>
    <row r="10787" spans="1:20" x14ac:dyDescent="0.35">
      <c r="A10787">
        <f t="shared" si="337"/>
        <v>10787</v>
      </c>
      <c r="B10787" s="3" t="s">
        <v>71</v>
      </c>
      <c r="C10787" s="3" t="s">
        <v>89</v>
      </c>
      <c r="D10787" s="3" t="s">
        <v>68</v>
      </c>
      <c r="E10787">
        <v>2025</v>
      </c>
      <c r="F10787" s="3" t="str">
        <f t="shared" si="336"/>
        <v>GOSpillDALLES2025</v>
      </c>
      <c r="G10787" s="9">
        <v>6.16</v>
      </c>
      <c r="H10787" s="9">
        <v>6.04</v>
      </c>
      <c r="I10787" s="9">
        <v>0.89</v>
      </c>
      <c r="J10787" s="9">
        <v>1.02</v>
      </c>
      <c r="K10787" s="9">
        <v>0.68</v>
      </c>
      <c r="L10787" s="9">
        <v>4.12</v>
      </c>
      <c r="M10787" s="9">
        <v>6.05</v>
      </c>
      <c r="N10787" s="9">
        <v>6.06</v>
      </c>
      <c r="O10787" s="9">
        <v>6.11</v>
      </c>
      <c r="P10787" s="9">
        <v>6.08</v>
      </c>
      <c r="Q10787" s="9">
        <v>6.11</v>
      </c>
      <c r="R10787" s="9">
        <v>6.17</v>
      </c>
      <c r="S10787" s="9">
        <v>6.09</v>
      </c>
      <c r="T10787" s="9">
        <v>6.08</v>
      </c>
    </row>
    <row r="10788" spans="1:20" x14ac:dyDescent="0.35">
      <c r="A10788">
        <f t="shared" si="337"/>
        <v>10788</v>
      </c>
      <c r="B10788" s="3" t="s">
        <v>71</v>
      </c>
      <c r="C10788" s="3" t="s">
        <v>89</v>
      </c>
      <c r="D10788" s="3" t="s">
        <v>68</v>
      </c>
      <c r="E10788">
        <v>2026</v>
      </c>
      <c r="F10788" s="3" t="str">
        <f t="shared" si="336"/>
        <v>GOSpillDALLES2026</v>
      </c>
      <c r="G10788" s="9">
        <v>6.16</v>
      </c>
      <c r="H10788" s="9">
        <v>6.04</v>
      </c>
      <c r="I10788" s="9">
        <v>0.89</v>
      </c>
      <c r="J10788" s="9">
        <v>1.02</v>
      </c>
      <c r="K10788" s="9">
        <v>0.68</v>
      </c>
      <c r="L10788" s="9">
        <v>4.12</v>
      </c>
      <c r="M10788" s="9">
        <v>6.05</v>
      </c>
      <c r="N10788" s="9">
        <v>6.06</v>
      </c>
      <c r="O10788" s="9">
        <v>6.11</v>
      </c>
      <c r="P10788" s="9">
        <v>6.08</v>
      </c>
      <c r="Q10788" s="9">
        <v>6.11</v>
      </c>
      <c r="R10788" s="9">
        <v>6.17</v>
      </c>
      <c r="S10788" s="9">
        <v>6.09</v>
      </c>
      <c r="T10788" s="9">
        <v>6.08</v>
      </c>
    </row>
    <row r="10789" spans="1:20" x14ac:dyDescent="0.35">
      <c r="A10789">
        <f t="shared" si="337"/>
        <v>10789</v>
      </c>
      <c r="B10789" s="3" t="s">
        <v>71</v>
      </c>
      <c r="C10789" s="3" t="s">
        <v>89</v>
      </c>
      <c r="D10789" s="3" t="s">
        <v>68</v>
      </c>
      <c r="E10789">
        <v>2027</v>
      </c>
      <c r="F10789" s="3" t="str">
        <f t="shared" si="336"/>
        <v>GOSpillDALLES2027</v>
      </c>
      <c r="G10789" s="9">
        <v>6.16</v>
      </c>
      <c r="H10789" s="9">
        <v>6.04</v>
      </c>
      <c r="I10789" s="9">
        <v>0.89</v>
      </c>
      <c r="J10789" s="9">
        <v>1.02</v>
      </c>
      <c r="K10789" s="9">
        <v>0.68</v>
      </c>
      <c r="L10789" s="9">
        <v>4.12</v>
      </c>
      <c r="M10789" s="9">
        <v>6.05</v>
      </c>
      <c r="N10789" s="9">
        <v>6.06</v>
      </c>
      <c r="O10789" s="9">
        <v>6.11</v>
      </c>
      <c r="P10789" s="9">
        <v>6.08</v>
      </c>
      <c r="Q10789" s="9">
        <v>6.11</v>
      </c>
      <c r="R10789" s="9">
        <v>6.17</v>
      </c>
      <c r="S10789" s="9">
        <v>6.09</v>
      </c>
      <c r="T10789" s="9">
        <v>6.08</v>
      </c>
    </row>
    <row r="10790" spans="1:20" x14ac:dyDescent="0.35">
      <c r="A10790">
        <f t="shared" si="337"/>
        <v>10790</v>
      </c>
      <c r="B10790" s="3" t="s">
        <v>71</v>
      </c>
      <c r="C10790" s="3" t="s">
        <v>89</v>
      </c>
      <c r="D10790" s="3" t="s">
        <v>68</v>
      </c>
      <c r="E10790">
        <v>2028</v>
      </c>
      <c r="F10790" s="3" t="str">
        <f t="shared" si="336"/>
        <v>GOSpillDALLES2028</v>
      </c>
      <c r="G10790" s="9">
        <v>6.16</v>
      </c>
      <c r="H10790" s="9">
        <v>6.04</v>
      </c>
      <c r="I10790" s="9">
        <v>0.89</v>
      </c>
      <c r="J10790" s="9">
        <v>1.02</v>
      </c>
      <c r="K10790" s="9">
        <v>0.68</v>
      </c>
      <c r="L10790" s="9">
        <v>4.12</v>
      </c>
      <c r="M10790" s="9">
        <v>6.05</v>
      </c>
      <c r="N10790" s="9">
        <v>6.06</v>
      </c>
      <c r="O10790" s="9">
        <v>6.11</v>
      </c>
      <c r="P10790" s="9">
        <v>6.08</v>
      </c>
      <c r="Q10790" s="9">
        <v>6.11</v>
      </c>
      <c r="R10790" s="9">
        <v>6.17</v>
      </c>
      <c r="S10790" s="9">
        <v>6.09</v>
      </c>
      <c r="T10790" s="9">
        <v>6.08</v>
      </c>
    </row>
    <row r="10791" spans="1:20" x14ac:dyDescent="0.35">
      <c r="A10791">
        <f t="shared" si="337"/>
        <v>10791</v>
      </c>
      <c r="B10791" s="3" t="s">
        <v>71</v>
      </c>
      <c r="C10791" s="3" t="s">
        <v>89</v>
      </c>
      <c r="D10791" s="3" t="s">
        <v>68</v>
      </c>
      <c r="E10791">
        <v>2029</v>
      </c>
      <c r="F10791" s="3" t="str">
        <f t="shared" si="336"/>
        <v>GOSpillDALLES2029</v>
      </c>
      <c r="G10791" s="9">
        <v>6.16</v>
      </c>
      <c r="H10791" s="9">
        <v>6.04</v>
      </c>
      <c r="I10791" s="9">
        <v>0.89</v>
      </c>
      <c r="J10791" s="9">
        <v>1.02</v>
      </c>
      <c r="K10791" s="9">
        <v>0.68</v>
      </c>
      <c r="L10791" s="9">
        <v>4.12</v>
      </c>
      <c r="M10791" s="9">
        <v>6.05</v>
      </c>
      <c r="N10791" s="9">
        <v>6.06</v>
      </c>
      <c r="O10791" s="9">
        <v>6.11</v>
      </c>
      <c r="P10791" s="9">
        <v>6.08</v>
      </c>
      <c r="Q10791" s="9">
        <v>6.11</v>
      </c>
      <c r="R10791" s="9">
        <v>6.17</v>
      </c>
      <c r="S10791" s="9">
        <v>6.09</v>
      </c>
      <c r="T10791" s="9">
        <v>6.08</v>
      </c>
    </row>
    <row r="10792" spans="1:20" x14ac:dyDescent="0.35">
      <c r="A10792">
        <f t="shared" si="337"/>
        <v>10792</v>
      </c>
      <c r="B10792" s="3" t="s">
        <v>71</v>
      </c>
      <c r="C10792" s="3" t="s">
        <v>89</v>
      </c>
      <c r="D10792" s="3" t="s">
        <v>69</v>
      </c>
      <c r="E10792">
        <v>2020</v>
      </c>
      <c r="F10792" s="3" t="str">
        <f t="shared" si="336"/>
        <v>GOSpillBONN2020</v>
      </c>
      <c r="G10792" s="9">
        <v>6.47</v>
      </c>
      <c r="H10792" s="9">
        <v>6.96</v>
      </c>
      <c r="I10792" s="9">
        <v>4.9800000000000004</v>
      </c>
      <c r="J10792" s="9">
        <v>3.2</v>
      </c>
      <c r="K10792" s="9">
        <v>3.75</v>
      </c>
      <c r="L10792" s="9">
        <v>10.6</v>
      </c>
      <c r="M10792" s="9">
        <v>11.5</v>
      </c>
      <c r="N10792" s="9">
        <v>11.5</v>
      </c>
      <c r="O10792" s="9">
        <v>11.5</v>
      </c>
      <c r="P10792" s="9">
        <v>11.5</v>
      </c>
      <c r="Q10792" s="9">
        <v>11.5</v>
      </c>
      <c r="R10792" s="9">
        <v>11.5</v>
      </c>
      <c r="S10792" s="9">
        <v>11.5</v>
      </c>
      <c r="T10792" s="9">
        <v>6.89</v>
      </c>
    </row>
    <row r="10793" spans="1:20" x14ac:dyDescent="0.35">
      <c r="A10793">
        <f t="shared" si="337"/>
        <v>10793</v>
      </c>
      <c r="B10793" s="3" t="s">
        <v>71</v>
      </c>
      <c r="C10793" s="3" t="s">
        <v>89</v>
      </c>
      <c r="D10793" s="3" t="s">
        <v>69</v>
      </c>
      <c r="E10793">
        <v>2021</v>
      </c>
      <c r="F10793" s="3" t="str">
        <f t="shared" si="336"/>
        <v>GOSpillBONN2021</v>
      </c>
      <c r="G10793" s="9">
        <v>6.47</v>
      </c>
      <c r="H10793" s="9">
        <v>6.96</v>
      </c>
      <c r="I10793" s="9">
        <v>4.9800000000000004</v>
      </c>
      <c r="J10793" s="9">
        <v>3.2</v>
      </c>
      <c r="K10793" s="9">
        <v>3.75</v>
      </c>
      <c r="L10793" s="9">
        <v>10.6</v>
      </c>
      <c r="M10793" s="9">
        <v>11.5</v>
      </c>
      <c r="N10793" s="9">
        <v>11.5</v>
      </c>
      <c r="O10793" s="9">
        <v>11.5</v>
      </c>
      <c r="P10793" s="9">
        <v>11.5</v>
      </c>
      <c r="Q10793" s="9">
        <v>11.5</v>
      </c>
      <c r="R10793" s="9">
        <v>11.5</v>
      </c>
      <c r="S10793" s="9">
        <v>11.5</v>
      </c>
      <c r="T10793" s="9">
        <v>6.89</v>
      </c>
    </row>
    <row r="10794" spans="1:20" x14ac:dyDescent="0.35">
      <c r="A10794">
        <f t="shared" si="337"/>
        <v>10794</v>
      </c>
      <c r="B10794" s="3" t="s">
        <v>71</v>
      </c>
      <c r="C10794" s="3" t="s">
        <v>89</v>
      </c>
      <c r="D10794" s="3" t="s">
        <v>69</v>
      </c>
      <c r="E10794">
        <v>2022</v>
      </c>
      <c r="F10794" s="3" t="str">
        <f t="shared" si="336"/>
        <v>GOSpillBONN2022</v>
      </c>
      <c r="G10794" s="9">
        <v>6.47</v>
      </c>
      <c r="H10794" s="9">
        <v>6.96</v>
      </c>
      <c r="I10794" s="9">
        <v>4.9800000000000004</v>
      </c>
      <c r="J10794" s="9">
        <v>3.2</v>
      </c>
      <c r="K10794" s="9">
        <v>3.75</v>
      </c>
      <c r="L10794" s="9">
        <v>10.6</v>
      </c>
      <c r="M10794" s="9">
        <v>11.5</v>
      </c>
      <c r="N10794" s="9">
        <v>11.5</v>
      </c>
      <c r="O10794" s="9">
        <v>11.5</v>
      </c>
      <c r="P10794" s="9">
        <v>11.5</v>
      </c>
      <c r="Q10794" s="9">
        <v>11.5</v>
      </c>
      <c r="R10794" s="9">
        <v>11.5</v>
      </c>
      <c r="S10794" s="9">
        <v>11.5</v>
      </c>
      <c r="T10794" s="9">
        <v>6.89</v>
      </c>
    </row>
    <row r="10795" spans="1:20" x14ac:dyDescent="0.35">
      <c r="A10795">
        <f t="shared" si="337"/>
        <v>10795</v>
      </c>
      <c r="B10795" s="3" t="s">
        <v>71</v>
      </c>
      <c r="C10795" s="3" t="s">
        <v>89</v>
      </c>
      <c r="D10795" s="3" t="s">
        <v>69</v>
      </c>
      <c r="E10795">
        <v>2023</v>
      </c>
      <c r="F10795" s="3" t="str">
        <f t="shared" si="336"/>
        <v>GOSpillBONN2023</v>
      </c>
      <c r="G10795" s="9">
        <v>6.47</v>
      </c>
      <c r="H10795" s="9">
        <v>6.96</v>
      </c>
      <c r="I10795" s="9">
        <v>4.9800000000000004</v>
      </c>
      <c r="J10795" s="9">
        <v>3.2</v>
      </c>
      <c r="K10795" s="9">
        <v>3.75</v>
      </c>
      <c r="L10795" s="9">
        <v>10.6</v>
      </c>
      <c r="M10795" s="9">
        <v>11.5</v>
      </c>
      <c r="N10795" s="9">
        <v>11.5</v>
      </c>
      <c r="O10795" s="9">
        <v>11.5</v>
      </c>
      <c r="P10795" s="9">
        <v>11.5</v>
      </c>
      <c r="Q10795" s="9">
        <v>11.5</v>
      </c>
      <c r="R10795" s="9">
        <v>11.5</v>
      </c>
      <c r="S10795" s="9">
        <v>11.5</v>
      </c>
      <c r="T10795" s="9">
        <v>6.89</v>
      </c>
    </row>
    <row r="10796" spans="1:20" x14ac:dyDescent="0.35">
      <c r="A10796">
        <f t="shared" si="337"/>
        <v>10796</v>
      </c>
      <c r="B10796" s="3" t="s">
        <v>71</v>
      </c>
      <c r="C10796" s="3" t="s">
        <v>89</v>
      </c>
      <c r="D10796" s="3" t="s">
        <v>69</v>
      </c>
      <c r="E10796">
        <v>2024</v>
      </c>
      <c r="F10796" s="3" t="str">
        <f t="shared" si="336"/>
        <v>GOSpillBONN2024</v>
      </c>
      <c r="G10796" s="9">
        <v>6.47</v>
      </c>
      <c r="H10796" s="9">
        <v>6.96</v>
      </c>
      <c r="I10796" s="9">
        <v>4.9800000000000004</v>
      </c>
      <c r="J10796" s="9">
        <v>3.2</v>
      </c>
      <c r="K10796" s="9">
        <v>3.75</v>
      </c>
      <c r="L10796" s="9">
        <v>10.6</v>
      </c>
      <c r="M10796" s="9">
        <v>11.5</v>
      </c>
      <c r="N10796" s="9">
        <v>11.5</v>
      </c>
      <c r="O10796" s="9">
        <v>11.5</v>
      </c>
      <c r="P10796" s="9">
        <v>11.5</v>
      </c>
      <c r="Q10796" s="9">
        <v>11.5</v>
      </c>
      <c r="R10796" s="9">
        <v>11.5</v>
      </c>
      <c r="S10796" s="9">
        <v>11.5</v>
      </c>
      <c r="T10796" s="9">
        <v>6.89</v>
      </c>
    </row>
    <row r="10797" spans="1:20" x14ac:dyDescent="0.35">
      <c r="A10797">
        <f t="shared" si="337"/>
        <v>10797</v>
      </c>
      <c r="B10797" s="3" t="s">
        <v>71</v>
      </c>
      <c r="C10797" s="3" t="s">
        <v>89</v>
      </c>
      <c r="D10797" s="3" t="s">
        <v>69</v>
      </c>
      <c r="E10797">
        <v>2025</v>
      </c>
      <c r="F10797" s="3" t="str">
        <f t="shared" si="336"/>
        <v>GOSpillBONN2025</v>
      </c>
      <c r="G10797" s="9">
        <v>6.47</v>
      </c>
      <c r="H10797" s="9">
        <v>6.96</v>
      </c>
      <c r="I10797" s="9">
        <v>4.9800000000000004</v>
      </c>
      <c r="J10797" s="9">
        <v>3.2</v>
      </c>
      <c r="K10797" s="9">
        <v>3.75</v>
      </c>
      <c r="L10797" s="9">
        <v>10.6</v>
      </c>
      <c r="M10797" s="9">
        <v>11.5</v>
      </c>
      <c r="N10797" s="9">
        <v>11.5</v>
      </c>
      <c r="O10797" s="9">
        <v>11.5</v>
      </c>
      <c r="P10797" s="9">
        <v>11.5</v>
      </c>
      <c r="Q10797" s="9">
        <v>11.5</v>
      </c>
      <c r="R10797" s="9">
        <v>11.5</v>
      </c>
      <c r="S10797" s="9">
        <v>11.5</v>
      </c>
      <c r="T10797" s="9">
        <v>6.89</v>
      </c>
    </row>
    <row r="10798" spans="1:20" x14ac:dyDescent="0.35">
      <c r="A10798">
        <f t="shared" si="337"/>
        <v>10798</v>
      </c>
      <c r="B10798" s="3" t="s">
        <v>71</v>
      </c>
      <c r="C10798" s="3" t="s">
        <v>89</v>
      </c>
      <c r="D10798" s="3" t="s">
        <v>69</v>
      </c>
      <c r="E10798">
        <v>2026</v>
      </c>
      <c r="F10798" s="3" t="str">
        <f t="shared" si="336"/>
        <v>GOSpillBONN2026</v>
      </c>
      <c r="G10798" s="9">
        <v>6.47</v>
      </c>
      <c r="H10798" s="9">
        <v>6.96</v>
      </c>
      <c r="I10798" s="9">
        <v>4.9800000000000004</v>
      </c>
      <c r="J10798" s="9">
        <v>3.2</v>
      </c>
      <c r="K10798" s="9">
        <v>3.75</v>
      </c>
      <c r="L10798" s="9">
        <v>10.6</v>
      </c>
      <c r="M10798" s="9">
        <v>11.5</v>
      </c>
      <c r="N10798" s="9">
        <v>11.5</v>
      </c>
      <c r="O10798" s="9">
        <v>11.5</v>
      </c>
      <c r="P10798" s="9">
        <v>11.5</v>
      </c>
      <c r="Q10798" s="9">
        <v>11.5</v>
      </c>
      <c r="R10798" s="9">
        <v>11.5</v>
      </c>
      <c r="S10798" s="9">
        <v>11.5</v>
      </c>
      <c r="T10798" s="9">
        <v>6.89</v>
      </c>
    </row>
    <row r="10799" spans="1:20" x14ac:dyDescent="0.35">
      <c r="A10799">
        <f t="shared" si="337"/>
        <v>10799</v>
      </c>
      <c r="B10799" s="3" t="s">
        <v>71</v>
      </c>
      <c r="C10799" s="3" t="s">
        <v>89</v>
      </c>
      <c r="D10799" s="3" t="s">
        <v>69</v>
      </c>
      <c r="E10799">
        <v>2027</v>
      </c>
      <c r="F10799" s="3" t="str">
        <f t="shared" si="336"/>
        <v>GOSpillBONN2027</v>
      </c>
      <c r="G10799" s="9">
        <v>6.47</v>
      </c>
      <c r="H10799" s="9">
        <v>6.96</v>
      </c>
      <c r="I10799" s="9">
        <v>4.9800000000000004</v>
      </c>
      <c r="J10799" s="9">
        <v>3.2</v>
      </c>
      <c r="K10799" s="9">
        <v>3.75</v>
      </c>
      <c r="L10799" s="9">
        <v>10.6</v>
      </c>
      <c r="M10799" s="9">
        <v>11.5</v>
      </c>
      <c r="N10799" s="9">
        <v>11.5</v>
      </c>
      <c r="O10799" s="9">
        <v>11.5</v>
      </c>
      <c r="P10799" s="9">
        <v>11.5</v>
      </c>
      <c r="Q10799" s="9">
        <v>11.5</v>
      </c>
      <c r="R10799" s="9">
        <v>11.5</v>
      </c>
      <c r="S10799" s="9">
        <v>11.5</v>
      </c>
      <c r="T10799" s="9">
        <v>6.89</v>
      </c>
    </row>
    <row r="10800" spans="1:20" x14ac:dyDescent="0.35">
      <c r="A10800">
        <f t="shared" si="337"/>
        <v>10800</v>
      </c>
      <c r="B10800" s="3" t="s">
        <v>71</v>
      </c>
      <c r="C10800" s="3" t="s">
        <v>89</v>
      </c>
      <c r="D10800" s="3" t="s">
        <v>69</v>
      </c>
      <c r="E10800">
        <v>2028</v>
      </c>
      <c r="F10800" s="3" t="str">
        <f t="shared" si="336"/>
        <v>GOSpillBONN2028</v>
      </c>
      <c r="G10800" s="9">
        <v>6.47</v>
      </c>
      <c r="H10800" s="9">
        <v>6.96</v>
      </c>
      <c r="I10800" s="9">
        <v>4.9800000000000004</v>
      </c>
      <c r="J10800" s="9">
        <v>3.2</v>
      </c>
      <c r="K10800" s="9">
        <v>3.75</v>
      </c>
      <c r="L10800" s="9">
        <v>10.6</v>
      </c>
      <c r="M10800" s="9">
        <v>11.5</v>
      </c>
      <c r="N10800" s="9">
        <v>11.5</v>
      </c>
      <c r="O10800" s="9">
        <v>11.5</v>
      </c>
      <c r="P10800" s="9">
        <v>11.5</v>
      </c>
      <c r="Q10800" s="9">
        <v>11.5</v>
      </c>
      <c r="R10800" s="9">
        <v>11.5</v>
      </c>
      <c r="S10800" s="9">
        <v>11.5</v>
      </c>
      <c r="T10800" s="9">
        <v>6.89</v>
      </c>
    </row>
    <row r="10801" spans="1:20" x14ac:dyDescent="0.35">
      <c r="A10801">
        <f t="shared" si="337"/>
        <v>10801</v>
      </c>
      <c r="B10801" s="3" t="s">
        <v>71</v>
      </c>
      <c r="C10801" s="3" t="s">
        <v>89</v>
      </c>
      <c r="D10801" s="3" t="s">
        <v>69</v>
      </c>
      <c r="E10801">
        <v>2029</v>
      </c>
      <c r="F10801" s="3" t="str">
        <f t="shared" si="336"/>
        <v>GOSpillBONN2029</v>
      </c>
      <c r="G10801" s="9">
        <v>6.47</v>
      </c>
      <c r="H10801" s="9">
        <v>6.96</v>
      </c>
      <c r="I10801" s="9">
        <v>4.9800000000000004</v>
      </c>
      <c r="J10801" s="9">
        <v>3.2</v>
      </c>
      <c r="K10801" s="9">
        <v>3.75</v>
      </c>
      <c r="L10801" s="9">
        <v>10.6</v>
      </c>
      <c r="M10801" s="9">
        <v>11.5</v>
      </c>
      <c r="N10801" s="9">
        <v>11.5</v>
      </c>
      <c r="O10801" s="9">
        <v>11.5</v>
      </c>
      <c r="P10801" s="9">
        <v>11.5</v>
      </c>
      <c r="Q10801" s="9">
        <v>11.5</v>
      </c>
      <c r="R10801" s="9">
        <v>11.5</v>
      </c>
      <c r="S10801" s="9">
        <v>11.5</v>
      </c>
      <c r="T10801" s="9">
        <v>6.89</v>
      </c>
    </row>
    <row r="10802" spans="1:20" x14ac:dyDescent="0.35">
      <c r="A10802">
        <f t="shared" si="337"/>
        <v>10802</v>
      </c>
      <c r="B10802" s="3" t="s">
        <v>71</v>
      </c>
      <c r="C10802" s="3" t="s">
        <v>77</v>
      </c>
      <c r="D10802" s="3" t="s">
        <v>17</v>
      </c>
      <c r="E10802">
        <v>2020</v>
      </c>
      <c r="F10802" s="3" t="str">
        <f t="shared" si="336"/>
        <v>GGenMICA2020</v>
      </c>
      <c r="G10802" s="9">
        <v>457</v>
      </c>
      <c r="H10802" s="9">
        <v>725</v>
      </c>
      <c r="I10802" s="9">
        <v>1245</v>
      </c>
      <c r="J10802" s="9">
        <v>512</v>
      </c>
      <c r="K10802" s="9">
        <v>1028</v>
      </c>
      <c r="L10802" s="9">
        <v>505</v>
      </c>
      <c r="M10802" s="9">
        <v>501</v>
      </c>
      <c r="N10802" s="9">
        <v>418</v>
      </c>
      <c r="O10802" s="9">
        <v>517</v>
      </c>
      <c r="P10802" s="9">
        <v>884</v>
      </c>
      <c r="Q10802" s="9">
        <v>832</v>
      </c>
      <c r="R10802" s="9">
        <v>1133</v>
      </c>
      <c r="S10802" s="9">
        <v>1441</v>
      </c>
      <c r="T10802" s="9">
        <v>1199</v>
      </c>
    </row>
    <row r="10803" spans="1:20" x14ac:dyDescent="0.35">
      <c r="A10803">
        <f t="shared" si="337"/>
        <v>10803</v>
      </c>
      <c r="B10803" s="3" t="s">
        <v>71</v>
      </c>
      <c r="C10803" s="3" t="s">
        <v>77</v>
      </c>
      <c r="D10803" s="3" t="s">
        <v>17</v>
      </c>
      <c r="E10803">
        <v>2021</v>
      </c>
      <c r="F10803" s="3" t="str">
        <f t="shared" si="336"/>
        <v>GGenMICA2021</v>
      </c>
      <c r="G10803" s="9">
        <v>439</v>
      </c>
      <c r="H10803" s="9">
        <v>696</v>
      </c>
      <c r="I10803" s="9">
        <v>1190</v>
      </c>
      <c r="J10803" s="9">
        <v>488</v>
      </c>
      <c r="K10803" s="9">
        <v>885</v>
      </c>
      <c r="L10803" s="9">
        <v>1037</v>
      </c>
      <c r="M10803" s="9">
        <v>387</v>
      </c>
      <c r="N10803" s="9">
        <v>386</v>
      </c>
      <c r="O10803" s="9">
        <v>316</v>
      </c>
      <c r="P10803" s="9">
        <v>335</v>
      </c>
      <c r="Q10803" s="9">
        <v>540</v>
      </c>
      <c r="R10803" s="9">
        <v>1198</v>
      </c>
      <c r="S10803" s="9">
        <v>881</v>
      </c>
      <c r="T10803" s="9">
        <v>1220</v>
      </c>
    </row>
    <row r="10804" spans="1:20" x14ac:dyDescent="0.35">
      <c r="A10804">
        <f t="shared" si="337"/>
        <v>10804</v>
      </c>
      <c r="B10804" s="3" t="s">
        <v>71</v>
      </c>
      <c r="C10804" s="3" t="s">
        <v>77</v>
      </c>
      <c r="D10804" s="3" t="s">
        <v>17</v>
      </c>
      <c r="E10804">
        <v>2022</v>
      </c>
      <c r="F10804" s="3" t="str">
        <f t="shared" si="336"/>
        <v>GGenMICA2022</v>
      </c>
      <c r="G10804" s="9">
        <v>449</v>
      </c>
      <c r="H10804" s="9">
        <v>1414</v>
      </c>
      <c r="I10804" s="9">
        <v>1202</v>
      </c>
      <c r="J10804" s="9">
        <v>494</v>
      </c>
      <c r="K10804" s="9">
        <v>991</v>
      </c>
      <c r="L10804" s="9">
        <v>406</v>
      </c>
      <c r="M10804" s="9">
        <v>403</v>
      </c>
      <c r="N10804" s="9">
        <v>403</v>
      </c>
      <c r="O10804" s="9">
        <v>652</v>
      </c>
      <c r="P10804" s="9">
        <v>685</v>
      </c>
      <c r="Q10804" s="9">
        <v>716</v>
      </c>
      <c r="R10804" s="9">
        <v>1390</v>
      </c>
      <c r="S10804" s="9">
        <v>771</v>
      </c>
      <c r="T10804" s="9">
        <v>872</v>
      </c>
    </row>
    <row r="10805" spans="1:20" x14ac:dyDescent="0.35">
      <c r="A10805">
        <f t="shared" si="337"/>
        <v>10805</v>
      </c>
      <c r="B10805" s="3" t="s">
        <v>71</v>
      </c>
      <c r="C10805" s="3" t="s">
        <v>77</v>
      </c>
      <c r="D10805" s="3" t="s">
        <v>17</v>
      </c>
      <c r="E10805">
        <v>2023</v>
      </c>
      <c r="F10805" s="3" t="str">
        <f t="shared" si="336"/>
        <v>GGenMICA2023</v>
      </c>
      <c r="G10805" s="9">
        <v>672</v>
      </c>
      <c r="H10805" s="9">
        <v>722</v>
      </c>
      <c r="I10805" s="9">
        <v>1377</v>
      </c>
      <c r="J10805" s="9">
        <v>514</v>
      </c>
      <c r="K10805" s="9">
        <v>1332</v>
      </c>
      <c r="L10805" s="9">
        <v>507</v>
      </c>
      <c r="M10805" s="9">
        <v>1088</v>
      </c>
      <c r="N10805" s="9">
        <v>584</v>
      </c>
      <c r="O10805" s="9">
        <v>716</v>
      </c>
      <c r="P10805" s="9">
        <v>1192</v>
      </c>
      <c r="Q10805" s="9">
        <v>2805</v>
      </c>
      <c r="R10805" s="9">
        <v>2149</v>
      </c>
      <c r="S10805" s="9">
        <v>1209</v>
      </c>
      <c r="T10805" s="9">
        <v>829</v>
      </c>
    </row>
    <row r="10806" spans="1:20" x14ac:dyDescent="0.35">
      <c r="A10806">
        <f t="shared" si="337"/>
        <v>10806</v>
      </c>
      <c r="B10806" s="3" t="s">
        <v>71</v>
      </c>
      <c r="C10806" s="3" t="s">
        <v>77</v>
      </c>
      <c r="D10806" s="3" t="s">
        <v>17</v>
      </c>
      <c r="E10806">
        <v>2024</v>
      </c>
      <c r="F10806" s="3" t="str">
        <f t="shared" si="336"/>
        <v>GGenMICA2024</v>
      </c>
      <c r="G10806" s="9">
        <v>550</v>
      </c>
      <c r="H10806" s="9">
        <v>728</v>
      </c>
      <c r="I10806" s="9">
        <v>1252</v>
      </c>
      <c r="J10806" s="9">
        <v>517</v>
      </c>
      <c r="K10806" s="9">
        <v>1336</v>
      </c>
      <c r="L10806" s="9">
        <v>507</v>
      </c>
      <c r="M10806" s="9">
        <v>421</v>
      </c>
      <c r="N10806" s="9">
        <v>422</v>
      </c>
      <c r="O10806" s="9">
        <v>686</v>
      </c>
      <c r="P10806" s="9">
        <v>1544</v>
      </c>
      <c r="Q10806" s="9">
        <v>1386</v>
      </c>
      <c r="R10806" s="9">
        <v>1247</v>
      </c>
      <c r="S10806" s="9">
        <v>1823</v>
      </c>
      <c r="T10806" s="9">
        <v>1216</v>
      </c>
    </row>
    <row r="10807" spans="1:20" x14ac:dyDescent="0.35">
      <c r="A10807">
        <f t="shared" si="337"/>
        <v>10807</v>
      </c>
      <c r="B10807" s="3" t="s">
        <v>71</v>
      </c>
      <c r="C10807" s="3" t="s">
        <v>77</v>
      </c>
      <c r="D10807" s="3" t="s">
        <v>17</v>
      </c>
      <c r="E10807">
        <v>2025</v>
      </c>
      <c r="F10807" s="3" t="str">
        <f t="shared" si="336"/>
        <v>GGenMICA2025</v>
      </c>
      <c r="G10807" s="9">
        <v>448</v>
      </c>
      <c r="H10807" s="9">
        <v>714</v>
      </c>
      <c r="I10807" s="9">
        <v>1228</v>
      </c>
      <c r="J10807" s="9">
        <v>506</v>
      </c>
      <c r="K10807" s="9">
        <v>1018</v>
      </c>
      <c r="L10807" s="9">
        <v>502</v>
      </c>
      <c r="M10807" s="9">
        <v>418</v>
      </c>
      <c r="N10807" s="9">
        <v>420</v>
      </c>
      <c r="O10807" s="9">
        <v>345</v>
      </c>
      <c r="P10807" s="9">
        <v>718</v>
      </c>
      <c r="Q10807" s="9">
        <v>2672</v>
      </c>
      <c r="R10807" s="9">
        <v>1544</v>
      </c>
      <c r="S10807" s="9">
        <v>816</v>
      </c>
      <c r="T10807" s="9">
        <v>1232</v>
      </c>
    </row>
    <row r="10808" spans="1:20" x14ac:dyDescent="0.35">
      <c r="A10808">
        <f t="shared" si="337"/>
        <v>10808</v>
      </c>
      <c r="B10808" s="3" t="s">
        <v>71</v>
      </c>
      <c r="C10808" s="3" t="s">
        <v>77</v>
      </c>
      <c r="D10808" s="3" t="s">
        <v>17</v>
      </c>
      <c r="E10808">
        <v>2026</v>
      </c>
      <c r="F10808" s="3" t="str">
        <f t="shared" si="336"/>
        <v>GGenMICA2026</v>
      </c>
      <c r="G10808" s="9">
        <v>455</v>
      </c>
      <c r="H10808" s="9">
        <v>726</v>
      </c>
      <c r="I10808" s="9">
        <v>1250</v>
      </c>
      <c r="J10808" s="9">
        <v>516</v>
      </c>
      <c r="K10808" s="9">
        <v>1337</v>
      </c>
      <c r="L10808" s="9">
        <v>508</v>
      </c>
      <c r="M10808" s="9">
        <v>421</v>
      </c>
      <c r="N10808" s="9">
        <v>421</v>
      </c>
      <c r="O10808" s="9">
        <v>675</v>
      </c>
      <c r="P10808" s="9">
        <v>784</v>
      </c>
      <c r="Q10808" s="9">
        <v>1208</v>
      </c>
      <c r="R10808" s="9">
        <v>1722</v>
      </c>
      <c r="S10808" s="9">
        <v>799</v>
      </c>
      <c r="T10808" s="9">
        <v>1230</v>
      </c>
    </row>
    <row r="10809" spans="1:20" x14ac:dyDescent="0.35">
      <c r="A10809">
        <f t="shared" si="337"/>
        <v>10809</v>
      </c>
      <c r="B10809" s="3" t="s">
        <v>71</v>
      </c>
      <c r="C10809" s="3" t="s">
        <v>77</v>
      </c>
      <c r="D10809" s="3" t="s">
        <v>17</v>
      </c>
      <c r="E10809">
        <v>2027</v>
      </c>
      <c r="F10809" s="3" t="str">
        <f t="shared" si="336"/>
        <v>GGenMICA2027</v>
      </c>
      <c r="G10809" s="9">
        <v>452</v>
      </c>
      <c r="H10809" s="9">
        <v>719</v>
      </c>
      <c r="I10809" s="9">
        <v>1234</v>
      </c>
      <c r="J10809" s="9">
        <v>509</v>
      </c>
      <c r="K10809" s="9">
        <v>1021</v>
      </c>
      <c r="L10809" s="9">
        <v>502</v>
      </c>
      <c r="M10809" s="9">
        <v>416</v>
      </c>
      <c r="N10809" s="9">
        <v>416</v>
      </c>
      <c r="O10809" s="9">
        <v>338</v>
      </c>
      <c r="P10809" s="9">
        <v>895</v>
      </c>
      <c r="Q10809" s="9">
        <v>2281</v>
      </c>
      <c r="R10809" s="9">
        <v>1291</v>
      </c>
      <c r="S10809" s="9">
        <v>705</v>
      </c>
      <c r="T10809" s="9">
        <v>505</v>
      </c>
    </row>
    <row r="10810" spans="1:20" x14ac:dyDescent="0.35">
      <c r="A10810">
        <f t="shared" si="337"/>
        <v>10810</v>
      </c>
      <c r="B10810" s="3" t="s">
        <v>71</v>
      </c>
      <c r="C10810" s="3" t="s">
        <v>77</v>
      </c>
      <c r="D10810" s="3" t="s">
        <v>17</v>
      </c>
      <c r="E10810">
        <v>2028</v>
      </c>
      <c r="F10810" s="3" t="str">
        <f t="shared" si="336"/>
        <v>GGenMICA2028</v>
      </c>
      <c r="G10810" s="9">
        <v>457</v>
      </c>
      <c r="H10810" s="9">
        <v>725</v>
      </c>
      <c r="I10810" s="9">
        <v>1243</v>
      </c>
      <c r="J10810" s="9">
        <v>512</v>
      </c>
      <c r="K10810" s="9">
        <v>1026</v>
      </c>
      <c r="L10810" s="9">
        <v>504</v>
      </c>
      <c r="M10810" s="9">
        <v>1078</v>
      </c>
      <c r="N10810" s="9">
        <v>576</v>
      </c>
      <c r="O10810" s="9">
        <v>336</v>
      </c>
      <c r="P10810" s="9">
        <v>353</v>
      </c>
      <c r="Q10810" s="9">
        <v>2805</v>
      </c>
      <c r="R10810" s="9">
        <v>2213</v>
      </c>
      <c r="S10810" s="9">
        <v>1362</v>
      </c>
      <c r="T10810" s="9">
        <v>792</v>
      </c>
    </row>
    <row r="10811" spans="1:20" x14ac:dyDescent="0.35">
      <c r="A10811">
        <f t="shared" si="337"/>
        <v>10811</v>
      </c>
      <c r="B10811" s="3" t="s">
        <v>71</v>
      </c>
      <c r="C10811" s="3" t="s">
        <v>77</v>
      </c>
      <c r="D10811" s="3" t="s">
        <v>17</v>
      </c>
      <c r="E10811">
        <v>2029</v>
      </c>
      <c r="F10811" s="3" t="str">
        <f t="shared" si="336"/>
        <v>GGenMICA2029</v>
      </c>
      <c r="G10811" s="9">
        <v>723</v>
      </c>
      <c r="H10811" s="9">
        <v>727</v>
      </c>
      <c r="I10811" s="9">
        <v>1251</v>
      </c>
      <c r="J10811" s="9">
        <v>516</v>
      </c>
      <c r="K10811" s="9">
        <v>1335</v>
      </c>
      <c r="L10811" s="9">
        <v>507</v>
      </c>
      <c r="M10811" s="9">
        <v>506</v>
      </c>
      <c r="N10811" s="9">
        <v>423</v>
      </c>
      <c r="O10811" s="9">
        <v>351</v>
      </c>
      <c r="P10811" s="9">
        <v>2611</v>
      </c>
      <c r="Q10811" s="9">
        <v>2155</v>
      </c>
      <c r="R10811" s="9">
        <v>1144</v>
      </c>
      <c r="S10811" s="9">
        <v>688</v>
      </c>
      <c r="T10811" s="9">
        <v>1227</v>
      </c>
    </row>
    <row r="10812" spans="1:20" x14ac:dyDescent="0.35">
      <c r="A10812">
        <f t="shared" si="337"/>
        <v>10812</v>
      </c>
      <c r="B10812" s="3" t="s">
        <v>71</v>
      </c>
      <c r="C10812" s="3" t="s">
        <v>77</v>
      </c>
      <c r="D10812" s="3" t="s">
        <v>18</v>
      </c>
      <c r="E10812">
        <v>2020</v>
      </c>
      <c r="F10812" s="3" t="str">
        <f t="shared" si="336"/>
        <v>GGenREVELS2020</v>
      </c>
      <c r="G10812" s="9">
        <v>418</v>
      </c>
      <c r="H10812" s="9">
        <v>611</v>
      </c>
      <c r="I10812" s="9">
        <v>982</v>
      </c>
      <c r="J10812" s="9">
        <v>434</v>
      </c>
      <c r="K10812" s="9">
        <v>841</v>
      </c>
      <c r="L10812" s="9">
        <v>451</v>
      </c>
      <c r="M10812" s="9">
        <v>571</v>
      </c>
      <c r="N10812" s="9">
        <v>606</v>
      </c>
      <c r="O10812" s="9">
        <v>1007</v>
      </c>
      <c r="P10812" s="9">
        <v>1204</v>
      </c>
      <c r="Q10812" s="9">
        <v>974</v>
      </c>
      <c r="R10812" s="9">
        <v>1034</v>
      </c>
      <c r="S10812" s="9">
        <v>1237</v>
      </c>
      <c r="T10812" s="9">
        <v>999</v>
      </c>
    </row>
    <row r="10813" spans="1:20" x14ac:dyDescent="0.35">
      <c r="A10813">
        <f t="shared" si="337"/>
        <v>10813</v>
      </c>
      <c r="B10813" s="3" t="s">
        <v>71</v>
      </c>
      <c r="C10813" s="3" t="s">
        <v>77</v>
      </c>
      <c r="D10813" s="3" t="s">
        <v>18</v>
      </c>
      <c r="E10813">
        <v>2021</v>
      </c>
      <c r="F10813" s="3" t="str">
        <f t="shared" si="336"/>
        <v>GGenREVELS2021</v>
      </c>
      <c r="G10813" s="9">
        <v>415</v>
      </c>
      <c r="H10813" s="9">
        <v>630</v>
      </c>
      <c r="I10813" s="9">
        <v>991</v>
      </c>
      <c r="J10813" s="9">
        <v>442</v>
      </c>
      <c r="K10813" s="9">
        <v>768</v>
      </c>
      <c r="L10813" s="9">
        <v>920</v>
      </c>
      <c r="M10813" s="9">
        <v>457</v>
      </c>
      <c r="N10813" s="9">
        <v>524</v>
      </c>
      <c r="O10813" s="9">
        <v>802</v>
      </c>
      <c r="P10813" s="9">
        <v>1027</v>
      </c>
      <c r="Q10813" s="9">
        <v>1011</v>
      </c>
      <c r="R10813" s="9">
        <v>1185</v>
      </c>
      <c r="S10813" s="9">
        <v>885</v>
      </c>
      <c r="T10813" s="9">
        <v>1065</v>
      </c>
    </row>
    <row r="10814" spans="1:20" x14ac:dyDescent="0.35">
      <c r="A10814">
        <f t="shared" si="337"/>
        <v>10814</v>
      </c>
      <c r="B10814" s="3" t="s">
        <v>71</v>
      </c>
      <c r="C10814" s="3" t="s">
        <v>77</v>
      </c>
      <c r="D10814" s="3" t="s">
        <v>18</v>
      </c>
      <c r="E10814">
        <v>2022</v>
      </c>
      <c r="F10814" s="3" t="str">
        <f t="shared" si="336"/>
        <v>GGenREVELS2022</v>
      </c>
      <c r="G10814" s="9">
        <v>443</v>
      </c>
      <c r="H10814" s="9">
        <v>1143</v>
      </c>
      <c r="I10814" s="9">
        <v>997</v>
      </c>
      <c r="J10814" s="9">
        <v>444</v>
      </c>
      <c r="K10814" s="9">
        <v>849</v>
      </c>
      <c r="L10814" s="9">
        <v>393</v>
      </c>
      <c r="M10814" s="9">
        <v>459</v>
      </c>
      <c r="N10814" s="9">
        <v>472</v>
      </c>
      <c r="O10814" s="9">
        <v>1037</v>
      </c>
      <c r="P10814" s="9">
        <v>1341</v>
      </c>
      <c r="Q10814" s="9">
        <v>950</v>
      </c>
      <c r="R10814" s="9">
        <v>1271</v>
      </c>
      <c r="S10814" s="9">
        <v>790</v>
      </c>
      <c r="T10814" s="9">
        <v>855</v>
      </c>
    </row>
    <row r="10815" spans="1:20" x14ac:dyDescent="0.35">
      <c r="A10815">
        <f t="shared" si="337"/>
        <v>10815</v>
      </c>
      <c r="B10815" s="3" t="s">
        <v>71</v>
      </c>
      <c r="C10815" s="3" t="s">
        <v>77</v>
      </c>
      <c r="D10815" s="3" t="s">
        <v>18</v>
      </c>
      <c r="E10815">
        <v>2023</v>
      </c>
      <c r="F10815" s="3" t="str">
        <f t="shared" si="336"/>
        <v>GGenREVELS2023</v>
      </c>
      <c r="G10815" s="9">
        <v>706</v>
      </c>
      <c r="H10815" s="9">
        <v>712</v>
      </c>
      <c r="I10815" s="9">
        <v>1174</v>
      </c>
      <c r="J10815" s="9">
        <v>497</v>
      </c>
      <c r="K10815" s="9">
        <v>1106</v>
      </c>
      <c r="L10815" s="9">
        <v>520</v>
      </c>
      <c r="M10815" s="9">
        <v>1042</v>
      </c>
      <c r="N10815" s="9">
        <v>728</v>
      </c>
      <c r="O10815" s="9">
        <v>1169</v>
      </c>
      <c r="P10815" s="9">
        <v>2105</v>
      </c>
      <c r="Q10815" s="9">
        <v>2469</v>
      </c>
      <c r="R10815" s="9">
        <v>1913</v>
      </c>
      <c r="S10815" s="9">
        <v>1145</v>
      </c>
      <c r="T10815" s="9">
        <v>782</v>
      </c>
    </row>
    <row r="10816" spans="1:20" x14ac:dyDescent="0.35">
      <c r="A10816">
        <f t="shared" si="337"/>
        <v>10816</v>
      </c>
      <c r="B10816" s="3" t="s">
        <v>71</v>
      </c>
      <c r="C10816" s="3" t="s">
        <v>77</v>
      </c>
      <c r="D10816" s="3" t="s">
        <v>18</v>
      </c>
      <c r="E10816">
        <v>2024</v>
      </c>
      <c r="F10816" s="3" t="str">
        <f t="shared" si="336"/>
        <v>GGenREVELS2024</v>
      </c>
      <c r="G10816" s="9">
        <v>552</v>
      </c>
      <c r="H10816" s="9">
        <v>651</v>
      </c>
      <c r="I10816" s="9">
        <v>1022</v>
      </c>
      <c r="J10816" s="9">
        <v>460</v>
      </c>
      <c r="K10816" s="9">
        <v>1089</v>
      </c>
      <c r="L10816" s="9">
        <v>505</v>
      </c>
      <c r="M10816" s="9">
        <v>542</v>
      </c>
      <c r="N10816" s="9">
        <v>643</v>
      </c>
      <c r="O10816" s="9">
        <v>1092</v>
      </c>
      <c r="P10816" s="9">
        <v>2116</v>
      </c>
      <c r="Q10816" s="9">
        <v>1504</v>
      </c>
      <c r="R10816" s="9">
        <v>1144</v>
      </c>
      <c r="S10816" s="9">
        <v>1531</v>
      </c>
      <c r="T10816" s="9">
        <v>1061</v>
      </c>
    </row>
    <row r="10817" spans="1:20" x14ac:dyDescent="0.35">
      <c r="A10817">
        <f t="shared" si="337"/>
        <v>10817</v>
      </c>
      <c r="B10817" s="3" t="s">
        <v>71</v>
      </c>
      <c r="C10817" s="3" t="s">
        <v>77</v>
      </c>
      <c r="D10817" s="3" t="s">
        <v>18</v>
      </c>
      <c r="E10817">
        <v>2025</v>
      </c>
      <c r="F10817" s="3" t="str">
        <f t="shared" si="336"/>
        <v>GGenREVELS2025</v>
      </c>
      <c r="G10817" s="9">
        <v>536</v>
      </c>
      <c r="H10817" s="9">
        <v>667</v>
      </c>
      <c r="I10817" s="9">
        <v>1020</v>
      </c>
      <c r="J10817" s="9">
        <v>459</v>
      </c>
      <c r="K10817" s="9">
        <v>884</v>
      </c>
      <c r="L10817" s="9">
        <v>542</v>
      </c>
      <c r="M10817" s="9">
        <v>578</v>
      </c>
      <c r="N10817" s="9">
        <v>701</v>
      </c>
      <c r="O10817" s="9">
        <v>890</v>
      </c>
      <c r="P10817" s="9">
        <v>1263</v>
      </c>
      <c r="Q10817" s="9">
        <v>2469</v>
      </c>
      <c r="R10817" s="9">
        <v>1400</v>
      </c>
      <c r="S10817" s="9">
        <v>840</v>
      </c>
      <c r="T10817" s="9">
        <v>1109</v>
      </c>
    </row>
    <row r="10818" spans="1:20" x14ac:dyDescent="0.35">
      <c r="A10818">
        <f t="shared" si="337"/>
        <v>10818</v>
      </c>
      <c r="B10818" s="3" t="s">
        <v>71</v>
      </c>
      <c r="C10818" s="3" t="s">
        <v>77</v>
      </c>
      <c r="D10818" s="3" t="s">
        <v>18</v>
      </c>
      <c r="E10818">
        <v>2026</v>
      </c>
      <c r="F10818" s="3" t="str">
        <f t="shared" ref="F10818:F10881" si="338">_xlfn.CONCAT(B10818,C10818,D10818,E10818)</f>
        <v>GGenREVELS2026</v>
      </c>
      <c r="G10818" s="9">
        <v>573</v>
      </c>
      <c r="H10818" s="9">
        <v>710</v>
      </c>
      <c r="I10818" s="9">
        <v>1041</v>
      </c>
      <c r="J10818" s="9">
        <v>469</v>
      </c>
      <c r="K10818" s="9">
        <v>1097</v>
      </c>
      <c r="L10818" s="9">
        <v>491</v>
      </c>
      <c r="M10818" s="9">
        <v>492</v>
      </c>
      <c r="N10818" s="9">
        <v>521</v>
      </c>
      <c r="O10818" s="9">
        <v>927</v>
      </c>
      <c r="P10818" s="9">
        <v>1524</v>
      </c>
      <c r="Q10818" s="9">
        <v>1427</v>
      </c>
      <c r="R10818" s="9">
        <v>1533</v>
      </c>
      <c r="S10818" s="9">
        <v>793</v>
      </c>
      <c r="T10818" s="9">
        <v>1098</v>
      </c>
    </row>
    <row r="10819" spans="1:20" x14ac:dyDescent="0.35">
      <c r="A10819">
        <f t="shared" ref="A10819:A10882" si="339">A10818+1</f>
        <v>10819</v>
      </c>
      <c r="B10819" s="3" t="s">
        <v>71</v>
      </c>
      <c r="C10819" s="3" t="s">
        <v>77</v>
      </c>
      <c r="D10819" s="3" t="s">
        <v>18</v>
      </c>
      <c r="E10819">
        <v>2027</v>
      </c>
      <c r="F10819" s="3" t="str">
        <f t="shared" si="338"/>
        <v>GGenREVELS2027</v>
      </c>
      <c r="G10819" s="9">
        <v>460</v>
      </c>
      <c r="H10819" s="9">
        <v>634</v>
      </c>
      <c r="I10819" s="9">
        <v>1011</v>
      </c>
      <c r="J10819" s="9">
        <v>455</v>
      </c>
      <c r="K10819" s="9">
        <v>855</v>
      </c>
      <c r="L10819" s="9">
        <v>489</v>
      </c>
      <c r="M10819" s="9">
        <v>530</v>
      </c>
      <c r="N10819" s="9">
        <v>563</v>
      </c>
      <c r="O10819" s="9">
        <v>774</v>
      </c>
      <c r="P10819" s="9">
        <v>1719</v>
      </c>
      <c r="Q10819" s="9">
        <v>2126</v>
      </c>
      <c r="R10819" s="9">
        <v>1146</v>
      </c>
      <c r="S10819" s="9">
        <v>706</v>
      </c>
      <c r="T10819" s="9">
        <v>467</v>
      </c>
    </row>
    <row r="10820" spans="1:20" x14ac:dyDescent="0.35">
      <c r="A10820">
        <f t="shared" si="339"/>
        <v>10820</v>
      </c>
      <c r="B10820" s="3" t="s">
        <v>71</v>
      </c>
      <c r="C10820" s="3" t="s">
        <v>77</v>
      </c>
      <c r="D10820" s="3" t="s">
        <v>18</v>
      </c>
      <c r="E10820">
        <v>2028</v>
      </c>
      <c r="F10820" s="3" t="str">
        <f t="shared" si="338"/>
        <v>GGenREVELS2028</v>
      </c>
      <c r="G10820" s="9">
        <v>410</v>
      </c>
      <c r="H10820" s="9">
        <v>600</v>
      </c>
      <c r="I10820" s="9">
        <v>977</v>
      </c>
      <c r="J10820" s="9">
        <v>432</v>
      </c>
      <c r="K10820" s="9">
        <v>849</v>
      </c>
      <c r="L10820" s="9">
        <v>476</v>
      </c>
      <c r="M10820" s="9">
        <v>976</v>
      </c>
      <c r="N10820" s="9">
        <v>632</v>
      </c>
      <c r="O10820" s="9">
        <v>828</v>
      </c>
      <c r="P10820" s="9">
        <v>1202</v>
      </c>
      <c r="Q10820" s="9">
        <v>2469</v>
      </c>
      <c r="R10820" s="9">
        <v>1977</v>
      </c>
      <c r="S10820" s="9">
        <v>1295</v>
      </c>
      <c r="T10820" s="9">
        <v>728</v>
      </c>
    </row>
    <row r="10821" spans="1:20" x14ac:dyDescent="0.35">
      <c r="A10821">
        <f t="shared" si="339"/>
        <v>10821</v>
      </c>
      <c r="B10821" s="3" t="s">
        <v>71</v>
      </c>
      <c r="C10821" s="3" t="s">
        <v>77</v>
      </c>
      <c r="D10821" s="3" t="s">
        <v>18</v>
      </c>
      <c r="E10821">
        <v>2029</v>
      </c>
      <c r="F10821" s="3" t="str">
        <f t="shared" si="338"/>
        <v>GGenREVELS2029</v>
      </c>
      <c r="G10821" s="9">
        <v>723</v>
      </c>
      <c r="H10821" s="9">
        <v>646</v>
      </c>
      <c r="I10821" s="9">
        <v>1010</v>
      </c>
      <c r="J10821" s="9">
        <v>453</v>
      </c>
      <c r="K10821" s="9">
        <v>1082</v>
      </c>
      <c r="L10821" s="9">
        <v>492</v>
      </c>
      <c r="M10821" s="9">
        <v>651</v>
      </c>
      <c r="N10821" s="9">
        <v>715</v>
      </c>
      <c r="O10821" s="9">
        <v>979</v>
      </c>
      <c r="P10821" s="9">
        <v>2469</v>
      </c>
      <c r="Q10821" s="9">
        <v>1969</v>
      </c>
      <c r="R10821" s="9">
        <v>1028</v>
      </c>
      <c r="S10821" s="9">
        <v>669</v>
      </c>
      <c r="T10821" s="9">
        <v>1008</v>
      </c>
    </row>
    <row r="10822" spans="1:20" x14ac:dyDescent="0.35">
      <c r="A10822">
        <f t="shared" si="339"/>
        <v>10822</v>
      </c>
      <c r="B10822" s="3" t="s">
        <v>71</v>
      </c>
      <c r="C10822" s="3" t="s">
        <v>77</v>
      </c>
      <c r="D10822" s="3" t="s">
        <v>19</v>
      </c>
      <c r="E10822">
        <v>2020</v>
      </c>
      <c r="F10822" s="3" t="str">
        <f t="shared" si="338"/>
        <v>GGenARROW2020</v>
      </c>
      <c r="G10822" s="9">
        <v>111</v>
      </c>
      <c r="H10822" s="9">
        <v>153</v>
      </c>
      <c r="I10822" s="9">
        <v>141</v>
      </c>
      <c r="J10822" s="9">
        <v>71</v>
      </c>
      <c r="K10822" s="9">
        <v>0</v>
      </c>
      <c r="L10822" s="9">
        <v>0</v>
      </c>
      <c r="M10822" s="9">
        <v>0</v>
      </c>
      <c r="N10822" s="9">
        <v>9</v>
      </c>
      <c r="O10822" s="9">
        <v>34</v>
      </c>
      <c r="P10822" s="9">
        <v>86</v>
      </c>
      <c r="Q10822" s="9">
        <v>160</v>
      </c>
      <c r="R10822" s="9">
        <v>182</v>
      </c>
      <c r="S10822" s="9">
        <v>173</v>
      </c>
      <c r="T10822" s="9">
        <v>166</v>
      </c>
    </row>
    <row r="10823" spans="1:20" x14ac:dyDescent="0.35">
      <c r="A10823">
        <f t="shared" si="339"/>
        <v>10823</v>
      </c>
      <c r="B10823" s="3" t="s">
        <v>71</v>
      </c>
      <c r="C10823" s="3" t="s">
        <v>77</v>
      </c>
      <c r="D10823" s="3" t="s">
        <v>19</v>
      </c>
      <c r="E10823">
        <v>2021</v>
      </c>
      <c r="F10823" s="3" t="str">
        <f t="shared" si="338"/>
        <v>GGenARROW2021</v>
      </c>
      <c r="G10823" s="9">
        <v>117</v>
      </c>
      <c r="H10823" s="9">
        <v>146</v>
      </c>
      <c r="I10823" s="9">
        <v>160</v>
      </c>
      <c r="J10823" s="9">
        <v>103</v>
      </c>
      <c r="K10823" s="9">
        <v>47</v>
      </c>
      <c r="L10823" s="9">
        <v>20</v>
      </c>
      <c r="M10823" s="9">
        <v>19</v>
      </c>
      <c r="N10823" s="9">
        <v>21</v>
      </c>
      <c r="O10823" s="9">
        <v>46</v>
      </c>
      <c r="P10823" s="9">
        <v>63</v>
      </c>
      <c r="Q10823" s="9">
        <v>184</v>
      </c>
      <c r="R10823" s="9">
        <v>184</v>
      </c>
      <c r="S10823" s="9">
        <v>184</v>
      </c>
      <c r="T10823" s="9">
        <v>184</v>
      </c>
    </row>
    <row r="10824" spans="1:20" x14ac:dyDescent="0.35">
      <c r="A10824">
        <f t="shared" si="339"/>
        <v>10824</v>
      </c>
      <c r="B10824" s="3" t="s">
        <v>71</v>
      </c>
      <c r="C10824" s="3" t="s">
        <v>77</v>
      </c>
      <c r="D10824" s="3" t="s">
        <v>19</v>
      </c>
      <c r="E10824">
        <v>2022</v>
      </c>
      <c r="F10824" s="3" t="str">
        <f t="shared" si="338"/>
        <v>GGenARROW2022</v>
      </c>
      <c r="G10824" s="9">
        <v>149</v>
      </c>
      <c r="H10824" s="9">
        <v>159</v>
      </c>
      <c r="I10824" s="9">
        <v>151</v>
      </c>
      <c r="J10824" s="9">
        <v>102</v>
      </c>
      <c r="K10824" s="9">
        <v>27</v>
      </c>
      <c r="L10824" s="9">
        <v>19</v>
      </c>
      <c r="M10824" s="9">
        <v>20</v>
      </c>
      <c r="N10824" s="9">
        <v>22</v>
      </c>
      <c r="O10824" s="9">
        <v>59</v>
      </c>
      <c r="P10824" s="9">
        <v>143</v>
      </c>
      <c r="Q10824" s="9">
        <v>181</v>
      </c>
      <c r="R10824" s="9">
        <v>184</v>
      </c>
      <c r="S10824" s="9">
        <v>184</v>
      </c>
      <c r="T10824" s="9">
        <v>184</v>
      </c>
    </row>
    <row r="10825" spans="1:20" x14ac:dyDescent="0.35">
      <c r="A10825">
        <f t="shared" si="339"/>
        <v>10825</v>
      </c>
      <c r="B10825" s="3" t="s">
        <v>71</v>
      </c>
      <c r="C10825" s="3" t="s">
        <v>77</v>
      </c>
      <c r="D10825" s="3" t="s">
        <v>19</v>
      </c>
      <c r="E10825">
        <v>2023</v>
      </c>
      <c r="F10825" s="3" t="str">
        <f t="shared" si="338"/>
        <v>GGenARROW2023</v>
      </c>
      <c r="G10825" s="9">
        <v>164</v>
      </c>
      <c r="H10825" s="9">
        <v>157</v>
      </c>
      <c r="I10825" s="9">
        <v>118</v>
      </c>
      <c r="J10825" s="9">
        <v>48</v>
      </c>
      <c r="K10825" s="9">
        <v>0</v>
      </c>
      <c r="L10825" s="9">
        <v>0</v>
      </c>
      <c r="M10825" s="9">
        <v>0</v>
      </c>
      <c r="N10825" s="9">
        <v>0</v>
      </c>
      <c r="O10825" s="9">
        <v>0</v>
      </c>
      <c r="P10825" s="9">
        <v>0</v>
      </c>
      <c r="Q10825" s="9">
        <v>110</v>
      </c>
      <c r="R10825" s="9">
        <v>178</v>
      </c>
      <c r="S10825" s="9">
        <v>184</v>
      </c>
      <c r="T10825" s="9">
        <v>184</v>
      </c>
    </row>
    <row r="10826" spans="1:20" x14ac:dyDescent="0.35">
      <c r="A10826">
        <f t="shared" si="339"/>
        <v>10826</v>
      </c>
      <c r="B10826" s="3" t="s">
        <v>71</v>
      </c>
      <c r="C10826" s="3" t="s">
        <v>77</v>
      </c>
      <c r="D10826" s="3" t="s">
        <v>19</v>
      </c>
      <c r="E10826">
        <v>2024</v>
      </c>
      <c r="F10826" s="3" t="str">
        <f t="shared" si="338"/>
        <v>GGenARROW2024</v>
      </c>
      <c r="G10826" s="9">
        <v>142</v>
      </c>
      <c r="H10826" s="9">
        <v>163</v>
      </c>
      <c r="I10826" s="9">
        <v>128</v>
      </c>
      <c r="J10826" s="9">
        <v>52</v>
      </c>
      <c r="K10826" s="9">
        <v>0</v>
      </c>
      <c r="L10826" s="9">
        <v>0</v>
      </c>
      <c r="M10826" s="9">
        <v>7</v>
      </c>
      <c r="N10826" s="9">
        <v>7</v>
      </c>
      <c r="O10826" s="9">
        <v>6</v>
      </c>
      <c r="P10826" s="9">
        <v>24</v>
      </c>
      <c r="Q10826" s="9">
        <v>85</v>
      </c>
      <c r="R10826" s="9">
        <v>173</v>
      </c>
      <c r="S10826" s="9">
        <v>173</v>
      </c>
      <c r="T10826" s="9">
        <v>163</v>
      </c>
    </row>
    <row r="10827" spans="1:20" x14ac:dyDescent="0.35">
      <c r="A10827">
        <f t="shared" si="339"/>
        <v>10827</v>
      </c>
      <c r="B10827" s="3" t="s">
        <v>71</v>
      </c>
      <c r="C10827" s="3" t="s">
        <v>77</v>
      </c>
      <c r="D10827" s="3" t="s">
        <v>19</v>
      </c>
      <c r="E10827">
        <v>2025</v>
      </c>
      <c r="F10827" s="3" t="str">
        <f t="shared" si="338"/>
        <v>GGenARROW2025</v>
      </c>
      <c r="G10827" s="9">
        <v>132</v>
      </c>
      <c r="H10827" s="9">
        <v>156</v>
      </c>
      <c r="I10827" s="9">
        <v>159</v>
      </c>
      <c r="J10827" s="9">
        <v>108</v>
      </c>
      <c r="K10827" s="9">
        <v>15</v>
      </c>
      <c r="L10827" s="9">
        <v>0</v>
      </c>
      <c r="M10827" s="9">
        <v>4</v>
      </c>
      <c r="N10827" s="9">
        <v>14</v>
      </c>
      <c r="O10827" s="9">
        <v>38</v>
      </c>
      <c r="P10827" s="9">
        <v>104</v>
      </c>
      <c r="Q10827" s="9">
        <v>149</v>
      </c>
      <c r="R10827" s="9">
        <v>184</v>
      </c>
      <c r="S10827" s="9">
        <v>184</v>
      </c>
      <c r="T10827" s="9">
        <v>184</v>
      </c>
    </row>
    <row r="10828" spans="1:20" x14ac:dyDescent="0.35">
      <c r="A10828">
        <f t="shared" si="339"/>
        <v>10828</v>
      </c>
      <c r="B10828" s="3" t="s">
        <v>71</v>
      </c>
      <c r="C10828" s="3" t="s">
        <v>77</v>
      </c>
      <c r="D10828" s="3" t="s">
        <v>19</v>
      </c>
      <c r="E10828">
        <v>2026</v>
      </c>
      <c r="F10828" s="3" t="str">
        <f t="shared" si="338"/>
        <v>GGenARROW2026</v>
      </c>
      <c r="G10828" s="9">
        <v>177</v>
      </c>
      <c r="H10828" s="9">
        <v>163</v>
      </c>
      <c r="I10828" s="9">
        <v>129</v>
      </c>
      <c r="J10828" s="9">
        <v>54</v>
      </c>
      <c r="K10828" s="9">
        <v>0</v>
      </c>
      <c r="L10828" s="9">
        <v>0</v>
      </c>
      <c r="M10828" s="9">
        <v>8</v>
      </c>
      <c r="N10828" s="9">
        <v>14</v>
      </c>
      <c r="O10828" s="9">
        <v>27</v>
      </c>
      <c r="P10828" s="9">
        <v>107</v>
      </c>
      <c r="Q10828" s="9">
        <v>165</v>
      </c>
      <c r="R10828" s="9">
        <v>184</v>
      </c>
      <c r="S10828" s="9">
        <v>179</v>
      </c>
      <c r="T10828" s="9">
        <v>184</v>
      </c>
    </row>
    <row r="10829" spans="1:20" x14ac:dyDescent="0.35">
      <c r="A10829">
        <f t="shared" si="339"/>
        <v>10829</v>
      </c>
      <c r="B10829" s="3" t="s">
        <v>71</v>
      </c>
      <c r="C10829" s="3" t="s">
        <v>77</v>
      </c>
      <c r="D10829" s="3" t="s">
        <v>19</v>
      </c>
      <c r="E10829">
        <v>2027</v>
      </c>
      <c r="F10829" s="3" t="str">
        <f t="shared" si="338"/>
        <v>GGenARROW2027</v>
      </c>
      <c r="G10829" s="9">
        <v>132</v>
      </c>
      <c r="H10829" s="9">
        <v>160</v>
      </c>
      <c r="I10829" s="9">
        <v>152</v>
      </c>
      <c r="J10829" s="9">
        <v>96</v>
      </c>
      <c r="K10829" s="9">
        <v>8</v>
      </c>
      <c r="L10829" s="9">
        <v>0</v>
      </c>
      <c r="M10829" s="9">
        <v>0</v>
      </c>
      <c r="N10829" s="9">
        <v>6</v>
      </c>
      <c r="O10829" s="9">
        <v>8</v>
      </c>
      <c r="P10829" s="9">
        <v>36</v>
      </c>
      <c r="Q10829" s="9">
        <v>135</v>
      </c>
      <c r="R10829" s="9">
        <v>184</v>
      </c>
      <c r="S10829" s="9">
        <v>163</v>
      </c>
      <c r="T10829" s="9">
        <v>138</v>
      </c>
    </row>
    <row r="10830" spans="1:20" x14ac:dyDescent="0.35">
      <c r="A10830">
        <f t="shared" si="339"/>
        <v>10830</v>
      </c>
      <c r="B10830" s="3" t="s">
        <v>71</v>
      </c>
      <c r="C10830" s="3" t="s">
        <v>77</v>
      </c>
      <c r="D10830" s="3" t="s">
        <v>19</v>
      </c>
      <c r="E10830">
        <v>2028</v>
      </c>
      <c r="F10830" s="3" t="str">
        <f t="shared" si="338"/>
        <v>GGenARROW2028</v>
      </c>
      <c r="G10830" s="9">
        <v>110</v>
      </c>
      <c r="H10830" s="9">
        <v>140</v>
      </c>
      <c r="I10830" s="9">
        <v>144</v>
      </c>
      <c r="J10830" s="9">
        <v>76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25</v>
      </c>
      <c r="Q10830" s="9">
        <v>124</v>
      </c>
      <c r="R10830" s="9">
        <v>176</v>
      </c>
      <c r="S10830" s="9">
        <v>184</v>
      </c>
      <c r="T10830" s="9">
        <v>180</v>
      </c>
    </row>
    <row r="10831" spans="1:20" x14ac:dyDescent="0.35">
      <c r="A10831">
        <f t="shared" si="339"/>
        <v>10831</v>
      </c>
      <c r="B10831" s="3" t="s">
        <v>71</v>
      </c>
      <c r="C10831" s="3" t="s">
        <v>77</v>
      </c>
      <c r="D10831" s="3" t="s">
        <v>19</v>
      </c>
      <c r="E10831">
        <v>2029</v>
      </c>
      <c r="F10831" s="3" t="str">
        <f t="shared" si="338"/>
        <v>GGenARROW2029</v>
      </c>
      <c r="G10831" s="9">
        <v>162</v>
      </c>
      <c r="H10831" s="9">
        <v>164</v>
      </c>
      <c r="I10831" s="9">
        <v>130</v>
      </c>
      <c r="J10831" s="9">
        <v>51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29</v>
      </c>
      <c r="Q10831" s="9">
        <v>146</v>
      </c>
      <c r="R10831" s="9">
        <v>184</v>
      </c>
      <c r="S10831" s="9">
        <v>184</v>
      </c>
      <c r="T10831" s="9">
        <v>160</v>
      </c>
    </row>
    <row r="10832" spans="1:20" x14ac:dyDescent="0.35">
      <c r="A10832">
        <f t="shared" si="339"/>
        <v>10832</v>
      </c>
      <c r="B10832" s="3" t="s">
        <v>71</v>
      </c>
      <c r="C10832" s="3" t="s">
        <v>77</v>
      </c>
      <c r="D10832" s="3" t="s">
        <v>20</v>
      </c>
      <c r="E10832">
        <v>2020</v>
      </c>
      <c r="F10832" s="3" t="str">
        <f t="shared" si="338"/>
        <v>GGenLIBBY2020</v>
      </c>
      <c r="G10832" s="9">
        <v>91</v>
      </c>
      <c r="H10832" s="9">
        <v>218</v>
      </c>
      <c r="I10832" s="9">
        <v>286</v>
      </c>
      <c r="J10832" s="9">
        <v>85</v>
      </c>
      <c r="K10832" s="9">
        <v>91</v>
      </c>
      <c r="L10832" s="9">
        <v>84</v>
      </c>
      <c r="M10832" s="9">
        <v>84</v>
      </c>
      <c r="N10832" s="9">
        <v>85</v>
      </c>
      <c r="O10832" s="9">
        <v>330</v>
      </c>
      <c r="P10832" s="9">
        <v>344</v>
      </c>
      <c r="Q10832" s="9">
        <v>177</v>
      </c>
      <c r="R10832" s="9">
        <v>145</v>
      </c>
      <c r="S10832" s="9">
        <v>145</v>
      </c>
      <c r="T10832" s="9">
        <v>143</v>
      </c>
    </row>
    <row r="10833" spans="1:20" x14ac:dyDescent="0.35">
      <c r="A10833">
        <f t="shared" si="339"/>
        <v>10833</v>
      </c>
      <c r="B10833" s="3" t="s">
        <v>71</v>
      </c>
      <c r="C10833" s="3" t="s">
        <v>77</v>
      </c>
      <c r="D10833" s="3" t="s">
        <v>20</v>
      </c>
      <c r="E10833">
        <v>2021</v>
      </c>
      <c r="F10833" s="3" t="str">
        <f t="shared" si="338"/>
        <v>GGenLIBBY2021</v>
      </c>
      <c r="G10833" s="9">
        <v>93</v>
      </c>
      <c r="H10833" s="9">
        <v>319</v>
      </c>
      <c r="I10833" s="9">
        <v>388</v>
      </c>
      <c r="J10833" s="9">
        <v>143</v>
      </c>
      <c r="K10833" s="9">
        <v>80</v>
      </c>
      <c r="L10833" s="9">
        <v>79</v>
      </c>
      <c r="M10833" s="9">
        <v>79</v>
      </c>
      <c r="N10833" s="9">
        <v>79</v>
      </c>
      <c r="O10833" s="9">
        <v>417</v>
      </c>
      <c r="P10833" s="9">
        <v>322</v>
      </c>
      <c r="Q10833" s="9">
        <v>289</v>
      </c>
      <c r="R10833" s="9">
        <v>293</v>
      </c>
      <c r="S10833" s="9">
        <v>291</v>
      </c>
      <c r="T10833" s="9">
        <v>287</v>
      </c>
    </row>
    <row r="10834" spans="1:20" x14ac:dyDescent="0.35">
      <c r="A10834">
        <f t="shared" si="339"/>
        <v>10834</v>
      </c>
      <c r="B10834" s="3" t="s">
        <v>71</v>
      </c>
      <c r="C10834" s="3" t="s">
        <v>77</v>
      </c>
      <c r="D10834" s="3" t="s">
        <v>20</v>
      </c>
      <c r="E10834">
        <v>2022</v>
      </c>
      <c r="F10834" s="3" t="str">
        <f t="shared" si="338"/>
        <v>GGenLIBBY2022</v>
      </c>
      <c r="G10834" s="9">
        <v>91</v>
      </c>
      <c r="H10834" s="9">
        <v>184</v>
      </c>
      <c r="I10834" s="9">
        <v>319</v>
      </c>
      <c r="J10834" s="9">
        <v>85</v>
      </c>
      <c r="K10834" s="9">
        <v>84</v>
      </c>
      <c r="L10834" s="9">
        <v>84</v>
      </c>
      <c r="M10834" s="9">
        <v>84</v>
      </c>
      <c r="N10834" s="9">
        <v>85</v>
      </c>
      <c r="O10834" s="9">
        <v>469</v>
      </c>
      <c r="P10834" s="9">
        <v>584</v>
      </c>
      <c r="Q10834" s="9">
        <v>459</v>
      </c>
      <c r="R10834" s="9">
        <v>238</v>
      </c>
      <c r="S10834" s="9">
        <v>237</v>
      </c>
      <c r="T10834" s="9">
        <v>235</v>
      </c>
    </row>
    <row r="10835" spans="1:20" x14ac:dyDescent="0.35">
      <c r="A10835">
        <f t="shared" si="339"/>
        <v>10835</v>
      </c>
      <c r="B10835" s="3" t="s">
        <v>71</v>
      </c>
      <c r="C10835" s="3" t="s">
        <v>77</v>
      </c>
      <c r="D10835" s="3" t="s">
        <v>20</v>
      </c>
      <c r="E10835">
        <v>2023</v>
      </c>
      <c r="F10835" s="3" t="str">
        <f t="shared" si="338"/>
        <v>GGenLIBBY2023</v>
      </c>
      <c r="G10835" s="9">
        <v>93</v>
      </c>
      <c r="H10835" s="9">
        <v>455</v>
      </c>
      <c r="I10835" s="9">
        <v>441</v>
      </c>
      <c r="J10835" s="9">
        <v>84</v>
      </c>
      <c r="K10835" s="9">
        <v>269</v>
      </c>
      <c r="L10835" s="9">
        <v>345</v>
      </c>
      <c r="M10835" s="9">
        <v>384</v>
      </c>
      <c r="N10835" s="9">
        <v>405</v>
      </c>
      <c r="O10835" s="9">
        <v>414</v>
      </c>
      <c r="P10835" s="9">
        <v>542</v>
      </c>
      <c r="Q10835" s="9">
        <v>589</v>
      </c>
      <c r="R10835" s="9">
        <v>354</v>
      </c>
      <c r="S10835" s="9">
        <v>291</v>
      </c>
      <c r="T10835" s="9">
        <v>286</v>
      </c>
    </row>
    <row r="10836" spans="1:20" x14ac:dyDescent="0.35">
      <c r="A10836">
        <f t="shared" si="339"/>
        <v>10836</v>
      </c>
      <c r="B10836" s="3" t="s">
        <v>71</v>
      </c>
      <c r="C10836" s="3" t="s">
        <v>77</v>
      </c>
      <c r="D10836" s="3" t="s">
        <v>20</v>
      </c>
      <c r="E10836">
        <v>2024</v>
      </c>
      <c r="F10836" s="3" t="str">
        <f t="shared" si="338"/>
        <v>GGenLIBBY2024</v>
      </c>
      <c r="G10836" s="9">
        <v>105</v>
      </c>
      <c r="H10836" s="9">
        <v>471</v>
      </c>
      <c r="I10836" s="9">
        <v>442</v>
      </c>
      <c r="J10836" s="9">
        <v>83</v>
      </c>
      <c r="K10836" s="9">
        <v>84</v>
      </c>
      <c r="L10836" s="9">
        <v>84</v>
      </c>
      <c r="M10836" s="9">
        <v>85</v>
      </c>
      <c r="N10836" s="9">
        <v>86</v>
      </c>
      <c r="O10836" s="9">
        <v>523</v>
      </c>
      <c r="P10836" s="9">
        <v>311</v>
      </c>
      <c r="Q10836" s="9">
        <v>250</v>
      </c>
      <c r="R10836" s="9">
        <v>175</v>
      </c>
      <c r="S10836" s="9">
        <v>174</v>
      </c>
      <c r="T10836" s="9">
        <v>141</v>
      </c>
    </row>
    <row r="10837" spans="1:20" x14ac:dyDescent="0.35">
      <c r="A10837">
        <f t="shared" si="339"/>
        <v>10837</v>
      </c>
      <c r="B10837" s="3" t="s">
        <v>71</v>
      </c>
      <c r="C10837" s="3" t="s">
        <v>77</v>
      </c>
      <c r="D10837" s="3" t="s">
        <v>20</v>
      </c>
      <c r="E10837">
        <v>2025</v>
      </c>
      <c r="F10837" s="3" t="str">
        <f t="shared" si="338"/>
        <v>GGenLIBBY2025</v>
      </c>
      <c r="G10837" s="9">
        <v>93</v>
      </c>
      <c r="H10837" s="9">
        <v>379</v>
      </c>
      <c r="I10837" s="9">
        <v>385</v>
      </c>
      <c r="J10837" s="9">
        <v>102</v>
      </c>
      <c r="K10837" s="9">
        <v>220</v>
      </c>
      <c r="L10837" s="9">
        <v>81</v>
      </c>
      <c r="M10837" s="9">
        <v>82</v>
      </c>
      <c r="N10837" s="9">
        <v>84</v>
      </c>
      <c r="O10837" s="9">
        <v>503</v>
      </c>
      <c r="P10837" s="9">
        <v>293</v>
      </c>
      <c r="Q10837" s="9">
        <v>295</v>
      </c>
      <c r="R10837" s="9">
        <v>192</v>
      </c>
      <c r="S10837" s="9">
        <v>191</v>
      </c>
      <c r="T10837" s="9">
        <v>190</v>
      </c>
    </row>
    <row r="10838" spans="1:20" x14ac:dyDescent="0.35">
      <c r="A10838">
        <f t="shared" si="339"/>
        <v>10838</v>
      </c>
      <c r="B10838" s="3" t="s">
        <v>71</v>
      </c>
      <c r="C10838" s="3" t="s">
        <v>77</v>
      </c>
      <c r="D10838" s="3" t="s">
        <v>20</v>
      </c>
      <c r="E10838">
        <v>2026</v>
      </c>
      <c r="F10838" s="3" t="str">
        <f t="shared" si="338"/>
        <v>GGenLIBBY2026</v>
      </c>
      <c r="G10838" s="9">
        <v>93</v>
      </c>
      <c r="H10838" s="9">
        <v>380</v>
      </c>
      <c r="I10838" s="9">
        <v>416</v>
      </c>
      <c r="J10838" s="9">
        <v>185</v>
      </c>
      <c r="K10838" s="9">
        <v>80</v>
      </c>
      <c r="L10838" s="9">
        <v>79</v>
      </c>
      <c r="M10838" s="9">
        <v>79</v>
      </c>
      <c r="N10838" s="9">
        <v>80</v>
      </c>
      <c r="O10838" s="9">
        <v>384</v>
      </c>
      <c r="P10838" s="9">
        <v>237</v>
      </c>
      <c r="Q10838" s="9">
        <v>164</v>
      </c>
      <c r="R10838" s="9">
        <v>168</v>
      </c>
      <c r="S10838" s="9">
        <v>169</v>
      </c>
      <c r="T10838" s="9">
        <v>167</v>
      </c>
    </row>
    <row r="10839" spans="1:20" x14ac:dyDescent="0.35">
      <c r="A10839">
        <f t="shared" si="339"/>
        <v>10839</v>
      </c>
      <c r="B10839" s="3" t="s">
        <v>71</v>
      </c>
      <c r="C10839" s="3" t="s">
        <v>77</v>
      </c>
      <c r="D10839" s="3" t="s">
        <v>20</v>
      </c>
      <c r="E10839">
        <v>2027</v>
      </c>
      <c r="F10839" s="3" t="str">
        <f t="shared" si="338"/>
        <v>GGenLIBBY2027</v>
      </c>
      <c r="G10839" s="9">
        <v>93</v>
      </c>
      <c r="H10839" s="9">
        <v>297</v>
      </c>
      <c r="I10839" s="9">
        <v>400</v>
      </c>
      <c r="J10839" s="9">
        <v>279</v>
      </c>
      <c r="K10839" s="9">
        <v>77</v>
      </c>
      <c r="L10839" s="9">
        <v>265</v>
      </c>
      <c r="M10839" s="9">
        <v>69</v>
      </c>
      <c r="N10839" s="9">
        <v>70</v>
      </c>
      <c r="O10839" s="9">
        <v>340</v>
      </c>
      <c r="P10839" s="9">
        <v>313</v>
      </c>
      <c r="Q10839" s="9">
        <v>211</v>
      </c>
      <c r="R10839" s="9">
        <v>216</v>
      </c>
      <c r="S10839" s="9">
        <v>215</v>
      </c>
      <c r="T10839" s="9">
        <v>142</v>
      </c>
    </row>
    <row r="10840" spans="1:20" x14ac:dyDescent="0.35">
      <c r="A10840">
        <f t="shared" si="339"/>
        <v>10840</v>
      </c>
      <c r="B10840" s="3" t="s">
        <v>71</v>
      </c>
      <c r="C10840" s="3" t="s">
        <v>77</v>
      </c>
      <c r="D10840" s="3" t="s">
        <v>20</v>
      </c>
      <c r="E10840">
        <v>2028</v>
      </c>
      <c r="F10840" s="3" t="str">
        <f t="shared" si="338"/>
        <v>GGenLIBBY2028</v>
      </c>
      <c r="G10840" s="9">
        <v>93</v>
      </c>
      <c r="H10840" s="9">
        <v>311</v>
      </c>
      <c r="I10840" s="9">
        <v>401</v>
      </c>
      <c r="J10840" s="9">
        <v>235</v>
      </c>
      <c r="K10840" s="9">
        <v>410</v>
      </c>
      <c r="L10840" s="9">
        <v>91</v>
      </c>
      <c r="M10840" s="9">
        <v>107</v>
      </c>
      <c r="N10840" s="9">
        <v>195</v>
      </c>
      <c r="O10840" s="9">
        <v>325</v>
      </c>
      <c r="P10840" s="9">
        <v>366</v>
      </c>
      <c r="Q10840" s="9">
        <v>425</v>
      </c>
      <c r="R10840" s="9">
        <v>290</v>
      </c>
      <c r="S10840" s="9">
        <v>290</v>
      </c>
      <c r="T10840" s="9">
        <v>287</v>
      </c>
    </row>
    <row r="10841" spans="1:20" x14ac:dyDescent="0.35">
      <c r="A10841">
        <f t="shared" si="339"/>
        <v>10841</v>
      </c>
      <c r="B10841" s="3" t="s">
        <v>71</v>
      </c>
      <c r="C10841" s="3" t="s">
        <v>77</v>
      </c>
      <c r="D10841" s="3" t="s">
        <v>20</v>
      </c>
      <c r="E10841">
        <v>2029</v>
      </c>
      <c r="F10841" s="3" t="str">
        <f t="shared" si="338"/>
        <v>GGenLIBBY2029</v>
      </c>
      <c r="G10841" s="9">
        <v>93</v>
      </c>
      <c r="H10841" s="9">
        <v>378</v>
      </c>
      <c r="I10841" s="9">
        <v>382</v>
      </c>
      <c r="J10841" s="9">
        <v>83</v>
      </c>
      <c r="K10841" s="9">
        <v>83</v>
      </c>
      <c r="L10841" s="9">
        <v>344</v>
      </c>
      <c r="M10841" s="9">
        <v>77</v>
      </c>
      <c r="N10841" s="9">
        <v>79</v>
      </c>
      <c r="O10841" s="9">
        <v>544</v>
      </c>
      <c r="P10841" s="9">
        <v>584</v>
      </c>
      <c r="Q10841" s="9">
        <v>440</v>
      </c>
      <c r="R10841" s="9">
        <v>166</v>
      </c>
      <c r="S10841" s="9">
        <v>165</v>
      </c>
      <c r="T10841" s="9">
        <v>140</v>
      </c>
    </row>
    <row r="10842" spans="1:20" x14ac:dyDescent="0.35">
      <c r="A10842">
        <f t="shared" si="339"/>
        <v>10842</v>
      </c>
      <c r="B10842" s="3" t="s">
        <v>71</v>
      </c>
      <c r="C10842" s="3" t="s">
        <v>77</v>
      </c>
      <c r="D10842" s="3" t="s">
        <v>21</v>
      </c>
      <c r="E10842">
        <v>2020</v>
      </c>
      <c r="F10842" s="3" t="str">
        <f t="shared" si="338"/>
        <v>GGenBONFER2020</v>
      </c>
      <c r="G10842" s="9">
        <v>0</v>
      </c>
      <c r="H10842" s="9">
        <v>0</v>
      </c>
      <c r="I10842" s="9">
        <v>0</v>
      </c>
      <c r="J10842" s="9">
        <v>0</v>
      </c>
      <c r="K10842" s="9">
        <v>0</v>
      </c>
      <c r="L10842" s="9">
        <v>0</v>
      </c>
      <c r="M10842" s="9">
        <v>0</v>
      </c>
      <c r="N10842" s="9">
        <v>0</v>
      </c>
      <c r="O10842" s="9">
        <v>0</v>
      </c>
      <c r="P10842" s="9">
        <v>0</v>
      </c>
      <c r="Q10842" s="9">
        <v>0</v>
      </c>
      <c r="R10842" s="9">
        <v>0</v>
      </c>
      <c r="S10842" s="9">
        <v>0</v>
      </c>
      <c r="T10842" s="9">
        <v>0</v>
      </c>
    </row>
    <row r="10843" spans="1:20" x14ac:dyDescent="0.35">
      <c r="A10843">
        <f t="shared" si="339"/>
        <v>10843</v>
      </c>
      <c r="B10843" s="3" t="s">
        <v>71</v>
      </c>
      <c r="C10843" s="3" t="s">
        <v>77</v>
      </c>
      <c r="D10843" s="3" t="s">
        <v>21</v>
      </c>
      <c r="E10843">
        <v>2021</v>
      </c>
      <c r="F10843" s="3" t="str">
        <f t="shared" si="338"/>
        <v>GGenBONFER2021</v>
      </c>
      <c r="G10843" s="9">
        <v>0</v>
      </c>
      <c r="H10843" s="9">
        <v>0</v>
      </c>
      <c r="I10843" s="9">
        <v>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  <c r="Q10843" s="9">
        <v>0</v>
      </c>
      <c r="R10843" s="9">
        <v>0</v>
      </c>
      <c r="S10843" s="9">
        <v>0</v>
      </c>
      <c r="T10843" s="9">
        <v>0</v>
      </c>
    </row>
    <row r="10844" spans="1:20" x14ac:dyDescent="0.35">
      <c r="A10844">
        <f t="shared" si="339"/>
        <v>10844</v>
      </c>
      <c r="B10844" s="3" t="s">
        <v>71</v>
      </c>
      <c r="C10844" s="3" t="s">
        <v>77</v>
      </c>
      <c r="D10844" s="3" t="s">
        <v>21</v>
      </c>
      <c r="E10844">
        <v>2022</v>
      </c>
      <c r="F10844" s="3" t="str">
        <f t="shared" si="338"/>
        <v>GGenBONFER2022</v>
      </c>
      <c r="G10844" s="9">
        <v>0</v>
      </c>
      <c r="H10844" s="9">
        <v>0</v>
      </c>
      <c r="I10844" s="9">
        <v>0</v>
      </c>
      <c r="J10844" s="9">
        <v>0</v>
      </c>
      <c r="K10844" s="9">
        <v>0</v>
      </c>
      <c r="L10844" s="9">
        <v>0</v>
      </c>
      <c r="M10844" s="9">
        <v>0</v>
      </c>
      <c r="N10844" s="9">
        <v>0</v>
      </c>
      <c r="O10844" s="9">
        <v>0</v>
      </c>
      <c r="P10844" s="9">
        <v>0</v>
      </c>
      <c r="Q10844" s="9">
        <v>0</v>
      </c>
      <c r="R10844" s="9">
        <v>0</v>
      </c>
      <c r="S10844" s="9">
        <v>0</v>
      </c>
      <c r="T10844" s="9">
        <v>0</v>
      </c>
    </row>
    <row r="10845" spans="1:20" x14ac:dyDescent="0.35">
      <c r="A10845">
        <f t="shared" si="339"/>
        <v>10845</v>
      </c>
      <c r="B10845" s="3" t="s">
        <v>71</v>
      </c>
      <c r="C10845" s="3" t="s">
        <v>77</v>
      </c>
      <c r="D10845" s="3" t="s">
        <v>21</v>
      </c>
      <c r="E10845">
        <v>2023</v>
      </c>
      <c r="F10845" s="3" t="str">
        <f t="shared" si="338"/>
        <v>GGenBONFER2023</v>
      </c>
      <c r="G10845" s="9">
        <v>0</v>
      </c>
      <c r="H10845" s="9">
        <v>0</v>
      </c>
      <c r="I10845" s="9">
        <v>0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  <c r="Q10845" s="9">
        <v>0</v>
      </c>
      <c r="R10845" s="9">
        <v>0</v>
      </c>
      <c r="S10845" s="9">
        <v>0</v>
      </c>
      <c r="T10845" s="9">
        <v>0</v>
      </c>
    </row>
    <row r="10846" spans="1:20" x14ac:dyDescent="0.35">
      <c r="A10846">
        <f t="shared" si="339"/>
        <v>10846</v>
      </c>
      <c r="B10846" s="3" t="s">
        <v>71</v>
      </c>
      <c r="C10846" s="3" t="s">
        <v>77</v>
      </c>
      <c r="D10846" s="3" t="s">
        <v>21</v>
      </c>
      <c r="E10846">
        <v>2024</v>
      </c>
      <c r="F10846" s="3" t="str">
        <f t="shared" si="338"/>
        <v>GGenBONFER2024</v>
      </c>
      <c r="G10846" s="9">
        <v>0</v>
      </c>
      <c r="H10846" s="9">
        <v>0</v>
      </c>
      <c r="I10846" s="9">
        <v>0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  <c r="Q10846" s="9">
        <v>0</v>
      </c>
      <c r="R10846" s="9">
        <v>0</v>
      </c>
      <c r="S10846" s="9">
        <v>0</v>
      </c>
      <c r="T10846" s="9">
        <v>0</v>
      </c>
    </row>
    <row r="10847" spans="1:20" x14ac:dyDescent="0.35">
      <c r="A10847">
        <f t="shared" si="339"/>
        <v>10847</v>
      </c>
      <c r="B10847" s="3" t="s">
        <v>71</v>
      </c>
      <c r="C10847" s="3" t="s">
        <v>77</v>
      </c>
      <c r="D10847" s="3" t="s">
        <v>21</v>
      </c>
      <c r="E10847">
        <v>2025</v>
      </c>
      <c r="F10847" s="3" t="str">
        <f t="shared" si="338"/>
        <v>GGenBONFER2025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  <c r="Q10847" s="9">
        <v>0</v>
      </c>
      <c r="R10847" s="9">
        <v>0</v>
      </c>
      <c r="S10847" s="9">
        <v>0</v>
      </c>
      <c r="T10847" s="9">
        <v>0</v>
      </c>
    </row>
    <row r="10848" spans="1:20" x14ac:dyDescent="0.35">
      <c r="A10848">
        <f t="shared" si="339"/>
        <v>10848</v>
      </c>
      <c r="B10848" s="3" t="s">
        <v>71</v>
      </c>
      <c r="C10848" s="3" t="s">
        <v>77</v>
      </c>
      <c r="D10848" s="3" t="s">
        <v>21</v>
      </c>
      <c r="E10848">
        <v>2026</v>
      </c>
      <c r="F10848" s="3" t="str">
        <f t="shared" si="338"/>
        <v>GGenBONFER2026</v>
      </c>
      <c r="G10848" s="9">
        <v>0</v>
      </c>
      <c r="H10848" s="9">
        <v>0</v>
      </c>
      <c r="I10848" s="9">
        <v>0</v>
      </c>
      <c r="J10848" s="9">
        <v>0</v>
      </c>
      <c r="K10848" s="9">
        <v>0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  <c r="Q10848" s="9">
        <v>0</v>
      </c>
      <c r="R10848" s="9">
        <v>0</v>
      </c>
      <c r="S10848" s="9">
        <v>0</v>
      </c>
      <c r="T10848" s="9">
        <v>0</v>
      </c>
    </row>
    <row r="10849" spans="1:20" x14ac:dyDescent="0.35">
      <c r="A10849">
        <f t="shared" si="339"/>
        <v>10849</v>
      </c>
      <c r="B10849" s="3" t="s">
        <v>71</v>
      </c>
      <c r="C10849" s="3" t="s">
        <v>77</v>
      </c>
      <c r="D10849" s="3" t="s">
        <v>21</v>
      </c>
      <c r="E10849">
        <v>2027</v>
      </c>
      <c r="F10849" s="3" t="str">
        <f t="shared" si="338"/>
        <v>GGenBONFER2027</v>
      </c>
      <c r="G10849" s="9">
        <v>0</v>
      </c>
      <c r="H10849" s="9">
        <v>0</v>
      </c>
      <c r="I10849" s="9">
        <v>0</v>
      </c>
      <c r="J10849" s="9">
        <v>0</v>
      </c>
      <c r="K10849" s="9">
        <v>0</v>
      </c>
      <c r="L10849" s="9">
        <v>0</v>
      </c>
      <c r="M10849" s="9">
        <v>0</v>
      </c>
      <c r="N10849" s="9">
        <v>0</v>
      </c>
      <c r="O10849" s="9">
        <v>0</v>
      </c>
      <c r="P10849" s="9">
        <v>0</v>
      </c>
      <c r="Q10849" s="9">
        <v>0</v>
      </c>
      <c r="R10849" s="9">
        <v>0</v>
      </c>
      <c r="S10849" s="9">
        <v>0</v>
      </c>
      <c r="T10849" s="9">
        <v>0</v>
      </c>
    </row>
    <row r="10850" spans="1:20" x14ac:dyDescent="0.35">
      <c r="A10850">
        <f t="shared" si="339"/>
        <v>10850</v>
      </c>
      <c r="B10850" s="3" t="s">
        <v>71</v>
      </c>
      <c r="C10850" s="3" t="s">
        <v>77</v>
      </c>
      <c r="D10850" s="3" t="s">
        <v>21</v>
      </c>
      <c r="E10850">
        <v>2028</v>
      </c>
      <c r="F10850" s="3" t="str">
        <f t="shared" si="338"/>
        <v>GGenBONFER2028</v>
      </c>
      <c r="G10850" s="9">
        <v>0</v>
      </c>
      <c r="H10850" s="9">
        <v>0</v>
      </c>
      <c r="I10850" s="9">
        <v>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  <c r="Q10850" s="9">
        <v>0</v>
      </c>
      <c r="R10850" s="9">
        <v>0</v>
      </c>
      <c r="S10850" s="9">
        <v>0</v>
      </c>
      <c r="T10850" s="9">
        <v>0</v>
      </c>
    </row>
    <row r="10851" spans="1:20" x14ac:dyDescent="0.35">
      <c r="A10851">
        <f t="shared" si="339"/>
        <v>10851</v>
      </c>
      <c r="B10851" s="3" t="s">
        <v>71</v>
      </c>
      <c r="C10851" s="3" t="s">
        <v>77</v>
      </c>
      <c r="D10851" s="3" t="s">
        <v>21</v>
      </c>
      <c r="E10851">
        <v>2029</v>
      </c>
      <c r="F10851" s="3" t="str">
        <f t="shared" si="338"/>
        <v>GGenBONFER2029</v>
      </c>
      <c r="G10851" s="9">
        <v>0</v>
      </c>
      <c r="H10851" s="9">
        <v>0</v>
      </c>
      <c r="I10851" s="9">
        <v>0</v>
      </c>
      <c r="J10851" s="9">
        <v>0</v>
      </c>
      <c r="K10851" s="9">
        <v>0</v>
      </c>
      <c r="L10851" s="9">
        <v>0</v>
      </c>
      <c r="M10851" s="9">
        <v>0</v>
      </c>
      <c r="N10851" s="9">
        <v>0</v>
      </c>
      <c r="O10851" s="9">
        <v>0</v>
      </c>
      <c r="P10851" s="9">
        <v>0</v>
      </c>
      <c r="Q10851" s="9">
        <v>0</v>
      </c>
      <c r="R10851" s="9">
        <v>0</v>
      </c>
      <c r="S10851" s="9">
        <v>0</v>
      </c>
      <c r="T10851" s="9">
        <v>0</v>
      </c>
    </row>
    <row r="10852" spans="1:20" x14ac:dyDescent="0.35">
      <c r="A10852">
        <f t="shared" si="339"/>
        <v>10852</v>
      </c>
      <c r="B10852" s="3" t="s">
        <v>71</v>
      </c>
      <c r="C10852" s="3" t="s">
        <v>77</v>
      </c>
      <c r="D10852" s="3" t="s">
        <v>22</v>
      </c>
      <c r="E10852">
        <v>2020</v>
      </c>
      <c r="F10852" s="3" t="str">
        <f t="shared" si="338"/>
        <v>GGenDUNCAN2020</v>
      </c>
      <c r="G10852" s="9">
        <v>0</v>
      </c>
      <c r="H10852" s="9">
        <v>0</v>
      </c>
      <c r="I10852" s="9">
        <v>0</v>
      </c>
      <c r="J10852" s="9">
        <v>0</v>
      </c>
      <c r="K10852" s="9">
        <v>0</v>
      </c>
      <c r="L10852" s="9">
        <v>0</v>
      </c>
      <c r="M10852" s="9">
        <v>0</v>
      </c>
      <c r="N10852" s="9">
        <v>0</v>
      </c>
      <c r="O10852" s="9">
        <v>0</v>
      </c>
      <c r="P10852" s="9">
        <v>0</v>
      </c>
      <c r="Q10852" s="9">
        <v>0</v>
      </c>
      <c r="R10852" s="9">
        <v>0</v>
      </c>
      <c r="S10852" s="9">
        <v>0</v>
      </c>
      <c r="T10852" s="9">
        <v>0</v>
      </c>
    </row>
    <row r="10853" spans="1:20" x14ac:dyDescent="0.35">
      <c r="A10853">
        <f t="shared" si="339"/>
        <v>10853</v>
      </c>
      <c r="B10853" s="3" t="s">
        <v>71</v>
      </c>
      <c r="C10853" s="3" t="s">
        <v>77</v>
      </c>
      <c r="D10853" s="3" t="s">
        <v>22</v>
      </c>
      <c r="E10853">
        <v>2021</v>
      </c>
      <c r="F10853" s="3" t="str">
        <f t="shared" si="338"/>
        <v>GGenDUNCAN2021</v>
      </c>
      <c r="G10853" s="9">
        <v>0</v>
      </c>
      <c r="H10853" s="9">
        <v>0</v>
      </c>
      <c r="I10853" s="9">
        <v>0</v>
      </c>
      <c r="J10853" s="9">
        <v>0</v>
      </c>
      <c r="K10853" s="9">
        <v>0</v>
      </c>
      <c r="L10853" s="9">
        <v>0</v>
      </c>
      <c r="M10853" s="9">
        <v>0</v>
      </c>
      <c r="N10853" s="9">
        <v>0</v>
      </c>
      <c r="O10853" s="9">
        <v>0</v>
      </c>
      <c r="P10853" s="9">
        <v>0</v>
      </c>
      <c r="Q10853" s="9">
        <v>0</v>
      </c>
      <c r="R10853" s="9">
        <v>0</v>
      </c>
      <c r="S10853" s="9">
        <v>0</v>
      </c>
      <c r="T10853" s="9">
        <v>0</v>
      </c>
    </row>
    <row r="10854" spans="1:20" x14ac:dyDescent="0.35">
      <c r="A10854">
        <f t="shared" si="339"/>
        <v>10854</v>
      </c>
      <c r="B10854" s="3" t="s">
        <v>71</v>
      </c>
      <c r="C10854" s="3" t="s">
        <v>77</v>
      </c>
      <c r="D10854" s="3" t="s">
        <v>22</v>
      </c>
      <c r="E10854">
        <v>2022</v>
      </c>
      <c r="F10854" s="3" t="str">
        <f t="shared" si="338"/>
        <v>GGenDUNCAN2022</v>
      </c>
      <c r="G10854" s="9">
        <v>0</v>
      </c>
      <c r="H10854" s="9">
        <v>0</v>
      </c>
      <c r="I10854" s="9">
        <v>0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0</v>
      </c>
      <c r="Q10854" s="9">
        <v>0</v>
      </c>
      <c r="R10854" s="9">
        <v>0</v>
      </c>
      <c r="S10854" s="9">
        <v>0</v>
      </c>
      <c r="T10854" s="9">
        <v>0</v>
      </c>
    </row>
    <row r="10855" spans="1:20" x14ac:dyDescent="0.35">
      <c r="A10855">
        <f t="shared" si="339"/>
        <v>10855</v>
      </c>
      <c r="B10855" s="3" t="s">
        <v>71</v>
      </c>
      <c r="C10855" s="3" t="s">
        <v>77</v>
      </c>
      <c r="D10855" s="3" t="s">
        <v>22</v>
      </c>
      <c r="E10855">
        <v>2023</v>
      </c>
      <c r="F10855" s="3" t="str">
        <f t="shared" si="338"/>
        <v>GGenDUNCAN2023</v>
      </c>
      <c r="G10855" s="9">
        <v>0</v>
      </c>
      <c r="H10855" s="9">
        <v>0</v>
      </c>
      <c r="I10855" s="9">
        <v>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  <c r="Q10855" s="9">
        <v>0</v>
      </c>
      <c r="R10855" s="9">
        <v>0</v>
      </c>
      <c r="S10855" s="9">
        <v>0</v>
      </c>
      <c r="T10855" s="9">
        <v>0</v>
      </c>
    </row>
    <row r="10856" spans="1:20" x14ac:dyDescent="0.35">
      <c r="A10856">
        <f t="shared" si="339"/>
        <v>10856</v>
      </c>
      <c r="B10856" s="3" t="s">
        <v>71</v>
      </c>
      <c r="C10856" s="3" t="s">
        <v>77</v>
      </c>
      <c r="D10856" s="3" t="s">
        <v>22</v>
      </c>
      <c r="E10856">
        <v>2024</v>
      </c>
      <c r="F10856" s="3" t="str">
        <f t="shared" si="338"/>
        <v>GGenDUNCAN2024</v>
      </c>
      <c r="G10856" s="9">
        <v>0</v>
      </c>
      <c r="H10856" s="9">
        <v>0</v>
      </c>
      <c r="I10856" s="9">
        <v>0</v>
      </c>
      <c r="J10856" s="9">
        <v>0</v>
      </c>
      <c r="K10856" s="9">
        <v>0</v>
      </c>
      <c r="L10856" s="9">
        <v>0</v>
      </c>
      <c r="M10856" s="9">
        <v>0</v>
      </c>
      <c r="N10856" s="9">
        <v>0</v>
      </c>
      <c r="O10856" s="9">
        <v>0</v>
      </c>
      <c r="P10856" s="9">
        <v>0</v>
      </c>
      <c r="Q10856" s="9">
        <v>0</v>
      </c>
      <c r="R10856" s="9">
        <v>0</v>
      </c>
      <c r="S10856" s="9">
        <v>0</v>
      </c>
      <c r="T10856" s="9">
        <v>0</v>
      </c>
    </row>
    <row r="10857" spans="1:20" x14ac:dyDescent="0.35">
      <c r="A10857">
        <f t="shared" si="339"/>
        <v>10857</v>
      </c>
      <c r="B10857" s="3" t="s">
        <v>71</v>
      </c>
      <c r="C10857" s="3" t="s">
        <v>77</v>
      </c>
      <c r="D10857" s="3" t="s">
        <v>22</v>
      </c>
      <c r="E10857">
        <v>2025</v>
      </c>
      <c r="F10857" s="3" t="str">
        <f t="shared" si="338"/>
        <v>GGenDUNCAN2025</v>
      </c>
      <c r="G10857" s="9">
        <v>0</v>
      </c>
      <c r="H10857" s="9">
        <v>0</v>
      </c>
      <c r="I10857" s="9">
        <v>0</v>
      </c>
      <c r="J10857" s="9">
        <v>0</v>
      </c>
      <c r="K10857" s="9">
        <v>0</v>
      </c>
      <c r="L10857" s="9">
        <v>0</v>
      </c>
      <c r="M10857" s="9">
        <v>0</v>
      </c>
      <c r="N10857" s="9">
        <v>0</v>
      </c>
      <c r="O10857" s="9">
        <v>0</v>
      </c>
      <c r="P10857" s="9">
        <v>0</v>
      </c>
      <c r="Q10857" s="9">
        <v>0</v>
      </c>
      <c r="R10857" s="9">
        <v>0</v>
      </c>
      <c r="S10857" s="9">
        <v>0</v>
      </c>
      <c r="T10857" s="9">
        <v>0</v>
      </c>
    </row>
    <row r="10858" spans="1:20" x14ac:dyDescent="0.35">
      <c r="A10858">
        <f t="shared" si="339"/>
        <v>10858</v>
      </c>
      <c r="B10858" s="3" t="s">
        <v>71</v>
      </c>
      <c r="C10858" s="3" t="s">
        <v>77</v>
      </c>
      <c r="D10858" s="3" t="s">
        <v>22</v>
      </c>
      <c r="E10858">
        <v>2026</v>
      </c>
      <c r="F10858" s="3" t="str">
        <f t="shared" si="338"/>
        <v>GGenDUNCAN2026</v>
      </c>
      <c r="G10858" s="9">
        <v>0</v>
      </c>
      <c r="H10858" s="9">
        <v>0</v>
      </c>
      <c r="I10858" s="9">
        <v>0</v>
      </c>
      <c r="J10858" s="9">
        <v>0</v>
      </c>
      <c r="K10858" s="9">
        <v>0</v>
      </c>
      <c r="L10858" s="9">
        <v>0</v>
      </c>
      <c r="M10858" s="9">
        <v>0</v>
      </c>
      <c r="N10858" s="9">
        <v>0</v>
      </c>
      <c r="O10858" s="9">
        <v>0</v>
      </c>
      <c r="P10858" s="9">
        <v>0</v>
      </c>
      <c r="Q10858" s="9">
        <v>0</v>
      </c>
      <c r="R10858" s="9">
        <v>0</v>
      </c>
      <c r="S10858" s="9">
        <v>0</v>
      </c>
      <c r="T10858" s="9">
        <v>0</v>
      </c>
    </row>
    <row r="10859" spans="1:20" x14ac:dyDescent="0.35">
      <c r="A10859">
        <f t="shared" si="339"/>
        <v>10859</v>
      </c>
      <c r="B10859" s="3" t="s">
        <v>71</v>
      </c>
      <c r="C10859" s="3" t="s">
        <v>77</v>
      </c>
      <c r="D10859" s="3" t="s">
        <v>22</v>
      </c>
      <c r="E10859">
        <v>2027</v>
      </c>
      <c r="F10859" s="3" t="str">
        <f t="shared" si="338"/>
        <v>GGenDUNCAN2027</v>
      </c>
      <c r="G10859" s="9">
        <v>0</v>
      </c>
      <c r="H10859" s="9">
        <v>0</v>
      </c>
      <c r="I10859" s="9">
        <v>0</v>
      </c>
      <c r="J10859" s="9">
        <v>0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  <c r="Q10859" s="9">
        <v>0</v>
      </c>
      <c r="R10859" s="9">
        <v>0</v>
      </c>
      <c r="S10859" s="9">
        <v>0</v>
      </c>
      <c r="T10859" s="9">
        <v>0</v>
      </c>
    </row>
    <row r="10860" spans="1:20" x14ac:dyDescent="0.35">
      <c r="A10860">
        <f t="shared" si="339"/>
        <v>10860</v>
      </c>
      <c r="B10860" s="3" t="s">
        <v>71</v>
      </c>
      <c r="C10860" s="3" t="s">
        <v>77</v>
      </c>
      <c r="D10860" s="3" t="s">
        <v>22</v>
      </c>
      <c r="E10860">
        <v>2028</v>
      </c>
      <c r="F10860" s="3" t="str">
        <f t="shared" si="338"/>
        <v>GGenDUNCAN2028</v>
      </c>
      <c r="G10860" s="9">
        <v>0</v>
      </c>
      <c r="H10860" s="9">
        <v>0</v>
      </c>
      <c r="I10860" s="9">
        <v>0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  <c r="Q10860" s="9">
        <v>0</v>
      </c>
      <c r="R10860" s="9">
        <v>0</v>
      </c>
      <c r="S10860" s="9">
        <v>0</v>
      </c>
      <c r="T10860" s="9">
        <v>0</v>
      </c>
    </row>
    <row r="10861" spans="1:20" x14ac:dyDescent="0.35">
      <c r="A10861">
        <f t="shared" si="339"/>
        <v>10861</v>
      </c>
      <c r="B10861" s="3" t="s">
        <v>71</v>
      </c>
      <c r="C10861" s="3" t="s">
        <v>77</v>
      </c>
      <c r="D10861" s="3" t="s">
        <v>22</v>
      </c>
      <c r="E10861">
        <v>2029</v>
      </c>
      <c r="F10861" s="3" t="str">
        <f t="shared" si="338"/>
        <v>GGenDUNCAN2029</v>
      </c>
      <c r="G10861" s="9">
        <v>0</v>
      </c>
      <c r="H10861" s="9">
        <v>0</v>
      </c>
      <c r="I10861" s="9">
        <v>0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  <c r="Q10861" s="9">
        <v>0</v>
      </c>
      <c r="R10861" s="9">
        <v>0</v>
      </c>
      <c r="S10861" s="9">
        <v>0</v>
      </c>
      <c r="T10861" s="9">
        <v>0</v>
      </c>
    </row>
    <row r="10862" spans="1:20" x14ac:dyDescent="0.35">
      <c r="A10862">
        <f t="shared" si="339"/>
        <v>10862</v>
      </c>
      <c r="B10862" s="3" t="s">
        <v>71</v>
      </c>
      <c r="C10862" s="3" t="s">
        <v>77</v>
      </c>
      <c r="D10862" s="3" t="s">
        <v>23</v>
      </c>
      <c r="E10862">
        <v>2020</v>
      </c>
      <c r="F10862" s="3" t="str">
        <f t="shared" si="338"/>
        <v>GGenCORA L2020</v>
      </c>
      <c r="G10862" s="9">
        <v>21</v>
      </c>
      <c r="H10862" s="9">
        <v>21</v>
      </c>
      <c r="I10862" s="9">
        <v>21</v>
      </c>
      <c r="J10862" s="9">
        <v>21</v>
      </c>
      <c r="K10862" s="9">
        <v>20</v>
      </c>
      <c r="L10862" s="9">
        <v>19</v>
      </c>
      <c r="M10862" s="9">
        <v>19</v>
      </c>
      <c r="N10862" s="9">
        <v>18</v>
      </c>
      <c r="O10862" s="9">
        <v>25</v>
      </c>
      <c r="P10862" s="9">
        <v>40</v>
      </c>
      <c r="Q10862" s="9">
        <v>20</v>
      </c>
      <c r="R10862" s="9">
        <v>20</v>
      </c>
      <c r="S10862" s="9">
        <v>20</v>
      </c>
      <c r="T10862" s="9">
        <v>21</v>
      </c>
    </row>
    <row r="10863" spans="1:20" x14ac:dyDescent="0.35">
      <c r="A10863">
        <f t="shared" si="339"/>
        <v>10863</v>
      </c>
      <c r="B10863" s="3" t="s">
        <v>71</v>
      </c>
      <c r="C10863" s="3" t="s">
        <v>77</v>
      </c>
      <c r="D10863" s="3" t="s">
        <v>23</v>
      </c>
      <c r="E10863">
        <v>2021</v>
      </c>
      <c r="F10863" s="3" t="str">
        <f t="shared" si="338"/>
        <v>GGenCORA L2021</v>
      </c>
      <c r="G10863" s="9">
        <v>21</v>
      </c>
      <c r="H10863" s="9">
        <v>21</v>
      </c>
      <c r="I10863" s="9">
        <v>21</v>
      </c>
      <c r="J10863" s="9">
        <v>21</v>
      </c>
      <c r="K10863" s="9">
        <v>20</v>
      </c>
      <c r="L10863" s="9">
        <v>19</v>
      </c>
      <c r="M10863" s="9">
        <v>19</v>
      </c>
      <c r="N10863" s="9">
        <v>18</v>
      </c>
      <c r="O10863" s="9">
        <v>18</v>
      </c>
      <c r="P10863" s="9">
        <v>39</v>
      </c>
      <c r="Q10863" s="9">
        <v>29</v>
      </c>
      <c r="R10863" s="9">
        <v>20</v>
      </c>
      <c r="S10863" s="9">
        <v>20</v>
      </c>
      <c r="T10863" s="9">
        <v>20</v>
      </c>
    </row>
    <row r="10864" spans="1:20" x14ac:dyDescent="0.35">
      <c r="A10864">
        <f t="shared" si="339"/>
        <v>10864</v>
      </c>
      <c r="B10864" s="3" t="s">
        <v>71</v>
      </c>
      <c r="C10864" s="3" t="s">
        <v>77</v>
      </c>
      <c r="D10864" s="3" t="s">
        <v>23</v>
      </c>
      <c r="E10864">
        <v>2022</v>
      </c>
      <c r="F10864" s="3" t="str">
        <f t="shared" si="338"/>
        <v>GGenCORA L2022</v>
      </c>
      <c r="G10864" s="9">
        <v>21</v>
      </c>
      <c r="H10864" s="9">
        <v>21</v>
      </c>
      <c r="I10864" s="9">
        <v>21</v>
      </c>
      <c r="J10864" s="9">
        <v>21</v>
      </c>
      <c r="K10864" s="9">
        <v>20</v>
      </c>
      <c r="L10864" s="9">
        <v>19</v>
      </c>
      <c r="M10864" s="9">
        <v>19</v>
      </c>
      <c r="N10864" s="9">
        <v>19</v>
      </c>
      <c r="O10864" s="9">
        <v>33</v>
      </c>
      <c r="P10864" s="9">
        <v>36</v>
      </c>
      <c r="Q10864" s="9">
        <v>41</v>
      </c>
      <c r="R10864" s="9">
        <v>20</v>
      </c>
      <c r="S10864" s="9">
        <v>20</v>
      </c>
      <c r="T10864" s="9">
        <v>20</v>
      </c>
    </row>
    <row r="10865" spans="1:20" x14ac:dyDescent="0.35">
      <c r="A10865">
        <f t="shared" si="339"/>
        <v>10865</v>
      </c>
      <c r="B10865" s="3" t="s">
        <v>71</v>
      </c>
      <c r="C10865" s="3" t="s">
        <v>77</v>
      </c>
      <c r="D10865" s="3" t="s">
        <v>23</v>
      </c>
      <c r="E10865">
        <v>2023</v>
      </c>
      <c r="F10865" s="3" t="str">
        <f t="shared" si="338"/>
        <v>GGenCORA L2023</v>
      </c>
      <c r="G10865" s="9">
        <v>21</v>
      </c>
      <c r="H10865" s="9">
        <v>21</v>
      </c>
      <c r="I10865" s="9">
        <v>20</v>
      </c>
      <c r="J10865" s="9">
        <v>20</v>
      </c>
      <c r="K10865" s="9">
        <v>20</v>
      </c>
      <c r="L10865" s="9">
        <v>18</v>
      </c>
      <c r="M10865" s="9">
        <v>18</v>
      </c>
      <c r="N10865" s="9">
        <v>39</v>
      </c>
      <c r="O10865" s="9">
        <v>38</v>
      </c>
      <c r="P10865" s="9">
        <v>34</v>
      </c>
      <c r="Q10865" s="9">
        <v>35</v>
      </c>
      <c r="R10865" s="9">
        <v>43</v>
      </c>
      <c r="S10865" s="9">
        <v>20</v>
      </c>
      <c r="T10865" s="9">
        <v>20</v>
      </c>
    </row>
    <row r="10866" spans="1:20" x14ac:dyDescent="0.35">
      <c r="A10866">
        <f t="shared" si="339"/>
        <v>10866</v>
      </c>
      <c r="B10866" s="3" t="s">
        <v>71</v>
      </c>
      <c r="C10866" s="3" t="s">
        <v>77</v>
      </c>
      <c r="D10866" s="3" t="s">
        <v>23</v>
      </c>
      <c r="E10866">
        <v>2024</v>
      </c>
      <c r="F10866" s="3" t="str">
        <f t="shared" si="338"/>
        <v>GGenCORA L2024</v>
      </c>
      <c r="G10866" s="9">
        <v>21</v>
      </c>
      <c r="H10866" s="9">
        <v>20</v>
      </c>
      <c r="I10866" s="9">
        <v>20</v>
      </c>
      <c r="J10866" s="9">
        <v>20</v>
      </c>
      <c r="K10866" s="9">
        <v>20</v>
      </c>
      <c r="L10866" s="9">
        <v>19</v>
      </c>
      <c r="M10866" s="9">
        <v>18</v>
      </c>
      <c r="N10866" s="9">
        <v>18</v>
      </c>
      <c r="O10866" s="9">
        <v>40</v>
      </c>
      <c r="P10866" s="9">
        <v>38</v>
      </c>
      <c r="Q10866" s="9">
        <v>20</v>
      </c>
      <c r="R10866" s="9">
        <v>20</v>
      </c>
      <c r="S10866" s="9">
        <v>20</v>
      </c>
      <c r="T10866" s="9">
        <v>21</v>
      </c>
    </row>
    <row r="10867" spans="1:20" x14ac:dyDescent="0.35">
      <c r="A10867">
        <f t="shared" si="339"/>
        <v>10867</v>
      </c>
      <c r="B10867" s="3" t="s">
        <v>71</v>
      </c>
      <c r="C10867" s="3" t="s">
        <v>77</v>
      </c>
      <c r="D10867" s="3" t="s">
        <v>23</v>
      </c>
      <c r="E10867">
        <v>2025</v>
      </c>
      <c r="F10867" s="3" t="str">
        <f t="shared" si="338"/>
        <v>GGenCORA L2025</v>
      </c>
      <c r="G10867" s="9">
        <v>21</v>
      </c>
      <c r="H10867" s="9">
        <v>21</v>
      </c>
      <c r="I10867" s="9">
        <v>21</v>
      </c>
      <c r="J10867" s="9">
        <v>21</v>
      </c>
      <c r="K10867" s="9">
        <v>20</v>
      </c>
      <c r="L10867" s="9">
        <v>19</v>
      </c>
      <c r="M10867" s="9">
        <v>19</v>
      </c>
      <c r="N10867" s="9">
        <v>18</v>
      </c>
      <c r="O10867" s="9">
        <v>41</v>
      </c>
      <c r="P10867" s="9">
        <v>38</v>
      </c>
      <c r="Q10867" s="9">
        <v>21</v>
      </c>
      <c r="R10867" s="9">
        <v>20</v>
      </c>
      <c r="S10867" s="9">
        <v>20</v>
      </c>
      <c r="T10867" s="9">
        <v>21</v>
      </c>
    </row>
    <row r="10868" spans="1:20" x14ac:dyDescent="0.35">
      <c r="A10868">
        <f t="shared" si="339"/>
        <v>10868</v>
      </c>
      <c r="B10868" s="3" t="s">
        <v>71</v>
      </c>
      <c r="C10868" s="3" t="s">
        <v>77</v>
      </c>
      <c r="D10868" s="3" t="s">
        <v>23</v>
      </c>
      <c r="E10868">
        <v>2026</v>
      </c>
      <c r="F10868" s="3" t="str">
        <f t="shared" si="338"/>
        <v>GGenCORA L2026</v>
      </c>
      <c r="G10868" s="9">
        <v>21</v>
      </c>
      <c r="H10868" s="9">
        <v>21</v>
      </c>
      <c r="I10868" s="9">
        <v>21</v>
      </c>
      <c r="J10868" s="9">
        <v>20</v>
      </c>
      <c r="K10868" s="9">
        <v>20</v>
      </c>
      <c r="L10868" s="9">
        <v>19</v>
      </c>
      <c r="M10868" s="9">
        <v>19</v>
      </c>
      <c r="N10868" s="9">
        <v>18</v>
      </c>
      <c r="O10868" s="9">
        <v>18</v>
      </c>
      <c r="P10868" s="9">
        <v>39</v>
      </c>
      <c r="Q10868" s="9">
        <v>29</v>
      </c>
      <c r="R10868" s="9">
        <v>20</v>
      </c>
      <c r="S10868" s="9">
        <v>20</v>
      </c>
      <c r="T10868" s="9">
        <v>21</v>
      </c>
    </row>
    <row r="10869" spans="1:20" x14ac:dyDescent="0.35">
      <c r="A10869">
        <f t="shared" si="339"/>
        <v>10869</v>
      </c>
      <c r="B10869" s="3" t="s">
        <v>71</v>
      </c>
      <c r="C10869" s="3" t="s">
        <v>77</v>
      </c>
      <c r="D10869" s="3" t="s">
        <v>23</v>
      </c>
      <c r="E10869">
        <v>2027</v>
      </c>
      <c r="F10869" s="3" t="str">
        <f t="shared" si="338"/>
        <v>GGenCORA L2027</v>
      </c>
      <c r="G10869" s="9">
        <v>21</v>
      </c>
      <c r="H10869" s="9">
        <v>21</v>
      </c>
      <c r="I10869" s="9">
        <v>21</v>
      </c>
      <c r="J10869" s="9">
        <v>20</v>
      </c>
      <c r="K10869" s="9">
        <v>20</v>
      </c>
      <c r="L10869" s="9">
        <v>18</v>
      </c>
      <c r="M10869" s="9">
        <v>18</v>
      </c>
      <c r="N10869" s="9">
        <v>18</v>
      </c>
      <c r="O10869" s="9">
        <v>26</v>
      </c>
      <c r="P10869" s="9">
        <v>37</v>
      </c>
      <c r="Q10869" s="9">
        <v>51</v>
      </c>
      <c r="R10869" s="9">
        <v>20</v>
      </c>
      <c r="S10869" s="9">
        <v>20</v>
      </c>
      <c r="T10869" s="9">
        <v>21</v>
      </c>
    </row>
    <row r="10870" spans="1:20" x14ac:dyDescent="0.35">
      <c r="A10870">
        <f t="shared" si="339"/>
        <v>10870</v>
      </c>
      <c r="B10870" s="3" t="s">
        <v>71</v>
      </c>
      <c r="C10870" s="3" t="s">
        <v>77</v>
      </c>
      <c r="D10870" s="3" t="s">
        <v>23</v>
      </c>
      <c r="E10870">
        <v>2028</v>
      </c>
      <c r="F10870" s="3" t="str">
        <f t="shared" si="338"/>
        <v>GGenCORA L2028</v>
      </c>
      <c r="G10870" s="9">
        <v>21</v>
      </c>
      <c r="H10870" s="9">
        <v>21</v>
      </c>
      <c r="I10870" s="9">
        <v>21</v>
      </c>
      <c r="J10870" s="9">
        <v>20</v>
      </c>
      <c r="K10870" s="9">
        <v>24</v>
      </c>
      <c r="L10870" s="9">
        <v>19</v>
      </c>
      <c r="M10870" s="9">
        <v>19</v>
      </c>
      <c r="N10870" s="9">
        <v>18</v>
      </c>
      <c r="O10870" s="9">
        <v>34</v>
      </c>
      <c r="P10870" s="9">
        <v>36</v>
      </c>
      <c r="Q10870" s="9">
        <v>35</v>
      </c>
      <c r="R10870" s="9">
        <v>39</v>
      </c>
      <c r="S10870" s="9">
        <v>20</v>
      </c>
      <c r="T10870" s="9">
        <v>20</v>
      </c>
    </row>
    <row r="10871" spans="1:20" x14ac:dyDescent="0.35">
      <c r="A10871">
        <f t="shared" si="339"/>
        <v>10871</v>
      </c>
      <c r="B10871" s="3" t="s">
        <v>71</v>
      </c>
      <c r="C10871" s="3" t="s">
        <v>77</v>
      </c>
      <c r="D10871" s="3" t="s">
        <v>23</v>
      </c>
      <c r="E10871">
        <v>2029</v>
      </c>
      <c r="F10871" s="3" t="str">
        <f t="shared" si="338"/>
        <v>GGenCORA L2029</v>
      </c>
      <c r="G10871" s="9">
        <v>21</v>
      </c>
      <c r="H10871" s="9">
        <v>21</v>
      </c>
      <c r="I10871" s="9">
        <v>21</v>
      </c>
      <c r="J10871" s="9">
        <v>21</v>
      </c>
      <c r="K10871" s="9">
        <v>20</v>
      </c>
      <c r="L10871" s="9">
        <v>18</v>
      </c>
      <c r="M10871" s="9">
        <v>18</v>
      </c>
      <c r="N10871" s="9">
        <v>18</v>
      </c>
      <c r="O10871" s="9">
        <v>40</v>
      </c>
      <c r="P10871" s="9">
        <v>34</v>
      </c>
      <c r="Q10871" s="9">
        <v>49</v>
      </c>
      <c r="R10871" s="9">
        <v>20</v>
      </c>
      <c r="S10871" s="9">
        <v>20</v>
      </c>
      <c r="T10871" s="9">
        <v>21</v>
      </c>
    </row>
    <row r="10872" spans="1:20" x14ac:dyDescent="0.35">
      <c r="A10872">
        <f t="shared" si="339"/>
        <v>10872</v>
      </c>
      <c r="B10872" s="3" t="s">
        <v>71</v>
      </c>
      <c r="C10872" s="3" t="s">
        <v>77</v>
      </c>
      <c r="D10872" s="3" t="s">
        <v>24</v>
      </c>
      <c r="E10872">
        <v>2020</v>
      </c>
      <c r="F10872" s="3" t="str">
        <f t="shared" si="338"/>
        <v>GGenCANAL2020</v>
      </c>
      <c r="G10872" s="9">
        <v>106</v>
      </c>
      <c r="H10872" s="9">
        <v>241</v>
      </c>
      <c r="I10872" s="9">
        <v>310</v>
      </c>
      <c r="J10872" s="9">
        <v>247</v>
      </c>
      <c r="K10872" s="9">
        <v>187</v>
      </c>
      <c r="L10872" s="9">
        <v>189</v>
      </c>
      <c r="M10872" s="9">
        <v>164</v>
      </c>
      <c r="N10872" s="9">
        <v>304</v>
      </c>
      <c r="O10872" s="9">
        <v>580</v>
      </c>
      <c r="P10872" s="9">
        <v>580</v>
      </c>
      <c r="Q10872" s="9">
        <v>347</v>
      </c>
      <c r="R10872" s="9">
        <v>318</v>
      </c>
      <c r="S10872" s="9">
        <v>151</v>
      </c>
      <c r="T10872" s="9">
        <v>86</v>
      </c>
    </row>
    <row r="10873" spans="1:20" x14ac:dyDescent="0.35">
      <c r="A10873">
        <f t="shared" si="339"/>
        <v>10873</v>
      </c>
      <c r="B10873" s="3" t="s">
        <v>71</v>
      </c>
      <c r="C10873" s="3" t="s">
        <v>77</v>
      </c>
      <c r="D10873" s="3" t="s">
        <v>24</v>
      </c>
      <c r="E10873">
        <v>2021</v>
      </c>
      <c r="F10873" s="3" t="str">
        <f t="shared" si="338"/>
        <v>GGenCANAL2021</v>
      </c>
      <c r="G10873" s="9">
        <v>69</v>
      </c>
      <c r="H10873" s="9">
        <v>325</v>
      </c>
      <c r="I10873" s="9">
        <v>406</v>
      </c>
      <c r="J10873" s="9">
        <v>290</v>
      </c>
      <c r="K10873" s="9">
        <v>141</v>
      </c>
      <c r="L10873" s="9">
        <v>193</v>
      </c>
      <c r="M10873" s="9">
        <v>70</v>
      </c>
      <c r="N10873" s="9">
        <v>213</v>
      </c>
      <c r="O10873" s="9">
        <v>565</v>
      </c>
      <c r="P10873" s="9">
        <v>580</v>
      </c>
      <c r="Q10873" s="9">
        <v>580</v>
      </c>
      <c r="R10873" s="9">
        <v>436</v>
      </c>
      <c r="S10873" s="9">
        <v>410</v>
      </c>
      <c r="T10873" s="9">
        <v>259</v>
      </c>
    </row>
    <row r="10874" spans="1:20" x14ac:dyDescent="0.35">
      <c r="A10874">
        <f t="shared" si="339"/>
        <v>10874</v>
      </c>
      <c r="B10874" s="3" t="s">
        <v>71</v>
      </c>
      <c r="C10874" s="3" t="s">
        <v>77</v>
      </c>
      <c r="D10874" s="3" t="s">
        <v>24</v>
      </c>
      <c r="E10874">
        <v>2022</v>
      </c>
      <c r="F10874" s="3" t="str">
        <f t="shared" si="338"/>
        <v>GGenCANAL2022</v>
      </c>
      <c r="G10874" s="9">
        <v>118</v>
      </c>
      <c r="H10874" s="9">
        <v>175</v>
      </c>
      <c r="I10874" s="9">
        <v>347</v>
      </c>
      <c r="J10874" s="9">
        <v>237</v>
      </c>
      <c r="K10874" s="9">
        <v>164</v>
      </c>
      <c r="L10874" s="9">
        <v>171</v>
      </c>
      <c r="M10874" s="9">
        <v>169</v>
      </c>
      <c r="N10874" s="9">
        <v>117</v>
      </c>
      <c r="O10874" s="9">
        <v>580</v>
      </c>
      <c r="P10874" s="9">
        <v>580</v>
      </c>
      <c r="Q10874" s="9">
        <v>580</v>
      </c>
      <c r="R10874" s="9">
        <v>396</v>
      </c>
      <c r="S10874" s="9">
        <v>290</v>
      </c>
      <c r="T10874" s="9">
        <v>268</v>
      </c>
    </row>
    <row r="10875" spans="1:20" x14ac:dyDescent="0.35">
      <c r="A10875">
        <f t="shared" si="339"/>
        <v>10875</v>
      </c>
      <c r="B10875" s="3" t="s">
        <v>71</v>
      </c>
      <c r="C10875" s="3" t="s">
        <v>77</v>
      </c>
      <c r="D10875" s="3" t="s">
        <v>24</v>
      </c>
      <c r="E10875">
        <v>2023</v>
      </c>
      <c r="F10875" s="3" t="str">
        <f t="shared" si="338"/>
        <v>GGenCANAL2023</v>
      </c>
      <c r="G10875" s="9">
        <v>161</v>
      </c>
      <c r="H10875" s="9">
        <v>460</v>
      </c>
      <c r="I10875" s="9">
        <v>570</v>
      </c>
      <c r="J10875" s="9">
        <v>334</v>
      </c>
      <c r="K10875" s="9">
        <v>447</v>
      </c>
      <c r="L10875" s="9">
        <v>524</v>
      </c>
      <c r="M10875" s="9">
        <v>578</v>
      </c>
      <c r="N10875" s="9">
        <v>580</v>
      </c>
      <c r="O10875" s="9">
        <v>580</v>
      </c>
      <c r="P10875" s="9">
        <v>580</v>
      </c>
      <c r="Q10875" s="9">
        <v>580</v>
      </c>
      <c r="R10875" s="9">
        <v>580</v>
      </c>
      <c r="S10875" s="9">
        <v>329</v>
      </c>
      <c r="T10875" s="9">
        <v>279</v>
      </c>
    </row>
    <row r="10876" spans="1:20" x14ac:dyDescent="0.35">
      <c r="A10876">
        <f t="shared" si="339"/>
        <v>10876</v>
      </c>
      <c r="B10876" s="3" t="s">
        <v>71</v>
      </c>
      <c r="C10876" s="3" t="s">
        <v>77</v>
      </c>
      <c r="D10876" s="3" t="s">
        <v>24</v>
      </c>
      <c r="E10876">
        <v>2024</v>
      </c>
      <c r="F10876" s="3" t="str">
        <f t="shared" si="338"/>
        <v>GGenCANAL2024</v>
      </c>
      <c r="G10876" s="9">
        <v>209</v>
      </c>
      <c r="H10876" s="9">
        <v>498</v>
      </c>
      <c r="I10876" s="9">
        <v>519</v>
      </c>
      <c r="J10876" s="9">
        <v>308</v>
      </c>
      <c r="K10876" s="9">
        <v>225</v>
      </c>
      <c r="L10876" s="9">
        <v>256</v>
      </c>
      <c r="M10876" s="9">
        <v>269</v>
      </c>
      <c r="N10876" s="9">
        <v>346</v>
      </c>
      <c r="O10876" s="9">
        <v>580</v>
      </c>
      <c r="P10876" s="9">
        <v>580</v>
      </c>
      <c r="Q10876" s="9">
        <v>547</v>
      </c>
      <c r="R10876" s="9">
        <v>302</v>
      </c>
      <c r="S10876" s="9">
        <v>184</v>
      </c>
      <c r="T10876" s="9">
        <v>113</v>
      </c>
    </row>
    <row r="10877" spans="1:20" x14ac:dyDescent="0.35">
      <c r="A10877">
        <f t="shared" si="339"/>
        <v>10877</v>
      </c>
      <c r="B10877" s="3" t="s">
        <v>71</v>
      </c>
      <c r="C10877" s="3" t="s">
        <v>77</v>
      </c>
      <c r="D10877" s="3" t="s">
        <v>24</v>
      </c>
      <c r="E10877">
        <v>2025</v>
      </c>
      <c r="F10877" s="3" t="str">
        <f t="shared" si="338"/>
        <v>GGenCANAL2025</v>
      </c>
      <c r="G10877" s="9">
        <v>118</v>
      </c>
      <c r="H10877" s="9">
        <v>375</v>
      </c>
      <c r="I10877" s="9">
        <v>424</v>
      </c>
      <c r="J10877" s="9">
        <v>295</v>
      </c>
      <c r="K10877" s="9">
        <v>399</v>
      </c>
      <c r="L10877" s="9">
        <v>265</v>
      </c>
      <c r="M10877" s="9">
        <v>182</v>
      </c>
      <c r="N10877" s="9">
        <v>332</v>
      </c>
      <c r="O10877" s="9">
        <v>580</v>
      </c>
      <c r="P10877" s="9">
        <v>580</v>
      </c>
      <c r="Q10877" s="9">
        <v>580</v>
      </c>
      <c r="R10877" s="9">
        <v>276</v>
      </c>
      <c r="S10877" s="9">
        <v>325</v>
      </c>
      <c r="T10877" s="9">
        <v>153</v>
      </c>
    </row>
    <row r="10878" spans="1:20" x14ac:dyDescent="0.35">
      <c r="A10878">
        <f t="shared" si="339"/>
        <v>10878</v>
      </c>
      <c r="B10878" s="3" t="s">
        <v>71</v>
      </c>
      <c r="C10878" s="3" t="s">
        <v>77</v>
      </c>
      <c r="D10878" s="3" t="s">
        <v>24</v>
      </c>
      <c r="E10878">
        <v>2026</v>
      </c>
      <c r="F10878" s="3" t="str">
        <f t="shared" si="338"/>
        <v>GGenCANAL2026</v>
      </c>
      <c r="G10878" s="9">
        <v>155</v>
      </c>
      <c r="H10878" s="9">
        <v>402</v>
      </c>
      <c r="I10878" s="9">
        <v>462</v>
      </c>
      <c r="J10878" s="9">
        <v>363</v>
      </c>
      <c r="K10878" s="9">
        <v>201</v>
      </c>
      <c r="L10878" s="9">
        <v>229</v>
      </c>
      <c r="M10878" s="9">
        <v>137</v>
      </c>
      <c r="N10878" s="9">
        <v>239</v>
      </c>
      <c r="O10878" s="9">
        <v>467</v>
      </c>
      <c r="P10878" s="9">
        <v>580</v>
      </c>
      <c r="Q10878" s="9">
        <v>580</v>
      </c>
      <c r="R10878" s="9">
        <v>326</v>
      </c>
      <c r="S10878" s="9">
        <v>211</v>
      </c>
      <c r="T10878" s="9">
        <v>164</v>
      </c>
    </row>
    <row r="10879" spans="1:20" x14ac:dyDescent="0.35">
      <c r="A10879">
        <f t="shared" si="339"/>
        <v>10879</v>
      </c>
      <c r="B10879" s="3" t="s">
        <v>71</v>
      </c>
      <c r="C10879" s="3" t="s">
        <v>77</v>
      </c>
      <c r="D10879" s="3" t="s">
        <v>24</v>
      </c>
      <c r="E10879">
        <v>2027</v>
      </c>
      <c r="F10879" s="3" t="str">
        <f t="shared" si="338"/>
        <v>GGenCANAL2027</v>
      </c>
      <c r="G10879" s="9">
        <v>115</v>
      </c>
      <c r="H10879" s="9">
        <v>273</v>
      </c>
      <c r="I10879" s="9">
        <v>439</v>
      </c>
      <c r="J10879" s="9">
        <v>448</v>
      </c>
      <c r="K10879" s="9">
        <v>188</v>
      </c>
      <c r="L10879" s="9">
        <v>421</v>
      </c>
      <c r="M10879" s="9">
        <v>236</v>
      </c>
      <c r="N10879" s="9">
        <v>217</v>
      </c>
      <c r="O10879" s="9">
        <v>580</v>
      </c>
      <c r="P10879" s="9">
        <v>580</v>
      </c>
      <c r="Q10879" s="9">
        <v>580</v>
      </c>
      <c r="R10879" s="9">
        <v>289</v>
      </c>
      <c r="S10879" s="9">
        <v>268</v>
      </c>
      <c r="T10879" s="9">
        <v>147</v>
      </c>
    </row>
    <row r="10880" spans="1:20" x14ac:dyDescent="0.35">
      <c r="A10880">
        <f t="shared" si="339"/>
        <v>10880</v>
      </c>
      <c r="B10880" s="3" t="s">
        <v>71</v>
      </c>
      <c r="C10880" s="3" t="s">
        <v>77</v>
      </c>
      <c r="D10880" s="3" t="s">
        <v>24</v>
      </c>
      <c r="E10880">
        <v>2028</v>
      </c>
      <c r="F10880" s="3" t="str">
        <f t="shared" si="338"/>
        <v>GGenCANAL2028</v>
      </c>
      <c r="G10880" s="9">
        <v>95</v>
      </c>
      <c r="H10880" s="9">
        <v>306</v>
      </c>
      <c r="I10880" s="9">
        <v>432</v>
      </c>
      <c r="J10880" s="9">
        <v>402</v>
      </c>
      <c r="K10880" s="9">
        <v>580</v>
      </c>
      <c r="L10880" s="9">
        <v>242</v>
      </c>
      <c r="M10880" s="9">
        <v>114</v>
      </c>
      <c r="N10880" s="9">
        <v>329</v>
      </c>
      <c r="O10880" s="9">
        <v>580</v>
      </c>
      <c r="P10880" s="9">
        <v>580</v>
      </c>
      <c r="Q10880" s="9">
        <v>580</v>
      </c>
      <c r="R10880" s="9">
        <v>580</v>
      </c>
      <c r="S10880" s="9">
        <v>500</v>
      </c>
      <c r="T10880" s="9">
        <v>300</v>
      </c>
    </row>
    <row r="10881" spans="1:20" x14ac:dyDescent="0.35">
      <c r="A10881">
        <f t="shared" si="339"/>
        <v>10881</v>
      </c>
      <c r="B10881" s="3" t="s">
        <v>71</v>
      </c>
      <c r="C10881" s="3" t="s">
        <v>77</v>
      </c>
      <c r="D10881" s="3" t="s">
        <v>24</v>
      </c>
      <c r="E10881">
        <v>2029</v>
      </c>
      <c r="F10881" s="3" t="str">
        <f t="shared" si="338"/>
        <v>GGenCANAL2029</v>
      </c>
      <c r="G10881" s="9">
        <v>153</v>
      </c>
      <c r="H10881" s="9">
        <v>359</v>
      </c>
      <c r="I10881" s="9">
        <v>408</v>
      </c>
      <c r="J10881" s="9">
        <v>248</v>
      </c>
      <c r="K10881" s="9">
        <v>182</v>
      </c>
      <c r="L10881" s="9">
        <v>467</v>
      </c>
      <c r="M10881" s="9">
        <v>275</v>
      </c>
      <c r="N10881" s="9">
        <v>334</v>
      </c>
      <c r="O10881" s="9">
        <v>580</v>
      </c>
      <c r="P10881" s="9">
        <v>580</v>
      </c>
      <c r="Q10881" s="9">
        <v>580</v>
      </c>
      <c r="R10881" s="9">
        <v>246</v>
      </c>
      <c r="S10881" s="9">
        <v>299</v>
      </c>
      <c r="T10881" s="9">
        <v>91</v>
      </c>
    </row>
    <row r="10882" spans="1:20" x14ac:dyDescent="0.35">
      <c r="A10882">
        <f t="shared" si="339"/>
        <v>10882</v>
      </c>
      <c r="B10882" s="3" t="s">
        <v>71</v>
      </c>
      <c r="C10882" s="3" t="s">
        <v>77</v>
      </c>
      <c r="D10882" s="3" t="s">
        <v>25</v>
      </c>
      <c r="E10882">
        <v>2020</v>
      </c>
      <c r="F10882" s="3" t="str">
        <f t="shared" ref="F10882:F10945" si="340">_xlfn.CONCAT(B10882,C10882,D10882,E10882)</f>
        <v>GGenUP BON2020</v>
      </c>
      <c r="G10882" s="9">
        <v>21</v>
      </c>
      <c r="H10882" s="9">
        <v>21</v>
      </c>
      <c r="I10882" s="9">
        <v>21</v>
      </c>
      <c r="J10882" s="9">
        <v>21</v>
      </c>
      <c r="K10882" s="9">
        <v>21</v>
      </c>
      <c r="L10882" s="9">
        <v>21</v>
      </c>
      <c r="M10882" s="9">
        <v>21</v>
      </c>
      <c r="N10882" s="9">
        <v>21</v>
      </c>
      <c r="O10882" s="9">
        <v>32</v>
      </c>
      <c r="P10882" s="9">
        <v>60</v>
      </c>
      <c r="Q10882" s="9">
        <v>21</v>
      </c>
      <c r="R10882" s="9">
        <v>21</v>
      </c>
      <c r="S10882" s="9">
        <v>21</v>
      </c>
      <c r="T10882" s="9">
        <v>21</v>
      </c>
    </row>
    <row r="10883" spans="1:20" x14ac:dyDescent="0.35">
      <c r="A10883">
        <f t="shared" ref="A10883:A10946" si="341">A10882+1</f>
        <v>10883</v>
      </c>
      <c r="B10883" s="3" t="s">
        <v>71</v>
      </c>
      <c r="C10883" s="3" t="s">
        <v>77</v>
      </c>
      <c r="D10883" s="3" t="s">
        <v>25</v>
      </c>
      <c r="E10883">
        <v>2021</v>
      </c>
      <c r="F10883" s="3" t="str">
        <f t="shared" si="340"/>
        <v>GGenUP BON2021</v>
      </c>
      <c r="G10883" s="9">
        <v>21</v>
      </c>
      <c r="H10883" s="9">
        <v>21</v>
      </c>
      <c r="I10883" s="9">
        <v>21</v>
      </c>
      <c r="J10883" s="9">
        <v>21</v>
      </c>
      <c r="K10883" s="9">
        <v>21</v>
      </c>
      <c r="L10883" s="9">
        <v>21</v>
      </c>
      <c r="M10883" s="9">
        <v>21</v>
      </c>
      <c r="N10883" s="9">
        <v>21</v>
      </c>
      <c r="O10883" s="9">
        <v>21</v>
      </c>
      <c r="P10883" s="9">
        <v>60</v>
      </c>
      <c r="Q10883" s="9">
        <v>33</v>
      </c>
      <c r="R10883" s="9">
        <v>21</v>
      </c>
      <c r="S10883" s="9">
        <v>21</v>
      </c>
      <c r="T10883" s="9">
        <v>21</v>
      </c>
    </row>
    <row r="10884" spans="1:20" x14ac:dyDescent="0.35">
      <c r="A10884">
        <f t="shared" si="341"/>
        <v>10884</v>
      </c>
      <c r="B10884" s="3" t="s">
        <v>71</v>
      </c>
      <c r="C10884" s="3" t="s">
        <v>77</v>
      </c>
      <c r="D10884" s="3" t="s">
        <v>25</v>
      </c>
      <c r="E10884">
        <v>2022</v>
      </c>
      <c r="F10884" s="3" t="str">
        <f t="shared" si="340"/>
        <v>GGenUP BON2022</v>
      </c>
      <c r="G10884" s="9">
        <v>21</v>
      </c>
      <c r="H10884" s="9">
        <v>21</v>
      </c>
      <c r="I10884" s="9">
        <v>21</v>
      </c>
      <c r="J10884" s="9">
        <v>21</v>
      </c>
      <c r="K10884" s="9">
        <v>21</v>
      </c>
      <c r="L10884" s="9">
        <v>21</v>
      </c>
      <c r="M10884" s="9">
        <v>21</v>
      </c>
      <c r="N10884" s="9">
        <v>21</v>
      </c>
      <c r="O10884" s="9">
        <v>43</v>
      </c>
      <c r="P10884" s="9">
        <v>59</v>
      </c>
      <c r="Q10884" s="9">
        <v>60</v>
      </c>
      <c r="R10884" s="9">
        <v>21</v>
      </c>
      <c r="S10884" s="9">
        <v>21</v>
      </c>
      <c r="T10884" s="9">
        <v>21</v>
      </c>
    </row>
    <row r="10885" spans="1:20" x14ac:dyDescent="0.35">
      <c r="A10885">
        <f t="shared" si="341"/>
        <v>10885</v>
      </c>
      <c r="B10885" s="3" t="s">
        <v>71</v>
      </c>
      <c r="C10885" s="3" t="s">
        <v>77</v>
      </c>
      <c r="D10885" s="3" t="s">
        <v>25</v>
      </c>
      <c r="E10885">
        <v>2023</v>
      </c>
      <c r="F10885" s="3" t="str">
        <f t="shared" si="340"/>
        <v>GGenUP BON2023</v>
      </c>
      <c r="G10885" s="9">
        <v>21</v>
      </c>
      <c r="H10885" s="9">
        <v>21</v>
      </c>
      <c r="I10885" s="9">
        <v>21</v>
      </c>
      <c r="J10885" s="9">
        <v>21</v>
      </c>
      <c r="K10885" s="9">
        <v>21</v>
      </c>
      <c r="L10885" s="9">
        <v>21</v>
      </c>
      <c r="M10885" s="9">
        <v>21</v>
      </c>
      <c r="N10885" s="9">
        <v>52</v>
      </c>
      <c r="O10885" s="9">
        <v>60</v>
      </c>
      <c r="P10885" s="9">
        <v>59</v>
      </c>
      <c r="Q10885" s="9">
        <v>59</v>
      </c>
      <c r="R10885" s="9">
        <v>60</v>
      </c>
      <c r="S10885" s="9">
        <v>21</v>
      </c>
      <c r="T10885" s="9">
        <v>21</v>
      </c>
    </row>
    <row r="10886" spans="1:20" x14ac:dyDescent="0.35">
      <c r="A10886">
        <f t="shared" si="341"/>
        <v>10886</v>
      </c>
      <c r="B10886" s="3" t="s">
        <v>71</v>
      </c>
      <c r="C10886" s="3" t="s">
        <v>77</v>
      </c>
      <c r="D10886" s="3" t="s">
        <v>25</v>
      </c>
      <c r="E10886">
        <v>2024</v>
      </c>
      <c r="F10886" s="3" t="str">
        <f t="shared" si="340"/>
        <v>GGenUP BON2024</v>
      </c>
      <c r="G10886" s="9">
        <v>21</v>
      </c>
      <c r="H10886" s="9">
        <v>21</v>
      </c>
      <c r="I10886" s="9">
        <v>21</v>
      </c>
      <c r="J10886" s="9">
        <v>21</v>
      </c>
      <c r="K10886" s="9">
        <v>21</v>
      </c>
      <c r="L10886" s="9">
        <v>21</v>
      </c>
      <c r="M10886" s="9">
        <v>21</v>
      </c>
      <c r="N10886" s="9">
        <v>21</v>
      </c>
      <c r="O10886" s="9">
        <v>54</v>
      </c>
      <c r="P10886" s="9">
        <v>60</v>
      </c>
      <c r="Q10886" s="9">
        <v>21</v>
      </c>
      <c r="R10886" s="9">
        <v>21</v>
      </c>
      <c r="S10886" s="9">
        <v>21</v>
      </c>
      <c r="T10886" s="9">
        <v>21</v>
      </c>
    </row>
    <row r="10887" spans="1:20" x14ac:dyDescent="0.35">
      <c r="A10887">
        <f t="shared" si="341"/>
        <v>10887</v>
      </c>
      <c r="B10887" s="3" t="s">
        <v>71</v>
      </c>
      <c r="C10887" s="3" t="s">
        <v>77</v>
      </c>
      <c r="D10887" s="3" t="s">
        <v>25</v>
      </c>
      <c r="E10887">
        <v>2025</v>
      </c>
      <c r="F10887" s="3" t="str">
        <f t="shared" si="340"/>
        <v>GGenUP BON2025</v>
      </c>
      <c r="G10887" s="9">
        <v>21</v>
      </c>
      <c r="H10887" s="9">
        <v>21</v>
      </c>
      <c r="I10887" s="9">
        <v>21</v>
      </c>
      <c r="J10887" s="9">
        <v>21</v>
      </c>
      <c r="K10887" s="9">
        <v>21</v>
      </c>
      <c r="L10887" s="9">
        <v>21</v>
      </c>
      <c r="M10887" s="9">
        <v>21</v>
      </c>
      <c r="N10887" s="9">
        <v>21</v>
      </c>
      <c r="O10887" s="9">
        <v>60</v>
      </c>
      <c r="P10887" s="9">
        <v>60</v>
      </c>
      <c r="Q10887" s="9">
        <v>23</v>
      </c>
      <c r="R10887" s="9">
        <v>21</v>
      </c>
      <c r="S10887" s="9">
        <v>21</v>
      </c>
      <c r="T10887" s="9">
        <v>21</v>
      </c>
    </row>
    <row r="10888" spans="1:20" x14ac:dyDescent="0.35">
      <c r="A10888">
        <f t="shared" si="341"/>
        <v>10888</v>
      </c>
      <c r="B10888" s="3" t="s">
        <v>71</v>
      </c>
      <c r="C10888" s="3" t="s">
        <v>77</v>
      </c>
      <c r="D10888" s="3" t="s">
        <v>25</v>
      </c>
      <c r="E10888">
        <v>2026</v>
      </c>
      <c r="F10888" s="3" t="str">
        <f t="shared" si="340"/>
        <v>GGenUP BON2026</v>
      </c>
      <c r="G10888" s="9">
        <v>21</v>
      </c>
      <c r="H10888" s="9">
        <v>21</v>
      </c>
      <c r="I10888" s="9">
        <v>21</v>
      </c>
      <c r="J10888" s="9">
        <v>21</v>
      </c>
      <c r="K10888" s="9">
        <v>21</v>
      </c>
      <c r="L10888" s="9">
        <v>21</v>
      </c>
      <c r="M10888" s="9">
        <v>21</v>
      </c>
      <c r="N10888" s="9">
        <v>21</v>
      </c>
      <c r="O10888" s="9">
        <v>21</v>
      </c>
      <c r="P10888" s="9">
        <v>60</v>
      </c>
      <c r="Q10888" s="9">
        <v>32</v>
      </c>
      <c r="R10888" s="9">
        <v>21</v>
      </c>
      <c r="S10888" s="9">
        <v>21</v>
      </c>
      <c r="T10888" s="9">
        <v>21</v>
      </c>
    </row>
    <row r="10889" spans="1:20" x14ac:dyDescent="0.35">
      <c r="A10889">
        <f t="shared" si="341"/>
        <v>10889</v>
      </c>
      <c r="B10889" s="3" t="s">
        <v>71</v>
      </c>
      <c r="C10889" s="3" t="s">
        <v>77</v>
      </c>
      <c r="D10889" s="3" t="s">
        <v>25</v>
      </c>
      <c r="E10889">
        <v>2027</v>
      </c>
      <c r="F10889" s="3" t="str">
        <f t="shared" si="340"/>
        <v>GGenUP BON2027</v>
      </c>
      <c r="G10889" s="9">
        <v>21</v>
      </c>
      <c r="H10889" s="9">
        <v>21</v>
      </c>
      <c r="I10889" s="9">
        <v>21</v>
      </c>
      <c r="J10889" s="9">
        <v>21</v>
      </c>
      <c r="K10889" s="9">
        <v>21</v>
      </c>
      <c r="L10889" s="9">
        <v>21</v>
      </c>
      <c r="M10889" s="9">
        <v>21</v>
      </c>
      <c r="N10889" s="9">
        <v>21</v>
      </c>
      <c r="O10889" s="9">
        <v>34</v>
      </c>
      <c r="P10889" s="9">
        <v>59</v>
      </c>
      <c r="Q10889" s="9">
        <v>60</v>
      </c>
      <c r="R10889" s="9">
        <v>21</v>
      </c>
      <c r="S10889" s="9">
        <v>21</v>
      </c>
      <c r="T10889" s="9">
        <v>21</v>
      </c>
    </row>
    <row r="10890" spans="1:20" x14ac:dyDescent="0.35">
      <c r="A10890">
        <f t="shared" si="341"/>
        <v>10890</v>
      </c>
      <c r="B10890" s="3" t="s">
        <v>71</v>
      </c>
      <c r="C10890" s="3" t="s">
        <v>77</v>
      </c>
      <c r="D10890" s="3" t="s">
        <v>25</v>
      </c>
      <c r="E10890">
        <v>2028</v>
      </c>
      <c r="F10890" s="3" t="str">
        <f t="shared" si="340"/>
        <v>GGenUP BON2028</v>
      </c>
      <c r="G10890" s="9">
        <v>21</v>
      </c>
      <c r="H10890" s="9">
        <v>21</v>
      </c>
      <c r="I10890" s="9">
        <v>21</v>
      </c>
      <c r="J10890" s="9">
        <v>21</v>
      </c>
      <c r="K10890" s="9">
        <v>30</v>
      </c>
      <c r="L10890" s="9">
        <v>21</v>
      </c>
      <c r="M10890" s="9">
        <v>21</v>
      </c>
      <c r="N10890" s="9">
        <v>21</v>
      </c>
      <c r="O10890" s="9">
        <v>44</v>
      </c>
      <c r="P10890" s="9">
        <v>59</v>
      </c>
      <c r="Q10890" s="9">
        <v>59</v>
      </c>
      <c r="R10890" s="9">
        <v>60</v>
      </c>
      <c r="S10890" s="9">
        <v>21</v>
      </c>
      <c r="T10890" s="9">
        <v>21</v>
      </c>
    </row>
    <row r="10891" spans="1:20" x14ac:dyDescent="0.35">
      <c r="A10891">
        <f t="shared" si="341"/>
        <v>10891</v>
      </c>
      <c r="B10891" s="3" t="s">
        <v>71</v>
      </c>
      <c r="C10891" s="3" t="s">
        <v>77</v>
      </c>
      <c r="D10891" s="3" t="s">
        <v>25</v>
      </c>
      <c r="E10891">
        <v>2029</v>
      </c>
      <c r="F10891" s="3" t="str">
        <f t="shared" si="340"/>
        <v>GGenUP BON2029</v>
      </c>
      <c r="G10891" s="9">
        <v>21</v>
      </c>
      <c r="H10891" s="9">
        <v>21</v>
      </c>
      <c r="I10891" s="9">
        <v>21</v>
      </c>
      <c r="J10891" s="9">
        <v>21</v>
      </c>
      <c r="K10891" s="9">
        <v>21</v>
      </c>
      <c r="L10891" s="9">
        <v>21</v>
      </c>
      <c r="M10891" s="9">
        <v>21</v>
      </c>
      <c r="N10891" s="9">
        <v>21</v>
      </c>
      <c r="O10891" s="9">
        <v>60</v>
      </c>
      <c r="P10891" s="9">
        <v>59</v>
      </c>
      <c r="Q10891" s="9">
        <v>60</v>
      </c>
      <c r="R10891" s="9">
        <v>21</v>
      </c>
      <c r="S10891" s="9">
        <v>21</v>
      </c>
      <c r="T10891" s="9">
        <v>21</v>
      </c>
    </row>
    <row r="10892" spans="1:20" x14ac:dyDescent="0.35">
      <c r="A10892">
        <f t="shared" si="341"/>
        <v>10892</v>
      </c>
      <c r="B10892" s="3" t="s">
        <v>71</v>
      </c>
      <c r="C10892" s="3" t="s">
        <v>77</v>
      </c>
      <c r="D10892" s="3" t="s">
        <v>26</v>
      </c>
      <c r="E10892">
        <v>2020</v>
      </c>
      <c r="F10892" s="3" t="str">
        <f t="shared" si="340"/>
        <v>GGenLO BON2020</v>
      </c>
      <c r="G10892" s="9">
        <v>23</v>
      </c>
      <c r="H10892" s="9">
        <v>23</v>
      </c>
      <c r="I10892" s="9">
        <v>23</v>
      </c>
      <c r="J10892" s="9">
        <v>23</v>
      </c>
      <c r="K10892" s="9">
        <v>23</v>
      </c>
      <c r="L10892" s="9">
        <v>23</v>
      </c>
      <c r="M10892" s="9">
        <v>23</v>
      </c>
      <c r="N10892" s="9">
        <v>23</v>
      </c>
      <c r="O10892" s="9">
        <v>34</v>
      </c>
      <c r="P10892" s="9">
        <v>42</v>
      </c>
      <c r="Q10892" s="9">
        <v>23</v>
      </c>
      <c r="R10892" s="9">
        <v>23</v>
      </c>
      <c r="S10892" s="9">
        <v>23</v>
      </c>
      <c r="T10892" s="9">
        <v>23</v>
      </c>
    </row>
    <row r="10893" spans="1:20" x14ac:dyDescent="0.35">
      <c r="A10893">
        <f t="shared" si="341"/>
        <v>10893</v>
      </c>
      <c r="B10893" s="3" t="s">
        <v>71</v>
      </c>
      <c r="C10893" s="3" t="s">
        <v>77</v>
      </c>
      <c r="D10893" s="3" t="s">
        <v>26</v>
      </c>
      <c r="E10893">
        <v>2021</v>
      </c>
      <c r="F10893" s="3" t="str">
        <f t="shared" si="340"/>
        <v>GGenLO BON2021</v>
      </c>
      <c r="G10893" s="9">
        <v>23</v>
      </c>
      <c r="H10893" s="9">
        <v>23</v>
      </c>
      <c r="I10893" s="9">
        <v>23</v>
      </c>
      <c r="J10893" s="9">
        <v>23</v>
      </c>
      <c r="K10893" s="9">
        <v>23</v>
      </c>
      <c r="L10893" s="9">
        <v>23</v>
      </c>
      <c r="M10893" s="9">
        <v>23</v>
      </c>
      <c r="N10893" s="9">
        <v>23</v>
      </c>
      <c r="O10893" s="9">
        <v>23</v>
      </c>
      <c r="P10893" s="9">
        <v>42</v>
      </c>
      <c r="Q10893" s="9">
        <v>35</v>
      </c>
      <c r="R10893" s="9">
        <v>23</v>
      </c>
      <c r="S10893" s="9">
        <v>23</v>
      </c>
      <c r="T10893" s="9">
        <v>23</v>
      </c>
    </row>
    <row r="10894" spans="1:20" x14ac:dyDescent="0.35">
      <c r="A10894">
        <f t="shared" si="341"/>
        <v>10894</v>
      </c>
      <c r="B10894" s="3" t="s">
        <v>71</v>
      </c>
      <c r="C10894" s="3" t="s">
        <v>77</v>
      </c>
      <c r="D10894" s="3" t="s">
        <v>26</v>
      </c>
      <c r="E10894">
        <v>2022</v>
      </c>
      <c r="F10894" s="3" t="str">
        <f t="shared" si="340"/>
        <v>GGenLO BON2022</v>
      </c>
      <c r="G10894" s="9">
        <v>23</v>
      </c>
      <c r="H10894" s="9">
        <v>23</v>
      </c>
      <c r="I10894" s="9">
        <v>23</v>
      </c>
      <c r="J10894" s="9">
        <v>23</v>
      </c>
      <c r="K10894" s="9">
        <v>23</v>
      </c>
      <c r="L10894" s="9">
        <v>23</v>
      </c>
      <c r="M10894" s="9">
        <v>23</v>
      </c>
      <c r="N10894" s="9">
        <v>23</v>
      </c>
      <c r="O10894" s="9">
        <v>42</v>
      </c>
      <c r="P10894" s="9">
        <v>39</v>
      </c>
      <c r="Q10894" s="9">
        <v>42</v>
      </c>
      <c r="R10894" s="9">
        <v>23</v>
      </c>
      <c r="S10894" s="9">
        <v>23</v>
      </c>
      <c r="T10894" s="9">
        <v>23</v>
      </c>
    </row>
    <row r="10895" spans="1:20" x14ac:dyDescent="0.35">
      <c r="A10895">
        <f t="shared" si="341"/>
        <v>10895</v>
      </c>
      <c r="B10895" s="3" t="s">
        <v>71</v>
      </c>
      <c r="C10895" s="3" t="s">
        <v>77</v>
      </c>
      <c r="D10895" s="3" t="s">
        <v>26</v>
      </c>
      <c r="E10895">
        <v>2023</v>
      </c>
      <c r="F10895" s="3" t="str">
        <f t="shared" si="340"/>
        <v>GGenLO BON2023</v>
      </c>
      <c r="G10895" s="9">
        <v>23</v>
      </c>
      <c r="H10895" s="9">
        <v>23</v>
      </c>
      <c r="I10895" s="9">
        <v>23</v>
      </c>
      <c r="J10895" s="9">
        <v>23</v>
      </c>
      <c r="K10895" s="9">
        <v>23</v>
      </c>
      <c r="L10895" s="9">
        <v>23</v>
      </c>
      <c r="M10895" s="9">
        <v>23</v>
      </c>
      <c r="N10895" s="9">
        <v>42</v>
      </c>
      <c r="O10895" s="9">
        <v>42</v>
      </c>
      <c r="P10895" s="9">
        <v>38</v>
      </c>
      <c r="Q10895" s="9">
        <v>39</v>
      </c>
      <c r="R10895" s="9">
        <v>42</v>
      </c>
      <c r="S10895" s="9">
        <v>23</v>
      </c>
      <c r="T10895" s="9">
        <v>23</v>
      </c>
    </row>
    <row r="10896" spans="1:20" x14ac:dyDescent="0.35">
      <c r="A10896">
        <f t="shared" si="341"/>
        <v>10896</v>
      </c>
      <c r="B10896" s="3" t="s">
        <v>71</v>
      </c>
      <c r="C10896" s="3" t="s">
        <v>77</v>
      </c>
      <c r="D10896" s="3" t="s">
        <v>26</v>
      </c>
      <c r="E10896">
        <v>2024</v>
      </c>
      <c r="F10896" s="3" t="str">
        <f t="shared" si="340"/>
        <v>GGenLO BON2024</v>
      </c>
      <c r="G10896" s="9">
        <v>23</v>
      </c>
      <c r="H10896" s="9">
        <v>23</v>
      </c>
      <c r="I10896" s="9">
        <v>23</v>
      </c>
      <c r="J10896" s="9">
        <v>23</v>
      </c>
      <c r="K10896" s="9">
        <v>23</v>
      </c>
      <c r="L10896" s="9">
        <v>23</v>
      </c>
      <c r="M10896" s="9">
        <v>23</v>
      </c>
      <c r="N10896" s="9">
        <v>23</v>
      </c>
      <c r="O10896" s="9">
        <v>42</v>
      </c>
      <c r="P10896" s="9">
        <v>41</v>
      </c>
      <c r="Q10896" s="9">
        <v>23</v>
      </c>
      <c r="R10896" s="9">
        <v>23</v>
      </c>
      <c r="S10896" s="9">
        <v>23</v>
      </c>
      <c r="T10896" s="9">
        <v>23</v>
      </c>
    </row>
    <row r="10897" spans="1:20" x14ac:dyDescent="0.35">
      <c r="A10897">
        <f t="shared" si="341"/>
        <v>10897</v>
      </c>
      <c r="B10897" s="3" t="s">
        <v>71</v>
      </c>
      <c r="C10897" s="3" t="s">
        <v>77</v>
      </c>
      <c r="D10897" s="3" t="s">
        <v>26</v>
      </c>
      <c r="E10897">
        <v>2025</v>
      </c>
      <c r="F10897" s="3" t="str">
        <f t="shared" si="340"/>
        <v>GGenLO BON2025</v>
      </c>
      <c r="G10897" s="9">
        <v>23</v>
      </c>
      <c r="H10897" s="9">
        <v>23</v>
      </c>
      <c r="I10897" s="9">
        <v>23</v>
      </c>
      <c r="J10897" s="9">
        <v>23</v>
      </c>
      <c r="K10897" s="9">
        <v>23</v>
      </c>
      <c r="L10897" s="9">
        <v>23</v>
      </c>
      <c r="M10897" s="9">
        <v>23</v>
      </c>
      <c r="N10897" s="9">
        <v>23</v>
      </c>
      <c r="O10897" s="9">
        <v>42</v>
      </c>
      <c r="P10897" s="9">
        <v>42</v>
      </c>
      <c r="Q10897" s="9">
        <v>25</v>
      </c>
      <c r="R10897" s="9">
        <v>23</v>
      </c>
      <c r="S10897" s="9">
        <v>23</v>
      </c>
      <c r="T10897" s="9">
        <v>23</v>
      </c>
    </row>
    <row r="10898" spans="1:20" x14ac:dyDescent="0.35">
      <c r="A10898">
        <f t="shared" si="341"/>
        <v>10898</v>
      </c>
      <c r="B10898" s="3" t="s">
        <v>71</v>
      </c>
      <c r="C10898" s="3" t="s">
        <v>77</v>
      </c>
      <c r="D10898" s="3" t="s">
        <v>26</v>
      </c>
      <c r="E10898">
        <v>2026</v>
      </c>
      <c r="F10898" s="3" t="str">
        <f t="shared" si="340"/>
        <v>GGenLO BON2026</v>
      </c>
      <c r="G10898" s="9">
        <v>23</v>
      </c>
      <c r="H10898" s="9">
        <v>23</v>
      </c>
      <c r="I10898" s="9">
        <v>23</v>
      </c>
      <c r="J10898" s="9">
        <v>23</v>
      </c>
      <c r="K10898" s="9">
        <v>23</v>
      </c>
      <c r="L10898" s="9">
        <v>23</v>
      </c>
      <c r="M10898" s="9">
        <v>23</v>
      </c>
      <c r="N10898" s="9">
        <v>23</v>
      </c>
      <c r="O10898" s="9">
        <v>23</v>
      </c>
      <c r="P10898" s="9">
        <v>42</v>
      </c>
      <c r="Q10898" s="9">
        <v>34</v>
      </c>
      <c r="R10898" s="9">
        <v>23</v>
      </c>
      <c r="S10898" s="9">
        <v>23</v>
      </c>
      <c r="T10898" s="9">
        <v>23</v>
      </c>
    </row>
    <row r="10899" spans="1:20" x14ac:dyDescent="0.35">
      <c r="A10899">
        <f t="shared" si="341"/>
        <v>10899</v>
      </c>
      <c r="B10899" s="3" t="s">
        <v>71</v>
      </c>
      <c r="C10899" s="3" t="s">
        <v>77</v>
      </c>
      <c r="D10899" s="3" t="s">
        <v>26</v>
      </c>
      <c r="E10899">
        <v>2027</v>
      </c>
      <c r="F10899" s="3" t="str">
        <f t="shared" si="340"/>
        <v>GGenLO BON2027</v>
      </c>
      <c r="G10899" s="9">
        <v>23</v>
      </c>
      <c r="H10899" s="9">
        <v>23</v>
      </c>
      <c r="I10899" s="9">
        <v>23</v>
      </c>
      <c r="J10899" s="9">
        <v>23</v>
      </c>
      <c r="K10899" s="9">
        <v>23</v>
      </c>
      <c r="L10899" s="9">
        <v>23</v>
      </c>
      <c r="M10899" s="9">
        <v>23</v>
      </c>
      <c r="N10899" s="9">
        <v>23</v>
      </c>
      <c r="O10899" s="9">
        <v>36</v>
      </c>
      <c r="P10899" s="9">
        <v>40</v>
      </c>
      <c r="Q10899" s="9">
        <v>42</v>
      </c>
      <c r="R10899" s="9">
        <v>23</v>
      </c>
      <c r="S10899" s="9">
        <v>23</v>
      </c>
      <c r="T10899" s="9">
        <v>23</v>
      </c>
    </row>
    <row r="10900" spans="1:20" x14ac:dyDescent="0.35">
      <c r="A10900">
        <f t="shared" si="341"/>
        <v>10900</v>
      </c>
      <c r="B10900" s="3" t="s">
        <v>71</v>
      </c>
      <c r="C10900" s="3" t="s">
        <v>77</v>
      </c>
      <c r="D10900" s="3" t="s">
        <v>26</v>
      </c>
      <c r="E10900">
        <v>2028</v>
      </c>
      <c r="F10900" s="3" t="str">
        <f t="shared" si="340"/>
        <v>GGenLO BON2028</v>
      </c>
      <c r="G10900" s="9">
        <v>23</v>
      </c>
      <c r="H10900" s="9">
        <v>23</v>
      </c>
      <c r="I10900" s="9">
        <v>23</v>
      </c>
      <c r="J10900" s="9">
        <v>23</v>
      </c>
      <c r="K10900" s="9">
        <v>32</v>
      </c>
      <c r="L10900" s="9">
        <v>23</v>
      </c>
      <c r="M10900" s="9">
        <v>23</v>
      </c>
      <c r="N10900" s="9">
        <v>23</v>
      </c>
      <c r="O10900" s="9">
        <v>42</v>
      </c>
      <c r="P10900" s="9">
        <v>40</v>
      </c>
      <c r="Q10900" s="9">
        <v>39</v>
      </c>
      <c r="R10900" s="9">
        <v>42</v>
      </c>
      <c r="S10900" s="9">
        <v>23</v>
      </c>
      <c r="T10900" s="9">
        <v>23</v>
      </c>
    </row>
    <row r="10901" spans="1:20" x14ac:dyDescent="0.35">
      <c r="A10901">
        <f t="shared" si="341"/>
        <v>10901</v>
      </c>
      <c r="B10901" s="3" t="s">
        <v>71</v>
      </c>
      <c r="C10901" s="3" t="s">
        <v>77</v>
      </c>
      <c r="D10901" s="3" t="s">
        <v>26</v>
      </c>
      <c r="E10901">
        <v>2029</v>
      </c>
      <c r="F10901" s="3" t="str">
        <f t="shared" si="340"/>
        <v>GGenLO BON2029</v>
      </c>
      <c r="G10901" s="9">
        <v>23</v>
      </c>
      <c r="H10901" s="9">
        <v>23</v>
      </c>
      <c r="I10901" s="9">
        <v>23</v>
      </c>
      <c r="J10901" s="9">
        <v>23</v>
      </c>
      <c r="K10901" s="9">
        <v>23</v>
      </c>
      <c r="L10901" s="9">
        <v>23</v>
      </c>
      <c r="M10901" s="9">
        <v>23</v>
      </c>
      <c r="N10901" s="9">
        <v>23</v>
      </c>
      <c r="O10901" s="9">
        <v>42</v>
      </c>
      <c r="P10901" s="9">
        <v>38</v>
      </c>
      <c r="Q10901" s="9">
        <v>42</v>
      </c>
      <c r="R10901" s="9">
        <v>23</v>
      </c>
      <c r="S10901" s="9">
        <v>23</v>
      </c>
      <c r="T10901" s="9">
        <v>23</v>
      </c>
    </row>
    <row r="10902" spans="1:20" x14ac:dyDescent="0.35">
      <c r="A10902">
        <f t="shared" si="341"/>
        <v>10902</v>
      </c>
      <c r="B10902" s="3" t="s">
        <v>71</v>
      </c>
      <c r="C10902" s="3" t="s">
        <v>77</v>
      </c>
      <c r="D10902" s="3" t="s">
        <v>27</v>
      </c>
      <c r="E10902">
        <v>2020</v>
      </c>
      <c r="F10902" s="3" t="str">
        <f t="shared" si="340"/>
        <v>GGenS SLOC2020</v>
      </c>
      <c r="G10902" s="9">
        <v>25</v>
      </c>
      <c r="H10902" s="9">
        <v>25</v>
      </c>
      <c r="I10902" s="9">
        <v>25</v>
      </c>
      <c r="J10902" s="9">
        <v>25</v>
      </c>
      <c r="K10902" s="9">
        <v>25</v>
      </c>
      <c r="L10902" s="9">
        <v>25</v>
      </c>
      <c r="M10902" s="9">
        <v>25</v>
      </c>
      <c r="N10902" s="9">
        <v>25</v>
      </c>
      <c r="O10902" s="9">
        <v>37</v>
      </c>
      <c r="P10902" s="9">
        <v>54</v>
      </c>
      <c r="Q10902" s="9">
        <v>25</v>
      </c>
      <c r="R10902" s="9">
        <v>25</v>
      </c>
      <c r="S10902" s="9">
        <v>25</v>
      </c>
      <c r="T10902" s="9">
        <v>25</v>
      </c>
    </row>
    <row r="10903" spans="1:20" x14ac:dyDescent="0.35">
      <c r="A10903">
        <f t="shared" si="341"/>
        <v>10903</v>
      </c>
      <c r="B10903" s="3" t="s">
        <v>71</v>
      </c>
      <c r="C10903" s="3" t="s">
        <v>77</v>
      </c>
      <c r="D10903" s="3" t="s">
        <v>27</v>
      </c>
      <c r="E10903">
        <v>2021</v>
      </c>
      <c r="F10903" s="3" t="str">
        <f t="shared" si="340"/>
        <v>GGenS SLOC2021</v>
      </c>
      <c r="G10903" s="9">
        <v>25</v>
      </c>
      <c r="H10903" s="9">
        <v>25</v>
      </c>
      <c r="I10903" s="9">
        <v>25</v>
      </c>
      <c r="J10903" s="9">
        <v>25</v>
      </c>
      <c r="K10903" s="9">
        <v>25</v>
      </c>
      <c r="L10903" s="9">
        <v>25</v>
      </c>
      <c r="M10903" s="9">
        <v>25</v>
      </c>
      <c r="N10903" s="9">
        <v>25</v>
      </c>
      <c r="O10903" s="9">
        <v>25</v>
      </c>
      <c r="P10903" s="9">
        <v>54</v>
      </c>
      <c r="Q10903" s="9">
        <v>38</v>
      </c>
      <c r="R10903" s="9">
        <v>25</v>
      </c>
      <c r="S10903" s="9">
        <v>25</v>
      </c>
      <c r="T10903" s="9">
        <v>25</v>
      </c>
    </row>
    <row r="10904" spans="1:20" x14ac:dyDescent="0.35">
      <c r="A10904">
        <f t="shared" si="341"/>
        <v>10904</v>
      </c>
      <c r="B10904" s="3" t="s">
        <v>71</v>
      </c>
      <c r="C10904" s="3" t="s">
        <v>77</v>
      </c>
      <c r="D10904" s="3" t="s">
        <v>27</v>
      </c>
      <c r="E10904">
        <v>2022</v>
      </c>
      <c r="F10904" s="3" t="str">
        <f t="shared" si="340"/>
        <v>GGenS SLOC2022</v>
      </c>
      <c r="G10904" s="9">
        <v>25</v>
      </c>
      <c r="H10904" s="9">
        <v>25</v>
      </c>
      <c r="I10904" s="9">
        <v>25</v>
      </c>
      <c r="J10904" s="9">
        <v>25</v>
      </c>
      <c r="K10904" s="9">
        <v>25</v>
      </c>
      <c r="L10904" s="9">
        <v>25</v>
      </c>
      <c r="M10904" s="9">
        <v>25</v>
      </c>
      <c r="N10904" s="9">
        <v>25</v>
      </c>
      <c r="O10904" s="9">
        <v>49</v>
      </c>
      <c r="P10904" s="9">
        <v>54</v>
      </c>
      <c r="Q10904" s="9">
        <v>54</v>
      </c>
      <c r="R10904" s="9">
        <v>25</v>
      </c>
      <c r="S10904" s="9">
        <v>25</v>
      </c>
      <c r="T10904" s="9">
        <v>25</v>
      </c>
    </row>
    <row r="10905" spans="1:20" x14ac:dyDescent="0.35">
      <c r="A10905">
        <f t="shared" si="341"/>
        <v>10905</v>
      </c>
      <c r="B10905" s="3" t="s">
        <v>71</v>
      </c>
      <c r="C10905" s="3" t="s">
        <v>77</v>
      </c>
      <c r="D10905" s="3" t="s">
        <v>27</v>
      </c>
      <c r="E10905">
        <v>2023</v>
      </c>
      <c r="F10905" s="3" t="str">
        <f t="shared" si="340"/>
        <v>GGenS SLOC2023</v>
      </c>
      <c r="G10905" s="9">
        <v>25</v>
      </c>
      <c r="H10905" s="9">
        <v>25</v>
      </c>
      <c r="I10905" s="9">
        <v>25</v>
      </c>
      <c r="J10905" s="9">
        <v>25</v>
      </c>
      <c r="K10905" s="9">
        <v>25</v>
      </c>
      <c r="L10905" s="9">
        <v>25</v>
      </c>
      <c r="M10905" s="9">
        <v>25</v>
      </c>
      <c r="N10905" s="9">
        <v>54</v>
      </c>
      <c r="O10905" s="9">
        <v>54</v>
      </c>
      <c r="P10905" s="9">
        <v>54</v>
      </c>
      <c r="Q10905" s="9">
        <v>54</v>
      </c>
      <c r="R10905" s="9">
        <v>54</v>
      </c>
      <c r="S10905" s="9">
        <v>25</v>
      </c>
      <c r="T10905" s="9">
        <v>25</v>
      </c>
    </row>
    <row r="10906" spans="1:20" x14ac:dyDescent="0.35">
      <c r="A10906">
        <f t="shared" si="341"/>
        <v>10906</v>
      </c>
      <c r="B10906" s="3" t="s">
        <v>71</v>
      </c>
      <c r="C10906" s="3" t="s">
        <v>77</v>
      </c>
      <c r="D10906" s="3" t="s">
        <v>27</v>
      </c>
      <c r="E10906">
        <v>2024</v>
      </c>
      <c r="F10906" s="3" t="str">
        <f t="shared" si="340"/>
        <v>GGenS SLOC2024</v>
      </c>
      <c r="G10906" s="9">
        <v>25</v>
      </c>
      <c r="H10906" s="9">
        <v>25</v>
      </c>
      <c r="I10906" s="9">
        <v>25</v>
      </c>
      <c r="J10906" s="9">
        <v>25</v>
      </c>
      <c r="K10906" s="9">
        <v>25</v>
      </c>
      <c r="L10906" s="9">
        <v>25</v>
      </c>
      <c r="M10906" s="9">
        <v>25</v>
      </c>
      <c r="N10906" s="9">
        <v>25</v>
      </c>
      <c r="O10906" s="9">
        <v>54</v>
      </c>
      <c r="P10906" s="9">
        <v>54</v>
      </c>
      <c r="Q10906" s="9">
        <v>25</v>
      </c>
      <c r="R10906" s="9">
        <v>25</v>
      </c>
      <c r="S10906" s="9">
        <v>25</v>
      </c>
      <c r="T10906" s="9">
        <v>25</v>
      </c>
    </row>
    <row r="10907" spans="1:20" x14ac:dyDescent="0.35">
      <c r="A10907">
        <f t="shared" si="341"/>
        <v>10907</v>
      </c>
      <c r="B10907" s="3" t="s">
        <v>71</v>
      </c>
      <c r="C10907" s="3" t="s">
        <v>77</v>
      </c>
      <c r="D10907" s="3" t="s">
        <v>27</v>
      </c>
      <c r="E10907">
        <v>2025</v>
      </c>
      <c r="F10907" s="3" t="str">
        <f t="shared" si="340"/>
        <v>GGenS SLOC2025</v>
      </c>
      <c r="G10907" s="9">
        <v>25</v>
      </c>
      <c r="H10907" s="9">
        <v>25</v>
      </c>
      <c r="I10907" s="9">
        <v>25</v>
      </c>
      <c r="J10907" s="9">
        <v>25</v>
      </c>
      <c r="K10907" s="9">
        <v>25</v>
      </c>
      <c r="L10907" s="9">
        <v>25</v>
      </c>
      <c r="M10907" s="9">
        <v>25</v>
      </c>
      <c r="N10907" s="9">
        <v>25</v>
      </c>
      <c r="O10907" s="9">
        <v>54</v>
      </c>
      <c r="P10907" s="9">
        <v>54</v>
      </c>
      <c r="Q10907" s="9">
        <v>27</v>
      </c>
      <c r="R10907" s="9">
        <v>25</v>
      </c>
      <c r="S10907" s="9">
        <v>25</v>
      </c>
      <c r="T10907" s="9">
        <v>25</v>
      </c>
    </row>
    <row r="10908" spans="1:20" x14ac:dyDescent="0.35">
      <c r="A10908">
        <f t="shared" si="341"/>
        <v>10908</v>
      </c>
      <c r="B10908" s="3" t="s">
        <v>71</v>
      </c>
      <c r="C10908" s="3" t="s">
        <v>77</v>
      </c>
      <c r="D10908" s="3" t="s">
        <v>27</v>
      </c>
      <c r="E10908">
        <v>2026</v>
      </c>
      <c r="F10908" s="3" t="str">
        <f t="shared" si="340"/>
        <v>GGenS SLOC2026</v>
      </c>
      <c r="G10908" s="9">
        <v>25</v>
      </c>
      <c r="H10908" s="9">
        <v>25</v>
      </c>
      <c r="I10908" s="9">
        <v>25</v>
      </c>
      <c r="J10908" s="9">
        <v>25</v>
      </c>
      <c r="K10908" s="9">
        <v>25</v>
      </c>
      <c r="L10908" s="9">
        <v>25</v>
      </c>
      <c r="M10908" s="9">
        <v>25</v>
      </c>
      <c r="N10908" s="9">
        <v>25</v>
      </c>
      <c r="O10908" s="9">
        <v>25</v>
      </c>
      <c r="P10908" s="9">
        <v>54</v>
      </c>
      <c r="Q10908" s="9">
        <v>37</v>
      </c>
      <c r="R10908" s="9">
        <v>25</v>
      </c>
      <c r="S10908" s="9">
        <v>25</v>
      </c>
      <c r="T10908" s="9">
        <v>25</v>
      </c>
    </row>
    <row r="10909" spans="1:20" x14ac:dyDescent="0.35">
      <c r="A10909">
        <f t="shared" si="341"/>
        <v>10909</v>
      </c>
      <c r="B10909" s="3" t="s">
        <v>71</v>
      </c>
      <c r="C10909" s="3" t="s">
        <v>77</v>
      </c>
      <c r="D10909" s="3" t="s">
        <v>27</v>
      </c>
      <c r="E10909">
        <v>2027</v>
      </c>
      <c r="F10909" s="3" t="str">
        <f t="shared" si="340"/>
        <v>GGenS SLOC2027</v>
      </c>
      <c r="G10909" s="9">
        <v>25</v>
      </c>
      <c r="H10909" s="9">
        <v>25</v>
      </c>
      <c r="I10909" s="9">
        <v>25</v>
      </c>
      <c r="J10909" s="9">
        <v>25</v>
      </c>
      <c r="K10909" s="9">
        <v>25</v>
      </c>
      <c r="L10909" s="9">
        <v>25</v>
      </c>
      <c r="M10909" s="9">
        <v>25</v>
      </c>
      <c r="N10909" s="9">
        <v>25</v>
      </c>
      <c r="O10909" s="9">
        <v>39</v>
      </c>
      <c r="P10909" s="9">
        <v>54</v>
      </c>
      <c r="Q10909" s="9">
        <v>54</v>
      </c>
      <c r="R10909" s="9">
        <v>25</v>
      </c>
      <c r="S10909" s="9">
        <v>25</v>
      </c>
      <c r="T10909" s="9">
        <v>25</v>
      </c>
    </row>
    <row r="10910" spans="1:20" x14ac:dyDescent="0.35">
      <c r="A10910">
        <f t="shared" si="341"/>
        <v>10910</v>
      </c>
      <c r="B10910" s="3" t="s">
        <v>71</v>
      </c>
      <c r="C10910" s="3" t="s">
        <v>77</v>
      </c>
      <c r="D10910" s="3" t="s">
        <v>27</v>
      </c>
      <c r="E10910">
        <v>2028</v>
      </c>
      <c r="F10910" s="3" t="str">
        <f t="shared" si="340"/>
        <v>GGenS SLOC2028</v>
      </c>
      <c r="G10910" s="9">
        <v>25</v>
      </c>
      <c r="H10910" s="9">
        <v>25</v>
      </c>
      <c r="I10910" s="9">
        <v>25</v>
      </c>
      <c r="J10910" s="9">
        <v>25</v>
      </c>
      <c r="K10910" s="9">
        <v>35</v>
      </c>
      <c r="L10910" s="9">
        <v>25</v>
      </c>
      <c r="M10910" s="9">
        <v>25</v>
      </c>
      <c r="N10910" s="9">
        <v>25</v>
      </c>
      <c r="O10910" s="9">
        <v>50</v>
      </c>
      <c r="P10910" s="9">
        <v>54</v>
      </c>
      <c r="Q10910" s="9">
        <v>54</v>
      </c>
      <c r="R10910" s="9">
        <v>54</v>
      </c>
      <c r="S10910" s="9">
        <v>25</v>
      </c>
      <c r="T10910" s="9">
        <v>25</v>
      </c>
    </row>
    <row r="10911" spans="1:20" x14ac:dyDescent="0.35">
      <c r="A10911">
        <f t="shared" si="341"/>
        <v>10911</v>
      </c>
      <c r="B10911" s="3" t="s">
        <v>71</v>
      </c>
      <c r="C10911" s="3" t="s">
        <v>77</v>
      </c>
      <c r="D10911" s="3" t="s">
        <v>27</v>
      </c>
      <c r="E10911">
        <v>2029</v>
      </c>
      <c r="F10911" s="3" t="str">
        <f t="shared" si="340"/>
        <v>GGenS SLOC2029</v>
      </c>
      <c r="G10911" s="9">
        <v>25</v>
      </c>
      <c r="H10911" s="9">
        <v>25</v>
      </c>
      <c r="I10911" s="9">
        <v>25</v>
      </c>
      <c r="J10911" s="9">
        <v>25</v>
      </c>
      <c r="K10911" s="9">
        <v>25</v>
      </c>
      <c r="L10911" s="9">
        <v>25</v>
      </c>
      <c r="M10911" s="9">
        <v>25</v>
      </c>
      <c r="N10911" s="9">
        <v>25</v>
      </c>
      <c r="O10911" s="9">
        <v>54</v>
      </c>
      <c r="P10911" s="9">
        <v>54</v>
      </c>
      <c r="Q10911" s="9">
        <v>54</v>
      </c>
      <c r="R10911" s="9">
        <v>25</v>
      </c>
      <c r="S10911" s="9">
        <v>25</v>
      </c>
      <c r="T10911" s="9">
        <v>25</v>
      </c>
    </row>
    <row r="10912" spans="1:20" x14ac:dyDescent="0.35">
      <c r="A10912">
        <f t="shared" si="341"/>
        <v>10912</v>
      </c>
      <c r="B10912" s="3" t="s">
        <v>71</v>
      </c>
      <c r="C10912" s="3" t="s">
        <v>77</v>
      </c>
      <c r="D10912" s="3" t="s">
        <v>28</v>
      </c>
      <c r="E10912">
        <v>2020</v>
      </c>
      <c r="F10912" s="3" t="str">
        <f t="shared" si="340"/>
        <v>GGenBRILL2020</v>
      </c>
      <c r="G10912" s="9">
        <v>88</v>
      </c>
      <c r="H10912" s="9">
        <v>142</v>
      </c>
      <c r="I10912" s="9">
        <v>165</v>
      </c>
      <c r="J10912" s="9">
        <v>142</v>
      </c>
      <c r="K10912" s="9">
        <v>119</v>
      </c>
      <c r="L10912" s="9">
        <v>121</v>
      </c>
      <c r="M10912" s="9">
        <v>116</v>
      </c>
      <c r="N10912" s="9">
        <v>183</v>
      </c>
      <c r="O10912" s="9">
        <v>269</v>
      </c>
      <c r="P10912" s="9">
        <v>265</v>
      </c>
      <c r="Q10912" s="9">
        <v>196</v>
      </c>
      <c r="R10912" s="9">
        <v>173</v>
      </c>
      <c r="S10912" s="9">
        <v>106</v>
      </c>
      <c r="T10912" s="9">
        <v>76</v>
      </c>
    </row>
    <row r="10913" spans="1:20" x14ac:dyDescent="0.35">
      <c r="A10913">
        <f t="shared" si="341"/>
        <v>10913</v>
      </c>
      <c r="B10913" s="3" t="s">
        <v>71</v>
      </c>
      <c r="C10913" s="3" t="s">
        <v>77</v>
      </c>
      <c r="D10913" s="3" t="s">
        <v>28</v>
      </c>
      <c r="E10913">
        <v>2021</v>
      </c>
      <c r="F10913" s="3" t="str">
        <f t="shared" si="340"/>
        <v>GGenBRILL2021</v>
      </c>
      <c r="G10913" s="9">
        <v>69</v>
      </c>
      <c r="H10913" s="9">
        <v>171</v>
      </c>
      <c r="I10913" s="9">
        <v>197</v>
      </c>
      <c r="J10913" s="9">
        <v>156</v>
      </c>
      <c r="K10913" s="9">
        <v>99</v>
      </c>
      <c r="L10913" s="9">
        <v>121</v>
      </c>
      <c r="M10913" s="9">
        <v>69</v>
      </c>
      <c r="N10913" s="9">
        <v>139</v>
      </c>
      <c r="O10913" s="9">
        <v>271</v>
      </c>
      <c r="P10913" s="9">
        <v>263</v>
      </c>
      <c r="Q10913" s="9">
        <v>270</v>
      </c>
      <c r="R10913" s="9">
        <v>221</v>
      </c>
      <c r="S10913" s="9">
        <v>202</v>
      </c>
      <c r="T10913" s="9">
        <v>151</v>
      </c>
    </row>
    <row r="10914" spans="1:20" x14ac:dyDescent="0.35">
      <c r="A10914">
        <f t="shared" si="341"/>
        <v>10914</v>
      </c>
      <c r="B10914" s="3" t="s">
        <v>71</v>
      </c>
      <c r="C10914" s="3" t="s">
        <v>77</v>
      </c>
      <c r="D10914" s="3" t="s">
        <v>28</v>
      </c>
      <c r="E10914">
        <v>2022</v>
      </c>
      <c r="F10914" s="3" t="str">
        <f t="shared" si="340"/>
        <v>GGenBRILL2022</v>
      </c>
      <c r="G10914" s="9">
        <v>93</v>
      </c>
      <c r="H10914" s="9">
        <v>115</v>
      </c>
      <c r="I10914" s="9">
        <v>178</v>
      </c>
      <c r="J10914" s="9">
        <v>138</v>
      </c>
      <c r="K10914" s="9">
        <v>110</v>
      </c>
      <c r="L10914" s="9">
        <v>113</v>
      </c>
      <c r="M10914" s="9">
        <v>117</v>
      </c>
      <c r="N10914" s="9">
        <v>95</v>
      </c>
      <c r="O10914" s="9">
        <v>268</v>
      </c>
      <c r="P10914" s="9">
        <v>258</v>
      </c>
      <c r="Q10914" s="9">
        <v>263</v>
      </c>
      <c r="R10914" s="9">
        <v>206</v>
      </c>
      <c r="S10914" s="9">
        <v>164</v>
      </c>
      <c r="T10914" s="9">
        <v>157</v>
      </c>
    </row>
    <row r="10915" spans="1:20" x14ac:dyDescent="0.35">
      <c r="A10915">
        <f t="shared" si="341"/>
        <v>10915</v>
      </c>
      <c r="B10915" s="3" t="s">
        <v>71</v>
      </c>
      <c r="C10915" s="3" t="s">
        <v>77</v>
      </c>
      <c r="D10915" s="3" t="s">
        <v>28</v>
      </c>
      <c r="E10915">
        <v>2023</v>
      </c>
      <c r="F10915" s="3" t="str">
        <f t="shared" si="340"/>
        <v>GGenBRILL2023</v>
      </c>
      <c r="G10915" s="9">
        <v>116</v>
      </c>
      <c r="H10915" s="9">
        <v>220</v>
      </c>
      <c r="I10915" s="9">
        <v>257</v>
      </c>
      <c r="J10915" s="9">
        <v>177</v>
      </c>
      <c r="K10915" s="9">
        <v>213</v>
      </c>
      <c r="L10915" s="9">
        <v>241</v>
      </c>
      <c r="M10915" s="9">
        <v>266</v>
      </c>
      <c r="N10915" s="9">
        <v>269</v>
      </c>
      <c r="O10915" s="9">
        <v>261</v>
      </c>
      <c r="P10915" s="9">
        <v>256</v>
      </c>
      <c r="Q10915" s="9">
        <v>259</v>
      </c>
      <c r="R10915" s="9">
        <v>269</v>
      </c>
      <c r="S10915" s="9">
        <v>175</v>
      </c>
      <c r="T10915" s="9">
        <v>157</v>
      </c>
    </row>
    <row r="10916" spans="1:20" x14ac:dyDescent="0.35">
      <c r="A10916">
        <f t="shared" si="341"/>
        <v>10916</v>
      </c>
      <c r="B10916" s="3" t="s">
        <v>71</v>
      </c>
      <c r="C10916" s="3" t="s">
        <v>77</v>
      </c>
      <c r="D10916" s="3" t="s">
        <v>28</v>
      </c>
      <c r="E10916">
        <v>2024</v>
      </c>
      <c r="F10916" s="3" t="str">
        <f t="shared" si="340"/>
        <v>GGenBRILL2024</v>
      </c>
      <c r="G10916" s="9">
        <v>138</v>
      </c>
      <c r="H10916" s="9">
        <v>233</v>
      </c>
      <c r="I10916" s="9">
        <v>238</v>
      </c>
      <c r="J10916" s="9">
        <v>167</v>
      </c>
      <c r="K10916" s="9">
        <v>136</v>
      </c>
      <c r="L10916" s="9">
        <v>150</v>
      </c>
      <c r="M10916" s="9">
        <v>162</v>
      </c>
      <c r="N10916" s="9">
        <v>202</v>
      </c>
      <c r="O10916" s="9">
        <v>267</v>
      </c>
      <c r="P10916" s="9">
        <v>259</v>
      </c>
      <c r="Q10916" s="9">
        <v>266</v>
      </c>
      <c r="R10916" s="9">
        <v>168</v>
      </c>
      <c r="S10916" s="9">
        <v>122</v>
      </c>
      <c r="T10916" s="9">
        <v>93</v>
      </c>
    </row>
    <row r="10917" spans="1:20" x14ac:dyDescent="0.35">
      <c r="A10917">
        <f t="shared" si="341"/>
        <v>10917</v>
      </c>
      <c r="B10917" s="3" t="s">
        <v>71</v>
      </c>
      <c r="C10917" s="3" t="s">
        <v>77</v>
      </c>
      <c r="D10917" s="3" t="s">
        <v>28</v>
      </c>
      <c r="E10917">
        <v>2025</v>
      </c>
      <c r="F10917" s="3" t="str">
        <f t="shared" si="340"/>
        <v>GGenBRILL2025</v>
      </c>
      <c r="G10917" s="9">
        <v>98</v>
      </c>
      <c r="H10917" s="9">
        <v>190</v>
      </c>
      <c r="I10917" s="9">
        <v>205</v>
      </c>
      <c r="J10917" s="9">
        <v>161</v>
      </c>
      <c r="K10917" s="9">
        <v>197</v>
      </c>
      <c r="L10917" s="9">
        <v>153</v>
      </c>
      <c r="M10917" s="9">
        <v>121</v>
      </c>
      <c r="N10917" s="9">
        <v>193</v>
      </c>
      <c r="O10917" s="9">
        <v>265</v>
      </c>
      <c r="P10917" s="9">
        <v>262</v>
      </c>
      <c r="Q10917" s="9">
        <v>271</v>
      </c>
      <c r="R10917" s="9">
        <v>159</v>
      </c>
      <c r="S10917" s="9">
        <v>174</v>
      </c>
      <c r="T10917" s="9">
        <v>111</v>
      </c>
    </row>
    <row r="10918" spans="1:20" x14ac:dyDescent="0.35">
      <c r="A10918">
        <f t="shared" si="341"/>
        <v>10918</v>
      </c>
      <c r="B10918" s="3" t="s">
        <v>71</v>
      </c>
      <c r="C10918" s="3" t="s">
        <v>77</v>
      </c>
      <c r="D10918" s="3" t="s">
        <v>28</v>
      </c>
      <c r="E10918">
        <v>2026</v>
      </c>
      <c r="F10918" s="3" t="str">
        <f t="shared" si="340"/>
        <v>GGenBRILL2026</v>
      </c>
      <c r="G10918" s="9">
        <v>115</v>
      </c>
      <c r="H10918" s="9">
        <v>201</v>
      </c>
      <c r="I10918" s="9">
        <v>219</v>
      </c>
      <c r="J10918" s="9">
        <v>185</v>
      </c>
      <c r="K10918" s="9">
        <v>126</v>
      </c>
      <c r="L10918" s="9">
        <v>139</v>
      </c>
      <c r="M10918" s="9">
        <v>103</v>
      </c>
      <c r="N10918" s="9">
        <v>150</v>
      </c>
      <c r="O10918" s="9">
        <v>239</v>
      </c>
      <c r="P10918" s="9">
        <v>262</v>
      </c>
      <c r="Q10918" s="9">
        <v>271</v>
      </c>
      <c r="R10918" s="9">
        <v>180</v>
      </c>
      <c r="S10918" s="9">
        <v>130</v>
      </c>
      <c r="T10918" s="9">
        <v>114</v>
      </c>
    </row>
    <row r="10919" spans="1:20" x14ac:dyDescent="0.35">
      <c r="A10919">
        <f t="shared" si="341"/>
        <v>10919</v>
      </c>
      <c r="B10919" s="3" t="s">
        <v>71</v>
      </c>
      <c r="C10919" s="3" t="s">
        <v>77</v>
      </c>
      <c r="D10919" s="3" t="s">
        <v>28</v>
      </c>
      <c r="E10919">
        <v>2027</v>
      </c>
      <c r="F10919" s="3" t="str">
        <f t="shared" si="340"/>
        <v>GGenBRILL2027</v>
      </c>
      <c r="G10919" s="9">
        <v>93</v>
      </c>
      <c r="H10919" s="9">
        <v>153</v>
      </c>
      <c r="I10919" s="9">
        <v>209</v>
      </c>
      <c r="J10919" s="9">
        <v>212</v>
      </c>
      <c r="K10919" s="9">
        <v>119</v>
      </c>
      <c r="L10919" s="9">
        <v>205</v>
      </c>
      <c r="M10919" s="9">
        <v>145</v>
      </c>
      <c r="N10919" s="9">
        <v>138</v>
      </c>
      <c r="O10919" s="9">
        <v>269</v>
      </c>
      <c r="P10919" s="9">
        <v>259</v>
      </c>
      <c r="Q10919" s="9">
        <v>268</v>
      </c>
      <c r="R10919" s="9">
        <v>163</v>
      </c>
      <c r="S10919" s="9">
        <v>154</v>
      </c>
      <c r="T10919" s="9">
        <v>105</v>
      </c>
    </row>
    <row r="10920" spans="1:20" x14ac:dyDescent="0.35">
      <c r="A10920">
        <f t="shared" si="341"/>
        <v>10920</v>
      </c>
      <c r="B10920" s="3" t="s">
        <v>71</v>
      </c>
      <c r="C10920" s="3" t="s">
        <v>77</v>
      </c>
      <c r="D10920" s="3" t="s">
        <v>28</v>
      </c>
      <c r="E10920">
        <v>2028</v>
      </c>
      <c r="F10920" s="3" t="str">
        <f t="shared" si="340"/>
        <v>GGenBRILL2028</v>
      </c>
      <c r="G10920" s="9">
        <v>81</v>
      </c>
      <c r="H10920" s="9">
        <v>164</v>
      </c>
      <c r="I10920" s="9">
        <v>206</v>
      </c>
      <c r="J10920" s="9">
        <v>196</v>
      </c>
      <c r="K10920" s="9">
        <v>268</v>
      </c>
      <c r="L10920" s="9">
        <v>143</v>
      </c>
      <c r="M10920" s="9">
        <v>90</v>
      </c>
      <c r="N10920" s="9">
        <v>185</v>
      </c>
      <c r="O10920" s="9">
        <v>268</v>
      </c>
      <c r="P10920" s="9">
        <v>258</v>
      </c>
      <c r="Q10920" s="9">
        <v>258</v>
      </c>
      <c r="R10920" s="9">
        <v>265</v>
      </c>
      <c r="S10920" s="9">
        <v>242</v>
      </c>
      <c r="T10920" s="9">
        <v>166</v>
      </c>
    </row>
    <row r="10921" spans="1:20" x14ac:dyDescent="0.35">
      <c r="A10921">
        <f t="shared" si="341"/>
        <v>10921</v>
      </c>
      <c r="B10921" s="3" t="s">
        <v>71</v>
      </c>
      <c r="C10921" s="3" t="s">
        <v>77</v>
      </c>
      <c r="D10921" s="3" t="s">
        <v>28</v>
      </c>
      <c r="E10921">
        <v>2029</v>
      </c>
      <c r="F10921" s="3" t="str">
        <f t="shared" si="340"/>
        <v>GGenBRILL2029</v>
      </c>
      <c r="G10921" s="9">
        <v>112</v>
      </c>
      <c r="H10921" s="9">
        <v>184</v>
      </c>
      <c r="I10921" s="9">
        <v>199</v>
      </c>
      <c r="J10921" s="9">
        <v>143</v>
      </c>
      <c r="K10921" s="9">
        <v>117</v>
      </c>
      <c r="L10921" s="9">
        <v>221</v>
      </c>
      <c r="M10921" s="9">
        <v>159</v>
      </c>
      <c r="N10921" s="9">
        <v>198</v>
      </c>
      <c r="O10921" s="9">
        <v>264</v>
      </c>
      <c r="P10921" s="9">
        <v>257</v>
      </c>
      <c r="Q10921" s="9">
        <v>265</v>
      </c>
      <c r="R10921" s="9">
        <v>148</v>
      </c>
      <c r="S10921" s="9">
        <v>162</v>
      </c>
      <c r="T10921" s="9">
        <v>79</v>
      </c>
    </row>
    <row r="10922" spans="1:20" x14ac:dyDescent="0.35">
      <c r="A10922">
        <f t="shared" si="341"/>
        <v>10922</v>
      </c>
      <c r="B10922" s="3" t="s">
        <v>71</v>
      </c>
      <c r="C10922" s="3" t="s">
        <v>77</v>
      </c>
      <c r="D10922" s="3" t="s">
        <v>29</v>
      </c>
      <c r="E10922">
        <v>2020</v>
      </c>
      <c r="F10922" s="3" t="str">
        <f t="shared" si="340"/>
        <v>GGenH HORS2020</v>
      </c>
      <c r="G10922" s="9">
        <v>59</v>
      </c>
      <c r="H10922" s="9">
        <v>39</v>
      </c>
      <c r="I10922" s="9">
        <v>69</v>
      </c>
      <c r="J10922" s="9">
        <v>68</v>
      </c>
      <c r="K10922" s="9">
        <v>107</v>
      </c>
      <c r="L10922" s="9">
        <v>248</v>
      </c>
      <c r="M10922" s="9">
        <v>27</v>
      </c>
      <c r="N10922" s="9">
        <v>127</v>
      </c>
      <c r="O10922" s="9">
        <v>148</v>
      </c>
      <c r="P10922" s="9">
        <v>210</v>
      </c>
      <c r="Q10922" s="9">
        <v>155</v>
      </c>
      <c r="R10922" s="9">
        <v>108</v>
      </c>
      <c r="S10922" s="9">
        <v>108</v>
      </c>
      <c r="T10922" s="9">
        <v>107</v>
      </c>
    </row>
    <row r="10923" spans="1:20" x14ac:dyDescent="0.35">
      <c r="A10923">
        <f t="shared" si="341"/>
        <v>10923</v>
      </c>
      <c r="B10923" s="3" t="s">
        <v>71</v>
      </c>
      <c r="C10923" s="3" t="s">
        <v>77</v>
      </c>
      <c r="D10923" s="3" t="s">
        <v>29</v>
      </c>
      <c r="E10923">
        <v>2021</v>
      </c>
      <c r="F10923" s="3" t="str">
        <f t="shared" si="340"/>
        <v>GGenH HORS2021</v>
      </c>
      <c r="G10923" s="9">
        <v>37</v>
      </c>
      <c r="H10923" s="9">
        <v>31</v>
      </c>
      <c r="I10923" s="9">
        <v>60</v>
      </c>
      <c r="J10923" s="9">
        <v>114</v>
      </c>
      <c r="K10923" s="9">
        <v>69</v>
      </c>
      <c r="L10923" s="9">
        <v>66</v>
      </c>
      <c r="M10923" s="9">
        <v>73</v>
      </c>
      <c r="N10923" s="9">
        <v>25</v>
      </c>
      <c r="O10923" s="9">
        <v>154</v>
      </c>
      <c r="P10923" s="9">
        <v>196</v>
      </c>
      <c r="Q10923" s="9">
        <v>148</v>
      </c>
      <c r="R10923" s="9">
        <v>148</v>
      </c>
      <c r="S10923" s="9">
        <v>147</v>
      </c>
      <c r="T10923" s="9">
        <v>145</v>
      </c>
    </row>
    <row r="10924" spans="1:20" x14ac:dyDescent="0.35">
      <c r="A10924">
        <f t="shared" si="341"/>
        <v>10924</v>
      </c>
      <c r="B10924" s="3" t="s">
        <v>71</v>
      </c>
      <c r="C10924" s="3" t="s">
        <v>77</v>
      </c>
      <c r="D10924" s="3" t="s">
        <v>29</v>
      </c>
      <c r="E10924">
        <v>2022</v>
      </c>
      <c r="F10924" s="3" t="str">
        <f t="shared" si="340"/>
        <v>GGenH HORS2022</v>
      </c>
      <c r="G10924" s="9">
        <v>58</v>
      </c>
      <c r="H10924" s="9">
        <v>66</v>
      </c>
      <c r="I10924" s="9">
        <v>67</v>
      </c>
      <c r="J10924" s="9">
        <v>76</v>
      </c>
      <c r="K10924" s="9">
        <v>199</v>
      </c>
      <c r="L10924" s="9">
        <v>225</v>
      </c>
      <c r="M10924" s="9">
        <v>25</v>
      </c>
      <c r="N10924" s="9">
        <v>67</v>
      </c>
      <c r="O10924" s="9">
        <v>121</v>
      </c>
      <c r="P10924" s="9">
        <v>107</v>
      </c>
      <c r="Q10924" s="9">
        <v>284</v>
      </c>
      <c r="R10924" s="9">
        <v>145</v>
      </c>
      <c r="S10924" s="9">
        <v>145</v>
      </c>
      <c r="T10924" s="9">
        <v>144</v>
      </c>
    </row>
    <row r="10925" spans="1:20" x14ac:dyDescent="0.35">
      <c r="A10925">
        <f t="shared" si="341"/>
        <v>10925</v>
      </c>
      <c r="B10925" s="3" t="s">
        <v>71</v>
      </c>
      <c r="C10925" s="3" t="s">
        <v>77</v>
      </c>
      <c r="D10925" s="3" t="s">
        <v>29</v>
      </c>
      <c r="E10925">
        <v>2023</v>
      </c>
      <c r="F10925" s="3" t="str">
        <f t="shared" si="340"/>
        <v>GGenH HORS2023</v>
      </c>
      <c r="G10925" s="9">
        <v>29</v>
      </c>
      <c r="H10925" s="9">
        <v>32</v>
      </c>
      <c r="I10925" s="9">
        <v>102</v>
      </c>
      <c r="J10925" s="9">
        <v>135</v>
      </c>
      <c r="K10925" s="9">
        <v>133</v>
      </c>
      <c r="L10925" s="9">
        <v>272</v>
      </c>
      <c r="M10925" s="9">
        <v>287</v>
      </c>
      <c r="N10925" s="9">
        <v>271</v>
      </c>
      <c r="O10925" s="9">
        <v>149</v>
      </c>
      <c r="P10925" s="9">
        <v>28</v>
      </c>
      <c r="Q10925" s="9">
        <v>282</v>
      </c>
      <c r="R10925" s="9">
        <v>128</v>
      </c>
      <c r="S10925" s="9">
        <v>127</v>
      </c>
      <c r="T10925" s="9">
        <v>126</v>
      </c>
    </row>
    <row r="10926" spans="1:20" x14ac:dyDescent="0.35">
      <c r="A10926">
        <f t="shared" si="341"/>
        <v>10926</v>
      </c>
      <c r="B10926" s="3" t="s">
        <v>71</v>
      </c>
      <c r="C10926" s="3" t="s">
        <v>77</v>
      </c>
      <c r="D10926" s="3" t="s">
        <v>29</v>
      </c>
      <c r="E10926">
        <v>2024</v>
      </c>
      <c r="F10926" s="3" t="str">
        <f t="shared" si="340"/>
        <v>GGenH HORS2024</v>
      </c>
      <c r="G10926" s="9">
        <v>29</v>
      </c>
      <c r="H10926" s="9">
        <v>34</v>
      </c>
      <c r="I10926" s="9">
        <v>40</v>
      </c>
      <c r="J10926" s="9">
        <v>42</v>
      </c>
      <c r="K10926" s="9">
        <v>104</v>
      </c>
      <c r="L10926" s="9">
        <v>36</v>
      </c>
      <c r="M10926" s="9">
        <v>26</v>
      </c>
      <c r="N10926" s="9">
        <v>120</v>
      </c>
      <c r="O10926" s="9">
        <v>245</v>
      </c>
      <c r="P10926" s="9">
        <v>110</v>
      </c>
      <c r="Q10926" s="9">
        <v>82</v>
      </c>
      <c r="R10926" s="9">
        <v>82</v>
      </c>
      <c r="S10926" s="9">
        <v>82</v>
      </c>
      <c r="T10926" s="9">
        <v>81</v>
      </c>
    </row>
    <row r="10927" spans="1:20" x14ac:dyDescent="0.35">
      <c r="A10927">
        <f t="shared" si="341"/>
        <v>10927</v>
      </c>
      <c r="B10927" s="3" t="s">
        <v>71</v>
      </c>
      <c r="C10927" s="3" t="s">
        <v>77</v>
      </c>
      <c r="D10927" s="3" t="s">
        <v>29</v>
      </c>
      <c r="E10927">
        <v>2025</v>
      </c>
      <c r="F10927" s="3" t="str">
        <f t="shared" si="340"/>
        <v>GGenH HORS2025</v>
      </c>
      <c r="G10927" s="9">
        <v>33</v>
      </c>
      <c r="H10927" s="9">
        <v>48</v>
      </c>
      <c r="I10927" s="9">
        <v>62</v>
      </c>
      <c r="J10927" s="9">
        <v>171</v>
      </c>
      <c r="K10927" s="9">
        <v>234</v>
      </c>
      <c r="L10927" s="9">
        <v>63</v>
      </c>
      <c r="M10927" s="9">
        <v>44</v>
      </c>
      <c r="N10927" s="9">
        <v>130</v>
      </c>
      <c r="O10927" s="9">
        <v>173</v>
      </c>
      <c r="P10927" s="9">
        <v>28</v>
      </c>
      <c r="Q10927" s="9">
        <v>93</v>
      </c>
      <c r="R10927" s="9">
        <v>93</v>
      </c>
      <c r="S10927" s="9">
        <v>92</v>
      </c>
      <c r="T10927" s="9">
        <v>92</v>
      </c>
    </row>
    <row r="10928" spans="1:20" x14ac:dyDescent="0.35">
      <c r="A10928">
        <f t="shared" si="341"/>
        <v>10928</v>
      </c>
      <c r="B10928" s="3" t="s">
        <v>71</v>
      </c>
      <c r="C10928" s="3" t="s">
        <v>77</v>
      </c>
      <c r="D10928" s="3" t="s">
        <v>29</v>
      </c>
      <c r="E10928">
        <v>2026</v>
      </c>
      <c r="F10928" s="3" t="str">
        <f t="shared" si="340"/>
        <v>GGenH HORS2026</v>
      </c>
      <c r="G10928" s="9">
        <v>43</v>
      </c>
      <c r="H10928" s="9">
        <v>57</v>
      </c>
      <c r="I10928" s="9">
        <v>69</v>
      </c>
      <c r="J10928" s="9">
        <v>161</v>
      </c>
      <c r="K10928" s="9">
        <v>84</v>
      </c>
      <c r="L10928" s="9">
        <v>165</v>
      </c>
      <c r="M10928" s="9">
        <v>181</v>
      </c>
      <c r="N10928" s="9">
        <v>189</v>
      </c>
      <c r="O10928" s="9">
        <v>85</v>
      </c>
      <c r="P10928" s="9">
        <v>27</v>
      </c>
      <c r="Q10928" s="9">
        <v>102</v>
      </c>
      <c r="R10928" s="9">
        <v>103</v>
      </c>
      <c r="S10928" s="9">
        <v>103</v>
      </c>
      <c r="T10928" s="9">
        <v>103</v>
      </c>
    </row>
    <row r="10929" spans="1:20" x14ac:dyDescent="0.35">
      <c r="A10929">
        <f t="shared" si="341"/>
        <v>10929</v>
      </c>
      <c r="B10929" s="3" t="s">
        <v>71</v>
      </c>
      <c r="C10929" s="3" t="s">
        <v>77</v>
      </c>
      <c r="D10929" s="3" t="s">
        <v>29</v>
      </c>
      <c r="E10929">
        <v>2027</v>
      </c>
      <c r="F10929" s="3" t="str">
        <f t="shared" si="340"/>
        <v>GGenH HORS2027</v>
      </c>
      <c r="G10929" s="9">
        <v>49</v>
      </c>
      <c r="H10929" s="9">
        <v>66</v>
      </c>
      <c r="I10929" s="9">
        <v>68</v>
      </c>
      <c r="J10929" s="9">
        <v>203</v>
      </c>
      <c r="K10929" s="9">
        <v>242</v>
      </c>
      <c r="L10929" s="9">
        <v>240</v>
      </c>
      <c r="M10929" s="9">
        <v>73</v>
      </c>
      <c r="N10929" s="9">
        <v>75</v>
      </c>
      <c r="O10929" s="9">
        <v>74</v>
      </c>
      <c r="P10929" s="9">
        <v>27</v>
      </c>
      <c r="Q10929" s="9">
        <v>229</v>
      </c>
      <c r="R10929" s="9">
        <v>134</v>
      </c>
      <c r="S10929" s="9">
        <v>134</v>
      </c>
      <c r="T10929" s="9">
        <v>133</v>
      </c>
    </row>
    <row r="10930" spans="1:20" x14ac:dyDescent="0.35">
      <c r="A10930">
        <f t="shared" si="341"/>
        <v>10930</v>
      </c>
      <c r="B10930" s="3" t="s">
        <v>71</v>
      </c>
      <c r="C10930" s="3" t="s">
        <v>77</v>
      </c>
      <c r="D10930" s="3" t="s">
        <v>29</v>
      </c>
      <c r="E10930">
        <v>2028</v>
      </c>
      <c r="F10930" s="3" t="str">
        <f t="shared" si="340"/>
        <v>GGenH HORS2028</v>
      </c>
      <c r="G10930" s="9">
        <v>43</v>
      </c>
      <c r="H10930" s="9">
        <v>38</v>
      </c>
      <c r="I10930" s="9">
        <v>62</v>
      </c>
      <c r="J10930" s="9">
        <v>109</v>
      </c>
      <c r="K10930" s="9">
        <v>103</v>
      </c>
      <c r="L10930" s="9">
        <v>163</v>
      </c>
      <c r="M10930" s="9">
        <v>94</v>
      </c>
      <c r="N10930" s="9">
        <v>84</v>
      </c>
      <c r="O10930" s="9">
        <v>226</v>
      </c>
      <c r="P10930" s="9">
        <v>279</v>
      </c>
      <c r="Q10930" s="9">
        <v>285</v>
      </c>
      <c r="R10930" s="9">
        <v>125</v>
      </c>
      <c r="S10930" s="9">
        <v>125</v>
      </c>
      <c r="T10930" s="9">
        <v>124</v>
      </c>
    </row>
    <row r="10931" spans="1:20" x14ac:dyDescent="0.35">
      <c r="A10931">
        <f t="shared" si="341"/>
        <v>10931</v>
      </c>
      <c r="B10931" s="3" t="s">
        <v>71</v>
      </c>
      <c r="C10931" s="3" t="s">
        <v>77</v>
      </c>
      <c r="D10931" s="3" t="s">
        <v>29</v>
      </c>
      <c r="E10931">
        <v>2029</v>
      </c>
      <c r="F10931" s="3" t="str">
        <f t="shared" si="340"/>
        <v>GGenH HORS2029</v>
      </c>
      <c r="G10931" s="9">
        <v>43</v>
      </c>
      <c r="H10931" s="9">
        <v>67</v>
      </c>
      <c r="I10931" s="9">
        <v>74</v>
      </c>
      <c r="J10931" s="9">
        <v>79</v>
      </c>
      <c r="K10931" s="9">
        <v>117</v>
      </c>
      <c r="L10931" s="9">
        <v>260</v>
      </c>
      <c r="M10931" s="9">
        <v>26</v>
      </c>
      <c r="N10931" s="9">
        <v>26</v>
      </c>
      <c r="O10931" s="9">
        <v>123</v>
      </c>
      <c r="P10931" s="9">
        <v>203</v>
      </c>
      <c r="Q10931" s="9">
        <v>140</v>
      </c>
      <c r="R10931" s="9">
        <v>99</v>
      </c>
      <c r="S10931" s="9">
        <v>98</v>
      </c>
      <c r="T10931" s="9">
        <v>98</v>
      </c>
    </row>
    <row r="10932" spans="1:20" x14ac:dyDescent="0.35">
      <c r="A10932">
        <f t="shared" si="341"/>
        <v>10932</v>
      </c>
      <c r="B10932" s="3" t="s">
        <v>71</v>
      </c>
      <c r="C10932" s="3" t="s">
        <v>77</v>
      </c>
      <c r="D10932" s="3" t="s">
        <v>30</v>
      </c>
      <c r="E10932">
        <v>2020</v>
      </c>
      <c r="F10932" s="3" t="str">
        <f t="shared" si="340"/>
        <v>GGenCOLFLS2020</v>
      </c>
      <c r="G10932" s="9">
        <v>0</v>
      </c>
      <c r="H10932" s="9">
        <v>0</v>
      </c>
      <c r="I10932" s="9">
        <v>0</v>
      </c>
      <c r="J10932" s="9">
        <v>0</v>
      </c>
      <c r="K10932" s="9">
        <v>0</v>
      </c>
      <c r="L10932" s="9">
        <v>0</v>
      </c>
      <c r="M10932" s="9">
        <v>0</v>
      </c>
      <c r="N10932" s="9">
        <v>0</v>
      </c>
      <c r="O10932" s="9">
        <v>0</v>
      </c>
      <c r="P10932" s="9">
        <v>0</v>
      </c>
      <c r="Q10932" s="9">
        <v>0</v>
      </c>
      <c r="R10932" s="9">
        <v>0</v>
      </c>
      <c r="S10932" s="9">
        <v>0</v>
      </c>
      <c r="T10932" s="9">
        <v>0</v>
      </c>
    </row>
    <row r="10933" spans="1:20" x14ac:dyDescent="0.35">
      <c r="A10933">
        <f t="shared" si="341"/>
        <v>10933</v>
      </c>
      <c r="B10933" s="3" t="s">
        <v>71</v>
      </c>
      <c r="C10933" s="3" t="s">
        <v>77</v>
      </c>
      <c r="D10933" s="3" t="s">
        <v>30</v>
      </c>
      <c r="E10933">
        <v>2021</v>
      </c>
      <c r="F10933" s="3" t="str">
        <f t="shared" si="340"/>
        <v>GGenCOLFLS2021</v>
      </c>
      <c r="G10933" s="9">
        <v>0</v>
      </c>
      <c r="H10933" s="9">
        <v>0</v>
      </c>
      <c r="I10933" s="9">
        <v>0</v>
      </c>
      <c r="J10933" s="9">
        <v>0</v>
      </c>
      <c r="K10933" s="9">
        <v>0</v>
      </c>
      <c r="L10933" s="9">
        <v>0</v>
      </c>
      <c r="M10933" s="9">
        <v>0</v>
      </c>
      <c r="N10933" s="9">
        <v>0</v>
      </c>
      <c r="O10933" s="9">
        <v>0</v>
      </c>
      <c r="P10933" s="9">
        <v>0</v>
      </c>
      <c r="Q10933" s="9">
        <v>0</v>
      </c>
      <c r="R10933" s="9">
        <v>0</v>
      </c>
      <c r="S10933" s="9">
        <v>0</v>
      </c>
      <c r="T10933" s="9">
        <v>0</v>
      </c>
    </row>
    <row r="10934" spans="1:20" x14ac:dyDescent="0.35">
      <c r="A10934">
        <f t="shared" si="341"/>
        <v>10934</v>
      </c>
      <c r="B10934" s="3" t="s">
        <v>71</v>
      </c>
      <c r="C10934" s="3" t="s">
        <v>77</v>
      </c>
      <c r="D10934" s="3" t="s">
        <v>30</v>
      </c>
      <c r="E10934">
        <v>2022</v>
      </c>
      <c r="F10934" s="3" t="str">
        <f t="shared" si="340"/>
        <v>GGenCOLFLS2022</v>
      </c>
      <c r="G10934" s="9">
        <v>0</v>
      </c>
      <c r="H10934" s="9">
        <v>0</v>
      </c>
      <c r="I10934" s="9">
        <v>0</v>
      </c>
      <c r="J10934" s="9">
        <v>0</v>
      </c>
      <c r="K10934" s="9">
        <v>0</v>
      </c>
      <c r="L10934" s="9">
        <v>0</v>
      </c>
      <c r="M10934" s="9">
        <v>0</v>
      </c>
      <c r="N10934" s="9">
        <v>0</v>
      </c>
      <c r="O10934" s="9">
        <v>0</v>
      </c>
      <c r="P10934" s="9">
        <v>0</v>
      </c>
      <c r="Q10934" s="9">
        <v>0</v>
      </c>
      <c r="R10934" s="9">
        <v>0</v>
      </c>
      <c r="S10934" s="9">
        <v>0</v>
      </c>
      <c r="T10934" s="9">
        <v>0</v>
      </c>
    </row>
    <row r="10935" spans="1:20" x14ac:dyDescent="0.35">
      <c r="A10935">
        <f t="shared" si="341"/>
        <v>10935</v>
      </c>
      <c r="B10935" s="3" t="s">
        <v>71</v>
      </c>
      <c r="C10935" s="3" t="s">
        <v>77</v>
      </c>
      <c r="D10935" s="3" t="s">
        <v>30</v>
      </c>
      <c r="E10935">
        <v>2023</v>
      </c>
      <c r="F10935" s="3" t="str">
        <f t="shared" si="340"/>
        <v>GGenCOLFLS2023</v>
      </c>
      <c r="G10935" s="9">
        <v>0</v>
      </c>
      <c r="H10935" s="9">
        <v>0</v>
      </c>
      <c r="I10935" s="9">
        <v>0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  <c r="Q10935" s="9">
        <v>0</v>
      </c>
      <c r="R10935" s="9">
        <v>0</v>
      </c>
      <c r="S10935" s="9">
        <v>0</v>
      </c>
      <c r="T10935" s="9">
        <v>0</v>
      </c>
    </row>
    <row r="10936" spans="1:20" x14ac:dyDescent="0.35">
      <c r="A10936">
        <f t="shared" si="341"/>
        <v>10936</v>
      </c>
      <c r="B10936" s="3" t="s">
        <v>71</v>
      </c>
      <c r="C10936" s="3" t="s">
        <v>77</v>
      </c>
      <c r="D10936" s="3" t="s">
        <v>30</v>
      </c>
      <c r="E10936">
        <v>2024</v>
      </c>
      <c r="F10936" s="3" t="str">
        <f t="shared" si="340"/>
        <v>GGenCOLFLS2024</v>
      </c>
      <c r="G10936" s="9">
        <v>0</v>
      </c>
      <c r="H10936" s="9">
        <v>0</v>
      </c>
      <c r="I10936" s="9">
        <v>0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  <c r="Q10936" s="9">
        <v>0</v>
      </c>
      <c r="R10936" s="9">
        <v>0</v>
      </c>
      <c r="S10936" s="9">
        <v>0</v>
      </c>
      <c r="T10936" s="9">
        <v>0</v>
      </c>
    </row>
    <row r="10937" spans="1:20" x14ac:dyDescent="0.35">
      <c r="A10937">
        <f t="shared" si="341"/>
        <v>10937</v>
      </c>
      <c r="B10937" s="3" t="s">
        <v>71</v>
      </c>
      <c r="C10937" s="3" t="s">
        <v>77</v>
      </c>
      <c r="D10937" s="3" t="s">
        <v>30</v>
      </c>
      <c r="E10937">
        <v>2025</v>
      </c>
      <c r="F10937" s="3" t="str">
        <f t="shared" si="340"/>
        <v>GGenCOLFLS2025</v>
      </c>
      <c r="G10937" s="9">
        <v>0</v>
      </c>
      <c r="H10937" s="9">
        <v>0</v>
      </c>
      <c r="I10937" s="9">
        <v>0</v>
      </c>
      <c r="J10937" s="9">
        <v>0</v>
      </c>
      <c r="K10937" s="9">
        <v>0</v>
      </c>
      <c r="L10937" s="9">
        <v>0</v>
      </c>
      <c r="M10937" s="9">
        <v>0</v>
      </c>
      <c r="N10937" s="9">
        <v>0</v>
      </c>
      <c r="O10937" s="9">
        <v>0</v>
      </c>
      <c r="P10937" s="9">
        <v>0</v>
      </c>
      <c r="Q10937" s="9">
        <v>0</v>
      </c>
      <c r="R10937" s="9">
        <v>0</v>
      </c>
      <c r="S10937" s="9">
        <v>0</v>
      </c>
      <c r="T10937" s="9">
        <v>0</v>
      </c>
    </row>
    <row r="10938" spans="1:20" x14ac:dyDescent="0.35">
      <c r="A10938">
        <f t="shared" si="341"/>
        <v>10938</v>
      </c>
      <c r="B10938" s="3" t="s">
        <v>71</v>
      </c>
      <c r="C10938" s="3" t="s">
        <v>77</v>
      </c>
      <c r="D10938" s="3" t="s">
        <v>30</v>
      </c>
      <c r="E10938">
        <v>2026</v>
      </c>
      <c r="F10938" s="3" t="str">
        <f t="shared" si="340"/>
        <v>GGenCOLFLS2026</v>
      </c>
      <c r="G10938" s="9">
        <v>0</v>
      </c>
      <c r="H10938" s="9">
        <v>0</v>
      </c>
      <c r="I10938" s="9">
        <v>0</v>
      </c>
      <c r="J10938" s="9">
        <v>0</v>
      </c>
      <c r="K10938" s="9">
        <v>0</v>
      </c>
      <c r="L10938" s="9">
        <v>0</v>
      </c>
      <c r="M10938" s="9">
        <v>0</v>
      </c>
      <c r="N10938" s="9">
        <v>0</v>
      </c>
      <c r="O10938" s="9">
        <v>0</v>
      </c>
      <c r="P10938" s="9">
        <v>0</v>
      </c>
      <c r="Q10938" s="9">
        <v>0</v>
      </c>
      <c r="R10938" s="9">
        <v>0</v>
      </c>
      <c r="S10938" s="9">
        <v>0</v>
      </c>
      <c r="T10938" s="9">
        <v>0</v>
      </c>
    </row>
    <row r="10939" spans="1:20" x14ac:dyDescent="0.35">
      <c r="A10939">
        <f t="shared" si="341"/>
        <v>10939</v>
      </c>
      <c r="B10939" s="3" t="s">
        <v>71</v>
      </c>
      <c r="C10939" s="3" t="s">
        <v>77</v>
      </c>
      <c r="D10939" s="3" t="s">
        <v>30</v>
      </c>
      <c r="E10939">
        <v>2027</v>
      </c>
      <c r="F10939" s="3" t="str">
        <f t="shared" si="340"/>
        <v>GGenCOLFLS2027</v>
      </c>
      <c r="G10939" s="9">
        <v>0</v>
      </c>
      <c r="H10939" s="9">
        <v>0</v>
      </c>
      <c r="I10939" s="9">
        <v>0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  <c r="Q10939" s="9">
        <v>0</v>
      </c>
      <c r="R10939" s="9">
        <v>0</v>
      </c>
      <c r="S10939" s="9">
        <v>0</v>
      </c>
      <c r="T10939" s="9">
        <v>0</v>
      </c>
    </row>
    <row r="10940" spans="1:20" x14ac:dyDescent="0.35">
      <c r="A10940">
        <f t="shared" si="341"/>
        <v>10940</v>
      </c>
      <c r="B10940" s="3" t="s">
        <v>71</v>
      </c>
      <c r="C10940" s="3" t="s">
        <v>77</v>
      </c>
      <c r="D10940" s="3" t="s">
        <v>30</v>
      </c>
      <c r="E10940">
        <v>2028</v>
      </c>
      <c r="F10940" s="3" t="str">
        <f t="shared" si="340"/>
        <v>GGenCOLFLS2028</v>
      </c>
      <c r="G10940" s="9">
        <v>0</v>
      </c>
      <c r="H10940" s="9">
        <v>0</v>
      </c>
      <c r="I10940" s="9">
        <v>0</v>
      </c>
      <c r="J10940" s="9">
        <v>0</v>
      </c>
      <c r="K10940" s="9">
        <v>0</v>
      </c>
      <c r="L10940" s="9">
        <v>0</v>
      </c>
      <c r="M10940" s="9">
        <v>0</v>
      </c>
      <c r="N10940" s="9">
        <v>0</v>
      </c>
      <c r="O10940" s="9">
        <v>0</v>
      </c>
      <c r="P10940" s="9">
        <v>0</v>
      </c>
      <c r="Q10940" s="9">
        <v>0</v>
      </c>
      <c r="R10940" s="9">
        <v>0</v>
      </c>
      <c r="S10940" s="9">
        <v>0</v>
      </c>
      <c r="T10940" s="9">
        <v>0</v>
      </c>
    </row>
    <row r="10941" spans="1:20" x14ac:dyDescent="0.35">
      <c r="A10941">
        <f t="shared" si="341"/>
        <v>10941</v>
      </c>
      <c r="B10941" s="3" t="s">
        <v>71</v>
      </c>
      <c r="C10941" s="3" t="s">
        <v>77</v>
      </c>
      <c r="D10941" s="3" t="s">
        <v>30</v>
      </c>
      <c r="E10941">
        <v>2029</v>
      </c>
      <c r="F10941" s="3" t="str">
        <f t="shared" si="340"/>
        <v>GGenCOLFLS2029</v>
      </c>
      <c r="G10941" s="9">
        <v>0</v>
      </c>
      <c r="H10941" s="9">
        <v>0</v>
      </c>
      <c r="I10941" s="9">
        <v>0</v>
      </c>
      <c r="J10941" s="9">
        <v>0</v>
      </c>
      <c r="K10941" s="9">
        <v>0</v>
      </c>
      <c r="L10941" s="9">
        <v>0</v>
      </c>
      <c r="M10941" s="9">
        <v>0</v>
      </c>
      <c r="N10941" s="9">
        <v>0</v>
      </c>
      <c r="O10941" s="9">
        <v>0</v>
      </c>
      <c r="P10941" s="9">
        <v>0</v>
      </c>
      <c r="Q10941" s="9">
        <v>0</v>
      </c>
      <c r="R10941" s="9">
        <v>0</v>
      </c>
      <c r="S10941" s="9">
        <v>0</v>
      </c>
      <c r="T10941" s="9">
        <v>0</v>
      </c>
    </row>
    <row r="10942" spans="1:20" x14ac:dyDescent="0.35">
      <c r="A10942">
        <f t="shared" si="341"/>
        <v>10942</v>
      </c>
      <c r="B10942" s="3" t="s">
        <v>71</v>
      </c>
      <c r="C10942" s="3" t="s">
        <v>77</v>
      </c>
      <c r="D10942" s="3" t="s">
        <v>94</v>
      </c>
      <c r="E10942">
        <v>2020</v>
      </c>
      <c r="F10942" s="3" t="str">
        <f t="shared" si="340"/>
        <v>GGenSKQ2020</v>
      </c>
      <c r="G10942" s="9">
        <v>109</v>
      </c>
      <c r="H10942" s="9">
        <v>94</v>
      </c>
      <c r="I10942" s="9">
        <v>110</v>
      </c>
      <c r="J10942" s="9">
        <v>100</v>
      </c>
      <c r="K10942" s="9">
        <v>118</v>
      </c>
      <c r="L10942" s="9">
        <v>135</v>
      </c>
      <c r="M10942" s="9">
        <v>112</v>
      </c>
      <c r="N10942" s="9">
        <v>89</v>
      </c>
      <c r="O10942" s="9">
        <v>174</v>
      </c>
      <c r="P10942" s="9">
        <v>178</v>
      </c>
      <c r="Q10942" s="9">
        <v>180</v>
      </c>
      <c r="R10942" s="9">
        <v>99</v>
      </c>
      <c r="S10942" s="9">
        <v>81</v>
      </c>
      <c r="T10942" s="9">
        <v>94</v>
      </c>
    </row>
    <row r="10943" spans="1:20" x14ac:dyDescent="0.35">
      <c r="A10943">
        <f t="shared" si="341"/>
        <v>10943</v>
      </c>
      <c r="B10943" s="3" t="s">
        <v>71</v>
      </c>
      <c r="C10943" s="3" t="s">
        <v>77</v>
      </c>
      <c r="D10943" s="3" t="s">
        <v>94</v>
      </c>
      <c r="E10943">
        <v>2021</v>
      </c>
      <c r="F10943" s="3" t="str">
        <f t="shared" si="340"/>
        <v>GGenSKQ2021</v>
      </c>
      <c r="G10943" s="9">
        <v>108</v>
      </c>
      <c r="H10943" s="9">
        <v>96</v>
      </c>
      <c r="I10943" s="9">
        <v>111</v>
      </c>
      <c r="J10943" s="9">
        <v>122</v>
      </c>
      <c r="K10943" s="9">
        <v>101</v>
      </c>
      <c r="L10943" s="9">
        <v>84</v>
      </c>
      <c r="M10943" s="9">
        <v>73</v>
      </c>
      <c r="N10943" s="9">
        <v>51</v>
      </c>
      <c r="O10943" s="9">
        <v>146</v>
      </c>
      <c r="P10943" s="9">
        <v>178</v>
      </c>
      <c r="Q10943" s="9">
        <v>180</v>
      </c>
      <c r="R10943" s="9">
        <v>133</v>
      </c>
      <c r="S10943" s="9">
        <v>100</v>
      </c>
      <c r="T10943" s="9">
        <v>124</v>
      </c>
    </row>
    <row r="10944" spans="1:20" x14ac:dyDescent="0.35">
      <c r="A10944">
        <f t="shared" si="341"/>
        <v>10944</v>
      </c>
      <c r="B10944" s="3" t="s">
        <v>71</v>
      </c>
      <c r="C10944" s="3" t="s">
        <v>77</v>
      </c>
      <c r="D10944" s="3" t="s">
        <v>94</v>
      </c>
      <c r="E10944">
        <v>2022</v>
      </c>
      <c r="F10944" s="3" t="str">
        <f t="shared" si="340"/>
        <v>GGenSKQ2022</v>
      </c>
      <c r="G10944" s="9">
        <v>100</v>
      </c>
      <c r="H10944" s="9">
        <v>85</v>
      </c>
      <c r="I10944" s="9">
        <v>111</v>
      </c>
      <c r="J10944" s="9">
        <v>99</v>
      </c>
      <c r="K10944" s="9">
        <v>155</v>
      </c>
      <c r="L10944" s="9">
        <v>131</v>
      </c>
      <c r="M10944" s="9">
        <v>110</v>
      </c>
      <c r="N10944" s="9">
        <v>52</v>
      </c>
      <c r="O10944" s="9">
        <v>173</v>
      </c>
      <c r="P10944" s="9">
        <v>178</v>
      </c>
      <c r="Q10944" s="9">
        <v>180</v>
      </c>
      <c r="R10944" s="9">
        <v>163</v>
      </c>
      <c r="S10944" s="9">
        <v>130</v>
      </c>
      <c r="T10944" s="9">
        <v>132</v>
      </c>
    </row>
    <row r="10945" spans="1:20" x14ac:dyDescent="0.35">
      <c r="A10945">
        <f t="shared" si="341"/>
        <v>10945</v>
      </c>
      <c r="B10945" s="3" t="s">
        <v>71</v>
      </c>
      <c r="C10945" s="3" t="s">
        <v>77</v>
      </c>
      <c r="D10945" s="3" t="s">
        <v>94</v>
      </c>
      <c r="E10945">
        <v>2023</v>
      </c>
      <c r="F10945" s="3" t="str">
        <f t="shared" si="340"/>
        <v>GGenSKQ2023</v>
      </c>
      <c r="G10945" s="9">
        <v>113</v>
      </c>
      <c r="H10945" s="9">
        <v>93</v>
      </c>
      <c r="I10945" s="9">
        <v>175</v>
      </c>
      <c r="J10945" s="9">
        <v>170</v>
      </c>
      <c r="K10945" s="9">
        <v>157</v>
      </c>
      <c r="L10945" s="9">
        <v>169</v>
      </c>
      <c r="M10945" s="9">
        <v>172</v>
      </c>
      <c r="N10945" s="9">
        <v>174</v>
      </c>
      <c r="O10945" s="9">
        <v>176</v>
      </c>
      <c r="P10945" s="9">
        <v>178</v>
      </c>
      <c r="Q10945" s="9">
        <v>180</v>
      </c>
      <c r="R10945" s="9">
        <v>161</v>
      </c>
      <c r="S10945" s="9">
        <v>108</v>
      </c>
      <c r="T10945" s="9">
        <v>118</v>
      </c>
    </row>
    <row r="10946" spans="1:20" x14ac:dyDescent="0.35">
      <c r="A10946">
        <f t="shared" si="341"/>
        <v>10946</v>
      </c>
      <c r="B10946" s="3" t="s">
        <v>71</v>
      </c>
      <c r="C10946" s="3" t="s">
        <v>77</v>
      </c>
      <c r="D10946" s="3" t="s">
        <v>94</v>
      </c>
      <c r="E10946">
        <v>2024</v>
      </c>
      <c r="F10946" s="3" t="str">
        <f t="shared" ref="F10946:F11009" si="342">_xlfn.CONCAT(B10946,C10946,D10946,E10946)</f>
        <v>GGenSKQ2024</v>
      </c>
      <c r="G10946" s="9">
        <v>111</v>
      </c>
      <c r="H10946" s="9">
        <v>92</v>
      </c>
      <c r="I10946" s="9">
        <v>115</v>
      </c>
      <c r="J10946" s="9">
        <v>106</v>
      </c>
      <c r="K10946" s="9">
        <v>120</v>
      </c>
      <c r="L10946" s="9">
        <v>86</v>
      </c>
      <c r="M10946" s="9">
        <v>81</v>
      </c>
      <c r="N10946" s="9">
        <v>91</v>
      </c>
      <c r="O10946" s="9">
        <v>173</v>
      </c>
      <c r="P10946" s="9">
        <v>178</v>
      </c>
      <c r="Q10946" s="9">
        <v>100</v>
      </c>
      <c r="R10946" s="9">
        <v>60</v>
      </c>
      <c r="S10946" s="9">
        <v>57</v>
      </c>
      <c r="T10946" s="9">
        <v>82</v>
      </c>
    </row>
    <row r="10947" spans="1:20" x14ac:dyDescent="0.35">
      <c r="A10947">
        <f t="shared" ref="A10947:A11010" si="343">A10946+1</f>
        <v>10947</v>
      </c>
      <c r="B10947" s="3" t="s">
        <v>71</v>
      </c>
      <c r="C10947" s="3" t="s">
        <v>77</v>
      </c>
      <c r="D10947" s="3" t="s">
        <v>94</v>
      </c>
      <c r="E10947">
        <v>2025</v>
      </c>
      <c r="F10947" s="3" t="str">
        <f t="shared" si="342"/>
        <v>GGenSKQ2025</v>
      </c>
      <c r="G10947" s="9">
        <v>112</v>
      </c>
      <c r="H10947" s="9">
        <v>89</v>
      </c>
      <c r="I10947" s="9">
        <v>112</v>
      </c>
      <c r="J10947" s="9">
        <v>149</v>
      </c>
      <c r="K10947" s="9">
        <v>170</v>
      </c>
      <c r="L10947" s="9">
        <v>115</v>
      </c>
      <c r="M10947" s="9">
        <v>77</v>
      </c>
      <c r="N10947" s="9">
        <v>114</v>
      </c>
      <c r="O10947" s="9">
        <v>173</v>
      </c>
      <c r="P10947" s="9">
        <v>177</v>
      </c>
      <c r="Q10947" s="9">
        <v>129</v>
      </c>
      <c r="R10947" s="9">
        <v>82</v>
      </c>
      <c r="S10947" s="9">
        <v>69</v>
      </c>
      <c r="T10947" s="9">
        <v>100</v>
      </c>
    </row>
    <row r="10948" spans="1:20" x14ac:dyDescent="0.35">
      <c r="A10948">
        <f t="shared" si="343"/>
        <v>10948</v>
      </c>
      <c r="B10948" s="3" t="s">
        <v>71</v>
      </c>
      <c r="C10948" s="3" t="s">
        <v>77</v>
      </c>
      <c r="D10948" s="3" t="s">
        <v>94</v>
      </c>
      <c r="E10948">
        <v>2026</v>
      </c>
      <c r="F10948" s="3" t="str">
        <f t="shared" si="342"/>
        <v>GGenSKQ2026</v>
      </c>
      <c r="G10948" s="9">
        <v>105</v>
      </c>
      <c r="H10948" s="9">
        <v>91</v>
      </c>
      <c r="I10948" s="9">
        <v>110</v>
      </c>
      <c r="J10948" s="9">
        <v>139</v>
      </c>
      <c r="K10948" s="9">
        <v>108</v>
      </c>
      <c r="L10948" s="9">
        <v>118</v>
      </c>
      <c r="M10948" s="9">
        <v>111</v>
      </c>
      <c r="N10948" s="9">
        <v>109</v>
      </c>
      <c r="O10948" s="9">
        <v>144</v>
      </c>
      <c r="P10948" s="9">
        <v>176</v>
      </c>
      <c r="Q10948" s="9">
        <v>180</v>
      </c>
      <c r="R10948" s="9">
        <v>142</v>
      </c>
      <c r="S10948" s="9">
        <v>92</v>
      </c>
      <c r="T10948" s="9">
        <v>103</v>
      </c>
    </row>
    <row r="10949" spans="1:20" x14ac:dyDescent="0.35">
      <c r="A10949">
        <f t="shared" si="343"/>
        <v>10949</v>
      </c>
      <c r="B10949" s="3" t="s">
        <v>71</v>
      </c>
      <c r="C10949" s="3" t="s">
        <v>77</v>
      </c>
      <c r="D10949" s="3" t="s">
        <v>94</v>
      </c>
      <c r="E10949">
        <v>2027</v>
      </c>
      <c r="F10949" s="3" t="str">
        <f t="shared" si="342"/>
        <v>GGenSKQ2027</v>
      </c>
      <c r="G10949" s="9">
        <v>105</v>
      </c>
      <c r="H10949" s="9">
        <v>88</v>
      </c>
      <c r="I10949" s="9">
        <v>116</v>
      </c>
      <c r="J10949" s="9">
        <v>157</v>
      </c>
      <c r="K10949" s="9">
        <v>169</v>
      </c>
      <c r="L10949" s="9">
        <v>154</v>
      </c>
      <c r="M10949" s="9">
        <v>151</v>
      </c>
      <c r="N10949" s="9">
        <v>75</v>
      </c>
      <c r="O10949" s="9">
        <v>173</v>
      </c>
      <c r="P10949" s="9">
        <v>178</v>
      </c>
      <c r="Q10949" s="9">
        <v>180</v>
      </c>
      <c r="R10949" s="9">
        <v>158</v>
      </c>
      <c r="S10949" s="9">
        <v>140</v>
      </c>
      <c r="T10949" s="9">
        <v>127</v>
      </c>
    </row>
    <row r="10950" spans="1:20" x14ac:dyDescent="0.35">
      <c r="A10950">
        <f t="shared" si="343"/>
        <v>10950</v>
      </c>
      <c r="B10950" s="3" t="s">
        <v>71</v>
      </c>
      <c r="C10950" s="3" t="s">
        <v>77</v>
      </c>
      <c r="D10950" s="3" t="s">
        <v>94</v>
      </c>
      <c r="E10950">
        <v>2028</v>
      </c>
      <c r="F10950" s="3" t="str">
        <f t="shared" si="342"/>
        <v>GGenSKQ2028</v>
      </c>
      <c r="G10950" s="9">
        <v>104</v>
      </c>
      <c r="H10950" s="9">
        <v>97</v>
      </c>
      <c r="I10950" s="9">
        <v>113</v>
      </c>
      <c r="J10950" s="9">
        <v>121</v>
      </c>
      <c r="K10950" s="9">
        <v>124</v>
      </c>
      <c r="L10950" s="9">
        <v>120</v>
      </c>
      <c r="M10950" s="9">
        <v>90</v>
      </c>
      <c r="N10950" s="9">
        <v>52</v>
      </c>
      <c r="O10950" s="9">
        <v>173</v>
      </c>
      <c r="P10950" s="9">
        <v>178</v>
      </c>
      <c r="Q10950" s="9">
        <v>180</v>
      </c>
      <c r="R10950" s="9">
        <v>168</v>
      </c>
      <c r="S10950" s="9">
        <v>134</v>
      </c>
      <c r="T10950" s="9">
        <v>114</v>
      </c>
    </row>
    <row r="10951" spans="1:20" x14ac:dyDescent="0.35">
      <c r="A10951">
        <f t="shared" si="343"/>
        <v>10951</v>
      </c>
      <c r="B10951" s="3" t="s">
        <v>71</v>
      </c>
      <c r="C10951" s="3" t="s">
        <v>77</v>
      </c>
      <c r="D10951" s="3" t="s">
        <v>94</v>
      </c>
      <c r="E10951">
        <v>2029</v>
      </c>
      <c r="F10951" s="3" t="str">
        <f t="shared" si="342"/>
        <v>GGenSKQ2029</v>
      </c>
      <c r="G10951" s="9">
        <v>105</v>
      </c>
      <c r="H10951" s="9">
        <v>87</v>
      </c>
      <c r="I10951" s="9">
        <v>111</v>
      </c>
      <c r="J10951" s="9">
        <v>99</v>
      </c>
      <c r="K10951" s="9">
        <v>119</v>
      </c>
      <c r="L10951" s="9">
        <v>151</v>
      </c>
      <c r="M10951" s="9">
        <v>140</v>
      </c>
      <c r="N10951" s="9">
        <v>109</v>
      </c>
      <c r="O10951" s="9">
        <v>173</v>
      </c>
      <c r="P10951" s="9">
        <v>178</v>
      </c>
      <c r="Q10951" s="9">
        <v>180</v>
      </c>
      <c r="R10951" s="9">
        <v>99</v>
      </c>
      <c r="S10951" s="9">
        <v>70</v>
      </c>
      <c r="T10951" s="9">
        <v>83</v>
      </c>
    </row>
    <row r="10952" spans="1:20" x14ac:dyDescent="0.35">
      <c r="A10952">
        <f t="shared" si="343"/>
        <v>10952</v>
      </c>
      <c r="B10952" s="3" t="s">
        <v>71</v>
      </c>
      <c r="C10952" s="3" t="s">
        <v>77</v>
      </c>
      <c r="D10952" s="3" t="s">
        <v>31</v>
      </c>
      <c r="E10952">
        <v>2020</v>
      </c>
      <c r="F10952" s="3" t="str">
        <f t="shared" si="342"/>
        <v>GGenTHOM F2020</v>
      </c>
      <c r="G10952" s="9">
        <v>49</v>
      </c>
      <c r="H10952" s="9">
        <v>52</v>
      </c>
      <c r="I10952" s="9">
        <v>50</v>
      </c>
      <c r="J10952" s="9">
        <v>48</v>
      </c>
      <c r="K10952" s="9">
        <v>55</v>
      </c>
      <c r="L10952" s="9">
        <v>60</v>
      </c>
      <c r="M10952" s="9">
        <v>57</v>
      </c>
      <c r="N10952" s="9">
        <v>66</v>
      </c>
      <c r="O10952" s="9">
        <v>66</v>
      </c>
      <c r="P10952" s="9">
        <v>71</v>
      </c>
      <c r="Q10952" s="9">
        <v>75</v>
      </c>
      <c r="R10952" s="9">
        <v>42</v>
      </c>
      <c r="S10952" s="9">
        <v>43</v>
      </c>
      <c r="T10952" s="9">
        <v>44</v>
      </c>
    </row>
    <row r="10953" spans="1:20" x14ac:dyDescent="0.35">
      <c r="A10953">
        <f t="shared" si="343"/>
        <v>10953</v>
      </c>
      <c r="B10953" s="3" t="s">
        <v>71</v>
      </c>
      <c r="C10953" s="3" t="s">
        <v>77</v>
      </c>
      <c r="D10953" s="3" t="s">
        <v>31</v>
      </c>
      <c r="E10953">
        <v>2021</v>
      </c>
      <c r="F10953" s="3" t="str">
        <f t="shared" si="342"/>
        <v>GGenTHOM F2021</v>
      </c>
      <c r="G10953" s="9">
        <v>53</v>
      </c>
      <c r="H10953" s="9">
        <v>50</v>
      </c>
      <c r="I10953" s="9">
        <v>50</v>
      </c>
      <c r="J10953" s="9">
        <v>53</v>
      </c>
      <c r="K10953" s="9">
        <v>48</v>
      </c>
      <c r="L10953" s="9">
        <v>47</v>
      </c>
      <c r="M10953" s="9">
        <v>41</v>
      </c>
      <c r="N10953" s="9">
        <v>52</v>
      </c>
      <c r="O10953" s="9">
        <v>81</v>
      </c>
      <c r="P10953" s="9">
        <v>77</v>
      </c>
      <c r="Q10953" s="9">
        <v>69</v>
      </c>
      <c r="R10953" s="9">
        <v>50</v>
      </c>
      <c r="S10953" s="9">
        <v>38</v>
      </c>
      <c r="T10953" s="9">
        <v>50</v>
      </c>
    </row>
    <row r="10954" spans="1:20" x14ac:dyDescent="0.35">
      <c r="A10954">
        <f t="shared" si="343"/>
        <v>10954</v>
      </c>
      <c r="B10954" s="3" t="s">
        <v>71</v>
      </c>
      <c r="C10954" s="3" t="s">
        <v>77</v>
      </c>
      <c r="D10954" s="3" t="s">
        <v>31</v>
      </c>
      <c r="E10954">
        <v>2022</v>
      </c>
      <c r="F10954" s="3" t="str">
        <f t="shared" si="342"/>
        <v>GGenTHOM F2022</v>
      </c>
      <c r="G10954" s="9">
        <v>46</v>
      </c>
      <c r="H10954" s="9">
        <v>41</v>
      </c>
      <c r="I10954" s="9">
        <v>49</v>
      </c>
      <c r="J10954" s="9">
        <v>45</v>
      </c>
      <c r="K10954" s="9">
        <v>61</v>
      </c>
      <c r="L10954" s="9">
        <v>58</v>
      </c>
      <c r="M10954" s="9">
        <v>65</v>
      </c>
      <c r="N10954" s="9">
        <v>48</v>
      </c>
      <c r="O10954" s="9">
        <v>68</v>
      </c>
      <c r="P10954" s="9">
        <v>59</v>
      </c>
      <c r="Q10954" s="9">
        <v>72</v>
      </c>
      <c r="R10954" s="9">
        <v>71</v>
      </c>
      <c r="S10954" s="9">
        <v>57</v>
      </c>
      <c r="T10954" s="9">
        <v>58</v>
      </c>
    </row>
    <row r="10955" spans="1:20" x14ac:dyDescent="0.35">
      <c r="A10955">
        <f t="shared" si="343"/>
        <v>10955</v>
      </c>
      <c r="B10955" s="3" t="s">
        <v>71</v>
      </c>
      <c r="C10955" s="3" t="s">
        <v>77</v>
      </c>
      <c r="D10955" s="3" t="s">
        <v>31</v>
      </c>
      <c r="E10955">
        <v>2023</v>
      </c>
      <c r="F10955" s="3" t="str">
        <f t="shared" si="342"/>
        <v>GGenTHOM F2023</v>
      </c>
      <c r="G10955" s="9">
        <v>55</v>
      </c>
      <c r="H10955" s="9">
        <v>46</v>
      </c>
      <c r="I10955" s="9">
        <v>85</v>
      </c>
      <c r="J10955" s="9">
        <v>75</v>
      </c>
      <c r="K10955" s="9">
        <v>78</v>
      </c>
      <c r="L10955" s="9">
        <v>85</v>
      </c>
      <c r="M10955" s="9">
        <v>74</v>
      </c>
      <c r="N10955" s="9">
        <v>69</v>
      </c>
      <c r="O10955" s="9">
        <v>63</v>
      </c>
      <c r="P10955" s="9">
        <v>64</v>
      </c>
      <c r="Q10955" s="9">
        <v>73</v>
      </c>
      <c r="R10955" s="9">
        <v>65</v>
      </c>
      <c r="S10955" s="9">
        <v>45</v>
      </c>
      <c r="T10955" s="9">
        <v>54</v>
      </c>
    </row>
    <row r="10956" spans="1:20" x14ac:dyDescent="0.35">
      <c r="A10956">
        <f t="shared" si="343"/>
        <v>10956</v>
      </c>
      <c r="B10956" s="3" t="s">
        <v>71</v>
      </c>
      <c r="C10956" s="3" t="s">
        <v>77</v>
      </c>
      <c r="D10956" s="3" t="s">
        <v>31</v>
      </c>
      <c r="E10956">
        <v>2024</v>
      </c>
      <c r="F10956" s="3" t="str">
        <f t="shared" si="342"/>
        <v>GGenTHOM F2024</v>
      </c>
      <c r="G10956" s="9">
        <v>56</v>
      </c>
      <c r="H10956" s="9">
        <v>49</v>
      </c>
      <c r="I10956" s="9">
        <v>53</v>
      </c>
      <c r="J10956" s="9">
        <v>53</v>
      </c>
      <c r="K10956" s="9">
        <v>54</v>
      </c>
      <c r="L10956" s="9">
        <v>52</v>
      </c>
      <c r="M10956" s="9">
        <v>60</v>
      </c>
      <c r="N10956" s="9">
        <v>83</v>
      </c>
      <c r="O10956" s="9">
        <v>76</v>
      </c>
      <c r="P10956" s="9">
        <v>81</v>
      </c>
      <c r="Q10956" s="9">
        <v>46</v>
      </c>
      <c r="R10956" s="9">
        <v>28</v>
      </c>
      <c r="S10956" s="9">
        <v>26</v>
      </c>
      <c r="T10956" s="9">
        <v>38</v>
      </c>
    </row>
    <row r="10957" spans="1:20" x14ac:dyDescent="0.35">
      <c r="A10957">
        <f t="shared" si="343"/>
        <v>10957</v>
      </c>
      <c r="B10957" s="3" t="s">
        <v>71</v>
      </c>
      <c r="C10957" s="3" t="s">
        <v>77</v>
      </c>
      <c r="D10957" s="3" t="s">
        <v>31</v>
      </c>
      <c r="E10957">
        <v>2025</v>
      </c>
      <c r="F10957" s="3" t="str">
        <f t="shared" si="342"/>
        <v>GGenTHOM F2025</v>
      </c>
      <c r="G10957" s="9">
        <v>57</v>
      </c>
      <c r="H10957" s="9">
        <v>47</v>
      </c>
      <c r="I10957" s="9">
        <v>51</v>
      </c>
      <c r="J10957" s="9">
        <v>61</v>
      </c>
      <c r="K10957" s="9">
        <v>79</v>
      </c>
      <c r="L10957" s="9">
        <v>63</v>
      </c>
      <c r="M10957" s="9">
        <v>50</v>
      </c>
      <c r="N10957" s="9">
        <v>84</v>
      </c>
      <c r="O10957" s="9">
        <v>71</v>
      </c>
      <c r="P10957" s="9">
        <v>80</v>
      </c>
      <c r="Q10957" s="9">
        <v>59</v>
      </c>
      <c r="R10957" s="9">
        <v>38</v>
      </c>
      <c r="S10957" s="9">
        <v>29</v>
      </c>
      <c r="T10957" s="9">
        <v>49</v>
      </c>
    </row>
    <row r="10958" spans="1:20" x14ac:dyDescent="0.35">
      <c r="A10958">
        <f t="shared" si="343"/>
        <v>10958</v>
      </c>
      <c r="B10958" s="3" t="s">
        <v>71</v>
      </c>
      <c r="C10958" s="3" t="s">
        <v>77</v>
      </c>
      <c r="D10958" s="3" t="s">
        <v>31</v>
      </c>
      <c r="E10958">
        <v>2026</v>
      </c>
      <c r="F10958" s="3" t="str">
        <f t="shared" si="342"/>
        <v>GGenTHOM F2026</v>
      </c>
      <c r="G10958" s="9">
        <v>51</v>
      </c>
      <c r="H10958" s="9">
        <v>47</v>
      </c>
      <c r="I10958" s="9">
        <v>49</v>
      </c>
      <c r="J10958" s="9">
        <v>57</v>
      </c>
      <c r="K10958" s="9">
        <v>51</v>
      </c>
      <c r="L10958" s="9">
        <v>58</v>
      </c>
      <c r="M10958" s="9">
        <v>62</v>
      </c>
      <c r="N10958" s="9">
        <v>64</v>
      </c>
      <c r="O10958" s="9">
        <v>85</v>
      </c>
      <c r="P10958" s="9">
        <v>69</v>
      </c>
      <c r="Q10958" s="9">
        <v>80</v>
      </c>
      <c r="R10958" s="9">
        <v>57</v>
      </c>
      <c r="S10958" s="9">
        <v>45</v>
      </c>
      <c r="T10958" s="9">
        <v>51</v>
      </c>
    </row>
    <row r="10959" spans="1:20" x14ac:dyDescent="0.35">
      <c r="A10959">
        <f t="shared" si="343"/>
        <v>10959</v>
      </c>
      <c r="B10959" s="3" t="s">
        <v>71</v>
      </c>
      <c r="C10959" s="3" t="s">
        <v>77</v>
      </c>
      <c r="D10959" s="3" t="s">
        <v>31</v>
      </c>
      <c r="E10959">
        <v>2027</v>
      </c>
      <c r="F10959" s="3" t="str">
        <f t="shared" si="342"/>
        <v>GGenTHOM F2027</v>
      </c>
      <c r="G10959" s="9">
        <v>51</v>
      </c>
      <c r="H10959" s="9">
        <v>45</v>
      </c>
      <c r="I10959" s="9">
        <v>56</v>
      </c>
      <c r="J10959" s="9">
        <v>62</v>
      </c>
      <c r="K10959" s="9">
        <v>68</v>
      </c>
      <c r="L10959" s="9">
        <v>68</v>
      </c>
      <c r="M10959" s="9">
        <v>85</v>
      </c>
      <c r="N10959" s="9">
        <v>66</v>
      </c>
      <c r="O10959" s="9">
        <v>70</v>
      </c>
      <c r="P10959" s="9">
        <v>62</v>
      </c>
      <c r="Q10959" s="9">
        <v>72</v>
      </c>
      <c r="R10959" s="9">
        <v>65</v>
      </c>
      <c r="S10959" s="9">
        <v>60</v>
      </c>
      <c r="T10959" s="9">
        <v>59</v>
      </c>
    </row>
    <row r="10960" spans="1:20" x14ac:dyDescent="0.35">
      <c r="A10960">
        <f t="shared" si="343"/>
        <v>10960</v>
      </c>
      <c r="B10960" s="3" t="s">
        <v>71</v>
      </c>
      <c r="C10960" s="3" t="s">
        <v>77</v>
      </c>
      <c r="D10960" s="3" t="s">
        <v>31</v>
      </c>
      <c r="E10960">
        <v>2028</v>
      </c>
      <c r="F10960" s="3" t="str">
        <f t="shared" si="342"/>
        <v>GGenTHOM F2028</v>
      </c>
      <c r="G10960" s="9">
        <v>49</v>
      </c>
      <c r="H10960" s="9">
        <v>53</v>
      </c>
      <c r="I10960" s="9">
        <v>51</v>
      </c>
      <c r="J10960" s="9">
        <v>54</v>
      </c>
      <c r="K10960" s="9">
        <v>59</v>
      </c>
      <c r="L10960" s="9">
        <v>59</v>
      </c>
      <c r="M10960" s="9">
        <v>37</v>
      </c>
      <c r="N10960" s="9">
        <v>62</v>
      </c>
      <c r="O10960" s="9">
        <v>68</v>
      </c>
      <c r="P10960" s="9">
        <v>58</v>
      </c>
      <c r="Q10960" s="9">
        <v>71</v>
      </c>
      <c r="R10960" s="9">
        <v>66</v>
      </c>
      <c r="S10960" s="9">
        <v>57</v>
      </c>
      <c r="T10960" s="9">
        <v>50</v>
      </c>
    </row>
    <row r="10961" spans="1:20" x14ac:dyDescent="0.35">
      <c r="A10961">
        <f t="shared" si="343"/>
        <v>10961</v>
      </c>
      <c r="B10961" s="3" t="s">
        <v>71</v>
      </c>
      <c r="C10961" s="3" t="s">
        <v>77</v>
      </c>
      <c r="D10961" s="3" t="s">
        <v>31</v>
      </c>
      <c r="E10961">
        <v>2029</v>
      </c>
      <c r="F10961" s="3" t="str">
        <f t="shared" si="342"/>
        <v>GGenTHOM F2029</v>
      </c>
      <c r="G10961" s="9">
        <v>51</v>
      </c>
      <c r="H10961" s="9">
        <v>43</v>
      </c>
      <c r="I10961" s="9">
        <v>49</v>
      </c>
      <c r="J10961" s="9">
        <v>45</v>
      </c>
      <c r="K10961" s="9">
        <v>53</v>
      </c>
      <c r="L10961" s="9">
        <v>68</v>
      </c>
      <c r="M10961" s="9">
        <v>71</v>
      </c>
      <c r="N10961" s="9">
        <v>84</v>
      </c>
      <c r="O10961" s="9">
        <v>66</v>
      </c>
      <c r="P10961" s="9">
        <v>67</v>
      </c>
      <c r="Q10961" s="9">
        <v>79</v>
      </c>
      <c r="R10961" s="9">
        <v>51</v>
      </c>
      <c r="S10961" s="9">
        <v>29</v>
      </c>
      <c r="T10961" s="9">
        <v>42</v>
      </c>
    </row>
    <row r="10962" spans="1:20" x14ac:dyDescent="0.35">
      <c r="A10962">
        <f t="shared" si="343"/>
        <v>10962</v>
      </c>
      <c r="B10962" s="3" t="s">
        <v>71</v>
      </c>
      <c r="C10962" s="3" t="s">
        <v>77</v>
      </c>
      <c r="D10962" s="3" t="s">
        <v>32</v>
      </c>
      <c r="E10962">
        <v>2020</v>
      </c>
      <c r="F10962" s="3" t="str">
        <f t="shared" si="342"/>
        <v>GGenNOXON2020</v>
      </c>
      <c r="G10962" s="9">
        <v>117</v>
      </c>
      <c r="H10962" s="9">
        <v>135</v>
      </c>
      <c r="I10962" s="9">
        <v>120</v>
      </c>
      <c r="J10962" s="9">
        <v>114</v>
      </c>
      <c r="K10962" s="9">
        <v>146</v>
      </c>
      <c r="L10962" s="9">
        <v>158</v>
      </c>
      <c r="M10962" s="9">
        <v>147</v>
      </c>
      <c r="N10962" s="9">
        <v>176</v>
      </c>
      <c r="O10962" s="9">
        <v>525</v>
      </c>
      <c r="P10962" s="9">
        <v>521</v>
      </c>
      <c r="Q10962" s="9">
        <v>220</v>
      </c>
      <c r="R10962" s="9">
        <v>100</v>
      </c>
      <c r="S10962" s="9">
        <v>98</v>
      </c>
      <c r="T10962" s="9">
        <v>102</v>
      </c>
    </row>
    <row r="10963" spans="1:20" x14ac:dyDescent="0.35">
      <c r="A10963">
        <f t="shared" si="343"/>
        <v>10963</v>
      </c>
      <c r="B10963" s="3" t="s">
        <v>71</v>
      </c>
      <c r="C10963" s="3" t="s">
        <v>77</v>
      </c>
      <c r="D10963" s="3" t="s">
        <v>32</v>
      </c>
      <c r="E10963">
        <v>2021</v>
      </c>
      <c r="F10963" s="3" t="str">
        <f t="shared" si="342"/>
        <v>GGenNOXON2021</v>
      </c>
      <c r="G10963" s="9">
        <v>136</v>
      </c>
      <c r="H10963" s="9">
        <v>128</v>
      </c>
      <c r="I10963" s="9">
        <v>121</v>
      </c>
      <c r="J10963" s="9">
        <v>133</v>
      </c>
      <c r="K10963" s="9">
        <v>118</v>
      </c>
      <c r="L10963" s="9">
        <v>113</v>
      </c>
      <c r="M10963" s="9">
        <v>94</v>
      </c>
      <c r="N10963" s="9">
        <v>127</v>
      </c>
      <c r="O10963" s="9">
        <v>313</v>
      </c>
      <c r="P10963" s="9">
        <v>398</v>
      </c>
      <c r="Q10963" s="9">
        <v>198</v>
      </c>
      <c r="R10963" s="9">
        <v>124</v>
      </c>
      <c r="S10963" s="9">
        <v>86</v>
      </c>
      <c r="T10963" s="9">
        <v>123</v>
      </c>
    </row>
    <row r="10964" spans="1:20" x14ac:dyDescent="0.35">
      <c r="A10964">
        <f t="shared" si="343"/>
        <v>10964</v>
      </c>
      <c r="B10964" s="3" t="s">
        <v>71</v>
      </c>
      <c r="C10964" s="3" t="s">
        <v>77</v>
      </c>
      <c r="D10964" s="3" t="s">
        <v>32</v>
      </c>
      <c r="E10964">
        <v>2022</v>
      </c>
      <c r="F10964" s="3" t="str">
        <f t="shared" si="342"/>
        <v>GGenNOXON2022</v>
      </c>
      <c r="G10964" s="9">
        <v>108</v>
      </c>
      <c r="H10964" s="9">
        <v>94</v>
      </c>
      <c r="I10964" s="9">
        <v>120</v>
      </c>
      <c r="J10964" s="9">
        <v>105</v>
      </c>
      <c r="K10964" s="9">
        <v>165</v>
      </c>
      <c r="L10964" s="9">
        <v>150</v>
      </c>
      <c r="M10964" s="9">
        <v>183</v>
      </c>
      <c r="N10964" s="9">
        <v>107</v>
      </c>
      <c r="O10964" s="9">
        <v>525</v>
      </c>
      <c r="P10964" s="9">
        <v>525</v>
      </c>
      <c r="Q10964" s="9">
        <v>503</v>
      </c>
      <c r="R10964" s="9">
        <v>203</v>
      </c>
      <c r="S10964" s="9">
        <v>151</v>
      </c>
      <c r="T10964" s="9">
        <v>154</v>
      </c>
    </row>
    <row r="10965" spans="1:20" x14ac:dyDescent="0.35">
      <c r="A10965">
        <f t="shared" si="343"/>
        <v>10965</v>
      </c>
      <c r="B10965" s="3" t="s">
        <v>71</v>
      </c>
      <c r="C10965" s="3" t="s">
        <v>77</v>
      </c>
      <c r="D10965" s="3" t="s">
        <v>32</v>
      </c>
      <c r="E10965">
        <v>2023</v>
      </c>
      <c r="F10965" s="3" t="str">
        <f t="shared" si="342"/>
        <v>GGenNOXON2023</v>
      </c>
      <c r="G10965" s="9">
        <v>142</v>
      </c>
      <c r="H10965" s="9">
        <v>110</v>
      </c>
      <c r="I10965" s="9">
        <v>263</v>
      </c>
      <c r="J10965" s="9">
        <v>219</v>
      </c>
      <c r="K10965" s="9">
        <v>234</v>
      </c>
      <c r="L10965" s="9">
        <v>267</v>
      </c>
      <c r="M10965" s="9">
        <v>458</v>
      </c>
      <c r="N10965" s="9">
        <v>525</v>
      </c>
      <c r="O10965" s="9">
        <v>525</v>
      </c>
      <c r="P10965" s="9">
        <v>525</v>
      </c>
      <c r="Q10965" s="9">
        <v>466</v>
      </c>
      <c r="R10965" s="9">
        <v>182</v>
      </c>
      <c r="S10965" s="9">
        <v>107</v>
      </c>
      <c r="T10965" s="9">
        <v>135</v>
      </c>
    </row>
    <row r="10966" spans="1:20" x14ac:dyDescent="0.35">
      <c r="A10966">
        <f t="shared" si="343"/>
        <v>10966</v>
      </c>
      <c r="B10966" s="3" t="s">
        <v>71</v>
      </c>
      <c r="C10966" s="3" t="s">
        <v>77</v>
      </c>
      <c r="D10966" s="3" t="s">
        <v>32</v>
      </c>
      <c r="E10966">
        <v>2024</v>
      </c>
      <c r="F10966" s="3" t="str">
        <f t="shared" si="342"/>
        <v>GGenNOXON2024</v>
      </c>
      <c r="G10966" s="9">
        <v>148</v>
      </c>
      <c r="H10966" s="9">
        <v>124</v>
      </c>
      <c r="I10966" s="9">
        <v>135</v>
      </c>
      <c r="J10966" s="9">
        <v>136</v>
      </c>
      <c r="K10966" s="9">
        <v>144</v>
      </c>
      <c r="L10966" s="9">
        <v>136</v>
      </c>
      <c r="M10966" s="9">
        <v>168</v>
      </c>
      <c r="N10966" s="9">
        <v>284</v>
      </c>
      <c r="O10966" s="9">
        <v>417</v>
      </c>
      <c r="P10966" s="9">
        <v>328</v>
      </c>
      <c r="Q10966" s="9">
        <v>114</v>
      </c>
      <c r="R10966" s="9">
        <v>60</v>
      </c>
      <c r="S10966" s="9">
        <v>55</v>
      </c>
      <c r="T10966" s="9">
        <v>82</v>
      </c>
    </row>
    <row r="10967" spans="1:20" x14ac:dyDescent="0.35">
      <c r="A10967">
        <f t="shared" si="343"/>
        <v>10967</v>
      </c>
      <c r="B10967" s="3" t="s">
        <v>71</v>
      </c>
      <c r="C10967" s="3" t="s">
        <v>77</v>
      </c>
      <c r="D10967" s="3" t="s">
        <v>32</v>
      </c>
      <c r="E10967">
        <v>2025</v>
      </c>
      <c r="F10967" s="3" t="str">
        <f t="shared" si="342"/>
        <v>GGenNOXON2025</v>
      </c>
      <c r="G10967" s="9">
        <v>153</v>
      </c>
      <c r="H10967" s="9">
        <v>115</v>
      </c>
      <c r="I10967" s="9">
        <v>125</v>
      </c>
      <c r="J10967" s="9">
        <v>165</v>
      </c>
      <c r="K10967" s="9">
        <v>240</v>
      </c>
      <c r="L10967" s="9">
        <v>174</v>
      </c>
      <c r="M10967" s="9">
        <v>127</v>
      </c>
      <c r="N10967" s="9">
        <v>269</v>
      </c>
      <c r="O10967" s="9">
        <v>525</v>
      </c>
      <c r="P10967" s="9">
        <v>345</v>
      </c>
      <c r="Q10967" s="9">
        <v>163</v>
      </c>
      <c r="R10967" s="9">
        <v>86</v>
      </c>
      <c r="S10967" s="9">
        <v>63</v>
      </c>
      <c r="T10967" s="9">
        <v>123</v>
      </c>
    </row>
    <row r="10968" spans="1:20" x14ac:dyDescent="0.35">
      <c r="A10968">
        <f t="shared" si="343"/>
        <v>10968</v>
      </c>
      <c r="B10968" s="3" t="s">
        <v>71</v>
      </c>
      <c r="C10968" s="3" t="s">
        <v>77</v>
      </c>
      <c r="D10968" s="3" t="s">
        <v>32</v>
      </c>
      <c r="E10968">
        <v>2026</v>
      </c>
      <c r="F10968" s="3" t="str">
        <f t="shared" si="342"/>
        <v>GGenNOXON2026</v>
      </c>
      <c r="G10968" s="9">
        <v>128</v>
      </c>
      <c r="H10968" s="9">
        <v>116</v>
      </c>
      <c r="I10968" s="9">
        <v>119</v>
      </c>
      <c r="J10968" s="9">
        <v>147</v>
      </c>
      <c r="K10968" s="9">
        <v>132</v>
      </c>
      <c r="L10968" s="9">
        <v>154</v>
      </c>
      <c r="M10968" s="9">
        <v>172</v>
      </c>
      <c r="N10968" s="9">
        <v>172</v>
      </c>
      <c r="O10968" s="9">
        <v>265</v>
      </c>
      <c r="P10968" s="9">
        <v>525</v>
      </c>
      <c r="Q10968" s="9">
        <v>343</v>
      </c>
      <c r="R10968" s="9">
        <v>153</v>
      </c>
      <c r="S10968" s="9">
        <v>109</v>
      </c>
      <c r="T10968" s="9">
        <v>126</v>
      </c>
    </row>
    <row r="10969" spans="1:20" x14ac:dyDescent="0.35">
      <c r="A10969">
        <f t="shared" si="343"/>
        <v>10969</v>
      </c>
      <c r="B10969" s="3" t="s">
        <v>71</v>
      </c>
      <c r="C10969" s="3" t="s">
        <v>77</v>
      </c>
      <c r="D10969" s="3" t="s">
        <v>32</v>
      </c>
      <c r="E10969">
        <v>2027</v>
      </c>
      <c r="F10969" s="3" t="str">
        <f t="shared" si="342"/>
        <v>GGenNOXON2027</v>
      </c>
      <c r="G10969" s="9">
        <v>128</v>
      </c>
      <c r="H10969" s="9">
        <v>106</v>
      </c>
      <c r="I10969" s="9">
        <v>146</v>
      </c>
      <c r="J10969" s="9">
        <v>164</v>
      </c>
      <c r="K10969" s="9">
        <v>192</v>
      </c>
      <c r="L10969" s="9">
        <v>191</v>
      </c>
      <c r="M10969" s="9">
        <v>267</v>
      </c>
      <c r="N10969" s="9">
        <v>178</v>
      </c>
      <c r="O10969" s="9">
        <v>525</v>
      </c>
      <c r="P10969" s="9">
        <v>525</v>
      </c>
      <c r="Q10969" s="9">
        <v>499</v>
      </c>
      <c r="R10969" s="9">
        <v>179</v>
      </c>
      <c r="S10969" s="9">
        <v>162</v>
      </c>
      <c r="T10969" s="9">
        <v>156</v>
      </c>
    </row>
    <row r="10970" spans="1:20" x14ac:dyDescent="0.35">
      <c r="A10970">
        <f t="shared" si="343"/>
        <v>10970</v>
      </c>
      <c r="B10970" s="3" t="s">
        <v>71</v>
      </c>
      <c r="C10970" s="3" t="s">
        <v>77</v>
      </c>
      <c r="D10970" s="3" t="s">
        <v>32</v>
      </c>
      <c r="E10970">
        <v>2028</v>
      </c>
      <c r="F10970" s="3" t="str">
        <f t="shared" si="342"/>
        <v>GGenNOXON2028</v>
      </c>
      <c r="G10970" s="9">
        <v>119</v>
      </c>
      <c r="H10970" s="9">
        <v>138</v>
      </c>
      <c r="I10970" s="9">
        <v>127</v>
      </c>
      <c r="J10970" s="9">
        <v>136</v>
      </c>
      <c r="K10970" s="9">
        <v>162</v>
      </c>
      <c r="L10970" s="9">
        <v>159</v>
      </c>
      <c r="M10970" s="9">
        <v>77</v>
      </c>
      <c r="N10970" s="9">
        <v>156</v>
      </c>
      <c r="O10970" s="9">
        <v>525</v>
      </c>
      <c r="P10970" s="9">
        <v>525</v>
      </c>
      <c r="Q10970" s="9">
        <v>525</v>
      </c>
      <c r="R10970" s="9">
        <v>185</v>
      </c>
      <c r="S10970" s="9">
        <v>152</v>
      </c>
      <c r="T10970" s="9">
        <v>122</v>
      </c>
    </row>
    <row r="10971" spans="1:20" x14ac:dyDescent="0.35">
      <c r="A10971">
        <f t="shared" si="343"/>
        <v>10971</v>
      </c>
      <c r="B10971" s="3" t="s">
        <v>71</v>
      </c>
      <c r="C10971" s="3" t="s">
        <v>77</v>
      </c>
      <c r="D10971" s="3" t="s">
        <v>32</v>
      </c>
      <c r="E10971">
        <v>2029</v>
      </c>
      <c r="F10971" s="3" t="str">
        <f t="shared" si="342"/>
        <v>GGenNOXON2029</v>
      </c>
      <c r="G10971" s="9">
        <v>125</v>
      </c>
      <c r="H10971" s="9">
        <v>99</v>
      </c>
      <c r="I10971" s="9">
        <v>116</v>
      </c>
      <c r="J10971" s="9">
        <v>104</v>
      </c>
      <c r="K10971" s="9">
        <v>139</v>
      </c>
      <c r="L10971" s="9">
        <v>190</v>
      </c>
      <c r="M10971" s="9">
        <v>206</v>
      </c>
      <c r="N10971" s="9">
        <v>265</v>
      </c>
      <c r="O10971" s="9">
        <v>525</v>
      </c>
      <c r="P10971" s="9">
        <v>525</v>
      </c>
      <c r="Q10971" s="9">
        <v>235</v>
      </c>
      <c r="R10971" s="9">
        <v>128</v>
      </c>
      <c r="S10971" s="9">
        <v>63</v>
      </c>
      <c r="T10971" s="9">
        <v>95</v>
      </c>
    </row>
    <row r="10972" spans="1:20" x14ac:dyDescent="0.35">
      <c r="A10972">
        <f t="shared" si="343"/>
        <v>10972</v>
      </c>
      <c r="B10972" s="3" t="s">
        <v>71</v>
      </c>
      <c r="C10972" s="3" t="s">
        <v>77</v>
      </c>
      <c r="D10972" s="3" t="s">
        <v>33</v>
      </c>
      <c r="E10972">
        <v>2020</v>
      </c>
      <c r="F10972" s="3" t="str">
        <f t="shared" si="342"/>
        <v>GGenCAB G2020</v>
      </c>
      <c r="G10972" s="9">
        <v>80</v>
      </c>
      <c r="H10972" s="9">
        <v>94</v>
      </c>
      <c r="I10972" s="9">
        <v>82</v>
      </c>
      <c r="J10972" s="9">
        <v>79</v>
      </c>
      <c r="K10972" s="9">
        <v>101</v>
      </c>
      <c r="L10972" s="9">
        <v>109</v>
      </c>
      <c r="M10972" s="9">
        <v>107</v>
      </c>
      <c r="N10972" s="9">
        <v>128</v>
      </c>
      <c r="O10972" s="9">
        <v>247</v>
      </c>
      <c r="P10972" s="9">
        <v>256</v>
      </c>
      <c r="Q10972" s="9">
        <v>153</v>
      </c>
      <c r="R10972" s="9">
        <v>72</v>
      </c>
      <c r="S10972" s="9">
        <v>69</v>
      </c>
      <c r="T10972" s="9">
        <v>71</v>
      </c>
    </row>
    <row r="10973" spans="1:20" x14ac:dyDescent="0.35">
      <c r="A10973">
        <f t="shared" si="343"/>
        <v>10973</v>
      </c>
      <c r="B10973" s="3" t="s">
        <v>71</v>
      </c>
      <c r="C10973" s="3" t="s">
        <v>77</v>
      </c>
      <c r="D10973" s="3" t="s">
        <v>33</v>
      </c>
      <c r="E10973">
        <v>2021</v>
      </c>
      <c r="F10973" s="3" t="str">
        <f t="shared" si="342"/>
        <v>GGenCAB G2021</v>
      </c>
      <c r="G10973" s="9">
        <v>94</v>
      </c>
      <c r="H10973" s="9">
        <v>89</v>
      </c>
      <c r="I10973" s="9">
        <v>83</v>
      </c>
      <c r="J10973" s="9">
        <v>90</v>
      </c>
      <c r="K10973" s="9">
        <v>81</v>
      </c>
      <c r="L10973" s="9">
        <v>79</v>
      </c>
      <c r="M10973" s="9">
        <v>67</v>
      </c>
      <c r="N10973" s="9">
        <v>93</v>
      </c>
      <c r="O10973" s="9">
        <v>209</v>
      </c>
      <c r="P10973" s="9">
        <v>255</v>
      </c>
      <c r="Q10973" s="9">
        <v>137</v>
      </c>
      <c r="R10973" s="9">
        <v>86</v>
      </c>
      <c r="S10973" s="9">
        <v>61</v>
      </c>
      <c r="T10973" s="9">
        <v>84</v>
      </c>
    </row>
    <row r="10974" spans="1:20" x14ac:dyDescent="0.35">
      <c r="A10974">
        <f t="shared" si="343"/>
        <v>10974</v>
      </c>
      <c r="B10974" s="3" t="s">
        <v>71</v>
      </c>
      <c r="C10974" s="3" t="s">
        <v>77</v>
      </c>
      <c r="D10974" s="3" t="s">
        <v>33</v>
      </c>
      <c r="E10974">
        <v>2022</v>
      </c>
      <c r="F10974" s="3" t="str">
        <f t="shared" si="342"/>
        <v>GGenCAB G2022</v>
      </c>
      <c r="G10974" s="9">
        <v>73</v>
      </c>
      <c r="H10974" s="9">
        <v>64</v>
      </c>
      <c r="I10974" s="9">
        <v>82</v>
      </c>
      <c r="J10974" s="9">
        <v>71</v>
      </c>
      <c r="K10974" s="9">
        <v>112</v>
      </c>
      <c r="L10974" s="9">
        <v>104</v>
      </c>
      <c r="M10974" s="9">
        <v>130</v>
      </c>
      <c r="N10974" s="9">
        <v>78</v>
      </c>
      <c r="O10974" s="9">
        <v>250</v>
      </c>
      <c r="P10974" s="9">
        <v>232</v>
      </c>
      <c r="Q10974" s="9">
        <v>257</v>
      </c>
      <c r="R10974" s="9">
        <v>142</v>
      </c>
      <c r="S10974" s="9">
        <v>108</v>
      </c>
      <c r="T10974" s="9">
        <v>107</v>
      </c>
    </row>
    <row r="10975" spans="1:20" x14ac:dyDescent="0.35">
      <c r="A10975">
        <f t="shared" si="343"/>
        <v>10975</v>
      </c>
      <c r="B10975" s="3" t="s">
        <v>71</v>
      </c>
      <c r="C10975" s="3" t="s">
        <v>77</v>
      </c>
      <c r="D10975" s="3" t="s">
        <v>33</v>
      </c>
      <c r="E10975">
        <v>2023</v>
      </c>
      <c r="F10975" s="3" t="str">
        <f t="shared" si="342"/>
        <v>GGenCAB G2023</v>
      </c>
      <c r="G10975" s="9">
        <v>100</v>
      </c>
      <c r="H10975" s="9">
        <v>78</v>
      </c>
      <c r="I10975" s="9">
        <v>179</v>
      </c>
      <c r="J10975" s="9">
        <v>151</v>
      </c>
      <c r="K10975" s="9">
        <v>161</v>
      </c>
      <c r="L10975" s="9">
        <v>187</v>
      </c>
      <c r="M10975" s="9">
        <v>258</v>
      </c>
      <c r="N10975" s="9">
        <v>252</v>
      </c>
      <c r="O10975" s="9">
        <v>241</v>
      </c>
      <c r="P10975" s="9">
        <v>245</v>
      </c>
      <c r="Q10975" s="9">
        <v>259</v>
      </c>
      <c r="R10975" s="9">
        <v>127</v>
      </c>
      <c r="S10975" s="9">
        <v>78</v>
      </c>
      <c r="T10975" s="9">
        <v>94</v>
      </c>
    </row>
    <row r="10976" spans="1:20" x14ac:dyDescent="0.35">
      <c r="A10976">
        <f t="shared" si="343"/>
        <v>10976</v>
      </c>
      <c r="B10976" s="3" t="s">
        <v>71</v>
      </c>
      <c r="C10976" s="3" t="s">
        <v>77</v>
      </c>
      <c r="D10976" s="3" t="s">
        <v>33</v>
      </c>
      <c r="E10976">
        <v>2024</v>
      </c>
      <c r="F10976" s="3" t="str">
        <f t="shared" si="342"/>
        <v>GGenCAB G2024</v>
      </c>
      <c r="G10976" s="9">
        <v>104</v>
      </c>
      <c r="H10976" s="9">
        <v>87</v>
      </c>
      <c r="I10976" s="9">
        <v>94</v>
      </c>
      <c r="J10976" s="9">
        <v>95</v>
      </c>
      <c r="K10976" s="9">
        <v>99</v>
      </c>
      <c r="L10976" s="9">
        <v>98</v>
      </c>
      <c r="M10976" s="9">
        <v>123</v>
      </c>
      <c r="N10976" s="9">
        <v>194</v>
      </c>
      <c r="O10976" s="9">
        <v>261</v>
      </c>
      <c r="P10976" s="9">
        <v>217</v>
      </c>
      <c r="Q10976" s="9">
        <v>81</v>
      </c>
      <c r="R10976" s="9">
        <v>42</v>
      </c>
      <c r="S10976" s="9">
        <v>38</v>
      </c>
      <c r="T10976" s="9">
        <v>56</v>
      </c>
    </row>
    <row r="10977" spans="1:20" x14ac:dyDescent="0.35">
      <c r="A10977">
        <f t="shared" si="343"/>
        <v>10977</v>
      </c>
      <c r="B10977" s="3" t="s">
        <v>71</v>
      </c>
      <c r="C10977" s="3" t="s">
        <v>77</v>
      </c>
      <c r="D10977" s="3" t="s">
        <v>33</v>
      </c>
      <c r="E10977">
        <v>2025</v>
      </c>
      <c r="F10977" s="3" t="str">
        <f t="shared" si="342"/>
        <v>GGenCAB G2025</v>
      </c>
      <c r="G10977" s="9">
        <v>106</v>
      </c>
      <c r="H10977" s="9">
        <v>80</v>
      </c>
      <c r="I10977" s="9">
        <v>86</v>
      </c>
      <c r="J10977" s="9">
        <v>113</v>
      </c>
      <c r="K10977" s="9">
        <v>163</v>
      </c>
      <c r="L10977" s="9">
        <v>124</v>
      </c>
      <c r="M10977" s="9">
        <v>96</v>
      </c>
      <c r="N10977" s="9">
        <v>188</v>
      </c>
      <c r="O10977" s="9">
        <v>255</v>
      </c>
      <c r="P10977" s="9">
        <v>231</v>
      </c>
      <c r="Q10977" s="9">
        <v>115</v>
      </c>
      <c r="R10977" s="9">
        <v>61</v>
      </c>
      <c r="S10977" s="9">
        <v>44</v>
      </c>
      <c r="T10977" s="9">
        <v>85</v>
      </c>
    </row>
    <row r="10978" spans="1:20" x14ac:dyDescent="0.35">
      <c r="A10978">
        <f t="shared" si="343"/>
        <v>10978</v>
      </c>
      <c r="B10978" s="3" t="s">
        <v>71</v>
      </c>
      <c r="C10978" s="3" t="s">
        <v>77</v>
      </c>
      <c r="D10978" s="3" t="s">
        <v>33</v>
      </c>
      <c r="E10978">
        <v>2026</v>
      </c>
      <c r="F10978" s="3" t="str">
        <f t="shared" si="342"/>
        <v>GGenCAB G2026</v>
      </c>
      <c r="G10978" s="9">
        <v>88</v>
      </c>
      <c r="H10978" s="9">
        <v>81</v>
      </c>
      <c r="I10978" s="9">
        <v>82</v>
      </c>
      <c r="J10978" s="9">
        <v>101</v>
      </c>
      <c r="K10978" s="9">
        <v>92</v>
      </c>
      <c r="L10978" s="9">
        <v>108</v>
      </c>
      <c r="M10978" s="9">
        <v>121</v>
      </c>
      <c r="N10978" s="9">
        <v>125</v>
      </c>
      <c r="O10978" s="9">
        <v>184</v>
      </c>
      <c r="P10978" s="9">
        <v>252</v>
      </c>
      <c r="Q10978" s="9">
        <v>228</v>
      </c>
      <c r="R10978" s="9">
        <v>108</v>
      </c>
      <c r="S10978" s="9">
        <v>78</v>
      </c>
      <c r="T10978" s="9">
        <v>88</v>
      </c>
    </row>
    <row r="10979" spans="1:20" x14ac:dyDescent="0.35">
      <c r="A10979">
        <f t="shared" si="343"/>
        <v>10979</v>
      </c>
      <c r="B10979" s="3" t="s">
        <v>71</v>
      </c>
      <c r="C10979" s="3" t="s">
        <v>77</v>
      </c>
      <c r="D10979" s="3" t="s">
        <v>33</v>
      </c>
      <c r="E10979">
        <v>2027</v>
      </c>
      <c r="F10979" s="3" t="str">
        <f t="shared" si="342"/>
        <v>GGenCAB G2027</v>
      </c>
      <c r="G10979" s="9">
        <v>89</v>
      </c>
      <c r="H10979" s="9">
        <v>73</v>
      </c>
      <c r="I10979" s="9">
        <v>101</v>
      </c>
      <c r="J10979" s="9">
        <v>113</v>
      </c>
      <c r="K10979" s="9">
        <v>130</v>
      </c>
      <c r="L10979" s="9">
        <v>133</v>
      </c>
      <c r="M10979" s="9">
        <v>185</v>
      </c>
      <c r="N10979" s="9">
        <v>132</v>
      </c>
      <c r="O10979" s="9">
        <v>253</v>
      </c>
      <c r="P10979" s="9">
        <v>240</v>
      </c>
      <c r="Q10979" s="9">
        <v>257</v>
      </c>
      <c r="R10979" s="9">
        <v>127</v>
      </c>
      <c r="S10979" s="9">
        <v>116</v>
      </c>
      <c r="T10979" s="9">
        <v>108</v>
      </c>
    </row>
    <row r="10980" spans="1:20" x14ac:dyDescent="0.35">
      <c r="A10980">
        <f t="shared" si="343"/>
        <v>10980</v>
      </c>
      <c r="B10980" s="3" t="s">
        <v>71</v>
      </c>
      <c r="C10980" s="3" t="s">
        <v>77</v>
      </c>
      <c r="D10980" s="3" t="s">
        <v>33</v>
      </c>
      <c r="E10980">
        <v>2028</v>
      </c>
      <c r="F10980" s="3" t="str">
        <f t="shared" si="342"/>
        <v>GGenCAB G2028</v>
      </c>
      <c r="G10980" s="9">
        <v>82</v>
      </c>
      <c r="H10980" s="9">
        <v>98</v>
      </c>
      <c r="I10980" s="9">
        <v>88</v>
      </c>
      <c r="J10980" s="9">
        <v>94</v>
      </c>
      <c r="K10980" s="9">
        <v>114</v>
      </c>
      <c r="L10980" s="9">
        <v>113</v>
      </c>
      <c r="M10980" s="9">
        <v>59</v>
      </c>
      <c r="N10980" s="9">
        <v>114</v>
      </c>
      <c r="O10980" s="9">
        <v>249</v>
      </c>
      <c r="P10980" s="9">
        <v>231</v>
      </c>
      <c r="Q10980" s="9">
        <v>255</v>
      </c>
      <c r="R10980" s="9">
        <v>130</v>
      </c>
      <c r="S10980" s="9">
        <v>109</v>
      </c>
      <c r="T10980" s="9">
        <v>85</v>
      </c>
    </row>
    <row r="10981" spans="1:20" x14ac:dyDescent="0.35">
      <c r="A10981">
        <f t="shared" si="343"/>
        <v>10981</v>
      </c>
      <c r="B10981" s="3" t="s">
        <v>71</v>
      </c>
      <c r="C10981" s="3" t="s">
        <v>77</v>
      </c>
      <c r="D10981" s="3" t="s">
        <v>33</v>
      </c>
      <c r="E10981">
        <v>2029</v>
      </c>
      <c r="F10981" s="3" t="str">
        <f t="shared" si="342"/>
        <v>GGenCAB G2029</v>
      </c>
      <c r="G10981" s="9">
        <v>87</v>
      </c>
      <c r="H10981" s="9">
        <v>68</v>
      </c>
      <c r="I10981" s="9">
        <v>79</v>
      </c>
      <c r="J10981" s="9">
        <v>71</v>
      </c>
      <c r="K10981" s="9">
        <v>95</v>
      </c>
      <c r="L10981" s="9">
        <v>130</v>
      </c>
      <c r="M10981" s="9">
        <v>147</v>
      </c>
      <c r="N10981" s="9">
        <v>186</v>
      </c>
      <c r="O10981" s="9">
        <v>247</v>
      </c>
      <c r="P10981" s="9">
        <v>248</v>
      </c>
      <c r="Q10981" s="9">
        <v>163</v>
      </c>
      <c r="R10981" s="9">
        <v>90</v>
      </c>
      <c r="S10981" s="9">
        <v>46</v>
      </c>
      <c r="T10981" s="9">
        <v>65</v>
      </c>
    </row>
    <row r="10982" spans="1:20" x14ac:dyDescent="0.35">
      <c r="A10982">
        <f t="shared" si="343"/>
        <v>10982</v>
      </c>
      <c r="B10982" s="3" t="s">
        <v>71</v>
      </c>
      <c r="C10982" s="3" t="s">
        <v>77</v>
      </c>
      <c r="D10982" s="3" t="s">
        <v>34</v>
      </c>
      <c r="E10982">
        <v>2020</v>
      </c>
      <c r="F10982" s="3" t="str">
        <f t="shared" si="342"/>
        <v>GGenPRST L2020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  <c r="Q10982" s="9">
        <v>0</v>
      </c>
      <c r="R10982" s="9">
        <v>0</v>
      </c>
      <c r="S10982" s="9">
        <v>0</v>
      </c>
      <c r="T10982" s="9">
        <v>0</v>
      </c>
    </row>
    <row r="10983" spans="1:20" x14ac:dyDescent="0.35">
      <c r="A10983">
        <f t="shared" si="343"/>
        <v>10983</v>
      </c>
      <c r="B10983" s="3" t="s">
        <v>71</v>
      </c>
      <c r="C10983" s="3" t="s">
        <v>77</v>
      </c>
      <c r="D10983" s="3" t="s">
        <v>34</v>
      </c>
      <c r="E10983">
        <v>2021</v>
      </c>
      <c r="F10983" s="3" t="str">
        <f t="shared" si="342"/>
        <v>GGenPRST L2021</v>
      </c>
      <c r="G10983" s="9">
        <v>0</v>
      </c>
      <c r="H10983" s="9">
        <v>0</v>
      </c>
      <c r="I10983" s="9">
        <v>0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  <c r="Q10983" s="9">
        <v>0</v>
      </c>
      <c r="R10983" s="9">
        <v>0</v>
      </c>
      <c r="S10983" s="9">
        <v>0</v>
      </c>
      <c r="T10983" s="9">
        <v>0</v>
      </c>
    </row>
    <row r="10984" spans="1:20" x14ac:dyDescent="0.35">
      <c r="A10984">
        <f t="shared" si="343"/>
        <v>10984</v>
      </c>
      <c r="B10984" s="3" t="s">
        <v>71</v>
      </c>
      <c r="C10984" s="3" t="s">
        <v>77</v>
      </c>
      <c r="D10984" s="3" t="s">
        <v>34</v>
      </c>
      <c r="E10984">
        <v>2022</v>
      </c>
      <c r="F10984" s="3" t="str">
        <f t="shared" si="342"/>
        <v>GGenPRST L2022</v>
      </c>
      <c r="G10984" s="9">
        <v>0</v>
      </c>
      <c r="H10984" s="9">
        <v>0</v>
      </c>
      <c r="I10984" s="9">
        <v>0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  <c r="Q10984" s="9">
        <v>0</v>
      </c>
      <c r="R10984" s="9">
        <v>0</v>
      </c>
      <c r="S10984" s="9">
        <v>0</v>
      </c>
      <c r="T10984" s="9">
        <v>0</v>
      </c>
    </row>
    <row r="10985" spans="1:20" x14ac:dyDescent="0.35">
      <c r="A10985">
        <f t="shared" si="343"/>
        <v>10985</v>
      </c>
      <c r="B10985" s="3" t="s">
        <v>71</v>
      </c>
      <c r="C10985" s="3" t="s">
        <v>77</v>
      </c>
      <c r="D10985" s="3" t="s">
        <v>34</v>
      </c>
      <c r="E10985">
        <v>2023</v>
      </c>
      <c r="F10985" s="3" t="str">
        <f t="shared" si="342"/>
        <v>GGenPRST L2023</v>
      </c>
      <c r="G10985" s="9">
        <v>0</v>
      </c>
      <c r="H10985" s="9">
        <v>0</v>
      </c>
      <c r="I10985" s="9">
        <v>0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  <c r="Q10985" s="9">
        <v>0</v>
      </c>
      <c r="R10985" s="9">
        <v>0</v>
      </c>
      <c r="S10985" s="9">
        <v>0</v>
      </c>
      <c r="T10985" s="9">
        <v>0</v>
      </c>
    </row>
    <row r="10986" spans="1:20" x14ac:dyDescent="0.35">
      <c r="A10986">
        <f t="shared" si="343"/>
        <v>10986</v>
      </c>
      <c r="B10986" s="3" t="s">
        <v>71</v>
      </c>
      <c r="C10986" s="3" t="s">
        <v>77</v>
      </c>
      <c r="D10986" s="3" t="s">
        <v>34</v>
      </c>
      <c r="E10986">
        <v>2024</v>
      </c>
      <c r="F10986" s="3" t="str">
        <f t="shared" si="342"/>
        <v>GGenPRST L2024</v>
      </c>
      <c r="G10986" s="9">
        <v>0</v>
      </c>
      <c r="H10986" s="9">
        <v>0</v>
      </c>
      <c r="I10986" s="9">
        <v>0</v>
      </c>
      <c r="J10986" s="9">
        <v>0</v>
      </c>
      <c r="K10986" s="9">
        <v>0</v>
      </c>
      <c r="L10986" s="9">
        <v>0</v>
      </c>
      <c r="M10986" s="9">
        <v>0</v>
      </c>
      <c r="N10986" s="9">
        <v>0</v>
      </c>
      <c r="O10986" s="9">
        <v>0</v>
      </c>
      <c r="P10986" s="9">
        <v>0</v>
      </c>
      <c r="Q10986" s="9">
        <v>0</v>
      </c>
      <c r="R10986" s="9">
        <v>0</v>
      </c>
      <c r="S10986" s="9">
        <v>0</v>
      </c>
      <c r="T10986" s="9">
        <v>0</v>
      </c>
    </row>
    <row r="10987" spans="1:20" x14ac:dyDescent="0.35">
      <c r="A10987">
        <f t="shared" si="343"/>
        <v>10987</v>
      </c>
      <c r="B10987" s="3" t="s">
        <v>71</v>
      </c>
      <c r="C10987" s="3" t="s">
        <v>77</v>
      </c>
      <c r="D10987" s="3" t="s">
        <v>34</v>
      </c>
      <c r="E10987">
        <v>2025</v>
      </c>
      <c r="F10987" s="3" t="str">
        <f t="shared" si="342"/>
        <v>GGenPRST L2025</v>
      </c>
      <c r="G10987" s="9">
        <v>0</v>
      </c>
      <c r="H10987" s="9">
        <v>0</v>
      </c>
      <c r="I10987" s="9">
        <v>0</v>
      </c>
      <c r="J10987" s="9">
        <v>0</v>
      </c>
      <c r="K10987" s="9">
        <v>0</v>
      </c>
      <c r="L10987" s="9">
        <v>0</v>
      </c>
      <c r="M10987" s="9">
        <v>0</v>
      </c>
      <c r="N10987" s="9">
        <v>0</v>
      </c>
      <c r="O10987" s="9">
        <v>0</v>
      </c>
      <c r="P10987" s="9">
        <v>0</v>
      </c>
      <c r="Q10987" s="9">
        <v>0</v>
      </c>
      <c r="R10987" s="9">
        <v>0</v>
      </c>
      <c r="S10987" s="9">
        <v>0</v>
      </c>
      <c r="T10987" s="9">
        <v>0</v>
      </c>
    </row>
    <row r="10988" spans="1:20" x14ac:dyDescent="0.35">
      <c r="A10988">
        <f t="shared" si="343"/>
        <v>10988</v>
      </c>
      <c r="B10988" s="3" t="s">
        <v>71</v>
      </c>
      <c r="C10988" s="3" t="s">
        <v>77</v>
      </c>
      <c r="D10988" s="3" t="s">
        <v>34</v>
      </c>
      <c r="E10988">
        <v>2026</v>
      </c>
      <c r="F10988" s="3" t="str">
        <f t="shared" si="342"/>
        <v>GGenPRST L2026</v>
      </c>
      <c r="G10988" s="9">
        <v>0</v>
      </c>
      <c r="H10988" s="9">
        <v>0</v>
      </c>
      <c r="I10988" s="9">
        <v>0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  <c r="Q10988" s="9">
        <v>0</v>
      </c>
      <c r="R10988" s="9">
        <v>0</v>
      </c>
      <c r="S10988" s="9">
        <v>0</v>
      </c>
      <c r="T10988" s="9">
        <v>0</v>
      </c>
    </row>
    <row r="10989" spans="1:20" x14ac:dyDescent="0.35">
      <c r="A10989">
        <f t="shared" si="343"/>
        <v>10989</v>
      </c>
      <c r="B10989" s="3" t="s">
        <v>71</v>
      </c>
      <c r="C10989" s="3" t="s">
        <v>77</v>
      </c>
      <c r="D10989" s="3" t="s">
        <v>34</v>
      </c>
      <c r="E10989">
        <v>2027</v>
      </c>
      <c r="F10989" s="3" t="str">
        <f t="shared" si="342"/>
        <v>GGenPRST L2027</v>
      </c>
      <c r="G10989" s="9">
        <v>0</v>
      </c>
      <c r="H10989" s="9">
        <v>0</v>
      </c>
      <c r="I10989" s="9">
        <v>0</v>
      </c>
      <c r="J10989" s="9">
        <v>0</v>
      </c>
      <c r="K10989" s="9">
        <v>0</v>
      </c>
      <c r="L10989" s="9">
        <v>0</v>
      </c>
      <c r="M10989" s="9">
        <v>0</v>
      </c>
      <c r="N10989" s="9">
        <v>0</v>
      </c>
      <c r="O10989" s="9">
        <v>0</v>
      </c>
      <c r="P10989" s="9">
        <v>0</v>
      </c>
      <c r="Q10989" s="9">
        <v>0</v>
      </c>
      <c r="R10989" s="9">
        <v>0</v>
      </c>
      <c r="S10989" s="9">
        <v>0</v>
      </c>
      <c r="T10989" s="9">
        <v>0</v>
      </c>
    </row>
    <row r="10990" spans="1:20" x14ac:dyDescent="0.35">
      <c r="A10990">
        <f t="shared" si="343"/>
        <v>10990</v>
      </c>
      <c r="B10990" s="3" t="s">
        <v>71</v>
      </c>
      <c r="C10990" s="3" t="s">
        <v>77</v>
      </c>
      <c r="D10990" s="3" t="s">
        <v>34</v>
      </c>
      <c r="E10990">
        <v>2028</v>
      </c>
      <c r="F10990" s="3" t="str">
        <f t="shared" si="342"/>
        <v>GGenPRST L2028</v>
      </c>
      <c r="G10990" s="9">
        <v>0</v>
      </c>
      <c r="H10990" s="9">
        <v>0</v>
      </c>
      <c r="I10990" s="9">
        <v>0</v>
      </c>
      <c r="J10990" s="9">
        <v>0</v>
      </c>
      <c r="K10990" s="9">
        <v>0</v>
      </c>
      <c r="L10990" s="9">
        <v>0</v>
      </c>
      <c r="M10990" s="9">
        <v>0</v>
      </c>
      <c r="N10990" s="9">
        <v>0</v>
      </c>
      <c r="O10990" s="9">
        <v>0</v>
      </c>
      <c r="P10990" s="9">
        <v>0</v>
      </c>
      <c r="Q10990" s="9">
        <v>0</v>
      </c>
      <c r="R10990" s="9">
        <v>0</v>
      </c>
      <c r="S10990" s="9">
        <v>0</v>
      </c>
      <c r="T10990" s="9">
        <v>0</v>
      </c>
    </row>
    <row r="10991" spans="1:20" x14ac:dyDescent="0.35">
      <c r="A10991">
        <f t="shared" si="343"/>
        <v>10991</v>
      </c>
      <c r="B10991" s="3" t="s">
        <v>71</v>
      </c>
      <c r="C10991" s="3" t="s">
        <v>77</v>
      </c>
      <c r="D10991" s="3" t="s">
        <v>34</v>
      </c>
      <c r="E10991">
        <v>2029</v>
      </c>
      <c r="F10991" s="3" t="str">
        <f t="shared" si="342"/>
        <v>GGenPRST L2029</v>
      </c>
      <c r="G10991" s="9">
        <v>0</v>
      </c>
      <c r="H10991" s="9">
        <v>0</v>
      </c>
      <c r="I10991" s="9">
        <v>0</v>
      </c>
      <c r="J10991" s="9">
        <v>0</v>
      </c>
      <c r="K10991" s="9">
        <v>0</v>
      </c>
      <c r="L10991" s="9">
        <v>0</v>
      </c>
      <c r="M10991" s="9">
        <v>0</v>
      </c>
      <c r="N10991" s="9">
        <v>0</v>
      </c>
      <c r="O10991" s="9">
        <v>0</v>
      </c>
      <c r="P10991" s="9">
        <v>0</v>
      </c>
      <c r="Q10991" s="9">
        <v>0</v>
      </c>
      <c r="R10991" s="9">
        <v>0</v>
      </c>
      <c r="S10991" s="9">
        <v>0</v>
      </c>
      <c r="T10991" s="9">
        <v>0</v>
      </c>
    </row>
    <row r="10992" spans="1:20" x14ac:dyDescent="0.35">
      <c r="A10992">
        <f t="shared" si="343"/>
        <v>10992</v>
      </c>
      <c r="B10992" s="3" t="s">
        <v>71</v>
      </c>
      <c r="C10992" s="3" t="s">
        <v>77</v>
      </c>
      <c r="D10992" s="3" t="s">
        <v>35</v>
      </c>
      <c r="E10992">
        <v>2020</v>
      </c>
      <c r="F10992" s="3" t="str">
        <f t="shared" si="342"/>
        <v>GGenALBENI2020</v>
      </c>
      <c r="G10992" s="9">
        <v>35</v>
      </c>
      <c r="H10992" s="9">
        <v>19</v>
      </c>
      <c r="I10992" s="9">
        <v>14</v>
      </c>
      <c r="J10992" s="9">
        <v>14</v>
      </c>
      <c r="K10992" s="9">
        <v>16</v>
      </c>
      <c r="L10992" s="9">
        <v>17</v>
      </c>
      <c r="M10992" s="9">
        <v>15</v>
      </c>
      <c r="N10992" s="9">
        <v>21</v>
      </c>
      <c r="O10992" s="9">
        <v>6</v>
      </c>
      <c r="P10992" s="9">
        <v>21</v>
      </c>
      <c r="Q10992" s="9">
        <v>31</v>
      </c>
      <c r="R10992" s="9">
        <v>21</v>
      </c>
      <c r="S10992" s="9">
        <v>21</v>
      </c>
      <c r="T10992" s="9">
        <v>21</v>
      </c>
    </row>
    <row r="10993" spans="1:20" x14ac:dyDescent="0.35">
      <c r="A10993">
        <f t="shared" si="343"/>
        <v>10993</v>
      </c>
      <c r="B10993" s="3" t="s">
        <v>71</v>
      </c>
      <c r="C10993" s="3" t="s">
        <v>77</v>
      </c>
      <c r="D10993" s="3" t="s">
        <v>35</v>
      </c>
      <c r="E10993">
        <v>2021</v>
      </c>
      <c r="F10993" s="3" t="str">
        <f t="shared" si="342"/>
        <v>GGenALBENI2021</v>
      </c>
      <c r="G10993" s="9">
        <v>34</v>
      </c>
      <c r="H10993" s="9">
        <v>19</v>
      </c>
      <c r="I10993" s="9">
        <v>14</v>
      </c>
      <c r="J10993" s="9">
        <v>15</v>
      </c>
      <c r="K10993" s="9">
        <v>14</v>
      </c>
      <c r="L10993" s="9">
        <v>15</v>
      </c>
      <c r="M10993" s="9">
        <v>8</v>
      </c>
      <c r="N10993" s="9">
        <v>15</v>
      </c>
      <c r="O10993" s="9">
        <v>33</v>
      </c>
      <c r="P10993" s="9">
        <v>25</v>
      </c>
      <c r="Q10993" s="9">
        <v>31</v>
      </c>
      <c r="R10993" s="9">
        <v>21</v>
      </c>
      <c r="S10993" s="9">
        <v>21</v>
      </c>
      <c r="T10993" s="9">
        <v>21</v>
      </c>
    </row>
    <row r="10994" spans="1:20" x14ac:dyDescent="0.35">
      <c r="A10994">
        <f t="shared" si="343"/>
        <v>10994</v>
      </c>
      <c r="B10994" s="3" t="s">
        <v>71</v>
      </c>
      <c r="C10994" s="3" t="s">
        <v>77</v>
      </c>
      <c r="D10994" s="3" t="s">
        <v>35</v>
      </c>
      <c r="E10994">
        <v>2022</v>
      </c>
      <c r="F10994" s="3" t="str">
        <f t="shared" si="342"/>
        <v>GGenALBENI2022</v>
      </c>
      <c r="G10994" s="9">
        <v>33</v>
      </c>
      <c r="H10994" s="9">
        <v>16</v>
      </c>
      <c r="I10994" s="9">
        <v>14</v>
      </c>
      <c r="J10994" s="9">
        <v>13</v>
      </c>
      <c r="K10994" s="9">
        <v>17</v>
      </c>
      <c r="L10994" s="9">
        <v>16</v>
      </c>
      <c r="M10994" s="9">
        <v>18</v>
      </c>
      <c r="N10994" s="9">
        <v>11</v>
      </c>
      <c r="O10994" s="9">
        <v>7</v>
      </c>
      <c r="P10994" s="9">
        <v>7</v>
      </c>
      <c r="Q10994" s="9">
        <v>24</v>
      </c>
      <c r="R10994" s="9">
        <v>21</v>
      </c>
      <c r="S10994" s="9">
        <v>21</v>
      </c>
      <c r="T10994" s="9">
        <v>21</v>
      </c>
    </row>
    <row r="10995" spans="1:20" x14ac:dyDescent="0.35">
      <c r="A10995">
        <f t="shared" si="343"/>
        <v>10995</v>
      </c>
      <c r="B10995" s="3" t="s">
        <v>71</v>
      </c>
      <c r="C10995" s="3" t="s">
        <v>77</v>
      </c>
      <c r="D10995" s="3" t="s">
        <v>35</v>
      </c>
      <c r="E10995">
        <v>2023</v>
      </c>
      <c r="F10995" s="3" t="str">
        <f t="shared" si="342"/>
        <v>GGenALBENI2023</v>
      </c>
      <c r="G10995" s="9">
        <v>33</v>
      </c>
      <c r="H10995" s="9">
        <v>17</v>
      </c>
      <c r="I10995" s="9">
        <v>5</v>
      </c>
      <c r="J10995" s="9">
        <v>12</v>
      </c>
      <c r="K10995" s="9">
        <v>4</v>
      </c>
      <c r="L10995" s="9">
        <v>5</v>
      </c>
      <c r="M10995" s="9">
        <v>5</v>
      </c>
      <c r="N10995" s="9">
        <v>6</v>
      </c>
      <c r="O10995" s="9">
        <v>9</v>
      </c>
      <c r="P10995" s="9">
        <v>15</v>
      </c>
      <c r="Q10995" s="9">
        <v>24</v>
      </c>
      <c r="R10995" s="9">
        <v>21</v>
      </c>
      <c r="S10995" s="9">
        <v>21</v>
      </c>
      <c r="T10995" s="9">
        <v>21</v>
      </c>
    </row>
    <row r="10996" spans="1:20" x14ac:dyDescent="0.35">
      <c r="A10996">
        <f t="shared" si="343"/>
        <v>10996</v>
      </c>
      <c r="B10996" s="3" t="s">
        <v>71</v>
      </c>
      <c r="C10996" s="3" t="s">
        <v>77</v>
      </c>
      <c r="D10996" s="3" t="s">
        <v>35</v>
      </c>
      <c r="E10996">
        <v>2024</v>
      </c>
      <c r="F10996" s="3" t="str">
        <f t="shared" si="342"/>
        <v>GGenALBENI2024</v>
      </c>
      <c r="G10996" s="9">
        <v>32</v>
      </c>
      <c r="H10996" s="9">
        <v>19</v>
      </c>
      <c r="I10996" s="9">
        <v>16</v>
      </c>
      <c r="J10996" s="9">
        <v>16</v>
      </c>
      <c r="K10996" s="9">
        <v>16</v>
      </c>
      <c r="L10996" s="9">
        <v>17</v>
      </c>
      <c r="M10996" s="9">
        <v>18</v>
      </c>
      <c r="N10996" s="9">
        <v>22</v>
      </c>
      <c r="O10996" s="9">
        <v>24</v>
      </c>
      <c r="P10996" s="9">
        <v>27</v>
      </c>
      <c r="Q10996" s="9">
        <v>26</v>
      </c>
      <c r="R10996" s="9">
        <v>16</v>
      </c>
      <c r="S10996" s="9">
        <v>16</v>
      </c>
      <c r="T10996" s="9">
        <v>21</v>
      </c>
    </row>
    <row r="10997" spans="1:20" x14ac:dyDescent="0.35">
      <c r="A10997">
        <f t="shared" si="343"/>
        <v>10997</v>
      </c>
      <c r="B10997" s="3" t="s">
        <v>71</v>
      </c>
      <c r="C10997" s="3" t="s">
        <v>77</v>
      </c>
      <c r="D10997" s="3" t="s">
        <v>35</v>
      </c>
      <c r="E10997">
        <v>2025</v>
      </c>
      <c r="F10997" s="3" t="str">
        <f t="shared" si="342"/>
        <v>GGenALBENI2025</v>
      </c>
      <c r="G10997" s="9">
        <v>33</v>
      </c>
      <c r="H10997" s="9">
        <v>18</v>
      </c>
      <c r="I10997" s="9">
        <v>15</v>
      </c>
      <c r="J10997" s="9">
        <v>17</v>
      </c>
      <c r="K10997" s="9">
        <v>4</v>
      </c>
      <c r="L10997" s="9">
        <v>16</v>
      </c>
      <c r="M10997" s="9">
        <v>16</v>
      </c>
      <c r="N10997" s="9">
        <v>23</v>
      </c>
      <c r="O10997" s="9">
        <v>12</v>
      </c>
      <c r="P10997" s="9">
        <v>26</v>
      </c>
      <c r="Q10997" s="9">
        <v>31</v>
      </c>
      <c r="R10997" s="9">
        <v>21</v>
      </c>
      <c r="S10997" s="9">
        <v>17</v>
      </c>
      <c r="T10997" s="9">
        <v>21</v>
      </c>
    </row>
    <row r="10998" spans="1:20" x14ac:dyDescent="0.35">
      <c r="A10998">
        <f t="shared" si="343"/>
        <v>10998</v>
      </c>
      <c r="B10998" s="3" t="s">
        <v>71</v>
      </c>
      <c r="C10998" s="3" t="s">
        <v>77</v>
      </c>
      <c r="D10998" s="3" t="s">
        <v>35</v>
      </c>
      <c r="E10998">
        <v>2026</v>
      </c>
      <c r="F10998" s="3" t="str">
        <f t="shared" si="342"/>
        <v>GGenALBENI2026</v>
      </c>
      <c r="G10998" s="9">
        <v>35</v>
      </c>
      <c r="H10998" s="9">
        <v>18</v>
      </c>
      <c r="I10998" s="9">
        <v>15</v>
      </c>
      <c r="J10998" s="9">
        <v>16</v>
      </c>
      <c r="K10998" s="9">
        <v>16</v>
      </c>
      <c r="L10998" s="9">
        <v>17</v>
      </c>
      <c r="M10998" s="9">
        <v>17</v>
      </c>
      <c r="N10998" s="9">
        <v>21</v>
      </c>
      <c r="O10998" s="9">
        <v>35</v>
      </c>
      <c r="P10998" s="9">
        <v>17</v>
      </c>
      <c r="Q10998" s="9">
        <v>28</v>
      </c>
      <c r="R10998" s="9">
        <v>21</v>
      </c>
      <c r="S10998" s="9">
        <v>21</v>
      </c>
      <c r="T10998" s="9">
        <v>21</v>
      </c>
    </row>
    <row r="10999" spans="1:20" x14ac:dyDescent="0.35">
      <c r="A10999">
        <f t="shared" si="343"/>
        <v>10999</v>
      </c>
      <c r="B10999" s="3" t="s">
        <v>71</v>
      </c>
      <c r="C10999" s="3" t="s">
        <v>77</v>
      </c>
      <c r="D10999" s="3" t="s">
        <v>35</v>
      </c>
      <c r="E10999">
        <v>2027</v>
      </c>
      <c r="F10999" s="3" t="str">
        <f t="shared" si="342"/>
        <v>GGenALBENI2027</v>
      </c>
      <c r="G10999" s="9">
        <v>34</v>
      </c>
      <c r="H10999" s="9">
        <v>17</v>
      </c>
      <c r="I10999" s="9">
        <v>16</v>
      </c>
      <c r="J10999" s="9">
        <v>17</v>
      </c>
      <c r="K10999" s="9">
        <v>17</v>
      </c>
      <c r="L10999" s="9">
        <v>14</v>
      </c>
      <c r="M10999" s="9">
        <v>13</v>
      </c>
      <c r="N10999" s="9">
        <v>23</v>
      </c>
      <c r="O10999" s="9">
        <v>7</v>
      </c>
      <c r="P10999" s="9">
        <v>8</v>
      </c>
      <c r="Q10999" s="9">
        <v>23</v>
      </c>
      <c r="R10999" s="9">
        <v>21</v>
      </c>
      <c r="S10999" s="9">
        <v>21</v>
      </c>
      <c r="T10999" s="9">
        <v>21</v>
      </c>
    </row>
    <row r="11000" spans="1:20" x14ac:dyDescent="0.35">
      <c r="A11000">
        <f t="shared" si="343"/>
        <v>11000</v>
      </c>
      <c r="B11000" s="3" t="s">
        <v>71</v>
      </c>
      <c r="C11000" s="3" t="s">
        <v>77</v>
      </c>
      <c r="D11000" s="3" t="s">
        <v>35</v>
      </c>
      <c r="E11000">
        <v>2028</v>
      </c>
      <c r="F11000" s="3" t="str">
        <f t="shared" si="342"/>
        <v>GGenALBENI2028</v>
      </c>
      <c r="G11000" s="9">
        <v>34</v>
      </c>
      <c r="H11000" s="9">
        <v>20</v>
      </c>
      <c r="I11000" s="9">
        <v>16</v>
      </c>
      <c r="J11000" s="9">
        <v>16</v>
      </c>
      <c r="K11000" s="9">
        <v>17</v>
      </c>
      <c r="L11000" s="9">
        <v>17</v>
      </c>
      <c r="M11000" s="9">
        <v>9</v>
      </c>
      <c r="N11000" s="9">
        <v>20</v>
      </c>
      <c r="O11000" s="9">
        <v>6</v>
      </c>
      <c r="P11000" s="9">
        <v>7</v>
      </c>
      <c r="Q11000" s="9">
        <v>22</v>
      </c>
      <c r="R11000" s="9">
        <v>21</v>
      </c>
      <c r="S11000" s="9">
        <v>21</v>
      </c>
      <c r="T11000" s="9">
        <v>21</v>
      </c>
    </row>
    <row r="11001" spans="1:20" x14ac:dyDescent="0.35">
      <c r="A11001">
        <f t="shared" si="343"/>
        <v>11001</v>
      </c>
      <c r="B11001" s="3" t="s">
        <v>71</v>
      </c>
      <c r="C11001" s="3" t="s">
        <v>77</v>
      </c>
      <c r="D11001" s="3" t="s">
        <v>35</v>
      </c>
      <c r="E11001">
        <v>2029</v>
      </c>
      <c r="F11001" s="3" t="str">
        <f t="shared" si="342"/>
        <v>GGenALBENI2029</v>
      </c>
      <c r="G11001" s="9">
        <v>35</v>
      </c>
      <c r="H11001" s="9">
        <v>16</v>
      </c>
      <c r="I11001" s="9">
        <v>14</v>
      </c>
      <c r="J11001" s="9">
        <v>13</v>
      </c>
      <c r="K11001" s="9">
        <v>16</v>
      </c>
      <c r="L11001" s="9">
        <v>16</v>
      </c>
      <c r="M11001" s="9">
        <v>20</v>
      </c>
      <c r="N11001" s="9">
        <v>25</v>
      </c>
      <c r="O11001" s="9">
        <v>6</v>
      </c>
      <c r="P11001" s="9">
        <v>16</v>
      </c>
      <c r="Q11001" s="9">
        <v>31</v>
      </c>
      <c r="R11001" s="9">
        <v>21</v>
      </c>
      <c r="S11001" s="9">
        <v>18</v>
      </c>
      <c r="T11001" s="9">
        <v>21</v>
      </c>
    </row>
    <row r="11002" spans="1:20" x14ac:dyDescent="0.35">
      <c r="A11002">
        <f t="shared" si="343"/>
        <v>11002</v>
      </c>
      <c r="B11002" s="3" t="s">
        <v>71</v>
      </c>
      <c r="C11002" s="3" t="s">
        <v>77</v>
      </c>
      <c r="D11002" s="3" t="s">
        <v>36</v>
      </c>
      <c r="E11002">
        <v>2020</v>
      </c>
      <c r="F11002" s="3" t="str">
        <f t="shared" si="342"/>
        <v>GGenBOX C2020</v>
      </c>
      <c r="G11002" s="9">
        <v>77</v>
      </c>
      <c r="H11002" s="9">
        <v>60</v>
      </c>
      <c r="I11002" s="9">
        <v>42</v>
      </c>
      <c r="J11002" s="9">
        <v>41</v>
      </c>
      <c r="K11002" s="9">
        <v>52</v>
      </c>
      <c r="L11002" s="9">
        <v>55</v>
      </c>
      <c r="M11002" s="9">
        <v>46</v>
      </c>
      <c r="N11002" s="9">
        <v>46</v>
      </c>
      <c r="O11002" s="9">
        <v>52</v>
      </c>
      <c r="P11002" s="9">
        <v>61</v>
      </c>
      <c r="Q11002" s="9">
        <v>76</v>
      </c>
      <c r="R11002" s="9">
        <v>41</v>
      </c>
      <c r="S11002" s="9">
        <v>36</v>
      </c>
      <c r="T11002" s="9">
        <v>43</v>
      </c>
    </row>
    <row r="11003" spans="1:20" x14ac:dyDescent="0.35">
      <c r="A11003">
        <f t="shared" si="343"/>
        <v>11003</v>
      </c>
      <c r="B11003" s="3" t="s">
        <v>71</v>
      </c>
      <c r="C11003" s="3" t="s">
        <v>77</v>
      </c>
      <c r="D11003" s="3" t="s">
        <v>36</v>
      </c>
      <c r="E11003">
        <v>2021</v>
      </c>
      <c r="F11003" s="3" t="str">
        <f t="shared" si="342"/>
        <v>GGenBOX C2021</v>
      </c>
      <c r="G11003" s="9">
        <v>79</v>
      </c>
      <c r="H11003" s="9">
        <v>58</v>
      </c>
      <c r="I11003" s="9">
        <v>43</v>
      </c>
      <c r="J11003" s="9">
        <v>46</v>
      </c>
      <c r="K11003" s="9">
        <v>42</v>
      </c>
      <c r="L11003" s="9">
        <v>43</v>
      </c>
      <c r="M11003" s="9">
        <v>22</v>
      </c>
      <c r="N11003" s="9">
        <v>35</v>
      </c>
      <c r="O11003" s="9">
        <v>79</v>
      </c>
      <c r="P11003" s="9">
        <v>76</v>
      </c>
      <c r="Q11003" s="9">
        <v>69</v>
      </c>
      <c r="R11003" s="9">
        <v>47</v>
      </c>
      <c r="S11003" s="9">
        <v>34</v>
      </c>
      <c r="T11003" s="9">
        <v>49</v>
      </c>
    </row>
    <row r="11004" spans="1:20" x14ac:dyDescent="0.35">
      <c r="A11004">
        <f t="shared" si="343"/>
        <v>11004</v>
      </c>
      <c r="B11004" s="3" t="s">
        <v>71</v>
      </c>
      <c r="C11004" s="3" t="s">
        <v>77</v>
      </c>
      <c r="D11004" s="3" t="s">
        <v>36</v>
      </c>
      <c r="E11004">
        <v>2022</v>
      </c>
      <c r="F11004" s="3" t="str">
        <f t="shared" si="342"/>
        <v>GGenBOX C2022</v>
      </c>
      <c r="G11004" s="9">
        <v>74</v>
      </c>
      <c r="H11004" s="9">
        <v>44</v>
      </c>
      <c r="I11004" s="9">
        <v>43</v>
      </c>
      <c r="J11004" s="9">
        <v>36</v>
      </c>
      <c r="K11004" s="9">
        <v>57</v>
      </c>
      <c r="L11004" s="9">
        <v>53</v>
      </c>
      <c r="M11004" s="9">
        <v>54</v>
      </c>
      <c r="N11004" s="9">
        <v>20</v>
      </c>
      <c r="O11004" s="9">
        <v>61</v>
      </c>
      <c r="P11004" s="9">
        <v>0</v>
      </c>
      <c r="Q11004" s="9">
        <v>57</v>
      </c>
      <c r="R11004" s="9">
        <v>73</v>
      </c>
      <c r="S11004" s="9">
        <v>59</v>
      </c>
      <c r="T11004" s="9">
        <v>62</v>
      </c>
    </row>
    <row r="11005" spans="1:20" x14ac:dyDescent="0.35">
      <c r="A11005">
        <f t="shared" si="343"/>
        <v>11005</v>
      </c>
      <c r="B11005" s="3" t="s">
        <v>71</v>
      </c>
      <c r="C11005" s="3" t="s">
        <v>77</v>
      </c>
      <c r="D11005" s="3" t="s">
        <v>36</v>
      </c>
      <c r="E11005">
        <v>2023</v>
      </c>
      <c r="F11005" s="3" t="str">
        <f t="shared" si="342"/>
        <v>GGenBOX C2023</v>
      </c>
      <c r="G11005" s="9">
        <v>80</v>
      </c>
      <c r="H11005" s="9">
        <v>51</v>
      </c>
      <c r="I11005" s="9">
        <v>79</v>
      </c>
      <c r="J11005" s="9">
        <v>77</v>
      </c>
      <c r="K11005" s="9">
        <v>76</v>
      </c>
      <c r="L11005" s="9">
        <v>79</v>
      </c>
      <c r="M11005" s="9">
        <v>69</v>
      </c>
      <c r="N11005" s="9">
        <v>55</v>
      </c>
      <c r="O11005" s="9">
        <v>12</v>
      </c>
      <c r="P11005" s="9">
        <v>20</v>
      </c>
      <c r="Q11005" s="9">
        <v>65</v>
      </c>
      <c r="R11005" s="9">
        <v>68</v>
      </c>
      <c r="S11005" s="9">
        <v>44</v>
      </c>
      <c r="T11005" s="9">
        <v>54</v>
      </c>
    </row>
    <row r="11006" spans="1:20" x14ac:dyDescent="0.35">
      <c r="A11006">
        <f t="shared" si="343"/>
        <v>11006</v>
      </c>
      <c r="B11006" s="3" t="s">
        <v>71</v>
      </c>
      <c r="C11006" s="3" t="s">
        <v>77</v>
      </c>
      <c r="D11006" s="3" t="s">
        <v>36</v>
      </c>
      <c r="E11006">
        <v>2024</v>
      </c>
      <c r="F11006" s="3" t="str">
        <f t="shared" si="342"/>
        <v>GGenBOX C2024</v>
      </c>
      <c r="G11006" s="9">
        <v>79</v>
      </c>
      <c r="H11006" s="9">
        <v>59</v>
      </c>
      <c r="I11006" s="9">
        <v>52</v>
      </c>
      <c r="J11006" s="9">
        <v>54</v>
      </c>
      <c r="K11006" s="9">
        <v>55</v>
      </c>
      <c r="L11006" s="9">
        <v>58</v>
      </c>
      <c r="M11006" s="9">
        <v>55</v>
      </c>
      <c r="N11006" s="9">
        <v>80</v>
      </c>
      <c r="O11006" s="9">
        <v>74</v>
      </c>
      <c r="P11006" s="9">
        <v>78</v>
      </c>
      <c r="Q11006" s="9">
        <v>46</v>
      </c>
      <c r="R11006" s="9">
        <v>27</v>
      </c>
      <c r="S11006" s="9">
        <v>25</v>
      </c>
      <c r="T11006" s="9">
        <v>36</v>
      </c>
    </row>
    <row r="11007" spans="1:20" x14ac:dyDescent="0.35">
      <c r="A11007">
        <f t="shared" si="343"/>
        <v>11007</v>
      </c>
      <c r="B11007" s="3" t="s">
        <v>71</v>
      </c>
      <c r="C11007" s="3" t="s">
        <v>77</v>
      </c>
      <c r="D11007" s="3" t="s">
        <v>36</v>
      </c>
      <c r="E11007">
        <v>2025</v>
      </c>
      <c r="F11007" s="3" t="str">
        <f t="shared" si="342"/>
        <v>GGenBOX C2025</v>
      </c>
      <c r="G11007" s="9">
        <v>80</v>
      </c>
      <c r="H11007" s="9">
        <v>53</v>
      </c>
      <c r="I11007" s="9">
        <v>45</v>
      </c>
      <c r="J11007" s="9">
        <v>59</v>
      </c>
      <c r="K11007" s="9">
        <v>77</v>
      </c>
      <c r="L11007" s="9">
        <v>72</v>
      </c>
      <c r="M11007" s="9">
        <v>43</v>
      </c>
      <c r="N11007" s="9">
        <v>79</v>
      </c>
      <c r="O11007" s="9">
        <v>61</v>
      </c>
      <c r="P11007" s="9">
        <v>77</v>
      </c>
      <c r="Q11007" s="9">
        <v>63</v>
      </c>
      <c r="R11007" s="9">
        <v>36</v>
      </c>
      <c r="S11007" s="9">
        <v>29</v>
      </c>
      <c r="T11007" s="9">
        <v>51</v>
      </c>
    </row>
    <row r="11008" spans="1:20" x14ac:dyDescent="0.35">
      <c r="A11008">
        <f t="shared" si="343"/>
        <v>11008</v>
      </c>
      <c r="B11008" s="3" t="s">
        <v>71</v>
      </c>
      <c r="C11008" s="3" t="s">
        <v>77</v>
      </c>
      <c r="D11008" s="3" t="s">
        <v>36</v>
      </c>
      <c r="E11008">
        <v>2026</v>
      </c>
      <c r="F11008" s="3" t="str">
        <f t="shared" si="342"/>
        <v>GGenBOX C2026</v>
      </c>
      <c r="G11008" s="9">
        <v>78</v>
      </c>
      <c r="H11008" s="9">
        <v>54</v>
      </c>
      <c r="I11008" s="9">
        <v>44</v>
      </c>
      <c r="J11008" s="9">
        <v>52</v>
      </c>
      <c r="K11008" s="9">
        <v>50</v>
      </c>
      <c r="L11008" s="9">
        <v>59</v>
      </c>
      <c r="M11008" s="9">
        <v>51</v>
      </c>
      <c r="N11008" s="9">
        <v>53</v>
      </c>
      <c r="O11008" s="9">
        <v>77</v>
      </c>
      <c r="P11008" s="9">
        <v>55</v>
      </c>
      <c r="Q11008" s="9">
        <v>76</v>
      </c>
      <c r="R11008" s="9">
        <v>58</v>
      </c>
      <c r="S11008" s="9">
        <v>44</v>
      </c>
      <c r="T11008" s="9">
        <v>52</v>
      </c>
    </row>
    <row r="11009" spans="1:20" x14ac:dyDescent="0.35">
      <c r="A11009">
        <f t="shared" si="343"/>
        <v>11009</v>
      </c>
      <c r="B11009" s="3" t="s">
        <v>71</v>
      </c>
      <c r="C11009" s="3" t="s">
        <v>77</v>
      </c>
      <c r="D11009" s="3" t="s">
        <v>36</v>
      </c>
      <c r="E11009">
        <v>2027</v>
      </c>
      <c r="F11009" s="3" t="str">
        <f t="shared" si="342"/>
        <v>GGenBOX C2027</v>
      </c>
      <c r="G11009" s="9">
        <v>78</v>
      </c>
      <c r="H11009" s="9">
        <v>49</v>
      </c>
      <c r="I11009" s="9">
        <v>54</v>
      </c>
      <c r="J11009" s="9">
        <v>58</v>
      </c>
      <c r="K11009" s="9">
        <v>66</v>
      </c>
      <c r="L11009" s="9">
        <v>70</v>
      </c>
      <c r="M11009" s="9">
        <v>78</v>
      </c>
      <c r="N11009" s="9">
        <v>63</v>
      </c>
      <c r="O11009" s="9">
        <v>59</v>
      </c>
      <c r="P11009" s="9">
        <v>9</v>
      </c>
      <c r="Q11009" s="9">
        <v>60</v>
      </c>
      <c r="R11009" s="9">
        <v>69</v>
      </c>
      <c r="S11009" s="9">
        <v>63</v>
      </c>
      <c r="T11009" s="9">
        <v>62</v>
      </c>
    </row>
    <row r="11010" spans="1:20" x14ac:dyDescent="0.35">
      <c r="A11010">
        <f t="shared" si="343"/>
        <v>11010</v>
      </c>
      <c r="B11010" s="3" t="s">
        <v>71</v>
      </c>
      <c r="C11010" s="3" t="s">
        <v>77</v>
      </c>
      <c r="D11010" s="3" t="s">
        <v>36</v>
      </c>
      <c r="E11010">
        <v>2028</v>
      </c>
      <c r="F11010" s="3" t="str">
        <f t="shared" ref="F11010:F11073" si="344">_xlfn.CONCAT(B11010,C11010,D11010,E11010)</f>
        <v>GGenBOX C2028</v>
      </c>
      <c r="G11010" s="9">
        <v>77</v>
      </c>
      <c r="H11010" s="9">
        <v>65</v>
      </c>
      <c r="I11010" s="9">
        <v>50</v>
      </c>
      <c r="J11010" s="9">
        <v>52</v>
      </c>
      <c r="K11010" s="9">
        <v>63</v>
      </c>
      <c r="L11010" s="9">
        <v>64</v>
      </c>
      <c r="M11010" s="9">
        <v>26</v>
      </c>
      <c r="N11010" s="9">
        <v>43</v>
      </c>
      <c r="O11010" s="9">
        <v>52</v>
      </c>
      <c r="P11010" s="9">
        <v>0</v>
      </c>
      <c r="Q11010" s="9">
        <v>52</v>
      </c>
      <c r="R11010" s="9">
        <v>68</v>
      </c>
      <c r="S11010" s="9">
        <v>63</v>
      </c>
      <c r="T11010" s="9">
        <v>52</v>
      </c>
    </row>
    <row r="11011" spans="1:20" x14ac:dyDescent="0.35">
      <c r="A11011">
        <f t="shared" ref="A11011:A11074" si="345">A11010+1</f>
        <v>11011</v>
      </c>
      <c r="B11011" s="3" t="s">
        <v>71</v>
      </c>
      <c r="C11011" s="3" t="s">
        <v>77</v>
      </c>
      <c r="D11011" s="3" t="s">
        <v>36</v>
      </c>
      <c r="E11011">
        <v>2029</v>
      </c>
      <c r="F11011" s="3" t="str">
        <f t="shared" si="344"/>
        <v>GGenBOX C2029</v>
      </c>
      <c r="G11011" s="9">
        <v>78</v>
      </c>
      <c r="H11011" s="9">
        <v>47</v>
      </c>
      <c r="I11011" s="9">
        <v>42</v>
      </c>
      <c r="J11011" s="9">
        <v>38</v>
      </c>
      <c r="K11011" s="9">
        <v>50</v>
      </c>
      <c r="L11011" s="9">
        <v>65</v>
      </c>
      <c r="M11011" s="9">
        <v>68</v>
      </c>
      <c r="N11011" s="9">
        <v>78</v>
      </c>
      <c r="O11011" s="9">
        <v>56</v>
      </c>
      <c r="P11011" s="9">
        <v>49</v>
      </c>
      <c r="Q11011" s="9">
        <v>78</v>
      </c>
      <c r="R11011" s="9">
        <v>48</v>
      </c>
      <c r="S11011" s="9">
        <v>30</v>
      </c>
      <c r="T11011" s="9">
        <v>40</v>
      </c>
    </row>
    <row r="11012" spans="1:20" x14ac:dyDescent="0.35">
      <c r="A11012">
        <f t="shared" si="345"/>
        <v>11012</v>
      </c>
      <c r="B11012" s="3" t="s">
        <v>71</v>
      </c>
      <c r="C11012" s="3" t="s">
        <v>77</v>
      </c>
      <c r="D11012" s="3" t="s">
        <v>37</v>
      </c>
      <c r="E11012">
        <v>2020</v>
      </c>
      <c r="F11012" s="3" t="str">
        <f t="shared" si="344"/>
        <v>GGenBOUND2020</v>
      </c>
      <c r="G11012" s="9">
        <v>521</v>
      </c>
      <c r="H11012" s="9">
        <v>396</v>
      </c>
      <c r="I11012" s="9">
        <v>275</v>
      </c>
      <c r="J11012" s="9">
        <v>268</v>
      </c>
      <c r="K11012" s="9">
        <v>338</v>
      </c>
      <c r="L11012" s="9">
        <v>359</v>
      </c>
      <c r="M11012" s="9">
        <v>312</v>
      </c>
      <c r="N11012" s="9">
        <v>285</v>
      </c>
      <c r="O11012" s="9">
        <v>994</v>
      </c>
      <c r="P11012" s="9">
        <v>935</v>
      </c>
      <c r="Q11012" s="9">
        <v>532</v>
      </c>
      <c r="R11012" s="9">
        <v>269</v>
      </c>
      <c r="S11012" s="9">
        <v>232</v>
      </c>
      <c r="T11012" s="9">
        <v>281</v>
      </c>
    </row>
    <row r="11013" spans="1:20" x14ac:dyDescent="0.35">
      <c r="A11013">
        <f t="shared" si="345"/>
        <v>11013</v>
      </c>
      <c r="B11013" s="3" t="s">
        <v>71</v>
      </c>
      <c r="C11013" s="3" t="s">
        <v>77</v>
      </c>
      <c r="D11013" s="3" t="s">
        <v>37</v>
      </c>
      <c r="E11013">
        <v>2021</v>
      </c>
      <c r="F11013" s="3" t="str">
        <f t="shared" si="344"/>
        <v>GGenBOUND2021</v>
      </c>
      <c r="G11013" s="9">
        <v>553</v>
      </c>
      <c r="H11013" s="9">
        <v>382</v>
      </c>
      <c r="I11013" s="9">
        <v>276</v>
      </c>
      <c r="J11013" s="9">
        <v>297</v>
      </c>
      <c r="K11013" s="9">
        <v>272</v>
      </c>
      <c r="L11013" s="9">
        <v>277</v>
      </c>
      <c r="M11013" s="9">
        <v>147</v>
      </c>
      <c r="N11013" s="9">
        <v>230</v>
      </c>
      <c r="O11013" s="9">
        <v>589</v>
      </c>
      <c r="P11013" s="9">
        <v>831</v>
      </c>
      <c r="Q11013" s="9">
        <v>473</v>
      </c>
      <c r="R11013" s="9">
        <v>308</v>
      </c>
      <c r="S11013" s="9">
        <v>227</v>
      </c>
      <c r="T11013" s="9">
        <v>324</v>
      </c>
    </row>
    <row r="11014" spans="1:20" x14ac:dyDescent="0.35">
      <c r="A11014">
        <f t="shared" si="345"/>
        <v>11014</v>
      </c>
      <c r="B11014" s="3" t="s">
        <v>71</v>
      </c>
      <c r="C11014" s="3" t="s">
        <v>77</v>
      </c>
      <c r="D11014" s="3" t="s">
        <v>37</v>
      </c>
      <c r="E11014">
        <v>2022</v>
      </c>
      <c r="F11014" s="3" t="str">
        <f t="shared" si="344"/>
        <v>GGenBOUND2022</v>
      </c>
      <c r="G11014" s="9">
        <v>496</v>
      </c>
      <c r="H11014" s="9">
        <v>283</v>
      </c>
      <c r="I11014" s="9">
        <v>275</v>
      </c>
      <c r="J11014" s="9">
        <v>234</v>
      </c>
      <c r="K11014" s="9">
        <v>373</v>
      </c>
      <c r="L11014" s="9">
        <v>340</v>
      </c>
      <c r="M11014" s="9">
        <v>362</v>
      </c>
      <c r="N11014" s="9">
        <v>115</v>
      </c>
      <c r="O11014" s="9">
        <v>1004</v>
      </c>
      <c r="P11014" s="9">
        <v>935</v>
      </c>
      <c r="Q11014" s="9">
        <v>814</v>
      </c>
      <c r="R11014" s="9">
        <v>503</v>
      </c>
      <c r="S11014" s="9">
        <v>387</v>
      </c>
      <c r="T11014" s="9">
        <v>411</v>
      </c>
    </row>
    <row r="11015" spans="1:20" x14ac:dyDescent="0.35">
      <c r="A11015">
        <f t="shared" si="345"/>
        <v>11015</v>
      </c>
      <c r="B11015" s="3" t="s">
        <v>71</v>
      </c>
      <c r="C11015" s="3" t="s">
        <v>77</v>
      </c>
      <c r="D11015" s="3" t="s">
        <v>37</v>
      </c>
      <c r="E11015">
        <v>2023</v>
      </c>
      <c r="F11015" s="3" t="str">
        <f t="shared" si="344"/>
        <v>GGenBOUND2023</v>
      </c>
      <c r="G11015" s="9">
        <v>577</v>
      </c>
      <c r="H11015" s="9">
        <v>335</v>
      </c>
      <c r="I11015" s="9">
        <v>574</v>
      </c>
      <c r="J11015" s="9">
        <v>538</v>
      </c>
      <c r="K11015" s="9">
        <v>507</v>
      </c>
      <c r="L11015" s="9">
        <v>656</v>
      </c>
      <c r="M11015" s="9">
        <v>844</v>
      </c>
      <c r="N11015" s="9">
        <v>884</v>
      </c>
      <c r="O11015" s="9">
        <v>978</v>
      </c>
      <c r="P11015" s="9">
        <v>935</v>
      </c>
      <c r="Q11015" s="9">
        <v>814</v>
      </c>
      <c r="R11015" s="9">
        <v>467</v>
      </c>
      <c r="S11015" s="9">
        <v>292</v>
      </c>
      <c r="T11015" s="9">
        <v>349</v>
      </c>
    </row>
    <row r="11016" spans="1:20" x14ac:dyDescent="0.35">
      <c r="A11016">
        <f t="shared" si="345"/>
        <v>11016</v>
      </c>
      <c r="B11016" s="3" t="s">
        <v>71</v>
      </c>
      <c r="C11016" s="3" t="s">
        <v>77</v>
      </c>
      <c r="D11016" s="3" t="s">
        <v>37</v>
      </c>
      <c r="E11016">
        <v>2024</v>
      </c>
      <c r="F11016" s="3" t="str">
        <f t="shared" si="344"/>
        <v>GGenBOUND2024</v>
      </c>
      <c r="G11016" s="9">
        <v>583</v>
      </c>
      <c r="H11016" s="9">
        <v>389</v>
      </c>
      <c r="I11016" s="9">
        <v>344</v>
      </c>
      <c r="J11016" s="9">
        <v>357</v>
      </c>
      <c r="K11016" s="9">
        <v>358</v>
      </c>
      <c r="L11016" s="9">
        <v>382</v>
      </c>
      <c r="M11016" s="9">
        <v>367</v>
      </c>
      <c r="N11016" s="9">
        <v>636</v>
      </c>
      <c r="O11016" s="9">
        <v>880</v>
      </c>
      <c r="P11016" s="9">
        <v>729</v>
      </c>
      <c r="Q11016" s="9">
        <v>305</v>
      </c>
      <c r="R11016" s="9">
        <v>175</v>
      </c>
      <c r="S11016" s="9">
        <v>164</v>
      </c>
      <c r="T11016" s="9">
        <v>229</v>
      </c>
    </row>
    <row r="11017" spans="1:20" x14ac:dyDescent="0.35">
      <c r="A11017">
        <f t="shared" si="345"/>
        <v>11017</v>
      </c>
      <c r="B11017" s="3" t="s">
        <v>71</v>
      </c>
      <c r="C11017" s="3" t="s">
        <v>77</v>
      </c>
      <c r="D11017" s="3" t="s">
        <v>37</v>
      </c>
      <c r="E11017">
        <v>2025</v>
      </c>
      <c r="F11017" s="3" t="str">
        <f t="shared" si="344"/>
        <v>GGenBOUND2025</v>
      </c>
      <c r="G11017" s="9">
        <v>583</v>
      </c>
      <c r="H11017" s="9">
        <v>349</v>
      </c>
      <c r="I11017" s="9">
        <v>287</v>
      </c>
      <c r="J11017" s="9">
        <v>388</v>
      </c>
      <c r="K11017" s="9">
        <v>540</v>
      </c>
      <c r="L11017" s="9">
        <v>491</v>
      </c>
      <c r="M11017" s="9">
        <v>288</v>
      </c>
      <c r="N11017" s="9">
        <v>597</v>
      </c>
      <c r="O11017" s="9">
        <v>1002</v>
      </c>
      <c r="P11017" s="9">
        <v>778</v>
      </c>
      <c r="Q11017" s="9">
        <v>424</v>
      </c>
      <c r="R11017" s="9">
        <v>235</v>
      </c>
      <c r="S11017" s="9">
        <v>190</v>
      </c>
      <c r="T11017" s="9">
        <v>336</v>
      </c>
    </row>
    <row r="11018" spans="1:20" x14ac:dyDescent="0.35">
      <c r="A11018">
        <f t="shared" si="345"/>
        <v>11018</v>
      </c>
      <c r="B11018" s="3" t="s">
        <v>71</v>
      </c>
      <c r="C11018" s="3" t="s">
        <v>77</v>
      </c>
      <c r="D11018" s="3" t="s">
        <v>37</v>
      </c>
      <c r="E11018">
        <v>2026</v>
      </c>
      <c r="F11018" s="3" t="str">
        <f t="shared" si="344"/>
        <v>GGenBOUND2026</v>
      </c>
      <c r="G11018" s="9">
        <v>536</v>
      </c>
      <c r="H11018" s="9">
        <v>356</v>
      </c>
      <c r="I11018" s="9">
        <v>285</v>
      </c>
      <c r="J11018" s="9">
        <v>338</v>
      </c>
      <c r="K11018" s="9">
        <v>324</v>
      </c>
      <c r="L11018" s="9">
        <v>391</v>
      </c>
      <c r="M11018" s="9">
        <v>340</v>
      </c>
      <c r="N11018" s="9">
        <v>348</v>
      </c>
      <c r="O11018" s="9">
        <v>543</v>
      </c>
      <c r="P11018" s="9">
        <v>935</v>
      </c>
      <c r="Q11018" s="9">
        <v>814</v>
      </c>
      <c r="R11018" s="9">
        <v>383</v>
      </c>
      <c r="S11018" s="9">
        <v>293</v>
      </c>
      <c r="T11018" s="9">
        <v>343</v>
      </c>
    </row>
    <row r="11019" spans="1:20" x14ac:dyDescent="0.35">
      <c r="A11019">
        <f t="shared" si="345"/>
        <v>11019</v>
      </c>
      <c r="B11019" s="3" t="s">
        <v>71</v>
      </c>
      <c r="C11019" s="3" t="s">
        <v>77</v>
      </c>
      <c r="D11019" s="3" t="s">
        <v>37</v>
      </c>
      <c r="E11019">
        <v>2027</v>
      </c>
      <c r="F11019" s="3" t="str">
        <f t="shared" si="344"/>
        <v>GGenBOUND2027</v>
      </c>
      <c r="G11019" s="9">
        <v>550</v>
      </c>
      <c r="H11019" s="9">
        <v>320</v>
      </c>
      <c r="I11019" s="9">
        <v>352</v>
      </c>
      <c r="J11019" s="9">
        <v>375</v>
      </c>
      <c r="K11019" s="9">
        <v>441</v>
      </c>
      <c r="L11019" s="9">
        <v>478</v>
      </c>
      <c r="M11019" s="9">
        <v>560</v>
      </c>
      <c r="N11019" s="9">
        <v>424</v>
      </c>
      <c r="O11019" s="9">
        <v>1002</v>
      </c>
      <c r="P11019" s="9">
        <v>935</v>
      </c>
      <c r="Q11019" s="9">
        <v>814</v>
      </c>
      <c r="R11019" s="9">
        <v>476</v>
      </c>
      <c r="S11019" s="9">
        <v>421</v>
      </c>
      <c r="T11019" s="9">
        <v>406</v>
      </c>
    </row>
    <row r="11020" spans="1:20" x14ac:dyDescent="0.35">
      <c r="A11020">
        <f t="shared" si="345"/>
        <v>11020</v>
      </c>
      <c r="B11020" s="3" t="s">
        <v>71</v>
      </c>
      <c r="C11020" s="3" t="s">
        <v>77</v>
      </c>
      <c r="D11020" s="3" t="s">
        <v>37</v>
      </c>
      <c r="E11020">
        <v>2028</v>
      </c>
      <c r="F11020" s="3" t="str">
        <f t="shared" si="344"/>
        <v>GGenBOUND2028</v>
      </c>
      <c r="G11020" s="9">
        <v>511</v>
      </c>
      <c r="H11020" s="9">
        <v>429</v>
      </c>
      <c r="I11020" s="9">
        <v>327</v>
      </c>
      <c r="J11020" s="9">
        <v>338</v>
      </c>
      <c r="K11020" s="9">
        <v>415</v>
      </c>
      <c r="L11020" s="9">
        <v>419</v>
      </c>
      <c r="M11020" s="9">
        <v>173</v>
      </c>
      <c r="N11020" s="9">
        <v>273</v>
      </c>
      <c r="O11020" s="9">
        <v>995</v>
      </c>
      <c r="P11020" s="9">
        <v>935</v>
      </c>
      <c r="Q11020" s="9">
        <v>814</v>
      </c>
      <c r="R11020" s="9">
        <v>462</v>
      </c>
      <c r="S11020" s="9">
        <v>422</v>
      </c>
      <c r="T11020" s="9">
        <v>342</v>
      </c>
    </row>
    <row r="11021" spans="1:20" x14ac:dyDescent="0.35">
      <c r="A11021">
        <f t="shared" si="345"/>
        <v>11021</v>
      </c>
      <c r="B11021" s="3" t="s">
        <v>71</v>
      </c>
      <c r="C11021" s="3" t="s">
        <v>77</v>
      </c>
      <c r="D11021" s="3" t="s">
        <v>37</v>
      </c>
      <c r="E11021">
        <v>2029</v>
      </c>
      <c r="F11021" s="3" t="str">
        <f t="shared" si="344"/>
        <v>GGenBOUND2029</v>
      </c>
      <c r="G11021" s="9">
        <v>542</v>
      </c>
      <c r="H11021" s="9">
        <v>305</v>
      </c>
      <c r="I11021" s="9">
        <v>273</v>
      </c>
      <c r="J11021" s="9">
        <v>242</v>
      </c>
      <c r="K11021" s="9">
        <v>325</v>
      </c>
      <c r="L11021" s="9">
        <v>424</v>
      </c>
      <c r="M11021" s="9">
        <v>468</v>
      </c>
      <c r="N11021" s="9">
        <v>566</v>
      </c>
      <c r="O11021" s="9">
        <v>999</v>
      </c>
      <c r="P11021" s="9">
        <v>935</v>
      </c>
      <c r="Q11021" s="9">
        <v>574</v>
      </c>
      <c r="R11021" s="9">
        <v>313</v>
      </c>
      <c r="S11021" s="9">
        <v>201</v>
      </c>
      <c r="T11021" s="9">
        <v>262</v>
      </c>
    </row>
    <row r="11022" spans="1:20" x14ac:dyDescent="0.35">
      <c r="A11022">
        <f t="shared" si="345"/>
        <v>11022</v>
      </c>
      <c r="B11022" s="3" t="s">
        <v>71</v>
      </c>
      <c r="C11022" s="3" t="s">
        <v>77</v>
      </c>
      <c r="D11022" s="3" t="s">
        <v>38</v>
      </c>
      <c r="E11022">
        <v>2020</v>
      </c>
      <c r="F11022" s="3" t="str">
        <f t="shared" si="344"/>
        <v>GGen7-MILE2020</v>
      </c>
      <c r="G11022" s="9">
        <v>422</v>
      </c>
      <c r="H11022" s="9">
        <v>309</v>
      </c>
      <c r="I11022" s="9">
        <v>216</v>
      </c>
      <c r="J11022" s="9">
        <v>210</v>
      </c>
      <c r="K11022" s="9">
        <v>264</v>
      </c>
      <c r="L11022" s="9">
        <v>281</v>
      </c>
      <c r="M11022" s="9">
        <v>260</v>
      </c>
      <c r="N11022" s="9">
        <v>256</v>
      </c>
      <c r="O11022" s="9">
        <v>822</v>
      </c>
      <c r="P11022" s="9">
        <v>828</v>
      </c>
      <c r="Q11022" s="9">
        <v>421</v>
      </c>
      <c r="R11022" s="9">
        <v>217</v>
      </c>
      <c r="S11022" s="9">
        <v>183</v>
      </c>
      <c r="T11022" s="9">
        <v>222</v>
      </c>
    </row>
    <row r="11023" spans="1:20" x14ac:dyDescent="0.35">
      <c r="A11023">
        <f t="shared" si="345"/>
        <v>11023</v>
      </c>
      <c r="B11023" s="3" t="s">
        <v>71</v>
      </c>
      <c r="C11023" s="3" t="s">
        <v>77</v>
      </c>
      <c r="D11023" s="3" t="s">
        <v>38</v>
      </c>
      <c r="E11023">
        <v>2021</v>
      </c>
      <c r="F11023" s="3" t="str">
        <f t="shared" si="344"/>
        <v>GGen7-MILE2021</v>
      </c>
      <c r="G11023" s="9">
        <v>448</v>
      </c>
      <c r="H11023" s="9">
        <v>298</v>
      </c>
      <c r="I11023" s="9">
        <v>216</v>
      </c>
      <c r="J11023" s="9">
        <v>232</v>
      </c>
      <c r="K11023" s="9">
        <v>214</v>
      </c>
      <c r="L11023" s="9">
        <v>219</v>
      </c>
      <c r="M11023" s="9">
        <v>120</v>
      </c>
      <c r="N11023" s="9">
        <v>200</v>
      </c>
      <c r="O11023" s="9">
        <v>498</v>
      </c>
      <c r="P11023" s="9">
        <v>676</v>
      </c>
      <c r="Q11023" s="9">
        <v>381</v>
      </c>
      <c r="R11023" s="9">
        <v>249</v>
      </c>
      <c r="S11023" s="9">
        <v>182</v>
      </c>
      <c r="T11023" s="9">
        <v>258</v>
      </c>
    </row>
    <row r="11024" spans="1:20" x14ac:dyDescent="0.35">
      <c r="A11024">
        <f t="shared" si="345"/>
        <v>11024</v>
      </c>
      <c r="B11024" s="3" t="s">
        <v>71</v>
      </c>
      <c r="C11024" s="3" t="s">
        <v>77</v>
      </c>
      <c r="D11024" s="3" t="s">
        <v>38</v>
      </c>
      <c r="E11024">
        <v>2022</v>
      </c>
      <c r="F11024" s="3" t="str">
        <f t="shared" si="344"/>
        <v>GGen7-MILE2022</v>
      </c>
      <c r="G11024" s="9">
        <v>394</v>
      </c>
      <c r="H11024" s="9">
        <v>223</v>
      </c>
      <c r="I11024" s="9">
        <v>217</v>
      </c>
      <c r="J11024" s="9">
        <v>184</v>
      </c>
      <c r="K11024" s="9">
        <v>290</v>
      </c>
      <c r="L11024" s="9">
        <v>266</v>
      </c>
      <c r="M11024" s="9">
        <v>291</v>
      </c>
      <c r="N11024" s="9">
        <v>99</v>
      </c>
      <c r="O11024" s="9">
        <v>829</v>
      </c>
      <c r="P11024" s="9">
        <v>822</v>
      </c>
      <c r="Q11024" s="9">
        <v>825</v>
      </c>
      <c r="R11024" s="9">
        <v>395</v>
      </c>
      <c r="S11024" s="9">
        <v>302</v>
      </c>
      <c r="T11024" s="9">
        <v>322</v>
      </c>
    </row>
    <row r="11025" spans="1:20" x14ac:dyDescent="0.35">
      <c r="A11025">
        <f t="shared" si="345"/>
        <v>11025</v>
      </c>
      <c r="B11025" s="3" t="s">
        <v>71</v>
      </c>
      <c r="C11025" s="3" t="s">
        <v>77</v>
      </c>
      <c r="D11025" s="3" t="s">
        <v>38</v>
      </c>
      <c r="E11025">
        <v>2023</v>
      </c>
      <c r="F11025" s="3" t="str">
        <f t="shared" si="344"/>
        <v>GGen7-MILE2023</v>
      </c>
      <c r="G11025" s="9">
        <v>470</v>
      </c>
      <c r="H11025" s="9">
        <v>263</v>
      </c>
      <c r="I11025" s="9">
        <v>443</v>
      </c>
      <c r="J11025" s="9">
        <v>413</v>
      </c>
      <c r="K11025" s="9">
        <v>388</v>
      </c>
      <c r="L11025" s="9">
        <v>509</v>
      </c>
      <c r="M11025" s="9">
        <v>778</v>
      </c>
      <c r="N11025" s="9">
        <v>822</v>
      </c>
      <c r="O11025" s="9">
        <v>822</v>
      </c>
      <c r="P11025" s="9">
        <v>822</v>
      </c>
      <c r="Q11025" s="9">
        <v>818</v>
      </c>
      <c r="R11025" s="9">
        <v>368</v>
      </c>
      <c r="S11025" s="9">
        <v>232</v>
      </c>
      <c r="T11025" s="9">
        <v>275</v>
      </c>
    </row>
    <row r="11026" spans="1:20" x14ac:dyDescent="0.35">
      <c r="A11026">
        <f t="shared" si="345"/>
        <v>11026</v>
      </c>
      <c r="B11026" s="3" t="s">
        <v>71</v>
      </c>
      <c r="C11026" s="3" t="s">
        <v>77</v>
      </c>
      <c r="D11026" s="3" t="s">
        <v>38</v>
      </c>
      <c r="E11026">
        <v>2024</v>
      </c>
      <c r="F11026" s="3" t="str">
        <f t="shared" si="344"/>
        <v>GGen7-MILE2024</v>
      </c>
      <c r="G11026" s="9">
        <v>505</v>
      </c>
      <c r="H11026" s="9">
        <v>306</v>
      </c>
      <c r="I11026" s="9">
        <v>271</v>
      </c>
      <c r="J11026" s="9">
        <v>281</v>
      </c>
      <c r="K11026" s="9">
        <v>281</v>
      </c>
      <c r="L11026" s="9">
        <v>306</v>
      </c>
      <c r="M11026" s="9">
        <v>319</v>
      </c>
      <c r="N11026" s="9">
        <v>537</v>
      </c>
      <c r="O11026" s="9">
        <v>727</v>
      </c>
      <c r="P11026" s="9">
        <v>601</v>
      </c>
      <c r="Q11026" s="9">
        <v>251</v>
      </c>
      <c r="R11026" s="9">
        <v>146</v>
      </c>
      <c r="S11026" s="9">
        <v>136</v>
      </c>
      <c r="T11026" s="9">
        <v>185</v>
      </c>
    </row>
    <row r="11027" spans="1:20" x14ac:dyDescent="0.35">
      <c r="A11027">
        <f t="shared" si="345"/>
        <v>11027</v>
      </c>
      <c r="B11027" s="3" t="s">
        <v>71</v>
      </c>
      <c r="C11027" s="3" t="s">
        <v>77</v>
      </c>
      <c r="D11027" s="3" t="s">
        <v>38</v>
      </c>
      <c r="E11027">
        <v>2025</v>
      </c>
      <c r="F11027" s="3" t="str">
        <f t="shared" si="344"/>
        <v>GGen7-MILE2025</v>
      </c>
      <c r="G11027" s="9">
        <v>492</v>
      </c>
      <c r="H11027" s="9">
        <v>275</v>
      </c>
      <c r="I11027" s="9">
        <v>226</v>
      </c>
      <c r="J11027" s="9">
        <v>302</v>
      </c>
      <c r="K11027" s="9">
        <v>417</v>
      </c>
      <c r="L11027" s="9">
        <v>388</v>
      </c>
      <c r="M11027" s="9">
        <v>244</v>
      </c>
      <c r="N11027" s="9">
        <v>499</v>
      </c>
      <c r="O11027" s="9">
        <v>826</v>
      </c>
      <c r="P11027" s="9">
        <v>630</v>
      </c>
      <c r="Q11027" s="9">
        <v>340</v>
      </c>
      <c r="R11027" s="9">
        <v>190</v>
      </c>
      <c r="S11027" s="9">
        <v>155</v>
      </c>
      <c r="T11027" s="9">
        <v>266</v>
      </c>
    </row>
    <row r="11028" spans="1:20" x14ac:dyDescent="0.35">
      <c r="A11028">
        <f t="shared" si="345"/>
        <v>11028</v>
      </c>
      <c r="B11028" s="3" t="s">
        <v>71</v>
      </c>
      <c r="C11028" s="3" t="s">
        <v>77</v>
      </c>
      <c r="D11028" s="3" t="s">
        <v>38</v>
      </c>
      <c r="E11028">
        <v>2026</v>
      </c>
      <c r="F11028" s="3" t="str">
        <f t="shared" si="344"/>
        <v>GGen7-MILE2026</v>
      </c>
      <c r="G11028" s="9">
        <v>436</v>
      </c>
      <c r="H11028" s="9">
        <v>281</v>
      </c>
      <c r="I11028" s="9">
        <v>226</v>
      </c>
      <c r="J11028" s="9">
        <v>265</v>
      </c>
      <c r="K11028" s="9">
        <v>255</v>
      </c>
      <c r="L11028" s="9">
        <v>309</v>
      </c>
      <c r="M11028" s="9">
        <v>273</v>
      </c>
      <c r="N11028" s="9">
        <v>293</v>
      </c>
      <c r="O11028" s="9">
        <v>452</v>
      </c>
      <c r="P11028" s="9">
        <v>822</v>
      </c>
      <c r="Q11028" s="9">
        <v>657</v>
      </c>
      <c r="R11028" s="9">
        <v>306</v>
      </c>
      <c r="S11028" s="9">
        <v>233</v>
      </c>
      <c r="T11028" s="9">
        <v>271</v>
      </c>
    </row>
    <row r="11029" spans="1:20" x14ac:dyDescent="0.35">
      <c r="A11029">
        <f t="shared" si="345"/>
        <v>11029</v>
      </c>
      <c r="B11029" s="3" t="s">
        <v>71</v>
      </c>
      <c r="C11029" s="3" t="s">
        <v>77</v>
      </c>
      <c r="D11029" s="3" t="s">
        <v>38</v>
      </c>
      <c r="E11029">
        <v>2027</v>
      </c>
      <c r="F11029" s="3" t="str">
        <f t="shared" si="344"/>
        <v>GGen7-MILE2027</v>
      </c>
      <c r="G11029" s="9">
        <v>447</v>
      </c>
      <c r="H11029" s="9">
        <v>251</v>
      </c>
      <c r="I11029" s="9">
        <v>272</v>
      </c>
      <c r="J11029" s="9">
        <v>291</v>
      </c>
      <c r="K11029" s="9">
        <v>340</v>
      </c>
      <c r="L11029" s="9">
        <v>374</v>
      </c>
      <c r="M11029" s="9">
        <v>450</v>
      </c>
      <c r="N11029" s="9">
        <v>344</v>
      </c>
      <c r="O11029" s="9">
        <v>825</v>
      </c>
      <c r="P11029" s="9">
        <v>822</v>
      </c>
      <c r="Q11029" s="9">
        <v>828</v>
      </c>
      <c r="R11029" s="9">
        <v>372</v>
      </c>
      <c r="S11029" s="9">
        <v>330</v>
      </c>
      <c r="T11029" s="9">
        <v>315</v>
      </c>
    </row>
    <row r="11030" spans="1:20" x14ac:dyDescent="0.35">
      <c r="A11030">
        <f t="shared" si="345"/>
        <v>11030</v>
      </c>
      <c r="B11030" s="3" t="s">
        <v>71</v>
      </c>
      <c r="C11030" s="3" t="s">
        <v>77</v>
      </c>
      <c r="D11030" s="3" t="s">
        <v>38</v>
      </c>
      <c r="E11030">
        <v>2028</v>
      </c>
      <c r="F11030" s="3" t="str">
        <f t="shared" si="344"/>
        <v>GGen7-MILE2028</v>
      </c>
      <c r="G11030" s="9">
        <v>412</v>
      </c>
      <c r="H11030" s="9">
        <v>331</v>
      </c>
      <c r="I11030" s="9">
        <v>255</v>
      </c>
      <c r="J11030" s="9">
        <v>262</v>
      </c>
      <c r="K11030" s="9">
        <v>321</v>
      </c>
      <c r="L11030" s="9">
        <v>328</v>
      </c>
      <c r="M11030" s="9">
        <v>138</v>
      </c>
      <c r="N11030" s="9">
        <v>246</v>
      </c>
      <c r="O11030" s="9">
        <v>822</v>
      </c>
      <c r="P11030" s="9">
        <v>822</v>
      </c>
      <c r="Q11030" s="9">
        <v>822</v>
      </c>
      <c r="R11030" s="9">
        <v>372</v>
      </c>
      <c r="S11030" s="9">
        <v>334</v>
      </c>
      <c r="T11030" s="9">
        <v>271</v>
      </c>
    </row>
    <row r="11031" spans="1:20" x14ac:dyDescent="0.35">
      <c r="A11031">
        <f t="shared" si="345"/>
        <v>11031</v>
      </c>
      <c r="B11031" s="3" t="s">
        <v>71</v>
      </c>
      <c r="C11031" s="3" t="s">
        <v>77</v>
      </c>
      <c r="D11031" s="3" t="s">
        <v>38</v>
      </c>
      <c r="E11031">
        <v>2029</v>
      </c>
      <c r="F11031" s="3" t="str">
        <f t="shared" si="344"/>
        <v>GGen7-MILE2029</v>
      </c>
      <c r="G11031" s="9">
        <v>441</v>
      </c>
      <c r="H11031" s="9">
        <v>240</v>
      </c>
      <c r="I11031" s="9">
        <v>215</v>
      </c>
      <c r="J11031" s="9">
        <v>191</v>
      </c>
      <c r="K11031" s="9">
        <v>253</v>
      </c>
      <c r="L11031" s="9">
        <v>333</v>
      </c>
      <c r="M11031" s="9">
        <v>380</v>
      </c>
      <c r="N11031" s="9">
        <v>469</v>
      </c>
      <c r="O11031" s="9">
        <v>823</v>
      </c>
      <c r="P11031" s="9">
        <v>822</v>
      </c>
      <c r="Q11031" s="9">
        <v>454</v>
      </c>
      <c r="R11031" s="9">
        <v>250</v>
      </c>
      <c r="S11031" s="9">
        <v>160</v>
      </c>
      <c r="T11031" s="9">
        <v>207</v>
      </c>
    </row>
    <row r="11032" spans="1:20" x14ac:dyDescent="0.35">
      <c r="A11032">
        <f t="shared" si="345"/>
        <v>11032</v>
      </c>
      <c r="B11032" s="3" t="s">
        <v>71</v>
      </c>
      <c r="C11032" s="3" t="s">
        <v>77</v>
      </c>
      <c r="D11032" s="3" t="s">
        <v>39</v>
      </c>
      <c r="E11032">
        <v>2020</v>
      </c>
      <c r="F11032" s="3" t="str">
        <f t="shared" si="344"/>
        <v>GGenWANETA2020</v>
      </c>
      <c r="G11032" s="9">
        <v>430</v>
      </c>
      <c r="H11032" s="9">
        <v>321</v>
      </c>
      <c r="I11032" s="9">
        <v>217</v>
      </c>
      <c r="J11032" s="9">
        <v>212</v>
      </c>
      <c r="K11032" s="9">
        <v>270</v>
      </c>
      <c r="L11032" s="9">
        <v>289</v>
      </c>
      <c r="M11032" s="9">
        <v>265</v>
      </c>
      <c r="N11032" s="9">
        <v>261</v>
      </c>
      <c r="O11032" s="9">
        <v>809</v>
      </c>
      <c r="P11032" s="9">
        <v>820</v>
      </c>
      <c r="Q11032" s="9">
        <v>429</v>
      </c>
      <c r="R11032" s="9">
        <v>219</v>
      </c>
      <c r="S11032" s="9">
        <v>183</v>
      </c>
      <c r="T11032" s="9">
        <v>223</v>
      </c>
    </row>
    <row r="11033" spans="1:20" x14ac:dyDescent="0.35">
      <c r="A11033">
        <f t="shared" si="345"/>
        <v>11033</v>
      </c>
      <c r="B11033" s="3" t="s">
        <v>71</v>
      </c>
      <c r="C11033" s="3" t="s">
        <v>77</v>
      </c>
      <c r="D11033" s="3" t="s">
        <v>39</v>
      </c>
      <c r="E11033">
        <v>2021</v>
      </c>
      <c r="F11033" s="3" t="str">
        <f t="shared" si="344"/>
        <v>GGenWANETA2021</v>
      </c>
      <c r="G11033" s="9">
        <v>454</v>
      </c>
      <c r="H11033" s="9">
        <v>308</v>
      </c>
      <c r="I11033" s="9">
        <v>217</v>
      </c>
      <c r="J11033" s="9">
        <v>234</v>
      </c>
      <c r="K11033" s="9">
        <v>215</v>
      </c>
      <c r="L11033" s="9">
        <v>220</v>
      </c>
      <c r="M11033" s="9">
        <v>121</v>
      </c>
      <c r="N11033" s="9">
        <v>201</v>
      </c>
      <c r="O11033" s="9">
        <v>503</v>
      </c>
      <c r="P11033" s="9">
        <v>686</v>
      </c>
      <c r="Q11033" s="9">
        <v>392</v>
      </c>
      <c r="R11033" s="9">
        <v>253</v>
      </c>
      <c r="S11033" s="9">
        <v>182</v>
      </c>
      <c r="T11033" s="9">
        <v>263</v>
      </c>
    </row>
    <row r="11034" spans="1:20" x14ac:dyDescent="0.35">
      <c r="A11034">
        <f t="shared" si="345"/>
        <v>11034</v>
      </c>
      <c r="B11034" s="3" t="s">
        <v>71</v>
      </c>
      <c r="C11034" s="3" t="s">
        <v>77</v>
      </c>
      <c r="D11034" s="3" t="s">
        <v>39</v>
      </c>
      <c r="E11034">
        <v>2022</v>
      </c>
      <c r="F11034" s="3" t="str">
        <f t="shared" si="344"/>
        <v>GGenWANETA2022</v>
      </c>
      <c r="G11034" s="9">
        <v>404</v>
      </c>
      <c r="H11034" s="9">
        <v>225</v>
      </c>
      <c r="I11034" s="9">
        <v>218</v>
      </c>
      <c r="J11034" s="9">
        <v>184</v>
      </c>
      <c r="K11034" s="9">
        <v>299</v>
      </c>
      <c r="L11034" s="9">
        <v>272</v>
      </c>
      <c r="M11034" s="9">
        <v>301</v>
      </c>
      <c r="N11034" s="9">
        <v>100</v>
      </c>
      <c r="O11034" s="9">
        <v>822</v>
      </c>
      <c r="P11034" s="9">
        <v>780</v>
      </c>
      <c r="Q11034" s="9">
        <v>816</v>
      </c>
      <c r="R11034" s="9">
        <v>405</v>
      </c>
      <c r="S11034" s="9">
        <v>313</v>
      </c>
      <c r="T11034" s="9">
        <v>334</v>
      </c>
    </row>
    <row r="11035" spans="1:20" x14ac:dyDescent="0.35">
      <c r="A11035">
        <f t="shared" si="345"/>
        <v>11035</v>
      </c>
      <c r="B11035" s="3" t="s">
        <v>71</v>
      </c>
      <c r="C11035" s="3" t="s">
        <v>77</v>
      </c>
      <c r="D11035" s="3" t="s">
        <v>39</v>
      </c>
      <c r="E11035">
        <v>2023</v>
      </c>
      <c r="F11035" s="3" t="str">
        <f t="shared" si="344"/>
        <v>GGenWANETA2023</v>
      </c>
      <c r="G11035" s="9">
        <v>474</v>
      </c>
      <c r="H11035" s="9">
        <v>268</v>
      </c>
      <c r="I11035" s="9">
        <v>449</v>
      </c>
      <c r="J11035" s="9">
        <v>422</v>
      </c>
      <c r="K11035" s="9">
        <v>398</v>
      </c>
      <c r="L11035" s="9">
        <v>515</v>
      </c>
      <c r="M11035" s="9">
        <v>782</v>
      </c>
      <c r="N11035" s="9">
        <v>814</v>
      </c>
      <c r="O11035" s="9">
        <v>791</v>
      </c>
      <c r="P11035" s="9">
        <v>794</v>
      </c>
      <c r="Q11035" s="9">
        <v>813</v>
      </c>
      <c r="R11035" s="9">
        <v>379</v>
      </c>
      <c r="S11035" s="9">
        <v>234</v>
      </c>
      <c r="T11035" s="9">
        <v>282</v>
      </c>
    </row>
    <row r="11036" spans="1:20" x14ac:dyDescent="0.35">
      <c r="A11036">
        <f t="shared" si="345"/>
        <v>11036</v>
      </c>
      <c r="B11036" s="3" t="s">
        <v>71</v>
      </c>
      <c r="C11036" s="3" t="s">
        <v>77</v>
      </c>
      <c r="D11036" s="3" t="s">
        <v>39</v>
      </c>
      <c r="E11036">
        <v>2024</v>
      </c>
      <c r="F11036" s="3" t="str">
        <f t="shared" si="344"/>
        <v>GGenWANETA2024</v>
      </c>
      <c r="G11036" s="9">
        <v>510</v>
      </c>
      <c r="H11036" s="9">
        <v>318</v>
      </c>
      <c r="I11036" s="9">
        <v>278</v>
      </c>
      <c r="J11036" s="9">
        <v>289</v>
      </c>
      <c r="K11036" s="9">
        <v>289</v>
      </c>
      <c r="L11036" s="9">
        <v>317</v>
      </c>
      <c r="M11036" s="9">
        <v>332</v>
      </c>
      <c r="N11036" s="9">
        <v>544</v>
      </c>
      <c r="O11036" s="9">
        <v>736</v>
      </c>
      <c r="P11036" s="9">
        <v>609</v>
      </c>
      <c r="Q11036" s="9">
        <v>255</v>
      </c>
      <c r="R11036" s="9">
        <v>146</v>
      </c>
      <c r="S11036" s="9">
        <v>136</v>
      </c>
      <c r="T11036" s="9">
        <v>185</v>
      </c>
    </row>
    <row r="11037" spans="1:20" x14ac:dyDescent="0.35">
      <c r="A11037">
        <f t="shared" si="345"/>
        <v>11037</v>
      </c>
      <c r="B11037" s="3" t="s">
        <v>71</v>
      </c>
      <c r="C11037" s="3" t="s">
        <v>77</v>
      </c>
      <c r="D11037" s="3" t="s">
        <v>39</v>
      </c>
      <c r="E11037">
        <v>2025</v>
      </c>
      <c r="F11037" s="3" t="str">
        <f t="shared" si="344"/>
        <v>GGenWANETA2025</v>
      </c>
      <c r="G11037" s="9">
        <v>497</v>
      </c>
      <c r="H11037" s="9">
        <v>282</v>
      </c>
      <c r="I11037" s="9">
        <v>228</v>
      </c>
      <c r="J11037" s="9">
        <v>312</v>
      </c>
      <c r="K11037" s="9">
        <v>425</v>
      </c>
      <c r="L11037" s="9">
        <v>398</v>
      </c>
      <c r="M11037" s="9">
        <v>247</v>
      </c>
      <c r="N11037" s="9">
        <v>504</v>
      </c>
      <c r="O11037" s="9">
        <v>818</v>
      </c>
      <c r="P11037" s="9">
        <v>638</v>
      </c>
      <c r="Q11037" s="9">
        <v>352</v>
      </c>
      <c r="R11037" s="9">
        <v>191</v>
      </c>
      <c r="S11037" s="9">
        <v>155</v>
      </c>
      <c r="T11037" s="9">
        <v>271</v>
      </c>
    </row>
    <row r="11038" spans="1:20" x14ac:dyDescent="0.35">
      <c r="A11038">
        <f t="shared" si="345"/>
        <v>11038</v>
      </c>
      <c r="B11038" s="3" t="s">
        <v>71</v>
      </c>
      <c r="C11038" s="3" t="s">
        <v>77</v>
      </c>
      <c r="D11038" s="3" t="s">
        <v>39</v>
      </c>
      <c r="E11038">
        <v>2026</v>
      </c>
      <c r="F11038" s="3" t="str">
        <f t="shared" si="344"/>
        <v>GGenWANETA2026</v>
      </c>
      <c r="G11038" s="9">
        <v>443</v>
      </c>
      <c r="H11038" s="9">
        <v>289</v>
      </c>
      <c r="I11038" s="9">
        <v>228</v>
      </c>
      <c r="J11038" s="9">
        <v>271</v>
      </c>
      <c r="K11038" s="9">
        <v>259</v>
      </c>
      <c r="L11038" s="9">
        <v>320</v>
      </c>
      <c r="M11038" s="9">
        <v>280</v>
      </c>
      <c r="N11038" s="9">
        <v>303</v>
      </c>
      <c r="O11038" s="9">
        <v>458</v>
      </c>
      <c r="P11038" s="9">
        <v>811</v>
      </c>
      <c r="Q11038" s="9">
        <v>667</v>
      </c>
      <c r="R11038" s="9">
        <v>317</v>
      </c>
      <c r="S11038" s="9">
        <v>235</v>
      </c>
      <c r="T11038" s="9">
        <v>278</v>
      </c>
    </row>
    <row r="11039" spans="1:20" x14ac:dyDescent="0.35">
      <c r="A11039">
        <f t="shared" si="345"/>
        <v>11039</v>
      </c>
      <c r="B11039" s="3" t="s">
        <v>71</v>
      </c>
      <c r="C11039" s="3" t="s">
        <v>77</v>
      </c>
      <c r="D11039" s="3" t="s">
        <v>39</v>
      </c>
      <c r="E11039">
        <v>2027</v>
      </c>
      <c r="F11039" s="3" t="str">
        <f t="shared" si="344"/>
        <v>GGenWANETA2027</v>
      </c>
      <c r="G11039" s="9">
        <v>453</v>
      </c>
      <c r="H11039" s="9">
        <v>255</v>
      </c>
      <c r="I11039" s="9">
        <v>279</v>
      </c>
      <c r="J11039" s="9">
        <v>301</v>
      </c>
      <c r="K11039" s="9">
        <v>352</v>
      </c>
      <c r="L11039" s="9">
        <v>385</v>
      </c>
      <c r="M11039" s="9">
        <v>456</v>
      </c>
      <c r="N11039" s="9">
        <v>355</v>
      </c>
      <c r="O11039" s="9">
        <v>817</v>
      </c>
      <c r="P11039" s="9">
        <v>791</v>
      </c>
      <c r="Q11039" s="9">
        <v>820</v>
      </c>
      <c r="R11039" s="9">
        <v>383</v>
      </c>
      <c r="S11039" s="9">
        <v>342</v>
      </c>
      <c r="T11039" s="9">
        <v>327</v>
      </c>
    </row>
    <row r="11040" spans="1:20" x14ac:dyDescent="0.35">
      <c r="A11040">
        <f t="shared" si="345"/>
        <v>11040</v>
      </c>
      <c r="B11040" s="3" t="s">
        <v>71</v>
      </c>
      <c r="C11040" s="3" t="s">
        <v>77</v>
      </c>
      <c r="D11040" s="3" t="s">
        <v>39</v>
      </c>
      <c r="E11040">
        <v>2028</v>
      </c>
      <c r="F11040" s="3" t="str">
        <f t="shared" si="344"/>
        <v>GGenWANETA2028</v>
      </c>
      <c r="G11040" s="9">
        <v>420</v>
      </c>
      <c r="H11040" s="9">
        <v>343</v>
      </c>
      <c r="I11040" s="9">
        <v>260</v>
      </c>
      <c r="J11040" s="9">
        <v>268</v>
      </c>
      <c r="K11040" s="9">
        <v>334</v>
      </c>
      <c r="L11040" s="9">
        <v>340</v>
      </c>
      <c r="M11040" s="9">
        <v>138</v>
      </c>
      <c r="N11040" s="9">
        <v>250</v>
      </c>
      <c r="O11040" s="9">
        <v>809</v>
      </c>
      <c r="P11040" s="9">
        <v>777</v>
      </c>
      <c r="Q11040" s="9">
        <v>809</v>
      </c>
      <c r="R11040" s="9">
        <v>383</v>
      </c>
      <c r="S11040" s="9">
        <v>346</v>
      </c>
      <c r="T11040" s="9">
        <v>277</v>
      </c>
    </row>
    <row r="11041" spans="1:20" x14ac:dyDescent="0.35">
      <c r="A11041">
        <f t="shared" si="345"/>
        <v>11041</v>
      </c>
      <c r="B11041" s="3" t="s">
        <v>71</v>
      </c>
      <c r="C11041" s="3" t="s">
        <v>77</v>
      </c>
      <c r="D11041" s="3" t="s">
        <v>39</v>
      </c>
      <c r="E11041">
        <v>2029</v>
      </c>
      <c r="F11041" s="3" t="str">
        <f t="shared" si="344"/>
        <v>GGenWANETA2029</v>
      </c>
      <c r="G11041" s="9">
        <v>447</v>
      </c>
      <c r="H11041" s="9">
        <v>243</v>
      </c>
      <c r="I11041" s="9">
        <v>217</v>
      </c>
      <c r="J11041" s="9">
        <v>191</v>
      </c>
      <c r="K11041" s="9">
        <v>257</v>
      </c>
      <c r="L11041" s="9">
        <v>345</v>
      </c>
      <c r="M11041" s="9">
        <v>391</v>
      </c>
      <c r="N11041" s="9">
        <v>473</v>
      </c>
      <c r="O11041" s="9">
        <v>814</v>
      </c>
      <c r="P11041" s="9">
        <v>806</v>
      </c>
      <c r="Q11041" s="9">
        <v>460</v>
      </c>
      <c r="R11041" s="9">
        <v>254</v>
      </c>
      <c r="S11041" s="9">
        <v>160</v>
      </c>
      <c r="T11041" s="9">
        <v>209</v>
      </c>
    </row>
    <row r="11042" spans="1:20" x14ac:dyDescent="0.35">
      <c r="A11042">
        <f t="shared" si="345"/>
        <v>11042</v>
      </c>
      <c r="B11042" s="3" t="s">
        <v>71</v>
      </c>
      <c r="C11042" s="3" t="s">
        <v>77</v>
      </c>
      <c r="D11042" s="3" t="s">
        <v>40</v>
      </c>
      <c r="E11042">
        <v>2020</v>
      </c>
      <c r="F11042" s="3" t="str">
        <f t="shared" si="344"/>
        <v>GGenCDA LK2020</v>
      </c>
      <c r="G11042" s="9">
        <v>0</v>
      </c>
      <c r="H11042" s="9">
        <v>0</v>
      </c>
      <c r="I11042" s="9">
        <v>0</v>
      </c>
      <c r="J11042" s="9">
        <v>0</v>
      </c>
      <c r="K11042" s="9">
        <v>0</v>
      </c>
      <c r="L11042" s="9">
        <v>0</v>
      </c>
      <c r="M11042" s="9">
        <v>0</v>
      </c>
      <c r="N11042" s="9">
        <v>0</v>
      </c>
      <c r="O11042" s="9">
        <v>0</v>
      </c>
      <c r="P11042" s="9">
        <v>0</v>
      </c>
      <c r="Q11042" s="9">
        <v>0</v>
      </c>
      <c r="R11042" s="9">
        <v>0</v>
      </c>
      <c r="S11042" s="9">
        <v>0</v>
      </c>
      <c r="T11042" s="9">
        <v>0</v>
      </c>
    </row>
    <row r="11043" spans="1:20" x14ac:dyDescent="0.35">
      <c r="A11043">
        <f t="shared" si="345"/>
        <v>11043</v>
      </c>
      <c r="B11043" s="3" t="s">
        <v>71</v>
      </c>
      <c r="C11043" s="3" t="s">
        <v>77</v>
      </c>
      <c r="D11043" s="3" t="s">
        <v>40</v>
      </c>
      <c r="E11043">
        <v>2021</v>
      </c>
      <c r="F11043" s="3" t="str">
        <f t="shared" si="344"/>
        <v>GGenCDA LK2021</v>
      </c>
      <c r="G11043" s="9">
        <v>0</v>
      </c>
      <c r="H11043" s="9">
        <v>0</v>
      </c>
      <c r="I11043" s="9">
        <v>0</v>
      </c>
      <c r="J11043" s="9">
        <v>0</v>
      </c>
      <c r="K11043" s="9">
        <v>0</v>
      </c>
      <c r="L11043" s="9">
        <v>0</v>
      </c>
      <c r="M11043" s="9">
        <v>0</v>
      </c>
      <c r="N11043" s="9">
        <v>0</v>
      </c>
      <c r="O11043" s="9">
        <v>0</v>
      </c>
      <c r="P11043" s="9">
        <v>0</v>
      </c>
      <c r="Q11043" s="9">
        <v>0</v>
      </c>
      <c r="R11043" s="9">
        <v>0</v>
      </c>
      <c r="S11043" s="9">
        <v>0</v>
      </c>
      <c r="T11043" s="9">
        <v>0</v>
      </c>
    </row>
    <row r="11044" spans="1:20" x14ac:dyDescent="0.35">
      <c r="A11044">
        <f t="shared" si="345"/>
        <v>11044</v>
      </c>
      <c r="B11044" s="3" t="s">
        <v>71</v>
      </c>
      <c r="C11044" s="3" t="s">
        <v>77</v>
      </c>
      <c r="D11044" s="3" t="s">
        <v>40</v>
      </c>
      <c r="E11044">
        <v>2022</v>
      </c>
      <c r="F11044" s="3" t="str">
        <f t="shared" si="344"/>
        <v>GGenCDA LK2022</v>
      </c>
      <c r="G11044" s="9">
        <v>0</v>
      </c>
      <c r="H11044" s="9">
        <v>0</v>
      </c>
      <c r="I11044" s="9">
        <v>0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0</v>
      </c>
      <c r="P11044" s="9">
        <v>0</v>
      </c>
      <c r="Q11044" s="9">
        <v>0</v>
      </c>
      <c r="R11044" s="9">
        <v>0</v>
      </c>
      <c r="S11044" s="9">
        <v>0</v>
      </c>
      <c r="T11044" s="9">
        <v>0</v>
      </c>
    </row>
    <row r="11045" spans="1:20" x14ac:dyDescent="0.35">
      <c r="A11045">
        <f t="shared" si="345"/>
        <v>11045</v>
      </c>
      <c r="B11045" s="3" t="s">
        <v>71</v>
      </c>
      <c r="C11045" s="3" t="s">
        <v>77</v>
      </c>
      <c r="D11045" s="3" t="s">
        <v>40</v>
      </c>
      <c r="E11045">
        <v>2023</v>
      </c>
      <c r="F11045" s="3" t="str">
        <f t="shared" si="344"/>
        <v>GGenCDA LK2023</v>
      </c>
      <c r="G11045" s="9">
        <v>0</v>
      </c>
      <c r="H11045" s="9">
        <v>0</v>
      </c>
      <c r="I11045" s="9">
        <v>0</v>
      </c>
      <c r="J11045" s="9">
        <v>0</v>
      </c>
      <c r="K11045" s="9">
        <v>0</v>
      </c>
      <c r="L11045" s="9">
        <v>0</v>
      </c>
      <c r="M11045" s="9">
        <v>0</v>
      </c>
      <c r="N11045" s="9">
        <v>0</v>
      </c>
      <c r="O11045" s="9">
        <v>0</v>
      </c>
      <c r="P11045" s="9">
        <v>0</v>
      </c>
      <c r="Q11045" s="9">
        <v>0</v>
      </c>
      <c r="R11045" s="9">
        <v>0</v>
      </c>
      <c r="S11045" s="9">
        <v>0</v>
      </c>
      <c r="T11045" s="9">
        <v>0</v>
      </c>
    </row>
    <row r="11046" spans="1:20" x14ac:dyDescent="0.35">
      <c r="A11046">
        <f t="shared" si="345"/>
        <v>11046</v>
      </c>
      <c r="B11046" s="3" t="s">
        <v>71</v>
      </c>
      <c r="C11046" s="3" t="s">
        <v>77</v>
      </c>
      <c r="D11046" s="3" t="s">
        <v>40</v>
      </c>
      <c r="E11046">
        <v>2024</v>
      </c>
      <c r="F11046" s="3" t="str">
        <f t="shared" si="344"/>
        <v>GGenCDA LK2024</v>
      </c>
      <c r="G11046" s="9">
        <v>0</v>
      </c>
      <c r="H11046" s="9">
        <v>0</v>
      </c>
      <c r="I11046" s="9">
        <v>0</v>
      </c>
      <c r="J11046" s="9">
        <v>0</v>
      </c>
      <c r="K11046" s="9">
        <v>0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  <c r="Q11046" s="9">
        <v>0</v>
      </c>
      <c r="R11046" s="9">
        <v>0</v>
      </c>
      <c r="S11046" s="9">
        <v>0</v>
      </c>
      <c r="T11046" s="9">
        <v>0</v>
      </c>
    </row>
    <row r="11047" spans="1:20" x14ac:dyDescent="0.35">
      <c r="A11047">
        <f t="shared" si="345"/>
        <v>11047</v>
      </c>
      <c r="B11047" s="3" t="s">
        <v>71</v>
      </c>
      <c r="C11047" s="3" t="s">
        <v>77</v>
      </c>
      <c r="D11047" s="3" t="s">
        <v>40</v>
      </c>
      <c r="E11047">
        <v>2025</v>
      </c>
      <c r="F11047" s="3" t="str">
        <f t="shared" si="344"/>
        <v>GGenCDA LK2025</v>
      </c>
      <c r="G11047" s="9">
        <v>0</v>
      </c>
      <c r="H11047" s="9">
        <v>0</v>
      </c>
      <c r="I11047" s="9">
        <v>0</v>
      </c>
      <c r="J11047" s="9">
        <v>0</v>
      </c>
      <c r="K11047" s="9">
        <v>0</v>
      </c>
      <c r="L11047" s="9">
        <v>0</v>
      </c>
      <c r="M11047" s="9">
        <v>0</v>
      </c>
      <c r="N11047" s="9">
        <v>0</v>
      </c>
      <c r="O11047" s="9">
        <v>0</v>
      </c>
      <c r="P11047" s="9">
        <v>0</v>
      </c>
      <c r="Q11047" s="9">
        <v>0</v>
      </c>
      <c r="R11047" s="9">
        <v>0</v>
      </c>
      <c r="S11047" s="9">
        <v>0</v>
      </c>
      <c r="T11047" s="9">
        <v>0</v>
      </c>
    </row>
    <row r="11048" spans="1:20" x14ac:dyDescent="0.35">
      <c r="A11048">
        <f t="shared" si="345"/>
        <v>11048</v>
      </c>
      <c r="B11048" s="3" t="s">
        <v>71</v>
      </c>
      <c r="C11048" s="3" t="s">
        <v>77</v>
      </c>
      <c r="D11048" s="3" t="s">
        <v>40</v>
      </c>
      <c r="E11048">
        <v>2026</v>
      </c>
      <c r="F11048" s="3" t="str">
        <f t="shared" si="344"/>
        <v>GGenCDA LK2026</v>
      </c>
      <c r="G11048" s="9">
        <v>0</v>
      </c>
      <c r="H11048" s="9">
        <v>0</v>
      </c>
      <c r="I11048" s="9">
        <v>0</v>
      </c>
      <c r="J11048" s="9">
        <v>0</v>
      </c>
      <c r="K11048" s="9">
        <v>0</v>
      </c>
      <c r="L11048" s="9">
        <v>0</v>
      </c>
      <c r="M11048" s="9">
        <v>0</v>
      </c>
      <c r="N11048" s="9">
        <v>0</v>
      </c>
      <c r="O11048" s="9">
        <v>0</v>
      </c>
      <c r="P11048" s="9">
        <v>0</v>
      </c>
      <c r="Q11048" s="9">
        <v>0</v>
      </c>
      <c r="R11048" s="9">
        <v>0</v>
      </c>
      <c r="S11048" s="9">
        <v>0</v>
      </c>
      <c r="T11048" s="9">
        <v>0</v>
      </c>
    </row>
    <row r="11049" spans="1:20" x14ac:dyDescent="0.35">
      <c r="A11049">
        <f t="shared" si="345"/>
        <v>11049</v>
      </c>
      <c r="B11049" s="3" t="s">
        <v>71</v>
      </c>
      <c r="C11049" s="3" t="s">
        <v>77</v>
      </c>
      <c r="D11049" s="3" t="s">
        <v>40</v>
      </c>
      <c r="E11049">
        <v>2027</v>
      </c>
      <c r="F11049" s="3" t="str">
        <f t="shared" si="344"/>
        <v>GGenCDA LK2027</v>
      </c>
      <c r="G11049" s="9">
        <v>0</v>
      </c>
      <c r="H11049" s="9">
        <v>0</v>
      </c>
      <c r="I11049" s="9">
        <v>0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  <c r="R11049" s="9">
        <v>0</v>
      </c>
      <c r="S11049" s="9">
        <v>0</v>
      </c>
      <c r="T11049" s="9">
        <v>0</v>
      </c>
    </row>
    <row r="11050" spans="1:20" x14ac:dyDescent="0.35">
      <c r="A11050">
        <f t="shared" si="345"/>
        <v>11050</v>
      </c>
      <c r="B11050" s="3" t="s">
        <v>71</v>
      </c>
      <c r="C11050" s="3" t="s">
        <v>77</v>
      </c>
      <c r="D11050" s="3" t="s">
        <v>40</v>
      </c>
      <c r="E11050">
        <v>2028</v>
      </c>
      <c r="F11050" s="3" t="str">
        <f t="shared" si="344"/>
        <v>GGenCDA LK2028</v>
      </c>
      <c r="G11050" s="9">
        <v>0</v>
      </c>
      <c r="H11050" s="9">
        <v>0</v>
      </c>
      <c r="I11050" s="9">
        <v>0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  <c r="Q11050" s="9">
        <v>0</v>
      </c>
      <c r="R11050" s="9">
        <v>0</v>
      </c>
      <c r="S11050" s="9">
        <v>0</v>
      </c>
      <c r="T11050" s="9">
        <v>0</v>
      </c>
    </row>
    <row r="11051" spans="1:20" x14ac:dyDescent="0.35">
      <c r="A11051">
        <f t="shared" si="345"/>
        <v>11051</v>
      </c>
      <c r="B11051" s="3" t="s">
        <v>71</v>
      </c>
      <c r="C11051" s="3" t="s">
        <v>77</v>
      </c>
      <c r="D11051" s="3" t="s">
        <v>40</v>
      </c>
      <c r="E11051">
        <v>2029</v>
      </c>
      <c r="F11051" s="3" t="str">
        <f t="shared" si="344"/>
        <v>GGenCDA LK2029</v>
      </c>
      <c r="G11051" s="9">
        <v>0</v>
      </c>
      <c r="H11051" s="9">
        <v>0</v>
      </c>
      <c r="I11051" s="9">
        <v>0</v>
      </c>
      <c r="J11051" s="9">
        <v>0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  <c r="Q11051" s="9">
        <v>0</v>
      </c>
      <c r="R11051" s="9">
        <v>0</v>
      </c>
      <c r="S11051" s="9">
        <v>0</v>
      </c>
      <c r="T11051" s="9">
        <v>0</v>
      </c>
    </row>
    <row r="11052" spans="1:20" x14ac:dyDescent="0.35">
      <c r="A11052">
        <f t="shared" si="345"/>
        <v>11052</v>
      </c>
      <c r="B11052" s="3" t="s">
        <v>71</v>
      </c>
      <c r="C11052" s="3" t="s">
        <v>77</v>
      </c>
      <c r="D11052" s="3" t="s">
        <v>41</v>
      </c>
      <c r="E11052">
        <v>2020</v>
      </c>
      <c r="F11052" s="3" t="str">
        <f t="shared" si="344"/>
        <v>GGenPOST F2020</v>
      </c>
      <c r="G11052" s="9">
        <v>7</v>
      </c>
      <c r="H11052" s="9">
        <v>14</v>
      </c>
      <c r="I11052" s="9">
        <v>6</v>
      </c>
      <c r="J11052" s="9">
        <v>8</v>
      </c>
      <c r="K11052" s="9">
        <v>2</v>
      </c>
      <c r="L11052" s="9">
        <v>16</v>
      </c>
      <c r="M11052" s="9">
        <v>15</v>
      </c>
      <c r="N11052" s="9">
        <v>11</v>
      </c>
      <c r="O11052" s="9">
        <v>11</v>
      </c>
      <c r="P11052" s="9">
        <v>12</v>
      </c>
      <c r="Q11052" s="9">
        <v>14</v>
      </c>
      <c r="R11052" s="9">
        <v>7</v>
      </c>
      <c r="S11052" s="9">
        <v>4</v>
      </c>
      <c r="T11052" s="9">
        <v>6</v>
      </c>
    </row>
    <row r="11053" spans="1:20" x14ac:dyDescent="0.35">
      <c r="A11053">
        <f t="shared" si="345"/>
        <v>11053</v>
      </c>
      <c r="B11053" s="3" t="s">
        <v>71</v>
      </c>
      <c r="C11053" s="3" t="s">
        <v>77</v>
      </c>
      <c r="D11053" s="3" t="s">
        <v>41</v>
      </c>
      <c r="E11053">
        <v>2021</v>
      </c>
      <c r="F11053" s="3" t="str">
        <f t="shared" si="344"/>
        <v>GGenPOST F2021</v>
      </c>
      <c r="G11053" s="9">
        <v>12</v>
      </c>
      <c r="H11053" s="9">
        <v>11</v>
      </c>
      <c r="I11053" s="9">
        <v>6</v>
      </c>
      <c r="J11053" s="9">
        <v>9</v>
      </c>
      <c r="K11053" s="9">
        <v>5</v>
      </c>
      <c r="L11053" s="9">
        <v>10</v>
      </c>
      <c r="M11053" s="9">
        <v>10</v>
      </c>
      <c r="N11053" s="9">
        <v>15</v>
      </c>
      <c r="O11053" s="9">
        <v>11</v>
      </c>
      <c r="P11053" s="9">
        <v>15</v>
      </c>
      <c r="Q11053" s="9">
        <v>13</v>
      </c>
      <c r="R11053" s="9">
        <v>5</v>
      </c>
      <c r="S11053" s="9">
        <v>3</v>
      </c>
      <c r="T11053" s="9">
        <v>6</v>
      </c>
    </row>
    <row r="11054" spans="1:20" x14ac:dyDescent="0.35">
      <c r="A11054">
        <f t="shared" si="345"/>
        <v>11054</v>
      </c>
      <c r="B11054" s="3" t="s">
        <v>71</v>
      </c>
      <c r="C11054" s="3" t="s">
        <v>77</v>
      </c>
      <c r="D11054" s="3" t="s">
        <v>41</v>
      </c>
      <c r="E11054">
        <v>2022</v>
      </c>
      <c r="F11054" s="3" t="str">
        <f t="shared" si="344"/>
        <v>GGenPOST F2022</v>
      </c>
      <c r="G11054" s="9">
        <v>4</v>
      </c>
      <c r="H11054" s="9">
        <v>5</v>
      </c>
      <c r="I11054" s="9">
        <v>8</v>
      </c>
      <c r="J11054" s="9">
        <v>6</v>
      </c>
      <c r="K11054" s="9">
        <v>4</v>
      </c>
      <c r="L11054" s="9">
        <v>13</v>
      </c>
      <c r="M11054" s="9">
        <v>16</v>
      </c>
      <c r="N11054" s="9">
        <v>16</v>
      </c>
      <c r="O11054" s="9">
        <v>11</v>
      </c>
      <c r="P11054" s="9">
        <v>11</v>
      </c>
      <c r="Q11054" s="9">
        <v>15</v>
      </c>
      <c r="R11054" s="9">
        <v>13</v>
      </c>
      <c r="S11054" s="9">
        <v>11</v>
      </c>
      <c r="T11054" s="9">
        <v>7</v>
      </c>
    </row>
    <row r="11055" spans="1:20" x14ac:dyDescent="0.35">
      <c r="A11055">
        <f t="shared" si="345"/>
        <v>11055</v>
      </c>
      <c r="B11055" s="3" t="s">
        <v>71</v>
      </c>
      <c r="C11055" s="3" t="s">
        <v>77</v>
      </c>
      <c r="D11055" s="3" t="s">
        <v>41</v>
      </c>
      <c r="E11055">
        <v>2023</v>
      </c>
      <c r="F11055" s="3" t="str">
        <f t="shared" si="344"/>
        <v>GGenPOST F2023</v>
      </c>
      <c r="G11055" s="9">
        <v>12</v>
      </c>
      <c r="H11055" s="9">
        <v>6</v>
      </c>
      <c r="I11055" s="9">
        <v>16</v>
      </c>
      <c r="J11055" s="9">
        <v>16</v>
      </c>
      <c r="K11055" s="9">
        <v>15</v>
      </c>
      <c r="L11055" s="9">
        <v>11</v>
      </c>
      <c r="M11055" s="9">
        <v>11</v>
      </c>
      <c r="N11055" s="9">
        <v>11</v>
      </c>
      <c r="O11055" s="9">
        <v>11</v>
      </c>
      <c r="P11055" s="9">
        <v>14</v>
      </c>
      <c r="Q11055" s="9">
        <v>13</v>
      </c>
      <c r="R11055" s="9">
        <v>5</v>
      </c>
      <c r="S11055" s="9">
        <v>3</v>
      </c>
      <c r="T11055" s="9">
        <v>7</v>
      </c>
    </row>
    <row r="11056" spans="1:20" x14ac:dyDescent="0.35">
      <c r="A11056">
        <f t="shared" si="345"/>
        <v>11056</v>
      </c>
      <c r="B11056" s="3" t="s">
        <v>71</v>
      </c>
      <c r="C11056" s="3" t="s">
        <v>77</v>
      </c>
      <c r="D11056" s="3" t="s">
        <v>41</v>
      </c>
      <c r="E11056">
        <v>2024</v>
      </c>
      <c r="F11056" s="3" t="str">
        <f t="shared" si="344"/>
        <v>GGenPOST F2024</v>
      </c>
      <c r="G11056" s="9">
        <v>13</v>
      </c>
      <c r="H11056" s="9">
        <v>13</v>
      </c>
      <c r="I11056" s="9">
        <v>14</v>
      </c>
      <c r="J11056" s="9">
        <v>14</v>
      </c>
      <c r="K11056" s="9">
        <v>8</v>
      </c>
      <c r="L11056" s="9">
        <v>15</v>
      </c>
      <c r="M11056" s="9">
        <v>15</v>
      </c>
      <c r="N11056" s="9">
        <v>11</v>
      </c>
      <c r="O11056" s="9">
        <v>11</v>
      </c>
      <c r="P11056" s="9">
        <v>16</v>
      </c>
      <c r="Q11056" s="9">
        <v>8</v>
      </c>
      <c r="R11056" s="9">
        <v>3</v>
      </c>
      <c r="S11056" s="9">
        <v>4</v>
      </c>
      <c r="T11056" s="9">
        <v>10</v>
      </c>
    </row>
    <row r="11057" spans="1:20" x14ac:dyDescent="0.35">
      <c r="A11057">
        <f t="shared" si="345"/>
        <v>11057</v>
      </c>
      <c r="B11057" s="3" t="s">
        <v>71</v>
      </c>
      <c r="C11057" s="3" t="s">
        <v>77</v>
      </c>
      <c r="D11057" s="3" t="s">
        <v>41</v>
      </c>
      <c r="E11057">
        <v>2025</v>
      </c>
      <c r="F11057" s="3" t="str">
        <f t="shared" si="344"/>
        <v>GGenPOST F2025</v>
      </c>
      <c r="G11057" s="9">
        <v>12</v>
      </c>
      <c r="H11057" s="9">
        <v>11</v>
      </c>
      <c r="I11057" s="9">
        <v>11</v>
      </c>
      <c r="J11057" s="9">
        <v>13</v>
      </c>
      <c r="K11057" s="9">
        <v>16</v>
      </c>
      <c r="L11057" s="9">
        <v>12</v>
      </c>
      <c r="M11057" s="9">
        <v>14</v>
      </c>
      <c r="N11057" s="9">
        <v>11</v>
      </c>
      <c r="O11057" s="9">
        <v>11</v>
      </c>
      <c r="P11057" s="9">
        <v>15</v>
      </c>
      <c r="Q11057" s="9">
        <v>11</v>
      </c>
      <c r="R11057" s="9">
        <v>4</v>
      </c>
      <c r="S11057" s="9">
        <v>2</v>
      </c>
      <c r="T11057" s="9">
        <v>9</v>
      </c>
    </row>
    <row r="11058" spans="1:20" x14ac:dyDescent="0.35">
      <c r="A11058">
        <f t="shared" si="345"/>
        <v>11058</v>
      </c>
      <c r="B11058" s="3" t="s">
        <v>71</v>
      </c>
      <c r="C11058" s="3" t="s">
        <v>77</v>
      </c>
      <c r="D11058" s="3" t="s">
        <v>41</v>
      </c>
      <c r="E11058">
        <v>2026</v>
      </c>
      <c r="F11058" s="3" t="str">
        <f t="shared" si="344"/>
        <v>GGenPOST F2026</v>
      </c>
      <c r="G11058" s="9">
        <v>12</v>
      </c>
      <c r="H11058" s="9">
        <v>14</v>
      </c>
      <c r="I11058" s="9">
        <v>9</v>
      </c>
      <c r="J11058" s="9">
        <v>9</v>
      </c>
      <c r="K11058" s="9">
        <v>2</v>
      </c>
      <c r="L11058" s="9">
        <v>16</v>
      </c>
      <c r="M11058" s="9">
        <v>16</v>
      </c>
      <c r="N11058" s="9">
        <v>12</v>
      </c>
      <c r="O11058" s="9">
        <v>11</v>
      </c>
      <c r="P11058" s="9">
        <v>11</v>
      </c>
      <c r="Q11058" s="9">
        <v>16</v>
      </c>
      <c r="R11058" s="9">
        <v>9</v>
      </c>
      <c r="S11058" s="9">
        <v>9</v>
      </c>
      <c r="T11058" s="9">
        <v>6</v>
      </c>
    </row>
    <row r="11059" spans="1:20" x14ac:dyDescent="0.35">
      <c r="A11059">
        <f t="shared" si="345"/>
        <v>11059</v>
      </c>
      <c r="B11059" s="3" t="s">
        <v>71</v>
      </c>
      <c r="C11059" s="3" t="s">
        <v>77</v>
      </c>
      <c r="D11059" s="3" t="s">
        <v>41</v>
      </c>
      <c r="E11059">
        <v>2027</v>
      </c>
      <c r="F11059" s="3" t="str">
        <f t="shared" si="344"/>
        <v>GGenPOST F2027</v>
      </c>
      <c r="G11059" s="9">
        <v>12</v>
      </c>
      <c r="H11059" s="9">
        <v>8</v>
      </c>
      <c r="I11059" s="9">
        <v>14</v>
      </c>
      <c r="J11059" s="9">
        <v>11</v>
      </c>
      <c r="K11059" s="9">
        <v>2</v>
      </c>
      <c r="L11059" s="9">
        <v>15</v>
      </c>
      <c r="M11059" s="9">
        <v>15</v>
      </c>
      <c r="N11059" s="9">
        <v>12</v>
      </c>
      <c r="O11059" s="9">
        <v>11</v>
      </c>
      <c r="P11059" s="9">
        <v>11</v>
      </c>
      <c r="Q11059" s="9">
        <v>16</v>
      </c>
      <c r="R11059" s="9">
        <v>10</v>
      </c>
      <c r="S11059" s="9">
        <v>13</v>
      </c>
      <c r="T11059" s="9">
        <v>10</v>
      </c>
    </row>
    <row r="11060" spans="1:20" x14ac:dyDescent="0.35">
      <c r="A11060">
        <f t="shared" si="345"/>
        <v>11060</v>
      </c>
      <c r="B11060" s="3" t="s">
        <v>71</v>
      </c>
      <c r="C11060" s="3" t="s">
        <v>77</v>
      </c>
      <c r="D11060" s="3" t="s">
        <v>41</v>
      </c>
      <c r="E11060">
        <v>2028</v>
      </c>
      <c r="F11060" s="3" t="str">
        <f t="shared" si="344"/>
        <v>GGenPOST F2028</v>
      </c>
      <c r="G11060" s="9">
        <v>8</v>
      </c>
      <c r="H11060" s="9">
        <v>16</v>
      </c>
      <c r="I11060" s="9">
        <v>12</v>
      </c>
      <c r="J11060" s="9">
        <v>13</v>
      </c>
      <c r="K11060" s="9">
        <v>14</v>
      </c>
      <c r="L11060" s="9">
        <v>15</v>
      </c>
      <c r="M11060" s="9">
        <v>16</v>
      </c>
      <c r="N11060" s="9">
        <v>11</v>
      </c>
      <c r="O11060" s="9">
        <v>11</v>
      </c>
      <c r="P11060" s="9">
        <v>11</v>
      </c>
      <c r="Q11060" s="9">
        <v>16</v>
      </c>
      <c r="R11060" s="9">
        <v>13</v>
      </c>
      <c r="S11060" s="9">
        <v>11</v>
      </c>
      <c r="T11060" s="9">
        <v>5</v>
      </c>
    </row>
    <row r="11061" spans="1:20" x14ac:dyDescent="0.35">
      <c r="A11061">
        <f t="shared" si="345"/>
        <v>11061</v>
      </c>
      <c r="B11061" s="3" t="s">
        <v>71</v>
      </c>
      <c r="C11061" s="3" t="s">
        <v>77</v>
      </c>
      <c r="D11061" s="3" t="s">
        <v>41</v>
      </c>
      <c r="E11061">
        <v>2029</v>
      </c>
      <c r="F11061" s="3" t="str">
        <f t="shared" si="344"/>
        <v>GGenPOST F2029</v>
      </c>
      <c r="G11061" s="9">
        <v>9</v>
      </c>
      <c r="H11061" s="9">
        <v>6</v>
      </c>
      <c r="I11061" s="9">
        <v>6</v>
      </c>
      <c r="J11061" s="9">
        <v>5</v>
      </c>
      <c r="K11061" s="9">
        <v>2</v>
      </c>
      <c r="L11061" s="9">
        <v>16</v>
      </c>
      <c r="M11061" s="9">
        <v>15</v>
      </c>
      <c r="N11061" s="9">
        <v>13</v>
      </c>
      <c r="O11061" s="9">
        <v>11</v>
      </c>
      <c r="P11061" s="9">
        <v>13</v>
      </c>
      <c r="Q11061" s="9">
        <v>14</v>
      </c>
      <c r="R11061" s="9">
        <v>6</v>
      </c>
      <c r="S11061" s="9">
        <v>3</v>
      </c>
      <c r="T11061" s="9">
        <v>4</v>
      </c>
    </row>
    <row r="11062" spans="1:20" x14ac:dyDescent="0.35">
      <c r="A11062">
        <f t="shared" si="345"/>
        <v>11062</v>
      </c>
      <c r="B11062" s="3" t="s">
        <v>71</v>
      </c>
      <c r="C11062" s="3" t="s">
        <v>77</v>
      </c>
      <c r="D11062" s="3" t="s">
        <v>42</v>
      </c>
      <c r="E11062">
        <v>2020</v>
      </c>
      <c r="F11062" s="3" t="str">
        <f t="shared" si="344"/>
        <v>GGenUP FLS2020</v>
      </c>
      <c r="G11062" s="9">
        <v>9</v>
      </c>
      <c r="H11062" s="9">
        <v>9</v>
      </c>
      <c r="I11062" s="9">
        <v>8</v>
      </c>
      <c r="J11062" s="9">
        <v>10</v>
      </c>
      <c r="K11062" s="9">
        <v>3</v>
      </c>
      <c r="L11062" s="9">
        <v>9</v>
      </c>
      <c r="M11062" s="9">
        <v>9</v>
      </c>
      <c r="N11062" s="9">
        <v>8</v>
      </c>
      <c r="O11062" s="9">
        <v>8</v>
      </c>
      <c r="P11062" s="9">
        <v>9</v>
      </c>
      <c r="Q11062" s="9">
        <v>9</v>
      </c>
      <c r="R11062" s="9">
        <v>9</v>
      </c>
      <c r="S11062" s="9">
        <v>5</v>
      </c>
      <c r="T11062" s="9">
        <v>8</v>
      </c>
    </row>
    <row r="11063" spans="1:20" x14ac:dyDescent="0.35">
      <c r="A11063">
        <f t="shared" si="345"/>
        <v>11063</v>
      </c>
      <c r="B11063" s="3" t="s">
        <v>71</v>
      </c>
      <c r="C11063" s="3" t="s">
        <v>77</v>
      </c>
      <c r="D11063" s="3" t="s">
        <v>42</v>
      </c>
      <c r="E11063">
        <v>2021</v>
      </c>
      <c r="F11063" s="3" t="str">
        <f t="shared" si="344"/>
        <v>GGenUP FLS2021</v>
      </c>
      <c r="G11063" s="9">
        <v>10</v>
      </c>
      <c r="H11063" s="9">
        <v>10</v>
      </c>
      <c r="I11063" s="9">
        <v>9</v>
      </c>
      <c r="J11063" s="9">
        <v>10</v>
      </c>
      <c r="K11063" s="9">
        <v>7</v>
      </c>
      <c r="L11063" s="9">
        <v>10</v>
      </c>
      <c r="M11063" s="9">
        <v>10</v>
      </c>
      <c r="N11063" s="9">
        <v>9</v>
      </c>
      <c r="O11063" s="9">
        <v>8</v>
      </c>
      <c r="P11063" s="9">
        <v>9</v>
      </c>
      <c r="Q11063" s="9">
        <v>10</v>
      </c>
      <c r="R11063" s="9">
        <v>6</v>
      </c>
      <c r="S11063" s="9">
        <v>4</v>
      </c>
      <c r="T11063" s="9">
        <v>8</v>
      </c>
    </row>
    <row r="11064" spans="1:20" x14ac:dyDescent="0.35">
      <c r="A11064">
        <f t="shared" si="345"/>
        <v>11064</v>
      </c>
      <c r="B11064" s="3" t="s">
        <v>71</v>
      </c>
      <c r="C11064" s="3" t="s">
        <v>77</v>
      </c>
      <c r="D11064" s="3" t="s">
        <v>42</v>
      </c>
      <c r="E11064">
        <v>2022</v>
      </c>
      <c r="F11064" s="3" t="str">
        <f t="shared" si="344"/>
        <v>GGenUP FLS2022</v>
      </c>
      <c r="G11064" s="9">
        <v>5</v>
      </c>
      <c r="H11064" s="9">
        <v>7</v>
      </c>
      <c r="I11064" s="9">
        <v>10</v>
      </c>
      <c r="J11064" s="9">
        <v>8</v>
      </c>
      <c r="K11064" s="9">
        <v>6</v>
      </c>
      <c r="L11064" s="9">
        <v>10</v>
      </c>
      <c r="M11064" s="9">
        <v>9</v>
      </c>
      <c r="N11064" s="9">
        <v>9</v>
      </c>
      <c r="O11064" s="9">
        <v>8</v>
      </c>
      <c r="P11064" s="9">
        <v>8</v>
      </c>
      <c r="Q11064" s="9">
        <v>9</v>
      </c>
      <c r="R11064" s="9">
        <v>10</v>
      </c>
      <c r="S11064" s="9">
        <v>10</v>
      </c>
      <c r="T11064" s="9">
        <v>9</v>
      </c>
    </row>
    <row r="11065" spans="1:20" x14ac:dyDescent="0.35">
      <c r="A11065">
        <f t="shared" si="345"/>
        <v>11065</v>
      </c>
      <c r="B11065" s="3" t="s">
        <v>71</v>
      </c>
      <c r="C11065" s="3" t="s">
        <v>77</v>
      </c>
      <c r="D11065" s="3" t="s">
        <v>42</v>
      </c>
      <c r="E11065">
        <v>2023</v>
      </c>
      <c r="F11065" s="3" t="str">
        <f t="shared" si="344"/>
        <v>GGenUP FLS2023</v>
      </c>
      <c r="G11065" s="9">
        <v>10</v>
      </c>
      <c r="H11065" s="9">
        <v>8</v>
      </c>
      <c r="I11065" s="9">
        <v>9</v>
      </c>
      <c r="J11065" s="9">
        <v>9</v>
      </c>
      <c r="K11065" s="9">
        <v>9</v>
      </c>
      <c r="L11065" s="9">
        <v>8</v>
      </c>
      <c r="M11065" s="9">
        <v>8</v>
      </c>
      <c r="N11065" s="9">
        <v>8</v>
      </c>
      <c r="O11065" s="9">
        <v>8</v>
      </c>
      <c r="P11065" s="9">
        <v>9</v>
      </c>
      <c r="Q11065" s="9">
        <v>10</v>
      </c>
      <c r="R11065" s="9">
        <v>7</v>
      </c>
      <c r="S11065" s="9">
        <v>4</v>
      </c>
      <c r="T11065" s="9">
        <v>9</v>
      </c>
    </row>
    <row r="11066" spans="1:20" x14ac:dyDescent="0.35">
      <c r="A11066">
        <f t="shared" si="345"/>
        <v>11066</v>
      </c>
      <c r="B11066" s="3" t="s">
        <v>71</v>
      </c>
      <c r="C11066" s="3" t="s">
        <v>77</v>
      </c>
      <c r="D11066" s="3" t="s">
        <v>42</v>
      </c>
      <c r="E11066">
        <v>2024</v>
      </c>
      <c r="F11066" s="3" t="str">
        <f t="shared" si="344"/>
        <v>GGenUP FLS2024</v>
      </c>
      <c r="G11066" s="9">
        <v>10</v>
      </c>
      <c r="H11066" s="9">
        <v>10</v>
      </c>
      <c r="I11066" s="9">
        <v>9</v>
      </c>
      <c r="J11066" s="9">
        <v>9</v>
      </c>
      <c r="K11066" s="9">
        <v>10</v>
      </c>
      <c r="L11066" s="9">
        <v>9</v>
      </c>
      <c r="M11066" s="9">
        <v>9</v>
      </c>
      <c r="N11066" s="9">
        <v>8</v>
      </c>
      <c r="O11066" s="9">
        <v>8</v>
      </c>
      <c r="P11066" s="9">
        <v>9</v>
      </c>
      <c r="Q11066" s="9">
        <v>10</v>
      </c>
      <c r="R11066" s="9">
        <v>4</v>
      </c>
      <c r="S11066" s="9">
        <v>5</v>
      </c>
      <c r="T11066" s="9">
        <v>10</v>
      </c>
    </row>
    <row r="11067" spans="1:20" x14ac:dyDescent="0.35">
      <c r="A11067">
        <f t="shared" si="345"/>
        <v>11067</v>
      </c>
      <c r="B11067" s="3" t="s">
        <v>71</v>
      </c>
      <c r="C11067" s="3" t="s">
        <v>77</v>
      </c>
      <c r="D11067" s="3" t="s">
        <v>42</v>
      </c>
      <c r="E11067">
        <v>2025</v>
      </c>
      <c r="F11067" s="3" t="str">
        <f t="shared" si="344"/>
        <v>GGenUP FLS2025</v>
      </c>
      <c r="G11067" s="9">
        <v>10</v>
      </c>
      <c r="H11067" s="9">
        <v>10</v>
      </c>
      <c r="I11067" s="9">
        <v>10</v>
      </c>
      <c r="J11067" s="9">
        <v>9</v>
      </c>
      <c r="K11067" s="9">
        <v>9</v>
      </c>
      <c r="L11067" s="9">
        <v>9</v>
      </c>
      <c r="M11067" s="9">
        <v>9</v>
      </c>
      <c r="N11067" s="9">
        <v>8</v>
      </c>
      <c r="O11067" s="9">
        <v>8</v>
      </c>
      <c r="P11067" s="9">
        <v>9</v>
      </c>
      <c r="Q11067" s="9">
        <v>10</v>
      </c>
      <c r="R11067" s="9">
        <v>5</v>
      </c>
      <c r="S11067" s="9">
        <v>2</v>
      </c>
      <c r="T11067" s="9">
        <v>10</v>
      </c>
    </row>
    <row r="11068" spans="1:20" x14ac:dyDescent="0.35">
      <c r="A11068">
        <f t="shared" si="345"/>
        <v>11068</v>
      </c>
      <c r="B11068" s="3" t="s">
        <v>71</v>
      </c>
      <c r="C11068" s="3" t="s">
        <v>77</v>
      </c>
      <c r="D11068" s="3" t="s">
        <v>42</v>
      </c>
      <c r="E11068">
        <v>2026</v>
      </c>
      <c r="F11068" s="3" t="str">
        <f t="shared" si="344"/>
        <v>GGenUP FLS2026</v>
      </c>
      <c r="G11068" s="9">
        <v>10</v>
      </c>
      <c r="H11068" s="9">
        <v>9</v>
      </c>
      <c r="I11068" s="9">
        <v>10</v>
      </c>
      <c r="J11068" s="9">
        <v>10</v>
      </c>
      <c r="K11068" s="9">
        <v>3</v>
      </c>
      <c r="L11068" s="9">
        <v>9</v>
      </c>
      <c r="M11068" s="9">
        <v>9</v>
      </c>
      <c r="N11068" s="9">
        <v>9</v>
      </c>
      <c r="O11068" s="9">
        <v>8</v>
      </c>
      <c r="P11068" s="9">
        <v>8</v>
      </c>
      <c r="Q11068" s="9">
        <v>9</v>
      </c>
      <c r="R11068" s="9">
        <v>10</v>
      </c>
      <c r="S11068" s="9">
        <v>10</v>
      </c>
      <c r="T11068" s="9">
        <v>8</v>
      </c>
    </row>
    <row r="11069" spans="1:20" x14ac:dyDescent="0.35">
      <c r="A11069">
        <f t="shared" si="345"/>
        <v>11069</v>
      </c>
      <c r="B11069" s="3" t="s">
        <v>71</v>
      </c>
      <c r="C11069" s="3" t="s">
        <v>77</v>
      </c>
      <c r="D11069" s="3" t="s">
        <v>42</v>
      </c>
      <c r="E11069">
        <v>2027</v>
      </c>
      <c r="F11069" s="3" t="str">
        <f t="shared" si="344"/>
        <v>GGenUP FLS2027</v>
      </c>
      <c r="G11069" s="9">
        <v>10</v>
      </c>
      <c r="H11069" s="9">
        <v>10</v>
      </c>
      <c r="I11069" s="9">
        <v>9</v>
      </c>
      <c r="J11069" s="9">
        <v>10</v>
      </c>
      <c r="K11069" s="9">
        <v>4</v>
      </c>
      <c r="L11069" s="9">
        <v>9</v>
      </c>
      <c r="M11069" s="9">
        <v>9</v>
      </c>
      <c r="N11069" s="9">
        <v>8</v>
      </c>
      <c r="O11069" s="9">
        <v>8</v>
      </c>
      <c r="P11069" s="9">
        <v>8</v>
      </c>
      <c r="Q11069" s="9">
        <v>9</v>
      </c>
      <c r="R11069" s="9">
        <v>10</v>
      </c>
      <c r="S11069" s="9">
        <v>10</v>
      </c>
      <c r="T11069" s="9">
        <v>10</v>
      </c>
    </row>
    <row r="11070" spans="1:20" x14ac:dyDescent="0.35">
      <c r="A11070">
        <f t="shared" si="345"/>
        <v>11070</v>
      </c>
      <c r="B11070" s="3" t="s">
        <v>71</v>
      </c>
      <c r="C11070" s="3" t="s">
        <v>77</v>
      </c>
      <c r="D11070" s="3" t="s">
        <v>42</v>
      </c>
      <c r="E11070">
        <v>2028</v>
      </c>
      <c r="F11070" s="3" t="str">
        <f t="shared" si="344"/>
        <v>GGenUP FLS2028</v>
      </c>
      <c r="G11070" s="9">
        <v>10</v>
      </c>
      <c r="H11070" s="9">
        <v>9</v>
      </c>
      <c r="I11070" s="9">
        <v>10</v>
      </c>
      <c r="J11070" s="9">
        <v>9</v>
      </c>
      <c r="K11070" s="9">
        <v>9</v>
      </c>
      <c r="L11070" s="9">
        <v>9</v>
      </c>
      <c r="M11070" s="9">
        <v>9</v>
      </c>
      <c r="N11070" s="9">
        <v>8</v>
      </c>
      <c r="O11070" s="9">
        <v>8</v>
      </c>
      <c r="P11070" s="9">
        <v>8</v>
      </c>
      <c r="Q11070" s="9">
        <v>9</v>
      </c>
      <c r="R11070" s="9">
        <v>10</v>
      </c>
      <c r="S11070" s="9">
        <v>10</v>
      </c>
      <c r="T11070" s="9">
        <v>8</v>
      </c>
    </row>
    <row r="11071" spans="1:20" x14ac:dyDescent="0.35">
      <c r="A11071">
        <f t="shared" si="345"/>
        <v>11071</v>
      </c>
      <c r="B11071" s="3" t="s">
        <v>71</v>
      </c>
      <c r="C11071" s="3" t="s">
        <v>77</v>
      </c>
      <c r="D11071" s="3" t="s">
        <v>42</v>
      </c>
      <c r="E11071">
        <v>2029</v>
      </c>
      <c r="F11071" s="3" t="str">
        <f t="shared" si="344"/>
        <v>GGenUP FLS2029</v>
      </c>
      <c r="G11071" s="9">
        <v>10</v>
      </c>
      <c r="H11071" s="9">
        <v>8</v>
      </c>
      <c r="I11071" s="9">
        <v>9</v>
      </c>
      <c r="J11071" s="9">
        <v>8</v>
      </c>
      <c r="K11071" s="9">
        <v>2</v>
      </c>
      <c r="L11071" s="9">
        <v>9</v>
      </c>
      <c r="M11071" s="9">
        <v>9</v>
      </c>
      <c r="N11071" s="9">
        <v>9</v>
      </c>
      <c r="O11071" s="9">
        <v>8</v>
      </c>
      <c r="P11071" s="9">
        <v>9</v>
      </c>
      <c r="Q11071" s="9">
        <v>10</v>
      </c>
      <c r="R11071" s="9">
        <v>8</v>
      </c>
      <c r="S11071" s="9">
        <v>4</v>
      </c>
      <c r="T11071" s="9">
        <v>6</v>
      </c>
    </row>
    <row r="11072" spans="1:20" x14ac:dyDescent="0.35">
      <c r="A11072">
        <f t="shared" si="345"/>
        <v>11072</v>
      </c>
      <c r="B11072" s="3" t="s">
        <v>71</v>
      </c>
      <c r="C11072" s="3" t="s">
        <v>77</v>
      </c>
      <c r="D11072" s="3" t="s">
        <v>43</v>
      </c>
      <c r="E11072">
        <v>2020</v>
      </c>
      <c r="F11072" s="3" t="str">
        <f t="shared" si="344"/>
        <v>GGenMON ST2020</v>
      </c>
      <c r="G11072" s="9">
        <v>12</v>
      </c>
      <c r="H11072" s="9">
        <v>14</v>
      </c>
      <c r="I11072" s="9">
        <v>10</v>
      </c>
      <c r="J11072" s="9">
        <v>13</v>
      </c>
      <c r="K11072" s="9">
        <v>5</v>
      </c>
      <c r="L11072" s="9">
        <v>14</v>
      </c>
      <c r="M11072" s="9">
        <v>14</v>
      </c>
      <c r="N11072" s="9">
        <v>14</v>
      </c>
      <c r="O11072" s="9">
        <v>14</v>
      </c>
      <c r="P11072" s="9">
        <v>14</v>
      </c>
      <c r="Q11072" s="9">
        <v>14</v>
      </c>
      <c r="R11072" s="9">
        <v>11</v>
      </c>
      <c r="S11072" s="9">
        <v>7</v>
      </c>
      <c r="T11072" s="9">
        <v>10</v>
      </c>
    </row>
    <row r="11073" spans="1:20" x14ac:dyDescent="0.35">
      <c r="A11073">
        <f t="shared" si="345"/>
        <v>11073</v>
      </c>
      <c r="B11073" s="3" t="s">
        <v>71</v>
      </c>
      <c r="C11073" s="3" t="s">
        <v>77</v>
      </c>
      <c r="D11073" s="3" t="s">
        <v>43</v>
      </c>
      <c r="E11073">
        <v>2021</v>
      </c>
      <c r="F11073" s="3" t="str">
        <f t="shared" si="344"/>
        <v>GGenMON ST2021</v>
      </c>
      <c r="G11073" s="9">
        <v>14</v>
      </c>
      <c r="H11073" s="9">
        <v>14</v>
      </c>
      <c r="I11073" s="9">
        <v>11</v>
      </c>
      <c r="J11073" s="9">
        <v>13</v>
      </c>
      <c r="K11073" s="9">
        <v>10</v>
      </c>
      <c r="L11073" s="9">
        <v>13</v>
      </c>
      <c r="M11073" s="9">
        <v>13</v>
      </c>
      <c r="N11073" s="9">
        <v>14</v>
      </c>
      <c r="O11073" s="9">
        <v>14</v>
      </c>
      <c r="P11073" s="9">
        <v>14</v>
      </c>
      <c r="Q11073" s="9">
        <v>14</v>
      </c>
      <c r="R11073" s="9">
        <v>9</v>
      </c>
      <c r="S11073" s="9">
        <v>6</v>
      </c>
      <c r="T11073" s="9">
        <v>10</v>
      </c>
    </row>
    <row r="11074" spans="1:20" x14ac:dyDescent="0.35">
      <c r="A11074">
        <f t="shared" si="345"/>
        <v>11074</v>
      </c>
      <c r="B11074" s="3" t="s">
        <v>71</v>
      </c>
      <c r="C11074" s="3" t="s">
        <v>77</v>
      </c>
      <c r="D11074" s="3" t="s">
        <v>43</v>
      </c>
      <c r="E11074">
        <v>2022</v>
      </c>
      <c r="F11074" s="3" t="str">
        <f t="shared" ref="F11074:F11137" si="346">_xlfn.CONCAT(B11074,C11074,D11074,E11074)</f>
        <v>GGenMON ST2022</v>
      </c>
      <c r="G11074" s="9">
        <v>8</v>
      </c>
      <c r="H11074" s="9">
        <v>9</v>
      </c>
      <c r="I11074" s="9">
        <v>12</v>
      </c>
      <c r="J11074" s="9">
        <v>10</v>
      </c>
      <c r="K11074" s="9">
        <v>9</v>
      </c>
      <c r="L11074" s="9">
        <v>14</v>
      </c>
      <c r="M11074" s="9">
        <v>14</v>
      </c>
      <c r="N11074" s="9">
        <v>14</v>
      </c>
      <c r="O11074" s="9">
        <v>14</v>
      </c>
      <c r="P11074" s="9">
        <v>14</v>
      </c>
      <c r="Q11074" s="9">
        <v>14</v>
      </c>
      <c r="R11074" s="9">
        <v>14</v>
      </c>
      <c r="S11074" s="9">
        <v>13</v>
      </c>
      <c r="T11074" s="9">
        <v>12</v>
      </c>
    </row>
    <row r="11075" spans="1:20" x14ac:dyDescent="0.35">
      <c r="A11075">
        <f t="shared" ref="A11075:A11138" si="347">A11074+1</f>
        <v>11075</v>
      </c>
      <c r="B11075" s="3" t="s">
        <v>71</v>
      </c>
      <c r="C11075" s="3" t="s">
        <v>77</v>
      </c>
      <c r="D11075" s="3" t="s">
        <v>43</v>
      </c>
      <c r="E11075">
        <v>2023</v>
      </c>
      <c r="F11075" s="3" t="str">
        <f t="shared" si="346"/>
        <v>GGenMON ST2023</v>
      </c>
      <c r="G11075" s="9">
        <v>14</v>
      </c>
      <c r="H11075" s="9">
        <v>11</v>
      </c>
      <c r="I11075" s="9">
        <v>14</v>
      </c>
      <c r="J11075" s="9">
        <v>14</v>
      </c>
      <c r="K11075" s="9">
        <v>14</v>
      </c>
      <c r="L11075" s="9">
        <v>14</v>
      </c>
      <c r="M11075" s="9">
        <v>14</v>
      </c>
      <c r="N11075" s="9">
        <v>14</v>
      </c>
      <c r="O11075" s="9">
        <v>14</v>
      </c>
      <c r="P11075" s="9">
        <v>14</v>
      </c>
      <c r="Q11075" s="9">
        <v>14</v>
      </c>
      <c r="R11075" s="9">
        <v>10</v>
      </c>
      <c r="S11075" s="9">
        <v>7</v>
      </c>
      <c r="T11075" s="9">
        <v>11</v>
      </c>
    </row>
    <row r="11076" spans="1:20" x14ac:dyDescent="0.35">
      <c r="A11076">
        <f t="shared" si="347"/>
        <v>11076</v>
      </c>
      <c r="B11076" s="3" t="s">
        <v>71</v>
      </c>
      <c r="C11076" s="3" t="s">
        <v>77</v>
      </c>
      <c r="D11076" s="3" t="s">
        <v>43</v>
      </c>
      <c r="E11076">
        <v>2024</v>
      </c>
      <c r="F11076" s="3" t="str">
        <f t="shared" si="346"/>
        <v>GGenMON ST2024</v>
      </c>
      <c r="G11076" s="9">
        <v>14</v>
      </c>
      <c r="H11076" s="9">
        <v>14</v>
      </c>
      <c r="I11076" s="9">
        <v>14</v>
      </c>
      <c r="J11076" s="9">
        <v>14</v>
      </c>
      <c r="K11076" s="9">
        <v>12</v>
      </c>
      <c r="L11076" s="9">
        <v>14</v>
      </c>
      <c r="M11076" s="9">
        <v>14</v>
      </c>
      <c r="N11076" s="9">
        <v>14</v>
      </c>
      <c r="O11076" s="9">
        <v>14</v>
      </c>
      <c r="P11076" s="9">
        <v>14</v>
      </c>
      <c r="Q11076" s="9">
        <v>12</v>
      </c>
      <c r="R11076" s="9">
        <v>7</v>
      </c>
      <c r="S11076" s="9">
        <v>7</v>
      </c>
      <c r="T11076" s="9">
        <v>13</v>
      </c>
    </row>
    <row r="11077" spans="1:20" x14ac:dyDescent="0.35">
      <c r="A11077">
        <f t="shared" si="347"/>
        <v>11077</v>
      </c>
      <c r="B11077" s="3" t="s">
        <v>71</v>
      </c>
      <c r="C11077" s="3" t="s">
        <v>77</v>
      </c>
      <c r="D11077" s="3" t="s">
        <v>43</v>
      </c>
      <c r="E11077">
        <v>2025</v>
      </c>
      <c r="F11077" s="3" t="str">
        <f t="shared" si="346"/>
        <v>GGenMON ST2025</v>
      </c>
      <c r="G11077" s="9">
        <v>14</v>
      </c>
      <c r="H11077" s="9">
        <v>13</v>
      </c>
      <c r="I11077" s="9">
        <v>14</v>
      </c>
      <c r="J11077" s="9">
        <v>14</v>
      </c>
      <c r="K11077" s="9">
        <v>14</v>
      </c>
      <c r="L11077" s="9">
        <v>14</v>
      </c>
      <c r="M11077" s="9">
        <v>14</v>
      </c>
      <c r="N11077" s="9">
        <v>14</v>
      </c>
      <c r="O11077" s="9">
        <v>14</v>
      </c>
      <c r="P11077" s="9">
        <v>14</v>
      </c>
      <c r="Q11077" s="9">
        <v>14</v>
      </c>
      <c r="R11077" s="9">
        <v>8</v>
      </c>
      <c r="S11077" s="9">
        <v>5</v>
      </c>
      <c r="T11077" s="9">
        <v>13</v>
      </c>
    </row>
    <row r="11078" spans="1:20" x14ac:dyDescent="0.35">
      <c r="A11078">
        <f t="shared" si="347"/>
        <v>11078</v>
      </c>
      <c r="B11078" s="3" t="s">
        <v>71</v>
      </c>
      <c r="C11078" s="3" t="s">
        <v>77</v>
      </c>
      <c r="D11078" s="3" t="s">
        <v>43</v>
      </c>
      <c r="E11078">
        <v>2026</v>
      </c>
      <c r="F11078" s="3" t="str">
        <f t="shared" si="346"/>
        <v>GGenMON ST2026</v>
      </c>
      <c r="G11078" s="9">
        <v>14</v>
      </c>
      <c r="H11078" s="9">
        <v>14</v>
      </c>
      <c r="I11078" s="9">
        <v>13</v>
      </c>
      <c r="J11078" s="9">
        <v>13</v>
      </c>
      <c r="K11078" s="9">
        <v>6</v>
      </c>
      <c r="L11078" s="9">
        <v>14</v>
      </c>
      <c r="M11078" s="9">
        <v>14</v>
      </c>
      <c r="N11078" s="9">
        <v>14</v>
      </c>
      <c r="O11078" s="9">
        <v>14</v>
      </c>
      <c r="P11078" s="9">
        <v>14</v>
      </c>
      <c r="Q11078" s="9">
        <v>14</v>
      </c>
      <c r="R11078" s="9">
        <v>13</v>
      </c>
      <c r="S11078" s="9">
        <v>13</v>
      </c>
      <c r="T11078" s="9">
        <v>11</v>
      </c>
    </row>
    <row r="11079" spans="1:20" x14ac:dyDescent="0.35">
      <c r="A11079">
        <f t="shared" si="347"/>
        <v>11079</v>
      </c>
      <c r="B11079" s="3" t="s">
        <v>71</v>
      </c>
      <c r="C11079" s="3" t="s">
        <v>77</v>
      </c>
      <c r="D11079" s="3" t="s">
        <v>43</v>
      </c>
      <c r="E11079">
        <v>2027</v>
      </c>
      <c r="F11079" s="3" t="str">
        <f t="shared" si="346"/>
        <v>GGenMON ST2027</v>
      </c>
      <c r="G11079" s="9">
        <v>14</v>
      </c>
      <c r="H11079" s="9">
        <v>12</v>
      </c>
      <c r="I11079" s="9">
        <v>14</v>
      </c>
      <c r="J11079" s="9">
        <v>14</v>
      </c>
      <c r="K11079" s="9">
        <v>6</v>
      </c>
      <c r="L11079" s="9">
        <v>14</v>
      </c>
      <c r="M11079" s="9">
        <v>14</v>
      </c>
      <c r="N11079" s="9">
        <v>14</v>
      </c>
      <c r="O11079" s="9">
        <v>14</v>
      </c>
      <c r="P11079" s="9">
        <v>14</v>
      </c>
      <c r="Q11079" s="9">
        <v>14</v>
      </c>
      <c r="R11079" s="9">
        <v>13</v>
      </c>
      <c r="S11079" s="9">
        <v>14</v>
      </c>
      <c r="T11079" s="9">
        <v>13</v>
      </c>
    </row>
    <row r="11080" spans="1:20" x14ac:dyDescent="0.35">
      <c r="A11080">
        <f t="shared" si="347"/>
        <v>11080</v>
      </c>
      <c r="B11080" s="3" t="s">
        <v>71</v>
      </c>
      <c r="C11080" s="3" t="s">
        <v>77</v>
      </c>
      <c r="D11080" s="3" t="s">
        <v>43</v>
      </c>
      <c r="E11080">
        <v>2028</v>
      </c>
      <c r="F11080" s="3" t="str">
        <f t="shared" si="346"/>
        <v>GGenMON ST2028</v>
      </c>
      <c r="G11080" s="9">
        <v>12</v>
      </c>
      <c r="H11080" s="9">
        <v>14</v>
      </c>
      <c r="I11080" s="9">
        <v>14</v>
      </c>
      <c r="J11080" s="9">
        <v>14</v>
      </c>
      <c r="K11080" s="9">
        <v>14</v>
      </c>
      <c r="L11080" s="9">
        <v>14</v>
      </c>
      <c r="M11080" s="9">
        <v>14</v>
      </c>
      <c r="N11080" s="9">
        <v>14</v>
      </c>
      <c r="O11080" s="9">
        <v>14</v>
      </c>
      <c r="P11080" s="9">
        <v>14</v>
      </c>
      <c r="Q11080" s="9">
        <v>14</v>
      </c>
      <c r="R11080" s="9">
        <v>14</v>
      </c>
      <c r="S11080" s="9">
        <v>14</v>
      </c>
      <c r="T11080" s="9">
        <v>10</v>
      </c>
    </row>
    <row r="11081" spans="1:20" x14ac:dyDescent="0.35">
      <c r="A11081">
        <f t="shared" si="347"/>
        <v>11081</v>
      </c>
      <c r="B11081" s="3" t="s">
        <v>71</v>
      </c>
      <c r="C11081" s="3" t="s">
        <v>77</v>
      </c>
      <c r="D11081" s="3" t="s">
        <v>43</v>
      </c>
      <c r="E11081">
        <v>2029</v>
      </c>
      <c r="F11081" s="3" t="str">
        <f t="shared" si="346"/>
        <v>GGenMON ST2029</v>
      </c>
      <c r="G11081" s="9">
        <v>13</v>
      </c>
      <c r="H11081" s="9">
        <v>10</v>
      </c>
      <c r="I11081" s="9">
        <v>11</v>
      </c>
      <c r="J11081" s="9">
        <v>10</v>
      </c>
      <c r="K11081" s="9">
        <v>5</v>
      </c>
      <c r="L11081" s="9">
        <v>14</v>
      </c>
      <c r="M11081" s="9">
        <v>14</v>
      </c>
      <c r="N11081" s="9">
        <v>14</v>
      </c>
      <c r="O11081" s="9">
        <v>14</v>
      </c>
      <c r="P11081" s="9">
        <v>14</v>
      </c>
      <c r="Q11081" s="9">
        <v>14</v>
      </c>
      <c r="R11081" s="9">
        <v>10</v>
      </c>
      <c r="S11081" s="9">
        <v>6</v>
      </c>
      <c r="T11081" s="9">
        <v>9</v>
      </c>
    </row>
    <row r="11082" spans="1:20" x14ac:dyDescent="0.35">
      <c r="A11082">
        <f t="shared" si="347"/>
        <v>11082</v>
      </c>
      <c r="B11082" s="3" t="s">
        <v>71</v>
      </c>
      <c r="C11082" s="3" t="s">
        <v>77</v>
      </c>
      <c r="D11082" s="3" t="s">
        <v>44</v>
      </c>
      <c r="E11082">
        <v>2020</v>
      </c>
      <c r="F11082" s="3" t="str">
        <f t="shared" si="346"/>
        <v>GGenNINE M2020</v>
      </c>
      <c r="G11082" s="9">
        <v>12</v>
      </c>
      <c r="H11082" s="9">
        <v>16</v>
      </c>
      <c r="I11082" s="9">
        <v>10</v>
      </c>
      <c r="J11082" s="9">
        <v>14</v>
      </c>
      <c r="K11082" s="9">
        <v>7</v>
      </c>
      <c r="L11082" s="9">
        <v>15</v>
      </c>
      <c r="M11082" s="9">
        <v>14</v>
      </c>
      <c r="N11082" s="9">
        <v>12</v>
      </c>
      <c r="O11082" s="9">
        <v>12</v>
      </c>
      <c r="P11082" s="9">
        <v>13</v>
      </c>
      <c r="Q11082" s="9">
        <v>16</v>
      </c>
      <c r="R11082" s="9">
        <v>11</v>
      </c>
      <c r="S11082" s="9">
        <v>7</v>
      </c>
      <c r="T11082" s="9">
        <v>10</v>
      </c>
    </row>
    <row r="11083" spans="1:20" x14ac:dyDescent="0.35">
      <c r="A11083">
        <f t="shared" si="347"/>
        <v>11083</v>
      </c>
      <c r="B11083" s="3" t="s">
        <v>71</v>
      </c>
      <c r="C11083" s="3" t="s">
        <v>77</v>
      </c>
      <c r="D11083" s="3" t="s">
        <v>44</v>
      </c>
      <c r="E11083">
        <v>2021</v>
      </c>
      <c r="F11083" s="3" t="str">
        <f t="shared" si="346"/>
        <v>GGenNINE M2021</v>
      </c>
      <c r="G11083" s="9">
        <v>15</v>
      </c>
      <c r="H11083" s="9">
        <v>16</v>
      </c>
      <c r="I11083" s="9">
        <v>11</v>
      </c>
      <c r="J11083" s="9">
        <v>13</v>
      </c>
      <c r="K11083" s="9">
        <v>9</v>
      </c>
      <c r="L11083" s="9">
        <v>14</v>
      </c>
      <c r="M11083" s="9">
        <v>12</v>
      </c>
      <c r="N11083" s="9">
        <v>14</v>
      </c>
      <c r="O11083" s="9">
        <v>12</v>
      </c>
      <c r="P11083" s="9">
        <v>14</v>
      </c>
      <c r="Q11083" s="9">
        <v>15</v>
      </c>
      <c r="R11083" s="9">
        <v>8</v>
      </c>
      <c r="S11083" s="9">
        <v>6</v>
      </c>
      <c r="T11083" s="9">
        <v>9</v>
      </c>
    </row>
    <row r="11084" spans="1:20" x14ac:dyDescent="0.35">
      <c r="A11084">
        <f t="shared" si="347"/>
        <v>11084</v>
      </c>
      <c r="B11084" s="3" t="s">
        <v>71</v>
      </c>
      <c r="C11084" s="3" t="s">
        <v>77</v>
      </c>
      <c r="D11084" s="3" t="s">
        <v>44</v>
      </c>
      <c r="E11084">
        <v>2022</v>
      </c>
      <c r="F11084" s="3" t="str">
        <f t="shared" si="346"/>
        <v>GGenNINE M2022</v>
      </c>
      <c r="G11084" s="9">
        <v>7</v>
      </c>
      <c r="H11084" s="9">
        <v>8</v>
      </c>
      <c r="I11084" s="9">
        <v>12</v>
      </c>
      <c r="J11084" s="9">
        <v>10</v>
      </c>
      <c r="K11084" s="9">
        <v>8</v>
      </c>
      <c r="L11084" s="9">
        <v>16</v>
      </c>
      <c r="M11084" s="9">
        <v>15</v>
      </c>
      <c r="N11084" s="9">
        <v>15</v>
      </c>
      <c r="O11084" s="9">
        <v>12</v>
      </c>
      <c r="P11084" s="9">
        <v>11</v>
      </c>
      <c r="Q11084" s="9">
        <v>14</v>
      </c>
      <c r="R11084" s="9">
        <v>16</v>
      </c>
      <c r="S11084" s="9">
        <v>14</v>
      </c>
      <c r="T11084" s="9">
        <v>11</v>
      </c>
    </row>
    <row r="11085" spans="1:20" x14ac:dyDescent="0.35">
      <c r="A11085">
        <f t="shared" si="347"/>
        <v>11085</v>
      </c>
      <c r="B11085" s="3" t="s">
        <v>71</v>
      </c>
      <c r="C11085" s="3" t="s">
        <v>77</v>
      </c>
      <c r="D11085" s="3" t="s">
        <v>44</v>
      </c>
      <c r="E11085">
        <v>2023</v>
      </c>
      <c r="F11085" s="3" t="str">
        <f t="shared" si="346"/>
        <v>GGenNINE M2023</v>
      </c>
      <c r="G11085" s="9">
        <v>15</v>
      </c>
      <c r="H11085" s="9">
        <v>10</v>
      </c>
      <c r="I11085" s="9">
        <v>14</v>
      </c>
      <c r="J11085" s="9">
        <v>14</v>
      </c>
      <c r="K11085" s="9">
        <v>14</v>
      </c>
      <c r="L11085" s="9">
        <v>12</v>
      </c>
      <c r="M11085" s="9">
        <v>12</v>
      </c>
      <c r="N11085" s="9">
        <v>11</v>
      </c>
      <c r="O11085" s="9">
        <v>12</v>
      </c>
      <c r="P11085" s="9">
        <v>13</v>
      </c>
      <c r="Q11085" s="9">
        <v>16</v>
      </c>
      <c r="R11085" s="9">
        <v>9</v>
      </c>
      <c r="S11085" s="9">
        <v>7</v>
      </c>
      <c r="T11085" s="9">
        <v>11</v>
      </c>
    </row>
    <row r="11086" spans="1:20" x14ac:dyDescent="0.35">
      <c r="A11086">
        <f t="shared" si="347"/>
        <v>11086</v>
      </c>
      <c r="B11086" s="3" t="s">
        <v>71</v>
      </c>
      <c r="C11086" s="3" t="s">
        <v>77</v>
      </c>
      <c r="D11086" s="3" t="s">
        <v>44</v>
      </c>
      <c r="E11086">
        <v>2024</v>
      </c>
      <c r="F11086" s="3" t="str">
        <f t="shared" si="346"/>
        <v>GGenNINE M2024</v>
      </c>
      <c r="G11086" s="9">
        <v>16</v>
      </c>
      <c r="H11086" s="9">
        <v>16</v>
      </c>
      <c r="I11086" s="9">
        <v>16</v>
      </c>
      <c r="J11086" s="9">
        <v>16</v>
      </c>
      <c r="K11086" s="9">
        <v>13</v>
      </c>
      <c r="L11086" s="9">
        <v>13</v>
      </c>
      <c r="M11086" s="9">
        <v>14</v>
      </c>
      <c r="N11086" s="9">
        <v>13</v>
      </c>
      <c r="O11086" s="9">
        <v>13</v>
      </c>
      <c r="P11086" s="9">
        <v>14</v>
      </c>
      <c r="Q11086" s="9">
        <v>12</v>
      </c>
      <c r="R11086" s="9">
        <v>7</v>
      </c>
      <c r="S11086" s="9">
        <v>7</v>
      </c>
      <c r="T11086" s="9">
        <v>13</v>
      </c>
    </row>
    <row r="11087" spans="1:20" x14ac:dyDescent="0.35">
      <c r="A11087">
        <f t="shared" si="347"/>
        <v>11087</v>
      </c>
      <c r="B11087" s="3" t="s">
        <v>71</v>
      </c>
      <c r="C11087" s="3" t="s">
        <v>77</v>
      </c>
      <c r="D11087" s="3" t="s">
        <v>44</v>
      </c>
      <c r="E11087">
        <v>2025</v>
      </c>
      <c r="F11087" s="3" t="str">
        <f t="shared" si="346"/>
        <v>GGenNINE M2025</v>
      </c>
      <c r="G11087" s="9">
        <v>16</v>
      </c>
      <c r="H11087" s="9">
        <v>14</v>
      </c>
      <c r="I11087" s="9">
        <v>15</v>
      </c>
      <c r="J11087" s="9">
        <v>16</v>
      </c>
      <c r="K11087" s="9">
        <v>15</v>
      </c>
      <c r="L11087" s="9">
        <v>13</v>
      </c>
      <c r="M11087" s="9">
        <v>13</v>
      </c>
      <c r="N11087" s="9">
        <v>12</v>
      </c>
      <c r="O11087" s="9">
        <v>12</v>
      </c>
      <c r="P11087" s="9">
        <v>14</v>
      </c>
      <c r="Q11087" s="9">
        <v>14</v>
      </c>
      <c r="R11087" s="9">
        <v>8</v>
      </c>
      <c r="S11087" s="9">
        <v>6</v>
      </c>
      <c r="T11087" s="9">
        <v>13</v>
      </c>
    </row>
    <row r="11088" spans="1:20" x14ac:dyDescent="0.35">
      <c r="A11088">
        <f t="shared" si="347"/>
        <v>11088</v>
      </c>
      <c r="B11088" s="3" t="s">
        <v>71</v>
      </c>
      <c r="C11088" s="3" t="s">
        <v>77</v>
      </c>
      <c r="D11088" s="3" t="s">
        <v>44</v>
      </c>
      <c r="E11088">
        <v>2026</v>
      </c>
      <c r="F11088" s="3" t="str">
        <f t="shared" si="346"/>
        <v>GGenNINE M2026</v>
      </c>
      <c r="G11088" s="9">
        <v>15</v>
      </c>
      <c r="H11088" s="9">
        <v>16</v>
      </c>
      <c r="I11088" s="9">
        <v>14</v>
      </c>
      <c r="J11088" s="9">
        <v>15</v>
      </c>
      <c r="K11088" s="9">
        <v>7</v>
      </c>
      <c r="L11088" s="9">
        <v>14</v>
      </c>
      <c r="M11088" s="9">
        <v>14</v>
      </c>
      <c r="N11088" s="9">
        <v>13</v>
      </c>
      <c r="O11088" s="9">
        <v>12</v>
      </c>
      <c r="P11088" s="9">
        <v>12</v>
      </c>
      <c r="Q11088" s="9">
        <v>15</v>
      </c>
      <c r="R11088" s="9">
        <v>12</v>
      </c>
      <c r="S11088" s="9">
        <v>13</v>
      </c>
      <c r="T11088" s="9">
        <v>10</v>
      </c>
    </row>
    <row r="11089" spans="1:20" x14ac:dyDescent="0.35">
      <c r="A11089">
        <f t="shared" si="347"/>
        <v>11089</v>
      </c>
      <c r="B11089" s="3" t="s">
        <v>71</v>
      </c>
      <c r="C11089" s="3" t="s">
        <v>77</v>
      </c>
      <c r="D11089" s="3" t="s">
        <v>44</v>
      </c>
      <c r="E11089">
        <v>2027</v>
      </c>
      <c r="F11089" s="3" t="str">
        <f t="shared" si="346"/>
        <v>GGenNINE M2027</v>
      </c>
      <c r="G11089" s="9">
        <v>16</v>
      </c>
      <c r="H11089" s="9">
        <v>13</v>
      </c>
      <c r="I11089" s="9">
        <v>16</v>
      </c>
      <c r="J11089" s="9">
        <v>16</v>
      </c>
      <c r="K11089" s="9">
        <v>7</v>
      </c>
      <c r="L11089" s="9">
        <v>14</v>
      </c>
      <c r="M11089" s="9">
        <v>14</v>
      </c>
      <c r="N11089" s="9">
        <v>13</v>
      </c>
      <c r="O11089" s="9">
        <v>11</v>
      </c>
      <c r="P11089" s="9">
        <v>11</v>
      </c>
      <c r="Q11089" s="9">
        <v>15</v>
      </c>
      <c r="R11089" s="9">
        <v>14</v>
      </c>
      <c r="S11089" s="9">
        <v>16</v>
      </c>
      <c r="T11089" s="9">
        <v>14</v>
      </c>
    </row>
    <row r="11090" spans="1:20" x14ac:dyDescent="0.35">
      <c r="A11090">
        <f t="shared" si="347"/>
        <v>11090</v>
      </c>
      <c r="B11090" s="3" t="s">
        <v>71</v>
      </c>
      <c r="C11090" s="3" t="s">
        <v>77</v>
      </c>
      <c r="D11090" s="3" t="s">
        <v>44</v>
      </c>
      <c r="E11090">
        <v>2028</v>
      </c>
      <c r="F11090" s="3" t="str">
        <f t="shared" si="346"/>
        <v>GGenNINE M2028</v>
      </c>
      <c r="G11090" s="9">
        <v>12</v>
      </c>
      <c r="H11090" s="9">
        <v>15</v>
      </c>
      <c r="I11090" s="9">
        <v>16</v>
      </c>
      <c r="J11090" s="9">
        <v>16</v>
      </c>
      <c r="K11090" s="9">
        <v>16</v>
      </c>
      <c r="L11090" s="9">
        <v>13</v>
      </c>
      <c r="M11090" s="9">
        <v>14</v>
      </c>
      <c r="N11090" s="9">
        <v>13</v>
      </c>
      <c r="O11090" s="9">
        <v>12</v>
      </c>
      <c r="P11090" s="9">
        <v>12</v>
      </c>
      <c r="Q11090" s="9">
        <v>14</v>
      </c>
      <c r="R11090" s="9">
        <v>16</v>
      </c>
      <c r="S11090" s="9">
        <v>16</v>
      </c>
      <c r="T11090" s="9">
        <v>10</v>
      </c>
    </row>
    <row r="11091" spans="1:20" x14ac:dyDescent="0.35">
      <c r="A11091">
        <f t="shared" si="347"/>
        <v>11091</v>
      </c>
      <c r="B11091" s="3" t="s">
        <v>71</v>
      </c>
      <c r="C11091" s="3" t="s">
        <v>77</v>
      </c>
      <c r="D11091" s="3" t="s">
        <v>44</v>
      </c>
      <c r="E11091">
        <v>2029</v>
      </c>
      <c r="F11091" s="3" t="str">
        <f t="shared" si="346"/>
        <v>GGenNINE M2029</v>
      </c>
      <c r="G11091" s="9">
        <v>13</v>
      </c>
      <c r="H11091" s="9">
        <v>10</v>
      </c>
      <c r="I11091" s="9">
        <v>11</v>
      </c>
      <c r="J11091" s="9">
        <v>10</v>
      </c>
      <c r="K11091" s="9">
        <v>7</v>
      </c>
      <c r="L11091" s="9">
        <v>14</v>
      </c>
      <c r="M11091" s="9">
        <v>14</v>
      </c>
      <c r="N11091" s="9">
        <v>13</v>
      </c>
      <c r="O11091" s="9">
        <v>12</v>
      </c>
      <c r="P11091" s="9">
        <v>13</v>
      </c>
      <c r="Q11091" s="9">
        <v>16</v>
      </c>
      <c r="R11091" s="9">
        <v>10</v>
      </c>
      <c r="S11091" s="9">
        <v>6</v>
      </c>
      <c r="T11091" s="9">
        <v>8</v>
      </c>
    </row>
    <row r="11092" spans="1:20" x14ac:dyDescent="0.35">
      <c r="A11092">
        <f t="shared" si="347"/>
        <v>11092</v>
      </c>
      <c r="B11092" s="3" t="s">
        <v>71</v>
      </c>
      <c r="C11092" s="3" t="s">
        <v>77</v>
      </c>
      <c r="D11092" s="3" t="s">
        <v>45</v>
      </c>
      <c r="E11092">
        <v>2020</v>
      </c>
      <c r="F11092" s="3" t="str">
        <f t="shared" si="346"/>
        <v>GGenLONG L2020</v>
      </c>
      <c r="G11092" s="9">
        <v>39</v>
      </c>
      <c r="H11092" s="9">
        <v>73</v>
      </c>
      <c r="I11092" s="9">
        <v>33</v>
      </c>
      <c r="J11092" s="9">
        <v>60</v>
      </c>
      <c r="K11092" s="9">
        <v>26</v>
      </c>
      <c r="L11092" s="9">
        <v>69</v>
      </c>
      <c r="M11092" s="9">
        <v>73</v>
      </c>
      <c r="N11092" s="9">
        <v>73</v>
      </c>
      <c r="O11092" s="9">
        <v>73</v>
      </c>
      <c r="P11092" s="9">
        <v>73</v>
      </c>
      <c r="Q11092" s="9">
        <v>63</v>
      </c>
      <c r="R11092" s="9">
        <v>37</v>
      </c>
      <c r="S11092" s="9">
        <v>24</v>
      </c>
      <c r="T11092" s="9">
        <v>33</v>
      </c>
    </row>
    <row r="11093" spans="1:20" x14ac:dyDescent="0.35">
      <c r="A11093">
        <f t="shared" si="347"/>
        <v>11093</v>
      </c>
      <c r="B11093" s="3" t="s">
        <v>71</v>
      </c>
      <c r="C11093" s="3" t="s">
        <v>77</v>
      </c>
      <c r="D11093" s="3" t="s">
        <v>45</v>
      </c>
      <c r="E11093">
        <v>2021</v>
      </c>
      <c r="F11093" s="3" t="str">
        <f t="shared" si="346"/>
        <v>GGenLONG L2021</v>
      </c>
      <c r="G11093" s="9">
        <v>53</v>
      </c>
      <c r="H11093" s="9">
        <v>55</v>
      </c>
      <c r="I11093" s="9">
        <v>36</v>
      </c>
      <c r="J11093" s="9">
        <v>54</v>
      </c>
      <c r="K11093" s="9">
        <v>29</v>
      </c>
      <c r="L11093" s="9">
        <v>47</v>
      </c>
      <c r="M11093" s="9">
        <v>14</v>
      </c>
      <c r="N11093" s="9">
        <v>72</v>
      </c>
      <c r="O11093" s="9">
        <v>73</v>
      </c>
      <c r="P11093" s="9">
        <v>73</v>
      </c>
      <c r="Q11093" s="9">
        <v>51</v>
      </c>
      <c r="R11093" s="9">
        <v>28</v>
      </c>
      <c r="S11093" s="9">
        <v>22</v>
      </c>
      <c r="T11093" s="9">
        <v>31</v>
      </c>
    </row>
    <row r="11094" spans="1:20" x14ac:dyDescent="0.35">
      <c r="A11094">
        <f t="shared" si="347"/>
        <v>11094</v>
      </c>
      <c r="B11094" s="3" t="s">
        <v>71</v>
      </c>
      <c r="C11094" s="3" t="s">
        <v>77</v>
      </c>
      <c r="D11094" s="3" t="s">
        <v>45</v>
      </c>
      <c r="E11094">
        <v>2022</v>
      </c>
      <c r="F11094" s="3" t="str">
        <f t="shared" si="346"/>
        <v>GGenLONG L2022</v>
      </c>
      <c r="G11094" s="9">
        <v>25</v>
      </c>
      <c r="H11094" s="9">
        <v>28</v>
      </c>
      <c r="I11094" s="9">
        <v>40</v>
      </c>
      <c r="J11094" s="9">
        <v>46</v>
      </c>
      <c r="K11094" s="9">
        <v>29</v>
      </c>
      <c r="L11094" s="9">
        <v>52</v>
      </c>
      <c r="M11094" s="9">
        <v>69</v>
      </c>
      <c r="N11094" s="9">
        <v>73</v>
      </c>
      <c r="O11094" s="9">
        <v>73</v>
      </c>
      <c r="P11094" s="9">
        <v>73</v>
      </c>
      <c r="Q11094" s="9">
        <v>73</v>
      </c>
      <c r="R11094" s="9">
        <v>58</v>
      </c>
      <c r="S11094" s="9">
        <v>46</v>
      </c>
      <c r="T11094" s="9">
        <v>38</v>
      </c>
    </row>
    <row r="11095" spans="1:20" x14ac:dyDescent="0.35">
      <c r="A11095">
        <f t="shared" si="347"/>
        <v>11095</v>
      </c>
      <c r="B11095" s="3" t="s">
        <v>71</v>
      </c>
      <c r="C11095" s="3" t="s">
        <v>77</v>
      </c>
      <c r="D11095" s="3" t="s">
        <v>45</v>
      </c>
      <c r="E11095">
        <v>2023</v>
      </c>
      <c r="F11095" s="3" t="str">
        <f t="shared" si="346"/>
        <v>GGenLONG L2023</v>
      </c>
      <c r="G11095" s="9">
        <v>53</v>
      </c>
      <c r="H11095" s="9">
        <v>32</v>
      </c>
      <c r="I11095" s="9">
        <v>73</v>
      </c>
      <c r="J11095" s="9">
        <v>70</v>
      </c>
      <c r="K11095" s="9">
        <v>73</v>
      </c>
      <c r="L11095" s="9">
        <v>73</v>
      </c>
      <c r="M11095" s="9">
        <v>73</v>
      </c>
      <c r="N11095" s="9">
        <v>73</v>
      </c>
      <c r="O11095" s="9">
        <v>73</v>
      </c>
      <c r="P11095" s="9">
        <v>73</v>
      </c>
      <c r="Q11095" s="9">
        <v>66</v>
      </c>
      <c r="R11095" s="9">
        <v>34</v>
      </c>
      <c r="S11095" s="9">
        <v>27</v>
      </c>
      <c r="T11095" s="9">
        <v>38</v>
      </c>
    </row>
    <row r="11096" spans="1:20" x14ac:dyDescent="0.35">
      <c r="A11096">
        <f t="shared" si="347"/>
        <v>11096</v>
      </c>
      <c r="B11096" s="3" t="s">
        <v>71</v>
      </c>
      <c r="C11096" s="3" t="s">
        <v>77</v>
      </c>
      <c r="D11096" s="3" t="s">
        <v>45</v>
      </c>
      <c r="E11096">
        <v>2024</v>
      </c>
      <c r="F11096" s="3" t="str">
        <f t="shared" si="346"/>
        <v>GGenLONG L2024</v>
      </c>
      <c r="G11096" s="9">
        <v>63</v>
      </c>
      <c r="H11096" s="9">
        <v>64</v>
      </c>
      <c r="I11096" s="9">
        <v>70</v>
      </c>
      <c r="J11096" s="9">
        <v>70</v>
      </c>
      <c r="K11096" s="9">
        <v>60</v>
      </c>
      <c r="L11096" s="9">
        <v>69</v>
      </c>
      <c r="M11096" s="9">
        <v>73</v>
      </c>
      <c r="N11096" s="9">
        <v>73</v>
      </c>
      <c r="O11096" s="9">
        <v>73</v>
      </c>
      <c r="P11096" s="9">
        <v>73</v>
      </c>
      <c r="Q11096" s="9">
        <v>41</v>
      </c>
      <c r="R11096" s="9">
        <v>25</v>
      </c>
      <c r="S11096" s="9">
        <v>27</v>
      </c>
      <c r="T11096" s="9">
        <v>44</v>
      </c>
    </row>
    <row r="11097" spans="1:20" x14ac:dyDescent="0.35">
      <c r="A11097">
        <f t="shared" si="347"/>
        <v>11097</v>
      </c>
      <c r="B11097" s="3" t="s">
        <v>71</v>
      </c>
      <c r="C11097" s="3" t="s">
        <v>77</v>
      </c>
      <c r="D11097" s="3" t="s">
        <v>45</v>
      </c>
      <c r="E11097">
        <v>2025</v>
      </c>
      <c r="F11097" s="3" t="str">
        <f t="shared" si="346"/>
        <v>GGenLONG L2025</v>
      </c>
      <c r="G11097" s="9">
        <v>58</v>
      </c>
      <c r="H11097" s="9">
        <v>50</v>
      </c>
      <c r="I11097" s="9">
        <v>55</v>
      </c>
      <c r="J11097" s="9">
        <v>70</v>
      </c>
      <c r="K11097" s="9">
        <v>73</v>
      </c>
      <c r="L11097" s="9">
        <v>73</v>
      </c>
      <c r="M11097" s="9">
        <v>73</v>
      </c>
      <c r="N11097" s="9">
        <v>73</v>
      </c>
      <c r="O11097" s="9">
        <v>73</v>
      </c>
      <c r="P11097" s="9">
        <v>73</v>
      </c>
      <c r="Q11097" s="9">
        <v>51</v>
      </c>
      <c r="R11097" s="9">
        <v>28</v>
      </c>
      <c r="S11097" s="9">
        <v>22</v>
      </c>
      <c r="T11097" s="9">
        <v>44</v>
      </c>
    </row>
    <row r="11098" spans="1:20" x14ac:dyDescent="0.35">
      <c r="A11098">
        <f t="shared" si="347"/>
        <v>11098</v>
      </c>
      <c r="B11098" s="3" t="s">
        <v>71</v>
      </c>
      <c r="C11098" s="3" t="s">
        <v>77</v>
      </c>
      <c r="D11098" s="3" t="s">
        <v>45</v>
      </c>
      <c r="E11098">
        <v>2026</v>
      </c>
      <c r="F11098" s="3" t="str">
        <f t="shared" si="346"/>
        <v>GGenLONG L2026</v>
      </c>
      <c r="G11098" s="9">
        <v>52</v>
      </c>
      <c r="H11098" s="9">
        <v>68</v>
      </c>
      <c r="I11098" s="9">
        <v>48</v>
      </c>
      <c r="J11098" s="9">
        <v>67</v>
      </c>
      <c r="K11098" s="9">
        <v>29</v>
      </c>
      <c r="L11098" s="9">
        <v>69</v>
      </c>
      <c r="M11098" s="9">
        <v>73</v>
      </c>
      <c r="N11098" s="9">
        <v>73</v>
      </c>
      <c r="O11098" s="9">
        <v>73</v>
      </c>
      <c r="P11098" s="9">
        <v>73</v>
      </c>
      <c r="Q11098" s="9">
        <v>73</v>
      </c>
      <c r="R11098" s="9">
        <v>43</v>
      </c>
      <c r="S11098" s="9">
        <v>45</v>
      </c>
      <c r="T11098" s="9">
        <v>35</v>
      </c>
    </row>
    <row r="11099" spans="1:20" x14ac:dyDescent="0.35">
      <c r="A11099">
        <f t="shared" si="347"/>
        <v>11099</v>
      </c>
      <c r="B11099" s="3" t="s">
        <v>71</v>
      </c>
      <c r="C11099" s="3" t="s">
        <v>77</v>
      </c>
      <c r="D11099" s="3" t="s">
        <v>45</v>
      </c>
      <c r="E11099">
        <v>2027</v>
      </c>
      <c r="F11099" s="3" t="str">
        <f t="shared" si="346"/>
        <v>GGenLONG L2027</v>
      </c>
      <c r="G11099" s="9">
        <v>61</v>
      </c>
      <c r="H11099" s="9">
        <v>44</v>
      </c>
      <c r="I11099" s="9">
        <v>73</v>
      </c>
      <c r="J11099" s="9">
        <v>68</v>
      </c>
      <c r="K11099" s="9">
        <v>33</v>
      </c>
      <c r="L11099" s="9">
        <v>69</v>
      </c>
      <c r="M11099" s="9">
        <v>73</v>
      </c>
      <c r="N11099" s="9">
        <v>73</v>
      </c>
      <c r="O11099" s="9">
        <v>73</v>
      </c>
      <c r="P11099" s="9">
        <v>73</v>
      </c>
      <c r="Q11099" s="9">
        <v>73</v>
      </c>
      <c r="R11099" s="9">
        <v>48</v>
      </c>
      <c r="S11099" s="9">
        <v>63</v>
      </c>
      <c r="T11099" s="9">
        <v>50</v>
      </c>
    </row>
    <row r="11100" spans="1:20" x14ac:dyDescent="0.35">
      <c r="A11100">
        <f t="shared" si="347"/>
        <v>11100</v>
      </c>
      <c r="B11100" s="3" t="s">
        <v>71</v>
      </c>
      <c r="C11100" s="3" t="s">
        <v>77</v>
      </c>
      <c r="D11100" s="3" t="s">
        <v>45</v>
      </c>
      <c r="E11100">
        <v>2028</v>
      </c>
      <c r="F11100" s="3" t="str">
        <f t="shared" si="346"/>
        <v>GGenLONG L2028</v>
      </c>
      <c r="G11100" s="9">
        <v>40</v>
      </c>
      <c r="H11100" s="9">
        <v>73</v>
      </c>
      <c r="I11100" s="9">
        <v>64</v>
      </c>
      <c r="J11100" s="9">
        <v>70</v>
      </c>
      <c r="K11100" s="9">
        <v>73</v>
      </c>
      <c r="L11100" s="9">
        <v>73</v>
      </c>
      <c r="M11100" s="9">
        <v>73</v>
      </c>
      <c r="N11100" s="9">
        <v>73</v>
      </c>
      <c r="O11100" s="9">
        <v>73</v>
      </c>
      <c r="P11100" s="9">
        <v>73</v>
      </c>
      <c r="Q11100" s="9">
        <v>73</v>
      </c>
      <c r="R11100" s="9">
        <v>61</v>
      </c>
      <c r="S11100" s="9">
        <v>57</v>
      </c>
      <c r="T11100" s="9">
        <v>34</v>
      </c>
    </row>
    <row r="11101" spans="1:20" x14ac:dyDescent="0.35">
      <c r="A11101">
        <f t="shared" si="347"/>
        <v>11101</v>
      </c>
      <c r="B11101" s="3" t="s">
        <v>71</v>
      </c>
      <c r="C11101" s="3" t="s">
        <v>77</v>
      </c>
      <c r="D11101" s="3" t="s">
        <v>45</v>
      </c>
      <c r="E11101">
        <v>2029</v>
      </c>
      <c r="F11101" s="3" t="str">
        <f t="shared" si="346"/>
        <v>GGenLONG L2029</v>
      </c>
      <c r="G11101" s="9">
        <v>46</v>
      </c>
      <c r="H11101" s="9">
        <v>35</v>
      </c>
      <c r="I11101" s="9">
        <v>40</v>
      </c>
      <c r="J11101" s="9">
        <v>48</v>
      </c>
      <c r="K11101" s="9">
        <v>26</v>
      </c>
      <c r="L11101" s="9">
        <v>69</v>
      </c>
      <c r="M11101" s="9">
        <v>73</v>
      </c>
      <c r="N11101" s="9">
        <v>73</v>
      </c>
      <c r="O11101" s="9">
        <v>73</v>
      </c>
      <c r="P11101" s="9">
        <v>73</v>
      </c>
      <c r="Q11101" s="9">
        <v>61</v>
      </c>
      <c r="R11101" s="9">
        <v>33</v>
      </c>
      <c r="S11101" s="9">
        <v>23</v>
      </c>
      <c r="T11101" s="9">
        <v>28</v>
      </c>
    </row>
    <row r="11102" spans="1:20" x14ac:dyDescent="0.35">
      <c r="A11102">
        <f t="shared" si="347"/>
        <v>11102</v>
      </c>
      <c r="B11102" s="3" t="s">
        <v>71</v>
      </c>
      <c r="C11102" s="3" t="s">
        <v>77</v>
      </c>
      <c r="D11102" s="3" t="s">
        <v>46</v>
      </c>
      <c r="E11102">
        <v>2020</v>
      </c>
      <c r="F11102" s="3" t="str">
        <f t="shared" si="346"/>
        <v>GGenL FALL2020</v>
      </c>
      <c r="G11102" s="9">
        <v>15</v>
      </c>
      <c r="H11102" s="9">
        <v>26</v>
      </c>
      <c r="I11102" s="9">
        <v>13</v>
      </c>
      <c r="J11102" s="9">
        <v>26</v>
      </c>
      <c r="K11102" s="9">
        <v>11</v>
      </c>
      <c r="L11102" s="9">
        <v>27</v>
      </c>
      <c r="M11102" s="9">
        <v>27</v>
      </c>
      <c r="N11102" s="9">
        <v>26</v>
      </c>
      <c r="O11102" s="9">
        <v>25</v>
      </c>
      <c r="P11102" s="9">
        <v>26</v>
      </c>
      <c r="Q11102" s="9">
        <v>27</v>
      </c>
      <c r="R11102" s="9">
        <v>14</v>
      </c>
      <c r="S11102" s="9">
        <v>9</v>
      </c>
      <c r="T11102" s="9">
        <v>12</v>
      </c>
    </row>
    <row r="11103" spans="1:20" x14ac:dyDescent="0.35">
      <c r="A11103">
        <f t="shared" si="347"/>
        <v>11103</v>
      </c>
      <c r="B11103" s="3" t="s">
        <v>71</v>
      </c>
      <c r="C11103" s="3" t="s">
        <v>77</v>
      </c>
      <c r="D11103" s="3" t="s">
        <v>46</v>
      </c>
      <c r="E11103">
        <v>2021</v>
      </c>
      <c r="F11103" s="3" t="str">
        <f t="shared" si="346"/>
        <v>GGenL FALL2021</v>
      </c>
      <c r="G11103" s="9">
        <v>21</v>
      </c>
      <c r="H11103" s="9">
        <v>22</v>
      </c>
      <c r="I11103" s="9">
        <v>14</v>
      </c>
      <c r="J11103" s="9">
        <v>23</v>
      </c>
      <c r="K11103" s="9">
        <v>12</v>
      </c>
      <c r="L11103" s="9">
        <v>20</v>
      </c>
      <c r="M11103" s="9">
        <v>5</v>
      </c>
      <c r="N11103" s="9">
        <v>27</v>
      </c>
      <c r="O11103" s="9">
        <v>26</v>
      </c>
      <c r="P11103" s="9">
        <v>27</v>
      </c>
      <c r="Q11103" s="9">
        <v>21</v>
      </c>
      <c r="R11103" s="9">
        <v>10</v>
      </c>
      <c r="S11103" s="9">
        <v>8</v>
      </c>
      <c r="T11103" s="9">
        <v>12</v>
      </c>
    </row>
    <row r="11104" spans="1:20" x14ac:dyDescent="0.35">
      <c r="A11104">
        <f t="shared" si="347"/>
        <v>11104</v>
      </c>
      <c r="B11104" s="3" t="s">
        <v>71</v>
      </c>
      <c r="C11104" s="3" t="s">
        <v>77</v>
      </c>
      <c r="D11104" s="3" t="s">
        <v>46</v>
      </c>
      <c r="E11104">
        <v>2022</v>
      </c>
      <c r="F11104" s="3" t="str">
        <f t="shared" si="346"/>
        <v>GGenL FALL2022</v>
      </c>
      <c r="G11104" s="9">
        <v>9</v>
      </c>
      <c r="H11104" s="9">
        <v>10</v>
      </c>
      <c r="I11104" s="9">
        <v>16</v>
      </c>
      <c r="J11104" s="9">
        <v>19</v>
      </c>
      <c r="K11104" s="9">
        <v>12</v>
      </c>
      <c r="L11104" s="9">
        <v>23</v>
      </c>
      <c r="M11104" s="9">
        <v>26</v>
      </c>
      <c r="N11104" s="9">
        <v>27</v>
      </c>
      <c r="O11104" s="9">
        <v>24</v>
      </c>
      <c r="P11104" s="9">
        <v>24</v>
      </c>
      <c r="Q11104" s="9">
        <v>27</v>
      </c>
      <c r="R11104" s="9">
        <v>24</v>
      </c>
      <c r="S11104" s="9">
        <v>18</v>
      </c>
      <c r="T11104" s="9">
        <v>15</v>
      </c>
    </row>
    <row r="11105" spans="1:20" x14ac:dyDescent="0.35">
      <c r="A11105">
        <f t="shared" si="347"/>
        <v>11105</v>
      </c>
      <c r="B11105" s="3" t="s">
        <v>71</v>
      </c>
      <c r="C11105" s="3" t="s">
        <v>77</v>
      </c>
      <c r="D11105" s="3" t="s">
        <v>46</v>
      </c>
      <c r="E11105">
        <v>2023</v>
      </c>
      <c r="F11105" s="3" t="str">
        <f t="shared" si="346"/>
        <v>GGenL FALL2023</v>
      </c>
      <c r="G11105" s="9">
        <v>22</v>
      </c>
      <c r="H11105" s="9">
        <v>12</v>
      </c>
      <c r="I11105" s="9">
        <v>27</v>
      </c>
      <c r="J11105" s="9">
        <v>27</v>
      </c>
      <c r="K11105" s="9">
        <v>26</v>
      </c>
      <c r="L11105" s="9">
        <v>25</v>
      </c>
      <c r="M11105" s="9">
        <v>24</v>
      </c>
      <c r="N11105" s="9">
        <v>24</v>
      </c>
      <c r="O11105" s="9">
        <v>24</v>
      </c>
      <c r="P11105" s="9">
        <v>26</v>
      </c>
      <c r="Q11105" s="9">
        <v>27</v>
      </c>
      <c r="R11105" s="9">
        <v>13</v>
      </c>
      <c r="S11105" s="9">
        <v>10</v>
      </c>
      <c r="T11105" s="9">
        <v>14</v>
      </c>
    </row>
    <row r="11106" spans="1:20" x14ac:dyDescent="0.35">
      <c r="A11106">
        <f t="shared" si="347"/>
        <v>11106</v>
      </c>
      <c r="B11106" s="3" t="s">
        <v>71</v>
      </c>
      <c r="C11106" s="3" t="s">
        <v>77</v>
      </c>
      <c r="D11106" s="3" t="s">
        <v>46</v>
      </c>
      <c r="E11106">
        <v>2024</v>
      </c>
      <c r="F11106" s="3" t="str">
        <f t="shared" si="346"/>
        <v>GGenL FALL2024</v>
      </c>
      <c r="G11106" s="9">
        <v>27</v>
      </c>
      <c r="H11106" s="9">
        <v>27</v>
      </c>
      <c r="I11106" s="9">
        <v>27</v>
      </c>
      <c r="J11106" s="9">
        <v>27</v>
      </c>
      <c r="K11106" s="9">
        <v>26</v>
      </c>
      <c r="L11106" s="9">
        <v>26</v>
      </c>
      <c r="M11106" s="9">
        <v>27</v>
      </c>
      <c r="N11106" s="9">
        <v>26</v>
      </c>
      <c r="O11106" s="9">
        <v>26</v>
      </c>
      <c r="P11106" s="9">
        <v>27</v>
      </c>
      <c r="Q11106" s="9">
        <v>16</v>
      </c>
      <c r="R11106" s="9">
        <v>9</v>
      </c>
      <c r="S11106" s="9">
        <v>10</v>
      </c>
      <c r="T11106" s="9">
        <v>17</v>
      </c>
    </row>
    <row r="11107" spans="1:20" x14ac:dyDescent="0.35">
      <c r="A11107">
        <f t="shared" si="347"/>
        <v>11107</v>
      </c>
      <c r="B11107" s="3" t="s">
        <v>71</v>
      </c>
      <c r="C11107" s="3" t="s">
        <v>77</v>
      </c>
      <c r="D11107" s="3" t="s">
        <v>46</v>
      </c>
      <c r="E11107">
        <v>2025</v>
      </c>
      <c r="F11107" s="3" t="str">
        <f t="shared" si="346"/>
        <v>GGenL FALL2025</v>
      </c>
      <c r="G11107" s="9">
        <v>24</v>
      </c>
      <c r="H11107" s="9">
        <v>20</v>
      </c>
      <c r="I11107" s="9">
        <v>22</v>
      </c>
      <c r="J11107" s="9">
        <v>26</v>
      </c>
      <c r="K11107" s="9">
        <v>27</v>
      </c>
      <c r="L11107" s="9">
        <v>26</v>
      </c>
      <c r="M11107" s="9">
        <v>26</v>
      </c>
      <c r="N11107" s="9">
        <v>25</v>
      </c>
      <c r="O11107" s="9">
        <v>25</v>
      </c>
      <c r="P11107" s="9">
        <v>27</v>
      </c>
      <c r="Q11107" s="9">
        <v>20</v>
      </c>
      <c r="R11107" s="9">
        <v>10</v>
      </c>
      <c r="S11107" s="9">
        <v>8</v>
      </c>
      <c r="T11107" s="9">
        <v>17</v>
      </c>
    </row>
    <row r="11108" spans="1:20" x14ac:dyDescent="0.35">
      <c r="A11108">
        <f t="shared" si="347"/>
        <v>11108</v>
      </c>
      <c r="B11108" s="3" t="s">
        <v>71</v>
      </c>
      <c r="C11108" s="3" t="s">
        <v>77</v>
      </c>
      <c r="D11108" s="3" t="s">
        <v>46</v>
      </c>
      <c r="E11108">
        <v>2026</v>
      </c>
      <c r="F11108" s="3" t="str">
        <f t="shared" si="346"/>
        <v>GGenL FALL2026</v>
      </c>
      <c r="G11108" s="9">
        <v>21</v>
      </c>
      <c r="H11108" s="9">
        <v>27</v>
      </c>
      <c r="I11108" s="9">
        <v>19</v>
      </c>
      <c r="J11108" s="9">
        <v>27</v>
      </c>
      <c r="K11108" s="9">
        <v>11</v>
      </c>
      <c r="L11108" s="9">
        <v>27</v>
      </c>
      <c r="M11108" s="9">
        <v>27</v>
      </c>
      <c r="N11108" s="9">
        <v>26</v>
      </c>
      <c r="O11108" s="9">
        <v>25</v>
      </c>
      <c r="P11108" s="9">
        <v>25</v>
      </c>
      <c r="Q11108" s="9">
        <v>27</v>
      </c>
      <c r="R11108" s="9">
        <v>17</v>
      </c>
      <c r="S11108" s="9">
        <v>18</v>
      </c>
      <c r="T11108" s="9">
        <v>13</v>
      </c>
    </row>
    <row r="11109" spans="1:20" x14ac:dyDescent="0.35">
      <c r="A11109">
        <f t="shared" si="347"/>
        <v>11109</v>
      </c>
      <c r="B11109" s="3" t="s">
        <v>71</v>
      </c>
      <c r="C11109" s="3" t="s">
        <v>77</v>
      </c>
      <c r="D11109" s="3" t="s">
        <v>46</v>
      </c>
      <c r="E11109">
        <v>2027</v>
      </c>
      <c r="F11109" s="3" t="str">
        <f t="shared" si="346"/>
        <v>GGenL FALL2027</v>
      </c>
      <c r="G11109" s="9">
        <v>26</v>
      </c>
      <c r="H11109" s="9">
        <v>18</v>
      </c>
      <c r="I11109" s="9">
        <v>27</v>
      </c>
      <c r="J11109" s="9">
        <v>27</v>
      </c>
      <c r="K11109" s="9">
        <v>13</v>
      </c>
      <c r="L11109" s="9">
        <v>27</v>
      </c>
      <c r="M11109" s="9">
        <v>27</v>
      </c>
      <c r="N11109" s="9">
        <v>26</v>
      </c>
      <c r="O11109" s="9">
        <v>24</v>
      </c>
      <c r="P11109" s="9">
        <v>24</v>
      </c>
      <c r="Q11109" s="9">
        <v>27</v>
      </c>
      <c r="R11109" s="9">
        <v>19</v>
      </c>
      <c r="S11109" s="9">
        <v>27</v>
      </c>
      <c r="T11109" s="9">
        <v>20</v>
      </c>
    </row>
    <row r="11110" spans="1:20" x14ac:dyDescent="0.35">
      <c r="A11110">
        <f t="shared" si="347"/>
        <v>11110</v>
      </c>
      <c r="B11110" s="3" t="s">
        <v>71</v>
      </c>
      <c r="C11110" s="3" t="s">
        <v>77</v>
      </c>
      <c r="D11110" s="3" t="s">
        <v>46</v>
      </c>
      <c r="E11110">
        <v>2028</v>
      </c>
      <c r="F11110" s="3" t="str">
        <f t="shared" si="346"/>
        <v>GGenL FALL2028</v>
      </c>
      <c r="G11110" s="9">
        <v>16</v>
      </c>
      <c r="H11110" s="9">
        <v>27</v>
      </c>
      <c r="I11110" s="9">
        <v>27</v>
      </c>
      <c r="J11110" s="9">
        <v>26</v>
      </c>
      <c r="K11110" s="9">
        <v>26</v>
      </c>
      <c r="L11110" s="9">
        <v>26</v>
      </c>
      <c r="M11110" s="9">
        <v>27</v>
      </c>
      <c r="N11110" s="9">
        <v>26</v>
      </c>
      <c r="O11110" s="9">
        <v>24</v>
      </c>
      <c r="P11110" s="9">
        <v>24</v>
      </c>
      <c r="Q11110" s="9">
        <v>27</v>
      </c>
      <c r="R11110" s="9">
        <v>25</v>
      </c>
      <c r="S11110" s="9">
        <v>23</v>
      </c>
      <c r="T11110" s="9">
        <v>13</v>
      </c>
    </row>
    <row r="11111" spans="1:20" x14ac:dyDescent="0.35">
      <c r="A11111">
        <f t="shared" si="347"/>
        <v>11111</v>
      </c>
      <c r="B11111" s="3" t="s">
        <v>71</v>
      </c>
      <c r="C11111" s="3" t="s">
        <v>77</v>
      </c>
      <c r="D11111" s="3" t="s">
        <v>46</v>
      </c>
      <c r="E11111">
        <v>2029</v>
      </c>
      <c r="F11111" s="3" t="str">
        <f t="shared" si="346"/>
        <v>GGenL FALL2029</v>
      </c>
      <c r="G11111" s="9">
        <v>18</v>
      </c>
      <c r="H11111" s="9">
        <v>13</v>
      </c>
      <c r="I11111" s="9">
        <v>16</v>
      </c>
      <c r="J11111" s="9">
        <v>20</v>
      </c>
      <c r="K11111" s="9">
        <v>11</v>
      </c>
      <c r="L11111" s="9">
        <v>27</v>
      </c>
      <c r="M11111" s="9">
        <v>27</v>
      </c>
      <c r="N11111" s="9">
        <v>26</v>
      </c>
      <c r="O11111" s="9">
        <v>26</v>
      </c>
      <c r="P11111" s="9">
        <v>26</v>
      </c>
      <c r="Q11111" s="9">
        <v>26</v>
      </c>
      <c r="R11111" s="9">
        <v>12</v>
      </c>
      <c r="S11111" s="9">
        <v>8</v>
      </c>
      <c r="T11111" s="9">
        <v>10</v>
      </c>
    </row>
    <row r="11112" spans="1:20" x14ac:dyDescent="0.35">
      <c r="A11112">
        <f t="shared" si="347"/>
        <v>11112</v>
      </c>
      <c r="B11112" s="3" t="s">
        <v>71</v>
      </c>
      <c r="C11112" s="3" t="s">
        <v>77</v>
      </c>
      <c r="D11112" s="3" t="s">
        <v>47</v>
      </c>
      <c r="E11112">
        <v>2020</v>
      </c>
      <c r="F11112" s="3" t="str">
        <f t="shared" si="346"/>
        <v>GGenCOULEE2020</v>
      </c>
      <c r="G11112" s="9">
        <v>1436</v>
      </c>
      <c r="H11112" s="9">
        <v>2091</v>
      </c>
      <c r="I11112" s="9">
        <v>2143</v>
      </c>
      <c r="J11112" s="9">
        <v>2593</v>
      </c>
      <c r="K11112" s="9">
        <v>2428</v>
      </c>
      <c r="L11112" s="9">
        <v>1726</v>
      </c>
      <c r="M11112" s="9">
        <v>1766</v>
      </c>
      <c r="N11112" s="9">
        <v>1836</v>
      </c>
      <c r="O11112" s="9">
        <v>2181</v>
      </c>
      <c r="P11112" s="9">
        <v>2671</v>
      </c>
      <c r="Q11112" s="9">
        <v>2062</v>
      </c>
      <c r="R11112" s="9">
        <v>2188</v>
      </c>
      <c r="S11112" s="9">
        <v>1557</v>
      </c>
      <c r="T11112" s="9">
        <v>1101</v>
      </c>
    </row>
    <row r="11113" spans="1:20" x14ac:dyDescent="0.35">
      <c r="A11113">
        <f t="shared" si="347"/>
        <v>11113</v>
      </c>
      <c r="B11113" s="3" t="s">
        <v>71</v>
      </c>
      <c r="C11113" s="3" t="s">
        <v>77</v>
      </c>
      <c r="D11113" s="3" t="s">
        <v>47</v>
      </c>
      <c r="E11113">
        <v>2021</v>
      </c>
      <c r="F11113" s="3" t="str">
        <f t="shared" si="346"/>
        <v>GGenCOULEE2021</v>
      </c>
      <c r="G11113" s="9">
        <v>1398</v>
      </c>
      <c r="H11113" s="9">
        <v>1972</v>
      </c>
      <c r="I11113" s="9">
        <v>2292</v>
      </c>
      <c r="J11113" s="9">
        <v>2326</v>
      </c>
      <c r="K11113" s="9">
        <v>1905</v>
      </c>
      <c r="L11113" s="9">
        <v>1719</v>
      </c>
      <c r="M11113" s="9">
        <v>1486</v>
      </c>
      <c r="N11113" s="9">
        <v>1413</v>
      </c>
      <c r="O11113" s="9">
        <v>1927</v>
      </c>
      <c r="P11113" s="9">
        <v>2446</v>
      </c>
      <c r="Q11113" s="9">
        <v>2865</v>
      </c>
      <c r="R11113" s="9">
        <v>2454</v>
      </c>
      <c r="S11113" s="9">
        <v>2007</v>
      </c>
      <c r="T11113" s="9">
        <v>1591</v>
      </c>
    </row>
    <row r="11114" spans="1:20" x14ac:dyDescent="0.35">
      <c r="A11114">
        <f t="shared" si="347"/>
        <v>11114</v>
      </c>
      <c r="B11114" s="3" t="s">
        <v>71</v>
      </c>
      <c r="C11114" s="3" t="s">
        <v>77</v>
      </c>
      <c r="D11114" s="3" t="s">
        <v>47</v>
      </c>
      <c r="E11114">
        <v>2022</v>
      </c>
      <c r="F11114" s="3" t="str">
        <f t="shared" si="346"/>
        <v>GGenCOULEE2022</v>
      </c>
      <c r="G11114" s="9">
        <v>1577</v>
      </c>
      <c r="H11114" s="9">
        <v>2205</v>
      </c>
      <c r="I11114" s="9">
        <v>2027</v>
      </c>
      <c r="J11114" s="9">
        <v>2062</v>
      </c>
      <c r="K11114" s="9">
        <v>1611</v>
      </c>
      <c r="L11114" s="9">
        <v>1572</v>
      </c>
      <c r="M11114" s="9">
        <v>1931</v>
      </c>
      <c r="N11114" s="9">
        <v>1421</v>
      </c>
      <c r="O11114" s="9">
        <v>2528</v>
      </c>
      <c r="P11114" s="9">
        <v>4383</v>
      </c>
      <c r="Q11114" s="9">
        <v>4034</v>
      </c>
      <c r="R11114" s="9">
        <v>2904</v>
      </c>
      <c r="S11114" s="9">
        <v>2119</v>
      </c>
      <c r="T11114" s="9">
        <v>1773</v>
      </c>
    </row>
    <row r="11115" spans="1:20" x14ac:dyDescent="0.35">
      <c r="A11115">
        <f t="shared" si="347"/>
        <v>11115</v>
      </c>
      <c r="B11115" s="3" t="s">
        <v>71</v>
      </c>
      <c r="C11115" s="3" t="s">
        <v>77</v>
      </c>
      <c r="D11115" s="3" t="s">
        <v>47</v>
      </c>
      <c r="E11115">
        <v>2023</v>
      </c>
      <c r="F11115" s="3" t="str">
        <f t="shared" si="346"/>
        <v>GGenCOULEE2023</v>
      </c>
      <c r="G11115" s="9">
        <v>1848</v>
      </c>
      <c r="H11115" s="9">
        <v>2466</v>
      </c>
      <c r="I11115" s="9">
        <v>3353</v>
      </c>
      <c r="J11115" s="9">
        <v>3546</v>
      </c>
      <c r="K11115" s="9">
        <v>2622</v>
      </c>
      <c r="L11115" s="9">
        <v>3248</v>
      </c>
      <c r="M11115" s="9">
        <v>3444</v>
      </c>
      <c r="N11115" s="9">
        <v>3178</v>
      </c>
      <c r="O11115" s="9">
        <v>3368</v>
      </c>
      <c r="P11115" s="9">
        <v>4172</v>
      </c>
      <c r="Q11115" s="9">
        <v>4706</v>
      </c>
      <c r="R11115" s="9">
        <v>3377</v>
      </c>
      <c r="S11115" s="9">
        <v>2469</v>
      </c>
      <c r="T11115" s="9">
        <v>1654</v>
      </c>
    </row>
    <row r="11116" spans="1:20" x14ac:dyDescent="0.35">
      <c r="A11116">
        <f t="shared" si="347"/>
        <v>11116</v>
      </c>
      <c r="B11116" s="3" t="s">
        <v>71</v>
      </c>
      <c r="C11116" s="3" t="s">
        <v>77</v>
      </c>
      <c r="D11116" s="3" t="s">
        <v>47</v>
      </c>
      <c r="E11116">
        <v>2024</v>
      </c>
      <c r="F11116" s="3" t="str">
        <f t="shared" si="346"/>
        <v>GGenCOULEE2024</v>
      </c>
      <c r="G11116" s="9">
        <v>2001</v>
      </c>
      <c r="H11116" s="9">
        <v>2604</v>
      </c>
      <c r="I11116" s="9">
        <v>2738</v>
      </c>
      <c r="J11116" s="9">
        <v>2582</v>
      </c>
      <c r="K11116" s="9">
        <v>3121</v>
      </c>
      <c r="L11116" s="9">
        <v>1928</v>
      </c>
      <c r="M11116" s="9">
        <v>1494</v>
      </c>
      <c r="N11116" s="9">
        <v>2294</v>
      </c>
      <c r="O11116" s="9">
        <v>2758</v>
      </c>
      <c r="P11116" s="9">
        <v>4335</v>
      </c>
      <c r="Q11116" s="9">
        <v>1730</v>
      </c>
      <c r="R11116" s="9">
        <v>2031</v>
      </c>
      <c r="S11116" s="9">
        <v>1756</v>
      </c>
      <c r="T11116" s="9">
        <v>1133</v>
      </c>
    </row>
    <row r="11117" spans="1:20" x14ac:dyDescent="0.35">
      <c r="A11117">
        <f t="shared" si="347"/>
        <v>11117</v>
      </c>
      <c r="B11117" s="3" t="s">
        <v>71</v>
      </c>
      <c r="C11117" s="3" t="s">
        <v>77</v>
      </c>
      <c r="D11117" s="3" t="s">
        <v>47</v>
      </c>
      <c r="E11117">
        <v>2025</v>
      </c>
      <c r="F11117" s="3" t="str">
        <f t="shared" si="346"/>
        <v>GGenCOULEE2025</v>
      </c>
      <c r="G11117" s="9">
        <v>1640</v>
      </c>
      <c r="H11117" s="9">
        <v>2022</v>
      </c>
      <c r="I11117" s="9">
        <v>2445</v>
      </c>
      <c r="J11117" s="9">
        <v>3212</v>
      </c>
      <c r="K11117" s="9">
        <v>2717</v>
      </c>
      <c r="L11117" s="9">
        <v>2467</v>
      </c>
      <c r="M11117" s="9">
        <v>1703</v>
      </c>
      <c r="N11117" s="9">
        <v>2513</v>
      </c>
      <c r="O11117" s="9">
        <v>2440</v>
      </c>
      <c r="P11117" s="9">
        <v>2892</v>
      </c>
      <c r="Q11117" s="9">
        <v>3125</v>
      </c>
      <c r="R11117" s="9">
        <v>2403</v>
      </c>
      <c r="S11117" s="9">
        <v>1841</v>
      </c>
      <c r="T11117" s="9">
        <v>1368</v>
      </c>
    </row>
    <row r="11118" spans="1:20" x14ac:dyDescent="0.35">
      <c r="A11118">
        <f t="shared" si="347"/>
        <v>11118</v>
      </c>
      <c r="B11118" s="3" t="s">
        <v>71</v>
      </c>
      <c r="C11118" s="3" t="s">
        <v>77</v>
      </c>
      <c r="D11118" s="3" t="s">
        <v>47</v>
      </c>
      <c r="E11118">
        <v>2026</v>
      </c>
      <c r="F11118" s="3" t="str">
        <f t="shared" si="346"/>
        <v>GGenCOULEE2026</v>
      </c>
      <c r="G11118" s="9">
        <v>1806</v>
      </c>
      <c r="H11118" s="9">
        <v>2458</v>
      </c>
      <c r="I11118" s="9">
        <v>2539</v>
      </c>
      <c r="J11118" s="9">
        <v>2711</v>
      </c>
      <c r="K11118" s="9">
        <v>2796</v>
      </c>
      <c r="L11118" s="9">
        <v>1825</v>
      </c>
      <c r="M11118" s="9">
        <v>1499</v>
      </c>
      <c r="N11118" s="9">
        <v>1878</v>
      </c>
      <c r="O11118" s="9">
        <v>1656</v>
      </c>
      <c r="P11118" s="9">
        <v>3180</v>
      </c>
      <c r="Q11118" s="9">
        <v>2896</v>
      </c>
      <c r="R11118" s="9">
        <v>2745</v>
      </c>
      <c r="S11118" s="9">
        <v>1848</v>
      </c>
      <c r="T11118" s="9">
        <v>1341</v>
      </c>
    </row>
    <row r="11119" spans="1:20" x14ac:dyDescent="0.35">
      <c r="A11119">
        <f t="shared" si="347"/>
        <v>11119</v>
      </c>
      <c r="B11119" s="3" t="s">
        <v>71</v>
      </c>
      <c r="C11119" s="3" t="s">
        <v>77</v>
      </c>
      <c r="D11119" s="3" t="s">
        <v>47</v>
      </c>
      <c r="E11119">
        <v>2027</v>
      </c>
      <c r="F11119" s="3" t="str">
        <f t="shared" si="346"/>
        <v>GGenCOULEE2027</v>
      </c>
      <c r="G11119" s="9">
        <v>1635</v>
      </c>
      <c r="H11119" s="9">
        <v>1890</v>
      </c>
      <c r="I11119" s="9">
        <v>2597</v>
      </c>
      <c r="J11119" s="9">
        <v>3094</v>
      </c>
      <c r="K11119" s="9">
        <v>2522</v>
      </c>
      <c r="L11119" s="9">
        <v>2247</v>
      </c>
      <c r="M11119" s="9">
        <v>2281</v>
      </c>
      <c r="N11119" s="9">
        <v>2198</v>
      </c>
      <c r="O11119" s="9">
        <v>2547</v>
      </c>
      <c r="P11119" s="9">
        <v>4291</v>
      </c>
      <c r="Q11119" s="9">
        <v>3450</v>
      </c>
      <c r="R11119" s="9">
        <v>2458</v>
      </c>
      <c r="S11119" s="9">
        <v>2123</v>
      </c>
      <c r="T11119" s="9">
        <v>1358</v>
      </c>
    </row>
    <row r="11120" spans="1:20" x14ac:dyDescent="0.35">
      <c r="A11120">
        <f t="shared" si="347"/>
        <v>11120</v>
      </c>
      <c r="B11120" s="3" t="s">
        <v>71</v>
      </c>
      <c r="C11120" s="3" t="s">
        <v>77</v>
      </c>
      <c r="D11120" s="3" t="s">
        <v>47</v>
      </c>
      <c r="E11120">
        <v>2028</v>
      </c>
      <c r="F11120" s="3" t="str">
        <f t="shared" si="346"/>
        <v>GGenCOULEE2028</v>
      </c>
      <c r="G11120" s="9">
        <v>1297</v>
      </c>
      <c r="H11120" s="9">
        <v>2202</v>
      </c>
      <c r="I11120" s="9">
        <v>2439</v>
      </c>
      <c r="J11120" s="9">
        <v>3110</v>
      </c>
      <c r="K11120" s="9">
        <v>3029</v>
      </c>
      <c r="L11120" s="9">
        <v>2303</v>
      </c>
      <c r="M11120" s="9">
        <v>1881</v>
      </c>
      <c r="N11120" s="9">
        <v>1917</v>
      </c>
      <c r="O11120" s="9">
        <v>2690</v>
      </c>
      <c r="P11120" s="9">
        <v>4246</v>
      </c>
      <c r="Q11120" s="9">
        <v>4686</v>
      </c>
      <c r="R11120" s="9">
        <v>3743</v>
      </c>
      <c r="S11120" s="9">
        <v>3174</v>
      </c>
      <c r="T11120" s="9">
        <v>1663</v>
      </c>
    </row>
    <row r="11121" spans="1:20" x14ac:dyDescent="0.35">
      <c r="A11121">
        <f t="shared" si="347"/>
        <v>11121</v>
      </c>
      <c r="B11121" s="3" t="s">
        <v>71</v>
      </c>
      <c r="C11121" s="3" t="s">
        <v>77</v>
      </c>
      <c r="D11121" s="3" t="s">
        <v>47</v>
      </c>
      <c r="E11121">
        <v>2029</v>
      </c>
      <c r="F11121" s="3" t="str">
        <f t="shared" si="346"/>
        <v>GGenCOULEE2029</v>
      </c>
      <c r="G11121" s="9">
        <v>1753</v>
      </c>
      <c r="H11121" s="9">
        <v>2165</v>
      </c>
      <c r="I11121" s="9">
        <v>2382</v>
      </c>
      <c r="J11121" s="9">
        <v>2856</v>
      </c>
      <c r="K11121" s="9">
        <v>2134</v>
      </c>
      <c r="L11121" s="9">
        <v>2133</v>
      </c>
      <c r="M11121" s="9">
        <v>1591</v>
      </c>
      <c r="N11121" s="9">
        <v>2151</v>
      </c>
      <c r="O11121" s="9">
        <v>3082</v>
      </c>
      <c r="P11121" s="9">
        <v>4411</v>
      </c>
      <c r="Q11121" s="9">
        <v>2851</v>
      </c>
      <c r="R11121" s="9">
        <v>1922</v>
      </c>
      <c r="S11121" s="9">
        <v>1807</v>
      </c>
      <c r="T11121" s="9">
        <v>1127</v>
      </c>
    </row>
    <row r="11122" spans="1:20" x14ac:dyDescent="0.35">
      <c r="A11122">
        <f t="shared" si="347"/>
        <v>11122</v>
      </c>
      <c r="B11122" s="3" t="s">
        <v>71</v>
      </c>
      <c r="C11122" s="3" t="s">
        <v>77</v>
      </c>
      <c r="D11122" s="3" t="s">
        <v>48</v>
      </c>
      <c r="E11122">
        <v>2020</v>
      </c>
      <c r="F11122" s="3" t="str">
        <f t="shared" si="346"/>
        <v>GGenCH JOE2020</v>
      </c>
      <c r="G11122" s="9">
        <v>778</v>
      </c>
      <c r="H11122" s="9">
        <v>1128</v>
      </c>
      <c r="I11122" s="9">
        <v>1150</v>
      </c>
      <c r="J11122" s="9">
        <v>1421</v>
      </c>
      <c r="K11122" s="9">
        <v>1369</v>
      </c>
      <c r="L11122" s="9">
        <v>993</v>
      </c>
      <c r="M11122" s="9">
        <v>1054</v>
      </c>
      <c r="N11122" s="9">
        <v>1130</v>
      </c>
      <c r="O11122" s="9">
        <v>1308</v>
      </c>
      <c r="P11122" s="9">
        <v>1492</v>
      </c>
      <c r="Q11122" s="9">
        <v>1131</v>
      </c>
      <c r="R11122" s="9">
        <v>1196</v>
      </c>
      <c r="S11122" s="9">
        <v>861</v>
      </c>
      <c r="T11122" s="9">
        <v>611</v>
      </c>
    </row>
    <row r="11123" spans="1:20" x14ac:dyDescent="0.35">
      <c r="A11123">
        <f t="shared" si="347"/>
        <v>11123</v>
      </c>
      <c r="B11123" s="3" t="s">
        <v>71</v>
      </c>
      <c r="C11123" s="3" t="s">
        <v>77</v>
      </c>
      <c r="D11123" s="3" t="s">
        <v>48</v>
      </c>
      <c r="E11123">
        <v>2021</v>
      </c>
      <c r="F11123" s="3" t="str">
        <f t="shared" si="346"/>
        <v>GGenCH JOE2021</v>
      </c>
      <c r="G11123" s="9">
        <v>757</v>
      </c>
      <c r="H11123" s="9">
        <v>1065</v>
      </c>
      <c r="I11123" s="9">
        <v>1232</v>
      </c>
      <c r="J11123" s="9">
        <v>1255</v>
      </c>
      <c r="K11123" s="9">
        <v>1044</v>
      </c>
      <c r="L11123" s="9">
        <v>941</v>
      </c>
      <c r="M11123" s="9">
        <v>820</v>
      </c>
      <c r="N11123" s="9">
        <v>794</v>
      </c>
      <c r="O11123" s="9">
        <v>1064</v>
      </c>
      <c r="P11123" s="9">
        <v>1343</v>
      </c>
      <c r="Q11123" s="9">
        <v>1581</v>
      </c>
      <c r="R11123" s="9">
        <v>1351</v>
      </c>
      <c r="S11123" s="9">
        <v>1119</v>
      </c>
      <c r="T11123" s="9">
        <v>875</v>
      </c>
    </row>
    <row r="11124" spans="1:20" x14ac:dyDescent="0.35">
      <c r="A11124">
        <f t="shared" si="347"/>
        <v>11124</v>
      </c>
      <c r="B11124" s="3" t="s">
        <v>71</v>
      </c>
      <c r="C11124" s="3" t="s">
        <v>77</v>
      </c>
      <c r="D11124" s="3" t="s">
        <v>48</v>
      </c>
      <c r="E11124">
        <v>2022</v>
      </c>
      <c r="F11124" s="3" t="str">
        <f t="shared" si="346"/>
        <v>GGenCH JOE2022</v>
      </c>
      <c r="G11124" s="9">
        <v>855</v>
      </c>
      <c r="H11124" s="9">
        <v>1205</v>
      </c>
      <c r="I11124" s="9">
        <v>1130</v>
      </c>
      <c r="J11124" s="9">
        <v>1156</v>
      </c>
      <c r="K11124" s="9">
        <v>890</v>
      </c>
      <c r="L11124" s="9">
        <v>851</v>
      </c>
      <c r="M11124" s="9">
        <v>1079</v>
      </c>
      <c r="N11124" s="9">
        <v>814</v>
      </c>
      <c r="O11124" s="9">
        <v>1368</v>
      </c>
      <c r="P11124" s="9">
        <v>2125</v>
      </c>
      <c r="Q11124" s="9">
        <v>2180</v>
      </c>
      <c r="R11124" s="9">
        <v>1581</v>
      </c>
      <c r="S11124" s="9">
        <v>1175</v>
      </c>
      <c r="T11124" s="9">
        <v>983</v>
      </c>
    </row>
    <row r="11125" spans="1:20" x14ac:dyDescent="0.35">
      <c r="A11125">
        <f t="shared" si="347"/>
        <v>11125</v>
      </c>
      <c r="B11125" s="3" t="s">
        <v>71</v>
      </c>
      <c r="C11125" s="3" t="s">
        <v>77</v>
      </c>
      <c r="D11125" s="3" t="s">
        <v>48</v>
      </c>
      <c r="E11125">
        <v>2023</v>
      </c>
      <c r="F11125" s="3" t="str">
        <f t="shared" si="346"/>
        <v>GGenCH JOE2023</v>
      </c>
      <c r="G11125" s="9">
        <v>1001</v>
      </c>
      <c r="H11125" s="9">
        <v>1327</v>
      </c>
      <c r="I11125" s="9">
        <v>1800</v>
      </c>
      <c r="J11125" s="9">
        <v>1927</v>
      </c>
      <c r="K11125" s="9">
        <v>1495</v>
      </c>
      <c r="L11125" s="9">
        <v>1884</v>
      </c>
      <c r="M11125" s="9">
        <v>1977</v>
      </c>
      <c r="N11125" s="9">
        <v>1977</v>
      </c>
      <c r="O11125" s="9">
        <v>2053</v>
      </c>
      <c r="P11125" s="9">
        <v>2129</v>
      </c>
      <c r="Q11125" s="9">
        <v>2180</v>
      </c>
      <c r="R11125" s="9">
        <v>1825</v>
      </c>
      <c r="S11125" s="9">
        <v>1356</v>
      </c>
      <c r="T11125" s="9">
        <v>906</v>
      </c>
    </row>
    <row r="11126" spans="1:20" x14ac:dyDescent="0.35">
      <c r="A11126">
        <f t="shared" si="347"/>
        <v>11126</v>
      </c>
      <c r="B11126" s="3" t="s">
        <v>71</v>
      </c>
      <c r="C11126" s="3" t="s">
        <v>77</v>
      </c>
      <c r="D11126" s="3" t="s">
        <v>48</v>
      </c>
      <c r="E11126">
        <v>2024</v>
      </c>
      <c r="F11126" s="3" t="str">
        <f t="shared" si="346"/>
        <v>GGenCH JOE2024</v>
      </c>
      <c r="G11126" s="9">
        <v>1089</v>
      </c>
      <c r="H11126" s="9">
        <v>1404</v>
      </c>
      <c r="I11126" s="9">
        <v>1473</v>
      </c>
      <c r="J11126" s="9">
        <v>1392</v>
      </c>
      <c r="K11126" s="9">
        <v>1725</v>
      </c>
      <c r="L11126" s="9">
        <v>1118</v>
      </c>
      <c r="M11126" s="9">
        <v>875</v>
      </c>
      <c r="N11126" s="9">
        <v>1351</v>
      </c>
      <c r="O11126" s="9">
        <v>1568</v>
      </c>
      <c r="P11126" s="9">
        <v>2129</v>
      </c>
      <c r="Q11126" s="9">
        <v>949</v>
      </c>
      <c r="R11126" s="9">
        <v>1113</v>
      </c>
      <c r="S11126" s="9">
        <v>972</v>
      </c>
      <c r="T11126" s="9">
        <v>618</v>
      </c>
    </row>
    <row r="11127" spans="1:20" x14ac:dyDescent="0.35">
      <c r="A11127">
        <f t="shared" si="347"/>
        <v>11127</v>
      </c>
      <c r="B11127" s="3" t="s">
        <v>71</v>
      </c>
      <c r="C11127" s="3" t="s">
        <v>77</v>
      </c>
      <c r="D11127" s="3" t="s">
        <v>48</v>
      </c>
      <c r="E11127">
        <v>2025</v>
      </c>
      <c r="F11127" s="3" t="str">
        <f t="shared" si="346"/>
        <v>GGenCH JOE2025</v>
      </c>
      <c r="G11127" s="9">
        <v>899</v>
      </c>
      <c r="H11127" s="9">
        <v>1092</v>
      </c>
      <c r="I11127" s="9">
        <v>1312</v>
      </c>
      <c r="J11127" s="9">
        <v>1789</v>
      </c>
      <c r="K11127" s="9">
        <v>1555</v>
      </c>
      <c r="L11127" s="9">
        <v>1434</v>
      </c>
      <c r="M11127" s="9">
        <v>1012</v>
      </c>
      <c r="N11127" s="9">
        <v>1553</v>
      </c>
      <c r="O11127" s="9">
        <v>1462</v>
      </c>
      <c r="P11127" s="9">
        <v>1612</v>
      </c>
      <c r="Q11127" s="9">
        <v>1703</v>
      </c>
      <c r="R11127" s="9">
        <v>1313</v>
      </c>
      <c r="S11127" s="9">
        <v>1023</v>
      </c>
      <c r="T11127" s="9">
        <v>753</v>
      </c>
    </row>
    <row r="11128" spans="1:20" x14ac:dyDescent="0.35">
      <c r="A11128">
        <f t="shared" si="347"/>
        <v>11128</v>
      </c>
      <c r="B11128" s="3" t="s">
        <v>71</v>
      </c>
      <c r="C11128" s="3" t="s">
        <v>77</v>
      </c>
      <c r="D11128" s="3" t="s">
        <v>48</v>
      </c>
      <c r="E11128">
        <v>2026</v>
      </c>
      <c r="F11128" s="3" t="str">
        <f t="shared" si="346"/>
        <v>GGenCH JOE2026</v>
      </c>
      <c r="G11128" s="9">
        <v>975</v>
      </c>
      <c r="H11128" s="9">
        <v>1324</v>
      </c>
      <c r="I11128" s="9">
        <v>1368</v>
      </c>
      <c r="J11128" s="9">
        <v>1468</v>
      </c>
      <c r="K11128" s="9">
        <v>1557</v>
      </c>
      <c r="L11128" s="9">
        <v>1061</v>
      </c>
      <c r="M11128" s="9">
        <v>888</v>
      </c>
      <c r="N11128" s="9">
        <v>1141</v>
      </c>
      <c r="O11128" s="9">
        <v>995</v>
      </c>
      <c r="P11128" s="9">
        <v>1804</v>
      </c>
      <c r="Q11128" s="9">
        <v>1580</v>
      </c>
      <c r="R11128" s="9">
        <v>1497</v>
      </c>
      <c r="S11128" s="9">
        <v>1027</v>
      </c>
      <c r="T11128" s="9">
        <v>737</v>
      </c>
    </row>
    <row r="11129" spans="1:20" x14ac:dyDescent="0.35">
      <c r="A11129">
        <f t="shared" si="347"/>
        <v>11129</v>
      </c>
      <c r="B11129" s="3" t="s">
        <v>71</v>
      </c>
      <c r="C11129" s="3" t="s">
        <v>77</v>
      </c>
      <c r="D11129" s="3" t="s">
        <v>48</v>
      </c>
      <c r="E11129">
        <v>2027</v>
      </c>
      <c r="F11129" s="3" t="str">
        <f t="shared" si="346"/>
        <v>GGenCH JOE2027</v>
      </c>
      <c r="G11129" s="9">
        <v>884</v>
      </c>
      <c r="H11129" s="9">
        <v>1016</v>
      </c>
      <c r="I11129" s="9">
        <v>1396</v>
      </c>
      <c r="J11129" s="9">
        <v>1696</v>
      </c>
      <c r="K11129" s="9">
        <v>1432</v>
      </c>
      <c r="L11129" s="9">
        <v>1304</v>
      </c>
      <c r="M11129" s="9">
        <v>1368</v>
      </c>
      <c r="N11129" s="9">
        <v>1380</v>
      </c>
      <c r="O11129" s="9">
        <v>1540</v>
      </c>
      <c r="P11129" s="9">
        <v>2129</v>
      </c>
      <c r="Q11129" s="9">
        <v>1886</v>
      </c>
      <c r="R11129" s="9">
        <v>1344</v>
      </c>
      <c r="S11129" s="9">
        <v>1176</v>
      </c>
      <c r="T11129" s="9">
        <v>747</v>
      </c>
    </row>
    <row r="11130" spans="1:20" x14ac:dyDescent="0.35">
      <c r="A11130">
        <f t="shared" si="347"/>
        <v>11130</v>
      </c>
      <c r="B11130" s="3" t="s">
        <v>71</v>
      </c>
      <c r="C11130" s="3" t="s">
        <v>77</v>
      </c>
      <c r="D11130" s="3" t="s">
        <v>48</v>
      </c>
      <c r="E11130">
        <v>2028</v>
      </c>
      <c r="F11130" s="3" t="str">
        <f t="shared" si="346"/>
        <v>GGenCH JOE2028</v>
      </c>
      <c r="G11130" s="9">
        <v>698</v>
      </c>
      <c r="H11130" s="9">
        <v>1188</v>
      </c>
      <c r="I11130" s="9">
        <v>1316</v>
      </c>
      <c r="J11130" s="9">
        <v>1712</v>
      </c>
      <c r="K11130" s="9">
        <v>1721</v>
      </c>
      <c r="L11130" s="9">
        <v>1337</v>
      </c>
      <c r="M11130" s="9">
        <v>1137</v>
      </c>
      <c r="N11130" s="9">
        <v>1213</v>
      </c>
      <c r="O11130" s="9">
        <v>1656</v>
      </c>
      <c r="P11130" s="9">
        <v>2129</v>
      </c>
      <c r="Q11130" s="9">
        <v>2179</v>
      </c>
      <c r="R11130" s="9">
        <v>2017</v>
      </c>
      <c r="S11130" s="9">
        <v>1742</v>
      </c>
      <c r="T11130" s="9">
        <v>918</v>
      </c>
    </row>
    <row r="11131" spans="1:20" x14ac:dyDescent="0.35">
      <c r="A11131">
        <f t="shared" si="347"/>
        <v>11131</v>
      </c>
      <c r="B11131" s="3" t="s">
        <v>71</v>
      </c>
      <c r="C11131" s="3" t="s">
        <v>77</v>
      </c>
      <c r="D11131" s="3" t="s">
        <v>48</v>
      </c>
      <c r="E11131">
        <v>2029</v>
      </c>
      <c r="F11131" s="3" t="str">
        <f t="shared" si="346"/>
        <v>GGenCH JOE2029</v>
      </c>
      <c r="G11131" s="9">
        <v>952</v>
      </c>
      <c r="H11131" s="9">
        <v>1167</v>
      </c>
      <c r="I11131" s="9">
        <v>1281</v>
      </c>
      <c r="J11131" s="9">
        <v>1584</v>
      </c>
      <c r="K11131" s="9">
        <v>1227</v>
      </c>
      <c r="L11131" s="9">
        <v>1226</v>
      </c>
      <c r="M11131" s="9">
        <v>942</v>
      </c>
      <c r="N11131" s="9">
        <v>1270</v>
      </c>
      <c r="O11131" s="9">
        <v>1706</v>
      </c>
      <c r="P11131" s="9">
        <v>2115</v>
      </c>
      <c r="Q11131" s="9">
        <v>1561</v>
      </c>
      <c r="R11131" s="9">
        <v>1055</v>
      </c>
      <c r="S11131" s="9">
        <v>1000</v>
      </c>
      <c r="T11131" s="9">
        <v>617</v>
      </c>
    </row>
    <row r="11132" spans="1:20" x14ac:dyDescent="0.35">
      <c r="A11132">
        <f t="shared" si="347"/>
        <v>11132</v>
      </c>
      <c r="B11132" s="3" t="s">
        <v>71</v>
      </c>
      <c r="C11132" s="3" t="s">
        <v>77</v>
      </c>
      <c r="D11132" s="3" t="s">
        <v>49</v>
      </c>
      <c r="E11132">
        <v>2020</v>
      </c>
      <c r="F11132" s="3" t="str">
        <f t="shared" si="346"/>
        <v>GGenWELLS2020</v>
      </c>
      <c r="G11132" s="9">
        <v>313</v>
      </c>
      <c r="H11132" s="9">
        <v>432</v>
      </c>
      <c r="I11132" s="9">
        <v>435</v>
      </c>
      <c r="J11132" s="9">
        <v>520</v>
      </c>
      <c r="K11132" s="9">
        <v>505</v>
      </c>
      <c r="L11132" s="9">
        <v>381</v>
      </c>
      <c r="M11132" s="9">
        <v>395</v>
      </c>
      <c r="N11132" s="9">
        <v>416</v>
      </c>
      <c r="O11132" s="9">
        <v>488</v>
      </c>
      <c r="P11132" s="9">
        <v>521</v>
      </c>
      <c r="Q11132" s="9">
        <v>399</v>
      </c>
      <c r="R11132" s="9">
        <v>418</v>
      </c>
      <c r="S11132" s="9">
        <v>314</v>
      </c>
      <c r="T11132" s="9">
        <v>242</v>
      </c>
    </row>
    <row r="11133" spans="1:20" x14ac:dyDescent="0.35">
      <c r="A11133">
        <f t="shared" si="347"/>
        <v>11133</v>
      </c>
      <c r="B11133" s="3" t="s">
        <v>71</v>
      </c>
      <c r="C11133" s="3" t="s">
        <v>77</v>
      </c>
      <c r="D11133" s="3" t="s">
        <v>49</v>
      </c>
      <c r="E11133">
        <v>2021</v>
      </c>
      <c r="F11133" s="3" t="str">
        <f t="shared" si="346"/>
        <v>GGenWELLS2021</v>
      </c>
      <c r="G11133" s="9">
        <v>300</v>
      </c>
      <c r="H11133" s="9">
        <v>413</v>
      </c>
      <c r="I11133" s="9">
        <v>461</v>
      </c>
      <c r="J11133" s="9">
        <v>468</v>
      </c>
      <c r="K11133" s="9">
        <v>398</v>
      </c>
      <c r="L11133" s="9">
        <v>364</v>
      </c>
      <c r="M11133" s="9">
        <v>313</v>
      </c>
      <c r="N11133" s="9">
        <v>300</v>
      </c>
      <c r="O11133" s="9">
        <v>406</v>
      </c>
      <c r="P11133" s="9">
        <v>497</v>
      </c>
      <c r="Q11133" s="9">
        <v>552</v>
      </c>
      <c r="R11133" s="9">
        <v>474</v>
      </c>
      <c r="S11133" s="9">
        <v>401</v>
      </c>
      <c r="T11133" s="9">
        <v>341</v>
      </c>
    </row>
    <row r="11134" spans="1:20" x14ac:dyDescent="0.35">
      <c r="A11134">
        <f t="shared" si="347"/>
        <v>11134</v>
      </c>
      <c r="B11134" s="3" t="s">
        <v>71</v>
      </c>
      <c r="C11134" s="3" t="s">
        <v>77</v>
      </c>
      <c r="D11134" s="3" t="s">
        <v>49</v>
      </c>
      <c r="E11134">
        <v>2022</v>
      </c>
      <c r="F11134" s="3" t="str">
        <f t="shared" si="346"/>
        <v>GGenWELLS2022</v>
      </c>
      <c r="G11134" s="9">
        <v>335</v>
      </c>
      <c r="H11134" s="9">
        <v>453</v>
      </c>
      <c r="I11134" s="9">
        <v>425</v>
      </c>
      <c r="J11134" s="9">
        <v>434</v>
      </c>
      <c r="K11134" s="9">
        <v>347</v>
      </c>
      <c r="L11134" s="9">
        <v>330</v>
      </c>
      <c r="M11134" s="9">
        <v>408</v>
      </c>
      <c r="N11134" s="9">
        <v>298</v>
      </c>
      <c r="O11134" s="9">
        <v>514</v>
      </c>
      <c r="P11134" s="9">
        <v>689</v>
      </c>
      <c r="Q11134" s="9">
        <v>684</v>
      </c>
      <c r="R11134" s="9">
        <v>527</v>
      </c>
      <c r="S11134" s="9">
        <v>412</v>
      </c>
      <c r="T11134" s="9">
        <v>376</v>
      </c>
    </row>
    <row r="11135" spans="1:20" x14ac:dyDescent="0.35">
      <c r="A11135">
        <f t="shared" si="347"/>
        <v>11135</v>
      </c>
      <c r="B11135" s="3" t="s">
        <v>71</v>
      </c>
      <c r="C11135" s="3" t="s">
        <v>77</v>
      </c>
      <c r="D11135" s="3" t="s">
        <v>49</v>
      </c>
      <c r="E11135">
        <v>2023</v>
      </c>
      <c r="F11135" s="3" t="str">
        <f t="shared" si="346"/>
        <v>GGenWELLS2023</v>
      </c>
      <c r="G11135" s="9">
        <v>388</v>
      </c>
      <c r="H11135" s="9">
        <v>494</v>
      </c>
      <c r="I11135" s="9">
        <v>638</v>
      </c>
      <c r="J11135" s="9">
        <v>681</v>
      </c>
      <c r="K11135" s="9">
        <v>537</v>
      </c>
      <c r="L11135" s="9">
        <v>659</v>
      </c>
      <c r="M11135" s="9">
        <v>699</v>
      </c>
      <c r="N11135" s="9">
        <v>693</v>
      </c>
      <c r="O11135" s="9">
        <v>725</v>
      </c>
      <c r="P11135" s="9">
        <v>691</v>
      </c>
      <c r="Q11135" s="9">
        <v>732</v>
      </c>
      <c r="R11135" s="9">
        <v>601</v>
      </c>
      <c r="S11135" s="9">
        <v>472</v>
      </c>
      <c r="T11135" s="9">
        <v>352</v>
      </c>
    </row>
    <row r="11136" spans="1:20" x14ac:dyDescent="0.35">
      <c r="A11136">
        <f t="shared" si="347"/>
        <v>11136</v>
      </c>
      <c r="B11136" s="3" t="s">
        <v>71</v>
      </c>
      <c r="C11136" s="3" t="s">
        <v>77</v>
      </c>
      <c r="D11136" s="3" t="s">
        <v>49</v>
      </c>
      <c r="E11136">
        <v>2024</v>
      </c>
      <c r="F11136" s="3" t="str">
        <f t="shared" si="346"/>
        <v>GGenWELLS2024</v>
      </c>
      <c r="G11136" s="9">
        <v>422</v>
      </c>
      <c r="H11136" s="9">
        <v>519</v>
      </c>
      <c r="I11136" s="9">
        <v>537</v>
      </c>
      <c r="J11136" s="9">
        <v>511</v>
      </c>
      <c r="K11136" s="9">
        <v>612</v>
      </c>
      <c r="L11136" s="9">
        <v>423</v>
      </c>
      <c r="M11136" s="9">
        <v>342</v>
      </c>
      <c r="N11136" s="9">
        <v>488</v>
      </c>
      <c r="O11136" s="9">
        <v>578</v>
      </c>
      <c r="P11136" s="9">
        <v>716</v>
      </c>
      <c r="Q11136" s="9">
        <v>359</v>
      </c>
      <c r="R11136" s="9">
        <v>398</v>
      </c>
      <c r="S11136" s="9">
        <v>358</v>
      </c>
      <c r="T11136" s="9">
        <v>248</v>
      </c>
    </row>
    <row r="11137" spans="1:20" x14ac:dyDescent="0.35">
      <c r="A11137">
        <f t="shared" si="347"/>
        <v>11137</v>
      </c>
      <c r="B11137" s="3" t="s">
        <v>71</v>
      </c>
      <c r="C11137" s="3" t="s">
        <v>77</v>
      </c>
      <c r="D11137" s="3" t="s">
        <v>49</v>
      </c>
      <c r="E11137">
        <v>2025</v>
      </c>
      <c r="F11137" s="3" t="str">
        <f t="shared" si="346"/>
        <v>GGenWELLS2025</v>
      </c>
      <c r="G11137" s="9">
        <v>356</v>
      </c>
      <c r="H11137" s="9">
        <v>420</v>
      </c>
      <c r="I11137" s="9">
        <v>488</v>
      </c>
      <c r="J11137" s="9">
        <v>631</v>
      </c>
      <c r="K11137" s="9">
        <v>560</v>
      </c>
      <c r="L11137" s="9">
        <v>527</v>
      </c>
      <c r="M11137" s="9">
        <v>386</v>
      </c>
      <c r="N11137" s="9">
        <v>551</v>
      </c>
      <c r="O11137" s="9">
        <v>545</v>
      </c>
      <c r="P11137" s="9">
        <v>579</v>
      </c>
      <c r="Q11137" s="9">
        <v>580</v>
      </c>
      <c r="R11137" s="9">
        <v>457</v>
      </c>
      <c r="S11137" s="9">
        <v>371</v>
      </c>
      <c r="T11137" s="9">
        <v>303</v>
      </c>
    </row>
    <row r="11138" spans="1:20" x14ac:dyDescent="0.35">
      <c r="A11138">
        <f t="shared" si="347"/>
        <v>11138</v>
      </c>
      <c r="B11138" s="3" t="s">
        <v>71</v>
      </c>
      <c r="C11138" s="3" t="s">
        <v>77</v>
      </c>
      <c r="D11138" s="3" t="s">
        <v>49</v>
      </c>
      <c r="E11138">
        <v>2026</v>
      </c>
      <c r="F11138" s="3" t="str">
        <f t="shared" ref="F11138:F11201" si="348">_xlfn.CONCAT(B11138,C11138,D11138,E11138)</f>
        <v>GGenWELLS2026</v>
      </c>
      <c r="G11138" s="9">
        <v>389</v>
      </c>
      <c r="H11138" s="9">
        <v>498</v>
      </c>
      <c r="I11138" s="9">
        <v>507</v>
      </c>
      <c r="J11138" s="9">
        <v>536</v>
      </c>
      <c r="K11138" s="9">
        <v>563</v>
      </c>
      <c r="L11138" s="9">
        <v>407</v>
      </c>
      <c r="M11138" s="9">
        <v>340</v>
      </c>
      <c r="N11138" s="9">
        <v>414</v>
      </c>
      <c r="O11138" s="9">
        <v>382</v>
      </c>
      <c r="P11138" s="9">
        <v>639</v>
      </c>
      <c r="Q11138" s="9">
        <v>541</v>
      </c>
      <c r="R11138" s="9">
        <v>509</v>
      </c>
      <c r="S11138" s="9">
        <v>369</v>
      </c>
      <c r="T11138" s="9">
        <v>296</v>
      </c>
    </row>
    <row r="11139" spans="1:20" x14ac:dyDescent="0.35">
      <c r="A11139">
        <f t="shared" ref="A11139:A11202" si="349">A11138+1</f>
        <v>11139</v>
      </c>
      <c r="B11139" s="3" t="s">
        <v>71</v>
      </c>
      <c r="C11139" s="3" t="s">
        <v>77</v>
      </c>
      <c r="D11139" s="3" t="s">
        <v>49</v>
      </c>
      <c r="E11139">
        <v>2027</v>
      </c>
      <c r="F11139" s="3" t="str">
        <f t="shared" si="348"/>
        <v>GGenWELLS2027</v>
      </c>
      <c r="G11139" s="9">
        <v>350</v>
      </c>
      <c r="H11139" s="9">
        <v>391</v>
      </c>
      <c r="I11139" s="9">
        <v>512</v>
      </c>
      <c r="J11139" s="9">
        <v>602</v>
      </c>
      <c r="K11139" s="9">
        <v>522</v>
      </c>
      <c r="L11139" s="9">
        <v>484</v>
      </c>
      <c r="M11139" s="9">
        <v>501</v>
      </c>
      <c r="N11139" s="9">
        <v>479</v>
      </c>
      <c r="O11139" s="9">
        <v>560</v>
      </c>
      <c r="P11139" s="9">
        <v>741</v>
      </c>
      <c r="Q11139" s="9">
        <v>613</v>
      </c>
      <c r="R11139" s="9">
        <v>460</v>
      </c>
      <c r="S11139" s="9">
        <v>418</v>
      </c>
      <c r="T11139" s="9">
        <v>292</v>
      </c>
    </row>
    <row r="11140" spans="1:20" x14ac:dyDescent="0.35">
      <c r="A11140">
        <f t="shared" si="349"/>
        <v>11140</v>
      </c>
      <c r="B11140" s="3" t="s">
        <v>71</v>
      </c>
      <c r="C11140" s="3" t="s">
        <v>77</v>
      </c>
      <c r="D11140" s="3" t="s">
        <v>49</v>
      </c>
      <c r="E11140">
        <v>2028</v>
      </c>
      <c r="F11140" s="3" t="str">
        <f t="shared" si="348"/>
        <v>GGenWELLS2028</v>
      </c>
      <c r="G11140" s="9">
        <v>282</v>
      </c>
      <c r="H11140" s="9">
        <v>451</v>
      </c>
      <c r="I11140" s="9">
        <v>488</v>
      </c>
      <c r="J11140" s="9">
        <v>607</v>
      </c>
      <c r="K11140" s="9">
        <v>610</v>
      </c>
      <c r="L11140" s="9">
        <v>493</v>
      </c>
      <c r="M11140" s="9">
        <v>410</v>
      </c>
      <c r="N11140" s="9">
        <v>437</v>
      </c>
      <c r="O11140" s="9">
        <v>591</v>
      </c>
      <c r="P11140" s="9">
        <v>714</v>
      </c>
      <c r="Q11140" s="9">
        <v>690</v>
      </c>
      <c r="R11140" s="9">
        <v>666</v>
      </c>
      <c r="S11140" s="9">
        <v>586</v>
      </c>
      <c r="T11140" s="9">
        <v>356</v>
      </c>
    </row>
    <row r="11141" spans="1:20" x14ac:dyDescent="0.35">
      <c r="A11141">
        <f t="shared" si="349"/>
        <v>11141</v>
      </c>
      <c r="B11141" s="3" t="s">
        <v>71</v>
      </c>
      <c r="C11141" s="3" t="s">
        <v>77</v>
      </c>
      <c r="D11141" s="3" t="s">
        <v>49</v>
      </c>
      <c r="E11141">
        <v>2029</v>
      </c>
      <c r="F11141" s="3" t="str">
        <f t="shared" si="348"/>
        <v>GGenWELLS2029</v>
      </c>
      <c r="G11141" s="9">
        <v>378</v>
      </c>
      <c r="H11141" s="9">
        <v>442</v>
      </c>
      <c r="I11141" s="9">
        <v>478</v>
      </c>
      <c r="J11141" s="9">
        <v>569</v>
      </c>
      <c r="K11141" s="9">
        <v>459</v>
      </c>
      <c r="L11141" s="9">
        <v>459</v>
      </c>
      <c r="M11141" s="9">
        <v>366</v>
      </c>
      <c r="N11141" s="9">
        <v>462</v>
      </c>
      <c r="O11141" s="9">
        <v>591</v>
      </c>
      <c r="P11141" s="9">
        <v>689</v>
      </c>
      <c r="Q11141" s="9">
        <v>522</v>
      </c>
      <c r="R11141" s="9">
        <v>372</v>
      </c>
      <c r="S11141" s="9">
        <v>358</v>
      </c>
      <c r="T11141" s="9">
        <v>244</v>
      </c>
    </row>
    <row r="11142" spans="1:20" x14ac:dyDescent="0.35">
      <c r="A11142">
        <f t="shared" si="349"/>
        <v>11142</v>
      </c>
      <c r="B11142" s="3" t="s">
        <v>71</v>
      </c>
      <c r="C11142" s="3" t="s">
        <v>77</v>
      </c>
      <c r="D11142" s="3" t="s">
        <v>50</v>
      </c>
      <c r="E11142">
        <v>2020</v>
      </c>
      <c r="F11142" s="3" t="str">
        <f t="shared" si="348"/>
        <v>GGenCHELAN2020</v>
      </c>
      <c r="G11142" s="9">
        <v>31</v>
      </c>
      <c r="H11142" s="9">
        <v>55</v>
      </c>
      <c r="I11142" s="9">
        <v>51</v>
      </c>
      <c r="J11142" s="9">
        <v>50</v>
      </c>
      <c r="K11142" s="9">
        <v>48</v>
      </c>
      <c r="L11142" s="9">
        <v>36</v>
      </c>
      <c r="M11142" s="9">
        <v>19</v>
      </c>
      <c r="N11142" s="9">
        <v>19</v>
      </c>
      <c r="O11142" s="9">
        <v>53</v>
      </c>
      <c r="P11142" s="9">
        <v>22</v>
      </c>
      <c r="Q11142" s="9">
        <v>12</v>
      </c>
      <c r="R11142" s="9">
        <v>18</v>
      </c>
      <c r="S11142" s="9">
        <v>36</v>
      </c>
      <c r="T11142" s="9">
        <v>20</v>
      </c>
    </row>
    <row r="11143" spans="1:20" x14ac:dyDescent="0.35">
      <c r="A11143">
        <f t="shared" si="349"/>
        <v>11143</v>
      </c>
      <c r="B11143" s="3" t="s">
        <v>71</v>
      </c>
      <c r="C11143" s="3" t="s">
        <v>77</v>
      </c>
      <c r="D11143" s="3" t="s">
        <v>50</v>
      </c>
      <c r="E11143">
        <v>2021</v>
      </c>
      <c r="F11143" s="3" t="str">
        <f t="shared" si="348"/>
        <v>GGenCHELAN2021</v>
      </c>
      <c r="G11143" s="9">
        <v>10</v>
      </c>
      <c r="H11143" s="9">
        <v>51</v>
      </c>
      <c r="I11143" s="9">
        <v>48</v>
      </c>
      <c r="J11143" s="9">
        <v>48</v>
      </c>
      <c r="K11143" s="9">
        <v>46</v>
      </c>
      <c r="L11143" s="9">
        <v>36</v>
      </c>
      <c r="M11143" s="9">
        <v>19</v>
      </c>
      <c r="N11143" s="9">
        <v>19</v>
      </c>
      <c r="O11143" s="9">
        <v>35</v>
      </c>
      <c r="P11143" s="9">
        <v>42</v>
      </c>
      <c r="Q11143" s="9">
        <v>55</v>
      </c>
      <c r="R11143" s="9">
        <v>38</v>
      </c>
      <c r="S11143" s="9">
        <v>44</v>
      </c>
      <c r="T11143" s="9">
        <v>26</v>
      </c>
    </row>
    <row r="11144" spans="1:20" x14ac:dyDescent="0.35">
      <c r="A11144">
        <f t="shared" si="349"/>
        <v>11144</v>
      </c>
      <c r="B11144" s="3" t="s">
        <v>71</v>
      </c>
      <c r="C11144" s="3" t="s">
        <v>77</v>
      </c>
      <c r="D11144" s="3" t="s">
        <v>50</v>
      </c>
      <c r="E11144">
        <v>2022</v>
      </c>
      <c r="F11144" s="3" t="str">
        <f t="shared" si="348"/>
        <v>GGenCHELAN2022</v>
      </c>
      <c r="G11144" s="9">
        <v>10</v>
      </c>
      <c r="H11144" s="9">
        <v>40</v>
      </c>
      <c r="I11144" s="9">
        <v>46</v>
      </c>
      <c r="J11144" s="9">
        <v>48</v>
      </c>
      <c r="K11144" s="9">
        <v>50</v>
      </c>
      <c r="L11144" s="9">
        <v>36</v>
      </c>
      <c r="M11144" s="9">
        <v>19</v>
      </c>
      <c r="N11144" s="9">
        <v>19</v>
      </c>
      <c r="O11144" s="9">
        <v>52</v>
      </c>
      <c r="P11144" s="9">
        <v>10</v>
      </c>
      <c r="Q11144" s="9">
        <v>14</v>
      </c>
      <c r="R11144" s="9">
        <v>16</v>
      </c>
      <c r="S11144" s="9">
        <v>37</v>
      </c>
      <c r="T11144" s="9">
        <v>26</v>
      </c>
    </row>
    <row r="11145" spans="1:20" x14ac:dyDescent="0.35">
      <c r="A11145">
        <f t="shared" si="349"/>
        <v>11145</v>
      </c>
      <c r="B11145" s="3" t="s">
        <v>71</v>
      </c>
      <c r="C11145" s="3" t="s">
        <v>77</v>
      </c>
      <c r="D11145" s="3" t="s">
        <v>50</v>
      </c>
      <c r="E11145">
        <v>2023</v>
      </c>
      <c r="F11145" s="3" t="str">
        <f t="shared" si="348"/>
        <v>GGenCHELAN2023</v>
      </c>
      <c r="G11145" s="9">
        <v>16</v>
      </c>
      <c r="H11145" s="9">
        <v>52</v>
      </c>
      <c r="I11145" s="9">
        <v>61</v>
      </c>
      <c r="J11145" s="9">
        <v>60</v>
      </c>
      <c r="K11145" s="9">
        <v>57</v>
      </c>
      <c r="L11145" s="9">
        <v>36</v>
      </c>
      <c r="M11145" s="9">
        <v>19</v>
      </c>
      <c r="N11145" s="9">
        <v>20</v>
      </c>
      <c r="O11145" s="9">
        <v>54</v>
      </c>
      <c r="P11145" s="9">
        <v>64</v>
      </c>
      <c r="Q11145" s="9">
        <v>64</v>
      </c>
      <c r="R11145" s="9">
        <v>33</v>
      </c>
      <c r="S11145" s="9">
        <v>42</v>
      </c>
      <c r="T11145" s="9">
        <v>27</v>
      </c>
    </row>
    <row r="11146" spans="1:20" x14ac:dyDescent="0.35">
      <c r="A11146">
        <f t="shared" si="349"/>
        <v>11146</v>
      </c>
      <c r="B11146" s="3" t="s">
        <v>71</v>
      </c>
      <c r="C11146" s="3" t="s">
        <v>77</v>
      </c>
      <c r="D11146" s="3" t="s">
        <v>50</v>
      </c>
      <c r="E11146">
        <v>2024</v>
      </c>
      <c r="F11146" s="3" t="str">
        <f t="shared" si="348"/>
        <v>GGenCHELAN2024</v>
      </c>
      <c r="G11146" s="9">
        <v>25</v>
      </c>
      <c r="H11146" s="9">
        <v>59</v>
      </c>
      <c r="I11146" s="9">
        <v>61</v>
      </c>
      <c r="J11146" s="9">
        <v>59</v>
      </c>
      <c r="K11146" s="9">
        <v>54</v>
      </c>
      <c r="L11146" s="9">
        <v>36</v>
      </c>
      <c r="M11146" s="9">
        <v>19</v>
      </c>
      <c r="N11146" s="9">
        <v>20</v>
      </c>
      <c r="O11146" s="9">
        <v>54</v>
      </c>
      <c r="P11146" s="9">
        <v>64</v>
      </c>
      <c r="Q11146" s="9">
        <v>56</v>
      </c>
      <c r="R11146" s="9">
        <v>26</v>
      </c>
      <c r="S11146" s="9">
        <v>42</v>
      </c>
      <c r="T11146" s="9">
        <v>25</v>
      </c>
    </row>
    <row r="11147" spans="1:20" x14ac:dyDescent="0.35">
      <c r="A11147">
        <f t="shared" si="349"/>
        <v>11147</v>
      </c>
      <c r="B11147" s="3" t="s">
        <v>71</v>
      </c>
      <c r="C11147" s="3" t="s">
        <v>77</v>
      </c>
      <c r="D11147" s="3" t="s">
        <v>50</v>
      </c>
      <c r="E11147">
        <v>2025</v>
      </c>
      <c r="F11147" s="3" t="str">
        <f t="shared" si="348"/>
        <v>GGenCHELAN2025</v>
      </c>
      <c r="G11147" s="9">
        <v>16</v>
      </c>
      <c r="H11147" s="9">
        <v>53</v>
      </c>
      <c r="I11147" s="9">
        <v>51</v>
      </c>
      <c r="J11147" s="9">
        <v>54</v>
      </c>
      <c r="K11147" s="9">
        <v>57</v>
      </c>
      <c r="L11147" s="9">
        <v>36</v>
      </c>
      <c r="M11147" s="9">
        <v>19</v>
      </c>
      <c r="N11147" s="9">
        <v>20</v>
      </c>
      <c r="O11147" s="9">
        <v>54</v>
      </c>
      <c r="P11147" s="9">
        <v>63</v>
      </c>
      <c r="Q11147" s="9">
        <v>56</v>
      </c>
      <c r="R11147" s="9">
        <v>23</v>
      </c>
      <c r="S11147" s="9">
        <v>38</v>
      </c>
      <c r="T11147" s="9">
        <v>31</v>
      </c>
    </row>
    <row r="11148" spans="1:20" x14ac:dyDescent="0.35">
      <c r="A11148">
        <f t="shared" si="349"/>
        <v>11148</v>
      </c>
      <c r="B11148" s="3" t="s">
        <v>71</v>
      </c>
      <c r="C11148" s="3" t="s">
        <v>77</v>
      </c>
      <c r="D11148" s="3" t="s">
        <v>50</v>
      </c>
      <c r="E11148">
        <v>2026</v>
      </c>
      <c r="F11148" s="3" t="str">
        <f t="shared" si="348"/>
        <v>GGenCHELAN2026</v>
      </c>
      <c r="G11148" s="9">
        <v>24</v>
      </c>
      <c r="H11148" s="9">
        <v>58</v>
      </c>
      <c r="I11148" s="9">
        <v>55</v>
      </c>
      <c r="J11148" s="9">
        <v>54</v>
      </c>
      <c r="K11148" s="9">
        <v>52</v>
      </c>
      <c r="L11148" s="9">
        <v>36</v>
      </c>
      <c r="M11148" s="9">
        <v>19</v>
      </c>
      <c r="N11148" s="9">
        <v>19</v>
      </c>
      <c r="O11148" s="9">
        <v>47</v>
      </c>
      <c r="P11148" s="9">
        <v>58</v>
      </c>
      <c r="Q11148" s="9">
        <v>46</v>
      </c>
      <c r="R11148" s="9">
        <v>23</v>
      </c>
      <c r="S11148" s="9">
        <v>38</v>
      </c>
      <c r="T11148" s="9">
        <v>28</v>
      </c>
    </row>
    <row r="11149" spans="1:20" x14ac:dyDescent="0.35">
      <c r="A11149">
        <f t="shared" si="349"/>
        <v>11149</v>
      </c>
      <c r="B11149" s="3" t="s">
        <v>71</v>
      </c>
      <c r="C11149" s="3" t="s">
        <v>77</v>
      </c>
      <c r="D11149" s="3" t="s">
        <v>50</v>
      </c>
      <c r="E11149">
        <v>2027</v>
      </c>
      <c r="F11149" s="3" t="str">
        <f t="shared" si="348"/>
        <v>GGenCHELAN2027</v>
      </c>
      <c r="G11149" s="9">
        <v>14</v>
      </c>
      <c r="H11149" s="9">
        <v>48</v>
      </c>
      <c r="I11149" s="9">
        <v>51</v>
      </c>
      <c r="J11149" s="9">
        <v>53</v>
      </c>
      <c r="K11149" s="9">
        <v>51</v>
      </c>
      <c r="L11149" s="9">
        <v>36</v>
      </c>
      <c r="M11149" s="9">
        <v>19</v>
      </c>
      <c r="N11149" s="9">
        <v>19</v>
      </c>
      <c r="O11149" s="9">
        <v>53</v>
      </c>
      <c r="P11149" s="9">
        <v>58</v>
      </c>
      <c r="Q11149" s="9">
        <v>38</v>
      </c>
      <c r="R11149" s="9">
        <v>18</v>
      </c>
      <c r="S11149" s="9">
        <v>40</v>
      </c>
      <c r="T11149" s="9">
        <v>25</v>
      </c>
    </row>
    <row r="11150" spans="1:20" x14ac:dyDescent="0.35">
      <c r="A11150">
        <f t="shared" si="349"/>
        <v>11150</v>
      </c>
      <c r="B11150" s="3" t="s">
        <v>71</v>
      </c>
      <c r="C11150" s="3" t="s">
        <v>77</v>
      </c>
      <c r="D11150" s="3" t="s">
        <v>50</v>
      </c>
      <c r="E11150">
        <v>2028</v>
      </c>
      <c r="F11150" s="3" t="str">
        <f t="shared" si="348"/>
        <v>GGenCHELAN2028</v>
      </c>
      <c r="G11150" s="9">
        <v>14</v>
      </c>
      <c r="H11150" s="9">
        <v>60</v>
      </c>
      <c r="I11150" s="9">
        <v>57</v>
      </c>
      <c r="J11150" s="9">
        <v>56</v>
      </c>
      <c r="K11150" s="9">
        <v>56</v>
      </c>
      <c r="L11150" s="9">
        <v>36</v>
      </c>
      <c r="M11150" s="9">
        <v>19</v>
      </c>
      <c r="N11150" s="9">
        <v>19</v>
      </c>
      <c r="O11150" s="9">
        <v>53</v>
      </c>
      <c r="P11150" s="9">
        <v>63</v>
      </c>
      <c r="Q11150" s="9">
        <v>64</v>
      </c>
      <c r="R11150" s="9">
        <v>54</v>
      </c>
      <c r="S11150" s="9">
        <v>54</v>
      </c>
      <c r="T11150" s="9">
        <v>27</v>
      </c>
    </row>
    <row r="11151" spans="1:20" x14ac:dyDescent="0.35">
      <c r="A11151">
        <f t="shared" si="349"/>
        <v>11151</v>
      </c>
      <c r="B11151" s="3" t="s">
        <v>71</v>
      </c>
      <c r="C11151" s="3" t="s">
        <v>77</v>
      </c>
      <c r="D11151" s="3" t="s">
        <v>50</v>
      </c>
      <c r="E11151">
        <v>2029</v>
      </c>
      <c r="F11151" s="3" t="str">
        <f t="shared" si="348"/>
        <v>GGenCHELAN2029</v>
      </c>
      <c r="G11151" s="9">
        <v>25</v>
      </c>
      <c r="H11151" s="9">
        <v>51</v>
      </c>
      <c r="I11151" s="9">
        <v>50</v>
      </c>
      <c r="J11151" s="9">
        <v>49</v>
      </c>
      <c r="K11151" s="9">
        <v>48</v>
      </c>
      <c r="L11151" s="9">
        <v>36</v>
      </c>
      <c r="M11151" s="9">
        <v>19</v>
      </c>
      <c r="N11151" s="9">
        <v>19</v>
      </c>
      <c r="O11151" s="9">
        <v>53</v>
      </c>
      <c r="P11151" s="9">
        <v>0</v>
      </c>
      <c r="Q11151" s="9">
        <v>0</v>
      </c>
      <c r="R11151" s="9">
        <v>0</v>
      </c>
      <c r="S11151" s="9">
        <v>13</v>
      </c>
      <c r="T11151" s="9">
        <v>20</v>
      </c>
    </row>
    <row r="11152" spans="1:20" x14ac:dyDescent="0.35">
      <c r="A11152">
        <f t="shared" si="349"/>
        <v>11152</v>
      </c>
      <c r="B11152" s="3" t="s">
        <v>71</v>
      </c>
      <c r="C11152" s="3" t="s">
        <v>77</v>
      </c>
      <c r="D11152" s="3" t="s">
        <v>51</v>
      </c>
      <c r="E11152">
        <v>2020</v>
      </c>
      <c r="F11152" s="3" t="str">
        <f t="shared" si="348"/>
        <v>GGenR RECH2020</v>
      </c>
      <c r="G11152" s="9">
        <v>446</v>
      </c>
      <c r="H11152" s="9">
        <v>633</v>
      </c>
      <c r="I11152" s="9">
        <v>635</v>
      </c>
      <c r="J11152" s="9">
        <v>768</v>
      </c>
      <c r="K11152" s="9">
        <v>743</v>
      </c>
      <c r="L11152" s="9">
        <v>545</v>
      </c>
      <c r="M11152" s="9">
        <v>568</v>
      </c>
      <c r="N11152" s="9">
        <v>640</v>
      </c>
      <c r="O11152" s="9">
        <v>771</v>
      </c>
      <c r="P11152" s="9">
        <v>745</v>
      </c>
      <c r="Q11152" s="9">
        <v>553</v>
      </c>
      <c r="R11152" s="9">
        <v>584</v>
      </c>
      <c r="S11152" s="9">
        <v>448</v>
      </c>
      <c r="T11152" s="9">
        <v>339</v>
      </c>
    </row>
    <row r="11153" spans="1:20" x14ac:dyDescent="0.35">
      <c r="A11153">
        <f t="shared" si="349"/>
        <v>11153</v>
      </c>
      <c r="B11153" s="3" t="s">
        <v>71</v>
      </c>
      <c r="C11153" s="3" t="s">
        <v>77</v>
      </c>
      <c r="D11153" s="3" t="s">
        <v>51</v>
      </c>
      <c r="E11153">
        <v>2021</v>
      </c>
      <c r="F11153" s="3" t="str">
        <f t="shared" si="348"/>
        <v>GGenR RECH2021</v>
      </c>
      <c r="G11153" s="9">
        <v>418</v>
      </c>
      <c r="H11153" s="9">
        <v>602</v>
      </c>
      <c r="I11153" s="9">
        <v>674</v>
      </c>
      <c r="J11153" s="9">
        <v>684</v>
      </c>
      <c r="K11153" s="9">
        <v>576</v>
      </c>
      <c r="L11153" s="9">
        <v>519</v>
      </c>
      <c r="M11153" s="9">
        <v>440</v>
      </c>
      <c r="N11153" s="9">
        <v>450</v>
      </c>
      <c r="O11153" s="9">
        <v>615</v>
      </c>
      <c r="P11153" s="9">
        <v>714</v>
      </c>
      <c r="Q11153" s="9">
        <v>813</v>
      </c>
      <c r="R11153" s="9">
        <v>682</v>
      </c>
      <c r="S11153" s="9">
        <v>590</v>
      </c>
      <c r="T11153" s="9">
        <v>483</v>
      </c>
    </row>
    <row r="11154" spans="1:20" x14ac:dyDescent="0.35">
      <c r="A11154">
        <f t="shared" si="349"/>
        <v>11154</v>
      </c>
      <c r="B11154" s="3" t="s">
        <v>71</v>
      </c>
      <c r="C11154" s="3" t="s">
        <v>77</v>
      </c>
      <c r="D11154" s="3" t="s">
        <v>51</v>
      </c>
      <c r="E11154">
        <v>2022</v>
      </c>
      <c r="F11154" s="3" t="str">
        <f t="shared" si="348"/>
        <v>GGenR RECH2022</v>
      </c>
      <c r="G11154" s="9">
        <v>471</v>
      </c>
      <c r="H11154" s="9">
        <v>661</v>
      </c>
      <c r="I11154" s="9">
        <v>618</v>
      </c>
      <c r="J11154" s="9">
        <v>631</v>
      </c>
      <c r="K11154" s="9">
        <v>500</v>
      </c>
      <c r="L11154" s="9">
        <v>465</v>
      </c>
      <c r="M11154" s="9">
        <v>590</v>
      </c>
      <c r="N11154" s="9">
        <v>443</v>
      </c>
      <c r="O11154" s="9">
        <v>783</v>
      </c>
      <c r="P11154" s="9">
        <v>1070</v>
      </c>
      <c r="Q11154" s="9">
        <v>1037</v>
      </c>
      <c r="R11154" s="9">
        <v>749</v>
      </c>
      <c r="S11154" s="9">
        <v>600</v>
      </c>
      <c r="T11154" s="9">
        <v>534</v>
      </c>
    </row>
    <row r="11155" spans="1:20" x14ac:dyDescent="0.35">
      <c r="A11155">
        <f t="shared" si="349"/>
        <v>11155</v>
      </c>
      <c r="B11155" s="3" t="s">
        <v>71</v>
      </c>
      <c r="C11155" s="3" t="s">
        <v>77</v>
      </c>
      <c r="D11155" s="3" t="s">
        <v>51</v>
      </c>
      <c r="E11155">
        <v>2023</v>
      </c>
      <c r="F11155" s="3" t="str">
        <f t="shared" si="348"/>
        <v>GGenR RECH2023</v>
      </c>
      <c r="G11155" s="9">
        <v>550</v>
      </c>
      <c r="H11155" s="9">
        <v>724</v>
      </c>
      <c r="I11155" s="9">
        <v>962</v>
      </c>
      <c r="J11155" s="9">
        <v>1033</v>
      </c>
      <c r="K11155" s="9">
        <v>784</v>
      </c>
      <c r="L11155" s="9">
        <v>991</v>
      </c>
      <c r="M11155" s="9">
        <v>1120</v>
      </c>
      <c r="N11155" s="9">
        <v>1094</v>
      </c>
      <c r="O11155" s="9">
        <v>1147</v>
      </c>
      <c r="P11155" s="9">
        <v>1070</v>
      </c>
      <c r="Q11155" s="9">
        <v>1147</v>
      </c>
      <c r="R11155" s="9">
        <v>887</v>
      </c>
      <c r="S11155" s="9">
        <v>699</v>
      </c>
      <c r="T11155" s="9">
        <v>498</v>
      </c>
    </row>
    <row r="11156" spans="1:20" x14ac:dyDescent="0.35">
      <c r="A11156">
        <f t="shared" si="349"/>
        <v>11156</v>
      </c>
      <c r="B11156" s="3" t="s">
        <v>71</v>
      </c>
      <c r="C11156" s="3" t="s">
        <v>77</v>
      </c>
      <c r="D11156" s="3" t="s">
        <v>51</v>
      </c>
      <c r="E11156">
        <v>2024</v>
      </c>
      <c r="F11156" s="3" t="str">
        <f t="shared" si="348"/>
        <v>GGenR RECH2024</v>
      </c>
      <c r="G11156" s="9">
        <v>609</v>
      </c>
      <c r="H11156" s="9">
        <v>769</v>
      </c>
      <c r="I11156" s="9">
        <v>796</v>
      </c>
      <c r="J11156" s="9">
        <v>755</v>
      </c>
      <c r="K11156" s="9">
        <v>919</v>
      </c>
      <c r="L11156" s="9">
        <v>612</v>
      </c>
      <c r="M11156" s="9">
        <v>485</v>
      </c>
      <c r="N11156" s="9">
        <v>767</v>
      </c>
      <c r="O11156" s="9">
        <v>942</v>
      </c>
      <c r="P11156" s="9">
        <v>1070</v>
      </c>
      <c r="Q11156" s="9">
        <v>512</v>
      </c>
      <c r="R11156" s="9">
        <v>560</v>
      </c>
      <c r="S11156" s="9">
        <v>522</v>
      </c>
      <c r="T11156" s="9">
        <v>343</v>
      </c>
    </row>
    <row r="11157" spans="1:20" x14ac:dyDescent="0.35">
      <c r="A11157">
        <f t="shared" si="349"/>
        <v>11157</v>
      </c>
      <c r="B11157" s="3" t="s">
        <v>71</v>
      </c>
      <c r="C11157" s="3" t="s">
        <v>77</v>
      </c>
      <c r="D11157" s="3" t="s">
        <v>51</v>
      </c>
      <c r="E11157">
        <v>2025</v>
      </c>
      <c r="F11157" s="3" t="str">
        <f t="shared" si="348"/>
        <v>GGenR RECH2025</v>
      </c>
      <c r="G11157" s="9">
        <v>506</v>
      </c>
      <c r="H11157" s="9">
        <v>613</v>
      </c>
      <c r="I11157" s="9">
        <v>714</v>
      </c>
      <c r="J11157" s="9">
        <v>951</v>
      </c>
      <c r="K11157" s="9">
        <v>827</v>
      </c>
      <c r="L11157" s="9">
        <v>777</v>
      </c>
      <c r="M11157" s="9">
        <v>550</v>
      </c>
      <c r="N11157" s="9">
        <v>869</v>
      </c>
      <c r="O11157" s="9">
        <v>868</v>
      </c>
      <c r="P11157" s="9">
        <v>864</v>
      </c>
      <c r="Q11157" s="9">
        <v>851</v>
      </c>
      <c r="R11157" s="9">
        <v>646</v>
      </c>
      <c r="S11157" s="9">
        <v>540</v>
      </c>
      <c r="T11157" s="9">
        <v>427</v>
      </c>
    </row>
    <row r="11158" spans="1:20" x14ac:dyDescent="0.35">
      <c r="A11158">
        <f t="shared" si="349"/>
        <v>11158</v>
      </c>
      <c r="B11158" s="3" t="s">
        <v>71</v>
      </c>
      <c r="C11158" s="3" t="s">
        <v>77</v>
      </c>
      <c r="D11158" s="3" t="s">
        <v>51</v>
      </c>
      <c r="E11158">
        <v>2026</v>
      </c>
      <c r="F11158" s="3" t="str">
        <f t="shared" si="348"/>
        <v>GGenR RECH2026</v>
      </c>
      <c r="G11158" s="9">
        <v>555</v>
      </c>
      <c r="H11158" s="9">
        <v>734</v>
      </c>
      <c r="I11158" s="9">
        <v>749</v>
      </c>
      <c r="J11158" s="9">
        <v>793</v>
      </c>
      <c r="K11158" s="9">
        <v>836</v>
      </c>
      <c r="L11158" s="9">
        <v>588</v>
      </c>
      <c r="M11158" s="9">
        <v>482</v>
      </c>
      <c r="N11158" s="9">
        <v>634</v>
      </c>
      <c r="O11158" s="9">
        <v>589</v>
      </c>
      <c r="P11158" s="9">
        <v>957</v>
      </c>
      <c r="Q11158" s="9">
        <v>785</v>
      </c>
      <c r="R11158" s="9">
        <v>728</v>
      </c>
      <c r="S11158" s="9">
        <v>537</v>
      </c>
      <c r="T11158" s="9">
        <v>414</v>
      </c>
    </row>
    <row r="11159" spans="1:20" x14ac:dyDescent="0.35">
      <c r="A11159">
        <f t="shared" si="349"/>
        <v>11159</v>
      </c>
      <c r="B11159" s="3" t="s">
        <v>71</v>
      </c>
      <c r="C11159" s="3" t="s">
        <v>77</v>
      </c>
      <c r="D11159" s="3" t="s">
        <v>51</v>
      </c>
      <c r="E11159">
        <v>2027</v>
      </c>
      <c r="F11159" s="3" t="str">
        <f t="shared" si="348"/>
        <v>GGenR RECH2027</v>
      </c>
      <c r="G11159" s="9">
        <v>495</v>
      </c>
      <c r="H11159" s="9">
        <v>566</v>
      </c>
      <c r="I11159" s="9">
        <v>752</v>
      </c>
      <c r="J11159" s="9">
        <v>900</v>
      </c>
      <c r="K11159" s="9">
        <v>772</v>
      </c>
      <c r="L11159" s="9">
        <v>706</v>
      </c>
      <c r="M11159" s="9">
        <v>740</v>
      </c>
      <c r="N11159" s="9">
        <v>742</v>
      </c>
      <c r="O11159" s="9">
        <v>883</v>
      </c>
      <c r="P11159" s="9">
        <v>1070</v>
      </c>
      <c r="Q11159" s="9">
        <v>902</v>
      </c>
      <c r="R11159" s="9">
        <v>648</v>
      </c>
      <c r="S11159" s="9">
        <v>615</v>
      </c>
      <c r="T11159" s="9">
        <v>410</v>
      </c>
    </row>
    <row r="11160" spans="1:20" x14ac:dyDescent="0.35">
      <c r="A11160">
        <f t="shared" si="349"/>
        <v>11160</v>
      </c>
      <c r="B11160" s="3" t="s">
        <v>71</v>
      </c>
      <c r="C11160" s="3" t="s">
        <v>77</v>
      </c>
      <c r="D11160" s="3" t="s">
        <v>51</v>
      </c>
      <c r="E11160">
        <v>2028</v>
      </c>
      <c r="F11160" s="3" t="str">
        <f t="shared" si="348"/>
        <v>GGenR RECH2028</v>
      </c>
      <c r="G11160" s="9">
        <v>391</v>
      </c>
      <c r="H11160" s="9">
        <v>663</v>
      </c>
      <c r="I11160" s="9">
        <v>720</v>
      </c>
      <c r="J11160" s="9">
        <v>909</v>
      </c>
      <c r="K11160" s="9">
        <v>916</v>
      </c>
      <c r="L11160" s="9">
        <v>720</v>
      </c>
      <c r="M11160" s="9">
        <v>584</v>
      </c>
      <c r="N11160" s="9">
        <v>675</v>
      </c>
      <c r="O11160" s="9">
        <v>950</v>
      </c>
      <c r="P11160" s="9">
        <v>1070</v>
      </c>
      <c r="Q11160" s="9">
        <v>1147</v>
      </c>
      <c r="R11160" s="9">
        <v>989</v>
      </c>
      <c r="S11160" s="9">
        <v>894</v>
      </c>
      <c r="T11160" s="9">
        <v>507</v>
      </c>
    </row>
    <row r="11161" spans="1:20" x14ac:dyDescent="0.35">
      <c r="A11161">
        <f t="shared" si="349"/>
        <v>11161</v>
      </c>
      <c r="B11161" s="3" t="s">
        <v>71</v>
      </c>
      <c r="C11161" s="3" t="s">
        <v>77</v>
      </c>
      <c r="D11161" s="3" t="s">
        <v>51</v>
      </c>
      <c r="E11161">
        <v>2029</v>
      </c>
      <c r="F11161" s="3" t="str">
        <f t="shared" si="348"/>
        <v>GGenR RECH2029</v>
      </c>
      <c r="G11161" s="9">
        <v>542</v>
      </c>
      <c r="H11161" s="9">
        <v>645</v>
      </c>
      <c r="I11161" s="9">
        <v>700</v>
      </c>
      <c r="J11161" s="9">
        <v>846</v>
      </c>
      <c r="K11161" s="9">
        <v>672</v>
      </c>
      <c r="L11161" s="9">
        <v>661</v>
      </c>
      <c r="M11161" s="9">
        <v>524</v>
      </c>
      <c r="N11161" s="9">
        <v>717</v>
      </c>
      <c r="O11161" s="9">
        <v>924</v>
      </c>
      <c r="P11161" s="9">
        <v>1070</v>
      </c>
      <c r="Q11161" s="9">
        <v>738</v>
      </c>
      <c r="R11161" s="9">
        <v>510</v>
      </c>
      <c r="S11161" s="9">
        <v>513</v>
      </c>
      <c r="T11161" s="9">
        <v>340</v>
      </c>
    </row>
    <row r="11162" spans="1:20" x14ac:dyDescent="0.35">
      <c r="A11162">
        <f t="shared" si="349"/>
        <v>11162</v>
      </c>
      <c r="B11162" s="3" t="s">
        <v>71</v>
      </c>
      <c r="C11162" s="3" t="s">
        <v>77</v>
      </c>
      <c r="D11162" s="3" t="s">
        <v>52</v>
      </c>
      <c r="E11162">
        <v>2020</v>
      </c>
      <c r="F11162" s="3" t="str">
        <f t="shared" si="348"/>
        <v>GGenROCK I2020</v>
      </c>
      <c r="G11162" s="9">
        <v>207</v>
      </c>
      <c r="H11162" s="9">
        <v>284</v>
      </c>
      <c r="I11162" s="9">
        <v>284</v>
      </c>
      <c r="J11162" s="9">
        <v>335</v>
      </c>
      <c r="K11162" s="9">
        <v>326</v>
      </c>
      <c r="L11162" s="9">
        <v>250</v>
      </c>
      <c r="M11162" s="9">
        <v>261</v>
      </c>
      <c r="N11162" s="9">
        <v>268</v>
      </c>
      <c r="O11162" s="9">
        <v>320</v>
      </c>
      <c r="P11162" s="9">
        <v>298</v>
      </c>
      <c r="Q11162" s="9">
        <v>220</v>
      </c>
      <c r="R11162" s="9">
        <v>229</v>
      </c>
      <c r="S11162" s="9">
        <v>197</v>
      </c>
      <c r="T11162" s="9">
        <v>158</v>
      </c>
    </row>
    <row r="11163" spans="1:20" x14ac:dyDescent="0.35">
      <c r="A11163">
        <f t="shared" si="349"/>
        <v>11163</v>
      </c>
      <c r="B11163" s="3" t="s">
        <v>71</v>
      </c>
      <c r="C11163" s="3" t="s">
        <v>77</v>
      </c>
      <c r="D11163" s="3" t="s">
        <v>52</v>
      </c>
      <c r="E11163">
        <v>2021</v>
      </c>
      <c r="F11163" s="3" t="str">
        <f t="shared" si="348"/>
        <v>GGenROCK I2021</v>
      </c>
      <c r="G11163" s="9">
        <v>195</v>
      </c>
      <c r="H11163" s="9">
        <v>273</v>
      </c>
      <c r="I11163" s="9">
        <v>298</v>
      </c>
      <c r="J11163" s="9">
        <v>301</v>
      </c>
      <c r="K11163" s="9">
        <v>261</v>
      </c>
      <c r="L11163" s="9">
        <v>239</v>
      </c>
      <c r="M11163" s="9">
        <v>204</v>
      </c>
      <c r="N11163" s="9">
        <v>194</v>
      </c>
      <c r="O11163" s="9">
        <v>257</v>
      </c>
      <c r="P11163" s="9">
        <v>293</v>
      </c>
      <c r="Q11163" s="9">
        <v>310</v>
      </c>
      <c r="R11163" s="9">
        <v>264</v>
      </c>
      <c r="S11163" s="9">
        <v>255</v>
      </c>
      <c r="T11163" s="9">
        <v>221</v>
      </c>
    </row>
    <row r="11164" spans="1:20" x14ac:dyDescent="0.35">
      <c r="A11164">
        <f t="shared" si="349"/>
        <v>11164</v>
      </c>
      <c r="B11164" s="3" t="s">
        <v>71</v>
      </c>
      <c r="C11164" s="3" t="s">
        <v>77</v>
      </c>
      <c r="D11164" s="3" t="s">
        <v>52</v>
      </c>
      <c r="E11164">
        <v>2022</v>
      </c>
      <c r="F11164" s="3" t="str">
        <f t="shared" si="348"/>
        <v>GGenROCK I2022</v>
      </c>
      <c r="G11164" s="9">
        <v>217</v>
      </c>
      <c r="H11164" s="9">
        <v>293</v>
      </c>
      <c r="I11164" s="9">
        <v>277</v>
      </c>
      <c r="J11164" s="9">
        <v>282</v>
      </c>
      <c r="K11164" s="9">
        <v>231</v>
      </c>
      <c r="L11164" s="9">
        <v>215</v>
      </c>
      <c r="M11164" s="9">
        <v>271</v>
      </c>
      <c r="N11164" s="9">
        <v>191</v>
      </c>
      <c r="O11164" s="9">
        <v>314</v>
      </c>
      <c r="P11164" s="9">
        <v>470</v>
      </c>
      <c r="Q11164" s="9">
        <v>375</v>
      </c>
      <c r="R11164" s="9">
        <v>285</v>
      </c>
      <c r="S11164" s="9">
        <v>258</v>
      </c>
      <c r="T11164" s="9">
        <v>244</v>
      </c>
    </row>
    <row r="11165" spans="1:20" x14ac:dyDescent="0.35">
      <c r="A11165">
        <f t="shared" si="349"/>
        <v>11165</v>
      </c>
      <c r="B11165" s="3" t="s">
        <v>71</v>
      </c>
      <c r="C11165" s="3" t="s">
        <v>77</v>
      </c>
      <c r="D11165" s="3" t="s">
        <v>52</v>
      </c>
      <c r="E11165">
        <v>2023</v>
      </c>
      <c r="F11165" s="3" t="str">
        <f t="shared" si="348"/>
        <v>GGenROCK I2023</v>
      </c>
      <c r="G11165" s="9">
        <v>253</v>
      </c>
      <c r="H11165" s="9">
        <v>319</v>
      </c>
      <c r="I11165" s="9">
        <v>409</v>
      </c>
      <c r="J11165" s="9">
        <v>431</v>
      </c>
      <c r="K11165" s="9">
        <v>342</v>
      </c>
      <c r="L11165" s="9">
        <v>422</v>
      </c>
      <c r="M11165" s="9">
        <v>466</v>
      </c>
      <c r="N11165" s="9">
        <v>416</v>
      </c>
      <c r="O11165" s="9">
        <v>466</v>
      </c>
      <c r="P11165" s="9">
        <v>460</v>
      </c>
      <c r="Q11165" s="9">
        <v>466</v>
      </c>
      <c r="R11165" s="9">
        <v>328</v>
      </c>
      <c r="S11165" s="9">
        <v>296</v>
      </c>
      <c r="T11165" s="9">
        <v>229</v>
      </c>
    </row>
    <row r="11166" spans="1:20" x14ac:dyDescent="0.35">
      <c r="A11166">
        <f t="shared" si="349"/>
        <v>11166</v>
      </c>
      <c r="B11166" s="3" t="s">
        <v>71</v>
      </c>
      <c r="C11166" s="3" t="s">
        <v>77</v>
      </c>
      <c r="D11166" s="3" t="s">
        <v>52</v>
      </c>
      <c r="E11166">
        <v>2024</v>
      </c>
      <c r="F11166" s="3" t="str">
        <f t="shared" si="348"/>
        <v>GGenROCK I2024</v>
      </c>
      <c r="G11166" s="9">
        <v>277</v>
      </c>
      <c r="H11166" s="9">
        <v>339</v>
      </c>
      <c r="I11166" s="9">
        <v>350</v>
      </c>
      <c r="J11166" s="9">
        <v>333</v>
      </c>
      <c r="K11166" s="9">
        <v>390</v>
      </c>
      <c r="L11166" s="9">
        <v>280</v>
      </c>
      <c r="M11166" s="9">
        <v>234</v>
      </c>
      <c r="N11166" s="9">
        <v>316</v>
      </c>
      <c r="O11166" s="9">
        <v>370</v>
      </c>
      <c r="P11166" s="9">
        <v>471</v>
      </c>
      <c r="Q11166" s="9">
        <v>208</v>
      </c>
      <c r="R11166" s="9">
        <v>221</v>
      </c>
      <c r="S11166" s="9">
        <v>231</v>
      </c>
      <c r="T11166" s="9">
        <v>159</v>
      </c>
    </row>
    <row r="11167" spans="1:20" x14ac:dyDescent="0.35">
      <c r="A11167">
        <f t="shared" si="349"/>
        <v>11167</v>
      </c>
      <c r="B11167" s="3" t="s">
        <v>71</v>
      </c>
      <c r="C11167" s="3" t="s">
        <v>77</v>
      </c>
      <c r="D11167" s="3" t="s">
        <v>52</v>
      </c>
      <c r="E11167">
        <v>2025</v>
      </c>
      <c r="F11167" s="3" t="str">
        <f t="shared" si="348"/>
        <v>GGenROCK I2025</v>
      </c>
      <c r="G11167" s="9">
        <v>236</v>
      </c>
      <c r="H11167" s="9">
        <v>277</v>
      </c>
      <c r="I11167" s="9">
        <v>315</v>
      </c>
      <c r="J11167" s="9">
        <v>401</v>
      </c>
      <c r="K11167" s="9">
        <v>362</v>
      </c>
      <c r="L11167" s="9">
        <v>346</v>
      </c>
      <c r="M11167" s="9">
        <v>260</v>
      </c>
      <c r="N11167" s="9">
        <v>346</v>
      </c>
      <c r="O11167" s="9">
        <v>347</v>
      </c>
      <c r="P11167" s="9">
        <v>336</v>
      </c>
      <c r="Q11167" s="9">
        <v>319</v>
      </c>
      <c r="R11167" s="9">
        <v>250</v>
      </c>
      <c r="S11167" s="9">
        <v>237</v>
      </c>
      <c r="T11167" s="9">
        <v>198</v>
      </c>
    </row>
    <row r="11168" spans="1:20" x14ac:dyDescent="0.35">
      <c r="A11168">
        <f t="shared" si="349"/>
        <v>11168</v>
      </c>
      <c r="B11168" s="3" t="s">
        <v>71</v>
      </c>
      <c r="C11168" s="3" t="s">
        <v>77</v>
      </c>
      <c r="D11168" s="3" t="s">
        <v>52</v>
      </c>
      <c r="E11168">
        <v>2026</v>
      </c>
      <c r="F11168" s="3" t="str">
        <f t="shared" si="348"/>
        <v>GGenROCK I2026</v>
      </c>
      <c r="G11168" s="9">
        <v>255</v>
      </c>
      <c r="H11168" s="9">
        <v>325</v>
      </c>
      <c r="I11168" s="9">
        <v>329</v>
      </c>
      <c r="J11168" s="9">
        <v>346</v>
      </c>
      <c r="K11168" s="9">
        <v>363</v>
      </c>
      <c r="L11168" s="9">
        <v>269</v>
      </c>
      <c r="M11168" s="9">
        <v>228</v>
      </c>
      <c r="N11168" s="9">
        <v>265</v>
      </c>
      <c r="O11168" s="9">
        <v>249</v>
      </c>
      <c r="P11168" s="9">
        <v>370</v>
      </c>
      <c r="Q11168" s="9">
        <v>300</v>
      </c>
      <c r="R11168" s="9">
        <v>279</v>
      </c>
      <c r="S11168" s="9">
        <v>235</v>
      </c>
      <c r="T11168" s="9">
        <v>191</v>
      </c>
    </row>
    <row r="11169" spans="1:20" x14ac:dyDescent="0.35">
      <c r="A11169">
        <f t="shared" si="349"/>
        <v>11169</v>
      </c>
      <c r="B11169" s="3" t="s">
        <v>71</v>
      </c>
      <c r="C11169" s="3" t="s">
        <v>77</v>
      </c>
      <c r="D11169" s="3" t="s">
        <v>52</v>
      </c>
      <c r="E11169">
        <v>2027</v>
      </c>
      <c r="F11169" s="3" t="str">
        <f t="shared" si="348"/>
        <v>GGenROCK I2027</v>
      </c>
      <c r="G11169" s="9">
        <v>230</v>
      </c>
      <c r="H11169" s="9">
        <v>258</v>
      </c>
      <c r="I11169" s="9">
        <v>330</v>
      </c>
      <c r="J11169" s="9">
        <v>383</v>
      </c>
      <c r="K11169" s="9">
        <v>338</v>
      </c>
      <c r="L11169" s="9">
        <v>314</v>
      </c>
      <c r="M11169" s="9">
        <v>330</v>
      </c>
      <c r="N11169" s="9">
        <v>302</v>
      </c>
      <c r="O11169" s="9">
        <v>348</v>
      </c>
      <c r="P11169" s="9">
        <v>471</v>
      </c>
      <c r="Q11169" s="9">
        <v>335</v>
      </c>
      <c r="R11169" s="9">
        <v>251</v>
      </c>
      <c r="S11169" s="9">
        <v>264</v>
      </c>
      <c r="T11169" s="9">
        <v>191</v>
      </c>
    </row>
    <row r="11170" spans="1:20" x14ac:dyDescent="0.35">
      <c r="A11170">
        <f t="shared" si="349"/>
        <v>11170</v>
      </c>
      <c r="B11170" s="3" t="s">
        <v>71</v>
      </c>
      <c r="C11170" s="3" t="s">
        <v>77</v>
      </c>
      <c r="D11170" s="3" t="s">
        <v>52</v>
      </c>
      <c r="E11170">
        <v>2028</v>
      </c>
      <c r="F11170" s="3" t="str">
        <f t="shared" si="348"/>
        <v>GGenROCK I2028</v>
      </c>
      <c r="G11170" s="9">
        <v>183</v>
      </c>
      <c r="H11170" s="9">
        <v>297</v>
      </c>
      <c r="I11170" s="9">
        <v>319</v>
      </c>
      <c r="J11170" s="9">
        <v>386</v>
      </c>
      <c r="K11170" s="9">
        <v>390</v>
      </c>
      <c r="L11170" s="9">
        <v>320</v>
      </c>
      <c r="M11170" s="9">
        <v>267</v>
      </c>
      <c r="N11170" s="9">
        <v>278</v>
      </c>
      <c r="O11170" s="9">
        <v>371</v>
      </c>
      <c r="P11170" s="9">
        <v>471</v>
      </c>
      <c r="Q11170" s="9">
        <v>466</v>
      </c>
      <c r="R11170" s="9">
        <v>361</v>
      </c>
      <c r="S11170" s="9">
        <v>365</v>
      </c>
      <c r="T11170" s="9">
        <v>233</v>
      </c>
    </row>
    <row r="11171" spans="1:20" x14ac:dyDescent="0.35">
      <c r="A11171">
        <f t="shared" si="349"/>
        <v>11171</v>
      </c>
      <c r="B11171" s="3" t="s">
        <v>71</v>
      </c>
      <c r="C11171" s="3" t="s">
        <v>77</v>
      </c>
      <c r="D11171" s="3" t="s">
        <v>52</v>
      </c>
      <c r="E11171">
        <v>2029</v>
      </c>
      <c r="F11171" s="3" t="str">
        <f t="shared" si="348"/>
        <v>GGenROCK I2029</v>
      </c>
      <c r="G11171" s="9">
        <v>250</v>
      </c>
      <c r="H11171" s="9">
        <v>288</v>
      </c>
      <c r="I11171" s="9">
        <v>308</v>
      </c>
      <c r="J11171" s="9">
        <v>365</v>
      </c>
      <c r="K11171" s="9">
        <v>298</v>
      </c>
      <c r="L11171" s="9">
        <v>295</v>
      </c>
      <c r="M11171" s="9">
        <v>250</v>
      </c>
      <c r="N11171" s="9">
        <v>295</v>
      </c>
      <c r="O11171" s="9">
        <v>357</v>
      </c>
      <c r="P11171" s="9">
        <v>471</v>
      </c>
      <c r="Q11171" s="9">
        <v>284</v>
      </c>
      <c r="R11171" s="9">
        <v>204</v>
      </c>
      <c r="S11171" s="9">
        <v>227</v>
      </c>
      <c r="T11171" s="9">
        <v>158</v>
      </c>
    </row>
    <row r="11172" spans="1:20" x14ac:dyDescent="0.35">
      <c r="A11172">
        <f t="shared" si="349"/>
        <v>11172</v>
      </c>
      <c r="B11172" s="3" t="s">
        <v>71</v>
      </c>
      <c r="C11172" s="3" t="s">
        <v>77</v>
      </c>
      <c r="D11172" s="3" t="s">
        <v>53</v>
      </c>
      <c r="E11172">
        <v>2020</v>
      </c>
      <c r="F11172" s="3" t="str">
        <f t="shared" si="348"/>
        <v>GGenWANAP2020</v>
      </c>
      <c r="G11172" s="9">
        <v>361</v>
      </c>
      <c r="H11172" s="9">
        <v>529</v>
      </c>
      <c r="I11172" s="9">
        <v>537</v>
      </c>
      <c r="J11172" s="9">
        <v>651</v>
      </c>
      <c r="K11172" s="9">
        <v>630</v>
      </c>
      <c r="L11172" s="9">
        <v>455</v>
      </c>
      <c r="M11172" s="9">
        <v>478</v>
      </c>
      <c r="N11172" s="9">
        <v>446</v>
      </c>
      <c r="O11172" s="9">
        <v>585</v>
      </c>
      <c r="P11172" s="9">
        <v>609</v>
      </c>
      <c r="Q11172" s="9">
        <v>409</v>
      </c>
      <c r="R11172" s="9">
        <v>431</v>
      </c>
      <c r="S11172" s="9">
        <v>319</v>
      </c>
      <c r="T11172" s="9">
        <v>267</v>
      </c>
    </row>
    <row r="11173" spans="1:20" x14ac:dyDescent="0.35">
      <c r="A11173">
        <f t="shared" si="349"/>
        <v>11173</v>
      </c>
      <c r="B11173" s="3" t="s">
        <v>71</v>
      </c>
      <c r="C11173" s="3" t="s">
        <v>77</v>
      </c>
      <c r="D11173" s="3" t="s">
        <v>53</v>
      </c>
      <c r="E11173">
        <v>2021</v>
      </c>
      <c r="F11173" s="3" t="str">
        <f t="shared" si="348"/>
        <v>GGenWANAP2021</v>
      </c>
      <c r="G11173" s="9">
        <v>337</v>
      </c>
      <c r="H11173" s="9">
        <v>503</v>
      </c>
      <c r="I11173" s="9">
        <v>570</v>
      </c>
      <c r="J11173" s="9">
        <v>578</v>
      </c>
      <c r="K11173" s="9">
        <v>483</v>
      </c>
      <c r="L11173" s="9">
        <v>432</v>
      </c>
      <c r="M11173" s="9">
        <v>365</v>
      </c>
      <c r="N11173" s="9">
        <v>274</v>
      </c>
      <c r="O11173" s="9">
        <v>419</v>
      </c>
      <c r="P11173" s="9">
        <v>590</v>
      </c>
      <c r="Q11173" s="9">
        <v>680</v>
      </c>
      <c r="R11173" s="9">
        <v>535</v>
      </c>
      <c r="S11173" s="9">
        <v>451</v>
      </c>
      <c r="T11173" s="9">
        <v>387</v>
      </c>
    </row>
    <row r="11174" spans="1:20" x14ac:dyDescent="0.35">
      <c r="A11174">
        <f t="shared" si="349"/>
        <v>11174</v>
      </c>
      <c r="B11174" s="3" t="s">
        <v>71</v>
      </c>
      <c r="C11174" s="3" t="s">
        <v>77</v>
      </c>
      <c r="D11174" s="3" t="s">
        <v>53</v>
      </c>
      <c r="E11174">
        <v>2022</v>
      </c>
      <c r="F11174" s="3" t="str">
        <f t="shared" si="348"/>
        <v>GGenWANAP2022</v>
      </c>
      <c r="G11174" s="9">
        <v>380</v>
      </c>
      <c r="H11174" s="9">
        <v>549</v>
      </c>
      <c r="I11174" s="9">
        <v>521</v>
      </c>
      <c r="J11174" s="9">
        <v>532</v>
      </c>
      <c r="K11174" s="9">
        <v>421</v>
      </c>
      <c r="L11174" s="9">
        <v>386</v>
      </c>
      <c r="M11174" s="9">
        <v>502</v>
      </c>
      <c r="N11174" s="9">
        <v>268</v>
      </c>
      <c r="O11174" s="9">
        <v>545</v>
      </c>
      <c r="P11174" s="9">
        <v>829</v>
      </c>
      <c r="Q11174" s="9">
        <v>748</v>
      </c>
      <c r="R11174" s="9">
        <v>591</v>
      </c>
      <c r="S11174" s="9">
        <v>455</v>
      </c>
      <c r="T11174" s="9">
        <v>432</v>
      </c>
    </row>
    <row r="11175" spans="1:20" x14ac:dyDescent="0.35">
      <c r="A11175">
        <f t="shared" si="349"/>
        <v>11175</v>
      </c>
      <c r="B11175" s="3" t="s">
        <v>71</v>
      </c>
      <c r="C11175" s="3" t="s">
        <v>77</v>
      </c>
      <c r="D11175" s="3" t="s">
        <v>53</v>
      </c>
      <c r="E11175">
        <v>2023</v>
      </c>
      <c r="F11175" s="3" t="str">
        <f t="shared" si="348"/>
        <v>GGenWANAP2023</v>
      </c>
      <c r="G11175" s="9">
        <v>450</v>
      </c>
      <c r="H11175" s="9">
        <v>605</v>
      </c>
      <c r="I11175" s="9">
        <v>758</v>
      </c>
      <c r="J11175" s="9">
        <v>758</v>
      </c>
      <c r="K11175" s="9">
        <v>660</v>
      </c>
      <c r="L11175" s="9">
        <v>758</v>
      </c>
      <c r="M11175" s="9">
        <v>758</v>
      </c>
      <c r="N11175" s="9">
        <v>758</v>
      </c>
      <c r="O11175" s="9">
        <v>758</v>
      </c>
      <c r="P11175" s="9">
        <v>827</v>
      </c>
      <c r="Q11175" s="9">
        <v>838</v>
      </c>
      <c r="R11175" s="9">
        <v>743</v>
      </c>
      <c r="S11175" s="9">
        <v>549</v>
      </c>
      <c r="T11175" s="9">
        <v>401</v>
      </c>
    </row>
    <row r="11176" spans="1:20" x14ac:dyDescent="0.35">
      <c r="A11176">
        <f t="shared" si="349"/>
        <v>11176</v>
      </c>
      <c r="B11176" s="3" t="s">
        <v>71</v>
      </c>
      <c r="C11176" s="3" t="s">
        <v>77</v>
      </c>
      <c r="D11176" s="3" t="s">
        <v>53</v>
      </c>
      <c r="E11176">
        <v>2024</v>
      </c>
      <c r="F11176" s="3" t="str">
        <f t="shared" si="348"/>
        <v>GGenWANAP2024</v>
      </c>
      <c r="G11176" s="9">
        <v>508</v>
      </c>
      <c r="H11176" s="9">
        <v>653</v>
      </c>
      <c r="I11176" s="9">
        <v>685</v>
      </c>
      <c r="J11176" s="9">
        <v>648</v>
      </c>
      <c r="K11176" s="9">
        <v>758</v>
      </c>
      <c r="L11176" s="9">
        <v>526</v>
      </c>
      <c r="M11176" s="9">
        <v>419</v>
      </c>
      <c r="N11176" s="9">
        <v>570</v>
      </c>
      <c r="O11176" s="9">
        <v>737</v>
      </c>
      <c r="P11176" s="9">
        <v>833</v>
      </c>
      <c r="Q11176" s="9">
        <v>375</v>
      </c>
      <c r="R11176" s="9">
        <v>410</v>
      </c>
      <c r="S11176" s="9">
        <v>388</v>
      </c>
      <c r="T11176" s="9">
        <v>266</v>
      </c>
    </row>
    <row r="11177" spans="1:20" x14ac:dyDescent="0.35">
      <c r="A11177">
        <f t="shared" si="349"/>
        <v>11177</v>
      </c>
      <c r="B11177" s="3" t="s">
        <v>71</v>
      </c>
      <c r="C11177" s="3" t="s">
        <v>77</v>
      </c>
      <c r="D11177" s="3" t="s">
        <v>53</v>
      </c>
      <c r="E11177">
        <v>2025</v>
      </c>
      <c r="F11177" s="3" t="str">
        <f t="shared" si="348"/>
        <v>GGenWANAP2025</v>
      </c>
      <c r="G11177" s="9">
        <v>417</v>
      </c>
      <c r="H11177" s="9">
        <v>513</v>
      </c>
      <c r="I11177" s="9">
        <v>606</v>
      </c>
      <c r="J11177" s="9">
        <v>758</v>
      </c>
      <c r="K11177" s="9">
        <v>708</v>
      </c>
      <c r="L11177" s="9">
        <v>673</v>
      </c>
      <c r="M11177" s="9">
        <v>476</v>
      </c>
      <c r="N11177" s="9">
        <v>653</v>
      </c>
      <c r="O11177" s="9">
        <v>662</v>
      </c>
      <c r="P11177" s="9">
        <v>729</v>
      </c>
      <c r="Q11177" s="9">
        <v>706</v>
      </c>
      <c r="R11177" s="9">
        <v>494</v>
      </c>
      <c r="S11177" s="9">
        <v>404</v>
      </c>
      <c r="T11177" s="9">
        <v>345</v>
      </c>
    </row>
    <row r="11178" spans="1:20" x14ac:dyDescent="0.35">
      <c r="A11178">
        <f t="shared" si="349"/>
        <v>11178</v>
      </c>
      <c r="B11178" s="3" t="s">
        <v>71</v>
      </c>
      <c r="C11178" s="3" t="s">
        <v>77</v>
      </c>
      <c r="D11178" s="3" t="s">
        <v>53</v>
      </c>
      <c r="E11178">
        <v>2026</v>
      </c>
      <c r="F11178" s="3" t="str">
        <f t="shared" si="348"/>
        <v>GGenWANAP2026</v>
      </c>
      <c r="G11178" s="9">
        <v>455</v>
      </c>
      <c r="H11178" s="9">
        <v>620</v>
      </c>
      <c r="I11178" s="9">
        <v>640</v>
      </c>
      <c r="J11178" s="9">
        <v>678</v>
      </c>
      <c r="K11178" s="9">
        <v>713</v>
      </c>
      <c r="L11178" s="9">
        <v>502</v>
      </c>
      <c r="M11178" s="9">
        <v>408</v>
      </c>
      <c r="N11178" s="9">
        <v>443</v>
      </c>
      <c r="O11178" s="9">
        <v>403</v>
      </c>
      <c r="P11178" s="9">
        <v>833</v>
      </c>
      <c r="Q11178" s="9">
        <v>646</v>
      </c>
      <c r="R11178" s="9">
        <v>575</v>
      </c>
      <c r="S11178" s="9">
        <v>401</v>
      </c>
      <c r="T11178" s="9">
        <v>331</v>
      </c>
    </row>
    <row r="11179" spans="1:20" x14ac:dyDescent="0.35">
      <c r="A11179">
        <f t="shared" si="349"/>
        <v>11179</v>
      </c>
      <c r="B11179" s="3" t="s">
        <v>71</v>
      </c>
      <c r="C11179" s="3" t="s">
        <v>77</v>
      </c>
      <c r="D11179" s="3" t="s">
        <v>53</v>
      </c>
      <c r="E11179">
        <v>2027</v>
      </c>
      <c r="F11179" s="3" t="str">
        <f t="shared" si="348"/>
        <v>GGenWANAP2027</v>
      </c>
      <c r="G11179" s="9">
        <v>404</v>
      </c>
      <c r="H11179" s="9">
        <v>468</v>
      </c>
      <c r="I11179" s="9">
        <v>641</v>
      </c>
      <c r="J11179" s="9">
        <v>758</v>
      </c>
      <c r="K11179" s="9">
        <v>658</v>
      </c>
      <c r="L11179" s="9">
        <v>602</v>
      </c>
      <c r="M11179" s="9">
        <v>634</v>
      </c>
      <c r="N11179" s="9">
        <v>537</v>
      </c>
      <c r="O11179" s="9">
        <v>661</v>
      </c>
      <c r="P11179" s="9">
        <v>833</v>
      </c>
      <c r="Q11179" s="9">
        <v>734</v>
      </c>
      <c r="R11179" s="9">
        <v>497</v>
      </c>
      <c r="S11179" s="9">
        <v>473</v>
      </c>
      <c r="T11179" s="9">
        <v>332</v>
      </c>
    </row>
    <row r="11180" spans="1:20" x14ac:dyDescent="0.35">
      <c r="A11180">
        <f t="shared" si="349"/>
        <v>11180</v>
      </c>
      <c r="B11180" s="3" t="s">
        <v>71</v>
      </c>
      <c r="C11180" s="3" t="s">
        <v>77</v>
      </c>
      <c r="D11180" s="3" t="s">
        <v>53</v>
      </c>
      <c r="E11180">
        <v>2028</v>
      </c>
      <c r="F11180" s="3" t="str">
        <f t="shared" si="348"/>
        <v>GGenWANAP2028</v>
      </c>
      <c r="G11180" s="9">
        <v>313</v>
      </c>
      <c r="H11180" s="9">
        <v>560</v>
      </c>
      <c r="I11180" s="9">
        <v>619</v>
      </c>
      <c r="J11180" s="9">
        <v>758</v>
      </c>
      <c r="K11180" s="9">
        <v>758</v>
      </c>
      <c r="L11180" s="9">
        <v>616</v>
      </c>
      <c r="M11180" s="9">
        <v>491</v>
      </c>
      <c r="N11180" s="9">
        <v>471</v>
      </c>
      <c r="O11180" s="9">
        <v>738</v>
      </c>
      <c r="P11180" s="9">
        <v>833</v>
      </c>
      <c r="Q11180" s="9">
        <v>829</v>
      </c>
      <c r="R11180" s="9">
        <v>766</v>
      </c>
      <c r="S11180" s="9">
        <v>733</v>
      </c>
      <c r="T11180" s="9">
        <v>410</v>
      </c>
    </row>
    <row r="11181" spans="1:20" x14ac:dyDescent="0.35">
      <c r="A11181">
        <f t="shared" si="349"/>
        <v>11181</v>
      </c>
      <c r="B11181" s="3" t="s">
        <v>71</v>
      </c>
      <c r="C11181" s="3" t="s">
        <v>77</v>
      </c>
      <c r="D11181" s="3" t="s">
        <v>53</v>
      </c>
      <c r="E11181">
        <v>2029</v>
      </c>
      <c r="F11181" s="3" t="str">
        <f t="shared" si="348"/>
        <v>GGenWANAP2029</v>
      </c>
      <c r="G11181" s="9">
        <v>445</v>
      </c>
      <c r="H11181" s="9">
        <v>536</v>
      </c>
      <c r="I11181" s="9">
        <v>593</v>
      </c>
      <c r="J11181" s="9">
        <v>720</v>
      </c>
      <c r="K11181" s="9">
        <v>569</v>
      </c>
      <c r="L11181" s="9">
        <v>553</v>
      </c>
      <c r="M11181" s="9">
        <v>455</v>
      </c>
      <c r="N11181" s="9">
        <v>518</v>
      </c>
      <c r="O11181" s="9">
        <v>688</v>
      </c>
      <c r="P11181" s="9">
        <v>833</v>
      </c>
      <c r="Q11181" s="9">
        <v>592</v>
      </c>
      <c r="R11181" s="9">
        <v>360</v>
      </c>
      <c r="S11181" s="9">
        <v>379</v>
      </c>
      <c r="T11181" s="9">
        <v>266</v>
      </c>
    </row>
    <row r="11182" spans="1:20" x14ac:dyDescent="0.35">
      <c r="A11182">
        <f t="shared" si="349"/>
        <v>11182</v>
      </c>
      <c r="B11182" s="3" t="s">
        <v>71</v>
      </c>
      <c r="C11182" s="3" t="s">
        <v>77</v>
      </c>
      <c r="D11182" s="3" t="s">
        <v>54</v>
      </c>
      <c r="E11182">
        <v>2020</v>
      </c>
      <c r="F11182" s="3" t="str">
        <f t="shared" si="348"/>
        <v>GGenPRIEST2020</v>
      </c>
      <c r="G11182" s="9">
        <v>352</v>
      </c>
      <c r="H11182" s="9">
        <v>506</v>
      </c>
      <c r="I11182" s="9">
        <v>512</v>
      </c>
      <c r="J11182" s="9">
        <v>613</v>
      </c>
      <c r="K11182" s="9">
        <v>593</v>
      </c>
      <c r="L11182" s="9">
        <v>436</v>
      </c>
      <c r="M11182" s="9">
        <v>455</v>
      </c>
      <c r="N11182" s="9">
        <v>398</v>
      </c>
      <c r="O11182" s="9">
        <v>526</v>
      </c>
      <c r="P11182" s="9">
        <v>548</v>
      </c>
      <c r="Q11182" s="9">
        <v>369</v>
      </c>
      <c r="R11182" s="9">
        <v>387</v>
      </c>
      <c r="S11182" s="9">
        <v>299</v>
      </c>
      <c r="T11182" s="9">
        <v>268</v>
      </c>
    </row>
    <row r="11183" spans="1:20" x14ac:dyDescent="0.35">
      <c r="A11183">
        <f t="shared" si="349"/>
        <v>11183</v>
      </c>
      <c r="B11183" s="3" t="s">
        <v>71</v>
      </c>
      <c r="C11183" s="3" t="s">
        <v>77</v>
      </c>
      <c r="D11183" s="3" t="s">
        <v>54</v>
      </c>
      <c r="E11183">
        <v>2021</v>
      </c>
      <c r="F11183" s="3" t="str">
        <f t="shared" si="348"/>
        <v>GGenPRIEST2021</v>
      </c>
      <c r="G11183" s="9">
        <v>330</v>
      </c>
      <c r="H11183" s="9">
        <v>481</v>
      </c>
      <c r="I11183" s="9">
        <v>542</v>
      </c>
      <c r="J11183" s="9">
        <v>549</v>
      </c>
      <c r="K11183" s="9">
        <v>461</v>
      </c>
      <c r="L11183" s="9">
        <v>418</v>
      </c>
      <c r="M11183" s="9">
        <v>352</v>
      </c>
      <c r="N11183" s="9">
        <v>240</v>
      </c>
      <c r="O11183" s="9">
        <v>373</v>
      </c>
      <c r="P11183" s="9">
        <v>529</v>
      </c>
      <c r="Q11183" s="9">
        <v>611</v>
      </c>
      <c r="R11183" s="9">
        <v>480</v>
      </c>
      <c r="S11183" s="9">
        <v>420</v>
      </c>
      <c r="T11183" s="9">
        <v>377</v>
      </c>
    </row>
    <row r="11184" spans="1:20" x14ac:dyDescent="0.35">
      <c r="A11184">
        <f t="shared" si="349"/>
        <v>11184</v>
      </c>
      <c r="B11184" s="3" t="s">
        <v>71</v>
      </c>
      <c r="C11184" s="3" t="s">
        <v>77</v>
      </c>
      <c r="D11184" s="3" t="s">
        <v>54</v>
      </c>
      <c r="E11184">
        <v>2022</v>
      </c>
      <c r="F11184" s="3" t="str">
        <f t="shared" si="348"/>
        <v>GGenPRIEST2022</v>
      </c>
      <c r="G11184" s="9">
        <v>369</v>
      </c>
      <c r="H11184" s="9">
        <v>520</v>
      </c>
      <c r="I11184" s="9">
        <v>499</v>
      </c>
      <c r="J11184" s="9">
        <v>508</v>
      </c>
      <c r="K11184" s="9">
        <v>408</v>
      </c>
      <c r="L11184" s="9">
        <v>372</v>
      </c>
      <c r="M11184" s="9">
        <v>479</v>
      </c>
      <c r="N11184" s="9">
        <v>235</v>
      </c>
      <c r="O11184" s="9">
        <v>478</v>
      </c>
      <c r="P11184" s="9">
        <v>712</v>
      </c>
      <c r="Q11184" s="9">
        <v>691</v>
      </c>
      <c r="R11184" s="9">
        <v>529</v>
      </c>
      <c r="S11184" s="9">
        <v>424</v>
      </c>
      <c r="T11184" s="9">
        <v>418</v>
      </c>
    </row>
    <row r="11185" spans="1:20" x14ac:dyDescent="0.35">
      <c r="A11185">
        <f t="shared" si="349"/>
        <v>11185</v>
      </c>
      <c r="B11185" s="3" t="s">
        <v>71</v>
      </c>
      <c r="C11185" s="3" t="s">
        <v>77</v>
      </c>
      <c r="D11185" s="3" t="s">
        <v>54</v>
      </c>
      <c r="E11185">
        <v>2023</v>
      </c>
      <c r="F11185" s="3" t="str">
        <f t="shared" si="348"/>
        <v>GGenPRIEST2023</v>
      </c>
      <c r="G11185" s="9">
        <v>435</v>
      </c>
      <c r="H11185" s="9">
        <v>567</v>
      </c>
      <c r="I11185" s="9">
        <v>758</v>
      </c>
      <c r="J11185" s="9">
        <v>716</v>
      </c>
      <c r="K11185" s="9">
        <v>618</v>
      </c>
      <c r="L11185" s="9">
        <v>739</v>
      </c>
      <c r="M11185" s="9">
        <v>770</v>
      </c>
      <c r="N11185" s="9">
        <v>661</v>
      </c>
      <c r="O11185" s="9">
        <v>755</v>
      </c>
      <c r="P11185" s="9">
        <v>707</v>
      </c>
      <c r="Q11185" s="9">
        <v>761</v>
      </c>
      <c r="R11185" s="9">
        <v>638</v>
      </c>
      <c r="S11185" s="9">
        <v>508</v>
      </c>
      <c r="T11185" s="9">
        <v>391</v>
      </c>
    </row>
    <row r="11186" spans="1:20" x14ac:dyDescent="0.35">
      <c r="A11186">
        <f t="shared" si="349"/>
        <v>11186</v>
      </c>
      <c r="B11186" s="3" t="s">
        <v>71</v>
      </c>
      <c r="C11186" s="3" t="s">
        <v>77</v>
      </c>
      <c r="D11186" s="3" t="s">
        <v>54</v>
      </c>
      <c r="E11186">
        <v>2024</v>
      </c>
      <c r="F11186" s="3" t="str">
        <f t="shared" si="348"/>
        <v>GGenPRIEST2024</v>
      </c>
      <c r="G11186" s="9">
        <v>488</v>
      </c>
      <c r="H11186" s="9">
        <v>613</v>
      </c>
      <c r="I11186" s="9">
        <v>643</v>
      </c>
      <c r="J11186" s="9">
        <v>612</v>
      </c>
      <c r="K11186" s="9">
        <v>693</v>
      </c>
      <c r="L11186" s="9">
        <v>501</v>
      </c>
      <c r="M11186" s="9">
        <v>404</v>
      </c>
      <c r="N11186" s="9">
        <v>511</v>
      </c>
      <c r="O11186" s="9">
        <v>637</v>
      </c>
      <c r="P11186" s="9">
        <v>770</v>
      </c>
      <c r="Q11186" s="9">
        <v>339</v>
      </c>
      <c r="R11186" s="9">
        <v>368</v>
      </c>
      <c r="S11186" s="9">
        <v>365</v>
      </c>
      <c r="T11186" s="9">
        <v>266</v>
      </c>
    </row>
    <row r="11187" spans="1:20" x14ac:dyDescent="0.35">
      <c r="A11187">
        <f t="shared" si="349"/>
        <v>11187</v>
      </c>
      <c r="B11187" s="3" t="s">
        <v>71</v>
      </c>
      <c r="C11187" s="3" t="s">
        <v>77</v>
      </c>
      <c r="D11187" s="3" t="s">
        <v>54</v>
      </c>
      <c r="E11187">
        <v>2025</v>
      </c>
      <c r="F11187" s="3" t="str">
        <f t="shared" si="348"/>
        <v>GGenPRIEST2025</v>
      </c>
      <c r="G11187" s="9">
        <v>408</v>
      </c>
      <c r="H11187" s="9">
        <v>490</v>
      </c>
      <c r="I11187" s="9">
        <v>575</v>
      </c>
      <c r="J11187" s="9">
        <v>716</v>
      </c>
      <c r="K11187" s="9">
        <v>659</v>
      </c>
      <c r="L11187" s="9">
        <v>629</v>
      </c>
      <c r="M11187" s="9">
        <v>455</v>
      </c>
      <c r="N11187" s="9">
        <v>581</v>
      </c>
      <c r="O11187" s="9">
        <v>589</v>
      </c>
      <c r="P11187" s="9">
        <v>638</v>
      </c>
      <c r="Q11187" s="9">
        <v>632</v>
      </c>
      <c r="R11187" s="9">
        <v>443</v>
      </c>
      <c r="S11187" s="9">
        <v>378</v>
      </c>
      <c r="T11187" s="9">
        <v>340</v>
      </c>
    </row>
    <row r="11188" spans="1:20" x14ac:dyDescent="0.35">
      <c r="A11188">
        <f t="shared" si="349"/>
        <v>11188</v>
      </c>
      <c r="B11188" s="3" t="s">
        <v>71</v>
      </c>
      <c r="C11188" s="3" t="s">
        <v>77</v>
      </c>
      <c r="D11188" s="3" t="s">
        <v>54</v>
      </c>
      <c r="E11188">
        <v>2026</v>
      </c>
      <c r="F11188" s="3" t="str">
        <f t="shared" si="348"/>
        <v>GGenPRIEST2026</v>
      </c>
      <c r="G11188" s="9">
        <v>439</v>
      </c>
      <c r="H11188" s="9">
        <v>585</v>
      </c>
      <c r="I11188" s="9">
        <v>603</v>
      </c>
      <c r="J11188" s="9">
        <v>638</v>
      </c>
      <c r="K11188" s="9">
        <v>662</v>
      </c>
      <c r="L11188" s="9">
        <v>478</v>
      </c>
      <c r="M11188" s="9">
        <v>393</v>
      </c>
      <c r="N11188" s="9">
        <v>397</v>
      </c>
      <c r="O11188" s="9">
        <v>360</v>
      </c>
      <c r="P11188" s="9">
        <v>661</v>
      </c>
      <c r="Q11188" s="9">
        <v>582</v>
      </c>
      <c r="R11188" s="9">
        <v>515</v>
      </c>
      <c r="S11188" s="9">
        <v>377</v>
      </c>
      <c r="T11188" s="9">
        <v>325</v>
      </c>
    </row>
    <row r="11189" spans="1:20" x14ac:dyDescent="0.35">
      <c r="A11189">
        <f t="shared" si="349"/>
        <v>11189</v>
      </c>
      <c r="B11189" s="3" t="s">
        <v>71</v>
      </c>
      <c r="C11189" s="3" t="s">
        <v>77</v>
      </c>
      <c r="D11189" s="3" t="s">
        <v>54</v>
      </c>
      <c r="E11189">
        <v>2027</v>
      </c>
      <c r="F11189" s="3" t="str">
        <f t="shared" si="348"/>
        <v>GGenPRIEST2027</v>
      </c>
      <c r="G11189" s="9">
        <v>394</v>
      </c>
      <c r="H11189" s="9">
        <v>450</v>
      </c>
      <c r="I11189" s="9">
        <v>607</v>
      </c>
      <c r="J11189" s="9">
        <v>713</v>
      </c>
      <c r="K11189" s="9">
        <v>616</v>
      </c>
      <c r="L11189" s="9">
        <v>567</v>
      </c>
      <c r="M11189" s="9">
        <v>592</v>
      </c>
      <c r="N11189" s="9">
        <v>482</v>
      </c>
      <c r="O11189" s="9">
        <v>586</v>
      </c>
      <c r="P11189" s="9">
        <v>770</v>
      </c>
      <c r="Q11189" s="9">
        <v>646</v>
      </c>
      <c r="R11189" s="9">
        <v>446</v>
      </c>
      <c r="S11189" s="9">
        <v>443</v>
      </c>
      <c r="T11189" s="9">
        <v>328</v>
      </c>
    </row>
    <row r="11190" spans="1:20" x14ac:dyDescent="0.35">
      <c r="A11190">
        <f t="shared" si="349"/>
        <v>11190</v>
      </c>
      <c r="B11190" s="3" t="s">
        <v>71</v>
      </c>
      <c r="C11190" s="3" t="s">
        <v>77</v>
      </c>
      <c r="D11190" s="3" t="s">
        <v>54</v>
      </c>
      <c r="E11190">
        <v>2028</v>
      </c>
      <c r="F11190" s="3" t="str">
        <f t="shared" si="348"/>
        <v>GGenPRIEST2028</v>
      </c>
      <c r="G11190" s="9">
        <v>308</v>
      </c>
      <c r="H11190" s="9">
        <v>534</v>
      </c>
      <c r="I11190" s="9">
        <v>586</v>
      </c>
      <c r="J11190" s="9">
        <v>716</v>
      </c>
      <c r="K11190" s="9">
        <v>693</v>
      </c>
      <c r="L11190" s="9">
        <v>579</v>
      </c>
      <c r="M11190" s="9">
        <v>470</v>
      </c>
      <c r="N11190" s="9">
        <v>419</v>
      </c>
      <c r="O11190" s="9">
        <v>637</v>
      </c>
      <c r="P11190" s="9">
        <v>738</v>
      </c>
      <c r="Q11190" s="9">
        <v>712</v>
      </c>
      <c r="R11190" s="9">
        <v>660</v>
      </c>
      <c r="S11190" s="9">
        <v>666</v>
      </c>
      <c r="T11190" s="9">
        <v>399</v>
      </c>
    </row>
    <row r="11191" spans="1:20" x14ac:dyDescent="0.35">
      <c r="A11191">
        <f t="shared" si="349"/>
        <v>11191</v>
      </c>
      <c r="B11191" s="3" t="s">
        <v>71</v>
      </c>
      <c r="C11191" s="3" t="s">
        <v>77</v>
      </c>
      <c r="D11191" s="3" t="s">
        <v>54</v>
      </c>
      <c r="E11191">
        <v>2029</v>
      </c>
      <c r="F11191" s="3" t="str">
        <f t="shared" si="348"/>
        <v>GGenPRIEST2029</v>
      </c>
      <c r="G11191" s="9">
        <v>430</v>
      </c>
      <c r="H11191" s="9">
        <v>509</v>
      </c>
      <c r="I11191" s="9">
        <v>563</v>
      </c>
      <c r="J11191" s="9">
        <v>671</v>
      </c>
      <c r="K11191" s="9">
        <v>540</v>
      </c>
      <c r="L11191" s="9">
        <v>521</v>
      </c>
      <c r="M11191" s="9">
        <v>437</v>
      </c>
      <c r="N11191" s="9">
        <v>463</v>
      </c>
      <c r="O11191" s="9">
        <v>606</v>
      </c>
      <c r="P11191" s="9">
        <v>732</v>
      </c>
      <c r="Q11191" s="9">
        <v>534</v>
      </c>
      <c r="R11191" s="9">
        <v>322</v>
      </c>
      <c r="S11191" s="9">
        <v>355</v>
      </c>
      <c r="T11191" s="9">
        <v>266</v>
      </c>
    </row>
    <row r="11192" spans="1:20" x14ac:dyDescent="0.35">
      <c r="A11192">
        <f t="shared" si="349"/>
        <v>11192</v>
      </c>
      <c r="B11192" s="3" t="s">
        <v>71</v>
      </c>
      <c r="C11192" s="3" t="s">
        <v>77</v>
      </c>
      <c r="D11192" s="3" t="s">
        <v>55</v>
      </c>
      <c r="E11192">
        <v>2020</v>
      </c>
      <c r="F11192" s="3" t="str">
        <f t="shared" si="348"/>
        <v>GGenBRNLEE2020</v>
      </c>
      <c r="G11192" s="9">
        <v>265</v>
      </c>
      <c r="H11192" s="9">
        <v>329</v>
      </c>
      <c r="I11192" s="9">
        <v>429</v>
      </c>
      <c r="J11192" s="9">
        <v>675</v>
      </c>
      <c r="K11192" s="9">
        <v>675</v>
      </c>
      <c r="L11192" s="9">
        <v>578</v>
      </c>
      <c r="M11192" s="9">
        <v>673</v>
      </c>
      <c r="N11192" s="9">
        <v>671</v>
      </c>
      <c r="O11192" s="9">
        <v>675</v>
      </c>
      <c r="P11192" s="9">
        <v>436</v>
      </c>
      <c r="Q11192" s="9">
        <v>289</v>
      </c>
      <c r="R11192" s="9">
        <v>171</v>
      </c>
      <c r="S11192" s="9">
        <v>438</v>
      </c>
      <c r="T11192" s="9">
        <v>233</v>
      </c>
    </row>
    <row r="11193" spans="1:20" x14ac:dyDescent="0.35">
      <c r="A11193">
        <f t="shared" si="349"/>
        <v>11193</v>
      </c>
      <c r="B11193" s="3" t="s">
        <v>71</v>
      </c>
      <c r="C11193" s="3" t="s">
        <v>77</v>
      </c>
      <c r="D11193" s="3" t="s">
        <v>55</v>
      </c>
      <c r="E11193">
        <v>2021</v>
      </c>
      <c r="F11193" s="3" t="str">
        <f t="shared" si="348"/>
        <v>GGenBRNLEE2021</v>
      </c>
      <c r="G11193" s="9">
        <v>217</v>
      </c>
      <c r="H11193" s="9">
        <v>164</v>
      </c>
      <c r="I11193" s="9">
        <v>271</v>
      </c>
      <c r="J11193" s="9">
        <v>316</v>
      </c>
      <c r="K11193" s="9">
        <v>302</v>
      </c>
      <c r="L11193" s="9">
        <v>216</v>
      </c>
      <c r="M11193" s="9">
        <v>162</v>
      </c>
      <c r="N11193" s="9">
        <v>202</v>
      </c>
      <c r="O11193" s="9">
        <v>635</v>
      </c>
      <c r="P11193" s="9">
        <v>267</v>
      </c>
      <c r="Q11193" s="9">
        <v>263</v>
      </c>
      <c r="R11193" s="9">
        <v>235</v>
      </c>
      <c r="S11193" s="9">
        <v>215</v>
      </c>
      <c r="T11193" s="9">
        <v>202</v>
      </c>
    </row>
    <row r="11194" spans="1:20" x14ac:dyDescent="0.35">
      <c r="A11194">
        <f t="shared" si="349"/>
        <v>11194</v>
      </c>
      <c r="B11194" s="3" t="s">
        <v>71</v>
      </c>
      <c r="C11194" s="3" t="s">
        <v>77</v>
      </c>
      <c r="D11194" s="3" t="s">
        <v>55</v>
      </c>
      <c r="E11194">
        <v>2022</v>
      </c>
      <c r="F11194" s="3" t="str">
        <f t="shared" si="348"/>
        <v>GGenBRNLEE2022</v>
      </c>
      <c r="G11194" s="9">
        <v>169</v>
      </c>
      <c r="H11194" s="9">
        <v>161</v>
      </c>
      <c r="I11194" s="9">
        <v>209</v>
      </c>
      <c r="J11194" s="9">
        <v>330</v>
      </c>
      <c r="K11194" s="9">
        <v>457</v>
      </c>
      <c r="L11194" s="9">
        <v>398</v>
      </c>
      <c r="M11194" s="9">
        <v>273</v>
      </c>
      <c r="N11194" s="9">
        <v>465</v>
      </c>
      <c r="O11194" s="9">
        <v>476</v>
      </c>
      <c r="P11194" s="9">
        <v>634</v>
      </c>
      <c r="Q11194" s="9">
        <v>319</v>
      </c>
      <c r="R11194" s="9">
        <v>273</v>
      </c>
      <c r="S11194" s="9">
        <v>233</v>
      </c>
      <c r="T11194" s="9">
        <v>262</v>
      </c>
    </row>
    <row r="11195" spans="1:20" x14ac:dyDescent="0.35">
      <c r="A11195">
        <f t="shared" si="349"/>
        <v>11195</v>
      </c>
      <c r="B11195" s="3" t="s">
        <v>71</v>
      </c>
      <c r="C11195" s="3" t="s">
        <v>77</v>
      </c>
      <c r="D11195" s="3" t="s">
        <v>55</v>
      </c>
      <c r="E11195">
        <v>2023</v>
      </c>
      <c r="F11195" s="3" t="str">
        <f t="shared" si="348"/>
        <v>GGenBRNLEE2023</v>
      </c>
      <c r="G11195" s="9">
        <v>221</v>
      </c>
      <c r="H11195" s="9">
        <v>164</v>
      </c>
      <c r="I11195" s="9">
        <v>260</v>
      </c>
      <c r="J11195" s="9">
        <v>379</v>
      </c>
      <c r="K11195" s="9">
        <v>675</v>
      </c>
      <c r="L11195" s="9">
        <v>581</v>
      </c>
      <c r="M11195" s="9">
        <v>655</v>
      </c>
      <c r="N11195" s="9">
        <v>623</v>
      </c>
      <c r="O11195" s="9">
        <v>472</v>
      </c>
      <c r="P11195" s="9">
        <v>675</v>
      </c>
      <c r="Q11195" s="9">
        <v>398</v>
      </c>
      <c r="R11195" s="9">
        <v>280</v>
      </c>
      <c r="S11195" s="9">
        <v>258</v>
      </c>
      <c r="T11195" s="9">
        <v>294</v>
      </c>
    </row>
    <row r="11196" spans="1:20" x14ac:dyDescent="0.35">
      <c r="A11196">
        <f t="shared" si="349"/>
        <v>11196</v>
      </c>
      <c r="B11196" s="3" t="s">
        <v>71</v>
      </c>
      <c r="C11196" s="3" t="s">
        <v>77</v>
      </c>
      <c r="D11196" s="3" t="s">
        <v>55</v>
      </c>
      <c r="E11196">
        <v>2024</v>
      </c>
      <c r="F11196" s="3" t="str">
        <f t="shared" si="348"/>
        <v>GGenBRNLEE2024</v>
      </c>
      <c r="G11196" s="9">
        <v>364</v>
      </c>
      <c r="H11196" s="9">
        <v>247</v>
      </c>
      <c r="I11196" s="9">
        <v>447</v>
      </c>
      <c r="J11196" s="9">
        <v>437</v>
      </c>
      <c r="K11196" s="9">
        <v>446</v>
      </c>
      <c r="L11196" s="9">
        <v>420</v>
      </c>
      <c r="M11196" s="9">
        <v>264</v>
      </c>
      <c r="N11196" s="9">
        <v>675</v>
      </c>
      <c r="O11196" s="9">
        <v>413</v>
      </c>
      <c r="P11196" s="9">
        <v>588</v>
      </c>
      <c r="Q11196" s="9">
        <v>276</v>
      </c>
      <c r="R11196" s="9">
        <v>242</v>
      </c>
      <c r="S11196" s="9">
        <v>240</v>
      </c>
      <c r="T11196" s="9">
        <v>240</v>
      </c>
    </row>
    <row r="11197" spans="1:20" x14ac:dyDescent="0.35">
      <c r="A11197">
        <f t="shared" si="349"/>
        <v>11197</v>
      </c>
      <c r="B11197" s="3" t="s">
        <v>71</v>
      </c>
      <c r="C11197" s="3" t="s">
        <v>77</v>
      </c>
      <c r="D11197" s="3" t="s">
        <v>55</v>
      </c>
      <c r="E11197">
        <v>2025</v>
      </c>
      <c r="F11197" s="3" t="str">
        <f t="shared" si="348"/>
        <v>GGenBRNLEE2025</v>
      </c>
      <c r="G11197" s="9">
        <v>219</v>
      </c>
      <c r="H11197" s="9">
        <v>162</v>
      </c>
      <c r="I11197" s="9">
        <v>294</v>
      </c>
      <c r="J11197" s="9">
        <v>395</v>
      </c>
      <c r="K11197" s="9">
        <v>675</v>
      </c>
      <c r="L11197" s="9">
        <v>623</v>
      </c>
      <c r="M11197" s="9">
        <v>566</v>
      </c>
      <c r="N11197" s="9">
        <v>658</v>
      </c>
      <c r="O11197" s="9">
        <v>675</v>
      </c>
      <c r="P11197" s="9">
        <v>609</v>
      </c>
      <c r="Q11197" s="9">
        <v>315</v>
      </c>
      <c r="R11197" s="9">
        <v>264</v>
      </c>
      <c r="S11197" s="9">
        <v>234</v>
      </c>
      <c r="T11197" s="9">
        <v>258</v>
      </c>
    </row>
    <row r="11198" spans="1:20" x14ac:dyDescent="0.35">
      <c r="A11198">
        <f t="shared" si="349"/>
        <v>11198</v>
      </c>
      <c r="B11198" s="3" t="s">
        <v>71</v>
      </c>
      <c r="C11198" s="3" t="s">
        <v>77</v>
      </c>
      <c r="D11198" s="3" t="s">
        <v>55</v>
      </c>
      <c r="E11198">
        <v>2026</v>
      </c>
      <c r="F11198" s="3" t="str">
        <f t="shared" si="348"/>
        <v>GGenBRNLEE2026</v>
      </c>
      <c r="G11198" s="9">
        <v>272</v>
      </c>
      <c r="H11198" s="9">
        <v>164</v>
      </c>
      <c r="I11198" s="9">
        <v>291</v>
      </c>
      <c r="J11198" s="9">
        <v>394</v>
      </c>
      <c r="K11198" s="9">
        <v>456</v>
      </c>
      <c r="L11198" s="9">
        <v>408</v>
      </c>
      <c r="M11198" s="9">
        <v>274</v>
      </c>
      <c r="N11198" s="9">
        <v>408</v>
      </c>
      <c r="O11198" s="9">
        <v>264</v>
      </c>
      <c r="P11198" s="9">
        <v>636</v>
      </c>
      <c r="Q11198" s="9">
        <v>322</v>
      </c>
      <c r="R11198" s="9">
        <v>237</v>
      </c>
      <c r="S11198" s="9">
        <v>221</v>
      </c>
      <c r="T11198" s="9">
        <v>252</v>
      </c>
    </row>
    <row r="11199" spans="1:20" x14ac:dyDescent="0.35">
      <c r="A11199">
        <f t="shared" si="349"/>
        <v>11199</v>
      </c>
      <c r="B11199" s="3" t="s">
        <v>71</v>
      </c>
      <c r="C11199" s="3" t="s">
        <v>77</v>
      </c>
      <c r="D11199" s="3" t="s">
        <v>55</v>
      </c>
      <c r="E11199">
        <v>2027</v>
      </c>
      <c r="F11199" s="3" t="str">
        <f t="shared" si="348"/>
        <v>GGenBRNLEE2027</v>
      </c>
      <c r="G11199" s="9">
        <v>238</v>
      </c>
      <c r="H11199" s="9">
        <v>193</v>
      </c>
      <c r="I11199" s="9">
        <v>321</v>
      </c>
      <c r="J11199" s="9">
        <v>489</v>
      </c>
      <c r="K11199" s="9">
        <v>564</v>
      </c>
      <c r="L11199" s="9">
        <v>675</v>
      </c>
      <c r="M11199" s="9">
        <v>653</v>
      </c>
      <c r="N11199" s="9">
        <v>632</v>
      </c>
      <c r="O11199" s="9">
        <v>675</v>
      </c>
      <c r="P11199" s="9">
        <v>675</v>
      </c>
      <c r="Q11199" s="9">
        <v>546</v>
      </c>
      <c r="R11199" s="9">
        <v>289</v>
      </c>
      <c r="S11199" s="9">
        <v>230</v>
      </c>
      <c r="T11199" s="9">
        <v>296</v>
      </c>
    </row>
    <row r="11200" spans="1:20" x14ac:dyDescent="0.35">
      <c r="A11200">
        <f t="shared" si="349"/>
        <v>11200</v>
      </c>
      <c r="B11200" s="3" t="s">
        <v>71</v>
      </c>
      <c r="C11200" s="3" t="s">
        <v>77</v>
      </c>
      <c r="D11200" s="3" t="s">
        <v>55</v>
      </c>
      <c r="E11200">
        <v>2028</v>
      </c>
      <c r="F11200" s="3" t="str">
        <f t="shared" si="348"/>
        <v>GGenBRNLEE2028</v>
      </c>
      <c r="G11200" s="9">
        <v>257</v>
      </c>
      <c r="H11200" s="9">
        <v>216</v>
      </c>
      <c r="I11200" s="9">
        <v>311</v>
      </c>
      <c r="J11200" s="9">
        <v>415</v>
      </c>
      <c r="K11200" s="9">
        <v>501</v>
      </c>
      <c r="L11200" s="9">
        <v>571</v>
      </c>
      <c r="M11200" s="9">
        <v>510</v>
      </c>
      <c r="N11200" s="9">
        <v>619</v>
      </c>
      <c r="O11200" s="9">
        <v>670</v>
      </c>
      <c r="P11200" s="9">
        <v>645</v>
      </c>
      <c r="Q11200" s="9">
        <v>474</v>
      </c>
      <c r="R11200" s="9">
        <v>295</v>
      </c>
      <c r="S11200" s="9">
        <v>239</v>
      </c>
      <c r="T11200" s="9">
        <v>284</v>
      </c>
    </row>
    <row r="11201" spans="1:20" x14ac:dyDescent="0.35">
      <c r="A11201">
        <f t="shared" si="349"/>
        <v>11201</v>
      </c>
      <c r="B11201" s="3" t="s">
        <v>71</v>
      </c>
      <c r="C11201" s="3" t="s">
        <v>77</v>
      </c>
      <c r="D11201" s="3" t="s">
        <v>55</v>
      </c>
      <c r="E11201">
        <v>2029</v>
      </c>
      <c r="F11201" s="3" t="str">
        <f t="shared" si="348"/>
        <v>GGenBRNLEE2029</v>
      </c>
      <c r="G11201" s="9">
        <v>254</v>
      </c>
      <c r="H11201" s="9">
        <v>188</v>
      </c>
      <c r="I11201" s="9">
        <v>421</v>
      </c>
      <c r="J11201" s="9">
        <v>629</v>
      </c>
      <c r="K11201" s="9">
        <v>675</v>
      </c>
      <c r="L11201" s="9">
        <v>675</v>
      </c>
      <c r="M11201" s="9">
        <v>478</v>
      </c>
      <c r="N11201" s="9">
        <v>658</v>
      </c>
      <c r="O11201" s="9">
        <v>675</v>
      </c>
      <c r="P11201" s="9">
        <v>675</v>
      </c>
      <c r="Q11201" s="9">
        <v>333</v>
      </c>
      <c r="R11201" s="9">
        <v>328</v>
      </c>
      <c r="S11201" s="9">
        <v>245</v>
      </c>
      <c r="T11201" s="9">
        <v>298</v>
      </c>
    </row>
    <row r="11202" spans="1:20" x14ac:dyDescent="0.35">
      <c r="A11202">
        <f t="shared" si="349"/>
        <v>11202</v>
      </c>
      <c r="B11202" s="3" t="s">
        <v>71</v>
      </c>
      <c r="C11202" s="3" t="s">
        <v>77</v>
      </c>
      <c r="D11202" s="3" t="s">
        <v>56</v>
      </c>
      <c r="E11202">
        <v>2020</v>
      </c>
      <c r="F11202" s="3" t="str">
        <f t="shared" ref="F11202:F11265" si="350">_xlfn.CONCAT(B11202,C11202,D11202,E11202)</f>
        <v>GGenOXBOW2020</v>
      </c>
      <c r="G11202" s="9">
        <v>115</v>
      </c>
      <c r="H11202" s="9">
        <v>135</v>
      </c>
      <c r="I11202" s="9">
        <v>169</v>
      </c>
      <c r="J11202" s="9">
        <v>216</v>
      </c>
      <c r="K11202" s="9">
        <v>214</v>
      </c>
      <c r="L11202" s="9">
        <v>217</v>
      </c>
      <c r="M11202" s="9">
        <v>214</v>
      </c>
      <c r="N11202" s="9">
        <v>212</v>
      </c>
      <c r="O11202" s="9">
        <v>213</v>
      </c>
      <c r="P11202" s="9">
        <v>169</v>
      </c>
      <c r="Q11202" s="9">
        <v>116</v>
      </c>
      <c r="R11202" s="9">
        <v>71</v>
      </c>
      <c r="S11202" s="9">
        <v>185</v>
      </c>
      <c r="T11202" s="9">
        <v>101</v>
      </c>
    </row>
    <row r="11203" spans="1:20" x14ac:dyDescent="0.35">
      <c r="A11203">
        <f t="shared" ref="A11203:A11266" si="351">A11202+1</f>
        <v>11203</v>
      </c>
      <c r="B11203" s="3" t="s">
        <v>71</v>
      </c>
      <c r="C11203" s="3" t="s">
        <v>77</v>
      </c>
      <c r="D11203" s="3" t="s">
        <v>56</v>
      </c>
      <c r="E11203">
        <v>2021</v>
      </c>
      <c r="F11203" s="3" t="str">
        <f t="shared" si="350"/>
        <v>GGenOXBOW2021</v>
      </c>
      <c r="G11203" s="9">
        <v>95</v>
      </c>
      <c r="H11203" s="9">
        <v>67</v>
      </c>
      <c r="I11203" s="9">
        <v>107</v>
      </c>
      <c r="J11203" s="9">
        <v>127</v>
      </c>
      <c r="K11203" s="9">
        <v>126</v>
      </c>
      <c r="L11203" s="9">
        <v>88</v>
      </c>
      <c r="M11203" s="9">
        <v>65</v>
      </c>
      <c r="N11203" s="9">
        <v>81</v>
      </c>
      <c r="O11203" s="9">
        <v>218</v>
      </c>
      <c r="P11203" s="9">
        <v>103</v>
      </c>
      <c r="Q11203" s="9">
        <v>105</v>
      </c>
      <c r="R11203" s="9">
        <v>98</v>
      </c>
      <c r="S11203" s="9">
        <v>91</v>
      </c>
      <c r="T11203" s="9">
        <v>87</v>
      </c>
    </row>
    <row r="11204" spans="1:20" x14ac:dyDescent="0.35">
      <c r="A11204">
        <f t="shared" si="351"/>
        <v>11204</v>
      </c>
      <c r="B11204" s="3" t="s">
        <v>71</v>
      </c>
      <c r="C11204" s="3" t="s">
        <v>77</v>
      </c>
      <c r="D11204" s="3" t="s">
        <v>56</v>
      </c>
      <c r="E11204">
        <v>2022</v>
      </c>
      <c r="F11204" s="3" t="str">
        <f t="shared" si="350"/>
        <v>GGenOXBOW2022</v>
      </c>
      <c r="G11204" s="9">
        <v>74</v>
      </c>
      <c r="H11204" s="9">
        <v>67</v>
      </c>
      <c r="I11204" s="9">
        <v>84</v>
      </c>
      <c r="J11204" s="9">
        <v>133</v>
      </c>
      <c r="K11204" s="9">
        <v>193</v>
      </c>
      <c r="L11204" s="9">
        <v>176</v>
      </c>
      <c r="M11204" s="9">
        <v>118</v>
      </c>
      <c r="N11204" s="9">
        <v>193</v>
      </c>
      <c r="O11204" s="9">
        <v>190</v>
      </c>
      <c r="P11204" s="9">
        <v>218</v>
      </c>
      <c r="Q11204" s="9">
        <v>127</v>
      </c>
      <c r="R11204" s="9">
        <v>113</v>
      </c>
      <c r="S11204" s="9">
        <v>98</v>
      </c>
      <c r="T11204" s="9">
        <v>113</v>
      </c>
    </row>
    <row r="11205" spans="1:20" x14ac:dyDescent="0.35">
      <c r="A11205">
        <f t="shared" si="351"/>
        <v>11205</v>
      </c>
      <c r="B11205" s="3" t="s">
        <v>71</v>
      </c>
      <c r="C11205" s="3" t="s">
        <v>77</v>
      </c>
      <c r="D11205" s="3" t="s">
        <v>56</v>
      </c>
      <c r="E11205">
        <v>2023</v>
      </c>
      <c r="F11205" s="3" t="str">
        <f t="shared" si="350"/>
        <v>GGenOXBOW2023</v>
      </c>
      <c r="G11205" s="9">
        <v>96</v>
      </c>
      <c r="H11205" s="9">
        <v>68</v>
      </c>
      <c r="I11205" s="9">
        <v>104</v>
      </c>
      <c r="J11205" s="9">
        <v>153</v>
      </c>
      <c r="K11205" s="9">
        <v>216</v>
      </c>
      <c r="L11205" s="9">
        <v>217</v>
      </c>
      <c r="M11205" s="9">
        <v>213</v>
      </c>
      <c r="N11205" s="9">
        <v>211</v>
      </c>
      <c r="O11205" s="9">
        <v>210</v>
      </c>
      <c r="P11205" s="9">
        <v>212</v>
      </c>
      <c r="Q11205" s="9">
        <v>159</v>
      </c>
      <c r="R11205" s="9">
        <v>116</v>
      </c>
      <c r="S11205" s="9">
        <v>109</v>
      </c>
      <c r="T11205" s="9">
        <v>127</v>
      </c>
    </row>
    <row r="11206" spans="1:20" x14ac:dyDescent="0.35">
      <c r="A11206">
        <f t="shared" si="351"/>
        <v>11206</v>
      </c>
      <c r="B11206" s="3" t="s">
        <v>71</v>
      </c>
      <c r="C11206" s="3" t="s">
        <v>77</v>
      </c>
      <c r="D11206" s="3" t="s">
        <v>56</v>
      </c>
      <c r="E11206">
        <v>2024</v>
      </c>
      <c r="F11206" s="3" t="str">
        <f t="shared" si="350"/>
        <v>GGenOXBOW2024</v>
      </c>
      <c r="G11206" s="9">
        <v>159</v>
      </c>
      <c r="H11206" s="9">
        <v>101</v>
      </c>
      <c r="I11206" s="9">
        <v>176</v>
      </c>
      <c r="J11206" s="9">
        <v>177</v>
      </c>
      <c r="K11206" s="9">
        <v>189</v>
      </c>
      <c r="L11206" s="9">
        <v>182</v>
      </c>
      <c r="M11206" s="9">
        <v>110</v>
      </c>
      <c r="N11206" s="9">
        <v>217</v>
      </c>
      <c r="O11206" s="9">
        <v>163</v>
      </c>
      <c r="P11206" s="9">
        <v>219</v>
      </c>
      <c r="Q11206" s="9">
        <v>110</v>
      </c>
      <c r="R11206" s="9">
        <v>101</v>
      </c>
      <c r="S11206" s="9">
        <v>101</v>
      </c>
      <c r="T11206" s="9">
        <v>104</v>
      </c>
    </row>
    <row r="11207" spans="1:20" x14ac:dyDescent="0.35">
      <c r="A11207">
        <f t="shared" si="351"/>
        <v>11207</v>
      </c>
      <c r="B11207" s="3" t="s">
        <v>71</v>
      </c>
      <c r="C11207" s="3" t="s">
        <v>77</v>
      </c>
      <c r="D11207" s="3" t="s">
        <v>56</v>
      </c>
      <c r="E11207">
        <v>2025</v>
      </c>
      <c r="F11207" s="3" t="str">
        <f t="shared" si="350"/>
        <v>GGenOXBOW2025</v>
      </c>
      <c r="G11207" s="9">
        <v>96</v>
      </c>
      <c r="H11207" s="9">
        <v>66</v>
      </c>
      <c r="I11207" s="9">
        <v>116</v>
      </c>
      <c r="J11207" s="9">
        <v>160</v>
      </c>
      <c r="K11207" s="9">
        <v>215</v>
      </c>
      <c r="L11207" s="9">
        <v>216</v>
      </c>
      <c r="M11207" s="9">
        <v>217</v>
      </c>
      <c r="N11207" s="9">
        <v>210</v>
      </c>
      <c r="O11207" s="9">
        <v>215</v>
      </c>
      <c r="P11207" s="9">
        <v>219</v>
      </c>
      <c r="Q11207" s="9">
        <v>126</v>
      </c>
      <c r="R11207" s="9">
        <v>110</v>
      </c>
      <c r="S11207" s="9">
        <v>99</v>
      </c>
      <c r="T11207" s="9">
        <v>112</v>
      </c>
    </row>
    <row r="11208" spans="1:20" x14ac:dyDescent="0.35">
      <c r="A11208">
        <f t="shared" si="351"/>
        <v>11208</v>
      </c>
      <c r="B11208" s="3" t="s">
        <v>71</v>
      </c>
      <c r="C11208" s="3" t="s">
        <v>77</v>
      </c>
      <c r="D11208" s="3" t="s">
        <v>56</v>
      </c>
      <c r="E11208">
        <v>2026</v>
      </c>
      <c r="F11208" s="3" t="str">
        <f t="shared" si="350"/>
        <v>GGenOXBOW2026</v>
      </c>
      <c r="G11208" s="9">
        <v>119</v>
      </c>
      <c r="H11208" s="9">
        <v>67</v>
      </c>
      <c r="I11208" s="9">
        <v>114</v>
      </c>
      <c r="J11208" s="9">
        <v>159</v>
      </c>
      <c r="K11208" s="9">
        <v>193</v>
      </c>
      <c r="L11208" s="9">
        <v>182</v>
      </c>
      <c r="M11208" s="9">
        <v>124</v>
      </c>
      <c r="N11208" s="9">
        <v>185</v>
      </c>
      <c r="O11208" s="9">
        <v>111</v>
      </c>
      <c r="P11208" s="9">
        <v>218</v>
      </c>
      <c r="Q11208" s="9">
        <v>129</v>
      </c>
      <c r="R11208" s="9">
        <v>99</v>
      </c>
      <c r="S11208" s="9">
        <v>93</v>
      </c>
      <c r="T11208" s="9">
        <v>109</v>
      </c>
    </row>
    <row r="11209" spans="1:20" x14ac:dyDescent="0.35">
      <c r="A11209">
        <f t="shared" si="351"/>
        <v>11209</v>
      </c>
      <c r="B11209" s="3" t="s">
        <v>71</v>
      </c>
      <c r="C11209" s="3" t="s">
        <v>77</v>
      </c>
      <c r="D11209" s="3" t="s">
        <v>56</v>
      </c>
      <c r="E11209">
        <v>2027</v>
      </c>
      <c r="F11209" s="3" t="str">
        <f t="shared" si="350"/>
        <v>GGenOXBOW2027</v>
      </c>
      <c r="G11209" s="9">
        <v>104</v>
      </c>
      <c r="H11209" s="9">
        <v>79</v>
      </c>
      <c r="I11209" s="9">
        <v>126</v>
      </c>
      <c r="J11209" s="9">
        <v>198</v>
      </c>
      <c r="K11209" s="9">
        <v>219</v>
      </c>
      <c r="L11209" s="9">
        <v>212</v>
      </c>
      <c r="M11209" s="9">
        <v>214</v>
      </c>
      <c r="N11209" s="9">
        <v>206</v>
      </c>
      <c r="O11209" s="9">
        <v>210</v>
      </c>
      <c r="P11209" s="9">
        <v>208</v>
      </c>
      <c r="Q11209" s="9">
        <v>219</v>
      </c>
      <c r="R11209" s="9">
        <v>120</v>
      </c>
      <c r="S11209" s="9">
        <v>97</v>
      </c>
      <c r="T11209" s="9">
        <v>128</v>
      </c>
    </row>
    <row r="11210" spans="1:20" x14ac:dyDescent="0.35">
      <c r="A11210">
        <f t="shared" si="351"/>
        <v>11210</v>
      </c>
      <c r="B11210" s="3" t="s">
        <v>71</v>
      </c>
      <c r="C11210" s="3" t="s">
        <v>77</v>
      </c>
      <c r="D11210" s="3" t="s">
        <v>56</v>
      </c>
      <c r="E11210">
        <v>2028</v>
      </c>
      <c r="F11210" s="3" t="str">
        <f t="shared" si="350"/>
        <v>GGenOXBOW2028</v>
      </c>
      <c r="G11210" s="9">
        <v>113</v>
      </c>
      <c r="H11210" s="9">
        <v>88</v>
      </c>
      <c r="I11210" s="9">
        <v>122</v>
      </c>
      <c r="J11210" s="9">
        <v>168</v>
      </c>
      <c r="K11210" s="9">
        <v>214</v>
      </c>
      <c r="L11210" s="9">
        <v>218</v>
      </c>
      <c r="M11210" s="9">
        <v>219</v>
      </c>
      <c r="N11210" s="9">
        <v>215</v>
      </c>
      <c r="O11210" s="9">
        <v>215</v>
      </c>
      <c r="P11210" s="9">
        <v>218</v>
      </c>
      <c r="Q11210" s="9">
        <v>190</v>
      </c>
      <c r="R11210" s="9">
        <v>123</v>
      </c>
      <c r="S11210" s="9">
        <v>101</v>
      </c>
      <c r="T11210" s="9">
        <v>123</v>
      </c>
    </row>
    <row r="11211" spans="1:20" x14ac:dyDescent="0.35">
      <c r="A11211">
        <f t="shared" si="351"/>
        <v>11211</v>
      </c>
      <c r="B11211" s="3" t="s">
        <v>71</v>
      </c>
      <c r="C11211" s="3" t="s">
        <v>77</v>
      </c>
      <c r="D11211" s="3" t="s">
        <v>56</v>
      </c>
      <c r="E11211">
        <v>2029</v>
      </c>
      <c r="F11211" s="3" t="str">
        <f t="shared" si="350"/>
        <v>GGenOXBOW2029</v>
      </c>
      <c r="G11211" s="9">
        <v>111</v>
      </c>
      <c r="H11211" s="9">
        <v>77</v>
      </c>
      <c r="I11211" s="9">
        <v>166</v>
      </c>
      <c r="J11211" s="9">
        <v>218</v>
      </c>
      <c r="K11211" s="9">
        <v>211</v>
      </c>
      <c r="L11211" s="9">
        <v>215</v>
      </c>
      <c r="M11211" s="9">
        <v>211</v>
      </c>
      <c r="N11211" s="9">
        <v>217</v>
      </c>
      <c r="O11211" s="9">
        <v>212</v>
      </c>
      <c r="P11211" s="9">
        <v>217</v>
      </c>
      <c r="Q11211" s="9">
        <v>133</v>
      </c>
      <c r="R11211" s="9">
        <v>136</v>
      </c>
      <c r="S11211" s="9">
        <v>103</v>
      </c>
      <c r="T11211" s="9">
        <v>129</v>
      </c>
    </row>
    <row r="11212" spans="1:20" x14ac:dyDescent="0.35">
      <c r="A11212">
        <f t="shared" si="351"/>
        <v>11212</v>
      </c>
      <c r="B11212" s="3" t="s">
        <v>71</v>
      </c>
      <c r="C11212" s="3" t="s">
        <v>77</v>
      </c>
      <c r="D11212" s="3" t="s">
        <v>57</v>
      </c>
      <c r="E11212">
        <v>2020</v>
      </c>
      <c r="F11212" s="3" t="str">
        <f t="shared" si="350"/>
        <v>GGenHELL C2020</v>
      </c>
      <c r="G11212" s="9">
        <v>225</v>
      </c>
      <c r="H11212" s="9">
        <v>267</v>
      </c>
      <c r="I11212" s="9">
        <v>327</v>
      </c>
      <c r="J11212" s="9">
        <v>444</v>
      </c>
      <c r="K11212" s="9">
        <v>438</v>
      </c>
      <c r="L11212" s="9">
        <v>446</v>
      </c>
      <c r="M11212" s="9">
        <v>439</v>
      </c>
      <c r="N11212" s="9">
        <v>434</v>
      </c>
      <c r="O11212" s="9">
        <v>434</v>
      </c>
      <c r="P11212" s="9">
        <v>347</v>
      </c>
      <c r="Q11212" s="9">
        <v>234</v>
      </c>
      <c r="R11212" s="9">
        <v>144</v>
      </c>
      <c r="S11212" s="9">
        <v>361</v>
      </c>
      <c r="T11212" s="9">
        <v>200</v>
      </c>
    </row>
    <row r="11213" spans="1:20" x14ac:dyDescent="0.35">
      <c r="A11213">
        <f t="shared" si="351"/>
        <v>11213</v>
      </c>
      <c r="B11213" s="3" t="s">
        <v>71</v>
      </c>
      <c r="C11213" s="3" t="s">
        <v>77</v>
      </c>
      <c r="D11213" s="3" t="s">
        <v>57</v>
      </c>
      <c r="E11213">
        <v>2021</v>
      </c>
      <c r="F11213" s="3" t="str">
        <f t="shared" si="350"/>
        <v>GGenHELL C2021</v>
      </c>
      <c r="G11213" s="9">
        <v>187</v>
      </c>
      <c r="H11213" s="9">
        <v>133</v>
      </c>
      <c r="I11213" s="9">
        <v>208</v>
      </c>
      <c r="J11213" s="9">
        <v>247</v>
      </c>
      <c r="K11213" s="9">
        <v>244</v>
      </c>
      <c r="L11213" s="9">
        <v>175</v>
      </c>
      <c r="M11213" s="9">
        <v>133</v>
      </c>
      <c r="N11213" s="9">
        <v>170</v>
      </c>
      <c r="O11213" s="9">
        <v>447</v>
      </c>
      <c r="P11213" s="9">
        <v>221</v>
      </c>
      <c r="Q11213" s="9">
        <v>211</v>
      </c>
      <c r="R11213" s="9">
        <v>193</v>
      </c>
      <c r="S11213" s="9">
        <v>179</v>
      </c>
      <c r="T11213" s="9">
        <v>171</v>
      </c>
    </row>
    <row r="11214" spans="1:20" x14ac:dyDescent="0.35">
      <c r="A11214">
        <f t="shared" si="351"/>
        <v>11214</v>
      </c>
      <c r="B11214" s="3" t="s">
        <v>71</v>
      </c>
      <c r="C11214" s="3" t="s">
        <v>77</v>
      </c>
      <c r="D11214" s="3" t="s">
        <v>57</v>
      </c>
      <c r="E11214">
        <v>2022</v>
      </c>
      <c r="F11214" s="3" t="str">
        <f t="shared" si="350"/>
        <v>GGenHELL C2022</v>
      </c>
      <c r="G11214" s="9">
        <v>145</v>
      </c>
      <c r="H11214" s="9">
        <v>133</v>
      </c>
      <c r="I11214" s="9">
        <v>163</v>
      </c>
      <c r="J11214" s="9">
        <v>257</v>
      </c>
      <c r="K11214" s="9">
        <v>377</v>
      </c>
      <c r="L11214" s="9">
        <v>344</v>
      </c>
      <c r="M11214" s="9">
        <v>241</v>
      </c>
      <c r="N11214" s="9">
        <v>383</v>
      </c>
      <c r="O11214" s="9">
        <v>390</v>
      </c>
      <c r="P11214" s="9">
        <v>446</v>
      </c>
      <c r="Q11214" s="9">
        <v>260</v>
      </c>
      <c r="R11214" s="9">
        <v>227</v>
      </c>
      <c r="S11214" s="9">
        <v>197</v>
      </c>
      <c r="T11214" s="9">
        <v>222</v>
      </c>
    </row>
    <row r="11215" spans="1:20" x14ac:dyDescent="0.35">
      <c r="A11215">
        <f t="shared" si="351"/>
        <v>11215</v>
      </c>
      <c r="B11215" s="3" t="s">
        <v>71</v>
      </c>
      <c r="C11215" s="3" t="s">
        <v>77</v>
      </c>
      <c r="D11215" s="3" t="s">
        <v>57</v>
      </c>
      <c r="E11215">
        <v>2023</v>
      </c>
      <c r="F11215" s="3" t="str">
        <f t="shared" si="350"/>
        <v>GGenHELL C2023</v>
      </c>
      <c r="G11215" s="9">
        <v>188</v>
      </c>
      <c r="H11215" s="9">
        <v>133</v>
      </c>
      <c r="I11215" s="9">
        <v>205</v>
      </c>
      <c r="J11215" s="9">
        <v>299</v>
      </c>
      <c r="K11215" s="9">
        <v>442</v>
      </c>
      <c r="L11215" s="9">
        <v>446</v>
      </c>
      <c r="M11215" s="9">
        <v>436</v>
      </c>
      <c r="N11215" s="9">
        <v>432</v>
      </c>
      <c r="O11215" s="9">
        <v>438</v>
      </c>
      <c r="P11215" s="9">
        <v>433</v>
      </c>
      <c r="Q11215" s="9">
        <v>322</v>
      </c>
      <c r="R11215" s="9">
        <v>233</v>
      </c>
      <c r="S11215" s="9">
        <v>217</v>
      </c>
      <c r="T11215" s="9">
        <v>248</v>
      </c>
    </row>
    <row r="11216" spans="1:20" x14ac:dyDescent="0.35">
      <c r="A11216">
        <f t="shared" si="351"/>
        <v>11216</v>
      </c>
      <c r="B11216" s="3" t="s">
        <v>71</v>
      </c>
      <c r="C11216" s="3" t="s">
        <v>77</v>
      </c>
      <c r="D11216" s="3" t="s">
        <v>57</v>
      </c>
      <c r="E11216">
        <v>2024</v>
      </c>
      <c r="F11216" s="3" t="str">
        <f t="shared" si="350"/>
        <v>GGenHELL C2024</v>
      </c>
      <c r="G11216" s="9">
        <v>313</v>
      </c>
      <c r="H11216" s="9">
        <v>200</v>
      </c>
      <c r="I11216" s="9">
        <v>342</v>
      </c>
      <c r="J11216" s="9">
        <v>345</v>
      </c>
      <c r="K11216" s="9">
        <v>367</v>
      </c>
      <c r="L11216" s="9">
        <v>358</v>
      </c>
      <c r="M11216" s="9">
        <v>228</v>
      </c>
      <c r="N11216" s="9">
        <v>444</v>
      </c>
      <c r="O11216" s="9">
        <v>337</v>
      </c>
      <c r="P11216" s="9">
        <v>449</v>
      </c>
      <c r="Q11216" s="9">
        <v>220</v>
      </c>
      <c r="R11216" s="9">
        <v>198</v>
      </c>
      <c r="S11216" s="9">
        <v>199</v>
      </c>
      <c r="T11216" s="9">
        <v>203</v>
      </c>
    </row>
    <row r="11217" spans="1:20" x14ac:dyDescent="0.35">
      <c r="A11217">
        <f t="shared" si="351"/>
        <v>11217</v>
      </c>
      <c r="B11217" s="3" t="s">
        <v>71</v>
      </c>
      <c r="C11217" s="3" t="s">
        <v>77</v>
      </c>
      <c r="D11217" s="3" t="s">
        <v>57</v>
      </c>
      <c r="E11217">
        <v>2025</v>
      </c>
      <c r="F11217" s="3" t="str">
        <f t="shared" si="350"/>
        <v>GGenHELL C2025</v>
      </c>
      <c r="G11217" s="9">
        <v>190</v>
      </c>
      <c r="H11217" s="9">
        <v>133</v>
      </c>
      <c r="I11217" s="9">
        <v>226</v>
      </c>
      <c r="J11217" s="9">
        <v>313</v>
      </c>
      <c r="K11217" s="9">
        <v>441</v>
      </c>
      <c r="L11217" s="9">
        <v>443</v>
      </c>
      <c r="M11217" s="9">
        <v>445</v>
      </c>
      <c r="N11217" s="9">
        <v>429</v>
      </c>
      <c r="O11217" s="9">
        <v>438</v>
      </c>
      <c r="P11217" s="9">
        <v>448</v>
      </c>
      <c r="Q11217" s="9">
        <v>254</v>
      </c>
      <c r="R11217" s="9">
        <v>219</v>
      </c>
      <c r="S11217" s="9">
        <v>197</v>
      </c>
      <c r="T11217" s="9">
        <v>219</v>
      </c>
    </row>
    <row r="11218" spans="1:20" x14ac:dyDescent="0.35">
      <c r="A11218">
        <f t="shared" si="351"/>
        <v>11218</v>
      </c>
      <c r="B11218" s="3" t="s">
        <v>71</v>
      </c>
      <c r="C11218" s="3" t="s">
        <v>77</v>
      </c>
      <c r="D11218" s="3" t="s">
        <v>57</v>
      </c>
      <c r="E11218">
        <v>2026</v>
      </c>
      <c r="F11218" s="3" t="str">
        <f t="shared" si="350"/>
        <v>GGenHELL C2026</v>
      </c>
      <c r="G11218" s="9">
        <v>234</v>
      </c>
      <c r="H11218" s="9">
        <v>134</v>
      </c>
      <c r="I11218" s="9">
        <v>223</v>
      </c>
      <c r="J11218" s="9">
        <v>309</v>
      </c>
      <c r="K11218" s="9">
        <v>376</v>
      </c>
      <c r="L11218" s="9">
        <v>357</v>
      </c>
      <c r="M11218" s="9">
        <v>254</v>
      </c>
      <c r="N11218" s="9">
        <v>372</v>
      </c>
      <c r="O11218" s="9">
        <v>235</v>
      </c>
      <c r="P11218" s="9">
        <v>446</v>
      </c>
      <c r="Q11218" s="9">
        <v>260</v>
      </c>
      <c r="R11218" s="9">
        <v>196</v>
      </c>
      <c r="S11218" s="9">
        <v>185</v>
      </c>
      <c r="T11218" s="9">
        <v>213</v>
      </c>
    </row>
    <row r="11219" spans="1:20" x14ac:dyDescent="0.35">
      <c r="A11219">
        <f t="shared" si="351"/>
        <v>11219</v>
      </c>
      <c r="B11219" s="3" t="s">
        <v>71</v>
      </c>
      <c r="C11219" s="3" t="s">
        <v>77</v>
      </c>
      <c r="D11219" s="3" t="s">
        <v>57</v>
      </c>
      <c r="E11219">
        <v>2027</v>
      </c>
      <c r="F11219" s="3" t="str">
        <f t="shared" si="350"/>
        <v>GGenHELL C2027</v>
      </c>
      <c r="G11219" s="9">
        <v>206</v>
      </c>
      <c r="H11219" s="9">
        <v>156</v>
      </c>
      <c r="I11219" s="9">
        <v>248</v>
      </c>
      <c r="J11219" s="9">
        <v>384</v>
      </c>
      <c r="K11219" s="9">
        <v>449</v>
      </c>
      <c r="L11219" s="9">
        <v>434</v>
      </c>
      <c r="M11219" s="9">
        <v>437</v>
      </c>
      <c r="N11219" s="9">
        <v>421</v>
      </c>
      <c r="O11219" s="9">
        <v>428</v>
      </c>
      <c r="P11219" s="9">
        <v>423</v>
      </c>
      <c r="Q11219" s="9">
        <v>435</v>
      </c>
      <c r="R11219" s="9">
        <v>243</v>
      </c>
      <c r="S11219" s="9">
        <v>197</v>
      </c>
      <c r="T11219" s="9">
        <v>252</v>
      </c>
    </row>
    <row r="11220" spans="1:20" x14ac:dyDescent="0.35">
      <c r="A11220">
        <f t="shared" si="351"/>
        <v>11220</v>
      </c>
      <c r="B11220" s="3" t="s">
        <v>71</v>
      </c>
      <c r="C11220" s="3" t="s">
        <v>77</v>
      </c>
      <c r="D11220" s="3" t="s">
        <v>57</v>
      </c>
      <c r="E11220">
        <v>2028</v>
      </c>
      <c r="F11220" s="3" t="str">
        <f t="shared" si="350"/>
        <v>GGenHELL C2028</v>
      </c>
      <c r="G11220" s="9">
        <v>220</v>
      </c>
      <c r="H11220" s="9">
        <v>179</v>
      </c>
      <c r="I11220" s="9">
        <v>239</v>
      </c>
      <c r="J11220" s="9">
        <v>327</v>
      </c>
      <c r="K11220" s="9">
        <v>416</v>
      </c>
      <c r="L11220" s="9">
        <v>446</v>
      </c>
      <c r="M11220" s="9">
        <v>449</v>
      </c>
      <c r="N11220" s="9">
        <v>440</v>
      </c>
      <c r="O11220" s="9">
        <v>440</v>
      </c>
      <c r="P11220" s="9">
        <v>446</v>
      </c>
      <c r="Q11220" s="9">
        <v>382</v>
      </c>
      <c r="R11220" s="9">
        <v>246</v>
      </c>
      <c r="S11220" s="9">
        <v>202</v>
      </c>
      <c r="T11220" s="9">
        <v>240</v>
      </c>
    </row>
    <row r="11221" spans="1:20" x14ac:dyDescent="0.35">
      <c r="A11221">
        <f t="shared" si="351"/>
        <v>11221</v>
      </c>
      <c r="B11221" s="3" t="s">
        <v>71</v>
      </c>
      <c r="C11221" s="3" t="s">
        <v>77</v>
      </c>
      <c r="D11221" s="3" t="s">
        <v>57</v>
      </c>
      <c r="E11221">
        <v>2029</v>
      </c>
      <c r="F11221" s="3" t="str">
        <f t="shared" si="350"/>
        <v>GGenHELL C2029</v>
      </c>
      <c r="G11221" s="9">
        <v>218</v>
      </c>
      <c r="H11221" s="9">
        <v>151</v>
      </c>
      <c r="I11221" s="9">
        <v>323</v>
      </c>
      <c r="J11221" s="9">
        <v>448</v>
      </c>
      <c r="K11221" s="9">
        <v>433</v>
      </c>
      <c r="L11221" s="9">
        <v>440</v>
      </c>
      <c r="M11221" s="9">
        <v>424</v>
      </c>
      <c r="N11221" s="9">
        <v>443</v>
      </c>
      <c r="O11221" s="9">
        <v>433</v>
      </c>
      <c r="P11221" s="9">
        <v>443</v>
      </c>
      <c r="Q11221" s="9">
        <v>269</v>
      </c>
      <c r="R11221" s="9">
        <v>269</v>
      </c>
      <c r="S11221" s="9">
        <v>205</v>
      </c>
      <c r="T11221" s="9">
        <v>252</v>
      </c>
    </row>
    <row r="11222" spans="1:20" x14ac:dyDescent="0.35">
      <c r="A11222">
        <f t="shared" si="351"/>
        <v>11222</v>
      </c>
      <c r="B11222" s="3" t="s">
        <v>71</v>
      </c>
      <c r="C11222" s="3" t="s">
        <v>77</v>
      </c>
      <c r="D11222" s="3" t="s">
        <v>58</v>
      </c>
      <c r="E11222">
        <v>2020</v>
      </c>
      <c r="F11222" s="3" t="str">
        <f t="shared" si="350"/>
        <v>GGenDWRSHK2020</v>
      </c>
      <c r="G11222" s="9">
        <v>61</v>
      </c>
      <c r="H11222" s="9">
        <v>62</v>
      </c>
      <c r="I11222" s="9">
        <v>62</v>
      </c>
      <c r="J11222" s="9">
        <v>62</v>
      </c>
      <c r="K11222" s="9">
        <v>319</v>
      </c>
      <c r="L11222" s="9">
        <v>398</v>
      </c>
      <c r="M11222" s="9">
        <v>56</v>
      </c>
      <c r="N11222" s="9">
        <v>310</v>
      </c>
      <c r="O11222" s="9">
        <v>64</v>
      </c>
      <c r="P11222" s="9">
        <v>273</v>
      </c>
      <c r="Q11222" s="9">
        <v>440</v>
      </c>
      <c r="R11222" s="9">
        <v>439</v>
      </c>
      <c r="S11222" s="9">
        <v>438</v>
      </c>
      <c r="T11222" s="9">
        <v>217</v>
      </c>
    </row>
    <row r="11223" spans="1:20" x14ac:dyDescent="0.35">
      <c r="A11223">
        <f t="shared" si="351"/>
        <v>11223</v>
      </c>
      <c r="B11223" s="3" t="s">
        <v>71</v>
      </c>
      <c r="C11223" s="3" t="s">
        <v>77</v>
      </c>
      <c r="D11223" s="3" t="s">
        <v>58</v>
      </c>
      <c r="E11223">
        <v>2021</v>
      </c>
      <c r="F11223" s="3" t="str">
        <f t="shared" si="350"/>
        <v>GGenDWRSHK2021</v>
      </c>
      <c r="G11223" s="9">
        <v>62</v>
      </c>
      <c r="H11223" s="9">
        <v>62</v>
      </c>
      <c r="I11223" s="9">
        <v>62</v>
      </c>
      <c r="J11223" s="9">
        <v>62</v>
      </c>
      <c r="K11223" s="9">
        <v>62</v>
      </c>
      <c r="L11223" s="9">
        <v>63</v>
      </c>
      <c r="M11223" s="9">
        <v>64</v>
      </c>
      <c r="N11223" s="9">
        <v>65</v>
      </c>
      <c r="O11223" s="9">
        <v>154</v>
      </c>
      <c r="P11223" s="9">
        <v>403</v>
      </c>
      <c r="Q11223" s="9">
        <v>440</v>
      </c>
      <c r="R11223" s="9">
        <v>439</v>
      </c>
      <c r="S11223" s="9">
        <v>438</v>
      </c>
      <c r="T11223" s="9">
        <v>199</v>
      </c>
    </row>
    <row r="11224" spans="1:20" x14ac:dyDescent="0.35">
      <c r="A11224">
        <f t="shared" si="351"/>
        <v>11224</v>
      </c>
      <c r="B11224" s="3" t="s">
        <v>71</v>
      </c>
      <c r="C11224" s="3" t="s">
        <v>77</v>
      </c>
      <c r="D11224" s="3" t="s">
        <v>58</v>
      </c>
      <c r="E11224">
        <v>2022</v>
      </c>
      <c r="F11224" s="3" t="str">
        <f t="shared" si="350"/>
        <v>GGenDWRSHK2022</v>
      </c>
      <c r="G11224" s="9">
        <v>61</v>
      </c>
      <c r="H11224" s="9">
        <v>61</v>
      </c>
      <c r="I11224" s="9">
        <v>61</v>
      </c>
      <c r="J11224" s="9">
        <v>61</v>
      </c>
      <c r="K11224" s="9">
        <v>61</v>
      </c>
      <c r="L11224" s="9">
        <v>61</v>
      </c>
      <c r="M11224" s="9">
        <v>61</v>
      </c>
      <c r="N11224" s="9">
        <v>318</v>
      </c>
      <c r="O11224" s="9">
        <v>349</v>
      </c>
      <c r="P11224" s="9">
        <v>440</v>
      </c>
      <c r="Q11224" s="9">
        <v>440</v>
      </c>
      <c r="R11224" s="9">
        <v>439</v>
      </c>
      <c r="S11224" s="9">
        <v>438</v>
      </c>
      <c r="T11224" s="9">
        <v>266</v>
      </c>
    </row>
    <row r="11225" spans="1:20" x14ac:dyDescent="0.35">
      <c r="A11225">
        <f t="shared" si="351"/>
        <v>11225</v>
      </c>
      <c r="B11225" s="3" t="s">
        <v>71</v>
      </c>
      <c r="C11225" s="3" t="s">
        <v>77</v>
      </c>
      <c r="D11225" s="3" t="s">
        <v>58</v>
      </c>
      <c r="E11225">
        <v>2023</v>
      </c>
      <c r="F11225" s="3" t="str">
        <f t="shared" si="350"/>
        <v>GGenDWRSHK2023</v>
      </c>
      <c r="G11225" s="9">
        <v>62</v>
      </c>
      <c r="H11225" s="9">
        <v>62</v>
      </c>
      <c r="I11225" s="9">
        <v>63</v>
      </c>
      <c r="J11225" s="9">
        <v>158</v>
      </c>
      <c r="K11225" s="9">
        <v>321</v>
      </c>
      <c r="L11225" s="9">
        <v>332</v>
      </c>
      <c r="M11225" s="9">
        <v>436</v>
      </c>
      <c r="N11225" s="9">
        <v>430</v>
      </c>
      <c r="O11225" s="9">
        <v>188</v>
      </c>
      <c r="P11225" s="9">
        <v>290</v>
      </c>
      <c r="Q11225" s="9">
        <v>440</v>
      </c>
      <c r="R11225" s="9">
        <v>439</v>
      </c>
      <c r="S11225" s="9">
        <v>438</v>
      </c>
      <c r="T11225" s="9">
        <v>216</v>
      </c>
    </row>
    <row r="11226" spans="1:20" x14ac:dyDescent="0.35">
      <c r="A11226">
        <f t="shared" si="351"/>
        <v>11226</v>
      </c>
      <c r="B11226" s="3" t="s">
        <v>71</v>
      </c>
      <c r="C11226" s="3" t="s">
        <v>77</v>
      </c>
      <c r="D11226" s="3" t="s">
        <v>58</v>
      </c>
      <c r="E11226">
        <v>2024</v>
      </c>
      <c r="F11226" s="3" t="str">
        <f t="shared" si="350"/>
        <v>GGenDWRSHK2024</v>
      </c>
      <c r="G11226" s="9">
        <v>62</v>
      </c>
      <c r="H11226" s="9">
        <v>62</v>
      </c>
      <c r="I11226" s="9">
        <v>62</v>
      </c>
      <c r="J11226" s="9">
        <v>62</v>
      </c>
      <c r="K11226" s="9">
        <v>63</v>
      </c>
      <c r="L11226" s="9">
        <v>64</v>
      </c>
      <c r="M11226" s="9">
        <v>338</v>
      </c>
      <c r="N11226" s="9">
        <v>438</v>
      </c>
      <c r="O11226" s="9">
        <v>181</v>
      </c>
      <c r="P11226" s="9">
        <v>159</v>
      </c>
      <c r="Q11226" s="9">
        <v>440</v>
      </c>
      <c r="R11226" s="9">
        <v>439</v>
      </c>
      <c r="S11226" s="9">
        <v>438</v>
      </c>
      <c r="T11226" s="9">
        <v>212</v>
      </c>
    </row>
    <row r="11227" spans="1:20" x14ac:dyDescent="0.35">
      <c r="A11227">
        <f t="shared" si="351"/>
        <v>11227</v>
      </c>
      <c r="B11227" s="3" t="s">
        <v>71</v>
      </c>
      <c r="C11227" s="3" t="s">
        <v>77</v>
      </c>
      <c r="D11227" s="3" t="s">
        <v>58</v>
      </c>
      <c r="E11227">
        <v>2025</v>
      </c>
      <c r="F11227" s="3" t="str">
        <f t="shared" si="350"/>
        <v>GGenDWRSHK2025</v>
      </c>
      <c r="G11227" s="9">
        <v>62</v>
      </c>
      <c r="H11227" s="9">
        <v>62</v>
      </c>
      <c r="I11227" s="9">
        <v>62</v>
      </c>
      <c r="J11227" s="9">
        <v>172</v>
      </c>
      <c r="K11227" s="9">
        <v>430</v>
      </c>
      <c r="L11227" s="9">
        <v>131</v>
      </c>
      <c r="M11227" s="9">
        <v>317</v>
      </c>
      <c r="N11227" s="9">
        <v>423</v>
      </c>
      <c r="O11227" s="9">
        <v>71</v>
      </c>
      <c r="P11227" s="9">
        <v>125</v>
      </c>
      <c r="Q11227" s="9">
        <v>440</v>
      </c>
      <c r="R11227" s="9">
        <v>439</v>
      </c>
      <c r="S11227" s="9">
        <v>438</v>
      </c>
      <c r="T11227" s="9">
        <v>230</v>
      </c>
    </row>
    <row r="11228" spans="1:20" x14ac:dyDescent="0.35">
      <c r="A11228">
        <f t="shared" si="351"/>
        <v>11228</v>
      </c>
      <c r="B11228" s="3" t="s">
        <v>71</v>
      </c>
      <c r="C11228" s="3" t="s">
        <v>77</v>
      </c>
      <c r="D11228" s="3" t="s">
        <v>58</v>
      </c>
      <c r="E11228">
        <v>2026</v>
      </c>
      <c r="F11228" s="3" t="str">
        <f t="shared" si="350"/>
        <v>GGenDWRSHK2026</v>
      </c>
      <c r="G11228" s="9">
        <v>62</v>
      </c>
      <c r="H11228" s="9">
        <v>62</v>
      </c>
      <c r="I11228" s="9">
        <v>62</v>
      </c>
      <c r="J11228" s="9">
        <v>64</v>
      </c>
      <c r="K11228" s="9">
        <v>284</v>
      </c>
      <c r="L11228" s="9">
        <v>313</v>
      </c>
      <c r="M11228" s="9">
        <v>373</v>
      </c>
      <c r="N11228" s="9">
        <v>56</v>
      </c>
      <c r="O11228" s="9">
        <v>60</v>
      </c>
      <c r="P11228" s="9">
        <v>68</v>
      </c>
      <c r="Q11228" s="9">
        <v>440</v>
      </c>
      <c r="R11228" s="9">
        <v>439</v>
      </c>
      <c r="S11228" s="9">
        <v>438</v>
      </c>
      <c r="T11228" s="9">
        <v>268</v>
      </c>
    </row>
    <row r="11229" spans="1:20" x14ac:dyDescent="0.35">
      <c r="A11229">
        <f t="shared" si="351"/>
        <v>11229</v>
      </c>
      <c r="B11229" s="3" t="s">
        <v>71</v>
      </c>
      <c r="C11229" s="3" t="s">
        <v>77</v>
      </c>
      <c r="D11229" s="3" t="s">
        <v>58</v>
      </c>
      <c r="E11229">
        <v>2027</v>
      </c>
      <c r="F11229" s="3" t="str">
        <f t="shared" si="350"/>
        <v>GGenDWRSHK2027</v>
      </c>
      <c r="G11229" s="9">
        <v>62</v>
      </c>
      <c r="H11229" s="9">
        <v>62</v>
      </c>
      <c r="I11229" s="9">
        <v>62</v>
      </c>
      <c r="J11229" s="9">
        <v>62</v>
      </c>
      <c r="K11229" s="9">
        <v>378</v>
      </c>
      <c r="L11229" s="9">
        <v>385</v>
      </c>
      <c r="M11229" s="9">
        <v>300</v>
      </c>
      <c r="N11229" s="9">
        <v>94</v>
      </c>
      <c r="O11229" s="9">
        <v>202</v>
      </c>
      <c r="P11229" s="9">
        <v>438</v>
      </c>
      <c r="Q11229" s="9">
        <v>440</v>
      </c>
      <c r="R11229" s="9">
        <v>439</v>
      </c>
      <c r="S11229" s="9">
        <v>438</v>
      </c>
      <c r="T11229" s="9">
        <v>283</v>
      </c>
    </row>
    <row r="11230" spans="1:20" x14ac:dyDescent="0.35">
      <c r="A11230">
        <f t="shared" si="351"/>
        <v>11230</v>
      </c>
      <c r="B11230" s="3" t="s">
        <v>71</v>
      </c>
      <c r="C11230" s="3" t="s">
        <v>77</v>
      </c>
      <c r="D11230" s="3" t="s">
        <v>58</v>
      </c>
      <c r="E11230">
        <v>2028</v>
      </c>
      <c r="F11230" s="3" t="str">
        <f t="shared" si="350"/>
        <v>GGenDWRSHK2028</v>
      </c>
      <c r="G11230" s="9">
        <v>61</v>
      </c>
      <c r="H11230" s="9">
        <v>62</v>
      </c>
      <c r="I11230" s="9">
        <v>62</v>
      </c>
      <c r="J11230" s="9">
        <v>62</v>
      </c>
      <c r="K11230" s="9">
        <v>262</v>
      </c>
      <c r="L11230" s="9">
        <v>116</v>
      </c>
      <c r="M11230" s="9">
        <v>322</v>
      </c>
      <c r="N11230" s="9">
        <v>420</v>
      </c>
      <c r="O11230" s="9">
        <v>204</v>
      </c>
      <c r="P11230" s="9">
        <v>370</v>
      </c>
      <c r="Q11230" s="9">
        <v>440</v>
      </c>
      <c r="R11230" s="9">
        <v>440</v>
      </c>
      <c r="S11230" s="9">
        <v>439</v>
      </c>
      <c r="T11230" s="9">
        <v>340</v>
      </c>
    </row>
    <row r="11231" spans="1:20" x14ac:dyDescent="0.35">
      <c r="A11231">
        <f t="shared" si="351"/>
        <v>11231</v>
      </c>
      <c r="B11231" s="3" t="s">
        <v>71</v>
      </c>
      <c r="C11231" s="3" t="s">
        <v>77</v>
      </c>
      <c r="D11231" s="3" t="s">
        <v>58</v>
      </c>
      <c r="E11231">
        <v>2029</v>
      </c>
      <c r="F11231" s="3" t="str">
        <f t="shared" si="350"/>
        <v>GGenDWRSHK2029</v>
      </c>
      <c r="G11231" s="9">
        <v>62</v>
      </c>
      <c r="H11231" s="9">
        <v>61</v>
      </c>
      <c r="I11231" s="9">
        <v>61</v>
      </c>
      <c r="J11231" s="9">
        <v>61</v>
      </c>
      <c r="K11231" s="9">
        <v>198</v>
      </c>
      <c r="L11231" s="9">
        <v>399</v>
      </c>
      <c r="M11231" s="9">
        <v>57</v>
      </c>
      <c r="N11231" s="9">
        <v>60</v>
      </c>
      <c r="O11231" s="9">
        <v>66</v>
      </c>
      <c r="P11231" s="9">
        <v>346</v>
      </c>
      <c r="Q11231" s="9">
        <v>440</v>
      </c>
      <c r="R11231" s="9">
        <v>439</v>
      </c>
      <c r="S11231" s="9">
        <v>438</v>
      </c>
      <c r="T11231" s="9">
        <v>198</v>
      </c>
    </row>
    <row r="11232" spans="1:20" x14ac:dyDescent="0.35">
      <c r="A11232">
        <f t="shared" si="351"/>
        <v>11232</v>
      </c>
      <c r="B11232" s="3" t="s">
        <v>71</v>
      </c>
      <c r="C11232" s="3" t="s">
        <v>77</v>
      </c>
      <c r="D11232" s="3" t="s">
        <v>59</v>
      </c>
      <c r="E11232">
        <v>2020</v>
      </c>
      <c r="F11232" s="3" t="str">
        <f t="shared" si="350"/>
        <v>GGenLR.GRN2020</v>
      </c>
      <c r="G11232" s="9">
        <v>199</v>
      </c>
      <c r="H11232" s="9">
        <v>273</v>
      </c>
      <c r="I11232" s="9">
        <v>263</v>
      </c>
      <c r="J11232" s="9">
        <v>363</v>
      </c>
      <c r="K11232" s="9">
        <v>487</v>
      </c>
      <c r="L11232" s="9">
        <v>338</v>
      </c>
      <c r="M11232" s="9">
        <v>137</v>
      </c>
      <c r="N11232" s="9">
        <v>282</v>
      </c>
      <c r="O11232" s="9">
        <v>678</v>
      </c>
      <c r="P11232" s="9">
        <v>457</v>
      </c>
      <c r="Q11232" s="9">
        <v>294</v>
      </c>
      <c r="R11232" s="9">
        <v>118</v>
      </c>
      <c r="S11232" s="9">
        <v>259</v>
      </c>
      <c r="T11232" s="9">
        <v>237</v>
      </c>
    </row>
    <row r="11233" spans="1:20" x14ac:dyDescent="0.35">
      <c r="A11233">
        <f t="shared" si="351"/>
        <v>11233</v>
      </c>
      <c r="B11233" s="3" t="s">
        <v>71</v>
      </c>
      <c r="C11233" s="3" t="s">
        <v>77</v>
      </c>
      <c r="D11233" s="3" t="s">
        <v>59</v>
      </c>
      <c r="E11233">
        <v>2021</v>
      </c>
      <c r="F11233" s="3" t="str">
        <f t="shared" si="350"/>
        <v>GGenLR.GRN2021</v>
      </c>
      <c r="G11233" s="9">
        <v>185</v>
      </c>
      <c r="H11233" s="9">
        <v>158</v>
      </c>
      <c r="I11233" s="9">
        <v>192</v>
      </c>
      <c r="J11233" s="9">
        <v>211</v>
      </c>
      <c r="K11233" s="9">
        <v>210</v>
      </c>
      <c r="L11233" s="9">
        <v>94</v>
      </c>
      <c r="M11233" s="9">
        <v>82</v>
      </c>
      <c r="N11233" s="9">
        <v>80</v>
      </c>
      <c r="O11233" s="9">
        <v>231</v>
      </c>
      <c r="P11233" s="9">
        <v>294</v>
      </c>
      <c r="Q11233" s="9">
        <v>184</v>
      </c>
      <c r="R11233" s="9">
        <v>122</v>
      </c>
      <c r="S11233" s="9">
        <v>175</v>
      </c>
      <c r="T11233" s="9">
        <v>173</v>
      </c>
    </row>
    <row r="11234" spans="1:20" x14ac:dyDescent="0.35">
      <c r="A11234">
        <f t="shared" si="351"/>
        <v>11234</v>
      </c>
      <c r="B11234" s="3" t="s">
        <v>71</v>
      </c>
      <c r="C11234" s="3" t="s">
        <v>77</v>
      </c>
      <c r="D11234" s="3" t="s">
        <v>59</v>
      </c>
      <c r="E11234">
        <v>2022</v>
      </c>
      <c r="F11234" s="3" t="str">
        <f t="shared" si="350"/>
        <v>GGenLR.GRN2022</v>
      </c>
      <c r="G11234" s="9">
        <v>142</v>
      </c>
      <c r="H11234" s="9">
        <v>135</v>
      </c>
      <c r="I11234" s="9">
        <v>165</v>
      </c>
      <c r="J11234" s="9">
        <v>196</v>
      </c>
      <c r="K11234" s="9">
        <v>301</v>
      </c>
      <c r="L11234" s="9">
        <v>184</v>
      </c>
      <c r="M11234" s="9">
        <v>82</v>
      </c>
      <c r="N11234" s="9">
        <v>80</v>
      </c>
      <c r="O11234" s="9">
        <v>406</v>
      </c>
      <c r="P11234" s="9">
        <v>679</v>
      </c>
      <c r="Q11234" s="9">
        <v>395</v>
      </c>
      <c r="R11234" s="9">
        <v>175</v>
      </c>
      <c r="S11234" s="9">
        <v>276</v>
      </c>
      <c r="T11234" s="9">
        <v>229</v>
      </c>
    </row>
    <row r="11235" spans="1:20" x14ac:dyDescent="0.35">
      <c r="A11235">
        <f t="shared" si="351"/>
        <v>11235</v>
      </c>
      <c r="B11235" s="3" t="s">
        <v>71</v>
      </c>
      <c r="C11235" s="3" t="s">
        <v>77</v>
      </c>
      <c r="D11235" s="3" t="s">
        <v>59</v>
      </c>
      <c r="E11235">
        <v>2023</v>
      </c>
      <c r="F11235" s="3" t="str">
        <f t="shared" si="350"/>
        <v>GGenLR.GRN2023</v>
      </c>
      <c r="G11235" s="9">
        <v>182</v>
      </c>
      <c r="H11235" s="9">
        <v>140</v>
      </c>
      <c r="I11235" s="9">
        <v>245</v>
      </c>
      <c r="J11235" s="9">
        <v>286</v>
      </c>
      <c r="K11235" s="9">
        <v>426</v>
      </c>
      <c r="L11235" s="9">
        <v>376</v>
      </c>
      <c r="M11235" s="9">
        <v>435</v>
      </c>
      <c r="N11235" s="9">
        <v>363</v>
      </c>
      <c r="O11235" s="9">
        <v>595</v>
      </c>
      <c r="P11235" s="9">
        <v>677</v>
      </c>
      <c r="Q11235" s="9">
        <v>416</v>
      </c>
      <c r="R11235" s="9">
        <v>186</v>
      </c>
      <c r="S11235" s="9">
        <v>225</v>
      </c>
      <c r="T11235" s="9">
        <v>231</v>
      </c>
    </row>
    <row r="11236" spans="1:20" x14ac:dyDescent="0.35">
      <c r="A11236">
        <f t="shared" si="351"/>
        <v>11236</v>
      </c>
      <c r="B11236" s="3" t="s">
        <v>71</v>
      </c>
      <c r="C11236" s="3" t="s">
        <v>77</v>
      </c>
      <c r="D11236" s="3" t="s">
        <v>59</v>
      </c>
      <c r="E11236">
        <v>2024</v>
      </c>
      <c r="F11236" s="3" t="str">
        <f t="shared" si="350"/>
        <v>GGenLR.GRN2024</v>
      </c>
      <c r="G11236" s="9">
        <v>282</v>
      </c>
      <c r="H11236" s="9">
        <v>201</v>
      </c>
      <c r="I11236" s="9">
        <v>283</v>
      </c>
      <c r="J11236" s="9">
        <v>287</v>
      </c>
      <c r="K11236" s="9">
        <v>294</v>
      </c>
      <c r="L11236" s="9">
        <v>231</v>
      </c>
      <c r="M11236" s="9">
        <v>82</v>
      </c>
      <c r="N11236" s="9">
        <v>263</v>
      </c>
      <c r="O11236" s="9">
        <v>257</v>
      </c>
      <c r="P11236" s="9">
        <v>420</v>
      </c>
      <c r="Q11236" s="9">
        <v>172</v>
      </c>
      <c r="R11236" s="9">
        <v>118</v>
      </c>
      <c r="S11236" s="9">
        <v>191</v>
      </c>
      <c r="T11236" s="9">
        <v>200</v>
      </c>
    </row>
    <row r="11237" spans="1:20" x14ac:dyDescent="0.35">
      <c r="A11237">
        <f t="shared" si="351"/>
        <v>11237</v>
      </c>
      <c r="B11237" s="3" t="s">
        <v>71</v>
      </c>
      <c r="C11237" s="3" t="s">
        <v>77</v>
      </c>
      <c r="D11237" s="3" t="s">
        <v>59</v>
      </c>
      <c r="E11237">
        <v>2025</v>
      </c>
      <c r="F11237" s="3" t="str">
        <f t="shared" si="350"/>
        <v>GGenLR.GRN2025</v>
      </c>
      <c r="G11237" s="9">
        <v>210</v>
      </c>
      <c r="H11237" s="9">
        <v>166</v>
      </c>
      <c r="I11237" s="9">
        <v>211</v>
      </c>
      <c r="J11237" s="9">
        <v>289</v>
      </c>
      <c r="K11237" s="9">
        <v>519</v>
      </c>
      <c r="L11237" s="9">
        <v>394</v>
      </c>
      <c r="M11237" s="9">
        <v>133</v>
      </c>
      <c r="N11237" s="9">
        <v>408</v>
      </c>
      <c r="O11237" s="9">
        <v>529</v>
      </c>
      <c r="P11237" s="9">
        <v>436</v>
      </c>
      <c r="Q11237" s="9">
        <v>274</v>
      </c>
      <c r="R11237" s="9">
        <v>147</v>
      </c>
      <c r="S11237" s="9">
        <v>197</v>
      </c>
      <c r="T11237" s="9">
        <v>220</v>
      </c>
    </row>
    <row r="11238" spans="1:20" x14ac:dyDescent="0.35">
      <c r="A11238">
        <f t="shared" si="351"/>
        <v>11238</v>
      </c>
      <c r="B11238" s="3" t="s">
        <v>71</v>
      </c>
      <c r="C11238" s="3" t="s">
        <v>77</v>
      </c>
      <c r="D11238" s="3" t="s">
        <v>59</v>
      </c>
      <c r="E11238">
        <v>2026</v>
      </c>
      <c r="F11238" s="3" t="str">
        <f t="shared" si="350"/>
        <v>GGenLR.GRN2026</v>
      </c>
      <c r="G11238" s="9">
        <v>225</v>
      </c>
      <c r="H11238" s="9">
        <v>158</v>
      </c>
      <c r="I11238" s="9">
        <v>206</v>
      </c>
      <c r="J11238" s="9">
        <v>258</v>
      </c>
      <c r="K11238" s="9">
        <v>344</v>
      </c>
      <c r="L11238" s="9">
        <v>272</v>
      </c>
      <c r="M11238" s="9">
        <v>82</v>
      </c>
      <c r="N11238" s="9">
        <v>80</v>
      </c>
      <c r="O11238" s="9">
        <v>80</v>
      </c>
      <c r="P11238" s="9">
        <v>593</v>
      </c>
      <c r="Q11238" s="9">
        <v>339</v>
      </c>
      <c r="R11238" s="9">
        <v>154</v>
      </c>
      <c r="S11238" s="9">
        <v>239</v>
      </c>
      <c r="T11238" s="9">
        <v>225</v>
      </c>
    </row>
    <row r="11239" spans="1:20" x14ac:dyDescent="0.35">
      <c r="A11239">
        <f t="shared" si="351"/>
        <v>11239</v>
      </c>
      <c r="B11239" s="3" t="s">
        <v>71</v>
      </c>
      <c r="C11239" s="3" t="s">
        <v>77</v>
      </c>
      <c r="D11239" s="3" t="s">
        <v>59</v>
      </c>
      <c r="E11239">
        <v>2027</v>
      </c>
      <c r="F11239" s="3" t="str">
        <f t="shared" si="350"/>
        <v>GGenLR.GRN2027</v>
      </c>
      <c r="G11239" s="9">
        <v>205</v>
      </c>
      <c r="H11239" s="9">
        <v>169</v>
      </c>
      <c r="I11239" s="9">
        <v>235</v>
      </c>
      <c r="J11239" s="9">
        <v>291</v>
      </c>
      <c r="K11239" s="9">
        <v>402</v>
      </c>
      <c r="L11239" s="9">
        <v>454</v>
      </c>
      <c r="M11239" s="9">
        <v>234</v>
      </c>
      <c r="N11239" s="9">
        <v>329</v>
      </c>
      <c r="O11239" s="9">
        <v>675</v>
      </c>
      <c r="P11239" s="9">
        <v>675</v>
      </c>
      <c r="Q11239" s="9">
        <v>547</v>
      </c>
      <c r="R11239" s="9">
        <v>273</v>
      </c>
      <c r="S11239" s="9">
        <v>248</v>
      </c>
      <c r="T11239" s="9">
        <v>266</v>
      </c>
    </row>
    <row r="11240" spans="1:20" x14ac:dyDescent="0.35">
      <c r="A11240">
        <f t="shared" si="351"/>
        <v>11240</v>
      </c>
      <c r="B11240" s="3" t="s">
        <v>71</v>
      </c>
      <c r="C11240" s="3" t="s">
        <v>77</v>
      </c>
      <c r="D11240" s="3" t="s">
        <v>59</v>
      </c>
      <c r="E11240">
        <v>2028</v>
      </c>
      <c r="F11240" s="3" t="str">
        <f t="shared" si="350"/>
        <v>GGenLR.GRN2028</v>
      </c>
      <c r="G11240" s="9">
        <v>193</v>
      </c>
      <c r="H11240" s="9">
        <v>216</v>
      </c>
      <c r="I11240" s="9">
        <v>220</v>
      </c>
      <c r="J11240" s="9">
        <v>263</v>
      </c>
      <c r="K11240" s="9">
        <v>357</v>
      </c>
      <c r="L11240" s="9">
        <v>326</v>
      </c>
      <c r="M11240" s="9">
        <v>82</v>
      </c>
      <c r="N11240" s="9">
        <v>286</v>
      </c>
      <c r="O11240" s="9">
        <v>641</v>
      </c>
      <c r="P11240" s="9">
        <v>680</v>
      </c>
      <c r="Q11240" s="9">
        <v>538</v>
      </c>
      <c r="R11240" s="9">
        <v>219</v>
      </c>
      <c r="S11240" s="9">
        <v>273</v>
      </c>
      <c r="T11240" s="9">
        <v>238</v>
      </c>
    </row>
    <row r="11241" spans="1:20" x14ac:dyDescent="0.35">
      <c r="A11241">
        <f t="shared" si="351"/>
        <v>11241</v>
      </c>
      <c r="B11241" s="3" t="s">
        <v>71</v>
      </c>
      <c r="C11241" s="3" t="s">
        <v>77</v>
      </c>
      <c r="D11241" s="3" t="s">
        <v>59</v>
      </c>
      <c r="E11241">
        <v>2029</v>
      </c>
      <c r="F11241" s="3" t="str">
        <f t="shared" si="350"/>
        <v>GGenLR.GRN2029</v>
      </c>
      <c r="G11241" s="9">
        <v>208</v>
      </c>
      <c r="H11241" s="9">
        <v>152</v>
      </c>
      <c r="I11241" s="9">
        <v>266</v>
      </c>
      <c r="J11241" s="9">
        <v>276</v>
      </c>
      <c r="K11241" s="9">
        <v>503</v>
      </c>
      <c r="L11241" s="9">
        <v>406</v>
      </c>
      <c r="M11241" s="9">
        <v>82</v>
      </c>
      <c r="N11241" s="9">
        <v>208</v>
      </c>
      <c r="O11241" s="9">
        <v>597</v>
      </c>
      <c r="P11241" s="9">
        <v>598</v>
      </c>
      <c r="Q11241" s="9">
        <v>323</v>
      </c>
      <c r="R11241" s="9">
        <v>188</v>
      </c>
      <c r="S11241" s="9">
        <v>204</v>
      </c>
      <c r="T11241" s="9">
        <v>231</v>
      </c>
    </row>
    <row r="11242" spans="1:20" x14ac:dyDescent="0.35">
      <c r="A11242">
        <f t="shared" si="351"/>
        <v>11242</v>
      </c>
      <c r="B11242" s="3" t="s">
        <v>71</v>
      </c>
      <c r="C11242" s="3" t="s">
        <v>77</v>
      </c>
      <c r="D11242" s="3" t="s">
        <v>60</v>
      </c>
      <c r="E11242">
        <v>2020</v>
      </c>
      <c r="F11242" s="3" t="str">
        <f t="shared" si="350"/>
        <v>GGenL GOOS2020</v>
      </c>
      <c r="G11242" s="9">
        <v>210</v>
      </c>
      <c r="H11242" s="9">
        <v>285</v>
      </c>
      <c r="I11242" s="9">
        <v>266</v>
      </c>
      <c r="J11242" s="9">
        <v>368</v>
      </c>
      <c r="K11242" s="9">
        <v>495</v>
      </c>
      <c r="L11242" s="9">
        <v>334</v>
      </c>
      <c r="M11242" s="9">
        <v>101</v>
      </c>
      <c r="N11242" s="9">
        <v>220</v>
      </c>
      <c r="O11242" s="9">
        <v>622</v>
      </c>
      <c r="P11242" s="9">
        <v>386</v>
      </c>
      <c r="Q11242" s="9">
        <v>291</v>
      </c>
      <c r="R11242" s="9">
        <v>165</v>
      </c>
      <c r="S11242" s="9">
        <v>252</v>
      </c>
      <c r="T11242" s="9">
        <v>239</v>
      </c>
    </row>
    <row r="11243" spans="1:20" x14ac:dyDescent="0.35">
      <c r="A11243">
        <f t="shared" si="351"/>
        <v>11243</v>
      </c>
      <c r="B11243" s="3" t="s">
        <v>71</v>
      </c>
      <c r="C11243" s="3" t="s">
        <v>77</v>
      </c>
      <c r="D11243" s="3" t="s">
        <v>60</v>
      </c>
      <c r="E11243">
        <v>2021</v>
      </c>
      <c r="F11243" s="3" t="str">
        <f t="shared" si="350"/>
        <v>GGenL GOOS2021</v>
      </c>
      <c r="G11243" s="9">
        <v>196</v>
      </c>
      <c r="H11243" s="9">
        <v>164</v>
      </c>
      <c r="I11243" s="9">
        <v>193</v>
      </c>
      <c r="J11243" s="9">
        <v>214</v>
      </c>
      <c r="K11243" s="9">
        <v>211</v>
      </c>
      <c r="L11243" s="9">
        <v>93</v>
      </c>
      <c r="M11243" s="9">
        <v>82</v>
      </c>
      <c r="N11243" s="9">
        <v>80</v>
      </c>
      <c r="O11243" s="9">
        <v>172</v>
      </c>
      <c r="P11243" s="9">
        <v>257</v>
      </c>
      <c r="Q11243" s="9">
        <v>214</v>
      </c>
      <c r="R11243" s="9">
        <v>170</v>
      </c>
      <c r="S11243" s="9">
        <v>172</v>
      </c>
      <c r="T11243" s="9">
        <v>169</v>
      </c>
    </row>
    <row r="11244" spans="1:20" x14ac:dyDescent="0.35">
      <c r="A11244">
        <f t="shared" si="351"/>
        <v>11244</v>
      </c>
      <c r="B11244" s="3" t="s">
        <v>71</v>
      </c>
      <c r="C11244" s="3" t="s">
        <v>77</v>
      </c>
      <c r="D11244" s="3" t="s">
        <v>60</v>
      </c>
      <c r="E11244">
        <v>2022</v>
      </c>
      <c r="F11244" s="3" t="str">
        <f t="shared" si="350"/>
        <v>GGenL GOOS2022</v>
      </c>
      <c r="G11244" s="9">
        <v>150</v>
      </c>
      <c r="H11244" s="9">
        <v>140</v>
      </c>
      <c r="I11244" s="9">
        <v>167</v>
      </c>
      <c r="J11244" s="9">
        <v>197</v>
      </c>
      <c r="K11244" s="9">
        <v>307</v>
      </c>
      <c r="L11244" s="9">
        <v>182</v>
      </c>
      <c r="M11244" s="9">
        <v>82</v>
      </c>
      <c r="N11244" s="9">
        <v>80</v>
      </c>
      <c r="O11244" s="9">
        <v>332</v>
      </c>
      <c r="P11244" s="9">
        <v>668</v>
      </c>
      <c r="Q11244" s="9">
        <v>363</v>
      </c>
      <c r="R11244" s="9">
        <v>208</v>
      </c>
      <c r="S11244" s="9">
        <v>273</v>
      </c>
      <c r="T11244" s="9">
        <v>227</v>
      </c>
    </row>
    <row r="11245" spans="1:20" x14ac:dyDescent="0.35">
      <c r="A11245">
        <f t="shared" si="351"/>
        <v>11245</v>
      </c>
      <c r="B11245" s="3" t="s">
        <v>71</v>
      </c>
      <c r="C11245" s="3" t="s">
        <v>77</v>
      </c>
      <c r="D11245" s="3" t="s">
        <v>60</v>
      </c>
      <c r="E11245">
        <v>2023</v>
      </c>
      <c r="F11245" s="3" t="str">
        <f t="shared" si="350"/>
        <v>GGenL GOOS2023</v>
      </c>
      <c r="G11245" s="9">
        <v>193</v>
      </c>
      <c r="H11245" s="9">
        <v>144</v>
      </c>
      <c r="I11245" s="9">
        <v>249</v>
      </c>
      <c r="J11245" s="9">
        <v>290</v>
      </c>
      <c r="K11245" s="9">
        <v>430</v>
      </c>
      <c r="L11245" s="9">
        <v>375</v>
      </c>
      <c r="M11245" s="9">
        <v>370</v>
      </c>
      <c r="N11245" s="9">
        <v>293</v>
      </c>
      <c r="O11245" s="9">
        <v>518</v>
      </c>
      <c r="P11245" s="9">
        <v>674</v>
      </c>
      <c r="Q11245" s="9">
        <v>377</v>
      </c>
      <c r="R11245" s="9">
        <v>215</v>
      </c>
      <c r="S11245" s="9">
        <v>222</v>
      </c>
      <c r="T11245" s="9">
        <v>227</v>
      </c>
    </row>
    <row r="11246" spans="1:20" x14ac:dyDescent="0.35">
      <c r="A11246">
        <f t="shared" si="351"/>
        <v>11246</v>
      </c>
      <c r="B11246" s="3" t="s">
        <v>71</v>
      </c>
      <c r="C11246" s="3" t="s">
        <v>77</v>
      </c>
      <c r="D11246" s="3" t="s">
        <v>60</v>
      </c>
      <c r="E11246">
        <v>2024</v>
      </c>
      <c r="F11246" s="3" t="str">
        <f t="shared" si="350"/>
        <v>GGenL GOOS2024</v>
      </c>
      <c r="G11246" s="9">
        <v>301</v>
      </c>
      <c r="H11246" s="9">
        <v>208</v>
      </c>
      <c r="I11246" s="9">
        <v>287</v>
      </c>
      <c r="J11246" s="9">
        <v>292</v>
      </c>
      <c r="K11246" s="9">
        <v>297</v>
      </c>
      <c r="L11246" s="9">
        <v>230</v>
      </c>
      <c r="M11246" s="9">
        <v>82</v>
      </c>
      <c r="N11246" s="9">
        <v>208</v>
      </c>
      <c r="O11246" s="9">
        <v>203</v>
      </c>
      <c r="P11246" s="9">
        <v>356</v>
      </c>
      <c r="Q11246" s="9">
        <v>205</v>
      </c>
      <c r="R11246" s="9">
        <v>167</v>
      </c>
      <c r="S11246" s="9">
        <v>187</v>
      </c>
      <c r="T11246" s="9">
        <v>196</v>
      </c>
    </row>
    <row r="11247" spans="1:20" x14ac:dyDescent="0.35">
      <c r="A11247">
        <f t="shared" si="351"/>
        <v>11247</v>
      </c>
      <c r="B11247" s="3" t="s">
        <v>71</v>
      </c>
      <c r="C11247" s="3" t="s">
        <v>77</v>
      </c>
      <c r="D11247" s="3" t="s">
        <v>60</v>
      </c>
      <c r="E11247">
        <v>2025</v>
      </c>
      <c r="F11247" s="3" t="str">
        <f t="shared" si="350"/>
        <v>GGenL GOOS2025</v>
      </c>
      <c r="G11247" s="9">
        <v>223</v>
      </c>
      <c r="H11247" s="9">
        <v>172</v>
      </c>
      <c r="I11247" s="9">
        <v>213</v>
      </c>
      <c r="J11247" s="9">
        <v>295</v>
      </c>
      <c r="K11247" s="9">
        <v>526</v>
      </c>
      <c r="L11247" s="9">
        <v>392</v>
      </c>
      <c r="M11247" s="9">
        <v>102</v>
      </c>
      <c r="N11247" s="9">
        <v>339</v>
      </c>
      <c r="O11247" s="9">
        <v>452</v>
      </c>
      <c r="P11247" s="9">
        <v>369</v>
      </c>
      <c r="Q11247" s="9">
        <v>277</v>
      </c>
      <c r="R11247" s="9">
        <v>187</v>
      </c>
      <c r="S11247" s="9">
        <v>193</v>
      </c>
      <c r="T11247" s="9">
        <v>218</v>
      </c>
    </row>
    <row r="11248" spans="1:20" x14ac:dyDescent="0.35">
      <c r="A11248">
        <f t="shared" si="351"/>
        <v>11248</v>
      </c>
      <c r="B11248" s="3" t="s">
        <v>71</v>
      </c>
      <c r="C11248" s="3" t="s">
        <v>77</v>
      </c>
      <c r="D11248" s="3" t="s">
        <v>60</v>
      </c>
      <c r="E11248">
        <v>2026</v>
      </c>
      <c r="F11248" s="3" t="str">
        <f t="shared" si="350"/>
        <v>GGenL GOOS2026</v>
      </c>
      <c r="G11248" s="9">
        <v>239</v>
      </c>
      <c r="H11248" s="9">
        <v>164</v>
      </c>
      <c r="I11248" s="9">
        <v>209</v>
      </c>
      <c r="J11248" s="9">
        <v>262</v>
      </c>
      <c r="K11248" s="9">
        <v>349</v>
      </c>
      <c r="L11248" s="9">
        <v>271</v>
      </c>
      <c r="M11248" s="9">
        <v>82</v>
      </c>
      <c r="N11248" s="9">
        <v>80</v>
      </c>
      <c r="O11248" s="9">
        <v>80</v>
      </c>
      <c r="P11248" s="9">
        <v>507</v>
      </c>
      <c r="Q11248" s="9">
        <v>323</v>
      </c>
      <c r="R11248" s="9">
        <v>192</v>
      </c>
      <c r="S11248" s="9">
        <v>235</v>
      </c>
      <c r="T11248" s="9">
        <v>222</v>
      </c>
    </row>
    <row r="11249" spans="1:20" x14ac:dyDescent="0.35">
      <c r="A11249">
        <f t="shared" si="351"/>
        <v>11249</v>
      </c>
      <c r="B11249" s="3" t="s">
        <v>71</v>
      </c>
      <c r="C11249" s="3" t="s">
        <v>77</v>
      </c>
      <c r="D11249" s="3" t="s">
        <v>60</v>
      </c>
      <c r="E11249">
        <v>2027</v>
      </c>
      <c r="F11249" s="3" t="str">
        <f t="shared" si="350"/>
        <v>GGenL GOOS2027</v>
      </c>
      <c r="G11249" s="9">
        <v>217</v>
      </c>
      <c r="H11249" s="9">
        <v>175</v>
      </c>
      <c r="I11249" s="9">
        <v>238</v>
      </c>
      <c r="J11249" s="9">
        <v>295</v>
      </c>
      <c r="K11249" s="9">
        <v>408</v>
      </c>
      <c r="L11249" s="9">
        <v>451</v>
      </c>
      <c r="M11249" s="9">
        <v>194</v>
      </c>
      <c r="N11249" s="9">
        <v>268</v>
      </c>
      <c r="O11249" s="9">
        <v>674</v>
      </c>
      <c r="P11249" s="9">
        <v>674</v>
      </c>
      <c r="Q11249" s="9">
        <v>469</v>
      </c>
      <c r="R11249" s="9">
        <v>277</v>
      </c>
      <c r="S11249" s="9">
        <v>248</v>
      </c>
      <c r="T11249" s="9">
        <v>264</v>
      </c>
    </row>
    <row r="11250" spans="1:20" x14ac:dyDescent="0.35">
      <c r="A11250">
        <f t="shared" si="351"/>
        <v>11250</v>
      </c>
      <c r="B11250" s="3" t="s">
        <v>71</v>
      </c>
      <c r="C11250" s="3" t="s">
        <v>77</v>
      </c>
      <c r="D11250" s="3" t="s">
        <v>60</v>
      </c>
      <c r="E11250">
        <v>2028</v>
      </c>
      <c r="F11250" s="3" t="str">
        <f t="shared" si="350"/>
        <v>GGenL GOOS2028</v>
      </c>
      <c r="G11250" s="9">
        <v>203</v>
      </c>
      <c r="H11250" s="9">
        <v>225</v>
      </c>
      <c r="I11250" s="9">
        <v>223</v>
      </c>
      <c r="J11250" s="9">
        <v>267</v>
      </c>
      <c r="K11250" s="9">
        <v>362</v>
      </c>
      <c r="L11250" s="9">
        <v>326</v>
      </c>
      <c r="M11250" s="9">
        <v>82</v>
      </c>
      <c r="N11250" s="9">
        <v>223</v>
      </c>
      <c r="O11250" s="9">
        <v>559</v>
      </c>
      <c r="P11250" s="9">
        <v>606</v>
      </c>
      <c r="Q11250" s="9">
        <v>462</v>
      </c>
      <c r="R11250" s="9">
        <v>238</v>
      </c>
      <c r="S11250" s="9">
        <v>270</v>
      </c>
      <c r="T11250" s="9">
        <v>236</v>
      </c>
    </row>
    <row r="11251" spans="1:20" x14ac:dyDescent="0.35">
      <c r="A11251">
        <f t="shared" si="351"/>
        <v>11251</v>
      </c>
      <c r="B11251" s="3" t="s">
        <v>71</v>
      </c>
      <c r="C11251" s="3" t="s">
        <v>77</v>
      </c>
      <c r="D11251" s="3" t="s">
        <v>60</v>
      </c>
      <c r="E11251">
        <v>2029</v>
      </c>
      <c r="F11251" s="3" t="str">
        <f t="shared" si="350"/>
        <v>GGenL GOOS2029</v>
      </c>
      <c r="G11251" s="9">
        <v>220</v>
      </c>
      <c r="H11251" s="9">
        <v>157</v>
      </c>
      <c r="I11251" s="9">
        <v>271</v>
      </c>
      <c r="J11251" s="9">
        <v>277</v>
      </c>
      <c r="K11251" s="9">
        <v>514</v>
      </c>
      <c r="L11251" s="9">
        <v>401</v>
      </c>
      <c r="M11251" s="9">
        <v>82</v>
      </c>
      <c r="N11251" s="9">
        <v>162</v>
      </c>
      <c r="O11251" s="9">
        <v>514</v>
      </c>
      <c r="P11251" s="9">
        <v>512</v>
      </c>
      <c r="Q11251" s="9">
        <v>311</v>
      </c>
      <c r="R11251" s="9">
        <v>217</v>
      </c>
      <c r="S11251" s="9">
        <v>201</v>
      </c>
      <c r="T11251" s="9">
        <v>228</v>
      </c>
    </row>
    <row r="11252" spans="1:20" x14ac:dyDescent="0.35">
      <c r="A11252">
        <f t="shared" si="351"/>
        <v>11252</v>
      </c>
      <c r="B11252" s="3" t="s">
        <v>71</v>
      </c>
      <c r="C11252" s="3" t="s">
        <v>77</v>
      </c>
      <c r="D11252" s="3" t="s">
        <v>61</v>
      </c>
      <c r="E11252">
        <v>2020</v>
      </c>
      <c r="F11252" s="3" t="str">
        <f t="shared" si="350"/>
        <v>GGenLR MON2020</v>
      </c>
      <c r="G11252" s="9">
        <v>185</v>
      </c>
      <c r="H11252" s="9">
        <v>274</v>
      </c>
      <c r="I11252" s="9">
        <v>244</v>
      </c>
      <c r="J11252" s="9">
        <v>349</v>
      </c>
      <c r="K11252" s="9">
        <v>484</v>
      </c>
      <c r="L11252" s="9">
        <v>290</v>
      </c>
      <c r="M11252" s="9">
        <v>85</v>
      </c>
      <c r="N11252" s="9">
        <v>125</v>
      </c>
      <c r="O11252" s="9">
        <v>556</v>
      </c>
      <c r="P11252" s="9">
        <v>362</v>
      </c>
      <c r="Q11252" s="9">
        <v>299</v>
      </c>
      <c r="R11252" s="9">
        <v>96</v>
      </c>
      <c r="S11252" s="9">
        <v>236</v>
      </c>
      <c r="T11252" s="9">
        <v>226</v>
      </c>
    </row>
    <row r="11253" spans="1:20" x14ac:dyDescent="0.35">
      <c r="A11253">
        <f t="shared" si="351"/>
        <v>11253</v>
      </c>
      <c r="B11253" s="3" t="s">
        <v>71</v>
      </c>
      <c r="C11253" s="3" t="s">
        <v>77</v>
      </c>
      <c r="D11253" s="3" t="s">
        <v>61</v>
      </c>
      <c r="E11253">
        <v>2021</v>
      </c>
      <c r="F11253" s="3" t="str">
        <f t="shared" si="350"/>
        <v>GGenLR MON2021</v>
      </c>
      <c r="G11253" s="9">
        <v>179</v>
      </c>
      <c r="H11253" s="9">
        <v>144</v>
      </c>
      <c r="I11253" s="9">
        <v>172</v>
      </c>
      <c r="J11253" s="9">
        <v>198</v>
      </c>
      <c r="K11253" s="9">
        <v>195</v>
      </c>
      <c r="L11253" s="9">
        <v>87</v>
      </c>
      <c r="M11253" s="9">
        <v>85</v>
      </c>
      <c r="N11253" s="9">
        <v>84</v>
      </c>
      <c r="O11253" s="9">
        <v>84</v>
      </c>
      <c r="P11253" s="9">
        <v>230</v>
      </c>
      <c r="Q11253" s="9">
        <v>187</v>
      </c>
      <c r="R11253" s="9">
        <v>109</v>
      </c>
      <c r="S11253" s="9">
        <v>158</v>
      </c>
      <c r="T11253" s="9">
        <v>149</v>
      </c>
    </row>
    <row r="11254" spans="1:20" x14ac:dyDescent="0.35">
      <c r="A11254">
        <f t="shared" si="351"/>
        <v>11254</v>
      </c>
      <c r="B11254" s="3" t="s">
        <v>71</v>
      </c>
      <c r="C11254" s="3" t="s">
        <v>77</v>
      </c>
      <c r="D11254" s="3" t="s">
        <v>61</v>
      </c>
      <c r="E11254">
        <v>2022</v>
      </c>
      <c r="F11254" s="3" t="str">
        <f t="shared" si="350"/>
        <v>GGenLR MON2022</v>
      </c>
      <c r="G11254" s="9">
        <v>129</v>
      </c>
      <c r="H11254" s="9">
        <v>120</v>
      </c>
      <c r="I11254" s="9">
        <v>152</v>
      </c>
      <c r="J11254" s="9">
        <v>178</v>
      </c>
      <c r="K11254" s="9">
        <v>298</v>
      </c>
      <c r="L11254" s="9">
        <v>134</v>
      </c>
      <c r="M11254" s="9">
        <v>85</v>
      </c>
      <c r="N11254" s="9">
        <v>84</v>
      </c>
      <c r="O11254" s="9">
        <v>236</v>
      </c>
      <c r="P11254" s="9">
        <v>681</v>
      </c>
      <c r="Q11254" s="9">
        <v>410</v>
      </c>
      <c r="R11254" s="9">
        <v>169</v>
      </c>
      <c r="S11254" s="9">
        <v>267</v>
      </c>
      <c r="T11254" s="9">
        <v>205</v>
      </c>
    </row>
    <row r="11255" spans="1:20" x14ac:dyDescent="0.35">
      <c r="A11255">
        <f t="shared" si="351"/>
        <v>11255</v>
      </c>
      <c r="B11255" s="3" t="s">
        <v>71</v>
      </c>
      <c r="C11255" s="3" t="s">
        <v>77</v>
      </c>
      <c r="D11255" s="3" t="s">
        <v>61</v>
      </c>
      <c r="E11255">
        <v>2023</v>
      </c>
      <c r="F11255" s="3" t="str">
        <f t="shared" si="350"/>
        <v>GGenLR MON2023</v>
      </c>
      <c r="G11255" s="9">
        <v>169</v>
      </c>
      <c r="H11255" s="9">
        <v>115</v>
      </c>
      <c r="I11255" s="9">
        <v>237</v>
      </c>
      <c r="J11255" s="9">
        <v>277</v>
      </c>
      <c r="K11255" s="9">
        <v>424</v>
      </c>
      <c r="L11255" s="9">
        <v>343</v>
      </c>
      <c r="M11255" s="9">
        <v>297</v>
      </c>
      <c r="N11255" s="9">
        <v>202</v>
      </c>
      <c r="O11255" s="9">
        <v>444</v>
      </c>
      <c r="P11255" s="9">
        <v>680</v>
      </c>
      <c r="Q11255" s="9">
        <v>424</v>
      </c>
      <c r="R11255" s="9">
        <v>174</v>
      </c>
      <c r="S11255" s="9">
        <v>207</v>
      </c>
      <c r="T11255" s="9">
        <v>209</v>
      </c>
    </row>
    <row r="11256" spans="1:20" x14ac:dyDescent="0.35">
      <c r="A11256">
        <f t="shared" si="351"/>
        <v>11256</v>
      </c>
      <c r="B11256" s="3" t="s">
        <v>71</v>
      </c>
      <c r="C11256" s="3" t="s">
        <v>77</v>
      </c>
      <c r="D11256" s="3" t="s">
        <v>61</v>
      </c>
      <c r="E11256">
        <v>2024</v>
      </c>
      <c r="F11256" s="3" t="str">
        <f t="shared" si="350"/>
        <v>GGenLR MON2024</v>
      </c>
      <c r="G11256" s="9">
        <v>290</v>
      </c>
      <c r="H11256" s="9">
        <v>187</v>
      </c>
      <c r="I11256" s="9">
        <v>270</v>
      </c>
      <c r="J11256" s="9">
        <v>283</v>
      </c>
      <c r="K11256" s="9">
        <v>284</v>
      </c>
      <c r="L11256" s="9">
        <v>193</v>
      </c>
      <c r="M11256" s="9">
        <v>85</v>
      </c>
      <c r="N11256" s="9">
        <v>118</v>
      </c>
      <c r="O11256" s="9">
        <v>112</v>
      </c>
      <c r="P11256" s="9">
        <v>331</v>
      </c>
      <c r="Q11256" s="9">
        <v>167</v>
      </c>
      <c r="R11256" s="9">
        <v>99</v>
      </c>
      <c r="S11256" s="9">
        <v>170</v>
      </c>
      <c r="T11256" s="9">
        <v>176</v>
      </c>
    </row>
    <row r="11257" spans="1:20" x14ac:dyDescent="0.35">
      <c r="A11257">
        <f t="shared" si="351"/>
        <v>11257</v>
      </c>
      <c r="B11257" s="3" t="s">
        <v>71</v>
      </c>
      <c r="C11257" s="3" t="s">
        <v>77</v>
      </c>
      <c r="D11257" s="3" t="s">
        <v>61</v>
      </c>
      <c r="E11257">
        <v>2025</v>
      </c>
      <c r="F11257" s="3" t="str">
        <f t="shared" si="350"/>
        <v>GGenLR MON2025</v>
      </c>
      <c r="G11257" s="9">
        <v>209</v>
      </c>
      <c r="H11257" s="9">
        <v>153</v>
      </c>
      <c r="I11257" s="9">
        <v>196</v>
      </c>
      <c r="J11257" s="9">
        <v>291</v>
      </c>
      <c r="K11257" s="9">
        <v>529</v>
      </c>
      <c r="L11257" s="9">
        <v>362</v>
      </c>
      <c r="M11257" s="9">
        <v>85</v>
      </c>
      <c r="N11257" s="9">
        <v>265</v>
      </c>
      <c r="O11257" s="9">
        <v>373</v>
      </c>
      <c r="P11257" s="9">
        <v>341</v>
      </c>
      <c r="Q11257" s="9">
        <v>277</v>
      </c>
      <c r="R11257" s="9">
        <v>131</v>
      </c>
      <c r="S11257" s="9">
        <v>176</v>
      </c>
      <c r="T11257" s="9">
        <v>201</v>
      </c>
    </row>
    <row r="11258" spans="1:20" x14ac:dyDescent="0.35">
      <c r="A11258">
        <f t="shared" si="351"/>
        <v>11258</v>
      </c>
      <c r="B11258" s="3" t="s">
        <v>71</v>
      </c>
      <c r="C11258" s="3" t="s">
        <v>77</v>
      </c>
      <c r="D11258" s="3" t="s">
        <v>61</v>
      </c>
      <c r="E11258">
        <v>2026</v>
      </c>
      <c r="F11258" s="3" t="str">
        <f t="shared" si="350"/>
        <v>GGenLR MON2026</v>
      </c>
      <c r="G11258" s="9">
        <v>224</v>
      </c>
      <c r="H11258" s="9">
        <v>150</v>
      </c>
      <c r="I11258" s="9">
        <v>191</v>
      </c>
      <c r="J11258" s="9">
        <v>246</v>
      </c>
      <c r="K11258" s="9">
        <v>342</v>
      </c>
      <c r="L11258" s="9">
        <v>235</v>
      </c>
      <c r="M11258" s="9">
        <v>85</v>
      </c>
      <c r="N11258" s="9">
        <v>84</v>
      </c>
      <c r="O11258" s="9">
        <v>84</v>
      </c>
      <c r="P11258" s="9">
        <v>513</v>
      </c>
      <c r="Q11258" s="9">
        <v>350</v>
      </c>
      <c r="R11258" s="9">
        <v>144</v>
      </c>
      <c r="S11258" s="9">
        <v>228</v>
      </c>
      <c r="T11258" s="9">
        <v>203</v>
      </c>
    </row>
    <row r="11259" spans="1:20" x14ac:dyDescent="0.35">
      <c r="A11259">
        <f t="shared" si="351"/>
        <v>11259</v>
      </c>
      <c r="B11259" s="3" t="s">
        <v>71</v>
      </c>
      <c r="C11259" s="3" t="s">
        <v>77</v>
      </c>
      <c r="D11259" s="3" t="s">
        <v>61</v>
      </c>
      <c r="E11259">
        <v>2027</v>
      </c>
      <c r="F11259" s="3" t="str">
        <f t="shared" si="350"/>
        <v>GGenLR MON2027</v>
      </c>
      <c r="G11259" s="9">
        <v>202</v>
      </c>
      <c r="H11259" s="9">
        <v>156</v>
      </c>
      <c r="I11259" s="9">
        <v>228</v>
      </c>
      <c r="J11259" s="9">
        <v>278</v>
      </c>
      <c r="K11259" s="9">
        <v>395</v>
      </c>
      <c r="L11259" s="9">
        <v>417</v>
      </c>
      <c r="M11259" s="9">
        <v>91</v>
      </c>
      <c r="N11259" s="9">
        <v>181</v>
      </c>
      <c r="O11259" s="9">
        <v>684</v>
      </c>
      <c r="P11259" s="9">
        <v>672</v>
      </c>
      <c r="Q11259" s="9">
        <v>560</v>
      </c>
      <c r="R11259" s="9">
        <v>274</v>
      </c>
      <c r="S11259" s="9">
        <v>245</v>
      </c>
      <c r="T11259" s="9">
        <v>249</v>
      </c>
    </row>
    <row r="11260" spans="1:20" x14ac:dyDescent="0.35">
      <c r="A11260">
        <f t="shared" si="351"/>
        <v>11260</v>
      </c>
      <c r="B11260" s="3" t="s">
        <v>71</v>
      </c>
      <c r="C11260" s="3" t="s">
        <v>77</v>
      </c>
      <c r="D11260" s="3" t="s">
        <v>61</v>
      </c>
      <c r="E11260">
        <v>2028</v>
      </c>
      <c r="F11260" s="3" t="str">
        <f t="shared" si="350"/>
        <v>GGenLR MON2028</v>
      </c>
      <c r="G11260" s="9">
        <v>178</v>
      </c>
      <c r="H11260" s="9">
        <v>218</v>
      </c>
      <c r="I11260" s="9">
        <v>202</v>
      </c>
      <c r="J11260" s="9">
        <v>249</v>
      </c>
      <c r="K11260" s="9">
        <v>350</v>
      </c>
      <c r="L11260" s="9">
        <v>290</v>
      </c>
      <c r="M11260" s="9">
        <v>85</v>
      </c>
      <c r="N11260" s="9">
        <v>123</v>
      </c>
      <c r="O11260" s="9">
        <v>494</v>
      </c>
      <c r="P11260" s="9">
        <v>612</v>
      </c>
      <c r="Q11260" s="9">
        <v>551</v>
      </c>
      <c r="R11260" s="9">
        <v>219</v>
      </c>
      <c r="S11260" s="9">
        <v>266</v>
      </c>
      <c r="T11260" s="9">
        <v>213</v>
      </c>
    </row>
    <row r="11261" spans="1:20" x14ac:dyDescent="0.35">
      <c r="A11261">
        <f t="shared" si="351"/>
        <v>11261</v>
      </c>
      <c r="B11261" s="3" t="s">
        <v>71</v>
      </c>
      <c r="C11261" s="3" t="s">
        <v>77</v>
      </c>
      <c r="D11261" s="3" t="s">
        <v>61</v>
      </c>
      <c r="E11261">
        <v>2029</v>
      </c>
      <c r="F11261" s="3" t="str">
        <f t="shared" si="350"/>
        <v>GGenLR MON2029</v>
      </c>
      <c r="G11261" s="9">
        <v>201</v>
      </c>
      <c r="H11261" s="9">
        <v>133</v>
      </c>
      <c r="I11261" s="9">
        <v>257</v>
      </c>
      <c r="J11261" s="9">
        <v>254</v>
      </c>
      <c r="K11261" s="9">
        <v>507</v>
      </c>
      <c r="L11261" s="9">
        <v>357</v>
      </c>
      <c r="M11261" s="9">
        <v>85</v>
      </c>
      <c r="N11261" s="9">
        <v>84</v>
      </c>
      <c r="O11261" s="9">
        <v>433</v>
      </c>
      <c r="P11261" s="9">
        <v>503</v>
      </c>
      <c r="Q11261" s="9">
        <v>325</v>
      </c>
      <c r="R11261" s="9">
        <v>178</v>
      </c>
      <c r="S11261" s="9">
        <v>187</v>
      </c>
      <c r="T11261" s="9">
        <v>206</v>
      </c>
    </row>
    <row r="11262" spans="1:20" x14ac:dyDescent="0.35">
      <c r="A11262">
        <f t="shared" si="351"/>
        <v>11262</v>
      </c>
      <c r="B11262" s="3" t="s">
        <v>71</v>
      </c>
      <c r="C11262" s="3" t="s">
        <v>77</v>
      </c>
      <c r="D11262" s="3" t="s">
        <v>62</v>
      </c>
      <c r="E11262">
        <v>2020</v>
      </c>
      <c r="F11262" s="3" t="str">
        <f t="shared" si="350"/>
        <v>GGenICE H2020</v>
      </c>
      <c r="G11262" s="9">
        <v>175</v>
      </c>
      <c r="H11262" s="9">
        <v>261</v>
      </c>
      <c r="I11262" s="9">
        <v>233</v>
      </c>
      <c r="J11262" s="9">
        <v>330</v>
      </c>
      <c r="K11262" s="9">
        <v>453</v>
      </c>
      <c r="L11262" s="9">
        <v>257</v>
      </c>
      <c r="M11262" s="9">
        <v>79</v>
      </c>
      <c r="N11262" s="9">
        <v>77</v>
      </c>
      <c r="O11262" s="9">
        <v>388</v>
      </c>
      <c r="P11262" s="9">
        <v>234</v>
      </c>
      <c r="Q11262" s="9">
        <v>278</v>
      </c>
      <c r="R11262" s="9">
        <v>143</v>
      </c>
      <c r="S11262" s="9">
        <v>208</v>
      </c>
      <c r="T11262" s="9">
        <v>217</v>
      </c>
    </row>
    <row r="11263" spans="1:20" x14ac:dyDescent="0.35">
      <c r="A11263">
        <f t="shared" si="351"/>
        <v>11263</v>
      </c>
      <c r="B11263" s="3" t="s">
        <v>71</v>
      </c>
      <c r="C11263" s="3" t="s">
        <v>77</v>
      </c>
      <c r="D11263" s="3" t="s">
        <v>62</v>
      </c>
      <c r="E11263">
        <v>2021</v>
      </c>
      <c r="F11263" s="3" t="str">
        <f t="shared" si="350"/>
        <v>GGenICE H2021</v>
      </c>
      <c r="G11263" s="9">
        <v>170</v>
      </c>
      <c r="H11263" s="9">
        <v>138</v>
      </c>
      <c r="I11263" s="9">
        <v>165</v>
      </c>
      <c r="J11263" s="9">
        <v>188</v>
      </c>
      <c r="K11263" s="9">
        <v>185</v>
      </c>
      <c r="L11263" s="9">
        <v>83</v>
      </c>
      <c r="M11263" s="9">
        <v>82</v>
      </c>
      <c r="N11263" s="9">
        <v>79</v>
      </c>
      <c r="O11263" s="9">
        <v>77</v>
      </c>
      <c r="P11263" s="9">
        <v>143</v>
      </c>
      <c r="Q11263" s="9">
        <v>205</v>
      </c>
      <c r="R11263" s="9">
        <v>153</v>
      </c>
      <c r="S11263" s="9">
        <v>139</v>
      </c>
      <c r="T11263" s="9">
        <v>140</v>
      </c>
    </row>
    <row r="11264" spans="1:20" x14ac:dyDescent="0.35">
      <c r="A11264">
        <f t="shared" si="351"/>
        <v>11264</v>
      </c>
      <c r="B11264" s="3" t="s">
        <v>71</v>
      </c>
      <c r="C11264" s="3" t="s">
        <v>77</v>
      </c>
      <c r="D11264" s="3" t="s">
        <v>62</v>
      </c>
      <c r="E11264">
        <v>2022</v>
      </c>
      <c r="F11264" s="3" t="str">
        <f t="shared" si="350"/>
        <v>GGenICE H2022</v>
      </c>
      <c r="G11264" s="9">
        <v>123</v>
      </c>
      <c r="H11264" s="9">
        <v>116</v>
      </c>
      <c r="I11264" s="9">
        <v>146</v>
      </c>
      <c r="J11264" s="9">
        <v>168</v>
      </c>
      <c r="K11264" s="9">
        <v>283</v>
      </c>
      <c r="L11264" s="9">
        <v>115</v>
      </c>
      <c r="M11264" s="9">
        <v>81</v>
      </c>
      <c r="N11264" s="9">
        <v>79</v>
      </c>
      <c r="O11264" s="9">
        <v>111</v>
      </c>
      <c r="P11264" s="9">
        <v>487</v>
      </c>
      <c r="Q11264" s="9">
        <v>349</v>
      </c>
      <c r="R11264" s="9">
        <v>192</v>
      </c>
      <c r="S11264" s="9">
        <v>240</v>
      </c>
      <c r="T11264" s="9">
        <v>194</v>
      </c>
    </row>
    <row r="11265" spans="1:20" x14ac:dyDescent="0.35">
      <c r="A11265">
        <f t="shared" si="351"/>
        <v>11265</v>
      </c>
      <c r="B11265" s="3" t="s">
        <v>71</v>
      </c>
      <c r="C11265" s="3" t="s">
        <v>77</v>
      </c>
      <c r="D11265" s="3" t="s">
        <v>62</v>
      </c>
      <c r="E11265">
        <v>2023</v>
      </c>
      <c r="F11265" s="3" t="str">
        <f t="shared" si="350"/>
        <v>GGenICE H2023</v>
      </c>
      <c r="G11265" s="9">
        <v>161</v>
      </c>
      <c r="H11265" s="9">
        <v>111</v>
      </c>
      <c r="I11265" s="9">
        <v>226</v>
      </c>
      <c r="J11265" s="9">
        <v>262</v>
      </c>
      <c r="K11265" s="9">
        <v>395</v>
      </c>
      <c r="L11265" s="9">
        <v>306</v>
      </c>
      <c r="M11265" s="9">
        <v>170</v>
      </c>
      <c r="N11265" s="9">
        <v>86</v>
      </c>
      <c r="O11265" s="9">
        <v>294</v>
      </c>
      <c r="P11265" s="9">
        <v>516</v>
      </c>
      <c r="Q11265" s="9">
        <v>358</v>
      </c>
      <c r="R11265" s="9">
        <v>195</v>
      </c>
      <c r="S11265" s="9">
        <v>185</v>
      </c>
      <c r="T11265" s="9">
        <v>196</v>
      </c>
    </row>
    <row r="11266" spans="1:20" x14ac:dyDescent="0.35">
      <c r="A11266">
        <f t="shared" si="351"/>
        <v>11266</v>
      </c>
      <c r="B11266" s="3" t="s">
        <v>71</v>
      </c>
      <c r="C11266" s="3" t="s">
        <v>77</v>
      </c>
      <c r="D11266" s="3" t="s">
        <v>62</v>
      </c>
      <c r="E11266">
        <v>2024</v>
      </c>
      <c r="F11266" s="3" t="str">
        <f t="shared" ref="F11266:F11329" si="352">_xlfn.CONCAT(B11266,C11266,D11266,E11266)</f>
        <v>GGenICE H2024</v>
      </c>
      <c r="G11266" s="9">
        <v>276</v>
      </c>
      <c r="H11266" s="9">
        <v>179</v>
      </c>
      <c r="I11266" s="9">
        <v>257</v>
      </c>
      <c r="J11266" s="9">
        <v>268</v>
      </c>
      <c r="K11266" s="9">
        <v>269</v>
      </c>
      <c r="L11266" s="9">
        <v>170</v>
      </c>
      <c r="M11266" s="9">
        <v>80</v>
      </c>
      <c r="N11266" s="9">
        <v>77</v>
      </c>
      <c r="O11266" s="9">
        <v>77</v>
      </c>
      <c r="P11266" s="9">
        <v>212</v>
      </c>
      <c r="Q11266" s="9">
        <v>191</v>
      </c>
      <c r="R11266" s="9">
        <v>146</v>
      </c>
      <c r="S11266" s="9">
        <v>150</v>
      </c>
      <c r="T11266" s="9">
        <v>165</v>
      </c>
    </row>
    <row r="11267" spans="1:20" x14ac:dyDescent="0.35">
      <c r="A11267">
        <f t="shared" ref="A11267:A11330" si="353">A11266+1</f>
        <v>11267</v>
      </c>
      <c r="B11267" s="3" t="s">
        <v>71</v>
      </c>
      <c r="C11267" s="3" t="s">
        <v>77</v>
      </c>
      <c r="D11267" s="3" t="s">
        <v>62</v>
      </c>
      <c r="E11267">
        <v>2025</v>
      </c>
      <c r="F11267" s="3" t="str">
        <f t="shared" si="352"/>
        <v>GGenICE H2025</v>
      </c>
      <c r="G11267" s="9">
        <v>198</v>
      </c>
      <c r="H11267" s="9">
        <v>146</v>
      </c>
      <c r="I11267" s="9">
        <v>186</v>
      </c>
      <c r="J11267" s="9">
        <v>277</v>
      </c>
      <c r="K11267" s="9">
        <v>491</v>
      </c>
      <c r="L11267" s="9">
        <v>323</v>
      </c>
      <c r="M11267" s="9">
        <v>79</v>
      </c>
      <c r="N11267" s="9">
        <v>141</v>
      </c>
      <c r="O11267" s="9">
        <v>233</v>
      </c>
      <c r="P11267" s="9">
        <v>219</v>
      </c>
      <c r="Q11267" s="9">
        <v>264</v>
      </c>
      <c r="R11267" s="9">
        <v>167</v>
      </c>
      <c r="S11267" s="9">
        <v>156</v>
      </c>
      <c r="T11267" s="9">
        <v>190</v>
      </c>
    </row>
    <row r="11268" spans="1:20" x14ac:dyDescent="0.35">
      <c r="A11268">
        <f t="shared" si="353"/>
        <v>11268</v>
      </c>
      <c r="B11268" s="3" t="s">
        <v>71</v>
      </c>
      <c r="C11268" s="3" t="s">
        <v>77</v>
      </c>
      <c r="D11268" s="3" t="s">
        <v>62</v>
      </c>
      <c r="E11268">
        <v>2026</v>
      </c>
      <c r="F11268" s="3" t="str">
        <f t="shared" si="352"/>
        <v>GGenICE H2026</v>
      </c>
      <c r="G11268" s="9">
        <v>212</v>
      </c>
      <c r="H11268" s="9">
        <v>143</v>
      </c>
      <c r="I11268" s="9">
        <v>183</v>
      </c>
      <c r="J11268" s="9">
        <v>233</v>
      </c>
      <c r="K11268" s="9">
        <v>323</v>
      </c>
      <c r="L11268" s="9">
        <v>208</v>
      </c>
      <c r="M11268" s="9">
        <v>79</v>
      </c>
      <c r="N11268" s="9">
        <v>79</v>
      </c>
      <c r="O11268" s="9">
        <v>79</v>
      </c>
      <c r="P11268" s="9">
        <v>351</v>
      </c>
      <c r="Q11268" s="9">
        <v>311</v>
      </c>
      <c r="R11268" s="9">
        <v>176</v>
      </c>
      <c r="S11268" s="9">
        <v>204</v>
      </c>
      <c r="T11268" s="9">
        <v>191</v>
      </c>
    </row>
    <row r="11269" spans="1:20" x14ac:dyDescent="0.35">
      <c r="A11269">
        <f t="shared" si="353"/>
        <v>11269</v>
      </c>
      <c r="B11269" s="3" t="s">
        <v>71</v>
      </c>
      <c r="C11269" s="3" t="s">
        <v>77</v>
      </c>
      <c r="D11269" s="3" t="s">
        <v>62</v>
      </c>
      <c r="E11269">
        <v>2027</v>
      </c>
      <c r="F11269" s="3" t="str">
        <f t="shared" si="352"/>
        <v>GGenICE H2027</v>
      </c>
      <c r="G11269" s="9">
        <v>191</v>
      </c>
      <c r="H11269" s="9">
        <v>149</v>
      </c>
      <c r="I11269" s="9">
        <v>217</v>
      </c>
      <c r="J11269" s="9">
        <v>264</v>
      </c>
      <c r="K11269" s="9">
        <v>373</v>
      </c>
      <c r="L11269" s="9">
        <v>370</v>
      </c>
      <c r="M11269" s="9">
        <v>78</v>
      </c>
      <c r="N11269" s="9">
        <v>77</v>
      </c>
      <c r="O11269" s="9">
        <v>487</v>
      </c>
      <c r="P11269" s="9">
        <v>603</v>
      </c>
      <c r="Q11269" s="9">
        <v>444</v>
      </c>
      <c r="R11269" s="9">
        <v>262</v>
      </c>
      <c r="S11269" s="9">
        <v>222</v>
      </c>
      <c r="T11269" s="9">
        <v>235</v>
      </c>
    </row>
    <row r="11270" spans="1:20" x14ac:dyDescent="0.35">
      <c r="A11270">
        <f t="shared" si="353"/>
        <v>11270</v>
      </c>
      <c r="B11270" s="3" t="s">
        <v>71</v>
      </c>
      <c r="C11270" s="3" t="s">
        <v>77</v>
      </c>
      <c r="D11270" s="3" t="s">
        <v>62</v>
      </c>
      <c r="E11270">
        <v>2028</v>
      </c>
      <c r="F11270" s="3" t="str">
        <f t="shared" si="352"/>
        <v>GGenICE H2028</v>
      </c>
      <c r="G11270" s="9">
        <v>167</v>
      </c>
      <c r="H11270" s="9">
        <v>209</v>
      </c>
      <c r="I11270" s="9">
        <v>193</v>
      </c>
      <c r="J11270" s="9">
        <v>236</v>
      </c>
      <c r="K11270" s="9">
        <v>330</v>
      </c>
      <c r="L11270" s="9">
        <v>259</v>
      </c>
      <c r="M11270" s="9">
        <v>80</v>
      </c>
      <c r="N11270" s="9">
        <v>77</v>
      </c>
      <c r="O11270" s="9">
        <v>336</v>
      </c>
      <c r="P11270" s="9">
        <v>426</v>
      </c>
      <c r="Q11270" s="9">
        <v>437</v>
      </c>
      <c r="R11270" s="9">
        <v>225</v>
      </c>
      <c r="S11270" s="9">
        <v>239</v>
      </c>
      <c r="T11270" s="9">
        <v>201</v>
      </c>
    </row>
    <row r="11271" spans="1:20" x14ac:dyDescent="0.35">
      <c r="A11271">
        <f t="shared" si="353"/>
        <v>11271</v>
      </c>
      <c r="B11271" s="3" t="s">
        <v>71</v>
      </c>
      <c r="C11271" s="3" t="s">
        <v>77</v>
      </c>
      <c r="D11271" s="3" t="s">
        <v>62</v>
      </c>
      <c r="E11271">
        <v>2029</v>
      </c>
      <c r="F11271" s="3" t="str">
        <f t="shared" si="352"/>
        <v>GGenICE H2029</v>
      </c>
      <c r="G11271" s="9">
        <v>190</v>
      </c>
      <c r="H11271" s="9">
        <v>127</v>
      </c>
      <c r="I11271" s="9">
        <v>245</v>
      </c>
      <c r="J11271" s="9">
        <v>238</v>
      </c>
      <c r="K11271" s="9">
        <v>476</v>
      </c>
      <c r="L11271" s="9">
        <v>315</v>
      </c>
      <c r="M11271" s="9">
        <v>79</v>
      </c>
      <c r="N11271" s="9">
        <v>77</v>
      </c>
      <c r="O11271" s="9">
        <v>281</v>
      </c>
      <c r="P11271" s="9">
        <v>344</v>
      </c>
      <c r="Q11271" s="9">
        <v>294</v>
      </c>
      <c r="R11271" s="9">
        <v>198</v>
      </c>
      <c r="S11271" s="9">
        <v>166</v>
      </c>
      <c r="T11271" s="9">
        <v>194</v>
      </c>
    </row>
    <row r="11272" spans="1:20" x14ac:dyDescent="0.35">
      <c r="A11272">
        <f t="shared" si="353"/>
        <v>11272</v>
      </c>
      <c r="B11272" s="3" t="s">
        <v>71</v>
      </c>
      <c r="C11272" s="3" t="s">
        <v>77</v>
      </c>
      <c r="D11272" s="3" t="s">
        <v>63</v>
      </c>
      <c r="E11272">
        <v>2020</v>
      </c>
      <c r="F11272" s="3" t="str">
        <f t="shared" si="352"/>
        <v>GGenMCNARY2020</v>
      </c>
      <c r="G11272" s="9">
        <v>480</v>
      </c>
      <c r="H11272" s="9">
        <v>711</v>
      </c>
      <c r="I11272" s="9">
        <v>680</v>
      </c>
      <c r="J11272" s="9">
        <v>834</v>
      </c>
      <c r="K11272" s="9">
        <v>834</v>
      </c>
      <c r="L11272" s="9">
        <v>477</v>
      </c>
      <c r="M11272" s="9">
        <v>265</v>
      </c>
      <c r="N11272" s="9">
        <v>266</v>
      </c>
      <c r="O11272" s="9">
        <v>256</v>
      </c>
      <c r="P11272" s="9">
        <v>261</v>
      </c>
      <c r="Q11272" s="9">
        <v>320</v>
      </c>
      <c r="R11272" s="9">
        <v>271</v>
      </c>
      <c r="S11272" s="9">
        <v>443</v>
      </c>
      <c r="T11272" s="9">
        <v>443</v>
      </c>
    </row>
    <row r="11273" spans="1:20" x14ac:dyDescent="0.35">
      <c r="A11273">
        <f t="shared" si="353"/>
        <v>11273</v>
      </c>
      <c r="B11273" s="3" t="s">
        <v>71</v>
      </c>
      <c r="C11273" s="3" t="s">
        <v>77</v>
      </c>
      <c r="D11273" s="3" t="s">
        <v>63</v>
      </c>
      <c r="E11273">
        <v>2021</v>
      </c>
      <c r="F11273" s="3" t="str">
        <f t="shared" si="352"/>
        <v>GGenMCNARY2021</v>
      </c>
      <c r="G11273" s="9">
        <v>449</v>
      </c>
      <c r="H11273" s="9">
        <v>575</v>
      </c>
      <c r="I11273" s="9">
        <v>638</v>
      </c>
      <c r="J11273" s="9">
        <v>666</v>
      </c>
      <c r="K11273" s="9">
        <v>577</v>
      </c>
      <c r="L11273" s="9">
        <v>298</v>
      </c>
      <c r="M11273" s="9">
        <v>268</v>
      </c>
      <c r="N11273" s="9">
        <v>272</v>
      </c>
      <c r="O11273" s="9">
        <v>267</v>
      </c>
      <c r="P11273" s="9">
        <v>263</v>
      </c>
      <c r="Q11273" s="9">
        <v>390</v>
      </c>
      <c r="R11273" s="9">
        <v>310</v>
      </c>
      <c r="S11273" s="9">
        <v>502</v>
      </c>
      <c r="T11273" s="9">
        <v>464</v>
      </c>
    </row>
    <row r="11274" spans="1:20" x14ac:dyDescent="0.35">
      <c r="A11274">
        <f t="shared" si="353"/>
        <v>11274</v>
      </c>
      <c r="B11274" s="3" t="s">
        <v>71</v>
      </c>
      <c r="C11274" s="3" t="s">
        <v>77</v>
      </c>
      <c r="D11274" s="3" t="s">
        <v>63</v>
      </c>
      <c r="E11274">
        <v>2022</v>
      </c>
      <c r="F11274" s="3" t="str">
        <f t="shared" si="352"/>
        <v>GGenMCNARY2022</v>
      </c>
      <c r="G11274" s="9">
        <v>454</v>
      </c>
      <c r="H11274" s="9">
        <v>586</v>
      </c>
      <c r="I11274" s="9">
        <v>579</v>
      </c>
      <c r="J11274" s="9">
        <v>616</v>
      </c>
      <c r="K11274" s="9">
        <v>625</v>
      </c>
      <c r="L11274" s="9">
        <v>306</v>
      </c>
      <c r="M11274" s="9">
        <v>266</v>
      </c>
      <c r="N11274" s="9">
        <v>271</v>
      </c>
      <c r="O11274" s="9">
        <v>265</v>
      </c>
      <c r="P11274" s="9">
        <v>603</v>
      </c>
      <c r="Q11274" s="9">
        <v>544</v>
      </c>
      <c r="R11274" s="9">
        <v>354</v>
      </c>
      <c r="S11274" s="9">
        <v>591</v>
      </c>
      <c r="T11274" s="9">
        <v>545</v>
      </c>
    </row>
    <row r="11275" spans="1:20" x14ac:dyDescent="0.35">
      <c r="A11275">
        <f t="shared" si="353"/>
        <v>11275</v>
      </c>
      <c r="B11275" s="3" t="s">
        <v>71</v>
      </c>
      <c r="C11275" s="3" t="s">
        <v>77</v>
      </c>
      <c r="D11275" s="3" t="s">
        <v>63</v>
      </c>
      <c r="E11275">
        <v>2023</v>
      </c>
      <c r="F11275" s="3" t="str">
        <f t="shared" si="352"/>
        <v>GGenMCNARY2023</v>
      </c>
      <c r="G11275" s="9">
        <v>536</v>
      </c>
      <c r="H11275" s="9">
        <v>630</v>
      </c>
      <c r="I11275" s="9">
        <v>800</v>
      </c>
      <c r="J11275" s="9">
        <v>834</v>
      </c>
      <c r="K11275" s="9">
        <v>834</v>
      </c>
      <c r="L11275" s="9">
        <v>823</v>
      </c>
      <c r="M11275" s="9">
        <v>370</v>
      </c>
      <c r="N11275" s="9">
        <v>257</v>
      </c>
      <c r="O11275" s="9">
        <v>674</v>
      </c>
      <c r="P11275" s="9">
        <v>605</v>
      </c>
      <c r="Q11275" s="9">
        <v>676</v>
      </c>
      <c r="R11275" s="9">
        <v>417</v>
      </c>
      <c r="S11275" s="9">
        <v>638</v>
      </c>
      <c r="T11275" s="9">
        <v>527</v>
      </c>
    </row>
    <row r="11276" spans="1:20" x14ac:dyDescent="0.35">
      <c r="A11276">
        <f t="shared" si="353"/>
        <v>11276</v>
      </c>
      <c r="B11276" s="3" t="s">
        <v>71</v>
      </c>
      <c r="C11276" s="3" t="s">
        <v>77</v>
      </c>
      <c r="D11276" s="3" t="s">
        <v>63</v>
      </c>
      <c r="E11276">
        <v>2024</v>
      </c>
      <c r="F11276" s="3" t="str">
        <f t="shared" si="352"/>
        <v>GGenMCNARY2024</v>
      </c>
      <c r="G11276" s="9">
        <v>564</v>
      </c>
      <c r="H11276" s="9">
        <v>749</v>
      </c>
      <c r="I11276" s="9">
        <v>800</v>
      </c>
      <c r="J11276" s="9">
        <v>828</v>
      </c>
      <c r="K11276" s="9">
        <v>834</v>
      </c>
      <c r="L11276" s="9">
        <v>494</v>
      </c>
      <c r="M11276" s="9">
        <v>266</v>
      </c>
      <c r="N11276" s="9">
        <v>263</v>
      </c>
      <c r="O11276" s="9">
        <v>260</v>
      </c>
      <c r="P11276" s="9">
        <v>576</v>
      </c>
      <c r="Q11276" s="9">
        <v>271</v>
      </c>
      <c r="R11276" s="9">
        <v>271</v>
      </c>
      <c r="S11276" s="9">
        <v>459</v>
      </c>
      <c r="T11276" s="9">
        <v>364</v>
      </c>
    </row>
    <row r="11277" spans="1:20" x14ac:dyDescent="0.35">
      <c r="A11277">
        <f t="shared" si="353"/>
        <v>11277</v>
      </c>
      <c r="B11277" s="3" t="s">
        <v>71</v>
      </c>
      <c r="C11277" s="3" t="s">
        <v>77</v>
      </c>
      <c r="D11277" s="3" t="s">
        <v>63</v>
      </c>
      <c r="E11277">
        <v>2025</v>
      </c>
      <c r="F11277" s="3" t="str">
        <f t="shared" si="352"/>
        <v>GGenMCNARY2025</v>
      </c>
      <c r="G11277" s="9">
        <v>564</v>
      </c>
      <c r="H11277" s="9">
        <v>594</v>
      </c>
      <c r="I11277" s="9">
        <v>699</v>
      </c>
      <c r="J11277" s="9">
        <v>834</v>
      </c>
      <c r="K11277" s="9">
        <v>834</v>
      </c>
      <c r="L11277" s="9">
        <v>731</v>
      </c>
      <c r="M11277" s="9">
        <v>264</v>
      </c>
      <c r="N11277" s="9">
        <v>259</v>
      </c>
      <c r="O11277" s="9">
        <v>258</v>
      </c>
      <c r="P11277" s="9">
        <v>347</v>
      </c>
      <c r="Q11277" s="9">
        <v>435</v>
      </c>
      <c r="R11277" s="9">
        <v>307</v>
      </c>
      <c r="S11277" s="9">
        <v>488</v>
      </c>
      <c r="T11277" s="9">
        <v>477</v>
      </c>
    </row>
    <row r="11278" spans="1:20" x14ac:dyDescent="0.35">
      <c r="A11278">
        <f t="shared" si="353"/>
        <v>11278</v>
      </c>
      <c r="B11278" s="3" t="s">
        <v>71</v>
      </c>
      <c r="C11278" s="3" t="s">
        <v>77</v>
      </c>
      <c r="D11278" s="3" t="s">
        <v>63</v>
      </c>
      <c r="E11278">
        <v>2026</v>
      </c>
      <c r="F11278" s="3" t="str">
        <f t="shared" si="352"/>
        <v>GGenMCNARY2026</v>
      </c>
      <c r="G11278" s="9">
        <v>564</v>
      </c>
      <c r="H11278" s="9">
        <v>695</v>
      </c>
      <c r="I11278" s="9">
        <v>727</v>
      </c>
      <c r="J11278" s="9">
        <v>814</v>
      </c>
      <c r="K11278" s="9">
        <v>834</v>
      </c>
      <c r="L11278" s="9">
        <v>492</v>
      </c>
      <c r="M11278" s="9">
        <v>265</v>
      </c>
      <c r="N11278" s="9">
        <v>268</v>
      </c>
      <c r="O11278" s="9">
        <v>269</v>
      </c>
      <c r="P11278" s="9">
        <v>506</v>
      </c>
      <c r="Q11278" s="9">
        <v>427</v>
      </c>
      <c r="R11278" s="9">
        <v>341</v>
      </c>
      <c r="S11278" s="9">
        <v>517</v>
      </c>
      <c r="T11278" s="9">
        <v>457</v>
      </c>
    </row>
    <row r="11279" spans="1:20" x14ac:dyDescent="0.35">
      <c r="A11279">
        <f t="shared" si="353"/>
        <v>11279</v>
      </c>
      <c r="B11279" s="3" t="s">
        <v>71</v>
      </c>
      <c r="C11279" s="3" t="s">
        <v>77</v>
      </c>
      <c r="D11279" s="3" t="s">
        <v>63</v>
      </c>
      <c r="E11279">
        <v>2027</v>
      </c>
      <c r="F11279" s="3" t="str">
        <f t="shared" si="352"/>
        <v>GGenMCNARY2027</v>
      </c>
      <c r="G11279" s="9">
        <v>536</v>
      </c>
      <c r="H11279" s="9">
        <v>561</v>
      </c>
      <c r="I11279" s="9">
        <v>762</v>
      </c>
      <c r="J11279" s="9">
        <v>834</v>
      </c>
      <c r="K11279" s="9">
        <v>834</v>
      </c>
      <c r="L11279" s="9">
        <v>686</v>
      </c>
      <c r="M11279" s="9">
        <v>261</v>
      </c>
      <c r="N11279" s="9">
        <v>263</v>
      </c>
      <c r="O11279" s="9">
        <v>327</v>
      </c>
      <c r="P11279" s="9">
        <v>610</v>
      </c>
      <c r="Q11279" s="9">
        <v>549</v>
      </c>
      <c r="R11279" s="9">
        <v>354</v>
      </c>
      <c r="S11279" s="9">
        <v>602</v>
      </c>
      <c r="T11279" s="9">
        <v>514</v>
      </c>
    </row>
    <row r="11280" spans="1:20" x14ac:dyDescent="0.35">
      <c r="A11280">
        <f t="shared" si="353"/>
        <v>11280</v>
      </c>
      <c r="B11280" s="3" t="s">
        <v>71</v>
      </c>
      <c r="C11280" s="3" t="s">
        <v>77</v>
      </c>
      <c r="D11280" s="3" t="s">
        <v>63</v>
      </c>
      <c r="E11280">
        <v>2028</v>
      </c>
      <c r="F11280" s="3" t="str">
        <f t="shared" si="352"/>
        <v>GGenMCNARY2028</v>
      </c>
      <c r="G11280" s="9">
        <v>413</v>
      </c>
      <c r="H11280" s="9">
        <v>696</v>
      </c>
      <c r="I11280" s="9">
        <v>736</v>
      </c>
      <c r="J11280" s="9">
        <v>834</v>
      </c>
      <c r="K11280" s="9">
        <v>834</v>
      </c>
      <c r="L11280" s="9">
        <v>628</v>
      </c>
      <c r="M11280" s="9">
        <v>265</v>
      </c>
      <c r="N11280" s="9">
        <v>265</v>
      </c>
      <c r="O11280" s="9">
        <v>338</v>
      </c>
      <c r="P11280" s="9">
        <v>617</v>
      </c>
      <c r="Q11280" s="9">
        <v>674</v>
      </c>
      <c r="R11280" s="9">
        <v>462</v>
      </c>
      <c r="S11280" s="9">
        <v>665</v>
      </c>
      <c r="T11280" s="9">
        <v>540</v>
      </c>
    </row>
    <row r="11281" spans="1:20" x14ac:dyDescent="0.35">
      <c r="A11281">
        <f t="shared" si="353"/>
        <v>11281</v>
      </c>
      <c r="B11281" s="3" t="s">
        <v>71</v>
      </c>
      <c r="C11281" s="3" t="s">
        <v>77</v>
      </c>
      <c r="D11281" s="3" t="s">
        <v>63</v>
      </c>
      <c r="E11281">
        <v>2029</v>
      </c>
      <c r="F11281" s="3" t="str">
        <f t="shared" si="352"/>
        <v>GGenMCNARY2029</v>
      </c>
      <c r="G11281" s="9">
        <v>559</v>
      </c>
      <c r="H11281" s="9">
        <v>585</v>
      </c>
      <c r="I11281" s="9">
        <v>750</v>
      </c>
      <c r="J11281" s="9">
        <v>834</v>
      </c>
      <c r="K11281" s="9">
        <v>834</v>
      </c>
      <c r="L11281" s="9">
        <v>575</v>
      </c>
      <c r="M11281" s="9">
        <v>265</v>
      </c>
      <c r="N11281" s="9">
        <v>265</v>
      </c>
      <c r="O11281" s="9">
        <v>258</v>
      </c>
      <c r="P11281" s="9">
        <v>617</v>
      </c>
      <c r="Q11281" s="9">
        <v>401</v>
      </c>
      <c r="R11281" s="9">
        <v>271</v>
      </c>
      <c r="S11281" s="9">
        <v>477</v>
      </c>
      <c r="T11281" s="9">
        <v>404</v>
      </c>
    </row>
    <row r="11282" spans="1:20" x14ac:dyDescent="0.35">
      <c r="A11282">
        <f t="shared" si="353"/>
        <v>11282</v>
      </c>
      <c r="B11282" s="3" t="s">
        <v>71</v>
      </c>
      <c r="C11282" s="3" t="s">
        <v>77</v>
      </c>
      <c r="D11282" s="3" t="s">
        <v>64</v>
      </c>
      <c r="E11282">
        <v>2020</v>
      </c>
      <c r="F11282" s="3" t="str">
        <f t="shared" si="352"/>
        <v>GGenJ DAY2020</v>
      </c>
      <c r="G11282" s="9">
        <v>709</v>
      </c>
      <c r="H11282" s="9">
        <v>1136</v>
      </c>
      <c r="I11282" s="9">
        <v>1065</v>
      </c>
      <c r="J11282" s="9">
        <v>1337</v>
      </c>
      <c r="K11282" s="9">
        <v>1490</v>
      </c>
      <c r="L11282" s="9">
        <v>880</v>
      </c>
      <c r="M11282" s="9">
        <v>386</v>
      </c>
      <c r="N11282" s="9">
        <v>380</v>
      </c>
      <c r="O11282" s="9">
        <v>896</v>
      </c>
      <c r="P11282" s="9">
        <v>835</v>
      </c>
      <c r="Q11282" s="9">
        <v>752</v>
      </c>
      <c r="R11282" s="9">
        <v>619</v>
      </c>
      <c r="S11282" s="9">
        <v>635</v>
      </c>
      <c r="T11282" s="9">
        <v>665</v>
      </c>
    </row>
    <row r="11283" spans="1:20" x14ac:dyDescent="0.35">
      <c r="A11283">
        <f t="shared" si="353"/>
        <v>11283</v>
      </c>
      <c r="B11283" s="3" t="s">
        <v>71</v>
      </c>
      <c r="C11283" s="3" t="s">
        <v>77</v>
      </c>
      <c r="D11283" s="3" t="s">
        <v>64</v>
      </c>
      <c r="E11283">
        <v>2021</v>
      </c>
      <c r="F11283" s="3" t="str">
        <f t="shared" si="352"/>
        <v>GGenJ DAY2021</v>
      </c>
      <c r="G11283" s="9">
        <v>667</v>
      </c>
      <c r="H11283" s="9">
        <v>899</v>
      </c>
      <c r="I11283" s="9">
        <v>987</v>
      </c>
      <c r="J11283" s="9">
        <v>1030</v>
      </c>
      <c r="K11283" s="9">
        <v>893</v>
      </c>
      <c r="L11283" s="9">
        <v>581</v>
      </c>
      <c r="M11283" s="9">
        <v>389</v>
      </c>
      <c r="N11283" s="9">
        <v>384</v>
      </c>
      <c r="O11283" s="9">
        <v>381</v>
      </c>
      <c r="P11283" s="9">
        <v>762</v>
      </c>
      <c r="Q11283" s="9">
        <v>909</v>
      </c>
      <c r="R11283" s="9">
        <v>713</v>
      </c>
      <c r="S11283" s="9">
        <v>738</v>
      </c>
      <c r="T11283" s="9">
        <v>681</v>
      </c>
    </row>
    <row r="11284" spans="1:20" x14ac:dyDescent="0.35">
      <c r="A11284">
        <f t="shared" si="353"/>
        <v>11284</v>
      </c>
      <c r="B11284" s="3" t="s">
        <v>71</v>
      </c>
      <c r="C11284" s="3" t="s">
        <v>77</v>
      </c>
      <c r="D11284" s="3" t="s">
        <v>64</v>
      </c>
      <c r="E11284">
        <v>2022</v>
      </c>
      <c r="F11284" s="3" t="str">
        <f t="shared" si="352"/>
        <v>GGenJ DAY2022</v>
      </c>
      <c r="G11284" s="9">
        <v>667</v>
      </c>
      <c r="H11284" s="9">
        <v>910</v>
      </c>
      <c r="I11284" s="9">
        <v>910</v>
      </c>
      <c r="J11284" s="9">
        <v>939</v>
      </c>
      <c r="K11284" s="9">
        <v>987</v>
      </c>
      <c r="L11284" s="9">
        <v>612</v>
      </c>
      <c r="M11284" s="9">
        <v>387</v>
      </c>
      <c r="N11284" s="9">
        <v>383</v>
      </c>
      <c r="O11284" s="9">
        <v>379</v>
      </c>
      <c r="P11284" s="9">
        <v>2111</v>
      </c>
      <c r="Q11284" s="9">
        <v>1264</v>
      </c>
      <c r="R11284" s="9">
        <v>818</v>
      </c>
      <c r="S11284" s="9">
        <v>876</v>
      </c>
      <c r="T11284" s="9">
        <v>795</v>
      </c>
    </row>
    <row r="11285" spans="1:20" x14ac:dyDescent="0.35">
      <c r="A11285">
        <f t="shared" si="353"/>
        <v>11285</v>
      </c>
      <c r="B11285" s="3" t="s">
        <v>71</v>
      </c>
      <c r="C11285" s="3" t="s">
        <v>77</v>
      </c>
      <c r="D11285" s="3" t="s">
        <v>64</v>
      </c>
      <c r="E11285">
        <v>2023</v>
      </c>
      <c r="F11285" s="3" t="str">
        <f t="shared" si="352"/>
        <v>GGenJ DAY2023</v>
      </c>
      <c r="G11285" s="9">
        <v>790</v>
      </c>
      <c r="H11285" s="9">
        <v>972</v>
      </c>
      <c r="I11285" s="9">
        <v>1464</v>
      </c>
      <c r="J11285" s="9">
        <v>1593</v>
      </c>
      <c r="K11285" s="9">
        <v>1371</v>
      </c>
      <c r="L11285" s="9">
        <v>1532</v>
      </c>
      <c r="M11285" s="9">
        <v>1122</v>
      </c>
      <c r="N11285" s="9">
        <v>817</v>
      </c>
      <c r="O11285" s="9">
        <v>1626</v>
      </c>
      <c r="P11285" s="9">
        <v>2016</v>
      </c>
      <c r="Q11285" s="9">
        <v>1583</v>
      </c>
      <c r="R11285" s="9">
        <v>952</v>
      </c>
      <c r="S11285" s="9">
        <v>931</v>
      </c>
      <c r="T11285" s="9">
        <v>764</v>
      </c>
    </row>
    <row r="11286" spans="1:20" x14ac:dyDescent="0.35">
      <c r="A11286">
        <f t="shared" si="353"/>
        <v>11286</v>
      </c>
      <c r="B11286" s="3" t="s">
        <v>71</v>
      </c>
      <c r="C11286" s="3" t="s">
        <v>77</v>
      </c>
      <c r="D11286" s="3" t="s">
        <v>64</v>
      </c>
      <c r="E11286">
        <v>2024</v>
      </c>
      <c r="F11286" s="3" t="str">
        <f t="shared" si="352"/>
        <v>GGenJ DAY2024</v>
      </c>
      <c r="G11286" s="9">
        <v>1027</v>
      </c>
      <c r="H11286" s="9">
        <v>1164</v>
      </c>
      <c r="I11286" s="9">
        <v>1304</v>
      </c>
      <c r="J11286" s="9">
        <v>1307</v>
      </c>
      <c r="K11286" s="9">
        <v>1476</v>
      </c>
      <c r="L11286" s="9">
        <v>915</v>
      </c>
      <c r="M11286" s="9">
        <v>387</v>
      </c>
      <c r="N11286" s="9">
        <v>451</v>
      </c>
      <c r="O11286" s="9">
        <v>587</v>
      </c>
      <c r="P11286" s="9">
        <v>1400</v>
      </c>
      <c r="Q11286" s="9">
        <v>624</v>
      </c>
      <c r="R11286" s="9">
        <v>606</v>
      </c>
      <c r="S11286" s="9">
        <v>676</v>
      </c>
      <c r="T11286" s="9">
        <v>521</v>
      </c>
    </row>
    <row r="11287" spans="1:20" x14ac:dyDescent="0.35">
      <c r="A11287">
        <f t="shared" si="353"/>
        <v>11287</v>
      </c>
      <c r="B11287" s="3" t="s">
        <v>71</v>
      </c>
      <c r="C11287" s="3" t="s">
        <v>77</v>
      </c>
      <c r="D11287" s="3" t="s">
        <v>64</v>
      </c>
      <c r="E11287">
        <v>2025</v>
      </c>
      <c r="F11287" s="3" t="str">
        <f t="shared" si="352"/>
        <v>GGenJ DAY2025</v>
      </c>
      <c r="G11287" s="9">
        <v>860</v>
      </c>
      <c r="H11287" s="9">
        <v>931</v>
      </c>
      <c r="I11287" s="9">
        <v>1102</v>
      </c>
      <c r="J11287" s="9">
        <v>1578</v>
      </c>
      <c r="K11287" s="9">
        <v>1637</v>
      </c>
      <c r="L11287" s="9">
        <v>1312</v>
      </c>
      <c r="M11287" s="9">
        <v>386</v>
      </c>
      <c r="N11287" s="9">
        <v>671</v>
      </c>
      <c r="O11287" s="9">
        <v>754</v>
      </c>
      <c r="P11287" s="9">
        <v>987</v>
      </c>
      <c r="Q11287" s="9">
        <v>1006</v>
      </c>
      <c r="R11287" s="9">
        <v>708</v>
      </c>
      <c r="S11287" s="9">
        <v>718</v>
      </c>
      <c r="T11287" s="9">
        <v>703</v>
      </c>
    </row>
    <row r="11288" spans="1:20" x14ac:dyDescent="0.35">
      <c r="A11288">
        <f t="shared" si="353"/>
        <v>11288</v>
      </c>
      <c r="B11288" s="3" t="s">
        <v>71</v>
      </c>
      <c r="C11288" s="3" t="s">
        <v>77</v>
      </c>
      <c r="D11288" s="3" t="s">
        <v>64</v>
      </c>
      <c r="E11288">
        <v>2026</v>
      </c>
      <c r="F11288" s="3" t="str">
        <f t="shared" si="352"/>
        <v>GGenJ DAY2026</v>
      </c>
      <c r="G11288" s="9">
        <v>876</v>
      </c>
      <c r="H11288" s="9">
        <v>1103</v>
      </c>
      <c r="I11288" s="9">
        <v>1145</v>
      </c>
      <c r="J11288" s="9">
        <v>1279</v>
      </c>
      <c r="K11288" s="9">
        <v>1452</v>
      </c>
      <c r="L11288" s="9">
        <v>917</v>
      </c>
      <c r="M11288" s="9">
        <v>387</v>
      </c>
      <c r="N11288" s="9">
        <v>381</v>
      </c>
      <c r="O11288" s="9">
        <v>382</v>
      </c>
      <c r="P11288" s="9">
        <v>1281</v>
      </c>
      <c r="Q11288" s="9">
        <v>991</v>
      </c>
      <c r="R11288" s="9">
        <v>786</v>
      </c>
      <c r="S11288" s="9">
        <v>767</v>
      </c>
      <c r="T11288" s="9">
        <v>672</v>
      </c>
    </row>
    <row r="11289" spans="1:20" x14ac:dyDescent="0.35">
      <c r="A11289">
        <f t="shared" si="353"/>
        <v>11289</v>
      </c>
      <c r="B11289" s="3" t="s">
        <v>71</v>
      </c>
      <c r="C11289" s="3" t="s">
        <v>77</v>
      </c>
      <c r="D11289" s="3" t="s">
        <v>64</v>
      </c>
      <c r="E11289">
        <v>2027</v>
      </c>
      <c r="F11289" s="3" t="str">
        <f t="shared" si="352"/>
        <v>GGenJ DAY2027</v>
      </c>
      <c r="G11289" s="9">
        <v>811</v>
      </c>
      <c r="H11289" s="9">
        <v>899</v>
      </c>
      <c r="I11289" s="9">
        <v>1216</v>
      </c>
      <c r="J11289" s="9">
        <v>1437</v>
      </c>
      <c r="K11289" s="9">
        <v>1427</v>
      </c>
      <c r="L11289" s="9">
        <v>1215</v>
      </c>
      <c r="M11289" s="9">
        <v>385</v>
      </c>
      <c r="N11289" s="9">
        <v>468</v>
      </c>
      <c r="O11289" s="9">
        <v>974</v>
      </c>
      <c r="P11289" s="9">
        <v>1993</v>
      </c>
      <c r="Q11289" s="9">
        <v>1287</v>
      </c>
      <c r="R11289" s="9">
        <v>818</v>
      </c>
      <c r="S11289" s="9">
        <v>888</v>
      </c>
      <c r="T11289" s="9">
        <v>759</v>
      </c>
    </row>
    <row r="11290" spans="1:20" x14ac:dyDescent="0.35">
      <c r="A11290">
        <f t="shared" si="353"/>
        <v>11290</v>
      </c>
      <c r="B11290" s="3" t="s">
        <v>71</v>
      </c>
      <c r="C11290" s="3" t="s">
        <v>77</v>
      </c>
      <c r="D11290" s="3" t="s">
        <v>64</v>
      </c>
      <c r="E11290">
        <v>2028</v>
      </c>
      <c r="F11290" s="3" t="str">
        <f t="shared" si="352"/>
        <v>GGenJ DAY2028</v>
      </c>
      <c r="G11290" s="9">
        <v>604</v>
      </c>
      <c r="H11290" s="9">
        <v>1113</v>
      </c>
      <c r="I11290" s="9">
        <v>1162</v>
      </c>
      <c r="J11290" s="9">
        <v>1415</v>
      </c>
      <c r="K11290" s="9">
        <v>1536</v>
      </c>
      <c r="L11290" s="9">
        <v>1123</v>
      </c>
      <c r="M11290" s="9">
        <v>386</v>
      </c>
      <c r="N11290" s="9">
        <v>379</v>
      </c>
      <c r="O11290" s="9">
        <v>1005</v>
      </c>
      <c r="P11290" s="9">
        <v>1809</v>
      </c>
      <c r="Q11290" s="9">
        <v>1868</v>
      </c>
      <c r="R11290" s="9">
        <v>1058</v>
      </c>
      <c r="S11290" s="9">
        <v>1253</v>
      </c>
      <c r="T11290" s="9">
        <v>786</v>
      </c>
    </row>
    <row r="11291" spans="1:20" x14ac:dyDescent="0.35">
      <c r="A11291">
        <f t="shared" si="353"/>
        <v>11291</v>
      </c>
      <c r="B11291" s="3" t="s">
        <v>71</v>
      </c>
      <c r="C11291" s="3" t="s">
        <v>77</v>
      </c>
      <c r="D11291" s="3" t="s">
        <v>64</v>
      </c>
      <c r="E11291">
        <v>2029</v>
      </c>
      <c r="F11291" s="3" t="str">
        <f t="shared" si="352"/>
        <v>GGenJ DAY2029</v>
      </c>
      <c r="G11291" s="9">
        <v>831</v>
      </c>
      <c r="H11291" s="9">
        <v>902</v>
      </c>
      <c r="I11291" s="9">
        <v>1182</v>
      </c>
      <c r="J11291" s="9">
        <v>1300</v>
      </c>
      <c r="K11291" s="9">
        <v>1432</v>
      </c>
      <c r="L11291" s="9">
        <v>1008</v>
      </c>
      <c r="M11291" s="9">
        <v>386</v>
      </c>
      <c r="N11291" s="9">
        <v>379</v>
      </c>
      <c r="O11291" s="9">
        <v>705</v>
      </c>
      <c r="P11291" s="9">
        <v>1741</v>
      </c>
      <c r="Q11291" s="9">
        <v>929</v>
      </c>
      <c r="R11291" s="9">
        <v>622</v>
      </c>
      <c r="S11291" s="9">
        <v>699</v>
      </c>
      <c r="T11291" s="9">
        <v>585</v>
      </c>
    </row>
    <row r="11292" spans="1:20" x14ac:dyDescent="0.35">
      <c r="A11292">
        <f t="shared" si="353"/>
        <v>11292</v>
      </c>
      <c r="B11292" s="3" t="s">
        <v>71</v>
      </c>
      <c r="C11292" s="3" t="s">
        <v>77</v>
      </c>
      <c r="D11292" s="3" t="s">
        <v>65</v>
      </c>
      <c r="E11292">
        <v>2020</v>
      </c>
      <c r="F11292" s="3" t="str">
        <f t="shared" si="352"/>
        <v>GGenRND B2020</v>
      </c>
      <c r="G11292" s="9">
        <v>129</v>
      </c>
      <c r="H11292" s="9">
        <v>155</v>
      </c>
      <c r="I11292" s="9">
        <v>126</v>
      </c>
      <c r="J11292" s="9">
        <v>136</v>
      </c>
      <c r="K11292" s="9">
        <v>123</v>
      </c>
      <c r="L11292" s="9">
        <v>120</v>
      </c>
      <c r="M11292" s="9">
        <v>139</v>
      </c>
      <c r="N11292" s="9">
        <v>144</v>
      </c>
      <c r="O11292" s="9">
        <v>135</v>
      </c>
      <c r="P11292" s="9">
        <v>125</v>
      </c>
      <c r="Q11292" s="9">
        <v>115</v>
      </c>
      <c r="R11292" s="9">
        <v>108</v>
      </c>
      <c r="S11292" s="9">
        <v>104</v>
      </c>
      <c r="T11292" s="9">
        <v>99</v>
      </c>
    </row>
    <row r="11293" spans="1:20" x14ac:dyDescent="0.35">
      <c r="A11293">
        <f t="shared" si="353"/>
        <v>11293</v>
      </c>
      <c r="B11293" s="3" t="s">
        <v>71</v>
      </c>
      <c r="C11293" s="3" t="s">
        <v>77</v>
      </c>
      <c r="D11293" s="3" t="s">
        <v>65</v>
      </c>
      <c r="E11293">
        <v>2021</v>
      </c>
      <c r="F11293" s="3" t="str">
        <f t="shared" si="352"/>
        <v>GGenRND B2021</v>
      </c>
      <c r="G11293" s="9">
        <v>102</v>
      </c>
      <c r="H11293" s="9">
        <v>96</v>
      </c>
      <c r="I11293" s="9">
        <v>86</v>
      </c>
      <c r="J11293" s="9">
        <v>77</v>
      </c>
      <c r="K11293" s="9">
        <v>70</v>
      </c>
      <c r="L11293" s="9">
        <v>83</v>
      </c>
      <c r="M11293" s="9">
        <v>107</v>
      </c>
      <c r="N11293" s="9">
        <v>117</v>
      </c>
      <c r="O11293" s="9">
        <v>87</v>
      </c>
      <c r="P11293" s="9">
        <v>91</v>
      </c>
      <c r="Q11293" s="9">
        <v>94</v>
      </c>
      <c r="R11293" s="9">
        <v>88</v>
      </c>
      <c r="S11293" s="9">
        <v>84</v>
      </c>
      <c r="T11293" s="9">
        <v>92</v>
      </c>
    </row>
    <row r="11294" spans="1:20" x14ac:dyDescent="0.35">
      <c r="A11294">
        <f t="shared" si="353"/>
        <v>11294</v>
      </c>
      <c r="B11294" s="3" t="s">
        <v>71</v>
      </c>
      <c r="C11294" s="3" t="s">
        <v>77</v>
      </c>
      <c r="D11294" s="3" t="s">
        <v>65</v>
      </c>
      <c r="E11294">
        <v>2022</v>
      </c>
      <c r="F11294" s="3" t="str">
        <f t="shared" si="352"/>
        <v>GGenRND B2022</v>
      </c>
      <c r="G11294" s="9">
        <v>92</v>
      </c>
      <c r="H11294" s="9">
        <v>96</v>
      </c>
      <c r="I11294" s="9">
        <v>88</v>
      </c>
      <c r="J11294" s="9">
        <v>74</v>
      </c>
      <c r="K11294" s="9">
        <v>92</v>
      </c>
      <c r="L11294" s="9">
        <v>99</v>
      </c>
      <c r="M11294" s="9">
        <v>112</v>
      </c>
      <c r="N11294" s="9">
        <v>117</v>
      </c>
      <c r="O11294" s="9">
        <v>127</v>
      </c>
      <c r="P11294" s="9">
        <v>133</v>
      </c>
      <c r="Q11294" s="9">
        <v>124</v>
      </c>
      <c r="R11294" s="9">
        <v>116</v>
      </c>
      <c r="S11294" s="9">
        <v>112</v>
      </c>
      <c r="T11294" s="9">
        <v>108</v>
      </c>
    </row>
    <row r="11295" spans="1:20" x14ac:dyDescent="0.35">
      <c r="A11295">
        <f t="shared" si="353"/>
        <v>11295</v>
      </c>
      <c r="B11295" s="3" t="s">
        <v>71</v>
      </c>
      <c r="C11295" s="3" t="s">
        <v>77</v>
      </c>
      <c r="D11295" s="3" t="s">
        <v>65</v>
      </c>
      <c r="E11295">
        <v>2023</v>
      </c>
      <c r="F11295" s="3" t="str">
        <f t="shared" si="352"/>
        <v>GGenRND B2023</v>
      </c>
      <c r="G11295" s="9">
        <v>111</v>
      </c>
      <c r="H11295" s="9">
        <v>118</v>
      </c>
      <c r="I11295" s="9">
        <v>112</v>
      </c>
      <c r="J11295" s="9">
        <v>117</v>
      </c>
      <c r="K11295" s="9">
        <v>112</v>
      </c>
      <c r="L11295" s="9">
        <v>103</v>
      </c>
      <c r="M11295" s="9">
        <v>124</v>
      </c>
      <c r="N11295" s="9">
        <v>129</v>
      </c>
      <c r="O11295" s="9">
        <v>106</v>
      </c>
      <c r="P11295" s="9">
        <v>110</v>
      </c>
      <c r="Q11295" s="9">
        <v>107</v>
      </c>
      <c r="R11295" s="9">
        <v>101</v>
      </c>
      <c r="S11295" s="9">
        <v>97</v>
      </c>
      <c r="T11295" s="9">
        <v>98</v>
      </c>
    </row>
    <row r="11296" spans="1:20" x14ac:dyDescent="0.35">
      <c r="A11296">
        <f t="shared" si="353"/>
        <v>11296</v>
      </c>
      <c r="B11296" s="3" t="s">
        <v>71</v>
      </c>
      <c r="C11296" s="3" t="s">
        <v>77</v>
      </c>
      <c r="D11296" s="3" t="s">
        <v>65</v>
      </c>
      <c r="E11296">
        <v>2024</v>
      </c>
      <c r="F11296" s="3" t="str">
        <f t="shared" si="352"/>
        <v>GGenRND B2024</v>
      </c>
      <c r="G11296" s="9">
        <v>102</v>
      </c>
      <c r="H11296" s="9">
        <v>104</v>
      </c>
      <c r="I11296" s="9">
        <v>111</v>
      </c>
      <c r="J11296" s="9">
        <v>124</v>
      </c>
      <c r="K11296" s="9">
        <v>105</v>
      </c>
      <c r="L11296" s="9">
        <v>101</v>
      </c>
      <c r="M11296" s="9">
        <v>112</v>
      </c>
      <c r="N11296" s="9">
        <v>117</v>
      </c>
      <c r="O11296" s="9">
        <v>100</v>
      </c>
      <c r="P11296" s="9">
        <v>100</v>
      </c>
      <c r="Q11296" s="9">
        <v>97</v>
      </c>
      <c r="R11296" s="9">
        <v>95</v>
      </c>
      <c r="S11296" s="9">
        <v>91</v>
      </c>
      <c r="T11296" s="9">
        <v>94</v>
      </c>
    </row>
    <row r="11297" spans="1:20" x14ac:dyDescent="0.35">
      <c r="A11297">
        <f t="shared" si="353"/>
        <v>11297</v>
      </c>
      <c r="B11297" s="3" t="s">
        <v>71</v>
      </c>
      <c r="C11297" s="3" t="s">
        <v>77</v>
      </c>
      <c r="D11297" s="3" t="s">
        <v>65</v>
      </c>
      <c r="E11297">
        <v>2025</v>
      </c>
      <c r="F11297" s="3" t="str">
        <f t="shared" si="352"/>
        <v>GGenRND B2025</v>
      </c>
      <c r="G11297" s="9">
        <v>108</v>
      </c>
      <c r="H11297" s="9">
        <v>109</v>
      </c>
      <c r="I11297" s="9">
        <v>116</v>
      </c>
      <c r="J11297" s="9">
        <v>124</v>
      </c>
      <c r="K11297" s="9">
        <v>134</v>
      </c>
      <c r="L11297" s="9">
        <v>133</v>
      </c>
      <c r="M11297" s="9">
        <v>164</v>
      </c>
      <c r="N11297" s="9">
        <v>169</v>
      </c>
      <c r="O11297" s="9">
        <v>148</v>
      </c>
      <c r="P11297" s="9">
        <v>146</v>
      </c>
      <c r="Q11297" s="9">
        <v>131</v>
      </c>
      <c r="R11297" s="9">
        <v>120</v>
      </c>
      <c r="S11297" s="9">
        <v>116</v>
      </c>
      <c r="T11297" s="9">
        <v>112</v>
      </c>
    </row>
    <row r="11298" spans="1:20" x14ac:dyDescent="0.35">
      <c r="A11298">
        <f t="shared" si="353"/>
        <v>11298</v>
      </c>
      <c r="B11298" s="3" t="s">
        <v>71</v>
      </c>
      <c r="C11298" s="3" t="s">
        <v>77</v>
      </c>
      <c r="D11298" s="3" t="s">
        <v>65</v>
      </c>
      <c r="E11298">
        <v>2026</v>
      </c>
      <c r="F11298" s="3" t="str">
        <f t="shared" si="352"/>
        <v>GGenRND B2026</v>
      </c>
      <c r="G11298" s="9">
        <v>131</v>
      </c>
      <c r="H11298" s="9">
        <v>133</v>
      </c>
      <c r="I11298" s="9">
        <v>122</v>
      </c>
      <c r="J11298" s="9">
        <v>134</v>
      </c>
      <c r="K11298" s="9">
        <v>140</v>
      </c>
      <c r="L11298" s="9">
        <v>134</v>
      </c>
      <c r="M11298" s="9">
        <v>150</v>
      </c>
      <c r="N11298" s="9">
        <v>155</v>
      </c>
      <c r="O11298" s="9">
        <v>146</v>
      </c>
      <c r="P11298" s="9">
        <v>207</v>
      </c>
      <c r="Q11298" s="9">
        <v>153</v>
      </c>
      <c r="R11298" s="9">
        <v>139</v>
      </c>
      <c r="S11298" s="9">
        <v>135</v>
      </c>
      <c r="T11298" s="9">
        <v>124</v>
      </c>
    </row>
    <row r="11299" spans="1:20" x14ac:dyDescent="0.35">
      <c r="A11299">
        <f t="shared" si="353"/>
        <v>11299</v>
      </c>
      <c r="B11299" s="3" t="s">
        <v>71</v>
      </c>
      <c r="C11299" s="3" t="s">
        <v>77</v>
      </c>
      <c r="D11299" s="3" t="s">
        <v>65</v>
      </c>
      <c r="E11299">
        <v>2027</v>
      </c>
      <c r="F11299" s="3" t="str">
        <f t="shared" si="352"/>
        <v>GGenRND B2027</v>
      </c>
      <c r="G11299" s="9">
        <v>156</v>
      </c>
      <c r="H11299" s="9">
        <v>190</v>
      </c>
      <c r="I11299" s="9">
        <v>191</v>
      </c>
      <c r="J11299" s="9">
        <v>172</v>
      </c>
      <c r="K11299" s="9">
        <v>168</v>
      </c>
      <c r="L11299" s="9">
        <v>183</v>
      </c>
      <c r="M11299" s="9">
        <v>201</v>
      </c>
      <c r="N11299" s="9">
        <v>192</v>
      </c>
      <c r="O11299" s="9">
        <v>183</v>
      </c>
      <c r="P11299" s="9">
        <v>224</v>
      </c>
      <c r="Q11299" s="9">
        <v>178</v>
      </c>
      <c r="R11299" s="9">
        <v>153</v>
      </c>
      <c r="S11299" s="9">
        <v>149</v>
      </c>
      <c r="T11299" s="9">
        <v>136</v>
      </c>
    </row>
    <row r="11300" spans="1:20" x14ac:dyDescent="0.35">
      <c r="A11300">
        <f t="shared" si="353"/>
        <v>11300</v>
      </c>
      <c r="B11300" s="3" t="s">
        <v>71</v>
      </c>
      <c r="C11300" s="3" t="s">
        <v>77</v>
      </c>
      <c r="D11300" s="3" t="s">
        <v>65</v>
      </c>
      <c r="E11300">
        <v>2028</v>
      </c>
      <c r="F11300" s="3" t="str">
        <f t="shared" si="352"/>
        <v>GGenRND B2028</v>
      </c>
      <c r="G11300" s="9">
        <v>149</v>
      </c>
      <c r="H11300" s="9">
        <v>155</v>
      </c>
      <c r="I11300" s="9">
        <v>125</v>
      </c>
      <c r="J11300" s="9">
        <v>132</v>
      </c>
      <c r="K11300" s="9">
        <v>127</v>
      </c>
      <c r="L11300" s="9">
        <v>118</v>
      </c>
      <c r="M11300" s="9">
        <v>121</v>
      </c>
      <c r="N11300" s="9">
        <v>126</v>
      </c>
      <c r="O11300" s="9">
        <v>152</v>
      </c>
      <c r="P11300" s="9">
        <v>125</v>
      </c>
      <c r="Q11300" s="9">
        <v>139</v>
      </c>
      <c r="R11300" s="9">
        <v>126</v>
      </c>
      <c r="S11300" s="9">
        <v>123</v>
      </c>
      <c r="T11300" s="9">
        <v>110</v>
      </c>
    </row>
    <row r="11301" spans="1:20" x14ac:dyDescent="0.35">
      <c r="A11301">
        <f t="shared" si="353"/>
        <v>11301</v>
      </c>
      <c r="B11301" s="3" t="s">
        <v>71</v>
      </c>
      <c r="C11301" s="3" t="s">
        <v>77</v>
      </c>
      <c r="D11301" s="3" t="s">
        <v>65</v>
      </c>
      <c r="E11301">
        <v>2029</v>
      </c>
      <c r="F11301" s="3" t="str">
        <f t="shared" si="352"/>
        <v>GGenRND B2029</v>
      </c>
      <c r="G11301" s="9">
        <v>126</v>
      </c>
      <c r="H11301" s="9">
        <v>126</v>
      </c>
      <c r="I11301" s="9">
        <v>137</v>
      </c>
      <c r="J11301" s="9">
        <v>122</v>
      </c>
      <c r="K11301" s="9">
        <v>136</v>
      </c>
      <c r="L11301" s="9">
        <v>123</v>
      </c>
      <c r="M11301" s="9">
        <v>125</v>
      </c>
      <c r="N11301" s="9">
        <v>130</v>
      </c>
      <c r="O11301" s="9">
        <v>121</v>
      </c>
      <c r="P11301" s="9">
        <v>114</v>
      </c>
      <c r="Q11301" s="9">
        <v>130</v>
      </c>
      <c r="R11301" s="9">
        <v>109</v>
      </c>
      <c r="S11301" s="9">
        <v>106</v>
      </c>
      <c r="T11301" s="9">
        <v>99</v>
      </c>
    </row>
    <row r="11302" spans="1:20" x14ac:dyDescent="0.35">
      <c r="A11302">
        <f t="shared" si="353"/>
        <v>11302</v>
      </c>
      <c r="B11302" s="3" t="s">
        <v>71</v>
      </c>
      <c r="C11302" s="3" t="s">
        <v>77</v>
      </c>
      <c r="D11302" s="3" t="s">
        <v>66</v>
      </c>
      <c r="E11302">
        <v>2020</v>
      </c>
      <c r="F11302" s="3" t="str">
        <f t="shared" si="352"/>
        <v>GGenPELTON2020</v>
      </c>
      <c r="G11302" s="9">
        <v>57</v>
      </c>
      <c r="H11302" s="9">
        <v>68</v>
      </c>
      <c r="I11302" s="9">
        <v>56</v>
      </c>
      <c r="J11302" s="9">
        <v>60</v>
      </c>
      <c r="K11302" s="9">
        <v>55</v>
      </c>
      <c r="L11302" s="9">
        <v>53</v>
      </c>
      <c r="M11302" s="9">
        <v>61</v>
      </c>
      <c r="N11302" s="9">
        <v>63</v>
      </c>
      <c r="O11302" s="9">
        <v>59</v>
      </c>
      <c r="P11302" s="9">
        <v>55</v>
      </c>
      <c r="Q11302" s="9">
        <v>50</v>
      </c>
      <c r="R11302" s="9">
        <v>47</v>
      </c>
      <c r="S11302" s="9">
        <v>46</v>
      </c>
      <c r="T11302" s="9">
        <v>44</v>
      </c>
    </row>
    <row r="11303" spans="1:20" x14ac:dyDescent="0.35">
      <c r="A11303">
        <f t="shared" si="353"/>
        <v>11303</v>
      </c>
      <c r="B11303" s="3" t="s">
        <v>71</v>
      </c>
      <c r="C11303" s="3" t="s">
        <v>77</v>
      </c>
      <c r="D11303" s="3" t="s">
        <v>66</v>
      </c>
      <c r="E11303">
        <v>2021</v>
      </c>
      <c r="F11303" s="3" t="str">
        <f t="shared" si="352"/>
        <v>GGenPELTON2021</v>
      </c>
      <c r="G11303" s="9">
        <v>45</v>
      </c>
      <c r="H11303" s="9">
        <v>43</v>
      </c>
      <c r="I11303" s="9">
        <v>39</v>
      </c>
      <c r="J11303" s="9">
        <v>35</v>
      </c>
      <c r="K11303" s="9">
        <v>32</v>
      </c>
      <c r="L11303" s="9">
        <v>37</v>
      </c>
      <c r="M11303" s="9">
        <v>47</v>
      </c>
      <c r="N11303" s="9">
        <v>51</v>
      </c>
      <c r="O11303" s="9">
        <v>39</v>
      </c>
      <c r="P11303" s="9">
        <v>40</v>
      </c>
      <c r="Q11303" s="9">
        <v>42</v>
      </c>
      <c r="R11303" s="9">
        <v>39</v>
      </c>
      <c r="S11303" s="9">
        <v>38</v>
      </c>
      <c r="T11303" s="9">
        <v>41</v>
      </c>
    </row>
    <row r="11304" spans="1:20" x14ac:dyDescent="0.35">
      <c r="A11304">
        <f t="shared" si="353"/>
        <v>11304</v>
      </c>
      <c r="B11304" s="3" t="s">
        <v>71</v>
      </c>
      <c r="C11304" s="3" t="s">
        <v>77</v>
      </c>
      <c r="D11304" s="3" t="s">
        <v>66</v>
      </c>
      <c r="E11304">
        <v>2022</v>
      </c>
      <c r="F11304" s="3" t="str">
        <f t="shared" si="352"/>
        <v>GGenPELTON2022</v>
      </c>
      <c r="G11304" s="9">
        <v>41</v>
      </c>
      <c r="H11304" s="9">
        <v>43</v>
      </c>
      <c r="I11304" s="9">
        <v>40</v>
      </c>
      <c r="J11304" s="9">
        <v>34</v>
      </c>
      <c r="K11304" s="9">
        <v>41</v>
      </c>
      <c r="L11304" s="9">
        <v>44</v>
      </c>
      <c r="M11304" s="9">
        <v>49</v>
      </c>
      <c r="N11304" s="9">
        <v>51</v>
      </c>
      <c r="O11304" s="9">
        <v>55</v>
      </c>
      <c r="P11304" s="9">
        <v>58</v>
      </c>
      <c r="Q11304" s="9">
        <v>54</v>
      </c>
      <c r="R11304" s="9">
        <v>51</v>
      </c>
      <c r="S11304" s="9">
        <v>49</v>
      </c>
      <c r="T11304" s="9">
        <v>48</v>
      </c>
    </row>
    <row r="11305" spans="1:20" x14ac:dyDescent="0.35">
      <c r="A11305">
        <f t="shared" si="353"/>
        <v>11305</v>
      </c>
      <c r="B11305" s="3" t="s">
        <v>71</v>
      </c>
      <c r="C11305" s="3" t="s">
        <v>77</v>
      </c>
      <c r="D11305" s="3" t="s">
        <v>66</v>
      </c>
      <c r="E11305">
        <v>2023</v>
      </c>
      <c r="F11305" s="3" t="str">
        <f t="shared" si="352"/>
        <v>GGenPELTON2023</v>
      </c>
      <c r="G11305" s="9">
        <v>49</v>
      </c>
      <c r="H11305" s="9">
        <v>52</v>
      </c>
      <c r="I11305" s="9">
        <v>50</v>
      </c>
      <c r="J11305" s="9">
        <v>52</v>
      </c>
      <c r="K11305" s="9">
        <v>50</v>
      </c>
      <c r="L11305" s="9">
        <v>46</v>
      </c>
      <c r="M11305" s="9">
        <v>54</v>
      </c>
      <c r="N11305" s="9">
        <v>56</v>
      </c>
      <c r="O11305" s="9">
        <v>47</v>
      </c>
      <c r="P11305" s="9">
        <v>48</v>
      </c>
      <c r="Q11305" s="9">
        <v>47</v>
      </c>
      <c r="R11305" s="9">
        <v>45</v>
      </c>
      <c r="S11305" s="9">
        <v>43</v>
      </c>
      <c r="T11305" s="9">
        <v>43</v>
      </c>
    </row>
    <row r="11306" spans="1:20" x14ac:dyDescent="0.35">
      <c r="A11306">
        <f t="shared" si="353"/>
        <v>11306</v>
      </c>
      <c r="B11306" s="3" t="s">
        <v>71</v>
      </c>
      <c r="C11306" s="3" t="s">
        <v>77</v>
      </c>
      <c r="D11306" s="3" t="s">
        <v>66</v>
      </c>
      <c r="E11306">
        <v>2024</v>
      </c>
      <c r="F11306" s="3" t="str">
        <f t="shared" si="352"/>
        <v>GGenPELTON2024</v>
      </c>
      <c r="G11306" s="9">
        <v>45</v>
      </c>
      <c r="H11306" s="9">
        <v>46</v>
      </c>
      <c r="I11306" s="9">
        <v>49</v>
      </c>
      <c r="J11306" s="9">
        <v>55</v>
      </c>
      <c r="K11306" s="9">
        <v>47</v>
      </c>
      <c r="L11306" s="9">
        <v>45</v>
      </c>
      <c r="M11306" s="9">
        <v>49</v>
      </c>
      <c r="N11306" s="9">
        <v>51</v>
      </c>
      <c r="O11306" s="9">
        <v>44</v>
      </c>
      <c r="P11306" s="9">
        <v>44</v>
      </c>
      <c r="Q11306" s="9">
        <v>43</v>
      </c>
      <c r="R11306" s="9">
        <v>42</v>
      </c>
      <c r="S11306" s="9">
        <v>41</v>
      </c>
      <c r="T11306" s="9">
        <v>42</v>
      </c>
    </row>
    <row r="11307" spans="1:20" x14ac:dyDescent="0.35">
      <c r="A11307">
        <f t="shared" si="353"/>
        <v>11307</v>
      </c>
      <c r="B11307" s="3" t="s">
        <v>71</v>
      </c>
      <c r="C11307" s="3" t="s">
        <v>77</v>
      </c>
      <c r="D11307" s="3" t="s">
        <v>66</v>
      </c>
      <c r="E11307">
        <v>2025</v>
      </c>
      <c r="F11307" s="3" t="str">
        <f t="shared" si="352"/>
        <v>GGenPELTON2025</v>
      </c>
      <c r="G11307" s="9">
        <v>48</v>
      </c>
      <c r="H11307" s="9">
        <v>48</v>
      </c>
      <c r="I11307" s="9">
        <v>52</v>
      </c>
      <c r="J11307" s="9">
        <v>55</v>
      </c>
      <c r="K11307" s="9">
        <v>59</v>
      </c>
      <c r="L11307" s="9">
        <v>58</v>
      </c>
      <c r="M11307" s="9">
        <v>71</v>
      </c>
      <c r="N11307" s="9">
        <v>73</v>
      </c>
      <c r="O11307" s="9">
        <v>65</v>
      </c>
      <c r="P11307" s="9">
        <v>63</v>
      </c>
      <c r="Q11307" s="9">
        <v>57</v>
      </c>
      <c r="R11307" s="9">
        <v>53</v>
      </c>
      <c r="S11307" s="9">
        <v>51</v>
      </c>
      <c r="T11307" s="9">
        <v>49</v>
      </c>
    </row>
    <row r="11308" spans="1:20" x14ac:dyDescent="0.35">
      <c r="A11308">
        <f t="shared" si="353"/>
        <v>11308</v>
      </c>
      <c r="B11308" s="3" t="s">
        <v>71</v>
      </c>
      <c r="C11308" s="3" t="s">
        <v>77</v>
      </c>
      <c r="D11308" s="3" t="s">
        <v>66</v>
      </c>
      <c r="E11308">
        <v>2026</v>
      </c>
      <c r="F11308" s="3" t="str">
        <f t="shared" si="352"/>
        <v>GGenPELTON2026</v>
      </c>
      <c r="G11308" s="9">
        <v>57</v>
      </c>
      <c r="H11308" s="9">
        <v>58</v>
      </c>
      <c r="I11308" s="9">
        <v>54</v>
      </c>
      <c r="J11308" s="9">
        <v>59</v>
      </c>
      <c r="K11308" s="9">
        <v>62</v>
      </c>
      <c r="L11308" s="9">
        <v>59</v>
      </c>
      <c r="M11308" s="9">
        <v>65</v>
      </c>
      <c r="N11308" s="9">
        <v>67</v>
      </c>
      <c r="O11308" s="9">
        <v>64</v>
      </c>
      <c r="P11308" s="9">
        <v>89</v>
      </c>
      <c r="Q11308" s="9">
        <v>67</v>
      </c>
      <c r="R11308" s="9">
        <v>60</v>
      </c>
      <c r="S11308" s="9">
        <v>59</v>
      </c>
      <c r="T11308" s="9">
        <v>54</v>
      </c>
    </row>
    <row r="11309" spans="1:20" x14ac:dyDescent="0.35">
      <c r="A11309">
        <f t="shared" si="353"/>
        <v>11309</v>
      </c>
      <c r="B11309" s="3" t="s">
        <v>71</v>
      </c>
      <c r="C11309" s="3" t="s">
        <v>77</v>
      </c>
      <c r="D11309" s="3" t="s">
        <v>66</v>
      </c>
      <c r="E11309">
        <v>2027</v>
      </c>
      <c r="F11309" s="3" t="str">
        <f t="shared" si="352"/>
        <v>GGenPELTON2027</v>
      </c>
      <c r="G11309" s="9">
        <v>68</v>
      </c>
      <c r="H11309" s="9">
        <v>83</v>
      </c>
      <c r="I11309" s="9">
        <v>84</v>
      </c>
      <c r="J11309" s="9">
        <v>76</v>
      </c>
      <c r="K11309" s="9">
        <v>74</v>
      </c>
      <c r="L11309" s="9">
        <v>79</v>
      </c>
      <c r="M11309" s="9">
        <v>99</v>
      </c>
      <c r="N11309" s="9">
        <v>100</v>
      </c>
      <c r="O11309" s="9">
        <v>106</v>
      </c>
      <c r="P11309" s="9">
        <v>96</v>
      </c>
      <c r="Q11309" s="9">
        <v>77</v>
      </c>
      <c r="R11309" s="9">
        <v>66</v>
      </c>
      <c r="S11309" s="9">
        <v>65</v>
      </c>
      <c r="T11309" s="9">
        <v>59</v>
      </c>
    </row>
    <row r="11310" spans="1:20" x14ac:dyDescent="0.35">
      <c r="A11310">
        <f t="shared" si="353"/>
        <v>11310</v>
      </c>
      <c r="B11310" s="3" t="s">
        <v>71</v>
      </c>
      <c r="C11310" s="3" t="s">
        <v>77</v>
      </c>
      <c r="D11310" s="3" t="s">
        <v>66</v>
      </c>
      <c r="E11310">
        <v>2028</v>
      </c>
      <c r="F11310" s="3" t="str">
        <f t="shared" si="352"/>
        <v>GGenPELTON2028</v>
      </c>
      <c r="G11310" s="9">
        <v>65</v>
      </c>
      <c r="H11310" s="9">
        <v>68</v>
      </c>
      <c r="I11310" s="9">
        <v>56</v>
      </c>
      <c r="J11310" s="9">
        <v>58</v>
      </c>
      <c r="K11310" s="9">
        <v>56</v>
      </c>
      <c r="L11310" s="9">
        <v>52</v>
      </c>
      <c r="M11310" s="9">
        <v>53</v>
      </c>
      <c r="N11310" s="9">
        <v>55</v>
      </c>
      <c r="O11310" s="9">
        <v>66</v>
      </c>
      <c r="P11310" s="9">
        <v>54</v>
      </c>
      <c r="Q11310" s="9">
        <v>60</v>
      </c>
      <c r="R11310" s="9">
        <v>55</v>
      </c>
      <c r="S11310" s="9">
        <v>54</v>
      </c>
      <c r="T11310" s="9">
        <v>48</v>
      </c>
    </row>
    <row r="11311" spans="1:20" x14ac:dyDescent="0.35">
      <c r="A11311">
        <f t="shared" si="353"/>
        <v>11311</v>
      </c>
      <c r="B11311" s="3" t="s">
        <v>71</v>
      </c>
      <c r="C11311" s="3" t="s">
        <v>77</v>
      </c>
      <c r="D11311" s="3" t="s">
        <v>66</v>
      </c>
      <c r="E11311">
        <v>2029</v>
      </c>
      <c r="F11311" s="3" t="str">
        <f t="shared" si="352"/>
        <v>GGenPELTON2029</v>
      </c>
      <c r="G11311" s="9">
        <v>55</v>
      </c>
      <c r="H11311" s="9">
        <v>55</v>
      </c>
      <c r="I11311" s="9">
        <v>61</v>
      </c>
      <c r="J11311" s="9">
        <v>54</v>
      </c>
      <c r="K11311" s="9">
        <v>60</v>
      </c>
      <c r="L11311" s="9">
        <v>54</v>
      </c>
      <c r="M11311" s="9">
        <v>55</v>
      </c>
      <c r="N11311" s="9">
        <v>57</v>
      </c>
      <c r="O11311" s="9">
        <v>53</v>
      </c>
      <c r="P11311" s="9">
        <v>50</v>
      </c>
      <c r="Q11311" s="9">
        <v>57</v>
      </c>
      <c r="R11311" s="9">
        <v>48</v>
      </c>
      <c r="S11311" s="9">
        <v>47</v>
      </c>
      <c r="T11311" s="9">
        <v>44</v>
      </c>
    </row>
    <row r="11312" spans="1:20" x14ac:dyDescent="0.35">
      <c r="A11312">
        <f t="shared" si="353"/>
        <v>11312</v>
      </c>
      <c r="B11312" s="3" t="s">
        <v>71</v>
      </c>
      <c r="C11312" s="3" t="s">
        <v>77</v>
      </c>
      <c r="D11312" s="3" t="s">
        <v>67</v>
      </c>
      <c r="E11312">
        <v>2020</v>
      </c>
      <c r="F11312" s="3" t="str">
        <f t="shared" si="352"/>
        <v>GGenREREG2020</v>
      </c>
      <c r="G11312" s="9">
        <v>12</v>
      </c>
      <c r="H11312" s="9">
        <v>15</v>
      </c>
      <c r="I11312" s="9">
        <v>12</v>
      </c>
      <c r="J11312" s="9">
        <v>13</v>
      </c>
      <c r="K11312" s="9">
        <v>12</v>
      </c>
      <c r="L11312" s="9">
        <v>11</v>
      </c>
      <c r="M11312" s="9">
        <v>13</v>
      </c>
      <c r="N11312" s="9">
        <v>14</v>
      </c>
      <c r="O11312" s="9">
        <v>13</v>
      </c>
      <c r="P11312" s="9">
        <v>12</v>
      </c>
      <c r="Q11312" s="9">
        <v>11</v>
      </c>
      <c r="R11312" s="9">
        <v>10</v>
      </c>
      <c r="S11312" s="9">
        <v>10</v>
      </c>
      <c r="T11312" s="9">
        <v>9</v>
      </c>
    </row>
    <row r="11313" spans="1:20" x14ac:dyDescent="0.35">
      <c r="A11313">
        <f t="shared" si="353"/>
        <v>11313</v>
      </c>
      <c r="B11313" s="3" t="s">
        <v>71</v>
      </c>
      <c r="C11313" s="3" t="s">
        <v>77</v>
      </c>
      <c r="D11313" s="3" t="s">
        <v>67</v>
      </c>
      <c r="E11313">
        <v>2021</v>
      </c>
      <c r="F11313" s="3" t="str">
        <f t="shared" si="352"/>
        <v>GGenREREG2021</v>
      </c>
      <c r="G11313" s="9">
        <v>9</v>
      </c>
      <c r="H11313" s="9">
        <v>9</v>
      </c>
      <c r="I11313" s="9">
        <v>8</v>
      </c>
      <c r="J11313" s="9">
        <v>7</v>
      </c>
      <c r="K11313" s="9">
        <v>6</v>
      </c>
      <c r="L11313" s="9">
        <v>8</v>
      </c>
      <c r="M11313" s="9">
        <v>10</v>
      </c>
      <c r="N11313" s="9">
        <v>11</v>
      </c>
      <c r="O11313" s="9">
        <v>8</v>
      </c>
      <c r="P11313" s="9">
        <v>8</v>
      </c>
      <c r="Q11313" s="9">
        <v>9</v>
      </c>
      <c r="R11313" s="9">
        <v>8</v>
      </c>
      <c r="S11313" s="9">
        <v>8</v>
      </c>
      <c r="T11313" s="9">
        <v>8</v>
      </c>
    </row>
    <row r="11314" spans="1:20" x14ac:dyDescent="0.35">
      <c r="A11314">
        <f t="shared" si="353"/>
        <v>11314</v>
      </c>
      <c r="B11314" s="3" t="s">
        <v>71</v>
      </c>
      <c r="C11314" s="3" t="s">
        <v>77</v>
      </c>
      <c r="D11314" s="3" t="s">
        <v>67</v>
      </c>
      <c r="E11314">
        <v>2022</v>
      </c>
      <c r="F11314" s="3" t="str">
        <f t="shared" si="352"/>
        <v>GGenREREG2022</v>
      </c>
      <c r="G11314" s="9">
        <v>8</v>
      </c>
      <c r="H11314" s="9">
        <v>9</v>
      </c>
      <c r="I11314" s="9">
        <v>8</v>
      </c>
      <c r="J11314" s="9">
        <v>7</v>
      </c>
      <c r="K11314" s="9">
        <v>8</v>
      </c>
      <c r="L11314" s="9">
        <v>9</v>
      </c>
      <c r="M11314" s="9">
        <v>10</v>
      </c>
      <c r="N11314" s="9">
        <v>11</v>
      </c>
      <c r="O11314" s="9">
        <v>12</v>
      </c>
      <c r="P11314" s="9">
        <v>12</v>
      </c>
      <c r="Q11314" s="9">
        <v>12</v>
      </c>
      <c r="R11314" s="9">
        <v>11</v>
      </c>
      <c r="S11314" s="9">
        <v>10</v>
      </c>
      <c r="T11314" s="9">
        <v>10</v>
      </c>
    </row>
    <row r="11315" spans="1:20" x14ac:dyDescent="0.35">
      <c r="A11315">
        <f t="shared" si="353"/>
        <v>11315</v>
      </c>
      <c r="B11315" s="3" t="s">
        <v>71</v>
      </c>
      <c r="C11315" s="3" t="s">
        <v>77</v>
      </c>
      <c r="D11315" s="3" t="s">
        <v>67</v>
      </c>
      <c r="E11315">
        <v>2023</v>
      </c>
      <c r="F11315" s="3" t="str">
        <f t="shared" si="352"/>
        <v>GGenREREG2023</v>
      </c>
      <c r="G11315" s="9">
        <v>10</v>
      </c>
      <c r="H11315" s="9">
        <v>11</v>
      </c>
      <c r="I11315" s="9">
        <v>11</v>
      </c>
      <c r="J11315" s="9">
        <v>11</v>
      </c>
      <c r="K11315" s="9">
        <v>11</v>
      </c>
      <c r="L11315" s="9">
        <v>10</v>
      </c>
      <c r="M11315" s="9">
        <v>12</v>
      </c>
      <c r="N11315" s="9">
        <v>12</v>
      </c>
      <c r="O11315" s="9">
        <v>10</v>
      </c>
      <c r="P11315" s="9">
        <v>10</v>
      </c>
      <c r="Q11315" s="9">
        <v>10</v>
      </c>
      <c r="R11315" s="9">
        <v>9</v>
      </c>
      <c r="S11315" s="9">
        <v>9</v>
      </c>
      <c r="T11315" s="9">
        <v>9</v>
      </c>
    </row>
    <row r="11316" spans="1:20" x14ac:dyDescent="0.35">
      <c r="A11316">
        <f t="shared" si="353"/>
        <v>11316</v>
      </c>
      <c r="B11316" s="3" t="s">
        <v>71</v>
      </c>
      <c r="C11316" s="3" t="s">
        <v>77</v>
      </c>
      <c r="D11316" s="3" t="s">
        <v>67</v>
      </c>
      <c r="E11316">
        <v>2024</v>
      </c>
      <c r="F11316" s="3" t="str">
        <f t="shared" si="352"/>
        <v>GGenREREG2024</v>
      </c>
      <c r="G11316" s="9">
        <v>9</v>
      </c>
      <c r="H11316" s="9">
        <v>10</v>
      </c>
      <c r="I11316" s="9">
        <v>10</v>
      </c>
      <c r="J11316" s="9">
        <v>12</v>
      </c>
      <c r="K11316" s="9">
        <v>10</v>
      </c>
      <c r="L11316" s="9">
        <v>9</v>
      </c>
      <c r="M11316" s="9">
        <v>10</v>
      </c>
      <c r="N11316" s="9">
        <v>11</v>
      </c>
      <c r="O11316" s="9">
        <v>9</v>
      </c>
      <c r="P11316" s="9">
        <v>9</v>
      </c>
      <c r="Q11316" s="9">
        <v>9</v>
      </c>
      <c r="R11316" s="9">
        <v>9</v>
      </c>
      <c r="S11316" s="9">
        <v>8</v>
      </c>
      <c r="T11316" s="9">
        <v>9</v>
      </c>
    </row>
    <row r="11317" spans="1:20" x14ac:dyDescent="0.35">
      <c r="A11317">
        <f t="shared" si="353"/>
        <v>11317</v>
      </c>
      <c r="B11317" s="3" t="s">
        <v>71</v>
      </c>
      <c r="C11317" s="3" t="s">
        <v>77</v>
      </c>
      <c r="D11317" s="3" t="s">
        <v>67</v>
      </c>
      <c r="E11317">
        <v>2025</v>
      </c>
      <c r="F11317" s="3" t="str">
        <f t="shared" si="352"/>
        <v>GGenREREG2025</v>
      </c>
      <c r="G11317" s="9">
        <v>10</v>
      </c>
      <c r="H11317" s="9">
        <v>10</v>
      </c>
      <c r="I11317" s="9">
        <v>11</v>
      </c>
      <c r="J11317" s="9">
        <v>12</v>
      </c>
      <c r="K11317" s="9">
        <v>13</v>
      </c>
      <c r="L11317" s="9">
        <v>13</v>
      </c>
      <c r="M11317" s="9">
        <v>15</v>
      </c>
      <c r="N11317" s="9">
        <v>15</v>
      </c>
      <c r="O11317" s="9">
        <v>14</v>
      </c>
      <c r="P11317" s="9">
        <v>14</v>
      </c>
      <c r="Q11317" s="9">
        <v>12</v>
      </c>
      <c r="R11317" s="9">
        <v>11</v>
      </c>
      <c r="S11317" s="9">
        <v>11</v>
      </c>
      <c r="T11317" s="9">
        <v>10</v>
      </c>
    </row>
    <row r="11318" spans="1:20" x14ac:dyDescent="0.35">
      <c r="A11318">
        <f t="shared" si="353"/>
        <v>11318</v>
      </c>
      <c r="B11318" s="3" t="s">
        <v>71</v>
      </c>
      <c r="C11318" s="3" t="s">
        <v>77</v>
      </c>
      <c r="D11318" s="3" t="s">
        <v>67</v>
      </c>
      <c r="E11318">
        <v>2026</v>
      </c>
      <c r="F11318" s="3" t="str">
        <f t="shared" si="352"/>
        <v>GGenREREG2026</v>
      </c>
      <c r="G11318" s="9">
        <v>12</v>
      </c>
      <c r="H11318" s="9">
        <v>13</v>
      </c>
      <c r="I11318" s="9">
        <v>12</v>
      </c>
      <c r="J11318" s="9">
        <v>13</v>
      </c>
      <c r="K11318" s="9">
        <v>13</v>
      </c>
      <c r="L11318" s="9">
        <v>13</v>
      </c>
      <c r="M11318" s="9">
        <v>14</v>
      </c>
      <c r="N11318" s="9">
        <v>15</v>
      </c>
      <c r="O11318" s="9">
        <v>14</v>
      </c>
      <c r="P11318" s="9">
        <v>14</v>
      </c>
      <c r="Q11318" s="9">
        <v>14</v>
      </c>
      <c r="R11318" s="9">
        <v>13</v>
      </c>
      <c r="S11318" s="9">
        <v>13</v>
      </c>
      <c r="T11318" s="9">
        <v>12</v>
      </c>
    </row>
    <row r="11319" spans="1:20" x14ac:dyDescent="0.35">
      <c r="A11319">
        <f t="shared" si="353"/>
        <v>11319</v>
      </c>
      <c r="B11319" s="3" t="s">
        <v>71</v>
      </c>
      <c r="C11319" s="3" t="s">
        <v>77</v>
      </c>
      <c r="D11319" s="3" t="s">
        <v>67</v>
      </c>
      <c r="E11319">
        <v>2027</v>
      </c>
      <c r="F11319" s="3" t="str">
        <f t="shared" si="352"/>
        <v>GGenREREG2027</v>
      </c>
      <c r="G11319" s="9">
        <v>15</v>
      </c>
      <c r="H11319" s="9">
        <v>15</v>
      </c>
      <c r="I11319" s="9">
        <v>15</v>
      </c>
      <c r="J11319" s="9">
        <v>15</v>
      </c>
      <c r="K11319" s="9">
        <v>15</v>
      </c>
      <c r="L11319" s="9">
        <v>15</v>
      </c>
      <c r="M11319" s="9">
        <v>14</v>
      </c>
      <c r="N11319" s="9">
        <v>14</v>
      </c>
      <c r="O11319" s="9">
        <v>14</v>
      </c>
      <c r="P11319" s="9">
        <v>14</v>
      </c>
      <c r="Q11319" s="9">
        <v>15</v>
      </c>
      <c r="R11319" s="9">
        <v>14</v>
      </c>
      <c r="S11319" s="9">
        <v>14</v>
      </c>
      <c r="T11319" s="9">
        <v>13</v>
      </c>
    </row>
    <row r="11320" spans="1:20" x14ac:dyDescent="0.35">
      <c r="A11320">
        <f t="shared" si="353"/>
        <v>11320</v>
      </c>
      <c r="B11320" s="3" t="s">
        <v>71</v>
      </c>
      <c r="C11320" s="3" t="s">
        <v>77</v>
      </c>
      <c r="D11320" s="3" t="s">
        <v>67</v>
      </c>
      <c r="E11320">
        <v>2028</v>
      </c>
      <c r="F11320" s="3" t="str">
        <f t="shared" si="352"/>
        <v>GGenREREG2028</v>
      </c>
      <c r="G11320" s="9">
        <v>14</v>
      </c>
      <c r="H11320" s="9">
        <v>15</v>
      </c>
      <c r="I11320" s="9">
        <v>12</v>
      </c>
      <c r="J11320" s="9">
        <v>13</v>
      </c>
      <c r="K11320" s="9">
        <v>12</v>
      </c>
      <c r="L11320" s="9">
        <v>11</v>
      </c>
      <c r="M11320" s="9">
        <v>11</v>
      </c>
      <c r="N11320" s="9">
        <v>12</v>
      </c>
      <c r="O11320" s="9">
        <v>14</v>
      </c>
      <c r="P11320" s="9">
        <v>12</v>
      </c>
      <c r="Q11320" s="9">
        <v>13</v>
      </c>
      <c r="R11320" s="9">
        <v>12</v>
      </c>
      <c r="S11320" s="9">
        <v>11</v>
      </c>
      <c r="T11320" s="9">
        <v>10</v>
      </c>
    </row>
    <row r="11321" spans="1:20" x14ac:dyDescent="0.35">
      <c r="A11321">
        <f t="shared" si="353"/>
        <v>11321</v>
      </c>
      <c r="B11321" s="3" t="s">
        <v>71</v>
      </c>
      <c r="C11321" s="3" t="s">
        <v>77</v>
      </c>
      <c r="D11321" s="3" t="s">
        <v>67</v>
      </c>
      <c r="E11321">
        <v>2029</v>
      </c>
      <c r="F11321" s="3" t="str">
        <f t="shared" si="352"/>
        <v>GGenREREG2029</v>
      </c>
      <c r="G11321" s="9">
        <v>12</v>
      </c>
      <c r="H11321" s="9">
        <v>12</v>
      </c>
      <c r="I11321" s="9">
        <v>13</v>
      </c>
      <c r="J11321" s="9">
        <v>12</v>
      </c>
      <c r="K11321" s="9">
        <v>13</v>
      </c>
      <c r="L11321" s="9">
        <v>12</v>
      </c>
      <c r="M11321" s="9">
        <v>12</v>
      </c>
      <c r="N11321" s="9">
        <v>12</v>
      </c>
      <c r="O11321" s="9">
        <v>11</v>
      </c>
      <c r="P11321" s="9">
        <v>11</v>
      </c>
      <c r="Q11321" s="9">
        <v>12</v>
      </c>
      <c r="R11321" s="9">
        <v>10</v>
      </c>
      <c r="S11321" s="9">
        <v>10</v>
      </c>
      <c r="T11321" s="9">
        <v>9</v>
      </c>
    </row>
    <row r="11322" spans="1:20" x14ac:dyDescent="0.35">
      <c r="A11322">
        <f t="shared" si="353"/>
        <v>11322</v>
      </c>
      <c r="B11322" s="3" t="s">
        <v>71</v>
      </c>
      <c r="C11322" s="3" t="s">
        <v>77</v>
      </c>
      <c r="D11322" s="3" t="s">
        <v>68</v>
      </c>
      <c r="E11322">
        <v>2020</v>
      </c>
      <c r="F11322" s="3" t="str">
        <f t="shared" si="352"/>
        <v>GGenDALLES2020</v>
      </c>
      <c r="G11322" s="9">
        <v>563</v>
      </c>
      <c r="H11322" s="9">
        <v>902</v>
      </c>
      <c r="I11322" s="9">
        <v>864</v>
      </c>
      <c r="J11322" s="9">
        <v>1074</v>
      </c>
      <c r="K11322" s="9">
        <v>1192</v>
      </c>
      <c r="L11322" s="9">
        <v>603</v>
      </c>
      <c r="M11322" s="9">
        <v>304</v>
      </c>
      <c r="N11322" s="9">
        <v>303</v>
      </c>
      <c r="O11322" s="9">
        <v>319</v>
      </c>
      <c r="P11322" s="9">
        <v>421</v>
      </c>
      <c r="Q11322" s="9">
        <v>545</v>
      </c>
      <c r="R11322" s="9">
        <v>444</v>
      </c>
      <c r="S11322" s="9">
        <v>422</v>
      </c>
      <c r="T11322" s="9">
        <v>537</v>
      </c>
    </row>
    <row r="11323" spans="1:20" x14ac:dyDescent="0.35">
      <c r="A11323">
        <f t="shared" si="353"/>
        <v>11323</v>
      </c>
      <c r="B11323" s="3" t="s">
        <v>71</v>
      </c>
      <c r="C11323" s="3" t="s">
        <v>77</v>
      </c>
      <c r="D11323" s="3" t="s">
        <v>68</v>
      </c>
      <c r="E11323">
        <v>2021</v>
      </c>
      <c r="F11323" s="3" t="str">
        <f t="shared" si="352"/>
        <v>GGenDALLES2021</v>
      </c>
      <c r="G11323" s="9">
        <v>527</v>
      </c>
      <c r="H11323" s="9">
        <v>703</v>
      </c>
      <c r="I11323" s="9">
        <v>800</v>
      </c>
      <c r="J11323" s="9">
        <v>835</v>
      </c>
      <c r="K11323" s="9">
        <v>727</v>
      </c>
      <c r="L11323" s="9">
        <v>370</v>
      </c>
      <c r="M11323" s="9">
        <v>309</v>
      </c>
      <c r="N11323" s="9">
        <v>308</v>
      </c>
      <c r="O11323" s="9">
        <v>305</v>
      </c>
      <c r="P11323" s="9">
        <v>359</v>
      </c>
      <c r="Q11323" s="9">
        <v>658</v>
      </c>
      <c r="R11323" s="9">
        <v>513</v>
      </c>
      <c r="S11323" s="9">
        <v>486</v>
      </c>
      <c r="T11323" s="9">
        <v>544</v>
      </c>
    </row>
    <row r="11324" spans="1:20" x14ac:dyDescent="0.35">
      <c r="A11324">
        <f t="shared" si="353"/>
        <v>11324</v>
      </c>
      <c r="B11324" s="3" t="s">
        <v>71</v>
      </c>
      <c r="C11324" s="3" t="s">
        <v>77</v>
      </c>
      <c r="D11324" s="3" t="s">
        <v>68</v>
      </c>
      <c r="E11324">
        <v>2022</v>
      </c>
      <c r="F11324" s="3" t="str">
        <f t="shared" si="352"/>
        <v>GGenDALLES2022</v>
      </c>
      <c r="G11324" s="9">
        <v>524</v>
      </c>
      <c r="H11324" s="9">
        <v>711</v>
      </c>
      <c r="I11324" s="9">
        <v>740</v>
      </c>
      <c r="J11324" s="9">
        <v>756</v>
      </c>
      <c r="K11324" s="9">
        <v>806</v>
      </c>
      <c r="L11324" s="9">
        <v>393</v>
      </c>
      <c r="M11324" s="9">
        <v>306</v>
      </c>
      <c r="N11324" s="9">
        <v>308</v>
      </c>
      <c r="O11324" s="9">
        <v>302</v>
      </c>
      <c r="P11324" s="9">
        <v>1205</v>
      </c>
      <c r="Q11324" s="9">
        <v>911</v>
      </c>
      <c r="R11324" s="9">
        <v>590</v>
      </c>
      <c r="S11324" s="9">
        <v>565</v>
      </c>
      <c r="T11324" s="9">
        <v>634</v>
      </c>
    </row>
    <row r="11325" spans="1:20" x14ac:dyDescent="0.35">
      <c r="A11325">
        <f t="shared" si="353"/>
        <v>11325</v>
      </c>
      <c r="B11325" s="3" t="s">
        <v>71</v>
      </c>
      <c r="C11325" s="3" t="s">
        <v>77</v>
      </c>
      <c r="D11325" s="3" t="s">
        <v>68</v>
      </c>
      <c r="E11325">
        <v>2023</v>
      </c>
      <c r="F11325" s="3" t="str">
        <f t="shared" si="352"/>
        <v>GGenDALLES2023</v>
      </c>
      <c r="G11325" s="9">
        <v>623</v>
      </c>
      <c r="H11325" s="9">
        <v>759</v>
      </c>
      <c r="I11325" s="9">
        <v>1166</v>
      </c>
      <c r="J11325" s="9">
        <v>1263</v>
      </c>
      <c r="K11325" s="9">
        <v>1097</v>
      </c>
      <c r="L11325" s="9">
        <v>1096</v>
      </c>
      <c r="M11325" s="9">
        <v>492</v>
      </c>
      <c r="N11325" s="9">
        <v>292</v>
      </c>
      <c r="O11325" s="9">
        <v>848</v>
      </c>
      <c r="P11325" s="9">
        <v>1205</v>
      </c>
      <c r="Q11325" s="9">
        <v>1116</v>
      </c>
      <c r="R11325" s="9">
        <v>687</v>
      </c>
      <c r="S11325" s="9">
        <v>593</v>
      </c>
      <c r="T11325" s="9">
        <v>609</v>
      </c>
    </row>
    <row r="11326" spans="1:20" x14ac:dyDescent="0.35">
      <c r="A11326">
        <f t="shared" si="353"/>
        <v>11326</v>
      </c>
      <c r="B11326" s="3" t="s">
        <v>71</v>
      </c>
      <c r="C11326" s="3" t="s">
        <v>77</v>
      </c>
      <c r="D11326" s="3" t="s">
        <v>68</v>
      </c>
      <c r="E11326">
        <v>2024</v>
      </c>
      <c r="F11326" s="3" t="str">
        <f t="shared" si="352"/>
        <v>GGenDALLES2024</v>
      </c>
      <c r="G11326" s="9">
        <v>815</v>
      </c>
      <c r="H11326" s="9">
        <v>910</v>
      </c>
      <c r="I11326" s="9">
        <v>1053</v>
      </c>
      <c r="J11326" s="9">
        <v>1060</v>
      </c>
      <c r="K11326" s="9">
        <v>1181</v>
      </c>
      <c r="L11326" s="9">
        <v>633</v>
      </c>
      <c r="M11326" s="9">
        <v>307</v>
      </c>
      <c r="N11326" s="9">
        <v>299</v>
      </c>
      <c r="O11326" s="9">
        <v>296</v>
      </c>
      <c r="P11326" s="9">
        <v>819</v>
      </c>
      <c r="Q11326" s="9">
        <v>449</v>
      </c>
      <c r="R11326" s="9">
        <v>435</v>
      </c>
      <c r="S11326" s="9">
        <v>452</v>
      </c>
      <c r="T11326" s="9">
        <v>409</v>
      </c>
    </row>
    <row r="11327" spans="1:20" x14ac:dyDescent="0.35">
      <c r="A11327">
        <f t="shared" si="353"/>
        <v>11327</v>
      </c>
      <c r="B11327" s="3" t="s">
        <v>71</v>
      </c>
      <c r="C11327" s="3" t="s">
        <v>77</v>
      </c>
      <c r="D11327" s="3" t="s">
        <v>68</v>
      </c>
      <c r="E11327">
        <v>2025</v>
      </c>
      <c r="F11327" s="3" t="str">
        <f t="shared" si="352"/>
        <v>GGenDALLES2025</v>
      </c>
      <c r="G11327" s="9">
        <v>686</v>
      </c>
      <c r="H11327" s="9">
        <v>731</v>
      </c>
      <c r="I11327" s="9">
        <v>893</v>
      </c>
      <c r="J11327" s="9">
        <v>1261</v>
      </c>
      <c r="K11327" s="9">
        <v>1305</v>
      </c>
      <c r="L11327" s="9">
        <v>940</v>
      </c>
      <c r="M11327" s="9">
        <v>303</v>
      </c>
      <c r="N11327" s="9">
        <v>294</v>
      </c>
      <c r="O11327" s="9">
        <v>293</v>
      </c>
      <c r="P11327" s="9">
        <v>538</v>
      </c>
      <c r="Q11327" s="9">
        <v>729</v>
      </c>
      <c r="R11327" s="9">
        <v>511</v>
      </c>
      <c r="S11327" s="9">
        <v>478</v>
      </c>
      <c r="T11327" s="9">
        <v>561</v>
      </c>
    </row>
    <row r="11328" spans="1:20" x14ac:dyDescent="0.35">
      <c r="A11328">
        <f t="shared" si="353"/>
        <v>11328</v>
      </c>
      <c r="B11328" s="3" t="s">
        <v>71</v>
      </c>
      <c r="C11328" s="3" t="s">
        <v>77</v>
      </c>
      <c r="D11328" s="3" t="s">
        <v>68</v>
      </c>
      <c r="E11328">
        <v>2026</v>
      </c>
      <c r="F11328" s="3" t="str">
        <f t="shared" si="352"/>
        <v>GGenDALLES2026</v>
      </c>
      <c r="G11328" s="9">
        <v>697</v>
      </c>
      <c r="H11328" s="9">
        <v>872</v>
      </c>
      <c r="I11328" s="9">
        <v>929</v>
      </c>
      <c r="J11328" s="9">
        <v>1032</v>
      </c>
      <c r="K11328" s="9">
        <v>1166</v>
      </c>
      <c r="L11328" s="9">
        <v>635</v>
      </c>
      <c r="M11328" s="9">
        <v>305</v>
      </c>
      <c r="N11328" s="9">
        <v>304</v>
      </c>
      <c r="O11328" s="9">
        <v>306</v>
      </c>
      <c r="P11328" s="9">
        <v>753</v>
      </c>
      <c r="Q11328" s="9">
        <v>721</v>
      </c>
      <c r="R11328" s="9">
        <v>568</v>
      </c>
      <c r="S11328" s="9">
        <v>505</v>
      </c>
      <c r="T11328" s="9">
        <v>535</v>
      </c>
    </row>
    <row r="11329" spans="1:20" x14ac:dyDescent="0.35">
      <c r="A11329">
        <f t="shared" si="353"/>
        <v>11329</v>
      </c>
      <c r="B11329" s="3" t="s">
        <v>71</v>
      </c>
      <c r="C11329" s="3" t="s">
        <v>77</v>
      </c>
      <c r="D11329" s="3" t="s">
        <v>68</v>
      </c>
      <c r="E11329">
        <v>2027</v>
      </c>
      <c r="F11329" s="3" t="str">
        <f t="shared" si="352"/>
        <v>GGenDALLES2027</v>
      </c>
      <c r="G11329" s="9">
        <v>650</v>
      </c>
      <c r="H11329" s="9">
        <v>722</v>
      </c>
      <c r="I11329" s="9">
        <v>996</v>
      </c>
      <c r="J11329" s="9">
        <v>1154</v>
      </c>
      <c r="K11329" s="9">
        <v>1151</v>
      </c>
      <c r="L11329" s="9">
        <v>868</v>
      </c>
      <c r="M11329" s="9">
        <v>299</v>
      </c>
      <c r="N11329" s="9">
        <v>298</v>
      </c>
      <c r="O11329" s="9">
        <v>387</v>
      </c>
      <c r="P11329" s="9">
        <v>1215</v>
      </c>
      <c r="Q11329" s="9">
        <v>932</v>
      </c>
      <c r="R11329" s="9">
        <v>596</v>
      </c>
      <c r="S11329" s="9">
        <v>574</v>
      </c>
      <c r="T11329" s="9">
        <v>609</v>
      </c>
    </row>
    <row r="11330" spans="1:20" x14ac:dyDescent="0.35">
      <c r="A11330">
        <f t="shared" si="353"/>
        <v>11330</v>
      </c>
      <c r="B11330" s="3" t="s">
        <v>71</v>
      </c>
      <c r="C11330" s="3" t="s">
        <v>77</v>
      </c>
      <c r="D11330" s="3" t="s">
        <v>68</v>
      </c>
      <c r="E11330">
        <v>2028</v>
      </c>
      <c r="F11330" s="3" t="str">
        <f t="shared" ref="F11330:F11341" si="354">_xlfn.CONCAT(B11330,C11330,D11330,E11330)</f>
        <v>GGenDALLES2028</v>
      </c>
      <c r="G11330" s="9">
        <v>481</v>
      </c>
      <c r="H11330" s="9">
        <v>884</v>
      </c>
      <c r="I11330" s="9">
        <v>946</v>
      </c>
      <c r="J11330" s="9">
        <v>1135</v>
      </c>
      <c r="K11330" s="9">
        <v>1224</v>
      </c>
      <c r="L11330" s="9">
        <v>794</v>
      </c>
      <c r="M11330" s="9">
        <v>305</v>
      </c>
      <c r="N11330" s="9">
        <v>302</v>
      </c>
      <c r="O11330" s="9">
        <v>402</v>
      </c>
      <c r="P11330" s="9">
        <v>1087</v>
      </c>
      <c r="Q11330" s="9">
        <v>1272</v>
      </c>
      <c r="R11330" s="9">
        <v>761</v>
      </c>
      <c r="S11330" s="9">
        <v>778</v>
      </c>
      <c r="T11330" s="9">
        <v>631</v>
      </c>
    </row>
    <row r="11331" spans="1:20" x14ac:dyDescent="0.35">
      <c r="A11331">
        <f t="shared" ref="A11331:A11341" si="355">A11330+1</f>
        <v>11331</v>
      </c>
      <c r="B11331" s="3" t="s">
        <v>71</v>
      </c>
      <c r="C11331" s="3" t="s">
        <v>77</v>
      </c>
      <c r="D11331" s="3" t="s">
        <v>68</v>
      </c>
      <c r="E11331">
        <v>2029</v>
      </c>
      <c r="F11331" s="3" t="str">
        <f t="shared" si="354"/>
        <v>GGenDALLES2029</v>
      </c>
      <c r="G11331" s="9">
        <v>660</v>
      </c>
      <c r="H11331" s="9">
        <v>707</v>
      </c>
      <c r="I11331" s="9">
        <v>965</v>
      </c>
      <c r="J11331" s="9">
        <v>1044</v>
      </c>
      <c r="K11331" s="9">
        <v>1158</v>
      </c>
      <c r="L11331" s="9">
        <v>696</v>
      </c>
      <c r="M11331" s="9">
        <v>305</v>
      </c>
      <c r="N11331" s="9">
        <v>302</v>
      </c>
      <c r="O11331" s="9">
        <v>294</v>
      </c>
      <c r="P11331" s="9">
        <v>1043</v>
      </c>
      <c r="Q11331" s="9">
        <v>677</v>
      </c>
      <c r="R11331" s="9">
        <v>447</v>
      </c>
      <c r="S11331" s="9">
        <v>467</v>
      </c>
      <c r="T11331" s="9">
        <v>466</v>
      </c>
    </row>
    <row r="11332" spans="1:20" x14ac:dyDescent="0.35">
      <c r="A11332">
        <f t="shared" si="355"/>
        <v>11332</v>
      </c>
      <c r="B11332" s="3" t="s">
        <v>71</v>
      </c>
      <c r="C11332" s="3" t="s">
        <v>77</v>
      </c>
      <c r="D11332" s="3" t="s">
        <v>69</v>
      </c>
      <c r="E11332">
        <v>2020</v>
      </c>
      <c r="F11332" s="3" t="str">
        <f t="shared" si="354"/>
        <v>GGenBONN2020</v>
      </c>
      <c r="G11332" s="9">
        <v>438</v>
      </c>
      <c r="H11332" s="9">
        <v>670</v>
      </c>
      <c r="I11332" s="9">
        <v>626</v>
      </c>
      <c r="J11332" s="9">
        <v>761</v>
      </c>
      <c r="K11332" s="9">
        <v>827</v>
      </c>
      <c r="L11332" s="9">
        <v>510</v>
      </c>
      <c r="M11332" s="9">
        <v>130</v>
      </c>
      <c r="N11332" s="9">
        <v>193</v>
      </c>
      <c r="O11332" s="9">
        <v>558</v>
      </c>
      <c r="P11332" s="9">
        <v>461</v>
      </c>
      <c r="Q11332" s="9">
        <v>251</v>
      </c>
      <c r="R11332" s="9">
        <v>136</v>
      </c>
      <c r="S11332" s="9">
        <v>220</v>
      </c>
      <c r="T11332" s="9">
        <v>424</v>
      </c>
    </row>
    <row r="11333" spans="1:20" x14ac:dyDescent="0.35">
      <c r="A11333">
        <f t="shared" si="355"/>
        <v>11333</v>
      </c>
      <c r="B11333" s="3" t="s">
        <v>71</v>
      </c>
      <c r="C11333" s="3" t="s">
        <v>77</v>
      </c>
      <c r="D11333" s="3" t="s">
        <v>69</v>
      </c>
      <c r="E11333">
        <v>2021</v>
      </c>
      <c r="F11333" s="3" t="str">
        <f t="shared" si="354"/>
        <v>GGenBONN2021</v>
      </c>
      <c r="G11333" s="9">
        <v>417</v>
      </c>
      <c r="H11333" s="9">
        <v>534</v>
      </c>
      <c r="I11333" s="9">
        <v>580</v>
      </c>
      <c r="J11333" s="9">
        <v>616</v>
      </c>
      <c r="K11333" s="9">
        <v>537</v>
      </c>
      <c r="L11333" s="9">
        <v>341</v>
      </c>
      <c r="M11333" s="9">
        <v>141</v>
      </c>
      <c r="N11333" s="9">
        <v>138</v>
      </c>
      <c r="O11333" s="9">
        <v>132</v>
      </c>
      <c r="P11333" s="9">
        <v>423</v>
      </c>
      <c r="Q11333" s="9">
        <v>383</v>
      </c>
      <c r="R11333" s="9">
        <v>215</v>
      </c>
      <c r="S11333" s="9">
        <v>292</v>
      </c>
      <c r="T11333" s="9">
        <v>427</v>
      </c>
    </row>
    <row r="11334" spans="1:20" x14ac:dyDescent="0.35">
      <c r="A11334">
        <f t="shared" si="355"/>
        <v>11334</v>
      </c>
      <c r="B11334" s="3" t="s">
        <v>71</v>
      </c>
      <c r="C11334" s="3" t="s">
        <v>77</v>
      </c>
      <c r="D11334" s="3" t="s">
        <v>69</v>
      </c>
      <c r="E11334">
        <v>2022</v>
      </c>
      <c r="F11334" s="3" t="str">
        <f t="shared" si="354"/>
        <v>GGenBONN2022</v>
      </c>
      <c r="G11334" s="9">
        <v>409</v>
      </c>
      <c r="H11334" s="9">
        <v>534</v>
      </c>
      <c r="I11334" s="9">
        <v>543</v>
      </c>
      <c r="J11334" s="9">
        <v>556</v>
      </c>
      <c r="K11334" s="9">
        <v>603</v>
      </c>
      <c r="L11334" s="9">
        <v>367</v>
      </c>
      <c r="M11334" s="9">
        <v>134</v>
      </c>
      <c r="N11334" s="9">
        <v>136</v>
      </c>
      <c r="O11334" s="9">
        <v>186</v>
      </c>
      <c r="P11334" s="9">
        <v>484</v>
      </c>
      <c r="Q11334" s="9">
        <v>646</v>
      </c>
      <c r="R11334" s="9">
        <v>303</v>
      </c>
      <c r="S11334" s="9">
        <v>372</v>
      </c>
      <c r="T11334" s="9">
        <v>493</v>
      </c>
    </row>
    <row r="11335" spans="1:20" x14ac:dyDescent="0.35">
      <c r="A11335">
        <f t="shared" si="355"/>
        <v>11335</v>
      </c>
      <c r="B11335" s="3" t="s">
        <v>71</v>
      </c>
      <c r="C11335" s="3" t="s">
        <v>77</v>
      </c>
      <c r="D11335" s="3" t="s">
        <v>69</v>
      </c>
      <c r="E11335">
        <v>2023</v>
      </c>
      <c r="F11335" s="3" t="str">
        <f t="shared" si="354"/>
        <v>GGenBONN2023</v>
      </c>
      <c r="G11335" s="9">
        <v>483</v>
      </c>
      <c r="H11335" s="9">
        <v>566</v>
      </c>
      <c r="I11335" s="9">
        <v>805</v>
      </c>
      <c r="J11335" s="9">
        <v>827</v>
      </c>
      <c r="K11335" s="9">
        <v>780</v>
      </c>
      <c r="L11335" s="9">
        <v>783</v>
      </c>
      <c r="M11335" s="9">
        <v>597</v>
      </c>
      <c r="N11335" s="9">
        <v>531</v>
      </c>
      <c r="O11335" s="9">
        <v>558</v>
      </c>
      <c r="P11335" s="9">
        <v>503</v>
      </c>
      <c r="Q11335" s="9">
        <v>592</v>
      </c>
      <c r="R11335" s="9">
        <v>412</v>
      </c>
      <c r="S11335" s="9">
        <v>399</v>
      </c>
      <c r="T11335" s="9">
        <v>474</v>
      </c>
    </row>
    <row r="11336" spans="1:20" x14ac:dyDescent="0.35">
      <c r="A11336">
        <f t="shared" si="355"/>
        <v>11336</v>
      </c>
      <c r="B11336" s="3" t="s">
        <v>71</v>
      </c>
      <c r="C11336" s="3" t="s">
        <v>77</v>
      </c>
      <c r="D11336" s="3" t="s">
        <v>69</v>
      </c>
      <c r="E11336">
        <v>2024</v>
      </c>
      <c r="F11336" s="3" t="str">
        <f t="shared" si="354"/>
        <v>GGenBONN2024</v>
      </c>
      <c r="G11336" s="9">
        <v>617</v>
      </c>
      <c r="H11336" s="9">
        <v>673</v>
      </c>
      <c r="I11336" s="9">
        <v>755</v>
      </c>
      <c r="J11336" s="9">
        <v>776</v>
      </c>
      <c r="K11336" s="9">
        <v>827</v>
      </c>
      <c r="L11336" s="9">
        <v>539</v>
      </c>
      <c r="M11336" s="9">
        <v>134</v>
      </c>
      <c r="N11336" s="9">
        <v>337</v>
      </c>
      <c r="O11336" s="9">
        <v>392</v>
      </c>
      <c r="P11336" s="9">
        <v>585</v>
      </c>
      <c r="Q11336" s="9">
        <v>136</v>
      </c>
      <c r="R11336" s="9">
        <v>137</v>
      </c>
      <c r="S11336" s="9">
        <v>256</v>
      </c>
      <c r="T11336" s="9">
        <v>321</v>
      </c>
    </row>
    <row r="11337" spans="1:20" x14ac:dyDescent="0.35">
      <c r="A11337">
        <f t="shared" si="355"/>
        <v>11337</v>
      </c>
      <c r="B11337" s="3" t="s">
        <v>71</v>
      </c>
      <c r="C11337" s="3" t="s">
        <v>77</v>
      </c>
      <c r="D11337" s="3" t="s">
        <v>69</v>
      </c>
      <c r="E11337">
        <v>2025</v>
      </c>
      <c r="F11337" s="3" t="str">
        <f t="shared" si="354"/>
        <v>GGenBONN2025</v>
      </c>
      <c r="G11337" s="9">
        <v>533</v>
      </c>
      <c r="H11337" s="9">
        <v>554</v>
      </c>
      <c r="I11337" s="9">
        <v>650</v>
      </c>
      <c r="J11337" s="9">
        <v>827</v>
      </c>
      <c r="K11337" s="9">
        <v>827</v>
      </c>
      <c r="L11337" s="9">
        <v>734</v>
      </c>
      <c r="M11337" s="9">
        <v>167</v>
      </c>
      <c r="N11337" s="9">
        <v>458</v>
      </c>
      <c r="O11337" s="9">
        <v>485</v>
      </c>
      <c r="P11337" s="9">
        <v>554</v>
      </c>
      <c r="Q11337" s="9">
        <v>455</v>
      </c>
      <c r="R11337" s="9">
        <v>211</v>
      </c>
      <c r="S11337" s="9">
        <v>284</v>
      </c>
      <c r="T11337" s="9">
        <v>441</v>
      </c>
    </row>
    <row r="11338" spans="1:20" x14ac:dyDescent="0.35">
      <c r="A11338">
        <f t="shared" si="355"/>
        <v>11338</v>
      </c>
      <c r="B11338" s="3" t="s">
        <v>71</v>
      </c>
      <c r="C11338" s="3" t="s">
        <v>77</v>
      </c>
      <c r="D11338" s="3" t="s">
        <v>69</v>
      </c>
      <c r="E11338">
        <v>2026</v>
      </c>
      <c r="F11338" s="3" t="str">
        <f t="shared" si="354"/>
        <v>GGenBONN2026</v>
      </c>
      <c r="G11338" s="9">
        <v>537</v>
      </c>
      <c r="H11338" s="9">
        <v>653</v>
      </c>
      <c r="I11338" s="9">
        <v>676</v>
      </c>
      <c r="J11338" s="9">
        <v>747</v>
      </c>
      <c r="K11338" s="9">
        <v>824</v>
      </c>
      <c r="L11338" s="9">
        <v>536</v>
      </c>
      <c r="M11338" s="9">
        <v>132</v>
      </c>
      <c r="N11338" s="9">
        <v>133</v>
      </c>
      <c r="O11338" s="9">
        <v>133</v>
      </c>
      <c r="P11338" s="9">
        <v>602</v>
      </c>
      <c r="Q11338" s="9">
        <v>447</v>
      </c>
      <c r="R11338" s="9">
        <v>277</v>
      </c>
      <c r="S11338" s="9">
        <v>312</v>
      </c>
      <c r="T11338" s="9">
        <v>422</v>
      </c>
    </row>
    <row r="11339" spans="1:20" x14ac:dyDescent="0.35">
      <c r="A11339">
        <f t="shared" si="355"/>
        <v>11339</v>
      </c>
      <c r="B11339" s="3" t="s">
        <v>71</v>
      </c>
      <c r="C11339" s="3" t="s">
        <v>77</v>
      </c>
      <c r="D11339" s="3" t="s">
        <v>69</v>
      </c>
      <c r="E11339">
        <v>2027</v>
      </c>
      <c r="F11339" s="3" t="str">
        <f t="shared" si="354"/>
        <v>GGenBONN2027</v>
      </c>
      <c r="G11339" s="9">
        <v>507</v>
      </c>
      <c r="H11339" s="9">
        <v>551</v>
      </c>
      <c r="I11339" s="9">
        <v>723</v>
      </c>
      <c r="J11339" s="9">
        <v>819</v>
      </c>
      <c r="K11339" s="9">
        <v>815</v>
      </c>
      <c r="L11339" s="9">
        <v>683</v>
      </c>
      <c r="M11339" s="9">
        <v>318</v>
      </c>
      <c r="N11339" s="9">
        <v>376</v>
      </c>
      <c r="O11339" s="9">
        <v>598</v>
      </c>
      <c r="P11339" s="9">
        <v>497</v>
      </c>
      <c r="Q11339" s="9">
        <v>646</v>
      </c>
      <c r="R11339" s="9">
        <v>315</v>
      </c>
      <c r="S11339" s="9">
        <v>383</v>
      </c>
      <c r="T11339" s="9">
        <v>476</v>
      </c>
    </row>
    <row r="11340" spans="1:20" x14ac:dyDescent="0.35">
      <c r="A11340">
        <f t="shared" si="355"/>
        <v>11340</v>
      </c>
      <c r="B11340" s="3" t="s">
        <v>71</v>
      </c>
      <c r="C11340" s="3" t="s">
        <v>77</v>
      </c>
      <c r="D11340" s="3" t="s">
        <v>69</v>
      </c>
      <c r="E11340">
        <v>2028</v>
      </c>
      <c r="F11340" s="3" t="str">
        <f t="shared" si="354"/>
        <v>GGenBONN2028</v>
      </c>
      <c r="G11340" s="9">
        <v>380</v>
      </c>
      <c r="H11340" s="9">
        <v>669</v>
      </c>
      <c r="I11340" s="9">
        <v>691</v>
      </c>
      <c r="J11340" s="9">
        <v>809</v>
      </c>
      <c r="K11340" s="9">
        <v>827</v>
      </c>
      <c r="L11340" s="9">
        <v>644</v>
      </c>
      <c r="M11340" s="9">
        <v>130</v>
      </c>
      <c r="N11340" s="9">
        <v>217</v>
      </c>
      <c r="O11340" s="9">
        <v>610</v>
      </c>
      <c r="P11340" s="9">
        <v>526</v>
      </c>
      <c r="Q11340" s="9">
        <v>543</v>
      </c>
      <c r="R11340" s="9">
        <v>494</v>
      </c>
      <c r="S11340" s="9">
        <v>572</v>
      </c>
      <c r="T11340" s="9">
        <v>490</v>
      </c>
    </row>
    <row r="11341" spans="1:20" x14ac:dyDescent="0.35">
      <c r="A11341">
        <f t="shared" si="355"/>
        <v>11341</v>
      </c>
      <c r="B11341" s="3" t="s">
        <v>71</v>
      </c>
      <c r="C11341" s="3" t="s">
        <v>77</v>
      </c>
      <c r="D11341" s="3" t="s">
        <v>69</v>
      </c>
      <c r="E11341">
        <v>2029</v>
      </c>
      <c r="F11341" s="3" t="str">
        <f t="shared" si="354"/>
        <v>GGenBONN2029</v>
      </c>
      <c r="G11341" s="9">
        <v>509</v>
      </c>
      <c r="H11341" s="9">
        <v>535</v>
      </c>
      <c r="I11341" s="9">
        <v>694</v>
      </c>
      <c r="J11341" s="9">
        <v>746</v>
      </c>
      <c r="K11341" s="9">
        <v>820</v>
      </c>
      <c r="L11341" s="9">
        <v>564</v>
      </c>
      <c r="M11341" s="9">
        <v>130</v>
      </c>
      <c r="N11341" s="9">
        <v>230</v>
      </c>
      <c r="O11341" s="9">
        <v>425</v>
      </c>
      <c r="P11341" s="9">
        <v>537</v>
      </c>
      <c r="Q11341" s="9">
        <v>395</v>
      </c>
      <c r="R11341" s="9">
        <v>136</v>
      </c>
      <c r="S11341" s="9">
        <v>272</v>
      </c>
      <c r="T11341" s="9">
        <v>368</v>
      </c>
    </row>
    <row r="11342" spans="1:20" x14ac:dyDescent="0.35">
      <c r="A11342" s="22">
        <f t="shared" ref="A11342:A11394" si="356">A11341+1</f>
        <v>11342</v>
      </c>
      <c r="B11342" s="32" t="s">
        <v>101</v>
      </c>
      <c r="C11342" s="32" t="s">
        <v>75</v>
      </c>
      <c r="D11342" s="32" t="s">
        <v>35</v>
      </c>
      <c r="E11342" s="33">
        <v>2010</v>
      </c>
      <c r="F11342" s="32" t="s">
        <v>102</v>
      </c>
      <c r="G11342">
        <v>2049.9</v>
      </c>
      <c r="H11342">
        <v>2050.4</v>
      </c>
      <c r="I11342">
        <v>2050.5</v>
      </c>
      <c r="J11342">
        <v>2050.5</v>
      </c>
      <c r="K11342">
        <v>2050.4</v>
      </c>
      <c r="L11342">
        <v>2051.4</v>
      </c>
      <c r="M11342">
        <v>2053.8000000000002</v>
      </c>
      <c r="N11342">
        <v>2054.6</v>
      </c>
      <c r="O11342">
        <v>2059.1</v>
      </c>
      <c r="P11342">
        <v>2060.3000000000002</v>
      </c>
      <c r="Q11342">
        <v>2061.8000000000002</v>
      </c>
      <c r="R11342">
        <v>2061.9</v>
      </c>
      <c r="S11342">
        <v>2062.1</v>
      </c>
      <c r="T11342">
        <v>2060.5</v>
      </c>
    </row>
    <row r="11343" spans="1:20" x14ac:dyDescent="0.35">
      <c r="A11343">
        <f t="shared" si="356"/>
        <v>11343</v>
      </c>
      <c r="B11343" s="3" t="s">
        <v>101</v>
      </c>
      <c r="C11343" s="3" t="s">
        <v>75</v>
      </c>
      <c r="D11343" s="3" t="s">
        <v>35</v>
      </c>
      <c r="E11343">
        <v>2011</v>
      </c>
      <c r="F11343" s="3" t="s">
        <v>103</v>
      </c>
      <c r="G11343">
        <v>2055.5</v>
      </c>
      <c r="H11343">
        <v>2054.6999999999998</v>
      </c>
      <c r="I11343">
        <v>2055.1</v>
      </c>
      <c r="J11343">
        <v>2054.5</v>
      </c>
      <c r="K11343">
        <v>2054.5</v>
      </c>
      <c r="L11343">
        <v>2054.4</v>
      </c>
      <c r="M11343">
        <v>2053.1999999999998</v>
      </c>
      <c r="N11343">
        <v>2053</v>
      </c>
      <c r="O11343">
        <v>2051.8000000000002</v>
      </c>
      <c r="P11343">
        <v>2053.3000000000002</v>
      </c>
      <c r="Q11343">
        <v>2061.3000000000002</v>
      </c>
      <c r="R11343">
        <v>2061.9</v>
      </c>
      <c r="S11343">
        <v>2061.9</v>
      </c>
      <c r="T11343">
        <v>2059.4</v>
      </c>
    </row>
    <row r="11344" spans="1:20" x14ac:dyDescent="0.35">
      <c r="A11344">
        <f t="shared" si="356"/>
        <v>11344</v>
      </c>
      <c r="B11344" s="3" t="s">
        <v>101</v>
      </c>
      <c r="C11344" s="3" t="s">
        <v>75</v>
      </c>
      <c r="D11344" s="3" t="s">
        <v>35</v>
      </c>
      <c r="E11344">
        <v>2012</v>
      </c>
      <c r="F11344" s="3" t="s">
        <v>104</v>
      </c>
      <c r="G11344">
        <v>2049.3000000000002</v>
      </c>
      <c r="H11344">
        <v>2050.6999999999998</v>
      </c>
      <c r="I11344">
        <v>2052.4</v>
      </c>
      <c r="J11344">
        <v>2052.3000000000002</v>
      </c>
      <c r="K11344">
        <v>2051.6</v>
      </c>
      <c r="L11344">
        <v>2053.3000000000002</v>
      </c>
      <c r="M11344">
        <v>2053.9</v>
      </c>
      <c r="N11344">
        <v>2049.4</v>
      </c>
      <c r="O11344">
        <v>2058.6999999999998</v>
      </c>
      <c r="P11344">
        <v>2062.4</v>
      </c>
      <c r="Q11344">
        <v>2062.3000000000002</v>
      </c>
      <c r="R11344">
        <v>2062.1999999999998</v>
      </c>
      <c r="S11344">
        <v>2062.1999999999998</v>
      </c>
      <c r="T11344">
        <v>2062.1999999999998</v>
      </c>
    </row>
    <row r="11345" spans="1:20" x14ac:dyDescent="0.35">
      <c r="A11345">
        <f t="shared" si="356"/>
        <v>11345</v>
      </c>
      <c r="B11345" s="3" t="s">
        <v>101</v>
      </c>
      <c r="C11345" s="3" t="s">
        <v>75</v>
      </c>
      <c r="D11345" s="3" t="s">
        <v>35</v>
      </c>
      <c r="E11345">
        <v>2013</v>
      </c>
      <c r="F11345" s="3" t="s">
        <v>105</v>
      </c>
      <c r="G11345">
        <v>2055.5</v>
      </c>
      <c r="H11345">
        <v>2054.6999999999998</v>
      </c>
      <c r="I11345">
        <v>2054.5</v>
      </c>
      <c r="J11345">
        <v>2054.5</v>
      </c>
      <c r="K11345">
        <v>2055.1</v>
      </c>
      <c r="L11345">
        <v>2054.6999999999998</v>
      </c>
      <c r="M11345">
        <v>2053.5</v>
      </c>
      <c r="N11345">
        <v>2053.8000000000002</v>
      </c>
      <c r="O11345">
        <v>2057.1999999999998</v>
      </c>
      <c r="P11345">
        <v>2061.1</v>
      </c>
      <c r="Q11345">
        <v>2062</v>
      </c>
      <c r="R11345">
        <v>2061.8000000000002</v>
      </c>
      <c r="S11345">
        <v>2061.9</v>
      </c>
      <c r="T11345">
        <v>2059.8000000000002</v>
      </c>
    </row>
    <row r="11346" spans="1:20" x14ac:dyDescent="0.35">
      <c r="A11346">
        <f t="shared" si="356"/>
        <v>11346</v>
      </c>
      <c r="B11346" s="3" t="s">
        <v>101</v>
      </c>
      <c r="C11346" s="3" t="s">
        <v>75</v>
      </c>
      <c r="D11346" s="3" t="s">
        <v>35</v>
      </c>
      <c r="E11346">
        <v>2014</v>
      </c>
      <c r="F11346" s="3" t="s">
        <v>106</v>
      </c>
      <c r="G11346">
        <v>2049.4</v>
      </c>
      <c r="H11346">
        <v>2050.9</v>
      </c>
      <c r="I11346">
        <v>2050.9</v>
      </c>
      <c r="J11346">
        <v>2050.5</v>
      </c>
      <c r="K11346">
        <v>2051.9</v>
      </c>
      <c r="L11346">
        <v>2049.5</v>
      </c>
      <c r="M11346">
        <v>2047.7</v>
      </c>
      <c r="N11346">
        <v>2049.4</v>
      </c>
      <c r="O11346">
        <v>2050.8000000000002</v>
      </c>
      <c r="P11346">
        <v>2059.1999999999998</v>
      </c>
      <c r="Q11346">
        <v>2061.9</v>
      </c>
      <c r="R11346">
        <v>2062.1999999999998</v>
      </c>
      <c r="S11346">
        <v>2062.1</v>
      </c>
      <c r="T11346">
        <v>2060.1999999999998</v>
      </c>
    </row>
    <row r="11347" spans="1:20" x14ac:dyDescent="0.35">
      <c r="A11347">
        <f t="shared" si="356"/>
        <v>11347</v>
      </c>
      <c r="B11347" s="3" t="s">
        <v>101</v>
      </c>
      <c r="C11347" s="3" t="s">
        <v>75</v>
      </c>
      <c r="D11347" s="3" t="s">
        <v>35</v>
      </c>
      <c r="E11347">
        <v>2015</v>
      </c>
      <c r="F11347" s="3" t="s">
        <v>107</v>
      </c>
      <c r="G11347">
        <v>2049.9</v>
      </c>
      <c r="H11347">
        <v>2049.3000000000002</v>
      </c>
      <c r="I11347">
        <v>2048.8000000000002</v>
      </c>
      <c r="J11347">
        <v>2045.4</v>
      </c>
      <c r="K11347">
        <v>2046.3</v>
      </c>
      <c r="L11347">
        <v>2047.9</v>
      </c>
      <c r="M11347">
        <v>2049.8000000000002</v>
      </c>
      <c r="N11347">
        <v>2053.5</v>
      </c>
      <c r="O11347">
        <v>2059.9</v>
      </c>
      <c r="P11347">
        <v>2061.6</v>
      </c>
      <c r="Q11347">
        <v>2062.1999999999998</v>
      </c>
      <c r="R11347">
        <v>2062.1999999999998</v>
      </c>
      <c r="S11347">
        <v>2062.4</v>
      </c>
      <c r="T11347">
        <v>2061</v>
      </c>
    </row>
    <row r="11348" spans="1:20" x14ac:dyDescent="0.35">
      <c r="A11348">
        <f t="shared" si="356"/>
        <v>11348</v>
      </c>
      <c r="B11348" s="3" t="s">
        <v>101</v>
      </c>
      <c r="C11348" s="3" t="s">
        <v>75</v>
      </c>
      <c r="D11348" s="3" t="s">
        <v>35</v>
      </c>
      <c r="E11348">
        <v>2016</v>
      </c>
      <c r="F11348" s="3" t="s">
        <v>108</v>
      </c>
      <c r="G11348">
        <v>2052.1</v>
      </c>
      <c r="H11348">
        <v>2050</v>
      </c>
      <c r="I11348">
        <v>2051.6</v>
      </c>
      <c r="J11348">
        <v>2051.6</v>
      </c>
      <c r="K11348">
        <v>2051.5</v>
      </c>
      <c r="L11348">
        <v>2047.2</v>
      </c>
      <c r="M11348">
        <v>2049.4</v>
      </c>
      <c r="N11348">
        <v>2054.1</v>
      </c>
      <c r="O11348">
        <v>2058.4</v>
      </c>
      <c r="P11348">
        <v>2061.8000000000002</v>
      </c>
      <c r="Q11348">
        <v>2062.1</v>
      </c>
      <c r="R11348">
        <v>2062.1</v>
      </c>
      <c r="S11348">
        <v>2062.1</v>
      </c>
      <c r="T11348">
        <v>2060.5</v>
      </c>
    </row>
    <row r="11349" spans="1:20" x14ac:dyDescent="0.35">
      <c r="A11349">
        <f t="shared" si="356"/>
        <v>11349</v>
      </c>
      <c r="B11349" s="3" t="s">
        <v>101</v>
      </c>
      <c r="C11349" s="3" t="s">
        <v>75</v>
      </c>
      <c r="D11349" s="3" t="s">
        <v>35</v>
      </c>
      <c r="E11349">
        <v>2017</v>
      </c>
      <c r="F11349" s="3" t="s">
        <v>109</v>
      </c>
      <c r="G11349">
        <v>2050.1</v>
      </c>
      <c r="H11349">
        <v>2048.6</v>
      </c>
      <c r="I11349">
        <v>2050.3000000000002</v>
      </c>
      <c r="J11349">
        <v>2049.6999999999998</v>
      </c>
      <c r="K11349">
        <v>2050.5</v>
      </c>
      <c r="L11349">
        <v>2049.6</v>
      </c>
      <c r="M11349">
        <v>2049.3000000000002</v>
      </c>
      <c r="N11349">
        <v>2046</v>
      </c>
      <c r="O11349">
        <v>2049.8000000000002</v>
      </c>
      <c r="P11349">
        <v>2061.1</v>
      </c>
      <c r="Q11349">
        <v>2061.6999999999998</v>
      </c>
      <c r="R11349">
        <v>2061.6999999999998</v>
      </c>
      <c r="S11349">
        <v>2061.6999999999998</v>
      </c>
      <c r="T11349">
        <v>2060.5</v>
      </c>
    </row>
    <row r="11350" spans="1:20" x14ac:dyDescent="0.35">
      <c r="A11350">
        <f t="shared" si="356"/>
        <v>11350</v>
      </c>
      <c r="B11350" s="3" t="s">
        <v>101</v>
      </c>
      <c r="C11350" s="3" t="s">
        <v>75</v>
      </c>
      <c r="D11350" s="3" t="s">
        <v>35</v>
      </c>
      <c r="E11350">
        <v>2018</v>
      </c>
      <c r="F11350" s="3" t="s">
        <v>110</v>
      </c>
      <c r="G11350">
        <v>2051.8000000000002</v>
      </c>
      <c r="H11350">
        <v>2046.6</v>
      </c>
      <c r="I11350">
        <v>2051.9</v>
      </c>
      <c r="J11350">
        <v>2053</v>
      </c>
      <c r="K11350">
        <v>2050.1</v>
      </c>
      <c r="L11350">
        <v>2048.1</v>
      </c>
      <c r="M11350">
        <v>2049.1</v>
      </c>
      <c r="N11350">
        <v>2045.8</v>
      </c>
      <c r="O11350">
        <v>2053.9</v>
      </c>
      <c r="P11350">
        <v>2060.6999999999998</v>
      </c>
      <c r="Q11350">
        <v>2061.9</v>
      </c>
      <c r="R11350">
        <v>2061.9</v>
      </c>
      <c r="S11350">
        <v>2062.1</v>
      </c>
      <c r="T11350">
        <v>2060.6</v>
      </c>
    </row>
    <row r="11351" spans="1:20" x14ac:dyDescent="0.35">
      <c r="A11351">
        <f t="shared" si="356"/>
        <v>11351</v>
      </c>
      <c r="B11351" s="3" t="s">
        <v>101</v>
      </c>
      <c r="C11351" s="3" t="s">
        <v>75</v>
      </c>
      <c r="D11351" s="3" t="s">
        <v>35</v>
      </c>
      <c r="E11351">
        <v>2019</v>
      </c>
      <c r="F11351" s="3" t="s">
        <v>111</v>
      </c>
      <c r="G11351">
        <v>2051</v>
      </c>
      <c r="H11351">
        <v>2050.6</v>
      </c>
      <c r="I11351">
        <v>2050.4</v>
      </c>
      <c r="J11351">
        <v>2050.6</v>
      </c>
      <c r="K11351">
        <v>2050.5</v>
      </c>
      <c r="L11351">
        <v>2051.3000000000002</v>
      </c>
      <c r="M11351">
        <v>2052.3000000000002</v>
      </c>
      <c r="N11351">
        <v>2052.3000000000002</v>
      </c>
      <c r="O11351">
        <v>2058.1999999999998</v>
      </c>
      <c r="P11351">
        <v>2061.9</v>
      </c>
      <c r="Q11351">
        <v>2062.1</v>
      </c>
      <c r="R11351">
        <v>2062</v>
      </c>
      <c r="S11351">
        <v>2062.1</v>
      </c>
      <c r="T11351">
        <v>2060.8000000000002</v>
      </c>
    </row>
    <row r="11352" spans="1:20" x14ac:dyDescent="0.35">
      <c r="A11352">
        <f t="shared" si="356"/>
        <v>11352</v>
      </c>
      <c r="B11352" s="3" t="s">
        <v>101</v>
      </c>
      <c r="C11352" s="3" t="s">
        <v>77</v>
      </c>
      <c r="D11352" s="3" t="s">
        <v>35</v>
      </c>
      <c r="E11352">
        <v>2010</v>
      </c>
      <c r="F11352" s="3" t="s">
        <v>112</v>
      </c>
      <c r="G11352">
        <v>29.8</v>
      </c>
      <c r="H11352">
        <v>16.3</v>
      </c>
      <c r="I11352">
        <v>14.1</v>
      </c>
      <c r="J11352">
        <v>16.3</v>
      </c>
      <c r="K11352">
        <v>16.399999999999999</v>
      </c>
      <c r="L11352">
        <v>13.9</v>
      </c>
      <c r="M11352">
        <v>9.6</v>
      </c>
      <c r="N11352">
        <v>21.8</v>
      </c>
      <c r="O11352">
        <v>33.6</v>
      </c>
      <c r="P11352">
        <v>28.2</v>
      </c>
      <c r="Q11352">
        <v>39.299999999999997</v>
      </c>
      <c r="R11352">
        <v>29.3</v>
      </c>
      <c r="S11352">
        <v>22.5</v>
      </c>
      <c r="T11352">
        <v>32</v>
      </c>
    </row>
    <row r="11353" spans="1:20" x14ac:dyDescent="0.35">
      <c r="A11353">
        <f t="shared" si="356"/>
        <v>11353</v>
      </c>
      <c r="B11353" s="3" t="s">
        <v>101</v>
      </c>
      <c r="C11353" s="3" t="s">
        <v>77</v>
      </c>
      <c r="D11353" s="3" t="s">
        <v>35</v>
      </c>
      <c r="E11353">
        <v>2011</v>
      </c>
      <c r="F11353" s="3" t="s">
        <v>113</v>
      </c>
      <c r="G11353">
        <v>32.299999999999997</v>
      </c>
      <c r="H11353">
        <v>24.3</v>
      </c>
      <c r="I11353">
        <v>24.7</v>
      </c>
      <c r="J11353">
        <v>23.8</v>
      </c>
      <c r="K11353">
        <v>26.6</v>
      </c>
      <c r="L11353">
        <v>24.7</v>
      </c>
      <c r="M11353">
        <v>15.8</v>
      </c>
      <c r="N11353">
        <v>14.2</v>
      </c>
      <c r="O11353">
        <v>3.6</v>
      </c>
      <c r="P11353">
        <v>0</v>
      </c>
      <c r="Q11353">
        <v>21.4</v>
      </c>
      <c r="R11353">
        <v>41.5</v>
      </c>
      <c r="S11353">
        <v>29.8</v>
      </c>
      <c r="T11353">
        <v>30.4</v>
      </c>
    </row>
    <row r="11354" spans="1:20" x14ac:dyDescent="0.35">
      <c r="A11354">
        <f t="shared" si="356"/>
        <v>11354</v>
      </c>
      <c r="B11354" s="3" t="s">
        <v>101</v>
      </c>
      <c r="C11354" s="3" t="s">
        <v>77</v>
      </c>
      <c r="D11354" s="3" t="s">
        <v>35</v>
      </c>
      <c r="E11354">
        <v>2012</v>
      </c>
      <c r="F11354" s="3" t="s">
        <v>114</v>
      </c>
      <c r="G11354">
        <v>31.1</v>
      </c>
      <c r="H11354">
        <v>16.7</v>
      </c>
      <c r="I11354">
        <v>14.4</v>
      </c>
      <c r="J11354">
        <v>18.399999999999999</v>
      </c>
      <c r="K11354">
        <v>18.2</v>
      </c>
      <c r="L11354">
        <v>22.2</v>
      </c>
      <c r="M11354">
        <v>33.700000000000003</v>
      </c>
      <c r="N11354">
        <v>9.4</v>
      </c>
      <c r="O11354">
        <v>1.2</v>
      </c>
      <c r="P11354">
        <v>14.3</v>
      </c>
      <c r="Q11354">
        <v>38</v>
      </c>
      <c r="R11354">
        <v>29.6</v>
      </c>
      <c r="S11354">
        <v>23.9</v>
      </c>
      <c r="T11354">
        <v>17</v>
      </c>
    </row>
    <row r="11355" spans="1:20" x14ac:dyDescent="0.35">
      <c r="A11355">
        <f t="shared" si="356"/>
        <v>11355</v>
      </c>
      <c r="B11355" s="3" t="s">
        <v>101</v>
      </c>
      <c r="C11355" s="3" t="s">
        <v>77</v>
      </c>
      <c r="D11355" s="3" t="s">
        <v>35</v>
      </c>
      <c r="E11355">
        <v>2013</v>
      </c>
      <c r="F11355" s="3" t="s">
        <v>115</v>
      </c>
      <c r="G11355">
        <v>31.7</v>
      </c>
      <c r="H11355">
        <v>26.2</v>
      </c>
      <c r="I11355">
        <v>29</v>
      </c>
      <c r="J11355">
        <v>24.2</v>
      </c>
      <c r="K11355">
        <v>23.2</v>
      </c>
      <c r="L11355">
        <v>24.7</v>
      </c>
      <c r="M11355">
        <v>27.7</v>
      </c>
      <c r="N11355">
        <v>30.1</v>
      </c>
      <c r="O11355">
        <v>14.3</v>
      </c>
      <c r="P11355">
        <v>37.700000000000003</v>
      </c>
      <c r="Q11355">
        <v>34.4</v>
      </c>
      <c r="R11355">
        <v>24</v>
      </c>
      <c r="S11355">
        <v>17.899999999999999</v>
      </c>
      <c r="T11355">
        <v>23.3</v>
      </c>
    </row>
    <row r="11356" spans="1:20" x14ac:dyDescent="0.35">
      <c r="A11356">
        <f t="shared" si="356"/>
        <v>11356</v>
      </c>
      <c r="B11356" s="3" t="s">
        <v>101</v>
      </c>
      <c r="C11356" s="3" t="s">
        <v>77</v>
      </c>
      <c r="D11356" s="3" t="s">
        <v>35</v>
      </c>
      <c r="E11356">
        <v>2014</v>
      </c>
      <c r="F11356" s="3" t="s">
        <v>116</v>
      </c>
      <c r="G11356">
        <v>26.2</v>
      </c>
      <c r="H11356">
        <v>16.7</v>
      </c>
      <c r="I11356">
        <v>14.8</v>
      </c>
      <c r="J11356">
        <v>16</v>
      </c>
      <c r="K11356">
        <v>15.8</v>
      </c>
      <c r="L11356">
        <v>20.7</v>
      </c>
      <c r="M11356">
        <v>19.600000000000001</v>
      </c>
      <c r="N11356">
        <v>11.2</v>
      </c>
      <c r="O11356">
        <v>0.3</v>
      </c>
      <c r="P11356">
        <v>17.2</v>
      </c>
      <c r="Q11356">
        <v>35.299999999999997</v>
      </c>
      <c r="R11356">
        <v>27.3</v>
      </c>
      <c r="S11356">
        <v>25.7</v>
      </c>
      <c r="T11356">
        <v>18.100000000000001</v>
      </c>
    </row>
    <row r="11357" spans="1:20" x14ac:dyDescent="0.35">
      <c r="A11357">
        <f t="shared" si="356"/>
        <v>11357</v>
      </c>
      <c r="B11357" s="3" t="s">
        <v>101</v>
      </c>
      <c r="C11357" s="3" t="s">
        <v>77</v>
      </c>
      <c r="D11357" s="3" t="s">
        <v>35</v>
      </c>
      <c r="E11357">
        <v>2015</v>
      </c>
      <c r="F11357" s="3" t="s">
        <v>117</v>
      </c>
      <c r="G11357">
        <v>24.6</v>
      </c>
      <c r="H11357">
        <v>16.600000000000001</v>
      </c>
      <c r="I11357">
        <v>18.100000000000001</v>
      </c>
      <c r="J11357">
        <v>17</v>
      </c>
      <c r="K11357">
        <v>11.4</v>
      </c>
      <c r="L11357">
        <v>11.5</v>
      </c>
      <c r="M11357">
        <v>10.7</v>
      </c>
      <c r="N11357">
        <v>26.6</v>
      </c>
      <c r="O11357">
        <v>30.2</v>
      </c>
      <c r="P11357">
        <v>41.4</v>
      </c>
      <c r="Q11357">
        <v>21.8</v>
      </c>
      <c r="R11357">
        <v>13.8</v>
      </c>
      <c r="S11357">
        <v>11.1</v>
      </c>
      <c r="T11357">
        <v>20.3</v>
      </c>
    </row>
    <row r="11358" spans="1:20" x14ac:dyDescent="0.35">
      <c r="A11358">
        <f t="shared" si="356"/>
        <v>11358</v>
      </c>
      <c r="B11358" s="3" t="s">
        <v>101</v>
      </c>
      <c r="C11358" s="3" t="s">
        <v>77</v>
      </c>
      <c r="D11358" s="3" t="s">
        <v>35</v>
      </c>
      <c r="E11358">
        <v>2016</v>
      </c>
      <c r="F11358" s="3" t="s">
        <v>118</v>
      </c>
      <c r="G11358">
        <v>32</v>
      </c>
      <c r="H11358">
        <v>18.5</v>
      </c>
      <c r="I11358">
        <v>15.3</v>
      </c>
      <c r="J11358">
        <v>17.399999999999999</v>
      </c>
      <c r="K11358">
        <v>21.5</v>
      </c>
      <c r="L11358">
        <v>21.7</v>
      </c>
      <c r="M11358">
        <v>20.8</v>
      </c>
      <c r="N11358">
        <v>20.7</v>
      </c>
      <c r="O11358">
        <v>32.200000000000003</v>
      </c>
      <c r="P11358">
        <v>42.4</v>
      </c>
      <c r="Q11358">
        <v>29</v>
      </c>
      <c r="R11358">
        <v>16.5</v>
      </c>
      <c r="S11358">
        <v>16.2</v>
      </c>
      <c r="T11358">
        <v>20.7</v>
      </c>
    </row>
    <row r="11359" spans="1:20" x14ac:dyDescent="0.35">
      <c r="A11359">
        <f t="shared" si="356"/>
        <v>11359</v>
      </c>
      <c r="B11359" s="3" t="s">
        <v>101</v>
      </c>
      <c r="C11359" s="3" t="s">
        <v>77</v>
      </c>
      <c r="D11359" s="3" t="s">
        <v>35</v>
      </c>
      <c r="E11359">
        <v>2017</v>
      </c>
      <c r="F11359" s="3" t="s">
        <v>119</v>
      </c>
      <c r="G11359">
        <v>33.799999999999997</v>
      </c>
      <c r="H11359">
        <v>8.5</v>
      </c>
      <c r="I11359">
        <v>17.399999999999999</v>
      </c>
      <c r="J11359">
        <v>17.399999999999999</v>
      </c>
      <c r="K11359">
        <v>19.3</v>
      </c>
      <c r="L11359">
        <v>14.9</v>
      </c>
      <c r="M11359">
        <v>5.3</v>
      </c>
      <c r="N11359">
        <v>0.9</v>
      </c>
      <c r="O11359">
        <v>0</v>
      </c>
      <c r="P11359">
        <v>19.5</v>
      </c>
      <c r="Q11359">
        <v>31.5</v>
      </c>
      <c r="R11359">
        <v>21.3</v>
      </c>
      <c r="S11359">
        <v>16.100000000000001</v>
      </c>
      <c r="T11359">
        <v>23.9</v>
      </c>
    </row>
    <row r="11360" spans="1:20" x14ac:dyDescent="0.35">
      <c r="A11360">
        <f t="shared" si="356"/>
        <v>11360</v>
      </c>
      <c r="B11360" s="3" t="s">
        <v>101</v>
      </c>
      <c r="C11360" s="3" t="s">
        <v>77</v>
      </c>
      <c r="D11360" s="3" t="s">
        <v>35</v>
      </c>
      <c r="E11360">
        <v>2018</v>
      </c>
      <c r="F11360" s="3" t="s">
        <v>120</v>
      </c>
      <c r="G11360">
        <v>33.4</v>
      </c>
      <c r="H11360">
        <v>17</v>
      </c>
      <c r="I11360">
        <v>15.5</v>
      </c>
      <c r="J11360">
        <v>20.9</v>
      </c>
      <c r="K11360">
        <v>24.3</v>
      </c>
      <c r="L11360">
        <v>17.899999999999999</v>
      </c>
      <c r="M11360">
        <v>15</v>
      </c>
      <c r="N11360">
        <v>5.8</v>
      </c>
      <c r="O11360">
        <v>0</v>
      </c>
      <c r="P11360">
        <v>18.7</v>
      </c>
      <c r="Q11360">
        <v>31.5</v>
      </c>
      <c r="R11360">
        <v>22.3</v>
      </c>
      <c r="S11360">
        <v>20.3</v>
      </c>
      <c r="T11360">
        <v>21.7</v>
      </c>
    </row>
    <row r="11361" spans="1:20" x14ac:dyDescent="0.35">
      <c r="A11361">
        <f t="shared" si="356"/>
        <v>11361</v>
      </c>
      <c r="B11361" s="3" t="s">
        <v>101</v>
      </c>
      <c r="C11361" s="3" t="s">
        <v>77</v>
      </c>
      <c r="D11361" s="3" t="s">
        <v>35</v>
      </c>
      <c r="E11361">
        <v>2019</v>
      </c>
      <c r="F11361" s="3" t="s">
        <v>121</v>
      </c>
      <c r="G11361">
        <v>31.9</v>
      </c>
      <c r="H11361">
        <v>16.899999999999999</v>
      </c>
      <c r="I11361">
        <v>16.399999999999999</v>
      </c>
      <c r="J11361">
        <v>17.100000000000001</v>
      </c>
      <c r="K11361">
        <v>15.1</v>
      </c>
      <c r="L11361">
        <v>13.8</v>
      </c>
      <c r="M11361">
        <v>20.3</v>
      </c>
      <c r="N11361">
        <v>19.8</v>
      </c>
      <c r="O11361">
        <v>14.4</v>
      </c>
      <c r="P11361">
        <v>32.299999999999997</v>
      </c>
      <c r="Q11361">
        <v>30.4</v>
      </c>
      <c r="R11361">
        <v>20.7</v>
      </c>
      <c r="S11361">
        <v>18.2</v>
      </c>
      <c r="T11361">
        <v>26.9</v>
      </c>
    </row>
    <row r="11362" spans="1:20" x14ac:dyDescent="0.35">
      <c r="A11362">
        <f t="shared" si="356"/>
        <v>11362</v>
      </c>
      <c r="B11362" s="3" t="s">
        <v>101</v>
      </c>
      <c r="C11362" s="3" t="s">
        <v>95</v>
      </c>
      <c r="D11362" s="3" t="s">
        <v>35</v>
      </c>
      <c r="E11362">
        <v>2010</v>
      </c>
      <c r="F11362" s="3" t="s">
        <v>122</v>
      </c>
      <c r="G11362">
        <v>0</v>
      </c>
      <c r="H11362">
        <v>0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  <c r="O11362">
        <v>0.1</v>
      </c>
      <c r="P11362">
        <v>35.700000000000003</v>
      </c>
      <c r="Q11362">
        <v>5.0999999999999996</v>
      </c>
      <c r="R11362">
        <v>0</v>
      </c>
      <c r="S11362">
        <v>0</v>
      </c>
      <c r="T11362">
        <v>0</v>
      </c>
    </row>
    <row r="11363" spans="1:20" x14ac:dyDescent="0.35">
      <c r="A11363">
        <f t="shared" si="356"/>
        <v>11363</v>
      </c>
      <c r="B11363" s="3" t="s">
        <v>101</v>
      </c>
      <c r="C11363" s="3" t="s">
        <v>95</v>
      </c>
      <c r="D11363" s="3" t="s">
        <v>35</v>
      </c>
      <c r="E11363">
        <v>2011</v>
      </c>
      <c r="F11363" s="3" t="s">
        <v>123</v>
      </c>
      <c r="G11363">
        <v>0</v>
      </c>
      <c r="H11363">
        <v>0</v>
      </c>
      <c r="I11363">
        <v>0</v>
      </c>
      <c r="J11363">
        <v>3.6</v>
      </c>
      <c r="K11363">
        <v>2</v>
      </c>
      <c r="L11363">
        <v>4.3</v>
      </c>
      <c r="M11363">
        <v>20.9</v>
      </c>
      <c r="N11363">
        <v>21.7</v>
      </c>
      <c r="O11363">
        <v>60.4</v>
      </c>
      <c r="P11363">
        <v>110.8</v>
      </c>
      <c r="Q11363">
        <v>52.8</v>
      </c>
      <c r="R11363">
        <v>1.1000000000000001</v>
      </c>
      <c r="S11363">
        <v>0.3</v>
      </c>
      <c r="T11363">
        <v>0</v>
      </c>
    </row>
    <row r="11364" spans="1:20" x14ac:dyDescent="0.35">
      <c r="A11364">
        <f t="shared" si="356"/>
        <v>11364</v>
      </c>
      <c r="B11364" s="3" t="s">
        <v>101</v>
      </c>
      <c r="C11364" s="3" t="s">
        <v>95</v>
      </c>
      <c r="D11364" s="3" t="s">
        <v>35</v>
      </c>
      <c r="E11364">
        <v>2012</v>
      </c>
      <c r="F11364" s="3" t="s">
        <v>124</v>
      </c>
      <c r="G11364">
        <v>0</v>
      </c>
      <c r="H11364">
        <v>0.1</v>
      </c>
      <c r="I11364">
        <v>0</v>
      </c>
      <c r="J11364">
        <v>0</v>
      </c>
      <c r="K11364">
        <v>0</v>
      </c>
      <c r="L11364">
        <v>0</v>
      </c>
      <c r="M11364">
        <v>0.6</v>
      </c>
      <c r="N11364">
        <v>42.8</v>
      </c>
      <c r="O11364">
        <v>71.2</v>
      </c>
      <c r="P11364">
        <v>58</v>
      </c>
      <c r="Q11364">
        <v>15.4</v>
      </c>
      <c r="R11364">
        <v>0</v>
      </c>
      <c r="S11364">
        <v>0</v>
      </c>
      <c r="T11364">
        <v>0.9</v>
      </c>
    </row>
    <row r="11365" spans="1:20" x14ac:dyDescent="0.35">
      <c r="A11365">
        <f t="shared" si="356"/>
        <v>11365</v>
      </c>
      <c r="B11365" s="3" t="s">
        <v>101</v>
      </c>
      <c r="C11365" s="3" t="s">
        <v>95</v>
      </c>
      <c r="D11365" s="3" t="s">
        <v>35</v>
      </c>
      <c r="E11365">
        <v>2013</v>
      </c>
      <c r="F11365" s="3" t="s">
        <v>125</v>
      </c>
      <c r="G11365">
        <v>0</v>
      </c>
      <c r="H11365">
        <v>1.2</v>
      </c>
      <c r="I11365">
        <v>0.3</v>
      </c>
      <c r="J11365">
        <v>0</v>
      </c>
      <c r="K11365">
        <v>0</v>
      </c>
      <c r="L11365">
        <v>0.2</v>
      </c>
      <c r="M11365">
        <v>8.1999999999999993</v>
      </c>
      <c r="N11365">
        <v>5.0999999999999996</v>
      </c>
      <c r="O11365">
        <v>40.5</v>
      </c>
      <c r="P11365">
        <v>18.5</v>
      </c>
      <c r="Q11365">
        <v>1.4</v>
      </c>
      <c r="R11365">
        <v>0</v>
      </c>
      <c r="S11365">
        <v>0</v>
      </c>
      <c r="T11365">
        <v>0.1</v>
      </c>
    </row>
    <row r="11366" spans="1:20" x14ac:dyDescent="0.35">
      <c r="A11366">
        <f t="shared" si="356"/>
        <v>11366</v>
      </c>
      <c r="B11366" s="3" t="s">
        <v>101</v>
      </c>
      <c r="C11366" s="3" t="s">
        <v>95</v>
      </c>
      <c r="D11366" s="3" t="s">
        <v>35</v>
      </c>
      <c r="E11366">
        <v>2014</v>
      </c>
      <c r="F11366" s="3" t="s">
        <v>126</v>
      </c>
      <c r="G11366">
        <v>5.6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3.8</v>
      </c>
      <c r="N11366">
        <v>17.899999999999999</v>
      </c>
      <c r="O11366">
        <v>66.099999999999994</v>
      </c>
      <c r="P11366">
        <v>54.8</v>
      </c>
      <c r="Q11366">
        <v>14</v>
      </c>
      <c r="R11366">
        <v>0</v>
      </c>
      <c r="S11366">
        <v>0</v>
      </c>
      <c r="T11366">
        <v>4.4000000000000004</v>
      </c>
    </row>
    <row r="11367" spans="1:20" x14ac:dyDescent="0.35">
      <c r="A11367">
        <f t="shared" si="356"/>
        <v>11367</v>
      </c>
      <c r="B11367" s="3" t="s">
        <v>101</v>
      </c>
      <c r="C11367" s="3" t="s">
        <v>95</v>
      </c>
      <c r="D11367" s="3" t="s">
        <v>35</v>
      </c>
      <c r="E11367">
        <v>2015</v>
      </c>
      <c r="F11367" s="3" t="s">
        <v>127</v>
      </c>
      <c r="G11367">
        <v>5.0999999999999996</v>
      </c>
      <c r="H11367">
        <v>0</v>
      </c>
      <c r="I11367">
        <v>0</v>
      </c>
      <c r="J11367">
        <v>17.600000000000001</v>
      </c>
      <c r="K11367">
        <v>16</v>
      </c>
      <c r="L11367">
        <v>14</v>
      </c>
      <c r="M11367">
        <v>12.5</v>
      </c>
      <c r="N11367">
        <v>10.9</v>
      </c>
      <c r="O11367">
        <v>3.1</v>
      </c>
      <c r="P11367">
        <v>1</v>
      </c>
      <c r="Q11367">
        <v>0</v>
      </c>
      <c r="R11367">
        <v>0</v>
      </c>
      <c r="S11367">
        <v>0.1</v>
      </c>
      <c r="T11367">
        <v>0</v>
      </c>
    </row>
    <row r="11368" spans="1:20" x14ac:dyDescent="0.35">
      <c r="A11368">
        <f t="shared" si="356"/>
        <v>11368</v>
      </c>
      <c r="B11368" s="3" t="s">
        <v>101</v>
      </c>
      <c r="C11368" s="3" t="s">
        <v>95</v>
      </c>
      <c r="D11368" s="3" t="s">
        <v>35</v>
      </c>
      <c r="E11368">
        <v>2016</v>
      </c>
      <c r="F11368" s="3" t="s">
        <v>128</v>
      </c>
      <c r="G11368">
        <v>0</v>
      </c>
      <c r="H11368">
        <v>0</v>
      </c>
      <c r="I11368">
        <v>0.5</v>
      </c>
      <c r="J11368">
        <v>0</v>
      </c>
      <c r="K11368">
        <v>0</v>
      </c>
      <c r="L11368">
        <v>3.2</v>
      </c>
      <c r="M11368">
        <v>3.6</v>
      </c>
      <c r="N11368">
        <v>12.3</v>
      </c>
      <c r="O11368">
        <v>12.1</v>
      </c>
      <c r="P11368">
        <v>2.9</v>
      </c>
      <c r="Q11368">
        <v>0.7</v>
      </c>
      <c r="R11368">
        <v>0.1</v>
      </c>
      <c r="S11368">
        <v>0</v>
      </c>
      <c r="T11368">
        <v>0.5</v>
      </c>
    </row>
    <row r="11369" spans="1:20" x14ac:dyDescent="0.35">
      <c r="A11369">
        <f t="shared" si="356"/>
        <v>11369</v>
      </c>
      <c r="B11369" s="3" t="s">
        <v>101</v>
      </c>
      <c r="C11369" s="3" t="s">
        <v>95</v>
      </c>
      <c r="D11369" s="3" t="s">
        <v>35</v>
      </c>
      <c r="E11369">
        <v>2017</v>
      </c>
      <c r="F11369" s="3" t="s">
        <v>129</v>
      </c>
      <c r="G11369">
        <v>3.1</v>
      </c>
      <c r="H11369">
        <v>16.600000000000001</v>
      </c>
      <c r="I11369">
        <v>2.6</v>
      </c>
      <c r="J11369">
        <v>0</v>
      </c>
      <c r="K11369">
        <v>0</v>
      </c>
      <c r="L11369">
        <v>16.899999999999999</v>
      </c>
      <c r="M11369">
        <v>38.299999999999997</v>
      </c>
      <c r="N11369">
        <v>53.1</v>
      </c>
      <c r="O11369">
        <v>71.099999999999994</v>
      </c>
      <c r="P11369">
        <v>49.5</v>
      </c>
      <c r="Q11369">
        <v>3</v>
      </c>
      <c r="R11369">
        <v>0</v>
      </c>
      <c r="S11369">
        <v>0</v>
      </c>
      <c r="T11369">
        <v>0</v>
      </c>
    </row>
    <row r="11370" spans="1:20" x14ac:dyDescent="0.35">
      <c r="A11370">
        <f t="shared" si="356"/>
        <v>11370</v>
      </c>
      <c r="B11370" s="3" t="s">
        <v>101</v>
      </c>
      <c r="C11370" s="3" t="s">
        <v>95</v>
      </c>
      <c r="D11370" s="3" t="s">
        <v>35</v>
      </c>
      <c r="E11370">
        <v>2018</v>
      </c>
      <c r="F11370" s="3" t="s">
        <v>130</v>
      </c>
      <c r="G11370">
        <v>0</v>
      </c>
      <c r="H11370">
        <v>1.5</v>
      </c>
      <c r="I11370">
        <v>1.9</v>
      </c>
      <c r="J11370">
        <v>0</v>
      </c>
      <c r="K11370">
        <v>3.3</v>
      </c>
      <c r="L11370">
        <v>4</v>
      </c>
      <c r="M11370">
        <v>10</v>
      </c>
      <c r="N11370">
        <v>31.4</v>
      </c>
      <c r="O11370">
        <v>98.8</v>
      </c>
      <c r="P11370">
        <v>53.9</v>
      </c>
      <c r="Q11370">
        <v>8.6999999999999993</v>
      </c>
      <c r="R11370">
        <v>0.7</v>
      </c>
      <c r="S11370">
        <v>0</v>
      </c>
      <c r="T11370">
        <v>0.4</v>
      </c>
    </row>
    <row r="11371" spans="1:20" x14ac:dyDescent="0.35">
      <c r="A11371">
        <f t="shared" si="356"/>
        <v>11371</v>
      </c>
      <c r="B11371" s="3" t="s">
        <v>101</v>
      </c>
      <c r="C11371" s="3" t="s">
        <v>95</v>
      </c>
      <c r="D11371" s="3" t="s">
        <v>35</v>
      </c>
      <c r="E11371">
        <v>2019</v>
      </c>
      <c r="F11371" s="3" t="s">
        <v>131</v>
      </c>
      <c r="G11371">
        <v>0.8</v>
      </c>
      <c r="H11371">
        <v>0</v>
      </c>
      <c r="I11371">
        <v>0.4</v>
      </c>
      <c r="J11371">
        <v>0</v>
      </c>
      <c r="K11371">
        <v>0</v>
      </c>
      <c r="L11371">
        <v>0</v>
      </c>
      <c r="M11371">
        <v>2.6</v>
      </c>
      <c r="N11371">
        <v>13.3</v>
      </c>
      <c r="O11371">
        <v>34</v>
      </c>
      <c r="P11371">
        <v>16.399999999999999</v>
      </c>
      <c r="Q11371">
        <v>1.1000000000000001</v>
      </c>
      <c r="R11371">
        <v>0.1</v>
      </c>
      <c r="S11371">
        <v>0</v>
      </c>
      <c r="T11371">
        <v>0</v>
      </c>
    </row>
    <row r="11372" spans="1:20" x14ac:dyDescent="0.35">
      <c r="A11372">
        <f t="shared" si="356"/>
        <v>11372</v>
      </c>
      <c r="B11372" s="3" t="s">
        <v>101</v>
      </c>
      <c r="C11372" s="3" t="s">
        <v>86</v>
      </c>
      <c r="D11372" s="3" t="s">
        <v>35</v>
      </c>
      <c r="E11372">
        <v>2010</v>
      </c>
      <c r="F11372" s="3" t="s">
        <v>132</v>
      </c>
      <c r="G11372">
        <v>23.8</v>
      </c>
      <c r="H11372">
        <v>14.8</v>
      </c>
      <c r="I11372">
        <v>11.8</v>
      </c>
      <c r="J11372">
        <v>13.6</v>
      </c>
      <c r="K11372">
        <v>13.4</v>
      </c>
      <c r="L11372">
        <v>10.6</v>
      </c>
      <c r="M11372">
        <v>6.2</v>
      </c>
      <c r="N11372">
        <v>15.5</v>
      </c>
      <c r="O11372">
        <v>23.5</v>
      </c>
      <c r="P11372">
        <v>26.6</v>
      </c>
      <c r="Q11372">
        <v>24</v>
      </c>
      <c r="R11372">
        <v>14.8</v>
      </c>
      <c r="S11372">
        <v>10.8</v>
      </c>
      <c r="T11372">
        <v>16.8</v>
      </c>
    </row>
    <row r="11373" spans="1:20" x14ac:dyDescent="0.35">
      <c r="A11373">
        <f t="shared" si="356"/>
        <v>11373</v>
      </c>
      <c r="B11373" s="3" t="s">
        <v>101</v>
      </c>
      <c r="C11373" s="3" t="s">
        <v>86</v>
      </c>
      <c r="D11373" s="3" t="s">
        <v>35</v>
      </c>
      <c r="E11373">
        <v>2011</v>
      </c>
      <c r="F11373" s="3" t="s">
        <v>133</v>
      </c>
      <c r="G11373">
        <v>20.7</v>
      </c>
      <c r="H11373">
        <v>16.899999999999999</v>
      </c>
      <c r="I11373">
        <v>17.600000000000001</v>
      </c>
      <c r="J11373">
        <v>18.8</v>
      </c>
      <c r="K11373">
        <v>21.7</v>
      </c>
      <c r="L11373">
        <v>19.600000000000001</v>
      </c>
      <c r="M11373">
        <v>17</v>
      </c>
      <c r="N11373">
        <v>15.1</v>
      </c>
      <c r="O11373">
        <v>6.4</v>
      </c>
      <c r="P11373">
        <v>8.9</v>
      </c>
      <c r="Q11373">
        <v>20.2</v>
      </c>
      <c r="R11373">
        <v>22.5</v>
      </c>
      <c r="S11373">
        <v>14.8</v>
      </c>
      <c r="T11373">
        <v>15.6</v>
      </c>
    </row>
    <row r="11374" spans="1:20" x14ac:dyDescent="0.35">
      <c r="A11374">
        <f t="shared" si="356"/>
        <v>11374</v>
      </c>
      <c r="B11374" s="3" t="s">
        <v>101</v>
      </c>
      <c r="C11374" s="3" t="s">
        <v>86</v>
      </c>
      <c r="D11374" s="3" t="s">
        <v>35</v>
      </c>
      <c r="E11374">
        <v>2012</v>
      </c>
      <c r="F11374" s="3" t="s">
        <v>134</v>
      </c>
      <c r="G11374">
        <v>26</v>
      </c>
      <c r="H11374">
        <v>16.399999999999999</v>
      </c>
      <c r="I11374">
        <v>11.5</v>
      </c>
      <c r="J11374">
        <v>15.4</v>
      </c>
      <c r="K11374">
        <v>13.7</v>
      </c>
      <c r="L11374">
        <v>18.7</v>
      </c>
      <c r="M11374">
        <v>30.9</v>
      </c>
      <c r="N11374">
        <v>13.5</v>
      </c>
      <c r="O11374">
        <v>1.5</v>
      </c>
      <c r="P11374">
        <v>19.2</v>
      </c>
      <c r="Q11374">
        <v>25.4</v>
      </c>
      <c r="R11374">
        <v>14.7</v>
      </c>
      <c r="S11374">
        <v>11.5</v>
      </c>
      <c r="T11374">
        <v>8</v>
      </c>
    </row>
    <row r="11375" spans="1:20" x14ac:dyDescent="0.35">
      <c r="A11375">
        <f t="shared" si="356"/>
        <v>11375</v>
      </c>
      <c r="B11375" s="3" t="s">
        <v>101</v>
      </c>
      <c r="C11375" s="3" t="s">
        <v>86</v>
      </c>
      <c r="D11375" s="3" t="s">
        <v>35</v>
      </c>
      <c r="E11375">
        <v>2013</v>
      </c>
      <c r="F11375" s="3" t="s">
        <v>135</v>
      </c>
      <c r="G11375">
        <v>20.8</v>
      </c>
      <c r="H11375">
        <v>19.899999999999999</v>
      </c>
      <c r="I11375">
        <v>23.4</v>
      </c>
      <c r="J11375">
        <v>17</v>
      </c>
      <c r="K11375">
        <v>15.8</v>
      </c>
      <c r="L11375">
        <v>17.600000000000001</v>
      </c>
      <c r="M11375">
        <v>25.4</v>
      </c>
      <c r="N11375">
        <v>28</v>
      </c>
      <c r="O11375">
        <v>18.7</v>
      </c>
      <c r="P11375">
        <v>28.3</v>
      </c>
      <c r="Q11375">
        <v>19</v>
      </c>
      <c r="R11375">
        <v>11.6</v>
      </c>
      <c r="S11375">
        <v>8.5</v>
      </c>
      <c r="T11375">
        <v>11.9</v>
      </c>
    </row>
    <row r="11376" spans="1:20" x14ac:dyDescent="0.35">
      <c r="A11376">
        <f t="shared" si="356"/>
        <v>11376</v>
      </c>
      <c r="B11376" s="3" t="s">
        <v>101</v>
      </c>
      <c r="C11376" s="3" t="s">
        <v>86</v>
      </c>
      <c r="D11376" s="3" t="s">
        <v>35</v>
      </c>
      <c r="E11376">
        <v>2014</v>
      </c>
      <c r="F11376" s="3" t="s">
        <v>136</v>
      </c>
      <c r="G11376">
        <v>20.399999999999999</v>
      </c>
      <c r="H11376">
        <v>15.2</v>
      </c>
      <c r="I11376">
        <v>12.4</v>
      </c>
      <c r="J11376">
        <v>14</v>
      </c>
      <c r="K11376">
        <v>14.3</v>
      </c>
      <c r="L11376">
        <v>22.3</v>
      </c>
      <c r="M11376">
        <v>24.7</v>
      </c>
      <c r="N11376">
        <v>22.6</v>
      </c>
      <c r="O11376">
        <v>0.5</v>
      </c>
      <c r="P11376">
        <v>16.600000000000001</v>
      </c>
      <c r="Q11376">
        <v>23.3</v>
      </c>
      <c r="R11376">
        <v>13.5</v>
      </c>
      <c r="S11376">
        <v>12.6</v>
      </c>
      <c r="T11376">
        <v>8.9</v>
      </c>
    </row>
    <row r="11377" spans="1:20" x14ac:dyDescent="0.35">
      <c r="A11377">
        <f t="shared" si="356"/>
        <v>11377</v>
      </c>
      <c r="B11377" s="3" t="s">
        <v>101</v>
      </c>
      <c r="C11377" s="3" t="s">
        <v>86</v>
      </c>
      <c r="D11377" s="3" t="s">
        <v>35</v>
      </c>
      <c r="E11377">
        <v>2015</v>
      </c>
      <c r="F11377" s="3" t="s">
        <v>137</v>
      </c>
      <c r="G11377">
        <v>21.3</v>
      </c>
      <c r="H11377">
        <v>15.4</v>
      </c>
      <c r="I11377">
        <v>20.100000000000001</v>
      </c>
      <c r="J11377">
        <v>20.6</v>
      </c>
      <c r="K11377">
        <v>24.7</v>
      </c>
      <c r="L11377">
        <v>23.4</v>
      </c>
      <c r="M11377">
        <v>22</v>
      </c>
      <c r="N11377">
        <v>26.7</v>
      </c>
      <c r="O11377">
        <v>20.3</v>
      </c>
      <c r="P11377">
        <v>24.3</v>
      </c>
      <c r="Q11377">
        <v>10.7</v>
      </c>
      <c r="R11377">
        <v>6.3</v>
      </c>
      <c r="S11377">
        <v>5</v>
      </c>
      <c r="T11377">
        <v>9.8000000000000007</v>
      </c>
    </row>
    <row r="11378" spans="1:20" x14ac:dyDescent="0.35">
      <c r="A11378">
        <f t="shared" si="356"/>
        <v>11378</v>
      </c>
      <c r="B11378" s="3" t="s">
        <v>101</v>
      </c>
      <c r="C11378" s="3" t="s">
        <v>86</v>
      </c>
      <c r="D11378" s="3" t="s">
        <v>35</v>
      </c>
      <c r="E11378">
        <v>2016</v>
      </c>
      <c r="F11378" s="3" t="s">
        <v>138</v>
      </c>
      <c r="G11378">
        <v>21.6</v>
      </c>
      <c r="H11378">
        <v>16.399999999999999</v>
      </c>
      <c r="I11378">
        <v>15.4</v>
      </c>
      <c r="J11378">
        <v>13.9</v>
      </c>
      <c r="K11378">
        <v>18.3</v>
      </c>
      <c r="L11378">
        <v>22.6</v>
      </c>
      <c r="M11378">
        <v>21.2</v>
      </c>
      <c r="N11378">
        <v>22.3</v>
      </c>
      <c r="O11378">
        <v>28.5</v>
      </c>
      <c r="P11378">
        <v>26.2</v>
      </c>
      <c r="Q11378">
        <v>14.7</v>
      </c>
      <c r="R11378">
        <v>7.8</v>
      </c>
      <c r="S11378">
        <v>7.6</v>
      </c>
      <c r="T11378">
        <v>10.199999999999999</v>
      </c>
    </row>
    <row r="11379" spans="1:20" x14ac:dyDescent="0.35">
      <c r="A11379">
        <f t="shared" si="356"/>
        <v>11379</v>
      </c>
      <c r="B11379" s="3" t="s">
        <v>101</v>
      </c>
      <c r="C11379" s="3" t="s">
        <v>86</v>
      </c>
      <c r="D11379" s="3" t="s">
        <v>35</v>
      </c>
      <c r="E11379">
        <v>2017</v>
      </c>
      <c r="F11379" s="3" t="s">
        <v>139</v>
      </c>
      <c r="G11379">
        <v>26.2</v>
      </c>
      <c r="H11379">
        <v>15</v>
      </c>
      <c r="I11379">
        <v>18</v>
      </c>
      <c r="J11379">
        <v>15.8</v>
      </c>
      <c r="K11379">
        <v>18.100000000000001</v>
      </c>
      <c r="L11379">
        <v>20.3</v>
      </c>
      <c r="M11379">
        <v>17.7</v>
      </c>
      <c r="N11379">
        <v>2.6</v>
      </c>
      <c r="O11379">
        <v>0</v>
      </c>
      <c r="P11379">
        <v>14</v>
      </c>
      <c r="Q11379">
        <v>16.8</v>
      </c>
      <c r="R11379">
        <v>10.3</v>
      </c>
      <c r="S11379">
        <v>7.8</v>
      </c>
      <c r="T11379">
        <v>11.9</v>
      </c>
    </row>
    <row r="11380" spans="1:20" x14ac:dyDescent="0.35">
      <c r="A11380">
        <f t="shared" si="356"/>
        <v>11380</v>
      </c>
      <c r="B11380" s="3" t="s">
        <v>101</v>
      </c>
      <c r="C11380" s="3" t="s">
        <v>86</v>
      </c>
      <c r="D11380" s="3" t="s">
        <v>35</v>
      </c>
      <c r="E11380">
        <v>2018</v>
      </c>
      <c r="F11380" s="3" t="s">
        <v>140</v>
      </c>
      <c r="G11380">
        <v>23.9</v>
      </c>
      <c r="H11380">
        <v>16.100000000000001</v>
      </c>
      <c r="I11380">
        <v>15.9</v>
      </c>
      <c r="J11380">
        <v>16.2</v>
      </c>
      <c r="K11380">
        <v>23</v>
      </c>
      <c r="L11380">
        <v>21.8</v>
      </c>
      <c r="M11380">
        <v>19.2</v>
      </c>
      <c r="N11380">
        <v>10.8</v>
      </c>
      <c r="O11380">
        <v>0</v>
      </c>
      <c r="P11380">
        <v>15.6</v>
      </c>
      <c r="Q11380">
        <v>18</v>
      </c>
      <c r="R11380">
        <v>10.9</v>
      </c>
      <c r="S11380">
        <v>9.6999999999999993</v>
      </c>
      <c r="T11380">
        <v>10.6</v>
      </c>
    </row>
    <row r="11381" spans="1:20" x14ac:dyDescent="0.35">
      <c r="A11381">
        <f t="shared" si="356"/>
        <v>11381</v>
      </c>
      <c r="B11381" s="3" t="s">
        <v>101</v>
      </c>
      <c r="C11381" s="3" t="s">
        <v>86</v>
      </c>
      <c r="D11381" s="3" t="s">
        <v>35</v>
      </c>
      <c r="E11381">
        <v>2019</v>
      </c>
      <c r="F11381" s="3" t="s">
        <v>141</v>
      </c>
      <c r="G11381">
        <v>23.5</v>
      </c>
      <c r="H11381">
        <v>15.2</v>
      </c>
      <c r="I11381">
        <v>14.7</v>
      </c>
      <c r="J11381">
        <v>14.7</v>
      </c>
      <c r="K11381">
        <v>12.9</v>
      </c>
      <c r="L11381">
        <v>11.1</v>
      </c>
      <c r="M11381">
        <v>18.399999999999999</v>
      </c>
      <c r="N11381">
        <v>20.5</v>
      </c>
      <c r="O11381">
        <v>14.3</v>
      </c>
      <c r="P11381">
        <v>20.5</v>
      </c>
      <c r="Q11381">
        <v>15.7</v>
      </c>
      <c r="R11381">
        <v>10</v>
      </c>
      <c r="S11381">
        <v>8.6999999999999993</v>
      </c>
      <c r="T11381">
        <v>13.5</v>
      </c>
    </row>
    <row r="11382" spans="1:20" x14ac:dyDescent="0.35">
      <c r="A11382">
        <f t="shared" si="356"/>
        <v>11382</v>
      </c>
      <c r="B11382" s="3" t="s">
        <v>101</v>
      </c>
      <c r="C11382" s="3" t="s">
        <v>75</v>
      </c>
      <c r="D11382" s="3" t="s">
        <v>21</v>
      </c>
      <c r="E11382">
        <v>2010</v>
      </c>
      <c r="F11382" s="3" t="s">
        <v>142</v>
      </c>
      <c r="G11382">
        <v>1745.4</v>
      </c>
      <c r="H11382">
        <v>1749.3</v>
      </c>
      <c r="I11382">
        <v>1746.8</v>
      </c>
      <c r="J11382">
        <v>1745.7</v>
      </c>
      <c r="K11382">
        <v>1745</v>
      </c>
      <c r="L11382">
        <v>1745.4</v>
      </c>
      <c r="M11382">
        <v>1745</v>
      </c>
      <c r="N11382">
        <v>1746.4</v>
      </c>
      <c r="O11382">
        <v>1753.7</v>
      </c>
      <c r="P11382">
        <v>1753.4</v>
      </c>
      <c r="Q11382">
        <v>1746.7</v>
      </c>
      <c r="R11382">
        <v>1746.5</v>
      </c>
      <c r="S11382">
        <v>1746.2</v>
      </c>
      <c r="T11382">
        <v>1747.6</v>
      </c>
    </row>
    <row r="11383" spans="1:20" x14ac:dyDescent="0.35">
      <c r="A11383">
        <f t="shared" si="356"/>
        <v>11383</v>
      </c>
      <c r="B11383" s="3" t="s">
        <v>101</v>
      </c>
      <c r="C11383" s="3" t="s">
        <v>75</v>
      </c>
      <c r="D11383" s="3" t="s">
        <v>21</v>
      </c>
      <c r="E11383">
        <v>2011</v>
      </c>
      <c r="F11383" s="3" t="s">
        <v>143</v>
      </c>
      <c r="G11383">
        <v>1745.5</v>
      </c>
      <c r="H11383">
        <v>1747.8</v>
      </c>
      <c r="I11383">
        <v>1748.2</v>
      </c>
      <c r="J11383">
        <v>1746.2</v>
      </c>
      <c r="K11383">
        <v>1748.6</v>
      </c>
      <c r="L11383">
        <v>1746.9</v>
      </c>
      <c r="M11383">
        <v>1748.6</v>
      </c>
      <c r="N11383">
        <v>1752.8</v>
      </c>
      <c r="O11383">
        <v>1760.4</v>
      </c>
      <c r="P11383">
        <v>1758.2</v>
      </c>
      <c r="Q11383">
        <v>1751.6</v>
      </c>
      <c r="R11383">
        <v>1750.9</v>
      </c>
      <c r="S11383">
        <v>1749</v>
      </c>
      <c r="T11383">
        <v>1746.5</v>
      </c>
    </row>
    <row r="11384" spans="1:20" x14ac:dyDescent="0.35">
      <c r="A11384">
        <f t="shared" si="356"/>
        <v>11384</v>
      </c>
      <c r="B11384" s="3" t="s">
        <v>101</v>
      </c>
      <c r="C11384" s="3" t="s">
        <v>75</v>
      </c>
      <c r="D11384" s="3" t="s">
        <v>21</v>
      </c>
      <c r="E11384">
        <v>2012</v>
      </c>
      <c r="F11384" s="3" t="s">
        <v>144</v>
      </c>
      <c r="G11384">
        <v>1745.2</v>
      </c>
      <c r="H11384">
        <v>1751.4</v>
      </c>
      <c r="I11384">
        <v>1746.7</v>
      </c>
      <c r="J11384">
        <v>1745.4</v>
      </c>
      <c r="K11384">
        <v>1745.1</v>
      </c>
      <c r="L11384">
        <v>1754.5</v>
      </c>
      <c r="M11384">
        <v>1756.3</v>
      </c>
      <c r="N11384">
        <v>1757.2</v>
      </c>
      <c r="O11384">
        <v>1758.2</v>
      </c>
      <c r="P11384">
        <v>1766.2</v>
      </c>
      <c r="Q11384">
        <v>1755.7</v>
      </c>
      <c r="R11384">
        <v>1751.5</v>
      </c>
      <c r="S11384">
        <v>1748.7</v>
      </c>
      <c r="T11384">
        <v>1746.3</v>
      </c>
    </row>
    <row r="11385" spans="1:20" x14ac:dyDescent="0.35">
      <c r="A11385">
        <f t="shared" si="356"/>
        <v>11385</v>
      </c>
      <c r="B11385" s="3" t="s">
        <v>101</v>
      </c>
      <c r="C11385" s="3" t="s">
        <v>75</v>
      </c>
      <c r="D11385" s="3" t="s">
        <v>21</v>
      </c>
      <c r="E11385">
        <v>2013</v>
      </c>
      <c r="F11385" s="3" t="s">
        <v>145</v>
      </c>
      <c r="G11385">
        <v>1746.6</v>
      </c>
      <c r="H11385">
        <v>1754.3</v>
      </c>
      <c r="I11385">
        <v>1749.1</v>
      </c>
      <c r="J11385">
        <v>1746.7</v>
      </c>
      <c r="K11385">
        <v>1745.2</v>
      </c>
      <c r="L11385">
        <v>1746</v>
      </c>
      <c r="M11385">
        <v>1747.1</v>
      </c>
      <c r="N11385">
        <v>1749.2</v>
      </c>
      <c r="O11385">
        <v>1759.1</v>
      </c>
      <c r="P11385">
        <v>1759.1</v>
      </c>
      <c r="Q11385">
        <v>1750.3</v>
      </c>
      <c r="R11385">
        <v>1749.7</v>
      </c>
      <c r="S11385">
        <v>1747.4</v>
      </c>
      <c r="T11385">
        <v>1747.6</v>
      </c>
    </row>
    <row r="11386" spans="1:20" x14ac:dyDescent="0.35">
      <c r="A11386">
        <f t="shared" si="356"/>
        <v>11386</v>
      </c>
      <c r="B11386" s="3" t="s">
        <v>101</v>
      </c>
      <c r="C11386" s="3" t="s">
        <v>75</v>
      </c>
      <c r="D11386" s="3" t="s">
        <v>21</v>
      </c>
      <c r="E11386">
        <v>2014</v>
      </c>
      <c r="F11386" s="3" t="s">
        <v>146</v>
      </c>
      <c r="G11386">
        <v>1745.2</v>
      </c>
      <c r="H11386">
        <v>1748.3</v>
      </c>
      <c r="I11386">
        <v>1745.8</v>
      </c>
      <c r="J11386">
        <v>1745.1</v>
      </c>
      <c r="K11386">
        <v>1744.8</v>
      </c>
      <c r="L11386">
        <v>1753.4</v>
      </c>
      <c r="M11386">
        <v>1755.7</v>
      </c>
      <c r="N11386">
        <v>1756.3</v>
      </c>
      <c r="O11386">
        <v>1758.3</v>
      </c>
      <c r="P11386">
        <v>1754.5</v>
      </c>
      <c r="Q11386">
        <v>1748.6</v>
      </c>
      <c r="R11386">
        <v>1747.2</v>
      </c>
      <c r="S11386">
        <v>1746.9</v>
      </c>
      <c r="T11386">
        <v>1747.1</v>
      </c>
    </row>
    <row r="11387" spans="1:20" x14ac:dyDescent="0.35">
      <c r="A11387">
        <f t="shared" si="356"/>
        <v>11387</v>
      </c>
      <c r="B11387" s="3" t="s">
        <v>101</v>
      </c>
      <c r="C11387" s="3" t="s">
        <v>75</v>
      </c>
      <c r="D11387" s="3" t="s">
        <v>21</v>
      </c>
      <c r="E11387">
        <v>2015</v>
      </c>
      <c r="F11387" s="3" t="s">
        <v>147</v>
      </c>
      <c r="G11387">
        <v>1745.6</v>
      </c>
      <c r="H11387">
        <v>1750.6</v>
      </c>
      <c r="I11387">
        <v>1747.6</v>
      </c>
      <c r="J11387">
        <v>1745.7</v>
      </c>
      <c r="K11387">
        <v>1745.8</v>
      </c>
      <c r="L11387">
        <v>1748.6</v>
      </c>
      <c r="M11387">
        <v>1750.5</v>
      </c>
      <c r="N11387">
        <v>1748.1</v>
      </c>
      <c r="O11387">
        <v>1754.3</v>
      </c>
      <c r="P11387">
        <v>1748.3</v>
      </c>
      <c r="Q11387">
        <v>1746.5</v>
      </c>
      <c r="R11387">
        <v>1746.4</v>
      </c>
      <c r="S11387">
        <v>1746.3</v>
      </c>
      <c r="T11387">
        <v>1745.6</v>
      </c>
    </row>
    <row r="11388" spans="1:20" x14ac:dyDescent="0.35">
      <c r="A11388">
        <f t="shared" si="356"/>
        <v>11388</v>
      </c>
      <c r="B11388" s="3" t="s">
        <v>101</v>
      </c>
      <c r="C11388" s="3" t="s">
        <v>75</v>
      </c>
      <c r="D11388" s="3" t="s">
        <v>21</v>
      </c>
      <c r="E11388">
        <v>2016</v>
      </c>
      <c r="F11388" s="3" t="s">
        <v>148</v>
      </c>
      <c r="G11388">
        <v>1745.2</v>
      </c>
      <c r="H11388">
        <v>1748.3</v>
      </c>
      <c r="I11388">
        <v>1746.4</v>
      </c>
      <c r="J11388">
        <v>1746</v>
      </c>
      <c r="K11388">
        <v>1745.7</v>
      </c>
      <c r="L11388">
        <v>1746.4</v>
      </c>
      <c r="M11388">
        <v>1753.8</v>
      </c>
      <c r="N11388">
        <v>1754.5</v>
      </c>
      <c r="O11388">
        <v>1754.4</v>
      </c>
      <c r="P11388">
        <v>1747.4</v>
      </c>
      <c r="Q11388">
        <v>1746.6</v>
      </c>
      <c r="R11388">
        <v>1746.4</v>
      </c>
      <c r="S11388">
        <v>1746.3</v>
      </c>
      <c r="T11388">
        <v>1746.1</v>
      </c>
    </row>
    <row r="11389" spans="1:20" x14ac:dyDescent="0.35">
      <c r="A11389">
        <f t="shared" si="356"/>
        <v>11389</v>
      </c>
      <c r="B11389" s="3" t="s">
        <v>101</v>
      </c>
      <c r="C11389" s="3" t="s">
        <v>75</v>
      </c>
      <c r="D11389" s="3" t="s">
        <v>21</v>
      </c>
      <c r="E11389">
        <v>2017</v>
      </c>
      <c r="F11389" s="3" t="s">
        <v>149</v>
      </c>
      <c r="G11389">
        <v>1748.8</v>
      </c>
      <c r="H11389">
        <v>1754.9</v>
      </c>
      <c r="I11389">
        <v>1750.9</v>
      </c>
      <c r="J11389">
        <v>1744.7</v>
      </c>
      <c r="K11389">
        <v>1745.3</v>
      </c>
      <c r="L11389">
        <v>1757.6</v>
      </c>
      <c r="M11389">
        <v>1757.1</v>
      </c>
      <c r="N11389">
        <v>1757.3</v>
      </c>
      <c r="O11389">
        <v>1760</v>
      </c>
      <c r="P11389">
        <v>1750.9</v>
      </c>
      <c r="Q11389">
        <v>1747.5</v>
      </c>
      <c r="R11389">
        <v>1747.2</v>
      </c>
      <c r="S11389">
        <v>1747.1</v>
      </c>
      <c r="T11389">
        <v>1745.7</v>
      </c>
    </row>
    <row r="11390" spans="1:20" x14ac:dyDescent="0.35">
      <c r="A11390">
        <f t="shared" si="356"/>
        <v>11390</v>
      </c>
      <c r="B11390" s="3" t="s">
        <v>101</v>
      </c>
      <c r="C11390" s="3" t="s">
        <v>75</v>
      </c>
      <c r="D11390" s="3" t="s">
        <v>21</v>
      </c>
      <c r="E11390">
        <v>2018</v>
      </c>
      <c r="F11390" s="3" t="s">
        <v>150</v>
      </c>
      <c r="G11390">
        <v>1745.6</v>
      </c>
      <c r="H11390">
        <v>1754.4</v>
      </c>
      <c r="I11390">
        <v>1746.9</v>
      </c>
      <c r="J11390">
        <v>1747.3</v>
      </c>
      <c r="K11390">
        <v>1748.8</v>
      </c>
      <c r="L11390">
        <v>1746.5</v>
      </c>
      <c r="M11390">
        <v>1746.7</v>
      </c>
      <c r="N11390">
        <v>1753.9</v>
      </c>
      <c r="O11390">
        <v>1758.8</v>
      </c>
      <c r="P11390">
        <v>1749.7</v>
      </c>
      <c r="Q11390">
        <v>1747.1</v>
      </c>
      <c r="R11390">
        <v>1747.2</v>
      </c>
      <c r="S11390">
        <v>1746.9</v>
      </c>
      <c r="T11390">
        <v>1745.5</v>
      </c>
    </row>
    <row r="11391" spans="1:20" x14ac:dyDescent="0.35">
      <c r="A11391">
        <f t="shared" si="356"/>
        <v>11391</v>
      </c>
      <c r="B11391" s="3" t="s">
        <v>101</v>
      </c>
      <c r="C11391" s="3" t="s">
        <v>75</v>
      </c>
      <c r="D11391" s="3" t="s">
        <v>21</v>
      </c>
      <c r="E11391">
        <v>2019</v>
      </c>
      <c r="F11391" s="3" t="s">
        <v>151</v>
      </c>
      <c r="G11391">
        <v>1744.8</v>
      </c>
      <c r="H11391">
        <v>1749.6</v>
      </c>
      <c r="I11391">
        <v>1747</v>
      </c>
      <c r="J11391">
        <v>1745.1</v>
      </c>
      <c r="K11391">
        <v>1744.5</v>
      </c>
      <c r="L11391">
        <v>1744.9</v>
      </c>
      <c r="M11391">
        <v>1745.8</v>
      </c>
      <c r="N11391">
        <v>1748.5</v>
      </c>
      <c r="O11391">
        <v>1755</v>
      </c>
      <c r="P11391">
        <v>1747.4</v>
      </c>
      <c r="Q11391">
        <v>1746.2</v>
      </c>
      <c r="R11391">
        <v>1746.4</v>
      </c>
      <c r="S11391">
        <v>1746.2</v>
      </c>
      <c r="T11391">
        <v>1745.9</v>
      </c>
    </row>
    <row r="11392" spans="1:20" x14ac:dyDescent="0.35">
      <c r="A11392">
        <f t="shared" si="356"/>
        <v>11392</v>
      </c>
      <c r="B11392" s="3" t="s">
        <v>101</v>
      </c>
      <c r="C11392" s="3" t="s">
        <v>75</v>
      </c>
      <c r="D11392" s="3" t="s">
        <v>69</v>
      </c>
      <c r="E11392">
        <v>2010</v>
      </c>
      <c r="F11392" s="3" t="s">
        <v>152</v>
      </c>
      <c r="G11392">
        <v>77</v>
      </c>
      <c r="H11392">
        <v>76.900000000000006</v>
      </c>
      <c r="I11392">
        <v>77.099999999999994</v>
      </c>
      <c r="J11392">
        <v>77</v>
      </c>
      <c r="K11392">
        <v>77.099999999999994</v>
      </c>
      <c r="L11392">
        <v>73.8</v>
      </c>
      <c r="M11392">
        <v>75.8</v>
      </c>
      <c r="N11392">
        <v>74.900000000000006</v>
      </c>
      <c r="O11392">
        <v>74.8</v>
      </c>
      <c r="P11392">
        <v>74.599999999999994</v>
      </c>
      <c r="Q11392">
        <v>75.3</v>
      </c>
      <c r="R11392">
        <v>73.2</v>
      </c>
      <c r="S11392">
        <v>75.400000000000006</v>
      </c>
      <c r="T11392">
        <v>75.7</v>
      </c>
    </row>
    <row r="11393" spans="1:20" x14ac:dyDescent="0.35">
      <c r="A11393">
        <f t="shared" si="356"/>
        <v>11393</v>
      </c>
      <c r="B11393" s="3" t="s">
        <v>101</v>
      </c>
      <c r="C11393" s="3" t="s">
        <v>75</v>
      </c>
      <c r="D11393" s="3" t="s">
        <v>69</v>
      </c>
      <c r="E11393">
        <v>2011</v>
      </c>
      <c r="F11393" s="3" t="s">
        <v>153</v>
      </c>
      <c r="G11393">
        <v>74.099999999999994</v>
      </c>
      <c r="H11393">
        <v>73.400000000000006</v>
      </c>
      <c r="I11393">
        <v>74.900000000000006</v>
      </c>
      <c r="J11393">
        <v>73</v>
      </c>
      <c r="K11393">
        <v>74.400000000000006</v>
      </c>
      <c r="L11393">
        <v>72.599999999999994</v>
      </c>
      <c r="M11393">
        <v>76</v>
      </c>
      <c r="N11393">
        <v>74.599999999999994</v>
      </c>
      <c r="O11393">
        <v>72.7</v>
      </c>
      <c r="P11393">
        <v>74.599999999999994</v>
      </c>
      <c r="Q11393">
        <v>75.5</v>
      </c>
      <c r="R11393">
        <v>75.099999999999994</v>
      </c>
      <c r="S11393">
        <v>74.099999999999994</v>
      </c>
      <c r="T11393">
        <v>75.099999999999994</v>
      </c>
    </row>
    <row r="11394" spans="1:20" x14ac:dyDescent="0.35">
      <c r="A11394">
        <f t="shared" si="356"/>
        <v>11394</v>
      </c>
      <c r="B11394" s="3" t="s">
        <v>101</v>
      </c>
      <c r="C11394" s="3" t="s">
        <v>75</v>
      </c>
      <c r="D11394" s="3" t="s">
        <v>69</v>
      </c>
      <c r="E11394">
        <v>2012</v>
      </c>
      <c r="F11394" s="3" t="s">
        <v>154</v>
      </c>
      <c r="G11394">
        <v>74.599999999999994</v>
      </c>
      <c r="H11394">
        <v>74.599999999999994</v>
      </c>
      <c r="I11394">
        <v>74.599999999999994</v>
      </c>
      <c r="J11394">
        <v>74.8</v>
      </c>
      <c r="K11394">
        <v>74.400000000000006</v>
      </c>
      <c r="L11394">
        <v>71.900000000000006</v>
      </c>
      <c r="M11394">
        <v>74.3</v>
      </c>
      <c r="N11394">
        <v>72.5</v>
      </c>
      <c r="O11394">
        <v>74.900000000000006</v>
      </c>
      <c r="P11394">
        <v>74.3</v>
      </c>
      <c r="Q11394">
        <v>75.5</v>
      </c>
      <c r="R11394">
        <v>74.5</v>
      </c>
      <c r="S11394">
        <v>75.8</v>
      </c>
      <c r="T11394">
        <v>75.8</v>
      </c>
    </row>
    <row r="11395" spans="1:20" x14ac:dyDescent="0.35">
      <c r="A11395">
        <f t="shared" ref="A11395:A11458" si="357">A11394+1</f>
        <v>11395</v>
      </c>
      <c r="B11395" s="3" t="s">
        <v>101</v>
      </c>
      <c r="C11395" s="3" t="s">
        <v>75</v>
      </c>
      <c r="D11395" s="3" t="s">
        <v>69</v>
      </c>
      <c r="E11395">
        <v>2013</v>
      </c>
      <c r="F11395" s="3" t="s">
        <v>155</v>
      </c>
      <c r="G11395">
        <v>73.3</v>
      </c>
      <c r="H11395">
        <v>73.2</v>
      </c>
      <c r="I11395">
        <v>73.2</v>
      </c>
      <c r="J11395">
        <v>75</v>
      </c>
      <c r="K11395">
        <v>75.5</v>
      </c>
      <c r="L11395">
        <v>73.7</v>
      </c>
      <c r="M11395">
        <v>74.599999999999994</v>
      </c>
      <c r="N11395">
        <v>74.599999999999994</v>
      </c>
      <c r="O11395">
        <v>73.3</v>
      </c>
      <c r="P11395">
        <v>74.5</v>
      </c>
      <c r="Q11395">
        <v>75.400000000000006</v>
      </c>
      <c r="R11395">
        <v>74.599999999999994</v>
      </c>
      <c r="S11395">
        <v>75.2</v>
      </c>
      <c r="T11395">
        <v>75.2</v>
      </c>
    </row>
    <row r="11396" spans="1:20" x14ac:dyDescent="0.35">
      <c r="A11396">
        <f t="shared" si="357"/>
        <v>11396</v>
      </c>
      <c r="B11396" s="3" t="s">
        <v>101</v>
      </c>
      <c r="C11396" s="3" t="s">
        <v>75</v>
      </c>
      <c r="D11396" s="3" t="s">
        <v>69</v>
      </c>
      <c r="E11396">
        <v>2014</v>
      </c>
      <c r="F11396" s="3" t="s">
        <v>156</v>
      </c>
      <c r="G11396">
        <v>73.900000000000006</v>
      </c>
      <c r="H11396">
        <v>74.599999999999994</v>
      </c>
      <c r="I11396">
        <v>75.2</v>
      </c>
      <c r="J11396">
        <v>75.900000000000006</v>
      </c>
      <c r="K11396">
        <v>75</v>
      </c>
      <c r="L11396">
        <v>74.2</v>
      </c>
      <c r="M11396">
        <v>74.8</v>
      </c>
      <c r="N11396">
        <v>74</v>
      </c>
      <c r="O11396">
        <v>74.8</v>
      </c>
      <c r="P11396">
        <v>74.5</v>
      </c>
      <c r="Q11396">
        <v>75</v>
      </c>
      <c r="R11396">
        <v>75</v>
      </c>
      <c r="S11396">
        <v>73.400000000000006</v>
      </c>
      <c r="T11396">
        <v>74.8</v>
      </c>
    </row>
    <row r="11397" spans="1:20" x14ac:dyDescent="0.35">
      <c r="A11397">
        <f t="shared" si="357"/>
        <v>11397</v>
      </c>
      <c r="B11397" s="3" t="s">
        <v>101</v>
      </c>
      <c r="C11397" s="3" t="s">
        <v>75</v>
      </c>
      <c r="D11397" s="3" t="s">
        <v>69</v>
      </c>
      <c r="E11397">
        <v>2015</v>
      </c>
      <c r="F11397" s="3" t="s">
        <v>157</v>
      </c>
      <c r="G11397">
        <v>75.900000000000006</v>
      </c>
      <c r="H11397">
        <v>72.599999999999994</v>
      </c>
      <c r="I11397">
        <v>73.599999999999994</v>
      </c>
      <c r="J11397">
        <v>74.8</v>
      </c>
      <c r="K11397">
        <v>73.8</v>
      </c>
      <c r="L11397">
        <v>74.400000000000006</v>
      </c>
      <c r="M11397">
        <v>75.099999999999994</v>
      </c>
      <c r="N11397">
        <v>74.2</v>
      </c>
      <c r="O11397">
        <v>76.2</v>
      </c>
      <c r="P11397">
        <v>74.5</v>
      </c>
      <c r="Q11397">
        <v>75.099999999999994</v>
      </c>
      <c r="R11397">
        <v>75.8</v>
      </c>
      <c r="S11397">
        <v>75.599999999999994</v>
      </c>
      <c r="T11397">
        <v>75.900000000000006</v>
      </c>
    </row>
    <row r="11398" spans="1:20" x14ac:dyDescent="0.35">
      <c r="A11398">
        <f t="shared" si="357"/>
        <v>11398</v>
      </c>
      <c r="B11398" s="3" t="s">
        <v>101</v>
      </c>
      <c r="C11398" s="3" t="s">
        <v>75</v>
      </c>
      <c r="D11398" s="3" t="s">
        <v>69</v>
      </c>
      <c r="E11398">
        <v>2016</v>
      </c>
      <c r="F11398" s="3" t="s">
        <v>158</v>
      </c>
      <c r="G11398">
        <v>73</v>
      </c>
      <c r="H11398">
        <v>74.8</v>
      </c>
      <c r="I11398">
        <v>73.8</v>
      </c>
      <c r="J11398">
        <v>74.2</v>
      </c>
      <c r="K11398">
        <v>74.7</v>
      </c>
      <c r="L11398">
        <v>73.599999999999994</v>
      </c>
      <c r="M11398">
        <v>75.2</v>
      </c>
      <c r="N11398">
        <v>75.099999999999994</v>
      </c>
      <c r="O11398">
        <v>74.5</v>
      </c>
      <c r="P11398">
        <v>74.900000000000006</v>
      </c>
      <c r="Q11398">
        <v>74.900000000000006</v>
      </c>
      <c r="R11398">
        <v>73.900000000000006</v>
      </c>
      <c r="S11398">
        <v>75.8</v>
      </c>
      <c r="T11398">
        <v>75.599999999999994</v>
      </c>
    </row>
    <row r="11399" spans="1:20" x14ac:dyDescent="0.35">
      <c r="A11399">
        <f t="shared" si="357"/>
        <v>11399</v>
      </c>
      <c r="B11399" s="3" t="s">
        <v>101</v>
      </c>
      <c r="C11399" s="3" t="s">
        <v>75</v>
      </c>
      <c r="D11399" s="3" t="s">
        <v>69</v>
      </c>
      <c r="E11399">
        <v>2017</v>
      </c>
      <c r="F11399" s="3" t="s">
        <v>159</v>
      </c>
      <c r="G11399">
        <v>73.5</v>
      </c>
      <c r="H11399">
        <v>73.900000000000006</v>
      </c>
      <c r="I11399">
        <v>74.400000000000006</v>
      </c>
      <c r="J11399">
        <v>74</v>
      </c>
      <c r="K11399">
        <v>72.7</v>
      </c>
      <c r="L11399">
        <v>74.099999999999994</v>
      </c>
      <c r="M11399">
        <v>72.2</v>
      </c>
      <c r="N11399">
        <v>73.2</v>
      </c>
      <c r="O11399">
        <v>72.099999999999994</v>
      </c>
      <c r="P11399">
        <v>73.400000000000006</v>
      </c>
      <c r="Q11399">
        <v>74.599999999999994</v>
      </c>
      <c r="R11399">
        <v>74.3</v>
      </c>
      <c r="S11399">
        <v>72.900000000000006</v>
      </c>
      <c r="T11399">
        <v>75.099999999999994</v>
      </c>
    </row>
    <row r="11400" spans="1:20" x14ac:dyDescent="0.35">
      <c r="A11400">
        <f t="shared" si="357"/>
        <v>11400</v>
      </c>
      <c r="B11400" s="3" t="s">
        <v>101</v>
      </c>
      <c r="C11400" s="3" t="s">
        <v>75</v>
      </c>
      <c r="D11400" s="3" t="s">
        <v>69</v>
      </c>
      <c r="E11400">
        <v>2018</v>
      </c>
      <c r="F11400" s="3" t="s">
        <v>160</v>
      </c>
      <c r="G11400">
        <v>74.2</v>
      </c>
      <c r="H11400">
        <v>73.599999999999994</v>
      </c>
      <c r="I11400">
        <v>74.599999999999994</v>
      </c>
      <c r="J11400">
        <v>72.5</v>
      </c>
      <c r="K11400">
        <v>73.900000000000006</v>
      </c>
      <c r="L11400">
        <v>72.8</v>
      </c>
      <c r="M11400">
        <v>74.599999999999994</v>
      </c>
      <c r="N11400">
        <v>74.2</v>
      </c>
      <c r="O11400">
        <v>75.099999999999994</v>
      </c>
      <c r="P11400">
        <v>72.900000000000006</v>
      </c>
      <c r="Q11400">
        <v>75.900000000000006</v>
      </c>
      <c r="R11400">
        <v>75.900000000000006</v>
      </c>
      <c r="S11400">
        <v>74</v>
      </c>
      <c r="T11400">
        <v>75.3</v>
      </c>
    </row>
    <row r="11401" spans="1:20" x14ac:dyDescent="0.35">
      <c r="A11401">
        <f t="shared" si="357"/>
        <v>11401</v>
      </c>
      <c r="B11401" s="3" t="s">
        <v>101</v>
      </c>
      <c r="C11401" s="3" t="s">
        <v>75</v>
      </c>
      <c r="D11401" s="3" t="s">
        <v>69</v>
      </c>
      <c r="E11401">
        <v>2019</v>
      </c>
      <c r="F11401" s="3" t="s">
        <v>161</v>
      </c>
      <c r="G11401">
        <v>74.099999999999994</v>
      </c>
      <c r="H11401">
        <v>74</v>
      </c>
      <c r="I11401">
        <v>75.8</v>
      </c>
      <c r="J11401">
        <v>74.8</v>
      </c>
      <c r="K11401">
        <v>76.5</v>
      </c>
      <c r="L11401">
        <v>75</v>
      </c>
      <c r="M11401">
        <v>74.3</v>
      </c>
      <c r="N11401">
        <v>73.7</v>
      </c>
      <c r="O11401">
        <v>73.599999999999994</v>
      </c>
      <c r="P11401">
        <v>75.599999999999994</v>
      </c>
      <c r="Q11401">
        <v>75</v>
      </c>
      <c r="R11401">
        <v>76.2</v>
      </c>
      <c r="S11401">
        <v>76.099999999999994</v>
      </c>
      <c r="T11401">
        <v>75.5</v>
      </c>
    </row>
    <row r="11402" spans="1:20" x14ac:dyDescent="0.35">
      <c r="A11402">
        <f t="shared" si="357"/>
        <v>11402</v>
      </c>
      <c r="B11402" s="3" t="s">
        <v>101</v>
      </c>
      <c r="C11402" s="3" t="s">
        <v>77</v>
      </c>
      <c r="D11402" s="3" t="s">
        <v>69</v>
      </c>
      <c r="E11402">
        <v>2010</v>
      </c>
      <c r="F11402" s="3" t="s">
        <v>162</v>
      </c>
      <c r="G11402">
        <v>421.7</v>
      </c>
      <c r="H11402">
        <v>547.4</v>
      </c>
      <c r="I11402">
        <v>611.70000000000005</v>
      </c>
      <c r="J11402">
        <v>578.70000000000005</v>
      </c>
      <c r="K11402">
        <v>568.5</v>
      </c>
      <c r="L11402">
        <v>505.6</v>
      </c>
      <c r="M11402">
        <v>328.6</v>
      </c>
      <c r="N11402">
        <v>270.89999999999998</v>
      </c>
      <c r="O11402">
        <v>420.8</v>
      </c>
      <c r="P11402">
        <v>671.2</v>
      </c>
      <c r="Q11402">
        <v>355.5</v>
      </c>
      <c r="R11402">
        <v>175.2</v>
      </c>
      <c r="S11402">
        <v>151.30000000000001</v>
      </c>
      <c r="T11402">
        <v>399.5</v>
      </c>
    </row>
    <row r="11403" spans="1:20" x14ac:dyDescent="0.35">
      <c r="A11403">
        <f t="shared" si="357"/>
        <v>11403</v>
      </c>
      <c r="B11403" s="3" t="s">
        <v>101</v>
      </c>
      <c r="C11403" s="3" t="s">
        <v>77</v>
      </c>
      <c r="D11403" s="3" t="s">
        <v>69</v>
      </c>
      <c r="E11403">
        <v>2011</v>
      </c>
      <c r="F11403" s="3" t="s">
        <v>163</v>
      </c>
      <c r="G11403">
        <v>460.9</v>
      </c>
      <c r="H11403">
        <v>547.29999999999995</v>
      </c>
      <c r="I11403">
        <v>611.1</v>
      </c>
      <c r="J11403">
        <v>788.7</v>
      </c>
      <c r="K11403">
        <v>820.3</v>
      </c>
      <c r="L11403">
        <v>869.4</v>
      </c>
      <c r="M11403">
        <v>763.4</v>
      </c>
      <c r="N11403">
        <v>626.20000000000005</v>
      </c>
      <c r="O11403">
        <v>624.79999999999995</v>
      </c>
      <c r="P11403">
        <v>560.6</v>
      </c>
      <c r="Q11403">
        <v>617.29999999999995</v>
      </c>
      <c r="R11403">
        <v>428.4</v>
      </c>
      <c r="S11403">
        <v>338.4</v>
      </c>
      <c r="T11403">
        <v>534.6</v>
      </c>
    </row>
    <row r="11404" spans="1:20" x14ac:dyDescent="0.35">
      <c r="A11404">
        <f t="shared" si="357"/>
        <v>11404</v>
      </c>
      <c r="B11404" s="3" t="s">
        <v>101</v>
      </c>
      <c r="C11404" s="3" t="s">
        <v>77</v>
      </c>
      <c r="D11404" s="3" t="s">
        <v>69</v>
      </c>
      <c r="E11404">
        <v>2012</v>
      </c>
      <c r="F11404" s="3" t="s">
        <v>164</v>
      </c>
      <c r="G11404">
        <v>526.4</v>
      </c>
      <c r="H11404">
        <v>566.20000000000005</v>
      </c>
      <c r="I11404">
        <v>621.4</v>
      </c>
      <c r="J11404">
        <v>655.29999999999995</v>
      </c>
      <c r="K11404">
        <v>650.5</v>
      </c>
      <c r="L11404">
        <v>793.1</v>
      </c>
      <c r="M11404">
        <v>712.3</v>
      </c>
      <c r="N11404">
        <v>714.3</v>
      </c>
      <c r="O11404">
        <v>740</v>
      </c>
      <c r="P11404">
        <v>687.4</v>
      </c>
      <c r="Q11404">
        <v>664.3</v>
      </c>
      <c r="R11404">
        <v>492.1</v>
      </c>
      <c r="S11404">
        <v>331.8</v>
      </c>
      <c r="T11404">
        <v>508.4</v>
      </c>
    </row>
    <row r="11405" spans="1:20" x14ac:dyDescent="0.35">
      <c r="A11405">
        <f t="shared" si="357"/>
        <v>11405</v>
      </c>
      <c r="B11405" s="3" t="s">
        <v>101</v>
      </c>
      <c r="C11405" s="3" t="s">
        <v>77</v>
      </c>
      <c r="D11405" s="3" t="s">
        <v>69</v>
      </c>
      <c r="E11405">
        <v>2013</v>
      </c>
      <c r="F11405" s="3" t="s">
        <v>165</v>
      </c>
      <c r="G11405">
        <v>456.2</v>
      </c>
      <c r="H11405">
        <v>592.6</v>
      </c>
      <c r="I11405">
        <v>748.7</v>
      </c>
      <c r="J11405">
        <v>756.1</v>
      </c>
      <c r="K11405">
        <v>581.70000000000005</v>
      </c>
      <c r="L11405">
        <v>568.4</v>
      </c>
      <c r="M11405">
        <v>731.9</v>
      </c>
      <c r="N11405">
        <v>507.8</v>
      </c>
      <c r="O11405">
        <v>658.6</v>
      </c>
      <c r="P11405">
        <v>555.9</v>
      </c>
      <c r="Q11405">
        <v>427.8</v>
      </c>
      <c r="R11405">
        <v>264.39999999999998</v>
      </c>
      <c r="S11405">
        <v>178.2</v>
      </c>
      <c r="T11405">
        <v>461.2</v>
      </c>
    </row>
    <row r="11406" spans="1:20" x14ac:dyDescent="0.35">
      <c r="A11406">
        <f t="shared" si="357"/>
        <v>11406</v>
      </c>
      <c r="B11406" s="3" t="s">
        <v>101</v>
      </c>
      <c r="C11406" s="3" t="s">
        <v>77</v>
      </c>
      <c r="D11406" s="3" t="s">
        <v>69</v>
      </c>
      <c r="E11406">
        <v>2014</v>
      </c>
      <c r="F11406" s="3" t="s">
        <v>166</v>
      </c>
      <c r="G11406">
        <v>482.3</v>
      </c>
      <c r="H11406">
        <v>530</v>
      </c>
      <c r="I11406">
        <v>591.20000000000005</v>
      </c>
      <c r="J11406">
        <v>603.70000000000005</v>
      </c>
      <c r="K11406">
        <v>596.70000000000005</v>
      </c>
      <c r="L11406">
        <v>816.3</v>
      </c>
      <c r="M11406">
        <v>676.9</v>
      </c>
      <c r="N11406">
        <v>616</v>
      </c>
      <c r="O11406">
        <v>658.5</v>
      </c>
      <c r="P11406">
        <v>646.9</v>
      </c>
      <c r="Q11406">
        <v>448.3</v>
      </c>
      <c r="R11406">
        <v>251</v>
      </c>
      <c r="S11406">
        <v>164.1</v>
      </c>
      <c r="T11406">
        <v>427.5</v>
      </c>
    </row>
    <row r="11407" spans="1:20" x14ac:dyDescent="0.35">
      <c r="A11407">
        <f t="shared" si="357"/>
        <v>11407</v>
      </c>
      <c r="B11407" s="3" t="s">
        <v>101</v>
      </c>
      <c r="C11407" s="3" t="s">
        <v>77</v>
      </c>
      <c r="D11407" s="3" t="s">
        <v>69</v>
      </c>
      <c r="E11407">
        <v>2015</v>
      </c>
      <c r="F11407" s="3" t="s">
        <v>167</v>
      </c>
      <c r="G11407">
        <v>429.4</v>
      </c>
      <c r="H11407">
        <v>566.9</v>
      </c>
      <c r="I11407">
        <v>686.3</v>
      </c>
      <c r="J11407">
        <v>817.7</v>
      </c>
      <c r="K11407">
        <v>779.4</v>
      </c>
      <c r="L11407">
        <v>808.5</v>
      </c>
      <c r="M11407">
        <v>637.70000000000005</v>
      </c>
      <c r="N11407">
        <v>212</v>
      </c>
      <c r="O11407">
        <v>313.39999999999998</v>
      </c>
      <c r="P11407">
        <v>232.3</v>
      </c>
      <c r="Q11407">
        <v>163.1</v>
      </c>
      <c r="R11407">
        <v>160.30000000000001</v>
      </c>
      <c r="S11407">
        <v>169</v>
      </c>
      <c r="T11407">
        <v>444.7</v>
      </c>
    </row>
    <row r="11408" spans="1:20" x14ac:dyDescent="0.35">
      <c r="A11408">
        <f t="shared" si="357"/>
        <v>11408</v>
      </c>
      <c r="B11408" s="3" t="s">
        <v>101</v>
      </c>
      <c r="C11408" s="3" t="s">
        <v>77</v>
      </c>
      <c r="D11408" s="3" t="s">
        <v>69</v>
      </c>
      <c r="E11408">
        <v>2016</v>
      </c>
      <c r="F11408" s="3" t="s">
        <v>168</v>
      </c>
      <c r="G11408">
        <v>431.9</v>
      </c>
      <c r="H11408">
        <v>547.1</v>
      </c>
      <c r="I11408">
        <v>595.6</v>
      </c>
      <c r="J11408">
        <v>655.4</v>
      </c>
      <c r="K11408">
        <v>748.9</v>
      </c>
      <c r="L11408">
        <v>828.7</v>
      </c>
      <c r="M11408">
        <v>734.9</v>
      </c>
      <c r="N11408">
        <v>653.4</v>
      </c>
      <c r="O11408">
        <v>552.20000000000005</v>
      </c>
      <c r="P11408">
        <v>374.7</v>
      </c>
      <c r="Q11408">
        <v>219.4</v>
      </c>
      <c r="R11408">
        <v>159.69999999999999</v>
      </c>
      <c r="S11408">
        <v>152.30000000000001</v>
      </c>
      <c r="T11408">
        <v>423.6</v>
      </c>
    </row>
    <row r="11409" spans="1:20" x14ac:dyDescent="0.35">
      <c r="A11409">
        <f t="shared" si="357"/>
        <v>11409</v>
      </c>
      <c r="B11409" s="3" t="s">
        <v>101</v>
      </c>
      <c r="C11409" s="3" t="s">
        <v>77</v>
      </c>
      <c r="D11409" s="3" t="s">
        <v>69</v>
      </c>
      <c r="E11409">
        <v>2017</v>
      </c>
      <c r="F11409" s="3" t="s">
        <v>169</v>
      </c>
      <c r="G11409">
        <v>520.1</v>
      </c>
      <c r="H11409">
        <v>567.5</v>
      </c>
      <c r="I11409">
        <v>638.29999999999995</v>
      </c>
      <c r="J11409">
        <v>719.5</v>
      </c>
      <c r="K11409">
        <v>798.7</v>
      </c>
      <c r="L11409">
        <v>719.8</v>
      </c>
      <c r="M11409">
        <v>613.70000000000005</v>
      </c>
      <c r="N11409">
        <v>650</v>
      </c>
      <c r="O11409">
        <v>592.6</v>
      </c>
      <c r="P11409">
        <v>605.79999999999995</v>
      </c>
      <c r="Q11409">
        <v>334.5</v>
      </c>
      <c r="R11409">
        <v>165.2</v>
      </c>
      <c r="S11409">
        <v>149.1</v>
      </c>
      <c r="T11409">
        <v>492</v>
      </c>
    </row>
    <row r="11410" spans="1:20" x14ac:dyDescent="0.35">
      <c r="A11410">
        <f t="shared" si="357"/>
        <v>11410</v>
      </c>
      <c r="B11410" s="3" t="s">
        <v>101</v>
      </c>
      <c r="C11410" s="3" t="s">
        <v>77</v>
      </c>
      <c r="D11410" s="3" t="s">
        <v>69</v>
      </c>
      <c r="E11410">
        <v>2018</v>
      </c>
      <c r="F11410" s="3" t="s">
        <v>170</v>
      </c>
      <c r="G11410">
        <v>435.1</v>
      </c>
      <c r="H11410">
        <v>546.9</v>
      </c>
      <c r="I11410">
        <v>662.3</v>
      </c>
      <c r="J11410">
        <v>820</v>
      </c>
      <c r="K11410">
        <v>883.1</v>
      </c>
      <c r="L11410">
        <v>817</v>
      </c>
      <c r="M11410">
        <v>731.3</v>
      </c>
      <c r="N11410">
        <v>601.1</v>
      </c>
      <c r="O11410">
        <v>591</v>
      </c>
      <c r="P11410">
        <v>562.20000000000005</v>
      </c>
      <c r="Q11410">
        <v>287.10000000000002</v>
      </c>
      <c r="R11410">
        <v>173.6</v>
      </c>
      <c r="S11410">
        <v>160.9</v>
      </c>
      <c r="T11410">
        <v>417.8</v>
      </c>
    </row>
    <row r="11411" spans="1:20" x14ac:dyDescent="0.35">
      <c r="A11411">
        <f t="shared" si="357"/>
        <v>11411</v>
      </c>
      <c r="B11411" s="3" t="s">
        <v>101</v>
      </c>
      <c r="C11411" s="3" t="s">
        <v>77</v>
      </c>
      <c r="D11411" s="3" t="s">
        <v>69</v>
      </c>
      <c r="E11411">
        <v>2019</v>
      </c>
      <c r="F11411" s="3" t="s">
        <v>171</v>
      </c>
      <c r="G11411">
        <v>408.9</v>
      </c>
      <c r="H11411">
        <v>549.70000000000005</v>
      </c>
      <c r="I11411">
        <v>565.70000000000005</v>
      </c>
      <c r="J11411">
        <v>621.4</v>
      </c>
      <c r="K11411">
        <v>624.29999999999995</v>
      </c>
      <c r="L11411">
        <v>652.4</v>
      </c>
      <c r="M11411">
        <v>728.8</v>
      </c>
      <c r="N11411">
        <v>561.4</v>
      </c>
      <c r="O11411">
        <v>607.1</v>
      </c>
      <c r="P11411">
        <v>423.1</v>
      </c>
      <c r="Q11411">
        <v>172</v>
      </c>
      <c r="R11411">
        <v>181.4</v>
      </c>
      <c r="S11411">
        <v>151.5</v>
      </c>
      <c r="T11411">
        <v>398.5</v>
      </c>
    </row>
    <row r="11412" spans="1:20" x14ac:dyDescent="0.35">
      <c r="A11412">
        <f t="shared" si="357"/>
        <v>11412</v>
      </c>
      <c r="B11412" s="3" t="s">
        <v>101</v>
      </c>
      <c r="C11412" s="3" t="s">
        <v>95</v>
      </c>
      <c r="D11412" s="3" t="s">
        <v>69</v>
      </c>
      <c r="E11412">
        <v>2010</v>
      </c>
      <c r="F11412" s="3" t="s">
        <v>172</v>
      </c>
      <c r="G11412">
        <v>1.3</v>
      </c>
      <c r="H11412">
        <v>1.2</v>
      </c>
      <c r="I11412">
        <v>0.7</v>
      </c>
      <c r="J11412">
        <v>0.6</v>
      </c>
      <c r="K11412">
        <v>0.7</v>
      </c>
      <c r="L11412">
        <v>0.7</v>
      </c>
      <c r="M11412">
        <v>29.3</v>
      </c>
      <c r="N11412">
        <v>89.2</v>
      </c>
      <c r="O11412">
        <v>92.5</v>
      </c>
      <c r="P11412">
        <v>137.80000000000001</v>
      </c>
      <c r="Q11412">
        <v>92</v>
      </c>
      <c r="R11412">
        <v>82.7</v>
      </c>
      <c r="S11412">
        <v>72.900000000000006</v>
      </c>
      <c r="T11412">
        <v>1.5</v>
      </c>
    </row>
    <row r="11413" spans="1:20" x14ac:dyDescent="0.35">
      <c r="A11413">
        <f t="shared" si="357"/>
        <v>11413</v>
      </c>
      <c r="B11413" s="3" t="s">
        <v>101</v>
      </c>
      <c r="C11413" s="3" t="s">
        <v>95</v>
      </c>
      <c r="D11413" s="3" t="s">
        <v>69</v>
      </c>
      <c r="E11413">
        <v>2011</v>
      </c>
      <c r="F11413" s="3" t="s">
        <v>173</v>
      </c>
      <c r="G11413">
        <v>1.3</v>
      </c>
      <c r="H11413">
        <v>1.3</v>
      </c>
      <c r="I11413">
        <v>2.9</v>
      </c>
      <c r="J11413">
        <v>6.2</v>
      </c>
      <c r="K11413">
        <v>4.4000000000000004</v>
      </c>
      <c r="L11413">
        <v>2.7</v>
      </c>
      <c r="M11413">
        <v>108.9</v>
      </c>
      <c r="N11413">
        <v>99.6</v>
      </c>
      <c r="O11413">
        <v>187</v>
      </c>
      <c r="P11413">
        <v>273.8</v>
      </c>
      <c r="Q11413">
        <v>143.1</v>
      </c>
      <c r="R11413">
        <v>92.1</v>
      </c>
      <c r="S11413">
        <v>95.5</v>
      </c>
      <c r="T11413">
        <v>1.3</v>
      </c>
    </row>
    <row r="11414" spans="1:20" x14ac:dyDescent="0.35">
      <c r="A11414">
        <f t="shared" si="357"/>
        <v>11414</v>
      </c>
      <c r="B11414" s="3" t="s">
        <v>101</v>
      </c>
      <c r="C11414" s="3" t="s">
        <v>95</v>
      </c>
      <c r="D11414" s="3" t="s">
        <v>69</v>
      </c>
      <c r="E11414">
        <v>2012</v>
      </c>
      <c r="F11414" s="3" t="s">
        <v>174</v>
      </c>
      <c r="G11414">
        <v>0.6</v>
      </c>
      <c r="H11414">
        <v>5.2</v>
      </c>
      <c r="I11414">
        <v>0.6</v>
      </c>
      <c r="J11414">
        <v>0.5</v>
      </c>
      <c r="K11414">
        <v>0.7</v>
      </c>
      <c r="L11414">
        <v>10.4</v>
      </c>
      <c r="M11414">
        <v>104.3</v>
      </c>
      <c r="N11414">
        <v>144</v>
      </c>
      <c r="O11414">
        <v>134.4</v>
      </c>
      <c r="P11414">
        <v>142.69999999999999</v>
      </c>
      <c r="Q11414">
        <v>128.69999999999999</v>
      </c>
      <c r="R11414">
        <v>89.5</v>
      </c>
      <c r="S11414">
        <v>90.6</v>
      </c>
      <c r="T11414">
        <v>1.6</v>
      </c>
    </row>
    <row r="11415" spans="1:20" x14ac:dyDescent="0.35">
      <c r="A11415">
        <f t="shared" si="357"/>
        <v>11415</v>
      </c>
      <c r="B11415" s="3" t="s">
        <v>101</v>
      </c>
      <c r="C11415" s="3" t="s">
        <v>95</v>
      </c>
      <c r="D11415" s="3" t="s">
        <v>69</v>
      </c>
      <c r="E11415">
        <v>2013</v>
      </c>
      <c r="F11415" s="3" t="s">
        <v>175</v>
      </c>
      <c r="G11415">
        <v>0.7</v>
      </c>
      <c r="H11415">
        <v>1.1000000000000001</v>
      </c>
      <c r="I11415">
        <v>1.1000000000000001</v>
      </c>
      <c r="J11415">
        <v>1.1000000000000001</v>
      </c>
      <c r="K11415">
        <v>12.8</v>
      </c>
      <c r="L11415">
        <v>2.2000000000000002</v>
      </c>
      <c r="M11415">
        <v>49</v>
      </c>
      <c r="N11415">
        <v>98.1</v>
      </c>
      <c r="O11415">
        <v>107.9</v>
      </c>
      <c r="P11415">
        <v>97</v>
      </c>
      <c r="Q11415">
        <v>92.5</v>
      </c>
      <c r="R11415">
        <v>89.1</v>
      </c>
      <c r="S11415">
        <v>88.7</v>
      </c>
      <c r="T11415">
        <v>1.3</v>
      </c>
    </row>
    <row r="11416" spans="1:20" x14ac:dyDescent="0.35">
      <c r="A11416">
        <f t="shared" si="357"/>
        <v>11416</v>
      </c>
      <c r="B11416" s="3" t="s">
        <v>101</v>
      </c>
      <c r="C11416" s="3" t="s">
        <v>95</v>
      </c>
      <c r="D11416" s="3" t="s">
        <v>69</v>
      </c>
      <c r="E11416">
        <v>2014</v>
      </c>
      <c r="F11416" s="3" t="s">
        <v>176</v>
      </c>
      <c r="G11416">
        <v>1.3</v>
      </c>
      <c r="H11416">
        <v>1</v>
      </c>
      <c r="I11416">
        <v>0.6</v>
      </c>
      <c r="J11416">
        <v>0.5</v>
      </c>
      <c r="K11416">
        <v>0.7</v>
      </c>
      <c r="L11416">
        <v>25.3</v>
      </c>
      <c r="M11416">
        <v>57</v>
      </c>
      <c r="N11416">
        <v>101.1</v>
      </c>
      <c r="O11416">
        <v>127.8</v>
      </c>
      <c r="P11416">
        <v>102.8</v>
      </c>
      <c r="Q11416">
        <v>95.7</v>
      </c>
      <c r="R11416">
        <v>95.9</v>
      </c>
      <c r="S11416">
        <v>96.2</v>
      </c>
      <c r="T11416">
        <v>1.6</v>
      </c>
    </row>
    <row r="11417" spans="1:20" x14ac:dyDescent="0.35">
      <c r="A11417">
        <f t="shared" si="357"/>
        <v>11417</v>
      </c>
      <c r="B11417" s="3" t="s">
        <v>101</v>
      </c>
      <c r="C11417" s="3" t="s">
        <v>95</v>
      </c>
      <c r="D11417" s="3" t="s">
        <v>69</v>
      </c>
      <c r="E11417">
        <v>2015</v>
      </c>
      <c r="F11417" s="3" t="s">
        <v>177</v>
      </c>
      <c r="G11417">
        <v>1.1000000000000001</v>
      </c>
      <c r="H11417">
        <v>0.8</v>
      </c>
      <c r="I11417">
        <v>4.2</v>
      </c>
      <c r="J11417">
        <v>0.5</v>
      </c>
      <c r="K11417">
        <v>34.299999999999997</v>
      </c>
      <c r="L11417">
        <v>1.3</v>
      </c>
      <c r="M11417">
        <v>40.700000000000003</v>
      </c>
      <c r="N11417">
        <v>99.8</v>
      </c>
      <c r="O11417">
        <v>99.7</v>
      </c>
      <c r="P11417">
        <v>93.3</v>
      </c>
      <c r="Q11417">
        <v>88</v>
      </c>
      <c r="R11417">
        <v>89.9</v>
      </c>
      <c r="S11417">
        <v>88.7</v>
      </c>
      <c r="T11417">
        <v>1.4</v>
      </c>
    </row>
    <row r="11418" spans="1:20" x14ac:dyDescent="0.35">
      <c r="A11418">
        <f t="shared" si="357"/>
        <v>11418</v>
      </c>
      <c r="B11418" s="3" t="s">
        <v>101</v>
      </c>
      <c r="C11418" s="3" t="s">
        <v>95</v>
      </c>
      <c r="D11418" s="3" t="s">
        <v>69</v>
      </c>
      <c r="E11418">
        <v>2016</v>
      </c>
      <c r="F11418" s="3" t="s">
        <v>178</v>
      </c>
      <c r="G11418">
        <v>0.7</v>
      </c>
      <c r="H11418">
        <v>1.8</v>
      </c>
      <c r="I11418">
        <v>0.7</v>
      </c>
      <c r="J11418">
        <v>0.5</v>
      </c>
      <c r="K11418">
        <v>0.7</v>
      </c>
      <c r="L11418">
        <v>1.7</v>
      </c>
      <c r="M11418">
        <v>47.7</v>
      </c>
      <c r="N11418">
        <v>133.9</v>
      </c>
      <c r="O11418">
        <v>101.6</v>
      </c>
      <c r="P11418">
        <v>96.6</v>
      </c>
      <c r="Q11418">
        <v>93.9</v>
      </c>
      <c r="R11418">
        <v>89.7</v>
      </c>
      <c r="S11418">
        <v>78.099999999999994</v>
      </c>
      <c r="T11418">
        <v>1.3</v>
      </c>
    </row>
    <row r="11419" spans="1:20" x14ac:dyDescent="0.35">
      <c r="A11419">
        <f t="shared" si="357"/>
        <v>11419</v>
      </c>
      <c r="B11419" s="3" t="s">
        <v>101</v>
      </c>
      <c r="C11419" s="3" t="s">
        <v>95</v>
      </c>
      <c r="D11419" s="3" t="s">
        <v>69</v>
      </c>
      <c r="E11419">
        <v>2017</v>
      </c>
      <c r="F11419" s="3" t="s">
        <v>179</v>
      </c>
      <c r="G11419">
        <v>1.1000000000000001</v>
      </c>
      <c r="H11419">
        <v>13.2</v>
      </c>
      <c r="I11419">
        <v>4.5999999999999996</v>
      </c>
      <c r="J11419">
        <v>1</v>
      </c>
      <c r="K11419">
        <v>15.1</v>
      </c>
      <c r="L11419">
        <v>134.4</v>
      </c>
      <c r="M11419">
        <v>209.8</v>
      </c>
      <c r="N11419">
        <v>166.1</v>
      </c>
      <c r="O11419">
        <v>217.6</v>
      </c>
      <c r="P11419">
        <v>177.8</v>
      </c>
      <c r="Q11419">
        <v>95.4</v>
      </c>
      <c r="R11419">
        <v>94.3</v>
      </c>
      <c r="S11419">
        <v>81.599999999999994</v>
      </c>
      <c r="T11419">
        <v>1.2</v>
      </c>
    </row>
    <row r="11420" spans="1:20" x14ac:dyDescent="0.35">
      <c r="A11420">
        <f t="shared" si="357"/>
        <v>11420</v>
      </c>
      <c r="B11420" s="3" t="s">
        <v>101</v>
      </c>
      <c r="C11420" s="3" t="s">
        <v>95</v>
      </c>
      <c r="D11420" s="3" t="s">
        <v>69</v>
      </c>
      <c r="E11420">
        <v>2018</v>
      </c>
      <c r="F11420" s="3" t="s">
        <v>180</v>
      </c>
      <c r="G11420">
        <v>1.1000000000000001</v>
      </c>
      <c r="H11420">
        <v>0.9</v>
      </c>
      <c r="I11420">
        <v>0.5</v>
      </c>
      <c r="J11420">
        <v>0.7</v>
      </c>
      <c r="K11420">
        <v>9.1</v>
      </c>
      <c r="L11420">
        <v>1.3</v>
      </c>
      <c r="M11420">
        <v>56.1</v>
      </c>
      <c r="N11420">
        <v>125.5</v>
      </c>
      <c r="O11420">
        <v>239.6</v>
      </c>
      <c r="P11420">
        <v>116.8</v>
      </c>
      <c r="Q11420">
        <v>95</v>
      </c>
      <c r="R11420">
        <v>91.3</v>
      </c>
      <c r="S11420">
        <v>88.3</v>
      </c>
      <c r="T11420">
        <v>1.4</v>
      </c>
    </row>
    <row r="11421" spans="1:20" x14ac:dyDescent="0.35">
      <c r="A11421">
        <f t="shared" si="357"/>
        <v>11421</v>
      </c>
      <c r="B11421" s="3" t="s">
        <v>101</v>
      </c>
      <c r="C11421" s="3" t="s">
        <v>95</v>
      </c>
      <c r="D11421" s="3" t="s">
        <v>69</v>
      </c>
      <c r="E11421">
        <v>2019</v>
      </c>
      <c r="F11421" s="3" t="s">
        <v>181</v>
      </c>
      <c r="G11421">
        <v>1.1000000000000001</v>
      </c>
      <c r="H11421">
        <v>1</v>
      </c>
      <c r="I11421">
        <v>0.9</v>
      </c>
      <c r="J11421">
        <v>1</v>
      </c>
      <c r="K11421">
        <v>1</v>
      </c>
      <c r="L11421">
        <v>1.2</v>
      </c>
      <c r="M11421">
        <v>50.6</v>
      </c>
      <c r="N11421">
        <v>119.2</v>
      </c>
      <c r="O11421">
        <v>116.7</v>
      </c>
      <c r="P11421">
        <v>107.3</v>
      </c>
      <c r="Q11421">
        <v>94.7</v>
      </c>
      <c r="R11421">
        <v>90.3</v>
      </c>
      <c r="S11421">
        <v>79.400000000000006</v>
      </c>
      <c r="T11421">
        <v>1.3</v>
      </c>
    </row>
    <row r="11422" spans="1:20" x14ac:dyDescent="0.35">
      <c r="A11422">
        <f t="shared" si="357"/>
        <v>11422</v>
      </c>
      <c r="B11422" s="3" t="s">
        <v>101</v>
      </c>
      <c r="C11422" s="3" t="s">
        <v>86</v>
      </c>
      <c r="D11422" s="3" t="s">
        <v>69</v>
      </c>
      <c r="E11422">
        <v>2010</v>
      </c>
      <c r="F11422" s="3" t="s">
        <v>182</v>
      </c>
      <c r="G11422">
        <v>85.1</v>
      </c>
      <c r="H11422">
        <v>113.2</v>
      </c>
      <c r="I11422">
        <v>128.19999999999999</v>
      </c>
      <c r="J11422">
        <v>121.2</v>
      </c>
      <c r="K11422">
        <v>118.2</v>
      </c>
      <c r="L11422">
        <v>107.1</v>
      </c>
      <c r="M11422">
        <v>99.7</v>
      </c>
      <c r="N11422">
        <v>149.5</v>
      </c>
      <c r="O11422">
        <v>189.8</v>
      </c>
      <c r="P11422">
        <v>313.8</v>
      </c>
      <c r="Q11422">
        <v>171.7</v>
      </c>
      <c r="R11422">
        <v>119.8</v>
      </c>
      <c r="S11422">
        <v>104.9</v>
      </c>
      <c r="T11422">
        <v>82.4</v>
      </c>
    </row>
    <row r="11423" spans="1:20" x14ac:dyDescent="0.35">
      <c r="A11423">
        <f t="shared" si="357"/>
        <v>11423</v>
      </c>
      <c r="B11423" s="3" t="s">
        <v>101</v>
      </c>
      <c r="C11423" s="3" t="s">
        <v>86</v>
      </c>
      <c r="D11423" s="3" t="s">
        <v>69</v>
      </c>
      <c r="E11423">
        <v>2011</v>
      </c>
      <c r="F11423" s="3" t="s">
        <v>183</v>
      </c>
      <c r="G11423">
        <v>97</v>
      </c>
      <c r="H11423">
        <v>118</v>
      </c>
      <c r="I11423">
        <v>140.19999999999999</v>
      </c>
      <c r="J11423">
        <v>201.9</v>
      </c>
      <c r="K11423">
        <v>204.7</v>
      </c>
      <c r="L11423">
        <v>218.7</v>
      </c>
      <c r="M11423">
        <v>316</v>
      </c>
      <c r="N11423">
        <v>258.8</v>
      </c>
      <c r="O11423">
        <v>373.3</v>
      </c>
      <c r="P11423">
        <v>462.2</v>
      </c>
      <c r="Q11423">
        <v>311.5</v>
      </c>
      <c r="R11423">
        <v>192.7</v>
      </c>
      <c r="S11423">
        <v>173.7</v>
      </c>
      <c r="T11423">
        <v>112.8</v>
      </c>
    </row>
    <row r="11424" spans="1:20" x14ac:dyDescent="0.35">
      <c r="A11424">
        <f t="shared" si="357"/>
        <v>11424</v>
      </c>
      <c r="B11424" s="3" t="s">
        <v>101</v>
      </c>
      <c r="C11424" s="3" t="s">
        <v>86</v>
      </c>
      <c r="D11424" s="3" t="s">
        <v>69</v>
      </c>
      <c r="E11424">
        <v>2012</v>
      </c>
      <c r="F11424" s="3" t="s">
        <v>184</v>
      </c>
      <c r="G11424">
        <v>111.4</v>
      </c>
      <c r="H11424">
        <v>127.8</v>
      </c>
      <c r="I11424">
        <v>135</v>
      </c>
      <c r="J11424">
        <v>147.30000000000001</v>
      </c>
      <c r="K11424">
        <v>143.1</v>
      </c>
      <c r="L11424">
        <v>203.8</v>
      </c>
      <c r="M11424">
        <v>302.39999999999998</v>
      </c>
      <c r="N11424">
        <v>349.4</v>
      </c>
      <c r="O11424">
        <v>346.8</v>
      </c>
      <c r="P11424">
        <v>337.4</v>
      </c>
      <c r="Q11424">
        <v>310.10000000000002</v>
      </c>
      <c r="R11424">
        <v>206.8</v>
      </c>
      <c r="S11424">
        <v>166</v>
      </c>
      <c r="T11424">
        <v>106.1</v>
      </c>
    </row>
    <row r="11425" spans="1:20" x14ac:dyDescent="0.35">
      <c r="A11425">
        <f t="shared" si="357"/>
        <v>11425</v>
      </c>
      <c r="B11425" s="3" t="s">
        <v>101</v>
      </c>
      <c r="C11425" s="3" t="s">
        <v>86</v>
      </c>
      <c r="D11425" s="3" t="s">
        <v>69</v>
      </c>
      <c r="E11425">
        <v>2013</v>
      </c>
      <c r="F11425" s="3" t="s">
        <v>185</v>
      </c>
      <c r="G11425">
        <v>92.3</v>
      </c>
      <c r="H11425">
        <v>131.4</v>
      </c>
      <c r="I11425">
        <v>179.8</v>
      </c>
      <c r="J11425">
        <v>175.5</v>
      </c>
      <c r="K11425">
        <v>140</v>
      </c>
      <c r="L11425">
        <v>124.2</v>
      </c>
      <c r="M11425">
        <v>229.4</v>
      </c>
      <c r="N11425">
        <v>223</v>
      </c>
      <c r="O11425">
        <v>280.39999999999998</v>
      </c>
      <c r="P11425">
        <v>235.2</v>
      </c>
      <c r="Q11425">
        <v>194.7</v>
      </c>
      <c r="R11425">
        <v>147.80000000000001</v>
      </c>
      <c r="S11425">
        <v>127.1</v>
      </c>
      <c r="T11425">
        <v>95.9</v>
      </c>
    </row>
    <row r="11426" spans="1:20" x14ac:dyDescent="0.35">
      <c r="A11426">
        <f t="shared" si="357"/>
        <v>11426</v>
      </c>
      <c r="B11426" s="3" t="s">
        <v>101</v>
      </c>
      <c r="C11426" s="3" t="s">
        <v>86</v>
      </c>
      <c r="D11426" s="3" t="s">
        <v>69</v>
      </c>
      <c r="E11426">
        <v>2014</v>
      </c>
      <c r="F11426" s="3" t="s">
        <v>186</v>
      </c>
      <c r="G11426">
        <v>102.1</v>
      </c>
      <c r="H11426">
        <v>113.3</v>
      </c>
      <c r="I11426">
        <v>128.80000000000001</v>
      </c>
      <c r="J11426">
        <v>129.4</v>
      </c>
      <c r="K11426">
        <v>129.5</v>
      </c>
      <c r="L11426">
        <v>233.2</v>
      </c>
      <c r="M11426">
        <v>222.9</v>
      </c>
      <c r="N11426">
        <v>255.8</v>
      </c>
      <c r="O11426">
        <v>303.89999999999998</v>
      </c>
      <c r="P11426">
        <v>269.7</v>
      </c>
      <c r="Q11426">
        <v>203.9</v>
      </c>
      <c r="R11426">
        <v>152.1</v>
      </c>
      <c r="S11426">
        <v>132.1</v>
      </c>
      <c r="T11426">
        <v>86.8</v>
      </c>
    </row>
    <row r="11427" spans="1:20" x14ac:dyDescent="0.35">
      <c r="A11427">
        <f t="shared" si="357"/>
        <v>11427</v>
      </c>
      <c r="B11427" s="3" t="s">
        <v>101</v>
      </c>
      <c r="C11427" s="3" t="s">
        <v>86</v>
      </c>
      <c r="D11427" s="3" t="s">
        <v>69</v>
      </c>
      <c r="E11427">
        <v>2015</v>
      </c>
      <c r="F11427" s="3" t="s">
        <v>187</v>
      </c>
      <c r="G11427">
        <v>90.5</v>
      </c>
      <c r="H11427">
        <v>124.2</v>
      </c>
      <c r="I11427">
        <v>163.4</v>
      </c>
      <c r="J11427">
        <v>194.2</v>
      </c>
      <c r="K11427">
        <v>232.1</v>
      </c>
      <c r="L11427">
        <v>191.2</v>
      </c>
      <c r="M11427">
        <v>191.1</v>
      </c>
      <c r="N11427">
        <v>148</v>
      </c>
      <c r="O11427">
        <v>175.3</v>
      </c>
      <c r="P11427">
        <v>146.9</v>
      </c>
      <c r="Q11427">
        <v>124</v>
      </c>
      <c r="R11427">
        <v>124.6</v>
      </c>
      <c r="S11427">
        <v>125.3</v>
      </c>
      <c r="T11427">
        <v>91.1</v>
      </c>
    </row>
    <row r="11428" spans="1:20" x14ac:dyDescent="0.35">
      <c r="A11428">
        <f t="shared" si="357"/>
        <v>11428</v>
      </c>
      <c r="B11428" s="3" t="s">
        <v>101</v>
      </c>
      <c r="C11428" s="3" t="s">
        <v>86</v>
      </c>
      <c r="D11428" s="3" t="s">
        <v>69</v>
      </c>
      <c r="E11428">
        <v>2016</v>
      </c>
      <c r="F11428" s="3" t="s">
        <v>188</v>
      </c>
      <c r="G11428">
        <v>89.9</v>
      </c>
      <c r="H11428">
        <v>121.4</v>
      </c>
      <c r="I11428">
        <v>139.19999999999999</v>
      </c>
      <c r="J11428">
        <v>148.1</v>
      </c>
      <c r="K11428">
        <v>174.4</v>
      </c>
      <c r="L11428">
        <v>205.2</v>
      </c>
      <c r="M11428">
        <v>230.4</v>
      </c>
      <c r="N11428">
        <v>310</v>
      </c>
      <c r="O11428">
        <v>241.2</v>
      </c>
      <c r="P11428">
        <v>186.6</v>
      </c>
      <c r="Q11428">
        <v>143.4</v>
      </c>
      <c r="R11428">
        <v>124.9</v>
      </c>
      <c r="S11428">
        <v>111.1</v>
      </c>
      <c r="T11428">
        <v>86.5</v>
      </c>
    </row>
    <row r="11429" spans="1:20" x14ac:dyDescent="0.35">
      <c r="A11429">
        <f t="shared" si="357"/>
        <v>11429</v>
      </c>
      <c r="B11429" s="3" t="s">
        <v>101</v>
      </c>
      <c r="C11429" s="3" t="s">
        <v>86</v>
      </c>
      <c r="D11429" s="3" t="s">
        <v>69</v>
      </c>
      <c r="E11429">
        <v>2017</v>
      </c>
      <c r="F11429" s="3" t="s">
        <v>189</v>
      </c>
      <c r="G11429">
        <v>110.2</v>
      </c>
      <c r="H11429">
        <v>139.80000000000001</v>
      </c>
      <c r="I11429">
        <v>148.4</v>
      </c>
      <c r="J11429">
        <v>167.1</v>
      </c>
      <c r="K11429">
        <v>215.3</v>
      </c>
      <c r="L11429">
        <v>348.6</v>
      </c>
      <c r="M11429">
        <v>402.2</v>
      </c>
      <c r="N11429">
        <v>359.6</v>
      </c>
      <c r="O11429">
        <v>402.6</v>
      </c>
      <c r="P11429">
        <v>354.1</v>
      </c>
      <c r="Q11429">
        <v>174.2</v>
      </c>
      <c r="R11429">
        <v>131</v>
      </c>
      <c r="S11429">
        <v>114.3</v>
      </c>
      <c r="T11429">
        <v>104</v>
      </c>
    </row>
    <row r="11430" spans="1:20" x14ac:dyDescent="0.35">
      <c r="A11430">
        <f t="shared" si="357"/>
        <v>11430</v>
      </c>
      <c r="B11430" s="3" t="s">
        <v>101</v>
      </c>
      <c r="C11430" s="3" t="s">
        <v>86</v>
      </c>
      <c r="D11430" s="3" t="s">
        <v>69</v>
      </c>
      <c r="E11430">
        <v>2018</v>
      </c>
      <c r="F11430" s="3" t="s">
        <v>190</v>
      </c>
      <c r="G11430">
        <v>90.8</v>
      </c>
      <c r="H11430">
        <v>121</v>
      </c>
      <c r="I11430">
        <v>148.80000000000001</v>
      </c>
      <c r="J11430">
        <v>200.1</v>
      </c>
      <c r="K11430">
        <v>237.4</v>
      </c>
      <c r="L11430">
        <v>197.7</v>
      </c>
      <c r="M11430">
        <v>241</v>
      </c>
      <c r="N11430">
        <v>288.5</v>
      </c>
      <c r="O11430">
        <v>428.1</v>
      </c>
      <c r="P11430">
        <v>265.89999999999998</v>
      </c>
      <c r="Q11430">
        <v>162</v>
      </c>
      <c r="R11430">
        <v>129.1</v>
      </c>
      <c r="S11430">
        <v>123.2</v>
      </c>
      <c r="T11430">
        <v>88.1</v>
      </c>
    </row>
    <row r="11431" spans="1:20" x14ac:dyDescent="0.35">
      <c r="A11431">
        <f t="shared" si="357"/>
        <v>11431</v>
      </c>
      <c r="B11431" s="3" t="s">
        <v>101</v>
      </c>
      <c r="C11431" s="3" t="s">
        <v>86</v>
      </c>
      <c r="D11431" s="3" t="s">
        <v>69</v>
      </c>
      <c r="E11431">
        <v>2019</v>
      </c>
      <c r="F11431" s="3" t="s">
        <v>191</v>
      </c>
      <c r="G11431">
        <v>86.1</v>
      </c>
      <c r="H11431">
        <v>120</v>
      </c>
      <c r="I11431">
        <v>120.7</v>
      </c>
      <c r="J11431">
        <v>133.1</v>
      </c>
      <c r="K11431">
        <v>132.80000000000001</v>
      </c>
      <c r="L11431">
        <v>146.5</v>
      </c>
      <c r="M11431">
        <v>229.2</v>
      </c>
      <c r="N11431">
        <v>265.7</v>
      </c>
      <c r="O11431">
        <v>276.3</v>
      </c>
      <c r="P11431">
        <v>211.9</v>
      </c>
      <c r="Q11431">
        <v>132.5</v>
      </c>
      <c r="R11431">
        <v>130.1</v>
      </c>
      <c r="S11431">
        <v>111.4</v>
      </c>
      <c r="T11431">
        <v>83.8</v>
      </c>
    </row>
    <row r="11432" spans="1:20" x14ac:dyDescent="0.35">
      <c r="A11432">
        <f t="shared" si="357"/>
        <v>11432</v>
      </c>
      <c r="B11432" s="3" t="s">
        <v>101</v>
      </c>
      <c r="C11432" s="3" t="s">
        <v>75</v>
      </c>
      <c r="D11432" s="3" t="s">
        <v>33</v>
      </c>
      <c r="E11432">
        <v>2010</v>
      </c>
      <c r="F11432" s="3" t="s">
        <v>192</v>
      </c>
      <c r="G11432">
        <v>2174.1</v>
      </c>
      <c r="H11432">
        <v>2173.6</v>
      </c>
      <c r="I11432">
        <v>2174.3000000000002</v>
      </c>
      <c r="J11432">
        <v>2173.9</v>
      </c>
      <c r="K11432">
        <v>2173.6999999999998</v>
      </c>
      <c r="L11432">
        <v>2173.8000000000002</v>
      </c>
      <c r="M11432">
        <v>2173.4</v>
      </c>
      <c r="N11432">
        <v>2174.1</v>
      </c>
      <c r="O11432">
        <v>2173.1</v>
      </c>
      <c r="P11432">
        <v>2174.5</v>
      </c>
      <c r="Q11432">
        <v>2173.9</v>
      </c>
      <c r="R11432">
        <v>2173.6999999999998</v>
      </c>
      <c r="S11432">
        <v>2173</v>
      </c>
      <c r="T11432">
        <v>2171.3000000000002</v>
      </c>
    </row>
    <row r="11433" spans="1:20" x14ac:dyDescent="0.35">
      <c r="A11433">
        <f t="shared" si="357"/>
        <v>11433</v>
      </c>
      <c r="B11433" s="3" t="s">
        <v>101</v>
      </c>
      <c r="C11433" s="3" t="s">
        <v>75</v>
      </c>
      <c r="D11433" s="3" t="s">
        <v>33</v>
      </c>
      <c r="E11433">
        <v>2011</v>
      </c>
      <c r="F11433" s="3" t="s">
        <v>193</v>
      </c>
      <c r="G11433">
        <v>2172.6999999999998</v>
      </c>
      <c r="H11433">
        <v>2174.3000000000002</v>
      </c>
      <c r="I11433">
        <v>2173.6</v>
      </c>
      <c r="J11433">
        <v>2173.6</v>
      </c>
      <c r="K11433">
        <v>2172.4</v>
      </c>
      <c r="L11433">
        <v>2173.6</v>
      </c>
      <c r="M11433">
        <v>2172.9</v>
      </c>
      <c r="N11433">
        <v>2171.9</v>
      </c>
      <c r="O11433">
        <v>2173.8000000000002</v>
      </c>
      <c r="P11433">
        <v>2174.1999999999998</v>
      </c>
      <c r="Q11433">
        <v>2174.3000000000002</v>
      </c>
      <c r="R11433">
        <v>2173.8000000000002</v>
      </c>
      <c r="S11433">
        <v>2173</v>
      </c>
      <c r="T11433">
        <v>2173.5</v>
      </c>
    </row>
    <row r="11434" spans="1:20" x14ac:dyDescent="0.35">
      <c r="A11434">
        <f t="shared" si="357"/>
        <v>11434</v>
      </c>
      <c r="B11434" s="3" t="s">
        <v>101</v>
      </c>
      <c r="C11434" s="3" t="s">
        <v>75</v>
      </c>
      <c r="D11434" s="3" t="s">
        <v>33</v>
      </c>
      <c r="E11434">
        <v>2012</v>
      </c>
      <c r="F11434" s="3" t="s">
        <v>194</v>
      </c>
      <c r="G11434">
        <v>2173.6999999999998</v>
      </c>
      <c r="H11434">
        <v>2172.8000000000002</v>
      </c>
      <c r="I11434">
        <v>2174</v>
      </c>
      <c r="J11434">
        <v>2173.4</v>
      </c>
      <c r="K11434">
        <v>2173.3000000000002</v>
      </c>
      <c r="L11434">
        <v>2172.8000000000002</v>
      </c>
      <c r="M11434">
        <v>2172.6</v>
      </c>
      <c r="N11434">
        <v>2173.8000000000002</v>
      </c>
      <c r="O11434">
        <v>2173.4</v>
      </c>
      <c r="P11434">
        <v>2174.3000000000002</v>
      </c>
      <c r="Q11434">
        <v>2173.6999999999998</v>
      </c>
      <c r="R11434">
        <v>2173.5</v>
      </c>
      <c r="S11434">
        <v>2173.8000000000002</v>
      </c>
      <c r="T11434">
        <v>2173.4</v>
      </c>
    </row>
    <row r="11435" spans="1:20" x14ac:dyDescent="0.35">
      <c r="A11435">
        <f t="shared" si="357"/>
        <v>11435</v>
      </c>
      <c r="B11435" s="3" t="s">
        <v>101</v>
      </c>
      <c r="C11435" s="3" t="s">
        <v>75</v>
      </c>
      <c r="D11435" s="3" t="s">
        <v>33</v>
      </c>
      <c r="E11435">
        <v>2013</v>
      </c>
      <c r="F11435" s="3" t="s">
        <v>195</v>
      </c>
      <c r="G11435">
        <v>2173.5</v>
      </c>
      <c r="H11435">
        <v>2174.3000000000002</v>
      </c>
      <c r="I11435">
        <v>2174.1</v>
      </c>
      <c r="J11435">
        <v>2173.8000000000002</v>
      </c>
      <c r="K11435">
        <v>2173.3000000000002</v>
      </c>
      <c r="L11435">
        <v>2173.5</v>
      </c>
      <c r="M11435">
        <v>2173.8000000000002</v>
      </c>
      <c r="N11435">
        <v>2173.6999999999998</v>
      </c>
      <c r="O11435">
        <v>2173.4</v>
      </c>
      <c r="P11435">
        <v>2173.6999999999998</v>
      </c>
      <c r="Q11435">
        <v>2173.1</v>
      </c>
      <c r="R11435">
        <v>2173.9</v>
      </c>
      <c r="S11435">
        <v>2172.5</v>
      </c>
      <c r="T11435">
        <v>2174.1</v>
      </c>
    </row>
    <row r="11436" spans="1:20" x14ac:dyDescent="0.35">
      <c r="A11436">
        <f t="shared" si="357"/>
        <v>11436</v>
      </c>
      <c r="B11436" s="3" t="s">
        <v>101</v>
      </c>
      <c r="C11436" s="3" t="s">
        <v>75</v>
      </c>
      <c r="D11436" s="3" t="s">
        <v>33</v>
      </c>
      <c r="E11436">
        <v>2014</v>
      </c>
      <c r="F11436" s="3" t="s">
        <v>196</v>
      </c>
      <c r="G11436">
        <v>2173.9</v>
      </c>
      <c r="H11436">
        <v>2173.8000000000002</v>
      </c>
      <c r="I11436">
        <v>2173.6</v>
      </c>
      <c r="J11436">
        <v>2173.4</v>
      </c>
      <c r="K11436">
        <v>2174.1999999999998</v>
      </c>
      <c r="L11436">
        <v>2171.1</v>
      </c>
      <c r="M11436">
        <v>2170.5</v>
      </c>
      <c r="N11436">
        <v>2173.8000000000002</v>
      </c>
      <c r="O11436">
        <v>2173.8000000000002</v>
      </c>
      <c r="P11436">
        <v>2173.5</v>
      </c>
      <c r="Q11436">
        <v>2171.4</v>
      </c>
      <c r="R11436">
        <v>2173</v>
      </c>
      <c r="S11436">
        <v>2171.8000000000002</v>
      </c>
      <c r="T11436">
        <v>2173.1</v>
      </c>
    </row>
    <row r="11437" spans="1:20" x14ac:dyDescent="0.35">
      <c r="A11437">
        <f t="shared" si="357"/>
        <v>11437</v>
      </c>
      <c r="B11437" s="3" t="s">
        <v>101</v>
      </c>
      <c r="C11437" s="3" t="s">
        <v>75</v>
      </c>
      <c r="D11437" s="3" t="s">
        <v>33</v>
      </c>
      <c r="E11437">
        <v>2015</v>
      </c>
      <c r="F11437" s="3" t="s">
        <v>197</v>
      </c>
      <c r="G11437">
        <v>2173.6</v>
      </c>
      <c r="H11437">
        <v>2173.6999999999998</v>
      </c>
      <c r="I11437">
        <v>2174.1</v>
      </c>
      <c r="J11437">
        <v>2173.4</v>
      </c>
      <c r="K11437">
        <v>2173</v>
      </c>
      <c r="L11437">
        <v>2173.5</v>
      </c>
      <c r="M11437">
        <v>2172.5</v>
      </c>
      <c r="N11437">
        <v>2173.4</v>
      </c>
      <c r="O11437">
        <v>2172</v>
      </c>
      <c r="P11437">
        <v>2174</v>
      </c>
      <c r="Q11437">
        <v>2173.1</v>
      </c>
      <c r="R11437">
        <v>2173.3000000000002</v>
      </c>
      <c r="S11437">
        <v>2173.9</v>
      </c>
      <c r="T11437">
        <v>2173</v>
      </c>
    </row>
    <row r="11438" spans="1:20" x14ac:dyDescent="0.35">
      <c r="A11438">
        <f t="shared" si="357"/>
        <v>11438</v>
      </c>
      <c r="B11438" s="3" t="s">
        <v>101</v>
      </c>
      <c r="C11438" s="3" t="s">
        <v>75</v>
      </c>
      <c r="D11438" s="3" t="s">
        <v>33</v>
      </c>
      <c r="E11438">
        <v>2016</v>
      </c>
      <c r="F11438" s="3" t="s">
        <v>198</v>
      </c>
      <c r="G11438">
        <v>2173.6999999999998</v>
      </c>
      <c r="H11438">
        <v>2173.1999999999998</v>
      </c>
      <c r="I11438">
        <v>2173.1</v>
      </c>
      <c r="J11438">
        <v>2173.6</v>
      </c>
      <c r="K11438">
        <v>2173.8000000000002</v>
      </c>
      <c r="L11438">
        <v>2172.9</v>
      </c>
      <c r="M11438">
        <v>2172.9</v>
      </c>
      <c r="N11438">
        <v>2172.9</v>
      </c>
      <c r="O11438">
        <v>2173.8000000000002</v>
      </c>
      <c r="P11438">
        <v>2172.8000000000002</v>
      </c>
      <c r="Q11438">
        <v>2172.9</v>
      </c>
      <c r="R11438">
        <v>2173.4</v>
      </c>
      <c r="S11438">
        <v>2173.8000000000002</v>
      </c>
      <c r="T11438">
        <v>2173</v>
      </c>
    </row>
    <row r="11439" spans="1:20" x14ac:dyDescent="0.35">
      <c r="A11439">
        <f t="shared" si="357"/>
        <v>11439</v>
      </c>
      <c r="B11439" s="3" t="s">
        <v>101</v>
      </c>
      <c r="C11439" s="3" t="s">
        <v>75</v>
      </c>
      <c r="D11439" s="3" t="s">
        <v>33</v>
      </c>
      <c r="E11439">
        <v>2017</v>
      </c>
      <c r="F11439" s="3" t="s">
        <v>199</v>
      </c>
      <c r="G11439">
        <v>2172</v>
      </c>
      <c r="H11439">
        <v>2173.4</v>
      </c>
      <c r="I11439">
        <v>2173.9</v>
      </c>
      <c r="J11439">
        <v>2173</v>
      </c>
      <c r="K11439">
        <v>2173.5</v>
      </c>
      <c r="L11439">
        <v>2174.1999999999998</v>
      </c>
      <c r="M11439">
        <v>2173.8000000000002</v>
      </c>
      <c r="N11439">
        <v>2172.9</v>
      </c>
      <c r="O11439">
        <v>2173</v>
      </c>
      <c r="P11439">
        <v>2173.6999999999998</v>
      </c>
      <c r="Q11439">
        <v>2173</v>
      </c>
      <c r="R11439">
        <v>2173.6</v>
      </c>
      <c r="S11439">
        <v>2173.1</v>
      </c>
      <c r="T11439">
        <v>2172.1</v>
      </c>
    </row>
    <row r="11440" spans="1:20" x14ac:dyDescent="0.35">
      <c r="A11440">
        <f t="shared" si="357"/>
        <v>11440</v>
      </c>
      <c r="B11440" s="3" t="s">
        <v>101</v>
      </c>
      <c r="C11440" s="3" t="s">
        <v>75</v>
      </c>
      <c r="D11440" s="3" t="s">
        <v>33</v>
      </c>
      <c r="E11440">
        <v>2018</v>
      </c>
      <c r="F11440" s="3" t="s">
        <v>200</v>
      </c>
      <c r="G11440">
        <v>2173</v>
      </c>
      <c r="H11440">
        <v>2173.1</v>
      </c>
      <c r="I11440">
        <v>2172.9</v>
      </c>
      <c r="J11440">
        <v>2172.6</v>
      </c>
      <c r="K11440">
        <v>2172.9</v>
      </c>
      <c r="L11440">
        <v>2172.9</v>
      </c>
      <c r="M11440">
        <v>2173.6</v>
      </c>
      <c r="N11440">
        <v>2172.6999999999998</v>
      </c>
      <c r="O11440">
        <v>2172.9</v>
      </c>
      <c r="P11440">
        <v>2173.5</v>
      </c>
      <c r="Q11440">
        <v>2173.3000000000002</v>
      </c>
      <c r="R11440">
        <v>2173.4</v>
      </c>
      <c r="S11440">
        <v>2174</v>
      </c>
      <c r="T11440">
        <v>2172.3000000000002</v>
      </c>
    </row>
    <row r="11441" spans="1:20" x14ac:dyDescent="0.35">
      <c r="A11441">
        <f t="shared" si="357"/>
        <v>11441</v>
      </c>
      <c r="B11441" s="3" t="s">
        <v>101</v>
      </c>
      <c r="C11441" s="3" t="s">
        <v>75</v>
      </c>
      <c r="D11441" s="3" t="s">
        <v>33</v>
      </c>
      <c r="E11441">
        <v>2019</v>
      </c>
      <c r="F11441" s="3" t="s">
        <v>201</v>
      </c>
      <c r="G11441">
        <v>2171.6</v>
      </c>
      <c r="H11441">
        <v>2174.1</v>
      </c>
      <c r="I11441">
        <v>2173.1999999999998</v>
      </c>
      <c r="J11441">
        <v>2172.5</v>
      </c>
      <c r="K11441">
        <v>2173.5</v>
      </c>
      <c r="L11441">
        <v>2172.6</v>
      </c>
      <c r="M11441">
        <v>2173.1</v>
      </c>
      <c r="N11441">
        <v>2173.1</v>
      </c>
      <c r="O11441">
        <v>2173.4</v>
      </c>
      <c r="P11441">
        <v>2173.5</v>
      </c>
      <c r="Q11441">
        <v>2170.3000000000002</v>
      </c>
      <c r="R11441">
        <v>2171</v>
      </c>
      <c r="S11441">
        <v>2171.9</v>
      </c>
      <c r="T11441">
        <v>2170.5</v>
      </c>
    </row>
    <row r="11442" spans="1:20" x14ac:dyDescent="0.35">
      <c r="A11442">
        <f t="shared" si="357"/>
        <v>11442</v>
      </c>
      <c r="B11442" s="3" t="s">
        <v>101</v>
      </c>
      <c r="C11442" s="3" t="s">
        <v>86</v>
      </c>
      <c r="D11442" s="3" t="s">
        <v>33</v>
      </c>
      <c r="E11442">
        <v>2010</v>
      </c>
      <c r="F11442" s="3" t="s">
        <v>202</v>
      </c>
      <c r="G11442">
        <v>9.1999999999999993</v>
      </c>
      <c r="H11442">
        <v>10.7</v>
      </c>
      <c r="I11442">
        <v>9.6999999999999993</v>
      </c>
      <c r="J11442">
        <v>10.8</v>
      </c>
      <c r="K11442">
        <v>10.6</v>
      </c>
      <c r="L11442">
        <v>7.7</v>
      </c>
      <c r="M11442">
        <v>7.9</v>
      </c>
      <c r="N11442">
        <v>13.9</v>
      </c>
      <c r="O11442">
        <v>22.4</v>
      </c>
      <c r="P11442">
        <v>54.1</v>
      </c>
      <c r="Q11442">
        <v>26.3</v>
      </c>
      <c r="R11442">
        <v>13.6</v>
      </c>
      <c r="S11442">
        <v>10.3</v>
      </c>
      <c r="T11442">
        <v>12.8</v>
      </c>
    </row>
    <row r="11443" spans="1:20" x14ac:dyDescent="0.35">
      <c r="A11443">
        <f t="shared" si="357"/>
        <v>11443</v>
      </c>
      <c r="B11443" s="3" t="s">
        <v>101</v>
      </c>
      <c r="C11443" s="3" t="s">
        <v>86</v>
      </c>
      <c r="D11443" s="3" t="s">
        <v>33</v>
      </c>
      <c r="E11443">
        <v>2011</v>
      </c>
      <c r="F11443" s="3" t="s">
        <v>203</v>
      </c>
      <c r="G11443">
        <v>10.199999999999999</v>
      </c>
      <c r="H11443">
        <v>11.5</v>
      </c>
      <c r="I11443">
        <v>13.7</v>
      </c>
      <c r="J11443">
        <v>16.8</v>
      </c>
      <c r="K11443">
        <v>20.2</v>
      </c>
      <c r="L11443">
        <v>17.899999999999999</v>
      </c>
      <c r="M11443">
        <v>30.4</v>
      </c>
      <c r="N11443">
        <v>28.7</v>
      </c>
      <c r="O11443">
        <v>63.8</v>
      </c>
      <c r="P11443">
        <v>102.2</v>
      </c>
      <c r="Q11443">
        <v>62.9</v>
      </c>
      <c r="R11443">
        <v>23</v>
      </c>
      <c r="S11443">
        <v>13.9</v>
      </c>
      <c r="T11443">
        <v>10.4</v>
      </c>
    </row>
    <row r="11444" spans="1:20" x14ac:dyDescent="0.35">
      <c r="A11444">
        <f t="shared" si="357"/>
        <v>11444</v>
      </c>
      <c r="B11444" s="3" t="s">
        <v>101</v>
      </c>
      <c r="C11444" s="3" t="s">
        <v>86</v>
      </c>
      <c r="D11444" s="3" t="s">
        <v>33</v>
      </c>
      <c r="E11444">
        <v>2012</v>
      </c>
      <c r="F11444" s="3" t="s">
        <v>204</v>
      </c>
      <c r="G11444">
        <v>13</v>
      </c>
      <c r="H11444">
        <v>12</v>
      </c>
      <c r="I11444">
        <v>11.5</v>
      </c>
      <c r="J11444">
        <v>12.7</v>
      </c>
      <c r="K11444">
        <v>10.5</v>
      </c>
      <c r="L11444">
        <v>15.5</v>
      </c>
      <c r="M11444">
        <v>25.5</v>
      </c>
      <c r="N11444">
        <v>52.9</v>
      </c>
      <c r="O11444">
        <v>60.5</v>
      </c>
      <c r="P11444">
        <v>67.7</v>
      </c>
      <c r="Q11444">
        <v>34.200000000000003</v>
      </c>
      <c r="R11444">
        <v>12.5</v>
      </c>
      <c r="S11444">
        <v>9.9</v>
      </c>
      <c r="T11444">
        <v>6.5</v>
      </c>
    </row>
    <row r="11445" spans="1:20" x14ac:dyDescent="0.35">
      <c r="A11445">
        <f t="shared" si="357"/>
        <v>11445</v>
      </c>
      <c r="B11445" s="3" t="s">
        <v>101</v>
      </c>
      <c r="C11445" s="3" t="s">
        <v>86</v>
      </c>
      <c r="D11445" s="3" t="s">
        <v>33</v>
      </c>
      <c r="E11445">
        <v>2013</v>
      </c>
      <c r="F11445" s="3" t="s">
        <v>205</v>
      </c>
      <c r="G11445">
        <v>10.1</v>
      </c>
      <c r="H11445">
        <v>15.5</v>
      </c>
      <c r="I11445">
        <v>17.7</v>
      </c>
      <c r="J11445">
        <v>13.6</v>
      </c>
      <c r="K11445">
        <v>13.1</v>
      </c>
      <c r="L11445">
        <v>11.9</v>
      </c>
      <c r="M11445">
        <v>23.2</v>
      </c>
      <c r="N11445">
        <v>26</v>
      </c>
      <c r="O11445">
        <v>53.6</v>
      </c>
      <c r="P11445">
        <v>42</v>
      </c>
      <c r="Q11445">
        <v>17.899999999999999</v>
      </c>
      <c r="R11445">
        <v>9.1</v>
      </c>
      <c r="S11445">
        <v>7.4</v>
      </c>
      <c r="T11445">
        <v>6.7</v>
      </c>
    </row>
    <row r="11446" spans="1:20" x14ac:dyDescent="0.35">
      <c r="A11446">
        <f t="shared" si="357"/>
        <v>11446</v>
      </c>
      <c r="B11446" s="3" t="s">
        <v>101</v>
      </c>
      <c r="C11446" s="3" t="s">
        <v>86</v>
      </c>
      <c r="D11446" s="3" t="s">
        <v>33</v>
      </c>
      <c r="E11446">
        <v>2014</v>
      </c>
      <c r="F11446" s="3" t="s">
        <v>206</v>
      </c>
      <c r="G11446">
        <v>10.9</v>
      </c>
      <c r="H11446">
        <v>10.6</v>
      </c>
      <c r="I11446">
        <v>10.3</v>
      </c>
      <c r="J11446">
        <v>12.2</v>
      </c>
      <c r="K11446">
        <v>12.1</v>
      </c>
      <c r="L11446">
        <v>17.3</v>
      </c>
      <c r="M11446">
        <v>26.1</v>
      </c>
      <c r="N11446">
        <v>36.700000000000003</v>
      </c>
      <c r="O11446">
        <v>65.400000000000006</v>
      </c>
      <c r="P11446">
        <v>66.599999999999994</v>
      </c>
      <c r="Q11446">
        <v>33.4</v>
      </c>
      <c r="R11446">
        <v>12.4</v>
      </c>
      <c r="S11446">
        <v>10.9</v>
      </c>
      <c r="T11446">
        <v>8.6999999999999993</v>
      </c>
    </row>
    <row r="11447" spans="1:20" x14ac:dyDescent="0.35">
      <c r="A11447">
        <f t="shared" si="357"/>
        <v>11447</v>
      </c>
      <c r="B11447" s="3" t="s">
        <v>101</v>
      </c>
      <c r="C11447" s="3" t="s">
        <v>86</v>
      </c>
      <c r="D11447" s="3" t="s">
        <v>33</v>
      </c>
      <c r="E11447">
        <v>2015</v>
      </c>
      <c r="F11447" s="3" t="s">
        <v>207</v>
      </c>
      <c r="G11447">
        <v>11.3</v>
      </c>
      <c r="H11447">
        <v>12.2</v>
      </c>
      <c r="I11447">
        <v>16.7</v>
      </c>
      <c r="J11447">
        <v>17.8</v>
      </c>
      <c r="K11447">
        <v>26.5</v>
      </c>
      <c r="L11447">
        <v>26.3</v>
      </c>
      <c r="M11447">
        <v>31.7</v>
      </c>
      <c r="N11447">
        <v>27.5</v>
      </c>
      <c r="O11447">
        <v>27</v>
      </c>
      <c r="P11447">
        <v>24.6</v>
      </c>
      <c r="Q11447">
        <v>9.6999999999999993</v>
      </c>
      <c r="R11447">
        <v>5.5</v>
      </c>
      <c r="S11447">
        <v>4.8</v>
      </c>
      <c r="T11447">
        <v>6.9</v>
      </c>
    </row>
    <row r="11448" spans="1:20" x14ac:dyDescent="0.35">
      <c r="A11448">
        <f t="shared" si="357"/>
        <v>11448</v>
      </c>
      <c r="B11448" s="3" t="s">
        <v>101</v>
      </c>
      <c r="C11448" s="3" t="s">
        <v>86</v>
      </c>
      <c r="D11448" s="3" t="s">
        <v>33</v>
      </c>
      <c r="E11448">
        <v>2016</v>
      </c>
      <c r="F11448" s="3" t="s">
        <v>208</v>
      </c>
      <c r="G11448">
        <v>7.4</v>
      </c>
      <c r="H11448">
        <v>10.8</v>
      </c>
      <c r="I11448">
        <v>11.8</v>
      </c>
      <c r="J11448">
        <v>11.3</v>
      </c>
      <c r="K11448">
        <v>13.8</v>
      </c>
      <c r="L11448">
        <v>17.399999999999999</v>
      </c>
      <c r="M11448">
        <v>22</v>
      </c>
      <c r="N11448">
        <v>29.5</v>
      </c>
      <c r="O11448">
        <v>37.9</v>
      </c>
      <c r="P11448">
        <v>28.2</v>
      </c>
      <c r="Q11448">
        <v>13.4</v>
      </c>
      <c r="R11448">
        <v>6.4</v>
      </c>
      <c r="S11448">
        <v>6.2</v>
      </c>
      <c r="T11448">
        <v>7</v>
      </c>
    </row>
    <row r="11449" spans="1:20" x14ac:dyDescent="0.35">
      <c r="A11449">
        <f t="shared" si="357"/>
        <v>11449</v>
      </c>
      <c r="B11449" s="3" t="s">
        <v>101</v>
      </c>
      <c r="C11449" s="3" t="s">
        <v>86</v>
      </c>
      <c r="D11449" s="3" t="s">
        <v>33</v>
      </c>
      <c r="E11449">
        <v>2017</v>
      </c>
      <c r="F11449" s="3" t="s">
        <v>209</v>
      </c>
      <c r="G11449">
        <v>12.9</v>
      </c>
      <c r="H11449">
        <v>20.5</v>
      </c>
      <c r="I11449">
        <v>16.100000000000001</v>
      </c>
      <c r="J11449">
        <v>13.6</v>
      </c>
      <c r="K11449">
        <v>15.5</v>
      </c>
      <c r="L11449">
        <v>31.3</v>
      </c>
      <c r="M11449">
        <v>44.9</v>
      </c>
      <c r="N11449">
        <v>44.8</v>
      </c>
      <c r="O11449">
        <v>67.3</v>
      </c>
      <c r="P11449">
        <v>61.9</v>
      </c>
      <c r="Q11449">
        <v>17.600000000000001</v>
      </c>
      <c r="R11449">
        <v>9</v>
      </c>
      <c r="S11449">
        <v>6.9</v>
      </c>
      <c r="T11449">
        <v>8.6</v>
      </c>
    </row>
    <row r="11450" spans="1:20" x14ac:dyDescent="0.35">
      <c r="A11450">
        <f t="shared" si="357"/>
        <v>11450</v>
      </c>
      <c r="B11450" s="3" t="s">
        <v>101</v>
      </c>
      <c r="C11450" s="3" t="s">
        <v>86</v>
      </c>
      <c r="D11450" s="3" t="s">
        <v>33</v>
      </c>
      <c r="E11450">
        <v>2018</v>
      </c>
      <c r="F11450" s="3" t="s">
        <v>210</v>
      </c>
      <c r="G11450">
        <v>9.5</v>
      </c>
      <c r="H11450">
        <v>11.4</v>
      </c>
      <c r="I11450">
        <v>16.899999999999999</v>
      </c>
      <c r="J11450">
        <v>15.2</v>
      </c>
      <c r="K11450">
        <v>19.100000000000001</v>
      </c>
      <c r="L11450">
        <v>18.7</v>
      </c>
      <c r="M11450">
        <v>24.3</v>
      </c>
      <c r="N11450">
        <v>41.8</v>
      </c>
      <c r="O11450">
        <v>98.3</v>
      </c>
      <c r="P11450">
        <v>60.8</v>
      </c>
      <c r="Q11450">
        <v>23.3</v>
      </c>
      <c r="R11450">
        <v>10.4</v>
      </c>
      <c r="S11450">
        <v>9</v>
      </c>
      <c r="T11450">
        <v>7.8</v>
      </c>
    </row>
    <row r="11451" spans="1:20" x14ac:dyDescent="0.35">
      <c r="A11451">
        <f t="shared" si="357"/>
        <v>11451</v>
      </c>
      <c r="B11451" s="3" t="s">
        <v>101</v>
      </c>
      <c r="C11451" s="3" t="s">
        <v>86</v>
      </c>
      <c r="D11451" s="3" t="s">
        <v>33</v>
      </c>
      <c r="E11451">
        <v>2019</v>
      </c>
      <c r="F11451" s="3" t="s">
        <v>211</v>
      </c>
      <c r="G11451">
        <v>9.6</v>
      </c>
      <c r="H11451">
        <v>11.2</v>
      </c>
      <c r="I11451">
        <v>13.2</v>
      </c>
      <c r="J11451">
        <v>12.5</v>
      </c>
      <c r="K11451">
        <v>10.8</v>
      </c>
      <c r="L11451">
        <v>9</v>
      </c>
      <c r="M11451">
        <v>19.3</v>
      </c>
      <c r="N11451">
        <v>32.5</v>
      </c>
      <c r="O11451">
        <v>47.3</v>
      </c>
      <c r="P11451">
        <v>35.5</v>
      </c>
      <c r="Q11451">
        <v>15.7</v>
      </c>
      <c r="R11451">
        <v>8.6999999999999993</v>
      </c>
      <c r="S11451">
        <v>7.8</v>
      </c>
      <c r="T11451">
        <v>10.3</v>
      </c>
    </row>
    <row r="11452" spans="1:20" x14ac:dyDescent="0.35">
      <c r="A11452">
        <f t="shared" si="357"/>
        <v>11452</v>
      </c>
      <c r="B11452" s="3" t="s">
        <v>101</v>
      </c>
      <c r="C11452" s="3" t="s">
        <v>74</v>
      </c>
      <c r="D11452" s="3" t="s">
        <v>33</v>
      </c>
      <c r="E11452">
        <v>2010</v>
      </c>
      <c r="F11452" s="3" t="s">
        <v>212</v>
      </c>
      <c r="G11452">
        <v>39.6</v>
      </c>
      <c r="H11452">
        <v>39.6</v>
      </c>
      <c r="I11452">
        <v>38.6</v>
      </c>
      <c r="J11452">
        <v>38.9</v>
      </c>
      <c r="K11452">
        <v>39.6</v>
      </c>
      <c r="L11452">
        <v>38.299999999999997</v>
      </c>
      <c r="M11452">
        <v>38.9</v>
      </c>
      <c r="N11452">
        <v>38.799999999999997</v>
      </c>
      <c r="O11452">
        <v>38.299999999999997</v>
      </c>
      <c r="P11452">
        <v>41.5</v>
      </c>
      <c r="Q11452">
        <v>38.5</v>
      </c>
      <c r="R11452">
        <v>37.299999999999997</v>
      </c>
      <c r="S11452">
        <v>38</v>
      </c>
      <c r="T11452">
        <v>37.799999999999997</v>
      </c>
    </row>
    <row r="11453" spans="1:20" x14ac:dyDescent="0.35">
      <c r="A11453">
        <f t="shared" si="357"/>
        <v>11453</v>
      </c>
      <c r="B11453" s="3" t="s">
        <v>101</v>
      </c>
      <c r="C11453" s="3" t="s">
        <v>74</v>
      </c>
      <c r="D11453" s="3" t="s">
        <v>33</v>
      </c>
      <c r="E11453">
        <v>2011</v>
      </c>
      <c r="F11453" s="3" t="s">
        <v>213</v>
      </c>
      <c r="G11453">
        <v>38.200000000000003</v>
      </c>
      <c r="H11453">
        <v>39.200000000000003</v>
      </c>
      <c r="I11453">
        <v>39</v>
      </c>
      <c r="J11453">
        <v>38.6</v>
      </c>
      <c r="K11453">
        <v>38.4</v>
      </c>
      <c r="L11453">
        <v>38</v>
      </c>
      <c r="M11453">
        <v>36.6</v>
      </c>
      <c r="N11453">
        <v>36.4</v>
      </c>
      <c r="O11453">
        <v>39.1</v>
      </c>
      <c r="P11453">
        <v>41.2</v>
      </c>
      <c r="Q11453">
        <v>40.9</v>
      </c>
      <c r="R11453">
        <v>38.200000000000003</v>
      </c>
      <c r="S11453">
        <v>38.1</v>
      </c>
      <c r="T11453">
        <v>38.299999999999997</v>
      </c>
    </row>
    <row r="11454" spans="1:20" x14ac:dyDescent="0.35">
      <c r="A11454">
        <f t="shared" si="357"/>
        <v>11454</v>
      </c>
      <c r="B11454" s="3" t="s">
        <v>101</v>
      </c>
      <c r="C11454" s="3" t="s">
        <v>74</v>
      </c>
      <c r="D11454" s="3" t="s">
        <v>33</v>
      </c>
      <c r="E11454">
        <v>2012</v>
      </c>
      <c r="F11454" s="3" t="s">
        <v>214</v>
      </c>
      <c r="G11454">
        <v>38.6</v>
      </c>
      <c r="H11454">
        <v>38.1</v>
      </c>
      <c r="I11454">
        <v>38.299999999999997</v>
      </c>
      <c r="J11454">
        <v>38.5</v>
      </c>
      <c r="K11454">
        <v>37.700000000000003</v>
      </c>
      <c r="L11454">
        <v>38.1</v>
      </c>
      <c r="M11454">
        <v>37.200000000000003</v>
      </c>
      <c r="N11454">
        <v>38.200000000000003</v>
      </c>
      <c r="O11454">
        <v>40.700000000000003</v>
      </c>
      <c r="P11454">
        <v>40.9</v>
      </c>
      <c r="Q11454">
        <v>37.5</v>
      </c>
      <c r="R11454">
        <v>38.4</v>
      </c>
      <c r="S11454">
        <v>37</v>
      </c>
      <c r="T11454">
        <v>38.200000000000003</v>
      </c>
    </row>
    <row r="11455" spans="1:20" x14ac:dyDescent="0.35">
      <c r="A11455">
        <f t="shared" si="357"/>
        <v>11455</v>
      </c>
      <c r="B11455" s="3" t="s">
        <v>101</v>
      </c>
      <c r="C11455" s="3" t="s">
        <v>74</v>
      </c>
      <c r="D11455" s="3" t="s">
        <v>33</v>
      </c>
      <c r="E11455">
        <v>2013</v>
      </c>
      <c r="F11455" s="3" t="s">
        <v>215</v>
      </c>
      <c r="G11455">
        <v>38.799999999999997</v>
      </c>
      <c r="H11455">
        <v>39.1</v>
      </c>
      <c r="I11455">
        <v>38.9</v>
      </c>
      <c r="J11455">
        <v>38.9</v>
      </c>
      <c r="K11455">
        <v>39</v>
      </c>
      <c r="L11455">
        <v>39</v>
      </c>
      <c r="M11455">
        <v>38.6</v>
      </c>
      <c r="N11455">
        <v>38.200000000000003</v>
      </c>
      <c r="O11455">
        <v>38.799999999999997</v>
      </c>
      <c r="P11455">
        <v>39.700000000000003</v>
      </c>
      <c r="Q11455">
        <v>38</v>
      </c>
      <c r="R11455">
        <v>37.299999999999997</v>
      </c>
      <c r="S11455">
        <v>36.799999999999997</v>
      </c>
      <c r="T11455">
        <v>37.6</v>
      </c>
    </row>
    <row r="11456" spans="1:20" x14ac:dyDescent="0.35">
      <c r="A11456">
        <f t="shared" si="357"/>
        <v>11456</v>
      </c>
      <c r="B11456" s="3" t="s">
        <v>101</v>
      </c>
      <c r="C11456" s="3" t="s">
        <v>74</v>
      </c>
      <c r="D11456" s="3" t="s">
        <v>33</v>
      </c>
      <c r="E11456">
        <v>2014</v>
      </c>
      <c r="F11456" s="3" t="s">
        <v>216</v>
      </c>
      <c r="G11456">
        <v>38.200000000000003</v>
      </c>
      <c r="H11456">
        <v>38.5</v>
      </c>
      <c r="I11456">
        <v>37.9</v>
      </c>
      <c r="J11456">
        <v>38.200000000000003</v>
      </c>
      <c r="K11456">
        <v>38.5</v>
      </c>
      <c r="L11456">
        <v>35.6</v>
      </c>
      <c r="M11456">
        <v>32.9</v>
      </c>
      <c r="N11456">
        <v>36.700000000000003</v>
      </c>
      <c r="O11456">
        <v>39.700000000000003</v>
      </c>
      <c r="P11456">
        <v>40.200000000000003</v>
      </c>
      <c r="Q11456">
        <v>36.700000000000003</v>
      </c>
      <c r="R11456">
        <v>35.799999999999997</v>
      </c>
      <c r="S11456">
        <v>36.299999999999997</v>
      </c>
      <c r="T11456">
        <v>37.200000000000003</v>
      </c>
    </row>
    <row r="11457" spans="1:20" x14ac:dyDescent="0.35">
      <c r="A11457">
        <f t="shared" si="357"/>
        <v>11457</v>
      </c>
      <c r="B11457" s="3" t="s">
        <v>101</v>
      </c>
      <c r="C11457" s="3" t="s">
        <v>74</v>
      </c>
      <c r="D11457" s="3" t="s">
        <v>33</v>
      </c>
      <c r="E11457">
        <v>2015</v>
      </c>
      <c r="F11457" s="3" t="s">
        <v>217</v>
      </c>
      <c r="G11457">
        <v>37.9</v>
      </c>
      <c r="H11457">
        <v>38.299999999999997</v>
      </c>
      <c r="I11457">
        <v>38.1</v>
      </c>
      <c r="J11457">
        <v>36.9</v>
      </c>
      <c r="K11457">
        <v>34.299999999999997</v>
      </c>
      <c r="L11457">
        <v>36.799999999999997</v>
      </c>
      <c r="M11457">
        <v>35.4</v>
      </c>
      <c r="N11457">
        <v>33.200000000000003</v>
      </c>
      <c r="O11457">
        <v>32.700000000000003</v>
      </c>
      <c r="P11457">
        <v>36</v>
      </c>
      <c r="Q11457">
        <v>35.700000000000003</v>
      </c>
      <c r="R11457">
        <v>36.4</v>
      </c>
      <c r="S11457">
        <v>36.200000000000003</v>
      </c>
      <c r="T11457">
        <v>37.799999999999997</v>
      </c>
    </row>
    <row r="11458" spans="1:20" x14ac:dyDescent="0.35">
      <c r="A11458">
        <f t="shared" si="357"/>
        <v>11458</v>
      </c>
      <c r="B11458" s="3" t="s">
        <v>101</v>
      </c>
      <c r="C11458" s="3" t="s">
        <v>74</v>
      </c>
      <c r="D11458" s="3" t="s">
        <v>33</v>
      </c>
      <c r="E11458">
        <v>2016</v>
      </c>
      <c r="F11458" s="3" t="s">
        <v>218</v>
      </c>
      <c r="G11458">
        <v>36.6</v>
      </c>
      <c r="H11458">
        <v>38</v>
      </c>
      <c r="I11458">
        <v>37.6</v>
      </c>
      <c r="J11458">
        <v>37.4</v>
      </c>
      <c r="K11458">
        <v>37.299999999999997</v>
      </c>
      <c r="L11458">
        <v>35.9</v>
      </c>
      <c r="M11458">
        <v>35.6</v>
      </c>
      <c r="N11458">
        <v>36.1</v>
      </c>
      <c r="O11458">
        <v>38.5</v>
      </c>
      <c r="P11458">
        <v>35.6</v>
      </c>
      <c r="Q11458">
        <v>36.9</v>
      </c>
      <c r="R11458">
        <v>35.799999999999997</v>
      </c>
      <c r="S11458">
        <v>35.700000000000003</v>
      </c>
      <c r="T11458">
        <v>37.299999999999997</v>
      </c>
    </row>
    <row r="11459" spans="1:20" x14ac:dyDescent="0.35">
      <c r="A11459">
        <f t="shared" ref="A11459:A11522" si="358">A11458+1</f>
        <v>11459</v>
      </c>
      <c r="B11459" s="3" t="s">
        <v>101</v>
      </c>
      <c r="C11459" s="3" t="s">
        <v>74</v>
      </c>
      <c r="D11459" s="3" t="s">
        <v>33</v>
      </c>
      <c r="E11459">
        <v>2017</v>
      </c>
      <c r="F11459" s="3" t="s">
        <v>219</v>
      </c>
      <c r="G11459">
        <v>36.9</v>
      </c>
      <c r="H11459">
        <v>36.6</v>
      </c>
      <c r="I11459">
        <v>36.9</v>
      </c>
      <c r="J11459">
        <v>35.9</v>
      </c>
      <c r="K11459">
        <v>36.6</v>
      </c>
      <c r="L11459">
        <v>37.1</v>
      </c>
      <c r="M11459">
        <v>39.6</v>
      </c>
      <c r="N11459">
        <v>39.6</v>
      </c>
      <c r="O11459">
        <v>38.299999999999997</v>
      </c>
      <c r="P11459">
        <v>37.6</v>
      </c>
      <c r="Q11459">
        <v>33.200000000000003</v>
      </c>
      <c r="R11459">
        <v>36.700000000000003</v>
      </c>
      <c r="S11459">
        <v>36.799999999999997</v>
      </c>
      <c r="T11459">
        <v>35.799999999999997</v>
      </c>
    </row>
    <row r="11460" spans="1:20" x14ac:dyDescent="0.35">
      <c r="A11460">
        <f t="shared" si="358"/>
        <v>11460</v>
      </c>
      <c r="B11460" s="3" t="s">
        <v>101</v>
      </c>
      <c r="C11460" s="3" t="s">
        <v>74</v>
      </c>
      <c r="D11460" s="3" t="s">
        <v>33</v>
      </c>
      <c r="E11460">
        <v>2018</v>
      </c>
      <c r="F11460" s="3" t="s">
        <v>220</v>
      </c>
      <c r="G11460">
        <v>36.1</v>
      </c>
      <c r="H11460">
        <v>37.1</v>
      </c>
      <c r="I11460">
        <v>36.5</v>
      </c>
      <c r="J11460">
        <v>35.700000000000003</v>
      </c>
      <c r="K11460">
        <v>36.299999999999997</v>
      </c>
      <c r="L11460">
        <v>36.299999999999997</v>
      </c>
      <c r="M11460">
        <v>36.9</v>
      </c>
      <c r="N11460">
        <v>37.700000000000003</v>
      </c>
      <c r="O11460">
        <v>38.1</v>
      </c>
      <c r="P11460">
        <v>38.799999999999997</v>
      </c>
      <c r="Q11460">
        <v>37.700000000000003</v>
      </c>
      <c r="R11460">
        <v>37.4</v>
      </c>
      <c r="S11460">
        <v>38.299999999999997</v>
      </c>
      <c r="T11460">
        <v>37</v>
      </c>
    </row>
    <row r="11461" spans="1:20" x14ac:dyDescent="0.35">
      <c r="A11461">
        <f t="shared" si="358"/>
        <v>11461</v>
      </c>
      <c r="B11461" s="3" t="s">
        <v>101</v>
      </c>
      <c r="C11461" s="3" t="s">
        <v>74</v>
      </c>
      <c r="D11461" s="3" t="s">
        <v>33</v>
      </c>
      <c r="E11461">
        <v>2019</v>
      </c>
      <c r="F11461" s="3" t="s">
        <v>221</v>
      </c>
      <c r="G11461">
        <v>36.6</v>
      </c>
      <c r="H11461">
        <v>37.299999999999997</v>
      </c>
      <c r="I11461">
        <v>37.4</v>
      </c>
      <c r="J11461">
        <v>36.700000000000003</v>
      </c>
      <c r="K11461">
        <v>38</v>
      </c>
      <c r="L11461">
        <v>37</v>
      </c>
      <c r="M11461">
        <v>37.700000000000003</v>
      </c>
      <c r="N11461">
        <v>37.6</v>
      </c>
      <c r="O11461">
        <v>37.700000000000003</v>
      </c>
      <c r="P11461">
        <v>37.1</v>
      </c>
      <c r="Q11461">
        <v>34.5</v>
      </c>
      <c r="R11461">
        <v>32.6</v>
      </c>
      <c r="S11461">
        <v>32.200000000000003</v>
      </c>
      <c r="T11461">
        <v>31.3</v>
      </c>
    </row>
    <row r="11462" spans="1:20" x14ac:dyDescent="0.35">
      <c r="A11462">
        <f t="shared" si="358"/>
        <v>11462</v>
      </c>
      <c r="B11462" s="3" t="s">
        <v>101</v>
      </c>
      <c r="C11462" s="3" t="s">
        <v>75</v>
      </c>
      <c r="D11462" s="3" t="s">
        <v>48</v>
      </c>
      <c r="E11462">
        <v>2010</v>
      </c>
      <c r="F11462" s="3" t="s">
        <v>222</v>
      </c>
      <c r="G11462">
        <v>951.6</v>
      </c>
      <c r="H11462">
        <v>954.2</v>
      </c>
      <c r="I11462">
        <v>954.9</v>
      </c>
      <c r="J11462">
        <v>953.5</v>
      </c>
      <c r="K11462">
        <v>953.2</v>
      </c>
      <c r="L11462">
        <v>953.9</v>
      </c>
      <c r="M11462">
        <v>953.9</v>
      </c>
      <c r="N11462">
        <v>952.3</v>
      </c>
      <c r="O11462">
        <v>952.7</v>
      </c>
      <c r="P11462">
        <v>953.7</v>
      </c>
      <c r="Q11462">
        <v>953.3</v>
      </c>
      <c r="R11462">
        <v>953.6</v>
      </c>
      <c r="S11462">
        <v>954.3</v>
      </c>
      <c r="T11462">
        <v>953.8</v>
      </c>
    </row>
    <row r="11463" spans="1:20" x14ac:dyDescent="0.35">
      <c r="A11463">
        <f t="shared" si="358"/>
        <v>11463</v>
      </c>
      <c r="B11463" s="3" t="s">
        <v>101</v>
      </c>
      <c r="C11463" s="3" t="s">
        <v>75</v>
      </c>
      <c r="D11463" s="3" t="s">
        <v>48</v>
      </c>
      <c r="E11463">
        <v>2011</v>
      </c>
      <c r="F11463" s="3" t="s">
        <v>223</v>
      </c>
      <c r="G11463">
        <v>953.4</v>
      </c>
      <c r="H11463">
        <v>954.4</v>
      </c>
      <c r="I11463">
        <v>954.4</v>
      </c>
      <c r="J11463">
        <v>951.9</v>
      </c>
      <c r="K11463">
        <v>954.3</v>
      </c>
      <c r="L11463">
        <v>954.2</v>
      </c>
      <c r="M11463">
        <v>952.9</v>
      </c>
      <c r="N11463">
        <v>954.3</v>
      </c>
      <c r="O11463">
        <v>952.1</v>
      </c>
      <c r="P11463">
        <v>951</v>
      </c>
      <c r="Q11463">
        <v>953</v>
      </c>
      <c r="R11463">
        <v>953.9</v>
      </c>
      <c r="S11463">
        <v>952.6</v>
      </c>
      <c r="T11463">
        <v>955</v>
      </c>
    </row>
    <row r="11464" spans="1:20" x14ac:dyDescent="0.35">
      <c r="A11464">
        <f t="shared" si="358"/>
        <v>11464</v>
      </c>
      <c r="B11464" s="3" t="s">
        <v>101</v>
      </c>
      <c r="C11464" s="3" t="s">
        <v>75</v>
      </c>
      <c r="D11464" s="3" t="s">
        <v>48</v>
      </c>
      <c r="E11464">
        <v>2012</v>
      </c>
      <c r="F11464" s="3" t="s">
        <v>224</v>
      </c>
      <c r="G11464">
        <v>952.9</v>
      </c>
      <c r="H11464">
        <v>953.9</v>
      </c>
      <c r="I11464">
        <v>953.6</v>
      </c>
      <c r="J11464">
        <v>952.8</v>
      </c>
      <c r="K11464">
        <v>953.2</v>
      </c>
      <c r="L11464">
        <v>954.9</v>
      </c>
      <c r="M11464">
        <v>954.3</v>
      </c>
      <c r="N11464">
        <v>954</v>
      </c>
      <c r="O11464">
        <v>953.5</v>
      </c>
      <c r="P11464">
        <v>953.4</v>
      </c>
      <c r="Q11464">
        <v>953.7</v>
      </c>
      <c r="R11464">
        <v>953.6</v>
      </c>
      <c r="S11464">
        <v>952.9</v>
      </c>
      <c r="T11464">
        <v>952</v>
      </c>
    </row>
    <row r="11465" spans="1:20" x14ac:dyDescent="0.35">
      <c r="A11465">
        <f t="shared" si="358"/>
        <v>11465</v>
      </c>
      <c r="B11465" s="3" t="s">
        <v>101</v>
      </c>
      <c r="C11465" s="3" t="s">
        <v>75</v>
      </c>
      <c r="D11465" s="3" t="s">
        <v>48</v>
      </c>
      <c r="E11465">
        <v>2013</v>
      </c>
      <c r="F11465" s="3" t="s">
        <v>225</v>
      </c>
      <c r="G11465">
        <v>952.4</v>
      </c>
      <c r="H11465">
        <v>952.7</v>
      </c>
      <c r="I11465">
        <v>951.7</v>
      </c>
      <c r="J11465">
        <v>953</v>
      </c>
      <c r="K11465">
        <v>952.4</v>
      </c>
      <c r="L11465">
        <v>953.1</v>
      </c>
      <c r="M11465">
        <v>954.4</v>
      </c>
      <c r="N11465">
        <v>953.9</v>
      </c>
      <c r="O11465">
        <v>954.2</v>
      </c>
      <c r="P11465">
        <v>953.2</v>
      </c>
      <c r="Q11465">
        <v>953.1</v>
      </c>
      <c r="R11465">
        <v>953.4</v>
      </c>
      <c r="S11465">
        <v>953.3</v>
      </c>
      <c r="T11465">
        <v>952.9</v>
      </c>
    </row>
    <row r="11466" spans="1:20" x14ac:dyDescent="0.35">
      <c r="A11466">
        <f t="shared" si="358"/>
        <v>11466</v>
      </c>
      <c r="B11466" s="3" t="s">
        <v>101</v>
      </c>
      <c r="C11466" s="3" t="s">
        <v>75</v>
      </c>
      <c r="D11466" s="3" t="s">
        <v>48</v>
      </c>
      <c r="E11466">
        <v>2014</v>
      </c>
      <c r="F11466" s="3" t="s">
        <v>226</v>
      </c>
      <c r="G11466">
        <v>955.1</v>
      </c>
      <c r="H11466">
        <v>954.4</v>
      </c>
      <c r="I11466">
        <v>954</v>
      </c>
      <c r="J11466">
        <v>952.8</v>
      </c>
      <c r="K11466">
        <v>954.1</v>
      </c>
      <c r="L11466">
        <v>953.5</v>
      </c>
      <c r="M11466">
        <v>954.4</v>
      </c>
      <c r="N11466">
        <v>953.2</v>
      </c>
      <c r="O11466">
        <v>955</v>
      </c>
      <c r="P11466">
        <v>953.9</v>
      </c>
      <c r="Q11466">
        <v>953.6</v>
      </c>
      <c r="R11466">
        <v>953.8</v>
      </c>
      <c r="S11466">
        <v>953.3</v>
      </c>
      <c r="T11466">
        <v>952.2</v>
      </c>
    </row>
    <row r="11467" spans="1:20" x14ac:dyDescent="0.35">
      <c r="A11467">
        <f t="shared" si="358"/>
        <v>11467</v>
      </c>
      <c r="B11467" s="3" t="s">
        <v>101</v>
      </c>
      <c r="C11467" s="3" t="s">
        <v>75</v>
      </c>
      <c r="D11467" s="3" t="s">
        <v>48</v>
      </c>
      <c r="E11467">
        <v>2015</v>
      </c>
      <c r="F11467" s="3" t="s">
        <v>227</v>
      </c>
      <c r="G11467">
        <v>952</v>
      </c>
      <c r="H11467">
        <v>953.6</v>
      </c>
      <c r="I11467">
        <v>953.8</v>
      </c>
      <c r="J11467">
        <v>954.4</v>
      </c>
      <c r="K11467">
        <v>952.8</v>
      </c>
      <c r="L11467">
        <v>954.2</v>
      </c>
      <c r="M11467">
        <v>953.5</v>
      </c>
      <c r="N11467">
        <v>953.7</v>
      </c>
      <c r="O11467">
        <v>953</v>
      </c>
      <c r="P11467">
        <v>954.3</v>
      </c>
      <c r="Q11467">
        <v>953.4</v>
      </c>
      <c r="R11467">
        <v>954.7</v>
      </c>
      <c r="S11467">
        <v>955.4</v>
      </c>
      <c r="T11467">
        <v>952.6</v>
      </c>
    </row>
    <row r="11468" spans="1:20" x14ac:dyDescent="0.35">
      <c r="A11468">
        <f t="shared" si="358"/>
        <v>11468</v>
      </c>
      <c r="B11468" s="3" t="s">
        <v>101</v>
      </c>
      <c r="C11468" s="3" t="s">
        <v>75</v>
      </c>
      <c r="D11468" s="3" t="s">
        <v>48</v>
      </c>
      <c r="E11468">
        <v>2016</v>
      </c>
      <c r="F11468" s="3" t="s">
        <v>228</v>
      </c>
      <c r="G11468">
        <v>951.5</v>
      </c>
      <c r="H11468">
        <v>952</v>
      </c>
      <c r="I11468">
        <v>953.9</v>
      </c>
      <c r="J11468">
        <v>952.3</v>
      </c>
      <c r="K11468">
        <v>954.2</v>
      </c>
      <c r="L11468">
        <v>953.8</v>
      </c>
      <c r="M11468">
        <v>954</v>
      </c>
      <c r="N11468">
        <v>953.1</v>
      </c>
      <c r="O11468">
        <v>952.6</v>
      </c>
      <c r="P11468">
        <v>953.9</v>
      </c>
      <c r="Q11468">
        <v>953.3</v>
      </c>
      <c r="R11468">
        <v>954.4</v>
      </c>
      <c r="S11468">
        <v>953</v>
      </c>
      <c r="T11468">
        <v>954.4</v>
      </c>
    </row>
    <row r="11469" spans="1:20" x14ac:dyDescent="0.35">
      <c r="A11469">
        <f t="shared" si="358"/>
        <v>11469</v>
      </c>
      <c r="B11469" s="3" t="s">
        <v>101</v>
      </c>
      <c r="C11469" s="3" t="s">
        <v>75</v>
      </c>
      <c r="D11469" s="3" t="s">
        <v>48</v>
      </c>
      <c r="E11469">
        <v>2017</v>
      </c>
      <c r="F11469" s="3" t="s">
        <v>229</v>
      </c>
      <c r="G11469">
        <v>952.7</v>
      </c>
      <c r="H11469">
        <v>954.3</v>
      </c>
      <c r="I11469">
        <v>953.6</v>
      </c>
      <c r="J11469">
        <v>954.1</v>
      </c>
      <c r="K11469">
        <v>954</v>
      </c>
      <c r="L11469">
        <v>952.9</v>
      </c>
      <c r="M11469">
        <v>952.5</v>
      </c>
      <c r="N11469">
        <v>953.5</v>
      </c>
      <c r="O11469">
        <v>953.7</v>
      </c>
      <c r="P11469">
        <v>953</v>
      </c>
      <c r="Q11469">
        <v>952.7</v>
      </c>
      <c r="R11469">
        <v>952.7</v>
      </c>
      <c r="S11469">
        <v>952.8</v>
      </c>
      <c r="T11469">
        <v>953.5</v>
      </c>
    </row>
    <row r="11470" spans="1:20" x14ac:dyDescent="0.35">
      <c r="A11470">
        <f t="shared" si="358"/>
        <v>11470</v>
      </c>
      <c r="B11470" s="3" t="s">
        <v>101</v>
      </c>
      <c r="C11470" s="3" t="s">
        <v>75</v>
      </c>
      <c r="D11470" s="3" t="s">
        <v>48</v>
      </c>
      <c r="E11470">
        <v>2018</v>
      </c>
      <c r="F11470" s="3" t="s">
        <v>230</v>
      </c>
      <c r="G11470">
        <v>953.3</v>
      </c>
      <c r="H11470">
        <v>953.9</v>
      </c>
      <c r="I11470">
        <v>952.5</v>
      </c>
      <c r="J11470">
        <v>953.1</v>
      </c>
      <c r="K11470">
        <v>952.9</v>
      </c>
      <c r="L11470">
        <v>953.4</v>
      </c>
      <c r="M11470">
        <v>953.6</v>
      </c>
      <c r="N11470">
        <v>954.7</v>
      </c>
      <c r="O11470">
        <v>954.5</v>
      </c>
      <c r="P11470">
        <v>952</v>
      </c>
      <c r="Q11470">
        <v>953.5</v>
      </c>
      <c r="R11470">
        <v>954.2</v>
      </c>
      <c r="S11470">
        <v>953.3</v>
      </c>
      <c r="T11470">
        <v>951.8</v>
      </c>
    </row>
    <row r="11471" spans="1:20" x14ac:dyDescent="0.35">
      <c r="A11471">
        <f t="shared" si="358"/>
        <v>11471</v>
      </c>
      <c r="B11471" s="3" t="s">
        <v>101</v>
      </c>
      <c r="C11471" s="3" t="s">
        <v>75</v>
      </c>
      <c r="D11471" s="3" t="s">
        <v>48</v>
      </c>
      <c r="E11471">
        <v>2019</v>
      </c>
      <c r="F11471" s="3" t="s">
        <v>231</v>
      </c>
      <c r="G11471">
        <v>952.6</v>
      </c>
      <c r="H11471">
        <v>954.2</v>
      </c>
      <c r="I11471">
        <v>954.5</v>
      </c>
      <c r="J11471">
        <v>952.6</v>
      </c>
      <c r="K11471">
        <v>954</v>
      </c>
      <c r="L11471">
        <v>953.6</v>
      </c>
      <c r="M11471">
        <v>953.7</v>
      </c>
      <c r="N11471">
        <v>953.2</v>
      </c>
      <c r="O11471">
        <v>953.7</v>
      </c>
      <c r="P11471">
        <v>952.5</v>
      </c>
      <c r="Q11471">
        <v>953.3</v>
      </c>
      <c r="R11471">
        <v>953.3</v>
      </c>
      <c r="S11471">
        <v>954.6</v>
      </c>
      <c r="T11471">
        <v>951.4</v>
      </c>
    </row>
    <row r="11472" spans="1:20" x14ac:dyDescent="0.35">
      <c r="A11472">
        <f t="shared" si="358"/>
        <v>11472</v>
      </c>
      <c r="B11472" s="3" t="s">
        <v>101</v>
      </c>
      <c r="C11472" s="3" t="s">
        <v>77</v>
      </c>
      <c r="D11472" s="3" t="s">
        <v>48</v>
      </c>
      <c r="E11472">
        <v>2010</v>
      </c>
      <c r="F11472" s="3" t="s">
        <v>232</v>
      </c>
      <c r="G11472">
        <v>740.5</v>
      </c>
      <c r="H11472">
        <v>997.3</v>
      </c>
      <c r="I11472">
        <v>1223.0999999999999</v>
      </c>
      <c r="J11472">
        <v>907.2</v>
      </c>
      <c r="K11472">
        <v>923.5</v>
      </c>
      <c r="L11472">
        <v>829</v>
      </c>
      <c r="M11472">
        <v>723.5</v>
      </c>
      <c r="N11472">
        <v>997.4</v>
      </c>
      <c r="O11472">
        <v>1275.0999999999999</v>
      </c>
      <c r="P11472">
        <v>1517</v>
      </c>
      <c r="Q11472">
        <v>1411.9</v>
      </c>
      <c r="R11472">
        <v>1087.9000000000001</v>
      </c>
      <c r="S11472">
        <v>1014.4</v>
      </c>
      <c r="T11472">
        <v>677.6</v>
      </c>
    </row>
    <row r="11473" spans="1:20" x14ac:dyDescent="0.35">
      <c r="A11473">
        <f t="shared" si="358"/>
        <v>11473</v>
      </c>
      <c r="B11473" s="3" t="s">
        <v>101</v>
      </c>
      <c r="C11473" s="3" t="s">
        <v>77</v>
      </c>
      <c r="D11473" s="3" t="s">
        <v>48</v>
      </c>
      <c r="E11473">
        <v>2011</v>
      </c>
      <c r="F11473" s="3" t="s">
        <v>233</v>
      </c>
      <c r="G11473">
        <v>853.3</v>
      </c>
      <c r="H11473">
        <v>1096.3</v>
      </c>
      <c r="I11473">
        <v>1091.5</v>
      </c>
      <c r="J11473">
        <v>1447.2</v>
      </c>
      <c r="K11473">
        <v>1720.9</v>
      </c>
      <c r="L11473">
        <v>1573.8</v>
      </c>
      <c r="M11473">
        <v>1682.6</v>
      </c>
      <c r="N11473">
        <v>1710.7</v>
      </c>
      <c r="O11473">
        <v>1592.9</v>
      </c>
      <c r="P11473">
        <v>1439.1</v>
      </c>
      <c r="Q11473">
        <v>1622.9</v>
      </c>
      <c r="R11473">
        <v>1771.4</v>
      </c>
      <c r="S11473">
        <v>1692.4</v>
      </c>
      <c r="T11473">
        <v>947</v>
      </c>
    </row>
    <row r="11474" spans="1:20" x14ac:dyDescent="0.35">
      <c r="A11474">
        <f t="shared" si="358"/>
        <v>11474</v>
      </c>
      <c r="B11474" s="3" t="s">
        <v>101</v>
      </c>
      <c r="C11474" s="3" t="s">
        <v>77</v>
      </c>
      <c r="D11474" s="3" t="s">
        <v>48</v>
      </c>
      <c r="E11474">
        <v>2012</v>
      </c>
      <c r="F11474" s="3" t="s">
        <v>234</v>
      </c>
      <c r="G11474">
        <v>952.9</v>
      </c>
      <c r="H11474">
        <v>1155.9000000000001</v>
      </c>
      <c r="I11474">
        <v>1274.4000000000001</v>
      </c>
      <c r="J11474">
        <v>1214.9000000000001</v>
      </c>
      <c r="K11474">
        <v>1081.4000000000001</v>
      </c>
      <c r="L11474">
        <v>1414.5</v>
      </c>
      <c r="M11474">
        <v>1534</v>
      </c>
      <c r="N11474">
        <v>1547.4</v>
      </c>
      <c r="O11474">
        <v>1632.1</v>
      </c>
      <c r="P11474">
        <v>1785.9</v>
      </c>
      <c r="Q11474">
        <v>1844</v>
      </c>
      <c r="R11474">
        <v>2097.3000000000002</v>
      </c>
      <c r="S11474">
        <v>1773.4</v>
      </c>
      <c r="T11474">
        <v>1032.5</v>
      </c>
    </row>
    <row r="11475" spans="1:20" x14ac:dyDescent="0.35">
      <c r="A11475">
        <f t="shared" si="358"/>
        <v>11475</v>
      </c>
      <c r="B11475" s="3" t="s">
        <v>101</v>
      </c>
      <c r="C11475" s="3" t="s">
        <v>77</v>
      </c>
      <c r="D11475" s="3" t="s">
        <v>48</v>
      </c>
      <c r="E11475">
        <v>2013</v>
      </c>
      <c r="F11475" s="3" t="s">
        <v>235</v>
      </c>
      <c r="G11475">
        <v>827.5</v>
      </c>
      <c r="H11475">
        <v>1123.2</v>
      </c>
      <c r="I11475">
        <v>1609.5</v>
      </c>
      <c r="J11475">
        <v>1686.7</v>
      </c>
      <c r="K11475">
        <v>1168.4000000000001</v>
      </c>
      <c r="L11475">
        <v>927.4</v>
      </c>
      <c r="M11475">
        <v>1679.6</v>
      </c>
      <c r="N11475">
        <v>1838.9</v>
      </c>
      <c r="O11475">
        <v>1809.1</v>
      </c>
      <c r="P11475">
        <v>1939.1</v>
      </c>
      <c r="Q11475">
        <v>1886.8</v>
      </c>
      <c r="R11475">
        <v>1547.8</v>
      </c>
      <c r="S11475">
        <v>1377.4</v>
      </c>
      <c r="T11475">
        <v>863.8</v>
      </c>
    </row>
    <row r="11476" spans="1:20" x14ac:dyDescent="0.35">
      <c r="A11476">
        <f t="shared" si="358"/>
        <v>11476</v>
      </c>
      <c r="B11476" s="3" t="s">
        <v>101</v>
      </c>
      <c r="C11476" s="3" t="s">
        <v>77</v>
      </c>
      <c r="D11476" s="3" t="s">
        <v>48</v>
      </c>
      <c r="E11476">
        <v>2014</v>
      </c>
      <c r="F11476" s="3" t="s">
        <v>236</v>
      </c>
      <c r="G11476">
        <v>882.4</v>
      </c>
      <c r="H11476">
        <v>1100</v>
      </c>
      <c r="I11476">
        <v>1210.0999999999999</v>
      </c>
      <c r="J11476">
        <v>1216.0999999999999</v>
      </c>
      <c r="K11476">
        <v>911.1</v>
      </c>
      <c r="L11476">
        <v>1361.9</v>
      </c>
      <c r="M11476">
        <v>1605.3</v>
      </c>
      <c r="N11476">
        <v>1713.7</v>
      </c>
      <c r="O11476">
        <v>1641.7</v>
      </c>
      <c r="P11476">
        <v>1651.7</v>
      </c>
      <c r="Q11476">
        <v>1785.2</v>
      </c>
      <c r="R11476">
        <v>1530.3</v>
      </c>
      <c r="S11476">
        <v>1354.1</v>
      </c>
      <c r="T11476">
        <v>826.7</v>
      </c>
    </row>
    <row r="11477" spans="1:20" x14ac:dyDescent="0.35">
      <c r="A11477">
        <f t="shared" si="358"/>
        <v>11477</v>
      </c>
      <c r="B11477" s="3" t="s">
        <v>101</v>
      </c>
      <c r="C11477" s="3" t="s">
        <v>77</v>
      </c>
      <c r="D11477" s="3" t="s">
        <v>48</v>
      </c>
      <c r="E11477">
        <v>2015</v>
      </c>
      <c r="F11477" s="3" t="s">
        <v>237</v>
      </c>
      <c r="G11477">
        <v>869.4</v>
      </c>
      <c r="H11477">
        <v>1168.4000000000001</v>
      </c>
      <c r="I11477">
        <v>1393.5</v>
      </c>
      <c r="J11477">
        <v>1688.9</v>
      </c>
      <c r="K11477">
        <v>1804.3</v>
      </c>
      <c r="L11477">
        <v>1649.7</v>
      </c>
      <c r="M11477">
        <v>1453.9</v>
      </c>
      <c r="N11477">
        <v>1166.4000000000001</v>
      </c>
      <c r="O11477">
        <v>1313.9</v>
      </c>
      <c r="P11477">
        <v>1285.7</v>
      </c>
      <c r="Q11477">
        <v>1274.9000000000001</v>
      </c>
      <c r="R11477">
        <v>1355.7</v>
      </c>
      <c r="S11477">
        <v>1347.3</v>
      </c>
      <c r="T11477">
        <v>952.3</v>
      </c>
    </row>
    <row r="11478" spans="1:20" x14ac:dyDescent="0.35">
      <c r="A11478">
        <f t="shared" si="358"/>
        <v>11478</v>
      </c>
      <c r="B11478" s="3" t="s">
        <v>101</v>
      </c>
      <c r="C11478" s="3" t="s">
        <v>77</v>
      </c>
      <c r="D11478" s="3" t="s">
        <v>48</v>
      </c>
      <c r="E11478">
        <v>2016</v>
      </c>
      <c r="F11478" s="3" t="s">
        <v>238</v>
      </c>
      <c r="G11478">
        <v>885.2</v>
      </c>
      <c r="H11478">
        <v>1107.7</v>
      </c>
      <c r="I11478">
        <v>1120.0999999999999</v>
      </c>
      <c r="J11478">
        <v>1236</v>
      </c>
      <c r="K11478">
        <v>1276</v>
      </c>
      <c r="L11478">
        <v>1407.2</v>
      </c>
      <c r="M11478">
        <v>1471.9</v>
      </c>
      <c r="N11478">
        <v>1813.4</v>
      </c>
      <c r="O11478">
        <v>1488</v>
      </c>
      <c r="P11478">
        <v>1566.1</v>
      </c>
      <c r="Q11478">
        <v>1394.3</v>
      </c>
      <c r="R11478">
        <v>1295.5</v>
      </c>
      <c r="S11478">
        <v>1202.0999999999999</v>
      </c>
      <c r="T11478">
        <v>873.1</v>
      </c>
    </row>
    <row r="11479" spans="1:20" x14ac:dyDescent="0.35">
      <c r="A11479">
        <f t="shared" si="358"/>
        <v>11479</v>
      </c>
      <c r="B11479" s="3" t="s">
        <v>101</v>
      </c>
      <c r="C11479" s="3" t="s">
        <v>77</v>
      </c>
      <c r="D11479" s="3" t="s">
        <v>48</v>
      </c>
      <c r="E11479">
        <v>2017</v>
      </c>
      <c r="F11479" s="3" t="s">
        <v>239</v>
      </c>
      <c r="G11479">
        <v>964</v>
      </c>
      <c r="H11479">
        <v>1288.3</v>
      </c>
      <c r="I11479">
        <v>1530.9</v>
      </c>
      <c r="J11479">
        <v>1647.1</v>
      </c>
      <c r="K11479">
        <v>1484.6</v>
      </c>
      <c r="L11479">
        <v>1292.5999999999999</v>
      </c>
      <c r="M11479">
        <v>1282.8</v>
      </c>
      <c r="N11479">
        <v>1469.8</v>
      </c>
      <c r="O11479">
        <v>1402.7</v>
      </c>
      <c r="P11479">
        <v>1615.2</v>
      </c>
      <c r="Q11479">
        <v>1507</v>
      </c>
      <c r="R11479">
        <v>1249.8</v>
      </c>
      <c r="S11479">
        <v>1153.4000000000001</v>
      </c>
      <c r="T11479">
        <v>963.7</v>
      </c>
    </row>
    <row r="11480" spans="1:20" x14ac:dyDescent="0.35">
      <c r="A11480">
        <f t="shared" si="358"/>
        <v>11480</v>
      </c>
      <c r="B11480" s="3" t="s">
        <v>101</v>
      </c>
      <c r="C11480" s="3" t="s">
        <v>77</v>
      </c>
      <c r="D11480" s="3" t="s">
        <v>48</v>
      </c>
      <c r="E11480">
        <v>2018</v>
      </c>
      <c r="F11480" s="3" t="s">
        <v>240</v>
      </c>
      <c r="G11480">
        <v>740</v>
      </c>
      <c r="H11480">
        <v>948.9</v>
      </c>
      <c r="I11480">
        <v>1243.3</v>
      </c>
      <c r="J11480">
        <v>1599.5</v>
      </c>
      <c r="K11480">
        <v>1836.8</v>
      </c>
      <c r="L11480">
        <v>1453.3</v>
      </c>
      <c r="M11480">
        <v>1567.2</v>
      </c>
      <c r="N11480">
        <v>1945.5</v>
      </c>
      <c r="O11480">
        <v>1664</v>
      </c>
      <c r="P11480">
        <v>1897.8</v>
      </c>
      <c r="Q11480">
        <v>1534.4</v>
      </c>
      <c r="R11480">
        <v>1267.2</v>
      </c>
      <c r="S11480">
        <v>1292.5999999999999</v>
      </c>
      <c r="T11480">
        <v>837.3</v>
      </c>
    </row>
    <row r="11481" spans="1:20" x14ac:dyDescent="0.35">
      <c r="A11481">
        <f t="shared" si="358"/>
        <v>11481</v>
      </c>
      <c r="B11481" s="3" t="s">
        <v>101</v>
      </c>
      <c r="C11481" s="3" t="s">
        <v>77</v>
      </c>
      <c r="D11481" s="3" t="s">
        <v>48</v>
      </c>
      <c r="E11481">
        <v>2019</v>
      </c>
      <c r="F11481" s="3" t="s">
        <v>241</v>
      </c>
      <c r="G11481">
        <v>824.3</v>
      </c>
      <c r="H11481">
        <v>1182</v>
      </c>
      <c r="I11481">
        <v>1113.4000000000001</v>
      </c>
      <c r="J11481">
        <v>1222.5999999999999</v>
      </c>
      <c r="K11481">
        <v>1180</v>
      </c>
      <c r="L11481">
        <v>968.7</v>
      </c>
      <c r="M11481">
        <v>748.3</v>
      </c>
      <c r="N11481">
        <v>1190.5</v>
      </c>
      <c r="O11481">
        <v>1607</v>
      </c>
      <c r="P11481">
        <v>1401.3</v>
      </c>
      <c r="Q11481">
        <v>1210.3</v>
      </c>
      <c r="R11481">
        <v>1297.8</v>
      </c>
      <c r="S11481">
        <v>1145.5999999999999</v>
      </c>
      <c r="T11481">
        <v>691.7</v>
      </c>
    </row>
    <row r="11482" spans="1:20" x14ac:dyDescent="0.35">
      <c r="A11482">
        <f t="shared" si="358"/>
        <v>11482</v>
      </c>
      <c r="B11482" s="3" t="s">
        <v>101</v>
      </c>
      <c r="C11482" s="3" t="s">
        <v>95</v>
      </c>
      <c r="D11482" s="3" t="s">
        <v>48</v>
      </c>
      <c r="E11482">
        <v>2010</v>
      </c>
      <c r="F11482" s="3" t="s">
        <v>242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  <c r="O11482">
        <v>0</v>
      </c>
      <c r="P11482">
        <v>28.4</v>
      </c>
      <c r="Q11482">
        <v>0.7</v>
      </c>
      <c r="R11482">
        <v>0</v>
      </c>
      <c r="S11482">
        <v>0</v>
      </c>
      <c r="T11482">
        <v>0</v>
      </c>
    </row>
    <row r="11483" spans="1:20" x14ac:dyDescent="0.35">
      <c r="A11483">
        <f t="shared" si="358"/>
        <v>11483</v>
      </c>
      <c r="B11483" s="3" t="s">
        <v>101</v>
      </c>
      <c r="C11483" s="3" t="s">
        <v>95</v>
      </c>
      <c r="D11483" s="3" t="s">
        <v>48</v>
      </c>
      <c r="E11483">
        <v>2011</v>
      </c>
      <c r="F11483" s="3" t="s">
        <v>243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0.4</v>
      </c>
      <c r="M11483">
        <v>17.2</v>
      </c>
      <c r="N11483">
        <v>0</v>
      </c>
      <c r="O11483">
        <v>60.2</v>
      </c>
      <c r="P11483">
        <v>116.8</v>
      </c>
      <c r="Q11483">
        <v>58.1</v>
      </c>
      <c r="R11483">
        <v>1.4</v>
      </c>
      <c r="S11483">
        <v>0</v>
      </c>
      <c r="T11483">
        <v>0</v>
      </c>
    </row>
    <row r="11484" spans="1:20" x14ac:dyDescent="0.35">
      <c r="A11484">
        <f t="shared" si="358"/>
        <v>11484</v>
      </c>
      <c r="B11484" s="3" t="s">
        <v>101</v>
      </c>
      <c r="C11484" s="3" t="s">
        <v>95</v>
      </c>
      <c r="D11484" s="3" t="s">
        <v>48</v>
      </c>
      <c r="E11484">
        <v>2012</v>
      </c>
      <c r="F11484" s="3" t="s">
        <v>244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7</v>
      </c>
      <c r="M11484">
        <v>35.200000000000003</v>
      </c>
      <c r="N11484">
        <v>49.6</v>
      </c>
      <c r="O11484">
        <v>60.7</v>
      </c>
      <c r="P11484">
        <v>66.099999999999994</v>
      </c>
      <c r="Q11484">
        <v>87.7</v>
      </c>
      <c r="R11484">
        <v>2.5</v>
      </c>
      <c r="S11484">
        <v>0</v>
      </c>
      <c r="T11484">
        <v>0</v>
      </c>
    </row>
    <row r="11485" spans="1:20" x14ac:dyDescent="0.35">
      <c r="A11485">
        <f t="shared" si="358"/>
        <v>11485</v>
      </c>
      <c r="B11485" s="3" t="s">
        <v>101</v>
      </c>
      <c r="C11485" s="3" t="s">
        <v>95</v>
      </c>
      <c r="D11485" s="3" t="s">
        <v>48</v>
      </c>
      <c r="E11485">
        <v>2013</v>
      </c>
      <c r="F11485" s="3" t="s">
        <v>245</v>
      </c>
      <c r="G11485">
        <v>0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7.4</v>
      </c>
      <c r="N11485">
        <v>2.8</v>
      </c>
      <c r="O11485">
        <v>13.5</v>
      </c>
      <c r="P11485">
        <v>2.8</v>
      </c>
      <c r="Q11485">
        <v>2.8</v>
      </c>
      <c r="R11485">
        <v>0</v>
      </c>
      <c r="S11485">
        <v>0</v>
      </c>
      <c r="T11485">
        <v>0</v>
      </c>
    </row>
    <row r="11486" spans="1:20" x14ac:dyDescent="0.35">
      <c r="A11486">
        <f t="shared" si="358"/>
        <v>11486</v>
      </c>
      <c r="B11486" s="3" t="s">
        <v>101</v>
      </c>
      <c r="C11486" s="3" t="s">
        <v>95</v>
      </c>
      <c r="D11486" s="3" t="s">
        <v>48</v>
      </c>
      <c r="E11486">
        <v>2014</v>
      </c>
      <c r="F11486" s="3" t="s">
        <v>246</v>
      </c>
      <c r="G11486">
        <v>0</v>
      </c>
      <c r="H11486">
        <v>0</v>
      </c>
      <c r="I11486">
        <v>0</v>
      </c>
      <c r="J11486">
        <v>0</v>
      </c>
      <c r="K11486">
        <v>0</v>
      </c>
      <c r="L11486">
        <v>7</v>
      </c>
      <c r="M11486">
        <v>0</v>
      </c>
      <c r="N11486">
        <v>19</v>
      </c>
      <c r="O11486">
        <v>32.6</v>
      </c>
      <c r="P11486">
        <v>29.8</v>
      </c>
      <c r="Q11486">
        <v>8.6999999999999993</v>
      </c>
      <c r="R11486">
        <v>0</v>
      </c>
      <c r="S11486">
        <v>0</v>
      </c>
      <c r="T11486">
        <v>0</v>
      </c>
    </row>
    <row r="11487" spans="1:20" x14ac:dyDescent="0.35">
      <c r="A11487">
        <f t="shared" si="358"/>
        <v>11487</v>
      </c>
      <c r="B11487" s="3" t="s">
        <v>101</v>
      </c>
      <c r="C11487" s="3" t="s">
        <v>95</v>
      </c>
      <c r="D11487" s="3" t="s">
        <v>48</v>
      </c>
      <c r="E11487">
        <v>2015</v>
      </c>
      <c r="F11487" s="3" t="s">
        <v>247</v>
      </c>
      <c r="G11487">
        <v>0</v>
      </c>
      <c r="H11487">
        <v>0</v>
      </c>
      <c r="I11487">
        <v>0</v>
      </c>
      <c r="J11487">
        <v>0</v>
      </c>
      <c r="K11487">
        <v>0.9</v>
      </c>
      <c r="L11487">
        <v>1.7</v>
      </c>
      <c r="M11487">
        <v>1.3</v>
      </c>
      <c r="N11487">
        <v>0</v>
      </c>
      <c r="O11487">
        <v>0</v>
      </c>
      <c r="P11487">
        <v>0</v>
      </c>
      <c r="Q11487">
        <v>0.6</v>
      </c>
      <c r="R11487">
        <v>2.8</v>
      </c>
      <c r="S11487">
        <v>5.6</v>
      </c>
      <c r="T11487">
        <v>0</v>
      </c>
    </row>
    <row r="11488" spans="1:20" x14ac:dyDescent="0.35">
      <c r="A11488">
        <f t="shared" si="358"/>
        <v>11488</v>
      </c>
      <c r="B11488" s="3" t="s">
        <v>101</v>
      </c>
      <c r="C11488" s="3" t="s">
        <v>95</v>
      </c>
      <c r="D11488" s="3" t="s">
        <v>48</v>
      </c>
      <c r="E11488">
        <v>2016</v>
      </c>
      <c r="F11488" s="3" t="s">
        <v>248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0.1</v>
      </c>
      <c r="M11488">
        <v>3.5</v>
      </c>
      <c r="N11488">
        <v>12.1</v>
      </c>
      <c r="O11488">
        <v>0</v>
      </c>
      <c r="P11488">
        <v>0</v>
      </c>
      <c r="Q11488">
        <v>0</v>
      </c>
      <c r="R11488">
        <v>0</v>
      </c>
      <c r="S11488">
        <v>0</v>
      </c>
      <c r="T11488">
        <v>0</v>
      </c>
    </row>
    <row r="11489" spans="1:20" x14ac:dyDescent="0.35">
      <c r="A11489">
        <f t="shared" si="358"/>
        <v>11489</v>
      </c>
      <c r="B11489" s="3" t="s">
        <v>101</v>
      </c>
      <c r="C11489" s="3" t="s">
        <v>95</v>
      </c>
      <c r="D11489" s="3" t="s">
        <v>48</v>
      </c>
      <c r="E11489">
        <v>2017</v>
      </c>
      <c r="F11489" s="3" t="s">
        <v>249</v>
      </c>
      <c r="G11489">
        <v>0</v>
      </c>
      <c r="H11489">
        <v>0</v>
      </c>
      <c r="I11489">
        <v>0</v>
      </c>
      <c r="J11489">
        <v>0</v>
      </c>
      <c r="K11489">
        <v>4.3</v>
      </c>
      <c r="L11489">
        <v>54.5</v>
      </c>
      <c r="M11489">
        <v>104.6</v>
      </c>
      <c r="N11489">
        <v>67.5</v>
      </c>
      <c r="O11489">
        <v>92.6</v>
      </c>
      <c r="P11489">
        <v>55.5</v>
      </c>
      <c r="Q11489">
        <v>0.4</v>
      </c>
      <c r="R11489">
        <v>0</v>
      </c>
      <c r="S11489">
        <v>0</v>
      </c>
      <c r="T11489">
        <v>0</v>
      </c>
    </row>
    <row r="11490" spans="1:20" x14ac:dyDescent="0.35">
      <c r="A11490">
        <f t="shared" si="358"/>
        <v>11490</v>
      </c>
      <c r="B11490" s="3" t="s">
        <v>101</v>
      </c>
      <c r="C11490" s="3" t="s">
        <v>95</v>
      </c>
      <c r="D11490" s="3" t="s">
        <v>48</v>
      </c>
      <c r="E11490">
        <v>2018</v>
      </c>
      <c r="F11490" s="3" t="s">
        <v>250</v>
      </c>
      <c r="G11490">
        <v>0</v>
      </c>
      <c r="H11490">
        <v>0</v>
      </c>
      <c r="I11490">
        <v>0</v>
      </c>
      <c r="J11490">
        <v>0</v>
      </c>
      <c r="K11490">
        <v>5.9</v>
      </c>
      <c r="L11490">
        <v>0</v>
      </c>
      <c r="M11490">
        <v>0</v>
      </c>
      <c r="N11490">
        <v>6.4</v>
      </c>
      <c r="O11490">
        <v>101.9</v>
      </c>
      <c r="P11490">
        <v>15.6</v>
      </c>
      <c r="Q11490">
        <v>0</v>
      </c>
      <c r="R11490">
        <v>0</v>
      </c>
      <c r="S11490">
        <v>0</v>
      </c>
      <c r="T11490">
        <v>0</v>
      </c>
    </row>
    <row r="11491" spans="1:20" x14ac:dyDescent="0.35">
      <c r="A11491">
        <f t="shared" si="358"/>
        <v>11491</v>
      </c>
      <c r="B11491" s="3" t="s">
        <v>101</v>
      </c>
      <c r="C11491" s="3" t="s">
        <v>95</v>
      </c>
      <c r="D11491" s="3" t="s">
        <v>48</v>
      </c>
      <c r="E11491">
        <v>2019</v>
      </c>
      <c r="F11491" s="3" t="s">
        <v>251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  <c r="O11491">
        <v>0.6</v>
      </c>
      <c r="P11491">
        <v>0</v>
      </c>
      <c r="Q11491">
        <v>0</v>
      </c>
      <c r="R11491">
        <v>0</v>
      </c>
      <c r="S11491">
        <v>0</v>
      </c>
      <c r="T11491">
        <v>0</v>
      </c>
    </row>
    <row r="11492" spans="1:20" x14ac:dyDescent="0.35">
      <c r="A11492">
        <f t="shared" si="358"/>
        <v>11492</v>
      </c>
      <c r="B11492" s="3" t="s">
        <v>101</v>
      </c>
      <c r="C11492" s="3" t="s">
        <v>86</v>
      </c>
      <c r="D11492" s="3" t="s">
        <v>48</v>
      </c>
      <c r="E11492">
        <v>2010</v>
      </c>
      <c r="F11492" s="3" t="s">
        <v>252</v>
      </c>
      <c r="G11492">
        <v>56.8</v>
      </c>
      <c r="H11492">
        <v>77.099999999999994</v>
      </c>
      <c r="I11492">
        <v>94.9</v>
      </c>
      <c r="J11492">
        <v>69.599999999999994</v>
      </c>
      <c r="K11492">
        <v>70.599999999999994</v>
      </c>
      <c r="L11492">
        <v>63.2</v>
      </c>
      <c r="M11492">
        <v>55</v>
      </c>
      <c r="N11492">
        <v>76</v>
      </c>
      <c r="O11492">
        <v>98.7</v>
      </c>
      <c r="P11492">
        <v>149.80000000000001</v>
      </c>
      <c r="Q11492">
        <v>111.2</v>
      </c>
      <c r="R11492">
        <v>84</v>
      </c>
      <c r="S11492">
        <v>78.3</v>
      </c>
      <c r="T11492">
        <v>51.9</v>
      </c>
    </row>
    <row r="11493" spans="1:20" x14ac:dyDescent="0.35">
      <c r="A11493">
        <f t="shared" si="358"/>
        <v>11493</v>
      </c>
      <c r="B11493" s="3" t="s">
        <v>101</v>
      </c>
      <c r="C11493" s="3" t="s">
        <v>86</v>
      </c>
      <c r="D11493" s="3" t="s">
        <v>48</v>
      </c>
      <c r="E11493">
        <v>2011</v>
      </c>
      <c r="F11493" s="3" t="s">
        <v>253</v>
      </c>
      <c r="G11493">
        <v>66</v>
      </c>
      <c r="H11493">
        <v>84.9</v>
      </c>
      <c r="I11493">
        <v>84.4</v>
      </c>
      <c r="J11493">
        <v>113.4</v>
      </c>
      <c r="K11493">
        <v>135.1</v>
      </c>
      <c r="L11493">
        <v>122.7</v>
      </c>
      <c r="M11493">
        <v>149.4</v>
      </c>
      <c r="N11493">
        <v>132.6</v>
      </c>
      <c r="O11493">
        <v>186.2</v>
      </c>
      <c r="P11493">
        <v>231.9</v>
      </c>
      <c r="Q11493">
        <v>187</v>
      </c>
      <c r="R11493">
        <v>139.6</v>
      </c>
      <c r="S11493">
        <v>132.30000000000001</v>
      </c>
      <c r="T11493">
        <v>72.7</v>
      </c>
    </row>
    <row r="11494" spans="1:20" x14ac:dyDescent="0.35">
      <c r="A11494">
        <f t="shared" si="358"/>
        <v>11494</v>
      </c>
      <c r="B11494" s="3" t="s">
        <v>101</v>
      </c>
      <c r="C11494" s="3" t="s">
        <v>86</v>
      </c>
      <c r="D11494" s="3" t="s">
        <v>48</v>
      </c>
      <c r="E11494">
        <v>2012</v>
      </c>
      <c r="F11494" s="3" t="s">
        <v>254</v>
      </c>
      <c r="G11494">
        <v>73.2</v>
      </c>
      <c r="H11494">
        <v>88.5</v>
      </c>
      <c r="I11494">
        <v>97.4</v>
      </c>
      <c r="J11494">
        <v>92.9</v>
      </c>
      <c r="K11494">
        <v>82.3</v>
      </c>
      <c r="L11494">
        <v>116.2</v>
      </c>
      <c r="M11494">
        <v>154.69999999999999</v>
      </c>
      <c r="N11494">
        <v>170.4</v>
      </c>
      <c r="O11494">
        <v>189.2</v>
      </c>
      <c r="P11494">
        <v>209.3</v>
      </c>
      <c r="Q11494">
        <v>236.2</v>
      </c>
      <c r="R11494">
        <v>168.5</v>
      </c>
      <c r="S11494">
        <v>140.4</v>
      </c>
      <c r="T11494">
        <v>79.099999999999994</v>
      </c>
    </row>
    <row r="11495" spans="1:20" x14ac:dyDescent="0.35">
      <c r="A11495">
        <f t="shared" si="358"/>
        <v>11495</v>
      </c>
      <c r="B11495" s="3" t="s">
        <v>101</v>
      </c>
      <c r="C11495" s="3" t="s">
        <v>86</v>
      </c>
      <c r="D11495" s="3" t="s">
        <v>48</v>
      </c>
      <c r="E11495">
        <v>2013</v>
      </c>
      <c r="F11495" s="3" t="s">
        <v>255</v>
      </c>
      <c r="G11495">
        <v>62.9</v>
      </c>
      <c r="H11495">
        <v>85.7</v>
      </c>
      <c r="I11495">
        <v>125.2</v>
      </c>
      <c r="J11495">
        <v>131.19999999999999</v>
      </c>
      <c r="K11495">
        <v>89.5</v>
      </c>
      <c r="L11495">
        <v>70.599999999999994</v>
      </c>
      <c r="M11495">
        <v>137.6</v>
      </c>
      <c r="N11495">
        <v>144.69999999999999</v>
      </c>
      <c r="O11495">
        <v>153.9</v>
      </c>
      <c r="P11495">
        <v>155.1</v>
      </c>
      <c r="Q11495">
        <v>149.80000000000001</v>
      </c>
      <c r="R11495">
        <v>119.3</v>
      </c>
      <c r="S11495">
        <v>106.1</v>
      </c>
      <c r="T11495">
        <v>66.400000000000006</v>
      </c>
    </row>
    <row r="11496" spans="1:20" x14ac:dyDescent="0.35">
      <c r="A11496">
        <f t="shared" si="358"/>
        <v>11496</v>
      </c>
      <c r="B11496" s="3" t="s">
        <v>101</v>
      </c>
      <c r="C11496" s="3" t="s">
        <v>86</v>
      </c>
      <c r="D11496" s="3" t="s">
        <v>48</v>
      </c>
      <c r="E11496">
        <v>2014</v>
      </c>
      <c r="F11496" s="3" t="s">
        <v>256</v>
      </c>
      <c r="G11496">
        <v>67.400000000000006</v>
      </c>
      <c r="H11496">
        <v>83.9</v>
      </c>
      <c r="I11496">
        <v>92</v>
      </c>
      <c r="J11496">
        <v>92.7</v>
      </c>
      <c r="K11496">
        <v>69</v>
      </c>
      <c r="L11496">
        <v>112.2</v>
      </c>
      <c r="M11496">
        <v>122.5</v>
      </c>
      <c r="N11496">
        <v>151.1</v>
      </c>
      <c r="O11496">
        <v>159.4</v>
      </c>
      <c r="P11496">
        <v>157.30000000000001</v>
      </c>
      <c r="Q11496">
        <v>147.30000000000001</v>
      </c>
      <c r="R11496">
        <v>117.4</v>
      </c>
      <c r="S11496">
        <v>103.3</v>
      </c>
      <c r="T11496">
        <v>62.5</v>
      </c>
    </row>
    <row r="11497" spans="1:20" x14ac:dyDescent="0.35">
      <c r="A11497">
        <f t="shared" si="358"/>
        <v>11497</v>
      </c>
      <c r="B11497" s="3" t="s">
        <v>101</v>
      </c>
      <c r="C11497" s="3" t="s">
        <v>86</v>
      </c>
      <c r="D11497" s="3" t="s">
        <v>48</v>
      </c>
      <c r="E11497">
        <v>2015</v>
      </c>
      <c r="F11497" s="3" t="s">
        <v>257</v>
      </c>
      <c r="G11497">
        <v>65.900000000000006</v>
      </c>
      <c r="H11497">
        <v>89.6</v>
      </c>
      <c r="I11497">
        <v>106.8</v>
      </c>
      <c r="J11497">
        <v>130.1</v>
      </c>
      <c r="K11497">
        <v>141.5</v>
      </c>
      <c r="L11497">
        <v>130</v>
      </c>
      <c r="M11497">
        <v>112.8</v>
      </c>
      <c r="N11497">
        <v>87.7</v>
      </c>
      <c r="O11497">
        <v>99.5</v>
      </c>
      <c r="P11497">
        <v>97.6</v>
      </c>
      <c r="Q11497">
        <v>97.8</v>
      </c>
      <c r="R11497">
        <v>106.6</v>
      </c>
      <c r="S11497">
        <v>108.9</v>
      </c>
      <c r="T11497">
        <v>70.8</v>
      </c>
    </row>
    <row r="11498" spans="1:20" x14ac:dyDescent="0.35">
      <c r="A11498">
        <f t="shared" si="358"/>
        <v>11498</v>
      </c>
      <c r="B11498" s="3" t="s">
        <v>101</v>
      </c>
      <c r="C11498" s="3" t="s">
        <v>86</v>
      </c>
      <c r="D11498" s="3" t="s">
        <v>48</v>
      </c>
      <c r="E11498">
        <v>2016</v>
      </c>
      <c r="F11498" s="3" t="s">
        <v>258</v>
      </c>
      <c r="G11498">
        <v>66.400000000000006</v>
      </c>
      <c r="H11498">
        <v>83.7</v>
      </c>
      <c r="I11498">
        <v>84.4</v>
      </c>
      <c r="J11498">
        <v>93.1</v>
      </c>
      <c r="K11498">
        <v>95.8</v>
      </c>
      <c r="L11498">
        <v>107.2</v>
      </c>
      <c r="M11498">
        <v>115.7</v>
      </c>
      <c r="N11498">
        <v>150.6</v>
      </c>
      <c r="O11498">
        <v>112.1</v>
      </c>
      <c r="P11498">
        <v>119.8</v>
      </c>
      <c r="Q11498">
        <v>106.4</v>
      </c>
      <c r="R11498">
        <v>98.2</v>
      </c>
      <c r="S11498">
        <v>90.7</v>
      </c>
      <c r="T11498">
        <v>65.7</v>
      </c>
    </row>
    <row r="11499" spans="1:20" x14ac:dyDescent="0.35">
      <c r="A11499">
        <f t="shared" si="358"/>
        <v>11499</v>
      </c>
      <c r="B11499" s="3" t="s">
        <v>101</v>
      </c>
      <c r="C11499" s="3" t="s">
        <v>86</v>
      </c>
      <c r="D11499" s="3" t="s">
        <v>48</v>
      </c>
      <c r="E11499">
        <v>2017</v>
      </c>
      <c r="F11499" s="3" t="s">
        <v>259</v>
      </c>
      <c r="G11499">
        <v>72.8</v>
      </c>
      <c r="H11499">
        <v>97.1</v>
      </c>
      <c r="I11499">
        <v>115.8</v>
      </c>
      <c r="J11499">
        <v>124.6</v>
      </c>
      <c r="K11499">
        <v>116.7</v>
      </c>
      <c r="L11499">
        <v>153.30000000000001</v>
      </c>
      <c r="M11499">
        <v>204.7</v>
      </c>
      <c r="N11499">
        <v>181.5</v>
      </c>
      <c r="O11499">
        <v>201.5</v>
      </c>
      <c r="P11499">
        <v>180.7</v>
      </c>
      <c r="Q11499">
        <v>115.1</v>
      </c>
      <c r="R11499">
        <v>94.5</v>
      </c>
      <c r="S11499">
        <v>87</v>
      </c>
      <c r="T11499">
        <v>72.3</v>
      </c>
    </row>
    <row r="11500" spans="1:20" x14ac:dyDescent="0.35">
      <c r="A11500">
        <f t="shared" si="358"/>
        <v>11500</v>
      </c>
      <c r="B11500" s="3" t="s">
        <v>101</v>
      </c>
      <c r="C11500" s="3" t="s">
        <v>86</v>
      </c>
      <c r="D11500" s="3" t="s">
        <v>48</v>
      </c>
      <c r="E11500">
        <v>2018</v>
      </c>
      <c r="F11500" s="3" t="s">
        <v>260</v>
      </c>
      <c r="G11500">
        <v>55.1</v>
      </c>
      <c r="H11500">
        <v>71.099999999999994</v>
      </c>
      <c r="I11500">
        <v>93.5</v>
      </c>
      <c r="J11500">
        <v>121.1</v>
      </c>
      <c r="K11500">
        <v>146.80000000000001</v>
      </c>
      <c r="L11500">
        <v>110</v>
      </c>
      <c r="M11500">
        <v>118.5</v>
      </c>
      <c r="N11500">
        <v>154.9</v>
      </c>
      <c r="O11500">
        <v>232.1</v>
      </c>
      <c r="P11500">
        <v>162.30000000000001</v>
      </c>
      <c r="Q11500">
        <v>117.7</v>
      </c>
      <c r="R11500">
        <v>96.3</v>
      </c>
      <c r="S11500">
        <v>97.7</v>
      </c>
      <c r="T11500">
        <v>62</v>
      </c>
    </row>
    <row r="11501" spans="1:20" x14ac:dyDescent="0.35">
      <c r="A11501">
        <f t="shared" si="358"/>
        <v>11501</v>
      </c>
      <c r="B11501" s="3" t="s">
        <v>101</v>
      </c>
      <c r="C11501" s="3" t="s">
        <v>86</v>
      </c>
      <c r="D11501" s="3" t="s">
        <v>48</v>
      </c>
      <c r="E11501">
        <v>2019</v>
      </c>
      <c r="F11501" s="3" t="s">
        <v>261</v>
      </c>
      <c r="G11501">
        <v>61.9</v>
      </c>
      <c r="H11501">
        <v>88.7</v>
      </c>
      <c r="I11501">
        <v>83.1</v>
      </c>
      <c r="J11501">
        <v>91.8</v>
      </c>
      <c r="K11501">
        <v>88.3</v>
      </c>
      <c r="L11501">
        <v>72.5</v>
      </c>
      <c r="M11501">
        <v>55.8</v>
      </c>
      <c r="N11501">
        <v>89.8</v>
      </c>
      <c r="O11501">
        <v>122.4</v>
      </c>
      <c r="P11501">
        <v>105.7</v>
      </c>
      <c r="Q11501">
        <v>91.3</v>
      </c>
      <c r="R11501">
        <v>98.1</v>
      </c>
      <c r="S11501">
        <v>86.1</v>
      </c>
      <c r="T11501">
        <v>51.4</v>
      </c>
    </row>
    <row r="11502" spans="1:20" x14ac:dyDescent="0.35">
      <c r="A11502">
        <f t="shared" si="358"/>
        <v>11502</v>
      </c>
      <c r="B11502" s="3" t="s">
        <v>101</v>
      </c>
      <c r="C11502" s="3" t="s">
        <v>75</v>
      </c>
      <c r="D11502" s="3" t="s">
        <v>58</v>
      </c>
      <c r="E11502">
        <v>2010</v>
      </c>
      <c r="F11502" s="3" t="s">
        <v>262</v>
      </c>
      <c r="G11502">
        <v>1516.2</v>
      </c>
      <c r="H11502">
        <v>1515.6</v>
      </c>
      <c r="I11502">
        <v>1513</v>
      </c>
      <c r="J11502">
        <v>1514.5</v>
      </c>
      <c r="K11502">
        <v>1517.9</v>
      </c>
      <c r="L11502">
        <v>1525.4</v>
      </c>
      <c r="M11502">
        <v>1531.5</v>
      </c>
      <c r="N11502">
        <v>1548.1</v>
      </c>
      <c r="O11502">
        <v>1580.3</v>
      </c>
      <c r="P11502">
        <v>1599.6</v>
      </c>
      <c r="Q11502">
        <v>1573</v>
      </c>
      <c r="R11502">
        <v>1553.6</v>
      </c>
      <c r="S11502">
        <v>1534.1</v>
      </c>
      <c r="T11502">
        <v>1519.4</v>
      </c>
    </row>
    <row r="11503" spans="1:20" x14ac:dyDescent="0.35">
      <c r="A11503">
        <f t="shared" si="358"/>
        <v>11503</v>
      </c>
      <c r="B11503" s="3" t="s">
        <v>101</v>
      </c>
      <c r="C11503" s="3" t="s">
        <v>75</v>
      </c>
      <c r="D11503" s="3" t="s">
        <v>58</v>
      </c>
      <c r="E11503">
        <v>2011</v>
      </c>
      <c r="F11503" s="3" t="s">
        <v>263</v>
      </c>
      <c r="G11503">
        <v>1517.8</v>
      </c>
      <c r="H11503">
        <v>1519.7</v>
      </c>
      <c r="I11503">
        <v>1527.3</v>
      </c>
      <c r="J11503">
        <v>1526.8</v>
      </c>
      <c r="K11503">
        <v>1504.3</v>
      </c>
      <c r="L11503">
        <v>1463.1</v>
      </c>
      <c r="M11503">
        <v>1450.8</v>
      </c>
      <c r="N11503">
        <v>1450.6</v>
      </c>
      <c r="O11503">
        <v>1537.2</v>
      </c>
      <c r="P11503">
        <v>1595.2</v>
      </c>
      <c r="Q11503">
        <v>1586.2</v>
      </c>
      <c r="R11503">
        <v>1566.9</v>
      </c>
      <c r="S11503">
        <v>1541.4</v>
      </c>
      <c r="T11503">
        <v>1519.2</v>
      </c>
    </row>
    <row r="11504" spans="1:20" x14ac:dyDescent="0.35">
      <c r="A11504">
        <f t="shared" si="358"/>
        <v>11504</v>
      </c>
      <c r="B11504" s="3" t="s">
        <v>101</v>
      </c>
      <c r="C11504" s="3" t="s">
        <v>75</v>
      </c>
      <c r="D11504" s="3" t="s">
        <v>58</v>
      </c>
      <c r="E11504">
        <v>2012</v>
      </c>
      <c r="F11504" s="3" t="s">
        <v>264</v>
      </c>
      <c r="G11504">
        <v>1519.1</v>
      </c>
      <c r="H11504">
        <v>1520.2</v>
      </c>
      <c r="I11504">
        <v>1521.4</v>
      </c>
      <c r="J11504">
        <v>1523.9</v>
      </c>
      <c r="K11504">
        <v>1529.8</v>
      </c>
      <c r="L11504">
        <v>1525.1</v>
      </c>
      <c r="M11504">
        <v>1513.8</v>
      </c>
      <c r="N11504">
        <v>1532.3</v>
      </c>
      <c r="O11504">
        <v>1578.3</v>
      </c>
      <c r="P11504">
        <v>1600</v>
      </c>
      <c r="Q11504">
        <v>1574.6</v>
      </c>
      <c r="R11504">
        <v>1553.9</v>
      </c>
      <c r="S11504">
        <v>1534.5</v>
      </c>
      <c r="T11504">
        <v>1518.8</v>
      </c>
    </row>
    <row r="11505" spans="1:20" x14ac:dyDescent="0.35">
      <c r="A11505">
        <f t="shared" si="358"/>
        <v>11505</v>
      </c>
      <c r="B11505" s="3" t="s">
        <v>101</v>
      </c>
      <c r="C11505" s="3" t="s">
        <v>75</v>
      </c>
      <c r="D11505" s="3" t="s">
        <v>58</v>
      </c>
      <c r="E11505">
        <v>2013</v>
      </c>
      <c r="F11505" s="3" t="s">
        <v>265</v>
      </c>
      <c r="G11505">
        <v>1519.9</v>
      </c>
      <c r="H11505">
        <v>1527.2</v>
      </c>
      <c r="I11505">
        <v>1544.1</v>
      </c>
      <c r="J11505">
        <v>1540.2</v>
      </c>
      <c r="K11505">
        <v>1545.3</v>
      </c>
      <c r="L11505">
        <v>1561.2</v>
      </c>
      <c r="M11505">
        <v>1566.4</v>
      </c>
      <c r="N11505">
        <v>1565</v>
      </c>
      <c r="O11505">
        <v>1595.9</v>
      </c>
      <c r="P11505">
        <v>1599.6</v>
      </c>
      <c r="Q11505">
        <v>1567.6</v>
      </c>
      <c r="R11505">
        <v>1550.6</v>
      </c>
      <c r="S11505">
        <v>1534.3</v>
      </c>
      <c r="T11505">
        <v>1520.6</v>
      </c>
    </row>
    <row r="11506" spans="1:20" x14ac:dyDescent="0.35">
      <c r="A11506">
        <f t="shared" si="358"/>
        <v>11506</v>
      </c>
      <c r="B11506" s="3" t="s">
        <v>101</v>
      </c>
      <c r="C11506" s="3" t="s">
        <v>75</v>
      </c>
      <c r="D11506" s="3" t="s">
        <v>58</v>
      </c>
      <c r="E11506">
        <v>2014</v>
      </c>
      <c r="F11506" s="3" t="s">
        <v>266</v>
      </c>
      <c r="G11506">
        <v>1518.7</v>
      </c>
      <c r="H11506">
        <v>1520.4</v>
      </c>
      <c r="I11506">
        <v>1524.6</v>
      </c>
      <c r="J11506">
        <v>1527.3</v>
      </c>
      <c r="K11506">
        <v>1529.5</v>
      </c>
      <c r="L11506">
        <v>1510.5</v>
      </c>
      <c r="M11506">
        <v>1490.4</v>
      </c>
      <c r="N11506">
        <v>1490.4</v>
      </c>
      <c r="O11506">
        <v>1565</v>
      </c>
      <c r="P11506">
        <v>1599.8</v>
      </c>
      <c r="Q11506">
        <v>1572.8</v>
      </c>
      <c r="R11506">
        <v>1555.1</v>
      </c>
      <c r="S11506">
        <v>1541.4</v>
      </c>
      <c r="T11506">
        <v>1519.4</v>
      </c>
    </row>
    <row r="11507" spans="1:20" x14ac:dyDescent="0.35">
      <c r="A11507">
        <f t="shared" si="358"/>
        <v>11507</v>
      </c>
      <c r="B11507" s="3" t="s">
        <v>101</v>
      </c>
      <c r="C11507" s="3" t="s">
        <v>75</v>
      </c>
      <c r="D11507" s="3" t="s">
        <v>58</v>
      </c>
      <c r="E11507">
        <v>2015</v>
      </c>
      <c r="F11507" s="3" t="s">
        <v>267</v>
      </c>
      <c r="G11507">
        <v>1517.2</v>
      </c>
      <c r="H11507">
        <v>1522.7</v>
      </c>
      <c r="I11507">
        <v>1534.4</v>
      </c>
      <c r="J11507">
        <v>1546.5</v>
      </c>
      <c r="K11507">
        <v>1565.7</v>
      </c>
      <c r="L11507">
        <v>1586</v>
      </c>
      <c r="M11507">
        <v>1589.3</v>
      </c>
      <c r="N11507">
        <v>1586.3</v>
      </c>
      <c r="O11507">
        <v>1597.6</v>
      </c>
      <c r="P11507">
        <v>1589.5</v>
      </c>
      <c r="Q11507">
        <v>1558.4</v>
      </c>
      <c r="R11507">
        <v>1545.2</v>
      </c>
      <c r="S11507">
        <v>1533.4</v>
      </c>
      <c r="T11507">
        <v>1518.2</v>
      </c>
    </row>
    <row r="11508" spans="1:20" x14ac:dyDescent="0.35">
      <c r="A11508">
        <f t="shared" si="358"/>
        <v>11508</v>
      </c>
      <c r="B11508" s="3" t="s">
        <v>101</v>
      </c>
      <c r="C11508" s="3" t="s">
        <v>75</v>
      </c>
      <c r="D11508" s="3" t="s">
        <v>58</v>
      </c>
      <c r="E11508">
        <v>2016</v>
      </c>
      <c r="F11508" s="3" t="s">
        <v>268</v>
      </c>
      <c r="G11508">
        <v>1515</v>
      </c>
      <c r="H11508">
        <v>1516.1</v>
      </c>
      <c r="I11508">
        <v>1522.7</v>
      </c>
      <c r="J11508">
        <v>1528.2</v>
      </c>
      <c r="K11508">
        <v>1550.7</v>
      </c>
      <c r="L11508">
        <v>1568.2</v>
      </c>
      <c r="M11508">
        <v>1563.4</v>
      </c>
      <c r="N11508">
        <v>1566.8</v>
      </c>
      <c r="O11508">
        <v>1592.7</v>
      </c>
      <c r="P11508">
        <v>1597.4</v>
      </c>
      <c r="Q11508">
        <v>1568.4</v>
      </c>
      <c r="R11508">
        <v>1551.4</v>
      </c>
      <c r="S11508">
        <v>1534.1</v>
      </c>
      <c r="T11508">
        <v>1519.2</v>
      </c>
    </row>
    <row r="11509" spans="1:20" x14ac:dyDescent="0.35">
      <c r="A11509">
        <f t="shared" si="358"/>
        <v>11509</v>
      </c>
      <c r="B11509" s="3" t="s">
        <v>101</v>
      </c>
      <c r="C11509" s="3" t="s">
        <v>75</v>
      </c>
      <c r="D11509" s="3" t="s">
        <v>58</v>
      </c>
      <c r="E11509">
        <v>2017</v>
      </c>
      <c r="F11509" s="3" t="s">
        <v>269</v>
      </c>
      <c r="G11509">
        <v>1525.8</v>
      </c>
      <c r="H11509">
        <v>1535.4</v>
      </c>
      <c r="I11509">
        <v>1537.3</v>
      </c>
      <c r="J11509">
        <v>1524.5</v>
      </c>
      <c r="K11509">
        <v>1523.6</v>
      </c>
      <c r="L11509">
        <v>1527.5</v>
      </c>
      <c r="M11509">
        <v>1504.8</v>
      </c>
      <c r="N11509">
        <v>1524.9</v>
      </c>
      <c r="O11509">
        <v>1578.5</v>
      </c>
      <c r="P11509">
        <v>1599.4</v>
      </c>
      <c r="Q11509">
        <v>1571.9</v>
      </c>
      <c r="R11509">
        <v>1554.2</v>
      </c>
      <c r="S11509">
        <v>1537.4</v>
      </c>
      <c r="T11509">
        <v>1519.1</v>
      </c>
    </row>
    <row r="11510" spans="1:20" x14ac:dyDescent="0.35">
      <c r="A11510">
        <f t="shared" si="358"/>
        <v>11510</v>
      </c>
      <c r="B11510" s="3" t="s">
        <v>101</v>
      </c>
      <c r="C11510" s="3" t="s">
        <v>75</v>
      </c>
      <c r="D11510" s="3" t="s">
        <v>58</v>
      </c>
      <c r="E11510">
        <v>2018</v>
      </c>
      <c r="F11510" s="3" t="s">
        <v>270</v>
      </c>
      <c r="G11510">
        <v>1518.7</v>
      </c>
      <c r="H11510">
        <v>1526.1</v>
      </c>
      <c r="I11510">
        <v>1520.7</v>
      </c>
      <c r="J11510">
        <v>1529.1</v>
      </c>
      <c r="K11510">
        <v>1506.1</v>
      </c>
      <c r="L11510">
        <v>1456</v>
      </c>
      <c r="M11510">
        <v>1469</v>
      </c>
      <c r="N11510">
        <v>1491</v>
      </c>
      <c r="O11510">
        <v>1581.1</v>
      </c>
      <c r="P11510">
        <v>1600</v>
      </c>
      <c r="Q11510">
        <v>1570.5</v>
      </c>
      <c r="R11510">
        <v>1549.9</v>
      </c>
      <c r="S11510">
        <v>1534.8</v>
      </c>
      <c r="T11510">
        <v>1519.2</v>
      </c>
    </row>
    <row r="11511" spans="1:20" x14ac:dyDescent="0.35">
      <c r="A11511">
        <f t="shared" si="358"/>
        <v>11511</v>
      </c>
      <c r="B11511" s="3" t="s">
        <v>101</v>
      </c>
      <c r="C11511" s="3" t="s">
        <v>75</v>
      </c>
      <c r="D11511" s="3" t="s">
        <v>58</v>
      </c>
      <c r="E11511">
        <v>2019</v>
      </c>
      <c r="F11511" s="3" t="s">
        <v>271</v>
      </c>
      <c r="G11511">
        <v>1516.1</v>
      </c>
      <c r="H11511">
        <v>1520.1</v>
      </c>
      <c r="I11511">
        <v>1521.4</v>
      </c>
      <c r="J11511">
        <v>1522.3</v>
      </c>
      <c r="K11511">
        <v>1524.3</v>
      </c>
      <c r="L11511">
        <v>1531.3</v>
      </c>
      <c r="M11511">
        <v>1557.3</v>
      </c>
      <c r="N11511">
        <v>1568.6</v>
      </c>
      <c r="O11511">
        <v>1595.9</v>
      </c>
      <c r="P11511">
        <v>1599.5</v>
      </c>
      <c r="Q11511">
        <v>1572.8</v>
      </c>
      <c r="R11511">
        <v>1555.1</v>
      </c>
      <c r="S11511">
        <v>1538.7</v>
      </c>
      <c r="T11511">
        <v>1520.5</v>
      </c>
    </row>
    <row r="11512" spans="1:20" x14ac:dyDescent="0.35">
      <c r="A11512">
        <f t="shared" si="358"/>
        <v>11512</v>
      </c>
      <c r="B11512" s="3" t="s">
        <v>101</v>
      </c>
      <c r="C11512" s="3" t="s">
        <v>77</v>
      </c>
      <c r="D11512" s="3" t="s">
        <v>58</v>
      </c>
      <c r="E11512">
        <v>2010</v>
      </c>
      <c r="F11512" s="3" t="s">
        <v>272</v>
      </c>
      <c r="G11512">
        <v>62.2</v>
      </c>
      <c r="H11512">
        <v>61</v>
      </c>
      <c r="I11512">
        <v>68.7</v>
      </c>
      <c r="J11512">
        <v>59.1</v>
      </c>
      <c r="K11512">
        <v>41.5</v>
      </c>
      <c r="L11512">
        <v>45.3</v>
      </c>
      <c r="M11512">
        <v>43.4</v>
      </c>
      <c r="N11512">
        <v>43.2</v>
      </c>
      <c r="O11512">
        <v>82.8</v>
      </c>
      <c r="P11512">
        <v>280.10000000000002</v>
      </c>
      <c r="Q11512">
        <v>408.2</v>
      </c>
      <c r="R11512">
        <v>447.5</v>
      </c>
      <c r="S11512">
        <v>411.5</v>
      </c>
      <c r="T11512">
        <v>183.8</v>
      </c>
    </row>
    <row r="11513" spans="1:20" x14ac:dyDescent="0.35">
      <c r="A11513">
        <f t="shared" si="358"/>
        <v>11513</v>
      </c>
      <c r="B11513" s="3" t="s">
        <v>101</v>
      </c>
      <c r="C11513" s="3" t="s">
        <v>77</v>
      </c>
      <c r="D11513" s="3" t="s">
        <v>58</v>
      </c>
      <c r="E11513">
        <v>2011</v>
      </c>
      <c r="F11513" s="3" t="s">
        <v>273</v>
      </c>
      <c r="G11513">
        <v>61.5</v>
      </c>
      <c r="H11513">
        <v>64.3</v>
      </c>
      <c r="I11513">
        <v>65.099999999999994</v>
      </c>
      <c r="J11513">
        <v>268.10000000000002</v>
      </c>
      <c r="K11513">
        <v>378.3</v>
      </c>
      <c r="L11513">
        <v>401.8</v>
      </c>
      <c r="M11513">
        <v>373.9</v>
      </c>
      <c r="N11513">
        <v>306.39999999999998</v>
      </c>
      <c r="O11513">
        <v>182.4</v>
      </c>
      <c r="P11513">
        <v>323.89999999999998</v>
      </c>
      <c r="Q11513">
        <v>449.1</v>
      </c>
      <c r="R11513">
        <v>449.6</v>
      </c>
      <c r="S11513">
        <v>449.4</v>
      </c>
      <c r="T11513">
        <v>239.8</v>
      </c>
    </row>
    <row r="11514" spans="1:20" x14ac:dyDescent="0.35">
      <c r="A11514">
        <f t="shared" si="358"/>
        <v>11514</v>
      </c>
      <c r="B11514" s="3" t="s">
        <v>101</v>
      </c>
      <c r="C11514" s="3" t="s">
        <v>77</v>
      </c>
      <c r="D11514" s="3" t="s">
        <v>58</v>
      </c>
      <c r="E11514">
        <v>2012</v>
      </c>
      <c r="F11514" s="3" t="s">
        <v>274</v>
      </c>
      <c r="G11514">
        <v>63.8</v>
      </c>
      <c r="H11514">
        <v>55.5</v>
      </c>
      <c r="I11514">
        <v>55</v>
      </c>
      <c r="J11514">
        <v>55.1</v>
      </c>
      <c r="K11514">
        <v>70.2</v>
      </c>
      <c r="L11514">
        <v>333.9</v>
      </c>
      <c r="M11514">
        <v>447.3</v>
      </c>
      <c r="N11514">
        <v>438.9</v>
      </c>
      <c r="O11514">
        <v>248.1</v>
      </c>
      <c r="P11514">
        <v>369</v>
      </c>
      <c r="Q11514">
        <v>423.4</v>
      </c>
      <c r="R11514">
        <v>420</v>
      </c>
      <c r="S11514">
        <v>405.4</v>
      </c>
      <c r="T11514">
        <v>181.5</v>
      </c>
    </row>
    <row r="11515" spans="1:20" x14ac:dyDescent="0.35">
      <c r="A11515">
        <f t="shared" si="358"/>
        <v>11515</v>
      </c>
      <c r="B11515" s="3" t="s">
        <v>101</v>
      </c>
      <c r="C11515" s="3" t="s">
        <v>77</v>
      </c>
      <c r="D11515" s="3" t="s">
        <v>58</v>
      </c>
      <c r="E11515">
        <v>2013</v>
      </c>
      <c r="F11515" s="3" t="s">
        <v>275</v>
      </c>
      <c r="G11515">
        <v>61.7</v>
      </c>
      <c r="H11515">
        <v>62.1</v>
      </c>
      <c r="I11515">
        <v>63.8</v>
      </c>
      <c r="J11515">
        <v>148.19999999999999</v>
      </c>
      <c r="K11515">
        <v>65.2</v>
      </c>
      <c r="L11515">
        <v>67.400000000000006</v>
      </c>
      <c r="M11515">
        <v>445</v>
      </c>
      <c r="N11515">
        <v>449.3</v>
      </c>
      <c r="O11515">
        <v>290.7</v>
      </c>
      <c r="P11515">
        <v>294.39999999999998</v>
      </c>
      <c r="Q11515">
        <v>450.2</v>
      </c>
      <c r="R11515">
        <v>429.9</v>
      </c>
      <c r="S11515">
        <v>342.9</v>
      </c>
      <c r="T11515">
        <v>176</v>
      </c>
    </row>
    <row r="11516" spans="1:20" x14ac:dyDescent="0.35">
      <c r="A11516">
        <f t="shared" si="358"/>
        <v>11516</v>
      </c>
      <c r="B11516" s="3" t="s">
        <v>101</v>
      </c>
      <c r="C11516" s="3" t="s">
        <v>77</v>
      </c>
      <c r="D11516" s="3" t="s">
        <v>58</v>
      </c>
      <c r="E11516">
        <v>2014</v>
      </c>
      <c r="F11516" s="3" t="s">
        <v>276</v>
      </c>
      <c r="G11516">
        <v>61.8</v>
      </c>
      <c r="H11516">
        <v>64.7</v>
      </c>
      <c r="I11516">
        <v>59.9</v>
      </c>
      <c r="J11516">
        <v>58.7</v>
      </c>
      <c r="K11516">
        <v>81.5</v>
      </c>
      <c r="L11516">
        <v>431</v>
      </c>
      <c r="M11516">
        <v>433</v>
      </c>
      <c r="N11516">
        <v>416.4</v>
      </c>
      <c r="O11516">
        <v>128.19999999999999</v>
      </c>
      <c r="P11516">
        <v>156.4</v>
      </c>
      <c r="Q11516">
        <v>435.6</v>
      </c>
      <c r="R11516">
        <v>443.4</v>
      </c>
      <c r="S11516">
        <v>199.7</v>
      </c>
      <c r="T11516">
        <v>164.9</v>
      </c>
    </row>
    <row r="11517" spans="1:20" x14ac:dyDescent="0.35">
      <c r="A11517">
        <f t="shared" si="358"/>
        <v>11517</v>
      </c>
      <c r="B11517" s="3" t="s">
        <v>101</v>
      </c>
      <c r="C11517" s="3" t="s">
        <v>77</v>
      </c>
      <c r="D11517" s="3" t="s">
        <v>58</v>
      </c>
      <c r="E11517">
        <v>2015</v>
      </c>
      <c r="F11517" s="3" t="s">
        <v>277</v>
      </c>
      <c r="G11517">
        <v>64.7</v>
      </c>
      <c r="H11517">
        <v>62.5</v>
      </c>
      <c r="I11517">
        <v>62.3</v>
      </c>
      <c r="J11517">
        <v>61.8</v>
      </c>
      <c r="K11517">
        <v>241.8</v>
      </c>
      <c r="L11517">
        <v>159.5</v>
      </c>
      <c r="M11517">
        <v>309.89999999999998</v>
      </c>
      <c r="N11517">
        <v>391.5</v>
      </c>
      <c r="O11517">
        <v>167.3</v>
      </c>
      <c r="P11517">
        <v>231.7</v>
      </c>
      <c r="Q11517">
        <v>392.8</v>
      </c>
      <c r="R11517">
        <v>307.5</v>
      </c>
      <c r="S11517">
        <v>243.2</v>
      </c>
      <c r="T11517">
        <v>168</v>
      </c>
    </row>
    <row r="11518" spans="1:20" x14ac:dyDescent="0.35">
      <c r="A11518">
        <f t="shared" si="358"/>
        <v>11518</v>
      </c>
      <c r="B11518" s="3" t="s">
        <v>101</v>
      </c>
      <c r="C11518" s="3" t="s">
        <v>77</v>
      </c>
      <c r="D11518" s="3" t="s">
        <v>58</v>
      </c>
      <c r="E11518">
        <v>2016</v>
      </c>
      <c r="F11518" s="3" t="s">
        <v>278</v>
      </c>
      <c r="G11518">
        <v>59.9</v>
      </c>
      <c r="H11518">
        <v>60.5</v>
      </c>
      <c r="I11518">
        <v>62.9</v>
      </c>
      <c r="J11518">
        <v>61</v>
      </c>
      <c r="K11518">
        <v>60</v>
      </c>
      <c r="L11518">
        <v>200</v>
      </c>
      <c r="M11518">
        <v>450.1</v>
      </c>
      <c r="N11518">
        <v>436.4</v>
      </c>
      <c r="O11518">
        <v>242.5</v>
      </c>
      <c r="P11518">
        <v>163.1</v>
      </c>
      <c r="Q11518">
        <v>408.7</v>
      </c>
      <c r="R11518">
        <v>428.6</v>
      </c>
      <c r="S11518">
        <v>351.5</v>
      </c>
      <c r="T11518">
        <v>143.9</v>
      </c>
    </row>
    <row r="11519" spans="1:20" x14ac:dyDescent="0.35">
      <c r="A11519">
        <f t="shared" si="358"/>
        <v>11519</v>
      </c>
      <c r="B11519" s="3" t="s">
        <v>101</v>
      </c>
      <c r="C11519" s="3" t="s">
        <v>77</v>
      </c>
      <c r="D11519" s="3" t="s">
        <v>58</v>
      </c>
      <c r="E11519">
        <v>2017</v>
      </c>
      <c r="F11519" s="3" t="s">
        <v>279</v>
      </c>
      <c r="G11519">
        <v>59.9</v>
      </c>
      <c r="H11519">
        <v>60.8</v>
      </c>
      <c r="I11519">
        <v>80.5</v>
      </c>
      <c r="J11519">
        <v>112.8</v>
      </c>
      <c r="K11519">
        <v>199.7</v>
      </c>
      <c r="L11519">
        <v>199.9</v>
      </c>
      <c r="M11519">
        <v>200.4</v>
      </c>
      <c r="N11519">
        <v>200.3</v>
      </c>
      <c r="O11519">
        <v>197.2</v>
      </c>
      <c r="P11519">
        <v>188.2</v>
      </c>
      <c r="Q11519">
        <v>200</v>
      </c>
      <c r="R11519">
        <v>199.9</v>
      </c>
      <c r="S11519">
        <v>200</v>
      </c>
      <c r="T11519">
        <v>159.4</v>
      </c>
    </row>
    <row r="11520" spans="1:20" x14ac:dyDescent="0.35">
      <c r="A11520">
        <f t="shared" si="358"/>
        <v>11520</v>
      </c>
      <c r="B11520" s="3" t="s">
        <v>101</v>
      </c>
      <c r="C11520" s="3" t="s">
        <v>77</v>
      </c>
      <c r="D11520" s="3" t="s">
        <v>58</v>
      </c>
      <c r="E11520">
        <v>2018</v>
      </c>
      <c r="F11520" s="3" t="s">
        <v>280</v>
      </c>
      <c r="G11520">
        <v>69</v>
      </c>
      <c r="H11520">
        <v>89.8</v>
      </c>
      <c r="I11520">
        <v>162.4</v>
      </c>
      <c r="J11520">
        <v>98.8</v>
      </c>
      <c r="K11520">
        <v>176.2</v>
      </c>
      <c r="L11520">
        <v>166.6</v>
      </c>
      <c r="M11520">
        <v>147.1</v>
      </c>
      <c r="N11520">
        <v>171.2</v>
      </c>
      <c r="O11520">
        <v>147.80000000000001</v>
      </c>
      <c r="P11520">
        <v>163</v>
      </c>
      <c r="Q11520">
        <v>395.1</v>
      </c>
      <c r="R11520">
        <v>449.2</v>
      </c>
      <c r="S11520">
        <v>330.6</v>
      </c>
      <c r="T11520">
        <v>177.6</v>
      </c>
    </row>
    <row r="11521" spans="1:20" x14ac:dyDescent="0.35">
      <c r="A11521">
        <f t="shared" si="358"/>
        <v>11521</v>
      </c>
      <c r="B11521" s="3" t="s">
        <v>101</v>
      </c>
      <c r="C11521" s="3" t="s">
        <v>77</v>
      </c>
      <c r="D11521" s="3" t="s">
        <v>58</v>
      </c>
      <c r="E11521">
        <v>2019</v>
      </c>
      <c r="F11521" s="3" t="s">
        <v>281</v>
      </c>
      <c r="G11521">
        <v>70.3</v>
      </c>
      <c r="H11521">
        <v>65.400000000000006</v>
      </c>
      <c r="I11521">
        <v>64.8</v>
      </c>
      <c r="J11521">
        <v>65</v>
      </c>
      <c r="K11521">
        <v>66.400000000000006</v>
      </c>
      <c r="L11521">
        <v>90</v>
      </c>
      <c r="M11521">
        <v>142.19999999999999</v>
      </c>
      <c r="N11521">
        <v>447.6</v>
      </c>
      <c r="O11521">
        <v>321.3</v>
      </c>
      <c r="P11521">
        <v>297.8</v>
      </c>
      <c r="Q11521">
        <v>399.7</v>
      </c>
      <c r="R11521">
        <v>418.2</v>
      </c>
      <c r="S11521">
        <v>354.6</v>
      </c>
      <c r="T11521">
        <v>216.1</v>
      </c>
    </row>
    <row r="11522" spans="1:20" x14ac:dyDescent="0.35">
      <c r="A11522">
        <f t="shared" si="358"/>
        <v>11522</v>
      </c>
      <c r="B11522" s="3" t="s">
        <v>101</v>
      </c>
      <c r="C11522" s="3" t="s">
        <v>95</v>
      </c>
      <c r="D11522" s="3" t="s">
        <v>58</v>
      </c>
      <c r="E11522">
        <v>2010</v>
      </c>
      <c r="F11522" s="3" t="s">
        <v>282</v>
      </c>
      <c r="G11522">
        <v>0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0.6</v>
      </c>
      <c r="Q11522">
        <v>1.3</v>
      </c>
      <c r="R11522">
        <v>1.3</v>
      </c>
      <c r="S11522">
        <v>0</v>
      </c>
      <c r="T11522">
        <v>0</v>
      </c>
    </row>
    <row r="11523" spans="1:20" x14ac:dyDescent="0.35">
      <c r="A11523">
        <f t="shared" ref="A11523:A11586" si="359">A11522+1</f>
        <v>11523</v>
      </c>
      <c r="B11523" s="3" t="s">
        <v>101</v>
      </c>
      <c r="C11523" s="3" t="s">
        <v>95</v>
      </c>
      <c r="D11523" s="3" t="s">
        <v>58</v>
      </c>
      <c r="E11523">
        <v>2011</v>
      </c>
      <c r="F11523" s="3" t="s">
        <v>283</v>
      </c>
      <c r="G11523">
        <v>0</v>
      </c>
      <c r="H11523">
        <v>0</v>
      </c>
      <c r="I11523">
        <v>0</v>
      </c>
      <c r="J11523">
        <v>0.8</v>
      </c>
      <c r="K11523">
        <v>0</v>
      </c>
      <c r="L11523">
        <v>3.2</v>
      </c>
      <c r="M11523">
        <v>9.9</v>
      </c>
      <c r="N11523">
        <v>1</v>
      </c>
      <c r="O11523">
        <v>0</v>
      </c>
      <c r="P11523">
        <v>0.3</v>
      </c>
      <c r="Q11523">
        <v>3.6</v>
      </c>
      <c r="R11523">
        <v>3.7</v>
      </c>
      <c r="S11523">
        <v>3.6</v>
      </c>
      <c r="T11523">
        <v>0.4</v>
      </c>
    </row>
    <row r="11524" spans="1:20" x14ac:dyDescent="0.35">
      <c r="A11524">
        <f t="shared" si="359"/>
        <v>11524</v>
      </c>
      <c r="B11524" s="3" t="s">
        <v>101</v>
      </c>
      <c r="C11524" s="3" t="s">
        <v>95</v>
      </c>
      <c r="D11524" s="3" t="s">
        <v>58</v>
      </c>
      <c r="E11524">
        <v>2012</v>
      </c>
      <c r="F11524" s="3" t="s">
        <v>284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0.4</v>
      </c>
      <c r="M11524">
        <v>7.2</v>
      </c>
      <c r="N11524">
        <v>6.3</v>
      </c>
      <c r="O11524">
        <v>0.5</v>
      </c>
      <c r="P11524">
        <v>0.7</v>
      </c>
      <c r="Q11524">
        <v>2.2000000000000002</v>
      </c>
      <c r="R11524">
        <v>2.9</v>
      </c>
      <c r="S11524">
        <v>0.2</v>
      </c>
      <c r="T11524">
        <v>0</v>
      </c>
    </row>
    <row r="11525" spans="1:20" x14ac:dyDescent="0.35">
      <c r="A11525">
        <f t="shared" si="359"/>
        <v>11525</v>
      </c>
      <c r="B11525" s="3" t="s">
        <v>101</v>
      </c>
      <c r="C11525" s="3" t="s">
        <v>95</v>
      </c>
      <c r="D11525" s="3" t="s">
        <v>58</v>
      </c>
      <c r="E11525">
        <v>2013</v>
      </c>
      <c r="F11525" s="3" t="s">
        <v>285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  <c r="O11525">
        <v>0</v>
      </c>
      <c r="P11525">
        <v>0.1</v>
      </c>
      <c r="Q11525">
        <v>0.9</v>
      </c>
      <c r="R11525">
        <v>0</v>
      </c>
      <c r="S11525">
        <v>0</v>
      </c>
      <c r="T11525">
        <v>0</v>
      </c>
    </row>
    <row r="11526" spans="1:20" x14ac:dyDescent="0.35">
      <c r="A11526">
        <f t="shared" si="359"/>
        <v>11526</v>
      </c>
      <c r="B11526" s="3" t="s">
        <v>101</v>
      </c>
      <c r="C11526" s="3" t="s">
        <v>95</v>
      </c>
      <c r="D11526" s="3" t="s">
        <v>58</v>
      </c>
      <c r="E11526">
        <v>2014</v>
      </c>
      <c r="F11526" s="3" t="s">
        <v>286</v>
      </c>
      <c r="G11526">
        <v>0</v>
      </c>
      <c r="H11526">
        <v>0</v>
      </c>
      <c r="I11526">
        <v>0</v>
      </c>
      <c r="J11526">
        <v>0</v>
      </c>
      <c r="K11526">
        <v>0</v>
      </c>
      <c r="L11526">
        <v>4.7</v>
      </c>
      <c r="M11526">
        <v>8.9</v>
      </c>
      <c r="N11526">
        <v>1.5</v>
      </c>
      <c r="O11526">
        <v>0.1</v>
      </c>
      <c r="P11526">
        <v>0.1</v>
      </c>
      <c r="Q11526">
        <v>2.1</v>
      </c>
      <c r="R11526">
        <v>0.6</v>
      </c>
      <c r="S11526">
        <v>3.2</v>
      </c>
      <c r="T11526">
        <v>2.2000000000000002</v>
      </c>
    </row>
    <row r="11527" spans="1:20" x14ac:dyDescent="0.35">
      <c r="A11527">
        <f t="shared" si="359"/>
        <v>11527</v>
      </c>
      <c r="B11527" s="3" t="s">
        <v>101</v>
      </c>
      <c r="C11527" s="3" t="s">
        <v>95</v>
      </c>
      <c r="D11527" s="3" t="s">
        <v>58</v>
      </c>
      <c r="E11527">
        <v>2015</v>
      </c>
      <c r="F11527" s="3" t="s">
        <v>287</v>
      </c>
      <c r="G11527">
        <v>0</v>
      </c>
      <c r="H11527">
        <v>0</v>
      </c>
      <c r="I11527">
        <v>0</v>
      </c>
      <c r="J11527">
        <v>0</v>
      </c>
      <c r="K11527">
        <v>0</v>
      </c>
      <c r="L11527">
        <v>0.3</v>
      </c>
      <c r="M11527">
        <v>0</v>
      </c>
      <c r="N11527">
        <v>0</v>
      </c>
      <c r="O11527">
        <v>0</v>
      </c>
      <c r="P11527">
        <v>0.3</v>
      </c>
      <c r="Q11527">
        <v>0.3</v>
      </c>
      <c r="R11527">
        <v>0</v>
      </c>
      <c r="S11527">
        <v>0</v>
      </c>
      <c r="T11527">
        <v>0</v>
      </c>
    </row>
    <row r="11528" spans="1:20" x14ac:dyDescent="0.35">
      <c r="A11528">
        <f t="shared" si="359"/>
        <v>11528</v>
      </c>
      <c r="B11528" s="3" t="s">
        <v>101</v>
      </c>
      <c r="C11528" s="3" t="s">
        <v>95</v>
      </c>
      <c r="D11528" s="3" t="s">
        <v>58</v>
      </c>
      <c r="E11528">
        <v>2016</v>
      </c>
      <c r="F11528" s="3" t="s">
        <v>288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1.5</v>
      </c>
      <c r="M11528">
        <v>6.1</v>
      </c>
      <c r="N11528">
        <v>5.7</v>
      </c>
      <c r="O11528">
        <v>0</v>
      </c>
      <c r="P11528">
        <v>0</v>
      </c>
      <c r="Q11528">
        <v>0.8</v>
      </c>
      <c r="R11528">
        <v>0</v>
      </c>
      <c r="S11528">
        <v>0</v>
      </c>
      <c r="T11528">
        <v>0.8</v>
      </c>
    </row>
    <row r="11529" spans="1:20" x14ac:dyDescent="0.35">
      <c r="A11529">
        <f t="shared" si="359"/>
        <v>11529</v>
      </c>
      <c r="B11529" s="3" t="s">
        <v>101</v>
      </c>
      <c r="C11529" s="3" t="s">
        <v>95</v>
      </c>
      <c r="D11529" s="3" t="s">
        <v>58</v>
      </c>
      <c r="E11529">
        <v>2017</v>
      </c>
      <c r="F11529" s="3" t="s">
        <v>289</v>
      </c>
      <c r="G11529">
        <v>0</v>
      </c>
      <c r="H11529">
        <v>0</v>
      </c>
      <c r="I11529">
        <v>0</v>
      </c>
      <c r="J11529">
        <v>2.2000000000000002</v>
      </c>
      <c r="K11529">
        <v>3.8</v>
      </c>
      <c r="L11529">
        <v>14.5</v>
      </c>
      <c r="M11529">
        <v>19</v>
      </c>
      <c r="N11529">
        <v>2.5</v>
      </c>
      <c r="O11529">
        <v>1.1000000000000001</v>
      </c>
      <c r="P11529">
        <v>1.8</v>
      </c>
      <c r="Q11529">
        <v>6.1</v>
      </c>
      <c r="R11529">
        <v>6.2</v>
      </c>
      <c r="S11529">
        <v>4.2</v>
      </c>
      <c r="T11529">
        <v>1.5</v>
      </c>
    </row>
    <row r="11530" spans="1:20" x14ac:dyDescent="0.35">
      <c r="A11530">
        <f t="shared" si="359"/>
        <v>11530</v>
      </c>
      <c r="B11530" s="3" t="s">
        <v>101</v>
      </c>
      <c r="C11530" s="3" t="s">
        <v>95</v>
      </c>
      <c r="D11530" s="3" t="s">
        <v>58</v>
      </c>
      <c r="E11530">
        <v>2018</v>
      </c>
      <c r="F11530" s="3" t="s">
        <v>290</v>
      </c>
      <c r="G11530">
        <v>0</v>
      </c>
      <c r="H11530">
        <v>0</v>
      </c>
      <c r="I11530">
        <v>0</v>
      </c>
      <c r="J11530">
        <v>0.9</v>
      </c>
      <c r="K11530">
        <v>10.4</v>
      </c>
      <c r="L11530">
        <v>9.6999999999999993</v>
      </c>
      <c r="M11530">
        <v>4.7</v>
      </c>
      <c r="N11530">
        <v>2.6</v>
      </c>
      <c r="O11530">
        <v>0.5</v>
      </c>
      <c r="P11530">
        <v>0.4</v>
      </c>
      <c r="Q11530">
        <v>2.1</v>
      </c>
      <c r="R11530">
        <v>1.6</v>
      </c>
      <c r="S11530">
        <v>0</v>
      </c>
      <c r="T11530">
        <v>0</v>
      </c>
    </row>
    <row r="11531" spans="1:20" x14ac:dyDescent="0.35">
      <c r="A11531">
        <f t="shared" si="359"/>
        <v>11531</v>
      </c>
      <c r="B11531" s="3" t="s">
        <v>101</v>
      </c>
      <c r="C11531" s="3" t="s">
        <v>95</v>
      </c>
      <c r="D11531" s="3" t="s">
        <v>58</v>
      </c>
      <c r="E11531">
        <v>2019</v>
      </c>
      <c r="F11531" s="3" t="s">
        <v>291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  <c r="O11531">
        <v>1</v>
      </c>
      <c r="P11531">
        <v>0</v>
      </c>
      <c r="Q11531">
        <v>0.6</v>
      </c>
      <c r="R11531">
        <v>0.9</v>
      </c>
      <c r="S11531">
        <v>0</v>
      </c>
      <c r="T11531">
        <v>0</v>
      </c>
    </row>
    <row r="11532" spans="1:20" x14ac:dyDescent="0.35">
      <c r="A11532">
        <f t="shared" si="359"/>
        <v>11532</v>
      </c>
      <c r="B11532" s="3" t="s">
        <v>101</v>
      </c>
      <c r="C11532" s="3" t="s">
        <v>86</v>
      </c>
      <c r="D11532" s="3" t="s">
        <v>58</v>
      </c>
      <c r="E11532">
        <v>2010</v>
      </c>
      <c r="F11532" s="3" t="s">
        <v>292</v>
      </c>
      <c r="G11532">
        <v>1.5</v>
      </c>
      <c r="H11532">
        <v>1.5</v>
      </c>
      <c r="I11532">
        <v>1.7</v>
      </c>
      <c r="J11532">
        <v>1.4</v>
      </c>
      <c r="K11532">
        <v>1.1000000000000001</v>
      </c>
      <c r="L11532">
        <v>1.2</v>
      </c>
      <c r="M11532">
        <v>1.1000000000000001</v>
      </c>
      <c r="N11532">
        <v>1.1000000000000001</v>
      </c>
      <c r="O11532">
        <v>1.9</v>
      </c>
      <c r="P11532">
        <v>6.5</v>
      </c>
      <c r="Q11532">
        <v>10</v>
      </c>
      <c r="R11532">
        <v>11.1</v>
      </c>
      <c r="S11532">
        <v>9.3000000000000007</v>
      </c>
      <c r="T11532">
        <v>4.3</v>
      </c>
    </row>
    <row r="11533" spans="1:20" x14ac:dyDescent="0.35">
      <c r="A11533">
        <f t="shared" si="359"/>
        <v>11533</v>
      </c>
      <c r="B11533" s="3" t="s">
        <v>101</v>
      </c>
      <c r="C11533" s="3" t="s">
        <v>86</v>
      </c>
      <c r="D11533" s="3" t="s">
        <v>58</v>
      </c>
      <c r="E11533">
        <v>2011</v>
      </c>
      <c r="F11533" s="3" t="s">
        <v>293</v>
      </c>
      <c r="G11533">
        <v>1.5</v>
      </c>
      <c r="H11533">
        <v>1.6</v>
      </c>
      <c r="I11533">
        <v>1.6</v>
      </c>
      <c r="J11533">
        <v>7</v>
      </c>
      <c r="K11533">
        <v>9.1</v>
      </c>
      <c r="L11533">
        <v>13.7</v>
      </c>
      <c r="M11533">
        <v>20.3</v>
      </c>
      <c r="N11533">
        <v>9.6</v>
      </c>
      <c r="O11533">
        <v>4.7</v>
      </c>
      <c r="P11533">
        <v>7.3</v>
      </c>
      <c r="Q11533">
        <v>13.1</v>
      </c>
      <c r="R11533">
        <v>13.4</v>
      </c>
      <c r="S11533">
        <v>13.6</v>
      </c>
      <c r="T11533">
        <v>6</v>
      </c>
    </row>
    <row r="11534" spans="1:20" x14ac:dyDescent="0.35">
      <c r="A11534">
        <f t="shared" si="359"/>
        <v>11534</v>
      </c>
      <c r="B11534" s="3" t="s">
        <v>101</v>
      </c>
      <c r="C11534" s="3" t="s">
        <v>86</v>
      </c>
      <c r="D11534" s="3" t="s">
        <v>58</v>
      </c>
      <c r="E11534">
        <v>2012</v>
      </c>
      <c r="F11534" s="3" t="s">
        <v>294</v>
      </c>
      <c r="G11534">
        <v>1.6</v>
      </c>
      <c r="H11534">
        <v>1.4</v>
      </c>
      <c r="I11534">
        <v>1.4</v>
      </c>
      <c r="J11534">
        <v>1.4</v>
      </c>
      <c r="K11534">
        <v>1.7</v>
      </c>
      <c r="L11534">
        <v>8.1999999999999993</v>
      </c>
      <c r="M11534">
        <v>17.899999999999999</v>
      </c>
      <c r="N11534">
        <v>16.8</v>
      </c>
      <c r="O11534">
        <v>6</v>
      </c>
      <c r="P11534">
        <v>8.5</v>
      </c>
      <c r="Q11534">
        <v>11.1</v>
      </c>
      <c r="R11534">
        <v>12.1</v>
      </c>
      <c r="S11534">
        <v>9.4</v>
      </c>
      <c r="T11534">
        <v>4.3</v>
      </c>
    </row>
    <row r="11535" spans="1:20" x14ac:dyDescent="0.35">
      <c r="A11535">
        <f t="shared" si="359"/>
        <v>11535</v>
      </c>
      <c r="B11535" s="3" t="s">
        <v>101</v>
      </c>
      <c r="C11535" s="3" t="s">
        <v>86</v>
      </c>
      <c r="D11535" s="3" t="s">
        <v>58</v>
      </c>
      <c r="E11535">
        <v>2013</v>
      </c>
      <c r="F11535" s="3" t="s">
        <v>295</v>
      </c>
      <c r="G11535">
        <v>1.5</v>
      </c>
      <c r="H11535">
        <v>1.5</v>
      </c>
      <c r="I11535">
        <v>1.5</v>
      </c>
      <c r="J11535">
        <v>3.4</v>
      </c>
      <c r="K11535">
        <v>1.5</v>
      </c>
      <c r="L11535">
        <v>1.6</v>
      </c>
      <c r="M11535">
        <v>9.6999999999999993</v>
      </c>
      <c r="N11535">
        <v>9.8000000000000007</v>
      </c>
      <c r="O11535">
        <v>6.3</v>
      </c>
      <c r="P11535">
        <v>6.2</v>
      </c>
      <c r="Q11535">
        <v>10.5</v>
      </c>
      <c r="R11535">
        <v>9.5</v>
      </c>
      <c r="S11535">
        <v>7.8</v>
      </c>
      <c r="T11535">
        <v>4.0999999999999996</v>
      </c>
    </row>
    <row r="11536" spans="1:20" x14ac:dyDescent="0.35">
      <c r="A11536">
        <f t="shared" si="359"/>
        <v>11536</v>
      </c>
      <c r="B11536" s="3" t="s">
        <v>101</v>
      </c>
      <c r="C11536" s="3" t="s">
        <v>86</v>
      </c>
      <c r="D11536" s="3" t="s">
        <v>58</v>
      </c>
      <c r="E11536">
        <v>2014</v>
      </c>
      <c r="F11536" s="3" t="s">
        <v>296</v>
      </c>
      <c r="G11536">
        <v>1.5</v>
      </c>
      <c r="H11536">
        <v>1.6</v>
      </c>
      <c r="I11536">
        <v>1.5</v>
      </c>
      <c r="J11536">
        <v>1.5</v>
      </c>
      <c r="K11536">
        <v>2</v>
      </c>
      <c r="L11536">
        <v>14.8</v>
      </c>
      <c r="M11536">
        <v>19.8</v>
      </c>
      <c r="N11536">
        <v>12.1</v>
      </c>
      <c r="O11536">
        <v>3.1</v>
      </c>
      <c r="P11536">
        <v>3.5</v>
      </c>
      <c r="Q11536">
        <v>11.3</v>
      </c>
      <c r="R11536">
        <v>10.199999999999999</v>
      </c>
      <c r="S11536">
        <v>7.7</v>
      </c>
      <c r="T11536">
        <v>6</v>
      </c>
    </row>
    <row r="11537" spans="1:20" x14ac:dyDescent="0.35">
      <c r="A11537">
        <f t="shared" si="359"/>
        <v>11537</v>
      </c>
      <c r="B11537" s="3" t="s">
        <v>101</v>
      </c>
      <c r="C11537" s="3" t="s">
        <v>86</v>
      </c>
      <c r="D11537" s="3" t="s">
        <v>58</v>
      </c>
      <c r="E11537">
        <v>2015</v>
      </c>
      <c r="F11537" s="3" t="s">
        <v>297</v>
      </c>
      <c r="G11537">
        <v>1.6</v>
      </c>
      <c r="H11537">
        <v>1.5</v>
      </c>
      <c r="I11537">
        <v>1.5</v>
      </c>
      <c r="J11537">
        <v>1.5</v>
      </c>
      <c r="K11537">
        <v>5.4</v>
      </c>
      <c r="L11537">
        <v>3.7</v>
      </c>
      <c r="M11537">
        <v>6.7</v>
      </c>
      <c r="N11537">
        <v>8.3000000000000007</v>
      </c>
      <c r="O11537">
        <v>3.6</v>
      </c>
      <c r="P11537">
        <v>5.2</v>
      </c>
      <c r="Q11537">
        <v>8.8000000000000007</v>
      </c>
      <c r="R11537">
        <v>6.8</v>
      </c>
      <c r="S11537">
        <v>5.5</v>
      </c>
      <c r="T11537">
        <v>3.9</v>
      </c>
    </row>
    <row r="11538" spans="1:20" x14ac:dyDescent="0.35">
      <c r="A11538">
        <f t="shared" si="359"/>
        <v>11538</v>
      </c>
      <c r="B11538" s="3" t="s">
        <v>101</v>
      </c>
      <c r="C11538" s="3" t="s">
        <v>86</v>
      </c>
      <c r="D11538" s="3" t="s">
        <v>58</v>
      </c>
      <c r="E11538">
        <v>2016</v>
      </c>
      <c r="F11538" s="3" t="s">
        <v>298</v>
      </c>
      <c r="G11538">
        <v>1.5</v>
      </c>
      <c r="H11538">
        <v>1.5</v>
      </c>
      <c r="I11538">
        <v>1.6</v>
      </c>
      <c r="J11538">
        <v>1.5</v>
      </c>
      <c r="K11538">
        <v>1.4</v>
      </c>
      <c r="L11538">
        <v>5.9</v>
      </c>
      <c r="M11538">
        <v>15.9</v>
      </c>
      <c r="N11538">
        <v>15.2</v>
      </c>
      <c r="O11538">
        <v>5.2</v>
      </c>
      <c r="P11538">
        <v>3.4</v>
      </c>
      <c r="Q11538">
        <v>9.4</v>
      </c>
      <c r="R11538">
        <v>9.4</v>
      </c>
      <c r="S11538">
        <v>8</v>
      </c>
      <c r="T11538">
        <v>4.2</v>
      </c>
    </row>
    <row r="11539" spans="1:20" x14ac:dyDescent="0.35">
      <c r="A11539">
        <f t="shared" si="359"/>
        <v>11539</v>
      </c>
      <c r="B11539" s="3" t="s">
        <v>101</v>
      </c>
      <c r="C11539" s="3" t="s">
        <v>86</v>
      </c>
      <c r="D11539" s="3" t="s">
        <v>58</v>
      </c>
      <c r="E11539">
        <v>2017</v>
      </c>
      <c r="F11539" s="3" t="s">
        <v>299</v>
      </c>
      <c r="G11539">
        <v>1.5</v>
      </c>
      <c r="H11539">
        <v>1.5</v>
      </c>
      <c r="I11539">
        <v>1.9</v>
      </c>
      <c r="J11539">
        <v>4.8</v>
      </c>
      <c r="K11539">
        <v>8.5</v>
      </c>
      <c r="L11539">
        <v>19.2</v>
      </c>
      <c r="M11539">
        <v>23.9</v>
      </c>
      <c r="N11539">
        <v>7.3</v>
      </c>
      <c r="O11539">
        <v>5.5</v>
      </c>
      <c r="P11539">
        <v>5.7</v>
      </c>
      <c r="Q11539">
        <v>10.3</v>
      </c>
      <c r="R11539">
        <v>10.6</v>
      </c>
      <c r="S11539">
        <v>8.6999999999999993</v>
      </c>
      <c r="T11539">
        <v>5.2</v>
      </c>
    </row>
    <row r="11540" spans="1:20" x14ac:dyDescent="0.35">
      <c r="A11540">
        <f t="shared" si="359"/>
        <v>11540</v>
      </c>
      <c r="B11540" s="3" t="s">
        <v>101</v>
      </c>
      <c r="C11540" s="3" t="s">
        <v>86</v>
      </c>
      <c r="D11540" s="3" t="s">
        <v>58</v>
      </c>
      <c r="E11540">
        <v>2018</v>
      </c>
      <c r="F11540" s="3" t="s">
        <v>300</v>
      </c>
      <c r="G11540">
        <v>1.7</v>
      </c>
      <c r="H11540">
        <v>2.2000000000000002</v>
      </c>
      <c r="I11540">
        <v>3.8</v>
      </c>
      <c r="J11540">
        <v>3.2</v>
      </c>
      <c r="K11540">
        <v>14.5</v>
      </c>
      <c r="L11540">
        <v>14.1</v>
      </c>
      <c r="M11540">
        <v>8.6999999999999993</v>
      </c>
      <c r="N11540">
        <v>7</v>
      </c>
      <c r="O11540">
        <v>3.9</v>
      </c>
      <c r="P11540">
        <v>3.8</v>
      </c>
      <c r="Q11540">
        <v>10.5</v>
      </c>
      <c r="R11540">
        <v>11.5</v>
      </c>
      <c r="S11540">
        <v>7.5</v>
      </c>
      <c r="T11540">
        <v>4.0999999999999996</v>
      </c>
    </row>
    <row r="11541" spans="1:20" x14ac:dyDescent="0.35">
      <c r="A11541">
        <f t="shared" si="359"/>
        <v>11541</v>
      </c>
      <c r="B11541" s="3" t="s">
        <v>101</v>
      </c>
      <c r="C11541" s="3" t="s">
        <v>86</v>
      </c>
      <c r="D11541" s="3" t="s">
        <v>58</v>
      </c>
      <c r="E11541">
        <v>2019</v>
      </c>
      <c r="F11541" s="3" t="s">
        <v>301</v>
      </c>
      <c r="G11541">
        <v>1.7</v>
      </c>
      <c r="H11541">
        <v>1.6</v>
      </c>
      <c r="I11541">
        <v>1.6</v>
      </c>
      <c r="J11541">
        <v>1.6</v>
      </c>
      <c r="K11541">
        <v>1.6</v>
      </c>
      <c r="L11541">
        <v>2.2000000000000002</v>
      </c>
      <c r="M11541">
        <v>3.2</v>
      </c>
      <c r="N11541">
        <v>9.8000000000000007</v>
      </c>
      <c r="O11541">
        <v>7.8</v>
      </c>
      <c r="P11541">
        <v>6.2</v>
      </c>
      <c r="Q11541">
        <v>9</v>
      </c>
      <c r="R11541">
        <v>10.1</v>
      </c>
      <c r="S11541">
        <v>8</v>
      </c>
      <c r="T11541">
        <v>5</v>
      </c>
    </row>
    <row r="11542" spans="1:20" x14ac:dyDescent="0.35">
      <c r="A11542">
        <f t="shared" si="359"/>
        <v>11542</v>
      </c>
      <c r="B11542" s="3" t="s">
        <v>101</v>
      </c>
      <c r="C11542" s="3" t="s">
        <v>75</v>
      </c>
      <c r="D11542" s="3" t="s">
        <v>47</v>
      </c>
      <c r="E11542">
        <v>2010</v>
      </c>
      <c r="F11542" s="3" t="s">
        <v>302</v>
      </c>
      <c r="G11542">
        <v>1288.5999999999999</v>
      </c>
      <c r="H11542">
        <v>1283.7</v>
      </c>
      <c r="I11542">
        <v>1283.5</v>
      </c>
      <c r="J11542">
        <v>1282</v>
      </c>
      <c r="K11542">
        <v>1279.9000000000001</v>
      </c>
      <c r="L11542">
        <v>1278.2</v>
      </c>
      <c r="M11542">
        <v>1273.5</v>
      </c>
      <c r="N11542">
        <v>1269.5</v>
      </c>
      <c r="O11542">
        <v>1268.7</v>
      </c>
      <c r="P11542">
        <v>1286.7</v>
      </c>
      <c r="Q11542">
        <v>1286.9000000000001</v>
      </c>
      <c r="R11542">
        <v>1283.7</v>
      </c>
      <c r="S11542">
        <v>1277.0999999999999</v>
      </c>
      <c r="T11542">
        <v>1286.4000000000001</v>
      </c>
    </row>
    <row r="11543" spans="1:20" x14ac:dyDescent="0.35">
      <c r="A11543">
        <f t="shared" si="359"/>
        <v>11543</v>
      </c>
      <c r="B11543" s="3" t="s">
        <v>101</v>
      </c>
      <c r="C11543" s="3" t="s">
        <v>75</v>
      </c>
      <c r="D11543" s="3" t="s">
        <v>47</v>
      </c>
      <c r="E11543">
        <v>2011</v>
      </c>
      <c r="F11543" s="3" t="s">
        <v>303</v>
      </c>
      <c r="G11543">
        <v>1289.4000000000001</v>
      </c>
      <c r="H11543">
        <v>1279.3</v>
      </c>
      <c r="I11543">
        <v>1284.8</v>
      </c>
      <c r="J11543">
        <v>1282.2</v>
      </c>
      <c r="K11543">
        <v>1263</v>
      </c>
      <c r="L11543">
        <v>1250.0999999999999</v>
      </c>
      <c r="M11543">
        <v>1232.5999999999999</v>
      </c>
      <c r="N11543">
        <v>1220</v>
      </c>
      <c r="O11543">
        <v>1234.7</v>
      </c>
      <c r="P11543">
        <v>1280.2</v>
      </c>
      <c r="Q11543">
        <v>1289.9000000000001</v>
      </c>
      <c r="R11543">
        <v>1288</v>
      </c>
      <c r="S11543">
        <v>1279.9000000000001</v>
      </c>
      <c r="T11543">
        <v>1283.5999999999999</v>
      </c>
    </row>
    <row r="11544" spans="1:20" x14ac:dyDescent="0.35">
      <c r="A11544">
        <f t="shared" si="359"/>
        <v>11544</v>
      </c>
      <c r="B11544" s="3" t="s">
        <v>101</v>
      </c>
      <c r="C11544" s="3" t="s">
        <v>75</v>
      </c>
      <c r="D11544" s="3" t="s">
        <v>47</v>
      </c>
      <c r="E11544">
        <v>2012</v>
      </c>
      <c r="F11544" s="3" t="s">
        <v>304</v>
      </c>
      <c r="G11544">
        <v>1288.8</v>
      </c>
      <c r="H11544">
        <v>1284.4000000000001</v>
      </c>
      <c r="I11544">
        <v>1281.0999999999999</v>
      </c>
      <c r="J11544">
        <v>1280.4000000000001</v>
      </c>
      <c r="K11544">
        <v>1277.2</v>
      </c>
      <c r="L11544">
        <v>1257.5</v>
      </c>
      <c r="M11544">
        <v>1238.5</v>
      </c>
      <c r="N11544">
        <v>1237.4000000000001</v>
      </c>
      <c r="O11544">
        <v>1254.4000000000001</v>
      </c>
      <c r="P11544">
        <v>1287.5</v>
      </c>
      <c r="Q11544">
        <v>1288.5999999999999</v>
      </c>
      <c r="R11544">
        <v>1283.2</v>
      </c>
      <c r="S11544">
        <v>1279.5999999999999</v>
      </c>
      <c r="T11544">
        <v>1284.2</v>
      </c>
    </row>
    <row r="11545" spans="1:20" x14ac:dyDescent="0.35">
      <c r="A11545">
        <f t="shared" si="359"/>
        <v>11545</v>
      </c>
      <c r="B11545" s="3" t="s">
        <v>101</v>
      </c>
      <c r="C11545" s="3" t="s">
        <v>75</v>
      </c>
      <c r="D11545" s="3" t="s">
        <v>47</v>
      </c>
      <c r="E11545">
        <v>2013</v>
      </c>
      <c r="F11545" s="3" t="s">
        <v>305</v>
      </c>
      <c r="G11545">
        <v>1287.3</v>
      </c>
      <c r="H11545">
        <v>1283.8</v>
      </c>
      <c r="I11545">
        <v>1284.2</v>
      </c>
      <c r="J11545">
        <v>1275</v>
      </c>
      <c r="K11545">
        <v>1275.4000000000001</v>
      </c>
      <c r="L11545">
        <v>1282.3</v>
      </c>
      <c r="M11545">
        <v>1273.0999999999999</v>
      </c>
      <c r="N11545">
        <v>1258.2</v>
      </c>
      <c r="O11545">
        <v>1277.7</v>
      </c>
      <c r="P11545">
        <v>1286.9000000000001</v>
      </c>
      <c r="Q11545">
        <v>1286.7</v>
      </c>
      <c r="R11545">
        <v>1281.8</v>
      </c>
      <c r="S11545">
        <v>1277.4000000000001</v>
      </c>
      <c r="T11545">
        <v>1284.9000000000001</v>
      </c>
    </row>
    <row r="11546" spans="1:20" x14ac:dyDescent="0.35">
      <c r="A11546">
        <f t="shared" si="359"/>
        <v>11546</v>
      </c>
      <c r="B11546" s="3" t="s">
        <v>101</v>
      </c>
      <c r="C11546" s="3" t="s">
        <v>75</v>
      </c>
      <c r="D11546" s="3" t="s">
        <v>47</v>
      </c>
      <c r="E11546">
        <v>2014</v>
      </c>
      <c r="F11546" s="3" t="s">
        <v>306</v>
      </c>
      <c r="G11546">
        <v>1287</v>
      </c>
      <c r="H11546">
        <v>1279.0999999999999</v>
      </c>
      <c r="I11546">
        <v>1280.2</v>
      </c>
      <c r="J11546">
        <v>1275.3</v>
      </c>
      <c r="K11546">
        <v>1272.8</v>
      </c>
      <c r="L11546">
        <v>1257.9000000000001</v>
      </c>
      <c r="M11546">
        <v>1245.5</v>
      </c>
      <c r="N11546">
        <v>1233.3</v>
      </c>
      <c r="O11546">
        <v>1266</v>
      </c>
      <c r="P11546">
        <v>1286.0999999999999</v>
      </c>
      <c r="Q11546">
        <v>1287.7</v>
      </c>
      <c r="R11546">
        <v>1285</v>
      </c>
      <c r="S11546">
        <v>1279.5999999999999</v>
      </c>
      <c r="T11546">
        <v>1283.7</v>
      </c>
    </row>
    <row r="11547" spans="1:20" x14ac:dyDescent="0.35">
      <c r="A11547">
        <f t="shared" si="359"/>
        <v>11547</v>
      </c>
      <c r="B11547" s="3" t="s">
        <v>101</v>
      </c>
      <c r="C11547" s="3" t="s">
        <v>75</v>
      </c>
      <c r="D11547" s="3" t="s">
        <v>47</v>
      </c>
      <c r="E11547">
        <v>2015</v>
      </c>
      <c r="F11547" s="3" t="s">
        <v>307</v>
      </c>
      <c r="G11547">
        <v>1287.2</v>
      </c>
      <c r="H11547">
        <v>1284.4000000000001</v>
      </c>
      <c r="I11547">
        <v>1287.7</v>
      </c>
      <c r="J11547">
        <v>1274.8</v>
      </c>
      <c r="K11547">
        <v>1264.9000000000001</v>
      </c>
      <c r="L11547">
        <v>1254.0999999999999</v>
      </c>
      <c r="M11547">
        <v>1252.5999999999999</v>
      </c>
      <c r="N11547">
        <v>1251.5</v>
      </c>
      <c r="O11547">
        <v>1252.0999999999999</v>
      </c>
      <c r="P11547">
        <v>1283.9000000000001</v>
      </c>
      <c r="Q11547">
        <v>1287</v>
      </c>
      <c r="R11547">
        <v>1282.4000000000001</v>
      </c>
      <c r="S11547">
        <v>1277.5</v>
      </c>
      <c r="T11547">
        <v>1282.2</v>
      </c>
    </row>
    <row r="11548" spans="1:20" x14ac:dyDescent="0.35">
      <c r="A11548">
        <f t="shared" si="359"/>
        <v>11548</v>
      </c>
      <c r="B11548" s="3" t="s">
        <v>101</v>
      </c>
      <c r="C11548" s="3" t="s">
        <v>75</v>
      </c>
      <c r="D11548" s="3" t="s">
        <v>47</v>
      </c>
      <c r="E11548">
        <v>2016</v>
      </c>
      <c r="F11548" s="3" t="s">
        <v>308</v>
      </c>
      <c r="G11548">
        <v>1286.4000000000001</v>
      </c>
      <c r="H11548">
        <v>1285.9000000000001</v>
      </c>
      <c r="I11548">
        <v>1285.3</v>
      </c>
      <c r="J11548">
        <v>1281.2</v>
      </c>
      <c r="K11548">
        <v>1265.2</v>
      </c>
      <c r="L11548">
        <v>1253.2</v>
      </c>
      <c r="M11548">
        <v>1249.5999999999999</v>
      </c>
      <c r="N11548">
        <v>1246.0999999999999</v>
      </c>
      <c r="O11548">
        <v>1275.2</v>
      </c>
      <c r="P11548">
        <v>1286.3</v>
      </c>
      <c r="Q11548">
        <v>1287.2</v>
      </c>
      <c r="R11548">
        <v>1284</v>
      </c>
      <c r="S11548">
        <v>1277.5999999999999</v>
      </c>
      <c r="T11548">
        <v>1283.9000000000001</v>
      </c>
    </row>
    <row r="11549" spans="1:20" x14ac:dyDescent="0.35">
      <c r="A11549">
        <f t="shared" si="359"/>
        <v>11549</v>
      </c>
      <c r="B11549" s="3" t="s">
        <v>101</v>
      </c>
      <c r="C11549" s="3" t="s">
        <v>75</v>
      </c>
      <c r="D11549" s="3" t="s">
        <v>47</v>
      </c>
      <c r="E11549">
        <v>2017</v>
      </c>
      <c r="F11549" s="3" t="s">
        <v>309</v>
      </c>
      <c r="G11549">
        <v>1286.5</v>
      </c>
      <c r="H11549">
        <v>1284.3</v>
      </c>
      <c r="I11549">
        <v>1281.5999999999999</v>
      </c>
      <c r="J11549">
        <v>1284.3</v>
      </c>
      <c r="K11549">
        <v>1267.8</v>
      </c>
      <c r="L11549">
        <v>1247.7</v>
      </c>
      <c r="M11549">
        <v>1234.0999999999999</v>
      </c>
      <c r="N11549">
        <v>1232.5</v>
      </c>
      <c r="O11549">
        <v>1259.3</v>
      </c>
      <c r="P11549">
        <v>1285.2</v>
      </c>
      <c r="Q11549">
        <v>1283.8</v>
      </c>
      <c r="R11549">
        <v>1283.4000000000001</v>
      </c>
      <c r="S11549">
        <v>1279.4000000000001</v>
      </c>
      <c r="T11549">
        <v>1286.3</v>
      </c>
    </row>
    <row r="11550" spans="1:20" x14ac:dyDescent="0.35">
      <c r="A11550">
        <f t="shared" si="359"/>
        <v>11550</v>
      </c>
      <c r="B11550" s="3" t="s">
        <v>101</v>
      </c>
      <c r="C11550" s="3" t="s">
        <v>75</v>
      </c>
      <c r="D11550" s="3" t="s">
        <v>47</v>
      </c>
      <c r="E11550">
        <v>2018</v>
      </c>
      <c r="F11550" s="3" t="s">
        <v>310</v>
      </c>
      <c r="G11550">
        <v>1288.2</v>
      </c>
      <c r="H11550">
        <v>1285.9000000000001</v>
      </c>
      <c r="I11550">
        <v>1286.2</v>
      </c>
      <c r="J11550">
        <v>1278.9000000000001</v>
      </c>
      <c r="K11550">
        <v>1262.0999999999999</v>
      </c>
      <c r="L11550">
        <v>1249.3</v>
      </c>
      <c r="M11550">
        <v>1235.2</v>
      </c>
      <c r="N11550">
        <v>1222.3</v>
      </c>
      <c r="O11550">
        <v>1267.5</v>
      </c>
      <c r="P11550">
        <v>1284.5999999999999</v>
      </c>
      <c r="Q11550">
        <v>1282.4000000000001</v>
      </c>
      <c r="R11550">
        <v>1282.4000000000001</v>
      </c>
      <c r="S11550">
        <v>1279.3</v>
      </c>
      <c r="T11550">
        <v>1283.8</v>
      </c>
    </row>
    <row r="11551" spans="1:20" x14ac:dyDescent="0.35">
      <c r="A11551">
        <f t="shared" si="359"/>
        <v>11551</v>
      </c>
      <c r="B11551" s="3" t="s">
        <v>101</v>
      </c>
      <c r="C11551" s="3" t="s">
        <v>75</v>
      </c>
      <c r="D11551" s="3" t="s">
        <v>47</v>
      </c>
      <c r="E11551">
        <v>2019</v>
      </c>
      <c r="F11551" s="3" t="s">
        <v>311</v>
      </c>
      <c r="G11551">
        <v>1287.7</v>
      </c>
      <c r="H11551">
        <v>1276.0999999999999</v>
      </c>
      <c r="I11551">
        <v>1279</v>
      </c>
      <c r="J11551">
        <v>1279.0999999999999</v>
      </c>
      <c r="K11551">
        <v>1269.5</v>
      </c>
      <c r="L11551">
        <v>1259.4000000000001</v>
      </c>
      <c r="M11551">
        <v>1267.9000000000001</v>
      </c>
      <c r="N11551">
        <v>1272.3</v>
      </c>
      <c r="O11551">
        <v>1278.0999999999999</v>
      </c>
      <c r="P11551">
        <v>1286.4000000000001</v>
      </c>
      <c r="Q11551">
        <v>1287.5999999999999</v>
      </c>
      <c r="R11551">
        <v>1281.3</v>
      </c>
      <c r="S11551">
        <v>1277.5999999999999</v>
      </c>
      <c r="T11551">
        <v>1282.4000000000001</v>
      </c>
    </row>
    <row r="11552" spans="1:20" x14ac:dyDescent="0.35">
      <c r="A11552">
        <f t="shared" si="359"/>
        <v>11552</v>
      </c>
      <c r="B11552" s="3" t="s">
        <v>101</v>
      </c>
      <c r="C11552" s="3" t="s">
        <v>77</v>
      </c>
      <c r="D11552" s="3" t="s">
        <v>47</v>
      </c>
      <c r="E11552">
        <v>2010</v>
      </c>
      <c r="F11552" s="3" t="s">
        <v>312</v>
      </c>
      <c r="G11552">
        <v>1361.9</v>
      </c>
      <c r="H11552">
        <v>1877.5</v>
      </c>
      <c r="I11552">
        <v>2301.1</v>
      </c>
      <c r="J11552">
        <v>1662.8</v>
      </c>
      <c r="K11552">
        <v>1687.7</v>
      </c>
      <c r="L11552">
        <v>1499.5</v>
      </c>
      <c r="M11552">
        <v>1269.7</v>
      </c>
      <c r="N11552">
        <v>1721.7</v>
      </c>
      <c r="O11552">
        <v>2240.3000000000002</v>
      </c>
      <c r="P11552">
        <v>3080.7</v>
      </c>
      <c r="Q11552">
        <v>2692.2</v>
      </c>
      <c r="R11552">
        <v>2052.8000000000002</v>
      </c>
      <c r="S11552">
        <v>1899.9</v>
      </c>
      <c r="T11552">
        <v>1239.2</v>
      </c>
    </row>
    <row r="11553" spans="1:20" x14ac:dyDescent="0.35">
      <c r="A11553">
        <f t="shared" si="359"/>
        <v>11553</v>
      </c>
      <c r="B11553" s="3" t="s">
        <v>101</v>
      </c>
      <c r="C11553" s="3" t="s">
        <v>77</v>
      </c>
      <c r="D11553" s="3" t="s">
        <v>47</v>
      </c>
      <c r="E11553">
        <v>2011</v>
      </c>
      <c r="F11553" s="3" t="s">
        <v>313</v>
      </c>
      <c r="G11553">
        <v>1626</v>
      </c>
      <c r="H11553">
        <v>2092</v>
      </c>
      <c r="I11553">
        <v>2048.6</v>
      </c>
      <c r="J11553">
        <v>2753.8</v>
      </c>
      <c r="K11553">
        <v>3190.9</v>
      </c>
      <c r="L11553">
        <v>2717.1</v>
      </c>
      <c r="M11553">
        <v>3061.7</v>
      </c>
      <c r="N11553">
        <v>2610.1999999999998</v>
      </c>
      <c r="O11553">
        <v>3013.1</v>
      </c>
      <c r="P11553">
        <v>3488.8</v>
      </c>
      <c r="Q11553">
        <v>4047.1</v>
      </c>
      <c r="R11553">
        <v>3452.1</v>
      </c>
      <c r="S11553">
        <v>3227.9</v>
      </c>
      <c r="T11553">
        <v>1781.7</v>
      </c>
    </row>
    <row r="11554" spans="1:20" x14ac:dyDescent="0.35">
      <c r="A11554">
        <f t="shared" si="359"/>
        <v>11554</v>
      </c>
      <c r="B11554" s="3" t="s">
        <v>101</v>
      </c>
      <c r="C11554" s="3" t="s">
        <v>77</v>
      </c>
      <c r="D11554" s="3" t="s">
        <v>47</v>
      </c>
      <c r="E11554">
        <v>2012</v>
      </c>
      <c r="F11554" s="3" t="s">
        <v>314</v>
      </c>
      <c r="G11554">
        <v>1801.1</v>
      </c>
      <c r="H11554">
        <v>2197.3000000000002</v>
      </c>
      <c r="I11554">
        <v>2352.3000000000002</v>
      </c>
      <c r="J11554">
        <v>2251.9</v>
      </c>
      <c r="K11554">
        <v>1981.1</v>
      </c>
      <c r="L11554">
        <v>2732.8</v>
      </c>
      <c r="M11554">
        <v>3287.4</v>
      </c>
      <c r="N11554">
        <v>3340.7</v>
      </c>
      <c r="O11554">
        <v>3896.7</v>
      </c>
      <c r="P11554">
        <v>4421.8</v>
      </c>
      <c r="Q11554">
        <v>5188.8999999999996</v>
      </c>
      <c r="R11554">
        <v>4126.2</v>
      </c>
      <c r="S11554">
        <v>3392.6</v>
      </c>
      <c r="T11554">
        <v>1890.9</v>
      </c>
    </row>
    <row r="11555" spans="1:20" x14ac:dyDescent="0.35">
      <c r="A11555">
        <f t="shared" si="359"/>
        <v>11555</v>
      </c>
      <c r="B11555" s="3" t="s">
        <v>101</v>
      </c>
      <c r="C11555" s="3" t="s">
        <v>77</v>
      </c>
      <c r="D11555" s="3" t="s">
        <v>47</v>
      </c>
      <c r="E11555">
        <v>2013</v>
      </c>
      <c r="F11555" s="3" t="s">
        <v>315</v>
      </c>
      <c r="G11555">
        <v>1537.6</v>
      </c>
      <c r="H11555">
        <v>2129.6999999999998</v>
      </c>
      <c r="I11555">
        <v>3057.5</v>
      </c>
      <c r="J11555">
        <v>3116.1</v>
      </c>
      <c r="K11555">
        <v>2114.6</v>
      </c>
      <c r="L11555">
        <v>1662.5</v>
      </c>
      <c r="M11555">
        <v>3194.8</v>
      </c>
      <c r="N11555">
        <v>3272.4</v>
      </c>
      <c r="O11555">
        <v>3411.3</v>
      </c>
      <c r="P11555">
        <v>3677.9</v>
      </c>
      <c r="Q11555">
        <v>3620.2</v>
      </c>
      <c r="R11555">
        <v>2903</v>
      </c>
      <c r="S11555">
        <v>2539.6999999999998</v>
      </c>
      <c r="T11555">
        <v>1574.5</v>
      </c>
    </row>
    <row r="11556" spans="1:20" x14ac:dyDescent="0.35">
      <c r="A11556">
        <f t="shared" si="359"/>
        <v>11556</v>
      </c>
      <c r="B11556" s="3" t="s">
        <v>101</v>
      </c>
      <c r="C11556" s="3" t="s">
        <v>77</v>
      </c>
      <c r="D11556" s="3" t="s">
        <v>47</v>
      </c>
      <c r="E11556">
        <v>2014</v>
      </c>
      <c r="F11556" s="3" t="s">
        <v>316</v>
      </c>
      <c r="G11556">
        <v>1658.7</v>
      </c>
      <c r="H11556">
        <v>2034.1</v>
      </c>
      <c r="I11556">
        <v>2223.4</v>
      </c>
      <c r="J11556">
        <v>2188.1</v>
      </c>
      <c r="K11556">
        <v>1597.3</v>
      </c>
      <c r="L11556">
        <v>2574.5</v>
      </c>
      <c r="M11556">
        <v>2650.4</v>
      </c>
      <c r="N11556">
        <v>3080.8</v>
      </c>
      <c r="O11556">
        <v>3309.8</v>
      </c>
      <c r="P11556">
        <v>3740.2</v>
      </c>
      <c r="Q11556">
        <v>3606.3</v>
      </c>
      <c r="R11556">
        <v>2877</v>
      </c>
      <c r="S11556">
        <v>2498.5</v>
      </c>
      <c r="T11556">
        <v>1479.1</v>
      </c>
    </row>
    <row r="11557" spans="1:20" x14ac:dyDescent="0.35">
      <c r="A11557">
        <f t="shared" si="359"/>
        <v>11557</v>
      </c>
      <c r="B11557" s="3" t="s">
        <v>101</v>
      </c>
      <c r="C11557" s="3" t="s">
        <v>77</v>
      </c>
      <c r="D11557" s="3" t="s">
        <v>47</v>
      </c>
      <c r="E11557">
        <v>2015</v>
      </c>
      <c r="F11557" s="3" t="s">
        <v>317</v>
      </c>
      <c r="G11557">
        <v>1619.5</v>
      </c>
      <c r="H11557">
        <v>2201</v>
      </c>
      <c r="I11557">
        <v>2640.4</v>
      </c>
      <c r="J11557">
        <v>3164.2</v>
      </c>
      <c r="K11557">
        <v>3271.9</v>
      </c>
      <c r="L11557">
        <v>2908.5</v>
      </c>
      <c r="M11557">
        <v>2515.1999999999998</v>
      </c>
      <c r="N11557">
        <v>1949.1</v>
      </c>
      <c r="O11557">
        <v>2183.6</v>
      </c>
      <c r="P11557">
        <v>2317.6</v>
      </c>
      <c r="Q11557">
        <v>2429.4</v>
      </c>
      <c r="R11557">
        <v>2657.7</v>
      </c>
      <c r="S11557">
        <v>2664.3</v>
      </c>
      <c r="T11557">
        <v>1720.4</v>
      </c>
    </row>
    <row r="11558" spans="1:20" x14ac:dyDescent="0.35">
      <c r="A11558">
        <f t="shared" si="359"/>
        <v>11558</v>
      </c>
      <c r="B11558" s="3" t="s">
        <v>101</v>
      </c>
      <c r="C11558" s="3" t="s">
        <v>77</v>
      </c>
      <c r="D11558" s="3" t="s">
        <v>47</v>
      </c>
      <c r="E11558">
        <v>2016</v>
      </c>
      <c r="F11558" s="3" t="s">
        <v>318</v>
      </c>
      <c r="G11558">
        <v>1640.1</v>
      </c>
      <c r="H11558">
        <v>2103.3000000000002</v>
      </c>
      <c r="I11558">
        <v>2075.1999999999998</v>
      </c>
      <c r="J11558">
        <v>2257.1999999999998</v>
      </c>
      <c r="K11558">
        <v>2277.4</v>
      </c>
      <c r="L11558">
        <v>2371.4</v>
      </c>
      <c r="M11558">
        <v>2549.9</v>
      </c>
      <c r="N11558">
        <v>3158.1</v>
      </c>
      <c r="O11558">
        <v>2530.4</v>
      </c>
      <c r="P11558">
        <v>2942.4</v>
      </c>
      <c r="Q11558">
        <v>2647.7</v>
      </c>
      <c r="R11558">
        <v>2427</v>
      </c>
      <c r="S11558">
        <v>2203</v>
      </c>
      <c r="T11558">
        <v>1589.3</v>
      </c>
    </row>
    <row r="11559" spans="1:20" x14ac:dyDescent="0.35">
      <c r="A11559">
        <f t="shared" si="359"/>
        <v>11559</v>
      </c>
      <c r="B11559" s="3" t="s">
        <v>101</v>
      </c>
      <c r="C11559" s="3" t="s">
        <v>77</v>
      </c>
      <c r="D11559" s="3" t="s">
        <v>47</v>
      </c>
      <c r="E11559">
        <v>2017</v>
      </c>
      <c r="F11559" s="3" t="s">
        <v>319</v>
      </c>
      <c r="G11559">
        <v>1804.4</v>
      </c>
      <c r="H11559">
        <v>2440.3000000000002</v>
      </c>
      <c r="I11559">
        <v>2844.9</v>
      </c>
      <c r="J11559">
        <v>3053.9</v>
      </c>
      <c r="K11559">
        <v>2806.4</v>
      </c>
      <c r="L11559">
        <v>3110.4</v>
      </c>
      <c r="M11559">
        <v>3394.6</v>
      </c>
      <c r="N11559">
        <v>3513.6</v>
      </c>
      <c r="O11559">
        <v>3738.3</v>
      </c>
      <c r="P11559">
        <v>4124.1000000000004</v>
      </c>
      <c r="Q11559">
        <v>2855.5</v>
      </c>
      <c r="R11559">
        <v>2318.5</v>
      </c>
      <c r="S11559">
        <v>2124.5</v>
      </c>
      <c r="T11559">
        <v>1779.8</v>
      </c>
    </row>
    <row r="11560" spans="1:20" x14ac:dyDescent="0.35">
      <c r="A11560">
        <f t="shared" si="359"/>
        <v>11560</v>
      </c>
      <c r="B11560" s="3" t="s">
        <v>101</v>
      </c>
      <c r="C11560" s="3" t="s">
        <v>77</v>
      </c>
      <c r="D11560" s="3" t="s">
        <v>47</v>
      </c>
      <c r="E11560">
        <v>2018</v>
      </c>
      <c r="F11560" s="3" t="s">
        <v>320</v>
      </c>
      <c r="G11560">
        <v>1368.2</v>
      </c>
      <c r="H11560">
        <v>1758.3</v>
      </c>
      <c r="I11560">
        <v>2302.9</v>
      </c>
      <c r="J11560">
        <v>2976</v>
      </c>
      <c r="K11560">
        <v>3446.3</v>
      </c>
      <c r="L11560">
        <v>2436.5</v>
      </c>
      <c r="M11560">
        <v>2507.1</v>
      </c>
      <c r="N11560">
        <v>3051.2</v>
      </c>
      <c r="O11560">
        <v>4129.6000000000004</v>
      </c>
      <c r="P11560">
        <v>3861.2</v>
      </c>
      <c r="Q11560">
        <v>2907.6</v>
      </c>
      <c r="R11560">
        <v>2361.9</v>
      </c>
      <c r="S11560">
        <v>2380.1</v>
      </c>
      <c r="T11560">
        <v>1514.7</v>
      </c>
    </row>
    <row r="11561" spans="1:20" x14ac:dyDescent="0.35">
      <c r="A11561">
        <f t="shared" si="359"/>
        <v>11561</v>
      </c>
      <c r="B11561" s="3" t="s">
        <v>101</v>
      </c>
      <c r="C11561" s="3" t="s">
        <v>77</v>
      </c>
      <c r="D11561" s="3" t="s">
        <v>47</v>
      </c>
      <c r="E11561">
        <v>2019</v>
      </c>
      <c r="F11561" s="3" t="s">
        <v>321</v>
      </c>
      <c r="G11561">
        <v>1534.5</v>
      </c>
      <c r="H11561">
        <v>2182.3000000000002</v>
      </c>
      <c r="I11561">
        <v>1984.9</v>
      </c>
      <c r="J11561">
        <v>2208.5</v>
      </c>
      <c r="K11561">
        <v>2133.4</v>
      </c>
      <c r="L11561">
        <v>1670</v>
      </c>
      <c r="M11561">
        <v>1276.9000000000001</v>
      </c>
      <c r="N11561">
        <v>2117.4</v>
      </c>
      <c r="O11561">
        <v>2928.4</v>
      </c>
      <c r="P11561">
        <v>2603.8000000000002</v>
      </c>
      <c r="Q11561">
        <v>2283.1</v>
      </c>
      <c r="R11561">
        <v>2415.4</v>
      </c>
      <c r="S11561">
        <v>2117.6</v>
      </c>
      <c r="T11561">
        <v>1236.5</v>
      </c>
    </row>
    <row r="11562" spans="1:20" x14ac:dyDescent="0.35">
      <c r="A11562">
        <f t="shared" si="359"/>
        <v>11562</v>
      </c>
      <c r="B11562" s="3" t="s">
        <v>101</v>
      </c>
      <c r="C11562" s="3" t="s">
        <v>95</v>
      </c>
      <c r="D11562" s="3" t="s">
        <v>47</v>
      </c>
      <c r="E11562">
        <v>2010</v>
      </c>
      <c r="F11562" s="3" t="s">
        <v>322</v>
      </c>
      <c r="G11562">
        <v>0</v>
      </c>
      <c r="H11562">
        <v>0</v>
      </c>
      <c r="I11562">
        <v>0</v>
      </c>
      <c r="J11562">
        <v>0</v>
      </c>
      <c r="K11562">
        <v>0</v>
      </c>
      <c r="L11562">
        <v>0</v>
      </c>
      <c r="M11562">
        <v>0</v>
      </c>
      <c r="N11562">
        <v>0</v>
      </c>
      <c r="O11562">
        <v>0</v>
      </c>
      <c r="P11562">
        <v>21.3</v>
      </c>
      <c r="Q11562">
        <v>0.7</v>
      </c>
      <c r="R11562">
        <v>0.2</v>
      </c>
      <c r="S11562">
        <v>0.2</v>
      </c>
      <c r="T11562">
        <v>0.2</v>
      </c>
    </row>
    <row r="11563" spans="1:20" x14ac:dyDescent="0.35">
      <c r="A11563">
        <f t="shared" si="359"/>
        <v>11563</v>
      </c>
      <c r="B11563" s="3" t="s">
        <v>101</v>
      </c>
      <c r="C11563" s="3" t="s">
        <v>95</v>
      </c>
      <c r="D11563" s="3" t="s">
        <v>47</v>
      </c>
      <c r="E11563">
        <v>2011</v>
      </c>
      <c r="F11563" s="3" t="s">
        <v>323</v>
      </c>
      <c r="G11563">
        <v>0</v>
      </c>
      <c r="H11563">
        <v>0</v>
      </c>
      <c r="I11563">
        <v>0</v>
      </c>
      <c r="J11563">
        <v>0</v>
      </c>
      <c r="K11563">
        <v>0</v>
      </c>
      <c r="L11563">
        <v>0</v>
      </c>
      <c r="M11563">
        <v>1.4</v>
      </c>
      <c r="N11563">
        <v>0</v>
      </c>
      <c r="O11563">
        <v>28.1</v>
      </c>
      <c r="P11563">
        <v>66.8</v>
      </c>
      <c r="Q11563">
        <v>23.6</v>
      </c>
      <c r="R11563">
        <v>1.6</v>
      </c>
      <c r="S11563">
        <v>0.1</v>
      </c>
      <c r="T11563">
        <v>0.1</v>
      </c>
    </row>
    <row r="11564" spans="1:20" x14ac:dyDescent="0.35">
      <c r="A11564">
        <f t="shared" si="359"/>
        <v>11564</v>
      </c>
      <c r="B11564" s="3" t="s">
        <v>101</v>
      </c>
      <c r="C11564" s="3" t="s">
        <v>95</v>
      </c>
      <c r="D11564" s="3" t="s">
        <v>47</v>
      </c>
      <c r="E11564">
        <v>2012</v>
      </c>
      <c r="F11564" s="3" t="s">
        <v>324</v>
      </c>
      <c r="G11564">
        <v>0</v>
      </c>
      <c r="H11564">
        <v>0</v>
      </c>
      <c r="I11564">
        <v>0</v>
      </c>
      <c r="J11564">
        <v>0</v>
      </c>
      <c r="K11564">
        <v>0</v>
      </c>
      <c r="L11564">
        <v>3.4</v>
      </c>
      <c r="M11564">
        <v>4.5</v>
      </c>
      <c r="N11564">
        <v>3.5</v>
      </c>
      <c r="O11564">
        <v>1.1000000000000001</v>
      </c>
      <c r="P11564">
        <v>19.2</v>
      </c>
      <c r="Q11564">
        <v>22.9</v>
      </c>
      <c r="R11564">
        <v>0.1</v>
      </c>
      <c r="S11564">
        <v>0.1</v>
      </c>
      <c r="T11564">
        <v>0.1</v>
      </c>
    </row>
    <row r="11565" spans="1:20" x14ac:dyDescent="0.35">
      <c r="A11565">
        <f t="shared" si="359"/>
        <v>11565</v>
      </c>
      <c r="B11565" s="3" t="s">
        <v>101</v>
      </c>
      <c r="C11565" s="3" t="s">
        <v>95</v>
      </c>
      <c r="D11565" s="3" t="s">
        <v>47</v>
      </c>
      <c r="E11565">
        <v>2013</v>
      </c>
      <c r="F11565" s="3" t="s">
        <v>325</v>
      </c>
      <c r="G11565">
        <v>0</v>
      </c>
      <c r="H11565">
        <v>0</v>
      </c>
      <c r="I11565">
        <v>0</v>
      </c>
      <c r="J11565">
        <v>0</v>
      </c>
      <c r="K11565">
        <v>0</v>
      </c>
      <c r="L11565">
        <v>0</v>
      </c>
      <c r="M11565">
        <v>4.2</v>
      </c>
      <c r="N11565">
        <v>0.7</v>
      </c>
      <c r="O11565">
        <v>3</v>
      </c>
      <c r="P11565">
        <v>3.9</v>
      </c>
      <c r="Q11565">
        <v>3</v>
      </c>
      <c r="R11565">
        <v>0.2</v>
      </c>
      <c r="S11565">
        <v>0.1</v>
      </c>
      <c r="T11565">
        <v>0.1</v>
      </c>
    </row>
    <row r="11566" spans="1:20" x14ac:dyDescent="0.35">
      <c r="A11566">
        <f t="shared" si="359"/>
        <v>11566</v>
      </c>
      <c r="B11566" s="3" t="s">
        <v>101</v>
      </c>
      <c r="C11566" s="3" t="s">
        <v>95</v>
      </c>
      <c r="D11566" s="3" t="s">
        <v>47</v>
      </c>
      <c r="E11566">
        <v>2014</v>
      </c>
      <c r="F11566" s="3" t="s">
        <v>326</v>
      </c>
      <c r="G11566">
        <v>0</v>
      </c>
      <c r="H11566">
        <v>0</v>
      </c>
      <c r="I11566">
        <v>0</v>
      </c>
      <c r="J11566">
        <v>0</v>
      </c>
      <c r="K11566">
        <v>0</v>
      </c>
      <c r="L11566">
        <v>0.5</v>
      </c>
      <c r="M11566">
        <v>0</v>
      </c>
      <c r="N11566">
        <v>2.8</v>
      </c>
      <c r="O11566">
        <v>2.9</v>
      </c>
      <c r="P11566">
        <v>1.8</v>
      </c>
      <c r="Q11566">
        <v>0.9</v>
      </c>
      <c r="R11566">
        <v>0.1</v>
      </c>
      <c r="S11566">
        <v>0.1</v>
      </c>
      <c r="T11566">
        <v>0.1</v>
      </c>
    </row>
    <row r="11567" spans="1:20" x14ac:dyDescent="0.35">
      <c r="A11567">
        <f t="shared" si="359"/>
        <v>11567</v>
      </c>
      <c r="B11567" s="3" t="s">
        <v>101</v>
      </c>
      <c r="C11567" s="3" t="s">
        <v>95</v>
      </c>
      <c r="D11567" s="3" t="s">
        <v>47</v>
      </c>
      <c r="E11567">
        <v>2015</v>
      </c>
      <c r="F11567" s="3" t="s">
        <v>327</v>
      </c>
      <c r="G11567">
        <v>0</v>
      </c>
      <c r="H11567">
        <v>0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  <c r="O11567">
        <v>0</v>
      </c>
      <c r="P11567">
        <v>0.1</v>
      </c>
      <c r="Q11567">
        <v>0</v>
      </c>
      <c r="R11567">
        <v>0</v>
      </c>
      <c r="S11567">
        <v>0</v>
      </c>
      <c r="T11567">
        <v>0</v>
      </c>
    </row>
    <row r="11568" spans="1:20" x14ac:dyDescent="0.35">
      <c r="A11568">
        <f t="shared" si="359"/>
        <v>11568</v>
      </c>
      <c r="B11568" s="3" t="s">
        <v>101</v>
      </c>
      <c r="C11568" s="3" t="s">
        <v>95</v>
      </c>
      <c r="D11568" s="3" t="s">
        <v>47</v>
      </c>
      <c r="E11568">
        <v>2016</v>
      </c>
      <c r="F11568" s="3" t="s">
        <v>328</v>
      </c>
      <c r="G11568">
        <v>0</v>
      </c>
      <c r="H11568">
        <v>0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0</v>
      </c>
      <c r="O11568">
        <v>0</v>
      </c>
      <c r="P11568">
        <v>0.1</v>
      </c>
      <c r="Q11568">
        <v>0.1</v>
      </c>
      <c r="R11568">
        <v>0.1</v>
      </c>
      <c r="S11568">
        <v>0.1</v>
      </c>
      <c r="T11568">
        <v>0.1</v>
      </c>
    </row>
    <row r="11569" spans="1:20" x14ac:dyDescent="0.35">
      <c r="A11569">
        <f t="shared" si="359"/>
        <v>11569</v>
      </c>
      <c r="B11569" s="3" t="s">
        <v>101</v>
      </c>
      <c r="C11569" s="3" t="s">
        <v>95</v>
      </c>
      <c r="D11569" s="3" t="s">
        <v>47</v>
      </c>
      <c r="E11569">
        <v>2017</v>
      </c>
      <c r="F11569" s="3" t="s">
        <v>329</v>
      </c>
      <c r="G11569">
        <v>0</v>
      </c>
      <c r="H11569">
        <v>0</v>
      </c>
      <c r="I11569">
        <v>0</v>
      </c>
      <c r="J11569">
        <v>0</v>
      </c>
      <c r="K11569">
        <v>0</v>
      </c>
      <c r="L11569">
        <v>11.2</v>
      </c>
      <c r="M11569">
        <v>38.4</v>
      </c>
      <c r="N11569">
        <v>5.8</v>
      </c>
      <c r="O11569">
        <v>20.3</v>
      </c>
      <c r="P11569">
        <v>6.1</v>
      </c>
      <c r="Q11569">
        <v>0.1</v>
      </c>
      <c r="R11569">
        <v>0.1</v>
      </c>
      <c r="S11569">
        <v>0.1</v>
      </c>
      <c r="T11569">
        <v>0.1</v>
      </c>
    </row>
    <row r="11570" spans="1:20" x14ac:dyDescent="0.35">
      <c r="A11570">
        <f t="shared" si="359"/>
        <v>11570</v>
      </c>
      <c r="B11570" s="3" t="s">
        <v>101</v>
      </c>
      <c r="C11570" s="3" t="s">
        <v>95</v>
      </c>
      <c r="D11570" s="3" t="s">
        <v>47</v>
      </c>
      <c r="E11570">
        <v>2018</v>
      </c>
      <c r="F11570" s="3" t="s">
        <v>330</v>
      </c>
      <c r="G11570">
        <v>0</v>
      </c>
      <c r="H11570">
        <v>0</v>
      </c>
      <c r="I11570">
        <v>0</v>
      </c>
      <c r="J11570">
        <v>0.2</v>
      </c>
      <c r="K11570">
        <v>0.2</v>
      </c>
      <c r="L11570">
        <v>0</v>
      </c>
      <c r="M11570">
        <v>0</v>
      </c>
      <c r="N11570">
        <v>0.4</v>
      </c>
      <c r="O11570">
        <v>25.9</v>
      </c>
      <c r="P11570">
        <v>0.5</v>
      </c>
      <c r="Q11570">
        <v>0.1</v>
      </c>
      <c r="R11570">
        <v>3.7</v>
      </c>
      <c r="S11570">
        <v>0.1</v>
      </c>
      <c r="T11570">
        <v>0.1</v>
      </c>
    </row>
    <row r="11571" spans="1:20" x14ac:dyDescent="0.35">
      <c r="A11571">
        <f t="shared" si="359"/>
        <v>11571</v>
      </c>
      <c r="B11571" s="3" t="s">
        <v>101</v>
      </c>
      <c r="C11571" s="3" t="s">
        <v>95</v>
      </c>
      <c r="D11571" s="3" t="s">
        <v>47</v>
      </c>
      <c r="E11571">
        <v>2019</v>
      </c>
      <c r="F11571" s="3" t="s">
        <v>331</v>
      </c>
      <c r="G11571">
        <v>1.7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  <c r="O11571">
        <v>0</v>
      </c>
      <c r="P11571">
        <v>0.1</v>
      </c>
      <c r="Q11571">
        <v>0.1</v>
      </c>
      <c r="R11571">
        <v>0.1</v>
      </c>
      <c r="S11571">
        <v>0.1</v>
      </c>
      <c r="T11571">
        <v>0.1</v>
      </c>
    </row>
    <row r="11572" spans="1:20" x14ac:dyDescent="0.35">
      <c r="A11572">
        <f t="shared" si="359"/>
        <v>11572</v>
      </c>
      <c r="B11572" s="3" t="s">
        <v>101</v>
      </c>
      <c r="C11572" s="3" t="s">
        <v>86</v>
      </c>
      <c r="D11572" s="3" t="s">
        <v>47</v>
      </c>
      <c r="E11572">
        <v>2010</v>
      </c>
      <c r="F11572" s="3" t="s">
        <v>332</v>
      </c>
      <c r="G11572">
        <v>56.2</v>
      </c>
      <c r="H11572">
        <v>77.099999999999994</v>
      </c>
      <c r="I11572">
        <v>94.5</v>
      </c>
      <c r="J11572">
        <v>68.7</v>
      </c>
      <c r="K11572">
        <v>69.7</v>
      </c>
      <c r="L11572">
        <v>62.5</v>
      </c>
      <c r="M11572">
        <v>54.5</v>
      </c>
      <c r="N11572">
        <v>74.7</v>
      </c>
      <c r="O11572">
        <v>98</v>
      </c>
      <c r="P11572">
        <v>150.69999999999999</v>
      </c>
      <c r="Q11572">
        <v>109.2</v>
      </c>
      <c r="R11572">
        <v>83.7</v>
      </c>
      <c r="S11572">
        <v>77.900000000000006</v>
      </c>
      <c r="T11572">
        <v>51.4</v>
      </c>
    </row>
    <row r="11573" spans="1:20" x14ac:dyDescent="0.35">
      <c r="A11573">
        <f t="shared" si="359"/>
        <v>11573</v>
      </c>
      <c r="B11573" s="3" t="s">
        <v>101</v>
      </c>
      <c r="C11573" s="3" t="s">
        <v>86</v>
      </c>
      <c r="D11573" s="3" t="s">
        <v>47</v>
      </c>
      <c r="E11573">
        <v>2011</v>
      </c>
      <c r="F11573" s="3" t="s">
        <v>333</v>
      </c>
      <c r="G11573">
        <v>65.599999999999994</v>
      </c>
      <c r="H11573">
        <v>84.7</v>
      </c>
      <c r="I11573">
        <v>83.9</v>
      </c>
      <c r="J11573">
        <v>112.3</v>
      </c>
      <c r="K11573">
        <v>134</v>
      </c>
      <c r="L11573">
        <v>121.5</v>
      </c>
      <c r="M11573">
        <v>147.5</v>
      </c>
      <c r="N11573">
        <v>130.5</v>
      </c>
      <c r="O11573">
        <v>182.6</v>
      </c>
      <c r="P11573">
        <v>227.6</v>
      </c>
      <c r="Q11573">
        <v>188</v>
      </c>
      <c r="R11573">
        <v>140.5</v>
      </c>
      <c r="S11573">
        <v>131.6</v>
      </c>
      <c r="T11573">
        <v>74.599999999999994</v>
      </c>
    </row>
    <row r="11574" spans="1:20" x14ac:dyDescent="0.35">
      <c r="A11574">
        <f t="shared" si="359"/>
        <v>11574</v>
      </c>
      <c r="B11574" s="3" t="s">
        <v>101</v>
      </c>
      <c r="C11574" s="3" t="s">
        <v>86</v>
      </c>
      <c r="D11574" s="3" t="s">
        <v>47</v>
      </c>
      <c r="E11574">
        <v>2012</v>
      </c>
      <c r="F11574" s="3" t="s">
        <v>334</v>
      </c>
      <c r="G11574">
        <v>73.099999999999994</v>
      </c>
      <c r="H11574">
        <v>89</v>
      </c>
      <c r="I11574">
        <v>97</v>
      </c>
      <c r="J11574">
        <v>92.9</v>
      </c>
      <c r="K11574">
        <v>82.8</v>
      </c>
      <c r="L11574">
        <v>120.4</v>
      </c>
      <c r="M11574">
        <v>155.69999999999999</v>
      </c>
      <c r="N11574">
        <v>170.4</v>
      </c>
      <c r="O11574">
        <v>187.4</v>
      </c>
      <c r="P11574">
        <v>209.3</v>
      </c>
      <c r="Q11574">
        <v>237</v>
      </c>
      <c r="R11574">
        <v>169.4</v>
      </c>
      <c r="S11574">
        <v>141.6</v>
      </c>
      <c r="T11574">
        <v>78.8</v>
      </c>
    </row>
    <row r="11575" spans="1:20" x14ac:dyDescent="0.35">
      <c r="A11575">
        <f t="shared" si="359"/>
        <v>11575</v>
      </c>
      <c r="B11575" s="3" t="s">
        <v>101</v>
      </c>
      <c r="C11575" s="3" t="s">
        <v>86</v>
      </c>
      <c r="D11575" s="3" t="s">
        <v>47</v>
      </c>
      <c r="E11575">
        <v>2013</v>
      </c>
      <c r="F11575" s="3" t="s">
        <v>335</v>
      </c>
      <c r="G11575">
        <v>62.9</v>
      </c>
      <c r="H11575">
        <v>85.9</v>
      </c>
      <c r="I11575">
        <v>125.2</v>
      </c>
      <c r="J11575">
        <v>131.5</v>
      </c>
      <c r="K11575">
        <v>89.4</v>
      </c>
      <c r="L11575">
        <v>70.8</v>
      </c>
      <c r="M11575">
        <v>137.9</v>
      </c>
      <c r="N11575">
        <v>143.5</v>
      </c>
      <c r="O11575">
        <v>153</v>
      </c>
      <c r="P11575">
        <v>155</v>
      </c>
      <c r="Q11575">
        <v>150</v>
      </c>
      <c r="R11575">
        <v>118.7</v>
      </c>
      <c r="S11575">
        <v>105.3</v>
      </c>
      <c r="T11575">
        <v>65.7</v>
      </c>
    </row>
    <row r="11576" spans="1:20" x14ac:dyDescent="0.35">
      <c r="A11576">
        <f t="shared" si="359"/>
        <v>11576</v>
      </c>
      <c r="B11576" s="3" t="s">
        <v>101</v>
      </c>
      <c r="C11576" s="3" t="s">
        <v>86</v>
      </c>
      <c r="D11576" s="3" t="s">
        <v>47</v>
      </c>
      <c r="E11576">
        <v>2014</v>
      </c>
      <c r="F11576" s="3" t="s">
        <v>336</v>
      </c>
      <c r="G11576">
        <v>67.400000000000006</v>
      </c>
      <c r="H11576">
        <v>83.4</v>
      </c>
      <c r="I11576">
        <v>91.7</v>
      </c>
      <c r="J11576">
        <v>92.4</v>
      </c>
      <c r="K11576">
        <v>69.2</v>
      </c>
      <c r="L11576">
        <v>112.1</v>
      </c>
      <c r="M11576">
        <v>122.3</v>
      </c>
      <c r="N11576">
        <v>150.30000000000001</v>
      </c>
      <c r="O11576">
        <v>159.6</v>
      </c>
      <c r="P11576">
        <v>157.30000000000001</v>
      </c>
      <c r="Q11576">
        <v>147.4</v>
      </c>
      <c r="R11576">
        <v>117.6</v>
      </c>
      <c r="S11576">
        <v>103.9</v>
      </c>
      <c r="T11576">
        <v>62.5</v>
      </c>
    </row>
    <row r="11577" spans="1:20" x14ac:dyDescent="0.35">
      <c r="A11577">
        <f t="shared" si="359"/>
        <v>11577</v>
      </c>
      <c r="B11577" s="3" t="s">
        <v>101</v>
      </c>
      <c r="C11577" s="3" t="s">
        <v>86</v>
      </c>
      <c r="D11577" s="3" t="s">
        <v>47</v>
      </c>
      <c r="E11577">
        <v>2015</v>
      </c>
      <c r="F11577" s="3" t="s">
        <v>337</v>
      </c>
      <c r="G11577">
        <v>65.900000000000006</v>
      </c>
      <c r="H11577">
        <v>89.6</v>
      </c>
      <c r="I11577">
        <v>106.5</v>
      </c>
      <c r="J11577">
        <v>129.19999999999999</v>
      </c>
      <c r="K11577">
        <v>139.5</v>
      </c>
      <c r="L11577">
        <v>128.69999999999999</v>
      </c>
      <c r="M11577">
        <v>111.7</v>
      </c>
      <c r="N11577">
        <v>87.5</v>
      </c>
      <c r="O11577">
        <v>99</v>
      </c>
      <c r="P11577">
        <v>97.8</v>
      </c>
      <c r="Q11577">
        <v>97.8</v>
      </c>
      <c r="R11577">
        <v>107.6</v>
      </c>
      <c r="S11577">
        <v>110.3</v>
      </c>
      <c r="T11577">
        <v>70.400000000000006</v>
      </c>
    </row>
    <row r="11578" spans="1:20" x14ac:dyDescent="0.35">
      <c r="A11578">
        <f t="shared" si="359"/>
        <v>11578</v>
      </c>
      <c r="B11578" s="3" t="s">
        <v>101</v>
      </c>
      <c r="C11578" s="3" t="s">
        <v>86</v>
      </c>
      <c r="D11578" s="3" t="s">
        <v>47</v>
      </c>
      <c r="E11578">
        <v>2016</v>
      </c>
      <c r="F11578" s="3" t="s">
        <v>338</v>
      </c>
      <c r="G11578">
        <v>66.3</v>
      </c>
      <c r="H11578">
        <v>83.8</v>
      </c>
      <c r="I11578">
        <v>85.2</v>
      </c>
      <c r="J11578">
        <v>93</v>
      </c>
      <c r="K11578">
        <v>95.7</v>
      </c>
      <c r="L11578">
        <v>105.7</v>
      </c>
      <c r="M11578">
        <v>114.9</v>
      </c>
      <c r="N11578">
        <v>149.5</v>
      </c>
      <c r="O11578">
        <v>111.4</v>
      </c>
      <c r="P11578">
        <v>119.6</v>
      </c>
      <c r="Q11578">
        <v>106.5</v>
      </c>
      <c r="R11578">
        <v>98.4</v>
      </c>
      <c r="S11578">
        <v>90.4</v>
      </c>
      <c r="T11578">
        <v>65.900000000000006</v>
      </c>
    </row>
    <row r="11579" spans="1:20" x14ac:dyDescent="0.35">
      <c r="A11579">
        <f t="shared" si="359"/>
        <v>11579</v>
      </c>
      <c r="B11579" s="3" t="s">
        <v>101</v>
      </c>
      <c r="C11579" s="3" t="s">
        <v>86</v>
      </c>
      <c r="D11579" s="3" t="s">
        <v>47</v>
      </c>
      <c r="E11579">
        <v>2017</v>
      </c>
      <c r="F11579" s="3" t="s">
        <v>339</v>
      </c>
      <c r="G11579">
        <v>72.8</v>
      </c>
      <c r="H11579">
        <v>97.4</v>
      </c>
      <c r="I11579">
        <v>116</v>
      </c>
      <c r="J11579">
        <v>124.5</v>
      </c>
      <c r="K11579">
        <v>115.7</v>
      </c>
      <c r="L11579">
        <v>152.1</v>
      </c>
      <c r="M11579">
        <v>201.5</v>
      </c>
      <c r="N11579">
        <v>179.7</v>
      </c>
      <c r="O11579">
        <v>198.8</v>
      </c>
      <c r="P11579">
        <v>180.3</v>
      </c>
      <c r="Q11579">
        <v>115.6</v>
      </c>
      <c r="R11579">
        <v>94.5</v>
      </c>
      <c r="S11579">
        <v>86.9</v>
      </c>
      <c r="T11579">
        <v>72.599999999999994</v>
      </c>
    </row>
    <row r="11580" spans="1:20" x14ac:dyDescent="0.35">
      <c r="A11580">
        <f t="shared" si="359"/>
        <v>11580</v>
      </c>
      <c r="B11580" s="3" t="s">
        <v>101</v>
      </c>
      <c r="C11580" s="3" t="s">
        <v>86</v>
      </c>
      <c r="D11580" s="3" t="s">
        <v>47</v>
      </c>
      <c r="E11580">
        <v>2018</v>
      </c>
      <c r="F11580" s="3" t="s">
        <v>340</v>
      </c>
      <c r="G11580">
        <v>55.5</v>
      </c>
      <c r="H11580">
        <v>71.400000000000006</v>
      </c>
      <c r="I11580">
        <v>93.4</v>
      </c>
      <c r="J11580">
        <v>121.3</v>
      </c>
      <c r="K11580">
        <v>146.80000000000001</v>
      </c>
      <c r="L11580">
        <v>109.2</v>
      </c>
      <c r="M11580">
        <v>116.9</v>
      </c>
      <c r="N11580">
        <v>153.6</v>
      </c>
      <c r="O11580">
        <v>227.1</v>
      </c>
      <c r="P11580">
        <v>161.6</v>
      </c>
      <c r="Q11580">
        <v>118.3</v>
      </c>
      <c r="R11580">
        <v>100.3</v>
      </c>
      <c r="S11580">
        <v>98.2</v>
      </c>
      <c r="T11580">
        <v>62.5</v>
      </c>
    </row>
    <row r="11581" spans="1:20" x14ac:dyDescent="0.35">
      <c r="A11581">
        <f t="shared" si="359"/>
        <v>11581</v>
      </c>
      <c r="B11581" s="3" t="s">
        <v>101</v>
      </c>
      <c r="C11581" s="3" t="s">
        <v>86</v>
      </c>
      <c r="D11581" s="3" t="s">
        <v>47</v>
      </c>
      <c r="E11581">
        <v>2019</v>
      </c>
      <c r="F11581" s="3" t="s">
        <v>341</v>
      </c>
      <c r="G11581">
        <v>64.400000000000006</v>
      </c>
      <c r="H11581">
        <v>89.3</v>
      </c>
      <c r="I11581">
        <v>83.9</v>
      </c>
      <c r="J11581">
        <v>93.5</v>
      </c>
      <c r="K11581">
        <v>88.8</v>
      </c>
      <c r="L11581">
        <v>72.3</v>
      </c>
      <c r="M11581">
        <v>55.9</v>
      </c>
      <c r="N11581">
        <v>90</v>
      </c>
      <c r="O11581">
        <v>122.8</v>
      </c>
      <c r="P11581">
        <v>106.3</v>
      </c>
      <c r="Q11581">
        <v>91.9</v>
      </c>
      <c r="R11581">
        <v>98.8</v>
      </c>
      <c r="S11581">
        <v>87</v>
      </c>
      <c r="T11581">
        <v>52.4</v>
      </c>
    </row>
    <row r="11582" spans="1:20" x14ac:dyDescent="0.35">
      <c r="A11582">
        <f t="shared" si="359"/>
        <v>11582</v>
      </c>
      <c r="B11582" s="3" t="s">
        <v>101</v>
      </c>
      <c r="C11582" s="3" t="s">
        <v>75</v>
      </c>
      <c r="D11582" s="3" t="s">
        <v>29</v>
      </c>
      <c r="E11582">
        <v>2010</v>
      </c>
      <c r="F11582" s="3" t="s">
        <v>342</v>
      </c>
      <c r="G11582">
        <v>3544.6</v>
      </c>
      <c r="H11582">
        <v>3542.4</v>
      </c>
      <c r="I11582">
        <v>3536.4</v>
      </c>
      <c r="J11582">
        <v>3530.5</v>
      </c>
      <c r="K11582">
        <v>3524.5</v>
      </c>
      <c r="L11582">
        <v>3520.8</v>
      </c>
      <c r="M11582">
        <v>3521.3</v>
      </c>
      <c r="N11582">
        <v>3529.3</v>
      </c>
      <c r="O11582">
        <v>3541.2</v>
      </c>
      <c r="P11582">
        <v>3559.7</v>
      </c>
      <c r="Q11582">
        <v>3556.1</v>
      </c>
      <c r="R11582">
        <v>3552.2</v>
      </c>
      <c r="S11582">
        <v>3547.9</v>
      </c>
      <c r="T11582">
        <v>3540.4</v>
      </c>
    </row>
    <row r="11583" spans="1:20" x14ac:dyDescent="0.35">
      <c r="A11583">
        <f t="shared" si="359"/>
        <v>11583</v>
      </c>
      <c r="B11583" s="3" t="s">
        <v>101</v>
      </c>
      <c r="C11583" s="3" t="s">
        <v>75</v>
      </c>
      <c r="D11583" s="3" t="s">
        <v>29</v>
      </c>
      <c r="E11583">
        <v>2011</v>
      </c>
      <c r="F11583" s="3" t="s">
        <v>343</v>
      </c>
      <c r="G11583">
        <v>3538.3</v>
      </c>
      <c r="H11583">
        <v>3539.3</v>
      </c>
      <c r="I11583">
        <v>3538.7</v>
      </c>
      <c r="J11583">
        <v>3536.1</v>
      </c>
      <c r="K11583">
        <v>3519.2</v>
      </c>
      <c r="L11583">
        <v>3498.8</v>
      </c>
      <c r="M11583">
        <v>3488.4</v>
      </c>
      <c r="N11583">
        <v>3475.3</v>
      </c>
      <c r="O11583">
        <v>3498.7</v>
      </c>
      <c r="P11583">
        <v>3543.1</v>
      </c>
      <c r="Q11583">
        <v>3559</v>
      </c>
      <c r="R11583">
        <v>3558.2</v>
      </c>
      <c r="S11583">
        <v>3555.5</v>
      </c>
      <c r="T11583">
        <v>3550.2</v>
      </c>
    </row>
    <row r="11584" spans="1:20" x14ac:dyDescent="0.35">
      <c r="A11584">
        <f t="shared" si="359"/>
        <v>11584</v>
      </c>
      <c r="B11584" s="3" t="s">
        <v>101</v>
      </c>
      <c r="C11584" s="3" t="s">
        <v>75</v>
      </c>
      <c r="D11584" s="3" t="s">
        <v>29</v>
      </c>
      <c r="E11584">
        <v>2012</v>
      </c>
      <c r="F11584" s="3" t="s">
        <v>344</v>
      </c>
      <c r="G11584">
        <v>3548.6</v>
      </c>
      <c r="H11584">
        <v>3546.2</v>
      </c>
      <c r="I11584">
        <v>3541.4</v>
      </c>
      <c r="J11584">
        <v>3536.4</v>
      </c>
      <c r="K11584">
        <v>3531.5</v>
      </c>
      <c r="L11584">
        <v>3528.7</v>
      </c>
      <c r="M11584">
        <v>3525.2</v>
      </c>
      <c r="N11584">
        <v>3532.2</v>
      </c>
      <c r="O11584">
        <v>3544.3</v>
      </c>
      <c r="P11584">
        <v>3559.7</v>
      </c>
      <c r="Q11584">
        <v>3557.8</v>
      </c>
      <c r="R11584">
        <v>3555.9</v>
      </c>
      <c r="S11584">
        <v>3553.4</v>
      </c>
      <c r="T11584">
        <v>3549.1</v>
      </c>
    </row>
    <row r="11585" spans="1:20" x14ac:dyDescent="0.35">
      <c r="A11585">
        <f t="shared" si="359"/>
        <v>11585</v>
      </c>
      <c r="B11585" s="3" t="s">
        <v>101</v>
      </c>
      <c r="C11585" s="3" t="s">
        <v>75</v>
      </c>
      <c r="D11585" s="3" t="s">
        <v>29</v>
      </c>
      <c r="E11585">
        <v>2013</v>
      </c>
      <c r="F11585" s="3" t="s">
        <v>345</v>
      </c>
      <c r="G11585">
        <v>3547</v>
      </c>
      <c r="H11585">
        <v>3549</v>
      </c>
      <c r="I11585">
        <v>3548.6</v>
      </c>
      <c r="J11585">
        <v>3540</v>
      </c>
      <c r="K11585">
        <v>3536.2</v>
      </c>
      <c r="L11585">
        <v>3536.4</v>
      </c>
      <c r="M11585">
        <v>3533.9</v>
      </c>
      <c r="N11585">
        <v>3526.6</v>
      </c>
      <c r="O11585">
        <v>3545.3</v>
      </c>
      <c r="P11585">
        <v>3558.5</v>
      </c>
      <c r="Q11585">
        <v>3557.5</v>
      </c>
      <c r="R11585">
        <v>3555.6</v>
      </c>
      <c r="S11585">
        <v>3553.5</v>
      </c>
      <c r="T11585">
        <v>3550.5</v>
      </c>
    </row>
    <row r="11586" spans="1:20" x14ac:dyDescent="0.35">
      <c r="A11586">
        <f t="shared" si="359"/>
        <v>11586</v>
      </c>
      <c r="B11586" s="3" t="s">
        <v>101</v>
      </c>
      <c r="C11586" s="3" t="s">
        <v>75</v>
      </c>
      <c r="D11586" s="3" t="s">
        <v>29</v>
      </c>
      <c r="E11586">
        <v>2014</v>
      </c>
      <c r="F11586" s="3" t="s">
        <v>346</v>
      </c>
      <c r="G11586">
        <v>3547.6</v>
      </c>
      <c r="H11586">
        <v>3544.4</v>
      </c>
      <c r="I11586">
        <v>3539.4</v>
      </c>
      <c r="J11586">
        <v>3534.2</v>
      </c>
      <c r="K11586">
        <v>3528.3</v>
      </c>
      <c r="L11586">
        <v>3518.9</v>
      </c>
      <c r="M11586">
        <v>3505.6</v>
      </c>
      <c r="N11586">
        <v>3494.6</v>
      </c>
      <c r="O11586">
        <v>3524.2</v>
      </c>
      <c r="P11586">
        <v>3557.3</v>
      </c>
      <c r="Q11586">
        <v>3558.8</v>
      </c>
      <c r="R11586">
        <v>3556.9</v>
      </c>
      <c r="S11586">
        <v>3554.8</v>
      </c>
      <c r="T11586">
        <v>3549.9</v>
      </c>
    </row>
    <row r="11587" spans="1:20" x14ac:dyDescent="0.35">
      <c r="A11587">
        <f t="shared" ref="A11587:A11650" si="360">A11586+1</f>
        <v>11587</v>
      </c>
      <c r="B11587" s="3" t="s">
        <v>101</v>
      </c>
      <c r="C11587" s="3" t="s">
        <v>75</v>
      </c>
      <c r="D11587" s="3" t="s">
        <v>29</v>
      </c>
      <c r="E11587">
        <v>2015</v>
      </c>
      <c r="F11587" s="3" t="s">
        <v>347</v>
      </c>
      <c r="G11587">
        <v>3547.3</v>
      </c>
      <c r="H11587">
        <v>3549.4</v>
      </c>
      <c r="I11587">
        <v>3548.1</v>
      </c>
      <c r="J11587">
        <v>3540</v>
      </c>
      <c r="K11587">
        <v>3536.1</v>
      </c>
      <c r="L11587">
        <v>3539.8</v>
      </c>
      <c r="M11587">
        <v>3538.9</v>
      </c>
      <c r="N11587">
        <v>3538.5</v>
      </c>
      <c r="O11587">
        <v>3543.5</v>
      </c>
      <c r="P11587">
        <v>3549.7</v>
      </c>
      <c r="Q11587">
        <v>3546.2</v>
      </c>
      <c r="R11587">
        <v>3544.2</v>
      </c>
      <c r="S11587">
        <v>3541.4</v>
      </c>
      <c r="T11587">
        <v>3536</v>
      </c>
    </row>
    <row r="11588" spans="1:20" x14ac:dyDescent="0.35">
      <c r="A11588">
        <f t="shared" si="360"/>
        <v>11588</v>
      </c>
      <c r="B11588" s="3" t="s">
        <v>101</v>
      </c>
      <c r="C11588" s="3" t="s">
        <v>75</v>
      </c>
      <c r="D11588" s="3" t="s">
        <v>29</v>
      </c>
      <c r="E11588">
        <v>2016</v>
      </c>
      <c r="F11588" s="3" t="s">
        <v>348</v>
      </c>
      <c r="G11588">
        <v>3529.5</v>
      </c>
      <c r="H11588">
        <v>3525.2</v>
      </c>
      <c r="I11588">
        <v>3523.2</v>
      </c>
      <c r="J11588">
        <v>3518.2</v>
      </c>
      <c r="K11588">
        <v>3516.9</v>
      </c>
      <c r="L11588">
        <v>3518.4</v>
      </c>
      <c r="M11588">
        <v>3524.3</v>
      </c>
      <c r="N11588">
        <v>3534.1</v>
      </c>
      <c r="O11588">
        <v>3548.5</v>
      </c>
      <c r="P11588">
        <v>3558.6</v>
      </c>
      <c r="Q11588">
        <v>3557.7</v>
      </c>
      <c r="R11588">
        <v>3556.1</v>
      </c>
      <c r="S11588">
        <v>3554</v>
      </c>
      <c r="T11588">
        <v>3550</v>
      </c>
    </row>
    <row r="11589" spans="1:20" x14ac:dyDescent="0.35">
      <c r="A11589">
        <f t="shared" si="360"/>
        <v>11589</v>
      </c>
      <c r="B11589" s="3" t="s">
        <v>101</v>
      </c>
      <c r="C11589" s="3" t="s">
        <v>75</v>
      </c>
      <c r="D11589" s="3" t="s">
        <v>29</v>
      </c>
      <c r="E11589">
        <v>2017</v>
      </c>
      <c r="F11589" s="3" t="s">
        <v>349</v>
      </c>
      <c r="G11589">
        <v>3553.5</v>
      </c>
      <c r="H11589">
        <v>3549.6</v>
      </c>
      <c r="I11589">
        <v>3546.4</v>
      </c>
      <c r="J11589">
        <v>3542.3</v>
      </c>
      <c r="K11589">
        <v>3541.9</v>
      </c>
      <c r="L11589">
        <v>3537.5</v>
      </c>
      <c r="M11589">
        <v>3531.8</v>
      </c>
      <c r="N11589">
        <v>3528.9</v>
      </c>
      <c r="O11589">
        <v>3539.8</v>
      </c>
      <c r="P11589">
        <v>3554.9</v>
      </c>
      <c r="Q11589">
        <v>3555.7</v>
      </c>
      <c r="R11589">
        <v>3552.9</v>
      </c>
      <c r="S11589">
        <v>3550.9</v>
      </c>
      <c r="T11589">
        <v>3546.4</v>
      </c>
    </row>
    <row r="11590" spans="1:20" x14ac:dyDescent="0.35">
      <c r="A11590">
        <f t="shared" si="360"/>
        <v>11590</v>
      </c>
      <c r="B11590" s="3" t="s">
        <v>101</v>
      </c>
      <c r="C11590" s="3" t="s">
        <v>75</v>
      </c>
      <c r="D11590" s="3" t="s">
        <v>29</v>
      </c>
      <c r="E11590">
        <v>2018</v>
      </c>
      <c r="F11590" s="3" t="s">
        <v>350</v>
      </c>
      <c r="G11590">
        <v>3541.8</v>
      </c>
      <c r="H11590">
        <v>3541.8</v>
      </c>
      <c r="I11590">
        <v>3541.3</v>
      </c>
      <c r="J11590">
        <v>3538.5</v>
      </c>
      <c r="K11590">
        <v>3525.4</v>
      </c>
      <c r="L11590">
        <v>3495.6</v>
      </c>
      <c r="M11590">
        <v>3483.8</v>
      </c>
      <c r="N11590">
        <v>3476.2</v>
      </c>
      <c r="O11590">
        <v>3542.3</v>
      </c>
      <c r="P11590">
        <v>3559</v>
      </c>
      <c r="Q11590">
        <v>3558.3</v>
      </c>
      <c r="R11590">
        <v>3556.3</v>
      </c>
      <c r="S11590">
        <v>3554</v>
      </c>
      <c r="T11590">
        <v>3549.3</v>
      </c>
    </row>
    <row r="11591" spans="1:20" x14ac:dyDescent="0.35">
      <c r="A11591">
        <f t="shared" si="360"/>
        <v>11591</v>
      </c>
      <c r="B11591" s="3" t="s">
        <v>101</v>
      </c>
      <c r="C11591" s="3" t="s">
        <v>75</v>
      </c>
      <c r="D11591" s="3" t="s">
        <v>29</v>
      </c>
      <c r="E11591">
        <v>2019</v>
      </c>
      <c r="F11591" s="3" t="s">
        <v>351</v>
      </c>
      <c r="G11591">
        <v>3544.9</v>
      </c>
      <c r="H11591">
        <v>3543.7</v>
      </c>
      <c r="I11591">
        <v>3538.7</v>
      </c>
      <c r="J11591">
        <v>3532.1</v>
      </c>
      <c r="K11591">
        <v>3526</v>
      </c>
      <c r="L11591">
        <v>3520.7</v>
      </c>
      <c r="M11591">
        <v>3523.7</v>
      </c>
      <c r="N11591">
        <v>3531.8</v>
      </c>
      <c r="O11591">
        <v>3547.5</v>
      </c>
      <c r="P11591">
        <v>3557.4</v>
      </c>
      <c r="Q11591">
        <v>3556.8</v>
      </c>
      <c r="R11591">
        <v>3555.6</v>
      </c>
      <c r="S11591">
        <v>3553.7</v>
      </c>
      <c r="T11591">
        <v>3550.1</v>
      </c>
    </row>
    <row r="11592" spans="1:20" x14ac:dyDescent="0.35">
      <c r="A11592">
        <f t="shared" si="360"/>
        <v>11592</v>
      </c>
      <c r="B11592" s="3" t="s">
        <v>101</v>
      </c>
      <c r="C11592" s="3" t="s">
        <v>77</v>
      </c>
      <c r="D11592" s="3" t="s">
        <v>29</v>
      </c>
      <c r="E11592">
        <v>2010</v>
      </c>
      <c r="F11592" s="3" t="s">
        <v>352</v>
      </c>
      <c r="G11592">
        <v>83.3</v>
      </c>
      <c r="H11592">
        <v>55.6</v>
      </c>
      <c r="I11592">
        <v>93.7</v>
      </c>
      <c r="J11592">
        <v>85.4</v>
      </c>
      <c r="K11592">
        <v>88.5</v>
      </c>
      <c r="L11592">
        <v>70.3</v>
      </c>
      <c r="M11592">
        <v>30.9</v>
      </c>
      <c r="N11592">
        <v>20.9</v>
      </c>
      <c r="O11592">
        <v>126.4</v>
      </c>
      <c r="P11592">
        <v>185.9</v>
      </c>
      <c r="Q11592">
        <v>174.1</v>
      </c>
      <c r="R11592">
        <v>150.1</v>
      </c>
      <c r="S11592">
        <v>134.30000000000001</v>
      </c>
      <c r="T11592">
        <v>137.80000000000001</v>
      </c>
    </row>
    <row r="11593" spans="1:20" x14ac:dyDescent="0.35">
      <c r="A11593">
        <f t="shared" si="360"/>
        <v>11593</v>
      </c>
      <c r="B11593" s="3" t="s">
        <v>101</v>
      </c>
      <c r="C11593" s="3" t="s">
        <v>77</v>
      </c>
      <c r="D11593" s="3" t="s">
        <v>29</v>
      </c>
      <c r="E11593">
        <v>2011</v>
      </c>
      <c r="F11593" s="3" t="s">
        <v>353</v>
      </c>
      <c r="G11593">
        <v>44.6</v>
      </c>
      <c r="H11593">
        <v>32</v>
      </c>
      <c r="I11593">
        <v>46</v>
      </c>
      <c r="J11593">
        <v>97.1</v>
      </c>
      <c r="K11593">
        <v>247.3</v>
      </c>
      <c r="L11593">
        <v>236.6</v>
      </c>
      <c r="M11593">
        <v>255.5</v>
      </c>
      <c r="N11593">
        <v>279.3</v>
      </c>
      <c r="O11593">
        <v>227.3</v>
      </c>
      <c r="P11593">
        <v>219.8</v>
      </c>
      <c r="Q11593">
        <v>223.3</v>
      </c>
      <c r="R11593">
        <v>120.7</v>
      </c>
      <c r="S11593">
        <v>116.1</v>
      </c>
      <c r="T11593">
        <v>98.9</v>
      </c>
    </row>
    <row r="11594" spans="1:20" x14ac:dyDescent="0.35">
      <c r="A11594">
        <f t="shared" si="360"/>
        <v>11594</v>
      </c>
      <c r="B11594" s="3" t="s">
        <v>101</v>
      </c>
      <c r="C11594" s="3" t="s">
        <v>77</v>
      </c>
      <c r="D11594" s="3" t="s">
        <v>29</v>
      </c>
      <c r="E11594">
        <v>2012</v>
      </c>
      <c r="F11594" s="3" t="s">
        <v>354</v>
      </c>
      <c r="G11594">
        <v>49</v>
      </c>
      <c r="H11594">
        <v>56.4</v>
      </c>
      <c r="I11594">
        <v>78.7</v>
      </c>
      <c r="J11594">
        <v>82.3</v>
      </c>
      <c r="K11594">
        <v>82.9</v>
      </c>
      <c r="L11594">
        <v>79.5</v>
      </c>
      <c r="M11594">
        <v>224.1</v>
      </c>
      <c r="N11594">
        <v>292.39999999999998</v>
      </c>
      <c r="O11594">
        <v>236.7</v>
      </c>
      <c r="P11594">
        <v>258</v>
      </c>
      <c r="Q11594">
        <v>164.9</v>
      </c>
      <c r="R11594">
        <v>94.8</v>
      </c>
      <c r="S11594">
        <v>85</v>
      </c>
      <c r="T11594">
        <v>70.400000000000006</v>
      </c>
    </row>
    <row r="11595" spans="1:20" x14ac:dyDescent="0.35">
      <c r="A11595">
        <f t="shared" si="360"/>
        <v>11595</v>
      </c>
      <c r="B11595" s="3" t="s">
        <v>101</v>
      </c>
      <c r="C11595" s="3" t="s">
        <v>77</v>
      </c>
      <c r="D11595" s="3" t="s">
        <v>29</v>
      </c>
      <c r="E11595">
        <v>2013</v>
      </c>
      <c r="F11595" s="3" t="s">
        <v>355</v>
      </c>
      <c r="G11595">
        <v>49.1</v>
      </c>
      <c r="H11595">
        <v>39.5</v>
      </c>
      <c r="I11595">
        <v>62</v>
      </c>
      <c r="J11595">
        <v>136.4</v>
      </c>
      <c r="K11595">
        <v>70.5</v>
      </c>
      <c r="L11595">
        <v>43.9</v>
      </c>
      <c r="M11595">
        <v>240</v>
      </c>
      <c r="N11595">
        <v>283.10000000000002</v>
      </c>
      <c r="O11595">
        <v>240.4</v>
      </c>
      <c r="P11595">
        <v>181.2</v>
      </c>
      <c r="Q11595">
        <v>96.2</v>
      </c>
      <c r="R11595">
        <v>81.7</v>
      </c>
      <c r="S11595">
        <v>69.7</v>
      </c>
      <c r="T11595">
        <v>60.1</v>
      </c>
    </row>
    <row r="11596" spans="1:20" x14ac:dyDescent="0.35">
      <c r="A11596">
        <f t="shared" si="360"/>
        <v>11596</v>
      </c>
      <c r="B11596" s="3" t="s">
        <v>101</v>
      </c>
      <c r="C11596" s="3" t="s">
        <v>77</v>
      </c>
      <c r="D11596" s="3" t="s">
        <v>29</v>
      </c>
      <c r="E11596">
        <v>2014</v>
      </c>
      <c r="F11596" s="3" t="s">
        <v>356</v>
      </c>
      <c r="G11596">
        <v>52.4</v>
      </c>
      <c r="H11596">
        <v>63.5</v>
      </c>
      <c r="I11596">
        <v>78.8</v>
      </c>
      <c r="J11596">
        <v>79.5</v>
      </c>
      <c r="K11596">
        <v>91.3</v>
      </c>
      <c r="L11596">
        <v>134.69999999999999</v>
      </c>
      <c r="M11596">
        <v>291.2</v>
      </c>
      <c r="N11596">
        <v>255.4</v>
      </c>
      <c r="O11596">
        <v>193.1</v>
      </c>
      <c r="P11596">
        <v>119.9</v>
      </c>
      <c r="Q11596">
        <v>162.19999999999999</v>
      </c>
      <c r="R11596">
        <v>95.4</v>
      </c>
      <c r="S11596">
        <v>80.900000000000006</v>
      </c>
      <c r="T11596">
        <v>85.3</v>
      </c>
    </row>
    <row r="11597" spans="1:20" x14ac:dyDescent="0.35">
      <c r="A11597">
        <f t="shared" si="360"/>
        <v>11597</v>
      </c>
      <c r="B11597" s="3" t="s">
        <v>101</v>
      </c>
      <c r="C11597" s="3" t="s">
        <v>77</v>
      </c>
      <c r="D11597" s="3" t="s">
        <v>29</v>
      </c>
      <c r="E11597">
        <v>2015</v>
      </c>
      <c r="F11597" s="3" t="s">
        <v>357</v>
      </c>
      <c r="G11597">
        <v>59.8</v>
      </c>
      <c r="H11597">
        <v>30.1</v>
      </c>
      <c r="I11597">
        <v>61.6</v>
      </c>
      <c r="J11597">
        <v>146.30000000000001</v>
      </c>
      <c r="K11597">
        <v>164.7</v>
      </c>
      <c r="L11597">
        <v>140.9</v>
      </c>
      <c r="M11597">
        <v>184.7</v>
      </c>
      <c r="N11597">
        <v>196.6</v>
      </c>
      <c r="O11597">
        <v>195</v>
      </c>
      <c r="P11597">
        <v>87.8</v>
      </c>
      <c r="Q11597">
        <v>73.3</v>
      </c>
      <c r="R11597">
        <v>63.9</v>
      </c>
      <c r="S11597">
        <v>75.099999999999994</v>
      </c>
      <c r="T11597">
        <v>77.599999999999994</v>
      </c>
    </row>
    <row r="11598" spans="1:20" x14ac:dyDescent="0.35">
      <c r="A11598">
        <f t="shared" si="360"/>
        <v>11598</v>
      </c>
      <c r="B11598" s="3" t="s">
        <v>101</v>
      </c>
      <c r="C11598" s="3" t="s">
        <v>77</v>
      </c>
      <c r="D11598" s="3" t="s">
        <v>29</v>
      </c>
      <c r="E11598">
        <v>2016</v>
      </c>
      <c r="F11598" s="3" t="s">
        <v>358</v>
      </c>
      <c r="G11598">
        <v>85.2</v>
      </c>
      <c r="H11598">
        <v>68.2</v>
      </c>
      <c r="I11598">
        <v>46.4</v>
      </c>
      <c r="J11598">
        <v>72.2</v>
      </c>
      <c r="K11598">
        <v>57.6</v>
      </c>
      <c r="L11598">
        <v>50.6</v>
      </c>
      <c r="M11598">
        <v>76.8</v>
      </c>
      <c r="N11598">
        <v>108.4</v>
      </c>
      <c r="O11598">
        <v>167.8</v>
      </c>
      <c r="P11598">
        <v>85.4</v>
      </c>
      <c r="Q11598">
        <v>70.900000000000006</v>
      </c>
      <c r="R11598">
        <v>65</v>
      </c>
      <c r="S11598">
        <v>65.599999999999994</v>
      </c>
      <c r="T11598">
        <v>68.599999999999994</v>
      </c>
    </row>
    <row r="11599" spans="1:20" x14ac:dyDescent="0.35">
      <c r="A11599">
        <f t="shared" si="360"/>
        <v>11599</v>
      </c>
      <c r="B11599" s="3" t="s">
        <v>101</v>
      </c>
      <c r="C11599" s="3" t="s">
        <v>77</v>
      </c>
      <c r="D11599" s="3" t="s">
        <v>29</v>
      </c>
      <c r="E11599">
        <v>2017</v>
      </c>
      <c r="F11599" s="3" t="s">
        <v>359</v>
      </c>
      <c r="G11599">
        <v>60.8</v>
      </c>
      <c r="H11599">
        <v>161.69999999999999</v>
      </c>
      <c r="I11599">
        <v>80.900000000000006</v>
      </c>
      <c r="J11599">
        <v>72.7</v>
      </c>
      <c r="K11599">
        <v>51.7</v>
      </c>
      <c r="L11599">
        <v>195.9</v>
      </c>
      <c r="M11599">
        <v>303.60000000000002</v>
      </c>
      <c r="N11599">
        <v>285.8</v>
      </c>
      <c r="O11599">
        <v>235</v>
      </c>
      <c r="P11599">
        <v>186.6</v>
      </c>
      <c r="Q11599">
        <v>64.8</v>
      </c>
      <c r="R11599">
        <v>67</v>
      </c>
      <c r="S11599">
        <v>63.4</v>
      </c>
      <c r="T11599">
        <v>70.400000000000006</v>
      </c>
    </row>
    <row r="11600" spans="1:20" x14ac:dyDescent="0.35">
      <c r="A11600">
        <f t="shared" si="360"/>
        <v>11600</v>
      </c>
      <c r="B11600" s="3" t="s">
        <v>101</v>
      </c>
      <c r="C11600" s="3" t="s">
        <v>77</v>
      </c>
      <c r="D11600" s="3" t="s">
        <v>29</v>
      </c>
      <c r="E11600">
        <v>2018</v>
      </c>
      <c r="F11600" s="3" t="s">
        <v>360</v>
      </c>
      <c r="G11600">
        <v>74.3</v>
      </c>
      <c r="H11600">
        <v>61.8</v>
      </c>
      <c r="I11600">
        <v>46.1</v>
      </c>
      <c r="J11600">
        <v>65.2</v>
      </c>
      <c r="K11600">
        <v>174.4</v>
      </c>
      <c r="L11600">
        <v>234.2</v>
      </c>
      <c r="M11600">
        <v>224.3</v>
      </c>
      <c r="N11600">
        <v>215.4</v>
      </c>
      <c r="O11600">
        <v>102.8</v>
      </c>
      <c r="P11600">
        <v>189.3</v>
      </c>
      <c r="Q11600">
        <v>111.5</v>
      </c>
      <c r="R11600">
        <v>86.3</v>
      </c>
      <c r="S11600">
        <v>77.599999999999994</v>
      </c>
      <c r="T11600">
        <v>75.7</v>
      </c>
    </row>
    <row r="11601" spans="1:20" x14ac:dyDescent="0.35">
      <c r="A11601">
        <f t="shared" si="360"/>
        <v>11601</v>
      </c>
      <c r="B11601" s="3" t="s">
        <v>101</v>
      </c>
      <c r="C11601" s="3" t="s">
        <v>77</v>
      </c>
      <c r="D11601" s="3" t="s">
        <v>29</v>
      </c>
      <c r="E11601">
        <v>2019</v>
      </c>
      <c r="F11601" s="3" t="s">
        <v>361</v>
      </c>
      <c r="G11601">
        <v>72.8</v>
      </c>
      <c r="H11601">
        <v>56.7</v>
      </c>
      <c r="I11601">
        <v>81.5</v>
      </c>
      <c r="J11601">
        <v>93</v>
      </c>
      <c r="K11601">
        <v>95.2</v>
      </c>
      <c r="L11601">
        <v>76.900000000000006</v>
      </c>
      <c r="M11601">
        <v>27.9</v>
      </c>
      <c r="N11601">
        <v>61.3</v>
      </c>
      <c r="O11601">
        <v>147.1</v>
      </c>
      <c r="P11601">
        <v>109.2</v>
      </c>
      <c r="Q11601">
        <v>61.2</v>
      </c>
      <c r="R11601">
        <v>55.3</v>
      </c>
      <c r="S11601">
        <v>63.9</v>
      </c>
      <c r="T11601">
        <v>76.099999999999994</v>
      </c>
    </row>
    <row r="11602" spans="1:20" x14ac:dyDescent="0.35">
      <c r="A11602">
        <f t="shared" si="360"/>
        <v>11602</v>
      </c>
      <c r="B11602" s="3" t="s">
        <v>101</v>
      </c>
      <c r="C11602" s="3" t="s">
        <v>95</v>
      </c>
      <c r="D11602" s="3" t="s">
        <v>29</v>
      </c>
      <c r="E11602">
        <v>2010</v>
      </c>
      <c r="F11602" s="3" t="s">
        <v>362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0</v>
      </c>
    </row>
    <row r="11603" spans="1:20" x14ac:dyDescent="0.35">
      <c r="A11603">
        <f t="shared" si="360"/>
        <v>11603</v>
      </c>
      <c r="B11603" s="3" t="s">
        <v>101</v>
      </c>
      <c r="C11603" s="3" t="s">
        <v>95</v>
      </c>
      <c r="D11603" s="3" t="s">
        <v>29</v>
      </c>
      <c r="E11603">
        <v>2011</v>
      </c>
      <c r="F11603" s="3" t="s">
        <v>363</v>
      </c>
      <c r="G11603">
        <v>0</v>
      </c>
      <c r="H11603">
        <v>0</v>
      </c>
      <c r="I11603">
        <v>0</v>
      </c>
      <c r="J11603">
        <v>0</v>
      </c>
      <c r="K11603">
        <v>0</v>
      </c>
      <c r="L11603">
        <v>0</v>
      </c>
      <c r="M11603">
        <v>1.3</v>
      </c>
      <c r="N11603">
        <v>0.6</v>
      </c>
      <c r="O11603">
        <v>0</v>
      </c>
      <c r="P11603">
        <v>0</v>
      </c>
      <c r="Q11603">
        <v>0</v>
      </c>
      <c r="R11603">
        <v>0</v>
      </c>
      <c r="S11603">
        <v>0</v>
      </c>
      <c r="T11603">
        <v>0</v>
      </c>
    </row>
    <row r="11604" spans="1:20" x14ac:dyDescent="0.35">
      <c r="A11604">
        <f t="shared" si="360"/>
        <v>11604</v>
      </c>
      <c r="B11604" s="3" t="s">
        <v>101</v>
      </c>
      <c r="C11604" s="3" t="s">
        <v>95</v>
      </c>
      <c r="D11604" s="3" t="s">
        <v>29</v>
      </c>
      <c r="E11604">
        <v>2012</v>
      </c>
      <c r="F11604" s="3" t="s">
        <v>364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0.4</v>
      </c>
      <c r="N11604">
        <v>0.4</v>
      </c>
      <c r="O11604">
        <v>0</v>
      </c>
      <c r="P11604">
        <v>2.2000000000000002</v>
      </c>
      <c r="Q11604">
        <v>0.4</v>
      </c>
      <c r="R11604">
        <v>0</v>
      </c>
      <c r="S11604">
        <v>0</v>
      </c>
      <c r="T11604">
        <v>0</v>
      </c>
    </row>
    <row r="11605" spans="1:20" x14ac:dyDescent="0.35">
      <c r="A11605">
        <f t="shared" si="360"/>
        <v>11605</v>
      </c>
      <c r="B11605" s="3" t="s">
        <v>101</v>
      </c>
      <c r="C11605" s="3" t="s">
        <v>95</v>
      </c>
      <c r="D11605" s="3" t="s">
        <v>29</v>
      </c>
      <c r="E11605">
        <v>2013</v>
      </c>
      <c r="F11605" s="3" t="s">
        <v>365</v>
      </c>
      <c r="G11605">
        <v>0</v>
      </c>
      <c r="H11605">
        <v>0</v>
      </c>
      <c r="I11605">
        <v>0</v>
      </c>
      <c r="J11605">
        <v>0</v>
      </c>
      <c r="K11605">
        <v>0</v>
      </c>
      <c r="L11605">
        <v>0</v>
      </c>
      <c r="M11605">
        <v>0.3</v>
      </c>
      <c r="N11605">
        <v>1</v>
      </c>
      <c r="O11605">
        <v>1</v>
      </c>
      <c r="P11605">
        <v>0</v>
      </c>
      <c r="Q11605">
        <v>0</v>
      </c>
      <c r="R11605">
        <v>0</v>
      </c>
      <c r="S11605">
        <v>0</v>
      </c>
      <c r="T11605">
        <v>0</v>
      </c>
    </row>
    <row r="11606" spans="1:20" x14ac:dyDescent="0.35">
      <c r="A11606">
        <f t="shared" si="360"/>
        <v>11606</v>
      </c>
      <c r="B11606" s="3" t="s">
        <v>101</v>
      </c>
      <c r="C11606" s="3" t="s">
        <v>95</v>
      </c>
      <c r="D11606" s="3" t="s">
        <v>29</v>
      </c>
      <c r="E11606">
        <v>2014</v>
      </c>
      <c r="F11606" s="3" t="s">
        <v>366</v>
      </c>
      <c r="G11606">
        <v>0</v>
      </c>
      <c r="H11606">
        <v>0</v>
      </c>
      <c r="I11606">
        <v>0</v>
      </c>
      <c r="J11606">
        <v>0</v>
      </c>
      <c r="K11606">
        <v>0</v>
      </c>
      <c r="L11606">
        <v>0.3</v>
      </c>
      <c r="M11606">
        <v>2.6</v>
      </c>
      <c r="N11606">
        <v>4</v>
      </c>
      <c r="O11606">
        <v>0.5</v>
      </c>
      <c r="P11606">
        <v>0</v>
      </c>
      <c r="Q11606">
        <v>0</v>
      </c>
      <c r="R11606">
        <v>0</v>
      </c>
      <c r="S11606">
        <v>0</v>
      </c>
      <c r="T11606">
        <v>0</v>
      </c>
    </row>
    <row r="11607" spans="1:20" x14ac:dyDescent="0.35">
      <c r="A11607">
        <f t="shared" si="360"/>
        <v>11607</v>
      </c>
      <c r="B11607" s="3" t="s">
        <v>101</v>
      </c>
      <c r="C11607" s="3" t="s">
        <v>95</v>
      </c>
      <c r="D11607" s="3" t="s">
        <v>29</v>
      </c>
      <c r="E11607">
        <v>2015</v>
      </c>
      <c r="F11607" s="3" t="s">
        <v>367</v>
      </c>
      <c r="G11607">
        <v>0</v>
      </c>
      <c r="H11607">
        <v>0</v>
      </c>
      <c r="I11607">
        <v>0</v>
      </c>
      <c r="J11607">
        <v>0.1</v>
      </c>
      <c r="K11607">
        <v>0</v>
      </c>
      <c r="L11607">
        <v>0</v>
      </c>
      <c r="M11607">
        <v>0</v>
      </c>
      <c r="N11607">
        <v>0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0</v>
      </c>
    </row>
    <row r="11608" spans="1:20" x14ac:dyDescent="0.35">
      <c r="A11608">
        <f t="shared" si="360"/>
        <v>11608</v>
      </c>
      <c r="B11608" s="3" t="s">
        <v>101</v>
      </c>
      <c r="C11608" s="3" t="s">
        <v>95</v>
      </c>
      <c r="D11608" s="3" t="s">
        <v>29</v>
      </c>
      <c r="E11608">
        <v>2016</v>
      </c>
      <c r="F11608" s="3" t="s">
        <v>368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  <c r="O11608">
        <v>0</v>
      </c>
      <c r="P11608">
        <v>0</v>
      </c>
      <c r="Q11608">
        <v>0</v>
      </c>
      <c r="R11608">
        <v>0</v>
      </c>
      <c r="S11608">
        <v>0</v>
      </c>
      <c r="T11608">
        <v>0</v>
      </c>
    </row>
    <row r="11609" spans="1:20" x14ac:dyDescent="0.35">
      <c r="A11609">
        <f t="shared" si="360"/>
        <v>11609</v>
      </c>
      <c r="B11609" s="3" t="s">
        <v>101</v>
      </c>
      <c r="C11609" s="3" t="s">
        <v>95</v>
      </c>
      <c r="D11609" s="3" t="s">
        <v>29</v>
      </c>
      <c r="E11609">
        <v>2017</v>
      </c>
      <c r="F11609" s="3" t="s">
        <v>369</v>
      </c>
      <c r="G11609">
        <v>0</v>
      </c>
      <c r="H11609">
        <v>0</v>
      </c>
      <c r="I11609">
        <v>0</v>
      </c>
      <c r="J11609">
        <v>0</v>
      </c>
      <c r="K11609">
        <v>0</v>
      </c>
      <c r="L11609">
        <v>0.8</v>
      </c>
      <c r="M11609">
        <v>1.3</v>
      </c>
      <c r="N11609">
        <v>0</v>
      </c>
      <c r="O11609">
        <v>3.2</v>
      </c>
      <c r="P11609">
        <v>0.1</v>
      </c>
      <c r="Q11609">
        <v>0</v>
      </c>
      <c r="R11609">
        <v>0</v>
      </c>
      <c r="S11609">
        <v>0</v>
      </c>
      <c r="T11609">
        <v>0</v>
      </c>
    </row>
    <row r="11610" spans="1:20" x14ac:dyDescent="0.35">
      <c r="A11610">
        <f t="shared" si="360"/>
        <v>11610</v>
      </c>
      <c r="B11610" s="3" t="s">
        <v>101</v>
      </c>
      <c r="C11610" s="3" t="s">
        <v>95</v>
      </c>
      <c r="D11610" s="3" t="s">
        <v>29</v>
      </c>
      <c r="E11610">
        <v>2018</v>
      </c>
      <c r="F11610" s="3" t="s">
        <v>370</v>
      </c>
      <c r="G11610">
        <v>0</v>
      </c>
      <c r="H11610">
        <v>0</v>
      </c>
      <c r="I11610">
        <v>0</v>
      </c>
      <c r="J11610">
        <v>0</v>
      </c>
      <c r="K11610">
        <v>1.6</v>
      </c>
      <c r="L11610">
        <v>3</v>
      </c>
      <c r="M11610">
        <v>1.1000000000000001</v>
      </c>
      <c r="N11610">
        <v>5.3</v>
      </c>
      <c r="O11610">
        <v>2</v>
      </c>
      <c r="P11610">
        <v>0</v>
      </c>
      <c r="Q11610">
        <v>0</v>
      </c>
      <c r="R11610">
        <v>0</v>
      </c>
      <c r="S11610">
        <v>0</v>
      </c>
      <c r="T11610">
        <v>0</v>
      </c>
    </row>
    <row r="11611" spans="1:20" x14ac:dyDescent="0.35">
      <c r="A11611">
        <f t="shared" si="360"/>
        <v>11611</v>
      </c>
      <c r="B11611" s="3" t="s">
        <v>101</v>
      </c>
      <c r="C11611" s="3" t="s">
        <v>95</v>
      </c>
      <c r="D11611" s="3" t="s">
        <v>29</v>
      </c>
      <c r="E11611">
        <v>2019</v>
      </c>
      <c r="F11611" s="3" t="s">
        <v>371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0</v>
      </c>
    </row>
    <row r="11612" spans="1:20" x14ac:dyDescent="0.35">
      <c r="A11612">
        <f t="shared" si="360"/>
        <v>11612</v>
      </c>
      <c r="B11612" s="3" t="s">
        <v>101</v>
      </c>
      <c r="C11612" s="3" t="s">
        <v>86</v>
      </c>
      <c r="D11612" s="3" t="s">
        <v>29</v>
      </c>
      <c r="E11612">
        <v>2010</v>
      </c>
      <c r="F11612" s="3" t="s">
        <v>372</v>
      </c>
      <c r="G11612">
        <v>2.4</v>
      </c>
      <c r="H11612">
        <v>1.7</v>
      </c>
      <c r="I11612">
        <v>2.8</v>
      </c>
      <c r="J11612">
        <v>2.6</v>
      </c>
      <c r="K11612">
        <v>2.7</v>
      </c>
      <c r="L11612">
        <v>2.2000000000000002</v>
      </c>
      <c r="M11612">
        <v>1.2</v>
      </c>
      <c r="N11612">
        <v>0.9</v>
      </c>
      <c r="O11612">
        <v>3.9</v>
      </c>
      <c r="P11612">
        <v>5.6</v>
      </c>
      <c r="Q11612">
        <v>5.0999999999999996</v>
      </c>
      <c r="R11612">
        <v>4.4000000000000004</v>
      </c>
      <c r="S11612">
        <v>4</v>
      </c>
      <c r="T11612">
        <v>4.0999999999999996</v>
      </c>
    </row>
    <row r="11613" spans="1:20" x14ac:dyDescent="0.35">
      <c r="A11613">
        <f t="shared" si="360"/>
        <v>11613</v>
      </c>
      <c r="B11613" s="3" t="s">
        <v>101</v>
      </c>
      <c r="C11613" s="3" t="s">
        <v>86</v>
      </c>
      <c r="D11613" s="3" t="s">
        <v>29</v>
      </c>
      <c r="E11613">
        <v>2011</v>
      </c>
      <c r="F11613" s="3" t="s">
        <v>373</v>
      </c>
      <c r="G11613">
        <v>1.5</v>
      </c>
      <c r="H11613">
        <v>1.2</v>
      </c>
      <c r="I11613">
        <v>1.5</v>
      </c>
      <c r="J11613">
        <v>3.1</v>
      </c>
      <c r="K11613">
        <v>7.5</v>
      </c>
      <c r="L11613">
        <v>7.5</v>
      </c>
      <c r="M11613">
        <v>9.9</v>
      </c>
      <c r="N11613">
        <v>10.1</v>
      </c>
      <c r="O11613">
        <v>8.1</v>
      </c>
      <c r="P11613">
        <v>7.4</v>
      </c>
      <c r="Q11613">
        <v>7</v>
      </c>
      <c r="R11613">
        <v>4</v>
      </c>
      <c r="S11613">
        <v>3.7</v>
      </c>
      <c r="T11613">
        <v>3.2</v>
      </c>
    </row>
    <row r="11614" spans="1:20" x14ac:dyDescent="0.35">
      <c r="A11614">
        <f t="shared" si="360"/>
        <v>11614</v>
      </c>
      <c r="B11614" s="3" t="s">
        <v>101</v>
      </c>
      <c r="C11614" s="3" t="s">
        <v>86</v>
      </c>
      <c r="D11614" s="3" t="s">
        <v>29</v>
      </c>
      <c r="E11614">
        <v>2012</v>
      </c>
      <c r="F11614" s="3" t="s">
        <v>374</v>
      </c>
      <c r="G11614">
        <v>1.9</v>
      </c>
      <c r="H11614">
        <v>1.9</v>
      </c>
      <c r="I11614">
        <v>2.4</v>
      </c>
      <c r="J11614">
        <v>2.5</v>
      </c>
      <c r="K11614">
        <v>2.5</v>
      </c>
      <c r="L11614">
        <v>2.5</v>
      </c>
      <c r="M11614">
        <v>7.3</v>
      </c>
      <c r="N11614">
        <v>9.9</v>
      </c>
      <c r="O11614">
        <v>7.7</v>
      </c>
      <c r="P11614">
        <v>10.199999999999999</v>
      </c>
      <c r="Q11614">
        <v>5.6</v>
      </c>
      <c r="R11614">
        <v>2.9</v>
      </c>
      <c r="S11614">
        <v>2.6</v>
      </c>
      <c r="T11614">
        <v>2.2000000000000002</v>
      </c>
    </row>
    <row r="11615" spans="1:20" x14ac:dyDescent="0.35">
      <c r="A11615">
        <f t="shared" si="360"/>
        <v>11615</v>
      </c>
      <c r="B11615" s="3" t="s">
        <v>101</v>
      </c>
      <c r="C11615" s="3" t="s">
        <v>86</v>
      </c>
      <c r="D11615" s="3" t="s">
        <v>29</v>
      </c>
      <c r="E11615">
        <v>2013</v>
      </c>
      <c r="F11615" s="3" t="s">
        <v>375</v>
      </c>
      <c r="G11615">
        <v>1.7</v>
      </c>
      <c r="H11615">
        <v>1.4</v>
      </c>
      <c r="I11615">
        <v>2</v>
      </c>
      <c r="J11615">
        <v>4.3</v>
      </c>
      <c r="K11615">
        <v>2.4</v>
      </c>
      <c r="L11615">
        <v>1.6</v>
      </c>
      <c r="M11615">
        <v>7.6</v>
      </c>
      <c r="N11615">
        <v>10.1</v>
      </c>
      <c r="O11615">
        <v>8.6</v>
      </c>
      <c r="P11615">
        <v>6</v>
      </c>
      <c r="Q11615">
        <v>3.1</v>
      </c>
      <c r="R11615">
        <v>2.5</v>
      </c>
      <c r="S11615">
        <v>2.2000000000000002</v>
      </c>
      <c r="T11615">
        <v>1.9</v>
      </c>
    </row>
    <row r="11616" spans="1:20" x14ac:dyDescent="0.35">
      <c r="A11616">
        <f t="shared" si="360"/>
        <v>11616</v>
      </c>
      <c r="B11616" s="3" t="s">
        <v>101</v>
      </c>
      <c r="C11616" s="3" t="s">
        <v>86</v>
      </c>
      <c r="D11616" s="3" t="s">
        <v>29</v>
      </c>
      <c r="E11616">
        <v>2014</v>
      </c>
      <c r="F11616" s="3" t="s">
        <v>376</v>
      </c>
      <c r="G11616">
        <v>1.7</v>
      </c>
      <c r="H11616">
        <v>2</v>
      </c>
      <c r="I11616">
        <v>2.4</v>
      </c>
      <c r="J11616">
        <v>2.5</v>
      </c>
      <c r="K11616">
        <v>2.9</v>
      </c>
      <c r="L11616">
        <v>4.8</v>
      </c>
      <c r="M11616">
        <v>11.9</v>
      </c>
      <c r="N11616">
        <v>12.7</v>
      </c>
      <c r="O11616">
        <v>7.3</v>
      </c>
      <c r="P11616">
        <v>4</v>
      </c>
      <c r="Q11616">
        <v>5.2</v>
      </c>
      <c r="R11616">
        <v>3.1</v>
      </c>
      <c r="S11616">
        <v>2.6</v>
      </c>
      <c r="T11616">
        <v>2.7</v>
      </c>
    </row>
    <row r="11617" spans="1:20" x14ac:dyDescent="0.35">
      <c r="A11617">
        <f t="shared" si="360"/>
        <v>11617</v>
      </c>
      <c r="B11617" s="3" t="s">
        <v>101</v>
      </c>
      <c r="C11617" s="3" t="s">
        <v>86</v>
      </c>
      <c r="D11617" s="3" t="s">
        <v>29</v>
      </c>
      <c r="E11617">
        <v>2015</v>
      </c>
      <c r="F11617" s="3" t="s">
        <v>377</v>
      </c>
      <c r="G11617">
        <v>2</v>
      </c>
      <c r="H11617">
        <v>1.3</v>
      </c>
      <c r="I11617">
        <v>2.2000000000000002</v>
      </c>
      <c r="J11617">
        <v>4.8</v>
      </c>
      <c r="K11617">
        <v>5.3</v>
      </c>
      <c r="L11617">
        <v>4.5999999999999996</v>
      </c>
      <c r="M11617">
        <v>6</v>
      </c>
      <c r="N11617">
        <v>6.3</v>
      </c>
      <c r="O11617">
        <v>6.2</v>
      </c>
      <c r="P11617">
        <v>2.8</v>
      </c>
      <c r="Q11617">
        <v>2.4</v>
      </c>
      <c r="R11617">
        <v>2.1</v>
      </c>
      <c r="S11617">
        <v>2.4</v>
      </c>
      <c r="T11617">
        <v>2.5</v>
      </c>
    </row>
    <row r="11618" spans="1:20" x14ac:dyDescent="0.35">
      <c r="A11618">
        <f t="shared" si="360"/>
        <v>11618</v>
      </c>
      <c r="B11618" s="3" t="s">
        <v>101</v>
      </c>
      <c r="C11618" s="3" t="s">
        <v>86</v>
      </c>
      <c r="D11618" s="3" t="s">
        <v>29</v>
      </c>
      <c r="E11618">
        <v>2016</v>
      </c>
      <c r="F11618" s="3" t="s">
        <v>378</v>
      </c>
      <c r="G11618">
        <v>2.7</v>
      </c>
      <c r="H11618">
        <v>2.2999999999999998</v>
      </c>
      <c r="I11618">
        <v>1.7</v>
      </c>
      <c r="J11618">
        <v>2.4</v>
      </c>
      <c r="K11618">
        <v>2</v>
      </c>
      <c r="L11618">
        <v>1.8</v>
      </c>
      <c r="M11618">
        <v>2.5</v>
      </c>
      <c r="N11618">
        <v>3.4</v>
      </c>
      <c r="O11618">
        <v>5.0999999999999996</v>
      </c>
      <c r="P11618">
        <v>2.7</v>
      </c>
      <c r="Q11618">
        <v>2.2000000000000002</v>
      </c>
      <c r="R11618">
        <v>2</v>
      </c>
      <c r="S11618">
        <v>2</v>
      </c>
      <c r="T11618">
        <v>2.1</v>
      </c>
    </row>
    <row r="11619" spans="1:20" x14ac:dyDescent="0.35">
      <c r="A11619">
        <f t="shared" si="360"/>
        <v>11619</v>
      </c>
      <c r="B11619" s="3" t="s">
        <v>101</v>
      </c>
      <c r="C11619" s="3" t="s">
        <v>86</v>
      </c>
      <c r="D11619" s="3" t="s">
        <v>29</v>
      </c>
      <c r="E11619">
        <v>2017</v>
      </c>
      <c r="F11619" s="3" t="s">
        <v>379</v>
      </c>
      <c r="G11619">
        <v>2</v>
      </c>
      <c r="H11619">
        <v>4.9000000000000004</v>
      </c>
      <c r="I11619">
        <v>2.5</v>
      </c>
      <c r="J11619">
        <v>2.4</v>
      </c>
      <c r="K11619">
        <v>1.8</v>
      </c>
      <c r="L11619">
        <v>6.6</v>
      </c>
      <c r="M11619">
        <v>9.8000000000000007</v>
      </c>
      <c r="N11619">
        <v>8.6</v>
      </c>
      <c r="O11619">
        <v>10</v>
      </c>
      <c r="P11619">
        <v>5.8</v>
      </c>
      <c r="Q11619">
        <v>2.1</v>
      </c>
      <c r="R11619">
        <v>2.1</v>
      </c>
      <c r="S11619">
        <v>2</v>
      </c>
      <c r="T11619">
        <v>2.2000000000000002</v>
      </c>
    </row>
    <row r="11620" spans="1:20" x14ac:dyDescent="0.35">
      <c r="A11620">
        <f t="shared" si="360"/>
        <v>11620</v>
      </c>
      <c r="B11620" s="3" t="s">
        <v>101</v>
      </c>
      <c r="C11620" s="3" t="s">
        <v>86</v>
      </c>
      <c r="D11620" s="3" t="s">
        <v>29</v>
      </c>
      <c r="E11620">
        <v>2018</v>
      </c>
      <c r="F11620" s="3" t="s">
        <v>380</v>
      </c>
      <c r="G11620">
        <v>2.2999999999999998</v>
      </c>
      <c r="H11620">
        <v>2.1</v>
      </c>
      <c r="I11620">
        <v>1.7</v>
      </c>
      <c r="J11620">
        <v>2.2000000000000002</v>
      </c>
      <c r="K11620">
        <v>7</v>
      </c>
      <c r="L11620">
        <v>10.3</v>
      </c>
      <c r="M11620">
        <v>8.4</v>
      </c>
      <c r="N11620">
        <v>13</v>
      </c>
      <c r="O11620">
        <v>5.0999999999999996</v>
      </c>
      <c r="P11620">
        <v>6.1</v>
      </c>
      <c r="Q11620">
        <v>3.5</v>
      </c>
      <c r="R11620">
        <v>2.7</v>
      </c>
      <c r="S11620">
        <v>2.4</v>
      </c>
      <c r="T11620">
        <v>2.2999999999999998</v>
      </c>
    </row>
    <row r="11621" spans="1:20" x14ac:dyDescent="0.35">
      <c r="A11621">
        <f t="shared" si="360"/>
        <v>11621</v>
      </c>
      <c r="B11621" s="3" t="s">
        <v>101</v>
      </c>
      <c r="C11621" s="3" t="s">
        <v>86</v>
      </c>
      <c r="D11621" s="3" t="s">
        <v>29</v>
      </c>
      <c r="E11621">
        <v>2019</v>
      </c>
      <c r="F11621" s="3" t="s">
        <v>381</v>
      </c>
      <c r="G11621">
        <v>2.2999999999999998</v>
      </c>
      <c r="H11621">
        <v>1.9</v>
      </c>
      <c r="I11621">
        <v>2.6</v>
      </c>
      <c r="J11621">
        <v>3</v>
      </c>
      <c r="K11621">
        <v>3.1</v>
      </c>
      <c r="L11621">
        <v>2.7</v>
      </c>
      <c r="M11621">
        <v>1.2</v>
      </c>
      <c r="N11621">
        <v>2.2000000000000002</v>
      </c>
      <c r="O11621">
        <v>4.9000000000000004</v>
      </c>
      <c r="P11621">
        <v>3.5</v>
      </c>
      <c r="Q11621">
        <v>2</v>
      </c>
      <c r="R11621">
        <v>1.8</v>
      </c>
      <c r="S11621">
        <v>2</v>
      </c>
      <c r="T11621">
        <v>2.2000000000000002</v>
      </c>
    </row>
    <row r="11622" spans="1:20" x14ac:dyDescent="0.35">
      <c r="A11622">
        <f t="shared" si="360"/>
        <v>11622</v>
      </c>
      <c r="B11622" s="3" t="s">
        <v>101</v>
      </c>
      <c r="C11622" s="3" t="s">
        <v>75</v>
      </c>
      <c r="D11622" s="3" t="s">
        <v>62</v>
      </c>
      <c r="E11622">
        <v>2010</v>
      </c>
      <c r="F11622" s="3" t="s">
        <v>382</v>
      </c>
      <c r="G11622">
        <v>439.6</v>
      </c>
      <c r="H11622">
        <v>439.2</v>
      </c>
      <c r="I11622">
        <v>439.6</v>
      </c>
      <c r="J11622">
        <v>439</v>
      </c>
      <c r="K11622">
        <v>439.3</v>
      </c>
      <c r="L11622">
        <v>438.4</v>
      </c>
      <c r="M11622">
        <v>437.7</v>
      </c>
      <c r="N11622">
        <v>437.7</v>
      </c>
      <c r="O11622">
        <v>437.7</v>
      </c>
      <c r="P11622">
        <v>437.4</v>
      </c>
      <c r="Q11622">
        <v>437.8</v>
      </c>
      <c r="R11622">
        <v>438.1</v>
      </c>
      <c r="S11622">
        <v>438.1</v>
      </c>
      <c r="T11622">
        <v>438.6</v>
      </c>
    </row>
    <row r="11623" spans="1:20" x14ac:dyDescent="0.35">
      <c r="A11623">
        <f t="shared" si="360"/>
        <v>11623</v>
      </c>
      <c r="B11623" s="3" t="s">
        <v>101</v>
      </c>
      <c r="C11623" s="3" t="s">
        <v>75</v>
      </c>
      <c r="D11623" s="3" t="s">
        <v>62</v>
      </c>
      <c r="E11623">
        <v>2011</v>
      </c>
      <c r="F11623" s="3" t="s">
        <v>383</v>
      </c>
      <c r="G11623">
        <v>439.1</v>
      </c>
      <c r="H11623">
        <v>439.1</v>
      </c>
      <c r="I11623">
        <v>439.2</v>
      </c>
      <c r="J11623">
        <v>437.9</v>
      </c>
      <c r="K11623">
        <v>439.2</v>
      </c>
      <c r="L11623">
        <v>438.7</v>
      </c>
      <c r="M11623">
        <v>437.6</v>
      </c>
      <c r="N11623">
        <v>437.5</v>
      </c>
      <c r="O11623">
        <v>437.8</v>
      </c>
      <c r="P11623">
        <v>437.9</v>
      </c>
      <c r="Q11623">
        <v>437.7</v>
      </c>
      <c r="R11623">
        <v>437.4</v>
      </c>
      <c r="S11623">
        <v>438.1</v>
      </c>
      <c r="T11623">
        <v>437.8</v>
      </c>
    </row>
    <row r="11624" spans="1:20" x14ac:dyDescent="0.35">
      <c r="A11624">
        <f t="shared" si="360"/>
        <v>11624</v>
      </c>
      <c r="B11624" s="3" t="s">
        <v>101</v>
      </c>
      <c r="C11624" s="3" t="s">
        <v>75</v>
      </c>
      <c r="D11624" s="3" t="s">
        <v>62</v>
      </c>
      <c r="E11624">
        <v>2012</v>
      </c>
      <c r="F11624" s="3" t="s">
        <v>384</v>
      </c>
      <c r="G11624">
        <v>439</v>
      </c>
      <c r="H11624">
        <v>438.9</v>
      </c>
      <c r="I11624">
        <v>439.2</v>
      </c>
      <c r="J11624">
        <v>439.2</v>
      </c>
      <c r="K11624">
        <v>439.4</v>
      </c>
      <c r="L11624">
        <v>438.6</v>
      </c>
      <c r="M11624">
        <v>437.4</v>
      </c>
      <c r="N11624">
        <v>437.9</v>
      </c>
      <c r="O11624">
        <v>437.6</v>
      </c>
      <c r="P11624">
        <v>437.8</v>
      </c>
      <c r="Q11624">
        <v>437.6</v>
      </c>
      <c r="R11624">
        <v>437.7</v>
      </c>
      <c r="S11624">
        <v>437.7</v>
      </c>
      <c r="T11624">
        <v>438.4</v>
      </c>
    </row>
    <row r="11625" spans="1:20" x14ac:dyDescent="0.35">
      <c r="A11625">
        <f t="shared" si="360"/>
        <v>11625</v>
      </c>
      <c r="B11625" s="3" t="s">
        <v>101</v>
      </c>
      <c r="C11625" s="3" t="s">
        <v>75</v>
      </c>
      <c r="D11625" s="3" t="s">
        <v>62</v>
      </c>
      <c r="E11625">
        <v>2013</v>
      </c>
      <c r="F11625" s="3" t="s">
        <v>385</v>
      </c>
      <c r="G11625">
        <v>437.9</v>
      </c>
      <c r="H11625">
        <v>439.1</v>
      </c>
      <c r="I11625">
        <v>438.8</v>
      </c>
      <c r="J11625">
        <v>439.1</v>
      </c>
      <c r="K11625">
        <v>439.1</v>
      </c>
      <c r="L11625">
        <v>438.7</v>
      </c>
      <c r="M11625">
        <v>437.5</v>
      </c>
      <c r="N11625">
        <v>437.6</v>
      </c>
      <c r="O11625">
        <v>437.6</v>
      </c>
      <c r="P11625">
        <v>437.5</v>
      </c>
      <c r="Q11625">
        <v>437.7</v>
      </c>
      <c r="R11625">
        <v>437.7</v>
      </c>
      <c r="S11625">
        <v>437.4</v>
      </c>
      <c r="T11625">
        <v>438.5</v>
      </c>
    </row>
    <row r="11626" spans="1:20" x14ac:dyDescent="0.35">
      <c r="A11626">
        <f t="shared" si="360"/>
        <v>11626</v>
      </c>
      <c r="B11626" s="3" t="s">
        <v>101</v>
      </c>
      <c r="C11626" s="3" t="s">
        <v>75</v>
      </c>
      <c r="D11626" s="3" t="s">
        <v>62</v>
      </c>
      <c r="E11626">
        <v>2014</v>
      </c>
      <c r="F11626" s="3" t="s">
        <v>386</v>
      </c>
      <c r="G11626">
        <v>438.5</v>
      </c>
      <c r="H11626">
        <v>439.4</v>
      </c>
      <c r="I11626">
        <v>439.3</v>
      </c>
      <c r="J11626">
        <v>439.3</v>
      </c>
      <c r="K11626">
        <v>439.5</v>
      </c>
      <c r="L11626">
        <v>438.7</v>
      </c>
      <c r="M11626">
        <v>437.5</v>
      </c>
      <c r="N11626">
        <v>437.5</v>
      </c>
      <c r="O11626">
        <v>437.4</v>
      </c>
      <c r="P11626">
        <v>437.4</v>
      </c>
      <c r="Q11626">
        <v>437.9</v>
      </c>
      <c r="R11626">
        <v>437.6</v>
      </c>
      <c r="S11626">
        <v>437.6</v>
      </c>
      <c r="T11626">
        <v>438.5</v>
      </c>
    </row>
    <row r="11627" spans="1:20" x14ac:dyDescent="0.35">
      <c r="A11627">
        <f t="shared" si="360"/>
        <v>11627</v>
      </c>
      <c r="B11627" s="3" t="s">
        <v>101</v>
      </c>
      <c r="C11627" s="3" t="s">
        <v>75</v>
      </c>
      <c r="D11627" s="3" t="s">
        <v>62</v>
      </c>
      <c r="E11627">
        <v>2015</v>
      </c>
      <c r="F11627" s="3" t="s">
        <v>387</v>
      </c>
      <c r="G11627">
        <v>439.5</v>
      </c>
      <c r="H11627">
        <v>439.1</v>
      </c>
      <c r="I11627">
        <v>439.2</v>
      </c>
      <c r="J11627">
        <v>439</v>
      </c>
      <c r="K11627">
        <v>438.5</v>
      </c>
      <c r="L11627">
        <v>439.4</v>
      </c>
      <c r="M11627">
        <v>437.5</v>
      </c>
      <c r="N11627">
        <v>437.7</v>
      </c>
      <c r="O11627">
        <v>437.6</v>
      </c>
      <c r="P11627">
        <v>438.3</v>
      </c>
      <c r="Q11627">
        <v>438.1</v>
      </c>
      <c r="R11627">
        <v>438.3</v>
      </c>
      <c r="S11627">
        <v>438.5</v>
      </c>
      <c r="T11627">
        <v>438.8</v>
      </c>
    </row>
    <row r="11628" spans="1:20" x14ac:dyDescent="0.35">
      <c r="A11628">
        <f t="shared" si="360"/>
        <v>11628</v>
      </c>
      <c r="B11628" s="3" t="s">
        <v>101</v>
      </c>
      <c r="C11628" s="3" t="s">
        <v>75</v>
      </c>
      <c r="D11628" s="3" t="s">
        <v>62</v>
      </c>
      <c r="E11628">
        <v>2016</v>
      </c>
      <c r="F11628" s="3" t="s">
        <v>388</v>
      </c>
      <c r="G11628">
        <v>439.2</v>
      </c>
      <c r="H11628">
        <v>438.8</v>
      </c>
      <c r="I11628">
        <v>439</v>
      </c>
      <c r="J11628">
        <v>439.3</v>
      </c>
      <c r="K11628">
        <v>439</v>
      </c>
      <c r="L11628">
        <v>438</v>
      </c>
      <c r="M11628">
        <v>437.7</v>
      </c>
      <c r="N11628">
        <v>437.8</v>
      </c>
      <c r="O11628">
        <v>437.8</v>
      </c>
      <c r="P11628">
        <v>437.6</v>
      </c>
      <c r="Q11628">
        <v>437.8</v>
      </c>
      <c r="R11628">
        <v>437.5</v>
      </c>
      <c r="S11628">
        <v>437.9</v>
      </c>
      <c r="T11628">
        <v>438.6</v>
      </c>
    </row>
    <row r="11629" spans="1:20" x14ac:dyDescent="0.35">
      <c r="A11629">
        <f t="shared" si="360"/>
        <v>11629</v>
      </c>
      <c r="B11629" s="3" t="s">
        <v>101</v>
      </c>
      <c r="C11629" s="3" t="s">
        <v>75</v>
      </c>
      <c r="D11629" s="3" t="s">
        <v>62</v>
      </c>
      <c r="E11629">
        <v>2017</v>
      </c>
      <c r="F11629" s="3" t="s">
        <v>389</v>
      </c>
      <c r="G11629">
        <v>439.1</v>
      </c>
      <c r="H11629">
        <v>438.4</v>
      </c>
      <c r="I11629">
        <v>439.3</v>
      </c>
      <c r="J11629">
        <v>438.6</v>
      </c>
      <c r="K11629">
        <v>438.5</v>
      </c>
      <c r="L11629">
        <v>437.4</v>
      </c>
      <c r="M11629">
        <v>437.6</v>
      </c>
      <c r="N11629">
        <v>437.8</v>
      </c>
      <c r="O11629">
        <v>438</v>
      </c>
      <c r="P11629">
        <v>437.7</v>
      </c>
      <c r="Q11629">
        <v>437.7</v>
      </c>
      <c r="R11629">
        <v>438.6</v>
      </c>
      <c r="S11629">
        <v>438.5</v>
      </c>
      <c r="T11629">
        <v>438.9</v>
      </c>
    </row>
    <row r="11630" spans="1:20" x14ac:dyDescent="0.35">
      <c r="A11630">
        <f t="shared" si="360"/>
        <v>11630</v>
      </c>
      <c r="B11630" s="3" t="s">
        <v>101</v>
      </c>
      <c r="C11630" s="3" t="s">
        <v>75</v>
      </c>
      <c r="D11630" s="3" t="s">
        <v>62</v>
      </c>
      <c r="E11630">
        <v>2018</v>
      </c>
      <c r="F11630" s="3" t="s">
        <v>390</v>
      </c>
      <c r="G11630">
        <v>439.1</v>
      </c>
      <c r="H11630">
        <v>439.3</v>
      </c>
      <c r="I11630">
        <v>439.7</v>
      </c>
      <c r="J11630">
        <v>438.6</v>
      </c>
      <c r="K11630">
        <v>438</v>
      </c>
      <c r="L11630">
        <v>437.8</v>
      </c>
      <c r="M11630">
        <v>437.6</v>
      </c>
      <c r="N11630">
        <v>437.8</v>
      </c>
      <c r="O11630">
        <v>437.8</v>
      </c>
      <c r="P11630">
        <v>437.7</v>
      </c>
      <c r="Q11630">
        <v>438</v>
      </c>
      <c r="R11630">
        <v>437.7</v>
      </c>
      <c r="S11630">
        <v>438.4</v>
      </c>
      <c r="T11630">
        <v>439.1</v>
      </c>
    </row>
    <row r="11631" spans="1:20" x14ac:dyDescent="0.35">
      <c r="A11631">
        <f t="shared" si="360"/>
        <v>11631</v>
      </c>
      <c r="B11631" s="3" t="s">
        <v>101</v>
      </c>
      <c r="C11631" s="3" t="s">
        <v>75</v>
      </c>
      <c r="D11631" s="3" t="s">
        <v>62</v>
      </c>
      <c r="E11631">
        <v>2019</v>
      </c>
      <c r="F11631" s="3" t="s">
        <v>391</v>
      </c>
      <c r="G11631">
        <v>438.4</v>
      </c>
      <c r="H11631">
        <v>439.2</v>
      </c>
      <c r="I11631">
        <v>439.2</v>
      </c>
      <c r="J11631">
        <v>439.5</v>
      </c>
      <c r="K11631">
        <v>439.1</v>
      </c>
      <c r="L11631">
        <v>439.1</v>
      </c>
      <c r="M11631">
        <v>438.2</v>
      </c>
      <c r="N11631">
        <v>438.1</v>
      </c>
      <c r="O11631">
        <v>438</v>
      </c>
      <c r="P11631">
        <v>438.3</v>
      </c>
      <c r="Q11631">
        <v>438.1</v>
      </c>
      <c r="R11631">
        <v>437.6</v>
      </c>
      <c r="S11631">
        <v>437.8</v>
      </c>
      <c r="T11631">
        <v>437.8</v>
      </c>
    </row>
    <row r="11632" spans="1:20" x14ac:dyDescent="0.35">
      <c r="A11632">
        <f t="shared" si="360"/>
        <v>11632</v>
      </c>
      <c r="B11632" s="3" t="s">
        <v>101</v>
      </c>
      <c r="C11632" s="3" t="s">
        <v>77</v>
      </c>
      <c r="D11632" s="3" t="s">
        <v>62</v>
      </c>
      <c r="E11632">
        <v>2010</v>
      </c>
      <c r="F11632" s="3" t="s">
        <v>392</v>
      </c>
      <c r="G11632">
        <v>151</v>
      </c>
      <c r="H11632">
        <v>130.30000000000001</v>
      </c>
      <c r="I11632">
        <v>140.1</v>
      </c>
      <c r="J11632">
        <v>188.7</v>
      </c>
      <c r="K11632">
        <v>183.3</v>
      </c>
      <c r="L11632">
        <v>191.4</v>
      </c>
      <c r="M11632">
        <v>92.8</v>
      </c>
      <c r="N11632">
        <v>96.5</v>
      </c>
      <c r="O11632">
        <v>212.3</v>
      </c>
      <c r="P11632">
        <v>419.9</v>
      </c>
      <c r="Q11632">
        <v>111.4</v>
      </c>
      <c r="R11632">
        <v>65.400000000000006</v>
      </c>
      <c r="S11632">
        <v>66.2</v>
      </c>
      <c r="T11632">
        <v>156.19999999999999</v>
      </c>
    </row>
    <row r="11633" spans="1:20" x14ac:dyDescent="0.35">
      <c r="A11633">
        <f t="shared" si="360"/>
        <v>11633</v>
      </c>
      <c r="B11633" s="3" t="s">
        <v>101</v>
      </c>
      <c r="C11633" s="3" t="s">
        <v>77</v>
      </c>
      <c r="D11633" s="3" t="s">
        <v>62</v>
      </c>
      <c r="E11633">
        <v>2011</v>
      </c>
      <c r="F11633" s="3" t="s">
        <v>393</v>
      </c>
      <c r="G11633">
        <v>135.19999999999999</v>
      </c>
      <c r="H11633">
        <v>139.69999999999999</v>
      </c>
      <c r="I11633">
        <v>189.2</v>
      </c>
      <c r="J11633">
        <v>337.3</v>
      </c>
      <c r="K11633">
        <v>333.1</v>
      </c>
      <c r="L11633">
        <v>451.5</v>
      </c>
      <c r="M11633">
        <v>304.89999999999998</v>
      </c>
      <c r="N11633">
        <v>256.7</v>
      </c>
      <c r="O11633">
        <v>426.6</v>
      </c>
      <c r="P11633">
        <v>515.9</v>
      </c>
      <c r="Q11633">
        <v>256.60000000000002</v>
      </c>
      <c r="R11633">
        <v>66.099999999999994</v>
      </c>
      <c r="S11633">
        <v>66.099999999999994</v>
      </c>
      <c r="T11633">
        <v>239.3</v>
      </c>
    </row>
    <row r="11634" spans="1:20" x14ac:dyDescent="0.35">
      <c r="A11634">
        <f t="shared" si="360"/>
        <v>11634</v>
      </c>
      <c r="B11634" s="3" t="s">
        <v>101</v>
      </c>
      <c r="C11634" s="3" t="s">
        <v>77</v>
      </c>
      <c r="D11634" s="3" t="s">
        <v>62</v>
      </c>
      <c r="E11634">
        <v>2012</v>
      </c>
      <c r="F11634" s="3" t="s">
        <v>394</v>
      </c>
      <c r="G11634">
        <v>191.2</v>
      </c>
      <c r="H11634">
        <v>164.6</v>
      </c>
      <c r="I11634">
        <v>167</v>
      </c>
      <c r="J11634">
        <v>210</v>
      </c>
      <c r="K11634">
        <v>242.6</v>
      </c>
      <c r="L11634">
        <v>393.8</v>
      </c>
      <c r="M11634">
        <v>275.60000000000002</v>
      </c>
      <c r="N11634">
        <v>314</v>
      </c>
      <c r="O11634">
        <v>335.6</v>
      </c>
      <c r="P11634">
        <v>210.5</v>
      </c>
      <c r="Q11634">
        <v>103.1</v>
      </c>
      <c r="R11634">
        <v>65.900000000000006</v>
      </c>
      <c r="S11634">
        <v>68</v>
      </c>
      <c r="T11634">
        <v>146.30000000000001</v>
      </c>
    </row>
    <row r="11635" spans="1:20" x14ac:dyDescent="0.35">
      <c r="A11635">
        <f t="shared" si="360"/>
        <v>11635</v>
      </c>
      <c r="B11635" s="3" t="s">
        <v>101</v>
      </c>
      <c r="C11635" s="3" t="s">
        <v>77</v>
      </c>
      <c r="D11635" s="3" t="s">
        <v>62</v>
      </c>
      <c r="E11635">
        <v>2013</v>
      </c>
      <c r="F11635" s="3" t="s">
        <v>395</v>
      </c>
      <c r="G11635">
        <v>130.80000000000001</v>
      </c>
      <c r="H11635">
        <v>155.6</v>
      </c>
      <c r="I11635">
        <v>217</v>
      </c>
      <c r="J11635">
        <v>176</v>
      </c>
      <c r="K11635">
        <v>210</v>
      </c>
      <c r="L11635">
        <v>247.8</v>
      </c>
      <c r="M11635">
        <v>151.69999999999999</v>
      </c>
      <c r="N11635">
        <v>102.4</v>
      </c>
      <c r="O11635">
        <v>249.8</v>
      </c>
      <c r="P11635">
        <v>185.5</v>
      </c>
      <c r="Q11635">
        <v>92.2</v>
      </c>
      <c r="R11635">
        <v>68.400000000000006</v>
      </c>
      <c r="S11635">
        <v>67.3</v>
      </c>
      <c r="T11635">
        <v>133.4</v>
      </c>
    </row>
    <row r="11636" spans="1:20" x14ac:dyDescent="0.35">
      <c r="A11636">
        <f t="shared" si="360"/>
        <v>11636</v>
      </c>
      <c r="B11636" s="3" t="s">
        <v>101</v>
      </c>
      <c r="C11636" s="3" t="s">
        <v>77</v>
      </c>
      <c r="D11636" s="3" t="s">
        <v>62</v>
      </c>
      <c r="E11636">
        <v>2014</v>
      </c>
      <c r="F11636" s="3" t="s">
        <v>396</v>
      </c>
      <c r="G11636">
        <v>157</v>
      </c>
      <c r="H11636">
        <v>134.69999999999999</v>
      </c>
      <c r="I11636">
        <v>150</v>
      </c>
      <c r="J11636">
        <v>149.9</v>
      </c>
      <c r="K11636">
        <v>207.2</v>
      </c>
      <c r="L11636">
        <v>453.5</v>
      </c>
      <c r="M11636">
        <v>203.3</v>
      </c>
      <c r="N11636">
        <v>169.8</v>
      </c>
      <c r="O11636">
        <v>308</v>
      </c>
      <c r="P11636">
        <v>278.8</v>
      </c>
      <c r="Q11636">
        <v>111.3</v>
      </c>
      <c r="R11636">
        <v>65.3</v>
      </c>
      <c r="S11636">
        <v>66.099999999999994</v>
      </c>
      <c r="T11636">
        <v>139.80000000000001</v>
      </c>
    </row>
    <row r="11637" spans="1:20" x14ac:dyDescent="0.35">
      <c r="A11637">
        <f t="shared" si="360"/>
        <v>11637</v>
      </c>
      <c r="B11637" s="3" t="s">
        <v>101</v>
      </c>
      <c r="C11637" s="3" t="s">
        <v>77</v>
      </c>
      <c r="D11637" s="3" t="s">
        <v>62</v>
      </c>
      <c r="E11637">
        <v>2015</v>
      </c>
      <c r="F11637" s="3" t="s">
        <v>397</v>
      </c>
      <c r="G11637">
        <v>126.3</v>
      </c>
      <c r="H11637">
        <v>156.4</v>
      </c>
      <c r="I11637">
        <v>211.6</v>
      </c>
      <c r="J11637">
        <v>250</v>
      </c>
      <c r="K11637">
        <v>371.2</v>
      </c>
      <c r="L11637">
        <v>306.5</v>
      </c>
      <c r="M11637">
        <v>161.6</v>
      </c>
      <c r="N11637">
        <v>70</v>
      </c>
      <c r="O11637">
        <v>167.1</v>
      </c>
      <c r="P11637">
        <v>140.80000000000001</v>
      </c>
      <c r="Q11637">
        <v>73.5</v>
      </c>
      <c r="R11637">
        <v>68.3</v>
      </c>
      <c r="S11637">
        <v>65.8</v>
      </c>
      <c r="T11637">
        <v>122.9</v>
      </c>
    </row>
    <row r="11638" spans="1:20" x14ac:dyDescent="0.35">
      <c r="A11638">
        <f t="shared" si="360"/>
        <v>11638</v>
      </c>
      <c r="B11638" s="3" t="s">
        <v>101</v>
      </c>
      <c r="C11638" s="3" t="s">
        <v>77</v>
      </c>
      <c r="D11638" s="3" t="s">
        <v>62</v>
      </c>
      <c r="E11638">
        <v>2016</v>
      </c>
      <c r="F11638" s="3" t="s">
        <v>398</v>
      </c>
      <c r="G11638">
        <v>109.1</v>
      </c>
      <c r="H11638">
        <v>130.4</v>
      </c>
      <c r="I11638">
        <v>162.9</v>
      </c>
      <c r="J11638">
        <v>207</v>
      </c>
      <c r="K11638">
        <v>271.60000000000002</v>
      </c>
      <c r="L11638">
        <v>408.3</v>
      </c>
      <c r="M11638">
        <v>204</v>
      </c>
      <c r="N11638">
        <v>260</v>
      </c>
      <c r="O11638">
        <v>262</v>
      </c>
      <c r="P11638">
        <v>179.7</v>
      </c>
      <c r="Q11638">
        <v>92.1</v>
      </c>
      <c r="R11638">
        <v>74</v>
      </c>
      <c r="S11638">
        <v>72.7</v>
      </c>
      <c r="T11638">
        <v>129.30000000000001</v>
      </c>
    </row>
    <row r="11639" spans="1:20" x14ac:dyDescent="0.35">
      <c r="A11639">
        <f t="shared" si="360"/>
        <v>11639</v>
      </c>
      <c r="B11639" s="3" t="s">
        <v>101</v>
      </c>
      <c r="C11639" s="3" t="s">
        <v>77</v>
      </c>
      <c r="D11639" s="3" t="s">
        <v>62</v>
      </c>
      <c r="E11639">
        <v>2017</v>
      </c>
      <c r="F11639" s="3" t="s">
        <v>399</v>
      </c>
      <c r="G11639">
        <v>148.9</v>
      </c>
      <c r="H11639">
        <v>160.5</v>
      </c>
      <c r="I11639">
        <v>145.80000000000001</v>
      </c>
      <c r="J11639">
        <v>192.5</v>
      </c>
      <c r="K11639">
        <v>353</v>
      </c>
      <c r="L11639">
        <v>384.3</v>
      </c>
      <c r="M11639">
        <v>337</v>
      </c>
      <c r="N11639">
        <v>280.2</v>
      </c>
      <c r="O11639">
        <v>323.8</v>
      </c>
      <c r="P11639">
        <v>311.7</v>
      </c>
      <c r="Q11639">
        <v>118.3</v>
      </c>
      <c r="R11639">
        <v>66.099999999999994</v>
      </c>
      <c r="S11639">
        <v>66.5</v>
      </c>
      <c r="T11639">
        <v>181.1</v>
      </c>
    </row>
    <row r="11640" spans="1:20" x14ac:dyDescent="0.35">
      <c r="A11640">
        <f t="shared" si="360"/>
        <v>11640</v>
      </c>
      <c r="B11640" s="3" t="s">
        <v>101</v>
      </c>
      <c r="C11640" s="3" t="s">
        <v>77</v>
      </c>
      <c r="D11640" s="3" t="s">
        <v>62</v>
      </c>
      <c r="E11640">
        <v>2018</v>
      </c>
      <c r="F11640" s="3" t="s">
        <v>400</v>
      </c>
      <c r="G11640">
        <v>161.4</v>
      </c>
      <c r="H11640">
        <v>188</v>
      </c>
      <c r="I11640">
        <v>244.3</v>
      </c>
      <c r="J11640">
        <v>284.10000000000002</v>
      </c>
      <c r="K11640">
        <v>384.7</v>
      </c>
      <c r="L11640">
        <v>379.6</v>
      </c>
      <c r="M11640">
        <v>146.5</v>
      </c>
      <c r="N11640">
        <v>105.3</v>
      </c>
      <c r="O11640">
        <v>298.60000000000002</v>
      </c>
      <c r="P11640">
        <v>164.9</v>
      </c>
      <c r="Q11640">
        <v>97.3</v>
      </c>
      <c r="R11640">
        <v>65</v>
      </c>
      <c r="S11640">
        <v>66.2</v>
      </c>
      <c r="T11640">
        <v>151.80000000000001</v>
      </c>
    </row>
    <row r="11641" spans="1:20" x14ac:dyDescent="0.35">
      <c r="A11641">
        <f t="shared" si="360"/>
        <v>11641</v>
      </c>
      <c r="B11641" s="3" t="s">
        <v>101</v>
      </c>
      <c r="C11641" s="3" t="s">
        <v>77</v>
      </c>
      <c r="D11641" s="3" t="s">
        <v>62</v>
      </c>
      <c r="E11641">
        <v>2019</v>
      </c>
      <c r="F11641" s="3" t="s">
        <v>401</v>
      </c>
      <c r="G11641">
        <v>127.9</v>
      </c>
      <c r="H11641">
        <v>149.4</v>
      </c>
      <c r="I11641">
        <v>155.19999999999999</v>
      </c>
      <c r="J11641">
        <v>161.9</v>
      </c>
      <c r="K11641">
        <v>205.6</v>
      </c>
      <c r="L11641">
        <v>298.89999999999998</v>
      </c>
      <c r="M11641">
        <v>260.39999999999998</v>
      </c>
      <c r="N11641">
        <v>294.7</v>
      </c>
      <c r="O11641">
        <v>248.3</v>
      </c>
      <c r="P11641">
        <v>252.1</v>
      </c>
      <c r="Q11641">
        <v>193.4</v>
      </c>
      <c r="R11641">
        <v>149.1</v>
      </c>
      <c r="S11641">
        <v>130.30000000000001</v>
      </c>
      <c r="T11641">
        <v>176.1</v>
      </c>
    </row>
    <row r="11642" spans="1:20" x14ac:dyDescent="0.35">
      <c r="A11642">
        <f t="shared" si="360"/>
        <v>11642</v>
      </c>
      <c r="B11642" s="3" t="s">
        <v>101</v>
      </c>
      <c r="C11642" s="3" t="s">
        <v>95</v>
      </c>
      <c r="D11642" s="3" t="s">
        <v>62</v>
      </c>
      <c r="E11642">
        <v>2010</v>
      </c>
      <c r="F11642" s="3" t="s">
        <v>402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16.8</v>
      </c>
      <c r="N11642">
        <v>39.6</v>
      </c>
      <c r="O11642">
        <v>35.700000000000003</v>
      </c>
      <c r="P11642">
        <v>64.7</v>
      </c>
      <c r="Q11642">
        <v>31.4</v>
      </c>
      <c r="R11642">
        <v>22.3</v>
      </c>
      <c r="S11642">
        <v>16.7</v>
      </c>
      <c r="T11642">
        <v>0</v>
      </c>
    </row>
    <row r="11643" spans="1:20" x14ac:dyDescent="0.35">
      <c r="A11643">
        <f t="shared" si="360"/>
        <v>11643</v>
      </c>
      <c r="B11643" s="3" t="s">
        <v>101</v>
      </c>
      <c r="C11643" s="3" t="s">
        <v>95</v>
      </c>
      <c r="D11643" s="3" t="s">
        <v>62</v>
      </c>
      <c r="E11643">
        <v>2011</v>
      </c>
      <c r="F11643" s="3" t="s">
        <v>403</v>
      </c>
      <c r="G11643">
        <v>0</v>
      </c>
      <c r="H11643">
        <v>0</v>
      </c>
      <c r="I11643">
        <v>0</v>
      </c>
      <c r="J11643">
        <v>1.7</v>
      </c>
      <c r="K11643">
        <v>0</v>
      </c>
      <c r="L11643">
        <v>5.4</v>
      </c>
      <c r="M11643">
        <v>75.2</v>
      </c>
      <c r="N11643">
        <v>60</v>
      </c>
      <c r="O11643">
        <v>78.7</v>
      </c>
      <c r="P11643">
        <v>95.9</v>
      </c>
      <c r="Q11643">
        <v>56.8</v>
      </c>
      <c r="R11643">
        <v>34.9</v>
      </c>
      <c r="S11643">
        <v>27.4</v>
      </c>
      <c r="T11643">
        <v>0</v>
      </c>
    </row>
    <row r="11644" spans="1:20" x14ac:dyDescent="0.35">
      <c r="A11644">
        <f t="shared" si="360"/>
        <v>11644</v>
      </c>
      <c r="B11644" s="3" t="s">
        <v>101</v>
      </c>
      <c r="C11644" s="3" t="s">
        <v>95</v>
      </c>
      <c r="D11644" s="3" t="s">
        <v>62</v>
      </c>
      <c r="E11644">
        <v>2012</v>
      </c>
      <c r="F11644" s="3" t="s">
        <v>404</v>
      </c>
      <c r="G11644">
        <v>0</v>
      </c>
      <c r="H11644">
        <v>0</v>
      </c>
      <c r="I11644">
        <v>0</v>
      </c>
      <c r="J11644">
        <v>0</v>
      </c>
      <c r="K11644">
        <v>1.7</v>
      </c>
      <c r="L11644">
        <v>8.4</v>
      </c>
      <c r="M11644">
        <v>70</v>
      </c>
      <c r="N11644">
        <v>86.6</v>
      </c>
      <c r="O11644">
        <v>56.3</v>
      </c>
      <c r="P11644">
        <v>58.2</v>
      </c>
      <c r="Q11644">
        <v>31.8</v>
      </c>
      <c r="R11644">
        <v>21</v>
      </c>
      <c r="S11644">
        <v>16.100000000000001</v>
      </c>
      <c r="T11644">
        <v>0</v>
      </c>
    </row>
    <row r="11645" spans="1:20" x14ac:dyDescent="0.35">
      <c r="A11645">
        <f t="shared" si="360"/>
        <v>11645</v>
      </c>
      <c r="B11645" s="3" t="s">
        <v>101</v>
      </c>
      <c r="C11645" s="3" t="s">
        <v>95</v>
      </c>
      <c r="D11645" s="3" t="s">
        <v>62</v>
      </c>
      <c r="E11645">
        <v>2013</v>
      </c>
      <c r="F11645" s="3" t="s">
        <v>405</v>
      </c>
      <c r="G11645">
        <v>0</v>
      </c>
      <c r="H11645">
        <v>0.1</v>
      </c>
      <c r="I11645">
        <v>0</v>
      </c>
      <c r="J11645">
        <v>0.5</v>
      </c>
      <c r="K11645">
        <v>0.1</v>
      </c>
      <c r="L11645">
        <v>0.1</v>
      </c>
      <c r="M11645">
        <v>43.4</v>
      </c>
      <c r="N11645">
        <v>38.9</v>
      </c>
      <c r="O11645">
        <v>42.1</v>
      </c>
      <c r="P11645">
        <v>27.7</v>
      </c>
      <c r="Q11645">
        <v>20.399999999999999</v>
      </c>
      <c r="R11645">
        <v>15.6</v>
      </c>
      <c r="S11645">
        <v>10.8</v>
      </c>
      <c r="T11645">
        <v>0.1</v>
      </c>
    </row>
    <row r="11646" spans="1:20" x14ac:dyDescent="0.35">
      <c r="A11646">
        <f t="shared" si="360"/>
        <v>11646</v>
      </c>
      <c r="B11646" s="3" t="s">
        <v>101</v>
      </c>
      <c r="C11646" s="3" t="s">
        <v>95</v>
      </c>
      <c r="D11646" s="3" t="s">
        <v>62</v>
      </c>
      <c r="E11646">
        <v>2014</v>
      </c>
      <c r="F11646" s="3" t="s">
        <v>406</v>
      </c>
      <c r="G11646">
        <v>0</v>
      </c>
      <c r="H11646">
        <v>0</v>
      </c>
      <c r="I11646">
        <v>0</v>
      </c>
      <c r="J11646">
        <v>0</v>
      </c>
      <c r="K11646">
        <v>0</v>
      </c>
      <c r="L11646">
        <v>12</v>
      </c>
      <c r="M11646">
        <v>48.5</v>
      </c>
      <c r="N11646">
        <v>51.4</v>
      </c>
      <c r="O11646">
        <v>58.4</v>
      </c>
      <c r="P11646">
        <v>45.2</v>
      </c>
      <c r="Q11646">
        <v>30.3</v>
      </c>
      <c r="R11646">
        <v>20.3</v>
      </c>
      <c r="S11646">
        <v>15.4</v>
      </c>
      <c r="T11646">
        <v>0</v>
      </c>
    </row>
    <row r="11647" spans="1:20" x14ac:dyDescent="0.35">
      <c r="A11647">
        <f t="shared" si="360"/>
        <v>11647</v>
      </c>
      <c r="B11647" s="3" t="s">
        <v>101</v>
      </c>
      <c r="C11647" s="3" t="s">
        <v>95</v>
      </c>
      <c r="D11647" s="3" t="s">
        <v>62</v>
      </c>
      <c r="E11647">
        <v>2015</v>
      </c>
      <c r="F11647" s="3" t="s">
        <v>407</v>
      </c>
      <c r="G11647">
        <v>0</v>
      </c>
      <c r="H11647">
        <v>0</v>
      </c>
      <c r="I11647">
        <v>0</v>
      </c>
      <c r="J11647">
        <v>0</v>
      </c>
      <c r="K11647">
        <v>2.4</v>
      </c>
      <c r="L11647">
        <v>0</v>
      </c>
      <c r="M11647">
        <v>29.3</v>
      </c>
      <c r="N11647">
        <v>39.299999999999997</v>
      </c>
      <c r="O11647">
        <v>36.200000000000003</v>
      </c>
      <c r="P11647">
        <v>20.6</v>
      </c>
      <c r="Q11647">
        <v>16.5</v>
      </c>
      <c r="R11647">
        <v>12.8</v>
      </c>
      <c r="S11647">
        <v>9.1</v>
      </c>
      <c r="T11647">
        <v>0</v>
      </c>
    </row>
    <row r="11648" spans="1:20" x14ac:dyDescent="0.35">
      <c r="A11648">
        <f t="shared" si="360"/>
        <v>11648</v>
      </c>
      <c r="B11648" s="3" t="s">
        <v>101</v>
      </c>
      <c r="C11648" s="3" t="s">
        <v>95</v>
      </c>
      <c r="D11648" s="3" t="s">
        <v>62</v>
      </c>
      <c r="E11648">
        <v>2016</v>
      </c>
      <c r="F11648" s="3" t="s">
        <v>408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0.3</v>
      </c>
      <c r="M11648">
        <v>48.9</v>
      </c>
      <c r="N11648">
        <v>64.5</v>
      </c>
      <c r="O11648">
        <v>50.6</v>
      </c>
      <c r="P11648">
        <v>27.6</v>
      </c>
      <c r="Q11648">
        <v>19.3</v>
      </c>
      <c r="R11648">
        <v>15.4</v>
      </c>
      <c r="S11648">
        <v>13.2</v>
      </c>
      <c r="T11648">
        <v>0</v>
      </c>
    </row>
    <row r="11649" spans="1:20" x14ac:dyDescent="0.35">
      <c r="A11649">
        <f t="shared" si="360"/>
        <v>11649</v>
      </c>
      <c r="B11649" s="3" t="s">
        <v>101</v>
      </c>
      <c r="C11649" s="3" t="s">
        <v>95</v>
      </c>
      <c r="D11649" s="3" t="s">
        <v>62</v>
      </c>
      <c r="E11649">
        <v>2017</v>
      </c>
      <c r="F11649" s="3" t="s">
        <v>409</v>
      </c>
      <c r="G11649">
        <v>0</v>
      </c>
      <c r="H11649">
        <v>0</v>
      </c>
      <c r="I11649">
        <v>0</v>
      </c>
      <c r="J11649">
        <v>0</v>
      </c>
      <c r="K11649">
        <v>15.8</v>
      </c>
      <c r="L11649">
        <v>90</v>
      </c>
      <c r="M11649">
        <v>95.9</v>
      </c>
      <c r="N11649">
        <v>85.3</v>
      </c>
      <c r="O11649">
        <v>94.1</v>
      </c>
      <c r="P11649">
        <v>80.599999999999994</v>
      </c>
      <c r="Q11649">
        <v>33.4</v>
      </c>
      <c r="R11649">
        <v>22.5</v>
      </c>
      <c r="S11649">
        <v>19.3</v>
      </c>
      <c r="T11649">
        <v>0</v>
      </c>
    </row>
    <row r="11650" spans="1:20" x14ac:dyDescent="0.35">
      <c r="A11650">
        <f t="shared" si="360"/>
        <v>11650</v>
      </c>
      <c r="B11650" s="3" t="s">
        <v>101</v>
      </c>
      <c r="C11650" s="3" t="s">
        <v>95</v>
      </c>
      <c r="D11650" s="3" t="s">
        <v>62</v>
      </c>
      <c r="E11650">
        <v>2018</v>
      </c>
      <c r="F11650" s="3" t="s">
        <v>410</v>
      </c>
      <c r="G11650">
        <v>0</v>
      </c>
      <c r="H11650">
        <v>0</v>
      </c>
      <c r="I11650">
        <v>0</v>
      </c>
      <c r="J11650">
        <v>10.4</v>
      </c>
      <c r="K11650">
        <v>6.4</v>
      </c>
      <c r="L11650">
        <v>8.1</v>
      </c>
      <c r="M11650">
        <v>74.099999999999994</v>
      </c>
      <c r="N11650">
        <v>87.9</v>
      </c>
      <c r="O11650">
        <v>93.8</v>
      </c>
      <c r="P11650">
        <v>57.3</v>
      </c>
      <c r="Q11650">
        <v>25.5</v>
      </c>
      <c r="R11650">
        <v>22.1</v>
      </c>
      <c r="S11650">
        <v>18</v>
      </c>
      <c r="T11650">
        <v>0</v>
      </c>
    </row>
    <row r="11651" spans="1:20" x14ac:dyDescent="0.35">
      <c r="A11651">
        <f t="shared" ref="A11651:A11714" si="361">A11650+1</f>
        <v>11651</v>
      </c>
      <c r="B11651" s="3" t="s">
        <v>101</v>
      </c>
      <c r="C11651" s="3" t="s">
        <v>95</v>
      </c>
      <c r="D11651" s="3" t="s">
        <v>62</v>
      </c>
      <c r="E11651">
        <v>2019</v>
      </c>
      <c r="F11651" s="3" t="s">
        <v>411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8.6</v>
      </c>
      <c r="M11651">
        <v>74</v>
      </c>
      <c r="N11651">
        <v>93.2</v>
      </c>
      <c r="O11651">
        <v>85.5</v>
      </c>
      <c r="P11651">
        <v>53.7</v>
      </c>
      <c r="Q11651">
        <v>11.7</v>
      </c>
      <c r="R11651">
        <v>9.5</v>
      </c>
      <c r="S11651">
        <v>7.9</v>
      </c>
      <c r="T11651">
        <v>0</v>
      </c>
    </row>
    <row r="11652" spans="1:20" x14ac:dyDescent="0.35">
      <c r="A11652">
        <f t="shared" si="361"/>
        <v>11652</v>
      </c>
      <c r="B11652" s="3" t="s">
        <v>101</v>
      </c>
      <c r="C11652" s="3" t="s">
        <v>86</v>
      </c>
      <c r="D11652" s="3" t="s">
        <v>62</v>
      </c>
      <c r="E11652">
        <v>2010</v>
      </c>
      <c r="F11652" s="3" t="s">
        <v>412</v>
      </c>
      <c r="G11652">
        <v>20.6</v>
      </c>
      <c r="H11652">
        <v>17.8</v>
      </c>
      <c r="I11652">
        <v>18.899999999999999</v>
      </c>
      <c r="J11652">
        <v>25.7</v>
      </c>
      <c r="K11652">
        <v>25.1</v>
      </c>
      <c r="L11652">
        <v>26.2</v>
      </c>
      <c r="M11652">
        <v>29.8</v>
      </c>
      <c r="N11652">
        <v>53.3</v>
      </c>
      <c r="O11652">
        <v>66.2</v>
      </c>
      <c r="P11652">
        <v>128.69999999999999</v>
      </c>
      <c r="Q11652">
        <v>47.2</v>
      </c>
      <c r="R11652">
        <v>31.4</v>
      </c>
      <c r="S11652">
        <v>25.9</v>
      </c>
      <c r="T11652">
        <v>21.6</v>
      </c>
    </row>
    <row r="11653" spans="1:20" x14ac:dyDescent="0.35">
      <c r="A11653">
        <f t="shared" si="361"/>
        <v>11653</v>
      </c>
      <c r="B11653" s="3" t="s">
        <v>101</v>
      </c>
      <c r="C11653" s="3" t="s">
        <v>86</v>
      </c>
      <c r="D11653" s="3" t="s">
        <v>62</v>
      </c>
      <c r="E11653">
        <v>2011</v>
      </c>
      <c r="F11653" s="3" t="s">
        <v>413</v>
      </c>
      <c r="G11653">
        <v>18.5</v>
      </c>
      <c r="H11653">
        <v>19.2</v>
      </c>
      <c r="I11653">
        <v>26.2</v>
      </c>
      <c r="J11653">
        <v>49.4</v>
      </c>
      <c r="K11653">
        <v>46.4</v>
      </c>
      <c r="L11653">
        <v>69.5</v>
      </c>
      <c r="M11653">
        <v>119.5</v>
      </c>
      <c r="N11653">
        <v>97.8</v>
      </c>
      <c r="O11653">
        <v>144.4</v>
      </c>
      <c r="P11653">
        <v>176.9</v>
      </c>
      <c r="Q11653">
        <v>95.3</v>
      </c>
      <c r="R11653">
        <v>44.3</v>
      </c>
      <c r="S11653">
        <v>36.700000000000003</v>
      </c>
      <c r="T11653">
        <v>33.299999999999997</v>
      </c>
    </row>
    <row r="11654" spans="1:20" x14ac:dyDescent="0.35">
      <c r="A11654">
        <f t="shared" si="361"/>
        <v>11654</v>
      </c>
      <c r="B11654" s="3" t="s">
        <v>101</v>
      </c>
      <c r="C11654" s="3" t="s">
        <v>86</v>
      </c>
      <c r="D11654" s="3" t="s">
        <v>62</v>
      </c>
      <c r="E11654">
        <v>2012</v>
      </c>
      <c r="F11654" s="3" t="s">
        <v>414</v>
      </c>
      <c r="G11654">
        <v>26.2</v>
      </c>
      <c r="H11654">
        <v>22.6</v>
      </c>
      <c r="I11654">
        <v>23</v>
      </c>
      <c r="J11654">
        <v>28.7</v>
      </c>
      <c r="K11654">
        <v>34.799999999999997</v>
      </c>
      <c r="L11654">
        <v>64.7</v>
      </c>
      <c r="M11654">
        <v>111</v>
      </c>
      <c r="N11654">
        <v>134.6</v>
      </c>
      <c r="O11654">
        <v>106.1</v>
      </c>
      <c r="P11654">
        <v>88.9</v>
      </c>
      <c r="Q11654">
        <v>46.9</v>
      </c>
      <c r="R11654">
        <v>30.3</v>
      </c>
      <c r="S11654">
        <v>25.6</v>
      </c>
      <c r="T11654">
        <v>20.399999999999999</v>
      </c>
    </row>
    <row r="11655" spans="1:20" x14ac:dyDescent="0.35">
      <c r="A11655">
        <f t="shared" si="361"/>
        <v>11655</v>
      </c>
      <c r="B11655" s="3" t="s">
        <v>101</v>
      </c>
      <c r="C11655" s="3" t="s">
        <v>86</v>
      </c>
      <c r="D11655" s="3" t="s">
        <v>62</v>
      </c>
      <c r="E11655">
        <v>2013</v>
      </c>
      <c r="F11655" s="3" t="s">
        <v>415</v>
      </c>
      <c r="G11655">
        <v>18.2</v>
      </c>
      <c r="H11655">
        <v>21.5</v>
      </c>
      <c r="I11655">
        <v>30.3</v>
      </c>
      <c r="J11655">
        <v>24.6</v>
      </c>
      <c r="K11655">
        <v>28.6</v>
      </c>
      <c r="L11655">
        <v>34</v>
      </c>
      <c r="M11655">
        <v>65.2</v>
      </c>
      <c r="N11655">
        <v>53.4</v>
      </c>
      <c r="O11655">
        <v>78.7</v>
      </c>
      <c r="P11655">
        <v>54.1</v>
      </c>
      <c r="Q11655">
        <v>33.299999999999997</v>
      </c>
      <c r="R11655">
        <v>25.1</v>
      </c>
      <c r="S11655">
        <v>20.2</v>
      </c>
      <c r="T11655">
        <v>18.5</v>
      </c>
    </row>
    <row r="11656" spans="1:20" x14ac:dyDescent="0.35">
      <c r="A11656">
        <f t="shared" si="361"/>
        <v>11656</v>
      </c>
      <c r="B11656" s="3" t="s">
        <v>101</v>
      </c>
      <c r="C11656" s="3" t="s">
        <v>86</v>
      </c>
      <c r="D11656" s="3" t="s">
        <v>62</v>
      </c>
      <c r="E11656">
        <v>2014</v>
      </c>
      <c r="F11656" s="3" t="s">
        <v>416</v>
      </c>
      <c r="G11656">
        <v>21.7</v>
      </c>
      <c r="H11656">
        <v>18.5</v>
      </c>
      <c r="I11656">
        <v>20.7</v>
      </c>
      <c r="J11656">
        <v>20.399999999999999</v>
      </c>
      <c r="K11656">
        <v>28.3</v>
      </c>
      <c r="L11656">
        <v>77.099999999999994</v>
      </c>
      <c r="M11656">
        <v>78.099999999999994</v>
      </c>
      <c r="N11656">
        <v>76.099999999999994</v>
      </c>
      <c r="O11656">
        <v>104.2</v>
      </c>
      <c r="P11656">
        <v>87.5</v>
      </c>
      <c r="Q11656">
        <v>46.1</v>
      </c>
      <c r="R11656">
        <v>29.5</v>
      </c>
      <c r="S11656">
        <v>24.6</v>
      </c>
      <c r="T11656">
        <v>19.100000000000001</v>
      </c>
    </row>
    <row r="11657" spans="1:20" x14ac:dyDescent="0.35">
      <c r="A11657">
        <f t="shared" si="361"/>
        <v>11657</v>
      </c>
      <c r="B11657" s="3" t="s">
        <v>101</v>
      </c>
      <c r="C11657" s="3" t="s">
        <v>86</v>
      </c>
      <c r="D11657" s="3" t="s">
        <v>62</v>
      </c>
      <c r="E11657">
        <v>2015</v>
      </c>
      <c r="F11657" s="3" t="s">
        <v>417</v>
      </c>
      <c r="G11657">
        <v>17.3</v>
      </c>
      <c r="H11657">
        <v>21.3</v>
      </c>
      <c r="I11657">
        <v>28.9</v>
      </c>
      <c r="J11657">
        <v>34.200000000000003</v>
      </c>
      <c r="K11657">
        <v>54.1</v>
      </c>
      <c r="L11657">
        <v>42.7</v>
      </c>
      <c r="M11657">
        <v>52.4</v>
      </c>
      <c r="N11657">
        <v>49.2</v>
      </c>
      <c r="O11657">
        <v>60</v>
      </c>
      <c r="P11657">
        <v>40.799999999999997</v>
      </c>
      <c r="Q11657">
        <v>26.8</v>
      </c>
      <c r="R11657">
        <v>22.2</v>
      </c>
      <c r="S11657">
        <v>18.2</v>
      </c>
      <c r="T11657">
        <v>16.899999999999999</v>
      </c>
    </row>
    <row r="11658" spans="1:20" x14ac:dyDescent="0.35">
      <c r="A11658">
        <f t="shared" si="361"/>
        <v>11658</v>
      </c>
      <c r="B11658" s="3" t="s">
        <v>101</v>
      </c>
      <c r="C11658" s="3" t="s">
        <v>86</v>
      </c>
      <c r="D11658" s="3" t="s">
        <v>62</v>
      </c>
      <c r="E11658">
        <v>2016</v>
      </c>
      <c r="F11658" s="3" t="s">
        <v>418</v>
      </c>
      <c r="G11658">
        <v>14.9</v>
      </c>
      <c r="H11658">
        <v>17.8</v>
      </c>
      <c r="I11658">
        <v>22.1</v>
      </c>
      <c r="J11658">
        <v>28</v>
      </c>
      <c r="K11658">
        <v>37.4</v>
      </c>
      <c r="L11658">
        <v>57.5</v>
      </c>
      <c r="M11658">
        <v>78.7</v>
      </c>
      <c r="N11658">
        <v>106.6</v>
      </c>
      <c r="O11658">
        <v>89</v>
      </c>
      <c r="P11658">
        <v>53</v>
      </c>
      <c r="Q11658">
        <v>31.9</v>
      </c>
      <c r="R11658">
        <v>25.5</v>
      </c>
      <c r="S11658">
        <v>23.2</v>
      </c>
      <c r="T11658">
        <v>17.8</v>
      </c>
    </row>
    <row r="11659" spans="1:20" x14ac:dyDescent="0.35">
      <c r="A11659">
        <f t="shared" si="361"/>
        <v>11659</v>
      </c>
      <c r="B11659" s="3" t="s">
        <v>101</v>
      </c>
      <c r="C11659" s="3" t="s">
        <v>86</v>
      </c>
      <c r="D11659" s="3" t="s">
        <v>62</v>
      </c>
      <c r="E11659">
        <v>2017</v>
      </c>
      <c r="F11659" s="3" t="s">
        <v>419</v>
      </c>
      <c r="G11659">
        <v>20.5</v>
      </c>
      <c r="H11659">
        <v>22.2</v>
      </c>
      <c r="I11659">
        <v>19.899999999999999</v>
      </c>
      <c r="J11659">
        <v>26.3</v>
      </c>
      <c r="K11659">
        <v>65.400000000000006</v>
      </c>
      <c r="L11659">
        <v>147.5</v>
      </c>
      <c r="M11659">
        <v>147.4</v>
      </c>
      <c r="N11659">
        <v>127.6</v>
      </c>
      <c r="O11659">
        <v>143.30000000000001</v>
      </c>
      <c r="P11659">
        <v>127.5</v>
      </c>
      <c r="Q11659">
        <v>50.2</v>
      </c>
      <c r="R11659">
        <v>31.7</v>
      </c>
      <c r="S11659">
        <v>28.5</v>
      </c>
      <c r="T11659">
        <v>25</v>
      </c>
    </row>
    <row r="11660" spans="1:20" x14ac:dyDescent="0.35">
      <c r="A11660">
        <f t="shared" si="361"/>
        <v>11660</v>
      </c>
      <c r="B11660" s="3" t="s">
        <v>101</v>
      </c>
      <c r="C11660" s="3" t="s">
        <v>86</v>
      </c>
      <c r="D11660" s="3" t="s">
        <v>62</v>
      </c>
      <c r="E11660">
        <v>2018</v>
      </c>
      <c r="F11660" s="3" t="s">
        <v>420</v>
      </c>
      <c r="G11660">
        <v>22.3</v>
      </c>
      <c r="H11660">
        <v>25.9</v>
      </c>
      <c r="I11660">
        <v>33.5</v>
      </c>
      <c r="J11660">
        <v>49.4</v>
      </c>
      <c r="K11660">
        <v>60.1</v>
      </c>
      <c r="L11660">
        <v>61.3</v>
      </c>
      <c r="M11660">
        <v>95.7</v>
      </c>
      <c r="N11660">
        <v>103.6</v>
      </c>
      <c r="O11660">
        <v>139.5</v>
      </c>
      <c r="P11660">
        <v>81.400000000000006</v>
      </c>
      <c r="Q11660">
        <v>39.200000000000003</v>
      </c>
      <c r="R11660">
        <v>31.2</v>
      </c>
      <c r="S11660">
        <v>27.2</v>
      </c>
      <c r="T11660">
        <v>21</v>
      </c>
    </row>
    <row r="11661" spans="1:20" x14ac:dyDescent="0.35">
      <c r="A11661">
        <f t="shared" si="361"/>
        <v>11661</v>
      </c>
      <c r="B11661" s="3" t="s">
        <v>101</v>
      </c>
      <c r="C11661" s="3" t="s">
        <v>86</v>
      </c>
      <c r="D11661" s="3" t="s">
        <v>62</v>
      </c>
      <c r="E11661">
        <v>2019</v>
      </c>
      <c r="F11661" s="3" t="s">
        <v>421</v>
      </c>
      <c r="G11661">
        <v>17.600000000000001</v>
      </c>
      <c r="H11661">
        <v>20.399999999999999</v>
      </c>
      <c r="I11661">
        <v>21.1</v>
      </c>
      <c r="J11661">
        <v>22.2</v>
      </c>
      <c r="K11661">
        <v>27.8</v>
      </c>
      <c r="L11661">
        <v>50.3</v>
      </c>
      <c r="M11661">
        <v>112.7</v>
      </c>
      <c r="N11661">
        <v>137.80000000000001</v>
      </c>
      <c r="O11661">
        <v>121.8</v>
      </c>
      <c r="P11661">
        <v>89.8</v>
      </c>
      <c r="Q11661">
        <v>38.1</v>
      </c>
      <c r="R11661">
        <v>29.6</v>
      </c>
      <c r="S11661">
        <v>25.6</v>
      </c>
      <c r="T11661">
        <v>23.8</v>
      </c>
    </row>
    <row r="11662" spans="1:20" x14ac:dyDescent="0.35">
      <c r="A11662">
        <f t="shared" si="361"/>
        <v>11662</v>
      </c>
      <c r="B11662" s="3" t="s">
        <v>101</v>
      </c>
      <c r="C11662" s="3" t="s">
        <v>75</v>
      </c>
      <c r="D11662" s="3" t="s">
        <v>64</v>
      </c>
      <c r="E11662">
        <v>2010</v>
      </c>
      <c r="F11662" s="3" t="s">
        <v>422</v>
      </c>
      <c r="G11662">
        <v>264.39999999999998</v>
      </c>
      <c r="H11662">
        <v>262.89999999999998</v>
      </c>
      <c r="I11662">
        <v>263.8</v>
      </c>
      <c r="J11662">
        <v>264.3</v>
      </c>
      <c r="K11662">
        <v>264</v>
      </c>
      <c r="L11662">
        <v>263.5</v>
      </c>
      <c r="M11662">
        <v>263</v>
      </c>
      <c r="N11662">
        <v>263.7</v>
      </c>
      <c r="O11662">
        <v>263.5</v>
      </c>
      <c r="P11662">
        <v>263.10000000000002</v>
      </c>
      <c r="Q11662">
        <v>263.2</v>
      </c>
      <c r="R11662">
        <v>263.3</v>
      </c>
      <c r="S11662">
        <v>263.10000000000002</v>
      </c>
      <c r="T11662">
        <v>263.60000000000002</v>
      </c>
    </row>
    <row r="11663" spans="1:20" x14ac:dyDescent="0.35">
      <c r="A11663">
        <f t="shared" si="361"/>
        <v>11663</v>
      </c>
      <c r="B11663" s="3" t="s">
        <v>101</v>
      </c>
      <c r="C11663" s="3" t="s">
        <v>75</v>
      </c>
      <c r="D11663" s="3" t="s">
        <v>64</v>
      </c>
      <c r="E11663">
        <v>2011</v>
      </c>
      <c r="F11663" s="3" t="s">
        <v>423</v>
      </c>
      <c r="G11663">
        <v>264.5</v>
      </c>
      <c r="H11663">
        <v>263.8</v>
      </c>
      <c r="I11663">
        <v>263.8</v>
      </c>
      <c r="J11663">
        <v>263.8</v>
      </c>
      <c r="K11663">
        <v>263.8</v>
      </c>
      <c r="L11663">
        <v>263.8</v>
      </c>
      <c r="M11663">
        <v>262.89999999999998</v>
      </c>
      <c r="N11663">
        <v>263.60000000000002</v>
      </c>
      <c r="O11663">
        <v>262.39999999999998</v>
      </c>
      <c r="P11663">
        <v>263.7</v>
      </c>
      <c r="Q11663">
        <v>262.89999999999998</v>
      </c>
      <c r="R11663">
        <v>263.3</v>
      </c>
      <c r="S11663">
        <v>263.2</v>
      </c>
      <c r="T11663">
        <v>263.2</v>
      </c>
    </row>
    <row r="11664" spans="1:20" x14ac:dyDescent="0.35">
      <c r="A11664">
        <f t="shared" si="361"/>
        <v>11664</v>
      </c>
      <c r="B11664" s="3" t="s">
        <v>101</v>
      </c>
      <c r="C11664" s="3" t="s">
        <v>75</v>
      </c>
      <c r="D11664" s="3" t="s">
        <v>64</v>
      </c>
      <c r="E11664">
        <v>2012</v>
      </c>
      <c r="F11664" s="3" t="s">
        <v>424</v>
      </c>
      <c r="G11664">
        <v>264.8</v>
      </c>
      <c r="H11664">
        <v>263.89999999999998</v>
      </c>
      <c r="I11664">
        <v>264.10000000000002</v>
      </c>
      <c r="J11664">
        <v>263.10000000000002</v>
      </c>
      <c r="K11664">
        <v>263.39999999999998</v>
      </c>
      <c r="L11664">
        <v>264.7</v>
      </c>
      <c r="M11664">
        <v>263.39999999999998</v>
      </c>
      <c r="N11664">
        <v>263.60000000000002</v>
      </c>
      <c r="O11664">
        <v>262.89999999999998</v>
      </c>
      <c r="P11664">
        <v>263.39999999999998</v>
      </c>
      <c r="Q11664">
        <v>263.10000000000002</v>
      </c>
      <c r="R11664">
        <v>263.39999999999998</v>
      </c>
      <c r="S11664">
        <v>263.8</v>
      </c>
      <c r="T11664">
        <v>263.7</v>
      </c>
    </row>
    <row r="11665" spans="1:20" x14ac:dyDescent="0.35">
      <c r="A11665">
        <f t="shared" si="361"/>
        <v>11665</v>
      </c>
      <c r="B11665" s="3" t="s">
        <v>101</v>
      </c>
      <c r="C11665" s="3" t="s">
        <v>75</v>
      </c>
      <c r="D11665" s="3" t="s">
        <v>64</v>
      </c>
      <c r="E11665">
        <v>2013</v>
      </c>
      <c r="F11665" s="3" t="s">
        <v>425</v>
      </c>
      <c r="G11665">
        <v>264.5</v>
      </c>
      <c r="H11665">
        <v>263.8</v>
      </c>
      <c r="I11665">
        <v>263.7</v>
      </c>
      <c r="J11665">
        <v>264.10000000000002</v>
      </c>
      <c r="K11665">
        <v>262.7</v>
      </c>
      <c r="L11665">
        <v>264.39999999999998</v>
      </c>
      <c r="M11665">
        <v>263</v>
      </c>
      <c r="N11665">
        <v>263.3</v>
      </c>
      <c r="O11665">
        <v>263</v>
      </c>
      <c r="P11665">
        <v>263.60000000000002</v>
      </c>
      <c r="Q11665">
        <v>263.10000000000002</v>
      </c>
      <c r="R11665">
        <v>263.3</v>
      </c>
      <c r="S11665">
        <v>263.10000000000002</v>
      </c>
      <c r="T11665">
        <v>263.60000000000002</v>
      </c>
    </row>
    <row r="11666" spans="1:20" x14ac:dyDescent="0.35">
      <c r="A11666">
        <f t="shared" si="361"/>
        <v>11666</v>
      </c>
      <c r="B11666" s="3" t="s">
        <v>101</v>
      </c>
      <c r="C11666" s="3" t="s">
        <v>75</v>
      </c>
      <c r="D11666" s="3" t="s">
        <v>64</v>
      </c>
      <c r="E11666">
        <v>2014</v>
      </c>
      <c r="F11666" s="3" t="s">
        <v>426</v>
      </c>
      <c r="G11666">
        <v>264.3</v>
      </c>
      <c r="H11666">
        <v>264.8</v>
      </c>
      <c r="I11666">
        <v>264</v>
      </c>
      <c r="J11666">
        <v>264.39999999999998</v>
      </c>
      <c r="K11666">
        <v>264</v>
      </c>
      <c r="L11666">
        <v>264.2</v>
      </c>
      <c r="M11666">
        <v>263.5</v>
      </c>
      <c r="N11666">
        <v>263.3</v>
      </c>
      <c r="O11666">
        <v>263.39999999999998</v>
      </c>
      <c r="P11666">
        <v>263.2</v>
      </c>
      <c r="Q11666">
        <v>262.89999999999998</v>
      </c>
      <c r="R11666">
        <v>263.2</v>
      </c>
      <c r="S11666">
        <v>263.39999999999998</v>
      </c>
      <c r="T11666">
        <v>263.60000000000002</v>
      </c>
    </row>
    <row r="11667" spans="1:20" x14ac:dyDescent="0.35">
      <c r="A11667">
        <f t="shared" si="361"/>
        <v>11667</v>
      </c>
      <c r="B11667" s="3" t="s">
        <v>101</v>
      </c>
      <c r="C11667" s="3" t="s">
        <v>75</v>
      </c>
      <c r="D11667" s="3" t="s">
        <v>64</v>
      </c>
      <c r="E11667">
        <v>2015</v>
      </c>
      <c r="F11667" s="3" t="s">
        <v>427</v>
      </c>
      <c r="G11667">
        <v>265.7</v>
      </c>
      <c r="H11667">
        <v>265.8</v>
      </c>
      <c r="I11667">
        <v>264.2</v>
      </c>
      <c r="J11667">
        <v>263.8</v>
      </c>
      <c r="K11667">
        <v>263.5</v>
      </c>
      <c r="L11667">
        <v>264.39999999999998</v>
      </c>
      <c r="M11667">
        <v>263.39999999999998</v>
      </c>
      <c r="N11667">
        <v>263.10000000000002</v>
      </c>
      <c r="O11667">
        <v>263.5</v>
      </c>
      <c r="P11667">
        <v>263.8</v>
      </c>
      <c r="Q11667">
        <v>263.2</v>
      </c>
      <c r="R11667">
        <v>263.39999999999998</v>
      </c>
      <c r="S11667">
        <v>263.2</v>
      </c>
      <c r="T11667">
        <v>263.39999999999998</v>
      </c>
    </row>
    <row r="11668" spans="1:20" x14ac:dyDescent="0.35">
      <c r="A11668">
        <f t="shared" si="361"/>
        <v>11668</v>
      </c>
      <c r="B11668" s="3" t="s">
        <v>101</v>
      </c>
      <c r="C11668" s="3" t="s">
        <v>75</v>
      </c>
      <c r="D11668" s="3" t="s">
        <v>64</v>
      </c>
      <c r="E11668">
        <v>2016</v>
      </c>
      <c r="F11668" s="3" t="s">
        <v>428</v>
      </c>
      <c r="G11668">
        <v>265.8</v>
      </c>
      <c r="H11668">
        <v>265</v>
      </c>
      <c r="I11668">
        <v>264.3</v>
      </c>
      <c r="J11668">
        <v>264.3</v>
      </c>
      <c r="K11668">
        <v>263.89999999999998</v>
      </c>
      <c r="L11668">
        <v>264.3</v>
      </c>
      <c r="M11668">
        <v>263.3</v>
      </c>
      <c r="N11668">
        <v>263.10000000000002</v>
      </c>
      <c r="O11668">
        <v>263.2</v>
      </c>
      <c r="P11668">
        <v>263.5</v>
      </c>
      <c r="Q11668">
        <v>263.60000000000002</v>
      </c>
      <c r="R11668">
        <v>263.5</v>
      </c>
      <c r="S11668">
        <v>263.10000000000002</v>
      </c>
      <c r="T11668">
        <v>263.3</v>
      </c>
    </row>
    <row r="11669" spans="1:20" x14ac:dyDescent="0.35">
      <c r="A11669">
        <f t="shared" si="361"/>
        <v>11669</v>
      </c>
      <c r="B11669" s="3" t="s">
        <v>101</v>
      </c>
      <c r="C11669" s="3" t="s">
        <v>75</v>
      </c>
      <c r="D11669" s="3" t="s">
        <v>64</v>
      </c>
      <c r="E11669">
        <v>2017</v>
      </c>
      <c r="F11669" s="3" t="s">
        <v>429</v>
      </c>
      <c r="G11669">
        <v>264.10000000000002</v>
      </c>
      <c r="H11669">
        <v>264.2</v>
      </c>
      <c r="I11669">
        <v>264.3</v>
      </c>
      <c r="J11669">
        <v>264.2</v>
      </c>
      <c r="K11669">
        <v>263.7</v>
      </c>
      <c r="L11669">
        <v>263.89999999999998</v>
      </c>
      <c r="M11669">
        <v>263.2</v>
      </c>
      <c r="N11669">
        <v>263.3</v>
      </c>
      <c r="O11669">
        <v>263.2</v>
      </c>
      <c r="P11669">
        <v>263</v>
      </c>
      <c r="Q11669">
        <v>263.39999999999998</v>
      </c>
      <c r="R11669">
        <v>263.2</v>
      </c>
      <c r="S11669">
        <v>263.3</v>
      </c>
      <c r="T11669">
        <v>263.5</v>
      </c>
    </row>
    <row r="11670" spans="1:20" x14ac:dyDescent="0.35">
      <c r="A11670">
        <f t="shared" si="361"/>
        <v>11670</v>
      </c>
      <c r="B11670" s="3" t="s">
        <v>101</v>
      </c>
      <c r="C11670" s="3" t="s">
        <v>75</v>
      </c>
      <c r="D11670" s="3" t="s">
        <v>64</v>
      </c>
      <c r="E11670">
        <v>2018</v>
      </c>
      <c r="F11670" s="3" t="s">
        <v>430</v>
      </c>
      <c r="G11670">
        <v>264.5</v>
      </c>
      <c r="H11670">
        <v>263.7</v>
      </c>
      <c r="I11670">
        <v>264.3</v>
      </c>
      <c r="J11670">
        <v>263.89999999999998</v>
      </c>
      <c r="K11670">
        <v>264.3</v>
      </c>
      <c r="L11670">
        <v>264.60000000000002</v>
      </c>
      <c r="M11670">
        <v>263.5</v>
      </c>
      <c r="N11670">
        <v>263.39999999999998</v>
      </c>
      <c r="O11670">
        <v>262.8</v>
      </c>
      <c r="P11670">
        <v>263.2</v>
      </c>
      <c r="Q11670">
        <v>263.2</v>
      </c>
      <c r="R11670">
        <v>263.5</v>
      </c>
      <c r="S11670">
        <v>262.89999999999998</v>
      </c>
      <c r="T11670">
        <v>263</v>
      </c>
    </row>
    <row r="11671" spans="1:20" x14ac:dyDescent="0.35">
      <c r="A11671">
        <f t="shared" si="361"/>
        <v>11671</v>
      </c>
      <c r="B11671" s="3" t="s">
        <v>101</v>
      </c>
      <c r="C11671" s="3" t="s">
        <v>75</v>
      </c>
      <c r="D11671" s="3" t="s">
        <v>64</v>
      </c>
      <c r="E11671">
        <v>2019</v>
      </c>
      <c r="F11671" s="3" t="s">
        <v>431</v>
      </c>
      <c r="G11671">
        <v>264.60000000000002</v>
      </c>
      <c r="H11671">
        <v>265.2</v>
      </c>
      <c r="I11671">
        <v>264.10000000000002</v>
      </c>
      <c r="J11671">
        <v>264.10000000000002</v>
      </c>
      <c r="K11671">
        <v>263.5</v>
      </c>
      <c r="L11671">
        <v>264.3</v>
      </c>
      <c r="M11671">
        <v>263.10000000000002</v>
      </c>
      <c r="N11671">
        <v>263.8</v>
      </c>
      <c r="O11671">
        <v>263.2</v>
      </c>
      <c r="P11671">
        <v>264</v>
      </c>
      <c r="Q11671">
        <v>263.7</v>
      </c>
      <c r="R11671">
        <v>263.60000000000002</v>
      </c>
      <c r="S11671">
        <v>264</v>
      </c>
      <c r="T11671">
        <v>264.3</v>
      </c>
    </row>
    <row r="11672" spans="1:20" x14ac:dyDescent="0.35">
      <c r="A11672">
        <f t="shared" si="361"/>
        <v>11672</v>
      </c>
      <c r="B11672" s="3" t="s">
        <v>101</v>
      </c>
      <c r="C11672" s="3" t="s">
        <v>77</v>
      </c>
      <c r="D11672" s="3" t="s">
        <v>64</v>
      </c>
      <c r="E11672">
        <v>2010</v>
      </c>
      <c r="F11672" s="3" t="s">
        <v>432</v>
      </c>
      <c r="G11672">
        <v>635.79999999999995</v>
      </c>
      <c r="H11672">
        <v>826.1</v>
      </c>
      <c r="I11672">
        <v>944</v>
      </c>
      <c r="J11672">
        <v>840.9</v>
      </c>
      <c r="K11672">
        <v>837.3</v>
      </c>
      <c r="L11672">
        <v>788.2</v>
      </c>
      <c r="M11672">
        <v>661.3</v>
      </c>
      <c r="N11672">
        <v>807.2</v>
      </c>
      <c r="O11672">
        <v>984.4</v>
      </c>
      <c r="P11672">
        <v>1608.7</v>
      </c>
      <c r="Q11672">
        <v>909.7</v>
      </c>
      <c r="R11672">
        <v>665.4</v>
      </c>
      <c r="S11672">
        <v>593</v>
      </c>
      <c r="T11672">
        <v>608.79999999999995</v>
      </c>
    </row>
    <row r="11673" spans="1:20" x14ac:dyDescent="0.35">
      <c r="A11673">
        <f t="shared" si="361"/>
        <v>11673</v>
      </c>
      <c r="B11673" s="3" t="s">
        <v>101</v>
      </c>
      <c r="C11673" s="3" t="s">
        <v>77</v>
      </c>
      <c r="D11673" s="3" t="s">
        <v>64</v>
      </c>
      <c r="E11673">
        <v>2011</v>
      </c>
      <c r="F11673" s="3" t="s">
        <v>433</v>
      </c>
      <c r="G11673">
        <v>721.7</v>
      </c>
      <c r="H11673">
        <v>879.5</v>
      </c>
      <c r="I11673">
        <v>978.5</v>
      </c>
      <c r="J11673">
        <v>1430.4</v>
      </c>
      <c r="K11673">
        <v>1538.8</v>
      </c>
      <c r="L11673">
        <v>1615</v>
      </c>
      <c r="M11673">
        <v>1652.3</v>
      </c>
      <c r="N11673">
        <v>1358.2</v>
      </c>
      <c r="O11673">
        <v>1709.4</v>
      </c>
      <c r="P11673">
        <v>1891.6</v>
      </c>
      <c r="Q11673">
        <v>1598.7</v>
      </c>
      <c r="R11673">
        <v>1071</v>
      </c>
      <c r="S11673">
        <v>976.7</v>
      </c>
      <c r="T11673">
        <v>857.2</v>
      </c>
    </row>
    <row r="11674" spans="1:20" x14ac:dyDescent="0.35">
      <c r="A11674">
        <f t="shared" si="361"/>
        <v>11674</v>
      </c>
      <c r="B11674" s="3" t="s">
        <v>101</v>
      </c>
      <c r="C11674" s="3" t="s">
        <v>77</v>
      </c>
      <c r="D11674" s="3" t="s">
        <v>64</v>
      </c>
      <c r="E11674">
        <v>2012</v>
      </c>
      <c r="F11674" s="3" t="s">
        <v>434</v>
      </c>
      <c r="G11674">
        <v>854.4</v>
      </c>
      <c r="H11674">
        <v>945.6</v>
      </c>
      <c r="I11674">
        <v>994.1</v>
      </c>
      <c r="J11674">
        <v>1029.5999999999999</v>
      </c>
      <c r="K11674">
        <v>1018.3</v>
      </c>
      <c r="L11674">
        <v>1345.9</v>
      </c>
      <c r="M11674">
        <v>1343.2</v>
      </c>
      <c r="N11674">
        <v>1645.7</v>
      </c>
      <c r="O11674">
        <v>1601.5</v>
      </c>
      <c r="P11674">
        <v>1512.3</v>
      </c>
      <c r="Q11674">
        <v>1522.8</v>
      </c>
      <c r="R11674">
        <v>1140.8</v>
      </c>
      <c r="S11674">
        <v>939.4</v>
      </c>
      <c r="T11674">
        <v>819.2</v>
      </c>
    </row>
    <row r="11675" spans="1:20" x14ac:dyDescent="0.35">
      <c r="A11675">
        <f t="shared" si="361"/>
        <v>11675</v>
      </c>
      <c r="B11675" s="3" t="s">
        <v>101</v>
      </c>
      <c r="C11675" s="3" t="s">
        <v>77</v>
      </c>
      <c r="D11675" s="3" t="s">
        <v>64</v>
      </c>
      <c r="E11675">
        <v>2013</v>
      </c>
      <c r="F11675" s="3" t="s">
        <v>435</v>
      </c>
      <c r="G11675">
        <v>676.2</v>
      </c>
      <c r="H11675">
        <v>940.8</v>
      </c>
      <c r="I11675">
        <v>1291.7</v>
      </c>
      <c r="J11675">
        <v>1307.5</v>
      </c>
      <c r="K11675">
        <v>1032.9000000000001</v>
      </c>
      <c r="L11675">
        <v>933.1</v>
      </c>
      <c r="M11675">
        <v>1444.7</v>
      </c>
      <c r="N11675">
        <v>1196.5</v>
      </c>
      <c r="O11675">
        <v>1331.3</v>
      </c>
      <c r="P11675">
        <v>1182.7</v>
      </c>
      <c r="Q11675">
        <v>1021.6</v>
      </c>
      <c r="R11675">
        <v>833.5</v>
      </c>
      <c r="S11675">
        <v>725.1</v>
      </c>
      <c r="T11675">
        <v>702.5</v>
      </c>
    </row>
    <row r="11676" spans="1:20" x14ac:dyDescent="0.35">
      <c r="A11676">
        <f t="shared" si="361"/>
        <v>11676</v>
      </c>
      <c r="B11676" s="3" t="s">
        <v>101</v>
      </c>
      <c r="C11676" s="3" t="s">
        <v>77</v>
      </c>
      <c r="D11676" s="3" t="s">
        <v>64</v>
      </c>
      <c r="E11676">
        <v>2014</v>
      </c>
      <c r="F11676" s="3" t="s">
        <v>436</v>
      </c>
      <c r="G11676">
        <v>771.5</v>
      </c>
      <c r="H11676">
        <v>867.1</v>
      </c>
      <c r="I11676">
        <v>964.3</v>
      </c>
      <c r="J11676">
        <v>963.4</v>
      </c>
      <c r="K11676">
        <v>888.2</v>
      </c>
      <c r="L11676">
        <v>1650.1</v>
      </c>
      <c r="M11676">
        <v>1470.6</v>
      </c>
      <c r="N11676">
        <v>1303</v>
      </c>
      <c r="O11676">
        <v>1422</v>
      </c>
      <c r="P11676">
        <v>1338</v>
      </c>
      <c r="Q11676">
        <v>1065.5999999999999</v>
      </c>
      <c r="R11676">
        <v>857.7</v>
      </c>
      <c r="S11676">
        <v>734.8</v>
      </c>
      <c r="T11676">
        <v>658.8</v>
      </c>
    </row>
    <row r="11677" spans="1:20" x14ac:dyDescent="0.35">
      <c r="A11677">
        <f t="shared" si="361"/>
        <v>11677</v>
      </c>
      <c r="B11677" s="3" t="s">
        <v>101</v>
      </c>
      <c r="C11677" s="3" t="s">
        <v>77</v>
      </c>
      <c r="D11677" s="3" t="s">
        <v>64</v>
      </c>
      <c r="E11677">
        <v>2015</v>
      </c>
      <c r="F11677" s="3" t="s">
        <v>437</v>
      </c>
      <c r="G11677">
        <v>679.5</v>
      </c>
      <c r="H11677">
        <v>939.8</v>
      </c>
      <c r="I11677">
        <v>1195.4000000000001</v>
      </c>
      <c r="J11677">
        <v>1418.4</v>
      </c>
      <c r="K11677">
        <v>1700.2</v>
      </c>
      <c r="L11677">
        <v>1454.7</v>
      </c>
      <c r="M11677">
        <v>1295.3</v>
      </c>
      <c r="N11677">
        <v>820.2</v>
      </c>
      <c r="O11677">
        <v>919.5</v>
      </c>
      <c r="P11677">
        <v>777.3</v>
      </c>
      <c r="Q11677">
        <v>661.7</v>
      </c>
      <c r="R11677">
        <v>708.5</v>
      </c>
      <c r="S11677">
        <v>723.9</v>
      </c>
      <c r="T11677">
        <v>690.6</v>
      </c>
    </row>
    <row r="11678" spans="1:20" x14ac:dyDescent="0.35">
      <c r="A11678">
        <f t="shared" si="361"/>
        <v>11678</v>
      </c>
      <c r="B11678" s="3" t="s">
        <v>101</v>
      </c>
      <c r="C11678" s="3" t="s">
        <v>77</v>
      </c>
      <c r="D11678" s="3" t="s">
        <v>64</v>
      </c>
      <c r="E11678">
        <v>2016</v>
      </c>
      <c r="F11678" s="3" t="s">
        <v>438</v>
      </c>
      <c r="G11678">
        <v>668.8</v>
      </c>
      <c r="H11678">
        <v>921.7</v>
      </c>
      <c r="I11678">
        <v>966.4</v>
      </c>
      <c r="J11678">
        <v>1064.2</v>
      </c>
      <c r="K11678">
        <v>1237.5</v>
      </c>
      <c r="L11678">
        <v>1499.7</v>
      </c>
      <c r="M11678">
        <v>1477.2</v>
      </c>
      <c r="N11678">
        <v>1583.8</v>
      </c>
      <c r="O11678">
        <v>1200.8</v>
      </c>
      <c r="P11678">
        <v>960.2</v>
      </c>
      <c r="Q11678">
        <v>779.6</v>
      </c>
      <c r="R11678">
        <v>712.9</v>
      </c>
      <c r="S11678">
        <v>643.79999999999995</v>
      </c>
      <c r="T11678">
        <v>649.5</v>
      </c>
    </row>
    <row r="11679" spans="1:20" x14ac:dyDescent="0.35">
      <c r="A11679">
        <f t="shared" si="361"/>
        <v>11679</v>
      </c>
      <c r="B11679" s="3" t="s">
        <v>101</v>
      </c>
      <c r="C11679" s="3" t="s">
        <v>77</v>
      </c>
      <c r="D11679" s="3" t="s">
        <v>64</v>
      </c>
      <c r="E11679">
        <v>2017</v>
      </c>
      <c r="F11679" s="3" t="s">
        <v>439</v>
      </c>
      <c r="G11679">
        <v>805.5</v>
      </c>
      <c r="H11679">
        <v>1037.5</v>
      </c>
      <c r="I11679">
        <v>1123.3</v>
      </c>
      <c r="J11679">
        <v>1252.5</v>
      </c>
      <c r="K11679">
        <v>1398.8</v>
      </c>
      <c r="L11679">
        <v>1698</v>
      </c>
      <c r="M11679">
        <v>1717.8</v>
      </c>
      <c r="N11679">
        <v>1692.6</v>
      </c>
      <c r="O11679">
        <v>1768</v>
      </c>
      <c r="P11679">
        <v>1612.1</v>
      </c>
      <c r="Q11679">
        <v>910.8</v>
      </c>
      <c r="R11679">
        <v>735.8</v>
      </c>
      <c r="S11679">
        <v>638.70000000000005</v>
      </c>
      <c r="T11679">
        <v>787.2</v>
      </c>
    </row>
    <row r="11680" spans="1:20" x14ac:dyDescent="0.35">
      <c r="A11680">
        <f t="shared" si="361"/>
        <v>11680</v>
      </c>
      <c r="B11680" s="3" t="s">
        <v>101</v>
      </c>
      <c r="C11680" s="3" t="s">
        <v>77</v>
      </c>
      <c r="D11680" s="3" t="s">
        <v>64</v>
      </c>
      <c r="E11680">
        <v>2018</v>
      </c>
      <c r="F11680" s="3" t="s">
        <v>440</v>
      </c>
      <c r="G11680">
        <v>667.2</v>
      </c>
      <c r="H11680">
        <v>863.4</v>
      </c>
      <c r="I11680">
        <v>1091.5999999999999</v>
      </c>
      <c r="J11680">
        <v>1426.9</v>
      </c>
      <c r="K11680">
        <v>1184.2</v>
      </c>
      <c r="L11680">
        <v>1170.8</v>
      </c>
      <c r="M11680">
        <v>1362.7</v>
      </c>
      <c r="N11680">
        <v>1229.4000000000001</v>
      </c>
      <c r="O11680">
        <v>1564.3</v>
      </c>
      <c r="P11680">
        <v>1284.9000000000001</v>
      </c>
      <c r="Q11680">
        <v>862.2</v>
      </c>
      <c r="R11680">
        <v>731.5</v>
      </c>
      <c r="S11680">
        <v>692.9</v>
      </c>
      <c r="T11680">
        <v>668.4</v>
      </c>
    </row>
    <row r="11681" spans="1:20" x14ac:dyDescent="0.35">
      <c r="A11681">
        <f t="shared" si="361"/>
        <v>11681</v>
      </c>
      <c r="B11681" s="3" t="s">
        <v>101</v>
      </c>
      <c r="C11681" s="3" t="s">
        <v>77</v>
      </c>
      <c r="D11681" s="3" t="s">
        <v>64</v>
      </c>
      <c r="E11681">
        <v>2019</v>
      </c>
      <c r="F11681" s="3" t="s">
        <v>441</v>
      </c>
      <c r="G11681">
        <v>647.1</v>
      </c>
      <c r="H11681">
        <v>917.3</v>
      </c>
      <c r="I11681">
        <v>894.5</v>
      </c>
      <c r="J11681">
        <v>962.6</v>
      </c>
      <c r="K11681">
        <v>1000.7</v>
      </c>
      <c r="L11681">
        <v>1087.9000000000001</v>
      </c>
      <c r="M11681">
        <v>1225.9000000000001</v>
      </c>
      <c r="N11681">
        <v>969.5</v>
      </c>
      <c r="O11681">
        <v>1054.8</v>
      </c>
      <c r="P11681">
        <v>938.7</v>
      </c>
      <c r="Q11681">
        <v>683.1</v>
      </c>
      <c r="R11681">
        <v>680.8</v>
      </c>
      <c r="S11681">
        <v>579.6</v>
      </c>
      <c r="T11681">
        <v>616.5</v>
      </c>
    </row>
    <row r="11682" spans="1:20" x14ac:dyDescent="0.35">
      <c r="A11682">
        <f t="shared" si="361"/>
        <v>11682</v>
      </c>
      <c r="B11682" s="3" t="s">
        <v>101</v>
      </c>
      <c r="C11682" s="3" t="s">
        <v>95</v>
      </c>
      <c r="D11682" s="3" t="s">
        <v>64</v>
      </c>
      <c r="E11682">
        <v>2010</v>
      </c>
      <c r="F11682" s="3" t="s">
        <v>442</v>
      </c>
      <c r="G11682">
        <v>0.7</v>
      </c>
      <c r="H11682">
        <v>0.3</v>
      </c>
      <c r="I11682">
        <v>0</v>
      </c>
      <c r="J11682">
        <v>0</v>
      </c>
      <c r="K11682">
        <v>0</v>
      </c>
      <c r="L11682">
        <v>0</v>
      </c>
      <c r="M11682">
        <v>12</v>
      </c>
      <c r="N11682">
        <v>46.4</v>
      </c>
      <c r="O11682">
        <v>69.400000000000006</v>
      </c>
      <c r="P11682">
        <v>113</v>
      </c>
      <c r="Q11682">
        <v>61.7</v>
      </c>
      <c r="R11682">
        <v>36.9</v>
      </c>
      <c r="S11682">
        <v>32.799999999999997</v>
      </c>
      <c r="T11682">
        <v>0.9</v>
      </c>
    </row>
    <row r="11683" spans="1:20" x14ac:dyDescent="0.35">
      <c r="A11683">
        <f t="shared" si="361"/>
        <v>11683</v>
      </c>
      <c r="B11683" s="3" t="s">
        <v>101</v>
      </c>
      <c r="C11683" s="3" t="s">
        <v>95</v>
      </c>
      <c r="D11683" s="3" t="s">
        <v>64</v>
      </c>
      <c r="E11683">
        <v>2011</v>
      </c>
      <c r="F11683" s="3" t="s">
        <v>443</v>
      </c>
      <c r="G11683">
        <v>0.8</v>
      </c>
      <c r="H11683">
        <v>0.7</v>
      </c>
      <c r="I11683">
        <v>0</v>
      </c>
      <c r="J11683">
        <v>0</v>
      </c>
      <c r="K11683">
        <v>0</v>
      </c>
      <c r="L11683">
        <v>0.8</v>
      </c>
      <c r="M11683">
        <v>99.8</v>
      </c>
      <c r="N11683">
        <v>81.5</v>
      </c>
      <c r="O11683">
        <v>151.80000000000001</v>
      </c>
      <c r="P11683">
        <v>209.8</v>
      </c>
      <c r="Q11683">
        <v>105.2</v>
      </c>
      <c r="R11683">
        <v>59.8</v>
      </c>
      <c r="S11683">
        <v>54.4</v>
      </c>
      <c r="T11683">
        <v>0.8</v>
      </c>
    </row>
    <row r="11684" spans="1:20" x14ac:dyDescent="0.35">
      <c r="A11684">
        <f t="shared" si="361"/>
        <v>11684</v>
      </c>
      <c r="B11684" s="3" t="s">
        <v>101</v>
      </c>
      <c r="C11684" s="3" t="s">
        <v>95</v>
      </c>
      <c r="D11684" s="3" t="s">
        <v>64</v>
      </c>
      <c r="E11684">
        <v>2012</v>
      </c>
      <c r="F11684" s="3" t="s">
        <v>444</v>
      </c>
      <c r="G11684">
        <v>0.8</v>
      </c>
      <c r="H11684">
        <v>0.1</v>
      </c>
      <c r="I11684">
        <v>0</v>
      </c>
      <c r="J11684">
        <v>0</v>
      </c>
      <c r="K11684">
        <v>0</v>
      </c>
      <c r="L11684">
        <v>16.2</v>
      </c>
      <c r="M11684">
        <v>121.6</v>
      </c>
      <c r="N11684">
        <v>125.3</v>
      </c>
      <c r="O11684">
        <v>132.30000000000001</v>
      </c>
      <c r="P11684">
        <v>141.19999999999999</v>
      </c>
      <c r="Q11684">
        <v>114.8</v>
      </c>
      <c r="R11684">
        <v>64.7</v>
      </c>
      <c r="S11684">
        <v>53.5</v>
      </c>
      <c r="T11684">
        <v>1</v>
      </c>
    </row>
    <row r="11685" spans="1:20" x14ac:dyDescent="0.35">
      <c r="A11685">
        <f t="shared" si="361"/>
        <v>11685</v>
      </c>
      <c r="B11685" s="3" t="s">
        <v>101</v>
      </c>
      <c r="C11685" s="3" t="s">
        <v>95</v>
      </c>
      <c r="D11685" s="3" t="s">
        <v>64</v>
      </c>
      <c r="E11685">
        <v>2013</v>
      </c>
      <c r="F11685" s="3" t="s">
        <v>445</v>
      </c>
      <c r="G11685">
        <v>0.8</v>
      </c>
      <c r="H11685">
        <v>0.1</v>
      </c>
      <c r="I11685">
        <v>0</v>
      </c>
      <c r="J11685">
        <v>0</v>
      </c>
      <c r="K11685">
        <v>0</v>
      </c>
      <c r="L11685">
        <v>0</v>
      </c>
      <c r="M11685">
        <v>41.6</v>
      </c>
      <c r="N11685">
        <v>71</v>
      </c>
      <c r="O11685">
        <v>109.2</v>
      </c>
      <c r="P11685">
        <v>86.5</v>
      </c>
      <c r="Q11685">
        <v>69.7</v>
      </c>
      <c r="R11685">
        <v>47.3</v>
      </c>
      <c r="S11685">
        <v>41</v>
      </c>
      <c r="T11685">
        <v>0.9</v>
      </c>
    </row>
    <row r="11686" spans="1:20" x14ac:dyDescent="0.35">
      <c r="A11686">
        <f t="shared" si="361"/>
        <v>11686</v>
      </c>
      <c r="B11686" s="3" t="s">
        <v>101</v>
      </c>
      <c r="C11686" s="3" t="s">
        <v>95</v>
      </c>
      <c r="D11686" s="3" t="s">
        <v>64</v>
      </c>
      <c r="E11686">
        <v>2014</v>
      </c>
      <c r="F11686" s="3" t="s">
        <v>446</v>
      </c>
      <c r="G11686">
        <v>0.8</v>
      </c>
      <c r="H11686">
        <v>0.7</v>
      </c>
      <c r="I11686">
        <v>0</v>
      </c>
      <c r="J11686">
        <v>0</v>
      </c>
      <c r="K11686">
        <v>0</v>
      </c>
      <c r="L11686">
        <v>2.8</v>
      </c>
      <c r="M11686">
        <v>28.9</v>
      </c>
      <c r="N11686">
        <v>85.8</v>
      </c>
      <c r="O11686">
        <v>120</v>
      </c>
      <c r="P11686">
        <v>99.9</v>
      </c>
      <c r="Q11686">
        <v>72.099999999999994</v>
      </c>
      <c r="R11686">
        <v>48.4</v>
      </c>
      <c r="S11686">
        <v>41.4</v>
      </c>
      <c r="T11686">
        <v>1</v>
      </c>
    </row>
    <row r="11687" spans="1:20" x14ac:dyDescent="0.35">
      <c r="A11687">
        <f t="shared" si="361"/>
        <v>11687</v>
      </c>
      <c r="B11687" s="3" t="s">
        <v>101</v>
      </c>
      <c r="C11687" s="3" t="s">
        <v>95</v>
      </c>
      <c r="D11687" s="3" t="s">
        <v>64</v>
      </c>
      <c r="E11687">
        <v>2015</v>
      </c>
      <c r="F11687" s="3" t="s">
        <v>447</v>
      </c>
      <c r="G11687">
        <v>0.8</v>
      </c>
      <c r="H11687">
        <v>0.7</v>
      </c>
      <c r="I11687">
        <v>0</v>
      </c>
      <c r="J11687">
        <v>0</v>
      </c>
      <c r="K11687">
        <v>0.7</v>
      </c>
      <c r="L11687">
        <v>0.7</v>
      </c>
      <c r="M11687">
        <v>25.8</v>
      </c>
      <c r="N11687">
        <v>48</v>
      </c>
      <c r="O11687">
        <v>65.099999999999994</v>
      </c>
      <c r="P11687">
        <v>53.4</v>
      </c>
      <c r="Q11687">
        <v>46</v>
      </c>
      <c r="R11687">
        <v>40.1</v>
      </c>
      <c r="S11687">
        <v>40.9</v>
      </c>
      <c r="T11687">
        <v>0.9</v>
      </c>
    </row>
    <row r="11688" spans="1:20" x14ac:dyDescent="0.35">
      <c r="A11688">
        <f t="shared" si="361"/>
        <v>11688</v>
      </c>
      <c r="B11688" s="3" t="s">
        <v>101</v>
      </c>
      <c r="C11688" s="3" t="s">
        <v>95</v>
      </c>
      <c r="D11688" s="3" t="s">
        <v>64</v>
      </c>
      <c r="E11688">
        <v>2016</v>
      </c>
      <c r="F11688" s="3" t="s">
        <v>448</v>
      </c>
      <c r="G11688">
        <v>0.8</v>
      </c>
      <c r="H11688">
        <v>0.7</v>
      </c>
      <c r="I11688">
        <v>0</v>
      </c>
      <c r="J11688">
        <v>0</v>
      </c>
      <c r="K11688">
        <v>0</v>
      </c>
      <c r="L11688">
        <v>0.1</v>
      </c>
      <c r="M11688">
        <v>35.799999999999997</v>
      </c>
      <c r="N11688">
        <v>99.5</v>
      </c>
      <c r="O11688">
        <v>86.1</v>
      </c>
      <c r="P11688">
        <v>69.3</v>
      </c>
      <c r="Q11688">
        <v>51.5</v>
      </c>
      <c r="R11688">
        <v>40.5</v>
      </c>
      <c r="S11688">
        <v>36.4</v>
      </c>
      <c r="T11688">
        <v>1</v>
      </c>
    </row>
    <row r="11689" spans="1:20" x14ac:dyDescent="0.35">
      <c r="A11689">
        <f t="shared" si="361"/>
        <v>11689</v>
      </c>
      <c r="B11689" s="3" t="s">
        <v>101</v>
      </c>
      <c r="C11689" s="3" t="s">
        <v>95</v>
      </c>
      <c r="D11689" s="3" t="s">
        <v>64</v>
      </c>
      <c r="E11689">
        <v>2017</v>
      </c>
      <c r="F11689" s="3" t="s">
        <v>449</v>
      </c>
      <c r="G11689">
        <v>0.9</v>
      </c>
      <c r="H11689">
        <v>0.8</v>
      </c>
      <c r="I11689">
        <v>0</v>
      </c>
      <c r="J11689">
        <v>0</v>
      </c>
      <c r="K11689">
        <v>23.4</v>
      </c>
      <c r="L11689">
        <v>107.3</v>
      </c>
      <c r="M11689">
        <v>164.5</v>
      </c>
      <c r="N11689">
        <v>126.8</v>
      </c>
      <c r="O11689">
        <v>163.19999999999999</v>
      </c>
      <c r="P11689">
        <v>141.69999999999999</v>
      </c>
      <c r="Q11689">
        <v>63</v>
      </c>
      <c r="R11689">
        <v>41.7</v>
      </c>
      <c r="S11689">
        <v>36.200000000000003</v>
      </c>
      <c r="T11689">
        <v>1</v>
      </c>
    </row>
    <row r="11690" spans="1:20" x14ac:dyDescent="0.35">
      <c r="A11690">
        <f t="shared" si="361"/>
        <v>11690</v>
      </c>
      <c r="B11690" s="3" t="s">
        <v>101</v>
      </c>
      <c r="C11690" s="3" t="s">
        <v>95</v>
      </c>
      <c r="D11690" s="3" t="s">
        <v>64</v>
      </c>
      <c r="E11690">
        <v>2018</v>
      </c>
      <c r="F11690" s="3" t="s">
        <v>450</v>
      </c>
      <c r="G11690">
        <v>0.8</v>
      </c>
      <c r="H11690">
        <v>0.7</v>
      </c>
      <c r="I11690">
        <v>0</v>
      </c>
      <c r="J11690">
        <v>0</v>
      </c>
      <c r="K11690">
        <v>75.099999999999994</v>
      </c>
      <c r="L11690">
        <v>41.1</v>
      </c>
      <c r="M11690">
        <v>58.1</v>
      </c>
      <c r="N11690">
        <v>127.9</v>
      </c>
      <c r="O11690">
        <v>226</v>
      </c>
      <c r="P11690">
        <v>101.4</v>
      </c>
      <c r="Q11690">
        <v>57.6</v>
      </c>
      <c r="R11690">
        <v>41.4</v>
      </c>
      <c r="S11690">
        <v>39.4</v>
      </c>
      <c r="T11690">
        <v>1</v>
      </c>
    </row>
    <row r="11691" spans="1:20" x14ac:dyDescent="0.35">
      <c r="A11691">
        <f t="shared" si="361"/>
        <v>11691</v>
      </c>
      <c r="B11691" s="3" t="s">
        <v>101</v>
      </c>
      <c r="C11691" s="3" t="s">
        <v>95</v>
      </c>
      <c r="D11691" s="3" t="s">
        <v>64</v>
      </c>
      <c r="E11691">
        <v>2019</v>
      </c>
      <c r="F11691" s="3" t="s">
        <v>451</v>
      </c>
      <c r="G11691">
        <v>0.8</v>
      </c>
      <c r="H11691">
        <v>0.7</v>
      </c>
      <c r="I11691">
        <v>0</v>
      </c>
      <c r="J11691">
        <v>0</v>
      </c>
      <c r="K11691">
        <v>0</v>
      </c>
      <c r="L11691">
        <v>0</v>
      </c>
      <c r="M11691">
        <v>52</v>
      </c>
      <c r="N11691">
        <v>136.4</v>
      </c>
      <c r="O11691">
        <v>140.30000000000001</v>
      </c>
      <c r="P11691">
        <v>93.3</v>
      </c>
      <c r="Q11691">
        <v>48.6</v>
      </c>
      <c r="R11691">
        <v>48.4</v>
      </c>
      <c r="S11691">
        <v>41.1</v>
      </c>
      <c r="T11691">
        <v>0.9</v>
      </c>
    </row>
    <row r="11692" spans="1:20" x14ac:dyDescent="0.35">
      <c r="A11692">
        <f t="shared" si="361"/>
        <v>11692</v>
      </c>
      <c r="B11692" s="3" t="s">
        <v>101</v>
      </c>
      <c r="C11692" s="3" t="s">
        <v>86</v>
      </c>
      <c r="D11692" s="3" t="s">
        <v>64</v>
      </c>
      <c r="E11692">
        <v>2010</v>
      </c>
      <c r="F11692" s="3" t="s">
        <v>452</v>
      </c>
      <c r="G11692">
        <v>81.7</v>
      </c>
      <c r="H11692">
        <v>105.9</v>
      </c>
      <c r="I11692">
        <v>121.2</v>
      </c>
      <c r="J11692">
        <v>107.3</v>
      </c>
      <c r="K11692">
        <v>106.8</v>
      </c>
      <c r="L11692">
        <v>100.4</v>
      </c>
      <c r="M11692">
        <v>96.1</v>
      </c>
      <c r="N11692">
        <v>150.6</v>
      </c>
      <c r="O11692">
        <v>197.6</v>
      </c>
      <c r="P11692">
        <v>330.8</v>
      </c>
      <c r="Q11692">
        <v>179.2</v>
      </c>
      <c r="R11692">
        <v>121.4</v>
      </c>
      <c r="S11692">
        <v>108.2</v>
      </c>
      <c r="T11692">
        <v>78.2</v>
      </c>
    </row>
    <row r="11693" spans="1:20" x14ac:dyDescent="0.35">
      <c r="A11693">
        <f t="shared" si="361"/>
        <v>11693</v>
      </c>
      <c r="B11693" s="3" t="s">
        <v>101</v>
      </c>
      <c r="C11693" s="3" t="s">
        <v>86</v>
      </c>
      <c r="D11693" s="3" t="s">
        <v>64</v>
      </c>
      <c r="E11693">
        <v>2011</v>
      </c>
      <c r="F11693" s="3" t="s">
        <v>453</v>
      </c>
      <c r="G11693">
        <v>91.5</v>
      </c>
      <c r="H11693">
        <v>112</v>
      </c>
      <c r="I11693">
        <v>124.3</v>
      </c>
      <c r="J11693">
        <v>184.4</v>
      </c>
      <c r="K11693">
        <v>198.3</v>
      </c>
      <c r="L11693">
        <v>209.8</v>
      </c>
      <c r="M11693">
        <v>318</v>
      </c>
      <c r="N11693">
        <v>258.89999999999998</v>
      </c>
      <c r="O11693">
        <v>385.6</v>
      </c>
      <c r="P11693">
        <v>473.6</v>
      </c>
      <c r="Q11693">
        <v>318.5</v>
      </c>
      <c r="R11693">
        <v>198.4</v>
      </c>
      <c r="S11693">
        <v>180.5</v>
      </c>
      <c r="T11693">
        <v>110.2</v>
      </c>
    </row>
    <row r="11694" spans="1:20" x14ac:dyDescent="0.35">
      <c r="A11694">
        <f t="shared" si="361"/>
        <v>11694</v>
      </c>
      <c r="B11694" s="3" t="s">
        <v>101</v>
      </c>
      <c r="C11694" s="3" t="s">
        <v>86</v>
      </c>
      <c r="D11694" s="3" t="s">
        <v>64</v>
      </c>
      <c r="E11694">
        <v>2012</v>
      </c>
      <c r="F11694" s="3" t="s">
        <v>454</v>
      </c>
      <c r="G11694">
        <v>107</v>
      </c>
      <c r="H11694">
        <v>120.7</v>
      </c>
      <c r="I11694">
        <v>127.4</v>
      </c>
      <c r="J11694">
        <v>132.30000000000001</v>
      </c>
      <c r="K11694">
        <v>129.4</v>
      </c>
      <c r="L11694">
        <v>191.7</v>
      </c>
      <c r="M11694">
        <v>299.10000000000002</v>
      </c>
      <c r="N11694">
        <v>348.6</v>
      </c>
      <c r="O11694">
        <v>350</v>
      </c>
      <c r="P11694">
        <v>346.6</v>
      </c>
      <c r="Q11694">
        <v>320.7</v>
      </c>
      <c r="R11694">
        <v>215.6</v>
      </c>
      <c r="S11694">
        <v>176.8</v>
      </c>
      <c r="T11694">
        <v>107.8</v>
      </c>
    </row>
    <row r="11695" spans="1:20" x14ac:dyDescent="0.35">
      <c r="A11695">
        <f t="shared" si="361"/>
        <v>11695</v>
      </c>
      <c r="B11695" s="3" t="s">
        <v>101</v>
      </c>
      <c r="C11695" s="3" t="s">
        <v>86</v>
      </c>
      <c r="D11695" s="3" t="s">
        <v>64</v>
      </c>
      <c r="E11695">
        <v>2013</v>
      </c>
      <c r="F11695" s="3" t="s">
        <v>455</v>
      </c>
      <c r="G11695">
        <v>87.9</v>
      </c>
      <c r="H11695">
        <v>121.9</v>
      </c>
      <c r="I11695">
        <v>167.7</v>
      </c>
      <c r="J11695">
        <v>169.2</v>
      </c>
      <c r="K11695">
        <v>133</v>
      </c>
      <c r="L11695">
        <v>120.4</v>
      </c>
      <c r="M11695">
        <v>232.4</v>
      </c>
      <c r="N11695">
        <v>229.5</v>
      </c>
      <c r="O11695">
        <v>287.5</v>
      </c>
      <c r="P11695">
        <v>243.7</v>
      </c>
      <c r="Q11695">
        <v>204.7</v>
      </c>
      <c r="R11695">
        <v>156.5</v>
      </c>
      <c r="S11695">
        <v>135.5</v>
      </c>
      <c r="T11695">
        <v>92.2</v>
      </c>
    </row>
    <row r="11696" spans="1:20" x14ac:dyDescent="0.35">
      <c r="A11696">
        <f t="shared" si="361"/>
        <v>11696</v>
      </c>
      <c r="B11696" s="3" t="s">
        <v>101</v>
      </c>
      <c r="C11696" s="3" t="s">
        <v>86</v>
      </c>
      <c r="D11696" s="3" t="s">
        <v>64</v>
      </c>
      <c r="E11696">
        <v>2014</v>
      </c>
      <c r="F11696" s="3" t="s">
        <v>456</v>
      </c>
      <c r="G11696">
        <v>100.4</v>
      </c>
      <c r="H11696">
        <v>112.1</v>
      </c>
      <c r="I11696">
        <v>123.4</v>
      </c>
      <c r="J11696">
        <v>123.2</v>
      </c>
      <c r="K11696">
        <v>113.5</v>
      </c>
      <c r="L11696">
        <v>217.5</v>
      </c>
      <c r="M11696">
        <v>222</v>
      </c>
      <c r="N11696">
        <v>258.60000000000002</v>
      </c>
      <c r="O11696">
        <v>310.39999999999998</v>
      </c>
      <c r="P11696">
        <v>278.3</v>
      </c>
      <c r="Q11696">
        <v>212.7</v>
      </c>
      <c r="R11696">
        <v>160.30000000000001</v>
      </c>
      <c r="S11696">
        <v>136.9</v>
      </c>
      <c r="T11696">
        <v>86.3</v>
      </c>
    </row>
    <row r="11697" spans="1:20" x14ac:dyDescent="0.35">
      <c r="A11697">
        <f t="shared" si="361"/>
        <v>11697</v>
      </c>
      <c r="B11697" s="3" t="s">
        <v>101</v>
      </c>
      <c r="C11697" s="3" t="s">
        <v>86</v>
      </c>
      <c r="D11697" s="3" t="s">
        <v>64</v>
      </c>
      <c r="E11697">
        <v>2015</v>
      </c>
      <c r="F11697" s="3" t="s">
        <v>457</v>
      </c>
      <c r="G11697">
        <v>88</v>
      </c>
      <c r="H11697">
        <v>120.8</v>
      </c>
      <c r="I11697">
        <v>153.6</v>
      </c>
      <c r="J11697">
        <v>183.5</v>
      </c>
      <c r="K11697">
        <v>222.7</v>
      </c>
      <c r="L11697">
        <v>189.6</v>
      </c>
      <c r="M11697">
        <v>195.5</v>
      </c>
      <c r="N11697">
        <v>155.19999999999999</v>
      </c>
      <c r="O11697">
        <v>185.8</v>
      </c>
      <c r="P11697">
        <v>155.19999999999999</v>
      </c>
      <c r="Q11697">
        <v>132.4</v>
      </c>
      <c r="R11697">
        <v>132.30000000000001</v>
      </c>
      <c r="S11697">
        <v>135.1</v>
      </c>
      <c r="T11697">
        <v>90.7</v>
      </c>
    </row>
    <row r="11698" spans="1:20" x14ac:dyDescent="0.35">
      <c r="A11698">
        <f t="shared" si="361"/>
        <v>11698</v>
      </c>
      <c r="B11698" s="3" t="s">
        <v>101</v>
      </c>
      <c r="C11698" s="3" t="s">
        <v>86</v>
      </c>
      <c r="D11698" s="3" t="s">
        <v>64</v>
      </c>
      <c r="E11698">
        <v>2016</v>
      </c>
      <c r="F11698" s="3" t="s">
        <v>458</v>
      </c>
      <c r="G11698">
        <v>86.3</v>
      </c>
      <c r="H11698">
        <v>118.1</v>
      </c>
      <c r="I11698">
        <v>125.2</v>
      </c>
      <c r="J11698">
        <v>136.5</v>
      </c>
      <c r="K11698">
        <v>159</v>
      </c>
      <c r="L11698">
        <v>194.7</v>
      </c>
      <c r="M11698">
        <v>231.5</v>
      </c>
      <c r="N11698">
        <v>314.2</v>
      </c>
      <c r="O11698">
        <v>246.1</v>
      </c>
      <c r="P11698">
        <v>195.8</v>
      </c>
      <c r="Q11698">
        <v>153.69999999999999</v>
      </c>
      <c r="R11698">
        <v>133.6</v>
      </c>
      <c r="S11698">
        <v>120.2</v>
      </c>
      <c r="T11698">
        <v>85.5</v>
      </c>
    </row>
    <row r="11699" spans="1:20" x14ac:dyDescent="0.35">
      <c r="A11699">
        <f t="shared" si="361"/>
        <v>11699</v>
      </c>
      <c r="B11699" s="3" t="s">
        <v>101</v>
      </c>
      <c r="C11699" s="3" t="s">
        <v>86</v>
      </c>
      <c r="D11699" s="3" t="s">
        <v>64</v>
      </c>
      <c r="E11699">
        <v>2017</v>
      </c>
      <c r="F11699" s="3" t="s">
        <v>459</v>
      </c>
      <c r="G11699">
        <v>104</v>
      </c>
      <c r="H11699">
        <v>134.6</v>
      </c>
      <c r="I11699">
        <v>145.80000000000001</v>
      </c>
      <c r="J11699">
        <v>163.19999999999999</v>
      </c>
      <c r="K11699">
        <v>204.8</v>
      </c>
      <c r="L11699">
        <v>338.4</v>
      </c>
      <c r="M11699">
        <v>402.1</v>
      </c>
      <c r="N11699">
        <v>358.3</v>
      </c>
      <c r="O11699">
        <v>408.6</v>
      </c>
      <c r="P11699">
        <v>362.9</v>
      </c>
      <c r="Q11699">
        <v>183.1</v>
      </c>
      <c r="R11699">
        <v>137.80000000000001</v>
      </c>
      <c r="S11699">
        <v>119.7</v>
      </c>
      <c r="T11699">
        <v>103.8</v>
      </c>
    </row>
    <row r="11700" spans="1:20" x14ac:dyDescent="0.35">
      <c r="A11700">
        <f t="shared" si="361"/>
        <v>11700</v>
      </c>
      <c r="B11700" s="3" t="s">
        <v>101</v>
      </c>
      <c r="C11700" s="3" t="s">
        <v>86</v>
      </c>
      <c r="D11700" s="3" t="s">
        <v>64</v>
      </c>
      <c r="E11700">
        <v>2018</v>
      </c>
      <c r="F11700" s="3" t="s">
        <v>460</v>
      </c>
      <c r="G11700">
        <v>86.2</v>
      </c>
      <c r="H11700">
        <v>112.1</v>
      </c>
      <c r="I11700">
        <v>141.19999999999999</v>
      </c>
      <c r="J11700">
        <v>185.2</v>
      </c>
      <c r="K11700">
        <v>230.4</v>
      </c>
      <c r="L11700">
        <v>194</v>
      </c>
      <c r="M11700">
        <v>238.4</v>
      </c>
      <c r="N11700">
        <v>293.2</v>
      </c>
      <c r="O11700">
        <v>444.6</v>
      </c>
      <c r="P11700">
        <v>275.2</v>
      </c>
      <c r="Q11700">
        <v>171.2</v>
      </c>
      <c r="R11700">
        <v>137</v>
      </c>
      <c r="S11700">
        <v>130</v>
      </c>
      <c r="T11700">
        <v>88.2</v>
      </c>
    </row>
    <row r="11701" spans="1:20" x14ac:dyDescent="0.35">
      <c r="A11701">
        <f t="shared" si="361"/>
        <v>11701</v>
      </c>
      <c r="B11701" s="3" t="s">
        <v>101</v>
      </c>
      <c r="C11701" s="3" t="s">
        <v>86</v>
      </c>
      <c r="D11701" s="3" t="s">
        <v>64</v>
      </c>
      <c r="E11701">
        <v>2019</v>
      </c>
      <c r="F11701" s="3" t="s">
        <v>461</v>
      </c>
      <c r="G11701">
        <v>84.6</v>
      </c>
      <c r="H11701">
        <v>119.6</v>
      </c>
      <c r="I11701">
        <v>115.5</v>
      </c>
      <c r="J11701">
        <v>124.6</v>
      </c>
      <c r="K11701">
        <v>129.30000000000001</v>
      </c>
      <c r="L11701">
        <v>141.69999999999999</v>
      </c>
      <c r="M11701">
        <v>214.5</v>
      </c>
      <c r="N11701">
        <v>265.8</v>
      </c>
      <c r="O11701">
        <v>281.39999999999998</v>
      </c>
      <c r="P11701">
        <v>217.6</v>
      </c>
      <c r="Q11701">
        <v>137.69999999999999</v>
      </c>
      <c r="R11701">
        <v>137.4</v>
      </c>
      <c r="S11701">
        <v>116.6</v>
      </c>
      <c r="T11701">
        <v>81</v>
      </c>
    </row>
    <row r="11702" spans="1:20" x14ac:dyDescent="0.35">
      <c r="A11702">
        <f t="shared" si="361"/>
        <v>11702</v>
      </c>
      <c r="B11702" s="3" t="s">
        <v>101</v>
      </c>
      <c r="C11702" s="3" t="s">
        <v>75</v>
      </c>
      <c r="D11702" s="3" t="s">
        <v>60</v>
      </c>
      <c r="E11702">
        <v>2010</v>
      </c>
      <c r="F11702" s="3" t="s">
        <v>462</v>
      </c>
      <c r="G11702">
        <v>637.1</v>
      </c>
      <c r="H11702">
        <v>637.29999999999995</v>
      </c>
      <c r="I11702">
        <v>637.29999999999995</v>
      </c>
      <c r="J11702">
        <v>636.9</v>
      </c>
      <c r="K11702">
        <v>636.9</v>
      </c>
      <c r="L11702">
        <v>633.70000000000005</v>
      </c>
      <c r="M11702">
        <v>633.4</v>
      </c>
      <c r="N11702">
        <v>633.5</v>
      </c>
      <c r="O11702">
        <v>633.29999999999995</v>
      </c>
      <c r="P11702">
        <v>633.5</v>
      </c>
      <c r="Q11702">
        <v>633.79999999999995</v>
      </c>
      <c r="R11702">
        <v>634.1</v>
      </c>
      <c r="S11702">
        <v>634.29999999999995</v>
      </c>
      <c r="T11702">
        <v>637.1</v>
      </c>
    </row>
    <row r="11703" spans="1:20" x14ac:dyDescent="0.35">
      <c r="A11703">
        <f t="shared" si="361"/>
        <v>11703</v>
      </c>
      <c r="B11703" s="3" t="s">
        <v>101</v>
      </c>
      <c r="C11703" s="3" t="s">
        <v>75</v>
      </c>
      <c r="D11703" s="3" t="s">
        <v>60</v>
      </c>
      <c r="E11703">
        <v>2011</v>
      </c>
      <c r="F11703" s="3" t="s">
        <v>463</v>
      </c>
      <c r="G11703">
        <v>637</v>
      </c>
      <c r="H11703">
        <v>636.79999999999995</v>
      </c>
      <c r="I11703">
        <v>636.5</v>
      </c>
      <c r="J11703">
        <v>636.70000000000005</v>
      </c>
      <c r="K11703">
        <v>637</v>
      </c>
      <c r="L11703">
        <v>633.9</v>
      </c>
      <c r="M11703">
        <v>633.4</v>
      </c>
      <c r="N11703">
        <v>633.4</v>
      </c>
      <c r="O11703">
        <v>633.79999999999995</v>
      </c>
      <c r="P11703">
        <v>633.9</v>
      </c>
      <c r="Q11703">
        <v>633.6</v>
      </c>
      <c r="R11703">
        <v>633.9</v>
      </c>
      <c r="S11703">
        <v>633.4</v>
      </c>
      <c r="T11703">
        <v>636</v>
      </c>
    </row>
    <row r="11704" spans="1:20" x14ac:dyDescent="0.35">
      <c r="A11704">
        <f t="shared" si="361"/>
        <v>11704</v>
      </c>
      <c r="B11704" s="3" t="s">
        <v>101</v>
      </c>
      <c r="C11704" s="3" t="s">
        <v>75</v>
      </c>
      <c r="D11704" s="3" t="s">
        <v>60</v>
      </c>
      <c r="E11704">
        <v>2012</v>
      </c>
      <c r="F11704" s="3" t="s">
        <v>464</v>
      </c>
      <c r="G11704">
        <v>636.70000000000005</v>
      </c>
      <c r="H11704">
        <v>636.5</v>
      </c>
      <c r="I11704">
        <v>636.4</v>
      </c>
      <c r="J11704">
        <v>636.1</v>
      </c>
      <c r="K11704">
        <v>636.20000000000005</v>
      </c>
      <c r="L11704">
        <v>634.20000000000005</v>
      </c>
      <c r="M11704">
        <v>633.5</v>
      </c>
      <c r="N11704">
        <v>633.6</v>
      </c>
      <c r="O11704">
        <v>633.4</v>
      </c>
      <c r="P11704">
        <v>633.6</v>
      </c>
      <c r="Q11704">
        <v>633.9</v>
      </c>
      <c r="R11704">
        <v>634.1</v>
      </c>
      <c r="S11704">
        <v>633.79999999999995</v>
      </c>
      <c r="T11704">
        <v>635.9</v>
      </c>
    </row>
    <row r="11705" spans="1:20" x14ac:dyDescent="0.35">
      <c r="A11705">
        <f t="shared" si="361"/>
        <v>11705</v>
      </c>
      <c r="B11705" s="3" t="s">
        <v>101</v>
      </c>
      <c r="C11705" s="3" t="s">
        <v>75</v>
      </c>
      <c r="D11705" s="3" t="s">
        <v>60</v>
      </c>
      <c r="E11705">
        <v>2013</v>
      </c>
      <c r="F11705" s="3" t="s">
        <v>465</v>
      </c>
      <c r="G11705">
        <v>636.5</v>
      </c>
      <c r="H11705">
        <v>635.4</v>
      </c>
      <c r="I11705">
        <v>635.6</v>
      </c>
      <c r="J11705">
        <v>637.1</v>
      </c>
      <c r="K11705">
        <v>637</v>
      </c>
      <c r="L11705">
        <v>635.79999999999995</v>
      </c>
      <c r="M11705">
        <v>633.5</v>
      </c>
      <c r="N11705">
        <v>633.4</v>
      </c>
      <c r="O11705">
        <v>633.20000000000005</v>
      </c>
      <c r="P11705">
        <v>633.20000000000005</v>
      </c>
      <c r="Q11705">
        <v>634.20000000000005</v>
      </c>
      <c r="R11705">
        <v>634.20000000000005</v>
      </c>
      <c r="S11705">
        <v>634.6</v>
      </c>
      <c r="T11705">
        <v>636.70000000000005</v>
      </c>
    </row>
    <row r="11706" spans="1:20" x14ac:dyDescent="0.35">
      <c r="A11706">
        <f t="shared" si="361"/>
        <v>11706</v>
      </c>
      <c r="B11706" s="3" t="s">
        <v>101</v>
      </c>
      <c r="C11706" s="3" t="s">
        <v>75</v>
      </c>
      <c r="D11706" s="3" t="s">
        <v>60</v>
      </c>
      <c r="E11706">
        <v>2014</v>
      </c>
      <c r="F11706" s="3" t="s">
        <v>466</v>
      </c>
      <c r="G11706">
        <v>636.5</v>
      </c>
      <c r="H11706">
        <v>637.20000000000005</v>
      </c>
      <c r="I11706">
        <v>637.1</v>
      </c>
      <c r="J11706">
        <v>637</v>
      </c>
      <c r="K11706">
        <v>636.5</v>
      </c>
      <c r="L11706">
        <v>635.6</v>
      </c>
      <c r="M11706">
        <v>633.5</v>
      </c>
      <c r="N11706">
        <v>633.29999999999995</v>
      </c>
      <c r="O11706">
        <v>633.4</v>
      </c>
      <c r="P11706">
        <v>633.29999999999995</v>
      </c>
      <c r="Q11706">
        <v>634.29999999999995</v>
      </c>
      <c r="R11706">
        <v>634.29999999999995</v>
      </c>
      <c r="S11706">
        <v>634.70000000000005</v>
      </c>
      <c r="T11706">
        <v>636.29999999999995</v>
      </c>
    </row>
    <row r="11707" spans="1:20" x14ac:dyDescent="0.35">
      <c r="A11707">
        <f t="shared" si="361"/>
        <v>11707</v>
      </c>
      <c r="B11707" s="3" t="s">
        <v>101</v>
      </c>
      <c r="C11707" s="3" t="s">
        <v>75</v>
      </c>
      <c r="D11707" s="3" t="s">
        <v>60</v>
      </c>
      <c r="E11707">
        <v>2015</v>
      </c>
      <c r="F11707" s="3" t="s">
        <v>467</v>
      </c>
      <c r="G11707">
        <v>636.5</v>
      </c>
      <c r="H11707">
        <v>636.1</v>
      </c>
      <c r="I11707">
        <v>637.1</v>
      </c>
      <c r="J11707">
        <v>635.79999999999995</v>
      </c>
      <c r="K11707">
        <v>636.29999999999995</v>
      </c>
      <c r="L11707">
        <v>634.1</v>
      </c>
      <c r="M11707">
        <v>633.70000000000005</v>
      </c>
      <c r="N11707">
        <v>633.29999999999995</v>
      </c>
      <c r="O11707">
        <v>633.5</v>
      </c>
      <c r="P11707">
        <v>634</v>
      </c>
      <c r="Q11707">
        <v>634.6</v>
      </c>
      <c r="R11707">
        <v>634.6</v>
      </c>
      <c r="S11707">
        <v>634.5</v>
      </c>
      <c r="T11707">
        <v>636.70000000000005</v>
      </c>
    </row>
    <row r="11708" spans="1:20" x14ac:dyDescent="0.35">
      <c r="A11708">
        <f t="shared" si="361"/>
        <v>11708</v>
      </c>
      <c r="B11708" s="3" t="s">
        <v>101</v>
      </c>
      <c r="C11708" s="3" t="s">
        <v>75</v>
      </c>
      <c r="D11708" s="3" t="s">
        <v>60</v>
      </c>
      <c r="E11708">
        <v>2016</v>
      </c>
      <c r="F11708" s="3" t="s">
        <v>468</v>
      </c>
      <c r="G11708">
        <v>637</v>
      </c>
      <c r="H11708">
        <v>636.70000000000005</v>
      </c>
      <c r="I11708">
        <v>637</v>
      </c>
      <c r="J11708">
        <v>637.1</v>
      </c>
      <c r="K11708">
        <v>637.1</v>
      </c>
      <c r="L11708">
        <v>633.70000000000005</v>
      </c>
      <c r="M11708">
        <v>633.5</v>
      </c>
      <c r="N11708">
        <v>633.5</v>
      </c>
      <c r="O11708">
        <v>633.4</v>
      </c>
      <c r="P11708">
        <v>634</v>
      </c>
      <c r="Q11708">
        <v>634</v>
      </c>
      <c r="R11708">
        <v>634.20000000000005</v>
      </c>
      <c r="S11708">
        <v>634</v>
      </c>
      <c r="T11708">
        <v>634.9</v>
      </c>
    </row>
    <row r="11709" spans="1:20" x14ac:dyDescent="0.35">
      <c r="A11709">
        <f t="shared" si="361"/>
        <v>11709</v>
      </c>
      <c r="B11709" s="3" t="s">
        <v>101</v>
      </c>
      <c r="C11709" s="3" t="s">
        <v>75</v>
      </c>
      <c r="D11709" s="3" t="s">
        <v>60</v>
      </c>
      <c r="E11709">
        <v>2017</v>
      </c>
      <c r="F11709" s="3" t="s">
        <v>469</v>
      </c>
      <c r="G11709">
        <v>637.20000000000005</v>
      </c>
      <c r="H11709">
        <v>636.20000000000005</v>
      </c>
      <c r="I11709">
        <v>636.70000000000005</v>
      </c>
      <c r="J11709">
        <v>636.70000000000005</v>
      </c>
      <c r="K11709">
        <v>635.29999999999995</v>
      </c>
      <c r="L11709">
        <v>634.29999999999995</v>
      </c>
      <c r="M11709">
        <v>633.5</v>
      </c>
      <c r="N11709">
        <v>633.79999999999995</v>
      </c>
      <c r="O11709">
        <v>633.70000000000005</v>
      </c>
      <c r="P11709">
        <v>633.70000000000005</v>
      </c>
      <c r="Q11709">
        <v>634.6</v>
      </c>
      <c r="R11709">
        <v>634.4</v>
      </c>
      <c r="S11709">
        <v>634.29999999999995</v>
      </c>
      <c r="T11709">
        <v>637</v>
      </c>
    </row>
    <row r="11710" spans="1:20" x14ac:dyDescent="0.35">
      <c r="A11710">
        <f t="shared" si="361"/>
        <v>11710</v>
      </c>
      <c r="B11710" s="3" t="s">
        <v>101</v>
      </c>
      <c r="C11710" s="3" t="s">
        <v>75</v>
      </c>
      <c r="D11710" s="3" t="s">
        <v>60</v>
      </c>
      <c r="E11710">
        <v>2018</v>
      </c>
      <c r="F11710" s="3" t="s">
        <v>470</v>
      </c>
      <c r="G11710">
        <v>637.20000000000005</v>
      </c>
      <c r="H11710">
        <v>636.1</v>
      </c>
      <c r="I11710">
        <v>637.5</v>
      </c>
      <c r="J11710">
        <v>635.6</v>
      </c>
      <c r="K11710">
        <v>637.6</v>
      </c>
      <c r="L11710">
        <v>633.9</v>
      </c>
      <c r="M11710">
        <v>633.70000000000005</v>
      </c>
      <c r="N11710">
        <v>633.20000000000005</v>
      </c>
      <c r="O11710">
        <v>633.4</v>
      </c>
      <c r="P11710">
        <v>634.1</v>
      </c>
      <c r="Q11710">
        <v>634.70000000000005</v>
      </c>
      <c r="R11710">
        <v>635</v>
      </c>
      <c r="S11710">
        <v>635</v>
      </c>
      <c r="T11710">
        <v>635.9</v>
      </c>
    </row>
    <row r="11711" spans="1:20" x14ac:dyDescent="0.35">
      <c r="A11711">
        <f t="shared" si="361"/>
        <v>11711</v>
      </c>
      <c r="B11711" s="3" t="s">
        <v>101</v>
      </c>
      <c r="C11711" s="3" t="s">
        <v>75</v>
      </c>
      <c r="D11711" s="3" t="s">
        <v>60</v>
      </c>
      <c r="E11711">
        <v>2019</v>
      </c>
      <c r="F11711" s="3" t="s">
        <v>471</v>
      </c>
      <c r="G11711">
        <v>636.20000000000005</v>
      </c>
      <c r="H11711">
        <v>635.20000000000005</v>
      </c>
      <c r="I11711">
        <v>636.9</v>
      </c>
      <c r="J11711">
        <v>636.70000000000005</v>
      </c>
      <c r="K11711">
        <v>636.9</v>
      </c>
      <c r="L11711">
        <v>633.1</v>
      </c>
      <c r="M11711">
        <v>633.6</v>
      </c>
      <c r="N11711">
        <v>633.9</v>
      </c>
      <c r="O11711">
        <v>634</v>
      </c>
      <c r="P11711">
        <v>634.1</v>
      </c>
      <c r="Q11711">
        <v>634.9</v>
      </c>
      <c r="R11711">
        <v>635.29999999999995</v>
      </c>
      <c r="S11711">
        <v>634.9</v>
      </c>
      <c r="T11711">
        <v>635.6</v>
      </c>
    </row>
    <row r="11712" spans="1:20" x14ac:dyDescent="0.35">
      <c r="A11712">
        <f t="shared" si="361"/>
        <v>11712</v>
      </c>
      <c r="B11712" s="3" t="s">
        <v>101</v>
      </c>
      <c r="C11712" s="3" t="s">
        <v>77</v>
      </c>
      <c r="D11712" s="3" t="s">
        <v>60</v>
      </c>
      <c r="E11712">
        <v>2010</v>
      </c>
      <c r="F11712" s="3" t="s">
        <v>472</v>
      </c>
      <c r="G11712">
        <v>148</v>
      </c>
      <c r="H11712">
        <v>124.7</v>
      </c>
      <c r="I11712">
        <v>129.4</v>
      </c>
      <c r="J11712">
        <v>172.7</v>
      </c>
      <c r="K11712">
        <v>171.2</v>
      </c>
      <c r="L11712">
        <v>180.8</v>
      </c>
      <c r="M11712">
        <v>148.30000000000001</v>
      </c>
      <c r="N11712">
        <v>253.3</v>
      </c>
      <c r="O11712">
        <v>317.60000000000002</v>
      </c>
      <c r="P11712">
        <v>579.20000000000005</v>
      </c>
      <c r="Q11712">
        <v>230.3</v>
      </c>
      <c r="R11712">
        <v>151.80000000000001</v>
      </c>
      <c r="S11712">
        <v>125</v>
      </c>
      <c r="T11712">
        <v>153.5</v>
      </c>
    </row>
    <row r="11713" spans="1:20" x14ac:dyDescent="0.35">
      <c r="A11713">
        <f t="shared" si="361"/>
        <v>11713</v>
      </c>
      <c r="B11713" s="3" t="s">
        <v>101</v>
      </c>
      <c r="C11713" s="3" t="s">
        <v>77</v>
      </c>
      <c r="D11713" s="3" t="s">
        <v>60</v>
      </c>
      <c r="E11713">
        <v>2011</v>
      </c>
      <c r="F11713" s="3" t="s">
        <v>473</v>
      </c>
      <c r="G11713">
        <v>131.19999999999999</v>
      </c>
      <c r="H11713">
        <v>134.30000000000001</v>
      </c>
      <c r="I11713">
        <v>178.4</v>
      </c>
      <c r="J11713">
        <v>333.8</v>
      </c>
      <c r="K11713">
        <v>319.2</v>
      </c>
      <c r="L11713">
        <v>456.8</v>
      </c>
      <c r="M11713">
        <v>568.29999999999995</v>
      </c>
      <c r="N11713">
        <v>460.3</v>
      </c>
      <c r="O11713">
        <v>340.1</v>
      </c>
      <c r="P11713">
        <v>650.79999999999995</v>
      </c>
      <c r="Q11713">
        <v>443.4</v>
      </c>
      <c r="R11713">
        <v>194.4</v>
      </c>
      <c r="S11713">
        <v>180.4</v>
      </c>
      <c r="T11713">
        <v>233.9</v>
      </c>
    </row>
    <row r="11714" spans="1:20" x14ac:dyDescent="0.35">
      <c r="A11714">
        <f t="shared" si="361"/>
        <v>11714</v>
      </c>
      <c r="B11714" s="3" t="s">
        <v>101</v>
      </c>
      <c r="C11714" s="3" t="s">
        <v>77</v>
      </c>
      <c r="D11714" s="3" t="s">
        <v>60</v>
      </c>
      <c r="E11714">
        <v>2012</v>
      </c>
      <c r="F11714" s="3" t="s">
        <v>474</v>
      </c>
      <c r="G11714">
        <v>185.9</v>
      </c>
      <c r="H11714">
        <v>155.69999999999999</v>
      </c>
      <c r="I11714">
        <v>157.30000000000001</v>
      </c>
      <c r="J11714">
        <v>196.5</v>
      </c>
      <c r="K11714">
        <v>185.5</v>
      </c>
      <c r="L11714">
        <v>410.2</v>
      </c>
      <c r="M11714">
        <v>510.3</v>
      </c>
      <c r="N11714">
        <v>575.1</v>
      </c>
      <c r="O11714">
        <v>486.5</v>
      </c>
      <c r="P11714">
        <v>386.3</v>
      </c>
      <c r="Q11714">
        <v>194.6</v>
      </c>
      <c r="R11714">
        <v>139.30000000000001</v>
      </c>
      <c r="S11714">
        <v>114.6</v>
      </c>
      <c r="T11714">
        <v>144.80000000000001</v>
      </c>
    </row>
    <row r="11715" spans="1:20" x14ac:dyDescent="0.35">
      <c r="A11715">
        <f t="shared" ref="A11715:A11778" si="362">A11714+1</f>
        <v>11715</v>
      </c>
      <c r="B11715" s="3" t="s">
        <v>101</v>
      </c>
      <c r="C11715" s="3" t="s">
        <v>77</v>
      </c>
      <c r="D11715" s="3" t="s">
        <v>60</v>
      </c>
      <c r="E11715">
        <v>2013</v>
      </c>
      <c r="F11715" s="3" t="s">
        <v>475</v>
      </c>
      <c r="G11715">
        <v>127</v>
      </c>
      <c r="H11715">
        <v>149.69999999999999</v>
      </c>
      <c r="I11715">
        <v>204.5</v>
      </c>
      <c r="J11715">
        <v>166.3</v>
      </c>
      <c r="K11715">
        <v>191.4</v>
      </c>
      <c r="L11715">
        <v>227.7</v>
      </c>
      <c r="M11715">
        <v>314.60000000000002</v>
      </c>
      <c r="N11715">
        <v>249.3</v>
      </c>
      <c r="O11715">
        <v>387.4</v>
      </c>
      <c r="P11715">
        <v>265.5</v>
      </c>
      <c r="Q11715">
        <v>153.69999999999999</v>
      </c>
      <c r="R11715">
        <v>120.1</v>
      </c>
      <c r="S11715">
        <v>91.2</v>
      </c>
      <c r="T11715">
        <v>125.5</v>
      </c>
    </row>
    <row r="11716" spans="1:20" x14ac:dyDescent="0.35">
      <c r="A11716">
        <f t="shared" si="362"/>
        <v>11716</v>
      </c>
      <c r="B11716" s="3" t="s">
        <v>101</v>
      </c>
      <c r="C11716" s="3" t="s">
        <v>77</v>
      </c>
      <c r="D11716" s="3" t="s">
        <v>60</v>
      </c>
      <c r="E11716">
        <v>2014</v>
      </c>
      <c r="F11716" s="3" t="s">
        <v>476</v>
      </c>
      <c r="G11716">
        <v>151.4</v>
      </c>
      <c r="H11716">
        <v>127.6</v>
      </c>
      <c r="I11716">
        <v>144.30000000000001</v>
      </c>
      <c r="J11716">
        <v>140.5</v>
      </c>
      <c r="K11716">
        <v>191.2</v>
      </c>
      <c r="L11716">
        <v>501.1</v>
      </c>
      <c r="M11716">
        <v>378.5</v>
      </c>
      <c r="N11716">
        <v>348.9</v>
      </c>
      <c r="O11716">
        <v>496.8</v>
      </c>
      <c r="P11716">
        <v>411.7</v>
      </c>
      <c r="Q11716">
        <v>214.7</v>
      </c>
      <c r="R11716">
        <v>131.80000000000001</v>
      </c>
      <c r="S11716">
        <v>115.4</v>
      </c>
      <c r="T11716">
        <v>138.30000000000001</v>
      </c>
    </row>
    <row r="11717" spans="1:20" x14ac:dyDescent="0.35">
      <c r="A11717">
        <f t="shared" si="362"/>
        <v>11717</v>
      </c>
      <c r="B11717" s="3" t="s">
        <v>101</v>
      </c>
      <c r="C11717" s="3" t="s">
        <v>77</v>
      </c>
      <c r="D11717" s="3" t="s">
        <v>60</v>
      </c>
      <c r="E11717">
        <v>2015</v>
      </c>
      <c r="F11717" s="3" t="s">
        <v>477</v>
      </c>
      <c r="G11717">
        <v>122.9</v>
      </c>
      <c r="H11717">
        <v>147.80000000000001</v>
      </c>
      <c r="I11717">
        <v>200.4</v>
      </c>
      <c r="J11717">
        <v>237.2</v>
      </c>
      <c r="K11717">
        <v>370.3</v>
      </c>
      <c r="L11717">
        <v>292.7</v>
      </c>
      <c r="M11717">
        <v>255.6</v>
      </c>
      <c r="N11717">
        <v>229.8</v>
      </c>
      <c r="O11717">
        <v>288.2</v>
      </c>
      <c r="P11717">
        <v>194.5</v>
      </c>
      <c r="Q11717">
        <v>127.7</v>
      </c>
      <c r="R11717">
        <v>101.6</v>
      </c>
      <c r="S11717">
        <v>86.7</v>
      </c>
      <c r="T11717">
        <v>123.9</v>
      </c>
    </row>
    <row r="11718" spans="1:20" x14ac:dyDescent="0.35">
      <c r="A11718">
        <f t="shared" si="362"/>
        <v>11718</v>
      </c>
      <c r="B11718" s="3" t="s">
        <v>101</v>
      </c>
      <c r="C11718" s="3" t="s">
        <v>77</v>
      </c>
      <c r="D11718" s="3" t="s">
        <v>60</v>
      </c>
      <c r="E11718">
        <v>2016</v>
      </c>
      <c r="F11718" s="3" t="s">
        <v>478</v>
      </c>
      <c r="G11718">
        <v>108</v>
      </c>
      <c r="H11718">
        <v>126.4</v>
      </c>
      <c r="I11718">
        <v>157.80000000000001</v>
      </c>
      <c r="J11718">
        <v>195.9</v>
      </c>
      <c r="K11718">
        <v>258.89999999999998</v>
      </c>
      <c r="L11718">
        <v>397.3</v>
      </c>
      <c r="M11718">
        <v>386.4</v>
      </c>
      <c r="N11718">
        <v>488.3</v>
      </c>
      <c r="O11718">
        <v>426.9</v>
      </c>
      <c r="P11718">
        <v>257.7</v>
      </c>
      <c r="Q11718">
        <v>150.80000000000001</v>
      </c>
      <c r="R11718">
        <v>106.9</v>
      </c>
      <c r="S11718">
        <v>98.2</v>
      </c>
      <c r="T11718">
        <v>128.1</v>
      </c>
    </row>
    <row r="11719" spans="1:20" x14ac:dyDescent="0.35">
      <c r="A11719">
        <f t="shared" si="362"/>
        <v>11719</v>
      </c>
      <c r="B11719" s="3" t="s">
        <v>101</v>
      </c>
      <c r="C11719" s="3" t="s">
        <v>77</v>
      </c>
      <c r="D11719" s="3" t="s">
        <v>60</v>
      </c>
      <c r="E11719">
        <v>2017</v>
      </c>
      <c r="F11719" s="3" t="s">
        <v>479</v>
      </c>
      <c r="G11719">
        <v>145.9</v>
      </c>
      <c r="H11719">
        <v>155.6</v>
      </c>
      <c r="I11719">
        <v>140.4</v>
      </c>
      <c r="J11719">
        <v>184.8</v>
      </c>
      <c r="K11719">
        <v>434.7</v>
      </c>
      <c r="L11719">
        <v>749.1</v>
      </c>
      <c r="M11719">
        <v>655.6</v>
      </c>
      <c r="N11719">
        <v>579.20000000000005</v>
      </c>
      <c r="O11719">
        <v>440</v>
      </c>
      <c r="P11719">
        <v>534.9</v>
      </c>
      <c r="Q11719">
        <v>240.5</v>
      </c>
      <c r="R11719">
        <v>146.19999999999999</v>
      </c>
      <c r="S11719">
        <v>122.9</v>
      </c>
      <c r="T11719">
        <v>180.6</v>
      </c>
    </row>
    <row r="11720" spans="1:20" x14ac:dyDescent="0.35">
      <c r="A11720">
        <f t="shared" si="362"/>
        <v>11720</v>
      </c>
      <c r="B11720" s="3" t="s">
        <v>101</v>
      </c>
      <c r="C11720" s="3" t="s">
        <v>77</v>
      </c>
      <c r="D11720" s="3" t="s">
        <v>60</v>
      </c>
      <c r="E11720">
        <v>2018</v>
      </c>
      <c r="F11720" s="3" t="s">
        <v>480</v>
      </c>
      <c r="G11720">
        <v>158.9</v>
      </c>
      <c r="H11720">
        <v>178.9</v>
      </c>
      <c r="I11720">
        <v>235.4</v>
      </c>
      <c r="J11720">
        <v>333</v>
      </c>
      <c r="K11720">
        <v>409.3</v>
      </c>
      <c r="L11720">
        <v>413.3</v>
      </c>
      <c r="M11720">
        <v>401.6</v>
      </c>
      <c r="N11720">
        <v>443.3</v>
      </c>
      <c r="O11720">
        <v>578.5</v>
      </c>
      <c r="P11720">
        <v>359.6</v>
      </c>
      <c r="Q11720">
        <v>182.9</v>
      </c>
      <c r="R11720">
        <v>122</v>
      </c>
      <c r="S11720">
        <v>119</v>
      </c>
      <c r="T11720">
        <v>151.19999999999999</v>
      </c>
    </row>
    <row r="11721" spans="1:20" x14ac:dyDescent="0.35">
      <c r="A11721">
        <f t="shared" si="362"/>
        <v>11721</v>
      </c>
      <c r="B11721" s="3" t="s">
        <v>101</v>
      </c>
      <c r="C11721" s="3" t="s">
        <v>77</v>
      </c>
      <c r="D11721" s="3" t="s">
        <v>60</v>
      </c>
      <c r="E11721">
        <v>2019</v>
      </c>
      <c r="F11721" s="3" t="s">
        <v>481</v>
      </c>
      <c r="G11721">
        <v>119.5</v>
      </c>
      <c r="H11721">
        <v>143.4</v>
      </c>
      <c r="I11721">
        <v>145.6</v>
      </c>
      <c r="J11721">
        <v>150</v>
      </c>
      <c r="K11721">
        <v>195.2</v>
      </c>
      <c r="L11721">
        <v>346.2</v>
      </c>
      <c r="M11721">
        <v>414.2</v>
      </c>
      <c r="N11721">
        <v>534.6</v>
      </c>
      <c r="O11721">
        <v>484.8</v>
      </c>
      <c r="P11721">
        <v>353.5</v>
      </c>
      <c r="Q11721">
        <v>183.4</v>
      </c>
      <c r="R11721">
        <v>117.5</v>
      </c>
      <c r="S11721">
        <v>115</v>
      </c>
      <c r="T11721">
        <v>172.6</v>
      </c>
    </row>
    <row r="11722" spans="1:20" x14ac:dyDescent="0.35">
      <c r="A11722">
        <f t="shared" si="362"/>
        <v>11722</v>
      </c>
      <c r="B11722" s="3" t="s">
        <v>101</v>
      </c>
      <c r="C11722" s="3" t="s">
        <v>95</v>
      </c>
      <c r="D11722" s="3" t="s">
        <v>60</v>
      </c>
      <c r="E11722">
        <v>2010</v>
      </c>
      <c r="F11722" s="3" t="s">
        <v>482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7.2</v>
      </c>
      <c r="N11722">
        <v>15.7</v>
      </c>
      <c r="O11722">
        <v>19.5</v>
      </c>
      <c r="P11722">
        <v>40.799999999999997</v>
      </c>
      <c r="Q11722">
        <v>14.6</v>
      </c>
      <c r="R11722">
        <v>9.5</v>
      </c>
      <c r="S11722">
        <v>9.1</v>
      </c>
      <c r="T11722">
        <v>0</v>
      </c>
    </row>
    <row r="11723" spans="1:20" x14ac:dyDescent="0.35">
      <c r="A11723">
        <f t="shared" si="362"/>
        <v>11723</v>
      </c>
      <c r="B11723" s="3" t="s">
        <v>101</v>
      </c>
      <c r="C11723" s="3" t="s">
        <v>95</v>
      </c>
      <c r="D11723" s="3" t="s">
        <v>60</v>
      </c>
      <c r="E11723">
        <v>2011</v>
      </c>
      <c r="F11723" s="3" t="s">
        <v>483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0.5</v>
      </c>
      <c r="M11723">
        <v>31.4</v>
      </c>
      <c r="N11723">
        <v>28.1</v>
      </c>
      <c r="O11723">
        <v>83.7</v>
      </c>
      <c r="P11723">
        <v>71.8</v>
      </c>
      <c r="Q11723">
        <v>27.7</v>
      </c>
      <c r="R11723">
        <v>15</v>
      </c>
      <c r="S11723">
        <v>11.2</v>
      </c>
      <c r="T11723">
        <v>0.1</v>
      </c>
    </row>
    <row r="11724" spans="1:20" x14ac:dyDescent="0.35">
      <c r="A11724">
        <f t="shared" si="362"/>
        <v>11724</v>
      </c>
      <c r="B11724" s="3" t="s">
        <v>101</v>
      </c>
      <c r="C11724" s="3" t="s">
        <v>95</v>
      </c>
      <c r="D11724" s="3" t="s">
        <v>60</v>
      </c>
      <c r="E11724">
        <v>2012</v>
      </c>
      <c r="F11724" s="3" t="s">
        <v>484</v>
      </c>
      <c r="G11724">
        <v>0</v>
      </c>
      <c r="H11724">
        <v>0</v>
      </c>
      <c r="I11724">
        <v>0</v>
      </c>
      <c r="J11724">
        <v>0</v>
      </c>
      <c r="K11724">
        <v>5.7</v>
      </c>
      <c r="L11724">
        <v>2.6</v>
      </c>
      <c r="M11724">
        <v>28.7</v>
      </c>
      <c r="N11724">
        <v>44.7</v>
      </c>
      <c r="O11724">
        <v>31.9</v>
      </c>
      <c r="P11724">
        <v>32.1</v>
      </c>
      <c r="Q11724">
        <v>17.5</v>
      </c>
      <c r="R11724">
        <v>10</v>
      </c>
      <c r="S11724">
        <v>8.9</v>
      </c>
      <c r="T11724">
        <v>0</v>
      </c>
    </row>
    <row r="11725" spans="1:20" x14ac:dyDescent="0.35">
      <c r="A11725">
        <f t="shared" si="362"/>
        <v>11725</v>
      </c>
      <c r="B11725" s="3" t="s">
        <v>101</v>
      </c>
      <c r="C11725" s="3" t="s">
        <v>95</v>
      </c>
      <c r="D11725" s="3" t="s">
        <v>60</v>
      </c>
      <c r="E11725">
        <v>2013</v>
      </c>
      <c r="F11725" s="3" t="s">
        <v>485</v>
      </c>
      <c r="G11725">
        <v>0</v>
      </c>
      <c r="H11725">
        <v>0</v>
      </c>
      <c r="I11725">
        <v>0</v>
      </c>
      <c r="J11725">
        <v>0</v>
      </c>
      <c r="K11725">
        <v>0</v>
      </c>
      <c r="L11725">
        <v>0</v>
      </c>
      <c r="M11725">
        <v>16.899999999999999</v>
      </c>
      <c r="N11725">
        <v>15.5</v>
      </c>
      <c r="O11725">
        <v>24.8</v>
      </c>
      <c r="P11725">
        <v>16.5</v>
      </c>
      <c r="Q11725">
        <v>10.4</v>
      </c>
      <c r="R11725">
        <v>7.6</v>
      </c>
      <c r="S11725">
        <v>7.6</v>
      </c>
      <c r="T11725">
        <v>0.3</v>
      </c>
    </row>
    <row r="11726" spans="1:20" x14ac:dyDescent="0.35">
      <c r="A11726">
        <f t="shared" si="362"/>
        <v>11726</v>
      </c>
      <c r="B11726" s="3" t="s">
        <v>101</v>
      </c>
      <c r="C11726" s="3" t="s">
        <v>95</v>
      </c>
      <c r="D11726" s="3" t="s">
        <v>60</v>
      </c>
      <c r="E11726">
        <v>2014</v>
      </c>
      <c r="F11726" s="3" t="s">
        <v>486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2.8</v>
      </c>
      <c r="M11726">
        <v>20.6</v>
      </c>
      <c r="N11726">
        <v>23.5</v>
      </c>
      <c r="O11726">
        <v>29.7</v>
      </c>
      <c r="P11726">
        <v>24.6</v>
      </c>
      <c r="Q11726">
        <v>13.7</v>
      </c>
      <c r="R11726">
        <v>9.4</v>
      </c>
      <c r="S11726">
        <v>8</v>
      </c>
      <c r="T11726">
        <v>0</v>
      </c>
    </row>
    <row r="11727" spans="1:20" x14ac:dyDescent="0.35">
      <c r="A11727">
        <f t="shared" si="362"/>
        <v>11727</v>
      </c>
      <c r="B11727" s="3" t="s">
        <v>101</v>
      </c>
      <c r="C11727" s="3" t="s">
        <v>95</v>
      </c>
      <c r="D11727" s="3" t="s">
        <v>60</v>
      </c>
      <c r="E11727">
        <v>2015</v>
      </c>
      <c r="F11727" s="3" t="s">
        <v>487</v>
      </c>
      <c r="G11727">
        <v>0</v>
      </c>
      <c r="H11727">
        <v>0</v>
      </c>
      <c r="I11727">
        <v>0</v>
      </c>
      <c r="J11727">
        <v>0</v>
      </c>
      <c r="K11727">
        <v>0</v>
      </c>
      <c r="L11727">
        <v>0</v>
      </c>
      <c r="M11727">
        <v>12.3</v>
      </c>
      <c r="N11727">
        <v>14.1</v>
      </c>
      <c r="O11727">
        <v>17.7</v>
      </c>
      <c r="P11727">
        <v>12.5</v>
      </c>
      <c r="Q11727">
        <v>9.1999999999999993</v>
      </c>
      <c r="R11727">
        <v>8.3000000000000007</v>
      </c>
      <c r="S11727">
        <v>5.5</v>
      </c>
      <c r="T11727">
        <v>0</v>
      </c>
    </row>
    <row r="11728" spans="1:20" x14ac:dyDescent="0.35">
      <c r="A11728">
        <f t="shared" si="362"/>
        <v>11728</v>
      </c>
      <c r="B11728" s="3" t="s">
        <v>101</v>
      </c>
      <c r="C11728" s="3" t="s">
        <v>95</v>
      </c>
      <c r="D11728" s="3" t="s">
        <v>60</v>
      </c>
      <c r="E11728">
        <v>2016</v>
      </c>
      <c r="F11728" s="3" t="s">
        <v>488</v>
      </c>
      <c r="G11728">
        <v>0</v>
      </c>
      <c r="H11728">
        <v>0</v>
      </c>
      <c r="I11728">
        <v>0</v>
      </c>
      <c r="J11728">
        <v>0</v>
      </c>
      <c r="K11728">
        <v>0.2</v>
      </c>
      <c r="L11728">
        <v>0.1</v>
      </c>
      <c r="M11728">
        <v>20.399999999999999</v>
      </c>
      <c r="N11728">
        <v>30.3</v>
      </c>
      <c r="O11728">
        <v>25.6</v>
      </c>
      <c r="P11728">
        <v>15.5</v>
      </c>
      <c r="Q11728">
        <v>10.3</v>
      </c>
      <c r="R11728">
        <v>8.9</v>
      </c>
      <c r="S11728">
        <v>8.1</v>
      </c>
      <c r="T11728">
        <v>0</v>
      </c>
    </row>
    <row r="11729" spans="1:20" x14ac:dyDescent="0.35">
      <c r="A11729">
        <f t="shared" si="362"/>
        <v>11729</v>
      </c>
      <c r="B11729" s="3" t="s">
        <v>101</v>
      </c>
      <c r="C11729" s="3" t="s">
        <v>95</v>
      </c>
      <c r="D11729" s="3" t="s">
        <v>60</v>
      </c>
      <c r="E11729">
        <v>2017</v>
      </c>
      <c r="F11729" s="3" t="s">
        <v>489</v>
      </c>
      <c r="G11729">
        <v>0</v>
      </c>
      <c r="H11729">
        <v>0</v>
      </c>
      <c r="I11729">
        <v>0</v>
      </c>
      <c r="J11729">
        <v>0</v>
      </c>
      <c r="K11729">
        <v>0.9</v>
      </c>
      <c r="L11729">
        <v>29.7</v>
      </c>
      <c r="M11729">
        <v>46.7</v>
      </c>
      <c r="N11729">
        <v>40.9</v>
      </c>
      <c r="O11729">
        <v>77.5</v>
      </c>
      <c r="P11729">
        <v>48.6</v>
      </c>
      <c r="Q11729">
        <v>14.7</v>
      </c>
      <c r="R11729">
        <v>10.9</v>
      </c>
      <c r="S11729">
        <v>9.6</v>
      </c>
      <c r="T11729">
        <v>0</v>
      </c>
    </row>
    <row r="11730" spans="1:20" x14ac:dyDescent="0.35">
      <c r="A11730">
        <f t="shared" si="362"/>
        <v>11730</v>
      </c>
      <c r="B11730" s="3" t="s">
        <v>101</v>
      </c>
      <c r="C11730" s="3" t="s">
        <v>95</v>
      </c>
      <c r="D11730" s="3" t="s">
        <v>60</v>
      </c>
      <c r="E11730">
        <v>2018</v>
      </c>
      <c r="F11730" s="3" t="s">
        <v>490</v>
      </c>
      <c r="G11730">
        <v>0</v>
      </c>
      <c r="H11730">
        <v>0.1</v>
      </c>
      <c r="I11730">
        <v>0</v>
      </c>
      <c r="J11730">
        <v>0</v>
      </c>
      <c r="K11730">
        <v>0.7</v>
      </c>
      <c r="L11730">
        <v>0</v>
      </c>
      <c r="M11730">
        <v>31.8</v>
      </c>
      <c r="N11730">
        <v>33.700000000000003</v>
      </c>
      <c r="O11730">
        <v>51</v>
      </c>
      <c r="P11730">
        <v>26.9</v>
      </c>
      <c r="Q11730">
        <v>11.4</v>
      </c>
      <c r="R11730">
        <v>12.4</v>
      </c>
      <c r="S11730">
        <v>8.6999999999999993</v>
      </c>
      <c r="T11730">
        <v>0</v>
      </c>
    </row>
    <row r="11731" spans="1:20" x14ac:dyDescent="0.35">
      <c r="A11731">
        <f t="shared" si="362"/>
        <v>11731</v>
      </c>
      <c r="B11731" s="3" t="s">
        <v>101</v>
      </c>
      <c r="C11731" s="3" t="s">
        <v>95</v>
      </c>
      <c r="D11731" s="3" t="s">
        <v>60</v>
      </c>
      <c r="E11731">
        <v>2019</v>
      </c>
      <c r="F11731" s="3" t="s">
        <v>491</v>
      </c>
      <c r="G11731">
        <v>0.3</v>
      </c>
      <c r="H11731">
        <v>0</v>
      </c>
      <c r="I11731">
        <v>0</v>
      </c>
      <c r="J11731">
        <v>0.3</v>
      </c>
      <c r="K11731">
        <v>0</v>
      </c>
      <c r="L11731">
        <v>0</v>
      </c>
      <c r="M11731">
        <v>46.2</v>
      </c>
      <c r="N11731">
        <v>56</v>
      </c>
      <c r="O11731">
        <v>49.2</v>
      </c>
      <c r="P11731">
        <v>37.5</v>
      </c>
      <c r="Q11731">
        <v>11.4</v>
      </c>
      <c r="R11731">
        <v>12.3</v>
      </c>
      <c r="S11731">
        <v>8.6999999999999993</v>
      </c>
      <c r="T11731">
        <v>0</v>
      </c>
    </row>
    <row r="11732" spans="1:20" x14ac:dyDescent="0.35">
      <c r="A11732">
        <f t="shared" si="362"/>
        <v>11732</v>
      </c>
      <c r="B11732" s="3" t="s">
        <v>101</v>
      </c>
      <c r="C11732" s="3" t="s">
        <v>86</v>
      </c>
      <c r="D11732" s="3" t="s">
        <v>60</v>
      </c>
      <c r="E11732">
        <v>2010</v>
      </c>
      <c r="F11732" s="3" t="s">
        <v>492</v>
      </c>
      <c r="G11732">
        <v>20.6</v>
      </c>
      <c r="H11732">
        <v>17.399999999999999</v>
      </c>
      <c r="I11732">
        <v>17.7</v>
      </c>
      <c r="J11732">
        <v>23.2</v>
      </c>
      <c r="K11732">
        <v>23</v>
      </c>
      <c r="L11732">
        <v>25</v>
      </c>
      <c r="M11732">
        <v>28.3</v>
      </c>
      <c r="N11732">
        <v>51.6</v>
      </c>
      <c r="O11732">
        <v>64.599999999999994</v>
      </c>
      <c r="P11732">
        <v>124</v>
      </c>
      <c r="Q11732">
        <v>48.1</v>
      </c>
      <c r="R11732">
        <v>30.9</v>
      </c>
      <c r="S11732">
        <v>27.1</v>
      </c>
      <c r="T11732">
        <v>22</v>
      </c>
    </row>
    <row r="11733" spans="1:20" x14ac:dyDescent="0.35">
      <c r="A11733">
        <f t="shared" si="362"/>
        <v>11733</v>
      </c>
      <c r="B11733" s="3" t="s">
        <v>101</v>
      </c>
      <c r="C11733" s="3" t="s">
        <v>86</v>
      </c>
      <c r="D11733" s="3" t="s">
        <v>60</v>
      </c>
      <c r="E11733">
        <v>2011</v>
      </c>
      <c r="F11733" s="3" t="s">
        <v>493</v>
      </c>
      <c r="G11733">
        <v>18.3</v>
      </c>
      <c r="H11733">
        <v>18.7</v>
      </c>
      <c r="I11733">
        <v>24.5</v>
      </c>
      <c r="J11733">
        <v>45.2</v>
      </c>
      <c r="K11733">
        <v>43.3</v>
      </c>
      <c r="L11733">
        <v>63.4</v>
      </c>
      <c r="M11733">
        <v>111.6</v>
      </c>
      <c r="N11733">
        <v>93.3</v>
      </c>
      <c r="O11733">
        <v>133.69999999999999</v>
      </c>
      <c r="P11733">
        <v>164.2</v>
      </c>
      <c r="Q11733">
        <v>90.5</v>
      </c>
      <c r="R11733">
        <v>42.9</v>
      </c>
      <c r="S11733">
        <v>36.799999999999997</v>
      </c>
      <c r="T11733">
        <v>32.9</v>
      </c>
    </row>
    <row r="11734" spans="1:20" x14ac:dyDescent="0.35">
      <c r="A11734">
        <f t="shared" si="362"/>
        <v>11734</v>
      </c>
      <c r="B11734" s="3" t="s">
        <v>101</v>
      </c>
      <c r="C11734" s="3" t="s">
        <v>86</v>
      </c>
      <c r="D11734" s="3" t="s">
        <v>60</v>
      </c>
      <c r="E11734">
        <v>2012</v>
      </c>
      <c r="F11734" s="3" t="s">
        <v>494</v>
      </c>
      <c r="G11734">
        <v>25.9</v>
      </c>
      <c r="H11734">
        <v>21.6</v>
      </c>
      <c r="I11734">
        <v>21.4</v>
      </c>
      <c r="J11734">
        <v>26.5</v>
      </c>
      <c r="K11734">
        <v>32</v>
      </c>
      <c r="L11734">
        <v>58.6</v>
      </c>
      <c r="M11734">
        <v>100.6</v>
      </c>
      <c r="N11734">
        <v>125.9</v>
      </c>
      <c r="O11734">
        <v>100.5</v>
      </c>
      <c r="P11734">
        <v>86.7</v>
      </c>
      <c r="Q11734">
        <v>45.2</v>
      </c>
      <c r="R11734">
        <v>29.8</v>
      </c>
      <c r="S11734">
        <v>25.3</v>
      </c>
      <c r="T11734">
        <v>20.399999999999999</v>
      </c>
    </row>
    <row r="11735" spans="1:20" x14ac:dyDescent="0.35">
      <c r="A11735">
        <f t="shared" si="362"/>
        <v>11735</v>
      </c>
      <c r="B11735" s="3" t="s">
        <v>101</v>
      </c>
      <c r="C11735" s="3" t="s">
        <v>86</v>
      </c>
      <c r="D11735" s="3" t="s">
        <v>60</v>
      </c>
      <c r="E11735">
        <v>2013</v>
      </c>
      <c r="F11735" s="3" t="s">
        <v>495</v>
      </c>
      <c r="G11735">
        <v>17.8</v>
      </c>
      <c r="H11735">
        <v>20.9</v>
      </c>
      <c r="I11735">
        <v>28</v>
      </c>
      <c r="J11735">
        <v>22.4</v>
      </c>
      <c r="K11735">
        <v>25.9</v>
      </c>
      <c r="L11735">
        <v>31.4</v>
      </c>
      <c r="M11735">
        <v>61.7</v>
      </c>
      <c r="N11735">
        <v>51</v>
      </c>
      <c r="O11735">
        <v>79.7</v>
      </c>
      <c r="P11735">
        <v>54.3</v>
      </c>
      <c r="Q11735">
        <v>32.299999999999997</v>
      </c>
      <c r="R11735">
        <v>24.7</v>
      </c>
      <c r="S11735">
        <v>20.5</v>
      </c>
      <c r="T11735">
        <v>17.899999999999999</v>
      </c>
    </row>
    <row r="11736" spans="1:20" x14ac:dyDescent="0.35">
      <c r="A11736">
        <f t="shared" si="362"/>
        <v>11736</v>
      </c>
      <c r="B11736" s="3" t="s">
        <v>101</v>
      </c>
      <c r="C11736" s="3" t="s">
        <v>86</v>
      </c>
      <c r="D11736" s="3" t="s">
        <v>60</v>
      </c>
      <c r="E11736">
        <v>2014</v>
      </c>
      <c r="F11736" s="3" t="s">
        <v>496</v>
      </c>
      <c r="G11736">
        <v>21.1</v>
      </c>
      <c r="H11736">
        <v>17.8</v>
      </c>
      <c r="I11736">
        <v>19.8</v>
      </c>
      <c r="J11736">
        <v>19</v>
      </c>
      <c r="K11736">
        <v>25.9</v>
      </c>
      <c r="L11736">
        <v>71.7</v>
      </c>
      <c r="M11736">
        <v>74.2</v>
      </c>
      <c r="N11736">
        <v>73</v>
      </c>
      <c r="O11736">
        <v>100.4</v>
      </c>
      <c r="P11736">
        <v>83.1</v>
      </c>
      <c r="Q11736">
        <v>44.1</v>
      </c>
      <c r="R11736">
        <v>28.2</v>
      </c>
      <c r="S11736">
        <v>24</v>
      </c>
      <c r="T11736">
        <v>19.100000000000001</v>
      </c>
    </row>
    <row r="11737" spans="1:20" x14ac:dyDescent="0.35">
      <c r="A11737">
        <f t="shared" si="362"/>
        <v>11737</v>
      </c>
      <c r="B11737" s="3" t="s">
        <v>101</v>
      </c>
      <c r="C11737" s="3" t="s">
        <v>86</v>
      </c>
      <c r="D11737" s="3" t="s">
        <v>60</v>
      </c>
      <c r="E11737">
        <v>2015</v>
      </c>
      <c r="F11737" s="3" t="s">
        <v>497</v>
      </c>
      <c r="G11737">
        <v>17.2</v>
      </c>
      <c r="H11737">
        <v>20.7</v>
      </c>
      <c r="I11737">
        <v>27.6</v>
      </c>
      <c r="J11737">
        <v>32.200000000000003</v>
      </c>
      <c r="K11737">
        <v>50.6</v>
      </c>
      <c r="L11737">
        <v>40.5</v>
      </c>
      <c r="M11737">
        <v>48.4</v>
      </c>
      <c r="N11737">
        <v>46.8</v>
      </c>
      <c r="O11737">
        <v>58.7</v>
      </c>
      <c r="P11737">
        <v>40.1</v>
      </c>
      <c r="Q11737">
        <v>27.1</v>
      </c>
      <c r="R11737">
        <v>22.5</v>
      </c>
      <c r="S11737">
        <v>17.7</v>
      </c>
      <c r="T11737">
        <v>17.399999999999999</v>
      </c>
    </row>
    <row r="11738" spans="1:20" x14ac:dyDescent="0.35">
      <c r="A11738">
        <f t="shared" si="362"/>
        <v>11738</v>
      </c>
      <c r="B11738" s="3" t="s">
        <v>101</v>
      </c>
      <c r="C11738" s="3" t="s">
        <v>86</v>
      </c>
      <c r="D11738" s="3" t="s">
        <v>60</v>
      </c>
      <c r="E11738">
        <v>2016</v>
      </c>
      <c r="F11738" s="3" t="s">
        <v>498</v>
      </c>
      <c r="G11738">
        <v>15</v>
      </c>
      <c r="H11738">
        <v>17.600000000000001</v>
      </c>
      <c r="I11738">
        <v>21.6</v>
      </c>
      <c r="J11738">
        <v>26.6</v>
      </c>
      <c r="K11738">
        <v>35.299999999999997</v>
      </c>
      <c r="L11738">
        <v>54.9</v>
      </c>
      <c r="M11738">
        <v>75.400000000000006</v>
      </c>
      <c r="N11738">
        <v>99.5</v>
      </c>
      <c r="O11738">
        <v>86.2</v>
      </c>
      <c r="P11738">
        <v>51.2</v>
      </c>
      <c r="Q11738">
        <v>31.2</v>
      </c>
      <c r="R11738">
        <v>23.9</v>
      </c>
      <c r="S11738">
        <v>22.1</v>
      </c>
      <c r="T11738">
        <v>18.3</v>
      </c>
    </row>
    <row r="11739" spans="1:20" x14ac:dyDescent="0.35">
      <c r="A11739">
        <f t="shared" si="362"/>
        <v>11739</v>
      </c>
      <c r="B11739" s="3" t="s">
        <v>101</v>
      </c>
      <c r="C11739" s="3" t="s">
        <v>86</v>
      </c>
      <c r="D11739" s="3" t="s">
        <v>60</v>
      </c>
      <c r="E11739">
        <v>2017</v>
      </c>
      <c r="F11739" s="3" t="s">
        <v>499</v>
      </c>
      <c r="G11739">
        <v>20.399999999999999</v>
      </c>
      <c r="H11739">
        <v>21.7</v>
      </c>
      <c r="I11739">
        <v>19.2</v>
      </c>
      <c r="J11739">
        <v>25.1</v>
      </c>
      <c r="K11739">
        <v>60.2</v>
      </c>
      <c r="L11739">
        <v>136.9</v>
      </c>
      <c r="M11739">
        <v>140.19999999999999</v>
      </c>
      <c r="N11739">
        <v>123.5</v>
      </c>
      <c r="O11739">
        <v>140</v>
      </c>
      <c r="P11739">
        <v>124.9</v>
      </c>
      <c r="Q11739">
        <v>48.6</v>
      </c>
      <c r="R11739">
        <v>31.5</v>
      </c>
      <c r="S11739">
        <v>26.9</v>
      </c>
      <c r="T11739">
        <v>25.2</v>
      </c>
    </row>
    <row r="11740" spans="1:20" x14ac:dyDescent="0.35">
      <c r="A11740">
        <f t="shared" si="362"/>
        <v>11740</v>
      </c>
      <c r="B11740" s="3" t="s">
        <v>101</v>
      </c>
      <c r="C11740" s="3" t="s">
        <v>86</v>
      </c>
      <c r="D11740" s="3" t="s">
        <v>60</v>
      </c>
      <c r="E11740">
        <v>2018</v>
      </c>
      <c r="F11740" s="3" t="s">
        <v>500</v>
      </c>
      <c r="G11740">
        <v>22</v>
      </c>
      <c r="H11740">
        <v>24.9</v>
      </c>
      <c r="I11740">
        <v>32.299999999999997</v>
      </c>
      <c r="J11740">
        <v>45.1</v>
      </c>
      <c r="K11740">
        <v>57.1</v>
      </c>
      <c r="L11740">
        <v>57.3</v>
      </c>
      <c r="M11740">
        <v>88.5</v>
      </c>
      <c r="N11740">
        <v>96.3</v>
      </c>
      <c r="O11740">
        <v>133.9</v>
      </c>
      <c r="P11740">
        <v>77.8</v>
      </c>
      <c r="Q11740">
        <v>36.9</v>
      </c>
      <c r="R11740">
        <v>30</v>
      </c>
      <c r="S11740">
        <v>25.4</v>
      </c>
      <c r="T11740">
        <v>21.2</v>
      </c>
    </row>
    <row r="11741" spans="1:20" x14ac:dyDescent="0.35">
      <c r="A11741">
        <f t="shared" si="362"/>
        <v>11741</v>
      </c>
      <c r="B11741" s="3" t="s">
        <v>101</v>
      </c>
      <c r="C11741" s="3" t="s">
        <v>86</v>
      </c>
      <c r="D11741" s="3" t="s">
        <v>60</v>
      </c>
      <c r="E11741">
        <v>2019</v>
      </c>
      <c r="F11741" s="3" t="s">
        <v>501</v>
      </c>
      <c r="G11741">
        <v>17.2</v>
      </c>
      <c r="H11741">
        <v>20</v>
      </c>
      <c r="I11741">
        <v>20</v>
      </c>
      <c r="J11741">
        <v>21</v>
      </c>
      <c r="K11741">
        <v>26.7</v>
      </c>
      <c r="L11741">
        <v>47.9</v>
      </c>
      <c r="M11741">
        <v>105.4</v>
      </c>
      <c r="N11741">
        <v>132.4</v>
      </c>
      <c r="O11741">
        <v>118.1</v>
      </c>
      <c r="P11741">
        <v>87.7</v>
      </c>
      <c r="Q11741">
        <v>37.200000000000003</v>
      </c>
      <c r="R11741">
        <v>29.5</v>
      </c>
      <c r="S11741">
        <v>24.9</v>
      </c>
      <c r="T11741">
        <v>24.2</v>
      </c>
    </row>
    <row r="11742" spans="1:20" x14ac:dyDescent="0.35">
      <c r="A11742">
        <f t="shared" si="362"/>
        <v>11742</v>
      </c>
      <c r="B11742" s="3" t="s">
        <v>101</v>
      </c>
      <c r="C11742" s="3" t="s">
        <v>75</v>
      </c>
      <c r="D11742" s="3" t="s">
        <v>20</v>
      </c>
      <c r="E11742">
        <v>2010</v>
      </c>
      <c r="F11742" s="3" t="s">
        <v>502</v>
      </c>
      <c r="G11742">
        <v>2440.5</v>
      </c>
      <c r="H11742">
        <v>2435.4</v>
      </c>
      <c r="I11742">
        <v>2410.9</v>
      </c>
      <c r="J11742">
        <v>2408.6</v>
      </c>
      <c r="K11742">
        <v>2406</v>
      </c>
      <c r="L11742">
        <v>2403.6</v>
      </c>
      <c r="M11742">
        <v>2402.6</v>
      </c>
      <c r="N11742">
        <v>2407.3000000000002</v>
      </c>
      <c r="O11742">
        <v>2419.5</v>
      </c>
      <c r="P11742">
        <v>2431.6</v>
      </c>
      <c r="Q11742">
        <v>2441.9</v>
      </c>
      <c r="R11742">
        <v>2442.9</v>
      </c>
      <c r="S11742">
        <v>2442</v>
      </c>
      <c r="T11742">
        <v>2441.4</v>
      </c>
    </row>
    <row r="11743" spans="1:20" x14ac:dyDescent="0.35">
      <c r="A11743">
        <f t="shared" si="362"/>
        <v>11743</v>
      </c>
      <c r="B11743" s="3" t="s">
        <v>101</v>
      </c>
      <c r="C11743" s="3" t="s">
        <v>75</v>
      </c>
      <c r="D11743" s="3" t="s">
        <v>20</v>
      </c>
      <c r="E11743">
        <v>2011</v>
      </c>
      <c r="F11743" s="3" t="s">
        <v>503</v>
      </c>
      <c r="G11743">
        <v>2441.5</v>
      </c>
      <c r="H11743">
        <v>2434.1999999999998</v>
      </c>
      <c r="I11743">
        <v>2411.9</v>
      </c>
      <c r="J11743">
        <v>2410.3000000000002</v>
      </c>
      <c r="K11743">
        <v>2391.3000000000002</v>
      </c>
      <c r="L11743">
        <v>2364.6</v>
      </c>
      <c r="M11743">
        <v>2359.4</v>
      </c>
      <c r="N11743">
        <v>2349.4</v>
      </c>
      <c r="O11743">
        <v>2367.9</v>
      </c>
      <c r="P11743">
        <v>2425.6999999999998</v>
      </c>
      <c r="Q11743">
        <v>2453.1</v>
      </c>
      <c r="R11743">
        <v>2451.6999999999998</v>
      </c>
      <c r="S11743">
        <v>2447.6999999999998</v>
      </c>
      <c r="T11743">
        <v>2446.8000000000002</v>
      </c>
    </row>
    <row r="11744" spans="1:20" x14ac:dyDescent="0.35">
      <c r="A11744">
        <f t="shared" si="362"/>
        <v>11744</v>
      </c>
      <c r="B11744" s="3" t="s">
        <v>101</v>
      </c>
      <c r="C11744" s="3" t="s">
        <v>75</v>
      </c>
      <c r="D11744" s="3" t="s">
        <v>20</v>
      </c>
      <c r="E11744">
        <v>2012</v>
      </c>
      <c r="F11744" s="3" t="s">
        <v>504</v>
      </c>
      <c r="G11744">
        <v>2448.4</v>
      </c>
      <c r="H11744">
        <v>2435.3000000000002</v>
      </c>
      <c r="I11744">
        <v>2412.6</v>
      </c>
      <c r="J11744">
        <v>2407.5</v>
      </c>
      <c r="K11744">
        <v>2402.9</v>
      </c>
      <c r="L11744">
        <v>2397.6999999999998</v>
      </c>
      <c r="M11744">
        <v>2386.1</v>
      </c>
      <c r="N11744">
        <v>2390.4</v>
      </c>
      <c r="O11744">
        <v>2420.5</v>
      </c>
      <c r="P11744">
        <v>2458</v>
      </c>
      <c r="Q11744">
        <v>2458</v>
      </c>
      <c r="R11744">
        <v>2454.9</v>
      </c>
      <c r="S11744">
        <v>2451.6</v>
      </c>
      <c r="T11744">
        <v>2448.3000000000002</v>
      </c>
    </row>
    <row r="11745" spans="1:20" x14ac:dyDescent="0.35">
      <c r="A11745">
        <f t="shared" si="362"/>
        <v>11745</v>
      </c>
      <c r="B11745" s="3" t="s">
        <v>101</v>
      </c>
      <c r="C11745" s="3" t="s">
        <v>75</v>
      </c>
      <c r="D11745" s="3" t="s">
        <v>20</v>
      </c>
      <c r="E11745">
        <v>2013</v>
      </c>
      <c r="F11745" s="3" t="s">
        <v>505</v>
      </c>
      <c r="G11745">
        <v>2449.9</v>
      </c>
      <c r="H11745">
        <v>2435.3000000000002</v>
      </c>
      <c r="I11745">
        <v>2409.6999999999998</v>
      </c>
      <c r="J11745">
        <v>2395.1</v>
      </c>
      <c r="K11745">
        <v>2393.6999999999998</v>
      </c>
      <c r="L11745">
        <v>2394.1999999999998</v>
      </c>
      <c r="M11745">
        <v>2399.9</v>
      </c>
      <c r="N11745">
        <v>2403</v>
      </c>
      <c r="O11745">
        <v>2425.1999999999998</v>
      </c>
      <c r="P11745">
        <v>2456.1</v>
      </c>
      <c r="Q11745">
        <v>2454.4</v>
      </c>
      <c r="R11745">
        <v>2452.1</v>
      </c>
      <c r="S11745">
        <v>2448.9</v>
      </c>
      <c r="T11745">
        <v>2449.8000000000002</v>
      </c>
    </row>
    <row r="11746" spans="1:20" x14ac:dyDescent="0.35">
      <c r="A11746">
        <f t="shared" si="362"/>
        <v>11746</v>
      </c>
      <c r="B11746" s="3" t="s">
        <v>101</v>
      </c>
      <c r="C11746" s="3" t="s">
        <v>75</v>
      </c>
      <c r="D11746" s="3" t="s">
        <v>20</v>
      </c>
      <c r="E11746">
        <v>2014</v>
      </c>
      <c r="F11746" s="3" t="s">
        <v>506</v>
      </c>
      <c r="G11746">
        <v>2452.4</v>
      </c>
      <c r="H11746">
        <v>2437.1999999999998</v>
      </c>
      <c r="I11746">
        <v>2426.3000000000002</v>
      </c>
      <c r="J11746">
        <v>2424.9</v>
      </c>
      <c r="K11746">
        <v>2422.8000000000002</v>
      </c>
      <c r="L11746">
        <v>2418</v>
      </c>
      <c r="M11746">
        <v>2402.1</v>
      </c>
      <c r="N11746">
        <v>2387.4</v>
      </c>
      <c r="O11746">
        <v>2413.9</v>
      </c>
      <c r="P11746">
        <v>2445</v>
      </c>
      <c r="Q11746">
        <v>2452.8000000000002</v>
      </c>
      <c r="R11746">
        <v>2452.3000000000002</v>
      </c>
      <c r="S11746">
        <v>2451.1</v>
      </c>
      <c r="T11746">
        <v>2447.4</v>
      </c>
    </row>
    <row r="11747" spans="1:20" x14ac:dyDescent="0.35">
      <c r="A11747">
        <f t="shared" si="362"/>
        <v>11747</v>
      </c>
      <c r="B11747" s="3" t="s">
        <v>101</v>
      </c>
      <c r="C11747" s="3" t="s">
        <v>75</v>
      </c>
      <c r="D11747" s="3" t="s">
        <v>20</v>
      </c>
      <c r="E11747">
        <v>2015</v>
      </c>
      <c r="F11747" s="3" t="s">
        <v>507</v>
      </c>
      <c r="G11747">
        <v>2448.5</v>
      </c>
      <c r="H11747">
        <v>2435.4</v>
      </c>
      <c r="I11747">
        <v>2410.5</v>
      </c>
      <c r="J11747">
        <v>2410</v>
      </c>
      <c r="K11747">
        <v>2413</v>
      </c>
      <c r="L11747">
        <v>2419.1999999999998</v>
      </c>
      <c r="M11747">
        <v>2420.9</v>
      </c>
      <c r="N11747">
        <v>2421</v>
      </c>
      <c r="O11747">
        <v>2427.1</v>
      </c>
      <c r="P11747">
        <v>2442.8000000000002</v>
      </c>
      <c r="Q11747">
        <v>2443.3000000000002</v>
      </c>
      <c r="R11747">
        <v>2442.3000000000002</v>
      </c>
      <c r="S11747">
        <v>2440.6999999999998</v>
      </c>
      <c r="T11747">
        <v>2440.1999999999998</v>
      </c>
    </row>
    <row r="11748" spans="1:20" x14ac:dyDescent="0.35">
      <c r="A11748">
        <f t="shared" si="362"/>
        <v>11748</v>
      </c>
      <c r="B11748" s="3" t="s">
        <v>101</v>
      </c>
      <c r="C11748" s="3" t="s">
        <v>75</v>
      </c>
      <c r="D11748" s="3" t="s">
        <v>20</v>
      </c>
      <c r="E11748">
        <v>2016</v>
      </c>
      <c r="F11748" s="3" t="s">
        <v>508</v>
      </c>
      <c r="G11748">
        <v>2440.6999999999998</v>
      </c>
      <c r="H11748">
        <v>2436.4</v>
      </c>
      <c r="I11748">
        <v>2415</v>
      </c>
      <c r="J11748">
        <v>2411.1</v>
      </c>
      <c r="K11748">
        <v>2410.1999999999998</v>
      </c>
      <c r="L11748">
        <v>2397.6</v>
      </c>
      <c r="M11748">
        <v>2398.6</v>
      </c>
      <c r="N11748">
        <v>2406.6</v>
      </c>
      <c r="O11748">
        <v>2420.1999999999998</v>
      </c>
      <c r="P11748">
        <v>2439.5</v>
      </c>
      <c r="Q11748">
        <v>2447</v>
      </c>
      <c r="R11748">
        <v>2447.6</v>
      </c>
      <c r="S11748">
        <v>2446.6999999999998</v>
      </c>
      <c r="T11748">
        <v>2445</v>
      </c>
    </row>
    <row r="11749" spans="1:20" x14ac:dyDescent="0.35">
      <c r="A11749">
        <f t="shared" si="362"/>
        <v>11749</v>
      </c>
      <c r="B11749" s="3" t="s">
        <v>101</v>
      </c>
      <c r="C11749" s="3" t="s">
        <v>75</v>
      </c>
      <c r="D11749" s="3" t="s">
        <v>20</v>
      </c>
      <c r="E11749">
        <v>2017</v>
      </c>
      <c r="F11749" s="3" t="s">
        <v>509</v>
      </c>
      <c r="G11749">
        <v>2452.9</v>
      </c>
      <c r="H11749">
        <v>2441.1</v>
      </c>
      <c r="I11749">
        <v>2410.4</v>
      </c>
      <c r="J11749">
        <v>2396.1</v>
      </c>
      <c r="K11749">
        <v>2395.1</v>
      </c>
      <c r="L11749">
        <v>2385.6</v>
      </c>
      <c r="M11749">
        <v>2371.6999999999998</v>
      </c>
      <c r="N11749">
        <v>2361.6</v>
      </c>
      <c r="O11749">
        <v>2400.3000000000002</v>
      </c>
      <c r="P11749">
        <v>2439.6</v>
      </c>
      <c r="Q11749">
        <v>2448.6</v>
      </c>
      <c r="R11749">
        <v>2447.6</v>
      </c>
      <c r="S11749">
        <v>2445.1</v>
      </c>
      <c r="T11749">
        <v>2442.5</v>
      </c>
    </row>
    <row r="11750" spans="1:20" x14ac:dyDescent="0.35">
      <c r="A11750">
        <f t="shared" si="362"/>
        <v>11750</v>
      </c>
      <c r="B11750" s="3" t="s">
        <v>101</v>
      </c>
      <c r="C11750" s="3" t="s">
        <v>75</v>
      </c>
      <c r="D11750" s="3" t="s">
        <v>20</v>
      </c>
      <c r="E11750">
        <v>2018</v>
      </c>
      <c r="F11750" s="3" t="s">
        <v>510</v>
      </c>
      <c r="G11750">
        <v>2441.6999999999998</v>
      </c>
      <c r="H11750">
        <v>2436.5</v>
      </c>
      <c r="I11750">
        <v>2410.5</v>
      </c>
      <c r="J11750">
        <v>2401.8000000000002</v>
      </c>
      <c r="K11750">
        <v>2385.9</v>
      </c>
      <c r="L11750">
        <v>2358.5</v>
      </c>
      <c r="M11750">
        <v>2358</v>
      </c>
      <c r="N11750">
        <v>2363.6999999999998</v>
      </c>
      <c r="O11750">
        <v>2430.6</v>
      </c>
      <c r="P11750">
        <v>2442.6999999999998</v>
      </c>
      <c r="Q11750">
        <v>2448</v>
      </c>
      <c r="R11750">
        <v>2446.5</v>
      </c>
      <c r="S11750">
        <v>2443.8000000000002</v>
      </c>
      <c r="T11750">
        <v>2441.6</v>
      </c>
    </row>
    <row r="11751" spans="1:20" x14ac:dyDescent="0.35">
      <c r="A11751">
        <f t="shared" si="362"/>
        <v>11751</v>
      </c>
      <c r="B11751" s="3" t="s">
        <v>101</v>
      </c>
      <c r="C11751" s="3" t="s">
        <v>75</v>
      </c>
      <c r="D11751" s="3" t="s">
        <v>20</v>
      </c>
      <c r="E11751">
        <v>2019</v>
      </c>
      <c r="F11751" s="3" t="s">
        <v>511</v>
      </c>
      <c r="G11751">
        <v>2441.8000000000002</v>
      </c>
      <c r="H11751">
        <v>2434.6</v>
      </c>
      <c r="I11751">
        <v>2415.5</v>
      </c>
      <c r="J11751">
        <v>2413.3000000000002</v>
      </c>
      <c r="K11751">
        <v>2410.6</v>
      </c>
      <c r="L11751">
        <v>2405.6999999999998</v>
      </c>
      <c r="M11751">
        <v>2406.6999999999998</v>
      </c>
      <c r="N11751">
        <v>2409.1999999999998</v>
      </c>
      <c r="O11751">
        <v>2417</v>
      </c>
      <c r="P11751">
        <v>2429.4</v>
      </c>
      <c r="Q11751">
        <v>2441.1</v>
      </c>
      <c r="R11751">
        <v>2442.1999999999998</v>
      </c>
      <c r="S11751">
        <v>2442.1</v>
      </c>
      <c r="T11751">
        <v>2442</v>
      </c>
    </row>
    <row r="11752" spans="1:20" x14ac:dyDescent="0.35">
      <c r="A11752">
        <f t="shared" si="362"/>
        <v>11752</v>
      </c>
      <c r="B11752" s="3" t="s">
        <v>101</v>
      </c>
      <c r="C11752" s="3" t="s">
        <v>77</v>
      </c>
      <c r="D11752" s="3" t="s">
        <v>20</v>
      </c>
      <c r="E11752">
        <v>2010</v>
      </c>
      <c r="F11752" s="3" t="s">
        <v>512</v>
      </c>
      <c r="G11752">
        <v>107.3</v>
      </c>
      <c r="H11752">
        <v>175.2</v>
      </c>
      <c r="I11752">
        <v>413.2</v>
      </c>
      <c r="J11752">
        <v>88</v>
      </c>
      <c r="K11752">
        <v>86.6</v>
      </c>
      <c r="L11752">
        <v>87.9</v>
      </c>
      <c r="M11752">
        <v>87.4</v>
      </c>
      <c r="N11752">
        <v>88</v>
      </c>
      <c r="O11752">
        <v>174</v>
      </c>
      <c r="P11752">
        <v>472.2</v>
      </c>
      <c r="Q11752">
        <v>193.7</v>
      </c>
      <c r="R11752">
        <v>164</v>
      </c>
      <c r="S11752">
        <v>163.69999999999999</v>
      </c>
      <c r="T11752">
        <v>186.9</v>
      </c>
    </row>
    <row r="11753" spans="1:20" x14ac:dyDescent="0.35">
      <c r="A11753">
        <f t="shared" si="362"/>
        <v>11753</v>
      </c>
      <c r="B11753" s="3" t="s">
        <v>101</v>
      </c>
      <c r="C11753" s="3" t="s">
        <v>77</v>
      </c>
      <c r="D11753" s="3" t="s">
        <v>20</v>
      </c>
      <c r="E11753">
        <v>2011</v>
      </c>
      <c r="F11753" s="3" t="s">
        <v>513</v>
      </c>
      <c r="G11753">
        <v>139.5</v>
      </c>
      <c r="H11753">
        <v>245.4</v>
      </c>
      <c r="I11753">
        <v>411.7</v>
      </c>
      <c r="J11753">
        <v>100.3</v>
      </c>
      <c r="K11753">
        <v>305.60000000000002</v>
      </c>
      <c r="L11753">
        <v>300.89999999999998</v>
      </c>
      <c r="M11753">
        <v>171.8</v>
      </c>
      <c r="N11753">
        <v>228.4</v>
      </c>
      <c r="O11753">
        <v>306.2</v>
      </c>
      <c r="P11753">
        <v>411.2</v>
      </c>
      <c r="Q11753">
        <v>305.10000000000002</v>
      </c>
      <c r="R11753">
        <v>377.5</v>
      </c>
      <c r="S11753">
        <v>348.3</v>
      </c>
      <c r="T11753">
        <v>148.19999999999999</v>
      </c>
    </row>
    <row r="11754" spans="1:20" x14ac:dyDescent="0.35">
      <c r="A11754">
        <f t="shared" si="362"/>
        <v>11754</v>
      </c>
      <c r="B11754" s="3" t="s">
        <v>101</v>
      </c>
      <c r="C11754" s="3" t="s">
        <v>77</v>
      </c>
      <c r="D11754" s="3" t="s">
        <v>20</v>
      </c>
      <c r="E11754">
        <v>2012</v>
      </c>
      <c r="F11754" s="3" t="s">
        <v>514</v>
      </c>
      <c r="G11754">
        <v>102.8</v>
      </c>
      <c r="H11754">
        <v>321.10000000000002</v>
      </c>
      <c r="I11754">
        <v>408.6</v>
      </c>
      <c r="J11754">
        <v>88.2</v>
      </c>
      <c r="K11754">
        <v>89.6</v>
      </c>
      <c r="L11754">
        <v>150.69999999999999</v>
      </c>
      <c r="M11754">
        <v>465.9</v>
      </c>
      <c r="N11754">
        <v>320.2</v>
      </c>
      <c r="O11754">
        <v>309.10000000000002</v>
      </c>
      <c r="P11754">
        <v>571.20000000000005</v>
      </c>
      <c r="Q11754">
        <v>599</v>
      </c>
      <c r="R11754">
        <v>465.7</v>
      </c>
      <c r="S11754">
        <v>336.8</v>
      </c>
      <c r="T11754">
        <v>202</v>
      </c>
    </row>
    <row r="11755" spans="1:20" x14ac:dyDescent="0.35">
      <c r="A11755">
        <f t="shared" si="362"/>
        <v>11755</v>
      </c>
      <c r="B11755" s="3" t="s">
        <v>101</v>
      </c>
      <c r="C11755" s="3" t="s">
        <v>77</v>
      </c>
      <c r="D11755" s="3" t="s">
        <v>20</v>
      </c>
      <c r="E11755">
        <v>2013</v>
      </c>
      <c r="F11755" s="3" t="s">
        <v>515</v>
      </c>
      <c r="G11755">
        <v>98.4</v>
      </c>
      <c r="H11755">
        <v>432.8</v>
      </c>
      <c r="I11755">
        <v>489.4</v>
      </c>
      <c r="J11755">
        <v>247</v>
      </c>
      <c r="K11755">
        <v>82.4</v>
      </c>
      <c r="L11755">
        <v>81</v>
      </c>
      <c r="M11755">
        <v>82.1</v>
      </c>
      <c r="N11755">
        <v>94</v>
      </c>
      <c r="O11755">
        <v>453.9</v>
      </c>
      <c r="P11755">
        <v>500.4</v>
      </c>
      <c r="Q11755">
        <v>499.3</v>
      </c>
      <c r="R11755">
        <v>350.1</v>
      </c>
      <c r="S11755">
        <v>295.60000000000002</v>
      </c>
      <c r="T11755">
        <v>146.30000000000001</v>
      </c>
    </row>
    <row r="11756" spans="1:20" x14ac:dyDescent="0.35">
      <c r="A11756">
        <f t="shared" si="362"/>
        <v>11756</v>
      </c>
      <c r="B11756" s="3" t="s">
        <v>101</v>
      </c>
      <c r="C11756" s="3" t="s">
        <v>77</v>
      </c>
      <c r="D11756" s="3" t="s">
        <v>20</v>
      </c>
      <c r="E11756">
        <v>2014</v>
      </c>
      <c r="F11756" s="3" t="s">
        <v>516</v>
      </c>
      <c r="G11756">
        <v>101.8</v>
      </c>
      <c r="H11756">
        <v>383.9</v>
      </c>
      <c r="I11756">
        <v>248.8</v>
      </c>
      <c r="J11756">
        <v>91.5</v>
      </c>
      <c r="K11756">
        <v>90</v>
      </c>
      <c r="L11756">
        <v>160.19999999999999</v>
      </c>
      <c r="M11756">
        <v>543.70000000000005</v>
      </c>
      <c r="N11756">
        <v>500.9</v>
      </c>
      <c r="O11756">
        <v>401.3</v>
      </c>
      <c r="P11756">
        <v>450</v>
      </c>
      <c r="Q11756">
        <v>337.7</v>
      </c>
      <c r="R11756">
        <v>248.1</v>
      </c>
      <c r="S11756">
        <v>227.9</v>
      </c>
      <c r="T11756">
        <v>217.6</v>
      </c>
    </row>
    <row r="11757" spans="1:20" x14ac:dyDescent="0.35">
      <c r="A11757">
        <f t="shared" si="362"/>
        <v>11757</v>
      </c>
      <c r="B11757" s="3" t="s">
        <v>101</v>
      </c>
      <c r="C11757" s="3" t="s">
        <v>77</v>
      </c>
      <c r="D11757" s="3" t="s">
        <v>20</v>
      </c>
      <c r="E11757">
        <v>2015</v>
      </c>
      <c r="F11757" s="3" t="s">
        <v>517</v>
      </c>
      <c r="G11757">
        <v>99.3</v>
      </c>
      <c r="H11757">
        <v>377.8</v>
      </c>
      <c r="I11757">
        <v>470.9</v>
      </c>
      <c r="J11757">
        <v>90.4</v>
      </c>
      <c r="K11757">
        <v>88.5</v>
      </c>
      <c r="L11757">
        <v>89.1</v>
      </c>
      <c r="M11757">
        <v>157.5</v>
      </c>
      <c r="N11757">
        <v>227.5</v>
      </c>
      <c r="O11757">
        <v>391.1</v>
      </c>
      <c r="P11757">
        <v>332.2</v>
      </c>
      <c r="Q11757">
        <v>216.4</v>
      </c>
      <c r="R11757">
        <v>172.9</v>
      </c>
      <c r="S11757">
        <v>172.2</v>
      </c>
      <c r="T11757">
        <v>141.19999999999999</v>
      </c>
    </row>
    <row r="11758" spans="1:20" x14ac:dyDescent="0.35">
      <c r="A11758">
        <f t="shared" si="362"/>
        <v>11758</v>
      </c>
      <c r="B11758" s="3" t="s">
        <v>101</v>
      </c>
      <c r="C11758" s="3" t="s">
        <v>77</v>
      </c>
      <c r="D11758" s="3" t="s">
        <v>20</v>
      </c>
      <c r="E11758">
        <v>2016</v>
      </c>
      <c r="F11758" s="3" t="s">
        <v>518</v>
      </c>
      <c r="G11758">
        <v>96.5</v>
      </c>
      <c r="H11758">
        <v>180.7</v>
      </c>
      <c r="I11758">
        <v>417.2</v>
      </c>
      <c r="J11758">
        <v>120.7</v>
      </c>
      <c r="K11758">
        <v>88.3</v>
      </c>
      <c r="L11758">
        <v>244</v>
      </c>
      <c r="M11758">
        <v>225.6</v>
      </c>
      <c r="N11758">
        <v>356.5</v>
      </c>
      <c r="O11758">
        <v>434.8</v>
      </c>
      <c r="P11758">
        <v>209.3</v>
      </c>
      <c r="Q11758">
        <v>161.9</v>
      </c>
      <c r="R11758">
        <v>162</v>
      </c>
      <c r="S11758">
        <v>162</v>
      </c>
      <c r="T11758">
        <v>141.19999999999999</v>
      </c>
    </row>
    <row r="11759" spans="1:20" x14ac:dyDescent="0.35">
      <c r="A11759">
        <f t="shared" si="362"/>
        <v>11759</v>
      </c>
      <c r="B11759" s="3" t="s">
        <v>101</v>
      </c>
      <c r="C11759" s="3" t="s">
        <v>77</v>
      </c>
      <c r="D11759" s="3" t="s">
        <v>20</v>
      </c>
      <c r="E11759">
        <v>2017</v>
      </c>
      <c r="F11759" s="3" t="s">
        <v>519</v>
      </c>
      <c r="G11759">
        <v>97.1</v>
      </c>
      <c r="H11759">
        <v>472.9</v>
      </c>
      <c r="I11759">
        <v>564.9</v>
      </c>
      <c r="J11759">
        <v>248.5</v>
      </c>
      <c r="K11759">
        <v>86.8</v>
      </c>
      <c r="L11759">
        <v>234.3</v>
      </c>
      <c r="M11759">
        <v>450</v>
      </c>
      <c r="N11759">
        <v>408.6</v>
      </c>
      <c r="O11759">
        <v>359.3</v>
      </c>
      <c r="P11759">
        <v>406.1</v>
      </c>
      <c r="Q11759">
        <v>232.9</v>
      </c>
      <c r="R11759">
        <v>225</v>
      </c>
      <c r="S11759">
        <v>224.2</v>
      </c>
      <c r="T11759">
        <v>145.30000000000001</v>
      </c>
    </row>
    <row r="11760" spans="1:20" x14ac:dyDescent="0.35">
      <c r="A11760">
        <f t="shared" si="362"/>
        <v>11760</v>
      </c>
      <c r="B11760" s="3" t="s">
        <v>101</v>
      </c>
      <c r="C11760" s="3" t="s">
        <v>77</v>
      </c>
      <c r="D11760" s="3" t="s">
        <v>20</v>
      </c>
      <c r="E11760">
        <v>2018</v>
      </c>
      <c r="F11760" s="3" t="s">
        <v>520</v>
      </c>
      <c r="G11760">
        <v>101.7</v>
      </c>
      <c r="H11760">
        <v>193.1</v>
      </c>
      <c r="I11760">
        <v>460.3</v>
      </c>
      <c r="J11760">
        <v>176.1</v>
      </c>
      <c r="K11760">
        <v>242.2</v>
      </c>
      <c r="L11760">
        <v>288</v>
      </c>
      <c r="M11760">
        <v>79.400000000000006</v>
      </c>
      <c r="N11760">
        <v>110.1</v>
      </c>
      <c r="O11760">
        <v>292.2</v>
      </c>
      <c r="P11760">
        <v>397.9</v>
      </c>
      <c r="Q11760">
        <v>221.6</v>
      </c>
      <c r="R11760">
        <v>218.8</v>
      </c>
      <c r="S11760">
        <v>217</v>
      </c>
      <c r="T11760">
        <v>138.19999999999999</v>
      </c>
    </row>
    <row r="11761" spans="1:20" x14ac:dyDescent="0.35">
      <c r="A11761">
        <f t="shared" si="362"/>
        <v>11761</v>
      </c>
      <c r="B11761" s="3" t="s">
        <v>101</v>
      </c>
      <c r="C11761" s="3" t="s">
        <v>77</v>
      </c>
      <c r="D11761" s="3" t="s">
        <v>20</v>
      </c>
      <c r="E11761">
        <v>2019</v>
      </c>
      <c r="F11761" s="3" t="s">
        <v>521</v>
      </c>
      <c r="G11761">
        <v>95.3</v>
      </c>
      <c r="H11761">
        <v>220.5</v>
      </c>
      <c r="I11761">
        <v>352.4</v>
      </c>
      <c r="J11761">
        <v>88</v>
      </c>
      <c r="K11761">
        <v>88</v>
      </c>
      <c r="L11761">
        <v>123.5</v>
      </c>
      <c r="M11761">
        <v>89</v>
      </c>
      <c r="N11761">
        <v>142.69999999999999</v>
      </c>
      <c r="O11761">
        <v>317.10000000000002</v>
      </c>
      <c r="P11761">
        <v>358.9</v>
      </c>
      <c r="Q11761">
        <v>158.9</v>
      </c>
      <c r="R11761">
        <v>161.9</v>
      </c>
      <c r="S11761">
        <v>162</v>
      </c>
      <c r="T11761">
        <v>136</v>
      </c>
    </row>
    <row r="11762" spans="1:20" x14ac:dyDescent="0.35">
      <c r="A11762">
        <f t="shared" si="362"/>
        <v>11762</v>
      </c>
      <c r="B11762" s="3" t="s">
        <v>101</v>
      </c>
      <c r="C11762" s="3" t="s">
        <v>95</v>
      </c>
      <c r="D11762" s="3" t="s">
        <v>20</v>
      </c>
      <c r="E11762">
        <v>2010</v>
      </c>
      <c r="F11762" s="3" t="s">
        <v>522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1.6</v>
      </c>
      <c r="Q11762">
        <v>0</v>
      </c>
      <c r="R11762">
        <v>0</v>
      </c>
      <c r="S11762">
        <v>0</v>
      </c>
      <c r="T11762">
        <v>0</v>
      </c>
    </row>
    <row r="11763" spans="1:20" x14ac:dyDescent="0.35">
      <c r="A11763">
        <f t="shared" si="362"/>
        <v>11763</v>
      </c>
      <c r="B11763" s="3" t="s">
        <v>101</v>
      </c>
      <c r="C11763" s="3" t="s">
        <v>95</v>
      </c>
      <c r="D11763" s="3" t="s">
        <v>20</v>
      </c>
      <c r="E11763">
        <v>2011</v>
      </c>
      <c r="F11763" s="3" t="s">
        <v>523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0.2</v>
      </c>
      <c r="O11763">
        <v>1.3</v>
      </c>
      <c r="P11763">
        <v>0</v>
      </c>
      <c r="Q11763">
        <v>0</v>
      </c>
      <c r="R11763">
        <v>0</v>
      </c>
      <c r="S11763">
        <v>0</v>
      </c>
      <c r="T11763">
        <v>0</v>
      </c>
    </row>
    <row r="11764" spans="1:20" x14ac:dyDescent="0.35">
      <c r="A11764">
        <f t="shared" si="362"/>
        <v>11764</v>
      </c>
      <c r="B11764" s="3" t="s">
        <v>101</v>
      </c>
      <c r="C11764" s="3" t="s">
        <v>95</v>
      </c>
      <c r="D11764" s="3" t="s">
        <v>20</v>
      </c>
      <c r="E11764">
        <v>2012</v>
      </c>
      <c r="F11764" s="3" t="s">
        <v>524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7</v>
      </c>
      <c r="Q11764">
        <v>13.4</v>
      </c>
      <c r="R11764">
        <v>0</v>
      </c>
      <c r="S11764">
        <v>0</v>
      </c>
      <c r="T11764">
        <v>0</v>
      </c>
    </row>
    <row r="11765" spans="1:20" x14ac:dyDescent="0.35">
      <c r="A11765">
        <f t="shared" si="362"/>
        <v>11765</v>
      </c>
      <c r="B11765" s="3" t="s">
        <v>101</v>
      </c>
      <c r="C11765" s="3" t="s">
        <v>95</v>
      </c>
      <c r="D11765" s="3" t="s">
        <v>20</v>
      </c>
      <c r="E11765">
        <v>2013</v>
      </c>
      <c r="F11765" s="3" t="s">
        <v>525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1.2</v>
      </c>
      <c r="Q11765">
        <v>2.2000000000000002</v>
      </c>
      <c r="R11765">
        <v>0</v>
      </c>
      <c r="S11765">
        <v>0</v>
      </c>
      <c r="T11765">
        <v>0</v>
      </c>
    </row>
    <row r="11766" spans="1:20" x14ac:dyDescent="0.35">
      <c r="A11766">
        <f t="shared" si="362"/>
        <v>11766</v>
      </c>
      <c r="B11766" s="3" t="s">
        <v>101</v>
      </c>
      <c r="C11766" s="3" t="s">
        <v>95</v>
      </c>
      <c r="D11766" s="3" t="s">
        <v>20</v>
      </c>
      <c r="E11766">
        <v>2014</v>
      </c>
      <c r="F11766" s="3" t="s">
        <v>526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  <c r="Q11766">
        <v>0</v>
      </c>
      <c r="R11766">
        <v>0</v>
      </c>
      <c r="S11766">
        <v>0</v>
      </c>
      <c r="T11766">
        <v>0</v>
      </c>
    </row>
    <row r="11767" spans="1:20" x14ac:dyDescent="0.35">
      <c r="A11767">
        <f t="shared" si="362"/>
        <v>11767</v>
      </c>
      <c r="B11767" s="3" t="s">
        <v>101</v>
      </c>
      <c r="C11767" s="3" t="s">
        <v>95</v>
      </c>
      <c r="D11767" s="3" t="s">
        <v>20</v>
      </c>
      <c r="E11767">
        <v>2015</v>
      </c>
      <c r="F11767" s="3" t="s">
        <v>527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0</v>
      </c>
      <c r="T11767">
        <v>0</v>
      </c>
    </row>
    <row r="11768" spans="1:20" x14ac:dyDescent="0.35">
      <c r="A11768">
        <f t="shared" si="362"/>
        <v>11768</v>
      </c>
      <c r="B11768" s="3" t="s">
        <v>101</v>
      </c>
      <c r="C11768" s="3" t="s">
        <v>95</v>
      </c>
      <c r="D11768" s="3" t="s">
        <v>20</v>
      </c>
      <c r="E11768">
        <v>2016</v>
      </c>
      <c r="F11768" s="3" t="s">
        <v>528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  <c r="Q11768">
        <v>0</v>
      </c>
      <c r="R11768">
        <v>0</v>
      </c>
      <c r="S11768">
        <v>0</v>
      </c>
      <c r="T11768">
        <v>0</v>
      </c>
    </row>
    <row r="11769" spans="1:20" x14ac:dyDescent="0.35">
      <c r="A11769">
        <f t="shared" si="362"/>
        <v>11769</v>
      </c>
      <c r="B11769" s="3" t="s">
        <v>101</v>
      </c>
      <c r="C11769" s="3" t="s">
        <v>95</v>
      </c>
      <c r="D11769" s="3" t="s">
        <v>20</v>
      </c>
      <c r="E11769">
        <v>2017</v>
      </c>
      <c r="F11769" s="3" t="s">
        <v>529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  <c r="Q11769">
        <v>0</v>
      </c>
      <c r="R11769">
        <v>0</v>
      </c>
      <c r="S11769">
        <v>0</v>
      </c>
      <c r="T11769">
        <v>0</v>
      </c>
    </row>
    <row r="11770" spans="1:20" x14ac:dyDescent="0.35">
      <c r="A11770">
        <f t="shared" si="362"/>
        <v>11770</v>
      </c>
      <c r="B11770" s="3" t="s">
        <v>101</v>
      </c>
      <c r="C11770" s="3" t="s">
        <v>95</v>
      </c>
      <c r="D11770" s="3" t="s">
        <v>20</v>
      </c>
      <c r="E11770">
        <v>2018</v>
      </c>
      <c r="F11770" s="3" t="s">
        <v>530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  <c r="Q11770">
        <v>0</v>
      </c>
      <c r="R11770">
        <v>0</v>
      </c>
      <c r="S11770">
        <v>0</v>
      </c>
      <c r="T11770">
        <v>0</v>
      </c>
    </row>
    <row r="11771" spans="1:20" x14ac:dyDescent="0.35">
      <c r="A11771">
        <f t="shared" si="362"/>
        <v>11771</v>
      </c>
      <c r="B11771" s="3" t="s">
        <v>101</v>
      </c>
      <c r="C11771" s="3" t="s">
        <v>95</v>
      </c>
      <c r="D11771" s="3" t="s">
        <v>20</v>
      </c>
      <c r="E11771">
        <v>2019</v>
      </c>
      <c r="F11771" s="3" t="s">
        <v>531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0</v>
      </c>
      <c r="S11771">
        <v>0</v>
      </c>
      <c r="T11771">
        <v>0</v>
      </c>
    </row>
    <row r="11772" spans="1:20" x14ac:dyDescent="0.35">
      <c r="A11772">
        <f t="shared" si="362"/>
        <v>11772</v>
      </c>
      <c r="B11772" s="3" t="s">
        <v>101</v>
      </c>
      <c r="C11772" s="3" t="s">
        <v>86</v>
      </c>
      <c r="D11772" s="3" t="s">
        <v>20</v>
      </c>
      <c r="E11772">
        <v>2010</v>
      </c>
      <c r="F11772" s="3" t="s">
        <v>532</v>
      </c>
      <c r="G11772">
        <v>4.5</v>
      </c>
      <c r="H11772">
        <v>7.4</v>
      </c>
      <c r="I11772">
        <v>18.3</v>
      </c>
      <c r="J11772">
        <v>4</v>
      </c>
      <c r="K11772">
        <v>4</v>
      </c>
      <c r="L11772">
        <v>4</v>
      </c>
      <c r="M11772">
        <v>4</v>
      </c>
      <c r="N11772">
        <v>4</v>
      </c>
      <c r="O11772">
        <v>7.9</v>
      </c>
      <c r="P11772">
        <v>22.8</v>
      </c>
      <c r="Q11772">
        <v>8.3000000000000007</v>
      </c>
      <c r="R11772">
        <v>7</v>
      </c>
      <c r="S11772">
        <v>7</v>
      </c>
      <c r="T11772">
        <v>8</v>
      </c>
    </row>
    <row r="11773" spans="1:20" x14ac:dyDescent="0.35">
      <c r="A11773">
        <f t="shared" si="362"/>
        <v>11773</v>
      </c>
      <c r="B11773" s="3" t="s">
        <v>101</v>
      </c>
      <c r="C11773" s="3" t="s">
        <v>86</v>
      </c>
      <c r="D11773" s="3" t="s">
        <v>20</v>
      </c>
      <c r="E11773">
        <v>2011</v>
      </c>
      <c r="F11773" s="3" t="s">
        <v>533</v>
      </c>
      <c r="G11773">
        <v>5.8</v>
      </c>
      <c r="H11773">
        <v>10.3</v>
      </c>
      <c r="I11773">
        <v>18.2</v>
      </c>
      <c r="J11773">
        <v>4.5</v>
      </c>
      <c r="K11773">
        <v>14.5</v>
      </c>
      <c r="L11773">
        <v>15.6</v>
      </c>
      <c r="M11773">
        <v>9.6</v>
      </c>
      <c r="N11773">
        <v>13.3</v>
      </c>
      <c r="O11773">
        <v>19.8</v>
      </c>
      <c r="P11773">
        <v>20.8</v>
      </c>
      <c r="Q11773">
        <v>13</v>
      </c>
      <c r="R11773">
        <v>15.5</v>
      </c>
      <c r="S11773">
        <v>14.2</v>
      </c>
      <c r="T11773">
        <v>6.3</v>
      </c>
    </row>
    <row r="11774" spans="1:20" x14ac:dyDescent="0.35">
      <c r="A11774">
        <f t="shared" si="362"/>
        <v>11774</v>
      </c>
      <c r="B11774" s="3" t="s">
        <v>101</v>
      </c>
      <c r="C11774" s="3" t="s">
        <v>86</v>
      </c>
      <c r="D11774" s="3" t="s">
        <v>20</v>
      </c>
      <c r="E11774">
        <v>2012</v>
      </c>
      <c r="F11774" s="3" t="s">
        <v>534</v>
      </c>
      <c r="G11774">
        <v>4.0999999999999996</v>
      </c>
      <c r="H11774">
        <v>13.4</v>
      </c>
      <c r="I11774">
        <v>18.100000000000001</v>
      </c>
      <c r="J11774">
        <v>4</v>
      </c>
      <c r="K11774">
        <v>4</v>
      </c>
      <c r="L11774">
        <v>6.9</v>
      </c>
      <c r="M11774">
        <v>23.2</v>
      </c>
      <c r="N11774">
        <v>16.2</v>
      </c>
      <c r="O11774">
        <v>14.4</v>
      </c>
      <c r="P11774">
        <v>31.4</v>
      </c>
      <c r="Q11774">
        <v>37.6</v>
      </c>
      <c r="R11774">
        <v>18.600000000000001</v>
      </c>
      <c r="S11774">
        <v>13.5</v>
      </c>
      <c r="T11774">
        <v>8.1999999999999993</v>
      </c>
    </row>
    <row r="11775" spans="1:20" x14ac:dyDescent="0.35">
      <c r="A11775">
        <f t="shared" si="362"/>
        <v>11775</v>
      </c>
      <c r="B11775" s="3" t="s">
        <v>101</v>
      </c>
      <c r="C11775" s="3" t="s">
        <v>86</v>
      </c>
      <c r="D11775" s="3" t="s">
        <v>20</v>
      </c>
      <c r="E11775">
        <v>2013</v>
      </c>
      <c r="F11775" s="3" t="s">
        <v>535</v>
      </c>
      <c r="G11775">
        <v>4</v>
      </c>
      <c r="H11775">
        <v>17.899999999999999</v>
      </c>
      <c r="I11775">
        <v>21.7</v>
      </c>
      <c r="J11775">
        <v>11.4</v>
      </c>
      <c r="K11775">
        <v>4</v>
      </c>
      <c r="L11775">
        <v>4</v>
      </c>
      <c r="M11775">
        <v>4</v>
      </c>
      <c r="N11775">
        <v>4.5</v>
      </c>
      <c r="O11775">
        <v>20.9</v>
      </c>
      <c r="P11775">
        <v>22.7</v>
      </c>
      <c r="Q11775">
        <v>22.3</v>
      </c>
      <c r="R11775">
        <v>14</v>
      </c>
      <c r="S11775">
        <v>12</v>
      </c>
      <c r="T11775">
        <v>6.2</v>
      </c>
    </row>
    <row r="11776" spans="1:20" x14ac:dyDescent="0.35">
      <c r="A11776">
        <f t="shared" si="362"/>
        <v>11776</v>
      </c>
      <c r="B11776" s="3" t="s">
        <v>101</v>
      </c>
      <c r="C11776" s="3" t="s">
        <v>86</v>
      </c>
      <c r="D11776" s="3" t="s">
        <v>20</v>
      </c>
      <c r="E11776">
        <v>2014</v>
      </c>
      <c r="F11776" s="3" t="s">
        <v>536</v>
      </c>
      <c r="G11776">
        <v>4.2</v>
      </c>
      <c r="H11776">
        <v>15.8</v>
      </c>
      <c r="I11776">
        <v>10.7</v>
      </c>
      <c r="J11776">
        <v>4</v>
      </c>
      <c r="K11776">
        <v>4</v>
      </c>
      <c r="L11776">
        <v>7.1</v>
      </c>
      <c r="M11776">
        <v>25.4</v>
      </c>
      <c r="N11776">
        <v>24.8</v>
      </c>
      <c r="O11776">
        <v>19.8</v>
      </c>
      <c r="P11776">
        <v>19.7</v>
      </c>
      <c r="Q11776">
        <v>13.9</v>
      </c>
      <c r="R11776">
        <v>9.9</v>
      </c>
      <c r="S11776">
        <v>9</v>
      </c>
      <c r="T11776">
        <v>8.6999999999999993</v>
      </c>
    </row>
    <row r="11777" spans="1:20" x14ac:dyDescent="0.35">
      <c r="A11777">
        <f t="shared" si="362"/>
        <v>11777</v>
      </c>
      <c r="B11777" s="3" t="s">
        <v>101</v>
      </c>
      <c r="C11777" s="3" t="s">
        <v>86</v>
      </c>
      <c r="D11777" s="3" t="s">
        <v>20</v>
      </c>
      <c r="E11777">
        <v>2015</v>
      </c>
      <c r="F11777" s="3" t="s">
        <v>537</v>
      </c>
      <c r="G11777">
        <v>4.0999999999999996</v>
      </c>
      <c r="H11777">
        <v>15.7</v>
      </c>
      <c r="I11777">
        <v>21.1</v>
      </c>
      <c r="J11777">
        <v>4.0999999999999996</v>
      </c>
      <c r="K11777">
        <v>4</v>
      </c>
      <c r="L11777">
        <v>4.0999999999999996</v>
      </c>
      <c r="M11777">
        <v>7</v>
      </c>
      <c r="N11777">
        <v>10</v>
      </c>
      <c r="O11777">
        <v>17.3</v>
      </c>
      <c r="P11777">
        <v>14</v>
      </c>
      <c r="Q11777">
        <v>8.8000000000000007</v>
      </c>
      <c r="R11777">
        <v>7.2</v>
      </c>
      <c r="S11777">
        <v>7.2</v>
      </c>
      <c r="T11777">
        <v>6.1</v>
      </c>
    </row>
    <row r="11778" spans="1:20" x14ac:dyDescent="0.35">
      <c r="A11778">
        <f t="shared" si="362"/>
        <v>11778</v>
      </c>
      <c r="B11778" s="3" t="s">
        <v>101</v>
      </c>
      <c r="C11778" s="3" t="s">
        <v>86</v>
      </c>
      <c r="D11778" s="3" t="s">
        <v>20</v>
      </c>
      <c r="E11778">
        <v>2016</v>
      </c>
      <c r="F11778" s="3" t="s">
        <v>538</v>
      </c>
      <c r="G11778">
        <v>4</v>
      </c>
      <c r="H11778">
        <v>7.5</v>
      </c>
      <c r="I11778">
        <v>18.5</v>
      </c>
      <c r="J11778">
        <v>5.4</v>
      </c>
      <c r="K11778">
        <v>4.0999999999999996</v>
      </c>
      <c r="L11778">
        <v>11.7</v>
      </c>
      <c r="M11778">
        <v>11.1</v>
      </c>
      <c r="N11778">
        <v>17.399999999999999</v>
      </c>
      <c r="O11778">
        <v>20.399999999999999</v>
      </c>
      <c r="P11778">
        <v>9.3000000000000007</v>
      </c>
      <c r="Q11778">
        <v>7</v>
      </c>
      <c r="R11778">
        <v>7</v>
      </c>
      <c r="S11778">
        <v>7</v>
      </c>
      <c r="T11778">
        <v>6.3</v>
      </c>
    </row>
    <row r="11779" spans="1:20" x14ac:dyDescent="0.35">
      <c r="A11779">
        <f t="shared" ref="A11779:A11842" si="363">A11778+1</f>
        <v>11779</v>
      </c>
      <c r="B11779" s="3" t="s">
        <v>101</v>
      </c>
      <c r="C11779" s="3" t="s">
        <v>86</v>
      </c>
      <c r="D11779" s="3" t="s">
        <v>20</v>
      </c>
      <c r="E11779">
        <v>2017</v>
      </c>
      <c r="F11779" s="3" t="s">
        <v>539</v>
      </c>
      <c r="G11779">
        <v>4</v>
      </c>
      <c r="H11779">
        <v>19.5</v>
      </c>
      <c r="I11779">
        <v>25.3</v>
      </c>
      <c r="J11779">
        <v>12</v>
      </c>
      <c r="K11779">
        <v>4.2</v>
      </c>
      <c r="L11779">
        <v>11.7</v>
      </c>
      <c r="M11779">
        <v>23.9</v>
      </c>
      <c r="N11779">
        <v>22.9</v>
      </c>
      <c r="O11779">
        <v>19.399999999999999</v>
      </c>
      <c r="P11779">
        <v>18.399999999999999</v>
      </c>
      <c r="Q11779">
        <v>9.6</v>
      </c>
      <c r="R11779">
        <v>9</v>
      </c>
      <c r="S11779">
        <v>9</v>
      </c>
      <c r="T11779">
        <v>6.3</v>
      </c>
    </row>
    <row r="11780" spans="1:20" x14ac:dyDescent="0.35">
      <c r="A11780">
        <f t="shared" si="363"/>
        <v>11780</v>
      </c>
      <c r="B11780" s="3" t="s">
        <v>101</v>
      </c>
      <c r="C11780" s="3" t="s">
        <v>86</v>
      </c>
      <c r="D11780" s="3" t="s">
        <v>20</v>
      </c>
      <c r="E11780">
        <v>2018</v>
      </c>
      <c r="F11780" s="3" t="s">
        <v>540</v>
      </c>
      <c r="G11780">
        <v>4.3</v>
      </c>
      <c r="H11780">
        <v>8.1999999999999993</v>
      </c>
      <c r="I11780">
        <v>20.399999999999999</v>
      </c>
      <c r="J11780">
        <v>8.3000000000000007</v>
      </c>
      <c r="K11780">
        <v>11.8</v>
      </c>
      <c r="L11780">
        <v>15.5</v>
      </c>
      <c r="M11780">
        <v>4.5</v>
      </c>
      <c r="N11780">
        <v>6.2</v>
      </c>
      <c r="O11780">
        <v>14.1</v>
      </c>
      <c r="P11780">
        <v>17.2</v>
      </c>
      <c r="Q11780">
        <v>9.1</v>
      </c>
      <c r="R11780">
        <v>9</v>
      </c>
      <c r="S11780">
        <v>9</v>
      </c>
      <c r="T11780">
        <v>6.1</v>
      </c>
    </row>
    <row r="11781" spans="1:20" x14ac:dyDescent="0.35">
      <c r="A11781">
        <f t="shared" si="363"/>
        <v>11781</v>
      </c>
      <c r="B11781" s="3" t="s">
        <v>101</v>
      </c>
      <c r="C11781" s="3" t="s">
        <v>86</v>
      </c>
      <c r="D11781" s="3" t="s">
        <v>20</v>
      </c>
      <c r="E11781">
        <v>2019</v>
      </c>
      <c r="F11781" s="3" t="s">
        <v>541</v>
      </c>
      <c r="G11781">
        <v>4</v>
      </c>
      <c r="H11781">
        <v>9.4</v>
      </c>
      <c r="I11781">
        <v>15.7</v>
      </c>
      <c r="J11781">
        <v>4</v>
      </c>
      <c r="K11781">
        <v>4</v>
      </c>
      <c r="L11781">
        <v>5.6</v>
      </c>
      <c r="M11781">
        <v>4</v>
      </c>
      <c r="N11781">
        <v>6.4</v>
      </c>
      <c r="O11781">
        <v>14.5</v>
      </c>
      <c r="P11781">
        <v>16.3</v>
      </c>
      <c r="Q11781">
        <v>7</v>
      </c>
      <c r="R11781">
        <v>7</v>
      </c>
      <c r="S11781">
        <v>7</v>
      </c>
      <c r="T11781">
        <v>6</v>
      </c>
    </row>
    <row r="11782" spans="1:20" x14ac:dyDescent="0.35">
      <c r="A11782">
        <f t="shared" si="363"/>
        <v>11782</v>
      </c>
      <c r="B11782" s="3" t="s">
        <v>101</v>
      </c>
      <c r="C11782" s="3" t="s">
        <v>75</v>
      </c>
      <c r="D11782" s="3" t="s">
        <v>61</v>
      </c>
      <c r="E11782">
        <v>2010</v>
      </c>
      <c r="F11782" s="3" t="s">
        <v>542</v>
      </c>
      <c r="G11782">
        <v>539.6</v>
      </c>
      <c r="H11782">
        <v>539.4</v>
      </c>
      <c r="I11782">
        <v>539.1</v>
      </c>
      <c r="J11782">
        <v>539.1</v>
      </c>
      <c r="K11782">
        <v>539.29999999999995</v>
      </c>
      <c r="L11782">
        <v>538</v>
      </c>
      <c r="M11782">
        <v>537.4</v>
      </c>
      <c r="N11782">
        <v>537.29999999999995</v>
      </c>
      <c r="O11782">
        <v>537.5</v>
      </c>
      <c r="P11782">
        <v>537.5</v>
      </c>
      <c r="Q11782">
        <v>537.5</v>
      </c>
      <c r="R11782">
        <v>537.6</v>
      </c>
      <c r="S11782">
        <v>537.6</v>
      </c>
      <c r="T11782">
        <v>539.1</v>
      </c>
    </row>
    <row r="11783" spans="1:20" x14ac:dyDescent="0.35">
      <c r="A11783">
        <f t="shared" si="363"/>
        <v>11783</v>
      </c>
      <c r="B11783" s="3" t="s">
        <v>101</v>
      </c>
      <c r="C11783" s="3" t="s">
        <v>75</v>
      </c>
      <c r="D11783" s="3" t="s">
        <v>61</v>
      </c>
      <c r="E11783">
        <v>2011</v>
      </c>
      <c r="F11783" s="3" t="s">
        <v>543</v>
      </c>
      <c r="G11783">
        <v>539.1</v>
      </c>
      <c r="H11783">
        <v>539.20000000000005</v>
      </c>
      <c r="I11783">
        <v>539.4</v>
      </c>
      <c r="J11783">
        <v>539.79999999999995</v>
      </c>
      <c r="K11783">
        <v>539</v>
      </c>
      <c r="L11783">
        <v>538.6</v>
      </c>
      <c r="M11783">
        <v>537.4</v>
      </c>
      <c r="N11783">
        <v>537.4</v>
      </c>
      <c r="O11783">
        <v>537.9</v>
      </c>
      <c r="P11783">
        <v>537.6</v>
      </c>
      <c r="Q11783">
        <v>537.29999999999995</v>
      </c>
      <c r="R11783">
        <v>537.70000000000005</v>
      </c>
      <c r="S11783">
        <v>537.4</v>
      </c>
      <c r="T11783">
        <v>538.5</v>
      </c>
    </row>
    <row r="11784" spans="1:20" x14ac:dyDescent="0.35">
      <c r="A11784">
        <f t="shared" si="363"/>
        <v>11784</v>
      </c>
      <c r="B11784" s="3" t="s">
        <v>101</v>
      </c>
      <c r="C11784" s="3" t="s">
        <v>75</v>
      </c>
      <c r="D11784" s="3" t="s">
        <v>61</v>
      </c>
      <c r="E11784">
        <v>2012</v>
      </c>
      <c r="F11784" s="3" t="s">
        <v>544</v>
      </c>
      <c r="G11784">
        <v>539</v>
      </c>
      <c r="H11784">
        <v>539.4</v>
      </c>
      <c r="I11784">
        <v>539.20000000000005</v>
      </c>
      <c r="J11784">
        <v>539.1</v>
      </c>
      <c r="K11784">
        <v>539.1</v>
      </c>
      <c r="L11784">
        <v>539.79999999999995</v>
      </c>
      <c r="M11784">
        <v>537.4</v>
      </c>
      <c r="N11784">
        <v>537.70000000000005</v>
      </c>
      <c r="O11784">
        <v>537.20000000000005</v>
      </c>
      <c r="P11784">
        <v>537.5</v>
      </c>
      <c r="Q11784">
        <v>537.20000000000005</v>
      </c>
      <c r="R11784">
        <v>537.4</v>
      </c>
      <c r="S11784">
        <v>537.4</v>
      </c>
      <c r="T11784">
        <v>538.6</v>
      </c>
    </row>
    <row r="11785" spans="1:20" x14ac:dyDescent="0.35">
      <c r="A11785">
        <f t="shared" si="363"/>
        <v>11785</v>
      </c>
      <c r="B11785" s="3" t="s">
        <v>101</v>
      </c>
      <c r="C11785" s="3" t="s">
        <v>75</v>
      </c>
      <c r="D11785" s="3" t="s">
        <v>61</v>
      </c>
      <c r="E11785">
        <v>2013</v>
      </c>
      <c r="F11785" s="3" t="s">
        <v>545</v>
      </c>
      <c r="G11785">
        <v>539</v>
      </c>
      <c r="H11785">
        <v>539.4</v>
      </c>
      <c r="I11785">
        <v>539.5</v>
      </c>
      <c r="J11785">
        <v>539.5</v>
      </c>
      <c r="K11785">
        <v>539.29999999999995</v>
      </c>
      <c r="L11785">
        <v>538.1</v>
      </c>
      <c r="M11785">
        <v>537.29999999999995</v>
      </c>
      <c r="N11785">
        <v>537.6</v>
      </c>
      <c r="O11785">
        <v>537.1</v>
      </c>
      <c r="P11785">
        <v>537.20000000000005</v>
      </c>
      <c r="Q11785">
        <v>537.70000000000005</v>
      </c>
      <c r="R11785">
        <v>537.4</v>
      </c>
      <c r="S11785">
        <v>537.6</v>
      </c>
      <c r="T11785">
        <v>539.20000000000005</v>
      </c>
    </row>
    <row r="11786" spans="1:20" x14ac:dyDescent="0.35">
      <c r="A11786">
        <f t="shared" si="363"/>
        <v>11786</v>
      </c>
      <c r="B11786" s="3" t="s">
        <v>101</v>
      </c>
      <c r="C11786" s="3" t="s">
        <v>75</v>
      </c>
      <c r="D11786" s="3" t="s">
        <v>61</v>
      </c>
      <c r="E11786">
        <v>2014</v>
      </c>
      <c r="F11786" s="3" t="s">
        <v>546</v>
      </c>
      <c r="G11786">
        <v>538.79999999999995</v>
      </c>
      <c r="H11786">
        <v>538.9</v>
      </c>
      <c r="I11786">
        <v>538.9</v>
      </c>
      <c r="J11786">
        <v>539.4</v>
      </c>
      <c r="K11786">
        <v>539.5</v>
      </c>
      <c r="L11786">
        <v>538.6</v>
      </c>
      <c r="M11786">
        <v>537.5</v>
      </c>
      <c r="N11786">
        <v>537.20000000000005</v>
      </c>
      <c r="O11786">
        <v>537.4</v>
      </c>
      <c r="P11786">
        <v>537.70000000000005</v>
      </c>
      <c r="Q11786">
        <v>537.79999999999995</v>
      </c>
      <c r="R11786">
        <v>537.20000000000005</v>
      </c>
      <c r="S11786">
        <v>537.6</v>
      </c>
      <c r="T11786">
        <v>538.4</v>
      </c>
    </row>
    <row r="11787" spans="1:20" x14ac:dyDescent="0.35">
      <c r="A11787">
        <f t="shared" si="363"/>
        <v>11787</v>
      </c>
      <c r="B11787" s="3" t="s">
        <v>101</v>
      </c>
      <c r="C11787" s="3" t="s">
        <v>75</v>
      </c>
      <c r="D11787" s="3" t="s">
        <v>61</v>
      </c>
      <c r="E11787">
        <v>2015</v>
      </c>
      <c r="F11787" s="3" t="s">
        <v>547</v>
      </c>
      <c r="G11787">
        <v>539</v>
      </c>
      <c r="H11787">
        <v>539.4</v>
      </c>
      <c r="I11787">
        <v>539.29999999999995</v>
      </c>
      <c r="J11787">
        <v>539.4</v>
      </c>
      <c r="K11787">
        <v>538.9</v>
      </c>
      <c r="L11787">
        <v>538.6</v>
      </c>
      <c r="M11787">
        <v>537.29999999999995</v>
      </c>
      <c r="N11787">
        <v>537.5</v>
      </c>
      <c r="O11787">
        <v>537.5</v>
      </c>
      <c r="P11787">
        <v>537.70000000000005</v>
      </c>
      <c r="Q11787">
        <v>537.5</v>
      </c>
      <c r="R11787">
        <v>537.6</v>
      </c>
      <c r="S11787">
        <v>537.70000000000005</v>
      </c>
      <c r="T11787">
        <v>539</v>
      </c>
    </row>
    <row r="11788" spans="1:20" x14ac:dyDescent="0.35">
      <c r="A11788">
        <f t="shared" si="363"/>
        <v>11788</v>
      </c>
      <c r="B11788" s="3" t="s">
        <v>101</v>
      </c>
      <c r="C11788" s="3" t="s">
        <v>75</v>
      </c>
      <c r="D11788" s="3" t="s">
        <v>61</v>
      </c>
      <c r="E11788">
        <v>2016</v>
      </c>
      <c r="F11788" s="3" t="s">
        <v>548</v>
      </c>
      <c r="G11788">
        <v>539</v>
      </c>
      <c r="H11788">
        <v>538.29999999999995</v>
      </c>
      <c r="I11788">
        <v>539.29999999999995</v>
      </c>
      <c r="J11788">
        <v>539</v>
      </c>
      <c r="K11788">
        <v>539.20000000000005</v>
      </c>
      <c r="L11788">
        <v>538</v>
      </c>
      <c r="M11788">
        <v>537.4</v>
      </c>
      <c r="N11788">
        <v>537.5</v>
      </c>
      <c r="O11788">
        <v>537.70000000000005</v>
      </c>
      <c r="P11788">
        <v>537.5</v>
      </c>
      <c r="Q11788">
        <v>537.29999999999995</v>
      </c>
      <c r="R11788">
        <v>537.5</v>
      </c>
      <c r="S11788">
        <v>537.29999999999995</v>
      </c>
      <c r="T11788">
        <v>539.20000000000005</v>
      </c>
    </row>
    <row r="11789" spans="1:20" x14ac:dyDescent="0.35">
      <c r="A11789">
        <f t="shared" si="363"/>
        <v>11789</v>
      </c>
      <c r="B11789" s="3" t="s">
        <v>101</v>
      </c>
      <c r="C11789" s="3" t="s">
        <v>75</v>
      </c>
      <c r="D11789" s="3" t="s">
        <v>61</v>
      </c>
      <c r="E11789">
        <v>2017</v>
      </c>
      <c r="F11789" s="3" t="s">
        <v>549</v>
      </c>
      <c r="G11789">
        <v>539.20000000000005</v>
      </c>
      <c r="H11789">
        <v>539.29999999999995</v>
      </c>
      <c r="I11789">
        <v>539.4</v>
      </c>
      <c r="J11789">
        <v>538</v>
      </c>
      <c r="K11789">
        <v>538.70000000000005</v>
      </c>
      <c r="L11789">
        <v>537.5</v>
      </c>
      <c r="M11789">
        <v>537.4</v>
      </c>
      <c r="N11789">
        <v>537.70000000000005</v>
      </c>
      <c r="O11789">
        <v>537.4</v>
      </c>
      <c r="P11789">
        <v>537.6</v>
      </c>
      <c r="Q11789">
        <v>537.29999999999995</v>
      </c>
      <c r="R11789">
        <v>537.79999999999995</v>
      </c>
      <c r="S11789">
        <v>537.79999999999995</v>
      </c>
      <c r="T11789">
        <v>538.70000000000005</v>
      </c>
    </row>
    <row r="11790" spans="1:20" x14ac:dyDescent="0.35">
      <c r="A11790">
        <f t="shared" si="363"/>
        <v>11790</v>
      </c>
      <c r="B11790" s="3" t="s">
        <v>101</v>
      </c>
      <c r="C11790" s="3" t="s">
        <v>75</v>
      </c>
      <c r="D11790" s="3" t="s">
        <v>61</v>
      </c>
      <c r="E11790">
        <v>2018</v>
      </c>
      <c r="F11790" s="3" t="s">
        <v>550</v>
      </c>
      <c r="G11790">
        <v>538.79999999999995</v>
      </c>
      <c r="H11790">
        <v>538.79999999999995</v>
      </c>
      <c r="I11790">
        <v>539.6</v>
      </c>
      <c r="J11790">
        <v>538.1</v>
      </c>
      <c r="K11790">
        <v>539.4</v>
      </c>
      <c r="L11790">
        <v>538</v>
      </c>
      <c r="M11790">
        <v>537.20000000000005</v>
      </c>
      <c r="N11790">
        <v>537.5</v>
      </c>
      <c r="O11790">
        <v>537.6</v>
      </c>
      <c r="P11790">
        <v>537.79999999999995</v>
      </c>
      <c r="Q11790">
        <v>537.5</v>
      </c>
      <c r="R11790">
        <v>537.6</v>
      </c>
      <c r="S11790">
        <v>537.5</v>
      </c>
      <c r="T11790">
        <v>538.70000000000005</v>
      </c>
    </row>
    <row r="11791" spans="1:20" x14ac:dyDescent="0.35">
      <c r="A11791">
        <f t="shared" si="363"/>
        <v>11791</v>
      </c>
      <c r="B11791" s="3" t="s">
        <v>101</v>
      </c>
      <c r="C11791" s="3" t="s">
        <v>75</v>
      </c>
      <c r="D11791" s="3" t="s">
        <v>61</v>
      </c>
      <c r="E11791">
        <v>2019</v>
      </c>
      <c r="F11791" s="3" t="s">
        <v>551</v>
      </c>
      <c r="G11791">
        <v>538.5</v>
      </c>
      <c r="H11791">
        <v>538.70000000000005</v>
      </c>
      <c r="I11791">
        <v>539.20000000000005</v>
      </c>
      <c r="J11791">
        <v>539.5</v>
      </c>
      <c r="K11791">
        <v>539.29999999999995</v>
      </c>
      <c r="L11791">
        <v>539</v>
      </c>
      <c r="M11791">
        <v>537.6</v>
      </c>
      <c r="N11791">
        <v>537.4</v>
      </c>
      <c r="O11791">
        <v>537.79999999999995</v>
      </c>
      <c r="P11791">
        <v>538</v>
      </c>
      <c r="Q11791">
        <v>537.79999999999995</v>
      </c>
      <c r="R11791">
        <v>537.9</v>
      </c>
      <c r="S11791">
        <v>538.1</v>
      </c>
      <c r="T11791">
        <v>538.5</v>
      </c>
    </row>
    <row r="11792" spans="1:20" x14ac:dyDescent="0.35">
      <c r="A11792">
        <f t="shared" si="363"/>
        <v>11792</v>
      </c>
      <c r="B11792" s="3" t="s">
        <v>101</v>
      </c>
      <c r="C11792" s="3" t="s">
        <v>77</v>
      </c>
      <c r="D11792" s="3" t="s">
        <v>61</v>
      </c>
      <c r="E11792">
        <v>2010</v>
      </c>
      <c r="F11792" s="3" t="s">
        <v>552</v>
      </c>
      <c r="G11792">
        <v>154.80000000000001</v>
      </c>
      <c r="H11792">
        <v>131.4</v>
      </c>
      <c r="I11792">
        <v>140.4</v>
      </c>
      <c r="J11792">
        <v>190.8</v>
      </c>
      <c r="K11792">
        <v>187.8</v>
      </c>
      <c r="L11792">
        <v>192.8</v>
      </c>
      <c r="M11792">
        <v>109.4</v>
      </c>
      <c r="N11792">
        <v>208.9</v>
      </c>
      <c r="O11792">
        <v>261.8</v>
      </c>
      <c r="P11792">
        <v>633.6</v>
      </c>
      <c r="Q11792">
        <v>199.8</v>
      </c>
      <c r="R11792">
        <v>122.1</v>
      </c>
      <c r="S11792">
        <v>85.8</v>
      </c>
      <c r="T11792">
        <v>161.5</v>
      </c>
    </row>
    <row r="11793" spans="1:20" x14ac:dyDescent="0.35">
      <c r="A11793">
        <f t="shared" si="363"/>
        <v>11793</v>
      </c>
      <c r="B11793" s="3" t="s">
        <v>101</v>
      </c>
      <c r="C11793" s="3" t="s">
        <v>77</v>
      </c>
      <c r="D11793" s="3" t="s">
        <v>61</v>
      </c>
      <c r="E11793">
        <v>2011</v>
      </c>
      <c r="F11793" s="3" t="s">
        <v>553</v>
      </c>
      <c r="G11793">
        <v>138.19999999999999</v>
      </c>
      <c r="H11793">
        <v>140.30000000000001</v>
      </c>
      <c r="I11793">
        <v>191.9</v>
      </c>
      <c r="J11793">
        <v>365.5</v>
      </c>
      <c r="K11793">
        <v>346.8</v>
      </c>
      <c r="L11793">
        <v>508.1</v>
      </c>
      <c r="M11793">
        <v>653.20000000000005</v>
      </c>
      <c r="N11793">
        <v>484.1</v>
      </c>
      <c r="O11793">
        <v>641.70000000000005</v>
      </c>
      <c r="P11793">
        <v>770.9</v>
      </c>
      <c r="Q11793">
        <v>476.2</v>
      </c>
      <c r="R11793">
        <v>189</v>
      </c>
      <c r="S11793">
        <v>139.69999999999999</v>
      </c>
      <c r="T11793">
        <v>249.1</v>
      </c>
    </row>
    <row r="11794" spans="1:20" x14ac:dyDescent="0.35">
      <c r="A11794">
        <f t="shared" si="363"/>
        <v>11794</v>
      </c>
      <c r="B11794" s="3" t="s">
        <v>101</v>
      </c>
      <c r="C11794" s="3" t="s">
        <v>77</v>
      </c>
      <c r="D11794" s="3" t="s">
        <v>61</v>
      </c>
      <c r="E11794">
        <v>2012</v>
      </c>
      <c r="F11794" s="3" t="s">
        <v>554</v>
      </c>
      <c r="G11794">
        <v>195.7</v>
      </c>
      <c r="H11794">
        <v>167.8</v>
      </c>
      <c r="I11794">
        <v>169</v>
      </c>
      <c r="J11794">
        <v>221.2</v>
      </c>
      <c r="K11794">
        <v>259.8</v>
      </c>
      <c r="L11794">
        <v>450.9</v>
      </c>
      <c r="M11794">
        <v>566.70000000000005</v>
      </c>
      <c r="N11794">
        <v>627.79999999999995</v>
      </c>
      <c r="O11794">
        <v>536.1</v>
      </c>
      <c r="P11794">
        <v>432.2</v>
      </c>
      <c r="Q11794">
        <v>196.8</v>
      </c>
      <c r="R11794">
        <v>97.4</v>
      </c>
      <c r="S11794">
        <v>86.3</v>
      </c>
      <c r="T11794">
        <v>153.9</v>
      </c>
    </row>
    <row r="11795" spans="1:20" x14ac:dyDescent="0.35">
      <c r="A11795">
        <f t="shared" si="363"/>
        <v>11795</v>
      </c>
      <c r="B11795" s="3" t="s">
        <v>101</v>
      </c>
      <c r="C11795" s="3" t="s">
        <v>77</v>
      </c>
      <c r="D11795" s="3" t="s">
        <v>61</v>
      </c>
      <c r="E11795">
        <v>2013</v>
      </c>
      <c r="F11795" s="3" t="s">
        <v>555</v>
      </c>
      <c r="G11795">
        <v>134</v>
      </c>
      <c r="H11795">
        <v>160.30000000000001</v>
      </c>
      <c r="I11795">
        <v>226.4</v>
      </c>
      <c r="J11795">
        <v>184.9</v>
      </c>
      <c r="K11795">
        <v>213.5</v>
      </c>
      <c r="L11795">
        <v>253.7</v>
      </c>
      <c r="M11795">
        <v>286.8</v>
      </c>
      <c r="N11795">
        <v>174.1</v>
      </c>
      <c r="O11795">
        <v>404.5</v>
      </c>
      <c r="P11795">
        <v>247.6</v>
      </c>
      <c r="Q11795">
        <v>124.1</v>
      </c>
      <c r="R11795">
        <v>87.5</v>
      </c>
      <c r="S11795">
        <v>79.3</v>
      </c>
      <c r="T11795">
        <v>140.19999999999999</v>
      </c>
    </row>
    <row r="11796" spans="1:20" x14ac:dyDescent="0.35">
      <c r="A11796">
        <f t="shared" si="363"/>
        <v>11796</v>
      </c>
      <c r="B11796" s="3" t="s">
        <v>101</v>
      </c>
      <c r="C11796" s="3" t="s">
        <v>77</v>
      </c>
      <c r="D11796" s="3" t="s">
        <v>61</v>
      </c>
      <c r="E11796">
        <v>2014</v>
      </c>
      <c r="F11796" s="3" t="s">
        <v>556</v>
      </c>
      <c r="G11796">
        <v>163.30000000000001</v>
      </c>
      <c r="H11796">
        <v>137.30000000000001</v>
      </c>
      <c r="I11796">
        <v>152.6</v>
      </c>
      <c r="J11796">
        <v>150.80000000000001</v>
      </c>
      <c r="K11796">
        <v>212</v>
      </c>
      <c r="L11796">
        <v>527.9</v>
      </c>
      <c r="M11796">
        <v>382</v>
      </c>
      <c r="N11796">
        <v>328</v>
      </c>
      <c r="O11796">
        <v>525</v>
      </c>
      <c r="P11796">
        <v>425.4</v>
      </c>
      <c r="Q11796">
        <v>204.5</v>
      </c>
      <c r="R11796">
        <v>95.2</v>
      </c>
      <c r="S11796">
        <v>92.2</v>
      </c>
      <c r="T11796">
        <v>144.1</v>
      </c>
    </row>
    <row r="11797" spans="1:20" x14ac:dyDescent="0.35">
      <c r="A11797">
        <f t="shared" si="363"/>
        <v>11797</v>
      </c>
      <c r="B11797" s="3" t="s">
        <v>101</v>
      </c>
      <c r="C11797" s="3" t="s">
        <v>77</v>
      </c>
      <c r="D11797" s="3" t="s">
        <v>61</v>
      </c>
      <c r="E11797">
        <v>2015</v>
      </c>
      <c r="F11797" s="3" t="s">
        <v>557</v>
      </c>
      <c r="G11797">
        <v>128.69999999999999</v>
      </c>
      <c r="H11797">
        <v>157.1</v>
      </c>
      <c r="I11797">
        <v>218.8</v>
      </c>
      <c r="J11797">
        <v>260</v>
      </c>
      <c r="K11797">
        <v>387.6</v>
      </c>
      <c r="L11797">
        <v>321.7</v>
      </c>
      <c r="M11797">
        <v>189.3</v>
      </c>
      <c r="N11797">
        <v>150.1</v>
      </c>
      <c r="O11797">
        <v>261.60000000000002</v>
      </c>
      <c r="P11797">
        <v>151.4</v>
      </c>
      <c r="Q11797">
        <v>88.5</v>
      </c>
      <c r="R11797">
        <v>86.1</v>
      </c>
      <c r="S11797">
        <v>84.1</v>
      </c>
      <c r="T11797">
        <v>128.30000000000001</v>
      </c>
    </row>
    <row r="11798" spans="1:20" x14ac:dyDescent="0.35">
      <c r="A11798">
        <f t="shared" si="363"/>
        <v>11798</v>
      </c>
      <c r="B11798" s="3" t="s">
        <v>101</v>
      </c>
      <c r="C11798" s="3" t="s">
        <v>77</v>
      </c>
      <c r="D11798" s="3" t="s">
        <v>61</v>
      </c>
      <c r="E11798">
        <v>2016</v>
      </c>
      <c r="F11798" s="3" t="s">
        <v>558</v>
      </c>
      <c r="G11798">
        <v>112.9</v>
      </c>
      <c r="H11798">
        <v>133.6</v>
      </c>
      <c r="I11798">
        <v>168.4</v>
      </c>
      <c r="J11798">
        <v>214.1</v>
      </c>
      <c r="K11798">
        <v>272.2</v>
      </c>
      <c r="L11798">
        <v>431.2</v>
      </c>
      <c r="M11798">
        <v>388.9</v>
      </c>
      <c r="N11798">
        <v>518.29999999999995</v>
      </c>
      <c r="O11798">
        <v>360.7</v>
      </c>
      <c r="P11798">
        <v>194.6</v>
      </c>
      <c r="Q11798">
        <v>106.3</v>
      </c>
      <c r="R11798">
        <v>76.3</v>
      </c>
      <c r="S11798">
        <v>86.3</v>
      </c>
      <c r="T11798">
        <v>134.6</v>
      </c>
    </row>
    <row r="11799" spans="1:20" x14ac:dyDescent="0.35">
      <c r="A11799">
        <f t="shared" si="363"/>
        <v>11799</v>
      </c>
      <c r="B11799" s="3" t="s">
        <v>101</v>
      </c>
      <c r="C11799" s="3" t="s">
        <v>77</v>
      </c>
      <c r="D11799" s="3" t="s">
        <v>61</v>
      </c>
      <c r="E11799">
        <v>2017</v>
      </c>
      <c r="F11799" s="3" t="s">
        <v>559</v>
      </c>
      <c r="G11799">
        <v>154.5</v>
      </c>
      <c r="H11799">
        <v>165.5</v>
      </c>
      <c r="I11799">
        <v>149</v>
      </c>
      <c r="J11799">
        <v>198.3</v>
      </c>
      <c r="K11799">
        <v>453.9</v>
      </c>
      <c r="L11799">
        <v>558</v>
      </c>
      <c r="M11799">
        <v>526.70000000000005</v>
      </c>
      <c r="N11799">
        <v>522.79999999999995</v>
      </c>
      <c r="O11799">
        <v>497</v>
      </c>
      <c r="P11799">
        <v>475.3</v>
      </c>
      <c r="Q11799">
        <v>231.5</v>
      </c>
      <c r="R11799">
        <v>105.7</v>
      </c>
      <c r="S11799">
        <v>99.1</v>
      </c>
      <c r="T11799">
        <v>175.2</v>
      </c>
    </row>
    <row r="11800" spans="1:20" x14ac:dyDescent="0.35">
      <c r="A11800">
        <f t="shared" si="363"/>
        <v>11800</v>
      </c>
      <c r="B11800" s="3" t="s">
        <v>101</v>
      </c>
      <c r="C11800" s="3" t="s">
        <v>77</v>
      </c>
      <c r="D11800" s="3" t="s">
        <v>61</v>
      </c>
      <c r="E11800">
        <v>2018</v>
      </c>
      <c r="F11800" s="3" t="s">
        <v>560</v>
      </c>
      <c r="G11800">
        <v>165.3</v>
      </c>
      <c r="H11800">
        <v>192.2</v>
      </c>
      <c r="I11800">
        <v>244.1</v>
      </c>
      <c r="J11800">
        <v>263.39999999999998</v>
      </c>
      <c r="K11800">
        <v>404.2</v>
      </c>
      <c r="L11800">
        <v>441.1</v>
      </c>
      <c r="M11800">
        <v>390.4</v>
      </c>
      <c r="N11800">
        <v>431.1</v>
      </c>
      <c r="O11800">
        <v>565.6</v>
      </c>
      <c r="P11800">
        <v>355.7</v>
      </c>
      <c r="Q11800">
        <v>152.4</v>
      </c>
      <c r="R11800">
        <v>102.8</v>
      </c>
      <c r="S11800">
        <v>95.2</v>
      </c>
      <c r="T11800">
        <v>158.6</v>
      </c>
    </row>
    <row r="11801" spans="1:20" x14ac:dyDescent="0.35">
      <c r="A11801">
        <f t="shared" si="363"/>
        <v>11801</v>
      </c>
      <c r="B11801" s="3" t="s">
        <v>101</v>
      </c>
      <c r="C11801" s="3" t="s">
        <v>77</v>
      </c>
      <c r="D11801" s="3" t="s">
        <v>61</v>
      </c>
      <c r="E11801">
        <v>2019</v>
      </c>
      <c r="F11801" s="3" t="s">
        <v>561</v>
      </c>
      <c r="G11801">
        <v>130.4</v>
      </c>
      <c r="H11801">
        <v>150.6</v>
      </c>
      <c r="I11801">
        <v>156</v>
      </c>
      <c r="J11801">
        <v>166.7</v>
      </c>
      <c r="K11801">
        <v>207.7</v>
      </c>
      <c r="L11801">
        <v>368.4</v>
      </c>
      <c r="M11801">
        <v>475.3</v>
      </c>
      <c r="N11801">
        <v>645.5</v>
      </c>
      <c r="O11801">
        <v>564.79999999999995</v>
      </c>
      <c r="P11801">
        <v>364.4</v>
      </c>
      <c r="Q11801">
        <v>143.80000000000001</v>
      </c>
      <c r="R11801">
        <v>93.6</v>
      </c>
      <c r="S11801">
        <v>88.5</v>
      </c>
      <c r="T11801">
        <v>178.4</v>
      </c>
    </row>
    <row r="11802" spans="1:20" x14ac:dyDescent="0.35">
      <c r="A11802">
        <f t="shared" si="363"/>
        <v>11802</v>
      </c>
      <c r="B11802" s="3" t="s">
        <v>101</v>
      </c>
      <c r="C11802" s="3" t="s">
        <v>95</v>
      </c>
      <c r="D11802" s="3" t="s">
        <v>61</v>
      </c>
      <c r="E11802">
        <v>2010</v>
      </c>
      <c r="F11802" s="3" t="s">
        <v>562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13.7</v>
      </c>
      <c r="N11802">
        <v>23.3</v>
      </c>
      <c r="O11802">
        <v>28.6</v>
      </c>
      <c r="P11802">
        <v>42.1</v>
      </c>
      <c r="Q11802">
        <v>22.5</v>
      </c>
      <c r="R11802">
        <v>14.4</v>
      </c>
      <c r="S11802">
        <v>13.9</v>
      </c>
      <c r="T11802">
        <v>0</v>
      </c>
    </row>
    <row r="11803" spans="1:20" x14ac:dyDescent="0.35">
      <c r="A11803">
        <f t="shared" si="363"/>
        <v>11803</v>
      </c>
      <c r="B11803" s="3" t="s">
        <v>101</v>
      </c>
      <c r="C11803" s="3" t="s">
        <v>95</v>
      </c>
      <c r="D11803" s="3" t="s">
        <v>61</v>
      </c>
      <c r="E11803">
        <v>2011</v>
      </c>
      <c r="F11803" s="3" t="s">
        <v>563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0.5</v>
      </c>
      <c r="M11803">
        <v>27.3</v>
      </c>
      <c r="N11803">
        <v>29</v>
      </c>
      <c r="O11803">
        <v>49.3</v>
      </c>
      <c r="P11803">
        <v>59.8</v>
      </c>
      <c r="Q11803">
        <v>25</v>
      </c>
      <c r="R11803">
        <v>16.8</v>
      </c>
      <c r="S11803">
        <v>17</v>
      </c>
      <c r="T11803">
        <v>0</v>
      </c>
    </row>
    <row r="11804" spans="1:20" x14ac:dyDescent="0.35">
      <c r="A11804">
        <f t="shared" si="363"/>
        <v>11804</v>
      </c>
      <c r="B11804" s="3" t="s">
        <v>101</v>
      </c>
      <c r="C11804" s="3" t="s">
        <v>95</v>
      </c>
      <c r="D11804" s="3" t="s">
        <v>61</v>
      </c>
      <c r="E11804">
        <v>2012</v>
      </c>
      <c r="F11804" s="3" t="s">
        <v>564</v>
      </c>
      <c r="G11804">
        <v>0</v>
      </c>
      <c r="H11804">
        <v>0</v>
      </c>
      <c r="I11804">
        <v>0</v>
      </c>
      <c r="J11804">
        <v>0</v>
      </c>
      <c r="K11804">
        <v>0.1</v>
      </c>
      <c r="L11804">
        <v>2.4</v>
      </c>
      <c r="M11804">
        <v>29.9</v>
      </c>
      <c r="N11804">
        <v>44.2</v>
      </c>
      <c r="O11804">
        <v>29</v>
      </c>
      <c r="P11804">
        <v>28.5</v>
      </c>
      <c r="Q11804">
        <v>18</v>
      </c>
      <c r="R11804">
        <v>15.6</v>
      </c>
      <c r="S11804">
        <v>12.5</v>
      </c>
      <c r="T11804">
        <v>0</v>
      </c>
    </row>
    <row r="11805" spans="1:20" x14ac:dyDescent="0.35">
      <c r="A11805">
        <f t="shared" si="363"/>
        <v>11805</v>
      </c>
      <c r="B11805" s="3" t="s">
        <v>101</v>
      </c>
      <c r="C11805" s="3" t="s">
        <v>95</v>
      </c>
      <c r="D11805" s="3" t="s">
        <v>61</v>
      </c>
      <c r="E11805">
        <v>2013</v>
      </c>
      <c r="F11805" s="3" t="s">
        <v>565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25.3</v>
      </c>
      <c r="N11805">
        <v>29.5</v>
      </c>
      <c r="O11805">
        <v>26.3</v>
      </c>
      <c r="P11805">
        <v>21.5</v>
      </c>
      <c r="Q11805">
        <v>16</v>
      </c>
      <c r="R11805">
        <v>12.9</v>
      </c>
      <c r="S11805">
        <v>8.9</v>
      </c>
      <c r="T11805">
        <v>0</v>
      </c>
    </row>
    <row r="11806" spans="1:20" x14ac:dyDescent="0.35">
      <c r="A11806">
        <f t="shared" si="363"/>
        <v>11806</v>
      </c>
      <c r="B11806" s="3" t="s">
        <v>101</v>
      </c>
      <c r="C11806" s="3" t="s">
        <v>95</v>
      </c>
      <c r="D11806" s="3" t="s">
        <v>61</v>
      </c>
      <c r="E11806">
        <v>2014</v>
      </c>
      <c r="F11806" s="3" t="s">
        <v>566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5.4</v>
      </c>
      <c r="M11806">
        <v>24.1</v>
      </c>
      <c r="N11806">
        <v>29.3</v>
      </c>
      <c r="O11806">
        <v>29.3</v>
      </c>
      <c r="P11806">
        <v>25.6</v>
      </c>
      <c r="Q11806">
        <v>17.100000000000001</v>
      </c>
      <c r="R11806">
        <v>15.5</v>
      </c>
      <c r="S11806">
        <v>11</v>
      </c>
      <c r="T11806">
        <v>0</v>
      </c>
    </row>
    <row r="11807" spans="1:20" x14ac:dyDescent="0.35">
      <c r="A11807">
        <f t="shared" si="363"/>
        <v>11807</v>
      </c>
      <c r="B11807" s="3" t="s">
        <v>101</v>
      </c>
      <c r="C11807" s="3" t="s">
        <v>95</v>
      </c>
      <c r="D11807" s="3" t="s">
        <v>61</v>
      </c>
      <c r="E11807">
        <v>2015</v>
      </c>
      <c r="F11807" s="3" t="s">
        <v>567</v>
      </c>
      <c r="G11807">
        <v>0</v>
      </c>
      <c r="H11807">
        <v>0</v>
      </c>
      <c r="I11807">
        <v>0</v>
      </c>
      <c r="J11807">
        <v>0</v>
      </c>
      <c r="K11807">
        <v>2.4</v>
      </c>
      <c r="L11807">
        <v>0</v>
      </c>
      <c r="M11807">
        <v>24.7</v>
      </c>
      <c r="N11807">
        <v>28</v>
      </c>
      <c r="O11807">
        <v>24.1</v>
      </c>
      <c r="P11807">
        <v>19.2</v>
      </c>
      <c r="Q11807">
        <v>14.1</v>
      </c>
      <c r="R11807">
        <v>10.199999999999999</v>
      </c>
      <c r="S11807">
        <v>6.7</v>
      </c>
      <c r="T11807">
        <v>0</v>
      </c>
    </row>
    <row r="11808" spans="1:20" x14ac:dyDescent="0.35">
      <c r="A11808">
        <f t="shared" si="363"/>
        <v>11808</v>
      </c>
      <c r="B11808" s="3" t="s">
        <v>101</v>
      </c>
      <c r="C11808" s="3" t="s">
        <v>95</v>
      </c>
      <c r="D11808" s="3" t="s">
        <v>61</v>
      </c>
      <c r="E11808">
        <v>2016</v>
      </c>
      <c r="F11808" s="3" t="s">
        <v>568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0.2</v>
      </c>
      <c r="M11808">
        <v>24.3</v>
      </c>
      <c r="N11808">
        <v>27.3</v>
      </c>
      <c r="O11808">
        <v>34.9</v>
      </c>
      <c r="P11808">
        <v>21.5</v>
      </c>
      <c r="Q11808">
        <v>16.100000000000001</v>
      </c>
      <c r="R11808">
        <v>11.5</v>
      </c>
      <c r="S11808">
        <v>9.1</v>
      </c>
      <c r="T11808">
        <v>0</v>
      </c>
    </row>
    <row r="11809" spans="1:20" x14ac:dyDescent="0.35">
      <c r="A11809">
        <f t="shared" si="363"/>
        <v>11809</v>
      </c>
      <c r="B11809" s="3" t="s">
        <v>101</v>
      </c>
      <c r="C11809" s="3" t="s">
        <v>95</v>
      </c>
      <c r="D11809" s="3" t="s">
        <v>61</v>
      </c>
      <c r="E11809">
        <v>2017</v>
      </c>
      <c r="F11809" s="3" t="s">
        <v>569</v>
      </c>
      <c r="G11809">
        <v>0</v>
      </c>
      <c r="H11809">
        <v>0</v>
      </c>
      <c r="I11809">
        <v>0</v>
      </c>
      <c r="J11809">
        <v>0</v>
      </c>
      <c r="K11809">
        <v>2.8</v>
      </c>
      <c r="L11809">
        <v>67.8</v>
      </c>
      <c r="M11809">
        <v>70.3</v>
      </c>
      <c r="N11809">
        <v>51.7</v>
      </c>
      <c r="O11809">
        <v>70.8</v>
      </c>
      <c r="P11809">
        <v>55.3</v>
      </c>
      <c r="Q11809">
        <v>16.899999999999999</v>
      </c>
      <c r="R11809">
        <v>16.5</v>
      </c>
      <c r="S11809">
        <v>12.3</v>
      </c>
      <c r="T11809">
        <v>1.3</v>
      </c>
    </row>
    <row r="11810" spans="1:20" x14ac:dyDescent="0.35">
      <c r="A11810">
        <f t="shared" si="363"/>
        <v>11810</v>
      </c>
      <c r="B11810" s="3" t="s">
        <v>101</v>
      </c>
      <c r="C11810" s="3" t="s">
        <v>95</v>
      </c>
      <c r="D11810" s="3" t="s">
        <v>61</v>
      </c>
      <c r="E11810">
        <v>2018</v>
      </c>
      <c r="F11810" s="3" t="s">
        <v>570</v>
      </c>
      <c r="G11810">
        <v>0</v>
      </c>
      <c r="H11810">
        <v>0</v>
      </c>
      <c r="I11810">
        <v>0.7</v>
      </c>
      <c r="J11810">
        <v>11.7</v>
      </c>
      <c r="K11810">
        <v>4.5999999999999996</v>
      </c>
      <c r="L11810">
        <v>0.9</v>
      </c>
      <c r="M11810">
        <v>36.9</v>
      </c>
      <c r="N11810">
        <v>37.9</v>
      </c>
      <c r="O11810">
        <v>54.7</v>
      </c>
      <c r="P11810">
        <v>27.9</v>
      </c>
      <c r="Q11810">
        <v>16.600000000000001</v>
      </c>
      <c r="R11810">
        <v>15.5</v>
      </c>
      <c r="S11810">
        <v>11</v>
      </c>
      <c r="T11810">
        <v>0</v>
      </c>
    </row>
    <row r="11811" spans="1:20" x14ac:dyDescent="0.35">
      <c r="A11811">
        <f t="shared" si="363"/>
        <v>11811</v>
      </c>
      <c r="B11811" s="3" t="s">
        <v>101</v>
      </c>
      <c r="C11811" s="3" t="s">
        <v>95</v>
      </c>
      <c r="D11811" s="3" t="s">
        <v>61</v>
      </c>
      <c r="E11811">
        <v>2019</v>
      </c>
      <c r="F11811" s="3" t="s">
        <v>571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42.1</v>
      </c>
      <c r="N11811">
        <v>41.7</v>
      </c>
      <c r="O11811">
        <v>38.5</v>
      </c>
      <c r="P11811">
        <v>36.1</v>
      </c>
      <c r="Q11811">
        <v>16.899999999999999</v>
      </c>
      <c r="R11811">
        <v>15.4</v>
      </c>
      <c r="S11811">
        <v>11.3</v>
      </c>
      <c r="T11811">
        <v>0</v>
      </c>
    </row>
    <row r="11812" spans="1:20" x14ac:dyDescent="0.35">
      <c r="A11812">
        <f t="shared" si="363"/>
        <v>11812</v>
      </c>
      <c r="B11812" s="3" t="s">
        <v>101</v>
      </c>
      <c r="C11812" s="3" t="s">
        <v>86</v>
      </c>
      <c r="D11812" s="3" t="s">
        <v>61</v>
      </c>
      <c r="E11812">
        <v>2010</v>
      </c>
      <c r="F11812" s="3" t="s">
        <v>572</v>
      </c>
      <c r="G11812">
        <v>20.9</v>
      </c>
      <c r="H11812">
        <v>17.7</v>
      </c>
      <c r="I11812">
        <v>18.899999999999999</v>
      </c>
      <c r="J11812">
        <v>25.6</v>
      </c>
      <c r="K11812">
        <v>25.1</v>
      </c>
      <c r="L11812">
        <v>26.1</v>
      </c>
      <c r="M11812">
        <v>28.5</v>
      </c>
      <c r="N11812">
        <v>51.5</v>
      </c>
      <c r="O11812">
        <v>64.3</v>
      </c>
      <c r="P11812">
        <v>131.69999999999999</v>
      </c>
      <c r="Q11812">
        <v>49.9</v>
      </c>
      <c r="R11812">
        <v>30.8</v>
      </c>
      <c r="S11812">
        <v>25.5</v>
      </c>
      <c r="T11812">
        <v>21.8</v>
      </c>
    </row>
    <row r="11813" spans="1:20" x14ac:dyDescent="0.35">
      <c r="A11813">
        <f t="shared" si="363"/>
        <v>11813</v>
      </c>
      <c r="B11813" s="3" t="s">
        <v>101</v>
      </c>
      <c r="C11813" s="3" t="s">
        <v>86</v>
      </c>
      <c r="D11813" s="3" t="s">
        <v>61</v>
      </c>
      <c r="E11813">
        <v>2011</v>
      </c>
      <c r="F11813" s="3" t="s">
        <v>573</v>
      </c>
      <c r="G11813">
        <v>18.600000000000001</v>
      </c>
      <c r="H11813">
        <v>19</v>
      </c>
      <c r="I11813">
        <v>25.5</v>
      </c>
      <c r="J11813">
        <v>49.3</v>
      </c>
      <c r="K11813">
        <v>46.6</v>
      </c>
      <c r="L11813">
        <v>69.7</v>
      </c>
      <c r="M11813">
        <v>118.8</v>
      </c>
      <c r="N11813">
        <v>95.8</v>
      </c>
      <c r="O11813">
        <v>140.19999999999999</v>
      </c>
      <c r="P11813">
        <v>171</v>
      </c>
      <c r="Q11813">
        <v>91</v>
      </c>
      <c r="R11813">
        <v>42.3</v>
      </c>
      <c r="S11813">
        <v>35.9</v>
      </c>
      <c r="T11813">
        <v>33.5</v>
      </c>
    </row>
    <row r="11814" spans="1:20" x14ac:dyDescent="0.35">
      <c r="A11814">
        <f t="shared" si="363"/>
        <v>11814</v>
      </c>
      <c r="B11814" s="3" t="s">
        <v>101</v>
      </c>
      <c r="C11814" s="3" t="s">
        <v>86</v>
      </c>
      <c r="D11814" s="3" t="s">
        <v>61</v>
      </c>
      <c r="E11814">
        <v>2012</v>
      </c>
      <c r="F11814" s="3" t="s">
        <v>574</v>
      </c>
      <c r="G11814">
        <v>26.4</v>
      </c>
      <c r="H11814">
        <v>22.5</v>
      </c>
      <c r="I11814">
        <v>23</v>
      </c>
      <c r="J11814">
        <v>29</v>
      </c>
      <c r="K11814">
        <v>35.200000000000003</v>
      </c>
      <c r="L11814">
        <v>63.9</v>
      </c>
      <c r="M11814">
        <v>108.5</v>
      </c>
      <c r="N11814">
        <v>133</v>
      </c>
      <c r="O11814">
        <v>103.6</v>
      </c>
      <c r="P11814">
        <v>88.1</v>
      </c>
      <c r="Q11814">
        <v>44.8</v>
      </c>
      <c r="R11814">
        <v>28.9</v>
      </c>
      <c r="S11814">
        <v>24.3</v>
      </c>
      <c r="T11814">
        <v>20.9</v>
      </c>
    </row>
    <row r="11815" spans="1:20" x14ac:dyDescent="0.35">
      <c r="A11815">
        <f t="shared" si="363"/>
        <v>11815</v>
      </c>
      <c r="B11815" s="3" t="s">
        <v>101</v>
      </c>
      <c r="C11815" s="3" t="s">
        <v>86</v>
      </c>
      <c r="D11815" s="3" t="s">
        <v>61</v>
      </c>
      <c r="E11815">
        <v>2013</v>
      </c>
      <c r="F11815" s="3" t="s">
        <v>575</v>
      </c>
      <c r="G11815">
        <v>18.100000000000001</v>
      </c>
      <c r="H11815">
        <v>21.5</v>
      </c>
      <c r="I11815">
        <v>30.1</v>
      </c>
      <c r="J11815">
        <v>24.8</v>
      </c>
      <c r="K11815">
        <v>28.1</v>
      </c>
      <c r="L11815">
        <v>34</v>
      </c>
      <c r="M11815">
        <v>64.400000000000006</v>
      </c>
      <c r="N11815">
        <v>53.2</v>
      </c>
      <c r="O11815">
        <v>81.599999999999994</v>
      </c>
      <c r="P11815">
        <v>55.4</v>
      </c>
      <c r="Q11815">
        <v>32.799999999999997</v>
      </c>
      <c r="R11815">
        <v>24.8</v>
      </c>
      <c r="S11815">
        <v>20.399999999999999</v>
      </c>
      <c r="T11815">
        <v>18.8</v>
      </c>
    </row>
    <row r="11816" spans="1:20" x14ac:dyDescent="0.35">
      <c r="A11816">
        <f t="shared" si="363"/>
        <v>11816</v>
      </c>
      <c r="B11816" s="3" t="s">
        <v>101</v>
      </c>
      <c r="C11816" s="3" t="s">
        <v>86</v>
      </c>
      <c r="D11816" s="3" t="s">
        <v>61</v>
      </c>
      <c r="E11816">
        <v>2014</v>
      </c>
      <c r="F11816" s="3" t="s">
        <v>576</v>
      </c>
      <c r="G11816">
        <v>21.9</v>
      </c>
      <c r="H11816">
        <v>18.399999999999999</v>
      </c>
      <c r="I11816">
        <v>20.3</v>
      </c>
      <c r="J11816">
        <v>20</v>
      </c>
      <c r="K11816">
        <v>28.1</v>
      </c>
      <c r="L11816">
        <v>76.400000000000006</v>
      </c>
      <c r="M11816">
        <v>75.3</v>
      </c>
      <c r="N11816">
        <v>73.400000000000006</v>
      </c>
      <c r="O11816">
        <v>100.7</v>
      </c>
      <c r="P11816">
        <v>83</v>
      </c>
      <c r="Q11816">
        <v>44.4</v>
      </c>
      <c r="R11816">
        <v>28.4</v>
      </c>
      <c r="S11816">
        <v>23.4</v>
      </c>
      <c r="T11816">
        <v>19.2</v>
      </c>
    </row>
    <row r="11817" spans="1:20" x14ac:dyDescent="0.35">
      <c r="A11817">
        <f t="shared" si="363"/>
        <v>11817</v>
      </c>
      <c r="B11817" s="3" t="s">
        <v>101</v>
      </c>
      <c r="C11817" s="3" t="s">
        <v>86</v>
      </c>
      <c r="D11817" s="3" t="s">
        <v>61</v>
      </c>
      <c r="E11817">
        <v>2015</v>
      </c>
      <c r="F11817" s="3" t="s">
        <v>577</v>
      </c>
      <c r="G11817">
        <v>17.100000000000001</v>
      </c>
      <c r="H11817">
        <v>20.9</v>
      </c>
      <c r="I11817">
        <v>28.9</v>
      </c>
      <c r="J11817">
        <v>34.200000000000003</v>
      </c>
      <c r="K11817">
        <v>54.1</v>
      </c>
      <c r="L11817">
        <v>42.6</v>
      </c>
      <c r="M11817">
        <v>50.1</v>
      </c>
      <c r="N11817">
        <v>48.1</v>
      </c>
      <c r="O11817">
        <v>59.5</v>
      </c>
      <c r="P11817">
        <v>39.799999999999997</v>
      </c>
      <c r="Q11817">
        <v>26.3</v>
      </c>
      <c r="R11817">
        <v>22</v>
      </c>
      <c r="S11817">
        <v>18.3</v>
      </c>
      <c r="T11817">
        <v>17.399999999999999</v>
      </c>
    </row>
    <row r="11818" spans="1:20" x14ac:dyDescent="0.35">
      <c r="A11818">
        <f t="shared" si="363"/>
        <v>11818</v>
      </c>
      <c r="B11818" s="3" t="s">
        <v>101</v>
      </c>
      <c r="C11818" s="3" t="s">
        <v>86</v>
      </c>
      <c r="D11818" s="3" t="s">
        <v>61</v>
      </c>
      <c r="E11818">
        <v>2016</v>
      </c>
      <c r="F11818" s="3" t="s">
        <v>578</v>
      </c>
      <c r="G11818">
        <v>15.2</v>
      </c>
      <c r="H11818">
        <v>18</v>
      </c>
      <c r="I11818">
        <v>22.5</v>
      </c>
      <c r="J11818">
        <v>28.6</v>
      </c>
      <c r="K11818">
        <v>36.200000000000003</v>
      </c>
      <c r="L11818">
        <v>57.4</v>
      </c>
      <c r="M11818">
        <v>76.599999999999994</v>
      </c>
      <c r="N11818">
        <v>97.7</v>
      </c>
      <c r="O11818">
        <v>83.7</v>
      </c>
      <c r="P11818">
        <v>47.7</v>
      </c>
      <c r="Q11818">
        <v>30.6</v>
      </c>
      <c r="R11818">
        <v>22.4</v>
      </c>
      <c r="S11818">
        <v>20.7</v>
      </c>
      <c r="T11818">
        <v>18</v>
      </c>
    </row>
    <row r="11819" spans="1:20" x14ac:dyDescent="0.35">
      <c r="A11819">
        <f t="shared" si="363"/>
        <v>11819</v>
      </c>
      <c r="B11819" s="3" t="s">
        <v>101</v>
      </c>
      <c r="C11819" s="3" t="s">
        <v>86</v>
      </c>
      <c r="D11819" s="3" t="s">
        <v>61</v>
      </c>
      <c r="E11819">
        <v>2017</v>
      </c>
      <c r="F11819" s="3" t="s">
        <v>579</v>
      </c>
      <c r="G11819">
        <v>20.5</v>
      </c>
      <c r="H11819">
        <v>21.9</v>
      </c>
      <c r="I11819">
        <v>19.8</v>
      </c>
      <c r="J11819">
        <v>26.3</v>
      </c>
      <c r="K11819">
        <v>64.2</v>
      </c>
      <c r="L11819">
        <v>145.80000000000001</v>
      </c>
      <c r="M11819">
        <v>143.80000000000001</v>
      </c>
      <c r="N11819">
        <v>124.2</v>
      </c>
      <c r="O11819">
        <v>140.19999999999999</v>
      </c>
      <c r="P11819">
        <v>121.3</v>
      </c>
      <c r="Q11819">
        <v>48.4</v>
      </c>
      <c r="R11819">
        <v>30.9</v>
      </c>
      <c r="S11819">
        <v>25.8</v>
      </c>
      <c r="T11819">
        <v>25</v>
      </c>
    </row>
    <row r="11820" spans="1:20" x14ac:dyDescent="0.35">
      <c r="A11820">
        <f t="shared" si="363"/>
        <v>11820</v>
      </c>
      <c r="B11820" s="3" t="s">
        <v>101</v>
      </c>
      <c r="C11820" s="3" t="s">
        <v>86</v>
      </c>
      <c r="D11820" s="3" t="s">
        <v>61</v>
      </c>
      <c r="E11820">
        <v>2018</v>
      </c>
      <c r="F11820" s="3" t="s">
        <v>580</v>
      </c>
      <c r="G11820">
        <v>22.3</v>
      </c>
      <c r="H11820">
        <v>25.8</v>
      </c>
      <c r="I11820">
        <v>33.700000000000003</v>
      </c>
      <c r="J11820">
        <v>47.1</v>
      </c>
      <c r="K11820">
        <v>59</v>
      </c>
      <c r="L11820">
        <v>60.3</v>
      </c>
      <c r="M11820">
        <v>90.2</v>
      </c>
      <c r="N11820">
        <v>96.8</v>
      </c>
      <c r="O11820">
        <v>133</v>
      </c>
      <c r="P11820">
        <v>76.3</v>
      </c>
      <c r="Q11820">
        <v>37.200000000000003</v>
      </c>
      <c r="R11820">
        <v>29.4</v>
      </c>
      <c r="S11820">
        <v>23.7</v>
      </c>
      <c r="T11820">
        <v>21.2</v>
      </c>
    </row>
    <row r="11821" spans="1:20" x14ac:dyDescent="0.35">
      <c r="A11821">
        <f t="shared" si="363"/>
        <v>11821</v>
      </c>
      <c r="B11821" s="3" t="s">
        <v>101</v>
      </c>
      <c r="C11821" s="3" t="s">
        <v>86</v>
      </c>
      <c r="D11821" s="3" t="s">
        <v>61</v>
      </c>
      <c r="E11821">
        <v>2019</v>
      </c>
      <c r="F11821" s="3" t="s">
        <v>581</v>
      </c>
      <c r="G11821">
        <v>17.5</v>
      </c>
      <c r="H11821">
        <v>20.3</v>
      </c>
      <c r="I11821">
        <v>20.7</v>
      </c>
      <c r="J11821">
        <v>22</v>
      </c>
      <c r="K11821">
        <v>27.6</v>
      </c>
      <c r="L11821">
        <v>49.6</v>
      </c>
      <c r="M11821">
        <v>107.6</v>
      </c>
      <c r="N11821">
        <v>131.19999999999999</v>
      </c>
      <c r="O11821">
        <v>116.5</v>
      </c>
      <c r="P11821">
        <v>86</v>
      </c>
      <c r="Q11821">
        <v>36.700000000000003</v>
      </c>
      <c r="R11821">
        <v>28.3</v>
      </c>
      <c r="S11821">
        <v>23.3</v>
      </c>
      <c r="T11821">
        <v>23.9</v>
      </c>
    </row>
    <row r="11822" spans="1:20" x14ac:dyDescent="0.35">
      <c r="A11822">
        <f t="shared" si="363"/>
        <v>11822</v>
      </c>
      <c r="B11822" s="3" t="s">
        <v>101</v>
      </c>
      <c r="C11822" s="3" t="s">
        <v>75</v>
      </c>
      <c r="D11822" s="3" t="s">
        <v>59</v>
      </c>
      <c r="E11822">
        <v>2010</v>
      </c>
      <c r="F11822" s="3" t="s">
        <v>582</v>
      </c>
      <c r="G11822">
        <v>736.2</v>
      </c>
      <c r="H11822">
        <v>737.1</v>
      </c>
      <c r="I11822">
        <v>736.7</v>
      </c>
      <c r="J11822">
        <v>736.8</v>
      </c>
      <c r="K11822">
        <v>736.6</v>
      </c>
      <c r="L11822">
        <v>734.5</v>
      </c>
      <c r="M11822">
        <v>733.6</v>
      </c>
      <c r="N11822">
        <v>733.7</v>
      </c>
      <c r="O11822">
        <v>733.5</v>
      </c>
      <c r="P11822">
        <v>733.8</v>
      </c>
      <c r="Q11822">
        <v>733.4</v>
      </c>
      <c r="R11822">
        <v>733.7</v>
      </c>
      <c r="S11822">
        <v>733.4</v>
      </c>
      <c r="T11822">
        <v>736.2</v>
      </c>
    </row>
    <row r="11823" spans="1:20" x14ac:dyDescent="0.35">
      <c r="A11823">
        <f t="shared" si="363"/>
        <v>11823</v>
      </c>
      <c r="B11823" s="3" t="s">
        <v>101</v>
      </c>
      <c r="C11823" s="3" t="s">
        <v>75</v>
      </c>
      <c r="D11823" s="3" t="s">
        <v>59</v>
      </c>
      <c r="E11823">
        <v>2011</v>
      </c>
      <c r="F11823" s="3" t="s">
        <v>583</v>
      </c>
      <c r="G11823">
        <v>737.4</v>
      </c>
      <c r="H11823">
        <v>736.9</v>
      </c>
      <c r="I11823">
        <v>735.6</v>
      </c>
      <c r="J11823">
        <v>734.3</v>
      </c>
      <c r="K11823">
        <v>736</v>
      </c>
      <c r="L11823">
        <v>734</v>
      </c>
      <c r="M11823">
        <v>734.5</v>
      </c>
      <c r="N11823">
        <v>734.5</v>
      </c>
      <c r="O11823">
        <v>733.4</v>
      </c>
      <c r="P11823">
        <v>733.4</v>
      </c>
      <c r="Q11823">
        <v>734.7</v>
      </c>
      <c r="R11823">
        <v>735.5</v>
      </c>
      <c r="S11823">
        <v>735.2</v>
      </c>
      <c r="T11823">
        <v>736.5</v>
      </c>
    </row>
    <row r="11824" spans="1:20" x14ac:dyDescent="0.35">
      <c r="A11824">
        <f t="shared" si="363"/>
        <v>11824</v>
      </c>
      <c r="B11824" s="3" t="s">
        <v>101</v>
      </c>
      <c r="C11824" s="3" t="s">
        <v>75</v>
      </c>
      <c r="D11824" s="3" t="s">
        <v>59</v>
      </c>
      <c r="E11824">
        <v>2012</v>
      </c>
      <c r="F11824" s="3" t="s">
        <v>584</v>
      </c>
      <c r="G11824">
        <v>736.4</v>
      </c>
      <c r="H11824">
        <v>736.6</v>
      </c>
      <c r="I11824">
        <v>735.7</v>
      </c>
      <c r="J11824">
        <v>736.2</v>
      </c>
      <c r="K11824">
        <v>737</v>
      </c>
      <c r="L11824">
        <v>734</v>
      </c>
      <c r="M11824">
        <v>734.6</v>
      </c>
      <c r="N11824">
        <v>733.5</v>
      </c>
      <c r="O11824">
        <v>734.7</v>
      </c>
      <c r="P11824">
        <v>734.8</v>
      </c>
      <c r="Q11824">
        <v>735.1</v>
      </c>
      <c r="R11824">
        <v>735.5</v>
      </c>
      <c r="S11824">
        <v>735.2</v>
      </c>
      <c r="T11824">
        <v>736.1</v>
      </c>
    </row>
    <row r="11825" spans="1:20" x14ac:dyDescent="0.35">
      <c r="A11825">
        <f t="shared" si="363"/>
        <v>11825</v>
      </c>
      <c r="B11825" s="3" t="s">
        <v>101</v>
      </c>
      <c r="C11825" s="3" t="s">
        <v>75</v>
      </c>
      <c r="D11825" s="3" t="s">
        <v>59</v>
      </c>
      <c r="E11825">
        <v>2013</v>
      </c>
      <c r="F11825" s="3" t="s">
        <v>585</v>
      </c>
      <c r="G11825">
        <v>736.9</v>
      </c>
      <c r="H11825">
        <v>736.1</v>
      </c>
      <c r="I11825">
        <v>735.8</v>
      </c>
      <c r="J11825">
        <v>736.4</v>
      </c>
      <c r="K11825">
        <v>737.1</v>
      </c>
      <c r="L11825">
        <v>735.5</v>
      </c>
      <c r="M11825">
        <v>734.9</v>
      </c>
      <c r="N11825">
        <v>735</v>
      </c>
      <c r="O11825">
        <v>734.8</v>
      </c>
      <c r="P11825">
        <v>735.2</v>
      </c>
      <c r="Q11825">
        <v>735.5</v>
      </c>
      <c r="R11825">
        <v>735.5</v>
      </c>
      <c r="S11825">
        <v>735.3</v>
      </c>
      <c r="T11825">
        <v>736.6</v>
      </c>
    </row>
    <row r="11826" spans="1:20" x14ac:dyDescent="0.35">
      <c r="A11826">
        <f t="shared" si="363"/>
        <v>11826</v>
      </c>
      <c r="B11826" s="3" t="s">
        <v>101</v>
      </c>
      <c r="C11826" s="3" t="s">
        <v>75</v>
      </c>
      <c r="D11826" s="3" t="s">
        <v>59</v>
      </c>
      <c r="E11826">
        <v>2014</v>
      </c>
      <c r="F11826" s="3" t="s">
        <v>586</v>
      </c>
      <c r="G11826">
        <v>736.9</v>
      </c>
      <c r="H11826">
        <v>736.4</v>
      </c>
      <c r="I11826">
        <v>736.7</v>
      </c>
      <c r="J11826">
        <v>736.8</v>
      </c>
      <c r="K11826">
        <v>736.7</v>
      </c>
      <c r="L11826">
        <v>734.1</v>
      </c>
      <c r="M11826">
        <v>734.6</v>
      </c>
      <c r="N11826">
        <v>734.8</v>
      </c>
      <c r="O11826">
        <v>733.4</v>
      </c>
      <c r="P11826">
        <v>734.6</v>
      </c>
      <c r="Q11826">
        <v>735.3</v>
      </c>
      <c r="R11826">
        <v>735.6</v>
      </c>
      <c r="S11826">
        <v>735.5</v>
      </c>
      <c r="T11826">
        <v>737.5</v>
      </c>
    </row>
    <row r="11827" spans="1:20" x14ac:dyDescent="0.35">
      <c r="A11827">
        <f t="shared" si="363"/>
        <v>11827</v>
      </c>
      <c r="B11827" s="3" t="s">
        <v>101</v>
      </c>
      <c r="C11827" s="3" t="s">
        <v>75</v>
      </c>
      <c r="D11827" s="3" t="s">
        <v>59</v>
      </c>
      <c r="E11827">
        <v>2015</v>
      </c>
      <c r="F11827" s="3" t="s">
        <v>587</v>
      </c>
      <c r="G11827">
        <v>736.9</v>
      </c>
      <c r="H11827">
        <v>736.6</v>
      </c>
      <c r="I11827">
        <v>736.5</v>
      </c>
      <c r="J11827">
        <v>736.5</v>
      </c>
      <c r="K11827">
        <v>736.4</v>
      </c>
      <c r="L11827">
        <v>735.1</v>
      </c>
      <c r="M11827">
        <v>733.3</v>
      </c>
      <c r="N11827">
        <v>733.6</v>
      </c>
      <c r="O11827">
        <v>733.3</v>
      </c>
      <c r="P11827">
        <v>733.2</v>
      </c>
      <c r="Q11827">
        <v>733.5</v>
      </c>
      <c r="R11827">
        <v>733.5</v>
      </c>
      <c r="S11827">
        <v>733.4</v>
      </c>
      <c r="T11827">
        <v>735.4</v>
      </c>
    </row>
    <row r="11828" spans="1:20" x14ac:dyDescent="0.35">
      <c r="A11828">
        <f t="shared" si="363"/>
        <v>11828</v>
      </c>
      <c r="B11828" s="3" t="s">
        <v>101</v>
      </c>
      <c r="C11828" s="3" t="s">
        <v>75</v>
      </c>
      <c r="D11828" s="3" t="s">
        <v>59</v>
      </c>
      <c r="E11828">
        <v>2016</v>
      </c>
      <c r="F11828" s="3" t="s">
        <v>588</v>
      </c>
      <c r="G11828">
        <v>736.7</v>
      </c>
      <c r="H11828">
        <v>735.7</v>
      </c>
      <c r="I11828">
        <v>736.6</v>
      </c>
      <c r="J11828">
        <v>735.8</v>
      </c>
      <c r="K11828">
        <v>736</v>
      </c>
      <c r="L11828">
        <v>734</v>
      </c>
      <c r="M11828">
        <v>733.3</v>
      </c>
      <c r="N11828">
        <v>733.5</v>
      </c>
      <c r="O11828">
        <v>733.5</v>
      </c>
      <c r="P11828">
        <v>733.4</v>
      </c>
      <c r="Q11828">
        <v>733.4</v>
      </c>
      <c r="R11828">
        <v>733.9</v>
      </c>
      <c r="S11828">
        <v>733.7</v>
      </c>
      <c r="T11828">
        <v>736</v>
      </c>
    </row>
    <row r="11829" spans="1:20" x14ac:dyDescent="0.35">
      <c r="A11829">
        <f t="shared" si="363"/>
        <v>11829</v>
      </c>
      <c r="B11829" s="3" t="s">
        <v>101</v>
      </c>
      <c r="C11829" s="3" t="s">
        <v>75</v>
      </c>
      <c r="D11829" s="3" t="s">
        <v>59</v>
      </c>
      <c r="E11829">
        <v>2017</v>
      </c>
      <c r="F11829" s="3" t="s">
        <v>589</v>
      </c>
      <c r="G11829">
        <v>736.4</v>
      </c>
      <c r="H11829">
        <v>737</v>
      </c>
      <c r="I11829">
        <v>737.1</v>
      </c>
      <c r="J11829">
        <v>736</v>
      </c>
      <c r="K11829">
        <v>735.4</v>
      </c>
      <c r="L11829">
        <v>733.2</v>
      </c>
      <c r="M11829">
        <v>733.3</v>
      </c>
      <c r="N11829">
        <v>733.6</v>
      </c>
      <c r="O11829">
        <v>733.6</v>
      </c>
      <c r="P11829">
        <v>733.4</v>
      </c>
      <c r="Q11829">
        <v>733.3</v>
      </c>
      <c r="R11829">
        <v>734.2</v>
      </c>
      <c r="S11829">
        <v>733.5</v>
      </c>
      <c r="T11829">
        <v>737.2</v>
      </c>
    </row>
    <row r="11830" spans="1:20" x14ac:dyDescent="0.35">
      <c r="A11830">
        <f t="shared" si="363"/>
        <v>11830</v>
      </c>
      <c r="B11830" s="3" t="s">
        <v>101</v>
      </c>
      <c r="C11830" s="3" t="s">
        <v>75</v>
      </c>
      <c r="D11830" s="3" t="s">
        <v>59</v>
      </c>
      <c r="E11830">
        <v>2018</v>
      </c>
      <c r="F11830" s="3" t="s">
        <v>590</v>
      </c>
      <c r="G11830">
        <v>736.6</v>
      </c>
      <c r="H11830">
        <v>735.6</v>
      </c>
      <c r="I11830">
        <v>736.9</v>
      </c>
      <c r="J11830">
        <v>734.7</v>
      </c>
      <c r="K11830">
        <v>736.5</v>
      </c>
      <c r="L11830">
        <v>734.7</v>
      </c>
      <c r="M11830">
        <v>734.3</v>
      </c>
      <c r="N11830">
        <v>734.7</v>
      </c>
      <c r="O11830">
        <v>733.6</v>
      </c>
      <c r="P11830">
        <v>735.1</v>
      </c>
      <c r="Q11830">
        <v>735.5</v>
      </c>
      <c r="R11830">
        <v>735.5</v>
      </c>
      <c r="S11830">
        <v>735.5</v>
      </c>
      <c r="T11830">
        <v>735.7</v>
      </c>
    </row>
    <row r="11831" spans="1:20" x14ac:dyDescent="0.35">
      <c r="A11831">
        <f t="shared" si="363"/>
        <v>11831</v>
      </c>
      <c r="B11831" s="3" t="s">
        <v>101</v>
      </c>
      <c r="C11831" s="3" t="s">
        <v>75</v>
      </c>
      <c r="D11831" s="3" t="s">
        <v>59</v>
      </c>
      <c r="E11831">
        <v>2019</v>
      </c>
      <c r="F11831" s="3" t="s">
        <v>591</v>
      </c>
      <c r="G11831">
        <v>736.1</v>
      </c>
      <c r="H11831">
        <v>736.5</v>
      </c>
      <c r="I11831">
        <v>735.4</v>
      </c>
      <c r="J11831">
        <v>735.9</v>
      </c>
      <c r="K11831">
        <v>736.5</v>
      </c>
      <c r="L11831">
        <v>735.1</v>
      </c>
      <c r="M11831">
        <v>734.8</v>
      </c>
      <c r="N11831">
        <v>734</v>
      </c>
      <c r="O11831">
        <v>734</v>
      </c>
      <c r="P11831">
        <v>735.4</v>
      </c>
      <c r="Q11831">
        <v>735.3</v>
      </c>
      <c r="R11831">
        <v>735.6</v>
      </c>
      <c r="S11831">
        <v>735.8</v>
      </c>
      <c r="T11831">
        <v>735.7</v>
      </c>
    </row>
    <row r="11832" spans="1:20" x14ac:dyDescent="0.35">
      <c r="A11832">
        <f t="shared" si="363"/>
        <v>11832</v>
      </c>
      <c r="B11832" s="3" t="s">
        <v>101</v>
      </c>
      <c r="C11832" s="3" t="s">
        <v>77</v>
      </c>
      <c r="D11832" s="3" t="s">
        <v>59</v>
      </c>
      <c r="E11832">
        <v>2010</v>
      </c>
      <c r="F11832" s="3" t="s">
        <v>592</v>
      </c>
      <c r="G11832">
        <v>152.6</v>
      </c>
      <c r="H11832">
        <v>130.1</v>
      </c>
      <c r="I11832">
        <v>137.69999999999999</v>
      </c>
      <c r="J11832">
        <v>181.5</v>
      </c>
      <c r="K11832">
        <v>182.7</v>
      </c>
      <c r="L11832">
        <v>185.9</v>
      </c>
      <c r="M11832">
        <v>110.9</v>
      </c>
      <c r="N11832">
        <v>232.7</v>
      </c>
      <c r="O11832">
        <v>324.7</v>
      </c>
      <c r="P11832">
        <v>563.70000000000005</v>
      </c>
      <c r="Q11832">
        <v>207.8</v>
      </c>
      <c r="R11832">
        <v>105.6</v>
      </c>
      <c r="S11832">
        <v>76.7</v>
      </c>
      <c r="T11832">
        <v>165.7</v>
      </c>
    </row>
    <row r="11833" spans="1:20" x14ac:dyDescent="0.35">
      <c r="A11833">
        <f t="shared" si="363"/>
        <v>11833</v>
      </c>
      <c r="B11833" s="3" t="s">
        <v>101</v>
      </c>
      <c r="C11833" s="3" t="s">
        <v>77</v>
      </c>
      <c r="D11833" s="3" t="s">
        <v>59</v>
      </c>
      <c r="E11833">
        <v>2011</v>
      </c>
      <c r="F11833" s="3" t="s">
        <v>593</v>
      </c>
      <c r="G11833">
        <v>138.4</v>
      </c>
      <c r="H11833">
        <v>141.4</v>
      </c>
      <c r="I11833">
        <v>186.4</v>
      </c>
      <c r="J11833">
        <v>344</v>
      </c>
      <c r="K11833">
        <v>332.2</v>
      </c>
      <c r="L11833">
        <v>470.5</v>
      </c>
      <c r="M11833">
        <v>500.4</v>
      </c>
      <c r="N11833">
        <v>491</v>
      </c>
      <c r="O11833">
        <v>620.5</v>
      </c>
      <c r="P11833">
        <v>746.1</v>
      </c>
      <c r="Q11833">
        <v>474.4</v>
      </c>
      <c r="R11833">
        <v>51.5</v>
      </c>
      <c r="S11833">
        <v>109.3</v>
      </c>
      <c r="T11833">
        <v>252.8</v>
      </c>
    </row>
    <row r="11834" spans="1:20" x14ac:dyDescent="0.35">
      <c r="A11834">
        <f t="shared" si="363"/>
        <v>11834</v>
      </c>
      <c r="B11834" s="3" t="s">
        <v>101</v>
      </c>
      <c r="C11834" s="3" t="s">
        <v>77</v>
      </c>
      <c r="D11834" s="3" t="s">
        <v>59</v>
      </c>
      <c r="E11834">
        <v>2012</v>
      </c>
      <c r="F11834" s="3" t="s">
        <v>594</v>
      </c>
      <c r="G11834">
        <v>195.2</v>
      </c>
      <c r="H11834">
        <v>164.3</v>
      </c>
      <c r="I11834">
        <v>170.4</v>
      </c>
      <c r="J11834">
        <v>210</v>
      </c>
      <c r="K11834">
        <v>249.6</v>
      </c>
      <c r="L11834">
        <v>416.8</v>
      </c>
      <c r="M11834">
        <v>583.1</v>
      </c>
      <c r="N11834">
        <v>598.4</v>
      </c>
      <c r="O11834">
        <v>534.1</v>
      </c>
      <c r="P11834">
        <v>399.2</v>
      </c>
      <c r="Q11834">
        <v>172.4</v>
      </c>
      <c r="R11834">
        <v>85.2</v>
      </c>
      <c r="S11834">
        <v>85</v>
      </c>
      <c r="T11834">
        <v>158.5</v>
      </c>
    </row>
    <row r="11835" spans="1:20" x14ac:dyDescent="0.35">
      <c r="A11835">
        <f t="shared" si="363"/>
        <v>11835</v>
      </c>
      <c r="B11835" s="3" t="s">
        <v>101</v>
      </c>
      <c r="C11835" s="3" t="s">
        <v>77</v>
      </c>
      <c r="D11835" s="3" t="s">
        <v>59</v>
      </c>
      <c r="E11835">
        <v>2013</v>
      </c>
      <c r="F11835" s="3" t="s">
        <v>595</v>
      </c>
      <c r="G11835">
        <v>135.19999999999999</v>
      </c>
      <c r="H11835">
        <v>155.9</v>
      </c>
      <c r="I11835">
        <v>220</v>
      </c>
      <c r="J11835">
        <v>180.3</v>
      </c>
      <c r="K11835">
        <v>203.2</v>
      </c>
      <c r="L11835">
        <v>239.1</v>
      </c>
      <c r="M11835">
        <v>315.8</v>
      </c>
      <c r="N11835">
        <v>221.8</v>
      </c>
      <c r="O11835">
        <v>432.5</v>
      </c>
      <c r="P11835">
        <v>255.8</v>
      </c>
      <c r="Q11835">
        <v>113.1</v>
      </c>
      <c r="R11835">
        <v>63.5</v>
      </c>
      <c r="S11835">
        <v>50.6</v>
      </c>
      <c r="T11835">
        <v>122.7</v>
      </c>
    </row>
    <row r="11836" spans="1:20" x14ac:dyDescent="0.35">
      <c r="A11836">
        <f t="shared" si="363"/>
        <v>11836</v>
      </c>
      <c r="B11836" s="3" t="s">
        <v>101</v>
      </c>
      <c r="C11836" s="3" t="s">
        <v>77</v>
      </c>
      <c r="D11836" s="3" t="s">
        <v>59</v>
      </c>
      <c r="E11836">
        <v>2014</v>
      </c>
      <c r="F11836" s="3" t="s">
        <v>596</v>
      </c>
      <c r="G11836">
        <v>159.6</v>
      </c>
      <c r="H11836">
        <v>136.69999999999999</v>
      </c>
      <c r="I11836">
        <v>153.5</v>
      </c>
      <c r="J11836">
        <v>148.1</v>
      </c>
      <c r="K11836">
        <v>202.7</v>
      </c>
      <c r="L11836">
        <v>522.6</v>
      </c>
      <c r="M11836">
        <v>391</v>
      </c>
      <c r="N11836">
        <v>370.8</v>
      </c>
      <c r="O11836">
        <v>517.20000000000005</v>
      </c>
      <c r="P11836">
        <v>452.5</v>
      </c>
      <c r="Q11836">
        <v>191.4</v>
      </c>
      <c r="R11836">
        <v>64.599999999999994</v>
      </c>
      <c r="S11836">
        <v>86.6</v>
      </c>
      <c r="T11836">
        <v>146.6</v>
      </c>
    </row>
    <row r="11837" spans="1:20" x14ac:dyDescent="0.35">
      <c r="A11837">
        <f t="shared" si="363"/>
        <v>11837</v>
      </c>
      <c r="B11837" s="3" t="s">
        <v>101</v>
      </c>
      <c r="C11837" s="3" t="s">
        <v>77</v>
      </c>
      <c r="D11837" s="3" t="s">
        <v>59</v>
      </c>
      <c r="E11837">
        <v>2015</v>
      </c>
      <c r="F11837" s="3" t="s">
        <v>597</v>
      </c>
      <c r="G11837">
        <v>131.30000000000001</v>
      </c>
      <c r="H11837">
        <v>159.6</v>
      </c>
      <c r="I11837">
        <v>218.7</v>
      </c>
      <c r="J11837">
        <v>251.7</v>
      </c>
      <c r="K11837">
        <v>398.7</v>
      </c>
      <c r="L11837">
        <v>308.60000000000002</v>
      </c>
      <c r="M11837">
        <v>233.5</v>
      </c>
      <c r="N11837">
        <v>201.9</v>
      </c>
      <c r="O11837">
        <v>288.5</v>
      </c>
      <c r="P11837">
        <v>158.6</v>
      </c>
      <c r="Q11837">
        <v>111.4</v>
      </c>
      <c r="R11837">
        <v>82.2</v>
      </c>
      <c r="S11837">
        <v>87</v>
      </c>
      <c r="T11837">
        <v>130.80000000000001</v>
      </c>
    </row>
    <row r="11838" spans="1:20" x14ac:dyDescent="0.35">
      <c r="A11838">
        <f t="shared" si="363"/>
        <v>11838</v>
      </c>
      <c r="B11838" s="3" t="s">
        <v>101</v>
      </c>
      <c r="C11838" s="3" t="s">
        <v>77</v>
      </c>
      <c r="D11838" s="3" t="s">
        <v>59</v>
      </c>
      <c r="E11838">
        <v>2016</v>
      </c>
      <c r="F11838" s="3" t="s">
        <v>598</v>
      </c>
      <c r="G11838">
        <v>112.7</v>
      </c>
      <c r="H11838">
        <v>130.4</v>
      </c>
      <c r="I11838">
        <v>165.5</v>
      </c>
      <c r="J11838">
        <v>202.9</v>
      </c>
      <c r="K11838">
        <v>268.2</v>
      </c>
      <c r="L11838">
        <v>405.6</v>
      </c>
      <c r="M11838">
        <v>425.2</v>
      </c>
      <c r="N11838">
        <v>556.20000000000005</v>
      </c>
      <c r="O11838">
        <v>483.7</v>
      </c>
      <c r="P11838">
        <v>246.7</v>
      </c>
      <c r="Q11838">
        <v>111.9</v>
      </c>
      <c r="R11838">
        <v>78.2</v>
      </c>
      <c r="S11838">
        <v>86.8</v>
      </c>
      <c r="T11838">
        <v>138.9</v>
      </c>
    </row>
    <row r="11839" spans="1:20" x14ac:dyDescent="0.35">
      <c r="A11839">
        <f t="shared" si="363"/>
        <v>11839</v>
      </c>
      <c r="B11839" s="3" t="s">
        <v>101</v>
      </c>
      <c r="C11839" s="3" t="s">
        <v>77</v>
      </c>
      <c r="D11839" s="3" t="s">
        <v>59</v>
      </c>
      <c r="E11839">
        <v>2017</v>
      </c>
      <c r="F11839" s="3" t="s">
        <v>599</v>
      </c>
      <c r="G11839">
        <v>155.4</v>
      </c>
      <c r="H11839">
        <v>162</v>
      </c>
      <c r="I11839">
        <v>148.1</v>
      </c>
      <c r="J11839">
        <v>190.5</v>
      </c>
      <c r="K11839">
        <v>430</v>
      </c>
      <c r="L11839">
        <v>564.6</v>
      </c>
      <c r="M11839">
        <v>506.3</v>
      </c>
      <c r="N11839">
        <v>528.4</v>
      </c>
      <c r="O11839">
        <v>593.20000000000005</v>
      </c>
      <c r="P11839">
        <v>583.79999999999995</v>
      </c>
      <c r="Q11839">
        <v>228.7</v>
      </c>
      <c r="R11839">
        <v>108.2</v>
      </c>
      <c r="S11839">
        <v>87.4</v>
      </c>
      <c r="T11839">
        <v>161.9</v>
      </c>
    </row>
    <row r="11840" spans="1:20" x14ac:dyDescent="0.35">
      <c r="A11840">
        <f t="shared" si="363"/>
        <v>11840</v>
      </c>
      <c r="B11840" s="3" t="s">
        <v>101</v>
      </c>
      <c r="C11840" s="3" t="s">
        <v>77</v>
      </c>
      <c r="D11840" s="3" t="s">
        <v>59</v>
      </c>
      <c r="E11840">
        <v>2018</v>
      </c>
      <c r="F11840" s="3" t="s">
        <v>600</v>
      </c>
      <c r="G11840">
        <v>132.1</v>
      </c>
      <c r="H11840">
        <v>153.5</v>
      </c>
      <c r="I11840">
        <v>235.8</v>
      </c>
      <c r="J11840">
        <v>339.1</v>
      </c>
      <c r="K11840">
        <v>424.9</v>
      </c>
      <c r="L11840">
        <v>411.1</v>
      </c>
      <c r="M11840">
        <v>347.1</v>
      </c>
      <c r="N11840">
        <v>427.7</v>
      </c>
      <c r="O11840">
        <v>667.4</v>
      </c>
      <c r="P11840">
        <v>353.1</v>
      </c>
      <c r="Q11840">
        <v>143.6</v>
      </c>
      <c r="R11840">
        <v>92.4</v>
      </c>
      <c r="S11840">
        <v>83.1</v>
      </c>
      <c r="T11840">
        <v>158.19999999999999</v>
      </c>
    </row>
    <row r="11841" spans="1:20" x14ac:dyDescent="0.35">
      <c r="A11841">
        <f t="shared" si="363"/>
        <v>11841</v>
      </c>
      <c r="B11841" s="3" t="s">
        <v>101</v>
      </c>
      <c r="C11841" s="3" t="s">
        <v>77</v>
      </c>
      <c r="D11841" s="3" t="s">
        <v>59</v>
      </c>
      <c r="E11841">
        <v>2019</v>
      </c>
      <c r="F11841" s="3" t="s">
        <v>601</v>
      </c>
      <c r="G11841">
        <v>130.1</v>
      </c>
      <c r="H11841">
        <v>149.9</v>
      </c>
      <c r="I11841">
        <v>155.9</v>
      </c>
      <c r="J11841">
        <v>159.80000000000001</v>
      </c>
      <c r="K11841">
        <v>201.4</v>
      </c>
      <c r="L11841">
        <v>354</v>
      </c>
      <c r="M11841">
        <v>467.1</v>
      </c>
      <c r="N11841">
        <v>582.79999999999995</v>
      </c>
      <c r="O11841">
        <v>555.29999999999995</v>
      </c>
      <c r="P11841">
        <v>387.6</v>
      </c>
      <c r="Q11841">
        <v>136.80000000000001</v>
      </c>
      <c r="R11841">
        <v>85</v>
      </c>
      <c r="S11841">
        <v>82.9</v>
      </c>
      <c r="T11841">
        <v>179.5</v>
      </c>
    </row>
    <row r="11842" spans="1:20" x14ac:dyDescent="0.35">
      <c r="A11842">
        <f t="shared" si="363"/>
        <v>11842</v>
      </c>
      <c r="B11842" s="3" t="s">
        <v>101</v>
      </c>
      <c r="C11842" s="3" t="s">
        <v>95</v>
      </c>
      <c r="D11842" s="3" t="s">
        <v>59</v>
      </c>
      <c r="E11842">
        <v>2010</v>
      </c>
      <c r="F11842" s="3" t="s">
        <v>602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13.5</v>
      </c>
      <c r="N11842">
        <v>20.399999999999999</v>
      </c>
      <c r="O11842">
        <v>20.5</v>
      </c>
      <c r="P11842">
        <v>46.8</v>
      </c>
      <c r="Q11842">
        <v>18.8</v>
      </c>
      <c r="R11842">
        <v>17.600000000000001</v>
      </c>
      <c r="S11842">
        <v>15.5</v>
      </c>
      <c r="T11842">
        <v>0</v>
      </c>
    </row>
    <row r="11843" spans="1:20" x14ac:dyDescent="0.35">
      <c r="A11843">
        <f t="shared" ref="A11843:A11906" si="364">A11842+1</f>
        <v>11843</v>
      </c>
      <c r="B11843" s="3" t="s">
        <v>101</v>
      </c>
      <c r="C11843" s="3" t="s">
        <v>95</v>
      </c>
      <c r="D11843" s="3" t="s">
        <v>59</v>
      </c>
      <c r="E11843">
        <v>2011</v>
      </c>
      <c r="F11843" s="3" t="s">
        <v>603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0.9</v>
      </c>
      <c r="M11843">
        <v>45.4</v>
      </c>
      <c r="N11843">
        <v>27.1</v>
      </c>
      <c r="O11843">
        <v>52</v>
      </c>
      <c r="P11843">
        <v>64.5</v>
      </c>
      <c r="Q11843">
        <v>26</v>
      </c>
      <c r="R11843">
        <v>32.299999999999997</v>
      </c>
      <c r="S11843">
        <v>20.2</v>
      </c>
      <c r="T11843">
        <v>0</v>
      </c>
    </row>
    <row r="11844" spans="1:20" x14ac:dyDescent="0.35">
      <c r="A11844">
        <f t="shared" si="364"/>
        <v>11844</v>
      </c>
      <c r="B11844" s="3" t="s">
        <v>101</v>
      </c>
      <c r="C11844" s="3" t="s">
        <v>95</v>
      </c>
      <c r="D11844" s="3" t="s">
        <v>59</v>
      </c>
      <c r="E11844">
        <v>2012</v>
      </c>
      <c r="F11844" s="3" t="s">
        <v>604</v>
      </c>
      <c r="G11844">
        <v>0</v>
      </c>
      <c r="H11844">
        <v>0.1</v>
      </c>
      <c r="I11844">
        <v>0</v>
      </c>
      <c r="J11844">
        <v>0</v>
      </c>
      <c r="K11844">
        <v>0.5</v>
      </c>
      <c r="L11844">
        <v>3.3</v>
      </c>
      <c r="M11844">
        <v>22.5</v>
      </c>
      <c r="N11844">
        <v>46.2</v>
      </c>
      <c r="O11844">
        <v>29</v>
      </c>
      <c r="P11844">
        <v>32.5</v>
      </c>
      <c r="Q11844">
        <v>21.2</v>
      </c>
      <c r="R11844">
        <v>16.7</v>
      </c>
      <c r="S11844">
        <v>11.8</v>
      </c>
      <c r="T11844">
        <v>0</v>
      </c>
    </row>
    <row r="11845" spans="1:20" x14ac:dyDescent="0.35">
      <c r="A11845">
        <f t="shared" si="364"/>
        <v>11845</v>
      </c>
      <c r="B11845" s="3" t="s">
        <v>101</v>
      </c>
      <c r="C11845" s="3" t="s">
        <v>95</v>
      </c>
      <c r="D11845" s="3" t="s">
        <v>59</v>
      </c>
      <c r="E11845">
        <v>2013</v>
      </c>
      <c r="F11845" s="3" t="s">
        <v>605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0.1</v>
      </c>
      <c r="M11845">
        <v>18</v>
      </c>
      <c r="N11845">
        <v>20.3</v>
      </c>
      <c r="O11845">
        <v>21.4</v>
      </c>
      <c r="P11845">
        <v>19.7</v>
      </c>
      <c r="Q11845">
        <v>16.5</v>
      </c>
      <c r="R11845">
        <v>12.2</v>
      </c>
      <c r="S11845">
        <v>11.1</v>
      </c>
      <c r="T11845">
        <v>1.7</v>
      </c>
    </row>
    <row r="11846" spans="1:20" x14ac:dyDescent="0.35">
      <c r="A11846">
        <f t="shared" si="364"/>
        <v>11846</v>
      </c>
      <c r="B11846" s="3" t="s">
        <v>101</v>
      </c>
      <c r="C11846" s="3" t="s">
        <v>95</v>
      </c>
      <c r="D11846" s="3" t="s">
        <v>59</v>
      </c>
      <c r="E11846">
        <v>2014</v>
      </c>
      <c r="F11846" s="3" t="s">
        <v>606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3.3</v>
      </c>
      <c r="M11846">
        <v>19.100000000000001</v>
      </c>
      <c r="N11846">
        <v>22.3</v>
      </c>
      <c r="O11846">
        <v>31.3</v>
      </c>
      <c r="P11846">
        <v>22.8</v>
      </c>
      <c r="Q11846">
        <v>18.8</v>
      </c>
      <c r="R11846">
        <v>17.399999999999999</v>
      </c>
      <c r="S11846">
        <v>10.8</v>
      </c>
      <c r="T11846">
        <v>0.2</v>
      </c>
    </row>
    <row r="11847" spans="1:20" x14ac:dyDescent="0.35">
      <c r="A11847">
        <f t="shared" si="364"/>
        <v>11847</v>
      </c>
      <c r="B11847" s="3" t="s">
        <v>101</v>
      </c>
      <c r="C11847" s="3" t="s">
        <v>95</v>
      </c>
      <c r="D11847" s="3" t="s">
        <v>59</v>
      </c>
      <c r="E11847">
        <v>2015</v>
      </c>
      <c r="F11847" s="3" t="s">
        <v>607</v>
      </c>
      <c r="G11847">
        <v>0</v>
      </c>
      <c r="H11847">
        <v>0</v>
      </c>
      <c r="I11847">
        <v>0</v>
      </c>
      <c r="J11847">
        <v>0</v>
      </c>
      <c r="K11847">
        <v>0.3</v>
      </c>
      <c r="L11847">
        <v>0</v>
      </c>
      <c r="M11847">
        <v>17.5</v>
      </c>
      <c r="N11847">
        <v>20.3</v>
      </c>
      <c r="O11847">
        <v>20.3</v>
      </c>
      <c r="P11847">
        <v>19.5</v>
      </c>
      <c r="Q11847">
        <v>12.2</v>
      </c>
      <c r="R11847">
        <v>11.1</v>
      </c>
      <c r="S11847">
        <v>6.2</v>
      </c>
      <c r="T11847">
        <v>0</v>
      </c>
    </row>
    <row r="11848" spans="1:20" x14ac:dyDescent="0.35">
      <c r="A11848">
        <f t="shared" si="364"/>
        <v>11848</v>
      </c>
      <c r="B11848" s="3" t="s">
        <v>101</v>
      </c>
      <c r="C11848" s="3" t="s">
        <v>95</v>
      </c>
      <c r="D11848" s="3" t="s">
        <v>59</v>
      </c>
      <c r="E11848">
        <v>2016</v>
      </c>
      <c r="F11848" s="3" t="s">
        <v>608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0.1</v>
      </c>
      <c r="M11848">
        <v>17.600000000000001</v>
      </c>
      <c r="N11848">
        <v>24.8</v>
      </c>
      <c r="O11848">
        <v>21.5</v>
      </c>
      <c r="P11848">
        <v>19.8</v>
      </c>
      <c r="Q11848">
        <v>17.7</v>
      </c>
      <c r="R11848">
        <v>13.8</v>
      </c>
      <c r="S11848">
        <v>10.9</v>
      </c>
      <c r="T11848">
        <v>0</v>
      </c>
    </row>
    <row r="11849" spans="1:20" x14ac:dyDescent="0.35">
      <c r="A11849">
        <f t="shared" si="364"/>
        <v>11849</v>
      </c>
      <c r="B11849" s="3" t="s">
        <v>101</v>
      </c>
      <c r="C11849" s="3" t="s">
        <v>95</v>
      </c>
      <c r="D11849" s="3" t="s">
        <v>59</v>
      </c>
      <c r="E11849">
        <v>2017</v>
      </c>
      <c r="F11849" s="3" t="s">
        <v>609</v>
      </c>
      <c r="G11849">
        <v>0</v>
      </c>
      <c r="H11849">
        <v>0</v>
      </c>
      <c r="I11849">
        <v>0</v>
      </c>
      <c r="J11849">
        <v>0</v>
      </c>
      <c r="K11849">
        <v>2.2999999999999998</v>
      </c>
      <c r="L11849">
        <v>58.8</v>
      </c>
      <c r="M11849">
        <v>70.2</v>
      </c>
      <c r="N11849">
        <v>50.5</v>
      </c>
      <c r="O11849">
        <v>57.7</v>
      </c>
      <c r="P11849">
        <v>44.9</v>
      </c>
      <c r="Q11849">
        <v>18.2</v>
      </c>
      <c r="R11849">
        <v>18</v>
      </c>
      <c r="S11849">
        <v>16.100000000000001</v>
      </c>
      <c r="T11849">
        <v>3.4</v>
      </c>
    </row>
    <row r="11850" spans="1:20" x14ac:dyDescent="0.35">
      <c r="A11850">
        <f t="shared" si="364"/>
        <v>11850</v>
      </c>
      <c r="B11850" s="3" t="s">
        <v>101</v>
      </c>
      <c r="C11850" s="3" t="s">
        <v>95</v>
      </c>
      <c r="D11850" s="3" t="s">
        <v>59</v>
      </c>
      <c r="E11850">
        <v>2018</v>
      </c>
      <c r="F11850" s="3" t="s">
        <v>610</v>
      </c>
      <c r="G11850">
        <v>3.2</v>
      </c>
      <c r="H11850">
        <v>3.4</v>
      </c>
      <c r="I11850">
        <v>1.6</v>
      </c>
      <c r="J11850">
        <v>0</v>
      </c>
      <c r="K11850">
        <v>0</v>
      </c>
      <c r="L11850">
        <v>1.6</v>
      </c>
      <c r="M11850">
        <v>42.2</v>
      </c>
      <c r="N11850">
        <v>40.200000000000003</v>
      </c>
      <c r="O11850">
        <v>43</v>
      </c>
      <c r="P11850">
        <v>30.4</v>
      </c>
      <c r="Q11850">
        <v>17.5</v>
      </c>
      <c r="R11850">
        <v>17.399999999999999</v>
      </c>
      <c r="S11850">
        <v>14.9</v>
      </c>
      <c r="T11850">
        <v>0</v>
      </c>
    </row>
    <row r="11851" spans="1:20" x14ac:dyDescent="0.35">
      <c r="A11851">
        <f t="shared" si="364"/>
        <v>11851</v>
      </c>
      <c r="B11851" s="3" t="s">
        <v>101</v>
      </c>
      <c r="C11851" s="3" t="s">
        <v>95</v>
      </c>
      <c r="D11851" s="3" t="s">
        <v>59</v>
      </c>
      <c r="E11851">
        <v>2019</v>
      </c>
      <c r="F11851" s="3" t="s">
        <v>611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41.6</v>
      </c>
      <c r="N11851">
        <v>52.8</v>
      </c>
      <c r="O11851">
        <v>42.8</v>
      </c>
      <c r="P11851">
        <v>35</v>
      </c>
      <c r="Q11851">
        <v>18.600000000000001</v>
      </c>
      <c r="R11851">
        <v>18.100000000000001</v>
      </c>
      <c r="S11851">
        <v>14</v>
      </c>
      <c r="T11851">
        <v>0</v>
      </c>
    </row>
    <row r="11852" spans="1:20" x14ac:dyDescent="0.35">
      <c r="A11852">
        <f t="shared" si="364"/>
        <v>11852</v>
      </c>
      <c r="B11852" s="3" t="s">
        <v>101</v>
      </c>
      <c r="C11852" s="3" t="s">
        <v>86</v>
      </c>
      <c r="D11852" s="3" t="s">
        <v>59</v>
      </c>
      <c r="E11852">
        <v>2010</v>
      </c>
      <c r="F11852" s="3" t="s">
        <v>612</v>
      </c>
      <c r="G11852" s="9">
        <v>21.721236559139701</v>
      </c>
      <c r="H11852" s="9">
        <v>18.383124128312399</v>
      </c>
      <c r="I11852" s="9">
        <v>18.937768817204301</v>
      </c>
      <c r="J11852" s="9">
        <v>24.455779569892428</v>
      </c>
      <c r="K11852" s="9">
        <v>24.435119047619001</v>
      </c>
      <c r="L11852" s="9">
        <v>25.567305061559487</v>
      </c>
      <c r="M11852" s="9">
        <v>29.308055555555498</v>
      </c>
      <c r="N11852" s="9">
        <v>53.3055555555555</v>
      </c>
      <c r="O11852" s="9">
        <v>66.545295698924704</v>
      </c>
      <c r="P11852" s="9">
        <v>127.76312499999989</v>
      </c>
      <c r="Q11852" s="9">
        <v>48.437903225806402</v>
      </c>
      <c r="R11852" s="9">
        <v>32.756111111110997</v>
      </c>
      <c r="S11852" s="9">
        <v>27.0320312499999</v>
      </c>
      <c r="T11852" s="9">
        <v>23.71430555555548</v>
      </c>
    </row>
    <row r="11853" spans="1:20" x14ac:dyDescent="0.35">
      <c r="A11853">
        <f t="shared" si="364"/>
        <v>11853</v>
      </c>
      <c r="B11853" s="3" t="s">
        <v>101</v>
      </c>
      <c r="C11853" s="3" t="s">
        <v>86</v>
      </c>
      <c r="D11853" s="3" t="s">
        <v>59</v>
      </c>
      <c r="E11853">
        <v>2011</v>
      </c>
      <c r="F11853" s="3" t="s">
        <v>613</v>
      </c>
      <c r="G11853" s="9">
        <v>19.447983870967651</v>
      </c>
      <c r="H11853" s="9">
        <v>19.8452016689847</v>
      </c>
      <c r="I11853" s="9">
        <v>25.9317204301075</v>
      </c>
      <c r="J11853" s="9">
        <v>46.953897849462301</v>
      </c>
      <c r="K11853" s="9">
        <v>45.034374999999905</v>
      </c>
      <c r="L11853" s="9">
        <v>67.145161290322562</v>
      </c>
      <c r="M11853" s="9">
        <v>116.96138888888881</v>
      </c>
      <c r="N11853" s="9">
        <v>96.525416666666587</v>
      </c>
      <c r="O11853" s="9">
        <v>141.63447580645149</v>
      </c>
      <c r="P11853" s="9">
        <v>173.843055555555</v>
      </c>
      <c r="Q11853" s="9">
        <v>93.592069892473006</v>
      </c>
      <c r="R11853" s="9">
        <v>42.101111111111052</v>
      </c>
      <c r="S11853" s="9">
        <v>36.053906249999898</v>
      </c>
      <c r="T11853" s="9">
        <v>35.692638888888851</v>
      </c>
    </row>
    <row r="11854" spans="1:20" x14ac:dyDescent="0.35">
      <c r="A11854">
        <f t="shared" si="364"/>
        <v>11854</v>
      </c>
      <c r="B11854" s="3" t="s">
        <v>101</v>
      </c>
      <c r="C11854" s="3" t="s">
        <v>86</v>
      </c>
      <c r="D11854" s="3" t="s">
        <v>59</v>
      </c>
      <c r="E11854">
        <v>2012</v>
      </c>
      <c r="F11854" s="3" t="s">
        <v>614</v>
      </c>
      <c r="G11854" s="9">
        <v>27.604973118279535</v>
      </c>
      <c r="H11854" s="9">
        <v>23.316411682892905</v>
      </c>
      <c r="I11854" s="9">
        <v>23.377150537634407</v>
      </c>
      <c r="J11854" s="9">
        <v>28.312634408602101</v>
      </c>
      <c r="K11854" s="9">
        <v>34.240517241379273</v>
      </c>
      <c r="L11854" s="9">
        <v>61.338037634408565</v>
      </c>
      <c r="M11854" s="9">
        <v>105.829861111111</v>
      </c>
      <c r="N11854" s="9">
        <v>132.70472222222219</v>
      </c>
      <c r="O11854" s="9">
        <v>105.5190860215053</v>
      </c>
      <c r="P11854" s="9">
        <v>89.468333333333192</v>
      </c>
      <c r="Q11854" s="9">
        <v>45.534811827956901</v>
      </c>
      <c r="R11854" s="9">
        <v>29.131111111111</v>
      </c>
      <c r="S11854" s="9">
        <v>23.8645833333333</v>
      </c>
      <c r="T11854" s="9">
        <v>22.473749999999953</v>
      </c>
    </row>
    <row r="11855" spans="1:20" x14ac:dyDescent="0.35">
      <c r="A11855">
        <f t="shared" si="364"/>
        <v>11855</v>
      </c>
      <c r="B11855" s="3" t="s">
        <v>101</v>
      </c>
      <c r="C11855" s="3" t="s">
        <v>86</v>
      </c>
      <c r="D11855" s="3" t="s">
        <v>59</v>
      </c>
      <c r="E11855">
        <v>2013</v>
      </c>
      <c r="F11855" s="3" t="s">
        <v>615</v>
      </c>
      <c r="G11855" s="9">
        <v>19.026478494623603</v>
      </c>
      <c r="H11855" s="9">
        <v>21.988317107093099</v>
      </c>
      <c r="I11855" s="9">
        <v>30.155913978494599</v>
      </c>
      <c r="J11855" s="9">
        <v>24.214381720430101</v>
      </c>
      <c r="K11855" s="9">
        <v>27.4089285714285</v>
      </c>
      <c r="L11855" s="9">
        <v>33.061155913978439</v>
      </c>
      <c r="M11855" s="9">
        <v>62.071944444444298</v>
      </c>
      <c r="N11855" s="9">
        <v>50.6372222222221</v>
      </c>
      <c r="O11855" s="9">
        <v>82.0810483870967</v>
      </c>
      <c r="P11855" s="9">
        <v>55.339027777777702</v>
      </c>
      <c r="Q11855" s="9">
        <v>32.364381720430103</v>
      </c>
      <c r="R11855" s="9">
        <v>23.0408333333332</v>
      </c>
      <c r="S11855" s="9">
        <v>20.183333333333259</v>
      </c>
      <c r="T11855" s="9">
        <v>20.143055555555481</v>
      </c>
    </row>
    <row r="11856" spans="1:20" x14ac:dyDescent="0.35">
      <c r="A11856">
        <f t="shared" si="364"/>
        <v>11856</v>
      </c>
      <c r="B11856" s="3" t="s">
        <v>101</v>
      </c>
      <c r="C11856" s="3" t="s">
        <v>86</v>
      </c>
      <c r="D11856" s="3" t="s">
        <v>59</v>
      </c>
      <c r="E11856">
        <v>2014</v>
      </c>
      <c r="F11856" s="3" t="s">
        <v>616</v>
      </c>
      <c r="G11856" s="9">
        <v>22.73682795698916</v>
      </c>
      <c r="H11856" s="9">
        <v>19.235416666666602</v>
      </c>
      <c r="I11856" s="9">
        <v>20.823655913978399</v>
      </c>
      <c r="J11856" s="9">
        <v>19.9951612903225</v>
      </c>
      <c r="K11856" s="9">
        <v>27.6693452380952</v>
      </c>
      <c r="L11856" s="9">
        <v>76.090322580645122</v>
      </c>
      <c r="M11856" s="9">
        <v>73.861805555555492</v>
      </c>
      <c r="N11856" s="9">
        <v>73.851249999999894</v>
      </c>
      <c r="O11856" s="9">
        <v>104.5805779569892</v>
      </c>
      <c r="P11856" s="9">
        <v>86.389236111111003</v>
      </c>
      <c r="Q11856" s="9">
        <v>45.304301075268697</v>
      </c>
      <c r="R11856" s="9">
        <v>27.780833333333298</v>
      </c>
      <c r="S11856" s="9">
        <v>23.083072916666602</v>
      </c>
      <c r="T11856" s="9">
        <v>20.953472222222224</v>
      </c>
    </row>
    <row r="11857" spans="1:20" x14ac:dyDescent="0.35">
      <c r="A11857">
        <f t="shared" si="364"/>
        <v>11857</v>
      </c>
      <c r="B11857" s="3" t="s">
        <v>101</v>
      </c>
      <c r="C11857" s="3" t="s">
        <v>86</v>
      </c>
      <c r="D11857" s="3" t="s">
        <v>59</v>
      </c>
      <c r="E11857">
        <v>2015</v>
      </c>
      <c r="F11857" s="3" t="s">
        <v>617</v>
      </c>
      <c r="G11857" s="9">
        <v>18.531451612903201</v>
      </c>
      <c r="H11857" s="9">
        <v>22.080979020978951</v>
      </c>
      <c r="I11857" s="9">
        <v>29.408736559139701</v>
      </c>
      <c r="J11857" s="9">
        <v>33.739112903225802</v>
      </c>
      <c r="K11857" s="9">
        <v>53.803869047619003</v>
      </c>
      <c r="L11857" s="9">
        <v>42.380510752688103</v>
      </c>
      <c r="M11857" s="9">
        <v>50.481111111111098</v>
      </c>
      <c r="N11857" s="9">
        <v>48.734444444444307</v>
      </c>
      <c r="O11857" s="9">
        <v>60.774059139784796</v>
      </c>
      <c r="P11857" s="9">
        <v>41.946249999999999</v>
      </c>
      <c r="Q11857" s="9">
        <v>28.103360215053698</v>
      </c>
      <c r="R11857" s="9">
        <v>23.486944444444401</v>
      </c>
      <c r="S11857" s="9">
        <v>18.617708333333262</v>
      </c>
      <c r="T11857" s="9">
        <v>18.807499999999987</v>
      </c>
    </row>
    <row r="11858" spans="1:20" x14ac:dyDescent="0.35">
      <c r="A11858">
        <f t="shared" si="364"/>
        <v>11858</v>
      </c>
      <c r="B11858" s="3" t="s">
        <v>101</v>
      </c>
      <c r="C11858" s="3" t="s">
        <v>86</v>
      </c>
      <c r="D11858" s="3" t="s">
        <v>59</v>
      </c>
      <c r="E11858">
        <v>2016</v>
      </c>
      <c r="F11858" s="3" t="s">
        <v>618</v>
      </c>
      <c r="G11858" s="9">
        <v>16.004838709677365</v>
      </c>
      <c r="H11858" s="9">
        <v>18.4204166666666</v>
      </c>
      <c r="I11858" s="9">
        <v>22.766935483870899</v>
      </c>
      <c r="J11858" s="9">
        <v>27.509274193548301</v>
      </c>
      <c r="K11858" s="9">
        <v>36.431094890510899</v>
      </c>
      <c r="L11858" s="9">
        <v>56.214247311827869</v>
      </c>
      <c r="M11858" s="9">
        <v>77.505277777777707</v>
      </c>
      <c r="N11858" s="9">
        <v>103.46611111111099</v>
      </c>
      <c r="O11858" s="9">
        <v>89.794086021505294</v>
      </c>
      <c r="P11858" s="9">
        <v>54.607361111110997</v>
      </c>
      <c r="Q11858" s="9">
        <v>33.589516129032205</v>
      </c>
      <c r="R11858" s="9">
        <v>25.529444444444401</v>
      </c>
      <c r="S11858" s="9">
        <v>23.234635416666599</v>
      </c>
      <c r="T11858" s="9">
        <v>19.601944444444399</v>
      </c>
    </row>
    <row r="11859" spans="1:20" x14ac:dyDescent="0.35">
      <c r="A11859">
        <f t="shared" si="364"/>
        <v>11859</v>
      </c>
      <c r="B11859" s="3" t="s">
        <v>101</v>
      </c>
      <c r="C11859" s="3" t="s">
        <v>86</v>
      </c>
      <c r="D11859" s="3" t="s">
        <v>59</v>
      </c>
      <c r="E11859">
        <v>2017</v>
      </c>
      <c r="F11859" s="3" t="s">
        <v>619</v>
      </c>
      <c r="G11859" s="9">
        <v>21.852016129032162</v>
      </c>
      <c r="H11859" s="9">
        <v>22.500138888888799</v>
      </c>
      <c r="I11859" s="9">
        <v>20.156451612903201</v>
      </c>
      <c r="J11859" s="9">
        <v>25.997043010752598</v>
      </c>
      <c r="K11859" s="9">
        <v>61.698883928571405</v>
      </c>
      <c r="L11859" s="9">
        <v>141.2540322580644</v>
      </c>
      <c r="M11859" s="9">
        <v>143.24833333333319</v>
      </c>
      <c r="N11859" s="9">
        <v>126.44972222222211</v>
      </c>
      <c r="O11859" s="9">
        <v>143.40577956989239</v>
      </c>
      <c r="P11859" s="9">
        <v>128.97041666666661</v>
      </c>
      <c r="Q11859" s="9">
        <v>50.693010752688004</v>
      </c>
      <c r="R11859" s="9">
        <v>32.942499999999903</v>
      </c>
      <c r="S11859" s="9">
        <v>28.290885416666598</v>
      </c>
      <c r="T11859" s="9">
        <v>25.643194444444401</v>
      </c>
    </row>
    <row r="11860" spans="1:20" x14ac:dyDescent="0.35">
      <c r="A11860">
        <f t="shared" si="364"/>
        <v>11860</v>
      </c>
      <c r="B11860" s="3" t="s">
        <v>101</v>
      </c>
      <c r="C11860" s="3" t="s">
        <v>86</v>
      </c>
      <c r="D11860" s="3" t="s">
        <v>59</v>
      </c>
      <c r="E11860">
        <v>2018</v>
      </c>
      <c r="F11860" s="3" t="s">
        <v>620</v>
      </c>
      <c r="G11860" s="9">
        <v>21.050134408602112</v>
      </c>
      <c r="H11860" s="9">
        <v>24.313333333333262</v>
      </c>
      <c r="I11860" s="9">
        <v>33.468951612903126</v>
      </c>
      <c r="J11860" s="9">
        <v>45.946908602150501</v>
      </c>
      <c r="K11860" s="9">
        <v>58.589285714285701</v>
      </c>
      <c r="L11860" s="9">
        <v>57.790725806451597</v>
      </c>
      <c r="M11860" s="9">
        <v>90.635972222222094</v>
      </c>
      <c r="N11860" s="9">
        <v>100.0938888888888</v>
      </c>
      <c r="O11860" s="9">
        <v>139.3407258064515</v>
      </c>
      <c r="P11860" s="9">
        <v>79.966388888888801</v>
      </c>
      <c r="Q11860" s="9">
        <v>37.493548387096695</v>
      </c>
      <c r="R11860" s="9">
        <v>30.836666666666602</v>
      </c>
      <c r="S11860" s="9">
        <v>26.881770833333199</v>
      </c>
      <c r="T11860" s="9">
        <v>22.263749999999945</v>
      </c>
    </row>
    <row r="11861" spans="1:20" x14ac:dyDescent="0.35">
      <c r="A11861">
        <f t="shared" si="364"/>
        <v>11861</v>
      </c>
      <c r="B11861" s="3" t="s">
        <v>101</v>
      </c>
      <c r="C11861" s="3" t="s">
        <v>86</v>
      </c>
      <c r="D11861" s="3" t="s">
        <v>59</v>
      </c>
      <c r="E11861">
        <v>2019</v>
      </c>
      <c r="F11861" s="3" t="s">
        <v>621</v>
      </c>
      <c r="G11861" s="9">
        <v>18.201612903225801</v>
      </c>
      <c r="H11861" s="9">
        <v>20.721527777777698</v>
      </c>
      <c r="I11861" s="9">
        <v>21.118951612903199</v>
      </c>
      <c r="J11861" s="9">
        <v>21.609677419354831</v>
      </c>
      <c r="K11861" s="9">
        <v>27.283035714285699</v>
      </c>
      <c r="L11861" s="9">
        <v>49.070026881720423</v>
      </c>
      <c r="M11861" s="9">
        <v>107.7501388888888</v>
      </c>
      <c r="N11861" s="9">
        <v>136.38555555555541</v>
      </c>
      <c r="O11861" s="9">
        <v>122.00040322580639</v>
      </c>
      <c r="P11861" s="9">
        <v>90.017361111111001</v>
      </c>
      <c r="Q11861" s="9">
        <v>37.667204301075202</v>
      </c>
      <c r="R11861" s="9">
        <v>30.581388888888799</v>
      </c>
      <c r="S11861" s="9">
        <v>25.953124999999901</v>
      </c>
      <c r="T11861" s="9">
        <v>25.369252873563127</v>
      </c>
    </row>
    <row r="11862" spans="1:20" x14ac:dyDescent="0.35">
      <c r="A11862">
        <f t="shared" si="364"/>
        <v>11862</v>
      </c>
      <c r="B11862" s="3" t="s">
        <v>101</v>
      </c>
      <c r="C11862" s="3" t="s">
        <v>75</v>
      </c>
      <c r="D11862" s="3" t="s">
        <v>63</v>
      </c>
      <c r="E11862">
        <v>2010</v>
      </c>
      <c r="F11862" s="3" t="s">
        <v>622</v>
      </c>
      <c r="G11862">
        <v>339.4</v>
      </c>
      <c r="H11862">
        <v>338.1</v>
      </c>
      <c r="I11862">
        <v>338.8</v>
      </c>
      <c r="J11862">
        <v>339.5</v>
      </c>
      <c r="K11862">
        <v>339.2</v>
      </c>
      <c r="L11862">
        <v>338.7</v>
      </c>
      <c r="M11862">
        <v>339.1</v>
      </c>
      <c r="N11862">
        <v>339.4</v>
      </c>
      <c r="O11862">
        <v>338.3</v>
      </c>
      <c r="P11862">
        <v>337.8</v>
      </c>
      <c r="Q11862">
        <v>338.6</v>
      </c>
      <c r="R11862">
        <v>339</v>
      </c>
      <c r="S11862">
        <v>338.2</v>
      </c>
      <c r="T11862">
        <v>339.3</v>
      </c>
    </row>
    <row r="11863" spans="1:20" x14ac:dyDescent="0.35">
      <c r="A11863">
        <f t="shared" si="364"/>
        <v>11863</v>
      </c>
      <c r="B11863" s="3" t="s">
        <v>101</v>
      </c>
      <c r="C11863" s="3" t="s">
        <v>75</v>
      </c>
      <c r="D11863" s="3" t="s">
        <v>63</v>
      </c>
      <c r="E11863">
        <v>2011</v>
      </c>
      <c r="F11863" s="3" t="s">
        <v>623</v>
      </c>
      <c r="G11863">
        <v>339.4</v>
      </c>
      <c r="H11863">
        <v>338.1</v>
      </c>
      <c r="I11863">
        <v>338.1</v>
      </c>
      <c r="J11863">
        <v>338.5</v>
      </c>
      <c r="K11863">
        <v>339.6</v>
      </c>
      <c r="L11863">
        <v>339.2</v>
      </c>
      <c r="M11863">
        <v>337.5</v>
      </c>
      <c r="N11863">
        <v>339.2</v>
      </c>
      <c r="O11863">
        <v>337.6</v>
      </c>
      <c r="P11863">
        <v>338.9</v>
      </c>
      <c r="Q11863">
        <v>338.5</v>
      </c>
      <c r="R11863">
        <v>339.5</v>
      </c>
      <c r="S11863">
        <v>337.8</v>
      </c>
      <c r="T11863">
        <v>339.2</v>
      </c>
    </row>
    <row r="11864" spans="1:20" x14ac:dyDescent="0.35">
      <c r="A11864">
        <f t="shared" si="364"/>
        <v>11864</v>
      </c>
      <c r="B11864" s="3" t="s">
        <v>101</v>
      </c>
      <c r="C11864" s="3" t="s">
        <v>75</v>
      </c>
      <c r="D11864" s="3" t="s">
        <v>63</v>
      </c>
      <c r="E11864">
        <v>2012</v>
      </c>
      <c r="F11864" s="3" t="s">
        <v>624</v>
      </c>
      <c r="G11864">
        <v>338.5</v>
      </c>
      <c r="H11864">
        <v>338.4</v>
      </c>
      <c r="I11864">
        <v>339.1</v>
      </c>
      <c r="J11864">
        <v>338.8</v>
      </c>
      <c r="K11864">
        <v>338.7</v>
      </c>
      <c r="L11864">
        <v>339.3</v>
      </c>
      <c r="M11864">
        <v>338.4</v>
      </c>
      <c r="N11864">
        <v>338.2</v>
      </c>
      <c r="O11864">
        <v>338.8</v>
      </c>
      <c r="P11864">
        <v>338.8</v>
      </c>
      <c r="Q11864">
        <v>339.1</v>
      </c>
      <c r="R11864">
        <v>340</v>
      </c>
      <c r="S11864">
        <v>339.3</v>
      </c>
      <c r="T11864">
        <v>338.4</v>
      </c>
    </row>
    <row r="11865" spans="1:20" x14ac:dyDescent="0.35">
      <c r="A11865">
        <f t="shared" si="364"/>
        <v>11865</v>
      </c>
      <c r="B11865" s="3" t="s">
        <v>101</v>
      </c>
      <c r="C11865" s="3" t="s">
        <v>75</v>
      </c>
      <c r="D11865" s="3" t="s">
        <v>63</v>
      </c>
      <c r="E11865">
        <v>2013</v>
      </c>
      <c r="F11865" s="3" t="s">
        <v>625</v>
      </c>
      <c r="G11865">
        <v>338.8</v>
      </c>
      <c r="H11865">
        <v>338.2</v>
      </c>
      <c r="I11865">
        <v>339.5</v>
      </c>
      <c r="J11865">
        <v>339.3</v>
      </c>
      <c r="K11865">
        <v>338.7</v>
      </c>
      <c r="L11865">
        <v>339</v>
      </c>
      <c r="M11865">
        <v>339</v>
      </c>
      <c r="N11865">
        <v>339.4</v>
      </c>
      <c r="O11865">
        <v>338.7</v>
      </c>
      <c r="P11865">
        <v>338.9</v>
      </c>
      <c r="Q11865">
        <v>339.1</v>
      </c>
      <c r="R11865">
        <v>338.4</v>
      </c>
      <c r="S11865">
        <v>339.2</v>
      </c>
      <c r="T11865">
        <v>339.2</v>
      </c>
    </row>
    <row r="11866" spans="1:20" x14ac:dyDescent="0.35">
      <c r="A11866">
        <f t="shared" si="364"/>
        <v>11866</v>
      </c>
      <c r="B11866" s="3" t="s">
        <v>101</v>
      </c>
      <c r="C11866" s="3" t="s">
        <v>75</v>
      </c>
      <c r="D11866" s="3" t="s">
        <v>63</v>
      </c>
      <c r="E11866">
        <v>2014</v>
      </c>
      <c r="F11866" s="3" t="s">
        <v>626</v>
      </c>
      <c r="G11866">
        <v>339.6</v>
      </c>
      <c r="H11866">
        <v>338.7</v>
      </c>
      <c r="I11866">
        <v>339.1</v>
      </c>
      <c r="J11866">
        <v>339.2</v>
      </c>
      <c r="K11866">
        <v>339.4</v>
      </c>
      <c r="L11866">
        <v>339</v>
      </c>
      <c r="M11866">
        <v>339.6</v>
      </c>
      <c r="N11866">
        <v>338.3</v>
      </c>
      <c r="O11866">
        <v>338.5</v>
      </c>
      <c r="P11866">
        <v>338.8</v>
      </c>
      <c r="Q11866">
        <v>338.5</v>
      </c>
      <c r="R11866">
        <v>339.4</v>
      </c>
      <c r="S11866">
        <v>338.2</v>
      </c>
      <c r="T11866">
        <v>339.2</v>
      </c>
    </row>
    <row r="11867" spans="1:20" x14ac:dyDescent="0.35">
      <c r="A11867">
        <f t="shared" si="364"/>
        <v>11867</v>
      </c>
      <c r="B11867" s="3" t="s">
        <v>101</v>
      </c>
      <c r="C11867" s="3" t="s">
        <v>75</v>
      </c>
      <c r="D11867" s="3" t="s">
        <v>63</v>
      </c>
      <c r="E11867">
        <v>2015</v>
      </c>
      <c r="F11867" s="3" t="s">
        <v>627</v>
      </c>
      <c r="G11867">
        <v>338.9</v>
      </c>
      <c r="H11867">
        <v>339.5</v>
      </c>
      <c r="I11867">
        <v>338.9</v>
      </c>
      <c r="J11867">
        <v>339.6</v>
      </c>
      <c r="K11867">
        <v>338.7</v>
      </c>
      <c r="L11867">
        <v>339.2</v>
      </c>
      <c r="M11867">
        <v>338.2</v>
      </c>
      <c r="N11867">
        <v>339.4</v>
      </c>
      <c r="O11867">
        <v>338.5</v>
      </c>
      <c r="P11867">
        <v>338.7</v>
      </c>
      <c r="Q11867">
        <v>338.9</v>
      </c>
      <c r="R11867">
        <v>339.1</v>
      </c>
      <c r="S11867">
        <v>338.6</v>
      </c>
      <c r="T11867">
        <v>338.9</v>
      </c>
    </row>
    <row r="11868" spans="1:20" x14ac:dyDescent="0.35">
      <c r="A11868">
        <f t="shared" si="364"/>
        <v>11868</v>
      </c>
      <c r="B11868" s="3" t="s">
        <v>101</v>
      </c>
      <c r="C11868" s="3" t="s">
        <v>75</v>
      </c>
      <c r="D11868" s="3" t="s">
        <v>63</v>
      </c>
      <c r="E11868">
        <v>2016</v>
      </c>
      <c r="F11868" s="3" t="s">
        <v>628</v>
      </c>
      <c r="G11868">
        <v>339.3</v>
      </c>
      <c r="H11868">
        <v>338.8</v>
      </c>
      <c r="I11868">
        <v>339.1</v>
      </c>
      <c r="J11868">
        <v>339.3</v>
      </c>
      <c r="K11868">
        <v>338.9</v>
      </c>
      <c r="L11868">
        <v>338.8</v>
      </c>
      <c r="M11868">
        <v>337.7</v>
      </c>
      <c r="N11868">
        <v>338.3</v>
      </c>
      <c r="O11868">
        <v>338.2</v>
      </c>
      <c r="P11868">
        <v>338.1</v>
      </c>
      <c r="Q11868">
        <v>339.3</v>
      </c>
      <c r="R11868">
        <v>338.9</v>
      </c>
      <c r="S11868">
        <v>338.6</v>
      </c>
      <c r="T11868">
        <v>338.9</v>
      </c>
    </row>
    <row r="11869" spans="1:20" x14ac:dyDescent="0.35">
      <c r="A11869">
        <f t="shared" si="364"/>
        <v>11869</v>
      </c>
      <c r="B11869" s="3" t="s">
        <v>101</v>
      </c>
      <c r="C11869" s="3" t="s">
        <v>75</v>
      </c>
      <c r="D11869" s="3" t="s">
        <v>63</v>
      </c>
      <c r="E11869">
        <v>2017</v>
      </c>
      <c r="F11869" s="3" t="s">
        <v>629</v>
      </c>
      <c r="G11869">
        <v>338.4</v>
      </c>
      <c r="H11869">
        <v>338.8</v>
      </c>
      <c r="I11869">
        <v>339.6</v>
      </c>
      <c r="J11869">
        <v>339.3</v>
      </c>
      <c r="K11869">
        <v>339</v>
      </c>
      <c r="L11869">
        <v>339.5</v>
      </c>
      <c r="M11869">
        <v>338.5</v>
      </c>
      <c r="N11869">
        <v>337.9</v>
      </c>
      <c r="O11869">
        <v>339.2</v>
      </c>
      <c r="P11869">
        <v>338.8</v>
      </c>
      <c r="Q11869">
        <v>339</v>
      </c>
      <c r="R11869">
        <v>339</v>
      </c>
      <c r="S11869">
        <v>338.8</v>
      </c>
      <c r="T11869">
        <v>339.4</v>
      </c>
    </row>
    <row r="11870" spans="1:20" x14ac:dyDescent="0.35">
      <c r="A11870">
        <f t="shared" si="364"/>
        <v>11870</v>
      </c>
      <c r="B11870" s="3" t="s">
        <v>101</v>
      </c>
      <c r="C11870" s="3" t="s">
        <v>75</v>
      </c>
      <c r="D11870" s="3" t="s">
        <v>63</v>
      </c>
      <c r="E11870">
        <v>2018</v>
      </c>
      <c r="F11870" s="3" t="s">
        <v>630</v>
      </c>
      <c r="G11870">
        <v>339.1</v>
      </c>
      <c r="H11870">
        <v>338.9</v>
      </c>
      <c r="I11870">
        <v>339.1</v>
      </c>
      <c r="J11870">
        <v>339.4</v>
      </c>
      <c r="K11870">
        <v>338.9</v>
      </c>
      <c r="L11870">
        <v>338.4</v>
      </c>
      <c r="M11870">
        <v>338.6</v>
      </c>
      <c r="N11870">
        <v>338.8</v>
      </c>
      <c r="O11870">
        <v>339.5</v>
      </c>
      <c r="P11870">
        <v>338.5</v>
      </c>
      <c r="Q11870">
        <v>338.6</v>
      </c>
      <c r="R11870">
        <v>338.9</v>
      </c>
      <c r="S11870">
        <v>338.6</v>
      </c>
      <c r="T11870">
        <v>338.6</v>
      </c>
    </row>
    <row r="11871" spans="1:20" x14ac:dyDescent="0.35">
      <c r="A11871">
        <f t="shared" si="364"/>
        <v>11871</v>
      </c>
      <c r="B11871" s="3" t="s">
        <v>101</v>
      </c>
      <c r="C11871" s="3" t="s">
        <v>75</v>
      </c>
      <c r="D11871" s="3" t="s">
        <v>63</v>
      </c>
      <c r="E11871">
        <v>2019</v>
      </c>
      <c r="F11871" s="3" t="s">
        <v>631</v>
      </c>
      <c r="G11871">
        <v>338.6</v>
      </c>
      <c r="H11871">
        <v>339.1</v>
      </c>
      <c r="I11871">
        <v>338.9</v>
      </c>
      <c r="J11871">
        <v>338.4</v>
      </c>
      <c r="K11871">
        <v>338.7</v>
      </c>
      <c r="L11871">
        <v>338</v>
      </c>
      <c r="M11871">
        <v>338.7</v>
      </c>
      <c r="N11871">
        <v>338.4</v>
      </c>
      <c r="O11871">
        <v>339.5</v>
      </c>
      <c r="P11871">
        <v>338.9</v>
      </c>
      <c r="Q11871">
        <v>339.2</v>
      </c>
      <c r="R11871">
        <v>339.3</v>
      </c>
      <c r="S11871">
        <v>339.3</v>
      </c>
      <c r="T11871">
        <v>339.5</v>
      </c>
    </row>
    <row r="11872" spans="1:20" x14ac:dyDescent="0.35">
      <c r="A11872">
        <f t="shared" si="364"/>
        <v>11872</v>
      </c>
      <c r="B11872" s="3" t="s">
        <v>101</v>
      </c>
      <c r="C11872" s="3" t="s">
        <v>77</v>
      </c>
      <c r="D11872" s="3" t="s">
        <v>63</v>
      </c>
      <c r="E11872">
        <v>2010</v>
      </c>
      <c r="F11872" s="3" t="s">
        <v>632</v>
      </c>
      <c r="G11872">
        <v>431.9</v>
      </c>
      <c r="H11872">
        <v>538.79999999999995</v>
      </c>
      <c r="I11872">
        <v>637.70000000000005</v>
      </c>
      <c r="J11872">
        <v>557.20000000000005</v>
      </c>
      <c r="K11872">
        <v>555.29999999999995</v>
      </c>
      <c r="L11872">
        <v>515.29999999999995</v>
      </c>
      <c r="M11872">
        <v>411.8</v>
      </c>
      <c r="N11872">
        <v>461</v>
      </c>
      <c r="O11872">
        <v>593.20000000000005</v>
      </c>
      <c r="P11872">
        <v>790.6</v>
      </c>
      <c r="Q11872">
        <v>470.3</v>
      </c>
      <c r="R11872">
        <v>329.5</v>
      </c>
      <c r="S11872">
        <v>305.8</v>
      </c>
      <c r="T11872">
        <v>423.8</v>
      </c>
    </row>
    <row r="11873" spans="1:20" x14ac:dyDescent="0.35">
      <c r="A11873">
        <f t="shared" si="364"/>
        <v>11873</v>
      </c>
      <c r="B11873" s="3" t="s">
        <v>101</v>
      </c>
      <c r="C11873" s="3" t="s">
        <v>77</v>
      </c>
      <c r="D11873" s="3" t="s">
        <v>63</v>
      </c>
      <c r="E11873">
        <v>2011</v>
      </c>
      <c r="F11873" s="3" t="s">
        <v>633</v>
      </c>
      <c r="G11873">
        <v>489.4</v>
      </c>
      <c r="H11873">
        <v>578</v>
      </c>
      <c r="I11873">
        <v>626.79999999999995</v>
      </c>
      <c r="J11873">
        <v>801.8</v>
      </c>
      <c r="K11873">
        <v>811.9</v>
      </c>
      <c r="L11873">
        <v>807.2</v>
      </c>
      <c r="M11873">
        <v>705.7</v>
      </c>
      <c r="N11873">
        <v>722.4</v>
      </c>
      <c r="O11873">
        <v>687.1</v>
      </c>
      <c r="P11873">
        <v>721.7</v>
      </c>
      <c r="Q11873">
        <v>636.29999999999995</v>
      </c>
      <c r="R11873">
        <v>484.6</v>
      </c>
      <c r="S11873">
        <v>489</v>
      </c>
      <c r="T11873">
        <v>588.70000000000005</v>
      </c>
    </row>
    <row r="11874" spans="1:20" x14ac:dyDescent="0.35">
      <c r="A11874">
        <f t="shared" si="364"/>
        <v>11874</v>
      </c>
      <c r="B11874" s="3" t="s">
        <v>101</v>
      </c>
      <c r="C11874" s="3" t="s">
        <v>77</v>
      </c>
      <c r="D11874" s="3" t="s">
        <v>63</v>
      </c>
      <c r="E11874">
        <v>2012</v>
      </c>
      <c r="F11874" s="3" t="s">
        <v>634</v>
      </c>
      <c r="G11874">
        <v>552.9</v>
      </c>
      <c r="H11874">
        <v>607.79999999999995</v>
      </c>
      <c r="I11874">
        <v>653.70000000000005</v>
      </c>
      <c r="J11874">
        <v>689.7</v>
      </c>
      <c r="K11874">
        <v>677.5</v>
      </c>
      <c r="L11874">
        <v>803.9</v>
      </c>
      <c r="M11874">
        <v>735.8</v>
      </c>
      <c r="N11874">
        <v>742.9</v>
      </c>
      <c r="O11874">
        <v>831.7</v>
      </c>
      <c r="P11874">
        <v>690.5</v>
      </c>
      <c r="Q11874">
        <v>663.8</v>
      </c>
      <c r="R11874">
        <v>570.4</v>
      </c>
      <c r="S11874">
        <v>483</v>
      </c>
      <c r="T11874">
        <v>531</v>
      </c>
    </row>
    <row r="11875" spans="1:20" x14ac:dyDescent="0.35">
      <c r="A11875">
        <f t="shared" si="364"/>
        <v>11875</v>
      </c>
      <c r="B11875" s="3" t="s">
        <v>101</v>
      </c>
      <c r="C11875" s="3" t="s">
        <v>77</v>
      </c>
      <c r="D11875" s="3" t="s">
        <v>63</v>
      </c>
      <c r="E11875">
        <v>2013</v>
      </c>
      <c r="F11875" s="3" t="s">
        <v>635</v>
      </c>
      <c r="G11875">
        <v>456</v>
      </c>
      <c r="H11875">
        <v>611.4</v>
      </c>
      <c r="I11875">
        <v>750.9</v>
      </c>
      <c r="J11875">
        <v>817.1</v>
      </c>
      <c r="K11875">
        <v>667.2</v>
      </c>
      <c r="L11875">
        <v>615.1</v>
      </c>
      <c r="M11875">
        <v>668.6</v>
      </c>
      <c r="N11875">
        <v>655.8</v>
      </c>
      <c r="O11875">
        <v>724.7</v>
      </c>
      <c r="P11875">
        <v>676.1</v>
      </c>
      <c r="Q11875">
        <v>516.79999999999995</v>
      </c>
      <c r="R11875">
        <v>421.6</v>
      </c>
      <c r="S11875">
        <v>368</v>
      </c>
      <c r="T11875">
        <v>490.5</v>
      </c>
    </row>
    <row r="11876" spans="1:20" x14ac:dyDescent="0.35">
      <c r="A11876">
        <f t="shared" si="364"/>
        <v>11876</v>
      </c>
      <c r="B11876" s="3" t="s">
        <v>101</v>
      </c>
      <c r="C11876" s="3" t="s">
        <v>77</v>
      </c>
      <c r="D11876" s="3" t="s">
        <v>63</v>
      </c>
      <c r="E11876">
        <v>2014</v>
      </c>
      <c r="F11876" s="3" t="s">
        <v>636</v>
      </c>
      <c r="G11876">
        <v>517.1</v>
      </c>
      <c r="H11876">
        <v>564.1</v>
      </c>
      <c r="I11876">
        <v>624.79999999999995</v>
      </c>
      <c r="J11876">
        <v>644.79999999999995</v>
      </c>
      <c r="K11876">
        <v>573.79999999999995</v>
      </c>
      <c r="L11876">
        <v>868</v>
      </c>
      <c r="M11876">
        <v>688.9</v>
      </c>
      <c r="N11876">
        <v>695.1</v>
      </c>
      <c r="O11876">
        <v>694</v>
      </c>
      <c r="P11876">
        <v>693.5</v>
      </c>
      <c r="Q11876">
        <v>553.4</v>
      </c>
      <c r="R11876">
        <v>432.6</v>
      </c>
      <c r="S11876">
        <v>372.2</v>
      </c>
      <c r="T11876">
        <v>462.8</v>
      </c>
    </row>
    <row r="11877" spans="1:20" x14ac:dyDescent="0.35">
      <c r="A11877">
        <f t="shared" si="364"/>
        <v>11877</v>
      </c>
      <c r="B11877" s="3" t="s">
        <v>101</v>
      </c>
      <c r="C11877" s="3" t="s">
        <v>77</v>
      </c>
      <c r="D11877" s="3" t="s">
        <v>63</v>
      </c>
      <c r="E11877">
        <v>2015</v>
      </c>
      <c r="F11877" s="3" t="s">
        <v>637</v>
      </c>
      <c r="G11877">
        <v>469.9</v>
      </c>
      <c r="H11877">
        <v>596.70000000000005</v>
      </c>
      <c r="I11877">
        <v>737.9</v>
      </c>
      <c r="J11877">
        <v>836.6</v>
      </c>
      <c r="K11877">
        <v>869.6</v>
      </c>
      <c r="L11877">
        <v>899.4</v>
      </c>
      <c r="M11877">
        <v>702.4</v>
      </c>
      <c r="N11877">
        <v>475</v>
      </c>
      <c r="O11877">
        <v>575.6</v>
      </c>
      <c r="P11877">
        <v>455.3</v>
      </c>
      <c r="Q11877">
        <v>358.1</v>
      </c>
      <c r="R11877">
        <v>357</v>
      </c>
      <c r="S11877">
        <v>364.7</v>
      </c>
      <c r="T11877">
        <v>485</v>
      </c>
    </row>
    <row r="11878" spans="1:20" x14ac:dyDescent="0.35">
      <c r="A11878">
        <f t="shared" si="364"/>
        <v>11878</v>
      </c>
      <c r="B11878" s="3" t="s">
        <v>101</v>
      </c>
      <c r="C11878" s="3" t="s">
        <v>77</v>
      </c>
      <c r="D11878" s="3" t="s">
        <v>63</v>
      </c>
      <c r="E11878">
        <v>2016</v>
      </c>
      <c r="F11878" s="3" t="s">
        <v>638</v>
      </c>
      <c r="G11878">
        <v>458.1</v>
      </c>
      <c r="H11878">
        <v>592.70000000000005</v>
      </c>
      <c r="I11878">
        <v>638.29999999999995</v>
      </c>
      <c r="J11878">
        <v>702.2</v>
      </c>
      <c r="K11878">
        <v>794.2</v>
      </c>
      <c r="L11878">
        <v>949.9</v>
      </c>
      <c r="M11878">
        <v>806.5</v>
      </c>
      <c r="N11878">
        <v>814.9</v>
      </c>
      <c r="O11878">
        <v>738.8</v>
      </c>
      <c r="P11878">
        <v>564.4</v>
      </c>
      <c r="Q11878">
        <v>411.4</v>
      </c>
      <c r="R11878">
        <v>360.7</v>
      </c>
      <c r="S11878">
        <v>329.6</v>
      </c>
      <c r="T11878">
        <v>459.5</v>
      </c>
    </row>
    <row r="11879" spans="1:20" x14ac:dyDescent="0.35">
      <c r="A11879">
        <f t="shared" si="364"/>
        <v>11879</v>
      </c>
      <c r="B11879" s="3" t="s">
        <v>101</v>
      </c>
      <c r="C11879" s="3" t="s">
        <v>77</v>
      </c>
      <c r="D11879" s="3" t="s">
        <v>63</v>
      </c>
      <c r="E11879">
        <v>2017</v>
      </c>
      <c r="F11879" s="3" t="s">
        <v>639</v>
      </c>
      <c r="G11879">
        <v>533.9</v>
      </c>
      <c r="H11879">
        <v>679.2</v>
      </c>
      <c r="I11879">
        <v>753.1</v>
      </c>
      <c r="J11879">
        <v>839.8</v>
      </c>
      <c r="K11879">
        <v>892</v>
      </c>
      <c r="L11879">
        <v>960.1</v>
      </c>
      <c r="M11879">
        <v>615.29999999999995</v>
      </c>
      <c r="N11879">
        <v>663.4</v>
      </c>
      <c r="O11879">
        <v>685.9</v>
      </c>
      <c r="P11879">
        <v>739.1</v>
      </c>
      <c r="Q11879">
        <v>496.1</v>
      </c>
      <c r="R11879">
        <v>371.2</v>
      </c>
      <c r="S11879">
        <v>322.10000000000002</v>
      </c>
      <c r="T11879">
        <v>550.20000000000005</v>
      </c>
    </row>
    <row r="11880" spans="1:20" x14ac:dyDescent="0.35">
      <c r="A11880">
        <f t="shared" si="364"/>
        <v>11880</v>
      </c>
      <c r="B11880" s="3" t="s">
        <v>101</v>
      </c>
      <c r="C11880" s="3" t="s">
        <v>77</v>
      </c>
      <c r="D11880" s="3" t="s">
        <v>63</v>
      </c>
      <c r="E11880">
        <v>2018</v>
      </c>
      <c r="F11880" s="3" t="s">
        <v>640</v>
      </c>
      <c r="G11880">
        <v>449.6</v>
      </c>
      <c r="H11880">
        <v>567.6</v>
      </c>
      <c r="I11880">
        <v>725.6</v>
      </c>
      <c r="J11880">
        <v>922.5</v>
      </c>
      <c r="K11880">
        <v>1028</v>
      </c>
      <c r="L11880">
        <v>947.9</v>
      </c>
      <c r="M11880">
        <v>651</v>
      </c>
      <c r="N11880">
        <v>512.9</v>
      </c>
      <c r="O11880">
        <v>714.8</v>
      </c>
      <c r="P11880">
        <v>642.29999999999995</v>
      </c>
      <c r="Q11880">
        <v>459.5</v>
      </c>
      <c r="R11880">
        <v>372.3</v>
      </c>
      <c r="S11880">
        <v>349.8</v>
      </c>
      <c r="T11880">
        <v>468</v>
      </c>
    </row>
    <row r="11881" spans="1:20" x14ac:dyDescent="0.35">
      <c r="A11881">
        <f t="shared" si="364"/>
        <v>11881</v>
      </c>
      <c r="B11881" s="3" t="s">
        <v>101</v>
      </c>
      <c r="C11881" s="3" t="s">
        <v>77</v>
      </c>
      <c r="D11881" s="3" t="s">
        <v>63</v>
      </c>
      <c r="E11881">
        <v>2019</v>
      </c>
      <c r="F11881" s="3" t="s">
        <v>641</v>
      </c>
      <c r="G11881">
        <v>443.6</v>
      </c>
      <c r="H11881">
        <v>610.20000000000005</v>
      </c>
      <c r="I11881">
        <v>591.70000000000005</v>
      </c>
      <c r="J11881">
        <v>655.6</v>
      </c>
      <c r="K11881">
        <v>665.1</v>
      </c>
      <c r="L11881">
        <v>703.5</v>
      </c>
      <c r="M11881">
        <v>647.1</v>
      </c>
      <c r="N11881">
        <v>469.6</v>
      </c>
      <c r="O11881">
        <v>525.70000000000005</v>
      </c>
      <c r="P11881">
        <v>437.5</v>
      </c>
      <c r="Q11881">
        <v>319.39999999999998</v>
      </c>
      <c r="R11881">
        <v>317.5</v>
      </c>
      <c r="S11881">
        <v>287.3</v>
      </c>
      <c r="T11881">
        <v>419.9</v>
      </c>
    </row>
    <row r="11882" spans="1:20" x14ac:dyDescent="0.35">
      <c r="A11882">
        <f t="shared" si="364"/>
        <v>11882</v>
      </c>
      <c r="B11882" s="3" t="s">
        <v>101</v>
      </c>
      <c r="C11882" s="3" t="s">
        <v>95</v>
      </c>
      <c r="D11882" s="3" t="s">
        <v>63</v>
      </c>
      <c r="E11882">
        <v>2010</v>
      </c>
      <c r="F11882" s="3" t="s">
        <v>642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15.6</v>
      </c>
      <c r="N11882">
        <v>59.4</v>
      </c>
      <c r="O11882">
        <v>78.900000000000006</v>
      </c>
      <c r="P11882">
        <v>157.69999999999999</v>
      </c>
      <c r="Q11882">
        <v>93.3</v>
      </c>
      <c r="R11882">
        <v>65.099999999999994</v>
      </c>
      <c r="S11882">
        <v>57.1</v>
      </c>
      <c r="T11882">
        <v>0</v>
      </c>
    </row>
    <row r="11883" spans="1:20" x14ac:dyDescent="0.35">
      <c r="A11883">
        <f t="shared" si="364"/>
        <v>11883</v>
      </c>
      <c r="B11883" s="3" t="s">
        <v>101</v>
      </c>
      <c r="C11883" s="3" t="s">
        <v>95</v>
      </c>
      <c r="D11883" s="3" t="s">
        <v>63</v>
      </c>
      <c r="E11883">
        <v>2011</v>
      </c>
      <c r="F11883" s="3" t="s">
        <v>643</v>
      </c>
      <c r="G11883">
        <v>0</v>
      </c>
      <c r="H11883">
        <v>0</v>
      </c>
      <c r="I11883">
        <v>0</v>
      </c>
      <c r="J11883">
        <v>22.6</v>
      </c>
      <c r="K11883">
        <v>40.1</v>
      </c>
      <c r="L11883">
        <v>50.7</v>
      </c>
      <c r="M11883">
        <v>162.4</v>
      </c>
      <c r="N11883">
        <v>108.8</v>
      </c>
      <c r="O11883">
        <v>225.1</v>
      </c>
      <c r="P11883">
        <v>305.8</v>
      </c>
      <c r="Q11883">
        <v>190</v>
      </c>
      <c r="R11883">
        <v>114.3</v>
      </c>
      <c r="S11883">
        <v>96.8</v>
      </c>
      <c r="T11883">
        <v>0.5</v>
      </c>
    </row>
    <row r="11884" spans="1:20" x14ac:dyDescent="0.35">
      <c r="A11884">
        <f t="shared" si="364"/>
        <v>11884</v>
      </c>
      <c r="B11884" s="3" t="s">
        <v>101</v>
      </c>
      <c r="C11884" s="3" t="s">
        <v>95</v>
      </c>
      <c r="D11884" s="3" t="s">
        <v>63</v>
      </c>
      <c r="E11884">
        <v>2012</v>
      </c>
      <c r="F11884" s="3" t="s">
        <v>644</v>
      </c>
      <c r="G11884">
        <v>0</v>
      </c>
      <c r="H11884">
        <v>0.5</v>
      </c>
      <c r="I11884">
        <v>0</v>
      </c>
      <c r="J11884">
        <v>0</v>
      </c>
      <c r="K11884">
        <v>0</v>
      </c>
      <c r="L11884">
        <v>37.700000000000003</v>
      </c>
      <c r="M11884">
        <v>146.5</v>
      </c>
      <c r="N11884">
        <v>189.2</v>
      </c>
      <c r="O11884">
        <v>174.6</v>
      </c>
      <c r="P11884">
        <v>205.3</v>
      </c>
      <c r="Q11884">
        <v>188.5</v>
      </c>
      <c r="R11884">
        <v>112.9</v>
      </c>
      <c r="S11884">
        <v>94.1</v>
      </c>
      <c r="T11884">
        <v>8.6999999999999993</v>
      </c>
    </row>
    <row r="11885" spans="1:20" x14ac:dyDescent="0.35">
      <c r="A11885">
        <f t="shared" si="364"/>
        <v>11885</v>
      </c>
      <c r="B11885" s="3" t="s">
        <v>101</v>
      </c>
      <c r="C11885" s="3" t="s">
        <v>95</v>
      </c>
      <c r="D11885" s="3" t="s">
        <v>63</v>
      </c>
      <c r="E11885">
        <v>2013</v>
      </c>
      <c r="F11885" s="3" t="s">
        <v>645</v>
      </c>
      <c r="G11885">
        <v>0.1</v>
      </c>
      <c r="H11885">
        <v>0</v>
      </c>
      <c r="I11885">
        <v>17.5</v>
      </c>
      <c r="J11885">
        <v>8.8000000000000007</v>
      </c>
      <c r="K11885">
        <v>0</v>
      </c>
      <c r="L11885">
        <v>0</v>
      </c>
      <c r="M11885">
        <v>95.4</v>
      </c>
      <c r="N11885">
        <v>97.4</v>
      </c>
      <c r="O11885">
        <v>142</v>
      </c>
      <c r="P11885">
        <v>114.2</v>
      </c>
      <c r="Q11885">
        <v>110</v>
      </c>
      <c r="R11885">
        <v>83.2</v>
      </c>
      <c r="S11885">
        <v>72.599999999999994</v>
      </c>
      <c r="T11885">
        <v>0.2</v>
      </c>
    </row>
    <row r="11886" spans="1:20" x14ac:dyDescent="0.35">
      <c r="A11886">
        <f t="shared" si="364"/>
        <v>11886</v>
      </c>
      <c r="B11886" s="3" t="s">
        <v>101</v>
      </c>
      <c r="C11886" s="3" t="s">
        <v>95</v>
      </c>
      <c r="D11886" s="3" t="s">
        <v>63</v>
      </c>
      <c r="E11886">
        <v>2014</v>
      </c>
      <c r="F11886" s="3" t="s">
        <v>646</v>
      </c>
      <c r="G11886">
        <v>1.2</v>
      </c>
      <c r="H11886">
        <v>0.2</v>
      </c>
      <c r="I11886">
        <v>0</v>
      </c>
      <c r="J11886">
        <v>0</v>
      </c>
      <c r="K11886">
        <v>0</v>
      </c>
      <c r="L11886">
        <v>42.1</v>
      </c>
      <c r="M11886">
        <v>86.8</v>
      </c>
      <c r="N11886">
        <v>118.8</v>
      </c>
      <c r="O11886">
        <v>169.3</v>
      </c>
      <c r="P11886">
        <v>143.4</v>
      </c>
      <c r="Q11886">
        <v>110.8</v>
      </c>
      <c r="R11886">
        <v>85.2</v>
      </c>
      <c r="S11886">
        <v>73.900000000000006</v>
      </c>
      <c r="T11886">
        <v>0</v>
      </c>
    </row>
    <row r="11887" spans="1:20" x14ac:dyDescent="0.35">
      <c r="A11887">
        <f t="shared" si="364"/>
        <v>11887</v>
      </c>
      <c r="B11887" s="3" t="s">
        <v>101</v>
      </c>
      <c r="C11887" s="3" t="s">
        <v>95</v>
      </c>
      <c r="D11887" s="3" t="s">
        <v>63</v>
      </c>
      <c r="E11887">
        <v>2015</v>
      </c>
      <c r="F11887" s="3" t="s">
        <v>647</v>
      </c>
      <c r="G11887">
        <v>0</v>
      </c>
      <c r="H11887">
        <v>2.1</v>
      </c>
      <c r="I11887">
        <v>2.2999999999999998</v>
      </c>
      <c r="J11887">
        <v>18</v>
      </c>
      <c r="K11887">
        <v>52.2</v>
      </c>
      <c r="L11887">
        <v>10</v>
      </c>
      <c r="M11887">
        <v>59.7</v>
      </c>
      <c r="N11887">
        <v>62.7</v>
      </c>
      <c r="O11887">
        <v>76.400000000000006</v>
      </c>
      <c r="P11887">
        <v>72.3</v>
      </c>
      <c r="Q11887">
        <v>71</v>
      </c>
      <c r="R11887">
        <v>71.2</v>
      </c>
      <c r="S11887">
        <v>72.5</v>
      </c>
      <c r="T11887">
        <v>0</v>
      </c>
    </row>
    <row r="11888" spans="1:20" x14ac:dyDescent="0.35">
      <c r="A11888">
        <f t="shared" si="364"/>
        <v>11888</v>
      </c>
      <c r="B11888" s="3" t="s">
        <v>101</v>
      </c>
      <c r="C11888" s="3" t="s">
        <v>95</v>
      </c>
      <c r="D11888" s="3" t="s">
        <v>63</v>
      </c>
      <c r="E11888">
        <v>2016</v>
      </c>
      <c r="F11888" s="3" t="s">
        <v>648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0.6</v>
      </c>
      <c r="M11888">
        <v>69.5</v>
      </c>
      <c r="N11888">
        <v>147.80000000000001</v>
      </c>
      <c r="O11888">
        <v>103.3</v>
      </c>
      <c r="P11888">
        <v>91</v>
      </c>
      <c r="Q11888">
        <v>81</v>
      </c>
      <c r="R11888">
        <v>71.400000000000006</v>
      </c>
      <c r="S11888">
        <v>65.099999999999994</v>
      </c>
      <c r="T11888">
        <v>0</v>
      </c>
    </row>
    <row r="11889" spans="1:20" x14ac:dyDescent="0.35">
      <c r="A11889">
        <f t="shared" si="364"/>
        <v>11889</v>
      </c>
      <c r="B11889" s="3" t="s">
        <v>101</v>
      </c>
      <c r="C11889" s="3" t="s">
        <v>95</v>
      </c>
      <c r="D11889" s="3" t="s">
        <v>63</v>
      </c>
      <c r="E11889">
        <v>2017</v>
      </c>
      <c r="F11889" s="3" t="s">
        <v>649</v>
      </c>
      <c r="G11889">
        <v>1</v>
      </c>
      <c r="H11889">
        <v>0</v>
      </c>
      <c r="I11889">
        <v>0</v>
      </c>
      <c r="J11889">
        <v>0</v>
      </c>
      <c r="K11889">
        <v>22.4</v>
      </c>
      <c r="L11889">
        <v>129.80000000000001</v>
      </c>
      <c r="M11889">
        <v>259.2</v>
      </c>
      <c r="N11889">
        <v>211.5</v>
      </c>
      <c r="O11889">
        <v>257.89999999999998</v>
      </c>
      <c r="P11889">
        <v>208.8</v>
      </c>
      <c r="Q11889">
        <v>95.1</v>
      </c>
      <c r="R11889">
        <v>73.900000000000006</v>
      </c>
      <c r="S11889">
        <v>64.5</v>
      </c>
      <c r="T11889">
        <v>0</v>
      </c>
    </row>
    <row r="11890" spans="1:20" x14ac:dyDescent="0.35">
      <c r="A11890">
        <f t="shared" si="364"/>
        <v>11890</v>
      </c>
      <c r="B11890" s="3" t="s">
        <v>101</v>
      </c>
      <c r="C11890" s="3" t="s">
        <v>95</v>
      </c>
      <c r="D11890" s="3" t="s">
        <v>63</v>
      </c>
      <c r="E11890">
        <v>2018</v>
      </c>
      <c r="F11890" s="3" t="s">
        <v>650</v>
      </c>
      <c r="G11890">
        <v>0</v>
      </c>
      <c r="H11890">
        <v>0</v>
      </c>
      <c r="I11890">
        <v>0</v>
      </c>
      <c r="J11890">
        <v>3.1</v>
      </c>
      <c r="K11890">
        <v>19.2</v>
      </c>
      <c r="L11890">
        <v>0</v>
      </c>
      <c r="M11890">
        <v>107.7</v>
      </c>
      <c r="N11890">
        <v>186</v>
      </c>
      <c r="O11890">
        <v>289</v>
      </c>
      <c r="P11890">
        <v>150.30000000000001</v>
      </c>
      <c r="Q11890">
        <v>90.9</v>
      </c>
      <c r="R11890">
        <v>73.7</v>
      </c>
      <c r="S11890">
        <v>69.5</v>
      </c>
      <c r="T11890">
        <v>0</v>
      </c>
    </row>
    <row r="11891" spans="1:20" x14ac:dyDescent="0.35">
      <c r="A11891">
        <f t="shared" si="364"/>
        <v>11891</v>
      </c>
      <c r="B11891" s="3" t="s">
        <v>101</v>
      </c>
      <c r="C11891" s="3" t="s">
        <v>95</v>
      </c>
      <c r="D11891" s="3" t="s">
        <v>63</v>
      </c>
      <c r="E11891">
        <v>2019</v>
      </c>
      <c r="F11891" s="3" t="s">
        <v>651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66.3</v>
      </c>
      <c r="N11891">
        <v>159</v>
      </c>
      <c r="O11891">
        <v>171.6</v>
      </c>
      <c r="P11891">
        <v>136.30000000000001</v>
      </c>
      <c r="Q11891">
        <v>84.7</v>
      </c>
      <c r="R11891">
        <v>84.2</v>
      </c>
      <c r="S11891">
        <v>70.3</v>
      </c>
      <c r="T11891">
        <v>1</v>
      </c>
    </row>
    <row r="11892" spans="1:20" x14ac:dyDescent="0.35">
      <c r="A11892">
        <f t="shared" si="364"/>
        <v>11892</v>
      </c>
      <c r="B11892" s="3" t="s">
        <v>101</v>
      </c>
      <c r="C11892" s="3" t="s">
        <v>86</v>
      </c>
      <c r="D11892" s="3" t="s">
        <v>63</v>
      </c>
      <c r="E11892">
        <v>2010</v>
      </c>
      <c r="F11892" s="3" t="s">
        <v>652</v>
      </c>
      <c r="G11892">
        <v>80.400000000000006</v>
      </c>
      <c r="H11892">
        <v>101.1</v>
      </c>
      <c r="I11892">
        <v>119.9</v>
      </c>
      <c r="J11892">
        <v>102.4</v>
      </c>
      <c r="K11892">
        <v>100.6</v>
      </c>
      <c r="L11892">
        <v>94.1</v>
      </c>
      <c r="M11892">
        <v>90.1</v>
      </c>
      <c r="N11892">
        <v>143.19999999999999</v>
      </c>
      <c r="O11892">
        <v>191.5</v>
      </c>
      <c r="P11892">
        <v>316.3</v>
      </c>
      <c r="Q11892">
        <v>181.6</v>
      </c>
      <c r="R11892">
        <v>125.6</v>
      </c>
      <c r="S11892">
        <v>112.1</v>
      </c>
      <c r="T11892">
        <v>77.3</v>
      </c>
    </row>
    <row r="11893" spans="1:20" x14ac:dyDescent="0.35">
      <c r="A11893">
        <f t="shared" si="364"/>
        <v>11893</v>
      </c>
      <c r="B11893" s="3" t="s">
        <v>101</v>
      </c>
      <c r="C11893" s="3" t="s">
        <v>86</v>
      </c>
      <c r="D11893" s="3" t="s">
        <v>63</v>
      </c>
      <c r="E11893">
        <v>2011</v>
      </c>
      <c r="F11893" s="3" t="s">
        <v>653</v>
      </c>
      <c r="G11893">
        <v>90.9</v>
      </c>
      <c r="H11893">
        <v>107.9</v>
      </c>
      <c r="I11893">
        <v>118.2</v>
      </c>
      <c r="J11893">
        <v>177.5</v>
      </c>
      <c r="K11893">
        <v>201.3</v>
      </c>
      <c r="L11893">
        <v>209.6</v>
      </c>
      <c r="M11893">
        <v>301.3</v>
      </c>
      <c r="N11893">
        <v>250.6</v>
      </c>
      <c r="O11893">
        <v>365.8</v>
      </c>
      <c r="P11893">
        <v>459.4</v>
      </c>
      <c r="Q11893">
        <v>316.8</v>
      </c>
      <c r="R11893">
        <v>206.3</v>
      </c>
      <c r="S11893">
        <v>188.3</v>
      </c>
      <c r="T11893">
        <v>110.1</v>
      </c>
    </row>
    <row r="11894" spans="1:20" x14ac:dyDescent="0.35">
      <c r="A11894">
        <f t="shared" si="364"/>
        <v>11894</v>
      </c>
      <c r="B11894" s="3" t="s">
        <v>101</v>
      </c>
      <c r="C11894" s="3" t="s">
        <v>86</v>
      </c>
      <c r="D11894" s="3" t="s">
        <v>63</v>
      </c>
      <c r="E11894">
        <v>2012</v>
      </c>
      <c r="F11894" s="3" t="s">
        <v>654</v>
      </c>
      <c r="G11894">
        <v>107.1</v>
      </c>
      <c r="H11894">
        <v>117.2</v>
      </c>
      <c r="I11894">
        <v>123.7</v>
      </c>
      <c r="J11894">
        <v>126.1</v>
      </c>
      <c r="K11894">
        <v>125.1</v>
      </c>
      <c r="L11894">
        <v>191.7</v>
      </c>
      <c r="M11894">
        <v>288.89999999999998</v>
      </c>
      <c r="N11894">
        <v>338</v>
      </c>
      <c r="O11894">
        <v>342.8</v>
      </c>
      <c r="P11894">
        <v>342.3</v>
      </c>
      <c r="Q11894">
        <v>319.7</v>
      </c>
      <c r="R11894">
        <v>220.5</v>
      </c>
      <c r="S11894">
        <v>183.2</v>
      </c>
      <c r="T11894">
        <v>107.3</v>
      </c>
    </row>
    <row r="11895" spans="1:20" x14ac:dyDescent="0.35">
      <c r="A11895">
        <f t="shared" si="364"/>
        <v>11895</v>
      </c>
      <c r="B11895" s="3" t="s">
        <v>101</v>
      </c>
      <c r="C11895" s="3" t="s">
        <v>86</v>
      </c>
      <c r="D11895" s="3" t="s">
        <v>63</v>
      </c>
      <c r="E11895">
        <v>2013</v>
      </c>
      <c r="F11895" s="3" t="s">
        <v>655</v>
      </c>
      <c r="G11895">
        <v>85.7</v>
      </c>
      <c r="H11895">
        <v>114.2</v>
      </c>
      <c r="I11895">
        <v>166.1</v>
      </c>
      <c r="J11895">
        <v>167.6</v>
      </c>
      <c r="K11895">
        <v>125.3</v>
      </c>
      <c r="L11895">
        <v>112.9</v>
      </c>
      <c r="M11895">
        <v>222.1</v>
      </c>
      <c r="N11895">
        <v>224.2</v>
      </c>
      <c r="O11895">
        <v>284.2</v>
      </c>
      <c r="P11895">
        <v>245</v>
      </c>
      <c r="Q11895">
        <v>208.1</v>
      </c>
      <c r="R11895">
        <v>161.19999999999999</v>
      </c>
      <c r="S11895">
        <v>140.30000000000001</v>
      </c>
      <c r="T11895">
        <v>90.6</v>
      </c>
    </row>
    <row r="11896" spans="1:20" x14ac:dyDescent="0.35">
      <c r="A11896">
        <f t="shared" si="364"/>
        <v>11896</v>
      </c>
      <c r="B11896" s="3" t="s">
        <v>101</v>
      </c>
      <c r="C11896" s="3" t="s">
        <v>86</v>
      </c>
      <c r="D11896" s="3" t="s">
        <v>63</v>
      </c>
      <c r="E11896">
        <v>2014</v>
      </c>
      <c r="F11896" s="3" t="s">
        <v>656</v>
      </c>
      <c r="G11896">
        <v>98.3</v>
      </c>
      <c r="H11896">
        <v>109</v>
      </c>
      <c r="I11896">
        <v>118.6</v>
      </c>
      <c r="J11896">
        <v>119.9</v>
      </c>
      <c r="K11896">
        <v>105.8</v>
      </c>
      <c r="L11896">
        <v>214.1</v>
      </c>
      <c r="M11896">
        <v>217.7</v>
      </c>
      <c r="N11896">
        <v>253.9</v>
      </c>
      <c r="O11896">
        <v>307</v>
      </c>
      <c r="P11896">
        <v>279.60000000000002</v>
      </c>
      <c r="Q11896">
        <v>216.5</v>
      </c>
      <c r="R11896">
        <v>165.5</v>
      </c>
      <c r="S11896">
        <v>142.80000000000001</v>
      </c>
      <c r="T11896">
        <v>85.5</v>
      </c>
    </row>
    <row r="11897" spans="1:20" x14ac:dyDescent="0.35">
      <c r="A11897">
        <f t="shared" si="364"/>
        <v>11897</v>
      </c>
      <c r="B11897" s="3" t="s">
        <v>101</v>
      </c>
      <c r="C11897" s="3" t="s">
        <v>86</v>
      </c>
      <c r="D11897" s="3" t="s">
        <v>63</v>
      </c>
      <c r="E11897">
        <v>2015</v>
      </c>
      <c r="F11897" s="3" t="s">
        <v>657</v>
      </c>
      <c r="G11897">
        <v>88.2</v>
      </c>
      <c r="H11897">
        <v>117.8</v>
      </c>
      <c r="I11897">
        <v>147.19999999999999</v>
      </c>
      <c r="J11897">
        <v>182.4</v>
      </c>
      <c r="K11897">
        <v>227.4</v>
      </c>
      <c r="L11897">
        <v>188.2</v>
      </c>
      <c r="M11897">
        <v>192.6</v>
      </c>
      <c r="N11897">
        <v>151.69999999999999</v>
      </c>
      <c r="O11897">
        <v>185.6</v>
      </c>
      <c r="P11897">
        <v>157.5</v>
      </c>
      <c r="Q11897">
        <v>137.1</v>
      </c>
      <c r="R11897">
        <v>137.30000000000001</v>
      </c>
      <c r="S11897">
        <v>140</v>
      </c>
      <c r="T11897">
        <v>89.6</v>
      </c>
    </row>
    <row r="11898" spans="1:20" x14ac:dyDescent="0.35">
      <c r="A11898">
        <f t="shared" si="364"/>
        <v>11898</v>
      </c>
      <c r="B11898" s="3" t="s">
        <v>101</v>
      </c>
      <c r="C11898" s="3" t="s">
        <v>86</v>
      </c>
      <c r="D11898" s="3" t="s">
        <v>63</v>
      </c>
      <c r="E11898">
        <v>2016</v>
      </c>
      <c r="F11898" s="3" t="s">
        <v>658</v>
      </c>
      <c r="G11898">
        <v>86.5</v>
      </c>
      <c r="H11898">
        <v>114.5</v>
      </c>
      <c r="I11898">
        <v>119.9</v>
      </c>
      <c r="J11898">
        <v>131.19999999999999</v>
      </c>
      <c r="K11898">
        <v>149.6</v>
      </c>
      <c r="L11898">
        <v>186.7</v>
      </c>
      <c r="M11898">
        <v>226.1</v>
      </c>
      <c r="N11898">
        <v>312.3</v>
      </c>
      <c r="O11898">
        <v>248</v>
      </c>
      <c r="P11898">
        <v>198.1</v>
      </c>
      <c r="Q11898">
        <v>156.9</v>
      </c>
      <c r="R11898">
        <v>137.80000000000001</v>
      </c>
      <c r="S11898">
        <v>125.5</v>
      </c>
      <c r="T11898">
        <v>85.1</v>
      </c>
    </row>
    <row r="11899" spans="1:20" x14ac:dyDescent="0.35">
      <c r="A11899">
        <f t="shared" si="364"/>
        <v>11899</v>
      </c>
      <c r="B11899" s="3" t="s">
        <v>101</v>
      </c>
      <c r="C11899" s="3" t="s">
        <v>86</v>
      </c>
      <c r="D11899" s="3" t="s">
        <v>63</v>
      </c>
      <c r="E11899">
        <v>2017</v>
      </c>
      <c r="F11899" s="3" t="s">
        <v>659</v>
      </c>
      <c r="G11899">
        <v>102.7</v>
      </c>
      <c r="H11899">
        <v>132.1</v>
      </c>
      <c r="I11899">
        <v>143.9</v>
      </c>
      <c r="J11899">
        <v>159.69999999999999</v>
      </c>
      <c r="K11899">
        <v>196.8</v>
      </c>
      <c r="L11899">
        <v>330.1</v>
      </c>
      <c r="M11899">
        <v>384</v>
      </c>
      <c r="N11899">
        <v>346.6</v>
      </c>
      <c r="O11899">
        <v>400.6</v>
      </c>
      <c r="P11899">
        <v>359.6</v>
      </c>
      <c r="Q11899">
        <v>188.9</v>
      </c>
      <c r="R11899">
        <v>142.6</v>
      </c>
      <c r="S11899">
        <v>123.9</v>
      </c>
      <c r="T11899">
        <v>102.2</v>
      </c>
    </row>
    <row r="11900" spans="1:20" x14ac:dyDescent="0.35">
      <c r="A11900">
        <f t="shared" si="364"/>
        <v>11900</v>
      </c>
      <c r="B11900" s="3" t="s">
        <v>101</v>
      </c>
      <c r="C11900" s="3" t="s">
        <v>86</v>
      </c>
      <c r="D11900" s="3" t="s">
        <v>63</v>
      </c>
      <c r="E11900">
        <v>2018</v>
      </c>
      <c r="F11900" s="3" t="s">
        <v>660</v>
      </c>
      <c r="G11900">
        <v>85.1</v>
      </c>
      <c r="H11900">
        <v>107.9</v>
      </c>
      <c r="I11900">
        <v>137.6</v>
      </c>
      <c r="J11900">
        <v>183.4</v>
      </c>
      <c r="K11900">
        <v>228.2</v>
      </c>
      <c r="L11900">
        <v>184.4</v>
      </c>
      <c r="M11900">
        <v>232.7</v>
      </c>
      <c r="N11900">
        <v>287.39999999999998</v>
      </c>
      <c r="O11900">
        <v>438.5</v>
      </c>
      <c r="P11900">
        <v>275.89999999999998</v>
      </c>
      <c r="Q11900">
        <v>176.8</v>
      </c>
      <c r="R11900">
        <v>142.4</v>
      </c>
      <c r="S11900">
        <v>134</v>
      </c>
      <c r="T11900">
        <v>86.6</v>
      </c>
    </row>
    <row r="11901" spans="1:20" x14ac:dyDescent="0.35">
      <c r="A11901">
        <f t="shared" si="364"/>
        <v>11901</v>
      </c>
      <c r="B11901" s="3" t="s">
        <v>101</v>
      </c>
      <c r="C11901" s="3" t="s">
        <v>86</v>
      </c>
      <c r="D11901" s="3" t="s">
        <v>63</v>
      </c>
      <c r="E11901">
        <v>2019</v>
      </c>
      <c r="F11901" s="3" t="s">
        <v>661</v>
      </c>
      <c r="G11901">
        <v>83.4</v>
      </c>
      <c r="H11901">
        <v>116.7</v>
      </c>
      <c r="I11901">
        <v>110.8</v>
      </c>
      <c r="J11901">
        <v>120.6</v>
      </c>
      <c r="K11901">
        <v>122.3</v>
      </c>
      <c r="L11901">
        <v>130.30000000000001</v>
      </c>
      <c r="M11901">
        <v>189.4</v>
      </c>
      <c r="N11901">
        <v>250.5</v>
      </c>
      <c r="O11901">
        <v>275</v>
      </c>
      <c r="P11901">
        <v>220.1</v>
      </c>
      <c r="Q11901">
        <v>144</v>
      </c>
      <c r="R11901">
        <v>143.1</v>
      </c>
      <c r="S11901">
        <v>123.6</v>
      </c>
      <c r="T11901">
        <v>79.099999999999994</v>
      </c>
    </row>
    <row r="11902" spans="1:20" x14ac:dyDescent="0.35">
      <c r="A11902">
        <f t="shared" si="364"/>
        <v>11902</v>
      </c>
      <c r="B11902" s="3" t="s">
        <v>101</v>
      </c>
      <c r="C11902" s="3" t="s">
        <v>75</v>
      </c>
      <c r="D11902" s="3" t="s">
        <v>32</v>
      </c>
      <c r="E11902">
        <v>2010</v>
      </c>
      <c r="F11902" s="3" t="s">
        <v>662</v>
      </c>
      <c r="G11902">
        <v>2329.9</v>
      </c>
      <c r="H11902">
        <v>2329</v>
      </c>
      <c r="I11902">
        <v>2328.4</v>
      </c>
      <c r="J11902">
        <v>2329.3000000000002</v>
      </c>
      <c r="K11902">
        <v>2329.6999999999998</v>
      </c>
      <c r="L11902">
        <v>2329.8000000000002</v>
      </c>
      <c r="M11902">
        <v>2328.1999999999998</v>
      </c>
      <c r="N11902">
        <v>2326.6</v>
      </c>
      <c r="O11902">
        <v>2329.6999999999998</v>
      </c>
      <c r="P11902">
        <v>2330.6999999999998</v>
      </c>
      <c r="Q11902">
        <v>2329.4</v>
      </c>
      <c r="R11902">
        <v>2330.1</v>
      </c>
      <c r="S11902">
        <v>2329.6999999999998</v>
      </c>
      <c r="T11902">
        <v>2327.9</v>
      </c>
    </row>
    <row r="11903" spans="1:20" x14ac:dyDescent="0.35">
      <c r="A11903">
        <f t="shared" si="364"/>
        <v>11903</v>
      </c>
      <c r="B11903" s="3" t="s">
        <v>101</v>
      </c>
      <c r="C11903" s="3" t="s">
        <v>75</v>
      </c>
      <c r="D11903" s="3" t="s">
        <v>32</v>
      </c>
      <c r="E11903">
        <v>2011</v>
      </c>
      <c r="F11903" s="3" t="s">
        <v>663</v>
      </c>
      <c r="G11903">
        <v>2329.4</v>
      </c>
      <c r="H11903">
        <v>2328.6999999999998</v>
      </c>
      <c r="I11903">
        <v>2328.8000000000002</v>
      </c>
      <c r="J11903">
        <v>2328.6999999999998</v>
      </c>
      <c r="K11903">
        <v>2327</v>
      </c>
      <c r="L11903">
        <v>2327.4</v>
      </c>
      <c r="M11903">
        <v>2325.4</v>
      </c>
      <c r="N11903">
        <v>2327.6999999999998</v>
      </c>
      <c r="O11903">
        <v>2330</v>
      </c>
      <c r="P11903">
        <v>2330.4</v>
      </c>
      <c r="Q11903">
        <v>2328.1999999999998</v>
      </c>
      <c r="R11903">
        <v>2328.9</v>
      </c>
      <c r="S11903">
        <v>2329.1</v>
      </c>
      <c r="T11903">
        <v>2328.9</v>
      </c>
    </row>
    <row r="11904" spans="1:20" x14ac:dyDescent="0.35">
      <c r="A11904">
        <f t="shared" si="364"/>
        <v>11904</v>
      </c>
      <c r="B11904" s="3" t="s">
        <v>101</v>
      </c>
      <c r="C11904" s="3" t="s">
        <v>75</v>
      </c>
      <c r="D11904" s="3" t="s">
        <v>32</v>
      </c>
      <c r="E11904">
        <v>2012</v>
      </c>
      <c r="F11904" s="3" t="s">
        <v>664</v>
      </c>
      <c r="G11904">
        <v>2329.1999999999998</v>
      </c>
      <c r="H11904">
        <v>2327.9</v>
      </c>
      <c r="I11904">
        <v>2328.4</v>
      </c>
      <c r="J11904">
        <v>2328.6</v>
      </c>
      <c r="K11904">
        <v>2327.9</v>
      </c>
      <c r="L11904">
        <v>2327.8000000000002</v>
      </c>
      <c r="M11904">
        <v>2330.5</v>
      </c>
      <c r="N11904">
        <v>2330.4</v>
      </c>
      <c r="O11904">
        <v>2330.3000000000002</v>
      </c>
      <c r="P11904">
        <v>2330.3000000000002</v>
      </c>
      <c r="Q11904">
        <v>2328.9</v>
      </c>
      <c r="R11904">
        <v>2329.4</v>
      </c>
      <c r="S11904">
        <v>2328.6</v>
      </c>
      <c r="T11904">
        <v>2328.6</v>
      </c>
    </row>
    <row r="11905" spans="1:20" x14ac:dyDescent="0.35">
      <c r="A11905">
        <f t="shared" si="364"/>
        <v>11905</v>
      </c>
      <c r="B11905" s="3" t="s">
        <v>101</v>
      </c>
      <c r="C11905" s="3" t="s">
        <v>75</v>
      </c>
      <c r="D11905" s="3" t="s">
        <v>32</v>
      </c>
      <c r="E11905">
        <v>2013</v>
      </c>
      <c r="F11905" s="3" t="s">
        <v>665</v>
      </c>
      <c r="G11905">
        <v>2328.8000000000002</v>
      </c>
      <c r="H11905">
        <v>2327.5</v>
      </c>
      <c r="I11905">
        <v>2329.4</v>
      </c>
      <c r="J11905">
        <v>2328.5</v>
      </c>
      <c r="K11905">
        <v>2327.6</v>
      </c>
      <c r="L11905">
        <v>2328.8000000000002</v>
      </c>
      <c r="M11905">
        <v>2328.6999999999998</v>
      </c>
      <c r="N11905">
        <v>2327.9</v>
      </c>
      <c r="O11905">
        <v>2329.9</v>
      </c>
      <c r="P11905">
        <v>2330</v>
      </c>
      <c r="Q11905">
        <v>2328.3000000000002</v>
      </c>
      <c r="R11905">
        <v>2328.6</v>
      </c>
      <c r="S11905">
        <v>2329.1999999999998</v>
      </c>
      <c r="T11905">
        <v>2329.1</v>
      </c>
    </row>
    <row r="11906" spans="1:20" x14ac:dyDescent="0.35">
      <c r="A11906">
        <f t="shared" si="364"/>
        <v>11906</v>
      </c>
      <c r="B11906" s="3" t="s">
        <v>101</v>
      </c>
      <c r="C11906" s="3" t="s">
        <v>75</v>
      </c>
      <c r="D11906" s="3" t="s">
        <v>32</v>
      </c>
      <c r="E11906">
        <v>2014</v>
      </c>
      <c r="F11906" s="3" t="s">
        <v>666</v>
      </c>
      <c r="G11906">
        <v>2328.5</v>
      </c>
      <c r="H11906">
        <v>2329.3000000000002</v>
      </c>
      <c r="I11906">
        <v>2328.3000000000002</v>
      </c>
      <c r="J11906">
        <v>2328.4</v>
      </c>
      <c r="K11906">
        <v>2328</v>
      </c>
      <c r="L11906">
        <v>2329</v>
      </c>
      <c r="M11906">
        <v>2329.4</v>
      </c>
      <c r="N11906">
        <v>2329</v>
      </c>
      <c r="O11906">
        <v>2330.3000000000002</v>
      </c>
      <c r="P11906">
        <v>2330.1999999999998</v>
      </c>
      <c r="Q11906">
        <v>2327.8000000000002</v>
      </c>
      <c r="R11906">
        <v>2327.6</v>
      </c>
      <c r="S11906">
        <v>2329</v>
      </c>
      <c r="T11906">
        <v>2328.1999999999998</v>
      </c>
    </row>
    <row r="11907" spans="1:20" x14ac:dyDescent="0.35">
      <c r="A11907">
        <f t="shared" ref="A11907:A11970" si="365">A11906+1</f>
        <v>11907</v>
      </c>
      <c r="B11907" s="3" t="s">
        <v>101</v>
      </c>
      <c r="C11907" s="3" t="s">
        <v>75</v>
      </c>
      <c r="D11907" s="3" t="s">
        <v>32</v>
      </c>
      <c r="E11907">
        <v>2015</v>
      </c>
      <c r="F11907" s="3" t="s">
        <v>667</v>
      </c>
      <c r="G11907">
        <v>2326.9</v>
      </c>
      <c r="H11907">
        <v>2329.6</v>
      </c>
      <c r="I11907">
        <v>2329</v>
      </c>
      <c r="J11907">
        <v>2329.4</v>
      </c>
      <c r="K11907">
        <v>2329.1999999999998</v>
      </c>
      <c r="L11907">
        <v>2329.6</v>
      </c>
      <c r="M11907">
        <v>2328.1999999999998</v>
      </c>
      <c r="N11907">
        <v>2328.9</v>
      </c>
      <c r="O11907">
        <v>2329.6999999999998</v>
      </c>
      <c r="P11907">
        <v>2329.1999999999998</v>
      </c>
      <c r="Q11907">
        <v>2329</v>
      </c>
      <c r="R11907">
        <v>2329.4</v>
      </c>
      <c r="S11907">
        <v>2329.9</v>
      </c>
      <c r="T11907">
        <v>2327.9</v>
      </c>
    </row>
    <row r="11908" spans="1:20" x14ac:dyDescent="0.35">
      <c r="A11908">
        <f t="shared" si="365"/>
        <v>11908</v>
      </c>
      <c r="B11908" s="3" t="s">
        <v>101</v>
      </c>
      <c r="C11908" s="3" t="s">
        <v>75</v>
      </c>
      <c r="D11908" s="3" t="s">
        <v>32</v>
      </c>
      <c r="E11908">
        <v>2016</v>
      </c>
      <c r="F11908" s="3" t="s">
        <v>668</v>
      </c>
      <c r="G11908">
        <v>2329.9</v>
      </c>
      <c r="H11908">
        <v>2326.9</v>
      </c>
      <c r="I11908">
        <v>2329.9</v>
      </c>
      <c r="J11908">
        <v>2329.6</v>
      </c>
      <c r="K11908">
        <v>2329.3000000000002</v>
      </c>
      <c r="L11908">
        <v>2327.9</v>
      </c>
      <c r="M11908">
        <v>2329.6999999999998</v>
      </c>
      <c r="N11908">
        <v>2329.5</v>
      </c>
      <c r="O11908">
        <v>2330.1999999999998</v>
      </c>
      <c r="P11908">
        <v>2329.6999999999998</v>
      </c>
      <c r="Q11908">
        <v>2329.6</v>
      </c>
      <c r="R11908">
        <v>2329.8000000000002</v>
      </c>
      <c r="S11908">
        <v>2329</v>
      </c>
      <c r="T11908">
        <v>2328.9</v>
      </c>
    </row>
    <row r="11909" spans="1:20" x14ac:dyDescent="0.35">
      <c r="A11909">
        <f t="shared" si="365"/>
        <v>11909</v>
      </c>
      <c r="B11909" s="3" t="s">
        <v>101</v>
      </c>
      <c r="C11909" s="3" t="s">
        <v>75</v>
      </c>
      <c r="D11909" s="3" t="s">
        <v>32</v>
      </c>
      <c r="E11909">
        <v>2017</v>
      </c>
      <c r="F11909" s="3" t="s">
        <v>669</v>
      </c>
      <c r="G11909">
        <v>2328.5</v>
      </c>
      <c r="H11909">
        <v>2327.9</v>
      </c>
      <c r="I11909">
        <v>2329.5</v>
      </c>
      <c r="J11909">
        <v>2329.3000000000002</v>
      </c>
      <c r="K11909">
        <v>2326.9</v>
      </c>
      <c r="L11909">
        <v>2330.4</v>
      </c>
      <c r="M11909">
        <v>2329.4</v>
      </c>
      <c r="N11909">
        <v>2330.4</v>
      </c>
      <c r="O11909">
        <v>2330.1999999999998</v>
      </c>
      <c r="P11909">
        <v>2329.3000000000002</v>
      </c>
      <c r="Q11909">
        <v>2329.5</v>
      </c>
      <c r="R11909">
        <v>2329.8000000000002</v>
      </c>
      <c r="S11909">
        <v>2329.6</v>
      </c>
      <c r="T11909">
        <v>2329.1999999999998</v>
      </c>
    </row>
    <row r="11910" spans="1:20" x14ac:dyDescent="0.35">
      <c r="A11910">
        <f t="shared" si="365"/>
        <v>11910</v>
      </c>
      <c r="B11910" s="3" t="s">
        <v>101</v>
      </c>
      <c r="C11910" s="3" t="s">
        <v>75</v>
      </c>
      <c r="D11910" s="3" t="s">
        <v>32</v>
      </c>
      <c r="E11910">
        <v>2018</v>
      </c>
      <c r="F11910" s="3" t="s">
        <v>670</v>
      </c>
      <c r="G11910">
        <v>2328.5</v>
      </c>
      <c r="H11910">
        <v>2327.3000000000002</v>
      </c>
      <c r="I11910">
        <v>2328.4</v>
      </c>
      <c r="J11910">
        <v>2326.6999999999998</v>
      </c>
      <c r="K11910">
        <v>2328.6</v>
      </c>
      <c r="L11910">
        <v>2328</v>
      </c>
      <c r="M11910">
        <v>2329.5</v>
      </c>
      <c r="N11910">
        <v>2330.8000000000002</v>
      </c>
      <c r="O11910">
        <v>2330.4</v>
      </c>
      <c r="P11910">
        <v>2330.4</v>
      </c>
      <c r="Q11910">
        <v>2328.6</v>
      </c>
      <c r="R11910">
        <v>2329.4</v>
      </c>
      <c r="S11910">
        <v>2329</v>
      </c>
      <c r="T11910">
        <v>2329.3000000000002</v>
      </c>
    </row>
    <row r="11911" spans="1:20" x14ac:dyDescent="0.35">
      <c r="A11911">
        <f t="shared" si="365"/>
        <v>11911</v>
      </c>
      <c r="B11911" s="3" t="s">
        <v>101</v>
      </c>
      <c r="C11911" s="3" t="s">
        <v>75</v>
      </c>
      <c r="D11911" s="3" t="s">
        <v>32</v>
      </c>
      <c r="E11911">
        <v>2019</v>
      </c>
      <c r="F11911" s="3" t="s">
        <v>671</v>
      </c>
      <c r="G11911">
        <v>2329.5</v>
      </c>
      <c r="H11911">
        <v>2327.5</v>
      </c>
      <c r="I11911">
        <v>2328.3000000000002</v>
      </c>
      <c r="J11911">
        <v>2327.1</v>
      </c>
      <c r="K11911">
        <v>2327.1</v>
      </c>
      <c r="L11911">
        <v>2329.6</v>
      </c>
      <c r="M11911">
        <v>2328.4</v>
      </c>
      <c r="N11911">
        <v>2326.3000000000002</v>
      </c>
      <c r="O11911">
        <v>2330.3000000000002</v>
      </c>
      <c r="P11911">
        <v>2329.8000000000002</v>
      </c>
      <c r="Q11911">
        <v>2328.6</v>
      </c>
      <c r="R11911">
        <v>2328.1</v>
      </c>
      <c r="S11911">
        <v>2328.6</v>
      </c>
      <c r="T11911">
        <v>2328.8000000000002</v>
      </c>
    </row>
    <row r="11912" spans="1:20" x14ac:dyDescent="0.35">
      <c r="A11912">
        <f t="shared" si="365"/>
        <v>11912</v>
      </c>
      <c r="B11912" s="3" t="s">
        <v>101</v>
      </c>
      <c r="C11912" s="3" t="s">
        <v>86</v>
      </c>
      <c r="D11912" s="3" t="s">
        <v>32</v>
      </c>
      <c r="E11912">
        <v>2010</v>
      </c>
      <c r="F11912" s="3" t="s">
        <v>672</v>
      </c>
      <c r="G11912">
        <v>9.6</v>
      </c>
      <c r="H11912">
        <v>10.9</v>
      </c>
      <c r="I11912">
        <v>9.9</v>
      </c>
      <c r="J11912">
        <v>10.9</v>
      </c>
      <c r="K11912">
        <v>10.7</v>
      </c>
      <c r="L11912">
        <v>7.9</v>
      </c>
      <c r="M11912">
        <v>7.8</v>
      </c>
      <c r="N11912">
        <v>13</v>
      </c>
      <c r="O11912">
        <v>20.7</v>
      </c>
      <c r="P11912">
        <v>51.3</v>
      </c>
      <c r="Q11912">
        <v>25.2</v>
      </c>
      <c r="R11912">
        <v>13.5</v>
      </c>
      <c r="S11912">
        <v>10.3</v>
      </c>
      <c r="T11912">
        <v>12.7</v>
      </c>
    </row>
    <row r="11913" spans="1:20" x14ac:dyDescent="0.35">
      <c r="A11913">
        <f t="shared" si="365"/>
        <v>11913</v>
      </c>
      <c r="B11913" s="3" t="s">
        <v>101</v>
      </c>
      <c r="C11913" s="3" t="s">
        <v>86</v>
      </c>
      <c r="D11913" s="3" t="s">
        <v>32</v>
      </c>
      <c r="E11913">
        <v>2011</v>
      </c>
      <c r="F11913" s="3" t="s">
        <v>673</v>
      </c>
      <c r="G11913">
        <v>10.4</v>
      </c>
      <c r="H11913">
        <v>11.3</v>
      </c>
      <c r="I11913">
        <v>13.3</v>
      </c>
      <c r="J11913">
        <v>15.9</v>
      </c>
      <c r="K11913">
        <v>19.600000000000001</v>
      </c>
      <c r="L11913">
        <v>17.399999999999999</v>
      </c>
      <c r="M11913">
        <v>28.6</v>
      </c>
      <c r="N11913">
        <v>27.6</v>
      </c>
      <c r="O11913">
        <v>60.3</v>
      </c>
      <c r="P11913">
        <v>95.9</v>
      </c>
      <c r="Q11913">
        <v>59.7</v>
      </c>
      <c r="R11913">
        <v>22.3</v>
      </c>
      <c r="S11913">
        <v>13.3</v>
      </c>
      <c r="T11913">
        <v>10.3</v>
      </c>
    </row>
    <row r="11914" spans="1:20" x14ac:dyDescent="0.35">
      <c r="A11914">
        <f t="shared" si="365"/>
        <v>11914</v>
      </c>
      <c r="B11914" s="3" t="s">
        <v>101</v>
      </c>
      <c r="C11914" s="3" t="s">
        <v>86</v>
      </c>
      <c r="D11914" s="3" t="s">
        <v>32</v>
      </c>
      <c r="E11914">
        <v>2012</v>
      </c>
      <c r="F11914" s="3" t="s">
        <v>674</v>
      </c>
      <c r="G11914">
        <v>13</v>
      </c>
      <c r="H11914">
        <v>11.9</v>
      </c>
      <c r="I11914">
        <v>11.3</v>
      </c>
      <c r="J11914">
        <v>12.4</v>
      </c>
      <c r="K11914">
        <v>10.4</v>
      </c>
      <c r="L11914">
        <v>14.8</v>
      </c>
      <c r="M11914">
        <v>23.9</v>
      </c>
      <c r="N11914">
        <v>49.9</v>
      </c>
      <c r="O11914">
        <v>57.8</v>
      </c>
      <c r="P11914">
        <v>64.3</v>
      </c>
      <c r="Q11914">
        <v>32.4</v>
      </c>
      <c r="R11914">
        <v>12.2</v>
      </c>
      <c r="S11914">
        <v>9.8000000000000007</v>
      </c>
      <c r="T11914">
        <v>6.5</v>
      </c>
    </row>
    <row r="11915" spans="1:20" x14ac:dyDescent="0.35">
      <c r="A11915">
        <f t="shared" si="365"/>
        <v>11915</v>
      </c>
      <c r="B11915" s="3" t="s">
        <v>101</v>
      </c>
      <c r="C11915" s="3" t="s">
        <v>86</v>
      </c>
      <c r="D11915" s="3" t="s">
        <v>32</v>
      </c>
      <c r="E11915">
        <v>2013</v>
      </c>
      <c r="F11915" s="3" t="s">
        <v>675</v>
      </c>
      <c r="G11915">
        <v>10.3</v>
      </c>
      <c r="H11915">
        <v>15</v>
      </c>
      <c r="I11915">
        <v>16.8</v>
      </c>
      <c r="J11915">
        <v>13.6</v>
      </c>
      <c r="K11915">
        <v>13.2</v>
      </c>
      <c r="L11915">
        <v>11.7</v>
      </c>
      <c r="M11915">
        <v>22</v>
      </c>
      <c r="N11915">
        <v>25.1</v>
      </c>
      <c r="O11915">
        <v>51.6</v>
      </c>
      <c r="P11915">
        <v>40.6</v>
      </c>
      <c r="Q11915">
        <v>17.7</v>
      </c>
      <c r="R11915">
        <v>9.4</v>
      </c>
      <c r="S11915">
        <v>7.4</v>
      </c>
      <c r="T11915">
        <v>7</v>
      </c>
    </row>
    <row r="11916" spans="1:20" x14ac:dyDescent="0.35">
      <c r="A11916">
        <f t="shared" si="365"/>
        <v>11916</v>
      </c>
      <c r="B11916" s="3" t="s">
        <v>101</v>
      </c>
      <c r="C11916" s="3" t="s">
        <v>86</v>
      </c>
      <c r="D11916" s="3" t="s">
        <v>32</v>
      </c>
      <c r="E11916">
        <v>2014</v>
      </c>
      <c r="F11916" s="3" t="s">
        <v>676</v>
      </c>
      <c r="G11916">
        <v>11.1</v>
      </c>
      <c r="H11916">
        <v>10.7</v>
      </c>
      <c r="I11916">
        <v>10.5</v>
      </c>
      <c r="J11916">
        <v>12.5</v>
      </c>
      <c r="K11916">
        <v>12.4</v>
      </c>
      <c r="L11916">
        <v>16.399999999999999</v>
      </c>
      <c r="M11916">
        <v>24.7</v>
      </c>
      <c r="N11916">
        <v>35.9</v>
      </c>
      <c r="O11916">
        <v>62.4</v>
      </c>
      <c r="P11916">
        <v>64.900000000000006</v>
      </c>
      <c r="Q11916">
        <v>32.9</v>
      </c>
      <c r="R11916">
        <v>13</v>
      </c>
      <c r="S11916">
        <v>11.1</v>
      </c>
      <c r="T11916">
        <v>9</v>
      </c>
    </row>
    <row r="11917" spans="1:20" x14ac:dyDescent="0.35">
      <c r="A11917">
        <f t="shared" si="365"/>
        <v>11917</v>
      </c>
      <c r="B11917" s="3" t="s">
        <v>101</v>
      </c>
      <c r="C11917" s="3" t="s">
        <v>86</v>
      </c>
      <c r="D11917" s="3" t="s">
        <v>32</v>
      </c>
      <c r="E11917">
        <v>2015</v>
      </c>
      <c r="F11917" s="3" t="s">
        <v>677</v>
      </c>
      <c r="G11917">
        <v>11.7</v>
      </c>
      <c r="H11917">
        <v>12.3</v>
      </c>
      <c r="I11917">
        <v>16.5</v>
      </c>
      <c r="J11917">
        <v>17.8</v>
      </c>
      <c r="K11917">
        <v>25.1</v>
      </c>
      <c r="L11917">
        <v>25.3</v>
      </c>
      <c r="M11917">
        <v>30.6</v>
      </c>
      <c r="N11917">
        <v>27.2</v>
      </c>
      <c r="O11917">
        <v>26.5</v>
      </c>
      <c r="P11917">
        <v>24.9</v>
      </c>
      <c r="Q11917">
        <v>10.1</v>
      </c>
      <c r="R11917">
        <v>5.8</v>
      </c>
      <c r="S11917">
        <v>5.3</v>
      </c>
      <c r="T11917">
        <v>7.1</v>
      </c>
    </row>
    <row r="11918" spans="1:20" x14ac:dyDescent="0.35">
      <c r="A11918">
        <f t="shared" si="365"/>
        <v>11918</v>
      </c>
      <c r="B11918" s="3" t="s">
        <v>101</v>
      </c>
      <c r="C11918" s="3" t="s">
        <v>86</v>
      </c>
      <c r="D11918" s="3" t="s">
        <v>32</v>
      </c>
      <c r="E11918">
        <v>2016</v>
      </c>
      <c r="F11918" s="3" t="s">
        <v>678</v>
      </c>
      <c r="G11918">
        <v>7.7</v>
      </c>
      <c r="H11918">
        <v>10.9</v>
      </c>
      <c r="I11918">
        <v>11.5</v>
      </c>
      <c r="J11918">
        <v>11.3</v>
      </c>
      <c r="K11918">
        <v>13.2</v>
      </c>
      <c r="L11918">
        <v>16.399999999999999</v>
      </c>
      <c r="M11918">
        <v>20.5</v>
      </c>
      <c r="N11918">
        <v>27.5</v>
      </c>
      <c r="O11918">
        <v>35.9</v>
      </c>
      <c r="P11918">
        <v>27.7</v>
      </c>
      <c r="Q11918">
        <v>13.6</v>
      </c>
      <c r="R11918">
        <v>6.9</v>
      </c>
      <c r="S11918">
        <v>6.7</v>
      </c>
      <c r="T11918">
        <v>7.4</v>
      </c>
    </row>
    <row r="11919" spans="1:20" x14ac:dyDescent="0.35">
      <c r="A11919">
        <f t="shared" si="365"/>
        <v>11919</v>
      </c>
      <c r="B11919" s="3" t="s">
        <v>101</v>
      </c>
      <c r="C11919" s="3" t="s">
        <v>86</v>
      </c>
      <c r="D11919" s="3" t="s">
        <v>32</v>
      </c>
      <c r="E11919">
        <v>2017</v>
      </c>
      <c r="F11919" s="3" t="s">
        <v>679</v>
      </c>
      <c r="G11919">
        <v>12.6</v>
      </c>
      <c r="H11919">
        <v>20.399999999999999</v>
      </c>
      <c r="I11919">
        <v>16.399999999999999</v>
      </c>
      <c r="J11919">
        <v>13.9</v>
      </c>
      <c r="K11919">
        <v>14.7</v>
      </c>
      <c r="L11919">
        <v>28.6</v>
      </c>
      <c r="M11919">
        <v>42.8</v>
      </c>
      <c r="N11919">
        <v>41.6</v>
      </c>
      <c r="O11919">
        <v>62.6</v>
      </c>
      <c r="P11919">
        <v>58</v>
      </c>
      <c r="Q11919">
        <v>17.2</v>
      </c>
      <c r="R11919">
        <v>9.1</v>
      </c>
      <c r="S11919">
        <v>6.8</v>
      </c>
      <c r="T11919">
        <v>8.8000000000000007</v>
      </c>
    </row>
    <row r="11920" spans="1:20" x14ac:dyDescent="0.35">
      <c r="A11920">
        <f t="shared" si="365"/>
        <v>11920</v>
      </c>
      <c r="B11920" s="3" t="s">
        <v>101</v>
      </c>
      <c r="C11920" s="3" t="s">
        <v>86</v>
      </c>
      <c r="D11920" s="3" t="s">
        <v>32</v>
      </c>
      <c r="E11920">
        <v>2018</v>
      </c>
      <c r="F11920" s="3" t="s">
        <v>680</v>
      </c>
      <c r="G11920">
        <v>9.6</v>
      </c>
      <c r="H11920">
        <v>11</v>
      </c>
      <c r="I11920">
        <v>16.3</v>
      </c>
      <c r="J11920">
        <v>14.5</v>
      </c>
      <c r="K11920">
        <v>18.100000000000001</v>
      </c>
      <c r="L11920">
        <v>18.5</v>
      </c>
      <c r="M11920">
        <v>23.2</v>
      </c>
      <c r="N11920">
        <v>39.6</v>
      </c>
      <c r="O11920">
        <v>92.3</v>
      </c>
      <c r="P11920">
        <v>58.3</v>
      </c>
      <c r="Q11920">
        <v>22.6</v>
      </c>
      <c r="R11920">
        <v>10.199999999999999</v>
      </c>
      <c r="S11920">
        <v>9</v>
      </c>
      <c r="T11920">
        <v>7.7</v>
      </c>
    </row>
    <row r="11921" spans="1:20" x14ac:dyDescent="0.35">
      <c r="A11921">
        <f t="shared" si="365"/>
        <v>11921</v>
      </c>
      <c r="B11921" s="3" t="s">
        <v>101</v>
      </c>
      <c r="C11921" s="3" t="s">
        <v>86</v>
      </c>
      <c r="D11921" s="3" t="s">
        <v>32</v>
      </c>
      <c r="E11921">
        <v>2019</v>
      </c>
      <c r="F11921" s="3" t="s">
        <v>681</v>
      </c>
      <c r="G11921">
        <v>9.5</v>
      </c>
      <c r="H11921">
        <v>11.1</v>
      </c>
      <c r="I11921">
        <v>13.1</v>
      </c>
      <c r="J11921">
        <v>12.5</v>
      </c>
      <c r="K11921">
        <v>11</v>
      </c>
      <c r="L11921">
        <v>9</v>
      </c>
      <c r="M11921">
        <v>18.600000000000001</v>
      </c>
      <c r="N11921">
        <v>31</v>
      </c>
      <c r="O11921">
        <v>45.1</v>
      </c>
      <c r="P11921">
        <v>34.200000000000003</v>
      </c>
      <c r="Q11921">
        <v>15.1</v>
      </c>
      <c r="R11921">
        <v>8.8000000000000007</v>
      </c>
      <c r="S11921">
        <v>7.9</v>
      </c>
      <c r="T11921">
        <v>10.199999999999999</v>
      </c>
    </row>
    <row r="11922" spans="1:20" x14ac:dyDescent="0.35">
      <c r="A11922">
        <f t="shared" si="365"/>
        <v>11922</v>
      </c>
      <c r="B11922" s="3" t="s">
        <v>101</v>
      </c>
      <c r="C11922" s="3" t="s">
        <v>75</v>
      </c>
      <c r="D11922" s="3" t="s">
        <v>54</v>
      </c>
      <c r="E11922">
        <v>2010</v>
      </c>
      <c r="F11922" s="3" t="s">
        <v>682</v>
      </c>
      <c r="G11922">
        <v>484.4</v>
      </c>
      <c r="H11922">
        <v>487</v>
      </c>
      <c r="I11922">
        <v>486.9</v>
      </c>
      <c r="J11922">
        <v>487</v>
      </c>
      <c r="K11922">
        <v>485.7</v>
      </c>
      <c r="L11922">
        <v>485.7</v>
      </c>
      <c r="M11922">
        <v>487.1</v>
      </c>
      <c r="N11922">
        <v>484.8</v>
      </c>
      <c r="O11922">
        <v>486.3</v>
      </c>
      <c r="P11922">
        <v>487.6</v>
      </c>
      <c r="Q11922">
        <v>486.8</v>
      </c>
      <c r="R11922">
        <v>486.8</v>
      </c>
      <c r="S11922">
        <v>487.4</v>
      </c>
      <c r="T11922">
        <v>486.9</v>
      </c>
    </row>
    <row r="11923" spans="1:20" x14ac:dyDescent="0.35">
      <c r="A11923">
        <f t="shared" si="365"/>
        <v>11923</v>
      </c>
      <c r="B11923" s="3" t="s">
        <v>101</v>
      </c>
      <c r="C11923" s="3" t="s">
        <v>75</v>
      </c>
      <c r="D11923" s="3" t="s">
        <v>54</v>
      </c>
      <c r="E11923">
        <v>2011</v>
      </c>
      <c r="F11923" s="3" t="s">
        <v>683</v>
      </c>
      <c r="G11923">
        <v>484.6</v>
      </c>
      <c r="H11923">
        <v>487.6</v>
      </c>
      <c r="I11923">
        <v>486.5</v>
      </c>
      <c r="J11923">
        <v>487.6</v>
      </c>
      <c r="K11923">
        <v>485</v>
      </c>
      <c r="L11923">
        <v>487.9</v>
      </c>
      <c r="M11923">
        <v>487.6</v>
      </c>
      <c r="N11923">
        <v>486.5</v>
      </c>
      <c r="O11923">
        <v>486.9</v>
      </c>
      <c r="P11923">
        <v>485.7</v>
      </c>
      <c r="Q11923">
        <v>487.7</v>
      </c>
      <c r="R11923">
        <v>487.3</v>
      </c>
      <c r="S11923">
        <v>487.5</v>
      </c>
      <c r="T11923">
        <v>487.4</v>
      </c>
    </row>
    <row r="11924" spans="1:20" x14ac:dyDescent="0.35">
      <c r="A11924">
        <f t="shared" si="365"/>
        <v>11924</v>
      </c>
      <c r="B11924" s="3" t="s">
        <v>101</v>
      </c>
      <c r="C11924" s="3" t="s">
        <v>75</v>
      </c>
      <c r="D11924" s="3" t="s">
        <v>54</v>
      </c>
      <c r="E11924">
        <v>2012</v>
      </c>
      <c r="F11924" s="3" t="s">
        <v>684</v>
      </c>
      <c r="G11924">
        <v>485.2</v>
      </c>
      <c r="H11924">
        <v>485.2</v>
      </c>
      <c r="I11924">
        <v>486.6</v>
      </c>
      <c r="J11924">
        <v>485.4</v>
      </c>
      <c r="K11924">
        <v>485.2</v>
      </c>
      <c r="L11924">
        <v>487.8</v>
      </c>
      <c r="M11924">
        <v>485.3</v>
      </c>
      <c r="N11924">
        <v>486.1</v>
      </c>
      <c r="O11924">
        <v>485.7</v>
      </c>
      <c r="P11924">
        <v>487.3</v>
      </c>
      <c r="Q11924">
        <v>486.6</v>
      </c>
      <c r="R11924">
        <v>487.7</v>
      </c>
      <c r="S11924">
        <v>486.9</v>
      </c>
      <c r="T11924">
        <v>485.3</v>
      </c>
    </row>
    <row r="11925" spans="1:20" x14ac:dyDescent="0.35">
      <c r="A11925">
        <f t="shared" si="365"/>
        <v>11925</v>
      </c>
      <c r="B11925" s="3" t="s">
        <v>101</v>
      </c>
      <c r="C11925" s="3" t="s">
        <v>75</v>
      </c>
      <c r="D11925" s="3" t="s">
        <v>54</v>
      </c>
      <c r="E11925">
        <v>2013</v>
      </c>
      <c r="F11925" s="3" t="s">
        <v>685</v>
      </c>
      <c r="G11925">
        <v>484.9</v>
      </c>
      <c r="H11925">
        <v>485.3</v>
      </c>
      <c r="I11925">
        <v>487.5</v>
      </c>
      <c r="J11925">
        <v>487.3</v>
      </c>
      <c r="K11925">
        <v>486.6</v>
      </c>
      <c r="L11925">
        <v>484.6</v>
      </c>
      <c r="M11925">
        <v>486</v>
      </c>
      <c r="N11925">
        <v>486.7</v>
      </c>
      <c r="O11925">
        <v>486.5</v>
      </c>
      <c r="P11925">
        <v>487.5</v>
      </c>
      <c r="Q11925">
        <v>487.6</v>
      </c>
      <c r="R11925">
        <v>487.3</v>
      </c>
      <c r="S11925">
        <v>487.2</v>
      </c>
      <c r="T11925">
        <v>487.6</v>
      </c>
    </row>
    <row r="11926" spans="1:20" x14ac:dyDescent="0.35">
      <c r="A11926">
        <f t="shared" si="365"/>
        <v>11926</v>
      </c>
      <c r="B11926" s="3" t="s">
        <v>101</v>
      </c>
      <c r="C11926" s="3" t="s">
        <v>75</v>
      </c>
      <c r="D11926" s="3" t="s">
        <v>54</v>
      </c>
      <c r="E11926">
        <v>2014</v>
      </c>
      <c r="F11926" s="3" t="s">
        <v>686</v>
      </c>
      <c r="G11926">
        <v>485.5</v>
      </c>
      <c r="H11926">
        <v>487.2</v>
      </c>
      <c r="I11926">
        <v>487.2</v>
      </c>
      <c r="J11926">
        <v>486.6</v>
      </c>
      <c r="K11926">
        <v>486.6</v>
      </c>
      <c r="L11926">
        <v>485.2</v>
      </c>
      <c r="M11926">
        <v>487</v>
      </c>
      <c r="N11926">
        <v>485.9</v>
      </c>
      <c r="O11926">
        <v>486.7</v>
      </c>
      <c r="P11926">
        <v>487</v>
      </c>
      <c r="Q11926">
        <v>487.6</v>
      </c>
      <c r="R11926">
        <v>484.9</v>
      </c>
      <c r="S11926">
        <v>486</v>
      </c>
      <c r="T11926">
        <v>484.8</v>
      </c>
    </row>
    <row r="11927" spans="1:20" x14ac:dyDescent="0.35">
      <c r="A11927">
        <f t="shared" si="365"/>
        <v>11927</v>
      </c>
      <c r="B11927" s="3" t="s">
        <v>101</v>
      </c>
      <c r="C11927" s="3" t="s">
        <v>75</v>
      </c>
      <c r="D11927" s="3" t="s">
        <v>54</v>
      </c>
      <c r="E11927">
        <v>2015</v>
      </c>
      <c r="F11927" s="3" t="s">
        <v>687</v>
      </c>
      <c r="G11927">
        <v>484.5</v>
      </c>
      <c r="H11927">
        <v>484.2</v>
      </c>
      <c r="I11927">
        <v>486.3</v>
      </c>
      <c r="J11927">
        <v>487.6</v>
      </c>
      <c r="K11927">
        <v>485.8</v>
      </c>
      <c r="L11927">
        <v>486.5</v>
      </c>
      <c r="M11927">
        <v>485.5</v>
      </c>
      <c r="N11927">
        <v>487.4</v>
      </c>
      <c r="O11927">
        <v>487.4</v>
      </c>
      <c r="P11927">
        <v>487.1</v>
      </c>
      <c r="Q11927">
        <v>486.4</v>
      </c>
      <c r="R11927">
        <v>486.6</v>
      </c>
      <c r="S11927">
        <v>487.5</v>
      </c>
      <c r="T11927">
        <v>486.8</v>
      </c>
    </row>
    <row r="11928" spans="1:20" x14ac:dyDescent="0.35">
      <c r="A11928">
        <f t="shared" si="365"/>
        <v>11928</v>
      </c>
      <c r="B11928" s="3" t="s">
        <v>101</v>
      </c>
      <c r="C11928" s="3" t="s">
        <v>75</v>
      </c>
      <c r="D11928" s="3" t="s">
        <v>54</v>
      </c>
      <c r="E11928">
        <v>2016</v>
      </c>
      <c r="F11928" s="3" t="s">
        <v>688</v>
      </c>
      <c r="G11928">
        <v>484.4</v>
      </c>
      <c r="H11928">
        <v>485.9</v>
      </c>
      <c r="I11928">
        <v>486.7</v>
      </c>
      <c r="J11928">
        <v>485.5</v>
      </c>
      <c r="K11928">
        <v>486.6</v>
      </c>
      <c r="L11928">
        <v>486.7</v>
      </c>
      <c r="M11928">
        <v>487.7</v>
      </c>
      <c r="N11928">
        <v>483.4</v>
      </c>
      <c r="O11928">
        <v>486.5</v>
      </c>
      <c r="P11928">
        <v>487.1</v>
      </c>
      <c r="Q11928">
        <v>487</v>
      </c>
      <c r="R11928">
        <v>486.6</v>
      </c>
      <c r="S11928">
        <v>486.5</v>
      </c>
      <c r="T11928">
        <v>485.9</v>
      </c>
    </row>
    <row r="11929" spans="1:20" x14ac:dyDescent="0.35">
      <c r="A11929">
        <f t="shared" si="365"/>
        <v>11929</v>
      </c>
      <c r="B11929" s="3" t="s">
        <v>101</v>
      </c>
      <c r="C11929" s="3" t="s">
        <v>75</v>
      </c>
      <c r="D11929" s="3" t="s">
        <v>54</v>
      </c>
      <c r="E11929">
        <v>2017</v>
      </c>
      <c r="F11929" s="3" t="s">
        <v>689</v>
      </c>
      <c r="G11929">
        <v>485.4</v>
      </c>
      <c r="H11929">
        <v>486.6</v>
      </c>
      <c r="I11929">
        <v>487.2</v>
      </c>
      <c r="J11929">
        <v>487.1</v>
      </c>
      <c r="K11929">
        <v>486.8</v>
      </c>
      <c r="L11929">
        <v>486.7</v>
      </c>
      <c r="M11929">
        <v>487.7</v>
      </c>
      <c r="N11929">
        <v>487.5</v>
      </c>
      <c r="O11929">
        <v>487.3</v>
      </c>
      <c r="P11929">
        <v>487.2</v>
      </c>
      <c r="Q11929">
        <v>487.3</v>
      </c>
      <c r="R11929">
        <v>486.6</v>
      </c>
      <c r="S11929">
        <v>487.4</v>
      </c>
      <c r="T11929">
        <v>486.3</v>
      </c>
    </row>
    <row r="11930" spans="1:20" x14ac:dyDescent="0.35">
      <c r="A11930">
        <f t="shared" si="365"/>
        <v>11930</v>
      </c>
      <c r="B11930" s="3" t="s">
        <v>101</v>
      </c>
      <c r="C11930" s="3" t="s">
        <v>75</v>
      </c>
      <c r="D11930" s="3" t="s">
        <v>54</v>
      </c>
      <c r="E11930">
        <v>2018</v>
      </c>
      <c r="F11930" s="3" t="s">
        <v>690</v>
      </c>
      <c r="G11930">
        <v>485.9</v>
      </c>
      <c r="H11930">
        <v>487.2</v>
      </c>
      <c r="I11930">
        <v>487.3</v>
      </c>
      <c r="J11930">
        <v>485.4</v>
      </c>
      <c r="K11930">
        <v>487.7</v>
      </c>
      <c r="L11930">
        <v>483.8</v>
      </c>
      <c r="M11930">
        <v>483.9</v>
      </c>
      <c r="N11930">
        <v>483.9</v>
      </c>
      <c r="O11930">
        <v>484.2</v>
      </c>
      <c r="P11930">
        <v>483.8</v>
      </c>
      <c r="Q11930">
        <v>484</v>
      </c>
      <c r="R11930">
        <v>484.2</v>
      </c>
      <c r="S11930">
        <v>484.2</v>
      </c>
      <c r="T11930">
        <v>483.8</v>
      </c>
    </row>
    <row r="11931" spans="1:20" x14ac:dyDescent="0.35">
      <c r="A11931">
        <f t="shared" si="365"/>
        <v>11931</v>
      </c>
      <c r="B11931" s="3" t="s">
        <v>101</v>
      </c>
      <c r="C11931" s="3" t="s">
        <v>75</v>
      </c>
      <c r="D11931" s="3" t="s">
        <v>54</v>
      </c>
      <c r="E11931">
        <v>2019</v>
      </c>
      <c r="F11931" s="3" t="s">
        <v>691</v>
      </c>
      <c r="G11931">
        <v>484.5</v>
      </c>
      <c r="H11931">
        <v>484.9</v>
      </c>
      <c r="I11931">
        <v>485.5</v>
      </c>
      <c r="J11931">
        <v>486.7</v>
      </c>
      <c r="K11931">
        <v>487.1</v>
      </c>
      <c r="L11931">
        <v>484.1</v>
      </c>
      <c r="M11931">
        <v>485.8</v>
      </c>
      <c r="N11931">
        <v>485.8</v>
      </c>
      <c r="O11931">
        <v>487.5</v>
      </c>
      <c r="P11931">
        <v>485.6</v>
      </c>
      <c r="Q11931">
        <v>486.2</v>
      </c>
      <c r="R11931">
        <v>486.8</v>
      </c>
      <c r="S11931">
        <v>486.8</v>
      </c>
      <c r="T11931">
        <v>487.6</v>
      </c>
    </row>
    <row r="11932" spans="1:20" x14ac:dyDescent="0.35">
      <c r="A11932">
        <f t="shared" si="365"/>
        <v>11932</v>
      </c>
      <c r="B11932" s="3" t="s">
        <v>101</v>
      </c>
      <c r="C11932" s="3" t="s">
        <v>77</v>
      </c>
      <c r="D11932" s="3" t="s">
        <v>54</v>
      </c>
      <c r="E11932">
        <v>2010</v>
      </c>
      <c r="F11932" s="3" t="s">
        <v>692</v>
      </c>
      <c r="G11932">
        <v>347</v>
      </c>
      <c r="H11932">
        <v>458</v>
      </c>
      <c r="I11932">
        <v>571.79999999999995</v>
      </c>
      <c r="J11932">
        <v>451.3</v>
      </c>
      <c r="K11932">
        <v>443.8</v>
      </c>
      <c r="L11932">
        <v>411.4</v>
      </c>
      <c r="M11932">
        <v>370.3</v>
      </c>
      <c r="N11932">
        <v>446.4</v>
      </c>
      <c r="O11932">
        <v>522.5</v>
      </c>
      <c r="P11932">
        <v>582.79999999999995</v>
      </c>
      <c r="Q11932">
        <v>535.70000000000005</v>
      </c>
      <c r="R11932">
        <v>370.6</v>
      </c>
      <c r="S11932">
        <v>385.2</v>
      </c>
      <c r="T11932">
        <v>333.2</v>
      </c>
    </row>
    <row r="11933" spans="1:20" x14ac:dyDescent="0.35">
      <c r="A11933">
        <f t="shared" si="365"/>
        <v>11933</v>
      </c>
      <c r="B11933" s="3" t="s">
        <v>101</v>
      </c>
      <c r="C11933" s="3" t="s">
        <v>77</v>
      </c>
      <c r="D11933" s="3" t="s">
        <v>54</v>
      </c>
      <c r="E11933">
        <v>2011</v>
      </c>
      <c r="F11933" s="3" t="s">
        <v>693</v>
      </c>
      <c r="G11933">
        <v>411</v>
      </c>
      <c r="H11933">
        <v>499.1</v>
      </c>
      <c r="I11933">
        <v>534.70000000000005</v>
      </c>
      <c r="J11933">
        <v>659.2</v>
      </c>
      <c r="K11933">
        <v>750.2</v>
      </c>
      <c r="L11933">
        <v>687.9</v>
      </c>
      <c r="M11933">
        <v>650.4</v>
      </c>
      <c r="N11933">
        <v>721.5</v>
      </c>
      <c r="O11933">
        <v>574.9</v>
      </c>
      <c r="P11933">
        <v>530.1</v>
      </c>
      <c r="Q11933">
        <v>610.70000000000005</v>
      </c>
      <c r="R11933">
        <v>645.29999999999995</v>
      </c>
      <c r="S11933">
        <v>624.79999999999995</v>
      </c>
      <c r="T11933">
        <v>440.4</v>
      </c>
    </row>
    <row r="11934" spans="1:20" x14ac:dyDescent="0.35">
      <c r="A11934">
        <f t="shared" si="365"/>
        <v>11934</v>
      </c>
      <c r="B11934" s="3" t="s">
        <v>101</v>
      </c>
      <c r="C11934" s="3" t="s">
        <v>77</v>
      </c>
      <c r="D11934" s="3" t="s">
        <v>54</v>
      </c>
      <c r="E11934">
        <v>2012</v>
      </c>
      <c r="F11934" s="3" t="s">
        <v>694</v>
      </c>
      <c r="G11934">
        <v>446.6</v>
      </c>
      <c r="H11934">
        <v>521.4</v>
      </c>
      <c r="I11934">
        <v>570.6</v>
      </c>
      <c r="J11934">
        <v>552</v>
      </c>
      <c r="K11934">
        <v>506.7</v>
      </c>
      <c r="L11934">
        <v>631.70000000000005</v>
      </c>
      <c r="M11934">
        <v>582.6</v>
      </c>
      <c r="N11934">
        <v>549.70000000000005</v>
      </c>
      <c r="O11934">
        <v>528.20000000000005</v>
      </c>
      <c r="P11934">
        <v>516.1</v>
      </c>
      <c r="Q11934">
        <v>546.1</v>
      </c>
      <c r="R11934">
        <v>627.5</v>
      </c>
      <c r="S11934">
        <v>646.9</v>
      </c>
      <c r="T11934">
        <v>441.3</v>
      </c>
    </row>
    <row r="11935" spans="1:20" x14ac:dyDescent="0.35">
      <c r="A11935">
        <f t="shared" si="365"/>
        <v>11935</v>
      </c>
      <c r="B11935" s="3" t="s">
        <v>101</v>
      </c>
      <c r="C11935" s="3" t="s">
        <v>77</v>
      </c>
      <c r="D11935" s="3" t="s">
        <v>54</v>
      </c>
      <c r="E11935">
        <v>2013</v>
      </c>
      <c r="F11935" s="3" t="s">
        <v>695</v>
      </c>
      <c r="G11935">
        <v>357.6</v>
      </c>
      <c r="H11935">
        <v>506.2</v>
      </c>
      <c r="I11935">
        <v>703.9</v>
      </c>
      <c r="J11935">
        <v>729.1</v>
      </c>
      <c r="K11935">
        <v>540.20000000000005</v>
      </c>
      <c r="L11935">
        <v>458.4</v>
      </c>
      <c r="M11935">
        <v>596.29999999999995</v>
      </c>
      <c r="N11935">
        <v>623.70000000000005</v>
      </c>
      <c r="O11935">
        <v>623.79999999999995</v>
      </c>
      <c r="P11935">
        <v>674.5</v>
      </c>
      <c r="Q11935">
        <v>644.5</v>
      </c>
      <c r="R11935">
        <v>548.20000000000005</v>
      </c>
      <c r="S11935">
        <v>530.20000000000005</v>
      </c>
      <c r="T11935">
        <v>381.8</v>
      </c>
    </row>
    <row r="11936" spans="1:20" x14ac:dyDescent="0.35">
      <c r="A11936">
        <f t="shared" si="365"/>
        <v>11936</v>
      </c>
      <c r="B11936" s="3" t="s">
        <v>101</v>
      </c>
      <c r="C11936" s="3" t="s">
        <v>77</v>
      </c>
      <c r="D11936" s="3" t="s">
        <v>54</v>
      </c>
      <c r="E11936">
        <v>2014</v>
      </c>
      <c r="F11936" s="3" t="s">
        <v>696</v>
      </c>
      <c r="G11936">
        <v>400</v>
      </c>
      <c r="H11936">
        <v>486.8</v>
      </c>
      <c r="I11936">
        <v>559.20000000000005</v>
      </c>
      <c r="J11936">
        <v>555.9</v>
      </c>
      <c r="K11936">
        <v>445.5</v>
      </c>
      <c r="L11936">
        <v>611</v>
      </c>
      <c r="M11936">
        <v>652.70000000000005</v>
      </c>
      <c r="N11936">
        <v>612.20000000000005</v>
      </c>
      <c r="O11936">
        <v>594.9</v>
      </c>
      <c r="P11936">
        <v>632.1</v>
      </c>
      <c r="Q11936">
        <v>651.4</v>
      </c>
      <c r="R11936">
        <v>553.9</v>
      </c>
      <c r="S11936">
        <v>485.6</v>
      </c>
      <c r="T11936">
        <v>372.3</v>
      </c>
    </row>
    <row r="11937" spans="1:20" x14ac:dyDescent="0.35">
      <c r="A11937">
        <f t="shared" si="365"/>
        <v>11937</v>
      </c>
      <c r="B11937" s="3" t="s">
        <v>101</v>
      </c>
      <c r="C11937" s="3" t="s">
        <v>77</v>
      </c>
      <c r="D11937" s="3" t="s">
        <v>54</v>
      </c>
      <c r="E11937">
        <v>2015</v>
      </c>
      <c r="F11937" s="3" t="s">
        <v>697</v>
      </c>
      <c r="G11937">
        <v>394.5</v>
      </c>
      <c r="H11937">
        <v>492.1</v>
      </c>
      <c r="I11937">
        <v>635.20000000000005</v>
      </c>
      <c r="J11937">
        <v>733.8</v>
      </c>
      <c r="K11937">
        <v>614.4</v>
      </c>
      <c r="L11937">
        <v>689.3</v>
      </c>
      <c r="M11937">
        <v>693.8</v>
      </c>
      <c r="N11937">
        <v>462.7</v>
      </c>
      <c r="O11937">
        <v>508.4</v>
      </c>
      <c r="P11937">
        <v>461.8</v>
      </c>
      <c r="Q11937">
        <v>424.5</v>
      </c>
      <c r="R11937">
        <v>469.1</v>
      </c>
      <c r="S11937">
        <v>602.29999999999995</v>
      </c>
      <c r="T11937">
        <v>413.1</v>
      </c>
    </row>
    <row r="11938" spans="1:20" x14ac:dyDescent="0.35">
      <c r="A11938">
        <f t="shared" si="365"/>
        <v>11938</v>
      </c>
      <c r="B11938" s="3" t="s">
        <v>101</v>
      </c>
      <c r="C11938" s="3" t="s">
        <v>77</v>
      </c>
      <c r="D11938" s="3" t="s">
        <v>54</v>
      </c>
      <c r="E11938">
        <v>2016</v>
      </c>
      <c r="F11938" s="3" t="s">
        <v>698</v>
      </c>
      <c r="G11938">
        <v>397.9</v>
      </c>
      <c r="H11938">
        <v>496.6</v>
      </c>
      <c r="I11938">
        <v>520.70000000000005</v>
      </c>
      <c r="J11938">
        <v>564.1</v>
      </c>
      <c r="K11938">
        <v>591.5</v>
      </c>
      <c r="L11938">
        <v>662.5</v>
      </c>
      <c r="M11938">
        <v>658</v>
      </c>
      <c r="N11938">
        <v>559.9</v>
      </c>
      <c r="O11938">
        <v>599.70000000000005</v>
      </c>
      <c r="P11938">
        <v>595.79999999999995</v>
      </c>
      <c r="Q11938">
        <v>496.7</v>
      </c>
      <c r="R11938">
        <v>437.2</v>
      </c>
      <c r="S11938">
        <v>503.8</v>
      </c>
      <c r="T11938">
        <v>384.9</v>
      </c>
    </row>
    <row r="11939" spans="1:20" x14ac:dyDescent="0.35">
      <c r="A11939">
        <f t="shared" si="365"/>
        <v>11939</v>
      </c>
      <c r="B11939" s="3" t="s">
        <v>101</v>
      </c>
      <c r="C11939" s="3" t="s">
        <v>77</v>
      </c>
      <c r="D11939" s="3" t="s">
        <v>54</v>
      </c>
      <c r="E11939">
        <v>2017</v>
      </c>
      <c r="F11939" s="3" t="s">
        <v>699</v>
      </c>
      <c r="G11939">
        <v>430.4</v>
      </c>
      <c r="H11939">
        <v>519.1</v>
      </c>
      <c r="I11939">
        <v>665.8</v>
      </c>
      <c r="J11939">
        <v>664.4</v>
      </c>
      <c r="K11939">
        <v>674.2</v>
      </c>
      <c r="L11939">
        <v>591.20000000000005</v>
      </c>
      <c r="M11939">
        <v>497.8</v>
      </c>
      <c r="N11939">
        <v>514.29999999999995</v>
      </c>
      <c r="O11939">
        <v>515.5</v>
      </c>
      <c r="P11939">
        <v>554.79999999999995</v>
      </c>
      <c r="Q11939">
        <v>545.5</v>
      </c>
      <c r="R11939">
        <v>412</v>
      </c>
      <c r="S11939">
        <v>360.2</v>
      </c>
      <c r="T11939">
        <v>401.3</v>
      </c>
    </row>
    <row r="11940" spans="1:20" x14ac:dyDescent="0.35">
      <c r="A11940">
        <f t="shared" si="365"/>
        <v>11940</v>
      </c>
      <c r="B11940" s="3" t="s">
        <v>101</v>
      </c>
      <c r="C11940" s="3" t="s">
        <v>77</v>
      </c>
      <c r="D11940" s="3" t="s">
        <v>54</v>
      </c>
      <c r="E11940">
        <v>2018</v>
      </c>
      <c r="F11940" s="3" t="s">
        <v>700</v>
      </c>
      <c r="G11940">
        <v>343.6</v>
      </c>
      <c r="H11940">
        <v>428.4</v>
      </c>
      <c r="I11940">
        <v>564.5</v>
      </c>
      <c r="J11940">
        <v>690.1</v>
      </c>
      <c r="K11940">
        <v>687.2</v>
      </c>
      <c r="L11940">
        <v>649.70000000000005</v>
      </c>
      <c r="M11940">
        <v>667.1</v>
      </c>
      <c r="N11940">
        <v>623.9</v>
      </c>
      <c r="O11940">
        <v>543.70000000000005</v>
      </c>
      <c r="P11940">
        <v>585</v>
      </c>
      <c r="Q11940">
        <v>567.29999999999995</v>
      </c>
      <c r="R11940">
        <v>447.2</v>
      </c>
      <c r="S11940">
        <v>498.3</v>
      </c>
      <c r="T11940">
        <v>367.9</v>
      </c>
    </row>
    <row r="11941" spans="1:20" x14ac:dyDescent="0.35">
      <c r="A11941">
        <f t="shared" si="365"/>
        <v>11941</v>
      </c>
      <c r="B11941" s="3" t="s">
        <v>101</v>
      </c>
      <c r="C11941" s="3" t="s">
        <v>77</v>
      </c>
      <c r="D11941" s="3" t="s">
        <v>54</v>
      </c>
      <c r="E11941">
        <v>2019</v>
      </c>
      <c r="F11941" s="3" t="s">
        <v>701</v>
      </c>
      <c r="G11941">
        <v>368.8</v>
      </c>
      <c r="H11941">
        <v>463</v>
      </c>
      <c r="I11941">
        <v>508.8</v>
      </c>
      <c r="J11941">
        <v>543.6</v>
      </c>
      <c r="K11941">
        <v>532.9</v>
      </c>
      <c r="L11941">
        <v>448.3</v>
      </c>
      <c r="M11941">
        <v>383.7</v>
      </c>
      <c r="N11941">
        <v>462.4</v>
      </c>
      <c r="O11941">
        <v>553.70000000000005</v>
      </c>
      <c r="P11941">
        <v>511</v>
      </c>
      <c r="Q11941">
        <v>399.8</v>
      </c>
      <c r="R11941">
        <v>435.8</v>
      </c>
      <c r="S11941">
        <v>429.5</v>
      </c>
      <c r="T11941">
        <v>316.10000000000002</v>
      </c>
    </row>
    <row r="11942" spans="1:20" x14ac:dyDescent="0.35">
      <c r="A11942">
        <f t="shared" si="365"/>
        <v>11942</v>
      </c>
      <c r="B11942" s="3" t="s">
        <v>101</v>
      </c>
      <c r="C11942" s="3" t="s">
        <v>95</v>
      </c>
      <c r="D11942" s="3" t="s">
        <v>54</v>
      </c>
      <c r="E11942">
        <v>2010</v>
      </c>
      <c r="F11942" s="3" t="s">
        <v>702</v>
      </c>
      <c r="G11942">
        <v>0.8</v>
      </c>
      <c r="H11942">
        <v>2.2999999999999998</v>
      </c>
      <c r="I11942">
        <v>0.8</v>
      </c>
      <c r="J11942">
        <v>0</v>
      </c>
      <c r="K11942">
        <v>0</v>
      </c>
      <c r="L11942">
        <v>0</v>
      </c>
      <c r="M11942">
        <v>0</v>
      </c>
      <c r="N11942">
        <v>12.8</v>
      </c>
      <c r="O11942">
        <v>24.7</v>
      </c>
      <c r="P11942">
        <v>77.5</v>
      </c>
      <c r="Q11942">
        <v>31.3</v>
      </c>
      <c r="R11942">
        <v>26.4</v>
      </c>
      <c r="S11942">
        <v>13.9</v>
      </c>
      <c r="T11942">
        <v>1</v>
      </c>
    </row>
    <row r="11943" spans="1:20" x14ac:dyDescent="0.35">
      <c r="A11943">
        <f t="shared" si="365"/>
        <v>11943</v>
      </c>
      <c r="B11943" s="3" t="s">
        <v>101</v>
      </c>
      <c r="C11943" s="3" t="s">
        <v>95</v>
      </c>
      <c r="D11943" s="3" t="s">
        <v>54</v>
      </c>
      <c r="E11943">
        <v>2011</v>
      </c>
      <c r="F11943" s="3" t="s">
        <v>703</v>
      </c>
      <c r="G11943">
        <v>0.8</v>
      </c>
      <c r="H11943">
        <v>0.7</v>
      </c>
      <c r="I11943">
        <v>0.1</v>
      </c>
      <c r="J11943">
        <v>2.2000000000000002</v>
      </c>
      <c r="K11943">
        <v>3.4</v>
      </c>
      <c r="L11943">
        <v>2.7</v>
      </c>
      <c r="M11943">
        <v>42.3</v>
      </c>
      <c r="N11943">
        <v>10</v>
      </c>
      <c r="O11943">
        <v>105.2</v>
      </c>
      <c r="P11943">
        <v>180.6</v>
      </c>
      <c r="Q11943">
        <v>103.8</v>
      </c>
      <c r="R11943">
        <v>34.9</v>
      </c>
      <c r="S11943">
        <v>23.9</v>
      </c>
      <c r="T11943">
        <v>1.4</v>
      </c>
    </row>
    <row r="11944" spans="1:20" x14ac:dyDescent="0.35">
      <c r="A11944">
        <f t="shared" si="365"/>
        <v>11944</v>
      </c>
      <c r="B11944" s="3" t="s">
        <v>101</v>
      </c>
      <c r="C11944" s="3" t="s">
        <v>95</v>
      </c>
      <c r="D11944" s="3" t="s">
        <v>54</v>
      </c>
      <c r="E11944">
        <v>2012</v>
      </c>
      <c r="F11944" s="3" t="s">
        <v>704</v>
      </c>
      <c r="G11944">
        <v>0.8</v>
      </c>
      <c r="H11944">
        <v>0.4</v>
      </c>
      <c r="I11944">
        <v>0.1</v>
      </c>
      <c r="J11944">
        <v>0</v>
      </c>
      <c r="K11944">
        <v>0</v>
      </c>
      <c r="L11944">
        <v>6.6</v>
      </c>
      <c r="M11944">
        <v>57.9</v>
      </c>
      <c r="N11944">
        <v>87.2</v>
      </c>
      <c r="O11944">
        <v>124.7</v>
      </c>
      <c r="P11944">
        <v>150.69999999999999</v>
      </c>
      <c r="Q11944">
        <v>161.19999999999999</v>
      </c>
      <c r="R11944">
        <v>64.7</v>
      </c>
      <c r="S11944">
        <v>28.4</v>
      </c>
      <c r="T11944">
        <v>7.5</v>
      </c>
    </row>
    <row r="11945" spans="1:20" x14ac:dyDescent="0.35">
      <c r="A11945">
        <f t="shared" si="365"/>
        <v>11945</v>
      </c>
      <c r="B11945" s="3" t="s">
        <v>101</v>
      </c>
      <c r="C11945" s="3" t="s">
        <v>95</v>
      </c>
      <c r="D11945" s="3" t="s">
        <v>54</v>
      </c>
      <c r="E11945">
        <v>2013</v>
      </c>
      <c r="F11945" s="3" t="s">
        <v>705</v>
      </c>
      <c r="G11945">
        <v>6</v>
      </c>
      <c r="H11945">
        <v>3.6</v>
      </c>
      <c r="I11945">
        <v>3.6</v>
      </c>
      <c r="J11945">
        <v>2.7</v>
      </c>
      <c r="K11945">
        <v>0.6</v>
      </c>
      <c r="L11945">
        <v>0.3</v>
      </c>
      <c r="M11945">
        <v>43.9</v>
      </c>
      <c r="N11945">
        <v>40.200000000000003</v>
      </c>
      <c r="O11945">
        <v>71</v>
      </c>
      <c r="P11945">
        <v>52.4</v>
      </c>
      <c r="Q11945">
        <v>43.7</v>
      </c>
      <c r="R11945">
        <v>27.2</v>
      </c>
      <c r="S11945">
        <v>15.4</v>
      </c>
      <c r="T11945">
        <v>7.6</v>
      </c>
    </row>
    <row r="11946" spans="1:20" x14ac:dyDescent="0.35">
      <c r="A11946">
        <f t="shared" si="365"/>
        <v>11946</v>
      </c>
      <c r="B11946" s="3" t="s">
        <v>101</v>
      </c>
      <c r="C11946" s="3" t="s">
        <v>95</v>
      </c>
      <c r="D11946" s="3" t="s">
        <v>54</v>
      </c>
      <c r="E11946">
        <v>2014</v>
      </c>
      <c r="F11946" s="3" t="s">
        <v>706</v>
      </c>
      <c r="G11946">
        <v>6.6</v>
      </c>
      <c r="H11946">
        <v>3.5</v>
      </c>
      <c r="I11946">
        <v>0</v>
      </c>
      <c r="J11946">
        <v>1.5</v>
      </c>
      <c r="K11946">
        <v>0.2</v>
      </c>
      <c r="L11946">
        <v>12.5</v>
      </c>
      <c r="M11946">
        <v>8.1999999999999993</v>
      </c>
      <c r="N11946">
        <v>50.1</v>
      </c>
      <c r="O11946">
        <v>80.5</v>
      </c>
      <c r="P11946">
        <v>63.9</v>
      </c>
      <c r="Q11946">
        <v>39.799999999999997</v>
      </c>
      <c r="R11946">
        <v>23.7</v>
      </c>
      <c r="S11946">
        <v>18.899999999999999</v>
      </c>
      <c r="T11946">
        <v>2.8</v>
      </c>
    </row>
    <row r="11947" spans="1:20" x14ac:dyDescent="0.35">
      <c r="A11947">
        <f t="shared" si="365"/>
        <v>11947</v>
      </c>
      <c r="B11947" s="3" t="s">
        <v>101</v>
      </c>
      <c r="C11947" s="3" t="s">
        <v>95</v>
      </c>
      <c r="D11947" s="3" t="s">
        <v>54</v>
      </c>
      <c r="E11947">
        <v>2015</v>
      </c>
      <c r="F11947" s="3" t="s">
        <v>707</v>
      </c>
      <c r="G11947">
        <v>2.5</v>
      </c>
      <c r="H11947">
        <v>6.8</v>
      </c>
      <c r="I11947">
        <v>0.4</v>
      </c>
      <c r="J11947">
        <v>3</v>
      </c>
      <c r="K11947">
        <v>44.6</v>
      </c>
      <c r="L11947">
        <v>12.9</v>
      </c>
      <c r="M11947">
        <v>2.5</v>
      </c>
      <c r="N11947">
        <v>19</v>
      </c>
      <c r="O11947">
        <v>27</v>
      </c>
      <c r="P11947">
        <v>28.2</v>
      </c>
      <c r="Q11947">
        <v>27</v>
      </c>
      <c r="R11947">
        <v>23.3</v>
      </c>
      <c r="S11947">
        <v>2.2000000000000002</v>
      </c>
      <c r="T11947">
        <v>2.8</v>
      </c>
    </row>
    <row r="11948" spans="1:20" x14ac:dyDescent="0.35">
      <c r="A11948">
        <f t="shared" si="365"/>
        <v>11948</v>
      </c>
      <c r="B11948" s="3" t="s">
        <v>101</v>
      </c>
      <c r="C11948" s="3" t="s">
        <v>95</v>
      </c>
      <c r="D11948" s="3" t="s">
        <v>54</v>
      </c>
      <c r="E11948">
        <v>2016</v>
      </c>
      <c r="F11948" s="3" t="s">
        <v>708</v>
      </c>
      <c r="G11948">
        <v>2.5</v>
      </c>
      <c r="H11948">
        <v>5.3</v>
      </c>
      <c r="I11948">
        <v>1.8</v>
      </c>
      <c r="J11948">
        <v>0</v>
      </c>
      <c r="K11948">
        <v>0</v>
      </c>
      <c r="L11948">
        <v>0.5</v>
      </c>
      <c r="M11948">
        <v>15.8</v>
      </c>
      <c r="N11948">
        <v>93.5</v>
      </c>
      <c r="O11948">
        <v>36.1</v>
      </c>
      <c r="P11948">
        <v>26.5</v>
      </c>
      <c r="Q11948">
        <v>28.2</v>
      </c>
      <c r="R11948">
        <v>25.8</v>
      </c>
      <c r="S11948">
        <v>3.7</v>
      </c>
      <c r="T11948">
        <v>2.6</v>
      </c>
    </row>
    <row r="11949" spans="1:20" x14ac:dyDescent="0.35">
      <c r="A11949">
        <f t="shared" si="365"/>
        <v>11949</v>
      </c>
      <c r="B11949" s="3" t="s">
        <v>101</v>
      </c>
      <c r="C11949" s="3" t="s">
        <v>95</v>
      </c>
      <c r="D11949" s="3" t="s">
        <v>54</v>
      </c>
      <c r="E11949">
        <v>2017</v>
      </c>
      <c r="F11949" s="3" t="s">
        <v>709</v>
      </c>
      <c r="G11949">
        <v>4.8</v>
      </c>
      <c r="H11949">
        <v>13.9</v>
      </c>
      <c r="I11949">
        <v>0.8</v>
      </c>
      <c r="J11949">
        <v>10.7</v>
      </c>
      <c r="K11949">
        <v>0.3</v>
      </c>
      <c r="L11949">
        <v>54.6</v>
      </c>
      <c r="M11949">
        <v>131</v>
      </c>
      <c r="N11949">
        <v>108.7</v>
      </c>
      <c r="O11949">
        <v>151.4</v>
      </c>
      <c r="P11949">
        <v>117.4</v>
      </c>
      <c r="Q11949">
        <v>27.9</v>
      </c>
      <c r="R11949">
        <v>27.2</v>
      </c>
      <c r="S11949">
        <v>24.5</v>
      </c>
      <c r="T11949">
        <v>7.5</v>
      </c>
    </row>
    <row r="11950" spans="1:20" x14ac:dyDescent="0.35">
      <c r="A11950">
        <f t="shared" si="365"/>
        <v>11950</v>
      </c>
      <c r="B11950" s="3" t="s">
        <v>101</v>
      </c>
      <c r="C11950" s="3" t="s">
        <v>95</v>
      </c>
      <c r="D11950" s="3" t="s">
        <v>54</v>
      </c>
      <c r="E11950">
        <v>2018</v>
      </c>
      <c r="F11950" s="3" t="s">
        <v>710</v>
      </c>
      <c r="G11950">
        <v>3</v>
      </c>
      <c r="H11950">
        <v>3</v>
      </c>
      <c r="I11950">
        <v>0</v>
      </c>
      <c r="J11950">
        <v>3.2</v>
      </c>
      <c r="K11950">
        <v>31.8</v>
      </c>
      <c r="L11950">
        <v>0.8</v>
      </c>
      <c r="M11950">
        <v>0.1</v>
      </c>
      <c r="N11950">
        <v>54.6</v>
      </c>
      <c r="O11950">
        <v>179.7</v>
      </c>
      <c r="P11950">
        <v>71.900000000000006</v>
      </c>
      <c r="Q11950">
        <v>20.7</v>
      </c>
      <c r="R11950">
        <v>19.600000000000001</v>
      </c>
      <c r="S11950">
        <v>5.5</v>
      </c>
      <c r="T11950">
        <v>1.5</v>
      </c>
    </row>
    <row r="11951" spans="1:20" x14ac:dyDescent="0.35">
      <c r="A11951">
        <f t="shared" si="365"/>
        <v>11951</v>
      </c>
      <c r="B11951" s="3" t="s">
        <v>101</v>
      </c>
      <c r="C11951" s="3" t="s">
        <v>95</v>
      </c>
      <c r="D11951" s="3" t="s">
        <v>54</v>
      </c>
      <c r="E11951">
        <v>2019</v>
      </c>
      <c r="F11951" s="3" t="s">
        <v>711</v>
      </c>
      <c r="G11951">
        <v>2.2999999999999998</v>
      </c>
      <c r="H11951">
        <v>12.7</v>
      </c>
      <c r="I11951">
        <v>1</v>
      </c>
      <c r="J11951">
        <v>0.1</v>
      </c>
      <c r="K11951">
        <v>0.4</v>
      </c>
      <c r="L11951">
        <v>0.3</v>
      </c>
      <c r="M11951">
        <v>0</v>
      </c>
      <c r="N11951">
        <v>18.100000000000001</v>
      </c>
      <c r="O11951">
        <v>42.7</v>
      </c>
      <c r="P11951">
        <v>26.1</v>
      </c>
      <c r="Q11951">
        <v>25.7</v>
      </c>
      <c r="R11951">
        <v>24.3</v>
      </c>
      <c r="S11951">
        <v>13.9</v>
      </c>
      <c r="T11951">
        <v>2.7</v>
      </c>
    </row>
    <row r="11952" spans="1:20" x14ac:dyDescent="0.35">
      <c r="A11952">
        <f t="shared" si="365"/>
        <v>11952</v>
      </c>
      <c r="B11952" s="3" t="s">
        <v>101</v>
      </c>
      <c r="C11952" s="3" t="s">
        <v>86</v>
      </c>
      <c r="D11952" s="3" t="s">
        <v>54</v>
      </c>
      <c r="E11952">
        <v>2010</v>
      </c>
      <c r="F11952" s="3" t="s">
        <v>712</v>
      </c>
      <c r="G11952">
        <v>57.6</v>
      </c>
      <c r="H11952">
        <v>82</v>
      </c>
      <c r="I11952">
        <v>101.8</v>
      </c>
      <c r="J11952">
        <v>76.400000000000006</v>
      </c>
      <c r="K11952">
        <v>75.2</v>
      </c>
      <c r="L11952">
        <v>68.5</v>
      </c>
      <c r="M11952">
        <v>60.8</v>
      </c>
      <c r="N11952">
        <v>89.9</v>
      </c>
      <c r="O11952">
        <v>121.1</v>
      </c>
      <c r="P11952">
        <v>190.8</v>
      </c>
      <c r="Q11952">
        <v>129.1</v>
      </c>
      <c r="R11952">
        <v>91.2</v>
      </c>
      <c r="S11952">
        <v>81.099999999999994</v>
      </c>
      <c r="T11952">
        <v>55.8</v>
      </c>
    </row>
    <row r="11953" spans="1:20" x14ac:dyDescent="0.35">
      <c r="A11953">
        <f t="shared" si="365"/>
        <v>11953</v>
      </c>
      <c r="B11953" s="3" t="s">
        <v>101</v>
      </c>
      <c r="C11953" s="3" t="s">
        <v>86</v>
      </c>
      <c r="D11953" s="3" t="s">
        <v>54</v>
      </c>
      <c r="E11953">
        <v>2011</v>
      </c>
      <c r="F11953" s="3" t="s">
        <v>713</v>
      </c>
      <c r="G11953">
        <v>71.099999999999994</v>
      </c>
      <c r="H11953">
        <v>89.8</v>
      </c>
      <c r="I11953">
        <v>93.4</v>
      </c>
      <c r="J11953">
        <v>123.6</v>
      </c>
      <c r="K11953">
        <v>146.69999999999999</v>
      </c>
      <c r="L11953">
        <v>132.80000000000001</v>
      </c>
      <c r="M11953">
        <v>168.3</v>
      </c>
      <c r="N11953">
        <v>146.69999999999999</v>
      </c>
      <c r="O11953">
        <v>223.1</v>
      </c>
      <c r="P11953">
        <v>294.7</v>
      </c>
      <c r="Q11953">
        <v>224.8</v>
      </c>
      <c r="R11953">
        <v>156.19999999999999</v>
      </c>
      <c r="S11953">
        <v>140.80000000000001</v>
      </c>
      <c r="T11953">
        <v>77.8</v>
      </c>
    </row>
    <row r="11954" spans="1:20" x14ac:dyDescent="0.35">
      <c r="A11954">
        <f t="shared" si="365"/>
        <v>11954</v>
      </c>
      <c r="B11954" s="3" t="s">
        <v>101</v>
      </c>
      <c r="C11954" s="3" t="s">
        <v>86</v>
      </c>
      <c r="D11954" s="3" t="s">
        <v>54</v>
      </c>
      <c r="E11954">
        <v>2012</v>
      </c>
      <c r="F11954" s="3" t="s">
        <v>714</v>
      </c>
      <c r="G11954">
        <v>79.7</v>
      </c>
      <c r="H11954">
        <v>95.3</v>
      </c>
      <c r="I11954">
        <v>104.5</v>
      </c>
      <c r="J11954">
        <v>99.2</v>
      </c>
      <c r="K11954">
        <v>90.5</v>
      </c>
      <c r="L11954">
        <v>124.3</v>
      </c>
      <c r="M11954">
        <v>170.9</v>
      </c>
      <c r="N11954">
        <v>196.2</v>
      </c>
      <c r="O11954">
        <v>232.4</v>
      </c>
      <c r="P11954">
        <v>256.7</v>
      </c>
      <c r="Q11954">
        <v>275.10000000000002</v>
      </c>
      <c r="R11954">
        <v>184.8</v>
      </c>
      <c r="S11954">
        <v>151.4</v>
      </c>
      <c r="T11954">
        <v>85.3</v>
      </c>
    </row>
    <row r="11955" spans="1:20" x14ac:dyDescent="0.35">
      <c r="A11955">
        <f t="shared" si="365"/>
        <v>11955</v>
      </c>
      <c r="B11955" s="3" t="s">
        <v>101</v>
      </c>
      <c r="C11955" s="3" t="s">
        <v>86</v>
      </c>
      <c r="D11955" s="3" t="s">
        <v>54</v>
      </c>
      <c r="E11955">
        <v>2013</v>
      </c>
      <c r="F11955" s="3" t="s">
        <v>715</v>
      </c>
      <c r="G11955">
        <v>68.7</v>
      </c>
      <c r="H11955">
        <v>96</v>
      </c>
      <c r="I11955">
        <v>134.4</v>
      </c>
      <c r="J11955">
        <v>139.9</v>
      </c>
      <c r="K11955">
        <v>97.1</v>
      </c>
      <c r="L11955">
        <v>79.599999999999994</v>
      </c>
      <c r="M11955">
        <v>156.30000000000001</v>
      </c>
      <c r="N11955">
        <v>161.80000000000001</v>
      </c>
      <c r="O11955">
        <v>195.9</v>
      </c>
      <c r="P11955">
        <v>185.5</v>
      </c>
      <c r="Q11955">
        <v>168.6</v>
      </c>
      <c r="R11955">
        <v>128.69999999999999</v>
      </c>
      <c r="S11955">
        <v>112.7</v>
      </c>
      <c r="T11955">
        <v>73.2</v>
      </c>
    </row>
    <row r="11956" spans="1:20" x14ac:dyDescent="0.35">
      <c r="A11956">
        <f t="shared" si="365"/>
        <v>11956</v>
      </c>
      <c r="B11956" s="3" t="s">
        <v>101</v>
      </c>
      <c r="C11956" s="3" t="s">
        <v>86</v>
      </c>
      <c r="D11956" s="3" t="s">
        <v>54</v>
      </c>
      <c r="E11956">
        <v>2014</v>
      </c>
      <c r="F11956" s="3" t="s">
        <v>716</v>
      </c>
      <c r="G11956">
        <v>77.3</v>
      </c>
      <c r="H11956">
        <v>90.1</v>
      </c>
      <c r="I11956">
        <v>99.4</v>
      </c>
      <c r="J11956">
        <v>100.6</v>
      </c>
      <c r="K11956">
        <v>77.5</v>
      </c>
      <c r="L11956">
        <v>126.8</v>
      </c>
      <c r="M11956">
        <v>132.69999999999999</v>
      </c>
      <c r="N11956">
        <v>168.8</v>
      </c>
      <c r="O11956">
        <v>198.3</v>
      </c>
      <c r="P11956">
        <v>188.8</v>
      </c>
      <c r="Q11956">
        <v>162.6</v>
      </c>
      <c r="R11956">
        <v>125.5</v>
      </c>
      <c r="S11956">
        <v>107.8</v>
      </c>
      <c r="T11956">
        <v>67.2</v>
      </c>
    </row>
    <row r="11957" spans="1:20" x14ac:dyDescent="0.35">
      <c r="A11957">
        <f t="shared" si="365"/>
        <v>11957</v>
      </c>
      <c r="B11957" s="3" t="s">
        <v>101</v>
      </c>
      <c r="C11957" s="3" t="s">
        <v>86</v>
      </c>
      <c r="D11957" s="3" t="s">
        <v>54</v>
      </c>
      <c r="E11957">
        <v>2015</v>
      </c>
      <c r="F11957" s="3" t="s">
        <v>717</v>
      </c>
      <c r="G11957">
        <v>71.2</v>
      </c>
      <c r="H11957">
        <v>96.2</v>
      </c>
      <c r="I11957">
        <v>116</v>
      </c>
      <c r="J11957">
        <v>141.69999999999999</v>
      </c>
      <c r="K11957">
        <v>159.9</v>
      </c>
      <c r="L11957">
        <v>142.5</v>
      </c>
      <c r="M11957">
        <v>132.6</v>
      </c>
      <c r="N11957">
        <v>101.3</v>
      </c>
      <c r="O11957">
        <v>118.8</v>
      </c>
      <c r="P11957">
        <v>111.2</v>
      </c>
      <c r="Q11957">
        <v>103.5</v>
      </c>
      <c r="R11957">
        <v>109.5</v>
      </c>
      <c r="S11957">
        <v>113.8</v>
      </c>
      <c r="T11957">
        <v>75.2</v>
      </c>
    </row>
    <row r="11958" spans="1:20" x14ac:dyDescent="0.35">
      <c r="A11958">
        <f t="shared" si="365"/>
        <v>11958</v>
      </c>
      <c r="B11958" s="3" t="s">
        <v>101</v>
      </c>
      <c r="C11958" s="3" t="s">
        <v>86</v>
      </c>
      <c r="D11958" s="3" t="s">
        <v>54</v>
      </c>
      <c r="E11958">
        <v>2016</v>
      </c>
      <c r="F11958" s="3" t="s">
        <v>718</v>
      </c>
      <c r="G11958">
        <v>72.900000000000006</v>
      </c>
      <c r="H11958">
        <v>96</v>
      </c>
      <c r="I11958">
        <v>94.9</v>
      </c>
      <c r="J11958">
        <v>102.8</v>
      </c>
      <c r="K11958">
        <v>108.7</v>
      </c>
      <c r="L11958">
        <v>122.3</v>
      </c>
      <c r="M11958">
        <v>138.5</v>
      </c>
      <c r="N11958">
        <v>198.8</v>
      </c>
      <c r="O11958">
        <v>147.6</v>
      </c>
      <c r="P11958">
        <v>137</v>
      </c>
      <c r="Q11958">
        <v>117.1</v>
      </c>
      <c r="R11958">
        <v>104.3</v>
      </c>
      <c r="S11958">
        <v>94.3</v>
      </c>
      <c r="T11958">
        <v>68.8</v>
      </c>
    </row>
    <row r="11959" spans="1:20" x14ac:dyDescent="0.35">
      <c r="A11959">
        <f t="shared" si="365"/>
        <v>11959</v>
      </c>
      <c r="B11959" s="3" t="s">
        <v>101</v>
      </c>
      <c r="C11959" s="3" t="s">
        <v>86</v>
      </c>
      <c r="D11959" s="3" t="s">
        <v>54</v>
      </c>
      <c r="E11959">
        <v>2017</v>
      </c>
      <c r="F11959" s="3" t="s">
        <v>719</v>
      </c>
      <c r="G11959">
        <v>81.400000000000006</v>
      </c>
      <c r="H11959">
        <v>109.1</v>
      </c>
      <c r="I11959">
        <v>122.8</v>
      </c>
      <c r="J11959">
        <v>134</v>
      </c>
      <c r="K11959">
        <v>125</v>
      </c>
      <c r="L11959">
        <v>168.7</v>
      </c>
      <c r="M11959">
        <v>231.2</v>
      </c>
      <c r="N11959">
        <v>209.4</v>
      </c>
      <c r="O11959">
        <v>258</v>
      </c>
      <c r="P11959">
        <v>227.1</v>
      </c>
      <c r="Q11959">
        <v>129.5</v>
      </c>
      <c r="R11959">
        <v>101.3</v>
      </c>
      <c r="S11959">
        <v>88.5</v>
      </c>
      <c r="T11959">
        <v>76.599999999999994</v>
      </c>
    </row>
    <row r="11960" spans="1:20" x14ac:dyDescent="0.35">
      <c r="A11960">
        <f t="shared" si="365"/>
        <v>11960</v>
      </c>
      <c r="B11960" s="3" t="s">
        <v>101</v>
      </c>
      <c r="C11960" s="3" t="s">
        <v>86</v>
      </c>
      <c r="D11960" s="3" t="s">
        <v>54</v>
      </c>
      <c r="E11960">
        <v>2018</v>
      </c>
      <c r="F11960" s="3" t="s">
        <v>720</v>
      </c>
      <c r="G11960">
        <v>61.9</v>
      </c>
      <c r="H11960">
        <v>80</v>
      </c>
      <c r="I11960">
        <v>103.2</v>
      </c>
      <c r="J11960">
        <v>130.1</v>
      </c>
      <c r="K11960">
        <v>161.80000000000001</v>
      </c>
      <c r="L11960">
        <v>121.7</v>
      </c>
      <c r="M11960">
        <v>129.19999999999999</v>
      </c>
      <c r="N11960">
        <v>179.7</v>
      </c>
      <c r="O11960">
        <v>305.39999999999998</v>
      </c>
      <c r="P11960">
        <v>190.5</v>
      </c>
      <c r="Q11960">
        <v>129</v>
      </c>
      <c r="R11960">
        <v>103.9</v>
      </c>
      <c r="S11960">
        <v>99.5</v>
      </c>
      <c r="T11960">
        <v>66.8</v>
      </c>
    </row>
    <row r="11961" spans="1:20" x14ac:dyDescent="0.35">
      <c r="A11961">
        <f t="shared" si="365"/>
        <v>11961</v>
      </c>
      <c r="B11961" s="3" t="s">
        <v>101</v>
      </c>
      <c r="C11961" s="3" t="s">
        <v>86</v>
      </c>
      <c r="D11961" s="3" t="s">
        <v>54</v>
      </c>
      <c r="E11961">
        <v>2019</v>
      </c>
      <c r="F11961" s="3" t="s">
        <v>721</v>
      </c>
      <c r="G11961">
        <v>66.400000000000006</v>
      </c>
      <c r="H11961">
        <v>97.5</v>
      </c>
      <c r="I11961">
        <v>92.7</v>
      </c>
      <c r="J11961">
        <v>98.3</v>
      </c>
      <c r="K11961">
        <v>96.1</v>
      </c>
      <c r="L11961">
        <v>79.599999999999994</v>
      </c>
      <c r="M11961">
        <v>67.599999999999994</v>
      </c>
      <c r="N11961">
        <v>101.3</v>
      </c>
      <c r="O11961">
        <v>146.19999999999999</v>
      </c>
      <c r="P11961">
        <v>120.2</v>
      </c>
      <c r="Q11961">
        <v>96.5</v>
      </c>
      <c r="R11961">
        <v>102.9</v>
      </c>
      <c r="S11961">
        <v>90.6</v>
      </c>
      <c r="T11961">
        <v>56.1</v>
      </c>
    </row>
    <row r="11962" spans="1:20" x14ac:dyDescent="0.35">
      <c r="A11962">
        <f t="shared" si="365"/>
        <v>11962</v>
      </c>
      <c r="B11962" s="3" t="s">
        <v>101</v>
      </c>
      <c r="C11962" s="3" t="s">
        <v>75</v>
      </c>
      <c r="D11962" s="3" t="s">
        <v>52</v>
      </c>
      <c r="E11962">
        <v>2010</v>
      </c>
      <c r="F11962" s="3" t="s">
        <v>722</v>
      </c>
      <c r="G11962">
        <v>612.79999999999995</v>
      </c>
      <c r="H11962">
        <v>612.9</v>
      </c>
      <c r="I11962">
        <v>613</v>
      </c>
      <c r="J11962">
        <v>612.9</v>
      </c>
      <c r="K11962">
        <v>612.9</v>
      </c>
      <c r="L11962">
        <v>612.70000000000005</v>
      </c>
      <c r="M11962">
        <v>612.9</v>
      </c>
      <c r="N11962">
        <v>612.9</v>
      </c>
      <c r="O11962">
        <v>612.79999999999995</v>
      </c>
      <c r="P11962">
        <v>613</v>
      </c>
      <c r="Q11962">
        <v>612.9</v>
      </c>
      <c r="R11962">
        <v>612.9</v>
      </c>
      <c r="S11962">
        <v>612.79999999999995</v>
      </c>
      <c r="T11962">
        <v>612.9</v>
      </c>
    </row>
    <row r="11963" spans="1:20" x14ac:dyDescent="0.35">
      <c r="A11963">
        <f t="shared" si="365"/>
        <v>11963</v>
      </c>
      <c r="B11963" s="3" t="s">
        <v>101</v>
      </c>
      <c r="C11963" s="3" t="s">
        <v>75</v>
      </c>
      <c r="D11963" s="3" t="s">
        <v>52</v>
      </c>
      <c r="E11963">
        <v>2011</v>
      </c>
      <c r="F11963" s="3" t="s">
        <v>723</v>
      </c>
      <c r="G11963">
        <v>612.79999999999995</v>
      </c>
      <c r="H11963">
        <v>613</v>
      </c>
      <c r="I11963">
        <v>612.9</v>
      </c>
      <c r="J11963">
        <v>612.79999999999995</v>
      </c>
      <c r="K11963">
        <v>613</v>
      </c>
      <c r="L11963">
        <v>612.79999999999995</v>
      </c>
      <c r="M11963">
        <v>612.9</v>
      </c>
      <c r="N11963">
        <v>612.79999999999995</v>
      </c>
      <c r="O11963">
        <v>612.1</v>
      </c>
      <c r="P11963">
        <v>612.70000000000005</v>
      </c>
      <c r="Q11963">
        <v>612.70000000000005</v>
      </c>
      <c r="R11963">
        <v>613</v>
      </c>
      <c r="S11963">
        <v>612.79999999999995</v>
      </c>
      <c r="T11963">
        <v>612.9</v>
      </c>
    </row>
    <row r="11964" spans="1:20" x14ac:dyDescent="0.35">
      <c r="A11964">
        <f t="shared" si="365"/>
        <v>11964</v>
      </c>
      <c r="B11964" s="3" t="s">
        <v>101</v>
      </c>
      <c r="C11964" s="3" t="s">
        <v>75</v>
      </c>
      <c r="D11964" s="3" t="s">
        <v>52</v>
      </c>
      <c r="E11964">
        <v>2012</v>
      </c>
      <c r="F11964" s="3" t="s">
        <v>724</v>
      </c>
      <c r="G11964">
        <v>612.9</v>
      </c>
      <c r="H11964">
        <v>612.9</v>
      </c>
      <c r="I11964">
        <v>612.79999999999995</v>
      </c>
      <c r="J11964">
        <v>613</v>
      </c>
      <c r="K11964">
        <v>612.79999999999995</v>
      </c>
      <c r="L11964">
        <v>612.79999999999995</v>
      </c>
      <c r="M11964">
        <v>613</v>
      </c>
      <c r="N11964">
        <v>612.6</v>
      </c>
      <c r="O11964">
        <v>612.70000000000005</v>
      </c>
      <c r="P11964">
        <v>612.9</v>
      </c>
      <c r="Q11964">
        <v>612.70000000000005</v>
      </c>
      <c r="R11964">
        <v>612.9</v>
      </c>
      <c r="S11964">
        <v>612.79999999999995</v>
      </c>
      <c r="T11964">
        <v>612.9</v>
      </c>
    </row>
    <row r="11965" spans="1:20" x14ac:dyDescent="0.35">
      <c r="A11965">
        <f t="shared" si="365"/>
        <v>11965</v>
      </c>
      <c r="B11965" s="3" t="s">
        <v>101</v>
      </c>
      <c r="C11965" s="3" t="s">
        <v>75</v>
      </c>
      <c r="D11965" s="3" t="s">
        <v>52</v>
      </c>
      <c r="E11965">
        <v>2013</v>
      </c>
      <c r="F11965" s="3" t="s">
        <v>725</v>
      </c>
      <c r="G11965">
        <v>612.79999999999995</v>
      </c>
      <c r="H11965">
        <v>612.79999999999995</v>
      </c>
      <c r="I11965">
        <v>612.9</v>
      </c>
      <c r="J11965">
        <v>612.9</v>
      </c>
      <c r="K11965">
        <v>612.79999999999995</v>
      </c>
      <c r="L11965">
        <v>612.79999999999995</v>
      </c>
      <c r="M11965">
        <v>612.79999999999995</v>
      </c>
      <c r="N11965">
        <v>612.9</v>
      </c>
      <c r="O11965">
        <v>612.9</v>
      </c>
      <c r="P11965">
        <v>612.79999999999995</v>
      </c>
      <c r="Q11965">
        <v>612.70000000000005</v>
      </c>
      <c r="R11965">
        <v>612.6</v>
      </c>
      <c r="S11965">
        <v>612.9</v>
      </c>
      <c r="T11965">
        <v>612.70000000000005</v>
      </c>
    </row>
    <row r="11966" spans="1:20" x14ac:dyDescent="0.35">
      <c r="A11966">
        <f t="shared" si="365"/>
        <v>11966</v>
      </c>
      <c r="B11966" s="3" t="s">
        <v>101</v>
      </c>
      <c r="C11966" s="3" t="s">
        <v>75</v>
      </c>
      <c r="D11966" s="3" t="s">
        <v>52</v>
      </c>
      <c r="E11966">
        <v>2014</v>
      </c>
      <c r="F11966" s="3" t="s">
        <v>726</v>
      </c>
      <c r="G11966">
        <v>612.79999999999995</v>
      </c>
      <c r="H11966">
        <v>612.9</v>
      </c>
      <c r="I11966">
        <v>612.79999999999995</v>
      </c>
      <c r="J11966">
        <v>612.70000000000005</v>
      </c>
      <c r="K11966">
        <v>612.70000000000005</v>
      </c>
      <c r="L11966">
        <v>609.20000000000005</v>
      </c>
      <c r="M11966">
        <v>611.1</v>
      </c>
      <c r="N11966">
        <v>610.6</v>
      </c>
      <c r="O11966">
        <v>612.70000000000005</v>
      </c>
      <c r="P11966">
        <v>612.9</v>
      </c>
      <c r="Q11966">
        <v>612.79999999999995</v>
      </c>
      <c r="R11966">
        <v>612.4</v>
      </c>
      <c r="S11966">
        <v>611.70000000000005</v>
      </c>
      <c r="T11966">
        <v>612</v>
      </c>
    </row>
    <row r="11967" spans="1:20" x14ac:dyDescent="0.35">
      <c r="A11967">
        <f t="shared" si="365"/>
        <v>11967</v>
      </c>
      <c r="B11967" s="3" t="s">
        <v>101</v>
      </c>
      <c r="C11967" s="3" t="s">
        <v>75</v>
      </c>
      <c r="D11967" s="3" t="s">
        <v>52</v>
      </c>
      <c r="E11967">
        <v>2015</v>
      </c>
      <c r="F11967" s="3" t="s">
        <v>727</v>
      </c>
      <c r="G11967">
        <v>611.20000000000005</v>
      </c>
      <c r="H11967">
        <v>612.6</v>
      </c>
      <c r="I11967">
        <v>612.70000000000005</v>
      </c>
      <c r="J11967">
        <v>612.9</v>
      </c>
      <c r="K11967">
        <v>612.79999999999995</v>
      </c>
      <c r="L11967">
        <v>612.79999999999995</v>
      </c>
      <c r="M11967">
        <v>612.9</v>
      </c>
      <c r="N11967">
        <v>612.9</v>
      </c>
      <c r="O11967">
        <v>612.79999999999995</v>
      </c>
      <c r="P11967">
        <v>612.9</v>
      </c>
      <c r="Q11967">
        <v>612.9</v>
      </c>
      <c r="R11967">
        <v>612.79999999999995</v>
      </c>
      <c r="S11967">
        <v>612.9</v>
      </c>
      <c r="T11967">
        <v>612.9</v>
      </c>
    </row>
    <row r="11968" spans="1:20" x14ac:dyDescent="0.35">
      <c r="A11968">
        <f t="shared" si="365"/>
        <v>11968</v>
      </c>
      <c r="B11968" s="3" t="s">
        <v>101</v>
      </c>
      <c r="C11968" s="3" t="s">
        <v>75</v>
      </c>
      <c r="D11968" s="3" t="s">
        <v>52</v>
      </c>
      <c r="E11968">
        <v>2016</v>
      </c>
      <c r="F11968" s="3" t="s">
        <v>728</v>
      </c>
      <c r="G11968">
        <v>612.79999999999995</v>
      </c>
      <c r="H11968">
        <v>612.9</v>
      </c>
      <c r="I11968">
        <v>612.79999999999995</v>
      </c>
      <c r="J11968">
        <v>612.70000000000005</v>
      </c>
      <c r="K11968">
        <v>612.79999999999995</v>
      </c>
      <c r="L11968">
        <v>612.70000000000005</v>
      </c>
      <c r="M11968">
        <v>612.6</v>
      </c>
      <c r="N11968">
        <v>612.9</v>
      </c>
      <c r="O11968">
        <v>612.79999999999995</v>
      </c>
      <c r="P11968">
        <v>612.9</v>
      </c>
      <c r="Q11968">
        <v>612.79999999999995</v>
      </c>
      <c r="R11968">
        <v>612.79999999999995</v>
      </c>
      <c r="S11968">
        <v>612.9</v>
      </c>
      <c r="T11968">
        <v>612.70000000000005</v>
      </c>
    </row>
    <row r="11969" spans="1:20" x14ac:dyDescent="0.35">
      <c r="A11969">
        <f t="shared" si="365"/>
        <v>11969</v>
      </c>
      <c r="B11969" s="3" t="s">
        <v>101</v>
      </c>
      <c r="C11969" s="3" t="s">
        <v>75</v>
      </c>
      <c r="D11969" s="3" t="s">
        <v>52</v>
      </c>
      <c r="E11969">
        <v>2017</v>
      </c>
      <c r="F11969" s="3" t="s">
        <v>729</v>
      </c>
      <c r="G11969">
        <v>612.79999999999995</v>
      </c>
      <c r="H11969">
        <v>612.9</v>
      </c>
      <c r="I11969">
        <v>612.79999999999995</v>
      </c>
      <c r="J11969">
        <v>612.79999999999995</v>
      </c>
      <c r="K11969">
        <v>612.9</v>
      </c>
      <c r="L11969">
        <v>612.79999999999995</v>
      </c>
      <c r="M11969">
        <v>612.79999999999995</v>
      </c>
      <c r="N11969">
        <v>612.70000000000005</v>
      </c>
      <c r="O11969">
        <v>612.79999999999995</v>
      </c>
      <c r="P11969">
        <v>612.9</v>
      </c>
      <c r="Q11969">
        <v>612.9</v>
      </c>
      <c r="R11969">
        <v>612.79999999999995</v>
      </c>
      <c r="S11969">
        <v>612.9</v>
      </c>
      <c r="T11969">
        <v>612.79999999999995</v>
      </c>
    </row>
    <row r="11970" spans="1:20" x14ac:dyDescent="0.35">
      <c r="A11970">
        <f t="shared" si="365"/>
        <v>11970</v>
      </c>
      <c r="B11970" s="3" t="s">
        <v>101</v>
      </c>
      <c r="C11970" s="3" t="s">
        <v>75</v>
      </c>
      <c r="D11970" s="3" t="s">
        <v>52</v>
      </c>
      <c r="E11970">
        <v>2018</v>
      </c>
      <c r="F11970" s="3" t="s">
        <v>730</v>
      </c>
      <c r="G11970">
        <v>612.6</v>
      </c>
      <c r="H11970">
        <v>612.70000000000005</v>
      </c>
      <c r="I11970">
        <v>612.70000000000005</v>
      </c>
      <c r="J11970">
        <v>612.9</v>
      </c>
      <c r="K11970">
        <v>612.9</v>
      </c>
      <c r="L11970">
        <v>612.79999999999995</v>
      </c>
      <c r="M11970">
        <v>612.6</v>
      </c>
      <c r="N11970">
        <v>612.79999999999995</v>
      </c>
      <c r="O11970">
        <v>612.70000000000005</v>
      </c>
      <c r="P11970">
        <v>613</v>
      </c>
      <c r="Q11970">
        <v>612.9</v>
      </c>
      <c r="R11970">
        <v>612.79999999999995</v>
      </c>
      <c r="S11970">
        <v>612.79999999999995</v>
      </c>
      <c r="T11970">
        <v>613</v>
      </c>
    </row>
    <row r="11971" spans="1:20" x14ac:dyDescent="0.35">
      <c r="A11971">
        <f t="shared" ref="A11971:A12034" si="366">A11970+1</f>
        <v>11971</v>
      </c>
      <c r="B11971" s="3" t="s">
        <v>101</v>
      </c>
      <c r="C11971" s="3" t="s">
        <v>75</v>
      </c>
      <c r="D11971" s="3" t="s">
        <v>52</v>
      </c>
      <c r="E11971">
        <v>2019</v>
      </c>
      <c r="F11971" s="3" t="s">
        <v>731</v>
      </c>
      <c r="G11971">
        <v>612.79999999999995</v>
      </c>
      <c r="H11971">
        <v>612.79999999999995</v>
      </c>
      <c r="I11971">
        <v>612.79999999999995</v>
      </c>
      <c r="J11971">
        <v>612.70000000000005</v>
      </c>
      <c r="K11971">
        <v>612.79999999999995</v>
      </c>
      <c r="L11971">
        <v>612.9</v>
      </c>
      <c r="M11971">
        <v>612.79999999999995</v>
      </c>
      <c r="N11971">
        <v>612.70000000000005</v>
      </c>
      <c r="O11971">
        <v>612.79999999999995</v>
      </c>
      <c r="P11971">
        <v>612.79999999999995</v>
      </c>
      <c r="Q11971">
        <v>612.70000000000005</v>
      </c>
      <c r="R11971">
        <v>612.70000000000005</v>
      </c>
      <c r="S11971">
        <v>612.70000000000005</v>
      </c>
      <c r="T11971">
        <v>612.5</v>
      </c>
    </row>
    <row r="11972" spans="1:20" x14ac:dyDescent="0.35">
      <c r="A11972">
        <f t="shared" si="366"/>
        <v>11972</v>
      </c>
      <c r="B11972" s="3" t="s">
        <v>101</v>
      </c>
      <c r="C11972" s="3" t="s">
        <v>77</v>
      </c>
      <c r="D11972" s="3" t="s">
        <v>52</v>
      </c>
      <c r="E11972">
        <v>2010</v>
      </c>
      <c r="F11972" s="3" t="s">
        <v>732</v>
      </c>
      <c r="G11972">
        <v>183</v>
      </c>
      <c r="H11972">
        <v>247.1</v>
      </c>
      <c r="I11972">
        <v>290.39999999999998</v>
      </c>
      <c r="J11972">
        <v>225.5</v>
      </c>
      <c r="K11972">
        <v>228</v>
      </c>
      <c r="L11972">
        <v>205.3</v>
      </c>
      <c r="M11972">
        <v>185.7</v>
      </c>
      <c r="N11972">
        <v>237.6</v>
      </c>
      <c r="O11972">
        <v>314.2</v>
      </c>
      <c r="P11972">
        <v>380.4</v>
      </c>
      <c r="Q11972">
        <v>280.8</v>
      </c>
      <c r="R11972">
        <v>208.3</v>
      </c>
      <c r="S11972">
        <v>222.8</v>
      </c>
      <c r="T11972">
        <v>171.6</v>
      </c>
    </row>
    <row r="11973" spans="1:20" x14ac:dyDescent="0.35">
      <c r="A11973">
        <f t="shared" si="366"/>
        <v>11973</v>
      </c>
      <c r="B11973" s="3" t="s">
        <v>101</v>
      </c>
      <c r="C11973" s="3" t="s">
        <v>77</v>
      </c>
      <c r="D11973" s="3" t="s">
        <v>52</v>
      </c>
      <c r="E11973">
        <v>2011</v>
      </c>
      <c r="F11973" s="3" t="s">
        <v>733</v>
      </c>
      <c r="G11973">
        <v>215.6</v>
      </c>
      <c r="H11973">
        <v>268.7</v>
      </c>
      <c r="I11973">
        <v>264.39999999999998</v>
      </c>
      <c r="J11973">
        <v>333.1</v>
      </c>
      <c r="K11973">
        <v>370.4</v>
      </c>
      <c r="L11973">
        <v>350.6</v>
      </c>
      <c r="M11973">
        <v>406</v>
      </c>
      <c r="N11973">
        <v>351.2</v>
      </c>
      <c r="O11973">
        <v>399.5</v>
      </c>
      <c r="P11973">
        <v>405.4</v>
      </c>
      <c r="Q11973">
        <v>388.5</v>
      </c>
      <c r="R11973">
        <v>333.4</v>
      </c>
      <c r="S11973">
        <v>338.3</v>
      </c>
      <c r="T11973">
        <v>228.1</v>
      </c>
    </row>
    <row r="11974" spans="1:20" x14ac:dyDescent="0.35">
      <c r="A11974">
        <f t="shared" si="366"/>
        <v>11974</v>
      </c>
      <c r="B11974" s="3" t="s">
        <v>101</v>
      </c>
      <c r="C11974" s="3" t="s">
        <v>77</v>
      </c>
      <c r="D11974" s="3" t="s">
        <v>52</v>
      </c>
      <c r="E11974">
        <v>2012</v>
      </c>
      <c r="F11974" s="3" t="s">
        <v>734</v>
      </c>
      <c r="G11974">
        <v>235.8</v>
      </c>
      <c r="H11974">
        <v>279.8</v>
      </c>
      <c r="I11974">
        <v>299.89999999999998</v>
      </c>
      <c r="J11974">
        <v>284.2</v>
      </c>
      <c r="K11974">
        <v>261.3</v>
      </c>
      <c r="L11974">
        <v>330.1</v>
      </c>
      <c r="M11974">
        <v>401.9</v>
      </c>
      <c r="N11974">
        <v>402.4</v>
      </c>
      <c r="O11974">
        <v>427.9</v>
      </c>
      <c r="P11974">
        <v>398.1</v>
      </c>
      <c r="Q11974">
        <v>423.4</v>
      </c>
      <c r="R11974">
        <v>364.9</v>
      </c>
      <c r="S11974">
        <v>379.9</v>
      </c>
      <c r="T11974">
        <v>244</v>
      </c>
    </row>
    <row r="11975" spans="1:20" x14ac:dyDescent="0.35">
      <c r="A11975">
        <f t="shared" si="366"/>
        <v>11975</v>
      </c>
      <c r="B11975" s="3" t="s">
        <v>101</v>
      </c>
      <c r="C11975" s="3" t="s">
        <v>77</v>
      </c>
      <c r="D11975" s="3" t="s">
        <v>52</v>
      </c>
      <c r="E11975">
        <v>2013</v>
      </c>
      <c r="F11975" s="3" t="s">
        <v>735</v>
      </c>
      <c r="G11975">
        <v>208</v>
      </c>
      <c r="H11975">
        <v>276.2</v>
      </c>
      <c r="I11975">
        <v>363.2</v>
      </c>
      <c r="J11975">
        <v>380</v>
      </c>
      <c r="K11975">
        <v>276.5</v>
      </c>
      <c r="L11975">
        <v>226.8</v>
      </c>
      <c r="M11975">
        <v>355.6</v>
      </c>
      <c r="N11975">
        <v>374.5</v>
      </c>
      <c r="O11975">
        <v>415.5</v>
      </c>
      <c r="P11975">
        <v>372.7</v>
      </c>
      <c r="Q11975">
        <v>341.4</v>
      </c>
      <c r="R11975">
        <v>277.39999999999998</v>
      </c>
      <c r="S11975">
        <v>306</v>
      </c>
      <c r="T11975">
        <v>213.6</v>
      </c>
    </row>
    <row r="11976" spans="1:20" x14ac:dyDescent="0.35">
      <c r="A11976">
        <f t="shared" si="366"/>
        <v>11976</v>
      </c>
      <c r="B11976" s="3" t="s">
        <v>101</v>
      </c>
      <c r="C11976" s="3" t="s">
        <v>77</v>
      </c>
      <c r="D11976" s="3" t="s">
        <v>52</v>
      </c>
      <c r="E11976">
        <v>2014</v>
      </c>
      <c r="F11976" s="3" t="s">
        <v>736</v>
      </c>
      <c r="G11976">
        <v>226.2</v>
      </c>
      <c r="H11976">
        <v>267.10000000000002</v>
      </c>
      <c r="I11976">
        <v>282.89999999999998</v>
      </c>
      <c r="J11976">
        <v>287.10000000000002</v>
      </c>
      <c r="K11976">
        <v>221.6</v>
      </c>
      <c r="L11976">
        <v>256.89999999999998</v>
      </c>
      <c r="M11976">
        <v>317.39999999999998</v>
      </c>
      <c r="N11976">
        <v>401.1</v>
      </c>
      <c r="O11976">
        <v>437.5</v>
      </c>
      <c r="P11976">
        <v>439.4</v>
      </c>
      <c r="Q11976">
        <v>416.8</v>
      </c>
      <c r="R11976">
        <v>350.7</v>
      </c>
      <c r="S11976">
        <v>330.7</v>
      </c>
      <c r="T11976">
        <v>143.69999999999999</v>
      </c>
    </row>
    <row r="11977" spans="1:20" x14ac:dyDescent="0.35">
      <c r="A11977">
        <f t="shared" si="366"/>
        <v>11977</v>
      </c>
      <c r="B11977" s="3" t="s">
        <v>101</v>
      </c>
      <c r="C11977" s="3" t="s">
        <v>77</v>
      </c>
      <c r="D11977" s="3" t="s">
        <v>52</v>
      </c>
      <c r="E11977">
        <v>2015</v>
      </c>
      <c r="F11977" s="3" t="s">
        <v>737</v>
      </c>
      <c r="G11977">
        <v>175.8</v>
      </c>
      <c r="H11977">
        <v>345.1</v>
      </c>
      <c r="I11977">
        <v>376.4</v>
      </c>
      <c r="J11977">
        <v>440.5</v>
      </c>
      <c r="K11977">
        <v>477.9</v>
      </c>
      <c r="L11977">
        <v>424.8</v>
      </c>
      <c r="M11977">
        <v>372.6</v>
      </c>
      <c r="N11977">
        <v>274.2</v>
      </c>
      <c r="O11977">
        <v>303.2</v>
      </c>
      <c r="P11977">
        <v>252</v>
      </c>
      <c r="Q11977">
        <v>244.1</v>
      </c>
      <c r="R11977">
        <v>273.8</v>
      </c>
      <c r="S11977">
        <v>329.4</v>
      </c>
      <c r="T11977">
        <v>220.8</v>
      </c>
    </row>
    <row r="11978" spans="1:20" x14ac:dyDescent="0.35">
      <c r="A11978">
        <f t="shared" si="366"/>
        <v>11978</v>
      </c>
      <c r="B11978" s="3" t="s">
        <v>101</v>
      </c>
      <c r="C11978" s="3" t="s">
        <v>77</v>
      </c>
      <c r="D11978" s="3" t="s">
        <v>52</v>
      </c>
      <c r="E11978">
        <v>2016</v>
      </c>
      <c r="F11978" s="3" t="s">
        <v>738</v>
      </c>
      <c r="G11978">
        <v>214.9</v>
      </c>
      <c r="H11978">
        <v>284.39999999999998</v>
      </c>
      <c r="I11978">
        <v>281.7</v>
      </c>
      <c r="J11978">
        <v>301.10000000000002</v>
      </c>
      <c r="K11978">
        <v>324.5</v>
      </c>
      <c r="L11978">
        <v>342.6</v>
      </c>
      <c r="M11978">
        <v>359.9</v>
      </c>
      <c r="N11978">
        <v>367.8</v>
      </c>
      <c r="O11978">
        <v>347.4</v>
      </c>
      <c r="P11978">
        <v>312.89999999999998</v>
      </c>
      <c r="Q11978">
        <v>269.2</v>
      </c>
      <c r="R11978">
        <v>261.7</v>
      </c>
      <c r="S11978">
        <v>281.7</v>
      </c>
      <c r="T11978">
        <v>206.9</v>
      </c>
    </row>
    <row r="11979" spans="1:20" x14ac:dyDescent="0.35">
      <c r="A11979">
        <f t="shared" si="366"/>
        <v>11979</v>
      </c>
      <c r="B11979" s="3" t="s">
        <v>101</v>
      </c>
      <c r="C11979" s="3" t="s">
        <v>77</v>
      </c>
      <c r="D11979" s="3" t="s">
        <v>52</v>
      </c>
      <c r="E11979">
        <v>2017</v>
      </c>
      <c r="F11979" s="3" t="s">
        <v>739</v>
      </c>
      <c r="G11979">
        <v>239.3</v>
      </c>
      <c r="H11979">
        <v>315.5</v>
      </c>
      <c r="I11979">
        <v>347.8</v>
      </c>
      <c r="J11979">
        <v>368.4</v>
      </c>
      <c r="K11979">
        <v>349.3</v>
      </c>
      <c r="L11979">
        <v>364.8</v>
      </c>
      <c r="M11979">
        <v>357.1</v>
      </c>
      <c r="N11979">
        <v>333.6</v>
      </c>
      <c r="O11979">
        <v>333</v>
      </c>
      <c r="P11979">
        <v>342.3</v>
      </c>
      <c r="Q11979">
        <v>296.5</v>
      </c>
      <c r="R11979">
        <v>238.8</v>
      </c>
      <c r="S11979">
        <v>252.3</v>
      </c>
      <c r="T11979">
        <v>230.5</v>
      </c>
    </row>
    <row r="11980" spans="1:20" x14ac:dyDescent="0.35">
      <c r="A11980">
        <f t="shared" si="366"/>
        <v>11980</v>
      </c>
      <c r="B11980" s="3" t="s">
        <v>101</v>
      </c>
      <c r="C11980" s="3" t="s">
        <v>77</v>
      </c>
      <c r="D11980" s="3" t="s">
        <v>52</v>
      </c>
      <c r="E11980">
        <v>2018</v>
      </c>
      <c r="F11980" s="3" t="s">
        <v>740</v>
      </c>
      <c r="G11980">
        <v>193.2</v>
      </c>
      <c r="H11980">
        <v>245.6</v>
      </c>
      <c r="I11980">
        <v>305.3</v>
      </c>
      <c r="J11980">
        <v>362</v>
      </c>
      <c r="K11980">
        <v>369.5</v>
      </c>
      <c r="L11980">
        <v>342.7</v>
      </c>
      <c r="M11980">
        <v>340.3</v>
      </c>
      <c r="N11980">
        <v>371.7</v>
      </c>
      <c r="O11980">
        <v>305.2</v>
      </c>
      <c r="P11980">
        <v>355.2</v>
      </c>
      <c r="Q11980">
        <v>293.60000000000002</v>
      </c>
      <c r="R11980">
        <v>247.9</v>
      </c>
      <c r="S11980">
        <v>299.2</v>
      </c>
      <c r="T11980">
        <v>205.5</v>
      </c>
    </row>
    <row r="11981" spans="1:20" x14ac:dyDescent="0.35">
      <c r="A11981">
        <f t="shared" si="366"/>
        <v>11981</v>
      </c>
      <c r="B11981" s="3" t="s">
        <v>101</v>
      </c>
      <c r="C11981" s="3" t="s">
        <v>77</v>
      </c>
      <c r="D11981" s="3" t="s">
        <v>52</v>
      </c>
      <c r="E11981">
        <v>2019</v>
      </c>
      <c r="F11981" s="3" t="s">
        <v>741</v>
      </c>
      <c r="G11981">
        <v>210.8</v>
      </c>
      <c r="H11981">
        <v>286.5</v>
      </c>
      <c r="I11981">
        <v>277.60000000000002</v>
      </c>
      <c r="J11981">
        <v>300.7</v>
      </c>
      <c r="K11981">
        <v>284.89999999999998</v>
      </c>
      <c r="L11981">
        <v>238.6</v>
      </c>
      <c r="M11981">
        <v>216.2</v>
      </c>
      <c r="N11981">
        <v>272.8</v>
      </c>
      <c r="O11981">
        <v>347.8</v>
      </c>
      <c r="P11981">
        <v>278.7</v>
      </c>
      <c r="Q11981">
        <v>232.8</v>
      </c>
      <c r="R11981">
        <v>241.5</v>
      </c>
      <c r="S11981">
        <v>259.39999999999998</v>
      </c>
      <c r="T11981">
        <v>177.3</v>
      </c>
    </row>
    <row r="11982" spans="1:20" x14ac:dyDescent="0.35">
      <c r="A11982">
        <f t="shared" si="366"/>
        <v>11982</v>
      </c>
      <c r="B11982" s="3" t="s">
        <v>101</v>
      </c>
      <c r="C11982" s="3" t="s">
        <v>95</v>
      </c>
      <c r="D11982" s="3" t="s">
        <v>52</v>
      </c>
      <c r="E11982">
        <v>2010</v>
      </c>
      <c r="F11982" s="3" t="s">
        <v>742</v>
      </c>
      <c r="G11982" s="9">
        <v>0</v>
      </c>
      <c r="H11982" s="9">
        <v>0</v>
      </c>
      <c r="I11982" s="9">
        <v>0</v>
      </c>
      <c r="J11982" s="9">
        <v>5.5510752688172002E-2</v>
      </c>
      <c r="K11982" s="9">
        <v>0</v>
      </c>
      <c r="L11982" s="9">
        <v>0</v>
      </c>
      <c r="M11982" s="9">
        <v>0</v>
      </c>
      <c r="N11982" s="9">
        <v>8.1352777777777696</v>
      </c>
      <c r="O11982" s="9">
        <v>12.0647849462365</v>
      </c>
      <c r="P11982" s="9">
        <v>32.451944444444401</v>
      </c>
      <c r="Q11982" s="9">
        <v>25.5912634408602</v>
      </c>
      <c r="R11982" s="9">
        <v>18.816666666666599</v>
      </c>
      <c r="S11982" s="9">
        <v>6.1768229166666604</v>
      </c>
      <c r="T11982" s="9">
        <v>0</v>
      </c>
    </row>
    <row r="11983" spans="1:20" x14ac:dyDescent="0.35">
      <c r="A11983">
        <f t="shared" si="366"/>
        <v>11983</v>
      </c>
      <c r="B11983" s="3" t="s">
        <v>101</v>
      </c>
      <c r="C11983" s="3" t="s">
        <v>95</v>
      </c>
      <c r="D11983" s="3" t="s">
        <v>52</v>
      </c>
      <c r="E11983">
        <v>2011</v>
      </c>
      <c r="F11983" s="3" t="s">
        <v>743</v>
      </c>
      <c r="G11983" s="9">
        <v>0</v>
      </c>
      <c r="H11983" s="9">
        <v>0</v>
      </c>
      <c r="I11983" s="9">
        <v>0</v>
      </c>
      <c r="J11983" s="9">
        <v>1.9279569892473101</v>
      </c>
      <c r="K11983" s="9">
        <v>6.1492559523809502</v>
      </c>
      <c r="L11983" s="9">
        <v>1.6571236559139699</v>
      </c>
      <c r="M11983" s="9">
        <v>6.8783333333333303</v>
      </c>
      <c r="N11983" s="9">
        <v>12.966944444444399</v>
      </c>
      <c r="O11983" s="9">
        <v>45.656586021505298</v>
      </c>
      <c r="P11983" s="9">
        <v>91.970833333333303</v>
      </c>
      <c r="Q11983" s="9">
        <v>53.834946236559098</v>
      </c>
      <c r="R11983" s="9">
        <v>27.7783333333333</v>
      </c>
      <c r="S11983" s="9">
        <v>15.7630208333333</v>
      </c>
      <c r="T11983" s="9">
        <v>9.4722222222222194E-2</v>
      </c>
    </row>
    <row r="11984" spans="1:20" x14ac:dyDescent="0.35">
      <c r="A11984">
        <f t="shared" si="366"/>
        <v>11984</v>
      </c>
      <c r="B11984" s="3" t="s">
        <v>101</v>
      </c>
      <c r="C11984" s="3" t="s">
        <v>95</v>
      </c>
      <c r="D11984" s="3" t="s">
        <v>52</v>
      </c>
      <c r="E11984">
        <v>2012</v>
      </c>
      <c r="F11984" s="3" t="s">
        <v>744</v>
      </c>
      <c r="G11984" s="9">
        <v>0</v>
      </c>
      <c r="H11984" s="9">
        <v>0</v>
      </c>
      <c r="I11984" s="9">
        <v>0</v>
      </c>
      <c r="J11984" s="9">
        <v>0</v>
      </c>
      <c r="K11984" s="9">
        <v>1.0775862068965501E-2</v>
      </c>
      <c r="L11984" s="9">
        <v>1.0391129032258</v>
      </c>
      <c r="M11984" s="9">
        <v>6.1516666666666602</v>
      </c>
      <c r="N11984" s="9">
        <v>27.469166666666599</v>
      </c>
      <c r="O11984" s="9">
        <v>37.684543010752598</v>
      </c>
      <c r="P11984" s="9">
        <v>65.983055555555495</v>
      </c>
      <c r="Q11984" s="9">
        <v>69.806854838709597</v>
      </c>
      <c r="R11984" s="9">
        <v>35.479999999999997</v>
      </c>
      <c r="S11984" s="9">
        <v>5.34450261780104</v>
      </c>
      <c r="T11984" s="9">
        <v>1.3888888888888799E-4</v>
      </c>
    </row>
    <row r="11985" spans="1:20" x14ac:dyDescent="0.35">
      <c r="A11985">
        <f t="shared" si="366"/>
        <v>11985</v>
      </c>
      <c r="B11985" s="3" t="s">
        <v>101</v>
      </c>
      <c r="C11985" s="3" t="s">
        <v>95</v>
      </c>
      <c r="D11985" s="3" t="s">
        <v>52</v>
      </c>
      <c r="E11985">
        <v>2013</v>
      </c>
      <c r="F11985" s="3" t="s">
        <v>745</v>
      </c>
      <c r="G11985" s="9">
        <v>0</v>
      </c>
      <c r="H11985" s="9">
        <v>0</v>
      </c>
      <c r="I11985" s="9">
        <v>0.12043010752688101</v>
      </c>
      <c r="J11985" s="9">
        <v>0</v>
      </c>
      <c r="K11985" s="9">
        <v>0</v>
      </c>
      <c r="L11985" s="9">
        <v>0.20282258064516101</v>
      </c>
      <c r="M11985" s="9">
        <v>16.287777777777698</v>
      </c>
      <c r="N11985" s="9">
        <v>18.949722222222199</v>
      </c>
      <c r="O11985" s="9">
        <v>23.848521505376301</v>
      </c>
      <c r="P11985" s="9">
        <v>33.8565277777777</v>
      </c>
      <c r="Q11985" s="9">
        <v>32.734408602150502</v>
      </c>
      <c r="R11985" s="9">
        <v>24.1391666666666</v>
      </c>
      <c r="S11985" s="9">
        <v>4.3192708333333298</v>
      </c>
      <c r="T11985" s="9">
        <v>0</v>
      </c>
    </row>
    <row r="11986" spans="1:20" x14ac:dyDescent="0.35">
      <c r="A11986">
        <f t="shared" si="366"/>
        <v>11986</v>
      </c>
      <c r="B11986" s="3" t="s">
        <v>101</v>
      </c>
      <c r="C11986" s="3" t="s">
        <v>95</v>
      </c>
      <c r="D11986" s="3" t="s">
        <v>52</v>
      </c>
      <c r="E11986">
        <v>2014</v>
      </c>
      <c r="F11986" s="3" t="s">
        <v>746</v>
      </c>
      <c r="G11986" s="9">
        <v>0</v>
      </c>
      <c r="H11986" s="9">
        <v>0</v>
      </c>
      <c r="I11986" s="9">
        <v>0</v>
      </c>
      <c r="J11986" s="9">
        <v>0</v>
      </c>
      <c r="K11986" s="9">
        <v>0</v>
      </c>
      <c r="L11986" s="9">
        <v>34.784139784946198</v>
      </c>
      <c r="M11986" s="9">
        <v>27.001944444444401</v>
      </c>
      <c r="N11986" s="9">
        <v>29.896944444444401</v>
      </c>
      <c r="O11986" s="9">
        <v>41.041263440860199</v>
      </c>
      <c r="P11986" s="9">
        <v>38.612083333333302</v>
      </c>
      <c r="Q11986" s="9">
        <v>30.706720430107499</v>
      </c>
      <c r="R11986" s="9">
        <v>24.335277777777701</v>
      </c>
      <c r="S11986" s="9">
        <v>14.188020833333301</v>
      </c>
      <c r="T11986" s="9">
        <v>26.158611111111099</v>
      </c>
    </row>
    <row r="11987" spans="1:20" x14ac:dyDescent="0.35">
      <c r="A11987">
        <f t="shared" si="366"/>
        <v>11987</v>
      </c>
      <c r="B11987" s="3" t="s">
        <v>101</v>
      </c>
      <c r="C11987" s="3" t="s">
        <v>95</v>
      </c>
      <c r="D11987" s="3" t="s">
        <v>52</v>
      </c>
      <c r="E11987">
        <v>2015</v>
      </c>
      <c r="F11987" s="3" t="s">
        <v>747</v>
      </c>
      <c r="G11987" s="9">
        <v>22.465860215053699</v>
      </c>
      <c r="H11987" s="9">
        <v>2.4501388888888802</v>
      </c>
      <c r="I11987" s="9">
        <v>4.3682795698924699E-2</v>
      </c>
      <c r="J11987" s="9">
        <v>0</v>
      </c>
      <c r="K11987" s="9">
        <v>0.318898809523809</v>
      </c>
      <c r="L11987" s="9">
        <v>1.3440860215053701E-4</v>
      </c>
      <c r="M11987" s="9">
        <v>6.6666666666666602E-3</v>
      </c>
      <c r="N11987" s="9">
        <v>10.330555555555501</v>
      </c>
      <c r="O11987" s="9">
        <v>11.5369623655913</v>
      </c>
      <c r="P11987" s="9">
        <v>21.326527777777699</v>
      </c>
      <c r="Q11987" s="9">
        <v>19.2682795698924</v>
      </c>
      <c r="R11987" s="9">
        <v>15.518055555555501</v>
      </c>
      <c r="S11987" s="9">
        <v>0</v>
      </c>
      <c r="T11987" s="9">
        <v>2.36111111111111E-2</v>
      </c>
    </row>
    <row r="11988" spans="1:20" x14ac:dyDescent="0.35">
      <c r="A11988">
        <f t="shared" si="366"/>
        <v>11988</v>
      </c>
      <c r="B11988" s="3" t="s">
        <v>101</v>
      </c>
      <c r="C11988" s="3" t="s">
        <v>95</v>
      </c>
      <c r="D11988" s="3" t="s">
        <v>52</v>
      </c>
      <c r="E11988">
        <v>2016</v>
      </c>
      <c r="F11988" s="3" t="s">
        <v>748</v>
      </c>
      <c r="G11988" s="9">
        <v>0.19139784946236499</v>
      </c>
      <c r="H11988" s="9">
        <v>0</v>
      </c>
      <c r="I11988" s="9">
        <v>0</v>
      </c>
      <c r="J11988" s="9">
        <v>0.35241935483870901</v>
      </c>
      <c r="K11988" s="9">
        <v>0.33175287356321798</v>
      </c>
      <c r="L11988" s="9">
        <v>0.225806451612903</v>
      </c>
      <c r="M11988" s="9">
        <v>9.7263888888888896</v>
      </c>
      <c r="N11988" s="9">
        <v>40.598611111111097</v>
      </c>
      <c r="O11988" s="9">
        <v>17.7047043010752</v>
      </c>
      <c r="P11988" s="9">
        <v>26.330555555555499</v>
      </c>
      <c r="Q11988" s="9">
        <v>22.699731182795698</v>
      </c>
      <c r="R11988" s="9">
        <v>15.351388888888801</v>
      </c>
      <c r="S11988" s="9">
        <v>0.16145833333333301</v>
      </c>
      <c r="T11988" s="9">
        <v>0.18472222222222201</v>
      </c>
    </row>
    <row r="11989" spans="1:20" x14ac:dyDescent="0.35">
      <c r="A11989">
        <f t="shared" si="366"/>
        <v>11989</v>
      </c>
      <c r="B11989" s="3" t="s">
        <v>101</v>
      </c>
      <c r="C11989" s="3" t="s">
        <v>95</v>
      </c>
      <c r="D11989" s="3" t="s">
        <v>52</v>
      </c>
      <c r="E11989">
        <v>2017</v>
      </c>
      <c r="F11989" s="3" t="s">
        <v>749</v>
      </c>
      <c r="G11989" s="9">
        <v>0.307392473118279</v>
      </c>
      <c r="H11989" s="9">
        <v>0</v>
      </c>
      <c r="I11989" s="9">
        <v>4.3010752688171998E-2</v>
      </c>
      <c r="J11989" s="9">
        <v>5.0134408602150501E-2</v>
      </c>
      <c r="K11989" s="9">
        <v>0</v>
      </c>
      <c r="L11989" s="9">
        <v>23.217069892473098</v>
      </c>
      <c r="M11989" s="9">
        <v>64.965000000000003</v>
      </c>
      <c r="N11989" s="9">
        <v>60.328888888888798</v>
      </c>
      <c r="O11989" s="9">
        <v>96.760349462365596</v>
      </c>
      <c r="P11989" s="9">
        <v>74.788333333333298</v>
      </c>
      <c r="Q11989" s="9">
        <v>24.870967741935399</v>
      </c>
      <c r="R11989" s="9">
        <v>19.564166666666601</v>
      </c>
      <c r="S11989" s="9">
        <v>5.9950520833333298</v>
      </c>
      <c r="T11989" s="9">
        <v>0.120138888888888</v>
      </c>
    </row>
    <row r="11990" spans="1:20" x14ac:dyDescent="0.35">
      <c r="A11990">
        <f t="shared" si="366"/>
        <v>11990</v>
      </c>
      <c r="B11990" s="3" t="s">
        <v>101</v>
      </c>
      <c r="C11990" s="3" t="s">
        <v>95</v>
      </c>
      <c r="D11990" s="3" t="s">
        <v>52</v>
      </c>
      <c r="E11990">
        <v>2018</v>
      </c>
      <c r="F11990" s="3" t="s">
        <v>750</v>
      </c>
      <c r="G11990" s="9">
        <v>9.81182795698924E-3</v>
      </c>
      <c r="H11990" s="9">
        <v>0.291515994436717</v>
      </c>
      <c r="I11990" s="9">
        <v>2.51344086021505E-2</v>
      </c>
      <c r="J11990" s="9">
        <v>6.4650537634408603E-2</v>
      </c>
      <c r="K11990" s="9">
        <v>15.514583333333301</v>
      </c>
      <c r="L11990" s="9">
        <v>2.29395161290322</v>
      </c>
      <c r="M11990" s="9">
        <v>10.252222222222199</v>
      </c>
      <c r="N11990" s="9">
        <v>29.550555555555501</v>
      </c>
      <c r="O11990" s="9">
        <v>137.47432795698899</v>
      </c>
      <c r="P11990" s="9">
        <v>45.370277777777702</v>
      </c>
      <c r="Q11990" s="9">
        <v>24.936707152496599</v>
      </c>
      <c r="R11990" s="9">
        <v>18.086388888888798</v>
      </c>
      <c r="S11990" s="9">
        <v>0.11093749999999999</v>
      </c>
      <c r="T11990" s="9">
        <v>1.6666666666666601E-3</v>
      </c>
    </row>
    <row r="11991" spans="1:20" x14ac:dyDescent="0.35">
      <c r="A11991">
        <f t="shared" si="366"/>
        <v>11991</v>
      </c>
      <c r="B11991" s="3" t="s">
        <v>101</v>
      </c>
      <c r="C11991" s="3" t="s">
        <v>95</v>
      </c>
      <c r="D11991" s="3" t="s">
        <v>52</v>
      </c>
      <c r="E11991">
        <v>2019</v>
      </c>
      <c r="F11991" s="3" t="s">
        <v>751</v>
      </c>
      <c r="G11991" s="9">
        <v>0</v>
      </c>
      <c r="H11991" s="9">
        <v>0.31256983240223402</v>
      </c>
      <c r="I11991" s="9">
        <v>2.4426450742240199E-2</v>
      </c>
      <c r="J11991" s="9">
        <v>0.114516129032258</v>
      </c>
      <c r="K11991" s="9">
        <v>8.1398809523809498E-2</v>
      </c>
      <c r="L11991" s="9">
        <v>0</v>
      </c>
      <c r="M11991" s="9">
        <v>0.18583333333333299</v>
      </c>
      <c r="N11991" s="9">
        <v>8.5236111111111104</v>
      </c>
      <c r="O11991" s="9">
        <v>17.5541666666666</v>
      </c>
      <c r="P11991" s="9">
        <v>22.604305555555499</v>
      </c>
      <c r="Q11991" s="9">
        <v>18.940188172043001</v>
      </c>
      <c r="R11991" s="9">
        <v>20.021388888888801</v>
      </c>
      <c r="S11991" s="9">
        <v>4.6544270833333297</v>
      </c>
      <c r="T11991" s="9">
        <v>2.7873563218390799E-2</v>
      </c>
    </row>
    <row r="11992" spans="1:20" x14ac:dyDescent="0.35">
      <c r="A11992">
        <f t="shared" si="366"/>
        <v>11992</v>
      </c>
      <c r="B11992" s="3" t="s">
        <v>101</v>
      </c>
      <c r="C11992" s="3" t="s">
        <v>86</v>
      </c>
      <c r="D11992" s="3" t="s">
        <v>52</v>
      </c>
      <c r="E11992">
        <v>2010</v>
      </c>
      <c r="F11992" s="3" t="s">
        <v>752</v>
      </c>
      <c r="G11992" s="9">
        <v>57.0787634408602</v>
      </c>
      <c r="H11992" s="9">
        <v>79.531520223152</v>
      </c>
      <c r="I11992" s="9">
        <v>97.527688172043</v>
      </c>
      <c r="J11992" s="9">
        <v>72.822043010752679</v>
      </c>
      <c r="K11992" s="9">
        <v>72.993452380952306</v>
      </c>
      <c r="L11992" s="9">
        <v>65.560080645161193</v>
      </c>
      <c r="M11992" s="9">
        <v>57.547222222222203</v>
      </c>
      <c r="N11992" s="9">
        <v>84.475277777777777</v>
      </c>
      <c r="O11992" s="9">
        <v>118.6256720430105</v>
      </c>
      <c r="P11992" s="9">
        <v>181.87236111111039</v>
      </c>
      <c r="Q11992" s="9">
        <v>124.9229838709677</v>
      </c>
      <c r="R11992" s="9">
        <v>88.791111111111007</v>
      </c>
      <c r="S11992" s="9">
        <v>80.667968749999972</v>
      </c>
      <c r="T11992" s="9">
        <v>55.508333333333297</v>
      </c>
    </row>
    <row r="11993" spans="1:20" x14ac:dyDescent="0.35">
      <c r="A11993">
        <f t="shared" si="366"/>
        <v>11993</v>
      </c>
      <c r="B11993" s="3" t="s">
        <v>101</v>
      </c>
      <c r="C11993" s="3" t="s">
        <v>86</v>
      </c>
      <c r="D11993" s="3" t="s">
        <v>52</v>
      </c>
      <c r="E11993">
        <v>2011</v>
      </c>
      <c r="F11993" s="3" t="s">
        <v>753</v>
      </c>
      <c r="G11993" s="9">
        <v>69.9885752688172</v>
      </c>
      <c r="H11993" s="9">
        <v>89.348539638386598</v>
      </c>
      <c r="I11993" s="9">
        <v>90.057795698924707</v>
      </c>
      <c r="J11993" s="9">
        <v>119.43333333333331</v>
      </c>
      <c r="K11993" s="9">
        <v>139.16979166666593</v>
      </c>
      <c r="L11993" s="9">
        <v>126.07943548386996</v>
      </c>
      <c r="M11993" s="9">
        <v>155.06694444444432</v>
      </c>
      <c r="N11993" s="9">
        <v>139.71888888888842</v>
      </c>
      <c r="O11993" s="9">
        <v>207.71075268817128</v>
      </c>
      <c r="P11993" s="9">
        <v>269.86041666666631</v>
      </c>
      <c r="Q11993" s="9">
        <v>211.06451612903209</v>
      </c>
      <c r="R11993" s="9">
        <v>149.82944444444431</v>
      </c>
      <c r="S11993" s="9">
        <v>136.6828124999993</v>
      </c>
      <c r="T11993" s="9">
        <v>75.907916666666623</v>
      </c>
    </row>
    <row r="11994" spans="1:20" x14ac:dyDescent="0.35">
      <c r="A11994">
        <f t="shared" si="366"/>
        <v>11994</v>
      </c>
      <c r="B11994" s="3" t="s">
        <v>101</v>
      </c>
      <c r="C11994" s="3" t="s">
        <v>86</v>
      </c>
      <c r="D11994" s="3" t="s">
        <v>52</v>
      </c>
      <c r="E11994">
        <v>2012</v>
      </c>
      <c r="F11994" s="3" t="s">
        <v>754</v>
      </c>
      <c r="G11994" s="9">
        <v>77.5462365591397</v>
      </c>
      <c r="H11994" s="9">
        <v>91.4255910987482</v>
      </c>
      <c r="I11994" s="9">
        <v>99.059677419354799</v>
      </c>
      <c r="J11994" s="9">
        <v>95.034946236559094</v>
      </c>
      <c r="K11994" s="9">
        <v>86.163218390804573</v>
      </c>
      <c r="L11994" s="9">
        <v>118.66290322580581</v>
      </c>
      <c r="M11994" s="9">
        <v>158.26999999999967</v>
      </c>
      <c r="N11994" s="9">
        <v>185.4561111111106</v>
      </c>
      <c r="O11994" s="9">
        <v>214.70846774193461</v>
      </c>
      <c r="P11994" s="9">
        <v>236.8049999999995</v>
      </c>
      <c r="Q11994" s="9">
        <v>255.32580645161261</v>
      </c>
      <c r="R11994" s="9">
        <v>174.97499999999999</v>
      </c>
      <c r="S11994" s="9">
        <v>144.76099476439703</v>
      </c>
      <c r="T11994" s="9">
        <v>81.602083333333283</v>
      </c>
    </row>
    <row r="11995" spans="1:20" x14ac:dyDescent="0.35">
      <c r="A11995">
        <f t="shared" si="366"/>
        <v>11995</v>
      </c>
      <c r="B11995" s="3" t="s">
        <v>101</v>
      </c>
      <c r="C11995" s="3" t="s">
        <v>86</v>
      </c>
      <c r="D11995" s="3" t="s">
        <v>52</v>
      </c>
      <c r="E11995">
        <v>2013</v>
      </c>
      <c r="F11995" s="3" t="s">
        <v>755</v>
      </c>
      <c r="G11995" s="9">
        <v>66.069489247311793</v>
      </c>
      <c r="H11995" s="9">
        <v>92.879694019471401</v>
      </c>
      <c r="I11995" s="9">
        <v>130.46115591397788</v>
      </c>
      <c r="J11995" s="9">
        <v>137.67392473118201</v>
      </c>
      <c r="K11995" s="9">
        <v>93.927232142857093</v>
      </c>
      <c r="L11995" s="9">
        <v>76.11411290322576</v>
      </c>
      <c r="M11995" s="9">
        <v>148.3969444444437</v>
      </c>
      <c r="N11995" s="9">
        <v>155.37638888888819</v>
      </c>
      <c r="O11995" s="9">
        <v>184.55524193548331</v>
      </c>
      <c r="P11995" s="9">
        <v>177.2993055555547</v>
      </c>
      <c r="Q11995" s="9">
        <v>160.3716397849455</v>
      </c>
      <c r="R11995" s="9">
        <v>123.7069444444443</v>
      </c>
      <c r="S11995" s="9">
        <v>109.27083333333333</v>
      </c>
      <c r="T11995" s="9">
        <v>71.345694444444405</v>
      </c>
    </row>
    <row r="11996" spans="1:20" x14ac:dyDescent="0.35">
      <c r="A11996">
        <f t="shared" si="366"/>
        <v>11996</v>
      </c>
      <c r="B11996" s="3" t="s">
        <v>101</v>
      </c>
      <c r="C11996" s="3" t="s">
        <v>86</v>
      </c>
      <c r="D11996" s="3" t="s">
        <v>52</v>
      </c>
      <c r="E11996">
        <v>2014</v>
      </c>
      <c r="F11996" s="3" t="s">
        <v>756</v>
      </c>
      <c r="G11996" s="9">
        <v>75.111827956989202</v>
      </c>
      <c r="H11996" s="9">
        <v>89.261196105702297</v>
      </c>
      <c r="I11996" s="9">
        <v>97.172715053763397</v>
      </c>
      <c r="J11996" s="9">
        <v>98.664112903225799</v>
      </c>
      <c r="K11996" s="9">
        <v>72.388690476190405</v>
      </c>
      <c r="L11996" s="9">
        <v>116.98924731182791</v>
      </c>
      <c r="M11996" s="9">
        <v>123.91388888888881</v>
      </c>
      <c r="N11996" s="9">
        <v>158.80666666666639</v>
      </c>
      <c r="O11996" s="9">
        <v>185.8038978494622</v>
      </c>
      <c r="P11996" s="9">
        <v>178.66597222222128</v>
      </c>
      <c r="Q11996" s="9">
        <v>156.1592741935475</v>
      </c>
      <c r="R11996" s="9">
        <v>121.2299999999999</v>
      </c>
      <c r="S11996" s="9">
        <v>103.30312499999989</v>
      </c>
      <c r="T11996" s="9">
        <v>62.999722222222196</v>
      </c>
    </row>
    <row r="11997" spans="1:20" x14ac:dyDescent="0.35">
      <c r="A11997">
        <f t="shared" si="366"/>
        <v>11997</v>
      </c>
      <c r="B11997" s="3" t="s">
        <v>101</v>
      </c>
      <c r="C11997" s="3" t="s">
        <v>86</v>
      </c>
      <c r="D11997" s="3" t="s">
        <v>52</v>
      </c>
      <c r="E11997">
        <v>2015</v>
      </c>
      <c r="F11997" s="3" t="s">
        <v>757</v>
      </c>
      <c r="G11997" s="9">
        <v>68.189247311827799</v>
      </c>
      <c r="H11997" s="9">
        <v>96.419861111111089</v>
      </c>
      <c r="I11997" s="9">
        <v>113.03749999999992</v>
      </c>
      <c r="J11997" s="9">
        <v>136.52459677419299</v>
      </c>
      <c r="K11997" s="9">
        <v>151.3447916666658</v>
      </c>
      <c r="L11997" s="9">
        <v>140.04529569892415</v>
      </c>
      <c r="M11997" s="9">
        <v>126.08833333333266</v>
      </c>
      <c r="N11997" s="9">
        <v>98.941944444444303</v>
      </c>
      <c r="O11997" s="9">
        <v>115.83897849462329</v>
      </c>
      <c r="P11997" s="9">
        <v>105.9769444444443</v>
      </c>
      <c r="Q11997" s="9">
        <v>98.666801075268694</v>
      </c>
      <c r="R11997" s="9">
        <v>105.72472222222211</v>
      </c>
      <c r="S11997" s="9">
        <v>110.67864583333299</v>
      </c>
      <c r="T11997" s="9">
        <v>71.591944444444408</v>
      </c>
    </row>
    <row r="11998" spans="1:20" x14ac:dyDescent="0.35">
      <c r="A11998">
        <f t="shared" si="366"/>
        <v>11998</v>
      </c>
      <c r="B11998" s="3" t="s">
        <v>101</v>
      </c>
      <c r="C11998" s="3" t="s">
        <v>86</v>
      </c>
      <c r="D11998" s="3" t="s">
        <v>52</v>
      </c>
      <c r="E11998">
        <v>2016</v>
      </c>
      <c r="F11998" s="3" t="s">
        <v>758</v>
      </c>
      <c r="G11998" s="9">
        <v>68.675134408602062</v>
      </c>
      <c r="H11998" s="9">
        <v>93.035555555555504</v>
      </c>
      <c r="I11998" s="9">
        <v>92.782661290322494</v>
      </c>
      <c r="J11998" s="9">
        <v>98.643817204301016</v>
      </c>
      <c r="K11998" s="9">
        <v>106.13951149425222</v>
      </c>
      <c r="L11998" s="9">
        <v>118.8350806451609</v>
      </c>
      <c r="M11998" s="9">
        <v>137.36388888888888</v>
      </c>
      <c r="N11998" s="9">
        <v>187.9669444444441</v>
      </c>
      <c r="O11998" s="9">
        <v>144.5146505376342</v>
      </c>
      <c r="P11998" s="9">
        <v>135.8669444444435</v>
      </c>
      <c r="Q11998" s="9">
        <v>115.0284946236559</v>
      </c>
      <c r="R11998" s="9">
        <v>101.77138888888881</v>
      </c>
      <c r="S11998" s="9">
        <v>92.688020833333326</v>
      </c>
      <c r="T11998" s="9">
        <v>67.420972222222218</v>
      </c>
    </row>
    <row r="11999" spans="1:20" x14ac:dyDescent="0.35">
      <c r="A11999">
        <f t="shared" si="366"/>
        <v>11999</v>
      </c>
      <c r="B11999" s="3" t="s">
        <v>101</v>
      </c>
      <c r="C11999" s="3" t="s">
        <v>86</v>
      </c>
      <c r="D11999" s="3" t="s">
        <v>52</v>
      </c>
      <c r="E11999">
        <v>2017</v>
      </c>
      <c r="F11999" s="3" t="s">
        <v>759</v>
      </c>
      <c r="G11999" s="9">
        <v>79.344489247311785</v>
      </c>
      <c r="H11999" s="9">
        <v>106.324444444444</v>
      </c>
      <c r="I11999" s="9">
        <v>121.19610215053717</v>
      </c>
      <c r="J11999" s="9">
        <v>125.05228494623614</v>
      </c>
      <c r="K11999" s="9">
        <v>118.642261904761</v>
      </c>
      <c r="L11999" s="9">
        <v>157.10766129032208</v>
      </c>
      <c r="M11999" s="9">
        <v>210.26750000000001</v>
      </c>
      <c r="N11999" s="9">
        <v>193.2458333333328</v>
      </c>
      <c r="O11999" s="9">
        <v>235.31357526881658</v>
      </c>
      <c r="P11999" s="9">
        <v>211.40805555555531</v>
      </c>
      <c r="Q11999" s="9">
        <v>125.7565860215044</v>
      </c>
      <c r="R11999" s="9">
        <v>98.527777777777715</v>
      </c>
      <c r="S11999" s="9">
        <v>88.408333333333331</v>
      </c>
      <c r="T11999" s="9">
        <v>74.998194444444394</v>
      </c>
    </row>
    <row r="12000" spans="1:20" x14ac:dyDescent="0.35">
      <c r="A12000">
        <f t="shared" si="366"/>
        <v>12000</v>
      </c>
      <c r="B12000" s="3" t="s">
        <v>101</v>
      </c>
      <c r="C12000" s="3" t="s">
        <v>86</v>
      </c>
      <c r="D12000" s="3" t="s">
        <v>52</v>
      </c>
      <c r="E12000">
        <v>2018</v>
      </c>
      <c r="F12000" s="3" t="s">
        <v>760</v>
      </c>
      <c r="G12000" s="9">
        <v>59.943145161290289</v>
      </c>
      <c r="H12000" s="9">
        <v>79.172044506258615</v>
      </c>
      <c r="I12000" s="9">
        <v>100.31827956989216</v>
      </c>
      <c r="J12000" s="9">
        <v>127.10712365591341</v>
      </c>
      <c r="K12000" s="9">
        <v>154.66711309523728</v>
      </c>
      <c r="L12000" s="9">
        <v>116.75698924731121</v>
      </c>
      <c r="M12000" s="9">
        <v>128.13277777777719</v>
      </c>
      <c r="N12000" s="9">
        <v>174.7372222222215</v>
      </c>
      <c r="O12000" s="9">
        <v>272.50067204301001</v>
      </c>
      <c r="P12000" s="9">
        <v>182.23847222222167</v>
      </c>
      <c r="Q12000" s="9">
        <v>127.4941970310386</v>
      </c>
      <c r="R12000" s="9">
        <v>101.1516666666665</v>
      </c>
      <c r="S12000" s="9">
        <v>99.5078125</v>
      </c>
      <c r="T12000" s="9">
        <v>64.52097222222217</v>
      </c>
    </row>
    <row r="12001" spans="1:20" x14ac:dyDescent="0.35">
      <c r="A12001">
        <f t="shared" si="366"/>
        <v>12001</v>
      </c>
      <c r="B12001" s="3" t="s">
        <v>101</v>
      </c>
      <c r="C12001" s="3" t="s">
        <v>86</v>
      </c>
      <c r="D12001" s="3" t="s">
        <v>52</v>
      </c>
      <c r="E12001">
        <v>2019</v>
      </c>
      <c r="F12001" s="3" t="s">
        <v>761</v>
      </c>
      <c r="G12001" s="9">
        <v>64.889232839838499</v>
      </c>
      <c r="H12001" s="9">
        <v>96.034078212290439</v>
      </c>
      <c r="I12001" s="9">
        <v>89.822941970310339</v>
      </c>
      <c r="J12001" s="9">
        <v>98.012096774193452</v>
      </c>
      <c r="K12001" s="9">
        <v>93.26726190476181</v>
      </c>
      <c r="L12001" s="9">
        <v>76.612096774193503</v>
      </c>
      <c r="M12001" s="9">
        <v>63.642777777777738</v>
      </c>
      <c r="N12001" s="9">
        <v>101.5680555555555</v>
      </c>
      <c r="O12001" s="9">
        <v>145.32594086021459</v>
      </c>
      <c r="P12001" s="9">
        <v>116.68013888888881</v>
      </c>
      <c r="Q12001" s="9">
        <v>95.216666666666612</v>
      </c>
      <c r="R12001" s="9">
        <v>100.13222222222211</v>
      </c>
      <c r="S12001" s="9">
        <v>88.646614583333331</v>
      </c>
      <c r="T12001" s="9">
        <v>54.274856321838989</v>
      </c>
    </row>
    <row r="12002" spans="1:20" x14ac:dyDescent="0.35">
      <c r="A12002">
        <f t="shared" si="366"/>
        <v>12002</v>
      </c>
      <c r="B12002" s="3" t="s">
        <v>101</v>
      </c>
      <c r="C12002" s="3" t="s">
        <v>75</v>
      </c>
      <c r="D12002" s="3" t="s">
        <v>51</v>
      </c>
      <c r="E12002">
        <v>2010</v>
      </c>
      <c r="F12002" s="3" t="s">
        <v>762</v>
      </c>
      <c r="G12002">
        <v>706.7</v>
      </c>
      <c r="H12002">
        <v>706.3</v>
      </c>
      <c r="I12002">
        <v>705.8</v>
      </c>
      <c r="J12002">
        <v>705.5</v>
      </c>
      <c r="K12002">
        <v>705.7</v>
      </c>
      <c r="L12002">
        <v>705.2</v>
      </c>
      <c r="M12002">
        <v>705.4</v>
      </c>
      <c r="N12002">
        <v>705.2</v>
      </c>
      <c r="O12002">
        <v>706.4</v>
      </c>
      <c r="P12002">
        <v>706.7</v>
      </c>
      <c r="Q12002">
        <v>706</v>
      </c>
      <c r="R12002">
        <v>706.1</v>
      </c>
      <c r="S12002">
        <v>706.8</v>
      </c>
      <c r="T12002">
        <v>705.9</v>
      </c>
    </row>
    <row r="12003" spans="1:20" x14ac:dyDescent="0.35">
      <c r="A12003">
        <f t="shared" si="366"/>
        <v>12003</v>
      </c>
      <c r="B12003" s="3" t="s">
        <v>101</v>
      </c>
      <c r="C12003" s="3" t="s">
        <v>75</v>
      </c>
      <c r="D12003" s="3" t="s">
        <v>51</v>
      </c>
      <c r="E12003">
        <v>2011</v>
      </c>
      <c r="F12003" s="3" t="s">
        <v>763</v>
      </c>
      <c r="G12003">
        <v>706.1</v>
      </c>
      <c r="H12003">
        <v>706.6</v>
      </c>
      <c r="I12003">
        <v>706.3</v>
      </c>
      <c r="J12003">
        <v>706.6</v>
      </c>
      <c r="K12003">
        <v>706.5</v>
      </c>
      <c r="L12003">
        <v>706.9</v>
      </c>
      <c r="M12003">
        <v>706.7</v>
      </c>
      <c r="N12003">
        <v>705.8</v>
      </c>
      <c r="O12003">
        <v>705.8</v>
      </c>
      <c r="P12003">
        <v>705.1</v>
      </c>
      <c r="Q12003">
        <v>706.8</v>
      </c>
      <c r="R12003">
        <v>706.5</v>
      </c>
      <c r="S12003">
        <v>706.9</v>
      </c>
      <c r="T12003">
        <v>706.4</v>
      </c>
    </row>
    <row r="12004" spans="1:20" x14ac:dyDescent="0.35">
      <c r="A12004">
        <f t="shared" si="366"/>
        <v>12004</v>
      </c>
      <c r="B12004" s="3" t="s">
        <v>101</v>
      </c>
      <c r="C12004" s="3" t="s">
        <v>75</v>
      </c>
      <c r="D12004" s="3" t="s">
        <v>51</v>
      </c>
      <c r="E12004">
        <v>2012</v>
      </c>
      <c r="F12004" s="3" t="s">
        <v>764</v>
      </c>
      <c r="G12004">
        <v>706.1</v>
      </c>
      <c r="H12004">
        <v>705.7</v>
      </c>
      <c r="I12004">
        <v>705.4</v>
      </c>
      <c r="J12004">
        <v>706.3</v>
      </c>
      <c r="K12004">
        <v>706.4</v>
      </c>
      <c r="L12004">
        <v>706.5</v>
      </c>
      <c r="M12004">
        <v>706.2</v>
      </c>
      <c r="N12004">
        <v>706.2</v>
      </c>
      <c r="O12004">
        <v>706.6</v>
      </c>
      <c r="P12004">
        <v>706.5</v>
      </c>
      <c r="Q12004">
        <v>706.6</v>
      </c>
      <c r="R12004">
        <v>706.6</v>
      </c>
      <c r="S12004">
        <v>706.1</v>
      </c>
      <c r="T12004">
        <v>706.1</v>
      </c>
    </row>
    <row r="12005" spans="1:20" x14ac:dyDescent="0.35">
      <c r="A12005">
        <f t="shared" si="366"/>
        <v>12005</v>
      </c>
      <c r="B12005" s="3" t="s">
        <v>101</v>
      </c>
      <c r="C12005" s="3" t="s">
        <v>75</v>
      </c>
      <c r="D12005" s="3" t="s">
        <v>51</v>
      </c>
      <c r="E12005">
        <v>2013</v>
      </c>
      <c r="F12005" s="3" t="s">
        <v>765</v>
      </c>
      <c r="G12005">
        <v>706.6</v>
      </c>
      <c r="H12005">
        <v>707.1</v>
      </c>
      <c r="I12005">
        <v>706.5</v>
      </c>
      <c r="J12005">
        <v>706.8</v>
      </c>
      <c r="K12005">
        <v>706.6</v>
      </c>
      <c r="L12005">
        <v>705.7</v>
      </c>
      <c r="M12005">
        <v>706.3</v>
      </c>
      <c r="N12005">
        <v>706.9</v>
      </c>
      <c r="O12005">
        <v>706</v>
      </c>
      <c r="P12005">
        <v>706.6</v>
      </c>
      <c r="Q12005">
        <v>706.8</v>
      </c>
      <c r="R12005">
        <v>705.5</v>
      </c>
      <c r="S12005">
        <v>705.3</v>
      </c>
      <c r="T12005">
        <v>705.9</v>
      </c>
    </row>
    <row r="12006" spans="1:20" x14ac:dyDescent="0.35">
      <c r="A12006">
        <f t="shared" si="366"/>
        <v>12006</v>
      </c>
      <c r="B12006" s="3" t="s">
        <v>101</v>
      </c>
      <c r="C12006" s="3" t="s">
        <v>75</v>
      </c>
      <c r="D12006" s="3" t="s">
        <v>51</v>
      </c>
      <c r="E12006">
        <v>2014</v>
      </c>
      <c r="F12006" s="3" t="s">
        <v>766</v>
      </c>
      <c r="G12006">
        <v>705.5</v>
      </c>
      <c r="H12006">
        <v>706.6</v>
      </c>
      <c r="I12006">
        <v>705.9</v>
      </c>
      <c r="J12006">
        <v>706.3</v>
      </c>
      <c r="K12006">
        <v>706</v>
      </c>
      <c r="L12006">
        <v>706.6</v>
      </c>
      <c r="M12006">
        <v>706.5</v>
      </c>
      <c r="N12006">
        <v>705.8</v>
      </c>
      <c r="O12006">
        <v>706.3</v>
      </c>
      <c r="P12006">
        <v>706.5</v>
      </c>
      <c r="Q12006">
        <v>706.9</v>
      </c>
      <c r="R12006">
        <v>705.8</v>
      </c>
      <c r="S12006">
        <v>706.6</v>
      </c>
      <c r="T12006">
        <v>705.7</v>
      </c>
    </row>
    <row r="12007" spans="1:20" x14ac:dyDescent="0.35">
      <c r="A12007">
        <f t="shared" si="366"/>
        <v>12007</v>
      </c>
      <c r="B12007" s="3" t="s">
        <v>101</v>
      </c>
      <c r="C12007" s="3" t="s">
        <v>75</v>
      </c>
      <c r="D12007" s="3" t="s">
        <v>51</v>
      </c>
      <c r="E12007">
        <v>2015</v>
      </c>
      <c r="F12007" s="3" t="s">
        <v>767</v>
      </c>
      <c r="G12007">
        <v>706.4</v>
      </c>
      <c r="H12007">
        <v>704</v>
      </c>
      <c r="I12007">
        <v>705.7</v>
      </c>
      <c r="J12007">
        <v>706.4</v>
      </c>
      <c r="K12007">
        <v>706.4</v>
      </c>
      <c r="L12007">
        <v>706.8</v>
      </c>
      <c r="M12007">
        <v>705.7</v>
      </c>
      <c r="N12007">
        <v>706.4</v>
      </c>
      <c r="O12007">
        <v>706.9</v>
      </c>
      <c r="P12007">
        <v>706.6</v>
      </c>
      <c r="Q12007">
        <v>705.4</v>
      </c>
      <c r="R12007">
        <v>704.9</v>
      </c>
      <c r="S12007">
        <v>706.1</v>
      </c>
      <c r="T12007">
        <v>704.5</v>
      </c>
    </row>
    <row r="12008" spans="1:20" x14ac:dyDescent="0.35">
      <c r="A12008">
        <f t="shared" si="366"/>
        <v>12008</v>
      </c>
      <c r="B12008" s="3" t="s">
        <v>101</v>
      </c>
      <c r="C12008" s="3" t="s">
        <v>75</v>
      </c>
      <c r="D12008" s="3" t="s">
        <v>51</v>
      </c>
      <c r="E12008">
        <v>2016</v>
      </c>
      <c r="F12008" s="3" t="s">
        <v>768</v>
      </c>
      <c r="G12008">
        <v>706</v>
      </c>
      <c r="H12008">
        <v>705.5</v>
      </c>
      <c r="I12008">
        <v>706.1</v>
      </c>
      <c r="J12008">
        <v>706</v>
      </c>
      <c r="K12008">
        <v>706</v>
      </c>
      <c r="L12008">
        <v>704.7</v>
      </c>
      <c r="M12008">
        <v>706.7</v>
      </c>
      <c r="N12008">
        <v>706.6</v>
      </c>
      <c r="O12008">
        <v>706.1</v>
      </c>
      <c r="P12008">
        <v>706.1</v>
      </c>
      <c r="Q12008">
        <v>705.7</v>
      </c>
      <c r="R12008">
        <v>706.1</v>
      </c>
      <c r="S12008">
        <v>706</v>
      </c>
      <c r="T12008">
        <v>706.5</v>
      </c>
    </row>
    <row r="12009" spans="1:20" x14ac:dyDescent="0.35">
      <c r="A12009">
        <f t="shared" si="366"/>
        <v>12009</v>
      </c>
      <c r="B12009" s="3" t="s">
        <v>101</v>
      </c>
      <c r="C12009" s="3" t="s">
        <v>75</v>
      </c>
      <c r="D12009" s="3" t="s">
        <v>51</v>
      </c>
      <c r="E12009">
        <v>2017</v>
      </c>
      <c r="F12009" s="3" t="s">
        <v>769</v>
      </c>
      <c r="G12009">
        <v>706.7</v>
      </c>
      <c r="H12009">
        <v>706.5</v>
      </c>
      <c r="I12009">
        <v>706.4</v>
      </c>
      <c r="J12009">
        <v>705.9</v>
      </c>
      <c r="K12009">
        <v>706.1</v>
      </c>
      <c r="L12009">
        <v>706.8</v>
      </c>
      <c r="M12009">
        <v>706.8</v>
      </c>
      <c r="N12009">
        <v>706.7</v>
      </c>
      <c r="O12009">
        <v>706.5</v>
      </c>
      <c r="P12009">
        <v>706.3</v>
      </c>
      <c r="Q12009">
        <v>706.4</v>
      </c>
      <c r="R12009">
        <v>706</v>
      </c>
      <c r="S12009">
        <v>706.5</v>
      </c>
      <c r="T12009">
        <v>705.6</v>
      </c>
    </row>
    <row r="12010" spans="1:20" x14ac:dyDescent="0.35">
      <c r="A12010">
        <f t="shared" si="366"/>
        <v>12010</v>
      </c>
      <c r="B12010" s="3" t="s">
        <v>101</v>
      </c>
      <c r="C12010" s="3" t="s">
        <v>75</v>
      </c>
      <c r="D12010" s="3" t="s">
        <v>51</v>
      </c>
      <c r="E12010">
        <v>2018</v>
      </c>
      <c r="F12010" s="3" t="s">
        <v>770</v>
      </c>
      <c r="G12010">
        <v>705.5</v>
      </c>
      <c r="H12010">
        <v>706.6</v>
      </c>
      <c r="I12010">
        <v>705.4</v>
      </c>
      <c r="J12010">
        <v>705.2</v>
      </c>
      <c r="K12010">
        <v>706.5</v>
      </c>
      <c r="L12010">
        <v>705.5</v>
      </c>
      <c r="M12010">
        <v>706.4</v>
      </c>
      <c r="N12010">
        <v>706.7</v>
      </c>
      <c r="O12010">
        <v>707</v>
      </c>
      <c r="P12010">
        <v>706.6</v>
      </c>
      <c r="Q12010">
        <v>706.3</v>
      </c>
      <c r="R12010">
        <v>705.2</v>
      </c>
      <c r="S12010">
        <v>706.1</v>
      </c>
      <c r="T12010">
        <v>705.8</v>
      </c>
    </row>
    <row r="12011" spans="1:20" x14ac:dyDescent="0.35">
      <c r="A12011">
        <f t="shared" si="366"/>
        <v>12011</v>
      </c>
      <c r="B12011" s="3" t="s">
        <v>101</v>
      </c>
      <c r="C12011" s="3" t="s">
        <v>75</v>
      </c>
      <c r="D12011" s="3" t="s">
        <v>51</v>
      </c>
      <c r="E12011">
        <v>2019</v>
      </c>
      <c r="F12011" s="3" t="s">
        <v>771</v>
      </c>
      <c r="G12011">
        <v>705.9</v>
      </c>
      <c r="H12011">
        <v>706.4</v>
      </c>
      <c r="I12011">
        <v>705.7</v>
      </c>
      <c r="J12011">
        <v>706.2</v>
      </c>
      <c r="K12011">
        <v>706.4</v>
      </c>
      <c r="L12011">
        <v>706.2</v>
      </c>
      <c r="M12011">
        <v>705.1</v>
      </c>
      <c r="N12011">
        <v>706.7</v>
      </c>
      <c r="O12011">
        <v>706.7</v>
      </c>
      <c r="P12011">
        <v>705.3</v>
      </c>
      <c r="Q12011">
        <v>705.4</v>
      </c>
      <c r="R12011">
        <v>705.2</v>
      </c>
      <c r="S12011">
        <v>704.7</v>
      </c>
      <c r="T12011">
        <v>705.7</v>
      </c>
    </row>
    <row r="12012" spans="1:20" x14ac:dyDescent="0.35">
      <c r="A12012">
        <f t="shared" si="366"/>
        <v>12012</v>
      </c>
      <c r="B12012" s="3" t="s">
        <v>101</v>
      </c>
      <c r="C12012" s="3" t="s">
        <v>77</v>
      </c>
      <c r="D12012" s="3" t="s">
        <v>51</v>
      </c>
      <c r="E12012">
        <v>2010</v>
      </c>
      <c r="F12012" s="3" t="s">
        <v>772</v>
      </c>
      <c r="G12012">
        <v>409</v>
      </c>
      <c r="H12012">
        <v>554.79999999999995</v>
      </c>
      <c r="I12012">
        <v>670.6</v>
      </c>
      <c r="J12012">
        <v>501.1</v>
      </c>
      <c r="K12012">
        <v>503.8</v>
      </c>
      <c r="L12012">
        <v>458.1</v>
      </c>
      <c r="M12012">
        <v>398.9</v>
      </c>
      <c r="N12012">
        <v>564.6</v>
      </c>
      <c r="O12012">
        <v>750.3</v>
      </c>
      <c r="P12012">
        <v>877.9</v>
      </c>
      <c r="Q12012">
        <v>734.7</v>
      </c>
      <c r="R12012">
        <v>547.20000000000005</v>
      </c>
      <c r="S12012">
        <v>532</v>
      </c>
      <c r="T12012">
        <v>384.6</v>
      </c>
    </row>
    <row r="12013" spans="1:20" x14ac:dyDescent="0.35">
      <c r="A12013">
        <f t="shared" si="366"/>
        <v>12013</v>
      </c>
      <c r="B12013" s="3" t="s">
        <v>101</v>
      </c>
      <c r="C12013" s="3" t="s">
        <v>77</v>
      </c>
      <c r="D12013" s="3" t="s">
        <v>51</v>
      </c>
      <c r="E12013">
        <v>2011</v>
      </c>
      <c r="F12013" s="3" t="s">
        <v>773</v>
      </c>
      <c r="G12013">
        <v>486.1</v>
      </c>
      <c r="H12013">
        <v>608.20000000000005</v>
      </c>
      <c r="I12013">
        <v>608.20000000000005</v>
      </c>
      <c r="J12013">
        <v>776.7</v>
      </c>
      <c r="K12013">
        <v>908.3</v>
      </c>
      <c r="L12013">
        <v>845.5</v>
      </c>
      <c r="M12013">
        <v>983.9</v>
      </c>
      <c r="N12013">
        <v>924.7</v>
      </c>
      <c r="O12013">
        <v>1070.5</v>
      </c>
      <c r="P12013">
        <v>995</v>
      </c>
      <c r="Q12013">
        <v>992.1</v>
      </c>
      <c r="R12013">
        <v>912.9</v>
      </c>
      <c r="S12013">
        <v>894.9</v>
      </c>
      <c r="T12013">
        <v>523.1</v>
      </c>
    </row>
    <row r="12014" spans="1:20" x14ac:dyDescent="0.35">
      <c r="A12014">
        <f t="shared" si="366"/>
        <v>12014</v>
      </c>
      <c r="B12014" s="3" t="s">
        <v>101</v>
      </c>
      <c r="C12014" s="3" t="s">
        <v>77</v>
      </c>
      <c r="D12014" s="3" t="s">
        <v>51</v>
      </c>
      <c r="E12014">
        <v>2012</v>
      </c>
      <c r="F12014" s="3" t="s">
        <v>774</v>
      </c>
      <c r="G12014">
        <v>535.20000000000005</v>
      </c>
      <c r="H12014">
        <v>631.4</v>
      </c>
      <c r="I12014">
        <v>682</v>
      </c>
      <c r="J12014">
        <v>652.1</v>
      </c>
      <c r="K12014">
        <v>593.20000000000005</v>
      </c>
      <c r="L12014">
        <v>768.5</v>
      </c>
      <c r="M12014">
        <v>975.2</v>
      </c>
      <c r="N12014">
        <v>969.1</v>
      </c>
      <c r="O12014">
        <v>1074.3</v>
      </c>
      <c r="P12014">
        <v>1016.1</v>
      </c>
      <c r="Q12014">
        <v>916.1</v>
      </c>
      <c r="R12014">
        <v>1049.2</v>
      </c>
      <c r="S12014">
        <v>932.3</v>
      </c>
      <c r="T12014">
        <v>560</v>
      </c>
    </row>
    <row r="12015" spans="1:20" x14ac:dyDescent="0.35">
      <c r="A12015">
        <f t="shared" si="366"/>
        <v>12015</v>
      </c>
      <c r="B12015" s="3" t="s">
        <v>101</v>
      </c>
      <c r="C12015" s="3" t="s">
        <v>77</v>
      </c>
      <c r="D12015" s="3" t="s">
        <v>51</v>
      </c>
      <c r="E12015">
        <v>2013</v>
      </c>
      <c r="F12015" s="3" t="s">
        <v>775</v>
      </c>
      <c r="G12015">
        <v>456.2</v>
      </c>
      <c r="H12015">
        <v>621.29999999999995</v>
      </c>
      <c r="I12015">
        <v>862</v>
      </c>
      <c r="J12015">
        <v>893.6</v>
      </c>
      <c r="K12015">
        <v>636.70000000000005</v>
      </c>
      <c r="L12015">
        <v>512.9</v>
      </c>
      <c r="M12015">
        <v>836.1</v>
      </c>
      <c r="N12015">
        <v>931.2</v>
      </c>
      <c r="O12015">
        <v>991.7</v>
      </c>
      <c r="P12015">
        <v>970.1</v>
      </c>
      <c r="Q12015">
        <v>900.9</v>
      </c>
      <c r="R12015">
        <v>751.4</v>
      </c>
      <c r="S12015">
        <v>698.9</v>
      </c>
      <c r="T12015">
        <v>485.3</v>
      </c>
    </row>
    <row r="12016" spans="1:20" x14ac:dyDescent="0.35">
      <c r="A12016">
        <f t="shared" si="366"/>
        <v>12016</v>
      </c>
      <c r="B12016" s="3" t="s">
        <v>101</v>
      </c>
      <c r="C12016" s="3" t="s">
        <v>77</v>
      </c>
      <c r="D12016" s="3" t="s">
        <v>51</v>
      </c>
      <c r="E12016">
        <v>2014</v>
      </c>
      <c r="F12016" s="3" t="s">
        <v>776</v>
      </c>
      <c r="G12016">
        <v>491.8</v>
      </c>
      <c r="H12016">
        <v>579.4</v>
      </c>
      <c r="I12016">
        <v>630.6</v>
      </c>
      <c r="J12016">
        <v>642.29999999999995</v>
      </c>
      <c r="K12016">
        <v>488.1</v>
      </c>
      <c r="L12016">
        <v>753.5</v>
      </c>
      <c r="M12016">
        <v>829.4</v>
      </c>
      <c r="N12016">
        <v>988</v>
      </c>
      <c r="O12016">
        <v>1006.7</v>
      </c>
      <c r="P12016">
        <v>958.7</v>
      </c>
      <c r="Q12016">
        <v>874.9</v>
      </c>
      <c r="R12016">
        <v>715.9</v>
      </c>
      <c r="S12016">
        <v>654.1</v>
      </c>
      <c r="T12016">
        <v>446.3</v>
      </c>
    </row>
    <row r="12017" spans="1:20" x14ac:dyDescent="0.35">
      <c r="A12017">
        <f t="shared" si="366"/>
        <v>12017</v>
      </c>
      <c r="B12017" s="3" t="s">
        <v>101</v>
      </c>
      <c r="C12017" s="3" t="s">
        <v>77</v>
      </c>
      <c r="D12017" s="3" t="s">
        <v>51</v>
      </c>
      <c r="E12017">
        <v>2015</v>
      </c>
      <c r="F12017" s="3" t="s">
        <v>777</v>
      </c>
      <c r="G12017">
        <v>475.5</v>
      </c>
      <c r="H12017">
        <v>632.79999999999995</v>
      </c>
      <c r="I12017">
        <v>723.6</v>
      </c>
      <c r="J12017">
        <v>864.1</v>
      </c>
      <c r="K12017">
        <v>898.1</v>
      </c>
      <c r="L12017">
        <v>863</v>
      </c>
      <c r="M12017">
        <v>794.1</v>
      </c>
      <c r="N12017">
        <v>644.6</v>
      </c>
      <c r="O12017">
        <v>734</v>
      </c>
      <c r="P12017">
        <v>636.20000000000005</v>
      </c>
      <c r="Q12017">
        <v>611</v>
      </c>
      <c r="R12017">
        <v>660.8</v>
      </c>
      <c r="S12017">
        <v>709.1</v>
      </c>
      <c r="T12017">
        <v>487.1</v>
      </c>
    </row>
    <row r="12018" spans="1:20" x14ac:dyDescent="0.35">
      <c r="A12018">
        <f t="shared" si="366"/>
        <v>12018</v>
      </c>
      <c r="B12018" s="3" t="s">
        <v>101</v>
      </c>
      <c r="C12018" s="3" t="s">
        <v>77</v>
      </c>
      <c r="D12018" s="3" t="s">
        <v>51</v>
      </c>
      <c r="E12018">
        <v>2016</v>
      </c>
      <c r="F12018" s="3" t="s">
        <v>778</v>
      </c>
      <c r="G12018">
        <v>470.4</v>
      </c>
      <c r="H12018">
        <v>593.20000000000005</v>
      </c>
      <c r="I12018">
        <v>593</v>
      </c>
      <c r="J12018">
        <v>650</v>
      </c>
      <c r="K12018">
        <v>671.9</v>
      </c>
      <c r="L12018">
        <v>748.9</v>
      </c>
      <c r="M12018">
        <v>804.8</v>
      </c>
      <c r="N12018">
        <v>960.2</v>
      </c>
      <c r="O12018">
        <v>842.6</v>
      </c>
      <c r="P12018">
        <v>773.5</v>
      </c>
      <c r="Q12018">
        <v>668.6</v>
      </c>
      <c r="R12018">
        <v>611.20000000000005</v>
      </c>
      <c r="S12018">
        <v>605.6</v>
      </c>
      <c r="T12018">
        <v>462.1</v>
      </c>
    </row>
    <row r="12019" spans="1:20" x14ac:dyDescent="0.35">
      <c r="A12019">
        <f t="shared" si="366"/>
        <v>12019</v>
      </c>
      <c r="B12019" s="3" t="s">
        <v>101</v>
      </c>
      <c r="C12019" s="3" t="s">
        <v>77</v>
      </c>
      <c r="D12019" s="3" t="s">
        <v>51</v>
      </c>
      <c r="E12019">
        <v>2017</v>
      </c>
      <c r="F12019" s="3" t="s">
        <v>779</v>
      </c>
      <c r="G12019">
        <v>525.5</v>
      </c>
      <c r="H12019">
        <v>672.2</v>
      </c>
      <c r="I12019">
        <v>780</v>
      </c>
      <c r="J12019">
        <v>821</v>
      </c>
      <c r="K12019">
        <v>791.8</v>
      </c>
      <c r="L12019">
        <v>795.1</v>
      </c>
      <c r="M12019">
        <v>811.4</v>
      </c>
      <c r="N12019">
        <v>831.5</v>
      </c>
      <c r="O12019">
        <v>888.3</v>
      </c>
      <c r="P12019">
        <v>922.9</v>
      </c>
      <c r="Q12019">
        <v>728.9</v>
      </c>
      <c r="R12019">
        <v>601.1</v>
      </c>
      <c r="S12019">
        <v>552.6</v>
      </c>
      <c r="T12019">
        <v>502</v>
      </c>
    </row>
    <row r="12020" spans="1:20" x14ac:dyDescent="0.35">
      <c r="A12020">
        <f t="shared" si="366"/>
        <v>12020</v>
      </c>
      <c r="B12020" s="3" t="s">
        <v>101</v>
      </c>
      <c r="C12020" s="3" t="s">
        <v>77</v>
      </c>
      <c r="D12020" s="3" t="s">
        <v>51</v>
      </c>
      <c r="E12020">
        <v>2018</v>
      </c>
      <c r="F12020" s="3" t="s">
        <v>780</v>
      </c>
      <c r="G12020">
        <v>399.3</v>
      </c>
      <c r="H12020">
        <v>507.4</v>
      </c>
      <c r="I12020">
        <v>660.4</v>
      </c>
      <c r="J12020">
        <v>820.5</v>
      </c>
      <c r="K12020">
        <v>936.1</v>
      </c>
      <c r="L12020">
        <v>759</v>
      </c>
      <c r="M12020">
        <v>808.3</v>
      </c>
      <c r="N12020">
        <v>980.4</v>
      </c>
      <c r="O12020">
        <v>865.9</v>
      </c>
      <c r="P12020">
        <v>868.1</v>
      </c>
      <c r="Q12020">
        <v>735.6</v>
      </c>
      <c r="R12020">
        <v>634.9</v>
      </c>
      <c r="S12020">
        <v>655</v>
      </c>
      <c r="T12020">
        <v>443.9</v>
      </c>
    </row>
    <row r="12021" spans="1:20" x14ac:dyDescent="0.35">
      <c r="A12021">
        <f t="shared" si="366"/>
        <v>12021</v>
      </c>
      <c r="B12021" s="3" t="s">
        <v>101</v>
      </c>
      <c r="C12021" s="3" t="s">
        <v>77</v>
      </c>
      <c r="D12021" s="3" t="s">
        <v>51</v>
      </c>
      <c r="E12021">
        <v>2019</v>
      </c>
      <c r="F12021" s="3" t="s">
        <v>781</v>
      </c>
      <c r="G12021">
        <v>446.4</v>
      </c>
      <c r="H12021">
        <v>625.79999999999995</v>
      </c>
      <c r="I12021">
        <v>587.1</v>
      </c>
      <c r="J12021">
        <v>638.4</v>
      </c>
      <c r="K12021">
        <v>606.5</v>
      </c>
      <c r="L12021">
        <v>506.8</v>
      </c>
      <c r="M12021">
        <v>409.6</v>
      </c>
      <c r="N12021">
        <v>631.20000000000005</v>
      </c>
      <c r="O12021">
        <v>824.5</v>
      </c>
      <c r="P12021">
        <v>674.8</v>
      </c>
      <c r="Q12021">
        <v>574.20000000000005</v>
      </c>
      <c r="R12021">
        <v>614.6</v>
      </c>
      <c r="S12021">
        <v>581.6</v>
      </c>
      <c r="T12021">
        <v>369.9</v>
      </c>
    </row>
    <row r="12022" spans="1:20" x14ac:dyDescent="0.35">
      <c r="A12022">
        <f t="shared" si="366"/>
        <v>12022</v>
      </c>
      <c r="B12022" s="3" t="s">
        <v>101</v>
      </c>
      <c r="C12022" s="3" t="s">
        <v>95</v>
      </c>
      <c r="D12022" s="3" t="s">
        <v>51</v>
      </c>
      <c r="E12022">
        <v>2010</v>
      </c>
      <c r="F12022" s="3" t="s">
        <v>782</v>
      </c>
      <c r="G12022">
        <v>0</v>
      </c>
      <c r="H12022">
        <v>0</v>
      </c>
      <c r="I12022">
        <v>0.1</v>
      </c>
      <c r="J12022">
        <v>0</v>
      </c>
      <c r="K12022">
        <v>0</v>
      </c>
      <c r="L12022">
        <v>0.1</v>
      </c>
      <c r="M12022">
        <v>0</v>
      </c>
      <c r="N12022">
        <v>0</v>
      </c>
      <c r="O12022">
        <v>0</v>
      </c>
      <c r="P12022">
        <v>39.4</v>
      </c>
      <c r="Q12022">
        <v>11.5</v>
      </c>
      <c r="R12022">
        <v>7.6</v>
      </c>
      <c r="S12022">
        <v>2.5</v>
      </c>
      <c r="T12022">
        <v>0</v>
      </c>
    </row>
    <row r="12023" spans="1:20" x14ac:dyDescent="0.35">
      <c r="A12023">
        <f t="shared" si="366"/>
        <v>12023</v>
      </c>
      <c r="B12023" s="3" t="s">
        <v>101</v>
      </c>
      <c r="C12023" s="3" t="s">
        <v>95</v>
      </c>
      <c r="D12023" s="3" t="s">
        <v>51</v>
      </c>
      <c r="E12023">
        <v>2011</v>
      </c>
      <c r="F12023" s="3" t="s">
        <v>783</v>
      </c>
      <c r="G12023">
        <v>0</v>
      </c>
      <c r="H12023">
        <v>0</v>
      </c>
      <c r="I12023">
        <v>0</v>
      </c>
      <c r="J12023">
        <v>1.1000000000000001</v>
      </c>
      <c r="K12023">
        <v>1.6</v>
      </c>
      <c r="L12023">
        <v>0.1</v>
      </c>
      <c r="M12023">
        <v>3.9</v>
      </c>
      <c r="N12023">
        <v>0</v>
      </c>
      <c r="O12023">
        <v>32</v>
      </c>
      <c r="P12023">
        <v>99.9</v>
      </c>
      <c r="Q12023">
        <v>51</v>
      </c>
      <c r="R12023">
        <v>11.1</v>
      </c>
      <c r="S12023">
        <v>1.1000000000000001</v>
      </c>
      <c r="T12023">
        <v>0.1</v>
      </c>
    </row>
    <row r="12024" spans="1:20" x14ac:dyDescent="0.35">
      <c r="A12024">
        <f t="shared" si="366"/>
        <v>12024</v>
      </c>
      <c r="B12024" s="3" t="s">
        <v>101</v>
      </c>
      <c r="C12024" s="3" t="s">
        <v>95</v>
      </c>
      <c r="D12024" s="3" t="s">
        <v>51</v>
      </c>
      <c r="E12024">
        <v>2012</v>
      </c>
      <c r="F12024" s="3" t="s">
        <v>784</v>
      </c>
      <c r="G12024">
        <v>0</v>
      </c>
      <c r="H12024">
        <v>0.1</v>
      </c>
      <c r="I12024">
        <v>0.1</v>
      </c>
      <c r="J12024">
        <v>0</v>
      </c>
      <c r="K12024">
        <v>0.1</v>
      </c>
      <c r="L12024">
        <v>6.2</v>
      </c>
      <c r="M12024">
        <v>9.6</v>
      </c>
      <c r="N12024">
        <v>32</v>
      </c>
      <c r="O12024">
        <v>40</v>
      </c>
      <c r="P12024">
        <v>69.099999999999994</v>
      </c>
      <c r="Q12024">
        <v>104.8</v>
      </c>
      <c r="R12024">
        <v>12.6</v>
      </c>
      <c r="S12024">
        <v>3.2</v>
      </c>
      <c r="T12024">
        <v>0.1</v>
      </c>
    </row>
    <row r="12025" spans="1:20" x14ac:dyDescent="0.35">
      <c r="A12025">
        <f t="shared" si="366"/>
        <v>12025</v>
      </c>
      <c r="B12025" s="3" t="s">
        <v>101</v>
      </c>
      <c r="C12025" s="3" t="s">
        <v>95</v>
      </c>
      <c r="D12025" s="3" t="s">
        <v>51</v>
      </c>
      <c r="E12025">
        <v>2013</v>
      </c>
      <c r="F12025" s="3" t="s">
        <v>785</v>
      </c>
      <c r="G12025">
        <v>0.1</v>
      </c>
      <c r="H12025">
        <v>0.2</v>
      </c>
      <c r="I12025">
        <v>0.8</v>
      </c>
      <c r="J12025">
        <v>1.5</v>
      </c>
      <c r="K12025">
        <v>0.5</v>
      </c>
      <c r="L12025">
        <v>0.2</v>
      </c>
      <c r="M12025">
        <v>17.5</v>
      </c>
      <c r="N12025">
        <v>9</v>
      </c>
      <c r="O12025">
        <v>21.4</v>
      </c>
      <c r="P12025">
        <v>20.100000000000001</v>
      </c>
      <c r="Q12025">
        <v>19.7</v>
      </c>
      <c r="R12025">
        <v>10.8</v>
      </c>
      <c r="S12025">
        <v>4.2</v>
      </c>
      <c r="T12025">
        <v>0.3</v>
      </c>
    </row>
    <row r="12026" spans="1:20" x14ac:dyDescent="0.35">
      <c r="A12026">
        <f t="shared" si="366"/>
        <v>12026</v>
      </c>
      <c r="B12026" s="3" t="s">
        <v>101</v>
      </c>
      <c r="C12026" s="3" t="s">
        <v>95</v>
      </c>
      <c r="D12026" s="3" t="s">
        <v>51</v>
      </c>
      <c r="E12026">
        <v>2014</v>
      </c>
      <c r="F12026" s="3" t="s">
        <v>786</v>
      </c>
      <c r="G12026">
        <v>1.5</v>
      </c>
      <c r="H12026">
        <v>2.2999999999999998</v>
      </c>
      <c r="I12026">
        <v>0.8</v>
      </c>
      <c r="J12026">
        <v>0.4</v>
      </c>
      <c r="K12026">
        <v>0.2</v>
      </c>
      <c r="L12026">
        <v>2.2000000000000002</v>
      </c>
      <c r="M12026">
        <v>0</v>
      </c>
      <c r="N12026">
        <v>3.1</v>
      </c>
      <c r="O12026">
        <v>22.3</v>
      </c>
      <c r="P12026">
        <v>23.3</v>
      </c>
      <c r="Q12026">
        <v>17.100000000000001</v>
      </c>
      <c r="R12026">
        <v>11.6</v>
      </c>
      <c r="S12026">
        <v>5.5</v>
      </c>
      <c r="T12026">
        <v>0</v>
      </c>
    </row>
    <row r="12027" spans="1:20" x14ac:dyDescent="0.35">
      <c r="A12027">
        <f t="shared" si="366"/>
        <v>12027</v>
      </c>
      <c r="B12027" s="3" t="s">
        <v>101</v>
      </c>
      <c r="C12027" s="3" t="s">
        <v>95</v>
      </c>
      <c r="D12027" s="3" t="s">
        <v>51</v>
      </c>
      <c r="E12027">
        <v>2015</v>
      </c>
      <c r="F12027" s="3" t="s">
        <v>787</v>
      </c>
      <c r="G12027">
        <v>0</v>
      </c>
      <c r="H12027">
        <v>0</v>
      </c>
      <c r="I12027">
        <v>0.1</v>
      </c>
      <c r="J12027">
        <v>0.1</v>
      </c>
      <c r="K12027">
        <v>8.5</v>
      </c>
      <c r="L12027">
        <v>3.7</v>
      </c>
      <c r="M12027">
        <v>0.9</v>
      </c>
      <c r="N12027">
        <v>0</v>
      </c>
      <c r="O12027">
        <v>0.3</v>
      </c>
      <c r="P12027">
        <v>9.6</v>
      </c>
      <c r="Q12027">
        <v>8.5</v>
      </c>
      <c r="R12027">
        <v>5.5</v>
      </c>
      <c r="S12027">
        <v>0.5</v>
      </c>
      <c r="T12027">
        <v>0</v>
      </c>
    </row>
    <row r="12028" spans="1:20" x14ac:dyDescent="0.35">
      <c r="A12028">
        <f t="shared" si="366"/>
        <v>12028</v>
      </c>
      <c r="B12028" s="3" t="s">
        <v>101</v>
      </c>
      <c r="C12028" s="3" t="s">
        <v>95</v>
      </c>
      <c r="D12028" s="3" t="s">
        <v>51</v>
      </c>
      <c r="E12028">
        <v>2016</v>
      </c>
      <c r="F12028" s="3" t="s">
        <v>788</v>
      </c>
      <c r="G12028">
        <v>0</v>
      </c>
      <c r="H12028">
        <v>0.1</v>
      </c>
      <c r="I12028">
        <v>0.3</v>
      </c>
      <c r="J12028">
        <v>0.1</v>
      </c>
      <c r="K12028">
        <v>0</v>
      </c>
      <c r="L12028">
        <v>0.5</v>
      </c>
      <c r="M12028">
        <v>4.9000000000000004</v>
      </c>
      <c r="N12028">
        <v>25.7</v>
      </c>
      <c r="O12028">
        <v>4.5</v>
      </c>
      <c r="P12028">
        <v>11.3</v>
      </c>
      <c r="Q12028">
        <v>11.3</v>
      </c>
      <c r="R12028">
        <v>9.5</v>
      </c>
      <c r="S12028">
        <v>0.7</v>
      </c>
      <c r="T12028">
        <v>0</v>
      </c>
    </row>
    <row r="12029" spans="1:20" x14ac:dyDescent="0.35">
      <c r="A12029">
        <f t="shared" si="366"/>
        <v>12029</v>
      </c>
      <c r="B12029" s="3" t="s">
        <v>101</v>
      </c>
      <c r="C12029" s="3" t="s">
        <v>95</v>
      </c>
      <c r="D12029" s="3" t="s">
        <v>51</v>
      </c>
      <c r="E12029">
        <v>2017</v>
      </c>
      <c r="F12029" s="3" t="s">
        <v>789</v>
      </c>
      <c r="G12029">
        <v>0</v>
      </c>
      <c r="H12029">
        <v>2.4</v>
      </c>
      <c r="I12029">
        <v>1.8</v>
      </c>
      <c r="J12029">
        <v>3.6</v>
      </c>
      <c r="K12029">
        <v>0.9</v>
      </c>
      <c r="L12029">
        <v>35.4</v>
      </c>
      <c r="M12029">
        <v>84.8</v>
      </c>
      <c r="N12029">
        <v>63.3</v>
      </c>
      <c r="O12029">
        <v>88.2</v>
      </c>
      <c r="P12029">
        <v>59</v>
      </c>
      <c r="Q12029">
        <v>13.1</v>
      </c>
      <c r="R12029">
        <v>8.6999999999999993</v>
      </c>
      <c r="S12029">
        <v>5.6</v>
      </c>
      <c r="T12029">
        <v>0.1</v>
      </c>
    </row>
    <row r="12030" spans="1:20" x14ac:dyDescent="0.35">
      <c r="A12030">
        <f t="shared" si="366"/>
        <v>12030</v>
      </c>
      <c r="B12030" s="3" t="s">
        <v>101</v>
      </c>
      <c r="C12030" s="3" t="s">
        <v>95</v>
      </c>
      <c r="D12030" s="3" t="s">
        <v>51</v>
      </c>
      <c r="E12030">
        <v>2018</v>
      </c>
      <c r="F12030" s="3" t="s">
        <v>790</v>
      </c>
      <c r="G12030">
        <v>0.6</v>
      </c>
      <c r="H12030">
        <v>1.4</v>
      </c>
      <c r="I12030">
        <v>0.1</v>
      </c>
      <c r="J12030">
        <v>0.6</v>
      </c>
      <c r="K12030">
        <v>6.8</v>
      </c>
      <c r="L12030">
        <v>0</v>
      </c>
      <c r="M12030">
        <v>0</v>
      </c>
      <c r="N12030">
        <v>14.5</v>
      </c>
      <c r="O12030">
        <v>126.8</v>
      </c>
      <c r="P12030">
        <v>40.9</v>
      </c>
      <c r="Q12030">
        <v>11.5</v>
      </c>
      <c r="R12030">
        <v>3.8</v>
      </c>
      <c r="S12030">
        <v>0.2</v>
      </c>
      <c r="T12030">
        <v>0.2</v>
      </c>
    </row>
    <row r="12031" spans="1:20" x14ac:dyDescent="0.35">
      <c r="A12031">
        <f t="shared" si="366"/>
        <v>12031</v>
      </c>
      <c r="B12031" s="3" t="s">
        <v>101</v>
      </c>
      <c r="C12031" s="3" t="s">
        <v>95</v>
      </c>
      <c r="D12031" s="3" t="s">
        <v>51</v>
      </c>
      <c r="E12031">
        <v>2019</v>
      </c>
      <c r="F12031" s="3" t="s">
        <v>791</v>
      </c>
      <c r="G12031">
        <v>0</v>
      </c>
      <c r="H12031">
        <v>0.1</v>
      </c>
      <c r="I12031">
        <v>0.2</v>
      </c>
      <c r="J12031">
        <v>0</v>
      </c>
      <c r="K12031">
        <v>0.4</v>
      </c>
      <c r="L12031">
        <v>0.6</v>
      </c>
      <c r="M12031">
        <v>1.2</v>
      </c>
      <c r="N12031">
        <v>0.5</v>
      </c>
      <c r="O12031">
        <v>8.8000000000000007</v>
      </c>
      <c r="P12031">
        <v>9.9</v>
      </c>
      <c r="Q12031">
        <v>8.4</v>
      </c>
      <c r="R12031">
        <v>7</v>
      </c>
      <c r="S12031">
        <v>0</v>
      </c>
      <c r="T12031">
        <v>0</v>
      </c>
    </row>
    <row r="12032" spans="1:20" x14ac:dyDescent="0.35">
      <c r="A12032">
        <f t="shared" si="366"/>
        <v>12032</v>
      </c>
      <c r="B12032" s="3" t="s">
        <v>101</v>
      </c>
      <c r="C12032" s="3" t="s">
        <v>86</v>
      </c>
      <c r="D12032" s="3" t="s">
        <v>51</v>
      </c>
      <c r="E12032">
        <v>2010</v>
      </c>
      <c r="F12032" s="3" t="s">
        <v>792</v>
      </c>
      <c r="G12032">
        <v>57.9</v>
      </c>
      <c r="H12032">
        <v>79.8</v>
      </c>
      <c r="I12032">
        <v>97.3</v>
      </c>
      <c r="J12032">
        <v>71.5</v>
      </c>
      <c r="K12032">
        <v>72</v>
      </c>
      <c r="L12032">
        <v>65.099999999999994</v>
      </c>
      <c r="M12032">
        <v>57.2</v>
      </c>
      <c r="N12032">
        <v>81.8</v>
      </c>
      <c r="O12032">
        <v>110.5</v>
      </c>
      <c r="P12032">
        <v>174.8</v>
      </c>
      <c r="Q12032">
        <v>120.4</v>
      </c>
      <c r="R12032">
        <v>87.3</v>
      </c>
      <c r="S12032">
        <v>79.599999999999994</v>
      </c>
      <c r="T12032">
        <v>54.3</v>
      </c>
    </row>
    <row r="12033" spans="1:20" x14ac:dyDescent="0.35">
      <c r="A12033">
        <f t="shared" si="366"/>
        <v>12033</v>
      </c>
      <c r="B12033" s="3" t="s">
        <v>101</v>
      </c>
      <c r="C12033" s="3" t="s">
        <v>86</v>
      </c>
      <c r="D12033" s="3" t="s">
        <v>51</v>
      </c>
      <c r="E12033">
        <v>2011</v>
      </c>
      <c r="F12033" s="3" t="s">
        <v>793</v>
      </c>
      <c r="G12033">
        <v>68.7</v>
      </c>
      <c r="H12033">
        <v>87.1</v>
      </c>
      <c r="I12033">
        <v>87.1</v>
      </c>
      <c r="J12033">
        <v>114.9</v>
      </c>
      <c r="K12033">
        <v>136.30000000000001</v>
      </c>
      <c r="L12033">
        <v>124</v>
      </c>
      <c r="M12033">
        <v>152.19999999999999</v>
      </c>
      <c r="N12033">
        <v>136.9</v>
      </c>
      <c r="O12033">
        <v>206.9</v>
      </c>
      <c r="P12033">
        <v>269.39999999999998</v>
      </c>
      <c r="Q12033">
        <v>208.8</v>
      </c>
      <c r="R12033">
        <v>147.19999999999999</v>
      </c>
      <c r="S12033">
        <v>134.30000000000001</v>
      </c>
      <c r="T12033">
        <v>74.599999999999994</v>
      </c>
    </row>
    <row r="12034" spans="1:20" x14ac:dyDescent="0.35">
      <c r="A12034">
        <f t="shared" si="366"/>
        <v>12034</v>
      </c>
      <c r="B12034" s="3" t="s">
        <v>101</v>
      </c>
      <c r="C12034" s="3" t="s">
        <v>86</v>
      </c>
      <c r="D12034" s="3" t="s">
        <v>51</v>
      </c>
      <c r="E12034">
        <v>2012</v>
      </c>
      <c r="F12034" s="3" t="s">
        <v>794</v>
      </c>
      <c r="G12034">
        <v>76.099999999999994</v>
      </c>
      <c r="H12034">
        <v>91.1</v>
      </c>
      <c r="I12034">
        <v>98.9</v>
      </c>
      <c r="J12034">
        <v>93.9</v>
      </c>
      <c r="K12034">
        <v>85</v>
      </c>
      <c r="L12034">
        <v>118.1</v>
      </c>
      <c r="M12034">
        <v>157.6</v>
      </c>
      <c r="N12034">
        <v>181.5</v>
      </c>
      <c r="O12034">
        <v>212.2</v>
      </c>
      <c r="P12034">
        <v>234.5</v>
      </c>
      <c r="Q12034">
        <v>254.1</v>
      </c>
      <c r="R12034">
        <v>174.1</v>
      </c>
      <c r="S12034">
        <v>142.69999999999999</v>
      </c>
      <c r="T12034">
        <v>79.900000000000006</v>
      </c>
    </row>
    <row r="12035" spans="1:20" x14ac:dyDescent="0.35">
      <c r="A12035">
        <f t="shared" ref="A12035:A12098" si="367">A12034+1</f>
        <v>12035</v>
      </c>
      <c r="B12035" s="3" t="s">
        <v>101</v>
      </c>
      <c r="C12035" s="3" t="s">
        <v>86</v>
      </c>
      <c r="D12035" s="3" t="s">
        <v>51</v>
      </c>
      <c r="E12035">
        <v>2013</v>
      </c>
      <c r="F12035" s="3" t="s">
        <v>795</v>
      </c>
      <c r="G12035">
        <v>65</v>
      </c>
      <c r="H12035">
        <v>89.4</v>
      </c>
      <c r="I12035">
        <v>127.7</v>
      </c>
      <c r="J12035">
        <v>134.19999999999999</v>
      </c>
      <c r="K12035">
        <v>92.1</v>
      </c>
      <c r="L12035">
        <v>73.2</v>
      </c>
      <c r="M12035">
        <v>144.1</v>
      </c>
      <c r="N12035">
        <v>151.4</v>
      </c>
      <c r="O12035">
        <v>177.8</v>
      </c>
      <c r="P12035">
        <v>172.4</v>
      </c>
      <c r="Q12035">
        <v>158.9</v>
      </c>
      <c r="R12035">
        <v>122.6</v>
      </c>
      <c r="S12035">
        <v>107.1</v>
      </c>
      <c r="T12035">
        <v>69.2</v>
      </c>
    </row>
    <row r="12036" spans="1:20" x14ac:dyDescent="0.35">
      <c r="A12036">
        <f t="shared" si="367"/>
        <v>12036</v>
      </c>
      <c r="B12036" s="3" t="s">
        <v>101</v>
      </c>
      <c r="C12036" s="3" t="s">
        <v>86</v>
      </c>
      <c r="D12036" s="3" t="s">
        <v>51</v>
      </c>
      <c r="E12036">
        <v>2014</v>
      </c>
      <c r="F12036" s="3" t="s">
        <v>796</v>
      </c>
      <c r="G12036">
        <v>72.400000000000006</v>
      </c>
      <c r="H12036">
        <v>88.2</v>
      </c>
      <c r="I12036">
        <v>94.9</v>
      </c>
      <c r="J12036">
        <v>94.2</v>
      </c>
      <c r="K12036">
        <v>70.400000000000006</v>
      </c>
      <c r="L12036">
        <v>111.6</v>
      </c>
      <c r="M12036">
        <v>120.7</v>
      </c>
      <c r="N12036">
        <v>154.5</v>
      </c>
      <c r="O12036">
        <v>180.3</v>
      </c>
      <c r="P12036">
        <v>172.8</v>
      </c>
      <c r="Q12036">
        <v>150</v>
      </c>
      <c r="R12036">
        <v>117.7</v>
      </c>
      <c r="S12036">
        <v>101.7</v>
      </c>
      <c r="T12036">
        <v>62.7</v>
      </c>
    </row>
    <row r="12037" spans="1:20" x14ac:dyDescent="0.35">
      <c r="A12037">
        <f t="shared" si="367"/>
        <v>12037</v>
      </c>
      <c r="B12037" s="3" t="s">
        <v>101</v>
      </c>
      <c r="C12037" s="3" t="s">
        <v>86</v>
      </c>
      <c r="D12037" s="3" t="s">
        <v>51</v>
      </c>
      <c r="E12037">
        <v>2015</v>
      </c>
      <c r="F12037" s="3" t="s">
        <v>797</v>
      </c>
      <c r="G12037">
        <v>66.5</v>
      </c>
      <c r="H12037">
        <v>89.9</v>
      </c>
      <c r="I12037">
        <v>105.7</v>
      </c>
      <c r="J12037">
        <v>128.30000000000001</v>
      </c>
      <c r="K12037">
        <v>144.30000000000001</v>
      </c>
      <c r="L12037">
        <v>133.19999999999999</v>
      </c>
      <c r="M12037">
        <v>119.6</v>
      </c>
      <c r="N12037">
        <v>94.7</v>
      </c>
      <c r="O12037">
        <v>108.6</v>
      </c>
      <c r="P12037">
        <v>103.2</v>
      </c>
      <c r="Q12037">
        <v>98</v>
      </c>
      <c r="R12037">
        <v>104.5</v>
      </c>
      <c r="S12037">
        <v>107.1</v>
      </c>
      <c r="T12037">
        <v>69.400000000000006</v>
      </c>
    </row>
    <row r="12038" spans="1:20" x14ac:dyDescent="0.35">
      <c r="A12038">
        <f t="shared" si="367"/>
        <v>12038</v>
      </c>
      <c r="B12038" s="3" t="s">
        <v>101</v>
      </c>
      <c r="C12038" s="3" t="s">
        <v>86</v>
      </c>
      <c r="D12038" s="3" t="s">
        <v>51</v>
      </c>
      <c r="E12038">
        <v>2016</v>
      </c>
      <c r="F12038" s="3" t="s">
        <v>798</v>
      </c>
      <c r="G12038">
        <v>67.099999999999994</v>
      </c>
      <c r="H12038">
        <v>85.6</v>
      </c>
      <c r="I12038">
        <v>85.6</v>
      </c>
      <c r="J12038">
        <v>94.2</v>
      </c>
      <c r="K12038">
        <v>97.6</v>
      </c>
      <c r="L12038">
        <v>109.8</v>
      </c>
      <c r="M12038">
        <v>125.9</v>
      </c>
      <c r="N12038">
        <v>178.5</v>
      </c>
      <c r="O12038">
        <v>132.1</v>
      </c>
      <c r="P12038">
        <v>127.3</v>
      </c>
      <c r="Q12038">
        <v>110.9</v>
      </c>
      <c r="R12038">
        <v>100.4</v>
      </c>
      <c r="S12038">
        <v>90.4</v>
      </c>
      <c r="T12038">
        <v>65.599999999999994</v>
      </c>
    </row>
    <row r="12039" spans="1:20" x14ac:dyDescent="0.35">
      <c r="A12039">
        <f t="shared" si="367"/>
        <v>12039</v>
      </c>
      <c r="B12039" s="3" t="s">
        <v>101</v>
      </c>
      <c r="C12039" s="3" t="s">
        <v>86</v>
      </c>
      <c r="D12039" s="3" t="s">
        <v>51</v>
      </c>
      <c r="E12039">
        <v>2017</v>
      </c>
      <c r="F12039" s="3" t="s">
        <v>799</v>
      </c>
      <c r="G12039">
        <v>74.8</v>
      </c>
      <c r="H12039">
        <v>101.1</v>
      </c>
      <c r="I12039">
        <v>118.3</v>
      </c>
      <c r="J12039">
        <v>127.6</v>
      </c>
      <c r="K12039">
        <v>118.6</v>
      </c>
      <c r="L12039">
        <v>158.19999999999999</v>
      </c>
      <c r="M12039">
        <v>218</v>
      </c>
      <c r="N12039">
        <v>195.9</v>
      </c>
      <c r="O12039">
        <v>235.8</v>
      </c>
      <c r="P12039">
        <v>208.9</v>
      </c>
      <c r="Q12039">
        <v>121.6</v>
      </c>
      <c r="R12039">
        <v>96.4</v>
      </c>
      <c r="S12039">
        <v>86</v>
      </c>
      <c r="T12039">
        <v>71.8</v>
      </c>
    </row>
    <row r="12040" spans="1:20" x14ac:dyDescent="0.35">
      <c r="A12040">
        <f t="shared" si="367"/>
        <v>12040</v>
      </c>
      <c r="B12040" s="3" t="s">
        <v>101</v>
      </c>
      <c r="C12040" s="3" t="s">
        <v>86</v>
      </c>
      <c r="D12040" s="3" t="s">
        <v>51</v>
      </c>
      <c r="E12040">
        <v>2018</v>
      </c>
      <c r="F12040" s="3" t="s">
        <v>800</v>
      </c>
      <c r="G12040">
        <v>56.8</v>
      </c>
      <c r="H12040">
        <v>73.599999999999994</v>
      </c>
      <c r="I12040">
        <v>95.5</v>
      </c>
      <c r="J12040">
        <v>122.1</v>
      </c>
      <c r="K12040">
        <v>150.19999999999999</v>
      </c>
      <c r="L12040">
        <v>112</v>
      </c>
      <c r="M12040">
        <v>120.4</v>
      </c>
      <c r="N12040">
        <v>166.4</v>
      </c>
      <c r="O12040">
        <v>274.5</v>
      </c>
      <c r="P12040">
        <v>177.1</v>
      </c>
      <c r="Q12040">
        <v>121</v>
      </c>
      <c r="R12040">
        <v>97</v>
      </c>
      <c r="S12040">
        <v>95.7</v>
      </c>
      <c r="T12040">
        <v>63</v>
      </c>
    </row>
    <row r="12041" spans="1:20" x14ac:dyDescent="0.35">
      <c r="A12041">
        <f t="shared" si="367"/>
        <v>12041</v>
      </c>
      <c r="B12041" s="3" t="s">
        <v>101</v>
      </c>
      <c r="C12041" s="3" t="s">
        <v>86</v>
      </c>
      <c r="D12041" s="3" t="s">
        <v>51</v>
      </c>
      <c r="E12041">
        <v>2019</v>
      </c>
      <c r="F12041" s="3" t="s">
        <v>801</v>
      </c>
      <c r="G12041">
        <v>63.3</v>
      </c>
      <c r="H12041">
        <v>89.9</v>
      </c>
      <c r="I12041">
        <v>84.5</v>
      </c>
      <c r="J12041">
        <v>92.4</v>
      </c>
      <c r="K12041">
        <v>88</v>
      </c>
      <c r="L12041">
        <v>72.400000000000006</v>
      </c>
      <c r="M12041">
        <v>59.3</v>
      </c>
      <c r="N12041">
        <v>92.6</v>
      </c>
      <c r="O12041">
        <v>133.1</v>
      </c>
      <c r="P12041">
        <v>109.8</v>
      </c>
      <c r="Q12041">
        <v>92.6</v>
      </c>
      <c r="R12041">
        <v>97.8</v>
      </c>
      <c r="S12041">
        <v>85.1</v>
      </c>
      <c r="T12041">
        <v>52.2</v>
      </c>
    </row>
    <row r="12042" spans="1:20" x14ac:dyDescent="0.35">
      <c r="A12042">
        <f t="shared" si="367"/>
        <v>12042</v>
      </c>
      <c r="B12042" s="3" t="s">
        <v>101</v>
      </c>
      <c r="C12042" s="3" t="s">
        <v>75</v>
      </c>
      <c r="D12042" s="3" t="s">
        <v>68</v>
      </c>
      <c r="E12042">
        <v>2010</v>
      </c>
      <c r="F12042" s="3" t="s">
        <v>802</v>
      </c>
      <c r="G12042">
        <v>159.30000000000001</v>
      </c>
      <c r="H12042">
        <v>159.19999999999999</v>
      </c>
      <c r="I12042">
        <v>158.5</v>
      </c>
      <c r="J12042">
        <v>158.80000000000001</v>
      </c>
      <c r="K12042">
        <v>159</v>
      </c>
      <c r="L12042">
        <v>158.1</v>
      </c>
      <c r="M12042">
        <v>158.19999999999999</v>
      </c>
      <c r="N12042">
        <v>158.6</v>
      </c>
      <c r="O12042">
        <v>159</v>
      </c>
      <c r="P12042">
        <v>157.69999999999999</v>
      </c>
      <c r="Q12042">
        <v>159.69999999999999</v>
      </c>
      <c r="R12042">
        <v>159.1</v>
      </c>
      <c r="S12042">
        <v>159.1</v>
      </c>
      <c r="T12042">
        <v>159</v>
      </c>
    </row>
    <row r="12043" spans="1:20" x14ac:dyDescent="0.35">
      <c r="A12043">
        <f t="shared" si="367"/>
        <v>12043</v>
      </c>
      <c r="B12043" s="3" t="s">
        <v>101</v>
      </c>
      <c r="C12043" s="3" t="s">
        <v>75</v>
      </c>
      <c r="D12043" s="3" t="s">
        <v>68</v>
      </c>
      <c r="E12043">
        <v>2011</v>
      </c>
      <c r="F12043" s="3" t="s">
        <v>803</v>
      </c>
      <c r="G12043">
        <v>159.19999999999999</v>
      </c>
      <c r="H12043">
        <v>158.9</v>
      </c>
      <c r="I12043">
        <v>158.9</v>
      </c>
      <c r="J12043">
        <v>158.5</v>
      </c>
      <c r="K12043">
        <v>158.30000000000001</v>
      </c>
      <c r="L12043">
        <v>158.19999999999999</v>
      </c>
      <c r="M12043">
        <v>157.6</v>
      </c>
      <c r="N12043">
        <v>159</v>
      </c>
      <c r="O12043">
        <v>158.9</v>
      </c>
      <c r="P12043">
        <v>158</v>
      </c>
      <c r="Q12043">
        <v>158.9</v>
      </c>
      <c r="R12043">
        <v>159.4</v>
      </c>
      <c r="S12043">
        <v>158.5</v>
      </c>
      <c r="T12043">
        <v>159.1</v>
      </c>
    </row>
    <row r="12044" spans="1:20" x14ac:dyDescent="0.35">
      <c r="A12044">
        <f t="shared" si="367"/>
        <v>12044</v>
      </c>
      <c r="B12044" s="3" t="s">
        <v>101</v>
      </c>
      <c r="C12044" s="3" t="s">
        <v>75</v>
      </c>
      <c r="D12044" s="3" t="s">
        <v>68</v>
      </c>
      <c r="E12044">
        <v>2012</v>
      </c>
      <c r="F12044" s="3" t="s">
        <v>804</v>
      </c>
      <c r="G12044">
        <v>159</v>
      </c>
      <c r="H12044">
        <v>158.69999999999999</v>
      </c>
      <c r="I12044">
        <v>158.9</v>
      </c>
      <c r="J12044">
        <v>158.4</v>
      </c>
      <c r="K12044">
        <v>158.4</v>
      </c>
      <c r="L12044">
        <v>158.69999999999999</v>
      </c>
      <c r="M12044">
        <v>158.69999999999999</v>
      </c>
      <c r="N12044">
        <v>159.30000000000001</v>
      </c>
      <c r="O12044">
        <v>158.30000000000001</v>
      </c>
      <c r="P12044">
        <v>158.1</v>
      </c>
      <c r="Q12044">
        <v>158</v>
      </c>
      <c r="R12044">
        <v>159</v>
      </c>
      <c r="S12044">
        <v>158.6</v>
      </c>
      <c r="T12044">
        <v>159.19999999999999</v>
      </c>
    </row>
    <row r="12045" spans="1:20" x14ac:dyDescent="0.35">
      <c r="A12045">
        <f t="shared" si="367"/>
        <v>12045</v>
      </c>
      <c r="B12045" s="3" t="s">
        <v>101</v>
      </c>
      <c r="C12045" s="3" t="s">
        <v>75</v>
      </c>
      <c r="D12045" s="3" t="s">
        <v>68</v>
      </c>
      <c r="E12045">
        <v>2013</v>
      </c>
      <c r="F12045" s="3" t="s">
        <v>805</v>
      </c>
      <c r="G12045">
        <v>158.30000000000001</v>
      </c>
      <c r="H12045">
        <v>158.5</v>
      </c>
      <c r="I12045">
        <v>159.6</v>
      </c>
      <c r="J12045">
        <v>159</v>
      </c>
      <c r="K12045">
        <v>159.19999999999999</v>
      </c>
      <c r="L12045">
        <v>158</v>
      </c>
      <c r="M12045">
        <v>157.9</v>
      </c>
      <c r="N12045">
        <v>158.69999999999999</v>
      </c>
      <c r="O12045">
        <v>158.6</v>
      </c>
      <c r="P12045">
        <v>158.69999999999999</v>
      </c>
      <c r="Q12045">
        <v>158.6</v>
      </c>
      <c r="R12045">
        <v>158</v>
      </c>
      <c r="S12045">
        <v>158.5</v>
      </c>
      <c r="T12045">
        <v>158.9</v>
      </c>
    </row>
    <row r="12046" spans="1:20" x14ac:dyDescent="0.35">
      <c r="A12046">
        <f t="shared" si="367"/>
        <v>12046</v>
      </c>
      <c r="B12046" s="3" t="s">
        <v>101</v>
      </c>
      <c r="C12046" s="3" t="s">
        <v>75</v>
      </c>
      <c r="D12046" s="3" t="s">
        <v>68</v>
      </c>
      <c r="E12046">
        <v>2014</v>
      </c>
      <c r="F12046" s="3" t="s">
        <v>806</v>
      </c>
      <c r="G12046">
        <v>158.5</v>
      </c>
      <c r="H12046">
        <v>158.30000000000001</v>
      </c>
      <c r="I12046">
        <v>159</v>
      </c>
      <c r="J12046">
        <v>159.30000000000001</v>
      </c>
      <c r="K12046">
        <v>158.5</v>
      </c>
      <c r="L12046">
        <v>158.69999999999999</v>
      </c>
      <c r="M12046">
        <v>159</v>
      </c>
      <c r="N12046">
        <v>158.69999999999999</v>
      </c>
      <c r="O12046">
        <v>158.69999999999999</v>
      </c>
      <c r="P12046">
        <v>158.9</v>
      </c>
      <c r="Q12046">
        <v>157.4</v>
      </c>
      <c r="R12046">
        <v>159.6</v>
      </c>
      <c r="S12046">
        <v>158.4</v>
      </c>
      <c r="T12046">
        <v>159.1</v>
      </c>
    </row>
    <row r="12047" spans="1:20" x14ac:dyDescent="0.35">
      <c r="A12047">
        <f t="shared" si="367"/>
        <v>12047</v>
      </c>
      <c r="B12047" s="3" t="s">
        <v>101</v>
      </c>
      <c r="C12047" s="3" t="s">
        <v>75</v>
      </c>
      <c r="D12047" s="3" t="s">
        <v>68</v>
      </c>
      <c r="E12047">
        <v>2015</v>
      </c>
      <c r="F12047" s="3" t="s">
        <v>807</v>
      </c>
      <c r="G12047">
        <v>158.6</v>
      </c>
      <c r="H12047">
        <v>159.30000000000001</v>
      </c>
      <c r="I12047">
        <v>158.69999999999999</v>
      </c>
      <c r="J12047">
        <v>158.6</v>
      </c>
      <c r="K12047">
        <v>158.5</v>
      </c>
      <c r="L12047">
        <v>158.30000000000001</v>
      </c>
      <c r="M12047">
        <v>158.9</v>
      </c>
      <c r="N12047">
        <v>158.69999999999999</v>
      </c>
      <c r="O12047">
        <v>159.5</v>
      </c>
      <c r="P12047">
        <v>158.69999999999999</v>
      </c>
      <c r="Q12047">
        <v>158.6</v>
      </c>
      <c r="R12047">
        <v>158.30000000000001</v>
      </c>
      <c r="S12047">
        <v>158.6</v>
      </c>
      <c r="T12047">
        <v>159.19999999999999</v>
      </c>
    </row>
    <row r="12048" spans="1:20" x14ac:dyDescent="0.35">
      <c r="A12048">
        <f t="shared" si="367"/>
        <v>12048</v>
      </c>
      <c r="B12048" s="3" t="s">
        <v>101</v>
      </c>
      <c r="C12048" s="3" t="s">
        <v>75</v>
      </c>
      <c r="D12048" s="3" t="s">
        <v>68</v>
      </c>
      <c r="E12048">
        <v>2016</v>
      </c>
      <c r="F12048" s="3" t="s">
        <v>808</v>
      </c>
      <c r="G12048">
        <v>158.9</v>
      </c>
      <c r="H12048">
        <v>158.9</v>
      </c>
      <c r="I12048">
        <v>159.19999999999999</v>
      </c>
      <c r="J12048">
        <v>159.30000000000001</v>
      </c>
      <c r="K12048">
        <v>158.9</v>
      </c>
      <c r="L12048">
        <v>159.19999999999999</v>
      </c>
      <c r="M12048">
        <v>159</v>
      </c>
      <c r="N12048">
        <v>159.69999999999999</v>
      </c>
      <c r="O12048">
        <v>158.9</v>
      </c>
      <c r="P12048">
        <v>158.19999999999999</v>
      </c>
      <c r="Q12048">
        <v>158.9</v>
      </c>
      <c r="R12048">
        <v>159.4</v>
      </c>
      <c r="S12048">
        <v>159.1</v>
      </c>
      <c r="T12048">
        <v>159.19999999999999</v>
      </c>
    </row>
    <row r="12049" spans="1:20" x14ac:dyDescent="0.35">
      <c r="A12049">
        <f t="shared" si="367"/>
        <v>12049</v>
      </c>
      <c r="B12049" s="3" t="s">
        <v>101</v>
      </c>
      <c r="C12049" s="3" t="s">
        <v>75</v>
      </c>
      <c r="D12049" s="3" t="s">
        <v>68</v>
      </c>
      <c r="E12049">
        <v>2017</v>
      </c>
      <c r="F12049" s="3" t="s">
        <v>809</v>
      </c>
      <c r="G12049">
        <v>158.5</v>
      </c>
      <c r="H12049">
        <v>158.9</v>
      </c>
      <c r="I12049">
        <v>159.19999999999999</v>
      </c>
      <c r="J12049">
        <v>158.9</v>
      </c>
      <c r="K12049">
        <v>158.5</v>
      </c>
      <c r="L12049">
        <v>157.4</v>
      </c>
      <c r="M12049">
        <v>159.19999999999999</v>
      </c>
      <c r="N12049">
        <v>158.9</v>
      </c>
      <c r="O12049">
        <v>157.19999999999999</v>
      </c>
      <c r="P12049">
        <v>157.6</v>
      </c>
      <c r="Q12049">
        <v>158.4</v>
      </c>
      <c r="R12049">
        <v>158.6</v>
      </c>
      <c r="S12049">
        <v>158.9</v>
      </c>
      <c r="T12049">
        <v>159.30000000000001</v>
      </c>
    </row>
    <row r="12050" spans="1:20" x14ac:dyDescent="0.35">
      <c r="A12050">
        <f t="shared" si="367"/>
        <v>12050</v>
      </c>
      <c r="B12050" s="3" t="s">
        <v>101</v>
      </c>
      <c r="C12050" s="3" t="s">
        <v>75</v>
      </c>
      <c r="D12050" s="3" t="s">
        <v>68</v>
      </c>
      <c r="E12050">
        <v>2018</v>
      </c>
      <c r="F12050" s="3" t="s">
        <v>810</v>
      </c>
      <c r="G12050">
        <v>158.4</v>
      </c>
      <c r="H12050">
        <v>158.9</v>
      </c>
      <c r="I12050">
        <v>159</v>
      </c>
      <c r="J12050">
        <v>158.30000000000001</v>
      </c>
      <c r="K12050">
        <v>159.19999999999999</v>
      </c>
      <c r="L12050">
        <v>158.6</v>
      </c>
      <c r="M12050">
        <v>158.5</v>
      </c>
      <c r="N12050">
        <v>158.30000000000001</v>
      </c>
      <c r="O12050">
        <v>157.19999999999999</v>
      </c>
      <c r="P12050">
        <v>158.19999999999999</v>
      </c>
      <c r="Q12050">
        <v>158.69999999999999</v>
      </c>
      <c r="R12050">
        <v>158.6</v>
      </c>
      <c r="S12050">
        <v>158.30000000000001</v>
      </c>
      <c r="T12050">
        <v>158.69999999999999</v>
      </c>
    </row>
    <row r="12051" spans="1:20" x14ac:dyDescent="0.35">
      <c r="A12051">
        <f t="shared" si="367"/>
        <v>12051</v>
      </c>
      <c r="B12051" s="3" t="s">
        <v>101</v>
      </c>
      <c r="C12051" s="3" t="s">
        <v>75</v>
      </c>
      <c r="D12051" s="3" t="s">
        <v>68</v>
      </c>
      <c r="E12051">
        <v>2019</v>
      </c>
      <c r="F12051" s="3" t="s">
        <v>811</v>
      </c>
      <c r="G12051">
        <v>158.5</v>
      </c>
      <c r="H12051">
        <v>159.1</v>
      </c>
      <c r="I12051">
        <v>159.5</v>
      </c>
      <c r="J12051">
        <v>158.80000000000001</v>
      </c>
      <c r="K12051">
        <v>159.30000000000001</v>
      </c>
      <c r="L12051">
        <v>158.1</v>
      </c>
      <c r="M12051">
        <v>158.5</v>
      </c>
      <c r="N12051">
        <v>159.19999999999999</v>
      </c>
      <c r="O12051">
        <v>158.6</v>
      </c>
      <c r="P12051">
        <v>158.9</v>
      </c>
      <c r="Q12051">
        <v>158.69999999999999</v>
      </c>
      <c r="R12051">
        <v>158.5</v>
      </c>
      <c r="S12051">
        <v>159.19999999999999</v>
      </c>
      <c r="T12051">
        <v>159.30000000000001</v>
      </c>
    </row>
    <row r="12052" spans="1:20" x14ac:dyDescent="0.35">
      <c r="A12052">
        <f t="shared" si="367"/>
        <v>12052</v>
      </c>
      <c r="B12052" s="3" t="s">
        <v>101</v>
      </c>
      <c r="C12052" s="3" t="s">
        <v>77</v>
      </c>
      <c r="D12052" s="3" t="s">
        <v>68</v>
      </c>
      <c r="E12052">
        <v>2010</v>
      </c>
      <c r="F12052" s="3" t="s">
        <v>812</v>
      </c>
      <c r="G12052">
        <v>485.7</v>
      </c>
      <c r="H12052">
        <v>633.6</v>
      </c>
      <c r="I12052">
        <v>742.1</v>
      </c>
      <c r="J12052">
        <v>675.9</v>
      </c>
      <c r="K12052">
        <v>670.5</v>
      </c>
      <c r="L12052">
        <v>615.9</v>
      </c>
      <c r="M12052">
        <v>477.8</v>
      </c>
      <c r="N12052">
        <v>493.5</v>
      </c>
      <c r="O12052">
        <v>645.70000000000005</v>
      </c>
      <c r="P12052">
        <v>1095.4000000000001</v>
      </c>
      <c r="Q12052">
        <v>588.20000000000005</v>
      </c>
      <c r="R12052">
        <v>399.4</v>
      </c>
      <c r="S12052">
        <v>361.9</v>
      </c>
      <c r="T12052">
        <v>481</v>
      </c>
    </row>
    <row r="12053" spans="1:20" x14ac:dyDescent="0.35">
      <c r="A12053">
        <f t="shared" si="367"/>
        <v>12053</v>
      </c>
      <c r="B12053" s="3" t="s">
        <v>101</v>
      </c>
      <c r="C12053" s="3" t="s">
        <v>77</v>
      </c>
      <c r="D12053" s="3" t="s">
        <v>68</v>
      </c>
      <c r="E12053">
        <v>2011</v>
      </c>
      <c r="F12053" s="3" t="s">
        <v>813</v>
      </c>
      <c r="G12053">
        <v>567.79999999999995</v>
      </c>
      <c r="H12053">
        <v>694.4</v>
      </c>
      <c r="I12053">
        <v>805.5</v>
      </c>
      <c r="J12053">
        <v>1145.3</v>
      </c>
      <c r="K12053">
        <v>1224.5999999999999</v>
      </c>
      <c r="L12053">
        <v>1243.3</v>
      </c>
      <c r="M12053">
        <v>1146</v>
      </c>
      <c r="N12053">
        <v>855.4</v>
      </c>
      <c r="O12053">
        <v>1131.2</v>
      </c>
      <c r="P12053">
        <v>1282.5999999999999</v>
      </c>
      <c r="Q12053">
        <v>1043.5999999999999</v>
      </c>
      <c r="R12053">
        <v>660</v>
      </c>
      <c r="S12053">
        <v>604.6</v>
      </c>
      <c r="T12053">
        <v>674</v>
      </c>
    </row>
    <row r="12054" spans="1:20" x14ac:dyDescent="0.35">
      <c r="A12054">
        <f t="shared" si="367"/>
        <v>12054</v>
      </c>
      <c r="B12054" s="3" t="s">
        <v>101</v>
      </c>
      <c r="C12054" s="3" t="s">
        <v>77</v>
      </c>
      <c r="D12054" s="3" t="s">
        <v>68</v>
      </c>
      <c r="E12054">
        <v>2012</v>
      </c>
      <c r="F12054" s="3" t="s">
        <v>814</v>
      </c>
      <c r="G12054">
        <v>658.1</v>
      </c>
      <c r="H12054">
        <v>736.4</v>
      </c>
      <c r="I12054">
        <v>794.9</v>
      </c>
      <c r="J12054">
        <v>849.7</v>
      </c>
      <c r="K12054">
        <v>826.5</v>
      </c>
      <c r="L12054">
        <v>1093.5999999999999</v>
      </c>
      <c r="M12054">
        <v>1036.3</v>
      </c>
      <c r="N12054">
        <v>1122.8</v>
      </c>
      <c r="O12054">
        <v>1134.3</v>
      </c>
      <c r="P12054">
        <v>1075</v>
      </c>
      <c r="Q12054">
        <v>1030.4000000000001</v>
      </c>
      <c r="R12054">
        <v>710.2</v>
      </c>
      <c r="S12054">
        <v>578.70000000000005</v>
      </c>
      <c r="T12054">
        <v>644.1</v>
      </c>
    </row>
    <row r="12055" spans="1:20" x14ac:dyDescent="0.35">
      <c r="A12055">
        <f t="shared" si="367"/>
        <v>12055</v>
      </c>
      <c r="B12055" s="3" t="s">
        <v>101</v>
      </c>
      <c r="C12055" s="3" t="s">
        <v>77</v>
      </c>
      <c r="D12055" s="3" t="s">
        <v>68</v>
      </c>
      <c r="E12055">
        <v>2013</v>
      </c>
      <c r="F12055" s="3" t="s">
        <v>815</v>
      </c>
      <c r="G12055">
        <v>528.79999999999995</v>
      </c>
      <c r="H12055">
        <v>740.2</v>
      </c>
      <c r="I12055">
        <v>1026.3</v>
      </c>
      <c r="J12055">
        <v>1040.5</v>
      </c>
      <c r="K12055">
        <v>835.1</v>
      </c>
      <c r="L12055">
        <v>727.5</v>
      </c>
      <c r="M12055">
        <v>1011.1</v>
      </c>
      <c r="N12055">
        <v>748.5</v>
      </c>
      <c r="O12055">
        <v>952.7</v>
      </c>
      <c r="P12055">
        <v>801</v>
      </c>
      <c r="Q12055">
        <v>669.6</v>
      </c>
      <c r="R12055">
        <v>506.1</v>
      </c>
      <c r="S12055">
        <v>436.8</v>
      </c>
      <c r="T12055">
        <v>549.20000000000005</v>
      </c>
    </row>
    <row r="12056" spans="1:20" x14ac:dyDescent="0.35">
      <c r="A12056">
        <f t="shared" si="367"/>
        <v>12056</v>
      </c>
      <c r="B12056" s="3" t="s">
        <v>101</v>
      </c>
      <c r="C12056" s="3" t="s">
        <v>77</v>
      </c>
      <c r="D12056" s="3" t="s">
        <v>68</v>
      </c>
      <c r="E12056">
        <v>2014</v>
      </c>
      <c r="F12056" s="3" t="s">
        <v>816</v>
      </c>
      <c r="G12056">
        <v>608.4</v>
      </c>
      <c r="H12056">
        <v>673.6</v>
      </c>
      <c r="I12056">
        <v>766</v>
      </c>
      <c r="J12056">
        <v>770.5</v>
      </c>
      <c r="K12056">
        <v>734.8</v>
      </c>
      <c r="L12056">
        <v>1240.8</v>
      </c>
      <c r="M12056">
        <v>1052.3</v>
      </c>
      <c r="N12056">
        <v>807</v>
      </c>
      <c r="O12056">
        <v>1047.0999999999999</v>
      </c>
      <c r="P12056">
        <v>904.1</v>
      </c>
      <c r="Q12056">
        <v>693.6</v>
      </c>
      <c r="R12056">
        <v>519.9</v>
      </c>
      <c r="S12056">
        <v>451.3</v>
      </c>
      <c r="T12056">
        <v>503.4</v>
      </c>
    </row>
    <row r="12057" spans="1:20" x14ac:dyDescent="0.35">
      <c r="A12057">
        <f t="shared" si="367"/>
        <v>12057</v>
      </c>
      <c r="B12057" s="3" t="s">
        <v>101</v>
      </c>
      <c r="C12057" s="3" t="s">
        <v>77</v>
      </c>
      <c r="D12057" s="3" t="s">
        <v>68</v>
      </c>
      <c r="E12057">
        <v>2015</v>
      </c>
      <c r="F12057" s="3" t="s">
        <v>817</v>
      </c>
      <c r="G12057">
        <v>534</v>
      </c>
      <c r="H12057">
        <v>731.5</v>
      </c>
      <c r="I12057">
        <v>956.4</v>
      </c>
      <c r="J12057">
        <v>1130</v>
      </c>
      <c r="K12057">
        <v>1321.2</v>
      </c>
      <c r="L12057">
        <v>1109.3</v>
      </c>
      <c r="M12057">
        <v>926.9</v>
      </c>
      <c r="N12057">
        <v>506.8</v>
      </c>
      <c r="O12057">
        <v>614</v>
      </c>
      <c r="P12057">
        <v>507.4</v>
      </c>
      <c r="Q12057">
        <v>429</v>
      </c>
      <c r="R12057">
        <v>424.2</v>
      </c>
      <c r="S12057">
        <v>434.3</v>
      </c>
      <c r="T12057">
        <v>538.29999999999995</v>
      </c>
    </row>
    <row r="12058" spans="1:20" x14ac:dyDescent="0.35">
      <c r="A12058">
        <f t="shared" si="367"/>
        <v>12058</v>
      </c>
      <c r="B12058" s="3" t="s">
        <v>101</v>
      </c>
      <c r="C12058" s="3" t="s">
        <v>77</v>
      </c>
      <c r="D12058" s="3" t="s">
        <v>68</v>
      </c>
      <c r="E12058">
        <v>2016</v>
      </c>
      <c r="F12058" s="3" t="s">
        <v>818</v>
      </c>
      <c r="G12058">
        <v>522.20000000000005</v>
      </c>
      <c r="H12058">
        <v>716.9</v>
      </c>
      <c r="I12058">
        <v>783.5</v>
      </c>
      <c r="J12058">
        <v>857.1</v>
      </c>
      <c r="K12058">
        <v>986.6</v>
      </c>
      <c r="L12058">
        <v>1160.5</v>
      </c>
      <c r="M12058">
        <v>1056.4000000000001</v>
      </c>
      <c r="N12058">
        <v>1030.8</v>
      </c>
      <c r="O12058">
        <v>810.7</v>
      </c>
      <c r="P12058">
        <v>643</v>
      </c>
      <c r="Q12058">
        <v>495.7</v>
      </c>
      <c r="R12058">
        <v>428.3</v>
      </c>
      <c r="S12058">
        <v>389.3</v>
      </c>
      <c r="T12058">
        <v>508.5</v>
      </c>
    </row>
    <row r="12059" spans="1:20" x14ac:dyDescent="0.35">
      <c r="A12059">
        <f t="shared" si="367"/>
        <v>12059</v>
      </c>
      <c r="B12059" s="3" t="s">
        <v>101</v>
      </c>
      <c r="C12059" s="3" t="s">
        <v>77</v>
      </c>
      <c r="D12059" s="3" t="s">
        <v>68</v>
      </c>
      <c r="E12059">
        <v>2017</v>
      </c>
      <c r="F12059" s="3" t="s">
        <v>819</v>
      </c>
      <c r="G12059">
        <v>622.1</v>
      </c>
      <c r="H12059">
        <v>813.4</v>
      </c>
      <c r="I12059">
        <v>900</v>
      </c>
      <c r="J12059">
        <v>1023.4</v>
      </c>
      <c r="K12059">
        <v>1032.8</v>
      </c>
      <c r="L12059">
        <v>1060.9000000000001</v>
      </c>
      <c r="M12059">
        <v>935.5</v>
      </c>
      <c r="N12059">
        <v>967.5</v>
      </c>
      <c r="O12059">
        <v>904.7</v>
      </c>
      <c r="P12059">
        <v>1036.9000000000001</v>
      </c>
      <c r="Q12059">
        <v>591.5</v>
      </c>
      <c r="R12059">
        <v>444.8</v>
      </c>
      <c r="S12059">
        <v>386.8</v>
      </c>
      <c r="T12059">
        <v>621.29999999999995</v>
      </c>
    </row>
    <row r="12060" spans="1:20" x14ac:dyDescent="0.35">
      <c r="A12060">
        <f t="shared" si="367"/>
        <v>12060</v>
      </c>
      <c r="B12060" s="3" t="s">
        <v>101</v>
      </c>
      <c r="C12060" s="3" t="s">
        <v>77</v>
      </c>
      <c r="D12060" s="3" t="s">
        <v>68</v>
      </c>
      <c r="E12060">
        <v>2018</v>
      </c>
      <c r="F12060" s="3" t="s">
        <v>820</v>
      </c>
      <c r="G12060">
        <v>515.29999999999995</v>
      </c>
      <c r="H12060">
        <v>686.9</v>
      </c>
      <c r="I12060">
        <v>877.1</v>
      </c>
      <c r="J12060">
        <v>1138.4000000000001</v>
      </c>
      <c r="K12060">
        <v>1294.5</v>
      </c>
      <c r="L12060">
        <v>1111.9000000000001</v>
      </c>
      <c r="M12060">
        <v>915.6</v>
      </c>
      <c r="N12060">
        <v>1050.9000000000001</v>
      </c>
      <c r="O12060">
        <v>981.7</v>
      </c>
      <c r="P12060">
        <v>888.4</v>
      </c>
      <c r="Q12060">
        <v>562.4</v>
      </c>
      <c r="R12060">
        <v>442.3</v>
      </c>
      <c r="S12060">
        <v>417.4</v>
      </c>
      <c r="T12060">
        <v>525.5</v>
      </c>
    </row>
    <row r="12061" spans="1:20" x14ac:dyDescent="0.35">
      <c r="A12061">
        <f t="shared" si="367"/>
        <v>12061</v>
      </c>
      <c r="B12061" s="3" t="s">
        <v>101</v>
      </c>
      <c r="C12061" s="3" t="s">
        <v>77</v>
      </c>
      <c r="D12061" s="3" t="s">
        <v>68</v>
      </c>
      <c r="E12061">
        <v>2019</v>
      </c>
      <c r="F12061" s="3" t="s">
        <v>821</v>
      </c>
      <c r="G12061">
        <v>510.6</v>
      </c>
      <c r="H12061">
        <v>723.4</v>
      </c>
      <c r="I12061">
        <v>728.2</v>
      </c>
      <c r="J12061">
        <v>785.2</v>
      </c>
      <c r="K12061">
        <v>799.3</v>
      </c>
      <c r="L12061">
        <v>834.5</v>
      </c>
      <c r="M12061">
        <v>926.6</v>
      </c>
      <c r="N12061">
        <v>808</v>
      </c>
      <c r="O12061">
        <v>908.1</v>
      </c>
      <c r="P12061">
        <v>716.3</v>
      </c>
      <c r="Q12061">
        <v>441.1</v>
      </c>
      <c r="R12061">
        <v>441.4</v>
      </c>
      <c r="S12061">
        <v>370</v>
      </c>
      <c r="T12061">
        <v>485.7</v>
      </c>
    </row>
    <row r="12062" spans="1:20" x14ac:dyDescent="0.35">
      <c r="A12062">
        <f t="shared" si="367"/>
        <v>12062</v>
      </c>
      <c r="B12062" s="3" t="s">
        <v>101</v>
      </c>
      <c r="C12062" s="3" t="s">
        <v>95</v>
      </c>
      <c r="D12062" s="3" t="s">
        <v>68</v>
      </c>
      <c r="E12062">
        <v>2010</v>
      </c>
      <c r="F12062" s="3" t="s">
        <v>822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15.7</v>
      </c>
      <c r="N12062">
        <v>57.7</v>
      </c>
      <c r="O12062">
        <v>74.5</v>
      </c>
      <c r="P12062">
        <v>118.9</v>
      </c>
      <c r="Q12062">
        <v>68.2</v>
      </c>
      <c r="R12062">
        <v>46.9</v>
      </c>
      <c r="S12062">
        <v>41.6</v>
      </c>
      <c r="T12062">
        <v>0</v>
      </c>
    </row>
    <row r="12063" spans="1:20" x14ac:dyDescent="0.35">
      <c r="A12063">
        <f t="shared" si="367"/>
        <v>12063</v>
      </c>
      <c r="B12063" s="3" t="s">
        <v>101</v>
      </c>
      <c r="C12063" s="3" t="s">
        <v>95</v>
      </c>
      <c r="D12063" s="3" t="s">
        <v>68</v>
      </c>
      <c r="E12063">
        <v>2011</v>
      </c>
      <c r="F12063" s="3" t="s">
        <v>823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1</v>
      </c>
      <c r="M12063">
        <v>104</v>
      </c>
      <c r="N12063">
        <v>99.8</v>
      </c>
      <c r="O12063">
        <v>162</v>
      </c>
      <c r="P12063">
        <v>216.3</v>
      </c>
      <c r="Q12063">
        <v>119.6</v>
      </c>
      <c r="R12063">
        <v>75.599999999999994</v>
      </c>
      <c r="S12063">
        <v>68.900000000000006</v>
      </c>
      <c r="T12063">
        <v>0</v>
      </c>
    </row>
    <row r="12064" spans="1:20" x14ac:dyDescent="0.35">
      <c r="A12064">
        <f t="shared" si="367"/>
        <v>12064</v>
      </c>
      <c r="B12064" s="3" t="s">
        <v>101</v>
      </c>
      <c r="C12064" s="3" t="s">
        <v>95</v>
      </c>
      <c r="D12064" s="3" t="s">
        <v>68</v>
      </c>
      <c r="E12064">
        <v>2012</v>
      </c>
      <c r="F12064" s="3" t="s">
        <v>824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6.2</v>
      </c>
      <c r="M12064">
        <v>106.1</v>
      </c>
      <c r="N12064">
        <v>134.1</v>
      </c>
      <c r="O12064">
        <v>130.19999999999999</v>
      </c>
      <c r="P12064">
        <v>137.80000000000001</v>
      </c>
      <c r="Q12064">
        <v>121.3</v>
      </c>
      <c r="R12064">
        <v>81.099999999999994</v>
      </c>
      <c r="S12064">
        <v>66.099999999999994</v>
      </c>
      <c r="T12064">
        <v>0</v>
      </c>
    </row>
    <row r="12065" spans="1:20" x14ac:dyDescent="0.35">
      <c r="A12065">
        <f t="shared" si="367"/>
        <v>12065</v>
      </c>
      <c r="B12065" s="3" t="s">
        <v>101</v>
      </c>
      <c r="C12065" s="3" t="s">
        <v>95</v>
      </c>
      <c r="D12065" s="3" t="s">
        <v>68</v>
      </c>
      <c r="E12065">
        <v>2013</v>
      </c>
      <c r="F12065" s="3" t="s">
        <v>825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49.1</v>
      </c>
      <c r="N12065">
        <v>84.6</v>
      </c>
      <c r="O12065">
        <v>104.6</v>
      </c>
      <c r="P12065">
        <v>90.7</v>
      </c>
      <c r="Q12065">
        <v>75.5</v>
      </c>
      <c r="R12065">
        <v>58</v>
      </c>
      <c r="S12065">
        <v>50.2</v>
      </c>
      <c r="T12065">
        <v>0.1</v>
      </c>
    </row>
    <row r="12066" spans="1:20" x14ac:dyDescent="0.35">
      <c r="A12066">
        <f t="shared" si="367"/>
        <v>12066</v>
      </c>
      <c r="B12066" s="3" t="s">
        <v>101</v>
      </c>
      <c r="C12066" s="3" t="s">
        <v>95</v>
      </c>
      <c r="D12066" s="3" t="s">
        <v>68</v>
      </c>
      <c r="E12066">
        <v>2014</v>
      </c>
      <c r="F12066" s="3" t="s">
        <v>826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5.3</v>
      </c>
      <c r="M12066">
        <v>36.1</v>
      </c>
      <c r="N12066">
        <v>104.7</v>
      </c>
      <c r="O12066">
        <v>109</v>
      </c>
      <c r="P12066">
        <v>104.5</v>
      </c>
      <c r="Q12066">
        <v>80</v>
      </c>
      <c r="R12066">
        <v>59.7</v>
      </c>
      <c r="S12066">
        <v>51.5</v>
      </c>
      <c r="T12066">
        <v>1.8</v>
      </c>
    </row>
    <row r="12067" spans="1:20" x14ac:dyDescent="0.35">
      <c r="A12067">
        <f t="shared" si="367"/>
        <v>12067</v>
      </c>
      <c r="B12067" s="3" t="s">
        <v>101</v>
      </c>
      <c r="C12067" s="3" t="s">
        <v>95</v>
      </c>
      <c r="D12067" s="3" t="s">
        <v>68</v>
      </c>
      <c r="E12067">
        <v>2015</v>
      </c>
      <c r="F12067" s="3" t="s">
        <v>827</v>
      </c>
      <c r="G12067">
        <v>0</v>
      </c>
      <c r="H12067">
        <v>0</v>
      </c>
      <c r="I12067">
        <v>0</v>
      </c>
      <c r="J12067">
        <v>0</v>
      </c>
      <c r="K12067">
        <v>1.3</v>
      </c>
      <c r="L12067">
        <v>0.7</v>
      </c>
      <c r="M12067">
        <v>29.7</v>
      </c>
      <c r="N12067">
        <v>57.1</v>
      </c>
      <c r="O12067">
        <v>68.7</v>
      </c>
      <c r="P12067">
        <v>57</v>
      </c>
      <c r="Q12067">
        <v>48.4</v>
      </c>
      <c r="R12067">
        <v>48.6</v>
      </c>
      <c r="S12067">
        <v>49.7</v>
      </c>
      <c r="T12067">
        <v>0</v>
      </c>
    </row>
    <row r="12068" spans="1:20" x14ac:dyDescent="0.35">
      <c r="A12068">
        <f t="shared" si="367"/>
        <v>12068</v>
      </c>
      <c r="B12068" s="3" t="s">
        <v>101</v>
      </c>
      <c r="C12068" s="3" t="s">
        <v>95</v>
      </c>
      <c r="D12068" s="3" t="s">
        <v>68</v>
      </c>
      <c r="E12068">
        <v>2016</v>
      </c>
      <c r="F12068" s="3" t="s">
        <v>828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0.3</v>
      </c>
      <c r="M12068">
        <v>44.4</v>
      </c>
      <c r="N12068">
        <v>117.4</v>
      </c>
      <c r="O12068">
        <v>92.9</v>
      </c>
      <c r="P12068">
        <v>72.7</v>
      </c>
      <c r="Q12068">
        <v>56.4</v>
      </c>
      <c r="R12068">
        <v>49</v>
      </c>
      <c r="S12068">
        <v>44.7</v>
      </c>
      <c r="T12068">
        <v>0</v>
      </c>
    </row>
    <row r="12069" spans="1:20" x14ac:dyDescent="0.35">
      <c r="A12069">
        <f t="shared" si="367"/>
        <v>12069</v>
      </c>
      <c r="B12069" s="3" t="s">
        <v>101</v>
      </c>
      <c r="C12069" s="3" t="s">
        <v>95</v>
      </c>
      <c r="D12069" s="3" t="s">
        <v>68</v>
      </c>
      <c r="E12069">
        <v>2017</v>
      </c>
      <c r="F12069" s="3" t="s">
        <v>829</v>
      </c>
      <c r="G12069">
        <v>0.8</v>
      </c>
      <c r="H12069">
        <v>0</v>
      </c>
      <c r="I12069">
        <v>0</v>
      </c>
      <c r="J12069">
        <v>0</v>
      </c>
      <c r="K12069">
        <v>27.5</v>
      </c>
      <c r="L12069">
        <v>136.80000000000001</v>
      </c>
      <c r="M12069">
        <v>217.1</v>
      </c>
      <c r="N12069">
        <v>173.6</v>
      </c>
      <c r="O12069">
        <v>227.7</v>
      </c>
      <c r="P12069">
        <v>157.1</v>
      </c>
      <c r="Q12069">
        <v>68.5</v>
      </c>
      <c r="R12069">
        <v>51.5</v>
      </c>
      <c r="S12069">
        <v>44.7</v>
      </c>
      <c r="T12069">
        <v>0</v>
      </c>
    </row>
    <row r="12070" spans="1:20" x14ac:dyDescent="0.35">
      <c r="A12070">
        <f t="shared" si="367"/>
        <v>12070</v>
      </c>
      <c r="B12070" s="3" t="s">
        <v>101</v>
      </c>
      <c r="C12070" s="3" t="s">
        <v>95</v>
      </c>
      <c r="D12070" s="3" t="s">
        <v>68</v>
      </c>
      <c r="E12070">
        <v>2018</v>
      </c>
      <c r="F12070" s="3" t="s">
        <v>830</v>
      </c>
      <c r="G12070">
        <v>0.8</v>
      </c>
      <c r="H12070">
        <v>0</v>
      </c>
      <c r="I12070">
        <v>0</v>
      </c>
      <c r="J12070">
        <v>0</v>
      </c>
      <c r="K12070">
        <v>6.2</v>
      </c>
      <c r="L12070">
        <v>1</v>
      </c>
      <c r="M12070">
        <v>72.099999999999994</v>
      </c>
      <c r="N12070">
        <v>92.3</v>
      </c>
      <c r="O12070">
        <v>243.2</v>
      </c>
      <c r="P12070">
        <v>103.5</v>
      </c>
      <c r="Q12070">
        <v>63.5</v>
      </c>
      <c r="R12070">
        <v>50.8</v>
      </c>
      <c r="S12070">
        <v>48.3</v>
      </c>
      <c r="T12070">
        <v>0</v>
      </c>
    </row>
    <row r="12071" spans="1:20" x14ac:dyDescent="0.35">
      <c r="A12071">
        <f t="shared" si="367"/>
        <v>12071</v>
      </c>
      <c r="B12071" s="3" t="s">
        <v>101</v>
      </c>
      <c r="C12071" s="3" t="s">
        <v>95</v>
      </c>
      <c r="D12071" s="3" t="s">
        <v>68</v>
      </c>
      <c r="E12071">
        <v>2019</v>
      </c>
      <c r="F12071" s="3" t="s">
        <v>831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2.7</v>
      </c>
      <c r="M12071">
        <v>55.4</v>
      </c>
      <c r="N12071">
        <v>113.9</v>
      </c>
      <c r="O12071">
        <v>109.1</v>
      </c>
      <c r="P12071">
        <v>82.1</v>
      </c>
      <c r="Q12071">
        <v>51</v>
      </c>
      <c r="R12071">
        <v>51</v>
      </c>
      <c r="S12071">
        <v>43.3</v>
      </c>
      <c r="T12071">
        <v>0</v>
      </c>
    </row>
    <row r="12072" spans="1:20" x14ac:dyDescent="0.35">
      <c r="A12072">
        <f t="shared" si="367"/>
        <v>12072</v>
      </c>
      <c r="B12072" s="3" t="s">
        <v>101</v>
      </c>
      <c r="C12072" s="3" t="s">
        <v>86</v>
      </c>
      <c r="D12072" s="3" t="s">
        <v>68</v>
      </c>
      <c r="E12072">
        <v>2010</v>
      </c>
      <c r="F12072" s="3" t="s">
        <v>832</v>
      </c>
      <c r="G12072">
        <v>78.599999999999994</v>
      </c>
      <c r="H12072">
        <v>103</v>
      </c>
      <c r="I12072">
        <v>120.4</v>
      </c>
      <c r="J12072">
        <v>109</v>
      </c>
      <c r="K12072">
        <v>108.4</v>
      </c>
      <c r="L12072">
        <v>98.3</v>
      </c>
      <c r="M12072">
        <v>91.9</v>
      </c>
      <c r="N12072">
        <v>138.4</v>
      </c>
      <c r="O12072">
        <v>181</v>
      </c>
      <c r="P12072">
        <v>310.39999999999998</v>
      </c>
      <c r="Q12072">
        <v>164.3</v>
      </c>
      <c r="R12072">
        <v>111.2</v>
      </c>
      <c r="S12072">
        <v>98.8</v>
      </c>
      <c r="T12072">
        <v>76.3</v>
      </c>
    </row>
    <row r="12073" spans="1:20" x14ac:dyDescent="0.35">
      <c r="A12073">
        <f t="shared" si="367"/>
        <v>12073</v>
      </c>
      <c r="B12073" s="3" t="s">
        <v>101</v>
      </c>
      <c r="C12073" s="3" t="s">
        <v>86</v>
      </c>
      <c r="D12073" s="3" t="s">
        <v>68</v>
      </c>
      <c r="E12073">
        <v>2011</v>
      </c>
      <c r="F12073" s="3" t="s">
        <v>833</v>
      </c>
      <c r="G12073">
        <v>89.8</v>
      </c>
      <c r="H12073">
        <v>110</v>
      </c>
      <c r="I12073">
        <v>127.7</v>
      </c>
      <c r="J12073">
        <v>188</v>
      </c>
      <c r="K12073">
        <v>199.4</v>
      </c>
      <c r="L12073">
        <v>207.5</v>
      </c>
      <c r="M12073">
        <v>304.60000000000002</v>
      </c>
      <c r="N12073">
        <v>243.3</v>
      </c>
      <c r="O12073">
        <v>366.4</v>
      </c>
      <c r="P12073">
        <v>455.8</v>
      </c>
      <c r="Q12073">
        <v>300.7</v>
      </c>
      <c r="R12073">
        <v>183.1</v>
      </c>
      <c r="S12073">
        <v>166.2</v>
      </c>
      <c r="T12073">
        <v>106.8</v>
      </c>
    </row>
    <row r="12074" spans="1:20" x14ac:dyDescent="0.35">
      <c r="A12074">
        <f t="shared" si="367"/>
        <v>12074</v>
      </c>
      <c r="B12074" s="3" t="s">
        <v>101</v>
      </c>
      <c r="C12074" s="3" t="s">
        <v>86</v>
      </c>
      <c r="D12074" s="3" t="s">
        <v>68</v>
      </c>
      <c r="E12074">
        <v>2012</v>
      </c>
      <c r="F12074" s="3" t="s">
        <v>834</v>
      </c>
      <c r="G12074">
        <v>103.6</v>
      </c>
      <c r="H12074">
        <v>116.5</v>
      </c>
      <c r="I12074">
        <v>125.7</v>
      </c>
      <c r="J12074">
        <v>134.69999999999999</v>
      </c>
      <c r="K12074">
        <v>131.30000000000001</v>
      </c>
      <c r="L12074">
        <v>186.1</v>
      </c>
      <c r="M12074">
        <v>282.2</v>
      </c>
      <c r="N12074">
        <v>329.6</v>
      </c>
      <c r="O12074">
        <v>328.1</v>
      </c>
      <c r="P12074">
        <v>324.2</v>
      </c>
      <c r="Q12074">
        <v>298.5</v>
      </c>
      <c r="R12074">
        <v>196.8</v>
      </c>
      <c r="S12074">
        <v>159.19999999999999</v>
      </c>
      <c r="T12074">
        <v>102.3</v>
      </c>
    </row>
    <row r="12075" spans="1:20" x14ac:dyDescent="0.35">
      <c r="A12075">
        <f t="shared" si="367"/>
        <v>12075</v>
      </c>
      <c r="B12075" s="3" t="s">
        <v>101</v>
      </c>
      <c r="C12075" s="3" t="s">
        <v>86</v>
      </c>
      <c r="D12075" s="3" t="s">
        <v>68</v>
      </c>
      <c r="E12075">
        <v>2013</v>
      </c>
      <c r="F12075" s="3" t="s">
        <v>835</v>
      </c>
      <c r="G12075">
        <v>83.7</v>
      </c>
      <c r="H12075">
        <v>116.6</v>
      </c>
      <c r="I12075">
        <v>164.6</v>
      </c>
      <c r="J12075">
        <v>167.9</v>
      </c>
      <c r="K12075">
        <v>132.4</v>
      </c>
      <c r="L12075">
        <v>115.7</v>
      </c>
      <c r="M12075">
        <v>217.2</v>
      </c>
      <c r="N12075">
        <v>207.7</v>
      </c>
      <c r="O12075">
        <v>265.3</v>
      </c>
      <c r="P12075">
        <v>222.5</v>
      </c>
      <c r="Q12075">
        <v>184.6</v>
      </c>
      <c r="R12075">
        <v>139</v>
      </c>
      <c r="S12075">
        <v>119.5</v>
      </c>
      <c r="T12075">
        <v>87</v>
      </c>
    </row>
    <row r="12076" spans="1:20" x14ac:dyDescent="0.35">
      <c r="A12076">
        <f t="shared" si="367"/>
        <v>12076</v>
      </c>
      <c r="B12076" s="3" t="s">
        <v>101</v>
      </c>
      <c r="C12076" s="3" t="s">
        <v>86</v>
      </c>
      <c r="D12076" s="3" t="s">
        <v>68</v>
      </c>
      <c r="E12076">
        <v>2014</v>
      </c>
      <c r="F12076" s="3" t="s">
        <v>836</v>
      </c>
      <c r="G12076">
        <v>95.1</v>
      </c>
      <c r="H12076">
        <v>106.2</v>
      </c>
      <c r="I12076">
        <v>121</v>
      </c>
      <c r="J12076">
        <v>122.6</v>
      </c>
      <c r="K12076">
        <v>116.7</v>
      </c>
      <c r="L12076">
        <v>211.9</v>
      </c>
      <c r="M12076">
        <v>210.4</v>
      </c>
      <c r="N12076">
        <v>238.7</v>
      </c>
      <c r="O12076">
        <v>288.3</v>
      </c>
      <c r="P12076">
        <v>257</v>
      </c>
      <c r="Q12076">
        <v>193.4</v>
      </c>
      <c r="R12076">
        <v>143.19999999999999</v>
      </c>
      <c r="S12076">
        <v>122.8</v>
      </c>
      <c r="T12076">
        <v>81.5</v>
      </c>
    </row>
    <row r="12077" spans="1:20" x14ac:dyDescent="0.35">
      <c r="A12077">
        <f t="shared" si="367"/>
        <v>12077</v>
      </c>
      <c r="B12077" s="3" t="s">
        <v>101</v>
      </c>
      <c r="C12077" s="3" t="s">
        <v>86</v>
      </c>
      <c r="D12077" s="3" t="s">
        <v>68</v>
      </c>
      <c r="E12077">
        <v>2015</v>
      </c>
      <c r="F12077" s="3" t="s">
        <v>837</v>
      </c>
      <c r="G12077">
        <v>83.7</v>
      </c>
      <c r="H12077">
        <v>115.4</v>
      </c>
      <c r="I12077">
        <v>152.69999999999999</v>
      </c>
      <c r="J12077">
        <v>183.2</v>
      </c>
      <c r="K12077">
        <v>220.8</v>
      </c>
      <c r="L12077">
        <v>183.1</v>
      </c>
      <c r="M12077">
        <v>182.9</v>
      </c>
      <c r="N12077">
        <v>137.80000000000001</v>
      </c>
      <c r="O12077">
        <v>166.6</v>
      </c>
      <c r="P12077">
        <v>137.5</v>
      </c>
      <c r="Q12077">
        <v>116</v>
      </c>
      <c r="R12077">
        <v>116.6</v>
      </c>
      <c r="S12077">
        <v>119.4</v>
      </c>
      <c r="T12077">
        <v>85.7</v>
      </c>
    </row>
    <row r="12078" spans="1:20" x14ac:dyDescent="0.35">
      <c r="A12078">
        <f t="shared" si="367"/>
        <v>12078</v>
      </c>
      <c r="B12078" s="3" t="s">
        <v>101</v>
      </c>
      <c r="C12078" s="3" t="s">
        <v>86</v>
      </c>
      <c r="D12078" s="3" t="s">
        <v>68</v>
      </c>
      <c r="E12078">
        <v>2016</v>
      </c>
      <c r="F12078" s="3" t="s">
        <v>838</v>
      </c>
      <c r="G12078">
        <v>81.599999999999994</v>
      </c>
      <c r="H12078">
        <v>112.3</v>
      </c>
      <c r="I12078">
        <v>124.1</v>
      </c>
      <c r="J12078">
        <v>137.19999999999999</v>
      </c>
      <c r="K12078">
        <v>160.30000000000001</v>
      </c>
      <c r="L12078">
        <v>191.4</v>
      </c>
      <c r="M12078">
        <v>221.3</v>
      </c>
      <c r="N12078">
        <v>296</v>
      </c>
      <c r="O12078">
        <v>227.7</v>
      </c>
      <c r="P12078">
        <v>176.8</v>
      </c>
      <c r="Q12078">
        <v>135.80000000000001</v>
      </c>
      <c r="R12078">
        <v>117.4</v>
      </c>
      <c r="S12078">
        <v>106.8</v>
      </c>
      <c r="T12078">
        <v>81.400000000000006</v>
      </c>
    </row>
    <row r="12079" spans="1:20" x14ac:dyDescent="0.35">
      <c r="A12079">
        <f t="shared" si="367"/>
        <v>12079</v>
      </c>
      <c r="B12079" s="3" t="s">
        <v>101</v>
      </c>
      <c r="C12079" s="3" t="s">
        <v>86</v>
      </c>
      <c r="D12079" s="3" t="s">
        <v>68</v>
      </c>
      <c r="E12079">
        <v>2017</v>
      </c>
      <c r="F12079" s="3" t="s">
        <v>839</v>
      </c>
      <c r="G12079">
        <v>100</v>
      </c>
      <c r="H12079">
        <v>129.4</v>
      </c>
      <c r="I12079">
        <v>143.9</v>
      </c>
      <c r="J12079">
        <v>163.9</v>
      </c>
      <c r="K12079">
        <v>199.7</v>
      </c>
      <c r="L12079">
        <v>326.2</v>
      </c>
      <c r="M12079">
        <v>383.1</v>
      </c>
      <c r="N12079">
        <v>341.2</v>
      </c>
      <c r="O12079">
        <v>389.7</v>
      </c>
      <c r="P12079">
        <v>340.3</v>
      </c>
      <c r="Q12079">
        <v>165.5</v>
      </c>
      <c r="R12079">
        <v>122.9</v>
      </c>
      <c r="S12079">
        <v>106.1</v>
      </c>
      <c r="T12079">
        <v>100</v>
      </c>
    </row>
    <row r="12080" spans="1:20" x14ac:dyDescent="0.35">
      <c r="A12080">
        <f t="shared" si="367"/>
        <v>12080</v>
      </c>
      <c r="B12080" s="3" t="s">
        <v>101</v>
      </c>
      <c r="C12080" s="3" t="s">
        <v>86</v>
      </c>
      <c r="D12080" s="3" t="s">
        <v>68</v>
      </c>
      <c r="E12080">
        <v>2018</v>
      </c>
      <c r="F12080" s="3" t="s">
        <v>840</v>
      </c>
      <c r="G12080">
        <v>82.8</v>
      </c>
      <c r="H12080">
        <v>108.5</v>
      </c>
      <c r="I12080">
        <v>139.30000000000001</v>
      </c>
      <c r="J12080">
        <v>184.8</v>
      </c>
      <c r="K12080">
        <v>222.5</v>
      </c>
      <c r="L12080">
        <v>184.1</v>
      </c>
      <c r="M12080">
        <v>223.7</v>
      </c>
      <c r="N12080">
        <v>270.10000000000002</v>
      </c>
      <c r="O12080">
        <v>421.6</v>
      </c>
      <c r="P12080">
        <v>252.6</v>
      </c>
      <c r="Q12080">
        <v>153</v>
      </c>
      <c r="R12080">
        <v>121.4</v>
      </c>
      <c r="S12080">
        <v>115.2</v>
      </c>
      <c r="T12080">
        <v>83.4</v>
      </c>
    </row>
    <row r="12081" spans="1:20" x14ac:dyDescent="0.35">
      <c r="A12081">
        <f t="shared" si="367"/>
        <v>12081</v>
      </c>
      <c r="B12081" s="3" t="s">
        <v>101</v>
      </c>
      <c r="C12081" s="3" t="s">
        <v>86</v>
      </c>
      <c r="D12081" s="3" t="s">
        <v>68</v>
      </c>
      <c r="E12081">
        <v>2019</v>
      </c>
      <c r="F12081" s="3" t="s">
        <v>841</v>
      </c>
      <c r="G12081">
        <v>80.3</v>
      </c>
      <c r="H12081">
        <v>114.3</v>
      </c>
      <c r="I12081">
        <v>114.7</v>
      </c>
      <c r="J12081">
        <v>125.1</v>
      </c>
      <c r="K12081">
        <v>129.19999999999999</v>
      </c>
      <c r="L12081">
        <v>137.5</v>
      </c>
      <c r="M12081">
        <v>208.8</v>
      </c>
      <c r="N12081">
        <v>248.9</v>
      </c>
      <c r="O12081">
        <v>261.89999999999998</v>
      </c>
      <c r="P12081">
        <v>199.4</v>
      </c>
      <c r="Q12081">
        <v>121.8</v>
      </c>
      <c r="R12081">
        <v>121.8</v>
      </c>
      <c r="S12081">
        <v>102.8</v>
      </c>
      <c r="T12081">
        <v>76.7</v>
      </c>
    </row>
    <row r="12082" spans="1:20" x14ac:dyDescent="0.35">
      <c r="A12082">
        <f t="shared" si="367"/>
        <v>12082</v>
      </c>
      <c r="B12082" s="3" t="s">
        <v>101</v>
      </c>
      <c r="C12082" s="3" t="s">
        <v>75</v>
      </c>
      <c r="D12082" s="3" t="s">
        <v>53</v>
      </c>
      <c r="E12082">
        <v>2010</v>
      </c>
      <c r="F12082" s="3" t="s">
        <v>842</v>
      </c>
      <c r="G12082">
        <v>569.70000000000005</v>
      </c>
      <c r="H12082">
        <v>570.5</v>
      </c>
      <c r="I12082">
        <v>569.4</v>
      </c>
      <c r="J12082">
        <v>565.4</v>
      </c>
      <c r="K12082">
        <v>567.70000000000005</v>
      </c>
      <c r="L12082">
        <v>569.6</v>
      </c>
      <c r="M12082">
        <v>568</v>
      </c>
      <c r="N12082">
        <v>566.29999999999995</v>
      </c>
      <c r="O12082">
        <v>571</v>
      </c>
      <c r="P12082">
        <v>570.70000000000005</v>
      </c>
      <c r="Q12082">
        <v>568.9</v>
      </c>
      <c r="R12082">
        <v>569.6</v>
      </c>
      <c r="S12082">
        <v>571.1</v>
      </c>
      <c r="T12082">
        <v>569.4</v>
      </c>
    </row>
    <row r="12083" spans="1:20" x14ac:dyDescent="0.35">
      <c r="A12083">
        <f t="shared" si="367"/>
        <v>12083</v>
      </c>
      <c r="B12083" s="3" t="s">
        <v>101</v>
      </c>
      <c r="C12083" s="3" t="s">
        <v>75</v>
      </c>
      <c r="D12083" s="3" t="s">
        <v>53</v>
      </c>
      <c r="E12083">
        <v>2011</v>
      </c>
      <c r="F12083" s="3" t="s">
        <v>843</v>
      </c>
      <c r="G12083">
        <v>566.79999999999995</v>
      </c>
      <c r="H12083">
        <v>571</v>
      </c>
      <c r="I12083">
        <v>568.70000000000005</v>
      </c>
      <c r="J12083">
        <v>571.29999999999995</v>
      </c>
      <c r="K12083">
        <v>571.1</v>
      </c>
      <c r="L12083">
        <v>571.4</v>
      </c>
      <c r="M12083">
        <v>571</v>
      </c>
      <c r="N12083">
        <v>570.1</v>
      </c>
      <c r="O12083">
        <v>570</v>
      </c>
      <c r="P12083">
        <v>571</v>
      </c>
      <c r="Q12083">
        <v>571.20000000000005</v>
      </c>
      <c r="R12083">
        <v>570.79999999999995</v>
      </c>
      <c r="S12083">
        <v>571.29999999999995</v>
      </c>
      <c r="T12083">
        <v>570.5</v>
      </c>
    </row>
    <row r="12084" spans="1:20" x14ac:dyDescent="0.35">
      <c r="A12084">
        <f t="shared" si="367"/>
        <v>12084</v>
      </c>
      <c r="B12084" s="3" t="s">
        <v>101</v>
      </c>
      <c r="C12084" s="3" t="s">
        <v>75</v>
      </c>
      <c r="D12084" s="3" t="s">
        <v>53</v>
      </c>
      <c r="E12084">
        <v>2012</v>
      </c>
      <c r="F12084" s="3" t="s">
        <v>844</v>
      </c>
      <c r="G12084">
        <v>568.6</v>
      </c>
      <c r="H12084">
        <v>567.70000000000005</v>
      </c>
      <c r="I12084">
        <v>567.20000000000005</v>
      </c>
      <c r="J12084">
        <v>569.29999999999995</v>
      </c>
      <c r="K12084">
        <v>568.1</v>
      </c>
      <c r="L12084">
        <v>570.9</v>
      </c>
      <c r="M12084">
        <v>569.5</v>
      </c>
      <c r="N12084">
        <v>571.4</v>
      </c>
      <c r="O12084">
        <v>570.20000000000005</v>
      </c>
      <c r="P12084">
        <v>567.29999999999995</v>
      </c>
      <c r="Q12084">
        <v>571.1</v>
      </c>
      <c r="R12084">
        <v>570.79999999999995</v>
      </c>
      <c r="S12084">
        <v>570.4</v>
      </c>
      <c r="T12084">
        <v>567.9</v>
      </c>
    </row>
    <row r="12085" spans="1:20" x14ac:dyDescent="0.35">
      <c r="A12085">
        <f t="shared" si="367"/>
        <v>12085</v>
      </c>
      <c r="B12085" s="3" t="s">
        <v>101</v>
      </c>
      <c r="C12085" s="3" t="s">
        <v>75</v>
      </c>
      <c r="D12085" s="3" t="s">
        <v>53</v>
      </c>
      <c r="E12085">
        <v>2013</v>
      </c>
      <c r="F12085" s="3" t="s">
        <v>845</v>
      </c>
      <c r="G12085">
        <v>569.6</v>
      </c>
      <c r="H12085">
        <v>571.4</v>
      </c>
      <c r="I12085">
        <v>571.29999999999995</v>
      </c>
      <c r="J12085">
        <v>571.1</v>
      </c>
      <c r="K12085">
        <v>570.79999999999995</v>
      </c>
      <c r="L12085">
        <v>568.79999999999995</v>
      </c>
      <c r="M12085">
        <v>568.9</v>
      </c>
      <c r="N12085">
        <v>570.70000000000005</v>
      </c>
      <c r="O12085">
        <v>569.70000000000005</v>
      </c>
      <c r="P12085">
        <v>570.9</v>
      </c>
      <c r="Q12085">
        <v>571</v>
      </c>
      <c r="R12085">
        <v>571.20000000000005</v>
      </c>
      <c r="S12085">
        <v>571.20000000000005</v>
      </c>
      <c r="T12085">
        <v>571.20000000000005</v>
      </c>
    </row>
    <row r="12086" spans="1:20" x14ac:dyDescent="0.35">
      <c r="A12086">
        <f t="shared" si="367"/>
        <v>12086</v>
      </c>
      <c r="B12086" s="3" t="s">
        <v>101</v>
      </c>
      <c r="C12086" s="3" t="s">
        <v>75</v>
      </c>
      <c r="D12086" s="3" t="s">
        <v>53</v>
      </c>
      <c r="E12086">
        <v>2014</v>
      </c>
      <c r="F12086" s="3" t="s">
        <v>846</v>
      </c>
      <c r="G12086">
        <v>569.79999999999995</v>
      </c>
      <c r="H12086">
        <v>570.5</v>
      </c>
      <c r="I12086">
        <v>570.4</v>
      </c>
      <c r="J12086">
        <v>569.4</v>
      </c>
      <c r="K12086">
        <v>561.4</v>
      </c>
      <c r="L12086">
        <v>560.20000000000005</v>
      </c>
      <c r="M12086">
        <v>560.20000000000005</v>
      </c>
      <c r="N12086">
        <v>560.20000000000005</v>
      </c>
      <c r="O12086">
        <v>560.20000000000005</v>
      </c>
      <c r="P12086">
        <v>560.20000000000005</v>
      </c>
      <c r="Q12086">
        <v>560.20000000000005</v>
      </c>
      <c r="R12086">
        <v>560.20000000000005</v>
      </c>
      <c r="S12086">
        <v>560.20000000000005</v>
      </c>
      <c r="T12086">
        <v>560.20000000000005</v>
      </c>
    </row>
    <row r="12087" spans="1:20" x14ac:dyDescent="0.35">
      <c r="A12087">
        <f t="shared" si="367"/>
        <v>12087</v>
      </c>
      <c r="B12087" s="3" t="s">
        <v>101</v>
      </c>
      <c r="C12087" s="3" t="s">
        <v>75</v>
      </c>
      <c r="D12087" s="3" t="s">
        <v>53</v>
      </c>
      <c r="E12087">
        <v>2015</v>
      </c>
      <c r="F12087" s="3" t="s">
        <v>847</v>
      </c>
      <c r="G12087">
        <v>560.20000000000005</v>
      </c>
      <c r="H12087">
        <v>560.1</v>
      </c>
      <c r="I12087">
        <v>560.70000000000005</v>
      </c>
      <c r="J12087">
        <v>560.29999999999995</v>
      </c>
      <c r="K12087">
        <v>560.1</v>
      </c>
      <c r="L12087">
        <v>570.1</v>
      </c>
      <c r="M12087">
        <v>567.5</v>
      </c>
      <c r="N12087">
        <v>568.9</v>
      </c>
      <c r="O12087">
        <v>571.29999999999995</v>
      </c>
      <c r="P12087">
        <v>569.79999999999995</v>
      </c>
      <c r="Q12087">
        <v>568.70000000000005</v>
      </c>
      <c r="R12087">
        <v>569</v>
      </c>
      <c r="S12087">
        <v>570.1</v>
      </c>
      <c r="T12087">
        <v>569.6</v>
      </c>
    </row>
    <row r="12088" spans="1:20" x14ac:dyDescent="0.35">
      <c r="A12088">
        <f t="shared" si="367"/>
        <v>12088</v>
      </c>
      <c r="B12088" s="3" t="s">
        <v>101</v>
      </c>
      <c r="C12088" s="3" t="s">
        <v>75</v>
      </c>
      <c r="D12088" s="3" t="s">
        <v>53</v>
      </c>
      <c r="E12088">
        <v>2016</v>
      </c>
      <c r="F12088" s="3" t="s">
        <v>848</v>
      </c>
      <c r="G12088">
        <v>566.79999999999995</v>
      </c>
      <c r="H12088">
        <v>567.4</v>
      </c>
      <c r="I12088">
        <v>568.6</v>
      </c>
      <c r="J12088">
        <v>567.79999999999995</v>
      </c>
      <c r="K12088">
        <v>569.29999999999995</v>
      </c>
      <c r="L12088">
        <v>566.70000000000005</v>
      </c>
      <c r="M12088">
        <v>571.4</v>
      </c>
      <c r="N12088">
        <v>570.6</v>
      </c>
      <c r="O12088">
        <v>568.79999999999995</v>
      </c>
      <c r="P12088">
        <v>570.5</v>
      </c>
      <c r="Q12088">
        <v>570.1</v>
      </c>
      <c r="R12088">
        <v>568.70000000000005</v>
      </c>
      <c r="S12088">
        <v>569.20000000000005</v>
      </c>
      <c r="T12088">
        <v>570.9</v>
      </c>
    </row>
    <row r="12089" spans="1:20" x14ac:dyDescent="0.35">
      <c r="A12089">
        <f t="shared" si="367"/>
        <v>12089</v>
      </c>
      <c r="B12089" s="3" t="s">
        <v>101</v>
      </c>
      <c r="C12089" s="3" t="s">
        <v>75</v>
      </c>
      <c r="D12089" s="3" t="s">
        <v>53</v>
      </c>
      <c r="E12089">
        <v>2017</v>
      </c>
      <c r="F12089" s="3" t="s">
        <v>849</v>
      </c>
      <c r="G12089">
        <v>569</v>
      </c>
      <c r="H12089">
        <v>569.4</v>
      </c>
      <c r="I12089">
        <v>570.5</v>
      </c>
      <c r="J12089">
        <v>569.79999999999995</v>
      </c>
      <c r="K12089">
        <v>569</v>
      </c>
      <c r="L12089">
        <v>570.29999999999995</v>
      </c>
      <c r="M12089">
        <v>571.4</v>
      </c>
      <c r="N12089">
        <v>571.20000000000005</v>
      </c>
      <c r="O12089">
        <v>571.4</v>
      </c>
      <c r="P12089">
        <v>571.20000000000005</v>
      </c>
      <c r="Q12089">
        <v>569.70000000000005</v>
      </c>
      <c r="R12089">
        <v>568.9</v>
      </c>
      <c r="S12089">
        <v>571.20000000000005</v>
      </c>
      <c r="T12089">
        <v>569.70000000000005</v>
      </c>
    </row>
    <row r="12090" spans="1:20" x14ac:dyDescent="0.35">
      <c r="A12090">
        <f t="shared" si="367"/>
        <v>12090</v>
      </c>
      <c r="B12090" s="3" t="s">
        <v>101</v>
      </c>
      <c r="C12090" s="3" t="s">
        <v>75</v>
      </c>
      <c r="D12090" s="3" t="s">
        <v>53</v>
      </c>
      <c r="E12090">
        <v>2018</v>
      </c>
      <c r="F12090" s="3" t="s">
        <v>850</v>
      </c>
      <c r="G12090">
        <v>566.70000000000005</v>
      </c>
      <c r="H12090">
        <v>568.79999999999995</v>
      </c>
      <c r="I12090">
        <v>565.4</v>
      </c>
      <c r="J12090">
        <v>565.70000000000005</v>
      </c>
      <c r="K12090">
        <v>571.20000000000005</v>
      </c>
      <c r="L12090">
        <v>568.6</v>
      </c>
      <c r="M12090">
        <v>570.20000000000005</v>
      </c>
      <c r="N12090">
        <v>571.29999999999995</v>
      </c>
      <c r="O12090">
        <v>570.6</v>
      </c>
      <c r="P12090">
        <v>571.20000000000005</v>
      </c>
      <c r="Q12090">
        <v>569.29999999999995</v>
      </c>
      <c r="R12090">
        <v>565.70000000000005</v>
      </c>
      <c r="S12090">
        <v>569.4</v>
      </c>
      <c r="T12090">
        <v>567.5</v>
      </c>
    </row>
    <row r="12091" spans="1:20" x14ac:dyDescent="0.35">
      <c r="A12091">
        <f t="shared" si="367"/>
        <v>12091</v>
      </c>
      <c r="B12091" s="3" t="s">
        <v>101</v>
      </c>
      <c r="C12091" s="3" t="s">
        <v>75</v>
      </c>
      <c r="D12091" s="3" t="s">
        <v>53</v>
      </c>
      <c r="E12091">
        <v>2019</v>
      </c>
      <c r="F12091" s="3" t="s">
        <v>851</v>
      </c>
      <c r="G12091">
        <v>567.70000000000005</v>
      </c>
      <c r="H12091">
        <v>568</v>
      </c>
      <c r="I12091">
        <v>565.20000000000005</v>
      </c>
      <c r="J12091">
        <v>569.79999999999995</v>
      </c>
      <c r="K12091">
        <v>566.1</v>
      </c>
      <c r="L12091">
        <v>565.4</v>
      </c>
      <c r="M12091">
        <v>565.4</v>
      </c>
      <c r="N12091">
        <v>569.9</v>
      </c>
      <c r="O12091">
        <v>571.29999999999995</v>
      </c>
      <c r="P12091">
        <v>566.70000000000005</v>
      </c>
      <c r="Q12091">
        <v>569.4</v>
      </c>
      <c r="R12091">
        <v>567.9</v>
      </c>
      <c r="S12091">
        <v>566.20000000000005</v>
      </c>
      <c r="T12091">
        <v>566.29999999999995</v>
      </c>
    </row>
    <row r="12092" spans="1:20" x14ac:dyDescent="0.35">
      <c r="A12092">
        <f t="shared" si="367"/>
        <v>12092</v>
      </c>
      <c r="B12092" s="3" t="s">
        <v>101</v>
      </c>
      <c r="C12092" s="3" t="s">
        <v>77</v>
      </c>
      <c r="D12092" s="3" t="s">
        <v>53</v>
      </c>
      <c r="E12092">
        <v>2010</v>
      </c>
      <c r="F12092" s="3" t="s">
        <v>852</v>
      </c>
      <c r="G12092">
        <v>349.6</v>
      </c>
      <c r="H12092">
        <v>483.2</v>
      </c>
      <c r="I12092">
        <v>588.9</v>
      </c>
      <c r="J12092">
        <v>444.8</v>
      </c>
      <c r="K12092">
        <v>437</v>
      </c>
      <c r="L12092">
        <v>407.7</v>
      </c>
      <c r="M12092">
        <v>367</v>
      </c>
      <c r="N12092">
        <v>466</v>
      </c>
      <c r="O12092">
        <v>577.70000000000005</v>
      </c>
      <c r="P12092">
        <v>679.5</v>
      </c>
      <c r="Q12092">
        <v>599.29999999999995</v>
      </c>
      <c r="R12092">
        <v>422.1</v>
      </c>
      <c r="S12092">
        <v>417.3</v>
      </c>
      <c r="T12092">
        <v>332.1</v>
      </c>
    </row>
    <row r="12093" spans="1:20" x14ac:dyDescent="0.35">
      <c r="A12093">
        <f t="shared" si="367"/>
        <v>12093</v>
      </c>
      <c r="B12093" s="3" t="s">
        <v>101</v>
      </c>
      <c r="C12093" s="3" t="s">
        <v>77</v>
      </c>
      <c r="D12093" s="3" t="s">
        <v>53</v>
      </c>
      <c r="E12093">
        <v>2011</v>
      </c>
      <c r="F12093" s="3" t="s">
        <v>853</v>
      </c>
      <c r="G12093">
        <v>417.7</v>
      </c>
      <c r="H12093">
        <v>523.9</v>
      </c>
      <c r="I12093">
        <v>542.70000000000005</v>
      </c>
      <c r="J12093">
        <v>684.5</v>
      </c>
      <c r="K12093">
        <v>780.9</v>
      </c>
      <c r="L12093">
        <v>734.8</v>
      </c>
      <c r="M12093">
        <v>672.7</v>
      </c>
      <c r="N12093">
        <v>758</v>
      </c>
      <c r="O12093">
        <v>700.4</v>
      </c>
      <c r="P12093">
        <v>625.20000000000005</v>
      </c>
      <c r="Q12093">
        <v>665.9</v>
      </c>
      <c r="R12093">
        <v>726.3</v>
      </c>
      <c r="S12093">
        <v>683.6</v>
      </c>
      <c r="T12093">
        <v>453.2</v>
      </c>
    </row>
    <row r="12094" spans="1:20" x14ac:dyDescent="0.35">
      <c r="A12094">
        <f t="shared" si="367"/>
        <v>12094</v>
      </c>
      <c r="B12094" s="3" t="s">
        <v>101</v>
      </c>
      <c r="C12094" s="3" t="s">
        <v>77</v>
      </c>
      <c r="D12094" s="3" t="s">
        <v>53</v>
      </c>
      <c r="E12094">
        <v>2012</v>
      </c>
      <c r="F12094" s="3" t="s">
        <v>854</v>
      </c>
      <c r="G12094">
        <v>463.3</v>
      </c>
      <c r="H12094">
        <v>543.20000000000005</v>
      </c>
      <c r="I12094">
        <v>588.5</v>
      </c>
      <c r="J12094">
        <v>572</v>
      </c>
      <c r="K12094">
        <v>525.70000000000005</v>
      </c>
      <c r="L12094">
        <v>640.1</v>
      </c>
      <c r="M12094">
        <v>652.9</v>
      </c>
      <c r="N12094">
        <v>640.9</v>
      </c>
      <c r="O12094">
        <v>628.4</v>
      </c>
      <c r="P12094">
        <v>614.6</v>
      </c>
      <c r="Q12094">
        <v>605.5</v>
      </c>
      <c r="R12094">
        <v>727.4</v>
      </c>
      <c r="S12094">
        <v>744.9</v>
      </c>
      <c r="T12094">
        <v>485.7</v>
      </c>
    </row>
    <row r="12095" spans="1:20" x14ac:dyDescent="0.35">
      <c r="A12095">
        <f t="shared" si="367"/>
        <v>12095</v>
      </c>
      <c r="B12095" s="3" t="s">
        <v>101</v>
      </c>
      <c r="C12095" s="3" t="s">
        <v>77</v>
      </c>
      <c r="D12095" s="3" t="s">
        <v>53</v>
      </c>
      <c r="E12095">
        <v>2013</v>
      </c>
      <c r="F12095" s="3" t="s">
        <v>855</v>
      </c>
      <c r="G12095">
        <v>393.1</v>
      </c>
      <c r="H12095">
        <v>542.5</v>
      </c>
      <c r="I12095">
        <v>737.6</v>
      </c>
      <c r="J12095">
        <v>787</v>
      </c>
      <c r="K12095">
        <v>565.6</v>
      </c>
      <c r="L12095">
        <v>469</v>
      </c>
      <c r="M12095">
        <v>681.7</v>
      </c>
      <c r="N12095">
        <v>718.8</v>
      </c>
      <c r="O12095">
        <v>721.5</v>
      </c>
      <c r="P12095">
        <v>746.2</v>
      </c>
      <c r="Q12095">
        <v>701.8</v>
      </c>
      <c r="R12095">
        <v>589.4</v>
      </c>
      <c r="S12095">
        <v>592.70000000000005</v>
      </c>
      <c r="T12095">
        <v>423.3</v>
      </c>
    </row>
    <row r="12096" spans="1:20" x14ac:dyDescent="0.35">
      <c r="A12096">
        <f t="shared" si="367"/>
        <v>12096</v>
      </c>
      <c r="B12096" s="3" t="s">
        <v>101</v>
      </c>
      <c r="C12096" s="3" t="s">
        <v>77</v>
      </c>
      <c r="D12096" s="3" t="s">
        <v>53</v>
      </c>
      <c r="E12096">
        <v>2014</v>
      </c>
      <c r="F12096" s="3" t="s">
        <v>856</v>
      </c>
      <c r="G12096">
        <v>451.4</v>
      </c>
      <c r="H12096">
        <v>535.20000000000005</v>
      </c>
      <c r="I12096">
        <v>589.20000000000005</v>
      </c>
      <c r="J12096">
        <v>587.9</v>
      </c>
      <c r="K12096">
        <v>447.5</v>
      </c>
      <c r="L12096">
        <v>380.4</v>
      </c>
      <c r="M12096">
        <v>407.5</v>
      </c>
      <c r="N12096">
        <v>420.9</v>
      </c>
      <c r="O12096">
        <v>450.2</v>
      </c>
      <c r="P12096">
        <v>458.7</v>
      </c>
      <c r="Q12096">
        <v>471.4</v>
      </c>
      <c r="R12096">
        <v>395.7</v>
      </c>
      <c r="S12096">
        <v>341.5</v>
      </c>
      <c r="T12096">
        <v>249.1</v>
      </c>
    </row>
    <row r="12097" spans="1:20" x14ac:dyDescent="0.35">
      <c r="A12097">
        <f t="shared" si="367"/>
        <v>12097</v>
      </c>
      <c r="B12097" s="3" t="s">
        <v>101</v>
      </c>
      <c r="C12097" s="3" t="s">
        <v>77</v>
      </c>
      <c r="D12097" s="3" t="s">
        <v>53</v>
      </c>
      <c r="E12097">
        <v>2015</v>
      </c>
      <c r="F12097" s="3" t="s">
        <v>857</v>
      </c>
      <c r="G12097">
        <v>265.7</v>
      </c>
      <c r="H12097">
        <v>354.4</v>
      </c>
      <c r="I12097">
        <v>585.4</v>
      </c>
      <c r="J12097">
        <v>683.9</v>
      </c>
      <c r="K12097">
        <v>709.1</v>
      </c>
      <c r="L12097">
        <v>718.9</v>
      </c>
      <c r="M12097">
        <v>724.1</v>
      </c>
      <c r="N12097">
        <v>502.8</v>
      </c>
      <c r="O12097">
        <v>589.79999999999995</v>
      </c>
      <c r="P12097">
        <v>540</v>
      </c>
      <c r="Q12097">
        <v>499.5</v>
      </c>
      <c r="R12097">
        <v>545.70000000000005</v>
      </c>
      <c r="S12097">
        <v>637.29999999999995</v>
      </c>
      <c r="T12097">
        <v>420.6</v>
      </c>
    </row>
    <row r="12098" spans="1:20" x14ac:dyDescent="0.35">
      <c r="A12098">
        <f t="shared" si="367"/>
        <v>12098</v>
      </c>
      <c r="B12098" s="3" t="s">
        <v>101</v>
      </c>
      <c r="C12098" s="3" t="s">
        <v>77</v>
      </c>
      <c r="D12098" s="3" t="s">
        <v>53</v>
      </c>
      <c r="E12098">
        <v>2016</v>
      </c>
      <c r="F12098" s="3" t="s">
        <v>858</v>
      </c>
      <c r="G12098">
        <v>413.2</v>
      </c>
      <c r="H12098">
        <v>546</v>
      </c>
      <c r="I12098">
        <v>550.20000000000005</v>
      </c>
      <c r="J12098">
        <v>587</v>
      </c>
      <c r="K12098">
        <v>613.70000000000005</v>
      </c>
      <c r="L12098">
        <v>688.8</v>
      </c>
      <c r="M12098">
        <v>707.1</v>
      </c>
      <c r="N12098">
        <v>734.7</v>
      </c>
      <c r="O12098">
        <v>695</v>
      </c>
      <c r="P12098">
        <v>683.2</v>
      </c>
      <c r="Q12098">
        <v>573.4</v>
      </c>
      <c r="R12098">
        <v>510.3</v>
      </c>
      <c r="S12098">
        <v>541</v>
      </c>
      <c r="T12098">
        <v>403</v>
      </c>
    </row>
    <row r="12099" spans="1:20" x14ac:dyDescent="0.35">
      <c r="A12099">
        <f t="shared" ref="A12099:A12162" si="368">A12098+1</f>
        <v>12099</v>
      </c>
      <c r="B12099" s="3" t="s">
        <v>101</v>
      </c>
      <c r="C12099" s="3" t="s">
        <v>77</v>
      </c>
      <c r="D12099" s="3" t="s">
        <v>53</v>
      </c>
      <c r="E12099">
        <v>2017</v>
      </c>
      <c r="F12099" s="3" t="s">
        <v>859</v>
      </c>
      <c r="G12099">
        <v>466.3</v>
      </c>
      <c r="H12099">
        <v>602</v>
      </c>
      <c r="I12099">
        <v>719.1</v>
      </c>
      <c r="J12099">
        <v>758.5</v>
      </c>
      <c r="K12099">
        <v>710</v>
      </c>
      <c r="L12099">
        <v>724.3</v>
      </c>
      <c r="M12099">
        <v>780.4</v>
      </c>
      <c r="N12099">
        <v>692.6</v>
      </c>
      <c r="O12099">
        <v>663.1</v>
      </c>
      <c r="P12099">
        <v>635.4</v>
      </c>
      <c r="Q12099">
        <v>644</v>
      </c>
      <c r="R12099">
        <v>503.9</v>
      </c>
      <c r="S12099">
        <v>439.7</v>
      </c>
      <c r="T12099">
        <v>444.4</v>
      </c>
    </row>
    <row r="12100" spans="1:20" x14ac:dyDescent="0.35">
      <c r="A12100">
        <f t="shared" si="368"/>
        <v>12100</v>
      </c>
      <c r="B12100" s="3" t="s">
        <v>101</v>
      </c>
      <c r="C12100" s="3" t="s">
        <v>77</v>
      </c>
      <c r="D12100" s="3" t="s">
        <v>53</v>
      </c>
      <c r="E12100">
        <v>2018</v>
      </c>
      <c r="F12100" s="3" t="s">
        <v>860</v>
      </c>
      <c r="G12100">
        <v>362.6</v>
      </c>
      <c r="H12100">
        <v>472</v>
      </c>
      <c r="I12100">
        <v>592.9</v>
      </c>
      <c r="J12100">
        <v>743.1</v>
      </c>
      <c r="K12100">
        <v>823.9</v>
      </c>
      <c r="L12100">
        <v>680.6</v>
      </c>
      <c r="M12100">
        <v>736.1</v>
      </c>
      <c r="N12100">
        <v>725.3</v>
      </c>
      <c r="O12100">
        <v>657.7</v>
      </c>
      <c r="P12100">
        <v>715.3</v>
      </c>
      <c r="Q12100">
        <v>638.6</v>
      </c>
      <c r="R12100">
        <v>496</v>
      </c>
      <c r="S12100">
        <v>562.79999999999995</v>
      </c>
      <c r="T12100">
        <v>391.8</v>
      </c>
    </row>
    <row r="12101" spans="1:20" x14ac:dyDescent="0.35">
      <c r="A12101">
        <f t="shared" si="368"/>
        <v>12101</v>
      </c>
      <c r="B12101" s="3" t="s">
        <v>101</v>
      </c>
      <c r="C12101" s="3" t="s">
        <v>77</v>
      </c>
      <c r="D12101" s="3" t="s">
        <v>53</v>
      </c>
      <c r="E12101">
        <v>2019</v>
      </c>
      <c r="F12101" s="3" t="s">
        <v>861</v>
      </c>
      <c r="G12101">
        <v>381.9</v>
      </c>
      <c r="H12101">
        <v>553.6</v>
      </c>
      <c r="I12101">
        <v>518.4</v>
      </c>
      <c r="J12101">
        <v>562.29999999999995</v>
      </c>
      <c r="K12101">
        <v>543</v>
      </c>
      <c r="L12101">
        <v>442.4</v>
      </c>
      <c r="M12101">
        <v>339.5</v>
      </c>
      <c r="N12101">
        <v>480.8</v>
      </c>
      <c r="O12101">
        <v>630.20000000000005</v>
      </c>
      <c r="P12101">
        <v>573.1</v>
      </c>
      <c r="Q12101">
        <v>461.5</v>
      </c>
      <c r="R12101">
        <v>495.7</v>
      </c>
      <c r="S12101">
        <v>480.7</v>
      </c>
      <c r="T12101">
        <v>317.39999999999998</v>
      </c>
    </row>
    <row r="12102" spans="1:20" x14ac:dyDescent="0.35">
      <c r="A12102">
        <f t="shared" si="368"/>
        <v>12102</v>
      </c>
      <c r="B12102" s="3" t="s">
        <v>101</v>
      </c>
      <c r="C12102" s="3" t="s">
        <v>95</v>
      </c>
      <c r="D12102" s="3" t="s">
        <v>53</v>
      </c>
      <c r="E12102">
        <v>2010</v>
      </c>
      <c r="F12102" s="3" t="s">
        <v>862</v>
      </c>
      <c r="G12102">
        <v>1.6</v>
      </c>
      <c r="H12102">
        <v>1.1000000000000001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10.7</v>
      </c>
      <c r="O12102">
        <v>18.600000000000001</v>
      </c>
      <c r="P12102">
        <v>66.5</v>
      </c>
      <c r="Q12102">
        <v>24.7</v>
      </c>
      <c r="R12102">
        <v>18.5</v>
      </c>
      <c r="S12102">
        <v>9.8000000000000007</v>
      </c>
      <c r="T12102">
        <v>1.7</v>
      </c>
    </row>
    <row r="12103" spans="1:20" x14ac:dyDescent="0.35">
      <c r="A12103">
        <f t="shared" si="368"/>
        <v>12103</v>
      </c>
      <c r="B12103" s="3" t="s">
        <v>101</v>
      </c>
      <c r="C12103" s="3" t="s">
        <v>95</v>
      </c>
      <c r="D12103" s="3" t="s">
        <v>53</v>
      </c>
      <c r="E12103">
        <v>2011</v>
      </c>
      <c r="F12103" s="3" t="s">
        <v>863</v>
      </c>
      <c r="G12103">
        <v>1.6</v>
      </c>
      <c r="H12103">
        <v>0.6</v>
      </c>
      <c r="I12103">
        <v>0</v>
      </c>
      <c r="J12103">
        <v>2.2999999999999998</v>
      </c>
      <c r="K12103">
        <v>6.1</v>
      </c>
      <c r="L12103">
        <v>3.6</v>
      </c>
      <c r="M12103">
        <v>44.1</v>
      </c>
      <c r="N12103">
        <v>11.5</v>
      </c>
      <c r="O12103">
        <v>89.5</v>
      </c>
      <c r="P12103">
        <v>166.8</v>
      </c>
      <c r="Q12103">
        <v>99.2</v>
      </c>
      <c r="R12103">
        <v>28.9</v>
      </c>
      <c r="S12103">
        <v>21.5</v>
      </c>
      <c r="T12103">
        <v>2</v>
      </c>
    </row>
    <row r="12104" spans="1:20" x14ac:dyDescent="0.35">
      <c r="A12104">
        <f t="shared" si="368"/>
        <v>12104</v>
      </c>
      <c r="B12104" s="3" t="s">
        <v>101</v>
      </c>
      <c r="C12104" s="3" t="s">
        <v>95</v>
      </c>
      <c r="D12104" s="3" t="s">
        <v>53</v>
      </c>
      <c r="E12104">
        <v>2012</v>
      </c>
      <c r="F12104" s="3" t="s">
        <v>864</v>
      </c>
      <c r="G12104">
        <v>1.6</v>
      </c>
      <c r="H12104">
        <v>0.7</v>
      </c>
      <c r="I12104">
        <v>0.1</v>
      </c>
      <c r="J12104">
        <v>0</v>
      </c>
      <c r="K12104">
        <v>0.1</v>
      </c>
      <c r="L12104">
        <v>14</v>
      </c>
      <c r="M12104">
        <v>52.2</v>
      </c>
      <c r="N12104">
        <v>78.400000000000006</v>
      </c>
      <c r="O12104">
        <v>113.4</v>
      </c>
      <c r="P12104">
        <v>137.5</v>
      </c>
      <c r="Q12104">
        <v>156</v>
      </c>
      <c r="R12104">
        <v>53.5</v>
      </c>
      <c r="S12104">
        <v>18.899999999999999</v>
      </c>
      <c r="T12104">
        <v>2.2999999999999998</v>
      </c>
    </row>
    <row r="12105" spans="1:20" x14ac:dyDescent="0.35">
      <c r="A12105">
        <f t="shared" si="368"/>
        <v>12105</v>
      </c>
      <c r="B12105" s="3" t="s">
        <v>101</v>
      </c>
      <c r="C12105" s="3" t="s">
        <v>95</v>
      </c>
      <c r="D12105" s="3" t="s">
        <v>53</v>
      </c>
      <c r="E12105">
        <v>2013</v>
      </c>
      <c r="F12105" s="3" t="s">
        <v>865</v>
      </c>
      <c r="G12105">
        <v>1.4</v>
      </c>
      <c r="H12105">
        <v>3.4</v>
      </c>
      <c r="I12105">
        <v>7.7</v>
      </c>
      <c r="J12105">
        <v>3.5</v>
      </c>
      <c r="K12105">
        <v>0.7</v>
      </c>
      <c r="L12105">
        <v>0.3</v>
      </c>
      <c r="M12105">
        <v>35</v>
      </c>
      <c r="N12105">
        <v>33.1</v>
      </c>
      <c r="O12105">
        <v>62.4</v>
      </c>
      <c r="P12105">
        <v>51.1</v>
      </c>
      <c r="Q12105">
        <v>43.1</v>
      </c>
      <c r="R12105">
        <v>26.9</v>
      </c>
      <c r="S12105">
        <v>9.9</v>
      </c>
      <c r="T12105">
        <v>2.2000000000000002</v>
      </c>
    </row>
    <row r="12106" spans="1:20" x14ac:dyDescent="0.35">
      <c r="A12106">
        <f t="shared" si="368"/>
        <v>12106</v>
      </c>
      <c r="B12106" s="3" t="s">
        <v>101</v>
      </c>
      <c r="C12106" s="3" t="s">
        <v>95</v>
      </c>
      <c r="D12106" s="3" t="s">
        <v>53</v>
      </c>
      <c r="E12106">
        <v>2014</v>
      </c>
      <c r="F12106" s="3" t="s">
        <v>866</v>
      </c>
      <c r="G12106">
        <v>1.9</v>
      </c>
      <c r="H12106">
        <v>0.9</v>
      </c>
      <c r="I12106">
        <v>0.2</v>
      </c>
      <c r="J12106">
        <v>0.8</v>
      </c>
      <c r="K12106">
        <v>0.4</v>
      </c>
      <c r="L12106">
        <v>25.2</v>
      </c>
      <c r="M12106">
        <v>21.6</v>
      </c>
      <c r="N12106">
        <v>47</v>
      </c>
      <c r="O12106">
        <v>63.5</v>
      </c>
      <c r="P12106">
        <v>53</v>
      </c>
      <c r="Q12106">
        <v>29.5</v>
      </c>
      <c r="R12106">
        <v>20.399999999999999</v>
      </c>
      <c r="S12106">
        <v>17.7</v>
      </c>
      <c r="T12106">
        <v>4</v>
      </c>
    </row>
    <row r="12107" spans="1:20" x14ac:dyDescent="0.35">
      <c r="A12107">
        <f t="shared" si="368"/>
        <v>12107</v>
      </c>
      <c r="B12107" s="3" t="s">
        <v>101</v>
      </c>
      <c r="C12107" s="3" t="s">
        <v>95</v>
      </c>
      <c r="D12107" s="3" t="s">
        <v>53</v>
      </c>
      <c r="E12107">
        <v>2015</v>
      </c>
      <c r="F12107" s="3" t="s">
        <v>867</v>
      </c>
      <c r="G12107">
        <v>4</v>
      </c>
      <c r="H12107">
        <v>6.9</v>
      </c>
      <c r="I12107">
        <v>0.1</v>
      </c>
      <c r="J12107">
        <v>1.1000000000000001</v>
      </c>
      <c r="K12107">
        <v>6.2</v>
      </c>
      <c r="L12107">
        <v>2.8</v>
      </c>
      <c r="M12107">
        <v>0.1</v>
      </c>
      <c r="N12107">
        <v>13.4</v>
      </c>
      <c r="O12107">
        <v>18.3</v>
      </c>
      <c r="P12107">
        <v>19.100000000000001</v>
      </c>
      <c r="Q12107">
        <v>17.899999999999999</v>
      </c>
      <c r="R12107">
        <v>15.3</v>
      </c>
      <c r="S12107">
        <v>1.8</v>
      </c>
      <c r="T12107">
        <v>1.9</v>
      </c>
    </row>
    <row r="12108" spans="1:20" x14ac:dyDescent="0.35">
      <c r="A12108">
        <f t="shared" si="368"/>
        <v>12108</v>
      </c>
      <c r="B12108" s="3" t="s">
        <v>101</v>
      </c>
      <c r="C12108" s="3" t="s">
        <v>95</v>
      </c>
      <c r="D12108" s="3" t="s">
        <v>53</v>
      </c>
      <c r="E12108">
        <v>2016</v>
      </c>
      <c r="F12108" s="3" t="s">
        <v>868</v>
      </c>
      <c r="G12108">
        <v>1.5</v>
      </c>
      <c r="H12108">
        <v>1.3</v>
      </c>
      <c r="I12108">
        <v>0.4</v>
      </c>
      <c r="J12108">
        <v>0</v>
      </c>
      <c r="K12108">
        <v>0</v>
      </c>
      <c r="L12108">
        <v>1</v>
      </c>
      <c r="M12108">
        <v>12.6</v>
      </c>
      <c r="N12108">
        <v>64.5</v>
      </c>
      <c r="O12108">
        <v>27.3</v>
      </c>
      <c r="P12108">
        <v>19.399999999999999</v>
      </c>
      <c r="Q12108">
        <v>21.1</v>
      </c>
      <c r="R12108">
        <v>18.7</v>
      </c>
      <c r="S12108">
        <v>2</v>
      </c>
      <c r="T12108">
        <v>2</v>
      </c>
    </row>
    <row r="12109" spans="1:20" x14ac:dyDescent="0.35">
      <c r="A12109">
        <f t="shared" si="368"/>
        <v>12109</v>
      </c>
      <c r="B12109" s="3" t="s">
        <v>101</v>
      </c>
      <c r="C12109" s="3" t="s">
        <v>95</v>
      </c>
      <c r="D12109" s="3" t="s">
        <v>53</v>
      </c>
      <c r="E12109">
        <v>2017</v>
      </c>
      <c r="F12109" s="3" t="s">
        <v>869</v>
      </c>
      <c r="G12109">
        <v>3.7</v>
      </c>
      <c r="H12109">
        <v>5.4</v>
      </c>
      <c r="I12109">
        <v>0</v>
      </c>
      <c r="J12109">
        <v>0.3</v>
      </c>
      <c r="K12109">
        <v>0.4</v>
      </c>
      <c r="L12109">
        <v>35.700000000000003</v>
      </c>
      <c r="M12109">
        <v>86.4</v>
      </c>
      <c r="N12109">
        <v>85.5</v>
      </c>
      <c r="O12109">
        <v>132.30000000000001</v>
      </c>
      <c r="P12109">
        <v>111.7</v>
      </c>
      <c r="Q12109">
        <v>22</v>
      </c>
      <c r="R12109">
        <v>19.600000000000001</v>
      </c>
      <c r="S12109">
        <v>18</v>
      </c>
      <c r="T12109">
        <v>2.2999999999999998</v>
      </c>
    </row>
    <row r="12110" spans="1:20" x14ac:dyDescent="0.35">
      <c r="A12110">
        <f t="shared" si="368"/>
        <v>12110</v>
      </c>
      <c r="B12110" s="3" t="s">
        <v>101</v>
      </c>
      <c r="C12110" s="3" t="s">
        <v>95</v>
      </c>
      <c r="D12110" s="3" t="s">
        <v>53</v>
      </c>
      <c r="E12110">
        <v>2018</v>
      </c>
      <c r="F12110" s="3" t="s">
        <v>870</v>
      </c>
      <c r="G12110">
        <v>1.9</v>
      </c>
      <c r="H12110">
        <v>1</v>
      </c>
      <c r="I12110">
        <v>0.2</v>
      </c>
      <c r="J12110">
        <v>1</v>
      </c>
      <c r="K12110">
        <v>14.1</v>
      </c>
      <c r="L12110">
        <v>0</v>
      </c>
      <c r="M12110">
        <v>0.8</v>
      </c>
      <c r="N12110">
        <v>55.5</v>
      </c>
      <c r="O12110">
        <v>175.9</v>
      </c>
      <c r="P12110">
        <v>62.4</v>
      </c>
      <c r="Q12110">
        <v>20.8</v>
      </c>
      <c r="R12110">
        <v>19.8</v>
      </c>
      <c r="S12110">
        <v>3.5</v>
      </c>
      <c r="T12110">
        <v>1.2</v>
      </c>
    </row>
    <row r="12111" spans="1:20" x14ac:dyDescent="0.35">
      <c r="A12111">
        <f t="shared" si="368"/>
        <v>12111</v>
      </c>
      <c r="B12111" s="3" t="s">
        <v>101</v>
      </c>
      <c r="C12111" s="3" t="s">
        <v>95</v>
      </c>
      <c r="D12111" s="3" t="s">
        <v>53</v>
      </c>
      <c r="E12111">
        <v>2019</v>
      </c>
      <c r="F12111" s="3" t="s">
        <v>871</v>
      </c>
      <c r="G12111">
        <v>1.1000000000000001</v>
      </c>
      <c r="H12111">
        <v>3</v>
      </c>
      <c r="I12111">
        <v>1.8</v>
      </c>
      <c r="J12111">
        <v>0.1</v>
      </c>
      <c r="K12111">
        <v>0.6</v>
      </c>
      <c r="L12111">
        <v>2.9</v>
      </c>
      <c r="M12111">
        <v>7.1</v>
      </c>
      <c r="N12111">
        <v>20.5</v>
      </c>
      <c r="O12111">
        <v>39.299999999999997</v>
      </c>
      <c r="P12111">
        <v>21</v>
      </c>
      <c r="Q12111">
        <v>18.3</v>
      </c>
      <c r="R12111">
        <v>18.2</v>
      </c>
      <c r="S12111">
        <v>7.7</v>
      </c>
      <c r="T12111">
        <v>0.9</v>
      </c>
    </row>
    <row r="12112" spans="1:20" x14ac:dyDescent="0.35">
      <c r="A12112">
        <f t="shared" si="368"/>
        <v>12112</v>
      </c>
      <c r="B12112" s="3" t="s">
        <v>101</v>
      </c>
      <c r="C12112" s="3" t="s">
        <v>86</v>
      </c>
      <c r="D12112" s="3" t="s">
        <v>53</v>
      </c>
      <c r="E12112">
        <v>2010</v>
      </c>
      <c r="F12112" s="3" t="s">
        <v>872</v>
      </c>
      <c r="G12112">
        <v>60.7</v>
      </c>
      <c r="H12112">
        <v>84.7</v>
      </c>
      <c r="I12112">
        <v>103</v>
      </c>
      <c r="J12112">
        <v>76.5</v>
      </c>
      <c r="K12112">
        <v>75.900000000000006</v>
      </c>
      <c r="L12112">
        <v>69.599999999999994</v>
      </c>
      <c r="M12112">
        <v>63.1</v>
      </c>
      <c r="N12112">
        <v>91.5</v>
      </c>
      <c r="O12112">
        <v>121.4</v>
      </c>
      <c r="P12112">
        <v>189.1</v>
      </c>
      <c r="Q12112">
        <v>130.9</v>
      </c>
      <c r="R12112">
        <v>92.3</v>
      </c>
      <c r="S12112">
        <v>82.8</v>
      </c>
      <c r="T12112">
        <v>58.2</v>
      </c>
    </row>
    <row r="12113" spans="1:20" x14ac:dyDescent="0.35">
      <c r="A12113">
        <f t="shared" si="368"/>
        <v>12113</v>
      </c>
      <c r="B12113" s="3" t="s">
        <v>101</v>
      </c>
      <c r="C12113" s="3" t="s">
        <v>86</v>
      </c>
      <c r="D12113" s="3" t="s">
        <v>53</v>
      </c>
      <c r="E12113">
        <v>2011</v>
      </c>
      <c r="F12113" s="3" t="s">
        <v>873</v>
      </c>
      <c r="G12113">
        <v>73.7</v>
      </c>
      <c r="H12113">
        <v>92.7</v>
      </c>
      <c r="I12113">
        <v>95.4</v>
      </c>
      <c r="J12113">
        <v>125.3</v>
      </c>
      <c r="K12113">
        <v>147.9</v>
      </c>
      <c r="L12113">
        <v>134</v>
      </c>
      <c r="M12113">
        <v>165.6</v>
      </c>
      <c r="N12113">
        <v>146.4</v>
      </c>
      <c r="O12113">
        <v>218.6</v>
      </c>
      <c r="P12113">
        <v>288.2</v>
      </c>
      <c r="Q12113">
        <v>222.2</v>
      </c>
      <c r="R12113">
        <v>157.5</v>
      </c>
      <c r="S12113">
        <v>142.5</v>
      </c>
      <c r="T12113">
        <v>80.3</v>
      </c>
    </row>
    <row r="12114" spans="1:20" x14ac:dyDescent="0.35">
      <c r="A12114">
        <f t="shared" si="368"/>
        <v>12114</v>
      </c>
      <c r="B12114" s="3" t="s">
        <v>101</v>
      </c>
      <c r="C12114" s="3" t="s">
        <v>86</v>
      </c>
      <c r="D12114" s="3" t="s">
        <v>53</v>
      </c>
      <c r="E12114">
        <v>2012</v>
      </c>
      <c r="F12114" s="3" t="s">
        <v>874</v>
      </c>
      <c r="G12114">
        <v>82.2</v>
      </c>
      <c r="H12114">
        <v>97.6</v>
      </c>
      <c r="I12114">
        <v>106.5</v>
      </c>
      <c r="J12114">
        <v>101.2</v>
      </c>
      <c r="K12114">
        <v>92.2</v>
      </c>
      <c r="L12114">
        <v>127.4</v>
      </c>
      <c r="M12114">
        <v>170</v>
      </c>
      <c r="N12114">
        <v>195.5</v>
      </c>
      <c r="O12114">
        <v>229.5</v>
      </c>
      <c r="P12114">
        <v>253.4</v>
      </c>
      <c r="Q12114">
        <v>272.10000000000002</v>
      </c>
      <c r="R12114">
        <v>185</v>
      </c>
      <c r="S12114">
        <v>153</v>
      </c>
      <c r="T12114">
        <v>86.9</v>
      </c>
    </row>
    <row r="12115" spans="1:20" x14ac:dyDescent="0.35">
      <c r="A12115">
        <f t="shared" si="368"/>
        <v>12115</v>
      </c>
      <c r="B12115" s="3" t="s">
        <v>101</v>
      </c>
      <c r="C12115" s="3" t="s">
        <v>86</v>
      </c>
      <c r="D12115" s="3" t="s">
        <v>53</v>
      </c>
      <c r="E12115">
        <v>2013</v>
      </c>
      <c r="F12115" s="3" t="s">
        <v>875</v>
      </c>
      <c r="G12115">
        <v>70.3</v>
      </c>
      <c r="H12115">
        <v>98.8</v>
      </c>
      <c r="I12115">
        <v>139.69999999999999</v>
      </c>
      <c r="J12115">
        <v>145.69999999999999</v>
      </c>
      <c r="K12115">
        <v>100.2</v>
      </c>
      <c r="L12115">
        <v>81.5</v>
      </c>
      <c r="M12115">
        <v>158.1</v>
      </c>
      <c r="N12115">
        <v>163.1</v>
      </c>
      <c r="O12115">
        <v>195.3</v>
      </c>
      <c r="P12115">
        <v>186.3</v>
      </c>
      <c r="Q12115">
        <v>169.6</v>
      </c>
      <c r="R12115">
        <v>130.30000000000001</v>
      </c>
      <c r="S12115">
        <v>115.1</v>
      </c>
      <c r="T12115">
        <v>75</v>
      </c>
    </row>
    <row r="12116" spans="1:20" x14ac:dyDescent="0.35">
      <c r="A12116">
        <f t="shared" si="368"/>
        <v>12116</v>
      </c>
      <c r="B12116" s="3" t="s">
        <v>101</v>
      </c>
      <c r="C12116" s="3" t="s">
        <v>86</v>
      </c>
      <c r="D12116" s="3" t="s">
        <v>53</v>
      </c>
      <c r="E12116">
        <v>2014</v>
      </c>
      <c r="F12116" s="3" t="s">
        <v>876</v>
      </c>
      <c r="G12116">
        <v>79.099999999999994</v>
      </c>
      <c r="H12116">
        <v>93.8</v>
      </c>
      <c r="I12116">
        <v>102.7</v>
      </c>
      <c r="J12116">
        <v>103.8</v>
      </c>
      <c r="K12116">
        <v>79.599999999999994</v>
      </c>
      <c r="L12116">
        <v>123.7</v>
      </c>
      <c r="M12116">
        <v>128.5</v>
      </c>
      <c r="N12116">
        <v>157.9</v>
      </c>
      <c r="O12116">
        <v>183.9</v>
      </c>
      <c r="P12116">
        <v>174.9</v>
      </c>
      <c r="Q12116">
        <v>152.69999999999999</v>
      </c>
      <c r="R12116">
        <v>121.9</v>
      </c>
      <c r="S12116">
        <v>105.3</v>
      </c>
      <c r="T12116">
        <v>66.2</v>
      </c>
    </row>
    <row r="12117" spans="1:20" x14ac:dyDescent="0.35">
      <c r="A12117">
        <f t="shared" si="368"/>
        <v>12117</v>
      </c>
      <c r="B12117" s="3" t="s">
        <v>101</v>
      </c>
      <c r="C12117" s="3" t="s">
        <v>86</v>
      </c>
      <c r="D12117" s="3" t="s">
        <v>53</v>
      </c>
      <c r="E12117">
        <v>2015</v>
      </c>
      <c r="F12117" s="3" t="s">
        <v>877</v>
      </c>
      <c r="G12117">
        <v>70.5</v>
      </c>
      <c r="H12117">
        <v>94.4</v>
      </c>
      <c r="I12117">
        <v>121.3</v>
      </c>
      <c r="J12117">
        <v>146.9</v>
      </c>
      <c r="K12117">
        <v>161</v>
      </c>
      <c r="L12117">
        <v>141.69999999999999</v>
      </c>
      <c r="M12117">
        <v>130.9</v>
      </c>
      <c r="N12117">
        <v>101</v>
      </c>
      <c r="O12117">
        <v>120</v>
      </c>
      <c r="P12117">
        <v>112.4</v>
      </c>
      <c r="Q12117">
        <v>104.7</v>
      </c>
      <c r="R12117">
        <v>111</v>
      </c>
      <c r="S12117">
        <v>114.9</v>
      </c>
      <c r="T12117">
        <v>75</v>
      </c>
    </row>
    <row r="12118" spans="1:20" x14ac:dyDescent="0.35">
      <c r="A12118">
        <f t="shared" si="368"/>
        <v>12118</v>
      </c>
      <c r="B12118" s="3" t="s">
        <v>101</v>
      </c>
      <c r="C12118" s="3" t="s">
        <v>86</v>
      </c>
      <c r="D12118" s="3" t="s">
        <v>53</v>
      </c>
      <c r="E12118">
        <v>2016</v>
      </c>
      <c r="F12118" s="3" t="s">
        <v>878</v>
      </c>
      <c r="G12118">
        <v>73.099999999999994</v>
      </c>
      <c r="H12118">
        <v>97.8</v>
      </c>
      <c r="I12118">
        <v>96.6</v>
      </c>
      <c r="J12118">
        <v>103.7</v>
      </c>
      <c r="K12118">
        <v>110.1</v>
      </c>
      <c r="L12118">
        <v>123.7</v>
      </c>
      <c r="M12118">
        <v>139.5</v>
      </c>
      <c r="N12118">
        <v>195.4</v>
      </c>
      <c r="O12118">
        <v>149.5</v>
      </c>
      <c r="P12118">
        <v>140</v>
      </c>
      <c r="Q12118">
        <v>119.8</v>
      </c>
      <c r="R12118">
        <v>107.6</v>
      </c>
      <c r="S12118">
        <v>96.9</v>
      </c>
      <c r="T12118">
        <v>70.099999999999994</v>
      </c>
    </row>
    <row r="12119" spans="1:20" x14ac:dyDescent="0.35">
      <c r="A12119">
        <f t="shared" si="368"/>
        <v>12119</v>
      </c>
      <c r="B12119" s="3" t="s">
        <v>101</v>
      </c>
      <c r="C12119" s="3" t="s">
        <v>86</v>
      </c>
      <c r="D12119" s="3" t="s">
        <v>53</v>
      </c>
      <c r="E12119">
        <v>2017</v>
      </c>
      <c r="F12119" s="3" t="s">
        <v>879</v>
      </c>
      <c r="G12119">
        <v>83</v>
      </c>
      <c r="H12119">
        <v>110.9</v>
      </c>
      <c r="I12119">
        <v>125.8</v>
      </c>
      <c r="J12119">
        <v>135.80000000000001</v>
      </c>
      <c r="K12119">
        <v>126.6</v>
      </c>
      <c r="L12119">
        <v>167.3</v>
      </c>
      <c r="M12119">
        <v>232</v>
      </c>
      <c r="N12119">
        <v>210</v>
      </c>
      <c r="O12119">
        <v>255.3</v>
      </c>
      <c r="P12119">
        <v>227.2</v>
      </c>
      <c r="Q12119">
        <v>135.1</v>
      </c>
      <c r="R12119">
        <v>107.3</v>
      </c>
      <c r="S12119">
        <v>94.4</v>
      </c>
      <c r="T12119">
        <v>79.099999999999994</v>
      </c>
    </row>
    <row r="12120" spans="1:20" x14ac:dyDescent="0.35">
      <c r="A12120">
        <f t="shared" si="368"/>
        <v>12120</v>
      </c>
      <c r="B12120" s="3" t="s">
        <v>101</v>
      </c>
      <c r="C12120" s="3" t="s">
        <v>86</v>
      </c>
      <c r="D12120" s="3" t="s">
        <v>53</v>
      </c>
      <c r="E12120">
        <v>2018</v>
      </c>
      <c r="F12120" s="3" t="s">
        <v>880</v>
      </c>
      <c r="G12120">
        <v>64.3</v>
      </c>
      <c r="H12120">
        <v>82.7</v>
      </c>
      <c r="I12120">
        <v>107</v>
      </c>
      <c r="J12120">
        <v>134.19999999999999</v>
      </c>
      <c r="K12120">
        <v>163.1</v>
      </c>
      <c r="L12120">
        <v>124</v>
      </c>
      <c r="M12120">
        <v>131.9</v>
      </c>
      <c r="N12120">
        <v>182.5</v>
      </c>
      <c r="O12120">
        <v>300.10000000000002</v>
      </c>
      <c r="P12120">
        <v>190.2</v>
      </c>
      <c r="Q12120">
        <v>131.6</v>
      </c>
      <c r="R12120">
        <v>106.1</v>
      </c>
      <c r="S12120">
        <v>102</v>
      </c>
      <c r="T12120">
        <v>68.3</v>
      </c>
    </row>
    <row r="12121" spans="1:20" x14ac:dyDescent="0.35">
      <c r="A12121">
        <f t="shared" si="368"/>
        <v>12121</v>
      </c>
      <c r="B12121" s="3" t="s">
        <v>101</v>
      </c>
      <c r="C12121" s="3" t="s">
        <v>86</v>
      </c>
      <c r="D12121" s="3" t="s">
        <v>53</v>
      </c>
      <c r="E12121">
        <v>2019</v>
      </c>
      <c r="F12121" s="3" t="s">
        <v>881</v>
      </c>
      <c r="G12121">
        <v>67.8</v>
      </c>
      <c r="H12121">
        <v>99.5</v>
      </c>
      <c r="I12121">
        <v>93.9</v>
      </c>
      <c r="J12121">
        <v>100.5</v>
      </c>
      <c r="K12121">
        <v>97.7</v>
      </c>
      <c r="L12121">
        <v>79.8</v>
      </c>
      <c r="M12121">
        <v>67.8</v>
      </c>
      <c r="N12121">
        <v>102.6</v>
      </c>
      <c r="O12121">
        <v>149</v>
      </c>
      <c r="P12121">
        <v>122.4</v>
      </c>
      <c r="Q12121">
        <v>99.2</v>
      </c>
      <c r="R12121">
        <v>105.5</v>
      </c>
      <c r="S12121">
        <v>92.8</v>
      </c>
      <c r="T12121">
        <v>56.8</v>
      </c>
    </row>
    <row r="12122" spans="1:20" x14ac:dyDescent="0.35">
      <c r="A12122">
        <f t="shared" si="368"/>
        <v>12122</v>
      </c>
      <c r="B12122" s="3" t="s">
        <v>101</v>
      </c>
      <c r="C12122" s="3" t="s">
        <v>75</v>
      </c>
      <c r="D12122" s="3" t="s">
        <v>49</v>
      </c>
      <c r="E12122">
        <v>2010</v>
      </c>
      <c r="F12122" s="3" t="s">
        <v>882</v>
      </c>
      <c r="G12122">
        <v>780.4</v>
      </c>
      <c r="H12122">
        <v>779.5</v>
      </c>
      <c r="I12122">
        <v>779.6</v>
      </c>
      <c r="J12122">
        <v>779.3</v>
      </c>
      <c r="K12122">
        <v>778.2</v>
      </c>
      <c r="L12122">
        <v>776.7</v>
      </c>
      <c r="M12122">
        <v>775.4</v>
      </c>
      <c r="N12122">
        <v>777.3</v>
      </c>
      <c r="O12122">
        <v>780.5</v>
      </c>
      <c r="P12122">
        <v>780.5</v>
      </c>
      <c r="Q12122">
        <v>778.8</v>
      </c>
      <c r="R12122">
        <v>780</v>
      </c>
      <c r="S12122">
        <v>780.3</v>
      </c>
      <c r="T12122">
        <v>779.1</v>
      </c>
    </row>
    <row r="12123" spans="1:20" x14ac:dyDescent="0.35">
      <c r="A12123">
        <f t="shared" si="368"/>
        <v>12123</v>
      </c>
      <c r="B12123" s="3" t="s">
        <v>101</v>
      </c>
      <c r="C12123" s="3" t="s">
        <v>75</v>
      </c>
      <c r="D12123" s="3" t="s">
        <v>49</v>
      </c>
      <c r="E12123">
        <v>2011</v>
      </c>
      <c r="F12123" s="3" t="s">
        <v>883</v>
      </c>
      <c r="G12123">
        <v>779.1</v>
      </c>
      <c r="H12123">
        <v>780.3</v>
      </c>
      <c r="I12123">
        <v>779.3</v>
      </c>
      <c r="J12123">
        <v>780.8</v>
      </c>
      <c r="K12123">
        <v>780.4</v>
      </c>
      <c r="L12123">
        <v>780.8</v>
      </c>
      <c r="M12123">
        <v>780.6</v>
      </c>
      <c r="N12123">
        <v>778.5</v>
      </c>
      <c r="O12123">
        <v>779.1</v>
      </c>
      <c r="P12123">
        <v>780</v>
      </c>
      <c r="Q12123">
        <v>780.7</v>
      </c>
      <c r="R12123">
        <v>780.1</v>
      </c>
      <c r="S12123">
        <v>780.9</v>
      </c>
      <c r="T12123">
        <v>779.9</v>
      </c>
    </row>
    <row r="12124" spans="1:20" x14ac:dyDescent="0.35">
      <c r="A12124">
        <f t="shared" si="368"/>
        <v>12124</v>
      </c>
      <c r="B12124" s="3" t="s">
        <v>101</v>
      </c>
      <c r="C12124" s="3" t="s">
        <v>75</v>
      </c>
      <c r="D12124" s="3" t="s">
        <v>49</v>
      </c>
      <c r="E12124">
        <v>2012</v>
      </c>
      <c r="F12124" s="3" t="s">
        <v>884</v>
      </c>
      <c r="G12124">
        <v>778.6</v>
      </c>
      <c r="H12124">
        <v>778</v>
      </c>
      <c r="I12124">
        <v>777.5</v>
      </c>
      <c r="J12124">
        <v>779.7</v>
      </c>
      <c r="K12124">
        <v>779.2</v>
      </c>
      <c r="L12124">
        <v>780.3</v>
      </c>
      <c r="M12124">
        <v>779.9</v>
      </c>
      <c r="N12124">
        <v>778.8</v>
      </c>
      <c r="O12124">
        <v>779.7</v>
      </c>
      <c r="P12124">
        <v>778.7</v>
      </c>
      <c r="Q12124">
        <v>778.9</v>
      </c>
      <c r="R12124">
        <v>780.4</v>
      </c>
      <c r="S12124">
        <v>779.9</v>
      </c>
      <c r="T12124">
        <v>778.5</v>
      </c>
    </row>
    <row r="12125" spans="1:20" x14ac:dyDescent="0.35">
      <c r="A12125">
        <f t="shared" si="368"/>
        <v>12125</v>
      </c>
      <c r="B12125" s="3" t="s">
        <v>101</v>
      </c>
      <c r="C12125" s="3" t="s">
        <v>75</v>
      </c>
      <c r="D12125" s="3" t="s">
        <v>49</v>
      </c>
      <c r="E12125">
        <v>2013</v>
      </c>
      <c r="F12125" s="3" t="s">
        <v>885</v>
      </c>
      <c r="G12125">
        <v>779.4</v>
      </c>
      <c r="H12125">
        <v>780.8</v>
      </c>
      <c r="I12125">
        <v>780.4</v>
      </c>
      <c r="J12125">
        <v>780.9</v>
      </c>
      <c r="K12125">
        <v>780.4</v>
      </c>
      <c r="L12125">
        <v>778.3</v>
      </c>
      <c r="M12125">
        <v>780.5</v>
      </c>
      <c r="N12125">
        <v>779.1</v>
      </c>
      <c r="O12125">
        <v>777.1</v>
      </c>
      <c r="P12125">
        <v>779.2</v>
      </c>
      <c r="Q12125">
        <v>780.6</v>
      </c>
      <c r="R12125">
        <v>779.7</v>
      </c>
      <c r="S12125">
        <v>779.9</v>
      </c>
      <c r="T12125">
        <v>780.5</v>
      </c>
    </row>
    <row r="12126" spans="1:20" x14ac:dyDescent="0.35">
      <c r="A12126">
        <f t="shared" si="368"/>
        <v>12126</v>
      </c>
      <c r="B12126" s="3" t="s">
        <v>101</v>
      </c>
      <c r="C12126" s="3" t="s">
        <v>75</v>
      </c>
      <c r="D12126" s="3" t="s">
        <v>49</v>
      </c>
      <c r="E12126">
        <v>2014</v>
      </c>
      <c r="F12126" s="3" t="s">
        <v>886</v>
      </c>
      <c r="G12126">
        <v>779.4</v>
      </c>
      <c r="H12126">
        <v>779.9</v>
      </c>
      <c r="I12126">
        <v>779.7</v>
      </c>
      <c r="J12126">
        <v>779.4</v>
      </c>
      <c r="K12126">
        <v>780.1</v>
      </c>
      <c r="L12126">
        <v>778.5</v>
      </c>
      <c r="M12126">
        <v>780.3</v>
      </c>
      <c r="N12126">
        <v>780</v>
      </c>
      <c r="O12126">
        <v>777.7</v>
      </c>
      <c r="P12126">
        <v>778.5</v>
      </c>
      <c r="Q12126">
        <v>780.5</v>
      </c>
      <c r="R12126">
        <v>777.3</v>
      </c>
      <c r="S12126">
        <v>780.3</v>
      </c>
      <c r="T12126">
        <v>777.8</v>
      </c>
    </row>
    <row r="12127" spans="1:20" x14ac:dyDescent="0.35">
      <c r="A12127">
        <f t="shared" si="368"/>
        <v>12127</v>
      </c>
      <c r="B12127" s="3" t="s">
        <v>101</v>
      </c>
      <c r="C12127" s="3" t="s">
        <v>75</v>
      </c>
      <c r="D12127" s="3" t="s">
        <v>49</v>
      </c>
      <c r="E12127">
        <v>2015</v>
      </c>
      <c r="F12127" s="3" t="s">
        <v>887</v>
      </c>
      <c r="G12127">
        <v>779.4</v>
      </c>
      <c r="H12127">
        <v>777</v>
      </c>
      <c r="I12127">
        <v>778.7</v>
      </c>
      <c r="J12127">
        <v>779.9</v>
      </c>
      <c r="K12127">
        <v>780.7</v>
      </c>
      <c r="L12127">
        <v>780.6</v>
      </c>
      <c r="M12127">
        <v>779.9</v>
      </c>
      <c r="N12127">
        <v>780</v>
      </c>
      <c r="O12127">
        <v>780.9</v>
      </c>
      <c r="P12127">
        <v>779.8</v>
      </c>
      <c r="Q12127">
        <v>778.7</v>
      </c>
      <c r="R12127">
        <v>778.9</v>
      </c>
      <c r="S12127">
        <v>776.4</v>
      </c>
      <c r="T12127">
        <v>779.3</v>
      </c>
    </row>
    <row r="12128" spans="1:20" x14ac:dyDescent="0.35">
      <c r="A12128">
        <f t="shared" si="368"/>
        <v>12128</v>
      </c>
      <c r="B12128" s="3" t="s">
        <v>101</v>
      </c>
      <c r="C12128" s="3" t="s">
        <v>75</v>
      </c>
      <c r="D12128" s="3" t="s">
        <v>49</v>
      </c>
      <c r="E12128">
        <v>2016</v>
      </c>
      <c r="F12128" s="3" t="s">
        <v>888</v>
      </c>
      <c r="G12128">
        <v>778.1</v>
      </c>
      <c r="H12128">
        <v>777.6</v>
      </c>
      <c r="I12128">
        <v>779</v>
      </c>
      <c r="J12128">
        <v>778.4</v>
      </c>
      <c r="K12128">
        <v>777.8</v>
      </c>
      <c r="L12128">
        <v>776.4</v>
      </c>
      <c r="M12128">
        <v>779.9</v>
      </c>
      <c r="N12128">
        <v>775.4</v>
      </c>
      <c r="O12128">
        <v>779.3</v>
      </c>
      <c r="P12128">
        <v>780.2</v>
      </c>
      <c r="Q12128">
        <v>779.9</v>
      </c>
      <c r="R12128">
        <v>779.2</v>
      </c>
      <c r="S12128">
        <v>778.6</v>
      </c>
      <c r="T12128">
        <v>780.2</v>
      </c>
    </row>
    <row r="12129" spans="1:20" x14ac:dyDescent="0.35">
      <c r="A12129">
        <f t="shared" si="368"/>
        <v>12129</v>
      </c>
      <c r="B12129" s="3" t="s">
        <v>101</v>
      </c>
      <c r="C12129" s="3" t="s">
        <v>75</v>
      </c>
      <c r="D12129" s="3" t="s">
        <v>49</v>
      </c>
      <c r="E12129">
        <v>2017</v>
      </c>
      <c r="F12129" s="3" t="s">
        <v>889</v>
      </c>
      <c r="G12129">
        <v>780.7</v>
      </c>
      <c r="H12129">
        <v>780.3</v>
      </c>
      <c r="I12129">
        <v>780.6</v>
      </c>
      <c r="J12129">
        <v>779.7</v>
      </c>
      <c r="K12129">
        <v>779.5</v>
      </c>
      <c r="L12129">
        <v>778.6</v>
      </c>
      <c r="M12129">
        <v>779.1</v>
      </c>
      <c r="N12129">
        <v>779.1</v>
      </c>
      <c r="O12129">
        <v>777.9</v>
      </c>
      <c r="P12129">
        <v>779.2</v>
      </c>
      <c r="Q12129">
        <v>778.3</v>
      </c>
      <c r="R12129">
        <v>778.9</v>
      </c>
      <c r="S12129">
        <v>780.6</v>
      </c>
      <c r="T12129">
        <v>779.6</v>
      </c>
    </row>
    <row r="12130" spans="1:20" x14ac:dyDescent="0.35">
      <c r="A12130">
        <f t="shared" si="368"/>
        <v>12130</v>
      </c>
      <c r="B12130" s="3" t="s">
        <v>101</v>
      </c>
      <c r="C12130" s="3" t="s">
        <v>75</v>
      </c>
      <c r="D12130" s="3" t="s">
        <v>49</v>
      </c>
      <c r="E12130">
        <v>2018</v>
      </c>
      <c r="F12130" s="3" t="s">
        <v>890</v>
      </c>
      <c r="G12130">
        <v>778.6</v>
      </c>
      <c r="H12130">
        <v>780</v>
      </c>
      <c r="I12130">
        <v>780.8</v>
      </c>
      <c r="J12130">
        <v>780.7</v>
      </c>
      <c r="K12130">
        <v>780.9</v>
      </c>
      <c r="L12130">
        <v>779.8</v>
      </c>
      <c r="M12130">
        <v>780.7</v>
      </c>
      <c r="N12130">
        <v>780.5</v>
      </c>
      <c r="O12130">
        <v>778.6</v>
      </c>
      <c r="P12130">
        <v>780.1</v>
      </c>
      <c r="Q12130">
        <v>780</v>
      </c>
      <c r="R12130">
        <v>780</v>
      </c>
      <c r="S12130">
        <v>780.5</v>
      </c>
      <c r="T12130">
        <v>778.2</v>
      </c>
    </row>
    <row r="12131" spans="1:20" x14ac:dyDescent="0.35">
      <c r="A12131">
        <f t="shared" si="368"/>
        <v>12131</v>
      </c>
      <c r="B12131" s="3" t="s">
        <v>101</v>
      </c>
      <c r="C12131" s="3" t="s">
        <v>75</v>
      </c>
      <c r="D12131" s="3" t="s">
        <v>49</v>
      </c>
      <c r="E12131">
        <v>2019</v>
      </c>
      <c r="F12131" s="3" t="s">
        <v>891</v>
      </c>
      <c r="G12131">
        <v>780.1</v>
      </c>
      <c r="H12131">
        <v>779.6</v>
      </c>
      <c r="I12131">
        <v>778.3</v>
      </c>
      <c r="J12131">
        <v>778.9</v>
      </c>
      <c r="K12131">
        <v>778</v>
      </c>
      <c r="L12131">
        <v>779.8</v>
      </c>
      <c r="M12131">
        <v>777.3</v>
      </c>
      <c r="N12131">
        <v>780.9</v>
      </c>
      <c r="O12131">
        <v>779.1</v>
      </c>
      <c r="P12131">
        <v>780.6</v>
      </c>
      <c r="Q12131">
        <v>780.8</v>
      </c>
      <c r="R12131">
        <v>779.8</v>
      </c>
      <c r="S12131">
        <v>778.9</v>
      </c>
      <c r="T12131">
        <v>780.8</v>
      </c>
    </row>
    <row r="12132" spans="1:20" x14ac:dyDescent="0.35">
      <c r="A12132">
        <f t="shared" si="368"/>
        <v>12132</v>
      </c>
      <c r="B12132" s="3" t="s">
        <v>101</v>
      </c>
      <c r="C12132" s="3" t="s">
        <v>77</v>
      </c>
      <c r="D12132" s="3" t="s">
        <v>49</v>
      </c>
      <c r="E12132">
        <v>2010</v>
      </c>
      <c r="F12132" s="3" t="s">
        <v>892</v>
      </c>
      <c r="G12132">
        <v>297.60000000000002</v>
      </c>
      <c r="H12132">
        <v>401.9</v>
      </c>
      <c r="I12132">
        <v>474</v>
      </c>
      <c r="J12132">
        <v>358.8</v>
      </c>
      <c r="K12132">
        <v>356.5</v>
      </c>
      <c r="L12132">
        <v>325.2</v>
      </c>
      <c r="M12132">
        <v>277.60000000000002</v>
      </c>
      <c r="N12132">
        <v>376.3</v>
      </c>
      <c r="O12132">
        <v>498.6</v>
      </c>
      <c r="P12132">
        <v>648.1</v>
      </c>
      <c r="Q12132">
        <v>522.4</v>
      </c>
      <c r="R12132">
        <v>400.8</v>
      </c>
      <c r="S12132">
        <v>375.2</v>
      </c>
      <c r="T12132">
        <v>278.39999999999998</v>
      </c>
    </row>
    <row r="12133" spans="1:20" x14ac:dyDescent="0.35">
      <c r="A12133">
        <f t="shared" si="368"/>
        <v>12133</v>
      </c>
      <c r="B12133" s="3" t="s">
        <v>101</v>
      </c>
      <c r="C12133" s="3" t="s">
        <v>77</v>
      </c>
      <c r="D12133" s="3" t="s">
        <v>49</v>
      </c>
      <c r="E12133">
        <v>2011</v>
      </c>
      <c r="F12133" s="3" t="s">
        <v>893</v>
      </c>
      <c r="G12133">
        <v>347.1</v>
      </c>
      <c r="H12133">
        <v>430.5</v>
      </c>
      <c r="I12133">
        <v>429.8</v>
      </c>
      <c r="J12133">
        <v>546.70000000000005</v>
      </c>
      <c r="K12133">
        <v>636.20000000000005</v>
      </c>
      <c r="L12133">
        <v>588.79999999999995</v>
      </c>
      <c r="M12133">
        <v>660.8</v>
      </c>
      <c r="N12133">
        <v>604.79999999999995</v>
      </c>
      <c r="O12133">
        <v>612.20000000000005</v>
      </c>
      <c r="P12133">
        <v>547.5</v>
      </c>
      <c r="Q12133">
        <v>647.79999999999995</v>
      </c>
      <c r="R12133">
        <v>637.6</v>
      </c>
      <c r="S12133">
        <v>599.6</v>
      </c>
      <c r="T12133">
        <v>374.1</v>
      </c>
    </row>
    <row r="12134" spans="1:20" x14ac:dyDescent="0.35">
      <c r="A12134">
        <f t="shared" si="368"/>
        <v>12134</v>
      </c>
      <c r="B12134" s="3" t="s">
        <v>101</v>
      </c>
      <c r="C12134" s="3" t="s">
        <v>77</v>
      </c>
      <c r="D12134" s="3" t="s">
        <v>49</v>
      </c>
      <c r="E12134">
        <v>2012</v>
      </c>
      <c r="F12134" s="3" t="s">
        <v>894</v>
      </c>
      <c r="G12134">
        <v>377.4</v>
      </c>
      <c r="H12134">
        <v>440.8</v>
      </c>
      <c r="I12134">
        <v>475.9</v>
      </c>
      <c r="J12134">
        <v>462.4</v>
      </c>
      <c r="K12134">
        <v>416.2</v>
      </c>
      <c r="L12134">
        <v>542.29999999999995</v>
      </c>
      <c r="M12134">
        <v>657.6</v>
      </c>
      <c r="N12134">
        <v>646.6</v>
      </c>
      <c r="O12134">
        <v>621.9</v>
      </c>
      <c r="P12134">
        <v>660.3</v>
      </c>
      <c r="Q12134">
        <v>657.5</v>
      </c>
      <c r="R12134">
        <v>702.8</v>
      </c>
      <c r="S12134">
        <v>614.5</v>
      </c>
      <c r="T12134">
        <v>399.7</v>
      </c>
    </row>
    <row r="12135" spans="1:20" x14ac:dyDescent="0.35">
      <c r="A12135">
        <f t="shared" si="368"/>
        <v>12135</v>
      </c>
      <c r="B12135" s="3" t="s">
        <v>101</v>
      </c>
      <c r="C12135" s="3" t="s">
        <v>77</v>
      </c>
      <c r="D12135" s="3" t="s">
        <v>49</v>
      </c>
      <c r="E12135">
        <v>2013</v>
      </c>
      <c r="F12135" s="3" t="s">
        <v>895</v>
      </c>
      <c r="G12135">
        <v>325.3</v>
      </c>
      <c r="H12135">
        <v>438.3</v>
      </c>
      <c r="I12135">
        <v>600.9</v>
      </c>
      <c r="J12135">
        <v>623.4</v>
      </c>
      <c r="K12135">
        <v>454.4</v>
      </c>
      <c r="L12135">
        <v>369.3</v>
      </c>
      <c r="M12135">
        <v>584.70000000000005</v>
      </c>
      <c r="N12135">
        <v>628.29999999999995</v>
      </c>
      <c r="O12135">
        <v>666.3</v>
      </c>
      <c r="P12135">
        <v>677.8</v>
      </c>
      <c r="Q12135">
        <v>649.20000000000005</v>
      </c>
      <c r="R12135">
        <v>546.1</v>
      </c>
      <c r="S12135">
        <v>510.7</v>
      </c>
      <c r="T12135">
        <v>352.2</v>
      </c>
    </row>
    <row r="12136" spans="1:20" x14ac:dyDescent="0.35">
      <c r="A12136">
        <f t="shared" si="368"/>
        <v>12136</v>
      </c>
      <c r="B12136" s="3" t="s">
        <v>101</v>
      </c>
      <c r="C12136" s="3" t="s">
        <v>77</v>
      </c>
      <c r="D12136" s="3" t="s">
        <v>49</v>
      </c>
      <c r="E12136">
        <v>2014</v>
      </c>
      <c r="F12136" s="3" t="s">
        <v>896</v>
      </c>
      <c r="G12136">
        <v>362.5</v>
      </c>
      <c r="H12136">
        <v>437.5</v>
      </c>
      <c r="I12136">
        <v>472.5</v>
      </c>
      <c r="J12136">
        <v>468.5</v>
      </c>
      <c r="K12136">
        <v>353</v>
      </c>
      <c r="L12136">
        <v>532.29999999999995</v>
      </c>
      <c r="M12136">
        <v>570.5</v>
      </c>
      <c r="N12136">
        <v>656.1</v>
      </c>
      <c r="O12136">
        <v>666.9</v>
      </c>
      <c r="P12136">
        <v>677.3</v>
      </c>
      <c r="Q12136">
        <v>653</v>
      </c>
      <c r="R12136">
        <v>544.5</v>
      </c>
      <c r="S12136">
        <v>493.9</v>
      </c>
      <c r="T12136">
        <v>325.39999999999998</v>
      </c>
    </row>
    <row r="12137" spans="1:20" x14ac:dyDescent="0.35">
      <c r="A12137">
        <f t="shared" si="368"/>
        <v>12137</v>
      </c>
      <c r="B12137" s="3" t="s">
        <v>101</v>
      </c>
      <c r="C12137" s="3" t="s">
        <v>77</v>
      </c>
      <c r="D12137" s="3" t="s">
        <v>49</v>
      </c>
      <c r="E12137">
        <v>2015</v>
      </c>
      <c r="F12137" s="3" t="s">
        <v>897</v>
      </c>
      <c r="G12137">
        <v>346.1</v>
      </c>
      <c r="H12137">
        <v>458.5</v>
      </c>
      <c r="I12137">
        <v>528</v>
      </c>
      <c r="J12137">
        <v>624</v>
      </c>
      <c r="K12137">
        <v>670.9</v>
      </c>
      <c r="L12137">
        <v>645.29999999999995</v>
      </c>
      <c r="M12137">
        <v>569.70000000000005</v>
      </c>
      <c r="N12137">
        <v>444.2</v>
      </c>
      <c r="O12137">
        <v>513.4</v>
      </c>
      <c r="P12137">
        <v>485</v>
      </c>
      <c r="Q12137">
        <v>466.8</v>
      </c>
      <c r="R12137">
        <v>499.6</v>
      </c>
      <c r="S12137">
        <v>537.79999999999995</v>
      </c>
      <c r="T12137">
        <v>348.7</v>
      </c>
    </row>
    <row r="12138" spans="1:20" x14ac:dyDescent="0.35">
      <c r="A12138">
        <f t="shared" si="368"/>
        <v>12138</v>
      </c>
      <c r="B12138" s="3" t="s">
        <v>101</v>
      </c>
      <c r="C12138" s="3" t="s">
        <v>77</v>
      </c>
      <c r="D12138" s="3" t="s">
        <v>49</v>
      </c>
      <c r="E12138">
        <v>2016</v>
      </c>
      <c r="F12138" s="3" t="s">
        <v>898</v>
      </c>
      <c r="G12138">
        <v>348.7</v>
      </c>
      <c r="H12138">
        <v>437.4</v>
      </c>
      <c r="I12138">
        <v>435.4</v>
      </c>
      <c r="J12138">
        <v>470.3</v>
      </c>
      <c r="K12138">
        <v>483</v>
      </c>
      <c r="L12138">
        <v>548</v>
      </c>
      <c r="M12138">
        <v>568.1</v>
      </c>
      <c r="N12138">
        <v>610.79999999999995</v>
      </c>
      <c r="O12138">
        <v>542.29999999999995</v>
      </c>
      <c r="P12138">
        <v>578.5</v>
      </c>
      <c r="Q12138">
        <v>511.8</v>
      </c>
      <c r="R12138">
        <v>466.6</v>
      </c>
      <c r="S12138">
        <v>451.3</v>
      </c>
      <c r="T12138">
        <v>344.4</v>
      </c>
    </row>
    <row r="12139" spans="1:20" x14ac:dyDescent="0.35">
      <c r="A12139">
        <f t="shared" si="368"/>
        <v>12139</v>
      </c>
      <c r="B12139" s="3" t="s">
        <v>101</v>
      </c>
      <c r="C12139" s="3" t="s">
        <v>77</v>
      </c>
      <c r="D12139" s="3" t="s">
        <v>49</v>
      </c>
      <c r="E12139">
        <v>2017</v>
      </c>
      <c r="F12139" s="3" t="s">
        <v>899</v>
      </c>
      <c r="G12139">
        <v>386</v>
      </c>
      <c r="H12139">
        <v>503.3</v>
      </c>
      <c r="I12139">
        <v>577</v>
      </c>
      <c r="J12139">
        <v>618</v>
      </c>
      <c r="K12139">
        <v>588.6</v>
      </c>
      <c r="L12139">
        <v>604.4</v>
      </c>
      <c r="M12139">
        <v>614.4</v>
      </c>
      <c r="N12139">
        <v>700.8</v>
      </c>
      <c r="O12139">
        <v>683.2</v>
      </c>
      <c r="P12139">
        <v>678.7</v>
      </c>
      <c r="Q12139">
        <v>541</v>
      </c>
      <c r="R12139">
        <v>448.5</v>
      </c>
      <c r="S12139">
        <v>426.5</v>
      </c>
      <c r="T12139">
        <v>372</v>
      </c>
    </row>
    <row r="12140" spans="1:20" x14ac:dyDescent="0.35">
      <c r="A12140">
        <f t="shared" si="368"/>
        <v>12140</v>
      </c>
      <c r="B12140" s="3" t="s">
        <v>101</v>
      </c>
      <c r="C12140" s="3" t="s">
        <v>77</v>
      </c>
      <c r="D12140" s="3" t="s">
        <v>49</v>
      </c>
      <c r="E12140">
        <v>2018</v>
      </c>
      <c r="F12140" s="3" t="s">
        <v>900</v>
      </c>
      <c r="G12140">
        <v>291.39999999999998</v>
      </c>
      <c r="H12140">
        <v>373.5</v>
      </c>
      <c r="I12140">
        <v>481</v>
      </c>
      <c r="J12140">
        <v>603.29999999999995</v>
      </c>
      <c r="K12140">
        <v>650.9</v>
      </c>
      <c r="L12140">
        <v>552.4</v>
      </c>
      <c r="M12140">
        <v>578.9</v>
      </c>
      <c r="N12140">
        <v>636.79999999999995</v>
      </c>
      <c r="O12140">
        <v>600.1</v>
      </c>
      <c r="P12140">
        <v>647</v>
      </c>
      <c r="Q12140">
        <v>544.79999999999995</v>
      </c>
      <c r="R12140">
        <v>438.8</v>
      </c>
      <c r="S12140">
        <v>471.8</v>
      </c>
      <c r="T12140">
        <v>314.2</v>
      </c>
    </row>
    <row r="12141" spans="1:20" x14ac:dyDescent="0.35">
      <c r="A12141">
        <f t="shared" si="368"/>
        <v>12141</v>
      </c>
      <c r="B12141" s="3" t="s">
        <v>101</v>
      </c>
      <c r="C12141" s="3" t="s">
        <v>77</v>
      </c>
      <c r="D12141" s="3" t="s">
        <v>49</v>
      </c>
      <c r="E12141">
        <v>2019</v>
      </c>
      <c r="F12141" s="3" t="s">
        <v>901</v>
      </c>
      <c r="G12141">
        <v>327.3</v>
      </c>
      <c r="H12141">
        <v>460.2</v>
      </c>
      <c r="I12141">
        <v>427.3</v>
      </c>
      <c r="J12141">
        <v>468.8</v>
      </c>
      <c r="K12141">
        <v>451.4</v>
      </c>
      <c r="L12141">
        <v>384.1</v>
      </c>
      <c r="M12141">
        <v>301.8</v>
      </c>
      <c r="N12141">
        <v>436.7</v>
      </c>
      <c r="O12141">
        <v>577.70000000000005</v>
      </c>
      <c r="P12141">
        <v>514.4</v>
      </c>
      <c r="Q12141">
        <v>440.5</v>
      </c>
      <c r="R12141">
        <v>465.6</v>
      </c>
      <c r="S12141">
        <v>431.1</v>
      </c>
      <c r="T12141">
        <v>275.60000000000002</v>
      </c>
    </row>
    <row r="12142" spans="1:20" x14ac:dyDescent="0.35">
      <c r="A12142">
        <f t="shared" si="368"/>
        <v>12142</v>
      </c>
      <c r="B12142" s="3" t="s">
        <v>101</v>
      </c>
      <c r="C12142" s="3" t="s">
        <v>95</v>
      </c>
      <c r="D12142" s="3" t="s">
        <v>49</v>
      </c>
      <c r="E12142">
        <v>2010</v>
      </c>
      <c r="F12142" s="3" t="s">
        <v>902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1.4</v>
      </c>
      <c r="N12142">
        <v>6.3</v>
      </c>
      <c r="O12142">
        <v>8</v>
      </c>
      <c r="P12142">
        <v>24</v>
      </c>
      <c r="Q12142">
        <v>9.8000000000000007</v>
      </c>
      <c r="R12142">
        <v>6.6</v>
      </c>
      <c r="S12142">
        <v>4.4000000000000004</v>
      </c>
      <c r="T12142">
        <v>0</v>
      </c>
    </row>
    <row r="12143" spans="1:20" x14ac:dyDescent="0.35">
      <c r="A12143">
        <f t="shared" si="368"/>
        <v>12143</v>
      </c>
      <c r="B12143" s="3" t="s">
        <v>101</v>
      </c>
      <c r="C12143" s="3" t="s">
        <v>95</v>
      </c>
      <c r="D12143" s="3" t="s">
        <v>49</v>
      </c>
      <c r="E12143">
        <v>2011</v>
      </c>
      <c r="F12143" s="3" t="s">
        <v>903</v>
      </c>
      <c r="G12143">
        <v>0</v>
      </c>
      <c r="H12143">
        <v>0</v>
      </c>
      <c r="I12143">
        <v>0.1</v>
      </c>
      <c r="J12143">
        <v>1</v>
      </c>
      <c r="K12143">
        <v>1.2</v>
      </c>
      <c r="L12143">
        <v>0.6</v>
      </c>
      <c r="M12143">
        <v>7.1</v>
      </c>
      <c r="N12143">
        <v>9.9</v>
      </c>
      <c r="O12143">
        <v>54</v>
      </c>
      <c r="P12143">
        <v>112.3</v>
      </c>
      <c r="Q12143">
        <v>50.8</v>
      </c>
      <c r="R12143">
        <v>11.2</v>
      </c>
      <c r="S12143">
        <v>7.2</v>
      </c>
      <c r="T12143">
        <v>0</v>
      </c>
    </row>
    <row r="12144" spans="1:20" x14ac:dyDescent="0.35">
      <c r="A12144">
        <f t="shared" si="368"/>
        <v>12144</v>
      </c>
      <c r="B12144" s="3" t="s">
        <v>101</v>
      </c>
      <c r="C12144" s="3" t="s">
        <v>95</v>
      </c>
      <c r="D12144" s="3" t="s">
        <v>49</v>
      </c>
      <c r="E12144">
        <v>2012</v>
      </c>
      <c r="F12144" s="3" t="s">
        <v>904</v>
      </c>
      <c r="G12144">
        <v>0</v>
      </c>
      <c r="H12144">
        <v>0.1</v>
      </c>
      <c r="I12144">
        <v>0</v>
      </c>
      <c r="J12144">
        <v>0</v>
      </c>
      <c r="K12144">
        <v>0.1</v>
      </c>
      <c r="L12144">
        <v>3.9</v>
      </c>
      <c r="M12144">
        <v>11.2</v>
      </c>
      <c r="N12144">
        <v>29.9</v>
      </c>
      <c r="O12144">
        <v>59</v>
      </c>
      <c r="P12144">
        <v>64.900000000000006</v>
      </c>
      <c r="Q12144">
        <v>84.4</v>
      </c>
      <c r="R12144">
        <v>12.1</v>
      </c>
      <c r="S12144">
        <v>13</v>
      </c>
      <c r="T12144">
        <v>0.4</v>
      </c>
    </row>
    <row r="12145" spans="1:20" x14ac:dyDescent="0.35">
      <c r="A12145">
        <f t="shared" si="368"/>
        <v>12145</v>
      </c>
      <c r="B12145" s="3" t="s">
        <v>101</v>
      </c>
      <c r="C12145" s="3" t="s">
        <v>95</v>
      </c>
      <c r="D12145" s="3" t="s">
        <v>49</v>
      </c>
      <c r="E12145">
        <v>2013</v>
      </c>
      <c r="F12145" s="3" t="s">
        <v>905</v>
      </c>
      <c r="G12145">
        <v>0</v>
      </c>
      <c r="H12145">
        <v>0</v>
      </c>
      <c r="I12145">
        <v>0.7</v>
      </c>
      <c r="J12145">
        <v>0.9</v>
      </c>
      <c r="K12145">
        <v>0.2</v>
      </c>
      <c r="L12145">
        <v>0.4</v>
      </c>
      <c r="M12145">
        <v>19.8</v>
      </c>
      <c r="N12145">
        <v>16.8</v>
      </c>
      <c r="O12145">
        <v>24.2</v>
      </c>
      <c r="P12145">
        <v>16.899999999999999</v>
      </c>
      <c r="Q12145">
        <v>15.5</v>
      </c>
      <c r="R12145">
        <v>9.3000000000000007</v>
      </c>
      <c r="S12145">
        <v>2.1</v>
      </c>
      <c r="T12145">
        <v>0.1</v>
      </c>
    </row>
    <row r="12146" spans="1:20" x14ac:dyDescent="0.35">
      <c r="A12146">
        <f t="shared" si="368"/>
        <v>12146</v>
      </c>
      <c r="B12146" s="3" t="s">
        <v>101</v>
      </c>
      <c r="C12146" s="3" t="s">
        <v>95</v>
      </c>
      <c r="D12146" s="3" t="s">
        <v>49</v>
      </c>
      <c r="E12146">
        <v>2014</v>
      </c>
      <c r="F12146" s="3" t="s">
        <v>906</v>
      </c>
      <c r="G12146">
        <v>0</v>
      </c>
      <c r="H12146">
        <v>0</v>
      </c>
      <c r="I12146">
        <v>0</v>
      </c>
      <c r="J12146">
        <v>0.1</v>
      </c>
      <c r="K12146">
        <v>0</v>
      </c>
      <c r="L12146">
        <v>3.8</v>
      </c>
      <c r="M12146">
        <v>6.5</v>
      </c>
      <c r="N12146">
        <v>16.600000000000001</v>
      </c>
      <c r="O12146">
        <v>31.3</v>
      </c>
      <c r="P12146">
        <v>18.7</v>
      </c>
      <c r="Q12146">
        <v>13</v>
      </c>
      <c r="R12146">
        <v>9.3000000000000007</v>
      </c>
      <c r="S12146">
        <v>2.1</v>
      </c>
      <c r="T12146">
        <v>0</v>
      </c>
    </row>
    <row r="12147" spans="1:20" x14ac:dyDescent="0.35">
      <c r="A12147">
        <f t="shared" si="368"/>
        <v>12147</v>
      </c>
      <c r="B12147" s="3" t="s">
        <v>101</v>
      </c>
      <c r="C12147" s="3" t="s">
        <v>95</v>
      </c>
      <c r="D12147" s="3" t="s">
        <v>49</v>
      </c>
      <c r="E12147">
        <v>2015</v>
      </c>
      <c r="F12147" s="3" t="s">
        <v>907</v>
      </c>
      <c r="G12147">
        <v>0</v>
      </c>
      <c r="H12147">
        <v>0</v>
      </c>
      <c r="I12147">
        <v>0</v>
      </c>
      <c r="J12147">
        <v>0.1</v>
      </c>
      <c r="K12147">
        <v>5.2</v>
      </c>
      <c r="L12147">
        <v>1.5</v>
      </c>
      <c r="M12147">
        <v>4.4000000000000004</v>
      </c>
      <c r="N12147">
        <v>7.7</v>
      </c>
      <c r="O12147">
        <v>8.5</v>
      </c>
      <c r="P12147">
        <v>7.9</v>
      </c>
      <c r="Q12147">
        <v>7.9</v>
      </c>
      <c r="R12147">
        <v>8.1999999999999993</v>
      </c>
      <c r="S12147">
        <v>3</v>
      </c>
      <c r="T12147">
        <v>0</v>
      </c>
    </row>
    <row r="12148" spans="1:20" x14ac:dyDescent="0.35">
      <c r="A12148">
        <f t="shared" si="368"/>
        <v>12148</v>
      </c>
      <c r="B12148" s="3" t="s">
        <v>101</v>
      </c>
      <c r="C12148" s="3" t="s">
        <v>95</v>
      </c>
      <c r="D12148" s="3" t="s">
        <v>49</v>
      </c>
      <c r="E12148">
        <v>2016</v>
      </c>
      <c r="F12148" s="3" t="s">
        <v>908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0.2</v>
      </c>
      <c r="M12148">
        <v>8.9</v>
      </c>
      <c r="N12148">
        <v>34.299999999999997</v>
      </c>
      <c r="O12148">
        <v>12.5</v>
      </c>
      <c r="P12148">
        <v>9.3000000000000007</v>
      </c>
      <c r="Q12148">
        <v>8.9</v>
      </c>
      <c r="R12148">
        <v>7.7</v>
      </c>
      <c r="S12148">
        <v>2.1</v>
      </c>
      <c r="T12148">
        <v>0</v>
      </c>
    </row>
    <row r="12149" spans="1:20" x14ac:dyDescent="0.35">
      <c r="A12149">
        <f t="shared" si="368"/>
        <v>12149</v>
      </c>
      <c r="B12149" s="3" t="s">
        <v>101</v>
      </c>
      <c r="C12149" s="3" t="s">
        <v>95</v>
      </c>
      <c r="D12149" s="3" t="s">
        <v>49</v>
      </c>
      <c r="E12149">
        <v>2017</v>
      </c>
      <c r="F12149" s="3" t="s">
        <v>909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24.3</v>
      </c>
      <c r="M12149">
        <v>65</v>
      </c>
      <c r="N12149">
        <v>20.399999999999999</v>
      </c>
      <c r="O12149">
        <v>54.4</v>
      </c>
      <c r="P12149">
        <v>36.9</v>
      </c>
      <c r="Q12149">
        <v>10.6</v>
      </c>
      <c r="R12149">
        <v>8.4</v>
      </c>
      <c r="S12149">
        <v>3.3</v>
      </c>
      <c r="T12149">
        <v>0.2</v>
      </c>
    </row>
    <row r="12150" spans="1:20" x14ac:dyDescent="0.35">
      <c r="A12150">
        <f t="shared" si="368"/>
        <v>12150</v>
      </c>
      <c r="B12150" s="3" t="s">
        <v>101</v>
      </c>
      <c r="C12150" s="3" t="s">
        <v>95</v>
      </c>
      <c r="D12150" s="3" t="s">
        <v>49</v>
      </c>
      <c r="E12150">
        <v>2018</v>
      </c>
      <c r="F12150" s="3" t="s">
        <v>910</v>
      </c>
      <c r="G12150">
        <v>0</v>
      </c>
      <c r="H12150">
        <v>0.6</v>
      </c>
      <c r="I12150">
        <v>0.2</v>
      </c>
      <c r="J12150">
        <v>1.5</v>
      </c>
      <c r="K12150">
        <v>15.4</v>
      </c>
      <c r="L12150">
        <v>3.5</v>
      </c>
      <c r="M12150">
        <v>7.4</v>
      </c>
      <c r="N12150">
        <v>29.9</v>
      </c>
      <c r="O12150">
        <v>114.7</v>
      </c>
      <c r="P12150">
        <v>34.1</v>
      </c>
      <c r="Q12150">
        <v>12.8</v>
      </c>
      <c r="R12150">
        <v>13.4</v>
      </c>
      <c r="S12150">
        <v>5.9</v>
      </c>
      <c r="T12150">
        <v>0.4</v>
      </c>
    </row>
    <row r="12151" spans="1:20" x14ac:dyDescent="0.35">
      <c r="A12151">
        <f t="shared" si="368"/>
        <v>12151</v>
      </c>
      <c r="B12151" s="3" t="s">
        <v>101</v>
      </c>
      <c r="C12151" s="3" t="s">
        <v>95</v>
      </c>
      <c r="D12151" s="3" t="s">
        <v>49</v>
      </c>
      <c r="E12151">
        <v>2019</v>
      </c>
      <c r="F12151" s="3" t="s">
        <v>911</v>
      </c>
      <c r="G12151">
        <v>0.5</v>
      </c>
      <c r="H12151">
        <v>0.7</v>
      </c>
      <c r="I12151">
        <v>0.2</v>
      </c>
      <c r="J12151">
        <v>0.5</v>
      </c>
      <c r="K12151">
        <v>0.3</v>
      </c>
      <c r="L12151">
        <v>0.4</v>
      </c>
      <c r="M12151">
        <v>2.7</v>
      </c>
      <c r="N12151">
        <v>10.1</v>
      </c>
      <c r="O12151">
        <v>16.600000000000001</v>
      </c>
      <c r="P12151">
        <v>9.3000000000000007</v>
      </c>
      <c r="Q12151">
        <v>8.6999999999999993</v>
      </c>
      <c r="R12151">
        <v>9</v>
      </c>
      <c r="S12151">
        <v>3.1</v>
      </c>
      <c r="T12151">
        <v>0.6</v>
      </c>
    </row>
    <row r="12152" spans="1:20" x14ac:dyDescent="0.35">
      <c r="A12152">
        <f t="shared" si="368"/>
        <v>12152</v>
      </c>
      <c r="B12152" s="3" t="s">
        <v>101</v>
      </c>
      <c r="C12152" s="3" t="s">
        <v>86</v>
      </c>
      <c r="D12152" s="3" t="s">
        <v>49</v>
      </c>
      <c r="E12152">
        <v>2010</v>
      </c>
      <c r="F12152" s="3" t="s">
        <v>912</v>
      </c>
      <c r="G12152">
        <v>57.1</v>
      </c>
      <c r="H12152">
        <v>79</v>
      </c>
      <c r="I12152">
        <v>95.9</v>
      </c>
      <c r="J12152">
        <v>70.599999999999994</v>
      </c>
      <c r="K12152">
        <v>71.2</v>
      </c>
      <c r="L12152">
        <v>64.2</v>
      </c>
      <c r="M12152">
        <v>56.8</v>
      </c>
      <c r="N12152">
        <v>82.6</v>
      </c>
      <c r="O12152">
        <v>111.2</v>
      </c>
      <c r="P12152">
        <v>172</v>
      </c>
      <c r="Q12152">
        <v>118.9</v>
      </c>
      <c r="R12152">
        <v>86.5</v>
      </c>
      <c r="S12152">
        <v>78.900000000000006</v>
      </c>
      <c r="T12152">
        <v>52.8</v>
      </c>
    </row>
    <row r="12153" spans="1:20" x14ac:dyDescent="0.35">
      <c r="A12153">
        <f t="shared" si="368"/>
        <v>12153</v>
      </c>
      <c r="B12153" s="3" t="s">
        <v>101</v>
      </c>
      <c r="C12153" s="3" t="s">
        <v>86</v>
      </c>
      <c r="D12153" s="3" t="s">
        <v>49</v>
      </c>
      <c r="E12153">
        <v>2011</v>
      </c>
      <c r="F12153" s="3" t="s">
        <v>913</v>
      </c>
      <c r="G12153">
        <v>66.7</v>
      </c>
      <c r="H12153">
        <v>84.9</v>
      </c>
      <c r="I12153">
        <v>85.4</v>
      </c>
      <c r="J12153">
        <v>114.2</v>
      </c>
      <c r="K12153">
        <v>135.6</v>
      </c>
      <c r="L12153">
        <v>123.1</v>
      </c>
      <c r="M12153">
        <v>152</v>
      </c>
      <c r="N12153">
        <v>137.30000000000001</v>
      </c>
      <c r="O12153">
        <v>205</v>
      </c>
      <c r="P12153">
        <v>257.89999999999998</v>
      </c>
      <c r="Q12153">
        <v>205.7</v>
      </c>
      <c r="R12153">
        <v>144.9</v>
      </c>
      <c r="S12153">
        <v>133.30000000000001</v>
      </c>
      <c r="T12153">
        <v>72.8</v>
      </c>
    </row>
    <row r="12154" spans="1:20" x14ac:dyDescent="0.35">
      <c r="A12154">
        <f t="shared" si="368"/>
        <v>12154</v>
      </c>
      <c r="B12154" s="3" t="s">
        <v>101</v>
      </c>
      <c r="C12154" s="3" t="s">
        <v>86</v>
      </c>
      <c r="D12154" s="3" t="s">
        <v>49</v>
      </c>
      <c r="E12154">
        <v>2012</v>
      </c>
      <c r="F12154" s="3" t="s">
        <v>914</v>
      </c>
      <c r="G12154">
        <v>73.900000000000006</v>
      </c>
      <c r="H12154">
        <v>89</v>
      </c>
      <c r="I12154">
        <v>97.5</v>
      </c>
      <c r="J12154">
        <v>92.8</v>
      </c>
      <c r="K12154">
        <v>82.8</v>
      </c>
      <c r="L12154">
        <v>117.2</v>
      </c>
      <c r="M12154">
        <v>159.4</v>
      </c>
      <c r="N12154">
        <v>186.9</v>
      </c>
      <c r="O12154">
        <v>216.2</v>
      </c>
      <c r="P12154">
        <v>231.9</v>
      </c>
      <c r="Q12154">
        <v>252.8</v>
      </c>
      <c r="R12154">
        <v>175</v>
      </c>
      <c r="S12154">
        <v>141.30000000000001</v>
      </c>
      <c r="T12154">
        <v>78.5</v>
      </c>
    </row>
    <row r="12155" spans="1:20" x14ac:dyDescent="0.35">
      <c r="A12155">
        <f t="shared" si="368"/>
        <v>12155</v>
      </c>
      <c r="B12155" s="3" t="s">
        <v>101</v>
      </c>
      <c r="C12155" s="3" t="s">
        <v>86</v>
      </c>
      <c r="D12155" s="3" t="s">
        <v>49</v>
      </c>
      <c r="E12155">
        <v>2013</v>
      </c>
      <c r="F12155" s="3" t="s">
        <v>915</v>
      </c>
      <c r="G12155">
        <v>63</v>
      </c>
      <c r="H12155">
        <v>87.3</v>
      </c>
      <c r="I12155">
        <v>125.5</v>
      </c>
      <c r="J12155">
        <v>131.80000000000001</v>
      </c>
      <c r="K12155">
        <v>90.8</v>
      </c>
      <c r="L12155">
        <v>72.5</v>
      </c>
      <c r="M12155">
        <v>143.5</v>
      </c>
      <c r="N12155">
        <v>153.4</v>
      </c>
      <c r="O12155">
        <v>177.7</v>
      </c>
      <c r="P12155">
        <v>171.4</v>
      </c>
      <c r="Q12155">
        <v>158</v>
      </c>
      <c r="R12155">
        <v>121.6</v>
      </c>
      <c r="S12155">
        <v>105.2</v>
      </c>
      <c r="T12155">
        <v>67.400000000000006</v>
      </c>
    </row>
    <row r="12156" spans="1:20" x14ac:dyDescent="0.35">
      <c r="A12156">
        <f t="shared" si="368"/>
        <v>12156</v>
      </c>
      <c r="B12156" s="3" t="s">
        <v>101</v>
      </c>
      <c r="C12156" s="3" t="s">
        <v>86</v>
      </c>
      <c r="D12156" s="3" t="s">
        <v>49</v>
      </c>
      <c r="E12156">
        <v>2014</v>
      </c>
      <c r="F12156" s="3" t="s">
        <v>916</v>
      </c>
      <c r="G12156">
        <v>69.7</v>
      </c>
      <c r="H12156">
        <v>85.2</v>
      </c>
      <c r="I12156">
        <v>92.5</v>
      </c>
      <c r="J12156">
        <v>92.9</v>
      </c>
      <c r="K12156">
        <v>69.8</v>
      </c>
      <c r="L12156">
        <v>112.9</v>
      </c>
      <c r="M12156">
        <v>123.4</v>
      </c>
      <c r="N12156">
        <v>158.1</v>
      </c>
      <c r="O12156">
        <v>183.9</v>
      </c>
      <c r="P12156">
        <v>175.8</v>
      </c>
      <c r="Q12156">
        <v>153.19999999999999</v>
      </c>
      <c r="R12156">
        <v>120.9</v>
      </c>
      <c r="S12156">
        <v>103.7</v>
      </c>
      <c r="T12156">
        <v>63</v>
      </c>
    </row>
    <row r="12157" spans="1:20" x14ac:dyDescent="0.35">
      <c r="A12157">
        <f t="shared" si="368"/>
        <v>12157</v>
      </c>
      <c r="B12157" s="3" t="s">
        <v>101</v>
      </c>
      <c r="C12157" s="3" t="s">
        <v>86</v>
      </c>
      <c r="D12157" s="3" t="s">
        <v>49</v>
      </c>
      <c r="E12157">
        <v>2015</v>
      </c>
      <c r="F12157" s="3" t="s">
        <v>917</v>
      </c>
      <c r="G12157">
        <v>65.900000000000006</v>
      </c>
      <c r="H12157">
        <v>90.1</v>
      </c>
      <c r="I12157">
        <v>106.3</v>
      </c>
      <c r="J12157">
        <v>129.6</v>
      </c>
      <c r="K12157">
        <v>143.5</v>
      </c>
      <c r="L12157">
        <v>134</v>
      </c>
      <c r="M12157">
        <v>121.3</v>
      </c>
      <c r="N12157">
        <v>96.4</v>
      </c>
      <c r="O12157">
        <v>112.1</v>
      </c>
      <c r="P12157">
        <v>105.6</v>
      </c>
      <c r="Q12157">
        <v>100.5</v>
      </c>
      <c r="R12157">
        <v>109.1</v>
      </c>
      <c r="S12157">
        <v>110.8</v>
      </c>
      <c r="T12157">
        <v>70.900000000000006</v>
      </c>
    </row>
    <row r="12158" spans="1:20" x14ac:dyDescent="0.35">
      <c r="A12158">
        <f t="shared" si="368"/>
        <v>12158</v>
      </c>
      <c r="B12158" s="3" t="s">
        <v>101</v>
      </c>
      <c r="C12158" s="3" t="s">
        <v>86</v>
      </c>
      <c r="D12158" s="3" t="s">
        <v>49</v>
      </c>
      <c r="E12158">
        <v>2016</v>
      </c>
      <c r="F12158" s="3" t="s">
        <v>918</v>
      </c>
      <c r="G12158">
        <v>67.5</v>
      </c>
      <c r="H12158">
        <v>86.2</v>
      </c>
      <c r="I12158">
        <v>86.2</v>
      </c>
      <c r="J12158">
        <v>94.2</v>
      </c>
      <c r="K12158">
        <v>97.9</v>
      </c>
      <c r="L12158">
        <v>110.4</v>
      </c>
      <c r="M12158">
        <v>128.19999999999999</v>
      </c>
      <c r="N12158">
        <v>175.6</v>
      </c>
      <c r="O12158">
        <v>130</v>
      </c>
      <c r="P12158">
        <v>128.1</v>
      </c>
      <c r="Q12158">
        <v>110.9</v>
      </c>
      <c r="R12158">
        <v>100.6</v>
      </c>
      <c r="S12158">
        <v>90.9</v>
      </c>
      <c r="T12158">
        <v>65.8</v>
      </c>
    </row>
    <row r="12159" spans="1:20" x14ac:dyDescent="0.35">
      <c r="A12159">
        <f t="shared" si="368"/>
        <v>12159</v>
      </c>
      <c r="B12159" s="3" t="s">
        <v>101</v>
      </c>
      <c r="C12159" s="3" t="s">
        <v>86</v>
      </c>
      <c r="D12159" s="3" t="s">
        <v>49</v>
      </c>
      <c r="E12159">
        <v>2017</v>
      </c>
      <c r="F12159" s="3" t="s">
        <v>919</v>
      </c>
      <c r="G12159">
        <v>74.099999999999994</v>
      </c>
      <c r="H12159">
        <v>98.8</v>
      </c>
      <c r="I12159">
        <v>115.4</v>
      </c>
      <c r="J12159">
        <v>125</v>
      </c>
      <c r="K12159">
        <v>117.4</v>
      </c>
      <c r="L12159">
        <v>156.4</v>
      </c>
      <c r="M12159">
        <v>214.7</v>
      </c>
      <c r="N12159">
        <v>191</v>
      </c>
      <c r="O12159">
        <v>229.9</v>
      </c>
      <c r="P12159">
        <v>199.4</v>
      </c>
      <c r="Q12159">
        <v>121.8</v>
      </c>
      <c r="R12159">
        <v>98</v>
      </c>
      <c r="S12159">
        <v>87.5</v>
      </c>
      <c r="T12159">
        <v>72.3</v>
      </c>
    </row>
    <row r="12160" spans="1:20" x14ac:dyDescent="0.35">
      <c r="A12160">
        <f t="shared" si="368"/>
        <v>12160</v>
      </c>
      <c r="B12160" s="3" t="s">
        <v>101</v>
      </c>
      <c r="C12160" s="3" t="s">
        <v>86</v>
      </c>
      <c r="D12160" s="3" t="s">
        <v>49</v>
      </c>
      <c r="E12160">
        <v>2018</v>
      </c>
      <c r="F12160" s="3" t="s">
        <v>920</v>
      </c>
      <c r="G12160">
        <v>55.8</v>
      </c>
      <c r="H12160">
        <v>72.7</v>
      </c>
      <c r="I12160">
        <v>94.8</v>
      </c>
      <c r="J12160">
        <v>121.9</v>
      </c>
      <c r="K12160">
        <v>148.4</v>
      </c>
      <c r="L12160">
        <v>111.7</v>
      </c>
      <c r="M12160">
        <v>122.9</v>
      </c>
      <c r="N12160">
        <v>163.4</v>
      </c>
      <c r="O12160">
        <v>265.3</v>
      </c>
      <c r="P12160">
        <v>173.9</v>
      </c>
      <c r="Q12160">
        <v>121.8</v>
      </c>
      <c r="R12160">
        <v>98.4</v>
      </c>
      <c r="S12160">
        <v>97.8</v>
      </c>
      <c r="T12160">
        <v>63</v>
      </c>
    </row>
    <row r="12161" spans="1:20" x14ac:dyDescent="0.35">
      <c r="A12161">
        <f t="shared" si="368"/>
        <v>12161</v>
      </c>
      <c r="B12161" s="3" t="s">
        <v>101</v>
      </c>
      <c r="C12161" s="3" t="s">
        <v>86</v>
      </c>
      <c r="D12161" s="3" t="s">
        <v>49</v>
      </c>
      <c r="E12161">
        <v>2019</v>
      </c>
      <c r="F12161" s="3" t="s">
        <v>921</v>
      </c>
      <c r="G12161">
        <v>62.3</v>
      </c>
      <c r="H12161">
        <v>90.6</v>
      </c>
      <c r="I12161">
        <v>84.6</v>
      </c>
      <c r="J12161">
        <v>93.4</v>
      </c>
      <c r="K12161">
        <v>90</v>
      </c>
      <c r="L12161">
        <v>73.900000000000006</v>
      </c>
      <c r="M12161">
        <v>60.3</v>
      </c>
      <c r="N12161">
        <v>95.4</v>
      </c>
      <c r="O12161">
        <v>135.30000000000001</v>
      </c>
      <c r="P12161">
        <v>111.9</v>
      </c>
      <c r="Q12161">
        <v>94.1</v>
      </c>
      <c r="R12161">
        <v>100.1</v>
      </c>
      <c r="S12161">
        <v>86.1</v>
      </c>
      <c r="T12161">
        <v>51.8</v>
      </c>
    </row>
    <row r="12162" spans="1:20" x14ac:dyDescent="0.35">
      <c r="A12162">
        <f t="shared" si="368"/>
        <v>12162</v>
      </c>
      <c r="B12162" s="3" t="s">
        <v>101</v>
      </c>
      <c r="C12162" s="3" t="s">
        <v>75</v>
      </c>
      <c r="D12162" s="3" t="s">
        <v>36</v>
      </c>
      <c r="E12162">
        <v>2010</v>
      </c>
      <c r="F12162" s="3" t="s">
        <v>922</v>
      </c>
      <c r="G12162">
        <v>2030.8</v>
      </c>
      <c r="H12162">
        <v>2030.8</v>
      </c>
      <c r="I12162">
        <v>2030.4</v>
      </c>
      <c r="J12162">
        <v>2030.7</v>
      </c>
      <c r="K12162">
        <v>2030.7</v>
      </c>
      <c r="L12162">
        <v>2030.7</v>
      </c>
      <c r="M12162">
        <v>2030.2</v>
      </c>
      <c r="N12162">
        <v>2030.7</v>
      </c>
      <c r="O12162">
        <v>2030.3</v>
      </c>
      <c r="P12162">
        <v>2028.2</v>
      </c>
      <c r="Q12162">
        <v>2030.3</v>
      </c>
      <c r="R12162">
        <v>2030.3</v>
      </c>
      <c r="S12162">
        <v>2030.2</v>
      </c>
      <c r="T12162">
        <v>2030.7</v>
      </c>
    </row>
    <row r="12163" spans="1:20" x14ac:dyDescent="0.35">
      <c r="A12163">
        <f t="shared" ref="A12163:A12226" si="369">A12162+1</f>
        <v>12163</v>
      </c>
      <c r="B12163" s="3" t="s">
        <v>101</v>
      </c>
      <c r="C12163" s="3" t="s">
        <v>75</v>
      </c>
      <c r="D12163" s="3" t="s">
        <v>36</v>
      </c>
      <c r="E12163">
        <v>2011</v>
      </c>
      <c r="F12163" s="3" t="s">
        <v>923</v>
      </c>
      <c r="G12163">
        <v>2030.7</v>
      </c>
      <c r="H12163">
        <v>2030.6</v>
      </c>
      <c r="I12163">
        <v>2030.6</v>
      </c>
      <c r="J12163">
        <v>2030.7</v>
      </c>
      <c r="K12163">
        <v>2030.8</v>
      </c>
      <c r="L12163">
        <v>2030.5</v>
      </c>
      <c r="M12163">
        <v>2030.5</v>
      </c>
      <c r="N12163">
        <v>2030.5</v>
      </c>
      <c r="O12163">
        <v>2009</v>
      </c>
      <c r="P12163">
        <v>2013</v>
      </c>
      <c r="Q12163">
        <v>2030.8</v>
      </c>
      <c r="R12163">
        <v>2030.3</v>
      </c>
      <c r="S12163">
        <v>2030.5</v>
      </c>
      <c r="T12163">
        <v>2030.2</v>
      </c>
    </row>
    <row r="12164" spans="1:20" x14ac:dyDescent="0.35">
      <c r="A12164">
        <f t="shared" si="369"/>
        <v>12164</v>
      </c>
      <c r="B12164" s="3" t="s">
        <v>101</v>
      </c>
      <c r="C12164" s="3" t="s">
        <v>75</v>
      </c>
      <c r="D12164" s="3" t="s">
        <v>36</v>
      </c>
      <c r="E12164">
        <v>2012</v>
      </c>
      <c r="F12164" s="3" t="s">
        <v>924</v>
      </c>
      <c r="G12164">
        <v>2030.7</v>
      </c>
      <c r="H12164">
        <v>2030.7</v>
      </c>
      <c r="I12164">
        <v>2030.7</v>
      </c>
      <c r="J12164">
        <v>2030.7</v>
      </c>
      <c r="K12164">
        <v>2030.7</v>
      </c>
      <c r="L12164">
        <v>2025</v>
      </c>
      <c r="M12164">
        <v>2030.6</v>
      </c>
      <c r="N12164">
        <v>2021.3</v>
      </c>
      <c r="O12164">
        <v>2030.6</v>
      </c>
      <c r="P12164">
        <v>2020.9</v>
      </c>
      <c r="Q12164">
        <v>2030.6</v>
      </c>
      <c r="R12164">
        <v>2030.6</v>
      </c>
      <c r="S12164">
        <v>2030.6</v>
      </c>
      <c r="T12164">
        <v>2030.6</v>
      </c>
    </row>
    <row r="12165" spans="1:20" x14ac:dyDescent="0.35">
      <c r="A12165">
        <f t="shared" si="369"/>
        <v>12165</v>
      </c>
      <c r="B12165" s="3" t="s">
        <v>101</v>
      </c>
      <c r="C12165" s="3" t="s">
        <v>75</v>
      </c>
      <c r="D12165" s="3" t="s">
        <v>36</v>
      </c>
      <c r="E12165">
        <v>2013</v>
      </c>
      <c r="F12165" s="3" t="s">
        <v>925</v>
      </c>
      <c r="G12165">
        <v>2030.5</v>
      </c>
      <c r="H12165">
        <v>2030.7</v>
      </c>
      <c r="I12165">
        <v>2030.8</v>
      </c>
      <c r="J12165">
        <v>2030.4</v>
      </c>
      <c r="K12165">
        <v>2030.7</v>
      </c>
      <c r="L12165">
        <v>2030.7</v>
      </c>
      <c r="M12165">
        <v>2021.8</v>
      </c>
      <c r="N12165">
        <v>2030.7</v>
      </c>
      <c r="O12165">
        <v>2030.2</v>
      </c>
      <c r="P12165">
        <v>2030.9</v>
      </c>
      <c r="Q12165">
        <v>2030.5</v>
      </c>
      <c r="R12165">
        <v>2030.4</v>
      </c>
      <c r="S12165">
        <v>2030.3</v>
      </c>
      <c r="T12165">
        <v>2030.4</v>
      </c>
    </row>
    <row r="12166" spans="1:20" x14ac:dyDescent="0.35">
      <c r="A12166">
        <f t="shared" si="369"/>
        <v>12166</v>
      </c>
      <c r="B12166" s="3" t="s">
        <v>101</v>
      </c>
      <c r="C12166" s="3" t="s">
        <v>75</v>
      </c>
      <c r="D12166" s="3" t="s">
        <v>36</v>
      </c>
      <c r="E12166">
        <v>2014</v>
      </c>
      <c r="F12166" s="3" t="s">
        <v>926</v>
      </c>
      <c r="G12166">
        <v>2030.6</v>
      </c>
      <c r="H12166">
        <v>2030.6</v>
      </c>
      <c r="I12166">
        <v>2030.4</v>
      </c>
      <c r="J12166">
        <v>2030.6</v>
      </c>
      <c r="K12166">
        <v>2030.4</v>
      </c>
      <c r="L12166">
        <v>2030.5</v>
      </c>
      <c r="M12166">
        <v>2030.4</v>
      </c>
      <c r="N12166">
        <v>2030.3</v>
      </c>
      <c r="O12166">
        <v>2008.2</v>
      </c>
      <c r="P12166">
        <v>2026.9</v>
      </c>
      <c r="Q12166">
        <v>2030.7</v>
      </c>
      <c r="R12166">
        <v>2030.5</v>
      </c>
      <c r="S12166">
        <v>2030.4</v>
      </c>
      <c r="T12166">
        <v>2030.3</v>
      </c>
    </row>
    <row r="12167" spans="1:20" x14ac:dyDescent="0.35">
      <c r="A12167">
        <f t="shared" si="369"/>
        <v>12167</v>
      </c>
      <c r="B12167" s="3" t="s">
        <v>101</v>
      </c>
      <c r="C12167" s="3" t="s">
        <v>75</v>
      </c>
      <c r="D12167" s="3" t="s">
        <v>36</v>
      </c>
      <c r="E12167">
        <v>2015</v>
      </c>
      <c r="F12167" s="3" t="s">
        <v>927</v>
      </c>
      <c r="G12167">
        <v>2030.8</v>
      </c>
      <c r="H12167">
        <v>2030.8</v>
      </c>
      <c r="I12167">
        <v>2030.7</v>
      </c>
      <c r="J12167">
        <v>2030.3</v>
      </c>
      <c r="K12167">
        <v>2029.7</v>
      </c>
      <c r="L12167">
        <v>2030.5</v>
      </c>
      <c r="M12167">
        <v>2030.5</v>
      </c>
      <c r="N12167">
        <v>2030.6</v>
      </c>
      <c r="O12167">
        <v>2030.6</v>
      </c>
      <c r="P12167">
        <v>2030.5</v>
      </c>
      <c r="Q12167">
        <v>2030</v>
      </c>
      <c r="R12167">
        <v>2030.2</v>
      </c>
      <c r="S12167">
        <v>2030</v>
      </c>
      <c r="T12167">
        <v>2030.6</v>
      </c>
    </row>
    <row r="12168" spans="1:20" x14ac:dyDescent="0.35">
      <c r="A12168">
        <f t="shared" si="369"/>
        <v>12168</v>
      </c>
      <c r="B12168" s="3" t="s">
        <v>101</v>
      </c>
      <c r="C12168" s="3" t="s">
        <v>75</v>
      </c>
      <c r="D12168" s="3" t="s">
        <v>36</v>
      </c>
      <c r="E12168">
        <v>2016</v>
      </c>
      <c r="F12168" s="3" t="s">
        <v>928</v>
      </c>
      <c r="G12168">
        <v>2031.1</v>
      </c>
      <c r="H12168">
        <v>2030.8</v>
      </c>
      <c r="I12168">
        <v>2030.5</v>
      </c>
      <c r="J12168">
        <v>2030.8</v>
      </c>
      <c r="K12168">
        <v>2030.7</v>
      </c>
      <c r="L12168">
        <v>2030</v>
      </c>
      <c r="M12168">
        <v>2031</v>
      </c>
      <c r="N12168">
        <v>2031.1</v>
      </c>
      <c r="O12168">
        <v>2031</v>
      </c>
      <c r="P12168">
        <v>2031</v>
      </c>
      <c r="Q12168">
        <v>2030.5</v>
      </c>
      <c r="R12168">
        <v>2030.3</v>
      </c>
      <c r="S12168">
        <v>2030.3</v>
      </c>
      <c r="T12168">
        <v>2030.1</v>
      </c>
    </row>
    <row r="12169" spans="1:20" x14ac:dyDescent="0.35">
      <c r="A12169">
        <f t="shared" si="369"/>
        <v>12169</v>
      </c>
      <c r="B12169" s="3" t="s">
        <v>101</v>
      </c>
      <c r="C12169" s="3" t="s">
        <v>75</v>
      </c>
      <c r="D12169" s="3" t="s">
        <v>36</v>
      </c>
      <c r="E12169">
        <v>2017</v>
      </c>
      <c r="F12169" s="3" t="s">
        <v>929</v>
      </c>
      <c r="G12169">
        <v>2029.6</v>
      </c>
      <c r="H12169">
        <v>2029.7</v>
      </c>
      <c r="I12169">
        <v>2030.7</v>
      </c>
      <c r="J12169">
        <v>2030.6</v>
      </c>
      <c r="K12169">
        <v>2030.4</v>
      </c>
      <c r="L12169">
        <v>2013.8</v>
      </c>
      <c r="M12169">
        <v>2014.2</v>
      </c>
      <c r="N12169">
        <v>2015.9</v>
      </c>
      <c r="O12169">
        <v>2015.5</v>
      </c>
      <c r="P12169">
        <v>2030.5</v>
      </c>
      <c r="Q12169">
        <v>2030.9</v>
      </c>
      <c r="R12169">
        <v>2030.6</v>
      </c>
      <c r="S12169">
        <v>2030.7</v>
      </c>
      <c r="T12169">
        <v>2030.3</v>
      </c>
    </row>
    <row r="12170" spans="1:20" x14ac:dyDescent="0.35">
      <c r="A12170">
        <f t="shared" si="369"/>
        <v>12170</v>
      </c>
      <c r="B12170" s="3" t="s">
        <v>101</v>
      </c>
      <c r="C12170" s="3" t="s">
        <v>75</v>
      </c>
      <c r="D12170" s="3" t="s">
        <v>36</v>
      </c>
      <c r="E12170">
        <v>2018</v>
      </c>
      <c r="F12170" s="3" t="s">
        <v>930</v>
      </c>
      <c r="G12170">
        <v>2030.2</v>
      </c>
      <c r="H12170">
        <v>2029.1</v>
      </c>
      <c r="I12170">
        <v>2030.6</v>
      </c>
      <c r="J12170">
        <v>2030.6</v>
      </c>
      <c r="K12170">
        <v>2029.7</v>
      </c>
      <c r="L12170">
        <v>2029.9</v>
      </c>
      <c r="M12170">
        <v>2029.5</v>
      </c>
      <c r="N12170">
        <v>2024.8</v>
      </c>
      <c r="O12170">
        <v>2014.4</v>
      </c>
      <c r="P12170">
        <v>2030.2</v>
      </c>
      <c r="Q12170">
        <v>2031.3</v>
      </c>
      <c r="R12170">
        <v>2030.5</v>
      </c>
      <c r="S12170">
        <v>2030</v>
      </c>
      <c r="T12170">
        <v>2030.3</v>
      </c>
    </row>
    <row r="12171" spans="1:20" x14ac:dyDescent="0.35">
      <c r="A12171">
        <f t="shared" si="369"/>
        <v>12171</v>
      </c>
      <c r="B12171" s="3" t="s">
        <v>101</v>
      </c>
      <c r="C12171" s="3" t="s">
        <v>75</v>
      </c>
      <c r="D12171" s="3" t="s">
        <v>36</v>
      </c>
      <c r="E12171">
        <v>2019</v>
      </c>
      <c r="F12171" s="3" t="s">
        <v>931</v>
      </c>
      <c r="G12171">
        <v>2030.4</v>
      </c>
      <c r="H12171">
        <v>2030.5</v>
      </c>
      <c r="I12171">
        <v>2030.6</v>
      </c>
      <c r="J12171">
        <v>2030.6</v>
      </c>
      <c r="K12171">
        <v>2030.5</v>
      </c>
      <c r="L12171">
        <v>2030.2</v>
      </c>
      <c r="M12171">
        <v>2030.5</v>
      </c>
      <c r="N12171">
        <v>2030.2</v>
      </c>
      <c r="O12171">
        <v>2030.4</v>
      </c>
      <c r="P12171">
        <v>2030.8</v>
      </c>
      <c r="Q12171">
        <v>2030.2</v>
      </c>
      <c r="R12171">
        <v>2030.5</v>
      </c>
      <c r="S12171">
        <v>2030.1</v>
      </c>
      <c r="T12171">
        <v>2030.3</v>
      </c>
    </row>
    <row r="12172" spans="1:20" x14ac:dyDescent="0.35">
      <c r="A12172">
        <f t="shared" si="369"/>
        <v>12172</v>
      </c>
      <c r="B12172" s="3" t="s">
        <v>101</v>
      </c>
      <c r="C12172" s="3" t="s">
        <v>86</v>
      </c>
      <c r="D12172" s="3" t="s">
        <v>36</v>
      </c>
      <c r="E12172">
        <v>2010</v>
      </c>
      <c r="F12172" s="3" t="s">
        <v>932</v>
      </c>
      <c r="G12172">
        <v>23</v>
      </c>
      <c r="H12172">
        <v>15.6</v>
      </c>
      <c r="I12172">
        <v>11.8</v>
      </c>
      <c r="J12172">
        <v>13.8</v>
      </c>
      <c r="K12172">
        <v>13.7</v>
      </c>
      <c r="L12172">
        <v>11.2</v>
      </c>
      <c r="M12172">
        <v>7.3</v>
      </c>
      <c r="N12172">
        <v>15.2</v>
      </c>
      <c r="O12172">
        <v>24.3</v>
      </c>
      <c r="P12172">
        <v>61.3</v>
      </c>
      <c r="Q12172">
        <v>30.5</v>
      </c>
      <c r="R12172">
        <v>15.4</v>
      </c>
      <c r="S12172">
        <v>11</v>
      </c>
      <c r="T12172">
        <v>16.399999999999999</v>
      </c>
    </row>
    <row r="12173" spans="1:20" x14ac:dyDescent="0.35">
      <c r="A12173">
        <f t="shared" si="369"/>
        <v>12173</v>
      </c>
      <c r="B12173" s="3" t="s">
        <v>101</v>
      </c>
      <c r="C12173" s="3" t="s">
        <v>86</v>
      </c>
      <c r="D12173" s="3" t="s">
        <v>36</v>
      </c>
      <c r="E12173">
        <v>2011</v>
      </c>
      <c r="F12173" s="3" t="s">
        <v>933</v>
      </c>
      <c r="G12173">
        <v>21.1</v>
      </c>
      <c r="H12173">
        <v>17.100000000000001</v>
      </c>
      <c r="I12173">
        <v>18.2</v>
      </c>
      <c r="J12173">
        <v>22.8</v>
      </c>
      <c r="K12173">
        <v>23.5</v>
      </c>
      <c r="L12173">
        <v>24.8</v>
      </c>
      <c r="M12173">
        <v>39.9</v>
      </c>
      <c r="N12173">
        <v>38</v>
      </c>
      <c r="O12173">
        <v>67.3</v>
      </c>
      <c r="P12173">
        <v>115.5</v>
      </c>
      <c r="Q12173">
        <v>72.400000000000006</v>
      </c>
      <c r="R12173">
        <v>24.6</v>
      </c>
      <c r="S12173">
        <v>15.5</v>
      </c>
      <c r="T12173">
        <v>15.4</v>
      </c>
    </row>
    <row r="12174" spans="1:20" x14ac:dyDescent="0.35">
      <c r="A12174">
        <f t="shared" si="369"/>
        <v>12174</v>
      </c>
      <c r="B12174" s="3" t="s">
        <v>101</v>
      </c>
      <c r="C12174" s="3" t="s">
        <v>86</v>
      </c>
      <c r="D12174" s="3" t="s">
        <v>36</v>
      </c>
      <c r="E12174">
        <v>2012</v>
      </c>
      <c r="F12174" s="3" t="s">
        <v>934</v>
      </c>
      <c r="G12174">
        <v>26.1</v>
      </c>
      <c r="H12174">
        <v>17.8</v>
      </c>
      <c r="I12174">
        <v>11.7</v>
      </c>
      <c r="J12174">
        <v>15.7</v>
      </c>
      <c r="K12174">
        <v>13.7</v>
      </c>
      <c r="L12174">
        <v>19.7</v>
      </c>
      <c r="M12174">
        <v>33.299999999999997</v>
      </c>
      <c r="N12174">
        <v>57</v>
      </c>
      <c r="O12174">
        <v>75.5</v>
      </c>
      <c r="P12174">
        <v>78.7</v>
      </c>
      <c r="Q12174">
        <v>42.4</v>
      </c>
      <c r="R12174">
        <v>15.1</v>
      </c>
      <c r="S12174">
        <v>11.7</v>
      </c>
      <c r="T12174">
        <v>9.5</v>
      </c>
    </row>
    <row r="12175" spans="1:20" x14ac:dyDescent="0.35">
      <c r="A12175">
        <f t="shared" si="369"/>
        <v>12175</v>
      </c>
      <c r="B12175" s="3" t="s">
        <v>101</v>
      </c>
      <c r="C12175" s="3" t="s">
        <v>86</v>
      </c>
      <c r="D12175" s="3" t="s">
        <v>36</v>
      </c>
      <c r="E12175">
        <v>2013</v>
      </c>
      <c r="F12175" s="3" t="s">
        <v>935</v>
      </c>
      <c r="G12175">
        <v>20.7</v>
      </c>
      <c r="H12175">
        <v>22</v>
      </c>
      <c r="I12175">
        <v>25.3</v>
      </c>
      <c r="J12175">
        <v>17.100000000000001</v>
      </c>
      <c r="K12175">
        <v>16.5</v>
      </c>
      <c r="L12175">
        <v>18.5</v>
      </c>
      <c r="M12175">
        <v>37.4</v>
      </c>
      <c r="N12175">
        <v>33.4</v>
      </c>
      <c r="O12175">
        <v>57.9</v>
      </c>
      <c r="P12175">
        <v>47.5</v>
      </c>
      <c r="Q12175">
        <v>21.6</v>
      </c>
      <c r="R12175">
        <v>11.7</v>
      </c>
      <c r="S12175">
        <v>8.5</v>
      </c>
      <c r="T12175">
        <v>11.7</v>
      </c>
    </row>
    <row r="12176" spans="1:20" x14ac:dyDescent="0.35">
      <c r="A12176">
        <f t="shared" si="369"/>
        <v>12176</v>
      </c>
      <c r="B12176" s="3" t="s">
        <v>101</v>
      </c>
      <c r="C12176" s="3" t="s">
        <v>86</v>
      </c>
      <c r="D12176" s="3" t="s">
        <v>36</v>
      </c>
      <c r="E12176">
        <v>2014</v>
      </c>
      <c r="F12176" s="3" t="s">
        <v>936</v>
      </c>
      <c r="G12176">
        <v>25.2</v>
      </c>
      <c r="H12176">
        <v>16.600000000000001</v>
      </c>
      <c r="I12176">
        <v>12.6</v>
      </c>
      <c r="J12176">
        <v>14.1</v>
      </c>
      <c r="K12176">
        <v>15.2</v>
      </c>
      <c r="L12176">
        <v>23.6</v>
      </c>
      <c r="M12176">
        <v>29.7</v>
      </c>
      <c r="N12176">
        <v>41.2</v>
      </c>
      <c r="O12176">
        <v>67.900000000000006</v>
      </c>
      <c r="P12176">
        <v>71.599999999999994</v>
      </c>
      <c r="Q12176">
        <v>37.200000000000003</v>
      </c>
      <c r="R12176">
        <v>13.8</v>
      </c>
      <c r="S12176">
        <v>12.9</v>
      </c>
      <c r="T12176">
        <v>12.4</v>
      </c>
    </row>
    <row r="12177" spans="1:20" x14ac:dyDescent="0.35">
      <c r="A12177">
        <f t="shared" si="369"/>
        <v>12177</v>
      </c>
      <c r="B12177" s="3" t="s">
        <v>101</v>
      </c>
      <c r="C12177" s="3" t="s">
        <v>86</v>
      </c>
      <c r="D12177" s="3" t="s">
        <v>36</v>
      </c>
      <c r="E12177">
        <v>2015</v>
      </c>
      <c r="F12177" s="3" t="s">
        <v>937</v>
      </c>
      <c r="G12177">
        <v>26.5</v>
      </c>
      <c r="H12177">
        <v>16.100000000000001</v>
      </c>
      <c r="I12177">
        <v>20.6</v>
      </c>
      <c r="J12177">
        <v>20.8</v>
      </c>
      <c r="K12177">
        <v>33.9</v>
      </c>
      <c r="L12177">
        <v>31.7</v>
      </c>
      <c r="M12177">
        <v>41.8</v>
      </c>
      <c r="N12177">
        <v>29.2</v>
      </c>
      <c r="O12177">
        <v>21.8</v>
      </c>
      <c r="P12177">
        <v>25.3</v>
      </c>
      <c r="Q12177">
        <v>10.9</v>
      </c>
      <c r="R12177">
        <v>6.4</v>
      </c>
      <c r="S12177">
        <v>5.0999999999999996</v>
      </c>
      <c r="T12177">
        <v>9.3000000000000007</v>
      </c>
    </row>
    <row r="12178" spans="1:20" x14ac:dyDescent="0.35">
      <c r="A12178">
        <f t="shared" si="369"/>
        <v>12178</v>
      </c>
      <c r="B12178" s="3" t="s">
        <v>101</v>
      </c>
      <c r="C12178" s="3" t="s">
        <v>86</v>
      </c>
      <c r="D12178" s="3" t="s">
        <v>36</v>
      </c>
      <c r="E12178">
        <v>2016</v>
      </c>
      <c r="F12178" s="3" t="s">
        <v>938</v>
      </c>
      <c r="G12178">
        <v>21.1</v>
      </c>
      <c r="H12178">
        <v>16.8</v>
      </c>
      <c r="I12178">
        <v>16.3</v>
      </c>
      <c r="J12178">
        <v>13.8</v>
      </c>
      <c r="K12178">
        <v>18.899999999999999</v>
      </c>
      <c r="L12178">
        <v>27.9</v>
      </c>
      <c r="M12178">
        <v>26.9</v>
      </c>
      <c r="N12178">
        <v>37.299999999999997</v>
      </c>
      <c r="O12178">
        <v>41.4</v>
      </c>
      <c r="P12178">
        <v>31.2</v>
      </c>
      <c r="Q12178">
        <v>15.7</v>
      </c>
      <c r="R12178">
        <v>8</v>
      </c>
      <c r="S12178">
        <v>7.4</v>
      </c>
      <c r="T12178">
        <v>10.1</v>
      </c>
    </row>
    <row r="12179" spans="1:20" x14ac:dyDescent="0.35">
      <c r="A12179">
        <f t="shared" si="369"/>
        <v>12179</v>
      </c>
      <c r="B12179" s="3" t="s">
        <v>101</v>
      </c>
      <c r="C12179" s="3" t="s">
        <v>86</v>
      </c>
      <c r="D12179" s="3" t="s">
        <v>36</v>
      </c>
      <c r="E12179">
        <v>2017</v>
      </c>
      <c r="F12179" s="3" t="s">
        <v>939</v>
      </c>
      <c r="G12179">
        <v>29.5</v>
      </c>
      <c r="H12179">
        <v>32.6</v>
      </c>
      <c r="I12179">
        <v>21</v>
      </c>
      <c r="J12179">
        <v>16.399999999999999</v>
      </c>
      <c r="K12179">
        <v>20</v>
      </c>
      <c r="L12179">
        <v>39.9</v>
      </c>
      <c r="M12179">
        <v>59</v>
      </c>
      <c r="N12179">
        <v>59</v>
      </c>
      <c r="O12179">
        <v>72.400000000000006</v>
      </c>
      <c r="P12179">
        <v>65.7</v>
      </c>
      <c r="Q12179">
        <v>20.2</v>
      </c>
      <c r="R12179">
        <v>10.3</v>
      </c>
      <c r="S12179">
        <v>7.6</v>
      </c>
      <c r="T12179">
        <v>11.6</v>
      </c>
    </row>
    <row r="12180" spans="1:20" x14ac:dyDescent="0.35">
      <c r="A12180">
        <f t="shared" si="369"/>
        <v>12180</v>
      </c>
      <c r="B12180" s="3" t="s">
        <v>101</v>
      </c>
      <c r="C12180" s="3" t="s">
        <v>86</v>
      </c>
      <c r="D12180" s="3" t="s">
        <v>36</v>
      </c>
      <c r="E12180">
        <v>2018</v>
      </c>
      <c r="F12180" s="3" t="s">
        <v>940</v>
      </c>
      <c r="G12180">
        <v>23.5</v>
      </c>
      <c r="H12180">
        <v>17.8</v>
      </c>
      <c r="I12180">
        <v>18.8</v>
      </c>
      <c r="J12180">
        <v>16.100000000000001</v>
      </c>
      <c r="K12180">
        <v>26.2</v>
      </c>
      <c r="L12180">
        <v>25</v>
      </c>
      <c r="M12180">
        <v>29</v>
      </c>
      <c r="N12180">
        <v>44.7</v>
      </c>
      <c r="O12180">
        <v>100.8</v>
      </c>
      <c r="P12180">
        <v>71</v>
      </c>
      <c r="Q12180">
        <v>25.7</v>
      </c>
      <c r="R12180">
        <v>11.4</v>
      </c>
      <c r="S12180">
        <v>9.5</v>
      </c>
      <c r="T12180">
        <v>10.5</v>
      </c>
    </row>
    <row r="12181" spans="1:20" x14ac:dyDescent="0.35">
      <c r="A12181">
        <f t="shared" si="369"/>
        <v>12181</v>
      </c>
      <c r="B12181" s="3" t="s">
        <v>101</v>
      </c>
      <c r="C12181" s="3" t="s">
        <v>86</v>
      </c>
      <c r="D12181" s="3" t="s">
        <v>36</v>
      </c>
      <c r="E12181">
        <v>2019</v>
      </c>
      <c r="F12181" s="3" t="s">
        <v>941</v>
      </c>
      <c r="G12181">
        <v>23.4</v>
      </c>
      <c r="H12181">
        <v>15.6</v>
      </c>
      <c r="I12181">
        <v>15</v>
      </c>
      <c r="J12181">
        <v>14.8</v>
      </c>
      <c r="K12181">
        <v>13.2</v>
      </c>
      <c r="L12181">
        <v>11.5</v>
      </c>
      <c r="M12181">
        <v>20.8</v>
      </c>
      <c r="N12181">
        <v>33.5</v>
      </c>
      <c r="O12181">
        <v>48.1</v>
      </c>
      <c r="P12181">
        <v>35.6</v>
      </c>
      <c r="Q12181">
        <v>17.100000000000001</v>
      </c>
      <c r="R12181">
        <v>9.1999999999999993</v>
      </c>
      <c r="S12181">
        <v>8</v>
      </c>
      <c r="T12181">
        <v>12.7</v>
      </c>
    </row>
    <row r="12182" spans="1:20" x14ac:dyDescent="0.35">
      <c r="A12182">
        <f t="shared" si="369"/>
        <v>12182</v>
      </c>
      <c r="B12182" s="3" t="s">
        <v>101</v>
      </c>
      <c r="C12182" s="3" t="s">
        <v>75</v>
      </c>
      <c r="D12182" s="3" t="s">
        <v>55</v>
      </c>
      <c r="E12182">
        <v>2010</v>
      </c>
      <c r="F12182" s="3" t="s">
        <v>942</v>
      </c>
      <c r="G12182" s="9">
        <v>2047.24416</v>
      </c>
      <c r="H12182" s="9">
        <v>2062.9921919999997</v>
      </c>
      <c r="I12182" s="9">
        <v>2068.241536</v>
      </c>
      <c r="J12182" s="9">
        <v>2064.6326119999999</v>
      </c>
      <c r="K12182" s="9">
        <v>2058.0709319999996</v>
      </c>
      <c r="L12182" s="9">
        <v>2064.6326119999999</v>
      </c>
      <c r="M12182" s="9">
        <v>2063.3202759999999</v>
      </c>
      <c r="N12182" s="9">
        <v>2072.8347119999999</v>
      </c>
      <c r="O12182" s="9">
        <v>2073.4908799999998</v>
      </c>
      <c r="P12182" s="9">
        <v>2075.4593840000002</v>
      </c>
      <c r="Q12182" s="9">
        <v>2062.00794</v>
      </c>
      <c r="R12182" s="9">
        <v>2057.0866799999999</v>
      </c>
      <c r="S12182" s="9">
        <v>2053.80584</v>
      </c>
      <c r="T12182" s="9">
        <v>2046.2599080000002</v>
      </c>
    </row>
    <row r="12183" spans="1:20" x14ac:dyDescent="0.35">
      <c r="A12183">
        <f t="shared" si="369"/>
        <v>12183</v>
      </c>
      <c r="B12183" s="3" t="s">
        <v>101</v>
      </c>
      <c r="C12183" s="3" t="s">
        <v>75</v>
      </c>
      <c r="D12183" s="3" t="s">
        <v>55</v>
      </c>
      <c r="E12183">
        <v>2011</v>
      </c>
      <c r="F12183" s="3" t="s">
        <v>943</v>
      </c>
      <c r="G12183" s="9">
        <v>2055.7743439999999</v>
      </c>
      <c r="H12183" s="9">
        <v>2070.8662079999999</v>
      </c>
      <c r="I12183" s="9">
        <v>2069.8819559999997</v>
      </c>
      <c r="J12183" s="9">
        <v>2064.9606960000001</v>
      </c>
      <c r="K12183" s="9">
        <v>2043.9633200000001</v>
      </c>
      <c r="L12183" s="9">
        <v>2016.404264</v>
      </c>
      <c r="M12183" s="9">
        <v>2018.044684</v>
      </c>
      <c r="N12183" s="9">
        <v>2015.0919280000001</v>
      </c>
      <c r="O12183" s="9">
        <v>2045.2756559999998</v>
      </c>
      <c r="P12183" s="9">
        <v>2076.7717200000002</v>
      </c>
      <c r="Q12183" s="9">
        <v>2062.00794</v>
      </c>
      <c r="R12183" s="9">
        <v>2057.4147640000001</v>
      </c>
      <c r="S12183" s="9">
        <v>2056.1024280000001</v>
      </c>
      <c r="T12183" s="9">
        <v>2020.3412719999999</v>
      </c>
    </row>
    <row r="12184" spans="1:20" x14ac:dyDescent="0.35">
      <c r="A12184">
        <f t="shared" si="369"/>
        <v>12184</v>
      </c>
      <c r="B12184" s="3" t="s">
        <v>101</v>
      </c>
      <c r="C12184" s="3" t="s">
        <v>75</v>
      </c>
      <c r="D12184" s="3" t="s">
        <v>55</v>
      </c>
      <c r="E12184">
        <v>2012</v>
      </c>
      <c r="F12184" s="3" t="s">
        <v>944</v>
      </c>
      <c r="G12184" s="9">
        <v>2041.3386480000001</v>
      </c>
      <c r="H12184" s="9">
        <v>2062.6641079999999</v>
      </c>
      <c r="I12184" s="9">
        <v>2071.1942919999997</v>
      </c>
      <c r="J12184" s="9">
        <v>2069.8819559999997</v>
      </c>
      <c r="K12184" s="9">
        <v>2055.1181759999999</v>
      </c>
      <c r="L12184" s="9">
        <v>2042.6509840000001</v>
      </c>
      <c r="M12184" s="9">
        <v>2024.27828</v>
      </c>
      <c r="N12184" s="9">
        <v>2034.1207999999999</v>
      </c>
      <c r="O12184" s="9">
        <v>2066.9292</v>
      </c>
      <c r="P12184" s="9">
        <v>2072.5066280000001</v>
      </c>
      <c r="Q12184" s="9">
        <v>2060.039436</v>
      </c>
      <c r="R12184" s="9">
        <v>2055.4462600000002</v>
      </c>
      <c r="S12184" s="9">
        <v>2056.7585960000001</v>
      </c>
      <c r="T12184" s="9">
        <v>2044.9475719999998</v>
      </c>
    </row>
    <row r="12185" spans="1:20" x14ac:dyDescent="0.35">
      <c r="A12185">
        <f t="shared" si="369"/>
        <v>12185</v>
      </c>
      <c r="B12185" s="3" t="s">
        <v>101</v>
      </c>
      <c r="C12185" s="3" t="s">
        <v>75</v>
      </c>
      <c r="D12185" s="3" t="s">
        <v>55</v>
      </c>
      <c r="E12185">
        <v>2013</v>
      </c>
      <c r="F12185" s="3" t="s">
        <v>945</v>
      </c>
      <c r="G12185" s="9">
        <v>2053.80584</v>
      </c>
      <c r="H12185" s="9">
        <v>2066.2730320000001</v>
      </c>
      <c r="I12185" s="9">
        <v>2069.8819559999997</v>
      </c>
      <c r="J12185" s="9">
        <v>2062.3360240000002</v>
      </c>
      <c r="K12185" s="9">
        <v>2053.149672</v>
      </c>
      <c r="L12185" s="9">
        <v>2056.1024280000001</v>
      </c>
      <c r="M12185" s="9">
        <v>2057.4147640000001</v>
      </c>
      <c r="N12185" s="9">
        <v>2054.1339240000002</v>
      </c>
      <c r="O12185" s="9">
        <v>2075.787468</v>
      </c>
      <c r="P12185" s="9">
        <v>2076.1155519999998</v>
      </c>
      <c r="Q12185" s="9">
        <v>2059.7113519999998</v>
      </c>
      <c r="R12185" s="9">
        <v>2057.4147640000001</v>
      </c>
      <c r="S12185" s="9">
        <v>2056.4305119999999</v>
      </c>
      <c r="T12185" s="9">
        <v>2055.4462600000002</v>
      </c>
    </row>
    <row r="12186" spans="1:20" x14ac:dyDescent="0.35">
      <c r="A12186">
        <f t="shared" si="369"/>
        <v>12186</v>
      </c>
      <c r="B12186" s="3" t="s">
        <v>101</v>
      </c>
      <c r="C12186" s="3" t="s">
        <v>75</v>
      </c>
      <c r="D12186" s="3" t="s">
        <v>55</v>
      </c>
      <c r="E12186">
        <v>2014</v>
      </c>
      <c r="F12186" s="3" t="s">
        <v>946</v>
      </c>
      <c r="G12186" s="9">
        <v>2056.1024280000001</v>
      </c>
      <c r="H12186" s="9">
        <v>2065.6168640000001</v>
      </c>
      <c r="I12186" s="9">
        <v>2065.9449480000003</v>
      </c>
      <c r="J12186" s="9">
        <v>2067.2572840000003</v>
      </c>
      <c r="K12186" s="9">
        <v>2071.8504600000001</v>
      </c>
      <c r="L12186" s="9">
        <v>2061.351772</v>
      </c>
      <c r="M12186" s="9">
        <v>2057.0866799999999</v>
      </c>
      <c r="N12186" s="9">
        <v>2056.1024280000001</v>
      </c>
      <c r="O12186" s="9">
        <v>2075.1313</v>
      </c>
      <c r="P12186" s="9">
        <v>2076.7717200000002</v>
      </c>
      <c r="Q12186" s="9">
        <v>2062.3360240000002</v>
      </c>
      <c r="R12186" s="9">
        <v>2057.7428480000003</v>
      </c>
      <c r="S12186" s="9">
        <v>2056.4305119999999</v>
      </c>
      <c r="T12186" s="9">
        <v>2055.7743439999999</v>
      </c>
    </row>
    <row r="12187" spans="1:20" x14ac:dyDescent="0.35">
      <c r="A12187">
        <f t="shared" si="369"/>
        <v>12187</v>
      </c>
      <c r="B12187" s="3" t="s">
        <v>101</v>
      </c>
      <c r="C12187" s="3" t="s">
        <v>75</v>
      </c>
      <c r="D12187" s="3" t="s">
        <v>55</v>
      </c>
      <c r="E12187">
        <v>2015</v>
      </c>
      <c r="F12187" s="3" t="s">
        <v>947</v>
      </c>
      <c r="G12187" s="9">
        <v>2065.9449480000003</v>
      </c>
      <c r="H12187" s="9">
        <v>2073.1627960000001</v>
      </c>
      <c r="I12187" s="9">
        <v>2072.5066280000001</v>
      </c>
      <c r="J12187" s="9">
        <v>2060.039436</v>
      </c>
      <c r="K12187" s="9">
        <v>2052.493504</v>
      </c>
      <c r="L12187" s="9">
        <v>2057.4147640000001</v>
      </c>
      <c r="M12187" s="9">
        <v>2057.0866799999999</v>
      </c>
      <c r="N12187" s="9">
        <v>2054.7900919999997</v>
      </c>
      <c r="O12187" s="9">
        <v>2074.8032159999998</v>
      </c>
      <c r="P12187" s="9">
        <v>2074.8032159999998</v>
      </c>
      <c r="Q12187" s="9">
        <v>2064.3045280000001</v>
      </c>
      <c r="R12187" s="9">
        <v>2056.7585960000001</v>
      </c>
      <c r="S12187" s="9">
        <v>2056.1024280000001</v>
      </c>
      <c r="T12187" s="9">
        <v>2053.4777559999998</v>
      </c>
    </row>
    <row r="12188" spans="1:20" x14ac:dyDescent="0.35">
      <c r="A12188">
        <f t="shared" si="369"/>
        <v>12188</v>
      </c>
      <c r="B12188" s="3" t="s">
        <v>101</v>
      </c>
      <c r="C12188" s="3" t="s">
        <v>75</v>
      </c>
      <c r="D12188" s="3" t="s">
        <v>55</v>
      </c>
      <c r="E12188">
        <v>2016</v>
      </c>
      <c r="F12188" s="3" t="s">
        <v>948</v>
      </c>
      <c r="G12188" s="9">
        <v>2058.3990159999998</v>
      </c>
      <c r="H12188" s="9">
        <v>2067.9134519999998</v>
      </c>
      <c r="I12188" s="9">
        <v>2072.5066280000001</v>
      </c>
      <c r="J12188" s="9">
        <v>2052.1654199999998</v>
      </c>
      <c r="K12188" s="9">
        <v>2048.2284119999999</v>
      </c>
      <c r="L12188" s="9">
        <v>2044.9475719999998</v>
      </c>
      <c r="M12188" s="9">
        <v>2052.1654199999998</v>
      </c>
      <c r="N12188" s="9">
        <v>2050.5250000000001</v>
      </c>
      <c r="O12188" s="9">
        <v>2071.5223759999999</v>
      </c>
      <c r="P12188" s="9">
        <v>2072.1785439999999</v>
      </c>
      <c r="Q12188" s="9">
        <v>2060.695604</v>
      </c>
      <c r="R12188" s="9">
        <v>2055.7743439999999</v>
      </c>
      <c r="S12188" s="9">
        <v>2051.5092519999998</v>
      </c>
      <c r="T12188" s="9">
        <v>2051.1811680000001</v>
      </c>
    </row>
    <row r="12189" spans="1:20" x14ac:dyDescent="0.35">
      <c r="A12189">
        <f t="shared" si="369"/>
        <v>12189</v>
      </c>
      <c r="B12189" s="3" t="s">
        <v>101</v>
      </c>
      <c r="C12189" s="3" t="s">
        <v>75</v>
      </c>
      <c r="D12189" s="3" t="s">
        <v>55</v>
      </c>
      <c r="E12189">
        <v>2017</v>
      </c>
      <c r="F12189" s="3" t="s">
        <v>949</v>
      </c>
      <c r="G12189" s="9">
        <v>2055.4462600000002</v>
      </c>
      <c r="H12189" s="9">
        <v>2067.2572840000003</v>
      </c>
      <c r="I12189" s="9">
        <v>2067.9134519999998</v>
      </c>
      <c r="J12189" s="9">
        <v>2054.462008</v>
      </c>
      <c r="K12189" s="9">
        <v>2050.8530839999999</v>
      </c>
      <c r="L12189" s="9">
        <v>2025.590616</v>
      </c>
      <c r="M12189" s="9">
        <v>2019.6851040000001</v>
      </c>
      <c r="N12189" s="9">
        <v>2012.1391719999999</v>
      </c>
      <c r="O12189" s="9">
        <v>2059.7113519999998</v>
      </c>
      <c r="P12189" s="9">
        <v>2076.1155519999998</v>
      </c>
      <c r="Q12189" s="9">
        <v>2060.695604</v>
      </c>
      <c r="R12189" s="9">
        <v>2057.7428480000003</v>
      </c>
      <c r="S12189" s="9">
        <v>2054.462008</v>
      </c>
      <c r="T12189" s="9">
        <v>2038.057808</v>
      </c>
    </row>
    <row r="12190" spans="1:20" x14ac:dyDescent="0.35">
      <c r="A12190">
        <f t="shared" si="369"/>
        <v>12190</v>
      </c>
      <c r="B12190" s="3" t="s">
        <v>101</v>
      </c>
      <c r="C12190" s="3" t="s">
        <v>75</v>
      </c>
      <c r="D12190" s="3" t="s">
        <v>55</v>
      </c>
      <c r="E12190">
        <v>2018</v>
      </c>
      <c r="F12190" s="3" t="s">
        <v>950</v>
      </c>
      <c r="G12190" s="9">
        <v>2046.5879919999998</v>
      </c>
      <c r="H12190" s="9">
        <v>2070.8662079999999</v>
      </c>
      <c r="I12190" s="9">
        <v>2067.9134519999998</v>
      </c>
      <c r="J12190" s="9">
        <v>2043.9633200000001</v>
      </c>
      <c r="K12190" s="9">
        <v>2037.729724</v>
      </c>
      <c r="L12190" s="9">
        <v>2036.4173880000001</v>
      </c>
      <c r="M12190" s="9">
        <v>2024.9344480000002</v>
      </c>
      <c r="N12190" s="9">
        <v>2026.5748680000002</v>
      </c>
      <c r="O12190" s="9">
        <v>2069.2257880000002</v>
      </c>
      <c r="P12190" s="9">
        <v>2073.1627960000001</v>
      </c>
      <c r="Q12190" s="9">
        <v>2060.3675199999998</v>
      </c>
      <c r="R12190" s="9">
        <v>2055.7743439999999</v>
      </c>
      <c r="S12190" s="9">
        <v>2051.1811680000001</v>
      </c>
      <c r="T12190" s="9">
        <v>2040.0263119999997</v>
      </c>
    </row>
    <row r="12191" spans="1:20" x14ac:dyDescent="0.35">
      <c r="A12191">
        <f t="shared" si="369"/>
        <v>12191</v>
      </c>
      <c r="B12191" s="3" t="s">
        <v>101</v>
      </c>
      <c r="C12191" s="3" t="s">
        <v>75</v>
      </c>
      <c r="D12191" s="3" t="s">
        <v>55</v>
      </c>
      <c r="E12191">
        <v>2019</v>
      </c>
      <c r="F12191" s="3" t="s">
        <v>951</v>
      </c>
      <c r="G12191" s="9">
        <v>2054.462008</v>
      </c>
      <c r="H12191" s="9">
        <v>2065.6168640000001</v>
      </c>
      <c r="I12191" s="9">
        <v>2062.6641079999999</v>
      </c>
      <c r="J12191" s="9">
        <v>2057.7428480000003</v>
      </c>
      <c r="K12191" s="9">
        <v>2045.931824</v>
      </c>
      <c r="L12191" s="9">
        <v>2040.354396</v>
      </c>
      <c r="M12191" s="9">
        <v>2055.4462600000002</v>
      </c>
      <c r="N12191" s="9">
        <v>2063.9764439999999</v>
      </c>
      <c r="O12191" s="9">
        <v>2074.1470480000003</v>
      </c>
      <c r="P12191" s="9">
        <v>2075.1313</v>
      </c>
      <c r="Q12191" s="9">
        <v>2062.00794</v>
      </c>
      <c r="R12191" s="9">
        <v>2057.7428480000003</v>
      </c>
      <c r="S12191" s="9">
        <v>2055.1181759999999</v>
      </c>
      <c r="T12191" s="9">
        <v>2045.60374</v>
      </c>
    </row>
    <row r="12192" spans="1:20" x14ac:dyDescent="0.35">
      <c r="A12192">
        <f t="shared" si="369"/>
        <v>12192</v>
      </c>
      <c r="B12192" s="3" t="s">
        <v>101</v>
      </c>
      <c r="C12192" s="3" t="s">
        <v>86</v>
      </c>
      <c r="D12192" s="3" t="s">
        <v>55</v>
      </c>
      <c r="E12192">
        <v>2010</v>
      </c>
      <c r="F12192" s="3" t="s">
        <v>952</v>
      </c>
      <c r="G12192">
        <v>12.4</v>
      </c>
      <c r="H12192">
        <v>8.6</v>
      </c>
      <c r="I12192">
        <v>11.1</v>
      </c>
      <c r="J12192">
        <v>15.1</v>
      </c>
      <c r="K12192">
        <v>15.8</v>
      </c>
      <c r="L12192">
        <v>13.7</v>
      </c>
      <c r="M12192">
        <v>13.8</v>
      </c>
      <c r="N12192">
        <v>14</v>
      </c>
      <c r="O12192">
        <v>18.899999999999999</v>
      </c>
      <c r="P12192">
        <v>29.5</v>
      </c>
      <c r="Q12192">
        <v>14.3</v>
      </c>
      <c r="R12192">
        <v>11.5</v>
      </c>
      <c r="S12192">
        <v>10.1</v>
      </c>
      <c r="T12192">
        <v>12</v>
      </c>
    </row>
    <row r="12193" spans="1:20" x14ac:dyDescent="0.35">
      <c r="A12193">
        <f t="shared" si="369"/>
        <v>12193</v>
      </c>
      <c r="B12193" s="3" t="s">
        <v>101</v>
      </c>
      <c r="C12193" s="3" t="s">
        <v>86</v>
      </c>
      <c r="D12193" s="3" t="s">
        <v>55</v>
      </c>
      <c r="E12193">
        <v>2011</v>
      </c>
      <c r="F12193" s="3" t="s">
        <v>953</v>
      </c>
      <c r="G12193">
        <v>10.6</v>
      </c>
      <c r="H12193">
        <v>8.6999999999999993</v>
      </c>
      <c r="I12193">
        <v>13.2</v>
      </c>
      <c r="J12193">
        <v>20.3</v>
      </c>
      <c r="K12193">
        <v>21.9</v>
      </c>
      <c r="L12193">
        <v>29.3</v>
      </c>
      <c r="M12193">
        <v>41.4</v>
      </c>
      <c r="N12193">
        <v>51</v>
      </c>
      <c r="O12193">
        <v>51</v>
      </c>
      <c r="P12193">
        <v>44.8</v>
      </c>
      <c r="Q12193">
        <v>25.5</v>
      </c>
      <c r="R12193">
        <v>16.100000000000001</v>
      </c>
      <c r="S12193">
        <v>15</v>
      </c>
      <c r="T12193">
        <v>22.4</v>
      </c>
    </row>
    <row r="12194" spans="1:20" x14ac:dyDescent="0.35">
      <c r="A12194">
        <f t="shared" si="369"/>
        <v>12194</v>
      </c>
      <c r="B12194" s="3" t="s">
        <v>101</v>
      </c>
      <c r="C12194" s="3" t="s">
        <v>86</v>
      </c>
      <c r="D12194" s="3" t="s">
        <v>55</v>
      </c>
      <c r="E12194">
        <v>2012</v>
      </c>
      <c r="F12194" s="3" t="s">
        <v>954</v>
      </c>
      <c r="G12194">
        <v>17</v>
      </c>
      <c r="H12194">
        <v>13.5</v>
      </c>
      <c r="I12194">
        <v>14.6</v>
      </c>
      <c r="J12194">
        <v>17</v>
      </c>
      <c r="K12194">
        <v>19.7</v>
      </c>
      <c r="L12194">
        <v>25.5</v>
      </c>
      <c r="M12194">
        <v>41.8</v>
      </c>
      <c r="N12194">
        <v>30.5</v>
      </c>
      <c r="O12194">
        <v>22.4</v>
      </c>
      <c r="P12194">
        <v>16.100000000000001</v>
      </c>
      <c r="Q12194">
        <v>14.4</v>
      </c>
      <c r="R12194">
        <v>10.4</v>
      </c>
      <c r="S12194">
        <v>9.5</v>
      </c>
      <c r="T12194">
        <v>12.5</v>
      </c>
    </row>
    <row r="12195" spans="1:20" x14ac:dyDescent="0.35">
      <c r="A12195">
        <f t="shared" si="369"/>
        <v>12195</v>
      </c>
      <c r="B12195" s="3" t="s">
        <v>101</v>
      </c>
      <c r="C12195" s="3" t="s">
        <v>86</v>
      </c>
      <c r="D12195" s="3" t="s">
        <v>55</v>
      </c>
      <c r="E12195">
        <v>2013</v>
      </c>
      <c r="F12195" s="3" t="s">
        <v>955</v>
      </c>
      <c r="G12195">
        <v>9.6999999999999993</v>
      </c>
      <c r="H12195">
        <v>8.6999999999999993</v>
      </c>
      <c r="I12195">
        <v>12.7</v>
      </c>
      <c r="J12195">
        <v>12.2</v>
      </c>
      <c r="K12195">
        <v>14.1</v>
      </c>
      <c r="L12195">
        <v>11.8</v>
      </c>
      <c r="M12195">
        <v>12</v>
      </c>
      <c r="N12195">
        <v>11.2</v>
      </c>
      <c r="O12195">
        <v>9.4</v>
      </c>
      <c r="P12195">
        <v>10.6</v>
      </c>
      <c r="Q12195">
        <v>10.8</v>
      </c>
      <c r="R12195">
        <v>9</v>
      </c>
      <c r="S12195">
        <v>7.9</v>
      </c>
      <c r="T12195">
        <v>10.1</v>
      </c>
    </row>
    <row r="12196" spans="1:20" x14ac:dyDescent="0.35">
      <c r="A12196">
        <f t="shared" si="369"/>
        <v>12196</v>
      </c>
      <c r="B12196" s="3" t="s">
        <v>101</v>
      </c>
      <c r="C12196" s="3" t="s">
        <v>86</v>
      </c>
      <c r="D12196" s="3" t="s">
        <v>55</v>
      </c>
      <c r="E12196">
        <v>2014</v>
      </c>
      <c r="F12196" s="3" t="s">
        <v>956</v>
      </c>
      <c r="G12196">
        <v>10.9</v>
      </c>
      <c r="H12196">
        <v>8.9</v>
      </c>
      <c r="I12196">
        <v>10.199999999999999</v>
      </c>
      <c r="J12196">
        <v>9.6999999999999993</v>
      </c>
      <c r="K12196">
        <v>11.5</v>
      </c>
      <c r="L12196">
        <v>19.600000000000001</v>
      </c>
      <c r="M12196">
        <v>17.5</v>
      </c>
      <c r="N12196">
        <v>15</v>
      </c>
      <c r="O12196">
        <v>12.2</v>
      </c>
      <c r="P12196">
        <v>14.9</v>
      </c>
      <c r="Q12196">
        <v>13.8</v>
      </c>
      <c r="R12196">
        <v>10.9</v>
      </c>
      <c r="S12196">
        <v>9.6</v>
      </c>
      <c r="T12196">
        <v>9.4</v>
      </c>
    </row>
    <row r="12197" spans="1:20" x14ac:dyDescent="0.35">
      <c r="A12197">
        <f t="shared" si="369"/>
        <v>12197</v>
      </c>
      <c r="B12197" s="3" t="s">
        <v>101</v>
      </c>
      <c r="C12197" s="3" t="s">
        <v>86</v>
      </c>
      <c r="D12197" s="3" t="s">
        <v>55</v>
      </c>
      <c r="E12197">
        <v>2015</v>
      </c>
      <c r="F12197" s="3" t="s">
        <v>957</v>
      </c>
      <c r="G12197">
        <v>9.1999999999999993</v>
      </c>
      <c r="H12197">
        <v>9.1</v>
      </c>
      <c r="I12197">
        <v>13.1</v>
      </c>
      <c r="J12197">
        <v>15.9</v>
      </c>
      <c r="K12197">
        <v>19.899999999999999</v>
      </c>
      <c r="L12197">
        <v>11.7</v>
      </c>
      <c r="M12197">
        <v>10.6</v>
      </c>
      <c r="N12197">
        <v>8.6</v>
      </c>
      <c r="O12197">
        <v>8.6999999999999993</v>
      </c>
      <c r="P12197">
        <v>10</v>
      </c>
      <c r="Q12197">
        <v>10.8</v>
      </c>
      <c r="R12197">
        <v>10.6</v>
      </c>
      <c r="S12197">
        <v>8</v>
      </c>
      <c r="T12197">
        <v>9.6</v>
      </c>
    </row>
    <row r="12198" spans="1:20" x14ac:dyDescent="0.35">
      <c r="A12198">
        <f t="shared" si="369"/>
        <v>12198</v>
      </c>
      <c r="B12198" s="3" t="s">
        <v>101</v>
      </c>
      <c r="C12198" s="3" t="s">
        <v>86</v>
      </c>
      <c r="D12198" s="3" t="s">
        <v>55</v>
      </c>
      <c r="E12198">
        <v>2016</v>
      </c>
      <c r="F12198" s="3" t="s">
        <v>958</v>
      </c>
      <c r="G12198">
        <v>9.1</v>
      </c>
      <c r="H12198">
        <v>8.5</v>
      </c>
      <c r="I12198">
        <v>10.8</v>
      </c>
      <c r="J12198">
        <v>15.9</v>
      </c>
      <c r="K12198">
        <v>15.4</v>
      </c>
      <c r="L12198">
        <v>19.2</v>
      </c>
      <c r="M12198">
        <v>16.7</v>
      </c>
      <c r="N12198">
        <v>22.4</v>
      </c>
      <c r="O12198">
        <v>17</v>
      </c>
      <c r="P12198">
        <v>14.7</v>
      </c>
      <c r="Q12198">
        <v>11.3</v>
      </c>
      <c r="R12198">
        <v>9.1999999999999993</v>
      </c>
      <c r="S12198">
        <v>9.6</v>
      </c>
      <c r="T12198">
        <v>10.199999999999999</v>
      </c>
    </row>
    <row r="12199" spans="1:20" x14ac:dyDescent="0.35">
      <c r="A12199">
        <f t="shared" si="369"/>
        <v>12199</v>
      </c>
      <c r="B12199" s="3" t="s">
        <v>101</v>
      </c>
      <c r="C12199" s="3" t="s">
        <v>86</v>
      </c>
      <c r="D12199" s="3" t="s">
        <v>55</v>
      </c>
      <c r="E12199">
        <v>2017</v>
      </c>
      <c r="F12199" s="3" t="s">
        <v>959</v>
      </c>
      <c r="G12199">
        <v>10.6</v>
      </c>
      <c r="H12199">
        <v>8.4</v>
      </c>
      <c r="I12199">
        <v>10</v>
      </c>
      <c r="J12199">
        <v>14.1</v>
      </c>
      <c r="K12199">
        <v>26.8</v>
      </c>
      <c r="L12199">
        <v>57.4</v>
      </c>
      <c r="M12199">
        <v>65.900000000000006</v>
      </c>
      <c r="N12199">
        <v>63.9</v>
      </c>
      <c r="O12199">
        <v>43.1</v>
      </c>
      <c r="P12199">
        <v>35.200000000000003</v>
      </c>
      <c r="Q12199">
        <v>18.7</v>
      </c>
      <c r="R12199">
        <v>13.5</v>
      </c>
      <c r="S12199">
        <v>12.1</v>
      </c>
      <c r="T12199">
        <v>15.2</v>
      </c>
    </row>
    <row r="12200" spans="1:20" x14ac:dyDescent="0.35">
      <c r="A12200">
        <f t="shared" si="369"/>
        <v>12200</v>
      </c>
      <c r="B12200" s="3" t="s">
        <v>101</v>
      </c>
      <c r="C12200" s="3" t="s">
        <v>86</v>
      </c>
      <c r="D12200" s="3" t="s">
        <v>55</v>
      </c>
      <c r="E12200">
        <v>2018</v>
      </c>
      <c r="F12200" s="3" t="s">
        <v>960</v>
      </c>
      <c r="G12200">
        <v>11.8</v>
      </c>
      <c r="H12200">
        <v>8.8000000000000007</v>
      </c>
      <c r="I12200">
        <v>17</v>
      </c>
      <c r="J12200">
        <v>23.7</v>
      </c>
      <c r="K12200">
        <v>19.3</v>
      </c>
      <c r="L12200">
        <v>21.2</v>
      </c>
      <c r="M12200">
        <v>36</v>
      </c>
      <c r="N12200">
        <v>33</v>
      </c>
      <c r="O12200">
        <v>22.6</v>
      </c>
      <c r="P12200">
        <v>21.1</v>
      </c>
      <c r="Q12200">
        <v>13.5</v>
      </c>
      <c r="R12200">
        <v>12.9</v>
      </c>
      <c r="S12200">
        <v>12.3</v>
      </c>
      <c r="T12200">
        <v>12.4</v>
      </c>
    </row>
    <row r="12201" spans="1:20" x14ac:dyDescent="0.35">
      <c r="A12201">
        <f t="shared" si="369"/>
        <v>12201</v>
      </c>
      <c r="B12201" s="3" t="s">
        <v>101</v>
      </c>
      <c r="C12201" s="3" t="s">
        <v>86</v>
      </c>
      <c r="D12201" s="3" t="s">
        <v>55</v>
      </c>
      <c r="E12201">
        <v>2019</v>
      </c>
      <c r="F12201" s="3" t="s">
        <v>961</v>
      </c>
      <c r="G12201">
        <v>9.1999999999999993</v>
      </c>
      <c r="H12201">
        <v>8.5</v>
      </c>
      <c r="I12201">
        <v>11.4</v>
      </c>
      <c r="J12201">
        <v>11.8</v>
      </c>
      <c r="K12201">
        <v>16</v>
      </c>
      <c r="L12201">
        <v>26.1</v>
      </c>
      <c r="M12201">
        <v>31</v>
      </c>
      <c r="N12201">
        <v>44.1</v>
      </c>
      <c r="O12201">
        <v>32.5</v>
      </c>
      <c r="P12201">
        <v>26.7</v>
      </c>
      <c r="Q12201">
        <v>15.4</v>
      </c>
      <c r="R12201">
        <v>12.3</v>
      </c>
      <c r="S12201">
        <v>11.3</v>
      </c>
      <c r="T12201">
        <v>13.6</v>
      </c>
    </row>
    <row r="12202" spans="1:20" x14ac:dyDescent="0.35">
      <c r="A12202">
        <f t="shared" si="369"/>
        <v>12202</v>
      </c>
      <c r="B12202" s="3" t="s">
        <v>101</v>
      </c>
      <c r="C12202" s="3" t="s">
        <v>74</v>
      </c>
      <c r="D12202" s="3" t="s">
        <v>55</v>
      </c>
      <c r="E12202">
        <v>2010</v>
      </c>
      <c r="F12202" s="3" t="s">
        <v>962</v>
      </c>
      <c r="G12202">
        <v>967</v>
      </c>
      <c r="H12202">
        <v>1142.3</v>
      </c>
      <c r="I12202">
        <v>1256.9000000000001</v>
      </c>
      <c r="J12202">
        <v>1283.4000000000001</v>
      </c>
      <c r="K12202">
        <v>1196.3</v>
      </c>
      <c r="L12202">
        <v>1227.0999999999999</v>
      </c>
      <c r="M12202">
        <v>1235.9000000000001</v>
      </c>
      <c r="N12202">
        <v>1286.3</v>
      </c>
      <c r="O12202">
        <v>1331.2</v>
      </c>
      <c r="P12202">
        <v>1399.3</v>
      </c>
      <c r="Q12202">
        <v>1334.3</v>
      </c>
      <c r="R12202">
        <v>1163.9000000000001</v>
      </c>
      <c r="S12202">
        <v>1134.9000000000001</v>
      </c>
      <c r="T12202">
        <v>1106.3</v>
      </c>
    </row>
    <row r="12203" spans="1:20" x14ac:dyDescent="0.35">
      <c r="A12203">
        <f t="shared" si="369"/>
        <v>12203</v>
      </c>
      <c r="B12203" s="3" t="s">
        <v>101</v>
      </c>
      <c r="C12203" s="3" t="s">
        <v>74</v>
      </c>
      <c r="D12203" s="3" t="s">
        <v>55</v>
      </c>
      <c r="E12203">
        <v>2011</v>
      </c>
      <c r="F12203" s="3" t="s">
        <v>963</v>
      </c>
      <c r="G12203">
        <v>1045</v>
      </c>
      <c r="H12203">
        <v>1250.0999999999999</v>
      </c>
      <c r="I12203">
        <v>1371.1</v>
      </c>
      <c r="J12203">
        <v>1245</v>
      </c>
      <c r="K12203">
        <v>1194</v>
      </c>
      <c r="L12203">
        <v>914.1</v>
      </c>
      <c r="M12203">
        <v>775.6</v>
      </c>
      <c r="N12203">
        <v>744</v>
      </c>
      <c r="O12203">
        <v>895.8</v>
      </c>
      <c r="P12203">
        <v>1256.5</v>
      </c>
      <c r="Q12203">
        <v>1347.1</v>
      </c>
      <c r="R12203">
        <v>1179.0999999999999</v>
      </c>
      <c r="S12203">
        <v>1160.5999999999999</v>
      </c>
      <c r="T12203">
        <v>992.3</v>
      </c>
    </row>
    <row r="12204" spans="1:20" x14ac:dyDescent="0.35">
      <c r="A12204">
        <f t="shared" si="369"/>
        <v>12204</v>
      </c>
      <c r="B12204" s="3" t="s">
        <v>101</v>
      </c>
      <c r="C12204" s="3" t="s">
        <v>74</v>
      </c>
      <c r="D12204" s="3" t="s">
        <v>55</v>
      </c>
      <c r="E12204">
        <v>2012</v>
      </c>
      <c r="F12204" s="3" t="s">
        <v>964</v>
      </c>
      <c r="G12204">
        <v>833.6</v>
      </c>
      <c r="H12204">
        <v>1103.5</v>
      </c>
      <c r="I12204">
        <v>1307</v>
      </c>
      <c r="J12204">
        <v>1345.1</v>
      </c>
      <c r="K12204">
        <v>1204.7</v>
      </c>
      <c r="L12204">
        <v>1044</v>
      </c>
      <c r="M12204">
        <v>918.8</v>
      </c>
      <c r="N12204">
        <v>828.3</v>
      </c>
      <c r="O12204">
        <v>1086.3</v>
      </c>
      <c r="P12204">
        <v>1356.2</v>
      </c>
      <c r="Q12204">
        <v>1300</v>
      </c>
      <c r="R12204">
        <v>1152.5999999999999</v>
      </c>
      <c r="S12204">
        <v>1155.5</v>
      </c>
      <c r="T12204">
        <v>1083.9000000000001</v>
      </c>
    </row>
    <row r="12205" spans="1:20" x14ac:dyDescent="0.35">
      <c r="A12205">
        <f t="shared" si="369"/>
        <v>12205</v>
      </c>
      <c r="B12205" s="3" t="s">
        <v>101</v>
      </c>
      <c r="C12205" s="3" t="s">
        <v>74</v>
      </c>
      <c r="D12205" s="3" t="s">
        <v>55</v>
      </c>
      <c r="E12205">
        <v>2013</v>
      </c>
      <c r="F12205" s="3" t="s">
        <v>965</v>
      </c>
      <c r="G12205">
        <v>1059.7</v>
      </c>
      <c r="H12205">
        <v>1196.5999999999999</v>
      </c>
      <c r="I12205">
        <v>1354.7</v>
      </c>
      <c r="J12205">
        <v>1240.5</v>
      </c>
      <c r="K12205">
        <v>1183.2</v>
      </c>
      <c r="L12205">
        <v>1136.0999999999999</v>
      </c>
      <c r="M12205">
        <v>1161.3</v>
      </c>
      <c r="N12205">
        <v>1142.8</v>
      </c>
      <c r="O12205">
        <v>1245.3</v>
      </c>
      <c r="P12205">
        <v>1411.6</v>
      </c>
      <c r="Q12205">
        <v>1291.7</v>
      </c>
      <c r="R12205">
        <v>1177.3</v>
      </c>
      <c r="S12205">
        <v>1157.5999999999999</v>
      </c>
      <c r="T12205">
        <v>1149.8</v>
      </c>
    </row>
    <row r="12206" spans="1:20" x14ac:dyDescent="0.35">
      <c r="A12206">
        <f t="shared" si="369"/>
        <v>12206</v>
      </c>
      <c r="B12206" s="3" t="s">
        <v>101</v>
      </c>
      <c r="C12206" s="3" t="s">
        <v>74</v>
      </c>
      <c r="D12206" s="3" t="s">
        <v>55</v>
      </c>
      <c r="E12206">
        <v>2014</v>
      </c>
      <c r="F12206" s="3" t="s">
        <v>966</v>
      </c>
      <c r="G12206">
        <v>1125.8</v>
      </c>
      <c r="H12206">
        <v>1211.5999999999999</v>
      </c>
      <c r="I12206">
        <v>1263.5</v>
      </c>
      <c r="J12206">
        <v>1279.0999999999999</v>
      </c>
      <c r="K12206">
        <v>1319.2</v>
      </c>
      <c r="L12206">
        <v>1299.5999999999999</v>
      </c>
      <c r="M12206">
        <v>1189.3</v>
      </c>
      <c r="N12206">
        <v>1143.7</v>
      </c>
      <c r="O12206">
        <v>1241.0999999999999</v>
      </c>
      <c r="P12206">
        <v>1401</v>
      </c>
      <c r="Q12206">
        <v>1332.9</v>
      </c>
      <c r="R12206">
        <v>1188.8</v>
      </c>
      <c r="S12206">
        <v>1164.5</v>
      </c>
      <c r="T12206">
        <v>1143.8</v>
      </c>
    </row>
    <row r="12207" spans="1:20" x14ac:dyDescent="0.35">
      <c r="A12207">
        <f t="shared" si="369"/>
        <v>12207</v>
      </c>
      <c r="B12207" s="3" t="s">
        <v>101</v>
      </c>
      <c r="C12207" s="3" t="s">
        <v>74</v>
      </c>
      <c r="D12207" s="3" t="s">
        <v>55</v>
      </c>
      <c r="E12207">
        <v>2015</v>
      </c>
      <c r="F12207" s="3" t="s">
        <v>967</v>
      </c>
      <c r="G12207">
        <v>1202.7</v>
      </c>
      <c r="H12207">
        <v>1324.3</v>
      </c>
      <c r="I12207">
        <v>1380.9</v>
      </c>
      <c r="J12207">
        <v>1285</v>
      </c>
      <c r="K12207">
        <v>1156.9000000000001</v>
      </c>
      <c r="L12207">
        <v>1122.0999999999999</v>
      </c>
      <c r="M12207">
        <v>1168.5999999999999</v>
      </c>
      <c r="N12207">
        <v>1141.8</v>
      </c>
      <c r="O12207">
        <v>1230.4000000000001</v>
      </c>
      <c r="P12207">
        <v>1401.2</v>
      </c>
      <c r="Q12207">
        <v>1334.5</v>
      </c>
      <c r="R12207">
        <v>1187.3</v>
      </c>
      <c r="S12207">
        <v>1153.3</v>
      </c>
      <c r="T12207">
        <v>1138.3</v>
      </c>
    </row>
    <row r="12208" spans="1:20" x14ac:dyDescent="0.35">
      <c r="A12208">
        <f t="shared" si="369"/>
        <v>12208</v>
      </c>
      <c r="B12208" s="3" t="s">
        <v>101</v>
      </c>
      <c r="C12208" s="3" t="s">
        <v>74</v>
      </c>
      <c r="D12208" s="3" t="s">
        <v>55</v>
      </c>
      <c r="E12208">
        <v>2016</v>
      </c>
      <c r="F12208" s="3" t="s">
        <v>968</v>
      </c>
      <c r="G12208">
        <v>1130</v>
      </c>
      <c r="H12208">
        <v>1237.7</v>
      </c>
      <c r="I12208">
        <v>1345.4</v>
      </c>
      <c r="J12208">
        <v>1236.0999999999999</v>
      </c>
      <c r="K12208">
        <v>1091</v>
      </c>
      <c r="L12208">
        <v>1074.5</v>
      </c>
      <c r="M12208">
        <v>1036</v>
      </c>
      <c r="N12208">
        <v>1090.9000000000001</v>
      </c>
      <c r="O12208">
        <v>1240.5</v>
      </c>
      <c r="P12208">
        <v>1384.7</v>
      </c>
      <c r="Q12208">
        <v>1286</v>
      </c>
      <c r="R12208">
        <v>1171.2</v>
      </c>
      <c r="S12208">
        <v>1115.2</v>
      </c>
      <c r="T12208">
        <v>1090.8</v>
      </c>
    </row>
    <row r="12209" spans="1:20" x14ac:dyDescent="0.35">
      <c r="A12209">
        <f t="shared" si="369"/>
        <v>12209</v>
      </c>
      <c r="B12209" s="3" t="s">
        <v>101</v>
      </c>
      <c r="C12209" s="3" t="s">
        <v>74</v>
      </c>
      <c r="D12209" s="3" t="s">
        <v>55</v>
      </c>
      <c r="E12209">
        <v>2017</v>
      </c>
      <c r="F12209" s="3" t="s">
        <v>969</v>
      </c>
      <c r="G12209">
        <v>1074.3</v>
      </c>
      <c r="H12209">
        <v>1217.8</v>
      </c>
      <c r="I12209">
        <v>1308.4000000000001</v>
      </c>
      <c r="J12209">
        <v>1208.0999999999999</v>
      </c>
      <c r="K12209">
        <v>1164.4000000000001</v>
      </c>
      <c r="L12209">
        <v>855.4</v>
      </c>
      <c r="M12209">
        <v>798.3</v>
      </c>
      <c r="N12209">
        <v>744.3</v>
      </c>
      <c r="O12209">
        <v>926.5</v>
      </c>
      <c r="P12209">
        <v>1337.4</v>
      </c>
      <c r="Q12209">
        <v>1285</v>
      </c>
      <c r="R12209">
        <v>1178.5</v>
      </c>
      <c r="S12209">
        <v>1165.5</v>
      </c>
      <c r="T12209">
        <v>1059.8</v>
      </c>
    </row>
    <row r="12210" spans="1:20" x14ac:dyDescent="0.35">
      <c r="A12210">
        <f t="shared" si="369"/>
        <v>12210</v>
      </c>
      <c r="B12210" s="3" t="s">
        <v>101</v>
      </c>
      <c r="C12210" s="3" t="s">
        <v>74</v>
      </c>
      <c r="D12210" s="3" t="s">
        <v>55</v>
      </c>
      <c r="E12210">
        <v>2018</v>
      </c>
      <c r="F12210" s="3" t="s">
        <v>970</v>
      </c>
      <c r="G12210">
        <v>925.7</v>
      </c>
      <c r="H12210">
        <v>1185</v>
      </c>
      <c r="I12210">
        <v>1342.4</v>
      </c>
      <c r="J12210">
        <v>1158.5999999999999</v>
      </c>
      <c r="K12210">
        <v>987.7</v>
      </c>
      <c r="L12210">
        <v>923.2</v>
      </c>
      <c r="M12210">
        <v>880.6</v>
      </c>
      <c r="N12210">
        <v>805.1</v>
      </c>
      <c r="O12210">
        <v>1088.7</v>
      </c>
      <c r="P12210">
        <v>1369.5</v>
      </c>
      <c r="Q12210">
        <v>1276.4000000000001</v>
      </c>
      <c r="R12210">
        <v>1170.7</v>
      </c>
      <c r="S12210">
        <v>1133.7</v>
      </c>
      <c r="T12210">
        <v>1027.7</v>
      </c>
    </row>
    <row r="12211" spans="1:20" x14ac:dyDescent="0.35">
      <c r="A12211">
        <f t="shared" si="369"/>
        <v>12211</v>
      </c>
      <c r="B12211" s="3" t="s">
        <v>101</v>
      </c>
      <c r="C12211" s="3" t="s">
        <v>74</v>
      </c>
      <c r="D12211" s="3" t="s">
        <v>55</v>
      </c>
      <c r="E12211">
        <v>2019</v>
      </c>
      <c r="F12211" s="3" t="s">
        <v>971</v>
      </c>
      <c r="G12211">
        <v>1044.5999999999999</v>
      </c>
      <c r="H12211">
        <v>1204.7</v>
      </c>
      <c r="I12211">
        <v>1267.5</v>
      </c>
      <c r="J12211">
        <v>1201.5999999999999</v>
      </c>
      <c r="K12211">
        <v>1133.4000000000001</v>
      </c>
      <c r="L12211">
        <v>960.1</v>
      </c>
      <c r="M12211">
        <v>1094.0999999999999</v>
      </c>
      <c r="N12211">
        <v>1187.3</v>
      </c>
      <c r="O12211">
        <v>1286.7</v>
      </c>
      <c r="P12211">
        <v>1400.6</v>
      </c>
      <c r="Q12211">
        <v>1323.9</v>
      </c>
      <c r="R12211">
        <v>1178.8</v>
      </c>
      <c r="S12211">
        <v>1154.5999999999999</v>
      </c>
      <c r="T12211">
        <v>1078.8</v>
      </c>
    </row>
    <row r="12212" spans="1:20" x14ac:dyDescent="0.35">
      <c r="A12212">
        <f t="shared" si="369"/>
        <v>12212</v>
      </c>
      <c r="B12212" s="3" t="s">
        <v>101</v>
      </c>
      <c r="C12212" s="3" t="s">
        <v>86</v>
      </c>
      <c r="D12212" s="3" t="s">
        <v>57</v>
      </c>
      <c r="E12212">
        <v>2010</v>
      </c>
      <c r="F12212" s="3" t="s">
        <v>972</v>
      </c>
      <c r="G12212" s="9">
        <v>12.173080499999999</v>
      </c>
      <c r="H12212" s="9">
        <v>8.7687144999999997</v>
      </c>
      <c r="I12212" s="9">
        <v>11.5939145</v>
      </c>
      <c r="J12212" s="9">
        <v>15.708112</v>
      </c>
      <c r="K12212" s="9">
        <v>15.884687</v>
      </c>
      <c r="L12212" s="9">
        <v>14.6663195</v>
      </c>
      <c r="M12212" s="9">
        <v>14.3272955</v>
      </c>
      <c r="N12212" s="9">
        <v>16.5733295</v>
      </c>
      <c r="O12212" s="9">
        <v>19.808183499999998</v>
      </c>
      <c r="P12212" s="9">
        <v>31.398566500000001</v>
      </c>
      <c r="Q12212" s="9">
        <v>14.330826999999999</v>
      </c>
      <c r="R12212" s="9">
        <v>11.0430005</v>
      </c>
      <c r="S12212" s="9">
        <v>10.022397</v>
      </c>
      <c r="T12212" s="9">
        <v>12.505041500000001</v>
      </c>
    </row>
    <row r="12213" spans="1:20" x14ac:dyDescent="0.35">
      <c r="A12213">
        <f t="shared" si="369"/>
        <v>12213</v>
      </c>
      <c r="B12213" s="3" t="s">
        <v>101</v>
      </c>
      <c r="C12213" s="3" t="s">
        <v>86</v>
      </c>
      <c r="D12213" s="3" t="s">
        <v>57</v>
      </c>
      <c r="E12213">
        <v>2011</v>
      </c>
      <c r="F12213" s="3" t="s">
        <v>973</v>
      </c>
      <c r="G12213" s="9">
        <v>10.2943225</v>
      </c>
      <c r="H12213" s="9">
        <v>8.8322814999999988</v>
      </c>
      <c r="I12213" s="9">
        <v>14.207224500000001</v>
      </c>
      <c r="J12213" s="9">
        <v>20.835850000000001</v>
      </c>
      <c r="K12213" s="9">
        <v>22.552159</v>
      </c>
      <c r="L12213" s="9">
        <v>30.773491</v>
      </c>
      <c r="M12213" s="9">
        <v>43.426855500000002</v>
      </c>
      <c r="N12213" s="9">
        <v>51.287974499999997</v>
      </c>
      <c r="O12213" s="9">
        <v>53.194984499999997</v>
      </c>
      <c r="P12213" s="9">
        <v>45.065471499999994</v>
      </c>
      <c r="Q12213" s="9">
        <v>24.748751999999996</v>
      </c>
      <c r="R12213" s="9">
        <v>15.573915</v>
      </c>
      <c r="S12213" s="9">
        <v>14.857020499999999</v>
      </c>
      <c r="T12213" s="9">
        <v>22.947686999999998</v>
      </c>
    </row>
    <row r="12214" spans="1:20" x14ac:dyDescent="0.35">
      <c r="A12214">
        <f t="shared" si="369"/>
        <v>12214</v>
      </c>
      <c r="B12214" s="3" t="s">
        <v>101</v>
      </c>
      <c r="C12214" s="3" t="s">
        <v>86</v>
      </c>
      <c r="D12214" s="3" t="s">
        <v>57</v>
      </c>
      <c r="E12214">
        <v>2012</v>
      </c>
      <c r="F12214" s="3" t="s">
        <v>974</v>
      </c>
      <c r="G12214" s="9">
        <v>16.304935499999999</v>
      </c>
      <c r="H12214" s="9">
        <v>13.515050499999999</v>
      </c>
      <c r="I12214" s="9">
        <v>15.178387000000001</v>
      </c>
      <c r="J12214" s="9">
        <v>17.678689000000002</v>
      </c>
      <c r="K12214" s="9">
        <v>20.242558000000002</v>
      </c>
      <c r="L12214" s="9">
        <v>27.704617499999998</v>
      </c>
      <c r="M12214" s="9">
        <v>42.494539499999995</v>
      </c>
      <c r="N12214" s="9">
        <v>32.627528499999997</v>
      </c>
      <c r="O12214" s="9">
        <v>22.947686999999998</v>
      </c>
      <c r="P12214" s="9">
        <v>16.891164499999999</v>
      </c>
      <c r="Q12214" s="9">
        <v>14.496807499999999</v>
      </c>
      <c r="R12214" s="9">
        <v>9.8140384999999988</v>
      </c>
      <c r="S12214" s="9">
        <v>9.6763099999999991</v>
      </c>
      <c r="T12214" s="9">
        <v>12.741652</v>
      </c>
    </row>
    <row r="12215" spans="1:20" x14ac:dyDescent="0.35">
      <c r="A12215">
        <f t="shared" si="369"/>
        <v>12215</v>
      </c>
      <c r="B12215" s="3" t="s">
        <v>101</v>
      </c>
      <c r="C12215" s="3" t="s">
        <v>86</v>
      </c>
      <c r="D12215" s="3" t="s">
        <v>57</v>
      </c>
      <c r="E12215">
        <v>2013</v>
      </c>
      <c r="F12215" s="3" t="s">
        <v>975</v>
      </c>
      <c r="G12215" s="9">
        <v>9.9023259999999986</v>
      </c>
      <c r="H12215" s="9">
        <v>9.0123879999999996</v>
      </c>
      <c r="I12215" s="9">
        <v>13.779912999999999</v>
      </c>
      <c r="J12215" s="9">
        <v>12.3849705</v>
      </c>
      <c r="K12215" s="9">
        <v>14.352015999999999</v>
      </c>
      <c r="L12215" s="9">
        <v>12.656896</v>
      </c>
      <c r="M12215" s="9">
        <v>12.939416</v>
      </c>
      <c r="N12215" s="9">
        <v>11.572725499999999</v>
      </c>
      <c r="O12215" s="9">
        <v>10.7392915</v>
      </c>
      <c r="P12215" s="9">
        <v>11.0430005</v>
      </c>
      <c r="Q12215" s="9">
        <v>10.8099215</v>
      </c>
      <c r="R12215" s="9">
        <v>9.0582975000000001</v>
      </c>
      <c r="S12215" s="9">
        <v>7.8823079999999992</v>
      </c>
      <c r="T12215" s="9">
        <v>10.446177</v>
      </c>
    </row>
    <row r="12216" spans="1:20" x14ac:dyDescent="0.35">
      <c r="A12216">
        <f t="shared" si="369"/>
        <v>12216</v>
      </c>
      <c r="B12216" s="3" t="s">
        <v>101</v>
      </c>
      <c r="C12216" s="3" t="s">
        <v>86</v>
      </c>
      <c r="D12216" s="3" t="s">
        <v>57</v>
      </c>
      <c r="E12216">
        <v>2014</v>
      </c>
      <c r="F12216" s="3" t="s">
        <v>976</v>
      </c>
      <c r="G12216" s="9">
        <v>10.926461</v>
      </c>
      <c r="H12216" s="9">
        <v>8.9947304999999993</v>
      </c>
      <c r="I12216" s="9">
        <v>10.467365999999998</v>
      </c>
      <c r="J12216" s="9">
        <v>9.7575345000000002</v>
      </c>
      <c r="K12216" s="9">
        <v>12.1589545</v>
      </c>
      <c r="L12216" s="9">
        <v>20.765219999999999</v>
      </c>
      <c r="M12216" s="9">
        <v>17.855264000000002</v>
      </c>
      <c r="N12216" s="9">
        <v>16.534482999999998</v>
      </c>
      <c r="O12216" s="9">
        <v>13.4232315</v>
      </c>
      <c r="P12216" s="9">
        <v>15.181918499999998</v>
      </c>
      <c r="Q12216" s="9">
        <v>13.659841999999999</v>
      </c>
      <c r="R12216" s="9">
        <v>10.4708975</v>
      </c>
      <c r="S12216" s="9">
        <v>9.6198059999999987</v>
      </c>
      <c r="T12216" s="9">
        <v>9.4185105</v>
      </c>
    </row>
    <row r="12217" spans="1:20" x14ac:dyDescent="0.35">
      <c r="A12217">
        <f t="shared" si="369"/>
        <v>12217</v>
      </c>
      <c r="B12217" s="3" t="s">
        <v>101</v>
      </c>
      <c r="C12217" s="3" t="s">
        <v>86</v>
      </c>
      <c r="D12217" s="3" t="s">
        <v>57</v>
      </c>
      <c r="E12217">
        <v>2015</v>
      </c>
      <c r="F12217" s="3" t="s">
        <v>977</v>
      </c>
      <c r="G12217" s="9">
        <v>9.2560615000000013</v>
      </c>
      <c r="H12217" s="9">
        <v>9.2984395000000006</v>
      </c>
      <c r="I12217" s="9">
        <v>13.871732</v>
      </c>
      <c r="J12217" s="9">
        <v>16.470915999999999</v>
      </c>
      <c r="K12217" s="9">
        <v>20.3802865</v>
      </c>
      <c r="L12217" s="9">
        <v>12.028289000000001</v>
      </c>
      <c r="M12217" s="9">
        <v>11.279610999999999</v>
      </c>
      <c r="N12217" s="9">
        <v>8.8428760000000004</v>
      </c>
      <c r="O12217" s="9">
        <v>9.5703649999999989</v>
      </c>
      <c r="P12217" s="9">
        <v>9.9129205000000002</v>
      </c>
      <c r="Q12217" s="9">
        <v>11.081847</v>
      </c>
      <c r="R12217" s="9">
        <v>9.7434084999999993</v>
      </c>
      <c r="S12217" s="9">
        <v>8.0059104999999988</v>
      </c>
      <c r="T12217" s="9">
        <v>9.7540029999999991</v>
      </c>
    </row>
    <row r="12218" spans="1:20" x14ac:dyDescent="0.35">
      <c r="A12218">
        <f t="shared" si="369"/>
        <v>12218</v>
      </c>
      <c r="B12218" s="3" t="s">
        <v>101</v>
      </c>
      <c r="C12218" s="3" t="s">
        <v>86</v>
      </c>
      <c r="D12218" s="3" t="s">
        <v>57</v>
      </c>
      <c r="E12218">
        <v>2016</v>
      </c>
      <c r="F12218" s="3" t="s">
        <v>978</v>
      </c>
      <c r="G12218" s="9">
        <v>9.171305499999999</v>
      </c>
      <c r="H12218" s="9">
        <v>8.7510569999999994</v>
      </c>
      <c r="I12218" s="9">
        <v>11.675139</v>
      </c>
      <c r="J12218" s="9">
        <v>16.626301999999999</v>
      </c>
      <c r="K12218" s="9">
        <v>15.835246</v>
      </c>
      <c r="L12218" s="9">
        <v>20.839381500000002</v>
      </c>
      <c r="M12218" s="9">
        <v>18.865273000000002</v>
      </c>
      <c r="N12218" s="9">
        <v>23.141919499999997</v>
      </c>
      <c r="O12218" s="9">
        <v>18.113063499999999</v>
      </c>
      <c r="P12218" s="9">
        <v>14.8499575</v>
      </c>
      <c r="Q12218" s="9">
        <v>11.050063499999998</v>
      </c>
      <c r="R12218" s="9">
        <v>9.4149790000000007</v>
      </c>
      <c r="S12218" s="9">
        <v>9.6445265000000013</v>
      </c>
      <c r="T12218" s="9">
        <v>10.474429000000001</v>
      </c>
    </row>
    <row r="12219" spans="1:20" x14ac:dyDescent="0.35">
      <c r="A12219">
        <f t="shared" si="369"/>
        <v>12219</v>
      </c>
      <c r="B12219" s="3" t="s">
        <v>101</v>
      </c>
      <c r="C12219" s="3" t="s">
        <v>86</v>
      </c>
      <c r="D12219" s="3" t="s">
        <v>57</v>
      </c>
      <c r="E12219">
        <v>2017</v>
      </c>
      <c r="F12219" s="3" t="s">
        <v>979</v>
      </c>
      <c r="G12219" s="9">
        <v>10.435582499999999</v>
      </c>
      <c r="H12219" s="9">
        <v>8.5850764999999996</v>
      </c>
      <c r="I12219" s="9">
        <v>10.273133499999998</v>
      </c>
      <c r="J12219" s="9">
        <v>14.54978</v>
      </c>
      <c r="K12219" s="9">
        <v>29.646942499999998</v>
      </c>
      <c r="L12219" s="9">
        <v>61.712962499999996</v>
      </c>
      <c r="M12219" s="9">
        <v>66.932519499999998</v>
      </c>
      <c r="N12219" s="9">
        <v>64.721800500000001</v>
      </c>
      <c r="O12219" s="9">
        <v>43.327973499999999</v>
      </c>
      <c r="P12219" s="9">
        <v>35.80941</v>
      </c>
      <c r="Q12219" s="9">
        <v>18.314359</v>
      </c>
      <c r="R12219" s="9">
        <v>12.50151</v>
      </c>
      <c r="S12219" s="9">
        <v>12.317871999999999</v>
      </c>
      <c r="T12219" s="9">
        <v>15.743427000000001</v>
      </c>
    </row>
    <row r="12220" spans="1:20" x14ac:dyDescent="0.35">
      <c r="A12220">
        <f t="shared" si="369"/>
        <v>12220</v>
      </c>
      <c r="B12220" s="3" t="s">
        <v>101</v>
      </c>
      <c r="C12220" s="3" t="s">
        <v>86</v>
      </c>
      <c r="D12220" s="3" t="s">
        <v>57</v>
      </c>
      <c r="E12220">
        <v>2018</v>
      </c>
      <c r="F12220" s="3" t="s">
        <v>980</v>
      </c>
      <c r="G12220" s="9">
        <v>11.152476999999999</v>
      </c>
      <c r="H12220" s="9">
        <v>9.0406399999999998</v>
      </c>
      <c r="I12220" s="9">
        <v>17.590401499999999</v>
      </c>
      <c r="J12220" s="9">
        <v>24.180180500000002</v>
      </c>
      <c r="K12220" s="9">
        <v>19.426781500000001</v>
      </c>
      <c r="L12220" s="9">
        <v>22.417961999999999</v>
      </c>
      <c r="M12220" s="9">
        <v>38.832373999999994</v>
      </c>
      <c r="N12220" s="9">
        <v>31.758779499999999</v>
      </c>
      <c r="O12220" s="9">
        <v>24.784066999999997</v>
      </c>
      <c r="P12220" s="9">
        <v>19.666923499999999</v>
      </c>
      <c r="Q12220" s="9">
        <v>13.818759500000001</v>
      </c>
      <c r="R12220" s="9">
        <v>12.674553499999998</v>
      </c>
      <c r="S12220" s="9">
        <v>12.095387499999999</v>
      </c>
      <c r="T12220" s="9">
        <v>12.409690999999999</v>
      </c>
    </row>
    <row r="12221" spans="1:20" x14ac:dyDescent="0.35">
      <c r="A12221">
        <f t="shared" si="369"/>
        <v>12221</v>
      </c>
      <c r="B12221" s="3" t="s">
        <v>101</v>
      </c>
      <c r="C12221" s="3" t="s">
        <v>86</v>
      </c>
      <c r="D12221" s="3" t="s">
        <v>57</v>
      </c>
      <c r="E12221">
        <v>2019</v>
      </c>
      <c r="F12221" s="3" t="s">
        <v>981</v>
      </c>
      <c r="G12221" s="9">
        <v>9.1924945000000005</v>
      </c>
      <c r="H12221" s="9">
        <v>8.5603560000000005</v>
      </c>
      <c r="I12221" s="9">
        <v>11.752832</v>
      </c>
      <c r="J12221" s="9">
        <v>11.93647</v>
      </c>
      <c r="K12221" s="9">
        <v>16.647490999999999</v>
      </c>
      <c r="L12221" s="9">
        <v>27.097199499999999</v>
      </c>
      <c r="M12221" s="9">
        <v>34.453313999999999</v>
      </c>
      <c r="N12221" s="9">
        <v>46.573422000000001</v>
      </c>
      <c r="O12221" s="9">
        <v>34.209640499999999</v>
      </c>
      <c r="P12221" s="9">
        <v>26.800553499999999</v>
      </c>
      <c r="Q12221" s="9">
        <v>15.4079345</v>
      </c>
      <c r="R12221" s="9">
        <v>12.2931515</v>
      </c>
      <c r="S12221" s="9">
        <v>11.265485</v>
      </c>
      <c r="T12221" s="9">
        <v>14.1436575</v>
      </c>
    </row>
    <row r="12222" spans="1:20" x14ac:dyDescent="0.35">
      <c r="A12222">
        <f t="shared" si="369"/>
        <v>12222</v>
      </c>
      <c r="B12222" s="3" t="s">
        <v>101</v>
      </c>
      <c r="C12222" s="3" t="s">
        <v>86</v>
      </c>
      <c r="D12222" s="3" t="s">
        <v>21</v>
      </c>
      <c r="E12222">
        <v>2014</v>
      </c>
      <c r="F12222" s="3" t="s">
        <v>982</v>
      </c>
      <c r="G12222">
        <v>4.9000000000000004</v>
      </c>
      <c r="H12222">
        <v>16.8</v>
      </c>
      <c r="I12222">
        <v>11.8</v>
      </c>
      <c r="J12222">
        <v>5.2</v>
      </c>
      <c r="K12222">
        <v>5.4</v>
      </c>
      <c r="L12222">
        <v>12</v>
      </c>
      <c r="M12222">
        <v>32.4</v>
      </c>
      <c r="N12222">
        <v>33.6</v>
      </c>
      <c r="O12222">
        <v>35.6</v>
      </c>
      <c r="P12222">
        <v>27.6</v>
      </c>
      <c r="Q12222">
        <v>16.600000000000001</v>
      </c>
      <c r="R12222">
        <v>11.1</v>
      </c>
      <c r="S12222">
        <v>10.4</v>
      </c>
      <c r="T12222">
        <v>10</v>
      </c>
    </row>
    <row r="12223" spans="1:20" x14ac:dyDescent="0.35">
      <c r="A12223">
        <f t="shared" si="369"/>
        <v>12223</v>
      </c>
      <c r="B12223" s="3" t="s">
        <v>101</v>
      </c>
      <c r="C12223" s="3" t="s">
        <v>86</v>
      </c>
      <c r="D12223" s="3" t="s">
        <v>21</v>
      </c>
      <c r="E12223">
        <v>2015</v>
      </c>
      <c r="F12223" s="3" t="s">
        <v>983</v>
      </c>
      <c r="G12223">
        <v>5.4</v>
      </c>
      <c r="H12223">
        <v>17.8</v>
      </c>
      <c r="I12223">
        <v>24</v>
      </c>
      <c r="J12223">
        <v>6.3</v>
      </c>
      <c r="K12223">
        <v>11.3</v>
      </c>
      <c r="L12223">
        <v>12.5</v>
      </c>
      <c r="M12223">
        <v>13.2</v>
      </c>
      <c r="N12223">
        <v>15.5</v>
      </c>
      <c r="O12223">
        <v>21.9</v>
      </c>
      <c r="P12223">
        <v>16.899999999999999</v>
      </c>
      <c r="Q12223">
        <v>10.199999999999999</v>
      </c>
      <c r="R12223">
        <v>8</v>
      </c>
      <c r="S12223">
        <v>7.9</v>
      </c>
      <c r="T12223">
        <v>6.8</v>
      </c>
    </row>
    <row r="12224" spans="1:20" x14ac:dyDescent="0.35">
      <c r="A12224">
        <f t="shared" si="369"/>
        <v>12224</v>
      </c>
      <c r="B12224" s="3" t="s">
        <v>101</v>
      </c>
      <c r="C12224" s="3" t="s">
        <v>86</v>
      </c>
      <c r="D12224" s="3" t="s">
        <v>21</v>
      </c>
      <c r="E12224">
        <v>2016</v>
      </c>
      <c r="F12224" s="3" t="s">
        <v>984</v>
      </c>
      <c r="G12224">
        <v>4.7</v>
      </c>
      <c r="H12224">
        <v>9.1999999999999993</v>
      </c>
      <c r="I12224">
        <v>22</v>
      </c>
      <c r="J12224">
        <v>7</v>
      </c>
      <c r="K12224">
        <v>7.5</v>
      </c>
      <c r="L12224">
        <v>16.899999999999999</v>
      </c>
      <c r="M12224">
        <v>20.399999999999999</v>
      </c>
      <c r="N12224">
        <v>27.9</v>
      </c>
      <c r="O12224">
        <v>28</v>
      </c>
      <c r="P12224">
        <v>12.7</v>
      </c>
      <c r="Q12224">
        <v>8.3000000000000007</v>
      </c>
      <c r="R12224">
        <v>7.8</v>
      </c>
      <c r="S12224">
        <v>15.1</v>
      </c>
      <c r="T12224">
        <v>11.5</v>
      </c>
    </row>
    <row r="12225" spans="1:20" x14ac:dyDescent="0.35">
      <c r="A12225">
        <f t="shared" si="369"/>
        <v>12225</v>
      </c>
      <c r="B12225" s="3" t="s">
        <v>101</v>
      </c>
      <c r="C12225" s="3" t="s">
        <v>86</v>
      </c>
      <c r="D12225" s="3" t="s">
        <v>21</v>
      </c>
      <c r="E12225">
        <v>2017</v>
      </c>
      <c r="F12225" s="3" t="s">
        <v>985</v>
      </c>
      <c r="G12225">
        <v>3.6</v>
      </c>
      <c r="H12225">
        <v>23.8</v>
      </c>
      <c r="I12225">
        <v>26.9</v>
      </c>
      <c r="J12225">
        <v>14.6</v>
      </c>
      <c r="K12225">
        <v>8.1</v>
      </c>
      <c r="L12225">
        <v>25</v>
      </c>
      <c r="M12225">
        <v>36.700000000000003</v>
      </c>
      <c r="N12225">
        <v>35</v>
      </c>
      <c r="O12225">
        <v>31.2</v>
      </c>
      <c r="P12225">
        <v>25.5</v>
      </c>
      <c r="Q12225">
        <v>11.2</v>
      </c>
      <c r="R12225">
        <v>10.1</v>
      </c>
      <c r="S12225">
        <v>10</v>
      </c>
      <c r="T12225">
        <v>7.1</v>
      </c>
    </row>
    <row r="12226" spans="1:20" x14ac:dyDescent="0.35">
      <c r="A12226">
        <f t="shared" si="369"/>
        <v>12226</v>
      </c>
      <c r="B12226" s="3" t="s">
        <v>101</v>
      </c>
      <c r="C12226" s="3" t="s">
        <v>86</v>
      </c>
      <c r="D12226" s="3" t="s">
        <v>21</v>
      </c>
      <c r="E12226">
        <v>2018</v>
      </c>
      <c r="F12226" s="3" t="s">
        <v>986</v>
      </c>
      <c r="G12226">
        <v>5.2</v>
      </c>
      <c r="H12226">
        <v>10</v>
      </c>
      <c r="I12226">
        <v>21.8</v>
      </c>
      <c r="J12226">
        <v>9.9</v>
      </c>
      <c r="K12226">
        <v>14.4</v>
      </c>
      <c r="L12226">
        <v>17.5</v>
      </c>
      <c r="M12226">
        <v>9.1</v>
      </c>
      <c r="N12226">
        <v>18.399999999999999</v>
      </c>
      <c r="O12226">
        <v>33.700000000000003</v>
      </c>
      <c r="P12226">
        <v>22</v>
      </c>
      <c r="Q12226">
        <v>10.7</v>
      </c>
      <c r="R12226">
        <v>9.8000000000000007</v>
      </c>
      <c r="S12226">
        <v>9.6</v>
      </c>
      <c r="T12226">
        <v>6.8</v>
      </c>
    </row>
    <row r="12227" spans="1:20" x14ac:dyDescent="0.35">
      <c r="A12227">
        <f t="shared" ref="A12227:A12290" si="370">A12226+1</f>
        <v>12227</v>
      </c>
      <c r="B12227" s="3" t="s">
        <v>101</v>
      </c>
      <c r="C12227" s="3" t="s">
        <v>86</v>
      </c>
      <c r="D12227" s="3" t="s">
        <v>19</v>
      </c>
      <c r="E12227">
        <v>2009</v>
      </c>
      <c r="F12227" s="3" t="s">
        <v>987</v>
      </c>
      <c r="G12227">
        <v>27.3</v>
      </c>
      <c r="H12227">
        <v>26.7</v>
      </c>
      <c r="I12227">
        <v>52.4</v>
      </c>
      <c r="J12227">
        <v>54.2</v>
      </c>
      <c r="K12227">
        <v>41.1</v>
      </c>
      <c r="L12227">
        <v>28.5</v>
      </c>
      <c r="M12227">
        <v>18</v>
      </c>
      <c r="N12227">
        <v>18</v>
      </c>
      <c r="O12227">
        <v>20.2</v>
      </c>
      <c r="P12227">
        <v>21.3</v>
      </c>
      <c r="Q12227">
        <v>49.7</v>
      </c>
      <c r="R12227">
        <v>44.6</v>
      </c>
      <c r="S12227">
        <v>31.8</v>
      </c>
      <c r="T12227">
        <v>35.4</v>
      </c>
    </row>
    <row r="12228" spans="1:20" x14ac:dyDescent="0.35">
      <c r="A12228">
        <f t="shared" si="370"/>
        <v>12228</v>
      </c>
      <c r="B12228" s="3" t="s">
        <v>101</v>
      </c>
      <c r="C12228" s="3" t="s">
        <v>86</v>
      </c>
      <c r="D12228" s="3" t="s">
        <v>19</v>
      </c>
      <c r="E12228">
        <v>2010</v>
      </c>
      <c r="F12228" s="3" t="s">
        <v>988</v>
      </c>
      <c r="G12228">
        <v>26.9</v>
      </c>
      <c r="H12228">
        <v>37.4</v>
      </c>
      <c r="I12228">
        <v>56.2</v>
      </c>
      <c r="J12228">
        <v>36.299999999999997</v>
      </c>
      <c r="K12228">
        <v>24</v>
      </c>
      <c r="L12228">
        <v>27.6</v>
      </c>
      <c r="M12228">
        <v>15</v>
      </c>
      <c r="N12228">
        <v>15.2</v>
      </c>
      <c r="O12228">
        <v>23.5</v>
      </c>
      <c r="P12228">
        <v>21.7</v>
      </c>
      <c r="Q12228">
        <v>43.9</v>
      </c>
      <c r="R12228">
        <v>43.1</v>
      </c>
      <c r="S12228">
        <v>35.700000000000003</v>
      </c>
      <c r="T12228">
        <v>32.9</v>
      </c>
    </row>
    <row r="12229" spans="1:20" x14ac:dyDescent="0.35">
      <c r="A12229">
        <f t="shared" si="370"/>
        <v>12229</v>
      </c>
      <c r="B12229" s="3" t="s">
        <v>101</v>
      </c>
      <c r="C12229" s="3" t="s">
        <v>86</v>
      </c>
      <c r="D12229" s="3" t="s">
        <v>19</v>
      </c>
      <c r="E12229">
        <v>2011</v>
      </c>
      <c r="F12229" s="3" t="s">
        <v>989</v>
      </c>
      <c r="G12229">
        <v>30.3</v>
      </c>
      <c r="H12229">
        <v>29.1</v>
      </c>
      <c r="I12229">
        <v>37.700000000000003</v>
      </c>
      <c r="J12229">
        <v>49.6</v>
      </c>
      <c r="K12229">
        <v>41.2</v>
      </c>
      <c r="L12229">
        <v>38.799999999999997</v>
      </c>
      <c r="M12229">
        <v>20.100000000000001</v>
      </c>
      <c r="N12229">
        <v>25</v>
      </c>
      <c r="O12229">
        <v>29.8</v>
      </c>
      <c r="P12229">
        <v>35</v>
      </c>
      <c r="Q12229">
        <v>53.6</v>
      </c>
      <c r="R12229">
        <v>58.8</v>
      </c>
      <c r="S12229">
        <v>56</v>
      </c>
      <c r="T12229">
        <v>41.9</v>
      </c>
    </row>
    <row r="12230" spans="1:20" x14ac:dyDescent="0.35">
      <c r="A12230">
        <f t="shared" si="370"/>
        <v>12230</v>
      </c>
      <c r="B12230" s="3" t="s">
        <v>101</v>
      </c>
      <c r="C12230" s="3" t="s">
        <v>86</v>
      </c>
      <c r="D12230" s="3" t="s">
        <v>19</v>
      </c>
      <c r="E12230">
        <v>2012</v>
      </c>
      <c r="F12230" s="3" t="s">
        <v>990</v>
      </c>
      <c r="G12230">
        <v>37.200000000000003</v>
      </c>
      <c r="H12230">
        <v>45.3</v>
      </c>
      <c r="I12230">
        <v>53.3</v>
      </c>
      <c r="J12230">
        <v>57.9</v>
      </c>
      <c r="K12230">
        <v>44.1</v>
      </c>
      <c r="L12230">
        <v>45</v>
      </c>
      <c r="M12230">
        <v>23.4</v>
      </c>
      <c r="N12230">
        <v>25.1</v>
      </c>
      <c r="O12230">
        <v>25.2</v>
      </c>
      <c r="P12230">
        <v>36.6</v>
      </c>
      <c r="Q12230">
        <v>89.1</v>
      </c>
      <c r="R12230">
        <v>89.5</v>
      </c>
      <c r="S12230">
        <v>83.9</v>
      </c>
      <c r="T12230">
        <v>54.6</v>
      </c>
    </row>
    <row r="12231" spans="1:20" x14ac:dyDescent="0.35">
      <c r="A12231">
        <f t="shared" si="370"/>
        <v>12231</v>
      </c>
      <c r="B12231" s="3" t="s">
        <v>101</v>
      </c>
      <c r="C12231" s="3" t="s">
        <v>86</v>
      </c>
      <c r="D12231" s="3" t="s">
        <v>19</v>
      </c>
      <c r="E12231">
        <v>2013</v>
      </c>
      <c r="F12231" s="3" t="s">
        <v>991</v>
      </c>
      <c r="G12231">
        <v>34.9</v>
      </c>
      <c r="H12231">
        <v>24.3</v>
      </c>
      <c r="I12231">
        <v>49.4</v>
      </c>
      <c r="J12231">
        <v>69.599999999999994</v>
      </c>
      <c r="K12231">
        <v>44</v>
      </c>
      <c r="L12231">
        <v>29</v>
      </c>
      <c r="M12231">
        <v>24</v>
      </c>
      <c r="N12231">
        <v>24.1</v>
      </c>
      <c r="O12231">
        <v>25.8</v>
      </c>
      <c r="P12231">
        <v>29.8</v>
      </c>
      <c r="Q12231">
        <v>70.3</v>
      </c>
      <c r="R12231">
        <v>64.7</v>
      </c>
      <c r="S12231">
        <v>59</v>
      </c>
      <c r="T12231">
        <v>48</v>
      </c>
    </row>
    <row r="12232" spans="1:20" x14ac:dyDescent="0.35">
      <c r="A12232">
        <f t="shared" si="370"/>
        <v>12232</v>
      </c>
      <c r="B12232" s="3" t="s">
        <v>101</v>
      </c>
      <c r="C12232" s="3" t="s">
        <v>86</v>
      </c>
      <c r="D12232" s="3" t="s">
        <v>19</v>
      </c>
      <c r="E12232">
        <v>2014</v>
      </c>
      <c r="F12232" s="3" t="s">
        <v>992</v>
      </c>
      <c r="G12232">
        <v>25.3</v>
      </c>
      <c r="H12232">
        <v>30.8</v>
      </c>
      <c r="I12232">
        <v>53.2</v>
      </c>
      <c r="J12232">
        <v>47.3</v>
      </c>
      <c r="K12232">
        <v>28.3</v>
      </c>
      <c r="L12232">
        <v>33.5</v>
      </c>
      <c r="M12232">
        <v>18.3</v>
      </c>
      <c r="N12232">
        <v>19</v>
      </c>
      <c r="O12232">
        <v>25.8</v>
      </c>
      <c r="P12232">
        <v>25</v>
      </c>
      <c r="Q12232">
        <v>66.3</v>
      </c>
      <c r="R12232">
        <v>71.900000000000006</v>
      </c>
      <c r="S12232">
        <v>53.5</v>
      </c>
      <c r="T12232">
        <v>40.9</v>
      </c>
    </row>
    <row r="12233" spans="1:20" x14ac:dyDescent="0.35">
      <c r="A12233">
        <f t="shared" si="370"/>
        <v>12233</v>
      </c>
      <c r="B12233" s="3" t="s">
        <v>101</v>
      </c>
      <c r="C12233" s="3" t="s">
        <v>86</v>
      </c>
      <c r="D12233" s="3" t="s">
        <v>19</v>
      </c>
      <c r="E12233">
        <v>2015</v>
      </c>
      <c r="F12233" s="3" t="s">
        <v>993</v>
      </c>
      <c r="G12233">
        <v>28.5</v>
      </c>
      <c r="H12233">
        <v>37.9</v>
      </c>
      <c r="I12233">
        <v>44.8</v>
      </c>
      <c r="J12233">
        <v>58</v>
      </c>
      <c r="K12233">
        <v>35.9</v>
      </c>
      <c r="L12233">
        <v>38</v>
      </c>
      <c r="M12233">
        <v>17.399999999999999</v>
      </c>
      <c r="N12233">
        <v>17.100000000000001</v>
      </c>
      <c r="O12233">
        <v>29.7</v>
      </c>
      <c r="P12233">
        <v>64.599999999999994</v>
      </c>
      <c r="Q12233">
        <v>77.5</v>
      </c>
      <c r="R12233">
        <v>76</v>
      </c>
      <c r="S12233">
        <v>76.5</v>
      </c>
      <c r="T12233">
        <v>53.1</v>
      </c>
    </row>
    <row r="12234" spans="1:20" x14ac:dyDescent="0.35">
      <c r="A12234">
        <f t="shared" si="370"/>
        <v>12234</v>
      </c>
      <c r="B12234" s="3" t="s">
        <v>101</v>
      </c>
      <c r="C12234" s="3" t="s">
        <v>86</v>
      </c>
      <c r="D12234" s="3" t="s">
        <v>19</v>
      </c>
      <c r="E12234">
        <v>2016</v>
      </c>
      <c r="F12234" s="3" t="s">
        <v>994</v>
      </c>
      <c r="G12234">
        <v>41.3</v>
      </c>
      <c r="H12234">
        <v>44.3</v>
      </c>
      <c r="I12234">
        <v>27.9</v>
      </c>
      <c r="J12234">
        <v>50.2</v>
      </c>
      <c r="K12234">
        <v>20.100000000000001</v>
      </c>
      <c r="L12234">
        <v>10.1</v>
      </c>
      <c r="M12234">
        <v>14.6</v>
      </c>
      <c r="N12234">
        <v>15</v>
      </c>
      <c r="O12234">
        <v>19.600000000000001</v>
      </c>
      <c r="P12234">
        <v>53.6</v>
      </c>
      <c r="Q12234">
        <v>71.2</v>
      </c>
      <c r="R12234">
        <v>64.900000000000006</v>
      </c>
      <c r="S12234">
        <v>51.9</v>
      </c>
      <c r="T12234">
        <v>51</v>
      </c>
    </row>
    <row r="12235" spans="1:20" x14ac:dyDescent="0.35">
      <c r="A12235">
        <f t="shared" si="370"/>
        <v>12235</v>
      </c>
      <c r="B12235" s="3" t="s">
        <v>101</v>
      </c>
      <c r="C12235" s="3" t="s">
        <v>86</v>
      </c>
      <c r="D12235" s="3" t="s">
        <v>19</v>
      </c>
      <c r="E12235">
        <v>2017</v>
      </c>
      <c r="F12235" s="3" t="s">
        <v>995</v>
      </c>
      <c r="G12235">
        <v>20.8</v>
      </c>
      <c r="H12235">
        <v>6.5</v>
      </c>
      <c r="I12235">
        <v>41.9</v>
      </c>
      <c r="J12235">
        <v>72.900000000000006</v>
      </c>
      <c r="K12235">
        <v>38.799999999999997</v>
      </c>
      <c r="L12235">
        <v>22.9</v>
      </c>
      <c r="M12235">
        <v>17.2</v>
      </c>
      <c r="N12235">
        <v>24.4</v>
      </c>
      <c r="O12235">
        <v>36.5</v>
      </c>
      <c r="P12235">
        <v>46.6</v>
      </c>
      <c r="Q12235">
        <v>58.8</v>
      </c>
      <c r="R12235">
        <v>61.7</v>
      </c>
      <c r="S12235">
        <v>53.9</v>
      </c>
      <c r="T12235">
        <v>57.6</v>
      </c>
    </row>
    <row r="12236" spans="1:20" x14ac:dyDescent="0.35">
      <c r="A12236">
        <f t="shared" si="370"/>
        <v>12236</v>
      </c>
      <c r="B12236" s="3" t="s">
        <v>101</v>
      </c>
      <c r="C12236" s="3" t="s">
        <v>86</v>
      </c>
      <c r="D12236" s="3" t="s">
        <v>19</v>
      </c>
      <c r="E12236">
        <v>2018</v>
      </c>
      <c r="F12236" s="3" t="s">
        <v>996</v>
      </c>
      <c r="G12236">
        <v>21.5</v>
      </c>
      <c r="H12236">
        <v>29.4</v>
      </c>
      <c r="I12236">
        <v>37.1</v>
      </c>
      <c r="J12236">
        <v>60.8</v>
      </c>
      <c r="K12236">
        <v>52.9</v>
      </c>
      <c r="L12236">
        <v>29.7</v>
      </c>
      <c r="M12236">
        <v>15.1</v>
      </c>
      <c r="N12236">
        <v>17.3</v>
      </c>
      <c r="O12236">
        <v>38.5</v>
      </c>
      <c r="P12236">
        <v>34.9</v>
      </c>
      <c r="Q12236">
        <v>61.7</v>
      </c>
      <c r="R12236">
        <v>69.900000000000006</v>
      </c>
      <c r="S12236">
        <v>62.2</v>
      </c>
      <c r="T12236">
        <v>41.8</v>
      </c>
    </row>
    <row r="12237" spans="1:20" x14ac:dyDescent="0.35">
      <c r="A12237">
        <f t="shared" si="370"/>
        <v>12237</v>
      </c>
      <c r="B12237" s="3" t="s">
        <v>101</v>
      </c>
      <c r="C12237" s="3" t="s">
        <v>75</v>
      </c>
      <c r="D12237" s="3" t="s">
        <v>22</v>
      </c>
      <c r="E12237">
        <v>2009</v>
      </c>
      <c r="F12237" s="3" t="s">
        <v>997</v>
      </c>
      <c r="G12237" s="9">
        <v>1876.968564</v>
      </c>
      <c r="H12237" s="9">
        <v>1873.6877240000001</v>
      </c>
      <c r="I12237" s="9">
        <v>1862.204784</v>
      </c>
      <c r="J12237" s="9">
        <v>1837.2703999999999</v>
      </c>
      <c r="K12237" s="9">
        <v>1812.336016</v>
      </c>
      <c r="L12237" s="9">
        <v>1800.5249919999999</v>
      </c>
      <c r="M12237" s="9">
        <v>1796.587984</v>
      </c>
      <c r="N12237" s="9">
        <v>1794.9475640000001</v>
      </c>
      <c r="O12237" s="9">
        <v>1816.2730240000001</v>
      </c>
      <c r="P12237" s="9">
        <v>1852.6903480000001</v>
      </c>
      <c r="Q12237" s="9">
        <v>1878.9370680000002</v>
      </c>
      <c r="R12237" s="9">
        <v>1887.7953359999999</v>
      </c>
      <c r="S12237" s="9">
        <v>1887.4672519999999</v>
      </c>
      <c r="T12237" s="9">
        <v>1880.5774880000001</v>
      </c>
    </row>
    <row r="12238" spans="1:20" x14ac:dyDescent="0.35">
      <c r="A12238">
        <f t="shared" si="370"/>
        <v>12238</v>
      </c>
      <c r="B12238" s="3" t="s">
        <v>101</v>
      </c>
      <c r="C12238" s="3" t="s">
        <v>75</v>
      </c>
      <c r="D12238" s="3" t="s">
        <v>22</v>
      </c>
      <c r="E12238">
        <v>2010</v>
      </c>
      <c r="F12238" s="3" t="s">
        <v>998</v>
      </c>
      <c r="G12238" s="9">
        <v>1878.2809</v>
      </c>
      <c r="H12238" s="9">
        <v>1873.0315559999999</v>
      </c>
      <c r="I12238" s="9">
        <v>1860.8924480000001</v>
      </c>
      <c r="J12238" s="9">
        <v>1836.2861480000001</v>
      </c>
      <c r="K12238" s="9">
        <v>1814.9606880000001</v>
      </c>
      <c r="L12238" s="9">
        <v>1803.8058319999998</v>
      </c>
      <c r="M12238" s="9">
        <v>1798.228404</v>
      </c>
      <c r="N12238" s="9">
        <v>1803.4777480000002</v>
      </c>
      <c r="O12238" s="9">
        <v>1825.1312919999998</v>
      </c>
      <c r="P12238" s="9">
        <v>1858.9239440000001</v>
      </c>
      <c r="Q12238" s="9">
        <v>1884.514496</v>
      </c>
      <c r="R12238" s="9">
        <v>1889.7638400000001</v>
      </c>
      <c r="S12238" s="9">
        <v>1887.7953359999999</v>
      </c>
      <c r="T12238" s="9">
        <v>1882.2179080000001</v>
      </c>
    </row>
    <row r="12239" spans="1:20" x14ac:dyDescent="0.35">
      <c r="A12239">
        <f t="shared" si="370"/>
        <v>12239</v>
      </c>
      <c r="B12239" s="3" t="s">
        <v>101</v>
      </c>
      <c r="C12239" s="3" t="s">
        <v>75</v>
      </c>
      <c r="D12239" s="3" t="s">
        <v>22</v>
      </c>
      <c r="E12239">
        <v>2011</v>
      </c>
      <c r="F12239" s="3" t="s">
        <v>999</v>
      </c>
      <c r="G12239" s="9">
        <v>1884.1864119999998</v>
      </c>
      <c r="H12239" s="9">
        <v>1880.2494040000001</v>
      </c>
      <c r="I12239" s="9">
        <v>1868.4383800000001</v>
      </c>
      <c r="J12239" s="9">
        <v>1844.1601640000001</v>
      </c>
      <c r="K12239" s="9">
        <v>1816.2730240000001</v>
      </c>
      <c r="L12239" s="9">
        <v>1801.1811600000001</v>
      </c>
      <c r="M12239" s="9">
        <v>1795.275648</v>
      </c>
      <c r="N12239" s="9">
        <v>1794.6194800000001</v>
      </c>
      <c r="O12239" s="9">
        <v>1815.6168559999999</v>
      </c>
      <c r="P12239" s="9">
        <v>1862.204784</v>
      </c>
      <c r="Q12239" s="9">
        <v>1892.0604280000002</v>
      </c>
      <c r="R12239" s="9">
        <v>1890.0919240000001</v>
      </c>
      <c r="S12239" s="9">
        <v>1887.1391680000002</v>
      </c>
      <c r="T12239" s="9">
        <v>1876.968564</v>
      </c>
    </row>
    <row r="12240" spans="1:20" x14ac:dyDescent="0.35">
      <c r="A12240">
        <f t="shared" si="370"/>
        <v>12240</v>
      </c>
      <c r="B12240" s="3" t="s">
        <v>101</v>
      </c>
      <c r="C12240" s="3" t="s">
        <v>75</v>
      </c>
      <c r="D12240" s="3" t="s">
        <v>22</v>
      </c>
      <c r="E12240">
        <v>2012</v>
      </c>
      <c r="F12240" s="3" t="s">
        <v>1000</v>
      </c>
      <c r="G12240" s="9">
        <v>1877.2966480000002</v>
      </c>
      <c r="H12240" s="9">
        <v>1871.71922</v>
      </c>
      <c r="I12240" s="9">
        <v>1859.9081959999999</v>
      </c>
      <c r="J12240" s="9">
        <v>1836.9423159999999</v>
      </c>
      <c r="K12240" s="9">
        <v>1813.6483519999999</v>
      </c>
      <c r="L12240" s="9">
        <v>1800.8530759999999</v>
      </c>
      <c r="M12240" s="9">
        <v>1794.6194800000001</v>
      </c>
      <c r="N12240" s="9">
        <v>1799.2126559999999</v>
      </c>
      <c r="O12240" s="9">
        <v>1813.6483519999999</v>
      </c>
      <c r="P12240" s="9">
        <v>1863.189036</v>
      </c>
      <c r="Q12240" s="9">
        <v>1891.0761759999998</v>
      </c>
      <c r="R12240" s="9">
        <v>1890.7480919999998</v>
      </c>
      <c r="S12240" s="9">
        <v>1888.1234199999999</v>
      </c>
      <c r="T12240" s="9">
        <v>1875.3281440000001</v>
      </c>
    </row>
    <row r="12241" spans="1:20" x14ac:dyDescent="0.35">
      <c r="A12241">
        <f t="shared" si="370"/>
        <v>12241</v>
      </c>
      <c r="B12241" s="3" t="s">
        <v>101</v>
      </c>
      <c r="C12241" s="3" t="s">
        <v>75</v>
      </c>
      <c r="D12241" s="3" t="s">
        <v>22</v>
      </c>
      <c r="E12241">
        <v>2013</v>
      </c>
      <c r="F12241" s="3" t="s">
        <v>1001</v>
      </c>
      <c r="G12241" s="9">
        <v>1875.3281440000001</v>
      </c>
      <c r="H12241" s="9">
        <v>1874.6719759999999</v>
      </c>
      <c r="I12241" s="9">
        <v>1863.845204</v>
      </c>
      <c r="J12241" s="9">
        <v>1836.2861480000001</v>
      </c>
      <c r="K12241" s="9">
        <v>1812.0079319999998</v>
      </c>
      <c r="L12241" s="9">
        <v>1799.8688240000001</v>
      </c>
      <c r="M12241" s="9">
        <v>1797.2441519999998</v>
      </c>
      <c r="N12241" s="9">
        <v>1794.9475640000001</v>
      </c>
      <c r="O12241" s="9">
        <v>1832.34914</v>
      </c>
      <c r="P12241" s="9">
        <v>1874.3438919999999</v>
      </c>
      <c r="Q12241" s="9">
        <v>1890.7480919999998</v>
      </c>
      <c r="R12241" s="9">
        <v>1891.0761759999998</v>
      </c>
      <c r="S12241" s="9">
        <v>1888.7795880000001</v>
      </c>
      <c r="T12241" s="9">
        <v>1882.8740759999998</v>
      </c>
    </row>
    <row r="12242" spans="1:20" x14ac:dyDescent="0.35">
      <c r="A12242">
        <f t="shared" si="370"/>
        <v>12242</v>
      </c>
      <c r="B12242" s="3" t="s">
        <v>101</v>
      </c>
      <c r="C12242" s="3" t="s">
        <v>75</v>
      </c>
      <c r="D12242" s="3" t="s">
        <v>22</v>
      </c>
      <c r="E12242">
        <v>2014</v>
      </c>
      <c r="F12242" s="3" t="s">
        <v>1002</v>
      </c>
      <c r="G12242" s="9">
        <v>1880.2494040000001</v>
      </c>
      <c r="H12242" s="9">
        <v>1873.6877240000001</v>
      </c>
      <c r="I12242" s="9">
        <v>1859.9081959999999</v>
      </c>
      <c r="J12242" s="9">
        <v>1835.6299799999999</v>
      </c>
      <c r="K12242" s="9">
        <v>1816.9291919999998</v>
      </c>
      <c r="L12242" s="9">
        <v>1804.462</v>
      </c>
      <c r="M12242" s="9">
        <v>1796.587984</v>
      </c>
      <c r="N12242" s="9">
        <v>1793.9633119999999</v>
      </c>
      <c r="O12242" s="9">
        <v>1823.8189559999998</v>
      </c>
      <c r="P12242" s="9">
        <v>1864.5013719999999</v>
      </c>
      <c r="Q12242" s="9">
        <v>1891.0761759999998</v>
      </c>
      <c r="R12242" s="9">
        <v>1891.40426</v>
      </c>
      <c r="S12242" s="9">
        <v>1888.1234199999999</v>
      </c>
      <c r="T12242" s="9">
        <v>1875.9843119999998</v>
      </c>
    </row>
    <row r="12243" spans="1:20" x14ac:dyDescent="0.35">
      <c r="A12243">
        <f t="shared" si="370"/>
        <v>12243</v>
      </c>
      <c r="B12243" s="3" t="s">
        <v>101</v>
      </c>
      <c r="C12243" s="3" t="s">
        <v>75</v>
      </c>
      <c r="D12243" s="3" t="s">
        <v>22</v>
      </c>
      <c r="E12243">
        <v>2015</v>
      </c>
      <c r="F12243" s="3" t="s">
        <v>1003</v>
      </c>
      <c r="G12243" s="9">
        <v>1876.64048</v>
      </c>
      <c r="H12243" s="9">
        <v>1877.2966480000002</v>
      </c>
      <c r="I12243" s="9">
        <v>1867.1260440000001</v>
      </c>
      <c r="J12243" s="9">
        <v>1839.566988</v>
      </c>
      <c r="K12243" s="9">
        <v>1812.6641</v>
      </c>
      <c r="L12243" s="9">
        <v>1804.790084</v>
      </c>
      <c r="M12243" s="9">
        <v>1797.90032</v>
      </c>
      <c r="N12243" s="9">
        <v>1795.931816</v>
      </c>
      <c r="O12243" s="9">
        <v>1828.7402159999999</v>
      </c>
      <c r="P12243" s="9">
        <v>1865.8137080000001</v>
      </c>
      <c r="Q12243" s="9">
        <v>1885.170664</v>
      </c>
      <c r="R12243" s="9">
        <v>1884.1864119999998</v>
      </c>
      <c r="S12243" s="9">
        <v>1879.2651519999999</v>
      </c>
      <c r="T12243" s="9">
        <v>1875.3281440000001</v>
      </c>
    </row>
    <row r="12244" spans="1:20" x14ac:dyDescent="0.35">
      <c r="A12244">
        <f t="shared" si="370"/>
        <v>12244</v>
      </c>
      <c r="B12244" s="3" t="s">
        <v>101</v>
      </c>
      <c r="C12244" s="3" t="s">
        <v>75</v>
      </c>
      <c r="D12244" s="3" t="s">
        <v>22</v>
      </c>
      <c r="E12244">
        <v>2016</v>
      </c>
      <c r="F12244" s="3" t="s">
        <v>1004</v>
      </c>
      <c r="G12244" s="9">
        <v>1872.0473040000002</v>
      </c>
      <c r="H12244" s="9">
        <v>1852.0341799999999</v>
      </c>
      <c r="I12244" s="9">
        <v>1830.3806359999999</v>
      </c>
      <c r="J12244" s="9">
        <v>1820.5381159999999</v>
      </c>
      <c r="K12244" s="9">
        <v>1812.0079319999998</v>
      </c>
      <c r="L12244" s="9">
        <v>1801.1811600000001</v>
      </c>
      <c r="M12244" s="9">
        <v>1798.8845719999999</v>
      </c>
      <c r="N12244" s="9">
        <v>1808.7270919999999</v>
      </c>
      <c r="O12244" s="9">
        <v>1834.9738119999997</v>
      </c>
      <c r="P12244" s="9">
        <v>1864.8294559999999</v>
      </c>
      <c r="Q12244" s="9">
        <v>1888.7795880000001</v>
      </c>
      <c r="R12244" s="9">
        <v>1890.7480919999998</v>
      </c>
      <c r="S12244" s="9">
        <v>1888.7795880000001</v>
      </c>
      <c r="T12244" s="9">
        <v>1878.608984</v>
      </c>
    </row>
    <row r="12245" spans="1:20" x14ac:dyDescent="0.35">
      <c r="A12245">
        <f t="shared" si="370"/>
        <v>12245</v>
      </c>
      <c r="B12245" s="3" t="s">
        <v>101</v>
      </c>
      <c r="C12245" s="3" t="s">
        <v>75</v>
      </c>
      <c r="D12245" s="3" t="s">
        <v>22</v>
      </c>
      <c r="E12245">
        <v>2017</v>
      </c>
      <c r="F12245" s="3" t="s">
        <v>1005</v>
      </c>
      <c r="G12245" s="9">
        <v>1879.9213199999999</v>
      </c>
      <c r="H12245" s="9">
        <v>1881.8898240000001</v>
      </c>
      <c r="I12245" s="9">
        <v>1864.1732880000002</v>
      </c>
      <c r="J12245" s="9">
        <v>1837.5984840000001</v>
      </c>
      <c r="K12245" s="9">
        <v>1812.0079319999998</v>
      </c>
      <c r="L12245" s="9">
        <v>1799.5407399999999</v>
      </c>
      <c r="M12245" s="9">
        <v>1796.2599</v>
      </c>
      <c r="N12245" s="9">
        <v>1798.228404</v>
      </c>
      <c r="O12245" s="9">
        <v>1819.8819480000002</v>
      </c>
      <c r="P12245" s="9">
        <v>1868.1102959999998</v>
      </c>
      <c r="Q12245" s="9">
        <v>1891.0761759999998</v>
      </c>
      <c r="R12245" s="9">
        <v>1891.40426</v>
      </c>
      <c r="S12245" s="9">
        <v>1888.1234199999999</v>
      </c>
      <c r="T12245" s="9">
        <v>1878.9370680000002</v>
      </c>
    </row>
    <row r="12246" spans="1:20" x14ac:dyDescent="0.35">
      <c r="A12246">
        <f t="shared" si="370"/>
        <v>12246</v>
      </c>
      <c r="B12246" s="3" t="s">
        <v>101</v>
      </c>
      <c r="C12246" s="3" t="s">
        <v>75</v>
      </c>
      <c r="D12246" s="3" t="s">
        <v>22</v>
      </c>
      <c r="E12246">
        <v>2018</v>
      </c>
      <c r="F12246" s="3" t="s">
        <v>1006</v>
      </c>
      <c r="G12246" s="9">
        <v>1874.3438919999999</v>
      </c>
      <c r="H12246" s="9">
        <v>1868.4383800000001</v>
      </c>
      <c r="I12246" s="9">
        <v>1856.627356</v>
      </c>
      <c r="J12246" s="9">
        <v>1829.3963840000001</v>
      </c>
      <c r="K12246" s="9">
        <v>1811.351764</v>
      </c>
      <c r="L12246" s="9">
        <v>1798.228404</v>
      </c>
      <c r="M12246" s="9">
        <v>1795.931816</v>
      </c>
      <c r="N12246" s="9">
        <v>1796.587984</v>
      </c>
      <c r="O12246" s="9">
        <v>1834.317644</v>
      </c>
      <c r="P12246" s="9">
        <v>1869.4226319999998</v>
      </c>
      <c r="Q12246" s="9">
        <v>1891.0761759999998</v>
      </c>
      <c r="R12246" s="9">
        <v>1891.0761759999998</v>
      </c>
      <c r="S12246" s="9">
        <v>1888.4515040000001</v>
      </c>
      <c r="T12246" s="9">
        <v>1876.64048</v>
      </c>
    </row>
    <row r="12247" spans="1:20" x14ac:dyDescent="0.35">
      <c r="A12247">
        <f t="shared" si="370"/>
        <v>12247</v>
      </c>
      <c r="B12247" s="3" t="s">
        <v>101</v>
      </c>
      <c r="C12247" s="3" t="s">
        <v>86</v>
      </c>
      <c r="D12247" s="3" t="s">
        <v>22</v>
      </c>
      <c r="E12247">
        <v>2009</v>
      </c>
      <c r="F12247" s="3" t="s">
        <v>1007</v>
      </c>
      <c r="G12247">
        <v>1.8</v>
      </c>
      <c r="H12247">
        <v>2.5</v>
      </c>
      <c r="I12247">
        <v>4.2</v>
      </c>
      <c r="J12247">
        <v>7.1</v>
      </c>
      <c r="K12247">
        <v>6.4</v>
      </c>
      <c r="L12247">
        <v>2.6</v>
      </c>
      <c r="M12247">
        <v>2</v>
      </c>
      <c r="N12247">
        <v>1.9</v>
      </c>
      <c r="O12247">
        <v>1.2</v>
      </c>
      <c r="P12247">
        <v>0.1</v>
      </c>
      <c r="Q12247">
        <v>0.1</v>
      </c>
      <c r="R12247">
        <v>0.7</v>
      </c>
      <c r="S12247">
        <v>4.3</v>
      </c>
      <c r="T12247">
        <v>5.5</v>
      </c>
    </row>
    <row r="12248" spans="1:20" x14ac:dyDescent="0.35">
      <c r="A12248">
        <f t="shared" si="370"/>
        <v>12248</v>
      </c>
      <c r="B12248" s="3" t="s">
        <v>101</v>
      </c>
      <c r="C12248" s="3" t="s">
        <v>86</v>
      </c>
      <c r="D12248" s="3" t="s">
        <v>22</v>
      </c>
      <c r="E12248">
        <v>2010</v>
      </c>
      <c r="F12248" s="3" t="s">
        <v>1008</v>
      </c>
      <c r="G12248">
        <v>2</v>
      </c>
      <c r="H12248">
        <v>2.6</v>
      </c>
      <c r="I12248">
        <v>4.3</v>
      </c>
      <c r="J12248">
        <v>6.9</v>
      </c>
      <c r="K12248">
        <v>5.7</v>
      </c>
      <c r="L12248">
        <v>2.7</v>
      </c>
      <c r="M12248">
        <v>2.5</v>
      </c>
      <c r="N12248">
        <v>1.9</v>
      </c>
      <c r="O12248">
        <v>0.5</v>
      </c>
      <c r="P12248">
        <v>0.1</v>
      </c>
      <c r="Q12248">
        <v>0.1</v>
      </c>
      <c r="R12248">
        <v>2.2000000000000002</v>
      </c>
      <c r="S12248">
        <v>4.7</v>
      </c>
      <c r="T12248">
        <v>4.9000000000000004</v>
      </c>
    </row>
    <row r="12249" spans="1:20" x14ac:dyDescent="0.35">
      <c r="A12249">
        <f t="shared" si="370"/>
        <v>12249</v>
      </c>
      <c r="B12249" s="3" t="s">
        <v>101</v>
      </c>
      <c r="C12249" s="3" t="s">
        <v>86</v>
      </c>
      <c r="D12249" s="3" t="s">
        <v>22</v>
      </c>
      <c r="E12249">
        <v>2011</v>
      </c>
      <c r="F12249" s="3" t="s">
        <v>1009</v>
      </c>
      <c r="G12249">
        <v>1.5</v>
      </c>
      <c r="H12249">
        <v>2.5</v>
      </c>
      <c r="I12249">
        <v>4.4000000000000004</v>
      </c>
      <c r="J12249">
        <v>7.1</v>
      </c>
      <c r="K12249">
        <v>7.7</v>
      </c>
      <c r="L12249">
        <v>3.3</v>
      </c>
      <c r="M12249">
        <v>2.5</v>
      </c>
      <c r="N12249">
        <v>1.3</v>
      </c>
      <c r="O12249">
        <v>2.7</v>
      </c>
      <c r="P12249">
        <v>0.1</v>
      </c>
      <c r="Q12249">
        <v>3.5</v>
      </c>
      <c r="R12249">
        <v>9.1999999999999993</v>
      </c>
      <c r="S12249">
        <v>6.9</v>
      </c>
      <c r="T12249">
        <v>5.9</v>
      </c>
    </row>
    <row r="12250" spans="1:20" x14ac:dyDescent="0.35">
      <c r="A12250">
        <f t="shared" si="370"/>
        <v>12250</v>
      </c>
      <c r="B12250" s="3" t="s">
        <v>101</v>
      </c>
      <c r="C12250" s="3" t="s">
        <v>86</v>
      </c>
      <c r="D12250" s="3" t="s">
        <v>22</v>
      </c>
      <c r="E12250">
        <v>2012</v>
      </c>
      <c r="F12250" s="3" t="s">
        <v>1010</v>
      </c>
      <c r="G12250">
        <v>1.8</v>
      </c>
      <c r="H12250">
        <v>2.7</v>
      </c>
      <c r="I12250">
        <v>4</v>
      </c>
      <c r="J12250">
        <v>6.5</v>
      </c>
      <c r="K12250">
        <v>6.2</v>
      </c>
      <c r="L12250">
        <v>2.7</v>
      </c>
      <c r="M12250">
        <v>2.4</v>
      </c>
      <c r="N12250">
        <v>2.9</v>
      </c>
      <c r="O12250">
        <v>4.2</v>
      </c>
      <c r="P12250">
        <v>0.7</v>
      </c>
      <c r="Q12250">
        <v>6.4</v>
      </c>
      <c r="R12250">
        <v>8.1999999999999993</v>
      </c>
      <c r="S12250">
        <v>6.3</v>
      </c>
      <c r="T12250">
        <v>6.1</v>
      </c>
    </row>
    <row r="12251" spans="1:20" x14ac:dyDescent="0.35">
      <c r="A12251">
        <f t="shared" si="370"/>
        <v>12251</v>
      </c>
      <c r="B12251" s="3" t="s">
        <v>101</v>
      </c>
      <c r="C12251" s="3" t="s">
        <v>86</v>
      </c>
      <c r="D12251" s="3" t="s">
        <v>22</v>
      </c>
      <c r="E12251">
        <v>2013</v>
      </c>
      <c r="F12251" s="3" t="s">
        <v>1011</v>
      </c>
      <c r="G12251">
        <v>1.7</v>
      </c>
      <c r="H12251">
        <v>2</v>
      </c>
      <c r="I12251">
        <v>4.2</v>
      </c>
      <c r="J12251">
        <v>7.8</v>
      </c>
      <c r="K12251">
        <v>6.4</v>
      </c>
      <c r="L12251">
        <v>2.8</v>
      </c>
      <c r="M12251">
        <v>2.7</v>
      </c>
      <c r="N12251">
        <v>2.4</v>
      </c>
      <c r="O12251">
        <v>1.2</v>
      </c>
      <c r="P12251">
        <v>0.1</v>
      </c>
      <c r="Q12251">
        <v>4.8</v>
      </c>
      <c r="R12251">
        <v>5.5</v>
      </c>
      <c r="S12251">
        <v>6</v>
      </c>
      <c r="T12251">
        <v>6</v>
      </c>
    </row>
    <row r="12252" spans="1:20" x14ac:dyDescent="0.35">
      <c r="A12252">
        <f t="shared" si="370"/>
        <v>12252</v>
      </c>
      <c r="B12252" s="3" t="s">
        <v>101</v>
      </c>
      <c r="C12252" s="3" t="s">
        <v>86</v>
      </c>
      <c r="D12252" s="3" t="s">
        <v>22</v>
      </c>
      <c r="E12252">
        <v>2014</v>
      </c>
      <c r="F12252" s="3" t="s">
        <v>1012</v>
      </c>
      <c r="G12252">
        <v>2.2999999999999998</v>
      </c>
      <c r="H12252">
        <v>2.9</v>
      </c>
      <c r="I12252">
        <v>4.5999999999999996</v>
      </c>
      <c r="J12252">
        <v>6.9</v>
      </c>
      <c r="K12252">
        <v>5</v>
      </c>
      <c r="L12252">
        <v>3</v>
      </c>
      <c r="M12252">
        <v>3.2</v>
      </c>
      <c r="N12252">
        <v>2.5</v>
      </c>
      <c r="O12252">
        <v>2.2000000000000002</v>
      </c>
      <c r="P12252">
        <v>0.1</v>
      </c>
      <c r="Q12252">
        <v>2.5</v>
      </c>
      <c r="R12252">
        <v>5.5</v>
      </c>
      <c r="S12252">
        <v>6.4</v>
      </c>
      <c r="T12252">
        <v>6.6</v>
      </c>
    </row>
    <row r="12253" spans="1:20" x14ac:dyDescent="0.35">
      <c r="A12253">
        <f t="shared" si="370"/>
        <v>12253</v>
      </c>
      <c r="B12253" s="3" t="s">
        <v>101</v>
      </c>
      <c r="C12253" s="3" t="s">
        <v>86</v>
      </c>
      <c r="D12253" s="3" t="s">
        <v>22</v>
      </c>
      <c r="E12253">
        <v>2015</v>
      </c>
      <c r="F12253" s="3" t="s">
        <v>1013</v>
      </c>
      <c r="G12253">
        <v>1.9</v>
      </c>
      <c r="H12253">
        <v>2</v>
      </c>
      <c r="I12253">
        <v>4</v>
      </c>
      <c r="J12253">
        <v>8.1</v>
      </c>
      <c r="K12253">
        <v>7.7</v>
      </c>
      <c r="L12253">
        <v>3</v>
      </c>
      <c r="M12253">
        <v>3.9</v>
      </c>
      <c r="N12253">
        <v>3</v>
      </c>
      <c r="O12253">
        <v>1.2</v>
      </c>
      <c r="P12253">
        <v>0.1</v>
      </c>
      <c r="Q12253">
        <v>0.5</v>
      </c>
      <c r="R12253">
        <v>5.5</v>
      </c>
      <c r="S12253">
        <v>6.5</v>
      </c>
      <c r="T12253">
        <v>5.0999999999999996</v>
      </c>
    </row>
    <row r="12254" spans="1:20" x14ac:dyDescent="0.35">
      <c r="A12254">
        <f t="shared" si="370"/>
        <v>12254</v>
      </c>
      <c r="B12254" s="3" t="s">
        <v>101</v>
      </c>
      <c r="C12254" s="3" t="s">
        <v>86</v>
      </c>
      <c r="D12254" s="3" t="s">
        <v>22</v>
      </c>
      <c r="E12254">
        <v>2016</v>
      </c>
      <c r="F12254" s="3" t="s">
        <v>1014</v>
      </c>
      <c r="G12254">
        <v>3</v>
      </c>
      <c r="H12254">
        <v>7.1</v>
      </c>
      <c r="I12254">
        <v>6.3</v>
      </c>
      <c r="J12254">
        <v>2.8</v>
      </c>
      <c r="K12254">
        <v>2.4</v>
      </c>
      <c r="L12254">
        <v>2.7</v>
      </c>
      <c r="M12254">
        <v>3.5</v>
      </c>
      <c r="N12254">
        <v>4</v>
      </c>
      <c r="O12254">
        <v>2.6</v>
      </c>
      <c r="P12254">
        <v>0.1</v>
      </c>
      <c r="Q12254">
        <v>0.2</v>
      </c>
      <c r="R12254">
        <v>3.6</v>
      </c>
      <c r="S12254">
        <v>4.9000000000000004</v>
      </c>
      <c r="T12254">
        <v>6.1</v>
      </c>
    </row>
    <row r="12255" spans="1:20" x14ac:dyDescent="0.35">
      <c r="A12255">
        <f t="shared" si="370"/>
        <v>12255</v>
      </c>
      <c r="B12255" s="3" t="s">
        <v>101</v>
      </c>
      <c r="C12255" s="3" t="s">
        <v>86</v>
      </c>
      <c r="D12255" s="3" t="s">
        <v>22</v>
      </c>
      <c r="E12255">
        <v>2017</v>
      </c>
      <c r="F12255" s="3" t="s">
        <v>1015</v>
      </c>
      <c r="G12255">
        <v>2</v>
      </c>
      <c r="H12255">
        <v>1.8</v>
      </c>
      <c r="I12255">
        <v>6.2</v>
      </c>
      <c r="J12255">
        <v>7.6</v>
      </c>
      <c r="K12255">
        <v>6.8</v>
      </c>
      <c r="L12255">
        <v>3</v>
      </c>
      <c r="M12255">
        <v>2.6</v>
      </c>
      <c r="N12255">
        <v>2</v>
      </c>
      <c r="O12255">
        <v>4.3</v>
      </c>
      <c r="P12255">
        <v>0.1</v>
      </c>
      <c r="Q12255">
        <v>2.5</v>
      </c>
      <c r="R12255">
        <v>5.0999999999999996</v>
      </c>
      <c r="S12255">
        <v>5.5</v>
      </c>
      <c r="T12255">
        <v>5.4</v>
      </c>
    </row>
    <row r="12256" spans="1:20" x14ac:dyDescent="0.35">
      <c r="A12256">
        <f t="shared" si="370"/>
        <v>12256</v>
      </c>
      <c r="B12256" s="3" t="s">
        <v>101</v>
      </c>
      <c r="C12256" s="3" t="s">
        <v>86</v>
      </c>
      <c r="D12256" s="3" t="s">
        <v>22</v>
      </c>
      <c r="E12256">
        <v>2018</v>
      </c>
      <c r="F12256" s="3" t="s">
        <v>1016</v>
      </c>
      <c r="G12256">
        <v>2.4</v>
      </c>
      <c r="H12256">
        <v>2.8</v>
      </c>
      <c r="I12256">
        <v>4.0999999999999996</v>
      </c>
      <c r="J12256">
        <v>7.5</v>
      </c>
      <c r="K12256">
        <v>4.5999999999999996</v>
      </c>
      <c r="L12256">
        <v>2.6</v>
      </c>
      <c r="M12256">
        <v>1.2</v>
      </c>
      <c r="N12256">
        <v>1.8</v>
      </c>
      <c r="O12256">
        <v>5</v>
      </c>
      <c r="P12256">
        <v>0.1</v>
      </c>
      <c r="Q12256">
        <v>1</v>
      </c>
      <c r="R12256">
        <v>5.4</v>
      </c>
      <c r="S12256">
        <v>4.9000000000000004</v>
      </c>
      <c r="T12256">
        <v>5.8</v>
      </c>
    </row>
    <row r="12257" spans="1:20" x14ac:dyDescent="0.35">
      <c r="A12257">
        <f t="shared" si="370"/>
        <v>12257</v>
      </c>
      <c r="B12257" s="3" t="s">
        <v>101</v>
      </c>
      <c r="C12257" s="3" t="s">
        <v>75</v>
      </c>
      <c r="D12257" s="3" t="s">
        <v>17</v>
      </c>
      <c r="E12257">
        <v>2009</v>
      </c>
      <c r="F12257" s="3" t="s">
        <v>1017</v>
      </c>
      <c r="G12257" s="9">
        <v>2458.333412</v>
      </c>
      <c r="H12257" s="9">
        <v>2453.7402360000001</v>
      </c>
      <c r="I12257" s="9">
        <v>2437.6641199999999</v>
      </c>
      <c r="J12257" s="9">
        <v>2424.2126760000001</v>
      </c>
      <c r="K12257" s="9">
        <v>2412.0735680000003</v>
      </c>
      <c r="L12257" s="9">
        <v>2400.9187119999997</v>
      </c>
      <c r="M12257" s="9">
        <v>2397.965956</v>
      </c>
      <c r="N12257" s="9">
        <v>2397.309788</v>
      </c>
      <c r="O12257" s="9">
        <v>2403.8714680000003</v>
      </c>
      <c r="P12257" s="9">
        <v>2434.7113640000002</v>
      </c>
      <c r="Q12257" s="9">
        <v>2454.3964040000001</v>
      </c>
      <c r="R12257" s="9">
        <v>2460.3019159999999</v>
      </c>
      <c r="S12257" s="9">
        <v>2463.5827559999998</v>
      </c>
      <c r="T12257" s="9">
        <v>2467.1916799999999</v>
      </c>
    </row>
    <row r="12258" spans="1:20" x14ac:dyDescent="0.35">
      <c r="A12258">
        <f t="shared" si="370"/>
        <v>12258</v>
      </c>
      <c r="B12258" s="3" t="s">
        <v>101</v>
      </c>
      <c r="C12258" s="3" t="s">
        <v>75</v>
      </c>
      <c r="D12258" s="3" t="s">
        <v>17</v>
      </c>
      <c r="E12258">
        <v>2010</v>
      </c>
      <c r="F12258" s="3" t="s">
        <v>1018</v>
      </c>
      <c r="G12258" s="9">
        <v>2462.9265880000003</v>
      </c>
      <c r="H12258" s="9">
        <v>2454.3964040000001</v>
      </c>
      <c r="I12258" s="9">
        <v>2432.4147760000001</v>
      </c>
      <c r="J12258" s="9">
        <v>2412.401652</v>
      </c>
      <c r="K12258" s="9">
        <v>2396.65362</v>
      </c>
      <c r="L12258" s="9">
        <v>2385.8268480000002</v>
      </c>
      <c r="M12258" s="9">
        <v>2377.9528319999999</v>
      </c>
      <c r="N12258" s="9">
        <v>2378.6089999999999</v>
      </c>
      <c r="O12258" s="9">
        <v>2391.076192</v>
      </c>
      <c r="P12258" s="9">
        <v>2423.5565080000001</v>
      </c>
      <c r="Q12258" s="9">
        <v>2453.0840680000001</v>
      </c>
      <c r="R12258" s="9">
        <v>2461.2861680000001</v>
      </c>
      <c r="S12258" s="9">
        <v>2464.567008</v>
      </c>
      <c r="T12258" s="9">
        <v>2470.4725199999998</v>
      </c>
    </row>
    <row r="12259" spans="1:20" x14ac:dyDescent="0.35">
      <c r="A12259">
        <f t="shared" si="370"/>
        <v>12259</v>
      </c>
      <c r="B12259" s="3" t="s">
        <v>101</v>
      </c>
      <c r="C12259" s="3" t="s">
        <v>75</v>
      </c>
      <c r="D12259" s="3" t="s">
        <v>17</v>
      </c>
      <c r="E12259">
        <v>2011</v>
      </c>
      <c r="F12259" s="3" t="s">
        <v>1019</v>
      </c>
      <c r="G12259" s="9">
        <v>2469.1601839999998</v>
      </c>
      <c r="H12259" s="9">
        <v>2455.0525720000001</v>
      </c>
      <c r="I12259" s="9">
        <v>2436.0237000000002</v>
      </c>
      <c r="J12259" s="9">
        <v>2418.9633319999998</v>
      </c>
      <c r="K12259" s="9">
        <v>2398.622124</v>
      </c>
      <c r="L12259" s="9">
        <v>2386.1549319999999</v>
      </c>
      <c r="M12259" s="9">
        <v>2383.53026</v>
      </c>
      <c r="N12259" s="9">
        <v>2379.5932519999997</v>
      </c>
      <c r="O12259" s="9">
        <v>2398.2940399999998</v>
      </c>
      <c r="P12259" s="9">
        <v>2437.9922040000001</v>
      </c>
      <c r="Q12259" s="9">
        <v>2469.1601839999998</v>
      </c>
      <c r="R12259" s="9">
        <v>2472.11294</v>
      </c>
      <c r="S12259" s="9">
        <v>2473.7533600000002</v>
      </c>
      <c r="T12259" s="9">
        <v>2473.0971919999997</v>
      </c>
    </row>
    <row r="12260" spans="1:20" x14ac:dyDescent="0.35">
      <c r="A12260">
        <f t="shared" si="370"/>
        <v>12260</v>
      </c>
      <c r="B12260" s="3" t="s">
        <v>101</v>
      </c>
      <c r="C12260" s="3" t="s">
        <v>75</v>
      </c>
      <c r="D12260" s="3" t="s">
        <v>17</v>
      </c>
      <c r="E12260">
        <v>2012</v>
      </c>
      <c r="F12260" s="3" t="s">
        <v>1020</v>
      </c>
      <c r="G12260" s="9">
        <v>2468.8321000000001</v>
      </c>
      <c r="H12260" s="9">
        <v>2454.7244880000003</v>
      </c>
      <c r="I12260" s="9">
        <v>2436.0237000000002</v>
      </c>
      <c r="J12260" s="9">
        <v>2394.6851160000001</v>
      </c>
      <c r="K12260" s="9">
        <v>2358.9239600000001</v>
      </c>
      <c r="L12260" s="9">
        <v>2346.456768</v>
      </c>
      <c r="M12260" s="9">
        <v>2345.4725159999998</v>
      </c>
      <c r="N12260" s="9">
        <v>2348.0971880000002</v>
      </c>
      <c r="O12260" s="9">
        <v>2377.296664</v>
      </c>
      <c r="P12260" s="9">
        <v>2414.370156</v>
      </c>
      <c r="Q12260" s="9">
        <v>2439.3045400000001</v>
      </c>
      <c r="R12260" s="9">
        <v>2443.5696319999997</v>
      </c>
      <c r="S12260" s="9">
        <v>2446.1943040000001</v>
      </c>
      <c r="T12260" s="9">
        <v>2454.3964040000001</v>
      </c>
    </row>
    <row r="12261" spans="1:20" x14ac:dyDescent="0.35">
      <c r="A12261">
        <f t="shared" si="370"/>
        <v>12261</v>
      </c>
      <c r="B12261" s="3" t="s">
        <v>101</v>
      </c>
      <c r="C12261" s="3" t="s">
        <v>75</v>
      </c>
      <c r="D12261" s="3" t="s">
        <v>17</v>
      </c>
      <c r="E12261">
        <v>2013</v>
      </c>
      <c r="F12261" s="3" t="s">
        <v>1021</v>
      </c>
      <c r="G12261" s="9">
        <v>2451.1155640000002</v>
      </c>
      <c r="H12261" s="9">
        <v>2438.3202880000003</v>
      </c>
      <c r="I12261" s="9">
        <v>2420.9318359999997</v>
      </c>
      <c r="J12261" s="9">
        <v>2413.3859040000002</v>
      </c>
      <c r="K12261" s="9">
        <v>2392.388528</v>
      </c>
      <c r="L12261" s="9">
        <v>2372.7034880000001</v>
      </c>
      <c r="M12261" s="9">
        <v>2373.3596560000001</v>
      </c>
      <c r="N12261" s="9">
        <v>2372.0473200000001</v>
      </c>
      <c r="O12261" s="9">
        <v>2398.9502080000002</v>
      </c>
      <c r="P12261" s="9">
        <v>2438.3202880000003</v>
      </c>
      <c r="Q12261" s="9">
        <v>2464.8950919999997</v>
      </c>
      <c r="R12261" s="9">
        <v>2470.4725199999998</v>
      </c>
      <c r="S12261" s="9">
        <v>2474.7376119999999</v>
      </c>
      <c r="T12261" s="9">
        <v>2474.7376119999999</v>
      </c>
    </row>
    <row r="12262" spans="1:20" x14ac:dyDescent="0.35">
      <c r="A12262">
        <f t="shared" si="370"/>
        <v>12262</v>
      </c>
      <c r="B12262" s="3" t="s">
        <v>101</v>
      </c>
      <c r="C12262" s="3" t="s">
        <v>75</v>
      </c>
      <c r="D12262" s="3" t="s">
        <v>17</v>
      </c>
      <c r="E12262">
        <v>2014</v>
      </c>
      <c r="F12262" s="3" t="s">
        <v>1022</v>
      </c>
      <c r="G12262" s="9">
        <v>2473.7533600000002</v>
      </c>
      <c r="H12262" s="9">
        <v>2460.9580839999999</v>
      </c>
      <c r="I12262" s="9">
        <v>2440.9449599999998</v>
      </c>
      <c r="J12262" s="9">
        <v>2421.25992</v>
      </c>
      <c r="K12262" s="9">
        <v>2399.278292</v>
      </c>
      <c r="L12262" s="9">
        <v>2383.8583440000002</v>
      </c>
      <c r="M12262" s="9">
        <v>2378.9370840000001</v>
      </c>
      <c r="N12262" s="9">
        <v>2378.2809159999997</v>
      </c>
      <c r="O12262" s="9">
        <v>2401.9029639999999</v>
      </c>
      <c r="P12262" s="9">
        <v>2438.3202880000003</v>
      </c>
      <c r="Q12262" s="9">
        <v>2467.1916799999999</v>
      </c>
      <c r="R12262" s="9">
        <v>2471.456772</v>
      </c>
      <c r="S12262" s="9">
        <v>2473.4252759999999</v>
      </c>
      <c r="T12262" s="9">
        <v>2472.4410240000002</v>
      </c>
    </row>
    <row r="12263" spans="1:20" x14ac:dyDescent="0.35">
      <c r="A12263">
        <f t="shared" si="370"/>
        <v>12263</v>
      </c>
      <c r="B12263" s="3" t="s">
        <v>101</v>
      </c>
      <c r="C12263" s="3" t="s">
        <v>75</v>
      </c>
      <c r="D12263" s="3" t="s">
        <v>17</v>
      </c>
      <c r="E12263">
        <v>2015</v>
      </c>
      <c r="F12263" s="3" t="s">
        <v>1023</v>
      </c>
      <c r="G12263" s="9">
        <v>2473.0971919999997</v>
      </c>
      <c r="H12263" s="9">
        <v>2467.1916799999999</v>
      </c>
      <c r="I12263" s="9">
        <v>2460.3019159999999</v>
      </c>
      <c r="J12263" s="9">
        <v>2445.5381360000001</v>
      </c>
      <c r="K12263" s="9">
        <v>2437.0079519999999</v>
      </c>
      <c r="L12263" s="9">
        <v>2431.1024400000001</v>
      </c>
      <c r="M12263" s="9">
        <v>2428.149684</v>
      </c>
      <c r="N12263" s="9">
        <v>2421.25992</v>
      </c>
      <c r="O12263" s="9">
        <v>2433.3990280000003</v>
      </c>
      <c r="P12263" s="9">
        <v>2457.677244</v>
      </c>
      <c r="Q12263" s="9">
        <v>2461.6142519999999</v>
      </c>
      <c r="R12263" s="9">
        <v>2458.9895799999999</v>
      </c>
      <c r="S12263" s="9">
        <v>2454.0683199999999</v>
      </c>
      <c r="T12263" s="9">
        <v>2450.4593959999997</v>
      </c>
    </row>
    <row r="12264" spans="1:20" x14ac:dyDescent="0.35">
      <c r="A12264">
        <f t="shared" si="370"/>
        <v>12264</v>
      </c>
      <c r="B12264" s="3" t="s">
        <v>101</v>
      </c>
      <c r="C12264" s="3" t="s">
        <v>75</v>
      </c>
      <c r="D12264" s="3" t="s">
        <v>17</v>
      </c>
      <c r="E12264">
        <v>2016</v>
      </c>
      <c r="F12264" s="3" t="s">
        <v>1024</v>
      </c>
      <c r="G12264" s="9">
        <v>2450.4593959999997</v>
      </c>
      <c r="H12264" s="9">
        <v>2439.6326239999999</v>
      </c>
      <c r="I12264" s="9">
        <v>2430.4462719999997</v>
      </c>
      <c r="J12264" s="9">
        <v>2406.168056</v>
      </c>
      <c r="K12264" s="9">
        <v>2396.3255359999998</v>
      </c>
      <c r="L12264" s="9">
        <v>2392.7166119999997</v>
      </c>
      <c r="M12264" s="9">
        <v>2395.3412840000001</v>
      </c>
      <c r="N12264" s="9">
        <v>2405.8399719999998</v>
      </c>
      <c r="O12264" s="9">
        <v>2431.4305239999999</v>
      </c>
      <c r="P12264" s="9">
        <v>2453.0840680000001</v>
      </c>
      <c r="Q12264" s="9">
        <v>2465.8793439999999</v>
      </c>
      <c r="R12264" s="9">
        <v>2466.2074280000002</v>
      </c>
      <c r="S12264" s="9">
        <v>2466.2074280000002</v>
      </c>
      <c r="T12264" s="9">
        <v>2465.5512600000002</v>
      </c>
    </row>
    <row r="12265" spans="1:20" x14ac:dyDescent="0.35">
      <c r="A12265">
        <f t="shared" si="370"/>
        <v>12265</v>
      </c>
      <c r="B12265" s="3" t="s">
        <v>101</v>
      </c>
      <c r="C12265" s="3" t="s">
        <v>75</v>
      </c>
      <c r="D12265" s="3" t="s">
        <v>17</v>
      </c>
      <c r="E12265">
        <v>2017</v>
      </c>
      <c r="F12265" s="3" t="s">
        <v>1025</v>
      </c>
      <c r="G12265" s="9">
        <v>2467.5197640000001</v>
      </c>
      <c r="H12265" s="9">
        <v>2469.1601839999998</v>
      </c>
      <c r="I12265" s="9">
        <v>2450.4593959999997</v>
      </c>
      <c r="J12265" s="9">
        <v>2426.5092640000003</v>
      </c>
      <c r="K12265" s="9">
        <v>2405.8399719999998</v>
      </c>
      <c r="L12265" s="9">
        <v>2395.9974519999996</v>
      </c>
      <c r="M12265" s="9">
        <v>2394.6851160000001</v>
      </c>
      <c r="N12265" s="9">
        <v>2392.0604440000002</v>
      </c>
      <c r="O12265" s="9">
        <v>2411.4173999999998</v>
      </c>
      <c r="P12265" s="9">
        <v>2450.4593959999997</v>
      </c>
      <c r="Q12265" s="9">
        <v>2465.223176</v>
      </c>
      <c r="R12265" s="9">
        <v>2467.5197640000001</v>
      </c>
      <c r="S12265" s="9">
        <v>2467.1916799999999</v>
      </c>
      <c r="T12265" s="9">
        <v>2461.2861680000001</v>
      </c>
    </row>
    <row r="12266" spans="1:20" x14ac:dyDescent="0.35">
      <c r="A12266">
        <f t="shared" si="370"/>
        <v>12266</v>
      </c>
      <c r="B12266" s="3" t="s">
        <v>101</v>
      </c>
      <c r="C12266" s="3" t="s">
        <v>75</v>
      </c>
      <c r="D12266" s="3" t="s">
        <v>17</v>
      </c>
      <c r="E12266">
        <v>2018</v>
      </c>
      <c r="F12266" s="3" t="s">
        <v>1026</v>
      </c>
      <c r="G12266" s="9">
        <v>2454.3964040000001</v>
      </c>
      <c r="H12266" s="9">
        <v>2442.58538</v>
      </c>
      <c r="I12266" s="9">
        <v>2419.947584</v>
      </c>
      <c r="J12266" s="9">
        <v>2400.9187119999997</v>
      </c>
      <c r="K12266" s="9">
        <v>2385.1706800000002</v>
      </c>
      <c r="L12266" s="9">
        <v>2367.4541440000003</v>
      </c>
      <c r="M12266" s="9">
        <v>2362.860968</v>
      </c>
      <c r="N12266" s="9">
        <v>2362.5328840000002</v>
      </c>
      <c r="O12266" s="9">
        <v>2407.8084759999997</v>
      </c>
      <c r="P12266" s="9">
        <v>2439.9607080000001</v>
      </c>
      <c r="Q12266" s="9">
        <v>2448.818976</v>
      </c>
      <c r="R12266" s="9">
        <v>2451.4436479999999</v>
      </c>
      <c r="S12266" s="9">
        <v>2450.78748</v>
      </c>
      <c r="T12266" s="9">
        <v>2445.2100519999999</v>
      </c>
    </row>
    <row r="12267" spans="1:20" x14ac:dyDescent="0.35">
      <c r="A12267">
        <f t="shared" si="370"/>
        <v>12267</v>
      </c>
      <c r="B12267" s="3" t="s">
        <v>101</v>
      </c>
      <c r="C12267" s="3" t="s">
        <v>86</v>
      </c>
      <c r="D12267" s="3" t="s">
        <v>18</v>
      </c>
      <c r="E12267">
        <v>2009</v>
      </c>
      <c r="F12267" s="3" t="s">
        <v>1027</v>
      </c>
      <c r="G12267">
        <v>25.8</v>
      </c>
      <c r="H12267">
        <v>20</v>
      </c>
      <c r="I12267">
        <v>31.7</v>
      </c>
      <c r="J12267">
        <v>26</v>
      </c>
      <c r="K12267">
        <v>24</v>
      </c>
      <c r="L12267">
        <v>19.899999999999999</v>
      </c>
      <c r="M12267">
        <v>14.4</v>
      </c>
      <c r="N12267">
        <v>11.7</v>
      </c>
      <c r="O12267">
        <v>20.2</v>
      </c>
      <c r="P12267">
        <v>23.1</v>
      </c>
      <c r="Q12267">
        <v>27.2</v>
      </c>
      <c r="R12267">
        <v>27.4</v>
      </c>
      <c r="S12267">
        <v>23.3</v>
      </c>
      <c r="T12267">
        <v>19.8</v>
      </c>
    </row>
    <row r="12268" spans="1:20" x14ac:dyDescent="0.35">
      <c r="A12268">
        <f t="shared" si="370"/>
        <v>12268</v>
      </c>
      <c r="B12268" s="3" t="s">
        <v>101</v>
      </c>
      <c r="C12268" s="3" t="s">
        <v>86</v>
      </c>
      <c r="D12268" s="3" t="s">
        <v>18</v>
      </c>
      <c r="E12268">
        <v>2010</v>
      </c>
      <c r="F12268" s="3" t="s">
        <v>1028</v>
      </c>
      <c r="G12268">
        <v>17.600000000000001</v>
      </c>
      <c r="H12268">
        <v>21.8</v>
      </c>
      <c r="I12268">
        <v>39.799999999999997</v>
      </c>
      <c r="J12268">
        <v>34.1</v>
      </c>
      <c r="K12268">
        <v>27.9</v>
      </c>
      <c r="L12268">
        <v>19.5</v>
      </c>
      <c r="M12268">
        <v>26.3</v>
      </c>
      <c r="N12268">
        <v>20.2</v>
      </c>
      <c r="O12268">
        <v>17.7</v>
      </c>
      <c r="P12268">
        <v>23.7</v>
      </c>
      <c r="Q12268">
        <v>16.8</v>
      </c>
      <c r="R12268">
        <v>20.5</v>
      </c>
      <c r="S12268">
        <v>22.1</v>
      </c>
      <c r="T12268">
        <v>15.2</v>
      </c>
    </row>
    <row r="12269" spans="1:20" x14ac:dyDescent="0.35">
      <c r="A12269">
        <f t="shared" si="370"/>
        <v>12269</v>
      </c>
      <c r="B12269" s="3" t="s">
        <v>101</v>
      </c>
      <c r="C12269" s="3" t="s">
        <v>86</v>
      </c>
      <c r="D12269" s="3" t="s">
        <v>18</v>
      </c>
      <c r="E12269">
        <v>2011</v>
      </c>
      <c r="F12269" s="3" t="s">
        <v>1029</v>
      </c>
      <c r="G12269">
        <v>19.3</v>
      </c>
      <c r="H12269">
        <v>34.299999999999997</v>
      </c>
      <c r="I12269">
        <v>37.299999999999997</v>
      </c>
      <c r="J12269">
        <v>31.2</v>
      </c>
      <c r="K12269">
        <v>35</v>
      </c>
      <c r="L12269">
        <v>21.7</v>
      </c>
      <c r="M12269">
        <v>14.6</v>
      </c>
      <c r="N12269">
        <v>15</v>
      </c>
      <c r="O12269">
        <v>20.399999999999999</v>
      </c>
      <c r="P12269">
        <v>27.3</v>
      </c>
      <c r="Q12269">
        <v>30.7</v>
      </c>
      <c r="R12269">
        <v>42.4</v>
      </c>
      <c r="S12269">
        <v>31.7</v>
      </c>
      <c r="T12269">
        <v>27.6</v>
      </c>
    </row>
    <row r="12270" spans="1:20" x14ac:dyDescent="0.35">
      <c r="A12270">
        <f t="shared" si="370"/>
        <v>12270</v>
      </c>
      <c r="B12270" s="3" t="s">
        <v>101</v>
      </c>
      <c r="C12270" s="3" t="s">
        <v>86</v>
      </c>
      <c r="D12270" s="3" t="s">
        <v>18</v>
      </c>
      <c r="E12270">
        <v>2012</v>
      </c>
      <c r="F12270" s="3" t="s">
        <v>1030</v>
      </c>
      <c r="G12270">
        <v>28.9</v>
      </c>
      <c r="H12270">
        <v>33.5</v>
      </c>
      <c r="I12270">
        <v>36.9</v>
      </c>
      <c r="J12270">
        <v>36.6</v>
      </c>
      <c r="K12270">
        <v>40.700000000000003</v>
      </c>
      <c r="L12270">
        <v>26.1</v>
      </c>
      <c r="M12270">
        <v>18.5</v>
      </c>
      <c r="N12270">
        <v>16.600000000000001</v>
      </c>
      <c r="O12270">
        <v>24.9</v>
      </c>
      <c r="P12270">
        <v>33.9</v>
      </c>
      <c r="Q12270">
        <v>56</v>
      </c>
      <c r="R12270">
        <v>62</v>
      </c>
      <c r="S12270">
        <v>41.5</v>
      </c>
      <c r="T12270">
        <v>31.4</v>
      </c>
    </row>
    <row r="12271" spans="1:20" x14ac:dyDescent="0.35">
      <c r="A12271">
        <f t="shared" si="370"/>
        <v>12271</v>
      </c>
      <c r="B12271" s="3" t="s">
        <v>101</v>
      </c>
      <c r="C12271" s="3" t="s">
        <v>86</v>
      </c>
      <c r="D12271" s="3" t="s">
        <v>18</v>
      </c>
      <c r="E12271">
        <v>2013</v>
      </c>
      <c r="F12271" s="3" t="s">
        <v>1031</v>
      </c>
      <c r="G12271">
        <v>31.7</v>
      </c>
      <c r="H12271">
        <v>30</v>
      </c>
      <c r="I12271">
        <v>24.4</v>
      </c>
      <c r="J12271">
        <v>43.1</v>
      </c>
      <c r="K12271">
        <v>37.200000000000003</v>
      </c>
      <c r="L12271">
        <v>30.1</v>
      </c>
      <c r="M12271">
        <v>12.1</v>
      </c>
      <c r="N12271">
        <v>16.5</v>
      </c>
      <c r="O12271">
        <v>23.9</v>
      </c>
      <c r="P12271">
        <v>26.2</v>
      </c>
      <c r="Q12271">
        <v>30</v>
      </c>
      <c r="R12271">
        <v>29</v>
      </c>
      <c r="S12271">
        <v>28.7</v>
      </c>
      <c r="T12271">
        <v>32.200000000000003</v>
      </c>
    </row>
    <row r="12272" spans="1:20" x14ac:dyDescent="0.35">
      <c r="A12272">
        <f t="shared" si="370"/>
        <v>12272</v>
      </c>
      <c r="B12272" s="3" t="s">
        <v>101</v>
      </c>
      <c r="C12272" s="3" t="s">
        <v>86</v>
      </c>
      <c r="D12272" s="3" t="s">
        <v>18</v>
      </c>
      <c r="E12272">
        <v>2014</v>
      </c>
      <c r="F12272" s="3" t="s">
        <v>1032</v>
      </c>
      <c r="G12272">
        <v>16.600000000000001</v>
      </c>
      <c r="H12272">
        <v>26.6</v>
      </c>
      <c r="I12272">
        <v>38</v>
      </c>
      <c r="J12272">
        <v>35.1</v>
      </c>
      <c r="K12272">
        <v>40.1</v>
      </c>
      <c r="L12272">
        <v>23.1</v>
      </c>
      <c r="M12272">
        <v>18.100000000000001</v>
      </c>
      <c r="N12272">
        <v>13.8</v>
      </c>
      <c r="O12272">
        <v>22.4</v>
      </c>
      <c r="P12272">
        <v>24.4</v>
      </c>
      <c r="Q12272">
        <v>30.9</v>
      </c>
      <c r="R12272">
        <v>35.299999999999997</v>
      </c>
      <c r="S12272">
        <v>30.8</v>
      </c>
      <c r="T12272">
        <v>30.2</v>
      </c>
    </row>
    <row r="12273" spans="1:20" x14ac:dyDescent="0.35">
      <c r="A12273">
        <f t="shared" si="370"/>
        <v>12273</v>
      </c>
      <c r="B12273" s="3" t="s">
        <v>101</v>
      </c>
      <c r="C12273" s="3" t="s">
        <v>86</v>
      </c>
      <c r="D12273" s="3" t="s">
        <v>18</v>
      </c>
      <c r="E12273">
        <v>2015</v>
      </c>
      <c r="F12273" s="3" t="s">
        <v>1033</v>
      </c>
      <c r="G12273">
        <v>18.7</v>
      </c>
      <c r="H12273">
        <v>27</v>
      </c>
      <c r="I12273">
        <v>21.7</v>
      </c>
      <c r="J12273">
        <v>31.2</v>
      </c>
      <c r="K12273">
        <v>23.9</v>
      </c>
      <c r="L12273">
        <v>21.7</v>
      </c>
      <c r="M12273">
        <v>24.5</v>
      </c>
      <c r="N12273">
        <v>39.799999999999997</v>
      </c>
      <c r="O12273">
        <v>39.1</v>
      </c>
      <c r="P12273">
        <v>43.1</v>
      </c>
      <c r="Q12273">
        <v>47.6</v>
      </c>
      <c r="R12273">
        <v>52.3</v>
      </c>
      <c r="S12273">
        <v>48.6</v>
      </c>
      <c r="T12273">
        <v>42.8</v>
      </c>
    </row>
    <row r="12274" spans="1:20" x14ac:dyDescent="0.35">
      <c r="A12274">
        <f t="shared" si="370"/>
        <v>12274</v>
      </c>
      <c r="B12274" s="3" t="s">
        <v>101</v>
      </c>
      <c r="C12274" s="3" t="s">
        <v>86</v>
      </c>
      <c r="D12274" s="3" t="s">
        <v>18</v>
      </c>
      <c r="E12274">
        <v>2016</v>
      </c>
      <c r="F12274" s="3" t="s">
        <v>1034</v>
      </c>
      <c r="G12274">
        <v>20.3</v>
      </c>
      <c r="H12274">
        <v>29.3</v>
      </c>
      <c r="I12274">
        <v>22.8</v>
      </c>
      <c r="J12274">
        <v>41.5</v>
      </c>
      <c r="K12274">
        <v>21</v>
      </c>
      <c r="L12274">
        <v>11.2</v>
      </c>
      <c r="M12274">
        <v>11.9</v>
      </c>
      <c r="N12274">
        <v>23</v>
      </c>
      <c r="O12274">
        <v>21.1</v>
      </c>
      <c r="P12274">
        <v>29.1</v>
      </c>
      <c r="Q12274">
        <v>35.1</v>
      </c>
      <c r="R12274">
        <v>43.1</v>
      </c>
      <c r="S12274">
        <v>33.5</v>
      </c>
      <c r="T12274">
        <v>25.9</v>
      </c>
    </row>
    <row r="12275" spans="1:20" x14ac:dyDescent="0.35">
      <c r="A12275">
        <f t="shared" si="370"/>
        <v>12275</v>
      </c>
      <c r="B12275" s="3" t="s">
        <v>101</v>
      </c>
      <c r="C12275" s="3" t="s">
        <v>86</v>
      </c>
      <c r="D12275" s="3" t="s">
        <v>18</v>
      </c>
      <c r="E12275">
        <v>2017</v>
      </c>
      <c r="F12275" s="3" t="s">
        <v>1035</v>
      </c>
      <c r="G12275">
        <v>14.2</v>
      </c>
      <c r="H12275">
        <v>16</v>
      </c>
      <c r="I12275">
        <v>39.700000000000003</v>
      </c>
      <c r="J12275">
        <v>43.6</v>
      </c>
      <c r="K12275">
        <v>38.200000000000003</v>
      </c>
      <c r="L12275">
        <v>21.2</v>
      </c>
      <c r="M12275">
        <v>13.5</v>
      </c>
      <c r="N12275">
        <v>26.1</v>
      </c>
      <c r="O12275">
        <v>30</v>
      </c>
      <c r="P12275">
        <v>33.700000000000003</v>
      </c>
      <c r="Q12275">
        <v>43.8</v>
      </c>
      <c r="R12275">
        <v>36.6</v>
      </c>
      <c r="S12275">
        <v>33.1</v>
      </c>
      <c r="T12275">
        <v>34.5</v>
      </c>
    </row>
    <row r="12276" spans="1:20" x14ac:dyDescent="0.35">
      <c r="A12276">
        <f t="shared" si="370"/>
        <v>12276</v>
      </c>
      <c r="B12276" s="3" t="s">
        <v>101</v>
      </c>
      <c r="C12276" s="3" t="s">
        <v>86</v>
      </c>
      <c r="D12276" s="3" t="s">
        <v>18</v>
      </c>
      <c r="E12276">
        <v>2018</v>
      </c>
      <c r="F12276" s="3" t="s">
        <v>1036</v>
      </c>
      <c r="G12276">
        <v>23.5</v>
      </c>
      <c r="H12276">
        <v>29.4</v>
      </c>
      <c r="I12276">
        <v>39.700000000000003</v>
      </c>
      <c r="J12276">
        <v>32.4</v>
      </c>
      <c r="K12276">
        <v>26.9</v>
      </c>
      <c r="L12276">
        <v>25</v>
      </c>
      <c r="M12276">
        <v>17.3</v>
      </c>
      <c r="N12276">
        <v>12.8</v>
      </c>
      <c r="O12276">
        <v>28.5</v>
      </c>
      <c r="P12276">
        <v>23.5</v>
      </c>
      <c r="Q12276">
        <v>42.4</v>
      </c>
      <c r="R12276">
        <v>36.799999999999997</v>
      </c>
      <c r="S12276">
        <v>32.9</v>
      </c>
      <c r="T12276">
        <v>31</v>
      </c>
    </row>
    <row r="12277" spans="1:20" x14ac:dyDescent="0.35">
      <c r="A12277" s="22">
        <f t="shared" si="370"/>
        <v>12277</v>
      </c>
      <c r="B12277" s="35" t="s">
        <v>1037</v>
      </c>
      <c r="C12277" s="35" t="s">
        <v>75</v>
      </c>
      <c r="D12277" s="35" t="s">
        <v>38</v>
      </c>
      <c r="E12277" s="22">
        <v>2020</v>
      </c>
      <c r="F12277" s="35" t="str">
        <f t="shared" ref="F12277:F12340" si="371">_xlfn.CONCAT(B12277,C12277,D12277,E12277)</f>
        <v>RAElev7-MILE2020</v>
      </c>
      <c r="G12277" s="9">
        <v>1707.2999233999999</v>
      </c>
      <c r="H12277" s="9">
        <v>1710.9679025200001</v>
      </c>
      <c r="I12277" s="9">
        <v>1701.06960824</v>
      </c>
      <c r="J12277" s="9">
        <v>1713.06435928</v>
      </c>
      <c r="K12277" s="9">
        <v>1694.2093717999901</v>
      </c>
      <c r="L12277" s="9">
        <v>1713.99283699999</v>
      </c>
      <c r="M12277" s="9">
        <v>1688.9993978800001</v>
      </c>
      <c r="N12277" s="9">
        <v>1688.9993978800001</v>
      </c>
      <c r="O12277" s="9">
        <v>1690.4495291600001</v>
      </c>
      <c r="P12277" s="9">
        <v>1718.0053043200001</v>
      </c>
      <c r="Q12277" s="9">
        <v>1688.9993978800001</v>
      </c>
      <c r="R12277" s="9">
        <v>1698.6089782399999</v>
      </c>
      <c r="S12277" s="9">
        <v>1703.71724612</v>
      </c>
      <c r="T12277" s="9">
        <v>1688.9993978800001</v>
      </c>
    </row>
    <row r="12278" spans="1:20" x14ac:dyDescent="0.35">
      <c r="A12278">
        <f t="shared" si="370"/>
        <v>12278</v>
      </c>
      <c r="B12278" s="3" t="s">
        <v>1037</v>
      </c>
      <c r="C12278" s="3" t="s">
        <v>75</v>
      </c>
      <c r="D12278" s="3" t="s">
        <v>38</v>
      </c>
      <c r="E12278">
        <v>2021</v>
      </c>
      <c r="F12278" s="3" t="str">
        <f t="shared" si="371"/>
        <v>RAElev7-MILE2021</v>
      </c>
      <c r="G12278" s="9">
        <v>1710.18050092</v>
      </c>
      <c r="H12278" s="9">
        <v>1708.3366688399999</v>
      </c>
      <c r="I12278" s="9">
        <v>1703.56960832</v>
      </c>
      <c r="J12278" s="9">
        <v>1718.0053043200001</v>
      </c>
      <c r="K12278" s="9">
        <v>1714.81632784</v>
      </c>
      <c r="L12278" s="9">
        <v>1718.0053043200001</v>
      </c>
      <c r="M12278" s="9">
        <v>1688.9993978800001</v>
      </c>
      <c r="N12278" s="9">
        <v>1691.5846998</v>
      </c>
      <c r="O12278" s="9">
        <v>1711.3025482</v>
      </c>
      <c r="P12278" s="9">
        <v>1712.49349311999</v>
      </c>
      <c r="Q12278" s="9">
        <v>1709.00924103999</v>
      </c>
      <c r="R12278" s="9">
        <v>1715.83994992</v>
      </c>
      <c r="S12278" s="9">
        <v>1706.57485776</v>
      </c>
      <c r="T12278" s="9">
        <v>1688.9993978800001</v>
      </c>
    </row>
    <row r="12279" spans="1:20" x14ac:dyDescent="0.35">
      <c r="A12279">
        <f t="shared" si="370"/>
        <v>12279</v>
      </c>
      <c r="B12279" s="3" t="s">
        <v>1037</v>
      </c>
      <c r="C12279" s="3" t="s">
        <v>75</v>
      </c>
      <c r="D12279" s="3" t="s">
        <v>38</v>
      </c>
      <c r="E12279">
        <v>2022</v>
      </c>
      <c r="F12279" s="3" t="str">
        <f t="shared" si="371"/>
        <v>RAElev7-MILE2022</v>
      </c>
      <c r="G12279" s="9">
        <v>1710.13456916</v>
      </c>
      <c r="H12279" s="9">
        <v>1717.7231520800001</v>
      </c>
      <c r="I12279" s="9">
        <v>1688.9993978800001</v>
      </c>
      <c r="J12279" s="9">
        <v>1701.197561</v>
      </c>
      <c r="K12279" s="9">
        <v>1718.0053043200001</v>
      </c>
      <c r="L12279" s="9">
        <v>1718.0053043200001</v>
      </c>
      <c r="M12279" s="9">
        <v>1718.0053043200001</v>
      </c>
      <c r="N12279" s="9">
        <v>1688.9993978800001</v>
      </c>
      <c r="O12279" s="9">
        <v>1699.1339126399901</v>
      </c>
      <c r="P12279" s="9">
        <v>1717.2539919599999</v>
      </c>
      <c r="Q12279" s="9">
        <v>1715.6004485999999</v>
      </c>
      <c r="R12279" s="9">
        <v>1717.96593423999</v>
      </c>
      <c r="S12279" s="9">
        <v>1717.5427058799901</v>
      </c>
      <c r="T12279" s="9">
        <v>1688.9993978800001</v>
      </c>
    </row>
    <row r="12280" spans="1:20" x14ac:dyDescent="0.35">
      <c r="A12280">
        <f t="shared" si="370"/>
        <v>12280</v>
      </c>
      <c r="B12280" s="3" t="s">
        <v>1037</v>
      </c>
      <c r="C12280" s="3" t="s">
        <v>75</v>
      </c>
      <c r="D12280" s="3" t="s">
        <v>38</v>
      </c>
      <c r="E12280">
        <v>2023</v>
      </c>
      <c r="F12280" s="3" t="str">
        <f t="shared" si="371"/>
        <v>RAElev7-MILE2023</v>
      </c>
      <c r="G12280" s="9">
        <v>1716.3189525600001</v>
      </c>
      <c r="H12280" s="9">
        <v>1716.4665903599901</v>
      </c>
      <c r="I12280" s="9">
        <v>1688.9993978800001</v>
      </c>
      <c r="J12280" s="9">
        <v>1688.9993978800001</v>
      </c>
      <c r="K12280" s="9">
        <v>1700.6562223999999</v>
      </c>
      <c r="L12280" s="9">
        <v>1718.0053043200001</v>
      </c>
      <c r="M12280" s="9">
        <v>1688.9993978800001</v>
      </c>
      <c r="N12280" s="9">
        <v>1688.9993978800001</v>
      </c>
      <c r="O12280" s="9">
        <v>1709.48496284</v>
      </c>
      <c r="P12280" s="9">
        <v>1707.2179024</v>
      </c>
      <c r="Q12280" s="9">
        <v>1688.9993978800001</v>
      </c>
      <c r="R12280" s="9">
        <v>1716.9127845999999</v>
      </c>
      <c r="S12280" s="9">
        <v>1708.34651135999</v>
      </c>
      <c r="T12280" s="9">
        <v>1688.9993978800001</v>
      </c>
    </row>
    <row r="12281" spans="1:20" x14ac:dyDescent="0.35">
      <c r="A12281">
        <f t="shared" si="370"/>
        <v>12281</v>
      </c>
      <c r="B12281" s="3" t="s">
        <v>1037</v>
      </c>
      <c r="C12281" s="3" t="s">
        <v>75</v>
      </c>
      <c r="D12281" s="3" t="s">
        <v>38</v>
      </c>
      <c r="E12281">
        <v>2024</v>
      </c>
      <c r="F12281" s="3" t="str">
        <f t="shared" si="371"/>
        <v>RAElev7-MILE2024</v>
      </c>
      <c r="G12281" s="9">
        <v>1710.1575350399901</v>
      </c>
      <c r="H12281" s="9">
        <v>1701.0860124399901</v>
      </c>
      <c r="I12281" s="9">
        <v>1706.83404412</v>
      </c>
      <c r="J12281" s="9">
        <v>1714.42918872</v>
      </c>
      <c r="K12281" s="9">
        <v>1718.0053043200001</v>
      </c>
      <c r="L12281" s="9">
        <v>1688.9993978800001</v>
      </c>
      <c r="M12281" s="9">
        <v>1688.9993978800001</v>
      </c>
      <c r="N12281" s="9">
        <v>1688.9993978800001</v>
      </c>
      <c r="O12281" s="9">
        <v>1715.65950372</v>
      </c>
      <c r="P12281" s="9">
        <v>1717.03089484</v>
      </c>
      <c r="Q12281" s="9">
        <v>1688.9993978800001</v>
      </c>
      <c r="R12281" s="9">
        <v>1711.3681650000001</v>
      </c>
      <c r="S12281" s="9">
        <v>1691.5059596399999</v>
      </c>
      <c r="T12281" s="9">
        <v>1688.9993978800001</v>
      </c>
    </row>
    <row r="12282" spans="1:20" x14ac:dyDescent="0.35">
      <c r="A12282">
        <f t="shared" si="370"/>
        <v>12282</v>
      </c>
      <c r="B12282" s="3" t="s">
        <v>1037</v>
      </c>
      <c r="C12282" s="3" t="s">
        <v>75</v>
      </c>
      <c r="D12282" s="3" t="s">
        <v>38</v>
      </c>
      <c r="E12282">
        <v>2025</v>
      </c>
      <c r="F12282" s="3" t="str">
        <f t="shared" si="371"/>
        <v>RAElev7-MILE2025</v>
      </c>
      <c r="G12282" s="9">
        <v>1716.2369315599999</v>
      </c>
      <c r="H12282" s="9">
        <v>1713.0676401200001</v>
      </c>
      <c r="I12282" s="9">
        <v>1688.9993978800001</v>
      </c>
      <c r="J12282" s="9">
        <v>1717.0472990399901</v>
      </c>
      <c r="K12282" s="9">
        <v>1717.7165903999901</v>
      </c>
      <c r="L12282" s="9">
        <v>1704.6326004800001</v>
      </c>
      <c r="M12282" s="9">
        <v>1718.0053043200001</v>
      </c>
      <c r="N12282" s="9">
        <v>1688.9993978800001</v>
      </c>
      <c r="O12282" s="9">
        <v>1688.9993978800001</v>
      </c>
      <c r="P12282" s="9">
        <v>1715.5217084399901</v>
      </c>
      <c r="Q12282" s="9">
        <v>1688.9993978800001</v>
      </c>
      <c r="R12282" s="9">
        <v>1711.29598651999</v>
      </c>
      <c r="S12282" s="9">
        <v>1688.9993978800001</v>
      </c>
      <c r="T12282" s="9">
        <v>1688.9993978800001</v>
      </c>
    </row>
    <row r="12283" spans="1:20" x14ac:dyDescent="0.35">
      <c r="A12283">
        <f t="shared" si="370"/>
        <v>12283</v>
      </c>
      <c r="B12283" s="3" t="s">
        <v>1037</v>
      </c>
      <c r="C12283" s="3" t="s">
        <v>75</v>
      </c>
      <c r="D12283" s="3" t="s">
        <v>38</v>
      </c>
      <c r="E12283">
        <v>2026</v>
      </c>
      <c r="F12283" s="3" t="str">
        <f t="shared" si="371"/>
        <v>RAElev7-MILE2026</v>
      </c>
      <c r="G12283" s="9">
        <v>1711.7159340399901</v>
      </c>
      <c r="H12283" s="9">
        <v>1688.9993978800001</v>
      </c>
      <c r="I12283" s="9">
        <v>1688.9993978800001</v>
      </c>
      <c r="J12283" s="9">
        <v>1709.8294510399901</v>
      </c>
      <c r="K12283" s="9">
        <v>1702.8707893999999</v>
      </c>
      <c r="L12283" s="9">
        <v>1718.0053043200001</v>
      </c>
      <c r="M12283" s="9">
        <v>1688.9993978800001</v>
      </c>
      <c r="N12283" s="9">
        <v>1718.0053043200001</v>
      </c>
      <c r="O12283" s="9">
        <v>1708.7927056000001</v>
      </c>
      <c r="P12283" s="9">
        <v>1688.9993978800001</v>
      </c>
      <c r="Q12283" s="9">
        <v>1706.1778761200001</v>
      </c>
      <c r="R12283" s="9">
        <v>1712.56239076</v>
      </c>
      <c r="S12283" s="9">
        <v>1717.39178724</v>
      </c>
      <c r="T12283" s="9">
        <v>1688.9993978800001</v>
      </c>
    </row>
    <row r="12284" spans="1:20" x14ac:dyDescent="0.35">
      <c r="A12284">
        <f t="shared" si="370"/>
        <v>12284</v>
      </c>
      <c r="B12284" s="3" t="s">
        <v>1037</v>
      </c>
      <c r="C12284" s="3" t="s">
        <v>75</v>
      </c>
      <c r="D12284" s="3" t="s">
        <v>38</v>
      </c>
      <c r="E12284">
        <v>2027</v>
      </c>
      <c r="F12284" s="3" t="str">
        <f t="shared" si="371"/>
        <v>RAElev7-MILE2027</v>
      </c>
      <c r="G12284" s="9">
        <v>1710.1181649600001</v>
      </c>
      <c r="H12284" s="9">
        <v>1688.9993978800001</v>
      </c>
      <c r="I12284" s="9">
        <v>1688.9993978800001</v>
      </c>
      <c r="J12284" s="9">
        <v>1710.9679025200001</v>
      </c>
      <c r="K12284" s="9">
        <v>1713.8156716399999</v>
      </c>
      <c r="L12284" s="9">
        <v>1688.9993978800001</v>
      </c>
      <c r="M12284" s="9">
        <v>1688.9993978800001</v>
      </c>
      <c r="N12284" s="9">
        <v>1688.9993978800001</v>
      </c>
      <c r="O12284" s="9">
        <v>1690.7152771999999</v>
      </c>
      <c r="P12284" s="9">
        <v>1709.9081911999999</v>
      </c>
      <c r="Q12284" s="9">
        <v>1695.13456868</v>
      </c>
      <c r="R12284" s="9">
        <v>1691.32879428</v>
      </c>
      <c r="S12284" s="9">
        <v>1716.5026796</v>
      </c>
      <c r="T12284" s="9">
        <v>1688.9993978800001</v>
      </c>
    </row>
    <row r="12285" spans="1:20" x14ac:dyDescent="0.35">
      <c r="A12285">
        <f t="shared" si="370"/>
        <v>12285</v>
      </c>
      <c r="B12285" s="3" t="s">
        <v>1037</v>
      </c>
      <c r="C12285" s="3" t="s">
        <v>75</v>
      </c>
      <c r="D12285" s="3" t="s">
        <v>38</v>
      </c>
      <c r="E12285">
        <v>2028</v>
      </c>
      <c r="F12285" s="3" t="str">
        <f t="shared" si="371"/>
        <v>RAElev7-MILE2028</v>
      </c>
      <c r="G12285" s="9">
        <v>1700.69559248</v>
      </c>
      <c r="H12285" s="9">
        <v>1700.10504128</v>
      </c>
      <c r="I12285" s="9">
        <v>1688.9993978800001</v>
      </c>
      <c r="J12285" s="9">
        <v>1701.2074035200001</v>
      </c>
      <c r="K12285" s="9">
        <v>1696.7979545599901</v>
      </c>
      <c r="L12285" s="9">
        <v>1709.8556977599901</v>
      </c>
      <c r="M12285" s="9">
        <v>1688.9993978800001</v>
      </c>
      <c r="N12285" s="9">
        <v>1695.46265268</v>
      </c>
      <c r="O12285" s="9">
        <v>1715.6955929599901</v>
      </c>
      <c r="P12285" s="9">
        <v>1713.9108159999901</v>
      </c>
      <c r="Q12285" s="9">
        <v>1701.6601594399999</v>
      </c>
      <c r="R12285" s="9">
        <v>1702.0669836</v>
      </c>
      <c r="S12285" s="9">
        <v>1699.10766592</v>
      </c>
      <c r="T12285" s="9">
        <v>1688.9993978800001</v>
      </c>
    </row>
    <row r="12286" spans="1:20" x14ac:dyDescent="0.35">
      <c r="A12286">
        <f t="shared" si="370"/>
        <v>12286</v>
      </c>
      <c r="B12286" s="3" t="s">
        <v>1037</v>
      </c>
      <c r="C12286" s="3" t="s">
        <v>75</v>
      </c>
      <c r="D12286" s="3" t="s">
        <v>38</v>
      </c>
      <c r="E12286">
        <v>2029</v>
      </c>
      <c r="F12286" s="3" t="str">
        <f t="shared" si="371"/>
        <v>RAElev7-MILE2029</v>
      </c>
      <c r="G12286" s="9">
        <v>1711.63719388</v>
      </c>
      <c r="H12286" s="9">
        <v>1698.5827315199999</v>
      </c>
      <c r="I12286" s="9">
        <v>1688.9993978800001</v>
      </c>
      <c r="J12286" s="9">
        <v>1699.3340438800001</v>
      </c>
      <c r="K12286" s="9">
        <v>1688.9993978800001</v>
      </c>
      <c r="L12286" s="9">
        <v>1718.0053043200001</v>
      </c>
      <c r="M12286" s="9">
        <v>1718.0053043200001</v>
      </c>
      <c r="N12286" s="9">
        <v>1688.9993978800001</v>
      </c>
      <c r="O12286" s="9">
        <v>1688.9993978800001</v>
      </c>
      <c r="P12286" s="9">
        <v>1713.7500548400001</v>
      </c>
      <c r="Q12286" s="9">
        <v>1688.9993978800001</v>
      </c>
      <c r="R12286" s="9">
        <v>1714.3438868799999</v>
      </c>
      <c r="S12286" s="9">
        <v>1688.9993978800001</v>
      </c>
      <c r="T12286" s="9">
        <v>1688.9993978800001</v>
      </c>
    </row>
    <row r="12287" spans="1:20" x14ac:dyDescent="0.35">
      <c r="A12287">
        <f t="shared" si="370"/>
        <v>12287</v>
      </c>
      <c r="B12287" s="3" t="s">
        <v>1037</v>
      </c>
      <c r="C12287" s="3" t="s">
        <v>86</v>
      </c>
      <c r="D12287" s="3" t="s">
        <v>38</v>
      </c>
      <c r="E12287">
        <v>2020</v>
      </c>
      <c r="F12287" s="3" t="str">
        <f t="shared" si="371"/>
        <v>RAQOut7-MILE2020</v>
      </c>
      <c r="G12287" s="9">
        <v>23.723621584069299</v>
      </c>
      <c r="H12287" s="9">
        <v>18.662921952307499</v>
      </c>
      <c r="I12287" s="9">
        <v>17.332147642114801</v>
      </c>
      <c r="J12287" s="9">
        <v>24.916017693542798</v>
      </c>
      <c r="K12287" s="9">
        <v>18.101869075401499</v>
      </c>
      <c r="L12287" s="9">
        <v>20.6499259596585</v>
      </c>
      <c r="M12287" s="9">
        <v>26.313228586589499</v>
      </c>
      <c r="N12287" s="9">
        <v>30.856430102108298</v>
      </c>
      <c r="O12287" s="9">
        <v>60.135094435981202</v>
      </c>
      <c r="P12287" s="9">
        <v>57.283827773305902</v>
      </c>
      <c r="Q12287" s="9">
        <v>24.999628118469499</v>
      </c>
      <c r="R12287" s="9">
        <v>16.493225463529299</v>
      </c>
      <c r="S12287" s="9">
        <v>11.0397013285562</v>
      </c>
      <c r="T12287" s="9">
        <v>19.033662868817899</v>
      </c>
    </row>
    <row r="12288" spans="1:20" x14ac:dyDescent="0.35">
      <c r="A12288">
        <f t="shared" si="370"/>
        <v>12288</v>
      </c>
      <c r="B12288" s="3" t="s">
        <v>1037</v>
      </c>
      <c r="C12288" s="3" t="s">
        <v>86</v>
      </c>
      <c r="D12288" s="3" t="s">
        <v>38</v>
      </c>
      <c r="E12288">
        <v>2021</v>
      </c>
      <c r="F12288" s="3" t="str">
        <f t="shared" si="371"/>
        <v>RAQOut7-MILE2021</v>
      </c>
      <c r="G12288" s="9">
        <v>24.1330298051023</v>
      </c>
      <c r="H12288" s="9">
        <v>24.351297649151601</v>
      </c>
      <c r="I12288" s="9">
        <v>31.005243119314699</v>
      </c>
      <c r="J12288" s="9">
        <v>24.563733337291101</v>
      </c>
      <c r="K12288" s="9">
        <v>19.125659106709801</v>
      </c>
      <c r="L12288" s="9">
        <v>20.692432749038201</v>
      </c>
      <c r="M12288" s="9">
        <v>34.077618094697897</v>
      </c>
      <c r="N12288" s="9">
        <v>44.695172636059098</v>
      </c>
      <c r="O12288" s="9">
        <v>68.193612591684797</v>
      </c>
      <c r="P12288" s="9">
        <v>38.360657262044398</v>
      </c>
      <c r="Q12288" s="9">
        <v>30.052179876991399</v>
      </c>
      <c r="R12288" s="9">
        <v>17.474907418173299</v>
      </c>
      <c r="S12288" s="9">
        <v>14.0764480257393</v>
      </c>
      <c r="T12288" s="9">
        <v>16.9149868733343</v>
      </c>
    </row>
    <row r="12289" spans="1:20" x14ac:dyDescent="0.35">
      <c r="A12289">
        <f t="shared" si="370"/>
        <v>12289</v>
      </c>
      <c r="B12289" s="3" t="s">
        <v>1037</v>
      </c>
      <c r="C12289" s="3" t="s">
        <v>86</v>
      </c>
      <c r="D12289" s="3" t="s">
        <v>38</v>
      </c>
      <c r="E12289">
        <v>2022</v>
      </c>
      <c r="F12289" s="3" t="str">
        <f t="shared" si="371"/>
        <v>RAQOut7-MILE2022</v>
      </c>
      <c r="G12289" s="9">
        <v>21.2728572066688</v>
      </c>
      <c r="H12289" s="9">
        <v>17.556957527938799</v>
      </c>
      <c r="I12289" s="9">
        <v>22.0365404365592</v>
      </c>
      <c r="J12289" s="9">
        <v>19.5566553416514</v>
      </c>
      <c r="K12289" s="9">
        <v>16.458182265496799</v>
      </c>
      <c r="L12289" s="9">
        <v>25.147912712078</v>
      </c>
      <c r="M12289" s="9">
        <v>30.741362982555501</v>
      </c>
      <c r="N12289" s="9">
        <v>45.227677513180502</v>
      </c>
      <c r="O12289" s="9">
        <v>59.916886778517402</v>
      </c>
      <c r="P12289" s="9">
        <v>38.973056994346003</v>
      </c>
      <c r="Q12289" s="9">
        <v>16.789488399969599</v>
      </c>
      <c r="R12289" s="9">
        <v>12.944642103027601</v>
      </c>
      <c r="S12289" s="9">
        <v>9.8663166464023409</v>
      </c>
      <c r="T12289" s="9">
        <v>18.394451027408699</v>
      </c>
    </row>
    <row r="12290" spans="1:20" x14ac:dyDescent="0.35">
      <c r="A12290">
        <f t="shared" si="370"/>
        <v>12290</v>
      </c>
      <c r="B12290" s="3" t="s">
        <v>1037</v>
      </c>
      <c r="C12290" s="3" t="s">
        <v>86</v>
      </c>
      <c r="D12290" s="3" t="s">
        <v>38</v>
      </c>
      <c r="E12290">
        <v>2023</v>
      </c>
      <c r="F12290" s="3" t="str">
        <f t="shared" si="371"/>
        <v>RAQOut7-MILE2023</v>
      </c>
      <c r="G12290" s="9">
        <v>23.2346003241272</v>
      </c>
      <c r="H12290" s="9">
        <v>15.2763872231984</v>
      </c>
      <c r="I12290" s="9">
        <v>17.8427187950447</v>
      </c>
      <c r="J12290" s="9">
        <v>18.606915908901801</v>
      </c>
      <c r="K12290" s="9">
        <v>16.429469857220301</v>
      </c>
      <c r="L12290" s="9">
        <v>25.750191196905199</v>
      </c>
      <c r="M12290" s="9">
        <v>42.733980350104098</v>
      </c>
      <c r="N12290" s="9">
        <v>39.401971479227697</v>
      </c>
      <c r="O12290" s="9">
        <v>59.6105607329119</v>
      </c>
      <c r="P12290" s="9">
        <v>30.3526783181299</v>
      </c>
      <c r="Q12290" s="9">
        <v>19.021727520828598</v>
      </c>
      <c r="R12290" s="9">
        <v>17.142488083161901</v>
      </c>
      <c r="S12290" s="9">
        <v>10.492701893304099</v>
      </c>
      <c r="T12290" s="9">
        <v>11.7046785456611</v>
      </c>
    </row>
    <row r="12291" spans="1:20" x14ac:dyDescent="0.35">
      <c r="A12291">
        <f t="shared" ref="A12291:A12354" si="372">A12290+1</f>
        <v>12291</v>
      </c>
      <c r="B12291" s="3" t="s">
        <v>1037</v>
      </c>
      <c r="C12291" s="3" t="s">
        <v>86</v>
      </c>
      <c r="D12291" s="3" t="s">
        <v>38</v>
      </c>
      <c r="E12291">
        <v>2024</v>
      </c>
      <c r="F12291" s="3" t="str">
        <f t="shared" si="371"/>
        <v>RAQOut7-MILE2024</v>
      </c>
      <c r="G12291" s="9">
        <v>20.2034242281389</v>
      </c>
      <c r="H12291" s="9">
        <v>20.8618707355668</v>
      </c>
      <c r="I12291" s="9">
        <v>22.496157082134701</v>
      </c>
      <c r="J12291" s="9">
        <v>28.794473887160599</v>
      </c>
      <c r="K12291" s="9">
        <v>21.392874656716302</v>
      </c>
      <c r="L12291" s="9">
        <v>26.0924205831483</v>
      </c>
      <c r="M12291" s="9">
        <v>47.474525486653597</v>
      </c>
      <c r="N12291" s="9">
        <v>39.072378173402697</v>
      </c>
      <c r="O12291" s="9">
        <v>46.571883431774701</v>
      </c>
      <c r="P12291" s="9">
        <v>18.219615566591202</v>
      </c>
      <c r="Q12291" s="9">
        <v>19.417189082538702</v>
      </c>
      <c r="R12291" s="9">
        <v>5.5378032183563999</v>
      </c>
      <c r="S12291" s="9">
        <v>12.5601908276359</v>
      </c>
      <c r="T12291" s="9">
        <v>10.2456519922226</v>
      </c>
    </row>
    <row r="12292" spans="1:20" x14ac:dyDescent="0.35">
      <c r="A12292">
        <f t="shared" si="372"/>
        <v>12292</v>
      </c>
      <c r="B12292" s="3" t="s">
        <v>1037</v>
      </c>
      <c r="C12292" s="3" t="s">
        <v>86</v>
      </c>
      <c r="D12292" s="3" t="s">
        <v>38</v>
      </c>
      <c r="E12292">
        <v>2025</v>
      </c>
      <c r="F12292" s="3" t="str">
        <f t="shared" si="371"/>
        <v>RAQOut7-MILE2025</v>
      </c>
      <c r="G12292" s="9">
        <v>19.157906454638901</v>
      </c>
      <c r="H12292" s="9">
        <v>11.832080642916999</v>
      </c>
      <c r="I12292" s="9">
        <v>8.1980670410780494</v>
      </c>
      <c r="J12292" s="9">
        <v>13.9239955921961</v>
      </c>
      <c r="K12292" s="9">
        <v>16.077743329878398</v>
      </c>
      <c r="L12292" s="9">
        <v>14.4408515944959</v>
      </c>
      <c r="M12292" s="9">
        <v>17.366661370270101</v>
      </c>
      <c r="N12292" s="9">
        <v>30.9518878890783</v>
      </c>
      <c r="O12292" s="9">
        <v>53.570437187479499</v>
      </c>
      <c r="P12292" s="9">
        <v>34.249710960125597</v>
      </c>
      <c r="Q12292" s="9">
        <v>21.083078875408201</v>
      </c>
      <c r="R12292" s="9">
        <v>15.409579686551901</v>
      </c>
      <c r="S12292" s="9">
        <v>12.8308282047339</v>
      </c>
      <c r="T12292" s="9">
        <v>15.4703234695872</v>
      </c>
    </row>
    <row r="12293" spans="1:20" x14ac:dyDescent="0.35">
      <c r="A12293">
        <f t="shared" si="372"/>
        <v>12293</v>
      </c>
      <c r="B12293" s="3" t="s">
        <v>1037</v>
      </c>
      <c r="C12293" s="3" t="s">
        <v>86</v>
      </c>
      <c r="D12293" s="3" t="s">
        <v>38</v>
      </c>
      <c r="E12293">
        <v>2026</v>
      </c>
      <c r="F12293" s="3" t="str">
        <f t="shared" si="371"/>
        <v>RAQOut7-MILE2026</v>
      </c>
      <c r="G12293" s="9">
        <v>22.506342670843001</v>
      </c>
      <c r="H12293" s="9">
        <v>16.4496593485406</v>
      </c>
      <c r="I12293" s="9">
        <v>21.1158647695955</v>
      </c>
      <c r="J12293" s="9">
        <v>25.9933989569418</v>
      </c>
      <c r="K12293" s="9">
        <v>28.440367845681699</v>
      </c>
      <c r="L12293" s="9">
        <v>20.421580808435898</v>
      </c>
      <c r="M12293" s="9">
        <v>74.149651482988389</v>
      </c>
      <c r="N12293" s="9">
        <v>68.3572930415569</v>
      </c>
      <c r="O12293" s="9">
        <v>91.404696998595398</v>
      </c>
      <c r="P12293" s="9">
        <v>61.959683426258998</v>
      </c>
      <c r="Q12293" s="9">
        <v>23.5770294809174</v>
      </c>
      <c r="R12293" s="9">
        <v>18.022205434883599</v>
      </c>
      <c r="S12293" s="9">
        <v>15.495991713947401</v>
      </c>
      <c r="T12293" s="9">
        <v>19.3850356340856</v>
      </c>
    </row>
    <row r="12294" spans="1:20" x14ac:dyDescent="0.35">
      <c r="A12294">
        <f t="shared" si="372"/>
        <v>12294</v>
      </c>
      <c r="B12294" s="3" t="s">
        <v>1037</v>
      </c>
      <c r="C12294" s="3" t="s">
        <v>86</v>
      </c>
      <c r="D12294" s="3" t="s">
        <v>38</v>
      </c>
      <c r="E12294">
        <v>2027</v>
      </c>
      <c r="F12294" s="3" t="str">
        <f t="shared" si="371"/>
        <v>RAQOut7-MILE2027</v>
      </c>
      <c r="G12294" s="9">
        <v>24.915411569951502</v>
      </c>
      <c r="H12294" s="9">
        <v>27.865659374315399</v>
      </c>
      <c r="I12294" s="9">
        <v>33.798670534680902</v>
      </c>
      <c r="J12294" s="9">
        <v>34.2948059456225</v>
      </c>
      <c r="K12294" s="9">
        <v>23.529272304681601</v>
      </c>
      <c r="L12294" s="9">
        <v>24.699414386561099</v>
      </c>
      <c r="M12294" s="9">
        <v>58.839639876529098</v>
      </c>
      <c r="N12294" s="9">
        <v>73.306971291050004</v>
      </c>
      <c r="O12294" s="9">
        <v>114.227025838052</v>
      </c>
      <c r="P12294" s="9">
        <v>108.786963152529</v>
      </c>
      <c r="Q12294" s="9">
        <v>49.778977290930499</v>
      </c>
      <c r="R12294" s="9">
        <v>37.000184831049999</v>
      </c>
      <c r="S12294" s="9">
        <v>18.473326411866601</v>
      </c>
      <c r="T12294" s="9">
        <v>20.567675956534501</v>
      </c>
    </row>
    <row r="12295" spans="1:20" x14ac:dyDescent="0.35">
      <c r="A12295">
        <f t="shared" si="372"/>
        <v>12295</v>
      </c>
      <c r="B12295" s="3" t="s">
        <v>1037</v>
      </c>
      <c r="C12295" s="3" t="s">
        <v>86</v>
      </c>
      <c r="D12295" s="3" t="s">
        <v>38</v>
      </c>
      <c r="E12295">
        <v>2028</v>
      </c>
      <c r="F12295" s="3" t="str">
        <f t="shared" si="371"/>
        <v>RAQOut7-MILE2028</v>
      </c>
      <c r="G12295" s="9">
        <v>23.7947530774799</v>
      </c>
      <c r="H12295" s="9">
        <v>20.725362891135401</v>
      </c>
      <c r="I12295" s="9">
        <v>25.014941535678801</v>
      </c>
      <c r="J12295" s="9">
        <v>22.3179730446797</v>
      </c>
      <c r="K12295" s="9">
        <v>26.6188975580536</v>
      </c>
      <c r="L12295" s="9">
        <v>28.1257005105379</v>
      </c>
      <c r="M12295" s="9">
        <v>44.658274570554099</v>
      </c>
      <c r="N12295" s="9">
        <v>40.6582411522038</v>
      </c>
      <c r="O12295" s="9">
        <v>67.987065103743106</v>
      </c>
      <c r="P12295" s="9">
        <v>60.531737640518401</v>
      </c>
      <c r="Q12295" s="9">
        <v>22.910577407992601</v>
      </c>
      <c r="R12295" s="9">
        <v>14.9487507710625</v>
      </c>
      <c r="S12295" s="9">
        <v>14.170549924920699</v>
      </c>
      <c r="T12295" s="9">
        <v>20.231857256784401</v>
      </c>
    </row>
    <row r="12296" spans="1:20" x14ac:dyDescent="0.35">
      <c r="A12296">
        <f t="shared" si="372"/>
        <v>12296</v>
      </c>
      <c r="B12296" s="3" t="s">
        <v>1037</v>
      </c>
      <c r="C12296" s="3" t="s">
        <v>86</v>
      </c>
      <c r="D12296" s="3" t="s">
        <v>38</v>
      </c>
      <c r="E12296">
        <v>2029</v>
      </c>
      <c r="F12296" s="3" t="str">
        <f t="shared" si="371"/>
        <v>RAQOut7-MILE2029</v>
      </c>
      <c r="G12296" s="9">
        <v>25.122820874993</v>
      </c>
      <c r="H12296" s="9">
        <v>17.4878321963952</v>
      </c>
      <c r="I12296" s="9">
        <v>20.251566343843901</v>
      </c>
      <c r="J12296" s="9">
        <v>20.001635180223602</v>
      </c>
      <c r="K12296" s="9">
        <v>22.619564364752598</v>
      </c>
      <c r="L12296" s="9">
        <v>20.7455092854253</v>
      </c>
      <c r="M12296" s="9">
        <v>76.533579868334101</v>
      </c>
      <c r="N12296" s="9">
        <v>84.399995037302702</v>
      </c>
      <c r="O12296" s="9">
        <v>108.87739202106501</v>
      </c>
      <c r="P12296" s="9">
        <v>115.483508457789</v>
      </c>
      <c r="Q12296" s="9">
        <v>68.192764245133304</v>
      </c>
      <c r="R12296" s="9">
        <v>25.3747529099555</v>
      </c>
      <c r="S12296" s="9">
        <v>28.0346537221406</v>
      </c>
      <c r="T12296" s="9">
        <v>19.569123417697199</v>
      </c>
    </row>
    <row r="12297" spans="1:20" x14ac:dyDescent="0.35">
      <c r="A12297">
        <f t="shared" si="372"/>
        <v>12297</v>
      </c>
      <c r="B12297" s="3" t="s">
        <v>1037</v>
      </c>
      <c r="C12297" s="3" t="s">
        <v>95</v>
      </c>
      <c r="D12297" s="3" t="s">
        <v>38</v>
      </c>
      <c r="E12297">
        <v>2020</v>
      </c>
      <c r="F12297" s="3" t="str">
        <f t="shared" si="371"/>
        <v>RASpill7-MILE2020</v>
      </c>
      <c r="G12297" s="9">
        <v>0.417407372650201</v>
      </c>
      <c r="H12297" s="9">
        <v>0.67066363644291604</v>
      </c>
      <c r="I12297" s="9">
        <v>0.77001468291562503</v>
      </c>
      <c r="J12297" s="9">
        <v>4.1785774242441498</v>
      </c>
      <c r="K12297" s="9">
        <v>0.18266173784583301</v>
      </c>
      <c r="L12297" s="9">
        <v>0.88551674972960304</v>
      </c>
      <c r="M12297" s="9">
        <v>0.54519495941166596</v>
      </c>
      <c r="N12297" s="9">
        <v>1.4296988363194401</v>
      </c>
      <c r="O12297" s="9">
        <v>15.8521508210573</v>
      </c>
      <c r="P12297" s="9">
        <v>11.53767239604</v>
      </c>
      <c r="Q12297" s="9">
        <v>3.51639507674395</v>
      </c>
      <c r="R12297" s="9">
        <v>0.97699558645694407</v>
      </c>
      <c r="S12297" s="9">
        <v>1.07360137713828</v>
      </c>
      <c r="T12297" s="9">
        <v>0.52237982579270803</v>
      </c>
    </row>
    <row r="12298" spans="1:20" x14ac:dyDescent="0.35">
      <c r="A12298">
        <f t="shared" si="372"/>
        <v>12298</v>
      </c>
      <c r="B12298" s="3" t="s">
        <v>1037</v>
      </c>
      <c r="C12298" s="3" t="s">
        <v>95</v>
      </c>
      <c r="D12298" s="3" t="s">
        <v>38</v>
      </c>
      <c r="E12298">
        <v>2021</v>
      </c>
      <c r="F12298" s="3" t="str">
        <f t="shared" si="371"/>
        <v>RASpill7-MILE2021</v>
      </c>
      <c r="G12298" s="9">
        <v>0.61433591136034904</v>
      </c>
      <c r="H12298" s="9">
        <v>0.79816809864069405</v>
      </c>
      <c r="I12298" s="9">
        <v>2.3335355156263806</v>
      </c>
      <c r="J12298" s="9">
        <v>1.57591577439784</v>
      </c>
      <c r="K12298" s="9">
        <v>0.33581207605051999</v>
      </c>
      <c r="L12298" s="9">
        <v>2.0797067589021201</v>
      </c>
      <c r="M12298" s="9">
        <v>1.0765731467730499</v>
      </c>
      <c r="N12298" s="9">
        <v>3.4849799526986098</v>
      </c>
      <c r="O12298" s="9">
        <v>17.722643031554401</v>
      </c>
      <c r="P12298" s="9">
        <v>2.8524244953604101</v>
      </c>
      <c r="Q12298" s="9">
        <v>0.40659789875833302</v>
      </c>
      <c r="R12298" s="9">
        <v>0.48818388898416598</v>
      </c>
      <c r="S12298" s="9">
        <v>0.36121798948776002</v>
      </c>
      <c r="T12298" s="9">
        <v>2.6587159218336098</v>
      </c>
    </row>
    <row r="12299" spans="1:20" x14ac:dyDescent="0.35">
      <c r="A12299">
        <f t="shared" si="372"/>
        <v>12299</v>
      </c>
      <c r="B12299" s="3" t="s">
        <v>1037</v>
      </c>
      <c r="C12299" s="3" t="s">
        <v>95</v>
      </c>
      <c r="D12299" s="3" t="s">
        <v>38</v>
      </c>
      <c r="E12299">
        <v>2022</v>
      </c>
      <c r="F12299" s="3" t="str">
        <f t="shared" si="371"/>
        <v>RASpill7-MILE2022</v>
      </c>
      <c r="G12299" s="9">
        <v>1.2636460581278799</v>
      </c>
      <c r="H12299" s="9">
        <v>0.20885748133055501</v>
      </c>
      <c r="I12299" s="9">
        <v>2.4687710607061302</v>
      </c>
      <c r="J12299" s="9">
        <v>0.51920942427836003</v>
      </c>
      <c r="K12299" s="9">
        <v>8.0551349854166607E-2</v>
      </c>
      <c r="L12299" s="9">
        <v>0.306257634184946</v>
      </c>
      <c r="M12299" s="9">
        <v>1.6558836027805499</v>
      </c>
      <c r="N12299" s="9">
        <v>2.03409583426388</v>
      </c>
      <c r="O12299" s="9">
        <v>10.818109529575199</v>
      </c>
      <c r="P12299" s="9">
        <v>9.1598474611887077</v>
      </c>
      <c r="Q12299" s="9">
        <v>1.5644327504076001</v>
      </c>
      <c r="R12299" s="9">
        <v>0.43576964065638801</v>
      </c>
      <c r="S12299" s="9">
        <v>0.487424545854166</v>
      </c>
      <c r="T12299" s="9">
        <v>0.85272348904215201</v>
      </c>
    </row>
    <row r="12300" spans="1:20" x14ac:dyDescent="0.35">
      <c r="A12300">
        <f t="shared" si="372"/>
        <v>12300</v>
      </c>
      <c r="B12300" s="3" t="s">
        <v>1037</v>
      </c>
      <c r="C12300" s="3" t="s">
        <v>95</v>
      </c>
      <c r="D12300" s="3" t="s">
        <v>38</v>
      </c>
      <c r="E12300">
        <v>2023</v>
      </c>
      <c r="F12300" s="3" t="str">
        <f t="shared" si="371"/>
        <v>RASpill7-MILE2023</v>
      </c>
      <c r="G12300" s="9">
        <v>1.7694716176379699</v>
      </c>
      <c r="H12300" s="9">
        <v>0.38402628217430501</v>
      </c>
      <c r="I12300" s="9">
        <v>1.4425226751531901</v>
      </c>
      <c r="J12300" s="9">
        <v>0.93363487617345398</v>
      </c>
      <c r="K12300" s="9">
        <v>0.50313244239062505</v>
      </c>
      <c r="L12300" s="9">
        <v>1.74447589796995</v>
      </c>
      <c r="M12300" s="9">
        <v>0.84795966770277698</v>
      </c>
      <c r="N12300" s="9">
        <v>1.8884307784999901</v>
      </c>
      <c r="O12300" s="9">
        <v>10.5679854790134</v>
      </c>
      <c r="P12300" s="9">
        <v>2.8299048038678198</v>
      </c>
      <c r="Q12300" s="9">
        <v>1.4541856851911199</v>
      </c>
      <c r="R12300" s="9">
        <v>3.0175952694970798</v>
      </c>
      <c r="S12300" s="9">
        <v>0.29425681057773401</v>
      </c>
      <c r="T12300" s="9">
        <v>0.132851536757916</v>
      </c>
    </row>
    <row r="12301" spans="1:20" x14ac:dyDescent="0.35">
      <c r="A12301">
        <f t="shared" si="372"/>
        <v>12301</v>
      </c>
      <c r="B12301" s="3" t="s">
        <v>1037</v>
      </c>
      <c r="C12301" s="3" t="s">
        <v>95</v>
      </c>
      <c r="D12301" s="3" t="s">
        <v>38</v>
      </c>
      <c r="E12301">
        <v>2024</v>
      </c>
      <c r="F12301" s="3" t="str">
        <f t="shared" si="371"/>
        <v>RASpill7-MILE2024</v>
      </c>
      <c r="G12301" s="9">
        <v>1.40220807282076</v>
      </c>
      <c r="H12301" s="9">
        <v>0.98737876252696499</v>
      </c>
      <c r="I12301" s="9">
        <v>1.9519768260124</v>
      </c>
      <c r="J12301" s="9">
        <v>2.47287520888018</v>
      </c>
      <c r="K12301" s="9">
        <v>0.84546584730156205</v>
      </c>
      <c r="L12301" s="9">
        <v>0.43971600766935398</v>
      </c>
      <c r="M12301" s="9">
        <v>2.5052668985730504</v>
      </c>
      <c r="N12301" s="9">
        <v>2.74921251830555</v>
      </c>
      <c r="O12301" s="9">
        <v>2.8647782970502602</v>
      </c>
      <c r="P12301" s="9">
        <v>0.72531803762150304</v>
      </c>
      <c r="Q12301" s="9">
        <v>2.0591060564511801</v>
      </c>
      <c r="R12301" s="9">
        <v>0.202923300486958</v>
      </c>
      <c r="S12301" s="9">
        <v>2.35104631613541</v>
      </c>
      <c r="T12301" s="9">
        <v>0.26460113760888798</v>
      </c>
    </row>
    <row r="12302" spans="1:20" x14ac:dyDescent="0.35">
      <c r="A12302">
        <f t="shared" si="372"/>
        <v>12302</v>
      </c>
      <c r="B12302" s="3" t="s">
        <v>1037</v>
      </c>
      <c r="C12302" s="3" t="s">
        <v>95</v>
      </c>
      <c r="D12302" s="3" t="s">
        <v>38</v>
      </c>
      <c r="E12302">
        <v>2025</v>
      </c>
      <c r="F12302" s="3" t="str">
        <f t="shared" si="371"/>
        <v>RASpill7-MILE2025</v>
      </c>
      <c r="G12302" s="9">
        <v>2.1584755824469699</v>
      </c>
      <c r="H12302" s="9">
        <v>2.0362435419846499</v>
      </c>
      <c r="I12302" s="9">
        <v>0.82190369713423606</v>
      </c>
      <c r="J12302" s="9">
        <v>2.5977382338038302</v>
      </c>
      <c r="K12302" s="9">
        <v>2.93412579778489</v>
      </c>
      <c r="L12302" s="9">
        <v>0.52226791118118199</v>
      </c>
      <c r="M12302" s="9">
        <v>2.9351169418131899</v>
      </c>
      <c r="N12302" s="9">
        <v>2.4609700197901301</v>
      </c>
      <c r="O12302" s="9">
        <v>10.8226523510211</v>
      </c>
      <c r="P12302" s="9">
        <v>2.1754436626688798</v>
      </c>
      <c r="Q12302" s="9">
        <v>1.8682838890248601</v>
      </c>
      <c r="R12302" s="9">
        <v>1.5853638562105501</v>
      </c>
      <c r="S12302" s="9">
        <v>0.27543799887460901</v>
      </c>
      <c r="T12302" s="9">
        <v>0.226027065366666</v>
      </c>
    </row>
    <row r="12303" spans="1:20" x14ac:dyDescent="0.35">
      <c r="A12303">
        <f t="shared" si="372"/>
        <v>12303</v>
      </c>
      <c r="B12303" s="3" t="s">
        <v>1037</v>
      </c>
      <c r="C12303" s="3" t="s">
        <v>95</v>
      </c>
      <c r="D12303" s="3" t="s">
        <v>38</v>
      </c>
      <c r="E12303">
        <v>2026</v>
      </c>
      <c r="F12303" s="3" t="str">
        <f t="shared" si="371"/>
        <v>RASpill7-MILE2026</v>
      </c>
      <c r="G12303" s="9">
        <v>0.29179452403010703</v>
      </c>
      <c r="H12303" s="9">
        <v>0.66866389446678398</v>
      </c>
      <c r="I12303" s="9">
        <v>2.93462232777097</v>
      </c>
      <c r="J12303" s="9">
        <v>1.9657794259221699</v>
      </c>
      <c r="K12303" s="9">
        <v>0.352437609213541</v>
      </c>
      <c r="L12303" s="9">
        <v>0.88388928572244596</v>
      </c>
      <c r="M12303" s="9">
        <v>28.2395775073125</v>
      </c>
      <c r="N12303" s="9">
        <v>35.781627532544398</v>
      </c>
      <c r="O12303" s="9">
        <v>41.342336698301708</v>
      </c>
      <c r="P12303" s="9">
        <v>13.695626470497899</v>
      </c>
      <c r="Q12303" s="9">
        <v>1.3189366674797001</v>
      </c>
      <c r="R12303" s="9">
        <v>1.1317817415625</v>
      </c>
      <c r="S12303" s="9">
        <v>1.02712065235059</v>
      </c>
      <c r="T12303" s="9">
        <v>0.529900131008888</v>
      </c>
    </row>
    <row r="12304" spans="1:20" x14ac:dyDescent="0.35">
      <c r="A12304">
        <f t="shared" si="372"/>
        <v>12304</v>
      </c>
      <c r="B12304" s="3" t="s">
        <v>1037</v>
      </c>
      <c r="C12304" s="3" t="s">
        <v>95</v>
      </c>
      <c r="D12304" s="3" t="s">
        <v>38</v>
      </c>
      <c r="E12304">
        <v>2027</v>
      </c>
      <c r="F12304" s="3" t="str">
        <f t="shared" si="371"/>
        <v>RASpill7-MILE2027</v>
      </c>
      <c r="G12304" s="9">
        <v>1.53357926667486</v>
      </c>
      <c r="H12304" s="9">
        <v>0.39794598862083302</v>
      </c>
      <c r="I12304" s="9">
        <v>3.5365745202569401</v>
      </c>
      <c r="J12304" s="9">
        <v>1.5348979999744601</v>
      </c>
      <c r="K12304" s="9">
        <v>1.405862753179</v>
      </c>
      <c r="L12304" s="9">
        <v>0.74270089353024105</v>
      </c>
      <c r="M12304" s="9">
        <v>20.9788694521583</v>
      </c>
      <c r="N12304" s="9">
        <v>23.821741902174999</v>
      </c>
      <c r="O12304" s="9">
        <v>62.2777366150737</v>
      </c>
      <c r="P12304" s="9">
        <v>59.466254611322199</v>
      </c>
      <c r="Q12304" s="9">
        <v>10.992609332837</v>
      </c>
      <c r="R12304" s="9">
        <v>2.0053866815888801</v>
      </c>
      <c r="S12304" s="9">
        <v>1.12699481354505</v>
      </c>
      <c r="T12304" s="9">
        <v>0.85263669801527697</v>
      </c>
    </row>
    <row r="12305" spans="1:20" x14ac:dyDescent="0.35">
      <c r="A12305">
        <f t="shared" si="372"/>
        <v>12305</v>
      </c>
      <c r="B12305" s="3" t="s">
        <v>1037</v>
      </c>
      <c r="C12305" s="3" t="s">
        <v>95</v>
      </c>
      <c r="D12305" s="3" t="s">
        <v>38</v>
      </c>
      <c r="E12305">
        <v>2028</v>
      </c>
      <c r="F12305" s="3" t="str">
        <f t="shared" si="371"/>
        <v>RASpill7-MILE2028</v>
      </c>
      <c r="G12305" s="9">
        <v>1.42416696212997</v>
      </c>
      <c r="H12305" s="9">
        <v>0.40585512572062499</v>
      </c>
      <c r="I12305" s="9">
        <v>3.17638449805979</v>
      </c>
      <c r="J12305" s="9">
        <v>1.10217836609576</v>
      </c>
      <c r="K12305" s="9">
        <v>0.54601994272135401</v>
      </c>
      <c r="L12305" s="9">
        <v>0.25889098744522798</v>
      </c>
      <c r="M12305" s="9">
        <v>0.48438240384722198</v>
      </c>
      <c r="N12305" s="9">
        <v>3.6191812758431898</v>
      </c>
      <c r="O12305" s="9">
        <v>20.076277102255901</v>
      </c>
      <c r="P12305" s="9">
        <v>14.6496975103538</v>
      </c>
      <c r="Q12305" s="9">
        <v>1.1214267702966301</v>
      </c>
      <c r="R12305" s="9">
        <v>0.92809776058611104</v>
      </c>
      <c r="S12305" s="9">
        <v>0.67788844333528597</v>
      </c>
      <c r="T12305" s="9">
        <v>1.53368944045625</v>
      </c>
    </row>
    <row r="12306" spans="1:20" x14ac:dyDescent="0.35">
      <c r="A12306">
        <f t="shared" si="372"/>
        <v>12306</v>
      </c>
      <c r="B12306" s="3" t="s">
        <v>1037</v>
      </c>
      <c r="C12306" s="3" t="s">
        <v>95</v>
      </c>
      <c r="D12306" s="3" t="s">
        <v>38</v>
      </c>
      <c r="E12306">
        <v>2029</v>
      </c>
      <c r="F12306" s="3" t="str">
        <f t="shared" si="371"/>
        <v>RASpill7-MILE2029</v>
      </c>
      <c r="G12306" s="9">
        <v>0.93336759582770701</v>
      </c>
      <c r="H12306" s="9">
        <v>1.0987222289906999</v>
      </c>
      <c r="I12306" s="9">
        <v>2.4005095139672501</v>
      </c>
      <c r="J12306" s="9">
        <v>0.44885791115346702</v>
      </c>
      <c r="K12306" s="9">
        <v>9.37609729010416E-2</v>
      </c>
      <c r="L12306" s="9">
        <v>0.78288401406720398</v>
      </c>
      <c r="M12306" s="9">
        <v>47.862626138855603</v>
      </c>
      <c r="N12306" s="9">
        <v>36.855464490774999</v>
      </c>
      <c r="O12306" s="9">
        <v>57.438818317423198</v>
      </c>
      <c r="P12306" s="9">
        <v>65.819306715044107</v>
      </c>
      <c r="Q12306" s="9">
        <v>22.891192691689099</v>
      </c>
      <c r="R12306" s="9">
        <v>3.3691329406097199</v>
      </c>
      <c r="S12306" s="9">
        <v>0.14331646418359301</v>
      </c>
      <c r="T12306" s="9">
        <v>0.494471325478472</v>
      </c>
    </row>
    <row r="12307" spans="1:20" x14ac:dyDescent="0.35">
      <c r="A12307">
        <f t="shared" si="372"/>
        <v>12307</v>
      </c>
      <c r="B12307" s="3" t="s">
        <v>1037</v>
      </c>
      <c r="C12307" s="3" t="s">
        <v>77</v>
      </c>
      <c r="D12307" s="3" t="s">
        <v>38</v>
      </c>
      <c r="E12307">
        <v>2020</v>
      </c>
      <c r="F12307" s="3" t="str">
        <f t="shared" si="371"/>
        <v>RAGen7-MILE2020</v>
      </c>
      <c r="G12307" s="9">
        <v>366.76534220430102</v>
      </c>
      <c r="H12307" s="9">
        <v>283.14071116666599</v>
      </c>
      <c r="I12307" s="9">
        <v>260.63516525</v>
      </c>
      <c r="J12307" s="9">
        <v>326.34108544354802</v>
      </c>
      <c r="K12307" s="9">
        <v>281.99108882440402</v>
      </c>
      <c r="L12307" s="9">
        <v>311.02867979838697</v>
      </c>
      <c r="M12307" s="9">
        <v>405.50654719444401</v>
      </c>
      <c r="N12307" s="9">
        <v>463.0827175</v>
      </c>
      <c r="O12307" s="9">
        <v>696.87180821236495</v>
      </c>
      <c r="P12307" s="9">
        <v>719.89797833333296</v>
      </c>
      <c r="Q12307" s="9">
        <v>338.07747306720398</v>
      </c>
      <c r="R12307" s="9">
        <v>244.17596580555499</v>
      </c>
      <c r="S12307" s="9">
        <v>156.834652291666</v>
      </c>
      <c r="T12307" s="9">
        <v>291.308509666666</v>
      </c>
    </row>
    <row r="12308" spans="1:20" x14ac:dyDescent="0.35">
      <c r="A12308">
        <f t="shared" si="372"/>
        <v>12308</v>
      </c>
      <c r="B12308" s="3" t="s">
        <v>1037</v>
      </c>
      <c r="C12308" s="3" t="s">
        <v>77</v>
      </c>
      <c r="D12308" s="3" t="s">
        <v>38</v>
      </c>
      <c r="E12308">
        <v>2021</v>
      </c>
      <c r="F12308" s="3" t="str">
        <f t="shared" si="371"/>
        <v>RAGen7-MILE2021</v>
      </c>
      <c r="G12308" s="9">
        <v>370.10914773118202</v>
      </c>
      <c r="H12308" s="9">
        <v>370.65106137499998</v>
      </c>
      <c r="I12308" s="9">
        <v>451.20109055555503</v>
      </c>
      <c r="J12308" s="9">
        <v>361.75477720430098</v>
      </c>
      <c r="K12308" s="9">
        <v>295.69218758928503</v>
      </c>
      <c r="L12308" s="9">
        <v>292.90485630376298</v>
      </c>
      <c r="M12308" s="9">
        <v>519.33091319444395</v>
      </c>
      <c r="N12308" s="9">
        <v>648.51671527777705</v>
      </c>
      <c r="O12308" s="9">
        <v>794.25139193548296</v>
      </c>
      <c r="P12308" s="9">
        <v>558.78596400000004</v>
      </c>
      <c r="Q12308" s="9">
        <v>466.52661749999999</v>
      </c>
      <c r="R12308" s="9">
        <v>267.31679669444401</v>
      </c>
      <c r="S12308" s="9">
        <v>215.833965966145</v>
      </c>
      <c r="T12308" s="9">
        <v>224.348183833333</v>
      </c>
    </row>
    <row r="12309" spans="1:20" x14ac:dyDescent="0.35">
      <c r="A12309">
        <f t="shared" si="372"/>
        <v>12309</v>
      </c>
      <c r="B12309" s="3" t="s">
        <v>1037</v>
      </c>
      <c r="C12309" s="3" t="s">
        <v>77</v>
      </c>
      <c r="D12309" s="3" t="s">
        <v>38</v>
      </c>
      <c r="E12309">
        <v>2022</v>
      </c>
      <c r="F12309" s="3" t="str">
        <f t="shared" si="371"/>
        <v>RAGen7-MILE2022</v>
      </c>
      <c r="G12309" s="9">
        <v>314.881034650537</v>
      </c>
      <c r="H12309" s="9">
        <v>273.00372345833301</v>
      </c>
      <c r="I12309" s="9">
        <v>307.93425695833298</v>
      </c>
      <c r="J12309" s="9">
        <v>299.58863990591402</v>
      </c>
      <c r="K12309" s="9">
        <v>257.73158983630901</v>
      </c>
      <c r="L12309" s="9">
        <v>390.92830446102101</v>
      </c>
      <c r="M12309" s="9">
        <v>457.712398333333</v>
      </c>
      <c r="N12309" s="9">
        <v>679.72874222222197</v>
      </c>
      <c r="O12309" s="9">
        <v>772.65755013440798</v>
      </c>
      <c r="P12309" s="9">
        <v>469.16456502777697</v>
      </c>
      <c r="Q12309" s="9">
        <v>239.59381192204299</v>
      </c>
      <c r="R12309" s="9">
        <v>196.849728194444</v>
      </c>
      <c r="S12309" s="9">
        <v>147.59386729166599</v>
      </c>
      <c r="T12309" s="9">
        <v>276.050766486111</v>
      </c>
    </row>
    <row r="12310" spans="1:20" x14ac:dyDescent="0.35">
      <c r="A12310">
        <f t="shared" si="372"/>
        <v>12310</v>
      </c>
      <c r="B12310" s="3" t="s">
        <v>1037</v>
      </c>
      <c r="C12310" s="3" t="s">
        <v>77</v>
      </c>
      <c r="D12310" s="3" t="s">
        <v>38</v>
      </c>
      <c r="E12310">
        <v>2023</v>
      </c>
      <c r="F12310" s="3" t="str">
        <f t="shared" si="371"/>
        <v>RAGen7-MILE2023</v>
      </c>
      <c r="G12310" s="9">
        <v>337.79252505376297</v>
      </c>
      <c r="H12310" s="9">
        <v>234.35827011111101</v>
      </c>
      <c r="I12310" s="9">
        <v>258.08670774999899</v>
      </c>
      <c r="J12310" s="9">
        <v>278.12106060483802</v>
      </c>
      <c r="K12310" s="9">
        <v>250.62972492559501</v>
      </c>
      <c r="L12310" s="9">
        <v>377.77318915053701</v>
      </c>
      <c r="M12310" s="9">
        <v>659.15201777777702</v>
      </c>
      <c r="N12310" s="9">
        <v>590.34319749999997</v>
      </c>
      <c r="O12310" s="9">
        <v>771.77305470430099</v>
      </c>
      <c r="P12310" s="9">
        <v>433.120460066666</v>
      </c>
      <c r="Q12310" s="9">
        <v>276.45701384408602</v>
      </c>
      <c r="R12310" s="9">
        <v>222.28071911888799</v>
      </c>
      <c r="S12310" s="9">
        <v>160.49097005208299</v>
      </c>
      <c r="T12310" s="9">
        <v>182.10363231944399</v>
      </c>
    </row>
    <row r="12311" spans="1:20" x14ac:dyDescent="0.35">
      <c r="A12311">
        <f t="shared" si="372"/>
        <v>12311</v>
      </c>
      <c r="B12311" s="3" t="s">
        <v>1037</v>
      </c>
      <c r="C12311" s="3" t="s">
        <v>77</v>
      </c>
      <c r="D12311" s="3" t="s">
        <v>38</v>
      </c>
      <c r="E12311">
        <v>2024</v>
      </c>
      <c r="F12311" s="3" t="str">
        <f t="shared" si="371"/>
        <v>RAGen7-MILE2024</v>
      </c>
      <c r="G12311" s="9">
        <v>295.87109565860197</v>
      </c>
      <c r="H12311" s="9">
        <v>312.76104386111098</v>
      </c>
      <c r="I12311" s="9">
        <v>323.29977511944401</v>
      </c>
      <c r="J12311" s="9">
        <v>414.21788198924702</v>
      </c>
      <c r="K12311" s="9">
        <v>323.35057697023802</v>
      </c>
      <c r="L12311" s="9">
        <v>403.691631478494</v>
      </c>
      <c r="M12311" s="9">
        <v>707.67226138888896</v>
      </c>
      <c r="N12311" s="9">
        <v>571.61041694444395</v>
      </c>
      <c r="O12311" s="9">
        <v>687.80987688172002</v>
      </c>
      <c r="P12311" s="9">
        <v>275.30441036111102</v>
      </c>
      <c r="Q12311" s="9">
        <v>273.16079439516102</v>
      </c>
      <c r="R12311" s="9">
        <v>83.954007055555493</v>
      </c>
      <c r="S12311" s="9">
        <v>160.65929354166599</v>
      </c>
      <c r="T12311" s="9">
        <v>157.069883830555</v>
      </c>
    </row>
    <row r="12312" spans="1:20" x14ac:dyDescent="0.35">
      <c r="A12312">
        <f t="shared" si="372"/>
        <v>12312</v>
      </c>
      <c r="B12312" s="3" t="s">
        <v>1037</v>
      </c>
      <c r="C12312" s="3" t="s">
        <v>77</v>
      </c>
      <c r="D12312" s="3" t="s">
        <v>38</v>
      </c>
      <c r="E12312">
        <v>2025</v>
      </c>
      <c r="F12312" s="3" t="str">
        <f t="shared" si="371"/>
        <v>RAGen7-MILE2025</v>
      </c>
      <c r="G12312" s="9">
        <v>267.51675576612899</v>
      </c>
      <c r="H12312" s="9">
        <v>154.155220583333</v>
      </c>
      <c r="I12312" s="9">
        <v>116.07730790277699</v>
      </c>
      <c r="J12312" s="9">
        <v>178.239130994623</v>
      </c>
      <c r="K12312" s="9">
        <v>206.83861624851099</v>
      </c>
      <c r="L12312" s="9">
        <v>219.03404841397801</v>
      </c>
      <c r="M12312" s="9">
        <v>227.10647022222199</v>
      </c>
      <c r="N12312" s="9">
        <v>448.35599308333298</v>
      </c>
      <c r="O12312" s="9">
        <v>672.71331025537597</v>
      </c>
      <c r="P12312" s="9">
        <v>504.746381246944</v>
      </c>
      <c r="Q12312" s="9">
        <v>302.37947376612902</v>
      </c>
      <c r="R12312" s="9">
        <v>217.549020583333</v>
      </c>
      <c r="S12312" s="9">
        <v>197.581835182291</v>
      </c>
      <c r="T12312" s="9">
        <v>239.89653211111099</v>
      </c>
    </row>
    <row r="12313" spans="1:20" x14ac:dyDescent="0.35">
      <c r="A12313">
        <f t="shared" si="372"/>
        <v>12313</v>
      </c>
      <c r="B12313" s="3" t="s">
        <v>1037</v>
      </c>
      <c r="C12313" s="3" t="s">
        <v>77</v>
      </c>
      <c r="D12313" s="3" t="s">
        <v>38</v>
      </c>
      <c r="E12313">
        <v>2026</v>
      </c>
      <c r="F12313" s="3" t="str">
        <f t="shared" si="371"/>
        <v>RAGen7-MILE2026</v>
      </c>
      <c r="G12313" s="9">
        <v>349.58609131720402</v>
      </c>
      <c r="H12313" s="9">
        <v>248.34246516666599</v>
      </c>
      <c r="I12313" s="9">
        <v>286.1146875</v>
      </c>
      <c r="J12313" s="9">
        <v>378.11790856182699</v>
      </c>
      <c r="K12313" s="9">
        <v>442.014161130952</v>
      </c>
      <c r="L12313" s="9">
        <v>307.46090817204299</v>
      </c>
      <c r="M12313" s="9">
        <v>722.47753116666604</v>
      </c>
      <c r="N12313" s="9">
        <v>512.63667589166596</v>
      </c>
      <c r="O12313" s="9">
        <v>787.821181586021</v>
      </c>
      <c r="P12313" s="9">
        <v>759.52167722222202</v>
      </c>
      <c r="Q12313" s="9">
        <v>350.27134276881702</v>
      </c>
      <c r="R12313" s="9">
        <v>265.80133205555501</v>
      </c>
      <c r="S12313" s="9">
        <v>227.69379093750001</v>
      </c>
      <c r="T12313" s="9">
        <v>296.719562555555</v>
      </c>
    </row>
    <row r="12314" spans="1:20" x14ac:dyDescent="0.35">
      <c r="A12314">
        <f t="shared" si="372"/>
        <v>12314</v>
      </c>
      <c r="B12314" s="3" t="s">
        <v>1037</v>
      </c>
      <c r="C12314" s="3" t="s">
        <v>77</v>
      </c>
      <c r="D12314" s="3" t="s">
        <v>38</v>
      </c>
      <c r="E12314">
        <v>2027</v>
      </c>
      <c r="F12314" s="3" t="str">
        <f t="shared" si="371"/>
        <v>RAGen7-MILE2027</v>
      </c>
      <c r="G12314" s="9">
        <v>367.95536935483801</v>
      </c>
      <c r="H12314" s="9">
        <v>432.25402990277701</v>
      </c>
      <c r="I12314" s="9">
        <v>476.228656832083</v>
      </c>
      <c r="J12314" s="9">
        <v>515.53620389381695</v>
      </c>
      <c r="K12314" s="9">
        <v>348.15177526785698</v>
      </c>
      <c r="L12314" s="9">
        <v>377.00212401881703</v>
      </c>
      <c r="M12314" s="9">
        <v>595.80736686333296</v>
      </c>
      <c r="N12314" s="9">
        <v>778.73897222222195</v>
      </c>
      <c r="O12314" s="9">
        <v>817.51534583333296</v>
      </c>
      <c r="P12314" s="9">
        <v>776.14996930555503</v>
      </c>
      <c r="Q12314" s="9">
        <v>610.37331776881695</v>
      </c>
      <c r="R12314" s="9">
        <v>550.70609055555497</v>
      </c>
      <c r="S12314" s="9">
        <v>272.97588671875002</v>
      </c>
      <c r="T12314" s="9">
        <v>310.25174240277698</v>
      </c>
    </row>
    <row r="12315" spans="1:20" x14ac:dyDescent="0.35">
      <c r="A12315">
        <f t="shared" si="372"/>
        <v>12315</v>
      </c>
      <c r="B12315" s="3" t="s">
        <v>1037</v>
      </c>
      <c r="C12315" s="3" t="s">
        <v>77</v>
      </c>
      <c r="D12315" s="3" t="s">
        <v>38</v>
      </c>
      <c r="E12315">
        <v>2028</v>
      </c>
      <c r="F12315" s="3" t="str">
        <f t="shared" si="371"/>
        <v>RAGen7-MILE2028</v>
      </c>
      <c r="G12315" s="9">
        <v>352.04159190860202</v>
      </c>
      <c r="H12315" s="9">
        <v>319.76414179027699</v>
      </c>
      <c r="I12315" s="9">
        <v>343.66912591666602</v>
      </c>
      <c r="J12315" s="9">
        <v>333.86883424731099</v>
      </c>
      <c r="K12315" s="9">
        <v>410.30380214285702</v>
      </c>
      <c r="L12315" s="9">
        <v>438.53450414650501</v>
      </c>
      <c r="M12315" s="9">
        <v>695.15580222222195</v>
      </c>
      <c r="N12315" s="9">
        <v>582.87634966666599</v>
      </c>
      <c r="O12315" s="9">
        <v>753.96234233870905</v>
      </c>
      <c r="P12315" s="9">
        <v>722.03642104166602</v>
      </c>
      <c r="Q12315" s="9">
        <v>342.89170708333302</v>
      </c>
      <c r="R12315" s="9">
        <v>220.64033830555499</v>
      </c>
      <c r="S12315" s="9">
        <v>212.331400234375</v>
      </c>
      <c r="T12315" s="9">
        <v>294.24945554166601</v>
      </c>
    </row>
    <row r="12316" spans="1:20" x14ac:dyDescent="0.35">
      <c r="A12316">
        <f t="shared" si="372"/>
        <v>12316</v>
      </c>
      <c r="B12316" s="3" t="s">
        <v>1037</v>
      </c>
      <c r="C12316" s="3" t="s">
        <v>77</v>
      </c>
      <c r="D12316" s="3" t="s">
        <v>38</v>
      </c>
      <c r="E12316">
        <v>2029</v>
      </c>
      <c r="F12316" s="3" t="str">
        <f t="shared" si="371"/>
        <v>RAGen7-MILE2029</v>
      </c>
      <c r="G12316" s="9">
        <v>380.66468215053698</v>
      </c>
      <c r="H12316" s="9">
        <v>257.91226059722197</v>
      </c>
      <c r="I12316" s="9">
        <v>280.918633041666</v>
      </c>
      <c r="J12316" s="9">
        <v>307.69822283602099</v>
      </c>
      <c r="K12316" s="9">
        <v>354.48421083333301</v>
      </c>
      <c r="L12316" s="9">
        <v>314.14803169623599</v>
      </c>
      <c r="M12316" s="9">
        <v>451.18905150000001</v>
      </c>
      <c r="N12316" s="9">
        <v>748.19861583333295</v>
      </c>
      <c r="O12316" s="9">
        <v>809.47835215053703</v>
      </c>
      <c r="P12316" s="9">
        <v>781.55544486111103</v>
      </c>
      <c r="Q12316" s="9">
        <v>712.90171396666597</v>
      </c>
      <c r="R12316" s="9">
        <v>346.29815411111099</v>
      </c>
      <c r="S12316" s="9">
        <v>438.920497682291</v>
      </c>
      <c r="T12316" s="9">
        <v>300.174143758333</v>
      </c>
    </row>
    <row r="12317" spans="1:20" x14ac:dyDescent="0.35">
      <c r="A12317">
        <f t="shared" si="372"/>
        <v>12317</v>
      </c>
      <c r="B12317" s="3" t="s">
        <v>1037</v>
      </c>
      <c r="C12317" s="3" t="s">
        <v>75</v>
      </c>
      <c r="D12317" s="3" t="s">
        <v>35</v>
      </c>
      <c r="E12317">
        <v>2020</v>
      </c>
      <c r="F12317" s="3" t="str">
        <f t="shared" si="371"/>
        <v>RAElevALBENI2020</v>
      </c>
      <c r="G12317" s="9">
        <v>2053.4252625600002</v>
      </c>
      <c r="H12317" s="9">
        <v>2051.38458008</v>
      </c>
      <c r="I12317" s="9">
        <v>2051.2631889999998</v>
      </c>
      <c r="J12317" s="9">
        <v>2052.0702756400001</v>
      </c>
      <c r="K12317" s="9">
        <v>2050.2067585200002</v>
      </c>
      <c r="L12317" s="9">
        <v>2050.54796588</v>
      </c>
      <c r="M12317" s="9">
        <v>2052.9659449599999</v>
      </c>
      <c r="N12317" s="9">
        <v>2053.7566274000001</v>
      </c>
      <c r="O12317" s="9">
        <v>2060.4462601599998</v>
      </c>
      <c r="P12317" s="9">
        <v>2062.2868113999998</v>
      </c>
      <c r="Q12317" s="9">
        <v>2061.9390423599998</v>
      </c>
      <c r="R12317" s="9">
        <v>2062.1687011599902</v>
      </c>
      <c r="S12317" s="9">
        <v>2062.254003</v>
      </c>
      <c r="T12317" s="9">
        <v>2060.88917356</v>
      </c>
    </row>
    <row r="12318" spans="1:20" x14ac:dyDescent="0.35">
      <c r="A12318">
        <f t="shared" si="372"/>
        <v>12318</v>
      </c>
      <c r="B12318" s="3" t="s">
        <v>1037</v>
      </c>
      <c r="C12318" s="3" t="s">
        <v>75</v>
      </c>
      <c r="D12318" s="3" t="s">
        <v>35</v>
      </c>
      <c r="E12318">
        <v>2021</v>
      </c>
      <c r="F12318" s="3" t="str">
        <f t="shared" si="371"/>
        <v>RAElevALBENI2021</v>
      </c>
      <c r="G12318" s="9">
        <v>2053.2251313199999</v>
      </c>
      <c r="H12318" s="9">
        <v>2051.6962598800001</v>
      </c>
      <c r="I12318" s="9">
        <v>2051.2336614400001</v>
      </c>
      <c r="J12318" s="9">
        <v>2052.28681108</v>
      </c>
      <c r="K12318" s="9">
        <v>2051.9882546399999</v>
      </c>
      <c r="L12318" s="9">
        <v>2051.1221128799998</v>
      </c>
      <c r="M12318" s="9">
        <v>2052.9659449599999</v>
      </c>
      <c r="N12318" s="9">
        <v>2057.0079398399998</v>
      </c>
      <c r="O12318" s="9">
        <v>2061.4403546799999</v>
      </c>
      <c r="P12318" s="9">
        <v>2062.26712636</v>
      </c>
      <c r="Q12318" s="9">
        <v>2061.6011158399901</v>
      </c>
      <c r="R12318" s="9">
        <v>2061.68641768</v>
      </c>
      <c r="S12318" s="9">
        <v>2061.5420607199999</v>
      </c>
      <c r="T12318" s="9">
        <v>2060.88917356</v>
      </c>
    </row>
    <row r="12319" spans="1:20" x14ac:dyDescent="0.35">
      <c r="A12319">
        <f t="shared" si="372"/>
        <v>12319</v>
      </c>
      <c r="B12319" s="3" t="s">
        <v>1037</v>
      </c>
      <c r="C12319" s="3" t="s">
        <v>75</v>
      </c>
      <c r="D12319" s="3" t="s">
        <v>35</v>
      </c>
      <c r="E12319">
        <v>2022</v>
      </c>
      <c r="F12319" s="3" t="str">
        <f t="shared" si="371"/>
        <v>RAElevALBENI2022</v>
      </c>
      <c r="G12319" s="9">
        <v>2053.43182424</v>
      </c>
      <c r="H12319" s="9">
        <v>2051.6732940000002</v>
      </c>
      <c r="I12319" s="9">
        <v>2051.2336614400001</v>
      </c>
      <c r="J12319" s="9">
        <v>2051.1614829599998</v>
      </c>
      <c r="K12319" s="9">
        <v>2051.9193569999902</v>
      </c>
      <c r="L12319" s="9">
        <v>2051.0827427999998</v>
      </c>
      <c r="M12319" s="9">
        <v>2053.0315617599999</v>
      </c>
      <c r="N12319" s="9">
        <v>2055.6365487200001</v>
      </c>
      <c r="O12319" s="9">
        <v>2062.8379925200002</v>
      </c>
      <c r="P12319" s="9">
        <v>2062.6181762400001</v>
      </c>
      <c r="Q12319" s="9">
        <v>2062.2310371200001</v>
      </c>
      <c r="R12319" s="9">
        <v>2062.2441604800001</v>
      </c>
      <c r="S12319" s="9">
        <v>2062.0309058799999</v>
      </c>
      <c r="T12319" s="9">
        <v>2060.88917356</v>
      </c>
    </row>
    <row r="12320" spans="1:20" x14ac:dyDescent="0.35">
      <c r="A12320">
        <f t="shared" si="372"/>
        <v>12320</v>
      </c>
      <c r="B12320" s="3" t="s">
        <v>1037</v>
      </c>
      <c r="C12320" s="3" t="s">
        <v>75</v>
      </c>
      <c r="D12320" s="3" t="s">
        <v>35</v>
      </c>
      <c r="E12320">
        <v>2023</v>
      </c>
      <c r="F12320" s="3" t="str">
        <f t="shared" si="371"/>
        <v>RAElevALBENI2023</v>
      </c>
      <c r="G12320" s="9">
        <v>2053.36948828</v>
      </c>
      <c r="H12320" s="9">
        <v>2051.6109580399998</v>
      </c>
      <c r="I12320" s="9">
        <v>2051.2336614400001</v>
      </c>
      <c r="J12320" s="9">
        <v>2051.4797244400002</v>
      </c>
      <c r="K12320" s="9">
        <v>2050.9121391200001</v>
      </c>
      <c r="L12320" s="9">
        <v>2050.62670604</v>
      </c>
      <c r="M12320" s="9">
        <v>2053.4022966799998</v>
      </c>
      <c r="N12320" s="9">
        <v>2056.4042652799999</v>
      </c>
      <c r="O12320" s="9">
        <v>2061.0400921999999</v>
      </c>
      <c r="P12320" s="9">
        <v>2062.5394360800001</v>
      </c>
      <c r="Q12320" s="9">
        <v>2061.7717195199998</v>
      </c>
      <c r="R12320" s="9">
        <v>2061.9390423599998</v>
      </c>
      <c r="S12320" s="9">
        <v>2061.8603022000002</v>
      </c>
      <c r="T12320" s="9">
        <v>2060.88917356</v>
      </c>
    </row>
    <row r="12321" spans="1:20" x14ac:dyDescent="0.35">
      <c r="A12321">
        <f t="shared" si="372"/>
        <v>12321</v>
      </c>
      <c r="B12321" s="3" t="s">
        <v>1037</v>
      </c>
      <c r="C12321" s="3" t="s">
        <v>75</v>
      </c>
      <c r="D12321" s="3" t="s">
        <v>35</v>
      </c>
      <c r="E12321">
        <v>2024</v>
      </c>
      <c r="F12321" s="3" t="str">
        <f t="shared" si="371"/>
        <v>RAElevALBENI2024</v>
      </c>
      <c r="G12321" s="9">
        <v>2053.6089895999999</v>
      </c>
      <c r="H12321" s="9">
        <v>2051.43707352</v>
      </c>
      <c r="I12321" s="9">
        <v>2051.2336614400001</v>
      </c>
      <c r="J12321" s="9">
        <v>2051.4797244400002</v>
      </c>
      <c r="K12321" s="9">
        <v>2052.0866798399902</v>
      </c>
      <c r="L12321" s="9">
        <v>2051.3124016000002</v>
      </c>
      <c r="M12321" s="9">
        <v>2054.6719817600001</v>
      </c>
      <c r="N12321" s="9">
        <v>2055.2789371599902</v>
      </c>
      <c r="O12321" s="9">
        <v>2059.4685698399999</v>
      </c>
      <c r="P12321" s="9">
        <v>2062.3524281999998</v>
      </c>
      <c r="Q12321" s="9">
        <v>2061.93248068</v>
      </c>
      <c r="R12321" s="9">
        <v>2062.0177825199999</v>
      </c>
      <c r="S12321" s="9">
        <v>2061.99481664</v>
      </c>
      <c r="T12321" s="9">
        <v>2060.88917356</v>
      </c>
    </row>
    <row r="12322" spans="1:20" x14ac:dyDescent="0.35">
      <c r="A12322">
        <f t="shared" si="372"/>
        <v>12322</v>
      </c>
      <c r="B12322" s="3" t="s">
        <v>1037</v>
      </c>
      <c r="C12322" s="3" t="s">
        <v>75</v>
      </c>
      <c r="D12322" s="3" t="s">
        <v>35</v>
      </c>
      <c r="E12322">
        <v>2025</v>
      </c>
      <c r="F12322" s="3" t="str">
        <f t="shared" si="371"/>
        <v>RAElevALBENI2025</v>
      </c>
      <c r="G12322" s="9">
        <v>2053.31699484</v>
      </c>
      <c r="H12322" s="9">
        <v>2051.3550525199998</v>
      </c>
      <c r="I12322" s="9">
        <v>2051.2631889999998</v>
      </c>
      <c r="J12322" s="9">
        <v>2051.4009842800001</v>
      </c>
      <c r="K12322" s="9">
        <v>2051.0499344</v>
      </c>
      <c r="L12322" s="9">
        <v>2051.17788716</v>
      </c>
      <c r="M12322" s="9">
        <v>2053.0315617599999</v>
      </c>
      <c r="N12322" s="9">
        <v>2053.5925853999902</v>
      </c>
      <c r="O12322" s="9">
        <v>2057.8904858000001</v>
      </c>
      <c r="P12322" s="9">
        <v>2062.11292688</v>
      </c>
      <c r="Q12322" s="9">
        <v>2062.1687011599902</v>
      </c>
      <c r="R12322" s="9">
        <v>2061.8340554800002</v>
      </c>
      <c r="S12322" s="9">
        <v>2061.2533468000001</v>
      </c>
      <c r="T12322" s="9">
        <v>2060.88917356</v>
      </c>
    </row>
    <row r="12323" spans="1:20" x14ac:dyDescent="0.35">
      <c r="A12323">
        <f t="shared" si="372"/>
        <v>12323</v>
      </c>
      <c r="B12323" s="3" t="s">
        <v>1037</v>
      </c>
      <c r="C12323" s="3" t="s">
        <v>75</v>
      </c>
      <c r="D12323" s="3" t="s">
        <v>35</v>
      </c>
      <c r="E12323">
        <v>2026</v>
      </c>
      <c r="F12323" s="3" t="str">
        <f t="shared" si="371"/>
        <v>RAElevALBENI2026</v>
      </c>
      <c r="G12323" s="9">
        <v>2052.6641076800001</v>
      </c>
      <c r="H12323" s="9">
        <v>2051.3812992399999</v>
      </c>
      <c r="I12323" s="9">
        <v>2051.2336614400001</v>
      </c>
      <c r="J12323" s="9">
        <v>2052.2900919200001</v>
      </c>
      <c r="K12323" s="9">
        <v>2051.3255249600002</v>
      </c>
      <c r="L12323" s="9">
        <v>2056.4961288</v>
      </c>
      <c r="M12323" s="9">
        <v>2058.0643703199999</v>
      </c>
      <c r="N12323" s="9">
        <v>2061.9882549600002</v>
      </c>
      <c r="O12323" s="9">
        <v>2062.1424544400002</v>
      </c>
      <c r="P12323" s="9">
        <v>2062.2343179599902</v>
      </c>
      <c r="Q12323" s="9">
        <v>2062.8117458000002</v>
      </c>
      <c r="R12323" s="9">
        <v>2062.56240196</v>
      </c>
      <c r="S12323" s="9">
        <v>2062.2343179599902</v>
      </c>
      <c r="T12323" s="9">
        <v>2060.88917356</v>
      </c>
    </row>
    <row r="12324" spans="1:20" x14ac:dyDescent="0.35">
      <c r="A12324">
        <f t="shared" si="372"/>
        <v>12324</v>
      </c>
      <c r="B12324" s="3" t="s">
        <v>1037</v>
      </c>
      <c r="C12324" s="3" t="s">
        <v>75</v>
      </c>
      <c r="D12324" s="3" t="s">
        <v>35</v>
      </c>
      <c r="E12324">
        <v>2027</v>
      </c>
      <c r="F12324" s="3" t="str">
        <f t="shared" si="371"/>
        <v>RAElevALBENI2027</v>
      </c>
      <c r="G12324" s="9">
        <v>2053.41870088</v>
      </c>
      <c r="H12324" s="9">
        <v>2050.8694882</v>
      </c>
      <c r="I12324" s="9">
        <v>2054.29468516</v>
      </c>
      <c r="J12324" s="9">
        <v>2052.3917979600001</v>
      </c>
      <c r="K12324" s="9">
        <v>2051.9291995200001</v>
      </c>
      <c r="L12324" s="9">
        <v>2057.63129944</v>
      </c>
      <c r="M12324" s="9">
        <v>2057.6214569200001</v>
      </c>
      <c r="N12324" s="9">
        <v>2061.1221132000001</v>
      </c>
      <c r="O12324" s="9">
        <v>2064.12080096</v>
      </c>
      <c r="P12324" s="9">
        <v>2061.4534780399999</v>
      </c>
      <c r="Q12324" s="9">
        <v>2062.00794</v>
      </c>
      <c r="R12324" s="9">
        <v>2061.7553153200001</v>
      </c>
      <c r="S12324" s="9">
        <v>2061.3320869599902</v>
      </c>
      <c r="T12324" s="9">
        <v>2060.88917356</v>
      </c>
    </row>
    <row r="12325" spans="1:20" x14ac:dyDescent="0.35">
      <c r="A12325">
        <f t="shared" si="372"/>
        <v>12325</v>
      </c>
      <c r="B12325" s="3" t="s">
        <v>1037</v>
      </c>
      <c r="C12325" s="3" t="s">
        <v>75</v>
      </c>
      <c r="D12325" s="3" t="s">
        <v>35</v>
      </c>
      <c r="E12325">
        <v>2028</v>
      </c>
      <c r="F12325" s="3" t="str">
        <f t="shared" si="371"/>
        <v>RAElevALBENI2028</v>
      </c>
      <c r="G12325" s="9">
        <v>2053.2940289600001</v>
      </c>
      <c r="H12325" s="9">
        <v>2050.9547900399998</v>
      </c>
      <c r="I12325" s="9">
        <v>2051.2336614400001</v>
      </c>
      <c r="J12325" s="9">
        <v>2051.2992782400001</v>
      </c>
      <c r="K12325" s="9">
        <v>2050.9416666799998</v>
      </c>
      <c r="L12325" s="9">
        <v>2052.6116142399901</v>
      </c>
      <c r="M12325" s="9">
        <v>2053.9666011599902</v>
      </c>
      <c r="N12325" s="9">
        <v>2057.65754616</v>
      </c>
      <c r="O12325" s="9">
        <v>2062.56240196</v>
      </c>
      <c r="P12325" s="9">
        <v>2062.28024972</v>
      </c>
      <c r="Q12325" s="9">
        <v>2062.5591211199999</v>
      </c>
      <c r="R12325" s="9">
        <v>2062.5656827999901</v>
      </c>
      <c r="S12325" s="9">
        <v>2062.1030843600001</v>
      </c>
      <c r="T12325" s="9">
        <v>2060.88917356</v>
      </c>
    </row>
    <row r="12326" spans="1:20" x14ac:dyDescent="0.35">
      <c r="A12326">
        <f t="shared" si="372"/>
        <v>12326</v>
      </c>
      <c r="B12326" s="3" t="s">
        <v>1037</v>
      </c>
      <c r="C12326" s="3" t="s">
        <v>75</v>
      </c>
      <c r="D12326" s="3" t="s">
        <v>35</v>
      </c>
      <c r="E12326">
        <v>2029</v>
      </c>
      <c r="F12326" s="3" t="str">
        <f t="shared" si="371"/>
        <v>RAElevALBENI2029</v>
      </c>
      <c r="G12326" s="9">
        <v>2053.3990158399902</v>
      </c>
      <c r="H12326" s="9">
        <v>2051.38458008</v>
      </c>
      <c r="I12326" s="9">
        <v>2051.2336614400001</v>
      </c>
      <c r="J12326" s="9">
        <v>2051.4009842800001</v>
      </c>
      <c r="K12326" s="9">
        <v>2051.37145672</v>
      </c>
      <c r="L12326" s="9">
        <v>2053.1529528400001</v>
      </c>
      <c r="M12326" s="9">
        <v>2060.3806433599998</v>
      </c>
      <c r="N12326" s="9">
        <v>2060.8104334</v>
      </c>
      <c r="O12326" s="9">
        <v>2064.3373363999999</v>
      </c>
      <c r="P12326" s="9">
        <v>2061.2402234399901</v>
      </c>
      <c r="Q12326" s="9">
        <v>2062.6345804399998</v>
      </c>
      <c r="R12326" s="9">
        <v>2062.6641079999999</v>
      </c>
      <c r="S12326" s="9">
        <v>2061.6536092800002</v>
      </c>
      <c r="T12326" s="9">
        <v>2060.88917356</v>
      </c>
    </row>
    <row r="12327" spans="1:20" x14ac:dyDescent="0.35">
      <c r="A12327">
        <f t="shared" si="372"/>
        <v>12327</v>
      </c>
      <c r="B12327" s="3" t="s">
        <v>1037</v>
      </c>
      <c r="C12327" s="3" t="s">
        <v>86</v>
      </c>
      <c r="D12327" s="3" t="s">
        <v>35</v>
      </c>
      <c r="E12327">
        <v>2020</v>
      </c>
      <c r="F12327" s="3" t="str">
        <f t="shared" si="371"/>
        <v>RAQOutALBENI2020</v>
      </c>
      <c r="G12327" s="9">
        <v>24.7366958918935</v>
      </c>
      <c r="H12327" s="9">
        <v>17.038450611870601</v>
      </c>
      <c r="I12327" s="9">
        <v>15.5631920892646</v>
      </c>
      <c r="J12327" s="9">
        <v>19.9451599153366</v>
      </c>
      <c r="K12327" s="9">
        <v>17.130272380629599</v>
      </c>
      <c r="L12327" s="9">
        <v>21.516016805541799</v>
      </c>
      <c r="M12327" s="9">
        <v>17.444526790852699</v>
      </c>
      <c r="N12327" s="9">
        <v>29.098570147036199</v>
      </c>
      <c r="O12327" s="9">
        <v>55.2695804303426</v>
      </c>
      <c r="P12327" s="9">
        <v>54.962490517774498</v>
      </c>
      <c r="Q12327" s="9">
        <v>18.1111772987941</v>
      </c>
      <c r="R12327" s="9">
        <v>13.346708895996301</v>
      </c>
      <c r="S12327" s="9">
        <v>8.6135499278089807</v>
      </c>
      <c r="T12327" s="9">
        <v>17.697876199291699</v>
      </c>
    </row>
    <row r="12328" spans="1:20" x14ac:dyDescent="0.35">
      <c r="A12328">
        <f t="shared" si="372"/>
        <v>12328</v>
      </c>
      <c r="B12328" s="3" t="s">
        <v>1037</v>
      </c>
      <c r="C12328" s="3" t="s">
        <v>86</v>
      </c>
      <c r="D12328" s="3" t="s">
        <v>35</v>
      </c>
      <c r="E12328">
        <v>2021</v>
      </c>
      <c r="F12328" s="3" t="str">
        <f t="shared" si="371"/>
        <v>RAQOutALBENI2021</v>
      </c>
      <c r="G12328" s="9">
        <v>24.9190333695521</v>
      </c>
      <c r="H12328" s="9">
        <v>23.460449338810999</v>
      </c>
      <c r="I12328" s="9">
        <v>27.1775932077581</v>
      </c>
      <c r="J12328" s="9">
        <v>22.179855062949397</v>
      </c>
      <c r="K12328" s="9">
        <v>17.968088107647901</v>
      </c>
      <c r="L12328" s="9">
        <v>19.314661129471698</v>
      </c>
      <c r="M12328" s="9">
        <v>25.148375557065801</v>
      </c>
      <c r="N12328" s="9">
        <v>40.689143997144001</v>
      </c>
      <c r="O12328" s="9">
        <v>59.694347495174299</v>
      </c>
      <c r="P12328" s="9">
        <v>35.692391642824099</v>
      </c>
      <c r="Q12328" s="9">
        <v>26.061962315072499</v>
      </c>
      <c r="R12328" s="9">
        <v>15.533594098181</v>
      </c>
      <c r="S12328" s="9">
        <v>12.2966706838937</v>
      </c>
      <c r="T12328" s="9">
        <v>13.3614031336224</v>
      </c>
    </row>
    <row r="12329" spans="1:20" x14ac:dyDescent="0.35">
      <c r="A12329">
        <f t="shared" si="372"/>
        <v>12329</v>
      </c>
      <c r="B12329" s="3" t="s">
        <v>1037</v>
      </c>
      <c r="C12329" s="3" t="s">
        <v>86</v>
      </c>
      <c r="D12329" s="3" t="s">
        <v>35</v>
      </c>
      <c r="E12329">
        <v>2022</v>
      </c>
      <c r="F12329" s="3" t="str">
        <f t="shared" si="371"/>
        <v>RAQOutALBENI2022</v>
      </c>
      <c r="G12329" s="9">
        <v>22.4942837645449</v>
      </c>
      <c r="H12329" s="9">
        <v>17.2530957596632</v>
      </c>
      <c r="I12329" s="9">
        <v>18.0132796647198</v>
      </c>
      <c r="J12329" s="9">
        <v>18.6659125631157</v>
      </c>
      <c r="K12329" s="9">
        <v>16.622986566314001</v>
      </c>
      <c r="L12329" s="9">
        <v>24.4009618505841</v>
      </c>
      <c r="M12329" s="9">
        <v>24.919951693059296</v>
      </c>
      <c r="N12329" s="9">
        <v>39.8308833696831</v>
      </c>
      <c r="O12329" s="9">
        <v>53.764807827038503</v>
      </c>
      <c r="P12329" s="9">
        <v>37.253312223256103</v>
      </c>
      <c r="Q12329" s="9">
        <v>12.689113545557801</v>
      </c>
      <c r="R12329" s="9">
        <v>11.555432492000801</v>
      </c>
      <c r="S12329" s="9">
        <v>10.135311521930699</v>
      </c>
      <c r="T12329" s="9">
        <v>15.0985151258107</v>
      </c>
    </row>
    <row r="12330" spans="1:20" x14ac:dyDescent="0.35">
      <c r="A12330">
        <f t="shared" si="372"/>
        <v>12330</v>
      </c>
      <c r="B12330" s="3" t="s">
        <v>1037</v>
      </c>
      <c r="C12330" s="3" t="s">
        <v>86</v>
      </c>
      <c r="D12330" s="3" t="s">
        <v>35</v>
      </c>
      <c r="E12330">
        <v>2023</v>
      </c>
      <c r="F12330" s="3" t="str">
        <f t="shared" si="371"/>
        <v>RAQOutALBENI2023</v>
      </c>
      <c r="G12330" s="9">
        <v>23.1149025737733</v>
      </c>
      <c r="H12330" s="9">
        <v>14.6933067663574</v>
      </c>
      <c r="I12330" s="9">
        <v>16.421223165988199</v>
      </c>
      <c r="J12330" s="9">
        <v>17.229996473481801</v>
      </c>
      <c r="K12330" s="9">
        <v>17.520842474146299</v>
      </c>
      <c r="L12330" s="9">
        <v>24.801620860442899</v>
      </c>
      <c r="M12330" s="9">
        <v>31.714966101224501</v>
      </c>
      <c r="N12330" s="9">
        <v>40.126517153495698</v>
      </c>
      <c r="O12330" s="9">
        <v>50.661308112886999</v>
      </c>
      <c r="P12330" s="9">
        <v>26.758619018141999</v>
      </c>
      <c r="Q12330" s="9">
        <v>14.934621344463199</v>
      </c>
      <c r="R12330" s="9">
        <v>14.398982604789699</v>
      </c>
      <c r="S12330" s="9">
        <v>9.8427000663562598</v>
      </c>
      <c r="T12330" s="9">
        <v>10.5088928069693</v>
      </c>
    </row>
    <row r="12331" spans="1:20" x14ac:dyDescent="0.35">
      <c r="A12331">
        <f t="shared" si="372"/>
        <v>12331</v>
      </c>
      <c r="B12331" s="3" t="s">
        <v>1037</v>
      </c>
      <c r="C12331" s="3" t="s">
        <v>86</v>
      </c>
      <c r="D12331" s="3" t="s">
        <v>35</v>
      </c>
      <c r="E12331">
        <v>2024</v>
      </c>
      <c r="F12331" s="3" t="str">
        <f t="shared" si="371"/>
        <v>RAQOutALBENI2024</v>
      </c>
      <c r="G12331" s="9">
        <v>20.5714023534692</v>
      </c>
      <c r="H12331" s="9">
        <v>19.18293128477</v>
      </c>
      <c r="I12331" s="9">
        <v>19.858222594840001</v>
      </c>
      <c r="J12331" s="9">
        <v>25.774533374857299</v>
      </c>
      <c r="K12331" s="9">
        <v>19.903306997597301</v>
      </c>
      <c r="L12331" s="9">
        <v>26.620413015672899</v>
      </c>
      <c r="M12331" s="9">
        <v>36.323435836428601</v>
      </c>
      <c r="N12331" s="9">
        <v>38.097489626991603</v>
      </c>
      <c r="O12331" s="9">
        <v>42.902637726154801</v>
      </c>
      <c r="P12331" s="9">
        <v>16.628155575461999</v>
      </c>
      <c r="Q12331" s="9">
        <v>14.552567158340199</v>
      </c>
      <c r="R12331" s="9">
        <v>6.2025531307580497</v>
      </c>
      <c r="S12331" s="9">
        <v>9.4904073971154901</v>
      </c>
      <c r="T12331" s="9">
        <v>9.4878886797286093</v>
      </c>
    </row>
    <row r="12332" spans="1:20" x14ac:dyDescent="0.35">
      <c r="A12332">
        <f t="shared" si="372"/>
        <v>12332</v>
      </c>
      <c r="B12332" s="3" t="s">
        <v>1037</v>
      </c>
      <c r="C12332" s="3" t="s">
        <v>86</v>
      </c>
      <c r="D12332" s="3" t="s">
        <v>35</v>
      </c>
      <c r="E12332">
        <v>2025</v>
      </c>
      <c r="F12332" s="3" t="str">
        <f t="shared" si="371"/>
        <v>RAQOutALBENI2025</v>
      </c>
      <c r="G12332" s="9">
        <v>19.1790163964579</v>
      </c>
      <c r="H12332" s="9">
        <v>10.470389759666499</v>
      </c>
      <c r="I12332" s="9">
        <v>7.3607367287211201</v>
      </c>
      <c r="J12332" s="9">
        <v>12.201336311551698</v>
      </c>
      <c r="K12332" s="9">
        <v>13.381344100604499</v>
      </c>
      <c r="L12332" s="9">
        <v>14.449076667939799</v>
      </c>
      <c r="M12332" s="9">
        <v>11.2422480233106</v>
      </c>
      <c r="N12332" s="9">
        <v>27.438105768899501</v>
      </c>
      <c r="O12332" s="9">
        <v>51.160473676829398</v>
      </c>
      <c r="P12332" s="9">
        <v>29.519545402268999</v>
      </c>
      <c r="Q12332" s="9">
        <v>17.0493686740237</v>
      </c>
      <c r="R12332" s="9">
        <v>12.597489700488101</v>
      </c>
      <c r="S12332" s="9">
        <v>12.3081939647151</v>
      </c>
      <c r="T12332" s="9">
        <v>14.209643695707101</v>
      </c>
    </row>
    <row r="12333" spans="1:20" x14ac:dyDescent="0.35">
      <c r="A12333">
        <f t="shared" si="372"/>
        <v>12333</v>
      </c>
      <c r="B12333" s="3" t="s">
        <v>1037</v>
      </c>
      <c r="C12333" s="3" t="s">
        <v>86</v>
      </c>
      <c r="D12333" s="3" t="s">
        <v>35</v>
      </c>
      <c r="E12333">
        <v>2026</v>
      </c>
      <c r="F12333" s="3" t="str">
        <f t="shared" si="371"/>
        <v>RAQOutALBENI2026</v>
      </c>
      <c r="G12333" s="9">
        <v>23.280645345582101</v>
      </c>
      <c r="H12333" s="9">
        <v>15.988184596927001</v>
      </c>
      <c r="I12333" s="9">
        <v>16.233552069680002</v>
      </c>
      <c r="J12333" s="9">
        <v>24.346964299007901</v>
      </c>
      <c r="K12333" s="9">
        <v>26.436858372682199</v>
      </c>
      <c r="L12333" s="9">
        <v>23.225021152686399</v>
      </c>
      <c r="M12333" s="9">
        <v>61.201951099783599</v>
      </c>
      <c r="N12333" s="9">
        <v>68.872669186249396</v>
      </c>
      <c r="O12333" s="9">
        <v>88.218666015999204</v>
      </c>
      <c r="P12333" s="9">
        <v>56.586904072571201</v>
      </c>
      <c r="Q12333" s="9">
        <v>20.702170555090198</v>
      </c>
      <c r="R12333" s="9">
        <v>16.1838870455441</v>
      </c>
      <c r="S12333" s="9">
        <v>13.539547567329</v>
      </c>
      <c r="T12333" s="9">
        <v>16.586193419004399</v>
      </c>
    </row>
    <row r="12334" spans="1:20" x14ac:dyDescent="0.35">
      <c r="A12334">
        <f t="shared" si="372"/>
        <v>12334</v>
      </c>
      <c r="B12334" s="3" t="s">
        <v>1037</v>
      </c>
      <c r="C12334" s="3" t="s">
        <v>86</v>
      </c>
      <c r="D12334" s="3" t="s">
        <v>35</v>
      </c>
      <c r="E12334">
        <v>2027</v>
      </c>
      <c r="F12334" s="3" t="str">
        <f t="shared" si="371"/>
        <v>RAQOutALBENI2027</v>
      </c>
      <c r="G12334" s="9">
        <v>25.1039173306932</v>
      </c>
      <c r="H12334" s="9">
        <v>25.179250705530499</v>
      </c>
      <c r="I12334" s="9">
        <v>30.030427547672399</v>
      </c>
      <c r="J12334" s="9">
        <v>33.126207466911403</v>
      </c>
      <c r="K12334" s="9">
        <v>21.1577347723244</v>
      </c>
      <c r="L12334" s="9">
        <v>24.000712697406801</v>
      </c>
      <c r="M12334" s="9">
        <v>62.3721053082973</v>
      </c>
      <c r="N12334" s="9">
        <v>72.183114729897497</v>
      </c>
      <c r="O12334" s="9">
        <v>106.406978183052</v>
      </c>
      <c r="P12334" s="9">
        <v>103.0641106268</v>
      </c>
      <c r="Q12334" s="9">
        <v>43.161332631809202</v>
      </c>
      <c r="R12334" s="9">
        <v>33.260515199593797</v>
      </c>
      <c r="S12334" s="9">
        <v>17.552936535675201</v>
      </c>
      <c r="T12334" s="9">
        <v>17.192719907573998</v>
      </c>
    </row>
    <row r="12335" spans="1:20" x14ac:dyDescent="0.35">
      <c r="A12335">
        <f t="shared" si="372"/>
        <v>12335</v>
      </c>
      <c r="B12335" s="3" t="s">
        <v>1037</v>
      </c>
      <c r="C12335" s="3" t="s">
        <v>86</v>
      </c>
      <c r="D12335" s="3" t="s">
        <v>35</v>
      </c>
      <c r="E12335">
        <v>2028</v>
      </c>
      <c r="F12335" s="3" t="str">
        <f t="shared" si="371"/>
        <v>RAQOutALBENI2028</v>
      </c>
      <c r="G12335" s="9">
        <v>23.800178545137701</v>
      </c>
      <c r="H12335" s="9">
        <v>19.608256575438102</v>
      </c>
      <c r="I12335" s="9">
        <v>19.504581611032599</v>
      </c>
      <c r="J12335" s="9">
        <v>21.691187378780899</v>
      </c>
      <c r="K12335" s="9">
        <v>25.085825657654102</v>
      </c>
      <c r="L12335" s="9">
        <v>28.295508594535701</v>
      </c>
      <c r="M12335" s="9">
        <v>37.313354318332301</v>
      </c>
      <c r="N12335" s="9">
        <v>38.090359939518997</v>
      </c>
      <c r="O12335" s="9">
        <v>67.152625644397304</v>
      </c>
      <c r="P12335" s="9">
        <v>58.549914206979999</v>
      </c>
      <c r="Q12335" s="9">
        <v>18.546053394257399</v>
      </c>
      <c r="R12335" s="9">
        <v>11.145629912192099</v>
      </c>
      <c r="S12335" s="9">
        <v>14.795353262148</v>
      </c>
      <c r="T12335" s="9">
        <v>16.4144175051376</v>
      </c>
    </row>
    <row r="12336" spans="1:20" x14ac:dyDescent="0.35">
      <c r="A12336">
        <f t="shared" si="372"/>
        <v>12336</v>
      </c>
      <c r="B12336" s="3" t="s">
        <v>1037</v>
      </c>
      <c r="C12336" s="3" t="s">
        <v>86</v>
      </c>
      <c r="D12336" s="3" t="s">
        <v>35</v>
      </c>
      <c r="E12336">
        <v>2029</v>
      </c>
      <c r="F12336" s="3" t="str">
        <f t="shared" si="371"/>
        <v>RAQOutALBENI2029</v>
      </c>
      <c r="G12336" s="9">
        <v>26.0529442150136</v>
      </c>
      <c r="H12336" s="9">
        <v>16.384863144569099</v>
      </c>
      <c r="I12336" s="9">
        <v>16.3629477480779</v>
      </c>
      <c r="J12336" s="9">
        <v>19.325139191312498</v>
      </c>
      <c r="K12336" s="9">
        <v>22.743197761698902</v>
      </c>
      <c r="L12336" s="9">
        <v>23.966178890363999</v>
      </c>
      <c r="M12336" s="9">
        <v>65.797387402806095</v>
      </c>
      <c r="N12336" s="9">
        <v>82.932393023491599</v>
      </c>
      <c r="O12336" s="9">
        <v>102.188476691359</v>
      </c>
      <c r="P12336" s="9">
        <v>111.403802536082</v>
      </c>
      <c r="Q12336" s="9">
        <v>57.423718487311604</v>
      </c>
      <c r="R12336" s="9">
        <v>25.076966636673099</v>
      </c>
      <c r="S12336" s="9">
        <v>22.922601365891499</v>
      </c>
      <c r="T12336" s="9">
        <v>17.720323705085001</v>
      </c>
    </row>
    <row r="12337" spans="1:20" x14ac:dyDescent="0.35">
      <c r="A12337">
        <f t="shared" si="372"/>
        <v>12337</v>
      </c>
      <c r="B12337" s="3" t="s">
        <v>1037</v>
      </c>
      <c r="C12337" s="3" t="s">
        <v>95</v>
      </c>
      <c r="D12337" s="3" t="s">
        <v>35</v>
      </c>
      <c r="E12337">
        <v>2020</v>
      </c>
      <c r="F12337" s="3" t="str">
        <f t="shared" si="371"/>
        <v>RASpillALBENI2020</v>
      </c>
      <c r="G12337" s="9">
        <v>7.4850309505774097</v>
      </c>
      <c r="H12337" s="9">
        <v>3.4227202875123601</v>
      </c>
      <c r="I12337" s="9">
        <v>3.0345699490672202</v>
      </c>
      <c r="J12337" s="9">
        <v>4.8428551644854796</v>
      </c>
      <c r="K12337" s="9">
        <v>3.58347540252135</v>
      </c>
      <c r="L12337" s="9">
        <v>6.6481533616688804</v>
      </c>
      <c r="M12337" s="9">
        <v>1.95546370050694</v>
      </c>
      <c r="N12337" s="9">
        <v>10.3467127704237</v>
      </c>
      <c r="O12337" s="9">
        <v>38.320796707325101</v>
      </c>
      <c r="P12337" s="9">
        <v>40.174363785228699</v>
      </c>
      <c r="Q12337" s="9">
        <v>8.8658953432235208</v>
      </c>
      <c r="R12337" s="9">
        <v>6.6198868209074897</v>
      </c>
      <c r="S12337" s="9">
        <v>2.6365493677477798</v>
      </c>
      <c r="T12337" s="9">
        <v>7.6969401045347201</v>
      </c>
    </row>
    <row r="12338" spans="1:20" x14ac:dyDescent="0.35">
      <c r="A12338">
        <f t="shared" si="372"/>
        <v>12338</v>
      </c>
      <c r="B12338" s="3" t="s">
        <v>1037</v>
      </c>
      <c r="C12338" s="3" t="s">
        <v>95</v>
      </c>
      <c r="D12338" s="3" t="s">
        <v>35</v>
      </c>
      <c r="E12338">
        <v>2021</v>
      </c>
      <c r="F12338" s="3" t="str">
        <f t="shared" si="371"/>
        <v>RASpillALBENI2021</v>
      </c>
      <c r="G12338" s="9">
        <v>8.1961303464155897</v>
      </c>
      <c r="H12338" s="9">
        <v>5.4982684788397904</v>
      </c>
      <c r="I12338" s="9">
        <v>7.8177261037963799</v>
      </c>
      <c r="J12338" s="9">
        <v>8.5543392372534903</v>
      </c>
      <c r="K12338" s="9">
        <v>5.0952252237036397</v>
      </c>
      <c r="L12338" s="9">
        <v>4.5148057969966704</v>
      </c>
      <c r="M12338" s="9">
        <v>6.4032982464830503</v>
      </c>
      <c r="N12338" s="9">
        <v>20.719385896544001</v>
      </c>
      <c r="O12338" s="9">
        <v>41.4698216909539</v>
      </c>
      <c r="P12338" s="9">
        <v>22.485392308458799</v>
      </c>
      <c r="Q12338" s="9">
        <v>15.3331527247768</v>
      </c>
      <c r="R12338" s="9">
        <v>7.5633535419672198</v>
      </c>
      <c r="S12338" s="9">
        <v>5.0054718830566403</v>
      </c>
      <c r="T12338" s="9">
        <v>2.9955067951227701</v>
      </c>
    </row>
    <row r="12339" spans="1:20" x14ac:dyDescent="0.35">
      <c r="A12339">
        <f t="shared" si="372"/>
        <v>12339</v>
      </c>
      <c r="B12339" s="3" t="s">
        <v>1037</v>
      </c>
      <c r="C12339" s="3" t="s">
        <v>95</v>
      </c>
      <c r="D12339" s="3" t="s">
        <v>35</v>
      </c>
      <c r="E12339">
        <v>2022</v>
      </c>
      <c r="F12339" s="3" t="str">
        <f t="shared" si="371"/>
        <v>RASpillALBENI2022</v>
      </c>
      <c r="G12339" s="9">
        <v>6.3807852439069803</v>
      </c>
      <c r="H12339" s="9">
        <v>3.3906133732328398</v>
      </c>
      <c r="I12339" s="9">
        <v>2.7739630394399</v>
      </c>
      <c r="J12339" s="9">
        <v>3.4767781401471698</v>
      </c>
      <c r="K12339" s="9">
        <v>4.0185743371942699</v>
      </c>
      <c r="L12339" s="9">
        <v>7.3015577762199504</v>
      </c>
      <c r="M12339" s="9">
        <v>9.7754820038370802</v>
      </c>
      <c r="N12339" s="9">
        <v>18.9167377290179</v>
      </c>
      <c r="O12339" s="9">
        <v>36.136577549328102</v>
      </c>
      <c r="P12339" s="9">
        <v>24.027666578700501</v>
      </c>
      <c r="Q12339" s="9">
        <v>5.4259241854054396</v>
      </c>
      <c r="R12339" s="9">
        <v>5.1670661995429104</v>
      </c>
      <c r="S12339" s="9">
        <v>4.3697802848072902</v>
      </c>
      <c r="T12339" s="9">
        <v>5.5331974903041603</v>
      </c>
    </row>
    <row r="12340" spans="1:20" x14ac:dyDescent="0.35">
      <c r="A12340">
        <f t="shared" si="372"/>
        <v>12340</v>
      </c>
      <c r="B12340" s="3" t="s">
        <v>1037</v>
      </c>
      <c r="C12340" s="3" t="s">
        <v>95</v>
      </c>
      <c r="D12340" s="3" t="s">
        <v>35</v>
      </c>
      <c r="E12340">
        <v>2023</v>
      </c>
      <c r="F12340" s="3" t="str">
        <f t="shared" si="371"/>
        <v>RASpillALBENI2023</v>
      </c>
      <c r="G12340" s="9">
        <v>5.6116906427646498</v>
      </c>
      <c r="H12340" s="9">
        <v>1.8370774413303399</v>
      </c>
      <c r="I12340" s="9">
        <v>2.1250995690466099</v>
      </c>
      <c r="J12340" s="9">
        <v>2.2767961840293598</v>
      </c>
      <c r="K12340" s="9">
        <v>3.97882529194947</v>
      </c>
      <c r="L12340" s="9">
        <v>8.7967827822564502</v>
      </c>
      <c r="M12340" s="9">
        <v>12.526578165384301</v>
      </c>
      <c r="N12340" s="9">
        <v>19.684872802940099</v>
      </c>
      <c r="O12340" s="9">
        <v>32.631635446058397</v>
      </c>
      <c r="P12340" s="9">
        <v>14.4346151765948</v>
      </c>
      <c r="Q12340" s="9">
        <v>6.8024044942079902</v>
      </c>
      <c r="R12340" s="9">
        <v>6.5987399137388696</v>
      </c>
      <c r="S12340" s="9">
        <v>3.5459185323542899</v>
      </c>
      <c r="T12340" s="9">
        <v>3.1134234740306201</v>
      </c>
    </row>
    <row r="12341" spans="1:20" x14ac:dyDescent="0.35">
      <c r="A12341">
        <f t="shared" si="372"/>
        <v>12341</v>
      </c>
      <c r="B12341" s="3" t="s">
        <v>1037</v>
      </c>
      <c r="C12341" s="3" t="s">
        <v>95</v>
      </c>
      <c r="D12341" s="3" t="s">
        <v>35</v>
      </c>
      <c r="E12341">
        <v>2024</v>
      </c>
      <c r="F12341" s="3" t="str">
        <f t="shared" ref="F12341:F12404" si="373">_xlfn.CONCAT(B12341,C12341,D12341,E12341)</f>
        <v>RASpillALBENI2024</v>
      </c>
      <c r="G12341" s="9">
        <v>4.9989680910086696</v>
      </c>
      <c r="H12341" s="9">
        <v>4.7611204035898096</v>
      </c>
      <c r="I12341" s="9">
        <v>3.9066842100810399</v>
      </c>
      <c r="J12341" s="9">
        <v>7.6193346426985196</v>
      </c>
      <c r="K12341" s="9">
        <v>4.7756257417854098</v>
      </c>
      <c r="L12341" s="9">
        <v>9.3727938143938907</v>
      </c>
      <c r="M12341" s="9">
        <v>17.1000529427758</v>
      </c>
      <c r="N12341" s="9">
        <v>19.044338276463801</v>
      </c>
      <c r="O12341" s="9">
        <v>25.675098866935699</v>
      </c>
      <c r="P12341" s="9">
        <v>7.5251213473731902</v>
      </c>
      <c r="Q12341" s="9">
        <v>6.2685289317512698</v>
      </c>
      <c r="R12341" s="9">
        <v>1.6214297051020801</v>
      </c>
      <c r="S12341" s="9">
        <v>3.0945192244904902</v>
      </c>
      <c r="T12341" s="9">
        <v>2.2383688679688101</v>
      </c>
    </row>
    <row r="12342" spans="1:20" x14ac:dyDescent="0.35">
      <c r="A12342">
        <f t="shared" si="372"/>
        <v>12342</v>
      </c>
      <c r="B12342" s="3" t="s">
        <v>1037</v>
      </c>
      <c r="C12342" s="3" t="s">
        <v>95</v>
      </c>
      <c r="D12342" s="3" t="s">
        <v>35</v>
      </c>
      <c r="E12342">
        <v>2025</v>
      </c>
      <c r="F12342" s="3" t="str">
        <f t="shared" si="373"/>
        <v>RASpillALBENI2025</v>
      </c>
      <c r="G12342" s="9">
        <v>3.7776707090895099</v>
      </c>
      <c r="H12342" s="9">
        <v>0.93709929510944401</v>
      </c>
      <c r="I12342" s="9">
        <v>0.49905716927281202</v>
      </c>
      <c r="J12342" s="9">
        <v>2.6925346651870199</v>
      </c>
      <c r="K12342" s="9">
        <v>1.8345442001749901</v>
      </c>
      <c r="L12342" s="9">
        <v>2.5732747811038199</v>
      </c>
      <c r="M12342" s="9">
        <v>0.387114816319583</v>
      </c>
      <c r="N12342" s="9">
        <v>7.6671216184412501</v>
      </c>
      <c r="O12342" s="9">
        <v>35.2137245515068</v>
      </c>
      <c r="P12342" s="9">
        <v>17.0936081632419</v>
      </c>
      <c r="Q12342" s="9">
        <v>8.0509487405022107</v>
      </c>
      <c r="R12342" s="9">
        <v>5.6397930907013798</v>
      </c>
      <c r="S12342" s="9">
        <v>6.4680913059701801</v>
      </c>
      <c r="T12342" s="9">
        <v>3.8128809764762499</v>
      </c>
    </row>
    <row r="12343" spans="1:20" x14ac:dyDescent="0.35">
      <c r="A12343">
        <f t="shared" si="372"/>
        <v>12343</v>
      </c>
      <c r="B12343" s="3" t="s">
        <v>1037</v>
      </c>
      <c r="C12343" s="3" t="s">
        <v>95</v>
      </c>
      <c r="D12343" s="3" t="s">
        <v>35</v>
      </c>
      <c r="E12343">
        <v>2026</v>
      </c>
      <c r="F12343" s="3" t="str">
        <f t="shared" si="373"/>
        <v>RASpillALBENI2026</v>
      </c>
      <c r="G12343" s="9">
        <v>6.4695590325487098</v>
      </c>
      <c r="H12343" s="9">
        <v>2.72282356113055</v>
      </c>
      <c r="I12343" s="9">
        <v>2.28581419769937</v>
      </c>
      <c r="J12343" s="9">
        <v>7.8108188055112198</v>
      </c>
      <c r="K12343" s="9">
        <v>7.8973500316859297</v>
      </c>
      <c r="L12343" s="9">
        <v>8.1252876195829895</v>
      </c>
      <c r="M12343" s="9">
        <v>41.613335875567302</v>
      </c>
      <c r="N12343" s="9">
        <v>54.993223291560497</v>
      </c>
      <c r="O12343" s="9">
        <v>70.601042380193405</v>
      </c>
      <c r="P12343" s="9">
        <v>41.881052049266998</v>
      </c>
      <c r="Q12343" s="9">
        <v>10.468650166370001</v>
      </c>
      <c r="R12343" s="9">
        <v>7.5738713672163804</v>
      </c>
      <c r="S12343" s="9">
        <v>6.5309498649983002</v>
      </c>
      <c r="T12343" s="9">
        <v>6.55830056431122</v>
      </c>
    </row>
    <row r="12344" spans="1:20" x14ac:dyDescent="0.35">
      <c r="A12344">
        <f t="shared" si="372"/>
        <v>12344</v>
      </c>
      <c r="B12344" s="3" t="s">
        <v>1037</v>
      </c>
      <c r="C12344" s="3" t="s">
        <v>95</v>
      </c>
      <c r="D12344" s="3" t="s">
        <v>35</v>
      </c>
      <c r="E12344">
        <v>2027</v>
      </c>
      <c r="F12344" s="3" t="str">
        <f t="shared" si="373"/>
        <v>RASpillALBENI2027</v>
      </c>
      <c r="G12344" s="9">
        <v>7.9064707721985803</v>
      </c>
      <c r="H12344" s="9">
        <v>6.8578798583270597</v>
      </c>
      <c r="I12344" s="9">
        <v>11.0700372149599</v>
      </c>
      <c r="J12344" s="9">
        <v>14.751068484940999</v>
      </c>
      <c r="K12344" s="9">
        <v>5.4468784263322902</v>
      </c>
      <c r="L12344" s="9">
        <v>8.0638833680920001</v>
      </c>
      <c r="M12344" s="9">
        <v>44.288478037963998</v>
      </c>
      <c r="N12344" s="9">
        <v>50.488588976573602</v>
      </c>
      <c r="O12344" s="9">
        <v>88.016840218079807</v>
      </c>
      <c r="P12344" s="9">
        <v>88.451511225731096</v>
      </c>
      <c r="Q12344" s="9">
        <v>30.860715474356201</v>
      </c>
      <c r="R12344" s="9">
        <v>22.635098958497</v>
      </c>
      <c r="S12344" s="9">
        <v>9.6598398785874995</v>
      </c>
      <c r="T12344" s="9">
        <v>5.0213335353206103</v>
      </c>
    </row>
    <row r="12345" spans="1:20" x14ac:dyDescent="0.35">
      <c r="A12345">
        <f t="shared" si="372"/>
        <v>12345</v>
      </c>
      <c r="B12345" s="3" t="s">
        <v>1037</v>
      </c>
      <c r="C12345" s="3" t="s">
        <v>95</v>
      </c>
      <c r="D12345" s="3" t="s">
        <v>35</v>
      </c>
      <c r="E12345">
        <v>2028</v>
      </c>
      <c r="F12345" s="3" t="str">
        <f t="shared" si="373"/>
        <v>RASpillALBENI2028</v>
      </c>
      <c r="G12345" s="9">
        <v>6.9448027071006004</v>
      </c>
      <c r="H12345" s="9">
        <v>3.8046020059818701</v>
      </c>
      <c r="I12345" s="9">
        <v>3.15577791269645</v>
      </c>
      <c r="J12345" s="9">
        <v>4.7043236479025499</v>
      </c>
      <c r="K12345" s="9">
        <v>6.6720074203156203</v>
      </c>
      <c r="L12345" s="9">
        <v>10.4569161177729</v>
      </c>
      <c r="M12345" s="9">
        <v>16.605626157360099</v>
      </c>
      <c r="N12345" s="9">
        <v>18.690501813684101</v>
      </c>
      <c r="O12345" s="9">
        <v>49.313856108477303</v>
      </c>
      <c r="P12345" s="9">
        <v>43.446536365077201</v>
      </c>
      <c r="Q12345" s="9">
        <v>9.3154497985132991</v>
      </c>
      <c r="R12345" s="9">
        <v>4.7213495486208297</v>
      </c>
      <c r="S12345" s="9">
        <v>7.6983928922076803</v>
      </c>
      <c r="T12345" s="9">
        <v>5.7012852334112498</v>
      </c>
    </row>
    <row r="12346" spans="1:20" x14ac:dyDescent="0.35">
      <c r="A12346">
        <f t="shared" si="372"/>
        <v>12346</v>
      </c>
      <c r="B12346" s="3" t="s">
        <v>1037</v>
      </c>
      <c r="C12346" s="3" t="s">
        <v>95</v>
      </c>
      <c r="D12346" s="3" t="s">
        <v>35</v>
      </c>
      <c r="E12346">
        <v>2029</v>
      </c>
      <c r="F12346" s="3" t="str">
        <f t="shared" si="373"/>
        <v>RASpillALBENI2029</v>
      </c>
      <c r="G12346" s="9">
        <v>8.3594437479682107</v>
      </c>
      <c r="H12346" s="9">
        <v>2.9933066789610301</v>
      </c>
      <c r="I12346" s="9">
        <v>2.8407162714536098</v>
      </c>
      <c r="J12346" s="9">
        <v>5.7729344087422696</v>
      </c>
      <c r="K12346" s="9">
        <v>6.0619233469729101</v>
      </c>
      <c r="L12346" s="9">
        <v>7.0737374350891802</v>
      </c>
      <c r="M12346" s="9">
        <v>54.444947739954699</v>
      </c>
      <c r="N12346" s="9">
        <v>61.688953970019398</v>
      </c>
      <c r="O12346" s="9">
        <v>83.897722816449402</v>
      </c>
      <c r="P12346" s="9">
        <v>96.627830588414</v>
      </c>
      <c r="Q12346" s="9">
        <v>45.1443946135348</v>
      </c>
      <c r="R12346" s="9">
        <v>15.8020970818209</v>
      </c>
      <c r="S12346" s="9">
        <v>13.063942978645001</v>
      </c>
      <c r="T12346" s="9">
        <v>6.5536912082313101</v>
      </c>
    </row>
    <row r="12347" spans="1:20" x14ac:dyDescent="0.35">
      <c r="A12347">
        <f t="shared" si="372"/>
        <v>12347</v>
      </c>
      <c r="B12347" s="3" t="s">
        <v>1037</v>
      </c>
      <c r="C12347" s="3" t="s">
        <v>77</v>
      </c>
      <c r="D12347" s="3" t="s">
        <v>35</v>
      </c>
      <c r="E12347">
        <v>2020</v>
      </c>
      <c r="F12347" s="3" t="str">
        <f t="shared" si="373"/>
        <v>RAGenALBENI2020</v>
      </c>
      <c r="G12347" s="9">
        <v>23.677342478494602</v>
      </c>
      <c r="H12347" s="9">
        <v>17.9422759638888</v>
      </c>
      <c r="I12347" s="9">
        <v>16.5077890559722</v>
      </c>
      <c r="J12347" s="9">
        <v>19.189497151881699</v>
      </c>
      <c r="K12347" s="9">
        <v>17.765152657589201</v>
      </c>
      <c r="L12347" s="9">
        <v>19.1235351330645</v>
      </c>
      <c r="M12347" s="9">
        <v>19.521499111111101</v>
      </c>
      <c r="N12347" s="9">
        <v>24.016402194444399</v>
      </c>
      <c r="O12347" s="9">
        <v>19.372242715053702</v>
      </c>
      <c r="P12347" s="9">
        <v>17.319084527777701</v>
      </c>
      <c r="Q12347" s="9">
        <v>12.8422030645161</v>
      </c>
      <c r="R12347" s="9">
        <v>9.4500745277777707</v>
      </c>
      <c r="S12347" s="9">
        <v>9.4038117968749901</v>
      </c>
      <c r="T12347" s="9">
        <v>13.4720851513888</v>
      </c>
    </row>
    <row r="12348" spans="1:20" x14ac:dyDescent="0.35">
      <c r="A12348">
        <f t="shared" si="372"/>
        <v>12348</v>
      </c>
      <c r="B12348" s="3" t="s">
        <v>1037</v>
      </c>
      <c r="C12348" s="3" t="s">
        <v>77</v>
      </c>
      <c r="D12348" s="3" t="s">
        <v>35</v>
      </c>
      <c r="E12348">
        <v>2021</v>
      </c>
      <c r="F12348" s="3" t="str">
        <f t="shared" si="373"/>
        <v>RAGenALBENI2021</v>
      </c>
      <c r="G12348" s="9">
        <v>22.876949017473098</v>
      </c>
      <c r="H12348" s="9">
        <v>23.270998148611099</v>
      </c>
      <c r="I12348" s="9">
        <v>24.2414469166666</v>
      </c>
      <c r="J12348" s="9">
        <v>17.243213725806399</v>
      </c>
      <c r="K12348" s="9">
        <v>16.952330005952302</v>
      </c>
      <c r="L12348" s="9">
        <v>19.2918805137096</v>
      </c>
      <c r="M12348" s="9">
        <v>23.347277800000001</v>
      </c>
      <c r="N12348" s="9">
        <v>25.094413836111102</v>
      </c>
      <c r="O12348" s="9">
        <v>22.4497443817204</v>
      </c>
      <c r="P12348" s="9">
        <v>16.8549134583333</v>
      </c>
      <c r="Q12348" s="9">
        <v>13.552121357526801</v>
      </c>
      <c r="R12348" s="9">
        <v>10.5287106750555</v>
      </c>
      <c r="S12348" s="9">
        <v>9.5652773880208297</v>
      </c>
      <c r="T12348" s="9">
        <v>13.674392097222199</v>
      </c>
    </row>
    <row r="12349" spans="1:20" x14ac:dyDescent="0.35">
      <c r="A12349">
        <f t="shared" si="372"/>
        <v>12349</v>
      </c>
      <c r="B12349" s="3" t="s">
        <v>1037</v>
      </c>
      <c r="C12349" s="3" t="s">
        <v>77</v>
      </c>
      <c r="D12349" s="3" t="s">
        <v>35</v>
      </c>
      <c r="E12349">
        <v>2022</v>
      </c>
      <c r="F12349" s="3" t="str">
        <f t="shared" si="373"/>
        <v>RAGenALBENI2022</v>
      </c>
      <c r="G12349" s="9">
        <v>22.550148831451601</v>
      </c>
      <c r="H12349" s="9">
        <v>18.582829188888802</v>
      </c>
      <c r="I12349" s="9">
        <v>19.776936318055501</v>
      </c>
      <c r="J12349" s="9">
        <v>19.6187181827957</v>
      </c>
      <c r="K12349" s="9">
        <v>16.759863184523802</v>
      </c>
      <c r="L12349" s="9">
        <v>22.0150174180107</v>
      </c>
      <c r="M12349" s="9">
        <v>19.667021055555502</v>
      </c>
      <c r="N12349" s="9">
        <v>26.1465208611111</v>
      </c>
      <c r="O12349" s="9">
        <v>21.250903951612901</v>
      </c>
      <c r="P12349" s="9">
        <v>16.910092430555501</v>
      </c>
      <c r="Q12349" s="9">
        <v>10.8019783870967</v>
      </c>
      <c r="R12349" s="9">
        <v>9.15067821111111</v>
      </c>
      <c r="S12349" s="9">
        <v>7.9684642578125002</v>
      </c>
      <c r="T12349" s="9">
        <v>13.743879526388801</v>
      </c>
    </row>
    <row r="12350" spans="1:20" x14ac:dyDescent="0.35">
      <c r="A12350">
        <f t="shared" si="372"/>
        <v>12350</v>
      </c>
      <c r="B12350" s="3" t="s">
        <v>1037</v>
      </c>
      <c r="C12350" s="3" t="s">
        <v>77</v>
      </c>
      <c r="D12350" s="3" t="s">
        <v>35</v>
      </c>
      <c r="E12350">
        <v>2023</v>
      </c>
      <c r="F12350" s="3" t="str">
        <f t="shared" si="373"/>
        <v>RAGenALBENI2023</v>
      </c>
      <c r="G12350" s="9">
        <v>24.138194798387001</v>
      </c>
      <c r="H12350" s="9">
        <v>17.4078647777777</v>
      </c>
      <c r="I12350" s="9">
        <v>18.3794590513888</v>
      </c>
      <c r="J12350" s="9">
        <v>18.891965767661201</v>
      </c>
      <c r="K12350" s="9">
        <v>17.8959030133928</v>
      </c>
      <c r="L12350" s="9">
        <v>20.676447025537598</v>
      </c>
      <c r="M12350" s="9">
        <v>24.1392478333333</v>
      </c>
      <c r="N12350" s="9">
        <v>25.774004250000001</v>
      </c>
      <c r="O12350" s="9">
        <v>22.564252540322499</v>
      </c>
      <c r="P12350" s="9">
        <v>16.634297361111098</v>
      </c>
      <c r="Q12350" s="9">
        <v>11.6068724556451</v>
      </c>
      <c r="R12350" s="9">
        <v>10.365241997222199</v>
      </c>
      <c r="S12350" s="9">
        <v>8.6021094617447904</v>
      </c>
      <c r="T12350" s="9">
        <v>10.196279404166599</v>
      </c>
    </row>
    <row r="12351" spans="1:20" x14ac:dyDescent="0.35">
      <c r="A12351">
        <f t="shared" si="372"/>
        <v>12351</v>
      </c>
      <c r="B12351" s="3" t="s">
        <v>1037</v>
      </c>
      <c r="C12351" s="3" t="s">
        <v>77</v>
      </c>
      <c r="D12351" s="3" t="s">
        <v>35</v>
      </c>
      <c r="E12351">
        <v>2024</v>
      </c>
      <c r="F12351" s="3" t="str">
        <f t="shared" si="373"/>
        <v>RAGenALBENI2024</v>
      </c>
      <c r="G12351" s="9">
        <v>22.157470662634399</v>
      </c>
      <c r="H12351" s="9">
        <v>19.386645381805501</v>
      </c>
      <c r="I12351" s="9">
        <v>20.531928047222198</v>
      </c>
      <c r="J12351" s="9">
        <v>22.9232532319892</v>
      </c>
      <c r="K12351" s="9">
        <v>19.672909986607099</v>
      </c>
      <c r="L12351" s="9">
        <v>22.0596234032258</v>
      </c>
      <c r="M12351" s="9">
        <v>24.245374250000001</v>
      </c>
      <c r="N12351" s="9">
        <v>24.557079277777699</v>
      </c>
      <c r="O12351" s="9">
        <v>21.727251263440799</v>
      </c>
      <c r="P12351" s="9">
        <v>13.179625198611101</v>
      </c>
      <c r="Q12351" s="9">
        <v>11.692677654569801</v>
      </c>
      <c r="R12351" s="9">
        <v>7.3040071166666598</v>
      </c>
      <c r="S12351" s="9">
        <v>9.1953578124999993</v>
      </c>
      <c r="T12351" s="9">
        <v>11.197709461388801</v>
      </c>
    </row>
    <row r="12352" spans="1:20" x14ac:dyDescent="0.35">
      <c r="A12352">
        <f t="shared" si="372"/>
        <v>12352</v>
      </c>
      <c r="B12352" s="3" t="s">
        <v>1037</v>
      </c>
      <c r="C12352" s="3" t="s">
        <v>77</v>
      </c>
      <c r="D12352" s="3" t="s">
        <v>35</v>
      </c>
      <c r="E12352">
        <v>2025</v>
      </c>
      <c r="F12352" s="3" t="str">
        <f t="shared" si="373"/>
        <v>RAGenALBENI2025</v>
      </c>
      <c r="G12352" s="9">
        <v>22.067234616935401</v>
      </c>
      <c r="H12352" s="9">
        <v>13.0534200084722</v>
      </c>
      <c r="I12352" s="9">
        <v>9.1760759032500001</v>
      </c>
      <c r="J12352" s="9">
        <v>12.4997531438172</v>
      </c>
      <c r="K12352" s="9">
        <v>15.2823018029761</v>
      </c>
      <c r="L12352" s="9">
        <v>15.729613688172</v>
      </c>
      <c r="M12352" s="9">
        <v>14.806980625</v>
      </c>
      <c r="N12352" s="9">
        <v>24.703989527777701</v>
      </c>
      <c r="O12352" s="9">
        <v>19.673403588709601</v>
      </c>
      <c r="P12352" s="9">
        <v>16.598408777777699</v>
      </c>
      <c r="Q12352" s="9">
        <v>13.049826094086001</v>
      </c>
      <c r="R12352" s="9">
        <v>10.0613840361111</v>
      </c>
      <c r="S12352" s="9">
        <v>8.1966367005208305</v>
      </c>
      <c r="T12352" s="9">
        <v>13.952616819444399</v>
      </c>
    </row>
    <row r="12353" spans="1:20" x14ac:dyDescent="0.35">
      <c r="A12353">
        <f t="shared" si="372"/>
        <v>12353</v>
      </c>
      <c r="B12353" s="3" t="s">
        <v>1037</v>
      </c>
      <c r="C12353" s="3" t="s">
        <v>77</v>
      </c>
      <c r="D12353" s="3" t="s">
        <v>35</v>
      </c>
      <c r="E12353">
        <v>2026</v>
      </c>
      <c r="F12353" s="3" t="str">
        <f t="shared" si="373"/>
        <v>RAGenALBENI2026</v>
      </c>
      <c r="G12353" s="9">
        <v>23.180379678763401</v>
      </c>
      <c r="H12353" s="9">
        <v>17.807433569444399</v>
      </c>
      <c r="I12353" s="9">
        <v>18.006037523611099</v>
      </c>
      <c r="J12353" s="9">
        <v>21.085512685483799</v>
      </c>
      <c r="K12353" s="9">
        <v>23.310484598214199</v>
      </c>
      <c r="L12353" s="9">
        <v>19.737374382258</v>
      </c>
      <c r="M12353" s="9">
        <v>24.995760581388801</v>
      </c>
      <c r="N12353" s="9">
        <v>17.803715483333299</v>
      </c>
      <c r="O12353" s="9">
        <v>22.014774784946201</v>
      </c>
      <c r="P12353" s="9">
        <v>18.4667061069444</v>
      </c>
      <c r="Q12353" s="9">
        <v>14.0368579314516</v>
      </c>
      <c r="R12353" s="9">
        <v>12.267594583333301</v>
      </c>
      <c r="S12353" s="9">
        <v>9.7672039322916593</v>
      </c>
      <c r="T12353" s="9">
        <v>14.5630522638888</v>
      </c>
    </row>
    <row r="12354" spans="1:20" x14ac:dyDescent="0.35">
      <c r="A12354">
        <f t="shared" si="372"/>
        <v>12354</v>
      </c>
      <c r="B12354" s="3" t="s">
        <v>1037</v>
      </c>
      <c r="C12354" s="3" t="s">
        <v>77</v>
      </c>
      <c r="D12354" s="3" t="s">
        <v>35</v>
      </c>
      <c r="E12354">
        <v>2027</v>
      </c>
      <c r="F12354" s="3" t="str">
        <f t="shared" si="373"/>
        <v>RAGenALBENI2027</v>
      </c>
      <c r="G12354" s="9">
        <v>23.4270392876344</v>
      </c>
      <c r="H12354" s="9">
        <v>23.650554613888801</v>
      </c>
      <c r="I12354" s="9">
        <v>24.253898558333301</v>
      </c>
      <c r="J12354" s="9">
        <v>24.057566586021501</v>
      </c>
      <c r="K12354" s="9">
        <v>20.6624382767857</v>
      </c>
      <c r="L12354" s="9">
        <v>20.217602567741899</v>
      </c>
      <c r="M12354" s="9">
        <v>23.4593039444444</v>
      </c>
      <c r="N12354" s="9">
        <v>26.750283605555499</v>
      </c>
      <c r="O12354" s="9">
        <v>22.424760779569802</v>
      </c>
      <c r="P12354" s="9">
        <v>18.092399722222201</v>
      </c>
      <c r="Q12354" s="9">
        <v>15.100354448924699</v>
      </c>
      <c r="R12354" s="9">
        <v>13.228039452777701</v>
      </c>
      <c r="S12354" s="9">
        <v>10.3502936614583</v>
      </c>
      <c r="T12354" s="9">
        <v>15.462464841944399</v>
      </c>
    </row>
    <row r="12355" spans="1:20" x14ac:dyDescent="0.35">
      <c r="A12355">
        <f t="shared" ref="A12355:A12418" si="374">A12354+1</f>
        <v>12355</v>
      </c>
      <c r="B12355" s="3" t="s">
        <v>1037</v>
      </c>
      <c r="C12355" s="3" t="s">
        <v>77</v>
      </c>
      <c r="D12355" s="3" t="s">
        <v>35</v>
      </c>
      <c r="E12355">
        <v>2028</v>
      </c>
      <c r="F12355" s="3" t="str">
        <f t="shared" si="373"/>
        <v>RAGenALBENI2028</v>
      </c>
      <c r="G12355" s="9">
        <v>22.945209836021501</v>
      </c>
      <c r="H12355" s="9">
        <v>20.880074498611101</v>
      </c>
      <c r="I12355" s="9">
        <v>20.5090875236111</v>
      </c>
      <c r="J12355" s="9">
        <v>21.531889819892399</v>
      </c>
      <c r="K12355" s="9">
        <v>23.246602276785701</v>
      </c>
      <c r="L12355" s="9">
        <v>22.7482303360215</v>
      </c>
      <c r="M12355" s="9">
        <v>26.3516333888888</v>
      </c>
      <c r="N12355" s="9">
        <v>24.829269733333302</v>
      </c>
      <c r="O12355" s="9">
        <v>22.3833244892473</v>
      </c>
      <c r="P12355" s="9">
        <v>18.261038541666601</v>
      </c>
      <c r="Q12355" s="9">
        <v>13.055351075268799</v>
      </c>
      <c r="R12355" s="9">
        <v>9.8425213991666602</v>
      </c>
      <c r="S12355" s="9">
        <v>10.071919661458301</v>
      </c>
      <c r="T12355" s="9">
        <v>14.3553471572916</v>
      </c>
    </row>
    <row r="12356" spans="1:20" x14ac:dyDescent="0.35">
      <c r="A12356">
        <f t="shared" si="374"/>
        <v>12356</v>
      </c>
      <c r="B12356" s="3" t="s">
        <v>1037</v>
      </c>
      <c r="C12356" s="3" t="s">
        <v>77</v>
      </c>
      <c r="D12356" s="3" t="s">
        <v>35</v>
      </c>
      <c r="E12356">
        <v>2029</v>
      </c>
      <c r="F12356" s="3" t="str">
        <f t="shared" si="373"/>
        <v>RAGenALBENI2029</v>
      </c>
      <c r="G12356" s="9">
        <v>23.6267731524193</v>
      </c>
      <c r="H12356" s="9">
        <v>17.784283708333302</v>
      </c>
      <c r="I12356" s="9">
        <v>17.7788568333333</v>
      </c>
      <c r="J12356" s="9">
        <v>17.519984604838701</v>
      </c>
      <c r="K12356" s="9">
        <v>21.491423727678502</v>
      </c>
      <c r="L12356" s="9">
        <v>22.1289439489247</v>
      </c>
      <c r="M12356" s="9">
        <v>13.980347166666601</v>
      </c>
      <c r="N12356" s="9">
        <v>26.7836095555555</v>
      </c>
      <c r="O12356" s="9">
        <v>22.280962217741902</v>
      </c>
      <c r="P12356" s="9">
        <v>18.050258284722201</v>
      </c>
      <c r="Q12356" s="9">
        <v>15.333499193548301</v>
      </c>
      <c r="R12356" s="9">
        <v>11.747099527777699</v>
      </c>
      <c r="S12356" s="9">
        <v>12.3759439739583</v>
      </c>
      <c r="T12356" s="9">
        <v>14.540350554166601</v>
      </c>
    </row>
    <row r="12357" spans="1:20" x14ac:dyDescent="0.35">
      <c r="A12357">
        <f t="shared" si="374"/>
        <v>12357</v>
      </c>
      <c r="B12357" s="3" t="s">
        <v>1037</v>
      </c>
      <c r="C12357" s="3" t="s">
        <v>75</v>
      </c>
      <c r="D12357" s="3" t="s">
        <v>19</v>
      </c>
      <c r="E12357">
        <v>2020</v>
      </c>
      <c r="F12357" s="3" t="str">
        <f t="shared" si="373"/>
        <v>RAElevARROW2020</v>
      </c>
      <c r="G12357" s="9">
        <v>1438.1299672799901</v>
      </c>
      <c r="H12357" s="9">
        <v>1428.7730116</v>
      </c>
      <c r="I12357" s="9">
        <v>1421.46986176</v>
      </c>
      <c r="J12357" s="9">
        <v>1401.12537292</v>
      </c>
      <c r="K12357" s="9">
        <v>1387.1358711599901</v>
      </c>
      <c r="L12357" s="9">
        <v>1386.0860023599901</v>
      </c>
      <c r="M12357" s="9">
        <v>1389.2159237199901</v>
      </c>
      <c r="N12357" s="9">
        <v>1394.1798346400001</v>
      </c>
      <c r="O12357" s="9">
        <v>1411.25988768</v>
      </c>
      <c r="P12357" s="9">
        <v>1427.5984708799999</v>
      </c>
      <c r="Q12357" s="9">
        <v>1438.4350853999999</v>
      </c>
      <c r="R12357" s="9">
        <v>1437.71001976</v>
      </c>
      <c r="S12357" s="9">
        <v>1437.9888911599901</v>
      </c>
      <c r="T12357" s="9">
        <v>1443.31697532</v>
      </c>
    </row>
    <row r="12358" spans="1:20" x14ac:dyDescent="0.35">
      <c r="A12358">
        <f t="shared" si="374"/>
        <v>12358</v>
      </c>
      <c r="B12358" s="3" t="s">
        <v>1037</v>
      </c>
      <c r="C12358" s="3" t="s">
        <v>75</v>
      </c>
      <c r="D12358" s="3" t="s">
        <v>19</v>
      </c>
      <c r="E12358">
        <v>2021</v>
      </c>
      <c r="F12358" s="3" t="str">
        <f t="shared" si="373"/>
        <v>RAElevARROW2021</v>
      </c>
      <c r="G12358" s="9">
        <v>1438.43836623999</v>
      </c>
      <c r="H12358" s="9">
        <v>1426.4206493199999</v>
      </c>
      <c r="I12358" s="9">
        <v>1418.2152684799901</v>
      </c>
      <c r="J12358" s="9">
        <v>1397.4409896</v>
      </c>
      <c r="K12358" s="9">
        <v>1384.5308841999999</v>
      </c>
      <c r="L12358" s="9">
        <v>1386.9947950399901</v>
      </c>
      <c r="M12358" s="9">
        <v>1389.45870588</v>
      </c>
      <c r="N12358" s="9">
        <v>1394.5046378</v>
      </c>
      <c r="O12358" s="9">
        <v>1408.47117368</v>
      </c>
      <c r="P12358" s="9">
        <v>1406.26316836</v>
      </c>
      <c r="Q12358" s="9">
        <v>1437.30975728</v>
      </c>
      <c r="R12358" s="9">
        <v>1441.7618571600001</v>
      </c>
      <c r="S12358" s="9">
        <v>1442.6837731999999</v>
      </c>
      <c r="T12358" s="9">
        <v>1441.4928282799999</v>
      </c>
    </row>
    <row r="12359" spans="1:20" x14ac:dyDescent="0.35">
      <c r="A12359">
        <f t="shared" si="374"/>
        <v>12359</v>
      </c>
      <c r="B12359" s="3" t="s">
        <v>1037</v>
      </c>
      <c r="C12359" s="3" t="s">
        <v>75</v>
      </c>
      <c r="D12359" s="3" t="s">
        <v>19</v>
      </c>
      <c r="E12359">
        <v>2022</v>
      </c>
      <c r="F12359" s="3" t="str">
        <f t="shared" si="373"/>
        <v>RAElevARROW2022</v>
      </c>
      <c r="G12359" s="9">
        <v>1438.55319564</v>
      </c>
      <c r="H12359" s="9">
        <v>1435.4528018399999</v>
      </c>
      <c r="I12359" s="9">
        <v>1427.0243238799901</v>
      </c>
      <c r="J12359" s="9">
        <v>1408.77957264</v>
      </c>
      <c r="K12359" s="9">
        <v>1392.4278660799901</v>
      </c>
      <c r="L12359" s="9">
        <v>1378.02169764</v>
      </c>
      <c r="M12359" s="9">
        <v>1383.17261644</v>
      </c>
      <c r="N12359" s="9">
        <v>1385.51841704</v>
      </c>
      <c r="O12359" s="9">
        <v>1403.30713152</v>
      </c>
      <c r="P12359" s="9">
        <v>1420.0394155199999</v>
      </c>
      <c r="Q12359" s="9">
        <v>1438.36618776</v>
      </c>
      <c r="R12359" s="9">
        <v>1437.20805124</v>
      </c>
      <c r="S12359" s="9">
        <v>1437.30975728</v>
      </c>
      <c r="T12359" s="9">
        <v>1443.99939004</v>
      </c>
    </row>
    <row r="12360" spans="1:20" x14ac:dyDescent="0.35">
      <c r="A12360">
        <f t="shared" si="374"/>
        <v>12360</v>
      </c>
      <c r="B12360" s="3" t="s">
        <v>1037</v>
      </c>
      <c r="C12360" s="3" t="s">
        <v>75</v>
      </c>
      <c r="D12360" s="3" t="s">
        <v>19</v>
      </c>
      <c r="E12360">
        <v>2023</v>
      </c>
      <c r="F12360" s="3" t="str">
        <f t="shared" si="373"/>
        <v>RAElevARROW2023</v>
      </c>
      <c r="G12360" s="9">
        <v>1442.0079201599999</v>
      </c>
      <c r="H12360" s="9">
        <v>1436.2139567199999</v>
      </c>
      <c r="I12360" s="9">
        <v>1423.7402030400001</v>
      </c>
      <c r="J12360" s="9">
        <v>1402.9101498800001</v>
      </c>
      <c r="K12360" s="9">
        <v>1387.0604118399999</v>
      </c>
      <c r="L12360" s="9">
        <v>1384.7146112399901</v>
      </c>
      <c r="M12360" s="9">
        <v>1388.5269473200001</v>
      </c>
      <c r="N12360" s="9">
        <v>1391.51251172</v>
      </c>
      <c r="O12360" s="9">
        <v>1408.99938892</v>
      </c>
      <c r="P12360" s="9">
        <v>1417.76251256</v>
      </c>
      <c r="Q12360" s="9">
        <v>1432.8379723599901</v>
      </c>
      <c r="R12360" s="9">
        <v>1429.5538515200001</v>
      </c>
      <c r="S12360" s="9">
        <v>1429.1371848399999</v>
      </c>
      <c r="T12360" s="9">
        <v>1431.2008332</v>
      </c>
    </row>
    <row r="12361" spans="1:20" x14ac:dyDescent="0.35">
      <c r="A12361">
        <f t="shared" si="374"/>
        <v>12361</v>
      </c>
      <c r="B12361" s="3" t="s">
        <v>1037</v>
      </c>
      <c r="C12361" s="3" t="s">
        <v>75</v>
      </c>
      <c r="D12361" s="3" t="s">
        <v>19</v>
      </c>
      <c r="E12361">
        <v>2024</v>
      </c>
      <c r="F12361" s="3" t="str">
        <f t="shared" si="373"/>
        <v>RAElevARROW2024</v>
      </c>
      <c r="G12361" s="9">
        <v>1433.78285428</v>
      </c>
      <c r="H12361" s="9">
        <v>1438.04466544</v>
      </c>
      <c r="I12361" s="9">
        <v>1435.8136942399999</v>
      </c>
      <c r="J12361" s="9">
        <v>1420.4560821999901</v>
      </c>
      <c r="K12361" s="9">
        <v>1406.9423022399999</v>
      </c>
      <c r="L12361" s="9">
        <v>1406.48298464</v>
      </c>
      <c r="M12361" s="9">
        <v>1410.5413837199901</v>
      </c>
      <c r="N12361" s="9">
        <v>1412.32944152</v>
      </c>
      <c r="O12361" s="9">
        <v>1409.5997826400001</v>
      </c>
      <c r="P12361" s="9">
        <v>1386.0663173200001</v>
      </c>
      <c r="Q12361" s="9">
        <v>1386.61093676</v>
      </c>
      <c r="R12361" s="9">
        <v>1385.80056928</v>
      </c>
      <c r="S12361" s="9">
        <v>1386.95214412</v>
      </c>
      <c r="T12361" s="9">
        <v>1398.7467639199999</v>
      </c>
    </row>
    <row r="12362" spans="1:20" x14ac:dyDescent="0.35">
      <c r="A12362">
        <f t="shared" si="374"/>
        <v>12362</v>
      </c>
      <c r="B12362" s="3" t="s">
        <v>1037</v>
      </c>
      <c r="C12362" s="3" t="s">
        <v>75</v>
      </c>
      <c r="D12362" s="3" t="s">
        <v>19</v>
      </c>
      <c r="E12362">
        <v>2025</v>
      </c>
      <c r="F12362" s="3" t="str">
        <f t="shared" si="373"/>
        <v>RAElevARROW2025</v>
      </c>
      <c r="G12362" s="9">
        <v>1400.8202547999999</v>
      </c>
      <c r="H12362" s="9">
        <v>1395.43311552</v>
      </c>
      <c r="I12362" s="9">
        <v>1381.8307528800001</v>
      </c>
      <c r="J12362" s="9">
        <v>1387.48035936</v>
      </c>
      <c r="K12362" s="9">
        <v>1392.46395532</v>
      </c>
      <c r="L12362" s="9">
        <v>1398.3465014400001</v>
      </c>
      <c r="M12362" s="9">
        <v>1401.4895461599999</v>
      </c>
      <c r="N12362" s="9">
        <v>1406.89308964</v>
      </c>
      <c r="O12362" s="9">
        <v>1428.4088383599999</v>
      </c>
      <c r="P12362" s="9">
        <v>1439.7146129999901</v>
      </c>
      <c r="Q12362" s="9">
        <v>1429.49479639999</v>
      </c>
      <c r="R12362" s="9">
        <v>1425.12799836</v>
      </c>
      <c r="S12362" s="9">
        <v>1426.6568698000001</v>
      </c>
      <c r="T12362" s="9">
        <v>1425.8465023199999</v>
      </c>
    </row>
    <row r="12363" spans="1:20" x14ac:dyDescent="0.35">
      <c r="A12363">
        <f t="shared" si="374"/>
        <v>12363</v>
      </c>
      <c r="B12363" s="3" t="s">
        <v>1037</v>
      </c>
      <c r="C12363" s="3" t="s">
        <v>75</v>
      </c>
      <c r="D12363" s="3" t="s">
        <v>19</v>
      </c>
      <c r="E12363">
        <v>2026</v>
      </c>
      <c r="F12363" s="3" t="str">
        <f t="shared" si="373"/>
        <v>RAElevARROW2026</v>
      </c>
      <c r="G12363" s="9">
        <v>1431.79794608</v>
      </c>
      <c r="H12363" s="9">
        <v>1436.2631693200001</v>
      </c>
      <c r="I12363" s="9">
        <v>1423.2119878000001</v>
      </c>
      <c r="J12363" s="9">
        <v>1428.0348225999901</v>
      </c>
      <c r="K12363" s="9">
        <v>1411.4895464799999</v>
      </c>
      <c r="L12363" s="9">
        <v>1395.8497821999999</v>
      </c>
      <c r="M12363" s="9">
        <v>1398.50398176</v>
      </c>
      <c r="N12363" s="9">
        <v>1407.0210423999999</v>
      </c>
      <c r="O12363" s="9">
        <v>1418.3694679600001</v>
      </c>
      <c r="P12363" s="9">
        <v>1428.46461264</v>
      </c>
      <c r="Q12363" s="9">
        <v>1443.8025396400001</v>
      </c>
      <c r="R12363" s="9">
        <v>1443.27760524</v>
      </c>
      <c r="S12363" s="9">
        <v>1443.16933752</v>
      </c>
      <c r="T12363" s="9">
        <v>1443.4416472400001</v>
      </c>
    </row>
    <row r="12364" spans="1:20" x14ac:dyDescent="0.35">
      <c r="A12364">
        <f t="shared" si="374"/>
        <v>12364</v>
      </c>
      <c r="B12364" s="3" t="s">
        <v>1037</v>
      </c>
      <c r="C12364" s="3" t="s">
        <v>75</v>
      </c>
      <c r="D12364" s="3" t="s">
        <v>19</v>
      </c>
      <c r="E12364">
        <v>2027</v>
      </c>
      <c r="F12364" s="3" t="str">
        <f t="shared" si="373"/>
        <v>RAElevARROW2027</v>
      </c>
      <c r="G12364" s="9">
        <v>1442.1358729199901</v>
      </c>
      <c r="H12364" s="9">
        <v>1436.6503084399999</v>
      </c>
      <c r="I12364" s="9">
        <v>1427.1850850399901</v>
      </c>
      <c r="J12364" s="9">
        <v>1409.2913836800001</v>
      </c>
      <c r="K12364" s="9">
        <v>1392.18180308</v>
      </c>
      <c r="L12364" s="9">
        <v>1386.53547744</v>
      </c>
      <c r="M12364" s="9">
        <v>1394.18967716</v>
      </c>
      <c r="N12364" s="9">
        <v>1404.7736669999999</v>
      </c>
      <c r="O12364" s="9">
        <v>1410.4593627199999</v>
      </c>
      <c r="P12364" s="9">
        <v>1421.72248644</v>
      </c>
      <c r="Q12364" s="9">
        <v>1443.9009648399999</v>
      </c>
      <c r="R12364" s="9">
        <v>1443.6877102399999</v>
      </c>
      <c r="S12364" s="9">
        <v>1443.5335107599999</v>
      </c>
      <c r="T12364" s="9">
        <v>1440.40030856</v>
      </c>
    </row>
    <row r="12365" spans="1:20" x14ac:dyDescent="0.35">
      <c r="A12365">
        <f t="shared" si="374"/>
        <v>12365</v>
      </c>
      <c r="B12365" s="3" t="s">
        <v>1037</v>
      </c>
      <c r="C12365" s="3" t="s">
        <v>75</v>
      </c>
      <c r="D12365" s="3" t="s">
        <v>19</v>
      </c>
      <c r="E12365">
        <v>2028</v>
      </c>
      <c r="F12365" s="3" t="str">
        <f t="shared" si="373"/>
        <v>RAElevARROW2028</v>
      </c>
      <c r="G12365" s="9">
        <v>1438.0905972</v>
      </c>
      <c r="H12365" s="9">
        <v>1428.47117432</v>
      </c>
      <c r="I12365" s="9">
        <v>1420.8366596400001</v>
      </c>
      <c r="J12365" s="9">
        <v>1400.9613309199999</v>
      </c>
      <c r="K12365" s="9">
        <v>1389.0748475999901</v>
      </c>
      <c r="L12365" s="9">
        <v>1388.06762972</v>
      </c>
      <c r="M12365" s="9">
        <v>1389.24545128</v>
      </c>
      <c r="N12365" s="9">
        <v>1391.2631678800001</v>
      </c>
      <c r="O12365" s="9">
        <v>1404.81303708</v>
      </c>
      <c r="P12365" s="9">
        <v>1425.62996688</v>
      </c>
      <c r="Q12365" s="9">
        <v>1439.70477048</v>
      </c>
      <c r="R12365" s="9">
        <v>1439.33075472</v>
      </c>
      <c r="S12365" s="9">
        <v>1441.5846918</v>
      </c>
      <c r="T12365" s="9">
        <v>1443.99939004</v>
      </c>
    </row>
    <row r="12366" spans="1:20" x14ac:dyDescent="0.35">
      <c r="A12366">
        <f t="shared" si="374"/>
        <v>12366</v>
      </c>
      <c r="B12366" s="3" t="s">
        <v>1037</v>
      </c>
      <c r="C12366" s="3" t="s">
        <v>75</v>
      </c>
      <c r="D12366" s="3" t="s">
        <v>19</v>
      </c>
      <c r="E12366">
        <v>2029</v>
      </c>
      <c r="F12366" s="3" t="str">
        <f t="shared" si="373"/>
        <v>RAElevARROW2029</v>
      </c>
      <c r="G12366" s="9">
        <v>1442.26710652</v>
      </c>
      <c r="H12366" s="9">
        <v>1438.5335106</v>
      </c>
      <c r="I12366" s="9">
        <v>1430.7152688799999</v>
      </c>
      <c r="J12366" s="9">
        <v>1411.4337722</v>
      </c>
      <c r="K12366" s="9">
        <v>1394.9869212799999</v>
      </c>
      <c r="L12366" s="9">
        <v>1387.1752412399901</v>
      </c>
      <c r="M12366" s="9">
        <v>1398.0971575999999</v>
      </c>
      <c r="N12366" s="9">
        <v>1410.2034572</v>
      </c>
      <c r="O12366" s="9">
        <v>1416.8012264399999</v>
      </c>
      <c r="P12366" s="9">
        <v>1430.3970274000001</v>
      </c>
      <c r="Q12366" s="9">
        <v>1443.79269712</v>
      </c>
      <c r="R12366" s="9">
        <v>1443.9206498799999</v>
      </c>
      <c r="S12366" s="9">
        <v>1443.24151599999</v>
      </c>
      <c r="T12366" s="9">
        <v>1440.40030856</v>
      </c>
    </row>
    <row r="12367" spans="1:20" x14ac:dyDescent="0.35">
      <c r="A12367">
        <f t="shared" si="374"/>
        <v>12367</v>
      </c>
      <c r="B12367" s="3" t="s">
        <v>1037</v>
      </c>
      <c r="C12367" s="3" t="s">
        <v>86</v>
      </c>
      <c r="D12367" s="3" t="s">
        <v>19</v>
      </c>
      <c r="E12367">
        <v>2020</v>
      </c>
      <c r="F12367" s="3" t="str">
        <f t="shared" si="373"/>
        <v>RAQOutARROW2020</v>
      </c>
      <c r="G12367" s="9">
        <v>40.683311346665903</v>
      </c>
      <c r="H12367" s="9">
        <v>57.969690972015201</v>
      </c>
      <c r="I12367" s="9">
        <v>52.411125194251703</v>
      </c>
      <c r="J12367" s="9">
        <v>55.325009436995899</v>
      </c>
      <c r="K12367" s="9">
        <v>57.099459878541602</v>
      </c>
      <c r="L12367" s="9">
        <v>22.8553672146931</v>
      </c>
      <c r="M12367" s="9">
        <v>19.261441243292499</v>
      </c>
      <c r="N12367" s="9">
        <v>21.327145739171499</v>
      </c>
      <c r="O12367" s="9">
        <v>51.149166471713698</v>
      </c>
      <c r="P12367" s="9">
        <v>71.413644681288105</v>
      </c>
      <c r="Q12367" s="9">
        <v>28.2499640539382</v>
      </c>
      <c r="R12367" s="9">
        <v>42.706732915689301</v>
      </c>
      <c r="S12367" s="9">
        <v>40.854162440273399</v>
      </c>
      <c r="T12367" s="9">
        <v>47.804878117754903</v>
      </c>
    </row>
    <row r="12368" spans="1:20" x14ac:dyDescent="0.35">
      <c r="A12368">
        <f t="shared" si="374"/>
        <v>12368</v>
      </c>
      <c r="B12368" s="3" t="s">
        <v>1037</v>
      </c>
      <c r="C12368" s="3" t="s">
        <v>86</v>
      </c>
      <c r="D12368" s="3" t="s">
        <v>19</v>
      </c>
      <c r="E12368">
        <v>2021</v>
      </c>
      <c r="F12368" s="3" t="str">
        <f t="shared" si="373"/>
        <v>RAQOutARROW2021</v>
      </c>
      <c r="G12368" s="9">
        <v>55.2805800816801</v>
      </c>
      <c r="H12368" s="9">
        <v>58.566264647819402</v>
      </c>
      <c r="I12368" s="9">
        <v>58.366754117027199</v>
      </c>
      <c r="J12368" s="9">
        <v>54.430277949774997</v>
      </c>
      <c r="K12368" s="9">
        <v>55.8135446107812</v>
      </c>
      <c r="L12368" s="9">
        <v>17.510987655538198</v>
      </c>
      <c r="M12368" s="9">
        <v>22.679313544501198</v>
      </c>
      <c r="N12368" s="9">
        <v>27.502840098376801</v>
      </c>
      <c r="O12368" s="9">
        <v>43.4345144187904</v>
      </c>
      <c r="P12368" s="9">
        <v>68.964838303083297</v>
      </c>
      <c r="Q12368" s="9">
        <v>29.420701980615501</v>
      </c>
      <c r="R12368" s="9">
        <v>43.335659898037498</v>
      </c>
      <c r="S12368" s="9">
        <v>43.1065474015859</v>
      </c>
      <c r="T12368" s="9">
        <v>34.538889582770302</v>
      </c>
    </row>
    <row r="12369" spans="1:20" x14ac:dyDescent="0.35">
      <c r="A12369">
        <f t="shared" si="374"/>
        <v>12369</v>
      </c>
      <c r="B12369" s="3" t="s">
        <v>1037</v>
      </c>
      <c r="C12369" s="3" t="s">
        <v>86</v>
      </c>
      <c r="D12369" s="3" t="s">
        <v>19</v>
      </c>
      <c r="E12369">
        <v>2022</v>
      </c>
      <c r="F12369" s="3" t="str">
        <f t="shared" si="373"/>
        <v>RAQOutARROW2022</v>
      </c>
      <c r="G12369" s="9">
        <v>29.487497068816801</v>
      </c>
      <c r="H12369" s="9">
        <v>37.191331005563598</v>
      </c>
      <c r="I12369" s="9">
        <v>52.785425752402702</v>
      </c>
      <c r="J12369" s="9">
        <v>55.204058194957</v>
      </c>
      <c r="K12369" s="9">
        <v>57.327712074791599</v>
      </c>
      <c r="L12369" s="9">
        <v>43.658544351606103</v>
      </c>
      <c r="M12369" s="9">
        <v>19.848797741373598</v>
      </c>
      <c r="N12369" s="9">
        <v>34.701358245279401</v>
      </c>
      <c r="O12369" s="9">
        <v>59.841824591277003</v>
      </c>
      <c r="P12369" s="9">
        <v>84.178706357156202</v>
      </c>
      <c r="Q12369" s="9">
        <v>51.444470830181103</v>
      </c>
      <c r="R12369" s="9">
        <v>54.286337914044402</v>
      </c>
      <c r="S12369" s="9">
        <v>43.436639101384301</v>
      </c>
      <c r="T12369" s="9">
        <v>22.2141208123391</v>
      </c>
    </row>
    <row r="12370" spans="1:20" x14ac:dyDescent="0.35">
      <c r="A12370">
        <f t="shared" si="374"/>
        <v>12370</v>
      </c>
      <c r="B12370" s="3" t="s">
        <v>1037</v>
      </c>
      <c r="C12370" s="3" t="s">
        <v>86</v>
      </c>
      <c r="D12370" s="3" t="s">
        <v>19</v>
      </c>
      <c r="E12370">
        <v>2023</v>
      </c>
      <c r="F12370" s="3" t="str">
        <f t="shared" si="373"/>
        <v>RAQOutARROW2023</v>
      </c>
      <c r="G12370" s="9">
        <v>32.886776755534903</v>
      </c>
      <c r="H12370" s="9">
        <v>39.677713976478401</v>
      </c>
      <c r="I12370" s="9">
        <v>60.618355191284699</v>
      </c>
      <c r="J12370" s="9">
        <v>56.296515798011697</v>
      </c>
      <c r="K12370" s="9">
        <v>54.896475126302001</v>
      </c>
      <c r="L12370" s="9">
        <v>26.516193039171299</v>
      </c>
      <c r="M12370" s="9">
        <v>21.025978141651301</v>
      </c>
      <c r="N12370" s="9">
        <v>28.053746767865601</v>
      </c>
      <c r="O12370" s="9">
        <v>49.129655930226399</v>
      </c>
      <c r="P12370" s="9">
        <v>71.385560550159695</v>
      </c>
      <c r="Q12370" s="9">
        <v>42.738785626127097</v>
      </c>
      <c r="R12370" s="9">
        <v>64.048723871027704</v>
      </c>
      <c r="S12370" s="9">
        <v>48.062188761112203</v>
      </c>
      <c r="T12370" s="9">
        <v>27.501960782834502</v>
      </c>
    </row>
    <row r="12371" spans="1:20" x14ac:dyDescent="0.35">
      <c r="A12371">
        <f t="shared" si="374"/>
        <v>12371</v>
      </c>
      <c r="B12371" s="3" t="s">
        <v>1037</v>
      </c>
      <c r="C12371" s="3" t="s">
        <v>86</v>
      </c>
      <c r="D12371" s="3" t="s">
        <v>19</v>
      </c>
      <c r="E12371">
        <v>2024</v>
      </c>
      <c r="F12371" s="3" t="str">
        <f t="shared" si="373"/>
        <v>RAQOutARROW2024</v>
      </c>
      <c r="G12371" s="9">
        <v>27.533130738836999</v>
      </c>
      <c r="H12371" s="9">
        <v>37.396007310572799</v>
      </c>
      <c r="I12371" s="9">
        <v>41.321231983107502</v>
      </c>
      <c r="J12371" s="9">
        <v>55.418601694756099</v>
      </c>
      <c r="K12371" s="9">
        <v>62.523250444650998</v>
      </c>
      <c r="L12371" s="9">
        <v>33.3537014034113</v>
      </c>
      <c r="M12371" s="9">
        <v>23.560572922480301</v>
      </c>
      <c r="N12371" s="9">
        <v>33.325554510392003</v>
      </c>
      <c r="O12371" s="9">
        <v>75.572362046322496</v>
      </c>
      <c r="P12371" s="9">
        <v>82.741734617305497</v>
      </c>
      <c r="Q12371" s="9">
        <v>50.770848313742199</v>
      </c>
      <c r="R12371" s="9">
        <v>52.763536387284702</v>
      </c>
      <c r="S12371" s="9">
        <v>46.206634338946799</v>
      </c>
      <c r="T12371" s="9">
        <v>25.246745917760201</v>
      </c>
    </row>
    <row r="12372" spans="1:20" x14ac:dyDescent="0.35">
      <c r="A12372">
        <f t="shared" si="374"/>
        <v>12372</v>
      </c>
      <c r="B12372" s="3" t="s">
        <v>1037</v>
      </c>
      <c r="C12372" s="3" t="s">
        <v>86</v>
      </c>
      <c r="D12372" s="3" t="s">
        <v>19</v>
      </c>
      <c r="E12372">
        <v>2025</v>
      </c>
      <c r="F12372" s="3" t="str">
        <f t="shared" si="373"/>
        <v>RAQOutARROW2025</v>
      </c>
      <c r="G12372" s="9">
        <v>28.511376620860698</v>
      </c>
      <c r="H12372" s="9">
        <v>49.170988744670098</v>
      </c>
      <c r="I12372" s="9">
        <v>42.906356754659001</v>
      </c>
      <c r="J12372" s="9">
        <v>11.292449298332601</v>
      </c>
      <c r="K12372" s="9">
        <v>7.0865578839541596</v>
      </c>
      <c r="L12372" s="9">
        <v>9.3376253852192797</v>
      </c>
      <c r="M12372" s="9">
        <v>14.6813519183333</v>
      </c>
      <c r="N12372" s="9">
        <v>16.2684769816615</v>
      </c>
      <c r="O12372" s="9">
        <v>18.251791707320201</v>
      </c>
      <c r="P12372" s="9">
        <v>21.1117099323783</v>
      </c>
      <c r="Q12372" s="9">
        <v>55.900732336991297</v>
      </c>
      <c r="R12372" s="9">
        <v>56.176114161083703</v>
      </c>
      <c r="S12372" s="9">
        <v>52.010065204036501</v>
      </c>
      <c r="T12372" s="9">
        <v>42.376155428881901</v>
      </c>
    </row>
    <row r="12373" spans="1:20" x14ac:dyDescent="0.35">
      <c r="A12373">
        <f t="shared" si="374"/>
        <v>12373</v>
      </c>
      <c r="B12373" s="3" t="s">
        <v>1037</v>
      </c>
      <c r="C12373" s="3" t="s">
        <v>86</v>
      </c>
      <c r="D12373" s="3" t="s">
        <v>19</v>
      </c>
      <c r="E12373">
        <v>2026</v>
      </c>
      <c r="F12373" s="3" t="str">
        <f t="shared" si="373"/>
        <v>RAQOutARROW2026</v>
      </c>
      <c r="G12373" s="9">
        <v>27.2978668866505</v>
      </c>
      <c r="H12373" s="9">
        <v>32.693302785597197</v>
      </c>
      <c r="I12373" s="9">
        <v>49.849432081380499</v>
      </c>
      <c r="J12373" s="9">
        <v>14.5955212616183</v>
      </c>
      <c r="K12373" s="9">
        <v>45.967609671624402</v>
      </c>
      <c r="L12373" s="9">
        <v>39.149848948243303</v>
      </c>
      <c r="M12373" s="9">
        <v>33.502759277882198</v>
      </c>
      <c r="N12373" s="9">
        <v>49.498900817137901</v>
      </c>
      <c r="O12373" s="9">
        <v>47.920758736059803</v>
      </c>
      <c r="P12373" s="9">
        <v>50.790810145813801</v>
      </c>
      <c r="Q12373" s="9">
        <v>51.769468916878303</v>
      </c>
      <c r="R12373" s="9">
        <v>44.909546601928703</v>
      </c>
      <c r="S12373" s="9">
        <v>33.619988407853299</v>
      </c>
      <c r="T12373" s="9">
        <v>30.360622634340501</v>
      </c>
    </row>
    <row r="12374" spans="1:20" x14ac:dyDescent="0.35">
      <c r="A12374">
        <f t="shared" si="374"/>
        <v>12374</v>
      </c>
      <c r="B12374" s="3" t="s">
        <v>1037</v>
      </c>
      <c r="C12374" s="3" t="s">
        <v>86</v>
      </c>
      <c r="D12374" s="3" t="s">
        <v>19</v>
      </c>
      <c r="E12374">
        <v>2027</v>
      </c>
      <c r="F12374" s="3" t="str">
        <f t="shared" si="373"/>
        <v>RAQOutARROW2027</v>
      </c>
      <c r="G12374" s="9">
        <v>27.428887952481301</v>
      </c>
      <c r="H12374" s="9">
        <v>43.132608513773199</v>
      </c>
      <c r="I12374" s="9">
        <v>63.921745890245298</v>
      </c>
      <c r="J12374" s="9">
        <v>67.756585579186805</v>
      </c>
      <c r="K12374" s="9">
        <v>50.327790371947899</v>
      </c>
      <c r="L12374" s="9">
        <v>31.161765168799601</v>
      </c>
      <c r="M12374" s="9">
        <v>31.494544934053</v>
      </c>
      <c r="N12374" s="9">
        <v>34.144406577065503</v>
      </c>
      <c r="O12374" s="9">
        <v>40.4039629128158</v>
      </c>
      <c r="P12374" s="9">
        <v>56.476971103633801</v>
      </c>
      <c r="Q12374" s="9">
        <v>51.745483269815303</v>
      </c>
      <c r="R12374" s="9">
        <v>57.254535470902702</v>
      </c>
      <c r="S12374" s="9">
        <v>35.1459775570384</v>
      </c>
      <c r="T12374" s="9">
        <v>44.417665131404398</v>
      </c>
    </row>
    <row r="12375" spans="1:20" x14ac:dyDescent="0.35">
      <c r="A12375">
        <f t="shared" si="374"/>
        <v>12375</v>
      </c>
      <c r="B12375" s="3" t="s">
        <v>1037</v>
      </c>
      <c r="C12375" s="3" t="s">
        <v>86</v>
      </c>
      <c r="D12375" s="3" t="s">
        <v>19</v>
      </c>
      <c r="E12375">
        <v>2028</v>
      </c>
      <c r="F12375" s="3" t="str">
        <f t="shared" si="373"/>
        <v>RAQOutARROW2028</v>
      </c>
      <c r="G12375" s="9">
        <v>51.697002038481102</v>
      </c>
      <c r="H12375" s="9">
        <v>54.538698712754801</v>
      </c>
      <c r="I12375" s="9">
        <v>54.188847138659703</v>
      </c>
      <c r="J12375" s="9">
        <v>53.907897708413898</v>
      </c>
      <c r="K12375" s="9">
        <v>57.418557442343698</v>
      </c>
      <c r="L12375" s="9">
        <v>26.4393676249123</v>
      </c>
      <c r="M12375" s="9">
        <v>18.117185301800401</v>
      </c>
      <c r="N12375" s="9">
        <v>25.647658693535199</v>
      </c>
      <c r="O12375" s="9">
        <v>43.422746239954698</v>
      </c>
      <c r="P12375" s="9">
        <v>62.430753100467498</v>
      </c>
      <c r="Q12375" s="9">
        <v>33.767286514993003</v>
      </c>
      <c r="R12375" s="9">
        <v>39.721582088979503</v>
      </c>
      <c r="S12375" s="9">
        <v>33.098337905785201</v>
      </c>
      <c r="T12375" s="9">
        <v>29.696250460547201</v>
      </c>
    </row>
    <row r="12376" spans="1:20" x14ac:dyDescent="0.35">
      <c r="A12376">
        <f t="shared" si="374"/>
        <v>12376</v>
      </c>
      <c r="B12376" s="3" t="s">
        <v>1037</v>
      </c>
      <c r="C12376" s="3" t="s">
        <v>86</v>
      </c>
      <c r="D12376" s="3" t="s">
        <v>19</v>
      </c>
      <c r="E12376">
        <v>2029</v>
      </c>
      <c r="F12376" s="3" t="str">
        <f t="shared" si="373"/>
        <v>RAQOutARROW2029</v>
      </c>
      <c r="G12376" s="9">
        <v>37.494570578568599</v>
      </c>
      <c r="H12376" s="9">
        <v>37.991735271585704</v>
      </c>
      <c r="I12376" s="9">
        <v>52.297303735298598</v>
      </c>
      <c r="J12376" s="9">
        <v>54.098771438635701</v>
      </c>
      <c r="K12376" s="9">
        <v>65.164754442916603</v>
      </c>
      <c r="L12376" s="9">
        <v>70.343576315974403</v>
      </c>
      <c r="M12376" s="9">
        <v>60.270156987011802</v>
      </c>
      <c r="N12376" s="9">
        <v>35.1674833297375</v>
      </c>
      <c r="O12376" s="9">
        <v>46.7516376798389</v>
      </c>
      <c r="P12376" s="9">
        <v>59.360400763898703</v>
      </c>
      <c r="Q12376" s="9">
        <v>61.6268897963635</v>
      </c>
      <c r="R12376" s="9">
        <v>80.997270537361103</v>
      </c>
      <c r="S12376" s="9">
        <v>63.2497719765624</v>
      </c>
      <c r="T12376" s="9">
        <v>41.6613188173636</v>
      </c>
    </row>
    <row r="12377" spans="1:20" x14ac:dyDescent="0.35">
      <c r="A12377">
        <f t="shared" si="374"/>
        <v>12377</v>
      </c>
      <c r="B12377" s="3" t="s">
        <v>1037</v>
      </c>
      <c r="C12377" s="3" t="s">
        <v>95</v>
      </c>
      <c r="D12377" s="3" t="s">
        <v>19</v>
      </c>
      <c r="E12377">
        <v>2020</v>
      </c>
      <c r="F12377" s="3" t="str">
        <f t="shared" si="373"/>
        <v>RASpillARROW2020</v>
      </c>
      <c r="G12377" s="9">
        <v>13.8968290894293</v>
      </c>
      <c r="H12377" s="9">
        <v>30.086042750297899</v>
      </c>
      <c r="I12377" s="9">
        <v>23.428854480750299</v>
      </c>
      <c r="J12377" s="9">
        <v>26.637414575907201</v>
      </c>
      <c r="K12377" s="9">
        <v>26.923806423541599</v>
      </c>
      <c r="L12377" s="9">
        <v>2.5045482940169599</v>
      </c>
      <c r="M12377" s="9">
        <v>1.06094688120944</v>
      </c>
      <c r="N12377" s="9">
        <v>1.41243074334706</v>
      </c>
      <c r="O12377" s="9">
        <v>23.3064002991599</v>
      </c>
      <c r="P12377" s="9">
        <v>39.083227603559003</v>
      </c>
      <c r="Q12377" s="9">
        <v>4.7750763373863903</v>
      </c>
      <c r="R12377" s="9">
        <v>18.229940758545801</v>
      </c>
      <c r="S12377" s="9">
        <v>13.535451350130201</v>
      </c>
      <c r="T12377" s="9">
        <v>18.857566183810398</v>
      </c>
    </row>
    <row r="12378" spans="1:20" x14ac:dyDescent="0.35">
      <c r="A12378">
        <f t="shared" si="374"/>
        <v>12378</v>
      </c>
      <c r="B12378" s="3" t="s">
        <v>1037</v>
      </c>
      <c r="C12378" s="3" t="s">
        <v>95</v>
      </c>
      <c r="D12378" s="3" t="s">
        <v>19</v>
      </c>
      <c r="E12378">
        <v>2021</v>
      </c>
      <c r="F12378" s="3" t="str">
        <f t="shared" si="373"/>
        <v>RASpillARROW2021</v>
      </c>
      <c r="G12378" s="9">
        <v>26.414694310309098</v>
      </c>
      <c r="H12378" s="9">
        <v>29.9528737944722</v>
      </c>
      <c r="I12378" s="9">
        <v>27.175244661179999</v>
      </c>
      <c r="J12378" s="9">
        <v>25.4382667425268</v>
      </c>
      <c r="K12378" s="9">
        <v>26.130023758697899</v>
      </c>
      <c r="L12378" s="9">
        <v>0.83436381452083297</v>
      </c>
      <c r="M12378" s="9">
        <v>0.28569367370541598</v>
      </c>
      <c r="N12378" s="9">
        <v>4.7117898830848599</v>
      </c>
      <c r="O12378" s="9">
        <v>15.9111188411668</v>
      </c>
      <c r="P12378" s="9">
        <v>38.976590699326309</v>
      </c>
      <c r="Q12378" s="9">
        <v>4.4783164415274097</v>
      </c>
      <c r="R12378" s="9">
        <v>12.957471961106901</v>
      </c>
      <c r="S12378" s="9">
        <v>10.2374802117291</v>
      </c>
      <c r="T12378" s="9">
        <v>4.9766849838328104</v>
      </c>
    </row>
    <row r="12379" spans="1:20" x14ac:dyDescent="0.35">
      <c r="A12379">
        <f t="shared" si="374"/>
        <v>12379</v>
      </c>
      <c r="B12379" s="3" t="s">
        <v>1037</v>
      </c>
      <c r="C12379" s="3" t="s">
        <v>95</v>
      </c>
      <c r="D12379" s="3" t="s">
        <v>19</v>
      </c>
      <c r="E12379">
        <v>2022</v>
      </c>
      <c r="F12379" s="3" t="str">
        <f t="shared" si="373"/>
        <v>RASpillARROW2022</v>
      </c>
      <c r="G12379" s="9">
        <v>4.8150783421121002</v>
      </c>
      <c r="H12379" s="9">
        <v>11.1028063053541</v>
      </c>
      <c r="I12379" s="9">
        <v>24.591936183937499</v>
      </c>
      <c r="J12379" s="9">
        <v>26.3711107335793</v>
      </c>
      <c r="K12379" s="9">
        <v>28.318049507864501</v>
      </c>
      <c r="L12379" s="9">
        <v>16.2572621011895</v>
      </c>
      <c r="M12379" s="9">
        <v>0.92972504929986099</v>
      </c>
      <c r="N12379" s="9">
        <v>10.4341010553694</v>
      </c>
      <c r="O12379" s="9">
        <v>30.3257073631721</v>
      </c>
      <c r="P12379" s="9">
        <v>52.631023692065902</v>
      </c>
      <c r="Q12379" s="9">
        <v>22.3459737452282</v>
      </c>
      <c r="R12379" s="9">
        <v>26.1673647711388</v>
      </c>
      <c r="S12379" s="9">
        <v>14.804691879817801</v>
      </c>
      <c r="T12379" s="9">
        <v>2.5103166885202701</v>
      </c>
    </row>
    <row r="12380" spans="1:20" x14ac:dyDescent="0.35">
      <c r="A12380">
        <f t="shared" si="374"/>
        <v>12380</v>
      </c>
      <c r="B12380" s="3" t="s">
        <v>1037</v>
      </c>
      <c r="C12380" s="3" t="s">
        <v>95</v>
      </c>
      <c r="D12380" s="3" t="s">
        <v>19</v>
      </c>
      <c r="E12380">
        <v>2023</v>
      </c>
      <c r="F12380" s="3" t="str">
        <f t="shared" si="373"/>
        <v>RASpillARROW2023</v>
      </c>
      <c r="G12380" s="9">
        <v>7.0360378821787197</v>
      </c>
      <c r="H12380" s="9">
        <v>13.735857341305501</v>
      </c>
      <c r="I12380" s="9">
        <v>31.187530534416599</v>
      </c>
      <c r="J12380" s="9">
        <v>27.358942190498301</v>
      </c>
      <c r="K12380" s="9">
        <v>26.6423836584895</v>
      </c>
      <c r="L12380" s="9">
        <v>3.55191191796512</v>
      </c>
      <c r="M12380" s="9">
        <v>1.08953415004777</v>
      </c>
      <c r="N12380" s="9">
        <v>4.4224863760988704</v>
      </c>
      <c r="O12380" s="9">
        <v>20.472529417652499</v>
      </c>
      <c r="P12380" s="9">
        <v>40.167111537048598</v>
      </c>
      <c r="Q12380" s="9">
        <v>15.0900511393826</v>
      </c>
      <c r="R12380" s="9">
        <v>31.018427796027702</v>
      </c>
      <c r="S12380" s="9">
        <v>15.0440127205393</v>
      </c>
      <c r="T12380" s="9">
        <v>3.2501922805673602</v>
      </c>
    </row>
    <row r="12381" spans="1:20" x14ac:dyDescent="0.35">
      <c r="A12381">
        <f t="shared" si="374"/>
        <v>12381</v>
      </c>
      <c r="B12381" s="3" t="s">
        <v>1037</v>
      </c>
      <c r="C12381" s="3" t="s">
        <v>95</v>
      </c>
      <c r="D12381" s="3" t="s">
        <v>19</v>
      </c>
      <c r="E12381">
        <v>2024</v>
      </c>
      <c r="F12381" s="3" t="str">
        <f t="shared" si="373"/>
        <v>RASpillARROW2024</v>
      </c>
      <c r="G12381" s="9">
        <v>4.0188137687748604</v>
      </c>
      <c r="H12381" s="9">
        <v>11.012384978880799</v>
      </c>
      <c r="I12381" s="9">
        <v>12.791217735669999</v>
      </c>
      <c r="J12381" s="9">
        <v>26.617145815031598</v>
      </c>
      <c r="K12381" s="9">
        <v>32.837965786994701</v>
      </c>
      <c r="L12381" s="9">
        <v>9.1880874191138897</v>
      </c>
      <c r="M12381" s="9">
        <v>0.77412646279977304</v>
      </c>
      <c r="N12381" s="9">
        <v>8.8948587578861105</v>
      </c>
      <c r="O12381" s="9">
        <v>44.315208625455597</v>
      </c>
      <c r="P12381" s="9">
        <v>51.340109249722197</v>
      </c>
      <c r="Q12381" s="9">
        <v>22.733185967437699</v>
      </c>
      <c r="R12381" s="9">
        <v>24.814632475840195</v>
      </c>
      <c r="S12381" s="9">
        <v>13.1820155180614</v>
      </c>
      <c r="T12381" s="9">
        <v>1.6660344262114499</v>
      </c>
    </row>
    <row r="12382" spans="1:20" x14ac:dyDescent="0.35">
      <c r="A12382">
        <f t="shared" si="374"/>
        <v>12382</v>
      </c>
      <c r="B12382" s="3" t="s">
        <v>1037</v>
      </c>
      <c r="C12382" s="3" t="s">
        <v>95</v>
      </c>
      <c r="D12382" s="3" t="s">
        <v>19</v>
      </c>
      <c r="E12382">
        <v>2025</v>
      </c>
      <c r="F12382" s="3" t="str">
        <f t="shared" si="373"/>
        <v>RASpillARROW2025</v>
      </c>
      <c r="G12382" s="9">
        <v>4.0228824207946703</v>
      </c>
      <c r="H12382" s="9">
        <v>20.298207117042299</v>
      </c>
      <c r="I12382" s="9">
        <v>15.8203411325798</v>
      </c>
      <c r="J12382" s="9">
        <v>5.8068520952956899E-2</v>
      </c>
      <c r="K12382" s="9">
        <v>0</v>
      </c>
      <c r="L12382" s="9">
        <v>0</v>
      </c>
      <c r="M12382" s="9">
        <v>0</v>
      </c>
      <c r="N12382" s="9">
        <v>0</v>
      </c>
      <c r="O12382" s="9">
        <v>0.11370470148742599</v>
      </c>
      <c r="P12382" s="9">
        <v>2.31494092131069</v>
      </c>
      <c r="Q12382" s="9">
        <v>27.5937980426989</v>
      </c>
      <c r="R12382" s="9">
        <v>28.271921099680998</v>
      </c>
      <c r="S12382" s="9">
        <v>21.118067640143298</v>
      </c>
      <c r="T12382" s="9">
        <v>11.3367094691666</v>
      </c>
    </row>
    <row r="12383" spans="1:20" x14ac:dyDescent="0.35">
      <c r="A12383">
        <f t="shared" si="374"/>
        <v>12383</v>
      </c>
      <c r="B12383" s="3" t="s">
        <v>1037</v>
      </c>
      <c r="C12383" s="3" t="s">
        <v>95</v>
      </c>
      <c r="D12383" s="3" t="s">
        <v>19</v>
      </c>
      <c r="E12383">
        <v>2026</v>
      </c>
      <c r="F12383" s="3" t="str">
        <f t="shared" si="373"/>
        <v>RASpillARROW2026</v>
      </c>
      <c r="G12383" s="9">
        <v>4.1119168739132297</v>
      </c>
      <c r="H12383" s="9">
        <v>6.2037423918312502</v>
      </c>
      <c r="I12383" s="9">
        <v>22.381349664236101</v>
      </c>
      <c r="J12383" s="9">
        <v>0.45396760575165301</v>
      </c>
      <c r="K12383" s="9">
        <v>16.7618121141765</v>
      </c>
      <c r="L12383" s="9">
        <v>10.8752032756929</v>
      </c>
      <c r="M12383" s="9">
        <v>9.4712293598222193</v>
      </c>
      <c r="N12383" s="9">
        <v>22.418212147916599</v>
      </c>
      <c r="O12383" s="9">
        <v>19.0145765390122</v>
      </c>
      <c r="P12383" s="9">
        <v>21.6389930198069</v>
      </c>
      <c r="Q12383" s="9">
        <v>22.9096060617977</v>
      </c>
      <c r="R12383" s="9">
        <v>18.953347481881899</v>
      </c>
      <c r="S12383" s="9">
        <v>4.5679951378013</v>
      </c>
      <c r="T12383" s="9">
        <v>3.8122297607641999</v>
      </c>
    </row>
    <row r="12384" spans="1:20" x14ac:dyDescent="0.35">
      <c r="A12384">
        <f t="shared" si="374"/>
        <v>12384</v>
      </c>
      <c r="B12384" s="3" t="s">
        <v>1037</v>
      </c>
      <c r="C12384" s="3" t="s">
        <v>95</v>
      </c>
      <c r="D12384" s="3" t="s">
        <v>19</v>
      </c>
      <c r="E12384">
        <v>2027</v>
      </c>
      <c r="F12384" s="3" t="str">
        <f t="shared" si="373"/>
        <v>RASpillARROW2027</v>
      </c>
      <c r="G12384" s="9">
        <v>3.8754072098959802</v>
      </c>
      <c r="H12384" s="9">
        <v>17.316702647465199</v>
      </c>
      <c r="I12384" s="9">
        <v>33.669750416175901</v>
      </c>
      <c r="J12384" s="9">
        <v>37.135735549932797</v>
      </c>
      <c r="K12384" s="9">
        <v>23.0350046828333</v>
      </c>
      <c r="L12384" s="9">
        <v>6.2752731099248598</v>
      </c>
      <c r="M12384" s="9">
        <v>7.2835515825236099</v>
      </c>
      <c r="N12384" s="9">
        <v>7.2313706584388804</v>
      </c>
      <c r="O12384" s="9">
        <v>12.2619801604627</v>
      </c>
      <c r="P12384" s="9">
        <v>27.638129082320496</v>
      </c>
      <c r="Q12384" s="9">
        <v>21.786621744311201</v>
      </c>
      <c r="R12384" s="9">
        <v>24.2242393959027</v>
      </c>
      <c r="S12384" s="9">
        <v>3.1065467171556298</v>
      </c>
      <c r="T12384" s="9">
        <v>11.568657971272399</v>
      </c>
    </row>
    <row r="12385" spans="1:20" x14ac:dyDescent="0.35">
      <c r="A12385">
        <f t="shared" si="374"/>
        <v>12385</v>
      </c>
      <c r="B12385" s="3" t="s">
        <v>1037</v>
      </c>
      <c r="C12385" s="3" t="s">
        <v>95</v>
      </c>
      <c r="D12385" s="3" t="s">
        <v>19</v>
      </c>
      <c r="E12385">
        <v>2028</v>
      </c>
      <c r="F12385" s="3" t="str">
        <f t="shared" si="373"/>
        <v>RASpillARROW2028</v>
      </c>
      <c r="G12385" s="9">
        <v>23.5161571592405</v>
      </c>
      <c r="H12385" s="9">
        <v>26.1906545722013</v>
      </c>
      <c r="I12385" s="9">
        <v>25.8166528304513</v>
      </c>
      <c r="J12385" s="9">
        <v>24.881454805261999</v>
      </c>
      <c r="K12385" s="9">
        <v>27.523260943593701</v>
      </c>
      <c r="L12385" s="9">
        <v>3.3073626412326602</v>
      </c>
      <c r="M12385" s="9">
        <v>0.74084265310222197</v>
      </c>
      <c r="N12385" s="9">
        <v>4.0289346650058304</v>
      </c>
      <c r="O12385" s="9">
        <v>15.5772302402434</v>
      </c>
      <c r="P12385" s="9">
        <v>30.938560740864499</v>
      </c>
      <c r="Q12385" s="9">
        <v>6.0307591893457602</v>
      </c>
      <c r="R12385" s="9">
        <v>15.143657078319499</v>
      </c>
      <c r="S12385" s="9">
        <v>8.9979494070703101</v>
      </c>
      <c r="T12385" s="9">
        <v>4.4915338066715202</v>
      </c>
    </row>
    <row r="12386" spans="1:20" x14ac:dyDescent="0.35">
      <c r="A12386">
        <f t="shared" si="374"/>
        <v>12386</v>
      </c>
      <c r="B12386" s="3" t="s">
        <v>1037</v>
      </c>
      <c r="C12386" s="3" t="s">
        <v>95</v>
      </c>
      <c r="D12386" s="3" t="s">
        <v>19</v>
      </c>
      <c r="E12386">
        <v>2029</v>
      </c>
      <c r="F12386" s="3" t="str">
        <f t="shared" si="373"/>
        <v>RASpillARROW2029</v>
      </c>
      <c r="G12386" s="9">
        <v>11.493584733569801</v>
      </c>
      <c r="H12386" s="9">
        <v>12.939905922052001</v>
      </c>
      <c r="I12386" s="9">
        <v>24.390901965888801</v>
      </c>
      <c r="J12386" s="9">
        <v>24.818936765188099</v>
      </c>
      <c r="K12386" s="9">
        <v>35.234492152760403</v>
      </c>
      <c r="L12386" s="9">
        <v>38.411300011874999</v>
      </c>
      <c r="M12386" s="9">
        <v>31.865502175538801</v>
      </c>
      <c r="N12386" s="9">
        <v>10.3933869804527</v>
      </c>
      <c r="O12386" s="9">
        <v>18.560671251989199</v>
      </c>
      <c r="P12386" s="9">
        <v>31.265398082384699</v>
      </c>
      <c r="Q12386" s="9">
        <v>31.145385170080498</v>
      </c>
      <c r="R12386" s="9">
        <v>47.966974462361101</v>
      </c>
      <c r="S12386" s="9">
        <v>30.2194759015625</v>
      </c>
      <c r="T12386" s="9">
        <v>9.3838448595164099</v>
      </c>
    </row>
    <row r="12387" spans="1:20" x14ac:dyDescent="0.35">
      <c r="A12387">
        <f t="shared" si="374"/>
        <v>12387</v>
      </c>
      <c r="B12387" s="3" t="s">
        <v>1037</v>
      </c>
      <c r="C12387" s="3" t="s">
        <v>77</v>
      </c>
      <c r="D12387" s="3" t="s">
        <v>19</v>
      </c>
      <c r="E12387">
        <v>2020</v>
      </c>
      <c r="F12387" s="3" t="str">
        <f t="shared" si="373"/>
        <v>RAGenARROW2020</v>
      </c>
      <c r="G12387" s="9">
        <v>81.4000672983871</v>
      </c>
      <c r="H12387" s="9">
        <v>85.655654861111103</v>
      </c>
      <c r="I12387" s="9">
        <v>88.262030694444405</v>
      </c>
      <c r="J12387" s="9">
        <v>81.5295827956989</v>
      </c>
      <c r="K12387" s="9">
        <v>48.852159374999999</v>
      </c>
      <c r="L12387" s="9">
        <v>19.465263413978398</v>
      </c>
      <c r="M12387" s="9">
        <v>18.634944600000001</v>
      </c>
      <c r="N12387" s="9">
        <v>24.796922658333301</v>
      </c>
      <c r="O12387" s="9">
        <v>51.986591693548299</v>
      </c>
      <c r="P12387" s="9">
        <v>74.456072638888799</v>
      </c>
      <c r="Q12387" s="9">
        <v>74.319138348118202</v>
      </c>
      <c r="R12387" s="9">
        <v>70.332681352777698</v>
      </c>
      <c r="S12387" s="9">
        <v>91.708097656250004</v>
      </c>
      <c r="T12387" s="9">
        <v>91.396320694444398</v>
      </c>
    </row>
    <row r="12388" spans="1:20" x14ac:dyDescent="0.35">
      <c r="A12388">
        <f t="shared" si="374"/>
        <v>12388</v>
      </c>
      <c r="B12388" s="3" t="s">
        <v>1037</v>
      </c>
      <c r="C12388" s="3" t="s">
        <v>77</v>
      </c>
      <c r="D12388" s="3" t="s">
        <v>19</v>
      </c>
      <c r="E12388">
        <v>2021</v>
      </c>
      <c r="F12388" s="3" t="str">
        <f t="shared" si="373"/>
        <v>RAGenARROW2021</v>
      </c>
      <c r="G12388" s="9">
        <v>89.667341263440804</v>
      </c>
      <c r="H12388" s="9">
        <v>88.555265277777707</v>
      </c>
      <c r="I12388" s="9">
        <v>92.718550833333296</v>
      </c>
      <c r="J12388" s="9">
        <v>78.306727989247307</v>
      </c>
      <c r="K12388" s="9">
        <v>40.1747200297619</v>
      </c>
      <c r="L12388" s="9">
        <v>15.8313525475806</v>
      </c>
      <c r="M12388" s="9">
        <v>22.767523722222201</v>
      </c>
      <c r="N12388" s="9">
        <v>28.220215583333299</v>
      </c>
      <c r="O12388" s="9">
        <v>55.509643655913898</v>
      </c>
      <c r="P12388" s="9">
        <v>77.6614402777777</v>
      </c>
      <c r="Q12388" s="9">
        <v>67.383172302419297</v>
      </c>
      <c r="R12388" s="9">
        <v>93.937098333333296</v>
      </c>
      <c r="S12388" s="9">
        <v>93.937098437499998</v>
      </c>
      <c r="T12388" s="9">
        <v>93.667768472222207</v>
      </c>
    </row>
    <row r="12389" spans="1:20" x14ac:dyDescent="0.35">
      <c r="A12389">
        <f t="shared" si="374"/>
        <v>12389</v>
      </c>
      <c r="B12389" s="3" t="s">
        <v>1037</v>
      </c>
      <c r="C12389" s="3" t="s">
        <v>77</v>
      </c>
      <c r="D12389" s="3" t="s">
        <v>19</v>
      </c>
      <c r="E12389">
        <v>2022</v>
      </c>
      <c r="F12389" s="3" t="str">
        <f t="shared" si="373"/>
        <v>RAGenARROW2022</v>
      </c>
      <c r="G12389" s="9">
        <v>77.222481204301005</v>
      </c>
      <c r="H12389" s="9">
        <v>80.4462590944444</v>
      </c>
      <c r="I12389" s="9">
        <v>88.6388302777777</v>
      </c>
      <c r="J12389" s="9">
        <v>86.198764112903206</v>
      </c>
      <c r="K12389" s="9">
        <v>64.701433779761899</v>
      </c>
      <c r="L12389" s="9">
        <v>24.7102695430107</v>
      </c>
      <c r="M12389" s="9">
        <v>6.7442459777777701</v>
      </c>
      <c r="N12389" s="9">
        <v>15.8381880361111</v>
      </c>
      <c r="O12389" s="9">
        <v>36.459712499999902</v>
      </c>
      <c r="P12389" s="9">
        <v>79.066655999999995</v>
      </c>
      <c r="Q12389" s="9">
        <v>82.224544758064496</v>
      </c>
      <c r="R12389" s="9">
        <v>82.114175074999906</v>
      </c>
      <c r="S12389" s="9">
        <v>82.850474677083298</v>
      </c>
      <c r="T12389" s="9">
        <v>68.880896533333299</v>
      </c>
    </row>
    <row r="12390" spans="1:20" x14ac:dyDescent="0.35">
      <c r="A12390">
        <f t="shared" si="374"/>
        <v>12390</v>
      </c>
      <c r="B12390" s="3" t="s">
        <v>1037</v>
      </c>
      <c r="C12390" s="3" t="s">
        <v>77</v>
      </c>
      <c r="D12390" s="3" t="s">
        <v>19</v>
      </c>
      <c r="E12390">
        <v>2023</v>
      </c>
      <c r="F12390" s="3" t="str">
        <f t="shared" si="373"/>
        <v>RAGenARROW2023</v>
      </c>
      <c r="G12390" s="9">
        <v>77.086387384408596</v>
      </c>
      <c r="H12390" s="9">
        <v>78.813196763888797</v>
      </c>
      <c r="I12390" s="9">
        <v>91.660337777777698</v>
      </c>
      <c r="J12390" s="9">
        <v>83.105025134408507</v>
      </c>
      <c r="K12390" s="9">
        <v>49.4145462797619</v>
      </c>
      <c r="L12390" s="9">
        <v>19.162505924462302</v>
      </c>
      <c r="M12390" s="9">
        <v>17.060061334722199</v>
      </c>
      <c r="N12390" s="9">
        <v>26.177818744444401</v>
      </c>
      <c r="O12390" s="9">
        <v>51.929959072580601</v>
      </c>
      <c r="P12390" s="9">
        <v>86.880098611111094</v>
      </c>
      <c r="Q12390" s="9">
        <v>82.768026658602096</v>
      </c>
      <c r="R12390" s="9">
        <v>93.937098611111097</v>
      </c>
      <c r="S12390" s="9">
        <v>93.9370981770833</v>
      </c>
      <c r="T12390" s="9">
        <v>85.942469793055494</v>
      </c>
    </row>
    <row r="12391" spans="1:20" x14ac:dyDescent="0.35">
      <c r="A12391">
        <f t="shared" si="374"/>
        <v>12391</v>
      </c>
      <c r="B12391" s="3" t="s">
        <v>1037</v>
      </c>
      <c r="C12391" s="3" t="s">
        <v>77</v>
      </c>
      <c r="D12391" s="3" t="s">
        <v>19</v>
      </c>
      <c r="E12391">
        <v>2024</v>
      </c>
      <c r="F12391" s="3" t="str">
        <f t="shared" si="373"/>
        <v>RAGenARROW2024</v>
      </c>
      <c r="G12391" s="9">
        <v>75.211904598118196</v>
      </c>
      <c r="H12391" s="9">
        <v>82.183608312499999</v>
      </c>
      <c r="I12391" s="9">
        <v>91.429157222222202</v>
      </c>
      <c r="J12391" s="9">
        <v>87.451676881720402</v>
      </c>
      <c r="K12391" s="9">
        <v>87.892266071428494</v>
      </c>
      <c r="L12391" s="9">
        <v>60.5200777110215</v>
      </c>
      <c r="M12391" s="9">
        <v>62.810249722222203</v>
      </c>
      <c r="N12391" s="9">
        <v>70.985567186111098</v>
      </c>
      <c r="O12391" s="9">
        <v>88.9567536559139</v>
      </c>
      <c r="P12391" s="9">
        <v>66.385134999999906</v>
      </c>
      <c r="Q12391" s="9">
        <v>25.031684543010702</v>
      </c>
      <c r="R12391" s="9">
        <v>23.931327499999998</v>
      </c>
      <c r="S12391" s="9">
        <v>26.527027604166602</v>
      </c>
      <c r="T12391" s="9">
        <v>32.553990708333302</v>
      </c>
    </row>
    <row r="12392" spans="1:20" x14ac:dyDescent="0.35">
      <c r="A12392">
        <f t="shared" si="374"/>
        <v>12392</v>
      </c>
      <c r="B12392" s="3" t="s">
        <v>1037</v>
      </c>
      <c r="C12392" s="3" t="s">
        <v>77</v>
      </c>
      <c r="D12392" s="3" t="s">
        <v>19</v>
      </c>
      <c r="E12392">
        <v>2025</v>
      </c>
      <c r="F12392" s="3" t="str">
        <f t="shared" si="373"/>
        <v>RAGenARROW2025</v>
      </c>
      <c r="G12392" s="9">
        <v>48.442244075268803</v>
      </c>
      <c r="H12392" s="9">
        <v>56.405384666666599</v>
      </c>
      <c r="I12392" s="9">
        <v>33.121645083333298</v>
      </c>
      <c r="J12392" s="9">
        <v>9.3771277916666609</v>
      </c>
      <c r="K12392" s="9">
        <v>10.1801138794642</v>
      </c>
      <c r="L12392" s="9">
        <v>17.949974298387001</v>
      </c>
      <c r="M12392" s="9">
        <v>32.408378611111097</v>
      </c>
      <c r="N12392" s="9">
        <v>40.219463944166598</v>
      </c>
      <c r="O12392" s="9">
        <v>59.767448639650503</v>
      </c>
      <c r="P12392" s="9">
        <v>63.5050632305555</v>
      </c>
      <c r="Q12392" s="9">
        <v>87.685362721774098</v>
      </c>
      <c r="R12392" s="9">
        <v>89.096223055555498</v>
      </c>
      <c r="S12392" s="9">
        <v>91.080739843749996</v>
      </c>
      <c r="T12392" s="9">
        <v>93.676163333333307</v>
      </c>
    </row>
    <row r="12393" spans="1:20" x14ac:dyDescent="0.35">
      <c r="A12393">
        <f t="shared" si="374"/>
        <v>12393</v>
      </c>
      <c r="B12393" s="3" t="s">
        <v>1037</v>
      </c>
      <c r="C12393" s="3" t="s">
        <v>77</v>
      </c>
      <c r="D12393" s="3" t="s">
        <v>19</v>
      </c>
      <c r="E12393">
        <v>2026</v>
      </c>
      <c r="F12393" s="3" t="str">
        <f t="shared" si="373"/>
        <v>RAGenARROW2026</v>
      </c>
      <c r="G12393" s="9">
        <v>73.652685227150499</v>
      </c>
      <c r="H12393" s="9">
        <v>86.056363333333294</v>
      </c>
      <c r="I12393" s="9">
        <v>85.478564861111096</v>
      </c>
      <c r="J12393" s="9">
        <v>53.809512923386997</v>
      </c>
      <c r="K12393" s="9">
        <v>87.583135267857102</v>
      </c>
      <c r="L12393" s="9">
        <v>71.346577163978495</v>
      </c>
      <c r="M12393" s="9">
        <v>41.370595905555497</v>
      </c>
      <c r="N12393" s="9">
        <v>52.434482730555501</v>
      </c>
      <c r="O12393" s="9">
        <v>80.380476008064505</v>
      </c>
      <c r="P12393" s="9">
        <v>86.115767361111097</v>
      </c>
      <c r="Q12393" s="9">
        <v>84.906495295698903</v>
      </c>
      <c r="R12393" s="9">
        <v>74.149288108333295</v>
      </c>
      <c r="S12393" s="9">
        <v>93.937099218750006</v>
      </c>
      <c r="T12393" s="9">
        <v>86.061691388888804</v>
      </c>
    </row>
    <row r="12394" spans="1:20" x14ac:dyDescent="0.35">
      <c r="A12394">
        <f t="shared" si="374"/>
        <v>12394</v>
      </c>
      <c r="B12394" s="3" t="s">
        <v>1037</v>
      </c>
      <c r="C12394" s="3" t="s">
        <v>77</v>
      </c>
      <c r="D12394" s="3" t="s">
        <v>19</v>
      </c>
      <c r="E12394">
        <v>2027</v>
      </c>
      <c r="F12394" s="3" t="str">
        <f t="shared" si="373"/>
        <v>RAGenARROW2027</v>
      </c>
      <c r="G12394" s="9">
        <v>76.787967016129002</v>
      </c>
      <c r="H12394" s="9">
        <v>78.145931927083296</v>
      </c>
      <c r="I12394" s="9">
        <v>90.019116666666605</v>
      </c>
      <c r="J12394" s="9">
        <v>90.573420967741896</v>
      </c>
      <c r="K12394" s="9">
        <v>60.701113839285703</v>
      </c>
      <c r="L12394" s="9">
        <v>28.393999497177401</v>
      </c>
      <c r="M12394" s="9">
        <v>25.854169422222199</v>
      </c>
      <c r="N12394" s="9">
        <v>44.832876505555497</v>
      </c>
      <c r="O12394" s="9">
        <v>73.360793645161294</v>
      </c>
      <c r="P12394" s="9">
        <v>82.753767111111102</v>
      </c>
      <c r="Q12394" s="9">
        <v>70.208231438172007</v>
      </c>
      <c r="R12394" s="9">
        <v>89.340938611111099</v>
      </c>
      <c r="S12394" s="9">
        <v>93.937099739583303</v>
      </c>
      <c r="T12394" s="9">
        <v>93.937099861111093</v>
      </c>
    </row>
    <row r="12395" spans="1:20" x14ac:dyDescent="0.35">
      <c r="A12395">
        <f t="shared" si="374"/>
        <v>12395</v>
      </c>
      <c r="B12395" s="3" t="s">
        <v>1037</v>
      </c>
      <c r="C12395" s="3" t="s">
        <v>77</v>
      </c>
      <c r="D12395" s="3" t="s">
        <v>19</v>
      </c>
      <c r="E12395">
        <v>2028</v>
      </c>
      <c r="F12395" s="3" t="str">
        <f t="shared" si="373"/>
        <v>RAGenARROW2028</v>
      </c>
      <c r="G12395" s="9">
        <v>89.920361693548301</v>
      </c>
      <c r="H12395" s="9">
        <v>88.601457916666604</v>
      </c>
      <c r="I12395" s="9">
        <v>88.515625972222196</v>
      </c>
      <c r="J12395" s="9">
        <v>81.8788348118279</v>
      </c>
      <c r="K12395" s="9">
        <v>50.984903125000002</v>
      </c>
      <c r="L12395" s="9">
        <v>24.4899391022849</v>
      </c>
      <c r="M12395" s="9">
        <v>19.965912969722201</v>
      </c>
      <c r="N12395" s="9">
        <v>25.0804618355555</v>
      </c>
      <c r="O12395" s="9">
        <v>46.815369166666599</v>
      </c>
      <c r="P12395" s="9">
        <v>80.862577974999994</v>
      </c>
      <c r="Q12395" s="9">
        <v>82.268490204301003</v>
      </c>
      <c r="R12395" s="9">
        <v>70.3370658416666</v>
      </c>
      <c r="S12395" s="9">
        <v>82.872709838541596</v>
      </c>
      <c r="T12395" s="9">
        <v>84.592475108333304</v>
      </c>
    </row>
    <row r="12396" spans="1:20" x14ac:dyDescent="0.35">
      <c r="A12396">
        <f t="shared" si="374"/>
        <v>12396</v>
      </c>
      <c r="B12396" s="3" t="s">
        <v>1037</v>
      </c>
      <c r="C12396" s="3" t="s">
        <v>77</v>
      </c>
      <c r="D12396" s="3" t="s">
        <v>19</v>
      </c>
      <c r="E12396">
        <v>2029</v>
      </c>
      <c r="F12396" s="3" t="str">
        <f t="shared" si="373"/>
        <v>RAGenARROW2029</v>
      </c>
      <c r="G12396" s="9">
        <v>80.120208533602096</v>
      </c>
      <c r="H12396" s="9">
        <v>73.650600020833295</v>
      </c>
      <c r="I12396" s="9">
        <v>89.437387777777701</v>
      </c>
      <c r="J12396" s="9">
        <v>87.199870161290306</v>
      </c>
      <c r="K12396" s="9">
        <v>73.256550595238096</v>
      </c>
      <c r="L12396" s="9">
        <v>45.908938978494596</v>
      </c>
      <c r="M12396" s="9">
        <v>36.163295826666598</v>
      </c>
      <c r="N12396" s="9">
        <v>51.036673749999999</v>
      </c>
      <c r="O12396" s="9">
        <v>81.169490465053698</v>
      </c>
      <c r="P12396" s="9">
        <v>81.148686011111096</v>
      </c>
      <c r="Q12396" s="9">
        <v>86.029095336021498</v>
      </c>
      <c r="R12396" s="9">
        <v>74.0879496111111</v>
      </c>
      <c r="S12396" s="9">
        <v>90.8034859375</v>
      </c>
      <c r="T12396" s="9">
        <v>93.806630694444394</v>
      </c>
    </row>
    <row r="12397" spans="1:20" x14ac:dyDescent="0.35">
      <c r="A12397">
        <f t="shared" si="374"/>
        <v>12397</v>
      </c>
      <c r="B12397" s="3" t="s">
        <v>1037</v>
      </c>
      <c r="C12397" s="3" t="s">
        <v>75</v>
      </c>
      <c r="D12397" s="3" t="s">
        <v>21</v>
      </c>
      <c r="E12397">
        <v>2020</v>
      </c>
      <c r="F12397" s="3" t="str">
        <f t="shared" si="373"/>
        <v>RAElevBONFER2020</v>
      </c>
      <c r="G12397" s="9" t="e">
        <v>#N/A</v>
      </c>
      <c r="H12397" s="9" t="e">
        <v>#N/A</v>
      </c>
      <c r="I12397" s="9" t="e">
        <v>#N/A</v>
      </c>
      <c r="J12397" s="9" t="e">
        <v>#N/A</v>
      </c>
      <c r="K12397" s="9" t="e">
        <v>#N/A</v>
      </c>
      <c r="L12397" s="9" t="e">
        <v>#N/A</v>
      </c>
      <c r="M12397" s="9" t="e">
        <v>#N/A</v>
      </c>
      <c r="N12397" s="9" t="e">
        <v>#N/A</v>
      </c>
      <c r="O12397" s="9" t="e">
        <v>#N/A</v>
      </c>
      <c r="P12397" s="9" t="e">
        <v>#N/A</v>
      </c>
      <c r="Q12397" s="9" t="e">
        <v>#N/A</v>
      </c>
      <c r="R12397" s="9" t="e">
        <v>#N/A</v>
      </c>
      <c r="S12397" s="9" t="e">
        <v>#N/A</v>
      </c>
      <c r="T12397" s="9" t="e">
        <v>#N/A</v>
      </c>
    </row>
    <row r="12398" spans="1:20" x14ac:dyDescent="0.35">
      <c r="A12398">
        <f t="shared" si="374"/>
        <v>12398</v>
      </c>
      <c r="B12398" s="3" t="s">
        <v>1037</v>
      </c>
      <c r="C12398" s="3" t="s">
        <v>75</v>
      </c>
      <c r="D12398" s="3" t="s">
        <v>21</v>
      </c>
      <c r="E12398">
        <v>2021</v>
      </c>
      <c r="F12398" s="3" t="str">
        <f t="shared" si="373"/>
        <v>RAElevBONFER2021</v>
      </c>
      <c r="G12398" s="9" t="e">
        <v>#N/A</v>
      </c>
      <c r="H12398" s="9" t="e">
        <v>#N/A</v>
      </c>
      <c r="I12398" s="9" t="e">
        <v>#N/A</v>
      </c>
      <c r="J12398" s="9" t="e">
        <v>#N/A</v>
      </c>
      <c r="K12398" s="9" t="e">
        <v>#N/A</v>
      </c>
      <c r="L12398" s="9" t="e">
        <v>#N/A</v>
      </c>
      <c r="M12398" s="9" t="e">
        <v>#N/A</v>
      </c>
      <c r="N12398" s="9" t="e">
        <v>#N/A</v>
      </c>
      <c r="O12398" s="9" t="e">
        <v>#N/A</v>
      </c>
      <c r="P12398" s="9" t="e">
        <v>#N/A</v>
      </c>
      <c r="Q12398" s="9" t="e">
        <v>#N/A</v>
      </c>
      <c r="R12398" s="9" t="e">
        <v>#N/A</v>
      </c>
      <c r="S12398" s="9" t="e">
        <v>#N/A</v>
      </c>
      <c r="T12398" s="9" t="e">
        <v>#N/A</v>
      </c>
    </row>
    <row r="12399" spans="1:20" x14ac:dyDescent="0.35">
      <c r="A12399">
        <f t="shared" si="374"/>
        <v>12399</v>
      </c>
      <c r="B12399" s="3" t="s">
        <v>1037</v>
      </c>
      <c r="C12399" s="3" t="s">
        <v>75</v>
      </c>
      <c r="D12399" s="3" t="s">
        <v>21</v>
      </c>
      <c r="E12399">
        <v>2022</v>
      </c>
      <c r="F12399" s="3" t="str">
        <f t="shared" si="373"/>
        <v>RAElevBONFER2022</v>
      </c>
      <c r="G12399" s="9" t="e">
        <v>#N/A</v>
      </c>
      <c r="H12399" s="9" t="e">
        <v>#N/A</v>
      </c>
      <c r="I12399" s="9" t="e">
        <v>#N/A</v>
      </c>
      <c r="J12399" s="9" t="e">
        <v>#N/A</v>
      </c>
      <c r="K12399" s="9" t="e">
        <v>#N/A</v>
      </c>
      <c r="L12399" s="9" t="e">
        <v>#N/A</v>
      </c>
      <c r="M12399" s="9" t="e">
        <v>#N/A</v>
      </c>
      <c r="N12399" s="9" t="e">
        <v>#N/A</v>
      </c>
      <c r="O12399" s="9" t="e">
        <v>#N/A</v>
      </c>
      <c r="P12399" s="9" t="e">
        <v>#N/A</v>
      </c>
      <c r="Q12399" s="9" t="e">
        <v>#N/A</v>
      </c>
      <c r="R12399" s="9" t="e">
        <v>#N/A</v>
      </c>
      <c r="S12399" s="9" t="e">
        <v>#N/A</v>
      </c>
      <c r="T12399" s="9" t="e">
        <v>#N/A</v>
      </c>
    </row>
    <row r="12400" spans="1:20" x14ac:dyDescent="0.35">
      <c r="A12400">
        <f t="shared" si="374"/>
        <v>12400</v>
      </c>
      <c r="B12400" s="3" t="s">
        <v>1037</v>
      </c>
      <c r="C12400" s="3" t="s">
        <v>75</v>
      </c>
      <c r="D12400" s="3" t="s">
        <v>21</v>
      </c>
      <c r="E12400">
        <v>2023</v>
      </c>
      <c r="F12400" s="3" t="str">
        <f t="shared" si="373"/>
        <v>RAElevBONFER2023</v>
      </c>
      <c r="G12400" s="9" t="e">
        <v>#N/A</v>
      </c>
      <c r="H12400" s="9" t="e">
        <v>#N/A</v>
      </c>
      <c r="I12400" s="9" t="e">
        <v>#N/A</v>
      </c>
      <c r="J12400" s="9" t="e">
        <v>#N/A</v>
      </c>
      <c r="K12400" s="9" t="e">
        <v>#N/A</v>
      </c>
      <c r="L12400" s="9" t="e">
        <v>#N/A</v>
      </c>
      <c r="M12400" s="9" t="e">
        <v>#N/A</v>
      </c>
      <c r="N12400" s="9" t="e">
        <v>#N/A</v>
      </c>
      <c r="O12400" s="9" t="e">
        <v>#N/A</v>
      </c>
      <c r="P12400" s="9" t="e">
        <v>#N/A</v>
      </c>
      <c r="Q12400" s="9" t="e">
        <v>#N/A</v>
      </c>
      <c r="R12400" s="9" t="e">
        <v>#N/A</v>
      </c>
      <c r="S12400" s="9" t="e">
        <v>#N/A</v>
      </c>
      <c r="T12400" s="9" t="e">
        <v>#N/A</v>
      </c>
    </row>
    <row r="12401" spans="1:20" x14ac:dyDescent="0.35">
      <c r="A12401">
        <f t="shared" si="374"/>
        <v>12401</v>
      </c>
      <c r="B12401" s="3" t="s">
        <v>1037</v>
      </c>
      <c r="C12401" s="3" t="s">
        <v>75</v>
      </c>
      <c r="D12401" s="3" t="s">
        <v>21</v>
      </c>
      <c r="E12401">
        <v>2024</v>
      </c>
      <c r="F12401" s="3" t="str">
        <f t="shared" si="373"/>
        <v>RAElevBONFER2024</v>
      </c>
      <c r="G12401" s="9" t="e">
        <v>#N/A</v>
      </c>
      <c r="H12401" s="9" t="e">
        <v>#N/A</v>
      </c>
      <c r="I12401" s="9" t="e">
        <v>#N/A</v>
      </c>
      <c r="J12401" s="9" t="e">
        <v>#N/A</v>
      </c>
      <c r="K12401" s="9" t="e">
        <v>#N/A</v>
      </c>
      <c r="L12401" s="9" t="e">
        <v>#N/A</v>
      </c>
      <c r="M12401" s="9" t="e">
        <v>#N/A</v>
      </c>
      <c r="N12401" s="9" t="e">
        <v>#N/A</v>
      </c>
      <c r="O12401" s="9" t="e">
        <v>#N/A</v>
      </c>
      <c r="P12401" s="9" t="e">
        <v>#N/A</v>
      </c>
      <c r="Q12401" s="9" t="e">
        <v>#N/A</v>
      </c>
      <c r="R12401" s="9" t="e">
        <v>#N/A</v>
      </c>
      <c r="S12401" s="9" t="e">
        <v>#N/A</v>
      </c>
      <c r="T12401" s="9" t="e">
        <v>#N/A</v>
      </c>
    </row>
    <row r="12402" spans="1:20" x14ac:dyDescent="0.35">
      <c r="A12402">
        <f t="shared" si="374"/>
        <v>12402</v>
      </c>
      <c r="B12402" s="3" t="s">
        <v>1037</v>
      </c>
      <c r="C12402" s="3" t="s">
        <v>75</v>
      </c>
      <c r="D12402" s="3" t="s">
        <v>21</v>
      </c>
      <c r="E12402">
        <v>2025</v>
      </c>
      <c r="F12402" s="3" t="str">
        <f t="shared" si="373"/>
        <v>RAElevBONFER2025</v>
      </c>
      <c r="G12402" s="9" t="e">
        <v>#N/A</v>
      </c>
      <c r="H12402" s="9" t="e">
        <v>#N/A</v>
      </c>
      <c r="I12402" s="9" t="e">
        <v>#N/A</v>
      </c>
      <c r="J12402" s="9" t="e">
        <v>#N/A</v>
      </c>
      <c r="K12402" s="9" t="e">
        <v>#N/A</v>
      </c>
      <c r="L12402" s="9" t="e">
        <v>#N/A</v>
      </c>
      <c r="M12402" s="9" t="e">
        <v>#N/A</v>
      </c>
      <c r="N12402" s="9" t="e">
        <v>#N/A</v>
      </c>
      <c r="O12402" s="9" t="e">
        <v>#N/A</v>
      </c>
      <c r="P12402" s="9" t="e">
        <v>#N/A</v>
      </c>
      <c r="Q12402" s="9" t="e">
        <v>#N/A</v>
      </c>
      <c r="R12402" s="9" t="e">
        <v>#N/A</v>
      </c>
      <c r="S12402" s="9" t="e">
        <v>#N/A</v>
      </c>
      <c r="T12402" s="9" t="e">
        <v>#N/A</v>
      </c>
    </row>
    <row r="12403" spans="1:20" x14ac:dyDescent="0.35">
      <c r="A12403">
        <f t="shared" si="374"/>
        <v>12403</v>
      </c>
      <c r="B12403" s="3" t="s">
        <v>1037</v>
      </c>
      <c r="C12403" s="3" t="s">
        <v>75</v>
      </c>
      <c r="D12403" s="3" t="s">
        <v>21</v>
      </c>
      <c r="E12403">
        <v>2026</v>
      </c>
      <c r="F12403" s="3" t="str">
        <f t="shared" si="373"/>
        <v>RAElevBONFER2026</v>
      </c>
      <c r="G12403" s="9" t="e">
        <v>#N/A</v>
      </c>
      <c r="H12403" s="9" t="e">
        <v>#N/A</v>
      </c>
      <c r="I12403" s="9" t="e">
        <v>#N/A</v>
      </c>
      <c r="J12403" s="9" t="e">
        <v>#N/A</v>
      </c>
      <c r="K12403" s="9" t="e">
        <v>#N/A</v>
      </c>
      <c r="L12403" s="9" t="e">
        <v>#N/A</v>
      </c>
      <c r="M12403" s="9" t="e">
        <v>#N/A</v>
      </c>
      <c r="N12403" s="9" t="e">
        <v>#N/A</v>
      </c>
      <c r="O12403" s="9" t="e">
        <v>#N/A</v>
      </c>
      <c r="P12403" s="9" t="e">
        <v>#N/A</v>
      </c>
      <c r="Q12403" s="9" t="e">
        <v>#N/A</v>
      </c>
      <c r="R12403" s="9" t="e">
        <v>#N/A</v>
      </c>
      <c r="S12403" s="9" t="e">
        <v>#N/A</v>
      </c>
      <c r="T12403" s="9" t="e">
        <v>#N/A</v>
      </c>
    </row>
    <row r="12404" spans="1:20" x14ac:dyDescent="0.35">
      <c r="A12404">
        <f t="shared" si="374"/>
        <v>12404</v>
      </c>
      <c r="B12404" s="3" t="s">
        <v>1037</v>
      </c>
      <c r="C12404" s="3" t="s">
        <v>75</v>
      </c>
      <c r="D12404" s="3" t="s">
        <v>21</v>
      </c>
      <c r="E12404">
        <v>2027</v>
      </c>
      <c r="F12404" s="3" t="str">
        <f t="shared" si="373"/>
        <v>RAElevBONFER2027</v>
      </c>
      <c r="G12404" s="9" t="e">
        <v>#N/A</v>
      </c>
      <c r="H12404" s="9" t="e">
        <v>#N/A</v>
      </c>
      <c r="I12404" s="9" t="e">
        <v>#N/A</v>
      </c>
      <c r="J12404" s="9" t="e">
        <v>#N/A</v>
      </c>
      <c r="K12404" s="9" t="e">
        <v>#N/A</v>
      </c>
      <c r="L12404" s="9" t="e">
        <v>#N/A</v>
      </c>
      <c r="M12404" s="9" t="e">
        <v>#N/A</v>
      </c>
      <c r="N12404" s="9" t="e">
        <v>#N/A</v>
      </c>
      <c r="O12404" s="9" t="e">
        <v>#N/A</v>
      </c>
      <c r="P12404" s="9" t="e">
        <v>#N/A</v>
      </c>
      <c r="Q12404" s="9" t="e">
        <v>#N/A</v>
      </c>
      <c r="R12404" s="9" t="e">
        <v>#N/A</v>
      </c>
      <c r="S12404" s="9" t="e">
        <v>#N/A</v>
      </c>
      <c r="T12404" s="9" t="e">
        <v>#N/A</v>
      </c>
    </row>
    <row r="12405" spans="1:20" x14ac:dyDescent="0.35">
      <c r="A12405">
        <f t="shared" si="374"/>
        <v>12405</v>
      </c>
      <c r="B12405" s="3" t="s">
        <v>1037</v>
      </c>
      <c r="C12405" s="3" t="s">
        <v>75</v>
      </c>
      <c r="D12405" s="3" t="s">
        <v>21</v>
      </c>
      <c r="E12405">
        <v>2028</v>
      </c>
      <c r="F12405" s="3" t="str">
        <f t="shared" ref="F12405:F12468" si="375">_xlfn.CONCAT(B12405,C12405,D12405,E12405)</f>
        <v>RAElevBONFER2028</v>
      </c>
      <c r="G12405" s="9" t="e">
        <v>#N/A</v>
      </c>
      <c r="H12405" s="9" t="e">
        <v>#N/A</v>
      </c>
      <c r="I12405" s="9" t="e">
        <v>#N/A</v>
      </c>
      <c r="J12405" s="9" t="e">
        <v>#N/A</v>
      </c>
      <c r="K12405" s="9" t="e">
        <v>#N/A</v>
      </c>
      <c r="L12405" s="9" t="e">
        <v>#N/A</v>
      </c>
      <c r="M12405" s="9" t="e">
        <v>#N/A</v>
      </c>
      <c r="N12405" s="9" t="e">
        <v>#N/A</v>
      </c>
      <c r="O12405" s="9" t="e">
        <v>#N/A</v>
      </c>
      <c r="P12405" s="9" t="e">
        <v>#N/A</v>
      </c>
      <c r="Q12405" s="9" t="e">
        <v>#N/A</v>
      </c>
      <c r="R12405" s="9" t="e">
        <v>#N/A</v>
      </c>
      <c r="S12405" s="9" t="e">
        <v>#N/A</v>
      </c>
      <c r="T12405" s="9" t="e">
        <v>#N/A</v>
      </c>
    </row>
    <row r="12406" spans="1:20" x14ac:dyDescent="0.35">
      <c r="A12406">
        <f t="shared" si="374"/>
        <v>12406</v>
      </c>
      <c r="B12406" s="3" t="s">
        <v>1037</v>
      </c>
      <c r="C12406" s="3" t="s">
        <v>75</v>
      </c>
      <c r="D12406" s="3" t="s">
        <v>21</v>
      </c>
      <c r="E12406">
        <v>2029</v>
      </c>
      <c r="F12406" s="3" t="str">
        <f t="shared" si="375"/>
        <v>RAElevBONFER2029</v>
      </c>
      <c r="G12406" s="9" t="e">
        <v>#N/A</v>
      </c>
      <c r="H12406" s="9" t="e">
        <v>#N/A</v>
      </c>
      <c r="I12406" s="9" t="e">
        <v>#N/A</v>
      </c>
      <c r="J12406" s="9" t="e">
        <v>#N/A</v>
      </c>
      <c r="K12406" s="9" t="e">
        <v>#N/A</v>
      </c>
      <c r="L12406" s="9" t="e">
        <v>#N/A</v>
      </c>
      <c r="M12406" s="9" t="e">
        <v>#N/A</v>
      </c>
      <c r="N12406" s="9" t="e">
        <v>#N/A</v>
      </c>
      <c r="O12406" s="9" t="e">
        <v>#N/A</v>
      </c>
      <c r="P12406" s="9" t="e">
        <v>#N/A</v>
      </c>
      <c r="Q12406" s="9" t="e">
        <v>#N/A</v>
      </c>
      <c r="R12406" s="9" t="e">
        <v>#N/A</v>
      </c>
      <c r="S12406" s="9" t="e">
        <v>#N/A</v>
      </c>
      <c r="T12406" s="9" t="e">
        <v>#N/A</v>
      </c>
    </row>
    <row r="12407" spans="1:20" x14ac:dyDescent="0.35">
      <c r="A12407">
        <f t="shared" si="374"/>
        <v>12407</v>
      </c>
      <c r="B12407" s="3" t="s">
        <v>1037</v>
      </c>
      <c r="C12407" s="3" t="s">
        <v>86</v>
      </c>
      <c r="D12407" s="3" t="s">
        <v>21</v>
      </c>
      <c r="E12407">
        <v>2020</v>
      </c>
      <c r="F12407" s="3" t="str">
        <f t="shared" si="375"/>
        <v>RAQOutBONFER2020</v>
      </c>
      <c r="G12407" s="9">
        <v>6.5880521297264698</v>
      </c>
      <c r="H12407" s="9">
        <v>12.7474033959951</v>
      </c>
      <c r="I12407" s="9">
        <v>20.522361109142999</v>
      </c>
      <c r="J12407" s="9">
        <v>18.883321115227801</v>
      </c>
      <c r="K12407" s="9">
        <v>12.5741034456822</v>
      </c>
      <c r="L12407" s="9">
        <v>28.298414608925999</v>
      </c>
      <c r="M12407" s="9">
        <v>10.3503379758333</v>
      </c>
      <c r="N12407" s="9">
        <v>13.567501024680499</v>
      </c>
      <c r="O12407" s="9">
        <v>34.397652196297003</v>
      </c>
      <c r="P12407" s="9">
        <v>23.4583571050694</v>
      </c>
      <c r="Q12407" s="9">
        <v>12.8751499908387</v>
      </c>
      <c r="R12407" s="9">
        <v>10.8188160339972</v>
      </c>
      <c r="S12407" s="9">
        <v>8.9778108627812401</v>
      </c>
      <c r="T12407" s="9">
        <v>8.0486526221743002</v>
      </c>
    </row>
    <row r="12408" spans="1:20" x14ac:dyDescent="0.35">
      <c r="A12408">
        <f t="shared" si="374"/>
        <v>12408</v>
      </c>
      <c r="B12408" s="3" t="s">
        <v>1037</v>
      </c>
      <c r="C12408" s="3" t="s">
        <v>86</v>
      </c>
      <c r="D12408" s="3" t="s">
        <v>21</v>
      </c>
      <c r="E12408">
        <v>2021</v>
      </c>
      <c r="F12408" s="3" t="str">
        <f t="shared" si="375"/>
        <v>RAQOutBONFER2021</v>
      </c>
      <c r="G12408" s="9">
        <v>9.8800616629966402</v>
      </c>
      <c r="H12408" s="9">
        <v>22.780254798447199</v>
      </c>
      <c r="I12408" s="9">
        <v>22.8871354007041</v>
      </c>
      <c r="J12408" s="9">
        <v>22.765497114358801</v>
      </c>
      <c r="K12408" s="9">
        <v>9.3144532286406196</v>
      </c>
      <c r="L12408" s="9">
        <v>6.2570270389327911</v>
      </c>
      <c r="M12408" s="9">
        <v>12.8734902228625</v>
      </c>
      <c r="N12408" s="9">
        <v>23.596086095555499</v>
      </c>
      <c r="O12408" s="9">
        <v>32.535166769206903</v>
      </c>
      <c r="P12408" s="9">
        <v>17.5257584715694</v>
      </c>
      <c r="Q12408" s="9">
        <v>11.6809155087258</v>
      </c>
      <c r="R12408" s="9">
        <v>10.023149543030501</v>
      </c>
      <c r="S12408" s="9">
        <v>9.7504404522291601</v>
      </c>
      <c r="T12408" s="9">
        <v>9.2782366419458295</v>
      </c>
    </row>
    <row r="12409" spans="1:20" x14ac:dyDescent="0.35">
      <c r="A12409">
        <f t="shared" si="374"/>
        <v>12409</v>
      </c>
      <c r="B12409" s="3" t="s">
        <v>1037</v>
      </c>
      <c r="C12409" s="3" t="s">
        <v>86</v>
      </c>
      <c r="D12409" s="3" t="s">
        <v>21</v>
      </c>
      <c r="E12409">
        <v>2022</v>
      </c>
      <c r="F12409" s="3" t="str">
        <f t="shared" si="375"/>
        <v>RAQOutBONFER2022</v>
      </c>
      <c r="G12409" s="9">
        <v>5.6182950955268796</v>
      </c>
      <c r="H12409" s="9">
        <v>16.196947787207598</v>
      </c>
      <c r="I12409" s="9">
        <v>20.2008200500409</v>
      </c>
      <c r="J12409" s="9">
        <v>8.5699942277089995</v>
      </c>
      <c r="K12409" s="9">
        <v>10.7064917898541</v>
      </c>
      <c r="L12409" s="9">
        <v>7.4832870949280901</v>
      </c>
      <c r="M12409" s="9">
        <v>9.7031024114305495</v>
      </c>
      <c r="N12409" s="9">
        <v>16.496189179750001</v>
      </c>
      <c r="O12409" s="9">
        <v>29.536080171048301</v>
      </c>
      <c r="P12409" s="9">
        <v>18.103471995048601</v>
      </c>
      <c r="Q12409" s="9">
        <v>12.8763106819186</v>
      </c>
      <c r="R12409" s="9">
        <v>10.1491731903819</v>
      </c>
      <c r="S12409" s="9">
        <v>9.1708362427408794</v>
      </c>
      <c r="T12409" s="9">
        <v>9.8519192132277702</v>
      </c>
    </row>
    <row r="12410" spans="1:20" x14ac:dyDescent="0.35">
      <c r="A12410">
        <f t="shared" si="374"/>
        <v>12410</v>
      </c>
      <c r="B12410" s="3" t="s">
        <v>1037</v>
      </c>
      <c r="C12410" s="3" t="s">
        <v>86</v>
      </c>
      <c r="D12410" s="3" t="s">
        <v>21</v>
      </c>
      <c r="E12410">
        <v>2023</v>
      </c>
      <c r="F12410" s="3" t="str">
        <f t="shared" si="375"/>
        <v>RAQOutBONFER2023</v>
      </c>
      <c r="G12410" s="9">
        <v>6.6849820741149104</v>
      </c>
      <c r="H12410" s="9">
        <v>14.5489906067479</v>
      </c>
      <c r="I12410" s="9">
        <v>17.3473790859784</v>
      </c>
      <c r="J12410" s="9">
        <v>5.6552807228655899</v>
      </c>
      <c r="K12410" s="9">
        <v>7.1018583399843704</v>
      </c>
      <c r="L12410" s="9">
        <v>9.45077632030846</v>
      </c>
      <c r="M12410" s="9">
        <v>15.4850753107361</v>
      </c>
      <c r="N12410" s="9">
        <v>20.716175705166599</v>
      </c>
      <c r="O12410" s="9">
        <v>33.745740334146497</v>
      </c>
      <c r="P12410" s="9">
        <v>15.6881585345138</v>
      </c>
      <c r="Q12410" s="9">
        <v>11.704306669534201</v>
      </c>
      <c r="R12410" s="9">
        <v>9.5720366747638792</v>
      </c>
      <c r="S12410" s="9">
        <v>8.70369549250651</v>
      </c>
      <c r="T12410" s="9">
        <v>7.9242445968340203</v>
      </c>
    </row>
    <row r="12411" spans="1:20" x14ac:dyDescent="0.35">
      <c r="A12411">
        <f t="shared" si="374"/>
        <v>12411</v>
      </c>
      <c r="B12411" s="3" t="s">
        <v>1037</v>
      </c>
      <c r="C12411" s="3" t="s">
        <v>86</v>
      </c>
      <c r="D12411" s="3" t="s">
        <v>21</v>
      </c>
      <c r="E12411">
        <v>2024</v>
      </c>
      <c r="F12411" s="3" t="str">
        <f t="shared" si="375"/>
        <v>RAQOutBONFER2024</v>
      </c>
      <c r="G12411" s="9">
        <v>6.8314002902889701</v>
      </c>
      <c r="H12411" s="9">
        <v>18.015205757621501</v>
      </c>
      <c r="I12411" s="9">
        <v>18.861629011915198</v>
      </c>
      <c r="J12411" s="9">
        <v>11.909599219964299</v>
      </c>
      <c r="K12411" s="9">
        <v>6.5301083007968703</v>
      </c>
      <c r="L12411" s="9">
        <v>10.420222003418001</v>
      </c>
      <c r="M12411" s="9">
        <v>15.9870878454583</v>
      </c>
      <c r="N12411" s="9">
        <v>23.302708498805501</v>
      </c>
      <c r="O12411" s="9">
        <v>28.238202467473101</v>
      </c>
      <c r="P12411" s="9">
        <v>15.3148700037131</v>
      </c>
      <c r="Q12411" s="9">
        <v>10.537406918269401</v>
      </c>
      <c r="R12411" s="9">
        <v>9.4138267892666594</v>
      </c>
      <c r="S12411" s="9">
        <v>8.7340410558333303</v>
      </c>
      <c r="T12411" s="9">
        <v>6.8826200000395801</v>
      </c>
    </row>
    <row r="12412" spans="1:20" x14ac:dyDescent="0.35">
      <c r="A12412">
        <f t="shared" si="374"/>
        <v>12412</v>
      </c>
      <c r="B12412" s="3" t="s">
        <v>1037</v>
      </c>
      <c r="C12412" s="3" t="s">
        <v>86</v>
      </c>
      <c r="D12412" s="3" t="s">
        <v>21</v>
      </c>
      <c r="E12412">
        <v>2025</v>
      </c>
      <c r="F12412" s="3" t="str">
        <f t="shared" si="375"/>
        <v>RAQOutBONFER2025</v>
      </c>
      <c r="G12412" s="9">
        <v>5.1742897298561799</v>
      </c>
      <c r="H12412" s="9">
        <v>4.8911098474048602</v>
      </c>
      <c r="I12412" s="9">
        <v>15.618398195817999</v>
      </c>
      <c r="J12412" s="9">
        <v>8.3656474737358799</v>
      </c>
      <c r="K12412" s="9">
        <v>4.2432988765781197</v>
      </c>
      <c r="L12412" s="9">
        <v>5.7207367003810399</v>
      </c>
      <c r="M12412" s="9">
        <v>8.2099171325500002</v>
      </c>
      <c r="N12412" s="9">
        <v>13.125463954458301</v>
      </c>
      <c r="O12412" s="9">
        <v>28.141178017486499</v>
      </c>
      <c r="P12412" s="9">
        <v>12.265087665186799</v>
      </c>
      <c r="Q12412" s="9">
        <v>9.4701678342748608</v>
      </c>
      <c r="R12412" s="9">
        <v>9.3522922067555498</v>
      </c>
      <c r="S12412" s="9">
        <v>8.9803524299908801</v>
      </c>
      <c r="T12412" s="9">
        <v>8.0831215973958308</v>
      </c>
    </row>
    <row r="12413" spans="1:20" x14ac:dyDescent="0.35">
      <c r="A12413">
        <f t="shared" si="374"/>
        <v>12413</v>
      </c>
      <c r="B12413" s="3" t="s">
        <v>1037</v>
      </c>
      <c r="C12413" s="3" t="s">
        <v>86</v>
      </c>
      <c r="D12413" s="3" t="s">
        <v>21</v>
      </c>
      <c r="E12413">
        <v>2026</v>
      </c>
      <c r="F12413" s="3" t="str">
        <f t="shared" si="375"/>
        <v>RAQOutBONFER2026</v>
      </c>
      <c r="G12413" s="9">
        <v>5.8616985591895103</v>
      </c>
      <c r="H12413" s="9">
        <v>8.0365164311347197</v>
      </c>
      <c r="I12413" s="9">
        <v>19.1702127866083</v>
      </c>
      <c r="J12413" s="9">
        <v>8.6028862294845396</v>
      </c>
      <c r="K12413" s="9">
        <v>19.530535624666602</v>
      </c>
      <c r="L12413" s="9">
        <v>30.6099040310846</v>
      </c>
      <c r="M12413" s="9">
        <v>34.560809720888798</v>
      </c>
      <c r="N12413" s="9">
        <v>31.623653715499898</v>
      </c>
      <c r="O12413" s="9">
        <v>28.998151553507999</v>
      </c>
      <c r="P12413" s="9">
        <v>19.7716790711805</v>
      </c>
      <c r="Q12413" s="9">
        <v>10.7126575108366</v>
      </c>
      <c r="R12413" s="9">
        <v>10.3362513030097</v>
      </c>
      <c r="S12413" s="9">
        <v>9.6369046677148393</v>
      </c>
      <c r="T12413" s="9">
        <v>8.3477963098833303</v>
      </c>
    </row>
    <row r="12414" spans="1:20" x14ac:dyDescent="0.35">
      <c r="A12414">
        <f t="shared" si="374"/>
        <v>12414</v>
      </c>
      <c r="B12414" s="3" t="s">
        <v>1037</v>
      </c>
      <c r="C12414" s="3" t="s">
        <v>86</v>
      </c>
      <c r="D12414" s="3" t="s">
        <v>21</v>
      </c>
      <c r="E12414">
        <v>2027</v>
      </c>
      <c r="F12414" s="3" t="str">
        <f t="shared" si="375"/>
        <v>RAQOutBONFER2027</v>
      </c>
      <c r="G12414" s="9">
        <v>5.2339060398568504</v>
      </c>
      <c r="H12414" s="9">
        <v>8.0999450306687493</v>
      </c>
      <c r="I12414" s="9">
        <v>25.124430517569401</v>
      </c>
      <c r="J12414" s="9">
        <v>35.641859268839298</v>
      </c>
      <c r="K12414" s="9">
        <v>19.5200170519166</v>
      </c>
      <c r="L12414" s="9">
        <v>20.412645169329299</v>
      </c>
      <c r="M12414" s="9">
        <v>18.192459860166601</v>
      </c>
      <c r="N12414" s="9">
        <v>28.064271247736102</v>
      </c>
      <c r="O12414" s="9">
        <v>36.0834092594556</v>
      </c>
      <c r="P12414" s="9">
        <v>36.067657313819403</v>
      </c>
      <c r="Q12414" s="9">
        <v>34.859383954697499</v>
      </c>
      <c r="R12414" s="9">
        <v>20.148267636680501</v>
      </c>
      <c r="S12414" s="9">
        <v>15.4749383024596</v>
      </c>
      <c r="T12414" s="9">
        <v>14.574213899155501</v>
      </c>
    </row>
    <row r="12415" spans="1:20" x14ac:dyDescent="0.35">
      <c r="A12415">
        <f t="shared" si="374"/>
        <v>12415</v>
      </c>
      <c r="B12415" s="3" t="s">
        <v>1037</v>
      </c>
      <c r="C12415" s="3" t="s">
        <v>86</v>
      </c>
      <c r="D12415" s="3" t="s">
        <v>21</v>
      </c>
      <c r="E12415">
        <v>2028</v>
      </c>
      <c r="F12415" s="3" t="str">
        <f t="shared" si="375"/>
        <v>RAQOutBONFER2028</v>
      </c>
      <c r="G12415" s="9">
        <v>6.8798631122553697</v>
      </c>
      <c r="H12415" s="9">
        <v>17.7787032626631</v>
      </c>
      <c r="I12415" s="9">
        <v>12.854835235972899</v>
      </c>
      <c r="J12415" s="9">
        <v>16.3885585577762</v>
      </c>
      <c r="K12415" s="9">
        <v>7.5655838984895798</v>
      </c>
      <c r="L12415" s="9">
        <v>19.8092053566129</v>
      </c>
      <c r="M12415" s="9">
        <v>14.7746012739305</v>
      </c>
      <c r="N12415" s="9">
        <v>27.344705658472201</v>
      </c>
      <c r="O12415" s="9">
        <v>33.352241854919299</v>
      </c>
      <c r="P12415" s="9">
        <v>20.061436831381901</v>
      </c>
      <c r="Q12415" s="9">
        <v>12.6521021501357</v>
      </c>
      <c r="R12415" s="9">
        <v>11.8118671928152</v>
      </c>
      <c r="S12415" s="9">
        <v>8.8678821284557294</v>
      </c>
      <c r="T12415" s="9">
        <v>8.8803071434680501</v>
      </c>
    </row>
    <row r="12416" spans="1:20" x14ac:dyDescent="0.35">
      <c r="A12416">
        <f t="shared" si="374"/>
        <v>12416</v>
      </c>
      <c r="B12416" s="3" t="s">
        <v>1037</v>
      </c>
      <c r="C12416" s="3" t="s">
        <v>86</v>
      </c>
      <c r="D12416" s="3" t="s">
        <v>21</v>
      </c>
      <c r="E12416">
        <v>2029</v>
      </c>
      <c r="F12416" s="3" t="str">
        <f t="shared" si="375"/>
        <v>RAQOutBONFER2029</v>
      </c>
      <c r="G12416" s="9">
        <v>5.8680026664206899</v>
      </c>
      <c r="H12416" s="9">
        <v>17.480211970530501</v>
      </c>
      <c r="I12416" s="9">
        <v>18.749584866172196</v>
      </c>
      <c r="J12416" s="9">
        <v>30.7118282474556</v>
      </c>
      <c r="K12416" s="9">
        <v>21.6763291953541</v>
      </c>
      <c r="L12416" s="9">
        <v>14.782892392610799</v>
      </c>
      <c r="M12416" s="9">
        <v>30.655321908944401</v>
      </c>
      <c r="N12416" s="9">
        <v>38.9548363159861</v>
      </c>
      <c r="O12416" s="9">
        <v>54.905834389583298</v>
      </c>
      <c r="P12416" s="9">
        <v>39.184966023000001</v>
      </c>
      <c r="Q12416" s="9">
        <v>30.5155891149798</v>
      </c>
      <c r="R12416" s="9">
        <v>20.680939771527701</v>
      </c>
      <c r="S12416" s="9">
        <v>17.452485481028599</v>
      </c>
      <c r="T12416" s="9">
        <v>15.4506346267534</v>
      </c>
    </row>
    <row r="12417" spans="1:20" x14ac:dyDescent="0.35">
      <c r="A12417">
        <f t="shared" si="374"/>
        <v>12417</v>
      </c>
      <c r="B12417" s="3" t="s">
        <v>1037</v>
      </c>
      <c r="C12417" s="3" t="s">
        <v>95</v>
      </c>
      <c r="D12417" s="3" t="s">
        <v>21</v>
      </c>
      <c r="E12417">
        <v>2020</v>
      </c>
      <c r="F12417" s="3" t="str">
        <f t="shared" si="375"/>
        <v>RASpillBONFER2020</v>
      </c>
      <c r="G12417" s="9">
        <v>6.5880521297264698</v>
      </c>
      <c r="H12417" s="9">
        <v>12.7474033959951</v>
      </c>
      <c r="I12417" s="9">
        <v>20.522361109142999</v>
      </c>
      <c r="J12417" s="9">
        <v>18.883321115227801</v>
      </c>
      <c r="K12417" s="9">
        <v>12.5741034456822</v>
      </c>
      <c r="L12417" s="9">
        <v>28.298414608925999</v>
      </c>
      <c r="M12417" s="9">
        <v>10.3503379758333</v>
      </c>
      <c r="N12417" s="9">
        <v>13.567501024680499</v>
      </c>
      <c r="O12417" s="9">
        <v>34.397652196297003</v>
      </c>
      <c r="P12417" s="9">
        <v>23.4583571050694</v>
      </c>
      <c r="Q12417" s="9">
        <v>12.8751499908387</v>
      </c>
      <c r="R12417" s="9">
        <v>10.8188160339972</v>
      </c>
      <c r="S12417" s="9">
        <v>8.9778108627812401</v>
      </c>
      <c r="T12417" s="9">
        <v>8.0486526221743002</v>
      </c>
    </row>
    <row r="12418" spans="1:20" x14ac:dyDescent="0.35">
      <c r="A12418">
        <f t="shared" si="374"/>
        <v>12418</v>
      </c>
      <c r="B12418" s="3" t="s">
        <v>1037</v>
      </c>
      <c r="C12418" s="3" t="s">
        <v>95</v>
      </c>
      <c r="D12418" s="3" t="s">
        <v>21</v>
      </c>
      <c r="E12418">
        <v>2021</v>
      </c>
      <c r="F12418" s="3" t="str">
        <f t="shared" si="375"/>
        <v>RASpillBONFER2021</v>
      </c>
      <c r="G12418" s="9">
        <v>9.8800616629966402</v>
      </c>
      <c r="H12418" s="9">
        <v>22.780254798447199</v>
      </c>
      <c r="I12418" s="9">
        <v>22.8871354007041</v>
      </c>
      <c r="J12418" s="9">
        <v>22.765497114358801</v>
      </c>
      <c r="K12418" s="9">
        <v>9.3144532286406196</v>
      </c>
      <c r="L12418" s="9">
        <v>6.2570270389327911</v>
      </c>
      <c r="M12418" s="9">
        <v>12.8734902228625</v>
      </c>
      <c r="N12418" s="9">
        <v>23.596086095555499</v>
      </c>
      <c r="O12418" s="9">
        <v>32.535166769206903</v>
      </c>
      <c r="P12418" s="9">
        <v>17.5257584715694</v>
      </c>
      <c r="Q12418" s="9">
        <v>11.6809155087258</v>
      </c>
      <c r="R12418" s="9">
        <v>10.023149543030501</v>
      </c>
      <c r="S12418" s="9">
        <v>9.7504404522291601</v>
      </c>
      <c r="T12418" s="9">
        <v>9.2782366419458295</v>
      </c>
    </row>
    <row r="12419" spans="1:20" x14ac:dyDescent="0.35">
      <c r="A12419">
        <f t="shared" ref="A12419:A12482" si="376">A12418+1</f>
        <v>12419</v>
      </c>
      <c r="B12419" s="3" t="s">
        <v>1037</v>
      </c>
      <c r="C12419" s="3" t="s">
        <v>95</v>
      </c>
      <c r="D12419" s="3" t="s">
        <v>21</v>
      </c>
      <c r="E12419">
        <v>2022</v>
      </c>
      <c r="F12419" s="3" t="str">
        <f t="shared" si="375"/>
        <v>RASpillBONFER2022</v>
      </c>
      <c r="G12419" s="9">
        <v>5.6182950955268796</v>
      </c>
      <c r="H12419" s="9">
        <v>16.196947787207598</v>
      </c>
      <c r="I12419" s="9">
        <v>20.2008200500409</v>
      </c>
      <c r="J12419" s="9">
        <v>8.5699942277089995</v>
      </c>
      <c r="K12419" s="9">
        <v>10.7064917898541</v>
      </c>
      <c r="L12419" s="9">
        <v>7.4832870949280901</v>
      </c>
      <c r="M12419" s="9">
        <v>9.7031024114305495</v>
      </c>
      <c r="N12419" s="9">
        <v>16.496189179750001</v>
      </c>
      <c r="O12419" s="9">
        <v>29.536080171048301</v>
      </c>
      <c r="P12419" s="9">
        <v>18.103471995048601</v>
      </c>
      <c r="Q12419" s="9">
        <v>12.8763106819186</v>
      </c>
      <c r="R12419" s="9">
        <v>10.1491731903819</v>
      </c>
      <c r="S12419" s="9">
        <v>9.1708362427408794</v>
      </c>
      <c r="T12419" s="9">
        <v>9.8519192132277702</v>
      </c>
    </row>
    <row r="12420" spans="1:20" x14ac:dyDescent="0.35">
      <c r="A12420">
        <f t="shared" si="376"/>
        <v>12420</v>
      </c>
      <c r="B12420" s="3" t="s">
        <v>1037</v>
      </c>
      <c r="C12420" s="3" t="s">
        <v>95</v>
      </c>
      <c r="D12420" s="3" t="s">
        <v>21</v>
      </c>
      <c r="E12420">
        <v>2023</v>
      </c>
      <c r="F12420" s="3" t="str">
        <f t="shared" si="375"/>
        <v>RASpillBONFER2023</v>
      </c>
      <c r="G12420" s="9">
        <v>6.6849820741149104</v>
      </c>
      <c r="H12420" s="9">
        <v>14.5489906067479</v>
      </c>
      <c r="I12420" s="9">
        <v>17.3473790859784</v>
      </c>
      <c r="J12420" s="9">
        <v>5.6552807228655899</v>
      </c>
      <c r="K12420" s="9">
        <v>7.1018583399843704</v>
      </c>
      <c r="L12420" s="9">
        <v>9.45077632030846</v>
      </c>
      <c r="M12420" s="9">
        <v>15.4850753107361</v>
      </c>
      <c r="N12420" s="9">
        <v>20.716175705166599</v>
      </c>
      <c r="O12420" s="9">
        <v>33.745740334146497</v>
      </c>
      <c r="P12420" s="9">
        <v>15.6881585345138</v>
      </c>
      <c r="Q12420" s="9">
        <v>11.704306669534201</v>
      </c>
      <c r="R12420" s="9">
        <v>9.5720366747638792</v>
      </c>
      <c r="S12420" s="9">
        <v>8.70369549250651</v>
      </c>
      <c r="T12420" s="9">
        <v>7.9242445968340203</v>
      </c>
    </row>
    <row r="12421" spans="1:20" x14ac:dyDescent="0.35">
      <c r="A12421">
        <f t="shared" si="376"/>
        <v>12421</v>
      </c>
      <c r="B12421" s="3" t="s">
        <v>1037</v>
      </c>
      <c r="C12421" s="3" t="s">
        <v>95</v>
      </c>
      <c r="D12421" s="3" t="s">
        <v>21</v>
      </c>
      <c r="E12421">
        <v>2024</v>
      </c>
      <c r="F12421" s="3" t="str">
        <f t="shared" si="375"/>
        <v>RASpillBONFER2024</v>
      </c>
      <c r="G12421" s="9">
        <v>6.8314002902889701</v>
      </c>
      <c r="H12421" s="9">
        <v>18.015205757621501</v>
      </c>
      <c r="I12421" s="9">
        <v>18.861629011915198</v>
      </c>
      <c r="J12421" s="9">
        <v>11.909599219964299</v>
      </c>
      <c r="K12421" s="9">
        <v>6.5301083007968703</v>
      </c>
      <c r="L12421" s="9">
        <v>10.420222003418001</v>
      </c>
      <c r="M12421" s="9">
        <v>15.9870878454583</v>
      </c>
      <c r="N12421" s="9">
        <v>23.302708498805501</v>
      </c>
      <c r="O12421" s="9">
        <v>28.238202467473101</v>
      </c>
      <c r="P12421" s="9">
        <v>15.3148700037131</v>
      </c>
      <c r="Q12421" s="9">
        <v>10.537406918269401</v>
      </c>
      <c r="R12421" s="9">
        <v>9.4138267892666594</v>
      </c>
      <c r="S12421" s="9">
        <v>8.7340410558333303</v>
      </c>
      <c r="T12421" s="9">
        <v>6.8826200000395801</v>
      </c>
    </row>
    <row r="12422" spans="1:20" x14ac:dyDescent="0.35">
      <c r="A12422">
        <f t="shared" si="376"/>
        <v>12422</v>
      </c>
      <c r="B12422" s="3" t="s">
        <v>1037</v>
      </c>
      <c r="C12422" s="3" t="s">
        <v>95</v>
      </c>
      <c r="D12422" s="3" t="s">
        <v>21</v>
      </c>
      <c r="E12422">
        <v>2025</v>
      </c>
      <c r="F12422" s="3" t="str">
        <f t="shared" si="375"/>
        <v>RASpillBONFER2025</v>
      </c>
      <c r="G12422" s="9">
        <v>5.1742897298561799</v>
      </c>
      <c r="H12422" s="9">
        <v>4.8911098474048602</v>
      </c>
      <c r="I12422" s="9">
        <v>15.618398195817999</v>
      </c>
      <c r="J12422" s="9">
        <v>8.3656474737358799</v>
      </c>
      <c r="K12422" s="9">
        <v>4.2432988765781197</v>
      </c>
      <c r="L12422" s="9">
        <v>5.7207367003810399</v>
      </c>
      <c r="M12422" s="9">
        <v>8.2099171325500002</v>
      </c>
      <c r="N12422" s="9">
        <v>13.125463954458301</v>
      </c>
      <c r="O12422" s="9">
        <v>28.141178017486499</v>
      </c>
      <c r="P12422" s="9">
        <v>12.265087665186799</v>
      </c>
      <c r="Q12422" s="9">
        <v>9.4701678342748608</v>
      </c>
      <c r="R12422" s="9">
        <v>9.3522922067555498</v>
      </c>
      <c r="S12422" s="9">
        <v>8.9803524299908801</v>
      </c>
      <c r="T12422" s="9">
        <v>8.0831215973958308</v>
      </c>
    </row>
    <row r="12423" spans="1:20" x14ac:dyDescent="0.35">
      <c r="A12423">
        <f t="shared" si="376"/>
        <v>12423</v>
      </c>
      <c r="B12423" s="3" t="s">
        <v>1037</v>
      </c>
      <c r="C12423" s="3" t="s">
        <v>95</v>
      </c>
      <c r="D12423" s="3" t="s">
        <v>21</v>
      </c>
      <c r="E12423">
        <v>2026</v>
      </c>
      <c r="F12423" s="3" t="str">
        <f t="shared" si="375"/>
        <v>RASpillBONFER2026</v>
      </c>
      <c r="G12423" s="9">
        <v>5.8616985591895103</v>
      </c>
      <c r="H12423" s="9">
        <v>8.0365164311347197</v>
      </c>
      <c r="I12423" s="9">
        <v>19.1702127866083</v>
      </c>
      <c r="J12423" s="9">
        <v>8.6028862294845396</v>
      </c>
      <c r="K12423" s="9">
        <v>19.530535624666602</v>
      </c>
      <c r="L12423" s="9">
        <v>30.6099040310846</v>
      </c>
      <c r="M12423" s="9">
        <v>34.560809720888798</v>
      </c>
      <c r="N12423" s="9">
        <v>31.623653715499898</v>
      </c>
      <c r="O12423" s="9">
        <v>28.998151553507999</v>
      </c>
      <c r="P12423" s="9">
        <v>19.7716790711805</v>
      </c>
      <c r="Q12423" s="9">
        <v>10.7126575108366</v>
      </c>
      <c r="R12423" s="9">
        <v>10.3362513030097</v>
      </c>
      <c r="S12423" s="9">
        <v>9.6369046677148393</v>
      </c>
      <c r="T12423" s="9">
        <v>8.3477963098833303</v>
      </c>
    </row>
    <row r="12424" spans="1:20" x14ac:dyDescent="0.35">
      <c r="A12424">
        <f t="shared" si="376"/>
        <v>12424</v>
      </c>
      <c r="B12424" s="3" t="s">
        <v>1037</v>
      </c>
      <c r="C12424" s="3" t="s">
        <v>95</v>
      </c>
      <c r="D12424" s="3" t="s">
        <v>21</v>
      </c>
      <c r="E12424">
        <v>2027</v>
      </c>
      <c r="F12424" s="3" t="str">
        <f t="shared" si="375"/>
        <v>RASpillBONFER2027</v>
      </c>
      <c r="G12424" s="9">
        <v>5.2339060398568504</v>
      </c>
      <c r="H12424" s="9">
        <v>8.0999450306687493</v>
      </c>
      <c r="I12424" s="9">
        <v>25.124430517569401</v>
      </c>
      <c r="J12424" s="9">
        <v>35.641859268839298</v>
      </c>
      <c r="K12424" s="9">
        <v>19.5200170519166</v>
      </c>
      <c r="L12424" s="9">
        <v>20.412645169329299</v>
      </c>
      <c r="M12424" s="9">
        <v>18.192459860166601</v>
      </c>
      <c r="N12424" s="9">
        <v>28.064271247736102</v>
      </c>
      <c r="O12424" s="9">
        <v>36.0834092594556</v>
      </c>
      <c r="P12424" s="9">
        <v>36.067657313819403</v>
      </c>
      <c r="Q12424" s="9">
        <v>34.859383954697499</v>
      </c>
      <c r="R12424" s="9">
        <v>20.148267636680501</v>
      </c>
      <c r="S12424" s="9">
        <v>15.4749383024596</v>
      </c>
      <c r="T12424" s="9">
        <v>14.574213899155501</v>
      </c>
    </row>
    <row r="12425" spans="1:20" x14ac:dyDescent="0.35">
      <c r="A12425">
        <f t="shared" si="376"/>
        <v>12425</v>
      </c>
      <c r="B12425" s="3" t="s">
        <v>1037</v>
      </c>
      <c r="C12425" s="3" t="s">
        <v>95</v>
      </c>
      <c r="D12425" s="3" t="s">
        <v>21</v>
      </c>
      <c r="E12425">
        <v>2028</v>
      </c>
      <c r="F12425" s="3" t="str">
        <f t="shared" si="375"/>
        <v>RASpillBONFER2028</v>
      </c>
      <c r="G12425" s="9">
        <v>6.8798631122553697</v>
      </c>
      <c r="H12425" s="9">
        <v>17.7787032626631</v>
      </c>
      <c r="I12425" s="9">
        <v>12.854835235972899</v>
      </c>
      <c r="J12425" s="9">
        <v>16.3885585577762</v>
      </c>
      <c r="K12425" s="9">
        <v>7.5655838984895798</v>
      </c>
      <c r="L12425" s="9">
        <v>19.8092053566129</v>
      </c>
      <c r="M12425" s="9">
        <v>14.7746012739305</v>
      </c>
      <c r="N12425" s="9">
        <v>27.344705658472201</v>
      </c>
      <c r="O12425" s="9">
        <v>33.352241854919299</v>
      </c>
      <c r="P12425" s="9">
        <v>20.061436831381901</v>
      </c>
      <c r="Q12425" s="9">
        <v>12.6521021501357</v>
      </c>
      <c r="R12425" s="9">
        <v>11.8118671928152</v>
      </c>
      <c r="S12425" s="9">
        <v>8.8678821284557294</v>
      </c>
      <c r="T12425" s="9">
        <v>8.8803071434680501</v>
      </c>
    </row>
    <row r="12426" spans="1:20" x14ac:dyDescent="0.35">
      <c r="A12426">
        <f t="shared" si="376"/>
        <v>12426</v>
      </c>
      <c r="B12426" s="3" t="s">
        <v>1037</v>
      </c>
      <c r="C12426" s="3" t="s">
        <v>95</v>
      </c>
      <c r="D12426" s="3" t="s">
        <v>21</v>
      </c>
      <c r="E12426">
        <v>2029</v>
      </c>
      <c r="F12426" s="3" t="str">
        <f t="shared" si="375"/>
        <v>RASpillBONFER2029</v>
      </c>
      <c r="G12426" s="9">
        <v>5.8680026664206899</v>
      </c>
      <c r="H12426" s="9">
        <v>17.480211970530501</v>
      </c>
      <c r="I12426" s="9">
        <v>18.749584866172196</v>
      </c>
      <c r="J12426" s="9">
        <v>30.7118282474556</v>
      </c>
      <c r="K12426" s="9">
        <v>21.6763291953541</v>
      </c>
      <c r="L12426" s="9">
        <v>14.782892392610799</v>
      </c>
      <c r="M12426" s="9">
        <v>30.655321908944401</v>
      </c>
      <c r="N12426" s="9">
        <v>38.9548363159861</v>
      </c>
      <c r="O12426" s="9">
        <v>54.905834389583298</v>
      </c>
      <c r="P12426" s="9">
        <v>39.184966023000001</v>
      </c>
      <c r="Q12426" s="9">
        <v>30.5155891149798</v>
      </c>
      <c r="R12426" s="9">
        <v>20.680939771527701</v>
      </c>
      <c r="S12426" s="9">
        <v>17.452485481028599</v>
      </c>
      <c r="T12426" s="9">
        <v>15.4506346267534</v>
      </c>
    </row>
    <row r="12427" spans="1:20" x14ac:dyDescent="0.35">
      <c r="A12427">
        <f t="shared" si="376"/>
        <v>12427</v>
      </c>
      <c r="B12427" s="3" t="s">
        <v>1037</v>
      </c>
      <c r="C12427" s="3" t="s">
        <v>77</v>
      </c>
      <c r="D12427" s="3" t="s">
        <v>21</v>
      </c>
      <c r="E12427">
        <v>2020</v>
      </c>
      <c r="F12427" s="3" t="str">
        <f t="shared" si="375"/>
        <v>RAGenBONFER2020</v>
      </c>
      <c r="G12427" s="9">
        <v>0</v>
      </c>
      <c r="H12427" s="9">
        <v>0</v>
      </c>
      <c r="I12427" s="9">
        <v>0</v>
      </c>
      <c r="J12427" s="9">
        <v>0</v>
      </c>
      <c r="K12427" s="9">
        <v>0</v>
      </c>
      <c r="L12427" s="9">
        <v>0</v>
      </c>
      <c r="M12427" s="9">
        <v>0</v>
      </c>
      <c r="N12427" s="9">
        <v>0</v>
      </c>
      <c r="O12427" s="9">
        <v>0</v>
      </c>
      <c r="P12427" s="9">
        <v>0</v>
      </c>
      <c r="Q12427" s="9">
        <v>0</v>
      </c>
      <c r="R12427" s="9">
        <v>0</v>
      </c>
      <c r="S12427" s="9">
        <v>0</v>
      </c>
      <c r="T12427" s="9">
        <v>0</v>
      </c>
    </row>
    <row r="12428" spans="1:20" x14ac:dyDescent="0.35">
      <c r="A12428">
        <f t="shared" si="376"/>
        <v>12428</v>
      </c>
      <c r="B12428" s="3" t="s">
        <v>1037</v>
      </c>
      <c r="C12428" s="3" t="s">
        <v>77</v>
      </c>
      <c r="D12428" s="3" t="s">
        <v>21</v>
      </c>
      <c r="E12428">
        <v>2021</v>
      </c>
      <c r="F12428" s="3" t="str">
        <f t="shared" si="375"/>
        <v>RAGenBONFER2021</v>
      </c>
      <c r="G12428" s="9">
        <v>0</v>
      </c>
      <c r="H12428" s="9">
        <v>0</v>
      </c>
      <c r="I12428" s="9">
        <v>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  <c r="Q12428" s="9">
        <v>0</v>
      </c>
      <c r="R12428" s="9">
        <v>0</v>
      </c>
      <c r="S12428" s="9">
        <v>0</v>
      </c>
      <c r="T12428" s="9">
        <v>0</v>
      </c>
    </row>
    <row r="12429" spans="1:20" x14ac:dyDescent="0.35">
      <c r="A12429">
        <f t="shared" si="376"/>
        <v>12429</v>
      </c>
      <c r="B12429" s="3" t="s">
        <v>1037</v>
      </c>
      <c r="C12429" s="3" t="s">
        <v>77</v>
      </c>
      <c r="D12429" s="3" t="s">
        <v>21</v>
      </c>
      <c r="E12429">
        <v>2022</v>
      </c>
      <c r="F12429" s="3" t="str">
        <f t="shared" si="375"/>
        <v>RAGenBONFER2022</v>
      </c>
      <c r="G12429" s="9">
        <v>0</v>
      </c>
      <c r="H12429" s="9">
        <v>0</v>
      </c>
      <c r="I12429" s="9">
        <v>0</v>
      </c>
      <c r="J12429" s="9">
        <v>0</v>
      </c>
      <c r="K12429" s="9">
        <v>0</v>
      </c>
      <c r="L12429" s="9">
        <v>0</v>
      </c>
      <c r="M12429" s="9">
        <v>0</v>
      </c>
      <c r="N12429" s="9">
        <v>0</v>
      </c>
      <c r="O12429" s="9">
        <v>0</v>
      </c>
      <c r="P12429" s="9">
        <v>0</v>
      </c>
      <c r="Q12429" s="9">
        <v>0</v>
      </c>
      <c r="R12429" s="9">
        <v>0</v>
      </c>
      <c r="S12429" s="9">
        <v>0</v>
      </c>
      <c r="T12429" s="9">
        <v>0</v>
      </c>
    </row>
    <row r="12430" spans="1:20" x14ac:dyDescent="0.35">
      <c r="A12430">
        <f t="shared" si="376"/>
        <v>12430</v>
      </c>
      <c r="B12430" s="3" t="s">
        <v>1037</v>
      </c>
      <c r="C12430" s="3" t="s">
        <v>77</v>
      </c>
      <c r="D12430" s="3" t="s">
        <v>21</v>
      </c>
      <c r="E12430">
        <v>2023</v>
      </c>
      <c r="F12430" s="3" t="str">
        <f t="shared" si="375"/>
        <v>RAGenBONFER2023</v>
      </c>
      <c r="G12430" s="9">
        <v>0</v>
      </c>
      <c r="H12430" s="9">
        <v>0</v>
      </c>
      <c r="I12430" s="9">
        <v>0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  <c r="Q12430" s="9">
        <v>0</v>
      </c>
      <c r="R12430" s="9">
        <v>0</v>
      </c>
      <c r="S12430" s="9">
        <v>0</v>
      </c>
      <c r="T12430" s="9">
        <v>0</v>
      </c>
    </row>
    <row r="12431" spans="1:20" x14ac:dyDescent="0.35">
      <c r="A12431">
        <f t="shared" si="376"/>
        <v>12431</v>
      </c>
      <c r="B12431" s="3" t="s">
        <v>1037</v>
      </c>
      <c r="C12431" s="3" t="s">
        <v>77</v>
      </c>
      <c r="D12431" s="3" t="s">
        <v>21</v>
      </c>
      <c r="E12431">
        <v>2024</v>
      </c>
      <c r="F12431" s="3" t="str">
        <f t="shared" si="375"/>
        <v>RAGenBONFER2024</v>
      </c>
      <c r="G12431" s="9">
        <v>0</v>
      </c>
      <c r="H12431" s="9">
        <v>0</v>
      </c>
      <c r="I12431" s="9">
        <v>0</v>
      </c>
      <c r="J12431" s="9">
        <v>0</v>
      </c>
      <c r="K12431" s="9">
        <v>0</v>
      </c>
      <c r="L12431" s="9">
        <v>0</v>
      </c>
      <c r="M12431" s="9">
        <v>0</v>
      </c>
      <c r="N12431" s="9">
        <v>0</v>
      </c>
      <c r="O12431" s="9">
        <v>0</v>
      </c>
      <c r="P12431" s="9">
        <v>0</v>
      </c>
      <c r="Q12431" s="9">
        <v>0</v>
      </c>
      <c r="R12431" s="9">
        <v>0</v>
      </c>
      <c r="S12431" s="9">
        <v>0</v>
      </c>
      <c r="T12431" s="9">
        <v>0</v>
      </c>
    </row>
    <row r="12432" spans="1:20" x14ac:dyDescent="0.35">
      <c r="A12432">
        <f t="shared" si="376"/>
        <v>12432</v>
      </c>
      <c r="B12432" s="3" t="s">
        <v>1037</v>
      </c>
      <c r="C12432" s="3" t="s">
        <v>77</v>
      </c>
      <c r="D12432" s="3" t="s">
        <v>21</v>
      </c>
      <c r="E12432">
        <v>2025</v>
      </c>
      <c r="F12432" s="3" t="str">
        <f t="shared" si="375"/>
        <v>RAGenBONFER2025</v>
      </c>
      <c r="G12432" s="9">
        <v>0</v>
      </c>
      <c r="H12432" s="9">
        <v>0</v>
      </c>
      <c r="I12432" s="9">
        <v>0</v>
      </c>
      <c r="J12432" s="9">
        <v>0</v>
      </c>
      <c r="K12432" s="9">
        <v>0</v>
      </c>
      <c r="L12432" s="9">
        <v>0</v>
      </c>
      <c r="M12432" s="9">
        <v>0</v>
      </c>
      <c r="N12432" s="9">
        <v>0</v>
      </c>
      <c r="O12432" s="9">
        <v>0</v>
      </c>
      <c r="P12432" s="9">
        <v>0</v>
      </c>
      <c r="Q12432" s="9">
        <v>0</v>
      </c>
      <c r="R12432" s="9">
        <v>0</v>
      </c>
      <c r="S12432" s="9">
        <v>0</v>
      </c>
      <c r="T12432" s="9">
        <v>0</v>
      </c>
    </row>
    <row r="12433" spans="1:20" x14ac:dyDescent="0.35">
      <c r="A12433">
        <f t="shared" si="376"/>
        <v>12433</v>
      </c>
      <c r="B12433" s="3" t="s">
        <v>1037</v>
      </c>
      <c r="C12433" s="3" t="s">
        <v>77</v>
      </c>
      <c r="D12433" s="3" t="s">
        <v>21</v>
      </c>
      <c r="E12433">
        <v>2026</v>
      </c>
      <c r="F12433" s="3" t="str">
        <f t="shared" si="375"/>
        <v>RAGenBONFER2026</v>
      </c>
      <c r="G12433" s="9">
        <v>0</v>
      </c>
      <c r="H12433" s="9">
        <v>0</v>
      </c>
      <c r="I12433" s="9">
        <v>0</v>
      </c>
      <c r="J12433" s="9">
        <v>0</v>
      </c>
      <c r="K12433" s="9">
        <v>0</v>
      </c>
      <c r="L12433" s="9">
        <v>0</v>
      </c>
      <c r="M12433" s="9">
        <v>0</v>
      </c>
      <c r="N12433" s="9">
        <v>0</v>
      </c>
      <c r="O12433" s="9">
        <v>0</v>
      </c>
      <c r="P12433" s="9">
        <v>0</v>
      </c>
      <c r="Q12433" s="9">
        <v>0</v>
      </c>
      <c r="R12433" s="9">
        <v>0</v>
      </c>
      <c r="S12433" s="9">
        <v>0</v>
      </c>
      <c r="T12433" s="9">
        <v>0</v>
      </c>
    </row>
    <row r="12434" spans="1:20" x14ac:dyDescent="0.35">
      <c r="A12434">
        <f t="shared" si="376"/>
        <v>12434</v>
      </c>
      <c r="B12434" s="3" t="s">
        <v>1037</v>
      </c>
      <c r="C12434" s="3" t="s">
        <v>77</v>
      </c>
      <c r="D12434" s="3" t="s">
        <v>21</v>
      </c>
      <c r="E12434">
        <v>2027</v>
      </c>
      <c r="F12434" s="3" t="str">
        <f t="shared" si="375"/>
        <v>RAGenBONFER2027</v>
      </c>
      <c r="G12434" s="9">
        <v>0</v>
      </c>
      <c r="H12434" s="9">
        <v>0</v>
      </c>
      <c r="I12434" s="9">
        <v>0</v>
      </c>
      <c r="J12434" s="9">
        <v>0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0</v>
      </c>
      <c r="Q12434" s="9">
        <v>0</v>
      </c>
      <c r="R12434" s="9">
        <v>0</v>
      </c>
      <c r="S12434" s="9">
        <v>0</v>
      </c>
      <c r="T12434" s="9">
        <v>0</v>
      </c>
    </row>
    <row r="12435" spans="1:20" x14ac:dyDescent="0.35">
      <c r="A12435">
        <f t="shared" si="376"/>
        <v>12435</v>
      </c>
      <c r="B12435" s="3" t="s">
        <v>1037</v>
      </c>
      <c r="C12435" s="3" t="s">
        <v>77</v>
      </c>
      <c r="D12435" s="3" t="s">
        <v>21</v>
      </c>
      <c r="E12435">
        <v>2028</v>
      </c>
      <c r="F12435" s="3" t="str">
        <f t="shared" si="375"/>
        <v>RAGenBONFER2028</v>
      </c>
      <c r="G12435" s="9">
        <v>0</v>
      </c>
      <c r="H12435" s="9">
        <v>0</v>
      </c>
      <c r="I12435" s="9">
        <v>0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0</v>
      </c>
      <c r="P12435" s="9">
        <v>0</v>
      </c>
      <c r="Q12435" s="9">
        <v>0</v>
      </c>
      <c r="R12435" s="9">
        <v>0</v>
      </c>
      <c r="S12435" s="9">
        <v>0</v>
      </c>
      <c r="T12435" s="9">
        <v>0</v>
      </c>
    </row>
    <row r="12436" spans="1:20" x14ac:dyDescent="0.35">
      <c r="A12436">
        <f t="shared" si="376"/>
        <v>12436</v>
      </c>
      <c r="B12436" s="3" t="s">
        <v>1037</v>
      </c>
      <c r="C12436" s="3" t="s">
        <v>77</v>
      </c>
      <c r="D12436" s="3" t="s">
        <v>21</v>
      </c>
      <c r="E12436">
        <v>2029</v>
      </c>
      <c r="F12436" s="3" t="str">
        <f t="shared" si="375"/>
        <v>RAGenBONFER2029</v>
      </c>
      <c r="G12436" s="9">
        <v>0</v>
      </c>
      <c r="H12436" s="9">
        <v>0</v>
      </c>
      <c r="I12436" s="9">
        <v>0</v>
      </c>
      <c r="J12436" s="9">
        <v>0</v>
      </c>
      <c r="K12436" s="9">
        <v>0</v>
      </c>
      <c r="L12436" s="9">
        <v>0</v>
      </c>
      <c r="M12436" s="9">
        <v>0</v>
      </c>
      <c r="N12436" s="9">
        <v>0</v>
      </c>
      <c r="O12436" s="9">
        <v>0</v>
      </c>
      <c r="P12436" s="9">
        <v>0</v>
      </c>
      <c r="Q12436" s="9">
        <v>0</v>
      </c>
      <c r="R12436" s="9">
        <v>0</v>
      </c>
      <c r="S12436" s="9">
        <v>0</v>
      </c>
      <c r="T12436" s="9">
        <v>0</v>
      </c>
    </row>
    <row r="12437" spans="1:20" x14ac:dyDescent="0.35">
      <c r="A12437">
        <f t="shared" si="376"/>
        <v>12437</v>
      </c>
      <c r="B12437" s="3" t="s">
        <v>1037</v>
      </c>
      <c r="C12437" s="3" t="s">
        <v>75</v>
      </c>
      <c r="D12437" s="3" t="s">
        <v>69</v>
      </c>
      <c r="E12437">
        <v>2020</v>
      </c>
      <c r="F12437" s="3" t="str">
        <f t="shared" si="375"/>
        <v>RAElevBONN2020</v>
      </c>
      <c r="G12437" s="9">
        <v>71.437666328000006</v>
      </c>
      <c r="H12437" s="9">
        <v>71.847443244000004</v>
      </c>
      <c r="I12437" s="9">
        <v>79.935370011999893</v>
      </c>
      <c r="J12437" s="9">
        <v>82.000002624000004</v>
      </c>
      <c r="K12437" s="9">
        <v>80.772968463999902</v>
      </c>
      <c r="L12437" s="9">
        <v>82.000002624000004</v>
      </c>
      <c r="M12437" s="9">
        <v>71.437666328000006</v>
      </c>
      <c r="N12437" s="9">
        <v>72.743440648000004</v>
      </c>
      <c r="O12437" s="9">
        <v>72.415356647999999</v>
      </c>
      <c r="P12437" s="9">
        <v>72.979333044000001</v>
      </c>
      <c r="Q12437" s="9">
        <v>71.437666328000006</v>
      </c>
      <c r="R12437" s="9">
        <v>72.362535124000004</v>
      </c>
      <c r="S12437" s="9">
        <v>72.979333044000001</v>
      </c>
      <c r="T12437" s="9">
        <v>73.022640132000006</v>
      </c>
    </row>
    <row r="12438" spans="1:20" x14ac:dyDescent="0.35">
      <c r="A12438">
        <f t="shared" si="376"/>
        <v>12438</v>
      </c>
      <c r="B12438" s="3" t="s">
        <v>1037</v>
      </c>
      <c r="C12438" s="3" t="s">
        <v>75</v>
      </c>
      <c r="D12438" s="3" t="s">
        <v>69</v>
      </c>
      <c r="E12438">
        <v>2021</v>
      </c>
      <c r="F12438" s="3" t="str">
        <f t="shared" si="375"/>
        <v>RAElevBONN2021</v>
      </c>
      <c r="G12438" s="9">
        <v>77.485894868000003</v>
      </c>
      <c r="H12438" s="9">
        <v>81.516406807999999</v>
      </c>
      <c r="I12438" s="9">
        <v>82.000002624000004</v>
      </c>
      <c r="J12438" s="9">
        <v>82.000002624000004</v>
      </c>
      <c r="K12438" s="9">
        <v>81.692587915999994</v>
      </c>
      <c r="L12438" s="9">
        <v>77.522312191999902</v>
      </c>
      <c r="M12438" s="9">
        <v>72.979333044000001</v>
      </c>
      <c r="N12438" s="9">
        <v>72.979333044000001</v>
      </c>
      <c r="O12438" s="9">
        <v>72.979333044000001</v>
      </c>
      <c r="P12438" s="9">
        <v>72.979333044000001</v>
      </c>
      <c r="Q12438" s="9">
        <v>72.077758212000006</v>
      </c>
      <c r="R12438" s="9">
        <v>71.437666328000006</v>
      </c>
      <c r="S12438" s="9">
        <v>72.203742468000002</v>
      </c>
      <c r="T12438" s="9">
        <v>71.437666328000006</v>
      </c>
    </row>
    <row r="12439" spans="1:20" x14ac:dyDescent="0.35">
      <c r="A12439">
        <f t="shared" si="376"/>
        <v>12439</v>
      </c>
      <c r="B12439" s="3" t="s">
        <v>1037</v>
      </c>
      <c r="C12439" s="3" t="s">
        <v>75</v>
      </c>
      <c r="D12439" s="3" t="s">
        <v>69</v>
      </c>
      <c r="E12439">
        <v>2022</v>
      </c>
      <c r="F12439" s="3" t="str">
        <f t="shared" si="375"/>
        <v>RAElevBONN2022</v>
      </c>
      <c r="G12439" s="9">
        <v>73.462600776000002</v>
      </c>
      <c r="H12439" s="9">
        <v>79.689963180000007</v>
      </c>
      <c r="I12439" s="9">
        <v>82.000002624000004</v>
      </c>
      <c r="J12439" s="9">
        <v>82.000002624000004</v>
      </c>
      <c r="K12439" s="9">
        <v>81.494097096000004</v>
      </c>
      <c r="L12439" s="9">
        <v>71.899280516000005</v>
      </c>
      <c r="M12439" s="9">
        <v>71.437666328000006</v>
      </c>
      <c r="N12439" s="9">
        <v>71.506892051999998</v>
      </c>
      <c r="O12439" s="9">
        <v>71.437666328000006</v>
      </c>
      <c r="P12439" s="9">
        <v>72.979333044000001</v>
      </c>
      <c r="Q12439" s="9">
        <v>72.102036428000005</v>
      </c>
      <c r="R12439" s="9">
        <v>71.437666328000006</v>
      </c>
      <c r="S12439" s="9">
        <v>72.862535140000006</v>
      </c>
      <c r="T12439" s="9">
        <v>79.094818803999999</v>
      </c>
    </row>
    <row r="12440" spans="1:20" x14ac:dyDescent="0.35">
      <c r="A12440">
        <f t="shared" si="376"/>
        <v>12440</v>
      </c>
      <c r="B12440" s="3" t="s">
        <v>1037</v>
      </c>
      <c r="C12440" s="3" t="s">
        <v>75</v>
      </c>
      <c r="D12440" s="3" t="s">
        <v>69</v>
      </c>
      <c r="E12440">
        <v>2023</v>
      </c>
      <c r="F12440" s="3" t="str">
        <f t="shared" si="375"/>
        <v>RAElevBONN2023</v>
      </c>
      <c r="G12440" s="9">
        <v>79.127627203999893</v>
      </c>
      <c r="H12440" s="9">
        <v>77.372049719999893</v>
      </c>
      <c r="I12440" s="9">
        <v>75.505907927999999</v>
      </c>
      <c r="J12440" s="9">
        <v>80.651577383999907</v>
      </c>
      <c r="K12440" s="9">
        <v>72.670605999999907</v>
      </c>
      <c r="L12440" s="9">
        <v>77.199477536000003</v>
      </c>
      <c r="M12440" s="9">
        <v>71.437666328000006</v>
      </c>
      <c r="N12440" s="9">
        <v>71.633204391999996</v>
      </c>
      <c r="O12440" s="9">
        <v>71.437666328000006</v>
      </c>
      <c r="P12440" s="9">
        <v>71.959647971999999</v>
      </c>
      <c r="Q12440" s="9">
        <v>71.437666328000006</v>
      </c>
      <c r="R12440" s="9">
        <v>72.722115188000004</v>
      </c>
      <c r="S12440" s="9">
        <v>72.942587635999999</v>
      </c>
      <c r="T12440" s="9">
        <v>71.437666328000006</v>
      </c>
    </row>
    <row r="12441" spans="1:20" x14ac:dyDescent="0.35">
      <c r="A12441">
        <f t="shared" si="376"/>
        <v>12441</v>
      </c>
      <c r="B12441" s="3" t="s">
        <v>1037</v>
      </c>
      <c r="C12441" s="3" t="s">
        <v>75</v>
      </c>
      <c r="D12441" s="3" t="s">
        <v>69</v>
      </c>
      <c r="E12441">
        <v>2024</v>
      </c>
      <c r="F12441" s="3" t="str">
        <f t="shared" si="375"/>
        <v>RAElevBONN2024</v>
      </c>
      <c r="G12441" s="9">
        <v>71.437666328000006</v>
      </c>
      <c r="H12441" s="9">
        <v>78.165356832000001</v>
      </c>
      <c r="I12441" s="9">
        <v>75.505251759999993</v>
      </c>
      <c r="J12441" s="9">
        <v>82.000002624000004</v>
      </c>
      <c r="K12441" s="9">
        <v>81.121393671999996</v>
      </c>
      <c r="L12441" s="9">
        <v>71.814634843999997</v>
      </c>
      <c r="M12441" s="9">
        <v>71.437666328000006</v>
      </c>
      <c r="N12441" s="9">
        <v>71.796590223999999</v>
      </c>
      <c r="O12441" s="9">
        <v>72.979333044000001</v>
      </c>
      <c r="P12441" s="9">
        <v>71.437666328000006</v>
      </c>
      <c r="Q12441" s="9">
        <v>72.955710995999993</v>
      </c>
      <c r="R12441" s="9">
        <v>72.979333044000001</v>
      </c>
      <c r="S12441" s="9">
        <v>72.134516743999995</v>
      </c>
      <c r="T12441" s="9">
        <v>71.437666328000006</v>
      </c>
    </row>
    <row r="12442" spans="1:20" x14ac:dyDescent="0.35">
      <c r="A12442">
        <f t="shared" si="376"/>
        <v>12442</v>
      </c>
      <c r="B12442" s="3" t="s">
        <v>1037</v>
      </c>
      <c r="C12442" s="3" t="s">
        <v>75</v>
      </c>
      <c r="D12442" s="3" t="s">
        <v>69</v>
      </c>
      <c r="E12442">
        <v>2025</v>
      </c>
      <c r="F12442" s="3" t="str">
        <f t="shared" si="375"/>
        <v>RAElevBONN2025</v>
      </c>
      <c r="G12442" s="9">
        <v>71.437666328000006</v>
      </c>
      <c r="H12442" s="9">
        <v>71.437666328000006</v>
      </c>
      <c r="I12442" s="9">
        <v>81.305120712000004</v>
      </c>
      <c r="J12442" s="9">
        <v>71.853020672</v>
      </c>
      <c r="K12442" s="9">
        <v>71.437666328000006</v>
      </c>
      <c r="L12442" s="9">
        <v>77.306432919999907</v>
      </c>
      <c r="M12442" s="9">
        <v>71.437666328000006</v>
      </c>
      <c r="N12442" s="9">
        <v>72.979333044000001</v>
      </c>
      <c r="O12442" s="9">
        <v>72.979333044000001</v>
      </c>
      <c r="P12442" s="9">
        <v>72.093834328</v>
      </c>
      <c r="Q12442" s="9">
        <v>71.658466860000004</v>
      </c>
      <c r="R12442" s="9">
        <v>72.015422251999993</v>
      </c>
      <c r="S12442" s="9">
        <v>71.987535112000003</v>
      </c>
      <c r="T12442" s="9">
        <v>71.437666328000006</v>
      </c>
    </row>
    <row r="12443" spans="1:20" x14ac:dyDescent="0.35">
      <c r="A12443">
        <f t="shared" si="376"/>
        <v>12443</v>
      </c>
      <c r="B12443" s="3" t="s">
        <v>1037</v>
      </c>
      <c r="C12443" s="3" t="s">
        <v>75</v>
      </c>
      <c r="D12443" s="3" t="s">
        <v>69</v>
      </c>
      <c r="E12443">
        <v>2026</v>
      </c>
      <c r="F12443" s="3" t="str">
        <f t="shared" si="375"/>
        <v>RAElevBONN2026</v>
      </c>
      <c r="G12443" s="9">
        <v>71.437666328000006</v>
      </c>
      <c r="H12443" s="9">
        <v>71.437666328000006</v>
      </c>
      <c r="I12443" s="9">
        <v>79.391406739999994</v>
      </c>
      <c r="J12443" s="9">
        <v>82.000002624000004</v>
      </c>
      <c r="K12443" s="9">
        <v>82.000002624000004</v>
      </c>
      <c r="L12443" s="9">
        <v>82.000002624000004</v>
      </c>
      <c r="M12443" s="9">
        <v>72.979333044000001</v>
      </c>
      <c r="N12443" s="9">
        <v>72.979333044000001</v>
      </c>
      <c r="O12443" s="9">
        <v>72.979333044000001</v>
      </c>
      <c r="P12443" s="9">
        <v>72.357285779999998</v>
      </c>
      <c r="Q12443" s="9">
        <v>72.446524628000006</v>
      </c>
      <c r="R12443" s="9">
        <v>71.511157143999995</v>
      </c>
      <c r="S12443" s="9">
        <v>72.770999703999905</v>
      </c>
      <c r="T12443" s="9">
        <v>73.355317307999997</v>
      </c>
    </row>
    <row r="12444" spans="1:20" x14ac:dyDescent="0.35">
      <c r="A12444">
        <f t="shared" si="376"/>
        <v>12444</v>
      </c>
      <c r="B12444" s="3" t="s">
        <v>1037</v>
      </c>
      <c r="C12444" s="3" t="s">
        <v>75</v>
      </c>
      <c r="D12444" s="3" t="s">
        <v>69</v>
      </c>
      <c r="E12444">
        <v>2027</v>
      </c>
      <c r="F12444" s="3" t="str">
        <f t="shared" si="375"/>
        <v>RAElevBONN2027</v>
      </c>
      <c r="G12444" s="9">
        <v>71.437666328000006</v>
      </c>
      <c r="H12444" s="9">
        <v>79.625330632000001</v>
      </c>
      <c r="I12444" s="9">
        <v>82.000002624000004</v>
      </c>
      <c r="J12444" s="9">
        <v>82.000002624000004</v>
      </c>
      <c r="K12444" s="9">
        <v>82.000002624000004</v>
      </c>
      <c r="L12444" s="9">
        <v>71.452430108000001</v>
      </c>
      <c r="M12444" s="9">
        <v>72.979333044000001</v>
      </c>
      <c r="N12444" s="9">
        <v>71.437666328000006</v>
      </c>
      <c r="O12444" s="9">
        <v>71.437666328000006</v>
      </c>
      <c r="P12444" s="9">
        <v>72.979333044000001</v>
      </c>
      <c r="Q12444" s="9">
        <v>72.912075823999999</v>
      </c>
      <c r="R12444" s="9">
        <v>71.758860564000003</v>
      </c>
      <c r="S12444" s="9">
        <v>72.060041675999997</v>
      </c>
      <c r="T12444" s="9">
        <v>75.629923680000005</v>
      </c>
    </row>
    <row r="12445" spans="1:20" x14ac:dyDescent="0.35">
      <c r="A12445">
        <f t="shared" si="376"/>
        <v>12445</v>
      </c>
      <c r="B12445" s="3" t="s">
        <v>1037</v>
      </c>
      <c r="C12445" s="3" t="s">
        <v>75</v>
      </c>
      <c r="D12445" s="3" t="s">
        <v>69</v>
      </c>
      <c r="E12445">
        <v>2028</v>
      </c>
      <c r="F12445" s="3" t="str">
        <f t="shared" si="375"/>
        <v>RAElevBONN2028</v>
      </c>
      <c r="G12445" s="9">
        <v>71.437666328000006</v>
      </c>
      <c r="H12445" s="9">
        <v>71.437666328000006</v>
      </c>
      <c r="I12445" s="9">
        <v>71.437666328000006</v>
      </c>
      <c r="J12445" s="9">
        <v>80.716866099999905</v>
      </c>
      <c r="K12445" s="9">
        <v>82.000002624000004</v>
      </c>
      <c r="L12445" s="9">
        <v>71.437666328000006</v>
      </c>
      <c r="M12445" s="9">
        <v>71.437666328000006</v>
      </c>
      <c r="N12445" s="9">
        <v>71.437666328000006</v>
      </c>
      <c r="O12445" s="9">
        <v>72.979333044000001</v>
      </c>
      <c r="P12445" s="9">
        <v>71.886157155999996</v>
      </c>
      <c r="Q12445" s="9">
        <v>71.437666328000006</v>
      </c>
      <c r="R12445" s="9">
        <v>72.979333044000001</v>
      </c>
      <c r="S12445" s="9">
        <v>72.979333044000001</v>
      </c>
      <c r="T12445" s="9">
        <v>71.437666328000006</v>
      </c>
    </row>
    <row r="12446" spans="1:20" x14ac:dyDescent="0.35">
      <c r="A12446">
        <f t="shared" si="376"/>
        <v>12446</v>
      </c>
      <c r="B12446" s="3" t="s">
        <v>1037</v>
      </c>
      <c r="C12446" s="3" t="s">
        <v>75</v>
      </c>
      <c r="D12446" s="3" t="s">
        <v>69</v>
      </c>
      <c r="E12446">
        <v>2029</v>
      </c>
      <c r="F12446" s="3" t="str">
        <f t="shared" si="375"/>
        <v>RAElevBONN2029</v>
      </c>
      <c r="G12446" s="9">
        <v>80.196852960000001</v>
      </c>
      <c r="H12446" s="9">
        <v>72.596459015999997</v>
      </c>
      <c r="I12446" s="9">
        <v>82.000002624000004</v>
      </c>
      <c r="J12446" s="9">
        <v>82.000002624000004</v>
      </c>
      <c r="K12446" s="9">
        <v>82.000002624000004</v>
      </c>
      <c r="L12446" s="9">
        <v>79.622377876000002</v>
      </c>
      <c r="M12446" s="9">
        <v>72.979333044000001</v>
      </c>
      <c r="N12446" s="9">
        <v>71.437666328000006</v>
      </c>
      <c r="O12446" s="9">
        <v>72.979333044000001</v>
      </c>
      <c r="P12446" s="9">
        <v>72.979333044000001</v>
      </c>
      <c r="Q12446" s="9">
        <v>72.979333044000001</v>
      </c>
      <c r="R12446" s="9">
        <v>71.437666328000006</v>
      </c>
      <c r="S12446" s="9">
        <v>71.437666328000006</v>
      </c>
      <c r="T12446" s="9">
        <v>74.655842284000002</v>
      </c>
    </row>
    <row r="12447" spans="1:20" x14ac:dyDescent="0.35">
      <c r="A12447">
        <f t="shared" si="376"/>
        <v>12447</v>
      </c>
      <c r="B12447" s="3" t="s">
        <v>1037</v>
      </c>
      <c r="C12447" s="3" t="s">
        <v>86</v>
      </c>
      <c r="D12447" s="3" t="s">
        <v>69</v>
      </c>
      <c r="E12447">
        <v>2020</v>
      </c>
      <c r="F12447" s="3" t="str">
        <f t="shared" si="375"/>
        <v>RAQOutBONN2020</v>
      </c>
      <c r="G12447" s="9">
        <v>109.18441305258</v>
      </c>
      <c r="H12447" s="9">
        <v>158.35078655948601</v>
      </c>
      <c r="I12447" s="9">
        <v>169.118856596326</v>
      </c>
      <c r="J12447" s="9">
        <v>170.85169264767001</v>
      </c>
      <c r="K12447" s="9">
        <v>184.70248296557199</v>
      </c>
      <c r="L12447" s="9">
        <v>176.31843780659199</v>
      </c>
      <c r="M12447" s="9">
        <v>233.79808687481901</v>
      </c>
      <c r="N12447" s="9">
        <v>228.272346372388</v>
      </c>
      <c r="O12447" s="9">
        <v>228.17032920415301</v>
      </c>
      <c r="P12447" s="9">
        <v>249.81269594502001</v>
      </c>
      <c r="Q12447" s="9">
        <v>141.44247032661201</v>
      </c>
      <c r="R12447" s="9">
        <v>121.471774213095</v>
      </c>
      <c r="S12447" s="9">
        <v>112.51018017121</v>
      </c>
      <c r="T12447" s="9">
        <v>96.849115028798593</v>
      </c>
    </row>
    <row r="12448" spans="1:20" x14ac:dyDescent="0.35">
      <c r="A12448">
        <f t="shared" si="376"/>
        <v>12448</v>
      </c>
      <c r="B12448" s="3" t="s">
        <v>1037</v>
      </c>
      <c r="C12448" s="3" t="s">
        <v>86</v>
      </c>
      <c r="D12448" s="3" t="s">
        <v>69</v>
      </c>
      <c r="E12448">
        <v>2021</v>
      </c>
      <c r="F12448" s="3" t="str">
        <f t="shared" si="375"/>
        <v>RAQOutBONN2021</v>
      </c>
      <c r="G12448" s="9">
        <v>116.716156737137</v>
      </c>
      <c r="H12448" s="9">
        <v>167.44906039424299</v>
      </c>
      <c r="I12448" s="9">
        <v>222.110618819736</v>
      </c>
      <c r="J12448" s="9">
        <v>184.24030860776199</v>
      </c>
      <c r="K12448" s="9">
        <v>181.417617249947</v>
      </c>
      <c r="L12448" s="9">
        <v>160.94262865959001</v>
      </c>
      <c r="M12448" s="9">
        <v>159.03236625567999</v>
      </c>
      <c r="N12448" s="9">
        <v>232.34893722318</v>
      </c>
      <c r="O12448" s="9">
        <v>284.45477423529502</v>
      </c>
      <c r="P12448" s="9">
        <v>210.445701305048</v>
      </c>
      <c r="Q12448" s="9">
        <v>155.81491163973701</v>
      </c>
      <c r="R12448" s="9">
        <v>138.68024611680499</v>
      </c>
      <c r="S12448" s="9">
        <v>130.344882104427</v>
      </c>
      <c r="T12448" s="9">
        <v>97.215214205472193</v>
      </c>
    </row>
    <row r="12449" spans="1:20" x14ac:dyDescent="0.35">
      <c r="A12449">
        <f t="shared" si="376"/>
        <v>12449</v>
      </c>
      <c r="B12449" s="3" t="s">
        <v>1037</v>
      </c>
      <c r="C12449" s="3" t="s">
        <v>86</v>
      </c>
      <c r="D12449" s="3" t="s">
        <v>69</v>
      </c>
      <c r="E12449">
        <v>2022</v>
      </c>
      <c r="F12449" s="3" t="str">
        <f t="shared" si="375"/>
        <v>RAQOutBONN2022</v>
      </c>
      <c r="G12449" s="9">
        <v>66.271905205427402</v>
      </c>
      <c r="H12449" s="9">
        <v>131.96958308702699</v>
      </c>
      <c r="I12449" s="9">
        <v>169.41984928424301</v>
      </c>
      <c r="J12449" s="9">
        <v>201.53974336733199</v>
      </c>
      <c r="K12449" s="9">
        <v>205.22055451161401</v>
      </c>
      <c r="L12449" s="9">
        <v>230.40518743064499</v>
      </c>
      <c r="M12449" s="9">
        <v>222.482608391263</v>
      </c>
      <c r="N12449" s="9">
        <v>250.13339631583301</v>
      </c>
      <c r="O12449" s="9">
        <v>294.46576154737897</v>
      </c>
      <c r="P12449" s="9">
        <v>296.42765412370801</v>
      </c>
      <c r="Q12449" s="9">
        <v>172.85104734751999</v>
      </c>
      <c r="R12449" s="9">
        <v>126.640348291527</v>
      </c>
      <c r="S12449" s="9">
        <v>120.737736164062</v>
      </c>
      <c r="T12449" s="9">
        <v>84.886637449099311</v>
      </c>
    </row>
    <row r="12450" spans="1:20" x14ac:dyDescent="0.35">
      <c r="A12450">
        <f t="shared" si="376"/>
        <v>12450</v>
      </c>
      <c r="B12450" s="3" t="s">
        <v>1037</v>
      </c>
      <c r="C12450" s="3" t="s">
        <v>86</v>
      </c>
      <c r="D12450" s="3" t="s">
        <v>69</v>
      </c>
      <c r="E12450">
        <v>2023</v>
      </c>
      <c r="F12450" s="3" t="str">
        <f t="shared" si="375"/>
        <v>RAQOutBONN2023</v>
      </c>
      <c r="G12450" s="9">
        <v>80.117858337661204</v>
      </c>
      <c r="H12450" s="9">
        <v>125.93060669763101</v>
      </c>
      <c r="I12450" s="9">
        <v>164.47724183347901</v>
      </c>
      <c r="J12450" s="9">
        <v>167.99338980964899</v>
      </c>
      <c r="K12450" s="9">
        <v>162.690472145781</v>
      </c>
      <c r="L12450" s="9">
        <v>169.01928122775499</v>
      </c>
      <c r="M12450" s="9">
        <v>236.11479384140199</v>
      </c>
      <c r="N12450" s="9">
        <v>256.28908333583303</v>
      </c>
      <c r="O12450" s="9">
        <v>288.36051198946899</v>
      </c>
      <c r="P12450" s="9">
        <v>230.02177873329799</v>
      </c>
      <c r="Q12450" s="9">
        <v>140.05720638651999</v>
      </c>
      <c r="R12450" s="9">
        <v>136.13248291494401</v>
      </c>
      <c r="S12450" s="9">
        <v>113.482691354739</v>
      </c>
      <c r="T12450" s="9">
        <v>81.270437801048601</v>
      </c>
    </row>
    <row r="12451" spans="1:20" x14ac:dyDescent="0.35">
      <c r="A12451">
        <f t="shared" si="376"/>
        <v>12451</v>
      </c>
      <c r="B12451" s="3" t="s">
        <v>1037</v>
      </c>
      <c r="C12451" s="3" t="s">
        <v>86</v>
      </c>
      <c r="D12451" s="3" t="s">
        <v>69</v>
      </c>
      <c r="E12451">
        <v>2024</v>
      </c>
      <c r="F12451" s="3" t="str">
        <f t="shared" si="375"/>
        <v>RAQOutBONN2024</v>
      </c>
      <c r="G12451" s="9">
        <v>85.102964131565798</v>
      </c>
      <c r="H12451" s="9">
        <v>125.448560969618</v>
      </c>
      <c r="I12451" s="9">
        <v>166.93197340652699</v>
      </c>
      <c r="J12451" s="9">
        <v>174.61675585714099</v>
      </c>
      <c r="K12451" s="9">
        <v>182.623408353229</v>
      </c>
      <c r="L12451" s="9">
        <v>198.29674191678001</v>
      </c>
      <c r="M12451" s="9">
        <v>251.59877703576299</v>
      </c>
      <c r="N12451" s="9">
        <v>238.75634593358299</v>
      </c>
      <c r="O12451" s="9">
        <v>250.625116537466</v>
      </c>
      <c r="P12451" s="9">
        <v>174.936555179652</v>
      </c>
      <c r="Q12451" s="9">
        <v>133.68432602183401</v>
      </c>
      <c r="R12451" s="9">
        <v>118.082125317527</v>
      </c>
      <c r="S12451" s="9">
        <v>100.21480658519501</v>
      </c>
      <c r="T12451" s="9">
        <v>82.247769934550604</v>
      </c>
    </row>
    <row r="12452" spans="1:20" x14ac:dyDescent="0.35">
      <c r="A12452">
        <f t="shared" si="376"/>
        <v>12452</v>
      </c>
      <c r="B12452" s="3" t="s">
        <v>1037</v>
      </c>
      <c r="C12452" s="3" t="s">
        <v>86</v>
      </c>
      <c r="D12452" s="3" t="s">
        <v>69</v>
      </c>
      <c r="E12452">
        <v>2025</v>
      </c>
      <c r="F12452" s="3" t="str">
        <f t="shared" si="375"/>
        <v>RAQOutBONN2025</v>
      </c>
      <c r="G12452" s="9">
        <v>68.646700628850795</v>
      </c>
      <c r="H12452" s="9">
        <v>115.515627311972</v>
      </c>
      <c r="I12452" s="9">
        <v>116.60326363588101</v>
      </c>
      <c r="J12452" s="9">
        <v>102.645518178221</v>
      </c>
      <c r="K12452" s="9">
        <v>99.116043383281195</v>
      </c>
      <c r="L12452" s="9">
        <v>124.07819509105499</v>
      </c>
      <c r="M12452" s="9">
        <v>132.204761563777</v>
      </c>
      <c r="N12452" s="9">
        <v>161.126318856805</v>
      </c>
      <c r="O12452" s="9">
        <v>203.52038211872301</v>
      </c>
      <c r="P12452" s="9">
        <v>181.28416132190901</v>
      </c>
      <c r="Q12452" s="9">
        <v>127.55583288089301</v>
      </c>
      <c r="R12452" s="9">
        <v>141.38236000058299</v>
      </c>
      <c r="S12452" s="9">
        <v>118.73607074419201</v>
      </c>
      <c r="T12452" s="9">
        <v>106.05203294724301</v>
      </c>
    </row>
    <row r="12453" spans="1:20" x14ac:dyDescent="0.35">
      <c r="A12453">
        <f t="shared" si="376"/>
        <v>12453</v>
      </c>
      <c r="B12453" s="3" t="s">
        <v>1037</v>
      </c>
      <c r="C12453" s="3" t="s">
        <v>86</v>
      </c>
      <c r="D12453" s="3" t="s">
        <v>69</v>
      </c>
      <c r="E12453">
        <v>2026</v>
      </c>
      <c r="F12453" s="3" t="str">
        <f t="shared" si="375"/>
        <v>RAQOutBONN2026</v>
      </c>
      <c r="G12453" s="9">
        <v>90.701429057157199</v>
      </c>
      <c r="H12453" s="9">
        <v>134.01682095710399</v>
      </c>
      <c r="I12453" s="9">
        <v>153.50150826640899</v>
      </c>
      <c r="J12453" s="9">
        <v>232.635949425668</v>
      </c>
      <c r="K12453" s="9">
        <v>281.93655825739501</v>
      </c>
      <c r="L12453" s="9">
        <v>319.86328332385699</v>
      </c>
      <c r="M12453" s="9">
        <v>506.27147271166598</v>
      </c>
      <c r="N12453" s="9">
        <v>542.23474035694403</v>
      </c>
      <c r="O12453" s="9">
        <v>463.57858907735198</v>
      </c>
      <c r="P12453" s="9">
        <v>322.818182423819</v>
      </c>
      <c r="Q12453" s="9">
        <v>186.907425818608</v>
      </c>
      <c r="R12453" s="9">
        <v>145.011420336708</v>
      </c>
      <c r="S12453" s="9">
        <v>122.095647483815</v>
      </c>
      <c r="T12453" s="9">
        <v>108.503254405486</v>
      </c>
    </row>
    <row r="12454" spans="1:20" x14ac:dyDescent="0.35">
      <c r="A12454">
        <f t="shared" si="376"/>
        <v>12454</v>
      </c>
      <c r="B12454" s="3" t="s">
        <v>1037</v>
      </c>
      <c r="C12454" s="3" t="s">
        <v>86</v>
      </c>
      <c r="D12454" s="3" t="s">
        <v>69</v>
      </c>
      <c r="E12454">
        <v>2027</v>
      </c>
      <c r="F12454" s="3" t="str">
        <f t="shared" si="375"/>
        <v>RAQOutBONN2027</v>
      </c>
      <c r="G12454" s="9">
        <v>77.926940372721702</v>
      </c>
      <c r="H12454" s="9">
        <v>156.67882584219399</v>
      </c>
      <c r="I12454" s="9">
        <v>270.33978542856198</v>
      </c>
      <c r="J12454" s="9">
        <v>295.09991679494402</v>
      </c>
      <c r="K12454" s="9">
        <v>258.00963975286402</v>
      </c>
      <c r="L12454" s="9">
        <v>297.49523100706898</v>
      </c>
      <c r="M12454" s="9">
        <v>351.50475360874998</v>
      </c>
      <c r="N12454" s="9">
        <v>376.53641995958299</v>
      </c>
      <c r="O12454" s="9">
        <v>444.04938078676003</v>
      </c>
      <c r="P12454" s="9">
        <v>465.20131934767301</v>
      </c>
      <c r="Q12454" s="9">
        <v>269.02636856962994</v>
      </c>
      <c r="R12454" s="9">
        <v>209.95763804818</v>
      </c>
      <c r="S12454" s="9">
        <v>156.150112770221</v>
      </c>
      <c r="T12454" s="9">
        <v>126.646173598875</v>
      </c>
    </row>
    <row r="12455" spans="1:20" x14ac:dyDescent="0.35">
      <c r="A12455">
        <f t="shared" si="376"/>
        <v>12455</v>
      </c>
      <c r="B12455" s="3" t="s">
        <v>1037</v>
      </c>
      <c r="C12455" s="3" t="s">
        <v>86</v>
      </c>
      <c r="D12455" s="3" t="s">
        <v>69</v>
      </c>
      <c r="E12455">
        <v>2028</v>
      </c>
      <c r="F12455" s="3" t="str">
        <f t="shared" si="375"/>
        <v>RAQOutBONN2028</v>
      </c>
      <c r="G12455" s="9">
        <v>115.244871893487</v>
      </c>
      <c r="H12455" s="9">
        <v>156.05391696032601</v>
      </c>
      <c r="I12455" s="9">
        <v>205.557960562597</v>
      </c>
      <c r="J12455" s="9">
        <v>231.24655498336799</v>
      </c>
      <c r="K12455" s="9">
        <v>260.15692602343699</v>
      </c>
      <c r="L12455" s="9">
        <v>267.72366633391101</v>
      </c>
      <c r="M12455" s="9">
        <v>306.60243838972201</v>
      </c>
      <c r="N12455" s="9">
        <v>304.437591612777</v>
      </c>
      <c r="O12455" s="9">
        <v>384.819593461088</v>
      </c>
      <c r="P12455" s="9">
        <v>344.43706309006899</v>
      </c>
      <c r="Q12455" s="9">
        <v>166.46210527465001</v>
      </c>
      <c r="R12455" s="9">
        <v>126.613932867722</v>
      </c>
      <c r="S12455" s="9">
        <v>116.429023184231</v>
      </c>
      <c r="T12455" s="9">
        <v>97.188758218465196</v>
      </c>
    </row>
    <row r="12456" spans="1:20" x14ac:dyDescent="0.35">
      <c r="A12456">
        <f t="shared" si="376"/>
        <v>12456</v>
      </c>
      <c r="B12456" s="3" t="s">
        <v>1037</v>
      </c>
      <c r="C12456" s="3" t="s">
        <v>86</v>
      </c>
      <c r="D12456" s="3" t="s">
        <v>69</v>
      </c>
      <c r="E12456">
        <v>2029</v>
      </c>
      <c r="F12456" s="3" t="str">
        <f t="shared" si="375"/>
        <v>RAQOutBONN2029</v>
      </c>
      <c r="G12456" s="9">
        <v>96.004384043514705</v>
      </c>
      <c r="H12456" s="9">
        <v>139.65016209540201</v>
      </c>
      <c r="I12456" s="9">
        <v>149.77074656706901</v>
      </c>
      <c r="J12456" s="9">
        <v>194.060595479949</v>
      </c>
      <c r="K12456" s="9">
        <v>280.30443286010399</v>
      </c>
      <c r="L12456" s="9">
        <v>304.81769880855501</v>
      </c>
      <c r="M12456" s="9">
        <v>458.81278213944398</v>
      </c>
      <c r="N12456" s="9">
        <v>451.00854775666602</v>
      </c>
      <c r="O12456" s="9">
        <v>483.83381063763397</v>
      </c>
      <c r="P12456" s="9">
        <v>448.83449259347202</v>
      </c>
      <c r="Q12456" s="9">
        <v>286.71336286019402</v>
      </c>
      <c r="R12456" s="9">
        <v>226.43505975786101</v>
      </c>
      <c r="S12456" s="9">
        <v>209.393259848828</v>
      </c>
      <c r="T12456" s="9">
        <v>135.35606326574299</v>
      </c>
    </row>
    <row r="12457" spans="1:20" x14ac:dyDescent="0.35">
      <c r="A12457">
        <f t="shared" si="376"/>
        <v>12457</v>
      </c>
      <c r="B12457" s="3" t="s">
        <v>1037</v>
      </c>
      <c r="C12457" s="3" t="s">
        <v>95</v>
      </c>
      <c r="D12457" s="3" t="s">
        <v>69</v>
      </c>
      <c r="E12457">
        <v>2020</v>
      </c>
      <c r="F12457" s="3" t="str">
        <f t="shared" si="375"/>
        <v>RASpillBONN2020</v>
      </c>
      <c r="G12457" s="9">
        <v>7.6656275961962299</v>
      </c>
      <c r="H12457" s="9">
        <v>12.4661632165</v>
      </c>
      <c r="I12457" s="9">
        <v>10.2040130691041</v>
      </c>
      <c r="J12457" s="9">
        <v>8.3236933724018805</v>
      </c>
      <c r="K12457" s="9">
        <v>21.1332501749479</v>
      </c>
      <c r="L12457" s="9">
        <v>43.600046050900502</v>
      </c>
      <c r="M12457" s="9">
        <v>134.99848079180501</v>
      </c>
      <c r="N12457" s="9">
        <v>129.89729937751301</v>
      </c>
      <c r="O12457" s="9">
        <v>131.800261136155</v>
      </c>
      <c r="P12457" s="9">
        <v>119.961743728263</v>
      </c>
      <c r="Q12457" s="9">
        <v>88.737414191727098</v>
      </c>
      <c r="R12457" s="9">
        <v>86.535002179373606</v>
      </c>
      <c r="S12457" s="9">
        <v>50.000036449999897</v>
      </c>
      <c r="T12457" s="9">
        <v>7.7674372318472198</v>
      </c>
    </row>
    <row r="12458" spans="1:20" x14ac:dyDescent="0.35">
      <c r="A12458">
        <f t="shared" si="376"/>
        <v>12458</v>
      </c>
      <c r="B12458" s="3" t="s">
        <v>1037</v>
      </c>
      <c r="C12458" s="3" t="s">
        <v>95</v>
      </c>
      <c r="D12458" s="3" t="s">
        <v>69</v>
      </c>
      <c r="E12458">
        <v>2021</v>
      </c>
      <c r="F12458" s="3" t="str">
        <f t="shared" si="375"/>
        <v>RASpillBONN2021</v>
      </c>
      <c r="G12458" s="9">
        <v>11.1719686965456</v>
      </c>
      <c r="H12458" s="9">
        <v>20.0515713899375</v>
      </c>
      <c r="I12458" s="9">
        <v>54.42669587084719</v>
      </c>
      <c r="J12458" s="9">
        <v>18.833262976109499</v>
      </c>
      <c r="K12458" s="9">
        <v>13.351136925989501</v>
      </c>
      <c r="L12458" s="9">
        <v>38.3838689906922</v>
      </c>
      <c r="M12458" s="9">
        <v>118.669359323569</v>
      </c>
      <c r="N12458" s="9">
        <v>134.05470409333299</v>
      </c>
      <c r="O12458" s="9">
        <v>147.54697565887002</v>
      </c>
      <c r="P12458" s="9">
        <v>115.15599220270801</v>
      </c>
      <c r="Q12458" s="9">
        <v>94.273629357325206</v>
      </c>
      <c r="R12458" s="9">
        <v>95.083344967916602</v>
      </c>
      <c r="S12458" s="9">
        <v>50.540501256510403</v>
      </c>
      <c r="T12458" s="9">
        <v>7.5555324682152696</v>
      </c>
    </row>
    <row r="12459" spans="1:20" x14ac:dyDescent="0.35">
      <c r="A12459">
        <f t="shared" si="376"/>
        <v>12459</v>
      </c>
      <c r="B12459" s="3" t="s">
        <v>1037</v>
      </c>
      <c r="C12459" s="3" t="s">
        <v>95</v>
      </c>
      <c r="D12459" s="3" t="s">
        <v>69</v>
      </c>
      <c r="E12459">
        <v>2022</v>
      </c>
      <c r="F12459" s="3" t="str">
        <f t="shared" si="375"/>
        <v>RASpillBONN2022</v>
      </c>
      <c r="G12459" s="9">
        <v>6.2718965905618198</v>
      </c>
      <c r="H12459" s="9">
        <v>8.5952650736944403</v>
      </c>
      <c r="I12459" s="9">
        <v>16.660497563548599</v>
      </c>
      <c r="J12459" s="9">
        <v>29.262700381311099</v>
      </c>
      <c r="K12459" s="9">
        <v>33.639323062135396</v>
      </c>
      <c r="L12459" s="9">
        <v>63.880160461673299</v>
      </c>
      <c r="M12459" s="9">
        <v>131.854301978194</v>
      </c>
      <c r="N12459" s="9">
        <v>134.35819531749999</v>
      </c>
      <c r="O12459" s="9">
        <v>149.10425703682699</v>
      </c>
      <c r="P12459" s="9">
        <v>146.40073735340201</v>
      </c>
      <c r="Q12459" s="9">
        <v>94.360238777762007</v>
      </c>
      <c r="R12459" s="9">
        <v>85.075445560194396</v>
      </c>
      <c r="S12459" s="9">
        <v>49.995875901562499</v>
      </c>
      <c r="T12459" s="9">
        <v>6.9454673195784702</v>
      </c>
    </row>
    <row r="12460" spans="1:20" x14ac:dyDescent="0.35">
      <c r="A12460">
        <f t="shared" si="376"/>
        <v>12460</v>
      </c>
      <c r="B12460" s="3" t="s">
        <v>1037</v>
      </c>
      <c r="C12460" s="3" t="s">
        <v>95</v>
      </c>
      <c r="D12460" s="3" t="s">
        <v>69</v>
      </c>
      <c r="E12460">
        <v>2023</v>
      </c>
      <c r="F12460" s="3" t="str">
        <f t="shared" si="375"/>
        <v>RASpillBONN2023</v>
      </c>
      <c r="G12460" s="9">
        <v>6.6281440008602104</v>
      </c>
      <c r="H12460" s="9">
        <v>7.7067661108958303</v>
      </c>
      <c r="I12460" s="9">
        <v>7.8648499807013801</v>
      </c>
      <c r="J12460" s="9">
        <v>6.6696870954018799</v>
      </c>
      <c r="K12460" s="9">
        <v>6.7339698822395802</v>
      </c>
      <c r="L12460" s="9">
        <v>39.535011777540298</v>
      </c>
      <c r="M12460" s="9">
        <v>136.06506049791599</v>
      </c>
      <c r="N12460" s="9">
        <v>139.45265187291599</v>
      </c>
      <c r="O12460" s="9">
        <v>146.321109892002</v>
      </c>
      <c r="P12460" s="9">
        <v>116.75326512840201</v>
      </c>
      <c r="Q12460" s="9">
        <v>89.181057901419294</v>
      </c>
      <c r="R12460" s="9">
        <v>88.231829826388804</v>
      </c>
      <c r="S12460" s="9">
        <v>49.9576428157552</v>
      </c>
      <c r="T12460" s="9">
        <v>7.1355551579861096</v>
      </c>
    </row>
    <row r="12461" spans="1:20" x14ac:dyDescent="0.35">
      <c r="A12461">
        <f t="shared" si="376"/>
        <v>12461</v>
      </c>
      <c r="B12461" s="3" t="s">
        <v>1037</v>
      </c>
      <c r="C12461" s="3" t="s">
        <v>95</v>
      </c>
      <c r="D12461" s="3" t="s">
        <v>69</v>
      </c>
      <c r="E12461">
        <v>2024</v>
      </c>
      <c r="F12461" s="3" t="str">
        <f t="shared" si="375"/>
        <v>RASpillBONN2024</v>
      </c>
      <c r="G12461" s="9">
        <v>6.4612942961827899</v>
      </c>
      <c r="H12461" s="9">
        <v>7.08090342973611</v>
      </c>
      <c r="I12461" s="9">
        <v>8.8929634606944408</v>
      </c>
      <c r="J12461" s="9">
        <v>15.006554505461599</v>
      </c>
      <c r="K12461" s="9">
        <v>13.8146634855208</v>
      </c>
      <c r="L12461" s="9">
        <v>42.737531952123597</v>
      </c>
      <c r="M12461" s="9">
        <v>135.10644463263799</v>
      </c>
      <c r="N12461" s="9">
        <v>134.252526657375</v>
      </c>
      <c r="O12461" s="9">
        <v>135.43912538145099</v>
      </c>
      <c r="P12461" s="9">
        <v>111.558045068263</v>
      </c>
      <c r="Q12461" s="9">
        <v>90.469197047560399</v>
      </c>
      <c r="R12461" s="9">
        <v>83.408132493097199</v>
      </c>
      <c r="S12461" s="9">
        <v>50.000036449999897</v>
      </c>
      <c r="T12461" s="9">
        <v>6.7264945529881901</v>
      </c>
    </row>
    <row r="12462" spans="1:20" x14ac:dyDescent="0.35">
      <c r="A12462">
        <f t="shared" si="376"/>
        <v>12462</v>
      </c>
      <c r="B12462" s="3" t="s">
        <v>1037</v>
      </c>
      <c r="C12462" s="3" t="s">
        <v>95</v>
      </c>
      <c r="D12462" s="3" t="s">
        <v>69</v>
      </c>
      <c r="E12462">
        <v>2025</v>
      </c>
      <c r="F12462" s="3" t="str">
        <f t="shared" si="375"/>
        <v>RASpillBONN2025</v>
      </c>
      <c r="G12462" s="9">
        <v>6.45950642684139</v>
      </c>
      <c r="H12462" s="9">
        <v>6.9599861449999896</v>
      </c>
      <c r="I12462" s="9">
        <v>5.0396124585138802</v>
      </c>
      <c r="J12462" s="9">
        <v>3.5530713940477101</v>
      </c>
      <c r="K12462" s="9">
        <v>3.63838694354166</v>
      </c>
      <c r="L12462" s="9">
        <v>38.021129828998603</v>
      </c>
      <c r="M12462" s="9">
        <v>94.516781125666597</v>
      </c>
      <c r="N12462" s="9">
        <v>119.278586432541</v>
      </c>
      <c r="O12462" s="9">
        <v>127.14017965033599</v>
      </c>
      <c r="P12462" s="9">
        <v>113.11617082597201</v>
      </c>
      <c r="Q12462" s="9">
        <v>88.514536052889696</v>
      </c>
      <c r="R12462" s="9">
        <v>93.206735297083299</v>
      </c>
      <c r="S12462" s="9">
        <v>49.741675404713497</v>
      </c>
      <c r="T12462" s="9">
        <v>8.4253271846041606</v>
      </c>
    </row>
    <row r="12463" spans="1:20" x14ac:dyDescent="0.35">
      <c r="A12463">
        <f t="shared" si="376"/>
        <v>12463</v>
      </c>
      <c r="B12463" s="3" t="s">
        <v>1037</v>
      </c>
      <c r="C12463" s="3" t="s">
        <v>95</v>
      </c>
      <c r="D12463" s="3" t="s">
        <v>69</v>
      </c>
      <c r="E12463">
        <v>2026</v>
      </c>
      <c r="F12463" s="3" t="str">
        <f t="shared" si="375"/>
        <v>RASpillBONN2026</v>
      </c>
      <c r="G12463" s="9">
        <v>6.6390470324462303</v>
      </c>
      <c r="H12463" s="9">
        <v>8.0092733218263792</v>
      </c>
      <c r="I12463" s="9">
        <v>7.7889155696041596</v>
      </c>
      <c r="J12463" s="9">
        <v>60.203053844956301</v>
      </c>
      <c r="K12463" s="9">
        <v>109.64915240739499</v>
      </c>
      <c r="L12463" s="9">
        <v>147.86157582385701</v>
      </c>
      <c r="M12463" s="9">
        <v>356.753464122222</v>
      </c>
      <c r="N12463" s="9">
        <v>394.32324348958298</v>
      </c>
      <c r="O12463" s="9">
        <v>315.78620502163898</v>
      </c>
      <c r="P12463" s="9">
        <v>167.29806586354101</v>
      </c>
      <c r="Q12463" s="9">
        <v>96.363125347849405</v>
      </c>
      <c r="R12463" s="9">
        <v>94.471299721944405</v>
      </c>
      <c r="S12463" s="9">
        <v>50.136417645963498</v>
      </c>
      <c r="T12463" s="9">
        <v>8.664522006875</v>
      </c>
    </row>
    <row r="12464" spans="1:20" x14ac:dyDescent="0.35">
      <c r="A12464">
        <f t="shared" si="376"/>
        <v>12464</v>
      </c>
      <c r="B12464" s="3" t="s">
        <v>1037</v>
      </c>
      <c r="C12464" s="3" t="s">
        <v>95</v>
      </c>
      <c r="D12464" s="3" t="s">
        <v>69</v>
      </c>
      <c r="E12464">
        <v>2027</v>
      </c>
      <c r="F12464" s="3" t="str">
        <f t="shared" si="375"/>
        <v>RASpillBONN2027</v>
      </c>
      <c r="G12464" s="9">
        <v>7.6061747462298301</v>
      </c>
      <c r="H12464" s="9">
        <v>17.5601567039791</v>
      </c>
      <c r="I12464" s="9">
        <v>101.59804285550599</v>
      </c>
      <c r="J12464" s="9">
        <v>121.098320844944</v>
      </c>
      <c r="K12464" s="9">
        <v>86.342967549739498</v>
      </c>
      <c r="L12464" s="9">
        <v>125.859221249341</v>
      </c>
      <c r="M12464" s="9">
        <v>202.43330319430501</v>
      </c>
      <c r="N12464" s="9">
        <v>228.647957300972</v>
      </c>
      <c r="O12464" s="9">
        <v>296.30177558145101</v>
      </c>
      <c r="P12464" s="9">
        <v>309.46909967118</v>
      </c>
      <c r="Q12464" s="9">
        <v>138.569805352755</v>
      </c>
      <c r="R12464" s="9">
        <v>95.802322071944403</v>
      </c>
      <c r="S12464" s="9">
        <v>53.384898269791599</v>
      </c>
      <c r="T12464" s="9">
        <v>13.1689010120694</v>
      </c>
    </row>
    <row r="12465" spans="1:20" x14ac:dyDescent="0.35">
      <c r="A12465">
        <f t="shared" si="376"/>
        <v>12465</v>
      </c>
      <c r="B12465" s="3" t="s">
        <v>1037</v>
      </c>
      <c r="C12465" s="3" t="s">
        <v>95</v>
      </c>
      <c r="D12465" s="3" t="s">
        <v>69</v>
      </c>
      <c r="E12465">
        <v>2028</v>
      </c>
      <c r="F12465" s="3" t="str">
        <f t="shared" si="375"/>
        <v>RASpillBONN2028</v>
      </c>
      <c r="G12465" s="9">
        <v>7.8704455301142398</v>
      </c>
      <c r="H12465" s="9">
        <v>12.1835714583819</v>
      </c>
      <c r="I12465" s="9">
        <v>38.455806623500003</v>
      </c>
      <c r="J12465" s="9">
        <v>57.429136726311803</v>
      </c>
      <c r="K12465" s="9">
        <v>88.272061774479099</v>
      </c>
      <c r="L12465" s="9">
        <v>95.829682874502595</v>
      </c>
      <c r="M12465" s="9">
        <v>159.31296227486101</v>
      </c>
      <c r="N12465" s="9">
        <v>156.93678072819401</v>
      </c>
      <c r="O12465" s="9">
        <v>237.33630394287599</v>
      </c>
      <c r="P12465" s="9">
        <v>188.20897151972201</v>
      </c>
      <c r="Q12465" s="9">
        <v>93.941068856720406</v>
      </c>
      <c r="R12465" s="9">
        <v>87.028635318041594</v>
      </c>
      <c r="S12465" s="9">
        <v>50.059652584374902</v>
      </c>
      <c r="T12465" s="9">
        <v>9.5326388193263796</v>
      </c>
    </row>
    <row r="12466" spans="1:20" x14ac:dyDescent="0.35">
      <c r="A12466">
        <f t="shared" si="376"/>
        <v>12466</v>
      </c>
      <c r="B12466" s="3" t="s">
        <v>1037</v>
      </c>
      <c r="C12466" s="3" t="s">
        <v>95</v>
      </c>
      <c r="D12466" s="3" t="s">
        <v>69</v>
      </c>
      <c r="E12466">
        <v>2029</v>
      </c>
      <c r="F12466" s="3" t="str">
        <f t="shared" si="375"/>
        <v>RASpillBONN2029</v>
      </c>
      <c r="G12466" s="9">
        <v>6.8101548052755296</v>
      </c>
      <c r="H12466" s="9">
        <v>9.4611541472777692</v>
      </c>
      <c r="I12466" s="9">
        <v>10.1545259143611</v>
      </c>
      <c r="J12466" s="9">
        <v>23.978614227933399</v>
      </c>
      <c r="K12466" s="9">
        <v>108.021660527291</v>
      </c>
      <c r="L12466" s="9">
        <v>133.31071553610801</v>
      </c>
      <c r="M12466" s="9">
        <v>309.29908001805501</v>
      </c>
      <c r="N12466" s="9">
        <v>303.30934308791598</v>
      </c>
      <c r="O12466" s="9">
        <v>336.30950587970398</v>
      </c>
      <c r="P12466" s="9">
        <v>291.95893090826303</v>
      </c>
      <c r="Q12466" s="9">
        <v>149.293015711827</v>
      </c>
      <c r="R12466" s="9">
        <v>100.064113709583</v>
      </c>
      <c r="S12466" s="9">
        <v>70.766915519270796</v>
      </c>
      <c r="T12466" s="9">
        <v>15.8304970644236</v>
      </c>
    </row>
    <row r="12467" spans="1:20" x14ac:dyDescent="0.35">
      <c r="A12467">
        <f t="shared" si="376"/>
        <v>12467</v>
      </c>
      <c r="B12467" s="3" t="s">
        <v>1037</v>
      </c>
      <c r="C12467" s="3" t="s">
        <v>77</v>
      </c>
      <c r="D12467" s="3" t="s">
        <v>69</v>
      </c>
      <c r="E12467">
        <v>2020</v>
      </c>
      <c r="F12467" s="3" t="str">
        <f t="shared" si="375"/>
        <v>RAGenBONN2020</v>
      </c>
      <c r="G12467" s="9">
        <v>516.68784946236497</v>
      </c>
      <c r="H12467" s="9">
        <v>659.37125555555497</v>
      </c>
      <c r="I12467" s="9">
        <v>722.37969583333302</v>
      </c>
      <c r="J12467" s="9">
        <v>739.70873521505303</v>
      </c>
      <c r="K12467" s="9">
        <v>717.48862961309499</v>
      </c>
      <c r="L12467" s="9">
        <v>613.54915026881702</v>
      </c>
      <c r="M12467" s="9">
        <v>405.87602111111102</v>
      </c>
      <c r="N12467" s="9">
        <v>421.28315416666601</v>
      </c>
      <c r="O12467" s="9">
        <v>394.71991827956901</v>
      </c>
      <c r="P12467" s="9">
        <v>582.85179486111099</v>
      </c>
      <c r="Q12467" s="9">
        <v>293.38158064516102</v>
      </c>
      <c r="R12467" s="9">
        <v>202.404791666666</v>
      </c>
      <c r="S12467" s="9">
        <v>344.36034635416598</v>
      </c>
      <c r="T12467" s="9">
        <v>461.50086944444399</v>
      </c>
    </row>
    <row r="12468" spans="1:20" x14ac:dyDescent="0.35">
      <c r="A12468">
        <f t="shared" si="376"/>
        <v>12468</v>
      </c>
      <c r="B12468" s="3" t="s">
        <v>1037</v>
      </c>
      <c r="C12468" s="3" t="s">
        <v>77</v>
      </c>
      <c r="D12468" s="3" t="s">
        <v>69</v>
      </c>
      <c r="E12468">
        <v>2021</v>
      </c>
      <c r="F12468" s="3" t="str">
        <f t="shared" si="375"/>
        <v>RAGenBONN2021</v>
      </c>
      <c r="G12468" s="9">
        <v>520.09162258064498</v>
      </c>
      <c r="H12468" s="9">
        <v>629.47293249999996</v>
      </c>
      <c r="I12468" s="9">
        <v>710.61825166666597</v>
      </c>
      <c r="J12468" s="9">
        <v>735.01036290322497</v>
      </c>
      <c r="K12468" s="9">
        <v>736.18007738095196</v>
      </c>
      <c r="L12468" s="9">
        <v>631.43859106182799</v>
      </c>
      <c r="M12468" s="9">
        <v>218.59263194444401</v>
      </c>
      <c r="N12468" s="9">
        <v>358.60226102777699</v>
      </c>
      <c r="O12468" s="9">
        <v>538.102506854838</v>
      </c>
      <c r="P12468" s="9">
        <v>469.04324777777703</v>
      </c>
      <c r="Q12468" s="9">
        <v>332.29245241935399</v>
      </c>
      <c r="R12468" s="9">
        <v>243.04924444444401</v>
      </c>
      <c r="S12468" s="9">
        <v>407.68685156250001</v>
      </c>
      <c r="T12468" s="9">
        <v>462.72277916666599</v>
      </c>
    </row>
    <row r="12469" spans="1:20" x14ac:dyDescent="0.35">
      <c r="A12469">
        <f t="shared" si="376"/>
        <v>12469</v>
      </c>
      <c r="B12469" s="3" t="s">
        <v>1037</v>
      </c>
      <c r="C12469" s="3" t="s">
        <v>77</v>
      </c>
      <c r="D12469" s="3" t="s">
        <v>69</v>
      </c>
      <c r="E12469">
        <v>2022</v>
      </c>
      <c r="F12469" s="3" t="str">
        <f t="shared" ref="F12469:F12532" si="377">_xlfn.CONCAT(B12469,C12469,D12469,E12469)</f>
        <v>RAGenBONN2022</v>
      </c>
      <c r="G12469" s="9">
        <v>334.80533064516101</v>
      </c>
      <c r="H12469" s="9">
        <v>653.79463472222199</v>
      </c>
      <c r="I12469" s="9">
        <v>724.14902777777695</v>
      </c>
      <c r="J12469" s="9">
        <v>722.74503091397798</v>
      </c>
      <c r="K12469" s="9">
        <v>696.71417581845196</v>
      </c>
      <c r="L12469" s="9">
        <v>585.213055779569</v>
      </c>
      <c r="M12469" s="9">
        <v>386.66887166666601</v>
      </c>
      <c r="N12469" s="9">
        <v>416.26067416666598</v>
      </c>
      <c r="O12469" s="9">
        <v>524.397711559139</v>
      </c>
      <c r="P12469" s="9">
        <v>598.89177097222205</v>
      </c>
      <c r="Q12469" s="9">
        <v>412.45879637096698</v>
      </c>
      <c r="R12469" s="9">
        <v>235.80189722222201</v>
      </c>
      <c r="S12469" s="9">
        <v>379.75665885416601</v>
      </c>
      <c r="T12469" s="9">
        <v>404.44090138888799</v>
      </c>
    </row>
    <row r="12470" spans="1:20" x14ac:dyDescent="0.35">
      <c r="A12470">
        <f t="shared" si="376"/>
        <v>12470</v>
      </c>
      <c r="B12470" s="3" t="s">
        <v>1037</v>
      </c>
      <c r="C12470" s="3" t="s">
        <v>77</v>
      </c>
      <c r="D12470" s="3" t="s">
        <v>69</v>
      </c>
      <c r="E12470">
        <v>2023</v>
      </c>
      <c r="F12470" s="3" t="str">
        <f t="shared" si="377"/>
        <v>RAGenBONN2023</v>
      </c>
      <c r="G12470" s="9">
        <v>427.51454032257999</v>
      </c>
      <c r="H12470" s="9">
        <v>659.17450277777698</v>
      </c>
      <c r="I12470" s="9">
        <v>720.07570138888798</v>
      </c>
      <c r="J12470" s="9">
        <v>723.84312459677403</v>
      </c>
      <c r="K12470" s="9">
        <v>718.53741666666599</v>
      </c>
      <c r="L12470" s="9">
        <v>598.09370833333298</v>
      </c>
      <c r="M12470" s="9">
        <v>398.74231222222198</v>
      </c>
      <c r="N12470" s="9">
        <v>432.66847397222199</v>
      </c>
      <c r="O12470" s="9">
        <v>520.13320537634399</v>
      </c>
      <c r="P12470" s="9">
        <v>498.23326374999999</v>
      </c>
      <c r="Q12470" s="9">
        <v>285.77693642473099</v>
      </c>
      <c r="R12470" s="9">
        <v>269.69271944444398</v>
      </c>
      <c r="S12470" s="9">
        <v>331.91017447916602</v>
      </c>
      <c r="T12470" s="9">
        <v>398.57860555555499</v>
      </c>
    </row>
    <row r="12471" spans="1:20" x14ac:dyDescent="0.35">
      <c r="A12471">
        <f t="shared" si="376"/>
        <v>12471</v>
      </c>
      <c r="B12471" s="3" t="s">
        <v>1037</v>
      </c>
      <c r="C12471" s="3" t="s">
        <v>77</v>
      </c>
      <c r="D12471" s="3" t="s">
        <v>69</v>
      </c>
      <c r="E12471">
        <v>2024</v>
      </c>
      <c r="F12471" s="3" t="str">
        <f t="shared" si="377"/>
        <v>RAGenBONN2024</v>
      </c>
      <c r="G12471" s="9">
        <v>438.28868548386998</v>
      </c>
      <c r="H12471" s="9">
        <v>620.34176249999996</v>
      </c>
      <c r="I12471" s="9">
        <v>721.68630555555501</v>
      </c>
      <c r="J12471" s="9">
        <v>743.49748790322496</v>
      </c>
      <c r="K12471" s="9">
        <v>735.28746428571401</v>
      </c>
      <c r="L12471" s="9">
        <v>601.93352446236497</v>
      </c>
      <c r="M12471" s="9">
        <v>408.88155333333299</v>
      </c>
      <c r="N12471" s="9">
        <v>390.54944605555499</v>
      </c>
      <c r="O12471" s="9">
        <v>490.37813346774101</v>
      </c>
      <c r="P12471" s="9">
        <v>337.35398852777701</v>
      </c>
      <c r="Q12471" s="9">
        <v>243.29611424731101</v>
      </c>
      <c r="R12471" s="9">
        <v>203.358077777777</v>
      </c>
      <c r="S12471" s="9">
        <v>276.35114583333302</v>
      </c>
      <c r="T12471" s="9">
        <v>411.85926527777701</v>
      </c>
    </row>
    <row r="12472" spans="1:20" x14ac:dyDescent="0.35">
      <c r="A12472">
        <f t="shared" si="376"/>
        <v>12472</v>
      </c>
      <c r="B12472" s="3" t="s">
        <v>1037</v>
      </c>
      <c r="C12472" s="3" t="s">
        <v>77</v>
      </c>
      <c r="D12472" s="3" t="s">
        <v>69</v>
      </c>
      <c r="E12472">
        <v>2025</v>
      </c>
      <c r="F12472" s="3" t="str">
        <f t="shared" si="377"/>
        <v>RAGenBONN2025</v>
      </c>
      <c r="G12472" s="9">
        <v>352.55384946236501</v>
      </c>
      <c r="H12472" s="9">
        <v>587.53820416666599</v>
      </c>
      <c r="I12472" s="9">
        <v>613.20314444444398</v>
      </c>
      <c r="J12472" s="9">
        <v>582.61071639784905</v>
      </c>
      <c r="K12472" s="9">
        <v>520.16933035714203</v>
      </c>
      <c r="L12472" s="9">
        <v>468.35077486559101</v>
      </c>
      <c r="M12472" s="9">
        <v>210.75861388888799</v>
      </c>
      <c r="N12472" s="9">
        <v>238.26751916666601</v>
      </c>
      <c r="O12472" s="9">
        <v>371.97466033333302</v>
      </c>
      <c r="P12472" s="9">
        <v>360.842202777777</v>
      </c>
      <c r="Q12472" s="9">
        <v>222.81264381720399</v>
      </c>
      <c r="R12472" s="9">
        <v>272.194352777777</v>
      </c>
      <c r="S12472" s="9">
        <v>369.86792708333297</v>
      </c>
      <c r="T12472" s="9">
        <v>496.56199166666602</v>
      </c>
    </row>
    <row r="12473" spans="1:20" x14ac:dyDescent="0.35">
      <c r="A12473">
        <f t="shared" si="376"/>
        <v>12473</v>
      </c>
      <c r="B12473" s="3" t="s">
        <v>1037</v>
      </c>
      <c r="C12473" s="3" t="s">
        <v>77</v>
      </c>
      <c r="D12473" s="3" t="s">
        <v>69</v>
      </c>
      <c r="E12473">
        <v>2026</v>
      </c>
      <c r="F12473" s="3" t="str">
        <f t="shared" si="377"/>
        <v>RAGenBONN2026</v>
      </c>
      <c r="G12473" s="9">
        <v>466.89392016129</v>
      </c>
      <c r="H12473" s="9">
        <v>647.31975694444395</v>
      </c>
      <c r="I12473" s="9">
        <v>697.04083888888795</v>
      </c>
      <c r="J12473" s="9">
        <v>726.20375819892399</v>
      </c>
      <c r="K12473" s="9">
        <v>666.24260342261903</v>
      </c>
      <c r="L12473" s="9">
        <v>545.74008561827895</v>
      </c>
      <c r="M12473" s="9">
        <v>502.50347194444402</v>
      </c>
      <c r="N12473" s="9">
        <v>522.37417722222199</v>
      </c>
      <c r="O12473" s="9">
        <v>526.437278494623</v>
      </c>
      <c r="P12473" s="9">
        <v>591.439102222222</v>
      </c>
      <c r="Q12473" s="9">
        <v>448.13759758064498</v>
      </c>
      <c r="R12473" s="9">
        <v>283.25123805555501</v>
      </c>
      <c r="S12473" s="9">
        <v>395.80510937499997</v>
      </c>
      <c r="T12473" s="9">
        <v>510.09155972222197</v>
      </c>
    </row>
    <row r="12474" spans="1:20" x14ac:dyDescent="0.35">
      <c r="A12474">
        <f t="shared" si="376"/>
        <v>12474</v>
      </c>
      <c r="B12474" s="3" t="s">
        <v>1037</v>
      </c>
      <c r="C12474" s="3" t="s">
        <v>77</v>
      </c>
      <c r="D12474" s="3" t="s">
        <v>69</v>
      </c>
      <c r="E12474">
        <v>2027</v>
      </c>
      <c r="F12474" s="3" t="str">
        <f t="shared" si="377"/>
        <v>RAGenBONN2027</v>
      </c>
      <c r="G12474" s="9">
        <v>389.08713037634402</v>
      </c>
      <c r="H12474" s="9">
        <v>634.28110958333298</v>
      </c>
      <c r="I12474" s="9">
        <v>688.42033500000002</v>
      </c>
      <c r="J12474" s="9">
        <v>713.82828763440796</v>
      </c>
      <c r="K12474" s="9">
        <v>704.39117991071396</v>
      </c>
      <c r="L12474" s="9">
        <v>556.148302069892</v>
      </c>
      <c r="M12474" s="9">
        <v>457.43274055555497</v>
      </c>
      <c r="N12474" s="9">
        <v>509.05916994166603</v>
      </c>
      <c r="O12474" s="9">
        <v>517.00678548386998</v>
      </c>
      <c r="P12474" s="9">
        <v>612.53062847222202</v>
      </c>
      <c r="Q12474" s="9">
        <v>592.37547567204297</v>
      </c>
      <c r="R12474" s="9">
        <v>557.71910472222203</v>
      </c>
      <c r="S12474" s="9">
        <v>503.82607447916598</v>
      </c>
      <c r="T12474" s="9">
        <v>552.37211527777697</v>
      </c>
    </row>
    <row r="12475" spans="1:20" x14ac:dyDescent="0.35">
      <c r="A12475">
        <f t="shared" si="376"/>
        <v>12475</v>
      </c>
      <c r="B12475" s="3" t="s">
        <v>1037</v>
      </c>
      <c r="C12475" s="3" t="s">
        <v>77</v>
      </c>
      <c r="D12475" s="3" t="s">
        <v>69</v>
      </c>
      <c r="E12475">
        <v>2028</v>
      </c>
      <c r="F12475" s="3" t="str">
        <f t="shared" si="377"/>
        <v>RAGenBONN2028</v>
      </c>
      <c r="G12475" s="9">
        <v>537.09296479838702</v>
      </c>
      <c r="H12475" s="9">
        <v>654.39264861111099</v>
      </c>
      <c r="I12475" s="9">
        <v>723.64386111111105</v>
      </c>
      <c r="J12475" s="9">
        <v>710.22501478494598</v>
      </c>
      <c r="K12475" s="9">
        <v>704.57937946428501</v>
      </c>
      <c r="L12475" s="9">
        <v>557.50692809139696</v>
      </c>
      <c r="M12475" s="9">
        <v>447.71556666666601</v>
      </c>
      <c r="N12475" s="9">
        <v>532.36694888888803</v>
      </c>
      <c r="O12475" s="9">
        <v>510.617032258064</v>
      </c>
      <c r="P12475" s="9">
        <v>577.94189648611098</v>
      </c>
      <c r="Q12475" s="9">
        <v>375.74525107526802</v>
      </c>
      <c r="R12475" s="9">
        <v>224.834611111111</v>
      </c>
      <c r="S12475" s="9">
        <v>364.281546875</v>
      </c>
      <c r="T12475" s="9">
        <v>464.75068055555499</v>
      </c>
    </row>
    <row r="12476" spans="1:20" x14ac:dyDescent="0.35">
      <c r="A12476">
        <f t="shared" si="376"/>
        <v>12476</v>
      </c>
      <c r="B12476" s="3" t="s">
        <v>1037</v>
      </c>
      <c r="C12476" s="3" t="s">
        <v>77</v>
      </c>
      <c r="D12476" s="3" t="s">
        <v>69</v>
      </c>
      <c r="E12476">
        <v>2029</v>
      </c>
      <c r="F12476" s="3" t="str">
        <f t="shared" si="377"/>
        <v>RAGenBONN2029</v>
      </c>
      <c r="G12476" s="9">
        <v>482.42913844086002</v>
      </c>
      <c r="H12476" s="9">
        <v>649.68979861111097</v>
      </c>
      <c r="I12476" s="9">
        <v>715.46039305555496</v>
      </c>
      <c r="J12476" s="9">
        <v>709.06776411290298</v>
      </c>
      <c r="K12476" s="9">
        <v>684.11025014880897</v>
      </c>
      <c r="L12476" s="9">
        <v>519.63947110214997</v>
      </c>
      <c r="M12476" s="9">
        <v>441.964194472222</v>
      </c>
      <c r="N12476" s="9">
        <v>491.09577694444403</v>
      </c>
      <c r="O12476" s="9">
        <v>537.72980215053701</v>
      </c>
      <c r="P12476" s="9">
        <v>628.72951805555499</v>
      </c>
      <c r="Q12476" s="9">
        <v>617.77917163978395</v>
      </c>
      <c r="R12476" s="9">
        <v>588.93002777777701</v>
      </c>
      <c r="S12476" s="9">
        <v>599.83716927083299</v>
      </c>
      <c r="T12476" s="9">
        <v>554.947756944444</v>
      </c>
    </row>
    <row r="12477" spans="1:20" x14ac:dyDescent="0.35">
      <c r="A12477">
        <f t="shared" si="376"/>
        <v>12477</v>
      </c>
      <c r="B12477" s="3" t="s">
        <v>1037</v>
      </c>
      <c r="C12477" s="3" t="s">
        <v>75</v>
      </c>
      <c r="D12477" s="3" t="s">
        <v>37</v>
      </c>
      <c r="E12477">
        <v>2020</v>
      </c>
      <c r="F12477" s="3" t="str">
        <f t="shared" si="377"/>
        <v>RAElevBOUND2020</v>
      </c>
      <c r="G12477" s="9">
        <v>1990.0033445199999</v>
      </c>
      <c r="H12477" s="9">
        <v>1990.0033445199999</v>
      </c>
      <c r="I12477" s="9">
        <v>1990.0033445199999</v>
      </c>
      <c r="J12477" s="9">
        <v>1971.0007192399901</v>
      </c>
      <c r="K12477" s="9">
        <v>1971.0007192399901</v>
      </c>
      <c r="L12477" s="9">
        <v>1990.0033445199999</v>
      </c>
      <c r="M12477" s="9">
        <v>1971.0007192399901</v>
      </c>
      <c r="N12477" s="9">
        <v>1971.0007192399901</v>
      </c>
      <c r="O12477" s="9">
        <v>1971.0007192399901</v>
      </c>
      <c r="P12477" s="9">
        <v>1971.0007192399901</v>
      </c>
      <c r="Q12477" s="9">
        <v>1975.47906584</v>
      </c>
      <c r="R12477" s="9">
        <v>1971.0007192399901</v>
      </c>
      <c r="S12477" s="9">
        <v>1971.0007192399901</v>
      </c>
      <c r="T12477" s="9">
        <v>1971.0007192399901</v>
      </c>
    </row>
    <row r="12478" spans="1:20" x14ac:dyDescent="0.35">
      <c r="A12478">
        <f t="shared" si="376"/>
        <v>12478</v>
      </c>
      <c r="B12478" s="3" t="s">
        <v>1037</v>
      </c>
      <c r="C12478" s="3" t="s">
        <v>75</v>
      </c>
      <c r="D12478" s="3" t="s">
        <v>37</v>
      </c>
      <c r="E12478">
        <v>2021</v>
      </c>
      <c r="F12478" s="3" t="str">
        <f t="shared" si="377"/>
        <v>RAElevBOUND2021</v>
      </c>
      <c r="G12478" s="9">
        <v>1990.0033445199999</v>
      </c>
      <c r="H12478" s="9">
        <v>1990.0033445199999</v>
      </c>
      <c r="I12478" s="9">
        <v>1971.0007192399901</v>
      </c>
      <c r="J12478" s="9">
        <v>1971.0007192399901</v>
      </c>
      <c r="K12478" s="9">
        <v>1971.0007192399901</v>
      </c>
      <c r="L12478" s="9">
        <v>1983.45150704</v>
      </c>
      <c r="M12478" s="9">
        <v>1971.0007192399901</v>
      </c>
      <c r="N12478" s="9">
        <v>1971.0007192399901</v>
      </c>
      <c r="O12478" s="9">
        <v>1979.4160738400001</v>
      </c>
      <c r="P12478" s="9">
        <v>1981.9160739199999</v>
      </c>
      <c r="Q12478" s="9">
        <v>1971.0007192399901</v>
      </c>
      <c r="R12478" s="9">
        <v>1971.0007192399901</v>
      </c>
      <c r="S12478" s="9">
        <v>1971.0007192399901</v>
      </c>
      <c r="T12478" s="9">
        <v>1971.0007192399901</v>
      </c>
    </row>
    <row r="12479" spans="1:20" x14ac:dyDescent="0.35">
      <c r="A12479">
        <f t="shared" si="376"/>
        <v>12479</v>
      </c>
      <c r="B12479" s="3" t="s">
        <v>1037</v>
      </c>
      <c r="C12479" s="3" t="s">
        <v>75</v>
      </c>
      <c r="D12479" s="3" t="s">
        <v>37</v>
      </c>
      <c r="E12479">
        <v>2022</v>
      </c>
      <c r="F12479" s="3" t="str">
        <f t="shared" si="377"/>
        <v>RAElevBOUND2022</v>
      </c>
      <c r="G12479" s="9">
        <v>1982.50334428</v>
      </c>
      <c r="H12479" s="9">
        <v>1989.70806892</v>
      </c>
      <c r="I12479" s="9">
        <v>1971.0007192399901</v>
      </c>
      <c r="J12479" s="9">
        <v>1971.0007192399901</v>
      </c>
      <c r="K12479" s="9">
        <v>1971.0007192399901</v>
      </c>
      <c r="L12479" s="9">
        <v>1971.0007192399901</v>
      </c>
      <c r="M12479" s="9">
        <v>1990.0033445199999</v>
      </c>
      <c r="N12479" s="9">
        <v>1971.0007192399901</v>
      </c>
      <c r="O12479" s="9">
        <v>1971.0007192399901</v>
      </c>
      <c r="P12479" s="9">
        <v>1981.53221564</v>
      </c>
      <c r="Q12479" s="9">
        <v>1971.0007192399901</v>
      </c>
      <c r="R12479" s="9">
        <v>1971.0007192399901</v>
      </c>
      <c r="S12479" s="9">
        <v>1972.1785408000001</v>
      </c>
      <c r="T12479" s="9">
        <v>1971.0007192399901</v>
      </c>
    </row>
    <row r="12480" spans="1:20" x14ac:dyDescent="0.35">
      <c r="A12480">
        <f t="shared" si="376"/>
        <v>12480</v>
      </c>
      <c r="B12480" s="3" t="s">
        <v>1037</v>
      </c>
      <c r="C12480" s="3" t="s">
        <v>75</v>
      </c>
      <c r="D12480" s="3" t="s">
        <v>37</v>
      </c>
      <c r="E12480">
        <v>2023</v>
      </c>
      <c r="F12480" s="3" t="str">
        <f t="shared" si="377"/>
        <v>RAElevBOUND2023</v>
      </c>
      <c r="G12480" s="9">
        <v>1984.6391711199999</v>
      </c>
      <c r="H12480" s="9">
        <v>1989.19297704</v>
      </c>
      <c r="I12480" s="9">
        <v>1984.76384304</v>
      </c>
      <c r="J12480" s="9">
        <v>1971.0007192399901</v>
      </c>
      <c r="K12480" s="9">
        <v>1979.09127068</v>
      </c>
      <c r="L12480" s="9">
        <v>1971.0007192399901</v>
      </c>
      <c r="M12480" s="9">
        <v>1971.0007192399901</v>
      </c>
      <c r="N12480" s="9">
        <v>1983.6910083600001</v>
      </c>
      <c r="O12480" s="9">
        <v>1971.0007192399901</v>
      </c>
      <c r="P12480" s="9">
        <v>1990.0033445199999</v>
      </c>
      <c r="Q12480" s="9">
        <v>1971.0007192399901</v>
      </c>
      <c r="R12480" s="9">
        <v>1971.0007192399901</v>
      </c>
      <c r="S12480" s="9">
        <v>1971.0007192399901</v>
      </c>
      <c r="T12480" s="9">
        <v>1971.0007192399901</v>
      </c>
    </row>
    <row r="12481" spans="1:20" x14ac:dyDescent="0.35">
      <c r="A12481">
        <f t="shared" si="376"/>
        <v>12481</v>
      </c>
      <c r="B12481" s="3" t="s">
        <v>1037</v>
      </c>
      <c r="C12481" s="3" t="s">
        <v>75</v>
      </c>
      <c r="D12481" s="3" t="s">
        <v>37</v>
      </c>
      <c r="E12481">
        <v>2024</v>
      </c>
      <c r="F12481" s="3" t="str">
        <f t="shared" si="377"/>
        <v>RAElevBOUND2024</v>
      </c>
      <c r="G12481" s="9">
        <v>1982.6345778800001</v>
      </c>
      <c r="H12481" s="9">
        <v>1982.8084624000001</v>
      </c>
      <c r="I12481" s="9">
        <v>1971.0007192399901</v>
      </c>
      <c r="J12481" s="9">
        <v>1971.0007192399901</v>
      </c>
      <c r="K12481" s="9">
        <v>1971.0007192399901</v>
      </c>
      <c r="L12481" s="9">
        <v>1971.0007192399901</v>
      </c>
      <c r="M12481" s="9">
        <v>1971.0007192399901</v>
      </c>
      <c r="N12481" s="9">
        <v>1971.0007192399901</v>
      </c>
      <c r="O12481" s="9">
        <v>1971.0007192399901</v>
      </c>
      <c r="P12481" s="9">
        <v>1976.2697482799999</v>
      </c>
      <c r="Q12481" s="9">
        <v>1971.0007192399901</v>
      </c>
      <c r="R12481" s="9">
        <v>1971.0007192399901</v>
      </c>
      <c r="S12481" s="9">
        <v>1971.0007192399901</v>
      </c>
      <c r="T12481" s="9">
        <v>1971.0007192399901</v>
      </c>
    </row>
    <row r="12482" spans="1:20" x14ac:dyDescent="0.35">
      <c r="A12482">
        <f t="shared" si="376"/>
        <v>12482</v>
      </c>
      <c r="B12482" s="3" t="s">
        <v>1037</v>
      </c>
      <c r="C12482" s="3" t="s">
        <v>75</v>
      </c>
      <c r="D12482" s="3" t="s">
        <v>37</v>
      </c>
      <c r="E12482">
        <v>2025</v>
      </c>
      <c r="F12482" s="3" t="str">
        <f t="shared" si="377"/>
        <v>RAElevBOUND2025</v>
      </c>
      <c r="G12482" s="9">
        <v>1979.22578512</v>
      </c>
      <c r="H12482" s="9">
        <v>1986.9062315599999</v>
      </c>
      <c r="I12482" s="9">
        <v>1990.0033445199999</v>
      </c>
      <c r="J12482" s="9">
        <v>1988.3333969599901</v>
      </c>
      <c r="K12482" s="9">
        <v>1971.0007192399901</v>
      </c>
      <c r="L12482" s="9">
        <v>1989.3635807199901</v>
      </c>
      <c r="M12482" s="9">
        <v>1971.0007192399901</v>
      </c>
      <c r="N12482" s="9">
        <v>1971.0007192399901</v>
      </c>
      <c r="O12482" s="9">
        <v>1990.0033445199999</v>
      </c>
      <c r="P12482" s="9">
        <v>1980.62342295999</v>
      </c>
      <c r="Q12482" s="9">
        <v>1971.0007192399901</v>
      </c>
      <c r="R12482" s="9">
        <v>1971.0007192399901</v>
      </c>
      <c r="S12482" s="9">
        <v>1971.0007192399901</v>
      </c>
      <c r="T12482" s="9">
        <v>1971.0007192399901</v>
      </c>
    </row>
    <row r="12483" spans="1:20" x14ac:dyDescent="0.35">
      <c r="A12483">
        <f t="shared" ref="A12483:A12546" si="378">A12482+1</f>
        <v>12483</v>
      </c>
      <c r="B12483" s="3" t="s">
        <v>1037</v>
      </c>
      <c r="C12483" s="3" t="s">
        <v>75</v>
      </c>
      <c r="D12483" s="3" t="s">
        <v>37</v>
      </c>
      <c r="E12483">
        <v>2026</v>
      </c>
      <c r="F12483" s="3" t="str">
        <f t="shared" si="377"/>
        <v>RAElevBOUND2026</v>
      </c>
      <c r="G12483" s="9">
        <v>1971.0007192399901</v>
      </c>
      <c r="H12483" s="9">
        <v>1990.0033445199999</v>
      </c>
      <c r="I12483" s="9">
        <v>1971.0007192399901</v>
      </c>
      <c r="J12483" s="9">
        <v>1971.0007192399901</v>
      </c>
      <c r="K12483" s="9">
        <v>1971.0007192399901</v>
      </c>
      <c r="L12483" s="9">
        <v>1971.0007192399901</v>
      </c>
      <c r="M12483" s="9">
        <v>1971.0007192399901</v>
      </c>
      <c r="N12483" s="9">
        <v>1971.0007192399901</v>
      </c>
      <c r="O12483" s="9">
        <v>1974.5637114799999</v>
      </c>
      <c r="P12483" s="9">
        <v>1971.0007192399901</v>
      </c>
      <c r="Q12483" s="9">
        <v>1971.0007192399901</v>
      </c>
      <c r="R12483" s="9">
        <v>1971.0007192399901</v>
      </c>
      <c r="S12483" s="9">
        <v>1971.0007192399901</v>
      </c>
      <c r="T12483" s="9">
        <v>1971.0007192399901</v>
      </c>
    </row>
    <row r="12484" spans="1:20" x14ac:dyDescent="0.35">
      <c r="A12484">
        <f t="shared" si="378"/>
        <v>12484</v>
      </c>
      <c r="B12484" s="3" t="s">
        <v>1037</v>
      </c>
      <c r="C12484" s="3" t="s">
        <v>75</v>
      </c>
      <c r="D12484" s="3" t="s">
        <v>37</v>
      </c>
      <c r="E12484">
        <v>2027</v>
      </c>
      <c r="F12484" s="3" t="str">
        <f t="shared" si="377"/>
        <v>RAElevBOUND2027</v>
      </c>
      <c r="G12484" s="9">
        <v>1989.9770977999999</v>
      </c>
      <c r="H12484" s="9">
        <v>1971.0007192399901</v>
      </c>
      <c r="I12484" s="9">
        <v>1971.0007192399901</v>
      </c>
      <c r="J12484" s="9">
        <v>1971.0007192399901</v>
      </c>
      <c r="K12484" s="9">
        <v>1971.0007192399901</v>
      </c>
      <c r="L12484" s="9">
        <v>1971.0007192399901</v>
      </c>
      <c r="M12484" s="9">
        <v>1971.0007192399901</v>
      </c>
      <c r="N12484" s="9">
        <v>1990.0033445199999</v>
      </c>
      <c r="O12484" s="9">
        <v>1990.0033445199999</v>
      </c>
      <c r="P12484" s="9">
        <v>1990.0033445199999</v>
      </c>
      <c r="Q12484" s="9">
        <v>1971.0007192399901</v>
      </c>
      <c r="R12484" s="9">
        <v>1971.0007192399901</v>
      </c>
      <c r="S12484" s="9">
        <v>1971.0007192399901</v>
      </c>
      <c r="T12484" s="9">
        <v>1971.0007192399901</v>
      </c>
    </row>
    <row r="12485" spans="1:20" x14ac:dyDescent="0.35">
      <c r="A12485">
        <f t="shared" si="378"/>
        <v>12485</v>
      </c>
      <c r="B12485" s="3" t="s">
        <v>1037</v>
      </c>
      <c r="C12485" s="3" t="s">
        <v>75</v>
      </c>
      <c r="D12485" s="3" t="s">
        <v>37</v>
      </c>
      <c r="E12485">
        <v>2028</v>
      </c>
      <c r="F12485" s="3" t="str">
        <f t="shared" si="377"/>
        <v>RAElevBOUND2028</v>
      </c>
      <c r="G12485" s="9">
        <v>1990.0033445199999</v>
      </c>
      <c r="H12485" s="9">
        <v>1990.0033445199999</v>
      </c>
      <c r="I12485" s="9">
        <v>1971.0007192399901</v>
      </c>
      <c r="J12485" s="9">
        <v>1971.0007192399901</v>
      </c>
      <c r="K12485" s="9">
        <v>1971.0007192399901</v>
      </c>
      <c r="L12485" s="9">
        <v>1971.0007192399901</v>
      </c>
      <c r="M12485" s="9">
        <v>1971.0007192399901</v>
      </c>
      <c r="N12485" s="9">
        <v>1971.0007192399901</v>
      </c>
      <c r="O12485" s="9">
        <v>1990.0033445199999</v>
      </c>
      <c r="P12485" s="9">
        <v>1971.0007192399901</v>
      </c>
      <c r="Q12485" s="9">
        <v>1984.990221</v>
      </c>
      <c r="R12485" s="9">
        <v>1971.0007192399901</v>
      </c>
      <c r="S12485" s="9">
        <v>1988.72381692</v>
      </c>
      <c r="T12485" s="9">
        <v>1971.0007192399901</v>
      </c>
    </row>
    <row r="12486" spans="1:20" x14ac:dyDescent="0.35">
      <c r="A12486">
        <f t="shared" si="378"/>
        <v>12486</v>
      </c>
      <c r="B12486" s="3" t="s">
        <v>1037</v>
      </c>
      <c r="C12486" s="3" t="s">
        <v>75</v>
      </c>
      <c r="D12486" s="3" t="s">
        <v>37</v>
      </c>
      <c r="E12486">
        <v>2029</v>
      </c>
      <c r="F12486" s="3" t="str">
        <f t="shared" si="377"/>
        <v>RAElevBOUND2029</v>
      </c>
      <c r="G12486" s="9">
        <v>1977.3819530400001</v>
      </c>
      <c r="H12486" s="9">
        <v>1983.05124456</v>
      </c>
      <c r="I12486" s="9">
        <v>1971.0007192399901</v>
      </c>
      <c r="J12486" s="9">
        <v>1971.0007192399901</v>
      </c>
      <c r="K12486" s="9">
        <v>1971.0007192399901</v>
      </c>
      <c r="L12486" s="9">
        <v>1990.0033445199999</v>
      </c>
      <c r="M12486" s="9">
        <v>1990.0033445199999</v>
      </c>
      <c r="N12486" s="9">
        <v>1984.9016383200001</v>
      </c>
      <c r="O12486" s="9">
        <v>1971.0007192399901</v>
      </c>
      <c r="P12486" s="9">
        <v>1990.0033445199999</v>
      </c>
      <c r="Q12486" s="9">
        <v>1971.0007192399901</v>
      </c>
      <c r="R12486" s="9">
        <v>1971.0007192399901</v>
      </c>
      <c r="S12486" s="9">
        <v>1971.0007192399901</v>
      </c>
      <c r="T12486" s="9">
        <v>1971.0007192399901</v>
      </c>
    </row>
    <row r="12487" spans="1:20" x14ac:dyDescent="0.35">
      <c r="A12487">
        <f t="shared" si="378"/>
        <v>12487</v>
      </c>
      <c r="B12487" s="3" t="s">
        <v>1037</v>
      </c>
      <c r="C12487" s="3" t="s">
        <v>86</v>
      </c>
      <c r="D12487" s="3" t="s">
        <v>37</v>
      </c>
      <c r="E12487">
        <v>2020</v>
      </c>
      <c r="F12487" s="3" t="str">
        <f t="shared" si="377"/>
        <v>RAQOutBOUND2020</v>
      </c>
      <c r="G12487" s="9">
        <v>23.3515052758036</v>
      </c>
      <c r="H12487" s="9">
        <v>16.815946644476799</v>
      </c>
      <c r="I12487" s="9">
        <v>17.202797811464801</v>
      </c>
      <c r="J12487" s="9">
        <v>21.546346768147</v>
      </c>
      <c r="K12487" s="9">
        <v>20.539774466002601</v>
      </c>
      <c r="L12487" s="9">
        <v>21.896514109764102</v>
      </c>
      <c r="M12487" s="9">
        <v>23.465973610797999</v>
      </c>
      <c r="N12487" s="9">
        <v>27.5097891084236</v>
      </c>
      <c r="O12487" s="9">
        <v>56.360629116125203</v>
      </c>
      <c r="P12487" s="9">
        <v>58.410119562685097</v>
      </c>
      <c r="Q12487" s="9">
        <v>20.841654233374101</v>
      </c>
      <c r="R12487" s="9">
        <v>16.592426031315505</v>
      </c>
      <c r="S12487" s="9">
        <v>9.0041956065272704</v>
      </c>
      <c r="T12487" s="9">
        <v>18.557480315640898</v>
      </c>
    </row>
    <row r="12488" spans="1:20" x14ac:dyDescent="0.35">
      <c r="A12488">
        <f t="shared" si="378"/>
        <v>12488</v>
      </c>
      <c r="B12488" s="3" t="s">
        <v>1037</v>
      </c>
      <c r="C12488" s="3" t="s">
        <v>86</v>
      </c>
      <c r="D12488" s="3" t="s">
        <v>37</v>
      </c>
      <c r="E12488">
        <v>2021</v>
      </c>
      <c r="F12488" s="3" t="str">
        <f t="shared" si="377"/>
        <v>RAQOutBOUND2021</v>
      </c>
      <c r="G12488" s="9">
        <v>24.286660388394701</v>
      </c>
      <c r="H12488" s="9">
        <v>23.505200817288699</v>
      </c>
      <c r="I12488" s="9">
        <v>30.219571627284299</v>
      </c>
      <c r="J12488" s="9">
        <v>24.514675569120701</v>
      </c>
      <c r="K12488" s="9">
        <v>19.3339356795885</v>
      </c>
      <c r="L12488" s="9">
        <v>19.278699293238901</v>
      </c>
      <c r="M12488" s="9">
        <v>31.1852286144291</v>
      </c>
      <c r="N12488" s="9">
        <v>37.872949252494998</v>
      </c>
      <c r="O12488" s="9">
        <v>61.713938301391003</v>
      </c>
      <c r="P12488" s="9">
        <v>38.397268705123601</v>
      </c>
      <c r="Q12488" s="9">
        <v>30.046736214988499</v>
      </c>
      <c r="R12488" s="9">
        <v>17.728053699980499</v>
      </c>
      <c r="S12488" s="9">
        <v>12.321424051674599</v>
      </c>
      <c r="T12488" s="9">
        <v>14.038151568451999</v>
      </c>
    </row>
    <row r="12489" spans="1:20" x14ac:dyDescent="0.35">
      <c r="A12489">
        <f t="shared" si="378"/>
        <v>12489</v>
      </c>
      <c r="B12489" s="3" t="s">
        <v>1037</v>
      </c>
      <c r="C12489" s="3" t="s">
        <v>86</v>
      </c>
      <c r="D12489" s="3" t="s">
        <v>37</v>
      </c>
      <c r="E12489">
        <v>2022</v>
      </c>
      <c r="F12489" s="3" t="str">
        <f t="shared" si="377"/>
        <v>RAQOutBOUND2022</v>
      </c>
      <c r="G12489" s="9">
        <v>22.691367356088399</v>
      </c>
      <c r="H12489" s="9">
        <v>17.875952227904602</v>
      </c>
      <c r="I12489" s="9">
        <v>19.890375005139699</v>
      </c>
      <c r="J12489" s="9">
        <v>19.9366059174606</v>
      </c>
      <c r="K12489" s="9">
        <v>17.254969391277601</v>
      </c>
      <c r="L12489" s="9">
        <v>24.414148094700899</v>
      </c>
      <c r="M12489" s="9">
        <v>27.1645201117305</v>
      </c>
      <c r="N12489" s="9">
        <v>36.9489263102409</v>
      </c>
      <c r="O12489" s="9">
        <v>57.902677898557201</v>
      </c>
      <c r="P12489" s="9">
        <v>38.399252569392303</v>
      </c>
      <c r="Q12489" s="9">
        <v>15.7544922603419</v>
      </c>
      <c r="R12489" s="9">
        <v>13.1425505904262</v>
      </c>
      <c r="S12489" s="9">
        <v>8.1541765361692704</v>
      </c>
      <c r="T12489" s="9">
        <v>16.8890615095154</v>
      </c>
    </row>
    <row r="12490" spans="1:20" x14ac:dyDescent="0.35">
      <c r="A12490">
        <f t="shared" si="378"/>
        <v>12490</v>
      </c>
      <c r="B12490" s="3" t="s">
        <v>1037</v>
      </c>
      <c r="C12490" s="3" t="s">
        <v>86</v>
      </c>
      <c r="D12490" s="3" t="s">
        <v>37</v>
      </c>
      <c r="E12490">
        <v>2023</v>
      </c>
      <c r="F12490" s="3" t="str">
        <f t="shared" si="377"/>
        <v>RAQOutBOUND2023</v>
      </c>
      <c r="G12490" s="9">
        <v>23.729072994012299</v>
      </c>
      <c r="H12490" s="9">
        <v>15.1477712195117</v>
      </c>
      <c r="I12490" s="9">
        <v>18.6918791658807</v>
      </c>
      <c r="J12490" s="9">
        <v>17.809786197395098</v>
      </c>
      <c r="K12490" s="9">
        <v>17.504645873189499</v>
      </c>
      <c r="L12490" s="9">
        <v>25.068250459912601</v>
      </c>
      <c r="M12490" s="9">
        <v>39.890577978892999</v>
      </c>
      <c r="N12490" s="9">
        <v>34.924535239076299</v>
      </c>
      <c r="O12490" s="9">
        <v>57.066121913006</v>
      </c>
      <c r="P12490" s="9">
        <v>29.159708004270701</v>
      </c>
      <c r="Q12490" s="9">
        <v>17.7578024400249</v>
      </c>
      <c r="R12490" s="9">
        <v>15.6099060124826</v>
      </c>
      <c r="S12490" s="9">
        <v>10.2782380357691</v>
      </c>
      <c r="T12490" s="9">
        <v>11.089631944544999</v>
      </c>
    </row>
    <row r="12491" spans="1:20" x14ac:dyDescent="0.35">
      <c r="A12491">
        <f t="shared" si="378"/>
        <v>12491</v>
      </c>
      <c r="B12491" s="3" t="s">
        <v>1037</v>
      </c>
      <c r="C12491" s="3" t="s">
        <v>86</v>
      </c>
      <c r="D12491" s="3" t="s">
        <v>37</v>
      </c>
      <c r="E12491">
        <v>2024</v>
      </c>
      <c r="F12491" s="3" t="str">
        <f t="shared" si="377"/>
        <v>RAQOutBOUND2024</v>
      </c>
      <c r="G12491" s="9">
        <v>20.491367928622701</v>
      </c>
      <c r="H12491" s="9">
        <v>20.825802491091999</v>
      </c>
      <c r="I12491" s="9">
        <v>22.523458059533901</v>
      </c>
      <c r="J12491" s="9">
        <v>26.238090801278499</v>
      </c>
      <c r="K12491" s="9">
        <v>21.702154420550499</v>
      </c>
      <c r="L12491" s="9">
        <v>25.528606400499498</v>
      </c>
      <c r="M12491" s="9">
        <v>44.9152153245279</v>
      </c>
      <c r="N12491" s="9">
        <v>34.876286701258103</v>
      </c>
      <c r="O12491" s="9">
        <v>49.284630281688401</v>
      </c>
      <c r="P12491" s="9">
        <v>19.094925631283498</v>
      </c>
      <c r="Q12491" s="9">
        <v>16.864396590565697</v>
      </c>
      <c r="R12491" s="9">
        <v>5.9780264859486101</v>
      </c>
      <c r="S12491" s="9">
        <v>9.7450972283528596</v>
      </c>
      <c r="T12491" s="9">
        <v>9.3324575186613696</v>
      </c>
    </row>
    <row r="12492" spans="1:20" x14ac:dyDescent="0.35">
      <c r="A12492">
        <f t="shared" si="378"/>
        <v>12492</v>
      </c>
      <c r="B12492" s="3" t="s">
        <v>1037</v>
      </c>
      <c r="C12492" s="3" t="s">
        <v>86</v>
      </c>
      <c r="D12492" s="3" t="s">
        <v>37</v>
      </c>
      <c r="E12492">
        <v>2025</v>
      </c>
      <c r="F12492" s="3" t="str">
        <f t="shared" si="377"/>
        <v>RAQOutBOUND2025</v>
      </c>
      <c r="G12492" s="9">
        <v>19.941376783620299</v>
      </c>
      <c r="H12492" s="9">
        <v>11.536894079926199</v>
      </c>
      <c r="I12492" s="9">
        <v>7.6771074460230206</v>
      </c>
      <c r="J12492" s="9">
        <v>11.936407176798401</v>
      </c>
      <c r="K12492" s="9">
        <v>12.9059441219067</v>
      </c>
      <c r="L12492" s="9">
        <v>13.5438644698733</v>
      </c>
      <c r="M12492" s="9">
        <v>13.7953350650124</v>
      </c>
      <c r="N12492" s="9">
        <v>25.521958560032001</v>
      </c>
      <c r="O12492" s="9">
        <v>52.566398487125397</v>
      </c>
      <c r="P12492" s="9">
        <v>33.950040062035903</v>
      </c>
      <c r="Q12492" s="9">
        <v>19.3069676444637</v>
      </c>
      <c r="R12492" s="9">
        <v>14.518765862780199</v>
      </c>
      <c r="S12492" s="9">
        <v>10.948034050624999</v>
      </c>
      <c r="T12492" s="9">
        <v>15.805861392476</v>
      </c>
    </row>
    <row r="12493" spans="1:20" x14ac:dyDescent="0.35">
      <c r="A12493">
        <f t="shared" si="378"/>
        <v>12493</v>
      </c>
      <c r="B12493" s="3" t="s">
        <v>1037</v>
      </c>
      <c r="C12493" s="3" t="s">
        <v>86</v>
      </c>
      <c r="D12493" s="3" t="s">
        <v>37</v>
      </c>
      <c r="E12493">
        <v>2026</v>
      </c>
      <c r="F12493" s="3" t="str">
        <f t="shared" si="377"/>
        <v>RAQOutBOUND2026</v>
      </c>
      <c r="G12493" s="9">
        <v>21.848471581580601</v>
      </c>
      <c r="H12493" s="9">
        <v>15.1924040390009</v>
      </c>
      <c r="I12493" s="9">
        <v>19.738590260602901</v>
      </c>
      <c r="J12493" s="9">
        <v>24.028170817156102</v>
      </c>
      <c r="K12493" s="9">
        <v>27.756442973004098</v>
      </c>
      <c r="L12493" s="9">
        <v>21.3414438850407</v>
      </c>
      <c r="M12493" s="9">
        <v>68.835605885783295</v>
      </c>
      <c r="N12493" s="9">
        <v>65.165851643530502</v>
      </c>
      <c r="O12493" s="9">
        <v>90.479520855712096</v>
      </c>
      <c r="P12493" s="9">
        <v>59.255671276131899</v>
      </c>
      <c r="Q12493" s="9">
        <v>22.965696043262401</v>
      </c>
      <c r="R12493" s="9">
        <v>17.874895046402901</v>
      </c>
      <c r="S12493" s="9">
        <v>15.238577402258001</v>
      </c>
      <c r="T12493" s="9">
        <v>18.851075820655499</v>
      </c>
    </row>
    <row r="12494" spans="1:20" x14ac:dyDescent="0.35">
      <c r="A12494">
        <f t="shared" si="378"/>
        <v>12494</v>
      </c>
      <c r="B12494" s="3" t="s">
        <v>1037</v>
      </c>
      <c r="C12494" s="3" t="s">
        <v>86</v>
      </c>
      <c r="D12494" s="3" t="s">
        <v>37</v>
      </c>
      <c r="E12494">
        <v>2027</v>
      </c>
      <c r="F12494" s="3" t="str">
        <f t="shared" si="377"/>
        <v>RAQOutBOUND2027</v>
      </c>
      <c r="G12494" s="9">
        <v>26.909585662303002</v>
      </c>
      <c r="H12494" s="9">
        <v>26.761789384009099</v>
      </c>
      <c r="I12494" s="9">
        <v>32.318762269868898</v>
      </c>
      <c r="J12494" s="9">
        <v>34.392387864243901</v>
      </c>
      <c r="K12494" s="9">
        <v>21.985124916453099</v>
      </c>
      <c r="L12494" s="9">
        <v>22.2889613639686</v>
      </c>
      <c r="M12494" s="9">
        <v>62.451656026297201</v>
      </c>
      <c r="N12494" s="9">
        <v>70.655421953997205</v>
      </c>
      <c r="O12494" s="9">
        <v>106.59375358569</v>
      </c>
      <c r="P12494" s="9">
        <v>106.49120537159101</v>
      </c>
      <c r="Q12494" s="9">
        <v>48.673192763038898</v>
      </c>
      <c r="R12494" s="9">
        <v>35.056695494518998</v>
      </c>
      <c r="S12494" s="9">
        <v>16.777784190692799</v>
      </c>
      <c r="T12494" s="9">
        <v>18.882289565843099</v>
      </c>
    </row>
    <row r="12495" spans="1:20" x14ac:dyDescent="0.35">
      <c r="A12495">
        <f t="shared" si="378"/>
        <v>12495</v>
      </c>
      <c r="B12495" s="3" t="s">
        <v>1037</v>
      </c>
      <c r="C12495" s="3" t="s">
        <v>86</v>
      </c>
      <c r="D12495" s="3" t="s">
        <v>37</v>
      </c>
      <c r="E12495">
        <v>2028</v>
      </c>
      <c r="F12495" s="3" t="str">
        <f t="shared" si="377"/>
        <v>RAQOutBOUND2028</v>
      </c>
      <c r="G12495" s="9">
        <v>22.711430236684599</v>
      </c>
      <c r="H12495" s="9">
        <v>20.328701636218799</v>
      </c>
      <c r="I12495" s="9">
        <v>22.522746273103401</v>
      </c>
      <c r="J12495" s="9">
        <v>22.317519645979701</v>
      </c>
      <c r="K12495" s="9">
        <v>26.8094840796463</v>
      </c>
      <c r="L12495" s="9">
        <v>27.412985226227999</v>
      </c>
      <c r="M12495" s="9">
        <v>43.7150919537645</v>
      </c>
      <c r="N12495" s="9">
        <v>39.714541775924097</v>
      </c>
      <c r="O12495" s="9">
        <v>66.600269938002199</v>
      </c>
      <c r="P12495" s="9">
        <v>61.150462188525204</v>
      </c>
      <c r="Q12495" s="9">
        <v>21.679501768693498</v>
      </c>
      <c r="R12495" s="9">
        <v>14.702470019056403</v>
      </c>
      <c r="S12495" s="9">
        <v>13.2814122198397</v>
      </c>
      <c r="T12495" s="9">
        <v>18.374117946763501</v>
      </c>
    </row>
    <row r="12496" spans="1:20" x14ac:dyDescent="0.35">
      <c r="A12496">
        <f t="shared" si="378"/>
        <v>12496</v>
      </c>
      <c r="B12496" s="3" t="s">
        <v>1037</v>
      </c>
      <c r="C12496" s="3" t="s">
        <v>86</v>
      </c>
      <c r="D12496" s="3" t="s">
        <v>37</v>
      </c>
      <c r="E12496">
        <v>2029</v>
      </c>
      <c r="F12496" s="3" t="str">
        <f t="shared" si="377"/>
        <v>RAQOutBOUND2029</v>
      </c>
      <c r="G12496" s="9">
        <v>25.6431875175222</v>
      </c>
      <c r="H12496" s="9">
        <v>17.202819801232401</v>
      </c>
      <c r="I12496" s="9">
        <v>19.639691869047599</v>
      </c>
      <c r="J12496" s="9">
        <v>18.883882745716399</v>
      </c>
      <c r="K12496" s="9">
        <v>21.739340731920301</v>
      </c>
      <c r="L12496" s="9">
        <v>21.415668381020001</v>
      </c>
      <c r="M12496" s="9">
        <v>69.738476585066493</v>
      </c>
      <c r="N12496" s="9">
        <v>80.055707706809699</v>
      </c>
      <c r="O12496" s="9">
        <v>110.116468613948</v>
      </c>
      <c r="P12496" s="9">
        <v>110.295748754182</v>
      </c>
      <c r="Q12496" s="9">
        <v>63.489526933655704</v>
      </c>
      <c r="R12496" s="9">
        <v>26.873102507290199</v>
      </c>
      <c r="S12496" s="9">
        <v>26.559332022532399</v>
      </c>
      <c r="T12496" s="9">
        <v>19.0073531472217</v>
      </c>
    </row>
    <row r="12497" spans="1:20" x14ac:dyDescent="0.35">
      <c r="A12497">
        <f t="shared" si="378"/>
        <v>12497</v>
      </c>
      <c r="B12497" s="3" t="s">
        <v>1037</v>
      </c>
      <c r="C12497" s="3" t="s">
        <v>95</v>
      </c>
      <c r="D12497" s="3" t="s">
        <v>37</v>
      </c>
      <c r="E12497">
        <v>2020</v>
      </c>
      <c r="F12497" s="3" t="str">
        <f t="shared" si="377"/>
        <v>RASpillBOUND2020</v>
      </c>
      <c r="G12497" s="9">
        <v>2.2962742741422502</v>
      </c>
      <c r="H12497" s="9">
        <v>0.475376740411805</v>
      </c>
      <c r="I12497" s="9">
        <v>4.3143280954861099E-2</v>
      </c>
      <c r="J12497" s="9">
        <v>0</v>
      </c>
      <c r="K12497" s="9">
        <v>9.6069465052083299E-3</v>
      </c>
      <c r="L12497" s="9">
        <v>2.1921374289133002</v>
      </c>
      <c r="M12497" s="9">
        <v>0.13890263546250001</v>
      </c>
      <c r="N12497" s="9">
        <v>1.9577935978222201</v>
      </c>
      <c r="O12497" s="9">
        <v>18.087839304718099</v>
      </c>
      <c r="P12497" s="9">
        <v>19.939241571349701</v>
      </c>
      <c r="Q12497" s="9">
        <v>0.25823164357930101</v>
      </c>
      <c r="R12497" s="9">
        <v>0</v>
      </c>
      <c r="S12497" s="9">
        <v>0</v>
      </c>
      <c r="T12497" s="9">
        <v>0.86718980400159695</v>
      </c>
    </row>
    <row r="12498" spans="1:20" x14ac:dyDescent="0.35">
      <c r="A12498">
        <f t="shared" si="378"/>
        <v>12498</v>
      </c>
      <c r="B12498" s="3" t="s">
        <v>1037</v>
      </c>
      <c r="C12498" s="3" t="s">
        <v>95</v>
      </c>
      <c r="D12498" s="3" t="s">
        <v>37</v>
      </c>
      <c r="E12498">
        <v>2021</v>
      </c>
      <c r="F12498" s="3" t="str">
        <f t="shared" si="377"/>
        <v>RASpillBOUND2021</v>
      </c>
      <c r="G12498" s="9">
        <v>3.4157725788676001</v>
      </c>
      <c r="H12498" s="9">
        <v>1.39631493409236</v>
      </c>
      <c r="I12498" s="9">
        <v>1.1624986647993001</v>
      </c>
      <c r="J12498" s="9">
        <v>1.52387504263561</v>
      </c>
      <c r="K12498" s="9">
        <v>0.101928523098958</v>
      </c>
      <c r="L12498" s="9">
        <v>4.2458768822580602E-2</v>
      </c>
      <c r="M12498" s="9">
        <v>3.8295371951861101</v>
      </c>
      <c r="N12498" s="9">
        <v>4.7653707928477704</v>
      </c>
      <c r="O12498" s="9">
        <v>17.600988629892399</v>
      </c>
      <c r="P12498" s="9">
        <v>5.6352501445770802</v>
      </c>
      <c r="Q12498" s="9">
        <v>1.4763305359805099</v>
      </c>
      <c r="R12498" s="9">
        <v>0.86273139266805499</v>
      </c>
      <c r="S12498" s="9">
        <v>0.255956774335937</v>
      </c>
      <c r="T12498" s="9">
        <v>0.48056097260208303</v>
      </c>
    </row>
    <row r="12499" spans="1:20" x14ac:dyDescent="0.35">
      <c r="A12499">
        <f t="shared" si="378"/>
        <v>12499</v>
      </c>
      <c r="B12499" s="3" t="s">
        <v>1037</v>
      </c>
      <c r="C12499" s="3" t="s">
        <v>95</v>
      </c>
      <c r="D12499" s="3" t="s">
        <v>37</v>
      </c>
      <c r="E12499">
        <v>2022</v>
      </c>
      <c r="F12499" s="3" t="str">
        <f t="shared" si="377"/>
        <v>RASpillBOUND2022</v>
      </c>
      <c r="G12499" s="9">
        <v>2.4688307292184102</v>
      </c>
      <c r="H12499" s="9">
        <v>0.264050972090694</v>
      </c>
      <c r="I12499" s="9">
        <v>2.0032075695138801E-2</v>
      </c>
      <c r="J12499" s="9">
        <v>3.2365058306451601E-3</v>
      </c>
      <c r="K12499" s="9">
        <v>0</v>
      </c>
      <c r="L12499" s="9">
        <v>4.7567975940860201E-2</v>
      </c>
      <c r="M12499" s="9">
        <v>1.39547057696666</v>
      </c>
      <c r="N12499" s="9">
        <v>1.89197135739791</v>
      </c>
      <c r="O12499" s="9">
        <v>16.3775121036211</v>
      </c>
      <c r="P12499" s="9">
        <v>12.270038116981899</v>
      </c>
      <c r="Q12499" s="9">
        <v>1.1686388536290299E-2</v>
      </c>
      <c r="R12499" s="9">
        <v>8.7269937513888798E-2</v>
      </c>
      <c r="S12499" s="9">
        <v>0</v>
      </c>
      <c r="T12499" s="9">
        <v>0.750494371953219</v>
      </c>
    </row>
    <row r="12500" spans="1:20" x14ac:dyDescent="0.35">
      <c r="A12500">
        <f t="shared" si="378"/>
        <v>12500</v>
      </c>
      <c r="B12500" s="3" t="s">
        <v>1037</v>
      </c>
      <c r="C12500" s="3" t="s">
        <v>95</v>
      </c>
      <c r="D12500" s="3" t="s">
        <v>37</v>
      </c>
      <c r="E12500">
        <v>2023</v>
      </c>
      <c r="F12500" s="3" t="str">
        <f t="shared" si="377"/>
        <v>RASpillBOUND2023</v>
      </c>
      <c r="G12500" s="9">
        <v>2.4468099850221701</v>
      </c>
      <c r="H12500" s="9">
        <v>1.98216081048611E-2</v>
      </c>
      <c r="I12500" s="9">
        <v>2.1704299803472198E-2</v>
      </c>
      <c r="J12500" s="9">
        <v>1.3736300873655901E-3</v>
      </c>
      <c r="K12500" s="9">
        <v>1.97057174479166E-4</v>
      </c>
      <c r="L12500" s="9">
        <v>0.96427846113581905</v>
      </c>
      <c r="M12500" s="9">
        <v>3.1505636871333298</v>
      </c>
      <c r="N12500" s="9">
        <v>3.8422901774152698</v>
      </c>
      <c r="O12500" s="9">
        <v>14.5934815815174</v>
      </c>
      <c r="P12500" s="9">
        <v>2.6306246354937501</v>
      </c>
      <c r="Q12500" s="9">
        <v>3.2547258074596699E-2</v>
      </c>
      <c r="R12500" s="9">
        <v>4.0912329402777697E-2</v>
      </c>
      <c r="S12500" s="9">
        <v>1.6615710626848901E-2</v>
      </c>
      <c r="T12500" s="9">
        <v>0.227074900655555</v>
      </c>
    </row>
    <row r="12501" spans="1:20" x14ac:dyDescent="0.35">
      <c r="A12501">
        <f t="shared" si="378"/>
        <v>12501</v>
      </c>
      <c r="B12501" s="3" t="s">
        <v>1037</v>
      </c>
      <c r="C12501" s="3" t="s">
        <v>95</v>
      </c>
      <c r="D12501" s="3" t="s">
        <v>37</v>
      </c>
      <c r="E12501">
        <v>2024</v>
      </c>
      <c r="F12501" s="3" t="str">
        <f t="shared" si="377"/>
        <v>RASpillBOUND2024</v>
      </c>
      <c r="G12501" s="9">
        <v>1.88117055561693</v>
      </c>
      <c r="H12501" s="9">
        <v>1.1957770977979101</v>
      </c>
      <c r="I12501" s="9">
        <v>0</v>
      </c>
      <c r="J12501" s="9">
        <v>0.68660369479973116</v>
      </c>
      <c r="K12501" s="9">
        <v>6.6940318229166598E-3</v>
      </c>
      <c r="L12501" s="9">
        <v>0.68248218652513404</v>
      </c>
      <c r="M12501" s="9">
        <v>6.4711574227542998</v>
      </c>
      <c r="N12501" s="9">
        <v>5.89898194067875</v>
      </c>
      <c r="O12501" s="9">
        <v>9.0301216019263393</v>
      </c>
      <c r="P12501" s="9">
        <v>4.4571753085416603E-2</v>
      </c>
      <c r="Q12501" s="9">
        <v>7.8140608131720395E-3</v>
      </c>
      <c r="R12501" s="9">
        <v>1.2412290576388799E-3</v>
      </c>
      <c r="S12501" s="9">
        <v>0</v>
      </c>
      <c r="T12501" s="9">
        <v>0.22768733632847199</v>
      </c>
    </row>
    <row r="12502" spans="1:20" x14ac:dyDescent="0.35">
      <c r="A12502">
        <f t="shared" si="378"/>
        <v>12502</v>
      </c>
      <c r="B12502" s="3" t="s">
        <v>1037</v>
      </c>
      <c r="C12502" s="3" t="s">
        <v>95</v>
      </c>
      <c r="D12502" s="3" t="s">
        <v>37</v>
      </c>
      <c r="E12502">
        <v>2025</v>
      </c>
      <c r="F12502" s="3" t="str">
        <f t="shared" si="377"/>
        <v>RASpillBOUND2025</v>
      </c>
      <c r="G12502" s="9">
        <v>2.3196733696236498</v>
      </c>
      <c r="H12502" s="9">
        <v>2.17740773386111E-2</v>
      </c>
      <c r="I12502" s="9">
        <v>0</v>
      </c>
      <c r="J12502" s="9">
        <v>7.9086613440860192E-3</v>
      </c>
      <c r="K12502" s="9">
        <v>0</v>
      </c>
      <c r="L12502" s="9">
        <v>0.16653054061827899</v>
      </c>
      <c r="M12502" s="9">
        <v>0</v>
      </c>
      <c r="N12502" s="9">
        <v>4.24064678138888E-2</v>
      </c>
      <c r="O12502" s="9">
        <v>13.4103621325366</v>
      </c>
      <c r="P12502" s="9">
        <v>3.1413234737300599</v>
      </c>
      <c r="Q12502" s="9">
        <v>4.0853768525537598E-2</v>
      </c>
      <c r="R12502" s="9">
        <v>3.21054786266666E-2</v>
      </c>
      <c r="S12502" s="9">
        <v>0.15540649925390601</v>
      </c>
      <c r="T12502" s="9">
        <v>0.20848054030173599</v>
      </c>
    </row>
    <row r="12503" spans="1:20" x14ac:dyDescent="0.35">
      <c r="A12503">
        <f t="shared" si="378"/>
        <v>12503</v>
      </c>
      <c r="B12503" s="3" t="s">
        <v>1037</v>
      </c>
      <c r="C12503" s="3" t="s">
        <v>95</v>
      </c>
      <c r="D12503" s="3" t="s">
        <v>37</v>
      </c>
      <c r="E12503">
        <v>2026</v>
      </c>
      <c r="F12503" s="3" t="str">
        <f t="shared" si="377"/>
        <v>RASpillBOUND2026</v>
      </c>
      <c r="G12503" s="9">
        <v>1.9210011194838701</v>
      </c>
      <c r="H12503" s="9">
        <v>0.122709011861527</v>
      </c>
      <c r="I12503" s="9">
        <v>0</v>
      </c>
      <c r="J12503" s="9">
        <v>0.247175053449596</v>
      </c>
      <c r="K12503" s="9">
        <v>0.11816624133125</v>
      </c>
      <c r="L12503" s="9">
        <v>2.3407759807795698</v>
      </c>
      <c r="M12503" s="9">
        <v>31.570991379297201</v>
      </c>
      <c r="N12503" s="9">
        <v>41.249816660743001</v>
      </c>
      <c r="O12503" s="9">
        <v>47.377820712825297</v>
      </c>
      <c r="P12503" s="9">
        <v>17.768037661796502</v>
      </c>
      <c r="Q12503" s="9">
        <v>0.49230096826411207</v>
      </c>
      <c r="R12503" s="9">
        <v>0.14189488522222199</v>
      </c>
      <c r="S12503" s="9">
        <v>0</v>
      </c>
      <c r="T12503" s="9">
        <v>0.40935727061736099</v>
      </c>
    </row>
    <row r="12504" spans="1:20" x14ac:dyDescent="0.35">
      <c r="A12504">
        <f t="shared" si="378"/>
        <v>12504</v>
      </c>
      <c r="B12504" s="3" t="s">
        <v>1037</v>
      </c>
      <c r="C12504" s="3" t="s">
        <v>95</v>
      </c>
      <c r="D12504" s="3" t="s">
        <v>37</v>
      </c>
      <c r="E12504">
        <v>2027</v>
      </c>
      <c r="F12504" s="3" t="str">
        <f t="shared" si="377"/>
        <v>RASpillBOUND2027</v>
      </c>
      <c r="G12504" s="9">
        <v>4.9793698262291599</v>
      </c>
      <c r="H12504" s="9">
        <v>2.0000052386669398</v>
      </c>
      <c r="I12504" s="9">
        <v>3.6239238429479101</v>
      </c>
      <c r="J12504" s="9">
        <v>3.3213701014986499</v>
      </c>
      <c r="K12504" s="9">
        <v>0</v>
      </c>
      <c r="L12504" s="9">
        <v>0.26024205438037601</v>
      </c>
      <c r="M12504" s="9">
        <v>28.9858668105222</v>
      </c>
      <c r="N12504" s="9">
        <v>33.794345527143001</v>
      </c>
      <c r="O12504" s="9">
        <v>60.8173364069334</v>
      </c>
      <c r="P12504" s="9">
        <v>64.417342925002004</v>
      </c>
      <c r="Q12504" s="9">
        <v>14.504869901684</v>
      </c>
      <c r="R12504" s="9">
        <v>6.2687643541356897</v>
      </c>
      <c r="S12504" s="9">
        <v>0.85744443858463504</v>
      </c>
      <c r="T12504" s="9">
        <v>1.20079997500275</v>
      </c>
    </row>
    <row r="12505" spans="1:20" x14ac:dyDescent="0.35">
      <c r="A12505">
        <f t="shared" si="378"/>
        <v>12505</v>
      </c>
      <c r="B12505" s="3" t="s">
        <v>1037</v>
      </c>
      <c r="C12505" s="3" t="s">
        <v>95</v>
      </c>
      <c r="D12505" s="3" t="s">
        <v>37</v>
      </c>
      <c r="E12505">
        <v>2028</v>
      </c>
      <c r="F12505" s="3" t="str">
        <f t="shared" si="377"/>
        <v>RASpillBOUND2028</v>
      </c>
      <c r="G12505" s="9">
        <v>1.06888202418346</v>
      </c>
      <c r="H12505" s="9">
        <v>3.6579115139583299E-2</v>
      </c>
      <c r="I12505" s="9">
        <v>3.67864583333333E-4</v>
      </c>
      <c r="J12505" s="9">
        <v>9.9529109401881692E-3</v>
      </c>
      <c r="K12505" s="9">
        <v>0.52488672413020798</v>
      </c>
      <c r="L12505" s="9">
        <v>0.25827220361626302</v>
      </c>
      <c r="M12505" s="9">
        <v>5.9765042377784701</v>
      </c>
      <c r="N12505" s="9">
        <v>9.4058420952338775</v>
      </c>
      <c r="O12505" s="9">
        <v>25.032455793450399</v>
      </c>
      <c r="P12505" s="9">
        <v>24.0507524086613</v>
      </c>
      <c r="Q12505" s="9">
        <v>0.67482356962096701</v>
      </c>
      <c r="R12505" s="9">
        <v>6.2184417749999912E-3</v>
      </c>
      <c r="S12505" s="9">
        <v>0.13818659256901</v>
      </c>
      <c r="T12505" s="9">
        <v>1.2355728208541601</v>
      </c>
    </row>
    <row r="12506" spans="1:20" x14ac:dyDescent="0.35">
      <c r="A12506">
        <f t="shared" si="378"/>
        <v>12506</v>
      </c>
      <c r="B12506" s="3" t="s">
        <v>1037</v>
      </c>
      <c r="C12506" s="3" t="s">
        <v>95</v>
      </c>
      <c r="D12506" s="3" t="s">
        <v>37</v>
      </c>
      <c r="E12506">
        <v>2029</v>
      </c>
      <c r="F12506" s="3" t="str">
        <f t="shared" si="377"/>
        <v>RASpillBOUND2029</v>
      </c>
      <c r="G12506" s="9">
        <v>4.1713039197882997</v>
      </c>
      <c r="H12506" s="9">
        <v>0.70294852802222196</v>
      </c>
      <c r="I12506" s="9">
        <v>2.3447345201388799E-2</v>
      </c>
      <c r="J12506" s="9">
        <v>0.19705025252217701</v>
      </c>
      <c r="K12506" s="9">
        <v>0.105758214130208</v>
      </c>
      <c r="L12506" s="9">
        <v>0.29958336309811801</v>
      </c>
      <c r="M12506" s="9">
        <v>48.496329290531101</v>
      </c>
      <c r="N12506" s="9">
        <v>44.479097610402697</v>
      </c>
      <c r="O12506" s="9">
        <v>64.640285182873598</v>
      </c>
      <c r="P12506" s="9">
        <v>69.1027523686937</v>
      </c>
      <c r="Q12506" s="9">
        <v>28.368461691181899</v>
      </c>
      <c r="R12506" s="9">
        <v>5.7963058942541599</v>
      </c>
      <c r="S12506" s="9">
        <v>1.5441372112295499</v>
      </c>
      <c r="T12506" s="9">
        <v>0.84772645627152698</v>
      </c>
    </row>
    <row r="12507" spans="1:20" x14ac:dyDescent="0.35">
      <c r="A12507">
        <f t="shared" si="378"/>
        <v>12507</v>
      </c>
      <c r="B12507" s="3" t="s">
        <v>1037</v>
      </c>
      <c r="C12507" s="3" t="s">
        <v>77</v>
      </c>
      <c r="D12507" s="3" t="s">
        <v>37</v>
      </c>
      <c r="E12507">
        <v>2020</v>
      </c>
      <c r="F12507" s="3" t="str">
        <f t="shared" si="377"/>
        <v>RAGenBOUND2020</v>
      </c>
      <c r="G12507" s="9">
        <v>429.87980362903198</v>
      </c>
      <c r="H12507" s="9">
        <v>333.62154570833297</v>
      </c>
      <c r="I12507" s="9">
        <v>350.34509000694402</v>
      </c>
      <c r="J12507" s="9">
        <v>439.90697501343999</v>
      </c>
      <c r="K12507" s="9">
        <v>419.159900610119</v>
      </c>
      <c r="L12507" s="9">
        <v>402.29959872311798</v>
      </c>
      <c r="M12507" s="9">
        <v>476.26374355555498</v>
      </c>
      <c r="N12507" s="9">
        <v>521.68953805555498</v>
      </c>
      <c r="O12507" s="9">
        <v>781.40740202150505</v>
      </c>
      <c r="P12507" s="9">
        <v>785.45166374999997</v>
      </c>
      <c r="Q12507" s="9">
        <v>420.24666724462298</v>
      </c>
      <c r="R12507" s="9">
        <v>338.76358669444397</v>
      </c>
      <c r="S12507" s="9">
        <v>183.836612424479</v>
      </c>
      <c r="T12507" s="9">
        <v>361.17859973611098</v>
      </c>
    </row>
    <row r="12508" spans="1:20" x14ac:dyDescent="0.35">
      <c r="A12508">
        <f t="shared" si="378"/>
        <v>12508</v>
      </c>
      <c r="B12508" s="3" t="s">
        <v>1037</v>
      </c>
      <c r="C12508" s="3" t="s">
        <v>77</v>
      </c>
      <c r="D12508" s="3" t="s">
        <v>37</v>
      </c>
      <c r="E12508">
        <v>2021</v>
      </c>
      <c r="F12508" s="3" t="str">
        <f t="shared" si="377"/>
        <v>RAGenBOUND2021</v>
      </c>
      <c r="G12508" s="9">
        <v>426.116120564516</v>
      </c>
      <c r="H12508" s="9">
        <v>451.39186030555499</v>
      </c>
      <c r="I12508" s="9">
        <v>593.25265732222203</v>
      </c>
      <c r="J12508" s="9">
        <v>469.39820821236498</v>
      </c>
      <c r="K12508" s="9">
        <v>392.65567379464198</v>
      </c>
      <c r="L12508" s="9">
        <v>392.74178572580598</v>
      </c>
      <c r="M12508" s="9">
        <v>558.51529777777705</v>
      </c>
      <c r="N12508" s="9">
        <v>675.95045722222198</v>
      </c>
      <c r="O12508" s="9">
        <v>900.64506249999999</v>
      </c>
      <c r="P12508" s="9">
        <v>668.89519791666601</v>
      </c>
      <c r="Q12508" s="9">
        <v>583.31476629032204</v>
      </c>
      <c r="R12508" s="9">
        <v>344.33534541666597</v>
      </c>
      <c r="S12508" s="9">
        <v>246.33789984374999</v>
      </c>
      <c r="T12508" s="9">
        <v>276.80221073611102</v>
      </c>
    </row>
    <row r="12509" spans="1:20" x14ac:dyDescent="0.35">
      <c r="A12509">
        <f t="shared" si="378"/>
        <v>12509</v>
      </c>
      <c r="B12509" s="3" t="s">
        <v>1037</v>
      </c>
      <c r="C12509" s="3" t="s">
        <v>77</v>
      </c>
      <c r="D12509" s="3" t="s">
        <v>37</v>
      </c>
      <c r="E12509">
        <v>2022</v>
      </c>
      <c r="F12509" s="3" t="str">
        <f t="shared" si="377"/>
        <v>RAGenBOUND2022</v>
      </c>
      <c r="G12509" s="9">
        <v>412.87889353494597</v>
      </c>
      <c r="H12509" s="9">
        <v>359.57801231944399</v>
      </c>
      <c r="I12509" s="9">
        <v>405.68878905555499</v>
      </c>
      <c r="J12509" s="9">
        <v>406.97516112903202</v>
      </c>
      <c r="K12509" s="9">
        <v>352.29093114583299</v>
      </c>
      <c r="L12509" s="9">
        <v>497.48672889784899</v>
      </c>
      <c r="M12509" s="9">
        <v>526.12105461111105</v>
      </c>
      <c r="N12509" s="9">
        <v>715.75039583333296</v>
      </c>
      <c r="O12509" s="9">
        <v>847.81062782258005</v>
      </c>
      <c r="P12509" s="9">
        <v>533.47441861111099</v>
      </c>
      <c r="Q12509" s="9">
        <v>321.417051666666</v>
      </c>
      <c r="R12509" s="9">
        <v>266.54669602777699</v>
      </c>
      <c r="S12509" s="9">
        <v>166.48196921875001</v>
      </c>
      <c r="T12509" s="9">
        <v>329.49741821111098</v>
      </c>
    </row>
    <row r="12510" spans="1:20" x14ac:dyDescent="0.35">
      <c r="A12510">
        <f t="shared" si="378"/>
        <v>12510</v>
      </c>
      <c r="B12510" s="3" t="s">
        <v>1037</v>
      </c>
      <c r="C12510" s="3" t="s">
        <v>77</v>
      </c>
      <c r="D12510" s="3" t="s">
        <v>37</v>
      </c>
      <c r="E12510">
        <v>2023</v>
      </c>
      <c r="F12510" s="3" t="str">
        <f t="shared" si="377"/>
        <v>RAGenBOUND2023</v>
      </c>
      <c r="G12510" s="9">
        <v>434.51507758064503</v>
      </c>
      <c r="H12510" s="9">
        <v>308.863756284722</v>
      </c>
      <c r="I12510" s="9">
        <v>381.18509147222198</v>
      </c>
      <c r="J12510" s="9">
        <v>363.590459247311</v>
      </c>
      <c r="K12510" s="9">
        <v>357.38441921279701</v>
      </c>
      <c r="L12510" s="9">
        <v>492.12512196236497</v>
      </c>
      <c r="M12510" s="9">
        <v>750.11299916666599</v>
      </c>
      <c r="N12510" s="9">
        <v>634.59959380555495</v>
      </c>
      <c r="O12510" s="9">
        <v>867.15504018817205</v>
      </c>
      <c r="P12510" s="9">
        <v>541.63849154166599</v>
      </c>
      <c r="Q12510" s="9">
        <v>361.89217365591298</v>
      </c>
      <c r="R12510" s="9">
        <v>317.86845233333298</v>
      </c>
      <c r="S12510" s="9">
        <v>209.50921882031199</v>
      </c>
      <c r="T12510" s="9">
        <v>221.778338954166</v>
      </c>
    </row>
    <row r="12511" spans="1:20" x14ac:dyDescent="0.35">
      <c r="A12511">
        <f t="shared" si="378"/>
        <v>12511</v>
      </c>
      <c r="B12511" s="3" t="s">
        <v>1037</v>
      </c>
      <c r="C12511" s="3" t="s">
        <v>77</v>
      </c>
      <c r="D12511" s="3" t="s">
        <v>37</v>
      </c>
      <c r="E12511">
        <v>2024</v>
      </c>
      <c r="F12511" s="3" t="str">
        <f t="shared" si="377"/>
        <v>RAGenBOUND2024</v>
      </c>
      <c r="G12511" s="9">
        <v>379.96012774193503</v>
      </c>
      <c r="H12511" s="9">
        <v>400.78157634722203</v>
      </c>
      <c r="I12511" s="9">
        <v>459.85682777777703</v>
      </c>
      <c r="J12511" s="9">
        <v>521.67907429032198</v>
      </c>
      <c r="K12511" s="9">
        <v>442.95139976190399</v>
      </c>
      <c r="L12511" s="9">
        <v>507.277444327956</v>
      </c>
      <c r="M12511" s="9">
        <v>784.90412055555498</v>
      </c>
      <c r="N12511" s="9">
        <v>591.623365066666</v>
      </c>
      <c r="O12511" s="9">
        <v>821.86793736559105</v>
      </c>
      <c r="P12511" s="9">
        <v>388.94704793055502</v>
      </c>
      <c r="Q12511" s="9">
        <v>344.15668423387098</v>
      </c>
      <c r="R12511" s="9">
        <v>122.026639</v>
      </c>
      <c r="S12511" s="9">
        <v>198.96344270833299</v>
      </c>
      <c r="T12511" s="9">
        <v>185.88999436111101</v>
      </c>
    </row>
    <row r="12512" spans="1:20" x14ac:dyDescent="0.35">
      <c r="A12512">
        <f t="shared" si="378"/>
        <v>12512</v>
      </c>
      <c r="B12512" s="3" t="s">
        <v>1037</v>
      </c>
      <c r="C12512" s="3" t="s">
        <v>77</v>
      </c>
      <c r="D12512" s="3" t="s">
        <v>37</v>
      </c>
      <c r="E12512">
        <v>2025</v>
      </c>
      <c r="F12512" s="3" t="str">
        <f t="shared" si="377"/>
        <v>RAGenBOUND2025</v>
      </c>
      <c r="G12512" s="9">
        <v>359.77827653225802</v>
      </c>
      <c r="H12512" s="9">
        <v>235.101482541666</v>
      </c>
      <c r="I12512" s="9">
        <v>156.74177034875001</v>
      </c>
      <c r="J12512" s="9">
        <v>243.54151206989201</v>
      </c>
      <c r="K12512" s="9">
        <v>263.49783574404699</v>
      </c>
      <c r="L12512" s="9">
        <v>273.12184407258002</v>
      </c>
      <c r="M12512" s="9">
        <v>281.65621640000001</v>
      </c>
      <c r="N12512" s="9">
        <v>520.21051286111106</v>
      </c>
      <c r="O12512" s="9">
        <v>799.44080586424695</v>
      </c>
      <c r="P12512" s="9">
        <v>629.01505049999901</v>
      </c>
      <c r="Q12512" s="9">
        <v>393.35151055107502</v>
      </c>
      <c r="R12512" s="9">
        <v>295.77081194444401</v>
      </c>
      <c r="S12512" s="9">
        <v>220.35060859375</v>
      </c>
      <c r="T12512" s="9">
        <v>318.44815054444399</v>
      </c>
    </row>
    <row r="12513" spans="1:20" x14ac:dyDescent="0.35">
      <c r="A12513">
        <f t="shared" si="378"/>
        <v>12513</v>
      </c>
      <c r="B12513" s="3" t="s">
        <v>1037</v>
      </c>
      <c r="C12513" s="3" t="s">
        <v>77</v>
      </c>
      <c r="D12513" s="3" t="s">
        <v>37</v>
      </c>
      <c r="E12513">
        <v>2026</v>
      </c>
      <c r="F12513" s="3" t="str">
        <f t="shared" si="377"/>
        <v>RAGenBOUND2026</v>
      </c>
      <c r="G12513" s="9">
        <v>406.85459020161198</v>
      </c>
      <c r="H12513" s="9">
        <v>307.674425124999</v>
      </c>
      <c r="I12513" s="9">
        <v>402.99854130555502</v>
      </c>
      <c r="J12513" s="9">
        <v>485.53143940860201</v>
      </c>
      <c r="K12513" s="9">
        <v>564.28468918154704</v>
      </c>
      <c r="L12513" s="9">
        <v>387.93222629032198</v>
      </c>
      <c r="M12513" s="9">
        <v>760.82366944444402</v>
      </c>
      <c r="N12513" s="9">
        <v>488.288604805555</v>
      </c>
      <c r="O12513" s="9">
        <v>879.99853825268804</v>
      </c>
      <c r="P12513" s="9">
        <v>847.04440055555494</v>
      </c>
      <c r="Q12513" s="9">
        <v>458.83391736559099</v>
      </c>
      <c r="R12513" s="9">
        <v>362.05055833333302</v>
      </c>
      <c r="S12513" s="9">
        <v>311.122581822916</v>
      </c>
      <c r="T12513" s="9">
        <v>376.52033339166599</v>
      </c>
    </row>
    <row r="12514" spans="1:20" x14ac:dyDescent="0.35">
      <c r="A12514">
        <f t="shared" si="378"/>
        <v>12514</v>
      </c>
      <c r="B12514" s="3" t="s">
        <v>1037</v>
      </c>
      <c r="C12514" s="3" t="s">
        <v>77</v>
      </c>
      <c r="D12514" s="3" t="s">
        <v>37</v>
      </c>
      <c r="E12514">
        <v>2027</v>
      </c>
      <c r="F12514" s="3" t="str">
        <f t="shared" si="377"/>
        <v>RAGenBOUND2027</v>
      </c>
      <c r="G12514" s="9">
        <v>447.74418430107499</v>
      </c>
      <c r="H12514" s="9">
        <v>505.55543423611101</v>
      </c>
      <c r="I12514" s="9">
        <v>585.85711174999994</v>
      </c>
      <c r="J12514" s="9">
        <v>634.37038077956902</v>
      </c>
      <c r="K12514" s="9">
        <v>448.86551116071399</v>
      </c>
      <c r="L12514" s="9">
        <v>449.75513985215002</v>
      </c>
      <c r="M12514" s="9">
        <v>683.26375762027703</v>
      </c>
      <c r="N12514" s="9">
        <v>752.58485166666605</v>
      </c>
      <c r="O12514" s="9">
        <v>934.607786290322</v>
      </c>
      <c r="P12514" s="9">
        <v>859.01339622222201</v>
      </c>
      <c r="Q12514" s="9">
        <v>697.60613844086004</v>
      </c>
      <c r="R12514" s="9">
        <v>587.75636861111104</v>
      </c>
      <c r="S12514" s="9">
        <v>325.041974296874</v>
      </c>
      <c r="T12514" s="9">
        <v>360.99891872222202</v>
      </c>
    </row>
    <row r="12515" spans="1:20" x14ac:dyDescent="0.35">
      <c r="A12515">
        <f t="shared" si="378"/>
        <v>12515</v>
      </c>
      <c r="B12515" s="3" t="s">
        <v>1037</v>
      </c>
      <c r="C12515" s="3" t="s">
        <v>77</v>
      </c>
      <c r="D12515" s="3" t="s">
        <v>37</v>
      </c>
      <c r="E12515">
        <v>2028</v>
      </c>
      <c r="F12515" s="3" t="str">
        <f t="shared" si="377"/>
        <v>RAGenBOUND2028</v>
      </c>
      <c r="G12515" s="9">
        <v>441.87093241935401</v>
      </c>
      <c r="H12515" s="9">
        <v>414.29943405555503</v>
      </c>
      <c r="I12515" s="9">
        <v>459.83481328055501</v>
      </c>
      <c r="J12515" s="9">
        <v>455.44878581585999</v>
      </c>
      <c r="K12515" s="9">
        <v>536.64682062500003</v>
      </c>
      <c r="L12515" s="9">
        <v>554.41137171639696</v>
      </c>
      <c r="M12515" s="9">
        <v>770.500732499999</v>
      </c>
      <c r="N12515" s="9">
        <v>618.80618888888796</v>
      </c>
      <c r="O12515" s="9">
        <v>848.68152540322501</v>
      </c>
      <c r="P12515" s="9">
        <v>757.45673680555501</v>
      </c>
      <c r="Q12515" s="9">
        <v>428.84739865591399</v>
      </c>
      <c r="R12515" s="9">
        <v>300.04998243611101</v>
      </c>
      <c r="S12515" s="9">
        <v>268.342272083333</v>
      </c>
      <c r="T12515" s="9">
        <v>349.91374351388799</v>
      </c>
    </row>
    <row r="12516" spans="1:20" x14ac:dyDescent="0.35">
      <c r="A12516">
        <f t="shared" si="378"/>
        <v>12516</v>
      </c>
      <c r="B12516" s="3" t="s">
        <v>1037</v>
      </c>
      <c r="C12516" s="3" t="s">
        <v>77</v>
      </c>
      <c r="D12516" s="3" t="s">
        <v>37</v>
      </c>
      <c r="E12516">
        <v>2029</v>
      </c>
      <c r="F12516" s="3" t="str">
        <f t="shared" si="377"/>
        <v>RAGenBOUND2029</v>
      </c>
      <c r="G12516" s="9">
        <v>438.38651930376301</v>
      </c>
      <c r="H12516" s="9">
        <v>336.87395140277698</v>
      </c>
      <c r="I12516" s="9">
        <v>400.50089906944402</v>
      </c>
      <c r="J12516" s="9">
        <v>381.52495354838697</v>
      </c>
      <c r="K12516" s="9">
        <v>441.68809081993999</v>
      </c>
      <c r="L12516" s="9">
        <v>431.12222490591398</v>
      </c>
      <c r="M12516" s="9">
        <v>433.696427638888</v>
      </c>
      <c r="N12516" s="9">
        <v>726.36004666666599</v>
      </c>
      <c r="O12516" s="9">
        <v>928.47784139784903</v>
      </c>
      <c r="P12516" s="9">
        <v>841.02891486111105</v>
      </c>
      <c r="Q12516" s="9">
        <v>717.05800833333296</v>
      </c>
      <c r="R12516" s="9">
        <v>430.32010222222198</v>
      </c>
      <c r="S12516" s="9">
        <v>510.72955083333301</v>
      </c>
      <c r="T12516" s="9">
        <v>370.760931611111</v>
      </c>
    </row>
    <row r="12517" spans="1:20" x14ac:dyDescent="0.35">
      <c r="A12517">
        <f t="shared" si="378"/>
        <v>12517</v>
      </c>
      <c r="B12517" s="3" t="s">
        <v>1037</v>
      </c>
      <c r="C12517" s="3" t="s">
        <v>75</v>
      </c>
      <c r="D12517" s="3" t="s">
        <v>36</v>
      </c>
      <c r="E12517">
        <v>2020</v>
      </c>
      <c r="F12517" s="3" t="str">
        <f t="shared" si="377"/>
        <v>RAElevBOX C2020</v>
      </c>
      <c r="G12517" s="9" t="e">
        <v>#N/A</v>
      </c>
      <c r="H12517" s="9" t="e">
        <v>#N/A</v>
      </c>
      <c r="I12517" s="9" t="e">
        <v>#N/A</v>
      </c>
      <c r="J12517" s="9" t="e">
        <v>#N/A</v>
      </c>
      <c r="K12517" s="9" t="e">
        <v>#N/A</v>
      </c>
      <c r="L12517" s="9" t="e">
        <v>#N/A</v>
      </c>
      <c r="M12517" s="9" t="e">
        <v>#N/A</v>
      </c>
      <c r="N12517" s="9" t="e">
        <v>#N/A</v>
      </c>
      <c r="O12517" s="9" t="e">
        <v>#N/A</v>
      </c>
      <c r="P12517" s="9" t="e">
        <v>#N/A</v>
      </c>
      <c r="Q12517" s="9" t="e">
        <v>#N/A</v>
      </c>
      <c r="R12517" s="9" t="e">
        <v>#N/A</v>
      </c>
      <c r="S12517" s="9" t="e">
        <v>#N/A</v>
      </c>
      <c r="T12517" s="9" t="e">
        <v>#N/A</v>
      </c>
    </row>
    <row r="12518" spans="1:20" x14ac:dyDescent="0.35">
      <c r="A12518">
        <f t="shared" si="378"/>
        <v>12518</v>
      </c>
      <c r="B12518" s="3" t="s">
        <v>1037</v>
      </c>
      <c r="C12518" s="3" t="s">
        <v>75</v>
      </c>
      <c r="D12518" s="3" t="s">
        <v>36</v>
      </c>
      <c r="E12518">
        <v>2021</v>
      </c>
      <c r="F12518" s="3" t="str">
        <f t="shared" si="377"/>
        <v>RAElevBOX C2021</v>
      </c>
      <c r="G12518" s="9" t="e">
        <v>#N/A</v>
      </c>
      <c r="H12518" s="9" t="e">
        <v>#N/A</v>
      </c>
      <c r="I12518" s="9" t="e">
        <v>#N/A</v>
      </c>
      <c r="J12518" s="9" t="e">
        <v>#N/A</v>
      </c>
      <c r="K12518" s="9" t="e">
        <v>#N/A</v>
      </c>
      <c r="L12518" s="9" t="e">
        <v>#N/A</v>
      </c>
      <c r="M12518" s="9" t="e">
        <v>#N/A</v>
      </c>
      <c r="N12518" s="9" t="e">
        <v>#N/A</v>
      </c>
      <c r="O12518" s="9" t="e">
        <v>#N/A</v>
      </c>
      <c r="P12518" s="9" t="e">
        <v>#N/A</v>
      </c>
      <c r="Q12518" s="9" t="e">
        <v>#N/A</v>
      </c>
      <c r="R12518" s="9" t="e">
        <v>#N/A</v>
      </c>
      <c r="S12518" s="9" t="e">
        <v>#N/A</v>
      </c>
      <c r="T12518" s="9" t="e">
        <v>#N/A</v>
      </c>
    </row>
    <row r="12519" spans="1:20" x14ac:dyDescent="0.35">
      <c r="A12519">
        <f t="shared" si="378"/>
        <v>12519</v>
      </c>
      <c r="B12519" s="3" t="s">
        <v>1037</v>
      </c>
      <c r="C12519" s="3" t="s">
        <v>75</v>
      </c>
      <c r="D12519" s="3" t="s">
        <v>36</v>
      </c>
      <c r="E12519">
        <v>2022</v>
      </c>
      <c r="F12519" s="3" t="str">
        <f t="shared" si="377"/>
        <v>RAElevBOX C2022</v>
      </c>
      <c r="G12519" s="9" t="e">
        <v>#N/A</v>
      </c>
      <c r="H12519" s="9" t="e">
        <v>#N/A</v>
      </c>
      <c r="I12519" s="9" t="e">
        <v>#N/A</v>
      </c>
      <c r="J12519" s="9" t="e">
        <v>#N/A</v>
      </c>
      <c r="K12519" s="9" t="e">
        <v>#N/A</v>
      </c>
      <c r="L12519" s="9" t="e">
        <v>#N/A</v>
      </c>
      <c r="M12519" s="9" t="e">
        <v>#N/A</v>
      </c>
      <c r="N12519" s="9" t="e">
        <v>#N/A</v>
      </c>
      <c r="O12519" s="9" t="e">
        <v>#N/A</v>
      </c>
      <c r="P12519" s="9" t="e">
        <v>#N/A</v>
      </c>
      <c r="Q12519" s="9" t="e">
        <v>#N/A</v>
      </c>
      <c r="R12519" s="9" t="e">
        <v>#N/A</v>
      </c>
      <c r="S12519" s="9" t="e">
        <v>#N/A</v>
      </c>
      <c r="T12519" s="9" t="e">
        <v>#N/A</v>
      </c>
    </row>
    <row r="12520" spans="1:20" x14ac:dyDescent="0.35">
      <c r="A12520">
        <f t="shared" si="378"/>
        <v>12520</v>
      </c>
      <c r="B12520" s="3" t="s">
        <v>1037</v>
      </c>
      <c r="C12520" s="3" t="s">
        <v>75</v>
      </c>
      <c r="D12520" s="3" t="s">
        <v>36</v>
      </c>
      <c r="E12520">
        <v>2023</v>
      </c>
      <c r="F12520" s="3" t="str">
        <f t="shared" si="377"/>
        <v>RAElevBOX C2023</v>
      </c>
      <c r="G12520" s="9" t="e">
        <v>#N/A</v>
      </c>
      <c r="H12520" s="9" t="e">
        <v>#N/A</v>
      </c>
      <c r="I12520" s="9" t="e">
        <v>#N/A</v>
      </c>
      <c r="J12520" s="9" t="e">
        <v>#N/A</v>
      </c>
      <c r="K12520" s="9" t="e">
        <v>#N/A</v>
      </c>
      <c r="L12520" s="9" t="e">
        <v>#N/A</v>
      </c>
      <c r="M12520" s="9" t="e">
        <v>#N/A</v>
      </c>
      <c r="N12520" s="9" t="e">
        <v>#N/A</v>
      </c>
      <c r="O12520" s="9" t="e">
        <v>#N/A</v>
      </c>
      <c r="P12520" s="9" t="e">
        <v>#N/A</v>
      </c>
      <c r="Q12520" s="9" t="e">
        <v>#N/A</v>
      </c>
      <c r="R12520" s="9" t="e">
        <v>#N/A</v>
      </c>
      <c r="S12520" s="9" t="e">
        <v>#N/A</v>
      </c>
      <c r="T12520" s="9" t="e">
        <v>#N/A</v>
      </c>
    </row>
    <row r="12521" spans="1:20" x14ac:dyDescent="0.35">
      <c r="A12521">
        <f t="shared" si="378"/>
        <v>12521</v>
      </c>
      <c r="B12521" s="3" t="s">
        <v>1037</v>
      </c>
      <c r="C12521" s="3" t="s">
        <v>75</v>
      </c>
      <c r="D12521" s="3" t="s">
        <v>36</v>
      </c>
      <c r="E12521">
        <v>2024</v>
      </c>
      <c r="F12521" s="3" t="str">
        <f t="shared" si="377"/>
        <v>RAElevBOX C2024</v>
      </c>
      <c r="G12521" s="9" t="e">
        <v>#N/A</v>
      </c>
      <c r="H12521" s="9" t="e">
        <v>#N/A</v>
      </c>
      <c r="I12521" s="9" t="e">
        <v>#N/A</v>
      </c>
      <c r="J12521" s="9" t="e">
        <v>#N/A</v>
      </c>
      <c r="K12521" s="9" t="e">
        <v>#N/A</v>
      </c>
      <c r="L12521" s="9" t="e">
        <v>#N/A</v>
      </c>
      <c r="M12521" s="9" t="e">
        <v>#N/A</v>
      </c>
      <c r="N12521" s="9" t="e">
        <v>#N/A</v>
      </c>
      <c r="O12521" s="9" t="e">
        <v>#N/A</v>
      </c>
      <c r="P12521" s="9" t="e">
        <v>#N/A</v>
      </c>
      <c r="Q12521" s="9" t="e">
        <v>#N/A</v>
      </c>
      <c r="R12521" s="9" t="e">
        <v>#N/A</v>
      </c>
      <c r="S12521" s="9" t="e">
        <v>#N/A</v>
      </c>
      <c r="T12521" s="9" t="e">
        <v>#N/A</v>
      </c>
    </row>
    <row r="12522" spans="1:20" x14ac:dyDescent="0.35">
      <c r="A12522">
        <f t="shared" si="378"/>
        <v>12522</v>
      </c>
      <c r="B12522" s="3" t="s">
        <v>1037</v>
      </c>
      <c r="C12522" s="3" t="s">
        <v>75</v>
      </c>
      <c r="D12522" s="3" t="s">
        <v>36</v>
      </c>
      <c r="E12522">
        <v>2025</v>
      </c>
      <c r="F12522" s="3" t="str">
        <f t="shared" si="377"/>
        <v>RAElevBOX C2025</v>
      </c>
      <c r="G12522" s="9" t="e">
        <v>#N/A</v>
      </c>
      <c r="H12522" s="9" t="e">
        <v>#N/A</v>
      </c>
      <c r="I12522" s="9" t="e">
        <v>#N/A</v>
      </c>
      <c r="J12522" s="9" t="e">
        <v>#N/A</v>
      </c>
      <c r="K12522" s="9" t="e">
        <v>#N/A</v>
      </c>
      <c r="L12522" s="9" t="e">
        <v>#N/A</v>
      </c>
      <c r="M12522" s="9" t="e">
        <v>#N/A</v>
      </c>
      <c r="N12522" s="9" t="e">
        <v>#N/A</v>
      </c>
      <c r="O12522" s="9" t="e">
        <v>#N/A</v>
      </c>
      <c r="P12522" s="9" t="e">
        <v>#N/A</v>
      </c>
      <c r="Q12522" s="9" t="e">
        <v>#N/A</v>
      </c>
      <c r="R12522" s="9" t="e">
        <v>#N/A</v>
      </c>
      <c r="S12522" s="9" t="e">
        <v>#N/A</v>
      </c>
      <c r="T12522" s="9" t="e">
        <v>#N/A</v>
      </c>
    </row>
    <row r="12523" spans="1:20" x14ac:dyDescent="0.35">
      <c r="A12523">
        <f t="shared" si="378"/>
        <v>12523</v>
      </c>
      <c r="B12523" s="3" t="s">
        <v>1037</v>
      </c>
      <c r="C12523" s="3" t="s">
        <v>75</v>
      </c>
      <c r="D12523" s="3" t="s">
        <v>36</v>
      </c>
      <c r="E12523">
        <v>2026</v>
      </c>
      <c r="F12523" s="3" t="str">
        <f t="shared" si="377"/>
        <v>RAElevBOX C2026</v>
      </c>
      <c r="G12523" s="9" t="e">
        <v>#N/A</v>
      </c>
      <c r="H12523" s="9" t="e">
        <v>#N/A</v>
      </c>
      <c r="I12523" s="9" t="e">
        <v>#N/A</v>
      </c>
      <c r="J12523" s="9" t="e">
        <v>#N/A</v>
      </c>
      <c r="K12523" s="9" t="e">
        <v>#N/A</v>
      </c>
      <c r="L12523" s="9" t="e">
        <v>#N/A</v>
      </c>
      <c r="M12523" s="9" t="e">
        <v>#N/A</v>
      </c>
      <c r="N12523" s="9" t="e">
        <v>#N/A</v>
      </c>
      <c r="O12523" s="9" t="e">
        <v>#N/A</v>
      </c>
      <c r="P12523" s="9" t="e">
        <v>#N/A</v>
      </c>
      <c r="Q12523" s="9" t="e">
        <v>#N/A</v>
      </c>
      <c r="R12523" s="9" t="e">
        <v>#N/A</v>
      </c>
      <c r="S12523" s="9" t="e">
        <v>#N/A</v>
      </c>
      <c r="T12523" s="9" t="e">
        <v>#N/A</v>
      </c>
    </row>
    <row r="12524" spans="1:20" x14ac:dyDescent="0.35">
      <c r="A12524">
        <f t="shared" si="378"/>
        <v>12524</v>
      </c>
      <c r="B12524" s="3" t="s">
        <v>1037</v>
      </c>
      <c r="C12524" s="3" t="s">
        <v>75</v>
      </c>
      <c r="D12524" s="3" t="s">
        <v>36</v>
      </c>
      <c r="E12524">
        <v>2027</v>
      </c>
      <c r="F12524" s="3" t="str">
        <f t="shared" si="377"/>
        <v>RAElevBOX C2027</v>
      </c>
      <c r="G12524" s="9" t="e">
        <v>#N/A</v>
      </c>
      <c r="H12524" s="9" t="e">
        <v>#N/A</v>
      </c>
      <c r="I12524" s="9" t="e">
        <v>#N/A</v>
      </c>
      <c r="J12524" s="9" t="e">
        <v>#N/A</v>
      </c>
      <c r="K12524" s="9" t="e">
        <v>#N/A</v>
      </c>
      <c r="L12524" s="9" t="e">
        <v>#N/A</v>
      </c>
      <c r="M12524" s="9" t="e">
        <v>#N/A</v>
      </c>
      <c r="N12524" s="9" t="e">
        <v>#N/A</v>
      </c>
      <c r="O12524" s="9" t="e">
        <v>#N/A</v>
      </c>
      <c r="P12524" s="9" t="e">
        <v>#N/A</v>
      </c>
      <c r="Q12524" s="9" t="e">
        <v>#N/A</v>
      </c>
      <c r="R12524" s="9" t="e">
        <v>#N/A</v>
      </c>
      <c r="S12524" s="9" t="e">
        <v>#N/A</v>
      </c>
      <c r="T12524" s="9" t="e">
        <v>#N/A</v>
      </c>
    </row>
    <row r="12525" spans="1:20" x14ac:dyDescent="0.35">
      <c r="A12525">
        <f t="shared" si="378"/>
        <v>12525</v>
      </c>
      <c r="B12525" s="3" t="s">
        <v>1037</v>
      </c>
      <c r="C12525" s="3" t="s">
        <v>75</v>
      </c>
      <c r="D12525" s="3" t="s">
        <v>36</v>
      </c>
      <c r="E12525">
        <v>2028</v>
      </c>
      <c r="F12525" s="3" t="str">
        <f t="shared" si="377"/>
        <v>RAElevBOX C2028</v>
      </c>
      <c r="G12525" s="9" t="e">
        <v>#N/A</v>
      </c>
      <c r="H12525" s="9" t="e">
        <v>#N/A</v>
      </c>
      <c r="I12525" s="9" t="e">
        <v>#N/A</v>
      </c>
      <c r="J12525" s="9" t="e">
        <v>#N/A</v>
      </c>
      <c r="K12525" s="9" t="e">
        <v>#N/A</v>
      </c>
      <c r="L12525" s="9" t="e">
        <v>#N/A</v>
      </c>
      <c r="M12525" s="9" t="e">
        <v>#N/A</v>
      </c>
      <c r="N12525" s="9" t="e">
        <v>#N/A</v>
      </c>
      <c r="O12525" s="9" t="e">
        <v>#N/A</v>
      </c>
      <c r="P12525" s="9" t="e">
        <v>#N/A</v>
      </c>
      <c r="Q12525" s="9" t="e">
        <v>#N/A</v>
      </c>
      <c r="R12525" s="9" t="e">
        <v>#N/A</v>
      </c>
      <c r="S12525" s="9" t="e">
        <v>#N/A</v>
      </c>
      <c r="T12525" s="9" t="e">
        <v>#N/A</v>
      </c>
    </row>
    <row r="12526" spans="1:20" x14ac:dyDescent="0.35">
      <c r="A12526">
        <f t="shared" si="378"/>
        <v>12526</v>
      </c>
      <c r="B12526" s="3" t="s">
        <v>1037</v>
      </c>
      <c r="C12526" s="3" t="s">
        <v>75</v>
      </c>
      <c r="D12526" s="3" t="s">
        <v>36</v>
      </c>
      <c r="E12526">
        <v>2029</v>
      </c>
      <c r="F12526" s="3" t="str">
        <f t="shared" si="377"/>
        <v>RAElevBOX C2029</v>
      </c>
      <c r="G12526" s="9" t="e">
        <v>#N/A</v>
      </c>
      <c r="H12526" s="9" t="e">
        <v>#N/A</v>
      </c>
      <c r="I12526" s="9" t="e">
        <v>#N/A</v>
      </c>
      <c r="J12526" s="9" t="e">
        <v>#N/A</v>
      </c>
      <c r="K12526" s="9" t="e">
        <v>#N/A</v>
      </c>
      <c r="L12526" s="9" t="e">
        <v>#N/A</v>
      </c>
      <c r="M12526" s="9" t="e">
        <v>#N/A</v>
      </c>
      <c r="N12526" s="9" t="e">
        <v>#N/A</v>
      </c>
      <c r="O12526" s="9" t="e">
        <v>#N/A</v>
      </c>
      <c r="P12526" s="9" t="e">
        <v>#N/A</v>
      </c>
      <c r="Q12526" s="9" t="e">
        <v>#N/A</v>
      </c>
      <c r="R12526" s="9" t="e">
        <v>#N/A</v>
      </c>
      <c r="S12526" s="9" t="e">
        <v>#N/A</v>
      </c>
      <c r="T12526" s="9" t="e">
        <v>#N/A</v>
      </c>
    </row>
    <row r="12527" spans="1:20" x14ac:dyDescent="0.35">
      <c r="A12527">
        <f t="shared" si="378"/>
        <v>12527</v>
      </c>
      <c r="B12527" s="3" t="s">
        <v>1037</v>
      </c>
      <c r="C12527" s="3" t="s">
        <v>86</v>
      </c>
      <c r="D12527" s="3" t="s">
        <v>36</v>
      </c>
      <c r="E12527">
        <v>2020</v>
      </c>
      <c r="F12527" s="3" t="str">
        <f t="shared" si="377"/>
        <v>RAQOutBOX C2020</v>
      </c>
      <c r="G12527" s="9">
        <v>24.457509399447201</v>
      </c>
      <c r="H12527" s="9">
        <v>16.8762775760332</v>
      </c>
      <c r="I12527" s="9">
        <v>15.772263284713</v>
      </c>
      <c r="J12527" s="9">
        <v>19.508086324632</v>
      </c>
      <c r="K12527" s="9">
        <v>17.195616452976001</v>
      </c>
      <c r="L12527" s="9">
        <v>21.379074369690599</v>
      </c>
      <c r="M12527" s="9">
        <v>18.378973405623</v>
      </c>
      <c r="N12527" s="9">
        <v>26.6568730756251</v>
      </c>
      <c r="O12527" s="9">
        <v>55.413257240515101</v>
      </c>
      <c r="P12527" s="9">
        <v>56.675747456176502</v>
      </c>
      <c r="Q12527" s="9">
        <v>19.887194691565501</v>
      </c>
      <c r="R12527" s="9">
        <v>13.815163551792599</v>
      </c>
      <c r="S12527" s="9">
        <v>8.4900678234494702</v>
      </c>
      <c r="T12527" s="9">
        <v>17.461317736238499</v>
      </c>
    </row>
    <row r="12528" spans="1:20" x14ac:dyDescent="0.35">
      <c r="A12528">
        <f t="shared" si="378"/>
        <v>12528</v>
      </c>
      <c r="B12528" s="3" t="s">
        <v>1037</v>
      </c>
      <c r="C12528" s="3" t="s">
        <v>86</v>
      </c>
      <c r="D12528" s="3" t="s">
        <v>36</v>
      </c>
      <c r="E12528">
        <v>2021</v>
      </c>
      <c r="F12528" s="3" t="str">
        <f t="shared" si="377"/>
        <v>RAQOutBOX C2021</v>
      </c>
      <c r="G12528" s="9">
        <v>25.241453222018599</v>
      </c>
      <c r="H12528" s="9">
        <v>22.885655962603199</v>
      </c>
      <c r="I12528" s="9">
        <v>27.5034812132631</v>
      </c>
      <c r="J12528" s="9">
        <v>22.234618976606701</v>
      </c>
      <c r="K12528" s="9">
        <v>18.192963047941099</v>
      </c>
      <c r="L12528" s="9">
        <v>19.060868293480201</v>
      </c>
      <c r="M12528" s="9">
        <v>25.797829000584802</v>
      </c>
      <c r="N12528" s="9">
        <v>37.769000777191202</v>
      </c>
      <c r="O12528" s="9">
        <v>60.490224232379703</v>
      </c>
      <c r="P12528" s="9">
        <v>36.322442493165603</v>
      </c>
      <c r="Q12528" s="9">
        <v>26.877793811065001</v>
      </c>
      <c r="R12528" s="9">
        <v>16.277263794117999</v>
      </c>
      <c r="S12528" s="9">
        <v>12.7324076559066</v>
      </c>
      <c r="T12528" s="9">
        <v>13.317576343448099</v>
      </c>
    </row>
    <row r="12529" spans="1:20" x14ac:dyDescent="0.35">
      <c r="A12529">
        <f t="shared" si="378"/>
        <v>12529</v>
      </c>
      <c r="B12529" s="3" t="s">
        <v>1037</v>
      </c>
      <c r="C12529" s="3" t="s">
        <v>86</v>
      </c>
      <c r="D12529" s="3" t="s">
        <v>36</v>
      </c>
      <c r="E12529">
        <v>2022</v>
      </c>
      <c r="F12529" s="3" t="str">
        <f t="shared" si="377"/>
        <v>RAQOutBOX C2022</v>
      </c>
      <c r="G12529" s="9">
        <v>21.852971353187101</v>
      </c>
      <c r="H12529" s="9">
        <v>17.1402280271646</v>
      </c>
      <c r="I12529" s="9">
        <v>17.5729921823769</v>
      </c>
      <c r="J12529" s="9">
        <v>18.134145381630599</v>
      </c>
      <c r="K12529" s="9">
        <v>16.6543595599192</v>
      </c>
      <c r="L12529" s="9">
        <v>23.880247855413302</v>
      </c>
      <c r="M12529" s="9">
        <v>26.699533726094401</v>
      </c>
      <c r="N12529" s="9">
        <v>35.768537569680397</v>
      </c>
      <c r="O12529" s="9">
        <v>55.660932651836603</v>
      </c>
      <c r="P12529" s="9">
        <v>38.9930082455326</v>
      </c>
      <c r="Q12529" s="9">
        <v>13.5277099178897</v>
      </c>
      <c r="R12529" s="9">
        <v>11.4255945333006</v>
      </c>
      <c r="S12529" s="9">
        <v>10.102002334839799</v>
      </c>
      <c r="T12529" s="9">
        <v>14.770024498979099</v>
      </c>
    </row>
    <row r="12530" spans="1:20" x14ac:dyDescent="0.35">
      <c r="A12530">
        <f t="shared" si="378"/>
        <v>12530</v>
      </c>
      <c r="B12530" s="3" t="s">
        <v>1037</v>
      </c>
      <c r="C12530" s="3" t="s">
        <v>86</v>
      </c>
      <c r="D12530" s="3" t="s">
        <v>36</v>
      </c>
      <c r="E12530">
        <v>2023</v>
      </c>
      <c r="F12530" s="3" t="str">
        <f t="shared" si="377"/>
        <v>RAQOutBOX C2023</v>
      </c>
      <c r="G12530" s="9">
        <v>22.708878136645701</v>
      </c>
      <c r="H12530" s="9">
        <v>14.536465237051001</v>
      </c>
      <c r="I12530" s="9">
        <v>15.590003335950399</v>
      </c>
      <c r="J12530" s="9">
        <v>16.0948035428809</v>
      </c>
      <c r="K12530" s="9">
        <v>17.700129677182201</v>
      </c>
      <c r="L12530" s="9">
        <v>23.346730648596399</v>
      </c>
      <c r="M12530" s="9">
        <v>36.111828626195901</v>
      </c>
      <c r="N12530" s="9">
        <v>37.0024257856739</v>
      </c>
      <c r="O12530" s="9">
        <v>53.304455294538897</v>
      </c>
      <c r="P12530" s="9">
        <v>27.821261348712898</v>
      </c>
      <c r="Q12530" s="9">
        <v>14.8804847604851</v>
      </c>
      <c r="R12530" s="9">
        <v>14.5312058501263</v>
      </c>
      <c r="S12530" s="9">
        <v>9.9917431100529903</v>
      </c>
      <c r="T12530" s="9">
        <v>10.5360649964004</v>
      </c>
    </row>
    <row r="12531" spans="1:20" x14ac:dyDescent="0.35">
      <c r="A12531">
        <f t="shared" si="378"/>
        <v>12531</v>
      </c>
      <c r="B12531" s="3" t="s">
        <v>1037</v>
      </c>
      <c r="C12531" s="3" t="s">
        <v>86</v>
      </c>
      <c r="D12531" s="3" t="s">
        <v>36</v>
      </c>
      <c r="E12531">
        <v>2024</v>
      </c>
      <c r="F12531" s="3" t="str">
        <f t="shared" si="377"/>
        <v>RAQOutBOX C2024</v>
      </c>
      <c r="G12531" s="9">
        <v>19.754081468853901</v>
      </c>
      <c r="H12531" s="9">
        <v>19.064947667064398</v>
      </c>
      <c r="I12531" s="9">
        <v>19.550318630316301</v>
      </c>
      <c r="J12531" s="9">
        <v>24.9325428235265</v>
      </c>
      <c r="K12531" s="9">
        <v>20.380053848773901</v>
      </c>
      <c r="L12531" s="9">
        <v>24.532303708163301</v>
      </c>
      <c r="M12531" s="9">
        <v>41.086369848170598</v>
      </c>
      <c r="N12531" s="9">
        <v>35.426265385346902</v>
      </c>
      <c r="O12531" s="9">
        <v>45.266406331797199</v>
      </c>
      <c r="P12531" s="9">
        <v>17.213616873516798</v>
      </c>
      <c r="Q12531" s="9">
        <v>14.6152027390279</v>
      </c>
      <c r="R12531" s="9">
        <v>6.2826426374605804</v>
      </c>
      <c r="S12531" s="9">
        <v>9.2271264306484291</v>
      </c>
      <c r="T12531" s="9">
        <v>9.2511465666535901</v>
      </c>
    </row>
    <row r="12532" spans="1:20" x14ac:dyDescent="0.35">
      <c r="A12532">
        <f t="shared" si="378"/>
        <v>12532</v>
      </c>
      <c r="B12532" s="3" t="s">
        <v>1037</v>
      </c>
      <c r="C12532" s="3" t="s">
        <v>86</v>
      </c>
      <c r="D12532" s="3" t="s">
        <v>36</v>
      </c>
      <c r="E12532">
        <v>2025</v>
      </c>
      <c r="F12532" s="3" t="str">
        <f t="shared" si="377"/>
        <v>RAQOutBOX C2025</v>
      </c>
      <c r="G12532" s="9">
        <v>18.583206098569899</v>
      </c>
      <c r="H12532" s="9">
        <v>10.0287032721419</v>
      </c>
      <c r="I12532" s="9">
        <v>6.7895379894747201</v>
      </c>
      <c r="J12532" s="9">
        <v>11.8991657117459</v>
      </c>
      <c r="K12532" s="9">
        <v>12.113102841976</v>
      </c>
      <c r="L12532" s="9">
        <v>13.8836829439286</v>
      </c>
      <c r="M12532" s="9">
        <v>12.053832308108801</v>
      </c>
      <c r="N12532" s="9">
        <v>23.4663029898791</v>
      </c>
      <c r="O12532" s="9">
        <v>52.498010587252701</v>
      </c>
      <c r="P12532" s="9">
        <v>31.0443971119245</v>
      </c>
      <c r="Q12532" s="9">
        <v>17.091435098417598</v>
      </c>
      <c r="R12532" s="9">
        <v>12.764651432107501</v>
      </c>
      <c r="S12532" s="9">
        <v>11.445769287113801</v>
      </c>
      <c r="T12532" s="9">
        <v>14.6154843383538</v>
      </c>
    </row>
    <row r="12533" spans="1:20" x14ac:dyDescent="0.35">
      <c r="A12533">
        <f t="shared" si="378"/>
        <v>12533</v>
      </c>
      <c r="B12533" s="3" t="s">
        <v>1037</v>
      </c>
      <c r="C12533" s="3" t="s">
        <v>86</v>
      </c>
      <c r="D12533" s="3" t="s">
        <v>36</v>
      </c>
      <c r="E12533">
        <v>2026</v>
      </c>
      <c r="F12533" s="3" t="str">
        <f t="shared" ref="F12533:F12596" si="379">_xlfn.CONCAT(B12533,C12533,D12533,E12533)</f>
        <v>RAQOutBOX C2026</v>
      </c>
      <c r="G12533" s="9">
        <v>22.5057514493272</v>
      </c>
      <c r="H12533" s="9">
        <v>16.146719455468599</v>
      </c>
      <c r="I12533" s="9">
        <v>16.150669813931</v>
      </c>
      <c r="J12533" s="9">
        <v>23.345127624230596</v>
      </c>
      <c r="K12533" s="9">
        <v>26.467557219018399</v>
      </c>
      <c r="L12533" s="9">
        <v>21.566289756691599</v>
      </c>
      <c r="M12533" s="9">
        <v>64.607957368917994</v>
      </c>
      <c r="N12533" s="9">
        <v>65.913023537258297</v>
      </c>
      <c r="O12533" s="9">
        <v>91.270316419453707</v>
      </c>
      <c r="P12533" s="9">
        <v>58.882786738140503</v>
      </c>
      <c r="Q12533" s="9">
        <v>22.105010453607399</v>
      </c>
      <c r="R12533" s="9">
        <v>15.837300530564701</v>
      </c>
      <c r="S12533" s="9">
        <v>14.2848344269804</v>
      </c>
      <c r="T12533" s="9">
        <v>16.670302285264903</v>
      </c>
    </row>
    <row r="12534" spans="1:20" x14ac:dyDescent="0.35">
      <c r="A12534">
        <f t="shared" si="378"/>
        <v>12534</v>
      </c>
      <c r="B12534" s="3" t="s">
        <v>1037</v>
      </c>
      <c r="C12534" s="3" t="s">
        <v>86</v>
      </c>
      <c r="D12534" s="3" t="s">
        <v>36</v>
      </c>
      <c r="E12534">
        <v>2027</v>
      </c>
      <c r="F12534" s="3" t="str">
        <f t="shared" si="379"/>
        <v>RAQOutBOX C2027</v>
      </c>
      <c r="G12534" s="9">
        <v>24.467634860369799</v>
      </c>
      <c r="H12534" s="9">
        <v>24.784795365498599</v>
      </c>
      <c r="I12534" s="9">
        <v>30.423858791305499</v>
      </c>
      <c r="J12534" s="9">
        <v>33.210078393742599</v>
      </c>
      <c r="K12534" s="9">
        <v>21.436616033303004</v>
      </c>
      <c r="L12534" s="9">
        <v>22.794463692688499</v>
      </c>
      <c r="M12534" s="9">
        <v>61.429358075428098</v>
      </c>
      <c r="N12534" s="9">
        <v>71.329169068654494</v>
      </c>
      <c r="O12534" s="9">
        <v>107.276379484804</v>
      </c>
      <c r="P12534" s="9">
        <v>106.063415090931</v>
      </c>
      <c r="Q12534" s="9">
        <v>46.760354425753199</v>
      </c>
      <c r="R12534" s="9">
        <v>34.2683805967513</v>
      </c>
      <c r="S12534" s="9">
        <v>18.620289818394099</v>
      </c>
      <c r="T12534" s="9">
        <v>17.854135821614602</v>
      </c>
    </row>
    <row r="12535" spans="1:20" x14ac:dyDescent="0.35">
      <c r="A12535">
        <f t="shared" si="378"/>
        <v>12535</v>
      </c>
      <c r="B12535" s="3" t="s">
        <v>1037</v>
      </c>
      <c r="C12535" s="3" t="s">
        <v>86</v>
      </c>
      <c r="D12535" s="3" t="s">
        <v>36</v>
      </c>
      <c r="E12535">
        <v>2028</v>
      </c>
      <c r="F12535" s="3" t="str">
        <f t="shared" si="379"/>
        <v>RAQOutBOX C2028</v>
      </c>
      <c r="G12535" s="9">
        <v>23.696443701186205</v>
      </c>
      <c r="H12535" s="9">
        <v>19.473904836879701</v>
      </c>
      <c r="I12535" s="9">
        <v>19.356071263339</v>
      </c>
      <c r="J12535" s="9">
        <v>20.7032750846877</v>
      </c>
      <c r="K12535" s="9">
        <v>24.8430098539</v>
      </c>
      <c r="L12535" s="9">
        <v>27.8568845731834</v>
      </c>
      <c r="M12535" s="9">
        <v>38.798802086598698</v>
      </c>
      <c r="N12535" s="9">
        <v>37.6241224385872</v>
      </c>
      <c r="O12535" s="9">
        <v>67.754276538290299</v>
      </c>
      <c r="P12535" s="9">
        <v>59.083014915838405</v>
      </c>
      <c r="Q12535" s="9">
        <v>20.990825111398902</v>
      </c>
      <c r="R12535" s="9">
        <v>11.2949382259913</v>
      </c>
      <c r="S12535" s="9">
        <v>14.960509377616701</v>
      </c>
      <c r="T12535" s="9">
        <v>16.577185552697699</v>
      </c>
    </row>
    <row r="12536" spans="1:20" x14ac:dyDescent="0.35">
      <c r="A12536">
        <f t="shared" si="378"/>
        <v>12536</v>
      </c>
      <c r="B12536" s="3" t="s">
        <v>1037</v>
      </c>
      <c r="C12536" s="3" t="s">
        <v>86</v>
      </c>
      <c r="D12536" s="3" t="s">
        <v>36</v>
      </c>
      <c r="E12536">
        <v>2029</v>
      </c>
      <c r="F12536" s="3" t="str">
        <f t="shared" si="379"/>
        <v>RAQOutBOX C2029</v>
      </c>
      <c r="G12536" s="9">
        <v>25.853140788905399</v>
      </c>
      <c r="H12536" s="9">
        <v>15.9343829213274</v>
      </c>
      <c r="I12536" s="9">
        <v>15.974203779344499</v>
      </c>
      <c r="J12536" s="9">
        <v>19.040351617535801</v>
      </c>
      <c r="K12536" s="9">
        <v>22.7021427483098</v>
      </c>
      <c r="L12536" s="9">
        <v>22.3667892317163</v>
      </c>
      <c r="M12536" s="9">
        <v>67.918747056260102</v>
      </c>
      <c r="N12536" s="9">
        <v>78.9089185352193</v>
      </c>
      <c r="O12536" s="9">
        <v>105.559049475466</v>
      </c>
      <c r="P12536" s="9">
        <v>112.377308405579</v>
      </c>
      <c r="Q12536" s="9">
        <v>61.610379259211904</v>
      </c>
      <c r="R12536" s="9">
        <v>26.7116189242359</v>
      </c>
      <c r="S12536" s="9">
        <v>23.7146373457377</v>
      </c>
      <c r="T12536" s="9">
        <v>18.278550987541998</v>
      </c>
    </row>
    <row r="12537" spans="1:20" x14ac:dyDescent="0.35">
      <c r="A12537">
        <f t="shared" si="378"/>
        <v>12537</v>
      </c>
      <c r="B12537" s="3" t="s">
        <v>1037</v>
      </c>
      <c r="C12537" s="3" t="s">
        <v>95</v>
      </c>
      <c r="D12537" s="3" t="s">
        <v>36</v>
      </c>
      <c r="E12537">
        <v>2020</v>
      </c>
      <c r="F12537" s="3" t="str">
        <f t="shared" si="379"/>
        <v>RASpillBOX C2020</v>
      </c>
      <c r="G12537" s="9">
        <v>5.0038028240231398</v>
      </c>
      <c r="H12537" s="9">
        <v>2.0241877857624302</v>
      </c>
      <c r="I12537" s="9">
        <v>1.91537433862104</v>
      </c>
      <c r="J12537" s="9">
        <v>3.6184156053790701</v>
      </c>
      <c r="K12537" s="9">
        <v>2.0863614353453106</v>
      </c>
      <c r="L12537" s="9">
        <v>5.0541797515894604</v>
      </c>
      <c r="M12537" s="9">
        <v>1.34596438940055</v>
      </c>
      <c r="N12537" s="9">
        <v>6.70298725272652</v>
      </c>
      <c r="O12537" s="9">
        <v>30.969617142655402</v>
      </c>
      <c r="P12537" s="9">
        <v>31.4752368874688</v>
      </c>
      <c r="Q12537" s="9">
        <v>4.06114699039912</v>
      </c>
      <c r="R12537" s="9">
        <v>1.3755935743413803</v>
      </c>
      <c r="S12537" s="9">
        <v>0.39506215836354103</v>
      </c>
      <c r="T12537" s="9">
        <v>2.69490519022477</v>
      </c>
    </row>
    <row r="12538" spans="1:20" x14ac:dyDescent="0.35">
      <c r="A12538">
        <f t="shared" si="378"/>
        <v>12538</v>
      </c>
      <c r="B12538" s="3" t="s">
        <v>1037</v>
      </c>
      <c r="C12538" s="3" t="s">
        <v>95</v>
      </c>
      <c r="D12538" s="3" t="s">
        <v>36</v>
      </c>
      <c r="E12538">
        <v>2021</v>
      </c>
      <c r="F12538" s="3" t="str">
        <f t="shared" si="379"/>
        <v>RASpillBOX C2021</v>
      </c>
      <c r="G12538" s="9">
        <v>6.1022834472626304</v>
      </c>
      <c r="H12538" s="9">
        <v>3.5825123855101801</v>
      </c>
      <c r="I12538" s="9">
        <v>5.6985814964108297</v>
      </c>
      <c r="J12538" s="9">
        <v>7.0953331960122297</v>
      </c>
      <c r="K12538" s="9">
        <v>3.7698424012031202</v>
      </c>
      <c r="L12538" s="9">
        <v>2.8636374088090699</v>
      </c>
      <c r="M12538" s="9">
        <v>4.3377843155431899</v>
      </c>
      <c r="N12538" s="9">
        <v>15.609442242168999</v>
      </c>
      <c r="O12538" s="9">
        <v>33.520434849162598</v>
      </c>
      <c r="P12538" s="9">
        <v>14.4919249226538</v>
      </c>
      <c r="Q12538" s="9">
        <v>7.0163761781787599</v>
      </c>
      <c r="R12538" s="9">
        <v>1.93478365243916</v>
      </c>
      <c r="S12538" s="9">
        <v>0.91309252070130198</v>
      </c>
      <c r="T12538" s="9">
        <v>0.69349526020493002</v>
      </c>
    </row>
    <row r="12539" spans="1:20" x14ac:dyDescent="0.35">
      <c r="A12539">
        <f t="shared" si="378"/>
        <v>12539</v>
      </c>
      <c r="B12539" s="3" t="s">
        <v>1037</v>
      </c>
      <c r="C12539" s="3" t="s">
        <v>95</v>
      </c>
      <c r="D12539" s="3" t="s">
        <v>36</v>
      </c>
      <c r="E12539">
        <v>2022</v>
      </c>
      <c r="F12539" s="3" t="str">
        <f t="shared" si="379"/>
        <v>RASpillBOX C2022</v>
      </c>
      <c r="G12539" s="9">
        <v>3.86034812657318</v>
      </c>
      <c r="H12539" s="9">
        <v>1.6544845142014499</v>
      </c>
      <c r="I12539" s="9">
        <v>1.20823764337888</v>
      </c>
      <c r="J12539" s="9">
        <v>1.67548198496028</v>
      </c>
      <c r="K12539" s="9">
        <v>2.5338929259041598</v>
      </c>
      <c r="L12539" s="9">
        <v>4.6931395915080598</v>
      </c>
      <c r="M12539" s="9">
        <v>7.7309326853111102</v>
      </c>
      <c r="N12539" s="9">
        <v>12.6029351704861</v>
      </c>
      <c r="O12539" s="9">
        <v>30.397042821118202</v>
      </c>
      <c r="P12539" s="9">
        <v>17.987217349762499</v>
      </c>
      <c r="Q12539" s="9">
        <v>1.77977849737352</v>
      </c>
      <c r="R12539" s="9">
        <v>1.0549357865520801</v>
      </c>
      <c r="S12539" s="9">
        <v>0.25557192360546799</v>
      </c>
      <c r="T12539" s="9">
        <v>1.61305684722777</v>
      </c>
    </row>
    <row r="12540" spans="1:20" x14ac:dyDescent="0.35">
      <c r="A12540">
        <f t="shared" si="378"/>
        <v>12540</v>
      </c>
      <c r="B12540" s="3" t="s">
        <v>1037</v>
      </c>
      <c r="C12540" s="3" t="s">
        <v>95</v>
      </c>
      <c r="D12540" s="3" t="s">
        <v>36</v>
      </c>
      <c r="E12540">
        <v>2023</v>
      </c>
      <c r="F12540" s="3" t="str">
        <f t="shared" si="379"/>
        <v>RASpillBOX C2023</v>
      </c>
      <c r="G12540" s="9">
        <v>3.1022641320129698</v>
      </c>
      <c r="H12540" s="9">
        <v>0.86437794669527701</v>
      </c>
      <c r="I12540" s="9">
        <v>1.06550057594448</v>
      </c>
      <c r="J12540" s="9">
        <v>1.0751282712996599</v>
      </c>
      <c r="K12540" s="9">
        <v>2.45627971730885</v>
      </c>
      <c r="L12540" s="9">
        <v>5.7190869264549002</v>
      </c>
      <c r="M12540" s="9">
        <v>12.3057451007293</v>
      </c>
      <c r="N12540" s="9">
        <v>14.1824617044016</v>
      </c>
      <c r="O12540" s="9">
        <v>27.729643147231801</v>
      </c>
      <c r="P12540" s="9">
        <v>8.4637015360520405</v>
      </c>
      <c r="Q12540" s="9">
        <v>1.7127363703662599</v>
      </c>
      <c r="R12540" s="9">
        <v>1.37849480949833</v>
      </c>
      <c r="S12540" s="9">
        <v>0.36085774981757801</v>
      </c>
      <c r="T12540" s="9">
        <v>0.60817980046541598</v>
      </c>
    </row>
    <row r="12541" spans="1:20" x14ac:dyDescent="0.35">
      <c r="A12541">
        <f t="shared" si="378"/>
        <v>12541</v>
      </c>
      <c r="B12541" s="3" t="s">
        <v>1037</v>
      </c>
      <c r="C12541" s="3" t="s">
        <v>95</v>
      </c>
      <c r="D12541" s="3" t="s">
        <v>36</v>
      </c>
      <c r="E12541">
        <v>2024</v>
      </c>
      <c r="F12541" s="3" t="str">
        <f t="shared" si="379"/>
        <v>RASpillBOX C2024</v>
      </c>
      <c r="G12541" s="9">
        <v>2.5421399948699501</v>
      </c>
      <c r="H12541" s="9">
        <v>2.9668743459901301</v>
      </c>
      <c r="I12541" s="9">
        <v>2.2729098655332693</v>
      </c>
      <c r="J12541" s="9">
        <v>5.1108832199179401</v>
      </c>
      <c r="K12541" s="9">
        <v>3.08515836796145</v>
      </c>
      <c r="L12541" s="9">
        <v>5.5502750300489296</v>
      </c>
      <c r="M12541" s="9">
        <v>17.203605450604002</v>
      </c>
      <c r="N12541" s="9">
        <v>14.0453642050719</v>
      </c>
      <c r="O12541" s="9">
        <v>20.296162263990105</v>
      </c>
      <c r="P12541" s="9">
        <v>4.0811466309755504</v>
      </c>
      <c r="Q12541" s="9">
        <v>1.24328066610887</v>
      </c>
      <c r="R12541" s="9">
        <v>6.55356150555555E-3</v>
      </c>
      <c r="S12541" s="9">
        <v>0.44118602685117098</v>
      </c>
      <c r="T12541" s="9">
        <v>0.18903441026258</v>
      </c>
    </row>
    <row r="12542" spans="1:20" x14ac:dyDescent="0.35">
      <c r="A12542">
        <f t="shared" si="378"/>
        <v>12542</v>
      </c>
      <c r="B12542" s="3" t="s">
        <v>1037</v>
      </c>
      <c r="C12542" s="3" t="s">
        <v>95</v>
      </c>
      <c r="D12542" s="3" t="s">
        <v>36</v>
      </c>
      <c r="E12542">
        <v>2025</v>
      </c>
      <c r="F12542" s="3" t="str">
        <f t="shared" si="379"/>
        <v>RASpillBOX C2025</v>
      </c>
      <c r="G12542" s="9">
        <v>1.6442955258563801</v>
      </c>
      <c r="H12542" s="9">
        <v>0.47307728364555496</v>
      </c>
      <c r="I12542" s="9">
        <v>0.25621976685763798</v>
      </c>
      <c r="J12542" s="9">
        <v>1.6781694227591299</v>
      </c>
      <c r="K12542" s="9">
        <v>0.46063152832291598</v>
      </c>
      <c r="L12542" s="9">
        <v>1.4302562269512</v>
      </c>
      <c r="M12542" s="9">
        <v>0.18959933876527699</v>
      </c>
      <c r="N12542" s="9">
        <v>2.9441099408972198</v>
      </c>
      <c r="O12542" s="9">
        <v>29.165222507135098</v>
      </c>
      <c r="P12542" s="9">
        <v>10.951998974562899</v>
      </c>
      <c r="Q12542" s="9">
        <v>2.1217489146870201</v>
      </c>
      <c r="R12542" s="9">
        <v>0.70525575977811095</v>
      </c>
      <c r="S12542" s="9">
        <v>1.3613854696640599</v>
      </c>
      <c r="T12542" s="9">
        <v>1.12427820018062</v>
      </c>
    </row>
    <row r="12543" spans="1:20" x14ac:dyDescent="0.35">
      <c r="A12543">
        <f t="shared" si="378"/>
        <v>12543</v>
      </c>
      <c r="B12543" s="3" t="s">
        <v>1037</v>
      </c>
      <c r="C12543" s="3" t="s">
        <v>95</v>
      </c>
      <c r="D12543" s="3" t="s">
        <v>36</v>
      </c>
      <c r="E12543">
        <v>2026</v>
      </c>
      <c r="F12543" s="3" t="str">
        <f t="shared" si="379"/>
        <v>RASpillBOX C2026</v>
      </c>
      <c r="G12543" s="9">
        <v>3.8498620744763401</v>
      </c>
      <c r="H12543" s="9">
        <v>1.28223316680277</v>
      </c>
      <c r="I12543" s="9">
        <v>1.36362138714277</v>
      </c>
      <c r="J12543" s="9">
        <v>4.7790305406111502</v>
      </c>
      <c r="K12543" s="9">
        <v>5.2534359985572898</v>
      </c>
      <c r="L12543" s="9">
        <v>4.8247498598428704</v>
      </c>
      <c r="M12543" s="9">
        <v>41.202393451936103</v>
      </c>
      <c r="N12543" s="9">
        <v>49.366189086579098</v>
      </c>
      <c r="O12543" s="9">
        <v>65.695323992868893</v>
      </c>
      <c r="P12543" s="9">
        <v>33.411117784805803</v>
      </c>
      <c r="Q12543" s="9">
        <v>3.8382248122378302</v>
      </c>
      <c r="R12543" s="9">
        <v>1.8048634814</v>
      </c>
      <c r="S12543" s="9">
        <v>1.1432401991262999</v>
      </c>
      <c r="T12543" s="9">
        <v>2.1060382985813799</v>
      </c>
    </row>
    <row r="12544" spans="1:20" x14ac:dyDescent="0.35">
      <c r="A12544">
        <f t="shared" si="378"/>
        <v>12544</v>
      </c>
      <c r="B12544" s="3" t="s">
        <v>1037</v>
      </c>
      <c r="C12544" s="3" t="s">
        <v>95</v>
      </c>
      <c r="D12544" s="3" t="s">
        <v>36</v>
      </c>
      <c r="E12544">
        <v>2027</v>
      </c>
      <c r="F12544" s="3" t="str">
        <f t="shared" si="379"/>
        <v>RASpillBOX C2027</v>
      </c>
      <c r="G12544" s="9">
        <v>5.0289361854605499</v>
      </c>
      <c r="H12544" s="9">
        <v>4.43933544090069</v>
      </c>
      <c r="I12544" s="9">
        <v>8.5523418080344005</v>
      </c>
      <c r="J12544" s="9">
        <v>11.4470311273669</v>
      </c>
      <c r="K12544" s="9">
        <v>3.6572735456665399</v>
      </c>
      <c r="L12544" s="9">
        <v>4.6445488233915997</v>
      </c>
      <c r="M12544" s="9">
        <v>39.255674383061098</v>
      </c>
      <c r="N12544" s="9">
        <v>45.901921176357298</v>
      </c>
      <c r="O12544" s="9">
        <v>80.126946014488198</v>
      </c>
      <c r="P12544" s="9">
        <v>80.420610058133306</v>
      </c>
      <c r="Q12544" s="9">
        <v>22.291030393397701</v>
      </c>
      <c r="R12544" s="9">
        <v>11.1245292877736</v>
      </c>
      <c r="S12544" s="9">
        <v>3.0774144143567699</v>
      </c>
      <c r="T12544" s="9">
        <v>1.6618141802188799</v>
      </c>
    </row>
    <row r="12545" spans="1:20" x14ac:dyDescent="0.35">
      <c r="A12545">
        <f t="shared" si="378"/>
        <v>12545</v>
      </c>
      <c r="B12545" s="3" t="s">
        <v>1037</v>
      </c>
      <c r="C12545" s="3" t="s">
        <v>95</v>
      </c>
      <c r="D12545" s="3" t="s">
        <v>36</v>
      </c>
      <c r="E12545">
        <v>2028</v>
      </c>
      <c r="F12545" s="3" t="str">
        <f t="shared" si="379"/>
        <v>RASpillBOX C2028</v>
      </c>
      <c r="G12545" s="9">
        <v>4.8385410313977797</v>
      </c>
      <c r="H12545" s="9">
        <v>2.04655307789236</v>
      </c>
      <c r="I12545" s="9">
        <v>1.10409897080437</v>
      </c>
      <c r="J12545" s="9">
        <v>2.3148579984946198</v>
      </c>
      <c r="K12545" s="9">
        <v>4.2292477906239503</v>
      </c>
      <c r="L12545" s="9">
        <v>7.5098499984139702</v>
      </c>
      <c r="M12545" s="9">
        <v>14.493299080314401</v>
      </c>
      <c r="N12545" s="9">
        <v>14.9360198960233</v>
      </c>
      <c r="O12545" s="9">
        <v>41.773121855749302</v>
      </c>
      <c r="P12545" s="9">
        <v>32.484464893300903</v>
      </c>
      <c r="Q12545" s="9">
        <v>4.6355366300038297</v>
      </c>
      <c r="R12545" s="9">
        <v>0.39588625694138802</v>
      </c>
      <c r="S12545" s="9">
        <v>1.76517451080651</v>
      </c>
      <c r="T12545" s="9">
        <v>2.0190405347534699</v>
      </c>
    </row>
    <row r="12546" spans="1:20" x14ac:dyDescent="0.35">
      <c r="A12546">
        <f t="shared" si="378"/>
        <v>12546</v>
      </c>
      <c r="B12546" s="3" t="s">
        <v>1037</v>
      </c>
      <c r="C12546" s="3" t="s">
        <v>95</v>
      </c>
      <c r="D12546" s="3" t="s">
        <v>36</v>
      </c>
      <c r="E12546">
        <v>2029</v>
      </c>
      <c r="F12546" s="3" t="str">
        <f t="shared" si="379"/>
        <v>RASpillBOX C2029</v>
      </c>
      <c r="G12546" s="9">
        <v>5.9686039230840002</v>
      </c>
      <c r="H12546" s="9">
        <v>1.66189144747694</v>
      </c>
      <c r="I12546" s="9">
        <v>1.2738134689763101</v>
      </c>
      <c r="J12546" s="9">
        <v>3.7569173485690102</v>
      </c>
      <c r="K12546" s="9">
        <v>3.5455045037874999</v>
      </c>
      <c r="L12546" s="9">
        <v>3.9015556754524798</v>
      </c>
      <c r="M12546" s="9">
        <v>53.231411157341597</v>
      </c>
      <c r="N12546" s="9">
        <v>53.5366721731138</v>
      </c>
      <c r="O12546" s="9">
        <v>78.761506493776807</v>
      </c>
      <c r="P12546" s="9">
        <v>86.263201234397599</v>
      </c>
      <c r="Q12546" s="9">
        <v>36.586069094078198</v>
      </c>
      <c r="R12546" s="9">
        <v>8.7434334165567993</v>
      </c>
      <c r="S12546" s="9">
        <v>3.84020262064268</v>
      </c>
      <c r="T12546" s="9">
        <v>2.0690215753140202</v>
      </c>
    </row>
    <row r="12547" spans="1:20" x14ac:dyDescent="0.35">
      <c r="A12547">
        <f t="shared" ref="A12547:A12610" si="380">A12546+1</f>
        <v>12547</v>
      </c>
      <c r="B12547" s="3" t="s">
        <v>1037</v>
      </c>
      <c r="C12547" s="3" t="s">
        <v>77</v>
      </c>
      <c r="D12547" s="3" t="s">
        <v>36</v>
      </c>
      <c r="E12547">
        <v>2020</v>
      </c>
      <c r="F12547" s="3" t="str">
        <f t="shared" si="379"/>
        <v>RAGenBOX C2020</v>
      </c>
      <c r="G12547" s="9">
        <v>55.656438692204297</v>
      </c>
      <c r="H12547" s="9">
        <v>42.491357781944401</v>
      </c>
      <c r="I12547" s="9">
        <v>39.644116629166597</v>
      </c>
      <c r="J12547" s="9">
        <v>45.459842552419303</v>
      </c>
      <c r="K12547" s="9">
        <v>43.2270978184523</v>
      </c>
      <c r="L12547" s="9">
        <v>46.705005120967698</v>
      </c>
      <c r="M12547" s="9">
        <v>48.730899155555498</v>
      </c>
      <c r="N12547" s="9">
        <v>57.087436666666598</v>
      </c>
      <c r="O12547" s="9">
        <v>69.932483205645099</v>
      </c>
      <c r="P12547" s="9">
        <v>72.097866402777697</v>
      </c>
      <c r="Q12547" s="9">
        <v>45.277821281451601</v>
      </c>
      <c r="R12547" s="9">
        <v>35.589209947777697</v>
      </c>
      <c r="S12547" s="9">
        <v>23.1595494791666</v>
      </c>
      <c r="T12547" s="9">
        <v>42.2462379986111</v>
      </c>
    </row>
    <row r="12548" spans="1:20" x14ac:dyDescent="0.35">
      <c r="A12548">
        <f t="shared" si="380"/>
        <v>12548</v>
      </c>
      <c r="B12548" s="3" t="s">
        <v>1037</v>
      </c>
      <c r="C12548" s="3" t="s">
        <v>77</v>
      </c>
      <c r="D12548" s="3" t="s">
        <v>36</v>
      </c>
      <c r="E12548">
        <v>2021</v>
      </c>
      <c r="F12548" s="3" t="str">
        <f t="shared" si="379"/>
        <v>RAGenBOX C2021</v>
      </c>
      <c r="G12548" s="9">
        <v>54.756559489247302</v>
      </c>
      <c r="H12548" s="9">
        <v>55.225679194444403</v>
      </c>
      <c r="I12548" s="9">
        <v>62.3831247694444</v>
      </c>
      <c r="J12548" s="9">
        <v>43.313018620967703</v>
      </c>
      <c r="K12548" s="9">
        <v>41.264089372023797</v>
      </c>
      <c r="L12548" s="9">
        <v>46.339764020927397</v>
      </c>
      <c r="M12548" s="9">
        <v>61.396504361111099</v>
      </c>
      <c r="N12548" s="9">
        <v>63.397798258333303</v>
      </c>
      <c r="O12548" s="9">
        <v>77.159718776881704</v>
      </c>
      <c r="P12548" s="9">
        <v>62.456420458333298</v>
      </c>
      <c r="Q12548" s="9">
        <v>56.8228865026881</v>
      </c>
      <c r="R12548" s="9">
        <v>41.033377627777703</v>
      </c>
      <c r="S12548" s="9">
        <v>33.8146836354166</v>
      </c>
      <c r="T12548" s="9">
        <v>36.117092991666603</v>
      </c>
    </row>
    <row r="12549" spans="1:20" x14ac:dyDescent="0.35">
      <c r="A12549">
        <f t="shared" si="380"/>
        <v>12549</v>
      </c>
      <c r="B12549" s="3" t="s">
        <v>1037</v>
      </c>
      <c r="C12549" s="3" t="s">
        <v>77</v>
      </c>
      <c r="D12549" s="3" t="s">
        <v>36</v>
      </c>
      <c r="E12549">
        <v>2022</v>
      </c>
      <c r="F12549" s="3" t="str">
        <f t="shared" si="379"/>
        <v>RAGenBOX C2022</v>
      </c>
      <c r="G12549" s="9">
        <v>51.4763261626344</v>
      </c>
      <c r="H12549" s="9">
        <v>44.304217183749998</v>
      </c>
      <c r="I12549" s="9">
        <v>46.819045602680497</v>
      </c>
      <c r="J12549" s="9">
        <v>47.087711854838702</v>
      </c>
      <c r="K12549" s="9">
        <v>40.398208376488</v>
      </c>
      <c r="L12549" s="9">
        <v>54.893708736559098</v>
      </c>
      <c r="M12549" s="9">
        <v>54.268566749999998</v>
      </c>
      <c r="N12549" s="9">
        <v>66.276054411111105</v>
      </c>
      <c r="O12549" s="9">
        <v>72.279190793010699</v>
      </c>
      <c r="P12549" s="9">
        <v>60.096904152777697</v>
      </c>
      <c r="Q12549" s="9">
        <v>33.610462022849397</v>
      </c>
      <c r="R12549" s="9">
        <v>29.670118916666599</v>
      </c>
      <c r="S12549" s="9">
        <v>28.1703254166666</v>
      </c>
      <c r="T12549" s="9">
        <v>37.6416678055555</v>
      </c>
    </row>
    <row r="12550" spans="1:20" x14ac:dyDescent="0.35">
      <c r="A12550">
        <f t="shared" si="380"/>
        <v>12550</v>
      </c>
      <c r="B12550" s="3" t="s">
        <v>1037</v>
      </c>
      <c r="C12550" s="3" t="s">
        <v>77</v>
      </c>
      <c r="D12550" s="3" t="s">
        <v>36</v>
      </c>
      <c r="E12550">
        <v>2023</v>
      </c>
      <c r="F12550" s="3" t="str">
        <f t="shared" si="379"/>
        <v>RAGenBOX C2023</v>
      </c>
      <c r="G12550" s="9">
        <v>56.093899054704302</v>
      </c>
      <c r="H12550" s="9">
        <v>39.115403943055497</v>
      </c>
      <c r="I12550" s="9">
        <v>41.554141948611097</v>
      </c>
      <c r="J12550" s="9">
        <v>42.970812427419297</v>
      </c>
      <c r="K12550" s="9">
        <v>43.612171184523802</v>
      </c>
      <c r="L12550" s="9">
        <v>50.432127231182797</v>
      </c>
      <c r="M12550" s="9">
        <v>68.108451722222199</v>
      </c>
      <c r="N12550" s="9">
        <v>65.287196844166601</v>
      </c>
      <c r="O12550" s="9">
        <v>73.168729354838703</v>
      </c>
      <c r="P12550" s="9">
        <v>55.381364619444398</v>
      </c>
      <c r="Q12550" s="9">
        <v>37.672510580645103</v>
      </c>
      <c r="R12550" s="9">
        <v>37.629490324999999</v>
      </c>
      <c r="S12550" s="9">
        <v>27.5536521848958</v>
      </c>
      <c r="T12550" s="9">
        <v>28.4033634361111</v>
      </c>
    </row>
    <row r="12551" spans="1:20" x14ac:dyDescent="0.35">
      <c r="A12551">
        <f t="shared" si="380"/>
        <v>12551</v>
      </c>
      <c r="B12551" s="3" t="s">
        <v>1037</v>
      </c>
      <c r="C12551" s="3" t="s">
        <v>77</v>
      </c>
      <c r="D12551" s="3" t="s">
        <v>36</v>
      </c>
      <c r="E12551">
        <v>2024</v>
      </c>
      <c r="F12551" s="3" t="str">
        <f t="shared" si="379"/>
        <v>RAGenBOX C2024</v>
      </c>
      <c r="G12551" s="9">
        <v>49.2428169422043</v>
      </c>
      <c r="H12551" s="9">
        <v>46.056076802777703</v>
      </c>
      <c r="I12551" s="9">
        <v>49.430117062500003</v>
      </c>
      <c r="J12551" s="9">
        <v>56.709138711827897</v>
      </c>
      <c r="K12551" s="9">
        <v>49.480143592261904</v>
      </c>
      <c r="L12551" s="9">
        <v>54.306983114247302</v>
      </c>
      <c r="M12551" s="9">
        <v>68.327836083333295</v>
      </c>
      <c r="N12551" s="9">
        <v>61.1700839444444</v>
      </c>
      <c r="O12551" s="9">
        <v>71.439080537634396</v>
      </c>
      <c r="P12551" s="9">
        <v>37.5715808048611</v>
      </c>
      <c r="Q12551" s="9">
        <v>38.256641962365499</v>
      </c>
      <c r="R12551" s="9">
        <v>17.955692609444402</v>
      </c>
      <c r="S12551" s="9">
        <v>25.136297187499999</v>
      </c>
      <c r="T12551" s="9">
        <v>25.926413397777701</v>
      </c>
    </row>
    <row r="12552" spans="1:20" x14ac:dyDescent="0.35">
      <c r="A12552">
        <f t="shared" si="380"/>
        <v>12552</v>
      </c>
      <c r="B12552" s="3" t="s">
        <v>1037</v>
      </c>
      <c r="C12552" s="3" t="s">
        <v>77</v>
      </c>
      <c r="D12552" s="3" t="s">
        <v>36</v>
      </c>
      <c r="E12552">
        <v>2025</v>
      </c>
      <c r="F12552" s="3" t="str">
        <f t="shared" si="379"/>
        <v>RAGenBOX C2025</v>
      </c>
      <c r="G12552" s="9">
        <v>48.4616860497311</v>
      </c>
      <c r="H12552" s="9">
        <v>27.338338862499999</v>
      </c>
      <c r="I12552" s="9">
        <v>18.691614105555502</v>
      </c>
      <c r="J12552" s="9">
        <v>29.2419466747311</v>
      </c>
      <c r="K12552" s="9">
        <v>33.337348158035702</v>
      </c>
      <c r="L12552" s="9">
        <v>35.6288571922043</v>
      </c>
      <c r="M12552" s="9">
        <v>33.9431925833333</v>
      </c>
      <c r="N12552" s="9">
        <v>58.713341249999999</v>
      </c>
      <c r="O12552" s="9">
        <v>66.754372110215002</v>
      </c>
      <c r="P12552" s="9">
        <v>57.483715125000003</v>
      </c>
      <c r="Q12552" s="9">
        <v>42.827796868279499</v>
      </c>
      <c r="R12552" s="9">
        <v>34.501546461111097</v>
      </c>
      <c r="S12552" s="9">
        <v>28.8511011796875</v>
      </c>
      <c r="T12552" s="9">
        <v>38.5979097208333</v>
      </c>
    </row>
    <row r="12553" spans="1:20" x14ac:dyDescent="0.35">
      <c r="A12553">
        <f t="shared" si="380"/>
        <v>12553</v>
      </c>
      <c r="B12553" s="3" t="s">
        <v>1037</v>
      </c>
      <c r="C12553" s="3" t="s">
        <v>77</v>
      </c>
      <c r="D12553" s="3" t="s">
        <v>36</v>
      </c>
      <c r="E12553">
        <v>2026</v>
      </c>
      <c r="F12553" s="3" t="str">
        <f t="shared" si="379"/>
        <v>RAGenBOX C2026</v>
      </c>
      <c r="G12553" s="9">
        <v>53.373907747311797</v>
      </c>
      <c r="H12553" s="9">
        <v>42.526821130555497</v>
      </c>
      <c r="I12553" s="9">
        <v>42.305273552777699</v>
      </c>
      <c r="J12553" s="9">
        <v>53.117016692473101</v>
      </c>
      <c r="K12553" s="9">
        <v>60.692928755654698</v>
      </c>
      <c r="L12553" s="9">
        <v>47.8970159139785</v>
      </c>
      <c r="M12553" s="9">
        <v>66.962580777777703</v>
      </c>
      <c r="N12553" s="9">
        <v>47.339971466666597</v>
      </c>
      <c r="O12553" s="9">
        <v>73.169248080645104</v>
      </c>
      <c r="P12553" s="9">
        <v>72.873642263888797</v>
      </c>
      <c r="Q12553" s="9">
        <v>52.260692594086002</v>
      </c>
      <c r="R12553" s="9">
        <v>40.146356311111099</v>
      </c>
      <c r="S12553" s="9">
        <v>37.597684036458297</v>
      </c>
      <c r="T12553" s="9">
        <v>41.667895731944398</v>
      </c>
    </row>
    <row r="12554" spans="1:20" x14ac:dyDescent="0.35">
      <c r="A12554">
        <f t="shared" si="380"/>
        <v>12554</v>
      </c>
      <c r="B12554" s="3" t="s">
        <v>1037</v>
      </c>
      <c r="C12554" s="3" t="s">
        <v>77</v>
      </c>
      <c r="D12554" s="3" t="s">
        <v>36</v>
      </c>
      <c r="E12554">
        <v>2027</v>
      </c>
      <c r="F12554" s="3" t="str">
        <f t="shared" si="379"/>
        <v>RAGenBOX C2027</v>
      </c>
      <c r="G12554" s="9">
        <v>55.613499549731102</v>
      </c>
      <c r="H12554" s="9">
        <v>58.207715934722202</v>
      </c>
      <c r="I12554" s="9">
        <v>62.573717047222203</v>
      </c>
      <c r="J12554" s="9">
        <v>62.263390282258001</v>
      </c>
      <c r="K12554" s="9">
        <v>50.866132791666601</v>
      </c>
      <c r="L12554" s="9">
        <v>51.926333660215001</v>
      </c>
      <c r="M12554" s="9">
        <v>63.438210886111101</v>
      </c>
      <c r="N12554" s="9">
        <v>72.746555194444397</v>
      </c>
      <c r="O12554" s="9">
        <v>77.673674139784893</v>
      </c>
      <c r="P12554" s="9">
        <v>73.363257705555498</v>
      </c>
      <c r="Q12554" s="9">
        <v>70.005964422042993</v>
      </c>
      <c r="R12554" s="9">
        <v>66.213827777777695</v>
      </c>
      <c r="S12554" s="9">
        <v>44.467672947916597</v>
      </c>
      <c r="T12554" s="9">
        <v>46.325713658333299</v>
      </c>
    </row>
    <row r="12555" spans="1:20" x14ac:dyDescent="0.35">
      <c r="A12555">
        <f t="shared" si="380"/>
        <v>12555</v>
      </c>
      <c r="B12555" s="3" t="s">
        <v>1037</v>
      </c>
      <c r="C12555" s="3" t="s">
        <v>77</v>
      </c>
      <c r="D12555" s="3" t="s">
        <v>36</v>
      </c>
      <c r="E12555">
        <v>2028</v>
      </c>
      <c r="F12555" s="3" t="str">
        <f t="shared" si="379"/>
        <v>RAGenBOX C2028</v>
      </c>
      <c r="G12555" s="9">
        <v>53.951863678763402</v>
      </c>
      <c r="H12555" s="9">
        <v>49.859099441666601</v>
      </c>
      <c r="I12555" s="9">
        <v>52.218313905555497</v>
      </c>
      <c r="J12555" s="9">
        <v>52.608673982123598</v>
      </c>
      <c r="K12555" s="9">
        <v>58.975318345238001</v>
      </c>
      <c r="L12555" s="9">
        <v>58.212223239247301</v>
      </c>
      <c r="M12555" s="9">
        <v>69.537276227777696</v>
      </c>
      <c r="N12555" s="9">
        <v>64.909944361111101</v>
      </c>
      <c r="O12555" s="9">
        <v>74.331266142473098</v>
      </c>
      <c r="P12555" s="9">
        <v>76.097614611111098</v>
      </c>
      <c r="Q12555" s="9">
        <v>46.791962002688102</v>
      </c>
      <c r="R12555" s="9">
        <v>31.181839833333299</v>
      </c>
      <c r="S12555" s="9">
        <v>37.7514361953125</v>
      </c>
      <c r="T12555" s="9">
        <v>41.650391726388797</v>
      </c>
    </row>
    <row r="12556" spans="1:20" x14ac:dyDescent="0.35">
      <c r="A12556">
        <f t="shared" si="380"/>
        <v>12556</v>
      </c>
      <c r="B12556" s="3" t="s">
        <v>1037</v>
      </c>
      <c r="C12556" s="3" t="s">
        <v>77</v>
      </c>
      <c r="D12556" s="3" t="s">
        <v>36</v>
      </c>
      <c r="E12556">
        <v>2029</v>
      </c>
      <c r="F12556" s="3" t="str">
        <f t="shared" si="379"/>
        <v>RAGenBOX C2029</v>
      </c>
      <c r="G12556" s="9">
        <v>56.889030478494597</v>
      </c>
      <c r="H12556" s="9">
        <v>40.833144079166601</v>
      </c>
      <c r="I12556" s="9">
        <v>42.0573485027777</v>
      </c>
      <c r="J12556" s="9">
        <v>43.7254213776881</v>
      </c>
      <c r="K12556" s="9">
        <v>54.806532537202301</v>
      </c>
      <c r="L12556" s="9">
        <v>52.828447824462302</v>
      </c>
      <c r="M12556" s="9">
        <v>42.020004766666602</v>
      </c>
      <c r="N12556" s="9">
        <v>72.589198402777697</v>
      </c>
      <c r="O12556" s="9">
        <v>76.666926586021503</v>
      </c>
      <c r="P12556" s="9">
        <v>74.711638388888801</v>
      </c>
      <c r="Q12556" s="9">
        <v>71.593762311827902</v>
      </c>
      <c r="R12556" s="9">
        <v>51.406409638888803</v>
      </c>
      <c r="S12556" s="9">
        <v>56.860127057291599</v>
      </c>
      <c r="T12556" s="9">
        <v>46.374947575</v>
      </c>
    </row>
    <row r="12557" spans="1:20" x14ac:dyDescent="0.35">
      <c r="A12557">
        <f t="shared" si="380"/>
        <v>12557</v>
      </c>
      <c r="B12557" s="3" t="s">
        <v>1037</v>
      </c>
      <c r="C12557" s="3" t="s">
        <v>75</v>
      </c>
      <c r="D12557" s="3" t="s">
        <v>28</v>
      </c>
      <c r="E12557">
        <v>2020</v>
      </c>
      <c r="F12557" s="3" t="str">
        <f t="shared" si="379"/>
        <v>RAElevBRILL2020</v>
      </c>
      <c r="G12557" s="9">
        <v>1474.57681884</v>
      </c>
      <c r="H12557" s="9">
        <v>1477.0013595999999</v>
      </c>
      <c r="I12557" s="9">
        <v>1474.5604146400001</v>
      </c>
      <c r="J12557" s="9">
        <v>1476.3517532799999</v>
      </c>
      <c r="K12557" s="9">
        <v>1473.10372168</v>
      </c>
      <c r="L12557" s="9">
        <v>1473.0873174799999</v>
      </c>
      <c r="M12557" s="9">
        <v>1473.2447978</v>
      </c>
      <c r="N12557" s="9">
        <v>1474.0584461200001</v>
      </c>
      <c r="O12557" s="9">
        <v>1476.3583149599999</v>
      </c>
      <c r="P12557" s="9">
        <v>1473.2612019999999</v>
      </c>
      <c r="Q12557" s="9">
        <v>1473.1201258799999</v>
      </c>
      <c r="R12557" s="9">
        <v>1473.19886604</v>
      </c>
      <c r="S12557" s="9">
        <v>1473.74676632</v>
      </c>
      <c r="T12557" s="9">
        <v>1472.9987348</v>
      </c>
    </row>
    <row r="12558" spans="1:20" x14ac:dyDescent="0.35">
      <c r="A12558">
        <f t="shared" si="380"/>
        <v>12558</v>
      </c>
      <c r="B12558" s="3" t="s">
        <v>1037</v>
      </c>
      <c r="C12558" s="3" t="s">
        <v>75</v>
      </c>
      <c r="D12558" s="3" t="s">
        <v>28</v>
      </c>
      <c r="E12558">
        <v>2021</v>
      </c>
      <c r="F12558" s="3" t="str">
        <f t="shared" si="379"/>
        <v>RAElevBRILL2021</v>
      </c>
      <c r="G12558" s="9">
        <v>1475.4692073199999</v>
      </c>
      <c r="H12558" s="9">
        <v>1476.3845616799999</v>
      </c>
      <c r="I12558" s="9">
        <v>1474.40293432</v>
      </c>
      <c r="J12558" s="9">
        <v>1476.7126456799999</v>
      </c>
      <c r="K12558" s="9">
        <v>1476.8077900399901</v>
      </c>
      <c r="L12558" s="9">
        <v>1472.9987348</v>
      </c>
      <c r="M12558" s="9">
        <v>1472.9987348</v>
      </c>
      <c r="N12558" s="9">
        <v>1473.9304933599999</v>
      </c>
      <c r="O12558" s="9">
        <v>1477.0013595999999</v>
      </c>
      <c r="P12558" s="9">
        <v>1472.9987348</v>
      </c>
      <c r="Q12558" s="9">
        <v>1473.8156639599999</v>
      </c>
      <c r="R12558" s="9">
        <v>1473.1070025199999</v>
      </c>
      <c r="S12558" s="9">
        <v>1473.9173699999999</v>
      </c>
      <c r="T12558" s="9">
        <v>1472.9987348</v>
      </c>
    </row>
    <row r="12559" spans="1:20" x14ac:dyDescent="0.35">
      <c r="A12559">
        <f t="shared" si="380"/>
        <v>12559</v>
      </c>
      <c r="B12559" s="3" t="s">
        <v>1037</v>
      </c>
      <c r="C12559" s="3" t="s">
        <v>75</v>
      </c>
      <c r="D12559" s="3" t="s">
        <v>28</v>
      </c>
      <c r="E12559">
        <v>2022</v>
      </c>
      <c r="F12559" s="3" t="str">
        <f t="shared" si="379"/>
        <v>RAElevBRILL2022</v>
      </c>
      <c r="G12559" s="9">
        <v>1476.37471916</v>
      </c>
      <c r="H12559" s="9">
        <v>1476.4862677199999</v>
      </c>
      <c r="I12559" s="9">
        <v>1474.0026718399999</v>
      </c>
      <c r="J12559" s="9">
        <v>1475.2625144000001</v>
      </c>
      <c r="K12559" s="9">
        <v>1476.1581837199999</v>
      </c>
      <c r="L12559" s="9">
        <v>1476.8996535599999</v>
      </c>
      <c r="M12559" s="9">
        <v>1477.0013595999999</v>
      </c>
      <c r="N12559" s="9">
        <v>1473.7697321999999</v>
      </c>
      <c r="O12559" s="9">
        <v>1476.37471916</v>
      </c>
      <c r="P12559" s="9">
        <v>1473.0413857200001</v>
      </c>
      <c r="Q12559" s="9">
        <v>1473.1332492399999</v>
      </c>
      <c r="R12559" s="9">
        <v>1474.2585773599999</v>
      </c>
      <c r="S12559" s="9">
        <v>1474.1371862799999</v>
      </c>
      <c r="T12559" s="9">
        <v>1472.9987348</v>
      </c>
    </row>
    <row r="12560" spans="1:20" x14ac:dyDescent="0.35">
      <c r="A12560">
        <f t="shared" si="380"/>
        <v>12560</v>
      </c>
      <c r="B12560" s="3" t="s">
        <v>1037</v>
      </c>
      <c r="C12560" s="3" t="s">
        <v>75</v>
      </c>
      <c r="D12560" s="3" t="s">
        <v>28</v>
      </c>
      <c r="E12560">
        <v>2023</v>
      </c>
      <c r="F12560" s="3" t="str">
        <f t="shared" si="379"/>
        <v>RAElevBRILL2023</v>
      </c>
      <c r="G12560" s="9">
        <v>1476.4140892400001</v>
      </c>
      <c r="H12560" s="9">
        <v>1476.2730131200001</v>
      </c>
      <c r="I12560" s="9">
        <v>1473.1070025199999</v>
      </c>
      <c r="J12560" s="9">
        <v>1472.9987348</v>
      </c>
      <c r="K12560" s="9">
        <v>1474.73758</v>
      </c>
      <c r="L12560" s="9">
        <v>1473.753328</v>
      </c>
      <c r="M12560" s="9">
        <v>1472.9987348</v>
      </c>
      <c r="N12560" s="9">
        <v>1473.61225188</v>
      </c>
      <c r="O12560" s="9">
        <v>1474.38324928</v>
      </c>
      <c r="P12560" s="9">
        <v>1476.5387611599999</v>
      </c>
      <c r="Q12560" s="9">
        <v>1473.0545090799999</v>
      </c>
      <c r="R12560" s="9">
        <v>1473.35306552</v>
      </c>
      <c r="S12560" s="9">
        <v>1474.2290498</v>
      </c>
      <c r="T12560" s="9">
        <v>1472.9987348</v>
      </c>
    </row>
    <row r="12561" spans="1:20" x14ac:dyDescent="0.35">
      <c r="A12561">
        <f t="shared" si="380"/>
        <v>12561</v>
      </c>
      <c r="B12561" s="3" t="s">
        <v>1037</v>
      </c>
      <c r="C12561" s="3" t="s">
        <v>75</v>
      </c>
      <c r="D12561" s="3" t="s">
        <v>28</v>
      </c>
      <c r="E12561">
        <v>2024</v>
      </c>
      <c r="F12561" s="3" t="str">
        <f t="shared" si="379"/>
        <v>RAElevBRILL2024</v>
      </c>
      <c r="G12561" s="9">
        <v>1473.52695004</v>
      </c>
      <c r="H12561" s="9">
        <v>1475.0951915599901</v>
      </c>
      <c r="I12561" s="9">
        <v>1472.9987348</v>
      </c>
      <c r="J12561" s="9">
        <v>1475.2165826400001</v>
      </c>
      <c r="K12561" s="9">
        <v>1476.84387928</v>
      </c>
      <c r="L12561" s="9">
        <v>1476.6142204800001</v>
      </c>
      <c r="M12561" s="9">
        <v>1472.9987348</v>
      </c>
      <c r="N12561" s="9">
        <v>1473.94689756</v>
      </c>
      <c r="O12561" s="9">
        <v>1476.55516535999</v>
      </c>
      <c r="P12561" s="9">
        <v>1476.8996535599999</v>
      </c>
      <c r="Q12561" s="9">
        <v>1472.9987348</v>
      </c>
      <c r="R12561" s="9">
        <v>1473.3038529200001</v>
      </c>
      <c r="S12561" s="9">
        <v>1473.4777374400001</v>
      </c>
      <c r="T12561" s="9">
        <v>1472.9987348</v>
      </c>
    </row>
    <row r="12562" spans="1:20" x14ac:dyDescent="0.35">
      <c r="A12562">
        <f t="shared" si="380"/>
        <v>12562</v>
      </c>
      <c r="B12562" s="3" t="s">
        <v>1037</v>
      </c>
      <c r="C12562" s="3" t="s">
        <v>75</v>
      </c>
      <c r="D12562" s="3" t="s">
        <v>28</v>
      </c>
      <c r="E12562">
        <v>2025</v>
      </c>
      <c r="F12562" s="3" t="str">
        <f t="shared" si="379"/>
        <v>RAElevBRILL2025</v>
      </c>
      <c r="G12562" s="9">
        <v>1473.4810182799999</v>
      </c>
      <c r="H12562" s="9">
        <v>1476.0039842399999</v>
      </c>
      <c r="I12562" s="9">
        <v>1477.0013595999999</v>
      </c>
      <c r="J12562" s="9">
        <v>1476.88981104</v>
      </c>
      <c r="K12562" s="9">
        <v>1476.50267192</v>
      </c>
      <c r="L12562" s="9">
        <v>1473.6089710399999</v>
      </c>
      <c r="M12562" s="9">
        <v>1477.0013595999999</v>
      </c>
      <c r="N12562" s="9">
        <v>1474.02891856</v>
      </c>
      <c r="O12562" s="9">
        <v>1477.0013595999999</v>
      </c>
      <c r="P12562" s="9">
        <v>1475.8858740000001</v>
      </c>
      <c r="Q12562" s="9">
        <v>1472.9987348</v>
      </c>
      <c r="R12562" s="9">
        <v>1474.2192072799901</v>
      </c>
      <c r="S12562" s="9">
        <v>1472.9987348</v>
      </c>
      <c r="T12562" s="9">
        <v>1472.9987348</v>
      </c>
    </row>
    <row r="12563" spans="1:20" x14ac:dyDescent="0.35">
      <c r="A12563">
        <f t="shared" si="380"/>
        <v>12563</v>
      </c>
      <c r="B12563" s="3" t="s">
        <v>1037</v>
      </c>
      <c r="C12563" s="3" t="s">
        <v>75</v>
      </c>
      <c r="D12563" s="3" t="s">
        <v>28</v>
      </c>
      <c r="E12563">
        <v>2026</v>
      </c>
      <c r="F12563" s="3" t="str">
        <f t="shared" si="379"/>
        <v>RAElevBRILL2026</v>
      </c>
      <c r="G12563" s="9">
        <v>1472.9987348</v>
      </c>
      <c r="H12563" s="9">
        <v>1475.4888923599999</v>
      </c>
      <c r="I12563" s="9">
        <v>1472.9987348</v>
      </c>
      <c r="J12563" s="9">
        <v>1472.9987348</v>
      </c>
      <c r="K12563" s="9">
        <v>1472.9987348</v>
      </c>
      <c r="L12563" s="9">
        <v>1477.0013595999999</v>
      </c>
      <c r="M12563" s="9">
        <v>1472.9987348</v>
      </c>
      <c r="N12563" s="9">
        <v>1476.4337742800001</v>
      </c>
      <c r="O12563" s="9">
        <v>1476.5781312399999</v>
      </c>
      <c r="P12563" s="9">
        <v>1476.63062468</v>
      </c>
      <c r="Q12563" s="9">
        <v>1476.6929606399999</v>
      </c>
      <c r="R12563" s="9">
        <v>1476.27629396</v>
      </c>
      <c r="S12563" s="9">
        <v>1473.52695004</v>
      </c>
      <c r="T12563" s="9">
        <v>1472.9987348</v>
      </c>
    </row>
    <row r="12564" spans="1:20" x14ac:dyDescent="0.35">
      <c r="A12564">
        <f t="shared" si="380"/>
        <v>12564</v>
      </c>
      <c r="B12564" s="3" t="s">
        <v>1037</v>
      </c>
      <c r="C12564" s="3" t="s">
        <v>75</v>
      </c>
      <c r="D12564" s="3" t="s">
        <v>28</v>
      </c>
      <c r="E12564">
        <v>2027</v>
      </c>
      <c r="F12564" s="3" t="str">
        <f t="shared" si="379"/>
        <v>RAElevBRILL2027</v>
      </c>
      <c r="G12564" s="9">
        <v>1475.33141204</v>
      </c>
      <c r="H12564" s="9">
        <v>1472.9987348</v>
      </c>
      <c r="I12564" s="9">
        <v>1472.9987348</v>
      </c>
      <c r="J12564" s="9">
        <v>1476.82419424</v>
      </c>
      <c r="K12564" s="9">
        <v>1474.1995222400001</v>
      </c>
      <c r="L12564" s="9">
        <v>1477.0013595999999</v>
      </c>
      <c r="M12564" s="9">
        <v>1477.0013595999999</v>
      </c>
      <c r="N12564" s="9">
        <v>1475.7972913199901</v>
      </c>
      <c r="O12564" s="9">
        <v>1475.5151390799999</v>
      </c>
      <c r="P12564" s="9">
        <v>1477.0013595999999</v>
      </c>
      <c r="Q12564" s="9">
        <v>1475.40687136</v>
      </c>
      <c r="R12564" s="9">
        <v>1474.9672387999999</v>
      </c>
      <c r="S12564" s="9">
        <v>1473.97970596</v>
      </c>
      <c r="T12564" s="9">
        <v>1472.9987348</v>
      </c>
    </row>
    <row r="12565" spans="1:20" x14ac:dyDescent="0.35">
      <c r="A12565">
        <f t="shared" si="380"/>
        <v>12565</v>
      </c>
      <c r="B12565" s="3" t="s">
        <v>1037</v>
      </c>
      <c r="C12565" s="3" t="s">
        <v>75</v>
      </c>
      <c r="D12565" s="3" t="s">
        <v>28</v>
      </c>
      <c r="E12565">
        <v>2028</v>
      </c>
      <c r="F12565" s="3" t="str">
        <f t="shared" si="379"/>
        <v>RAElevBRILL2028</v>
      </c>
      <c r="G12565" s="9">
        <v>1475.5020157199999</v>
      </c>
      <c r="H12565" s="9">
        <v>1476.34847244</v>
      </c>
      <c r="I12565" s="9">
        <v>1472.9987348</v>
      </c>
      <c r="J12565" s="9">
        <v>1475.46592648</v>
      </c>
      <c r="K12565" s="9">
        <v>1474.35044088</v>
      </c>
      <c r="L12565" s="9">
        <v>1476.4764252</v>
      </c>
      <c r="M12565" s="9">
        <v>1472.9987348</v>
      </c>
      <c r="N12565" s="9">
        <v>1474.0059526799901</v>
      </c>
      <c r="O12565" s="9">
        <v>1476.5092336</v>
      </c>
      <c r="P12565" s="9">
        <v>1473.1365300800001</v>
      </c>
      <c r="Q12565" s="9">
        <v>1475.31828868</v>
      </c>
      <c r="R12565" s="9">
        <v>1473.2677636799999</v>
      </c>
      <c r="S12565" s="9">
        <v>1474.0125143600001</v>
      </c>
      <c r="T12565" s="9">
        <v>1472.9987348</v>
      </c>
    </row>
    <row r="12566" spans="1:20" x14ac:dyDescent="0.35">
      <c r="A12566">
        <f t="shared" si="380"/>
        <v>12566</v>
      </c>
      <c r="B12566" s="3" t="s">
        <v>1037</v>
      </c>
      <c r="C12566" s="3" t="s">
        <v>75</v>
      </c>
      <c r="D12566" s="3" t="s">
        <v>28</v>
      </c>
      <c r="E12566">
        <v>2029</v>
      </c>
      <c r="F12566" s="3" t="str">
        <f t="shared" si="379"/>
        <v>RAElevBRILL2029</v>
      </c>
      <c r="G12566" s="9">
        <v>1476.20739631999</v>
      </c>
      <c r="H12566" s="9">
        <v>1476.5945354399901</v>
      </c>
      <c r="I12566" s="9">
        <v>1472.9987348</v>
      </c>
      <c r="J12566" s="9">
        <v>1475.9022782</v>
      </c>
      <c r="K12566" s="9">
        <v>1475.7054278000001</v>
      </c>
      <c r="L12566" s="9">
        <v>1475.3412545599999</v>
      </c>
      <c r="M12566" s="9">
        <v>1477.0013595999999</v>
      </c>
      <c r="N12566" s="9">
        <v>1476.76513912</v>
      </c>
      <c r="O12566" s="9">
        <v>1475.90883988</v>
      </c>
      <c r="P12566" s="9">
        <v>1477.0013595999999</v>
      </c>
      <c r="Q12566" s="9">
        <v>1476.8996535599999</v>
      </c>
      <c r="R12566" s="9">
        <v>1476.4140892400001</v>
      </c>
      <c r="S12566" s="9">
        <v>1474.9081836800001</v>
      </c>
      <c r="T12566" s="9">
        <v>1472.9987348</v>
      </c>
    </row>
    <row r="12567" spans="1:20" x14ac:dyDescent="0.35">
      <c r="A12567">
        <f t="shared" si="380"/>
        <v>12567</v>
      </c>
      <c r="B12567" s="3" t="s">
        <v>1037</v>
      </c>
      <c r="C12567" s="3" t="s">
        <v>86</v>
      </c>
      <c r="D12567" s="3" t="s">
        <v>28</v>
      </c>
      <c r="E12567">
        <v>2020</v>
      </c>
      <c r="F12567" s="3" t="str">
        <f t="shared" si="379"/>
        <v>RAQOutBRILL2020</v>
      </c>
      <c r="G12567" s="9">
        <v>16.950240875453101</v>
      </c>
      <c r="H12567" s="9">
        <v>22.698799016686401</v>
      </c>
      <c r="I12567" s="9">
        <v>31.694279682723099</v>
      </c>
      <c r="J12567" s="9">
        <v>30.706452174280699</v>
      </c>
      <c r="K12567" s="9">
        <v>26.1712722756895</v>
      </c>
      <c r="L12567" s="9">
        <v>34.276020170769598</v>
      </c>
      <c r="M12567" s="9">
        <v>32.272538542394301</v>
      </c>
      <c r="N12567" s="9">
        <v>31.6459053536597</v>
      </c>
      <c r="O12567" s="9">
        <v>60.904439849569798</v>
      </c>
      <c r="P12567" s="9">
        <v>78.108714471894103</v>
      </c>
      <c r="Q12567" s="9">
        <v>32.573719384863701</v>
      </c>
      <c r="R12567" s="9">
        <v>23.170139548753699</v>
      </c>
      <c r="S12567" s="9">
        <v>18.114933006205696</v>
      </c>
      <c r="T12567" s="9">
        <v>19.113890699617698</v>
      </c>
    </row>
    <row r="12568" spans="1:20" x14ac:dyDescent="0.35">
      <c r="A12568">
        <f t="shared" si="380"/>
        <v>12568</v>
      </c>
      <c r="B12568" s="3" t="s">
        <v>1037</v>
      </c>
      <c r="C12568" s="3" t="s">
        <v>86</v>
      </c>
      <c r="D12568" s="3" t="s">
        <v>28</v>
      </c>
      <c r="E12568">
        <v>2021</v>
      </c>
      <c r="F12568" s="3" t="str">
        <f t="shared" si="379"/>
        <v>RAQOutBRILL2021</v>
      </c>
      <c r="G12568" s="9">
        <v>22.734393277023301</v>
      </c>
      <c r="H12568" s="9">
        <v>33.654740234520901</v>
      </c>
      <c r="I12568" s="9">
        <v>35.883911080211199</v>
      </c>
      <c r="J12568" s="9">
        <v>35.604078432190803</v>
      </c>
      <c r="K12568" s="9">
        <v>22.672191923913498</v>
      </c>
      <c r="L12568" s="9">
        <v>18.2969556237021</v>
      </c>
      <c r="M12568" s="9">
        <v>26.055271492421099</v>
      </c>
      <c r="N12568" s="9">
        <v>37.053068618788998</v>
      </c>
      <c r="O12568" s="9">
        <v>66.059938955405897</v>
      </c>
      <c r="P12568" s="9">
        <v>54.5649776476169</v>
      </c>
      <c r="Q12568" s="9">
        <v>34.750953293707902</v>
      </c>
      <c r="R12568" s="9">
        <v>26.723099600207501</v>
      </c>
      <c r="S12568" s="9">
        <v>21.9447895765182</v>
      </c>
      <c r="T12568" s="9">
        <v>15.4685241780869</v>
      </c>
    </row>
    <row r="12569" spans="1:20" x14ac:dyDescent="0.35">
      <c r="A12569">
        <f t="shared" si="380"/>
        <v>12569</v>
      </c>
      <c r="B12569" s="3" t="s">
        <v>1037</v>
      </c>
      <c r="C12569" s="3" t="s">
        <v>86</v>
      </c>
      <c r="D12569" s="3" t="s">
        <v>28</v>
      </c>
      <c r="E12569">
        <v>2022</v>
      </c>
      <c r="F12569" s="3" t="str">
        <f t="shared" si="379"/>
        <v>RAQOutBRILL2022</v>
      </c>
      <c r="G12569" s="9">
        <v>10.1939658077809</v>
      </c>
      <c r="H12569" s="9">
        <v>22.8104078348168</v>
      </c>
      <c r="I12569" s="9">
        <v>29.807195555913101</v>
      </c>
      <c r="J12569" s="9">
        <v>23.388355428204498</v>
      </c>
      <c r="K12569" s="9">
        <v>22.649975926926999</v>
      </c>
      <c r="L12569" s="9">
        <v>19.7922271515551</v>
      </c>
      <c r="M12569" s="9">
        <v>20.110328296628801</v>
      </c>
      <c r="N12569" s="9">
        <v>34.044103937017198</v>
      </c>
      <c r="O12569" s="9">
        <v>53.3995564768096</v>
      </c>
      <c r="P12569" s="9">
        <v>83.183979047888499</v>
      </c>
      <c r="Q12569" s="9">
        <v>31.1621977418549</v>
      </c>
      <c r="R12569" s="9">
        <v>20.5942349870218</v>
      </c>
      <c r="S12569" s="9">
        <v>17.245595671180901</v>
      </c>
      <c r="T12569" s="9">
        <v>17.152241924075899</v>
      </c>
    </row>
    <row r="12570" spans="1:20" x14ac:dyDescent="0.35">
      <c r="A12570">
        <f t="shared" si="380"/>
        <v>12570</v>
      </c>
      <c r="B12570" s="3" t="s">
        <v>1037</v>
      </c>
      <c r="C12570" s="3" t="s">
        <v>86</v>
      </c>
      <c r="D12570" s="3" t="s">
        <v>28</v>
      </c>
      <c r="E12570">
        <v>2023</v>
      </c>
      <c r="F12570" s="3" t="str">
        <f t="shared" si="379"/>
        <v>RAQOutBRILL2023</v>
      </c>
      <c r="G12570" s="9">
        <v>11.543825869417001</v>
      </c>
      <c r="H12570" s="9">
        <v>23.0917615711659</v>
      </c>
      <c r="I12570" s="9">
        <v>27.693333831698801</v>
      </c>
      <c r="J12570" s="9">
        <v>20.196413970901499</v>
      </c>
      <c r="K12570" s="9">
        <v>18.718137740671299</v>
      </c>
      <c r="L12570" s="9">
        <v>24.724871009698902</v>
      </c>
      <c r="M12570" s="9">
        <v>27.356411077337999</v>
      </c>
      <c r="N12570" s="9">
        <v>35.013835954874502</v>
      </c>
      <c r="O12570" s="9">
        <v>68.702951734053698</v>
      </c>
      <c r="P12570" s="9">
        <v>60.639172819725601</v>
      </c>
      <c r="Q12570" s="9">
        <v>29.696201445004299</v>
      </c>
      <c r="R12570" s="9">
        <v>17.0285358358616</v>
      </c>
      <c r="S12570" s="9">
        <v>12.9754329224114</v>
      </c>
      <c r="T12570" s="9">
        <v>12.6799548360576</v>
      </c>
    </row>
    <row r="12571" spans="1:20" x14ac:dyDescent="0.35">
      <c r="A12571">
        <f t="shared" si="380"/>
        <v>12571</v>
      </c>
      <c r="B12571" s="3" t="s">
        <v>1037</v>
      </c>
      <c r="C12571" s="3" t="s">
        <v>86</v>
      </c>
      <c r="D12571" s="3" t="s">
        <v>28</v>
      </c>
      <c r="E12571">
        <v>2024</v>
      </c>
      <c r="F12571" s="3" t="str">
        <f t="shared" si="379"/>
        <v>RAQOutBRILL2024</v>
      </c>
      <c r="G12571" s="9">
        <v>16.9011901380056</v>
      </c>
      <c r="H12571" s="9">
        <v>23.113620291692701</v>
      </c>
      <c r="I12571" s="9">
        <v>27.996886667885999</v>
      </c>
      <c r="J12571" s="9">
        <v>29.530089495359402</v>
      </c>
      <c r="K12571" s="9">
        <v>18.405773764119701</v>
      </c>
      <c r="L12571" s="9">
        <v>27.117201735627599</v>
      </c>
      <c r="M12571" s="9">
        <v>34.967842150121797</v>
      </c>
      <c r="N12571" s="9">
        <v>38.080030781714399</v>
      </c>
      <c r="O12571" s="9">
        <v>59.307745063335403</v>
      </c>
      <c r="P12571" s="9">
        <v>43.6251280575813</v>
      </c>
      <c r="Q12571" s="9">
        <v>24.361615489542999</v>
      </c>
      <c r="R12571" s="9">
        <v>16.3531548226997</v>
      </c>
      <c r="S12571" s="9">
        <v>18.181919689167302</v>
      </c>
      <c r="T12571" s="9">
        <v>11.2542552707508</v>
      </c>
    </row>
    <row r="12572" spans="1:20" x14ac:dyDescent="0.35">
      <c r="A12572">
        <f t="shared" si="380"/>
        <v>12572</v>
      </c>
      <c r="B12572" s="3" t="s">
        <v>1037</v>
      </c>
      <c r="C12572" s="3" t="s">
        <v>86</v>
      </c>
      <c r="D12572" s="3" t="s">
        <v>28</v>
      </c>
      <c r="E12572">
        <v>2025</v>
      </c>
      <c r="F12572" s="3" t="str">
        <f t="shared" si="379"/>
        <v>RAQOutBRILL2025</v>
      </c>
      <c r="G12572" s="9">
        <v>12.3605482364091</v>
      </c>
      <c r="H12572" s="9">
        <v>14.100440358213103</v>
      </c>
      <c r="I12572" s="9">
        <v>23.421886122596</v>
      </c>
      <c r="J12572" s="9">
        <v>14.780175277870701</v>
      </c>
      <c r="K12572" s="9">
        <v>10.167670688855299</v>
      </c>
      <c r="L12572" s="9">
        <v>18.579560022702601</v>
      </c>
      <c r="M12572" s="9">
        <v>18.724487533540799</v>
      </c>
      <c r="N12572" s="9">
        <v>31.275294249203402</v>
      </c>
      <c r="O12572" s="9">
        <v>46.643707346485201</v>
      </c>
      <c r="P12572" s="9">
        <v>38.271285865235697</v>
      </c>
      <c r="Q12572" s="9">
        <v>24.629790489076601</v>
      </c>
      <c r="R12572" s="9">
        <v>16.312038206518299</v>
      </c>
      <c r="S12572" s="9">
        <v>18.775795499457601</v>
      </c>
      <c r="T12572" s="9">
        <v>14.682243403817001</v>
      </c>
    </row>
    <row r="12573" spans="1:20" x14ac:dyDescent="0.35">
      <c r="A12573">
        <f t="shared" si="380"/>
        <v>12573</v>
      </c>
      <c r="B12573" s="3" t="s">
        <v>1037</v>
      </c>
      <c r="C12573" s="3" t="s">
        <v>86</v>
      </c>
      <c r="D12573" s="3" t="s">
        <v>28</v>
      </c>
      <c r="E12573">
        <v>2026</v>
      </c>
      <c r="F12573" s="3" t="str">
        <f t="shared" si="379"/>
        <v>RAQOutBRILL2026</v>
      </c>
      <c r="G12573" s="9">
        <v>15.151708589882899</v>
      </c>
      <c r="H12573" s="9">
        <v>15.747842062661499</v>
      </c>
      <c r="I12573" s="9">
        <v>30.204369097577001</v>
      </c>
      <c r="J12573" s="9">
        <v>22.432407510563799</v>
      </c>
      <c r="K12573" s="9">
        <v>31.170237874627595</v>
      </c>
      <c r="L12573" s="9">
        <v>23.069746795552796</v>
      </c>
      <c r="M12573" s="9">
        <v>68.886077853254804</v>
      </c>
      <c r="N12573" s="9">
        <v>67.3367746183348</v>
      </c>
      <c r="O12573" s="9">
        <v>62.666725968776198</v>
      </c>
      <c r="P12573" s="9">
        <v>67.742920686192406</v>
      </c>
      <c r="Q12573" s="9">
        <v>27.9241872119207</v>
      </c>
      <c r="R12573" s="9">
        <v>20.535875970315399</v>
      </c>
      <c r="S12573" s="9">
        <v>21.492178824365801</v>
      </c>
      <c r="T12573" s="9">
        <v>14.1582050296497</v>
      </c>
    </row>
    <row r="12574" spans="1:20" x14ac:dyDescent="0.35">
      <c r="A12574">
        <f t="shared" si="380"/>
        <v>12574</v>
      </c>
      <c r="B12574" s="3" t="s">
        <v>1037</v>
      </c>
      <c r="C12574" s="3" t="s">
        <v>86</v>
      </c>
      <c r="D12574" s="3" t="s">
        <v>28</v>
      </c>
      <c r="E12574">
        <v>2027</v>
      </c>
      <c r="F12574" s="3" t="str">
        <f t="shared" si="379"/>
        <v>RAQOutBRILL2027</v>
      </c>
      <c r="G12574" s="9">
        <v>11.249086595757801</v>
      </c>
      <c r="H12574" s="9">
        <v>19.477728528775401</v>
      </c>
      <c r="I12574" s="9">
        <v>40.714276953781599</v>
      </c>
      <c r="J12574" s="9">
        <v>45.635088933468502</v>
      </c>
      <c r="K12574" s="9">
        <v>35.887971386916099</v>
      </c>
      <c r="L12574" s="9">
        <v>26.6377664172586</v>
      </c>
      <c r="M12574" s="9">
        <v>42.470737251801197</v>
      </c>
      <c r="N12574" s="9">
        <v>48.5631477151138</v>
      </c>
      <c r="O12574" s="9">
        <v>67.615489338259394</v>
      </c>
      <c r="P12574" s="9">
        <v>84.877860159430597</v>
      </c>
      <c r="Q12574" s="9">
        <v>81.852053420169398</v>
      </c>
      <c r="R12574" s="9">
        <v>44.255959773092997</v>
      </c>
      <c r="S12574" s="9">
        <v>28.8132008364557</v>
      </c>
      <c r="T12574" s="9">
        <v>26.9482694081732</v>
      </c>
    </row>
    <row r="12575" spans="1:20" x14ac:dyDescent="0.35">
      <c r="A12575">
        <f t="shared" si="380"/>
        <v>12575</v>
      </c>
      <c r="B12575" s="3" t="s">
        <v>1037</v>
      </c>
      <c r="C12575" s="3" t="s">
        <v>86</v>
      </c>
      <c r="D12575" s="3" t="s">
        <v>28</v>
      </c>
      <c r="E12575">
        <v>2028</v>
      </c>
      <c r="F12575" s="3" t="str">
        <f t="shared" si="379"/>
        <v>RAQOutBRILL2028</v>
      </c>
      <c r="G12575" s="9">
        <v>15.991396004472602</v>
      </c>
      <c r="H12575" s="9">
        <v>27.503616399573598</v>
      </c>
      <c r="I12575" s="9">
        <v>25.427550278456099</v>
      </c>
      <c r="J12575" s="9">
        <v>30.3149334425616</v>
      </c>
      <c r="K12575" s="9">
        <v>23.029250368971301</v>
      </c>
      <c r="L12575" s="9">
        <v>29.794635239270701</v>
      </c>
      <c r="M12575" s="9">
        <v>31.443823516136099</v>
      </c>
      <c r="N12575" s="9">
        <v>26.8067700278981</v>
      </c>
      <c r="O12575" s="9">
        <v>59.136009558976298</v>
      </c>
      <c r="P12575" s="9">
        <v>75.006581210720796</v>
      </c>
      <c r="Q12575" s="9">
        <v>28.8662056749565</v>
      </c>
      <c r="R12575" s="9">
        <v>25.2913683807331</v>
      </c>
      <c r="S12575" s="9">
        <v>16.723556838383399</v>
      </c>
      <c r="T12575" s="9">
        <v>14.8191641472554</v>
      </c>
    </row>
    <row r="12576" spans="1:20" x14ac:dyDescent="0.35">
      <c r="A12576">
        <f t="shared" si="380"/>
        <v>12576</v>
      </c>
      <c r="B12576" s="3" t="s">
        <v>1037</v>
      </c>
      <c r="C12576" s="3" t="s">
        <v>86</v>
      </c>
      <c r="D12576" s="3" t="s">
        <v>28</v>
      </c>
      <c r="E12576">
        <v>2029</v>
      </c>
      <c r="F12576" s="3" t="str">
        <f t="shared" si="379"/>
        <v>RAQOutBRILL2029</v>
      </c>
      <c r="G12576" s="9">
        <v>11.6838383152562</v>
      </c>
      <c r="H12576" s="9">
        <v>25.8726891434099</v>
      </c>
      <c r="I12576" s="9">
        <v>29.0594116782501</v>
      </c>
      <c r="J12576" s="9">
        <v>39.509046466771103</v>
      </c>
      <c r="K12576" s="9">
        <v>35.571141592130203</v>
      </c>
      <c r="L12576" s="9">
        <v>18.283756440245199</v>
      </c>
      <c r="M12576" s="9">
        <v>57.655902965070197</v>
      </c>
      <c r="N12576" s="9">
        <v>56.596485462718</v>
      </c>
      <c r="O12576" s="9">
        <v>85.402654370195194</v>
      </c>
      <c r="P12576" s="9">
        <v>104.12790328537299</v>
      </c>
      <c r="Q12576" s="9">
        <v>92.3135360436968</v>
      </c>
      <c r="R12576" s="9">
        <v>54.038583071266103</v>
      </c>
      <c r="S12576" s="9">
        <v>37.999924083743402</v>
      </c>
      <c r="T12576" s="9">
        <v>25.897726587834299</v>
      </c>
    </row>
    <row r="12577" spans="1:20" x14ac:dyDescent="0.35">
      <c r="A12577">
        <f t="shared" si="380"/>
        <v>12577</v>
      </c>
      <c r="B12577" s="3" t="s">
        <v>1037</v>
      </c>
      <c r="C12577" s="3" t="s">
        <v>95</v>
      </c>
      <c r="D12577" s="3" t="s">
        <v>28</v>
      </c>
      <c r="E12577">
        <v>2020</v>
      </c>
      <c r="F12577" s="3" t="str">
        <f t="shared" si="379"/>
        <v>RASpillBRILL2020</v>
      </c>
      <c r="G12577" s="9">
        <v>0.90963073335383005</v>
      </c>
      <c r="H12577" s="9">
        <v>0.54717990716423603</v>
      </c>
      <c r="I12577" s="9">
        <v>2.1717925497829098</v>
      </c>
      <c r="J12577" s="9">
        <v>3.1640188962709002</v>
      </c>
      <c r="K12577" s="9">
        <v>0.387906592072916</v>
      </c>
      <c r="L12577" s="9">
        <v>4.5132505891883001</v>
      </c>
      <c r="M12577" s="9">
        <v>4.2403378438069401</v>
      </c>
      <c r="N12577" s="9">
        <v>2.42932468678472</v>
      </c>
      <c r="O12577" s="9">
        <v>27.030133876651099</v>
      </c>
      <c r="P12577" s="9">
        <v>45.9481099140243</v>
      </c>
      <c r="Q12577" s="9">
        <v>3.9786664545768202</v>
      </c>
      <c r="R12577" s="9">
        <v>1.2148236387690201</v>
      </c>
      <c r="S12577" s="9">
        <v>2.4095729735638001</v>
      </c>
      <c r="T12577" s="9">
        <v>2.0161148164917999</v>
      </c>
    </row>
    <row r="12578" spans="1:20" x14ac:dyDescent="0.35">
      <c r="A12578">
        <f t="shared" si="380"/>
        <v>12578</v>
      </c>
      <c r="B12578" s="3" t="s">
        <v>1037</v>
      </c>
      <c r="C12578" s="3" t="s">
        <v>95</v>
      </c>
      <c r="D12578" s="3" t="s">
        <v>28</v>
      </c>
      <c r="E12578">
        <v>2021</v>
      </c>
      <c r="F12578" s="3" t="str">
        <f t="shared" si="379"/>
        <v>RASpillBRILL2021</v>
      </c>
      <c r="G12578" s="9">
        <v>0.305636147144623</v>
      </c>
      <c r="H12578" s="9">
        <v>2.93416733961118</v>
      </c>
      <c r="I12578" s="9">
        <v>2.23531538935638</v>
      </c>
      <c r="J12578" s="9">
        <v>4.7439511362795699</v>
      </c>
      <c r="K12578" s="9">
        <v>1.84896665488541</v>
      </c>
      <c r="L12578" s="9">
        <v>0.126471995642473</v>
      </c>
      <c r="M12578" s="9">
        <v>0.58497532142388797</v>
      </c>
      <c r="N12578" s="9">
        <v>3.7756193646276301</v>
      </c>
      <c r="O12578" s="9">
        <v>31.585817243486499</v>
      </c>
      <c r="P12578" s="9">
        <v>21.528003865152701</v>
      </c>
      <c r="Q12578" s="9">
        <v>5.1136195163040901</v>
      </c>
      <c r="R12578" s="9">
        <v>3.0411621824597201</v>
      </c>
      <c r="S12578" s="9">
        <v>1.59050899653515</v>
      </c>
      <c r="T12578" s="9">
        <v>1.2290673146272499</v>
      </c>
    </row>
    <row r="12579" spans="1:20" x14ac:dyDescent="0.35">
      <c r="A12579">
        <f t="shared" si="380"/>
        <v>12579</v>
      </c>
      <c r="B12579" s="3" t="s">
        <v>1037</v>
      </c>
      <c r="C12579" s="3" t="s">
        <v>95</v>
      </c>
      <c r="D12579" s="3" t="s">
        <v>28</v>
      </c>
      <c r="E12579">
        <v>2022</v>
      </c>
      <c r="F12579" s="3" t="str">
        <f t="shared" si="379"/>
        <v>RASpillBRILL2022</v>
      </c>
      <c r="G12579" s="9">
        <v>0.51153017562970404</v>
      </c>
      <c r="H12579" s="9">
        <v>0.426824820061111</v>
      </c>
      <c r="I12579" s="9">
        <v>1.1469122424034699</v>
      </c>
      <c r="J12579" s="9">
        <v>1.10468087196061</v>
      </c>
      <c r="K12579" s="9">
        <v>1.2244887876874999</v>
      </c>
      <c r="L12579" s="9">
        <v>1.7128795527553701E-2</v>
      </c>
      <c r="M12579" s="9">
        <v>0.86629214525972198</v>
      </c>
      <c r="N12579" s="9">
        <v>2.91798094920888</v>
      </c>
      <c r="O12579" s="9">
        <v>20.511236574820298</v>
      </c>
      <c r="P12579" s="9">
        <v>54.760876999823203</v>
      </c>
      <c r="Q12579" s="9">
        <v>3.8759602078797002</v>
      </c>
      <c r="R12579" s="9">
        <v>1.20547177650277</v>
      </c>
      <c r="S12579" s="9">
        <v>1.35810390605859</v>
      </c>
      <c r="T12579" s="9">
        <v>0.96220911306479096</v>
      </c>
    </row>
    <row r="12580" spans="1:20" x14ac:dyDescent="0.35">
      <c r="A12580">
        <f t="shared" si="380"/>
        <v>12580</v>
      </c>
      <c r="B12580" s="3" t="s">
        <v>1037</v>
      </c>
      <c r="C12580" s="3" t="s">
        <v>95</v>
      </c>
      <c r="D12580" s="3" t="s">
        <v>28</v>
      </c>
      <c r="E12580">
        <v>2023</v>
      </c>
      <c r="F12580" s="3" t="str">
        <f t="shared" si="379"/>
        <v>RASpillBRILL2023</v>
      </c>
      <c r="G12580" s="9">
        <v>0.753330795868414</v>
      </c>
      <c r="H12580" s="9">
        <v>0.57224314169166601</v>
      </c>
      <c r="I12580" s="9">
        <v>1.0497074390600001</v>
      </c>
      <c r="J12580" s="9">
        <v>0.21865417814032201</v>
      </c>
      <c r="K12580" s="9">
        <v>0.34785430606718698</v>
      </c>
      <c r="L12580" s="9">
        <v>1.5230846767970401</v>
      </c>
      <c r="M12580" s="9">
        <v>1.4165357194138799</v>
      </c>
      <c r="N12580" s="9">
        <v>1.9417205435551299</v>
      </c>
      <c r="O12580" s="9">
        <v>32.812807229678697</v>
      </c>
      <c r="P12580" s="9">
        <v>27.318525720482</v>
      </c>
      <c r="Q12580" s="9">
        <v>2.7632828807255301</v>
      </c>
      <c r="R12580" s="9">
        <v>1.8041576797338801</v>
      </c>
      <c r="S12580" s="9">
        <v>0.52409359100911401</v>
      </c>
      <c r="T12580" s="9">
        <v>1.0649908352124999</v>
      </c>
    </row>
    <row r="12581" spans="1:20" x14ac:dyDescent="0.35">
      <c r="A12581">
        <f t="shared" si="380"/>
        <v>12581</v>
      </c>
      <c r="B12581" s="3" t="s">
        <v>1037</v>
      </c>
      <c r="C12581" s="3" t="s">
        <v>95</v>
      </c>
      <c r="D12581" s="3" t="s">
        <v>28</v>
      </c>
      <c r="E12581">
        <v>2024</v>
      </c>
      <c r="F12581" s="3" t="str">
        <f t="shared" si="379"/>
        <v>RASpillBRILL2024</v>
      </c>
      <c r="G12581" s="9">
        <v>1.0428764056374999</v>
      </c>
      <c r="H12581" s="9">
        <v>0.67754835160833304</v>
      </c>
      <c r="I12581" s="9">
        <v>1.11445570717152</v>
      </c>
      <c r="J12581" s="9">
        <v>2.1181370749606798</v>
      </c>
      <c r="K12581" s="9">
        <v>0.56579830028645794</v>
      </c>
      <c r="L12581" s="9">
        <v>1.1137255238205599</v>
      </c>
      <c r="M12581" s="9">
        <v>4.8783918643026301</v>
      </c>
      <c r="N12581" s="9">
        <v>8.8136661080922192</v>
      </c>
      <c r="O12581" s="9">
        <v>25.490287321480501</v>
      </c>
      <c r="P12581" s="9">
        <v>10.0564748527677</v>
      </c>
      <c r="Q12581" s="9">
        <v>1.83046034211155</v>
      </c>
      <c r="R12581" s="9">
        <v>0.55092330942638801</v>
      </c>
      <c r="S12581" s="9">
        <v>2.5314102036270798</v>
      </c>
      <c r="T12581" s="9">
        <v>1.3631967870499999</v>
      </c>
    </row>
    <row r="12582" spans="1:20" x14ac:dyDescent="0.35">
      <c r="A12582">
        <f t="shared" si="380"/>
        <v>12582</v>
      </c>
      <c r="B12582" s="3" t="s">
        <v>1037</v>
      </c>
      <c r="C12582" s="3" t="s">
        <v>95</v>
      </c>
      <c r="D12582" s="3" t="s">
        <v>28</v>
      </c>
      <c r="E12582">
        <v>2025</v>
      </c>
      <c r="F12582" s="3" t="str">
        <f t="shared" si="379"/>
        <v>RASpillBRILL2025</v>
      </c>
      <c r="G12582" s="9">
        <v>0.61314113162223105</v>
      </c>
      <c r="H12582" s="9">
        <v>1.00567550615972</v>
      </c>
      <c r="I12582" s="9">
        <v>1.71599739716557</v>
      </c>
      <c r="J12582" s="9">
        <v>1.1923493716848701</v>
      </c>
      <c r="K12582" s="9">
        <v>0.77715934254687502</v>
      </c>
      <c r="L12582" s="9">
        <v>1.3219022749831899</v>
      </c>
      <c r="M12582" s="9">
        <v>0.42331945316111103</v>
      </c>
      <c r="N12582" s="9">
        <v>1.57216997895902</v>
      </c>
      <c r="O12582" s="9">
        <v>13.478263258471101</v>
      </c>
      <c r="P12582" s="9">
        <v>6.2346400631238801</v>
      </c>
      <c r="Q12582" s="9">
        <v>1.6931838408850799</v>
      </c>
      <c r="R12582" s="9">
        <v>1.28679426581805</v>
      </c>
      <c r="S12582" s="9">
        <v>2.1273493519423101</v>
      </c>
      <c r="T12582" s="9">
        <v>0.428220743533333</v>
      </c>
    </row>
    <row r="12583" spans="1:20" x14ac:dyDescent="0.35">
      <c r="A12583">
        <f t="shared" si="380"/>
        <v>12583</v>
      </c>
      <c r="B12583" s="3" t="s">
        <v>1037</v>
      </c>
      <c r="C12583" s="3" t="s">
        <v>95</v>
      </c>
      <c r="D12583" s="3" t="s">
        <v>28</v>
      </c>
      <c r="E12583">
        <v>2026</v>
      </c>
      <c r="F12583" s="3" t="str">
        <f t="shared" si="379"/>
        <v>RASpillBRILL2026</v>
      </c>
      <c r="G12583" s="9">
        <v>0.50812298300571201</v>
      </c>
      <c r="H12583" s="9">
        <v>0.467572429513194</v>
      </c>
      <c r="I12583" s="9">
        <v>1.4000040812333301</v>
      </c>
      <c r="J12583" s="9">
        <v>0.30573902391666602</v>
      </c>
      <c r="K12583" s="9">
        <v>0.26579104801562498</v>
      </c>
      <c r="L12583" s="9">
        <v>5.4236018344563099</v>
      </c>
      <c r="M12583" s="9">
        <v>59.204235910555497</v>
      </c>
      <c r="N12583" s="9">
        <v>51.795478811513803</v>
      </c>
      <c r="O12583" s="9">
        <v>48.572990526478399</v>
      </c>
      <c r="P12583" s="9">
        <v>41.362298560435399</v>
      </c>
      <c r="Q12583" s="9">
        <v>3.01789256664112</v>
      </c>
      <c r="R12583" s="9">
        <v>1.50240042402916</v>
      </c>
      <c r="S12583" s="9">
        <v>0.71811797162109303</v>
      </c>
      <c r="T12583" s="9">
        <v>0.29099692038861102</v>
      </c>
    </row>
    <row r="12584" spans="1:20" x14ac:dyDescent="0.35">
      <c r="A12584">
        <f t="shared" si="380"/>
        <v>12584</v>
      </c>
      <c r="B12584" s="3" t="s">
        <v>1037</v>
      </c>
      <c r="C12584" s="3" t="s">
        <v>95</v>
      </c>
      <c r="D12584" s="3" t="s">
        <v>28</v>
      </c>
      <c r="E12584">
        <v>2027</v>
      </c>
      <c r="F12584" s="3" t="str">
        <f t="shared" si="379"/>
        <v>RASpillBRILL2027</v>
      </c>
      <c r="G12584" s="9">
        <v>0.64229815529786205</v>
      </c>
      <c r="H12584" s="9">
        <v>0.115625232907916</v>
      </c>
      <c r="I12584" s="9">
        <v>8.8648154545406914</v>
      </c>
      <c r="J12584" s="9">
        <v>15.9642578485438</v>
      </c>
      <c r="K12584" s="9">
        <v>4.4591443657354102</v>
      </c>
      <c r="L12584" s="9">
        <v>3.7813640486209601</v>
      </c>
      <c r="M12584" s="9">
        <v>29.610025670458302</v>
      </c>
      <c r="N12584" s="9">
        <v>33.935885486805503</v>
      </c>
      <c r="O12584" s="9">
        <v>53.935673193245904</v>
      </c>
      <c r="P12584" s="9">
        <v>71.628925048814494</v>
      </c>
      <c r="Q12584" s="9">
        <v>55.536993120001398</v>
      </c>
      <c r="R12584" s="9">
        <v>9.5613869362180495</v>
      </c>
      <c r="S12584" s="9">
        <v>1.2075744634843699</v>
      </c>
      <c r="T12584" s="9">
        <v>3.05497636081944</v>
      </c>
    </row>
    <row r="12585" spans="1:20" x14ac:dyDescent="0.35">
      <c r="A12585">
        <f t="shared" si="380"/>
        <v>12585</v>
      </c>
      <c r="B12585" s="3" t="s">
        <v>1037</v>
      </c>
      <c r="C12585" s="3" t="s">
        <v>95</v>
      </c>
      <c r="D12585" s="3" t="s">
        <v>28</v>
      </c>
      <c r="E12585">
        <v>2028</v>
      </c>
      <c r="F12585" s="3" t="str">
        <f t="shared" si="379"/>
        <v>RASpillBRILL2028</v>
      </c>
      <c r="G12585" s="9">
        <v>0.62972833816097395</v>
      </c>
      <c r="H12585" s="9">
        <v>0.54392485641763799</v>
      </c>
      <c r="I12585" s="9">
        <v>0.27424301744583301</v>
      </c>
      <c r="J12585" s="9">
        <v>2.1222373102197496</v>
      </c>
      <c r="K12585" s="9">
        <v>0.60986619135416598</v>
      </c>
      <c r="L12585" s="9">
        <v>0.22312790702284896</v>
      </c>
      <c r="M12585" s="9">
        <v>3.9610446832638799</v>
      </c>
      <c r="N12585" s="9">
        <v>7.6705745827861103</v>
      </c>
      <c r="O12585" s="9">
        <v>44.345806861021501</v>
      </c>
      <c r="P12585" s="9">
        <v>54.537556799286897</v>
      </c>
      <c r="Q12585" s="9">
        <v>1.7291587567211</v>
      </c>
      <c r="R12585" s="9">
        <v>2.4945131357708301</v>
      </c>
      <c r="S12585" s="9">
        <v>1.0002226148003901</v>
      </c>
      <c r="T12585" s="9">
        <v>1.7073599141375</v>
      </c>
    </row>
    <row r="12586" spans="1:20" x14ac:dyDescent="0.35">
      <c r="A12586">
        <f t="shared" si="380"/>
        <v>12586</v>
      </c>
      <c r="B12586" s="3" t="s">
        <v>1037</v>
      </c>
      <c r="C12586" s="3" t="s">
        <v>95</v>
      </c>
      <c r="D12586" s="3" t="s">
        <v>28</v>
      </c>
      <c r="E12586">
        <v>2029</v>
      </c>
      <c r="F12586" s="3" t="str">
        <f t="shared" si="379"/>
        <v>RASpillBRILL2029</v>
      </c>
      <c r="G12586" s="9">
        <v>0.46671865885147801</v>
      </c>
      <c r="H12586" s="9">
        <v>1.3468546582824801</v>
      </c>
      <c r="I12586" s="9">
        <v>1.93976982731875</v>
      </c>
      <c r="J12586" s="9">
        <v>9.0708859114811808</v>
      </c>
      <c r="K12586" s="9">
        <v>7.1017614549635404</v>
      </c>
      <c r="L12586" s="9">
        <v>6.0100288073084602</v>
      </c>
      <c r="M12586" s="9">
        <v>45.794610495277702</v>
      </c>
      <c r="N12586" s="9">
        <v>45.783190997638798</v>
      </c>
      <c r="O12586" s="9">
        <v>73.395784007691503</v>
      </c>
      <c r="P12586" s="9">
        <v>87.894357346770093</v>
      </c>
      <c r="Q12586" s="9">
        <v>67.357710816033901</v>
      </c>
      <c r="R12586" s="9">
        <v>20.9700119616341</v>
      </c>
      <c r="S12586" s="9">
        <v>5.1542478301197896</v>
      </c>
      <c r="T12586" s="9">
        <v>1.31475554827463</v>
      </c>
    </row>
    <row r="12587" spans="1:20" x14ac:dyDescent="0.35">
      <c r="A12587">
        <f t="shared" si="380"/>
        <v>12587</v>
      </c>
      <c r="B12587" s="3" t="s">
        <v>1037</v>
      </c>
      <c r="C12587" s="3" t="s">
        <v>77</v>
      </c>
      <c r="D12587" s="3" t="s">
        <v>28</v>
      </c>
      <c r="E12587">
        <v>2020</v>
      </c>
      <c r="F12587" s="3" t="str">
        <f t="shared" si="379"/>
        <v>RAGenBRILL2020</v>
      </c>
      <c r="G12587" s="9">
        <v>120.83210237096699</v>
      </c>
      <c r="H12587" s="9">
        <v>166.86566774027699</v>
      </c>
      <c r="I12587" s="9">
        <v>222.38946497222199</v>
      </c>
      <c r="J12587" s="9">
        <v>207.473989731182</v>
      </c>
      <c r="K12587" s="9">
        <v>194.22316337500001</v>
      </c>
      <c r="L12587" s="9">
        <v>224.19950309139699</v>
      </c>
      <c r="M12587" s="9">
        <v>211.163339333333</v>
      </c>
      <c r="N12587" s="9">
        <v>220.085123333333</v>
      </c>
      <c r="O12587" s="9">
        <v>255.17117298387001</v>
      </c>
      <c r="P12587" s="9">
        <v>242.26207912500001</v>
      </c>
      <c r="Q12587" s="9">
        <v>215.40322079301001</v>
      </c>
      <c r="R12587" s="9">
        <v>165.38690199999999</v>
      </c>
      <c r="S12587" s="9">
        <v>118.306705052083</v>
      </c>
      <c r="T12587" s="9">
        <v>128.79563629722199</v>
      </c>
    </row>
    <row r="12588" spans="1:20" x14ac:dyDescent="0.35">
      <c r="A12588">
        <f t="shared" si="380"/>
        <v>12588</v>
      </c>
      <c r="B12588" s="3" t="s">
        <v>1037</v>
      </c>
      <c r="C12588" s="3" t="s">
        <v>77</v>
      </c>
      <c r="D12588" s="3" t="s">
        <v>28</v>
      </c>
      <c r="E12588">
        <v>2021</v>
      </c>
      <c r="F12588" s="3" t="str">
        <f t="shared" si="379"/>
        <v>RAGenBRILL2021</v>
      </c>
      <c r="G12588" s="9">
        <v>168.953301240591</v>
      </c>
      <c r="H12588" s="9">
        <v>231.41449458333301</v>
      </c>
      <c r="I12588" s="9">
        <v>253.470981805555</v>
      </c>
      <c r="J12588" s="9">
        <v>232.465778212365</v>
      </c>
      <c r="K12588" s="9">
        <v>156.859004200892</v>
      </c>
      <c r="L12588" s="9">
        <v>136.876235755376</v>
      </c>
      <c r="M12588" s="9">
        <v>191.86481780555499</v>
      </c>
      <c r="N12588" s="9">
        <v>250.67513891944401</v>
      </c>
      <c r="O12588" s="9">
        <v>259.68949650537598</v>
      </c>
      <c r="P12588" s="9">
        <v>248.86364759722201</v>
      </c>
      <c r="Q12588" s="9">
        <v>223.254606370967</v>
      </c>
      <c r="R12588" s="9">
        <v>178.393378083333</v>
      </c>
      <c r="S12588" s="9">
        <v>153.32650234375001</v>
      </c>
      <c r="T12588" s="9">
        <v>107.264240638888</v>
      </c>
    </row>
    <row r="12589" spans="1:20" x14ac:dyDescent="0.35">
      <c r="A12589">
        <f t="shared" si="380"/>
        <v>12589</v>
      </c>
      <c r="B12589" s="3" t="s">
        <v>1037</v>
      </c>
      <c r="C12589" s="3" t="s">
        <v>77</v>
      </c>
      <c r="D12589" s="3" t="s">
        <v>28</v>
      </c>
      <c r="E12589">
        <v>2022</v>
      </c>
      <c r="F12589" s="3" t="str">
        <f t="shared" si="379"/>
        <v>RAGenBRILL2022</v>
      </c>
      <c r="G12589" s="9">
        <v>72.936728959677396</v>
      </c>
      <c r="H12589" s="9">
        <v>168.613004319444</v>
      </c>
      <c r="I12589" s="9">
        <v>215.89461031944401</v>
      </c>
      <c r="J12589" s="9">
        <v>167.86040823897801</v>
      </c>
      <c r="K12589" s="9">
        <v>161.39576608630901</v>
      </c>
      <c r="L12589" s="9">
        <v>148.96361045698899</v>
      </c>
      <c r="M12589" s="9">
        <v>144.963164083333</v>
      </c>
      <c r="N12589" s="9">
        <v>234.469499222222</v>
      </c>
      <c r="O12589" s="9">
        <v>247.743845430107</v>
      </c>
      <c r="P12589" s="9">
        <v>214.107943597222</v>
      </c>
      <c r="Q12589" s="9">
        <v>205.54407678172001</v>
      </c>
      <c r="R12589" s="9">
        <v>146.05339209166601</v>
      </c>
      <c r="S12589" s="9">
        <v>119.67871062499999</v>
      </c>
      <c r="T12589" s="9">
        <v>121.957721597222</v>
      </c>
    </row>
    <row r="12590" spans="1:20" x14ac:dyDescent="0.35">
      <c r="A12590">
        <f t="shared" si="380"/>
        <v>12590</v>
      </c>
      <c r="B12590" s="3" t="s">
        <v>1037</v>
      </c>
      <c r="C12590" s="3" t="s">
        <v>77</v>
      </c>
      <c r="D12590" s="3" t="s">
        <v>28</v>
      </c>
      <c r="E12590">
        <v>2023</v>
      </c>
      <c r="F12590" s="3" t="str">
        <f t="shared" si="379"/>
        <v>RAGenBRILL2023</v>
      </c>
      <c r="G12590" s="9">
        <v>81.283604892473093</v>
      </c>
      <c r="H12590" s="9">
        <v>169.63698054166599</v>
      </c>
      <c r="I12590" s="9">
        <v>200.70338930555499</v>
      </c>
      <c r="J12590" s="9">
        <v>150.49020898924701</v>
      </c>
      <c r="K12590" s="9">
        <v>138.381260357142</v>
      </c>
      <c r="L12590" s="9">
        <v>174.77637831989199</v>
      </c>
      <c r="M12590" s="9">
        <v>195.402122038888</v>
      </c>
      <c r="N12590" s="9">
        <v>249.128416666666</v>
      </c>
      <c r="O12590" s="9">
        <v>270.356232526881</v>
      </c>
      <c r="P12590" s="9">
        <v>251.000510819444</v>
      </c>
      <c r="Q12590" s="9">
        <v>202.88258431451601</v>
      </c>
      <c r="R12590" s="9">
        <v>114.683561166666</v>
      </c>
      <c r="S12590" s="9">
        <v>93.794567395833297</v>
      </c>
      <c r="T12590" s="9">
        <v>87.494253680555502</v>
      </c>
    </row>
    <row r="12591" spans="1:20" x14ac:dyDescent="0.35">
      <c r="A12591">
        <f t="shared" si="380"/>
        <v>12591</v>
      </c>
      <c r="B12591" s="3" t="s">
        <v>1037</v>
      </c>
      <c r="C12591" s="3" t="s">
        <v>77</v>
      </c>
      <c r="D12591" s="3" t="s">
        <v>28</v>
      </c>
      <c r="E12591">
        <v>2024</v>
      </c>
      <c r="F12591" s="3" t="str">
        <f t="shared" si="379"/>
        <v>RAGenBRILL2024</v>
      </c>
      <c r="G12591" s="9">
        <v>119.458907056451</v>
      </c>
      <c r="H12591" s="9">
        <v>169.00837126111099</v>
      </c>
      <c r="I12591" s="9">
        <v>202.50227281791601</v>
      </c>
      <c r="J12591" s="9">
        <v>206.49107984139701</v>
      </c>
      <c r="K12591" s="9">
        <v>134.386547559523</v>
      </c>
      <c r="L12591" s="9">
        <v>195.88118819892401</v>
      </c>
      <c r="M12591" s="9">
        <v>226.66037028055499</v>
      </c>
      <c r="N12591" s="9">
        <v>220.460128</v>
      </c>
      <c r="O12591" s="9">
        <v>254.74292553763399</v>
      </c>
      <c r="P12591" s="9">
        <v>252.86871873611099</v>
      </c>
      <c r="Q12591" s="9">
        <v>169.72461248655901</v>
      </c>
      <c r="R12591" s="9">
        <v>119.036447075</v>
      </c>
      <c r="S12591" s="9">
        <v>117.893539046874</v>
      </c>
      <c r="T12591" s="9">
        <v>74.508251445833295</v>
      </c>
    </row>
    <row r="12592" spans="1:20" x14ac:dyDescent="0.35">
      <c r="A12592">
        <f t="shared" si="380"/>
        <v>12592</v>
      </c>
      <c r="B12592" s="3" t="s">
        <v>1037</v>
      </c>
      <c r="C12592" s="3" t="s">
        <v>77</v>
      </c>
      <c r="D12592" s="3" t="s">
        <v>28</v>
      </c>
      <c r="E12592">
        <v>2025</v>
      </c>
      <c r="F12592" s="3" t="str">
        <f t="shared" si="379"/>
        <v>RAGenBRILL2025</v>
      </c>
      <c r="G12592" s="9">
        <v>88.491909069892401</v>
      </c>
      <c r="H12592" s="9">
        <v>98.641411958333293</v>
      </c>
      <c r="I12592" s="9">
        <v>163.50798218611101</v>
      </c>
      <c r="J12592" s="9">
        <v>102.355555626344</v>
      </c>
      <c r="K12592" s="9">
        <v>70.737730921577295</v>
      </c>
      <c r="L12592" s="9">
        <v>129.99997981618199</v>
      </c>
      <c r="M12592" s="9">
        <v>137.86066769166601</v>
      </c>
      <c r="N12592" s="9">
        <v>223.75023972222201</v>
      </c>
      <c r="O12592" s="9">
        <v>249.831410819892</v>
      </c>
      <c r="P12592" s="9">
        <v>241.328340208333</v>
      </c>
      <c r="Q12592" s="9">
        <v>172.77884606182701</v>
      </c>
      <c r="R12592" s="9">
        <v>113.183479697222</v>
      </c>
      <c r="S12592" s="9">
        <v>125.41091411458299</v>
      </c>
      <c r="T12592" s="9">
        <v>107.373994252777</v>
      </c>
    </row>
    <row r="12593" spans="1:20" x14ac:dyDescent="0.35">
      <c r="A12593">
        <f t="shared" si="380"/>
        <v>12593</v>
      </c>
      <c r="B12593" s="3" t="s">
        <v>1037</v>
      </c>
      <c r="C12593" s="3" t="s">
        <v>77</v>
      </c>
      <c r="D12593" s="3" t="s">
        <v>28</v>
      </c>
      <c r="E12593">
        <v>2026</v>
      </c>
      <c r="F12593" s="3" t="str">
        <f t="shared" si="379"/>
        <v>RAGenBRILL2026</v>
      </c>
      <c r="G12593" s="9">
        <v>110.308491142473</v>
      </c>
      <c r="H12593" s="9">
        <v>115.104558202777</v>
      </c>
      <c r="I12593" s="9">
        <v>216.97995241388799</v>
      </c>
      <c r="J12593" s="9">
        <v>166.67772047042999</v>
      </c>
      <c r="K12593" s="9">
        <v>232.79960235416601</v>
      </c>
      <c r="L12593" s="9">
        <v>132.92637356182701</v>
      </c>
      <c r="M12593" s="9">
        <v>72.932195666666601</v>
      </c>
      <c r="N12593" s="9">
        <v>117.070840569444</v>
      </c>
      <c r="O12593" s="9">
        <v>106.16653326612899</v>
      </c>
      <c r="P12593" s="9">
        <v>198.722181888888</v>
      </c>
      <c r="Q12593" s="9">
        <v>187.61626735215</v>
      </c>
      <c r="R12593" s="9">
        <v>143.37705824444399</v>
      </c>
      <c r="S12593" s="9">
        <v>156.488648984375</v>
      </c>
      <c r="T12593" s="9">
        <v>104.460169555555</v>
      </c>
    </row>
    <row r="12594" spans="1:20" x14ac:dyDescent="0.35">
      <c r="A12594">
        <f t="shared" si="380"/>
        <v>12594</v>
      </c>
      <c r="B12594" s="3" t="s">
        <v>1037</v>
      </c>
      <c r="C12594" s="3" t="s">
        <v>77</v>
      </c>
      <c r="D12594" s="3" t="s">
        <v>28</v>
      </c>
      <c r="E12594">
        <v>2027</v>
      </c>
      <c r="F12594" s="3" t="str">
        <f t="shared" si="379"/>
        <v>RAGenBRILL2027</v>
      </c>
      <c r="G12594" s="9">
        <v>79.899760739247299</v>
      </c>
      <c r="H12594" s="9">
        <v>145.85253016666601</v>
      </c>
      <c r="I12594" s="9">
        <v>239.918306902777</v>
      </c>
      <c r="J12594" s="9">
        <v>223.506924193548</v>
      </c>
      <c r="K12594" s="9">
        <v>236.74971245535701</v>
      </c>
      <c r="L12594" s="9">
        <v>172.17464588709601</v>
      </c>
      <c r="M12594" s="9">
        <v>96.878289988888895</v>
      </c>
      <c r="N12594" s="9">
        <v>110.185548777777</v>
      </c>
      <c r="O12594" s="9">
        <v>103.04852807795599</v>
      </c>
      <c r="P12594" s="9">
        <v>99.802783087500003</v>
      </c>
      <c r="Q12594" s="9">
        <v>198.228325739247</v>
      </c>
      <c r="R12594" s="9">
        <v>261.35016055555502</v>
      </c>
      <c r="S12594" s="9">
        <v>207.95000554687499</v>
      </c>
      <c r="T12594" s="9">
        <v>179.98547163194399</v>
      </c>
    </row>
    <row r="12595" spans="1:20" x14ac:dyDescent="0.35">
      <c r="A12595">
        <f t="shared" si="380"/>
        <v>12595</v>
      </c>
      <c r="B12595" s="3" t="s">
        <v>1037</v>
      </c>
      <c r="C12595" s="3" t="s">
        <v>77</v>
      </c>
      <c r="D12595" s="3" t="s">
        <v>28</v>
      </c>
      <c r="E12595">
        <v>2028</v>
      </c>
      <c r="F12595" s="3" t="str">
        <f t="shared" si="379"/>
        <v>RAGenBRILL2028</v>
      </c>
      <c r="G12595" s="9">
        <v>115.71775940860201</v>
      </c>
      <c r="H12595" s="9">
        <v>203.08424908333299</v>
      </c>
      <c r="I12595" s="9">
        <v>189.47698377777701</v>
      </c>
      <c r="J12595" s="9">
        <v>212.37234270161201</v>
      </c>
      <c r="K12595" s="9">
        <v>168.88268227083299</v>
      </c>
      <c r="L12595" s="9">
        <v>222.75875288306401</v>
      </c>
      <c r="M12595" s="9">
        <v>207.02464388888799</v>
      </c>
      <c r="N12595" s="9">
        <v>144.15077910833301</v>
      </c>
      <c r="O12595" s="9">
        <v>111.412941036021</v>
      </c>
      <c r="P12595" s="9">
        <v>154.19079952361099</v>
      </c>
      <c r="Q12595" s="9">
        <v>204.420251760752</v>
      </c>
      <c r="R12595" s="9">
        <v>171.72610449999999</v>
      </c>
      <c r="S12595" s="9">
        <v>118.442108054687</v>
      </c>
      <c r="T12595" s="9">
        <v>98.769781679166599</v>
      </c>
    </row>
    <row r="12596" spans="1:20" x14ac:dyDescent="0.35">
      <c r="A12596">
        <f t="shared" si="380"/>
        <v>12596</v>
      </c>
      <c r="B12596" s="3" t="s">
        <v>1037</v>
      </c>
      <c r="C12596" s="3" t="s">
        <v>77</v>
      </c>
      <c r="D12596" s="3" t="s">
        <v>28</v>
      </c>
      <c r="E12596">
        <v>2029</v>
      </c>
      <c r="F12596" s="3" t="str">
        <f t="shared" si="379"/>
        <v>RAGenBRILL2029</v>
      </c>
      <c r="G12596" s="9">
        <v>84.497323794892395</v>
      </c>
      <c r="H12596" s="9">
        <v>184.75030351805501</v>
      </c>
      <c r="I12596" s="9">
        <v>204.289148836111</v>
      </c>
      <c r="J12596" s="9">
        <v>229.287100094408</v>
      </c>
      <c r="K12596" s="9">
        <v>214.456527380952</v>
      </c>
      <c r="L12596" s="9">
        <v>92.456583346774096</v>
      </c>
      <c r="M12596" s="9">
        <v>89.3497899416666</v>
      </c>
      <c r="N12596" s="9">
        <v>81.455341388888897</v>
      </c>
      <c r="O12596" s="9">
        <v>90.446418370967706</v>
      </c>
      <c r="P12596" s="9">
        <v>122.285494204166</v>
      </c>
      <c r="Q12596" s="9">
        <v>187.98935879166601</v>
      </c>
      <c r="R12596" s="9">
        <v>249.10172694444401</v>
      </c>
      <c r="S12596" s="9">
        <v>247.42265981770799</v>
      </c>
      <c r="T12596" s="9">
        <v>185.180760652777</v>
      </c>
    </row>
    <row r="12597" spans="1:20" x14ac:dyDescent="0.35">
      <c r="A12597">
        <f t="shared" si="380"/>
        <v>12597</v>
      </c>
      <c r="B12597" s="3" t="s">
        <v>1037</v>
      </c>
      <c r="C12597" s="3" t="s">
        <v>75</v>
      </c>
      <c r="D12597" s="3" t="s">
        <v>55</v>
      </c>
      <c r="E12597">
        <v>2020</v>
      </c>
      <c r="F12597" s="3" t="str">
        <f t="shared" ref="F12597:F12660" si="381">_xlfn.CONCAT(B12597,C12597,D12597,E12597)</f>
        <v>RAElevBRNLEE2020</v>
      </c>
      <c r="G12597" s="9">
        <v>2051.5158136800001</v>
      </c>
      <c r="H12597" s="9">
        <v>2062.9331368799999</v>
      </c>
      <c r="I12597" s="9">
        <v>2062.7658140399999</v>
      </c>
      <c r="J12597" s="9">
        <v>2068.3596462400001</v>
      </c>
      <c r="K12597" s="9">
        <v>2074.6654207199999</v>
      </c>
      <c r="L12597" s="9">
        <v>2055.1083334800001</v>
      </c>
      <c r="M12597" s="9">
        <v>2066.3878614</v>
      </c>
      <c r="N12597" s="9">
        <v>2070.0033470799999</v>
      </c>
      <c r="O12597" s="9">
        <v>2074.3438983999999</v>
      </c>
      <c r="P12597" s="9">
        <v>2075.8366805999999</v>
      </c>
      <c r="Q12597" s="9">
        <v>2061.9652890799998</v>
      </c>
      <c r="R12597" s="9">
        <v>2056.4239503200001</v>
      </c>
      <c r="S12597" s="9">
        <v>2053.3366798799998</v>
      </c>
      <c r="T12597" s="9">
        <v>2046.7979657599999</v>
      </c>
    </row>
    <row r="12598" spans="1:20" x14ac:dyDescent="0.35">
      <c r="A12598">
        <f t="shared" si="380"/>
        <v>12598</v>
      </c>
      <c r="B12598" s="3" t="s">
        <v>1037</v>
      </c>
      <c r="C12598" s="3" t="s">
        <v>75</v>
      </c>
      <c r="D12598" s="3" t="s">
        <v>55</v>
      </c>
      <c r="E12598">
        <v>2021</v>
      </c>
      <c r="F12598" s="3" t="str">
        <f t="shared" si="381"/>
        <v>RAElevBRNLEE2021</v>
      </c>
      <c r="G12598" s="9">
        <v>2050.60045932</v>
      </c>
      <c r="H12598" s="9">
        <v>2067.4410110399999</v>
      </c>
      <c r="I12598" s="9">
        <v>2069.2618772400001</v>
      </c>
      <c r="J12598" s="9">
        <v>2063.0217195599998</v>
      </c>
      <c r="K12598" s="9">
        <v>2044.0683068799999</v>
      </c>
      <c r="L12598" s="9">
        <v>2044.3078082</v>
      </c>
      <c r="M12598" s="9">
        <v>2055.8760500399999</v>
      </c>
      <c r="N12598" s="9">
        <v>2075.92854412</v>
      </c>
      <c r="O12598" s="9">
        <v>2074.2192264800001</v>
      </c>
      <c r="P12598" s="9">
        <v>2076.52237616</v>
      </c>
      <c r="Q12598" s="9">
        <v>2058.33996088</v>
      </c>
      <c r="R12598" s="9">
        <v>2055.01646996</v>
      </c>
      <c r="S12598" s="9">
        <v>2050.94822836</v>
      </c>
      <c r="T12598" s="9">
        <v>2046.7979657599999</v>
      </c>
    </row>
    <row r="12599" spans="1:20" x14ac:dyDescent="0.35">
      <c r="A12599">
        <f t="shared" si="380"/>
        <v>12599</v>
      </c>
      <c r="B12599" s="3" t="s">
        <v>1037</v>
      </c>
      <c r="C12599" s="3" t="s">
        <v>75</v>
      </c>
      <c r="D12599" s="3" t="s">
        <v>55</v>
      </c>
      <c r="E12599">
        <v>2022</v>
      </c>
      <c r="F12599" s="3" t="str">
        <f t="shared" si="381"/>
        <v>RAElevBRNLEE2022</v>
      </c>
      <c r="G12599" s="9">
        <v>2051.8668635600002</v>
      </c>
      <c r="H12599" s="9">
        <v>2072.3064967599998</v>
      </c>
      <c r="I12599" s="9">
        <v>2069.4620084799999</v>
      </c>
      <c r="J12599" s="9">
        <v>2062.28024972</v>
      </c>
      <c r="K12599" s="9">
        <v>2045.029593</v>
      </c>
      <c r="L12599" s="9">
        <v>2031.34849019999</v>
      </c>
      <c r="M12599" s="9">
        <v>2030.93510436</v>
      </c>
      <c r="N12599" s="9">
        <v>2032.43772907999</v>
      </c>
      <c r="O12599" s="9">
        <v>2068.8255255199902</v>
      </c>
      <c r="P12599" s="9">
        <v>2075.5643708799998</v>
      </c>
      <c r="Q12599" s="9">
        <v>2061.1417982399998</v>
      </c>
      <c r="R12599" s="9">
        <v>2057.9593834399998</v>
      </c>
      <c r="S12599" s="9">
        <v>2051.6404855999999</v>
      </c>
      <c r="T12599" s="9">
        <v>2046.7979657599999</v>
      </c>
    </row>
    <row r="12600" spans="1:20" x14ac:dyDescent="0.35">
      <c r="A12600">
        <f t="shared" si="380"/>
        <v>12600</v>
      </c>
      <c r="B12600" s="3" t="s">
        <v>1037</v>
      </c>
      <c r="C12600" s="3" t="s">
        <v>75</v>
      </c>
      <c r="D12600" s="3" t="s">
        <v>55</v>
      </c>
      <c r="E12600">
        <v>2023</v>
      </c>
      <c r="F12600" s="3" t="str">
        <f t="shared" si="381"/>
        <v>RAElevBRNLEE2023</v>
      </c>
      <c r="G12600" s="9">
        <v>2050.4134514399998</v>
      </c>
      <c r="H12600" s="9">
        <v>2061.15820244</v>
      </c>
      <c r="I12600" s="9">
        <v>2061.7487536399999</v>
      </c>
      <c r="J12600" s="9">
        <v>2064.8655516399999</v>
      </c>
      <c r="K12600" s="9">
        <v>2048.2645012399998</v>
      </c>
      <c r="L12600" s="9">
        <v>2042.5033461999999</v>
      </c>
      <c r="M12600" s="9">
        <v>2043.8320864</v>
      </c>
      <c r="N12600" s="9">
        <v>2049.94429132</v>
      </c>
      <c r="O12600" s="9">
        <v>2067.6706698399998</v>
      </c>
      <c r="P12600" s="9">
        <v>2075.74809792</v>
      </c>
      <c r="Q12600" s="9">
        <v>2062.6312996000001</v>
      </c>
      <c r="R12600" s="9">
        <v>2054.0551838400002</v>
      </c>
      <c r="S12600" s="9">
        <v>2052.3688320800002</v>
      </c>
      <c r="T12600" s="9">
        <v>2046.7979657599999</v>
      </c>
    </row>
    <row r="12601" spans="1:20" x14ac:dyDescent="0.35">
      <c r="A12601">
        <f t="shared" si="380"/>
        <v>12601</v>
      </c>
      <c r="B12601" s="3" t="s">
        <v>1037</v>
      </c>
      <c r="C12601" s="3" t="s">
        <v>75</v>
      </c>
      <c r="D12601" s="3" t="s">
        <v>55</v>
      </c>
      <c r="E12601">
        <v>2024</v>
      </c>
      <c r="F12601" s="3" t="str">
        <f t="shared" si="381"/>
        <v>RAElevBRNLEE2024</v>
      </c>
      <c r="G12601" s="9">
        <v>2051.4272310000001</v>
      </c>
      <c r="H12601" s="9">
        <v>2072.4377303599999</v>
      </c>
      <c r="I12601" s="9">
        <v>2069.5571528400001</v>
      </c>
      <c r="J12601" s="9">
        <v>2064.0256565999998</v>
      </c>
      <c r="K12601" s="9">
        <v>2060.7185698799999</v>
      </c>
      <c r="L12601" s="9">
        <v>2050.4725065600001</v>
      </c>
      <c r="M12601" s="9">
        <v>2064.9541343199999</v>
      </c>
      <c r="N12601" s="9">
        <v>2072.7854993999999</v>
      </c>
      <c r="O12601" s="9">
        <v>2070.8104337199902</v>
      </c>
      <c r="P12601" s="9">
        <v>2074.12736296</v>
      </c>
      <c r="Q12601" s="9">
        <v>2061.2467851199999</v>
      </c>
      <c r="R12601" s="9">
        <v>2055.4692258799901</v>
      </c>
      <c r="S12601" s="9">
        <v>2052.6378609600001</v>
      </c>
      <c r="T12601" s="9">
        <v>2046.7979657599999</v>
      </c>
    </row>
    <row r="12602" spans="1:20" x14ac:dyDescent="0.35">
      <c r="A12602">
        <f t="shared" si="380"/>
        <v>12602</v>
      </c>
      <c r="B12602" s="3" t="s">
        <v>1037</v>
      </c>
      <c r="C12602" s="3" t="s">
        <v>75</v>
      </c>
      <c r="D12602" s="3" t="s">
        <v>55</v>
      </c>
      <c r="E12602">
        <v>2025</v>
      </c>
      <c r="F12602" s="3" t="str">
        <f t="shared" si="381"/>
        <v>RAElevBRNLEE2025</v>
      </c>
      <c r="G12602" s="9">
        <v>2049.5604330400001</v>
      </c>
      <c r="H12602" s="9">
        <v>2051.9620079199999</v>
      </c>
      <c r="I12602" s="9">
        <v>2048.0742125199999</v>
      </c>
      <c r="J12602" s="9">
        <v>2042.0702753200001</v>
      </c>
      <c r="K12602" s="9">
        <v>2041.830774</v>
      </c>
      <c r="L12602" s="9">
        <v>2040.77434352</v>
      </c>
      <c r="M12602" s="9">
        <v>2056.76843852</v>
      </c>
      <c r="N12602" s="9">
        <v>2065.9515096800001</v>
      </c>
      <c r="O12602" s="9">
        <v>2070.0033470799999</v>
      </c>
      <c r="P12602" s="9">
        <v>2075.50531576</v>
      </c>
      <c r="Q12602" s="9">
        <v>2063.8091211599999</v>
      </c>
      <c r="R12602" s="9">
        <v>2058.5236879200002</v>
      </c>
      <c r="S12602" s="9">
        <v>2050.6398294000001</v>
      </c>
      <c r="T12602" s="9">
        <v>2046.7979657599999</v>
      </c>
    </row>
    <row r="12603" spans="1:20" x14ac:dyDescent="0.35">
      <c r="A12603">
        <f t="shared" si="380"/>
        <v>12603</v>
      </c>
      <c r="B12603" s="3" t="s">
        <v>1037</v>
      </c>
      <c r="C12603" s="3" t="s">
        <v>75</v>
      </c>
      <c r="D12603" s="3" t="s">
        <v>55</v>
      </c>
      <c r="E12603">
        <v>2026</v>
      </c>
      <c r="F12603" s="3" t="str">
        <f t="shared" si="381"/>
        <v>RAElevBRNLEE2026</v>
      </c>
      <c r="G12603" s="9">
        <v>2051.4436351999998</v>
      </c>
      <c r="H12603" s="9">
        <v>2073.8484915600002</v>
      </c>
      <c r="I12603" s="9">
        <v>2069.7441607199999</v>
      </c>
      <c r="J12603" s="9">
        <v>2073.43182488</v>
      </c>
      <c r="K12603" s="9">
        <v>2042.6969157599999</v>
      </c>
      <c r="L12603" s="9">
        <v>2000.77762308</v>
      </c>
      <c r="M12603" s="9">
        <v>1999.7244734399901</v>
      </c>
      <c r="N12603" s="9">
        <v>1996.9324786</v>
      </c>
      <c r="O12603" s="9">
        <v>2059.4160763999998</v>
      </c>
      <c r="P12603" s="9">
        <v>2075.5545283599999</v>
      </c>
      <c r="Q12603" s="9">
        <v>2062.28024972</v>
      </c>
      <c r="R12603" s="9">
        <v>2058.4613519599998</v>
      </c>
      <c r="S12603" s="9">
        <v>2050.7710630000001</v>
      </c>
      <c r="T12603" s="9">
        <v>2046.7979657599999</v>
      </c>
    </row>
    <row r="12604" spans="1:20" x14ac:dyDescent="0.35">
      <c r="A12604">
        <f t="shared" si="380"/>
        <v>12604</v>
      </c>
      <c r="B12604" s="3" t="s">
        <v>1037</v>
      </c>
      <c r="C12604" s="3" t="s">
        <v>75</v>
      </c>
      <c r="D12604" s="3" t="s">
        <v>55</v>
      </c>
      <c r="E12604">
        <v>2027</v>
      </c>
      <c r="F12604" s="3" t="str">
        <f t="shared" si="381"/>
        <v>RAElevBRNLEE2027</v>
      </c>
      <c r="G12604" s="9">
        <v>2052.9003281599998</v>
      </c>
      <c r="H12604" s="9">
        <v>2071.8406174799902</v>
      </c>
      <c r="I12604" s="9">
        <v>2070.8235570799998</v>
      </c>
      <c r="J12604" s="9">
        <v>2066.6109585200002</v>
      </c>
      <c r="K12604" s="9">
        <v>2041.75203384</v>
      </c>
      <c r="L12604" s="9">
        <v>2016.5420592800001</v>
      </c>
      <c r="M12604" s="9">
        <v>2000.6135810799999</v>
      </c>
      <c r="N12604" s="9">
        <v>1995.63326596</v>
      </c>
      <c r="O12604" s="9">
        <v>2048.0545274799902</v>
      </c>
      <c r="P12604" s="9">
        <v>2070.3609586399998</v>
      </c>
      <c r="Q12604" s="9">
        <v>2063.5893048799999</v>
      </c>
      <c r="R12604" s="9">
        <v>2054.0289371200001</v>
      </c>
      <c r="S12604" s="9">
        <v>2050.85636484</v>
      </c>
      <c r="T12604" s="9">
        <v>2046.7979657599999</v>
      </c>
    </row>
    <row r="12605" spans="1:20" x14ac:dyDescent="0.35">
      <c r="A12605">
        <f t="shared" si="380"/>
        <v>12605</v>
      </c>
      <c r="B12605" s="3" t="s">
        <v>1037</v>
      </c>
      <c r="C12605" s="3" t="s">
        <v>75</v>
      </c>
      <c r="D12605" s="3" t="s">
        <v>55</v>
      </c>
      <c r="E12605">
        <v>2028</v>
      </c>
      <c r="F12605" s="3" t="str">
        <f t="shared" si="381"/>
        <v>RAElevBRNLEE2028</v>
      </c>
      <c r="G12605" s="9">
        <v>2050.7612204799998</v>
      </c>
      <c r="H12605" s="9">
        <v>2072.7920610800002</v>
      </c>
      <c r="I12605" s="9">
        <v>2069.51778276</v>
      </c>
      <c r="J12605" s="9">
        <v>2067.09652284</v>
      </c>
      <c r="K12605" s="9">
        <v>2044.5768370799999</v>
      </c>
      <c r="L12605" s="9">
        <v>2021.1385161200001</v>
      </c>
      <c r="M12605" s="9">
        <v>2026.3550517199999</v>
      </c>
      <c r="N12605" s="9">
        <v>2023.24809624</v>
      </c>
      <c r="O12605" s="9">
        <v>2063.3301185199998</v>
      </c>
      <c r="P12605" s="9">
        <v>2073.0315624</v>
      </c>
      <c r="Q12605" s="9">
        <v>2062.9068901599999</v>
      </c>
      <c r="R12605" s="9">
        <v>2058.0906170399999</v>
      </c>
      <c r="S12605" s="9">
        <v>2052.8708006000002</v>
      </c>
      <c r="T12605" s="9">
        <v>2046.7979657599999</v>
      </c>
    </row>
    <row r="12606" spans="1:20" x14ac:dyDescent="0.35">
      <c r="A12606">
        <f t="shared" si="380"/>
        <v>12606</v>
      </c>
      <c r="B12606" s="3" t="s">
        <v>1037</v>
      </c>
      <c r="C12606" s="3" t="s">
        <v>75</v>
      </c>
      <c r="D12606" s="3" t="s">
        <v>55</v>
      </c>
      <c r="E12606">
        <v>2029</v>
      </c>
      <c r="F12606" s="3" t="str">
        <f t="shared" si="381"/>
        <v>RAElevBRNLEE2029</v>
      </c>
      <c r="G12606" s="9">
        <v>2052.2277559600002</v>
      </c>
      <c r="H12606" s="9">
        <v>2070.7579402800002</v>
      </c>
      <c r="I12606" s="9">
        <v>2069.4357617599999</v>
      </c>
      <c r="J12606" s="9">
        <v>2061.72578776</v>
      </c>
      <c r="K12606" s="9">
        <v>2033.8058393599999</v>
      </c>
      <c r="L12606" s="9">
        <v>1990.59061488</v>
      </c>
      <c r="M12606" s="9">
        <v>1993.3104312400001</v>
      </c>
      <c r="N12606" s="9">
        <v>1985.09192704</v>
      </c>
      <c r="O12606" s="9">
        <v>2057.5591209600002</v>
      </c>
      <c r="P12606" s="9">
        <v>2076.9849746</v>
      </c>
      <c r="Q12606" s="9">
        <v>2061.7028218800001</v>
      </c>
      <c r="R12606" s="9">
        <v>2057.9495409199999</v>
      </c>
      <c r="S12606" s="9">
        <v>2051.6503281199998</v>
      </c>
      <c r="T12606" s="9">
        <v>2046.7979657599999</v>
      </c>
    </row>
    <row r="12607" spans="1:20" x14ac:dyDescent="0.35">
      <c r="A12607">
        <f t="shared" si="380"/>
        <v>12607</v>
      </c>
      <c r="B12607" s="3" t="s">
        <v>1037</v>
      </c>
      <c r="C12607" s="3" t="s">
        <v>86</v>
      </c>
      <c r="D12607" s="3" t="s">
        <v>55</v>
      </c>
      <c r="E12607">
        <v>2020</v>
      </c>
      <c r="F12607" s="3" t="str">
        <f t="shared" si="381"/>
        <v>RAQOutBRNLEE2020</v>
      </c>
      <c r="G12607" s="9">
        <v>9.8863185003408596</v>
      </c>
      <c r="H12607" s="9">
        <v>7.8797603067414501</v>
      </c>
      <c r="I12607" s="9">
        <v>9.2049453006029101</v>
      </c>
      <c r="J12607" s="9">
        <v>17.9848020505877</v>
      </c>
      <c r="K12607" s="9">
        <v>15.662313106895301</v>
      </c>
      <c r="L12607" s="9">
        <v>23.5180005514515</v>
      </c>
      <c r="M12607" s="9">
        <v>10.0618309650249</v>
      </c>
      <c r="N12607" s="9">
        <v>10.137188230925</v>
      </c>
      <c r="O12607" s="9">
        <v>9.2544877373393799</v>
      </c>
      <c r="P12607" s="9">
        <v>7.3630099023672901</v>
      </c>
      <c r="Q12607" s="9">
        <v>9.1708193681397798</v>
      </c>
      <c r="R12607" s="9">
        <v>9.7006350014291591</v>
      </c>
      <c r="S12607" s="9">
        <v>7.6209648604687503</v>
      </c>
      <c r="T12607" s="9">
        <v>9.5033242449298605</v>
      </c>
    </row>
    <row r="12608" spans="1:20" x14ac:dyDescent="0.35">
      <c r="A12608">
        <f t="shared" si="380"/>
        <v>12608</v>
      </c>
      <c r="B12608" s="3" t="s">
        <v>1037</v>
      </c>
      <c r="C12608" s="3" t="s">
        <v>86</v>
      </c>
      <c r="D12608" s="3" t="s">
        <v>55</v>
      </c>
      <c r="E12608">
        <v>2021</v>
      </c>
      <c r="F12608" s="3" t="str">
        <f t="shared" si="381"/>
        <v>RAQOutBRNLEE2021</v>
      </c>
      <c r="G12608" s="9">
        <v>7.5447648282002602</v>
      </c>
      <c r="H12608" s="9">
        <v>8.4676196094923597</v>
      </c>
      <c r="I12608" s="9">
        <v>10.890511460717601</v>
      </c>
      <c r="J12608" s="9">
        <v>12.6593921866633</v>
      </c>
      <c r="K12608" s="9">
        <v>15.574852621080201</v>
      </c>
      <c r="L12608" s="9">
        <v>16.3887887175927</v>
      </c>
      <c r="M12608" s="9">
        <v>8.4459372638472203</v>
      </c>
      <c r="N12608" s="9">
        <v>10.829649341874999</v>
      </c>
      <c r="O12608" s="9">
        <v>16.5429835692239</v>
      </c>
      <c r="P12608" s="9">
        <v>8.8626168397569405</v>
      </c>
      <c r="Q12608" s="9">
        <v>12.961343904668599</v>
      </c>
      <c r="R12608" s="9">
        <v>10.7799953531861</v>
      </c>
      <c r="S12608" s="9">
        <v>14.136680212447899</v>
      </c>
      <c r="T12608" s="9">
        <v>10.7698198803756</v>
      </c>
    </row>
    <row r="12609" spans="1:20" x14ac:dyDescent="0.35">
      <c r="A12609">
        <f t="shared" si="380"/>
        <v>12609</v>
      </c>
      <c r="B12609" s="3" t="s">
        <v>1037</v>
      </c>
      <c r="C12609" s="3" t="s">
        <v>86</v>
      </c>
      <c r="D12609" s="3" t="s">
        <v>55</v>
      </c>
      <c r="E12609">
        <v>2022</v>
      </c>
      <c r="F12609" s="3" t="str">
        <f t="shared" si="381"/>
        <v>RAQOutBRNLEE2022</v>
      </c>
      <c r="G12609" s="9">
        <v>8.2620014137829294</v>
      </c>
      <c r="H12609" s="9">
        <v>8.4642261666180492</v>
      </c>
      <c r="I12609" s="9">
        <v>14.555733790184</v>
      </c>
      <c r="J12609" s="9">
        <v>21.196867686688101</v>
      </c>
      <c r="K12609" s="9">
        <v>26.565716254805299</v>
      </c>
      <c r="L12609" s="9">
        <v>29.472409037484699</v>
      </c>
      <c r="M12609" s="9">
        <v>28.5798790382281</v>
      </c>
      <c r="N12609" s="9">
        <v>39.078370275456898</v>
      </c>
      <c r="O12609" s="9">
        <v>33.423227734237202</v>
      </c>
      <c r="P12609" s="9">
        <v>10.8734021867065</v>
      </c>
      <c r="Q12609" s="9">
        <v>13.7353464231252</v>
      </c>
      <c r="R12609" s="9">
        <v>12.060981557148599</v>
      </c>
      <c r="S12609" s="9">
        <v>12.850958436203101</v>
      </c>
      <c r="T12609" s="9">
        <v>11.4433021756958</v>
      </c>
    </row>
    <row r="12610" spans="1:20" x14ac:dyDescent="0.35">
      <c r="A12610">
        <f t="shared" si="380"/>
        <v>12610</v>
      </c>
      <c r="B12610" s="3" t="s">
        <v>1037</v>
      </c>
      <c r="C12610" s="3" t="s">
        <v>86</v>
      </c>
      <c r="D12610" s="3" t="s">
        <v>55</v>
      </c>
      <c r="E12610">
        <v>2023</v>
      </c>
      <c r="F12610" s="3" t="str">
        <f t="shared" si="381"/>
        <v>RAQOutBRNLEE2023</v>
      </c>
      <c r="G12610" s="9">
        <v>9.8179121900087303</v>
      </c>
      <c r="H12610" s="9">
        <v>8.4532167644166591</v>
      </c>
      <c r="I12610" s="9">
        <v>8.8055819081611109</v>
      </c>
      <c r="J12610" s="9">
        <v>11.6503009019993</v>
      </c>
      <c r="K12610" s="9">
        <v>21.061948790552002</v>
      </c>
      <c r="L12610" s="9">
        <v>22.756184960724799</v>
      </c>
      <c r="M12610" s="9">
        <v>24.209095688232701</v>
      </c>
      <c r="N12610" s="9">
        <v>47.851955704738799</v>
      </c>
      <c r="O12610" s="9">
        <v>19.496065255176202</v>
      </c>
      <c r="P12610" s="9">
        <v>8.9067312547636099</v>
      </c>
      <c r="Q12610" s="9">
        <v>12.760809164623099</v>
      </c>
      <c r="R12610" s="9">
        <v>14.569811933454099</v>
      </c>
      <c r="S12610" s="9">
        <v>11.5318999713111</v>
      </c>
      <c r="T12610" s="9">
        <v>13.005234159579798</v>
      </c>
    </row>
    <row r="12611" spans="1:20" x14ac:dyDescent="0.35">
      <c r="A12611">
        <f t="shared" ref="A12611:A12674" si="382">A12610+1</f>
        <v>12611</v>
      </c>
      <c r="B12611" s="3" t="s">
        <v>1037</v>
      </c>
      <c r="C12611" s="3" t="s">
        <v>86</v>
      </c>
      <c r="D12611" s="3" t="s">
        <v>55</v>
      </c>
      <c r="E12611">
        <v>2024</v>
      </c>
      <c r="F12611" s="3" t="str">
        <f t="shared" si="381"/>
        <v>RAQOutBRNLEE2024</v>
      </c>
      <c r="G12611" s="9">
        <v>10.4229099709608</v>
      </c>
      <c r="H12611" s="9">
        <v>8.8571743203272693</v>
      </c>
      <c r="I12611" s="9">
        <v>14.0743354224161</v>
      </c>
      <c r="J12611" s="9">
        <v>19.8639922743852</v>
      </c>
      <c r="K12611" s="9">
        <v>19.9155996125406</v>
      </c>
      <c r="L12611" s="9">
        <v>28.820645549953898</v>
      </c>
      <c r="M12611" s="9">
        <v>16.332669448569401</v>
      </c>
      <c r="N12611" s="9">
        <v>29.066922632250499</v>
      </c>
      <c r="O12611" s="9">
        <v>7.8966605561675998</v>
      </c>
      <c r="P12611" s="9">
        <v>6.7983321778613801</v>
      </c>
      <c r="Q12611" s="9">
        <v>10.589081577779501</v>
      </c>
      <c r="R12611" s="9">
        <v>11.830014247002698</v>
      </c>
      <c r="S12611" s="9">
        <v>9.8546545022187484</v>
      </c>
      <c r="T12611" s="9">
        <v>9.52401477860972</v>
      </c>
    </row>
    <row r="12612" spans="1:20" x14ac:dyDescent="0.35">
      <c r="A12612">
        <f t="shared" si="382"/>
        <v>12612</v>
      </c>
      <c r="B12612" s="3" t="s">
        <v>1037</v>
      </c>
      <c r="C12612" s="3" t="s">
        <v>86</v>
      </c>
      <c r="D12612" s="3" t="s">
        <v>55</v>
      </c>
      <c r="E12612">
        <v>2025</v>
      </c>
      <c r="F12612" s="3" t="str">
        <f t="shared" si="381"/>
        <v>RAQOutBRNLEE2025</v>
      </c>
      <c r="G12612" s="9">
        <v>7.5289810927352097</v>
      </c>
      <c r="H12612" s="9">
        <v>8.4986715494576295</v>
      </c>
      <c r="I12612" s="9">
        <v>8.2166741123794402</v>
      </c>
      <c r="J12612" s="9">
        <v>9.3101764972096692</v>
      </c>
      <c r="K12612" s="9">
        <v>9.8511374235614504</v>
      </c>
      <c r="L12612" s="9">
        <v>26.5947022165725</v>
      </c>
      <c r="M12612" s="9">
        <v>11.033303180517899</v>
      </c>
      <c r="N12612" s="9">
        <v>34.506424426656302</v>
      </c>
      <c r="O12612" s="9">
        <v>30.770140992518801</v>
      </c>
      <c r="P12612" s="9">
        <v>26.3503755634957</v>
      </c>
      <c r="Q12612" s="9">
        <v>12.2001066280625</v>
      </c>
      <c r="R12612" s="9">
        <v>11.7495081718194</v>
      </c>
      <c r="S12612" s="9">
        <v>18.287036602998601</v>
      </c>
      <c r="T12612" s="9">
        <v>13.6353341404437</v>
      </c>
    </row>
    <row r="12613" spans="1:20" x14ac:dyDescent="0.35">
      <c r="A12613">
        <f t="shared" si="382"/>
        <v>12613</v>
      </c>
      <c r="B12613" s="3" t="s">
        <v>1037</v>
      </c>
      <c r="C12613" s="3" t="s">
        <v>86</v>
      </c>
      <c r="D12613" s="3" t="s">
        <v>55</v>
      </c>
      <c r="E12613">
        <v>2026</v>
      </c>
      <c r="F12613" s="3" t="str">
        <f t="shared" si="381"/>
        <v>RAQOutBRNLEE2026</v>
      </c>
      <c r="G12613" s="9">
        <v>12.969241069651201</v>
      </c>
      <c r="H12613" s="9">
        <v>12.3756728845166</v>
      </c>
      <c r="I12613" s="9">
        <v>16.526382456826401</v>
      </c>
      <c r="J12613" s="9">
        <v>39.855435685065103</v>
      </c>
      <c r="K12613" s="9">
        <v>56.883374325161398</v>
      </c>
      <c r="L12613" s="9">
        <v>90.154060051854103</v>
      </c>
      <c r="M12613" s="9">
        <v>102.86979658054101</v>
      </c>
      <c r="N12613" s="9">
        <v>101.724857392093</v>
      </c>
      <c r="O12613" s="9">
        <v>71.904605260974407</v>
      </c>
      <c r="P12613" s="9">
        <v>54.769878089475689</v>
      </c>
      <c r="Q12613" s="9">
        <v>20.165830844744502</v>
      </c>
      <c r="R12613" s="9">
        <v>19.790890304635099</v>
      </c>
      <c r="S12613" s="9">
        <v>17.807266675360601</v>
      </c>
      <c r="T12613" s="9">
        <v>17.581104517243698</v>
      </c>
    </row>
    <row r="12614" spans="1:20" x14ac:dyDescent="0.35">
      <c r="A12614">
        <f t="shared" si="382"/>
        <v>12614</v>
      </c>
      <c r="B12614" s="3" t="s">
        <v>1037</v>
      </c>
      <c r="C12614" s="3" t="s">
        <v>86</v>
      </c>
      <c r="D12614" s="3" t="s">
        <v>55</v>
      </c>
      <c r="E12614">
        <v>2027</v>
      </c>
      <c r="F12614" s="3" t="str">
        <f t="shared" si="381"/>
        <v>RAQOutBRNLEE2027</v>
      </c>
      <c r="G12614" s="9">
        <v>15.464615568650499</v>
      </c>
      <c r="H12614" s="9">
        <v>17.263934179877701</v>
      </c>
      <c r="I12614" s="9">
        <v>31.984925298320501</v>
      </c>
      <c r="J12614" s="9">
        <v>31.674177876342199</v>
      </c>
      <c r="K12614" s="9">
        <v>41.60244834812859</v>
      </c>
      <c r="L12614" s="9">
        <v>70.225934912028194</v>
      </c>
      <c r="M12614" s="9">
        <v>73.901934181036097</v>
      </c>
      <c r="N12614" s="9">
        <v>92.257743455986102</v>
      </c>
      <c r="O12614" s="9">
        <v>77.861740074382297</v>
      </c>
      <c r="P12614" s="9">
        <v>63.392440677197897</v>
      </c>
      <c r="Q12614" s="9">
        <v>21.139298821009401</v>
      </c>
      <c r="R12614" s="9">
        <v>21.014900669787501</v>
      </c>
      <c r="S12614" s="9">
        <v>17.5011334753463</v>
      </c>
      <c r="T12614" s="9">
        <v>16.8542222681826</v>
      </c>
    </row>
    <row r="12615" spans="1:20" x14ac:dyDescent="0.35">
      <c r="A12615">
        <f t="shared" si="382"/>
        <v>12615</v>
      </c>
      <c r="B12615" s="3" t="s">
        <v>1037</v>
      </c>
      <c r="C12615" s="3" t="s">
        <v>86</v>
      </c>
      <c r="D12615" s="3" t="s">
        <v>55</v>
      </c>
      <c r="E12615">
        <v>2028</v>
      </c>
      <c r="F12615" s="3" t="str">
        <f t="shared" si="381"/>
        <v>RAQOutBRNLEE2028</v>
      </c>
      <c r="G12615" s="9">
        <v>17.5772961841928</v>
      </c>
      <c r="H12615" s="9">
        <v>16.705825435798801</v>
      </c>
      <c r="I12615" s="9">
        <v>26.518870139326701</v>
      </c>
      <c r="J12615" s="9">
        <v>30.6060221977407</v>
      </c>
      <c r="K12615" s="9">
        <v>42.457668163745801</v>
      </c>
      <c r="L12615" s="9">
        <v>58.770499430775097</v>
      </c>
      <c r="M12615" s="9">
        <v>60.033972734156897</v>
      </c>
      <c r="N12615" s="9">
        <v>74.819088853143001</v>
      </c>
      <c r="O12615" s="9">
        <v>60.175234866663899</v>
      </c>
      <c r="P12615" s="9">
        <v>40.030571397098797</v>
      </c>
      <c r="Q12615" s="9">
        <v>15.648510295409899</v>
      </c>
      <c r="R12615" s="9">
        <v>16.677633574791301</v>
      </c>
      <c r="S12615" s="9">
        <v>15.254813883677</v>
      </c>
      <c r="T12615" s="9">
        <v>15.7942183769319</v>
      </c>
    </row>
    <row r="12616" spans="1:20" x14ac:dyDescent="0.35">
      <c r="A12616">
        <f t="shared" si="382"/>
        <v>12616</v>
      </c>
      <c r="B12616" s="3" t="s">
        <v>1037</v>
      </c>
      <c r="C12616" s="3" t="s">
        <v>86</v>
      </c>
      <c r="D12616" s="3" t="s">
        <v>55</v>
      </c>
      <c r="E12616">
        <v>2029</v>
      </c>
      <c r="F12616" s="3" t="str">
        <f t="shared" si="381"/>
        <v>RAQOutBRNLEE2029</v>
      </c>
      <c r="G12616" s="9">
        <v>13.3460952418768</v>
      </c>
      <c r="H12616" s="9">
        <v>8.3399404341798604</v>
      </c>
      <c r="I12616" s="9">
        <v>13.498367071082599</v>
      </c>
      <c r="J12616" s="9">
        <v>21.8472471832849</v>
      </c>
      <c r="K12616" s="9">
        <v>30.934361485715598</v>
      </c>
      <c r="L12616" s="9">
        <v>46.229884147771301</v>
      </c>
      <c r="M12616" s="9">
        <v>45.7458936293527</v>
      </c>
      <c r="N12616" s="9">
        <v>43.827647318466603</v>
      </c>
      <c r="O12616" s="9">
        <v>29.211312098920502</v>
      </c>
      <c r="P12616" s="9">
        <v>21.297938964351999</v>
      </c>
      <c r="Q12616" s="9">
        <v>15.9050960938568</v>
      </c>
      <c r="R12616" s="9">
        <v>14.6351469789291</v>
      </c>
      <c r="S12616" s="9">
        <v>12.460341134098901</v>
      </c>
      <c r="T12616" s="9">
        <v>12.925310345363799</v>
      </c>
    </row>
    <row r="12617" spans="1:20" x14ac:dyDescent="0.35">
      <c r="A12617">
        <f t="shared" si="382"/>
        <v>12617</v>
      </c>
      <c r="B12617" s="3" t="s">
        <v>1037</v>
      </c>
      <c r="C12617" s="3" t="s">
        <v>95</v>
      </c>
      <c r="D12617" s="3" t="s">
        <v>55</v>
      </c>
      <c r="E12617">
        <v>2020</v>
      </c>
      <c r="F12617" s="3" t="str">
        <f t="shared" si="381"/>
        <v>RASpillBRNLEE2020</v>
      </c>
      <c r="G12617" s="9">
        <v>0.15418118130860201</v>
      </c>
      <c r="H12617" s="9">
        <v>0</v>
      </c>
      <c r="I12617" s="9">
        <v>0</v>
      </c>
      <c r="J12617" s="9">
        <v>0.40556875225604799</v>
      </c>
      <c r="K12617" s="9">
        <v>0.31140802262447898</v>
      </c>
      <c r="L12617" s="9">
        <v>1.02766672451606</v>
      </c>
      <c r="M12617" s="9">
        <v>0</v>
      </c>
      <c r="N12617" s="9">
        <v>0</v>
      </c>
      <c r="O12617" s="9">
        <v>0</v>
      </c>
      <c r="P12617" s="9">
        <v>0</v>
      </c>
      <c r="Q12617" s="9">
        <v>0.10474758416801</v>
      </c>
      <c r="R12617" s="9">
        <v>0.13462924579027699</v>
      </c>
      <c r="S12617" s="9">
        <v>0</v>
      </c>
      <c r="T12617" s="9">
        <v>0.37631881285347202</v>
      </c>
    </row>
    <row r="12618" spans="1:20" x14ac:dyDescent="0.35">
      <c r="A12618">
        <f t="shared" si="382"/>
        <v>12618</v>
      </c>
      <c r="B12618" s="3" t="s">
        <v>1037</v>
      </c>
      <c r="C12618" s="3" t="s">
        <v>95</v>
      </c>
      <c r="D12618" s="3" t="s">
        <v>55</v>
      </c>
      <c r="E12618">
        <v>2021</v>
      </c>
      <c r="F12618" s="3" t="str">
        <f t="shared" si="381"/>
        <v>RASpillBRNLEE2021</v>
      </c>
      <c r="G12618" s="9">
        <v>4.8762724161290301E-2</v>
      </c>
      <c r="H12618" s="9">
        <v>5.2239041784027697E-2</v>
      </c>
      <c r="I12618" s="9">
        <v>0.34694644938333302</v>
      </c>
      <c r="J12618" s="9">
        <v>0.42368200562163899</v>
      </c>
      <c r="K12618" s="9">
        <v>0.77216941445005205</v>
      </c>
      <c r="L12618" s="9">
        <v>4.1467148305107497E-2</v>
      </c>
      <c r="M12618" s="9">
        <v>0</v>
      </c>
      <c r="N12618" s="9">
        <v>0</v>
      </c>
      <c r="O12618" s="9">
        <v>9.3913456703763401E-2</v>
      </c>
      <c r="P12618" s="9">
        <v>0</v>
      </c>
      <c r="Q12618" s="9">
        <v>0.38954276728293002</v>
      </c>
      <c r="R12618" s="9">
        <v>0.63822031196388795</v>
      </c>
      <c r="S12618" s="9">
        <v>0.64529352143229102</v>
      </c>
      <c r="T12618" s="9">
        <v>0.47388461299375001</v>
      </c>
    </row>
    <row r="12619" spans="1:20" x14ac:dyDescent="0.35">
      <c r="A12619">
        <f t="shared" si="382"/>
        <v>12619</v>
      </c>
      <c r="B12619" s="3" t="s">
        <v>1037</v>
      </c>
      <c r="C12619" s="3" t="s">
        <v>95</v>
      </c>
      <c r="D12619" s="3" t="s">
        <v>55</v>
      </c>
      <c r="E12619">
        <v>2022</v>
      </c>
      <c r="F12619" s="3" t="str">
        <f t="shared" si="381"/>
        <v>RASpillBRNLEE2022</v>
      </c>
      <c r="G12619" s="9">
        <v>2.93142172909946E-2</v>
      </c>
      <c r="H12619" s="9">
        <v>0</v>
      </c>
      <c r="I12619" s="9">
        <v>0.36374756553819398</v>
      </c>
      <c r="J12619" s="9">
        <v>1.4604172583077599</v>
      </c>
      <c r="K12619" s="9">
        <v>2.4136552710032801</v>
      </c>
      <c r="L12619" s="9">
        <v>3.0705956360936599</v>
      </c>
      <c r="M12619" s="9">
        <v>2.6857509345615198</v>
      </c>
      <c r="N12619" s="9">
        <v>11.5371152567902</v>
      </c>
      <c r="O12619" s="9">
        <v>7.8015001363071201</v>
      </c>
      <c r="P12619" s="9">
        <v>8.1253747686805503E-2</v>
      </c>
      <c r="Q12619" s="9">
        <v>0.32529999672069798</v>
      </c>
      <c r="R12619" s="9">
        <v>0.82218439694027701</v>
      </c>
      <c r="S12619" s="9">
        <v>0.11145343186067699</v>
      </c>
      <c r="T12619" s="9">
        <v>0.27164271023263797</v>
      </c>
    </row>
    <row r="12620" spans="1:20" x14ac:dyDescent="0.35">
      <c r="A12620">
        <f t="shared" si="382"/>
        <v>12620</v>
      </c>
      <c r="B12620" s="3" t="s">
        <v>1037</v>
      </c>
      <c r="C12620" s="3" t="s">
        <v>95</v>
      </c>
      <c r="D12620" s="3" t="s">
        <v>55</v>
      </c>
      <c r="E12620">
        <v>2023</v>
      </c>
      <c r="F12620" s="3" t="str">
        <f t="shared" si="381"/>
        <v>RASpillBRNLEE2023</v>
      </c>
      <c r="G12620" s="9">
        <v>0.58683021414180103</v>
      </c>
      <c r="H12620" s="9">
        <v>0</v>
      </c>
      <c r="I12620" s="9">
        <v>8.0642116411111103E-2</v>
      </c>
      <c r="J12620" s="9">
        <v>0.42779197861223101</v>
      </c>
      <c r="K12620" s="9">
        <v>1.1918827950312501</v>
      </c>
      <c r="L12620" s="9">
        <v>0.93927827995867597</v>
      </c>
      <c r="M12620" s="9">
        <v>0.81306141609388805</v>
      </c>
      <c r="N12620" s="9">
        <v>20.2969984660722</v>
      </c>
      <c r="O12620" s="9">
        <v>0.56612289555255302</v>
      </c>
      <c r="P12620" s="9">
        <v>0</v>
      </c>
      <c r="Q12620" s="9">
        <v>0.17725435807258</v>
      </c>
      <c r="R12620" s="9">
        <v>0.33934673005138799</v>
      </c>
      <c r="S12620" s="9">
        <v>0.26889419467057202</v>
      </c>
      <c r="T12620" s="9">
        <v>0.68570206028819403</v>
      </c>
    </row>
    <row r="12621" spans="1:20" x14ac:dyDescent="0.35">
      <c r="A12621">
        <f t="shared" si="382"/>
        <v>12621</v>
      </c>
      <c r="B12621" s="3" t="s">
        <v>1037</v>
      </c>
      <c r="C12621" s="3" t="s">
        <v>95</v>
      </c>
      <c r="D12621" s="3" t="s">
        <v>55</v>
      </c>
      <c r="E12621">
        <v>2024</v>
      </c>
      <c r="F12621" s="3" t="str">
        <f t="shared" si="381"/>
        <v>RASpillBRNLEE2024</v>
      </c>
      <c r="G12621" s="9">
        <v>0.243173728689349</v>
      </c>
      <c r="H12621" s="9">
        <v>5.1686916283333301E-2</v>
      </c>
      <c r="I12621" s="9">
        <v>0.58425296879444399</v>
      </c>
      <c r="J12621" s="9">
        <v>1.08281155601612</v>
      </c>
      <c r="K12621" s="9">
        <v>0.85482545269687404</v>
      </c>
      <c r="L12621" s="9">
        <v>5.0693589372590697</v>
      </c>
      <c r="M12621" s="9">
        <v>0</v>
      </c>
      <c r="N12621" s="9">
        <v>3.6666369380560599</v>
      </c>
      <c r="O12621" s="9">
        <v>0</v>
      </c>
      <c r="P12621" s="9">
        <v>0</v>
      </c>
      <c r="Q12621" s="9">
        <v>0.12789522811559101</v>
      </c>
      <c r="R12621" s="9">
        <v>0.44310224910000001</v>
      </c>
      <c r="S12621" s="9">
        <v>0</v>
      </c>
      <c r="T12621" s="9">
        <v>0.29138031278124998</v>
      </c>
    </row>
    <row r="12622" spans="1:20" x14ac:dyDescent="0.35">
      <c r="A12622">
        <f t="shared" si="382"/>
        <v>12622</v>
      </c>
      <c r="B12622" s="3" t="s">
        <v>1037</v>
      </c>
      <c r="C12622" s="3" t="s">
        <v>95</v>
      </c>
      <c r="D12622" s="3" t="s">
        <v>55</v>
      </c>
      <c r="E12622">
        <v>2025</v>
      </c>
      <c r="F12622" s="3" t="str">
        <f t="shared" si="381"/>
        <v>RASpillBRNLEE2025</v>
      </c>
      <c r="G12622" s="9">
        <v>0</v>
      </c>
      <c r="H12622" s="9">
        <v>3.2299260860416602E-2</v>
      </c>
      <c r="I12622" s="9">
        <v>6.7437244422916598E-2</v>
      </c>
      <c r="J12622" s="9">
        <v>0.136351338412634</v>
      </c>
      <c r="K12622" s="9">
        <v>0.203128001656249</v>
      </c>
      <c r="L12622" s="9">
        <v>3.06382064845429</v>
      </c>
      <c r="M12622" s="9">
        <v>0</v>
      </c>
      <c r="N12622" s="9">
        <v>7.0342362287536098</v>
      </c>
      <c r="O12622" s="9">
        <v>6.7338631842190804</v>
      </c>
      <c r="P12622" s="9">
        <v>2.78389123666937</v>
      </c>
      <c r="Q12622" s="9">
        <v>2.6698187466397801E-2</v>
      </c>
      <c r="R12622" s="9">
        <v>1.0263519972222201E-2</v>
      </c>
      <c r="S12622" s="9">
        <v>0.84559046221744705</v>
      </c>
      <c r="T12622" s="9">
        <v>0.70217546795763797</v>
      </c>
    </row>
    <row r="12623" spans="1:20" x14ac:dyDescent="0.35">
      <c r="A12623">
        <f t="shared" si="382"/>
        <v>12623</v>
      </c>
      <c r="B12623" s="3" t="s">
        <v>1037</v>
      </c>
      <c r="C12623" s="3" t="s">
        <v>95</v>
      </c>
      <c r="D12623" s="3" t="s">
        <v>55</v>
      </c>
      <c r="E12623">
        <v>2026</v>
      </c>
      <c r="F12623" s="3" t="str">
        <f t="shared" si="381"/>
        <v>RASpillBRNLEE2026</v>
      </c>
      <c r="G12623" s="9">
        <v>0.24949286613642399</v>
      </c>
      <c r="H12623" s="9">
        <v>0.150939586447222</v>
      </c>
      <c r="I12623" s="9">
        <v>0.63869686998614505</v>
      </c>
      <c r="J12623" s="9">
        <v>12.003605946241199</v>
      </c>
      <c r="K12623" s="9">
        <v>27.943756906098901</v>
      </c>
      <c r="L12623" s="9">
        <v>60.160039548399801</v>
      </c>
      <c r="M12623" s="9">
        <v>73.545161332902694</v>
      </c>
      <c r="N12623" s="9">
        <v>69.156869589704101</v>
      </c>
      <c r="O12623" s="9">
        <v>42.515900185961002</v>
      </c>
      <c r="P12623" s="9">
        <v>25.443833282850601</v>
      </c>
      <c r="Q12623" s="9">
        <v>0.87100322518134399</v>
      </c>
      <c r="R12623" s="9">
        <v>0.47837774632958302</v>
      </c>
      <c r="S12623" s="9">
        <v>0.38743211901953101</v>
      </c>
      <c r="T12623" s="9">
        <v>0.40174568152152701</v>
      </c>
    </row>
    <row r="12624" spans="1:20" x14ac:dyDescent="0.35">
      <c r="A12624">
        <f t="shared" si="382"/>
        <v>12624</v>
      </c>
      <c r="B12624" s="3" t="s">
        <v>1037</v>
      </c>
      <c r="C12624" s="3" t="s">
        <v>95</v>
      </c>
      <c r="D12624" s="3" t="s">
        <v>55</v>
      </c>
      <c r="E12624">
        <v>2027</v>
      </c>
      <c r="F12624" s="3" t="str">
        <f t="shared" si="381"/>
        <v>RASpillBRNLEE2027</v>
      </c>
      <c r="G12624" s="9">
        <v>0.73013061895967701</v>
      </c>
      <c r="H12624" s="9">
        <v>0.61529661954444403</v>
      </c>
      <c r="I12624" s="9">
        <v>7.5274020754177702</v>
      </c>
      <c r="J12624" s="9">
        <v>5.51634209216214</v>
      </c>
      <c r="K12624" s="9">
        <v>13.982231123076501</v>
      </c>
      <c r="L12624" s="9">
        <v>40.430795245448898</v>
      </c>
      <c r="M12624" s="9">
        <v>45.801357543744402</v>
      </c>
      <c r="N12624" s="9">
        <v>60.927743284722197</v>
      </c>
      <c r="O12624" s="9">
        <v>48.487772556438699</v>
      </c>
      <c r="P12624" s="9">
        <v>34.298137413045097</v>
      </c>
      <c r="Q12624" s="9">
        <v>1.1526037869100101</v>
      </c>
      <c r="R12624" s="9">
        <v>0.73902120153749995</v>
      </c>
      <c r="S12624" s="9">
        <v>0.591794993471354</v>
      </c>
      <c r="T12624" s="9">
        <v>0.40555265814097202</v>
      </c>
    </row>
    <row r="12625" spans="1:20" x14ac:dyDescent="0.35">
      <c r="A12625">
        <f t="shared" si="382"/>
        <v>12625</v>
      </c>
      <c r="B12625" s="3" t="s">
        <v>1037</v>
      </c>
      <c r="C12625" s="3" t="s">
        <v>95</v>
      </c>
      <c r="D12625" s="3" t="s">
        <v>55</v>
      </c>
      <c r="E12625">
        <v>2028</v>
      </c>
      <c r="F12625" s="3" t="str">
        <f t="shared" si="381"/>
        <v>RASpillBRNLEE2028</v>
      </c>
      <c r="G12625" s="9">
        <v>0.27909564589986502</v>
      </c>
      <c r="H12625" s="9">
        <v>0.43013517017381903</v>
      </c>
      <c r="I12625" s="9">
        <v>3.6188802159586801</v>
      </c>
      <c r="J12625" s="9">
        <v>4.9185455695014699</v>
      </c>
      <c r="K12625" s="9">
        <v>14.9045796561416</v>
      </c>
      <c r="L12625" s="9">
        <v>29.179075575822104</v>
      </c>
      <c r="M12625" s="9">
        <v>32.380924943879101</v>
      </c>
      <c r="N12625" s="9">
        <v>45.016320583295801</v>
      </c>
      <c r="O12625" s="9">
        <v>31.066397416805099</v>
      </c>
      <c r="P12625" s="9">
        <v>12.364697836452899</v>
      </c>
      <c r="Q12625" s="9">
        <v>0.47158388393817197</v>
      </c>
      <c r="R12625" s="9">
        <v>0.39103304597972199</v>
      </c>
      <c r="S12625" s="9">
        <v>0.23242491837760401</v>
      </c>
      <c r="T12625" s="9">
        <v>0.39173842582777701</v>
      </c>
    </row>
    <row r="12626" spans="1:20" x14ac:dyDescent="0.35">
      <c r="A12626">
        <f t="shared" si="382"/>
        <v>12626</v>
      </c>
      <c r="B12626" s="3" t="s">
        <v>1037</v>
      </c>
      <c r="C12626" s="3" t="s">
        <v>95</v>
      </c>
      <c r="D12626" s="3" t="s">
        <v>55</v>
      </c>
      <c r="E12626">
        <v>2029</v>
      </c>
      <c r="F12626" s="3" t="str">
        <f t="shared" si="381"/>
        <v>RASpillBRNLEE2029</v>
      </c>
      <c r="G12626" s="9">
        <v>0.17671417997497901</v>
      </c>
      <c r="H12626" s="9">
        <v>2.7993528534027701E-2</v>
      </c>
      <c r="I12626" s="9">
        <v>0.28487586855486102</v>
      </c>
      <c r="J12626" s="9">
        <v>1.43678871495833</v>
      </c>
      <c r="K12626" s="9">
        <v>5.5402010591531203</v>
      </c>
      <c r="L12626" s="9">
        <v>18.855427247300899</v>
      </c>
      <c r="M12626" s="9">
        <v>19.922859329352701</v>
      </c>
      <c r="N12626" s="9">
        <v>16.322860726938799</v>
      </c>
      <c r="O12626" s="9">
        <v>6.6059016863668001</v>
      </c>
      <c r="P12626" s="9">
        <v>2.2499053949561798</v>
      </c>
      <c r="Q12626" s="9">
        <v>0.29094477772782201</v>
      </c>
      <c r="R12626" s="9">
        <v>0.53031861572083305</v>
      </c>
      <c r="S12626" s="9">
        <v>0.31359100148176999</v>
      </c>
      <c r="T12626" s="9">
        <v>0.34655658159305502</v>
      </c>
    </row>
    <row r="12627" spans="1:20" x14ac:dyDescent="0.35">
      <c r="A12627">
        <f t="shared" si="382"/>
        <v>12627</v>
      </c>
      <c r="B12627" s="3" t="s">
        <v>1037</v>
      </c>
      <c r="C12627" s="3" t="s">
        <v>77</v>
      </c>
      <c r="D12627" s="3" t="s">
        <v>55</v>
      </c>
      <c r="E12627">
        <v>2020</v>
      </c>
      <c r="F12627" s="3" t="str">
        <f t="shared" si="381"/>
        <v>RAGenBRNLEE2020</v>
      </c>
      <c r="G12627" s="9">
        <v>200.79865873655899</v>
      </c>
      <c r="H12627" s="9">
        <v>164.05188508333299</v>
      </c>
      <c r="I12627" s="9">
        <v>196.973298</v>
      </c>
      <c r="J12627" s="9">
        <v>383.37108840053702</v>
      </c>
      <c r="K12627" s="9">
        <v>333.601280803571</v>
      </c>
      <c r="L12627" s="9">
        <v>413.87004287634397</v>
      </c>
      <c r="M12627" s="9">
        <v>194.47187</v>
      </c>
      <c r="N12627" s="9">
        <v>218.183298333333</v>
      </c>
      <c r="O12627" s="9">
        <v>191.398819112903</v>
      </c>
      <c r="P12627" s="9">
        <v>169.550221402777</v>
      </c>
      <c r="Q12627" s="9">
        <v>203.62324462365501</v>
      </c>
      <c r="R12627" s="9">
        <v>205.90706111111101</v>
      </c>
      <c r="S12627" s="9">
        <v>164.03033593749899</v>
      </c>
      <c r="T12627" s="9">
        <v>189.58235944444399</v>
      </c>
    </row>
    <row r="12628" spans="1:20" x14ac:dyDescent="0.35">
      <c r="A12628">
        <f t="shared" si="382"/>
        <v>12628</v>
      </c>
      <c r="B12628" s="3" t="s">
        <v>1037</v>
      </c>
      <c r="C12628" s="3" t="s">
        <v>77</v>
      </c>
      <c r="D12628" s="3" t="s">
        <v>55</v>
      </c>
      <c r="E12628">
        <v>2021</v>
      </c>
      <c r="F12628" s="3" t="str">
        <f t="shared" si="381"/>
        <v>RAGenBRNLEE2021</v>
      </c>
      <c r="G12628" s="9">
        <v>155.08549462365499</v>
      </c>
      <c r="H12628" s="9">
        <v>176.86387165277699</v>
      </c>
      <c r="I12628" s="9">
        <v>232.86509426249901</v>
      </c>
      <c r="J12628" s="9">
        <v>265.99591935483801</v>
      </c>
      <c r="K12628" s="9">
        <v>313.24003645833301</v>
      </c>
      <c r="L12628" s="9">
        <v>317.88566014784902</v>
      </c>
      <c r="M12628" s="9">
        <v>172.50876333333301</v>
      </c>
      <c r="N12628" s="9">
        <v>216.830430583333</v>
      </c>
      <c r="O12628" s="9">
        <v>324.08470095430101</v>
      </c>
      <c r="P12628" s="9">
        <v>203.88555263888799</v>
      </c>
      <c r="Q12628" s="9">
        <v>278.28564341397799</v>
      </c>
      <c r="R12628" s="9">
        <v>217.691752777777</v>
      </c>
      <c r="S12628" s="9">
        <v>284.23545052083301</v>
      </c>
      <c r="T12628" s="9">
        <v>212.786150972222</v>
      </c>
    </row>
    <row r="12629" spans="1:20" x14ac:dyDescent="0.35">
      <c r="A12629">
        <f t="shared" si="382"/>
        <v>12629</v>
      </c>
      <c r="B12629" s="3" t="s">
        <v>1037</v>
      </c>
      <c r="C12629" s="3" t="s">
        <v>77</v>
      </c>
      <c r="D12629" s="3" t="s">
        <v>55</v>
      </c>
      <c r="E12629">
        <v>2022</v>
      </c>
      <c r="F12629" s="3" t="str">
        <f t="shared" si="381"/>
        <v>RAGenBRNLEE2022</v>
      </c>
      <c r="G12629" s="9">
        <v>165.02270846774101</v>
      </c>
      <c r="H12629" s="9">
        <v>174.86234152777701</v>
      </c>
      <c r="I12629" s="9">
        <v>310.415994238888</v>
      </c>
      <c r="J12629" s="9">
        <v>405.97803010752602</v>
      </c>
      <c r="K12629" s="9">
        <v>434.425590029761</v>
      </c>
      <c r="L12629" s="9">
        <v>386.18118302419299</v>
      </c>
      <c r="M12629" s="9">
        <v>389.46665975000002</v>
      </c>
      <c r="N12629" s="9">
        <v>394.38576866666602</v>
      </c>
      <c r="O12629" s="9">
        <v>404.53647526881701</v>
      </c>
      <c r="P12629" s="9">
        <v>233.73440821805499</v>
      </c>
      <c r="Q12629" s="9">
        <v>297.37238306451599</v>
      </c>
      <c r="R12629" s="9">
        <v>234.37434083333301</v>
      </c>
      <c r="S12629" s="9">
        <v>273.43463020833298</v>
      </c>
      <c r="T12629" s="9">
        <v>227.157776777777</v>
      </c>
    </row>
    <row r="12630" spans="1:20" x14ac:dyDescent="0.35">
      <c r="A12630">
        <f t="shared" si="382"/>
        <v>12630</v>
      </c>
      <c r="B12630" s="3" t="s">
        <v>1037</v>
      </c>
      <c r="C12630" s="3" t="s">
        <v>77</v>
      </c>
      <c r="D12630" s="3" t="s">
        <v>55</v>
      </c>
      <c r="E12630">
        <v>2023</v>
      </c>
      <c r="F12630" s="3" t="str">
        <f t="shared" si="381"/>
        <v>RAGenBRNLEE2023</v>
      </c>
      <c r="G12630" s="9">
        <v>178.75305864206899</v>
      </c>
      <c r="H12630" s="9">
        <v>171.76927944444401</v>
      </c>
      <c r="I12630" s="9">
        <v>188.92637675</v>
      </c>
      <c r="J12630" s="9">
        <v>244.15946451612899</v>
      </c>
      <c r="K12630" s="9">
        <v>408.03607499999998</v>
      </c>
      <c r="L12630" s="9">
        <v>362.887315336021</v>
      </c>
      <c r="M12630" s="9">
        <v>341.07492724999997</v>
      </c>
      <c r="N12630" s="9">
        <v>406.917803055555</v>
      </c>
      <c r="O12630" s="9">
        <v>332.83197594085999</v>
      </c>
      <c r="P12630" s="9">
        <v>198.53126416527701</v>
      </c>
      <c r="Q12630" s="9">
        <v>283.44014351612901</v>
      </c>
      <c r="R12630" s="9">
        <v>308.66584999999998</v>
      </c>
      <c r="S12630" s="9">
        <v>241.2158125</v>
      </c>
      <c r="T12630" s="9">
        <v>253.913508333333</v>
      </c>
    </row>
    <row r="12631" spans="1:20" x14ac:dyDescent="0.35">
      <c r="A12631">
        <f t="shared" si="382"/>
        <v>12631</v>
      </c>
      <c r="B12631" s="3" t="s">
        <v>1037</v>
      </c>
      <c r="C12631" s="3" t="s">
        <v>77</v>
      </c>
      <c r="D12631" s="3" t="s">
        <v>55</v>
      </c>
      <c r="E12631">
        <v>2024</v>
      </c>
      <c r="F12631" s="3" t="str">
        <f t="shared" si="381"/>
        <v>RAGenBRNLEE2024</v>
      </c>
      <c r="G12631" s="9">
        <v>201.874711944892</v>
      </c>
      <c r="H12631" s="9">
        <v>185.130226154166</v>
      </c>
      <c r="I12631" s="9">
        <v>301.57584144444399</v>
      </c>
      <c r="J12631" s="9">
        <v>387.89635236559099</v>
      </c>
      <c r="K12631" s="9">
        <v>406.40506235119</v>
      </c>
      <c r="L12631" s="9">
        <v>380.09950819892401</v>
      </c>
      <c r="M12631" s="9">
        <v>270.42480613888802</v>
      </c>
      <c r="N12631" s="9">
        <v>380.58296827777701</v>
      </c>
      <c r="O12631" s="9">
        <v>173.70878719085999</v>
      </c>
      <c r="P12631" s="9">
        <v>154.413232958333</v>
      </c>
      <c r="Q12631" s="9">
        <v>233.98520094086001</v>
      </c>
      <c r="R12631" s="9">
        <v>242.26864444444399</v>
      </c>
      <c r="S12631" s="9">
        <v>211.32630208333299</v>
      </c>
      <c r="T12631" s="9">
        <v>192.77119902777699</v>
      </c>
    </row>
    <row r="12632" spans="1:20" x14ac:dyDescent="0.35">
      <c r="A12632">
        <f t="shared" si="382"/>
        <v>12632</v>
      </c>
      <c r="B12632" s="3" t="s">
        <v>1037</v>
      </c>
      <c r="C12632" s="3" t="s">
        <v>77</v>
      </c>
      <c r="D12632" s="3" t="s">
        <v>55</v>
      </c>
      <c r="E12632">
        <v>2025</v>
      </c>
      <c r="F12632" s="3" t="str">
        <f t="shared" si="381"/>
        <v>RAGenBRNLEE2025</v>
      </c>
      <c r="G12632" s="9">
        <v>151.453660189516</v>
      </c>
      <c r="H12632" s="9">
        <v>164.47798352777701</v>
      </c>
      <c r="I12632" s="9">
        <v>169.36430415277701</v>
      </c>
      <c r="J12632" s="9">
        <v>179.52196629032201</v>
      </c>
      <c r="K12632" s="9">
        <v>177.62911115327299</v>
      </c>
      <c r="L12632" s="9">
        <v>375.74549967741899</v>
      </c>
      <c r="M12632" s="9">
        <v>188.626647722222</v>
      </c>
      <c r="N12632" s="9">
        <v>481.300009722222</v>
      </c>
      <c r="O12632" s="9">
        <v>422.577322446236</v>
      </c>
      <c r="P12632" s="9">
        <v>474.23563833333299</v>
      </c>
      <c r="Q12632" s="9">
        <v>274.26462956989201</v>
      </c>
      <c r="R12632" s="9">
        <v>257.48907222222198</v>
      </c>
      <c r="S12632" s="9">
        <v>372.97328125000001</v>
      </c>
      <c r="T12632" s="9">
        <v>269.56218305555501</v>
      </c>
    </row>
    <row r="12633" spans="1:20" x14ac:dyDescent="0.35">
      <c r="A12633">
        <f t="shared" si="382"/>
        <v>12633</v>
      </c>
      <c r="B12633" s="3" t="s">
        <v>1037</v>
      </c>
      <c r="C12633" s="3" t="s">
        <v>77</v>
      </c>
      <c r="D12633" s="3" t="s">
        <v>55</v>
      </c>
      <c r="E12633">
        <v>2026</v>
      </c>
      <c r="F12633" s="3" t="str">
        <f t="shared" si="381"/>
        <v>RAGenBRNLEE2026</v>
      </c>
      <c r="G12633" s="9">
        <v>262.00451048386998</v>
      </c>
      <c r="H12633" s="9">
        <v>240.58561123611099</v>
      </c>
      <c r="I12633" s="9">
        <v>309.27416277777701</v>
      </c>
      <c r="J12633" s="9">
        <v>492.86089919354799</v>
      </c>
      <c r="K12633" s="9">
        <v>470.51067961309502</v>
      </c>
      <c r="L12633" s="9">
        <v>402.23975742607502</v>
      </c>
      <c r="M12633" s="9">
        <v>321.25303669444401</v>
      </c>
      <c r="N12633" s="9">
        <v>408.23714888888799</v>
      </c>
      <c r="O12633" s="9">
        <v>400.49484123655901</v>
      </c>
      <c r="P12633" s="9">
        <v>517.61019611111101</v>
      </c>
      <c r="Q12633" s="9">
        <v>404.86365470430098</v>
      </c>
      <c r="R12633" s="9">
        <v>410.67020555555501</v>
      </c>
      <c r="S12633" s="9">
        <v>373.9183671875</v>
      </c>
      <c r="T12633" s="9">
        <v>346.78383500000001</v>
      </c>
    </row>
    <row r="12634" spans="1:20" x14ac:dyDescent="0.35">
      <c r="A12634">
        <f t="shared" si="382"/>
        <v>12634</v>
      </c>
      <c r="B12634" s="3" t="s">
        <v>1037</v>
      </c>
      <c r="C12634" s="3" t="s">
        <v>77</v>
      </c>
      <c r="D12634" s="3" t="s">
        <v>55</v>
      </c>
      <c r="E12634">
        <v>2027</v>
      </c>
      <c r="F12634" s="3" t="str">
        <f t="shared" si="381"/>
        <v>RAGenBRNLEE2027</v>
      </c>
      <c r="G12634" s="9">
        <v>289.49135141129</v>
      </c>
      <c r="H12634" s="9">
        <v>329.73346905555502</v>
      </c>
      <c r="I12634" s="9">
        <v>433.89552472222198</v>
      </c>
      <c r="J12634" s="9">
        <v>485.84329959677399</v>
      </c>
      <c r="K12634" s="9">
        <v>479.27320190476098</v>
      </c>
      <c r="L12634" s="9">
        <v>378.58608212365499</v>
      </c>
      <c r="M12634" s="9">
        <v>337.45825338888801</v>
      </c>
      <c r="N12634" s="9">
        <v>349.59508797222202</v>
      </c>
      <c r="O12634" s="9">
        <v>404.17154709677402</v>
      </c>
      <c r="P12634" s="9">
        <v>495.799177722222</v>
      </c>
      <c r="Q12634" s="9">
        <v>419.79994986559097</v>
      </c>
      <c r="R12634" s="9">
        <v>440.140155555555</v>
      </c>
      <c r="S12634" s="9">
        <v>359.86858333333299</v>
      </c>
      <c r="T12634" s="9">
        <v>342.49699013888801</v>
      </c>
    </row>
    <row r="12635" spans="1:20" x14ac:dyDescent="0.35">
      <c r="A12635">
        <f t="shared" si="382"/>
        <v>12635</v>
      </c>
      <c r="B12635" s="3" t="s">
        <v>1037</v>
      </c>
      <c r="C12635" s="3" t="s">
        <v>77</v>
      </c>
      <c r="D12635" s="3" t="s">
        <v>55</v>
      </c>
      <c r="E12635">
        <v>2028</v>
      </c>
      <c r="F12635" s="3" t="str">
        <f t="shared" si="381"/>
        <v>RAGenBRNLEE2028</v>
      </c>
      <c r="G12635" s="9">
        <v>355.40258158602097</v>
      </c>
      <c r="H12635" s="9">
        <v>328.88252952777702</v>
      </c>
      <c r="I12635" s="9">
        <v>450.12145269444397</v>
      </c>
      <c r="J12635" s="9">
        <v>470.21626313306399</v>
      </c>
      <c r="K12635" s="9">
        <v>478.00211547619</v>
      </c>
      <c r="L12635" s="9">
        <v>390.776211158602</v>
      </c>
      <c r="M12635" s="9">
        <v>315.78132622222199</v>
      </c>
      <c r="N12635" s="9">
        <v>428.96663688888799</v>
      </c>
      <c r="O12635" s="9">
        <v>398.554496908602</v>
      </c>
      <c r="P12635" s="9">
        <v>474.73146236111103</v>
      </c>
      <c r="Q12635" s="9">
        <v>338.26822446236503</v>
      </c>
      <c r="R12635" s="9">
        <v>351.11834119444399</v>
      </c>
      <c r="S12635" s="9">
        <v>321.315765364583</v>
      </c>
      <c r="T12635" s="9">
        <v>321.72570972222201</v>
      </c>
    </row>
    <row r="12636" spans="1:20" x14ac:dyDescent="0.35">
      <c r="A12636">
        <f t="shared" si="382"/>
        <v>12636</v>
      </c>
      <c r="B12636" s="3" t="s">
        <v>1037</v>
      </c>
      <c r="C12636" s="3" t="s">
        <v>77</v>
      </c>
      <c r="D12636" s="3" t="s">
        <v>55</v>
      </c>
      <c r="E12636">
        <v>2029</v>
      </c>
      <c r="F12636" s="3" t="str">
        <f t="shared" si="381"/>
        <v>RAGenBRNLEE2029</v>
      </c>
      <c r="G12636" s="9">
        <v>267.87267620967702</v>
      </c>
      <c r="H12636" s="9">
        <v>176.917327597222</v>
      </c>
      <c r="I12636" s="9">
        <v>286.40625430555502</v>
      </c>
      <c r="J12636" s="9">
        <v>424.48146223118198</v>
      </c>
      <c r="K12636" s="9">
        <v>426.29173229166599</v>
      </c>
      <c r="L12636" s="9">
        <v>341.624441465053</v>
      </c>
      <c r="M12636" s="9">
        <v>249.28466391666601</v>
      </c>
      <c r="N12636" s="9">
        <v>260.43472250000002</v>
      </c>
      <c r="O12636" s="9">
        <v>301.94009999999997</v>
      </c>
      <c r="P12636" s="9">
        <v>323.544309861111</v>
      </c>
      <c r="Q12636" s="9">
        <v>339.48838494623601</v>
      </c>
      <c r="R12636" s="9">
        <v>305.454327777777</v>
      </c>
      <c r="S12636" s="9">
        <v>259.31792447916598</v>
      </c>
      <c r="T12636" s="9">
        <v>261.58848597222197</v>
      </c>
    </row>
    <row r="12637" spans="1:20" x14ac:dyDescent="0.35">
      <c r="A12637">
        <f t="shared" si="382"/>
        <v>12637</v>
      </c>
      <c r="B12637" s="3" t="s">
        <v>1037</v>
      </c>
      <c r="C12637" s="3" t="s">
        <v>75</v>
      </c>
      <c r="D12637" s="3" t="s">
        <v>33</v>
      </c>
      <c r="E12637">
        <v>2020</v>
      </c>
      <c r="F12637" s="3" t="str">
        <f t="shared" si="381"/>
        <v>RAElevCAB G2020</v>
      </c>
      <c r="G12637" s="9">
        <v>2216.0433779999998</v>
      </c>
      <c r="H12637" s="9">
        <v>2216.8176562399999</v>
      </c>
      <c r="I12637" s="9">
        <v>2210.9646376800001</v>
      </c>
      <c r="J12637" s="9">
        <v>2198.2677868800001</v>
      </c>
      <c r="K12637" s="9">
        <v>2196.4731674</v>
      </c>
      <c r="L12637" s="9">
        <v>2181.03353436</v>
      </c>
      <c r="M12637" s="9">
        <v>2161.0761846400001</v>
      </c>
      <c r="N12637" s="9">
        <v>2184.3799911599999</v>
      </c>
      <c r="O12637" s="9">
        <v>2207.2376034399999</v>
      </c>
      <c r="P12637" s="9">
        <v>2216.8176562399999</v>
      </c>
      <c r="Q12637" s="9">
        <v>2207.3819604</v>
      </c>
      <c r="R12637" s="9">
        <v>2185.5118809599999</v>
      </c>
      <c r="S12637" s="9">
        <v>2212.7789422000001</v>
      </c>
      <c r="T12637" s="9">
        <v>2160.0000691199998</v>
      </c>
    </row>
    <row r="12638" spans="1:20" x14ac:dyDescent="0.35">
      <c r="A12638">
        <f t="shared" si="382"/>
        <v>12638</v>
      </c>
      <c r="B12638" s="3" t="s">
        <v>1037</v>
      </c>
      <c r="C12638" s="3" t="s">
        <v>75</v>
      </c>
      <c r="D12638" s="3" t="s">
        <v>33</v>
      </c>
      <c r="E12638">
        <v>2021</v>
      </c>
      <c r="F12638" s="3" t="str">
        <f t="shared" si="381"/>
        <v>RAElevCAB G2021</v>
      </c>
      <c r="G12638" s="9">
        <v>2216.2566326000001</v>
      </c>
      <c r="H12638" s="9">
        <v>2216.8176562399999</v>
      </c>
      <c r="I12638" s="9">
        <v>2160.4593867200001</v>
      </c>
      <c r="J12638" s="9">
        <v>2216.8176562399999</v>
      </c>
      <c r="K12638" s="9">
        <v>2198.5368157600001</v>
      </c>
      <c r="L12638" s="9">
        <v>2214.90164568</v>
      </c>
      <c r="M12638" s="9">
        <v>2160.0000691199998</v>
      </c>
      <c r="N12638" s="9">
        <v>2170.5939014800001</v>
      </c>
      <c r="O12638" s="9">
        <v>2216.4173937599999</v>
      </c>
      <c r="P12638" s="9">
        <v>2213.1267112400001</v>
      </c>
      <c r="Q12638" s="9">
        <v>2172.0768411599902</v>
      </c>
      <c r="R12638" s="9">
        <v>2165.28550236</v>
      </c>
      <c r="S12638" s="9">
        <v>2165.9974446400001</v>
      </c>
      <c r="T12638" s="9">
        <v>2160.0000691199998</v>
      </c>
    </row>
    <row r="12639" spans="1:20" x14ac:dyDescent="0.35">
      <c r="A12639">
        <f t="shared" si="382"/>
        <v>12639</v>
      </c>
      <c r="B12639" s="3" t="s">
        <v>1037</v>
      </c>
      <c r="C12639" s="3" t="s">
        <v>75</v>
      </c>
      <c r="D12639" s="3" t="s">
        <v>33</v>
      </c>
      <c r="E12639">
        <v>2022</v>
      </c>
      <c r="F12639" s="3" t="str">
        <f t="shared" si="381"/>
        <v>RAElevCAB G2022</v>
      </c>
      <c r="G12639" s="9">
        <v>2215.48235436</v>
      </c>
      <c r="H12639" s="9">
        <v>2216.5551890400002</v>
      </c>
      <c r="I12639" s="9">
        <v>2160.3215914399998</v>
      </c>
      <c r="J12639" s="9">
        <v>2198.6647685200001</v>
      </c>
      <c r="K12639" s="9">
        <v>2216.8176562399999</v>
      </c>
      <c r="L12639" s="9">
        <v>2212.86752488</v>
      </c>
      <c r="M12639" s="9">
        <v>2216.8176562399999</v>
      </c>
      <c r="N12639" s="9">
        <v>2167.4967885199999</v>
      </c>
      <c r="O12639" s="9">
        <v>2208.5499394399999</v>
      </c>
      <c r="P12639" s="9">
        <v>2214.4095196799999</v>
      </c>
      <c r="Q12639" s="9">
        <v>2213.7533516799999</v>
      </c>
      <c r="R12639" s="9">
        <v>2191.2894401999902</v>
      </c>
      <c r="S12639" s="9">
        <v>2172.61161808</v>
      </c>
      <c r="T12639" s="9">
        <v>2160.0000691199998</v>
      </c>
    </row>
    <row r="12640" spans="1:20" x14ac:dyDescent="0.35">
      <c r="A12640">
        <f t="shared" si="382"/>
        <v>12640</v>
      </c>
      <c r="B12640" s="3" t="s">
        <v>1037</v>
      </c>
      <c r="C12640" s="3" t="s">
        <v>75</v>
      </c>
      <c r="D12640" s="3" t="s">
        <v>33</v>
      </c>
      <c r="E12640">
        <v>2023</v>
      </c>
      <c r="F12640" s="3" t="str">
        <f t="shared" si="381"/>
        <v>RAElevCAB G2023</v>
      </c>
      <c r="G12640" s="9">
        <v>2213.53681624</v>
      </c>
      <c r="H12640" s="9">
        <v>2215.09521524</v>
      </c>
      <c r="I12640" s="9">
        <v>2160.1903578400002</v>
      </c>
      <c r="J12640" s="9">
        <v>2170.4725103999999</v>
      </c>
      <c r="K12640" s="9">
        <v>2193.7008575999998</v>
      </c>
      <c r="L12640" s="9">
        <v>2163.57290388</v>
      </c>
      <c r="M12640" s="9">
        <v>2160.0000691199998</v>
      </c>
      <c r="N12640" s="9">
        <v>2164.2717227999901</v>
      </c>
      <c r="O12640" s="9">
        <v>2212.7198870799998</v>
      </c>
      <c r="P12640" s="9">
        <v>2214.5079448799902</v>
      </c>
      <c r="Q12640" s="9">
        <v>2212.0210681600001</v>
      </c>
      <c r="R12640" s="9">
        <v>2160.0000691199998</v>
      </c>
      <c r="S12640" s="9">
        <v>2162.0046623600001</v>
      </c>
      <c r="T12640" s="9">
        <v>2160.0000691199998</v>
      </c>
    </row>
    <row r="12641" spans="1:20" x14ac:dyDescent="0.35">
      <c r="A12641">
        <f t="shared" si="382"/>
        <v>12641</v>
      </c>
      <c r="B12641" s="3" t="s">
        <v>1037</v>
      </c>
      <c r="C12641" s="3" t="s">
        <v>75</v>
      </c>
      <c r="D12641" s="3" t="s">
        <v>33</v>
      </c>
      <c r="E12641">
        <v>2024</v>
      </c>
      <c r="F12641" s="3" t="str">
        <f t="shared" si="381"/>
        <v>RAElevCAB G2024</v>
      </c>
      <c r="G12641" s="9">
        <v>2215.6726430799999</v>
      </c>
      <c r="H12641" s="9">
        <v>2210.3117505199998</v>
      </c>
      <c r="I12641" s="9">
        <v>2160.3051872400001</v>
      </c>
      <c r="J12641" s="9">
        <v>2214.1732991999902</v>
      </c>
      <c r="K12641" s="9">
        <v>2204.5932464000002</v>
      </c>
      <c r="L12641" s="9">
        <v>2201.7520389599999</v>
      </c>
      <c r="M12641" s="9">
        <v>2160.0000691199998</v>
      </c>
      <c r="N12641" s="9">
        <v>2190.9219861199999</v>
      </c>
      <c r="O12641" s="9">
        <v>2216.8176562399999</v>
      </c>
      <c r="P12641" s="9">
        <v>2216.8176562399999</v>
      </c>
      <c r="Q12641" s="9">
        <v>2168.4351087599998</v>
      </c>
      <c r="R12641" s="9">
        <v>2194.15689436</v>
      </c>
      <c r="S12641" s="9">
        <v>2160.3215914399998</v>
      </c>
      <c r="T12641" s="9">
        <v>2160.0000691199998</v>
      </c>
    </row>
    <row r="12642" spans="1:20" x14ac:dyDescent="0.35">
      <c r="A12642">
        <f t="shared" si="382"/>
        <v>12642</v>
      </c>
      <c r="B12642" s="3" t="s">
        <v>1037</v>
      </c>
      <c r="C12642" s="3" t="s">
        <v>75</v>
      </c>
      <c r="D12642" s="3" t="s">
        <v>33</v>
      </c>
      <c r="E12642">
        <v>2025</v>
      </c>
      <c r="F12642" s="3" t="str">
        <f t="shared" si="381"/>
        <v>RAElevCAB G2025</v>
      </c>
      <c r="G12642" s="9">
        <v>2197.1162120399999</v>
      </c>
      <c r="H12642" s="9">
        <v>2216.43379796</v>
      </c>
      <c r="I12642" s="9">
        <v>2207.45741972</v>
      </c>
      <c r="J12642" s="9">
        <v>2216.44692132</v>
      </c>
      <c r="K12642" s="9">
        <v>2165.23300892</v>
      </c>
      <c r="L12642" s="9">
        <v>2214.3110944800001</v>
      </c>
      <c r="M12642" s="9">
        <v>2216.8176562399999</v>
      </c>
      <c r="N12642" s="9">
        <v>2166.5256598799901</v>
      </c>
      <c r="O12642" s="9">
        <v>2172.7526942</v>
      </c>
      <c r="P12642" s="9">
        <v>2214.3110944800001</v>
      </c>
      <c r="Q12642" s="9">
        <v>2182.9364215599999</v>
      </c>
      <c r="R12642" s="9">
        <v>2176.3911457600002</v>
      </c>
      <c r="S12642" s="9">
        <v>2177.0669988</v>
      </c>
      <c r="T12642" s="9">
        <v>2160.0000691199998</v>
      </c>
    </row>
    <row r="12643" spans="1:20" x14ac:dyDescent="0.35">
      <c r="A12643">
        <f t="shared" si="382"/>
        <v>12643</v>
      </c>
      <c r="B12643" s="3" t="s">
        <v>1037</v>
      </c>
      <c r="C12643" s="3" t="s">
        <v>75</v>
      </c>
      <c r="D12643" s="3" t="s">
        <v>33</v>
      </c>
      <c r="E12643">
        <v>2026</v>
      </c>
      <c r="F12643" s="3" t="str">
        <f t="shared" si="381"/>
        <v>RAElevCAB G2026</v>
      </c>
      <c r="G12643" s="9">
        <v>2216.6634567599999</v>
      </c>
      <c r="H12643" s="9">
        <v>2211.4206744399999</v>
      </c>
      <c r="I12643" s="9">
        <v>2160.3051872400001</v>
      </c>
      <c r="J12643" s="9">
        <v>2216.3714619999901</v>
      </c>
      <c r="K12643" s="9">
        <v>2196.2435086</v>
      </c>
      <c r="L12643" s="9">
        <v>2211.9915406</v>
      </c>
      <c r="M12643" s="9">
        <v>2160.0000691199998</v>
      </c>
      <c r="N12643" s="9">
        <v>2203.50400752</v>
      </c>
      <c r="O12643" s="9">
        <v>2216.4567638399999</v>
      </c>
      <c r="P12643" s="9">
        <v>2216.0368163200001</v>
      </c>
      <c r="Q12643" s="9">
        <v>2195.0591253600001</v>
      </c>
      <c r="R12643" s="9">
        <v>2192.4639809199998</v>
      </c>
      <c r="S12643" s="9">
        <v>2214.8065013199998</v>
      </c>
      <c r="T12643" s="9">
        <v>2160.0000691199998</v>
      </c>
    </row>
    <row r="12644" spans="1:20" x14ac:dyDescent="0.35">
      <c r="A12644">
        <f t="shared" si="382"/>
        <v>12644</v>
      </c>
      <c r="B12644" s="3" t="s">
        <v>1037</v>
      </c>
      <c r="C12644" s="3" t="s">
        <v>75</v>
      </c>
      <c r="D12644" s="3" t="s">
        <v>33</v>
      </c>
      <c r="E12644">
        <v>2027</v>
      </c>
      <c r="F12644" s="3" t="str">
        <f t="shared" si="381"/>
        <v>RAElevCAB G2027</v>
      </c>
      <c r="G12644" s="9">
        <v>2214.8721181199999</v>
      </c>
      <c r="H12644" s="9">
        <v>2180.2723794799999</v>
      </c>
      <c r="I12644" s="9">
        <v>2216.8176562399999</v>
      </c>
      <c r="J12644" s="9">
        <v>2194.6030885999999</v>
      </c>
      <c r="K12644" s="9">
        <v>2207.75597616</v>
      </c>
      <c r="L12644" s="9">
        <v>2212.2408844400002</v>
      </c>
      <c r="M12644" s="9">
        <v>2160.0000691199998</v>
      </c>
      <c r="N12644" s="9">
        <v>2203.95676344</v>
      </c>
      <c r="O12644" s="9">
        <v>2189.0584690000001</v>
      </c>
      <c r="P12644" s="9">
        <v>2210.0722492</v>
      </c>
      <c r="Q12644" s="9">
        <v>2197.51647452</v>
      </c>
      <c r="R12644" s="9">
        <v>2185.9187051200001</v>
      </c>
      <c r="S12644" s="9">
        <v>2167.8675234399998</v>
      </c>
      <c r="T12644" s="9">
        <v>2160.0000691199998</v>
      </c>
    </row>
    <row r="12645" spans="1:20" x14ac:dyDescent="0.35">
      <c r="A12645">
        <f t="shared" si="382"/>
        <v>12645</v>
      </c>
      <c r="B12645" s="3" t="s">
        <v>1037</v>
      </c>
      <c r="C12645" s="3" t="s">
        <v>75</v>
      </c>
      <c r="D12645" s="3" t="s">
        <v>33</v>
      </c>
      <c r="E12645">
        <v>2028</v>
      </c>
      <c r="F12645" s="3" t="str">
        <f t="shared" si="381"/>
        <v>RAElevCAB G2028</v>
      </c>
      <c r="G12645" s="9">
        <v>2214.1109632399998</v>
      </c>
      <c r="H12645" s="9">
        <v>2178.93379676</v>
      </c>
      <c r="I12645" s="9">
        <v>2160.0000691199998</v>
      </c>
      <c r="J12645" s="9">
        <v>2186.2336657599999</v>
      </c>
      <c r="K12645" s="9">
        <v>2170.6496757599998</v>
      </c>
      <c r="L12645" s="9">
        <v>2216.1746115999999</v>
      </c>
      <c r="M12645" s="9">
        <v>2160.0000691199998</v>
      </c>
      <c r="N12645" s="9">
        <v>2193.79600196</v>
      </c>
      <c r="O12645" s="9">
        <v>2215.1149002799998</v>
      </c>
      <c r="P12645" s="9">
        <v>2216.8176562399999</v>
      </c>
      <c r="Q12645" s="9">
        <v>2201.1057134799998</v>
      </c>
      <c r="R12645" s="9">
        <v>2210.2756612799999</v>
      </c>
      <c r="S12645" s="9">
        <v>2168.63195916</v>
      </c>
      <c r="T12645" s="9">
        <v>2160.0000691199998</v>
      </c>
    </row>
    <row r="12646" spans="1:20" x14ac:dyDescent="0.35">
      <c r="A12646">
        <f t="shared" si="382"/>
        <v>12646</v>
      </c>
      <c r="B12646" s="3" t="s">
        <v>1037</v>
      </c>
      <c r="C12646" s="3" t="s">
        <v>75</v>
      </c>
      <c r="D12646" s="3" t="s">
        <v>33</v>
      </c>
      <c r="E12646">
        <v>2029</v>
      </c>
      <c r="F12646" s="3" t="str">
        <f t="shared" si="381"/>
        <v>RAElevCAB G2029</v>
      </c>
      <c r="G12646" s="9">
        <v>2215.44298428</v>
      </c>
      <c r="H12646" s="9">
        <v>2213.6549264800001</v>
      </c>
      <c r="I12646" s="9">
        <v>2160.2855021999999</v>
      </c>
      <c r="J12646" s="9">
        <v>2187.21463692</v>
      </c>
      <c r="K12646" s="9">
        <v>2216.8176562399999</v>
      </c>
      <c r="L12646" s="9">
        <v>2213.9436403999998</v>
      </c>
      <c r="M12646" s="9">
        <v>2160.0000691199998</v>
      </c>
      <c r="N12646" s="9">
        <v>2191.0696239199901</v>
      </c>
      <c r="O12646" s="9">
        <v>2208.2809105599999</v>
      </c>
      <c r="P12646" s="9">
        <v>2208.4154250000001</v>
      </c>
      <c r="Q12646" s="9">
        <v>2202.5328788799902</v>
      </c>
      <c r="R12646" s="9">
        <v>2212.33930964</v>
      </c>
      <c r="S12646" s="9">
        <v>2164.8393081199902</v>
      </c>
      <c r="T12646" s="9">
        <v>2160.0000691199998</v>
      </c>
    </row>
    <row r="12647" spans="1:20" x14ac:dyDescent="0.35">
      <c r="A12647">
        <f t="shared" si="382"/>
        <v>12647</v>
      </c>
      <c r="B12647" s="3" t="s">
        <v>1037</v>
      </c>
      <c r="C12647" s="3" t="s">
        <v>86</v>
      </c>
      <c r="D12647" s="3" t="s">
        <v>33</v>
      </c>
      <c r="E12647">
        <v>2020</v>
      </c>
      <c r="F12647" s="3" t="str">
        <f t="shared" si="381"/>
        <v>RAQOutCAB G2020</v>
      </c>
      <c r="G12647" s="9">
        <v>9.60463158831082</v>
      </c>
      <c r="H12647" s="9">
        <v>10.6958178853309</v>
      </c>
      <c r="I12647" s="9">
        <v>12.121408525394999</v>
      </c>
      <c r="J12647" s="9">
        <v>18.606490435300699</v>
      </c>
      <c r="K12647" s="9">
        <v>11.1559570105197</v>
      </c>
      <c r="L12647" s="9">
        <v>15.015887078523001</v>
      </c>
      <c r="M12647" s="9">
        <v>16.255022486576799</v>
      </c>
      <c r="N12647" s="9">
        <v>23.931712772936098</v>
      </c>
      <c r="O12647" s="9">
        <v>54.4924495781787</v>
      </c>
      <c r="P12647" s="9">
        <v>49.947003080673603</v>
      </c>
      <c r="Q12647" s="9">
        <v>15.5529105241976</v>
      </c>
      <c r="R12647" s="9">
        <v>10.8334273444988</v>
      </c>
      <c r="S12647" s="9">
        <v>5.9814185410537704</v>
      </c>
      <c r="T12647" s="9">
        <v>13.1842038694355</v>
      </c>
    </row>
    <row r="12648" spans="1:20" x14ac:dyDescent="0.35">
      <c r="A12648">
        <f t="shared" si="382"/>
        <v>12648</v>
      </c>
      <c r="B12648" s="3" t="s">
        <v>1037</v>
      </c>
      <c r="C12648" s="3" t="s">
        <v>86</v>
      </c>
      <c r="D12648" s="3" t="s">
        <v>33</v>
      </c>
      <c r="E12648">
        <v>2021</v>
      </c>
      <c r="F12648" s="3" t="str">
        <f t="shared" si="381"/>
        <v>RAQOutCAB G2021</v>
      </c>
      <c r="G12648" s="9">
        <v>10.1667340993792</v>
      </c>
      <c r="H12648" s="9">
        <v>17.6804931025804</v>
      </c>
      <c r="I12648" s="9">
        <v>21.518494612711201</v>
      </c>
      <c r="J12648" s="9">
        <v>20.461569805645599</v>
      </c>
      <c r="K12648" s="9">
        <v>14.8361230390305</v>
      </c>
      <c r="L12648" s="9">
        <v>12.926076641909701</v>
      </c>
      <c r="M12648" s="9">
        <v>23.4941998785233</v>
      </c>
      <c r="N12648" s="9">
        <v>39.463950991499999</v>
      </c>
      <c r="O12648" s="9">
        <v>56.469827297850799</v>
      </c>
      <c r="P12648" s="9">
        <v>32.847792765569402</v>
      </c>
      <c r="Q12648" s="9">
        <v>24.1899196792439</v>
      </c>
      <c r="R12648" s="9">
        <v>13.143177523985701</v>
      </c>
      <c r="S12648" s="9">
        <v>10.1970419059456</v>
      </c>
      <c r="T12648" s="9">
        <v>10.309809151144499</v>
      </c>
    </row>
    <row r="12649" spans="1:20" x14ac:dyDescent="0.35">
      <c r="A12649">
        <f t="shared" si="382"/>
        <v>12649</v>
      </c>
      <c r="B12649" s="3" t="s">
        <v>1037</v>
      </c>
      <c r="C12649" s="3" t="s">
        <v>86</v>
      </c>
      <c r="D12649" s="3" t="s">
        <v>33</v>
      </c>
      <c r="E12649">
        <v>2022</v>
      </c>
      <c r="F12649" s="3" t="str">
        <f t="shared" si="381"/>
        <v>RAQOutCAB G2022</v>
      </c>
      <c r="G12649" s="9">
        <v>8.2963464759159908</v>
      </c>
      <c r="H12649" s="9">
        <v>11.6995535244636</v>
      </c>
      <c r="I12649" s="9">
        <v>14.082129465036999</v>
      </c>
      <c r="J12649" s="9">
        <v>15.0339295832226</v>
      </c>
      <c r="K12649" s="9">
        <v>14.2619440813348</v>
      </c>
      <c r="L12649" s="9">
        <v>18.507100397413101</v>
      </c>
      <c r="M12649" s="9">
        <v>21.533785253981101</v>
      </c>
      <c r="N12649" s="9">
        <v>39.035164609573599</v>
      </c>
      <c r="O12649" s="9">
        <v>57.067248920885802</v>
      </c>
      <c r="P12649" s="9">
        <v>32.300430863533599</v>
      </c>
      <c r="Q12649" s="9">
        <v>9.7504319828947299</v>
      </c>
      <c r="R12649" s="9">
        <v>9.6113926842807196</v>
      </c>
      <c r="S12649" s="9">
        <v>7.4464515952321602</v>
      </c>
      <c r="T12649" s="9">
        <v>11.1698359220733</v>
      </c>
    </row>
    <row r="12650" spans="1:20" x14ac:dyDescent="0.35">
      <c r="A12650">
        <f t="shared" si="382"/>
        <v>12650</v>
      </c>
      <c r="B12650" s="3" t="s">
        <v>1037</v>
      </c>
      <c r="C12650" s="3" t="s">
        <v>86</v>
      </c>
      <c r="D12650" s="3" t="s">
        <v>33</v>
      </c>
      <c r="E12650">
        <v>2023</v>
      </c>
      <c r="F12650" s="3" t="str">
        <f t="shared" si="381"/>
        <v>RAQOutCAB G2023</v>
      </c>
      <c r="G12650" s="9">
        <v>8.2333365299318793</v>
      </c>
      <c r="H12650" s="9">
        <v>9.1810136200843395</v>
      </c>
      <c r="I12650" s="9">
        <v>12.513793887100199</v>
      </c>
      <c r="J12650" s="9">
        <v>14.9664748753423</v>
      </c>
      <c r="K12650" s="9">
        <v>12.7219197779088</v>
      </c>
      <c r="L12650" s="9">
        <v>19.245885997871</v>
      </c>
      <c r="M12650" s="9">
        <v>28.384980261110002</v>
      </c>
      <c r="N12650" s="9">
        <v>38.082373307183197</v>
      </c>
      <c r="O12650" s="9">
        <v>48.7248434918898</v>
      </c>
      <c r="P12650" s="9">
        <v>25.259593054193701</v>
      </c>
      <c r="Q12650" s="9">
        <v>11.514557705876401</v>
      </c>
      <c r="R12650" s="9">
        <v>11.5124292360019</v>
      </c>
      <c r="S12650" s="9">
        <v>8.0655528484052095</v>
      </c>
      <c r="T12650" s="9">
        <v>7.1329665814349399</v>
      </c>
    </row>
    <row r="12651" spans="1:20" x14ac:dyDescent="0.35">
      <c r="A12651">
        <f t="shared" si="382"/>
        <v>12651</v>
      </c>
      <c r="B12651" s="3" t="s">
        <v>1037</v>
      </c>
      <c r="C12651" s="3" t="s">
        <v>86</v>
      </c>
      <c r="D12651" s="3" t="s">
        <v>33</v>
      </c>
      <c r="E12651">
        <v>2024</v>
      </c>
      <c r="F12651" s="3" t="str">
        <f t="shared" si="381"/>
        <v>RAQOutCAB G2024</v>
      </c>
      <c r="G12651" s="9">
        <v>6.6273857103450498</v>
      </c>
      <c r="H12651" s="9">
        <v>13.231041318784801</v>
      </c>
      <c r="I12651" s="9">
        <v>17.162090569412001</v>
      </c>
      <c r="J12651" s="9">
        <v>23.394644183710898</v>
      </c>
      <c r="K12651" s="9">
        <v>16.522066183463</v>
      </c>
      <c r="L12651" s="9">
        <v>20.087829384927598</v>
      </c>
      <c r="M12651" s="9">
        <v>34.765171337856899</v>
      </c>
      <c r="N12651" s="9">
        <v>33.901810638755698</v>
      </c>
      <c r="O12651" s="9">
        <v>43.570289322419598</v>
      </c>
      <c r="P12651" s="9">
        <v>17.818525681995599</v>
      </c>
      <c r="Q12651" s="9">
        <v>11.7584487605638</v>
      </c>
      <c r="R12651" s="9">
        <v>4.8032090005491597</v>
      </c>
      <c r="S12651" s="9">
        <v>7.4447781978197396</v>
      </c>
      <c r="T12651" s="9">
        <v>6.4874088948758004</v>
      </c>
    </row>
    <row r="12652" spans="1:20" x14ac:dyDescent="0.35">
      <c r="A12652">
        <f t="shared" si="382"/>
        <v>12652</v>
      </c>
      <c r="B12652" s="3" t="s">
        <v>1037</v>
      </c>
      <c r="C12652" s="3" t="s">
        <v>86</v>
      </c>
      <c r="D12652" s="3" t="s">
        <v>33</v>
      </c>
      <c r="E12652">
        <v>2025</v>
      </c>
      <c r="F12652" s="3" t="str">
        <f t="shared" si="381"/>
        <v>RAQOutCAB G2025</v>
      </c>
      <c r="G12652" s="9">
        <v>5.2080223159224204</v>
      </c>
      <c r="H12652" s="9">
        <v>5.0308013961297302</v>
      </c>
      <c r="I12652" s="9">
        <v>5.27345380905947</v>
      </c>
      <c r="J12652" s="9">
        <v>10.495337857307</v>
      </c>
      <c r="K12652" s="9">
        <v>10.6775573314205</v>
      </c>
      <c r="L12652" s="9">
        <v>10.2237230736764</v>
      </c>
      <c r="M12652" s="9">
        <v>10.8728923353209</v>
      </c>
      <c r="N12652" s="9">
        <v>24.4638955321327</v>
      </c>
      <c r="O12652" s="9">
        <v>47.489109861050402</v>
      </c>
      <c r="P12652" s="9">
        <v>31.676903050765901</v>
      </c>
      <c r="Q12652" s="9">
        <v>14.803673695745401</v>
      </c>
      <c r="R12652" s="9">
        <v>9.2101135910136094</v>
      </c>
      <c r="S12652" s="9">
        <v>9.5959175492657387</v>
      </c>
      <c r="T12652" s="9">
        <v>11.763315609918999</v>
      </c>
    </row>
    <row r="12653" spans="1:20" x14ac:dyDescent="0.35">
      <c r="A12653">
        <f t="shared" si="382"/>
        <v>12653</v>
      </c>
      <c r="B12653" s="3" t="s">
        <v>1037</v>
      </c>
      <c r="C12653" s="3" t="s">
        <v>86</v>
      </c>
      <c r="D12653" s="3" t="s">
        <v>33</v>
      </c>
      <c r="E12653">
        <v>2026</v>
      </c>
      <c r="F12653" s="3" t="str">
        <f t="shared" si="381"/>
        <v>RAQOutCAB G2026</v>
      </c>
      <c r="G12653" s="9">
        <v>8.6862942455963594</v>
      </c>
      <c r="H12653" s="9">
        <v>10.977451733049801</v>
      </c>
      <c r="I12653" s="9">
        <v>13.0474950226677</v>
      </c>
      <c r="J12653" s="9">
        <v>20.8565190850228</v>
      </c>
      <c r="K12653" s="9">
        <v>19.331529319692699</v>
      </c>
      <c r="L12653" s="9">
        <v>23.796441050511799</v>
      </c>
      <c r="M12653" s="9">
        <v>54.742437016049003</v>
      </c>
      <c r="N12653" s="9">
        <v>61.956092175486198</v>
      </c>
      <c r="O12653" s="9">
        <v>77.5811040427688</v>
      </c>
      <c r="P12653" s="9">
        <v>52.720102542455699</v>
      </c>
      <c r="Q12653" s="9">
        <v>19.967161763159801</v>
      </c>
      <c r="R12653" s="9">
        <v>13.000706696453999</v>
      </c>
      <c r="S12653" s="9">
        <v>10.0663946351071</v>
      </c>
      <c r="T12653" s="9">
        <v>12.192828758947901</v>
      </c>
    </row>
    <row r="12654" spans="1:20" x14ac:dyDescent="0.35">
      <c r="A12654">
        <f t="shared" si="382"/>
        <v>12654</v>
      </c>
      <c r="B12654" s="3" t="s">
        <v>1037</v>
      </c>
      <c r="C12654" s="3" t="s">
        <v>86</v>
      </c>
      <c r="D12654" s="3" t="s">
        <v>33</v>
      </c>
      <c r="E12654">
        <v>2027</v>
      </c>
      <c r="F12654" s="3" t="str">
        <f t="shared" si="381"/>
        <v>RAQOutCAB G2027</v>
      </c>
      <c r="G12654" s="9">
        <v>10.463482215881999</v>
      </c>
      <c r="H12654" s="9">
        <v>18.033622187762202</v>
      </c>
      <c r="I12654" s="9">
        <v>27.621377131512499</v>
      </c>
      <c r="J12654" s="9">
        <v>23.972813641877298</v>
      </c>
      <c r="K12654" s="9">
        <v>15.6126453180444</v>
      </c>
      <c r="L12654" s="9">
        <v>23.442735144897899</v>
      </c>
      <c r="M12654" s="9">
        <v>56.656227897266596</v>
      </c>
      <c r="N12654" s="9">
        <v>68.951057801500014</v>
      </c>
      <c r="O12654" s="9">
        <v>98.688312366780906</v>
      </c>
      <c r="P12654" s="9">
        <v>88.3228037041048</v>
      </c>
      <c r="Q12654" s="9">
        <v>39.044747936729102</v>
      </c>
      <c r="R12654" s="9">
        <v>29.309767156867299</v>
      </c>
      <c r="S12654" s="9">
        <v>14.280491539656699</v>
      </c>
      <c r="T12654" s="9">
        <v>14.521287676127701</v>
      </c>
    </row>
    <row r="12655" spans="1:20" x14ac:dyDescent="0.35">
      <c r="A12655">
        <f t="shared" si="382"/>
        <v>12655</v>
      </c>
      <c r="B12655" s="3" t="s">
        <v>1037</v>
      </c>
      <c r="C12655" s="3" t="s">
        <v>86</v>
      </c>
      <c r="D12655" s="3" t="s">
        <v>33</v>
      </c>
      <c r="E12655">
        <v>2028</v>
      </c>
      <c r="F12655" s="3" t="str">
        <f t="shared" si="381"/>
        <v>RAQOutCAB G2028</v>
      </c>
      <c r="G12655" s="9">
        <v>9.7656537381387203</v>
      </c>
      <c r="H12655" s="9">
        <v>13.223501201510301</v>
      </c>
      <c r="I12655" s="9">
        <v>15.407109813329299</v>
      </c>
      <c r="J12655" s="9">
        <v>16.957575250342899</v>
      </c>
      <c r="K12655" s="9">
        <v>18.5755165150625</v>
      </c>
      <c r="L12655" s="9">
        <v>23.8103420217654</v>
      </c>
      <c r="M12655" s="9">
        <v>35.783244174962803</v>
      </c>
      <c r="N12655" s="9">
        <v>38.489124952638797</v>
      </c>
      <c r="O12655" s="9">
        <v>66.324925209798394</v>
      </c>
      <c r="P12655" s="9">
        <v>55.004026272387797</v>
      </c>
      <c r="Q12655" s="9">
        <v>17.418651703983201</v>
      </c>
      <c r="R12655" s="9">
        <v>8.5465875526033308</v>
      </c>
      <c r="S12655" s="9">
        <v>11.537928860927201</v>
      </c>
      <c r="T12655" s="9">
        <v>12.4525308240647</v>
      </c>
    </row>
    <row r="12656" spans="1:20" x14ac:dyDescent="0.35">
      <c r="A12656">
        <f t="shared" si="382"/>
        <v>12656</v>
      </c>
      <c r="B12656" s="3" t="s">
        <v>1037</v>
      </c>
      <c r="C12656" s="3" t="s">
        <v>86</v>
      </c>
      <c r="D12656" s="3" t="s">
        <v>33</v>
      </c>
      <c r="E12656">
        <v>2029</v>
      </c>
      <c r="F12656" s="3" t="str">
        <f t="shared" si="381"/>
        <v>RAQOutCAB G2029</v>
      </c>
      <c r="G12656" s="9">
        <v>11.586719990167699</v>
      </c>
      <c r="H12656" s="9">
        <v>10.3910601522071</v>
      </c>
      <c r="I12656" s="9">
        <v>13.2432019249968</v>
      </c>
      <c r="J12656" s="9">
        <v>18.094412400133699</v>
      </c>
      <c r="K12656" s="9">
        <v>17.188761679570302</v>
      </c>
      <c r="L12656" s="9">
        <v>18.584720001925799</v>
      </c>
      <c r="M12656" s="9">
        <v>64.152573612458298</v>
      </c>
      <c r="N12656" s="9">
        <v>57.828037906451698</v>
      </c>
      <c r="O12656" s="9">
        <v>85.065847729554406</v>
      </c>
      <c r="P12656" s="9">
        <v>97.200755827558993</v>
      </c>
      <c r="Q12656" s="9">
        <v>54.613101405502597</v>
      </c>
      <c r="R12656" s="9">
        <v>23.003045508926299</v>
      </c>
      <c r="S12656" s="9">
        <v>17.820118914903599</v>
      </c>
      <c r="T12656" s="9">
        <v>14.2623216907771</v>
      </c>
    </row>
    <row r="12657" spans="1:20" x14ac:dyDescent="0.35">
      <c r="A12657">
        <f t="shared" si="382"/>
        <v>12657</v>
      </c>
      <c r="B12657" s="3" t="s">
        <v>1037</v>
      </c>
      <c r="C12657" s="3" t="s">
        <v>95</v>
      </c>
      <c r="D12657" s="3" t="s">
        <v>33</v>
      </c>
      <c r="E12657">
        <v>2020</v>
      </c>
      <c r="F12657" s="3" t="str">
        <f t="shared" si="381"/>
        <v>RASpillCAB G2020</v>
      </c>
      <c r="G12657" s="9">
        <v>3.5435460224462298E-2</v>
      </c>
      <c r="H12657" s="9">
        <v>3.1976344424305501E-3</v>
      </c>
      <c r="I12657" s="9">
        <v>0.253023578368263</v>
      </c>
      <c r="J12657" s="9">
        <v>1.0002603512096699</v>
      </c>
      <c r="K12657" s="9">
        <v>0.118045642708333</v>
      </c>
      <c r="L12657" s="9">
        <v>0.22310797113575201</v>
      </c>
      <c r="M12657" s="9">
        <v>2.2581853029166599E-2</v>
      </c>
      <c r="N12657" s="9">
        <v>1.7653215603819401</v>
      </c>
      <c r="O12657" s="9">
        <v>21.130508301870201</v>
      </c>
      <c r="P12657" s="9">
        <v>15.185802169027699</v>
      </c>
      <c r="Q12657" s="9">
        <v>0.43189672080577901</v>
      </c>
      <c r="R12657" s="9">
        <v>1.1669370883333301E-2</v>
      </c>
      <c r="S12657" s="9">
        <v>4.3814327265625001E-2</v>
      </c>
      <c r="T12657" s="9">
        <v>6.2158650258347201E-2</v>
      </c>
    </row>
    <row r="12658" spans="1:20" x14ac:dyDescent="0.35">
      <c r="A12658">
        <f t="shared" si="382"/>
        <v>12658</v>
      </c>
      <c r="B12658" s="3" t="s">
        <v>1037</v>
      </c>
      <c r="C12658" s="3" t="s">
        <v>95</v>
      </c>
      <c r="D12658" s="3" t="s">
        <v>33</v>
      </c>
      <c r="E12658">
        <v>2021</v>
      </c>
      <c r="F12658" s="3" t="str">
        <f t="shared" si="381"/>
        <v>RASpillCAB G2021</v>
      </c>
      <c r="G12658" s="9">
        <v>0.27974239569631698</v>
      </c>
      <c r="H12658" s="9">
        <v>0.37529790034722199</v>
      </c>
      <c r="I12658" s="9">
        <v>1.3064110273034699</v>
      </c>
      <c r="J12658" s="9">
        <v>3.0387190814246599</v>
      </c>
      <c r="K12658" s="9">
        <v>0.56185353795531201</v>
      </c>
      <c r="L12658" s="9">
        <v>6.7886670043010699E-3</v>
      </c>
      <c r="M12658" s="9">
        <v>0.16792493409027703</v>
      </c>
      <c r="N12658" s="9">
        <v>7.6184493288749904</v>
      </c>
      <c r="O12658" s="9">
        <v>20.947473424161199</v>
      </c>
      <c r="P12658" s="9">
        <v>2.5682913208749998</v>
      </c>
      <c r="Q12658" s="9">
        <v>0.28622531245564498</v>
      </c>
      <c r="R12658" s="9">
        <v>9.6013924745180501E-2</v>
      </c>
      <c r="S12658" s="9">
        <v>3.6209241095963497E-2</v>
      </c>
      <c r="T12658" s="9">
        <v>1.0205586205208299E-2</v>
      </c>
    </row>
    <row r="12659" spans="1:20" x14ac:dyDescent="0.35">
      <c r="A12659">
        <f t="shared" si="382"/>
        <v>12659</v>
      </c>
      <c r="B12659" s="3" t="s">
        <v>1037</v>
      </c>
      <c r="C12659" s="3" t="s">
        <v>95</v>
      </c>
      <c r="D12659" s="3" t="s">
        <v>33</v>
      </c>
      <c r="E12659">
        <v>2022</v>
      </c>
      <c r="F12659" s="3" t="str">
        <f t="shared" si="381"/>
        <v>RASpillCAB G2022</v>
      </c>
      <c r="G12659" s="9">
        <v>0.121403552666666</v>
      </c>
      <c r="H12659" s="9">
        <v>0.45656943796527699</v>
      </c>
      <c r="I12659" s="9">
        <v>0.29190397767820098</v>
      </c>
      <c r="J12659" s="9">
        <v>0.65594779705376305</v>
      </c>
      <c r="K12659" s="9">
        <v>1.26886116027083</v>
      </c>
      <c r="L12659" s="9">
        <v>0.43886590356536198</v>
      </c>
      <c r="M12659" s="9">
        <v>2.1472393948152702</v>
      </c>
      <c r="N12659" s="9">
        <v>6.5758040304833303</v>
      </c>
      <c r="O12659" s="9">
        <v>23.816655336433499</v>
      </c>
      <c r="P12659" s="9">
        <v>8.2242658917222204</v>
      </c>
      <c r="Q12659" s="9">
        <v>0.13884055083810401</v>
      </c>
      <c r="R12659" s="9">
        <v>0.102862455867305</v>
      </c>
      <c r="S12659" s="9">
        <v>0</v>
      </c>
      <c r="T12659" s="9">
        <v>8.8946461321569401E-2</v>
      </c>
    </row>
    <row r="12660" spans="1:20" x14ac:dyDescent="0.35">
      <c r="A12660">
        <f t="shared" si="382"/>
        <v>12660</v>
      </c>
      <c r="B12660" s="3" t="s">
        <v>1037</v>
      </c>
      <c r="C12660" s="3" t="s">
        <v>95</v>
      </c>
      <c r="D12660" s="3" t="s">
        <v>33</v>
      </c>
      <c r="E12660">
        <v>2023</v>
      </c>
      <c r="F12660" s="3" t="str">
        <f t="shared" si="381"/>
        <v>RASpillCAB G2023</v>
      </c>
      <c r="G12660" s="9">
        <v>1.4751902744381699E-2</v>
      </c>
      <c r="H12660" s="9">
        <v>2.9246852979166599E-3</v>
      </c>
      <c r="I12660" s="9">
        <v>1.28506431149444E-2</v>
      </c>
      <c r="J12660" s="9">
        <v>0.40485148837253998</v>
      </c>
      <c r="K12660" s="9">
        <v>0</v>
      </c>
      <c r="L12660" s="9">
        <v>1.2923575181444797</v>
      </c>
      <c r="M12660" s="9">
        <v>2.1082607872861099E-2</v>
      </c>
      <c r="N12660" s="9">
        <v>9.13228749770545</v>
      </c>
      <c r="O12660" s="9">
        <v>15.8360981485766</v>
      </c>
      <c r="P12660" s="9">
        <v>2.8195711862937398</v>
      </c>
      <c r="Q12660" s="9">
        <v>9.433304670242601E-2</v>
      </c>
      <c r="R12660" s="9">
        <v>5.7895333503194403E-2</v>
      </c>
      <c r="S12660" s="9">
        <v>0.20034170080029901</v>
      </c>
      <c r="T12660" s="9">
        <v>1.7879354715833299E-2</v>
      </c>
    </row>
    <row r="12661" spans="1:20" x14ac:dyDescent="0.35">
      <c r="A12661">
        <f t="shared" si="382"/>
        <v>12661</v>
      </c>
      <c r="B12661" s="3" t="s">
        <v>1037</v>
      </c>
      <c r="C12661" s="3" t="s">
        <v>95</v>
      </c>
      <c r="D12661" s="3" t="s">
        <v>33</v>
      </c>
      <c r="E12661">
        <v>2024</v>
      </c>
      <c r="F12661" s="3" t="str">
        <f t="shared" ref="F12661:F12724" si="383">_xlfn.CONCAT(B12661,C12661,D12661,E12661)</f>
        <v>RASpillCAB G2024</v>
      </c>
      <c r="G12661" s="9">
        <v>6.9031652878077901E-2</v>
      </c>
      <c r="H12661" s="9">
        <v>0.26252756426424301</v>
      </c>
      <c r="I12661" s="9">
        <v>1.4058771928284</v>
      </c>
      <c r="J12661" s="9">
        <v>2.7532550065778798</v>
      </c>
      <c r="K12661" s="9">
        <v>0.62635232696302001</v>
      </c>
      <c r="L12661" s="9">
        <v>1.15288926786391</v>
      </c>
      <c r="M12661" s="9">
        <v>2.49397747588888</v>
      </c>
      <c r="N12661" s="9">
        <v>7.9455508544056901</v>
      </c>
      <c r="O12661" s="9">
        <v>11.2019979846776</v>
      </c>
      <c r="P12661" s="9">
        <v>1.55345300051083</v>
      </c>
      <c r="Q12661" s="9">
        <v>0.137585090531639</v>
      </c>
      <c r="R12661" s="9">
        <v>0</v>
      </c>
      <c r="S12661" s="9">
        <v>9.3376759364583298E-2</v>
      </c>
      <c r="T12661" s="9">
        <v>0.18321217614437499</v>
      </c>
    </row>
    <row r="12662" spans="1:20" x14ac:dyDescent="0.35">
      <c r="A12662">
        <f t="shared" si="382"/>
        <v>12662</v>
      </c>
      <c r="B12662" s="3" t="s">
        <v>1037</v>
      </c>
      <c r="C12662" s="3" t="s">
        <v>95</v>
      </c>
      <c r="D12662" s="3" t="s">
        <v>33</v>
      </c>
      <c r="E12662">
        <v>2025</v>
      </c>
      <c r="F12662" s="3" t="str">
        <f t="shared" si="383"/>
        <v>RASpillCAB G2025</v>
      </c>
      <c r="G12662" s="9">
        <v>9.81903627974932E-2</v>
      </c>
      <c r="H12662" s="9">
        <v>6.19236311895833E-2</v>
      </c>
      <c r="I12662" s="9">
        <v>4.23939869043055E-2</v>
      </c>
      <c r="J12662" s="9">
        <v>4.5846542943212297E-2</v>
      </c>
      <c r="K12662" s="9">
        <v>4.16116888316145E-2</v>
      </c>
      <c r="L12662" s="9">
        <v>2.5404300927419298E-3</v>
      </c>
      <c r="M12662" s="9">
        <v>5.6935794543055501E-2</v>
      </c>
      <c r="N12662" s="9">
        <v>0.377019322174444</v>
      </c>
      <c r="O12662" s="9">
        <v>15.9395205150604</v>
      </c>
      <c r="P12662" s="9">
        <v>4.9771901844291602</v>
      </c>
      <c r="Q12662" s="9">
        <v>0.50461252875212304</v>
      </c>
      <c r="R12662" s="9">
        <v>8.5856501725555506E-2</v>
      </c>
      <c r="S12662" s="9">
        <v>0.19672224428645799</v>
      </c>
      <c r="T12662" s="9">
        <v>1.7938130647500002E-2</v>
      </c>
    </row>
    <row r="12663" spans="1:20" x14ac:dyDescent="0.35">
      <c r="A12663">
        <f t="shared" si="382"/>
        <v>12663</v>
      </c>
      <c r="B12663" s="3" t="s">
        <v>1037</v>
      </c>
      <c r="C12663" s="3" t="s">
        <v>95</v>
      </c>
      <c r="D12663" s="3" t="s">
        <v>33</v>
      </c>
      <c r="E12663">
        <v>2026</v>
      </c>
      <c r="F12663" s="3" t="str">
        <f t="shared" si="383"/>
        <v>RASpillCAB G2026</v>
      </c>
      <c r="G12663" s="9">
        <v>0.31822152743113302</v>
      </c>
      <c r="H12663" s="9">
        <v>1.63890048194444E-2</v>
      </c>
      <c r="I12663" s="9">
        <v>0.16584604745673601</v>
      </c>
      <c r="J12663" s="9">
        <v>3.3318767611795899</v>
      </c>
      <c r="K12663" s="9">
        <v>0.45773104746354099</v>
      </c>
      <c r="L12663" s="9">
        <v>4.4274875877067403</v>
      </c>
      <c r="M12663" s="9">
        <v>23.102987655416602</v>
      </c>
      <c r="N12663" s="9">
        <v>35.646899176187603</v>
      </c>
      <c r="O12663" s="9">
        <v>44.849244685094</v>
      </c>
      <c r="P12663" s="9">
        <v>18.444980577066801</v>
      </c>
      <c r="Q12663" s="9">
        <v>0.119561424485887</v>
      </c>
      <c r="R12663" s="9">
        <v>2.3027709141966599E-2</v>
      </c>
      <c r="S12663" s="9">
        <v>8.4910319192708292E-3</v>
      </c>
      <c r="T12663" s="9">
        <v>2.89655346701388E-2</v>
      </c>
    </row>
    <row r="12664" spans="1:20" x14ac:dyDescent="0.35">
      <c r="A12664">
        <f t="shared" si="382"/>
        <v>12664</v>
      </c>
      <c r="B12664" s="3" t="s">
        <v>1037</v>
      </c>
      <c r="C12664" s="3" t="s">
        <v>95</v>
      </c>
      <c r="D12664" s="3" t="s">
        <v>33</v>
      </c>
      <c r="E12664">
        <v>2027</v>
      </c>
      <c r="F12664" s="3" t="str">
        <f t="shared" si="383"/>
        <v>RASpillCAB G2027</v>
      </c>
      <c r="G12664" s="9">
        <v>7.9706525546102094E-2</v>
      </c>
      <c r="H12664" s="9">
        <v>0.62229002054624905</v>
      </c>
      <c r="I12664" s="9">
        <v>2.7490750448583299</v>
      </c>
      <c r="J12664" s="9">
        <v>1.1567042087120201</v>
      </c>
      <c r="K12664" s="9">
        <v>7.9553763305863501E-2</v>
      </c>
      <c r="L12664" s="9">
        <v>2.4956902929442202</v>
      </c>
      <c r="M12664" s="9">
        <v>28.1228811008055</v>
      </c>
      <c r="N12664" s="9">
        <v>33.5777875610138</v>
      </c>
      <c r="O12664" s="9">
        <v>61.548232264919299</v>
      </c>
      <c r="P12664" s="9">
        <v>54.490789294875597</v>
      </c>
      <c r="Q12664" s="9">
        <v>6.2155453922063302</v>
      </c>
      <c r="R12664" s="9">
        <v>0.8078977235</v>
      </c>
      <c r="S12664" s="9">
        <v>5.9758437271093699E-3</v>
      </c>
      <c r="T12664" s="9">
        <v>3.3174029105972201E-3</v>
      </c>
    </row>
    <row r="12665" spans="1:20" x14ac:dyDescent="0.35">
      <c r="A12665">
        <f t="shared" si="382"/>
        <v>12665</v>
      </c>
      <c r="B12665" s="3" t="s">
        <v>1037</v>
      </c>
      <c r="C12665" s="3" t="s">
        <v>95</v>
      </c>
      <c r="D12665" s="3" t="s">
        <v>33</v>
      </c>
      <c r="E12665">
        <v>2028</v>
      </c>
      <c r="F12665" s="3" t="str">
        <f t="shared" si="383"/>
        <v>RASpillCAB G2028</v>
      </c>
      <c r="G12665" s="9">
        <v>2.0106737649193498E-3</v>
      </c>
      <c r="H12665" s="9">
        <v>4.1749623528472203E-2</v>
      </c>
      <c r="I12665" s="9">
        <v>0.62587489426388798</v>
      </c>
      <c r="J12665" s="9">
        <v>0.521889579307795</v>
      </c>
      <c r="K12665" s="9">
        <v>9.1035080572916607E-3</v>
      </c>
      <c r="L12665" s="9">
        <v>0.42083453438776802</v>
      </c>
      <c r="M12665" s="9">
        <v>6.9234655695739704</v>
      </c>
      <c r="N12665" s="9">
        <v>7.8418916501527702</v>
      </c>
      <c r="O12665" s="9">
        <v>30.441221563346701</v>
      </c>
      <c r="P12665" s="9">
        <v>19.84879407911</v>
      </c>
      <c r="Q12665" s="9">
        <v>0.28125366770497301</v>
      </c>
      <c r="R12665" s="9">
        <v>0.13240633330555501</v>
      </c>
      <c r="S12665" s="9">
        <v>1.2893837578125001E-3</v>
      </c>
      <c r="T12665" s="9">
        <v>0.15620507747152701</v>
      </c>
    </row>
    <row r="12666" spans="1:20" x14ac:dyDescent="0.35">
      <c r="A12666">
        <f t="shared" si="382"/>
        <v>12666</v>
      </c>
      <c r="B12666" s="3" t="s">
        <v>1037</v>
      </c>
      <c r="C12666" s="3" t="s">
        <v>95</v>
      </c>
      <c r="D12666" s="3" t="s">
        <v>33</v>
      </c>
      <c r="E12666">
        <v>2029</v>
      </c>
      <c r="F12666" s="3" t="str">
        <f t="shared" si="383"/>
        <v>RASpillCAB G2029</v>
      </c>
      <c r="G12666" s="9">
        <v>1.0124338447622701</v>
      </c>
      <c r="H12666" s="9">
        <v>0.162583059663888</v>
      </c>
      <c r="I12666" s="9">
        <v>6.7914766986111083E-2</v>
      </c>
      <c r="J12666" s="9">
        <v>1.3006864327352099</v>
      </c>
      <c r="K12666" s="9">
        <v>1.107503625E-4</v>
      </c>
      <c r="L12666" s="9">
        <v>0</v>
      </c>
      <c r="M12666" s="9">
        <v>38.065374283708302</v>
      </c>
      <c r="N12666" s="9">
        <v>28.300722222229499</v>
      </c>
      <c r="O12666" s="9">
        <v>51.167508622289603</v>
      </c>
      <c r="P12666" s="9">
        <v>61.729771630697897</v>
      </c>
      <c r="Q12666" s="9">
        <v>23.000955481470399</v>
      </c>
      <c r="R12666" s="9">
        <v>0.35694214431944399</v>
      </c>
      <c r="S12666" s="9">
        <v>5.1131429726562401E-5</v>
      </c>
      <c r="T12666" s="9">
        <v>4.9457471112194402E-2</v>
      </c>
    </row>
    <row r="12667" spans="1:20" x14ac:dyDescent="0.35">
      <c r="A12667">
        <f t="shared" si="382"/>
        <v>12667</v>
      </c>
      <c r="B12667" s="3" t="s">
        <v>1037</v>
      </c>
      <c r="C12667" s="3" t="s">
        <v>77</v>
      </c>
      <c r="D12667" s="3" t="s">
        <v>33</v>
      </c>
      <c r="E12667">
        <v>2020</v>
      </c>
      <c r="F12667" s="3" t="str">
        <f t="shared" si="383"/>
        <v>RAGenCAB G2020</v>
      </c>
      <c r="G12667" s="9">
        <v>67.107830598118198</v>
      </c>
      <c r="H12667" s="9">
        <v>74.986267237638799</v>
      </c>
      <c r="I12667" s="9">
        <v>83.231770930555498</v>
      </c>
      <c r="J12667" s="9">
        <v>123.470614068548</v>
      </c>
      <c r="K12667" s="9">
        <v>77.407763313987999</v>
      </c>
      <c r="L12667" s="9">
        <v>103.74021469758</v>
      </c>
      <c r="M12667" s="9">
        <v>113.836404686111</v>
      </c>
      <c r="N12667" s="9">
        <v>155.45052788888799</v>
      </c>
      <c r="O12667" s="9">
        <v>233.96360470430099</v>
      </c>
      <c r="P12667" s="9">
        <v>243.77645472222201</v>
      </c>
      <c r="Q12667" s="9">
        <v>106.042109528225</v>
      </c>
      <c r="R12667" s="9">
        <v>75.8918909722222</v>
      </c>
      <c r="S12667" s="9">
        <v>41.6398578828125</v>
      </c>
      <c r="T12667" s="9">
        <v>92.023561911111102</v>
      </c>
    </row>
    <row r="12668" spans="1:20" x14ac:dyDescent="0.35">
      <c r="A12668">
        <f t="shared" si="382"/>
        <v>12668</v>
      </c>
      <c r="B12668" s="3" t="s">
        <v>1037</v>
      </c>
      <c r="C12668" s="3" t="s">
        <v>77</v>
      </c>
      <c r="D12668" s="3" t="s">
        <v>33</v>
      </c>
      <c r="E12668">
        <v>2021</v>
      </c>
      <c r="F12668" s="3" t="str">
        <f t="shared" si="383"/>
        <v>RAGenCAB G2021</v>
      </c>
      <c r="G12668" s="9">
        <v>69.336485956720395</v>
      </c>
      <c r="H12668" s="9">
        <v>121.359508513888</v>
      </c>
      <c r="I12668" s="9">
        <v>141.74516310125</v>
      </c>
      <c r="J12668" s="9">
        <v>122.184575926075</v>
      </c>
      <c r="K12668" s="9">
        <v>100.103938198214</v>
      </c>
      <c r="L12668" s="9">
        <v>90.601638938172002</v>
      </c>
      <c r="M12668" s="9">
        <v>163.58465195277699</v>
      </c>
      <c r="N12668" s="9">
        <v>223.32896916666601</v>
      </c>
      <c r="O12668" s="9">
        <v>249.11433682795601</v>
      </c>
      <c r="P12668" s="9">
        <v>212.346794722222</v>
      </c>
      <c r="Q12668" s="9">
        <v>167.63402165322501</v>
      </c>
      <c r="R12668" s="9">
        <v>91.498403666666604</v>
      </c>
      <c r="S12668" s="9">
        <v>71.2568972177083</v>
      </c>
      <c r="T12668" s="9">
        <v>72.230080761111097</v>
      </c>
    </row>
    <row r="12669" spans="1:20" x14ac:dyDescent="0.35">
      <c r="A12669">
        <f t="shared" si="382"/>
        <v>12669</v>
      </c>
      <c r="B12669" s="3" t="s">
        <v>1037</v>
      </c>
      <c r="C12669" s="3" t="s">
        <v>77</v>
      </c>
      <c r="D12669" s="3" t="s">
        <v>33</v>
      </c>
      <c r="E12669">
        <v>2022</v>
      </c>
      <c r="F12669" s="3" t="str">
        <f t="shared" si="383"/>
        <v>RAGenCAB G2022</v>
      </c>
      <c r="G12669" s="9">
        <v>57.330103749999999</v>
      </c>
      <c r="H12669" s="9">
        <v>78.845913324999998</v>
      </c>
      <c r="I12669" s="9">
        <v>96.709421831388894</v>
      </c>
      <c r="J12669" s="9">
        <v>100.83127548387</v>
      </c>
      <c r="K12669" s="9">
        <v>91.119140580029693</v>
      </c>
      <c r="L12669" s="9">
        <v>126.710636679838</v>
      </c>
      <c r="M12669" s="9">
        <v>135.95577793277701</v>
      </c>
      <c r="N12669" s="9">
        <v>227.63391472222199</v>
      </c>
      <c r="O12669" s="9">
        <v>233.182767204301</v>
      </c>
      <c r="P12669" s="9">
        <v>168.8435585</v>
      </c>
      <c r="Q12669" s="9">
        <v>67.405130155645097</v>
      </c>
      <c r="R12669" s="9">
        <v>66.682383460555499</v>
      </c>
      <c r="S12669" s="9">
        <v>52.221233763020798</v>
      </c>
      <c r="T12669" s="9">
        <v>77.709145870833296</v>
      </c>
    </row>
    <row r="12670" spans="1:20" x14ac:dyDescent="0.35">
      <c r="A12670">
        <f t="shared" si="382"/>
        <v>12670</v>
      </c>
      <c r="B12670" s="3" t="s">
        <v>1037</v>
      </c>
      <c r="C12670" s="3" t="s">
        <v>77</v>
      </c>
      <c r="D12670" s="3" t="s">
        <v>33</v>
      </c>
      <c r="E12670">
        <v>2023</v>
      </c>
      <c r="F12670" s="3" t="str">
        <f t="shared" si="383"/>
        <v>RAGenCAB G2023</v>
      </c>
      <c r="G12670" s="9">
        <v>57.636149298386997</v>
      </c>
      <c r="H12670" s="9">
        <v>64.365013869166603</v>
      </c>
      <c r="I12670" s="9">
        <v>87.667824202222207</v>
      </c>
      <c r="J12670" s="9">
        <v>102.11913959301</v>
      </c>
      <c r="K12670" s="9">
        <v>89.217517316964205</v>
      </c>
      <c r="L12670" s="9">
        <v>125.90618495967701</v>
      </c>
      <c r="M12670" s="9">
        <v>198.91294411111099</v>
      </c>
      <c r="N12670" s="9">
        <v>203.02377472222199</v>
      </c>
      <c r="O12670" s="9">
        <v>230.64517190860201</v>
      </c>
      <c r="P12670" s="9">
        <v>157.36946343055499</v>
      </c>
      <c r="Q12670" s="9">
        <v>80.088869249731104</v>
      </c>
      <c r="R12670" s="9">
        <v>80.329469500000002</v>
      </c>
      <c r="S12670" s="9">
        <v>55.157951568489501</v>
      </c>
      <c r="T12670" s="9">
        <v>49.897425675833297</v>
      </c>
    </row>
    <row r="12671" spans="1:20" x14ac:dyDescent="0.35">
      <c r="A12671">
        <f t="shared" si="382"/>
        <v>12671</v>
      </c>
      <c r="B12671" s="3" t="s">
        <v>1037</v>
      </c>
      <c r="C12671" s="3" t="s">
        <v>77</v>
      </c>
      <c r="D12671" s="3" t="s">
        <v>33</v>
      </c>
      <c r="E12671">
        <v>2024</v>
      </c>
      <c r="F12671" s="3" t="str">
        <f t="shared" si="383"/>
        <v>RAGenCAB G2024</v>
      </c>
      <c r="G12671" s="9">
        <v>45.993120472849398</v>
      </c>
      <c r="H12671" s="9">
        <v>90.946853420833307</v>
      </c>
      <c r="I12671" s="9">
        <v>110.496682549722</v>
      </c>
      <c r="J12671" s="9">
        <v>144.75585618279499</v>
      </c>
      <c r="K12671" s="9">
        <v>111.474975625</v>
      </c>
      <c r="L12671" s="9">
        <v>132.788715336021</v>
      </c>
      <c r="M12671" s="9">
        <v>226.31431055555501</v>
      </c>
      <c r="N12671" s="9">
        <v>182.02841583333301</v>
      </c>
      <c r="O12671" s="9">
        <v>226.995252016129</v>
      </c>
      <c r="P12671" s="9">
        <v>114.065257055277</v>
      </c>
      <c r="Q12671" s="9">
        <v>81.495919976612896</v>
      </c>
      <c r="R12671" s="9">
        <v>33.684484302777697</v>
      </c>
      <c r="S12671" s="9">
        <v>51.5546730489583</v>
      </c>
      <c r="T12671" s="9">
        <v>44.210723396944402</v>
      </c>
    </row>
    <row r="12672" spans="1:20" x14ac:dyDescent="0.35">
      <c r="A12672">
        <f t="shared" si="382"/>
        <v>12672</v>
      </c>
      <c r="B12672" s="3" t="s">
        <v>1037</v>
      </c>
      <c r="C12672" s="3" t="s">
        <v>77</v>
      </c>
      <c r="D12672" s="3" t="s">
        <v>33</v>
      </c>
      <c r="E12672">
        <v>2025</v>
      </c>
      <c r="F12672" s="3" t="str">
        <f t="shared" si="383"/>
        <v>RAGenCAB G2025</v>
      </c>
      <c r="G12672" s="9">
        <v>35.834802684139703</v>
      </c>
      <c r="H12672" s="9">
        <v>34.846293754999998</v>
      </c>
      <c r="I12672" s="9">
        <v>36.684945259444397</v>
      </c>
      <c r="J12672" s="9">
        <v>73.281222265591396</v>
      </c>
      <c r="K12672" s="9">
        <v>74.588803660416602</v>
      </c>
      <c r="L12672" s="9">
        <v>71.680124331720407</v>
      </c>
      <c r="M12672" s="9">
        <v>75.851224406666603</v>
      </c>
      <c r="N12672" s="9">
        <v>168.91865274999901</v>
      </c>
      <c r="O12672" s="9">
        <v>221.25376545698899</v>
      </c>
      <c r="P12672" s="9">
        <v>187.242180069444</v>
      </c>
      <c r="Q12672" s="9">
        <v>100.277857150537</v>
      </c>
      <c r="R12672" s="9">
        <v>63.987504674999997</v>
      </c>
      <c r="S12672" s="9">
        <v>65.915635202604093</v>
      </c>
      <c r="T12672" s="9">
        <v>82.369108416666606</v>
      </c>
    </row>
    <row r="12673" spans="1:20" x14ac:dyDescent="0.35">
      <c r="A12673">
        <f t="shared" si="382"/>
        <v>12673</v>
      </c>
      <c r="B12673" s="3" t="s">
        <v>1037</v>
      </c>
      <c r="C12673" s="3" t="s">
        <v>77</v>
      </c>
      <c r="D12673" s="3" t="s">
        <v>33</v>
      </c>
      <c r="E12673">
        <v>2026</v>
      </c>
      <c r="F12673" s="3" t="str">
        <f t="shared" si="383"/>
        <v>RAGenCAB G2026</v>
      </c>
      <c r="G12673" s="9">
        <v>58.684492893548303</v>
      </c>
      <c r="H12673" s="9">
        <v>76.868816491666607</v>
      </c>
      <c r="I12673" s="9">
        <v>90.337689120833303</v>
      </c>
      <c r="J12673" s="9">
        <v>122.898467245698</v>
      </c>
      <c r="K12673" s="9">
        <v>132.35994595238</v>
      </c>
      <c r="L12673" s="9">
        <v>135.83241409677399</v>
      </c>
      <c r="M12673" s="9">
        <v>221.883969277777</v>
      </c>
      <c r="N12673" s="9">
        <v>184.50345902777701</v>
      </c>
      <c r="O12673" s="9">
        <v>229.54488411290299</v>
      </c>
      <c r="P12673" s="9">
        <v>240.36764361111099</v>
      </c>
      <c r="Q12673" s="9">
        <v>139.18911364247299</v>
      </c>
      <c r="R12673" s="9">
        <v>91.011138694444398</v>
      </c>
      <c r="S12673" s="9">
        <v>70.5350670182291</v>
      </c>
      <c r="T12673" s="9">
        <v>85.303960962222206</v>
      </c>
    </row>
    <row r="12674" spans="1:20" x14ac:dyDescent="0.35">
      <c r="A12674">
        <f t="shared" si="382"/>
        <v>12674</v>
      </c>
      <c r="B12674" s="3" t="s">
        <v>1037</v>
      </c>
      <c r="C12674" s="3" t="s">
        <v>77</v>
      </c>
      <c r="D12674" s="3" t="s">
        <v>33</v>
      </c>
      <c r="E12674">
        <v>2027</v>
      </c>
      <c r="F12674" s="3" t="str">
        <f t="shared" si="383"/>
        <v>RAGenCAB G2027</v>
      </c>
      <c r="G12674" s="9">
        <v>72.820393166397807</v>
      </c>
      <c r="H12674" s="9">
        <v>122.103827986111</v>
      </c>
      <c r="I12674" s="9">
        <v>174.426764166666</v>
      </c>
      <c r="J12674" s="9">
        <v>160.006927244623</v>
      </c>
      <c r="K12674" s="9">
        <v>108.93194638392799</v>
      </c>
      <c r="L12674" s="9">
        <v>146.899385766129</v>
      </c>
      <c r="M12674" s="9">
        <v>200.101201944444</v>
      </c>
      <c r="N12674" s="9">
        <v>248.06881583333299</v>
      </c>
      <c r="O12674" s="9">
        <v>260.459238172043</v>
      </c>
      <c r="P12674" s="9">
        <v>237.260144999999</v>
      </c>
      <c r="Q12674" s="9">
        <v>230.22759341397801</v>
      </c>
      <c r="R12674" s="9">
        <v>199.88045720555499</v>
      </c>
      <c r="S12674" s="9">
        <v>100.10569965051999</v>
      </c>
      <c r="T12674" s="9">
        <v>101.813008222222</v>
      </c>
    </row>
    <row r="12675" spans="1:20" x14ac:dyDescent="0.35">
      <c r="A12675">
        <f t="shared" ref="A12675:A12738" si="384">A12674+1</f>
        <v>12675</v>
      </c>
      <c r="B12675" s="3" t="s">
        <v>1037</v>
      </c>
      <c r="C12675" s="3" t="s">
        <v>77</v>
      </c>
      <c r="D12675" s="3" t="s">
        <v>33</v>
      </c>
      <c r="E12675">
        <v>2028</v>
      </c>
      <c r="F12675" s="3" t="str">
        <f t="shared" si="383"/>
        <v>RAGenCAB G2028</v>
      </c>
      <c r="G12675" s="9">
        <v>68.471476288440797</v>
      </c>
      <c r="H12675" s="9">
        <v>92.442283086111104</v>
      </c>
      <c r="I12675" s="9">
        <v>103.659257347222</v>
      </c>
      <c r="J12675" s="9">
        <v>115.26172677419299</v>
      </c>
      <c r="K12675" s="9">
        <v>130.204287470238</v>
      </c>
      <c r="L12675" s="9">
        <v>164.02807809139699</v>
      </c>
      <c r="M12675" s="9">
        <v>202.39047083333301</v>
      </c>
      <c r="N12675" s="9">
        <v>214.92570499999999</v>
      </c>
      <c r="O12675" s="9">
        <v>251.64841854838701</v>
      </c>
      <c r="P12675" s="9">
        <v>246.539767222222</v>
      </c>
      <c r="Q12675" s="9">
        <v>120.18279708817199</v>
      </c>
      <c r="R12675" s="9">
        <v>59.007843399999999</v>
      </c>
      <c r="S12675" s="9">
        <v>80.905285770572902</v>
      </c>
      <c r="T12675" s="9">
        <v>86.232866805555503</v>
      </c>
    </row>
    <row r="12676" spans="1:20" x14ac:dyDescent="0.35">
      <c r="A12676">
        <f t="shared" si="384"/>
        <v>12676</v>
      </c>
      <c r="B12676" s="3" t="s">
        <v>1037</v>
      </c>
      <c r="C12676" s="3" t="s">
        <v>77</v>
      </c>
      <c r="D12676" s="3" t="s">
        <v>33</v>
      </c>
      <c r="E12676">
        <v>2029</v>
      </c>
      <c r="F12676" s="3" t="str">
        <f t="shared" si="383"/>
        <v>RAGenCAB G2029</v>
      </c>
      <c r="G12676" s="9">
        <v>74.156408720430093</v>
      </c>
      <c r="H12676" s="9">
        <v>71.731269466388795</v>
      </c>
      <c r="I12676" s="9">
        <v>92.396919944166598</v>
      </c>
      <c r="J12676" s="9">
        <v>117.77261187365499</v>
      </c>
      <c r="K12676" s="9">
        <v>120.542216022321</v>
      </c>
      <c r="L12676" s="9">
        <v>130.332685075</v>
      </c>
      <c r="M12676" s="9">
        <v>182.94665444444399</v>
      </c>
      <c r="N12676" s="9">
        <v>207.07184305555501</v>
      </c>
      <c r="O12676" s="9">
        <v>237.725286424731</v>
      </c>
      <c r="P12676" s="9">
        <v>248.75405583333301</v>
      </c>
      <c r="Q12676" s="9">
        <v>221.69249247311799</v>
      </c>
      <c r="R12676" s="9">
        <v>158.81470652777699</v>
      </c>
      <c r="S12676" s="9">
        <v>124.970271380208</v>
      </c>
      <c r="T12676" s="9">
        <v>99.6733580916666</v>
      </c>
    </row>
    <row r="12677" spans="1:20" x14ac:dyDescent="0.35">
      <c r="A12677">
        <f t="shared" si="384"/>
        <v>12677</v>
      </c>
      <c r="B12677" s="3" t="s">
        <v>1037</v>
      </c>
      <c r="C12677" s="3" t="s">
        <v>75</v>
      </c>
      <c r="D12677" s="3" t="s">
        <v>24</v>
      </c>
      <c r="E12677">
        <v>2020</v>
      </c>
      <c r="F12677" s="3" t="str">
        <f t="shared" si="383"/>
        <v>RAElevCANAL2020</v>
      </c>
      <c r="G12677" s="9" t="e">
        <v>#N/A</v>
      </c>
      <c r="H12677" s="9" t="e">
        <v>#N/A</v>
      </c>
      <c r="I12677" s="9" t="e">
        <v>#N/A</v>
      </c>
      <c r="J12677" s="9" t="e">
        <v>#N/A</v>
      </c>
      <c r="K12677" s="9" t="e">
        <v>#N/A</v>
      </c>
      <c r="L12677" s="9" t="e">
        <v>#N/A</v>
      </c>
      <c r="M12677" s="9" t="e">
        <v>#N/A</v>
      </c>
      <c r="N12677" s="9" t="e">
        <v>#N/A</v>
      </c>
      <c r="O12677" s="9" t="e">
        <v>#N/A</v>
      </c>
      <c r="P12677" s="9" t="e">
        <v>#N/A</v>
      </c>
      <c r="Q12677" s="9" t="e">
        <v>#N/A</v>
      </c>
      <c r="R12677" s="9" t="e">
        <v>#N/A</v>
      </c>
      <c r="S12677" s="9" t="e">
        <v>#N/A</v>
      </c>
      <c r="T12677" s="9" t="e">
        <v>#N/A</v>
      </c>
    </row>
    <row r="12678" spans="1:20" x14ac:dyDescent="0.35">
      <c r="A12678">
        <f t="shared" si="384"/>
        <v>12678</v>
      </c>
      <c r="B12678" s="3" t="s">
        <v>1037</v>
      </c>
      <c r="C12678" s="3" t="s">
        <v>75</v>
      </c>
      <c r="D12678" s="3" t="s">
        <v>24</v>
      </c>
      <c r="E12678">
        <v>2021</v>
      </c>
      <c r="F12678" s="3" t="str">
        <f t="shared" si="383"/>
        <v>RAElevCANAL2021</v>
      </c>
      <c r="G12678" s="9" t="e">
        <v>#N/A</v>
      </c>
      <c r="H12678" s="9" t="e">
        <v>#N/A</v>
      </c>
      <c r="I12678" s="9" t="e">
        <v>#N/A</v>
      </c>
      <c r="J12678" s="9" t="e">
        <v>#N/A</v>
      </c>
      <c r="K12678" s="9" t="e">
        <v>#N/A</v>
      </c>
      <c r="L12678" s="9" t="e">
        <v>#N/A</v>
      </c>
      <c r="M12678" s="9" t="e">
        <v>#N/A</v>
      </c>
      <c r="N12678" s="9" t="e">
        <v>#N/A</v>
      </c>
      <c r="O12678" s="9" t="e">
        <v>#N/A</v>
      </c>
      <c r="P12678" s="9" t="e">
        <v>#N/A</v>
      </c>
      <c r="Q12678" s="9" t="e">
        <v>#N/A</v>
      </c>
      <c r="R12678" s="9" t="e">
        <v>#N/A</v>
      </c>
      <c r="S12678" s="9" t="e">
        <v>#N/A</v>
      </c>
      <c r="T12678" s="9" t="e">
        <v>#N/A</v>
      </c>
    </row>
    <row r="12679" spans="1:20" x14ac:dyDescent="0.35">
      <c r="A12679">
        <f t="shared" si="384"/>
        <v>12679</v>
      </c>
      <c r="B12679" s="3" t="s">
        <v>1037</v>
      </c>
      <c r="C12679" s="3" t="s">
        <v>75</v>
      </c>
      <c r="D12679" s="3" t="s">
        <v>24</v>
      </c>
      <c r="E12679">
        <v>2022</v>
      </c>
      <c r="F12679" s="3" t="str">
        <f t="shared" si="383"/>
        <v>RAElevCANAL2022</v>
      </c>
      <c r="G12679" s="9" t="e">
        <v>#N/A</v>
      </c>
      <c r="H12679" s="9" t="e">
        <v>#N/A</v>
      </c>
      <c r="I12679" s="9" t="e">
        <v>#N/A</v>
      </c>
      <c r="J12679" s="9" t="e">
        <v>#N/A</v>
      </c>
      <c r="K12679" s="9" t="e">
        <v>#N/A</v>
      </c>
      <c r="L12679" s="9" t="e">
        <v>#N/A</v>
      </c>
      <c r="M12679" s="9" t="e">
        <v>#N/A</v>
      </c>
      <c r="N12679" s="9" t="e">
        <v>#N/A</v>
      </c>
      <c r="O12679" s="9" t="e">
        <v>#N/A</v>
      </c>
      <c r="P12679" s="9" t="e">
        <v>#N/A</v>
      </c>
      <c r="Q12679" s="9" t="e">
        <v>#N/A</v>
      </c>
      <c r="R12679" s="9" t="e">
        <v>#N/A</v>
      </c>
      <c r="S12679" s="9" t="e">
        <v>#N/A</v>
      </c>
      <c r="T12679" s="9" t="e">
        <v>#N/A</v>
      </c>
    </row>
    <row r="12680" spans="1:20" x14ac:dyDescent="0.35">
      <c r="A12680">
        <f t="shared" si="384"/>
        <v>12680</v>
      </c>
      <c r="B12680" s="3" t="s">
        <v>1037</v>
      </c>
      <c r="C12680" s="3" t="s">
        <v>75</v>
      </c>
      <c r="D12680" s="3" t="s">
        <v>24</v>
      </c>
      <c r="E12680">
        <v>2023</v>
      </c>
      <c r="F12680" s="3" t="str">
        <f t="shared" si="383"/>
        <v>RAElevCANAL2023</v>
      </c>
      <c r="G12680" s="9" t="e">
        <v>#N/A</v>
      </c>
      <c r="H12680" s="9" t="e">
        <v>#N/A</v>
      </c>
      <c r="I12680" s="9" t="e">
        <v>#N/A</v>
      </c>
      <c r="J12680" s="9" t="e">
        <v>#N/A</v>
      </c>
      <c r="K12680" s="9" t="e">
        <v>#N/A</v>
      </c>
      <c r="L12680" s="9" t="e">
        <v>#N/A</v>
      </c>
      <c r="M12680" s="9" t="e">
        <v>#N/A</v>
      </c>
      <c r="N12680" s="9" t="e">
        <v>#N/A</v>
      </c>
      <c r="O12680" s="9" t="e">
        <v>#N/A</v>
      </c>
      <c r="P12680" s="9" t="e">
        <v>#N/A</v>
      </c>
      <c r="Q12680" s="9" t="e">
        <v>#N/A</v>
      </c>
      <c r="R12680" s="9" t="e">
        <v>#N/A</v>
      </c>
      <c r="S12680" s="9" t="e">
        <v>#N/A</v>
      </c>
      <c r="T12680" s="9" t="e">
        <v>#N/A</v>
      </c>
    </row>
    <row r="12681" spans="1:20" x14ac:dyDescent="0.35">
      <c r="A12681">
        <f t="shared" si="384"/>
        <v>12681</v>
      </c>
      <c r="B12681" s="3" t="s">
        <v>1037</v>
      </c>
      <c r="C12681" s="3" t="s">
        <v>75</v>
      </c>
      <c r="D12681" s="3" t="s">
        <v>24</v>
      </c>
      <c r="E12681">
        <v>2024</v>
      </c>
      <c r="F12681" s="3" t="str">
        <f t="shared" si="383"/>
        <v>RAElevCANAL2024</v>
      </c>
      <c r="G12681" s="9" t="e">
        <v>#N/A</v>
      </c>
      <c r="H12681" s="9" t="e">
        <v>#N/A</v>
      </c>
      <c r="I12681" s="9" t="e">
        <v>#N/A</v>
      </c>
      <c r="J12681" s="9" t="e">
        <v>#N/A</v>
      </c>
      <c r="K12681" s="9" t="e">
        <v>#N/A</v>
      </c>
      <c r="L12681" s="9" t="e">
        <v>#N/A</v>
      </c>
      <c r="M12681" s="9" t="e">
        <v>#N/A</v>
      </c>
      <c r="N12681" s="9" t="e">
        <v>#N/A</v>
      </c>
      <c r="O12681" s="9" t="e">
        <v>#N/A</v>
      </c>
      <c r="P12681" s="9" t="e">
        <v>#N/A</v>
      </c>
      <c r="Q12681" s="9" t="e">
        <v>#N/A</v>
      </c>
      <c r="R12681" s="9" t="e">
        <v>#N/A</v>
      </c>
      <c r="S12681" s="9" t="e">
        <v>#N/A</v>
      </c>
      <c r="T12681" s="9" t="e">
        <v>#N/A</v>
      </c>
    </row>
    <row r="12682" spans="1:20" x14ac:dyDescent="0.35">
      <c r="A12682">
        <f t="shared" si="384"/>
        <v>12682</v>
      </c>
      <c r="B12682" s="3" t="s">
        <v>1037</v>
      </c>
      <c r="C12682" s="3" t="s">
        <v>75</v>
      </c>
      <c r="D12682" s="3" t="s">
        <v>24</v>
      </c>
      <c r="E12682">
        <v>2025</v>
      </c>
      <c r="F12682" s="3" t="str">
        <f t="shared" si="383"/>
        <v>RAElevCANAL2025</v>
      </c>
      <c r="G12682" s="9" t="e">
        <v>#N/A</v>
      </c>
      <c r="H12682" s="9" t="e">
        <v>#N/A</v>
      </c>
      <c r="I12682" s="9" t="e">
        <v>#N/A</v>
      </c>
      <c r="J12682" s="9" t="e">
        <v>#N/A</v>
      </c>
      <c r="K12682" s="9" t="e">
        <v>#N/A</v>
      </c>
      <c r="L12682" s="9" t="e">
        <v>#N/A</v>
      </c>
      <c r="M12682" s="9" t="e">
        <v>#N/A</v>
      </c>
      <c r="N12682" s="9" t="e">
        <v>#N/A</v>
      </c>
      <c r="O12682" s="9" t="e">
        <v>#N/A</v>
      </c>
      <c r="P12682" s="9" t="e">
        <v>#N/A</v>
      </c>
      <c r="Q12682" s="9" t="e">
        <v>#N/A</v>
      </c>
      <c r="R12682" s="9" t="e">
        <v>#N/A</v>
      </c>
      <c r="S12682" s="9" t="e">
        <v>#N/A</v>
      </c>
      <c r="T12682" s="9" t="e">
        <v>#N/A</v>
      </c>
    </row>
    <row r="12683" spans="1:20" x14ac:dyDescent="0.35">
      <c r="A12683">
        <f t="shared" si="384"/>
        <v>12683</v>
      </c>
      <c r="B12683" s="3" t="s">
        <v>1037</v>
      </c>
      <c r="C12683" s="3" t="s">
        <v>75</v>
      </c>
      <c r="D12683" s="3" t="s">
        <v>24</v>
      </c>
      <c r="E12683">
        <v>2026</v>
      </c>
      <c r="F12683" s="3" t="str">
        <f t="shared" si="383"/>
        <v>RAElevCANAL2026</v>
      </c>
      <c r="G12683" s="9" t="e">
        <v>#N/A</v>
      </c>
      <c r="H12683" s="9" t="e">
        <v>#N/A</v>
      </c>
      <c r="I12683" s="9" t="e">
        <v>#N/A</v>
      </c>
      <c r="J12683" s="9" t="e">
        <v>#N/A</v>
      </c>
      <c r="K12683" s="9" t="e">
        <v>#N/A</v>
      </c>
      <c r="L12683" s="9" t="e">
        <v>#N/A</v>
      </c>
      <c r="M12683" s="9" t="e">
        <v>#N/A</v>
      </c>
      <c r="N12683" s="9" t="e">
        <v>#N/A</v>
      </c>
      <c r="O12683" s="9" t="e">
        <v>#N/A</v>
      </c>
      <c r="P12683" s="9" t="e">
        <v>#N/A</v>
      </c>
      <c r="Q12683" s="9" t="e">
        <v>#N/A</v>
      </c>
      <c r="R12683" s="9" t="e">
        <v>#N/A</v>
      </c>
      <c r="S12683" s="9" t="e">
        <v>#N/A</v>
      </c>
      <c r="T12683" s="9" t="e">
        <v>#N/A</v>
      </c>
    </row>
    <row r="12684" spans="1:20" x14ac:dyDescent="0.35">
      <c r="A12684">
        <f t="shared" si="384"/>
        <v>12684</v>
      </c>
      <c r="B12684" s="3" t="s">
        <v>1037</v>
      </c>
      <c r="C12684" s="3" t="s">
        <v>75</v>
      </c>
      <c r="D12684" s="3" t="s">
        <v>24</v>
      </c>
      <c r="E12684">
        <v>2027</v>
      </c>
      <c r="F12684" s="3" t="str">
        <f t="shared" si="383"/>
        <v>RAElevCANAL2027</v>
      </c>
      <c r="G12684" s="9" t="e">
        <v>#N/A</v>
      </c>
      <c r="H12684" s="9" t="e">
        <v>#N/A</v>
      </c>
      <c r="I12684" s="9" t="e">
        <v>#N/A</v>
      </c>
      <c r="J12684" s="9" t="e">
        <v>#N/A</v>
      </c>
      <c r="K12684" s="9" t="e">
        <v>#N/A</v>
      </c>
      <c r="L12684" s="9" t="e">
        <v>#N/A</v>
      </c>
      <c r="M12684" s="9" t="e">
        <v>#N/A</v>
      </c>
      <c r="N12684" s="9" t="e">
        <v>#N/A</v>
      </c>
      <c r="O12684" s="9" t="e">
        <v>#N/A</v>
      </c>
      <c r="P12684" s="9" t="e">
        <v>#N/A</v>
      </c>
      <c r="Q12684" s="9" t="e">
        <v>#N/A</v>
      </c>
      <c r="R12684" s="9" t="e">
        <v>#N/A</v>
      </c>
      <c r="S12684" s="9" t="e">
        <v>#N/A</v>
      </c>
      <c r="T12684" s="9" t="e">
        <v>#N/A</v>
      </c>
    </row>
    <row r="12685" spans="1:20" x14ac:dyDescent="0.35">
      <c r="A12685">
        <f t="shared" si="384"/>
        <v>12685</v>
      </c>
      <c r="B12685" s="3" t="s">
        <v>1037</v>
      </c>
      <c r="C12685" s="3" t="s">
        <v>75</v>
      </c>
      <c r="D12685" s="3" t="s">
        <v>24</v>
      </c>
      <c r="E12685">
        <v>2028</v>
      </c>
      <c r="F12685" s="3" t="str">
        <f t="shared" si="383"/>
        <v>RAElevCANAL2028</v>
      </c>
      <c r="G12685" s="9" t="e">
        <v>#N/A</v>
      </c>
      <c r="H12685" s="9" t="e">
        <v>#N/A</v>
      </c>
      <c r="I12685" s="9" t="e">
        <v>#N/A</v>
      </c>
      <c r="J12685" s="9" t="e">
        <v>#N/A</v>
      </c>
      <c r="K12685" s="9" t="e">
        <v>#N/A</v>
      </c>
      <c r="L12685" s="9" t="e">
        <v>#N/A</v>
      </c>
      <c r="M12685" s="9" t="e">
        <v>#N/A</v>
      </c>
      <c r="N12685" s="9" t="e">
        <v>#N/A</v>
      </c>
      <c r="O12685" s="9" t="e">
        <v>#N/A</v>
      </c>
      <c r="P12685" s="9" t="e">
        <v>#N/A</v>
      </c>
      <c r="Q12685" s="9" t="e">
        <v>#N/A</v>
      </c>
      <c r="R12685" s="9" t="e">
        <v>#N/A</v>
      </c>
      <c r="S12685" s="9" t="e">
        <v>#N/A</v>
      </c>
      <c r="T12685" s="9" t="e">
        <v>#N/A</v>
      </c>
    </row>
    <row r="12686" spans="1:20" x14ac:dyDescent="0.35">
      <c r="A12686">
        <f t="shared" si="384"/>
        <v>12686</v>
      </c>
      <c r="B12686" s="3" t="s">
        <v>1037</v>
      </c>
      <c r="C12686" s="3" t="s">
        <v>75</v>
      </c>
      <c r="D12686" s="3" t="s">
        <v>24</v>
      </c>
      <c r="E12686">
        <v>2029</v>
      </c>
      <c r="F12686" s="3" t="str">
        <f t="shared" si="383"/>
        <v>RAElevCANAL2029</v>
      </c>
      <c r="G12686" s="9" t="e">
        <v>#N/A</v>
      </c>
      <c r="H12686" s="9" t="e">
        <v>#N/A</v>
      </c>
      <c r="I12686" s="9" t="e">
        <v>#N/A</v>
      </c>
      <c r="J12686" s="9" t="e">
        <v>#N/A</v>
      </c>
      <c r="K12686" s="9" t="e">
        <v>#N/A</v>
      </c>
      <c r="L12686" s="9" t="e">
        <v>#N/A</v>
      </c>
      <c r="M12686" s="9" t="e">
        <v>#N/A</v>
      </c>
      <c r="N12686" s="9" t="e">
        <v>#N/A</v>
      </c>
      <c r="O12686" s="9" t="e">
        <v>#N/A</v>
      </c>
      <c r="P12686" s="9" t="e">
        <v>#N/A</v>
      </c>
      <c r="Q12686" s="9" t="e">
        <v>#N/A</v>
      </c>
      <c r="R12686" s="9" t="e">
        <v>#N/A</v>
      </c>
      <c r="S12686" s="9" t="e">
        <v>#N/A</v>
      </c>
      <c r="T12686" s="9" t="e">
        <v>#N/A</v>
      </c>
    </row>
    <row r="12687" spans="1:20" x14ac:dyDescent="0.35">
      <c r="A12687">
        <f t="shared" si="384"/>
        <v>12687</v>
      </c>
      <c r="B12687" s="3" t="s">
        <v>1037</v>
      </c>
      <c r="C12687" s="3" t="s">
        <v>86</v>
      </c>
      <c r="D12687" s="3" t="s">
        <v>24</v>
      </c>
      <c r="E12687">
        <v>2020</v>
      </c>
      <c r="F12687" s="3" t="str">
        <f t="shared" si="383"/>
        <v>RAQOutCANAL2020</v>
      </c>
      <c r="G12687" s="9">
        <v>12.953308073250099</v>
      </c>
      <c r="H12687" s="9">
        <v>17.567490415525999</v>
      </c>
      <c r="I12687" s="9">
        <v>23.637377868937701</v>
      </c>
      <c r="J12687" s="9">
        <v>24.097666105859702</v>
      </c>
      <c r="K12687" s="9">
        <v>20.2205776780864</v>
      </c>
      <c r="L12687" s="9">
        <v>26.613509580424701</v>
      </c>
      <c r="M12687" s="9">
        <v>23.252611173062</v>
      </c>
      <c r="N12687" s="9">
        <v>20.484291034923299</v>
      </c>
      <c r="O12687" s="9">
        <v>44.2375791022694</v>
      </c>
      <c r="P12687" s="9">
        <v>60.708431626563097</v>
      </c>
      <c r="Q12687" s="9">
        <v>24.7276989798379</v>
      </c>
      <c r="R12687" s="9">
        <v>19.4903845929109</v>
      </c>
      <c r="S12687" s="9">
        <v>14.028901755279101</v>
      </c>
      <c r="T12687" s="9">
        <v>12.717131832185199</v>
      </c>
    </row>
    <row r="12688" spans="1:20" x14ac:dyDescent="0.35">
      <c r="A12688">
        <f t="shared" si="384"/>
        <v>12688</v>
      </c>
      <c r="B12688" s="3" t="s">
        <v>1037</v>
      </c>
      <c r="C12688" s="3" t="s">
        <v>86</v>
      </c>
      <c r="D12688" s="3" t="s">
        <v>24</v>
      </c>
      <c r="E12688">
        <v>2021</v>
      </c>
      <c r="F12688" s="3" t="str">
        <f t="shared" si="383"/>
        <v>RAQOutCANAL2021</v>
      </c>
      <c r="G12688" s="9">
        <v>17.8618396131282</v>
      </c>
      <c r="H12688" s="9">
        <v>24.251287368254701</v>
      </c>
      <c r="I12688" s="9">
        <v>25.839153748367298</v>
      </c>
      <c r="J12688" s="9">
        <v>27.348522693221302</v>
      </c>
      <c r="K12688" s="9">
        <v>17.721849698642099</v>
      </c>
      <c r="L12688" s="9">
        <v>13.683735439787901</v>
      </c>
      <c r="M12688" s="9">
        <v>19.057816648412398</v>
      </c>
      <c r="N12688" s="9">
        <v>24.639925914012402</v>
      </c>
      <c r="O12688" s="9">
        <v>45.869369334579297</v>
      </c>
      <c r="P12688" s="9">
        <v>37.911700142773</v>
      </c>
      <c r="Q12688" s="9">
        <v>24.056959795021701</v>
      </c>
      <c r="R12688" s="9">
        <v>18.723129803095901</v>
      </c>
      <c r="S12688" s="9">
        <v>18.422722498113199</v>
      </c>
      <c r="T12688" s="9">
        <v>11.833489844829201</v>
      </c>
    </row>
    <row r="12689" spans="1:20" x14ac:dyDescent="0.35">
      <c r="A12689">
        <f t="shared" si="384"/>
        <v>12689</v>
      </c>
      <c r="B12689" s="3" t="s">
        <v>1037</v>
      </c>
      <c r="C12689" s="3" t="s">
        <v>86</v>
      </c>
      <c r="D12689" s="3" t="s">
        <v>24</v>
      </c>
      <c r="E12689">
        <v>2022</v>
      </c>
      <c r="F12689" s="3" t="str">
        <f t="shared" si="383"/>
        <v>RAQOutCANAL2022</v>
      </c>
      <c r="G12689" s="9">
        <v>9.6097262014104103</v>
      </c>
      <c r="H12689" s="9">
        <v>18.851141995079701</v>
      </c>
      <c r="I12689" s="9">
        <v>22.805484935588499</v>
      </c>
      <c r="J12689" s="9">
        <v>18.302014652002701</v>
      </c>
      <c r="K12689" s="9">
        <v>18.623150596811399</v>
      </c>
      <c r="L12689" s="9">
        <v>17.096404604427299</v>
      </c>
      <c r="M12689" s="9">
        <v>15.6791603869639</v>
      </c>
      <c r="N12689" s="9">
        <v>20.5596172177375</v>
      </c>
      <c r="O12689" s="9">
        <v>33.278929073099398</v>
      </c>
      <c r="P12689" s="9">
        <v>63.137611525281301</v>
      </c>
      <c r="Q12689" s="9">
        <v>23.3693831807058</v>
      </c>
      <c r="R12689" s="9">
        <v>16.948591086717499</v>
      </c>
      <c r="S12689" s="9">
        <v>13.4379587043993</v>
      </c>
      <c r="T12689" s="9">
        <v>12.8502725404253</v>
      </c>
    </row>
    <row r="12690" spans="1:20" x14ac:dyDescent="0.35">
      <c r="A12690">
        <f t="shared" si="384"/>
        <v>12690</v>
      </c>
      <c r="B12690" s="3" t="s">
        <v>1037</v>
      </c>
      <c r="C12690" s="3" t="s">
        <v>86</v>
      </c>
      <c r="D12690" s="3" t="s">
        <v>24</v>
      </c>
      <c r="E12690">
        <v>2023</v>
      </c>
      <c r="F12690" s="3" t="str">
        <f t="shared" si="383"/>
        <v>RAQOutCANAL2023</v>
      </c>
      <c r="G12690" s="9">
        <v>9.3991387837934806</v>
      </c>
      <c r="H12690" s="9">
        <v>18.590707934278399</v>
      </c>
      <c r="I12690" s="9">
        <v>21.5102428886712</v>
      </c>
      <c r="J12690" s="9">
        <v>15.3412242160387</v>
      </c>
      <c r="K12690" s="9">
        <v>15.766888411992699</v>
      </c>
      <c r="L12690" s="9">
        <v>19.0619300437303</v>
      </c>
      <c r="M12690" s="9">
        <v>20.096256671722902</v>
      </c>
      <c r="N12690" s="9">
        <v>24.2972582496486</v>
      </c>
      <c r="O12690" s="9">
        <v>44.518181132278201</v>
      </c>
      <c r="P12690" s="9">
        <v>42.839170454702199</v>
      </c>
      <c r="Q12690" s="9">
        <v>22.8763847167987</v>
      </c>
      <c r="R12690" s="9">
        <v>13.2088771359173</v>
      </c>
      <c r="S12690" s="9">
        <v>11.1798405012701</v>
      </c>
      <c r="T12690" s="9">
        <v>9.5011750470632403</v>
      </c>
    </row>
    <row r="12691" spans="1:20" x14ac:dyDescent="0.35">
      <c r="A12691">
        <f t="shared" si="384"/>
        <v>12691</v>
      </c>
      <c r="B12691" s="3" t="s">
        <v>1037</v>
      </c>
      <c r="C12691" s="3" t="s">
        <v>86</v>
      </c>
      <c r="D12691" s="3" t="s">
        <v>24</v>
      </c>
      <c r="E12691">
        <v>2024</v>
      </c>
      <c r="F12691" s="3" t="str">
        <f t="shared" si="383"/>
        <v>RAQOutCANAL2024</v>
      </c>
      <c r="G12691" s="9">
        <v>13.0143285828375</v>
      </c>
      <c r="H12691" s="9">
        <v>19.329669994472098</v>
      </c>
      <c r="I12691" s="9">
        <v>21.753144447895899</v>
      </c>
      <c r="J12691" s="9">
        <v>22.119266600299699</v>
      </c>
      <c r="K12691" s="9">
        <v>15.247405516640599</v>
      </c>
      <c r="L12691" s="9">
        <v>19.4630837445902</v>
      </c>
      <c r="M12691" s="9">
        <v>22.907580422542001</v>
      </c>
      <c r="N12691" s="9">
        <v>25.194132566895799</v>
      </c>
      <c r="O12691" s="9">
        <v>41.621020718447397</v>
      </c>
      <c r="P12691" s="9">
        <v>30.149288511324301</v>
      </c>
      <c r="Q12691" s="9">
        <v>19.1408907549242</v>
      </c>
      <c r="R12691" s="9">
        <v>13.2073989052088</v>
      </c>
      <c r="S12691" s="9">
        <v>13.202137796666101</v>
      </c>
      <c r="T12691" s="9">
        <v>7.4885119387323096</v>
      </c>
    </row>
    <row r="12692" spans="1:20" x14ac:dyDescent="0.35">
      <c r="A12692">
        <f t="shared" si="384"/>
        <v>12692</v>
      </c>
      <c r="B12692" s="3" t="s">
        <v>1037</v>
      </c>
      <c r="C12692" s="3" t="s">
        <v>86</v>
      </c>
      <c r="D12692" s="3" t="s">
        <v>24</v>
      </c>
      <c r="E12692">
        <v>2025</v>
      </c>
      <c r="F12692" s="3" t="str">
        <f t="shared" si="383"/>
        <v>RAQOutCANAL2025</v>
      </c>
      <c r="G12692" s="9">
        <v>9.9200556607913306</v>
      </c>
      <c r="H12692" s="9">
        <v>12.403132842688599</v>
      </c>
      <c r="I12692" s="9">
        <v>18.343408371499098</v>
      </c>
      <c r="J12692" s="9">
        <v>11.2392783346779</v>
      </c>
      <c r="K12692" s="9">
        <v>8.1828963081488499</v>
      </c>
      <c r="L12692" s="9">
        <v>13.3319436038988</v>
      </c>
      <c r="M12692" s="9">
        <v>16.549645346142199</v>
      </c>
      <c r="N12692" s="9">
        <v>20.2693753242011</v>
      </c>
      <c r="O12692" s="9">
        <v>33.172749038658999</v>
      </c>
      <c r="P12692" s="9">
        <v>26.3844768570852</v>
      </c>
      <c r="Q12692" s="9">
        <v>18.896363896429001</v>
      </c>
      <c r="R12692" s="9">
        <v>13.9366163093393</v>
      </c>
      <c r="S12692" s="9">
        <v>13.8411583394792</v>
      </c>
      <c r="T12692" s="9">
        <v>11.7085721678782</v>
      </c>
    </row>
    <row r="12693" spans="1:20" x14ac:dyDescent="0.35">
      <c r="A12693">
        <f t="shared" si="384"/>
        <v>12693</v>
      </c>
      <c r="B12693" s="3" t="s">
        <v>1037</v>
      </c>
      <c r="C12693" s="3" t="s">
        <v>86</v>
      </c>
      <c r="D12693" s="3" t="s">
        <v>24</v>
      </c>
      <c r="E12693">
        <v>2026</v>
      </c>
      <c r="F12693" s="3" t="str">
        <f t="shared" si="383"/>
        <v>RAQOutCANAL2026</v>
      </c>
      <c r="G12693" s="9">
        <v>12.2586690381666</v>
      </c>
      <c r="H12693" s="9">
        <v>13.009872063815198</v>
      </c>
      <c r="I12693" s="9">
        <v>21.953491326175602</v>
      </c>
      <c r="J12693" s="9">
        <v>16.255698291757799</v>
      </c>
      <c r="K12693" s="9">
        <v>24.6216981839687</v>
      </c>
      <c r="L12693" s="9">
        <v>19.308840793834101</v>
      </c>
      <c r="M12693" s="9">
        <v>58.805072653123602</v>
      </c>
      <c r="N12693" s="9">
        <v>56.040699935043001</v>
      </c>
      <c r="O12693" s="9">
        <v>54.979070161919303</v>
      </c>
      <c r="P12693" s="9">
        <v>52.909513401044002</v>
      </c>
      <c r="Q12693" s="9">
        <v>20.870243371505101</v>
      </c>
      <c r="R12693" s="9">
        <v>15.4765509400717</v>
      </c>
      <c r="S12693" s="9">
        <v>16.9999720428535</v>
      </c>
      <c r="T12693" s="9">
        <v>11.082879119132899</v>
      </c>
    </row>
    <row r="12694" spans="1:20" x14ac:dyDescent="0.35">
      <c r="A12694">
        <f t="shared" si="384"/>
        <v>12694</v>
      </c>
      <c r="B12694" s="3" t="s">
        <v>1037</v>
      </c>
      <c r="C12694" s="3" t="s">
        <v>86</v>
      </c>
      <c r="D12694" s="3" t="s">
        <v>24</v>
      </c>
      <c r="E12694">
        <v>2027</v>
      </c>
      <c r="F12694" s="3" t="str">
        <f t="shared" si="383"/>
        <v>RAQOutCANAL2027</v>
      </c>
      <c r="G12694" s="9">
        <v>9.1889069716132994</v>
      </c>
      <c r="H12694" s="9">
        <v>14.2468852026281</v>
      </c>
      <c r="I12694" s="9">
        <v>31.282020540788402</v>
      </c>
      <c r="J12694" s="9">
        <v>37.1986140450853</v>
      </c>
      <c r="K12694" s="9">
        <v>26.712238460396001</v>
      </c>
      <c r="L12694" s="9">
        <v>22.0953771177854</v>
      </c>
      <c r="M12694" s="9">
        <v>37.437700423724998</v>
      </c>
      <c r="N12694" s="9">
        <v>34.949519375361099</v>
      </c>
      <c r="O12694" s="9">
        <v>55.628850160996599</v>
      </c>
      <c r="P12694" s="9">
        <v>72.772188204530195</v>
      </c>
      <c r="Q12694" s="9">
        <v>69.323029497308895</v>
      </c>
      <c r="R12694" s="9">
        <v>33.787879574304696</v>
      </c>
      <c r="S12694" s="9">
        <v>20.940607891792901</v>
      </c>
      <c r="T12694" s="9">
        <v>19.584183771667</v>
      </c>
    </row>
    <row r="12695" spans="1:20" x14ac:dyDescent="0.35">
      <c r="A12695">
        <f t="shared" si="384"/>
        <v>12695</v>
      </c>
      <c r="B12695" s="3" t="s">
        <v>1037</v>
      </c>
      <c r="C12695" s="3" t="s">
        <v>86</v>
      </c>
      <c r="D12695" s="3" t="s">
        <v>24</v>
      </c>
      <c r="E12695">
        <v>2028</v>
      </c>
      <c r="F12695" s="3" t="str">
        <f t="shared" si="383"/>
        <v>RAQOutCANAL2028</v>
      </c>
      <c r="G12695" s="9">
        <v>13.204559053685401</v>
      </c>
      <c r="H12695" s="9">
        <v>22.117754658825</v>
      </c>
      <c r="I12695" s="9">
        <v>18.886944271057299</v>
      </c>
      <c r="J12695" s="9">
        <v>23.641144372257099</v>
      </c>
      <c r="K12695" s="9">
        <v>17.502399834459801</v>
      </c>
      <c r="L12695" s="9">
        <v>23.396734418753201</v>
      </c>
      <c r="M12695" s="9">
        <v>21.9635416171208</v>
      </c>
      <c r="N12695" s="9">
        <v>22.0498890954436</v>
      </c>
      <c r="O12695" s="9">
        <v>47.998458665679202</v>
      </c>
      <c r="P12695" s="9">
        <v>60.028428853025602</v>
      </c>
      <c r="Q12695" s="9">
        <v>23.643195856301901</v>
      </c>
      <c r="R12695" s="9">
        <v>18.7941282936847</v>
      </c>
      <c r="S12695" s="9">
        <v>13.317948911915799</v>
      </c>
      <c r="T12695" s="9">
        <v>11.573557919969</v>
      </c>
    </row>
    <row r="12696" spans="1:20" x14ac:dyDescent="0.35">
      <c r="A12696">
        <f t="shared" si="384"/>
        <v>12696</v>
      </c>
      <c r="B12696" s="3" t="s">
        <v>1037</v>
      </c>
      <c r="C12696" s="3" t="s">
        <v>86</v>
      </c>
      <c r="D12696" s="3" t="s">
        <v>24</v>
      </c>
      <c r="E12696">
        <v>2029</v>
      </c>
      <c r="F12696" s="3" t="str">
        <f t="shared" si="383"/>
        <v>RAQOutCANAL2029</v>
      </c>
      <c r="G12696" s="9">
        <v>10.375768598302299</v>
      </c>
      <c r="H12696" s="9">
        <v>21.094231177779299</v>
      </c>
      <c r="I12696" s="9">
        <v>21.820721806052799</v>
      </c>
      <c r="J12696" s="9">
        <v>30.035127032447001</v>
      </c>
      <c r="K12696" s="9">
        <v>27.618031693214501</v>
      </c>
      <c r="L12696" s="9">
        <v>14.0220570757016</v>
      </c>
      <c r="M12696" s="9">
        <v>50.371425758739107</v>
      </c>
      <c r="N12696" s="9">
        <v>47.034421655666598</v>
      </c>
      <c r="O12696" s="9">
        <v>73.7679024256487</v>
      </c>
      <c r="P12696" s="9">
        <v>87.233790355152706</v>
      </c>
      <c r="Q12696" s="9">
        <v>76.937902027291599</v>
      </c>
      <c r="R12696" s="9">
        <v>40.290127454898602</v>
      </c>
      <c r="S12696" s="9">
        <v>28.7180304760635</v>
      </c>
      <c r="T12696" s="9">
        <v>19.730044360634398</v>
      </c>
    </row>
    <row r="12697" spans="1:20" x14ac:dyDescent="0.35">
      <c r="A12697">
        <f t="shared" si="384"/>
        <v>12697</v>
      </c>
      <c r="B12697" s="3" t="s">
        <v>1037</v>
      </c>
      <c r="C12697" s="3" t="s">
        <v>95</v>
      </c>
      <c r="D12697" s="3" t="s">
        <v>24</v>
      </c>
      <c r="E12697">
        <v>2020</v>
      </c>
      <c r="F12697" s="3" t="str">
        <f t="shared" si="383"/>
        <v>RASpillCANAL2020</v>
      </c>
      <c r="G12697" s="9">
        <v>0.148730252200268</v>
      </c>
      <c r="H12697" s="9">
        <v>2.7249250194444401E-2</v>
      </c>
      <c r="I12697" s="9">
        <v>0.71002159770208295</v>
      </c>
      <c r="J12697" s="9">
        <v>2.6104757438859498</v>
      </c>
      <c r="K12697" s="9">
        <v>2.0813091794791599E-2</v>
      </c>
      <c r="L12697" s="9">
        <v>2.8944690956538901</v>
      </c>
      <c r="M12697" s="9">
        <v>1.2780222650611099</v>
      </c>
      <c r="N12697" s="9">
        <v>0.51523374480277695</v>
      </c>
      <c r="O12697" s="9">
        <v>17.930761014569804</v>
      </c>
      <c r="P12697" s="9">
        <v>35.726651563545801</v>
      </c>
      <c r="Q12697" s="9">
        <v>2.3869016323127599</v>
      </c>
      <c r="R12697" s="9">
        <v>0.93332605804861102</v>
      </c>
      <c r="S12697" s="9">
        <v>0.92836634097083304</v>
      </c>
      <c r="T12697" s="9">
        <v>0.73424992088534702</v>
      </c>
    </row>
    <row r="12698" spans="1:20" x14ac:dyDescent="0.35">
      <c r="A12698">
        <f t="shared" si="384"/>
        <v>12698</v>
      </c>
      <c r="B12698" s="3" t="s">
        <v>1037</v>
      </c>
      <c r="C12698" s="3" t="s">
        <v>95</v>
      </c>
      <c r="D12698" s="3" t="s">
        <v>24</v>
      </c>
      <c r="E12698">
        <v>2021</v>
      </c>
      <c r="F12698" s="3" t="str">
        <f t="shared" si="383"/>
        <v>RASpillCANAL2021</v>
      </c>
      <c r="G12698" s="9">
        <v>5.1668920822580601E-2</v>
      </c>
      <c r="H12698" s="9">
        <v>1.06746925172222</v>
      </c>
      <c r="I12698" s="9">
        <v>0.51612916643749995</v>
      </c>
      <c r="J12698" s="9">
        <v>3.3678539449126301</v>
      </c>
      <c r="K12698" s="9">
        <v>0.31481239545625</v>
      </c>
      <c r="L12698" s="9">
        <v>7.71407569408602E-2</v>
      </c>
      <c r="M12698" s="9">
        <v>1.5437393105643</v>
      </c>
      <c r="N12698" s="9">
        <v>3.5552954431944402E-2</v>
      </c>
      <c r="O12698" s="9">
        <v>18.2752780824475</v>
      </c>
      <c r="P12698" s="9">
        <v>10.7058227922338</v>
      </c>
      <c r="Q12698" s="9">
        <v>1.9325466410419301</v>
      </c>
      <c r="R12698" s="9">
        <v>0.606604687557038</v>
      </c>
      <c r="S12698" s="9">
        <v>0.66408941517187403</v>
      </c>
      <c r="T12698" s="9">
        <v>0.31773530869791605</v>
      </c>
    </row>
    <row r="12699" spans="1:20" x14ac:dyDescent="0.35">
      <c r="A12699">
        <f t="shared" si="384"/>
        <v>12699</v>
      </c>
      <c r="B12699" s="3" t="s">
        <v>1037</v>
      </c>
      <c r="C12699" s="3" t="s">
        <v>95</v>
      </c>
      <c r="D12699" s="3" t="s">
        <v>24</v>
      </c>
      <c r="E12699">
        <v>2022</v>
      </c>
      <c r="F12699" s="3" t="str">
        <f t="shared" si="383"/>
        <v>RASpillCANAL2022</v>
      </c>
      <c r="G12699" s="9">
        <v>0.76245717252419298</v>
      </c>
      <c r="H12699" s="9">
        <v>0.217492434872708</v>
      </c>
      <c r="I12699" s="9">
        <v>0.57858585302777699</v>
      </c>
      <c r="J12699" s="9">
        <v>4.6677001274731102E-2</v>
      </c>
      <c r="K12699" s="9">
        <v>0.77872440665104103</v>
      </c>
      <c r="L12699" s="9">
        <v>2.7411270414650499E-2</v>
      </c>
      <c r="M12699" s="9">
        <v>9.5731923581388795E-2</v>
      </c>
      <c r="N12699" s="9">
        <v>2.2209907601388801E-2</v>
      </c>
      <c r="O12699" s="9">
        <v>9.7770075802244598</v>
      </c>
      <c r="P12699" s="9">
        <v>44.622775873695801</v>
      </c>
      <c r="Q12699" s="9">
        <v>3.0426712599227601</v>
      </c>
      <c r="R12699" s="9">
        <v>0.442731023509638</v>
      </c>
      <c r="S12699" s="9">
        <v>0.27299490993359299</v>
      </c>
      <c r="T12699" s="9">
        <v>0.167890786447222</v>
      </c>
    </row>
    <row r="12700" spans="1:20" x14ac:dyDescent="0.35">
      <c r="A12700">
        <f t="shared" si="384"/>
        <v>12700</v>
      </c>
      <c r="B12700" s="3" t="s">
        <v>1037</v>
      </c>
      <c r="C12700" s="3" t="s">
        <v>95</v>
      </c>
      <c r="D12700" s="3" t="s">
        <v>24</v>
      </c>
      <c r="E12700">
        <v>2023</v>
      </c>
      <c r="F12700" s="3" t="str">
        <f t="shared" si="383"/>
        <v>RASpillCANAL2023</v>
      </c>
      <c r="G12700" s="9">
        <v>0.32047748284811794</v>
      </c>
      <c r="H12700" s="9">
        <v>0.206352451044444</v>
      </c>
      <c r="I12700" s="9">
        <v>0.73726639035874997</v>
      </c>
      <c r="J12700" s="9">
        <v>0.102920472456854</v>
      </c>
      <c r="K12700" s="9">
        <v>1.4109761406249999E-3</v>
      </c>
      <c r="L12700" s="9">
        <v>0.216083331579838</v>
      </c>
      <c r="M12700" s="9">
        <v>1.03799908041666E-2</v>
      </c>
      <c r="N12700" s="9">
        <v>0.162033165875</v>
      </c>
      <c r="O12700" s="9">
        <v>16.734517127943501</v>
      </c>
      <c r="P12700" s="9">
        <v>15.5732012858119</v>
      </c>
      <c r="Q12700" s="9">
        <v>1.44173350825728</v>
      </c>
      <c r="R12700" s="9">
        <v>0.75942237293611103</v>
      </c>
      <c r="S12700" s="9">
        <v>0.71569312324544199</v>
      </c>
      <c r="T12700" s="9">
        <v>0.348028267021458</v>
      </c>
    </row>
    <row r="12701" spans="1:20" x14ac:dyDescent="0.35">
      <c r="A12701">
        <f t="shared" si="384"/>
        <v>12701</v>
      </c>
      <c r="B12701" s="3" t="s">
        <v>1037</v>
      </c>
      <c r="C12701" s="3" t="s">
        <v>95</v>
      </c>
      <c r="D12701" s="3" t="s">
        <v>24</v>
      </c>
      <c r="E12701">
        <v>2024</v>
      </c>
      <c r="F12701" s="3" t="str">
        <f t="shared" si="383"/>
        <v>RASpillCANAL2024</v>
      </c>
      <c r="G12701" s="9">
        <v>0.28131094179981098</v>
      </c>
      <c r="H12701" s="9">
        <v>0.31966493942687402</v>
      </c>
      <c r="I12701" s="9">
        <v>0.87102325166597194</v>
      </c>
      <c r="J12701" s="9">
        <v>0.65124477888844001</v>
      </c>
      <c r="K12701" s="9">
        <v>1.3698909218749999E-2</v>
      </c>
      <c r="L12701" s="9">
        <v>2.25862066471774E-2</v>
      </c>
      <c r="M12701" s="9">
        <v>1.74150596801805</v>
      </c>
      <c r="N12701" s="9">
        <v>3.3347369840555499</v>
      </c>
      <c r="O12701" s="9">
        <v>14.133241766048901</v>
      </c>
      <c r="P12701" s="9">
        <v>3.0153015965430501</v>
      </c>
      <c r="Q12701" s="9">
        <v>0.66579069702231097</v>
      </c>
      <c r="R12701" s="9">
        <v>0.18073713276845901</v>
      </c>
      <c r="S12701" s="9">
        <v>0.36767235661497299</v>
      </c>
      <c r="T12701" s="9">
        <v>0.59414001958548601</v>
      </c>
    </row>
    <row r="12702" spans="1:20" x14ac:dyDescent="0.35">
      <c r="A12702">
        <f t="shared" si="384"/>
        <v>12702</v>
      </c>
      <c r="B12702" s="3" t="s">
        <v>1037</v>
      </c>
      <c r="C12702" s="3" t="s">
        <v>95</v>
      </c>
      <c r="D12702" s="3" t="s">
        <v>24</v>
      </c>
      <c r="E12702">
        <v>2025</v>
      </c>
      <c r="F12702" s="3" t="str">
        <f t="shared" si="383"/>
        <v>RASpillCANAL2025</v>
      </c>
      <c r="G12702" s="9">
        <v>0.27619809286962299</v>
      </c>
      <c r="H12702" s="9">
        <v>0.744487668755347</v>
      </c>
      <c r="I12702" s="9">
        <v>0.88334244307361098</v>
      </c>
      <c r="J12702" s="9">
        <v>0.55790920754126305</v>
      </c>
      <c r="K12702" s="9">
        <v>1.0984193705545799</v>
      </c>
      <c r="L12702" s="9">
        <v>0.54589675143293004</v>
      </c>
      <c r="M12702" s="9">
        <v>0.987629158580555</v>
      </c>
      <c r="N12702" s="9">
        <v>0.50118259494527695</v>
      </c>
      <c r="O12702" s="9">
        <v>6.5286356344493397</v>
      </c>
      <c r="P12702" s="9">
        <v>0.56564973799930496</v>
      </c>
      <c r="Q12702" s="9">
        <v>1.1023842454257999</v>
      </c>
      <c r="R12702" s="9">
        <v>0.90391627048819401</v>
      </c>
      <c r="S12702" s="9">
        <v>1.7424436836570301</v>
      </c>
      <c r="T12702" s="9">
        <v>7.4856739538194397E-2</v>
      </c>
    </row>
    <row r="12703" spans="1:20" x14ac:dyDescent="0.35">
      <c r="A12703">
        <f t="shared" si="384"/>
        <v>12703</v>
      </c>
      <c r="B12703" s="3" t="s">
        <v>1037</v>
      </c>
      <c r="C12703" s="3" t="s">
        <v>95</v>
      </c>
      <c r="D12703" s="3" t="s">
        <v>24</v>
      </c>
      <c r="E12703">
        <v>2026</v>
      </c>
      <c r="F12703" s="3" t="str">
        <f t="shared" si="383"/>
        <v>RASpillCANAL2026</v>
      </c>
      <c r="G12703" s="9">
        <v>0.307888641653635</v>
      </c>
      <c r="H12703" s="9">
        <v>0.106881249698611</v>
      </c>
      <c r="I12703" s="9">
        <v>0.411549410003472</v>
      </c>
      <c r="J12703" s="9">
        <v>4.5188794897580598E-2</v>
      </c>
      <c r="K12703" s="9">
        <v>0</v>
      </c>
      <c r="L12703" s="9">
        <v>3.7880747720026799</v>
      </c>
      <c r="M12703" s="9">
        <v>52.789612443749903</v>
      </c>
      <c r="N12703" s="9">
        <v>51.542017464972197</v>
      </c>
      <c r="O12703" s="9">
        <v>51.080972637116901</v>
      </c>
      <c r="P12703" s="9">
        <v>35.179985948236101</v>
      </c>
      <c r="Q12703" s="9">
        <v>1.49320496854631</v>
      </c>
      <c r="R12703" s="9">
        <v>0.76931670924892903</v>
      </c>
      <c r="S12703" s="9">
        <v>0.210496593334635</v>
      </c>
      <c r="T12703" s="9">
        <v>7.9976593464444398E-2</v>
      </c>
    </row>
    <row r="12704" spans="1:20" x14ac:dyDescent="0.35">
      <c r="A12704">
        <f t="shared" si="384"/>
        <v>12704</v>
      </c>
      <c r="B12704" s="3" t="s">
        <v>1037</v>
      </c>
      <c r="C12704" s="3" t="s">
        <v>95</v>
      </c>
      <c r="D12704" s="3" t="s">
        <v>24</v>
      </c>
      <c r="E12704">
        <v>2027</v>
      </c>
      <c r="F12704" s="3" t="str">
        <f t="shared" si="383"/>
        <v>RASpillCANAL2027</v>
      </c>
      <c r="G12704" s="9">
        <v>0.37110873172869602</v>
      </c>
      <c r="H12704" s="9">
        <v>1.21426703611111E-4</v>
      </c>
      <c r="I12704" s="9">
        <v>7.2208867924861098</v>
      </c>
      <c r="J12704" s="9">
        <v>13.4913443094556</v>
      </c>
      <c r="K12704" s="9">
        <v>2.29564658780729</v>
      </c>
      <c r="L12704" s="9">
        <v>4.3615961040448896</v>
      </c>
      <c r="M12704" s="9">
        <v>30.648080371999999</v>
      </c>
      <c r="N12704" s="9">
        <v>30.896015019138801</v>
      </c>
      <c r="O12704" s="9">
        <v>51.704659650046999</v>
      </c>
      <c r="P12704" s="9">
        <v>68.364482027819406</v>
      </c>
      <c r="Q12704" s="9">
        <v>51.143442949727799</v>
      </c>
      <c r="R12704" s="9">
        <v>8.1175549780402694</v>
      </c>
      <c r="S12704" s="9">
        <v>0.25609190019401001</v>
      </c>
      <c r="T12704" s="9">
        <v>0.72447485788319399</v>
      </c>
    </row>
    <row r="12705" spans="1:20" x14ac:dyDescent="0.35">
      <c r="A12705">
        <f t="shared" si="384"/>
        <v>12705</v>
      </c>
      <c r="B12705" s="3" t="s">
        <v>1037</v>
      </c>
      <c r="C12705" s="3" t="s">
        <v>95</v>
      </c>
      <c r="D12705" s="3" t="s">
        <v>24</v>
      </c>
      <c r="E12705">
        <v>2028</v>
      </c>
      <c r="F12705" s="3" t="str">
        <f t="shared" si="383"/>
        <v>RASpillCANAL2028</v>
      </c>
      <c r="G12705" s="9">
        <v>0.14322690167681401</v>
      </c>
      <c r="H12705" s="9">
        <v>6.21362029652777E-2</v>
      </c>
      <c r="I12705" s="9">
        <v>9.6509371534722194E-3</v>
      </c>
      <c r="J12705" s="9">
        <v>1.3146350076120199</v>
      </c>
      <c r="K12705" s="9">
        <v>0</v>
      </c>
      <c r="L12705" s="9">
        <v>0.63774076432593996</v>
      </c>
      <c r="M12705" s="9">
        <v>2.3954654986111101E-2</v>
      </c>
      <c r="N12705" s="9">
        <v>6.9805889159999897</v>
      </c>
      <c r="O12705" s="9">
        <v>43.4902777274865</v>
      </c>
      <c r="P12705" s="9">
        <v>48.311649892381901</v>
      </c>
      <c r="Q12705" s="9">
        <v>2.2208770284345398</v>
      </c>
      <c r="R12705" s="9">
        <v>0.36000728031527701</v>
      </c>
      <c r="S12705" s="9">
        <v>7.2502219207031204E-2</v>
      </c>
      <c r="T12705" s="9">
        <v>1.6446812188187501</v>
      </c>
    </row>
    <row r="12706" spans="1:20" x14ac:dyDescent="0.35">
      <c r="A12706">
        <f t="shared" si="384"/>
        <v>12706</v>
      </c>
      <c r="B12706" s="3" t="s">
        <v>1037</v>
      </c>
      <c r="C12706" s="3" t="s">
        <v>95</v>
      </c>
      <c r="D12706" s="3" t="s">
        <v>24</v>
      </c>
      <c r="E12706">
        <v>2029</v>
      </c>
      <c r="F12706" s="3" t="str">
        <f t="shared" si="383"/>
        <v>RASpillCANAL2029</v>
      </c>
      <c r="G12706" s="9">
        <v>0.51588690553750005</v>
      </c>
      <c r="H12706" s="9">
        <v>0.78814062903333304</v>
      </c>
      <c r="I12706" s="9">
        <v>0.90438557740902703</v>
      </c>
      <c r="J12706" s="9">
        <v>6.585806456471099</v>
      </c>
      <c r="K12706" s="9">
        <v>4.5346058108854104</v>
      </c>
      <c r="L12706" s="9">
        <v>1.20749579623655</v>
      </c>
      <c r="M12706" s="9">
        <v>44.531720491902703</v>
      </c>
      <c r="N12706" s="9">
        <v>42.9809172994444</v>
      </c>
      <c r="O12706" s="9">
        <v>69.796103060221697</v>
      </c>
      <c r="P12706" s="9">
        <v>80.631762249305496</v>
      </c>
      <c r="Q12706" s="9">
        <v>61.750726718662598</v>
      </c>
      <c r="R12706" s="9">
        <v>17.6671199413741</v>
      </c>
      <c r="S12706" s="9">
        <v>3.5910808193749899</v>
      </c>
      <c r="T12706" s="9">
        <v>0.28577390981017697</v>
      </c>
    </row>
    <row r="12707" spans="1:20" x14ac:dyDescent="0.35">
      <c r="A12707">
        <f t="shared" si="384"/>
        <v>12707</v>
      </c>
      <c r="B12707" s="3" t="s">
        <v>1037</v>
      </c>
      <c r="C12707" s="3" t="s">
        <v>77</v>
      </c>
      <c r="D12707" s="3" t="s">
        <v>24</v>
      </c>
      <c r="E12707">
        <v>2020</v>
      </c>
      <c r="F12707" s="3" t="str">
        <f t="shared" si="383"/>
        <v>RAGenCANAL2020</v>
      </c>
      <c r="G12707" s="9">
        <v>256.26786763440799</v>
      </c>
      <c r="H12707" s="9">
        <v>351.04630376388798</v>
      </c>
      <c r="I12707" s="9">
        <v>458.86274545833299</v>
      </c>
      <c r="J12707" s="9">
        <v>430.03962143817199</v>
      </c>
      <c r="K12707" s="9">
        <v>404.27337749999998</v>
      </c>
      <c r="L12707" s="9">
        <v>474.70732086021502</v>
      </c>
      <c r="M12707" s="9">
        <v>439.794294311111</v>
      </c>
      <c r="N12707" s="9">
        <v>399.65604213888798</v>
      </c>
      <c r="O12707" s="9">
        <v>526.49849825268802</v>
      </c>
      <c r="P12707" s="9">
        <v>499.97951097222199</v>
      </c>
      <c r="Q12707" s="9">
        <v>447.12349529569798</v>
      </c>
      <c r="R12707" s="9">
        <v>371.39665367222199</v>
      </c>
      <c r="S12707" s="9">
        <v>262.191058422916</v>
      </c>
      <c r="T12707" s="9">
        <v>239.822617833333</v>
      </c>
    </row>
    <row r="12708" spans="1:20" x14ac:dyDescent="0.35">
      <c r="A12708">
        <f t="shared" si="384"/>
        <v>12708</v>
      </c>
      <c r="B12708" s="3" t="s">
        <v>1037</v>
      </c>
      <c r="C12708" s="3" t="s">
        <v>77</v>
      </c>
      <c r="D12708" s="3" t="s">
        <v>24</v>
      </c>
      <c r="E12708">
        <v>2021</v>
      </c>
      <c r="F12708" s="3" t="str">
        <f t="shared" si="383"/>
        <v>RAGenCANAL2021</v>
      </c>
      <c r="G12708" s="9">
        <v>356.44862436827901</v>
      </c>
      <c r="H12708" s="9">
        <v>463.99550814166599</v>
      </c>
      <c r="I12708" s="9">
        <v>506.80909187499998</v>
      </c>
      <c r="J12708" s="9">
        <v>479.943499556451</v>
      </c>
      <c r="K12708" s="9">
        <v>348.38039063987998</v>
      </c>
      <c r="L12708" s="9">
        <v>272.31924657258003</v>
      </c>
      <c r="M12708" s="9">
        <v>350.52265736111099</v>
      </c>
      <c r="N12708" s="9">
        <v>492.42617916666597</v>
      </c>
      <c r="O12708" s="9">
        <v>552.26167217741897</v>
      </c>
      <c r="P12708" s="9">
        <v>544.49204837499997</v>
      </c>
      <c r="Q12708" s="9">
        <v>442.792843884408</v>
      </c>
      <c r="R12708" s="9">
        <v>362.579909722222</v>
      </c>
      <c r="S12708" s="9">
        <v>355.41715200520798</v>
      </c>
      <c r="T12708" s="9">
        <v>230.47363984722199</v>
      </c>
    </row>
    <row r="12709" spans="1:20" x14ac:dyDescent="0.35">
      <c r="A12709">
        <f t="shared" si="384"/>
        <v>12709</v>
      </c>
      <c r="B12709" s="3" t="s">
        <v>1037</v>
      </c>
      <c r="C12709" s="3" t="s">
        <v>77</v>
      </c>
      <c r="D12709" s="3" t="s">
        <v>24</v>
      </c>
      <c r="E12709">
        <v>2022</v>
      </c>
      <c r="F12709" s="3" t="str">
        <f t="shared" si="383"/>
        <v>RAGenCANAL2022</v>
      </c>
      <c r="G12709" s="9">
        <v>177.06721012096699</v>
      </c>
      <c r="H12709" s="9">
        <v>372.92951837499999</v>
      </c>
      <c r="I12709" s="9">
        <v>444.84398049583302</v>
      </c>
      <c r="J12709" s="9">
        <v>365.35808464112898</v>
      </c>
      <c r="K12709" s="9">
        <v>357.13419144345198</v>
      </c>
      <c r="L12709" s="9">
        <v>341.61486906317202</v>
      </c>
      <c r="M12709" s="9">
        <v>311.883138469166</v>
      </c>
      <c r="N12709" s="9">
        <v>411.03088499999899</v>
      </c>
      <c r="O12709" s="9">
        <v>470.361949811827</v>
      </c>
      <c r="P12709" s="9">
        <v>370.55159726388803</v>
      </c>
      <c r="Q12709" s="9">
        <v>406.814068508064</v>
      </c>
      <c r="R12709" s="9">
        <v>330.344443605555</v>
      </c>
      <c r="S12709" s="9">
        <v>263.48051589036402</v>
      </c>
      <c r="T12709" s="9">
        <v>253.822255069444</v>
      </c>
    </row>
    <row r="12710" spans="1:20" x14ac:dyDescent="0.35">
      <c r="A12710">
        <f t="shared" si="384"/>
        <v>12710</v>
      </c>
      <c r="B12710" s="3" t="s">
        <v>1037</v>
      </c>
      <c r="C12710" s="3" t="s">
        <v>77</v>
      </c>
      <c r="D12710" s="3" t="s">
        <v>24</v>
      </c>
      <c r="E12710">
        <v>2023</v>
      </c>
      <c r="F12710" s="3" t="str">
        <f t="shared" si="383"/>
        <v>RAGenCANAL2023</v>
      </c>
      <c r="G12710" s="9">
        <v>181.698232338709</v>
      </c>
      <c r="H12710" s="9">
        <v>367.94020693055501</v>
      </c>
      <c r="I12710" s="9">
        <v>415.74550854166603</v>
      </c>
      <c r="J12710" s="9">
        <v>304.97587624462301</v>
      </c>
      <c r="K12710" s="9">
        <v>315.526615729166</v>
      </c>
      <c r="L12710" s="9">
        <v>377.17638744623599</v>
      </c>
      <c r="M12710" s="9">
        <v>401.994064083333</v>
      </c>
      <c r="N12710" s="9">
        <v>483.036766388888</v>
      </c>
      <c r="O12710" s="9">
        <v>556.05573924731095</v>
      </c>
      <c r="P12710" s="9">
        <v>545.69471333333297</v>
      </c>
      <c r="Q12710" s="9">
        <v>428.98811081720402</v>
      </c>
      <c r="R12710" s="9">
        <v>249.16050430555501</v>
      </c>
      <c r="S12710" s="9">
        <v>209.42703281249999</v>
      </c>
      <c r="T12710" s="9">
        <v>183.18895840416599</v>
      </c>
    </row>
    <row r="12711" spans="1:20" x14ac:dyDescent="0.35">
      <c r="A12711">
        <f t="shared" si="384"/>
        <v>12711</v>
      </c>
      <c r="B12711" s="3" t="s">
        <v>1037</v>
      </c>
      <c r="C12711" s="3" t="s">
        <v>77</v>
      </c>
      <c r="D12711" s="3" t="s">
        <v>24</v>
      </c>
      <c r="E12711">
        <v>2024</v>
      </c>
      <c r="F12711" s="3" t="str">
        <f t="shared" si="383"/>
        <v>RAGenCANAL2024</v>
      </c>
      <c r="G12711" s="9">
        <v>254.83564938575199</v>
      </c>
      <c r="H12711" s="9">
        <v>380.46180886111102</v>
      </c>
      <c r="I12711" s="9">
        <v>417.92989638888798</v>
      </c>
      <c r="J12711" s="9">
        <v>429.655979435483</v>
      </c>
      <c r="K12711" s="9">
        <v>304.88386949404702</v>
      </c>
      <c r="L12711" s="9">
        <v>389.07758673387002</v>
      </c>
      <c r="M12711" s="9">
        <v>423.61287046944398</v>
      </c>
      <c r="N12711" s="9">
        <v>437.488820944444</v>
      </c>
      <c r="O12711" s="9">
        <v>550.13395887096704</v>
      </c>
      <c r="P12711" s="9">
        <v>543.05325111111097</v>
      </c>
      <c r="Q12711" s="9">
        <v>369.756348091397</v>
      </c>
      <c r="R12711" s="9">
        <v>260.71259136611098</v>
      </c>
      <c r="S12711" s="9">
        <v>256.86602781250002</v>
      </c>
      <c r="T12711" s="9">
        <v>137.982366125</v>
      </c>
    </row>
    <row r="12712" spans="1:20" x14ac:dyDescent="0.35">
      <c r="A12712">
        <f t="shared" si="384"/>
        <v>12712</v>
      </c>
      <c r="B12712" s="3" t="s">
        <v>1037</v>
      </c>
      <c r="C12712" s="3" t="s">
        <v>77</v>
      </c>
      <c r="D12712" s="3" t="s">
        <v>24</v>
      </c>
      <c r="E12712">
        <v>2025</v>
      </c>
      <c r="F12712" s="3" t="str">
        <f t="shared" si="383"/>
        <v>RAGenCANAL2025</v>
      </c>
      <c r="G12712" s="9">
        <v>193.00992615591301</v>
      </c>
      <c r="H12712" s="9">
        <v>233.33344262638801</v>
      </c>
      <c r="I12712" s="9">
        <v>349.441705833333</v>
      </c>
      <c r="J12712" s="9">
        <v>213.77445322580601</v>
      </c>
      <c r="K12712" s="9">
        <v>141.78708632440399</v>
      </c>
      <c r="L12712" s="9">
        <v>255.89700375000001</v>
      </c>
      <c r="M12712" s="9">
        <v>311.454580972222</v>
      </c>
      <c r="N12712" s="9">
        <v>395.63602172222198</v>
      </c>
      <c r="O12712" s="9">
        <v>533.24903857526795</v>
      </c>
      <c r="P12712" s="9">
        <v>516.73195518055502</v>
      </c>
      <c r="Q12712" s="9">
        <v>356.12457145161198</v>
      </c>
      <c r="R12712" s="9">
        <v>260.83343741666602</v>
      </c>
      <c r="S12712" s="9">
        <v>242.140864921874</v>
      </c>
      <c r="T12712" s="9">
        <v>232.83448007916601</v>
      </c>
    </row>
    <row r="12713" spans="1:20" x14ac:dyDescent="0.35">
      <c r="A12713">
        <f t="shared" si="384"/>
        <v>12713</v>
      </c>
      <c r="B12713" s="3" t="s">
        <v>1037</v>
      </c>
      <c r="C12713" s="3" t="s">
        <v>77</v>
      </c>
      <c r="D12713" s="3" t="s">
        <v>24</v>
      </c>
      <c r="E12713">
        <v>2026</v>
      </c>
      <c r="F12713" s="3" t="str">
        <f t="shared" si="383"/>
        <v>RAGenCANAL2026</v>
      </c>
      <c r="G12713" s="9">
        <v>239.180148814516</v>
      </c>
      <c r="H12713" s="9">
        <v>258.23747881944399</v>
      </c>
      <c r="I12713" s="9">
        <v>431.13539090277698</v>
      </c>
      <c r="J12713" s="9">
        <v>324.43338165322501</v>
      </c>
      <c r="K12713" s="9">
        <v>492.77292123511899</v>
      </c>
      <c r="L12713" s="9">
        <v>310.628995927419</v>
      </c>
      <c r="M12713" s="9">
        <v>120.392011249999</v>
      </c>
      <c r="N12713" s="9">
        <v>90.035582222222203</v>
      </c>
      <c r="O12713" s="9">
        <v>78.015609543010697</v>
      </c>
      <c r="P12713" s="9">
        <v>354.83461161111097</v>
      </c>
      <c r="Q12713" s="9">
        <v>387.80751532258</v>
      </c>
      <c r="R12713" s="9">
        <v>294.34715952777702</v>
      </c>
      <c r="S12713" s="9">
        <v>336.02066361979098</v>
      </c>
      <c r="T12713" s="9">
        <v>220.20955638888799</v>
      </c>
    </row>
    <row r="12714" spans="1:20" x14ac:dyDescent="0.35">
      <c r="A12714">
        <f t="shared" si="384"/>
        <v>12714</v>
      </c>
      <c r="B12714" s="3" t="s">
        <v>1037</v>
      </c>
      <c r="C12714" s="3" t="s">
        <v>77</v>
      </c>
      <c r="D12714" s="3" t="s">
        <v>24</v>
      </c>
      <c r="E12714">
        <v>2027</v>
      </c>
      <c r="F12714" s="3" t="str">
        <f t="shared" si="383"/>
        <v>RAGenCANAL2027</v>
      </c>
      <c r="G12714" s="9">
        <v>176.47737538978399</v>
      </c>
      <c r="H12714" s="9">
        <v>285.13144700972202</v>
      </c>
      <c r="I12714" s="9">
        <v>481.55391674999998</v>
      </c>
      <c r="J12714" s="9">
        <v>474.47174845026802</v>
      </c>
      <c r="K12714" s="9">
        <v>488.66795316517801</v>
      </c>
      <c r="L12714" s="9">
        <v>354.91976213709597</v>
      </c>
      <c r="M12714" s="9">
        <v>135.885867222222</v>
      </c>
      <c r="N12714" s="9">
        <v>81.125883333333306</v>
      </c>
      <c r="O12714" s="9">
        <v>78.537828494623596</v>
      </c>
      <c r="P12714" s="9">
        <v>88.214800749999995</v>
      </c>
      <c r="Q12714" s="9">
        <v>363.841995549731</v>
      </c>
      <c r="R12714" s="9">
        <v>513.75984911111095</v>
      </c>
      <c r="S12714" s="9">
        <v>413.975061067708</v>
      </c>
      <c r="T12714" s="9">
        <v>377.45381069444397</v>
      </c>
    </row>
    <row r="12715" spans="1:20" x14ac:dyDescent="0.35">
      <c r="A12715">
        <f t="shared" si="384"/>
        <v>12715</v>
      </c>
      <c r="B12715" s="3" t="s">
        <v>1037</v>
      </c>
      <c r="C12715" s="3" t="s">
        <v>77</v>
      </c>
      <c r="D12715" s="3" t="s">
        <v>24</v>
      </c>
      <c r="E12715">
        <v>2028</v>
      </c>
      <c r="F12715" s="3" t="str">
        <f t="shared" si="383"/>
        <v>RAGenCANAL2028</v>
      </c>
      <c r="G12715" s="9">
        <v>261.40648363709602</v>
      </c>
      <c r="H12715" s="9">
        <v>441.41599599999898</v>
      </c>
      <c r="I12715" s="9">
        <v>377.805761554166</v>
      </c>
      <c r="J12715" s="9">
        <v>446.83756008064501</v>
      </c>
      <c r="K12715" s="9">
        <v>350.28896328869001</v>
      </c>
      <c r="L12715" s="9">
        <v>455.49318409946198</v>
      </c>
      <c r="M12715" s="9">
        <v>439.09377638888799</v>
      </c>
      <c r="N12715" s="9">
        <v>301.593470499999</v>
      </c>
      <c r="O12715" s="9">
        <v>90.225684395161196</v>
      </c>
      <c r="P12715" s="9">
        <v>234.49686958333299</v>
      </c>
      <c r="Q12715" s="9">
        <v>428.74129567204301</v>
      </c>
      <c r="R12715" s="9">
        <v>368.936191888888</v>
      </c>
      <c r="S12715" s="9">
        <v>265.09130786458297</v>
      </c>
      <c r="T12715" s="9">
        <v>198.714240820833</v>
      </c>
    </row>
    <row r="12716" spans="1:20" x14ac:dyDescent="0.35">
      <c r="A12716">
        <f t="shared" si="384"/>
        <v>12716</v>
      </c>
      <c r="B12716" s="3" t="s">
        <v>1037</v>
      </c>
      <c r="C12716" s="3" t="s">
        <v>77</v>
      </c>
      <c r="D12716" s="3" t="s">
        <v>24</v>
      </c>
      <c r="E12716">
        <v>2029</v>
      </c>
      <c r="F12716" s="3" t="str">
        <f t="shared" si="383"/>
        <v>RAGenCANAL2029</v>
      </c>
      <c r="G12716" s="9">
        <v>197.33340422043</v>
      </c>
      <c r="H12716" s="9">
        <v>406.40136562638799</v>
      </c>
      <c r="I12716" s="9">
        <v>418.61467805555498</v>
      </c>
      <c r="J12716" s="9">
        <v>469.30920220430102</v>
      </c>
      <c r="K12716" s="9">
        <v>461.98628187499997</v>
      </c>
      <c r="L12716" s="9">
        <v>256.46764342741898</v>
      </c>
      <c r="M12716" s="9">
        <v>116.874489777777</v>
      </c>
      <c r="N12716" s="9">
        <v>81.125883333333306</v>
      </c>
      <c r="O12716" s="9">
        <v>79.490659153225707</v>
      </c>
      <c r="P12716" s="9">
        <v>132.13144763888801</v>
      </c>
      <c r="Q12716" s="9">
        <v>303.95256639784901</v>
      </c>
      <c r="R12716" s="9">
        <v>452.771576222222</v>
      </c>
      <c r="S12716" s="9">
        <v>502.88489218749999</v>
      </c>
      <c r="T12716" s="9">
        <v>389.15309897222198</v>
      </c>
    </row>
    <row r="12717" spans="1:20" x14ac:dyDescent="0.35">
      <c r="A12717">
        <f t="shared" si="384"/>
        <v>12717</v>
      </c>
      <c r="B12717" s="3" t="s">
        <v>1037</v>
      </c>
      <c r="C12717" s="3" t="s">
        <v>75</v>
      </c>
      <c r="D12717" s="3" t="s">
        <v>40</v>
      </c>
      <c r="E12717">
        <v>2020</v>
      </c>
      <c r="F12717" s="3" t="str">
        <f t="shared" si="383"/>
        <v>RAElevCDA LK2020</v>
      </c>
      <c r="G12717" s="9">
        <v>2125.5020365199998</v>
      </c>
      <c r="H12717" s="9">
        <v>2124.02565852</v>
      </c>
      <c r="I12717" s="9">
        <v>2122.51975296</v>
      </c>
      <c r="J12717" s="9">
        <v>2121.2467870400001</v>
      </c>
      <c r="K12717" s="9">
        <v>2125.8629289199998</v>
      </c>
      <c r="L12717" s="9">
        <v>2127.15557988</v>
      </c>
      <c r="M12717" s="9">
        <v>2128.8255274399999</v>
      </c>
      <c r="N12717" s="9">
        <v>2128.8714592000001</v>
      </c>
      <c r="O12717" s="9">
        <v>2128.5925877999998</v>
      </c>
      <c r="P12717" s="9">
        <v>2128.0512491999998</v>
      </c>
      <c r="Q12717" s="9">
        <v>2128.0676533999999</v>
      </c>
      <c r="R12717" s="9">
        <v>2127.96594736</v>
      </c>
      <c r="S12717" s="9">
        <v>2127.9101730799998</v>
      </c>
      <c r="T12717" s="9">
        <v>2126.9259210800001</v>
      </c>
    </row>
    <row r="12718" spans="1:20" x14ac:dyDescent="0.35">
      <c r="A12718">
        <f t="shared" si="384"/>
        <v>12718</v>
      </c>
      <c r="B12718" s="3" t="s">
        <v>1037</v>
      </c>
      <c r="C12718" s="3" t="s">
        <v>75</v>
      </c>
      <c r="D12718" s="3" t="s">
        <v>40</v>
      </c>
      <c r="E12718">
        <v>2021</v>
      </c>
      <c r="F12718" s="3" t="str">
        <f t="shared" si="383"/>
        <v>RAElevCDA LK2021</v>
      </c>
      <c r="G12718" s="9">
        <v>2125.6956060799998</v>
      </c>
      <c r="H12718" s="9">
        <v>2125.4626664399998</v>
      </c>
      <c r="I12718" s="9">
        <v>2123.6418002399901</v>
      </c>
      <c r="J12718" s="9">
        <v>2123.4679157199998</v>
      </c>
      <c r="K12718" s="9">
        <v>2126.0368134400001</v>
      </c>
      <c r="L12718" s="9">
        <v>2125.1969184</v>
      </c>
      <c r="M12718" s="9">
        <v>2127.8281520800001</v>
      </c>
      <c r="N12718" s="9">
        <v>2133.8583359999998</v>
      </c>
      <c r="O12718" s="9">
        <v>2128.53353268</v>
      </c>
      <c r="P12718" s="9">
        <v>2127.9495431599998</v>
      </c>
      <c r="Q12718" s="9">
        <v>2127.9232964399998</v>
      </c>
      <c r="R12718" s="9">
        <v>2127.9495431599998</v>
      </c>
      <c r="S12718" s="9">
        <v>2127.8314329199902</v>
      </c>
      <c r="T12718" s="9">
        <v>2126.9259210800001</v>
      </c>
    </row>
    <row r="12719" spans="1:20" x14ac:dyDescent="0.35">
      <c r="A12719">
        <f t="shared" si="384"/>
        <v>12719</v>
      </c>
      <c r="B12719" s="3" t="s">
        <v>1037</v>
      </c>
      <c r="C12719" s="3" t="s">
        <v>75</v>
      </c>
      <c r="D12719" s="3" t="s">
        <v>40</v>
      </c>
      <c r="E12719">
        <v>2022</v>
      </c>
      <c r="F12719" s="3" t="str">
        <f t="shared" si="383"/>
        <v>RAElevCDA LK2022</v>
      </c>
      <c r="G12719" s="9">
        <v>2125.71201028</v>
      </c>
      <c r="H12719" s="9">
        <v>2124.0289393600001</v>
      </c>
      <c r="I12719" s="9">
        <v>2122.5788080799998</v>
      </c>
      <c r="J12719" s="9">
        <v>2126.0991494</v>
      </c>
      <c r="K12719" s="9">
        <v>2128.3137164</v>
      </c>
      <c r="L12719" s="9">
        <v>2127.5624040399998</v>
      </c>
      <c r="M12719" s="9">
        <v>2127.3064985199999</v>
      </c>
      <c r="N12719" s="9">
        <v>2128.0807767599999</v>
      </c>
      <c r="O12719" s="9">
        <v>2128.89442508</v>
      </c>
      <c r="P12719" s="9">
        <v>2128.0282833199999</v>
      </c>
      <c r="Q12719" s="9">
        <v>2127.952824</v>
      </c>
      <c r="R12719" s="9">
        <v>2127.99219408</v>
      </c>
      <c r="S12719" s="9">
        <v>2127.9134539199999</v>
      </c>
      <c r="T12719" s="9">
        <v>2126.9259210800001</v>
      </c>
    </row>
    <row r="12720" spans="1:20" x14ac:dyDescent="0.35">
      <c r="A12720">
        <f t="shared" si="384"/>
        <v>12720</v>
      </c>
      <c r="B12720" s="3" t="s">
        <v>1037</v>
      </c>
      <c r="C12720" s="3" t="s">
        <v>75</v>
      </c>
      <c r="D12720" s="3" t="s">
        <v>40</v>
      </c>
      <c r="E12720">
        <v>2023</v>
      </c>
      <c r="F12720" s="3" t="str">
        <f t="shared" si="383"/>
        <v>RAElevCDA LK2023</v>
      </c>
      <c r="G12720" s="9">
        <v>2125.6267084399901</v>
      </c>
      <c r="H12720" s="9">
        <v>2123.9633225600001</v>
      </c>
      <c r="I12720" s="9">
        <v>2122.5263146399998</v>
      </c>
      <c r="J12720" s="9">
        <v>2122.2080731599999</v>
      </c>
      <c r="K12720" s="9">
        <v>2125.84324388</v>
      </c>
      <c r="L12720" s="9">
        <v>2128.5564985599999</v>
      </c>
      <c r="M12720" s="9">
        <v>2128.4515116799998</v>
      </c>
      <c r="N12720" s="9">
        <v>2129.8688345599999</v>
      </c>
      <c r="O12720" s="9">
        <v>2128.4121415999998</v>
      </c>
      <c r="P12720" s="9">
        <v>2128.00531744</v>
      </c>
      <c r="Q12720" s="9">
        <v>2127.9692282000001</v>
      </c>
      <c r="R12720" s="9">
        <v>2127.9364197999998</v>
      </c>
      <c r="S12720" s="9">
        <v>2127.8445562799998</v>
      </c>
      <c r="T12720" s="9">
        <v>2126.9259210800001</v>
      </c>
    </row>
    <row r="12721" spans="1:20" x14ac:dyDescent="0.35">
      <c r="A12721">
        <f t="shared" si="384"/>
        <v>12721</v>
      </c>
      <c r="B12721" s="3" t="s">
        <v>1037</v>
      </c>
      <c r="C12721" s="3" t="s">
        <v>75</v>
      </c>
      <c r="D12721" s="3" t="s">
        <v>40</v>
      </c>
      <c r="E12721">
        <v>2024</v>
      </c>
      <c r="F12721" s="3" t="str">
        <f t="shared" si="383"/>
        <v>RAElevCDA LK2024</v>
      </c>
      <c r="G12721" s="9">
        <v>2125.5906191999902</v>
      </c>
      <c r="H12721" s="9">
        <v>2123.9469183599999</v>
      </c>
      <c r="I12721" s="9">
        <v>2122.5919314399998</v>
      </c>
      <c r="J12721" s="9">
        <v>2125.6398318000001</v>
      </c>
      <c r="K12721" s="9">
        <v>2128.1103043200001</v>
      </c>
      <c r="L12721" s="9">
        <v>2127.4672596800001</v>
      </c>
      <c r="M12721" s="9">
        <v>2128.17264028</v>
      </c>
      <c r="N12721" s="9">
        <v>2128.1529552399902</v>
      </c>
      <c r="O12721" s="9">
        <v>2128.0774959199998</v>
      </c>
      <c r="P12721" s="9">
        <v>2128.0676533999999</v>
      </c>
      <c r="Q12721" s="9">
        <v>2128.0151599599999</v>
      </c>
      <c r="R12721" s="9">
        <v>2127.9298581200001</v>
      </c>
      <c r="S12721" s="9">
        <v>2127.8970497199998</v>
      </c>
      <c r="T12721" s="9">
        <v>2126.9259210800001</v>
      </c>
    </row>
    <row r="12722" spans="1:20" x14ac:dyDescent="0.35">
      <c r="A12722">
        <f t="shared" si="384"/>
        <v>12722</v>
      </c>
      <c r="B12722" s="3" t="s">
        <v>1037</v>
      </c>
      <c r="C12722" s="3" t="s">
        <v>75</v>
      </c>
      <c r="D12722" s="3" t="s">
        <v>40</v>
      </c>
      <c r="E12722">
        <v>2025</v>
      </c>
      <c r="F12722" s="3" t="str">
        <f t="shared" si="383"/>
        <v>RAElevCDA LK2025</v>
      </c>
      <c r="G12722" s="9">
        <v>2125.4495430799998</v>
      </c>
      <c r="H12722" s="9">
        <v>2123.9633225600001</v>
      </c>
      <c r="I12722" s="9">
        <v>2122.5656847199998</v>
      </c>
      <c r="J12722" s="9">
        <v>2121.1221151200002</v>
      </c>
      <c r="K12722" s="9">
        <v>2120.49875552</v>
      </c>
      <c r="L12722" s="9">
        <v>2127.2146349999998</v>
      </c>
      <c r="M12722" s="9">
        <v>2128.4711967200001</v>
      </c>
      <c r="N12722" s="9">
        <v>2128.2645038000001</v>
      </c>
      <c r="O12722" s="9">
        <v>2127.7822203199999</v>
      </c>
      <c r="P12722" s="9">
        <v>2127.9856324000002</v>
      </c>
      <c r="Q12722" s="9">
        <v>2128.0840576000001</v>
      </c>
      <c r="R12722" s="9">
        <v>2127.9823515600001</v>
      </c>
      <c r="S12722" s="9">
        <v>2127.8314329199902</v>
      </c>
      <c r="T12722" s="9">
        <v>2126.9259210800001</v>
      </c>
    </row>
    <row r="12723" spans="1:20" x14ac:dyDescent="0.35">
      <c r="A12723">
        <f t="shared" si="384"/>
        <v>12723</v>
      </c>
      <c r="B12723" s="3" t="s">
        <v>1037</v>
      </c>
      <c r="C12723" s="3" t="s">
        <v>75</v>
      </c>
      <c r="D12723" s="3" t="s">
        <v>40</v>
      </c>
      <c r="E12723">
        <v>2026</v>
      </c>
      <c r="F12723" s="3" t="str">
        <f t="shared" si="383"/>
        <v>RAElevCDA LK2026</v>
      </c>
      <c r="G12723" s="9">
        <v>2125.61030424</v>
      </c>
      <c r="H12723" s="9">
        <v>2123.9173907999998</v>
      </c>
      <c r="I12723" s="9">
        <v>2122.53287632</v>
      </c>
      <c r="J12723" s="9">
        <v>2131.4370760800002</v>
      </c>
      <c r="K12723" s="9">
        <v>2128.6319578799998</v>
      </c>
      <c r="L12723" s="9">
        <v>2137.9298584399999</v>
      </c>
      <c r="M12723" s="9">
        <v>2132.0407506400002</v>
      </c>
      <c r="N12723" s="9">
        <v>2130.7120104400001</v>
      </c>
      <c r="O12723" s="9">
        <v>2129.3603043600001</v>
      </c>
      <c r="P12723" s="9">
        <v>2128.0676533999999</v>
      </c>
      <c r="Q12723" s="9">
        <v>2127.9987557600002</v>
      </c>
      <c r="R12723" s="9">
        <v>2128.0217216400001</v>
      </c>
      <c r="S12723" s="9">
        <v>2127.8806455199901</v>
      </c>
      <c r="T12723" s="9">
        <v>2126.9259210800001</v>
      </c>
    </row>
    <row r="12724" spans="1:20" x14ac:dyDescent="0.35">
      <c r="A12724">
        <f t="shared" si="384"/>
        <v>12724</v>
      </c>
      <c r="B12724" s="3" t="s">
        <v>1037</v>
      </c>
      <c r="C12724" s="3" t="s">
        <v>75</v>
      </c>
      <c r="D12724" s="3" t="s">
        <v>40</v>
      </c>
      <c r="E12724">
        <v>2027</v>
      </c>
      <c r="F12724" s="3" t="str">
        <f t="shared" si="383"/>
        <v>RAElevCDA LK2027</v>
      </c>
      <c r="G12724" s="9">
        <v>2125.6299892799998</v>
      </c>
      <c r="H12724" s="9">
        <v>2124.4915378000001</v>
      </c>
      <c r="I12724" s="9">
        <v>2130.5315642400001</v>
      </c>
      <c r="J12724" s="9">
        <v>2125.9219840400001</v>
      </c>
      <c r="K12724" s="9">
        <v>2128.1332702</v>
      </c>
      <c r="L12724" s="9">
        <v>2134.4095171200001</v>
      </c>
      <c r="M12724" s="9">
        <v>2129.7277584399999</v>
      </c>
      <c r="N12724" s="9">
        <v>2129.1273647200001</v>
      </c>
      <c r="O12724" s="9">
        <v>2129.3143725999998</v>
      </c>
      <c r="P12724" s="9">
        <v>2129.1601731199999</v>
      </c>
      <c r="Q12724" s="9">
        <v>2128.05781088</v>
      </c>
      <c r="R12724" s="9">
        <v>2127.9856324000002</v>
      </c>
      <c r="S12724" s="9">
        <v>2127.8281520800001</v>
      </c>
      <c r="T12724" s="9">
        <v>2126.9259210800001</v>
      </c>
    </row>
    <row r="12725" spans="1:20" x14ac:dyDescent="0.35">
      <c r="A12725">
        <f t="shared" si="384"/>
        <v>12725</v>
      </c>
      <c r="B12725" s="3" t="s">
        <v>1037</v>
      </c>
      <c r="C12725" s="3" t="s">
        <v>75</v>
      </c>
      <c r="D12725" s="3" t="s">
        <v>40</v>
      </c>
      <c r="E12725">
        <v>2028</v>
      </c>
      <c r="F12725" s="3" t="str">
        <f t="shared" ref="F12725:F12788" si="385">_xlfn.CONCAT(B12725,C12725,D12725,E12725)</f>
        <v>RAElevCDA LK2028</v>
      </c>
      <c r="G12725" s="9">
        <v>2125.4429814</v>
      </c>
      <c r="H12725" s="9">
        <v>2123.9764459200001</v>
      </c>
      <c r="I12725" s="9">
        <v>2124.19298136</v>
      </c>
      <c r="J12725" s="9">
        <v>2125.1313015999999</v>
      </c>
      <c r="K12725" s="9">
        <v>2128.4022990799999</v>
      </c>
      <c r="L12725" s="9">
        <v>2129.2848450399902</v>
      </c>
      <c r="M12725" s="9">
        <v>2128.6680471199902</v>
      </c>
      <c r="N12725" s="9">
        <v>2131.1122729200001</v>
      </c>
      <c r="O12725" s="9">
        <v>2129.5538739199901</v>
      </c>
      <c r="P12725" s="9">
        <v>2128.0512491999998</v>
      </c>
      <c r="Q12725" s="9">
        <v>2128.0348450000001</v>
      </c>
      <c r="R12725" s="9">
        <v>2128.04468752</v>
      </c>
      <c r="S12725" s="9">
        <v>2127.8543988000001</v>
      </c>
      <c r="T12725" s="9">
        <v>2126.9259210800001</v>
      </c>
    </row>
    <row r="12726" spans="1:20" x14ac:dyDescent="0.35">
      <c r="A12726">
        <f t="shared" si="384"/>
        <v>12726</v>
      </c>
      <c r="B12726" s="3" t="s">
        <v>1037</v>
      </c>
      <c r="C12726" s="3" t="s">
        <v>75</v>
      </c>
      <c r="D12726" s="3" t="s">
        <v>40</v>
      </c>
      <c r="E12726">
        <v>2029</v>
      </c>
      <c r="F12726" s="3" t="str">
        <f t="shared" si="385"/>
        <v>RAElevCDA LK2029</v>
      </c>
      <c r="G12726" s="9">
        <v>2125.3806454400001</v>
      </c>
      <c r="H12726" s="9">
        <v>2123.9436375199998</v>
      </c>
      <c r="I12726" s="9">
        <v>2122.5263146399998</v>
      </c>
      <c r="J12726" s="9">
        <v>2121.5059734000001</v>
      </c>
      <c r="K12726" s="9">
        <v>2130.6857637200001</v>
      </c>
      <c r="L12726" s="9">
        <v>2137.2540053999901</v>
      </c>
      <c r="M12726" s="9">
        <v>2137.1522993600001</v>
      </c>
      <c r="N12726" s="9">
        <v>2136.7421943599902</v>
      </c>
      <c r="O12726" s="9">
        <v>2136.7421943599902</v>
      </c>
      <c r="P12726" s="9">
        <v>2130.5217217200002</v>
      </c>
      <c r="Q12726" s="9">
        <v>2128.0807767599999</v>
      </c>
      <c r="R12726" s="9">
        <v>2128.0873384399902</v>
      </c>
      <c r="S12726" s="9">
        <v>2127.8543988000001</v>
      </c>
      <c r="T12726" s="9">
        <v>2126.9259210800001</v>
      </c>
    </row>
    <row r="12727" spans="1:20" x14ac:dyDescent="0.35">
      <c r="A12727">
        <f t="shared" si="384"/>
        <v>12727</v>
      </c>
      <c r="B12727" s="3" t="s">
        <v>1037</v>
      </c>
      <c r="C12727" s="3" t="s">
        <v>86</v>
      </c>
      <c r="D12727" s="3" t="s">
        <v>40</v>
      </c>
      <c r="E12727">
        <v>2020</v>
      </c>
      <c r="F12727" s="3" t="str">
        <f t="shared" si="385"/>
        <v>RAQOutCDA LK2020</v>
      </c>
      <c r="G12727" s="9">
        <v>3.1350071211017401</v>
      </c>
      <c r="H12727" s="9">
        <v>3.8339852371527701</v>
      </c>
      <c r="I12727" s="9">
        <v>2.8874441314911099</v>
      </c>
      <c r="J12727" s="9">
        <v>2.41959171487983</v>
      </c>
      <c r="K12727" s="9">
        <v>3.1519190232301999</v>
      </c>
      <c r="L12727" s="9">
        <v>12.425174786753001</v>
      </c>
      <c r="M12727" s="9">
        <v>13.0415568976291</v>
      </c>
      <c r="N12727" s="9">
        <v>15.937421874193699</v>
      </c>
      <c r="O12727" s="9">
        <v>14.312901091760001</v>
      </c>
      <c r="P12727" s="9">
        <v>6.34935893361388</v>
      </c>
      <c r="Q12727" s="9">
        <v>2.1550082142971099</v>
      </c>
      <c r="R12727" s="9">
        <v>1.1887040139920499</v>
      </c>
      <c r="S12727" s="9">
        <v>0.98699634351627596</v>
      </c>
      <c r="T12727" s="9">
        <v>2.6234993295335398</v>
      </c>
    </row>
    <row r="12728" spans="1:20" x14ac:dyDescent="0.35">
      <c r="A12728">
        <f t="shared" si="384"/>
        <v>12728</v>
      </c>
      <c r="B12728" s="3" t="s">
        <v>1037</v>
      </c>
      <c r="C12728" s="3" t="s">
        <v>86</v>
      </c>
      <c r="D12728" s="3" t="s">
        <v>40</v>
      </c>
      <c r="E12728">
        <v>2021</v>
      </c>
      <c r="F12728" s="3" t="str">
        <f t="shared" si="385"/>
        <v>RAQOutCDA LK2021</v>
      </c>
      <c r="G12728" s="9">
        <v>2.9726891925818402</v>
      </c>
      <c r="H12728" s="9">
        <v>5.9503487323729098</v>
      </c>
      <c r="I12728" s="9">
        <v>6.0424531138688797</v>
      </c>
      <c r="J12728" s="9">
        <v>4.26768616555053</v>
      </c>
      <c r="K12728" s="9">
        <v>1.2066781025687401</v>
      </c>
      <c r="L12728" s="9">
        <v>9.5987188514978392</v>
      </c>
      <c r="M12728" s="9">
        <v>13.4620339151083</v>
      </c>
      <c r="N12728" s="9">
        <v>23.868795527735202</v>
      </c>
      <c r="O12728" s="9">
        <v>17.319230431497001</v>
      </c>
      <c r="P12728" s="9">
        <v>5.60602139544027</v>
      </c>
      <c r="Q12728" s="9">
        <v>2.5212157596840998</v>
      </c>
      <c r="R12728" s="9">
        <v>1.0836116803448601</v>
      </c>
      <c r="S12728" s="9">
        <v>1.62786635679062</v>
      </c>
      <c r="T12728" s="9">
        <v>1.33647517562193</v>
      </c>
    </row>
    <row r="12729" spans="1:20" x14ac:dyDescent="0.35">
      <c r="A12729">
        <f t="shared" si="384"/>
        <v>12729</v>
      </c>
      <c r="B12729" s="3" t="s">
        <v>1037</v>
      </c>
      <c r="C12729" s="3" t="s">
        <v>86</v>
      </c>
      <c r="D12729" s="3" t="s">
        <v>40</v>
      </c>
      <c r="E12729">
        <v>2022</v>
      </c>
      <c r="F12729" s="3" t="str">
        <f t="shared" si="385"/>
        <v>RAQOutCDA LK2022</v>
      </c>
      <c r="G12729" s="9">
        <v>2.24916979257701</v>
      </c>
      <c r="H12729" s="9">
        <v>2.9935223447721602</v>
      </c>
      <c r="I12729" s="9">
        <v>3.46094545196895</v>
      </c>
      <c r="J12729" s="9">
        <v>5.9507298139747302</v>
      </c>
      <c r="K12729" s="9">
        <v>6.0327601040955701</v>
      </c>
      <c r="L12729" s="9">
        <v>12.7251267397211</v>
      </c>
      <c r="M12729" s="9">
        <v>12.958431900303699</v>
      </c>
      <c r="N12729" s="9">
        <v>12.9342050265069</v>
      </c>
      <c r="O12729" s="9">
        <v>9.1574507562237901</v>
      </c>
      <c r="P12729" s="9">
        <v>4.3876690705900696</v>
      </c>
      <c r="Q12729" s="9">
        <v>1.4308888758573799</v>
      </c>
      <c r="R12729" s="9">
        <v>1.2629865624327701</v>
      </c>
      <c r="S12729" s="9">
        <v>0.95751851388320297</v>
      </c>
      <c r="T12729" s="9">
        <v>2.7117689757900401</v>
      </c>
    </row>
    <row r="12730" spans="1:20" x14ac:dyDescent="0.35">
      <c r="A12730">
        <f t="shared" si="384"/>
        <v>12730</v>
      </c>
      <c r="B12730" s="3" t="s">
        <v>1037</v>
      </c>
      <c r="C12730" s="3" t="s">
        <v>86</v>
      </c>
      <c r="D12730" s="3" t="s">
        <v>40</v>
      </c>
      <c r="E12730">
        <v>2023</v>
      </c>
      <c r="F12730" s="3" t="str">
        <f t="shared" si="385"/>
        <v>RAQOutCDA LK2023</v>
      </c>
      <c r="G12730" s="9">
        <v>2.1537068538889899</v>
      </c>
      <c r="H12730" s="9">
        <v>2.1297796846638901</v>
      </c>
      <c r="I12730" s="9">
        <v>1.40687761169681</v>
      </c>
      <c r="J12730" s="9">
        <v>3.3276003287055702</v>
      </c>
      <c r="K12730" s="9">
        <v>6.9870019602416598</v>
      </c>
      <c r="L12730" s="9">
        <v>14.9649630701911</v>
      </c>
      <c r="M12730" s="9">
        <v>16.795021661869299</v>
      </c>
      <c r="N12730" s="9">
        <v>16.9259650389277</v>
      </c>
      <c r="O12730" s="9">
        <v>10.816294723053</v>
      </c>
      <c r="P12730" s="9">
        <v>3.9453716410208299</v>
      </c>
      <c r="Q12730" s="9">
        <v>1.8578766305788501</v>
      </c>
      <c r="R12730" s="9">
        <v>0.76753987122376599</v>
      </c>
      <c r="S12730" s="9">
        <v>0.75105324312411403</v>
      </c>
      <c r="T12730" s="9">
        <v>1.22073639486538</v>
      </c>
    </row>
    <row r="12731" spans="1:20" x14ac:dyDescent="0.35">
      <c r="A12731">
        <f t="shared" si="384"/>
        <v>12731</v>
      </c>
      <c r="B12731" s="3" t="s">
        <v>1037</v>
      </c>
      <c r="C12731" s="3" t="s">
        <v>86</v>
      </c>
      <c r="D12731" s="3" t="s">
        <v>40</v>
      </c>
      <c r="E12731">
        <v>2024</v>
      </c>
      <c r="F12731" s="3" t="str">
        <f t="shared" si="385"/>
        <v>RAQOutCDA LK2024</v>
      </c>
      <c r="G12731" s="9">
        <v>2.3768698255740501</v>
      </c>
      <c r="H12731" s="9">
        <v>3.7450204952666999</v>
      </c>
      <c r="I12731" s="9">
        <v>4.4776400444878401</v>
      </c>
      <c r="J12731" s="9">
        <v>6.3123162372510002</v>
      </c>
      <c r="K12731" s="9">
        <v>5.0448825425201997</v>
      </c>
      <c r="L12731" s="9">
        <v>13.429921436084999</v>
      </c>
      <c r="M12731" s="9">
        <v>15.4996300887895</v>
      </c>
      <c r="N12731" s="9">
        <v>10.7635007487669</v>
      </c>
      <c r="O12731" s="9">
        <v>5.4516297740719004</v>
      </c>
      <c r="P12731" s="9">
        <v>2.5150002653509</v>
      </c>
      <c r="Q12731" s="9">
        <v>1.26740229073142</v>
      </c>
      <c r="R12731" s="9">
        <v>0.71776866785131599</v>
      </c>
      <c r="S12731" s="9">
        <v>0.92913296552042901</v>
      </c>
      <c r="T12731" s="9">
        <v>1.2859071621901399</v>
      </c>
    </row>
    <row r="12732" spans="1:20" x14ac:dyDescent="0.35">
      <c r="A12732">
        <f t="shared" si="384"/>
        <v>12732</v>
      </c>
      <c r="B12732" s="3" t="s">
        <v>1037</v>
      </c>
      <c r="C12732" s="3" t="s">
        <v>86</v>
      </c>
      <c r="D12732" s="3" t="s">
        <v>40</v>
      </c>
      <c r="E12732">
        <v>2025</v>
      </c>
      <c r="F12732" s="3" t="str">
        <f t="shared" si="385"/>
        <v>RAQOutCDA LK2025</v>
      </c>
      <c r="G12732" s="9">
        <v>2.09588848237162</v>
      </c>
      <c r="H12732" s="9">
        <v>1.9781474613449299</v>
      </c>
      <c r="I12732" s="9">
        <v>1.30705781716314</v>
      </c>
      <c r="J12732" s="9">
        <v>1.55281842783901</v>
      </c>
      <c r="K12732" s="9">
        <v>1.4237214669615601</v>
      </c>
      <c r="L12732" s="9">
        <v>7.7374984991755387</v>
      </c>
      <c r="M12732" s="9">
        <v>14.807180215857301</v>
      </c>
      <c r="N12732" s="9">
        <v>16.785129990208599</v>
      </c>
      <c r="O12732" s="9">
        <v>13.235219205626301</v>
      </c>
      <c r="P12732" s="9">
        <v>4.5705608013673604</v>
      </c>
      <c r="Q12732" s="9">
        <v>2.0356156997474302</v>
      </c>
      <c r="R12732" s="9">
        <v>1.05900306878088</v>
      </c>
      <c r="S12732" s="9">
        <v>1.27403639212417</v>
      </c>
      <c r="T12732" s="9">
        <v>1.3878705119891499</v>
      </c>
    </row>
    <row r="12733" spans="1:20" x14ac:dyDescent="0.35">
      <c r="A12733">
        <f t="shared" si="384"/>
        <v>12733</v>
      </c>
      <c r="B12733" s="3" t="s">
        <v>1037</v>
      </c>
      <c r="C12733" s="3" t="s">
        <v>86</v>
      </c>
      <c r="D12733" s="3" t="s">
        <v>40</v>
      </c>
      <c r="E12733">
        <v>2026</v>
      </c>
      <c r="F12733" s="3" t="str">
        <f t="shared" si="385"/>
        <v>RAQOutCDA LK2026</v>
      </c>
      <c r="G12733" s="9">
        <v>2.0899522645961599</v>
      </c>
      <c r="H12733" s="9">
        <v>3.69732681157243</v>
      </c>
      <c r="I12733" s="9">
        <v>2.5571070554701301</v>
      </c>
      <c r="J12733" s="9">
        <v>15.068059278442</v>
      </c>
      <c r="K12733" s="9">
        <v>11.4976846733166</v>
      </c>
      <c r="L12733" s="9">
        <v>16.750791819278799</v>
      </c>
      <c r="M12733" s="9">
        <v>33.610812867864098</v>
      </c>
      <c r="N12733" s="9">
        <v>20.835554677331501</v>
      </c>
      <c r="O12733" s="9">
        <v>10.455865314157</v>
      </c>
      <c r="P12733" s="9">
        <v>5.7633894105763801</v>
      </c>
      <c r="Q12733" s="9">
        <v>1.72943614607815</v>
      </c>
      <c r="R12733" s="9">
        <v>1.5119576341916601</v>
      </c>
      <c r="S12733" s="9">
        <v>1.86822532534513</v>
      </c>
      <c r="T12733" s="9">
        <v>1.8095433611915599</v>
      </c>
    </row>
    <row r="12734" spans="1:20" x14ac:dyDescent="0.35">
      <c r="A12734">
        <f t="shared" si="384"/>
        <v>12734</v>
      </c>
      <c r="B12734" s="3" t="s">
        <v>1037</v>
      </c>
      <c r="C12734" s="3" t="s">
        <v>86</v>
      </c>
      <c r="D12734" s="3" t="s">
        <v>40</v>
      </c>
      <c r="E12734">
        <v>2027</v>
      </c>
      <c r="F12734" s="3" t="str">
        <f t="shared" si="385"/>
        <v>RAQOutCDA LK2027</v>
      </c>
      <c r="G12734" s="9">
        <v>2.9489436342140398</v>
      </c>
      <c r="H12734" s="9">
        <v>6.0386116472470803</v>
      </c>
      <c r="I12734" s="9">
        <v>15.166874072604701</v>
      </c>
      <c r="J12734" s="9">
        <v>14.384892325902699</v>
      </c>
      <c r="K12734" s="9">
        <v>3.9062214073213499</v>
      </c>
      <c r="L12734" s="9">
        <v>16.4798006981684</v>
      </c>
      <c r="M12734" s="9">
        <v>24.005921104549898</v>
      </c>
      <c r="N12734" s="9">
        <v>15.996370422637501</v>
      </c>
      <c r="O12734" s="9">
        <v>12.7648139339439</v>
      </c>
      <c r="P12734" s="9">
        <v>6.8984352955170101</v>
      </c>
      <c r="Q12734" s="9">
        <v>3.9491557662088002</v>
      </c>
      <c r="R12734" s="9">
        <v>3.11742743134374</v>
      </c>
      <c r="S12734" s="9">
        <v>1.2492594523165399</v>
      </c>
      <c r="T12734" s="9">
        <v>1.57839527772986</v>
      </c>
    </row>
    <row r="12735" spans="1:20" x14ac:dyDescent="0.35">
      <c r="A12735">
        <f t="shared" si="384"/>
        <v>12735</v>
      </c>
      <c r="B12735" s="3" t="s">
        <v>1037</v>
      </c>
      <c r="C12735" s="3" t="s">
        <v>86</v>
      </c>
      <c r="D12735" s="3" t="s">
        <v>40</v>
      </c>
      <c r="E12735">
        <v>2028</v>
      </c>
      <c r="F12735" s="3" t="str">
        <f t="shared" si="385"/>
        <v>RAQOutCDA LK2028</v>
      </c>
      <c r="G12735" s="9">
        <v>2.21749573822385</v>
      </c>
      <c r="H12735" s="9">
        <v>2.67241848304517</v>
      </c>
      <c r="I12735" s="9">
        <v>5.0822516266725</v>
      </c>
      <c r="J12735" s="9">
        <v>6.9245688435206896</v>
      </c>
      <c r="K12735" s="9">
        <v>8.8128498621619702</v>
      </c>
      <c r="L12735" s="9">
        <v>16.436905388764298</v>
      </c>
      <c r="M12735" s="9">
        <v>18.0670628088222</v>
      </c>
      <c r="N12735" s="9">
        <v>17.265429014779105</v>
      </c>
      <c r="O12735" s="9">
        <v>12.7218991072588</v>
      </c>
      <c r="P12735" s="9">
        <v>6.7938491958713501</v>
      </c>
      <c r="Q12735" s="9">
        <v>2.2256165117106801</v>
      </c>
      <c r="R12735" s="9">
        <v>1.1205525154539699</v>
      </c>
      <c r="S12735" s="9">
        <v>1.44800086897429</v>
      </c>
      <c r="T12735" s="9">
        <v>1.84692268303622</v>
      </c>
    </row>
    <row r="12736" spans="1:20" x14ac:dyDescent="0.35">
      <c r="A12736">
        <f t="shared" si="384"/>
        <v>12736</v>
      </c>
      <c r="B12736" s="3" t="s">
        <v>1037</v>
      </c>
      <c r="C12736" s="3" t="s">
        <v>86</v>
      </c>
      <c r="D12736" s="3" t="s">
        <v>40</v>
      </c>
      <c r="E12736">
        <v>2029</v>
      </c>
      <c r="F12736" s="3" t="str">
        <f t="shared" si="385"/>
        <v>RAQOutCDA LK2029</v>
      </c>
      <c r="G12736" s="9">
        <v>3.5732833186585302</v>
      </c>
      <c r="H12736" s="9">
        <v>1.9028490500309401</v>
      </c>
      <c r="I12736" s="9">
        <v>1.9224775506343701</v>
      </c>
      <c r="J12736" s="9">
        <v>2.00778346760268</v>
      </c>
      <c r="K12736" s="9">
        <v>10.7094476500989</v>
      </c>
      <c r="L12736" s="9">
        <v>13.626620659553</v>
      </c>
      <c r="M12736" s="9">
        <v>37.9981208106976</v>
      </c>
      <c r="N12736" s="9">
        <v>35.093623802416602</v>
      </c>
      <c r="O12736" s="9">
        <v>29.4144299117788</v>
      </c>
      <c r="P12736" s="9">
        <v>17.612138395057901</v>
      </c>
      <c r="Q12736" s="9">
        <v>6.1109168212971099</v>
      </c>
      <c r="R12736" s="9">
        <v>1.7219503946749899</v>
      </c>
      <c r="S12736" s="9">
        <v>1.7838584374189299</v>
      </c>
      <c r="T12736" s="9">
        <v>2.0323750061210499</v>
      </c>
    </row>
    <row r="12737" spans="1:20" x14ac:dyDescent="0.35">
      <c r="A12737">
        <f t="shared" si="384"/>
        <v>12737</v>
      </c>
      <c r="B12737" s="3" t="s">
        <v>1037</v>
      </c>
      <c r="C12737" s="3" t="s">
        <v>95</v>
      </c>
      <c r="D12737" s="3" t="s">
        <v>40</v>
      </c>
      <c r="E12737">
        <v>2020</v>
      </c>
      <c r="F12737" s="3" t="str">
        <f t="shared" si="385"/>
        <v>RASpillCDA LK2020</v>
      </c>
      <c r="G12737" s="9">
        <v>0</v>
      </c>
      <c r="H12737" s="9">
        <v>0.26890204551388802</v>
      </c>
      <c r="I12737" s="9">
        <v>2.0050424780555499E-2</v>
      </c>
      <c r="J12737" s="9">
        <v>2.7776809144489201E-2</v>
      </c>
      <c r="K12737" s="9">
        <v>8.7847586510416603E-2</v>
      </c>
      <c r="L12737" s="9">
        <v>1.9319203176503299</v>
      </c>
      <c r="M12737" s="9">
        <v>2.1192910743861102</v>
      </c>
      <c r="N12737" s="9">
        <v>4.6236535253990203</v>
      </c>
      <c r="O12737" s="9">
        <v>3.4086586094495899</v>
      </c>
      <c r="P12737" s="9">
        <v>1.54281627848541</v>
      </c>
      <c r="Q12737" s="9">
        <v>0</v>
      </c>
      <c r="R12737" s="9">
        <v>0</v>
      </c>
      <c r="S12737" s="9">
        <v>0</v>
      </c>
      <c r="T12737" s="9">
        <v>0</v>
      </c>
    </row>
    <row r="12738" spans="1:20" x14ac:dyDescent="0.35">
      <c r="A12738">
        <f t="shared" si="384"/>
        <v>12738</v>
      </c>
      <c r="B12738" s="3" t="s">
        <v>1037</v>
      </c>
      <c r="C12738" s="3" t="s">
        <v>95</v>
      </c>
      <c r="D12738" s="3" t="s">
        <v>40</v>
      </c>
      <c r="E12738">
        <v>2021</v>
      </c>
      <c r="F12738" s="3" t="str">
        <f t="shared" si="385"/>
        <v>RASpillCDA LK2021</v>
      </c>
      <c r="G12738" s="9">
        <v>0</v>
      </c>
      <c r="H12738" s="9">
        <v>1.09298985719097</v>
      </c>
      <c r="I12738" s="9">
        <v>1.0563898571527699</v>
      </c>
      <c r="J12738" s="9">
        <v>5.2501528907257997E-3</v>
      </c>
      <c r="K12738" s="9">
        <v>0</v>
      </c>
      <c r="L12738" s="9">
        <v>0.58476689729368203</v>
      </c>
      <c r="M12738" s="9">
        <v>2.5667344022036098</v>
      </c>
      <c r="N12738" s="9">
        <v>10.2417460871541</v>
      </c>
      <c r="O12738" s="9">
        <v>6.37440197421106</v>
      </c>
      <c r="P12738" s="9">
        <v>4.9666324414583303E-2</v>
      </c>
      <c r="Q12738" s="9">
        <v>1.0103697446236499E-2</v>
      </c>
      <c r="R12738" s="9">
        <v>0</v>
      </c>
      <c r="S12738" s="9">
        <v>0</v>
      </c>
      <c r="T12738" s="9">
        <v>0</v>
      </c>
    </row>
    <row r="12739" spans="1:20" x14ac:dyDescent="0.35">
      <c r="A12739">
        <f t="shared" ref="A12739:A12802" si="386">A12738+1</f>
        <v>12739</v>
      </c>
      <c r="B12739" s="3" t="s">
        <v>1037</v>
      </c>
      <c r="C12739" s="3" t="s">
        <v>95</v>
      </c>
      <c r="D12739" s="3" t="s">
        <v>40</v>
      </c>
      <c r="E12739">
        <v>2022</v>
      </c>
      <c r="F12739" s="3" t="str">
        <f t="shared" si="385"/>
        <v>RASpillCDA LK2022</v>
      </c>
      <c r="G12739" s="9">
        <v>0</v>
      </c>
      <c r="H12739" s="9">
        <v>0</v>
      </c>
      <c r="I12739" s="9">
        <v>4.5953349458333299E-2</v>
      </c>
      <c r="J12739" s="9">
        <v>0.35540283593481098</v>
      </c>
      <c r="K12739" s="9">
        <v>1.0593381113593701</v>
      </c>
      <c r="L12739" s="9">
        <v>3.65145578955913</v>
      </c>
      <c r="M12739" s="9">
        <v>1.71811753019861</v>
      </c>
      <c r="N12739" s="9">
        <v>2.9028039473416598</v>
      </c>
      <c r="O12739" s="9">
        <v>3.20575877368212</v>
      </c>
      <c r="P12739" s="9">
        <v>1.68822317669444</v>
      </c>
      <c r="Q12739" s="9">
        <v>0</v>
      </c>
      <c r="R12739" s="9">
        <v>0</v>
      </c>
      <c r="S12739" s="9">
        <v>4.21438541927083E-3</v>
      </c>
      <c r="T12739" s="9">
        <v>1.9929333569444398E-2</v>
      </c>
    </row>
    <row r="12740" spans="1:20" x14ac:dyDescent="0.35">
      <c r="A12740">
        <f t="shared" si="386"/>
        <v>12740</v>
      </c>
      <c r="B12740" s="3" t="s">
        <v>1037</v>
      </c>
      <c r="C12740" s="3" t="s">
        <v>95</v>
      </c>
      <c r="D12740" s="3" t="s">
        <v>40</v>
      </c>
      <c r="E12740">
        <v>2023</v>
      </c>
      <c r="F12740" s="3" t="str">
        <f t="shared" si="385"/>
        <v>RASpillCDA LK2023</v>
      </c>
      <c r="G12740" s="9">
        <v>5.7763283534946204E-4</v>
      </c>
      <c r="H12740" s="9">
        <v>0</v>
      </c>
      <c r="I12740" s="9">
        <v>4.7131153756944403E-3</v>
      </c>
      <c r="J12740" s="9">
        <v>5.9755851717069798E-2</v>
      </c>
      <c r="K12740" s="9">
        <v>0.237633324876562</v>
      </c>
      <c r="L12740" s="9">
        <v>4.2403942664811796</v>
      </c>
      <c r="M12740" s="9">
        <v>4.3142648031583297</v>
      </c>
      <c r="N12740" s="9">
        <v>4.7368719723888804</v>
      </c>
      <c r="O12740" s="9">
        <v>3.40330396782795</v>
      </c>
      <c r="P12740" s="9">
        <v>0.36590788218541598</v>
      </c>
      <c r="Q12740" s="9">
        <v>2.1050872782257999E-3</v>
      </c>
      <c r="R12740" s="9">
        <v>0</v>
      </c>
      <c r="S12740" s="9">
        <v>0</v>
      </c>
      <c r="T12740" s="9">
        <v>0</v>
      </c>
    </row>
    <row r="12741" spans="1:20" x14ac:dyDescent="0.35">
      <c r="A12741">
        <f t="shared" si="386"/>
        <v>12741</v>
      </c>
      <c r="B12741" s="3" t="s">
        <v>1037</v>
      </c>
      <c r="C12741" s="3" t="s">
        <v>95</v>
      </c>
      <c r="D12741" s="3" t="s">
        <v>40</v>
      </c>
      <c r="E12741">
        <v>2024</v>
      </c>
      <c r="F12741" s="3" t="str">
        <f t="shared" si="385"/>
        <v>RASpillCDA LK2024</v>
      </c>
      <c r="G12741" s="9">
        <v>0</v>
      </c>
      <c r="H12741" s="9">
        <v>0</v>
      </c>
      <c r="I12741" s="9">
        <v>8.3566325937499998E-3</v>
      </c>
      <c r="J12741" s="9">
        <v>0.12488570659946201</v>
      </c>
      <c r="K12741" s="9">
        <v>0.10126377603125</v>
      </c>
      <c r="L12741" s="9">
        <v>3.2496975999883202</v>
      </c>
      <c r="M12741" s="9">
        <v>4.5960716118284699</v>
      </c>
      <c r="N12741" s="9">
        <v>1.72163687801281</v>
      </c>
      <c r="O12741" s="9">
        <v>0.99758088729099403</v>
      </c>
      <c r="P12741" s="9">
        <v>0</v>
      </c>
      <c r="Q12741" s="9">
        <v>0</v>
      </c>
      <c r="R12741" s="9">
        <v>0</v>
      </c>
      <c r="S12741" s="9">
        <v>0</v>
      </c>
      <c r="T12741" s="9">
        <v>0</v>
      </c>
    </row>
    <row r="12742" spans="1:20" x14ac:dyDescent="0.35">
      <c r="A12742">
        <f t="shared" si="386"/>
        <v>12742</v>
      </c>
      <c r="B12742" s="3" t="s">
        <v>1037</v>
      </c>
      <c r="C12742" s="3" t="s">
        <v>95</v>
      </c>
      <c r="D12742" s="3" t="s">
        <v>40</v>
      </c>
      <c r="E12742">
        <v>2025</v>
      </c>
      <c r="F12742" s="3" t="str">
        <f t="shared" si="385"/>
        <v>RASpillCDA LK2025</v>
      </c>
      <c r="G12742" s="9">
        <v>0</v>
      </c>
      <c r="H12742" s="9">
        <v>1.98404574861111E-3</v>
      </c>
      <c r="I12742" s="9">
        <v>0</v>
      </c>
      <c r="J12742" s="9">
        <v>0</v>
      </c>
      <c r="K12742" s="9">
        <v>0</v>
      </c>
      <c r="L12742" s="9">
        <v>0.79681870075067196</v>
      </c>
      <c r="M12742" s="9">
        <v>3.8819543570013799</v>
      </c>
      <c r="N12742" s="9">
        <v>4.6281756827600002</v>
      </c>
      <c r="O12742" s="9">
        <v>2.3483585052506699</v>
      </c>
      <c r="P12742" s="9">
        <v>3.49514026458333E-3</v>
      </c>
      <c r="Q12742" s="9">
        <v>1.9519715960349401E-2</v>
      </c>
      <c r="R12742" s="9">
        <v>0</v>
      </c>
      <c r="S12742" s="9">
        <v>0</v>
      </c>
      <c r="T12742" s="9">
        <v>0</v>
      </c>
    </row>
    <row r="12743" spans="1:20" x14ac:dyDescent="0.35">
      <c r="A12743">
        <f t="shared" si="386"/>
        <v>12743</v>
      </c>
      <c r="B12743" s="3" t="s">
        <v>1037</v>
      </c>
      <c r="C12743" s="3" t="s">
        <v>95</v>
      </c>
      <c r="D12743" s="3" t="s">
        <v>40</v>
      </c>
      <c r="E12743">
        <v>2026</v>
      </c>
      <c r="F12743" s="3" t="str">
        <f t="shared" si="385"/>
        <v>RASpillCDA LK2026</v>
      </c>
      <c r="G12743" s="9">
        <v>0</v>
      </c>
      <c r="H12743" s="9">
        <v>0</v>
      </c>
      <c r="I12743" s="9">
        <v>9.3780601104166608E-3</v>
      </c>
      <c r="J12743" s="9">
        <v>4.7034516194491198</v>
      </c>
      <c r="K12743" s="9">
        <v>4.1602272812083303</v>
      </c>
      <c r="L12743" s="9">
        <v>7.6204154250470397</v>
      </c>
      <c r="M12743" s="9">
        <v>28.564566767158301</v>
      </c>
      <c r="N12743" s="9">
        <v>18.192345694619402</v>
      </c>
      <c r="O12743" s="9">
        <v>7.8513659083548299</v>
      </c>
      <c r="P12743" s="9">
        <v>2.6395742854152702</v>
      </c>
      <c r="Q12743" s="9">
        <v>0</v>
      </c>
      <c r="R12743" s="9">
        <v>0</v>
      </c>
      <c r="S12743" s="9">
        <v>0</v>
      </c>
      <c r="T12743" s="9">
        <v>0</v>
      </c>
    </row>
    <row r="12744" spans="1:20" x14ac:dyDescent="0.35">
      <c r="A12744">
        <f t="shared" si="386"/>
        <v>12744</v>
      </c>
      <c r="B12744" s="3" t="s">
        <v>1037</v>
      </c>
      <c r="C12744" s="3" t="s">
        <v>95</v>
      </c>
      <c r="D12744" s="3" t="s">
        <v>40</v>
      </c>
      <c r="E12744">
        <v>2027</v>
      </c>
      <c r="F12744" s="3" t="str">
        <f t="shared" si="385"/>
        <v>RASpillCDA LK2027</v>
      </c>
      <c r="G12744" s="9">
        <v>1.26764236760752E-2</v>
      </c>
      <c r="H12744" s="9">
        <v>0.56319784697847197</v>
      </c>
      <c r="I12744" s="9">
        <v>6.3538924305232598</v>
      </c>
      <c r="J12744" s="9">
        <v>5.80381066686693</v>
      </c>
      <c r="K12744" s="9">
        <v>0.71848309692708301</v>
      </c>
      <c r="L12744" s="9">
        <v>6.5415197609393099</v>
      </c>
      <c r="M12744" s="9">
        <v>17.893227173752699</v>
      </c>
      <c r="N12744" s="9">
        <v>12.1409934871944</v>
      </c>
      <c r="O12744" s="9">
        <v>10.319505711939501</v>
      </c>
      <c r="P12744" s="9">
        <v>4.4627457681343001</v>
      </c>
      <c r="Q12744" s="9">
        <v>0.89727636681384404</v>
      </c>
      <c r="R12744" s="9">
        <v>5.8822625944444401E-2</v>
      </c>
      <c r="S12744" s="9">
        <v>0</v>
      </c>
      <c r="T12744" s="9">
        <v>0</v>
      </c>
    </row>
    <row r="12745" spans="1:20" x14ac:dyDescent="0.35">
      <c r="A12745">
        <f t="shared" si="386"/>
        <v>12745</v>
      </c>
      <c r="B12745" s="3" t="s">
        <v>1037</v>
      </c>
      <c r="C12745" s="3" t="s">
        <v>95</v>
      </c>
      <c r="D12745" s="3" t="s">
        <v>40</v>
      </c>
      <c r="E12745">
        <v>2028</v>
      </c>
      <c r="F12745" s="3" t="str">
        <f t="shared" si="385"/>
        <v>RASpillCDA LK2028</v>
      </c>
      <c r="G12745" s="9">
        <v>0</v>
      </c>
      <c r="H12745" s="9">
        <v>0</v>
      </c>
      <c r="I12745" s="9">
        <v>0.185326129591944</v>
      </c>
      <c r="J12745" s="9">
        <v>1.5011324693326602</v>
      </c>
      <c r="K12745" s="9">
        <v>3.1297978727692701</v>
      </c>
      <c r="L12745" s="9">
        <v>5.6308698080157704</v>
      </c>
      <c r="M12745" s="9">
        <v>7.2610283425847202</v>
      </c>
      <c r="N12745" s="9">
        <v>7.3080188053055499</v>
      </c>
      <c r="O12745" s="9">
        <v>9.5842957801989197</v>
      </c>
      <c r="P12745" s="9">
        <v>3.7594653683805501</v>
      </c>
      <c r="Q12745" s="9">
        <v>0</v>
      </c>
      <c r="R12745" s="9">
        <v>0</v>
      </c>
      <c r="S12745" s="9">
        <v>0</v>
      </c>
      <c r="T12745" s="9">
        <v>2.0561521118055499E-2</v>
      </c>
    </row>
    <row r="12746" spans="1:20" x14ac:dyDescent="0.35">
      <c r="A12746">
        <f t="shared" si="386"/>
        <v>12746</v>
      </c>
      <c r="B12746" s="3" t="s">
        <v>1037</v>
      </c>
      <c r="C12746" s="3" t="s">
        <v>95</v>
      </c>
      <c r="D12746" s="3" t="s">
        <v>40</v>
      </c>
      <c r="E12746">
        <v>2029</v>
      </c>
      <c r="F12746" s="3" t="str">
        <f t="shared" si="385"/>
        <v>RASpillCDA LK2029</v>
      </c>
      <c r="G12746" s="9">
        <v>0</v>
      </c>
      <c r="H12746" s="9">
        <v>0</v>
      </c>
      <c r="I12746" s="9">
        <v>0</v>
      </c>
      <c r="J12746" s="9">
        <v>1.5476967730376301E-2</v>
      </c>
      <c r="K12746" s="9">
        <v>4.1555676035937497</v>
      </c>
      <c r="L12746" s="9">
        <v>4.9869362781032898</v>
      </c>
      <c r="M12746" s="9">
        <v>28.2585224362379</v>
      </c>
      <c r="N12746" s="9">
        <v>20.262247525099902</v>
      </c>
      <c r="O12746" s="9">
        <v>19.172077530629</v>
      </c>
      <c r="P12746" s="9">
        <v>14.4359443733555</v>
      </c>
      <c r="Q12746" s="9">
        <v>2.9564947667829302</v>
      </c>
      <c r="R12746" s="9">
        <v>0</v>
      </c>
      <c r="S12746" s="9">
        <v>1.7027256002604099E-2</v>
      </c>
      <c r="T12746" s="9">
        <v>0</v>
      </c>
    </row>
    <row r="12747" spans="1:20" x14ac:dyDescent="0.35">
      <c r="A12747">
        <f t="shared" si="386"/>
        <v>12747</v>
      </c>
      <c r="B12747" s="3" t="s">
        <v>1037</v>
      </c>
      <c r="C12747" s="3" t="s">
        <v>77</v>
      </c>
      <c r="D12747" s="3" t="s">
        <v>40</v>
      </c>
      <c r="E12747">
        <v>2020</v>
      </c>
      <c r="F12747" s="3" t="str">
        <f t="shared" si="385"/>
        <v>RAGenCDA LK2020</v>
      </c>
      <c r="G12747" s="9">
        <v>0</v>
      </c>
      <c r="H12747" s="9">
        <v>0</v>
      </c>
      <c r="I12747" s="9">
        <v>0</v>
      </c>
      <c r="J12747" s="9">
        <v>0</v>
      </c>
      <c r="K12747" s="9">
        <v>0</v>
      </c>
      <c r="L12747" s="9">
        <v>0</v>
      </c>
      <c r="M12747" s="9">
        <v>0</v>
      </c>
      <c r="N12747" s="9">
        <v>0</v>
      </c>
      <c r="O12747" s="9">
        <v>0</v>
      </c>
      <c r="P12747" s="9">
        <v>0</v>
      </c>
      <c r="Q12747" s="9">
        <v>0</v>
      </c>
      <c r="R12747" s="9">
        <v>0</v>
      </c>
      <c r="S12747" s="9">
        <v>0</v>
      </c>
      <c r="T12747" s="9">
        <v>0</v>
      </c>
    </row>
    <row r="12748" spans="1:20" x14ac:dyDescent="0.35">
      <c r="A12748">
        <f t="shared" si="386"/>
        <v>12748</v>
      </c>
      <c r="B12748" s="3" t="s">
        <v>1037</v>
      </c>
      <c r="C12748" s="3" t="s">
        <v>77</v>
      </c>
      <c r="D12748" s="3" t="s">
        <v>40</v>
      </c>
      <c r="E12748">
        <v>2021</v>
      </c>
      <c r="F12748" s="3" t="str">
        <f t="shared" si="385"/>
        <v>RAGenCDA LK2021</v>
      </c>
      <c r="G12748" s="9">
        <v>0</v>
      </c>
      <c r="H12748" s="9">
        <v>0</v>
      </c>
      <c r="I12748" s="9">
        <v>0</v>
      </c>
      <c r="J12748" s="9">
        <v>0</v>
      </c>
      <c r="K12748" s="9">
        <v>0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  <c r="Q12748" s="9">
        <v>0</v>
      </c>
      <c r="R12748" s="9">
        <v>0</v>
      </c>
      <c r="S12748" s="9">
        <v>0</v>
      </c>
      <c r="T12748" s="9">
        <v>0</v>
      </c>
    </row>
    <row r="12749" spans="1:20" x14ac:dyDescent="0.35">
      <c r="A12749">
        <f t="shared" si="386"/>
        <v>12749</v>
      </c>
      <c r="B12749" s="3" t="s">
        <v>1037</v>
      </c>
      <c r="C12749" s="3" t="s">
        <v>77</v>
      </c>
      <c r="D12749" s="3" t="s">
        <v>40</v>
      </c>
      <c r="E12749">
        <v>2022</v>
      </c>
      <c r="F12749" s="3" t="str">
        <f t="shared" si="385"/>
        <v>RAGenCDA LK2022</v>
      </c>
      <c r="G12749" s="9">
        <v>0</v>
      </c>
      <c r="H12749" s="9">
        <v>0</v>
      </c>
      <c r="I12749" s="9">
        <v>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  <c r="Q12749" s="9">
        <v>0</v>
      </c>
      <c r="R12749" s="9">
        <v>0</v>
      </c>
      <c r="S12749" s="9">
        <v>0</v>
      </c>
      <c r="T12749" s="9">
        <v>0</v>
      </c>
    </row>
    <row r="12750" spans="1:20" x14ac:dyDescent="0.35">
      <c r="A12750">
        <f t="shared" si="386"/>
        <v>12750</v>
      </c>
      <c r="B12750" s="3" t="s">
        <v>1037</v>
      </c>
      <c r="C12750" s="3" t="s">
        <v>77</v>
      </c>
      <c r="D12750" s="3" t="s">
        <v>40</v>
      </c>
      <c r="E12750">
        <v>2023</v>
      </c>
      <c r="F12750" s="3" t="str">
        <f t="shared" si="385"/>
        <v>RAGenCDA LK2023</v>
      </c>
      <c r="G12750" s="9">
        <v>0</v>
      </c>
      <c r="H12750" s="9">
        <v>0</v>
      </c>
      <c r="I12750" s="9">
        <v>0</v>
      </c>
      <c r="J12750" s="9">
        <v>0</v>
      </c>
      <c r="K12750" s="9">
        <v>0</v>
      </c>
      <c r="L12750" s="9">
        <v>0</v>
      </c>
      <c r="M12750" s="9">
        <v>0</v>
      </c>
      <c r="N12750" s="9">
        <v>0</v>
      </c>
      <c r="O12750" s="9">
        <v>0</v>
      </c>
      <c r="P12750" s="9">
        <v>0</v>
      </c>
      <c r="Q12750" s="9">
        <v>0</v>
      </c>
      <c r="R12750" s="9">
        <v>0</v>
      </c>
      <c r="S12750" s="9">
        <v>0</v>
      </c>
      <c r="T12750" s="9">
        <v>0</v>
      </c>
    </row>
    <row r="12751" spans="1:20" x14ac:dyDescent="0.35">
      <c r="A12751">
        <f t="shared" si="386"/>
        <v>12751</v>
      </c>
      <c r="B12751" s="3" t="s">
        <v>1037</v>
      </c>
      <c r="C12751" s="3" t="s">
        <v>77</v>
      </c>
      <c r="D12751" s="3" t="s">
        <v>40</v>
      </c>
      <c r="E12751">
        <v>2024</v>
      </c>
      <c r="F12751" s="3" t="str">
        <f t="shared" si="385"/>
        <v>RAGenCDA LK2024</v>
      </c>
      <c r="G12751" s="9">
        <v>0</v>
      </c>
      <c r="H12751" s="9">
        <v>0</v>
      </c>
      <c r="I12751" s="9">
        <v>0</v>
      </c>
      <c r="J12751" s="9">
        <v>0</v>
      </c>
      <c r="K12751" s="9">
        <v>0</v>
      </c>
      <c r="L12751" s="9">
        <v>0</v>
      </c>
      <c r="M12751" s="9">
        <v>0</v>
      </c>
      <c r="N12751" s="9">
        <v>0</v>
      </c>
      <c r="O12751" s="9">
        <v>0</v>
      </c>
      <c r="P12751" s="9">
        <v>0</v>
      </c>
      <c r="Q12751" s="9">
        <v>0</v>
      </c>
      <c r="R12751" s="9">
        <v>0</v>
      </c>
      <c r="S12751" s="9">
        <v>0</v>
      </c>
      <c r="T12751" s="9">
        <v>0</v>
      </c>
    </row>
    <row r="12752" spans="1:20" x14ac:dyDescent="0.35">
      <c r="A12752">
        <f t="shared" si="386"/>
        <v>12752</v>
      </c>
      <c r="B12752" s="3" t="s">
        <v>1037</v>
      </c>
      <c r="C12752" s="3" t="s">
        <v>77</v>
      </c>
      <c r="D12752" s="3" t="s">
        <v>40</v>
      </c>
      <c r="E12752">
        <v>2025</v>
      </c>
      <c r="F12752" s="3" t="str">
        <f t="shared" si="385"/>
        <v>RAGenCDA LK2025</v>
      </c>
      <c r="G12752" s="9">
        <v>0</v>
      </c>
      <c r="H12752" s="9">
        <v>0</v>
      </c>
      <c r="I12752" s="9">
        <v>0</v>
      </c>
      <c r="J12752" s="9">
        <v>0</v>
      </c>
      <c r="K12752" s="9">
        <v>0</v>
      </c>
      <c r="L12752" s="9">
        <v>0</v>
      </c>
      <c r="M12752" s="9">
        <v>0</v>
      </c>
      <c r="N12752" s="9">
        <v>0</v>
      </c>
      <c r="O12752" s="9">
        <v>0</v>
      </c>
      <c r="P12752" s="9">
        <v>0</v>
      </c>
      <c r="Q12752" s="9">
        <v>0</v>
      </c>
      <c r="R12752" s="9">
        <v>0</v>
      </c>
      <c r="S12752" s="9">
        <v>0</v>
      </c>
      <c r="T12752" s="9">
        <v>0</v>
      </c>
    </row>
    <row r="12753" spans="1:20" x14ac:dyDescent="0.35">
      <c r="A12753">
        <f t="shared" si="386"/>
        <v>12753</v>
      </c>
      <c r="B12753" s="3" t="s">
        <v>1037</v>
      </c>
      <c r="C12753" s="3" t="s">
        <v>77</v>
      </c>
      <c r="D12753" s="3" t="s">
        <v>40</v>
      </c>
      <c r="E12753">
        <v>2026</v>
      </c>
      <c r="F12753" s="3" t="str">
        <f t="shared" si="385"/>
        <v>RAGenCDA LK2026</v>
      </c>
      <c r="G12753" s="9">
        <v>0</v>
      </c>
      <c r="H12753" s="9">
        <v>0</v>
      </c>
      <c r="I12753" s="9">
        <v>0</v>
      </c>
      <c r="J12753" s="9">
        <v>0</v>
      </c>
      <c r="K12753" s="9">
        <v>0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  <c r="Q12753" s="9">
        <v>0</v>
      </c>
      <c r="R12753" s="9">
        <v>0</v>
      </c>
      <c r="S12753" s="9">
        <v>0</v>
      </c>
      <c r="T12753" s="9">
        <v>0</v>
      </c>
    </row>
    <row r="12754" spans="1:20" x14ac:dyDescent="0.35">
      <c r="A12754">
        <f t="shared" si="386"/>
        <v>12754</v>
      </c>
      <c r="B12754" s="3" t="s">
        <v>1037</v>
      </c>
      <c r="C12754" s="3" t="s">
        <v>77</v>
      </c>
      <c r="D12754" s="3" t="s">
        <v>40</v>
      </c>
      <c r="E12754">
        <v>2027</v>
      </c>
      <c r="F12754" s="3" t="str">
        <f t="shared" si="385"/>
        <v>RAGenCDA LK2027</v>
      </c>
      <c r="G12754" s="9">
        <v>0</v>
      </c>
      <c r="H12754" s="9">
        <v>0</v>
      </c>
      <c r="I12754" s="9">
        <v>0</v>
      </c>
      <c r="J12754" s="9">
        <v>0</v>
      </c>
      <c r="K12754" s="9">
        <v>0</v>
      </c>
      <c r="L12754" s="9">
        <v>0</v>
      </c>
      <c r="M12754" s="9">
        <v>0</v>
      </c>
      <c r="N12754" s="9">
        <v>0</v>
      </c>
      <c r="O12754" s="9">
        <v>0</v>
      </c>
      <c r="P12754" s="9">
        <v>0</v>
      </c>
      <c r="Q12754" s="9">
        <v>0</v>
      </c>
      <c r="R12754" s="9">
        <v>0</v>
      </c>
      <c r="S12754" s="9">
        <v>0</v>
      </c>
      <c r="T12754" s="9">
        <v>0</v>
      </c>
    </row>
    <row r="12755" spans="1:20" x14ac:dyDescent="0.35">
      <c r="A12755">
        <f t="shared" si="386"/>
        <v>12755</v>
      </c>
      <c r="B12755" s="3" t="s">
        <v>1037</v>
      </c>
      <c r="C12755" s="3" t="s">
        <v>77</v>
      </c>
      <c r="D12755" s="3" t="s">
        <v>40</v>
      </c>
      <c r="E12755">
        <v>2028</v>
      </c>
      <c r="F12755" s="3" t="str">
        <f t="shared" si="385"/>
        <v>RAGenCDA LK2028</v>
      </c>
      <c r="G12755" s="9">
        <v>0</v>
      </c>
      <c r="H12755" s="9">
        <v>0</v>
      </c>
      <c r="I12755" s="9">
        <v>0</v>
      </c>
      <c r="J12755" s="9">
        <v>0</v>
      </c>
      <c r="K12755" s="9">
        <v>0</v>
      </c>
      <c r="L12755" s="9">
        <v>0</v>
      </c>
      <c r="M12755" s="9">
        <v>0</v>
      </c>
      <c r="N12755" s="9">
        <v>0</v>
      </c>
      <c r="O12755" s="9">
        <v>0</v>
      </c>
      <c r="P12755" s="9">
        <v>0</v>
      </c>
      <c r="Q12755" s="9">
        <v>0</v>
      </c>
      <c r="R12755" s="9">
        <v>0</v>
      </c>
      <c r="S12755" s="9">
        <v>0</v>
      </c>
      <c r="T12755" s="9">
        <v>0</v>
      </c>
    </row>
    <row r="12756" spans="1:20" x14ac:dyDescent="0.35">
      <c r="A12756">
        <f t="shared" si="386"/>
        <v>12756</v>
      </c>
      <c r="B12756" s="3" t="s">
        <v>1037</v>
      </c>
      <c r="C12756" s="3" t="s">
        <v>77</v>
      </c>
      <c r="D12756" s="3" t="s">
        <v>40</v>
      </c>
      <c r="E12756">
        <v>2029</v>
      </c>
      <c r="F12756" s="3" t="str">
        <f t="shared" si="385"/>
        <v>RAGenCDA LK2029</v>
      </c>
      <c r="G12756" s="9">
        <v>0</v>
      </c>
      <c r="H12756" s="9">
        <v>0</v>
      </c>
      <c r="I12756" s="9">
        <v>0</v>
      </c>
      <c r="J12756" s="9">
        <v>0</v>
      </c>
      <c r="K12756" s="9">
        <v>0</v>
      </c>
      <c r="L12756" s="9">
        <v>0</v>
      </c>
      <c r="M12756" s="9">
        <v>0</v>
      </c>
      <c r="N12756" s="9">
        <v>0</v>
      </c>
      <c r="O12756" s="9">
        <v>0</v>
      </c>
      <c r="P12756" s="9">
        <v>0</v>
      </c>
      <c r="Q12756" s="9">
        <v>0</v>
      </c>
      <c r="R12756" s="9">
        <v>0</v>
      </c>
      <c r="S12756" s="9">
        <v>0</v>
      </c>
      <c r="T12756" s="9">
        <v>0</v>
      </c>
    </row>
    <row r="12757" spans="1:20" x14ac:dyDescent="0.35">
      <c r="A12757">
        <f t="shared" si="386"/>
        <v>12757</v>
      </c>
      <c r="B12757" s="3" t="s">
        <v>1037</v>
      </c>
      <c r="C12757" s="3" t="s">
        <v>75</v>
      </c>
      <c r="D12757" s="3" t="s">
        <v>48</v>
      </c>
      <c r="E12757">
        <v>2020</v>
      </c>
      <c r="F12757" s="3" t="str">
        <f t="shared" si="385"/>
        <v>RAElevCH JOE2020</v>
      </c>
      <c r="G12757" s="9">
        <v>962.00134312</v>
      </c>
      <c r="H12757" s="9">
        <v>959.458692119999</v>
      </c>
      <c r="I12757" s="9">
        <v>962.00134312</v>
      </c>
      <c r="J12757" s="9">
        <v>962.00134312</v>
      </c>
      <c r="K12757" s="9">
        <v>962.00134312</v>
      </c>
      <c r="L12757" s="9">
        <v>952.21131655999898</v>
      </c>
      <c r="M12757" s="9">
        <v>951.60764200000006</v>
      </c>
      <c r="N12757" s="9">
        <v>950.99740575999897</v>
      </c>
      <c r="O12757" s="9">
        <v>959.90160551999895</v>
      </c>
      <c r="P12757" s="9">
        <v>959.29465011999901</v>
      </c>
      <c r="Q12757" s="9">
        <v>957.93638235999902</v>
      </c>
      <c r="R12757" s="9">
        <v>950.99740575999897</v>
      </c>
      <c r="S12757" s="9">
        <v>950.99740575999897</v>
      </c>
      <c r="T12757" s="9">
        <v>950.99740575999897</v>
      </c>
    </row>
    <row r="12758" spans="1:20" x14ac:dyDescent="0.35">
      <c r="A12758">
        <f t="shared" si="386"/>
        <v>12758</v>
      </c>
      <c r="B12758" s="3" t="s">
        <v>1037</v>
      </c>
      <c r="C12758" s="3" t="s">
        <v>75</v>
      </c>
      <c r="D12758" s="3" t="s">
        <v>48</v>
      </c>
      <c r="E12758">
        <v>2021</v>
      </c>
      <c r="F12758" s="3" t="str">
        <f t="shared" si="385"/>
        <v>RAElevCH JOE2021</v>
      </c>
      <c r="G12758" s="9">
        <v>953.94688091999899</v>
      </c>
      <c r="H12758" s="9">
        <v>960.84648743999901</v>
      </c>
      <c r="I12758" s="9">
        <v>950.99740575999897</v>
      </c>
      <c r="J12758" s="9">
        <v>962.00134312</v>
      </c>
      <c r="K12758" s="9">
        <v>962.00134312</v>
      </c>
      <c r="L12758" s="9">
        <v>957.75265532000003</v>
      </c>
      <c r="M12758" s="9">
        <v>950.99740575999897</v>
      </c>
      <c r="N12758" s="9">
        <v>952.31630343999996</v>
      </c>
      <c r="O12758" s="9">
        <v>955.167353399999</v>
      </c>
      <c r="P12758" s="9">
        <v>950.99740575999897</v>
      </c>
      <c r="Q12758" s="9">
        <v>950.99740575999897</v>
      </c>
      <c r="R12758" s="9">
        <v>950.99740575999897</v>
      </c>
      <c r="S12758" s="9">
        <v>950.99740575999897</v>
      </c>
      <c r="T12758" s="9">
        <v>950.99740575999897</v>
      </c>
    </row>
    <row r="12759" spans="1:20" x14ac:dyDescent="0.35">
      <c r="A12759">
        <f t="shared" si="386"/>
        <v>12759</v>
      </c>
      <c r="B12759" s="3" t="s">
        <v>1037</v>
      </c>
      <c r="C12759" s="3" t="s">
        <v>75</v>
      </c>
      <c r="D12759" s="3" t="s">
        <v>48</v>
      </c>
      <c r="E12759">
        <v>2022</v>
      </c>
      <c r="F12759" s="3" t="str">
        <f t="shared" si="385"/>
        <v>RAElevCH JOE2022</v>
      </c>
      <c r="G12759" s="9">
        <v>956.40094924000005</v>
      </c>
      <c r="H12759" s="9">
        <v>962.00134312</v>
      </c>
      <c r="I12759" s="9">
        <v>950.99740575999897</v>
      </c>
      <c r="J12759" s="9">
        <v>962.00134312</v>
      </c>
      <c r="K12759" s="9">
        <v>962.00134312</v>
      </c>
      <c r="L12759" s="9">
        <v>959.24871836</v>
      </c>
      <c r="M12759" s="9">
        <v>962.00134312</v>
      </c>
      <c r="N12759" s="9">
        <v>959.22575247999998</v>
      </c>
      <c r="O12759" s="9">
        <v>962.00134312</v>
      </c>
      <c r="P12759" s="9">
        <v>953.58926936</v>
      </c>
      <c r="Q12759" s="9">
        <v>952.33926931999997</v>
      </c>
      <c r="R12759" s="9">
        <v>957.10304900000006</v>
      </c>
      <c r="S12759" s="9">
        <v>950.99740575999897</v>
      </c>
      <c r="T12759" s="9">
        <v>950.99740575999897</v>
      </c>
    </row>
    <row r="12760" spans="1:20" x14ac:dyDescent="0.35">
      <c r="A12760">
        <f t="shared" si="386"/>
        <v>12760</v>
      </c>
      <c r="B12760" s="3" t="s">
        <v>1037</v>
      </c>
      <c r="C12760" s="3" t="s">
        <v>75</v>
      </c>
      <c r="D12760" s="3" t="s">
        <v>48</v>
      </c>
      <c r="E12760">
        <v>2023</v>
      </c>
      <c r="F12760" s="3" t="str">
        <f t="shared" si="385"/>
        <v>RAElevCH JOE2023</v>
      </c>
      <c r="G12760" s="9">
        <v>954.90160535999996</v>
      </c>
      <c r="H12760" s="9">
        <v>958.04793091999898</v>
      </c>
      <c r="I12760" s="9">
        <v>950.99740575999897</v>
      </c>
      <c r="J12760" s="9">
        <v>957.93638235999902</v>
      </c>
      <c r="K12760" s="9">
        <v>950.99740575999897</v>
      </c>
      <c r="L12760" s="9">
        <v>956.35173663999899</v>
      </c>
      <c r="M12760" s="9">
        <v>950.99740575999897</v>
      </c>
      <c r="N12760" s="9">
        <v>951.34845564</v>
      </c>
      <c r="O12760" s="9">
        <v>953.969846799999</v>
      </c>
      <c r="P12760" s="9">
        <v>957.03743219999899</v>
      </c>
      <c r="Q12760" s="9">
        <v>957.39504376000002</v>
      </c>
      <c r="R12760" s="9">
        <v>950.99740575999897</v>
      </c>
      <c r="S12760" s="9">
        <v>950.99740575999897</v>
      </c>
      <c r="T12760" s="9">
        <v>950.99740575999897</v>
      </c>
    </row>
    <row r="12761" spans="1:20" x14ac:dyDescent="0.35">
      <c r="A12761">
        <f t="shared" si="386"/>
        <v>12761</v>
      </c>
      <c r="B12761" s="3" t="s">
        <v>1037</v>
      </c>
      <c r="C12761" s="3" t="s">
        <v>75</v>
      </c>
      <c r="D12761" s="3" t="s">
        <v>48</v>
      </c>
      <c r="E12761">
        <v>2024</v>
      </c>
      <c r="F12761" s="3" t="str">
        <f t="shared" si="385"/>
        <v>RAElevCH JOE2024</v>
      </c>
      <c r="G12761" s="9">
        <v>950.99740575999897</v>
      </c>
      <c r="H12761" s="9">
        <v>957.70016187999897</v>
      </c>
      <c r="I12761" s="9">
        <v>950.99740575999897</v>
      </c>
      <c r="J12761" s="9">
        <v>959.21590995999998</v>
      </c>
      <c r="K12761" s="9">
        <v>962.00134312</v>
      </c>
      <c r="L12761" s="9">
        <v>956.95213035999996</v>
      </c>
      <c r="M12761" s="9">
        <v>950.99740575999897</v>
      </c>
      <c r="N12761" s="9">
        <v>950.99740575999897</v>
      </c>
      <c r="O12761" s="9">
        <v>957.19163168</v>
      </c>
      <c r="P12761" s="9">
        <v>958.40554248000001</v>
      </c>
      <c r="Q12761" s="9">
        <v>950.99740575999897</v>
      </c>
      <c r="R12761" s="9">
        <v>950.99740575999897</v>
      </c>
      <c r="S12761" s="9">
        <v>950.99740575999897</v>
      </c>
      <c r="T12761" s="9">
        <v>950.99740575999897</v>
      </c>
    </row>
    <row r="12762" spans="1:20" x14ac:dyDescent="0.35">
      <c r="A12762">
        <f t="shared" si="386"/>
        <v>12762</v>
      </c>
      <c r="B12762" s="3" t="s">
        <v>1037</v>
      </c>
      <c r="C12762" s="3" t="s">
        <v>75</v>
      </c>
      <c r="D12762" s="3" t="s">
        <v>48</v>
      </c>
      <c r="E12762">
        <v>2025</v>
      </c>
      <c r="F12762" s="3" t="str">
        <f t="shared" si="385"/>
        <v>RAElevCH JOE2025</v>
      </c>
      <c r="G12762" s="9">
        <v>953.43835072000002</v>
      </c>
      <c r="H12762" s="9">
        <v>953.48100163999902</v>
      </c>
      <c r="I12762" s="9">
        <v>962.00134312</v>
      </c>
      <c r="J12762" s="9">
        <v>962.00134312</v>
      </c>
      <c r="K12762" s="9">
        <v>951.54202519999899</v>
      </c>
      <c r="L12762" s="9">
        <v>962.00134312</v>
      </c>
      <c r="M12762" s="9">
        <v>962.00134312</v>
      </c>
      <c r="N12762" s="9">
        <v>951.41079160000004</v>
      </c>
      <c r="O12762" s="9">
        <v>958.19556871999998</v>
      </c>
      <c r="P12762" s="9">
        <v>950.99740575999897</v>
      </c>
      <c r="Q12762" s="9">
        <v>953.66800951999903</v>
      </c>
      <c r="R12762" s="9">
        <v>958.09058184000003</v>
      </c>
      <c r="S12762" s="9">
        <v>950.99740575999897</v>
      </c>
      <c r="T12762" s="9">
        <v>950.99740575999897</v>
      </c>
    </row>
    <row r="12763" spans="1:20" x14ac:dyDescent="0.35">
      <c r="A12763">
        <f t="shared" si="386"/>
        <v>12763</v>
      </c>
      <c r="B12763" s="3" t="s">
        <v>1037</v>
      </c>
      <c r="C12763" s="3" t="s">
        <v>75</v>
      </c>
      <c r="D12763" s="3" t="s">
        <v>48</v>
      </c>
      <c r="E12763">
        <v>2026</v>
      </c>
      <c r="F12763" s="3" t="str">
        <f t="shared" si="385"/>
        <v>RAElevCH JOE2026</v>
      </c>
      <c r="G12763" s="9">
        <v>950.99740575999897</v>
      </c>
      <c r="H12763" s="9">
        <v>950.99740575999897</v>
      </c>
      <c r="I12763" s="9">
        <v>950.99740575999897</v>
      </c>
      <c r="J12763" s="9">
        <v>962.00134312</v>
      </c>
      <c r="K12763" s="9">
        <v>950.99740575999897</v>
      </c>
      <c r="L12763" s="9">
        <v>953.17260267999995</v>
      </c>
      <c r="M12763" s="9">
        <v>950.99740575999897</v>
      </c>
      <c r="N12763" s="9">
        <v>962.00134312</v>
      </c>
      <c r="O12763" s="9">
        <v>962.00134312</v>
      </c>
      <c r="P12763" s="9">
        <v>961.13192051999897</v>
      </c>
      <c r="Q12763" s="9">
        <v>953.10042420000002</v>
      </c>
      <c r="R12763" s="9">
        <v>950.99740575999897</v>
      </c>
      <c r="S12763" s="9">
        <v>950.99740575999897</v>
      </c>
      <c r="T12763" s="9">
        <v>950.99740575999897</v>
      </c>
    </row>
    <row r="12764" spans="1:20" x14ac:dyDescent="0.35">
      <c r="A12764">
        <f t="shared" si="386"/>
        <v>12764</v>
      </c>
      <c r="B12764" s="3" t="s">
        <v>1037</v>
      </c>
      <c r="C12764" s="3" t="s">
        <v>75</v>
      </c>
      <c r="D12764" s="3" t="s">
        <v>48</v>
      </c>
      <c r="E12764">
        <v>2027</v>
      </c>
      <c r="F12764" s="3" t="str">
        <f t="shared" si="385"/>
        <v>RAElevCH JOE2027</v>
      </c>
      <c r="G12764" s="9">
        <v>950.99740575999897</v>
      </c>
      <c r="H12764" s="9">
        <v>953.09714336000002</v>
      </c>
      <c r="I12764" s="9">
        <v>961.60436147999997</v>
      </c>
      <c r="J12764" s="9">
        <v>962.00134312</v>
      </c>
      <c r="K12764" s="9">
        <v>959.30449264000003</v>
      </c>
      <c r="L12764" s="9">
        <v>962.00134312</v>
      </c>
      <c r="M12764" s="9">
        <v>950.99740575999897</v>
      </c>
      <c r="N12764" s="9">
        <v>953.22837695999999</v>
      </c>
      <c r="O12764" s="9">
        <v>960.16407272000004</v>
      </c>
      <c r="P12764" s="9">
        <v>962.00134312</v>
      </c>
      <c r="Q12764" s="9">
        <v>956.24018807999903</v>
      </c>
      <c r="R12764" s="9">
        <v>956.04005684000003</v>
      </c>
      <c r="S12764" s="9">
        <v>950.99740575999897</v>
      </c>
      <c r="T12764" s="9">
        <v>950.99740575999897</v>
      </c>
    </row>
    <row r="12765" spans="1:20" x14ac:dyDescent="0.35">
      <c r="A12765">
        <f t="shared" si="386"/>
        <v>12765</v>
      </c>
      <c r="B12765" s="3" t="s">
        <v>1037</v>
      </c>
      <c r="C12765" s="3" t="s">
        <v>75</v>
      </c>
      <c r="D12765" s="3" t="s">
        <v>48</v>
      </c>
      <c r="E12765">
        <v>2028</v>
      </c>
      <c r="F12765" s="3" t="str">
        <f t="shared" si="385"/>
        <v>RAElevCH JOE2028</v>
      </c>
      <c r="G12765" s="9">
        <v>954.04530611999996</v>
      </c>
      <c r="H12765" s="9">
        <v>955.79727467999999</v>
      </c>
      <c r="I12765" s="9">
        <v>950.99740575999897</v>
      </c>
      <c r="J12765" s="9">
        <v>962.00134312</v>
      </c>
      <c r="K12765" s="9">
        <v>950.99740575999897</v>
      </c>
      <c r="L12765" s="9">
        <v>961.25659243999996</v>
      </c>
      <c r="M12765" s="9">
        <v>950.99740575999897</v>
      </c>
      <c r="N12765" s="9">
        <v>959.98362652000003</v>
      </c>
      <c r="O12765" s="9">
        <v>962.00134312</v>
      </c>
      <c r="P12765" s="9">
        <v>961.40423023999995</v>
      </c>
      <c r="Q12765" s="9">
        <v>954.75068671999998</v>
      </c>
      <c r="R12765" s="9">
        <v>959.40947951999999</v>
      </c>
      <c r="S12765" s="9">
        <v>959.05186795999998</v>
      </c>
      <c r="T12765" s="9">
        <v>950.99740575999897</v>
      </c>
    </row>
    <row r="12766" spans="1:20" x14ac:dyDescent="0.35">
      <c r="A12766">
        <f t="shared" si="386"/>
        <v>12766</v>
      </c>
      <c r="B12766" s="3" t="s">
        <v>1037</v>
      </c>
      <c r="C12766" s="3" t="s">
        <v>75</v>
      </c>
      <c r="D12766" s="3" t="s">
        <v>48</v>
      </c>
      <c r="E12766">
        <v>2029</v>
      </c>
      <c r="F12766" s="3" t="str">
        <f t="shared" si="385"/>
        <v>RAElevCH JOE2029</v>
      </c>
      <c r="G12766" s="9">
        <v>962.00134312</v>
      </c>
      <c r="H12766" s="9">
        <v>960.57745855999997</v>
      </c>
      <c r="I12766" s="9">
        <v>950.99740575999897</v>
      </c>
      <c r="J12766" s="9">
        <v>962.00134312</v>
      </c>
      <c r="K12766" s="9">
        <v>955.01643476000004</v>
      </c>
      <c r="L12766" s="9">
        <v>962.00134312</v>
      </c>
      <c r="M12766" s="9">
        <v>962.00134312</v>
      </c>
      <c r="N12766" s="9">
        <v>962.00134312</v>
      </c>
      <c r="O12766" s="9">
        <v>958.49084431999995</v>
      </c>
      <c r="P12766" s="9">
        <v>962.00134312</v>
      </c>
      <c r="Q12766" s="9">
        <v>962.00134312</v>
      </c>
      <c r="R12766" s="9">
        <v>962.00134312</v>
      </c>
      <c r="S12766" s="9">
        <v>955.77758963999997</v>
      </c>
      <c r="T12766" s="9">
        <v>950.99740575999897</v>
      </c>
    </row>
    <row r="12767" spans="1:20" x14ac:dyDescent="0.35">
      <c r="A12767">
        <f t="shared" si="386"/>
        <v>12767</v>
      </c>
      <c r="B12767" s="3" t="s">
        <v>1037</v>
      </c>
      <c r="C12767" s="3" t="s">
        <v>86</v>
      </c>
      <c r="D12767" s="3" t="s">
        <v>48</v>
      </c>
      <c r="E12767">
        <v>2020</v>
      </c>
      <c r="F12767" s="3" t="str">
        <f t="shared" si="385"/>
        <v>RAQOutCH JOE2020</v>
      </c>
      <c r="G12767" s="9">
        <v>73.708962159142004</v>
      </c>
      <c r="H12767" s="9">
        <v>116.641354689173</v>
      </c>
      <c r="I12767" s="9">
        <v>118.441317002822</v>
      </c>
      <c r="J12767" s="9">
        <v>125.509699806258</v>
      </c>
      <c r="K12767" s="9">
        <v>127.424979624166</v>
      </c>
      <c r="L12767" s="9">
        <v>98.796184051128094</v>
      </c>
      <c r="M12767" s="9">
        <v>136.84107840956301</v>
      </c>
      <c r="N12767" s="9">
        <v>151.88086226492004</v>
      </c>
      <c r="O12767" s="9">
        <v>175.408335522106</v>
      </c>
      <c r="P12767" s="9">
        <v>207.38361998314201</v>
      </c>
      <c r="Q12767" s="9">
        <v>98.273730427665299</v>
      </c>
      <c r="R12767" s="9">
        <v>101.88363399505199</v>
      </c>
      <c r="S12767" s="9">
        <v>78.709046421131504</v>
      </c>
      <c r="T12767" s="9">
        <v>70.861149079393698</v>
      </c>
    </row>
    <row r="12768" spans="1:20" x14ac:dyDescent="0.35">
      <c r="A12768">
        <f t="shared" si="386"/>
        <v>12768</v>
      </c>
      <c r="B12768" s="3" t="s">
        <v>1037</v>
      </c>
      <c r="C12768" s="3" t="s">
        <v>86</v>
      </c>
      <c r="D12768" s="3" t="s">
        <v>48</v>
      </c>
      <c r="E12768">
        <v>2021</v>
      </c>
      <c r="F12768" s="3" t="str">
        <f t="shared" si="385"/>
        <v>RAQOutCH JOE2021</v>
      </c>
      <c r="G12768" s="9">
        <v>98.473795052294804</v>
      </c>
      <c r="H12768" s="9">
        <v>141.33383352665197</v>
      </c>
      <c r="I12768" s="9">
        <v>156.90744513450599</v>
      </c>
      <c r="J12768" s="9">
        <v>128.29908858636401</v>
      </c>
      <c r="K12768" s="9">
        <v>138.813753159627</v>
      </c>
      <c r="L12768" s="9">
        <v>89.869109596658603</v>
      </c>
      <c r="M12768" s="9">
        <v>95.875678811762498</v>
      </c>
      <c r="N12768" s="9">
        <v>125.27419030248799</v>
      </c>
      <c r="O12768" s="9">
        <v>170.898479375617</v>
      </c>
      <c r="P12768" s="9">
        <v>168.52042903997699</v>
      </c>
      <c r="Q12768" s="9">
        <v>115.332856068965</v>
      </c>
      <c r="R12768" s="9">
        <v>98.934918311094393</v>
      </c>
      <c r="S12768" s="9">
        <v>87.7977779917574</v>
      </c>
      <c r="T12768" s="9">
        <v>58.851579587278799</v>
      </c>
    </row>
    <row r="12769" spans="1:20" x14ac:dyDescent="0.35">
      <c r="A12769">
        <f t="shared" si="386"/>
        <v>12769</v>
      </c>
      <c r="B12769" s="3" t="s">
        <v>1037</v>
      </c>
      <c r="C12769" s="3" t="s">
        <v>86</v>
      </c>
      <c r="D12769" s="3" t="s">
        <v>48</v>
      </c>
      <c r="E12769">
        <v>2022</v>
      </c>
      <c r="F12769" s="3" t="str">
        <f t="shared" si="385"/>
        <v>RAQOutCH JOE2022</v>
      </c>
      <c r="G12769" s="9">
        <v>55.965570199004702</v>
      </c>
      <c r="H12769" s="9">
        <v>89.937525746774995</v>
      </c>
      <c r="I12769" s="9">
        <v>124.64429588435399</v>
      </c>
      <c r="J12769" s="9">
        <v>148.31720347958299</v>
      </c>
      <c r="K12769" s="9">
        <v>135.05086551952601</v>
      </c>
      <c r="L12769" s="9">
        <v>116.76669235499099</v>
      </c>
      <c r="M12769" s="9">
        <v>125.682474237444</v>
      </c>
      <c r="N12769" s="9">
        <v>157.04541843906699</v>
      </c>
      <c r="O12769" s="9">
        <v>169.62938344305999</v>
      </c>
      <c r="P12769" s="9">
        <v>202.04833409482299</v>
      </c>
      <c r="Q12769" s="9">
        <v>107.491923108725</v>
      </c>
      <c r="R12769" s="9">
        <v>97.450035648553197</v>
      </c>
      <c r="S12769" s="9">
        <v>74.602893448216093</v>
      </c>
      <c r="T12769" s="9">
        <v>51.358545591686102</v>
      </c>
    </row>
    <row r="12770" spans="1:20" x14ac:dyDescent="0.35">
      <c r="A12770">
        <f t="shared" si="386"/>
        <v>12770</v>
      </c>
      <c r="B12770" s="3" t="s">
        <v>1037</v>
      </c>
      <c r="C12770" s="3" t="s">
        <v>86</v>
      </c>
      <c r="D12770" s="3" t="s">
        <v>48</v>
      </c>
      <c r="E12770">
        <v>2023</v>
      </c>
      <c r="F12770" s="3" t="str">
        <f t="shared" si="385"/>
        <v>RAQOutCH JOE2023</v>
      </c>
      <c r="G12770" s="9">
        <v>58.393503504851402</v>
      </c>
      <c r="H12770" s="9">
        <v>89.554751245436904</v>
      </c>
      <c r="I12770" s="9">
        <v>121.328209146934</v>
      </c>
      <c r="J12770" s="9">
        <v>141.81832371830299</v>
      </c>
      <c r="K12770" s="9">
        <v>101.79869331214201</v>
      </c>
      <c r="L12770" s="9">
        <v>103.97371577915099</v>
      </c>
      <c r="M12770" s="9">
        <v>125.15467245310499</v>
      </c>
      <c r="N12770" s="9">
        <v>137.69963282221499</v>
      </c>
      <c r="O12770" s="9">
        <v>186.08299901853101</v>
      </c>
      <c r="P12770" s="9">
        <v>171.32851606294301</v>
      </c>
      <c r="Q12770" s="9">
        <v>105.385294141833</v>
      </c>
      <c r="R12770" s="9">
        <v>116.00157003061599</v>
      </c>
      <c r="S12770" s="9">
        <v>77.103898097160098</v>
      </c>
      <c r="T12770" s="9">
        <v>43.299352674063798</v>
      </c>
    </row>
    <row r="12771" spans="1:20" x14ac:dyDescent="0.35">
      <c r="A12771">
        <f t="shared" si="386"/>
        <v>12771</v>
      </c>
      <c r="B12771" s="3" t="s">
        <v>1037</v>
      </c>
      <c r="C12771" s="3" t="s">
        <v>86</v>
      </c>
      <c r="D12771" s="3" t="s">
        <v>48</v>
      </c>
      <c r="E12771">
        <v>2024</v>
      </c>
      <c r="F12771" s="3" t="str">
        <f t="shared" si="385"/>
        <v>RAQOutCH JOE2024</v>
      </c>
      <c r="G12771" s="9">
        <v>59.689256697423801</v>
      </c>
      <c r="H12771" s="9">
        <v>91.489480834093598</v>
      </c>
      <c r="I12771" s="9">
        <v>101.77947827857599</v>
      </c>
      <c r="J12771" s="9">
        <v>132.08444220376197</v>
      </c>
      <c r="K12771" s="9">
        <v>125.55546139451999</v>
      </c>
      <c r="L12771" s="9">
        <v>126.22481304329</v>
      </c>
      <c r="M12771" s="9">
        <v>152.41143428538601</v>
      </c>
      <c r="N12771" s="9">
        <v>124.84111562011201</v>
      </c>
      <c r="O12771" s="9">
        <v>184.31062534852299</v>
      </c>
      <c r="P12771" s="9">
        <v>152.84797582659701</v>
      </c>
      <c r="Q12771" s="9">
        <v>96.690533238061803</v>
      </c>
      <c r="R12771" s="9">
        <v>87.828865642974094</v>
      </c>
      <c r="S12771" s="9">
        <v>80.913788773712199</v>
      </c>
      <c r="T12771" s="9">
        <v>51.042762240105397</v>
      </c>
    </row>
    <row r="12772" spans="1:20" x14ac:dyDescent="0.35">
      <c r="A12772">
        <f t="shared" si="386"/>
        <v>12772</v>
      </c>
      <c r="B12772" s="3" t="s">
        <v>1037</v>
      </c>
      <c r="C12772" s="3" t="s">
        <v>86</v>
      </c>
      <c r="D12772" s="3" t="s">
        <v>48</v>
      </c>
      <c r="E12772">
        <v>2025</v>
      </c>
      <c r="F12772" s="3" t="str">
        <f t="shared" si="385"/>
        <v>RAQOutCH JOE2025</v>
      </c>
      <c r="G12772" s="9">
        <v>48.124056060189503</v>
      </c>
      <c r="H12772" s="9">
        <v>94.753731669877695</v>
      </c>
      <c r="I12772" s="9">
        <v>92.637051315725003</v>
      </c>
      <c r="J12772" s="9">
        <v>69.775422558723307</v>
      </c>
      <c r="K12772" s="9">
        <v>69.008416913234299</v>
      </c>
      <c r="L12772" s="9">
        <v>61.612607595840103</v>
      </c>
      <c r="M12772" s="9">
        <v>59.965408087788099</v>
      </c>
      <c r="N12772" s="9">
        <v>75.9399228976188</v>
      </c>
      <c r="O12772" s="9">
        <v>74.393745314902702</v>
      </c>
      <c r="P12772" s="9">
        <v>83.577244170105004</v>
      </c>
      <c r="Q12772" s="9">
        <v>105.236873611676</v>
      </c>
      <c r="R12772" s="9">
        <v>105.628586134458</v>
      </c>
      <c r="S12772" s="9">
        <v>86.9441770952252</v>
      </c>
      <c r="T12772" s="9">
        <v>62.2262994987151</v>
      </c>
    </row>
    <row r="12773" spans="1:20" x14ac:dyDescent="0.35">
      <c r="A12773">
        <f t="shared" si="386"/>
        <v>12773</v>
      </c>
      <c r="B12773" s="3" t="s">
        <v>1037</v>
      </c>
      <c r="C12773" s="3" t="s">
        <v>86</v>
      </c>
      <c r="D12773" s="3" t="s">
        <v>48</v>
      </c>
      <c r="E12773">
        <v>2026</v>
      </c>
      <c r="F12773" s="3" t="str">
        <f t="shared" si="385"/>
        <v>RAQOutCH JOE2026</v>
      </c>
      <c r="G12773" s="9">
        <v>60.683191632169901</v>
      </c>
      <c r="H12773" s="9">
        <v>69.8384341593069</v>
      </c>
      <c r="I12773" s="9">
        <v>112.713223541765</v>
      </c>
      <c r="J12773" s="9">
        <v>131.04427497221101</v>
      </c>
      <c r="K12773" s="9">
        <v>161.411993443575</v>
      </c>
      <c r="L12773" s="9">
        <v>115.37133265858</v>
      </c>
      <c r="M12773" s="9">
        <v>206.11773103487201</v>
      </c>
      <c r="N12773" s="9">
        <v>236.660090245113</v>
      </c>
      <c r="O12773" s="9">
        <v>199.66264774785901</v>
      </c>
      <c r="P12773" s="9">
        <v>178.79129249177703</v>
      </c>
      <c r="Q12773" s="9">
        <v>115.988949188193</v>
      </c>
      <c r="R12773" s="9">
        <v>95.412844355461104</v>
      </c>
      <c r="S12773" s="9">
        <v>76.890501362452611</v>
      </c>
      <c r="T12773" s="9">
        <v>64.7338675226882</v>
      </c>
    </row>
    <row r="12774" spans="1:20" x14ac:dyDescent="0.35">
      <c r="A12774">
        <f t="shared" si="386"/>
        <v>12774</v>
      </c>
      <c r="B12774" s="3" t="s">
        <v>1037</v>
      </c>
      <c r="C12774" s="3" t="s">
        <v>86</v>
      </c>
      <c r="D12774" s="3" t="s">
        <v>48</v>
      </c>
      <c r="E12774">
        <v>2027</v>
      </c>
      <c r="F12774" s="3" t="str">
        <f t="shared" si="385"/>
        <v>RAQOutCH JOE2027</v>
      </c>
      <c r="G12774" s="9">
        <v>54.638061256237798</v>
      </c>
      <c r="H12774" s="9">
        <v>111.751634305538</v>
      </c>
      <c r="I12774" s="9">
        <v>178.288807520342</v>
      </c>
      <c r="J12774" s="9">
        <v>191.766206829157</v>
      </c>
      <c r="K12774" s="9">
        <v>179.93695462417099</v>
      </c>
      <c r="L12774" s="9">
        <v>143.63612578314201</v>
      </c>
      <c r="M12774" s="9">
        <v>199.066854811708</v>
      </c>
      <c r="N12774" s="9">
        <v>180.44515211343</v>
      </c>
      <c r="O12774" s="9">
        <v>201.87616268240399</v>
      </c>
      <c r="P12774" s="9">
        <v>271.665274246688</v>
      </c>
      <c r="Q12774" s="9">
        <v>194.89110704503301</v>
      </c>
      <c r="R12774" s="9">
        <v>152.30549795717999</v>
      </c>
      <c r="S12774" s="9">
        <v>108.066956209761</v>
      </c>
      <c r="T12774" s="9">
        <v>81.217013307797004</v>
      </c>
    </row>
    <row r="12775" spans="1:20" x14ac:dyDescent="0.35">
      <c r="A12775">
        <f t="shared" si="386"/>
        <v>12775</v>
      </c>
      <c r="B12775" s="3" t="s">
        <v>1037</v>
      </c>
      <c r="C12775" s="3" t="s">
        <v>86</v>
      </c>
      <c r="D12775" s="3" t="s">
        <v>48</v>
      </c>
      <c r="E12775">
        <v>2028</v>
      </c>
      <c r="F12775" s="3" t="str">
        <f t="shared" si="385"/>
        <v>RAQOutCH JOE2028</v>
      </c>
      <c r="G12775" s="9">
        <v>80.718726494989696</v>
      </c>
      <c r="H12775" s="9">
        <v>120.43925778152401</v>
      </c>
      <c r="I12775" s="9">
        <v>136.596324594284</v>
      </c>
      <c r="J12775" s="9">
        <v>161.45144395187401</v>
      </c>
      <c r="K12775" s="9">
        <v>157.548869119427</v>
      </c>
      <c r="L12775" s="9">
        <v>140.49520341283099</v>
      </c>
      <c r="M12775" s="9">
        <v>176.13631911042199</v>
      </c>
      <c r="N12775" s="9">
        <v>124.52113055462399</v>
      </c>
      <c r="O12775" s="9">
        <v>173.62476624095899</v>
      </c>
      <c r="P12775" s="9">
        <v>202.58969880110601</v>
      </c>
      <c r="Q12775" s="9">
        <v>92.703457945035197</v>
      </c>
      <c r="R12775" s="9">
        <v>87.183787533722594</v>
      </c>
      <c r="S12775" s="9">
        <v>70.871239569415607</v>
      </c>
      <c r="T12775" s="9">
        <v>60.9534535935422</v>
      </c>
    </row>
    <row r="12776" spans="1:20" x14ac:dyDescent="0.35">
      <c r="A12776">
        <f t="shared" si="386"/>
        <v>12776</v>
      </c>
      <c r="B12776" s="3" t="s">
        <v>1037</v>
      </c>
      <c r="C12776" s="3" t="s">
        <v>86</v>
      </c>
      <c r="D12776" s="3" t="s">
        <v>48</v>
      </c>
      <c r="E12776">
        <v>2029</v>
      </c>
      <c r="F12776" s="3" t="str">
        <f t="shared" si="385"/>
        <v>RAQOutCH JOE2029</v>
      </c>
      <c r="G12776" s="9">
        <v>64.817155224509406</v>
      </c>
      <c r="H12776" s="9">
        <v>102.721472977243</v>
      </c>
      <c r="I12776" s="9">
        <v>113.475577172513</v>
      </c>
      <c r="J12776" s="9">
        <v>155.500067630372</v>
      </c>
      <c r="K12776" s="9">
        <v>176.65116800160399</v>
      </c>
      <c r="L12776" s="9">
        <v>179.84088692334399</v>
      </c>
      <c r="M12776" s="9">
        <v>235.95682690348599</v>
      </c>
      <c r="N12776" s="9">
        <v>241.50770794841199</v>
      </c>
      <c r="O12776" s="9">
        <v>275.416723361165</v>
      </c>
      <c r="P12776" s="9">
        <v>292.05131637557798</v>
      </c>
      <c r="Q12776" s="9">
        <v>230.35410951679</v>
      </c>
      <c r="R12776" s="9">
        <v>164.97606459968401</v>
      </c>
      <c r="S12776" s="9">
        <v>155.992049727682</v>
      </c>
      <c r="T12776" s="9">
        <v>82.640477860130503</v>
      </c>
    </row>
    <row r="12777" spans="1:20" x14ac:dyDescent="0.35">
      <c r="A12777">
        <f t="shared" si="386"/>
        <v>12777</v>
      </c>
      <c r="B12777" s="3" t="s">
        <v>1037</v>
      </c>
      <c r="C12777" s="3" t="s">
        <v>95</v>
      </c>
      <c r="D12777" s="3" t="s">
        <v>48</v>
      </c>
      <c r="E12777">
        <v>2020</v>
      </c>
      <c r="F12777" s="3" t="str">
        <f t="shared" si="385"/>
        <v>RASpillCH JOE2020</v>
      </c>
      <c r="G12777" s="9">
        <v>0.13326048797043</v>
      </c>
      <c r="H12777" s="9">
        <v>2.4084950659583302</v>
      </c>
      <c r="I12777" s="9">
        <v>0</v>
      </c>
      <c r="J12777" s="9">
        <v>0.43741007107526803</v>
      </c>
      <c r="K12777" s="9">
        <v>2.7168168986458299</v>
      </c>
      <c r="L12777" s="9">
        <v>9.7603620733198906E-2</v>
      </c>
      <c r="M12777" s="9">
        <v>0.64803378150000002</v>
      </c>
      <c r="N12777" s="9">
        <v>8.5040103289166602</v>
      </c>
      <c r="O12777" s="9">
        <v>15.251706878046299</v>
      </c>
      <c r="P12777" s="9">
        <v>28.979414961121499</v>
      </c>
      <c r="Q12777" s="9">
        <v>0.50845108261424699</v>
      </c>
      <c r="R12777" s="9">
        <v>2.8762296060361101</v>
      </c>
      <c r="S12777" s="9">
        <v>0</v>
      </c>
      <c r="T12777" s="9">
        <v>0</v>
      </c>
    </row>
    <row r="12778" spans="1:20" x14ac:dyDescent="0.35">
      <c r="A12778">
        <f t="shared" si="386"/>
        <v>12778</v>
      </c>
      <c r="B12778" s="3" t="s">
        <v>1037</v>
      </c>
      <c r="C12778" s="3" t="s">
        <v>95</v>
      </c>
      <c r="D12778" s="3" t="s">
        <v>48</v>
      </c>
      <c r="E12778">
        <v>2021</v>
      </c>
      <c r="F12778" s="3" t="str">
        <f t="shared" si="385"/>
        <v>RASpillCH JOE2021</v>
      </c>
      <c r="G12778" s="9">
        <v>7.4544838629032203E-2</v>
      </c>
      <c r="H12778" s="9">
        <v>2.83060221402777</v>
      </c>
      <c r="I12778" s="9">
        <v>4.1137310359366603</v>
      </c>
      <c r="J12778" s="9">
        <v>0.13940781368951599</v>
      </c>
      <c r="K12778" s="9">
        <v>0.88731701056406198</v>
      </c>
      <c r="L12778" s="9">
        <v>0.105463178088709</v>
      </c>
      <c r="M12778" s="9">
        <v>0.16530088244444399</v>
      </c>
      <c r="N12778" s="9">
        <v>5.6527883730694404</v>
      </c>
      <c r="O12778" s="9">
        <v>17.200170893846899</v>
      </c>
      <c r="P12778" s="9">
        <v>7.9333728327486099</v>
      </c>
      <c r="Q12778" s="9">
        <v>0.25712557208333298</v>
      </c>
      <c r="R12778" s="9">
        <v>6.8437232791666594E-2</v>
      </c>
      <c r="S12778" s="9">
        <v>0</v>
      </c>
      <c r="T12778" s="9">
        <v>0</v>
      </c>
    </row>
    <row r="12779" spans="1:20" x14ac:dyDescent="0.35">
      <c r="A12779">
        <f t="shared" si="386"/>
        <v>12779</v>
      </c>
      <c r="B12779" s="3" t="s">
        <v>1037</v>
      </c>
      <c r="C12779" s="3" t="s">
        <v>95</v>
      </c>
      <c r="D12779" s="3" t="s">
        <v>48</v>
      </c>
      <c r="E12779">
        <v>2022</v>
      </c>
      <c r="F12779" s="3" t="str">
        <f t="shared" si="385"/>
        <v>RASpillCH JOE2022</v>
      </c>
      <c r="G12779" s="9">
        <v>0</v>
      </c>
      <c r="H12779" s="9">
        <v>0</v>
      </c>
      <c r="I12779" s="9">
        <v>1.0052728661111101</v>
      </c>
      <c r="J12779" s="9">
        <v>1.2895853523508001</v>
      </c>
      <c r="K12779" s="9">
        <v>2.5767537197916601</v>
      </c>
      <c r="L12779" s="9">
        <v>2.36729640658602</v>
      </c>
      <c r="M12779" s="9">
        <v>0.82635726638888796</v>
      </c>
      <c r="N12779" s="9">
        <v>11.118694572902699</v>
      </c>
      <c r="O12779" s="9">
        <v>15.016789623123602</v>
      </c>
      <c r="P12779" s="9">
        <v>29.161549998865201</v>
      </c>
      <c r="Q12779" s="9">
        <v>0.131956111357526</v>
      </c>
      <c r="R12779" s="9">
        <v>0.84321635309722198</v>
      </c>
      <c r="S12779" s="9">
        <v>0</v>
      </c>
      <c r="T12779" s="9">
        <v>0</v>
      </c>
    </row>
    <row r="12780" spans="1:20" x14ac:dyDescent="0.35">
      <c r="A12780">
        <f t="shared" si="386"/>
        <v>12780</v>
      </c>
      <c r="B12780" s="3" t="s">
        <v>1037</v>
      </c>
      <c r="C12780" s="3" t="s">
        <v>95</v>
      </c>
      <c r="D12780" s="3" t="s">
        <v>48</v>
      </c>
      <c r="E12780">
        <v>2023</v>
      </c>
      <c r="F12780" s="3" t="str">
        <f t="shared" si="385"/>
        <v>RASpillCH JOE2023</v>
      </c>
      <c r="G12780" s="9">
        <v>0</v>
      </c>
      <c r="H12780" s="9">
        <v>0</v>
      </c>
      <c r="I12780" s="9">
        <v>6.1210704722222203E-2</v>
      </c>
      <c r="J12780" s="9">
        <v>0.22034105987231101</v>
      </c>
      <c r="K12780" s="9">
        <v>0.101717710416666</v>
      </c>
      <c r="L12780" s="9">
        <v>1.97589722373655</v>
      </c>
      <c r="M12780" s="9">
        <v>4.5845573964166597</v>
      </c>
      <c r="N12780" s="9">
        <v>8.0734273846527707</v>
      </c>
      <c r="O12780" s="9">
        <v>15.3757754695934</v>
      </c>
      <c r="P12780" s="9">
        <v>13.8544228628555</v>
      </c>
      <c r="Q12780" s="9">
        <v>1.35237795705645</v>
      </c>
      <c r="R12780" s="9">
        <v>2.0757666513888801E-2</v>
      </c>
      <c r="S12780" s="9">
        <v>0</v>
      </c>
      <c r="T12780" s="9">
        <v>0</v>
      </c>
    </row>
    <row r="12781" spans="1:20" x14ac:dyDescent="0.35">
      <c r="A12781">
        <f t="shared" si="386"/>
        <v>12781</v>
      </c>
      <c r="B12781" s="3" t="s">
        <v>1037</v>
      </c>
      <c r="C12781" s="3" t="s">
        <v>95</v>
      </c>
      <c r="D12781" s="3" t="s">
        <v>48</v>
      </c>
      <c r="E12781">
        <v>2024</v>
      </c>
      <c r="F12781" s="3" t="str">
        <f t="shared" si="385"/>
        <v>RASpillCH JOE2024</v>
      </c>
      <c r="G12781" s="9">
        <v>0</v>
      </c>
      <c r="H12781" s="9">
        <v>0</v>
      </c>
      <c r="I12781" s="9">
        <v>0</v>
      </c>
      <c r="J12781" s="9">
        <v>0.105565771961021</v>
      </c>
      <c r="K12781" s="9">
        <v>0</v>
      </c>
      <c r="L12781" s="9">
        <v>3.07190885415383</v>
      </c>
      <c r="M12781" s="9">
        <v>12.0590797463013</v>
      </c>
      <c r="N12781" s="9">
        <v>5.550712818</v>
      </c>
      <c r="O12781" s="9">
        <v>19.324414042405898</v>
      </c>
      <c r="P12781" s="9">
        <v>6.5468990119895798</v>
      </c>
      <c r="Q12781" s="9">
        <v>2.1634523407526798</v>
      </c>
      <c r="R12781" s="9">
        <v>0.39622841416666599</v>
      </c>
      <c r="S12781" s="9">
        <v>0</v>
      </c>
      <c r="T12781" s="9">
        <v>0</v>
      </c>
    </row>
    <row r="12782" spans="1:20" x14ac:dyDescent="0.35">
      <c r="A12782">
        <f t="shared" si="386"/>
        <v>12782</v>
      </c>
      <c r="B12782" s="3" t="s">
        <v>1037</v>
      </c>
      <c r="C12782" s="3" t="s">
        <v>95</v>
      </c>
      <c r="D12782" s="3" t="s">
        <v>48</v>
      </c>
      <c r="E12782">
        <v>2025</v>
      </c>
      <c r="F12782" s="3" t="str">
        <f t="shared" si="385"/>
        <v>RASpillCH JOE2025</v>
      </c>
      <c r="G12782" s="9">
        <v>0</v>
      </c>
      <c r="H12782" s="9">
        <v>0</v>
      </c>
      <c r="I12782" s="9">
        <v>0</v>
      </c>
      <c r="J12782" s="9">
        <v>0</v>
      </c>
      <c r="K12782" s="9">
        <v>0</v>
      </c>
      <c r="L12782" s="9">
        <v>4.8821943239247302E-2</v>
      </c>
      <c r="M12782" s="9">
        <v>0</v>
      </c>
      <c r="N12782" s="9">
        <v>5.8655958763888801E-2</v>
      </c>
      <c r="O12782" s="9">
        <v>0.23555830761223101</v>
      </c>
      <c r="P12782" s="9">
        <v>0.30198479417361102</v>
      </c>
      <c r="Q12782" s="9">
        <v>1.23392181137768</v>
      </c>
      <c r="R12782" s="9">
        <v>4.7404011180555497E-2</v>
      </c>
      <c r="S12782" s="9">
        <v>0</v>
      </c>
      <c r="T12782" s="9">
        <v>0</v>
      </c>
    </row>
    <row r="12783" spans="1:20" x14ac:dyDescent="0.35">
      <c r="A12783">
        <f t="shared" si="386"/>
        <v>12783</v>
      </c>
      <c r="B12783" s="3" t="s">
        <v>1037</v>
      </c>
      <c r="C12783" s="3" t="s">
        <v>95</v>
      </c>
      <c r="D12783" s="3" t="s">
        <v>48</v>
      </c>
      <c r="E12783">
        <v>2026</v>
      </c>
      <c r="F12783" s="3" t="str">
        <f t="shared" si="385"/>
        <v>RASpillCH JOE2026</v>
      </c>
      <c r="G12783" s="9">
        <v>8.1056516418010705E-2</v>
      </c>
      <c r="H12783" s="9">
        <v>0</v>
      </c>
      <c r="I12783" s="9">
        <v>0</v>
      </c>
      <c r="J12783" s="9">
        <v>4.0359293544038897</v>
      </c>
      <c r="K12783" s="9">
        <v>19.688968309746901</v>
      </c>
      <c r="L12783" s="9">
        <v>7.8169917208400497</v>
      </c>
      <c r="M12783" s="9">
        <v>91.500644299944398</v>
      </c>
      <c r="N12783" s="9">
        <v>143.75640804057301</v>
      </c>
      <c r="O12783" s="9">
        <v>56.410439984739902</v>
      </c>
      <c r="P12783" s="9">
        <v>30.4892089776944</v>
      </c>
      <c r="Q12783" s="9">
        <v>2.82586804208333</v>
      </c>
      <c r="R12783" s="9">
        <v>7.5751263583333298E-2</v>
      </c>
      <c r="S12783" s="9">
        <v>0</v>
      </c>
      <c r="T12783" s="9">
        <v>0</v>
      </c>
    </row>
    <row r="12784" spans="1:20" x14ac:dyDescent="0.35">
      <c r="A12784">
        <f t="shared" si="386"/>
        <v>12784</v>
      </c>
      <c r="B12784" s="3" t="s">
        <v>1037</v>
      </c>
      <c r="C12784" s="3" t="s">
        <v>95</v>
      </c>
      <c r="D12784" s="3" t="s">
        <v>48</v>
      </c>
      <c r="E12784">
        <v>2027</v>
      </c>
      <c r="F12784" s="3" t="str">
        <f t="shared" si="385"/>
        <v>RASpillCH JOE2027</v>
      </c>
      <c r="G12784" s="9">
        <v>0</v>
      </c>
      <c r="H12784" s="9">
        <v>0</v>
      </c>
      <c r="I12784" s="9">
        <v>19.959944954294201</v>
      </c>
      <c r="J12784" s="9">
        <v>25.5010213171545</v>
      </c>
      <c r="K12784" s="9">
        <v>20.058006166567701</v>
      </c>
      <c r="L12784" s="9">
        <v>18.353733933913901</v>
      </c>
      <c r="M12784" s="9">
        <v>53.907656699361098</v>
      </c>
      <c r="N12784" s="9">
        <v>34.4426157131388</v>
      </c>
      <c r="O12784" s="9">
        <v>47.015637692606099</v>
      </c>
      <c r="P12784" s="9">
        <v>103.23415678775601</v>
      </c>
      <c r="Q12784" s="9">
        <v>40.829114288629</v>
      </c>
      <c r="R12784" s="9">
        <v>1.00601762022222</v>
      </c>
      <c r="S12784" s="9">
        <v>0.203021888489583</v>
      </c>
      <c r="T12784" s="9">
        <v>0.112061361805555</v>
      </c>
    </row>
    <row r="12785" spans="1:20" x14ac:dyDescent="0.35">
      <c r="A12785">
        <f t="shared" si="386"/>
        <v>12785</v>
      </c>
      <c r="B12785" s="3" t="s">
        <v>1037</v>
      </c>
      <c r="C12785" s="3" t="s">
        <v>95</v>
      </c>
      <c r="D12785" s="3" t="s">
        <v>48</v>
      </c>
      <c r="E12785">
        <v>2028</v>
      </c>
      <c r="F12785" s="3" t="str">
        <f t="shared" si="385"/>
        <v>RASpillCH JOE2028</v>
      </c>
      <c r="G12785" s="9">
        <v>1.02941801008064E-2</v>
      </c>
      <c r="H12785" s="9">
        <v>0.65005522190972198</v>
      </c>
      <c r="I12785" s="9">
        <v>0.92445409622222197</v>
      </c>
      <c r="J12785" s="9">
        <v>8.6761258323588706</v>
      </c>
      <c r="K12785" s="9">
        <v>12.895811486927</v>
      </c>
      <c r="L12785" s="9">
        <v>14.7325751818931</v>
      </c>
      <c r="M12785" s="9">
        <v>14.728345569213801</v>
      </c>
      <c r="N12785" s="9">
        <v>11.861191859319399</v>
      </c>
      <c r="O12785" s="9">
        <v>26.978350565132299</v>
      </c>
      <c r="P12785" s="9">
        <v>35.963850283919399</v>
      </c>
      <c r="Q12785" s="9">
        <v>2.14534827688172E-2</v>
      </c>
      <c r="R12785" s="9">
        <v>0.114717049805555</v>
      </c>
      <c r="S12785" s="9">
        <v>0</v>
      </c>
      <c r="T12785" s="9">
        <v>0.10627754958333301</v>
      </c>
    </row>
    <row r="12786" spans="1:20" x14ac:dyDescent="0.35">
      <c r="A12786">
        <f t="shared" si="386"/>
        <v>12786</v>
      </c>
      <c r="B12786" s="3" t="s">
        <v>1037</v>
      </c>
      <c r="C12786" s="3" t="s">
        <v>95</v>
      </c>
      <c r="D12786" s="3" t="s">
        <v>48</v>
      </c>
      <c r="E12786">
        <v>2029</v>
      </c>
      <c r="F12786" s="3" t="str">
        <f t="shared" si="385"/>
        <v>RASpillCH JOE2029</v>
      </c>
      <c r="G12786" s="9">
        <v>1.5482826982526799E-2</v>
      </c>
      <c r="H12786" s="9">
        <v>0.11465161895833299</v>
      </c>
      <c r="I12786" s="9">
        <v>0.49962435784722198</v>
      </c>
      <c r="J12786" s="9">
        <v>7.165799154989239</v>
      </c>
      <c r="K12786" s="9">
        <v>24.705868317578101</v>
      </c>
      <c r="L12786" s="9">
        <v>33.747620525631703</v>
      </c>
      <c r="M12786" s="9">
        <v>74.306534781111097</v>
      </c>
      <c r="N12786" s="9">
        <v>84.270622880509706</v>
      </c>
      <c r="O12786" s="9">
        <v>110.343686221063</v>
      </c>
      <c r="P12786" s="9">
        <v>109.288034002967</v>
      </c>
      <c r="Q12786" s="9">
        <v>59.234743162213498</v>
      </c>
      <c r="R12786" s="9">
        <v>5.6708965415180499</v>
      </c>
      <c r="S12786" s="9">
        <v>7.3718418145312503</v>
      </c>
      <c r="T12786" s="9">
        <v>0.387154126819444</v>
      </c>
    </row>
    <row r="12787" spans="1:20" x14ac:dyDescent="0.35">
      <c r="A12787">
        <f t="shared" si="386"/>
        <v>12787</v>
      </c>
      <c r="B12787" s="3" t="s">
        <v>1037</v>
      </c>
      <c r="C12787" s="3" t="s">
        <v>77</v>
      </c>
      <c r="D12787" s="3" t="s">
        <v>48</v>
      </c>
      <c r="E12787">
        <v>2020</v>
      </c>
      <c r="F12787" s="3" t="str">
        <f t="shared" si="385"/>
        <v>RAGenCH JOE2020</v>
      </c>
      <c r="G12787" s="9">
        <v>1057.6784556048301</v>
      </c>
      <c r="H12787" s="9">
        <v>1365.2429379166599</v>
      </c>
      <c r="I12787" s="9">
        <v>1731.4647666388801</v>
      </c>
      <c r="J12787" s="9">
        <v>1768.1037962647799</v>
      </c>
      <c r="K12787" s="9">
        <v>1526.8365311011901</v>
      </c>
      <c r="L12787" s="9">
        <v>1112.42281634408</v>
      </c>
      <c r="M12787" s="9">
        <v>1401.2758274999901</v>
      </c>
      <c r="N12787" s="9">
        <v>1643.8841980555501</v>
      </c>
      <c r="O12787" s="9">
        <v>918.88653452956896</v>
      </c>
      <c r="P12787" s="9">
        <v>767.51458000000002</v>
      </c>
      <c r="Q12787" s="9">
        <v>1326.3036730645099</v>
      </c>
      <c r="R12787" s="9">
        <v>1347.7328714166599</v>
      </c>
      <c r="S12787" s="9">
        <v>1168.7722044270799</v>
      </c>
      <c r="T12787" s="9">
        <v>1012.85304131944</v>
      </c>
    </row>
    <row r="12788" spans="1:20" x14ac:dyDescent="0.35">
      <c r="A12788">
        <f t="shared" si="386"/>
        <v>12788</v>
      </c>
      <c r="B12788" s="3" t="s">
        <v>1037</v>
      </c>
      <c r="C12788" s="3" t="s">
        <v>77</v>
      </c>
      <c r="D12788" s="3" t="s">
        <v>48</v>
      </c>
      <c r="E12788">
        <v>2021</v>
      </c>
      <c r="F12788" s="3" t="str">
        <f t="shared" si="385"/>
        <v>RAGenCH JOE2021</v>
      </c>
      <c r="G12788" s="9">
        <v>1287.84161540322</v>
      </c>
      <c r="H12788" s="9">
        <v>1199.86257527777</v>
      </c>
      <c r="I12788" s="9">
        <v>1775.03346819444</v>
      </c>
      <c r="J12788" s="9">
        <v>1613.2748303360199</v>
      </c>
      <c r="K12788" s="9">
        <v>1822.71229791666</v>
      </c>
      <c r="L12788" s="9">
        <v>1244.5574204704301</v>
      </c>
      <c r="M12788" s="9">
        <v>1364.4763752777701</v>
      </c>
      <c r="N12788" s="9">
        <v>1096.7181797222199</v>
      </c>
      <c r="O12788" s="9">
        <v>806.34180413978402</v>
      </c>
      <c r="P12788" s="9">
        <v>1411.6400261249901</v>
      </c>
      <c r="Q12788" s="9">
        <v>1204.4108083333299</v>
      </c>
      <c r="R12788" s="9">
        <v>1362.3141184999999</v>
      </c>
      <c r="S12788" s="9">
        <v>1196.7482828567699</v>
      </c>
      <c r="T12788" s="9">
        <v>828.56824316666598</v>
      </c>
    </row>
    <row r="12789" spans="1:20" x14ac:dyDescent="0.35">
      <c r="A12789">
        <f t="shared" si="386"/>
        <v>12789</v>
      </c>
      <c r="B12789" s="3" t="s">
        <v>1037</v>
      </c>
      <c r="C12789" s="3" t="s">
        <v>77</v>
      </c>
      <c r="D12789" s="3" t="s">
        <v>48</v>
      </c>
      <c r="E12789">
        <v>2022</v>
      </c>
      <c r="F12789" s="3" t="str">
        <f t="shared" ref="F12789:F12852" si="387">_xlfn.CONCAT(B12789,C12789,D12789,E12789)</f>
        <v>RAGenCH JOE2022</v>
      </c>
      <c r="G12789" s="9">
        <v>776.45155872311796</v>
      </c>
      <c r="H12789" s="9">
        <v>1266.0890736249901</v>
      </c>
      <c r="I12789" s="9">
        <v>1457.7444160694399</v>
      </c>
      <c r="J12789" s="9">
        <v>1554.00660437997</v>
      </c>
      <c r="K12789" s="9">
        <v>1253.2231428720199</v>
      </c>
      <c r="L12789" s="9">
        <v>830.97070913978496</v>
      </c>
      <c r="M12789" s="9">
        <v>1552.8647647222199</v>
      </c>
      <c r="N12789" s="9">
        <v>838.37054277777702</v>
      </c>
      <c r="O12789" s="9">
        <v>630.24480261021495</v>
      </c>
      <c r="P12789" s="9">
        <v>629.02520255555498</v>
      </c>
      <c r="Q12789" s="9">
        <v>1472.6897551075201</v>
      </c>
      <c r="R12789" s="9">
        <v>1350.5140308888799</v>
      </c>
      <c r="S12789" s="9">
        <v>1116.4403965885399</v>
      </c>
      <c r="T12789" s="9">
        <v>740.57897046250002</v>
      </c>
    </row>
    <row r="12790" spans="1:20" x14ac:dyDescent="0.35">
      <c r="A12790">
        <f t="shared" si="386"/>
        <v>12790</v>
      </c>
      <c r="B12790" s="3" t="s">
        <v>1037</v>
      </c>
      <c r="C12790" s="3" t="s">
        <v>77</v>
      </c>
      <c r="D12790" s="3" t="s">
        <v>48</v>
      </c>
      <c r="E12790">
        <v>2023</v>
      </c>
      <c r="F12790" s="3" t="str">
        <f t="shared" si="387"/>
        <v>RAGenCH JOE2023</v>
      </c>
      <c r="G12790" s="9">
        <v>848.14644197580606</v>
      </c>
      <c r="H12790" s="9">
        <v>1294.01191011944</v>
      </c>
      <c r="I12790" s="9">
        <v>1740.5365009319401</v>
      </c>
      <c r="J12790" s="9">
        <v>1743.22972956989</v>
      </c>
      <c r="K12790" s="9">
        <v>1417.69530230654</v>
      </c>
      <c r="L12790" s="9">
        <v>1095.3549119623599</v>
      </c>
      <c r="M12790" s="9">
        <v>1421.53049194444</v>
      </c>
      <c r="N12790" s="9">
        <v>1222.5172121555499</v>
      </c>
      <c r="O12790" s="9">
        <v>685.935990362903</v>
      </c>
      <c r="P12790" s="9">
        <v>1301.29518176388</v>
      </c>
      <c r="Q12790" s="9">
        <v>1317.7874712688099</v>
      </c>
      <c r="R12790" s="9">
        <v>1485.2908203055499</v>
      </c>
      <c r="S12790" s="9">
        <v>1083.9865112499999</v>
      </c>
      <c r="T12790" s="9">
        <v>618.99009574027696</v>
      </c>
    </row>
    <row r="12791" spans="1:20" x14ac:dyDescent="0.35">
      <c r="A12791">
        <f t="shared" si="386"/>
        <v>12791</v>
      </c>
      <c r="B12791" s="3" t="s">
        <v>1037</v>
      </c>
      <c r="C12791" s="3" t="s">
        <v>77</v>
      </c>
      <c r="D12791" s="3" t="s">
        <v>48</v>
      </c>
      <c r="E12791">
        <v>2024</v>
      </c>
      <c r="F12791" s="3" t="str">
        <f t="shared" si="387"/>
        <v>RAGenCH JOE2024</v>
      </c>
      <c r="G12791" s="9">
        <v>834.05322452956898</v>
      </c>
      <c r="H12791" s="9">
        <v>1318.6152724999999</v>
      </c>
      <c r="I12791" s="9">
        <v>1409.3322939027701</v>
      </c>
      <c r="J12791" s="9">
        <v>1481.66230173387</v>
      </c>
      <c r="K12791" s="9">
        <v>1387.63101635416</v>
      </c>
      <c r="L12791" s="9">
        <v>892.78489814516104</v>
      </c>
      <c r="M12791" s="9">
        <v>910.44213694444397</v>
      </c>
      <c r="N12791" s="9">
        <v>1302.1494330555499</v>
      </c>
      <c r="O12791" s="9">
        <v>1129.5166185483799</v>
      </c>
      <c r="P12791" s="9">
        <v>1833.02271708333</v>
      </c>
      <c r="Q12791" s="9">
        <v>1336.82148077957</v>
      </c>
      <c r="R12791" s="9">
        <v>1209.48724194444</v>
      </c>
      <c r="S12791" s="9">
        <v>1130.34507369531</v>
      </c>
      <c r="T12791" s="9">
        <v>734.15443980555494</v>
      </c>
    </row>
    <row r="12792" spans="1:20" x14ac:dyDescent="0.35">
      <c r="A12792">
        <f t="shared" si="386"/>
        <v>12792</v>
      </c>
      <c r="B12792" s="3" t="s">
        <v>1037</v>
      </c>
      <c r="C12792" s="3" t="s">
        <v>77</v>
      </c>
      <c r="D12792" s="3" t="s">
        <v>48</v>
      </c>
      <c r="E12792">
        <v>2025</v>
      </c>
      <c r="F12792" s="3" t="str">
        <f t="shared" si="387"/>
        <v>RAGenCH JOE2025</v>
      </c>
      <c r="G12792" s="9">
        <v>678.42484365591395</v>
      </c>
      <c r="H12792" s="9">
        <v>1256.1988733333301</v>
      </c>
      <c r="I12792" s="9">
        <v>1354.0588275416601</v>
      </c>
      <c r="J12792" s="9">
        <v>1009.13054436827</v>
      </c>
      <c r="K12792" s="9">
        <v>1002.02385107142</v>
      </c>
      <c r="L12792" s="9">
        <v>877.12356290322498</v>
      </c>
      <c r="M12792" s="9">
        <v>912.63118155555503</v>
      </c>
      <c r="N12792" s="9">
        <v>1066.3639128888799</v>
      </c>
      <c r="O12792" s="9">
        <v>978.45956755376301</v>
      </c>
      <c r="P12792" s="9">
        <v>1180.93573983333</v>
      </c>
      <c r="Q12792" s="9">
        <v>1377.4493406586</v>
      </c>
      <c r="R12792" s="9">
        <v>1465.89074083333</v>
      </c>
      <c r="S12792" s="9">
        <v>1188.1864528645799</v>
      </c>
      <c r="T12792" s="9">
        <v>877.37961913888796</v>
      </c>
    </row>
    <row r="12793" spans="1:20" x14ac:dyDescent="0.35">
      <c r="A12793">
        <f t="shared" si="386"/>
        <v>12793</v>
      </c>
      <c r="B12793" s="3" t="s">
        <v>1037</v>
      </c>
      <c r="C12793" s="3" t="s">
        <v>77</v>
      </c>
      <c r="D12793" s="3" t="s">
        <v>48</v>
      </c>
      <c r="E12793">
        <v>2026</v>
      </c>
      <c r="F12793" s="3" t="str">
        <f t="shared" si="387"/>
        <v>RAGenCH JOE2026</v>
      </c>
      <c r="G12793" s="9">
        <v>851.32768738709603</v>
      </c>
      <c r="H12793" s="9">
        <v>1002.3610167361099</v>
      </c>
      <c r="I12793" s="9">
        <v>1601.3380827777701</v>
      </c>
      <c r="J12793" s="9">
        <v>723.36818243279504</v>
      </c>
      <c r="K12793" s="9">
        <v>705.04821056398805</v>
      </c>
      <c r="L12793" s="9">
        <v>654.18503696236496</v>
      </c>
      <c r="M12793" s="9">
        <v>269.18409166666601</v>
      </c>
      <c r="N12793" s="9">
        <v>429.72548194444403</v>
      </c>
      <c r="O12793" s="9">
        <v>283.64534285618203</v>
      </c>
      <c r="P12793" s="9">
        <v>512.55009572222195</v>
      </c>
      <c r="Q12793" s="9">
        <v>1241.03135712365</v>
      </c>
      <c r="R12793" s="9">
        <v>1342.0523307222199</v>
      </c>
      <c r="S12793" s="9">
        <v>1163.9985721614501</v>
      </c>
      <c r="T12793" s="9">
        <v>939.03770626388803</v>
      </c>
    </row>
    <row r="12794" spans="1:20" x14ac:dyDescent="0.35">
      <c r="A12794">
        <f t="shared" si="386"/>
        <v>12794</v>
      </c>
      <c r="B12794" s="3" t="s">
        <v>1037</v>
      </c>
      <c r="C12794" s="3" t="s">
        <v>77</v>
      </c>
      <c r="D12794" s="3" t="s">
        <v>48</v>
      </c>
      <c r="E12794">
        <v>2027</v>
      </c>
      <c r="F12794" s="3" t="str">
        <f t="shared" si="387"/>
        <v>RAGenCH JOE2027</v>
      </c>
      <c r="G12794" s="9">
        <v>771.90155073508004</v>
      </c>
      <c r="H12794" s="9">
        <v>1270.095785</v>
      </c>
      <c r="I12794" s="9">
        <v>432.580364193055</v>
      </c>
      <c r="J12794" s="9">
        <v>821.79072795698903</v>
      </c>
      <c r="K12794" s="9">
        <v>1256.9520130952301</v>
      </c>
      <c r="L12794" s="9">
        <v>390.787764260752</v>
      </c>
      <c r="M12794" s="9">
        <v>407.18651936111098</v>
      </c>
      <c r="N12794" s="9">
        <v>357.357268944444</v>
      </c>
      <c r="O12794" s="9">
        <v>272.96498580645101</v>
      </c>
      <c r="P12794" s="9">
        <v>272.71128197222203</v>
      </c>
      <c r="Q12794" s="9">
        <v>966.26214827956903</v>
      </c>
      <c r="R12794" s="9">
        <v>1660.45318527777</v>
      </c>
      <c r="S12794" s="9">
        <v>1417.02701901041</v>
      </c>
      <c r="T12794" s="9">
        <v>1041.78930679166</v>
      </c>
    </row>
    <row r="12795" spans="1:20" x14ac:dyDescent="0.35">
      <c r="A12795">
        <f t="shared" si="386"/>
        <v>12795</v>
      </c>
      <c r="B12795" s="3" t="s">
        <v>1037</v>
      </c>
      <c r="C12795" s="3" t="s">
        <v>77</v>
      </c>
      <c r="D12795" s="3" t="s">
        <v>48</v>
      </c>
      <c r="E12795">
        <v>2028</v>
      </c>
      <c r="F12795" s="3" t="str">
        <f t="shared" si="387"/>
        <v>RAGenCH JOE2028</v>
      </c>
      <c r="G12795" s="9">
        <v>1159.3991882257999</v>
      </c>
      <c r="H12795" s="9">
        <v>1282.3235065444401</v>
      </c>
      <c r="I12795" s="9">
        <v>1390.4760301388801</v>
      </c>
      <c r="J12795" s="9">
        <v>1149.20523885752</v>
      </c>
      <c r="K12795" s="9">
        <v>833.38727309523802</v>
      </c>
      <c r="L12795" s="9">
        <v>541.439037553763</v>
      </c>
      <c r="M12795" s="9">
        <v>712.654744861111</v>
      </c>
      <c r="N12795" s="9">
        <v>1044.8303197222201</v>
      </c>
      <c r="O12795" s="9">
        <v>422.22949900806401</v>
      </c>
      <c r="P12795" s="9">
        <v>192.466159541666</v>
      </c>
      <c r="Q12795" s="9">
        <v>1221.21400809139</v>
      </c>
      <c r="R12795" s="9">
        <v>1247.81074488888</v>
      </c>
      <c r="S12795" s="9">
        <v>1050.7496278385399</v>
      </c>
      <c r="T12795" s="9">
        <v>863.73658452777704</v>
      </c>
    </row>
    <row r="12796" spans="1:20" x14ac:dyDescent="0.35">
      <c r="A12796">
        <f t="shared" si="386"/>
        <v>12796</v>
      </c>
      <c r="B12796" s="3" t="s">
        <v>1037</v>
      </c>
      <c r="C12796" s="3" t="s">
        <v>77</v>
      </c>
      <c r="D12796" s="3" t="s">
        <v>48</v>
      </c>
      <c r="E12796">
        <v>2029</v>
      </c>
      <c r="F12796" s="3" t="str">
        <f t="shared" si="387"/>
        <v>RAGenCH JOE2029</v>
      </c>
      <c r="G12796" s="9">
        <v>920.57838712365594</v>
      </c>
      <c r="H12796" s="9">
        <v>1423.43156486111</v>
      </c>
      <c r="I12796" s="9">
        <v>1592.4284823611099</v>
      </c>
      <c r="J12796" s="9">
        <v>1477.79413696236</v>
      </c>
      <c r="K12796" s="9">
        <v>619.62489889880896</v>
      </c>
      <c r="L12796" s="9">
        <v>396.01291892338702</v>
      </c>
      <c r="M12796" s="9">
        <v>183.99174374999899</v>
      </c>
      <c r="N12796" s="9">
        <v>303.892273916666</v>
      </c>
      <c r="O12796" s="9">
        <v>191.26463911290301</v>
      </c>
      <c r="P12796" s="9">
        <v>190.225008944444</v>
      </c>
      <c r="Q12796" s="9">
        <v>504.426668118279</v>
      </c>
      <c r="R12796" s="9">
        <v>1458.2052586111099</v>
      </c>
      <c r="S12796" s="9">
        <v>1084.95528380208</v>
      </c>
      <c r="T12796" s="9">
        <v>1120.6170697222201</v>
      </c>
    </row>
    <row r="12797" spans="1:20" x14ac:dyDescent="0.35">
      <c r="A12797">
        <f t="shared" si="386"/>
        <v>12797</v>
      </c>
      <c r="B12797" s="3" t="s">
        <v>1037</v>
      </c>
      <c r="C12797" s="3" t="s">
        <v>75</v>
      </c>
      <c r="D12797" s="3" t="s">
        <v>50</v>
      </c>
      <c r="E12797">
        <v>2020</v>
      </c>
      <c r="F12797" s="3" t="str">
        <f t="shared" si="387"/>
        <v>RAElevCHELAN2020</v>
      </c>
      <c r="G12797" s="9">
        <v>1098.44819788</v>
      </c>
      <c r="H12797" s="9">
        <v>1096.53218732</v>
      </c>
      <c r="I12797" s="9">
        <v>1093.67785652</v>
      </c>
      <c r="J12797" s="9">
        <v>1089.8425545600001</v>
      </c>
      <c r="K12797" s="9">
        <v>1086.62733136</v>
      </c>
      <c r="L12797" s="9">
        <v>1085.1837617599999</v>
      </c>
      <c r="M12797" s="9">
        <v>1086.44032348</v>
      </c>
      <c r="N12797" s="9">
        <v>1087.7920295599999</v>
      </c>
      <c r="O12797" s="9">
        <v>1093.6680140000001</v>
      </c>
      <c r="P12797" s="9">
        <v>1098.27431336</v>
      </c>
      <c r="Q12797" s="9">
        <v>1099.9869118399999</v>
      </c>
      <c r="R12797" s="9">
        <v>1099.93113756</v>
      </c>
      <c r="S12797" s="9">
        <v>1099.0321874000001</v>
      </c>
      <c r="T12797" s="9">
        <v>1098.0413737199999</v>
      </c>
    </row>
    <row r="12798" spans="1:20" x14ac:dyDescent="0.35">
      <c r="A12798">
        <f t="shared" si="386"/>
        <v>12798</v>
      </c>
      <c r="B12798" s="3" t="s">
        <v>1037</v>
      </c>
      <c r="C12798" s="3" t="s">
        <v>75</v>
      </c>
      <c r="D12798" s="3" t="s">
        <v>50</v>
      </c>
      <c r="E12798">
        <v>2021</v>
      </c>
      <c r="F12798" s="3" t="str">
        <f t="shared" si="387"/>
        <v>RAElevCHELAN2021</v>
      </c>
      <c r="G12798" s="9">
        <v>1098.5630272799999</v>
      </c>
      <c r="H12798" s="9">
        <v>1095.92523192</v>
      </c>
      <c r="I12798" s="9">
        <v>1092.5984601600001</v>
      </c>
      <c r="J12798" s="9">
        <v>1089.3110584799999</v>
      </c>
      <c r="K12798" s="9">
        <v>1086.6634205999901</v>
      </c>
      <c r="L12798" s="9">
        <v>1085.43638644</v>
      </c>
      <c r="M12798" s="9">
        <v>1085.80384052</v>
      </c>
      <c r="N12798" s="9">
        <v>1089.75725272</v>
      </c>
      <c r="O12798" s="9">
        <v>1096.28612432</v>
      </c>
      <c r="P12798" s="9">
        <v>1098.19229236</v>
      </c>
      <c r="Q12798" s="9">
        <v>1099.6063343999999</v>
      </c>
      <c r="R12798" s="9">
        <v>1099.53743676</v>
      </c>
      <c r="S12798" s="9">
        <v>1098.8583028800001</v>
      </c>
      <c r="T12798" s="9">
        <v>1098.0413737199999</v>
      </c>
    </row>
    <row r="12799" spans="1:20" x14ac:dyDescent="0.35">
      <c r="A12799">
        <f t="shared" si="386"/>
        <v>12799</v>
      </c>
      <c r="B12799" s="3" t="s">
        <v>1037</v>
      </c>
      <c r="C12799" s="3" t="s">
        <v>75</v>
      </c>
      <c r="D12799" s="3" t="s">
        <v>50</v>
      </c>
      <c r="E12799">
        <v>2022</v>
      </c>
      <c r="F12799" s="3" t="str">
        <f t="shared" si="387"/>
        <v>RAElevCHELAN2022</v>
      </c>
      <c r="G12799" s="9">
        <v>1098.4842871199901</v>
      </c>
      <c r="H12799" s="9">
        <v>1095.9350744399901</v>
      </c>
      <c r="I12799" s="9">
        <v>1092.88717408</v>
      </c>
      <c r="J12799" s="9">
        <v>1090.0689325199901</v>
      </c>
      <c r="K12799" s="9">
        <v>1087.2211634</v>
      </c>
      <c r="L12799" s="9">
        <v>1087.7198510799999</v>
      </c>
      <c r="M12799" s="9">
        <v>1088.5827119999999</v>
      </c>
      <c r="N12799" s="9">
        <v>1091.6995099999999</v>
      </c>
      <c r="O12799" s="9">
        <v>1099.24216116</v>
      </c>
      <c r="P12799" s="9">
        <v>1099.9803501599999</v>
      </c>
      <c r="Q12799" s="9">
        <v>1099.9606651199999</v>
      </c>
      <c r="R12799" s="9">
        <v>1099.91145252</v>
      </c>
      <c r="S12799" s="9">
        <v>1099.0157832</v>
      </c>
      <c r="T12799" s="9">
        <v>1098.0413737199999</v>
      </c>
    </row>
    <row r="12800" spans="1:20" x14ac:dyDescent="0.35">
      <c r="A12800">
        <f t="shared" si="386"/>
        <v>12800</v>
      </c>
      <c r="B12800" s="3" t="s">
        <v>1037</v>
      </c>
      <c r="C12800" s="3" t="s">
        <v>75</v>
      </c>
      <c r="D12800" s="3" t="s">
        <v>50</v>
      </c>
      <c r="E12800">
        <v>2023</v>
      </c>
      <c r="F12800" s="3" t="str">
        <f t="shared" si="387"/>
        <v>RAElevCHELAN2023</v>
      </c>
      <c r="G12800" s="9">
        <v>1098.5827123199999</v>
      </c>
      <c r="H12800" s="9">
        <v>1095.93835528</v>
      </c>
      <c r="I12800" s="9">
        <v>1092.6050218400001</v>
      </c>
      <c r="J12800" s="9">
        <v>1089.2454416800001</v>
      </c>
      <c r="K12800" s="9">
        <v>1086.6699822799901</v>
      </c>
      <c r="L12800" s="9">
        <v>1086.5846804399901</v>
      </c>
      <c r="M12800" s="9">
        <v>1087.76906368</v>
      </c>
      <c r="N12800" s="9">
        <v>1089.54399812</v>
      </c>
      <c r="O12800" s="9">
        <v>1098.0216886799999</v>
      </c>
      <c r="P12800" s="9">
        <v>1099.9869118399999</v>
      </c>
      <c r="Q12800" s="9">
        <v>1099.9836309999901</v>
      </c>
      <c r="R12800" s="9">
        <v>1099.5275942400001</v>
      </c>
      <c r="S12800" s="9">
        <v>1098.76643936</v>
      </c>
      <c r="T12800" s="9">
        <v>1098.0413737199999</v>
      </c>
    </row>
    <row r="12801" spans="1:20" x14ac:dyDescent="0.35">
      <c r="A12801">
        <f t="shared" si="386"/>
        <v>12801</v>
      </c>
      <c r="B12801" s="3" t="s">
        <v>1037</v>
      </c>
      <c r="C12801" s="3" t="s">
        <v>75</v>
      </c>
      <c r="D12801" s="3" t="s">
        <v>50</v>
      </c>
      <c r="E12801">
        <v>2024</v>
      </c>
      <c r="F12801" s="3" t="str">
        <f t="shared" si="387"/>
        <v>RAElevCHELAN2024</v>
      </c>
      <c r="G12801" s="9">
        <v>1097.87077003999</v>
      </c>
      <c r="H12801" s="9">
        <v>1095.6824497600001</v>
      </c>
      <c r="I12801" s="9">
        <v>1092.6181451999901</v>
      </c>
      <c r="J12801" s="9">
        <v>1089.3799561200001</v>
      </c>
      <c r="K12801" s="9">
        <v>1086.71919488</v>
      </c>
      <c r="L12801" s="9">
        <v>1086.9751004</v>
      </c>
      <c r="M12801" s="9">
        <v>1088.3563340399901</v>
      </c>
      <c r="N12801" s="9">
        <v>1090.6430795199999</v>
      </c>
      <c r="O12801" s="9">
        <v>1097.79202988</v>
      </c>
      <c r="P12801" s="9">
        <v>1099.8359932000001</v>
      </c>
      <c r="Q12801" s="9">
        <v>1099.8064656399999</v>
      </c>
      <c r="R12801" s="9">
        <v>1099.85895908</v>
      </c>
      <c r="S12801" s="9">
        <v>1099.0485916</v>
      </c>
      <c r="T12801" s="9">
        <v>1098.0413737199999</v>
      </c>
    </row>
    <row r="12802" spans="1:20" x14ac:dyDescent="0.35">
      <c r="A12802">
        <f t="shared" si="386"/>
        <v>12802</v>
      </c>
      <c r="B12802" s="3" t="s">
        <v>1037</v>
      </c>
      <c r="C12802" s="3" t="s">
        <v>75</v>
      </c>
      <c r="D12802" s="3" t="s">
        <v>50</v>
      </c>
      <c r="E12802">
        <v>2025</v>
      </c>
      <c r="F12802" s="3" t="str">
        <f t="shared" si="387"/>
        <v>RAElevCHELAN2025</v>
      </c>
      <c r="G12802" s="9">
        <v>1097.9888802799901</v>
      </c>
      <c r="H12802" s="9">
        <v>1095.9219510799901</v>
      </c>
      <c r="I12802" s="9">
        <v>1092.8707698799999</v>
      </c>
      <c r="J12802" s="9">
        <v>1089.5341555999901</v>
      </c>
      <c r="K12802" s="9">
        <v>1086.6470164</v>
      </c>
      <c r="L12802" s="9">
        <v>1085.4593523200001</v>
      </c>
      <c r="M12802" s="9">
        <v>1086.5289061599999</v>
      </c>
      <c r="N12802" s="9">
        <v>1088.8222133199999</v>
      </c>
      <c r="O12802" s="9">
        <v>1093.1791688400001</v>
      </c>
      <c r="P12802" s="9">
        <v>1098.00528448</v>
      </c>
      <c r="Q12802" s="9">
        <v>1099.9869118399999</v>
      </c>
      <c r="R12802" s="9">
        <v>1099.7211637999901</v>
      </c>
      <c r="S12802" s="9">
        <v>1098.79596692</v>
      </c>
      <c r="T12802" s="9">
        <v>1098.0413737199999</v>
      </c>
    </row>
    <row r="12803" spans="1:20" x14ac:dyDescent="0.35">
      <c r="A12803">
        <f t="shared" ref="A12803:A12866" si="388">A12802+1</f>
        <v>12803</v>
      </c>
      <c r="B12803" s="3" t="s">
        <v>1037</v>
      </c>
      <c r="C12803" s="3" t="s">
        <v>75</v>
      </c>
      <c r="D12803" s="3" t="s">
        <v>50</v>
      </c>
      <c r="E12803">
        <v>2026</v>
      </c>
      <c r="F12803" s="3" t="str">
        <f t="shared" si="387"/>
        <v>RAElevCHELAN2026</v>
      </c>
      <c r="G12803" s="9">
        <v>1098.2283815999999</v>
      </c>
      <c r="H12803" s="9">
        <v>1095.61683296</v>
      </c>
      <c r="I12803" s="9">
        <v>1092.5951793199999</v>
      </c>
      <c r="J12803" s="9">
        <v>1090.2756254399901</v>
      </c>
      <c r="K12803" s="9">
        <v>1087.7920295599999</v>
      </c>
      <c r="L12803" s="9">
        <v>1087.7460977999999</v>
      </c>
      <c r="M12803" s="9">
        <v>1090.0164390800001</v>
      </c>
      <c r="N12803" s="9">
        <v>1096.0138145999999</v>
      </c>
      <c r="O12803" s="9">
        <v>1099.68507456</v>
      </c>
      <c r="P12803" s="9">
        <v>1099.9803501599999</v>
      </c>
      <c r="Q12803" s="9">
        <v>1099.9770693200001</v>
      </c>
      <c r="R12803" s="9">
        <v>1099.8556782399901</v>
      </c>
      <c r="S12803" s="9">
        <v>1099.2191952799999</v>
      </c>
      <c r="T12803" s="9">
        <v>1098.0413737199999</v>
      </c>
    </row>
    <row r="12804" spans="1:20" x14ac:dyDescent="0.35">
      <c r="A12804">
        <f t="shared" si="388"/>
        <v>12804</v>
      </c>
      <c r="B12804" s="3" t="s">
        <v>1037</v>
      </c>
      <c r="C12804" s="3" t="s">
        <v>75</v>
      </c>
      <c r="D12804" s="3" t="s">
        <v>50</v>
      </c>
      <c r="E12804">
        <v>2027</v>
      </c>
      <c r="F12804" s="3" t="str">
        <f t="shared" si="387"/>
        <v>RAElevCHELAN2027</v>
      </c>
      <c r="G12804" s="9">
        <v>1098.3268068</v>
      </c>
      <c r="H12804" s="9">
        <v>1095.7415048800001</v>
      </c>
      <c r="I12804" s="9">
        <v>1094.6785127200001</v>
      </c>
      <c r="J12804" s="9">
        <v>1091.6142081599901</v>
      </c>
      <c r="K12804" s="9">
        <v>1088.5105335200001</v>
      </c>
      <c r="L12804" s="9">
        <v>1088.9173576799999</v>
      </c>
      <c r="M12804" s="9">
        <v>1089.60305324</v>
      </c>
      <c r="N12804" s="9">
        <v>1093.04793524</v>
      </c>
      <c r="O12804" s="9">
        <v>1097.5459668799999</v>
      </c>
      <c r="P12804" s="9">
        <v>1100.0000352</v>
      </c>
      <c r="Q12804" s="9">
        <v>1099.819589</v>
      </c>
      <c r="R12804" s="9">
        <v>1099.6424236400001</v>
      </c>
      <c r="S12804" s="9">
        <v>1098.7237884399999</v>
      </c>
      <c r="T12804" s="9">
        <v>1098.0413737199999</v>
      </c>
    </row>
    <row r="12805" spans="1:20" x14ac:dyDescent="0.35">
      <c r="A12805">
        <f t="shared" si="388"/>
        <v>12805</v>
      </c>
      <c r="B12805" s="3" t="s">
        <v>1037</v>
      </c>
      <c r="C12805" s="3" t="s">
        <v>75</v>
      </c>
      <c r="D12805" s="3" t="s">
        <v>50</v>
      </c>
      <c r="E12805">
        <v>2028</v>
      </c>
      <c r="F12805" s="3" t="str">
        <f t="shared" si="387"/>
        <v>RAElevCHELAN2028</v>
      </c>
      <c r="G12805" s="9">
        <v>1098.0971480000001</v>
      </c>
      <c r="H12805" s="9">
        <v>1095.636518</v>
      </c>
      <c r="I12805" s="9">
        <v>1092.5984601600001</v>
      </c>
      <c r="J12805" s="9">
        <v>1089.5013471999901</v>
      </c>
      <c r="K12805" s="9">
        <v>1087.08664896</v>
      </c>
      <c r="L12805" s="9">
        <v>1086.9751004</v>
      </c>
      <c r="M12805" s="9">
        <v>1087.78218703999</v>
      </c>
      <c r="N12805" s="9">
        <v>1089.79006112</v>
      </c>
      <c r="O12805" s="9">
        <v>1095.3609274399901</v>
      </c>
      <c r="P12805" s="9">
        <v>1099.9967543600001</v>
      </c>
      <c r="Q12805" s="9">
        <v>1100.0000352</v>
      </c>
      <c r="R12805" s="9">
        <v>1099.8622399200001</v>
      </c>
      <c r="S12805" s="9">
        <v>1099.39636064</v>
      </c>
      <c r="T12805" s="9">
        <v>1098.0413737199999</v>
      </c>
    </row>
    <row r="12806" spans="1:20" x14ac:dyDescent="0.35">
      <c r="A12806">
        <f t="shared" si="388"/>
        <v>12806</v>
      </c>
      <c r="B12806" s="3" t="s">
        <v>1037</v>
      </c>
      <c r="C12806" s="3" t="s">
        <v>75</v>
      </c>
      <c r="D12806" s="3" t="s">
        <v>50</v>
      </c>
      <c r="E12806">
        <v>2029</v>
      </c>
      <c r="F12806" s="3" t="str">
        <f t="shared" si="387"/>
        <v>RAElevCHELAN2029</v>
      </c>
      <c r="G12806" s="9">
        <v>1098.4022661199999</v>
      </c>
      <c r="H12806" s="9">
        <v>1095.9350744399901</v>
      </c>
      <c r="I12806" s="9">
        <v>1092.60830268</v>
      </c>
      <c r="J12806" s="9">
        <v>1089.36355192</v>
      </c>
      <c r="K12806" s="9">
        <v>1087.7067277199999</v>
      </c>
      <c r="L12806" s="9">
        <v>1087.89045476</v>
      </c>
      <c r="M12806" s="9">
        <v>1090.3970165200001</v>
      </c>
      <c r="N12806" s="9">
        <v>1094.4357305599999</v>
      </c>
      <c r="O12806" s="9">
        <v>1099.5013475199901</v>
      </c>
      <c r="P12806" s="9">
        <v>1099.8097464799901</v>
      </c>
      <c r="Q12806" s="9">
        <v>1100.0000352</v>
      </c>
      <c r="R12806" s="9">
        <v>1100.0000352</v>
      </c>
      <c r="S12806" s="9">
        <v>1099.3274629999901</v>
      </c>
      <c r="T12806" s="9">
        <v>1098.0413737199999</v>
      </c>
    </row>
    <row r="12807" spans="1:20" x14ac:dyDescent="0.35">
      <c r="A12807">
        <f t="shared" si="388"/>
        <v>12807</v>
      </c>
      <c r="B12807" s="3" t="s">
        <v>1037</v>
      </c>
      <c r="C12807" s="3" t="s">
        <v>86</v>
      </c>
      <c r="D12807" s="3" t="s">
        <v>50</v>
      </c>
      <c r="E12807">
        <v>2020</v>
      </c>
      <c r="F12807" s="3" t="str">
        <f t="shared" si="387"/>
        <v>RAQOutCHELAN2020</v>
      </c>
      <c r="G12807" s="9">
        <v>1.229678364775</v>
      </c>
      <c r="H12807" s="9">
        <v>2.72765989446513</v>
      </c>
      <c r="I12807" s="9">
        <v>2.4688645914143699</v>
      </c>
      <c r="J12807" s="9">
        <v>2.6600890136836601</v>
      </c>
      <c r="K12807" s="9">
        <v>2.4581216389260399</v>
      </c>
      <c r="L12807" s="9">
        <v>1.82279008312399</v>
      </c>
      <c r="M12807" s="9">
        <v>1.01459408574805</v>
      </c>
      <c r="N12807" s="9">
        <v>0.76199234848819397</v>
      </c>
      <c r="O12807" s="9">
        <v>2.3676972418039601</v>
      </c>
      <c r="P12807" s="9">
        <v>1.5814222485109</v>
      </c>
      <c r="Q12807" s="9">
        <v>0.546924016367204</v>
      </c>
      <c r="R12807" s="9">
        <v>0.95695248071013805</v>
      </c>
      <c r="S12807" s="9">
        <v>1.8671505646372299</v>
      </c>
      <c r="T12807" s="9">
        <v>1.1812985343211999</v>
      </c>
    </row>
    <row r="12808" spans="1:20" x14ac:dyDescent="0.35">
      <c r="A12808">
        <f t="shared" si="388"/>
        <v>12808</v>
      </c>
      <c r="B12808" s="3" t="s">
        <v>1037</v>
      </c>
      <c r="C12808" s="3" t="s">
        <v>86</v>
      </c>
      <c r="D12808" s="3" t="s">
        <v>50</v>
      </c>
      <c r="E12808">
        <v>2021</v>
      </c>
      <c r="F12808" s="3" t="str">
        <f t="shared" si="387"/>
        <v>RAQOutCHELAN2021</v>
      </c>
      <c r="G12808" s="9">
        <v>0.86203927578595396</v>
      </c>
      <c r="H12808" s="9">
        <v>4.0450565746324996</v>
      </c>
      <c r="I12808" s="9">
        <v>2.6675420344897902</v>
      </c>
      <c r="J12808" s="9">
        <v>2.2032046951852098</v>
      </c>
      <c r="K12808" s="9">
        <v>1.9083821354213499</v>
      </c>
      <c r="L12808" s="9">
        <v>1.6272853692201401</v>
      </c>
      <c r="M12808" s="9">
        <v>1.0324566138473601</v>
      </c>
      <c r="N12808" s="9">
        <v>1.06157755982658</v>
      </c>
      <c r="O12808" s="9">
        <v>2.3152942289307701</v>
      </c>
      <c r="P12808" s="9">
        <v>1.80426876502833</v>
      </c>
      <c r="Q12808" s="9">
        <v>1.33482985523689</v>
      </c>
      <c r="R12808" s="9">
        <v>1.5077497852355499</v>
      </c>
      <c r="S12808" s="9">
        <v>1.5628402771005201</v>
      </c>
      <c r="T12808" s="9">
        <v>1.1031179799436801</v>
      </c>
    </row>
    <row r="12809" spans="1:20" x14ac:dyDescent="0.35">
      <c r="A12809">
        <f t="shared" si="388"/>
        <v>12809</v>
      </c>
      <c r="B12809" s="3" t="s">
        <v>1037</v>
      </c>
      <c r="C12809" s="3" t="s">
        <v>86</v>
      </c>
      <c r="D12809" s="3" t="s">
        <v>50</v>
      </c>
      <c r="E12809">
        <v>2022</v>
      </c>
      <c r="F12809" s="3" t="str">
        <f t="shared" si="387"/>
        <v>RAQOutCHELAN2022</v>
      </c>
      <c r="G12809" s="9">
        <v>0.63203113765336005</v>
      </c>
      <c r="H12809" s="9">
        <v>2.3010977606171501</v>
      </c>
      <c r="I12809" s="9">
        <v>2.1375699427430299</v>
      </c>
      <c r="J12809" s="9">
        <v>2.4931912098338498</v>
      </c>
      <c r="K12809" s="9">
        <v>2.8448457055963501</v>
      </c>
      <c r="L12809" s="9">
        <v>1.5510206602347401</v>
      </c>
      <c r="M12809" s="9">
        <v>1.22181726931833</v>
      </c>
      <c r="N12809" s="9">
        <v>1.0709467158483299</v>
      </c>
      <c r="O12809" s="9">
        <v>3.1135371375890402</v>
      </c>
      <c r="P12809" s="9">
        <v>6.3487568443040399</v>
      </c>
      <c r="Q12809" s="9">
        <v>3.2588872767452899</v>
      </c>
      <c r="R12809" s="9">
        <v>1.51829384854875</v>
      </c>
      <c r="S12809" s="9">
        <v>1.98930291045471</v>
      </c>
      <c r="T12809" s="9">
        <v>1.4553467062575001</v>
      </c>
    </row>
    <row r="12810" spans="1:20" x14ac:dyDescent="0.35">
      <c r="A12810">
        <f t="shared" si="388"/>
        <v>12810</v>
      </c>
      <c r="B12810" s="3" t="s">
        <v>1037</v>
      </c>
      <c r="C12810" s="3" t="s">
        <v>86</v>
      </c>
      <c r="D12810" s="3" t="s">
        <v>50</v>
      </c>
      <c r="E12810">
        <v>2023</v>
      </c>
      <c r="F12810" s="3" t="str">
        <f t="shared" si="387"/>
        <v>RAQOutCHELAN2023</v>
      </c>
      <c r="G12810" s="9">
        <v>0.67237823988030898</v>
      </c>
      <c r="H12810" s="9">
        <v>2.1293811241354099</v>
      </c>
      <c r="I12810" s="9">
        <v>2.3050031341458301</v>
      </c>
      <c r="J12810" s="9">
        <v>2.360230524901</v>
      </c>
      <c r="K12810" s="9">
        <v>2.2537192518765599</v>
      </c>
      <c r="L12810" s="9">
        <v>1.6866803581222201</v>
      </c>
      <c r="M12810" s="9">
        <v>1.0363709706291599</v>
      </c>
      <c r="N12810" s="9">
        <v>1.21087865878116</v>
      </c>
      <c r="O12810" s="9">
        <v>2.2838777623774802</v>
      </c>
      <c r="P12810" s="9">
        <v>4.4246408561575601</v>
      </c>
      <c r="Q12810" s="9">
        <v>2.2541024789968498</v>
      </c>
      <c r="R12810" s="9">
        <v>1.59095804552125</v>
      </c>
      <c r="S12810" s="9">
        <v>1.9760534359188799</v>
      </c>
      <c r="T12810" s="9">
        <v>1.1135646660682601</v>
      </c>
    </row>
    <row r="12811" spans="1:20" x14ac:dyDescent="0.35">
      <c r="A12811">
        <f t="shared" si="388"/>
        <v>12811</v>
      </c>
      <c r="B12811" s="3" t="s">
        <v>1037</v>
      </c>
      <c r="C12811" s="3" t="s">
        <v>86</v>
      </c>
      <c r="D12811" s="3" t="s">
        <v>50</v>
      </c>
      <c r="E12811">
        <v>2024</v>
      </c>
      <c r="F12811" s="3" t="str">
        <f t="shared" si="387"/>
        <v>RAQOutCHELAN2024</v>
      </c>
      <c r="G12811" s="9">
        <v>0.83041863987960296</v>
      </c>
      <c r="H12811" s="9">
        <v>1.90171104997513</v>
      </c>
      <c r="I12811" s="9">
        <v>2.12862002457465</v>
      </c>
      <c r="J12811" s="9">
        <v>2.2990944419446202</v>
      </c>
      <c r="K12811" s="9">
        <v>2.4117010021234302</v>
      </c>
      <c r="L12811" s="9">
        <v>1.7697191557571501</v>
      </c>
      <c r="M12811" s="9">
        <v>1.1113934827012499</v>
      </c>
      <c r="N12811" s="9">
        <v>1.0704775070247201</v>
      </c>
      <c r="O12811" s="9">
        <v>2.4109479654265198</v>
      </c>
      <c r="P12811" s="9">
        <v>2.3888706783948601</v>
      </c>
      <c r="Q12811" s="9">
        <v>1.5002324508937499</v>
      </c>
      <c r="R12811" s="9">
        <v>0.69260601722375004</v>
      </c>
      <c r="S12811" s="9">
        <v>1.5476456093337201</v>
      </c>
      <c r="T12811" s="9">
        <v>1.1501850060946099</v>
      </c>
    </row>
    <row r="12812" spans="1:20" x14ac:dyDescent="0.35">
      <c r="A12812">
        <f t="shared" si="388"/>
        <v>12812</v>
      </c>
      <c r="B12812" s="3" t="s">
        <v>1037</v>
      </c>
      <c r="C12812" s="3" t="s">
        <v>86</v>
      </c>
      <c r="D12812" s="3" t="s">
        <v>50</v>
      </c>
      <c r="E12812">
        <v>2025</v>
      </c>
      <c r="F12812" s="3" t="str">
        <f t="shared" si="387"/>
        <v>RAQOutCHELAN2025</v>
      </c>
      <c r="G12812" s="9">
        <v>0.62587510204013397</v>
      </c>
      <c r="H12812" s="9">
        <v>1.46298854166986</v>
      </c>
      <c r="I12812" s="9">
        <v>1.87558497618868</v>
      </c>
      <c r="J12812" s="9">
        <v>1.92400929627694</v>
      </c>
      <c r="K12812" s="9">
        <v>1.78160567677854</v>
      </c>
      <c r="L12812" s="9">
        <v>1.6650662973364101</v>
      </c>
      <c r="M12812" s="9">
        <v>0.89996063635722201</v>
      </c>
      <c r="N12812" s="9">
        <v>1.17799408789552</v>
      </c>
      <c r="O12812" s="9">
        <v>2.4512879578753299</v>
      </c>
      <c r="P12812" s="9">
        <v>0.88769204477206898</v>
      </c>
      <c r="Q12812" s="9">
        <v>0.41922653801169302</v>
      </c>
      <c r="R12812" s="9">
        <v>1.1407074910768</v>
      </c>
      <c r="S12812" s="9">
        <v>1.7002565446781199</v>
      </c>
      <c r="T12812" s="9">
        <v>1.01074357848625</v>
      </c>
    </row>
    <row r="12813" spans="1:20" x14ac:dyDescent="0.35">
      <c r="A12813">
        <f t="shared" si="388"/>
        <v>12813</v>
      </c>
      <c r="B12813" s="3" t="s">
        <v>1037</v>
      </c>
      <c r="C12813" s="3" t="s">
        <v>86</v>
      </c>
      <c r="D12813" s="3" t="s">
        <v>50</v>
      </c>
      <c r="E12813">
        <v>2026</v>
      </c>
      <c r="F12813" s="3" t="str">
        <f t="shared" si="387"/>
        <v>RAQOutCHELAN2026</v>
      </c>
      <c r="G12813" s="9">
        <v>0.96508533626223103</v>
      </c>
      <c r="H12813" s="9">
        <v>3.14740387554638</v>
      </c>
      <c r="I12813" s="9">
        <v>2.4302064400429799</v>
      </c>
      <c r="J12813" s="9">
        <v>2.6069125956651802</v>
      </c>
      <c r="K12813" s="9">
        <v>2.58905175810989</v>
      </c>
      <c r="L12813" s="9">
        <v>1.53025021598806</v>
      </c>
      <c r="M12813" s="9">
        <v>1.13907001459375</v>
      </c>
      <c r="N12813" s="9">
        <v>0.90961448111236098</v>
      </c>
      <c r="O12813" s="9">
        <v>4.4400810989302402</v>
      </c>
      <c r="P12813" s="9">
        <v>6.1514630029049604</v>
      </c>
      <c r="Q12813" s="9">
        <v>2.8685977015435</v>
      </c>
      <c r="R12813" s="9">
        <v>1.42430901687569</v>
      </c>
      <c r="S12813" s="9">
        <v>1.574581016472</v>
      </c>
      <c r="T12813" s="9">
        <v>1.30773467274236</v>
      </c>
    </row>
    <row r="12814" spans="1:20" x14ac:dyDescent="0.35">
      <c r="A12814">
        <f t="shared" si="388"/>
        <v>12814</v>
      </c>
      <c r="B12814" s="3" t="s">
        <v>1037</v>
      </c>
      <c r="C12814" s="3" t="s">
        <v>86</v>
      </c>
      <c r="D12814" s="3" t="s">
        <v>50</v>
      </c>
      <c r="E12814">
        <v>2027</v>
      </c>
      <c r="F12814" s="3" t="str">
        <f t="shared" si="387"/>
        <v>RAQOutCHELAN2027</v>
      </c>
      <c r="G12814" s="9">
        <v>0.69436149312193496</v>
      </c>
      <c r="H12814" s="9">
        <v>2.4432498518021299</v>
      </c>
      <c r="I12814" s="9">
        <v>2.7109053690954799</v>
      </c>
      <c r="J12814" s="9">
        <v>2.9343557989788902</v>
      </c>
      <c r="K12814" s="9">
        <v>2.53692740879531</v>
      </c>
      <c r="L12814" s="9">
        <v>1.53542637360611</v>
      </c>
      <c r="M12814" s="9">
        <v>1.34478382268416</v>
      </c>
      <c r="N12814" s="9">
        <v>1.2785513229999901</v>
      </c>
      <c r="O12814" s="9">
        <v>2.4625830139665301</v>
      </c>
      <c r="P12814" s="9">
        <v>4.5795435537060403</v>
      </c>
      <c r="Q12814" s="9">
        <v>2.2311928166636399</v>
      </c>
      <c r="R12814" s="9">
        <v>1.17459620160944</v>
      </c>
      <c r="S12814" s="9">
        <v>1.8452106849676999</v>
      </c>
      <c r="T12814" s="9">
        <v>1.1380859968255499</v>
      </c>
    </row>
    <row r="12815" spans="1:20" x14ac:dyDescent="0.35">
      <c r="A12815">
        <f t="shared" si="388"/>
        <v>12815</v>
      </c>
      <c r="B12815" s="3" t="s">
        <v>1037</v>
      </c>
      <c r="C12815" s="3" t="s">
        <v>86</v>
      </c>
      <c r="D12815" s="3" t="s">
        <v>50</v>
      </c>
      <c r="E12815">
        <v>2028</v>
      </c>
      <c r="F12815" s="3" t="str">
        <f t="shared" si="387"/>
        <v>RAQOutCHELAN2028</v>
      </c>
      <c r="G12815" s="9">
        <v>0.69475420503548302</v>
      </c>
      <c r="H12815" s="9">
        <v>1.99987877172805</v>
      </c>
      <c r="I12815" s="9">
        <v>2.2060684005125601</v>
      </c>
      <c r="J12815" s="9">
        <v>2.3465731672922701</v>
      </c>
      <c r="K12815" s="9">
        <v>2.7205395253177</v>
      </c>
      <c r="L12815" s="9">
        <v>1.6549979017894401</v>
      </c>
      <c r="M12815" s="9">
        <v>0.99109712187297705</v>
      </c>
      <c r="N12815" s="9">
        <v>1.15015264478236</v>
      </c>
      <c r="O12815" s="9">
        <v>2.6357629926762698</v>
      </c>
      <c r="P12815" s="9">
        <v>4.9579223145923796</v>
      </c>
      <c r="Q12815" s="9">
        <v>2.9399612203898902</v>
      </c>
      <c r="R12815" s="9">
        <v>1.5946289671792999</v>
      </c>
      <c r="S12815" s="9">
        <v>1.54073918813463</v>
      </c>
      <c r="T12815" s="9">
        <v>1.7005480753984701</v>
      </c>
    </row>
    <row r="12816" spans="1:20" x14ac:dyDescent="0.35">
      <c r="A12816">
        <f t="shared" si="388"/>
        <v>12816</v>
      </c>
      <c r="B12816" s="3" t="s">
        <v>1037</v>
      </c>
      <c r="C12816" s="3" t="s">
        <v>86</v>
      </c>
      <c r="D12816" s="3" t="s">
        <v>50</v>
      </c>
      <c r="E12816">
        <v>2029</v>
      </c>
      <c r="F12816" s="3" t="str">
        <f t="shared" si="387"/>
        <v>RAQOutCHELAN2029</v>
      </c>
      <c r="G12816" s="9">
        <v>0.89845276832217702</v>
      </c>
      <c r="H12816" s="9">
        <v>1.9585816147702699</v>
      </c>
      <c r="I12816" s="9">
        <v>2.2215652189436801</v>
      </c>
      <c r="J12816" s="9">
        <v>2.0403907687718998</v>
      </c>
      <c r="K12816" s="9">
        <v>2.7530107975551998</v>
      </c>
      <c r="L12816" s="9">
        <v>1.67727422215961</v>
      </c>
      <c r="M12816" s="9">
        <v>0.74241966600861098</v>
      </c>
      <c r="N12816" s="9">
        <v>1.2320746513473599</v>
      </c>
      <c r="O12816" s="9">
        <v>4.5998796645111497</v>
      </c>
      <c r="P12816" s="9">
        <v>8.0031253668294404</v>
      </c>
      <c r="Q12816" s="9">
        <v>5.5488763454405197</v>
      </c>
      <c r="R12816" s="9">
        <v>2.0716664510872298</v>
      </c>
      <c r="S12816" s="9">
        <v>2.2064445340173102</v>
      </c>
      <c r="T12816" s="9">
        <v>1.6316779641188699</v>
      </c>
    </row>
    <row r="12817" spans="1:20" x14ac:dyDescent="0.35">
      <c r="A12817">
        <f t="shared" si="388"/>
        <v>12817</v>
      </c>
      <c r="B12817" s="3" t="s">
        <v>1037</v>
      </c>
      <c r="C12817" s="3" t="s">
        <v>95</v>
      </c>
      <c r="D12817" s="3" t="s">
        <v>50</v>
      </c>
      <c r="E12817">
        <v>2020</v>
      </c>
      <c r="F12817" s="3" t="str">
        <f t="shared" si="387"/>
        <v>RASpillCHELAN2020</v>
      </c>
      <c r="G12817" s="9">
        <v>0.25238177743427398</v>
      </c>
      <c r="H12817" s="9">
        <v>0.595173430658819</v>
      </c>
      <c r="I12817" s="9">
        <v>0.21967594660812401</v>
      </c>
      <c r="J12817" s="9">
        <v>0.40219754200961</v>
      </c>
      <c r="K12817" s="9">
        <v>0.22897102046249901</v>
      </c>
      <c r="L12817" s="9">
        <v>0.38910155050167999</v>
      </c>
      <c r="M12817" s="9">
        <v>0.47529695499805502</v>
      </c>
      <c r="N12817" s="9">
        <v>0.59117120181874905</v>
      </c>
      <c r="O12817" s="9">
        <v>1.6744783877213001</v>
      </c>
      <c r="P12817" s="9">
        <v>0.68893574889319398</v>
      </c>
      <c r="Q12817" s="9">
        <v>8.1651003621908594E-2</v>
      </c>
      <c r="R12817" s="9">
        <v>7.9777904407638794E-2</v>
      </c>
      <c r="S12817" s="9">
        <v>0.44280401024635402</v>
      </c>
      <c r="T12817" s="9">
        <v>0.16525591713020801</v>
      </c>
    </row>
    <row r="12818" spans="1:20" x14ac:dyDescent="0.35">
      <c r="A12818">
        <f t="shared" si="388"/>
        <v>12818</v>
      </c>
      <c r="B12818" s="3" t="s">
        <v>1037</v>
      </c>
      <c r="C12818" s="3" t="s">
        <v>95</v>
      </c>
      <c r="D12818" s="3" t="s">
        <v>50</v>
      </c>
      <c r="E12818">
        <v>2021</v>
      </c>
      <c r="F12818" s="3" t="str">
        <f t="shared" si="387"/>
        <v>RASpillCHELAN2021</v>
      </c>
      <c r="G12818" s="9">
        <v>9.3672079153427401E-2</v>
      </c>
      <c r="H12818" s="9">
        <v>2.0438728145762499</v>
      </c>
      <c r="I12818" s="9">
        <v>0.48805591968631901</v>
      </c>
      <c r="J12818" s="9">
        <v>0.123392174017809</v>
      </c>
      <c r="K12818" s="9">
        <v>0.105821927225</v>
      </c>
      <c r="L12818" s="9">
        <v>0.41837440462426001</v>
      </c>
      <c r="M12818" s="9">
        <v>0.306979739925833</v>
      </c>
      <c r="N12818" s="9">
        <v>0.97210198788791602</v>
      </c>
      <c r="O12818" s="9">
        <v>1.1982096913547</v>
      </c>
      <c r="P12818" s="9">
        <v>0.73554217668458299</v>
      </c>
      <c r="Q12818" s="9">
        <v>0.37169765871874999</v>
      </c>
      <c r="R12818" s="9">
        <v>0.92361914171527704</v>
      </c>
      <c r="S12818" s="9">
        <v>0.14635824813567699</v>
      </c>
      <c r="T12818" s="9">
        <v>0.153617898609583</v>
      </c>
    </row>
    <row r="12819" spans="1:20" x14ac:dyDescent="0.35">
      <c r="A12819">
        <f t="shared" si="388"/>
        <v>12819</v>
      </c>
      <c r="B12819" s="3" t="s">
        <v>1037</v>
      </c>
      <c r="C12819" s="3" t="s">
        <v>95</v>
      </c>
      <c r="D12819" s="3" t="s">
        <v>50</v>
      </c>
      <c r="E12819">
        <v>2022</v>
      </c>
      <c r="F12819" s="3" t="str">
        <f t="shared" si="387"/>
        <v>RASpillCHELAN2022</v>
      </c>
      <c r="G12819" s="9">
        <v>0.16169446891848099</v>
      </c>
      <c r="H12819" s="9">
        <v>0.38335298404180501</v>
      </c>
      <c r="I12819" s="9">
        <v>8.3554380638749995E-2</v>
      </c>
      <c r="J12819" s="9">
        <v>0.317855328434206</v>
      </c>
      <c r="K12819" s="9">
        <v>0.79417573655937401</v>
      </c>
      <c r="L12819" s="9">
        <v>0.26352305188971697</v>
      </c>
      <c r="M12819" s="9">
        <v>0.60149609337513799</v>
      </c>
      <c r="N12819" s="9">
        <v>0.69613120564847197</v>
      </c>
      <c r="O12819" s="9">
        <v>1.9450160803702199</v>
      </c>
      <c r="P12819" s="9">
        <v>4.2984962873032604</v>
      </c>
      <c r="Q12819" s="9">
        <v>1.20056156640329</v>
      </c>
      <c r="R12819" s="9">
        <v>0.21069008851138801</v>
      </c>
      <c r="S12819" s="9">
        <v>0.100056890504557</v>
      </c>
      <c r="T12819" s="9">
        <v>0.24216307941194401</v>
      </c>
    </row>
    <row r="12820" spans="1:20" x14ac:dyDescent="0.35">
      <c r="A12820">
        <f t="shared" si="388"/>
        <v>12820</v>
      </c>
      <c r="B12820" s="3" t="s">
        <v>1037</v>
      </c>
      <c r="C12820" s="3" t="s">
        <v>95</v>
      </c>
      <c r="D12820" s="3" t="s">
        <v>50</v>
      </c>
      <c r="E12820">
        <v>2023</v>
      </c>
      <c r="F12820" s="3" t="str">
        <f t="shared" si="387"/>
        <v>RASpillCHELAN2023</v>
      </c>
      <c r="G12820" s="9">
        <v>8.9134139626545594E-2</v>
      </c>
      <c r="H12820" s="9">
        <v>0.11638707653611099</v>
      </c>
      <c r="I12820" s="9">
        <v>0.11574346066111101</v>
      </c>
      <c r="J12820" s="9">
        <v>0.32407987438796998</v>
      </c>
      <c r="K12820" s="9">
        <v>0.216887076178645</v>
      </c>
      <c r="L12820" s="9">
        <v>0.47126650746357501</v>
      </c>
      <c r="M12820" s="9">
        <v>0.78179307954222199</v>
      </c>
      <c r="N12820" s="9">
        <v>0.89728741544069401</v>
      </c>
      <c r="O12820" s="9">
        <v>1.34371809819596</v>
      </c>
      <c r="P12820" s="9">
        <v>2.4063417990679801</v>
      </c>
      <c r="Q12820" s="9">
        <v>0.39845149199267399</v>
      </c>
      <c r="R12820" s="9">
        <v>0.51912477602708296</v>
      </c>
      <c r="S12820" s="9">
        <v>0.64869726758046797</v>
      </c>
      <c r="T12820" s="9">
        <v>0.236874003362986</v>
      </c>
    </row>
    <row r="12821" spans="1:20" x14ac:dyDescent="0.35">
      <c r="A12821">
        <f t="shared" si="388"/>
        <v>12821</v>
      </c>
      <c r="B12821" s="3" t="s">
        <v>1037</v>
      </c>
      <c r="C12821" s="3" t="s">
        <v>95</v>
      </c>
      <c r="D12821" s="3" t="s">
        <v>50</v>
      </c>
      <c r="E12821">
        <v>2024</v>
      </c>
      <c r="F12821" s="3" t="str">
        <f t="shared" si="387"/>
        <v>RASpillCHELAN2024</v>
      </c>
      <c r="G12821" s="9">
        <v>0.19193106606841301</v>
      </c>
      <c r="H12821" s="9">
        <v>0.22681951238527701</v>
      </c>
      <c r="I12821" s="9">
        <v>0.16258215618847199</v>
      </c>
      <c r="J12821" s="9">
        <v>0.160382635809139</v>
      </c>
      <c r="K12821" s="9">
        <v>0.47576271987343699</v>
      </c>
      <c r="L12821" s="9">
        <v>0.66094364112338699</v>
      </c>
      <c r="M12821" s="9">
        <v>0.820035128002222</v>
      </c>
      <c r="N12821" s="9">
        <v>0.94302219938305498</v>
      </c>
      <c r="O12821" s="9">
        <v>1.27873536446438</v>
      </c>
      <c r="P12821" s="9">
        <v>0.84759252609597202</v>
      </c>
      <c r="Q12821" s="9">
        <v>0.17810557820651801</v>
      </c>
      <c r="R12821" s="9">
        <v>9.2915322783888796E-2</v>
      </c>
      <c r="S12821" s="9">
        <v>0.13297566107382799</v>
      </c>
      <c r="T12821" s="9">
        <v>0.29720107675562502</v>
      </c>
    </row>
    <row r="12822" spans="1:20" x14ac:dyDescent="0.35">
      <c r="A12822">
        <f t="shared" si="388"/>
        <v>12822</v>
      </c>
      <c r="B12822" s="3" t="s">
        <v>1037</v>
      </c>
      <c r="C12822" s="3" t="s">
        <v>95</v>
      </c>
      <c r="D12822" s="3" t="s">
        <v>50</v>
      </c>
      <c r="E12822">
        <v>2025</v>
      </c>
      <c r="F12822" s="3" t="str">
        <f t="shared" si="387"/>
        <v>RASpillCHELAN2025</v>
      </c>
      <c r="G12822" s="9">
        <v>0.10591733221642401</v>
      </c>
      <c r="H12822" s="9">
        <v>8.9859876831666602E-2</v>
      </c>
      <c r="I12822" s="9">
        <v>8.5775406713888794E-2</v>
      </c>
      <c r="J12822" s="9">
        <v>0.218378536496034</v>
      </c>
      <c r="K12822" s="9">
        <v>9.2233139320312393E-2</v>
      </c>
      <c r="L12822" s="9">
        <v>0.43008834455651801</v>
      </c>
      <c r="M12822" s="9">
        <v>0.122625391827361</v>
      </c>
      <c r="N12822" s="9">
        <v>0.56761755258152702</v>
      </c>
      <c r="O12822" s="9">
        <v>1.0276505061972401</v>
      </c>
      <c r="P12822" s="9">
        <v>0.50378247769179096</v>
      </c>
      <c r="Q12822" s="9">
        <v>7.6020128450000002E-2</v>
      </c>
      <c r="R12822" s="9">
        <v>8.0000127969027696E-2</v>
      </c>
      <c r="S12822" s="9">
        <v>0.757509069386197</v>
      </c>
      <c r="T12822" s="9">
        <v>0.13807834657604101</v>
      </c>
    </row>
    <row r="12823" spans="1:20" x14ac:dyDescent="0.35">
      <c r="A12823">
        <f t="shared" si="388"/>
        <v>12823</v>
      </c>
      <c r="B12823" s="3" t="s">
        <v>1037</v>
      </c>
      <c r="C12823" s="3" t="s">
        <v>95</v>
      </c>
      <c r="D12823" s="3" t="s">
        <v>50</v>
      </c>
      <c r="E12823">
        <v>2026</v>
      </c>
      <c r="F12823" s="3" t="str">
        <f t="shared" si="387"/>
        <v>RASpillCHELAN2026</v>
      </c>
      <c r="G12823" s="9">
        <v>0.32294013972264701</v>
      </c>
      <c r="H12823" s="9">
        <v>1.0381522817915201</v>
      </c>
      <c r="I12823" s="9">
        <v>0.27254687380131898</v>
      </c>
      <c r="J12823" s="9">
        <v>0.72200377024858797</v>
      </c>
      <c r="K12823" s="9">
        <v>0.76395216685052003</v>
      </c>
      <c r="L12823" s="9">
        <v>0.60492456306512099</v>
      </c>
      <c r="M12823" s="9">
        <v>0.95488450395916602</v>
      </c>
      <c r="N12823" s="9">
        <v>0.78215917347069397</v>
      </c>
      <c r="O12823" s="9">
        <v>3.3851464767288899</v>
      </c>
      <c r="P12823" s="9">
        <v>4.0054849885239499</v>
      </c>
      <c r="Q12823" s="9">
        <v>0.94801336798084601</v>
      </c>
      <c r="R12823" s="9">
        <v>8.5943207898333304E-2</v>
      </c>
      <c r="S12823" s="9">
        <v>8.1274654657291598E-2</v>
      </c>
      <c r="T12823" s="9">
        <v>8.6433003895486096E-2</v>
      </c>
    </row>
    <row r="12824" spans="1:20" x14ac:dyDescent="0.35">
      <c r="A12824">
        <f t="shared" si="388"/>
        <v>12824</v>
      </c>
      <c r="B12824" s="3" t="s">
        <v>1037</v>
      </c>
      <c r="C12824" s="3" t="s">
        <v>95</v>
      </c>
      <c r="D12824" s="3" t="s">
        <v>50</v>
      </c>
      <c r="E12824">
        <v>2027</v>
      </c>
      <c r="F12824" s="3" t="str">
        <f t="shared" si="387"/>
        <v>RASpillCHELAN2027</v>
      </c>
      <c r="G12824" s="9">
        <v>0.11129752272163899</v>
      </c>
      <c r="H12824" s="9">
        <v>0.80805875891902701</v>
      </c>
      <c r="I12824" s="9">
        <v>1.2333900497527699</v>
      </c>
      <c r="J12824" s="9">
        <v>1.0428026428552399</v>
      </c>
      <c r="K12824" s="9">
        <v>0.46242530592552</v>
      </c>
      <c r="L12824" s="9">
        <v>0.62123221126975803</v>
      </c>
      <c r="M12824" s="9">
        <v>1.3108819622188801</v>
      </c>
      <c r="N12824" s="9">
        <v>1.18881941988055</v>
      </c>
      <c r="O12824" s="9">
        <v>1.81222917841639</v>
      </c>
      <c r="P12824" s="9">
        <v>3.31620310603458</v>
      </c>
      <c r="Q12824" s="9">
        <v>0.84043755213400495</v>
      </c>
      <c r="R12824" s="9">
        <v>0.121947293797777</v>
      </c>
      <c r="S12824" s="9">
        <v>0.117564624555729</v>
      </c>
      <c r="T12824" s="9">
        <v>0.237630598299305</v>
      </c>
    </row>
    <row r="12825" spans="1:20" x14ac:dyDescent="0.35">
      <c r="A12825">
        <f t="shared" si="388"/>
        <v>12825</v>
      </c>
      <c r="B12825" s="3" t="s">
        <v>1037</v>
      </c>
      <c r="C12825" s="3" t="s">
        <v>95</v>
      </c>
      <c r="D12825" s="3" t="s">
        <v>50</v>
      </c>
      <c r="E12825">
        <v>2028</v>
      </c>
      <c r="F12825" s="3" t="str">
        <f t="shared" si="387"/>
        <v>RASpillCHELAN2028</v>
      </c>
      <c r="G12825" s="9">
        <v>0.10310508541666601</v>
      </c>
      <c r="H12825" s="9">
        <v>0.183906962963888</v>
      </c>
      <c r="I12825" s="9">
        <v>0.14360549330215203</v>
      </c>
      <c r="J12825" s="9">
        <v>0.33398292757318498</v>
      </c>
      <c r="K12825" s="9">
        <v>0.808837970134895</v>
      </c>
      <c r="L12825" s="9">
        <v>0.39274742790725797</v>
      </c>
      <c r="M12825" s="9">
        <v>0.61117495586486104</v>
      </c>
      <c r="N12825" s="9">
        <v>0.615241498715277</v>
      </c>
      <c r="O12825" s="9">
        <v>1.7322163597995901</v>
      </c>
      <c r="P12825" s="9">
        <v>3.6008737203760401</v>
      </c>
      <c r="Q12825" s="9">
        <v>0.84385353126290297</v>
      </c>
      <c r="R12825" s="9">
        <v>9.9484826069027699E-2</v>
      </c>
      <c r="S12825" s="9">
        <v>8.5399843951041596E-2</v>
      </c>
      <c r="T12825" s="9">
        <v>0.43904900528999902</v>
      </c>
    </row>
    <row r="12826" spans="1:20" x14ac:dyDescent="0.35">
      <c r="A12826">
        <f t="shared" si="388"/>
        <v>12826</v>
      </c>
      <c r="B12826" s="3" t="s">
        <v>1037</v>
      </c>
      <c r="C12826" s="3" t="s">
        <v>95</v>
      </c>
      <c r="D12826" s="3" t="s">
        <v>50</v>
      </c>
      <c r="E12826">
        <v>2029</v>
      </c>
      <c r="F12826" s="3" t="str">
        <f t="shared" si="387"/>
        <v>RASpillCHELAN2029</v>
      </c>
      <c r="G12826" s="9">
        <v>8.2647195628158601E-2</v>
      </c>
      <c r="H12826" s="9">
        <v>8.8149950036944397E-2</v>
      </c>
      <c r="I12826" s="9">
        <v>0.12135322045340199</v>
      </c>
      <c r="J12826" s="9">
        <v>0.198786726197311</v>
      </c>
      <c r="K12826" s="9">
        <v>0.99921490561093695</v>
      </c>
      <c r="L12826" s="9">
        <v>0.81416915201491902</v>
      </c>
      <c r="M12826" s="9">
        <v>0.72703712887944405</v>
      </c>
      <c r="N12826" s="9">
        <v>1.1688333302012499</v>
      </c>
      <c r="O12826" s="9">
        <v>3.63666898230416</v>
      </c>
      <c r="P12826" s="9">
        <v>6.0566981175711101</v>
      </c>
      <c r="Q12826" s="9">
        <v>4.5270975669871598</v>
      </c>
      <c r="R12826" s="9">
        <v>0.473542462635277</v>
      </c>
      <c r="S12826" s="9">
        <v>0.72536351706328095</v>
      </c>
      <c r="T12826" s="9">
        <v>0.18863821259208299</v>
      </c>
    </row>
    <row r="12827" spans="1:20" x14ac:dyDescent="0.35">
      <c r="A12827">
        <f t="shared" si="388"/>
        <v>12827</v>
      </c>
      <c r="B12827" s="3" t="s">
        <v>1037</v>
      </c>
      <c r="C12827" s="3" t="s">
        <v>77</v>
      </c>
      <c r="D12827" s="3" t="s">
        <v>50</v>
      </c>
      <c r="E12827">
        <v>2020</v>
      </c>
      <c r="F12827" s="3" t="str">
        <f t="shared" si="387"/>
        <v>RAGenCHELAN2020</v>
      </c>
      <c r="G12827" s="9">
        <v>23.3483311827957</v>
      </c>
      <c r="H12827" s="9">
        <v>50.946663652777701</v>
      </c>
      <c r="I12827" s="9">
        <v>53.734764444444401</v>
      </c>
      <c r="J12827" s="9">
        <v>53.942681451612899</v>
      </c>
      <c r="K12827" s="9">
        <v>53.256041666666597</v>
      </c>
      <c r="L12827" s="9">
        <v>34.2518903225806</v>
      </c>
      <c r="M12827" s="9">
        <v>12.8842038333333</v>
      </c>
      <c r="N12827" s="9">
        <v>4.0810416666666596</v>
      </c>
      <c r="O12827" s="9">
        <v>16.5614946021505</v>
      </c>
      <c r="P12827" s="9">
        <v>21.322154541666599</v>
      </c>
      <c r="Q12827" s="9">
        <v>11.115712822580599</v>
      </c>
      <c r="R12827" s="9">
        <v>20.956344583333301</v>
      </c>
      <c r="S12827" s="9">
        <v>34.028682499999903</v>
      </c>
      <c r="T12827" s="9">
        <v>24.274002344444401</v>
      </c>
    </row>
    <row r="12828" spans="1:20" x14ac:dyDescent="0.35">
      <c r="A12828">
        <f t="shared" si="388"/>
        <v>12828</v>
      </c>
      <c r="B12828" s="3" t="s">
        <v>1037</v>
      </c>
      <c r="C12828" s="3" t="s">
        <v>77</v>
      </c>
      <c r="D12828" s="3" t="s">
        <v>50</v>
      </c>
      <c r="E12828">
        <v>2021</v>
      </c>
      <c r="F12828" s="3" t="str">
        <f t="shared" si="387"/>
        <v>RAGenCHELAN2021</v>
      </c>
      <c r="G12828" s="9">
        <v>18.3568540994623</v>
      </c>
      <c r="H12828" s="9">
        <v>47.809743750000003</v>
      </c>
      <c r="I12828" s="9">
        <v>52.069520277777698</v>
      </c>
      <c r="J12828" s="9">
        <v>49.688245241935398</v>
      </c>
      <c r="K12828" s="9">
        <v>43.064484255952301</v>
      </c>
      <c r="L12828" s="9">
        <v>28.881786426075202</v>
      </c>
      <c r="M12828" s="9">
        <v>17.3321725833333</v>
      </c>
      <c r="N12828" s="9">
        <v>2.1376365583333299</v>
      </c>
      <c r="O12828" s="9">
        <v>26.687948776881701</v>
      </c>
      <c r="P12828" s="9">
        <v>25.532659291666601</v>
      </c>
      <c r="Q12828" s="9">
        <v>23.009933413978398</v>
      </c>
      <c r="R12828" s="9">
        <v>13.955309055555499</v>
      </c>
      <c r="S12828" s="9">
        <v>33.8407932291666</v>
      </c>
      <c r="T12828" s="9">
        <v>22.684252874999999</v>
      </c>
    </row>
    <row r="12829" spans="1:20" x14ac:dyDescent="0.35">
      <c r="A12829">
        <f t="shared" si="388"/>
        <v>12829</v>
      </c>
      <c r="B12829" s="3" t="s">
        <v>1037</v>
      </c>
      <c r="C12829" s="3" t="s">
        <v>77</v>
      </c>
      <c r="D12829" s="3" t="s">
        <v>50</v>
      </c>
      <c r="E12829">
        <v>2022</v>
      </c>
      <c r="F12829" s="3" t="str">
        <f t="shared" si="387"/>
        <v>RAGenCHELAN2022</v>
      </c>
      <c r="G12829" s="9">
        <v>11.2366861962365</v>
      </c>
      <c r="H12829" s="9">
        <v>45.816325222222197</v>
      </c>
      <c r="I12829" s="9">
        <v>49.071936952777698</v>
      </c>
      <c r="J12829" s="9">
        <v>51.970368193548303</v>
      </c>
      <c r="K12829" s="9">
        <v>48.992007886904702</v>
      </c>
      <c r="L12829" s="9">
        <v>30.759282473118201</v>
      </c>
      <c r="M12829" s="9">
        <v>14.8199259166666</v>
      </c>
      <c r="N12829" s="9">
        <v>8.9546161388888894</v>
      </c>
      <c r="O12829" s="9">
        <v>27.916804005376299</v>
      </c>
      <c r="P12829" s="9">
        <v>48.9822234208333</v>
      </c>
      <c r="Q12829" s="9">
        <v>49.174909086021501</v>
      </c>
      <c r="R12829" s="9">
        <v>31.239611166666599</v>
      </c>
      <c r="S12829" s="9">
        <v>45.1354705559895</v>
      </c>
      <c r="T12829" s="9">
        <v>28.983845652777699</v>
      </c>
    </row>
    <row r="12830" spans="1:20" x14ac:dyDescent="0.35">
      <c r="A12830">
        <f t="shared" si="388"/>
        <v>12830</v>
      </c>
      <c r="B12830" s="3" t="s">
        <v>1037</v>
      </c>
      <c r="C12830" s="3" t="s">
        <v>77</v>
      </c>
      <c r="D12830" s="3" t="s">
        <v>50</v>
      </c>
      <c r="E12830">
        <v>2023</v>
      </c>
      <c r="F12830" s="3" t="str">
        <f t="shared" si="387"/>
        <v>RAGenCHELAN2023</v>
      </c>
      <c r="G12830" s="9">
        <v>13.934126908602099</v>
      </c>
      <c r="H12830" s="9">
        <v>48.091899666666599</v>
      </c>
      <c r="I12830" s="9">
        <v>52.303017638888797</v>
      </c>
      <c r="J12830" s="9">
        <v>48.645131706989197</v>
      </c>
      <c r="K12830" s="9">
        <v>48.6614138392857</v>
      </c>
      <c r="L12830" s="9">
        <v>29.037145497311801</v>
      </c>
      <c r="M12830" s="9">
        <v>6.0820533888888804</v>
      </c>
      <c r="N12830" s="9">
        <v>7.49192264166666</v>
      </c>
      <c r="O12830" s="9">
        <v>22.461086924731099</v>
      </c>
      <c r="P12830" s="9">
        <v>48.218640694444403</v>
      </c>
      <c r="Q12830" s="9">
        <v>44.332861254032203</v>
      </c>
      <c r="R12830" s="9">
        <v>25.606882111111101</v>
      </c>
      <c r="S12830" s="9">
        <v>31.711511119791599</v>
      </c>
      <c r="T12830" s="9">
        <v>20.944782180555499</v>
      </c>
    </row>
    <row r="12831" spans="1:20" x14ac:dyDescent="0.35">
      <c r="A12831">
        <f t="shared" si="388"/>
        <v>12831</v>
      </c>
      <c r="B12831" s="3" t="s">
        <v>1037</v>
      </c>
      <c r="C12831" s="3" t="s">
        <v>77</v>
      </c>
      <c r="D12831" s="3" t="s">
        <v>50</v>
      </c>
      <c r="E12831">
        <v>2024</v>
      </c>
      <c r="F12831" s="3" t="str">
        <f t="shared" si="387"/>
        <v>RAGenCHELAN2024</v>
      </c>
      <c r="G12831" s="9">
        <v>15.2539344650537</v>
      </c>
      <c r="H12831" s="9">
        <v>40.014382347222202</v>
      </c>
      <c r="I12831" s="9">
        <v>46.9700862222222</v>
      </c>
      <c r="J12831" s="9">
        <v>51.095392204301</v>
      </c>
      <c r="K12831" s="9">
        <v>46.2509845238095</v>
      </c>
      <c r="L12831" s="9">
        <v>26.489474354838698</v>
      </c>
      <c r="M12831" s="9">
        <v>6.9607658611111098</v>
      </c>
      <c r="N12831" s="9">
        <v>3.0449999999999999</v>
      </c>
      <c r="O12831" s="9">
        <v>27.049368353225798</v>
      </c>
      <c r="P12831" s="9">
        <v>36.822260472222197</v>
      </c>
      <c r="Q12831" s="9">
        <v>31.586579516129</v>
      </c>
      <c r="R12831" s="9">
        <v>14.3270494722222</v>
      </c>
      <c r="S12831" s="9">
        <v>33.797501562499903</v>
      </c>
      <c r="T12831" s="9">
        <v>20.378410822638799</v>
      </c>
    </row>
    <row r="12832" spans="1:20" x14ac:dyDescent="0.35">
      <c r="A12832">
        <f t="shared" si="388"/>
        <v>12832</v>
      </c>
      <c r="B12832" s="3" t="s">
        <v>1037</v>
      </c>
      <c r="C12832" s="3" t="s">
        <v>77</v>
      </c>
      <c r="D12832" s="3" t="s">
        <v>50</v>
      </c>
      <c r="E12832">
        <v>2025</v>
      </c>
      <c r="F12832" s="3" t="str">
        <f t="shared" si="387"/>
        <v>RAGenCHELAN2025</v>
      </c>
      <c r="G12832" s="9">
        <v>12.4221709247311</v>
      </c>
      <c r="H12832" s="9">
        <v>32.805041944444397</v>
      </c>
      <c r="I12832" s="9">
        <v>42.759862611111103</v>
      </c>
      <c r="J12832" s="9">
        <v>40.748769489247302</v>
      </c>
      <c r="K12832" s="9">
        <v>40.360348808333299</v>
      </c>
      <c r="L12832" s="9">
        <v>29.504548185483799</v>
      </c>
      <c r="M12832" s="9">
        <v>18.5711064444444</v>
      </c>
      <c r="N12832" s="9">
        <v>14.582339375</v>
      </c>
      <c r="O12832" s="9">
        <v>34.011717204301</v>
      </c>
      <c r="P12832" s="9">
        <v>9.1718792916666594</v>
      </c>
      <c r="Q12832" s="9">
        <v>8.1994524327956899</v>
      </c>
      <c r="R12832" s="9">
        <v>25.341075750000002</v>
      </c>
      <c r="S12832" s="9">
        <v>22.5229277604166</v>
      </c>
      <c r="T12832" s="9">
        <v>20.848611597222199</v>
      </c>
    </row>
    <row r="12833" spans="1:20" x14ac:dyDescent="0.35">
      <c r="A12833">
        <f t="shared" si="388"/>
        <v>12833</v>
      </c>
      <c r="B12833" s="3" t="s">
        <v>1037</v>
      </c>
      <c r="C12833" s="3" t="s">
        <v>77</v>
      </c>
      <c r="D12833" s="3" t="s">
        <v>50</v>
      </c>
      <c r="E12833">
        <v>2026</v>
      </c>
      <c r="F12833" s="3" t="str">
        <f t="shared" si="387"/>
        <v>RAGenCHELAN2026</v>
      </c>
      <c r="G12833" s="9">
        <v>15.341318548386999</v>
      </c>
      <c r="H12833" s="9">
        <v>50.391565972222203</v>
      </c>
      <c r="I12833" s="9">
        <v>51.548068194444397</v>
      </c>
      <c r="J12833" s="9">
        <v>45.031853494623597</v>
      </c>
      <c r="K12833" s="9">
        <v>43.6029663392857</v>
      </c>
      <c r="L12833" s="9">
        <v>22.106720137096701</v>
      </c>
      <c r="M12833" s="9">
        <v>4.4003282405555497</v>
      </c>
      <c r="N12833" s="9">
        <v>3.0449999999999999</v>
      </c>
      <c r="O12833" s="9">
        <v>25.203142553763399</v>
      </c>
      <c r="P12833" s="9">
        <v>51.268983115277699</v>
      </c>
      <c r="Q12833" s="9">
        <v>45.884166529569796</v>
      </c>
      <c r="R12833" s="9">
        <v>31.974540722222201</v>
      </c>
      <c r="S12833" s="9">
        <v>35.676182604166598</v>
      </c>
      <c r="T12833" s="9">
        <v>29.177791774999999</v>
      </c>
    </row>
    <row r="12834" spans="1:20" x14ac:dyDescent="0.35">
      <c r="A12834">
        <f t="shared" si="388"/>
        <v>12834</v>
      </c>
      <c r="B12834" s="3" t="s">
        <v>1037</v>
      </c>
      <c r="C12834" s="3" t="s">
        <v>77</v>
      </c>
      <c r="D12834" s="3" t="s">
        <v>50</v>
      </c>
      <c r="E12834">
        <v>2027</v>
      </c>
      <c r="F12834" s="3" t="str">
        <f t="shared" si="387"/>
        <v>RAGenCHELAN2027</v>
      </c>
      <c r="G12834" s="9">
        <v>13.9298237903225</v>
      </c>
      <c r="H12834" s="9">
        <v>39.065911265277698</v>
      </c>
      <c r="I12834" s="9">
        <v>35.29892375</v>
      </c>
      <c r="J12834" s="9">
        <v>45.1905905913978</v>
      </c>
      <c r="K12834" s="9">
        <v>49.561375520833302</v>
      </c>
      <c r="L12834" s="9">
        <v>21.840785403225802</v>
      </c>
      <c r="M12834" s="9">
        <v>0.80993999999999999</v>
      </c>
      <c r="N12834" s="9">
        <v>2.14376027777777</v>
      </c>
      <c r="O12834" s="9">
        <v>15.537418427419301</v>
      </c>
      <c r="P12834" s="9">
        <v>30.182126986111101</v>
      </c>
      <c r="Q12834" s="9">
        <v>33.226160927419301</v>
      </c>
      <c r="R12834" s="9">
        <v>25.148553249999999</v>
      </c>
      <c r="S12834" s="9">
        <v>41.274730208333303</v>
      </c>
      <c r="T12834" s="9">
        <v>21.512539069444401</v>
      </c>
    </row>
    <row r="12835" spans="1:20" x14ac:dyDescent="0.35">
      <c r="A12835">
        <f t="shared" si="388"/>
        <v>12835</v>
      </c>
      <c r="B12835" s="3" t="s">
        <v>1037</v>
      </c>
      <c r="C12835" s="3" t="s">
        <v>77</v>
      </c>
      <c r="D12835" s="3" t="s">
        <v>50</v>
      </c>
      <c r="E12835">
        <v>2028</v>
      </c>
      <c r="F12835" s="3" t="str">
        <f t="shared" si="387"/>
        <v>RAGenCHELAN2028</v>
      </c>
      <c r="G12835" s="9">
        <v>14.1349292607526</v>
      </c>
      <c r="H12835" s="9">
        <v>43.384892777777701</v>
      </c>
      <c r="I12835" s="9">
        <v>49.27375</v>
      </c>
      <c r="J12835" s="9">
        <v>48.082255376344001</v>
      </c>
      <c r="K12835" s="9">
        <v>45.671951175595197</v>
      </c>
      <c r="L12835" s="9">
        <v>30.156107958333301</v>
      </c>
      <c r="M12835" s="9">
        <v>9.0766175647222198</v>
      </c>
      <c r="N12835" s="9">
        <v>12.7794163333333</v>
      </c>
      <c r="O12835" s="9">
        <v>21.586376034946198</v>
      </c>
      <c r="P12835" s="9">
        <v>32.420883954166598</v>
      </c>
      <c r="Q12835" s="9">
        <v>50.077548266129</v>
      </c>
      <c r="R12835" s="9">
        <v>35.720089138888802</v>
      </c>
      <c r="S12835" s="9">
        <v>34.769122708333299</v>
      </c>
      <c r="T12835" s="9">
        <v>30.138137069444401</v>
      </c>
    </row>
    <row r="12836" spans="1:20" x14ac:dyDescent="0.35">
      <c r="A12836">
        <f t="shared" si="388"/>
        <v>12836</v>
      </c>
      <c r="B12836" s="3" t="s">
        <v>1037</v>
      </c>
      <c r="C12836" s="3" t="s">
        <v>77</v>
      </c>
      <c r="D12836" s="3" t="s">
        <v>50</v>
      </c>
      <c r="E12836">
        <v>2029</v>
      </c>
      <c r="F12836" s="3" t="str">
        <f t="shared" si="387"/>
        <v>RAGenCHELAN2029</v>
      </c>
      <c r="G12836" s="9">
        <v>19.490191076612899</v>
      </c>
      <c r="H12836" s="9">
        <v>44.6859797222222</v>
      </c>
      <c r="I12836" s="9">
        <v>50.175603750000001</v>
      </c>
      <c r="J12836" s="9">
        <v>43.9972705645161</v>
      </c>
      <c r="K12836" s="9">
        <v>41.899469017857101</v>
      </c>
      <c r="L12836" s="9">
        <v>20.620224502688099</v>
      </c>
      <c r="M12836" s="9">
        <v>0.36749999999999999</v>
      </c>
      <c r="N12836" s="9">
        <v>1.5108810555555501</v>
      </c>
      <c r="O12836" s="9">
        <v>23.011791801075201</v>
      </c>
      <c r="P12836" s="9">
        <v>46.501569902777703</v>
      </c>
      <c r="Q12836" s="9">
        <v>24.411043575268799</v>
      </c>
      <c r="R12836" s="9">
        <v>38.180354724999901</v>
      </c>
      <c r="S12836" s="9">
        <v>35.384112187499902</v>
      </c>
      <c r="T12836" s="9">
        <v>34.475277177083299</v>
      </c>
    </row>
    <row r="12837" spans="1:20" x14ac:dyDescent="0.35">
      <c r="A12837">
        <f t="shared" si="388"/>
        <v>12837</v>
      </c>
      <c r="B12837" s="3" t="s">
        <v>1037</v>
      </c>
      <c r="C12837" s="3" t="s">
        <v>75</v>
      </c>
      <c r="D12837" s="3" t="s">
        <v>30</v>
      </c>
      <c r="E12837">
        <v>2020</v>
      </c>
      <c r="F12837" s="3" t="str">
        <f t="shared" si="387"/>
        <v>RAElevCOLFLS2020</v>
      </c>
      <c r="G12837" s="9">
        <v>0</v>
      </c>
      <c r="H12837" s="9">
        <v>0</v>
      </c>
      <c r="I12837" s="9">
        <v>0</v>
      </c>
      <c r="J12837" s="9">
        <v>0</v>
      </c>
      <c r="K12837" s="9">
        <v>0</v>
      </c>
      <c r="L12837" s="9">
        <v>0</v>
      </c>
      <c r="M12837" s="9">
        <v>0</v>
      </c>
      <c r="N12837" s="9">
        <v>0</v>
      </c>
      <c r="O12837" s="9">
        <v>0</v>
      </c>
      <c r="P12837" s="9">
        <v>0</v>
      </c>
      <c r="Q12837" s="9">
        <v>0</v>
      </c>
      <c r="R12837" s="9">
        <v>0</v>
      </c>
      <c r="S12837" s="9">
        <v>0</v>
      </c>
      <c r="T12837" s="9">
        <v>0</v>
      </c>
    </row>
    <row r="12838" spans="1:20" x14ac:dyDescent="0.35">
      <c r="A12838">
        <f t="shared" si="388"/>
        <v>12838</v>
      </c>
      <c r="B12838" s="3" t="s">
        <v>1037</v>
      </c>
      <c r="C12838" s="3" t="s">
        <v>75</v>
      </c>
      <c r="D12838" s="3" t="s">
        <v>30</v>
      </c>
      <c r="E12838">
        <v>2021</v>
      </c>
      <c r="F12838" s="3" t="str">
        <f t="shared" si="387"/>
        <v>RAElevCOLFLS2021</v>
      </c>
      <c r="G12838" s="9">
        <v>0</v>
      </c>
      <c r="H12838" s="9">
        <v>0</v>
      </c>
      <c r="I12838" s="9">
        <v>0</v>
      </c>
      <c r="J12838" s="9">
        <v>0</v>
      </c>
      <c r="K12838" s="9">
        <v>0</v>
      </c>
      <c r="L12838" s="9">
        <v>0</v>
      </c>
      <c r="M12838" s="9">
        <v>0</v>
      </c>
      <c r="N12838" s="9">
        <v>0</v>
      </c>
      <c r="O12838" s="9">
        <v>0</v>
      </c>
      <c r="P12838" s="9">
        <v>0</v>
      </c>
      <c r="Q12838" s="9">
        <v>0</v>
      </c>
      <c r="R12838" s="9">
        <v>0</v>
      </c>
      <c r="S12838" s="9">
        <v>0</v>
      </c>
      <c r="T12838" s="9">
        <v>0</v>
      </c>
    </row>
    <row r="12839" spans="1:20" x14ac:dyDescent="0.35">
      <c r="A12839">
        <f t="shared" si="388"/>
        <v>12839</v>
      </c>
      <c r="B12839" s="3" t="s">
        <v>1037</v>
      </c>
      <c r="C12839" s="3" t="s">
        <v>75</v>
      </c>
      <c r="D12839" s="3" t="s">
        <v>30</v>
      </c>
      <c r="E12839">
        <v>2022</v>
      </c>
      <c r="F12839" s="3" t="str">
        <f t="shared" si="387"/>
        <v>RAElevCOLFLS2022</v>
      </c>
      <c r="G12839" s="9">
        <v>0</v>
      </c>
      <c r="H12839" s="9">
        <v>0</v>
      </c>
      <c r="I12839" s="9">
        <v>0</v>
      </c>
      <c r="J12839" s="9">
        <v>0</v>
      </c>
      <c r="K12839" s="9">
        <v>0</v>
      </c>
      <c r="L12839" s="9">
        <v>0</v>
      </c>
      <c r="M12839" s="9">
        <v>0</v>
      </c>
      <c r="N12839" s="9">
        <v>0</v>
      </c>
      <c r="O12839" s="9">
        <v>0</v>
      </c>
      <c r="P12839" s="9">
        <v>0</v>
      </c>
      <c r="Q12839" s="9">
        <v>0</v>
      </c>
      <c r="R12839" s="9">
        <v>0</v>
      </c>
      <c r="S12839" s="9">
        <v>0</v>
      </c>
      <c r="T12839" s="9">
        <v>0</v>
      </c>
    </row>
    <row r="12840" spans="1:20" x14ac:dyDescent="0.35">
      <c r="A12840">
        <f t="shared" si="388"/>
        <v>12840</v>
      </c>
      <c r="B12840" s="3" t="s">
        <v>1037</v>
      </c>
      <c r="C12840" s="3" t="s">
        <v>75</v>
      </c>
      <c r="D12840" s="3" t="s">
        <v>30</v>
      </c>
      <c r="E12840">
        <v>2023</v>
      </c>
      <c r="F12840" s="3" t="str">
        <f t="shared" si="387"/>
        <v>RAElevCOLFLS2023</v>
      </c>
      <c r="G12840" s="9">
        <v>0</v>
      </c>
      <c r="H12840" s="9">
        <v>0</v>
      </c>
      <c r="I12840" s="9">
        <v>0</v>
      </c>
      <c r="J12840" s="9">
        <v>0</v>
      </c>
      <c r="K12840" s="9">
        <v>0</v>
      </c>
      <c r="L12840" s="9">
        <v>0</v>
      </c>
      <c r="M12840" s="9">
        <v>0</v>
      </c>
      <c r="N12840" s="9">
        <v>0</v>
      </c>
      <c r="O12840" s="9">
        <v>0</v>
      </c>
      <c r="P12840" s="9">
        <v>0</v>
      </c>
      <c r="Q12840" s="9">
        <v>0</v>
      </c>
      <c r="R12840" s="9">
        <v>0</v>
      </c>
      <c r="S12840" s="9">
        <v>0</v>
      </c>
      <c r="T12840" s="9">
        <v>0</v>
      </c>
    </row>
    <row r="12841" spans="1:20" x14ac:dyDescent="0.35">
      <c r="A12841">
        <f t="shared" si="388"/>
        <v>12841</v>
      </c>
      <c r="B12841" s="3" t="s">
        <v>1037</v>
      </c>
      <c r="C12841" s="3" t="s">
        <v>75</v>
      </c>
      <c r="D12841" s="3" t="s">
        <v>30</v>
      </c>
      <c r="E12841">
        <v>2024</v>
      </c>
      <c r="F12841" s="3" t="str">
        <f t="shared" si="387"/>
        <v>RAElevCOLFLS2024</v>
      </c>
      <c r="G12841" s="9">
        <v>0</v>
      </c>
      <c r="H12841" s="9">
        <v>0</v>
      </c>
      <c r="I12841" s="9">
        <v>0</v>
      </c>
      <c r="J12841" s="9">
        <v>0</v>
      </c>
      <c r="K12841" s="9">
        <v>0</v>
      </c>
      <c r="L12841" s="9">
        <v>0</v>
      </c>
      <c r="M12841" s="9">
        <v>0</v>
      </c>
      <c r="N12841" s="9">
        <v>0</v>
      </c>
      <c r="O12841" s="9">
        <v>0</v>
      </c>
      <c r="P12841" s="9">
        <v>0</v>
      </c>
      <c r="Q12841" s="9">
        <v>0</v>
      </c>
      <c r="R12841" s="9">
        <v>0</v>
      </c>
      <c r="S12841" s="9">
        <v>0</v>
      </c>
      <c r="T12841" s="9">
        <v>0</v>
      </c>
    </row>
    <row r="12842" spans="1:20" x14ac:dyDescent="0.35">
      <c r="A12842">
        <f t="shared" si="388"/>
        <v>12842</v>
      </c>
      <c r="B12842" s="3" t="s">
        <v>1037</v>
      </c>
      <c r="C12842" s="3" t="s">
        <v>75</v>
      </c>
      <c r="D12842" s="3" t="s">
        <v>30</v>
      </c>
      <c r="E12842">
        <v>2025</v>
      </c>
      <c r="F12842" s="3" t="str">
        <f t="shared" si="387"/>
        <v>RAElevCOLFLS2025</v>
      </c>
      <c r="G12842" s="9">
        <v>0</v>
      </c>
      <c r="H12842" s="9">
        <v>0</v>
      </c>
      <c r="I12842" s="9">
        <v>0</v>
      </c>
      <c r="J12842" s="9">
        <v>0</v>
      </c>
      <c r="K12842" s="9">
        <v>0</v>
      </c>
      <c r="L12842" s="9">
        <v>0</v>
      </c>
      <c r="M12842" s="9">
        <v>0</v>
      </c>
      <c r="N12842" s="9">
        <v>0</v>
      </c>
      <c r="O12842" s="9">
        <v>0</v>
      </c>
      <c r="P12842" s="9">
        <v>0</v>
      </c>
      <c r="Q12842" s="9">
        <v>0</v>
      </c>
      <c r="R12842" s="9">
        <v>0</v>
      </c>
      <c r="S12842" s="9">
        <v>0</v>
      </c>
      <c r="T12842" s="9">
        <v>0</v>
      </c>
    </row>
    <row r="12843" spans="1:20" x14ac:dyDescent="0.35">
      <c r="A12843">
        <f t="shared" si="388"/>
        <v>12843</v>
      </c>
      <c r="B12843" s="3" t="s">
        <v>1037</v>
      </c>
      <c r="C12843" s="3" t="s">
        <v>75</v>
      </c>
      <c r="D12843" s="3" t="s">
        <v>30</v>
      </c>
      <c r="E12843">
        <v>2026</v>
      </c>
      <c r="F12843" s="3" t="str">
        <f t="shared" si="387"/>
        <v>RAElevCOLFLS2026</v>
      </c>
      <c r="G12843" s="9">
        <v>0</v>
      </c>
      <c r="H12843" s="9">
        <v>0</v>
      </c>
      <c r="I12843" s="9">
        <v>0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  <c r="Q12843" s="9">
        <v>0</v>
      </c>
      <c r="R12843" s="9">
        <v>0</v>
      </c>
      <c r="S12843" s="9">
        <v>0</v>
      </c>
      <c r="T12843" s="9">
        <v>0</v>
      </c>
    </row>
    <row r="12844" spans="1:20" x14ac:dyDescent="0.35">
      <c r="A12844">
        <f t="shared" si="388"/>
        <v>12844</v>
      </c>
      <c r="B12844" s="3" t="s">
        <v>1037</v>
      </c>
      <c r="C12844" s="3" t="s">
        <v>75</v>
      </c>
      <c r="D12844" s="3" t="s">
        <v>30</v>
      </c>
      <c r="E12844">
        <v>2027</v>
      </c>
      <c r="F12844" s="3" t="str">
        <f t="shared" si="387"/>
        <v>RAElevCOLFLS2027</v>
      </c>
      <c r="G12844" s="9">
        <v>0</v>
      </c>
      <c r="H12844" s="9">
        <v>0</v>
      </c>
      <c r="I12844" s="9">
        <v>0</v>
      </c>
      <c r="J12844" s="9">
        <v>0</v>
      </c>
      <c r="K12844" s="9">
        <v>0</v>
      </c>
      <c r="L12844" s="9">
        <v>0</v>
      </c>
      <c r="M12844" s="9">
        <v>0</v>
      </c>
      <c r="N12844" s="9">
        <v>0</v>
      </c>
      <c r="O12844" s="9">
        <v>0</v>
      </c>
      <c r="P12844" s="9">
        <v>0</v>
      </c>
      <c r="Q12844" s="9">
        <v>0</v>
      </c>
      <c r="R12844" s="9">
        <v>0</v>
      </c>
      <c r="S12844" s="9">
        <v>0</v>
      </c>
      <c r="T12844" s="9">
        <v>0</v>
      </c>
    </row>
    <row r="12845" spans="1:20" x14ac:dyDescent="0.35">
      <c r="A12845">
        <f t="shared" si="388"/>
        <v>12845</v>
      </c>
      <c r="B12845" s="3" t="s">
        <v>1037</v>
      </c>
      <c r="C12845" s="3" t="s">
        <v>75</v>
      </c>
      <c r="D12845" s="3" t="s">
        <v>30</v>
      </c>
      <c r="E12845">
        <v>2028</v>
      </c>
      <c r="F12845" s="3" t="str">
        <f t="shared" si="387"/>
        <v>RAElevCOLFLS2028</v>
      </c>
      <c r="G12845" s="9">
        <v>0</v>
      </c>
      <c r="H12845" s="9">
        <v>0</v>
      </c>
      <c r="I12845" s="9">
        <v>0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  <c r="Q12845" s="9">
        <v>0</v>
      </c>
      <c r="R12845" s="9">
        <v>0</v>
      </c>
      <c r="S12845" s="9">
        <v>0</v>
      </c>
      <c r="T12845" s="9">
        <v>0</v>
      </c>
    </row>
    <row r="12846" spans="1:20" x14ac:dyDescent="0.35">
      <c r="A12846">
        <f t="shared" si="388"/>
        <v>12846</v>
      </c>
      <c r="B12846" s="3" t="s">
        <v>1037</v>
      </c>
      <c r="C12846" s="3" t="s">
        <v>75</v>
      </c>
      <c r="D12846" s="3" t="s">
        <v>30</v>
      </c>
      <c r="E12846">
        <v>2029</v>
      </c>
      <c r="F12846" s="3" t="str">
        <f t="shared" si="387"/>
        <v>RAElevCOLFLS2029</v>
      </c>
      <c r="G12846" s="9">
        <v>0</v>
      </c>
      <c r="H12846" s="9">
        <v>0</v>
      </c>
      <c r="I12846" s="9">
        <v>0</v>
      </c>
      <c r="J12846" s="9">
        <v>0</v>
      </c>
      <c r="K12846" s="9">
        <v>0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  <c r="Q12846" s="9">
        <v>0</v>
      </c>
      <c r="R12846" s="9">
        <v>0</v>
      </c>
      <c r="S12846" s="9">
        <v>0</v>
      </c>
      <c r="T12846" s="9">
        <v>0</v>
      </c>
    </row>
    <row r="12847" spans="1:20" x14ac:dyDescent="0.35">
      <c r="A12847">
        <f t="shared" si="388"/>
        <v>12847</v>
      </c>
      <c r="B12847" s="3" t="s">
        <v>1037</v>
      </c>
      <c r="C12847" s="3" t="s">
        <v>86</v>
      </c>
      <c r="D12847" s="3" t="s">
        <v>30</v>
      </c>
      <c r="E12847">
        <v>2020</v>
      </c>
      <c r="F12847" s="3" t="str">
        <f t="shared" si="387"/>
        <v>RAQOutCOLFLS2020</v>
      </c>
      <c r="G12847" s="9">
        <v>3.4497713889599999</v>
      </c>
      <c r="H12847" s="9">
        <v>3.0520249621764499</v>
      </c>
      <c r="I12847" s="9">
        <v>3.8986032148390302</v>
      </c>
      <c r="J12847" s="9">
        <v>8.4846075321874999</v>
      </c>
      <c r="K12847" s="9">
        <v>4.2587417808109302</v>
      </c>
      <c r="L12847" s="9">
        <v>4.5133369905160503</v>
      </c>
      <c r="M12847" s="9">
        <v>7.7019676067930503</v>
      </c>
      <c r="N12847" s="9">
        <v>14.8306972875833</v>
      </c>
      <c r="O12847" s="9">
        <v>36.834105957889697</v>
      </c>
      <c r="P12847" s="9">
        <v>25.774788026069395</v>
      </c>
      <c r="Q12847" s="9">
        <v>7.7296464098508002</v>
      </c>
      <c r="R12847" s="9">
        <v>4.9711472680138797</v>
      </c>
      <c r="S12847" s="9">
        <v>5.5468659476926998</v>
      </c>
      <c r="T12847" s="9">
        <v>5.6653048536865196</v>
      </c>
    </row>
    <row r="12848" spans="1:20" x14ac:dyDescent="0.35">
      <c r="A12848">
        <f t="shared" si="388"/>
        <v>12848</v>
      </c>
      <c r="B12848" s="3" t="s">
        <v>1037</v>
      </c>
      <c r="C12848" s="3" t="s">
        <v>86</v>
      </c>
      <c r="D12848" s="3" t="s">
        <v>30</v>
      </c>
      <c r="E12848">
        <v>2021</v>
      </c>
      <c r="F12848" s="3" t="str">
        <f t="shared" si="387"/>
        <v>RAQOutCOLFLS2021</v>
      </c>
      <c r="G12848" s="9">
        <v>3.84838380613891</v>
      </c>
      <c r="H12848" s="9">
        <v>7.6653228636308297</v>
      </c>
      <c r="I12848" s="9">
        <v>8.33286642276666</v>
      </c>
      <c r="J12848" s="9">
        <v>10.4106607662063</v>
      </c>
      <c r="K12848" s="9">
        <v>4.7845920910072897</v>
      </c>
      <c r="L12848" s="9">
        <v>3.08798590537641</v>
      </c>
      <c r="M12848" s="9">
        <v>4.7980306718497197</v>
      </c>
      <c r="N12848" s="9">
        <v>17.920503655736098</v>
      </c>
      <c r="O12848" s="9">
        <v>31.455970605302401</v>
      </c>
      <c r="P12848" s="9">
        <v>18.799310711076298</v>
      </c>
      <c r="Q12848" s="9">
        <v>11.222612684932701</v>
      </c>
      <c r="R12848" s="9">
        <v>6.1886838845416596</v>
      </c>
      <c r="S12848" s="9">
        <v>6.1880757427680901</v>
      </c>
      <c r="T12848" s="9">
        <v>4.7685690742413804</v>
      </c>
    </row>
    <row r="12849" spans="1:20" x14ac:dyDescent="0.35">
      <c r="A12849">
        <f t="shared" si="388"/>
        <v>12849</v>
      </c>
      <c r="B12849" s="3" t="s">
        <v>1037</v>
      </c>
      <c r="C12849" s="3" t="s">
        <v>86</v>
      </c>
      <c r="D12849" s="3" t="s">
        <v>30</v>
      </c>
      <c r="E12849">
        <v>2022</v>
      </c>
      <c r="F12849" s="3" t="str">
        <f t="shared" si="387"/>
        <v>RAQOutCOLFLS2022</v>
      </c>
      <c r="G12849" s="9">
        <v>3.0108070885012199</v>
      </c>
      <c r="H12849" s="9">
        <v>3.8660221865314499</v>
      </c>
      <c r="I12849" s="9">
        <v>3.63782703668902</v>
      </c>
      <c r="J12849" s="9">
        <v>5.5703942173273502</v>
      </c>
      <c r="K12849" s="9">
        <v>4.75814680829916</v>
      </c>
      <c r="L12849" s="9">
        <v>6.9244319765358098</v>
      </c>
      <c r="M12849" s="9">
        <v>7.90954306827902</v>
      </c>
      <c r="N12849" s="9">
        <v>22.209097710722201</v>
      </c>
      <c r="O12849" s="9">
        <v>32.939619353864202</v>
      </c>
      <c r="P12849" s="9">
        <v>17.643719204124999</v>
      </c>
      <c r="Q12849" s="9">
        <v>4.7491117594746601</v>
      </c>
      <c r="R12849" s="9">
        <v>5.2802297680037498</v>
      </c>
      <c r="S12849" s="9">
        <v>2.98791006797682</v>
      </c>
      <c r="T12849" s="9">
        <v>4.8640360534115903</v>
      </c>
    </row>
    <row r="12850" spans="1:20" x14ac:dyDescent="0.35">
      <c r="A12850">
        <f t="shared" si="388"/>
        <v>12850</v>
      </c>
      <c r="B12850" s="3" t="s">
        <v>1037</v>
      </c>
      <c r="C12850" s="3" t="s">
        <v>86</v>
      </c>
      <c r="D12850" s="3" t="s">
        <v>30</v>
      </c>
      <c r="E12850">
        <v>2023</v>
      </c>
      <c r="F12850" s="3" t="str">
        <f t="shared" si="387"/>
        <v>RAQOutCOLFLS2023</v>
      </c>
      <c r="G12850" s="9">
        <v>3.5763098545049701</v>
      </c>
      <c r="H12850" s="9">
        <v>3.3651542972847901</v>
      </c>
      <c r="I12850" s="9">
        <v>3.5870939878749302</v>
      </c>
      <c r="J12850" s="9">
        <v>6.7674205175092998</v>
      </c>
      <c r="K12850" s="9">
        <v>5.3673807252536401</v>
      </c>
      <c r="L12850" s="9">
        <v>6.9407276766411803</v>
      </c>
      <c r="M12850" s="9">
        <v>11.4668457542722</v>
      </c>
      <c r="N12850" s="9">
        <v>21.6931471695166</v>
      </c>
      <c r="O12850" s="9">
        <v>27.631635046336001</v>
      </c>
      <c r="P12850" s="9">
        <v>11.847265173255501</v>
      </c>
      <c r="Q12850" s="9">
        <v>5.58761732858743</v>
      </c>
      <c r="R12850" s="9">
        <v>4.1377177932387497</v>
      </c>
      <c r="S12850" s="9">
        <v>5.7827487103841104</v>
      </c>
      <c r="T12850" s="9">
        <v>3.8328936333357602</v>
      </c>
    </row>
    <row r="12851" spans="1:20" x14ac:dyDescent="0.35">
      <c r="A12851">
        <f t="shared" si="388"/>
        <v>12851</v>
      </c>
      <c r="B12851" s="3" t="s">
        <v>1037</v>
      </c>
      <c r="C12851" s="3" t="s">
        <v>86</v>
      </c>
      <c r="D12851" s="3" t="s">
        <v>30</v>
      </c>
      <c r="E12851">
        <v>2024</v>
      </c>
      <c r="F12851" s="3" t="str">
        <f t="shared" si="387"/>
        <v>RAQOutCOLFLS2024</v>
      </c>
      <c r="G12851" s="9">
        <v>3.8992737279012002</v>
      </c>
      <c r="H12851" s="9">
        <v>5.3119942283138801</v>
      </c>
      <c r="I12851" s="9">
        <v>5.3451580248986099</v>
      </c>
      <c r="J12851" s="9">
        <v>10.559169649366901</v>
      </c>
      <c r="K12851" s="9">
        <v>4.84268142917968</v>
      </c>
      <c r="L12851" s="9">
        <v>8.3162927866337277</v>
      </c>
      <c r="M12851" s="9">
        <v>17.9282083390958</v>
      </c>
      <c r="N12851" s="9">
        <v>22.8087349431569</v>
      </c>
      <c r="O12851" s="9">
        <v>22.6007505793172</v>
      </c>
      <c r="P12851" s="9">
        <v>6.0990495072281199</v>
      </c>
      <c r="Q12851" s="9">
        <v>3.6576039468895098</v>
      </c>
      <c r="R12851" s="9">
        <v>3.4101495610933301</v>
      </c>
      <c r="S12851" s="9">
        <v>2.4814954207139301</v>
      </c>
      <c r="T12851" s="9">
        <v>4.16723843899854</v>
      </c>
    </row>
    <row r="12852" spans="1:20" x14ac:dyDescent="0.35">
      <c r="A12852">
        <f t="shared" si="388"/>
        <v>12852</v>
      </c>
      <c r="B12852" s="3" t="s">
        <v>1037</v>
      </c>
      <c r="C12852" s="3" t="s">
        <v>86</v>
      </c>
      <c r="D12852" s="3" t="s">
        <v>30</v>
      </c>
      <c r="E12852">
        <v>2025</v>
      </c>
      <c r="F12852" s="3" t="str">
        <f t="shared" si="387"/>
        <v>RAQOutCOLFLS2025</v>
      </c>
      <c r="G12852" s="9">
        <v>3.7574112672918001</v>
      </c>
      <c r="H12852" s="9">
        <v>3.3323666603845101</v>
      </c>
      <c r="I12852" s="9">
        <v>3.3258804277112302</v>
      </c>
      <c r="J12852" s="9">
        <v>9.1863750218671996</v>
      </c>
      <c r="K12852" s="9">
        <v>3.29513419879114</v>
      </c>
      <c r="L12852" s="9">
        <v>3.48114099274563</v>
      </c>
      <c r="M12852" s="9">
        <v>3.65932667723875</v>
      </c>
      <c r="N12852" s="9">
        <v>13.9063052869027</v>
      </c>
      <c r="O12852" s="9">
        <v>27.080911310645099</v>
      </c>
      <c r="P12852" s="9">
        <v>17.616301471951296</v>
      </c>
      <c r="Q12852" s="9">
        <v>6.76862280837768</v>
      </c>
      <c r="R12852" s="9">
        <v>5.6077396958138799</v>
      </c>
      <c r="S12852" s="9">
        <v>6.7550499802652304</v>
      </c>
      <c r="T12852" s="9">
        <v>5.1182989950283302</v>
      </c>
    </row>
    <row r="12853" spans="1:20" x14ac:dyDescent="0.35">
      <c r="A12853">
        <f t="shared" si="388"/>
        <v>12853</v>
      </c>
      <c r="B12853" s="3" t="s">
        <v>1037</v>
      </c>
      <c r="C12853" s="3" t="s">
        <v>86</v>
      </c>
      <c r="D12853" s="3" t="s">
        <v>30</v>
      </c>
      <c r="E12853">
        <v>2026</v>
      </c>
      <c r="F12853" s="3" t="str">
        <f t="shared" ref="F12853:F12916" si="389">_xlfn.CONCAT(B12853,C12853,D12853,E12853)</f>
        <v>RAQOutCOLFLS2026</v>
      </c>
      <c r="G12853" s="9">
        <v>3.30235625705952</v>
      </c>
      <c r="H12853" s="9">
        <v>3.37923137727913</v>
      </c>
      <c r="I12853" s="9">
        <v>3.2019116353320798</v>
      </c>
      <c r="J12853" s="9">
        <v>4.76450079048172</v>
      </c>
      <c r="K12853" s="9">
        <v>5.0368403115937497</v>
      </c>
      <c r="L12853" s="9">
        <v>11.686020681200199</v>
      </c>
      <c r="M12853" s="9">
        <v>20.403354258</v>
      </c>
      <c r="N12853" s="9">
        <v>36.6775300006111</v>
      </c>
      <c r="O12853" s="9">
        <v>30.518136066955599</v>
      </c>
      <c r="P12853" s="9">
        <v>21.144792879194402</v>
      </c>
      <c r="Q12853" s="9">
        <v>7.8642535147815797</v>
      </c>
      <c r="R12853" s="9">
        <v>5.1334612607308303</v>
      </c>
      <c r="S12853" s="9">
        <v>6.3212626537575503</v>
      </c>
      <c r="T12853" s="9">
        <v>4.233436238752291</v>
      </c>
    </row>
    <row r="12854" spans="1:20" x14ac:dyDescent="0.35">
      <c r="A12854">
        <f t="shared" si="388"/>
        <v>12854</v>
      </c>
      <c r="B12854" s="3" t="s">
        <v>1037</v>
      </c>
      <c r="C12854" s="3" t="s">
        <v>86</v>
      </c>
      <c r="D12854" s="3" t="s">
        <v>30</v>
      </c>
      <c r="E12854">
        <v>2027</v>
      </c>
      <c r="F12854" s="3" t="str">
        <f t="shared" si="389"/>
        <v>RAQOutCOLFLS2027</v>
      </c>
      <c r="G12854" s="9">
        <v>4.14833615877399</v>
      </c>
      <c r="H12854" s="9">
        <v>5.0020979736077704</v>
      </c>
      <c r="I12854" s="9">
        <v>10.557861717520797</v>
      </c>
      <c r="J12854" s="9">
        <v>9.8494094913629002</v>
      </c>
      <c r="K12854" s="9">
        <v>5.3129565701218704</v>
      </c>
      <c r="L12854" s="9">
        <v>13.208535601735999</v>
      </c>
      <c r="M12854" s="9">
        <v>23.078332586263802</v>
      </c>
      <c r="N12854" s="9">
        <v>34.052467855291603</v>
      </c>
      <c r="O12854" s="9">
        <v>43.572838596451597</v>
      </c>
      <c r="P12854" s="9">
        <v>45.216875145166597</v>
      </c>
      <c r="Q12854" s="9">
        <v>20.0129978264717</v>
      </c>
      <c r="R12854" s="9">
        <v>12.475053473458299</v>
      </c>
      <c r="S12854" s="9">
        <v>6.67120913630208</v>
      </c>
      <c r="T12854" s="9">
        <v>6.17440525997847</v>
      </c>
    </row>
    <row r="12855" spans="1:20" x14ac:dyDescent="0.35">
      <c r="A12855">
        <f t="shared" si="388"/>
        <v>12855</v>
      </c>
      <c r="B12855" s="3" t="s">
        <v>1037</v>
      </c>
      <c r="C12855" s="3" t="s">
        <v>86</v>
      </c>
      <c r="D12855" s="3" t="s">
        <v>30</v>
      </c>
      <c r="E12855">
        <v>2028</v>
      </c>
      <c r="F12855" s="3" t="str">
        <f t="shared" si="389"/>
        <v>RAQOutCOLFLS2028</v>
      </c>
      <c r="G12855" s="9">
        <v>2.95359176650887</v>
      </c>
      <c r="H12855" s="9">
        <v>3.6069163420091601</v>
      </c>
      <c r="I12855" s="9">
        <v>4.5954081866909</v>
      </c>
      <c r="J12855" s="9">
        <v>5.7631326198955604</v>
      </c>
      <c r="K12855" s="9">
        <v>5.6644398229916604</v>
      </c>
      <c r="L12855" s="9">
        <v>10.2852493597573</v>
      </c>
      <c r="M12855" s="9">
        <v>12.347427221597201</v>
      </c>
      <c r="N12855" s="9">
        <v>16.201312166958299</v>
      </c>
      <c r="O12855" s="9">
        <v>30.987422482305099</v>
      </c>
      <c r="P12855" s="9">
        <v>24.070571323506901</v>
      </c>
      <c r="Q12855" s="9">
        <v>7.3895637810194801</v>
      </c>
      <c r="R12855" s="9">
        <v>5.0065998532919398</v>
      </c>
      <c r="S12855" s="9">
        <v>4.41626910439075</v>
      </c>
      <c r="T12855" s="9">
        <v>5.4717088707560402</v>
      </c>
    </row>
    <row r="12856" spans="1:20" x14ac:dyDescent="0.35">
      <c r="A12856">
        <f t="shared" si="388"/>
        <v>12856</v>
      </c>
      <c r="B12856" s="3" t="s">
        <v>1037</v>
      </c>
      <c r="C12856" s="3" t="s">
        <v>86</v>
      </c>
      <c r="D12856" s="3" t="s">
        <v>30</v>
      </c>
      <c r="E12856">
        <v>2029</v>
      </c>
      <c r="F12856" s="3" t="str">
        <f t="shared" si="389"/>
        <v>RAQOutCOLFLS2029</v>
      </c>
      <c r="G12856" s="9">
        <v>4.48188828844025</v>
      </c>
      <c r="H12856" s="9">
        <v>3.72548657173534</v>
      </c>
      <c r="I12856" s="9">
        <v>3.2922179903895099</v>
      </c>
      <c r="J12856" s="9">
        <v>9.8356786158985194</v>
      </c>
      <c r="K12856" s="9">
        <v>10.434216371807199</v>
      </c>
      <c r="L12856" s="9">
        <v>19.0772798337916</v>
      </c>
      <c r="M12856" s="9">
        <v>20.926520673916599</v>
      </c>
      <c r="N12856" s="9">
        <v>17.257843676499999</v>
      </c>
      <c r="O12856" s="9">
        <v>34.562604004522797</v>
      </c>
      <c r="P12856" s="9">
        <v>44.914890547187497</v>
      </c>
      <c r="Q12856" s="9">
        <v>27.851311738024101</v>
      </c>
      <c r="R12856" s="9">
        <v>11.373819648333299</v>
      </c>
      <c r="S12856" s="9">
        <v>7.6698310720572902</v>
      </c>
      <c r="T12856" s="9">
        <v>6.6862350998381901</v>
      </c>
    </row>
    <row r="12857" spans="1:20" x14ac:dyDescent="0.35">
      <c r="A12857">
        <f t="shared" si="388"/>
        <v>12857</v>
      </c>
      <c r="B12857" s="3" t="s">
        <v>1037</v>
      </c>
      <c r="C12857" s="3" t="s">
        <v>95</v>
      </c>
      <c r="D12857" s="3" t="s">
        <v>30</v>
      </c>
      <c r="E12857">
        <v>2020</v>
      </c>
      <c r="F12857" s="3" t="str">
        <f t="shared" si="389"/>
        <v>RASpillCOLFLS2020</v>
      </c>
      <c r="G12857" s="9">
        <v>3.4497713889599999</v>
      </c>
      <c r="H12857" s="9">
        <v>3.0520249621764499</v>
      </c>
      <c r="I12857" s="9">
        <v>3.8986032148390302</v>
      </c>
      <c r="J12857" s="9">
        <v>8.4846075321874999</v>
      </c>
      <c r="K12857" s="9">
        <v>4.2587417808109302</v>
      </c>
      <c r="L12857" s="9">
        <v>4.5133369905160503</v>
      </c>
      <c r="M12857" s="9">
        <v>7.7019676067930503</v>
      </c>
      <c r="N12857" s="9">
        <v>14.8306972875833</v>
      </c>
      <c r="O12857" s="9">
        <v>36.834105957889697</v>
      </c>
      <c r="P12857" s="9">
        <v>25.774788026069395</v>
      </c>
      <c r="Q12857" s="9">
        <v>7.7296464098508002</v>
      </c>
      <c r="R12857" s="9">
        <v>4.9711472680138797</v>
      </c>
      <c r="S12857" s="9">
        <v>5.5468659476926998</v>
      </c>
      <c r="T12857" s="9">
        <v>5.6653048536865196</v>
      </c>
    </row>
    <row r="12858" spans="1:20" x14ac:dyDescent="0.35">
      <c r="A12858">
        <f t="shared" si="388"/>
        <v>12858</v>
      </c>
      <c r="B12858" s="3" t="s">
        <v>1037</v>
      </c>
      <c r="C12858" s="3" t="s">
        <v>95</v>
      </c>
      <c r="D12858" s="3" t="s">
        <v>30</v>
      </c>
      <c r="E12858">
        <v>2021</v>
      </c>
      <c r="F12858" s="3" t="str">
        <f t="shared" si="389"/>
        <v>RASpillCOLFLS2021</v>
      </c>
      <c r="G12858" s="9">
        <v>3.84838380613891</v>
      </c>
      <c r="H12858" s="9">
        <v>7.6653228636308297</v>
      </c>
      <c r="I12858" s="9">
        <v>8.33286642276666</v>
      </c>
      <c r="J12858" s="9">
        <v>10.4106607662063</v>
      </c>
      <c r="K12858" s="9">
        <v>4.7845920910072897</v>
      </c>
      <c r="L12858" s="9">
        <v>3.08798590537641</v>
      </c>
      <c r="M12858" s="9">
        <v>4.7980306718497197</v>
      </c>
      <c r="N12858" s="9">
        <v>17.920503655736098</v>
      </c>
      <c r="O12858" s="9">
        <v>31.455970605302401</v>
      </c>
      <c r="P12858" s="9">
        <v>18.799310711076298</v>
      </c>
      <c r="Q12858" s="9">
        <v>11.222612684932701</v>
      </c>
      <c r="R12858" s="9">
        <v>6.1886838845416596</v>
      </c>
      <c r="S12858" s="9">
        <v>6.1880757427680901</v>
      </c>
      <c r="T12858" s="9">
        <v>4.7685690742413804</v>
      </c>
    </row>
    <row r="12859" spans="1:20" x14ac:dyDescent="0.35">
      <c r="A12859">
        <f t="shared" si="388"/>
        <v>12859</v>
      </c>
      <c r="B12859" s="3" t="s">
        <v>1037</v>
      </c>
      <c r="C12859" s="3" t="s">
        <v>95</v>
      </c>
      <c r="D12859" s="3" t="s">
        <v>30</v>
      </c>
      <c r="E12859">
        <v>2022</v>
      </c>
      <c r="F12859" s="3" t="str">
        <f t="shared" si="389"/>
        <v>RASpillCOLFLS2022</v>
      </c>
      <c r="G12859" s="9">
        <v>3.0108070885012199</v>
      </c>
      <c r="H12859" s="9">
        <v>3.8660221865314499</v>
      </c>
      <c r="I12859" s="9">
        <v>3.63782703668902</v>
      </c>
      <c r="J12859" s="9">
        <v>5.5703942173273502</v>
      </c>
      <c r="K12859" s="9">
        <v>4.75814680829916</v>
      </c>
      <c r="L12859" s="9">
        <v>6.9244319765358098</v>
      </c>
      <c r="M12859" s="9">
        <v>7.90954306827902</v>
      </c>
      <c r="N12859" s="9">
        <v>22.209097710722201</v>
      </c>
      <c r="O12859" s="9">
        <v>32.939619353864202</v>
      </c>
      <c r="P12859" s="9">
        <v>17.643719204124999</v>
      </c>
      <c r="Q12859" s="9">
        <v>4.7491117594746601</v>
      </c>
      <c r="R12859" s="9">
        <v>5.2802297680037498</v>
      </c>
      <c r="S12859" s="9">
        <v>2.98791006797682</v>
      </c>
      <c r="T12859" s="9">
        <v>4.8640360534115903</v>
      </c>
    </row>
    <row r="12860" spans="1:20" x14ac:dyDescent="0.35">
      <c r="A12860">
        <f t="shared" si="388"/>
        <v>12860</v>
      </c>
      <c r="B12860" s="3" t="s">
        <v>1037</v>
      </c>
      <c r="C12860" s="3" t="s">
        <v>95</v>
      </c>
      <c r="D12860" s="3" t="s">
        <v>30</v>
      </c>
      <c r="E12860">
        <v>2023</v>
      </c>
      <c r="F12860" s="3" t="str">
        <f t="shared" si="389"/>
        <v>RASpillCOLFLS2023</v>
      </c>
      <c r="G12860" s="9">
        <v>3.5763098545049701</v>
      </c>
      <c r="H12860" s="9">
        <v>3.3651542972847901</v>
      </c>
      <c r="I12860" s="9">
        <v>3.5870939878749302</v>
      </c>
      <c r="J12860" s="9">
        <v>6.7674205175092998</v>
      </c>
      <c r="K12860" s="9">
        <v>5.3673807252536401</v>
      </c>
      <c r="L12860" s="9">
        <v>6.9407276766411803</v>
      </c>
      <c r="M12860" s="9">
        <v>11.4668457542722</v>
      </c>
      <c r="N12860" s="9">
        <v>21.6931471695166</v>
      </c>
      <c r="O12860" s="9">
        <v>27.631635046336001</v>
      </c>
      <c r="P12860" s="9">
        <v>11.847265173255501</v>
      </c>
      <c r="Q12860" s="9">
        <v>5.58761732858743</v>
      </c>
      <c r="R12860" s="9">
        <v>4.1377177932387497</v>
      </c>
      <c r="S12860" s="9">
        <v>5.7827487103841104</v>
      </c>
      <c r="T12860" s="9">
        <v>3.8328936333357602</v>
      </c>
    </row>
    <row r="12861" spans="1:20" x14ac:dyDescent="0.35">
      <c r="A12861">
        <f t="shared" si="388"/>
        <v>12861</v>
      </c>
      <c r="B12861" s="3" t="s">
        <v>1037</v>
      </c>
      <c r="C12861" s="3" t="s">
        <v>95</v>
      </c>
      <c r="D12861" s="3" t="s">
        <v>30</v>
      </c>
      <c r="E12861">
        <v>2024</v>
      </c>
      <c r="F12861" s="3" t="str">
        <f t="shared" si="389"/>
        <v>RASpillCOLFLS2024</v>
      </c>
      <c r="G12861" s="9">
        <v>3.8992737279012002</v>
      </c>
      <c r="H12861" s="9">
        <v>5.3119942283138801</v>
      </c>
      <c r="I12861" s="9">
        <v>5.3451580248986099</v>
      </c>
      <c r="J12861" s="9">
        <v>10.559169649366901</v>
      </c>
      <c r="K12861" s="9">
        <v>4.84268142917968</v>
      </c>
      <c r="L12861" s="9">
        <v>8.3162927866337277</v>
      </c>
      <c r="M12861" s="9">
        <v>17.9282083390958</v>
      </c>
      <c r="N12861" s="9">
        <v>22.8087349431569</v>
      </c>
      <c r="O12861" s="9">
        <v>22.6007505793172</v>
      </c>
      <c r="P12861" s="9">
        <v>6.0990495072281199</v>
      </c>
      <c r="Q12861" s="9">
        <v>3.6576039468895098</v>
      </c>
      <c r="R12861" s="9">
        <v>3.4101495610933301</v>
      </c>
      <c r="S12861" s="9">
        <v>2.4814954207139301</v>
      </c>
      <c r="T12861" s="9">
        <v>4.16723843899854</v>
      </c>
    </row>
    <row r="12862" spans="1:20" x14ac:dyDescent="0.35">
      <c r="A12862">
        <f t="shared" si="388"/>
        <v>12862</v>
      </c>
      <c r="B12862" s="3" t="s">
        <v>1037</v>
      </c>
      <c r="C12862" s="3" t="s">
        <v>95</v>
      </c>
      <c r="D12862" s="3" t="s">
        <v>30</v>
      </c>
      <c r="E12862">
        <v>2025</v>
      </c>
      <c r="F12862" s="3" t="str">
        <f t="shared" si="389"/>
        <v>RASpillCOLFLS2025</v>
      </c>
      <c r="G12862" s="9">
        <v>3.7574112672918001</v>
      </c>
      <c r="H12862" s="9">
        <v>3.3323666603845101</v>
      </c>
      <c r="I12862" s="9">
        <v>3.3258804277112302</v>
      </c>
      <c r="J12862" s="9">
        <v>9.1863750218671996</v>
      </c>
      <c r="K12862" s="9">
        <v>3.29513419879114</v>
      </c>
      <c r="L12862" s="9">
        <v>3.48114099274563</v>
      </c>
      <c r="M12862" s="9">
        <v>3.65932667723875</v>
      </c>
      <c r="N12862" s="9">
        <v>13.9063052869027</v>
      </c>
      <c r="O12862" s="9">
        <v>27.080911310645099</v>
      </c>
      <c r="P12862" s="9">
        <v>17.616301471951296</v>
      </c>
      <c r="Q12862" s="9">
        <v>6.76862280837768</v>
      </c>
      <c r="R12862" s="9">
        <v>5.6077396958138799</v>
      </c>
      <c r="S12862" s="9">
        <v>6.7550499802652304</v>
      </c>
      <c r="T12862" s="9">
        <v>5.1182989950283302</v>
      </c>
    </row>
    <row r="12863" spans="1:20" x14ac:dyDescent="0.35">
      <c r="A12863">
        <f t="shared" si="388"/>
        <v>12863</v>
      </c>
      <c r="B12863" s="3" t="s">
        <v>1037</v>
      </c>
      <c r="C12863" s="3" t="s">
        <v>95</v>
      </c>
      <c r="D12863" s="3" t="s">
        <v>30</v>
      </c>
      <c r="E12863">
        <v>2026</v>
      </c>
      <c r="F12863" s="3" t="str">
        <f t="shared" si="389"/>
        <v>RASpillCOLFLS2026</v>
      </c>
      <c r="G12863" s="9">
        <v>3.30235625705952</v>
      </c>
      <c r="H12863" s="9">
        <v>3.37923137727913</v>
      </c>
      <c r="I12863" s="9">
        <v>3.2019116353320798</v>
      </c>
      <c r="J12863" s="9">
        <v>4.76450079048172</v>
      </c>
      <c r="K12863" s="9">
        <v>5.0368403115937497</v>
      </c>
      <c r="L12863" s="9">
        <v>11.686020681200199</v>
      </c>
      <c r="M12863" s="9">
        <v>20.403354258</v>
      </c>
      <c r="N12863" s="9">
        <v>36.6775300006111</v>
      </c>
      <c r="O12863" s="9">
        <v>30.518136066955599</v>
      </c>
      <c r="P12863" s="9">
        <v>21.144792879194402</v>
      </c>
      <c r="Q12863" s="9">
        <v>7.8642535147815797</v>
      </c>
      <c r="R12863" s="9">
        <v>5.1334612607308303</v>
      </c>
      <c r="S12863" s="9">
        <v>6.3212626537575503</v>
      </c>
      <c r="T12863" s="9">
        <v>4.233436238752291</v>
      </c>
    </row>
    <row r="12864" spans="1:20" x14ac:dyDescent="0.35">
      <c r="A12864">
        <f t="shared" si="388"/>
        <v>12864</v>
      </c>
      <c r="B12864" s="3" t="s">
        <v>1037</v>
      </c>
      <c r="C12864" s="3" t="s">
        <v>95</v>
      </c>
      <c r="D12864" s="3" t="s">
        <v>30</v>
      </c>
      <c r="E12864">
        <v>2027</v>
      </c>
      <c r="F12864" s="3" t="str">
        <f t="shared" si="389"/>
        <v>RASpillCOLFLS2027</v>
      </c>
      <c r="G12864" s="9">
        <v>4.14833615877399</v>
      </c>
      <c r="H12864" s="9">
        <v>5.0020979736077704</v>
      </c>
      <c r="I12864" s="9">
        <v>10.557861717520797</v>
      </c>
      <c r="J12864" s="9">
        <v>9.8494094913629002</v>
      </c>
      <c r="K12864" s="9">
        <v>5.3129565701218704</v>
      </c>
      <c r="L12864" s="9">
        <v>13.208535601735999</v>
      </c>
      <c r="M12864" s="9">
        <v>23.078332586263802</v>
      </c>
      <c r="N12864" s="9">
        <v>34.052467855291603</v>
      </c>
      <c r="O12864" s="9">
        <v>43.572838596451597</v>
      </c>
      <c r="P12864" s="9">
        <v>45.216875145166597</v>
      </c>
      <c r="Q12864" s="9">
        <v>20.0129978264717</v>
      </c>
      <c r="R12864" s="9">
        <v>12.475053473458299</v>
      </c>
      <c r="S12864" s="9">
        <v>6.67120913630208</v>
      </c>
      <c r="T12864" s="9">
        <v>6.17440525997847</v>
      </c>
    </row>
    <row r="12865" spans="1:20" x14ac:dyDescent="0.35">
      <c r="A12865">
        <f t="shared" si="388"/>
        <v>12865</v>
      </c>
      <c r="B12865" s="3" t="s">
        <v>1037</v>
      </c>
      <c r="C12865" s="3" t="s">
        <v>95</v>
      </c>
      <c r="D12865" s="3" t="s">
        <v>30</v>
      </c>
      <c r="E12865">
        <v>2028</v>
      </c>
      <c r="F12865" s="3" t="str">
        <f t="shared" si="389"/>
        <v>RASpillCOLFLS2028</v>
      </c>
      <c r="G12865" s="9">
        <v>2.95359176650887</v>
      </c>
      <c r="H12865" s="9">
        <v>3.6069163420091601</v>
      </c>
      <c r="I12865" s="9">
        <v>4.5954081866909</v>
      </c>
      <c r="J12865" s="9">
        <v>5.7631326198955604</v>
      </c>
      <c r="K12865" s="9">
        <v>5.6644398229916604</v>
      </c>
      <c r="L12865" s="9">
        <v>10.2852493597573</v>
      </c>
      <c r="M12865" s="9">
        <v>12.347427221597201</v>
      </c>
      <c r="N12865" s="9">
        <v>16.201312166958299</v>
      </c>
      <c r="O12865" s="9">
        <v>30.987422482305099</v>
      </c>
      <c r="P12865" s="9">
        <v>24.070571323506901</v>
      </c>
      <c r="Q12865" s="9">
        <v>7.3895637810194801</v>
      </c>
      <c r="R12865" s="9">
        <v>5.0065998532919398</v>
      </c>
      <c r="S12865" s="9">
        <v>4.41626910439075</v>
      </c>
      <c r="T12865" s="9">
        <v>5.4717088707560402</v>
      </c>
    </row>
    <row r="12866" spans="1:20" x14ac:dyDescent="0.35">
      <c r="A12866">
        <f t="shared" si="388"/>
        <v>12866</v>
      </c>
      <c r="B12866" s="3" t="s">
        <v>1037</v>
      </c>
      <c r="C12866" s="3" t="s">
        <v>95</v>
      </c>
      <c r="D12866" s="3" t="s">
        <v>30</v>
      </c>
      <c r="E12866">
        <v>2029</v>
      </c>
      <c r="F12866" s="3" t="str">
        <f t="shared" si="389"/>
        <v>RASpillCOLFLS2029</v>
      </c>
      <c r="G12866" s="9">
        <v>4.48188828844025</v>
      </c>
      <c r="H12866" s="9">
        <v>3.72548657173534</v>
      </c>
      <c r="I12866" s="9">
        <v>3.2922179903895099</v>
      </c>
      <c r="J12866" s="9">
        <v>9.8356786158985194</v>
      </c>
      <c r="K12866" s="9">
        <v>10.434216371807199</v>
      </c>
      <c r="L12866" s="9">
        <v>19.0772798337916</v>
      </c>
      <c r="M12866" s="9">
        <v>20.926520673916599</v>
      </c>
      <c r="N12866" s="9">
        <v>17.257843676499999</v>
      </c>
      <c r="O12866" s="9">
        <v>34.562604004522797</v>
      </c>
      <c r="P12866" s="9">
        <v>44.914890547187497</v>
      </c>
      <c r="Q12866" s="9">
        <v>27.851311738024101</v>
      </c>
      <c r="R12866" s="9">
        <v>11.373819648333299</v>
      </c>
      <c r="S12866" s="9">
        <v>7.6698310720572902</v>
      </c>
      <c r="T12866" s="9">
        <v>6.6862350998381901</v>
      </c>
    </row>
    <row r="12867" spans="1:20" x14ac:dyDescent="0.35">
      <c r="A12867">
        <f t="shared" ref="A12867:A12930" si="390">A12866+1</f>
        <v>12867</v>
      </c>
      <c r="B12867" s="3" t="s">
        <v>1037</v>
      </c>
      <c r="C12867" s="3" t="s">
        <v>77</v>
      </c>
      <c r="D12867" s="3" t="s">
        <v>30</v>
      </c>
      <c r="E12867">
        <v>2020</v>
      </c>
      <c r="F12867" s="3" t="str">
        <f t="shared" si="389"/>
        <v>RAGenCOLFLS2020</v>
      </c>
      <c r="G12867" s="9">
        <v>0</v>
      </c>
      <c r="H12867" s="9">
        <v>0</v>
      </c>
      <c r="I12867" s="9">
        <v>0</v>
      </c>
      <c r="J12867" s="9">
        <v>0</v>
      </c>
      <c r="K12867" s="9">
        <v>0</v>
      </c>
      <c r="L12867" s="9">
        <v>0</v>
      </c>
      <c r="M12867" s="9">
        <v>0</v>
      </c>
      <c r="N12867" s="9">
        <v>0</v>
      </c>
      <c r="O12867" s="9">
        <v>0</v>
      </c>
      <c r="P12867" s="9">
        <v>0</v>
      </c>
      <c r="Q12867" s="9">
        <v>0</v>
      </c>
      <c r="R12867" s="9">
        <v>0</v>
      </c>
      <c r="S12867" s="9">
        <v>0</v>
      </c>
      <c r="T12867" s="9">
        <v>0</v>
      </c>
    </row>
    <row r="12868" spans="1:20" x14ac:dyDescent="0.35">
      <c r="A12868">
        <f t="shared" si="390"/>
        <v>12868</v>
      </c>
      <c r="B12868" s="3" t="s">
        <v>1037</v>
      </c>
      <c r="C12868" s="3" t="s">
        <v>77</v>
      </c>
      <c r="D12868" s="3" t="s">
        <v>30</v>
      </c>
      <c r="E12868">
        <v>2021</v>
      </c>
      <c r="F12868" s="3" t="str">
        <f t="shared" si="389"/>
        <v>RAGenCOLFLS2021</v>
      </c>
      <c r="G12868" s="9">
        <v>0</v>
      </c>
      <c r="H12868" s="9">
        <v>0</v>
      </c>
      <c r="I12868" s="9">
        <v>0</v>
      </c>
      <c r="J12868" s="9">
        <v>0</v>
      </c>
      <c r="K12868" s="9">
        <v>0</v>
      </c>
      <c r="L12868" s="9">
        <v>0</v>
      </c>
      <c r="M12868" s="9">
        <v>0</v>
      </c>
      <c r="N12868" s="9">
        <v>0</v>
      </c>
      <c r="O12868" s="9">
        <v>0</v>
      </c>
      <c r="P12868" s="9">
        <v>0</v>
      </c>
      <c r="Q12868" s="9">
        <v>0</v>
      </c>
      <c r="R12868" s="9">
        <v>0</v>
      </c>
      <c r="S12868" s="9">
        <v>0</v>
      </c>
      <c r="T12868" s="9">
        <v>0</v>
      </c>
    </row>
    <row r="12869" spans="1:20" x14ac:dyDescent="0.35">
      <c r="A12869">
        <f t="shared" si="390"/>
        <v>12869</v>
      </c>
      <c r="B12869" s="3" t="s">
        <v>1037</v>
      </c>
      <c r="C12869" s="3" t="s">
        <v>77</v>
      </c>
      <c r="D12869" s="3" t="s">
        <v>30</v>
      </c>
      <c r="E12869">
        <v>2022</v>
      </c>
      <c r="F12869" s="3" t="str">
        <f t="shared" si="389"/>
        <v>RAGenCOLFLS2022</v>
      </c>
      <c r="G12869" s="9">
        <v>0</v>
      </c>
      <c r="H12869" s="9">
        <v>0</v>
      </c>
      <c r="I12869" s="9">
        <v>0</v>
      </c>
      <c r="J12869" s="9">
        <v>0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  <c r="Q12869" s="9">
        <v>0</v>
      </c>
      <c r="R12869" s="9">
        <v>0</v>
      </c>
      <c r="S12869" s="9">
        <v>0</v>
      </c>
      <c r="T12869" s="9">
        <v>0</v>
      </c>
    </row>
    <row r="12870" spans="1:20" x14ac:dyDescent="0.35">
      <c r="A12870">
        <f t="shared" si="390"/>
        <v>12870</v>
      </c>
      <c r="B12870" s="3" t="s">
        <v>1037</v>
      </c>
      <c r="C12870" s="3" t="s">
        <v>77</v>
      </c>
      <c r="D12870" s="3" t="s">
        <v>30</v>
      </c>
      <c r="E12870">
        <v>2023</v>
      </c>
      <c r="F12870" s="3" t="str">
        <f t="shared" si="389"/>
        <v>RAGenCOLFLS2023</v>
      </c>
      <c r="G12870" s="9">
        <v>0</v>
      </c>
      <c r="H12870" s="9">
        <v>0</v>
      </c>
      <c r="I12870" s="9">
        <v>0</v>
      </c>
      <c r="J12870" s="9">
        <v>0</v>
      </c>
      <c r="K12870" s="9">
        <v>0</v>
      </c>
      <c r="L12870" s="9">
        <v>0</v>
      </c>
      <c r="M12870" s="9">
        <v>0</v>
      </c>
      <c r="N12870" s="9">
        <v>0</v>
      </c>
      <c r="O12870" s="9">
        <v>0</v>
      </c>
      <c r="P12870" s="9">
        <v>0</v>
      </c>
      <c r="Q12870" s="9">
        <v>0</v>
      </c>
      <c r="R12870" s="9">
        <v>0</v>
      </c>
      <c r="S12870" s="9">
        <v>0</v>
      </c>
      <c r="T12870" s="9">
        <v>0</v>
      </c>
    </row>
    <row r="12871" spans="1:20" x14ac:dyDescent="0.35">
      <c r="A12871">
        <f t="shared" si="390"/>
        <v>12871</v>
      </c>
      <c r="B12871" s="3" t="s">
        <v>1037</v>
      </c>
      <c r="C12871" s="3" t="s">
        <v>77</v>
      </c>
      <c r="D12871" s="3" t="s">
        <v>30</v>
      </c>
      <c r="E12871">
        <v>2024</v>
      </c>
      <c r="F12871" s="3" t="str">
        <f t="shared" si="389"/>
        <v>RAGenCOLFLS2024</v>
      </c>
      <c r="G12871" s="9">
        <v>0</v>
      </c>
      <c r="H12871" s="9">
        <v>0</v>
      </c>
      <c r="I12871" s="9">
        <v>0</v>
      </c>
      <c r="J12871" s="9">
        <v>0</v>
      </c>
      <c r="K12871" s="9">
        <v>0</v>
      </c>
      <c r="L12871" s="9">
        <v>0</v>
      </c>
      <c r="M12871" s="9">
        <v>0</v>
      </c>
      <c r="N12871" s="9">
        <v>0</v>
      </c>
      <c r="O12871" s="9">
        <v>0</v>
      </c>
      <c r="P12871" s="9">
        <v>0</v>
      </c>
      <c r="Q12871" s="9">
        <v>0</v>
      </c>
      <c r="R12871" s="9">
        <v>0</v>
      </c>
      <c r="S12871" s="9">
        <v>0</v>
      </c>
      <c r="T12871" s="9">
        <v>0</v>
      </c>
    </row>
    <row r="12872" spans="1:20" x14ac:dyDescent="0.35">
      <c r="A12872">
        <f t="shared" si="390"/>
        <v>12872</v>
      </c>
      <c r="B12872" s="3" t="s">
        <v>1037</v>
      </c>
      <c r="C12872" s="3" t="s">
        <v>77</v>
      </c>
      <c r="D12872" s="3" t="s">
        <v>30</v>
      </c>
      <c r="E12872">
        <v>2025</v>
      </c>
      <c r="F12872" s="3" t="str">
        <f t="shared" si="389"/>
        <v>RAGenCOLFLS2025</v>
      </c>
      <c r="G12872" s="9">
        <v>0</v>
      </c>
      <c r="H12872" s="9">
        <v>0</v>
      </c>
      <c r="I12872" s="9">
        <v>0</v>
      </c>
      <c r="J12872" s="9">
        <v>0</v>
      </c>
      <c r="K12872" s="9">
        <v>0</v>
      </c>
      <c r="L12872" s="9">
        <v>0</v>
      </c>
      <c r="M12872" s="9">
        <v>0</v>
      </c>
      <c r="N12872" s="9">
        <v>0</v>
      </c>
      <c r="O12872" s="9">
        <v>0</v>
      </c>
      <c r="P12872" s="9">
        <v>0</v>
      </c>
      <c r="Q12872" s="9">
        <v>0</v>
      </c>
      <c r="R12872" s="9">
        <v>0</v>
      </c>
      <c r="S12872" s="9">
        <v>0</v>
      </c>
      <c r="T12872" s="9">
        <v>0</v>
      </c>
    </row>
    <row r="12873" spans="1:20" x14ac:dyDescent="0.35">
      <c r="A12873">
        <f t="shared" si="390"/>
        <v>12873</v>
      </c>
      <c r="B12873" s="3" t="s">
        <v>1037</v>
      </c>
      <c r="C12873" s="3" t="s">
        <v>77</v>
      </c>
      <c r="D12873" s="3" t="s">
        <v>30</v>
      </c>
      <c r="E12873">
        <v>2026</v>
      </c>
      <c r="F12873" s="3" t="str">
        <f t="shared" si="389"/>
        <v>RAGenCOLFLS2026</v>
      </c>
      <c r="G12873" s="9">
        <v>0</v>
      </c>
      <c r="H12873" s="9">
        <v>0</v>
      </c>
      <c r="I12873" s="9">
        <v>0</v>
      </c>
      <c r="J12873" s="9">
        <v>0</v>
      </c>
      <c r="K12873" s="9">
        <v>0</v>
      </c>
      <c r="L12873" s="9">
        <v>0</v>
      </c>
      <c r="M12873" s="9">
        <v>0</v>
      </c>
      <c r="N12873" s="9">
        <v>0</v>
      </c>
      <c r="O12873" s="9">
        <v>0</v>
      </c>
      <c r="P12873" s="9">
        <v>0</v>
      </c>
      <c r="Q12873" s="9">
        <v>0</v>
      </c>
      <c r="R12873" s="9">
        <v>0</v>
      </c>
      <c r="S12873" s="9">
        <v>0</v>
      </c>
      <c r="T12873" s="9">
        <v>0</v>
      </c>
    </row>
    <row r="12874" spans="1:20" x14ac:dyDescent="0.35">
      <c r="A12874">
        <f t="shared" si="390"/>
        <v>12874</v>
      </c>
      <c r="B12874" s="3" t="s">
        <v>1037</v>
      </c>
      <c r="C12874" s="3" t="s">
        <v>77</v>
      </c>
      <c r="D12874" s="3" t="s">
        <v>30</v>
      </c>
      <c r="E12874">
        <v>2027</v>
      </c>
      <c r="F12874" s="3" t="str">
        <f t="shared" si="389"/>
        <v>RAGenCOLFLS2027</v>
      </c>
      <c r="G12874" s="9">
        <v>0</v>
      </c>
      <c r="H12874" s="9">
        <v>0</v>
      </c>
      <c r="I12874" s="9">
        <v>0</v>
      </c>
      <c r="J12874" s="9">
        <v>0</v>
      </c>
      <c r="K12874" s="9">
        <v>0</v>
      </c>
      <c r="L12874" s="9">
        <v>0</v>
      </c>
      <c r="M12874" s="9">
        <v>0</v>
      </c>
      <c r="N12874" s="9">
        <v>0</v>
      </c>
      <c r="O12874" s="9">
        <v>0</v>
      </c>
      <c r="P12874" s="9">
        <v>0</v>
      </c>
      <c r="Q12874" s="9">
        <v>0</v>
      </c>
      <c r="R12874" s="9">
        <v>0</v>
      </c>
      <c r="S12874" s="9">
        <v>0</v>
      </c>
      <c r="T12874" s="9">
        <v>0</v>
      </c>
    </row>
    <row r="12875" spans="1:20" x14ac:dyDescent="0.35">
      <c r="A12875">
        <f t="shared" si="390"/>
        <v>12875</v>
      </c>
      <c r="B12875" s="3" t="s">
        <v>1037</v>
      </c>
      <c r="C12875" s="3" t="s">
        <v>77</v>
      </c>
      <c r="D12875" s="3" t="s">
        <v>30</v>
      </c>
      <c r="E12875">
        <v>2028</v>
      </c>
      <c r="F12875" s="3" t="str">
        <f t="shared" si="389"/>
        <v>RAGenCOLFLS2028</v>
      </c>
      <c r="G12875" s="9">
        <v>0</v>
      </c>
      <c r="H12875" s="9">
        <v>0</v>
      </c>
      <c r="I12875" s="9">
        <v>0</v>
      </c>
      <c r="J12875" s="9">
        <v>0</v>
      </c>
      <c r="K12875" s="9">
        <v>0</v>
      </c>
      <c r="L12875" s="9">
        <v>0</v>
      </c>
      <c r="M12875" s="9">
        <v>0</v>
      </c>
      <c r="N12875" s="9">
        <v>0</v>
      </c>
      <c r="O12875" s="9">
        <v>0</v>
      </c>
      <c r="P12875" s="9">
        <v>0</v>
      </c>
      <c r="Q12875" s="9">
        <v>0</v>
      </c>
      <c r="R12875" s="9">
        <v>0</v>
      </c>
      <c r="S12875" s="9">
        <v>0</v>
      </c>
      <c r="T12875" s="9">
        <v>0</v>
      </c>
    </row>
    <row r="12876" spans="1:20" x14ac:dyDescent="0.35">
      <c r="A12876">
        <f t="shared" si="390"/>
        <v>12876</v>
      </c>
      <c r="B12876" s="3" t="s">
        <v>1037</v>
      </c>
      <c r="C12876" s="3" t="s">
        <v>77</v>
      </c>
      <c r="D12876" s="3" t="s">
        <v>30</v>
      </c>
      <c r="E12876">
        <v>2029</v>
      </c>
      <c r="F12876" s="3" t="str">
        <f t="shared" si="389"/>
        <v>RAGenCOLFLS2029</v>
      </c>
      <c r="G12876" s="9">
        <v>0</v>
      </c>
      <c r="H12876" s="9">
        <v>0</v>
      </c>
      <c r="I12876" s="9">
        <v>0</v>
      </c>
      <c r="J12876" s="9">
        <v>0</v>
      </c>
      <c r="K12876" s="9">
        <v>0</v>
      </c>
      <c r="L12876" s="9">
        <v>0</v>
      </c>
      <c r="M12876" s="9">
        <v>0</v>
      </c>
      <c r="N12876" s="9">
        <v>0</v>
      </c>
      <c r="O12876" s="9">
        <v>0</v>
      </c>
      <c r="P12876" s="9">
        <v>0</v>
      </c>
      <c r="Q12876" s="9">
        <v>0</v>
      </c>
      <c r="R12876" s="9">
        <v>0</v>
      </c>
      <c r="S12876" s="9">
        <v>0</v>
      </c>
      <c r="T12876" s="9">
        <v>0</v>
      </c>
    </row>
    <row r="12877" spans="1:20" x14ac:dyDescent="0.35">
      <c r="A12877">
        <f t="shared" si="390"/>
        <v>12877</v>
      </c>
      <c r="B12877" s="3" t="s">
        <v>1037</v>
      </c>
      <c r="C12877" s="3" t="s">
        <v>75</v>
      </c>
      <c r="D12877" s="3" t="s">
        <v>23</v>
      </c>
      <c r="E12877">
        <v>2020</v>
      </c>
      <c r="F12877" s="3" t="str">
        <f t="shared" si="389"/>
        <v>RAElevCORA L2020</v>
      </c>
      <c r="G12877" s="9">
        <v>1744.8064862799999</v>
      </c>
      <c r="H12877" s="9">
        <v>1745.3970374799901</v>
      </c>
      <c r="I12877" s="9">
        <v>1745.07223432</v>
      </c>
      <c r="J12877" s="9">
        <v>1743.8845702399999</v>
      </c>
      <c r="K12877" s="9">
        <v>1742.1588483999999</v>
      </c>
      <c r="L12877" s="9">
        <v>1742.9200032799999</v>
      </c>
      <c r="M12877" s="9">
        <v>1740.5742026800001</v>
      </c>
      <c r="N12877" s="9">
        <v>1741.58142055999</v>
      </c>
      <c r="O12877" s="9">
        <v>1752.25727392</v>
      </c>
      <c r="P12877" s="9">
        <v>1746.6142291199999</v>
      </c>
      <c r="Q12877" s="9">
        <v>1742.7428379200001</v>
      </c>
      <c r="R12877" s="9">
        <v>1742.7887696800001</v>
      </c>
      <c r="S12877" s="9">
        <v>1742.82485891999</v>
      </c>
      <c r="T12877" s="9">
        <v>1745.07223432</v>
      </c>
    </row>
    <row r="12878" spans="1:20" x14ac:dyDescent="0.35">
      <c r="A12878">
        <f t="shared" si="390"/>
        <v>12878</v>
      </c>
      <c r="B12878" s="3" t="s">
        <v>1037</v>
      </c>
      <c r="C12878" s="3" t="s">
        <v>75</v>
      </c>
      <c r="D12878" s="3" t="s">
        <v>23</v>
      </c>
      <c r="E12878">
        <v>2021</v>
      </c>
      <c r="F12878" s="3" t="str">
        <f t="shared" si="389"/>
        <v>RAElevCORA L2021</v>
      </c>
      <c r="G12878" s="9">
        <v>1744.74415032</v>
      </c>
      <c r="H12878" s="9">
        <v>1745.3084547999999</v>
      </c>
      <c r="I12878" s="9">
        <v>1745.07223432</v>
      </c>
      <c r="J12878" s="9">
        <v>1744.3077985999901</v>
      </c>
      <c r="K12878" s="9">
        <v>1742.7690846400001</v>
      </c>
      <c r="L12878" s="9">
        <v>1740.10176172</v>
      </c>
      <c r="M12878" s="9">
        <v>1739.29795592</v>
      </c>
      <c r="N12878" s="9">
        <v>1743.8058300799901</v>
      </c>
      <c r="O12878" s="9">
        <v>1750.08863868</v>
      </c>
      <c r="P12878" s="9">
        <v>1744.1929691999901</v>
      </c>
      <c r="Q12878" s="9">
        <v>1742.8281397600001</v>
      </c>
      <c r="R12878" s="9">
        <v>1743.0742027599999</v>
      </c>
      <c r="S12878" s="9">
        <v>1742.8084547199901</v>
      </c>
      <c r="T12878" s="9">
        <v>1745.05911096</v>
      </c>
    </row>
    <row r="12879" spans="1:20" x14ac:dyDescent="0.35">
      <c r="A12879">
        <f t="shared" si="390"/>
        <v>12879</v>
      </c>
      <c r="B12879" s="3" t="s">
        <v>1037</v>
      </c>
      <c r="C12879" s="3" t="s">
        <v>75</v>
      </c>
      <c r="D12879" s="3" t="s">
        <v>23</v>
      </c>
      <c r="E12879">
        <v>2022</v>
      </c>
      <c r="F12879" s="3" t="str">
        <f t="shared" si="389"/>
        <v>RAElevCORA L2022</v>
      </c>
      <c r="G12879" s="9">
        <v>1745.0755151599999</v>
      </c>
      <c r="H12879" s="9">
        <v>1745.4495309199999</v>
      </c>
      <c r="I12879" s="9">
        <v>1745.21331044</v>
      </c>
      <c r="J12879" s="9">
        <v>1743.9731529199901</v>
      </c>
      <c r="K12879" s="9">
        <v>1742.7756463199901</v>
      </c>
      <c r="L12879" s="9">
        <v>1739.51449135999</v>
      </c>
      <c r="M12879" s="9">
        <v>1739.3209218</v>
      </c>
      <c r="N12879" s="9">
        <v>1741.4108168800001</v>
      </c>
      <c r="O12879" s="9">
        <v>1755.6529433200001</v>
      </c>
      <c r="P12879" s="9">
        <v>1744.3143602800001</v>
      </c>
      <c r="Q12879" s="9">
        <v>1742.72315288</v>
      </c>
      <c r="R12879" s="9">
        <v>1742.9560925200001</v>
      </c>
      <c r="S12879" s="9">
        <v>1743.00530512</v>
      </c>
      <c r="T12879" s="9">
        <v>1745.07223432</v>
      </c>
    </row>
    <row r="12880" spans="1:20" x14ac:dyDescent="0.35">
      <c r="A12880">
        <f t="shared" si="390"/>
        <v>12880</v>
      </c>
      <c r="B12880" s="3" t="s">
        <v>1037</v>
      </c>
      <c r="C12880" s="3" t="s">
        <v>75</v>
      </c>
      <c r="D12880" s="3" t="s">
        <v>23</v>
      </c>
      <c r="E12880">
        <v>2023</v>
      </c>
      <c r="F12880" s="3" t="str">
        <f t="shared" si="389"/>
        <v>RAElevCORA L2023</v>
      </c>
      <c r="G12880" s="9">
        <v>1745.4232841999999</v>
      </c>
      <c r="H12880" s="9">
        <v>1745.4396884</v>
      </c>
      <c r="I12880" s="9">
        <v>1745.21331044</v>
      </c>
      <c r="J12880" s="9">
        <v>1743.3497933199999</v>
      </c>
      <c r="K12880" s="9">
        <v>1742.2605544400001</v>
      </c>
      <c r="L12880" s="9">
        <v>1739.58666984</v>
      </c>
      <c r="M12880" s="9">
        <v>1740.6070110799999</v>
      </c>
      <c r="N12880" s="9">
        <v>1743.3432316399901</v>
      </c>
      <c r="O12880" s="9">
        <v>1751.7257778400001</v>
      </c>
      <c r="P12880" s="9">
        <v>1743.6778773199901</v>
      </c>
      <c r="Q12880" s="9">
        <v>1742.62472768</v>
      </c>
      <c r="R12880" s="9">
        <v>1742.5525491999999</v>
      </c>
      <c r="S12880" s="9">
        <v>1742.9495308399901</v>
      </c>
      <c r="T12880" s="9">
        <v>1745.07223432</v>
      </c>
    </row>
    <row r="12881" spans="1:20" x14ac:dyDescent="0.35">
      <c r="A12881">
        <f t="shared" si="390"/>
        <v>12881</v>
      </c>
      <c r="B12881" s="3" t="s">
        <v>1037</v>
      </c>
      <c r="C12881" s="3" t="s">
        <v>75</v>
      </c>
      <c r="D12881" s="3" t="s">
        <v>23</v>
      </c>
      <c r="E12881">
        <v>2024</v>
      </c>
      <c r="F12881" s="3" t="str">
        <f t="shared" si="389"/>
        <v>RAElevCORA L2024</v>
      </c>
      <c r="G12881" s="9">
        <v>1745.11816608</v>
      </c>
      <c r="H12881" s="9">
        <v>1745.1772211999901</v>
      </c>
      <c r="I12881" s="9">
        <v>1745.07223432</v>
      </c>
      <c r="J12881" s="9">
        <v>1743.5564862399999</v>
      </c>
      <c r="K12881" s="9">
        <v>1742.46396651999</v>
      </c>
      <c r="L12881" s="9">
        <v>1740.16081683999</v>
      </c>
      <c r="M12881" s="9">
        <v>1740.8629166000001</v>
      </c>
      <c r="N12881" s="9">
        <v>1743.7861450399901</v>
      </c>
      <c r="O12881" s="9">
        <v>1748.7467751199999</v>
      </c>
      <c r="P12881" s="9">
        <v>1743.36619752</v>
      </c>
      <c r="Q12881" s="9">
        <v>1742.5197407999999</v>
      </c>
      <c r="R12881" s="9">
        <v>1742.7559612800001</v>
      </c>
      <c r="S12881" s="9">
        <v>1742.8937565599999</v>
      </c>
      <c r="T12881" s="9">
        <v>1745.01974087999</v>
      </c>
    </row>
    <row r="12882" spans="1:20" x14ac:dyDescent="0.35">
      <c r="A12882">
        <f t="shared" si="390"/>
        <v>12882</v>
      </c>
      <c r="B12882" s="3" t="s">
        <v>1037</v>
      </c>
      <c r="C12882" s="3" t="s">
        <v>75</v>
      </c>
      <c r="D12882" s="3" t="s">
        <v>23</v>
      </c>
      <c r="E12882">
        <v>2025</v>
      </c>
      <c r="F12882" s="3" t="str">
        <f t="shared" si="389"/>
        <v>RAElevCORA L2025</v>
      </c>
      <c r="G12882" s="9">
        <v>1745.3740716</v>
      </c>
      <c r="H12882" s="9">
        <v>1745.3412632</v>
      </c>
      <c r="I12882" s="9">
        <v>1745.21331044</v>
      </c>
      <c r="J12882" s="9">
        <v>1743.9731529199901</v>
      </c>
      <c r="K12882" s="9">
        <v>1742.72971455999</v>
      </c>
      <c r="L12882" s="9">
        <v>1739.97380896</v>
      </c>
      <c r="M12882" s="9">
        <v>1739.3209218</v>
      </c>
      <c r="N12882" s="9">
        <v>1740.49546252</v>
      </c>
      <c r="O12882" s="9">
        <v>1745.9383760799999</v>
      </c>
      <c r="P12882" s="9">
        <v>1743.1234153599901</v>
      </c>
      <c r="Q12882" s="9">
        <v>1742.5820767600001</v>
      </c>
      <c r="R12882" s="9">
        <v>1742.7493996000001</v>
      </c>
      <c r="S12882" s="9">
        <v>1743.1496620800001</v>
      </c>
      <c r="T12882" s="9">
        <v>1745.0689534799999</v>
      </c>
    </row>
    <row r="12883" spans="1:20" x14ac:dyDescent="0.35">
      <c r="A12883">
        <f t="shared" si="390"/>
        <v>12883</v>
      </c>
      <c r="B12883" s="3" t="s">
        <v>1037</v>
      </c>
      <c r="C12883" s="3" t="s">
        <v>75</v>
      </c>
      <c r="D12883" s="3" t="s">
        <v>23</v>
      </c>
      <c r="E12883">
        <v>2026</v>
      </c>
      <c r="F12883" s="3" t="str">
        <f t="shared" si="389"/>
        <v>RAElevCORA L2026</v>
      </c>
      <c r="G12883" s="9">
        <v>1745.0886385199999</v>
      </c>
      <c r="H12883" s="9">
        <v>1745.0755151599999</v>
      </c>
      <c r="I12883" s="9">
        <v>1745.07223432</v>
      </c>
      <c r="J12883" s="9">
        <v>1743.8780085599999</v>
      </c>
      <c r="K12883" s="9">
        <v>1742.2310268799999</v>
      </c>
      <c r="L12883" s="9">
        <v>1750.68575156</v>
      </c>
      <c r="M12883" s="9">
        <v>1745.8661975999901</v>
      </c>
      <c r="N12883" s="9">
        <v>1750.02958356</v>
      </c>
      <c r="O12883" s="9">
        <v>1752.27695896</v>
      </c>
      <c r="P12883" s="9">
        <v>1744.7999245999999</v>
      </c>
      <c r="Q12883" s="9">
        <v>1742.85766731999</v>
      </c>
      <c r="R12883" s="9">
        <v>1743.0938877999999</v>
      </c>
      <c r="S12883" s="9">
        <v>1742.9134415999999</v>
      </c>
      <c r="T12883" s="9">
        <v>1745.07223432</v>
      </c>
    </row>
    <row r="12884" spans="1:20" x14ac:dyDescent="0.35">
      <c r="A12884">
        <f t="shared" si="390"/>
        <v>12884</v>
      </c>
      <c r="B12884" s="3" t="s">
        <v>1037</v>
      </c>
      <c r="C12884" s="3" t="s">
        <v>75</v>
      </c>
      <c r="D12884" s="3" t="s">
        <v>23</v>
      </c>
      <c r="E12884">
        <v>2027</v>
      </c>
      <c r="F12884" s="3" t="str">
        <f t="shared" si="389"/>
        <v>RAElevCORA L2027</v>
      </c>
      <c r="G12884" s="9">
        <v>1745.4921818399901</v>
      </c>
      <c r="H12884" s="9">
        <v>1745.27236555999</v>
      </c>
      <c r="I12884" s="9">
        <v>1745.07223432</v>
      </c>
      <c r="J12884" s="9">
        <v>1746.1614732</v>
      </c>
      <c r="K12884" s="9">
        <v>1743.0118668</v>
      </c>
      <c r="L12884" s="9">
        <v>1744.7671161999999</v>
      </c>
      <c r="M12884" s="9">
        <v>1742.5886384399901</v>
      </c>
      <c r="N12884" s="9">
        <v>1749.33404548</v>
      </c>
      <c r="O12884" s="9">
        <v>1755.3642293999901</v>
      </c>
      <c r="P12884" s="9">
        <v>1757.2572740799999</v>
      </c>
      <c r="Q12884" s="9">
        <v>1746.2336516799901</v>
      </c>
      <c r="R12884" s="9">
        <v>1743.49415028</v>
      </c>
      <c r="S12884" s="9">
        <v>1742.8937565599999</v>
      </c>
      <c r="T12884" s="9">
        <v>1745.07223432</v>
      </c>
    </row>
    <row r="12885" spans="1:20" x14ac:dyDescent="0.35">
      <c r="A12885">
        <f t="shared" si="390"/>
        <v>12885</v>
      </c>
      <c r="B12885" s="3" t="s">
        <v>1037</v>
      </c>
      <c r="C12885" s="3" t="s">
        <v>75</v>
      </c>
      <c r="D12885" s="3" t="s">
        <v>23</v>
      </c>
      <c r="E12885">
        <v>2028</v>
      </c>
      <c r="F12885" s="3" t="str">
        <f t="shared" si="389"/>
        <v>RAElevCORA L2028</v>
      </c>
      <c r="G12885" s="9">
        <v>1745.1640978400001</v>
      </c>
      <c r="H12885" s="9">
        <v>1745.1083235599999</v>
      </c>
      <c r="I12885" s="9">
        <v>1745.07223432</v>
      </c>
      <c r="J12885" s="9">
        <v>1743.89441276</v>
      </c>
      <c r="K12885" s="9">
        <v>1741.9718405199999</v>
      </c>
      <c r="L12885" s="9">
        <v>1741.7159349999999</v>
      </c>
      <c r="M12885" s="9">
        <v>1740.3412630400001</v>
      </c>
      <c r="N12885" s="9">
        <v>1745.1476936399999</v>
      </c>
      <c r="O12885" s="9">
        <v>1752.9232844400001</v>
      </c>
      <c r="P12885" s="9">
        <v>1746.01711624</v>
      </c>
      <c r="Q12885" s="9">
        <v>1742.92656496</v>
      </c>
      <c r="R12885" s="9">
        <v>1743.0479560399999</v>
      </c>
      <c r="S12885" s="9">
        <v>1742.9757775600001</v>
      </c>
      <c r="T12885" s="9">
        <v>1745.07223432</v>
      </c>
    </row>
    <row r="12886" spans="1:20" x14ac:dyDescent="0.35">
      <c r="A12886">
        <f t="shared" si="390"/>
        <v>12886</v>
      </c>
      <c r="B12886" s="3" t="s">
        <v>1037</v>
      </c>
      <c r="C12886" s="3" t="s">
        <v>75</v>
      </c>
      <c r="D12886" s="3" t="s">
        <v>23</v>
      </c>
      <c r="E12886">
        <v>2029</v>
      </c>
      <c r="F12886" s="3" t="str">
        <f t="shared" si="389"/>
        <v>RAElevCORA L2029</v>
      </c>
      <c r="G12886" s="9">
        <v>1745.4101608399999</v>
      </c>
      <c r="H12886" s="9">
        <v>1745.1148852399899</v>
      </c>
      <c r="I12886" s="9">
        <v>1745.07223432</v>
      </c>
      <c r="J12886" s="9">
        <v>1744.89178811999</v>
      </c>
      <c r="K12886" s="9">
        <v>1743.07092192</v>
      </c>
      <c r="L12886" s="9">
        <v>1745.9974311999999</v>
      </c>
      <c r="M12886" s="9">
        <v>1745.4364075599999</v>
      </c>
      <c r="N12886" s="9">
        <v>1749.6654103200001</v>
      </c>
      <c r="O12886" s="9">
        <v>1759.48168359999</v>
      </c>
      <c r="P12886" s="9">
        <v>1758.4646232</v>
      </c>
      <c r="Q12886" s="9">
        <v>1747.58207692</v>
      </c>
      <c r="R12886" s="9">
        <v>1745.5512369599901</v>
      </c>
      <c r="S12886" s="9">
        <v>1743.4875886</v>
      </c>
      <c r="T12886" s="9">
        <v>1745.07223432</v>
      </c>
    </row>
    <row r="12887" spans="1:20" x14ac:dyDescent="0.35">
      <c r="A12887">
        <f t="shared" si="390"/>
        <v>12887</v>
      </c>
      <c r="B12887" s="3" t="s">
        <v>1037</v>
      </c>
      <c r="C12887" s="3" t="s">
        <v>86</v>
      </c>
      <c r="D12887" s="3" t="s">
        <v>23</v>
      </c>
      <c r="E12887">
        <v>2020</v>
      </c>
      <c r="F12887" s="3" t="str">
        <f t="shared" si="389"/>
        <v>RAQOutCORA L2020</v>
      </c>
      <c r="G12887" s="9">
        <v>15.7213965432294</v>
      </c>
      <c r="H12887" s="9">
        <v>20.6720893155554</v>
      </c>
      <c r="I12887" s="9">
        <v>28.758086613057898</v>
      </c>
      <c r="J12887" s="9">
        <v>28.872765819260401</v>
      </c>
      <c r="K12887" s="9">
        <v>23.176576015563999</v>
      </c>
      <c r="L12887" s="9">
        <v>36.142625499871301</v>
      </c>
      <c r="M12887" s="9">
        <v>28.498936593247301</v>
      </c>
      <c r="N12887" s="9">
        <v>26.8411643413238</v>
      </c>
      <c r="O12887" s="9">
        <v>55.185173140240799</v>
      </c>
      <c r="P12887" s="9">
        <v>73.075616151574096</v>
      </c>
      <c r="Q12887" s="9">
        <v>31.164952614453199</v>
      </c>
      <c r="R12887" s="9">
        <v>23.5435991405095</v>
      </c>
      <c r="S12887" s="9">
        <v>16.610484899840198</v>
      </c>
      <c r="T12887" s="9">
        <v>15.4416904506569</v>
      </c>
    </row>
    <row r="12888" spans="1:20" x14ac:dyDescent="0.35">
      <c r="A12888">
        <f t="shared" si="390"/>
        <v>12888</v>
      </c>
      <c r="B12888" s="3" t="s">
        <v>1037</v>
      </c>
      <c r="C12888" s="3" t="s">
        <v>86</v>
      </c>
      <c r="D12888" s="3" t="s">
        <v>23</v>
      </c>
      <c r="E12888">
        <v>2021</v>
      </c>
      <c r="F12888" s="3" t="str">
        <f t="shared" si="389"/>
        <v>RAQOutCORA L2021</v>
      </c>
      <c r="G12888" s="9">
        <v>19.9721733238284</v>
      </c>
      <c r="H12888" s="9">
        <v>31.311767221677101</v>
      </c>
      <c r="I12888" s="9">
        <v>32.646684912312402</v>
      </c>
      <c r="J12888" s="9">
        <v>34.248234773529703</v>
      </c>
      <c r="K12888" s="9">
        <v>21.478775559767101</v>
      </c>
      <c r="L12888" s="9">
        <v>14.6307221033651</v>
      </c>
      <c r="M12888" s="9">
        <v>24.8136881703977</v>
      </c>
      <c r="N12888" s="9">
        <v>29.889548399101798</v>
      </c>
      <c r="O12888" s="9">
        <v>58.684330622872302</v>
      </c>
      <c r="P12888" s="9">
        <v>51.536281847424704</v>
      </c>
      <c r="Q12888" s="9">
        <v>28.122943964511698</v>
      </c>
      <c r="R12888" s="9">
        <v>22.0360536392078</v>
      </c>
      <c r="S12888" s="9">
        <v>20.951091177132799</v>
      </c>
      <c r="T12888" s="9">
        <v>13.4085885811018</v>
      </c>
    </row>
    <row r="12889" spans="1:20" x14ac:dyDescent="0.35">
      <c r="A12889">
        <f t="shared" si="390"/>
        <v>12889</v>
      </c>
      <c r="B12889" s="3" t="s">
        <v>1037</v>
      </c>
      <c r="C12889" s="3" t="s">
        <v>86</v>
      </c>
      <c r="D12889" s="3" t="s">
        <v>23</v>
      </c>
      <c r="E12889">
        <v>2022</v>
      </c>
      <c r="F12889" s="3" t="str">
        <f t="shared" si="389"/>
        <v>RAQOutCORA L2022</v>
      </c>
      <c r="G12889" s="9">
        <v>10.8922661050788</v>
      </c>
      <c r="H12889" s="9">
        <v>21.2148101764027</v>
      </c>
      <c r="I12889" s="9">
        <v>26.750162046313999</v>
      </c>
      <c r="J12889" s="9">
        <v>21.524929006975295</v>
      </c>
      <c r="K12889" s="9">
        <v>21.968607929933501</v>
      </c>
      <c r="L12889" s="9">
        <v>18.596363337869601</v>
      </c>
      <c r="M12889" s="9">
        <v>17.901082698954802</v>
      </c>
      <c r="N12889" s="9">
        <v>25.523280668287398</v>
      </c>
      <c r="O12889" s="9">
        <v>45.884068332795501</v>
      </c>
      <c r="P12889" s="9">
        <v>71.552572127058696</v>
      </c>
      <c r="Q12889" s="9">
        <v>28.524138535601502</v>
      </c>
      <c r="R12889" s="9">
        <v>20.341612034275698</v>
      </c>
      <c r="S12889" s="9">
        <v>15.112375368786701</v>
      </c>
      <c r="T12889" s="9">
        <v>15.307411725861099</v>
      </c>
    </row>
    <row r="12890" spans="1:20" x14ac:dyDescent="0.35">
      <c r="A12890">
        <f t="shared" si="390"/>
        <v>12890</v>
      </c>
      <c r="B12890" s="3" t="s">
        <v>1037</v>
      </c>
      <c r="C12890" s="3" t="s">
        <v>86</v>
      </c>
      <c r="D12890" s="3" t="s">
        <v>23</v>
      </c>
      <c r="E12890">
        <v>2023</v>
      </c>
      <c r="F12890" s="3" t="str">
        <f t="shared" si="389"/>
        <v>RAQOutCORA L2023</v>
      </c>
      <c r="G12890" s="9">
        <v>11.328779414906901</v>
      </c>
      <c r="H12890" s="9">
        <v>21.382909808206499</v>
      </c>
      <c r="I12890" s="9">
        <v>26.394510451000301</v>
      </c>
      <c r="J12890" s="9">
        <v>18.7670000669826</v>
      </c>
      <c r="K12890" s="9">
        <v>19.2112425727376</v>
      </c>
      <c r="L12890" s="9">
        <v>21.613317807103499</v>
      </c>
      <c r="M12890" s="9">
        <v>23.118866724977298</v>
      </c>
      <c r="N12890" s="9">
        <v>30.204687290141301</v>
      </c>
      <c r="O12890" s="9">
        <v>56.757634104293899</v>
      </c>
      <c r="P12890" s="9">
        <v>52.830696364813797</v>
      </c>
      <c r="Q12890" s="9">
        <v>28.227565887915699</v>
      </c>
      <c r="R12890" s="9">
        <v>14.4907862071554</v>
      </c>
      <c r="S12890" s="9">
        <v>13.100331643852202</v>
      </c>
      <c r="T12890" s="9">
        <v>10.6635550486557</v>
      </c>
    </row>
    <row r="12891" spans="1:20" x14ac:dyDescent="0.35">
      <c r="A12891">
        <f t="shared" si="390"/>
        <v>12891</v>
      </c>
      <c r="B12891" s="3" t="s">
        <v>1037</v>
      </c>
      <c r="C12891" s="3" t="s">
        <v>86</v>
      </c>
      <c r="D12891" s="3" t="s">
        <v>23</v>
      </c>
      <c r="E12891">
        <v>2024</v>
      </c>
      <c r="F12891" s="3" t="str">
        <f t="shared" si="389"/>
        <v>RAQOutCORA L2024</v>
      </c>
      <c r="G12891" s="9">
        <v>15.343537953070699</v>
      </c>
      <c r="H12891" s="9">
        <v>21.932407480659201</v>
      </c>
      <c r="I12891" s="9">
        <v>26.470718789173201</v>
      </c>
      <c r="J12891" s="9">
        <v>26.428261625110402</v>
      </c>
      <c r="K12891" s="9">
        <v>18.1972642457234</v>
      </c>
      <c r="L12891" s="9">
        <v>24.2014024848745</v>
      </c>
      <c r="M12891" s="9">
        <v>28.034508194420901</v>
      </c>
      <c r="N12891" s="9">
        <v>32.814631486159399</v>
      </c>
      <c r="O12891" s="9">
        <v>55.395072917942997</v>
      </c>
      <c r="P12891" s="9">
        <v>43.904332786421499</v>
      </c>
      <c r="Q12891" s="9">
        <v>20.471171327067001</v>
      </c>
      <c r="R12891" s="9">
        <v>14.4420466555238</v>
      </c>
      <c r="S12891" s="9">
        <v>15.155964497631301</v>
      </c>
      <c r="T12891" s="9">
        <v>12.3312025373324</v>
      </c>
    </row>
    <row r="12892" spans="1:20" x14ac:dyDescent="0.35">
      <c r="A12892">
        <f t="shared" si="390"/>
        <v>12892</v>
      </c>
      <c r="B12892" s="3" t="s">
        <v>1037</v>
      </c>
      <c r="C12892" s="3" t="s">
        <v>86</v>
      </c>
      <c r="D12892" s="3" t="s">
        <v>23</v>
      </c>
      <c r="E12892">
        <v>2025</v>
      </c>
      <c r="F12892" s="3" t="str">
        <f t="shared" si="389"/>
        <v>RAQOutCORA L2025</v>
      </c>
      <c r="G12892" s="9">
        <v>11.1000282935989</v>
      </c>
      <c r="H12892" s="9">
        <v>13.5074248202682</v>
      </c>
      <c r="I12892" s="9">
        <v>23.703592816670099</v>
      </c>
      <c r="J12892" s="9">
        <v>14.066760725565301</v>
      </c>
      <c r="K12892" s="9">
        <v>8.9815659466708304</v>
      </c>
      <c r="L12892" s="9">
        <v>15.4875548764073</v>
      </c>
      <c r="M12892" s="9">
        <v>20.217279031238601</v>
      </c>
      <c r="N12892" s="9">
        <v>25.179899549693101</v>
      </c>
      <c r="O12892" s="9">
        <v>45.164235673875801</v>
      </c>
      <c r="P12892" s="9">
        <v>34.7944090628895</v>
      </c>
      <c r="Q12892" s="9">
        <v>23.239939803557299</v>
      </c>
      <c r="R12892" s="9">
        <v>16.336515838690801</v>
      </c>
      <c r="S12892" s="9">
        <v>23.481972493939299</v>
      </c>
      <c r="T12892" s="9">
        <v>12.6590931743241</v>
      </c>
    </row>
    <row r="12893" spans="1:20" x14ac:dyDescent="0.35">
      <c r="A12893">
        <f t="shared" si="390"/>
        <v>12893</v>
      </c>
      <c r="B12893" s="3" t="s">
        <v>1037</v>
      </c>
      <c r="C12893" s="3" t="s">
        <v>86</v>
      </c>
      <c r="D12893" s="3" t="s">
        <v>23</v>
      </c>
      <c r="E12893">
        <v>2026</v>
      </c>
      <c r="F12893" s="3" t="str">
        <f t="shared" si="389"/>
        <v>RAQOutCORA L2026</v>
      </c>
      <c r="G12893" s="9">
        <v>14.454162478253499</v>
      </c>
      <c r="H12893" s="9">
        <v>15.3528947074771</v>
      </c>
      <c r="I12893" s="9">
        <v>27.8611148744783</v>
      </c>
      <c r="J12893" s="9">
        <v>18.942543699527601</v>
      </c>
      <c r="K12893" s="9">
        <v>29.178317518122899</v>
      </c>
      <c r="L12893" s="9">
        <v>23.7693183558127</v>
      </c>
      <c r="M12893" s="9">
        <v>69.334163750249999</v>
      </c>
      <c r="N12893" s="9">
        <v>54.038157843351101</v>
      </c>
      <c r="O12893" s="9">
        <v>57.629083510387296</v>
      </c>
      <c r="P12893" s="9">
        <v>62.407971320884997</v>
      </c>
      <c r="Q12893" s="9">
        <v>24.846366570281798</v>
      </c>
      <c r="R12893" s="9">
        <v>18.624012441518701</v>
      </c>
      <c r="S12893" s="9">
        <v>19.490976174463199</v>
      </c>
      <c r="T12893" s="9">
        <v>12.248402113936001</v>
      </c>
    </row>
    <row r="12894" spans="1:20" x14ac:dyDescent="0.35">
      <c r="A12894">
        <f t="shared" si="390"/>
        <v>12894</v>
      </c>
      <c r="B12894" s="3" t="s">
        <v>1037</v>
      </c>
      <c r="C12894" s="3" t="s">
        <v>86</v>
      </c>
      <c r="D12894" s="3" t="s">
        <v>23</v>
      </c>
      <c r="E12894">
        <v>2027</v>
      </c>
      <c r="F12894" s="3" t="str">
        <f t="shared" si="389"/>
        <v>RAQOutCORA L2027</v>
      </c>
      <c r="G12894" s="9">
        <v>10.191864875132101</v>
      </c>
      <c r="H12894" s="9">
        <v>17.051751759807999</v>
      </c>
      <c r="I12894" s="9">
        <v>38.469411224992207</v>
      </c>
      <c r="J12894" s="9">
        <v>48.743836846319098</v>
      </c>
      <c r="K12894" s="9">
        <v>35.358074485688199</v>
      </c>
      <c r="L12894" s="9">
        <v>27.205006065433299</v>
      </c>
      <c r="M12894" s="9">
        <v>46.468335460563303</v>
      </c>
      <c r="N12894" s="9">
        <v>38.098766676250001</v>
      </c>
      <c r="O12894" s="9">
        <v>58.849441073293001</v>
      </c>
      <c r="P12894" s="9">
        <v>76.981753170444705</v>
      </c>
      <c r="Q12894" s="9">
        <v>78.49857503269142</v>
      </c>
      <c r="R12894" s="9">
        <v>42.554488057707204</v>
      </c>
      <c r="S12894" s="9">
        <v>27.041344781909199</v>
      </c>
      <c r="T12894" s="9">
        <v>22.7095826138017</v>
      </c>
    </row>
    <row r="12895" spans="1:20" x14ac:dyDescent="0.35">
      <c r="A12895">
        <f t="shared" si="390"/>
        <v>12895</v>
      </c>
      <c r="B12895" s="3" t="s">
        <v>1037</v>
      </c>
      <c r="C12895" s="3" t="s">
        <v>86</v>
      </c>
      <c r="D12895" s="3" t="s">
        <v>23</v>
      </c>
      <c r="E12895">
        <v>2028</v>
      </c>
      <c r="F12895" s="3" t="str">
        <f t="shared" si="389"/>
        <v>RAQOutCORA L2028</v>
      </c>
      <c r="G12895" s="9">
        <v>14.511453320927201</v>
      </c>
      <c r="H12895" s="9">
        <v>24.809476886567399</v>
      </c>
      <c r="I12895" s="9">
        <v>22.055184987777999</v>
      </c>
      <c r="J12895" s="9">
        <v>29.018275919190099</v>
      </c>
      <c r="K12895" s="9">
        <v>20.3343112610223</v>
      </c>
      <c r="L12895" s="9">
        <v>28.232675205277001</v>
      </c>
      <c r="M12895" s="9">
        <v>26.4303458439134</v>
      </c>
      <c r="N12895" s="9">
        <v>31.019149958348599</v>
      </c>
      <c r="O12895" s="9">
        <v>51.475379999132699</v>
      </c>
      <c r="P12895" s="9">
        <v>66.783054903386102</v>
      </c>
      <c r="Q12895" s="9">
        <v>28.398591809022601</v>
      </c>
      <c r="R12895" s="9">
        <v>20.9509247642163</v>
      </c>
      <c r="S12895" s="9">
        <v>15.9647306859559</v>
      </c>
      <c r="T12895" s="9">
        <v>16.9061882627249</v>
      </c>
    </row>
    <row r="12896" spans="1:20" x14ac:dyDescent="0.35">
      <c r="A12896">
        <f t="shared" si="390"/>
        <v>12896</v>
      </c>
      <c r="B12896" s="3" t="s">
        <v>1037</v>
      </c>
      <c r="C12896" s="3" t="s">
        <v>86</v>
      </c>
      <c r="D12896" s="3" t="s">
        <v>23</v>
      </c>
      <c r="E12896">
        <v>2029</v>
      </c>
      <c r="F12896" s="3" t="str">
        <f t="shared" si="389"/>
        <v>RAQOutCORA L2029</v>
      </c>
      <c r="G12896" s="9">
        <v>12.0017911273778</v>
      </c>
      <c r="H12896" s="9">
        <v>25.1171933120097</v>
      </c>
      <c r="I12896" s="9">
        <v>26.002924003324001</v>
      </c>
      <c r="J12896" s="9">
        <v>41.102389076523494</v>
      </c>
      <c r="K12896" s="9">
        <v>34.972479504942697</v>
      </c>
      <c r="L12896" s="9">
        <v>16.886279105004501</v>
      </c>
      <c r="M12896" s="9">
        <v>58.635079260624998</v>
      </c>
      <c r="N12896" s="9">
        <v>50.461188156361104</v>
      </c>
      <c r="O12896" s="9">
        <v>77.581269260009094</v>
      </c>
      <c r="P12896" s="9">
        <v>92.285396679909894</v>
      </c>
      <c r="Q12896" s="9">
        <v>85.483856415978394</v>
      </c>
      <c r="R12896" s="9">
        <v>46.609732883</v>
      </c>
      <c r="S12896" s="9">
        <v>33.391407120735401</v>
      </c>
      <c r="T12896" s="9">
        <v>23.160030460786</v>
      </c>
    </row>
    <row r="12897" spans="1:20" x14ac:dyDescent="0.35">
      <c r="A12897">
        <f t="shared" si="390"/>
        <v>12897</v>
      </c>
      <c r="B12897" s="3" t="s">
        <v>1037</v>
      </c>
      <c r="C12897" s="3" t="s">
        <v>95</v>
      </c>
      <c r="D12897" s="3" t="s">
        <v>23</v>
      </c>
      <c r="E12897">
        <v>2020</v>
      </c>
      <c r="F12897" s="3" t="str">
        <f t="shared" si="389"/>
        <v>RASpillCORA L2020</v>
      </c>
      <c r="G12897" s="9">
        <v>12.989166547366899</v>
      </c>
      <c r="H12897" s="9">
        <v>16.826770972534899</v>
      </c>
      <c r="I12897" s="9">
        <v>22.6620665614134</v>
      </c>
      <c r="J12897" s="9">
        <v>22.014390428235899</v>
      </c>
      <c r="K12897" s="9">
        <v>19.531312281395799</v>
      </c>
      <c r="L12897" s="9">
        <v>28.769697523150001</v>
      </c>
      <c r="M12897" s="9">
        <v>21.999150796956599</v>
      </c>
      <c r="N12897" s="9">
        <v>20.230441986578001</v>
      </c>
      <c r="O12897" s="9">
        <v>44.601865402721103</v>
      </c>
      <c r="P12897" s="9">
        <v>63.189775440779101</v>
      </c>
      <c r="Q12897" s="9">
        <v>24.6340231617563</v>
      </c>
      <c r="R12897" s="9">
        <v>20.696948250355401</v>
      </c>
      <c r="S12897" s="9">
        <v>13.3443879520145</v>
      </c>
      <c r="T12897" s="9">
        <v>12.2443568444492</v>
      </c>
    </row>
    <row r="12898" spans="1:20" x14ac:dyDescent="0.35">
      <c r="A12898">
        <f t="shared" si="390"/>
        <v>12898</v>
      </c>
      <c r="B12898" s="3" t="s">
        <v>1037</v>
      </c>
      <c r="C12898" s="3" t="s">
        <v>95</v>
      </c>
      <c r="D12898" s="3" t="s">
        <v>23</v>
      </c>
      <c r="E12898">
        <v>2021</v>
      </c>
      <c r="F12898" s="3" t="str">
        <f t="shared" si="389"/>
        <v>RASpillCORA L2021</v>
      </c>
      <c r="G12898" s="9">
        <v>17.200633860182499</v>
      </c>
      <c r="H12898" s="9">
        <v>23.3924488878252</v>
      </c>
      <c r="I12898" s="9">
        <v>24.703501688808998</v>
      </c>
      <c r="J12898" s="9">
        <v>25.9869530784975</v>
      </c>
      <c r="K12898" s="9">
        <v>17.294650747336899</v>
      </c>
      <c r="L12898" s="9">
        <v>12.658411548446299</v>
      </c>
      <c r="M12898" s="9">
        <v>20.685928277197299</v>
      </c>
      <c r="N12898" s="9">
        <v>24.1156738953763</v>
      </c>
      <c r="O12898" s="9">
        <v>47.748209650806402</v>
      </c>
      <c r="P12898" s="9">
        <v>41.3536577941423</v>
      </c>
      <c r="Q12898" s="9">
        <v>22.562373384339299</v>
      </c>
      <c r="R12898" s="9">
        <v>18.438480965403901</v>
      </c>
      <c r="S12898" s="9">
        <v>18.255464477988202</v>
      </c>
      <c r="T12898" s="9">
        <v>11.5953340281163</v>
      </c>
    </row>
    <row r="12899" spans="1:20" x14ac:dyDescent="0.35">
      <c r="A12899">
        <f t="shared" si="390"/>
        <v>12899</v>
      </c>
      <c r="B12899" s="3" t="s">
        <v>1037</v>
      </c>
      <c r="C12899" s="3" t="s">
        <v>95</v>
      </c>
      <c r="D12899" s="3" t="s">
        <v>23</v>
      </c>
      <c r="E12899">
        <v>2022</v>
      </c>
      <c r="F12899" s="3" t="str">
        <f t="shared" si="389"/>
        <v>RASpillCORA L2022</v>
      </c>
      <c r="G12899" s="9">
        <v>9.3586278389530904</v>
      </c>
      <c r="H12899" s="9">
        <v>17.981634026190601</v>
      </c>
      <c r="I12899" s="9">
        <v>21.4478756461472</v>
      </c>
      <c r="J12899" s="9">
        <v>16.965858040221001</v>
      </c>
      <c r="K12899" s="9">
        <v>17.927720111322898</v>
      </c>
      <c r="L12899" s="9">
        <v>16.557754702124999</v>
      </c>
      <c r="M12899" s="9">
        <v>15.9908168445958</v>
      </c>
      <c r="N12899" s="9">
        <v>20.976982395133302</v>
      </c>
      <c r="O12899" s="9">
        <v>36.447391260899899</v>
      </c>
      <c r="P12899" s="9">
        <v>63.005988023995101</v>
      </c>
      <c r="Q12899" s="9">
        <v>24.1082681219265</v>
      </c>
      <c r="R12899" s="9">
        <v>17.5865485012649</v>
      </c>
      <c r="S12899" s="9">
        <v>13.0174423312955</v>
      </c>
      <c r="T12899" s="9">
        <v>12.962528657589001</v>
      </c>
    </row>
    <row r="12900" spans="1:20" x14ac:dyDescent="0.35">
      <c r="A12900">
        <f t="shared" si="390"/>
        <v>12900</v>
      </c>
      <c r="B12900" s="3" t="s">
        <v>1037</v>
      </c>
      <c r="C12900" s="3" t="s">
        <v>95</v>
      </c>
      <c r="D12900" s="3" t="s">
        <v>23</v>
      </c>
      <c r="E12900">
        <v>2023</v>
      </c>
      <c r="F12900" s="3" t="str">
        <f t="shared" si="389"/>
        <v>RASpillCORA L2023</v>
      </c>
      <c r="G12900" s="9">
        <v>9.5621246904594699</v>
      </c>
      <c r="H12900" s="9">
        <v>18.1512350710011</v>
      </c>
      <c r="I12900" s="9">
        <v>21.597748149747598</v>
      </c>
      <c r="J12900" s="9">
        <v>14.5858081906969</v>
      </c>
      <c r="K12900" s="9">
        <v>15.0298257924421</v>
      </c>
      <c r="L12900" s="9">
        <v>18.214359739724699</v>
      </c>
      <c r="M12900" s="9">
        <v>19.393957746253001</v>
      </c>
      <c r="N12900" s="9">
        <v>23.931287960953298</v>
      </c>
      <c r="O12900" s="9">
        <v>45.928617267359499</v>
      </c>
      <c r="P12900" s="9">
        <v>42.050139679702703</v>
      </c>
      <c r="Q12900" s="9">
        <v>24.378143889249401</v>
      </c>
      <c r="R12900" s="9">
        <v>12.242589650948601</v>
      </c>
      <c r="S12900" s="9">
        <v>11.0701413438738</v>
      </c>
      <c r="T12900" s="9">
        <v>8.9870691388260404</v>
      </c>
    </row>
    <row r="12901" spans="1:20" x14ac:dyDescent="0.35">
      <c r="A12901">
        <f t="shared" si="390"/>
        <v>12901</v>
      </c>
      <c r="B12901" s="3" t="s">
        <v>1037</v>
      </c>
      <c r="C12901" s="3" t="s">
        <v>95</v>
      </c>
      <c r="D12901" s="3" t="s">
        <v>23</v>
      </c>
      <c r="E12901">
        <v>2024</v>
      </c>
      <c r="F12901" s="3" t="str">
        <f t="shared" si="389"/>
        <v>RASpillCORA L2024</v>
      </c>
      <c r="G12901" s="9">
        <v>12.932906202829701</v>
      </c>
      <c r="H12901" s="9">
        <v>18.475769556048601</v>
      </c>
      <c r="I12901" s="9">
        <v>21.513999658151299</v>
      </c>
      <c r="J12901" s="9">
        <v>20.277344200594701</v>
      </c>
      <c r="K12901" s="9">
        <v>15.00787735125</v>
      </c>
      <c r="L12901" s="9">
        <v>18.8595991164743</v>
      </c>
      <c r="M12901" s="9">
        <v>22.563943199567699</v>
      </c>
      <c r="N12901" s="9">
        <v>24.699987831594402</v>
      </c>
      <c r="O12901" s="9">
        <v>45.0297652957141</v>
      </c>
      <c r="P12901" s="9">
        <v>32.918094532263801</v>
      </c>
      <c r="Q12901" s="9">
        <v>17.6677706215782</v>
      </c>
      <c r="R12901" s="9">
        <v>12.5739925241168</v>
      </c>
      <c r="S12901" s="9">
        <v>12.681972104576399</v>
      </c>
      <c r="T12901" s="9">
        <v>10.583967168818701</v>
      </c>
    </row>
    <row r="12902" spans="1:20" x14ac:dyDescent="0.35">
      <c r="A12902">
        <f t="shared" si="390"/>
        <v>12902</v>
      </c>
      <c r="B12902" s="3" t="s">
        <v>1037</v>
      </c>
      <c r="C12902" s="3" t="s">
        <v>95</v>
      </c>
      <c r="D12902" s="3" t="s">
        <v>23</v>
      </c>
      <c r="E12902">
        <v>2025</v>
      </c>
      <c r="F12902" s="3" t="str">
        <f t="shared" si="389"/>
        <v>RASpillCORA L2025</v>
      </c>
      <c r="G12902" s="9">
        <v>9.1558244212048994</v>
      </c>
      <c r="H12902" s="9">
        <v>11.4618994004885</v>
      </c>
      <c r="I12902" s="9">
        <v>19.196506033266498</v>
      </c>
      <c r="J12902" s="9">
        <v>11.544034871561401</v>
      </c>
      <c r="K12902" s="9">
        <v>7.5005676124057201</v>
      </c>
      <c r="L12902" s="9">
        <v>12.955329399424</v>
      </c>
      <c r="M12902" s="9">
        <v>17.4812631784019</v>
      </c>
      <c r="N12902" s="9">
        <v>20.9403657627111</v>
      </c>
      <c r="O12902" s="9">
        <v>34.195413852249999</v>
      </c>
      <c r="P12902" s="9">
        <v>26.686732136691599</v>
      </c>
      <c r="Q12902" s="9">
        <v>20.706392334231602</v>
      </c>
      <c r="R12902" s="9">
        <v>14.4371512046222</v>
      </c>
      <c r="S12902" s="9">
        <v>21.265722900996501</v>
      </c>
      <c r="T12902" s="9">
        <v>10.9899538993202</v>
      </c>
    </row>
    <row r="12903" spans="1:20" x14ac:dyDescent="0.35">
      <c r="A12903">
        <f t="shared" si="390"/>
        <v>12903</v>
      </c>
      <c r="B12903" s="3" t="s">
        <v>1037</v>
      </c>
      <c r="C12903" s="3" t="s">
        <v>95</v>
      </c>
      <c r="D12903" s="3" t="s">
        <v>23</v>
      </c>
      <c r="E12903">
        <v>2026</v>
      </c>
      <c r="F12903" s="3" t="str">
        <f t="shared" si="389"/>
        <v>RASpillCORA L2026</v>
      </c>
      <c r="G12903" s="9">
        <v>12.0789080614082</v>
      </c>
      <c r="H12903" s="9">
        <v>12.682319727104501</v>
      </c>
      <c r="I12903" s="9">
        <v>21.562406119940899</v>
      </c>
      <c r="J12903" s="9">
        <v>14.615443095718399</v>
      </c>
      <c r="K12903" s="9">
        <v>23.608001650527001</v>
      </c>
      <c r="L12903" s="9">
        <v>20.267768251647698</v>
      </c>
      <c r="M12903" s="9">
        <v>65.331359569972193</v>
      </c>
      <c r="N12903" s="9">
        <v>51.081894899512299</v>
      </c>
      <c r="O12903" s="9">
        <v>54.487345449964998</v>
      </c>
      <c r="P12903" s="9">
        <v>54.825397349339099</v>
      </c>
      <c r="Q12903" s="9">
        <v>20.432872936799701</v>
      </c>
      <c r="R12903" s="9">
        <v>16.1059369346866</v>
      </c>
      <c r="S12903" s="9">
        <v>17.3953924461415</v>
      </c>
      <c r="T12903" s="9">
        <v>10.7507986533927</v>
      </c>
    </row>
    <row r="12904" spans="1:20" x14ac:dyDescent="0.35">
      <c r="A12904">
        <f t="shared" si="390"/>
        <v>12904</v>
      </c>
      <c r="B12904" s="3" t="s">
        <v>1037</v>
      </c>
      <c r="C12904" s="3" t="s">
        <v>95</v>
      </c>
      <c r="D12904" s="3" t="s">
        <v>23</v>
      </c>
      <c r="E12904">
        <v>2027</v>
      </c>
      <c r="F12904" s="3" t="str">
        <f t="shared" si="389"/>
        <v>RASpillCORA L2027</v>
      </c>
      <c r="G12904" s="9">
        <v>8.7364304772772794</v>
      </c>
      <c r="H12904" s="9">
        <v>13.942409556552301</v>
      </c>
      <c r="I12904" s="9">
        <v>30.2863198358374</v>
      </c>
      <c r="J12904" s="9">
        <v>38.934729877691602</v>
      </c>
      <c r="K12904" s="9">
        <v>26.5102764591397</v>
      </c>
      <c r="L12904" s="9">
        <v>22.710014477321199</v>
      </c>
      <c r="M12904" s="9">
        <v>42.740778994766799</v>
      </c>
      <c r="N12904" s="9">
        <v>35.733650103861102</v>
      </c>
      <c r="O12904" s="9">
        <v>56.174370074798297</v>
      </c>
      <c r="P12904" s="9">
        <v>73.814088189656502</v>
      </c>
      <c r="Q12904" s="9">
        <v>69.939956481801005</v>
      </c>
      <c r="R12904" s="9">
        <v>33.773032903061598</v>
      </c>
      <c r="S12904" s="9">
        <v>21.255541028813798</v>
      </c>
      <c r="T12904" s="9">
        <v>19.184865916446299</v>
      </c>
    </row>
    <row r="12905" spans="1:20" x14ac:dyDescent="0.35">
      <c r="A12905">
        <f t="shared" si="390"/>
        <v>12905</v>
      </c>
      <c r="B12905" s="3" t="s">
        <v>1037</v>
      </c>
      <c r="C12905" s="3" t="s">
        <v>95</v>
      </c>
      <c r="D12905" s="3" t="s">
        <v>23</v>
      </c>
      <c r="E12905">
        <v>2028</v>
      </c>
      <c r="F12905" s="3" t="str">
        <f t="shared" si="389"/>
        <v>RASpillCORA L2028</v>
      </c>
      <c r="G12905" s="9">
        <v>12.663248207523701</v>
      </c>
      <c r="H12905" s="9">
        <v>20.733291909599298</v>
      </c>
      <c r="I12905" s="9">
        <v>18.1520669364265</v>
      </c>
      <c r="J12905" s="9">
        <v>22.379098189004701</v>
      </c>
      <c r="K12905" s="9">
        <v>16.731719677155699</v>
      </c>
      <c r="L12905" s="9">
        <v>22.366864204369602</v>
      </c>
      <c r="M12905" s="9">
        <v>21.2211591633125</v>
      </c>
      <c r="N12905" s="9">
        <v>27.907731163345801</v>
      </c>
      <c r="O12905" s="9">
        <v>47.910062240264097</v>
      </c>
      <c r="P12905" s="9">
        <v>60.493315174590201</v>
      </c>
      <c r="Q12905" s="9">
        <v>23.9122696691025</v>
      </c>
      <c r="R12905" s="9">
        <v>18.159852375871999</v>
      </c>
      <c r="S12905" s="9">
        <v>13.1247769158479</v>
      </c>
      <c r="T12905" s="9">
        <v>14.8681101310145</v>
      </c>
    </row>
    <row r="12906" spans="1:20" x14ac:dyDescent="0.35">
      <c r="A12906">
        <f t="shared" si="390"/>
        <v>12906</v>
      </c>
      <c r="B12906" s="3" t="s">
        <v>1037</v>
      </c>
      <c r="C12906" s="3" t="s">
        <v>95</v>
      </c>
      <c r="D12906" s="3" t="s">
        <v>23</v>
      </c>
      <c r="E12906">
        <v>2029</v>
      </c>
      <c r="F12906" s="3" t="str">
        <f t="shared" si="389"/>
        <v>RASpillCORA L2029</v>
      </c>
      <c r="G12906" s="9">
        <v>10.9264200602318</v>
      </c>
      <c r="H12906" s="9">
        <v>21.1416968195207</v>
      </c>
      <c r="I12906" s="9">
        <v>21.268986007854799</v>
      </c>
      <c r="J12906" s="9">
        <v>30.4905878806657</v>
      </c>
      <c r="K12906" s="9">
        <v>26.795856195093702</v>
      </c>
      <c r="L12906" s="9">
        <v>13.7549811145678</v>
      </c>
      <c r="M12906" s="9">
        <v>53.633534998749901</v>
      </c>
      <c r="N12906" s="9">
        <v>47.599183451944398</v>
      </c>
      <c r="O12906" s="9">
        <v>74.855909833471102</v>
      </c>
      <c r="P12906" s="9">
        <v>87.694759865543006</v>
      </c>
      <c r="Q12906" s="9">
        <v>78.3811001679247</v>
      </c>
      <c r="R12906" s="9">
        <v>37.0178822958583</v>
      </c>
      <c r="S12906" s="9">
        <v>26.380307207187499</v>
      </c>
      <c r="T12906" s="9">
        <v>19.342241323698602</v>
      </c>
    </row>
    <row r="12907" spans="1:20" x14ac:dyDescent="0.35">
      <c r="A12907">
        <f t="shared" si="390"/>
        <v>12907</v>
      </c>
      <c r="B12907" s="3" t="s">
        <v>1037</v>
      </c>
      <c r="C12907" s="3" t="s">
        <v>77</v>
      </c>
      <c r="D12907" s="3" t="s">
        <v>23</v>
      </c>
      <c r="E12907">
        <v>2020</v>
      </c>
      <c r="F12907" s="3" t="str">
        <f t="shared" si="389"/>
        <v>RAGenCORA L2020</v>
      </c>
      <c r="G12907" s="9">
        <v>10.225617526881701</v>
      </c>
      <c r="H12907" s="9">
        <v>15.0843256805555</v>
      </c>
      <c r="I12907" s="9">
        <v>24.9979027777777</v>
      </c>
      <c r="J12907" s="9">
        <v>25.421799700268799</v>
      </c>
      <c r="K12907" s="9">
        <v>16.118233126488001</v>
      </c>
      <c r="L12907" s="9">
        <v>28.567455344086</v>
      </c>
      <c r="M12907" s="9">
        <v>22.278913750000001</v>
      </c>
      <c r="N12907" s="9">
        <v>24.8285532638888</v>
      </c>
      <c r="O12907" s="9">
        <v>36.640312920564497</v>
      </c>
      <c r="P12907" s="9">
        <v>30.7507960486111</v>
      </c>
      <c r="Q12907" s="9">
        <v>24.470957193548301</v>
      </c>
      <c r="R12907" s="9">
        <v>11.448547749999999</v>
      </c>
      <c r="S12907" s="9">
        <v>12.132005403645801</v>
      </c>
      <c r="T12907" s="9">
        <v>10.2057481886111</v>
      </c>
    </row>
    <row r="12908" spans="1:20" x14ac:dyDescent="0.35">
      <c r="A12908">
        <f t="shared" si="390"/>
        <v>12908</v>
      </c>
      <c r="B12908" s="3" t="s">
        <v>1037</v>
      </c>
      <c r="C12908" s="3" t="s">
        <v>77</v>
      </c>
      <c r="D12908" s="3" t="s">
        <v>23</v>
      </c>
      <c r="E12908">
        <v>2021</v>
      </c>
      <c r="F12908" s="3" t="str">
        <f t="shared" si="389"/>
        <v>RAGenCORA L2021</v>
      </c>
      <c r="G12908" s="9">
        <v>11.3326458064516</v>
      </c>
      <c r="H12908" s="9">
        <v>29.691960579166601</v>
      </c>
      <c r="I12908" s="9">
        <v>34.671538887499999</v>
      </c>
      <c r="J12908" s="9">
        <v>31.809340268817198</v>
      </c>
      <c r="K12908" s="9">
        <v>15.5050272291666</v>
      </c>
      <c r="L12908" s="9">
        <v>6.4822932744623598</v>
      </c>
      <c r="M12908" s="9">
        <v>13.072666905555501</v>
      </c>
      <c r="N12908" s="9">
        <v>24.3249908611111</v>
      </c>
      <c r="O12908" s="9">
        <v>40.662173064516097</v>
      </c>
      <c r="P12908" s="9">
        <v>37.4440754305555</v>
      </c>
      <c r="Q12908" s="9">
        <v>21.559185712365501</v>
      </c>
      <c r="R12908" s="9">
        <v>15.3674668333333</v>
      </c>
      <c r="S12908" s="9">
        <v>10.817614703125001</v>
      </c>
      <c r="T12908" s="9">
        <v>7.1304771111111096</v>
      </c>
    </row>
    <row r="12909" spans="1:20" x14ac:dyDescent="0.35">
      <c r="A12909">
        <f t="shared" si="390"/>
        <v>12909</v>
      </c>
      <c r="B12909" s="3" t="s">
        <v>1037</v>
      </c>
      <c r="C12909" s="3" t="s">
        <v>77</v>
      </c>
      <c r="D12909" s="3" t="s">
        <v>23</v>
      </c>
      <c r="E12909">
        <v>2022</v>
      </c>
      <c r="F12909" s="3" t="str">
        <f t="shared" si="389"/>
        <v>RAGenCORA L2022</v>
      </c>
      <c r="G12909" s="9">
        <v>5.3578941904569897</v>
      </c>
      <c r="H12909" s="9">
        <v>12.5799171861111</v>
      </c>
      <c r="I12909" s="9">
        <v>20.315154354166602</v>
      </c>
      <c r="J12909" s="9">
        <v>15.3813416465053</v>
      </c>
      <c r="K12909" s="9">
        <v>15.6573425584821</v>
      </c>
      <c r="L12909" s="9">
        <v>9.32943741801075</v>
      </c>
      <c r="M12909" s="9">
        <v>8.4652078083333304</v>
      </c>
      <c r="N12909" s="9">
        <v>18.663163027777699</v>
      </c>
      <c r="O12909" s="9">
        <v>34.449317712365598</v>
      </c>
      <c r="P12909" s="9">
        <v>25.291368391388801</v>
      </c>
      <c r="Q12909" s="9">
        <v>18.699637938172</v>
      </c>
      <c r="R12909" s="9">
        <v>10.246038544444399</v>
      </c>
      <c r="S12909" s="9">
        <v>8.9904071916666606</v>
      </c>
      <c r="T12909" s="9">
        <v>7.5567260944444401</v>
      </c>
    </row>
    <row r="12910" spans="1:20" x14ac:dyDescent="0.35">
      <c r="A12910">
        <f t="shared" si="390"/>
        <v>12910</v>
      </c>
      <c r="B12910" s="3" t="s">
        <v>1037</v>
      </c>
      <c r="C12910" s="3" t="s">
        <v>77</v>
      </c>
      <c r="D12910" s="3" t="s">
        <v>23</v>
      </c>
      <c r="E12910">
        <v>2023</v>
      </c>
      <c r="F12910" s="3" t="str">
        <f t="shared" si="389"/>
        <v>RAGenCORA L2023</v>
      </c>
      <c r="G12910" s="9">
        <v>6.2751457822580603</v>
      </c>
      <c r="H12910" s="9">
        <v>12.6198243597222</v>
      </c>
      <c r="I12910" s="9">
        <v>18.92972185</v>
      </c>
      <c r="J12910" s="9">
        <v>14.105483533602101</v>
      </c>
      <c r="K12910" s="9">
        <v>10.077916159226101</v>
      </c>
      <c r="L12910" s="9">
        <v>13.9850605376344</v>
      </c>
      <c r="M12910" s="9">
        <v>16.559306391666599</v>
      </c>
      <c r="N12910" s="9">
        <v>25.5227314805555</v>
      </c>
      <c r="O12910" s="9">
        <v>41.5519023790322</v>
      </c>
      <c r="P12910" s="9">
        <v>38.447626236111098</v>
      </c>
      <c r="Q12910" s="9">
        <v>16.158171471102101</v>
      </c>
      <c r="R12910" s="9">
        <v>8.3096235361111095</v>
      </c>
      <c r="S12910" s="9">
        <v>8.2978451588541606</v>
      </c>
      <c r="T12910" s="9">
        <v>6.7457464154166598</v>
      </c>
    </row>
    <row r="12911" spans="1:20" x14ac:dyDescent="0.35">
      <c r="A12911">
        <f t="shared" si="390"/>
        <v>12911</v>
      </c>
      <c r="B12911" s="3" t="s">
        <v>1037</v>
      </c>
      <c r="C12911" s="3" t="s">
        <v>77</v>
      </c>
      <c r="D12911" s="3" t="s">
        <v>23</v>
      </c>
      <c r="E12911">
        <v>2024</v>
      </c>
      <c r="F12911" s="3" t="str">
        <f t="shared" si="389"/>
        <v>RAGenCORA L2024</v>
      </c>
      <c r="G12911" s="9">
        <v>7.35733056451613</v>
      </c>
      <c r="H12911" s="9">
        <v>14.781330213888801</v>
      </c>
      <c r="I12911" s="9">
        <v>20.3642197861111</v>
      </c>
      <c r="J12911" s="9">
        <v>21.262512901881699</v>
      </c>
      <c r="K12911" s="9">
        <v>11.2467978645833</v>
      </c>
      <c r="L12911" s="9">
        <v>20.937370418010701</v>
      </c>
      <c r="M12911" s="9">
        <v>20.7596729972222</v>
      </c>
      <c r="N12911" s="9">
        <v>28.2863589027777</v>
      </c>
      <c r="O12911" s="9">
        <v>39.3478164247311</v>
      </c>
      <c r="P12911" s="9">
        <v>39.234441250000003</v>
      </c>
      <c r="Q12911" s="9">
        <v>10.7499080040322</v>
      </c>
      <c r="R12911" s="9">
        <v>7.5138355472222198</v>
      </c>
      <c r="S12911" s="9">
        <v>9.9931486119791604</v>
      </c>
      <c r="T12911" s="9">
        <v>6.2538681830138803</v>
      </c>
    </row>
    <row r="12912" spans="1:20" x14ac:dyDescent="0.35">
      <c r="A12912">
        <f t="shared" si="390"/>
        <v>12912</v>
      </c>
      <c r="B12912" s="3" t="s">
        <v>1037</v>
      </c>
      <c r="C12912" s="3" t="s">
        <v>77</v>
      </c>
      <c r="D12912" s="3" t="s">
        <v>23</v>
      </c>
      <c r="E12912">
        <v>2025</v>
      </c>
      <c r="F12912" s="3" t="str">
        <f t="shared" si="389"/>
        <v>RAGenCORA L2025</v>
      </c>
      <c r="G12912" s="9">
        <v>6.8138961290322504</v>
      </c>
      <c r="H12912" s="9">
        <v>6.5009148902777696</v>
      </c>
      <c r="I12912" s="9">
        <v>18.106958114902699</v>
      </c>
      <c r="J12912" s="9">
        <v>7.4733424919354796</v>
      </c>
      <c r="K12912" s="9">
        <v>5.0495161994047599</v>
      </c>
      <c r="L12912" s="9">
        <v>7.1699698978494597</v>
      </c>
      <c r="M12912" s="9">
        <v>7.5453921111111102</v>
      </c>
      <c r="N12912" s="9">
        <v>12.9917496805555</v>
      </c>
      <c r="O12912" s="9">
        <v>38.516240806451599</v>
      </c>
      <c r="P12912" s="9">
        <v>30.0381365</v>
      </c>
      <c r="Q12912" s="9">
        <v>9.7846625107526801</v>
      </c>
      <c r="R12912" s="9">
        <v>6.3232635277777698</v>
      </c>
      <c r="S12912" s="9">
        <v>8.5196547239583307</v>
      </c>
      <c r="T12912" s="9">
        <v>6.7601029698611104</v>
      </c>
    </row>
    <row r="12913" spans="1:20" x14ac:dyDescent="0.35">
      <c r="A12913">
        <f t="shared" si="390"/>
        <v>12913</v>
      </c>
      <c r="B12913" s="3" t="s">
        <v>1037</v>
      </c>
      <c r="C12913" s="3" t="s">
        <v>77</v>
      </c>
      <c r="D12913" s="3" t="s">
        <v>23</v>
      </c>
      <c r="E12913">
        <v>2026</v>
      </c>
      <c r="F12913" s="3" t="str">
        <f t="shared" si="389"/>
        <v>RAGenCORA L2026</v>
      </c>
      <c r="G12913" s="9">
        <v>8.0974861021505298</v>
      </c>
      <c r="H12913" s="9">
        <v>10.424683393055499</v>
      </c>
      <c r="I12913" s="9">
        <v>24.030678638888801</v>
      </c>
      <c r="J12913" s="9">
        <v>13.1556363319892</v>
      </c>
      <c r="K12913" s="9">
        <v>22.289138223214199</v>
      </c>
      <c r="L12913" s="9">
        <v>13.268662844086</v>
      </c>
      <c r="M12913" s="9">
        <v>8.7690791666666605</v>
      </c>
      <c r="N12913" s="9">
        <v>6.5865030138888896</v>
      </c>
      <c r="O12913" s="9">
        <v>5.6779108602150501</v>
      </c>
      <c r="P12913" s="9">
        <v>23.834247972222201</v>
      </c>
      <c r="Q12913" s="9">
        <v>19.267529172043002</v>
      </c>
      <c r="R12913" s="9">
        <v>10.2000583138888</v>
      </c>
      <c r="S12913" s="9">
        <v>6.8914743515624997</v>
      </c>
      <c r="T12913" s="9">
        <v>6.1977371625000002</v>
      </c>
    </row>
    <row r="12914" spans="1:20" x14ac:dyDescent="0.35">
      <c r="A12914">
        <f t="shared" si="390"/>
        <v>12914</v>
      </c>
      <c r="B12914" s="3" t="s">
        <v>1037</v>
      </c>
      <c r="C12914" s="3" t="s">
        <v>77</v>
      </c>
      <c r="D12914" s="3" t="s">
        <v>23</v>
      </c>
      <c r="E12914">
        <v>2027</v>
      </c>
      <c r="F12914" s="3" t="str">
        <f t="shared" si="389"/>
        <v>RAGenCORA L2027</v>
      </c>
      <c r="G12914" s="9">
        <v>5.1090570919354796</v>
      </c>
      <c r="H12914" s="9">
        <v>11.7200832347222</v>
      </c>
      <c r="I12914" s="9">
        <v>29.7330065138888</v>
      </c>
      <c r="J12914" s="9">
        <v>33.108938579300997</v>
      </c>
      <c r="K12914" s="9">
        <v>33.876429747023799</v>
      </c>
      <c r="L12914" s="9">
        <v>14.7908611182795</v>
      </c>
      <c r="M12914" s="9">
        <v>9.4989796722222195</v>
      </c>
      <c r="N12914" s="9">
        <v>5.4362000000000004</v>
      </c>
      <c r="O12914" s="9">
        <v>5.6470543010752596</v>
      </c>
      <c r="P12914" s="9">
        <v>6.5669150833333303</v>
      </c>
      <c r="Q12914" s="9">
        <v>24.432922513440801</v>
      </c>
      <c r="R12914" s="9">
        <v>35.31388973</v>
      </c>
      <c r="S12914" s="9">
        <v>22.343934947916601</v>
      </c>
      <c r="T12914" s="9">
        <v>14.7707301244444</v>
      </c>
    </row>
    <row r="12915" spans="1:20" x14ac:dyDescent="0.35">
      <c r="A12915">
        <f t="shared" si="390"/>
        <v>12915</v>
      </c>
      <c r="B12915" s="3" t="s">
        <v>1037</v>
      </c>
      <c r="C12915" s="3" t="s">
        <v>77</v>
      </c>
      <c r="D12915" s="3" t="s">
        <v>23</v>
      </c>
      <c r="E12915">
        <v>2028</v>
      </c>
      <c r="F12915" s="3" t="str">
        <f t="shared" si="389"/>
        <v>RAGenCORA L2028</v>
      </c>
      <c r="G12915" s="9">
        <v>6.9691360268817197</v>
      </c>
      <c r="H12915" s="9">
        <v>17.147892651388801</v>
      </c>
      <c r="I12915" s="9">
        <v>14.1056284583333</v>
      </c>
      <c r="J12915" s="9">
        <v>23.382236059543001</v>
      </c>
      <c r="K12915" s="9">
        <v>15.365027224702301</v>
      </c>
      <c r="L12915" s="9">
        <v>23.597387362903198</v>
      </c>
      <c r="M12915" s="9">
        <v>24.606326500000002</v>
      </c>
      <c r="N12915" s="9">
        <v>11.600546611111101</v>
      </c>
      <c r="O12915" s="9">
        <v>6.18862064516129</v>
      </c>
      <c r="P12915" s="9">
        <v>16.2187410277777</v>
      </c>
      <c r="Q12915" s="9">
        <v>18.4767758870967</v>
      </c>
      <c r="R12915" s="9">
        <v>11.9849736111111</v>
      </c>
      <c r="S12915" s="9">
        <v>9.9892834374999993</v>
      </c>
      <c r="T12915" s="9">
        <v>6.0977159833333303</v>
      </c>
    </row>
    <row r="12916" spans="1:20" x14ac:dyDescent="0.35">
      <c r="A12916">
        <f t="shared" si="390"/>
        <v>12916</v>
      </c>
      <c r="B12916" s="3" t="s">
        <v>1037</v>
      </c>
      <c r="C12916" s="3" t="s">
        <v>77</v>
      </c>
      <c r="D12916" s="3" t="s">
        <v>23</v>
      </c>
      <c r="E12916">
        <v>2029</v>
      </c>
      <c r="F12916" s="3" t="str">
        <f t="shared" si="389"/>
        <v>RAGenCORA L2029</v>
      </c>
      <c r="G12916" s="9">
        <v>4.8512521948924698</v>
      </c>
      <c r="H12916" s="9">
        <v>16.225241316666601</v>
      </c>
      <c r="I12916" s="9">
        <v>18.997471941944401</v>
      </c>
      <c r="J12916" s="9">
        <v>35.318739677419302</v>
      </c>
      <c r="K12916" s="9">
        <v>29.403835416666599</v>
      </c>
      <c r="L12916" s="9">
        <v>12.5365753494623</v>
      </c>
      <c r="M12916" s="9">
        <v>6.7650486111111103</v>
      </c>
      <c r="N12916" s="9">
        <v>5.6778086111111099</v>
      </c>
      <c r="O12916" s="9">
        <v>5.7396437499999999</v>
      </c>
      <c r="P12916" s="9">
        <v>11.1506604069444</v>
      </c>
      <c r="Q12916" s="9">
        <v>22.090040204301001</v>
      </c>
      <c r="R12916" s="9">
        <v>31.025158611111099</v>
      </c>
      <c r="S12916" s="9">
        <v>26.280803958333301</v>
      </c>
      <c r="T12916" s="9">
        <v>14.773362247222201</v>
      </c>
    </row>
    <row r="12917" spans="1:20" x14ac:dyDescent="0.35">
      <c r="A12917">
        <f t="shared" si="390"/>
        <v>12917</v>
      </c>
      <c r="B12917" s="3" t="s">
        <v>1037</v>
      </c>
      <c r="C12917" s="3" t="s">
        <v>75</v>
      </c>
      <c r="D12917" s="3" t="s">
        <v>47</v>
      </c>
      <c r="E12917">
        <v>2020</v>
      </c>
      <c r="F12917" s="3" t="str">
        <f t="shared" ref="F12917:F12980" si="391">_xlfn.CONCAT(B12917,C12917,D12917,E12917)</f>
        <v>RAElevCOULEE2020</v>
      </c>
      <c r="G12917" s="9">
        <v>1288.5302249599999</v>
      </c>
      <c r="H12917" s="9">
        <v>1290.00004128</v>
      </c>
      <c r="I12917" s="9">
        <v>1288.60240344</v>
      </c>
      <c r="J12917" s="9">
        <v>1281.7356053200001</v>
      </c>
      <c r="K12917" s="9">
        <v>1274.9803557599901</v>
      </c>
      <c r="L12917" s="9">
        <v>1279.63258688</v>
      </c>
      <c r="M12917" s="9">
        <v>1269.0321928399901</v>
      </c>
      <c r="N12917" s="9">
        <v>1251.2139508</v>
      </c>
      <c r="O12917" s="9">
        <v>1261.7782556</v>
      </c>
      <c r="P12917" s="9">
        <v>1288.54991</v>
      </c>
      <c r="Q12917" s="9">
        <v>1283.96001484</v>
      </c>
      <c r="R12917" s="9">
        <v>1279.5407233599999</v>
      </c>
      <c r="S12917" s="9">
        <v>1276.74872852</v>
      </c>
      <c r="T12917" s="9">
        <v>1284.9737944000001</v>
      </c>
    </row>
    <row r="12918" spans="1:20" x14ac:dyDescent="0.35">
      <c r="A12918">
        <f t="shared" si="390"/>
        <v>12918</v>
      </c>
      <c r="B12918" s="3" t="s">
        <v>1037</v>
      </c>
      <c r="C12918" s="3" t="s">
        <v>75</v>
      </c>
      <c r="D12918" s="3" t="s">
        <v>47</v>
      </c>
      <c r="E12918">
        <v>2021</v>
      </c>
      <c r="F12918" s="3" t="str">
        <f t="shared" si="391"/>
        <v>RAElevCOULEE2021</v>
      </c>
      <c r="G12918" s="9">
        <v>1289.4751068799901</v>
      </c>
      <c r="H12918" s="9">
        <v>1290.00004128</v>
      </c>
      <c r="I12918" s="9">
        <v>1287.28350576</v>
      </c>
      <c r="J12918" s="9">
        <v>1286.97510679999</v>
      </c>
      <c r="K12918" s="9">
        <v>1266.9291744</v>
      </c>
      <c r="L12918" s="9">
        <v>1250.80056496</v>
      </c>
      <c r="M12918" s="9">
        <v>1251.0006962</v>
      </c>
      <c r="N12918" s="9">
        <v>1253.48757292</v>
      </c>
      <c r="O12918" s="9">
        <v>1286.8471540400001</v>
      </c>
      <c r="P12918" s="9">
        <v>1286.0827183199999</v>
      </c>
      <c r="Q12918" s="9">
        <v>1282.9560778</v>
      </c>
      <c r="R12918" s="9">
        <v>1277.4475474399901</v>
      </c>
      <c r="S12918" s="9">
        <v>1275.9514844</v>
      </c>
      <c r="T12918" s="9">
        <v>1282.3786499600001</v>
      </c>
    </row>
    <row r="12919" spans="1:20" x14ac:dyDescent="0.35">
      <c r="A12919">
        <f t="shared" si="390"/>
        <v>12919</v>
      </c>
      <c r="B12919" s="3" t="s">
        <v>1037</v>
      </c>
      <c r="C12919" s="3" t="s">
        <v>75</v>
      </c>
      <c r="D12919" s="3" t="s">
        <v>47</v>
      </c>
      <c r="E12919">
        <v>2022</v>
      </c>
      <c r="F12919" s="3" t="str">
        <f t="shared" si="391"/>
        <v>RAElevCOULEE2022</v>
      </c>
      <c r="G12919" s="9">
        <v>1289.69164232</v>
      </c>
      <c r="H12919" s="9">
        <v>1288.78284964</v>
      </c>
      <c r="I12919" s="9">
        <v>1288.0741882</v>
      </c>
      <c r="J12919" s="9">
        <v>1260.87274376</v>
      </c>
      <c r="K12919" s="9">
        <v>1251.41408204</v>
      </c>
      <c r="L12919" s="9">
        <v>1254.89505328</v>
      </c>
      <c r="M12919" s="9">
        <v>1242.9954465999999</v>
      </c>
      <c r="N12919" s="9">
        <v>1235.4232678799999</v>
      </c>
      <c r="O12919" s="9">
        <v>1270.8497781999999</v>
      </c>
      <c r="P12919" s="9">
        <v>1288.5335058000001</v>
      </c>
      <c r="Q12919" s="9">
        <v>1283.9632956799901</v>
      </c>
      <c r="R12919" s="9">
        <v>1278.95673384</v>
      </c>
      <c r="S12919" s="9">
        <v>1277.1653951999999</v>
      </c>
      <c r="T12919" s="9">
        <v>1282.26053972</v>
      </c>
    </row>
    <row r="12920" spans="1:20" x14ac:dyDescent="0.35">
      <c r="A12920">
        <f t="shared" si="390"/>
        <v>12920</v>
      </c>
      <c r="B12920" s="3" t="s">
        <v>1037</v>
      </c>
      <c r="C12920" s="3" t="s">
        <v>75</v>
      </c>
      <c r="D12920" s="3" t="s">
        <v>47</v>
      </c>
      <c r="E12920">
        <v>2023</v>
      </c>
      <c r="F12920" s="3" t="str">
        <f t="shared" si="391"/>
        <v>RAElevCOULEE2023</v>
      </c>
      <c r="G12920" s="9">
        <v>1289.7342932399999</v>
      </c>
      <c r="H12920" s="9">
        <v>1288.9665766799999</v>
      </c>
      <c r="I12920" s="9">
        <v>1287.28350576</v>
      </c>
      <c r="J12920" s="9">
        <v>1258.7237935599901</v>
      </c>
      <c r="K12920" s="9">
        <v>1257.8346859199901</v>
      </c>
      <c r="L12920" s="9">
        <v>1254.27169368</v>
      </c>
      <c r="M12920" s="9">
        <v>1254.4619823999999</v>
      </c>
      <c r="N12920" s="9">
        <v>1254.0223498400001</v>
      </c>
      <c r="O12920" s="9">
        <v>1277.39177316</v>
      </c>
      <c r="P12920" s="9">
        <v>1285.8825870799999</v>
      </c>
      <c r="Q12920" s="9">
        <v>1283.1791749199999</v>
      </c>
      <c r="R12920" s="9">
        <v>1278.6450540399901</v>
      </c>
      <c r="S12920" s="9">
        <v>1275.5545027599901</v>
      </c>
      <c r="T12920" s="9">
        <v>1282.24741636</v>
      </c>
    </row>
    <row r="12921" spans="1:20" x14ac:dyDescent="0.35">
      <c r="A12921">
        <f t="shared" si="390"/>
        <v>12921</v>
      </c>
      <c r="B12921" s="3" t="s">
        <v>1037</v>
      </c>
      <c r="C12921" s="3" t="s">
        <v>75</v>
      </c>
      <c r="D12921" s="3" t="s">
        <v>47</v>
      </c>
      <c r="E12921">
        <v>2024</v>
      </c>
      <c r="F12921" s="3" t="str">
        <f t="shared" si="391"/>
        <v>RAElevCOULEE2024</v>
      </c>
      <c r="G12921" s="9">
        <v>1287.86749528</v>
      </c>
      <c r="H12921" s="9">
        <v>1286.8799624399901</v>
      </c>
      <c r="I12921" s="9">
        <v>1287.28350576</v>
      </c>
      <c r="J12921" s="9">
        <v>1286.31565796</v>
      </c>
      <c r="K12921" s="9">
        <v>1286.77497556</v>
      </c>
      <c r="L12921" s="9">
        <v>1283.5335056399999</v>
      </c>
      <c r="M12921" s="9">
        <v>1282.2441355199901</v>
      </c>
      <c r="N12921" s="9">
        <v>1280.8464976799901</v>
      </c>
      <c r="O12921" s="9">
        <v>1287.8642144400001</v>
      </c>
      <c r="P12921" s="9">
        <v>1286.4304873599999</v>
      </c>
      <c r="Q12921" s="9">
        <v>1284.9573902</v>
      </c>
      <c r="R12921" s="9">
        <v>1279.2257627199999</v>
      </c>
      <c r="S12921" s="9">
        <v>1277.01447655999</v>
      </c>
      <c r="T12921" s="9">
        <v>1272.4836365199999</v>
      </c>
    </row>
    <row r="12922" spans="1:20" x14ac:dyDescent="0.35">
      <c r="A12922">
        <f t="shared" si="390"/>
        <v>12922</v>
      </c>
      <c r="B12922" s="3" t="s">
        <v>1037</v>
      </c>
      <c r="C12922" s="3" t="s">
        <v>75</v>
      </c>
      <c r="D12922" s="3" t="s">
        <v>47</v>
      </c>
      <c r="E12922">
        <v>2025</v>
      </c>
      <c r="F12922" s="3" t="str">
        <f t="shared" si="391"/>
        <v>RAElevCOULEE2025</v>
      </c>
      <c r="G12922" s="9">
        <v>1283.8419045999999</v>
      </c>
      <c r="H12922" s="9">
        <v>1278.9272062800001</v>
      </c>
      <c r="I12922" s="9">
        <v>1270.5216942</v>
      </c>
      <c r="J12922" s="9">
        <v>1250.94820276</v>
      </c>
      <c r="K12922" s="9">
        <v>1223.1299604000001</v>
      </c>
      <c r="L12922" s="9">
        <v>1208.5203798800001</v>
      </c>
      <c r="M12922" s="9">
        <v>1207.9987263199901</v>
      </c>
      <c r="N12922" s="9">
        <v>1215.91539324</v>
      </c>
      <c r="O12922" s="9">
        <v>1272.3261562</v>
      </c>
      <c r="P12922" s="9">
        <v>1284.54072352</v>
      </c>
      <c r="Q12922" s="9">
        <v>1284.3012222</v>
      </c>
      <c r="R12922" s="9">
        <v>1278.7992535200001</v>
      </c>
      <c r="S12922" s="9">
        <v>1276.37471276</v>
      </c>
      <c r="T12922" s="9">
        <v>1283.33665524</v>
      </c>
    </row>
    <row r="12923" spans="1:20" x14ac:dyDescent="0.35">
      <c r="A12923">
        <f t="shared" si="390"/>
        <v>12923</v>
      </c>
      <c r="B12923" s="3" t="s">
        <v>1037</v>
      </c>
      <c r="C12923" s="3" t="s">
        <v>75</v>
      </c>
      <c r="D12923" s="3" t="s">
        <v>47</v>
      </c>
      <c r="E12923">
        <v>2026</v>
      </c>
      <c r="F12923" s="3" t="str">
        <f t="shared" si="391"/>
        <v>RAElevCOULEE2026</v>
      </c>
      <c r="G12923" s="9">
        <v>1286.7454479999999</v>
      </c>
      <c r="H12923" s="9">
        <v>1288.21526432</v>
      </c>
      <c r="I12923" s="9">
        <v>1287.28350576</v>
      </c>
      <c r="J12923" s="9">
        <v>1258.9961032799999</v>
      </c>
      <c r="K12923" s="9">
        <v>1249.1634257999999</v>
      </c>
      <c r="L12923" s="9">
        <v>1251.56171984</v>
      </c>
      <c r="M12923" s="9">
        <v>1220.3674931200001</v>
      </c>
      <c r="N12923" s="9">
        <v>1242.7953153599999</v>
      </c>
      <c r="O12923" s="9">
        <v>1267.18836076</v>
      </c>
      <c r="P12923" s="9">
        <v>1288.3530596000001</v>
      </c>
      <c r="Q12923" s="9">
        <v>1285.5315372</v>
      </c>
      <c r="R12923" s="9">
        <v>1283.5203822799999</v>
      </c>
      <c r="S12923" s="9">
        <v>1280.03941104</v>
      </c>
      <c r="T12923" s="9">
        <v>1282.4147392</v>
      </c>
    </row>
    <row r="12924" spans="1:20" x14ac:dyDescent="0.35">
      <c r="A12924">
        <f t="shared" si="390"/>
        <v>12924</v>
      </c>
      <c r="B12924" s="3" t="s">
        <v>1037</v>
      </c>
      <c r="C12924" s="3" t="s">
        <v>75</v>
      </c>
      <c r="D12924" s="3" t="s">
        <v>47</v>
      </c>
      <c r="E12924">
        <v>2027</v>
      </c>
      <c r="F12924" s="3" t="str">
        <f t="shared" si="391"/>
        <v>RAElevCOULEE2027</v>
      </c>
      <c r="G12924" s="9">
        <v>1288.9206449200001</v>
      </c>
      <c r="H12924" s="9">
        <v>1289.34387328</v>
      </c>
      <c r="I12924" s="9">
        <v>1287.28350576</v>
      </c>
      <c r="J12924" s="9">
        <v>1285.3806185599999</v>
      </c>
      <c r="K12924" s="9">
        <v>1257.3491216</v>
      </c>
      <c r="L12924" s="9">
        <v>1243.22838624</v>
      </c>
      <c r="M12924" s="9">
        <v>1232.5328478399999</v>
      </c>
      <c r="N12924" s="9">
        <v>1240.59059088</v>
      </c>
      <c r="O12924" s="9">
        <v>1274.2027966799999</v>
      </c>
      <c r="P12924" s="9">
        <v>1281.93245572</v>
      </c>
      <c r="Q12924" s="9">
        <v>1287.70673412</v>
      </c>
      <c r="R12924" s="9">
        <v>1284.60962116</v>
      </c>
      <c r="S12924" s="9">
        <v>1278.25463408</v>
      </c>
      <c r="T12924" s="9">
        <v>1286.32221964</v>
      </c>
    </row>
    <row r="12925" spans="1:20" x14ac:dyDescent="0.35">
      <c r="A12925">
        <f t="shared" si="390"/>
        <v>12925</v>
      </c>
      <c r="B12925" s="3" t="s">
        <v>1037</v>
      </c>
      <c r="C12925" s="3" t="s">
        <v>75</v>
      </c>
      <c r="D12925" s="3" t="s">
        <v>47</v>
      </c>
      <c r="E12925">
        <v>2028</v>
      </c>
      <c r="F12925" s="3" t="str">
        <f t="shared" si="391"/>
        <v>RAElevCOULEE2028</v>
      </c>
      <c r="G12925" s="9">
        <v>1288.9764192</v>
      </c>
      <c r="H12925" s="9">
        <v>1290.00004128</v>
      </c>
      <c r="I12925" s="9">
        <v>1287.28350576</v>
      </c>
      <c r="J12925" s="9">
        <v>1261.4403290800001</v>
      </c>
      <c r="K12925" s="9">
        <v>1255.6791740399999</v>
      </c>
      <c r="L12925" s="9">
        <v>1246.37143096</v>
      </c>
      <c r="M12925" s="9">
        <v>1232.1325853599999</v>
      </c>
      <c r="N12925" s="9">
        <v>1233.04465888</v>
      </c>
      <c r="O12925" s="9">
        <v>1266.2631638799901</v>
      </c>
      <c r="P12925" s="9">
        <v>1288.50725908</v>
      </c>
      <c r="Q12925" s="9">
        <v>1284.09452928</v>
      </c>
      <c r="R12925" s="9">
        <v>1281.62405676</v>
      </c>
      <c r="S12925" s="9">
        <v>1278.52038212</v>
      </c>
      <c r="T12925" s="9">
        <v>1282.2703822399999</v>
      </c>
    </row>
    <row r="12926" spans="1:20" x14ac:dyDescent="0.35">
      <c r="A12926">
        <f t="shared" si="390"/>
        <v>12926</v>
      </c>
      <c r="B12926" s="3" t="s">
        <v>1037</v>
      </c>
      <c r="C12926" s="3" t="s">
        <v>75</v>
      </c>
      <c r="D12926" s="3" t="s">
        <v>47</v>
      </c>
      <c r="E12926">
        <v>2029</v>
      </c>
      <c r="F12926" s="3" t="str">
        <f t="shared" si="391"/>
        <v>RAElevCOULEE2029</v>
      </c>
      <c r="G12926" s="9">
        <v>1289.0190701199999</v>
      </c>
      <c r="H12926" s="9">
        <v>1284.96395188</v>
      </c>
      <c r="I12926" s="9">
        <v>1287.1653955199999</v>
      </c>
      <c r="J12926" s="9">
        <v>1261.1778618799999</v>
      </c>
      <c r="K12926" s="9">
        <v>1251.54859648</v>
      </c>
      <c r="L12926" s="9">
        <v>1212.1128996800001</v>
      </c>
      <c r="M12926" s="9">
        <v>1219.17982904</v>
      </c>
      <c r="N12926" s="9">
        <v>1228.69754588</v>
      </c>
      <c r="O12926" s="9">
        <v>1264.95410872</v>
      </c>
      <c r="P12926" s="9">
        <v>1278.20542147999</v>
      </c>
      <c r="Q12926" s="9">
        <v>1289.89177356</v>
      </c>
      <c r="R12926" s="9">
        <v>1289.26513312</v>
      </c>
      <c r="S12926" s="9">
        <v>1281.1253690799999</v>
      </c>
      <c r="T12926" s="9">
        <v>1285.72510676</v>
      </c>
    </row>
    <row r="12927" spans="1:20" x14ac:dyDescent="0.35">
      <c r="A12927">
        <f t="shared" si="390"/>
        <v>12927</v>
      </c>
      <c r="B12927" s="3" t="s">
        <v>1037</v>
      </c>
      <c r="C12927" s="3" t="s">
        <v>86</v>
      </c>
      <c r="D12927" s="3" t="s">
        <v>47</v>
      </c>
      <c r="E12927">
        <v>2020</v>
      </c>
      <c r="F12927" s="3" t="str">
        <f t="shared" si="391"/>
        <v>RAQOutCOULEE2020</v>
      </c>
      <c r="G12927" s="9">
        <v>81.1854721308938</v>
      </c>
      <c r="H12927" s="9">
        <v>107.351751296465</v>
      </c>
      <c r="I12927" s="9">
        <v>119.431444354313</v>
      </c>
      <c r="J12927" s="9">
        <v>127.54179200713099</v>
      </c>
      <c r="K12927" s="9">
        <v>124.833964837427</v>
      </c>
      <c r="L12927" s="9">
        <v>93.143099950691706</v>
      </c>
      <c r="M12927" s="9">
        <v>129.10525580825299</v>
      </c>
      <c r="N12927" s="9">
        <v>152.61453425926399</v>
      </c>
      <c r="O12927" s="9">
        <v>174.26943336376499</v>
      </c>
      <c r="P12927" s="9">
        <v>196.96626436394402</v>
      </c>
      <c r="Q12927" s="9">
        <v>98.059866667093999</v>
      </c>
      <c r="R12927" s="9">
        <v>104.211836131472</v>
      </c>
      <c r="S12927" s="9">
        <v>90.601598052565095</v>
      </c>
      <c r="T12927" s="9">
        <v>80.559725142749997</v>
      </c>
    </row>
    <row r="12928" spans="1:20" x14ac:dyDescent="0.35">
      <c r="A12928">
        <f t="shared" si="390"/>
        <v>12928</v>
      </c>
      <c r="B12928" s="3" t="s">
        <v>1037</v>
      </c>
      <c r="C12928" s="3" t="s">
        <v>86</v>
      </c>
      <c r="D12928" s="3" t="s">
        <v>47</v>
      </c>
      <c r="E12928">
        <v>2021</v>
      </c>
      <c r="F12928" s="3" t="str">
        <f t="shared" si="391"/>
        <v>RAQOutCOULEE2021</v>
      </c>
      <c r="G12928" s="9">
        <v>95.238615814435406</v>
      </c>
      <c r="H12928" s="9">
        <v>129.06131592880499</v>
      </c>
      <c r="I12928" s="9">
        <v>147.30382637491999</v>
      </c>
      <c r="J12928" s="9">
        <v>127.596728666674</v>
      </c>
      <c r="K12928" s="9">
        <v>134.92755892454099</v>
      </c>
      <c r="L12928" s="9">
        <v>89.911786967229801</v>
      </c>
      <c r="M12928" s="9">
        <v>94.802104773706901</v>
      </c>
      <c r="N12928" s="9">
        <v>125.612617645754</v>
      </c>
      <c r="O12928" s="9">
        <v>167.96055837025</v>
      </c>
      <c r="P12928" s="9">
        <v>163.78840016178404</v>
      </c>
      <c r="Q12928" s="9">
        <v>98.849797746691493</v>
      </c>
      <c r="R12928" s="9">
        <v>104.372674924427</v>
      </c>
      <c r="S12928" s="9">
        <v>88.167426976744693</v>
      </c>
      <c r="T12928" s="9">
        <v>64.397869051930499</v>
      </c>
    </row>
    <row r="12929" spans="1:20" x14ac:dyDescent="0.35">
      <c r="A12929">
        <f t="shared" si="390"/>
        <v>12929</v>
      </c>
      <c r="B12929" s="3" t="s">
        <v>1037</v>
      </c>
      <c r="C12929" s="3" t="s">
        <v>86</v>
      </c>
      <c r="D12929" s="3" t="s">
        <v>47</v>
      </c>
      <c r="E12929">
        <v>2022</v>
      </c>
      <c r="F12929" s="3" t="str">
        <f t="shared" si="391"/>
        <v>RAQOutCOULEE2022</v>
      </c>
      <c r="G12929" s="9">
        <v>62.2132718612567</v>
      </c>
      <c r="H12929" s="9">
        <v>90.049796732534702</v>
      </c>
      <c r="I12929" s="9">
        <v>114.485223693468</v>
      </c>
      <c r="J12929" s="9">
        <v>140.359236760144</v>
      </c>
      <c r="K12929" s="9">
        <v>120.860012585812</v>
      </c>
      <c r="L12929" s="9">
        <v>111.26548656749701</v>
      </c>
      <c r="M12929" s="9">
        <v>120.799886502837</v>
      </c>
      <c r="N12929" s="9">
        <v>156.063587041152</v>
      </c>
      <c r="O12929" s="9">
        <v>159.37008997699999</v>
      </c>
      <c r="P12929" s="9">
        <v>194.19259154312499</v>
      </c>
      <c r="Q12929" s="9">
        <v>111.92660262461401</v>
      </c>
      <c r="R12929" s="9">
        <v>103.532915890211</v>
      </c>
      <c r="S12929" s="9">
        <v>77.243198179036398</v>
      </c>
      <c r="T12929" s="9">
        <v>58.2414394506729</v>
      </c>
    </row>
    <row r="12930" spans="1:20" x14ac:dyDescent="0.35">
      <c r="A12930">
        <f t="shared" si="390"/>
        <v>12930</v>
      </c>
      <c r="B12930" s="3" t="s">
        <v>1037</v>
      </c>
      <c r="C12930" s="3" t="s">
        <v>86</v>
      </c>
      <c r="D12930" s="3" t="s">
        <v>47</v>
      </c>
      <c r="E12930">
        <v>2023</v>
      </c>
      <c r="F12930" s="3" t="str">
        <f t="shared" si="391"/>
        <v>RAQOutCOULEE2023</v>
      </c>
      <c r="G12930" s="9">
        <v>63.626654914421998</v>
      </c>
      <c r="H12930" s="9">
        <v>92.634994668222205</v>
      </c>
      <c r="I12930" s="9">
        <v>125.28962953490699</v>
      </c>
      <c r="J12930" s="9">
        <v>142.24167909340099</v>
      </c>
      <c r="K12930" s="9">
        <v>101.762259921302</v>
      </c>
      <c r="L12930" s="9">
        <v>109.374273384701</v>
      </c>
      <c r="M12930" s="9">
        <v>124.39223345325</v>
      </c>
      <c r="N12930" s="9">
        <v>142.45476401148801</v>
      </c>
      <c r="O12930" s="9">
        <v>176.52584358953399</v>
      </c>
      <c r="P12930" s="9">
        <v>162.017754201033</v>
      </c>
      <c r="Q12930" s="9">
        <v>110.33961038115901</v>
      </c>
      <c r="R12930" s="9">
        <v>126.711409703491</v>
      </c>
      <c r="S12930" s="9">
        <v>81.351249765442702</v>
      </c>
      <c r="T12930" s="9">
        <v>44.658753338952003</v>
      </c>
    </row>
    <row r="12931" spans="1:20" x14ac:dyDescent="0.35">
      <c r="A12931">
        <f t="shared" ref="A12931:A12994" si="392">A12930+1</f>
        <v>12931</v>
      </c>
      <c r="B12931" s="3" t="s">
        <v>1037</v>
      </c>
      <c r="C12931" s="3" t="s">
        <v>86</v>
      </c>
      <c r="D12931" s="3" t="s">
        <v>47</v>
      </c>
      <c r="E12931">
        <v>2024</v>
      </c>
      <c r="F12931" s="3" t="str">
        <f t="shared" si="391"/>
        <v>RAQOutCOULEE2024</v>
      </c>
      <c r="G12931" s="9">
        <v>67.876660186633003</v>
      </c>
      <c r="H12931" s="9">
        <v>99.486039825958301</v>
      </c>
      <c r="I12931" s="9">
        <v>100.47378865333999</v>
      </c>
      <c r="J12931" s="9">
        <v>124.12935823367501</v>
      </c>
      <c r="K12931" s="9">
        <v>114.635364178541</v>
      </c>
      <c r="L12931" s="9">
        <v>118.49338824171301</v>
      </c>
      <c r="M12931" s="9">
        <v>138.962482331351</v>
      </c>
      <c r="N12931" s="9">
        <v>125.393322521881</v>
      </c>
      <c r="O12931" s="9">
        <v>177.982439562873</v>
      </c>
      <c r="P12931" s="9">
        <v>151.47982066640199</v>
      </c>
      <c r="Q12931" s="9">
        <v>97.221405496151206</v>
      </c>
      <c r="R12931" s="9">
        <v>91.941359215805505</v>
      </c>
      <c r="S12931" s="9">
        <v>83.178668032395805</v>
      </c>
      <c r="T12931" s="9">
        <v>64.039882687204795</v>
      </c>
    </row>
    <row r="12932" spans="1:20" x14ac:dyDescent="0.35">
      <c r="A12932">
        <f t="shared" si="392"/>
        <v>12932</v>
      </c>
      <c r="B12932" s="3" t="s">
        <v>1037</v>
      </c>
      <c r="C12932" s="3" t="s">
        <v>86</v>
      </c>
      <c r="D12932" s="3" t="s">
        <v>47</v>
      </c>
      <c r="E12932">
        <v>2025</v>
      </c>
      <c r="F12932" s="3" t="str">
        <f t="shared" si="391"/>
        <v>RAQOutCOULEE2025</v>
      </c>
      <c r="G12932" s="9">
        <v>55.117227686956298</v>
      </c>
      <c r="H12932" s="9">
        <v>98.556884072115906</v>
      </c>
      <c r="I12932" s="9">
        <v>103.215208393547</v>
      </c>
      <c r="J12932" s="9">
        <v>75.262753276380096</v>
      </c>
      <c r="K12932" s="9">
        <v>77.720889968697904</v>
      </c>
      <c r="L12932" s="9">
        <v>67.468437170368901</v>
      </c>
      <c r="M12932" s="9">
        <v>60.618573800944397</v>
      </c>
      <c r="N12932" s="9">
        <v>76.989777604152707</v>
      </c>
      <c r="O12932" s="9">
        <v>74.7730080798232</v>
      </c>
      <c r="P12932" s="9">
        <v>84.336309516238799</v>
      </c>
      <c r="Q12932" s="9">
        <v>113.243838027094</v>
      </c>
      <c r="R12932" s="9">
        <v>111.593952967875</v>
      </c>
      <c r="S12932" s="9">
        <v>106.85349594973</v>
      </c>
      <c r="T12932" s="9">
        <v>63.948353441875</v>
      </c>
    </row>
    <row r="12933" spans="1:20" x14ac:dyDescent="0.35">
      <c r="A12933">
        <f t="shared" si="392"/>
        <v>12933</v>
      </c>
      <c r="B12933" s="3" t="s">
        <v>1037</v>
      </c>
      <c r="C12933" s="3" t="s">
        <v>86</v>
      </c>
      <c r="D12933" s="3" t="s">
        <v>47</v>
      </c>
      <c r="E12933">
        <v>2026</v>
      </c>
      <c r="F12933" s="3" t="str">
        <f t="shared" si="391"/>
        <v>RAQOutCOULEE2026</v>
      </c>
      <c r="G12933" s="9">
        <v>69.147581172259393</v>
      </c>
      <c r="H12933" s="9">
        <v>75.147277710847206</v>
      </c>
      <c r="I12933" s="9">
        <v>116.348267077622</v>
      </c>
      <c r="J12933" s="9">
        <v>118.718064554847</v>
      </c>
      <c r="K12933" s="9">
        <v>146.539435695093</v>
      </c>
      <c r="L12933" s="9">
        <v>119.67186369746901</v>
      </c>
      <c r="M12933" s="9">
        <v>269.39610520870798</v>
      </c>
      <c r="N12933" s="9">
        <v>188.42679443972199</v>
      </c>
      <c r="O12933" s="9">
        <v>196.558945448071</v>
      </c>
      <c r="P12933" s="9">
        <v>166.85712014257399</v>
      </c>
      <c r="Q12933" s="9">
        <v>108.913638769367</v>
      </c>
      <c r="R12933" s="9">
        <v>99.1798619739277</v>
      </c>
      <c r="S12933" s="9">
        <v>78.640544030325501</v>
      </c>
      <c r="T12933" s="9">
        <v>64.896501764577707</v>
      </c>
    </row>
    <row r="12934" spans="1:20" x14ac:dyDescent="0.35">
      <c r="A12934">
        <f t="shared" si="392"/>
        <v>12934</v>
      </c>
      <c r="B12934" s="3" t="s">
        <v>1037</v>
      </c>
      <c r="C12934" s="3" t="s">
        <v>86</v>
      </c>
      <c r="D12934" s="3" t="s">
        <v>47</v>
      </c>
      <c r="E12934">
        <v>2027</v>
      </c>
      <c r="F12934" s="3" t="str">
        <f t="shared" si="391"/>
        <v>RAQOutCOULEE2027</v>
      </c>
      <c r="G12934" s="9">
        <v>63.666370709285601</v>
      </c>
      <c r="H12934" s="9">
        <v>104.672130909548</v>
      </c>
      <c r="I12934" s="9">
        <v>171.629626350791</v>
      </c>
      <c r="J12934" s="9">
        <v>178.028352921416</v>
      </c>
      <c r="K12934" s="9">
        <v>163.75302250323401</v>
      </c>
      <c r="L12934" s="9">
        <v>131.456655309197</v>
      </c>
      <c r="M12934" s="9">
        <v>189.54850103740799</v>
      </c>
      <c r="N12934" s="9">
        <v>165.26505756451201</v>
      </c>
      <c r="O12934" s="9">
        <v>200.80637159320801</v>
      </c>
      <c r="P12934" s="9">
        <v>264.10518821332403</v>
      </c>
      <c r="Q12934" s="9">
        <v>190.95400596341301</v>
      </c>
      <c r="R12934" s="9">
        <v>152.624311398494</v>
      </c>
      <c r="S12934" s="9">
        <v>103.224495305152</v>
      </c>
      <c r="T12934" s="9">
        <v>82.079272633088394</v>
      </c>
    </row>
    <row r="12935" spans="1:20" x14ac:dyDescent="0.35">
      <c r="A12935">
        <f t="shared" si="392"/>
        <v>12935</v>
      </c>
      <c r="B12935" s="3" t="s">
        <v>1037</v>
      </c>
      <c r="C12935" s="3" t="s">
        <v>86</v>
      </c>
      <c r="D12935" s="3" t="s">
        <v>47</v>
      </c>
      <c r="E12935">
        <v>2028</v>
      </c>
      <c r="F12935" s="3" t="str">
        <f t="shared" si="391"/>
        <v>RAQOutCOULEE2028</v>
      </c>
      <c r="G12935" s="9">
        <v>86.331352690013404</v>
      </c>
      <c r="H12935" s="9">
        <v>107.44195887792</v>
      </c>
      <c r="I12935" s="9">
        <v>123.31585090839801</v>
      </c>
      <c r="J12935" s="9">
        <v>150.38072816867501</v>
      </c>
      <c r="K12935" s="9">
        <v>135.82579671680199</v>
      </c>
      <c r="L12935" s="9">
        <v>131.296484530161</v>
      </c>
      <c r="M12935" s="9">
        <v>161.23173485183901</v>
      </c>
      <c r="N12935" s="9">
        <v>125.45441522545499</v>
      </c>
      <c r="O12935" s="9">
        <v>152.71626335598799</v>
      </c>
      <c r="P12935" s="9">
        <v>186.54143243961599</v>
      </c>
      <c r="Q12935" s="9">
        <v>92.646270592665303</v>
      </c>
      <c r="R12935" s="9">
        <v>95.998852008888804</v>
      </c>
      <c r="S12935" s="9">
        <v>71.471919973781198</v>
      </c>
      <c r="T12935" s="9">
        <v>81.789303320831905</v>
      </c>
    </row>
    <row r="12936" spans="1:20" x14ac:dyDescent="0.35">
      <c r="A12936">
        <f t="shared" si="392"/>
        <v>12936</v>
      </c>
      <c r="B12936" s="3" t="s">
        <v>1037</v>
      </c>
      <c r="C12936" s="3" t="s">
        <v>86</v>
      </c>
      <c r="D12936" s="3" t="s">
        <v>47</v>
      </c>
      <c r="E12936">
        <v>2029</v>
      </c>
      <c r="F12936" s="3" t="str">
        <f t="shared" si="391"/>
        <v>RAQOutCOULEE2029</v>
      </c>
      <c r="G12936" s="9">
        <v>68.738129350634395</v>
      </c>
      <c r="H12936" s="9">
        <v>111.69678352821499</v>
      </c>
      <c r="I12936" s="9">
        <v>113.22673051549999</v>
      </c>
      <c r="J12936" s="9">
        <v>152.396988040358</v>
      </c>
      <c r="K12936" s="9">
        <v>162.506477212031</v>
      </c>
      <c r="L12936" s="9">
        <v>173.31339956768599</v>
      </c>
      <c r="M12936" s="9">
        <v>236.082976782343</v>
      </c>
      <c r="N12936" s="9">
        <v>217.57277895994801</v>
      </c>
      <c r="O12936" s="9">
        <v>263.48315072433002</v>
      </c>
      <c r="P12936" s="9">
        <v>292.12735686410599</v>
      </c>
      <c r="Q12936" s="9">
        <v>216.31704148895901</v>
      </c>
      <c r="R12936" s="9">
        <v>164.39323411909001</v>
      </c>
      <c r="S12936" s="9">
        <v>155.71680618110599</v>
      </c>
      <c r="T12936" s="9">
        <v>86.655583314358296</v>
      </c>
    </row>
    <row r="12937" spans="1:20" x14ac:dyDescent="0.35">
      <c r="A12937">
        <f t="shared" si="392"/>
        <v>12937</v>
      </c>
      <c r="B12937" s="3" t="s">
        <v>1037</v>
      </c>
      <c r="C12937" s="3" t="s">
        <v>95</v>
      </c>
      <c r="D12937" s="3" t="s">
        <v>47</v>
      </c>
      <c r="E12937">
        <v>2020</v>
      </c>
      <c r="F12937" s="3" t="str">
        <f t="shared" si="391"/>
        <v>RASpillCOULEE2020</v>
      </c>
      <c r="G12937" s="9">
        <v>0</v>
      </c>
      <c r="H12937" s="9">
        <v>1.39912413934027</v>
      </c>
      <c r="I12937" s="9">
        <v>0.70316744668819398</v>
      </c>
      <c r="J12937" s="9">
        <v>0.79250056387231105</v>
      </c>
      <c r="K12937" s="9">
        <v>0.689132224771562</v>
      </c>
      <c r="L12937" s="9">
        <v>0.48618486641619602</v>
      </c>
      <c r="M12937" s="9">
        <v>3.2196026826201303</v>
      </c>
      <c r="N12937" s="9">
        <v>1.76896840800069</v>
      </c>
      <c r="O12937" s="9">
        <v>10.9138853000201</v>
      </c>
      <c r="P12937" s="9">
        <v>35.391448097201298</v>
      </c>
      <c r="Q12937" s="9">
        <v>0.897367060860215</v>
      </c>
      <c r="R12937" s="9">
        <v>0.54508212013888802</v>
      </c>
      <c r="S12937" s="9">
        <v>0</v>
      </c>
      <c r="T12937" s="9">
        <v>2.0092959736111103E-2</v>
      </c>
    </row>
    <row r="12938" spans="1:20" x14ac:dyDescent="0.35">
      <c r="A12938">
        <f t="shared" si="392"/>
        <v>12938</v>
      </c>
      <c r="B12938" s="3" t="s">
        <v>1037</v>
      </c>
      <c r="C12938" s="3" t="s">
        <v>95</v>
      </c>
      <c r="D12938" s="3" t="s">
        <v>47</v>
      </c>
      <c r="E12938">
        <v>2021</v>
      </c>
      <c r="F12938" s="3" t="str">
        <f t="shared" si="391"/>
        <v>RASpillCOULEE2021</v>
      </c>
      <c r="G12938" s="9">
        <v>3.5160639274193502E-2</v>
      </c>
      <c r="H12938" s="9">
        <v>1.9479202203124999</v>
      </c>
      <c r="I12938" s="9">
        <v>5.9221418718097203</v>
      </c>
      <c r="J12938" s="9">
        <v>0.46312111885215002</v>
      </c>
      <c r="K12938" s="9">
        <v>0.42780211573958299</v>
      </c>
      <c r="L12938" s="9">
        <v>0.136639620833333</v>
      </c>
      <c r="M12938" s="9">
        <v>0.28852102890138798</v>
      </c>
      <c r="N12938" s="9">
        <v>2.9923790616708299</v>
      </c>
      <c r="O12938" s="9">
        <v>11.654240404168601</v>
      </c>
      <c r="P12938" s="9">
        <v>8.4544026274020805</v>
      </c>
      <c r="Q12938" s="9">
        <v>0</v>
      </c>
      <c r="R12938" s="9">
        <v>2.72961406666666E-3</v>
      </c>
      <c r="S12938" s="9">
        <v>0</v>
      </c>
      <c r="T12938" s="9">
        <v>7.7779325555555499E-3</v>
      </c>
    </row>
    <row r="12939" spans="1:20" x14ac:dyDescent="0.35">
      <c r="A12939">
        <f t="shared" si="392"/>
        <v>12939</v>
      </c>
      <c r="B12939" s="3" t="s">
        <v>1037</v>
      </c>
      <c r="C12939" s="3" t="s">
        <v>95</v>
      </c>
      <c r="D12939" s="3" t="s">
        <v>47</v>
      </c>
      <c r="E12939">
        <v>2022</v>
      </c>
      <c r="F12939" s="3" t="str">
        <f t="shared" si="391"/>
        <v>RASpillCOULEE2022</v>
      </c>
      <c r="G12939" s="9">
        <v>0.31990130723118199</v>
      </c>
      <c r="H12939" s="9">
        <v>0.40969372937499998</v>
      </c>
      <c r="I12939" s="9">
        <v>0.64920181531527699</v>
      </c>
      <c r="J12939" s="9">
        <v>0.45183249303387002</v>
      </c>
      <c r="K12939" s="9">
        <v>1.2232994814895799</v>
      </c>
      <c r="L12939" s="9">
        <v>0.31082469719489197</v>
      </c>
      <c r="M12939" s="9">
        <v>4.545620254583331E-2</v>
      </c>
      <c r="N12939" s="9">
        <v>5.0839425932361104</v>
      </c>
      <c r="O12939" s="9">
        <v>10.6489252185994</v>
      </c>
      <c r="P12939" s="9">
        <v>37.719463755215699</v>
      </c>
      <c r="Q12939" s="9">
        <v>0.50650752348790296</v>
      </c>
      <c r="R12939" s="9">
        <v>0.49781788769027702</v>
      </c>
      <c r="S12939" s="9">
        <v>0</v>
      </c>
      <c r="T12939" s="9">
        <v>0</v>
      </c>
    </row>
    <row r="12940" spans="1:20" x14ac:dyDescent="0.35">
      <c r="A12940">
        <f t="shared" si="392"/>
        <v>12940</v>
      </c>
      <c r="B12940" s="3" t="s">
        <v>1037</v>
      </c>
      <c r="C12940" s="3" t="s">
        <v>95</v>
      </c>
      <c r="D12940" s="3" t="s">
        <v>47</v>
      </c>
      <c r="E12940">
        <v>2023</v>
      </c>
      <c r="F12940" s="3" t="str">
        <f t="shared" si="391"/>
        <v>RASpillCOULEE2023</v>
      </c>
      <c r="G12940" s="9">
        <v>6.9369292473118196E-2</v>
      </c>
      <c r="H12940" s="9">
        <v>0.46648956861111102</v>
      </c>
      <c r="I12940" s="9">
        <v>2.2911044205048601</v>
      </c>
      <c r="J12940" s="9">
        <v>1.2417930074939501</v>
      </c>
      <c r="K12940" s="9">
        <v>0</v>
      </c>
      <c r="L12940" s="9">
        <v>0.828302735246639</v>
      </c>
      <c r="M12940" s="9">
        <v>1.799312493125</v>
      </c>
      <c r="N12940" s="9">
        <v>5.9866512604324997</v>
      </c>
      <c r="O12940" s="9">
        <v>9.2130657533118203</v>
      </c>
      <c r="P12940" s="9">
        <v>14.910886506776899</v>
      </c>
      <c r="Q12940" s="9">
        <v>6.2780339388440798E-2</v>
      </c>
      <c r="R12940" s="9">
        <v>0.114285902704166</v>
      </c>
      <c r="S12940" s="9">
        <v>0</v>
      </c>
      <c r="T12940" s="9">
        <v>0</v>
      </c>
    </row>
    <row r="12941" spans="1:20" x14ac:dyDescent="0.35">
      <c r="A12941">
        <f t="shared" si="392"/>
        <v>12941</v>
      </c>
      <c r="B12941" s="3" t="s">
        <v>1037</v>
      </c>
      <c r="C12941" s="3" t="s">
        <v>95</v>
      </c>
      <c r="D12941" s="3" t="s">
        <v>47</v>
      </c>
      <c r="E12941">
        <v>2024</v>
      </c>
      <c r="F12941" s="3" t="str">
        <f t="shared" si="391"/>
        <v>RASpillCOULEE2024</v>
      </c>
      <c r="G12941" s="9">
        <v>0</v>
      </c>
      <c r="H12941" s="9">
        <v>0.23181457585416601</v>
      </c>
      <c r="I12941" s="9">
        <v>1.4147041854166599E-2</v>
      </c>
      <c r="J12941" s="9">
        <v>1.53760418272849E-2</v>
      </c>
      <c r="K12941" s="9">
        <v>0</v>
      </c>
      <c r="L12941" s="9">
        <v>2.00209886521505</v>
      </c>
      <c r="M12941" s="9">
        <v>6.6283778143236098</v>
      </c>
      <c r="N12941" s="9">
        <v>1.89787969913888</v>
      </c>
      <c r="O12941" s="9">
        <v>10.292414778004</v>
      </c>
      <c r="P12941" s="9">
        <v>5.0292675914201297</v>
      </c>
      <c r="Q12941" s="9">
        <v>3.42969739254032E-2</v>
      </c>
      <c r="R12941" s="9">
        <v>0.19986190719444399</v>
      </c>
      <c r="S12941" s="9">
        <v>0</v>
      </c>
      <c r="T12941" s="9">
        <v>0.11243170334374999</v>
      </c>
    </row>
    <row r="12942" spans="1:20" x14ac:dyDescent="0.35">
      <c r="A12942">
        <f t="shared" si="392"/>
        <v>12942</v>
      </c>
      <c r="B12942" s="3" t="s">
        <v>1037</v>
      </c>
      <c r="C12942" s="3" t="s">
        <v>95</v>
      </c>
      <c r="D12942" s="3" t="s">
        <v>47</v>
      </c>
      <c r="E12942">
        <v>2025</v>
      </c>
      <c r="F12942" s="3" t="str">
        <f t="shared" si="391"/>
        <v>RASpillCOULEE2025</v>
      </c>
      <c r="G12942" s="9">
        <v>0</v>
      </c>
      <c r="H12942" s="9">
        <v>0.49764038567152702</v>
      </c>
      <c r="I12942" s="9">
        <v>1.1945724653804799</v>
      </c>
      <c r="J12942" s="9">
        <v>0.10608469360887</v>
      </c>
      <c r="K12942" s="9">
        <v>0.37904246401041602</v>
      </c>
      <c r="L12942" s="9">
        <v>3.7913642883064494E-2</v>
      </c>
      <c r="M12942" s="9">
        <v>0</v>
      </c>
      <c r="N12942" s="9">
        <v>5.9421215194444398E-2</v>
      </c>
      <c r="O12942" s="9">
        <v>0.112276258010752</v>
      </c>
      <c r="P12942" s="9">
        <v>0.33103329947430499</v>
      </c>
      <c r="Q12942" s="9">
        <v>0.55628235941061799</v>
      </c>
      <c r="R12942" s="9">
        <v>0.20014972444444401</v>
      </c>
      <c r="S12942" s="9">
        <v>0.40324498045963503</v>
      </c>
      <c r="T12942" s="9">
        <v>2.0435220944444402E-2</v>
      </c>
    </row>
    <row r="12943" spans="1:20" x14ac:dyDescent="0.35">
      <c r="A12943">
        <f t="shared" si="392"/>
        <v>12943</v>
      </c>
      <c r="B12943" s="3" t="s">
        <v>1037</v>
      </c>
      <c r="C12943" s="3" t="s">
        <v>95</v>
      </c>
      <c r="D12943" s="3" t="s">
        <v>47</v>
      </c>
      <c r="E12943">
        <v>2026</v>
      </c>
      <c r="F12943" s="3" t="str">
        <f t="shared" si="391"/>
        <v>RASpillCOULEE2026</v>
      </c>
      <c r="G12943" s="9">
        <v>0.12970033725268801</v>
      </c>
      <c r="H12943" s="9">
        <v>0</v>
      </c>
      <c r="I12943" s="9">
        <v>0.19724041588611099</v>
      </c>
      <c r="J12943" s="9">
        <v>3.87871328743481</v>
      </c>
      <c r="K12943" s="9">
        <v>14.0633259755104</v>
      </c>
      <c r="L12943" s="9">
        <v>7.5410248348956896</v>
      </c>
      <c r="M12943" s="9">
        <v>158.31855534376299</v>
      </c>
      <c r="N12943" s="9">
        <v>95.697714627569397</v>
      </c>
      <c r="O12943" s="9">
        <v>53.150031305517402</v>
      </c>
      <c r="P12943" s="9">
        <v>27.6040174919561</v>
      </c>
      <c r="Q12943" s="9">
        <v>1.6622181916666601</v>
      </c>
      <c r="R12943" s="9">
        <v>0.44865362976388801</v>
      </c>
      <c r="S12943" s="9">
        <v>0</v>
      </c>
      <c r="T12943" s="9">
        <v>3.7776945986111102E-3</v>
      </c>
    </row>
    <row r="12944" spans="1:20" x14ac:dyDescent="0.35">
      <c r="A12944">
        <f t="shared" si="392"/>
        <v>12944</v>
      </c>
      <c r="B12944" s="3" t="s">
        <v>1037</v>
      </c>
      <c r="C12944" s="3" t="s">
        <v>95</v>
      </c>
      <c r="D12944" s="3" t="s">
        <v>47</v>
      </c>
      <c r="E12944">
        <v>2027</v>
      </c>
      <c r="F12944" s="3" t="str">
        <f t="shared" si="391"/>
        <v>RASpillCOULEE2027</v>
      </c>
      <c r="G12944" s="9">
        <v>0</v>
      </c>
      <c r="H12944" s="9">
        <v>0</v>
      </c>
      <c r="I12944" s="9">
        <v>23.43992993034</v>
      </c>
      <c r="J12944" s="9">
        <v>19.105700871127599</v>
      </c>
      <c r="K12944" s="9">
        <v>12.493281547192698</v>
      </c>
      <c r="L12944" s="9">
        <v>17.164294421872299</v>
      </c>
      <c r="M12944" s="9">
        <v>44.752940204797198</v>
      </c>
      <c r="N12944" s="9">
        <v>26.434253891081902</v>
      </c>
      <c r="O12944" s="9">
        <v>44.468510544431702</v>
      </c>
      <c r="P12944" s="9">
        <v>113.825178402497</v>
      </c>
      <c r="Q12944" s="9">
        <v>32.875140951559104</v>
      </c>
      <c r="R12944" s="9">
        <v>0.47178262004999999</v>
      </c>
      <c r="S12944" s="9">
        <v>7.6536396963541604E-3</v>
      </c>
      <c r="T12944" s="9">
        <v>8.50806875814583E-2</v>
      </c>
    </row>
    <row r="12945" spans="1:20" x14ac:dyDescent="0.35">
      <c r="A12945">
        <f t="shared" si="392"/>
        <v>12945</v>
      </c>
      <c r="B12945" s="3" t="s">
        <v>1037</v>
      </c>
      <c r="C12945" s="3" t="s">
        <v>95</v>
      </c>
      <c r="D12945" s="3" t="s">
        <v>47</v>
      </c>
      <c r="E12945">
        <v>2028</v>
      </c>
      <c r="F12945" s="3" t="str">
        <f t="shared" si="391"/>
        <v>RASpillCOULEE2028</v>
      </c>
      <c r="G12945" s="9">
        <v>1.01573344758064E-2</v>
      </c>
      <c r="H12945" s="9">
        <v>9.7030660173611106E-3</v>
      </c>
      <c r="I12945" s="9">
        <v>0.74823991448208305</v>
      </c>
      <c r="J12945" s="9">
        <v>9.2125793508931402</v>
      </c>
      <c r="K12945" s="9">
        <v>7.4986969941979096</v>
      </c>
      <c r="L12945" s="9">
        <v>12.1425494341337</v>
      </c>
      <c r="M12945" s="9">
        <v>7.7868250040058298</v>
      </c>
      <c r="N12945" s="9">
        <v>7.44416672362222</v>
      </c>
      <c r="O12945" s="9">
        <v>23.812297390531501</v>
      </c>
      <c r="P12945" s="9">
        <v>39.6086410619641</v>
      </c>
      <c r="Q12945" s="9">
        <v>2.02012859670698</v>
      </c>
      <c r="R12945" s="9">
        <v>0</v>
      </c>
      <c r="S12945" s="9">
        <v>0</v>
      </c>
      <c r="T12945" s="9">
        <v>0.105258545068055</v>
      </c>
    </row>
    <row r="12946" spans="1:20" x14ac:dyDescent="0.35">
      <c r="A12946">
        <f t="shared" si="392"/>
        <v>12946</v>
      </c>
      <c r="B12946" s="3" t="s">
        <v>1037</v>
      </c>
      <c r="C12946" s="3" t="s">
        <v>95</v>
      </c>
      <c r="D12946" s="3" t="s">
        <v>47</v>
      </c>
      <c r="E12946">
        <v>2029</v>
      </c>
      <c r="F12946" s="3" t="str">
        <f t="shared" si="391"/>
        <v>RASpillCOULEE2029</v>
      </c>
      <c r="G12946" s="9">
        <v>7.4615611028225795E-2</v>
      </c>
      <c r="H12946" s="9">
        <v>1.4804663069583299</v>
      </c>
      <c r="I12946" s="9">
        <v>1.6566757967083301</v>
      </c>
      <c r="J12946" s="9">
        <v>6.27936982365188</v>
      </c>
      <c r="K12946" s="9">
        <v>18.477377559479098</v>
      </c>
      <c r="L12946" s="9">
        <v>34.881156677471701</v>
      </c>
      <c r="M12946" s="9">
        <v>80.5634565550791</v>
      </c>
      <c r="N12946" s="9">
        <v>58.851635853392999</v>
      </c>
      <c r="O12946" s="9">
        <v>92.480283713181393</v>
      </c>
      <c r="P12946" s="9">
        <v>124.77315584612001</v>
      </c>
      <c r="Q12946" s="9">
        <v>44.543483983273497</v>
      </c>
      <c r="R12946" s="9">
        <v>1.5325596106041599</v>
      </c>
      <c r="S12946" s="9">
        <v>4.5503549476692697</v>
      </c>
      <c r="T12946" s="9">
        <v>0.19281574067777701</v>
      </c>
    </row>
    <row r="12947" spans="1:20" x14ac:dyDescent="0.35">
      <c r="A12947">
        <f t="shared" si="392"/>
        <v>12947</v>
      </c>
      <c r="B12947" s="3" t="s">
        <v>1037</v>
      </c>
      <c r="C12947" s="3" t="s">
        <v>77</v>
      </c>
      <c r="D12947" s="3" t="s">
        <v>47</v>
      </c>
      <c r="E12947">
        <v>2020</v>
      </c>
      <c r="F12947" s="3" t="str">
        <f t="shared" si="391"/>
        <v>RAGenCOULEE2020</v>
      </c>
      <c r="G12947" s="9">
        <v>2033.0541989247299</v>
      </c>
      <c r="H12947" s="9">
        <v>2822.6177736111099</v>
      </c>
      <c r="I12947" s="9">
        <v>3071.9049930555502</v>
      </c>
      <c r="J12947" s="9">
        <v>3318.6685336021501</v>
      </c>
      <c r="K12947" s="9">
        <v>3112.4949672619</v>
      </c>
      <c r="L12947" s="9">
        <v>2232.6253217741901</v>
      </c>
      <c r="M12947" s="9">
        <v>3153.9722894444399</v>
      </c>
      <c r="N12947" s="9">
        <v>3647.8656305555501</v>
      </c>
      <c r="O12947" s="9">
        <v>3183.8353395161198</v>
      </c>
      <c r="P12947" s="9">
        <v>3245.6591749999998</v>
      </c>
      <c r="Q12947" s="9">
        <v>2326.7674204301002</v>
      </c>
      <c r="R12947" s="9">
        <v>2312.4647027777701</v>
      </c>
      <c r="S12947" s="9">
        <v>2001.8419999999901</v>
      </c>
      <c r="T12947" s="9">
        <v>1822.9266888888801</v>
      </c>
    </row>
    <row r="12948" spans="1:20" x14ac:dyDescent="0.35">
      <c r="A12948">
        <f t="shared" si="392"/>
        <v>12948</v>
      </c>
      <c r="B12948" s="3" t="s">
        <v>1037</v>
      </c>
      <c r="C12948" s="3" t="s">
        <v>77</v>
      </c>
      <c r="D12948" s="3" t="s">
        <v>47</v>
      </c>
      <c r="E12948">
        <v>2021</v>
      </c>
      <c r="F12948" s="3" t="str">
        <f t="shared" si="391"/>
        <v>RAGenCOULEE2021</v>
      </c>
      <c r="G12948" s="9">
        <v>2518.5532016129</v>
      </c>
      <c r="H12948" s="9">
        <v>3274.7466513888799</v>
      </c>
      <c r="I12948" s="9">
        <v>3609.6539499999999</v>
      </c>
      <c r="J12948" s="9">
        <v>3361.3971572580599</v>
      </c>
      <c r="K12948" s="9">
        <v>3495.4200669642801</v>
      </c>
      <c r="L12948" s="9">
        <v>2164.5749418010701</v>
      </c>
      <c r="M12948" s="9">
        <v>2237.95365277777</v>
      </c>
      <c r="N12948" s="9">
        <v>2864.1210083333299</v>
      </c>
      <c r="O12948" s="9">
        <v>3343.42127956989</v>
      </c>
      <c r="P12948" s="9">
        <v>3722.68463055555</v>
      </c>
      <c r="Q12948" s="9">
        <v>2662.0038772849398</v>
      </c>
      <c r="R12948" s="9">
        <v>2593.58915555555</v>
      </c>
      <c r="S12948" s="9">
        <v>2136.3726796874998</v>
      </c>
      <c r="T12948" s="9">
        <v>1506.9054569444399</v>
      </c>
    </row>
    <row r="12949" spans="1:20" x14ac:dyDescent="0.35">
      <c r="A12949">
        <f t="shared" si="392"/>
        <v>12949</v>
      </c>
      <c r="B12949" s="3" t="s">
        <v>1037</v>
      </c>
      <c r="C12949" s="3" t="s">
        <v>77</v>
      </c>
      <c r="D12949" s="3" t="s">
        <v>47</v>
      </c>
      <c r="E12949">
        <v>2022</v>
      </c>
      <c r="F12949" s="3" t="str">
        <f t="shared" si="391"/>
        <v>RAGenCOULEE2022</v>
      </c>
      <c r="G12949" s="9">
        <v>1355.8920100806399</v>
      </c>
      <c r="H12949" s="9">
        <v>2354.8226652777698</v>
      </c>
      <c r="I12949" s="9">
        <v>3061.0125541666598</v>
      </c>
      <c r="J12949" s="9">
        <v>3538.4084583333301</v>
      </c>
      <c r="K12949" s="9">
        <v>2904.5927008928502</v>
      </c>
      <c r="L12949" s="9">
        <v>2383.64042876344</v>
      </c>
      <c r="M12949" s="9">
        <v>2828.50889166666</v>
      </c>
      <c r="N12949" s="9">
        <v>3213.4070833333299</v>
      </c>
      <c r="O12949" s="9">
        <v>2867.3969091397798</v>
      </c>
      <c r="P12949" s="9">
        <v>3271.7727013888798</v>
      </c>
      <c r="Q12949" s="9">
        <v>2574.3468788978398</v>
      </c>
      <c r="R12949" s="9">
        <v>2460.3495380555501</v>
      </c>
      <c r="S12949" s="9">
        <v>1889.6176145833299</v>
      </c>
      <c r="T12949" s="9">
        <v>1318.3395534722199</v>
      </c>
    </row>
    <row r="12950" spans="1:20" x14ac:dyDescent="0.35">
      <c r="A12950">
        <f t="shared" si="392"/>
        <v>12950</v>
      </c>
      <c r="B12950" s="3" t="s">
        <v>1037</v>
      </c>
      <c r="C12950" s="3" t="s">
        <v>77</v>
      </c>
      <c r="D12950" s="3" t="s">
        <v>47</v>
      </c>
      <c r="E12950">
        <v>2023</v>
      </c>
      <c r="F12950" s="3" t="str">
        <f t="shared" si="391"/>
        <v>RAGenCOULEE2023</v>
      </c>
      <c r="G12950" s="9">
        <v>1485.1727002688101</v>
      </c>
      <c r="H12950" s="9">
        <v>2331.3934125000001</v>
      </c>
      <c r="I12950" s="9">
        <v>3105.8586361111102</v>
      </c>
      <c r="J12950" s="9">
        <v>3473.6167271505301</v>
      </c>
      <c r="K12950" s="9">
        <v>2479.9041413690402</v>
      </c>
      <c r="L12950" s="9">
        <v>2311.5393397849398</v>
      </c>
      <c r="M12950" s="9">
        <v>2799.3715749999901</v>
      </c>
      <c r="N12950" s="9">
        <v>2889.3150333333301</v>
      </c>
      <c r="O12950" s="9">
        <v>3446.2143486559098</v>
      </c>
      <c r="P12950" s="9">
        <v>3418.73957791666</v>
      </c>
      <c r="Q12950" s="9">
        <v>2320.49908104838</v>
      </c>
      <c r="R12950" s="9">
        <v>2600.2881094444401</v>
      </c>
      <c r="S12950" s="9">
        <v>2028.74005989583</v>
      </c>
      <c r="T12950" s="9">
        <v>1166.25948888888</v>
      </c>
    </row>
    <row r="12951" spans="1:20" x14ac:dyDescent="0.35">
      <c r="A12951">
        <f t="shared" si="392"/>
        <v>12951</v>
      </c>
      <c r="B12951" s="3" t="s">
        <v>1037</v>
      </c>
      <c r="C12951" s="3" t="s">
        <v>77</v>
      </c>
      <c r="D12951" s="3" t="s">
        <v>47</v>
      </c>
      <c r="E12951">
        <v>2024</v>
      </c>
      <c r="F12951" s="3" t="str">
        <f t="shared" si="391"/>
        <v>RAGenCOULEE2024</v>
      </c>
      <c r="G12951" s="9">
        <v>1461.92518010752</v>
      </c>
      <c r="H12951" s="9">
        <v>2373.1981958333299</v>
      </c>
      <c r="I12951" s="9">
        <v>2713.91473611111</v>
      </c>
      <c r="J12951" s="9">
        <v>3340.0865954300998</v>
      </c>
      <c r="K12951" s="9">
        <v>3075.3070476190401</v>
      </c>
      <c r="L12951" s="9">
        <v>2745.86019086021</v>
      </c>
      <c r="M12951" s="9">
        <v>3138.3755194444402</v>
      </c>
      <c r="N12951" s="9">
        <v>3147.5468900000001</v>
      </c>
      <c r="O12951" s="9">
        <v>3830.2454862499999</v>
      </c>
      <c r="P12951" s="9">
        <v>3574.9760470833298</v>
      </c>
      <c r="Q12951" s="9">
        <v>2296.9272814516098</v>
      </c>
      <c r="R12951" s="9">
        <v>2290.78775</v>
      </c>
      <c r="S12951" s="9">
        <v>2014.8597369791601</v>
      </c>
      <c r="T12951" s="9">
        <v>1340.15285138888</v>
      </c>
    </row>
    <row r="12952" spans="1:20" x14ac:dyDescent="0.35">
      <c r="A12952">
        <f t="shared" si="392"/>
        <v>12952</v>
      </c>
      <c r="B12952" s="3" t="s">
        <v>1037</v>
      </c>
      <c r="C12952" s="3" t="s">
        <v>77</v>
      </c>
      <c r="D12952" s="3" t="s">
        <v>47</v>
      </c>
      <c r="E12952">
        <v>2025</v>
      </c>
      <c r="F12952" s="3" t="str">
        <f t="shared" si="391"/>
        <v>RAGenCOULEE2025</v>
      </c>
      <c r="G12952" s="9">
        <v>1177.6187536290299</v>
      </c>
      <c r="H12952" s="9">
        <v>2149.3919083333299</v>
      </c>
      <c r="I12952" s="9">
        <v>2292.17926111111</v>
      </c>
      <c r="J12952" s="9">
        <v>1627.36739883064</v>
      </c>
      <c r="K12952" s="9">
        <v>1466.97546011904</v>
      </c>
      <c r="L12952" s="9">
        <v>1265.1814581989199</v>
      </c>
      <c r="M12952" s="9">
        <v>1225.1701808333301</v>
      </c>
      <c r="N12952" s="9">
        <v>1524.5901899999999</v>
      </c>
      <c r="O12952" s="9">
        <v>1681.16478118279</v>
      </c>
      <c r="P12952" s="9">
        <v>2041.36483569444</v>
      </c>
      <c r="Q12952" s="9">
        <v>2407.9263897849401</v>
      </c>
      <c r="R12952" s="9">
        <v>2570.2954</v>
      </c>
      <c r="S12952" s="9">
        <v>2144.9277656249901</v>
      </c>
      <c r="T12952" s="9">
        <v>1631.5905569444401</v>
      </c>
    </row>
    <row r="12953" spans="1:20" x14ac:dyDescent="0.35">
      <c r="A12953">
        <f t="shared" si="392"/>
        <v>12953</v>
      </c>
      <c r="B12953" s="3" t="s">
        <v>1037</v>
      </c>
      <c r="C12953" s="3" t="s">
        <v>77</v>
      </c>
      <c r="D12953" s="3" t="s">
        <v>47</v>
      </c>
      <c r="E12953">
        <v>2026</v>
      </c>
      <c r="F12953" s="3" t="str">
        <f t="shared" si="391"/>
        <v>RAGenCOULEE2026</v>
      </c>
      <c r="G12953" s="9">
        <v>1599.4153454300999</v>
      </c>
      <c r="H12953" s="9">
        <v>1924.7137625</v>
      </c>
      <c r="I12953" s="9">
        <v>2944.2725319444398</v>
      </c>
      <c r="J12953" s="9">
        <v>2854.6755736559098</v>
      </c>
      <c r="K12953" s="9">
        <v>2943.8175833333298</v>
      </c>
      <c r="L12953" s="9">
        <v>2043.74873051075</v>
      </c>
      <c r="M12953" s="9">
        <v>2336.0319229444399</v>
      </c>
      <c r="N12953" s="9">
        <v>1840.14637194444</v>
      </c>
      <c r="O12953" s="9">
        <v>2925.8498892473099</v>
      </c>
      <c r="P12953" s="9">
        <v>2986.7266055555501</v>
      </c>
      <c r="Q12953" s="9">
        <v>2663.2511141128998</v>
      </c>
      <c r="R12953" s="9">
        <v>2258.30941638888</v>
      </c>
      <c r="S12953" s="9">
        <v>2058.3823802083298</v>
      </c>
      <c r="T12953" s="9">
        <v>1685.08955277777</v>
      </c>
    </row>
    <row r="12954" spans="1:20" x14ac:dyDescent="0.35">
      <c r="A12954">
        <f t="shared" si="392"/>
        <v>12954</v>
      </c>
      <c r="B12954" s="3" t="s">
        <v>1037</v>
      </c>
      <c r="C12954" s="3" t="s">
        <v>77</v>
      </c>
      <c r="D12954" s="3" t="s">
        <v>47</v>
      </c>
      <c r="E12954">
        <v>2027</v>
      </c>
      <c r="F12954" s="3" t="str">
        <f t="shared" si="391"/>
        <v>RAGenCOULEE2027</v>
      </c>
      <c r="G12954" s="9">
        <v>1396.42765658602</v>
      </c>
      <c r="H12954" s="9">
        <v>2835.4397041666598</v>
      </c>
      <c r="I12954" s="9">
        <v>3504.51336805555</v>
      </c>
      <c r="J12954" s="9">
        <v>3966.4576451612902</v>
      </c>
      <c r="K12954" s="9">
        <v>3607.9186889880898</v>
      </c>
      <c r="L12954" s="9">
        <v>2477.4627668010698</v>
      </c>
      <c r="M12954" s="9">
        <v>3115.9308361111098</v>
      </c>
      <c r="N12954" s="9">
        <v>2760.99764166666</v>
      </c>
      <c r="O12954" s="9">
        <v>3233.1506706989198</v>
      </c>
      <c r="P12954" s="9">
        <v>3100.8210819444398</v>
      </c>
      <c r="Q12954" s="9">
        <v>3613.9060188172002</v>
      </c>
      <c r="R12954" s="9">
        <v>3883.4242305555499</v>
      </c>
      <c r="S12954" s="9">
        <v>2595.8319973958301</v>
      </c>
      <c r="T12954" s="9">
        <v>2008.89125416666</v>
      </c>
    </row>
    <row r="12955" spans="1:20" x14ac:dyDescent="0.35">
      <c r="A12955">
        <f t="shared" si="392"/>
        <v>12955</v>
      </c>
      <c r="B12955" s="3" t="s">
        <v>1037</v>
      </c>
      <c r="C12955" s="3" t="s">
        <v>77</v>
      </c>
      <c r="D12955" s="3" t="s">
        <v>47</v>
      </c>
      <c r="E12955">
        <v>2028</v>
      </c>
      <c r="F12955" s="3" t="str">
        <f t="shared" si="391"/>
        <v>RAGenCOULEE2028</v>
      </c>
      <c r="G12955" s="9">
        <v>2179.9572284946198</v>
      </c>
      <c r="H12955" s="9">
        <v>2910.3519763888798</v>
      </c>
      <c r="I12955" s="9">
        <v>3186.44116805555</v>
      </c>
      <c r="J12955" s="9">
        <v>3538.7087405913899</v>
      </c>
      <c r="K12955" s="9">
        <v>3020.8668630952302</v>
      </c>
      <c r="L12955" s="9">
        <v>2441.5531948924699</v>
      </c>
      <c r="M12955" s="9">
        <v>3092.7163972222202</v>
      </c>
      <c r="N12955" s="9">
        <v>2456.25308611111</v>
      </c>
      <c r="O12955" s="9">
        <v>2618.42423669354</v>
      </c>
      <c r="P12955" s="9">
        <v>2699.50458062499</v>
      </c>
      <c r="Q12955" s="9">
        <v>2301.5735853494598</v>
      </c>
      <c r="R12955" s="9">
        <v>2240.9764194444401</v>
      </c>
      <c r="S12955" s="9">
        <v>1922.46526666666</v>
      </c>
      <c r="T12955" s="9">
        <v>1472.84364305555</v>
      </c>
    </row>
    <row r="12956" spans="1:20" x14ac:dyDescent="0.35">
      <c r="A12956">
        <f t="shared" si="392"/>
        <v>12956</v>
      </c>
      <c r="B12956" s="3" t="s">
        <v>1037</v>
      </c>
      <c r="C12956" s="3" t="s">
        <v>77</v>
      </c>
      <c r="D12956" s="3" t="s">
        <v>47</v>
      </c>
      <c r="E12956">
        <v>2029</v>
      </c>
      <c r="F12956" s="3" t="str">
        <f t="shared" si="391"/>
        <v>RAGenCOULEE2029</v>
      </c>
      <c r="G12956" s="9">
        <v>1735.9649512096701</v>
      </c>
      <c r="H12956" s="9">
        <v>2441.7369861111101</v>
      </c>
      <c r="I12956" s="9">
        <v>2779.9984486111098</v>
      </c>
      <c r="J12956" s="9">
        <v>3657.4538118279502</v>
      </c>
      <c r="K12956" s="9">
        <v>3209.8686994047598</v>
      </c>
      <c r="L12956" s="9">
        <v>2737.0798064516098</v>
      </c>
      <c r="M12956" s="9">
        <v>2845.5565055555498</v>
      </c>
      <c r="N12956" s="9">
        <v>3038.3473749999998</v>
      </c>
      <c r="O12956" s="9">
        <v>3416.00469623655</v>
      </c>
      <c r="P12956" s="9">
        <v>3543.7341902777698</v>
      </c>
      <c r="Q12956" s="9">
        <v>3935.1142862903198</v>
      </c>
      <c r="R12956" s="9">
        <v>4090.2147749999999</v>
      </c>
      <c r="S12956" s="9">
        <v>3846.179734375</v>
      </c>
      <c r="T12956" s="9">
        <v>2084.2240930555499</v>
      </c>
    </row>
    <row r="12957" spans="1:20" x14ac:dyDescent="0.35">
      <c r="A12957">
        <f t="shared" si="392"/>
        <v>12957</v>
      </c>
      <c r="B12957" s="3" t="s">
        <v>1037</v>
      </c>
      <c r="C12957" s="3" t="s">
        <v>75</v>
      </c>
      <c r="D12957" s="3" t="s">
        <v>58</v>
      </c>
      <c r="E12957">
        <v>2020</v>
      </c>
      <c r="F12957" s="3" t="str">
        <f t="shared" si="391"/>
        <v>RAElevDWRSHK2020</v>
      </c>
      <c r="G12957" s="9">
        <v>1523.0577915199999</v>
      </c>
      <c r="H12957" s="9">
        <v>1543.75333024</v>
      </c>
      <c r="I12957" s="9">
        <v>1550.2493934399999</v>
      </c>
      <c r="J12957" s="9">
        <v>1541.4534613999999</v>
      </c>
      <c r="K12957" s="9">
        <v>1534.07813308</v>
      </c>
      <c r="L12957" s="9">
        <v>1535.5610727599999</v>
      </c>
      <c r="M12957" s="9">
        <v>1536.02039036</v>
      </c>
      <c r="N12957" s="9">
        <v>1521.14178096</v>
      </c>
      <c r="O12957" s="9">
        <v>1575.07222888</v>
      </c>
      <c r="P12957" s="9">
        <v>1591.62078583999</v>
      </c>
      <c r="Q12957" s="9">
        <v>1563.2021497599901</v>
      </c>
      <c r="R12957" s="9">
        <v>1546.89637496</v>
      </c>
      <c r="S12957" s="9">
        <v>1533.5335136399999</v>
      </c>
      <c r="T12957" s="9">
        <v>1518.5039855999901</v>
      </c>
    </row>
    <row r="12958" spans="1:20" x14ac:dyDescent="0.35">
      <c r="A12958">
        <f t="shared" si="392"/>
        <v>12958</v>
      </c>
      <c r="B12958" s="3" t="s">
        <v>1037</v>
      </c>
      <c r="C12958" s="3" t="s">
        <v>75</v>
      </c>
      <c r="D12958" s="3" t="s">
        <v>58</v>
      </c>
      <c r="E12958">
        <v>2021</v>
      </c>
      <c r="F12958" s="3" t="str">
        <f t="shared" si="391"/>
        <v>RAElevDWRSHK2021</v>
      </c>
      <c r="G12958" s="9">
        <v>1524.7244582399901</v>
      </c>
      <c r="H12958" s="9">
        <v>1547.4836453200001</v>
      </c>
      <c r="I12958" s="9">
        <v>1555.8497873199999</v>
      </c>
      <c r="J12958" s="9">
        <v>1527.4409937600001</v>
      </c>
      <c r="K12958" s="9">
        <v>1519.79663656</v>
      </c>
      <c r="L12958" s="9">
        <v>1529.4882379199901</v>
      </c>
      <c r="M12958" s="9">
        <v>1547.9101545199901</v>
      </c>
      <c r="N12958" s="9">
        <v>1583.30713728</v>
      </c>
      <c r="O12958" s="9">
        <v>1598.6877152</v>
      </c>
      <c r="P12958" s="9">
        <v>1597.52957868</v>
      </c>
      <c r="Q12958" s="9">
        <v>1569.32091636</v>
      </c>
      <c r="R12958" s="9">
        <v>1551.7552989999999</v>
      </c>
      <c r="S12958" s="9">
        <v>1534.0879755999999</v>
      </c>
      <c r="T12958" s="9">
        <v>1518.5039855999901</v>
      </c>
    </row>
    <row r="12959" spans="1:20" x14ac:dyDescent="0.35">
      <c r="A12959">
        <f t="shared" si="392"/>
        <v>12959</v>
      </c>
      <c r="B12959" s="3" t="s">
        <v>1037</v>
      </c>
      <c r="C12959" s="3" t="s">
        <v>75</v>
      </c>
      <c r="D12959" s="3" t="s">
        <v>58</v>
      </c>
      <c r="E12959">
        <v>2022</v>
      </c>
      <c r="F12959" s="3" t="str">
        <f t="shared" si="391"/>
        <v>RAElevDWRSHK2022</v>
      </c>
      <c r="G12959" s="9">
        <v>1517.1129094400001</v>
      </c>
      <c r="H12959" s="9">
        <v>1524.9377128399999</v>
      </c>
      <c r="I12959" s="9">
        <v>1535.2329887599999</v>
      </c>
      <c r="J12959" s="9">
        <v>1546.2106793999999</v>
      </c>
      <c r="K12959" s="9">
        <v>1551.00398664</v>
      </c>
      <c r="L12959" s="9">
        <v>1565.3773466800001</v>
      </c>
      <c r="M12959" s="9">
        <v>1581.3845650399901</v>
      </c>
      <c r="N12959" s="9">
        <v>1588.85831856</v>
      </c>
      <c r="O12959" s="9">
        <v>1599.60963124</v>
      </c>
      <c r="P12959" s="9">
        <v>1598.25792516</v>
      </c>
      <c r="Q12959" s="9">
        <v>1566.23692676</v>
      </c>
      <c r="R12959" s="9">
        <v>1547.27039072</v>
      </c>
      <c r="S12959" s="9">
        <v>1533.3202590399901</v>
      </c>
      <c r="T12959" s="9">
        <v>1518.5039855999901</v>
      </c>
    </row>
    <row r="12960" spans="1:20" x14ac:dyDescent="0.35">
      <c r="A12960">
        <f t="shared" si="392"/>
        <v>12960</v>
      </c>
      <c r="B12960" s="3" t="s">
        <v>1037</v>
      </c>
      <c r="C12960" s="3" t="s">
        <v>75</v>
      </c>
      <c r="D12960" s="3" t="s">
        <v>58</v>
      </c>
      <c r="E12960">
        <v>2023</v>
      </c>
      <c r="F12960" s="3" t="str">
        <f t="shared" si="391"/>
        <v>RAElevDWRSHK2023</v>
      </c>
      <c r="G12960" s="9">
        <v>1518.6844317999901</v>
      </c>
      <c r="H12960" s="9">
        <v>1519.7408622799901</v>
      </c>
      <c r="I12960" s="9">
        <v>1519.00923496</v>
      </c>
      <c r="J12960" s="9">
        <v>1524.3635658399901</v>
      </c>
      <c r="K12960" s="9">
        <v>1534.29466852</v>
      </c>
      <c r="L12960" s="9">
        <v>1560.0558242</v>
      </c>
      <c r="M12960" s="9">
        <v>1576.9160609600001</v>
      </c>
      <c r="N12960" s="9">
        <v>1591.9882399200001</v>
      </c>
      <c r="O12960" s="9">
        <v>1598.88128476</v>
      </c>
      <c r="P12960" s="9">
        <v>1598.13653408</v>
      </c>
      <c r="Q12960" s="9">
        <v>1566.4042496</v>
      </c>
      <c r="R12960" s="9">
        <v>1548.8386322399999</v>
      </c>
      <c r="S12960" s="9">
        <v>1533.56960288</v>
      </c>
      <c r="T12960" s="9">
        <v>1518.5039855999901</v>
      </c>
    </row>
    <row r="12961" spans="1:20" x14ac:dyDescent="0.35">
      <c r="A12961">
        <f t="shared" si="392"/>
        <v>12961</v>
      </c>
      <c r="B12961" s="3" t="s">
        <v>1037</v>
      </c>
      <c r="C12961" s="3" t="s">
        <v>75</v>
      </c>
      <c r="D12961" s="3" t="s">
        <v>58</v>
      </c>
      <c r="E12961">
        <v>2024</v>
      </c>
      <c r="F12961" s="3" t="str">
        <f t="shared" si="391"/>
        <v>RAElevDWRSHK2024</v>
      </c>
      <c r="G12961" s="9">
        <v>1518.92065228</v>
      </c>
      <c r="H12961" s="9">
        <v>1531.0991303599999</v>
      </c>
      <c r="I12961" s="9">
        <v>1541.5026740000001</v>
      </c>
      <c r="J12961" s="9">
        <v>1541.6634351600001</v>
      </c>
      <c r="K12961" s="9">
        <v>1550.70871104</v>
      </c>
      <c r="L12961" s="9">
        <v>1573.78285876</v>
      </c>
      <c r="M12961" s="9">
        <v>1591.9587123599999</v>
      </c>
      <c r="N12961" s="9">
        <v>1597.7034632</v>
      </c>
      <c r="O12961" s="9">
        <v>1600.0000511999999</v>
      </c>
      <c r="P12961" s="9">
        <v>1597.03417184</v>
      </c>
      <c r="Q12961" s="9">
        <v>1565.6562180799999</v>
      </c>
      <c r="R12961" s="9">
        <v>1548.66146688</v>
      </c>
      <c r="S12961" s="9">
        <v>1533.2677655999901</v>
      </c>
      <c r="T12961" s="9">
        <v>1518.5039855999901</v>
      </c>
    </row>
    <row r="12962" spans="1:20" x14ac:dyDescent="0.35">
      <c r="A12962">
        <f t="shared" si="392"/>
        <v>12962</v>
      </c>
      <c r="B12962" s="3" t="s">
        <v>1037</v>
      </c>
      <c r="C12962" s="3" t="s">
        <v>75</v>
      </c>
      <c r="D12962" s="3" t="s">
        <v>58</v>
      </c>
      <c r="E12962">
        <v>2025</v>
      </c>
      <c r="F12962" s="3" t="str">
        <f t="shared" si="391"/>
        <v>RAElevDWRSHK2025</v>
      </c>
      <c r="G12962" s="9">
        <v>1516.1811508799999</v>
      </c>
      <c r="H12962" s="9">
        <v>1518.13981236</v>
      </c>
      <c r="I12962" s="9">
        <v>1517.2113346399999</v>
      </c>
      <c r="J12962" s="9">
        <v>1513.9534605199999</v>
      </c>
      <c r="K12962" s="9">
        <v>1508.7172398800001</v>
      </c>
      <c r="L12962" s="9">
        <v>1516.8241955199901</v>
      </c>
      <c r="M12962" s="9">
        <v>1541.98495748</v>
      </c>
      <c r="N12962" s="9">
        <v>1561.9423072</v>
      </c>
      <c r="O12962" s="9">
        <v>1592.84782</v>
      </c>
      <c r="P12962" s="9">
        <v>1598.77957872</v>
      </c>
      <c r="Q12962" s="9">
        <v>1568.36291108</v>
      </c>
      <c r="R12962" s="9">
        <v>1549.88522019999</v>
      </c>
      <c r="S12962" s="9">
        <v>1534.28154516</v>
      </c>
      <c r="T12962" s="9">
        <v>1518.5039855999901</v>
      </c>
    </row>
    <row r="12963" spans="1:20" x14ac:dyDescent="0.35">
      <c r="A12963">
        <f t="shared" si="392"/>
        <v>12963</v>
      </c>
      <c r="B12963" s="3" t="s">
        <v>1037</v>
      </c>
      <c r="C12963" s="3" t="s">
        <v>75</v>
      </c>
      <c r="D12963" s="3" t="s">
        <v>58</v>
      </c>
      <c r="E12963">
        <v>2026</v>
      </c>
      <c r="F12963" s="3" t="str">
        <f t="shared" si="391"/>
        <v>RAElevDWRSHK2026</v>
      </c>
      <c r="G12963" s="9">
        <v>1519.8130407599999</v>
      </c>
      <c r="H12963" s="9">
        <v>1534.2913876799901</v>
      </c>
      <c r="I12963" s="9">
        <v>1541.5518866</v>
      </c>
      <c r="J12963" s="9">
        <v>1546.5912568399999</v>
      </c>
      <c r="K12963" s="9">
        <v>1553.61225444</v>
      </c>
      <c r="L12963" s="9">
        <v>1569.4062182</v>
      </c>
      <c r="M12963" s="9">
        <v>1560.7743281599901</v>
      </c>
      <c r="N12963" s="9">
        <v>1557.2835144000001</v>
      </c>
      <c r="O12963" s="9">
        <v>1591.18115328</v>
      </c>
      <c r="P12963" s="9">
        <v>1598.26448684</v>
      </c>
      <c r="Q12963" s="9">
        <v>1567.0407325599999</v>
      </c>
      <c r="R12963" s="9">
        <v>1548.3793146400001</v>
      </c>
      <c r="S12963" s="9">
        <v>1533.22183384</v>
      </c>
      <c r="T12963" s="9">
        <v>1518.5039855999901</v>
      </c>
    </row>
    <row r="12964" spans="1:20" x14ac:dyDescent="0.35">
      <c r="A12964">
        <f t="shared" si="392"/>
        <v>12964</v>
      </c>
      <c r="B12964" s="3" t="s">
        <v>1037</v>
      </c>
      <c r="C12964" s="3" t="s">
        <v>75</v>
      </c>
      <c r="D12964" s="3" t="s">
        <v>58</v>
      </c>
      <c r="E12964">
        <v>2027</v>
      </c>
      <c r="F12964" s="3" t="str">
        <f t="shared" si="391"/>
        <v>RAElevDWRSHK2027</v>
      </c>
      <c r="G12964" s="9">
        <v>1520.3609410399999</v>
      </c>
      <c r="H12964" s="9">
        <v>1538.3957185199999</v>
      </c>
      <c r="I12964" s="9">
        <v>1555.2986062</v>
      </c>
      <c r="J12964" s="9">
        <v>1525.8957181200001</v>
      </c>
      <c r="K12964" s="9">
        <v>1530.7382379600001</v>
      </c>
      <c r="L12964" s="9">
        <v>1548.0118605600001</v>
      </c>
      <c r="M12964" s="9">
        <v>1546.00726732</v>
      </c>
      <c r="N12964" s="9">
        <v>1553.1332517999999</v>
      </c>
      <c r="O12964" s="9">
        <v>1596.0991324399999</v>
      </c>
      <c r="P12964" s="9">
        <v>1599.99677035999</v>
      </c>
      <c r="Q12964" s="9">
        <v>1570.2657982799999</v>
      </c>
      <c r="R12964" s="9">
        <v>1553.2087111200001</v>
      </c>
      <c r="S12964" s="9">
        <v>1534.14703072</v>
      </c>
      <c r="T12964" s="9">
        <v>1518.5039855999901</v>
      </c>
    </row>
    <row r="12965" spans="1:20" x14ac:dyDescent="0.35">
      <c r="A12965">
        <f t="shared" si="392"/>
        <v>12965</v>
      </c>
      <c r="B12965" s="3" t="s">
        <v>1037</v>
      </c>
      <c r="C12965" s="3" t="s">
        <v>75</v>
      </c>
      <c r="D12965" s="3" t="s">
        <v>58</v>
      </c>
      <c r="E12965">
        <v>2028</v>
      </c>
      <c r="F12965" s="3" t="str">
        <f t="shared" si="391"/>
        <v>RAElevDWRSHK2028</v>
      </c>
      <c r="G12965" s="9">
        <v>1519.18311948</v>
      </c>
      <c r="H12965" s="9">
        <v>1523.3596287999901</v>
      </c>
      <c r="I12965" s="9">
        <v>1537.8707841200001</v>
      </c>
      <c r="J12965" s="9">
        <v>1537.3819389600001</v>
      </c>
      <c r="K12965" s="9">
        <v>1523.8878440399999</v>
      </c>
      <c r="L12965" s="9">
        <v>1524.79335588</v>
      </c>
      <c r="M12965" s="9">
        <v>1526.2795764</v>
      </c>
      <c r="N12965" s="9">
        <v>1547.8510994000001</v>
      </c>
      <c r="O12965" s="9">
        <v>1593.20215072</v>
      </c>
      <c r="P12965" s="9">
        <v>1598.16606164</v>
      </c>
      <c r="Q12965" s="9">
        <v>1568.5203913999901</v>
      </c>
      <c r="R12965" s="9">
        <v>1550.4790522400001</v>
      </c>
      <c r="S12965" s="9">
        <v>1534.3963745599999</v>
      </c>
      <c r="T12965" s="9">
        <v>1518.5039855999901</v>
      </c>
    </row>
    <row r="12966" spans="1:20" x14ac:dyDescent="0.35">
      <c r="A12966">
        <f t="shared" si="392"/>
        <v>12966</v>
      </c>
      <c r="B12966" s="3" t="s">
        <v>1037</v>
      </c>
      <c r="C12966" s="3" t="s">
        <v>75</v>
      </c>
      <c r="D12966" s="3" t="s">
        <v>58</v>
      </c>
      <c r="E12966">
        <v>2029</v>
      </c>
      <c r="F12966" s="3" t="str">
        <f t="shared" si="391"/>
        <v>RAElevDWRSHK2029</v>
      </c>
      <c r="G12966" s="9">
        <v>1529.01579696</v>
      </c>
      <c r="H12966" s="9">
        <v>1532.7789204399901</v>
      </c>
      <c r="I12966" s="9">
        <v>1532.93640076</v>
      </c>
      <c r="J12966" s="9">
        <v>1508.5761637600001</v>
      </c>
      <c r="K12966" s="9">
        <v>1485.92852524</v>
      </c>
      <c r="L12966" s="9">
        <v>1445.0000462399901</v>
      </c>
      <c r="M12966" s="9">
        <v>1450.18705428</v>
      </c>
      <c r="N12966" s="9">
        <v>1481.67983744</v>
      </c>
      <c r="O12966" s="9">
        <v>1574.4062183599999</v>
      </c>
      <c r="P12966" s="9">
        <v>1599.99677035999</v>
      </c>
      <c r="Q12966" s="9">
        <v>1575.66934176</v>
      </c>
      <c r="R12966" s="9">
        <v>1555.88587655999</v>
      </c>
      <c r="S12966" s="9">
        <v>1534.5833824399999</v>
      </c>
      <c r="T12966" s="9">
        <v>1518.5039855999901</v>
      </c>
    </row>
    <row r="12967" spans="1:20" x14ac:dyDescent="0.35">
      <c r="A12967">
        <f t="shared" si="392"/>
        <v>12967</v>
      </c>
      <c r="B12967" s="3" t="s">
        <v>1037</v>
      </c>
      <c r="C12967" s="3" t="s">
        <v>86</v>
      </c>
      <c r="D12967" s="3" t="s">
        <v>58</v>
      </c>
      <c r="E12967">
        <v>2020</v>
      </c>
      <c r="F12967" s="3" t="str">
        <f t="shared" si="391"/>
        <v>RAQOutDWRSHK2020</v>
      </c>
      <c r="G12967" s="9">
        <v>1.7574633945829901</v>
      </c>
      <c r="H12967" s="9">
        <v>1.44835486838588</v>
      </c>
      <c r="I12967" s="9">
        <v>1.80821502449826</v>
      </c>
      <c r="J12967" s="9">
        <v>3.7878149779646502</v>
      </c>
      <c r="K12967" s="9">
        <v>4.9682129779468696</v>
      </c>
      <c r="L12967" s="9">
        <v>6.2217585128082602</v>
      </c>
      <c r="M12967" s="9">
        <v>10.072005110579999</v>
      </c>
      <c r="N12967" s="9">
        <v>19.915420279537202</v>
      </c>
      <c r="O12967" s="9">
        <v>2.0995546993185399</v>
      </c>
      <c r="P12967" s="9">
        <v>2.1084236178842999</v>
      </c>
      <c r="Q12967" s="9">
        <v>9.8004292113750306</v>
      </c>
      <c r="R12967" s="9">
        <v>9.5693554226277708</v>
      </c>
      <c r="S12967" s="9">
        <v>7.48294183612773</v>
      </c>
      <c r="T12967" s="9">
        <v>5.09829267966375</v>
      </c>
    </row>
    <row r="12968" spans="1:20" x14ac:dyDescent="0.35">
      <c r="A12968">
        <f t="shared" si="392"/>
        <v>12968</v>
      </c>
      <c r="B12968" s="3" t="s">
        <v>1037</v>
      </c>
      <c r="C12968" s="3" t="s">
        <v>86</v>
      </c>
      <c r="D12968" s="3" t="s">
        <v>58</v>
      </c>
      <c r="E12968">
        <v>2021</v>
      </c>
      <c r="F12968" s="3" t="str">
        <f t="shared" si="391"/>
        <v>RAQOutDWRSHK2021</v>
      </c>
      <c r="G12968" s="9">
        <v>1.5176524950171999</v>
      </c>
      <c r="H12968" s="9">
        <v>1.4814855176788699</v>
      </c>
      <c r="I12968" s="9">
        <v>3.4425350695220098</v>
      </c>
      <c r="J12968" s="9">
        <v>9.1938236915710299</v>
      </c>
      <c r="K12968" s="9">
        <v>3.53221544248593</v>
      </c>
      <c r="L12968" s="9">
        <v>2.3210239424335999</v>
      </c>
      <c r="M12968" s="9">
        <v>1.8257284623511101</v>
      </c>
      <c r="N12968" s="9">
        <v>9.21108472604638</v>
      </c>
      <c r="O12968" s="9">
        <v>10.638368596310199</v>
      </c>
      <c r="P12968" s="9">
        <v>6.3306157298543004</v>
      </c>
      <c r="Q12968" s="9">
        <v>10.604570777126</v>
      </c>
      <c r="R12968" s="9">
        <v>10.399480367888801</v>
      </c>
      <c r="S12968" s="9">
        <v>9.8415751496115806</v>
      </c>
      <c r="T12968" s="9">
        <v>4.7816684774915901</v>
      </c>
    </row>
    <row r="12969" spans="1:20" x14ac:dyDescent="0.35">
      <c r="A12969">
        <f t="shared" si="392"/>
        <v>12969</v>
      </c>
      <c r="B12969" s="3" t="s">
        <v>1037</v>
      </c>
      <c r="C12969" s="3" t="s">
        <v>86</v>
      </c>
      <c r="D12969" s="3" t="s">
        <v>58</v>
      </c>
      <c r="E12969">
        <v>2022</v>
      </c>
      <c r="F12969" s="3" t="str">
        <f t="shared" si="391"/>
        <v>RAQOutDWRSHK2022</v>
      </c>
      <c r="G12969" s="9">
        <v>1.3943792418885701</v>
      </c>
      <c r="H12969" s="9">
        <v>1.77161529913229</v>
      </c>
      <c r="I12969" s="9">
        <v>1.6196284885418699</v>
      </c>
      <c r="J12969" s="9">
        <v>1.7449846829312099</v>
      </c>
      <c r="K12969" s="9">
        <v>3.3878570368171799</v>
      </c>
      <c r="L12969" s="9">
        <v>6.0258027471329898</v>
      </c>
      <c r="M12969" s="9">
        <v>3.3131779976293001</v>
      </c>
      <c r="N12969" s="9">
        <v>10.1049493283044</v>
      </c>
      <c r="O12969" s="9">
        <v>8.6714667557366898</v>
      </c>
      <c r="P12969" s="9">
        <v>4.6271491635070099</v>
      </c>
      <c r="Q12969" s="9">
        <v>10.601913496628301</v>
      </c>
      <c r="R12969" s="9">
        <v>10.552368447002699</v>
      </c>
      <c r="S12969" s="9">
        <v>7.6938247406152298</v>
      </c>
      <c r="T12969" s="9">
        <v>4.8225515444929803</v>
      </c>
    </row>
    <row r="12970" spans="1:20" x14ac:dyDescent="0.35">
      <c r="A12970">
        <f t="shared" si="392"/>
        <v>12970</v>
      </c>
      <c r="B12970" s="3" t="s">
        <v>1037</v>
      </c>
      <c r="C12970" s="3" t="s">
        <v>86</v>
      </c>
      <c r="D12970" s="3" t="s">
        <v>58</v>
      </c>
      <c r="E12970">
        <v>2023</v>
      </c>
      <c r="F12970" s="3" t="str">
        <f t="shared" si="391"/>
        <v>RAQOutDWRSHK2023</v>
      </c>
      <c r="G12970" s="9">
        <v>1.54482292709979</v>
      </c>
      <c r="H12970" s="9">
        <v>1.7493076969977699</v>
      </c>
      <c r="I12970" s="9">
        <v>1.7385638683541</v>
      </c>
      <c r="J12970" s="9">
        <v>1.8906511967837301</v>
      </c>
      <c r="K12970" s="9">
        <v>1.75558042300781</v>
      </c>
      <c r="L12970" s="9">
        <v>4.7487079737454296</v>
      </c>
      <c r="M12970" s="9">
        <v>4.4329802309974999</v>
      </c>
      <c r="N12970" s="9">
        <v>9.6186555844458308</v>
      </c>
      <c r="O12970" s="9">
        <v>11.1132509890612</v>
      </c>
      <c r="P12970" s="9">
        <v>4.43554563325708</v>
      </c>
      <c r="Q12970" s="9">
        <v>10.7027393846968</v>
      </c>
      <c r="R12970" s="9">
        <v>9.9954889643165199</v>
      </c>
      <c r="S12970" s="9">
        <v>8.3809272114039022</v>
      </c>
      <c r="T12970" s="9">
        <v>4.6658443706136099</v>
      </c>
    </row>
    <row r="12971" spans="1:20" x14ac:dyDescent="0.35">
      <c r="A12971">
        <f t="shared" si="392"/>
        <v>12971</v>
      </c>
      <c r="B12971" s="3" t="s">
        <v>1037</v>
      </c>
      <c r="C12971" s="3" t="s">
        <v>86</v>
      </c>
      <c r="D12971" s="3" t="s">
        <v>58</v>
      </c>
      <c r="E12971">
        <v>2024</v>
      </c>
      <c r="F12971" s="3" t="str">
        <f t="shared" si="391"/>
        <v>RAQOutDWRSHK2024</v>
      </c>
      <c r="G12971" s="9">
        <v>1.6273881824346701</v>
      </c>
      <c r="H12971" s="9">
        <v>1.71941227237004</v>
      </c>
      <c r="I12971" s="9">
        <v>1.76988070780203</v>
      </c>
      <c r="J12971" s="9">
        <v>4.1920540302845399</v>
      </c>
      <c r="K12971" s="9">
        <v>1.63435602717244</v>
      </c>
      <c r="L12971" s="9">
        <v>3.6804071779769401</v>
      </c>
      <c r="M12971" s="9">
        <v>4.1964948049558304</v>
      </c>
      <c r="N12971" s="9">
        <v>9.5617944928994394</v>
      </c>
      <c r="O12971" s="9">
        <v>6.9974179745157201</v>
      </c>
      <c r="P12971" s="9">
        <v>3.7698960651484001</v>
      </c>
      <c r="Q12971" s="9">
        <v>9.8349627291101402</v>
      </c>
      <c r="R12971" s="9">
        <v>9.2601190286966606</v>
      </c>
      <c r="S12971" s="9">
        <v>8.3885948851341094</v>
      </c>
      <c r="T12971" s="9">
        <v>4.1915915196785001</v>
      </c>
    </row>
    <row r="12972" spans="1:20" x14ac:dyDescent="0.35">
      <c r="A12972">
        <f t="shared" si="392"/>
        <v>12972</v>
      </c>
      <c r="B12972" s="3" t="s">
        <v>1037</v>
      </c>
      <c r="C12972" s="3" t="s">
        <v>86</v>
      </c>
      <c r="D12972" s="3" t="s">
        <v>58</v>
      </c>
      <c r="E12972">
        <v>2025</v>
      </c>
      <c r="F12972" s="3" t="str">
        <f t="shared" si="391"/>
        <v>RAQOutDWRSHK2025</v>
      </c>
      <c r="G12972" s="9">
        <v>1.5805148914662599</v>
      </c>
      <c r="H12972" s="9">
        <v>1.97747909112638</v>
      </c>
      <c r="I12972" s="9">
        <v>2.0681605493611799</v>
      </c>
      <c r="J12972" s="9">
        <v>2.2075661415441599</v>
      </c>
      <c r="K12972" s="9">
        <v>2.1357699607854101</v>
      </c>
      <c r="L12972" s="9">
        <v>5.4764092273380296</v>
      </c>
      <c r="M12972" s="9">
        <v>2.1380456120044502</v>
      </c>
      <c r="N12972" s="9">
        <v>5.5905577760520799</v>
      </c>
      <c r="O12972" s="9">
        <v>7.5006779695260697</v>
      </c>
      <c r="P12972" s="9">
        <v>4.4155121346617303</v>
      </c>
      <c r="Q12972" s="9">
        <v>10.9046172646466</v>
      </c>
      <c r="R12972" s="9">
        <v>10.3962715783208</v>
      </c>
      <c r="S12972" s="9">
        <v>8.8406790216618401</v>
      </c>
      <c r="T12972" s="9">
        <v>5.0309320933151307</v>
      </c>
    </row>
    <row r="12973" spans="1:20" x14ac:dyDescent="0.35">
      <c r="A12973">
        <f t="shared" si="392"/>
        <v>12973</v>
      </c>
      <c r="B12973" s="3" t="s">
        <v>1037</v>
      </c>
      <c r="C12973" s="3" t="s">
        <v>86</v>
      </c>
      <c r="D12973" s="3" t="s">
        <v>58</v>
      </c>
      <c r="E12973">
        <v>2026</v>
      </c>
      <c r="F12973" s="3" t="str">
        <f t="shared" si="391"/>
        <v>RAQOutDWRSHK2026</v>
      </c>
      <c r="G12973" s="9">
        <v>1.5261687518381499</v>
      </c>
      <c r="H12973" s="9">
        <v>1.93514569495236</v>
      </c>
      <c r="I12973" s="9">
        <v>1.70757537046201</v>
      </c>
      <c r="J12973" s="9">
        <v>13.331841038031699</v>
      </c>
      <c r="K12973" s="9">
        <v>6.58948481921822</v>
      </c>
      <c r="L12973" s="9">
        <v>10.4183766883432</v>
      </c>
      <c r="M12973" s="9">
        <v>23.200048384350801</v>
      </c>
      <c r="N12973" s="9">
        <v>22.4682694093812</v>
      </c>
      <c r="O12973" s="9">
        <v>5.0148729702143102</v>
      </c>
      <c r="P12973" s="9">
        <v>5.3927352208391603</v>
      </c>
      <c r="Q12973" s="9">
        <v>10.9747379815255</v>
      </c>
      <c r="R12973" s="9">
        <v>11.206613297977199</v>
      </c>
      <c r="S12973" s="9">
        <v>8.5287587001768195</v>
      </c>
      <c r="T12973" s="9">
        <v>4.8587323952105503</v>
      </c>
    </row>
    <row r="12974" spans="1:20" x14ac:dyDescent="0.35">
      <c r="A12974">
        <f t="shared" si="392"/>
        <v>12974</v>
      </c>
      <c r="B12974" s="3" t="s">
        <v>1037</v>
      </c>
      <c r="C12974" s="3" t="s">
        <v>86</v>
      </c>
      <c r="D12974" s="3" t="s">
        <v>58</v>
      </c>
      <c r="E12974">
        <v>2027</v>
      </c>
      <c r="F12974" s="3" t="str">
        <f t="shared" si="391"/>
        <v>RAQOutDWRSHK2027</v>
      </c>
      <c r="G12974" s="9">
        <v>1.4888116795731801</v>
      </c>
      <c r="H12974" s="9">
        <v>1.90379192258694</v>
      </c>
      <c r="I12974" s="9">
        <v>11.830756063101999</v>
      </c>
      <c r="J12974" s="9">
        <v>15.207417091028001</v>
      </c>
      <c r="K12974" s="9">
        <v>1.8936333624908801</v>
      </c>
      <c r="L12974" s="9">
        <v>7.3261098212966296</v>
      </c>
      <c r="M12974" s="9">
        <v>15.641533545747</v>
      </c>
      <c r="N12974" s="9">
        <v>12.5519052171858</v>
      </c>
      <c r="O12974" s="9">
        <v>4.2030222617146498</v>
      </c>
      <c r="P12974" s="9">
        <v>7.5088254633038796</v>
      </c>
      <c r="Q12974" s="9">
        <v>11.7693166024611</v>
      </c>
      <c r="R12974" s="9">
        <v>11.0355512304158</v>
      </c>
      <c r="S12974" s="9">
        <v>10.5014741107946</v>
      </c>
      <c r="T12974" s="9">
        <v>5.1594383297415893</v>
      </c>
    </row>
    <row r="12975" spans="1:20" x14ac:dyDescent="0.35">
      <c r="A12975">
        <f t="shared" si="392"/>
        <v>12975</v>
      </c>
      <c r="B12975" s="3" t="s">
        <v>1037</v>
      </c>
      <c r="C12975" s="3" t="s">
        <v>86</v>
      </c>
      <c r="D12975" s="3" t="s">
        <v>58</v>
      </c>
      <c r="E12975">
        <v>2028</v>
      </c>
      <c r="F12975" s="3" t="str">
        <f t="shared" si="391"/>
        <v>RAQOutDWRSHK2028</v>
      </c>
      <c r="G12975" s="9">
        <v>1.7439969729329201</v>
      </c>
      <c r="H12975" s="9">
        <v>1.4850105092175601</v>
      </c>
      <c r="I12975" s="9">
        <v>1.7628035474189501</v>
      </c>
      <c r="J12975" s="9">
        <v>3.9160096407548401</v>
      </c>
      <c r="K12975" s="9">
        <v>7.95419152799687</v>
      </c>
      <c r="L12975" s="9">
        <v>9.4292377122510693</v>
      </c>
      <c r="M12975" s="9">
        <v>14.8037349776497</v>
      </c>
      <c r="N12975" s="9">
        <v>9.4558361428484705</v>
      </c>
      <c r="O12975" s="9">
        <v>5.4125436418610198</v>
      </c>
      <c r="P12975" s="9">
        <v>7.2260857382787496</v>
      </c>
      <c r="Q12975" s="9">
        <v>10.9398857124516</v>
      </c>
      <c r="R12975" s="9">
        <v>10.316460093271999</v>
      </c>
      <c r="S12975" s="9">
        <v>8.5715161856023379</v>
      </c>
      <c r="T12975" s="9">
        <v>5.5087764801426298</v>
      </c>
    </row>
    <row r="12976" spans="1:20" x14ac:dyDescent="0.35">
      <c r="A12976">
        <f t="shared" si="392"/>
        <v>12976</v>
      </c>
      <c r="B12976" s="3" t="s">
        <v>1037</v>
      </c>
      <c r="C12976" s="3" t="s">
        <v>86</v>
      </c>
      <c r="D12976" s="3" t="s">
        <v>58</v>
      </c>
      <c r="E12976">
        <v>2029</v>
      </c>
      <c r="F12976" s="3" t="str">
        <f t="shared" si="391"/>
        <v>RAQOutDWRSHK2029</v>
      </c>
      <c r="G12976" s="9">
        <v>1.59642696088185</v>
      </c>
      <c r="H12976" s="9">
        <v>1.9632876077971499</v>
      </c>
      <c r="I12976" s="9">
        <v>1.8798043977721901</v>
      </c>
      <c r="J12976" s="9">
        <v>6.5290342490140398</v>
      </c>
      <c r="K12976" s="9">
        <v>11.6361340055442</v>
      </c>
      <c r="L12976" s="9">
        <v>14.9233296861592</v>
      </c>
      <c r="M12976" s="9">
        <v>22.578776973968999</v>
      </c>
      <c r="N12976" s="9">
        <v>15.398438402444899</v>
      </c>
      <c r="O12976" s="9">
        <v>5.2587092585990503</v>
      </c>
      <c r="P12976" s="9">
        <v>8.7220772583996506</v>
      </c>
      <c r="Q12976" s="9">
        <v>12.7126667514272</v>
      </c>
      <c r="R12976" s="9">
        <v>11.925182372495</v>
      </c>
      <c r="S12976" s="9">
        <v>11.374100229686899</v>
      </c>
      <c r="T12976" s="9">
        <v>5.0396573914560401</v>
      </c>
    </row>
    <row r="12977" spans="1:20" x14ac:dyDescent="0.35">
      <c r="A12977">
        <f t="shared" si="392"/>
        <v>12977</v>
      </c>
      <c r="B12977" s="3" t="s">
        <v>1037</v>
      </c>
      <c r="C12977" s="3" t="s">
        <v>95</v>
      </c>
      <c r="D12977" s="3" t="s">
        <v>58</v>
      </c>
      <c r="E12977">
        <v>2020</v>
      </c>
      <c r="F12977" s="3" t="str">
        <f t="shared" si="391"/>
        <v>RASpillDWRSHK2020</v>
      </c>
      <c r="G12977" s="9">
        <v>0.129890027693077</v>
      </c>
      <c r="H12977" s="9">
        <v>9.8888960978888801E-2</v>
      </c>
      <c r="I12977" s="9">
        <v>9.7777849057777699E-2</v>
      </c>
      <c r="J12977" s="9">
        <v>0.59846667941948894</v>
      </c>
      <c r="K12977" s="9">
        <v>1.81486274497291</v>
      </c>
      <c r="L12977" s="9">
        <v>0.13875278499381699</v>
      </c>
      <c r="M12977" s="9">
        <v>4.7001334855591601</v>
      </c>
      <c r="N12977" s="9">
        <v>13.632125224330199</v>
      </c>
      <c r="O12977" s="9">
        <v>0.26786945358400499</v>
      </c>
      <c r="P12977" s="9">
        <v>0.13774041979347201</v>
      </c>
      <c r="Q12977" s="9">
        <v>2.0098129793569202</v>
      </c>
      <c r="R12977" s="9">
        <v>2.2568509648805501</v>
      </c>
      <c r="S12977" s="9">
        <v>0.62968682234062401</v>
      </c>
      <c r="T12977" s="9">
        <v>0.30487078502222198</v>
      </c>
    </row>
    <row r="12978" spans="1:20" x14ac:dyDescent="0.35">
      <c r="A12978">
        <f t="shared" si="392"/>
        <v>12978</v>
      </c>
      <c r="B12978" s="3" t="s">
        <v>1037</v>
      </c>
      <c r="C12978" s="3" t="s">
        <v>95</v>
      </c>
      <c r="D12978" s="3" t="s">
        <v>58</v>
      </c>
      <c r="E12978">
        <v>2021</v>
      </c>
      <c r="F12978" s="3" t="str">
        <f t="shared" si="391"/>
        <v>RASpillDWRSHK2021</v>
      </c>
      <c r="G12978" s="9">
        <v>0.11467142288884399</v>
      </c>
      <c r="H12978" s="9">
        <v>9.7777849057777699E-2</v>
      </c>
      <c r="I12978" s="9">
        <v>0.115421945053333</v>
      </c>
      <c r="J12978" s="9">
        <v>7.4532341391008003</v>
      </c>
      <c r="K12978" s="9">
        <v>1.8834647958124999</v>
      </c>
      <c r="L12978" s="9">
        <v>9.9328029399327902E-2</v>
      </c>
      <c r="M12978" s="9">
        <v>9.47100850373611E-2</v>
      </c>
      <c r="N12978" s="9">
        <v>5.6294794410866604</v>
      </c>
      <c r="O12978" s="9">
        <v>4.42296059910504</v>
      </c>
      <c r="P12978" s="9">
        <v>2.3082342967473601</v>
      </c>
      <c r="Q12978" s="9">
        <v>1.92808253644623</v>
      </c>
      <c r="R12978" s="9">
        <v>1.8626510972863799</v>
      </c>
      <c r="S12978" s="9">
        <v>1.3768310265946599</v>
      </c>
      <c r="T12978" s="9">
        <v>0.295535524729861</v>
      </c>
    </row>
    <row r="12979" spans="1:20" x14ac:dyDescent="0.35">
      <c r="A12979">
        <f t="shared" si="392"/>
        <v>12979</v>
      </c>
      <c r="B12979" s="3" t="s">
        <v>1037</v>
      </c>
      <c r="C12979" s="3" t="s">
        <v>95</v>
      </c>
      <c r="D12979" s="3" t="s">
        <v>58</v>
      </c>
      <c r="E12979">
        <v>2022</v>
      </c>
      <c r="F12979" s="3" t="str">
        <f t="shared" si="391"/>
        <v>RASpillDWRSHK2022</v>
      </c>
      <c r="G12979" s="9">
        <v>0.25495823642163901</v>
      </c>
      <c r="H12979" s="9">
        <v>9.8888960978888801E-2</v>
      </c>
      <c r="I12979" s="9">
        <v>9.8888960978888801E-2</v>
      </c>
      <c r="J12979" s="9">
        <v>0.100000072899999</v>
      </c>
      <c r="K12979" s="9">
        <v>0.13421935775833299</v>
      </c>
      <c r="L12979" s="9">
        <v>0.41110774055100802</v>
      </c>
      <c r="M12979" s="9">
        <v>1.46176226066694</v>
      </c>
      <c r="N12979" s="9">
        <v>4.8094426728988804</v>
      </c>
      <c r="O12979" s="9">
        <v>2.7696052824557702</v>
      </c>
      <c r="P12979" s="9">
        <v>0.64760900924659703</v>
      </c>
      <c r="Q12979" s="9">
        <v>2.2329930505270101</v>
      </c>
      <c r="R12979" s="9">
        <v>2.51186870723541</v>
      </c>
      <c r="S12979" s="9">
        <v>0.47717183343684799</v>
      </c>
      <c r="T12979" s="9">
        <v>0.17693320298791601</v>
      </c>
    </row>
    <row r="12980" spans="1:20" x14ac:dyDescent="0.35">
      <c r="A12980">
        <f t="shared" si="392"/>
        <v>12980</v>
      </c>
      <c r="B12980" s="3" t="s">
        <v>1037</v>
      </c>
      <c r="C12980" s="3" t="s">
        <v>95</v>
      </c>
      <c r="D12980" s="3" t="s">
        <v>58</v>
      </c>
      <c r="E12980">
        <v>2023</v>
      </c>
      <c r="F12980" s="3" t="str">
        <f t="shared" si="391"/>
        <v>RASpillDWRSHK2023</v>
      </c>
      <c r="G12980" s="9">
        <v>0.100594672124596</v>
      </c>
      <c r="H12980" s="9">
        <v>9.6666737136666597E-2</v>
      </c>
      <c r="I12980" s="9">
        <v>9.322050912805549E-2</v>
      </c>
      <c r="J12980" s="9">
        <v>9.7849533697849406E-2</v>
      </c>
      <c r="K12980" s="9">
        <v>0.100000072899999</v>
      </c>
      <c r="L12980" s="9">
        <v>0.50131612545376303</v>
      </c>
      <c r="M12980" s="9">
        <v>2.5176604349225</v>
      </c>
      <c r="N12980" s="9">
        <v>5.2400456446916603</v>
      </c>
      <c r="O12980" s="9">
        <v>5.4241544306654497</v>
      </c>
      <c r="P12980" s="9">
        <v>1.42405088727854</v>
      </c>
      <c r="Q12980" s="9">
        <v>2.5265014352403199</v>
      </c>
      <c r="R12980" s="9">
        <v>1.91820230054833</v>
      </c>
      <c r="S12980" s="9">
        <v>0.87210384958775999</v>
      </c>
      <c r="T12980" s="9">
        <v>0.56624889376076304</v>
      </c>
    </row>
    <row r="12981" spans="1:20" x14ac:dyDescent="0.35">
      <c r="A12981">
        <f t="shared" si="392"/>
        <v>12981</v>
      </c>
      <c r="B12981" s="3" t="s">
        <v>1037</v>
      </c>
      <c r="C12981" s="3" t="s">
        <v>95</v>
      </c>
      <c r="D12981" s="3" t="s">
        <v>58</v>
      </c>
      <c r="E12981">
        <v>2024</v>
      </c>
      <c r="F12981" s="3" t="str">
        <f t="shared" ref="F12981:F13044" si="393">_xlfn.CONCAT(B12981,C12981,D12981,E12981)</f>
        <v>RASpillDWRSHK2024</v>
      </c>
      <c r="G12981" s="9">
        <v>0.15923876776989199</v>
      </c>
      <c r="H12981" s="9">
        <v>0.100346306555347</v>
      </c>
      <c r="I12981" s="9">
        <v>9.7777849057777699E-2</v>
      </c>
      <c r="J12981" s="9">
        <v>0.16546605918010701</v>
      </c>
      <c r="K12981" s="9">
        <v>9.8809595841666598E-2</v>
      </c>
      <c r="L12981" s="9">
        <v>0.77445877259267404</v>
      </c>
      <c r="M12981" s="9">
        <v>1.7678535713280501</v>
      </c>
      <c r="N12981" s="9">
        <v>6.0838578128494403</v>
      </c>
      <c r="O12981" s="9">
        <v>2.9776565960674701</v>
      </c>
      <c r="P12981" s="9">
        <v>1.3228714954588101</v>
      </c>
      <c r="Q12981" s="9">
        <v>2.1678453715375601</v>
      </c>
      <c r="R12981" s="9">
        <v>2.1059904761855499</v>
      </c>
      <c r="S12981" s="9">
        <v>0.71011574896354102</v>
      </c>
      <c r="T12981" s="9">
        <v>0.88374330756249997</v>
      </c>
    </row>
    <row r="12982" spans="1:20" x14ac:dyDescent="0.35">
      <c r="A12982">
        <f t="shared" si="392"/>
        <v>12982</v>
      </c>
      <c r="B12982" s="3" t="s">
        <v>1037</v>
      </c>
      <c r="C12982" s="3" t="s">
        <v>95</v>
      </c>
      <c r="D12982" s="3" t="s">
        <v>58</v>
      </c>
      <c r="E12982">
        <v>2025</v>
      </c>
      <c r="F12982" s="3" t="str">
        <f t="shared" si="393"/>
        <v>RASpillDWRSHK2025</v>
      </c>
      <c r="G12982" s="9">
        <v>0.30542975944946199</v>
      </c>
      <c r="H12982" s="9">
        <v>0.10799398758118001</v>
      </c>
      <c r="I12982" s="9">
        <v>9.2106059939444401E-2</v>
      </c>
      <c r="J12982" s="9">
        <v>8.9406190437836E-2</v>
      </c>
      <c r="K12982" s="9">
        <v>8.9583398639583298E-2</v>
      </c>
      <c r="L12982" s="9">
        <v>1.4192794838466301</v>
      </c>
      <c r="M12982" s="9">
        <v>0.29444640914888798</v>
      </c>
      <c r="N12982" s="9">
        <v>4.0612612125895797</v>
      </c>
      <c r="O12982" s="9">
        <v>3.39427911942385</v>
      </c>
      <c r="P12982" s="9">
        <v>1.9837535591679101</v>
      </c>
      <c r="Q12982" s="9">
        <v>2.2667893232560399</v>
      </c>
      <c r="R12982" s="9">
        <v>2.3947372150236101</v>
      </c>
      <c r="S12982" s="9">
        <v>0.93250887232070301</v>
      </c>
      <c r="T12982" s="9">
        <v>0.225932167094861</v>
      </c>
    </row>
    <row r="12983" spans="1:20" x14ac:dyDescent="0.35">
      <c r="A12983">
        <f t="shared" si="392"/>
        <v>12983</v>
      </c>
      <c r="B12983" s="3" t="s">
        <v>1037</v>
      </c>
      <c r="C12983" s="3" t="s">
        <v>95</v>
      </c>
      <c r="D12983" s="3" t="s">
        <v>58</v>
      </c>
      <c r="E12983">
        <v>2026</v>
      </c>
      <c r="F12983" s="3" t="str">
        <f t="shared" si="393"/>
        <v>RASpillDWRSHK2026</v>
      </c>
      <c r="G12983" s="9">
        <v>0.120705634757862</v>
      </c>
      <c r="H12983" s="9">
        <v>0.100000072899999</v>
      </c>
      <c r="I12983" s="9">
        <v>9.8888960978888801E-2</v>
      </c>
      <c r="J12983" s="9">
        <v>5.3123231131748598</v>
      </c>
      <c r="K12983" s="9">
        <v>0.97078603106406203</v>
      </c>
      <c r="L12983" s="9">
        <v>6.2237235870287604</v>
      </c>
      <c r="M12983" s="9">
        <v>21.056854391453601</v>
      </c>
      <c r="N12983" s="9">
        <v>18.283153729171499</v>
      </c>
      <c r="O12983" s="9">
        <v>2.5160820606165299</v>
      </c>
      <c r="P12983" s="9">
        <v>1.41769358447111</v>
      </c>
      <c r="Q12983" s="9">
        <v>1.8572338373914601</v>
      </c>
      <c r="R12983" s="9">
        <v>1.8601169694022199</v>
      </c>
      <c r="S12983" s="9">
        <v>0.33225875695104101</v>
      </c>
      <c r="T12983" s="9">
        <v>9.8888960978888801E-2</v>
      </c>
    </row>
    <row r="12984" spans="1:20" x14ac:dyDescent="0.35">
      <c r="A12984">
        <f t="shared" si="392"/>
        <v>12984</v>
      </c>
      <c r="B12984" s="3" t="s">
        <v>1037</v>
      </c>
      <c r="C12984" s="3" t="s">
        <v>95</v>
      </c>
      <c r="D12984" s="3" t="s">
        <v>58</v>
      </c>
      <c r="E12984">
        <v>2027</v>
      </c>
      <c r="F12984" s="3" t="str">
        <f t="shared" si="393"/>
        <v>RASpillDWRSHK2027</v>
      </c>
      <c r="G12984" s="9">
        <v>0.307343789729704</v>
      </c>
      <c r="H12984" s="9">
        <v>9.8888960978888801E-2</v>
      </c>
      <c r="I12984" s="9">
        <v>4.6150069262451296</v>
      </c>
      <c r="J12984" s="9">
        <v>7.9920922417451603</v>
      </c>
      <c r="K12984" s="9">
        <v>0.107725291161458</v>
      </c>
      <c r="L12984" s="9">
        <v>2.12106992542836</v>
      </c>
      <c r="M12984" s="9">
        <v>8.1579130120318002</v>
      </c>
      <c r="N12984" s="9">
        <v>10.2836176170816</v>
      </c>
      <c r="O12984" s="9">
        <v>2.8176183574545699</v>
      </c>
      <c r="P12984" s="9">
        <v>4.59223801750875</v>
      </c>
      <c r="Q12984" s="9">
        <v>3.0384532567807701</v>
      </c>
      <c r="R12984" s="9">
        <v>1.4693674773672201</v>
      </c>
      <c r="S12984" s="9">
        <v>1.36992860224427</v>
      </c>
      <c r="T12984" s="9">
        <v>0.24766851820374999</v>
      </c>
    </row>
    <row r="12985" spans="1:20" x14ac:dyDescent="0.35">
      <c r="A12985">
        <f t="shared" si="392"/>
        <v>12985</v>
      </c>
      <c r="B12985" s="3" t="s">
        <v>1037</v>
      </c>
      <c r="C12985" s="3" t="s">
        <v>95</v>
      </c>
      <c r="D12985" s="3" t="s">
        <v>58</v>
      </c>
      <c r="E12985">
        <v>2028</v>
      </c>
      <c r="F12985" s="3" t="str">
        <f t="shared" si="393"/>
        <v>RASpillDWRSHK2028</v>
      </c>
      <c r="G12985" s="9">
        <v>0.11754663253629</v>
      </c>
      <c r="H12985" s="9">
        <v>0.100000072899999</v>
      </c>
      <c r="I12985" s="9">
        <v>0.103351860750833</v>
      </c>
      <c r="J12985" s="9">
        <v>0.38819498929448898</v>
      </c>
      <c r="K12985" s="9">
        <v>3.81051851880104</v>
      </c>
      <c r="L12985" s="9">
        <v>3.0258156682127599</v>
      </c>
      <c r="M12985" s="9">
        <v>6.9730441566177692</v>
      </c>
      <c r="N12985" s="9">
        <v>5.4809749955595803</v>
      </c>
      <c r="O12985" s="9">
        <v>3.3694228014463699</v>
      </c>
      <c r="P12985" s="9">
        <v>1.67940178300513</v>
      </c>
      <c r="Q12985" s="9">
        <v>2.2819201631653199</v>
      </c>
      <c r="R12985" s="9">
        <v>1.8865847202280499</v>
      </c>
      <c r="S12985" s="9">
        <v>0.435327547008593</v>
      </c>
      <c r="T12985" s="9">
        <v>0.56215027557111097</v>
      </c>
    </row>
    <row r="12986" spans="1:20" x14ac:dyDescent="0.35">
      <c r="A12986">
        <f t="shared" si="392"/>
        <v>12986</v>
      </c>
      <c r="B12986" s="3" t="s">
        <v>1037</v>
      </c>
      <c r="C12986" s="3" t="s">
        <v>95</v>
      </c>
      <c r="D12986" s="3" t="s">
        <v>58</v>
      </c>
      <c r="E12986">
        <v>2029</v>
      </c>
      <c r="F12986" s="3" t="str">
        <f t="shared" si="393"/>
        <v>RASpillDWRSHK2029</v>
      </c>
      <c r="G12986" s="9">
        <v>0.108416400659677</v>
      </c>
      <c r="H12986" s="9">
        <v>0.11503853549368</v>
      </c>
      <c r="I12986" s="9">
        <v>9.6053156669166598E-2</v>
      </c>
      <c r="J12986" s="9">
        <v>0.106587202800336</v>
      </c>
      <c r="K12986" s="9">
        <v>4.0641954145442698</v>
      </c>
      <c r="L12986" s="9">
        <v>8.9239897191233801</v>
      </c>
      <c r="M12986" s="9">
        <v>14.401942050543999</v>
      </c>
      <c r="N12986" s="9">
        <v>9.4480526334658297</v>
      </c>
      <c r="O12986" s="9">
        <v>3.0105776330385701</v>
      </c>
      <c r="P12986" s="9">
        <v>4.7335811509806902</v>
      </c>
      <c r="Q12986" s="9">
        <v>3.96001507127446</v>
      </c>
      <c r="R12986" s="9">
        <v>2.2995203509075002</v>
      </c>
      <c r="S12986" s="9">
        <v>1.88365015936015</v>
      </c>
      <c r="T12986" s="9">
        <v>0.16007445079111099</v>
      </c>
    </row>
    <row r="12987" spans="1:20" x14ac:dyDescent="0.35">
      <c r="A12987">
        <f t="shared" si="392"/>
        <v>12987</v>
      </c>
      <c r="B12987" s="3" t="s">
        <v>1037</v>
      </c>
      <c r="C12987" s="3" t="s">
        <v>77</v>
      </c>
      <c r="D12987" s="3" t="s">
        <v>58</v>
      </c>
      <c r="E12987">
        <v>2020</v>
      </c>
      <c r="F12987" s="3" t="str">
        <f t="shared" si="393"/>
        <v>RAGenDWRSHK2020</v>
      </c>
      <c r="G12987" s="9">
        <v>72.289510631720404</v>
      </c>
      <c r="H12987" s="9">
        <v>63.618430597222201</v>
      </c>
      <c r="I12987" s="9">
        <v>82.547472569444395</v>
      </c>
      <c r="J12987" s="9">
        <v>150.33391038978399</v>
      </c>
      <c r="K12987" s="9">
        <v>139.993390386904</v>
      </c>
      <c r="L12987" s="9">
        <v>279.47226483870901</v>
      </c>
      <c r="M12987" s="9">
        <v>230.001601111111</v>
      </c>
      <c r="N12987" s="9">
        <v>273.79008111111102</v>
      </c>
      <c r="O12987" s="9">
        <v>79.602492069892406</v>
      </c>
      <c r="P12987" s="9">
        <v>91.855475236111104</v>
      </c>
      <c r="Q12987" s="9">
        <v>335.10860624327898</v>
      </c>
      <c r="R12987" s="9">
        <v>317.89975722222198</v>
      </c>
      <c r="S12987" s="9">
        <v>309.64010145833299</v>
      </c>
      <c r="T12987" s="9">
        <v>217.13039768055501</v>
      </c>
    </row>
    <row r="12988" spans="1:20" x14ac:dyDescent="0.35">
      <c r="A12988">
        <f t="shared" si="392"/>
        <v>12988</v>
      </c>
      <c r="B12988" s="3" t="s">
        <v>1037</v>
      </c>
      <c r="C12988" s="3" t="s">
        <v>77</v>
      </c>
      <c r="D12988" s="3" t="s">
        <v>58</v>
      </c>
      <c r="E12988">
        <v>2021</v>
      </c>
      <c r="F12988" s="3" t="str">
        <f t="shared" si="393"/>
        <v>RAGenDWRSHK2021</v>
      </c>
      <c r="G12988" s="9">
        <v>64.774427204301006</v>
      </c>
      <c r="H12988" s="9">
        <v>62.305680839027701</v>
      </c>
      <c r="I12988" s="9">
        <v>155.77106925000001</v>
      </c>
      <c r="J12988" s="9">
        <v>76.460714112903204</v>
      </c>
      <c r="K12988" s="9">
        <v>73.464938050595194</v>
      </c>
      <c r="L12988" s="9">
        <v>100.768928629032</v>
      </c>
      <c r="M12988" s="9">
        <v>80.721545933333303</v>
      </c>
      <c r="N12988" s="9">
        <v>154.68232111111101</v>
      </c>
      <c r="O12988" s="9">
        <v>269.49185994623599</v>
      </c>
      <c r="P12988" s="9">
        <v>185.687773055555</v>
      </c>
      <c r="Q12988" s="9">
        <v>376.81714260752602</v>
      </c>
      <c r="R12988" s="9">
        <v>376.17099797222198</v>
      </c>
      <c r="S12988" s="9">
        <v>372.25658072916599</v>
      </c>
      <c r="T12988" s="9">
        <v>204.827194055555</v>
      </c>
    </row>
    <row r="12989" spans="1:20" x14ac:dyDescent="0.35">
      <c r="A12989">
        <f t="shared" si="392"/>
        <v>12989</v>
      </c>
      <c r="B12989" s="3" t="s">
        <v>1037</v>
      </c>
      <c r="C12989" s="3" t="s">
        <v>77</v>
      </c>
      <c r="D12989" s="3" t="s">
        <v>58</v>
      </c>
      <c r="E12989">
        <v>2022</v>
      </c>
      <c r="F12989" s="3" t="str">
        <f t="shared" si="393"/>
        <v>RAGenDWRSHK2022</v>
      </c>
      <c r="G12989" s="9">
        <v>50.950254166666603</v>
      </c>
      <c r="H12989" s="9">
        <v>76.428703666666607</v>
      </c>
      <c r="I12989" s="9">
        <v>71.699007902777694</v>
      </c>
      <c r="J12989" s="9">
        <v>77.703158443548304</v>
      </c>
      <c r="K12989" s="9">
        <v>156.582173407738</v>
      </c>
      <c r="L12989" s="9">
        <v>262.00649595430099</v>
      </c>
      <c r="M12989" s="9">
        <v>82.000618138888797</v>
      </c>
      <c r="N12989" s="9">
        <v>242.60499666666601</v>
      </c>
      <c r="O12989" s="9">
        <v>265.88344637096702</v>
      </c>
      <c r="P12989" s="9">
        <v>184.450252083333</v>
      </c>
      <c r="Q12989" s="9">
        <v>362.39209852150498</v>
      </c>
      <c r="R12989" s="9">
        <v>348.97632531388803</v>
      </c>
      <c r="S12989" s="9">
        <v>326.003695052083</v>
      </c>
      <c r="T12989" s="9">
        <v>215.73525513888799</v>
      </c>
    </row>
    <row r="12990" spans="1:20" x14ac:dyDescent="0.35">
      <c r="A12990">
        <f t="shared" si="392"/>
        <v>12990</v>
      </c>
      <c r="B12990" s="3" t="s">
        <v>1037</v>
      </c>
      <c r="C12990" s="3" t="s">
        <v>77</v>
      </c>
      <c r="D12990" s="3" t="s">
        <v>58</v>
      </c>
      <c r="E12990">
        <v>2023</v>
      </c>
      <c r="F12990" s="3" t="str">
        <f t="shared" si="393"/>
        <v>RAGenDWRSHK2023</v>
      </c>
      <c r="G12990" s="9">
        <v>66.3959880241935</v>
      </c>
      <c r="H12990" s="9">
        <v>69.557218194444403</v>
      </c>
      <c r="I12990" s="9">
        <v>69.211337458333304</v>
      </c>
      <c r="J12990" s="9">
        <v>78.281036975806401</v>
      </c>
      <c r="K12990" s="9">
        <v>76.746448586309498</v>
      </c>
      <c r="L12990" s="9">
        <v>193.94586142473099</v>
      </c>
      <c r="M12990" s="9">
        <v>81.917100472222202</v>
      </c>
      <c r="N12990" s="9">
        <v>204.17408583333301</v>
      </c>
      <c r="O12990" s="9">
        <v>241.24414072580601</v>
      </c>
      <c r="P12990" s="9">
        <v>140.388660972222</v>
      </c>
      <c r="Q12990" s="9">
        <v>354.32861982526799</v>
      </c>
      <c r="R12990" s="9">
        <v>355.84605722222199</v>
      </c>
      <c r="S12990" s="9">
        <v>342.11351484374899</v>
      </c>
      <c r="T12990" s="9">
        <v>180.923762777777</v>
      </c>
    </row>
    <row r="12991" spans="1:20" x14ac:dyDescent="0.35">
      <c r="A12991">
        <f t="shared" si="392"/>
        <v>12991</v>
      </c>
      <c r="B12991" s="3" t="s">
        <v>1037</v>
      </c>
      <c r="C12991" s="3" t="s">
        <v>77</v>
      </c>
      <c r="D12991" s="3" t="s">
        <v>58</v>
      </c>
      <c r="E12991">
        <v>2024</v>
      </c>
      <c r="F12991" s="3" t="str">
        <f t="shared" si="393"/>
        <v>RAGenDWRSHK2024</v>
      </c>
      <c r="G12991" s="9">
        <v>66.207618951612901</v>
      </c>
      <c r="H12991" s="9">
        <v>66.5232607638888</v>
      </c>
      <c r="I12991" s="9">
        <v>79.709206475000002</v>
      </c>
      <c r="J12991" s="9">
        <v>191.09187163978399</v>
      </c>
      <c r="K12991" s="9">
        <v>74.416685032738002</v>
      </c>
      <c r="L12991" s="9">
        <v>137.76252463709599</v>
      </c>
      <c r="M12991" s="9">
        <v>108.651476944444</v>
      </c>
      <c r="N12991" s="9">
        <v>150.807356944444</v>
      </c>
      <c r="O12991" s="9">
        <v>173.42928145161201</v>
      </c>
      <c r="P12991" s="9">
        <v>114.73338486111101</v>
      </c>
      <c r="Q12991" s="9">
        <v>335.55062580645102</v>
      </c>
      <c r="R12991" s="9">
        <v>312.12485297222202</v>
      </c>
      <c r="S12991" s="9">
        <v>352.81095807291598</v>
      </c>
      <c r="T12991" s="9">
        <v>149.13187794999999</v>
      </c>
    </row>
    <row r="12992" spans="1:20" x14ac:dyDescent="0.35">
      <c r="A12992">
        <f t="shared" si="392"/>
        <v>12992</v>
      </c>
      <c r="B12992" s="3" t="s">
        <v>1037</v>
      </c>
      <c r="C12992" s="3" t="s">
        <v>77</v>
      </c>
      <c r="D12992" s="3" t="s">
        <v>58</v>
      </c>
      <c r="E12992">
        <v>2025</v>
      </c>
      <c r="F12992" s="3" t="str">
        <f t="shared" si="393"/>
        <v>RAGenDWRSHK2025</v>
      </c>
      <c r="G12992" s="9">
        <v>56.971905349462297</v>
      </c>
      <c r="H12992" s="9">
        <v>72.715006305555505</v>
      </c>
      <c r="I12992" s="9">
        <v>73.296839791666599</v>
      </c>
      <c r="J12992" s="9">
        <v>73.390407405913905</v>
      </c>
      <c r="K12992" s="9">
        <v>79.407719494047598</v>
      </c>
      <c r="L12992" s="9">
        <v>177.573074731182</v>
      </c>
      <c r="M12992" s="9">
        <v>84.575640111111099</v>
      </c>
      <c r="N12992" s="9">
        <v>65.779997777777695</v>
      </c>
      <c r="O12992" s="9">
        <v>176.47203505376299</v>
      </c>
      <c r="P12992" s="9">
        <v>115.839691666666</v>
      </c>
      <c r="Q12992" s="9">
        <v>384.43694624999898</v>
      </c>
      <c r="R12992" s="9">
        <v>346.432190555555</v>
      </c>
      <c r="S12992" s="9">
        <v>366.19362395833298</v>
      </c>
      <c r="T12992" s="9">
        <v>221.43107609722199</v>
      </c>
    </row>
    <row r="12993" spans="1:20" x14ac:dyDescent="0.35">
      <c r="A12993">
        <f t="shared" si="392"/>
        <v>12993</v>
      </c>
      <c r="B12993" s="3" t="s">
        <v>1037</v>
      </c>
      <c r="C12993" s="3" t="s">
        <v>77</v>
      </c>
      <c r="D12993" s="3" t="s">
        <v>58</v>
      </c>
      <c r="E12993">
        <v>2026</v>
      </c>
      <c r="F12993" s="3" t="str">
        <f t="shared" si="393"/>
        <v>RAGenDWRSHK2026</v>
      </c>
      <c r="G12993" s="9">
        <v>61.944608252688099</v>
      </c>
      <c r="H12993" s="9">
        <v>80.837545263888899</v>
      </c>
      <c r="I12993" s="9">
        <v>73.782624874999996</v>
      </c>
      <c r="J12993" s="9">
        <v>359.195676895161</v>
      </c>
      <c r="K12993" s="9">
        <v>262.79422306547599</v>
      </c>
      <c r="L12993" s="9">
        <v>190.97655766129</v>
      </c>
      <c r="M12993" s="9">
        <v>89.515043055555495</v>
      </c>
      <c r="N12993" s="9">
        <v>176.71478027777701</v>
      </c>
      <c r="O12993" s="9">
        <v>107.855623938172</v>
      </c>
      <c r="P12993" s="9">
        <v>188.18966819444401</v>
      </c>
      <c r="Q12993" s="9">
        <v>395.12418168010697</v>
      </c>
      <c r="R12993" s="9">
        <v>401.84486999999899</v>
      </c>
      <c r="S12993" s="9">
        <v>377.72025390624998</v>
      </c>
      <c r="T12993" s="9">
        <v>221.736165791666</v>
      </c>
    </row>
    <row r="12994" spans="1:20" x14ac:dyDescent="0.35">
      <c r="A12994">
        <f t="shared" si="392"/>
        <v>12994</v>
      </c>
      <c r="B12994" s="3" t="s">
        <v>1037</v>
      </c>
      <c r="C12994" s="3" t="s">
        <v>77</v>
      </c>
      <c r="D12994" s="3" t="s">
        <v>58</v>
      </c>
      <c r="E12994">
        <v>2027</v>
      </c>
      <c r="F12994" s="3" t="str">
        <f t="shared" si="393"/>
        <v>RAGenDWRSHK2027</v>
      </c>
      <c r="G12994" s="9">
        <v>52.096023884408602</v>
      </c>
      <c r="H12994" s="9">
        <v>83.142519055555496</v>
      </c>
      <c r="I12994" s="9">
        <v>322.30117541666601</v>
      </c>
      <c r="J12994" s="9">
        <v>315.16709239247302</v>
      </c>
      <c r="K12994" s="9">
        <v>72.712243438541606</v>
      </c>
      <c r="L12994" s="9">
        <v>237.63113813172001</v>
      </c>
      <c r="M12994" s="9">
        <v>326.08862555555498</v>
      </c>
      <c r="N12994" s="9">
        <v>94.617016111111099</v>
      </c>
      <c r="O12994" s="9">
        <v>60.242242741935399</v>
      </c>
      <c r="P12994" s="9">
        <v>130.50122048611101</v>
      </c>
      <c r="Q12994" s="9">
        <v>373.53425345430099</v>
      </c>
      <c r="R12994" s="9">
        <v>405.28759611111099</v>
      </c>
      <c r="S12994" s="9">
        <v>403.673790364583</v>
      </c>
      <c r="T12994" s="9">
        <v>226.86572944444401</v>
      </c>
    </row>
    <row r="12995" spans="1:20" x14ac:dyDescent="0.35">
      <c r="A12995">
        <f t="shared" ref="A12995:A13058" si="394">A12994+1</f>
        <v>12995</v>
      </c>
      <c r="B12995" s="3" t="s">
        <v>1037</v>
      </c>
      <c r="C12995" s="3" t="s">
        <v>77</v>
      </c>
      <c r="D12995" s="3" t="s">
        <v>58</v>
      </c>
      <c r="E12995">
        <v>2028</v>
      </c>
      <c r="F12995" s="3" t="str">
        <f t="shared" si="393"/>
        <v>RAGenDWRSHK2028</v>
      </c>
      <c r="G12995" s="9">
        <v>71.687404032258002</v>
      </c>
      <c r="H12995" s="9">
        <v>63.100490930555502</v>
      </c>
      <c r="I12995" s="9">
        <v>77.708356902777695</v>
      </c>
      <c r="J12995" s="9">
        <v>166.942647947311</v>
      </c>
      <c r="K12995" s="9">
        <v>186.48404938988</v>
      </c>
      <c r="L12995" s="9">
        <v>278.24578615591298</v>
      </c>
      <c r="M12995" s="9">
        <v>341.073530833333</v>
      </c>
      <c r="N12995" s="9">
        <v>174.59620222222199</v>
      </c>
      <c r="O12995" s="9">
        <v>88.373206182795599</v>
      </c>
      <c r="P12995" s="9">
        <v>254.45593666666599</v>
      </c>
      <c r="Q12995" s="9">
        <v>381.46975134408598</v>
      </c>
      <c r="R12995" s="9">
        <v>368.72150238888798</v>
      </c>
      <c r="S12995" s="9">
        <v>373.912291927083</v>
      </c>
      <c r="T12995" s="9">
        <v>224.098109305555</v>
      </c>
    </row>
    <row r="12996" spans="1:20" x14ac:dyDescent="0.35">
      <c r="A12996">
        <f t="shared" si="394"/>
        <v>12996</v>
      </c>
      <c r="B12996" s="3" t="s">
        <v>1037</v>
      </c>
      <c r="C12996" s="3" t="s">
        <v>77</v>
      </c>
      <c r="D12996" s="3" t="s">
        <v>58</v>
      </c>
      <c r="E12996">
        <v>2029</v>
      </c>
      <c r="F12996" s="3" t="str">
        <f t="shared" si="393"/>
        <v>RAGenDWRSHK2029</v>
      </c>
      <c r="G12996" s="9">
        <v>66.435604919354802</v>
      </c>
      <c r="H12996" s="9">
        <v>74.909020277777699</v>
      </c>
      <c r="I12996" s="9">
        <v>73.804937194444406</v>
      </c>
      <c r="J12996" s="9">
        <v>291.22918575268801</v>
      </c>
      <c r="K12996" s="9">
        <v>326.95644910714202</v>
      </c>
      <c r="L12996" s="9">
        <v>252.19779251209599</v>
      </c>
      <c r="M12996" s="9">
        <v>319.358799444444</v>
      </c>
      <c r="N12996" s="9">
        <v>240.31828722222201</v>
      </c>
      <c r="O12996" s="9">
        <v>95.682561693548294</v>
      </c>
      <c r="P12996" s="9">
        <v>173.45982699999999</v>
      </c>
      <c r="Q12996" s="9">
        <v>374.81228423387</v>
      </c>
      <c r="R12996" s="9">
        <v>400.31594027777697</v>
      </c>
      <c r="S12996" s="9">
        <v>405.375</v>
      </c>
      <c r="T12996" s="9">
        <v>224.67809455555499</v>
      </c>
    </row>
    <row r="12997" spans="1:20" x14ac:dyDescent="0.35">
      <c r="A12997">
        <f t="shared" si="394"/>
        <v>12997</v>
      </c>
      <c r="B12997" s="3" t="s">
        <v>1037</v>
      </c>
      <c r="C12997" s="3" t="s">
        <v>75</v>
      </c>
      <c r="D12997" s="3" t="s">
        <v>68</v>
      </c>
      <c r="E12997">
        <v>2020</v>
      </c>
      <c r="F12997" s="3" t="str">
        <f t="shared" si="393"/>
        <v>RAElevDALLES2020</v>
      </c>
      <c r="G12997" s="9">
        <v>155.00000495999899</v>
      </c>
      <c r="H12997" s="9">
        <v>160.00000512</v>
      </c>
      <c r="I12997" s="9">
        <v>155.00000495999899</v>
      </c>
      <c r="J12997" s="9">
        <v>160.00000512</v>
      </c>
      <c r="K12997" s="9">
        <v>160.00000512</v>
      </c>
      <c r="L12997" s="9">
        <v>155.00000495999899</v>
      </c>
      <c r="M12997" s="9">
        <v>156.50000500799999</v>
      </c>
      <c r="N12997" s="9">
        <v>155.00000495999899</v>
      </c>
      <c r="O12997" s="9">
        <v>155.00853514400001</v>
      </c>
      <c r="P12997" s="9">
        <v>156.50000500799999</v>
      </c>
      <c r="Q12997" s="9">
        <v>156.50000500799999</v>
      </c>
      <c r="R12997" s="9">
        <v>156.50000500799999</v>
      </c>
      <c r="S12997" s="9">
        <v>155.61056928400001</v>
      </c>
      <c r="T12997" s="9">
        <v>155.00000495999899</v>
      </c>
    </row>
    <row r="12998" spans="1:20" x14ac:dyDescent="0.35">
      <c r="A12998">
        <f t="shared" si="394"/>
        <v>12998</v>
      </c>
      <c r="B12998" s="3" t="s">
        <v>1037</v>
      </c>
      <c r="C12998" s="3" t="s">
        <v>75</v>
      </c>
      <c r="D12998" s="3" t="s">
        <v>68</v>
      </c>
      <c r="E12998">
        <v>2021</v>
      </c>
      <c r="F12998" s="3" t="str">
        <f t="shared" si="393"/>
        <v>RAElevDALLES2021</v>
      </c>
      <c r="G12998" s="9">
        <v>157.21490004399999</v>
      </c>
      <c r="H12998" s="9">
        <v>160.00000512</v>
      </c>
      <c r="I12998" s="9">
        <v>155.00000495999899</v>
      </c>
      <c r="J12998" s="9">
        <v>160.00000512</v>
      </c>
      <c r="K12998" s="9">
        <v>160.00000512</v>
      </c>
      <c r="L12998" s="9">
        <v>157.405188764</v>
      </c>
      <c r="M12998" s="9">
        <v>156.50000500799999</v>
      </c>
      <c r="N12998" s="9">
        <v>155.00000495999899</v>
      </c>
      <c r="O12998" s="9">
        <v>155.00000495999899</v>
      </c>
      <c r="P12998" s="9">
        <v>156.50000500799999</v>
      </c>
      <c r="Q12998" s="9">
        <v>156.50000500799999</v>
      </c>
      <c r="R12998" s="9">
        <v>155.00000495999899</v>
      </c>
      <c r="S12998" s="9">
        <v>156.0121441</v>
      </c>
      <c r="T12998" s="9">
        <v>155.00000495999899</v>
      </c>
    </row>
    <row r="12999" spans="1:20" x14ac:dyDescent="0.35">
      <c r="A12999">
        <f t="shared" si="394"/>
        <v>12999</v>
      </c>
      <c r="B12999" s="3" t="s">
        <v>1037</v>
      </c>
      <c r="C12999" s="3" t="s">
        <v>75</v>
      </c>
      <c r="D12999" s="3" t="s">
        <v>68</v>
      </c>
      <c r="E12999">
        <v>2022</v>
      </c>
      <c r="F12999" s="3" t="str">
        <f t="shared" si="393"/>
        <v>RAElevDALLES2022</v>
      </c>
      <c r="G12999" s="9">
        <v>160.00000512</v>
      </c>
      <c r="H12999" s="9">
        <v>156.734585068</v>
      </c>
      <c r="I12999" s="9">
        <v>155.00000495999899</v>
      </c>
      <c r="J12999" s="9">
        <v>156.387472196</v>
      </c>
      <c r="K12999" s="9">
        <v>160.00000512</v>
      </c>
      <c r="L12999" s="9">
        <v>155.00000495999899</v>
      </c>
      <c r="M12999" s="9">
        <v>155.00000495999899</v>
      </c>
      <c r="N12999" s="9">
        <v>156.50000500799999</v>
      </c>
      <c r="O12999" s="9">
        <v>156.50000500799999</v>
      </c>
      <c r="P12999" s="9">
        <v>156.50000500799999</v>
      </c>
      <c r="Q12999" s="9">
        <v>156.50000500799999</v>
      </c>
      <c r="R12999" s="9">
        <v>156.50000500799999</v>
      </c>
      <c r="S12999" s="9">
        <v>155.00000495999899</v>
      </c>
      <c r="T12999" s="9">
        <v>155.00000495999899</v>
      </c>
    </row>
    <row r="13000" spans="1:20" x14ac:dyDescent="0.35">
      <c r="A13000">
        <f t="shared" si="394"/>
        <v>13000</v>
      </c>
      <c r="B13000" s="3" t="s">
        <v>1037</v>
      </c>
      <c r="C13000" s="3" t="s">
        <v>75</v>
      </c>
      <c r="D13000" s="3" t="s">
        <v>68</v>
      </c>
      <c r="E13000">
        <v>2023</v>
      </c>
      <c r="F13000" s="3" t="str">
        <f t="shared" si="393"/>
        <v>RAElevDALLES2023</v>
      </c>
      <c r="G13000" s="9">
        <v>160.00000512</v>
      </c>
      <c r="H13000" s="9">
        <v>156.48655356399999</v>
      </c>
      <c r="I13000" s="9">
        <v>155.00000495999899</v>
      </c>
      <c r="J13000" s="9">
        <v>156.65125173199999</v>
      </c>
      <c r="K13000" s="9">
        <v>156.44029372</v>
      </c>
      <c r="L13000" s="9">
        <v>155.00000495999899</v>
      </c>
      <c r="M13000" s="9">
        <v>155.00000495999899</v>
      </c>
      <c r="N13000" s="9">
        <v>156.50000500799999</v>
      </c>
      <c r="O13000" s="9">
        <v>156.50000500799999</v>
      </c>
      <c r="P13000" s="9">
        <v>156.50000500799999</v>
      </c>
      <c r="Q13000" s="9">
        <v>155.00000495999899</v>
      </c>
      <c r="R13000" s="9">
        <v>155.00000495999899</v>
      </c>
      <c r="S13000" s="9">
        <v>155.37402071999901</v>
      </c>
      <c r="T13000" s="9">
        <v>155.00000495999899</v>
      </c>
    </row>
    <row r="13001" spans="1:20" x14ac:dyDescent="0.35">
      <c r="A13001">
        <f t="shared" si="394"/>
        <v>13001</v>
      </c>
      <c r="B13001" s="3" t="s">
        <v>1037</v>
      </c>
      <c r="C13001" s="3" t="s">
        <v>75</v>
      </c>
      <c r="D13001" s="3" t="s">
        <v>68</v>
      </c>
      <c r="E13001">
        <v>2024</v>
      </c>
      <c r="F13001" s="3" t="str">
        <f t="shared" si="393"/>
        <v>RAElevDALLES2024</v>
      </c>
      <c r="G13001" s="9">
        <v>155.00000495999899</v>
      </c>
      <c r="H13001" s="9">
        <v>160.00000512</v>
      </c>
      <c r="I13001" s="9">
        <v>155.00000495999899</v>
      </c>
      <c r="J13001" s="9">
        <v>160.00000512</v>
      </c>
      <c r="K13001" s="9">
        <v>160.00000512</v>
      </c>
      <c r="L13001" s="9">
        <v>156.900923656</v>
      </c>
      <c r="M13001" s="9">
        <v>156.50000500799999</v>
      </c>
      <c r="N13001" s="9">
        <v>156.20308898799999</v>
      </c>
      <c r="O13001" s="9">
        <v>155.00000495999899</v>
      </c>
      <c r="P13001" s="9">
        <v>156.50000500799999</v>
      </c>
      <c r="Q13001" s="9">
        <v>156.50000500799999</v>
      </c>
      <c r="R13001" s="9">
        <v>155.00000495999899</v>
      </c>
      <c r="S13001" s="9">
        <v>155.08202595999899</v>
      </c>
      <c r="T13001" s="9">
        <v>155.00000495999899</v>
      </c>
    </row>
    <row r="13002" spans="1:20" x14ac:dyDescent="0.35">
      <c r="A13002">
        <f t="shared" si="394"/>
        <v>13002</v>
      </c>
      <c r="B13002" s="3" t="s">
        <v>1037</v>
      </c>
      <c r="C13002" s="3" t="s">
        <v>75</v>
      </c>
      <c r="D13002" s="3" t="s">
        <v>68</v>
      </c>
      <c r="E13002">
        <v>2025</v>
      </c>
      <c r="F13002" s="3" t="str">
        <f t="shared" si="393"/>
        <v>RAElevDALLES2025</v>
      </c>
      <c r="G13002" s="9">
        <v>159.99213110400001</v>
      </c>
      <c r="H13002" s="9">
        <v>156.752957772</v>
      </c>
      <c r="I13002" s="9">
        <v>160.00000512</v>
      </c>
      <c r="J13002" s="9">
        <v>156.18635670399999</v>
      </c>
      <c r="K13002" s="9">
        <v>155.00000495999899</v>
      </c>
      <c r="L13002" s="9">
        <v>159.39501822399899</v>
      </c>
      <c r="M13002" s="9">
        <v>156.50000500799999</v>
      </c>
      <c r="N13002" s="9">
        <v>155.00000495999899</v>
      </c>
      <c r="O13002" s="9">
        <v>155.00000495999899</v>
      </c>
      <c r="P13002" s="9">
        <v>155.00000495999899</v>
      </c>
      <c r="Q13002" s="9">
        <v>155.334978724</v>
      </c>
      <c r="R13002" s="9">
        <v>155.8891126</v>
      </c>
      <c r="S13002" s="9">
        <v>156.50000500799999</v>
      </c>
      <c r="T13002" s="9">
        <v>155.00000495999899</v>
      </c>
    </row>
    <row r="13003" spans="1:20" x14ac:dyDescent="0.35">
      <c r="A13003">
        <f t="shared" si="394"/>
        <v>13003</v>
      </c>
      <c r="B13003" s="3" t="s">
        <v>1037</v>
      </c>
      <c r="C13003" s="3" t="s">
        <v>75</v>
      </c>
      <c r="D13003" s="3" t="s">
        <v>68</v>
      </c>
      <c r="E13003">
        <v>2026</v>
      </c>
      <c r="F13003" s="3" t="str">
        <f t="shared" si="393"/>
        <v>RAElevDALLES2026</v>
      </c>
      <c r="G13003" s="9">
        <v>155.50689474000001</v>
      </c>
      <c r="H13003" s="9">
        <v>155.00000495999899</v>
      </c>
      <c r="I13003" s="9">
        <v>155.00000495999899</v>
      </c>
      <c r="J13003" s="9">
        <v>158.36811530400001</v>
      </c>
      <c r="K13003" s="9">
        <v>160.00000512</v>
      </c>
      <c r="L13003" s="9">
        <v>155.00000495999899</v>
      </c>
      <c r="M13003" s="9">
        <v>155.00000495999899</v>
      </c>
      <c r="N13003" s="9">
        <v>155.00000495999899</v>
      </c>
      <c r="O13003" s="9">
        <v>156.50000500799999</v>
      </c>
      <c r="P13003" s="9">
        <v>155.00000495999899</v>
      </c>
      <c r="Q13003" s="9">
        <v>155.00000495999899</v>
      </c>
      <c r="R13003" s="9">
        <v>155.00000495999899</v>
      </c>
      <c r="S13003" s="9">
        <v>156.50000500799999</v>
      </c>
      <c r="T13003" s="9">
        <v>155.00000495999899</v>
      </c>
    </row>
    <row r="13004" spans="1:20" x14ac:dyDescent="0.35">
      <c r="A13004">
        <f t="shared" si="394"/>
        <v>13004</v>
      </c>
      <c r="B13004" s="3" t="s">
        <v>1037</v>
      </c>
      <c r="C13004" s="3" t="s">
        <v>75</v>
      </c>
      <c r="D13004" s="3" t="s">
        <v>68</v>
      </c>
      <c r="E13004">
        <v>2027</v>
      </c>
      <c r="F13004" s="3" t="str">
        <f t="shared" si="393"/>
        <v>RAElevDALLES2027</v>
      </c>
      <c r="G13004" s="9">
        <v>155.00000495999899</v>
      </c>
      <c r="H13004" s="9">
        <v>160.00000512</v>
      </c>
      <c r="I13004" s="9">
        <v>159.983272836</v>
      </c>
      <c r="J13004" s="9">
        <v>160.00000512</v>
      </c>
      <c r="K13004" s="9">
        <v>160.00000512</v>
      </c>
      <c r="L13004" s="9">
        <v>159.87172427600001</v>
      </c>
      <c r="M13004" s="9">
        <v>155.00000495999899</v>
      </c>
      <c r="N13004" s="9">
        <v>156.50000500799999</v>
      </c>
      <c r="O13004" s="9">
        <v>156.50000500799999</v>
      </c>
      <c r="P13004" s="9">
        <v>156.50000500799999</v>
      </c>
      <c r="Q13004" s="9">
        <v>156.0941651</v>
      </c>
      <c r="R13004" s="9">
        <v>155.81332519599999</v>
      </c>
      <c r="S13004" s="9">
        <v>155.00000495999899</v>
      </c>
      <c r="T13004" s="9">
        <v>155.00000495999899</v>
      </c>
    </row>
    <row r="13005" spans="1:20" x14ac:dyDescent="0.35">
      <c r="A13005">
        <f t="shared" si="394"/>
        <v>13005</v>
      </c>
      <c r="B13005" s="3" t="s">
        <v>1037</v>
      </c>
      <c r="C13005" s="3" t="s">
        <v>75</v>
      </c>
      <c r="D13005" s="3" t="s">
        <v>68</v>
      </c>
      <c r="E13005">
        <v>2028</v>
      </c>
      <c r="F13005" s="3" t="str">
        <f t="shared" si="393"/>
        <v>RAElevDALLES2028</v>
      </c>
      <c r="G13005" s="9">
        <v>155.00000495999899</v>
      </c>
      <c r="H13005" s="9">
        <v>155.00000495999899</v>
      </c>
      <c r="I13005" s="9">
        <v>155.00000495999899</v>
      </c>
      <c r="J13005" s="9">
        <v>155.00000495999899</v>
      </c>
      <c r="K13005" s="9">
        <v>159.942262336</v>
      </c>
      <c r="L13005" s="9">
        <v>156.61483440799901</v>
      </c>
      <c r="M13005" s="9">
        <v>155.00000495999899</v>
      </c>
      <c r="N13005" s="9">
        <v>156.50000500799999</v>
      </c>
      <c r="O13005" s="9">
        <v>156.50000500799999</v>
      </c>
      <c r="P13005" s="9">
        <v>156.50000500799999</v>
      </c>
      <c r="Q13005" s="9">
        <v>155.00000495999899</v>
      </c>
      <c r="R13005" s="9">
        <v>156.50000500799999</v>
      </c>
      <c r="S13005" s="9">
        <v>156.50000500799999</v>
      </c>
      <c r="T13005" s="9">
        <v>155.00000495999899</v>
      </c>
    </row>
    <row r="13006" spans="1:20" x14ac:dyDescent="0.35">
      <c r="A13006">
        <f t="shared" si="394"/>
        <v>13006</v>
      </c>
      <c r="B13006" s="3" t="s">
        <v>1037</v>
      </c>
      <c r="C13006" s="3" t="s">
        <v>75</v>
      </c>
      <c r="D13006" s="3" t="s">
        <v>68</v>
      </c>
      <c r="E13006">
        <v>2029</v>
      </c>
      <c r="F13006" s="3" t="str">
        <f t="shared" si="393"/>
        <v>RAElevDALLES2029</v>
      </c>
      <c r="G13006" s="9">
        <v>160.00000512</v>
      </c>
      <c r="H13006" s="9">
        <v>156.181763528</v>
      </c>
      <c r="I13006" s="9">
        <v>155.00000495999899</v>
      </c>
      <c r="J13006" s="9">
        <v>159.88353530000001</v>
      </c>
      <c r="K13006" s="9">
        <v>156.43307587199999</v>
      </c>
      <c r="L13006" s="9">
        <v>156.628285852</v>
      </c>
      <c r="M13006" s="9">
        <v>155.00000495999899</v>
      </c>
      <c r="N13006" s="9">
        <v>156.50000500799999</v>
      </c>
      <c r="O13006" s="9">
        <v>156.50000500799999</v>
      </c>
      <c r="P13006" s="9">
        <v>156.50000500799999</v>
      </c>
      <c r="Q13006" s="9">
        <v>156.50000500799999</v>
      </c>
      <c r="R13006" s="9">
        <v>155.48064801999999</v>
      </c>
      <c r="S13006" s="9">
        <v>155.7496769</v>
      </c>
      <c r="T13006" s="9">
        <v>155.00000495999899</v>
      </c>
    </row>
    <row r="13007" spans="1:20" x14ac:dyDescent="0.35">
      <c r="A13007">
        <f t="shared" si="394"/>
        <v>13007</v>
      </c>
      <c r="B13007" s="3" t="s">
        <v>1037</v>
      </c>
      <c r="C13007" s="3" t="s">
        <v>86</v>
      </c>
      <c r="D13007" s="3" t="s">
        <v>68</v>
      </c>
      <c r="E13007">
        <v>2020</v>
      </c>
      <c r="F13007" s="3" t="str">
        <f t="shared" si="393"/>
        <v>RAQOutDALLES2020</v>
      </c>
      <c r="G13007" s="9">
        <v>108.09532210698499</v>
      </c>
      <c r="H13007" s="9">
        <v>153.989367088666</v>
      </c>
      <c r="I13007" s="9">
        <v>170.64529686787401</v>
      </c>
      <c r="J13007" s="9">
        <v>174.738282129433</v>
      </c>
      <c r="K13007" s="9">
        <v>176.280501709052</v>
      </c>
      <c r="L13007" s="9">
        <v>165.263814523029</v>
      </c>
      <c r="M13007" s="9">
        <v>219.47488601173299</v>
      </c>
      <c r="N13007" s="9">
        <v>225.069899358713</v>
      </c>
      <c r="O13007" s="9">
        <v>228.72112562988499</v>
      </c>
      <c r="P13007" s="9">
        <v>245.14531128713799</v>
      </c>
      <c r="Q13007" s="9">
        <v>138.87890819687499</v>
      </c>
      <c r="R13007" s="9">
        <v>120.046032373477</v>
      </c>
      <c r="S13007" s="9">
        <v>113.519459143945</v>
      </c>
      <c r="T13007" s="9">
        <v>99.013018890338103</v>
      </c>
    </row>
    <row r="13008" spans="1:20" x14ac:dyDescent="0.35">
      <c r="A13008">
        <f t="shared" si="394"/>
        <v>13008</v>
      </c>
      <c r="B13008" s="3" t="s">
        <v>1037</v>
      </c>
      <c r="C13008" s="3" t="s">
        <v>86</v>
      </c>
      <c r="D13008" s="3" t="s">
        <v>68</v>
      </c>
      <c r="E13008">
        <v>2021</v>
      </c>
      <c r="F13008" s="3" t="str">
        <f t="shared" si="393"/>
        <v>RAQOutDALLES2021</v>
      </c>
      <c r="G13008" s="9">
        <v>115.43488468293199</v>
      </c>
      <c r="H13008" s="9">
        <v>163.86614337284701</v>
      </c>
      <c r="I13008" s="9">
        <v>214.08837570119999</v>
      </c>
      <c r="J13008" s="9">
        <v>183.07008919428401</v>
      </c>
      <c r="K13008" s="9">
        <v>183.00759622850501</v>
      </c>
      <c r="L13008" s="9">
        <v>154.96191947599499</v>
      </c>
      <c r="M13008" s="9">
        <v>153.87709000125901</v>
      </c>
      <c r="N13008" s="9">
        <v>225.53951913120801</v>
      </c>
      <c r="O13008" s="9">
        <v>283.34028661472399</v>
      </c>
      <c r="P13008" s="9">
        <v>208.153812935687</v>
      </c>
      <c r="Q13008" s="9">
        <v>153.99632593789599</v>
      </c>
      <c r="R13008" s="9">
        <v>137.185621830152</v>
      </c>
      <c r="S13008" s="9">
        <v>131.23228285042899</v>
      </c>
      <c r="T13008" s="9">
        <v>99.004266141161096</v>
      </c>
    </row>
    <row r="13009" spans="1:20" x14ac:dyDescent="0.35">
      <c r="A13009">
        <f t="shared" si="394"/>
        <v>13009</v>
      </c>
      <c r="B13009" s="3" t="s">
        <v>1037</v>
      </c>
      <c r="C13009" s="3" t="s">
        <v>86</v>
      </c>
      <c r="D13009" s="3" t="s">
        <v>68</v>
      </c>
      <c r="E13009">
        <v>2022</v>
      </c>
      <c r="F13009" s="3" t="str">
        <f t="shared" si="393"/>
        <v>RAQOutDALLES2022</v>
      </c>
      <c r="G13009" s="9">
        <v>65.135938014555094</v>
      </c>
      <c r="H13009" s="9">
        <v>133.370758488333</v>
      </c>
      <c r="I13009" s="9">
        <v>167.43139444807201</v>
      </c>
      <c r="J13009" s="9">
        <v>191.889016768472</v>
      </c>
      <c r="K13009" s="9">
        <v>192.51953391684799</v>
      </c>
      <c r="L13009" s="9">
        <v>214.93178926831899</v>
      </c>
      <c r="M13009" s="9">
        <v>217.96479526577701</v>
      </c>
      <c r="N13009" s="9">
        <v>249.43013703542999</v>
      </c>
      <c r="O13009" s="9">
        <v>294.83879569610201</v>
      </c>
      <c r="P13009" s="9">
        <v>291.85514424334701</v>
      </c>
      <c r="Q13009" s="9">
        <v>168.44283467261999</v>
      </c>
      <c r="R13009" s="9">
        <v>124.27295776666901</v>
      </c>
      <c r="S13009" s="9">
        <v>122.71594285945299</v>
      </c>
      <c r="T13009" s="9">
        <v>87.428204730345698</v>
      </c>
    </row>
    <row r="13010" spans="1:20" x14ac:dyDescent="0.35">
      <c r="A13010">
        <f t="shared" si="394"/>
        <v>13010</v>
      </c>
      <c r="B13010" s="3" t="s">
        <v>1037</v>
      </c>
      <c r="C13010" s="3" t="s">
        <v>86</v>
      </c>
      <c r="D13010" s="3" t="s">
        <v>68</v>
      </c>
      <c r="E13010">
        <v>2023</v>
      </c>
      <c r="F13010" s="3" t="str">
        <f t="shared" si="393"/>
        <v>RAQOutDALLES2023</v>
      </c>
      <c r="G13010" s="9">
        <v>81.181407048774304</v>
      </c>
      <c r="H13010" s="9">
        <v>125.643611110455</v>
      </c>
      <c r="I13010" s="9">
        <v>168.19659922062999</v>
      </c>
      <c r="J13010" s="9">
        <v>165.82549366472901</v>
      </c>
      <c r="K13010" s="9">
        <v>151.41383741725502</v>
      </c>
      <c r="L13010" s="9">
        <v>162.797080303911</v>
      </c>
      <c r="M13010" s="9">
        <v>225.16762402730501</v>
      </c>
      <c r="N13010" s="9">
        <v>248.12451617634699</v>
      </c>
      <c r="O13010" s="9">
        <v>282.74043319215002</v>
      </c>
      <c r="P13010" s="9">
        <v>226.89465554418001</v>
      </c>
      <c r="Q13010" s="9">
        <v>135.166234206067</v>
      </c>
      <c r="R13010" s="9">
        <v>136.17879064061799</v>
      </c>
      <c r="S13010" s="9">
        <v>115.44533655055901</v>
      </c>
      <c r="T13010" s="9">
        <v>81.682364137856794</v>
      </c>
    </row>
    <row r="13011" spans="1:20" x14ac:dyDescent="0.35">
      <c r="A13011">
        <f t="shared" si="394"/>
        <v>13011</v>
      </c>
      <c r="B13011" s="3" t="s">
        <v>1037</v>
      </c>
      <c r="C13011" s="3" t="s">
        <v>86</v>
      </c>
      <c r="D13011" s="3" t="s">
        <v>68</v>
      </c>
      <c r="E13011">
        <v>2024</v>
      </c>
      <c r="F13011" s="3" t="str">
        <f t="shared" si="393"/>
        <v>RAQOutDALLES2024</v>
      </c>
      <c r="G13011" s="9">
        <v>83.583587904753301</v>
      </c>
      <c r="H13011" s="9">
        <v>124.059611376069</v>
      </c>
      <c r="I13011" s="9">
        <v>156.73340259473699</v>
      </c>
      <c r="J13011" s="9">
        <v>167.989112778671</v>
      </c>
      <c r="K13011" s="9">
        <v>172.31192478122901</v>
      </c>
      <c r="L13011" s="9">
        <v>188.03724788620201</v>
      </c>
      <c r="M13011" s="9">
        <v>242.73413374282899</v>
      </c>
      <c r="N13011" s="9">
        <v>236.05497288002701</v>
      </c>
      <c r="O13011" s="9">
        <v>247.079264170215</v>
      </c>
      <c r="P13011" s="9">
        <v>170.62095186932601</v>
      </c>
      <c r="Q13011" s="9">
        <v>131.50599606491099</v>
      </c>
      <c r="R13011" s="9">
        <v>119.07150025351299</v>
      </c>
      <c r="S13011" s="9">
        <v>99.197651484585904</v>
      </c>
      <c r="T13011" s="9">
        <v>84.475232860025002</v>
      </c>
    </row>
    <row r="13012" spans="1:20" x14ac:dyDescent="0.35">
      <c r="A13012">
        <f t="shared" si="394"/>
        <v>13012</v>
      </c>
      <c r="B13012" s="3" t="s">
        <v>1037</v>
      </c>
      <c r="C13012" s="3" t="s">
        <v>86</v>
      </c>
      <c r="D13012" s="3" t="s">
        <v>68</v>
      </c>
      <c r="E13012">
        <v>2025</v>
      </c>
      <c r="F13012" s="3" t="str">
        <f t="shared" si="393"/>
        <v>RAQOutDALLES2025</v>
      </c>
      <c r="G13012" s="9">
        <v>68.584318338402696</v>
      </c>
      <c r="H13012" s="9">
        <v>114.604033383909</v>
      </c>
      <c r="I13012" s="9">
        <v>120.89348863076</v>
      </c>
      <c r="J13012" s="9">
        <v>97.197870121983399</v>
      </c>
      <c r="K13012" s="9">
        <v>99.449628268932202</v>
      </c>
      <c r="L13012" s="9">
        <v>118.503814961762</v>
      </c>
      <c r="M13012" s="9">
        <v>116.524786211254</v>
      </c>
      <c r="N13012" s="9">
        <v>154.36473777715199</v>
      </c>
      <c r="O13012" s="9">
        <v>199.20827075306499</v>
      </c>
      <c r="P13012" s="9">
        <v>178.79455059481899</v>
      </c>
      <c r="Q13012" s="9">
        <v>124.14393121050399</v>
      </c>
      <c r="R13012" s="9">
        <v>137.41534100029099</v>
      </c>
      <c r="S13012" s="9">
        <v>119.71033314707</v>
      </c>
      <c r="T13012" s="9">
        <v>106.53824192627199</v>
      </c>
    </row>
    <row r="13013" spans="1:20" x14ac:dyDescent="0.35">
      <c r="A13013">
        <f t="shared" si="394"/>
        <v>13013</v>
      </c>
      <c r="B13013" s="3" t="s">
        <v>1037</v>
      </c>
      <c r="C13013" s="3" t="s">
        <v>86</v>
      </c>
      <c r="D13013" s="3" t="s">
        <v>68</v>
      </c>
      <c r="E13013">
        <v>2026</v>
      </c>
      <c r="F13013" s="3" t="str">
        <f t="shared" si="393"/>
        <v>RAQOutDALLES2026</v>
      </c>
      <c r="G13013" s="9">
        <v>92.021525563220393</v>
      </c>
      <c r="H13013" s="9">
        <v>132.458295507168</v>
      </c>
      <c r="I13013" s="9">
        <v>152.245000968608</v>
      </c>
      <c r="J13013" s="9">
        <v>217.38651536691</v>
      </c>
      <c r="K13013" s="9">
        <v>267.28305896950502</v>
      </c>
      <c r="L13013" s="9">
        <v>305.99642764184102</v>
      </c>
      <c r="M13013" s="9">
        <v>494.08961937708301</v>
      </c>
      <c r="N13013" s="9">
        <v>548.24655602888799</v>
      </c>
      <c r="O13013" s="9">
        <v>460.94364341854799</v>
      </c>
      <c r="P13013" s="9">
        <v>323.91230979187497</v>
      </c>
      <c r="Q13013" s="9">
        <v>184.09094321243899</v>
      </c>
      <c r="R13013" s="9">
        <v>136.72376401998599</v>
      </c>
      <c r="S13013" s="9">
        <v>125.067382937838</v>
      </c>
      <c r="T13013" s="9">
        <v>106.55189803567301</v>
      </c>
    </row>
    <row r="13014" spans="1:20" x14ac:dyDescent="0.35">
      <c r="A13014">
        <f t="shared" si="394"/>
        <v>13014</v>
      </c>
      <c r="B13014" s="3" t="s">
        <v>1037</v>
      </c>
      <c r="C13014" s="3" t="s">
        <v>86</v>
      </c>
      <c r="D13014" s="3" t="s">
        <v>68</v>
      </c>
      <c r="E13014">
        <v>2027</v>
      </c>
      <c r="F13014" s="3" t="str">
        <f t="shared" si="393"/>
        <v>RAQOutDALLES2027</v>
      </c>
      <c r="G13014" s="9">
        <v>77.3265900690471</v>
      </c>
      <c r="H13014" s="9">
        <v>155.38767594689699</v>
      </c>
      <c r="I13014" s="9">
        <v>262.680469591497</v>
      </c>
      <c r="J13014" s="9">
        <v>288.32253542987502</v>
      </c>
      <c r="K13014" s="9">
        <v>249.904522570328</v>
      </c>
      <c r="L13014" s="9">
        <v>276.233774547547</v>
      </c>
      <c r="M13014" s="9">
        <v>350.92239944902701</v>
      </c>
      <c r="N13014" s="9">
        <v>376.59752766222198</v>
      </c>
      <c r="O13014" s="9">
        <v>447.13359827452899</v>
      </c>
      <c r="P13014" s="9">
        <v>465.80004127416601</v>
      </c>
      <c r="Q13014" s="9">
        <v>264.769710312163</v>
      </c>
      <c r="R13014" s="9">
        <v>204.682386448361</v>
      </c>
      <c r="S13014" s="9">
        <v>151.49372278769499</v>
      </c>
      <c r="T13014" s="9">
        <v>124.40757813466099</v>
      </c>
    </row>
    <row r="13015" spans="1:20" x14ac:dyDescent="0.35">
      <c r="A13015">
        <f t="shared" si="394"/>
        <v>13015</v>
      </c>
      <c r="B13015" s="3" t="s">
        <v>1037</v>
      </c>
      <c r="C13015" s="3" t="s">
        <v>86</v>
      </c>
      <c r="D13015" s="3" t="s">
        <v>68</v>
      </c>
      <c r="E13015">
        <v>2028</v>
      </c>
      <c r="F13015" s="3" t="str">
        <f t="shared" si="393"/>
        <v>RAQOutDALLES2028</v>
      </c>
      <c r="G13015" s="9">
        <v>114.030523553766</v>
      </c>
      <c r="H13015" s="9">
        <v>152.28960159661099</v>
      </c>
      <c r="I13015" s="9">
        <v>187.431346873672</v>
      </c>
      <c r="J13015" s="9">
        <v>220.45789707206501</v>
      </c>
      <c r="K13015" s="9">
        <v>240.37775400089001</v>
      </c>
      <c r="L13015" s="9">
        <v>249.733878670161</v>
      </c>
      <c r="M13015" s="9">
        <v>302.086781931666</v>
      </c>
      <c r="N13015" s="9">
        <v>301.34083593930501</v>
      </c>
      <c r="O13015" s="9">
        <v>387.93931201713701</v>
      </c>
      <c r="P13015" s="9">
        <v>342.52536502381901</v>
      </c>
      <c r="Q13015" s="9">
        <v>162.43351864447499</v>
      </c>
      <c r="R13015" s="9">
        <v>124.36766937908</v>
      </c>
      <c r="S13015" s="9">
        <v>115.019427534283</v>
      </c>
      <c r="T13015" s="9">
        <v>99.448793949394599</v>
      </c>
    </row>
    <row r="13016" spans="1:20" x14ac:dyDescent="0.35">
      <c r="A13016">
        <f t="shared" si="394"/>
        <v>13016</v>
      </c>
      <c r="B13016" s="3" t="s">
        <v>1037</v>
      </c>
      <c r="C13016" s="3" t="s">
        <v>86</v>
      </c>
      <c r="D13016" s="3" t="s">
        <v>68</v>
      </c>
      <c r="E13016">
        <v>2029</v>
      </c>
      <c r="F13016" s="3" t="str">
        <f t="shared" si="393"/>
        <v>RAQOutDALLES2029</v>
      </c>
      <c r="G13016" s="9">
        <v>95.154076902005997</v>
      </c>
      <c r="H13016" s="9">
        <v>140.21411804261899</v>
      </c>
      <c r="I13016" s="9">
        <v>153.565400193838</v>
      </c>
      <c r="J13016" s="9">
        <v>192.795824131655</v>
      </c>
      <c r="K13016" s="9">
        <v>266.87762672009802</v>
      </c>
      <c r="L13016" s="9">
        <v>289.13288307928701</v>
      </c>
      <c r="M13016" s="9">
        <v>443.28015626027701</v>
      </c>
      <c r="N13016" s="9">
        <v>440.37462248305508</v>
      </c>
      <c r="O13016" s="9">
        <v>479.188931215053</v>
      </c>
      <c r="P13016" s="9">
        <v>448.05353962638799</v>
      </c>
      <c r="Q13016" s="9">
        <v>283.53470727152501</v>
      </c>
      <c r="R13016" s="9">
        <v>223.06918230109699</v>
      </c>
      <c r="S13016" s="9">
        <v>210.94025209295501</v>
      </c>
      <c r="T13016" s="9">
        <v>135.13585334603403</v>
      </c>
    </row>
    <row r="13017" spans="1:20" x14ac:dyDescent="0.35">
      <c r="A13017">
        <f t="shared" si="394"/>
        <v>13017</v>
      </c>
      <c r="B13017" s="3" t="s">
        <v>1037</v>
      </c>
      <c r="C13017" s="3" t="s">
        <v>95</v>
      </c>
      <c r="D13017" s="3" t="s">
        <v>68</v>
      </c>
      <c r="E13017">
        <v>2020</v>
      </c>
      <c r="F13017" s="3" t="str">
        <f t="shared" si="393"/>
        <v>RASpillDALLES2020</v>
      </c>
      <c r="G13017" s="9">
        <v>5.5103777499288897</v>
      </c>
      <c r="H13017" s="9">
        <v>6.0578299397777702</v>
      </c>
      <c r="I13017" s="9">
        <v>0.88373851551319393</v>
      </c>
      <c r="J13017" s="9">
        <v>0.97475769515927402</v>
      </c>
      <c r="K13017" s="9">
        <v>1.95128713769791</v>
      </c>
      <c r="L13017" s="9">
        <v>39.486577900583299</v>
      </c>
      <c r="M13017" s="9">
        <v>156.695813691316</v>
      </c>
      <c r="N13017" s="9">
        <v>160.48202511037999</v>
      </c>
      <c r="O13017" s="9">
        <v>164.18085277383699</v>
      </c>
      <c r="P13017" s="9">
        <v>145.74612801699999</v>
      </c>
      <c r="Q13017" s="9">
        <v>53.212460915692198</v>
      </c>
      <c r="R13017" s="9">
        <v>46.462353460561097</v>
      </c>
      <c r="S13017" s="9">
        <v>32.367018297851502</v>
      </c>
      <c r="T13017" s="9">
        <v>5.12149969844236</v>
      </c>
    </row>
    <row r="13018" spans="1:20" x14ac:dyDescent="0.35">
      <c r="A13018">
        <f t="shared" si="394"/>
        <v>13018</v>
      </c>
      <c r="B13018" s="3" t="s">
        <v>1037</v>
      </c>
      <c r="C13018" s="3" t="s">
        <v>95</v>
      </c>
      <c r="D13018" s="3" t="s">
        <v>68</v>
      </c>
      <c r="E13018">
        <v>2021</v>
      </c>
      <c r="F13018" s="3" t="str">
        <f t="shared" si="393"/>
        <v>RASpillDALLES2021</v>
      </c>
      <c r="G13018" s="9">
        <v>5.9105371299079303</v>
      </c>
      <c r="H13018" s="9">
        <v>6.8964843796527697</v>
      </c>
      <c r="I13018" s="9">
        <v>4.0126107437694403</v>
      </c>
      <c r="J13018" s="9">
        <v>1.81146057781989</v>
      </c>
      <c r="K13018" s="9">
        <v>1.3134226415260399</v>
      </c>
      <c r="L13018" s="9">
        <v>35.21410014172109</v>
      </c>
      <c r="M13018" s="9">
        <v>102.63109228362001</v>
      </c>
      <c r="N13018" s="9">
        <v>159.556592513986</v>
      </c>
      <c r="O13018" s="9">
        <v>205.66773561358099</v>
      </c>
      <c r="P13018" s="9">
        <v>117.43875689277</v>
      </c>
      <c r="Q13018" s="9">
        <v>61.430566055033601</v>
      </c>
      <c r="R13018" s="9">
        <v>54.817045318486102</v>
      </c>
      <c r="S13018" s="9">
        <v>39.369687218658797</v>
      </c>
      <c r="T13018" s="9">
        <v>5.9472414292861098</v>
      </c>
    </row>
    <row r="13019" spans="1:20" x14ac:dyDescent="0.35">
      <c r="A13019">
        <f t="shared" si="394"/>
        <v>13019</v>
      </c>
      <c r="B13019" s="3" t="s">
        <v>1037</v>
      </c>
      <c r="C13019" s="3" t="s">
        <v>95</v>
      </c>
      <c r="D13019" s="3" t="s">
        <v>68</v>
      </c>
      <c r="E13019">
        <v>2022</v>
      </c>
      <c r="F13019" s="3" t="str">
        <f t="shared" si="393"/>
        <v>RASpillDALLES2022</v>
      </c>
      <c r="G13019" s="9">
        <v>4.5326948459173302</v>
      </c>
      <c r="H13019" s="9">
        <v>5.83027302861111</v>
      </c>
      <c r="I13019" s="9">
        <v>1.3711615163361099</v>
      </c>
      <c r="J13019" s="9">
        <v>2.7223111192788898</v>
      </c>
      <c r="K13019" s="9">
        <v>3.7609183007031204</v>
      </c>
      <c r="L13019" s="9">
        <v>49.612977024973098</v>
      </c>
      <c r="M13019" s="9">
        <v>152.71376515674999</v>
      </c>
      <c r="N13019" s="9">
        <v>177.72207504945803</v>
      </c>
      <c r="O13019" s="9">
        <v>213.592603552284</v>
      </c>
      <c r="P13019" s="9">
        <v>165.462077958138</v>
      </c>
      <c r="Q13019" s="9">
        <v>67.156878068319898</v>
      </c>
      <c r="R13019" s="9">
        <v>47.287387846669397</v>
      </c>
      <c r="S13019" s="9">
        <v>36.580219836927</v>
      </c>
      <c r="T13019" s="9">
        <v>5.3767421550470802</v>
      </c>
    </row>
    <row r="13020" spans="1:20" x14ac:dyDescent="0.35">
      <c r="A13020">
        <f t="shared" si="394"/>
        <v>13020</v>
      </c>
      <c r="B13020" s="3" t="s">
        <v>1037</v>
      </c>
      <c r="C13020" s="3" t="s">
        <v>95</v>
      </c>
      <c r="D13020" s="3" t="s">
        <v>68</v>
      </c>
      <c r="E13020">
        <v>2023</v>
      </c>
      <c r="F13020" s="3" t="str">
        <f t="shared" si="393"/>
        <v>RASpillDALLES2023</v>
      </c>
      <c r="G13020" s="9">
        <v>5.37740402545443</v>
      </c>
      <c r="H13020" s="9">
        <v>5.5357863942057604</v>
      </c>
      <c r="I13020" s="9">
        <v>0.86711625021388805</v>
      </c>
      <c r="J13020" s="9">
        <v>0.93203255915188099</v>
      </c>
      <c r="K13020" s="9">
        <v>0.67696520110937497</v>
      </c>
      <c r="L13020" s="9">
        <v>42.585101304986502</v>
      </c>
      <c r="M13020" s="9">
        <v>159.45665430119399</v>
      </c>
      <c r="N13020" s="9">
        <v>177.362900114263</v>
      </c>
      <c r="O13020" s="9">
        <v>207.45832273852099</v>
      </c>
      <c r="P13020" s="9">
        <v>135.38622497341601</v>
      </c>
      <c r="Q13020" s="9">
        <v>52.378500019689497</v>
      </c>
      <c r="R13020" s="9">
        <v>51.209617528951298</v>
      </c>
      <c r="S13020" s="9">
        <v>34.566311975690098</v>
      </c>
      <c r="T13020" s="9">
        <v>5.7074810696623599</v>
      </c>
    </row>
    <row r="13021" spans="1:20" x14ac:dyDescent="0.35">
      <c r="A13021">
        <f t="shared" si="394"/>
        <v>13021</v>
      </c>
      <c r="B13021" s="3" t="s">
        <v>1037</v>
      </c>
      <c r="C13021" s="3" t="s">
        <v>95</v>
      </c>
      <c r="D13021" s="3" t="s">
        <v>68</v>
      </c>
      <c r="E13021">
        <v>2024</v>
      </c>
      <c r="F13021" s="3" t="str">
        <f t="shared" si="393"/>
        <v>RASpillDALLES2024</v>
      </c>
      <c r="G13021" s="9">
        <v>5.2228685929254004</v>
      </c>
      <c r="H13021" s="9">
        <v>5.4167759718333297</v>
      </c>
      <c r="I13021" s="9">
        <v>0.90470797883472198</v>
      </c>
      <c r="J13021" s="9">
        <v>2.6881365089805098</v>
      </c>
      <c r="K13021" s="9">
        <v>0.76292825414583298</v>
      </c>
      <c r="L13021" s="9">
        <v>48.1740486956787</v>
      </c>
      <c r="M13021" s="9">
        <v>176.42019766866201</v>
      </c>
      <c r="N13021" s="9">
        <v>170.41052189933299</v>
      </c>
      <c r="O13021" s="9">
        <v>178.29740681826598</v>
      </c>
      <c r="P13021" s="9">
        <v>96.796600250437393</v>
      </c>
      <c r="Q13021" s="9">
        <v>51.369274485812497</v>
      </c>
      <c r="R13021" s="9">
        <v>47.4786887700416</v>
      </c>
      <c r="S13021" s="9">
        <v>29.712366977033799</v>
      </c>
      <c r="T13021" s="9">
        <v>4.5258193498972199</v>
      </c>
    </row>
    <row r="13022" spans="1:20" x14ac:dyDescent="0.35">
      <c r="A13022">
        <f t="shared" si="394"/>
        <v>13022</v>
      </c>
      <c r="B13022" s="3" t="s">
        <v>1037</v>
      </c>
      <c r="C13022" s="3" t="s">
        <v>95</v>
      </c>
      <c r="D13022" s="3" t="s">
        <v>68</v>
      </c>
      <c r="E13022">
        <v>2025</v>
      </c>
      <c r="F13022" s="3" t="str">
        <f t="shared" si="393"/>
        <v>RASpillDALLES2025</v>
      </c>
      <c r="G13022" s="9">
        <v>4.4983179912656501</v>
      </c>
      <c r="H13022" s="9">
        <v>4.6063668760618004</v>
      </c>
      <c r="I13022" s="9">
        <v>0.59755660506597197</v>
      </c>
      <c r="J13022" s="9">
        <v>0.69304162784368195</v>
      </c>
      <c r="K13022" s="9">
        <v>0.46041728924479097</v>
      </c>
      <c r="L13022" s="9">
        <v>32.965141527622698</v>
      </c>
      <c r="M13022" s="9">
        <v>65.361238227920794</v>
      </c>
      <c r="N13022" s="9">
        <v>102.164832860902</v>
      </c>
      <c r="O13022" s="9">
        <v>140.667426389691</v>
      </c>
      <c r="P13022" s="9">
        <v>103.440970697944</v>
      </c>
      <c r="Q13022" s="9">
        <v>48.739495102977102</v>
      </c>
      <c r="R13022" s="9">
        <v>54.845284565847201</v>
      </c>
      <c r="S13022" s="9">
        <v>35.309213030273398</v>
      </c>
      <c r="T13022" s="9">
        <v>6.0927164069673596</v>
      </c>
    </row>
    <row r="13023" spans="1:20" x14ac:dyDescent="0.35">
      <c r="A13023">
        <f t="shared" si="394"/>
        <v>13023</v>
      </c>
      <c r="B13023" s="3" t="s">
        <v>1037</v>
      </c>
      <c r="C13023" s="3" t="s">
        <v>95</v>
      </c>
      <c r="D13023" s="3" t="s">
        <v>68</v>
      </c>
      <c r="E13023">
        <v>2026</v>
      </c>
      <c r="F13023" s="3" t="str">
        <f t="shared" si="393"/>
        <v>RASpillDALLES2026</v>
      </c>
      <c r="G13023" s="9">
        <v>5.5216514019973104</v>
      </c>
      <c r="H13023" s="9">
        <v>5.9081588926548596</v>
      </c>
      <c r="I13023" s="9">
        <v>0.85786262152499904</v>
      </c>
      <c r="J13023" s="9">
        <v>12.1526846682547</v>
      </c>
      <c r="K13023" s="9">
        <v>42.523403758046797</v>
      </c>
      <c r="L13023" s="9">
        <v>74.5100819288037</v>
      </c>
      <c r="M13023" s="9">
        <v>317.99977586611101</v>
      </c>
      <c r="N13023" s="9">
        <v>371.273404909166</v>
      </c>
      <c r="O13023" s="9">
        <v>284.162259520698</v>
      </c>
      <c r="P13023" s="9">
        <v>175.51405401736099</v>
      </c>
      <c r="Q13023" s="9">
        <v>73.540410111028194</v>
      </c>
      <c r="R13023" s="9">
        <v>54.484096087069403</v>
      </c>
      <c r="S13023" s="9">
        <v>37.487111795911403</v>
      </c>
      <c r="T13023" s="9">
        <v>5.8270342997708298</v>
      </c>
    </row>
    <row r="13024" spans="1:20" x14ac:dyDescent="0.35">
      <c r="A13024">
        <f t="shared" si="394"/>
        <v>13024</v>
      </c>
      <c r="B13024" s="3" t="s">
        <v>1037</v>
      </c>
      <c r="C13024" s="3" t="s">
        <v>95</v>
      </c>
      <c r="D13024" s="3" t="s">
        <v>68</v>
      </c>
      <c r="E13024">
        <v>2027</v>
      </c>
      <c r="F13024" s="3" t="str">
        <f t="shared" si="393"/>
        <v>RASpillDALLES2027</v>
      </c>
      <c r="G13024" s="9">
        <v>4.5374570755659898</v>
      </c>
      <c r="H13024" s="9">
        <v>6.4590413543979102</v>
      </c>
      <c r="I13024" s="9">
        <v>23.0304251989972</v>
      </c>
      <c r="J13024" s="9">
        <v>32.968433522147102</v>
      </c>
      <c r="K13024" s="9">
        <v>17.730045350015601</v>
      </c>
      <c r="L13024" s="9">
        <v>72.670527993178695</v>
      </c>
      <c r="M13024" s="9">
        <v>230.64499700763801</v>
      </c>
      <c r="N13024" s="9">
        <v>240.69628167763801</v>
      </c>
      <c r="O13024" s="9">
        <v>260.82612508326599</v>
      </c>
      <c r="P13024" s="9">
        <v>263.01800785020799</v>
      </c>
      <c r="Q13024" s="9">
        <v>111.73115104986501</v>
      </c>
      <c r="R13024" s="9">
        <v>81.872956384333307</v>
      </c>
      <c r="S13024" s="9">
        <v>45.416614338867099</v>
      </c>
      <c r="T13024" s="9">
        <v>5.8455679747305496</v>
      </c>
    </row>
    <row r="13025" spans="1:20" x14ac:dyDescent="0.35">
      <c r="A13025">
        <f t="shared" si="394"/>
        <v>13025</v>
      </c>
      <c r="B13025" s="3" t="s">
        <v>1037</v>
      </c>
      <c r="C13025" s="3" t="s">
        <v>95</v>
      </c>
      <c r="D13025" s="3" t="s">
        <v>68</v>
      </c>
      <c r="E13025">
        <v>2028</v>
      </c>
      <c r="F13025" s="3" t="str">
        <f t="shared" si="393"/>
        <v>RASpillDALLES2028</v>
      </c>
      <c r="G13025" s="9">
        <v>5.5096341631747299</v>
      </c>
      <c r="H13025" s="9">
        <v>6.0879623654305499</v>
      </c>
      <c r="I13025" s="9">
        <v>2.5563600304083298</v>
      </c>
      <c r="J13025" s="9">
        <v>9.09231817677016</v>
      </c>
      <c r="K13025" s="9">
        <v>16.522163314953101</v>
      </c>
      <c r="L13025" s="9">
        <v>63.088403430443499</v>
      </c>
      <c r="M13025" s="9">
        <v>214.973772506111</v>
      </c>
      <c r="N13025" s="9">
        <v>215.008989408888</v>
      </c>
      <c r="O13025" s="9">
        <v>239.36643750692198</v>
      </c>
      <c r="P13025" s="9">
        <v>185.07185864902701</v>
      </c>
      <c r="Q13025" s="9">
        <v>64.694707534502598</v>
      </c>
      <c r="R13025" s="9">
        <v>48.977335886441601</v>
      </c>
      <c r="S13025" s="9">
        <v>34.4628721335026</v>
      </c>
      <c r="T13025" s="9">
        <v>4.9806701250196497</v>
      </c>
    </row>
    <row r="13026" spans="1:20" x14ac:dyDescent="0.35">
      <c r="A13026">
        <f t="shared" si="394"/>
        <v>13026</v>
      </c>
      <c r="B13026" s="3" t="s">
        <v>1037</v>
      </c>
      <c r="C13026" s="3" t="s">
        <v>95</v>
      </c>
      <c r="D13026" s="3" t="s">
        <v>68</v>
      </c>
      <c r="E13026">
        <v>2029</v>
      </c>
      <c r="F13026" s="3" t="str">
        <f t="shared" si="393"/>
        <v>RASpillDALLES2029</v>
      </c>
      <c r="G13026" s="9">
        <v>5.4895197407157204</v>
      </c>
      <c r="H13026" s="9">
        <v>4.1753878201194397</v>
      </c>
      <c r="I13026" s="9">
        <v>0.75009725099166602</v>
      </c>
      <c r="J13026" s="9">
        <v>4.8726270347473104</v>
      </c>
      <c r="K13026" s="9">
        <v>23.621089138328099</v>
      </c>
      <c r="L13026" s="9">
        <v>75.920384270349402</v>
      </c>
      <c r="M13026" s="9">
        <v>261.48032359166598</v>
      </c>
      <c r="N13026" s="9">
        <v>274.90056999319398</v>
      </c>
      <c r="O13026" s="9">
        <v>286.83513225537598</v>
      </c>
      <c r="P13026" s="9">
        <v>245.18723136930501</v>
      </c>
      <c r="Q13026" s="9">
        <v>119.463880611108</v>
      </c>
      <c r="R13026" s="9">
        <v>89.227669957902705</v>
      </c>
      <c r="S13026" s="9">
        <v>63.911557878893198</v>
      </c>
      <c r="T13026" s="9">
        <v>6.1249130875624997</v>
      </c>
    </row>
    <row r="13027" spans="1:20" x14ac:dyDescent="0.35">
      <c r="A13027">
        <f t="shared" si="394"/>
        <v>13027</v>
      </c>
      <c r="B13027" s="3" t="s">
        <v>1037</v>
      </c>
      <c r="C13027" s="3" t="s">
        <v>77</v>
      </c>
      <c r="D13027" s="3" t="s">
        <v>68</v>
      </c>
      <c r="E13027">
        <v>2020</v>
      </c>
      <c r="F13027" s="3" t="str">
        <f t="shared" si="393"/>
        <v>RAGenDALLES2020</v>
      </c>
      <c r="G13027" s="9">
        <v>647.60138119623605</v>
      </c>
      <c r="H13027" s="9">
        <v>899.374014722222</v>
      </c>
      <c r="I13027" s="9">
        <v>1141.0408291666599</v>
      </c>
      <c r="J13027" s="9">
        <v>1139.78422916666</v>
      </c>
      <c r="K13027" s="9">
        <v>1080.94094836309</v>
      </c>
      <c r="L13027" s="9">
        <v>721.54686276881705</v>
      </c>
      <c r="M13027" s="9">
        <v>309.58599338888803</v>
      </c>
      <c r="N13027" s="9">
        <v>341.50251916666599</v>
      </c>
      <c r="O13027" s="9">
        <v>290.73079731182702</v>
      </c>
      <c r="P13027" s="9">
        <v>581.83939725000005</v>
      </c>
      <c r="Q13027" s="9">
        <v>554.01267182795698</v>
      </c>
      <c r="R13027" s="9">
        <v>480.89442500000001</v>
      </c>
      <c r="S13027" s="9">
        <v>539.53279687500003</v>
      </c>
      <c r="T13027" s="9">
        <v>629.783532638888</v>
      </c>
    </row>
    <row r="13028" spans="1:20" x14ac:dyDescent="0.35">
      <c r="A13028">
        <f t="shared" si="394"/>
        <v>13028</v>
      </c>
      <c r="B13028" s="3" t="s">
        <v>1037</v>
      </c>
      <c r="C13028" s="3" t="s">
        <v>77</v>
      </c>
      <c r="D13028" s="3" t="s">
        <v>68</v>
      </c>
      <c r="E13028">
        <v>2021</v>
      </c>
      <c r="F13028" s="3" t="str">
        <f t="shared" si="393"/>
        <v>RAGenDALLES2021</v>
      </c>
      <c r="G13028" s="9">
        <v>714.86582728494602</v>
      </c>
      <c r="H13028" s="9">
        <v>872.76797083333304</v>
      </c>
      <c r="I13028" s="9">
        <v>1293.31683125</v>
      </c>
      <c r="J13028" s="9">
        <v>1098.1733134408601</v>
      </c>
      <c r="K13028" s="9">
        <v>1147.4853107142801</v>
      </c>
      <c r="L13028" s="9">
        <v>741.35438508064499</v>
      </c>
      <c r="M13028" s="9">
        <v>322.97859888888797</v>
      </c>
      <c r="N13028" s="9">
        <v>287.315973777777</v>
      </c>
      <c r="O13028" s="9">
        <v>336.90419223118198</v>
      </c>
      <c r="P13028" s="9">
        <v>543.04583430555499</v>
      </c>
      <c r="Q13028" s="9">
        <v>576.66124005376298</v>
      </c>
      <c r="R13028" s="9">
        <v>541.37597138888896</v>
      </c>
      <c r="S13028" s="9">
        <v>603.80850781249899</v>
      </c>
      <c r="T13028" s="9">
        <v>610.97165694444402</v>
      </c>
    </row>
    <row r="13029" spans="1:20" x14ac:dyDescent="0.35">
      <c r="A13029">
        <f t="shared" si="394"/>
        <v>13029</v>
      </c>
      <c r="B13029" s="3" t="s">
        <v>1037</v>
      </c>
      <c r="C13029" s="3" t="s">
        <v>77</v>
      </c>
      <c r="D13029" s="3" t="s">
        <v>68</v>
      </c>
      <c r="E13029">
        <v>2022</v>
      </c>
      <c r="F13029" s="3" t="str">
        <f t="shared" si="393"/>
        <v>RAGenDALLES2022</v>
      </c>
      <c r="G13029" s="9">
        <v>408.70035376343998</v>
      </c>
      <c r="H13029" s="9">
        <v>843.11595823611106</v>
      </c>
      <c r="I13029" s="9">
        <v>972.14472954166604</v>
      </c>
      <c r="J13029" s="9">
        <v>967.85482787634396</v>
      </c>
      <c r="K13029" s="9">
        <v>994.45732281250002</v>
      </c>
      <c r="L13029" s="9">
        <v>764.97343927419297</v>
      </c>
      <c r="M13029" s="9">
        <v>352.89729588888798</v>
      </c>
      <c r="N13029" s="9">
        <v>294.99302694444401</v>
      </c>
      <c r="O13029" s="9">
        <v>325.488653884408</v>
      </c>
      <c r="P13029" s="9">
        <v>644.83549451388797</v>
      </c>
      <c r="Q13029" s="9">
        <v>657.32046236559097</v>
      </c>
      <c r="R13029" s="9">
        <v>502.14795777777698</v>
      </c>
      <c r="S13029" s="9">
        <v>551.16677682291595</v>
      </c>
      <c r="T13029" s="9">
        <v>558.393596388888</v>
      </c>
    </row>
    <row r="13030" spans="1:20" x14ac:dyDescent="0.35">
      <c r="A13030">
        <f t="shared" si="394"/>
        <v>13030</v>
      </c>
      <c r="B13030" s="3" t="s">
        <v>1037</v>
      </c>
      <c r="C13030" s="3" t="s">
        <v>77</v>
      </c>
      <c r="D13030" s="3" t="s">
        <v>68</v>
      </c>
      <c r="E13030">
        <v>2023</v>
      </c>
      <c r="F13030" s="3" t="str">
        <f t="shared" si="393"/>
        <v>RAGenDALLES2023</v>
      </c>
      <c r="G13030" s="9">
        <v>522.80664036290295</v>
      </c>
      <c r="H13030" s="9">
        <v>815.84875263888796</v>
      </c>
      <c r="I13030" s="9">
        <v>1104.7161375000001</v>
      </c>
      <c r="J13030" s="9">
        <v>989.53475376343999</v>
      </c>
      <c r="K13030" s="9">
        <v>918.85197008928503</v>
      </c>
      <c r="L13030" s="9">
        <v>708.65930429838704</v>
      </c>
      <c r="M13030" s="9">
        <v>318.06234094444397</v>
      </c>
      <c r="N13030" s="9">
        <v>324.42082805555498</v>
      </c>
      <c r="O13030" s="9">
        <v>293.72650322580603</v>
      </c>
      <c r="P13030" s="9">
        <v>538.388526527777</v>
      </c>
      <c r="Q13030" s="9">
        <v>541.10789516129</v>
      </c>
      <c r="R13030" s="9">
        <v>561.15284444444399</v>
      </c>
      <c r="S13030" s="9">
        <v>533.26440953124995</v>
      </c>
      <c r="T13030" s="9">
        <v>501.51920138888801</v>
      </c>
    </row>
    <row r="13031" spans="1:20" x14ac:dyDescent="0.35">
      <c r="A13031">
        <f t="shared" si="394"/>
        <v>13031</v>
      </c>
      <c r="B13031" s="3" t="s">
        <v>1037</v>
      </c>
      <c r="C13031" s="3" t="s">
        <v>77</v>
      </c>
      <c r="D13031" s="3" t="s">
        <v>68</v>
      </c>
      <c r="E13031">
        <v>2024</v>
      </c>
      <c r="F13031" s="3" t="str">
        <f t="shared" si="393"/>
        <v>RAGenDALLES2024</v>
      </c>
      <c r="G13031" s="9">
        <v>525.93813844086003</v>
      </c>
      <c r="H13031" s="9">
        <v>756.618391097222</v>
      </c>
      <c r="I13031" s="9">
        <v>997.23275286111095</v>
      </c>
      <c r="J13031" s="9">
        <v>902.17170556451595</v>
      </c>
      <c r="K13031" s="9">
        <v>961.09712500000001</v>
      </c>
      <c r="L13031" s="9">
        <v>726.14501639784896</v>
      </c>
      <c r="M13031" s="9">
        <v>265.93208055555499</v>
      </c>
      <c r="N13031" s="9">
        <v>293.28032472222202</v>
      </c>
      <c r="O13031" s="9">
        <v>332.44113731182699</v>
      </c>
      <c r="P13031" s="9">
        <v>447.99574472222201</v>
      </c>
      <c r="Q13031" s="9">
        <v>525.26216545698901</v>
      </c>
      <c r="R13031" s="9">
        <v>482.25678333333298</v>
      </c>
      <c r="S13031" s="9">
        <v>460.13274166666599</v>
      </c>
      <c r="T13031" s="9">
        <v>529.870130972222</v>
      </c>
    </row>
    <row r="13032" spans="1:20" x14ac:dyDescent="0.35">
      <c r="A13032">
        <f t="shared" si="394"/>
        <v>13032</v>
      </c>
      <c r="B13032" s="3" t="s">
        <v>1037</v>
      </c>
      <c r="C13032" s="3" t="s">
        <v>77</v>
      </c>
      <c r="D13032" s="3" t="s">
        <v>68</v>
      </c>
      <c r="E13032">
        <v>2025</v>
      </c>
      <c r="F13032" s="3" t="str">
        <f t="shared" si="393"/>
        <v>RAGenDALLES2025</v>
      </c>
      <c r="G13032" s="9">
        <v>434.736083333333</v>
      </c>
      <c r="H13032" s="9">
        <v>749.47538666666605</v>
      </c>
      <c r="I13032" s="9">
        <v>825.79085416666601</v>
      </c>
      <c r="J13032" s="9">
        <v>671.31876841397798</v>
      </c>
      <c r="K13032" s="9">
        <v>665.65286011904698</v>
      </c>
      <c r="L13032" s="9">
        <v>568.68489489247304</v>
      </c>
      <c r="M13032" s="9">
        <v>317.98546933333301</v>
      </c>
      <c r="N13032" s="9">
        <v>332.55046750000002</v>
      </c>
      <c r="O13032" s="9">
        <v>326.13204677419299</v>
      </c>
      <c r="P13032" s="9">
        <v>460.28265152777698</v>
      </c>
      <c r="Q13032" s="9">
        <v>494.244850846774</v>
      </c>
      <c r="R13032" s="9">
        <v>548.642882777777</v>
      </c>
      <c r="S13032" s="9">
        <v>544.72135390624999</v>
      </c>
      <c r="T13032" s="9">
        <v>646.03787611111102</v>
      </c>
    </row>
    <row r="13033" spans="1:20" x14ac:dyDescent="0.35">
      <c r="A13033">
        <f t="shared" si="394"/>
        <v>13033</v>
      </c>
      <c r="B13033" s="3" t="s">
        <v>1037</v>
      </c>
      <c r="C13033" s="3" t="s">
        <v>77</v>
      </c>
      <c r="D13033" s="3" t="s">
        <v>68</v>
      </c>
      <c r="E13033">
        <v>2026</v>
      </c>
      <c r="F13033" s="3" t="str">
        <f t="shared" si="393"/>
        <v>RAGenDALLES2026</v>
      </c>
      <c r="G13033" s="9">
        <v>582.06456908602104</v>
      </c>
      <c r="H13033" s="9">
        <v>797.05258125</v>
      </c>
      <c r="I13033" s="9">
        <v>938.75791302777702</v>
      </c>
      <c r="J13033" s="9">
        <v>1021.78322876344</v>
      </c>
      <c r="K13033" s="9">
        <v>954.57524428124998</v>
      </c>
      <c r="L13033" s="9">
        <v>792.299848965053</v>
      </c>
      <c r="M13033" s="9">
        <v>463.70178305555498</v>
      </c>
      <c r="N13033" s="9">
        <v>529.68458333333297</v>
      </c>
      <c r="O13033" s="9">
        <v>475.64802943548301</v>
      </c>
      <c r="P13033" s="9">
        <v>665.46457222222205</v>
      </c>
      <c r="Q13033" s="9">
        <v>692.285064798387</v>
      </c>
      <c r="R13033" s="9">
        <v>531.98534111111098</v>
      </c>
      <c r="S13033" s="9">
        <v>571.02595052083302</v>
      </c>
      <c r="T13033" s="9">
        <v>652.44113388888798</v>
      </c>
    </row>
    <row r="13034" spans="1:20" x14ac:dyDescent="0.35">
      <c r="A13034">
        <f t="shared" si="394"/>
        <v>13034</v>
      </c>
      <c r="B13034" s="3" t="s">
        <v>1037</v>
      </c>
      <c r="C13034" s="3" t="s">
        <v>77</v>
      </c>
      <c r="D13034" s="3" t="s">
        <v>68</v>
      </c>
      <c r="E13034">
        <v>2027</v>
      </c>
      <c r="F13034" s="3" t="str">
        <f t="shared" si="393"/>
        <v>RAGenDALLES2027</v>
      </c>
      <c r="G13034" s="9">
        <v>492.076085004032</v>
      </c>
      <c r="H13034" s="9">
        <v>846.256452111111</v>
      </c>
      <c r="I13034" s="9">
        <v>1024.18599495833</v>
      </c>
      <c r="J13034" s="9">
        <v>1152.76850887096</v>
      </c>
      <c r="K13034" s="9">
        <v>1038.4466261755899</v>
      </c>
      <c r="L13034" s="9">
        <v>631.807631451612</v>
      </c>
      <c r="M13034" s="9">
        <v>342.846631388888</v>
      </c>
      <c r="N13034" s="9">
        <v>372.61618166666602</v>
      </c>
      <c r="O13034" s="9">
        <v>472.27875172043002</v>
      </c>
      <c r="P13034" s="9">
        <v>678.898950972222</v>
      </c>
      <c r="Q13034" s="9">
        <v>882.34643951612895</v>
      </c>
      <c r="R13034" s="9">
        <v>790.38990000000001</v>
      </c>
      <c r="S13034" s="9">
        <v>680.654518229166</v>
      </c>
      <c r="T13034" s="9">
        <v>740.55340541666601</v>
      </c>
    </row>
    <row r="13035" spans="1:20" x14ac:dyDescent="0.35">
      <c r="A13035">
        <f t="shared" si="394"/>
        <v>13035</v>
      </c>
      <c r="B13035" s="3" t="s">
        <v>1037</v>
      </c>
      <c r="C13035" s="3" t="s">
        <v>77</v>
      </c>
      <c r="D13035" s="3" t="s">
        <v>68</v>
      </c>
      <c r="E13035">
        <v>2028</v>
      </c>
      <c r="F13035" s="3" t="str">
        <f t="shared" si="393"/>
        <v>RAGenDALLES2028</v>
      </c>
      <c r="G13035" s="9">
        <v>692.567715860215</v>
      </c>
      <c r="H13035" s="9">
        <v>840.91983294444401</v>
      </c>
      <c r="I13035" s="9">
        <v>1016.9360520694401</v>
      </c>
      <c r="J13035" s="9">
        <v>997.90747612903203</v>
      </c>
      <c r="K13035" s="9">
        <v>949.819536904762</v>
      </c>
      <c r="L13035" s="9">
        <v>695.34141654569896</v>
      </c>
      <c r="M13035" s="9">
        <v>306.53252749999899</v>
      </c>
      <c r="N13035" s="9">
        <v>384.206280916666</v>
      </c>
      <c r="O13035" s="9">
        <v>461.21034526881698</v>
      </c>
      <c r="P13035" s="9">
        <v>630.75690406944398</v>
      </c>
      <c r="Q13035" s="9">
        <v>632.70076384408605</v>
      </c>
      <c r="R13035" s="9">
        <v>485.43751916666599</v>
      </c>
      <c r="S13035" s="9">
        <v>522.66060442708294</v>
      </c>
      <c r="T13035" s="9">
        <v>621.04997333333301</v>
      </c>
    </row>
    <row r="13036" spans="1:20" x14ac:dyDescent="0.35">
      <c r="A13036">
        <f t="shared" si="394"/>
        <v>13036</v>
      </c>
      <c r="B13036" s="3" t="s">
        <v>1037</v>
      </c>
      <c r="C13036" s="3" t="s">
        <v>77</v>
      </c>
      <c r="D13036" s="3" t="s">
        <v>68</v>
      </c>
      <c r="E13036">
        <v>2029</v>
      </c>
      <c r="F13036" s="3" t="str">
        <f t="shared" si="393"/>
        <v>RAGenDALLES2029</v>
      </c>
      <c r="G13036" s="9">
        <v>591.27677325268803</v>
      </c>
      <c r="H13036" s="9">
        <v>937.08922699999903</v>
      </c>
      <c r="I13036" s="9">
        <v>1017.9722819444401</v>
      </c>
      <c r="J13036" s="9">
        <v>1059.14825336021</v>
      </c>
      <c r="K13036" s="9">
        <v>974.72687555803498</v>
      </c>
      <c r="L13036" s="9">
        <v>646.06030268817199</v>
      </c>
      <c r="M13036" s="9">
        <v>422.33501000000001</v>
      </c>
      <c r="N13036" s="9">
        <v>429.749865555555</v>
      </c>
      <c r="O13036" s="9">
        <v>436.28448678763402</v>
      </c>
      <c r="P13036" s="9">
        <v>612.22052458333303</v>
      </c>
      <c r="Q13036" s="9">
        <v>828.03208037634397</v>
      </c>
      <c r="R13036" s="9">
        <v>852.19469166666602</v>
      </c>
      <c r="S13036" s="9">
        <v>913.93662760416601</v>
      </c>
      <c r="T13036" s="9">
        <v>822.61413666666601</v>
      </c>
    </row>
    <row r="13037" spans="1:20" x14ac:dyDescent="0.35">
      <c r="A13037">
        <f t="shared" si="394"/>
        <v>13037</v>
      </c>
      <c r="B13037" s="3" t="s">
        <v>1037</v>
      </c>
      <c r="C13037" s="3" t="s">
        <v>75</v>
      </c>
      <c r="D13037" s="3" t="s">
        <v>22</v>
      </c>
      <c r="E13037">
        <v>2020</v>
      </c>
      <c r="F13037" s="3" t="str">
        <f t="shared" si="393"/>
        <v>RAElevDUNCAN2020</v>
      </c>
      <c r="G13037" s="9">
        <v>1876.0499288000001</v>
      </c>
      <c r="H13037" s="9">
        <v>1870.3248630000001</v>
      </c>
      <c r="I13037" s="9">
        <v>1855.6923165999999</v>
      </c>
      <c r="J13037" s="9">
        <v>1825.13129199999</v>
      </c>
      <c r="K13037" s="9">
        <v>1802.6312912799999</v>
      </c>
      <c r="L13037" s="9">
        <v>1794.2717109600001</v>
      </c>
      <c r="M13037" s="9">
        <v>1794.19953247999</v>
      </c>
      <c r="N13037" s="9">
        <v>1795.1870653200001</v>
      </c>
      <c r="O13037" s="9">
        <v>1836.3878540399901</v>
      </c>
      <c r="P13037" s="9">
        <v>1868.3235506000001</v>
      </c>
      <c r="Q13037" s="9">
        <v>1883.02827548</v>
      </c>
      <c r="R13037" s="9">
        <v>1878.82880028</v>
      </c>
      <c r="S13037" s="9">
        <v>1877.3721073199999</v>
      </c>
      <c r="T13037" s="9">
        <v>1874.07158228</v>
      </c>
    </row>
    <row r="13038" spans="1:20" x14ac:dyDescent="0.35">
      <c r="A13038">
        <f t="shared" si="394"/>
        <v>13038</v>
      </c>
      <c r="B13038" s="3" t="s">
        <v>1037</v>
      </c>
      <c r="C13038" s="3" t="s">
        <v>75</v>
      </c>
      <c r="D13038" s="3" t="s">
        <v>22</v>
      </c>
      <c r="E13038">
        <v>2021</v>
      </c>
      <c r="F13038" s="3" t="str">
        <f t="shared" si="393"/>
        <v>RAElevDUNCAN2021</v>
      </c>
      <c r="G13038" s="9">
        <v>1876.3911361599901</v>
      </c>
      <c r="H13038" s="9">
        <v>1870.1706635200001</v>
      </c>
      <c r="I13038" s="9">
        <v>1855.6759124</v>
      </c>
      <c r="J13038" s="9">
        <v>1824.7703996</v>
      </c>
      <c r="K13038" s="9">
        <v>1798.5925772400001</v>
      </c>
      <c r="L13038" s="9">
        <v>1801.8865406</v>
      </c>
      <c r="M13038" s="9">
        <v>1806.5715801199999</v>
      </c>
      <c r="N13038" s="9">
        <v>1816.21396888</v>
      </c>
      <c r="O13038" s="9">
        <v>1838.6352294400001</v>
      </c>
      <c r="P13038" s="9">
        <v>1853.6253873999999</v>
      </c>
      <c r="Q13038" s="9">
        <v>1878.6385115600001</v>
      </c>
      <c r="R13038" s="9">
        <v>1884.22578208</v>
      </c>
      <c r="S13038" s="9">
        <v>1881.9685641599999</v>
      </c>
      <c r="T13038" s="9">
        <v>1871.5190887599999</v>
      </c>
    </row>
    <row r="13039" spans="1:20" x14ac:dyDescent="0.35">
      <c r="A13039">
        <f t="shared" si="394"/>
        <v>13039</v>
      </c>
      <c r="B13039" s="3" t="s">
        <v>1037</v>
      </c>
      <c r="C13039" s="3" t="s">
        <v>75</v>
      </c>
      <c r="D13039" s="3" t="s">
        <v>22</v>
      </c>
      <c r="E13039">
        <v>2022</v>
      </c>
      <c r="F13039" s="3" t="str">
        <f t="shared" si="393"/>
        <v>RAElevDUNCAN2022</v>
      </c>
      <c r="G13039" s="9">
        <v>1873.5466478799999</v>
      </c>
      <c r="H13039" s="9">
        <v>1870.27236955999</v>
      </c>
      <c r="I13039" s="9">
        <v>1856.873419</v>
      </c>
      <c r="J13039" s="9">
        <v>1824.5735491999999</v>
      </c>
      <c r="K13039" s="9">
        <v>1798.3301100399999</v>
      </c>
      <c r="L13039" s="9">
        <v>1794.2717109600001</v>
      </c>
      <c r="M13039" s="9">
        <v>1794.19953247999</v>
      </c>
      <c r="N13039" s="9">
        <v>1794.69493932</v>
      </c>
      <c r="O13039" s="9">
        <v>1834.40294583999</v>
      </c>
      <c r="P13039" s="9">
        <v>1868.1431043999901</v>
      </c>
      <c r="Q13039" s="9">
        <v>1882.9790628799999</v>
      </c>
      <c r="R13039" s="9">
        <v>1878.71397087999</v>
      </c>
      <c r="S13039" s="9">
        <v>1877.08995507999</v>
      </c>
      <c r="T13039" s="9">
        <v>1869.7146267600001</v>
      </c>
    </row>
    <row r="13040" spans="1:20" x14ac:dyDescent="0.35">
      <c r="A13040">
        <f t="shared" si="394"/>
        <v>13040</v>
      </c>
      <c r="B13040" s="3" t="s">
        <v>1037</v>
      </c>
      <c r="C13040" s="3" t="s">
        <v>75</v>
      </c>
      <c r="D13040" s="3" t="s">
        <v>22</v>
      </c>
      <c r="E13040">
        <v>2023</v>
      </c>
      <c r="F13040" s="3" t="str">
        <f t="shared" si="393"/>
        <v>RAElevDUNCAN2023</v>
      </c>
      <c r="G13040" s="9">
        <v>1876.5190889199901</v>
      </c>
      <c r="H13040" s="9">
        <v>1868.6253878800001</v>
      </c>
      <c r="I13040" s="9">
        <v>1851.0663322</v>
      </c>
      <c r="J13040" s="9">
        <v>1820.68247295999</v>
      </c>
      <c r="K13040" s="9">
        <v>1798.13325964</v>
      </c>
      <c r="L13040" s="9">
        <v>1794.19953247999</v>
      </c>
      <c r="M13040" s="9">
        <v>1794.19953247999</v>
      </c>
      <c r="N13040" s="9">
        <v>1797.3557005599901</v>
      </c>
      <c r="O13040" s="9">
        <v>1834.6424471599901</v>
      </c>
      <c r="P13040" s="9">
        <v>1862.81502023999</v>
      </c>
      <c r="Q13040" s="9">
        <v>1872.6706635999999</v>
      </c>
      <c r="R13040" s="9">
        <v>1876.1614773599999</v>
      </c>
      <c r="S13040" s="9">
        <v>1875.8333933599999</v>
      </c>
      <c r="T13040" s="9">
        <v>1866.8373300799999</v>
      </c>
    </row>
    <row r="13041" spans="1:20" x14ac:dyDescent="0.35">
      <c r="A13041">
        <f t="shared" si="394"/>
        <v>13041</v>
      </c>
      <c r="B13041" s="3" t="s">
        <v>1037</v>
      </c>
      <c r="C13041" s="3" t="s">
        <v>75</v>
      </c>
      <c r="D13041" s="3" t="s">
        <v>22</v>
      </c>
      <c r="E13041">
        <v>2024</v>
      </c>
      <c r="F13041" s="3" t="str">
        <f t="shared" si="393"/>
        <v>RAElevDUNCAN2024</v>
      </c>
      <c r="G13041" s="9">
        <v>1861.7782748</v>
      </c>
      <c r="H13041" s="9">
        <v>1864.5440229199901</v>
      </c>
      <c r="I13041" s="9">
        <v>1851.6043899599999</v>
      </c>
      <c r="J13041" s="9">
        <v>1820.61685616</v>
      </c>
      <c r="K13041" s="9">
        <v>1801.15163244</v>
      </c>
      <c r="L13041" s="9">
        <v>1799.0059630799999</v>
      </c>
      <c r="M13041" s="9">
        <v>1806.3320788000001</v>
      </c>
      <c r="N13041" s="9">
        <v>1810.8530763199999</v>
      </c>
      <c r="O13041" s="9">
        <v>1838.66475699999</v>
      </c>
      <c r="P13041" s="9">
        <v>1853.07420628</v>
      </c>
      <c r="Q13041" s="9">
        <v>1855.95150295999</v>
      </c>
      <c r="R13041" s="9">
        <v>1857.1260436800001</v>
      </c>
      <c r="S13041" s="9">
        <v>1852.6280120399999</v>
      </c>
      <c r="T13041" s="9">
        <v>1845.3117388400001</v>
      </c>
    </row>
    <row r="13042" spans="1:20" x14ac:dyDescent="0.35">
      <c r="A13042">
        <f t="shared" si="394"/>
        <v>13042</v>
      </c>
      <c r="B13042" s="3" t="s">
        <v>1037</v>
      </c>
      <c r="C13042" s="3" t="s">
        <v>75</v>
      </c>
      <c r="D13042" s="3" t="s">
        <v>22</v>
      </c>
      <c r="E13042">
        <v>2025</v>
      </c>
      <c r="F13042" s="3" t="str">
        <f t="shared" si="393"/>
        <v>RAElevDUNCAN2025</v>
      </c>
      <c r="G13042" s="9">
        <v>1836.5486151999901</v>
      </c>
      <c r="H13042" s="9">
        <v>1813.6549136799999</v>
      </c>
      <c r="I13042" s="9">
        <v>1794.79664536</v>
      </c>
      <c r="J13042" s="9">
        <v>1794.3110810399901</v>
      </c>
      <c r="K13042" s="9">
        <v>1794.4455954800001</v>
      </c>
      <c r="L13042" s="9">
        <v>1794.2520259200001</v>
      </c>
      <c r="M13042" s="9">
        <v>1794.19953247999</v>
      </c>
      <c r="N13042" s="9">
        <v>1795.08864012</v>
      </c>
      <c r="O13042" s="9">
        <v>1837.11291968</v>
      </c>
      <c r="P13042" s="9">
        <v>1854.2225002800001</v>
      </c>
      <c r="Q13042" s="9">
        <v>1867.9396923199999</v>
      </c>
      <c r="R13042" s="9">
        <v>1872.77565048</v>
      </c>
      <c r="S13042" s="9">
        <v>1871.3812934800001</v>
      </c>
      <c r="T13042" s="9">
        <v>1860.8760437999999</v>
      </c>
    </row>
    <row r="13043" spans="1:20" x14ac:dyDescent="0.35">
      <c r="A13043">
        <f t="shared" si="394"/>
        <v>13043</v>
      </c>
      <c r="B13043" s="3" t="s">
        <v>1037</v>
      </c>
      <c r="C13043" s="3" t="s">
        <v>75</v>
      </c>
      <c r="D13043" s="3" t="s">
        <v>22</v>
      </c>
      <c r="E13043">
        <v>2026</v>
      </c>
      <c r="F13043" s="3" t="str">
        <f t="shared" si="393"/>
        <v>RAElevDUNCAN2026</v>
      </c>
      <c r="G13043" s="9">
        <v>1851.1975657999999</v>
      </c>
      <c r="H13043" s="9">
        <v>1840.6004525999999</v>
      </c>
      <c r="I13043" s="9">
        <v>1817.20478256</v>
      </c>
      <c r="J13043" s="9">
        <v>1807.68050404</v>
      </c>
      <c r="K13043" s="9">
        <v>1796.8504511999899</v>
      </c>
      <c r="L13043" s="9">
        <v>1798.3826034799999</v>
      </c>
      <c r="M13043" s="9">
        <v>1794.19953247999</v>
      </c>
      <c r="N13043" s="9">
        <v>1801.5945458399999</v>
      </c>
      <c r="O13043" s="9">
        <v>1833.52696156</v>
      </c>
      <c r="P13043" s="9">
        <v>1868.6319495599901</v>
      </c>
      <c r="Q13043" s="9">
        <v>1891.70609728</v>
      </c>
      <c r="R13043" s="9">
        <v>1892.00137288</v>
      </c>
      <c r="S13043" s="9">
        <v>1887.5984856</v>
      </c>
      <c r="T13043" s="9">
        <v>1876.71593932</v>
      </c>
    </row>
    <row r="13044" spans="1:20" x14ac:dyDescent="0.35">
      <c r="A13044">
        <f t="shared" si="394"/>
        <v>13044</v>
      </c>
      <c r="B13044" s="3" t="s">
        <v>1037</v>
      </c>
      <c r="C13044" s="3" t="s">
        <v>75</v>
      </c>
      <c r="D13044" s="3" t="s">
        <v>22</v>
      </c>
      <c r="E13044">
        <v>2027</v>
      </c>
      <c r="F13044" s="3" t="str">
        <f t="shared" si="393"/>
        <v>RAElevDUNCAN2027</v>
      </c>
      <c r="G13044" s="9">
        <v>1876.5912674000001</v>
      </c>
      <c r="H13044" s="9">
        <v>1869.60963987999</v>
      </c>
      <c r="I13044" s="9">
        <v>1855.5381171199999</v>
      </c>
      <c r="J13044" s="9">
        <v>1824.7343103599901</v>
      </c>
      <c r="K13044" s="9">
        <v>1798.28089744</v>
      </c>
      <c r="L13044" s="9">
        <v>1796.6700049999999</v>
      </c>
      <c r="M13044" s="9">
        <v>1794.19953247999</v>
      </c>
      <c r="N13044" s="9">
        <v>1798.45478196</v>
      </c>
      <c r="O13044" s="9">
        <v>1832.2047830399999</v>
      </c>
      <c r="P13044" s="9">
        <v>1870.6988787599901</v>
      </c>
      <c r="Q13044" s="9">
        <v>1891.92591356</v>
      </c>
      <c r="R13044" s="9">
        <v>1890.9679082799901</v>
      </c>
      <c r="S13044" s="9">
        <v>1890.0984856799901</v>
      </c>
      <c r="T13044" s="9">
        <v>1878.84848532</v>
      </c>
    </row>
    <row r="13045" spans="1:20" x14ac:dyDescent="0.35">
      <c r="A13045">
        <f t="shared" si="394"/>
        <v>13045</v>
      </c>
      <c r="B13045" s="3" t="s">
        <v>1037</v>
      </c>
      <c r="C13045" s="3" t="s">
        <v>75</v>
      </c>
      <c r="D13045" s="3" t="s">
        <v>22</v>
      </c>
      <c r="E13045">
        <v>2028</v>
      </c>
      <c r="F13045" s="3" t="str">
        <f t="shared" ref="F13045:F13108" si="395">_xlfn.CONCAT(B13045,C13045,D13045,E13045)</f>
        <v>RAElevDUNCAN2028</v>
      </c>
      <c r="G13045" s="9">
        <v>1876.3845744800001</v>
      </c>
      <c r="H13045" s="9">
        <v>1869.2421858</v>
      </c>
      <c r="I13045" s="9">
        <v>1855.70215912</v>
      </c>
      <c r="J13045" s="9">
        <v>1825.48562272</v>
      </c>
      <c r="K13045" s="9">
        <v>1810.36751199999</v>
      </c>
      <c r="L13045" s="9">
        <v>1801.7093752399901</v>
      </c>
      <c r="M13045" s="9">
        <v>1806.84388984</v>
      </c>
      <c r="N13045" s="9">
        <v>1810.29533352</v>
      </c>
      <c r="O13045" s="9">
        <v>1841.29927151999</v>
      </c>
      <c r="P13045" s="9">
        <v>1868.57289444</v>
      </c>
      <c r="Q13045" s="9">
        <v>1884.5932361599901</v>
      </c>
      <c r="R13045" s="9">
        <v>1879.3537346799999</v>
      </c>
      <c r="S13045" s="9">
        <v>1877.4344432799901</v>
      </c>
      <c r="T13045" s="9">
        <v>1871.5322121199999</v>
      </c>
    </row>
    <row r="13046" spans="1:20" x14ac:dyDescent="0.35">
      <c r="A13046">
        <f t="shared" si="394"/>
        <v>13046</v>
      </c>
      <c r="B13046" s="3" t="s">
        <v>1037</v>
      </c>
      <c r="C13046" s="3" t="s">
        <v>75</v>
      </c>
      <c r="D13046" s="3" t="s">
        <v>22</v>
      </c>
      <c r="E13046">
        <v>2029</v>
      </c>
      <c r="F13046" s="3" t="str">
        <f t="shared" si="395"/>
        <v>RAElevDUNCAN2029</v>
      </c>
      <c r="G13046" s="9">
        <v>1876.5912674000001</v>
      </c>
      <c r="H13046" s="9">
        <v>1868.5958603199999</v>
      </c>
      <c r="I13046" s="9">
        <v>1853.1857548400001</v>
      </c>
      <c r="J13046" s="9">
        <v>1823.16606884</v>
      </c>
      <c r="K13046" s="9">
        <v>1796.9259105199999</v>
      </c>
      <c r="L13046" s="9">
        <v>1800.4495326799999</v>
      </c>
      <c r="M13046" s="9">
        <v>1794.19953247999</v>
      </c>
      <c r="N13046" s="9">
        <v>1795.91869263999</v>
      </c>
      <c r="O13046" s="9">
        <v>1813.8091131599999</v>
      </c>
      <c r="P13046" s="9">
        <v>1858.841923</v>
      </c>
      <c r="Q13046" s="9">
        <v>1891.25006051999</v>
      </c>
      <c r="R13046" s="9">
        <v>1891.5486169599999</v>
      </c>
      <c r="S13046" s="9">
        <v>1890.12145156</v>
      </c>
      <c r="T13046" s="9">
        <v>1878.84848532</v>
      </c>
    </row>
    <row r="13047" spans="1:20" x14ac:dyDescent="0.35">
      <c r="A13047">
        <f t="shared" si="394"/>
        <v>13047</v>
      </c>
      <c r="B13047" s="3" t="s">
        <v>1037</v>
      </c>
      <c r="C13047" s="3" t="s">
        <v>86</v>
      </c>
      <c r="D13047" s="3" t="s">
        <v>22</v>
      </c>
      <c r="E13047">
        <v>2020</v>
      </c>
      <c r="F13047" s="3" t="str">
        <f t="shared" si="395"/>
        <v>RAQOutDUNCAN2020</v>
      </c>
      <c r="G13047" s="9">
        <v>3.52153035715456</v>
      </c>
      <c r="H13047" s="9">
        <v>4.2066557652631902</v>
      </c>
      <c r="I13047" s="9">
        <v>5.2229343147099998</v>
      </c>
      <c r="J13047" s="9">
        <v>8.0150258891339998</v>
      </c>
      <c r="K13047" s="9">
        <v>5.3642488596734301</v>
      </c>
      <c r="L13047" s="9">
        <v>2.3116649704604102</v>
      </c>
      <c r="M13047" s="9">
        <v>2.0098958204674999</v>
      </c>
      <c r="N13047" s="9">
        <v>3.5441631928606898</v>
      </c>
      <c r="O13047" s="9">
        <v>3.17567062845092</v>
      </c>
      <c r="P13047" s="9">
        <v>4.8829285542765897</v>
      </c>
      <c r="Q13047" s="9">
        <v>1.30732337909475</v>
      </c>
      <c r="R13047" s="9">
        <v>5.1462367621583303</v>
      </c>
      <c r="S13047" s="9">
        <v>3.1546568354218705</v>
      </c>
      <c r="T13047" s="9">
        <v>6.5887694814861097</v>
      </c>
    </row>
    <row r="13048" spans="1:20" x14ac:dyDescent="0.35">
      <c r="A13048">
        <f t="shared" si="394"/>
        <v>13048</v>
      </c>
      <c r="B13048" s="3" t="s">
        <v>1037</v>
      </c>
      <c r="C13048" s="3" t="s">
        <v>86</v>
      </c>
      <c r="D13048" s="3" t="s">
        <v>22</v>
      </c>
      <c r="E13048">
        <v>2021</v>
      </c>
      <c r="F13048" s="3" t="str">
        <f t="shared" si="395"/>
        <v>RAQOutDUNCAN2021</v>
      </c>
      <c r="G13048" s="9">
        <v>4.16914031118817</v>
      </c>
      <c r="H13048" s="9">
        <v>3.7088398385363801</v>
      </c>
      <c r="I13048" s="9">
        <v>5.35164232731284</v>
      </c>
      <c r="J13048" s="9">
        <v>8.2217603348755297</v>
      </c>
      <c r="K13048" s="9">
        <v>5.9215086009875</v>
      </c>
      <c r="L13048" s="9">
        <v>0.39022932268541599</v>
      </c>
      <c r="M13048" s="9">
        <v>0.16916527144416599</v>
      </c>
      <c r="N13048" s="9">
        <v>1.8048965185824899</v>
      </c>
      <c r="O13048" s="9">
        <v>4.03907824770672</v>
      </c>
      <c r="P13048" s="9">
        <v>4.1624861318206197</v>
      </c>
      <c r="Q13048" s="9">
        <v>2.30438725953239</v>
      </c>
      <c r="R13048" s="9">
        <v>4.20202346630305</v>
      </c>
      <c r="S13048" s="9">
        <v>5.4834724234335903</v>
      </c>
      <c r="T13048" s="9">
        <v>4.60165854302379</v>
      </c>
    </row>
    <row r="13049" spans="1:20" x14ac:dyDescent="0.35">
      <c r="A13049">
        <f t="shared" si="394"/>
        <v>13049</v>
      </c>
      <c r="B13049" s="3" t="s">
        <v>1037</v>
      </c>
      <c r="C13049" s="3" t="s">
        <v>86</v>
      </c>
      <c r="D13049" s="3" t="s">
        <v>22</v>
      </c>
      <c r="E13049">
        <v>2022</v>
      </c>
      <c r="F13049" s="3" t="str">
        <f t="shared" si="395"/>
        <v>RAQOutDUNCAN2022</v>
      </c>
      <c r="G13049" s="9">
        <v>2.0589000812864899</v>
      </c>
      <c r="H13049" s="9">
        <v>2.7144725203727602</v>
      </c>
      <c r="I13049" s="9">
        <v>4.9679326558851997</v>
      </c>
      <c r="J13049" s="9">
        <v>8.8498315360752606</v>
      </c>
      <c r="K13049" s="9">
        <v>6.4916625256723899</v>
      </c>
      <c r="L13049" s="9">
        <v>1.8573275075809801</v>
      </c>
      <c r="M13049" s="9">
        <v>1.5638823342177699</v>
      </c>
      <c r="N13049" s="9">
        <v>3.7303186461790201</v>
      </c>
      <c r="O13049" s="9">
        <v>6.0381970841772796</v>
      </c>
      <c r="P13049" s="9">
        <v>4.0897981860011097</v>
      </c>
      <c r="Q13049" s="9">
        <v>2.2794462491598702</v>
      </c>
      <c r="R13049" s="9">
        <v>5.2748171566513804</v>
      </c>
      <c r="S13049" s="9">
        <v>2.8777958535693999</v>
      </c>
      <c r="T13049" s="9">
        <v>4.7943437843782597</v>
      </c>
    </row>
    <row r="13050" spans="1:20" x14ac:dyDescent="0.35">
      <c r="A13050">
        <f t="shared" si="394"/>
        <v>13050</v>
      </c>
      <c r="B13050" s="3" t="s">
        <v>1037</v>
      </c>
      <c r="C13050" s="3" t="s">
        <v>86</v>
      </c>
      <c r="D13050" s="3" t="s">
        <v>22</v>
      </c>
      <c r="E13050">
        <v>2023</v>
      </c>
      <c r="F13050" s="3" t="str">
        <f t="shared" si="395"/>
        <v>RAQOutDUNCAN2023</v>
      </c>
      <c r="G13050" s="9">
        <v>1.4241035887928699</v>
      </c>
      <c r="H13050" s="9">
        <v>3.8540474439002002</v>
      </c>
      <c r="I13050" s="9">
        <v>5.8053244672840201</v>
      </c>
      <c r="J13050" s="9">
        <v>7.7752375432271501</v>
      </c>
      <c r="K13050" s="9">
        <v>5.6843001560260396</v>
      </c>
      <c r="L13050" s="9">
        <v>2.0997482615930099</v>
      </c>
      <c r="M13050" s="9">
        <v>2.5593207615305502</v>
      </c>
      <c r="N13050" s="9">
        <v>3.3261750418234701</v>
      </c>
      <c r="O13050" s="9">
        <v>3.8446574124319799</v>
      </c>
      <c r="P13050" s="9">
        <v>2.8463677335031901</v>
      </c>
      <c r="Q13050" s="9">
        <v>4.4085825843349404</v>
      </c>
      <c r="R13050" s="9">
        <v>0.393231436120833</v>
      </c>
      <c r="S13050" s="9">
        <v>1.94109298196497</v>
      </c>
      <c r="T13050" s="9">
        <v>4.1539739832480498</v>
      </c>
    </row>
    <row r="13051" spans="1:20" x14ac:dyDescent="0.35">
      <c r="A13051">
        <f t="shared" si="394"/>
        <v>13051</v>
      </c>
      <c r="B13051" s="3" t="s">
        <v>1037</v>
      </c>
      <c r="C13051" s="3" t="s">
        <v>86</v>
      </c>
      <c r="D13051" s="3" t="s">
        <v>22</v>
      </c>
      <c r="E13051">
        <v>2024</v>
      </c>
      <c r="F13051" s="3" t="str">
        <f t="shared" si="395"/>
        <v>RAQOutDUNCAN2024</v>
      </c>
      <c r="G13051" s="9">
        <v>4.97275886345047</v>
      </c>
      <c r="H13051" s="9">
        <v>1.67431269776312</v>
      </c>
      <c r="I13051" s="9">
        <v>4.7055333114100604</v>
      </c>
      <c r="J13051" s="9">
        <v>8.817609384852819</v>
      </c>
      <c r="K13051" s="9">
        <v>5.3663053672125001</v>
      </c>
      <c r="L13051" s="9">
        <v>2.4919030216834002</v>
      </c>
      <c r="M13051" s="9">
        <v>0.68415834981919399</v>
      </c>
      <c r="N13051" s="9">
        <v>2.45757051450749</v>
      </c>
      <c r="O13051" s="9">
        <v>5.9512238836406501</v>
      </c>
      <c r="P13051" s="9">
        <v>4.0315100373765898</v>
      </c>
      <c r="Q13051" s="9">
        <v>3.9312988366128998</v>
      </c>
      <c r="R13051" s="9">
        <v>2.6793884654638802</v>
      </c>
      <c r="S13051" s="9">
        <v>4.6482704993538997</v>
      </c>
      <c r="T13051" s="9">
        <v>3.3495086409904098</v>
      </c>
    </row>
    <row r="13052" spans="1:20" x14ac:dyDescent="0.35">
      <c r="A13052">
        <f t="shared" si="394"/>
        <v>13052</v>
      </c>
      <c r="B13052" s="3" t="s">
        <v>1037</v>
      </c>
      <c r="C13052" s="3" t="s">
        <v>86</v>
      </c>
      <c r="D13052" s="3" t="s">
        <v>22</v>
      </c>
      <c r="E13052">
        <v>2025</v>
      </c>
      <c r="F13052" s="3" t="str">
        <f t="shared" si="395"/>
        <v>RAQOutDUNCAN2025</v>
      </c>
      <c r="G13052" s="9">
        <v>4.6300305520611502</v>
      </c>
      <c r="H13052" s="9">
        <v>6.9736368933874999</v>
      </c>
      <c r="I13052" s="9">
        <v>4.2853147070290198</v>
      </c>
      <c r="J13052" s="9">
        <v>0.68408113447672003</v>
      </c>
      <c r="K13052" s="9">
        <v>0.37312671382708301</v>
      </c>
      <c r="L13052" s="9">
        <v>1.0751106850941901</v>
      </c>
      <c r="M13052" s="9">
        <v>2.2613354695847199</v>
      </c>
      <c r="N13052" s="9">
        <v>3.8545482611202702</v>
      </c>
      <c r="O13052" s="9">
        <v>0.99419393101639697</v>
      </c>
      <c r="P13052" s="9">
        <v>3.23506124215361</v>
      </c>
      <c r="Q13052" s="9">
        <v>2.6770580396893804</v>
      </c>
      <c r="R13052" s="9">
        <v>1.60610161683611</v>
      </c>
      <c r="S13052" s="9">
        <v>3.5604196742187399</v>
      </c>
      <c r="T13052" s="9">
        <v>6.0631116889451997</v>
      </c>
    </row>
    <row r="13053" spans="1:20" x14ac:dyDescent="0.35">
      <c r="A13053">
        <f t="shared" si="394"/>
        <v>13053</v>
      </c>
      <c r="B13053" s="3" t="s">
        <v>1037</v>
      </c>
      <c r="C13053" s="3" t="s">
        <v>86</v>
      </c>
      <c r="D13053" s="3" t="s">
        <v>22</v>
      </c>
      <c r="E13053">
        <v>2026</v>
      </c>
      <c r="F13053" s="3" t="str">
        <f t="shared" si="395"/>
        <v>RAQOutDUNCAN2026</v>
      </c>
      <c r="G13053" s="9">
        <v>5.1554536235336599</v>
      </c>
      <c r="H13053" s="9">
        <v>4.3158515237658301</v>
      </c>
      <c r="I13053" s="9">
        <v>6.6680472372062498</v>
      </c>
      <c r="J13053" s="9">
        <v>3.2189451669858098</v>
      </c>
      <c r="K13053" s="9">
        <v>3.1953962845864501</v>
      </c>
      <c r="L13053" s="9">
        <v>1.2804693190977801</v>
      </c>
      <c r="M13053" s="9">
        <v>3.5849333607500005</v>
      </c>
      <c r="N13053" s="9">
        <v>5.9123101660000001</v>
      </c>
      <c r="O13053" s="9">
        <v>4.6078113935752603</v>
      </c>
      <c r="P13053" s="9">
        <v>2.96706791976729</v>
      </c>
      <c r="Q13053" s="9">
        <v>1.11811425699778</v>
      </c>
      <c r="R13053" s="9">
        <v>2.9770659577555501</v>
      </c>
      <c r="S13053" s="9">
        <v>4.3107118318222604</v>
      </c>
      <c r="T13053" s="9">
        <v>4.7598974907059697</v>
      </c>
    </row>
    <row r="13054" spans="1:20" x14ac:dyDescent="0.35">
      <c r="A13054">
        <f t="shared" si="394"/>
        <v>13054</v>
      </c>
      <c r="B13054" s="3" t="s">
        <v>1037</v>
      </c>
      <c r="C13054" s="3" t="s">
        <v>86</v>
      </c>
      <c r="D13054" s="3" t="s">
        <v>22</v>
      </c>
      <c r="E13054">
        <v>2027</v>
      </c>
      <c r="F13054" s="3" t="str">
        <f t="shared" si="395"/>
        <v>RAQOutDUNCAN2027</v>
      </c>
      <c r="G13054" s="9">
        <v>2.8065384765127601</v>
      </c>
      <c r="H13054" s="9">
        <v>4.3834907773460401</v>
      </c>
      <c r="I13054" s="9">
        <v>6.71030364471833</v>
      </c>
      <c r="J13054" s="9">
        <v>8.6051809098970402</v>
      </c>
      <c r="K13054" s="9">
        <v>6.2232127778968698</v>
      </c>
      <c r="L13054" s="9">
        <v>1.6673200322373301</v>
      </c>
      <c r="M13054" s="9">
        <v>3.1525100144999998</v>
      </c>
      <c r="N13054" s="9">
        <v>4.91624470516666</v>
      </c>
      <c r="O13054" s="9">
        <v>3.2466245274731098</v>
      </c>
      <c r="P13054" s="9">
        <v>5.04086741627777</v>
      </c>
      <c r="Q13054" s="9">
        <v>4.2679898009776203</v>
      </c>
      <c r="R13054" s="9">
        <v>4.5388403749383297</v>
      </c>
      <c r="S13054" s="9">
        <v>3.5311411858050699</v>
      </c>
      <c r="T13054" s="9">
        <v>7.29026155514513</v>
      </c>
    </row>
    <row r="13055" spans="1:20" x14ac:dyDescent="0.35">
      <c r="A13055">
        <f t="shared" si="394"/>
        <v>13055</v>
      </c>
      <c r="B13055" s="3" t="s">
        <v>1037</v>
      </c>
      <c r="C13055" s="3" t="s">
        <v>86</v>
      </c>
      <c r="D13055" s="3" t="s">
        <v>22</v>
      </c>
      <c r="E13055">
        <v>2028</v>
      </c>
      <c r="F13055" s="3" t="str">
        <f t="shared" si="395"/>
        <v>RAQOutDUNCAN2028</v>
      </c>
      <c r="G13055" s="9">
        <v>4.1130443575012698</v>
      </c>
      <c r="H13055" s="9">
        <v>4.3800982678668001</v>
      </c>
      <c r="I13055" s="9">
        <v>5.23701063435277</v>
      </c>
      <c r="J13055" s="9">
        <v>8.1990390692385695</v>
      </c>
      <c r="K13055" s="9">
        <v>4.6228445695113001</v>
      </c>
      <c r="L13055" s="9">
        <v>3.13661798207493</v>
      </c>
      <c r="M13055" s="9">
        <v>0.230082587975138</v>
      </c>
      <c r="N13055" s="9">
        <v>2.3176914300856901</v>
      </c>
      <c r="O13055" s="9">
        <v>2.72970572428091</v>
      </c>
      <c r="P13055" s="9">
        <v>4.9053289701169396</v>
      </c>
      <c r="Q13055" s="9">
        <v>0.27841463030067198</v>
      </c>
      <c r="R13055" s="9">
        <v>5.2897429403612497</v>
      </c>
      <c r="S13055" s="9">
        <v>2.7845325123738198</v>
      </c>
      <c r="T13055" s="9">
        <v>3.53769155136444</v>
      </c>
    </row>
    <row r="13056" spans="1:20" x14ac:dyDescent="0.35">
      <c r="A13056">
        <f t="shared" si="394"/>
        <v>13056</v>
      </c>
      <c r="B13056" s="3" t="s">
        <v>1037</v>
      </c>
      <c r="C13056" s="3" t="s">
        <v>86</v>
      </c>
      <c r="D13056" s="3" t="s">
        <v>22</v>
      </c>
      <c r="E13056">
        <v>2029</v>
      </c>
      <c r="F13056" s="3" t="str">
        <f t="shared" si="395"/>
        <v>RAQOutDUNCAN2029</v>
      </c>
      <c r="G13056" s="9">
        <v>2.5761140656656498</v>
      </c>
      <c r="H13056" s="9">
        <v>3.7782039178193298</v>
      </c>
      <c r="I13056" s="9">
        <v>5.1627904054096794</v>
      </c>
      <c r="J13056" s="9">
        <v>7.6797965623049</v>
      </c>
      <c r="K13056" s="9">
        <v>6.3555365967239501</v>
      </c>
      <c r="L13056" s="9">
        <v>1.6052977115239899</v>
      </c>
      <c r="M13056" s="9">
        <v>6.1432302423333303</v>
      </c>
      <c r="N13056" s="9">
        <v>4.33238671502777</v>
      </c>
      <c r="O13056" s="9">
        <v>4.4501636197177401</v>
      </c>
      <c r="P13056" s="9">
        <v>4.0296812496111096</v>
      </c>
      <c r="Q13056" s="9">
        <v>4.1946487757016797</v>
      </c>
      <c r="R13056" s="9">
        <v>7.7509440291393004</v>
      </c>
      <c r="S13056" s="9">
        <v>4.3452523867475197</v>
      </c>
      <c r="T13056" s="9">
        <v>5.0775747356580503</v>
      </c>
    </row>
    <row r="13057" spans="1:20" x14ac:dyDescent="0.35">
      <c r="A13057">
        <f t="shared" si="394"/>
        <v>13057</v>
      </c>
      <c r="B13057" s="3" t="s">
        <v>1037</v>
      </c>
      <c r="C13057" s="3" t="s">
        <v>95</v>
      </c>
      <c r="D13057" s="3" t="s">
        <v>22</v>
      </c>
      <c r="E13057">
        <v>2020</v>
      </c>
      <c r="F13057" s="3" t="str">
        <f t="shared" si="395"/>
        <v>RASpillDUNCAN2020</v>
      </c>
      <c r="G13057" s="9">
        <v>3.52153035715456</v>
      </c>
      <c r="H13057" s="9">
        <v>4.2066557652631902</v>
      </c>
      <c r="I13057" s="9">
        <v>5.2229343147099998</v>
      </c>
      <c r="J13057" s="9">
        <v>8.0150258891339998</v>
      </c>
      <c r="K13057" s="9">
        <v>5.3642488596734301</v>
      </c>
      <c r="L13057" s="9">
        <v>2.3116649704604102</v>
      </c>
      <c r="M13057" s="9">
        <v>2.0098958204674999</v>
      </c>
      <c r="N13057" s="9">
        <v>3.5441631928606898</v>
      </c>
      <c r="O13057" s="9">
        <v>3.17567062845092</v>
      </c>
      <c r="P13057" s="9">
        <v>4.8829285542765897</v>
      </c>
      <c r="Q13057" s="9">
        <v>1.30732337909475</v>
      </c>
      <c r="R13057" s="9">
        <v>5.1462367621583303</v>
      </c>
      <c r="S13057" s="9">
        <v>3.1546568354218705</v>
      </c>
      <c r="T13057" s="9">
        <v>6.5887694814861097</v>
      </c>
    </row>
    <row r="13058" spans="1:20" x14ac:dyDescent="0.35">
      <c r="A13058">
        <f t="shared" si="394"/>
        <v>13058</v>
      </c>
      <c r="B13058" s="3" t="s">
        <v>1037</v>
      </c>
      <c r="C13058" s="3" t="s">
        <v>95</v>
      </c>
      <c r="D13058" s="3" t="s">
        <v>22</v>
      </c>
      <c r="E13058">
        <v>2021</v>
      </c>
      <c r="F13058" s="3" t="str">
        <f t="shared" si="395"/>
        <v>RASpillDUNCAN2021</v>
      </c>
      <c r="G13058" s="9">
        <v>4.16914031118817</v>
      </c>
      <c r="H13058" s="9">
        <v>3.7088398385363801</v>
      </c>
      <c r="I13058" s="9">
        <v>5.35164232731284</v>
      </c>
      <c r="J13058" s="9">
        <v>8.2217603348755297</v>
      </c>
      <c r="K13058" s="9">
        <v>5.9215086009875</v>
      </c>
      <c r="L13058" s="9">
        <v>0.39022932268541599</v>
      </c>
      <c r="M13058" s="9">
        <v>0.16916527144416599</v>
      </c>
      <c r="N13058" s="9">
        <v>1.8048965185824899</v>
      </c>
      <c r="O13058" s="9">
        <v>4.03907824770672</v>
      </c>
      <c r="P13058" s="9">
        <v>4.1624861318206197</v>
      </c>
      <c r="Q13058" s="9">
        <v>2.30438725953239</v>
      </c>
      <c r="R13058" s="9">
        <v>4.20202346630305</v>
      </c>
      <c r="S13058" s="9">
        <v>5.4834724234335903</v>
      </c>
      <c r="T13058" s="9">
        <v>4.60165854302379</v>
      </c>
    </row>
    <row r="13059" spans="1:20" x14ac:dyDescent="0.35">
      <c r="A13059">
        <f t="shared" ref="A13059:A13122" si="396">A13058+1</f>
        <v>13059</v>
      </c>
      <c r="B13059" s="3" t="s">
        <v>1037</v>
      </c>
      <c r="C13059" s="3" t="s">
        <v>95</v>
      </c>
      <c r="D13059" s="3" t="s">
        <v>22</v>
      </c>
      <c r="E13059">
        <v>2022</v>
      </c>
      <c r="F13059" s="3" t="str">
        <f t="shared" si="395"/>
        <v>RASpillDUNCAN2022</v>
      </c>
      <c r="G13059" s="9">
        <v>2.0589000812864899</v>
      </c>
      <c r="H13059" s="9">
        <v>2.7144725203727602</v>
      </c>
      <c r="I13059" s="9">
        <v>4.9679326558851997</v>
      </c>
      <c r="J13059" s="9">
        <v>8.8498315360752606</v>
      </c>
      <c r="K13059" s="9">
        <v>6.4916625256723899</v>
      </c>
      <c r="L13059" s="9">
        <v>1.8573275075809801</v>
      </c>
      <c r="M13059" s="9">
        <v>1.5638823342177699</v>
      </c>
      <c r="N13059" s="9">
        <v>3.7303186461790201</v>
      </c>
      <c r="O13059" s="9">
        <v>6.0381970841772796</v>
      </c>
      <c r="P13059" s="9">
        <v>4.0897981860011097</v>
      </c>
      <c r="Q13059" s="9">
        <v>2.2794462491598702</v>
      </c>
      <c r="R13059" s="9">
        <v>5.2748171566513804</v>
      </c>
      <c r="S13059" s="9">
        <v>2.8777958535693999</v>
      </c>
      <c r="T13059" s="9">
        <v>4.7943437843782597</v>
      </c>
    </row>
    <row r="13060" spans="1:20" x14ac:dyDescent="0.35">
      <c r="A13060">
        <f t="shared" si="396"/>
        <v>13060</v>
      </c>
      <c r="B13060" s="3" t="s">
        <v>1037</v>
      </c>
      <c r="C13060" s="3" t="s">
        <v>95</v>
      </c>
      <c r="D13060" s="3" t="s">
        <v>22</v>
      </c>
      <c r="E13060">
        <v>2023</v>
      </c>
      <c r="F13060" s="3" t="str">
        <f t="shared" si="395"/>
        <v>RASpillDUNCAN2023</v>
      </c>
      <c r="G13060" s="9">
        <v>1.4241035887928699</v>
      </c>
      <c r="H13060" s="9">
        <v>3.8540474439002002</v>
      </c>
      <c r="I13060" s="9">
        <v>5.8053244672840201</v>
      </c>
      <c r="J13060" s="9">
        <v>7.7752375432271501</v>
      </c>
      <c r="K13060" s="9">
        <v>5.6843001560260396</v>
      </c>
      <c r="L13060" s="9">
        <v>2.0997482615930099</v>
      </c>
      <c r="M13060" s="9">
        <v>2.5593207615305502</v>
      </c>
      <c r="N13060" s="9">
        <v>3.3261750418234701</v>
      </c>
      <c r="O13060" s="9">
        <v>3.8446574124319799</v>
      </c>
      <c r="P13060" s="9">
        <v>2.8463677335031901</v>
      </c>
      <c r="Q13060" s="9">
        <v>4.4085825843349404</v>
      </c>
      <c r="R13060" s="9">
        <v>0.393231436120833</v>
      </c>
      <c r="S13060" s="9">
        <v>1.94109298196497</v>
      </c>
      <c r="T13060" s="9">
        <v>4.1539739832480498</v>
      </c>
    </row>
    <row r="13061" spans="1:20" x14ac:dyDescent="0.35">
      <c r="A13061">
        <f t="shared" si="396"/>
        <v>13061</v>
      </c>
      <c r="B13061" s="3" t="s">
        <v>1037</v>
      </c>
      <c r="C13061" s="3" t="s">
        <v>95</v>
      </c>
      <c r="D13061" s="3" t="s">
        <v>22</v>
      </c>
      <c r="E13061">
        <v>2024</v>
      </c>
      <c r="F13061" s="3" t="str">
        <f t="shared" si="395"/>
        <v>RASpillDUNCAN2024</v>
      </c>
      <c r="G13061" s="9">
        <v>4.97275886345047</v>
      </c>
      <c r="H13061" s="9">
        <v>1.67431269776312</v>
      </c>
      <c r="I13061" s="9">
        <v>4.7055333114100604</v>
      </c>
      <c r="J13061" s="9">
        <v>8.817609384852819</v>
      </c>
      <c r="K13061" s="9">
        <v>5.3663053672125001</v>
      </c>
      <c r="L13061" s="9">
        <v>2.4919030216834002</v>
      </c>
      <c r="M13061" s="9">
        <v>0.68415834981919399</v>
      </c>
      <c r="N13061" s="9">
        <v>2.45757051450749</v>
      </c>
      <c r="O13061" s="9">
        <v>5.9512238836406501</v>
      </c>
      <c r="P13061" s="9">
        <v>4.0315100373765898</v>
      </c>
      <c r="Q13061" s="9">
        <v>3.9312988366128998</v>
      </c>
      <c r="R13061" s="9">
        <v>2.6793884654638802</v>
      </c>
      <c r="S13061" s="9">
        <v>4.6482704993538997</v>
      </c>
      <c r="T13061" s="9">
        <v>3.3495086409904098</v>
      </c>
    </row>
    <row r="13062" spans="1:20" x14ac:dyDescent="0.35">
      <c r="A13062">
        <f t="shared" si="396"/>
        <v>13062</v>
      </c>
      <c r="B13062" s="3" t="s">
        <v>1037</v>
      </c>
      <c r="C13062" s="3" t="s">
        <v>95</v>
      </c>
      <c r="D13062" s="3" t="s">
        <v>22</v>
      </c>
      <c r="E13062">
        <v>2025</v>
      </c>
      <c r="F13062" s="3" t="str">
        <f t="shared" si="395"/>
        <v>RASpillDUNCAN2025</v>
      </c>
      <c r="G13062" s="9">
        <v>4.6300305520611502</v>
      </c>
      <c r="H13062" s="9">
        <v>6.9736368933874999</v>
      </c>
      <c r="I13062" s="9">
        <v>4.2853147070290198</v>
      </c>
      <c r="J13062" s="9">
        <v>0.68408113447672003</v>
      </c>
      <c r="K13062" s="9">
        <v>0.37312671382708301</v>
      </c>
      <c r="L13062" s="9">
        <v>1.0751106850941901</v>
      </c>
      <c r="M13062" s="9">
        <v>2.2613354695847199</v>
      </c>
      <c r="N13062" s="9">
        <v>3.8545482611202702</v>
      </c>
      <c r="O13062" s="9">
        <v>0.99419393101639697</v>
      </c>
      <c r="P13062" s="9">
        <v>3.23506124215361</v>
      </c>
      <c r="Q13062" s="9">
        <v>2.6770580396893804</v>
      </c>
      <c r="R13062" s="9">
        <v>1.60610161683611</v>
      </c>
      <c r="S13062" s="9">
        <v>3.5604196742187399</v>
      </c>
      <c r="T13062" s="9">
        <v>6.0631116889451997</v>
      </c>
    </row>
    <row r="13063" spans="1:20" x14ac:dyDescent="0.35">
      <c r="A13063">
        <f t="shared" si="396"/>
        <v>13063</v>
      </c>
      <c r="B13063" s="3" t="s">
        <v>1037</v>
      </c>
      <c r="C13063" s="3" t="s">
        <v>95</v>
      </c>
      <c r="D13063" s="3" t="s">
        <v>22</v>
      </c>
      <c r="E13063">
        <v>2026</v>
      </c>
      <c r="F13063" s="3" t="str">
        <f t="shared" si="395"/>
        <v>RASpillDUNCAN2026</v>
      </c>
      <c r="G13063" s="9">
        <v>5.1554536235336599</v>
      </c>
      <c r="H13063" s="9">
        <v>4.3158515237658301</v>
      </c>
      <c r="I13063" s="9">
        <v>6.6680472372062498</v>
      </c>
      <c r="J13063" s="9">
        <v>3.2189451669858098</v>
      </c>
      <c r="K13063" s="9">
        <v>3.1953962845864501</v>
      </c>
      <c r="L13063" s="9">
        <v>1.2804693190977801</v>
      </c>
      <c r="M13063" s="9">
        <v>3.5849333607500005</v>
      </c>
      <c r="N13063" s="9">
        <v>5.9123101660000001</v>
      </c>
      <c r="O13063" s="9">
        <v>4.6078113935752603</v>
      </c>
      <c r="P13063" s="9">
        <v>2.96706791976729</v>
      </c>
      <c r="Q13063" s="9">
        <v>1.11811425699778</v>
      </c>
      <c r="R13063" s="9">
        <v>2.9770659577555501</v>
      </c>
      <c r="S13063" s="9">
        <v>4.3107118318222604</v>
      </c>
      <c r="T13063" s="9">
        <v>4.7598974907059697</v>
      </c>
    </row>
    <row r="13064" spans="1:20" x14ac:dyDescent="0.35">
      <c r="A13064">
        <f t="shared" si="396"/>
        <v>13064</v>
      </c>
      <c r="B13064" s="3" t="s">
        <v>1037</v>
      </c>
      <c r="C13064" s="3" t="s">
        <v>95</v>
      </c>
      <c r="D13064" s="3" t="s">
        <v>22</v>
      </c>
      <c r="E13064">
        <v>2027</v>
      </c>
      <c r="F13064" s="3" t="str">
        <f t="shared" si="395"/>
        <v>RASpillDUNCAN2027</v>
      </c>
      <c r="G13064" s="9">
        <v>2.8065384765127601</v>
      </c>
      <c r="H13064" s="9">
        <v>4.3834907773460401</v>
      </c>
      <c r="I13064" s="9">
        <v>6.71030364471833</v>
      </c>
      <c r="J13064" s="9">
        <v>8.6051809098970402</v>
      </c>
      <c r="K13064" s="9">
        <v>6.2232127778968698</v>
      </c>
      <c r="L13064" s="9">
        <v>1.6673200322373301</v>
      </c>
      <c r="M13064" s="9">
        <v>3.1525100144999998</v>
      </c>
      <c r="N13064" s="9">
        <v>4.91624470516666</v>
      </c>
      <c r="O13064" s="9">
        <v>3.2466245274731098</v>
      </c>
      <c r="P13064" s="9">
        <v>5.04086741627777</v>
      </c>
      <c r="Q13064" s="9">
        <v>4.2679898009776203</v>
      </c>
      <c r="R13064" s="9">
        <v>4.5388403749383297</v>
      </c>
      <c r="S13064" s="9">
        <v>3.5311411858050699</v>
      </c>
      <c r="T13064" s="9">
        <v>7.29026155514513</v>
      </c>
    </row>
    <row r="13065" spans="1:20" x14ac:dyDescent="0.35">
      <c r="A13065">
        <f t="shared" si="396"/>
        <v>13065</v>
      </c>
      <c r="B13065" s="3" t="s">
        <v>1037</v>
      </c>
      <c r="C13065" s="3" t="s">
        <v>95</v>
      </c>
      <c r="D13065" s="3" t="s">
        <v>22</v>
      </c>
      <c r="E13065">
        <v>2028</v>
      </c>
      <c r="F13065" s="3" t="str">
        <f t="shared" si="395"/>
        <v>RASpillDUNCAN2028</v>
      </c>
      <c r="G13065" s="9">
        <v>4.1130443575012698</v>
      </c>
      <c r="H13065" s="9">
        <v>4.3800982678668001</v>
      </c>
      <c r="I13065" s="9">
        <v>5.23701063435277</v>
      </c>
      <c r="J13065" s="9">
        <v>8.1990390692385695</v>
      </c>
      <c r="K13065" s="9">
        <v>4.6228445695113001</v>
      </c>
      <c r="L13065" s="9">
        <v>3.13661798207493</v>
      </c>
      <c r="M13065" s="9">
        <v>0.230082587975138</v>
      </c>
      <c r="N13065" s="9">
        <v>2.3176914300856901</v>
      </c>
      <c r="O13065" s="9">
        <v>2.72970572428091</v>
      </c>
      <c r="P13065" s="9">
        <v>4.9053289701169396</v>
      </c>
      <c r="Q13065" s="9">
        <v>0.27841463030067198</v>
      </c>
      <c r="R13065" s="9">
        <v>5.2897429403612497</v>
      </c>
      <c r="S13065" s="9">
        <v>2.7845325123738198</v>
      </c>
      <c r="T13065" s="9">
        <v>3.53769155136444</v>
      </c>
    </row>
    <row r="13066" spans="1:20" x14ac:dyDescent="0.35">
      <c r="A13066">
        <f t="shared" si="396"/>
        <v>13066</v>
      </c>
      <c r="B13066" s="3" t="s">
        <v>1037</v>
      </c>
      <c r="C13066" s="3" t="s">
        <v>95</v>
      </c>
      <c r="D13066" s="3" t="s">
        <v>22</v>
      </c>
      <c r="E13066">
        <v>2029</v>
      </c>
      <c r="F13066" s="3" t="str">
        <f t="shared" si="395"/>
        <v>RASpillDUNCAN2029</v>
      </c>
      <c r="G13066" s="9">
        <v>2.5761140656656498</v>
      </c>
      <c r="H13066" s="9">
        <v>3.7782039178193298</v>
      </c>
      <c r="I13066" s="9">
        <v>5.1627904054096794</v>
      </c>
      <c r="J13066" s="9">
        <v>7.6797965623049</v>
      </c>
      <c r="K13066" s="9">
        <v>6.3555365967239501</v>
      </c>
      <c r="L13066" s="9">
        <v>1.6052977115239899</v>
      </c>
      <c r="M13066" s="9">
        <v>6.1432302423333303</v>
      </c>
      <c r="N13066" s="9">
        <v>4.33238671502777</v>
      </c>
      <c r="O13066" s="9">
        <v>4.4501636197177401</v>
      </c>
      <c r="P13066" s="9">
        <v>4.0296812496111096</v>
      </c>
      <c r="Q13066" s="9">
        <v>4.1946487757016797</v>
      </c>
      <c r="R13066" s="9">
        <v>7.7509440291393004</v>
      </c>
      <c r="S13066" s="9">
        <v>4.3452523867475197</v>
      </c>
      <c r="T13066" s="9">
        <v>5.0775747356580503</v>
      </c>
    </row>
    <row r="13067" spans="1:20" x14ac:dyDescent="0.35">
      <c r="A13067">
        <f t="shared" si="396"/>
        <v>13067</v>
      </c>
      <c r="B13067" s="3" t="s">
        <v>1037</v>
      </c>
      <c r="C13067" s="3" t="s">
        <v>77</v>
      </c>
      <c r="D13067" s="3" t="s">
        <v>22</v>
      </c>
      <c r="E13067">
        <v>2020</v>
      </c>
      <c r="F13067" s="3" t="str">
        <f t="shared" si="395"/>
        <v>RAGenDUNCAN2020</v>
      </c>
      <c r="G13067" s="9">
        <v>0</v>
      </c>
      <c r="H13067" s="9">
        <v>0</v>
      </c>
      <c r="I13067" s="9">
        <v>0</v>
      </c>
      <c r="J13067" s="9">
        <v>0</v>
      </c>
      <c r="K13067" s="9">
        <v>0</v>
      </c>
      <c r="L13067" s="9">
        <v>0</v>
      </c>
      <c r="M13067" s="9">
        <v>0</v>
      </c>
      <c r="N13067" s="9">
        <v>0</v>
      </c>
      <c r="O13067" s="9">
        <v>0</v>
      </c>
      <c r="P13067" s="9">
        <v>0</v>
      </c>
      <c r="Q13067" s="9">
        <v>0</v>
      </c>
      <c r="R13067" s="9">
        <v>0</v>
      </c>
      <c r="S13067" s="9">
        <v>0</v>
      </c>
      <c r="T13067" s="9">
        <v>0</v>
      </c>
    </row>
    <row r="13068" spans="1:20" x14ac:dyDescent="0.35">
      <c r="A13068">
        <f t="shared" si="396"/>
        <v>13068</v>
      </c>
      <c r="B13068" s="3" t="s">
        <v>1037</v>
      </c>
      <c r="C13068" s="3" t="s">
        <v>77</v>
      </c>
      <c r="D13068" s="3" t="s">
        <v>22</v>
      </c>
      <c r="E13068">
        <v>2021</v>
      </c>
      <c r="F13068" s="3" t="str">
        <f t="shared" si="395"/>
        <v>RAGenDUNCAN2021</v>
      </c>
      <c r="G13068" s="9">
        <v>0</v>
      </c>
      <c r="H13068" s="9">
        <v>0</v>
      </c>
      <c r="I13068" s="9">
        <v>0</v>
      </c>
      <c r="J13068" s="9">
        <v>0</v>
      </c>
      <c r="K13068" s="9">
        <v>0</v>
      </c>
      <c r="L13068" s="9">
        <v>0</v>
      </c>
      <c r="M13068" s="9">
        <v>0</v>
      </c>
      <c r="N13068" s="9">
        <v>0</v>
      </c>
      <c r="O13068" s="9">
        <v>0</v>
      </c>
      <c r="P13068" s="9">
        <v>0</v>
      </c>
      <c r="Q13068" s="9">
        <v>0</v>
      </c>
      <c r="R13068" s="9">
        <v>0</v>
      </c>
      <c r="S13068" s="9">
        <v>0</v>
      </c>
      <c r="T13068" s="9">
        <v>0</v>
      </c>
    </row>
    <row r="13069" spans="1:20" x14ac:dyDescent="0.35">
      <c r="A13069">
        <f t="shared" si="396"/>
        <v>13069</v>
      </c>
      <c r="B13069" s="3" t="s">
        <v>1037</v>
      </c>
      <c r="C13069" s="3" t="s">
        <v>77</v>
      </c>
      <c r="D13069" s="3" t="s">
        <v>22</v>
      </c>
      <c r="E13069">
        <v>2022</v>
      </c>
      <c r="F13069" s="3" t="str">
        <f t="shared" si="395"/>
        <v>RAGenDUNCAN2022</v>
      </c>
      <c r="G13069" s="9">
        <v>0</v>
      </c>
      <c r="H13069" s="9">
        <v>0</v>
      </c>
      <c r="I13069" s="9">
        <v>0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  <c r="Q13069" s="9">
        <v>0</v>
      </c>
      <c r="R13069" s="9">
        <v>0</v>
      </c>
      <c r="S13069" s="9">
        <v>0</v>
      </c>
      <c r="T13069" s="9">
        <v>0</v>
      </c>
    </row>
    <row r="13070" spans="1:20" x14ac:dyDescent="0.35">
      <c r="A13070">
        <f t="shared" si="396"/>
        <v>13070</v>
      </c>
      <c r="B13070" s="3" t="s">
        <v>1037</v>
      </c>
      <c r="C13070" s="3" t="s">
        <v>77</v>
      </c>
      <c r="D13070" s="3" t="s">
        <v>22</v>
      </c>
      <c r="E13070">
        <v>2023</v>
      </c>
      <c r="F13070" s="3" t="str">
        <f t="shared" si="395"/>
        <v>RAGenDUNCAN2023</v>
      </c>
      <c r="G13070" s="9">
        <v>0</v>
      </c>
      <c r="H13070" s="9">
        <v>0</v>
      </c>
      <c r="I13070" s="9">
        <v>0</v>
      </c>
      <c r="J13070" s="9">
        <v>0</v>
      </c>
      <c r="K13070" s="9">
        <v>0</v>
      </c>
      <c r="L13070" s="9">
        <v>0</v>
      </c>
      <c r="M13070" s="9">
        <v>0</v>
      </c>
      <c r="N13070" s="9">
        <v>0</v>
      </c>
      <c r="O13070" s="9">
        <v>0</v>
      </c>
      <c r="P13070" s="9">
        <v>0</v>
      </c>
      <c r="Q13070" s="9">
        <v>0</v>
      </c>
      <c r="R13070" s="9">
        <v>0</v>
      </c>
      <c r="S13070" s="9">
        <v>0</v>
      </c>
      <c r="T13070" s="9">
        <v>0</v>
      </c>
    </row>
    <row r="13071" spans="1:20" x14ac:dyDescent="0.35">
      <c r="A13071">
        <f t="shared" si="396"/>
        <v>13071</v>
      </c>
      <c r="B13071" s="3" t="s">
        <v>1037</v>
      </c>
      <c r="C13071" s="3" t="s">
        <v>77</v>
      </c>
      <c r="D13071" s="3" t="s">
        <v>22</v>
      </c>
      <c r="E13071">
        <v>2024</v>
      </c>
      <c r="F13071" s="3" t="str">
        <f t="shared" si="395"/>
        <v>RAGenDUNCAN2024</v>
      </c>
      <c r="G13071" s="9">
        <v>0</v>
      </c>
      <c r="H13071" s="9">
        <v>0</v>
      </c>
      <c r="I13071" s="9">
        <v>0</v>
      </c>
      <c r="J13071" s="9">
        <v>0</v>
      </c>
      <c r="K13071" s="9">
        <v>0</v>
      </c>
      <c r="L13071" s="9">
        <v>0</v>
      </c>
      <c r="M13071" s="9">
        <v>0</v>
      </c>
      <c r="N13071" s="9">
        <v>0</v>
      </c>
      <c r="O13071" s="9">
        <v>0</v>
      </c>
      <c r="P13071" s="9">
        <v>0</v>
      </c>
      <c r="Q13071" s="9">
        <v>0</v>
      </c>
      <c r="R13071" s="9">
        <v>0</v>
      </c>
      <c r="S13071" s="9">
        <v>0</v>
      </c>
      <c r="T13071" s="9">
        <v>0</v>
      </c>
    </row>
    <row r="13072" spans="1:20" x14ac:dyDescent="0.35">
      <c r="A13072">
        <f t="shared" si="396"/>
        <v>13072</v>
      </c>
      <c r="B13072" s="3" t="s">
        <v>1037</v>
      </c>
      <c r="C13072" s="3" t="s">
        <v>77</v>
      </c>
      <c r="D13072" s="3" t="s">
        <v>22</v>
      </c>
      <c r="E13072">
        <v>2025</v>
      </c>
      <c r="F13072" s="3" t="str">
        <f t="shared" si="395"/>
        <v>RAGenDUNCAN2025</v>
      </c>
      <c r="G13072" s="9">
        <v>0</v>
      </c>
      <c r="H13072" s="9">
        <v>0</v>
      </c>
      <c r="I13072" s="9">
        <v>0</v>
      </c>
      <c r="J13072" s="9">
        <v>0</v>
      </c>
      <c r="K13072" s="9">
        <v>0</v>
      </c>
      <c r="L13072" s="9">
        <v>0</v>
      </c>
      <c r="M13072" s="9">
        <v>0</v>
      </c>
      <c r="N13072" s="9">
        <v>0</v>
      </c>
      <c r="O13072" s="9">
        <v>0</v>
      </c>
      <c r="P13072" s="9">
        <v>0</v>
      </c>
      <c r="Q13072" s="9">
        <v>0</v>
      </c>
      <c r="R13072" s="9">
        <v>0</v>
      </c>
      <c r="S13072" s="9">
        <v>0</v>
      </c>
      <c r="T13072" s="9">
        <v>0</v>
      </c>
    </row>
    <row r="13073" spans="1:20" x14ac:dyDescent="0.35">
      <c r="A13073">
        <f t="shared" si="396"/>
        <v>13073</v>
      </c>
      <c r="B13073" s="3" t="s">
        <v>1037</v>
      </c>
      <c r="C13073" s="3" t="s">
        <v>77</v>
      </c>
      <c r="D13073" s="3" t="s">
        <v>22</v>
      </c>
      <c r="E13073">
        <v>2026</v>
      </c>
      <c r="F13073" s="3" t="str">
        <f t="shared" si="395"/>
        <v>RAGenDUNCAN2026</v>
      </c>
      <c r="G13073" s="9">
        <v>0</v>
      </c>
      <c r="H13073" s="9">
        <v>0</v>
      </c>
      <c r="I13073" s="9">
        <v>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  <c r="Q13073" s="9">
        <v>0</v>
      </c>
      <c r="R13073" s="9">
        <v>0</v>
      </c>
      <c r="S13073" s="9">
        <v>0</v>
      </c>
      <c r="T13073" s="9">
        <v>0</v>
      </c>
    </row>
    <row r="13074" spans="1:20" x14ac:dyDescent="0.35">
      <c r="A13074">
        <f t="shared" si="396"/>
        <v>13074</v>
      </c>
      <c r="B13074" s="3" t="s">
        <v>1037</v>
      </c>
      <c r="C13074" s="3" t="s">
        <v>77</v>
      </c>
      <c r="D13074" s="3" t="s">
        <v>22</v>
      </c>
      <c r="E13074">
        <v>2027</v>
      </c>
      <c r="F13074" s="3" t="str">
        <f t="shared" si="395"/>
        <v>RAGenDUNCAN2027</v>
      </c>
      <c r="G13074" s="9">
        <v>0</v>
      </c>
      <c r="H13074" s="9">
        <v>0</v>
      </c>
      <c r="I13074" s="9">
        <v>0</v>
      </c>
      <c r="J13074" s="9">
        <v>0</v>
      </c>
      <c r="K13074" s="9">
        <v>0</v>
      </c>
      <c r="L13074" s="9">
        <v>0</v>
      </c>
      <c r="M13074" s="9">
        <v>0</v>
      </c>
      <c r="N13074" s="9">
        <v>0</v>
      </c>
      <c r="O13074" s="9">
        <v>0</v>
      </c>
      <c r="P13074" s="9">
        <v>0</v>
      </c>
      <c r="Q13074" s="9">
        <v>0</v>
      </c>
      <c r="R13074" s="9">
        <v>0</v>
      </c>
      <c r="S13074" s="9">
        <v>0</v>
      </c>
      <c r="T13074" s="9">
        <v>0</v>
      </c>
    </row>
    <row r="13075" spans="1:20" x14ac:dyDescent="0.35">
      <c r="A13075">
        <f t="shared" si="396"/>
        <v>13075</v>
      </c>
      <c r="B13075" s="3" t="s">
        <v>1037</v>
      </c>
      <c r="C13075" s="3" t="s">
        <v>77</v>
      </c>
      <c r="D13075" s="3" t="s">
        <v>22</v>
      </c>
      <c r="E13075">
        <v>2028</v>
      </c>
      <c r="F13075" s="3" t="str">
        <f t="shared" si="395"/>
        <v>RAGenDUNCAN2028</v>
      </c>
      <c r="G13075" s="9">
        <v>0</v>
      </c>
      <c r="H13075" s="9">
        <v>0</v>
      </c>
      <c r="I13075" s="9">
        <v>0</v>
      </c>
      <c r="J13075" s="9">
        <v>0</v>
      </c>
      <c r="K13075" s="9">
        <v>0</v>
      </c>
      <c r="L13075" s="9">
        <v>0</v>
      </c>
      <c r="M13075" s="9">
        <v>0</v>
      </c>
      <c r="N13075" s="9">
        <v>0</v>
      </c>
      <c r="O13075" s="9">
        <v>0</v>
      </c>
      <c r="P13075" s="9">
        <v>0</v>
      </c>
      <c r="Q13075" s="9">
        <v>0</v>
      </c>
      <c r="R13075" s="9">
        <v>0</v>
      </c>
      <c r="S13075" s="9">
        <v>0</v>
      </c>
      <c r="T13075" s="9">
        <v>0</v>
      </c>
    </row>
    <row r="13076" spans="1:20" x14ac:dyDescent="0.35">
      <c r="A13076">
        <f t="shared" si="396"/>
        <v>13076</v>
      </c>
      <c r="B13076" s="3" t="s">
        <v>1037</v>
      </c>
      <c r="C13076" s="3" t="s">
        <v>77</v>
      </c>
      <c r="D13076" s="3" t="s">
        <v>22</v>
      </c>
      <c r="E13076">
        <v>2029</v>
      </c>
      <c r="F13076" s="3" t="str">
        <f t="shared" si="395"/>
        <v>RAGenDUNCAN2029</v>
      </c>
      <c r="G13076" s="9">
        <v>0</v>
      </c>
      <c r="H13076" s="9">
        <v>0</v>
      </c>
      <c r="I13076" s="9">
        <v>0</v>
      </c>
      <c r="J13076" s="9">
        <v>0</v>
      </c>
      <c r="K13076" s="9">
        <v>0</v>
      </c>
      <c r="L13076" s="9">
        <v>0</v>
      </c>
      <c r="M13076" s="9">
        <v>0</v>
      </c>
      <c r="N13076" s="9">
        <v>0</v>
      </c>
      <c r="O13076" s="9">
        <v>0</v>
      </c>
      <c r="P13076" s="9">
        <v>0</v>
      </c>
      <c r="Q13076" s="9">
        <v>0</v>
      </c>
      <c r="R13076" s="9">
        <v>0</v>
      </c>
      <c r="S13076" s="9">
        <v>0</v>
      </c>
      <c r="T13076" s="9">
        <v>0</v>
      </c>
    </row>
    <row r="13077" spans="1:20" x14ac:dyDescent="0.35">
      <c r="A13077">
        <f t="shared" si="396"/>
        <v>13077</v>
      </c>
      <c r="B13077" s="3" t="s">
        <v>1037</v>
      </c>
      <c r="C13077" s="3" t="s">
        <v>75</v>
      </c>
      <c r="D13077" s="3" t="s">
        <v>57</v>
      </c>
      <c r="E13077">
        <v>2020</v>
      </c>
      <c r="F13077" s="3" t="str">
        <f t="shared" si="395"/>
        <v>RAElevHELL C2020</v>
      </c>
      <c r="G13077" s="9">
        <v>1685.34782295999</v>
      </c>
      <c r="H13077" s="9">
        <v>1682.9987415199901</v>
      </c>
      <c r="I13077" s="9">
        <v>1685.5676392399901</v>
      </c>
      <c r="J13077" s="9">
        <v>1688.0020225200001</v>
      </c>
      <c r="K13077" s="9">
        <v>1688.0020225200001</v>
      </c>
      <c r="L13077" s="9">
        <v>1682.9987415199901</v>
      </c>
      <c r="M13077" s="9">
        <v>1687.1194765600001</v>
      </c>
      <c r="N13077" s="9">
        <v>1687.38194375999</v>
      </c>
      <c r="O13077" s="9">
        <v>1682.9987415199901</v>
      </c>
      <c r="P13077" s="9">
        <v>1682.9987415199901</v>
      </c>
      <c r="Q13077" s="9">
        <v>1685.0886366</v>
      </c>
      <c r="R13077" s="9">
        <v>1686.9390303599901</v>
      </c>
      <c r="S13077" s="9">
        <v>1683.00202236</v>
      </c>
      <c r="T13077" s="9">
        <v>1682.9987415199901</v>
      </c>
    </row>
    <row r="13078" spans="1:20" x14ac:dyDescent="0.35">
      <c r="A13078">
        <f t="shared" si="396"/>
        <v>13078</v>
      </c>
      <c r="B13078" s="3" t="s">
        <v>1037</v>
      </c>
      <c r="C13078" s="3" t="s">
        <v>75</v>
      </c>
      <c r="D13078" s="3" t="s">
        <v>57</v>
      </c>
      <c r="E13078">
        <v>2021</v>
      </c>
      <c r="F13078" s="3" t="str">
        <f t="shared" si="395"/>
        <v>RAElevHELL C2021</v>
      </c>
      <c r="G13078" s="9">
        <v>1687.0046471599901</v>
      </c>
      <c r="H13078" s="9">
        <v>1682.9987415199901</v>
      </c>
      <c r="I13078" s="9">
        <v>1687.23430596</v>
      </c>
      <c r="J13078" s="9">
        <v>1687.46396476</v>
      </c>
      <c r="K13078" s="9">
        <v>1688.0020225200001</v>
      </c>
      <c r="L13078" s="9">
        <v>1682.9987415199901</v>
      </c>
      <c r="M13078" s="9">
        <v>1687.5000540000001</v>
      </c>
      <c r="N13078" s="9">
        <v>1686.6175080400001</v>
      </c>
      <c r="O13078" s="9">
        <v>1685.35438464</v>
      </c>
      <c r="P13078" s="9">
        <v>1684.9180329199901</v>
      </c>
      <c r="Q13078" s="9">
        <v>1688.0020225200001</v>
      </c>
      <c r="R13078" s="9">
        <v>1687.26055268</v>
      </c>
      <c r="S13078" s="9">
        <v>1684.4357494400001</v>
      </c>
      <c r="T13078" s="9">
        <v>1682.9987415199901</v>
      </c>
    </row>
    <row r="13079" spans="1:20" x14ac:dyDescent="0.35">
      <c r="A13079">
        <f t="shared" si="396"/>
        <v>13079</v>
      </c>
      <c r="B13079" s="3" t="s">
        <v>1037</v>
      </c>
      <c r="C13079" s="3" t="s">
        <v>75</v>
      </c>
      <c r="D13079" s="3" t="s">
        <v>57</v>
      </c>
      <c r="E13079">
        <v>2022</v>
      </c>
      <c r="F13079" s="3" t="str">
        <f t="shared" si="395"/>
        <v>RAElevHELL C2022</v>
      </c>
      <c r="G13079" s="9">
        <v>1686.33863664</v>
      </c>
      <c r="H13079" s="9">
        <v>1682.9987415199901</v>
      </c>
      <c r="I13079" s="9">
        <v>1685.77105132</v>
      </c>
      <c r="J13079" s="9">
        <v>1687.7133085999999</v>
      </c>
      <c r="K13079" s="9">
        <v>1687.6312876</v>
      </c>
      <c r="L13079" s="9">
        <v>1682.9987415199901</v>
      </c>
      <c r="M13079" s="9">
        <v>1684.12406964</v>
      </c>
      <c r="N13079" s="9">
        <v>1688.0020225200001</v>
      </c>
      <c r="O13079" s="9">
        <v>1683.69756044</v>
      </c>
      <c r="P13079" s="9">
        <v>1682.9987415199901</v>
      </c>
      <c r="Q13079" s="9">
        <v>1688.0020225200001</v>
      </c>
      <c r="R13079" s="9">
        <v>1688.0020225200001</v>
      </c>
      <c r="S13079" s="9">
        <v>1682.9987415199901</v>
      </c>
      <c r="T13079" s="9">
        <v>1682.9987415199901</v>
      </c>
    </row>
    <row r="13080" spans="1:20" x14ac:dyDescent="0.35">
      <c r="A13080">
        <f t="shared" si="396"/>
        <v>13080</v>
      </c>
      <c r="B13080" s="3" t="s">
        <v>1037</v>
      </c>
      <c r="C13080" s="3" t="s">
        <v>75</v>
      </c>
      <c r="D13080" s="3" t="s">
        <v>57</v>
      </c>
      <c r="E13080">
        <v>2023</v>
      </c>
      <c r="F13080" s="3" t="str">
        <f t="shared" si="395"/>
        <v>RAElevHELL C2023</v>
      </c>
      <c r="G13080" s="9">
        <v>1686.35832167999</v>
      </c>
      <c r="H13080" s="9">
        <v>1684.3209200399999</v>
      </c>
      <c r="I13080" s="9">
        <v>1687.7887679200001</v>
      </c>
      <c r="J13080" s="9">
        <v>1688.0020225200001</v>
      </c>
      <c r="K13080" s="9">
        <v>1687.4049096399999</v>
      </c>
      <c r="L13080" s="9">
        <v>1683.9009725200001</v>
      </c>
      <c r="M13080" s="9">
        <v>1686.3156707600001</v>
      </c>
      <c r="N13080" s="9">
        <v>1687.7526786799999</v>
      </c>
      <c r="O13080" s="9">
        <v>1686.11225868</v>
      </c>
      <c r="P13080" s="9">
        <v>1682.9987415199901</v>
      </c>
      <c r="Q13080" s="9">
        <v>1686.17787548</v>
      </c>
      <c r="R13080" s="9">
        <v>1688.0020225200001</v>
      </c>
      <c r="S13080" s="9">
        <v>1683.1234134399999</v>
      </c>
      <c r="T13080" s="9">
        <v>1682.9987415199901</v>
      </c>
    </row>
    <row r="13081" spans="1:20" x14ac:dyDescent="0.35">
      <c r="A13081">
        <f t="shared" si="396"/>
        <v>13081</v>
      </c>
      <c r="B13081" s="3" t="s">
        <v>1037</v>
      </c>
      <c r="C13081" s="3" t="s">
        <v>75</v>
      </c>
      <c r="D13081" s="3" t="s">
        <v>57</v>
      </c>
      <c r="E13081">
        <v>2024</v>
      </c>
      <c r="F13081" s="3" t="str">
        <f t="shared" si="395"/>
        <v>RAElevHELL C2024</v>
      </c>
      <c r="G13081" s="9">
        <v>1682.9987415199901</v>
      </c>
      <c r="H13081" s="9">
        <v>1682.9987415199901</v>
      </c>
      <c r="I13081" s="9">
        <v>1685.7349620800001</v>
      </c>
      <c r="J13081" s="9">
        <v>1687.18181252</v>
      </c>
      <c r="K13081" s="9">
        <v>1687.0243321999999</v>
      </c>
      <c r="L13081" s="9">
        <v>1685.68903032</v>
      </c>
      <c r="M13081" s="9">
        <v>1684.26514576</v>
      </c>
      <c r="N13081" s="9">
        <v>1685.8071405599901</v>
      </c>
      <c r="O13081" s="9">
        <v>1682.9987415199901</v>
      </c>
      <c r="P13081" s="9">
        <v>1682.9987415199901</v>
      </c>
      <c r="Q13081" s="9">
        <v>1688.0020225200001</v>
      </c>
      <c r="R13081" s="9">
        <v>1687.56238996</v>
      </c>
      <c r="S13081" s="9">
        <v>1683.11357092</v>
      </c>
      <c r="T13081" s="9">
        <v>1682.9987415199901</v>
      </c>
    </row>
    <row r="13082" spans="1:20" x14ac:dyDescent="0.35">
      <c r="A13082">
        <f t="shared" si="396"/>
        <v>13082</v>
      </c>
      <c r="B13082" s="3" t="s">
        <v>1037</v>
      </c>
      <c r="C13082" s="3" t="s">
        <v>75</v>
      </c>
      <c r="D13082" s="3" t="s">
        <v>57</v>
      </c>
      <c r="E13082">
        <v>2025</v>
      </c>
      <c r="F13082" s="3" t="str">
        <f t="shared" si="395"/>
        <v>RAElevHELL C2025</v>
      </c>
      <c r="G13082" s="9">
        <v>1687.0571405999999</v>
      </c>
      <c r="H13082" s="9">
        <v>1682.9987415199901</v>
      </c>
      <c r="I13082" s="9">
        <v>1683.2185577999901</v>
      </c>
      <c r="J13082" s="9">
        <v>1687.5722324799999</v>
      </c>
      <c r="K13082" s="9">
        <v>1686.8307626399901</v>
      </c>
      <c r="L13082" s="9">
        <v>1685.0787940799901</v>
      </c>
      <c r="M13082" s="9">
        <v>1685.367508</v>
      </c>
      <c r="N13082" s="9">
        <v>1687.4016288</v>
      </c>
      <c r="O13082" s="9">
        <v>1683.80254731999</v>
      </c>
      <c r="P13082" s="9">
        <v>1683.81567067999</v>
      </c>
      <c r="Q13082" s="9">
        <v>1688.0020225200001</v>
      </c>
      <c r="R13082" s="9">
        <v>1684.6686890799999</v>
      </c>
      <c r="S13082" s="9">
        <v>1684.5801064</v>
      </c>
      <c r="T13082" s="9">
        <v>1682.9987415199901</v>
      </c>
    </row>
    <row r="13083" spans="1:20" x14ac:dyDescent="0.35">
      <c r="A13083">
        <f t="shared" si="396"/>
        <v>13083</v>
      </c>
      <c r="B13083" s="3" t="s">
        <v>1037</v>
      </c>
      <c r="C13083" s="3" t="s">
        <v>75</v>
      </c>
      <c r="D13083" s="3" t="s">
        <v>57</v>
      </c>
      <c r="E13083">
        <v>2026</v>
      </c>
      <c r="F13083" s="3" t="str">
        <f t="shared" si="395"/>
        <v>RAElevHELL C2026</v>
      </c>
      <c r="G13083" s="9">
        <v>1682.9987415199901</v>
      </c>
      <c r="H13083" s="9">
        <v>1682.9987415199901</v>
      </c>
      <c r="I13083" s="9">
        <v>1683.64834784</v>
      </c>
      <c r="J13083" s="9">
        <v>1687.30976528</v>
      </c>
      <c r="K13083" s="9">
        <v>1687.4114713199999</v>
      </c>
      <c r="L13083" s="9">
        <v>1688.0020225200001</v>
      </c>
      <c r="M13083" s="9">
        <v>1688.0020225200001</v>
      </c>
      <c r="N13083" s="9">
        <v>1686.3845684</v>
      </c>
      <c r="O13083" s="9">
        <v>1683.63522448</v>
      </c>
      <c r="P13083" s="9">
        <v>1683.6122585999999</v>
      </c>
      <c r="Q13083" s="9">
        <v>1687.9134398399999</v>
      </c>
      <c r="R13083" s="9">
        <v>1686.6634398000001</v>
      </c>
      <c r="S13083" s="9">
        <v>1685.2526785999901</v>
      </c>
      <c r="T13083" s="9">
        <v>1682.9987415199901</v>
      </c>
    </row>
    <row r="13084" spans="1:20" x14ac:dyDescent="0.35">
      <c r="A13084">
        <f t="shared" si="396"/>
        <v>13084</v>
      </c>
      <c r="B13084" s="3" t="s">
        <v>1037</v>
      </c>
      <c r="C13084" s="3" t="s">
        <v>75</v>
      </c>
      <c r="D13084" s="3" t="s">
        <v>57</v>
      </c>
      <c r="E13084">
        <v>2027</v>
      </c>
      <c r="F13084" s="3" t="str">
        <f t="shared" si="395"/>
        <v>RAElevHELL C2027</v>
      </c>
      <c r="G13084" s="9">
        <v>1683.9993977199999</v>
      </c>
      <c r="H13084" s="9">
        <v>1682.9987415199901</v>
      </c>
      <c r="I13084" s="9">
        <v>1688.0020225200001</v>
      </c>
      <c r="J13084" s="9">
        <v>1686.95543456</v>
      </c>
      <c r="K13084" s="9">
        <v>1687.47052644</v>
      </c>
      <c r="L13084" s="9">
        <v>1688.0020225200001</v>
      </c>
      <c r="M13084" s="9">
        <v>1688.0020225200001</v>
      </c>
      <c r="N13084" s="9">
        <v>1685.60372848</v>
      </c>
      <c r="O13084" s="9">
        <v>1682.9987415199901</v>
      </c>
      <c r="P13084" s="9">
        <v>1688.0020225200001</v>
      </c>
      <c r="Q13084" s="9">
        <v>1687.32945032</v>
      </c>
      <c r="R13084" s="9">
        <v>1687.3721012399999</v>
      </c>
      <c r="S13084" s="9">
        <v>1682.9987415199901</v>
      </c>
      <c r="T13084" s="9">
        <v>1682.9987415199901</v>
      </c>
    </row>
    <row r="13085" spans="1:20" x14ac:dyDescent="0.35">
      <c r="A13085">
        <f t="shared" si="396"/>
        <v>13085</v>
      </c>
      <c r="B13085" s="3" t="s">
        <v>1037</v>
      </c>
      <c r="C13085" s="3" t="s">
        <v>75</v>
      </c>
      <c r="D13085" s="3" t="s">
        <v>57</v>
      </c>
      <c r="E13085">
        <v>2028</v>
      </c>
      <c r="F13085" s="3" t="str">
        <f t="shared" si="395"/>
        <v>RAElevHELL C2028</v>
      </c>
      <c r="G13085" s="9">
        <v>1684.1535971999999</v>
      </c>
      <c r="H13085" s="9">
        <v>1682.9987415199901</v>
      </c>
      <c r="I13085" s="9">
        <v>1683.7139646400001</v>
      </c>
      <c r="J13085" s="9">
        <v>1686.6896865199999</v>
      </c>
      <c r="K13085" s="9">
        <v>1688.0020225200001</v>
      </c>
      <c r="L13085" s="9">
        <v>1688.0020225200001</v>
      </c>
      <c r="M13085" s="9">
        <v>1685.32157624</v>
      </c>
      <c r="N13085" s="9">
        <v>1688.0020225200001</v>
      </c>
      <c r="O13085" s="9">
        <v>1683.1627835199999</v>
      </c>
      <c r="P13085" s="9">
        <v>1682.9987415199901</v>
      </c>
      <c r="Q13085" s="9">
        <v>1687.00136632</v>
      </c>
      <c r="R13085" s="9">
        <v>1683.9567468</v>
      </c>
      <c r="S13085" s="9">
        <v>1683.46790164</v>
      </c>
      <c r="T13085" s="9">
        <v>1682.9987415199901</v>
      </c>
    </row>
    <row r="13086" spans="1:20" x14ac:dyDescent="0.35">
      <c r="A13086">
        <f t="shared" si="396"/>
        <v>13086</v>
      </c>
      <c r="B13086" s="3" t="s">
        <v>1037</v>
      </c>
      <c r="C13086" s="3" t="s">
        <v>75</v>
      </c>
      <c r="D13086" s="3" t="s">
        <v>57</v>
      </c>
      <c r="E13086">
        <v>2029</v>
      </c>
      <c r="F13086" s="3" t="str">
        <f t="shared" si="395"/>
        <v>RAElevHELL C2029</v>
      </c>
      <c r="G13086" s="9">
        <v>1685.31501455999</v>
      </c>
      <c r="H13086" s="9">
        <v>1682.9987415199901</v>
      </c>
      <c r="I13086" s="9">
        <v>1685.6660644399999</v>
      </c>
      <c r="J13086" s="9">
        <v>1687.1457232799901</v>
      </c>
      <c r="K13086" s="9">
        <v>1687.6870618800001</v>
      </c>
      <c r="L13086" s="9">
        <v>1682.9987415199901</v>
      </c>
      <c r="M13086" s="9">
        <v>1688.0020225200001</v>
      </c>
      <c r="N13086" s="9">
        <v>1688.0020225200001</v>
      </c>
      <c r="O13086" s="9">
        <v>1682.9987415199901</v>
      </c>
      <c r="P13086" s="9">
        <v>1687.92984404</v>
      </c>
      <c r="Q13086" s="9">
        <v>1687.6345684399901</v>
      </c>
      <c r="R13086" s="9">
        <v>1684.2749882799999</v>
      </c>
      <c r="S13086" s="9">
        <v>1685.0164581199999</v>
      </c>
      <c r="T13086" s="9">
        <v>1682.9987415199901</v>
      </c>
    </row>
    <row r="13087" spans="1:20" x14ac:dyDescent="0.35">
      <c r="A13087">
        <f t="shared" si="396"/>
        <v>13087</v>
      </c>
      <c r="B13087" s="3" t="s">
        <v>1037</v>
      </c>
      <c r="C13087" s="3" t="s">
        <v>86</v>
      </c>
      <c r="D13087" s="3" t="s">
        <v>57</v>
      </c>
      <c r="E13087">
        <v>2020</v>
      </c>
      <c r="F13087" s="3" t="str">
        <f t="shared" si="395"/>
        <v>RAQOutHELL C2020</v>
      </c>
      <c r="G13087" s="9">
        <v>9.8202827475467203</v>
      </c>
      <c r="H13087" s="9">
        <v>9.1619501563614296</v>
      </c>
      <c r="I13087" s="9">
        <v>9.0828130131015197</v>
      </c>
      <c r="J13087" s="9">
        <v>17.633945751768401</v>
      </c>
      <c r="K13087" s="9">
        <v>15.7320664866442</v>
      </c>
      <c r="L13087" s="9">
        <v>23.9678468530341</v>
      </c>
      <c r="M13087" s="9">
        <v>10.793446482555099</v>
      </c>
      <c r="N13087" s="9">
        <v>10.8623519186738</v>
      </c>
      <c r="O13087" s="9">
        <v>10.947787192129701</v>
      </c>
      <c r="P13087" s="9">
        <v>8.3429948623734003</v>
      </c>
      <c r="Q13087" s="9">
        <v>9.23025086629643</v>
      </c>
      <c r="R13087" s="9">
        <v>9.2507049001995796</v>
      </c>
      <c r="S13087" s="9">
        <v>8.1021534702050495</v>
      </c>
      <c r="T13087" s="9">
        <v>9.0596580324468707</v>
      </c>
    </row>
    <row r="13088" spans="1:20" x14ac:dyDescent="0.35">
      <c r="A13088">
        <f t="shared" si="396"/>
        <v>13088</v>
      </c>
      <c r="B13088" s="3" t="s">
        <v>1037</v>
      </c>
      <c r="C13088" s="3" t="s">
        <v>86</v>
      </c>
      <c r="D13088" s="3" t="s">
        <v>57</v>
      </c>
      <c r="E13088">
        <v>2021</v>
      </c>
      <c r="F13088" s="3" t="str">
        <f t="shared" si="395"/>
        <v>RAQOutHELL C2021</v>
      </c>
      <c r="G13088" s="9">
        <v>7.5998465237426904</v>
      </c>
      <c r="H13088" s="9">
        <v>9.0628568666183291</v>
      </c>
      <c r="I13088" s="9">
        <v>10.432207428773401</v>
      </c>
      <c r="J13088" s="9">
        <v>13.0910868017176</v>
      </c>
      <c r="K13088" s="9">
        <v>15.500708792821801</v>
      </c>
      <c r="L13088" s="9">
        <v>17.154319923214299</v>
      </c>
      <c r="M13088" s="9">
        <v>8.8778755821155499</v>
      </c>
      <c r="N13088" s="9">
        <v>12.4413104637869</v>
      </c>
      <c r="O13088" s="9">
        <v>17.994827112825998</v>
      </c>
      <c r="P13088" s="9">
        <v>9.9073510336417296</v>
      </c>
      <c r="Q13088" s="9">
        <v>12.2337156878123</v>
      </c>
      <c r="R13088" s="9">
        <v>10.805941426907999</v>
      </c>
      <c r="S13088" s="9">
        <v>13.2222633732964</v>
      </c>
      <c r="T13088" s="9">
        <v>10.1484990162412</v>
      </c>
    </row>
    <row r="13089" spans="1:20" x14ac:dyDescent="0.35">
      <c r="A13089">
        <f t="shared" si="396"/>
        <v>13089</v>
      </c>
      <c r="B13089" s="3" t="s">
        <v>1037</v>
      </c>
      <c r="C13089" s="3" t="s">
        <v>86</v>
      </c>
      <c r="D13089" s="3" t="s">
        <v>57</v>
      </c>
      <c r="E13089">
        <v>2022</v>
      </c>
      <c r="F13089" s="3" t="str">
        <f t="shared" si="395"/>
        <v>RAQOutHELL C2022</v>
      </c>
      <c r="G13089" s="9">
        <v>8.4463054760428093</v>
      </c>
      <c r="H13089" s="9">
        <v>9.55090348232266</v>
      </c>
      <c r="I13089" s="9">
        <v>15.214210304098099</v>
      </c>
      <c r="J13089" s="9">
        <v>21.288623566868999</v>
      </c>
      <c r="K13089" s="9">
        <v>26.750146922577699</v>
      </c>
      <c r="L13089" s="9">
        <v>30.263946877314599</v>
      </c>
      <c r="M13089" s="9">
        <v>29.555293082630001</v>
      </c>
      <c r="N13089" s="9">
        <v>38.969355677018399</v>
      </c>
      <c r="O13089" s="9">
        <v>35.395281682534097</v>
      </c>
      <c r="P13089" s="9">
        <v>11.703010175792601</v>
      </c>
      <c r="Q13089" s="9">
        <v>13.7183038630778</v>
      </c>
      <c r="R13089" s="9">
        <v>10.764155955711599</v>
      </c>
      <c r="S13089" s="9">
        <v>13.0899386048912</v>
      </c>
      <c r="T13089" s="9">
        <v>11.224719215585001</v>
      </c>
    </row>
    <row r="13090" spans="1:20" x14ac:dyDescent="0.35">
      <c r="A13090">
        <f t="shared" si="396"/>
        <v>13090</v>
      </c>
      <c r="B13090" s="3" t="s">
        <v>1037</v>
      </c>
      <c r="C13090" s="3" t="s">
        <v>86</v>
      </c>
      <c r="D13090" s="3" t="s">
        <v>57</v>
      </c>
      <c r="E13090">
        <v>2023</v>
      </c>
      <c r="F13090" s="3" t="str">
        <f t="shared" si="395"/>
        <v>RAQOutHELL C2023</v>
      </c>
      <c r="G13090" s="9">
        <v>9.5483903399326397</v>
      </c>
      <c r="H13090" s="9">
        <v>9.1402255876118002</v>
      </c>
      <c r="I13090" s="9">
        <v>8.8432707712780196</v>
      </c>
      <c r="J13090" s="9">
        <v>11.2318608755547</v>
      </c>
      <c r="K13090" s="9">
        <v>21.318243303516599</v>
      </c>
      <c r="L13090" s="9">
        <v>24.0544277979991</v>
      </c>
      <c r="M13090" s="9">
        <v>25.213693717065901</v>
      </c>
      <c r="N13090" s="9">
        <v>48.125173168698801</v>
      </c>
      <c r="O13090" s="9">
        <v>21.291443822436801</v>
      </c>
      <c r="P13090" s="9">
        <v>9.9925120510765204</v>
      </c>
      <c r="Q13090" s="9">
        <v>12.748957542138401</v>
      </c>
      <c r="R13090" s="9">
        <v>14.011441093707299</v>
      </c>
      <c r="S13090" s="9">
        <v>12.0544367465283</v>
      </c>
      <c r="T13090" s="9">
        <v>12.357700291334</v>
      </c>
    </row>
    <row r="13091" spans="1:20" x14ac:dyDescent="0.35">
      <c r="A13091">
        <f t="shared" si="396"/>
        <v>13091</v>
      </c>
      <c r="B13091" s="3" t="s">
        <v>1037</v>
      </c>
      <c r="C13091" s="3" t="s">
        <v>86</v>
      </c>
      <c r="D13091" s="3" t="s">
        <v>57</v>
      </c>
      <c r="E13091">
        <v>2024</v>
      </c>
      <c r="F13091" s="3" t="str">
        <f t="shared" si="395"/>
        <v>RAQOutHELL C2024</v>
      </c>
      <c r="G13091" s="9">
        <v>10.4743327458821</v>
      </c>
      <c r="H13091" s="9">
        <v>9.3421441124384206</v>
      </c>
      <c r="I13091" s="9">
        <v>14.0520815714282</v>
      </c>
      <c r="J13091" s="9">
        <v>18.990508413562502</v>
      </c>
      <c r="K13091" s="9">
        <v>20.0593771899869</v>
      </c>
      <c r="L13091" s="9">
        <v>29.6773149640178</v>
      </c>
      <c r="M13091" s="9">
        <v>16.527826781713301</v>
      </c>
      <c r="N13091" s="9">
        <v>30.118110872521299</v>
      </c>
      <c r="O13091" s="9">
        <v>9.5422832190404705</v>
      </c>
      <c r="P13091" s="9">
        <v>7.2554112524774999</v>
      </c>
      <c r="Q13091" s="9">
        <v>10.421544762817399</v>
      </c>
      <c r="R13091" s="9">
        <v>11.086267436132999</v>
      </c>
      <c r="S13091" s="9">
        <v>9.5355861083701807</v>
      </c>
      <c r="T13091" s="9">
        <v>9.2356499615888392</v>
      </c>
    </row>
    <row r="13092" spans="1:20" x14ac:dyDescent="0.35">
      <c r="A13092">
        <f t="shared" si="396"/>
        <v>13092</v>
      </c>
      <c r="B13092" s="3" t="s">
        <v>1037</v>
      </c>
      <c r="C13092" s="3" t="s">
        <v>86</v>
      </c>
      <c r="D13092" s="3" t="s">
        <v>57</v>
      </c>
      <c r="E13092">
        <v>2025</v>
      </c>
      <c r="F13092" s="3" t="str">
        <f t="shared" si="395"/>
        <v>RAQOutHELL C2025</v>
      </c>
      <c r="G13092" s="9">
        <v>7.6901744860423698</v>
      </c>
      <c r="H13092" s="9">
        <v>9.2615871444652402</v>
      </c>
      <c r="I13092" s="9">
        <v>8.9101154414783199</v>
      </c>
      <c r="J13092" s="9">
        <v>9.0408337079963008</v>
      </c>
      <c r="K13092" s="9">
        <v>9.7058430195682313</v>
      </c>
      <c r="L13092" s="9">
        <v>27.6546530614497</v>
      </c>
      <c r="M13092" s="9">
        <v>11.9032605264056</v>
      </c>
      <c r="N13092" s="9">
        <v>34.874378014286101</v>
      </c>
      <c r="O13092" s="9">
        <v>32.761219004428497</v>
      </c>
      <c r="P13092" s="9">
        <v>27.8474219487486</v>
      </c>
      <c r="Q13092" s="9">
        <v>12.861010468184</v>
      </c>
      <c r="R13092" s="9">
        <v>12.079988427603</v>
      </c>
      <c r="S13092" s="9">
        <v>18.096196272448399</v>
      </c>
      <c r="T13092" s="9">
        <v>13.762687164760401</v>
      </c>
    </row>
    <row r="13093" spans="1:20" x14ac:dyDescent="0.35">
      <c r="A13093">
        <f t="shared" si="396"/>
        <v>13093</v>
      </c>
      <c r="B13093" s="3" t="s">
        <v>1037</v>
      </c>
      <c r="C13093" s="3" t="s">
        <v>86</v>
      </c>
      <c r="D13093" s="3" t="s">
        <v>57</v>
      </c>
      <c r="E13093">
        <v>2026</v>
      </c>
      <c r="F13093" s="3" t="str">
        <f t="shared" si="395"/>
        <v>RAQOutHELL C2026</v>
      </c>
      <c r="G13093" s="9">
        <v>12.951957659832299</v>
      </c>
      <c r="H13093" s="9">
        <v>13.546128660371799</v>
      </c>
      <c r="I13093" s="9">
        <v>16.680244714831701</v>
      </c>
      <c r="J13093" s="9">
        <v>41.092379514437503</v>
      </c>
      <c r="K13093" s="9">
        <v>57.525526004063501</v>
      </c>
      <c r="L13093" s="9">
        <v>93.830377549200193</v>
      </c>
      <c r="M13093" s="9">
        <v>108.347894823068</v>
      </c>
      <c r="N13093" s="9">
        <v>105.28844464033099</v>
      </c>
      <c r="O13093" s="9">
        <v>76.048780039224994</v>
      </c>
      <c r="P13093" s="9">
        <v>56.994806153298597</v>
      </c>
      <c r="Q13093" s="9">
        <v>20.2805564589755</v>
      </c>
      <c r="R13093" s="9">
        <v>19.9899346248963</v>
      </c>
      <c r="S13093" s="9">
        <v>18.7208502108098</v>
      </c>
      <c r="T13093" s="9">
        <v>17.7779172944756</v>
      </c>
    </row>
    <row r="13094" spans="1:20" x14ac:dyDescent="0.35">
      <c r="A13094">
        <f t="shared" si="396"/>
        <v>13094</v>
      </c>
      <c r="B13094" s="3" t="s">
        <v>1037</v>
      </c>
      <c r="C13094" s="3" t="s">
        <v>86</v>
      </c>
      <c r="D13094" s="3" t="s">
        <v>57</v>
      </c>
      <c r="E13094">
        <v>2027</v>
      </c>
      <c r="F13094" s="3" t="str">
        <f t="shared" si="395"/>
        <v>RAQOutHELL C2027</v>
      </c>
      <c r="G13094" s="9">
        <v>15.487175946457301</v>
      </c>
      <c r="H13094" s="9">
        <v>16.830954992645701</v>
      </c>
      <c r="I13094" s="9">
        <v>32.426664899310801</v>
      </c>
      <c r="J13094" s="9">
        <v>31.4102796149662</v>
      </c>
      <c r="K13094" s="9">
        <v>40.998797370275</v>
      </c>
      <c r="L13094" s="9">
        <v>72.869584356046303</v>
      </c>
      <c r="M13094" s="9">
        <v>79.193481168552907</v>
      </c>
      <c r="N13094" s="9">
        <v>96.2410761910986</v>
      </c>
      <c r="O13094" s="9">
        <v>81.980327721108793</v>
      </c>
      <c r="P13094" s="9">
        <v>66.282800775105798</v>
      </c>
      <c r="Q13094" s="9">
        <v>22.047380447648301</v>
      </c>
      <c r="R13094" s="9">
        <v>22.877275889236799</v>
      </c>
      <c r="S13094" s="9">
        <v>18.709962197038799</v>
      </c>
      <c r="T13094" s="9">
        <v>17.528016849633399</v>
      </c>
    </row>
    <row r="13095" spans="1:20" x14ac:dyDescent="0.35">
      <c r="A13095">
        <f t="shared" si="396"/>
        <v>13095</v>
      </c>
      <c r="B13095" s="3" t="s">
        <v>1037</v>
      </c>
      <c r="C13095" s="3" t="s">
        <v>86</v>
      </c>
      <c r="D13095" s="3" t="s">
        <v>57</v>
      </c>
      <c r="E13095">
        <v>2028</v>
      </c>
      <c r="F13095" s="3" t="str">
        <f t="shared" si="395"/>
        <v>RAQOutHELL C2028</v>
      </c>
      <c r="G13095" s="9">
        <v>17.625996822970301</v>
      </c>
      <c r="H13095" s="9">
        <v>18.118078260066799</v>
      </c>
      <c r="I13095" s="9">
        <v>26.126275771091301</v>
      </c>
      <c r="J13095" s="9">
        <v>30.619149478623399</v>
      </c>
      <c r="K13095" s="9">
        <v>42.2613547126562</v>
      </c>
      <c r="L13095" s="9">
        <v>60.835462378445698</v>
      </c>
      <c r="M13095" s="9">
        <v>62.073694659929103</v>
      </c>
      <c r="N13095" s="9">
        <v>77.673573591269403</v>
      </c>
      <c r="O13095" s="9">
        <v>63.470468940909797</v>
      </c>
      <c r="P13095" s="9">
        <v>41.499649489131897</v>
      </c>
      <c r="Q13095" s="9">
        <v>15.982581942807</v>
      </c>
      <c r="R13095" s="9">
        <v>16.9360746389629</v>
      </c>
      <c r="S13095" s="9">
        <v>15.9420361615229</v>
      </c>
      <c r="T13095" s="9">
        <v>15.676131363331701</v>
      </c>
    </row>
    <row r="13096" spans="1:20" x14ac:dyDescent="0.35">
      <c r="A13096">
        <f t="shared" si="396"/>
        <v>13096</v>
      </c>
      <c r="B13096" s="3" t="s">
        <v>1037</v>
      </c>
      <c r="C13096" s="3" t="s">
        <v>86</v>
      </c>
      <c r="D13096" s="3" t="s">
        <v>57</v>
      </c>
      <c r="E13096">
        <v>2029</v>
      </c>
      <c r="F13096" s="3" t="str">
        <f t="shared" si="395"/>
        <v>RAQOutHELL C2029</v>
      </c>
      <c r="G13096" s="9">
        <v>13.422924046375799</v>
      </c>
      <c r="H13096" s="9">
        <v>9.81459580302303</v>
      </c>
      <c r="I13096" s="9">
        <v>13.2758812220496</v>
      </c>
      <c r="J13096" s="9">
        <v>21.215260431934801</v>
      </c>
      <c r="K13096" s="9">
        <v>31.494818653961399</v>
      </c>
      <c r="L13096" s="9">
        <v>47.404572044145397</v>
      </c>
      <c r="M13096" s="9">
        <v>49.034038117384398</v>
      </c>
      <c r="N13096" s="9">
        <v>45.989675673929099</v>
      </c>
      <c r="O13096" s="9">
        <v>32.5764066968149</v>
      </c>
      <c r="P13096" s="9">
        <v>22.6010679708433</v>
      </c>
      <c r="Q13096" s="9">
        <v>16.3162361157354</v>
      </c>
      <c r="R13096" s="9">
        <v>14.6022136097765</v>
      </c>
      <c r="S13096" s="9">
        <v>14.526728326878899</v>
      </c>
      <c r="T13096" s="9">
        <v>13.0276788275676</v>
      </c>
    </row>
    <row r="13097" spans="1:20" x14ac:dyDescent="0.35">
      <c r="A13097">
        <f t="shared" si="396"/>
        <v>13097</v>
      </c>
      <c r="B13097" s="3" t="s">
        <v>1037</v>
      </c>
      <c r="C13097" s="3" t="s">
        <v>95</v>
      </c>
      <c r="D13097" s="3" t="s">
        <v>57</v>
      </c>
      <c r="E13097">
        <v>2020</v>
      </c>
      <c r="F13097" s="3" t="str">
        <f t="shared" si="395"/>
        <v>RASpillHELL C2020</v>
      </c>
      <c r="G13097" s="9">
        <v>3.7421748127486498E-2</v>
      </c>
      <c r="H13097" s="9">
        <v>0.14241995805955501</v>
      </c>
      <c r="I13097" s="9">
        <v>3.03324851277777E-3</v>
      </c>
      <c r="J13097" s="9">
        <v>0.55506966936646496</v>
      </c>
      <c r="K13097" s="9">
        <v>0.406451934821354</v>
      </c>
      <c r="L13097" s="9">
        <v>1.8192488726381799</v>
      </c>
      <c r="M13097" s="9">
        <v>0</v>
      </c>
      <c r="N13097" s="9">
        <v>0</v>
      </c>
      <c r="O13097" s="9">
        <v>0</v>
      </c>
      <c r="P13097" s="9">
        <v>0</v>
      </c>
      <c r="Q13097" s="9">
        <v>1.0878589239112901E-2</v>
      </c>
      <c r="R13097" s="9">
        <v>0</v>
      </c>
      <c r="S13097" s="9">
        <v>3.8985241047265602E-4</v>
      </c>
      <c r="T13097" s="9">
        <v>8.5311568222708301E-2</v>
      </c>
    </row>
    <row r="13098" spans="1:20" x14ac:dyDescent="0.35">
      <c r="A13098">
        <f t="shared" si="396"/>
        <v>13098</v>
      </c>
      <c r="B13098" s="3" t="s">
        <v>1037</v>
      </c>
      <c r="C13098" s="3" t="s">
        <v>95</v>
      </c>
      <c r="D13098" s="3" t="s">
        <v>57</v>
      </c>
      <c r="E13098">
        <v>2021</v>
      </c>
      <c r="F13098" s="3" t="str">
        <f t="shared" si="395"/>
        <v>RASpillHELL C2021</v>
      </c>
      <c r="G13098" s="9">
        <v>1.12829322713239E-2</v>
      </c>
      <c r="H13098" s="9">
        <v>5.5632578341180502E-2</v>
      </c>
      <c r="I13098" s="9">
        <v>0.13708493023069399</v>
      </c>
      <c r="J13098" s="9">
        <v>0.19384717015557701</v>
      </c>
      <c r="K13098" s="9">
        <v>0.65051313361197904</v>
      </c>
      <c r="L13098" s="9">
        <v>0.25875914430389702</v>
      </c>
      <c r="M13098" s="9">
        <v>0</v>
      </c>
      <c r="N13098" s="9">
        <v>1.32938353780555E-2</v>
      </c>
      <c r="O13098" s="9">
        <v>0.65000004190577898</v>
      </c>
      <c r="P13098" s="9">
        <v>1.1419576116666599E-3</v>
      </c>
      <c r="Q13098" s="9">
        <v>0.24728095829302399</v>
      </c>
      <c r="R13098" s="9">
        <v>0.270603184759444</v>
      </c>
      <c r="S13098" s="9">
        <v>0.20529977177296699</v>
      </c>
      <c r="T13098" s="9">
        <v>7.99880178669444E-2</v>
      </c>
    </row>
    <row r="13099" spans="1:20" x14ac:dyDescent="0.35">
      <c r="A13099">
        <f t="shared" si="396"/>
        <v>13099</v>
      </c>
      <c r="B13099" s="3" t="s">
        <v>1037</v>
      </c>
      <c r="C13099" s="3" t="s">
        <v>95</v>
      </c>
      <c r="D13099" s="3" t="s">
        <v>57</v>
      </c>
      <c r="E13099">
        <v>2022</v>
      </c>
      <c r="F13099" s="3" t="str">
        <f t="shared" si="395"/>
        <v>RASpillHELL C2022</v>
      </c>
      <c r="G13099" s="9">
        <v>6.50908137701612E-4</v>
      </c>
      <c r="H13099" s="9">
        <v>1.7934741437520801E-2</v>
      </c>
      <c r="I13099" s="9">
        <v>0.46347233986520803</v>
      </c>
      <c r="J13099" s="9">
        <v>1.98235223471579</v>
      </c>
      <c r="K13099" s="9">
        <v>4.6580980212470298</v>
      </c>
      <c r="L13099" s="9">
        <v>5.7749929974625003</v>
      </c>
      <c r="M13099" s="9">
        <v>5.1610884883512496</v>
      </c>
      <c r="N13099" s="9">
        <v>13.7906802207601</v>
      </c>
      <c r="O13099" s="9">
        <v>11.8264334658063</v>
      </c>
      <c r="P13099" s="9">
        <v>8.90261455970833E-2</v>
      </c>
      <c r="Q13099" s="9">
        <v>0.29398444277990499</v>
      </c>
      <c r="R13099" s="9">
        <v>7.2296249987499894E-2</v>
      </c>
      <c r="S13099" s="9">
        <v>0.144512380908072</v>
      </c>
      <c r="T13099" s="9">
        <v>1.42051664202777E-2</v>
      </c>
    </row>
    <row r="13100" spans="1:20" x14ac:dyDescent="0.35">
      <c r="A13100">
        <f t="shared" si="396"/>
        <v>13100</v>
      </c>
      <c r="B13100" s="3" t="s">
        <v>1037</v>
      </c>
      <c r="C13100" s="3" t="s">
        <v>95</v>
      </c>
      <c r="D13100" s="3" t="s">
        <v>57</v>
      </c>
      <c r="E13100">
        <v>2023</v>
      </c>
      <c r="F13100" s="3" t="str">
        <f t="shared" si="395"/>
        <v>RASpillHELL C2023</v>
      </c>
      <c r="G13100" s="9">
        <v>0.14795815380490501</v>
      </c>
      <c r="H13100" s="9">
        <v>1.4942430317986101E-2</v>
      </c>
      <c r="I13100" s="9">
        <v>1.9765614210416598E-3</v>
      </c>
      <c r="J13100" s="9">
        <v>0.10956323060214999</v>
      </c>
      <c r="K13100" s="9">
        <v>1.8281432943084299</v>
      </c>
      <c r="L13100" s="9">
        <v>2.58993522098462</v>
      </c>
      <c r="M13100" s="9">
        <v>3.14799226464722</v>
      </c>
      <c r="N13100" s="9">
        <v>23.651808921869701</v>
      </c>
      <c r="O13100" s="9">
        <v>2.2033913418902999</v>
      </c>
      <c r="P13100" s="9">
        <v>2.1757473402777701E-4</v>
      </c>
      <c r="Q13100" s="9">
        <v>6.3438763118245894E-2</v>
      </c>
      <c r="R13100" s="9">
        <v>0.16934011208527699</v>
      </c>
      <c r="S13100" s="9">
        <v>5.3519805248437399E-2</v>
      </c>
      <c r="T13100" s="9">
        <v>0.193328200566666</v>
      </c>
    </row>
    <row r="13101" spans="1:20" x14ac:dyDescent="0.35">
      <c r="A13101">
        <f t="shared" si="396"/>
        <v>13101</v>
      </c>
      <c r="B13101" s="3" t="s">
        <v>1037</v>
      </c>
      <c r="C13101" s="3" t="s">
        <v>95</v>
      </c>
      <c r="D13101" s="3" t="s">
        <v>57</v>
      </c>
      <c r="E13101">
        <v>2024</v>
      </c>
      <c r="F13101" s="3" t="str">
        <f t="shared" si="395"/>
        <v>RASpillHELL C2024</v>
      </c>
      <c r="G13101" s="9">
        <v>9.4333414234744603E-2</v>
      </c>
      <c r="H13101" s="9">
        <v>1.96520858537013E-2</v>
      </c>
      <c r="I13101" s="9">
        <v>0.17996837862062501</v>
      </c>
      <c r="J13101" s="9">
        <v>0.96347473368187497</v>
      </c>
      <c r="K13101" s="9">
        <v>1.33469343148645</v>
      </c>
      <c r="L13101" s="9">
        <v>7.1024579018547698</v>
      </c>
      <c r="M13101" s="9">
        <v>1.5915587624999901E-3</v>
      </c>
      <c r="N13101" s="9">
        <v>5.9214284990000001</v>
      </c>
      <c r="O13101" s="9">
        <v>0</v>
      </c>
      <c r="P13101" s="9">
        <v>0</v>
      </c>
      <c r="Q13101" s="9">
        <v>0.119250078617137</v>
      </c>
      <c r="R13101" s="9">
        <v>0.171885935120277</v>
      </c>
      <c r="S13101" s="9">
        <v>2.0680877847656198E-3</v>
      </c>
      <c r="T13101" s="9">
        <v>3.5191296950347201E-2</v>
      </c>
    </row>
    <row r="13102" spans="1:20" x14ac:dyDescent="0.35">
      <c r="A13102">
        <f t="shared" si="396"/>
        <v>13102</v>
      </c>
      <c r="B13102" s="3" t="s">
        <v>1037</v>
      </c>
      <c r="C13102" s="3" t="s">
        <v>95</v>
      </c>
      <c r="D13102" s="3" t="s">
        <v>57</v>
      </c>
      <c r="E13102">
        <v>2025</v>
      </c>
      <c r="F13102" s="3" t="str">
        <f t="shared" si="395"/>
        <v>RASpillHELL C2025</v>
      </c>
      <c r="G13102" s="9">
        <v>5.92912055218414E-3</v>
      </c>
      <c r="H13102" s="9">
        <v>2.8856818423611101E-5</v>
      </c>
      <c r="I13102" s="9">
        <v>2.9587396750381901E-2</v>
      </c>
      <c r="J13102" s="9">
        <v>2.4006197165322499E-2</v>
      </c>
      <c r="K13102" s="9">
        <v>6.1083083739583301E-2</v>
      </c>
      <c r="L13102" s="9">
        <v>5.0901873141493903</v>
      </c>
      <c r="M13102" s="9">
        <v>0</v>
      </c>
      <c r="N13102" s="9">
        <v>9.0729378783762602</v>
      </c>
      <c r="O13102" s="9">
        <v>9.5878322018378199</v>
      </c>
      <c r="P13102" s="9">
        <v>4.9888806218871604</v>
      </c>
      <c r="Q13102" s="9">
        <v>1.2958801276881701E-3</v>
      </c>
      <c r="R13102" s="9">
        <v>2.9199717263888805E-4</v>
      </c>
      <c r="S13102" s="9">
        <v>0.95487263039401005</v>
      </c>
      <c r="T13102" s="9">
        <v>0.28668543142293001</v>
      </c>
    </row>
    <row r="13103" spans="1:20" x14ac:dyDescent="0.35">
      <c r="A13103">
        <f t="shared" si="396"/>
        <v>13103</v>
      </c>
      <c r="B13103" s="3" t="s">
        <v>1037</v>
      </c>
      <c r="C13103" s="3" t="s">
        <v>95</v>
      </c>
      <c r="D13103" s="3" t="s">
        <v>57</v>
      </c>
      <c r="E13103">
        <v>2026</v>
      </c>
      <c r="F13103" s="3" t="str">
        <f t="shared" si="395"/>
        <v>RASpillHELL C2026</v>
      </c>
      <c r="G13103" s="9">
        <v>0.23220165996171999</v>
      </c>
      <c r="H13103" s="9">
        <v>3.7622532963409699E-2</v>
      </c>
      <c r="I13103" s="9">
        <v>0.763734316484319</v>
      </c>
      <c r="J13103" s="9">
        <v>15.2062205063327</v>
      </c>
      <c r="K13103" s="9">
        <v>30.887329579959399</v>
      </c>
      <c r="L13103" s="9">
        <v>66.017898640853403</v>
      </c>
      <c r="M13103" s="9">
        <v>85.363796066694391</v>
      </c>
      <c r="N13103" s="9">
        <v>78.667084747581896</v>
      </c>
      <c r="O13103" s="9">
        <v>49.3898737178856</v>
      </c>
      <c r="P13103" s="9">
        <v>29.554444211070098</v>
      </c>
      <c r="Q13103" s="9">
        <v>1.11247688206215</v>
      </c>
      <c r="R13103" s="9">
        <v>1.0040838212932399</v>
      </c>
      <c r="S13103" s="9">
        <v>0.60855945543052703</v>
      </c>
      <c r="T13103" s="9">
        <v>0.34734033327388802</v>
      </c>
    </row>
    <row r="13104" spans="1:20" x14ac:dyDescent="0.35">
      <c r="A13104">
        <f t="shared" si="396"/>
        <v>13104</v>
      </c>
      <c r="B13104" s="3" t="s">
        <v>1037</v>
      </c>
      <c r="C13104" s="3" t="s">
        <v>95</v>
      </c>
      <c r="D13104" s="3" t="s">
        <v>57</v>
      </c>
      <c r="E13104">
        <v>2027</v>
      </c>
      <c r="F13104" s="3" t="str">
        <f t="shared" si="395"/>
        <v>RASpillHELL C2027</v>
      </c>
      <c r="G13104" s="9">
        <v>0.40144728385322498</v>
      </c>
      <c r="H13104" s="9">
        <v>0.74610417123807604</v>
      </c>
      <c r="I13104" s="9">
        <v>9.4538797357960203</v>
      </c>
      <c r="J13104" s="9">
        <v>7.7606293444326599</v>
      </c>
      <c r="K13104" s="9">
        <v>15.8569964885302</v>
      </c>
      <c r="L13104" s="9">
        <v>45.556961030192802</v>
      </c>
      <c r="M13104" s="9">
        <v>53.872066572948697</v>
      </c>
      <c r="N13104" s="9">
        <v>69.944356351702694</v>
      </c>
      <c r="O13104" s="9">
        <v>57.7680705211693</v>
      </c>
      <c r="P13104" s="9">
        <v>40.573998492024799</v>
      </c>
      <c r="Q13104" s="9">
        <v>2.1664728958329902</v>
      </c>
      <c r="R13104" s="9">
        <v>0.28041104215347201</v>
      </c>
      <c r="S13104" s="9">
        <v>0.56677665742942696</v>
      </c>
      <c r="T13104" s="9">
        <v>0.21151245665423599</v>
      </c>
    </row>
    <row r="13105" spans="1:20" x14ac:dyDescent="0.35">
      <c r="A13105">
        <f t="shared" si="396"/>
        <v>13105</v>
      </c>
      <c r="B13105" s="3" t="s">
        <v>1037</v>
      </c>
      <c r="C13105" s="3" t="s">
        <v>95</v>
      </c>
      <c r="D13105" s="3" t="s">
        <v>57</v>
      </c>
      <c r="E13105">
        <v>2028</v>
      </c>
      <c r="F13105" s="3" t="str">
        <f t="shared" si="395"/>
        <v>RASpillHELL C2028</v>
      </c>
      <c r="G13105" s="9">
        <v>0.44730671553731099</v>
      </c>
      <c r="H13105" s="9">
        <v>0.59999577596714504</v>
      </c>
      <c r="I13105" s="9">
        <v>4.82004390531125</v>
      </c>
      <c r="J13105" s="9">
        <v>7.2046090939963001</v>
      </c>
      <c r="K13105" s="9">
        <v>17.0547871614427</v>
      </c>
      <c r="L13105" s="9">
        <v>33.558789831764891</v>
      </c>
      <c r="M13105" s="9">
        <v>37.141310575191604</v>
      </c>
      <c r="N13105" s="9">
        <v>50.227473761033302</v>
      </c>
      <c r="O13105" s="9">
        <v>37.137582402444103</v>
      </c>
      <c r="P13105" s="9">
        <v>15.5585879270402</v>
      </c>
      <c r="Q13105" s="9">
        <v>0.50513139548135</v>
      </c>
      <c r="R13105" s="9">
        <v>0.31576389610577699</v>
      </c>
      <c r="S13105" s="9">
        <v>0.34939628220182201</v>
      </c>
      <c r="T13105" s="9">
        <v>0.212901357836805</v>
      </c>
    </row>
    <row r="13106" spans="1:20" x14ac:dyDescent="0.35">
      <c r="A13106">
        <f t="shared" si="396"/>
        <v>13106</v>
      </c>
      <c r="B13106" s="3" t="s">
        <v>1037</v>
      </c>
      <c r="C13106" s="3" t="s">
        <v>95</v>
      </c>
      <c r="D13106" s="3" t="s">
        <v>57</v>
      </c>
      <c r="E13106">
        <v>2029</v>
      </c>
      <c r="F13106" s="3" t="str">
        <f t="shared" si="395"/>
        <v>RASpillHELL C2029</v>
      </c>
      <c r="G13106" s="9">
        <v>0.19609531356229801</v>
      </c>
      <c r="H13106" s="9">
        <v>4.4439817226388798E-3</v>
      </c>
      <c r="I13106" s="9">
        <v>5.9106141631249998E-2</v>
      </c>
      <c r="J13106" s="9">
        <v>1.96611255696888</v>
      </c>
      <c r="K13106" s="9">
        <v>8.0556971471390604</v>
      </c>
      <c r="L13106" s="9">
        <v>23.178059833384498</v>
      </c>
      <c r="M13106" s="9">
        <v>28.443487474859701</v>
      </c>
      <c r="N13106" s="9">
        <v>26.575255679573601</v>
      </c>
      <c r="O13106" s="9">
        <v>16.139849347628299</v>
      </c>
      <c r="P13106" s="9">
        <v>6.2971048206631197</v>
      </c>
      <c r="Q13106" s="9">
        <v>0.42431891924126303</v>
      </c>
      <c r="R13106" s="9">
        <v>0.13644514995708301</v>
      </c>
      <c r="S13106" s="9">
        <v>7.8143459378906197E-2</v>
      </c>
      <c r="T13106" s="9">
        <v>0.23871502777597201</v>
      </c>
    </row>
    <row r="13107" spans="1:20" x14ac:dyDescent="0.35">
      <c r="A13107">
        <f t="shared" si="396"/>
        <v>13107</v>
      </c>
      <c r="B13107" s="3" t="s">
        <v>1037</v>
      </c>
      <c r="C13107" s="3" t="s">
        <v>77</v>
      </c>
      <c r="D13107" s="3" t="s">
        <v>57</v>
      </c>
      <c r="E13107">
        <v>2020</v>
      </c>
      <c r="F13107" s="3" t="str">
        <f t="shared" si="395"/>
        <v>RAGenHELL C2020</v>
      </c>
      <c r="G13107" s="9">
        <v>143.923822700268</v>
      </c>
      <c r="H13107" s="9">
        <v>132.694066166666</v>
      </c>
      <c r="I13107" s="9">
        <v>133.58037854166599</v>
      </c>
      <c r="J13107" s="9">
        <v>251.26159215053701</v>
      </c>
      <c r="K13107" s="9">
        <v>225.46789363095201</v>
      </c>
      <c r="L13107" s="9">
        <v>325.846499728494</v>
      </c>
      <c r="M13107" s="9">
        <v>158.79139900000001</v>
      </c>
      <c r="N13107" s="9">
        <v>159.80510919444399</v>
      </c>
      <c r="O13107" s="9">
        <v>161.06203215456901</v>
      </c>
      <c r="P13107" s="9">
        <v>122.74072679166601</v>
      </c>
      <c r="Q13107" s="9">
        <v>135.63387249193499</v>
      </c>
      <c r="R13107" s="9">
        <v>136.09484433333299</v>
      </c>
      <c r="S13107" s="9">
        <v>119.191786609375</v>
      </c>
      <c r="T13107" s="9">
        <v>132.02905844444399</v>
      </c>
    </row>
    <row r="13108" spans="1:20" x14ac:dyDescent="0.35">
      <c r="A13108">
        <f t="shared" si="396"/>
        <v>13108</v>
      </c>
      <c r="B13108" s="3" t="s">
        <v>1037</v>
      </c>
      <c r="C13108" s="3" t="s">
        <v>77</v>
      </c>
      <c r="D13108" s="3" t="s">
        <v>57</v>
      </c>
      <c r="E13108">
        <v>2021</v>
      </c>
      <c r="F13108" s="3" t="str">
        <f t="shared" si="395"/>
        <v>RAGenHELL C2021</v>
      </c>
      <c r="G13108" s="9">
        <v>111.64167008198901</v>
      </c>
      <c r="H13108" s="9">
        <v>132.513018069444</v>
      </c>
      <c r="I13108" s="9">
        <v>151.46026045833301</v>
      </c>
      <c r="J13108" s="9">
        <v>189.74202197580601</v>
      </c>
      <c r="K13108" s="9">
        <v>218.47359833630901</v>
      </c>
      <c r="L13108" s="9">
        <v>248.564666451612</v>
      </c>
      <c r="M13108" s="9">
        <v>130.609855777777</v>
      </c>
      <c r="N13108" s="9">
        <v>182.83884277777699</v>
      </c>
      <c r="O13108" s="9">
        <v>255.174206935483</v>
      </c>
      <c r="P13108" s="9">
        <v>145.73843386111099</v>
      </c>
      <c r="Q13108" s="9">
        <v>176.342432405914</v>
      </c>
      <c r="R13108" s="9">
        <v>154.99412583333299</v>
      </c>
      <c r="S13108" s="9">
        <v>191.5034203125</v>
      </c>
      <c r="T13108" s="9">
        <v>148.12624694444401</v>
      </c>
    </row>
    <row r="13109" spans="1:20" x14ac:dyDescent="0.35">
      <c r="A13109">
        <f t="shared" si="396"/>
        <v>13109</v>
      </c>
      <c r="B13109" s="3" t="s">
        <v>1037</v>
      </c>
      <c r="C13109" s="3" t="s">
        <v>77</v>
      </c>
      <c r="D13109" s="3" t="s">
        <v>57</v>
      </c>
      <c r="E13109">
        <v>2022</v>
      </c>
      <c r="F13109" s="3" t="str">
        <f t="shared" ref="F13109:F13172" si="397">_xlfn.CONCAT(B13109,C13109,D13109,E13109)</f>
        <v>RAGenHELL C2022</v>
      </c>
      <c r="G13109" s="9">
        <v>124.251068556451</v>
      </c>
      <c r="H13109" s="9">
        <v>140.24757199999999</v>
      </c>
      <c r="I13109" s="9">
        <v>217.01043519722199</v>
      </c>
      <c r="J13109" s="9">
        <v>284.03069671505301</v>
      </c>
      <c r="K13109" s="9">
        <v>325.01460911755902</v>
      </c>
      <c r="L13109" s="9">
        <v>360.27748702956899</v>
      </c>
      <c r="M13109" s="9">
        <v>358.88352136111098</v>
      </c>
      <c r="N13109" s="9">
        <v>370.42452500000002</v>
      </c>
      <c r="O13109" s="9">
        <v>346.74105150537599</v>
      </c>
      <c r="P13109" s="9">
        <v>170.86298634722201</v>
      </c>
      <c r="Q13109" s="9">
        <v>197.49635474999999</v>
      </c>
      <c r="R13109" s="9">
        <v>157.296833416666</v>
      </c>
      <c r="S13109" s="9">
        <v>190.45102507812501</v>
      </c>
      <c r="T13109" s="9">
        <v>164.92720568055501</v>
      </c>
    </row>
    <row r="13110" spans="1:20" x14ac:dyDescent="0.35">
      <c r="A13110">
        <f t="shared" si="396"/>
        <v>13110</v>
      </c>
      <c r="B13110" s="3" t="s">
        <v>1037</v>
      </c>
      <c r="C13110" s="3" t="s">
        <v>77</v>
      </c>
      <c r="D13110" s="3" t="s">
        <v>57</v>
      </c>
      <c r="E13110">
        <v>2023</v>
      </c>
      <c r="F13110" s="3" t="str">
        <f t="shared" si="397"/>
        <v>RAGenHELL C2023</v>
      </c>
      <c r="G13110" s="9">
        <v>138.29763707930101</v>
      </c>
      <c r="H13110" s="9">
        <v>134.24978441666599</v>
      </c>
      <c r="I13110" s="9">
        <v>130.071796640277</v>
      </c>
      <c r="J13110" s="9">
        <v>163.62946418010699</v>
      </c>
      <c r="K13110" s="9">
        <v>286.73511476636901</v>
      </c>
      <c r="L13110" s="9">
        <v>315.78208721774098</v>
      </c>
      <c r="M13110" s="9">
        <v>324.626985069444</v>
      </c>
      <c r="N13110" s="9">
        <v>360.04815305555502</v>
      </c>
      <c r="O13110" s="9">
        <v>280.82027148790303</v>
      </c>
      <c r="P13110" s="9">
        <v>147.00496352777699</v>
      </c>
      <c r="Q13110" s="9">
        <v>186.62722153225801</v>
      </c>
      <c r="R13110" s="9">
        <v>203.64270198055499</v>
      </c>
      <c r="S13110" s="9">
        <v>176.555494010416</v>
      </c>
      <c r="T13110" s="9">
        <v>178.960209861111</v>
      </c>
    </row>
    <row r="13111" spans="1:20" x14ac:dyDescent="0.35">
      <c r="A13111">
        <f t="shared" si="396"/>
        <v>13111</v>
      </c>
      <c r="B13111" s="3" t="s">
        <v>1037</v>
      </c>
      <c r="C13111" s="3" t="s">
        <v>77</v>
      </c>
      <c r="D13111" s="3" t="s">
        <v>57</v>
      </c>
      <c r="E13111">
        <v>2024</v>
      </c>
      <c r="F13111" s="3" t="str">
        <f t="shared" si="397"/>
        <v>RAGenHELL C2024</v>
      </c>
      <c r="G13111" s="9">
        <v>152.708823188172</v>
      </c>
      <c r="H13111" s="9">
        <v>137.15104541666599</v>
      </c>
      <c r="I13111" s="9">
        <v>204.08421461388801</v>
      </c>
      <c r="J13111" s="9">
        <v>265.21069422446197</v>
      </c>
      <c r="K13111" s="9">
        <v>275.474425684523</v>
      </c>
      <c r="L13111" s="9">
        <v>332.117598346774</v>
      </c>
      <c r="M13111" s="9">
        <v>243.13123636111101</v>
      </c>
      <c r="N13111" s="9">
        <v>355.977590805555</v>
      </c>
      <c r="O13111" s="9">
        <v>140.384465007204</v>
      </c>
      <c r="P13111" s="9">
        <v>106.74038545833299</v>
      </c>
      <c r="Q13111" s="9">
        <v>151.56562893817201</v>
      </c>
      <c r="R13111" s="9">
        <v>160.57055228055501</v>
      </c>
      <c r="S13111" s="9">
        <v>140.255458333333</v>
      </c>
      <c r="T13111" s="9">
        <v>135.355624472361</v>
      </c>
    </row>
    <row r="13112" spans="1:20" x14ac:dyDescent="0.35">
      <c r="A13112">
        <f t="shared" si="396"/>
        <v>13112</v>
      </c>
      <c r="B13112" s="3" t="s">
        <v>1037</v>
      </c>
      <c r="C13112" s="3" t="s">
        <v>77</v>
      </c>
      <c r="D13112" s="3" t="s">
        <v>57</v>
      </c>
      <c r="E13112">
        <v>2025</v>
      </c>
      <c r="F13112" s="3" t="str">
        <f t="shared" si="397"/>
        <v>RAGenHELL C2025</v>
      </c>
      <c r="G13112" s="9">
        <v>113.049395741532</v>
      </c>
      <c r="H13112" s="9">
        <v>136.25460155902701</v>
      </c>
      <c r="I13112" s="9">
        <v>130.64891184027701</v>
      </c>
      <c r="J13112" s="9">
        <v>132.65413139919301</v>
      </c>
      <c r="K13112" s="9">
        <v>141.89221522321401</v>
      </c>
      <c r="L13112" s="9">
        <v>331.964753655913</v>
      </c>
      <c r="M13112" s="9">
        <v>175.11877275000001</v>
      </c>
      <c r="N13112" s="9">
        <v>379.58656672222202</v>
      </c>
      <c r="O13112" s="9">
        <v>340.92305461021499</v>
      </c>
      <c r="P13112" s="9">
        <v>336.29112256944398</v>
      </c>
      <c r="Q13112" s="9">
        <v>189.189984125</v>
      </c>
      <c r="R13112" s="9">
        <v>177.71450033333301</v>
      </c>
      <c r="S13112" s="9">
        <v>252.18030514583299</v>
      </c>
      <c r="T13112" s="9">
        <v>198.256674027777</v>
      </c>
    </row>
    <row r="13113" spans="1:20" x14ac:dyDescent="0.35">
      <c r="A13113">
        <f t="shared" si="396"/>
        <v>13113</v>
      </c>
      <c r="B13113" s="3" t="s">
        <v>1037</v>
      </c>
      <c r="C13113" s="3" t="s">
        <v>77</v>
      </c>
      <c r="D13113" s="3" t="s">
        <v>57</v>
      </c>
      <c r="E13113">
        <v>2026</v>
      </c>
      <c r="F13113" s="3" t="str">
        <f t="shared" si="397"/>
        <v>RAGenHELL C2026</v>
      </c>
      <c r="G13113" s="9">
        <v>187.130910377688</v>
      </c>
      <c r="H13113" s="9">
        <v>198.734894844444</v>
      </c>
      <c r="I13113" s="9">
        <v>234.1610580375</v>
      </c>
      <c r="J13113" s="9">
        <v>380.83294276881702</v>
      </c>
      <c r="K13113" s="9">
        <v>391.89680610119001</v>
      </c>
      <c r="L13113" s="9">
        <v>409.172651478494</v>
      </c>
      <c r="M13113" s="9">
        <v>338.13830499999898</v>
      </c>
      <c r="N13113" s="9">
        <v>391.649113888888</v>
      </c>
      <c r="O13113" s="9">
        <v>392.20147338709597</v>
      </c>
      <c r="P13113" s="9">
        <v>403.69811499999997</v>
      </c>
      <c r="Q13113" s="9">
        <v>281.99761504032199</v>
      </c>
      <c r="R13113" s="9">
        <v>279.31669611111101</v>
      </c>
      <c r="S13113" s="9">
        <v>266.46506111979102</v>
      </c>
      <c r="T13113" s="9">
        <v>256.43571406944397</v>
      </c>
    </row>
    <row r="13114" spans="1:20" x14ac:dyDescent="0.35">
      <c r="A13114">
        <f t="shared" si="396"/>
        <v>13114</v>
      </c>
      <c r="B13114" s="3" t="s">
        <v>1037</v>
      </c>
      <c r="C13114" s="3" t="s">
        <v>77</v>
      </c>
      <c r="D13114" s="3" t="s">
        <v>57</v>
      </c>
      <c r="E13114">
        <v>2027</v>
      </c>
      <c r="F13114" s="3" t="str">
        <f t="shared" si="397"/>
        <v>RAGenHELL C2027</v>
      </c>
      <c r="G13114" s="9">
        <v>221.93874725806401</v>
      </c>
      <c r="H13114" s="9">
        <v>236.63771148333299</v>
      </c>
      <c r="I13114" s="9">
        <v>337.97184618055502</v>
      </c>
      <c r="J13114" s="9">
        <v>347.92980577956899</v>
      </c>
      <c r="K13114" s="9">
        <v>369.882074404761</v>
      </c>
      <c r="L13114" s="9">
        <v>401.81886491935398</v>
      </c>
      <c r="M13114" s="9">
        <v>372.524511111111</v>
      </c>
      <c r="N13114" s="9">
        <v>386.873050638888</v>
      </c>
      <c r="O13114" s="9">
        <v>356.20677459677398</v>
      </c>
      <c r="P13114" s="9">
        <v>378.22370652777698</v>
      </c>
      <c r="Q13114" s="9">
        <v>292.48465509408601</v>
      </c>
      <c r="R13114" s="9">
        <v>332.44135583333298</v>
      </c>
      <c r="S13114" s="9">
        <v>266.91952890624998</v>
      </c>
      <c r="T13114" s="9">
        <v>254.757555</v>
      </c>
    </row>
    <row r="13115" spans="1:20" x14ac:dyDescent="0.35">
      <c r="A13115">
        <f t="shared" si="396"/>
        <v>13115</v>
      </c>
      <c r="B13115" s="3" t="s">
        <v>1037</v>
      </c>
      <c r="C13115" s="3" t="s">
        <v>77</v>
      </c>
      <c r="D13115" s="3" t="s">
        <v>57</v>
      </c>
      <c r="E13115">
        <v>2028</v>
      </c>
      <c r="F13115" s="3" t="str">
        <f t="shared" si="397"/>
        <v>RAGenHELL C2028</v>
      </c>
      <c r="G13115" s="9">
        <v>252.73008298387001</v>
      </c>
      <c r="H13115" s="9">
        <v>257.72312677083301</v>
      </c>
      <c r="I13115" s="9">
        <v>313.45378642499998</v>
      </c>
      <c r="J13115" s="9">
        <v>344.47089778225802</v>
      </c>
      <c r="K13115" s="9">
        <v>370.83488794642801</v>
      </c>
      <c r="L13115" s="9">
        <v>401.28993763440798</v>
      </c>
      <c r="M13115" s="9">
        <v>366.801164999999</v>
      </c>
      <c r="N13115" s="9">
        <v>403.78255277777703</v>
      </c>
      <c r="O13115" s="9">
        <v>387.40512755376301</v>
      </c>
      <c r="P13115" s="9">
        <v>381.64066666666599</v>
      </c>
      <c r="Q13115" s="9">
        <v>227.70167501747301</v>
      </c>
      <c r="R13115" s="9">
        <v>244.515218216666</v>
      </c>
      <c r="S13115" s="9">
        <v>229.396330104166</v>
      </c>
      <c r="T13115" s="9">
        <v>227.49248554166601</v>
      </c>
    </row>
    <row r="13116" spans="1:20" x14ac:dyDescent="0.35">
      <c r="A13116">
        <f t="shared" si="396"/>
        <v>13116</v>
      </c>
      <c r="B13116" s="3" t="s">
        <v>1037</v>
      </c>
      <c r="C13116" s="3" t="s">
        <v>77</v>
      </c>
      <c r="D13116" s="3" t="s">
        <v>57</v>
      </c>
      <c r="E13116">
        <v>2029</v>
      </c>
      <c r="F13116" s="3" t="str">
        <f t="shared" si="397"/>
        <v>RAGenHELL C2029</v>
      </c>
      <c r="G13116" s="9">
        <v>194.590950860215</v>
      </c>
      <c r="H13116" s="9">
        <v>144.325405030555</v>
      </c>
      <c r="I13116" s="9">
        <v>194.44302756249999</v>
      </c>
      <c r="J13116" s="9">
        <v>283.19026536962298</v>
      </c>
      <c r="K13116" s="9">
        <v>344.83253413095201</v>
      </c>
      <c r="L13116" s="9">
        <v>356.416494422043</v>
      </c>
      <c r="M13116" s="9">
        <v>302.92482127777703</v>
      </c>
      <c r="N13116" s="9">
        <v>285.62177722222202</v>
      </c>
      <c r="O13116" s="9">
        <v>241.811927594086</v>
      </c>
      <c r="P13116" s="9">
        <v>239.86123372083301</v>
      </c>
      <c r="Q13116" s="9">
        <v>233.79923833064501</v>
      </c>
      <c r="R13116" s="9">
        <v>212.81801361111101</v>
      </c>
      <c r="S13116" s="9">
        <v>212.56516432291599</v>
      </c>
      <c r="T13116" s="9">
        <v>188.14906916666601</v>
      </c>
    </row>
    <row r="13117" spans="1:20" x14ac:dyDescent="0.35">
      <c r="A13117">
        <f t="shared" si="396"/>
        <v>13117</v>
      </c>
      <c r="B13117" s="3" t="s">
        <v>1037</v>
      </c>
      <c r="C13117" s="3" t="s">
        <v>75</v>
      </c>
      <c r="D13117" s="3" t="s">
        <v>29</v>
      </c>
      <c r="E13117">
        <v>2020</v>
      </c>
      <c r="F13117" s="3" t="str">
        <f t="shared" si="397"/>
        <v>RAElevH HORS2020</v>
      </c>
      <c r="G13117" s="9">
        <v>3547.5066751999998</v>
      </c>
      <c r="H13117" s="9">
        <v>3548.3268852000001</v>
      </c>
      <c r="I13117" s="9">
        <v>3543.7337091999998</v>
      </c>
      <c r="J13117" s="9">
        <v>3524.1470943999998</v>
      </c>
      <c r="K13117" s="9">
        <v>3516.9620547999998</v>
      </c>
      <c r="L13117" s="9">
        <v>3508.1694035999999</v>
      </c>
      <c r="M13117" s="9">
        <v>3503.4121855999902</v>
      </c>
      <c r="N13117" s="9">
        <v>3496.3255712</v>
      </c>
      <c r="O13117" s="9">
        <v>3539.4686171999901</v>
      </c>
      <c r="P13117" s="9">
        <v>3557.0539196</v>
      </c>
      <c r="Q13117" s="9">
        <v>3557.1195364</v>
      </c>
      <c r="R13117" s="9">
        <v>3555.6759668</v>
      </c>
      <c r="S13117" s="9">
        <v>3551.3452579999998</v>
      </c>
      <c r="T13117" s="9">
        <v>3549.7376463999999</v>
      </c>
    </row>
    <row r="13118" spans="1:20" x14ac:dyDescent="0.35">
      <c r="A13118">
        <f t="shared" si="396"/>
        <v>13118</v>
      </c>
      <c r="B13118" s="3" t="s">
        <v>1037</v>
      </c>
      <c r="C13118" s="3" t="s">
        <v>75</v>
      </c>
      <c r="D13118" s="3" t="s">
        <v>29</v>
      </c>
      <c r="E13118">
        <v>2021</v>
      </c>
      <c r="F13118" s="3" t="str">
        <f t="shared" si="397"/>
        <v>RAElevH HORS2021</v>
      </c>
      <c r="G13118" s="9">
        <v>3550.0329219999999</v>
      </c>
      <c r="H13118" s="9">
        <v>3552.9200612</v>
      </c>
      <c r="I13118" s="9">
        <v>3548.0972264000002</v>
      </c>
      <c r="J13118" s="9">
        <v>3528.2481444</v>
      </c>
      <c r="K13118" s="9">
        <v>3522.3426323999902</v>
      </c>
      <c r="L13118" s="9">
        <v>3520.3085116000002</v>
      </c>
      <c r="M13118" s="9">
        <v>3517.8150731999999</v>
      </c>
      <c r="N13118" s="9">
        <v>3532.6116615999999</v>
      </c>
      <c r="O13118" s="9">
        <v>3556.2993264000002</v>
      </c>
      <c r="P13118" s="9">
        <v>3558.9568067999999</v>
      </c>
      <c r="Q13118" s="9">
        <v>3557.9397463999999</v>
      </c>
      <c r="R13118" s="9">
        <v>3558.2678303999901</v>
      </c>
      <c r="S13118" s="9">
        <v>3554.1011635999998</v>
      </c>
      <c r="T13118" s="9">
        <v>3547.8019507999902</v>
      </c>
    </row>
    <row r="13119" spans="1:20" x14ac:dyDescent="0.35">
      <c r="A13119">
        <f t="shared" si="396"/>
        <v>13119</v>
      </c>
      <c r="B13119" s="3" t="s">
        <v>1037</v>
      </c>
      <c r="C13119" s="3" t="s">
        <v>75</v>
      </c>
      <c r="D13119" s="3" t="s">
        <v>29</v>
      </c>
      <c r="E13119">
        <v>2022</v>
      </c>
      <c r="F13119" s="3" t="str">
        <f t="shared" si="397"/>
        <v>RAElevH HORS2022</v>
      </c>
      <c r="G13119" s="9">
        <v>3550.7875151999901</v>
      </c>
      <c r="H13119" s="9">
        <v>3550.16415559999</v>
      </c>
      <c r="I13119" s="9">
        <v>3549.0486700000001</v>
      </c>
      <c r="J13119" s="9">
        <v>3542.322948</v>
      </c>
      <c r="K13119" s="9">
        <v>3538.5171735999902</v>
      </c>
      <c r="L13119" s="9">
        <v>3534.2520816000001</v>
      </c>
      <c r="M13119" s="9">
        <v>3533.2678295999999</v>
      </c>
      <c r="N13119" s="9">
        <v>3538.1234727999999</v>
      </c>
      <c r="O13119" s="9">
        <v>3557.2507700000001</v>
      </c>
      <c r="P13119" s="9">
        <v>3556.1680928000001</v>
      </c>
      <c r="Q13119" s="9">
        <v>3556.3321347999999</v>
      </c>
      <c r="R13119" s="9">
        <v>3553.0184863999998</v>
      </c>
      <c r="S13119" s="9">
        <v>3552.0998512000001</v>
      </c>
      <c r="T13119" s="9">
        <v>3547.8019507999902</v>
      </c>
    </row>
    <row r="13120" spans="1:20" x14ac:dyDescent="0.35">
      <c r="A13120">
        <f t="shared" si="396"/>
        <v>13120</v>
      </c>
      <c r="B13120" s="3" t="s">
        <v>1037</v>
      </c>
      <c r="C13120" s="3" t="s">
        <v>75</v>
      </c>
      <c r="D13120" s="3" t="s">
        <v>29</v>
      </c>
      <c r="E13120">
        <v>2023</v>
      </c>
      <c r="F13120" s="3" t="str">
        <f t="shared" si="397"/>
        <v>RAElevH HORS2023</v>
      </c>
      <c r="G13120" s="9">
        <v>3547.1457827999998</v>
      </c>
      <c r="H13120" s="9">
        <v>3544.783578</v>
      </c>
      <c r="I13120" s="9">
        <v>3540.1904019999902</v>
      </c>
      <c r="J13120" s="9">
        <v>3525.3281968000001</v>
      </c>
      <c r="K13120" s="9">
        <v>3520.1444695999999</v>
      </c>
      <c r="L13120" s="9">
        <v>3526.6733411999999</v>
      </c>
      <c r="M13120" s="9">
        <v>3535.0394832000002</v>
      </c>
      <c r="N13120" s="9">
        <v>3543.70090079999</v>
      </c>
      <c r="O13120" s="9">
        <v>3551.90300079999</v>
      </c>
      <c r="P13120" s="9">
        <v>3557.7757044</v>
      </c>
      <c r="Q13120" s="9">
        <v>3558.07098</v>
      </c>
      <c r="R13120" s="9">
        <v>3556.4633684</v>
      </c>
      <c r="S13120" s="9">
        <v>3551.3780664000001</v>
      </c>
      <c r="T13120" s="9">
        <v>3547.8019507999902</v>
      </c>
    </row>
    <row r="13121" spans="1:20" x14ac:dyDescent="0.35">
      <c r="A13121">
        <f t="shared" si="396"/>
        <v>13121</v>
      </c>
      <c r="B13121" s="3" t="s">
        <v>1037</v>
      </c>
      <c r="C13121" s="3" t="s">
        <v>75</v>
      </c>
      <c r="D13121" s="3" t="s">
        <v>29</v>
      </c>
      <c r="E13121">
        <v>2024</v>
      </c>
      <c r="F13121" s="3" t="str">
        <f t="shared" si="397"/>
        <v>RAElevH HORS2024</v>
      </c>
      <c r="G13121" s="9">
        <v>3552.1654680000001</v>
      </c>
      <c r="H13121" s="9">
        <v>3551.8373839999899</v>
      </c>
      <c r="I13121" s="9">
        <v>3548.1956516</v>
      </c>
      <c r="J13121" s="9">
        <v>3538.8780660000002</v>
      </c>
      <c r="K13121" s="9">
        <v>3540.6825279999998</v>
      </c>
      <c r="L13121" s="9">
        <v>3546.8505071999998</v>
      </c>
      <c r="M13121" s="9">
        <v>3544.6851528000002</v>
      </c>
      <c r="N13121" s="9">
        <v>3544.9476199999999</v>
      </c>
      <c r="O13121" s="9">
        <v>3550.3610060000001</v>
      </c>
      <c r="P13121" s="9">
        <v>3552.2967015999998</v>
      </c>
      <c r="Q13121" s="9">
        <v>3550.9187487999998</v>
      </c>
      <c r="R13121" s="9">
        <v>3550.4922396000002</v>
      </c>
      <c r="S13121" s="9">
        <v>3549.4095623999901</v>
      </c>
      <c r="T13121" s="9">
        <v>3542.4541816000001</v>
      </c>
    </row>
    <row r="13122" spans="1:20" x14ac:dyDescent="0.35">
      <c r="A13122">
        <f t="shared" si="396"/>
        <v>13122</v>
      </c>
      <c r="B13122" s="3" t="s">
        <v>1037</v>
      </c>
      <c r="C13122" s="3" t="s">
        <v>75</v>
      </c>
      <c r="D13122" s="3" t="s">
        <v>29</v>
      </c>
      <c r="E13122">
        <v>2025</v>
      </c>
      <c r="F13122" s="3" t="str">
        <f t="shared" si="397"/>
        <v>RAElevH HORS2025</v>
      </c>
      <c r="G13122" s="9">
        <v>3538.5171735999902</v>
      </c>
      <c r="H13122" s="9">
        <v>3534.1864648000001</v>
      </c>
      <c r="I13122" s="9">
        <v>3529.1667796000002</v>
      </c>
      <c r="J13122" s="9">
        <v>3504.7245216000001</v>
      </c>
      <c r="K13122" s="9">
        <v>3496.6536551999998</v>
      </c>
      <c r="L13122" s="9">
        <v>3492.9463059999998</v>
      </c>
      <c r="M13122" s="9">
        <v>3493.0775395999999</v>
      </c>
      <c r="N13122" s="9">
        <v>3509.9082487999999</v>
      </c>
      <c r="O13122" s="9">
        <v>3547.4410583999902</v>
      </c>
      <c r="P13122" s="9">
        <v>3555.9712423999899</v>
      </c>
      <c r="Q13122" s="9">
        <v>3554.6917148000002</v>
      </c>
      <c r="R13122" s="9">
        <v>3551.3780664000001</v>
      </c>
      <c r="S13122" s="9">
        <v>3545.5709796000001</v>
      </c>
      <c r="T13122" s="9">
        <v>3537.4673048</v>
      </c>
    </row>
    <row r="13123" spans="1:20" x14ac:dyDescent="0.35">
      <c r="A13123">
        <f t="shared" ref="A13123:A13186" si="398">A13122+1</f>
        <v>13123</v>
      </c>
      <c r="B13123" s="3" t="s">
        <v>1037</v>
      </c>
      <c r="C13123" s="3" t="s">
        <v>75</v>
      </c>
      <c r="D13123" s="3" t="s">
        <v>29</v>
      </c>
      <c r="E13123">
        <v>2026</v>
      </c>
      <c r="F13123" s="3" t="str">
        <f t="shared" si="397"/>
        <v>RAElevH HORS2026</v>
      </c>
      <c r="G13123" s="9">
        <v>3534.9082496000001</v>
      </c>
      <c r="H13123" s="9">
        <v>3533.1365959999998</v>
      </c>
      <c r="I13123" s="9">
        <v>3530.8400080000001</v>
      </c>
      <c r="J13123" s="9">
        <v>3531.5289843999999</v>
      </c>
      <c r="K13123" s="9">
        <v>3532.4476196000001</v>
      </c>
      <c r="L13123" s="9">
        <v>3515.4856768</v>
      </c>
      <c r="M13123" s="9">
        <v>3502.1654663999998</v>
      </c>
      <c r="N13123" s="9">
        <v>3497.8019491999999</v>
      </c>
      <c r="O13123" s="9">
        <v>3535.3675671999999</v>
      </c>
      <c r="P13123" s="9">
        <v>3555.9384339999901</v>
      </c>
      <c r="Q13123" s="9">
        <v>3558.4974892</v>
      </c>
      <c r="R13123" s="9">
        <v>3558.2022136000001</v>
      </c>
      <c r="S13123" s="9">
        <v>3554.4292476000001</v>
      </c>
      <c r="T13123" s="9">
        <v>3550.3938143999999</v>
      </c>
    </row>
    <row r="13124" spans="1:20" x14ac:dyDescent="0.35">
      <c r="A13124">
        <f t="shared" si="398"/>
        <v>13124</v>
      </c>
      <c r="B13124" s="3" t="s">
        <v>1037</v>
      </c>
      <c r="C13124" s="3" t="s">
        <v>75</v>
      </c>
      <c r="D13124" s="3" t="s">
        <v>29</v>
      </c>
      <c r="E13124">
        <v>2027</v>
      </c>
      <c r="F13124" s="3" t="str">
        <f t="shared" si="397"/>
        <v>RAElevH HORS2027</v>
      </c>
      <c r="G13124" s="9">
        <v>3549.86888</v>
      </c>
      <c r="H13124" s="9">
        <v>3550.7218984000001</v>
      </c>
      <c r="I13124" s="9">
        <v>3547.7363339999902</v>
      </c>
      <c r="J13124" s="9">
        <v>3533.0053623999902</v>
      </c>
      <c r="K13124" s="9">
        <v>3527.1982755999902</v>
      </c>
      <c r="L13124" s="9">
        <v>3506.9554927999998</v>
      </c>
      <c r="M13124" s="9">
        <v>3498.5237339999999</v>
      </c>
      <c r="N13124" s="9">
        <v>3500.0001119999902</v>
      </c>
      <c r="O13124" s="9">
        <v>3535.7940764</v>
      </c>
      <c r="P13124" s="9">
        <v>3557.5788539999999</v>
      </c>
      <c r="Q13124" s="9">
        <v>3559.3505076000001</v>
      </c>
      <c r="R13124" s="9">
        <v>3558.0381716000002</v>
      </c>
      <c r="S13124" s="9">
        <v>3555.6103499999999</v>
      </c>
      <c r="T13124" s="9">
        <v>3547.8019507999902</v>
      </c>
    </row>
    <row r="13125" spans="1:20" x14ac:dyDescent="0.35">
      <c r="A13125">
        <f t="shared" si="398"/>
        <v>13125</v>
      </c>
      <c r="B13125" s="3" t="s">
        <v>1037</v>
      </c>
      <c r="C13125" s="3" t="s">
        <v>75</v>
      </c>
      <c r="D13125" s="3" t="s">
        <v>29</v>
      </c>
      <c r="E13125">
        <v>2028</v>
      </c>
      <c r="F13125" s="3" t="str">
        <f t="shared" si="397"/>
        <v>RAElevH HORS2028</v>
      </c>
      <c r="G13125" s="9">
        <v>3548.9830532000001</v>
      </c>
      <c r="H13125" s="9">
        <v>3546.8833155999901</v>
      </c>
      <c r="I13125" s="9">
        <v>3545.9974887999902</v>
      </c>
      <c r="J13125" s="9">
        <v>3537.5001132000002</v>
      </c>
      <c r="K13125" s="9">
        <v>3530.8728163999999</v>
      </c>
      <c r="L13125" s="9">
        <v>3521.4568055999998</v>
      </c>
      <c r="M13125" s="9">
        <v>3520.34132</v>
      </c>
      <c r="N13125" s="9">
        <v>3520.8334460000001</v>
      </c>
      <c r="O13125" s="9">
        <v>3544.6851528000002</v>
      </c>
      <c r="P13125" s="9">
        <v>3557.6444707999899</v>
      </c>
      <c r="Q13125" s="9">
        <v>3559.1208487999902</v>
      </c>
      <c r="R13125" s="9">
        <v>3557.2179615999999</v>
      </c>
      <c r="S13125" s="9">
        <v>3554.7573315999998</v>
      </c>
      <c r="T13125" s="9">
        <v>3547.8019507999902</v>
      </c>
    </row>
    <row r="13126" spans="1:20" x14ac:dyDescent="0.35">
      <c r="A13126">
        <f t="shared" si="398"/>
        <v>13126</v>
      </c>
      <c r="B13126" s="3" t="s">
        <v>1037</v>
      </c>
      <c r="C13126" s="3" t="s">
        <v>75</v>
      </c>
      <c r="D13126" s="3" t="s">
        <v>29</v>
      </c>
      <c r="E13126">
        <v>2029</v>
      </c>
      <c r="F13126" s="3" t="str">
        <f t="shared" si="397"/>
        <v>RAElevH HORS2029</v>
      </c>
      <c r="G13126" s="9">
        <v>3549.2455203999998</v>
      </c>
      <c r="H13126" s="9">
        <v>3549.4095623999901</v>
      </c>
      <c r="I13126" s="9">
        <v>3546.7848903999902</v>
      </c>
      <c r="J13126" s="9">
        <v>3522.8347583999998</v>
      </c>
      <c r="K13126" s="9">
        <v>3495.7350200000001</v>
      </c>
      <c r="L13126" s="9">
        <v>3434.9082463999998</v>
      </c>
      <c r="M13126" s="9">
        <v>3437.86100239999</v>
      </c>
      <c r="N13126" s="9">
        <v>3442.9134960000001</v>
      </c>
      <c r="O13126" s="9">
        <v>3499.2455187999999</v>
      </c>
      <c r="P13126" s="9">
        <v>3555.2166492000001</v>
      </c>
      <c r="Q13126" s="9">
        <v>3559.6129747999998</v>
      </c>
      <c r="R13126" s="9">
        <v>3558.3334471999901</v>
      </c>
      <c r="S13126" s="9">
        <v>3555.08541559999</v>
      </c>
      <c r="T13126" s="9">
        <v>3547.8019507999902</v>
      </c>
    </row>
    <row r="13127" spans="1:20" x14ac:dyDescent="0.35">
      <c r="A13127">
        <f t="shared" si="398"/>
        <v>13127</v>
      </c>
      <c r="B13127" s="3" t="s">
        <v>1037</v>
      </c>
      <c r="C13127" s="3" t="s">
        <v>86</v>
      </c>
      <c r="D13127" s="3" t="s">
        <v>29</v>
      </c>
      <c r="E13127">
        <v>2020</v>
      </c>
      <c r="F13127" s="3" t="str">
        <f t="shared" si="397"/>
        <v>RAQOutH HORS2020</v>
      </c>
      <c r="G13127" s="9">
        <v>1.55023136371918</v>
      </c>
      <c r="H13127" s="9">
        <v>0.84209605545031896</v>
      </c>
      <c r="I13127" s="9">
        <v>2.4683204169191599</v>
      </c>
      <c r="J13127" s="9">
        <v>7.3519220635414904</v>
      </c>
      <c r="K13127" s="9">
        <v>3.2759559344115599</v>
      </c>
      <c r="L13127" s="9">
        <v>3.4859346651330099</v>
      </c>
      <c r="M13127" s="9">
        <v>4.6890184503069401</v>
      </c>
      <c r="N13127" s="9">
        <v>7.9912308009217599</v>
      </c>
      <c r="O13127" s="9">
        <v>5.0476689805510802</v>
      </c>
      <c r="P13127" s="9">
        <v>3.9463719060237499</v>
      </c>
      <c r="Q13127" s="9">
        <v>2.25306567350647</v>
      </c>
      <c r="R13127" s="9">
        <v>2.3941408451251602</v>
      </c>
      <c r="S13127" s="9">
        <v>3.9858439946948399</v>
      </c>
      <c r="T13127" s="9">
        <v>2.1957069188884799</v>
      </c>
    </row>
    <row r="13128" spans="1:20" x14ac:dyDescent="0.35">
      <c r="A13128">
        <f t="shared" si="398"/>
        <v>13128</v>
      </c>
      <c r="B13128" s="3" t="s">
        <v>1037</v>
      </c>
      <c r="C13128" s="3" t="s">
        <v>86</v>
      </c>
      <c r="D13128" s="3" t="s">
        <v>29</v>
      </c>
      <c r="E13128">
        <v>2021</v>
      </c>
      <c r="F13128" s="3" t="str">
        <f t="shared" si="397"/>
        <v>RAQOutH HORS2021</v>
      </c>
      <c r="G13128" s="9">
        <v>1.15693342119419</v>
      </c>
      <c r="H13128" s="9">
        <v>1.2214109231566601</v>
      </c>
      <c r="I13128" s="9">
        <v>3.4545207582336999</v>
      </c>
      <c r="J13128" s="9">
        <v>7.9155088762113497</v>
      </c>
      <c r="K13128" s="9">
        <v>3.0937471645183301</v>
      </c>
      <c r="L13128" s="9">
        <v>1.4646912499171898</v>
      </c>
      <c r="M13128" s="9">
        <v>4.09800734413583</v>
      </c>
      <c r="N13128" s="9">
        <v>3.0555257939437701</v>
      </c>
      <c r="O13128" s="9">
        <v>6.8102136959334789</v>
      </c>
      <c r="P13128" s="9">
        <v>5.3384896086637896</v>
      </c>
      <c r="Q13128" s="9">
        <v>4.1270599060414597</v>
      </c>
      <c r="R13128" s="9">
        <v>1.93764314644327</v>
      </c>
      <c r="S13128" s="9">
        <v>4.0133094858018197</v>
      </c>
      <c r="T13128" s="9">
        <v>3.1651360250800602</v>
      </c>
    </row>
    <row r="13129" spans="1:20" x14ac:dyDescent="0.35">
      <c r="A13129">
        <f t="shared" si="398"/>
        <v>13129</v>
      </c>
      <c r="B13129" s="3" t="s">
        <v>1037</v>
      </c>
      <c r="C13129" s="3" t="s">
        <v>86</v>
      </c>
      <c r="D13129" s="3" t="s">
        <v>29</v>
      </c>
      <c r="E13129">
        <v>2022</v>
      </c>
      <c r="F13129" s="3" t="str">
        <f t="shared" si="397"/>
        <v>RAQOutH HORS2022</v>
      </c>
      <c r="G13129" s="9">
        <v>0.74560116610028204</v>
      </c>
      <c r="H13129" s="9">
        <v>1.42501284615</v>
      </c>
      <c r="I13129" s="9">
        <v>1.44481224655445</v>
      </c>
      <c r="J13129" s="9">
        <v>3.40787318979954</v>
      </c>
      <c r="K13129" s="9">
        <v>2.4952379178130202</v>
      </c>
      <c r="L13129" s="9">
        <v>3.5877144810938701</v>
      </c>
      <c r="M13129" s="9">
        <v>4.4684167440266602</v>
      </c>
      <c r="N13129" s="9">
        <v>9.7305772912200403</v>
      </c>
      <c r="O13129" s="9">
        <v>8.1254355196573904</v>
      </c>
      <c r="P13129" s="9">
        <v>5.7770116406789702</v>
      </c>
      <c r="Q13129" s="9">
        <v>1.53302230663769</v>
      </c>
      <c r="R13129" s="9">
        <v>3.49289317260479</v>
      </c>
      <c r="S13129" s="9">
        <v>1.6070760763837499</v>
      </c>
      <c r="T13129" s="9">
        <v>2.6443438760975302</v>
      </c>
    </row>
    <row r="13130" spans="1:20" x14ac:dyDescent="0.35">
      <c r="A13130">
        <f t="shared" si="398"/>
        <v>13130</v>
      </c>
      <c r="B13130" s="3" t="s">
        <v>1037</v>
      </c>
      <c r="C13130" s="3" t="s">
        <v>86</v>
      </c>
      <c r="D13130" s="3" t="s">
        <v>29</v>
      </c>
      <c r="E13130">
        <v>2023</v>
      </c>
      <c r="F13130" s="3" t="str">
        <f t="shared" si="397"/>
        <v>RAQOutH HORS2023</v>
      </c>
      <c r="G13130" s="9">
        <v>1.5056255976370501</v>
      </c>
      <c r="H13130" s="9">
        <v>1.5585131928836899</v>
      </c>
      <c r="I13130" s="9">
        <v>2.2120174031597601</v>
      </c>
      <c r="J13130" s="9">
        <v>5.6450289550355199</v>
      </c>
      <c r="K13130" s="9">
        <v>3.1167103639473899</v>
      </c>
      <c r="L13130" s="9">
        <v>1.46006067791118</v>
      </c>
      <c r="M13130" s="9">
        <v>0.98103211077258301</v>
      </c>
      <c r="N13130" s="9">
        <v>4.8353350574225198</v>
      </c>
      <c r="O13130" s="9">
        <v>8.2993310944238203</v>
      </c>
      <c r="P13130" s="9">
        <v>2.1949116016432502</v>
      </c>
      <c r="Q13130" s="9">
        <v>1.8714948603542501</v>
      </c>
      <c r="R13130" s="9">
        <v>2.3011291944005499</v>
      </c>
      <c r="S13130" s="9">
        <v>4.3595815243294203</v>
      </c>
      <c r="T13130" s="9">
        <v>2.2576698217314299</v>
      </c>
    </row>
    <row r="13131" spans="1:20" x14ac:dyDescent="0.35">
      <c r="A13131">
        <f t="shared" si="398"/>
        <v>13131</v>
      </c>
      <c r="B13131" s="3" t="s">
        <v>1037</v>
      </c>
      <c r="C13131" s="3" t="s">
        <v>86</v>
      </c>
      <c r="D13131" s="3" t="s">
        <v>29</v>
      </c>
      <c r="E13131">
        <v>2024</v>
      </c>
      <c r="F13131" s="3" t="str">
        <f t="shared" si="397"/>
        <v>RAQOutH HORS2024</v>
      </c>
      <c r="G13131" s="9">
        <v>0.48474414399471499</v>
      </c>
      <c r="H13131" s="9">
        <v>1.7134820622077001</v>
      </c>
      <c r="I13131" s="9">
        <v>2.63240201854904</v>
      </c>
      <c r="J13131" s="9">
        <v>5.6047659347382499</v>
      </c>
      <c r="K13131" s="9">
        <v>1.1961834049659299</v>
      </c>
      <c r="L13131" s="9">
        <v>2.3244537413709998</v>
      </c>
      <c r="M13131" s="9">
        <v>8.3640770183123596</v>
      </c>
      <c r="N13131" s="9">
        <v>9.8017773614493997</v>
      </c>
      <c r="O13131" s="9">
        <v>6.7358113184084196</v>
      </c>
      <c r="P13131" s="9">
        <v>1.5024429044426599</v>
      </c>
      <c r="Q13131" s="9">
        <v>1.6988490370631499</v>
      </c>
      <c r="R13131" s="9">
        <v>1.5545622879217</v>
      </c>
      <c r="S13131" s="9">
        <v>1.43832841621838</v>
      </c>
      <c r="T13131" s="9">
        <v>3.0759565737326802</v>
      </c>
    </row>
    <row r="13132" spans="1:20" x14ac:dyDescent="0.35">
      <c r="A13132">
        <f t="shared" si="398"/>
        <v>13132</v>
      </c>
      <c r="B13132" s="3" t="s">
        <v>1037</v>
      </c>
      <c r="C13132" s="3" t="s">
        <v>86</v>
      </c>
      <c r="D13132" s="3" t="s">
        <v>29</v>
      </c>
      <c r="E13132">
        <v>2025</v>
      </c>
      <c r="F13132" s="3" t="str">
        <f t="shared" si="397"/>
        <v>RAQOutH HORS2025</v>
      </c>
      <c r="G13132" s="9">
        <v>2.4805046328579401</v>
      </c>
      <c r="H13132" s="9">
        <v>2.1158551814593904</v>
      </c>
      <c r="I13132" s="9">
        <v>2.19746891917121</v>
      </c>
      <c r="J13132" s="9">
        <v>8.1692130857167999</v>
      </c>
      <c r="K13132" s="9">
        <v>2.3434874273197899</v>
      </c>
      <c r="L13132" s="9">
        <v>1.9167147376731299</v>
      </c>
      <c r="M13132" s="9">
        <v>2.2933543551447002</v>
      </c>
      <c r="N13132" s="9">
        <v>1.84227700170208</v>
      </c>
      <c r="O13132" s="9">
        <v>2.3908265628675802</v>
      </c>
      <c r="P13132" s="9">
        <v>3.6334506282569401</v>
      </c>
      <c r="Q13132" s="9">
        <v>2.50745235226956</v>
      </c>
      <c r="R13132" s="9">
        <v>3.4873865424222199</v>
      </c>
      <c r="S13132" s="9">
        <v>4.9989294532866504</v>
      </c>
      <c r="T13132" s="9">
        <v>3.75205329932309</v>
      </c>
    </row>
    <row r="13133" spans="1:20" x14ac:dyDescent="0.35">
      <c r="A13133">
        <f t="shared" si="398"/>
        <v>13133</v>
      </c>
      <c r="B13133" s="3" t="s">
        <v>1037</v>
      </c>
      <c r="C13133" s="3" t="s">
        <v>86</v>
      </c>
      <c r="D13133" s="3" t="s">
        <v>29</v>
      </c>
      <c r="E13133">
        <v>2026</v>
      </c>
      <c r="F13133" s="3" t="str">
        <f t="shared" si="397"/>
        <v>RAQOutH HORS2026</v>
      </c>
      <c r="G13133" s="9">
        <v>2.0618657084885399</v>
      </c>
      <c r="H13133" s="9">
        <v>1.5585132009276601</v>
      </c>
      <c r="I13133" s="9">
        <v>1.53017773775095</v>
      </c>
      <c r="J13133" s="9">
        <v>1.63007673417495</v>
      </c>
      <c r="K13133" s="9">
        <v>1.24625553609505</v>
      </c>
      <c r="L13133" s="9">
        <v>7.9107610578832102</v>
      </c>
      <c r="M13133" s="9">
        <v>13.7883749546763</v>
      </c>
      <c r="N13133" s="9">
        <v>17.8686550438394</v>
      </c>
      <c r="O13133" s="9">
        <v>4.8954376929020098</v>
      </c>
      <c r="P13133" s="9">
        <v>3.7288342498030498</v>
      </c>
      <c r="Q13133" s="9">
        <v>2.8133466035060599</v>
      </c>
      <c r="R13133" s="9">
        <v>2.29487984160225</v>
      </c>
      <c r="S13133" s="9">
        <v>4.2312092204083296</v>
      </c>
      <c r="T13133" s="9">
        <v>2.6277094437016499</v>
      </c>
    </row>
    <row r="13134" spans="1:20" x14ac:dyDescent="0.35">
      <c r="A13134">
        <f t="shared" si="398"/>
        <v>13134</v>
      </c>
      <c r="B13134" s="3" t="s">
        <v>1037</v>
      </c>
      <c r="C13134" s="3" t="s">
        <v>86</v>
      </c>
      <c r="D13134" s="3" t="s">
        <v>29</v>
      </c>
      <c r="E13134">
        <v>2027</v>
      </c>
      <c r="F13134" s="3" t="str">
        <f t="shared" si="397"/>
        <v>RAQOutH HORS2027</v>
      </c>
      <c r="G13134" s="9">
        <v>1.25087060088211</v>
      </c>
      <c r="H13134" s="9">
        <v>1.2488135367825799</v>
      </c>
      <c r="I13134" s="9">
        <v>4.6560127711412704</v>
      </c>
      <c r="J13134" s="9">
        <v>6.5312094941440098</v>
      </c>
      <c r="K13134" s="9">
        <v>3.2153154432667699</v>
      </c>
      <c r="L13134" s="9">
        <v>9.3520913359674793</v>
      </c>
      <c r="M13134" s="9">
        <v>12.9425565433305</v>
      </c>
      <c r="N13134" s="9">
        <v>14.394138907983301</v>
      </c>
      <c r="O13134" s="9">
        <v>9.6889648324458193</v>
      </c>
      <c r="P13134" s="9">
        <v>9.9717802512305802</v>
      </c>
      <c r="Q13134" s="9">
        <v>6.6986677799949996</v>
      </c>
      <c r="R13134" s="9">
        <v>5.3849997998920198</v>
      </c>
      <c r="S13134" s="9">
        <v>3.54339846039192</v>
      </c>
      <c r="T13134" s="9">
        <v>4.0556540293208299</v>
      </c>
    </row>
    <row r="13135" spans="1:20" x14ac:dyDescent="0.35">
      <c r="A13135">
        <f t="shared" si="398"/>
        <v>13135</v>
      </c>
      <c r="B13135" s="3" t="s">
        <v>1037</v>
      </c>
      <c r="C13135" s="3" t="s">
        <v>86</v>
      </c>
      <c r="D13135" s="3" t="s">
        <v>29</v>
      </c>
      <c r="E13135">
        <v>2028</v>
      </c>
      <c r="F13135" s="3" t="str">
        <f t="shared" si="397"/>
        <v>RAQOutH HORS2028</v>
      </c>
      <c r="G13135" s="9">
        <v>1.26573351705048</v>
      </c>
      <c r="H13135" s="9">
        <v>1.82344177499837</v>
      </c>
      <c r="I13135" s="9">
        <v>1.6286956679679201</v>
      </c>
      <c r="J13135" s="9">
        <v>3.8989334731449699</v>
      </c>
      <c r="K13135" s="9">
        <v>3.48204690771307</v>
      </c>
      <c r="L13135" s="9">
        <v>5.67732984062327</v>
      </c>
      <c r="M13135" s="9">
        <v>5.71567646868069</v>
      </c>
      <c r="N13135" s="9">
        <v>6.9186757714034703</v>
      </c>
      <c r="O13135" s="9">
        <v>7.99205595482319</v>
      </c>
      <c r="P13135" s="9">
        <v>5.99253168331163</v>
      </c>
      <c r="Q13135" s="9">
        <v>2.2034322311067398</v>
      </c>
      <c r="R13135" s="9">
        <v>2.7409134952674998</v>
      </c>
      <c r="S13135" s="9">
        <v>2.7339868196283801</v>
      </c>
      <c r="T13135" s="9">
        <v>3.5950015637083799</v>
      </c>
    </row>
    <row r="13136" spans="1:20" x14ac:dyDescent="0.35">
      <c r="A13136">
        <f t="shared" si="398"/>
        <v>13136</v>
      </c>
      <c r="B13136" s="3" t="s">
        <v>1037</v>
      </c>
      <c r="C13136" s="3" t="s">
        <v>86</v>
      </c>
      <c r="D13136" s="3" t="s">
        <v>29</v>
      </c>
      <c r="E13136">
        <v>2029</v>
      </c>
      <c r="F13136" s="3" t="str">
        <f t="shared" si="397"/>
        <v>RAQOutH HORS2029</v>
      </c>
      <c r="G13136" s="9">
        <v>1.3755011245762501</v>
      </c>
      <c r="H13136" s="9">
        <v>0.97377610993225605</v>
      </c>
      <c r="I13136" s="9">
        <v>1.6443437081155401</v>
      </c>
      <c r="J13136" s="9">
        <v>8.8226251745876194</v>
      </c>
      <c r="K13136" s="9">
        <v>9.1965438022460901</v>
      </c>
      <c r="L13136" s="9">
        <v>15.838451576868199</v>
      </c>
      <c r="M13136" s="9">
        <v>6.5657831106313003</v>
      </c>
      <c r="N13136" s="9">
        <v>4.9899247193775897</v>
      </c>
      <c r="O13136" s="9">
        <v>2.6936143638776802</v>
      </c>
      <c r="P13136" s="9">
        <v>3.9063286511075499</v>
      </c>
      <c r="Q13136" s="9">
        <v>10.3022449606803</v>
      </c>
      <c r="R13136" s="9">
        <v>4.8544781510750896</v>
      </c>
      <c r="S13136" s="9">
        <v>4.3178279744596297</v>
      </c>
      <c r="T13136" s="9">
        <v>4.0973468496527703</v>
      </c>
    </row>
    <row r="13137" spans="1:20" x14ac:dyDescent="0.35">
      <c r="A13137">
        <f t="shared" si="398"/>
        <v>13137</v>
      </c>
      <c r="B13137" s="3" t="s">
        <v>1037</v>
      </c>
      <c r="C13137" s="3" t="s">
        <v>95</v>
      </c>
      <c r="D13137" s="3" t="s">
        <v>29</v>
      </c>
      <c r="E13137">
        <v>2020</v>
      </c>
      <c r="F13137" s="3" t="str">
        <f t="shared" si="397"/>
        <v>RASpillH HORS2020</v>
      </c>
      <c r="G13137" s="9">
        <v>0</v>
      </c>
      <c r="H13137" s="9">
        <v>0</v>
      </c>
      <c r="I13137" s="9">
        <v>5.2177893371041601E-3</v>
      </c>
      <c r="J13137" s="9">
        <v>1.59203427603208</v>
      </c>
      <c r="K13137" s="9">
        <v>0</v>
      </c>
      <c r="L13137" s="9">
        <v>2.5098606075732499E-2</v>
      </c>
      <c r="M13137" s="9">
        <v>0.22432504913194401</v>
      </c>
      <c r="N13137" s="9">
        <v>1.62464701529676</v>
      </c>
      <c r="O13137" s="9">
        <v>0.46366548809028202</v>
      </c>
      <c r="P13137" s="9">
        <v>4.7492190283124999E-2</v>
      </c>
      <c r="Q13137" s="9">
        <v>0</v>
      </c>
      <c r="R13137" s="9">
        <v>0</v>
      </c>
      <c r="S13137" s="9">
        <v>7.0747862708906206E-2</v>
      </c>
      <c r="T13137" s="9">
        <v>0</v>
      </c>
    </row>
    <row r="13138" spans="1:20" x14ac:dyDescent="0.35">
      <c r="A13138">
        <f t="shared" si="398"/>
        <v>13138</v>
      </c>
      <c r="B13138" s="3" t="s">
        <v>1037</v>
      </c>
      <c r="C13138" s="3" t="s">
        <v>95</v>
      </c>
      <c r="D13138" s="3" t="s">
        <v>29</v>
      </c>
      <c r="E13138">
        <v>2021</v>
      </c>
      <c r="F13138" s="3" t="str">
        <f t="shared" si="397"/>
        <v>RASpillH HORS2021</v>
      </c>
      <c r="G13138" s="9">
        <v>0</v>
      </c>
      <c r="H13138" s="9">
        <v>0</v>
      </c>
      <c r="I13138" s="9">
        <v>3.2939522104708303E-2</v>
      </c>
      <c r="J13138" s="9">
        <v>2.0306331655880299</v>
      </c>
      <c r="K13138" s="9">
        <v>0.216259280057291</v>
      </c>
      <c r="L13138" s="9">
        <v>0</v>
      </c>
      <c r="M13138" s="9">
        <v>0</v>
      </c>
      <c r="N13138" s="9">
        <v>0</v>
      </c>
      <c r="O13138" s="9">
        <v>0.54637633487636394</v>
      </c>
      <c r="P13138" s="9">
        <v>0.14202487134990899</v>
      </c>
      <c r="Q13138" s="9">
        <v>0</v>
      </c>
      <c r="R13138" s="9">
        <v>0</v>
      </c>
      <c r="S13138" s="9">
        <v>9.8880778018230406E-3</v>
      </c>
      <c r="T13138" s="9">
        <v>0</v>
      </c>
    </row>
    <row r="13139" spans="1:20" x14ac:dyDescent="0.35">
      <c r="A13139">
        <f t="shared" si="398"/>
        <v>13139</v>
      </c>
      <c r="B13139" s="3" t="s">
        <v>1037</v>
      </c>
      <c r="C13139" s="3" t="s">
        <v>95</v>
      </c>
      <c r="D13139" s="3" t="s">
        <v>29</v>
      </c>
      <c r="E13139">
        <v>2022</v>
      </c>
      <c r="F13139" s="3" t="str">
        <f t="shared" si="397"/>
        <v>RASpillH HORS2022</v>
      </c>
      <c r="G13139" s="9">
        <v>0</v>
      </c>
      <c r="H13139" s="9">
        <v>0</v>
      </c>
      <c r="I13139" s="9">
        <v>0</v>
      </c>
      <c r="J13139" s="9">
        <v>2.43360461954166E-2</v>
      </c>
      <c r="K13139" s="9">
        <v>0</v>
      </c>
      <c r="L13139" s="9">
        <v>0</v>
      </c>
      <c r="M13139" s="9">
        <v>6.4904226018333303E-2</v>
      </c>
      <c r="N13139" s="9">
        <v>3.4493370294783698</v>
      </c>
      <c r="O13139" s="9">
        <v>1.9594477502071199</v>
      </c>
      <c r="P13139" s="9">
        <v>0.52402595216508996</v>
      </c>
      <c r="Q13139" s="9">
        <v>0</v>
      </c>
      <c r="R13139" s="9">
        <v>9.6469309610138793E-3</v>
      </c>
      <c r="S13139" s="9">
        <v>0</v>
      </c>
      <c r="T13139" s="9">
        <v>3.7550364798965202E-2</v>
      </c>
    </row>
    <row r="13140" spans="1:20" x14ac:dyDescent="0.35">
      <c r="A13140">
        <f t="shared" si="398"/>
        <v>13140</v>
      </c>
      <c r="B13140" s="3" t="s">
        <v>1037</v>
      </c>
      <c r="C13140" s="3" t="s">
        <v>95</v>
      </c>
      <c r="D13140" s="3" t="s">
        <v>29</v>
      </c>
      <c r="E13140">
        <v>2023</v>
      </c>
      <c r="F13140" s="3" t="str">
        <f t="shared" si="397"/>
        <v>RASpillH HORS2023</v>
      </c>
      <c r="G13140" s="9">
        <v>0</v>
      </c>
      <c r="H13140" s="9">
        <v>0</v>
      </c>
      <c r="I13140" s="9">
        <v>0</v>
      </c>
      <c r="J13140" s="9">
        <v>0.83002497811596698</v>
      </c>
      <c r="K13140" s="9">
        <v>9.8067499044166603E-2</v>
      </c>
      <c r="L13140" s="9">
        <v>0</v>
      </c>
      <c r="M13140" s="9">
        <v>0</v>
      </c>
      <c r="N13140" s="9">
        <v>8.3211159058611105E-3</v>
      </c>
      <c r="O13140" s="9">
        <v>1.8528795361019099</v>
      </c>
      <c r="P13140" s="9">
        <v>0</v>
      </c>
      <c r="Q13140" s="9">
        <v>0</v>
      </c>
      <c r="R13140" s="9">
        <v>0</v>
      </c>
      <c r="S13140" s="9">
        <v>0</v>
      </c>
      <c r="T13140" s="9">
        <v>0</v>
      </c>
    </row>
    <row r="13141" spans="1:20" x14ac:dyDescent="0.35">
      <c r="A13141">
        <f t="shared" si="398"/>
        <v>13141</v>
      </c>
      <c r="B13141" s="3" t="s">
        <v>1037</v>
      </c>
      <c r="C13141" s="3" t="s">
        <v>95</v>
      </c>
      <c r="D13141" s="3" t="s">
        <v>29</v>
      </c>
      <c r="E13141">
        <v>2024</v>
      </c>
      <c r="F13141" s="3" t="str">
        <f t="shared" si="397"/>
        <v>RASpillH HORS2024</v>
      </c>
      <c r="G13141" s="9">
        <v>0</v>
      </c>
      <c r="H13141" s="9">
        <v>0</v>
      </c>
      <c r="I13141" s="9">
        <v>0</v>
      </c>
      <c r="J13141" s="9">
        <v>0.37107473349403802</v>
      </c>
      <c r="K13141" s="9">
        <v>0</v>
      </c>
      <c r="L13141" s="9">
        <v>0</v>
      </c>
      <c r="M13141" s="9">
        <v>2.23264897050124</v>
      </c>
      <c r="N13141" s="9">
        <v>3.0362212253966199</v>
      </c>
      <c r="O13141" s="9">
        <v>1.13739650309323</v>
      </c>
      <c r="P13141" s="9">
        <v>0</v>
      </c>
      <c r="Q13141" s="9">
        <v>0</v>
      </c>
      <c r="R13141" s="9">
        <v>0</v>
      </c>
      <c r="S13141" s="9">
        <v>0</v>
      </c>
      <c r="T13141" s="9">
        <v>3.1099968365277698E-4</v>
      </c>
    </row>
    <row r="13142" spans="1:20" x14ac:dyDescent="0.35">
      <c r="A13142">
        <f t="shared" si="398"/>
        <v>13142</v>
      </c>
      <c r="B13142" s="3" t="s">
        <v>1037</v>
      </c>
      <c r="C13142" s="3" t="s">
        <v>95</v>
      </c>
      <c r="D13142" s="3" t="s">
        <v>29</v>
      </c>
      <c r="E13142">
        <v>2025</v>
      </c>
      <c r="F13142" s="3" t="str">
        <f t="shared" si="397"/>
        <v>RASpillH HORS2025</v>
      </c>
      <c r="G13142" s="9">
        <v>0</v>
      </c>
      <c r="H13142" s="9">
        <v>0</v>
      </c>
      <c r="I13142" s="9">
        <v>0</v>
      </c>
      <c r="J13142" s="9">
        <v>1.99906252266842</v>
      </c>
      <c r="K13142" s="9">
        <v>0</v>
      </c>
      <c r="L13142" s="9">
        <v>0</v>
      </c>
      <c r="M13142" s="9">
        <v>0</v>
      </c>
      <c r="N13142" s="9">
        <v>0</v>
      </c>
      <c r="O13142" s="9">
        <v>0</v>
      </c>
      <c r="P13142" s="9">
        <v>5.8199518421867998E-2</v>
      </c>
      <c r="Q13142" s="9">
        <v>0</v>
      </c>
      <c r="R13142" s="9">
        <v>0</v>
      </c>
      <c r="S13142" s="9">
        <v>0.123013880340039</v>
      </c>
      <c r="T13142" s="9">
        <v>7.8714286256666606E-3</v>
      </c>
    </row>
    <row r="13143" spans="1:20" x14ac:dyDescent="0.35">
      <c r="A13143">
        <f t="shared" si="398"/>
        <v>13143</v>
      </c>
      <c r="B13143" s="3" t="s">
        <v>1037</v>
      </c>
      <c r="C13143" s="3" t="s">
        <v>95</v>
      </c>
      <c r="D13143" s="3" t="s">
        <v>29</v>
      </c>
      <c r="E13143">
        <v>2026</v>
      </c>
      <c r="F13143" s="3" t="str">
        <f t="shared" si="397"/>
        <v>RASpillH HORS2026</v>
      </c>
      <c r="G13143" s="9">
        <v>0</v>
      </c>
      <c r="H13143" s="9">
        <v>0</v>
      </c>
      <c r="I13143" s="9">
        <v>0</v>
      </c>
      <c r="J13143" s="9">
        <v>0</v>
      </c>
      <c r="K13143" s="9">
        <v>0</v>
      </c>
      <c r="L13143" s="9">
        <v>2.82089245572298</v>
      </c>
      <c r="M13143" s="9">
        <v>7.0410656867347203</v>
      </c>
      <c r="N13143" s="9">
        <v>11.028606106</v>
      </c>
      <c r="O13143" s="9">
        <v>0.440177661108198</v>
      </c>
      <c r="P13143" s="9">
        <v>0</v>
      </c>
      <c r="Q13143" s="9">
        <v>0</v>
      </c>
      <c r="R13143" s="9">
        <v>0</v>
      </c>
      <c r="S13143" s="9">
        <v>1.35001335911458E-2</v>
      </c>
      <c r="T13143" s="9">
        <v>0</v>
      </c>
    </row>
    <row r="13144" spans="1:20" x14ac:dyDescent="0.35">
      <c r="A13144">
        <f t="shared" si="398"/>
        <v>13144</v>
      </c>
      <c r="B13144" s="3" t="s">
        <v>1037</v>
      </c>
      <c r="C13144" s="3" t="s">
        <v>95</v>
      </c>
      <c r="D13144" s="3" t="s">
        <v>29</v>
      </c>
      <c r="E13144">
        <v>2027</v>
      </c>
      <c r="F13144" s="3" t="str">
        <f t="shared" si="397"/>
        <v>RASpillH HORS2027</v>
      </c>
      <c r="G13144" s="9">
        <v>0</v>
      </c>
      <c r="H13144" s="9">
        <v>0</v>
      </c>
      <c r="I13144" s="9">
        <v>6.8347349004618002E-2</v>
      </c>
      <c r="J13144" s="9">
        <v>0.48475046761538299</v>
      </c>
      <c r="K13144" s="9">
        <v>0.19066638394270799</v>
      </c>
      <c r="L13144" s="9">
        <v>3.8304149146691899</v>
      </c>
      <c r="M13144" s="9">
        <v>6.1336104657624997</v>
      </c>
      <c r="N13144" s="9">
        <v>7.5137543229194401</v>
      </c>
      <c r="O13144" s="9">
        <v>2.9549979436407101</v>
      </c>
      <c r="P13144" s="9">
        <v>3.1836438856576601</v>
      </c>
      <c r="Q13144" s="9">
        <v>0.84798789762457305</v>
      </c>
      <c r="R13144" s="9">
        <v>3.7954610061472202E-2</v>
      </c>
      <c r="S13144" s="9">
        <v>0</v>
      </c>
      <c r="T13144" s="9">
        <v>0</v>
      </c>
    </row>
    <row r="13145" spans="1:20" x14ac:dyDescent="0.35">
      <c r="A13145">
        <f t="shared" si="398"/>
        <v>13145</v>
      </c>
      <c r="B13145" s="3" t="s">
        <v>1037</v>
      </c>
      <c r="C13145" s="3" t="s">
        <v>95</v>
      </c>
      <c r="D13145" s="3" t="s">
        <v>29</v>
      </c>
      <c r="E13145">
        <v>2028</v>
      </c>
      <c r="F13145" s="3" t="str">
        <f t="shared" si="397"/>
        <v>RASpillH HORS2028</v>
      </c>
      <c r="G13145" s="9">
        <v>0</v>
      </c>
      <c r="H13145" s="9">
        <v>0</v>
      </c>
      <c r="I13145" s="9">
        <v>0</v>
      </c>
      <c r="J13145" s="9">
        <v>0.108744826599697</v>
      </c>
      <c r="K13145" s="9">
        <v>2.5715752375000001E-3</v>
      </c>
      <c r="L13145" s="9">
        <v>0.56555039141402497</v>
      </c>
      <c r="M13145" s="9">
        <v>0.31166375966541598</v>
      </c>
      <c r="N13145" s="9">
        <v>0.82672060378541601</v>
      </c>
      <c r="O13145" s="9">
        <v>1.49196129123247</v>
      </c>
      <c r="P13145" s="9">
        <v>0.43834886246025001</v>
      </c>
      <c r="Q13145" s="9">
        <v>0</v>
      </c>
      <c r="R13145" s="9">
        <v>0</v>
      </c>
      <c r="S13145" s="9">
        <v>0</v>
      </c>
      <c r="T13145" s="9">
        <v>1.02169237916666E-5</v>
      </c>
    </row>
    <row r="13146" spans="1:20" x14ac:dyDescent="0.35">
      <c r="A13146">
        <f t="shared" si="398"/>
        <v>13146</v>
      </c>
      <c r="B13146" s="3" t="s">
        <v>1037</v>
      </c>
      <c r="C13146" s="3" t="s">
        <v>95</v>
      </c>
      <c r="D13146" s="3" t="s">
        <v>29</v>
      </c>
      <c r="E13146">
        <v>2029</v>
      </c>
      <c r="F13146" s="3" t="str">
        <f t="shared" si="397"/>
        <v>RASpillH HORS2029</v>
      </c>
      <c r="G13146" s="9">
        <v>0</v>
      </c>
      <c r="H13146" s="9">
        <v>0</v>
      </c>
      <c r="I13146" s="9">
        <v>0</v>
      </c>
      <c r="J13146" s="9">
        <v>2.31332868934971</v>
      </c>
      <c r="K13146" s="9">
        <v>2.7029274211210899</v>
      </c>
      <c r="L13146" s="9">
        <v>9.2987295293265309</v>
      </c>
      <c r="M13146" s="9">
        <v>0.97899253964186095</v>
      </c>
      <c r="N13146" s="9">
        <v>8.48833565825972E-2</v>
      </c>
      <c r="O13146" s="9">
        <v>0</v>
      </c>
      <c r="P13146" s="9">
        <v>0.43249922935625001</v>
      </c>
      <c r="Q13146" s="9">
        <v>3.5464558701279101</v>
      </c>
      <c r="R13146" s="9">
        <v>7.9346515987083303E-3</v>
      </c>
      <c r="S13146" s="9">
        <v>0</v>
      </c>
      <c r="T13146" s="9">
        <v>0</v>
      </c>
    </row>
    <row r="13147" spans="1:20" x14ac:dyDescent="0.35">
      <c r="A13147">
        <f t="shared" si="398"/>
        <v>13147</v>
      </c>
      <c r="B13147" s="3" t="s">
        <v>1037</v>
      </c>
      <c r="C13147" s="3" t="s">
        <v>77</v>
      </c>
      <c r="D13147" s="3" t="s">
        <v>29</v>
      </c>
      <c r="E13147">
        <v>2020</v>
      </c>
      <c r="F13147" s="3" t="str">
        <f t="shared" si="397"/>
        <v>RAGenH HORS2020</v>
      </c>
      <c r="G13147" s="9">
        <v>61.9559882204301</v>
      </c>
      <c r="H13147" s="9">
        <v>33.626897859722199</v>
      </c>
      <c r="I13147" s="9">
        <v>91.795136420694405</v>
      </c>
      <c r="J13147" s="9">
        <v>194.76892002688101</v>
      </c>
      <c r="K13147" s="9">
        <v>120.251244973214</v>
      </c>
      <c r="L13147" s="9">
        <v>120.755880811827</v>
      </c>
      <c r="M13147" s="9">
        <v>153.870995555555</v>
      </c>
      <c r="N13147" s="9">
        <v>203.008379166666</v>
      </c>
      <c r="O13147" s="9">
        <v>149.536099790322</v>
      </c>
      <c r="P13147" s="9">
        <v>135.06072773055499</v>
      </c>
      <c r="Q13147" s="9">
        <v>91.7413647849462</v>
      </c>
      <c r="R13147" s="9">
        <v>97.156003305555501</v>
      </c>
      <c r="S13147" s="9">
        <v>143.6186859375</v>
      </c>
      <c r="T13147" s="9">
        <v>86.634551319444398</v>
      </c>
    </row>
    <row r="13148" spans="1:20" x14ac:dyDescent="0.35">
      <c r="A13148">
        <f t="shared" si="398"/>
        <v>13148</v>
      </c>
      <c r="B13148" s="3" t="s">
        <v>1037</v>
      </c>
      <c r="C13148" s="3" t="s">
        <v>77</v>
      </c>
      <c r="D13148" s="3" t="s">
        <v>29</v>
      </c>
      <c r="E13148">
        <v>2021</v>
      </c>
      <c r="F13148" s="3" t="str">
        <f t="shared" si="397"/>
        <v>RAGenH HORS2021</v>
      </c>
      <c r="G13148" s="9">
        <v>46.133738986559102</v>
      </c>
      <c r="H13148" s="9">
        <v>47.321888220833301</v>
      </c>
      <c r="I13148" s="9">
        <v>119.909659833333</v>
      </c>
      <c r="J13148" s="9">
        <v>198.300943830645</v>
      </c>
      <c r="K13148" s="9">
        <v>103.04267341220201</v>
      </c>
      <c r="L13148" s="9">
        <v>54.973873307795699</v>
      </c>
      <c r="M13148" s="9">
        <v>152.69556797222199</v>
      </c>
      <c r="N13148" s="9">
        <v>112.364596222222</v>
      </c>
      <c r="O13148" s="9">
        <v>200.36913588709601</v>
      </c>
      <c r="P13148" s="9">
        <v>180.27527763888801</v>
      </c>
      <c r="Q13148" s="9">
        <v>161.77633122311801</v>
      </c>
      <c r="R13148" s="9">
        <v>78.921770469444397</v>
      </c>
      <c r="S13148" s="9">
        <v>148.15700796875001</v>
      </c>
      <c r="T13148" s="9">
        <v>126.330707569444</v>
      </c>
    </row>
    <row r="13149" spans="1:20" x14ac:dyDescent="0.35">
      <c r="A13149">
        <f t="shared" si="398"/>
        <v>13149</v>
      </c>
      <c r="B13149" s="3" t="s">
        <v>1037</v>
      </c>
      <c r="C13149" s="3" t="s">
        <v>77</v>
      </c>
      <c r="D13149" s="3" t="s">
        <v>29</v>
      </c>
      <c r="E13149">
        <v>2022</v>
      </c>
      <c r="F13149" s="3" t="str">
        <f t="shared" si="397"/>
        <v>RAGenH HORS2022</v>
      </c>
      <c r="G13149" s="9">
        <v>29.979429512096701</v>
      </c>
      <c r="H13149" s="9">
        <v>57.301214744444401</v>
      </c>
      <c r="I13149" s="9">
        <v>57.9562004194444</v>
      </c>
      <c r="J13149" s="9">
        <v>123.423862916666</v>
      </c>
      <c r="K13149" s="9">
        <v>97.917066815476105</v>
      </c>
      <c r="L13149" s="9">
        <v>136.85380911465001</v>
      </c>
      <c r="M13149" s="9">
        <v>162.03556499999999</v>
      </c>
      <c r="N13149" s="9">
        <v>205.50552722222201</v>
      </c>
      <c r="O13149" s="9">
        <v>198.648684677419</v>
      </c>
      <c r="P13149" s="9">
        <v>180.10351972222199</v>
      </c>
      <c r="Q13149" s="9">
        <v>61.048929598521497</v>
      </c>
      <c r="R13149" s="9">
        <v>127.66040669444401</v>
      </c>
      <c r="S13149" s="9">
        <v>64.616727916666605</v>
      </c>
      <c r="T13149" s="9">
        <v>98.421652583333298</v>
      </c>
    </row>
    <row r="13150" spans="1:20" x14ac:dyDescent="0.35">
      <c r="A13150">
        <f t="shared" si="398"/>
        <v>13150</v>
      </c>
      <c r="B13150" s="3" t="s">
        <v>1037</v>
      </c>
      <c r="C13150" s="3" t="s">
        <v>77</v>
      </c>
      <c r="D13150" s="3" t="s">
        <v>29</v>
      </c>
      <c r="E13150">
        <v>2023</v>
      </c>
      <c r="F13150" s="3" t="str">
        <f t="shared" si="397"/>
        <v>RAGenH HORS2023</v>
      </c>
      <c r="G13150" s="9">
        <v>60.196688711021501</v>
      </c>
      <c r="H13150" s="9">
        <v>61.929284138888796</v>
      </c>
      <c r="I13150" s="9">
        <v>83.689174930555495</v>
      </c>
      <c r="J13150" s="9">
        <v>162.35850026881701</v>
      </c>
      <c r="K13150" s="9">
        <v>107.229642991071</v>
      </c>
      <c r="L13150" s="9">
        <v>53.988919869623601</v>
      </c>
      <c r="M13150" s="9">
        <v>37.384361083333303</v>
      </c>
      <c r="N13150" s="9">
        <v>176.202946111111</v>
      </c>
      <c r="O13150" s="9">
        <v>199.964197204301</v>
      </c>
      <c r="P13150" s="9">
        <v>85.228342501388795</v>
      </c>
      <c r="Q13150" s="9">
        <v>75.229692869623605</v>
      </c>
      <c r="R13150" s="9">
        <v>93.661695444444405</v>
      </c>
      <c r="S13150" s="9">
        <v>166.51661302083301</v>
      </c>
      <c r="T13150" s="9">
        <v>90.420041152777699</v>
      </c>
    </row>
    <row r="13151" spans="1:20" x14ac:dyDescent="0.35">
      <c r="A13151">
        <f t="shared" si="398"/>
        <v>13151</v>
      </c>
      <c r="B13151" s="3" t="s">
        <v>1037</v>
      </c>
      <c r="C13151" s="3" t="s">
        <v>77</v>
      </c>
      <c r="D13151" s="3" t="s">
        <v>29</v>
      </c>
      <c r="E13151">
        <v>2024</v>
      </c>
      <c r="F13151" s="3" t="str">
        <f t="shared" si="397"/>
        <v>RAGenH HORS2024</v>
      </c>
      <c r="G13151" s="9">
        <v>19.529462254435401</v>
      </c>
      <c r="H13151" s="9">
        <v>68.956314926388799</v>
      </c>
      <c r="I13151" s="9">
        <v>102.352120222222</v>
      </c>
      <c r="J13151" s="9">
        <v>182.28237544354801</v>
      </c>
      <c r="K13151" s="9">
        <v>46.831537901785701</v>
      </c>
      <c r="L13151" s="9">
        <v>87.586804056451598</v>
      </c>
      <c r="M13151" s="9">
        <v>195.959271944444</v>
      </c>
      <c r="N13151" s="9">
        <v>208.66833</v>
      </c>
      <c r="O13151" s="9">
        <v>181.76720546370899</v>
      </c>
      <c r="P13151" s="9">
        <v>59.127680888888797</v>
      </c>
      <c r="Q13151" s="9">
        <v>68.322874227150507</v>
      </c>
      <c r="R13151" s="9">
        <v>62.431354861111103</v>
      </c>
      <c r="S13151" s="9">
        <v>57.736998437499999</v>
      </c>
      <c r="T13151" s="9">
        <v>117.86439545833299</v>
      </c>
    </row>
    <row r="13152" spans="1:20" x14ac:dyDescent="0.35">
      <c r="A13152">
        <f t="shared" si="398"/>
        <v>13152</v>
      </c>
      <c r="B13152" s="3" t="s">
        <v>1037</v>
      </c>
      <c r="C13152" s="3" t="s">
        <v>77</v>
      </c>
      <c r="D13152" s="3" t="s">
        <v>29</v>
      </c>
      <c r="E13152">
        <v>2025</v>
      </c>
      <c r="F13152" s="3" t="str">
        <f t="shared" si="397"/>
        <v>RAGenH HORS2025</v>
      </c>
      <c r="G13152" s="9">
        <v>97.134631290322503</v>
      </c>
      <c r="H13152" s="9">
        <v>82.433701488888801</v>
      </c>
      <c r="I13152" s="9">
        <v>84.753602620833306</v>
      </c>
      <c r="J13152" s="9">
        <v>199.571181586021</v>
      </c>
      <c r="K13152" s="9">
        <v>84.295083497023796</v>
      </c>
      <c r="L13152" s="9">
        <v>67.343576224462296</v>
      </c>
      <c r="M13152" s="9">
        <v>80.812004608333297</v>
      </c>
      <c r="N13152" s="9">
        <v>65.620064472222197</v>
      </c>
      <c r="O13152" s="9">
        <v>83.3178835443548</v>
      </c>
      <c r="P13152" s="9">
        <v>134.98340580138799</v>
      </c>
      <c r="Q13152" s="9">
        <v>101.690843088709</v>
      </c>
      <c r="R13152" s="9">
        <v>140.47341916666599</v>
      </c>
      <c r="S13152" s="9">
        <v>172.679525260416</v>
      </c>
      <c r="T13152" s="9">
        <v>140.41460276388801</v>
      </c>
    </row>
    <row r="13153" spans="1:20" x14ac:dyDescent="0.35">
      <c r="A13153">
        <f t="shared" si="398"/>
        <v>13153</v>
      </c>
      <c r="B13153" s="3" t="s">
        <v>1037</v>
      </c>
      <c r="C13153" s="3" t="s">
        <v>77</v>
      </c>
      <c r="D13153" s="3" t="s">
        <v>29</v>
      </c>
      <c r="E13153">
        <v>2026</v>
      </c>
      <c r="F13153" s="3" t="str">
        <f t="shared" si="397"/>
        <v>RAGenH HORS2026</v>
      </c>
      <c r="G13153" s="9">
        <v>80.315978669354806</v>
      </c>
      <c r="H13153" s="9">
        <v>60.4515670555555</v>
      </c>
      <c r="I13153" s="9">
        <v>59.116726338888803</v>
      </c>
      <c r="J13153" s="9">
        <v>62.306062459677399</v>
      </c>
      <c r="K13153" s="9">
        <v>47.596382447916596</v>
      </c>
      <c r="L13153" s="9">
        <v>162.93631790860201</v>
      </c>
      <c r="M13153" s="9">
        <v>212.207755555555</v>
      </c>
      <c r="N13153" s="9">
        <v>211.857424777777</v>
      </c>
      <c r="O13153" s="9">
        <v>153.06266472311799</v>
      </c>
      <c r="P13153" s="9">
        <v>143.56438625000001</v>
      </c>
      <c r="Q13153" s="9">
        <v>113.06685256720399</v>
      </c>
      <c r="R13153" s="9">
        <v>93.339776027777702</v>
      </c>
      <c r="S13153" s="9">
        <v>155.54760781249999</v>
      </c>
      <c r="T13153" s="9">
        <v>105.149962838888</v>
      </c>
    </row>
    <row r="13154" spans="1:20" x14ac:dyDescent="0.35">
      <c r="A13154">
        <f t="shared" si="398"/>
        <v>13154</v>
      </c>
      <c r="B13154" s="3" t="s">
        <v>1037</v>
      </c>
      <c r="C13154" s="3" t="s">
        <v>77</v>
      </c>
      <c r="D13154" s="3" t="s">
        <v>29</v>
      </c>
      <c r="E13154">
        <v>2027</v>
      </c>
      <c r="F13154" s="3" t="str">
        <f t="shared" si="397"/>
        <v>RAGenH HORS2027</v>
      </c>
      <c r="G13154" s="9">
        <v>50.087846494757997</v>
      </c>
      <c r="H13154" s="9">
        <v>50.1588496263888</v>
      </c>
      <c r="I13154" s="9">
        <v>159.41990170694399</v>
      </c>
      <c r="J13154" s="9">
        <v>204.32077661290299</v>
      </c>
      <c r="K13154" s="9">
        <v>105.415222617559</v>
      </c>
      <c r="L13154" s="9">
        <v>178.016151760752</v>
      </c>
      <c r="M13154" s="9">
        <v>213.77124527777701</v>
      </c>
      <c r="N13154" s="9">
        <v>211.65214611111099</v>
      </c>
      <c r="O13154" s="9">
        <v>206.886775134408</v>
      </c>
      <c r="P13154" s="9">
        <v>209.547352916666</v>
      </c>
      <c r="Q13154" s="9">
        <v>191.323335309139</v>
      </c>
      <c r="R13154" s="9">
        <v>192.22886750000001</v>
      </c>
      <c r="S13154" s="9">
        <v>143.475362760416</v>
      </c>
      <c r="T13154" s="9">
        <v>162.42049499999999</v>
      </c>
    </row>
    <row r="13155" spans="1:20" x14ac:dyDescent="0.35">
      <c r="A13155">
        <f t="shared" si="398"/>
        <v>13155</v>
      </c>
      <c r="B13155" s="3" t="s">
        <v>1037</v>
      </c>
      <c r="C13155" s="3" t="s">
        <v>77</v>
      </c>
      <c r="D13155" s="3" t="s">
        <v>29</v>
      </c>
      <c r="E13155">
        <v>2028</v>
      </c>
      <c r="F13155" s="3" t="str">
        <f t="shared" si="397"/>
        <v>RAGenH HORS2028</v>
      </c>
      <c r="G13155" s="9">
        <v>50.664833911290302</v>
      </c>
      <c r="H13155" s="9">
        <v>72.489511769444405</v>
      </c>
      <c r="I13155" s="9">
        <v>64.689948119583306</v>
      </c>
      <c r="J13155" s="9">
        <v>136.61820863440801</v>
      </c>
      <c r="K13155" s="9">
        <v>126.50679762648799</v>
      </c>
      <c r="L13155" s="9">
        <v>169.26939441115499</v>
      </c>
      <c r="M13155" s="9">
        <v>180.394785833333</v>
      </c>
      <c r="N13155" s="9">
        <v>203.94670777777699</v>
      </c>
      <c r="O13155" s="9">
        <v>203.65226407258001</v>
      </c>
      <c r="P13155" s="9">
        <v>187.95460819444401</v>
      </c>
      <c r="Q13155" s="9">
        <v>87.601252526881694</v>
      </c>
      <c r="R13155" s="9">
        <v>111.711608055555</v>
      </c>
      <c r="S13155" s="9">
        <v>110.93479617187501</v>
      </c>
      <c r="T13155" s="9">
        <v>135.39208778194401</v>
      </c>
    </row>
    <row r="13156" spans="1:20" x14ac:dyDescent="0.35">
      <c r="A13156">
        <f t="shared" si="398"/>
        <v>13156</v>
      </c>
      <c r="B13156" s="3" t="s">
        <v>1037</v>
      </c>
      <c r="C13156" s="3" t="s">
        <v>77</v>
      </c>
      <c r="D13156" s="3" t="s">
        <v>29</v>
      </c>
      <c r="E13156">
        <v>2029</v>
      </c>
      <c r="F13156" s="3" t="str">
        <f t="shared" si="397"/>
        <v>RAGenH HORS2029</v>
      </c>
      <c r="G13156" s="9">
        <v>55.093078528225803</v>
      </c>
      <c r="H13156" s="9">
        <v>38.2782950625</v>
      </c>
      <c r="I13156" s="9">
        <v>65.371814708333304</v>
      </c>
      <c r="J13156" s="9">
        <v>211.89316747311801</v>
      </c>
      <c r="K13156" s="9">
        <v>208.39636436755899</v>
      </c>
      <c r="L13156" s="9">
        <v>205.36877782258</v>
      </c>
      <c r="M13156" s="9">
        <v>164.32231138888801</v>
      </c>
      <c r="N13156" s="9">
        <v>145.31310561111101</v>
      </c>
      <c r="O13156" s="9">
        <v>82.010744905913896</v>
      </c>
      <c r="P13156" s="9">
        <v>113.40341966805499</v>
      </c>
      <c r="Q13156" s="9">
        <v>215.256407930107</v>
      </c>
      <c r="R13156" s="9">
        <v>163.651276861111</v>
      </c>
      <c r="S13156" s="9">
        <v>170.408198958333</v>
      </c>
      <c r="T13156" s="9">
        <v>161.41305222222201</v>
      </c>
    </row>
    <row r="13157" spans="1:20" x14ac:dyDescent="0.35">
      <c r="A13157">
        <f t="shared" si="398"/>
        <v>13157</v>
      </c>
      <c r="B13157" s="3" t="s">
        <v>1037</v>
      </c>
      <c r="C13157" s="3" t="s">
        <v>75</v>
      </c>
      <c r="D13157" s="3" t="s">
        <v>62</v>
      </c>
      <c r="E13157">
        <v>2020</v>
      </c>
      <c r="F13157" s="3" t="str">
        <f t="shared" si="397"/>
        <v>RAElevICE H2020</v>
      </c>
      <c r="G13157" s="9">
        <v>437.60500087999998</v>
      </c>
      <c r="H13157" s="9">
        <v>440.000014079999</v>
      </c>
      <c r="I13157" s="9">
        <v>440.000014079999</v>
      </c>
      <c r="J13157" s="9">
        <v>440.000014079999</v>
      </c>
      <c r="K13157" s="9">
        <v>436.99804547999997</v>
      </c>
      <c r="L13157" s="9">
        <v>440.000014079999</v>
      </c>
      <c r="M13157" s="9">
        <v>438.5006702</v>
      </c>
      <c r="N13157" s="9">
        <v>436.99804547999997</v>
      </c>
      <c r="O13157" s="9">
        <v>436.99804547999997</v>
      </c>
      <c r="P13157" s="9">
        <v>438.5006702</v>
      </c>
      <c r="Q13157" s="9">
        <v>436.99804547999997</v>
      </c>
      <c r="R13157" s="9">
        <v>436.99804547999997</v>
      </c>
      <c r="S13157" s="9">
        <v>437.06366228000002</v>
      </c>
      <c r="T13157" s="9">
        <v>436.99804547999997</v>
      </c>
    </row>
    <row r="13158" spans="1:20" x14ac:dyDescent="0.35">
      <c r="A13158">
        <f t="shared" si="398"/>
        <v>13158</v>
      </c>
      <c r="B13158" s="3" t="s">
        <v>1037</v>
      </c>
      <c r="C13158" s="3" t="s">
        <v>75</v>
      </c>
      <c r="D13158" s="3" t="s">
        <v>62</v>
      </c>
      <c r="E13158">
        <v>2021</v>
      </c>
      <c r="F13158" s="3" t="str">
        <f t="shared" si="397"/>
        <v>RAElevICE H2021</v>
      </c>
      <c r="G13158" s="9">
        <v>439.30119516000002</v>
      </c>
      <c r="H13158" s="9">
        <v>440.000014079999</v>
      </c>
      <c r="I13158" s="9">
        <v>436.99804547999997</v>
      </c>
      <c r="J13158" s="9">
        <v>437.81497464</v>
      </c>
      <c r="K13158" s="9">
        <v>440.000014079999</v>
      </c>
      <c r="L13158" s="9">
        <v>439.90815056000002</v>
      </c>
      <c r="M13158" s="9">
        <v>436.99804547999997</v>
      </c>
      <c r="N13158" s="9">
        <v>436.99804547999997</v>
      </c>
      <c r="O13158" s="9">
        <v>436.99804547999997</v>
      </c>
      <c r="P13158" s="9">
        <v>438.5006702</v>
      </c>
      <c r="Q13158" s="9">
        <v>436.99804547999997</v>
      </c>
      <c r="R13158" s="9">
        <v>437.40158879999899</v>
      </c>
      <c r="S13158" s="9">
        <v>438.5006702</v>
      </c>
      <c r="T13158" s="9">
        <v>436.99804547999997</v>
      </c>
    </row>
    <row r="13159" spans="1:20" x14ac:dyDescent="0.35">
      <c r="A13159">
        <f t="shared" si="398"/>
        <v>13159</v>
      </c>
      <c r="B13159" s="3" t="s">
        <v>1037</v>
      </c>
      <c r="C13159" s="3" t="s">
        <v>75</v>
      </c>
      <c r="D13159" s="3" t="s">
        <v>62</v>
      </c>
      <c r="E13159">
        <v>2022</v>
      </c>
      <c r="F13159" s="3" t="str">
        <f t="shared" si="397"/>
        <v>RAElevICE H2022</v>
      </c>
      <c r="G13159" s="9">
        <v>440.000014079999</v>
      </c>
      <c r="H13159" s="9">
        <v>440.000014079999</v>
      </c>
      <c r="I13159" s="9">
        <v>440.000014079999</v>
      </c>
      <c r="J13159" s="9">
        <v>436.99804547999997</v>
      </c>
      <c r="K13159" s="9">
        <v>440.000014079999</v>
      </c>
      <c r="L13159" s="9">
        <v>438.00198251999899</v>
      </c>
      <c r="M13159" s="9">
        <v>438.5006702</v>
      </c>
      <c r="N13159" s="9">
        <v>436.99804547999997</v>
      </c>
      <c r="O13159" s="9">
        <v>436.99804547999997</v>
      </c>
      <c r="P13159" s="9">
        <v>438.5006702</v>
      </c>
      <c r="Q13159" s="9">
        <v>436.99804547999997</v>
      </c>
      <c r="R13159" s="9">
        <v>437.58203500000002</v>
      </c>
      <c r="S13159" s="9">
        <v>438.20539459999998</v>
      </c>
      <c r="T13159" s="9">
        <v>436.99804547999997</v>
      </c>
    </row>
    <row r="13160" spans="1:20" x14ac:dyDescent="0.35">
      <c r="A13160">
        <f t="shared" si="398"/>
        <v>13160</v>
      </c>
      <c r="B13160" s="3" t="s">
        <v>1037</v>
      </c>
      <c r="C13160" s="3" t="s">
        <v>75</v>
      </c>
      <c r="D13160" s="3" t="s">
        <v>62</v>
      </c>
      <c r="E13160">
        <v>2023</v>
      </c>
      <c r="F13160" s="3" t="str">
        <f t="shared" si="397"/>
        <v>RAElevICE H2023</v>
      </c>
      <c r="G13160" s="9">
        <v>440.000014079999</v>
      </c>
      <c r="H13160" s="9">
        <v>440.000014079999</v>
      </c>
      <c r="I13160" s="9">
        <v>436.99804547999997</v>
      </c>
      <c r="J13160" s="9">
        <v>436.99804547999997</v>
      </c>
      <c r="K13160" s="9">
        <v>436.99804547999997</v>
      </c>
      <c r="L13160" s="9">
        <v>438.11353107999997</v>
      </c>
      <c r="M13160" s="9">
        <v>438.09384604000002</v>
      </c>
      <c r="N13160" s="9">
        <v>438.5006702</v>
      </c>
      <c r="O13160" s="9">
        <v>436.99804547999997</v>
      </c>
      <c r="P13160" s="9">
        <v>438.5006702</v>
      </c>
      <c r="Q13160" s="9">
        <v>436.99804547999997</v>
      </c>
      <c r="R13160" s="9">
        <v>436.99804547999997</v>
      </c>
      <c r="S13160" s="9">
        <v>438.39240247999999</v>
      </c>
      <c r="T13160" s="9">
        <v>436.99804547999997</v>
      </c>
    </row>
    <row r="13161" spans="1:20" x14ac:dyDescent="0.35">
      <c r="A13161">
        <f t="shared" si="398"/>
        <v>13161</v>
      </c>
      <c r="B13161" s="3" t="s">
        <v>1037</v>
      </c>
      <c r="C13161" s="3" t="s">
        <v>75</v>
      </c>
      <c r="D13161" s="3" t="s">
        <v>62</v>
      </c>
      <c r="E13161">
        <v>2024</v>
      </c>
      <c r="F13161" s="3" t="str">
        <f t="shared" si="397"/>
        <v>RAElevICE H2024</v>
      </c>
      <c r="G13161" s="9">
        <v>436.99804547999997</v>
      </c>
      <c r="H13161" s="9">
        <v>439.86221879999999</v>
      </c>
      <c r="I13161" s="9">
        <v>436.99804547999997</v>
      </c>
      <c r="J13161" s="9">
        <v>438.530197759999</v>
      </c>
      <c r="K13161" s="9">
        <v>440.000014079999</v>
      </c>
      <c r="L13161" s="9">
        <v>437.15224496000002</v>
      </c>
      <c r="M13161" s="9">
        <v>438.5006702</v>
      </c>
      <c r="N13161" s="9">
        <v>436.99804547999997</v>
      </c>
      <c r="O13161" s="9">
        <v>436.99804547999997</v>
      </c>
      <c r="P13161" s="9">
        <v>438.5006702</v>
      </c>
      <c r="Q13161" s="9">
        <v>436.99804547999997</v>
      </c>
      <c r="R13161" s="9">
        <v>436.99804547999997</v>
      </c>
      <c r="S13161" s="9">
        <v>437.49017148000001</v>
      </c>
      <c r="T13161" s="9">
        <v>436.99804547999997</v>
      </c>
    </row>
    <row r="13162" spans="1:20" x14ac:dyDescent="0.35">
      <c r="A13162">
        <f t="shared" si="398"/>
        <v>13162</v>
      </c>
      <c r="B13162" s="3" t="s">
        <v>1037</v>
      </c>
      <c r="C13162" s="3" t="s">
        <v>75</v>
      </c>
      <c r="D13162" s="3" t="s">
        <v>62</v>
      </c>
      <c r="E13162">
        <v>2025</v>
      </c>
      <c r="F13162" s="3" t="str">
        <f t="shared" si="397"/>
        <v>RAElevICE H2025</v>
      </c>
      <c r="G13162" s="9">
        <v>437.30972528000001</v>
      </c>
      <c r="H13162" s="9">
        <v>439.51773059999999</v>
      </c>
      <c r="I13162" s="9">
        <v>437.32284863999899</v>
      </c>
      <c r="J13162" s="9">
        <v>437.73295363999898</v>
      </c>
      <c r="K13162" s="9">
        <v>436.99804547999997</v>
      </c>
      <c r="L13162" s="9">
        <v>436.99804547999997</v>
      </c>
      <c r="M13162" s="9">
        <v>438.5006702</v>
      </c>
      <c r="N13162" s="9">
        <v>436.99804547999997</v>
      </c>
      <c r="O13162" s="9">
        <v>436.99804547999997</v>
      </c>
      <c r="P13162" s="9">
        <v>438.5006702</v>
      </c>
      <c r="Q13162" s="9">
        <v>436.99804547999997</v>
      </c>
      <c r="R13162" s="9">
        <v>436.99804547999997</v>
      </c>
      <c r="S13162" s="9">
        <v>438.16930536000001</v>
      </c>
      <c r="T13162" s="9">
        <v>436.99804547999997</v>
      </c>
    </row>
    <row r="13163" spans="1:20" x14ac:dyDescent="0.35">
      <c r="A13163">
        <f t="shared" si="398"/>
        <v>13163</v>
      </c>
      <c r="B13163" s="3" t="s">
        <v>1037</v>
      </c>
      <c r="C13163" s="3" t="s">
        <v>75</v>
      </c>
      <c r="D13163" s="3" t="s">
        <v>62</v>
      </c>
      <c r="E13163">
        <v>2026</v>
      </c>
      <c r="F13163" s="3" t="str">
        <f t="shared" si="397"/>
        <v>RAElevICE H2026</v>
      </c>
      <c r="G13163" s="9">
        <v>437.71654943999999</v>
      </c>
      <c r="H13163" s="9">
        <v>436.99804547999997</v>
      </c>
      <c r="I13163" s="9">
        <v>436.99804547999997</v>
      </c>
      <c r="J13163" s="9">
        <v>440.000014079999</v>
      </c>
      <c r="K13163" s="9">
        <v>440.000014079999</v>
      </c>
      <c r="L13163" s="9">
        <v>436.99804547999997</v>
      </c>
      <c r="M13163" s="9">
        <v>437.326129479999</v>
      </c>
      <c r="N13163" s="9">
        <v>438.5006702</v>
      </c>
      <c r="O13163" s="9">
        <v>436.99804547999997</v>
      </c>
      <c r="P13163" s="9">
        <v>437.11287487999999</v>
      </c>
      <c r="Q13163" s="9">
        <v>436.99804547999997</v>
      </c>
      <c r="R13163" s="9">
        <v>436.99804547999997</v>
      </c>
      <c r="S13163" s="9">
        <v>437.99870168000001</v>
      </c>
      <c r="T13163" s="9">
        <v>436.99804547999997</v>
      </c>
    </row>
    <row r="13164" spans="1:20" x14ac:dyDescent="0.35">
      <c r="A13164">
        <f t="shared" si="398"/>
        <v>13164</v>
      </c>
      <c r="B13164" s="3" t="s">
        <v>1037</v>
      </c>
      <c r="C13164" s="3" t="s">
        <v>75</v>
      </c>
      <c r="D13164" s="3" t="s">
        <v>62</v>
      </c>
      <c r="E13164">
        <v>2027</v>
      </c>
      <c r="F13164" s="3" t="str">
        <f t="shared" si="397"/>
        <v>RAElevICE H2027</v>
      </c>
      <c r="G13164" s="9">
        <v>439.43899044</v>
      </c>
      <c r="H13164" s="9">
        <v>438.103688559999</v>
      </c>
      <c r="I13164" s="9">
        <v>440.000014079999</v>
      </c>
      <c r="J13164" s="9">
        <v>440.000014079999</v>
      </c>
      <c r="K13164" s="9">
        <v>438.52691692000002</v>
      </c>
      <c r="L13164" s="9">
        <v>436.99804547999997</v>
      </c>
      <c r="M13164" s="9">
        <v>436.99804547999997</v>
      </c>
      <c r="N13164" s="9">
        <v>438.5006702</v>
      </c>
      <c r="O13164" s="9">
        <v>436.99804547999997</v>
      </c>
      <c r="P13164" s="9">
        <v>436.99804547999997</v>
      </c>
      <c r="Q13164" s="9">
        <v>436.99804547999997</v>
      </c>
      <c r="R13164" s="9">
        <v>436.99804547999997</v>
      </c>
      <c r="S13164" s="9">
        <v>436.99804547999997</v>
      </c>
      <c r="T13164" s="9">
        <v>436.99804547999997</v>
      </c>
    </row>
    <row r="13165" spans="1:20" x14ac:dyDescent="0.35">
      <c r="A13165">
        <f t="shared" si="398"/>
        <v>13165</v>
      </c>
      <c r="B13165" s="3" t="s">
        <v>1037</v>
      </c>
      <c r="C13165" s="3" t="s">
        <v>75</v>
      </c>
      <c r="D13165" s="3" t="s">
        <v>62</v>
      </c>
      <c r="E13165">
        <v>2028</v>
      </c>
      <c r="F13165" s="3" t="str">
        <f t="shared" si="397"/>
        <v>RAElevICE H2028</v>
      </c>
      <c r="G13165" s="9">
        <v>436.99804547999997</v>
      </c>
      <c r="H13165" s="9">
        <v>438.28413475999997</v>
      </c>
      <c r="I13165" s="9">
        <v>436.99804547999997</v>
      </c>
      <c r="J13165" s="9">
        <v>440.000014079999</v>
      </c>
      <c r="K13165" s="9">
        <v>439.07153635999998</v>
      </c>
      <c r="L13165" s="9">
        <v>440.000014079999</v>
      </c>
      <c r="M13165" s="9">
        <v>436.99804547999997</v>
      </c>
      <c r="N13165" s="9">
        <v>438.5006702</v>
      </c>
      <c r="O13165" s="9">
        <v>438.5006702</v>
      </c>
      <c r="P13165" s="9">
        <v>438.5006702</v>
      </c>
      <c r="Q13165" s="9">
        <v>436.99804547999997</v>
      </c>
      <c r="R13165" s="9">
        <v>437.3851846</v>
      </c>
      <c r="S13165" s="9">
        <v>437.77560455999998</v>
      </c>
      <c r="T13165" s="9">
        <v>436.99804547999997</v>
      </c>
    </row>
    <row r="13166" spans="1:20" x14ac:dyDescent="0.35">
      <c r="A13166">
        <f t="shared" si="398"/>
        <v>13166</v>
      </c>
      <c r="B13166" s="3" t="s">
        <v>1037</v>
      </c>
      <c r="C13166" s="3" t="s">
        <v>75</v>
      </c>
      <c r="D13166" s="3" t="s">
        <v>62</v>
      </c>
      <c r="E13166">
        <v>2029</v>
      </c>
      <c r="F13166" s="3" t="str">
        <f t="shared" si="397"/>
        <v>RAElevICE H2029</v>
      </c>
      <c r="G13166" s="9">
        <v>436.99804547999997</v>
      </c>
      <c r="H13166" s="9">
        <v>436.99804547999997</v>
      </c>
      <c r="I13166" s="9">
        <v>440.000014079999</v>
      </c>
      <c r="J13166" s="9">
        <v>439.98032903999899</v>
      </c>
      <c r="K13166" s="9">
        <v>437.57547331999899</v>
      </c>
      <c r="L13166" s="9">
        <v>436.99804547999997</v>
      </c>
      <c r="M13166" s="9">
        <v>436.99804547999997</v>
      </c>
      <c r="N13166" s="9">
        <v>438.5006702</v>
      </c>
      <c r="O13166" s="9">
        <v>436.99804547999997</v>
      </c>
      <c r="P13166" s="9">
        <v>436.99804547999997</v>
      </c>
      <c r="Q13166" s="9">
        <v>438.5006702</v>
      </c>
      <c r="R13166" s="9">
        <v>438.5006702</v>
      </c>
      <c r="S13166" s="9">
        <v>438.46458095999998</v>
      </c>
      <c r="T13166" s="9">
        <v>436.99804547999997</v>
      </c>
    </row>
    <row r="13167" spans="1:20" x14ac:dyDescent="0.35">
      <c r="A13167">
        <f t="shared" si="398"/>
        <v>13167</v>
      </c>
      <c r="B13167" s="3" t="s">
        <v>1037</v>
      </c>
      <c r="C13167" s="3" t="s">
        <v>86</v>
      </c>
      <c r="D13167" s="3" t="s">
        <v>62</v>
      </c>
      <c r="E13167">
        <v>2020</v>
      </c>
      <c r="F13167" s="3" t="str">
        <f t="shared" si="397"/>
        <v>RAQOutICE H2020</v>
      </c>
      <c r="G13167" s="9">
        <v>22.8528284607338</v>
      </c>
      <c r="H13167" s="9">
        <v>21.577351891205101</v>
      </c>
      <c r="I13167" s="9">
        <v>23.922591703023599</v>
      </c>
      <c r="J13167" s="9">
        <v>30.362350115087299</v>
      </c>
      <c r="K13167" s="9">
        <v>31.845047864874999</v>
      </c>
      <c r="L13167" s="9">
        <v>51.430684883252603</v>
      </c>
      <c r="M13167" s="9">
        <v>52.035295018867203</v>
      </c>
      <c r="N13167" s="9">
        <v>65.311659797636295</v>
      </c>
      <c r="O13167" s="9">
        <v>63.1419015970665</v>
      </c>
      <c r="P13167" s="9">
        <v>46.936653745819399</v>
      </c>
      <c r="Q13167" s="9">
        <v>28.773163628218999</v>
      </c>
      <c r="R13167" s="9">
        <v>24.470404035622199</v>
      </c>
      <c r="S13167" s="9">
        <v>20.655943066536398</v>
      </c>
      <c r="T13167" s="9">
        <v>20.0112071672865</v>
      </c>
    </row>
    <row r="13168" spans="1:20" x14ac:dyDescent="0.35">
      <c r="A13168">
        <f t="shared" si="398"/>
        <v>13168</v>
      </c>
      <c r="B13168" s="3" t="s">
        <v>1037</v>
      </c>
      <c r="C13168" s="3" t="s">
        <v>86</v>
      </c>
      <c r="D13168" s="3" t="s">
        <v>62</v>
      </c>
      <c r="E13168">
        <v>2021</v>
      </c>
      <c r="F13168" s="3" t="str">
        <f t="shared" si="397"/>
        <v>RAQOutICE H2021</v>
      </c>
      <c r="G13168" s="9">
        <v>18.928436861237699</v>
      </c>
      <c r="H13168" s="9">
        <v>25.369077888533699</v>
      </c>
      <c r="I13168" s="9">
        <v>30.860170765005499</v>
      </c>
      <c r="J13168" s="9">
        <v>35.058918076352803</v>
      </c>
      <c r="K13168" s="9">
        <v>27.119983014291599</v>
      </c>
      <c r="L13168" s="9">
        <v>41.504657353908598</v>
      </c>
      <c r="M13168" s="9">
        <v>33.853839167516597</v>
      </c>
      <c r="N13168" s="9">
        <v>91.545333960986099</v>
      </c>
      <c r="O13168" s="9">
        <v>101.84933698916601</v>
      </c>
      <c r="P13168" s="9">
        <v>50.4361811928527</v>
      </c>
      <c r="Q13168" s="9">
        <v>37.103317376727098</v>
      </c>
      <c r="R13168" s="9">
        <v>32.707409921501302</v>
      </c>
      <c r="S13168" s="9">
        <v>33.145231887742099</v>
      </c>
      <c r="T13168" s="9">
        <v>23.249655382508301</v>
      </c>
    </row>
    <row r="13169" spans="1:20" x14ac:dyDescent="0.35">
      <c r="A13169">
        <f t="shared" si="398"/>
        <v>13169</v>
      </c>
      <c r="B13169" s="3" t="s">
        <v>1037</v>
      </c>
      <c r="C13169" s="3" t="s">
        <v>86</v>
      </c>
      <c r="D13169" s="3" t="s">
        <v>62</v>
      </c>
      <c r="E13169">
        <v>2022</v>
      </c>
      <c r="F13169" s="3" t="str">
        <f t="shared" si="397"/>
        <v>RAQOutICE H2022</v>
      </c>
      <c r="G13169" s="9">
        <v>16.925544020364502</v>
      </c>
      <c r="H13169" s="9">
        <v>21.872295808999901</v>
      </c>
      <c r="I13169" s="9">
        <v>31.731254748661801</v>
      </c>
      <c r="J13169" s="9">
        <v>35.742796298054401</v>
      </c>
      <c r="K13169" s="9">
        <v>46.211903774416598</v>
      </c>
      <c r="L13169" s="9">
        <v>68.489777348863498</v>
      </c>
      <c r="M13169" s="9">
        <v>68.9610473751694</v>
      </c>
      <c r="N13169" s="9">
        <v>106.235005995222</v>
      </c>
      <c r="O13169" s="9">
        <v>121.17821576842</v>
      </c>
      <c r="P13169" s="9">
        <v>56.482435900746502</v>
      </c>
      <c r="Q13169" s="9">
        <v>34.105745858521502</v>
      </c>
      <c r="R13169" s="9">
        <v>25.596458616108301</v>
      </c>
      <c r="S13169" s="9">
        <v>26.880274748969999</v>
      </c>
      <c r="T13169" s="9">
        <v>24.3813736654682</v>
      </c>
    </row>
    <row r="13170" spans="1:20" x14ac:dyDescent="0.35">
      <c r="A13170">
        <f t="shared" si="398"/>
        <v>13170</v>
      </c>
      <c r="B13170" s="3" t="s">
        <v>1037</v>
      </c>
      <c r="C13170" s="3" t="s">
        <v>86</v>
      </c>
      <c r="D13170" s="3" t="s">
        <v>62</v>
      </c>
      <c r="E13170">
        <v>2023</v>
      </c>
      <c r="F13170" s="3" t="str">
        <f t="shared" si="397"/>
        <v>RAQOutICE H2023</v>
      </c>
      <c r="G13170" s="9">
        <v>17.724881765222399</v>
      </c>
      <c r="H13170" s="9">
        <v>18.1373981640055</v>
      </c>
      <c r="I13170" s="9">
        <v>20.7056702646918</v>
      </c>
      <c r="J13170" s="9">
        <v>23.027062114206899</v>
      </c>
      <c r="K13170" s="9">
        <v>35.244639192791603</v>
      </c>
      <c r="L13170" s="9">
        <v>49.96376439926</v>
      </c>
      <c r="M13170" s="9">
        <v>68.504637531575</v>
      </c>
      <c r="N13170" s="9">
        <v>114.65140991315199</v>
      </c>
      <c r="O13170" s="9">
        <v>95.473293321329294</v>
      </c>
      <c r="P13170" s="9">
        <v>45.183157723665197</v>
      </c>
      <c r="Q13170" s="9">
        <v>32.2903213523239</v>
      </c>
      <c r="R13170" s="9">
        <v>28.727244853601299</v>
      </c>
      <c r="S13170" s="9">
        <v>27.784589678598898</v>
      </c>
      <c r="T13170" s="9">
        <v>23.6806486870722</v>
      </c>
    </row>
    <row r="13171" spans="1:20" x14ac:dyDescent="0.35">
      <c r="A13171">
        <f t="shared" si="398"/>
        <v>13171</v>
      </c>
      <c r="B13171" s="3" t="s">
        <v>1037</v>
      </c>
      <c r="C13171" s="3" t="s">
        <v>86</v>
      </c>
      <c r="D13171" s="3" t="s">
        <v>62</v>
      </c>
      <c r="E13171">
        <v>2024</v>
      </c>
      <c r="F13171" s="3" t="str">
        <f t="shared" si="397"/>
        <v>RAQOutICE H2024</v>
      </c>
      <c r="G13171" s="9">
        <v>22.241287762001999</v>
      </c>
      <c r="H13171" s="9">
        <v>23.3760855839875</v>
      </c>
      <c r="I13171" s="9">
        <v>30.3244480223611</v>
      </c>
      <c r="J13171" s="9">
        <v>35.749165220651797</v>
      </c>
      <c r="K13171" s="9">
        <v>35.915065732312499</v>
      </c>
      <c r="L13171" s="9">
        <v>57.504553029018801</v>
      </c>
      <c r="M13171" s="9">
        <v>66.136376309505806</v>
      </c>
      <c r="N13171" s="9">
        <v>91.599733873666594</v>
      </c>
      <c r="O13171" s="9">
        <v>61.989901343981103</v>
      </c>
      <c r="P13171" s="9">
        <v>23.833325983409399</v>
      </c>
      <c r="Q13171" s="9">
        <v>25.4174006137116</v>
      </c>
      <c r="R13171" s="9">
        <v>24.397357361504099</v>
      </c>
      <c r="S13171" s="9">
        <v>22.741366451398399</v>
      </c>
      <c r="T13171" s="9">
        <v>18.243998007598101</v>
      </c>
    </row>
    <row r="13172" spans="1:20" x14ac:dyDescent="0.35">
      <c r="A13172">
        <f t="shared" si="398"/>
        <v>13172</v>
      </c>
      <c r="B13172" s="3" t="s">
        <v>1037</v>
      </c>
      <c r="C13172" s="3" t="s">
        <v>86</v>
      </c>
      <c r="D13172" s="3" t="s">
        <v>62</v>
      </c>
      <c r="E13172">
        <v>2025</v>
      </c>
      <c r="F13172" s="3" t="str">
        <f t="shared" si="397"/>
        <v>RAQOutICE H2025</v>
      </c>
      <c r="G13172" s="9">
        <v>15.954256489600599</v>
      </c>
      <c r="H13172" s="9">
        <v>18.879162576375201</v>
      </c>
      <c r="I13172" s="9">
        <v>20.957833303424199</v>
      </c>
      <c r="J13172" s="9">
        <v>18.564787490544301</v>
      </c>
      <c r="K13172" s="9">
        <v>18.823680317312402</v>
      </c>
      <c r="L13172" s="9">
        <v>50.662355737583297</v>
      </c>
      <c r="M13172" s="9">
        <v>44.310539703986095</v>
      </c>
      <c r="N13172" s="9">
        <v>71.758558612142494</v>
      </c>
      <c r="O13172" s="9">
        <v>109.699177299014</v>
      </c>
      <c r="P13172" s="9">
        <v>83.193545309972194</v>
      </c>
      <c r="Q13172" s="9">
        <v>37.165661770477797</v>
      </c>
      <c r="R13172" s="9">
        <v>27.633515191304099</v>
      </c>
      <c r="S13172" s="9">
        <v>33.369456764282504</v>
      </c>
      <c r="T13172" s="9">
        <v>28.667049371746501</v>
      </c>
    </row>
    <row r="13173" spans="1:20" x14ac:dyDescent="0.35">
      <c r="A13173">
        <f t="shared" si="398"/>
        <v>13173</v>
      </c>
      <c r="B13173" s="3" t="s">
        <v>1037</v>
      </c>
      <c r="C13173" s="3" t="s">
        <v>86</v>
      </c>
      <c r="D13173" s="3" t="s">
        <v>62</v>
      </c>
      <c r="E13173">
        <v>2026</v>
      </c>
      <c r="F13173" s="3" t="str">
        <f t="shared" ref="F13173:F13236" si="399">_xlfn.CONCAT(B13173,C13173,D13173,E13173)</f>
        <v>RAQOutICE H2026</v>
      </c>
      <c r="G13173" s="9">
        <v>26.364955286359599</v>
      </c>
      <c r="H13173" s="9">
        <v>32.715428667041898</v>
      </c>
      <c r="I13173" s="9">
        <v>33.411918008972201</v>
      </c>
      <c r="J13173" s="9">
        <v>88.665416195901201</v>
      </c>
      <c r="K13173" s="9">
        <v>95.610789260052002</v>
      </c>
      <c r="L13173" s="9">
        <v>159.35440681808501</v>
      </c>
      <c r="M13173" s="9">
        <v>224.83367459661099</v>
      </c>
      <c r="N13173" s="9">
        <v>253.71463857240201</v>
      </c>
      <c r="O13173" s="9">
        <v>194.062350004146</v>
      </c>
      <c r="P13173" s="9">
        <v>133.477290747354</v>
      </c>
      <c r="Q13173" s="9">
        <v>57.433829805013403</v>
      </c>
      <c r="R13173" s="9">
        <v>48.289601904055502</v>
      </c>
      <c r="S13173" s="9">
        <v>38.695844407463497</v>
      </c>
      <c r="T13173" s="9">
        <v>32.730054512609001</v>
      </c>
    </row>
    <row r="13174" spans="1:20" x14ac:dyDescent="0.35">
      <c r="A13174">
        <f t="shared" si="398"/>
        <v>13174</v>
      </c>
      <c r="B13174" s="3" t="s">
        <v>1037</v>
      </c>
      <c r="C13174" s="3" t="s">
        <v>86</v>
      </c>
      <c r="D13174" s="3" t="s">
        <v>62</v>
      </c>
      <c r="E13174">
        <v>2027</v>
      </c>
      <c r="F13174" s="3" t="str">
        <f t="shared" si="399"/>
        <v>RAQOutICE H2027</v>
      </c>
      <c r="G13174" s="9">
        <v>27.209112891639101</v>
      </c>
      <c r="H13174" s="9">
        <v>33.527583541200002</v>
      </c>
      <c r="I13174" s="9">
        <v>74.062638453270793</v>
      </c>
      <c r="J13174" s="9">
        <v>74.607302253627694</v>
      </c>
      <c r="K13174" s="9">
        <v>60.5206151850171</v>
      </c>
      <c r="L13174" s="9">
        <v>116.168960329149</v>
      </c>
      <c r="M13174" s="9">
        <v>139.03284245608299</v>
      </c>
      <c r="N13174" s="9">
        <v>187.092597173125</v>
      </c>
      <c r="O13174" s="9">
        <v>200.25622734866201</v>
      </c>
      <c r="P13174" s="9">
        <v>169.13780492824401</v>
      </c>
      <c r="Q13174" s="9">
        <v>63.654216847930101</v>
      </c>
      <c r="R13174" s="9">
        <v>51.864277532569403</v>
      </c>
      <c r="S13174" s="9">
        <v>42.036528192276002</v>
      </c>
      <c r="T13174" s="9">
        <v>35.963572864974999</v>
      </c>
    </row>
    <row r="13175" spans="1:20" x14ac:dyDescent="0.35">
      <c r="A13175">
        <f t="shared" si="398"/>
        <v>13175</v>
      </c>
      <c r="B13175" s="3" t="s">
        <v>1037</v>
      </c>
      <c r="C13175" s="3" t="s">
        <v>86</v>
      </c>
      <c r="D13175" s="3" t="s">
        <v>62</v>
      </c>
      <c r="E13175">
        <v>2028</v>
      </c>
      <c r="F13175" s="3" t="str">
        <f t="shared" si="399"/>
        <v>RAQOutICE H2028</v>
      </c>
      <c r="G13175" s="9">
        <v>29.624970216147901</v>
      </c>
      <c r="H13175" s="9">
        <v>30.849312648340199</v>
      </c>
      <c r="I13175" s="9">
        <v>46.4823224744569</v>
      </c>
      <c r="J13175" s="9">
        <v>52.168681923209</v>
      </c>
      <c r="K13175" s="9">
        <v>73.897601058213496</v>
      </c>
      <c r="L13175" s="9">
        <v>101.413062366541</v>
      </c>
      <c r="M13175" s="9">
        <v>124.58453098554099</v>
      </c>
      <c r="N13175" s="9">
        <v>164.80826556356899</v>
      </c>
      <c r="O13175" s="9">
        <v>180.24492288593399</v>
      </c>
      <c r="P13175" s="9">
        <v>118.322725922041</v>
      </c>
      <c r="Q13175" s="9">
        <v>44.953623213272103</v>
      </c>
      <c r="R13175" s="9">
        <v>33.364273149491602</v>
      </c>
      <c r="S13175" s="9">
        <v>29.856536841067701</v>
      </c>
      <c r="T13175" s="9">
        <v>29.052276725408998</v>
      </c>
    </row>
    <row r="13176" spans="1:20" x14ac:dyDescent="0.35">
      <c r="A13176">
        <f t="shared" si="398"/>
        <v>13176</v>
      </c>
      <c r="B13176" s="3" t="s">
        <v>1037</v>
      </c>
      <c r="C13176" s="3" t="s">
        <v>86</v>
      </c>
      <c r="D13176" s="3" t="s">
        <v>62</v>
      </c>
      <c r="E13176">
        <v>2029</v>
      </c>
      <c r="F13176" s="3" t="str">
        <f t="shared" si="399"/>
        <v>RAQOutICE H2029</v>
      </c>
      <c r="G13176" s="9">
        <v>27.854700563525501</v>
      </c>
      <c r="H13176" s="9">
        <v>21.552741890613799</v>
      </c>
      <c r="I13176" s="9">
        <v>26.825455244427701</v>
      </c>
      <c r="J13176" s="9">
        <v>36.569789658476402</v>
      </c>
      <c r="K13176" s="9">
        <v>76.100997193416603</v>
      </c>
      <c r="L13176" s="9">
        <v>99.662081427059107</v>
      </c>
      <c r="M13176" s="9">
        <v>160.30666025733299</v>
      </c>
      <c r="N13176" s="9">
        <v>131.74279250155101</v>
      </c>
      <c r="O13176" s="9">
        <v>145.84605097409101</v>
      </c>
      <c r="P13176" s="9">
        <v>114.766459046579</v>
      </c>
      <c r="Q13176" s="9">
        <v>57.965090200584598</v>
      </c>
      <c r="R13176" s="9">
        <v>35.2142486593333</v>
      </c>
      <c r="S13176" s="9">
        <v>34.127959737557198</v>
      </c>
      <c r="T13176" s="9">
        <v>27.004631723902701</v>
      </c>
    </row>
    <row r="13177" spans="1:20" x14ac:dyDescent="0.35">
      <c r="A13177">
        <f t="shared" si="398"/>
        <v>13177</v>
      </c>
      <c r="B13177" s="3" t="s">
        <v>1037</v>
      </c>
      <c r="C13177" s="3" t="s">
        <v>95</v>
      </c>
      <c r="D13177" s="3" t="s">
        <v>62</v>
      </c>
      <c r="E13177">
        <v>2020</v>
      </c>
      <c r="F13177" s="3" t="str">
        <f t="shared" si="399"/>
        <v>RASpillICE H2020</v>
      </c>
      <c r="G13177" s="9">
        <v>0.86566781371639689</v>
      </c>
      <c r="H13177" s="9">
        <v>0.61054460101760399</v>
      </c>
      <c r="I13177" s="9">
        <v>0.55405501419722203</v>
      </c>
      <c r="J13177" s="9">
        <v>0.48302955138440801</v>
      </c>
      <c r="K13177" s="9">
        <v>0.49933825029166601</v>
      </c>
      <c r="L13177" s="9">
        <v>11.0247488630981</v>
      </c>
      <c r="M13177" s="9">
        <v>39.269399663756097</v>
      </c>
      <c r="N13177" s="9">
        <v>49.454596092539099</v>
      </c>
      <c r="O13177" s="9">
        <v>48.653390226616203</v>
      </c>
      <c r="P13177" s="9">
        <v>31.987783099951301</v>
      </c>
      <c r="Q13177" s="9">
        <v>8.5850713261626304</v>
      </c>
      <c r="R13177" s="9">
        <v>7.3113646661222198</v>
      </c>
      <c r="S13177" s="9">
        <v>7.57663947733072</v>
      </c>
      <c r="T13177" s="9">
        <v>0.67590382848790198</v>
      </c>
    </row>
    <row r="13178" spans="1:20" x14ac:dyDescent="0.35">
      <c r="A13178">
        <f t="shared" si="398"/>
        <v>13178</v>
      </c>
      <c r="B13178" s="3" t="s">
        <v>1037</v>
      </c>
      <c r="C13178" s="3" t="s">
        <v>95</v>
      </c>
      <c r="D13178" s="3" t="s">
        <v>62</v>
      </c>
      <c r="E13178">
        <v>2021</v>
      </c>
      <c r="F13178" s="3" t="str">
        <f t="shared" si="399"/>
        <v>RASpillICE H2021</v>
      </c>
      <c r="G13178" s="9">
        <v>0.73688694615779504</v>
      </c>
      <c r="H13178" s="9">
        <v>0.857091627387916</v>
      </c>
      <c r="I13178" s="9">
        <v>0.88984670091527696</v>
      </c>
      <c r="J13178" s="9">
        <v>0.85512918641330604</v>
      </c>
      <c r="K13178" s="9">
        <v>0.44000017949999998</v>
      </c>
      <c r="L13178" s="9">
        <v>9.8160474298494602</v>
      </c>
      <c r="M13178" s="9">
        <v>23.069973368808299</v>
      </c>
      <c r="N13178" s="9">
        <v>70.002064083097196</v>
      </c>
      <c r="O13178" s="9">
        <v>76.217852151028197</v>
      </c>
      <c r="P13178" s="9">
        <v>32.525640438151299</v>
      </c>
      <c r="Q13178" s="9">
        <v>11.2924722103629</v>
      </c>
      <c r="R13178" s="9">
        <v>9.8081983505430497</v>
      </c>
      <c r="S13178" s="9">
        <v>8.2932420032109295</v>
      </c>
      <c r="T13178" s="9">
        <v>0.75352888311458299</v>
      </c>
    </row>
    <row r="13179" spans="1:20" x14ac:dyDescent="0.35">
      <c r="A13179">
        <f t="shared" si="398"/>
        <v>13179</v>
      </c>
      <c r="B13179" s="3" t="s">
        <v>1037</v>
      </c>
      <c r="C13179" s="3" t="s">
        <v>95</v>
      </c>
      <c r="D13179" s="3" t="s">
        <v>62</v>
      </c>
      <c r="E13179">
        <v>2022</v>
      </c>
      <c r="F13179" s="3" t="str">
        <f t="shared" si="399"/>
        <v>RASpillICE H2022</v>
      </c>
      <c r="G13179" s="9">
        <v>0.62975643442372298</v>
      </c>
      <c r="H13179" s="9">
        <v>0.67662951416666595</v>
      </c>
      <c r="I13179" s="9">
        <v>0.57552291931458299</v>
      </c>
      <c r="J13179" s="9">
        <v>1.4312793803460999</v>
      </c>
      <c r="K13179" s="9">
        <v>1.2196014334270799</v>
      </c>
      <c r="L13179" s="9">
        <v>17.433498108433401</v>
      </c>
      <c r="M13179" s="9">
        <v>53.000142855488797</v>
      </c>
      <c r="N13179" s="9">
        <v>77.309882279583306</v>
      </c>
      <c r="O13179" s="9">
        <v>85.598095573346697</v>
      </c>
      <c r="P13179" s="9">
        <v>38.966014126593699</v>
      </c>
      <c r="Q13179" s="9">
        <v>10.3363392807123</v>
      </c>
      <c r="R13179" s="9">
        <v>7.6540996840388802</v>
      </c>
      <c r="S13179" s="9">
        <v>7.99670701554557</v>
      </c>
      <c r="T13179" s="9">
        <v>0.68594348294743002</v>
      </c>
    </row>
    <row r="13180" spans="1:20" x14ac:dyDescent="0.35">
      <c r="A13180">
        <f t="shared" si="398"/>
        <v>13180</v>
      </c>
      <c r="B13180" s="3" t="s">
        <v>1037</v>
      </c>
      <c r="C13180" s="3" t="s">
        <v>95</v>
      </c>
      <c r="D13180" s="3" t="s">
        <v>62</v>
      </c>
      <c r="E13180">
        <v>2023</v>
      </c>
      <c r="F13180" s="3" t="str">
        <f t="shared" si="399"/>
        <v>RASpillICE H2023</v>
      </c>
      <c r="G13180" s="9">
        <v>0.69750845890927404</v>
      </c>
      <c r="H13180" s="9">
        <v>0.62674872469999898</v>
      </c>
      <c r="I13180" s="9">
        <v>0.50976740167791601</v>
      </c>
      <c r="J13180" s="9">
        <v>0.49935970103494598</v>
      </c>
      <c r="K13180" s="9">
        <v>0.42166683868749999</v>
      </c>
      <c r="L13180" s="9">
        <v>12.654427571686099</v>
      </c>
      <c r="M13180" s="9">
        <v>53.3893339122694</v>
      </c>
      <c r="N13180" s="9">
        <v>81.827739843111104</v>
      </c>
      <c r="O13180" s="9">
        <v>71.177608373600805</v>
      </c>
      <c r="P13180" s="9">
        <v>30.2182884018249</v>
      </c>
      <c r="Q13180" s="9">
        <v>9.7301786466048306</v>
      </c>
      <c r="R13180" s="9">
        <v>8.6100965987263791</v>
      </c>
      <c r="S13180" s="9">
        <v>7.9073345449400998</v>
      </c>
      <c r="T13180" s="9">
        <v>0.76037618203749902</v>
      </c>
    </row>
    <row r="13181" spans="1:20" x14ac:dyDescent="0.35">
      <c r="A13181">
        <f t="shared" si="398"/>
        <v>13181</v>
      </c>
      <c r="B13181" s="3" t="s">
        <v>1037</v>
      </c>
      <c r="C13181" s="3" t="s">
        <v>95</v>
      </c>
      <c r="D13181" s="3" t="s">
        <v>62</v>
      </c>
      <c r="E13181">
        <v>2024</v>
      </c>
      <c r="F13181" s="3" t="str">
        <f t="shared" si="399"/>
        <v>RASpillICE H2024</v>
      </c>
      <c r="G13181" s="9">
        <v>0.84291775306384398</v>
      </c>
      <c r="H13181" s="9">
        <v>0.71195159678611097</v>
      </c>
      <c r="I13181" s="9">
        <v>0.51072172382777703</v>
      </c>
      <c r="J13181" s="9">
        <v>0.74245838295698896</v>
      </c>
      <c r="K13181" s="9">
        <v>0.55791801554166598</v>
      </c>
      <c r="L13181" s="9">
        <v>16.965793259220401</v>
      </c>
      <c r="M13181" s="9">
        <v>50.832080347616902</v>
      </c>
      <c r="N13181" s="9">
        <v>69.655282750958307</v>
      </c>
      <c r="O13181" s="9">
        <v>46.832343786017397</v>
      </c>
      <c r="P13181" s="9">
        <v>11.542633241235801</v>
      </c>
      <c r="Q13181" s="9">
        <v>7.5160827683958296</v>
      </c>
      <c r="R13181" s="9">
        <v>7.2115129260319399</v>
      </c>
      <c r="S13181" s="9">
        <v>7.8500182079739496</v>
      </c>
      <c r="T13181" s="9">
        <v>0.62240306238979104</v>
      </c>
    </row>
    <row r="13182" spans="1:20" x14ac:dyDescent="0.35">
      <c r="A13182">
        <f t="shared" si="398"/>
        <v>13182</v>
      </c>
      <c r="B13182" s="3" t="s">
        <v>1037</v>
      </c>
      <c r="C13182" s="3" t="s">
        <v>95</v>
      </c>
      <c r="D13182" s="3" t="s">
        <v>62</v>
      </c>
      <c r="E13182">
        <v>2025</v>
      </c>
      <c r="F13182" s="3" t="str">
        <f t="shared" si="399"/>
        <v>RASpillICE H2025</v>
      </c>
      <c r="G13182" s="9">
        <v>0.69321102972163895</v>
      </c>
      <c r="H13182" s="9">
        <v>0.56007077779187497</v>
      </c>
      <c r="I13182" s="9">
        <v>0.50672172728809695</v>
      </c>
      <c r="J13182" s="9">
        <v>0.385565704952957</v>
      </c>
      <c r="K13182" s="9">
        <v>0.42363112520312501</v>
      </c>
      <c r="L13182" s="9">
        <v>13.761467405903201</v>
      </c>
      <c r="M13182" s="9">
        <v>33.183859134319398</v>
      </c>
      <c r="N13182" s="9">
        <v>53.255231597670203</v>
      </c>
      <c r="O13182" s="9">
        <v>76.1869320078454</v>
      </c>
      <c r="P13182" s="9">
        <v>53.566226914034701</v>
      </c>
      <c r="Q13182" s="9">
        <v>11.136286719584</v>
      </c>
      <c r="R13182" s="9">
        <v>8.2608431381097205</v>
      </c>
      <c r="S13182" s="9">
        <v>8.2474313760143207</v>
      </c>
      <c r="T13182" s="9">
        <v>0.76358452035833302</v>
      </c>
    </row>
    <row r="13183" spans="1:20" x14ac:dyDescent="0.35">
      <c r="A13183">
        <f t="shared" si="398"/>
        <v>13183</v>
      </c>
      <c r="B13183" s="3" t="s">
        <v>1037</v>
      </c>
      <c r="C13183" s="3" t="s">
        <v>95</v>
      </c>
      <c r="D13183" s="3" t="s">
        <v>62</v>
      </c>
      <c r="E13183">
        <v>2026</v>
      </c>
      <c r="F13183" s="3" t="str">
        <f t="shared" si="399"/>
        <v>RASpillICE H2026</v>
      </c>
      <c r="G13183" s="9">
        <v>0.79259622147990505</v>
      </c>
      <c r="H13183" s="9">
        <v>0.68226083818083305</v>
      </c>
      <c r="I13183" s="9">
        <v>0.57597166015277701</v>
      </c>
      <c r="J13183" s="9">
        <v>24.150073736264101</v>
      </c>
      <c r="K13183" s="9">
        <v>28.0436876407291</v>
      </c>
      <c r="L13183" s="9">
        <v>77.855996700524798</v>
      </c>
      <c r="M13183" s="9">
        <v>149.47338975459701</v>
      </c>
      <c r="N13183" s="9">
        <v>176.927373462388</v>
      </c>
      <c r="O13183" s="9">
        <v>126.95751096164599</v>
      </c>
      <c r="P13183" s="9">
        <v>76.7352042765486</v>
      </c>
      <c r="Q13183" s="9">
        <v>18.4874954866733</v>
      </c>
      <c r="R13183" s="9">
        <v>14.5313543006527</v>
      </c>
      <c r="S13183" s="9">
        <v>8.3373345464609301</v>
      </c>
      <c r="T13183" s="9">
        <v>0.75590530794236099</v>
      </c>
    </row>
    <row r="13184" spans="1:20" x14ac:dyDescent="0.35">
      <c r="A13184">
        <f t="shared" si="398"/>
        <v>13184</v>
      </c>
      <c r="B13184" s="3" t="s">
        <v>1037</v>
      </c>
      <c r="C13184" s="3" t="s">
        <v>95</v>
      </c>
      <c r="D13184" s="3" t="s">
        <v>62</v>
      </c>
      <c r="E13184">
        <v>2027</v>
      </c>
      <c r="F13184" s="3" t="str">
        <f t="shared" si="399"/>
        <v>RASpillICE H2027</v>
      </c>
      <c r="G13184" s="9">
        <v>0.76055035713642405</v>
      </c>
      <c r="H13184" s="9">
        <v>0.70120907788749898</v>
      </c>
      <c r="I13184" s="9">
        <v>11.7295786420555</v>
      </c>
      <c r="J13184" s="9">
        <v>14.524710697922</v>
      </c>
      <c r="K13184" s="9">
        <v>9.8678204266317699</v>
      </c>
      <c r="L13184" s="9">
        <v>45.972006007342003</v>
      </c>
      <c r="M13184" s="9">
        <v>92.107921334236096</v>
      </c>
      <c r="N13184" s="9">
        <v>120.283201262486</v>
      </c>
      <c r="O13184" s="9">
        <v>131.944756066102</v>
      </c>
      <c r="P13184" s="9">
        <v>100.656139097869</v>
      </c>
      <c r="Q13184" s="9">
        <v>24.993711744448898</v>
      </c>
      <c r="R13184" s="9">
        <v>15.8753648209722</v>
      </c>
      <c r="S13184" s="9">
        <v>8.3881499069374996</v>
      </c>
      <c r="T13184" s="9">
        <v>0.75809218441249904</v>
      </c>
    </row>
    <row r="13185" spans="1:20" x14ac:dyDescent="0.35">
      <c r="A13185">
        <f t="shared" si="398"/>
        <v>13185</v>
      </c>
      <c r="B13185" s="3" t="s">
        <v>1037</v>
      </c>
      <c r="C13185" s="3" t="s">
        <v>95</v>
      </c>
      <c r="D13185" s="3" t="s">
        <v>62</v>
      </c>
      <c r="E13185">
        <v>2028</v>
      </c>
      <c r="F13185" s="3" t="str">
        <f t="shared" si="399"/>
        <v>RASpillICE H2028</v>
      </c>
      <c r="G13185" s="9">
        <v>0.87648417830524095</v>
      </c>
      <c r="H13185" s="9">
        <v>0.73990212440277703</v>
      </c>
      <c r="I13185" s="9">
        <v>0.76578363445694397</v>
      </c>
      <c r="J13185" s="9">
        <v>3.8175919651041599</v>
      </c>
      <c r="K13185" s="9">
        <v>9.9290638851406197</v>
      </c>
      <c r="L13185" s="9">
        <v>36.5120585571592</v>
      </c>
      <c r="M13185" s="9">
        <v>86.559626122277706</v>
      </c>
      <c r="N13185" s="9">
        <v>103.35453743163799</v>
      </c>
      <c r="O13185" s="9">
        <v>114.725518728615</v>
      </c>
      <c r="P13185" s="9">
        <v>69.691872279118002</v>
      </c>
      <c r="Q13185" s="9">
        <v>13.6449367583864</v>
      </c>
      <c r="R13185" s="9">
        <v>10.002473728838799</v>
      </c>
      <c r="S13185" s="9">
        <v>8.3255885935286393</v>
      </c>
      <c r="T13185" s="9">
        <v>0.76003268333270801</v>
      </c>
    </row>
    <row r="13186" spans="1:20" x14ac:dyDescent="0.35">
      <c r="A13186">
        <f t="shared" si="398"/>
        <v>13186</v>
      </c>
      <c r="B13186" s="3" t="s">
        <v>1037</v>
      </c>
      <c r="C13186" s="3" t="s">
        <v>95</v>
      </c>
      <c r="D13186" s="3" t="s">
        <v>62</v>
      </c>
      <c r="E13186">
        <v>2029</v>
      </c>
      <c r="F13186" s="3" t="str">
        <f t="shared" si="399"/>
        <v>RASpillICE H2029</v>
      </c>
      <c r="G13186" s="9">
        <v>0.81902154978225805</v>
      </c>
      <c r="H13186" s="9">
        <v>0.56112031948194396</v>
      </c>
      <c r="I13186" s="9">
        <v>0.55019294617777703</v>
      </c>
      <c r="J13186" s="9">
        <v>1.6623692819576601</v>
      </c>
      <c r="K13186" s="9">
        <v>14.1653582732083</v>
      </c>
      <c r="L13186" s="9">
        <v>38.166489397354802</v>
      </c>
      <c r="M13186" s="9">
        <v>102.99982562576299</v>
      </c>
      <c r="N13186" s="9">
        <v>89.534970974079101</v>
      </c>
      <c r="O13186" s="9">
        <v>97.722821180475805</v>
      </c>
      <c r="P13186" s="9">
        <v>68.895323055392296</v>
      </c>
      <c r="Q13186" s="9">
        <v>21.675727658440799</v>
      </c>
      <c r="R13186" s="9">
        <v>10.5642724200416</v>
      </c>
      <c r="S13186" s="9">
        <v>8.2948001488333301</v>
      </c>
      <c r="T13186" s="9">
        <v>0.74326504432638796</v>
      </c>
    </row>
    <row r="13187" spans="1:20" x14ac:dyDescent="0.35">
      <c r="A13187">
        <f t="shared" ref="A13187:A13250" si="400">A13186+1</f>
        <v>13187</v>
      </c>
      <c r="B13187" s="3" t="s">
        <v>1037</v>
      </c>
      <c r="C13187" s="3" t="s">
        <v>77</v>
      </c>
      <c r="D13187" s="3" t="s">
        <v>62</v>
      </c>
      <c r="E13187">
        <v>2020</v>
      </c>
      <c r="F13187" s="3" t="str">
        <f t="shared" si="399"/>
        <v>RAGenICE H2020</v>
      </c>
      <c r="G13187" s="9">
        <v>177.169778897849</v>
      </c>
      <c r="H13187" s="9">
        <v>171.029805833333</v>
      </c>
      <c r="I13187" s="9">
        <v>194.51127750000001</v>
      </c>
      <c r="J13187" s="9">
        <v>243.21274852150501</v>
      </c>
      <c r="K13187" s="9">
        <v>249.73270892857099</v>
      </c>
      <c r="L13187" s="9">
        <v>307.83057701612898</v>
      </c>
      <c r="M13187" s="9">
        <v>82.754505555555497</v>
      </c>
      <c r="N13187" s="9">
        <v>105.56858166666601</v>
      </c>
      <c r="O13187" s="9">
        <v>64.392968346774097</v>
      </c>
      <c r="P13187" s="9">
        <v>50.201950652777697</v>
      </c>
      <c r="Q13187" s="9">
        <v>165.18621666666601</v>
      </c>
      <c r="R13187" s="9">
        <v>139.52272777777699</v>
      </c>
      <c r="S13187" s="9">
        <v>107.58914192708301</v>
      </c>
      <c r="T13187" s="9">
        <v>153.214890555555</v>
      </c>
    </row>
    <row r="13188" spans="1:20" x14ac:dyDescent="0.35">
      <c r="A13188">
        <f t="shared" si="400"/>
        <v>13188</v>
      </c>
      <c r="B13188" s="3" t="s">
        <v>1037</v>
      </c>
      <c r="C13188" s="3" t="s">
        <v>77</v>
      </c>
      <c r="D13188" s="3" t="s">
        <v>62</v>
      </c>
      <c r="E13188">
        <v>2021</v>
      </c>
      <c r="F13188" s="3" t="str">
        <f t="shared" si="399"/>
        <v>RAGenICE H2021</v>
      </c>
      <c r="G13188" s="9">
        <v>149.15694623655901</v>
      </c>
      <c r="H13188" s="9">
        <v>183.86825666666601</v>
      </c>
      <c r="I13188" s="9">
        <v>230.85103861111099</v>
      </c>
      <c r="J13188" s="9">
        <v>267.61110255376298</v>
      </c>
      <c r="K13188" s="9">
        <v>215.67401086309499</v>
      </c>
      <c r="L13188" s="9">
        <v>260.02917198655899</v>
      </c>
      <c r="M13188" s="9">
        <v>87.256335000000007</v>
      </c>
      <c r="N13188" s="9">
        <v>151.524500666666</v>
      </c>
      <c r="O13188" s="9">
        <v>165.02126922043001</v>
      </c>
      <c r="P13188" s="9">
        <v>96.657904305555505</v>
      </c>
      <c r="Q13188" s="9">
        <v>205.04500537634399</v>
      </c>
      <c r="R13188" s="9">
        <v>181.66855361111101</v>
      </c>
      <c r="S13188" s="9">
        <v>176.758109375</v>
      </c>
      <c r="T13188" s="9">
        <v>172.47716750000001</v>
      </c>
    </row>
    <row r="13189" spans="1:20" x14ac:dyDescent="0.35">
      <c r="A13189">
        <f t="shared" si="400"/>
        <v>13189</v>
      </c>
      <c r="B13189" s="3" t="s">
        <v>1037</v>
      </c>
      <c r="C13189" s="3" t="s">
        <v>77</v>
      </c>
      <c r="D13189" s="3" t="s">
        <v>62</v>
      </c>
      <c r="E13189">
        <v>2022</v>
      </c>
      <c r="F13189" s="3" t="str">
        <f t="shared" si="399"/>
        <v>RAGenICE H2022</v>
      </c>
      <c r="G13189" s="9">
        <v>132.256916532258</v>
      </c>
      <c r="H13189" s="9">
        <v>177.886142083333</v>
      </c>
      <c r="I13189" s="9">
        <v>257.58408083333302</v>
      </c>
      <c r="J13189" s="9">
        <v>261.33358072580597</v>
      </c>
      <c r="K13189" s="9">
        <v>357.64073988095203</v>
      </c>
      <c r="L13189" s="9">
        <v>365.55157983870902</v>
      </c>
      <c r="M13189" s="9">
        <v>115.201414666666</v>
      </c>
      <c r="N13189" s="9">
        <v>177.634761444444</v>
      </c>
      <c r="O13189" s="9">
        <v>195.39014337365501</v>
      </c>
      <c r="P13189" s="9">
        <v>73.805273333333304</v>
      </c>
      <c r="Q13189" s="9">
        <v>174.04540295698899</v>
      </c>
      <c r="R13189" s="9">
        <v>148.626016111111</v>
      </c>
      <c r="S13189" s="9">
        <v>154.61948359375</v>
      </c>
      <c r="T13189" s="9">
        <v>194.26781651388799</v>
      </c>
    </row>
    <row r="13190" spans="1:20" x14ac:dyDescent="0.35">
      <c r="A13190">
        <f t="shared" si="400"/>
        <v>13190</v>
      </c>
      <c r="B13190" s="3" t="s">
        <v>1037</v>
      </c>
      <c r="C13190" s="3" t="s">
        <v>77</v>
      </c>
      <c r="D13190" s="3" t="s">
        <v>62</v>
      </c>
      <c r="E13190">
        <v>2023</v>
      </c>
      <c r="F13190" s="3" t="str">
        <f t="shared" si="399"/>
        <v>RAGenICE H2023</v>
      </c>
      <c r="G13190" s="9">
        <v>140.55764112903199</v>
      </c>
      <c r="H13190" s="9">
        <v>144.40521666666601</v>
      </c>
      <c r="I13190" s="9">
        <v>157.90643674999899</v>
      </c>
      <c r="J13190" s="9">
        <v>168.30832137096701</v>
      </c>
      <c r="K13190" s="9">
        <v>280.04667217261903</v>
      </c>
      <c r="L13190" s="9">
        <v>280.95231344086</v>
      </c>
      <c r="M13190" s="9">
        <v>112.55239291666599</v>
      </c>
      <c r="N13190" s="9">
        <v>226.946923805555</v>
      </c>
      <c r="O13190" s="9">
        <v>145.23845715053699</v>
      </c>
      <c r="P13190" s="9">
        <v>78.522172388888805</v>
      </c>
      <c r="Q13190" s="9">
        <v>182.963318145161</v>
      </c>
      <c r="R13190" s="9">
        <v>159.72413611111099</v>
      </c>
      <c r="S13190" s="9">
        <v>142.200735677083</v>
      </c>
      <c r="T13190" s="9">
        <v>180.72046972222199</v>
      </c>
    </row>
    <row r="13191" spans="1:20" x14ac:dyDescent="0.35">
      <c r="A13191">
        <f t="shared" si="400"/>
        <v>13191</v>
      </c>
      <c r="B13191" s="3" t="s">
        <v>1037</v>
      </c>
      <c r="C13191" s="3" t="s">
        <v>77</v>
      </c>
      <c r="D13191" s="3" t="s">
        <v>62</v>
      </c>
      <c r="E13191">
        <v>2024</v>
      </c>
      <c r="F13191" s="3" t="str">
        <f t="shared" si="399"/>
        <v>RAGenICE H2024</v>
      </c>
      <c r="G13191" s="9">
        <v>173.42305779569801</v>
      </c>
      <c r="H13191" s="9">
        <v>177.23717083333301</v>
      </c>
      <c r="I13191" s="9">
        <v>243.667524513888</v>
      </c>
      <c r="J13191" s="9">
        <v>283.31516599462299</v>
      </c>
      <c r="K13191" s="9">
        <v>286.47890357142802</v>
      </c>
      <c r="L13191" s="9">
        <v>286.17296586021502</v>
      </c>
      <c r="M13191" s="9">
        <v>92.649799722222198</v>
      </c>
      <c r="N13191" s="9">
        <v>151.24345388888801</v>
      </c>
      <c r="O13191" s="9">
        <v>76.8620247311828</v>
      </c>
      <c r="P13191" s="9">
        <v>88.549444523611101</v>
      </c>
      <c r="Q13191" s="9">
        <v>145.08361196236501</v>
      </c>
      <c r="R13191" s="9">
        <v>143.30880777777699</v>
      </c>
      <c r="S13191" s="9">
        <v>115.4353375</v>
      </c>
      <c r="T13191" s="9">
        <v>140.57780402777701</v>
      </c>
    </row>
    <row r="13192" spans="1:20" x14ac:dyDescent="0.35">
      <c r="A13192">
        <f t="shared" si="400"/>
        <v>13192</v>
      </c>
      <c r="B13192" s="3" t="s">
        <v>1037</v>
      </c>
      <c r="C13192" s="3" t="s">
        <v>77</v>
      </c>
      <c r="D13192" s="3" t="s">
        <v>62</v>
      </c>
      <c r="E13192">
        <v>2025</v>
      </c>
      <c r="F13192" s="3" t="str">
        <f t="shared" si="399"/>
        <v>RAGenICE H2025</v>
      </c>
      <c r="G13192" s="9">
        <v>123.622864112903</v>
      </c>
      <c r="H13192" s="9">
        <v>146.96474051388799</v>
      </c>
      <c r="I13192" s="9">
        <v>160.57281180555501</v>
      </c>
      <c r="J13192" s="9">
        <v>146.455438037634</v>
      </c>
      <c r="K13192" s="9">
        <v>144.224916517857</v>
      </c>
      <c r="L13192" s="9">
        <v>296.08987500000001</v>
      </c>
      <c r="M13192" s="9">
        <v>93.041191944444407</v>
      </c>
      <c r="N13192" s="9">
        <v>144.789663055555</v>
      </c>
      <c r="O13192" s="9">
        <v>249.901013790322</v>
      </c>
      <c r="P13192" s="9">
        <v>231.47634916666601</v>
      </c>
      <c r="Q13192" s="9">
        <v>213.064903360215</v>
      </c>
      <c r="R13192" s="9">
        <v>158.98945499999999</v>
      </c>
      <c r="S13192" s="9">
        <v>199.05009921875001</v>
      </c>
      <c r="T13192" s="9">
        <v>217.69089861111101</v>
      </c>
    </row>
    <row r="13193" spans="1:20" x14ac:dyDescent="0.35">
      <c r="A13193">
        <f t="shared" si="400"/>
        <v>13193</v>
      </c>
      <c r="B13193" s="3" t="s">
        <v>1037</v>
      </c>
      <c r="C13193" s="3" t="s">
        <v>77</v>
      </c>
      <c r="D13193" s="3" t="s">
        <v>62</v>
      </c>
      <c r="E13193">
        <v>2026</v>
      </c>
      <c r="F13193" s="3" t="str">
        <f t="shared" si="399"/>
        <v>RAGenICE H2026</v>
      </c>
      <c r="G13193" s="9">
        <v>206.891481586021</v>
      </c>
      <c r="H13193" s="9">
        <v>258.578893749999</v>
      </c>
      <c r="I13193" s="9">
        <v>262.28378920833302</v>
      </c>
      <c r="J13193" s="9">
        <v>454.697415053763</v>
      </c>
      <c r="K13193" s="9">
        <v>465.98397395833302</v>
      </c>
      <c r="L13193" s="9">
        <v>493.581853185483</v>
      </c>
      <c r="M13193" s="9">
        <v>410.46501944444401</v>
      </c>
      <c r="N13193" s="9">
        <v>456.61671111111099</v>
      </c>
      <c r="O13193" s="9">
        <v>340.83901856451598</v>
      </c>
      <c r="P13193" s="9">
        <v>284.848468611111</v>
      </c>
      <c r="Q13193" s="9">
        <v>272.66582634408599</v>
      </c>
      <c r="R13193" s="9">
        <v>272.33246027777699</v>
      </c>
      <c r="S13193" s="9">
        <v>249.58180937499901</v>
      </c>
      <c r="T13193" s="9">
        <v>258.00688805555501</v>
      </c>
    </row>
    <row r="13194" spans="1:20" x14ac:dyDescent="0.35">
      <c r="A13194">
        <f t="shared" si="400"/>
        <v>13194</v>
      </c>
      <c r="B13194" s="3" t="s">
        <v>1037</v>
      </c>
      <c r="C13194" s="3" t="s">
        <v>77</v>
      </c>
      <c r="D13194" s="3" t="s">
        <v>62</v>
      </c>
      <c r="E13194">
        <v>2027</v>
      </c>
      <c r="F13194" s="3" t="str">
        <f t="shared" si="399"/>
        <v>RAGenICE H2027</v>
      </c>
      <c r="G13194" s="9">
        <v>215.514001075268</v>
      </c>
      <c r="H13194" s="9">
        <v>265.44384361111099</v>
      </c>
      <c r="I13194" s="9">
        <v>437.13927911111102</v>
      </c>
      <c r="J13194" s="9">
        <v>414.93335317204298</v>
      </c>
      <c r="K13194" s="9">
        <v>369.92409598214198</v>
      </c>
      <c r="L13194" s="9">
        <v>437.29150375</v>
      </c>
      <c r="M13194" s="9">
        <v>250.231198388888</v>
      </c>
      <c r="N13194" s="9">
        <v>365.783372222222</v>
      </c>
      <c r="O13194" s="9">
        <v>323.93000954300999</v>
      </c>
      <c r="P13194" s="9">
        <v>357.20244263888799</v>
      </c>
      <c r="Q13194" s="9">
        <v>209.123855215053</v>
      </c>
      <c r="R13194" s="9">
        <v>252.40268594444399</v>
      </c>
      <c r="S13194" s="9">
        <v>249.74758411458299</v>
      </c>
      <c r="T13194" s="9">
        <v>276.99673541666601</v>
      </c>
    </row>
    <row r="13195" spans="1:20" x14ac:dyDescent="0.35">
      <c r="A13195">
        <f t="shared" si="400"/>
        <v>13195</v>
      </c>
      <c r="B13195" s="3" t="s">
        <v>1037</v>
      </c>
      <c r="C13195" s="3" t="s">
        <v>77</v>
      </c>
      <c r="D13195" s="3" t="s">
        <v>62</v>
      </c>
      <c r="E13195">
        <v>2028</v>
      </c>
      <c r="F13195" s="3" t="str">
        <f t="shared" si="399"/>
        <v>RAGenICE H2028</v>
      </c>
      <c r="G13195" s="9">
        <v>229.158871505376</v>
      </c>
      <c r="H13195" s="9">
        <v>242.04846736111099</v>
      </c>
      <c r="I13195" s="9">
        <v>366.59574375</v>
      </c>
      <c r="J13195" s="9">
        <v>366.76398521505303</v>
      </c>
      <c r="K13195" s="9">
        <v>465.84245327380899</v>
      </c>
      <c r="L13195" s="9">
        <v>403.02677956989203</v>
      </c>
      <c r="M13195" s="9">
        <v>209.14887241666599</v>
      </c>
      <c r="N13195" s="9">
        <v>431.52160375</v>
      </c>
      <c r="O13195" s="9">
        <v>354.09031068548302</v>
      </c>
      <c r="P13195" s="9">
        <v>167.447774277777</v>
      </c>
      <c r="Q13195" s="9">
        <v>225.63730497311801</v>
      </c>
      <c r="R13195" s="9">
        <v>191.12369944444399</v>
      </c>
      <c r="S13195" s="9">
        <v>178.18606354166599</v>
      </c>
      <c r="T13195" s="9">
        <v>218.58586736111101</v>
      </c>
    </row>
    <row r="13196" spans="1:20" x14ac:dyDescent="0.35">
      <c r="A13196">
        <f t="shared" si="400"/>
        <v>13196</v>
      </c>
      <c r="B13196" s="3" t="s">
        <v>1037</v>
      </c>
      <c r="C13196" s="3" t="s">
        <v>77</v>
      </c>
      <c r="D13196" s="3" t="s">
        <v>62</v>
      </c>
      <c r="E13196">
        <v>2029</v>
      </c>
      <c r="F13196" s="3" t="str">
        <f t="shared" si="399"/>
        <v>RAGenICE H2029</v>
      </c>
      <c r="G13196" s="9">
        <v>221.595602553763</v>
      </c>
      <c r="H13196" s="9">
        <v>169.449530277777</v>
      </c>
      <c r="I13196" s="9">
        <v>208.402896388888</v>
      </c>
      <c r="J13196" s="9">
        <v>258.00607365591401</v>
      </c>
      <c r="K13196" s="9">
        <v>432.62650997023798</v>
      </c>
      <c r="L13196" s="9">
        <v>301.66038212365498</v>
      </c>
      <c r="M13196" s="9">
        <v>272.652530833333</v>
      </c>
      <c r="N13196" s="9">
        <v>223.40035513888799</v>
      </c>
      <c r="O13196" s="9">
        <v>227.14893479838699</v>
      </c>
      <c r="P13196" s="9">
        <v>215.10172158333299</v>
      </c>
      <c r="Q13196" s="9">
        <v>186.06681404569801</v>
      </c>
      <c r="R13196" s="9">
        <v>153.170683611111</v>
      </c>
      <c r="S13196" s="9">
        <v>188.32100911458301</v>
      </c>
      <c r="T13196" s="9">
        <v>206.39548236111099</v>
      </c>
    </row>
    <row r="13197" spans="1:20" x14ac:dyDescent="0.35">
      <c r="A13197">
        <f t="shared" si="400"/>
        <v>13197</v>
      </c>
      <c r="B13197" s="3" t="s">
        <v>1037</v>
      </c>
      <c r="C13197" s="3" t="s">
        <v>75</v>
      </c>
      <c r="D13197" s="3" t="s">
        <v>64</v>
      </c>
      <c r="E13197">
        <v>2020</v>
      </c>
      <c r="F13197" s="3" t="str">
        <f t="shared" si="399"/>
        <v>RAElevJ DAY2020</v>
      </c>
      <c r="G13197" s="9">
        <v>263.31004779599999</v>
      </c>
      <c r="H13197" s="9">
        <v>268.00000857600003</v>
      </c>
      <c r="I13197" s="9">
        <v>262.50000840000001</v>
      </c>
      <c r="J13197" s="9">
        <v>264.10466724399998</v>
      </c>
      <c r="K13197" s="9">
        <v>263.98426041599998</v>
      </c>
      <c r="L13197" s="9">
        <v>267.18996917999999</v>
      </c>
      <c r="M13197" s="9">
        <v>264.50000846400002</v>
      </c>
      <c r="N13197" s="9">
        <v>262.60138635599998</v>
      </c>
      <c r="O13197" s="9">
        <v>263.80545463599998</v>
      </c>
      <c r="P13197" s="9">
        <v>264.50000846400002</v>
      </c>
      <c r="Q13197" s="9">
        <v>262.58366982000001</v>
      </c>
      <c r="R13197" s="9">
        <v>262.98754122399998</v>
      </c>
      <c r="S13197" s="9">
        <v>264.27231816800003</v>
      </c>
      <c r="T13197" s="9">
        <v>262.50000840000001</v>
      </c>
    </row>
    <row r="13198" spans="1:20" x14ac:dyDescent="0.35">
      <c r="A13198">
        <f t="shared" si="400"/>
        <v>13198</v>
      </c>
      <c r="B13198" s="3" t="s">
        <v>1037</v>
      </c>
      <c r="C13198" s="3" t="s">
        <v>75</v>
      </c>
      <c r="D13198" s="3" t="s">
        <v>64</v>
      </c>
      <c r="E13198">
        <v>2021</v>
      </c>
      <c r="F13198" s="3" t="str">
        <f t="shared" si="399"/>
        <v>RAElevJ DAY2021</v>
      </c>
      <c r="G13198" s="9">
        <v>267.80512668</v>
      </c>
      <c r="H13198" s="9">
        <v>268.00000857600003</v>
      </c>
      <c r="I13198" s="9">
        <v>262.50000840000001</v>
      </c>
      <c r="J13198" s="9">
        <v>263.62632077199999</v>
      </c>
      <c r="K13198" s="9">
        <v>268.00000857600003</v>
      </c>
      <c r="L13198" s="9">
        <v>266.09088778</v>
      </c>
      <c r="M13198" s="9">
        <v>263.26542837199997</v>
      </c>
      <c r="N13198" s="9">
        <v>262.848105524</v>
      </c>
      <c r="O13198" s="9">
        <v>263.28019215199998</v>
      </c>
      <c r="P13198" s="9">
        <v>264.50000846400002</v>
      </c>
      <c r="Q13198" s="9">
        <v>262.90223938399998</v>
      </c>
      <c r="R13198" s="9">
        <v>263.351714464</v>
      </c>
      <c r="S13198" s="9">
        <v>264.50000846400002</v>
      </c>
      <c r="T13198" s="9">
        <v>262.50000840000001</v>
      </c>
    </row>
    <row r="13199" spans="1:20" x14ac:dyDescent="0.35">
      <c r="A13199">
        <f t="shared" si="400"/>
        <v>13199</v>
      </c>
      <c r="B13199" s="3" t="s">
        <v>1037</v>
      </c>
      <c r="C13199" s="3" t="s">
        <v>75</v>
      </c>
      <c r="D13199" s="3" t="s">
        <v>64</v>
      </c>
      <c r="E13199">
        <v>2022</v>
      </c>
      <c r="F13199" s="3" t="str">
        <f t="shared" si="399"/>
        <v>RAElevJ DAY2022</v>
      </c>
      <c r="G13199" s="9">
        <v>268.00000857600003</v>
      </c>
      <c r="H13199" s="9">
        <v>268.00000857600003</v>
      </c>
      <c r="I13199" s="9">
        <v>262.50000840000001</v>
      </c>
      <c r="J13199" s="9">
        <v>262.909457231999</v>
      </c>
      <c r="K13199" s="9">
        <v>268.00000857600003</v>
      </c>
      <c r="L13199" s="9">
        <v>263.88813180400001</v>
      </c>
      <c r="M13199" s="9">
        <v>263.5908877</v>
      </c>
      <c r="N13199" s="9">
        <v>264.50000846400002</v>
      </c>
      <c r="O13199" s="9">
        <v>263.55479845999997</v>
      </c>
      <c r="P13199" s="9">
        <v>264.50000846400002</v>
      </c>
      <c r="Q13199" s="9">
        <v>263.890100308</v>
      </c>
      <c r="R13199" s="9">
        <v>263.998696112</v>
      </c>
      <c r="S13199" s="9">
        <v>262.50000840000001</v>
      </c>
      <c r="T13199" s="9">
        <v>262.50000840000001</v>
      </c>
    </row>
    <row r="13200" spans="1:20" x14ac:dyDescent="0.35">
      <c r="A13200">
        <f t="shared" si="400"/>
        <v>13200</v>
      </c>
      <c r="B13200" s="3" t="s">
        <v>1037</v>
      </c>
      <c r="C13200" s="3" t="s">
        <v>75</v>
      </c>
      <c r="D13200" s="3" t="s">
        <v>64</v>
      </c>
      <c r="E13200">
        <v>2023</v>
      </c>
      <c r="F13200" s="3" t="str">
        <f t="shared" si="399"/>
        <v>RAElevJ DAY2023</v>
      </c>
      <c r="G13200" s="9">
        <v>267.77067785999998</v>
      </c>
      <c r="H13200" s="9">
        <v>267.79889308399999</v>
      </c>
      <c r="I13200" s="9">
        <v>262.50000840000001</v>
      </c>
      <c r="J13200" s="9">
        <v>262.50000840000001</v>
      </c>
      <c r="K13200" s="9">
        <v>263.62796119199999</v>
      </c>
      <c r="L13200" s="9">
        <v>267.69029727999998</v>
      </c>
      <c r="M13200" s="9">
        <v>262.50000840000001</v>
      </c>
      <c r="N13200" s="9">
        <v>264.50000846400002</v>
      </c>
      <c r="O13200" s="9">
        <v>264.27953601600001</v>
      </c>
      <c r="P13200" s="9">
        <v>264.28544152799998</v>
      </c>
      <c r="Q13200" s="9">
        <v>262.85007402799999</v>
      </c>
      <c r="R13200" s="9">
        <v>262.68800053199999</v>
      </c>
      <c r="S13200" s="9">
        <v>263.75361736399998</v>
      </c>
      <c r="T13200" s="9">
        <v>262.50000840000001</v>
      </c>
    </row>
    <row r="13201" spans="1:20" x14ac:dyDescent="0.35">
      <c r="A13201">
        <f t="shared" si="400"/>
        <v>13201</v>
      </c>
      <c r="B13201" s="3" t="s">
        <v>1037</v>
      </c>
      <c r="C13201" s="3" t="s">
        <v>75</v>
      </c>
      <c r="D13201" s="3" t="s">
        <v>64</v>
      </c>
      <c r="E13201">
        <v>2024</v>
      </c>
      <c r="F13201" s="3" t="str">
        <f t="shared" si="399"/>
        <v>RAElevJ DAY2024</v>
      </c>
      <c r="G13201" s="9">
        <v>262.50000840000001</v>
      </c>
      <c r="H13201" s="9">
        <v>268.00000857600003</v>
      </c>
      <c r="I13201" s="9">
        <v>262.50000840000001</v>
      </c>
      <c r="J13201" s="9">
        <v>262.88124200800002</v>
      </c>
      <c r="K13201" s="9">
        <v>266.56464107599999</v>
      </c>
      <c r="L13201" s="9">
        <v>263.54003468000002</v>
      </c>
      <c r="M13201" s="9">
        <v>264.50000846400002</v>
      </c>
      <c r="N13201" s="9">
        <v>263.361556984</v>
      </c>
      <c r="O13201" s="9">
        <v>263.38649136799899</v>
      </c>
      <c r="P13201" s="9">
        <v>264.50000846400002</v>
      </c>
      <c r="Q13201" s="9">
        <v>264.01838115200002</v>
      </c>
      <c r="R13201" s="9">
        <v>264.28872236799998</v>
      </c>
      <c r="S13201" s="9">
        <v>264.18373548800002</v>
      </c>
      <c r="T13201" s="9">
        <v>262.50000840000001</v>
      </c>
    </row>
    <row r="13202" spans="1:20" x14ac:dyDescent="0.35">
      <c r="A13202">
        <f t="shared" si="400"/>
        <v>13202</v>
      </c>
      <c r="B13202" s="3" t="s">
        <v>1037</v>
      </c>
      <c r="C13202" s="3" t="s">
        <v>75</v>
      </c>
      <c r="D13202" s="3" t="s">
        <v>64</v>
      </c>
      <c r="E13202">
        <v>2025</v>
      </c>
      <c r="F13202" s="3" t="str">
        <f t="shared" si="399"/>
        <v>RAElevJ DAY2025</v>
      </c>
      <c r="G13202" s="9">
        <v>264.35040215999999</v>
      </c>
      <c r="H13202" s="9">
        <v>263.74705568399997</v>
      </c>
      <c r="I13202" s="9">
        <v>264.96720008</v>
      </c>
      <c r="J13202" s="9">
        <v>262.50000840000001</v>
      </c>
      <c r="K13202" s="9">
        <v>262.50000840000001</v>
      </c>
      <c r="L13202" s="9">
        <v>265.504929755999</v>
      </c>
      <c r="M13202" s="9">
        <v>264.50000846400002</v>
      </c>
      <c r="N13202" s="9">
        <v>263.620087175999</v>
      </c>
      <c r="O13202" s="9">
        <v>262.82481156</v>
      </c>
      <c r="P13202" s="9">
        <v>264.45112394799997</v>
      </c>
      <c r="Q13202" s="9">
        <v>264.50000846400002</v>
      </c>
      <c r="R13202" s="9">
        <v>263.03314490000002</v>
      </c>
      <c r="S13202" s="9">
        <v>264.50000846400002</v>
      </c>
      <c r="T13202" s="9">
        <v>262.50000840000001</v>
      </c>
    </row>
    <row r="13203" spans="1:20" x14ac:dyDescent="0.35">
      <c r="A13203">
        <f t="shared" si="400"/>
        <v>13203</v>
      </c>
      <c r="B13203" s="3" t="s">
        <v>1037</v>
      </c>
      <c r="C13203" s="3" t="s">
        <v>75</v>
      </c>
      <c r="D13203" s="3" t="s">
        <v>64</v>
      </c>
      <c r="E13203">
        <v>2026</v>
      </c>
      <c r="F13203" s="3" t="str">
        <f t="shared" si="399"/>
        <v>RAElevJ DAY2026</v>
      </c>
      <c r="G13203" s="9">
        <v>267.19784319600001</v>
      </c>
      <c r="H13203" s="9">
        <v>263.27756748000002</v>
      </c>
      <c r="I13203" s="9">
        <v>262.50000840000001</v>
      </c>
      <c r="J13203" s="9">
        <v>266.48130773999998</v>
      </c>
      <c r="K13203" s="9">
        <v>268.00000857600003</v>
      </c>
      <c r="L13203" s="9">
        <v>262.50000840000001</v>
      </c>
      <c r="M13203" s="9">
        <v>262.50000840000001</v>
      </c>
      <c r="N13203" s="9">
        <v>263.96621579599997</v>
      </c>
      <c r="O13203" s="9">
        <v>264.50000846400002</v>
      </c>
      <c r="P13203" s="9">
        <v>264.50000846400002</v>
      </c>
      <c r="Q13203" s="9">
        <v>262.97507403199899</v>
      </c>
      <c r="R13203" s="9">
        <v>262.50000840000001</v>
      </c>
      <c r="S13203" s="9">
        <v>263.07153072800003</v>
      </c>
      <c r="T13203" s="9">
        <v>262.50000840000001</v>
      </c>
    </row>
    <row r="13204" spans="1:20" x14ac:dyDescent="0.35">
      <c r="A13204">
        <f t="shared" si="400"/>
        <v>13204</v>
      </c>
      <c r="B13204" s="3" t="s">
        <v>1037</v>
      </c>
      <c r="C13204" s="3" t="s">
        <v>75</v>
      </c>
      <c r="D13204" s="3" t="s">
        <v>64</v>
      </c>
      <c r="E13204">
        <v>2027</v>
      </c>
      <c r="F13204" s="3" t="str">
        <f t="shared" si="399"/>
        <v>RAElevJ DAY2027</v>
      </c>
      <c r="G13204" s="9">
        <v>267.26870933999999</v>
      </c>
      <c r="H13204" s="9">
        <v>268.00000857600003</v>
      </c>
      <c r="I13204" s="9">
        <v>268.00000857600003</v>
      </c>
      <c r="J13204" s="9">
        <v>267.90453613199998</v>
      </c>
      <c r="K13204" s="9">
        <v>265.14961478399999</v>
      </c>
      <c r="L13204" s="9">
        <v>264.02264624399999</v>
      </c>
      <c r="M13204" s="9">
        <v>262.50000840000001</v>
      </c>
      <c r="N13204" s="9">
        <v>264.50000846400002</v>
      </c>
      <c r="O13204" s="9">
        <v>263.84974597600001</v>
      </c>
      <c r="P13204" s="9">
        <v>264.50000846400002</v>
      </c>
      <c r="Q13204" s="9">
        <v>263.68668822799998</v>
      </c>
      <c r="R13204" s="9">
        <v>263.30053335999997</v>
      </c>
      <c r="S13204" s="9">
        <v>263.21326301599998</v>
      </c>
      <c r="T13204" s="9">
        <v>262.50000840000001</v>
      </c>
    </row>
    <row r="13205" spans="1:20" x14ac:dyDescent="0.35">
      <c r="A13205">
        <f t="shared" si="400"/>
        <v>13205</v>
      </c>
      <c r="B13205" s="3" t="s">
        <v>1037</v>
      </c>
      <c r="C13205" s="3" t="s">
        <v>75</v>
      </c>
      <c r="D13205" s="3" t="s">
        <v>64</v>
      </c>
      <c r="E13205">
        <v>2028</v>
      </c>
      <c r="F13205" s="3" t="str">
        <f t="shared" si="399"/>
        <v>RAElevJ DAY2028</v>
      </c>
      <c r="G13205" s="9">
        <v>264.33793496800001</v>
      </c>
      <c r="H13205" s="9">
        <v>268.00000857600003</v>
      </c>
      <c r="I13205" s="9">
        <v>262.50000840000001</v>
      </c>
      <c r="J13205" s="9">
        <v>263.836622616</v>
      </c>
      <c r="K13205" s="9">
        <v>266.038394339999</v>
      </c>
      <c r="L13205" s="9">
        <v>264.83104522000002</v>
      </c>
      <c r="M13205" s="9">
        <v>262.50000840000001</v>
      </c>
      <c r="N13205" s="9">
        <v>264.50000846400002</v>
      </c>
      <c r="O13205" s="9">
        <v>264.50000846400002</v>
      </c>
      <c r="P13205" s="9">
        <v>264.50000846400002</v>
      </c>
      <c r="Q13205" s="9">
        <v>264.50000846400002</v>
      </c>
      <c r="R13205" s="9">
        <v>264.47901108799999</v>
      </c>
      <c r="S13205" s="9">
        <v>264.50000846400002</v>
      </c>
      <c r="T13205" s="9">
        <v>262.50000840000001</v>
      </c>
    </row>
    <row r="13206" spans="1:20" x14ac:dyDescent="0.35">
      <c r="A13206">
        <f t="shared" si="400"/>
        <v>13206</v>
      </c>
      <c r="B13206" s="3" t="s">
        <v>1037</v>
      </c>
      <c r="C13206" s="3" t="s">
        <v>75</v>
      </c>
      <c r="D13206" s="3" t="s">
        <v>64</v>
      </c>
      <c r="E13206">
        <v>2029</v>
      </c>
      <c r="F13206" s="3" t="str">
        <f t="shared" si="399"/>
        <v>RAElevJ DAY2029</v>
      </c>
      <c r="G13206" s="9">
        <v>268.00000857600003</v>
      </c>
      <c r="H13206" s="9">
        <v>268.00000857600003</v>
      </c>
      <c r="I13206" s="9">
        <v>262.50000840000001</v>
      </c>
      <c r="J13206" s="9">
        <v>266.28412925599901</v>
      </c>
      <c r="K13206" s="9">
        <v>265.652239471999</v>
      </c>
      <c r="L13206" s="9">
        <v>267.738197544</v>
      </c>
      <c r="M13206" s="9">
        <v>262.50000840000001</v>
      </c>
      <c r="N13206" s="9">
        <v>264.50000846400002</v>
      </c>
      <c r="O13206" s="9">
        <v>264.15486409599998</v>
      </c>
      <c r="P13206" s="9">
        <v>264.415362792</v>
      </c>
      <c r="Q13206" s="9">
        <v>264.50000846400002</v>
      </c>
      <c r="R13206" s="9">
        <v>263.67553337200002</v>
      </c>
      <c r="S13206" s="9">
        <v>264.48918169199999</v>
      </c>
      <c r="T13206" s="9">
        <v>262.50000840000001</v>
      </c>
    </row>
    <row r="13207" spans="1:20" x14ac:dyDescent="0.35">
      <c r="A13207">
        <f t="shared" si="400"/>
        <v>13207</v>
      </c>
      <c r="B13207" s="3" t="s">
        <v>1037</v>
      </c>
      <c r="C13207" s="3" t="s">
        <v>86</v>
      </c>
      <c r="D13207" s="3" t="s">
        <v>64</v>
      </c>
      <c r="E13207">
        <v>2020</v>
      </c>
      <c r="F13207" s="3" t="str">
        <f t="shared" si="399"/>
        <v>RAQOutJ DAY2020</v>
      </c>
      <c r="G13207" s="9">
        <v>106.591895124321</v>
      </c>
      <c r="H13207" s="9">
        <v>149.82043301612899</v>
      </c>
      <c r="I13207" s="9">
        <v>162.860805605613</v>
      </c>
      <c r="J13207" s="9">
        <v>166.74123678141299</v>
      </c>
      <c r="K13207" s="9">
        <v>168.41729274948401</v>
      </c>
      <c r="L13207" s="9">
        <v>160.64085914609899</v>
      </c>
      <c r="M13207" s="9">
        <v>217.23530993825599</v>
      </c>
      <c r="N13207" s="9">
        <v>221.49105773736599</v>
      </c>
      <c r="O13207" s="9">
        <v>231.703998883705</v>
      </c>
      <c r="P13207" s="9">
        <v>241.62907011386099</v>
      </c>
      <c r="Q13207" s="9">
        <v>135.42439733664699</v>
      </c>
      <c r="R13207" s="9">
        <v>122.32205910868601</v>
      </c>
      <c r="S13207" s="9">
        <v>113.905600564091</v>
      </c>
      <c r="T13207" s="9">
        <v>96.669524569236103</v>
      </c>
    </row>
    <row r="13208" spans="1:20" x14ac:dyDescent="0.35">
      <c r="A13208">
        <f t="shared" si="400"/>
        <v>13208</v>
      </c>
      <c r="B13208" s="3" t="s">
        <v>1037</v>
      </c>
      <c r="C13208" s="3" t="s">
        <v>86</v>
      </c>
      <c r="D13208" s="3" t="s">
        <v>64</v>
      </c>
      <c r="E13208">
        <v>2021</v>
      </c>
      <c r="F13208" s="3" t="str">
        <f t="shared" si="399"/>
        <v>RAQOutJ DAY2021</v>
      </c>
      <c r="G13208" s="9">
        <v>113.28731832975799</v>
      </c>
      <c r="H13208" s="9">
        <v>162.58542771121299</v>
      </c>
      <c r="I13208" s="9">
        <v>205.05786096294699</v>
      </c>
      <c r="J13208" s="9">
        <v>172.60115545700799</v>
      </c>
      <c r="K13208" s="9">
        <v>173.61827566757799</v>
      </c>
      <c r="L13208" s="9">
        <v>147.24963875697</v>
      </c>
      <c r="M13208" s="9">
        <v>150.90937187495501</v>
      </c>
      <c r="N13208" s="9">
        <v>225.689302092547</v>
      </c>
      <c r="O13208" s="9">
        <v>285.03529601801699</v>
      </c>
      <c r="P13208" s="9">
        <v>207.24901091104499</v>
      </c>
      <c r="Q13208" s="9">
        <v>153.23263522286399</v>
      </c>
      <c r="R13208" s="9">
        <v>136.04951738544401</v>
      </c>
      <c r="S13208" s="9">
        <v>128.63692519389301</v>
      </c>
      <c r="T13208" s="9">
        <v>97.741585236920102</v>
      </c>
    </row>
    <row r="13209" spans="1:20" x14ac:dyDescent="0.35">
      <c r="A13209">
        <f t="shared" si="400"/>
        <v>13209</v>
      </c>
      <c r="B13209" s="3" t="s">
        <v>1037</v>
      </c>
      <c r="C13209" s="3" t="s">
        <v>86</v>
      </c>
      <c r="D13209" s="3" t="s">
        <v>64</v>
      </c>
      <c r="E13209">
        <v>2022</v>
      </c>
      <c r="F13209" s="3" t="str">
        <f t="shared" si="399"/>
        <v>RAQOutJ DAY2022</v>
      </c>
      <c r="G13209" s="9">
        <v>64.964182066703202</v>
      </c>
      <c r="H13209" s="9">
        <v>126.206108528062</v>
      </c>
      <c r="I13209" s="9">
        <v>158.45402593019</v>
      </c>
      <c r="J13209" s="9">
        <v>183.60038647765697</v>
      </c>
      <c r="K13209" s="9">
        <v>184.67649981768699</v>
      </c>
      <c r="L13209" s="9">
        <v>211.33134442037601</v>
      </c>
      <c r="M13209" s="9">
        <v>215.01634910393699</v>
      </c>
      <c r="N13209" s="9">
        <v>251.390089988547</v>
      </c>
      <c r="O13209" s="9">
        <v>296.32282408091299</v>
      </c>
      <c r="P13209" s="9">
        <v>287.86425372546501</v>
      </c>
      <c r="Q13209" s="9">
        <v>165.011575588125</v>
      </c>
      <c r="R13209" s="9">
        <v>121.852752511573</v>
      </c>
      <c r="S13209" s="9">
        <v>122.950225696302</v>
      </c>
      <c r="T13209" s="9">
        <v>83.513061196065195</v>
      </c>
    </row>
    <row r="13210" spans="1:20" x14ac:dyDescent="0.35">
      <c r="A13210">
        <f t="shared" si="400"/>
        <v>13210</v>
      </c>
      <c r="B13210" s="3" t="s">
        <v>1037</v>
      </c>
      <c r="C13210" s="3" t="s">
        <v>86</v>
      </c>
      <c r="D13210" s="3" t="s">
        <v>64</v>
      </c>
      <c r="E13210">
        <v>2023</v>
      </c>
      <c r="F13210" s="3" t="str">
        <f t="shared" si="399"/>
        <v>RAQOutJ DAY2023</v>
      </c>
      <c r="G13210" s="9">
        <v>80.108953019614901</v>
      </c>
      <c r="H13210" s="9">
        <v>118.62516937958701</v>
      </c>
      <c r="I13210" s="9">
        <v>164.48905933067701</v>
      </c>
      <c r="J13210" s="9">
        <v>164.78132044957201</v>
      </c>
      <c r="K13210" s="9">
        <v>148.27297953970799</v>
      </c>
      <c r="L13210" s="9">
        <v>162.15515517250901</v>
      </c>
      <c r="M13210" s="9">
        <v>226.563662704905</v>
      </c>
      <c r="N13210" s="9">
        <v>252.122785665381</v>
      </c>
      <c r="O13210" s="9">
        <v>283.60903499885001</v>
      </c>
      <c r="P13210" s="9">
        <v>224.530267539861</v>
      </c>
      <c r="Q13210" s="9">
        <v>132.38316921608299</v>
      </c>
      <c r="R13210" s="9">
        <v>137.00105653673</v>
      </c>
      <c r="S13210" s="9">
        <v>113.17461958010399</v>
      </c>
      <c r="T13210" s="9">
        <v>78.216377961595398</v>
      </c>
    </row>
    <row r="13211" spans="1:20" x14ac:dyDescent="0.35">
      <c r="A13211">
        <f t="shared" si="400"/>
        <v>13211</v>
      </c>
      <c r="B13211" s="3" t="s">
        <v>1037</v>
      </c>
      <c r="C13211" s="3" t="s">
        <v>86</v>
      </c>
      <c r="D13211" s="3" t="s">
        <v>64</v>
      </c>
      <c r="E13211">
        <v>2024</v>
      </c>
      <c r="F13211" s="3" t="str">
        <f t="shared" si="399"/>
        <v>RAQOutJ DAY2024</v>
      </c>
      <c r="G13211" s="9">
        <v>83.125651177420295</v>
      </c>
      <c r="H13211" s="9">
        <v>121.69061066869</v>
      </c>
      <c r="I13211" s="9">
        <v>153.641573098902</v>
      </c>
      <c r="J13211" s="9">
        <v>164.65821080267401</v>
      </c>
      <c r="K13211" s="9">
        <v>163.71270401470301</v>
      </c>
      <c r="L13211" s="9">
        <v>189.095214608736</v>
      </c>
      <c r="M13211" s="9">
        <v>238.686924952418</v>
      </c>
      <c r="N13211" s="9">
        <v>235.676794158555</v>
      </c>
      <c r="O13211" s="9">
        <v>246.486119686286</v>
      </c>
      <c r="P13211" s="9">
        <v>170.42869825025599</v>
      </c>
      <c r="Q13211" s="9">
        <v>128.03743329498499</v>
      </c>
      <c r="R13211" s="9">
        <v>119.70223945549699</v>
      </c>
      <c r="S13211" s="9">
        <v>100.981706858493</v>
      </c>
      <c r="T13211" s="9">
        <v>82.561401472992799</v>
      </c>
    </row>
    <row r="13212" spans="1:20" x14ac:dyDescent="0.35">
      <c r="A13212">
        <f t="shared" si="400"/>
        <v>13212</v>
      </c>
      <c r="B13212" s="3" t="s">
        <v>1037</v>
      </c>
      <c r="C13212" s="3" t="s">
        <v>86</v>
      </c>
      <c r="D13212" s="3" t="s">
        <v>64</v>
      </c>
      <c r="E13212">
        <v>2025</v>
      </c>
      <c r="F13212" s="3" t="str">
        <f t="shared" si="399"/>
        <v>RAQOutJ DAY2025</v>
      </c>
      <c r="G13212" s="9">
        <v>65.890170624706101</v>
      </c>
      <c r="H13212" s="9">
        <v>115.16543183354</v>
      </c>
      <c r="I13212" s="9">
        <v>122.72761507760799</v>
      </c>
      <c r="J13212" s="9">
        <v>93.558752492512099</v>
      </c>
      <c r="K13212" s="9">
        <v>93.548814727760401</v>
      </c>
      <c r="L13212" s="9">
        <v>118.041527120745</v>
      </c>
      <c r="M13212" s="9">
        <v>111.008701850034</v>
      </c>
      <c r="N13212" s="9">
        <v>153.76034173075101</v>
      </c>
      <c r="O13212" s="9">
        <v>199.813933588071</v>
      </c>
      <c r="P13212" s="9">
        <v>175.780067035917</v>
      </c>
      <c r="Q13212" s="9">
        <v>124.251499722696</v>
      </c>
      <c r="R13212" s="9">
        <v>137.665700179136</v>
      </c>
      <c r="S13212" s="9">
        <v>121.251413614214</v>
      </c>
      <c r="T13212" s="9">
        <v>102.033050386691</v>
      </c>
    </row>
    <row r="13213" spans="1:20" x14ac:dyDescent="0.35">
      <c r="A13213">
        <f t="shared" si="400"/>
        <v>13213</v>
      </c>
      <c r="B13213" s="3" t="s">
        <v>1037</v>
      </c>
      <c r="C13213" s="3" t="s">
        <v>86</v>
      </c>
      <c r="D13213" s="3" t="s">
        <v>64</v>
      </c>
      <c r="E13213">
        <v>2026</v>
      </c>
      <c r="F13213" s="3" t="str">
        <f t="shared" si="399"/>
        <v>RAQOutJ DAY2026</v>
      </c>
      <c r="G13213" s="9">
        <v>90.875012671602406</v>
      </c>
      <c r="H13213" s="9">
        <v>127.095833713986</v>
      </c>
      <c r="I13213" s="9">
        <v>147.47833330399601</v>
      </c>
      <c r="J13213" s="9">
        <v>209.21101091142799</v>
      </c>
      <c r="K13213" s="9">
        <v>258.442613902755</v>
      </c>
      <c r="L13213" s="9">
        <v>293.10953511921099</v>
      </c>
      <c r="M13213" s="9">
        <v>480.44837366749999</v>
      </c>
      <c r="N13213" s="9">
        <v>542.23929403</v>
      </c>
      <c r="O13213" s="9">
        <v>451.51024033622298</v>
      </c>
      <c r="P13213" s="9">
        <v>315.14138633862501</v>
      </c>
      <c r="Q13213" s="9">
        <v>179.04031893251999</v>
      </c>
      <c r="R13213" s="9">
        <v>136.54341602424401</v>
      </c>
      <c r="S13213" s="9">
        <v>122.826736038763</v>
      </c>
      <c r="T13213" s="9">
        <v>105.661626725836</v>
      </c>
    </row>
    <row r="13214" spans="1:20" x14ac:dyDescent="0.35">
      <c r="A13214">
        <f t="shared" si="400"/>
        <v>13214</v>
      </c>
      <c r="B13214" s="3" t="s">
        <v>1037</v>
      </c>
      <c r="C13214" s="3" t="s">
        <v>86</v>
      </c>
      <c r="D13214" s="3" t="s">
        <v>64</v>
      </c>
      <c r="E13214">
        <v>2027</v>
      </c>
      <c r="F13214" s="3" t="str">
        <f t="shared" si="399"/>
        <v>RAQOutJ DAY2027</v>
      </c>
      <c r="G13214" s="9">
        <v>74.818079707715</v>
      </c>
      <c r="H13214" s="9">
        <v>150.31688760748301</v>
      </c>
      <c r="I13214" s="9">
        <v>249.9518402528</v>
      </c>
      <c r="J13214" s="9">
        <v>274.66092183201499</v>
      </c>
      <c r="K13214" s="9">
        <v>245.20048546367701</v>
      </c>
      <c r="L13214" s="9">
        <v>266.80564009298303</v>
      </c>
      <c r="M13214" s="9">
        <v>343.851173996944</v>
      </c>
      <c r="N13214" s="9">
        <v>371.59413770111098</v>
      </c>
      <c r="O13214" s="9">
        <v>440.76891490107499</v>
      </c>
      <c r="P13214" s="9">
        <v>459.13795113302001</v>
      </c>
      <c r="Q13214" s="9">
        <v>260.763830609926</v>
      </c>
      <c r="R13214" s="9">
        <v>203.58933913072201</v>
      </c>
      <c r="S13214" s="9">
        <v>154.603553226809</v>
      </c>
      <c r="T13214" s="9">
        <v>123.265061157918</v>
      </c>
    </row>
    <row r="13215" spans="1:20" x14ac:dyDescent="0.35">
      <c r="A13215">
        <f t="shared" si="400"/>
        <v>13215</v>
      </c>
      <c r="B13215" s="3" t="s">
        <v>1037</v>
      </c>
      <c r="C13215" s="3" t="s">
        <v>86</v>
      </c>
      <c r="D13215" s="3" t="s">
        <v>64</v>
      </c>
      <c r="E13215">
        <v>2028</v>
      </c>
      <c r="F13215" s="3" t="str">
        <f t="shared" si="399"/>
        <v>RAQOutJ DAY2028</v>
      </c>
      <c r="G13215" s="9">
        <v>111.70735487252399</v>
      </c>
      <c r="H13215" s="9">
        <v>150.00351369638</v>
      </c>
      <c r="I13215" s="9">
        <v>187.19968613388099</v>
      </c>
      <c r="J13215" s="9">
        <v>209.41846323517299</v>
      </c>
      <c r="K13215" s="9">
        <v>236.400975705604</v>
      </c>
      <c r="L13215" s="9">
        <v>247.51951575074401</v>
      </c>
      <c r="M13215" s="9">
        <v>295.292942070972</v>
      </c>
      <c r="N13215" s="9">
        <v>297.53973926736103</v>
      </c>
      <c r="O13215" s="9">
        <v>383.17777252990498</v>
      </c>
      <c r="P13215" s="9">
        <v>335.73868724131898</v>
      </c>
      <c r="Q13215" s="9">
        <v>154.91835429391799</v>
      </c>
      <c r="R13215" s="9">
        <v>122.38786353955901</v>
      </c>
      <c r="S13215" s="9">
        <v>112.46528045949201</v>
      </c>
      <c r="T13215" s="9">
        <v>96.829163906364599</v>
      </c>
    </row>
    <row r="13216" spans="1:20" x14ac:dyDescent="0.35">
      <c r="A13216">
        <f t="shared" si="400"/>
        <v>13216</v>
      </c>
      <c r="B13216" s="3" t="s">
        <v>1037</v>
      </c>
      <c r="C13216" s="3" t="s">
        <v>86</v>
      </c>
      <c r="D13216" s="3" t="s">
        <v>64</v>
      </c>
      <c r="E13216">
        <v>2029</v>
      </c>
      <c r="F13216" s="3" t="str">
        <f t="shared" si="399"/>
        <v>RAQOutJ DAY2029</v>
      </c>
      <c r="G13216" s="9">
        <v>93.742675247704696</v>
      </c>
      <c r="H13216" s="9">
        <v>135.81297336102699</v>
      </c>
      <c r="I13216" s="9">
        <v>151.901724846413</v>
      </c>
      <c r="J13216" s="9">
        <v>192.043204811523</v>
      </c>
      <c r="K13216" s="9">
        <v>263.42774660095301</v>
      </c>
      <c r="L13216" s="9">
        <v>284.16310733701698</v>
      </c>
      <c r="M13216" s="9">
        <v>434.11063711069397</v>
      </c>
      <c r="N13216" s="9">
        <v>434.86663316347199</v>
      </c>
      <c r="O13216" s="9">
        <v>473.762770547782</v>
      </c>
      <c r="P13216" s="9">
        <v>444.40494636756898</v>
      </c>
      <c r="Q13216" s="9">
        <v>278.73190828249301</v>
      </c>
      <c r="R13216" s="9">
        <v>218.53667215167999</v>
      </c>
      <c r="S13216" s="9">
        <v>204.27980051263</v>
      </c>
      <c r="T13216" s="9">
        <v>130.60569708851301</v>
      </c>
    </row>
    <row r="13217" spans="1:20" x14ac:dyDescent="0.35">
      <c r="A13217">
        <f t="shared" si="400"/>
        <v>13217</v>
      </c>
      <c r="B13217" s="3" t="s">
        <v>1037</v>
      </c>
      <c r="C13217" s="3" t="s">
        <v>95</v>
      </c>
      <c r="D13217" s="3" t="s">
        <v>64</v>
      </c>
      <c r="E13217">
        <v>2020</v>
      </c>
      <c r="F13217" s="3" t="str">
        <f t="shared" si="399"/>
        <v>RASpillJ DAY2020</v>
      </c>
      <c r="G13217" s="9">
        <v>1.23598125971438</v>
      </c>
      <c r="H13217" s="9">
        <v>1.3631977582125001</v>
      </c>
      <c r="I13217" s="9">
        <v>0.98077636130833301</v>
      </c>
      <c r="J13217" s="9">
        <v>0.77481199236827902</v>
      </c>
      <c r="K13217" s="9">
        <v>2.0260829781302001</v>
      </c>
      <c r="L13217" s="9">
        <v>30.108986549325198</v>
      </c>
      <c r="M13217" s="9">
        <v>135.37044304325599</v>
      </c>
      <c r="N13217" s="9">
        <v>134.53499700056099</v>
      </c>
      <c r="O13217" s="9">
        <v>144.155245489283</v>
      </c>
      <c r="P13217" s="9">
        <v>113.45991781483301</v>
      </c>
      <c r="Q13217" s="9">
        <v>46.418279236809099</v>
      </c>
      <c r="R13217" s="9">
        <v>41.625025910630498</v>
      </c>
      <c r="S13217" s="9">
        <v>16.847343495992099</v>
      </c>
      <c r="T13217" s="9">
        <v>1.0447309041944399</v>
      </c>
    </row>
    <row r="13218" spans="1:20" x14ac:dyDescent="0.35">
      <c r="A13218">
        <f t="shared" si="400"/>
        <v>13218</v>
      </c>
      <c r="B13218" s="3" t="s">
        <v>1037</v>
      </c>
      <c r="C13218" s="3" t="s">
        <v>95</v>
      </c>
      <c r="D13218" s="3" t="s">
        <v>64</v>
      </c>
      <c r="E13218">
        <v>2021</v>
      </c>
      <c r="F13218" s="3" t="str">
        <f t="shared" si="399"/>
        <v>RASpillJ DAY2021</v>
      </c>
      <c r="G13218" s="9">
        <v>1.34454939051209</v>
      </c>
      <c r="H13218" s="9">
        <v>1.93370762989444</v>
      </c>
      <c r="I13218" s="9">
        <v>4.1109906429472201</v>
      </c>
      <c r="J13218" s="9">
        <v>1.4986110514309099</v>
      </c>
      <c r="K13218" s="9">
        <v>1.52587798632812</v>
      </c>
      <c r="L13218" s="9">
        <v>29.319132645343998</v>
      </c>
      <c r="M13218" s="9">
        <v>96.038263902038807</v>
      </c>
      <c r="N13218" s="9">
        <v>140.03081549588001</v>
      </c>
      <c r="O13218" s="9">
        <v>156.636740864926</v>
      </c>
      <c r="P13218" s="9">
        <v>102.741467275698</v>
      </c>
      <c r="Q13218" s="9">
        <v>53.517240145311099</v>
      </c>
      <c r="R13218" s="9">
        <v>46.800963804194403</v>
      </c>
      <c r="S13218" s="9">
        <v>17.8300613214973</v>
      </c>
      <c r="T13218" s="9">
        <v>1.2927794176840199</v>
      </c>
    </row>
    <row r="13219" spans="1:20" x14ac:dyDescent="0.35">
      <c r="A13219">
        <f t="shared" si="400"/>
        <v>13219</v>
      </c>
      <c r="B13219" s="3" t="s">
        <v>1037</v>
      </c>
      <c r="C13219" s="3" t="s">
        <v>95</v>
      </c>
      <c r="D13219" s="3" t="s">
        <v>64</v>
      </c>
      <c r="E13219">
        <v>2022</v>
      </c>
      <c r="F13219" s="3" t="str">
        <f t="shared" si="399"/>
        <v>RASpillJ DAY2022</v>
      </c>
      <c r="G13219" s="9">
        <v>1.03637075750504</v>
      </c>
      <c r="H13219" s="9">
        <v>1.27486056215972</v>
      </c>
      <c r="I13219" s="9">
        <v>1.23635901123194</v>
      </c>
      <c r="J13219" s="9">
        <v>1.90779252154166</v>
      </c>
      <c r="K13219" s="9">
        <v>2.9877517077916602</v>
      </c>
      <c r="L13219" s="9">
        <v>35.835133180188102</v>
      </c>
      <c r="M13219" s="9">
        <v>132.49107699435399</v>
      </c>
      <c r="N13219" s="9">
        <v>144.79369696576899</v>
      </c>
      <c r="O13219" s="9">
        <v>159.36084897184099</v>
      </c>
      <c r="P13219" s="9">
        <v>126.11949711720101</v>
      </c>
      <c r="Q13219" s="9">
        <v>57.629502388057702</v>
      </c>
      <c r="R13219" s="9">
        <v>39.795019218490197</v>
      </c>
      <c r="S13219" s="9">
        <v>18.1947480146614</v>
      </c>
      <c r="T13219" s="9">
        <v>1.05646269924513</v>
      </c>
    </row>
    <row r="13220" spans="1:20" x14ac:dyDescent="0.35">
      <c r="A13220">
        <f t="shared" si="400"/>
        <v>13220</v>
      </c>
      <c r="B13220" s="3" t="s">
        <v>1037</v>
      </c>
      <c r="C13220" s="3" t="s">
        <v>95</v>
      </c>
      <c r="D13220" s="3" t="s">
        <v>64</v>
      </c>
      <c r="E13220">
        <v>2023</v>
      </c>
      <c r="F13220" s="3" t="str">
        <f t="shared" si="399"/>
        <v>RASpillJ DAY2023</v>
      </c>
      <c r="G13220" s="9">
        <v>1.22818522663911</v>
      </c>
      <c r="H13220" s="9">
        <v>1.18559205069861</v>
      </c>
      <c r="I13220" s="9">
        <v>0.92076561074701402</v>
      </c>
      <c r="J13220" s="9">
        <v>0.73623671536559099</v>
      </c>
      <c r="K13220" s="9">
        <v>0.74749892043749999</v>
      </c>
      <c r="L13220" s="9">
        <v>32.863785555708297</v>
      </c>
      <c r="M13220" s="9">
        <v>144.344458833516</v>
      </c>
      <c r="N13220" s="9">
        <v>145.25473102413099</v>
      </c>
      <c r="O13220" s="9">
        <v>156.121410809536</v>
      </c>
      <c r="P13220" s="9">
        <v>103.036152989097</v>
      </c>
      <c r="Q13220" s="9">
        <v>45.772082803623597</v>
      </c>
      <c r="R13220" s="9">
        <v>47.097385181175</v>
      </c>
      <c r="S13220" s="9">
        <v>17.681899453542101</v>
      </c>
      <c r="T13220" s="9">
        <v>1.1862047061093</v>
      </c>
    </row>
    <row r="13221" spans="1:20" x14ac:dyDescent="0.35">
      <c r="A13221">
        <f t="shared" si="400"/>
        <v>13221</v>
      </c>
      <c r="B13221" s="3" t="s">
        <v>1037</v>
      </c>
      <c r="C13221" s="3" t="s">
        <v>95</v>
      </c>
      <c r="D13221" s="3" t="s">
        <v>64</v>
      </c>
      <c r="E13221">
        <v>2024</v>
      </c>
      <c r="F13221" s="3" t="str">
        <f t="shared" si="399"/>
        <v>RASpillJ DAY2024</v>
      </c>
      <c r="G13221" s="9">
        <v>1.17439455545934</v>
      </c>
      <c r="H13221" s="9">
        <v>1.17379852306597</v>
      </c>
      <c r="I13221" s="9">
        <v>1.0399984980000001</v>
      </c>
      <c r="J13221" s="9">
        <v>2.42678632780913</v>
      </c>
      <c r="K13221" s="9">
        <v>0.77884640689057205</v>
      </c>
      <c r="L13221" s="9">
        <v>35.606950149260697</v>
      </c>
      <c r="M13221" s="9">
        <v>146.19228916311201</v>
      </c>
      <c r="N13221" s="9">
        <v>144.273587082722</v>
      </c>
      <c r="O13221" s="9">
        <v>149.668267196366</v>
      </c>
      <c r="P13221" s="9">
        <v>88.0153555617145</v>
      </c>
      <c r="Q13221" s="9">
        <v>44.338568263829302</v>
      </c>
      <c r="R13221" s="9">
        <v>39.644016349524897</v>
      </c>
      <c r="S13221" s="9">
        <v>16.721561646644499</v>
      </c>
      <c r="T13221" s="9">
        <v>0.8908759659095129</v>
      </c>
    </row>
    <row r="13222" spans="1:20" x14ac:dyDescent="0.35">
      <c r="A13222">
        <f t="shared" si="400"/>
        <v>13222</v>
      </c>
      <c r="B13222" s="3" t="s">
        <v>1037</v>
      </c>
      <c r="C13222" s="3" t="s">
        <v>95</v>
      </c>
      <c r="D13222" s="3" t="s">
        <v>64</v>
      </c>
      <c r="E13222">
        <v>2025</v>
      </c>
      <c r="F13222" s="3" t="str">
        <f t="shared" si="399"/>
        <v>RASpillJ DAY2025</v>
      </c>
      <c r="G13222" s="9">
        <v>0.88747042342319804</v>
      </c>
      <c r="H13222" s="9">
        <v>0.97507395997083302</v>
      </c>
      <c r="I13222" s="9">
        <v>0.66588792719166601</v>
      </c>
      <c r="J13222" s="9">
        <v>0.51250010874999996</v>
      </c>
      <c r="K13222" s="9">
        <v>0.49910642203125</v>
      </c>
      <c r="L13222" s="9">
        <v>27.643701972983798</v>
      </c>
      <c r="M13222" s="9">
        <v>59.425175134062499</v>
      </c>
      <c r="N13222" s="9">
        <v>98.459023484918006</v>
      </c>
      <c r="O13222" s="9">
        <v>128.93778898739899</v>
      </c>
      <c r="P13222" s="9">
        <v>86.704074316333987</v>
      </c>
      <c r="Q13222" s="9">
        <v>42.844099350518803</v>
      </c>
      <c r="R13222" s="9">
        <v>47.592952375247201</v>
      </c>
      <c r="S13222" s="9">
        <v>12.7608725474179</v>
      </c>
      <c r="T13222" s="9">
        <v>1.29458498044166</v>
      </c>
    </row>
    <row r="13223" spans="1:20" x14ac:dyDescent="0.35">
      <c r="A13223">
        <f t="shared" si="400"/>
        <v>13223</v>
      </c>
      <c r="B13223" s="3" t="s">
        <v>1037</v>
      </c>
      <c r="C13223" s="3" t="s">
        <v>95</v>
      </c>
      <c r="D13223" s="3" t="s">
        <v>64</v>
      </c>
      <c r="E13223">
        <v>2026</v>
      </c>
      <c r="F13223" s="3" t="str">
        <f t="shared" si="399"/>
        <v>RASpillJ DAY2026</v>
      </c>
      <c r="G13223" s="9">
        <v>1.18293474441088</v>
      </c>
      <c r="H13223" s="9">
        <v>1.2941318183616599</v>
      </c>
      <c r="I13223" s="9">
        <v>0.99889353017708304</v>
      </c>
      <c r="J13223" s="9">
        <v>10.4993722835383</v>
      </c>
      <c r="K13223" s="9">
        <v>40.677084981921801</v>
      </c>
      <c r="L13223" s="9">
        <v>53.702831392329301</v>
      </c>
      <c r="M13223" s="9">
        <v>252.43698199416599</v>
      </c>
      <c r="N13223" s="9">
        <v>310.23997069625</v>
      </c>
      <c r="O13223" s="9">
        <v>216.205867984543</v>
      </c>
      <c r="P13223" s="9">
        <v>132.82772434390199</v>
      </c>
      <c r="Q13223" s="9">
        <v>62.664112834401799</v>
      </c>
      <c r="R13223" s="9">
        <v>47.200835274522198</v>
      </c>
      <c r="S13223" s="9">
        <v>19.564337011679605</v>
      </c>
      <c r="T13223" s="9">
        <v>1.23165052604513</v>
      </c>
    </row>
    <row r="13224" spans="1:20" x14ac:dyDescent="0.35">
      <c r="A13224">
        <f t="shared" si="400"/>
        <v>13224</v>
      </c>
      <c r="B13224" s="3" t="s">
        <v>1037</v>
      </c>
      <c r="C13224" s="3" t="s">
        <v>95</v>
      </c>
      <c r="D13224" s="3" t="s">
        <v>64</v>
      </c>
      <c r="E13224">
        <v>2027</v>
      </c>
      <c r="F13224" s="3" t="str">
        <f t="shared" si="399"/>
        <v>RASpillJ DAY2027</v>
      </c>
      <c r="G13224" s="9">
        <v>1.1147847127553701</v>
      </c>
      <c r="H13224" s="9">
        <v>1.4369661335944399</v>
      </c>
      <c r="I13224" s="9">
        <v>20.0221029549527</v>
      </c>
      <c r="J13224" s="9">
        <v>29.589057954058401</v>
      </c>
      <c r="K13224" s="9">
        <v>21.561160789718699</v>
      </c>
      <c r="L13224" s="9">
        <v>51.144805971075201</v>
      </c>
      <c r="M13224" s="9">
        <v>164.83736914555499</v>
      </c>
      <c r="N13224" s="9">
        <v>174.28233744736096</v>
      </c>
      <c r="O13224" s="9">
        <v>195.277854853158</v>
      </c>
      <c r="P13224" s="9">
        <v>207.37220919163099</v>
      </c>
      <c r="Q13224" s="9">
        <v>94.880223293192202</v>
      </c>
      <c r="R13224" s="9">
        <v>71.256280526277706</v>
      </c>
      <c r="S13224" s="9">
        <v>20.105619765091099</v>
      </c>
      <c r="T13224" s="9">
        <v>1.20996292729375</v>
      </c>
    </row>
    <row r="13225" spans="1:20" x14ac:dyDescent="0.35">
      <c r="A13225">
        <f t="shared" si="400"/>
        <v>13225</v>
      </c>
      <c r="B13225" s="3" t="s">
        <v>1037</v>
      </c>
      <c r="C13225" s="3" t="s">
        <v>95</v>
      </c>
      <c r="D13225" s="3" t="s">
        <v>64</v>
      </c>
      <c r="E13225">
        <v>2028</v>
      </c>
      <c r="F13225" s="3" t="str">
        <f t="shared" si="399"/>
        <v>RASpillJ DAY2028</v>
      </c>
      <c r="G13225" s="9">
        <v>1.27386475668817</v>
      </c>
      <c r="H13225" s="9">
        <v>1.39046326311666</v>
      </c>
      <c r="I13225" s="9">
        <v>2.1317283208958302</v>
      </c>
      <c r="J13225" s="9">
        <v>10.7480268646088</v>
      </c>
      <c r="K13225" s="9">
        <v>17.3497621681041</v>
      </c>
      <c r="L13225" s="9">
        <v>43.502067032666602</v>
      </c>
      <c r="M13225" s="9">
        <v>157.47781633791601</v>
      </c>
      <c r="N13225" s="9">
        <v>159.48877800236099</v>
      </c>
      <c r="O13225" s="9">
        <v>173.492185618951</v>
      </c>
      <c r="P13225" s="9">
        <v>139.72497319520801</v>
      </c>
      <c r="Q13225" s="9">
        <v>53.979134029940099</v>
      </c>
      <c r="R13225" s="9">
        <v>41.557776468434703</v>
      </c>
      <c r="S13225" s="9">
        <v>19.719688432408802</v>
      </c>
      <c r="T13225" s="9">
        <v>1.0448367888646499</v>
      </c>
    </row>
    <row r="13226" spans="1:20" x14ac:dyDescent="0.35">
      <c r="A13226">
        <f t="shared" si="400"/>
        <v>13226</v>
      </c>
      <c r="B13226" s="3" t="s">
        <v>1037</v>
      </c>
      <c r="C13226" s="3" t="s">
        <v>95</v>
      </c>
      <c r="D13226" s="3" t="s">
        <v>64</v>
      </c>
      <c r="E13226">
        <v>2029</v>
      </c>
      <c r="F13226" s="3" t="str">
        <f t="shared" si="399"/>
        <v>RASpillJ DAY2029</v>
      </c>
      <c r="G13226" s="9">
        <v>1.2497364707262699</v>
      </c>
      <c r="H13226" s="9">
        <v>0.88180639262430505</v>
      </c>
      <c r="I13226" s="9">
        <v>0.81755437481666604</v>
      </c>
      <c r="J13226" s="9">
        <v>4.9924581443192197</v>
      </c>
      <c r="K13226" s="9">
        <v>26.164990112411399</v>
      </c>
      <c r="L13226" s="9">
        <v>54.400367158657197</v>
      </c>
      <c r="M13226" s="9">
        <v>198.146985289166</v>
      </c>
      <c r="N13226" s="9">
        <v>213.967155708055</v>
      </c>
      <c r="O13226" s="9">
        <v>223.31069584899097</v>
      </c>
      <c r="P13226" s="9">
        <v>189.79260353618</v>
      </c>
      <c r="Q13226" s="9">
        <v>101.62312110816499</v>
      </c>
      <c r="R13226" s="9">
        <v>76.487833148902695</v>
      </c>
      <c r="S13226" s="9">
        <v>20.5710160095052</v>
      </c>
      <c r="T13226" s="9">
        <v>1.3000016539999999</v>
      </c>
    </row>
    <row r="13227" spans="1:20" x14ac:dyDescent="0.35">
      <c r="A13227">
        <f t="shared" si="400"/>
        <v>13227</v>
      </c>
      <c r="B13227" s="3" t="s">
        <v>1037</v>
      </c>
      <c r="C13227" s="3" t="s">
        <v>77</v>
      </c>
      <c r="D13227" s="3" t="s">
        <v>64</v>
      </c>
      <c r="E13227">
        <v>2020</v>
      </c>
      <c r="F13227" s="3" t="str">
        <f t="shared" si="399"/>
        <v>RAGenJ DAY2020</v>
      </c>
      <c r="G13227" s="9">
        <v>894.89308978629003</v>
      </c>
      <c r="H13227" s="9">
        <v>1231.6037124583299</v>
      </c>
      <c r="I13227" s="9">
        <v>1434.4089402777699</v>
      </c>
      <c r="J13227" s="9">
        <v>1455.53056787634</v>
      </c>
      <c r="K13227" s="9">
        <v>1392.71852693452</v>
      </c>
      <c r="L13227" s="9">
        <v>1049.2981858870901</v>
      </c>
      <c r="M13227" s="9">
        <v>585.07996500000002</v>
      </c>
      <c r="N13227" s="9">
        <v>661.33572083333297</v>
      </c>
      <c r="O13227" s="9">
        <v>573.33603007526801</v>
      </c>
      <c r="P13227" s="9">
        <v>1041.7684694444399</v>
      </c>
      <c r="Q13227" s="9">
        <v>769.03971182795601</v>
      </c>
      <c r="R13227" s="9">
        <v>697.83837222222201</v>
      </c>
      <c r="S13227" s="9">
        <v>839.83364062500004</v>
      </c>
      <c r="T13227" s="9">
        <v>835.49416402777695</v>
      </c>
    </row>
    <row r="13228" spans="1:20" x14ac:dyDescent="0.35">
      <c r="A13228">
        <f t="shared" si="400"/>
        <v>13228</v>
      </c>
      <c r="B13228" s="3" t="s">
        <v>1037</v>
      </c>
      <c r="C13228" s="3" t="s">
        <v>77</v>
      </c>
      <c r="D13228" s="3" t="s">
        <v>64</v>
      </c>
      <c r="E13228">
        <v>2021</v>
      </c>
      <c r="F13228" s="3" t="str">
        <f t="shared" si="399"/>
        <v>RAGenJ DAY2021</v>
      </c>
      <c r="G13228" s="9">
        <v>968.84868696236504</v>
      </c>
      <c r="H13228" s="9">
        <v>1242.8685452638799</v>
      </c>
      <c r="I13228" s="9">
        <v>1661.003375</v>
      </c>
      <c r="J13228" s="9">
        <v>1428.14282916666</v>
      </c>
      <c r="K13228" s="9">
        <v>1493.42259375</v>
      </c>
      <c r="L13228" s="9">
        <v>1019.27959912634</v>
      </c>
      <c r="M13228" s="9">
        <v>477.84833980555499</v>
      </c>
      <c r="N13228" s="9">
        <v>523.83873305555505</v>
      </c>
      <c r="O13228" s="9">
        <v>758.15546787634401</v>
      </c>
      <c r="P13228" s="9">
        <v>865.82677912499901</v>
      </c>
      <c r="Q13228" s="9">
        <v>847.51932450268805</v>
      </c>
      <c r="R13228" s="9">
        <v>772.25708611111099</v>
      </c>
      <c r="S13228" s="9">
        <v>951.35552343749998</v>
      </c>
      <c r="T13228" s="9">
        <v>826.58956111111104</v>
      </c>
    </row>
    <row r="13229" spans="1:20" x14ac:dyDescent="0.35">
      <c r="A13229">
        <f t="shared" si="400"/>
        <v>13229</v>
      </c>
      <c r="B13229" s="3" t="s">
        <v>1037</v>
      </c>
      <c r="C13229" s="3" t="s">
        <v>77</v>
      </c>
      <c r="D13229" s="3" t="s">
        <v>64</v>
      </c>
      <c r="E13229">
        <v>2022</v>
      </c>
      <c r="F13229" s="3" t="str">
        <f t="shared" si="399"/>
        <v>RAGenJ DAY2022</v>
      </c>
      <c r="G13229" s="9">
        <v>562.63004193548295</v>
      </c>
      <c r="H13229" s="9">
        <v>1123.07937722222</v>
      </c>
      <c r="I13229" s="9">
        <v>1316.59818158333</v>
      </c>
      <c r="J13229" s="9">
        <v>1361.04239610215</v>
      </c>
      <c r="K13229" s="9">
        <v>1322.23274665178</v>
      </c>
      <c r="L13229" s="9">
        <v>1136.1209998131701</v>
      </c>
      <c r="M13229" s="9">
        <v>629.73532852777703</v>
      </c>
      <c r="N13229" s="9">
        <v>566.680713805555</v>
      </c>
      <c r="O13229" s="9">
        <v>775.82469229838705</v>
      </c>
      <c r="P13229" s="9">
        <v>1109.3020026388799</v>
      </c>
      <c r="Q13229" s="9">
        <v>935.32184919354802</v>
      </c>
      <c r="R13229" s="9">
        <v>708.58046111111105</v>
      </c>
      <c r="S13229" s="9">
        <v>899.64260677083303</v>
      </c>
      <c r="T13229" s="9">
        <v>728.63537402777695</v>
      </c>
    </row>
    <row r="13230" spans="1:20" x14ac:dyDescent="0.35">
      <c r="A13230">
        <f t="shared" si="400"/>
        <v>13230</v>
      </c>
      <c r="B13230" s="3" t="s">
        <v>1037</v>
      </c>
      <c r="C13230" s="3" t="s">
        <v>77</v>
      </c>
      <c r="D13230" s="3" t="s">
        <v>64</v>
      </c>
      <c r="E13230">
        <v>2023</v>
      </c>
      <c r="F13230" s="3" t="str">
        <f t="shared" si="399"/>
        <v>RAGenJ DAY2023</v>
      </c>
      <c r="G13230" s="9">
        <v>700.82798252688099</v>
      </c>
      <c r="H13230" s="9">
        <v>1059.91480347222</v>
      </c>
      <c r="I13230" s="9">
        <v>1414.6511188888801</v>
      </c>
      <c r="J13230" s="9">
        <v>1330.39303326612</v>
      </c>
      <c r="K13230" s="9">
        <v>1227.79688377976</v>
      </c>
      <c r="L13230" s="9">
        <v>1027.7935620967701</v>
      </c>
      <c r="M13230" s="9">
        <v>540.409290555555</v>
      </c>
      <c r="N13230" s="9">
        <v>669.06871861111097</v>
      </c>
      <c r="O13230" s="9">
        <v>694.64517946102103</v>
      </c>
      <c r="P13230" s="9">
        <v>959.20881031944396</v>
      </c>
      <c r="Q13230" s="9">
        <v>753.91803494623605</v>
      </c>
      <c r="R13230" s="9">
        <v>779.36936944444403</v>
      </c>
      <c r="S13230" s="9">
        <v>818.77549739583299</v>
      </c>
      <c r="T13230" s="9">
        <v>663.71768611111099</v>
      </c>
    </row>
    <row r="13231" spans="1:20" x14ac:dyDescent="0.35">
      <c r="A13231">
        <f t="shared" si="400"/>
        <v>13231</v>
      </c>
      <c r="B13231" s="3" t="s">
        <v>1037</v>
      </c>
      <c r="C13231" s="3" t="s">
        <v>77</v>
      </c>
      <c r="D13231" s="3" t="s">
        <v>64</v>
      </c>
      <c r="E13231">
        <v>2024</v>
      </c>
      <c r="F13231" s="3" t="str">
        <f t="shared" si="399"/>
        <v>RAGenJ DAY2024</v>
      </c>
      <c r="G13231" s="9">
        <v>710.77695349462294</v>
      </c>
      <c r="H13231" s="9">
        <v>1024.7594763888801</v>
      </c>
      <c r="I13231" s="9">
        <v>1294.05864527777</v>
      </c>
      <c r="J13231" s="9">
        <v>1252.67889637096</v>
      </c>
      <c r="K13231" s="9">
        <v>1257.4787048363</v>
      </c>
      <c r="L13231" s="9">
        <v>1100.9993536693501</v>
      </c>
      <c r="M13231" s="9">
        <v>504.80219333333298</v>
      </c>
      <c r="N13231" s="9">
        <v>570.65924499999903</v>
      </c>
      <c r="O13231" s="9">
        <v>668.92211256720395</v>
      </c>
      <c r="P13231" s="9">
        <v>682.99340902777703</v>
      </c>
      <c r="Q13231" s="9">
        <v>729.49844892473095</v>
      </c>
      <c r="R13231" s="9">
        <v>703.49147499999901</v>
      </c>
      <c r="S13231" s="9">
        <v>732.779497395833</v>
      </c>
      <c r="T13231" s="9">
        <v>711.87348055555503</v>
      </c>
    </row>
    <row r="13232" spans="1:20" x14ac:dyDescent="0.35">
      <c r="A13232">
        <f t="shared" si="400"/>
        <v>13232</v>
      </c>
      <c r="B13232" s="3" t="s">
        <v>1037</v>
      </c>
      <c r="C13232" s="3" t="s">
        <v>77</v>
      </c>
      <c r="D13232" s="3" t="s">
        <v>64</v>
      </c>
      <c r="E13232">
        <v>2025</v>
      </c>
      <c r="F13232" s="3" t="str">
        <f t="shared" si="399"/>
        <v>RAGenJ DAY2025</v>
      </c>
      <c r="G13232" s="9">
        <v>563.96329569892396</v>
      </c>
      <c r="H13232" s="9">
        <v>994.854693055555</v>
      </c>
      <c r="I13232" s="9">
        <v>1080.32511388888</v>
      </c>
      <c r="J13232" s="9">
        <v>827.10440053763398</v>
      </c>
      <c r="K13232" s="9">
        <v>806.20947916666603</v>
      </c>
      <c r="L13232" s="9">
        <v>777.42064798387105</v>
      </c>
      <c r="M13232" s="9">
        <v>436.96750658333298</v>
      </c>
      <c r="N13232" s="9">
        <v>466.87692136111099</v>
      </c>
      <c r="O13232" s="9">
        <v>558.07751483010702</v>
      </c>
      <c r="P13232" s="9">
        <v>740.38380809722196</v>
      </c>
      <c r="Q13232" s="9">
        <v>704.743509274193</v>
      </c>
      <c r="R13232" s="9">
        <v>786.15171944444398</v>
      </c>
      <c r="S13232" s="9">
        <v>925.21776145833303</v>
      </c>
      <c r="T13232" s="9">
        <v>858.14090708333299</v>
      </c>
    </row>
    <row r="13233" spans="1:20" x14ac:dyDescent="0.35">
      <c r="A13233">
        <f t="shared" si="400"/>
        <v>13233</v>
      </c>
      <c r="B13233" s="3" t="s">
        <v>1037</v>
      </c>
      <c r="C13233" s="3" t="s">
        <v>77</v>
      </c>
      <c r="D13233" s="3" t="s">
        <v>64</v>
      </c>
      <c r="E13233">
        <v>2026</v>
      </c>
      <c r="F13233" s="3" t="str">
        <f t="shared" si="399"/>
        <v>RAGenJ DAY2026</v>
      </c>
      <c r="G13233" s="9">
        <v>777.57497069892395</v>
      </c>
      <c r="H13233" s="9">
        <v>1064.53003994444</v>
      </c>
      <c r="I13233" s="9">
        <v>1231.80732902777</v>
      </c>
      <c r="J13233" s="9">
        <v>1316.7975325268801</v>
      </c>
      <c r="K13233" s="9">
        <v>1269.7519242708299</v>
      </c>
      <c r="L13233" s="9">
        <v>1177.7520538978399</v>
      </c>
      <c r="M13233" s="9">
        <v>920.65884277777695</v>
      </c>
      <c r="N13233" s="9">
        <v>1063.86502833333</v>
      </c>
      <c r="O13233" s="9">
        <v>974.59283001343999</v>
      </c>
      <c r="P13233" s="9">
        <v>1145.54412819444</v>
      </c>
      <c r="Q13233" s="9">
        <v>992.25964798387099</v>
      </c>
      <c r="R13233" s="9">
        <v>772.73469444444402</v>
      </c>
      <c r="S13233" s="9">
        <v>889.78672135416605</v>
      </c>
      <c r="T13233" s="9">
        <v>904.31947208333304</v>
      </c>
    </row>
    <row r="13234" spans="1:20" x14ac:dyDescent="0.35">
      <c r="A13234">
        <f t="shared" si="400"/>
        <v>13234</v>
      </c>
      <c r="B13234" s="3" t="s">
        <v>1037</v>
      </c>
      <c r="C13234" s="3" t="s">
        <v>77</v>
      </c>
      <c r="D13234" s="3" t="s">
        <v>64</v>
      </c>
      <c r="E13234">
        <v>2027</v>
      </c>
      <c r="F13234" s="3" t="str">
        <f t="shared" si="399"/>
        <v>RAGenJ DAY2027</v>
      </c>
      <c r="G13234" s="9">
        <v>634.56260868279503</v>
      </c>
      <c r="H13234" s="9">
        <v>1171.8108933333299</v>
      </c>
      <c r="I13234" s="9">
        <v>1280.18763154166</v>
      </c>
      <c r="J13234" s="9">
        <v>1532.1192055510701</v>
      </c>
      <c r="K13234" s="9">
        <v>1399.91635491071</v>
      </c>
      <c r="L13234" s="9">
        <v>958.440101155913</v>
      </c>
      <c r="M13234" s="9">
        <v>708.16626694444403</v>
      </c>
      <c r="N13234" s="9">
        <v>764.19409861111103</v>
      </c>
      <c r="O13234" s="9">
        <v>1020.97436158602</v>
      </c>
      <c r="P13234" s="9">
        <v>1290.03505370833</v>
      </c>
      <c r="Q13234" s="9">
        <v>1268.79428481182</v>
      </c>
      <c r="R13234" s="9">
        <v>1132.0318111111101</v>
      </c>
      <c r="S13234" s="9">
        <v>1143.3200729166599</v>
      </c>
      <c r="T13234" s="9">
        <v>1024.2230679166601</v>
      </c>
    </row>
    <row r="13235" spans="1:20" x14ac:dyDescent="0.35">
      <c r="A13235">
        <f t="shared" si="400"/>
        <v>13235</v>
      </c>
      <c r="B13235" s="3" t="s">
        <v>1037</v>
      </c>
      <c r="C13235" s="3" t="s">
        <v>77</v>
      </c>
      <c r="D13235" s="3" t="s">
        <v>64</v>
      </c>
      <c r="E13235">
        <v>2028</v>
      </c>
      <c r="F13235" s="3" t="str">
        <f t="shared" si="399"/>
        <v>RAGenJ DAY2028</v>
      </c>
      <c r="G13235" s="9">
        <v>934.31454475806402</v>
      </c>
      <c r="H13235" s="9">
        <v>1173.32035708333</v>
      </c>
      <c r="I13235" s="9">
        <v>1424.82518861111</v>
      </c>
      <c r="J13235" s="9">
        <v>1339.6144567204301</v>
      </c>
      <c r="K13235" s="9">
        <v>1215.0569344047601</v>
      </c>
      <c r="L13235" s="9">
        <v>1042.3064142473099</v>
      </c>
      <c r="M13235" s="9">
        <v>606.33803061111098</v>
      </c>
      <c r="N13235" s="9">
        <v>834.28389744444405</v>
      </c>
      <c r="O13235" s="9">
        <v>923.25155766129001</v>
      </c>
      <c r="P13235" s="9">
        <v>1175.6731082083299</v>
      </c>
      <c r="Q13235" s="9">
        <v>872.49071814516105</v>
      </c>
      <c r="R13235" s="9">
        <v>694.93573055555498</v>
      </c>
      <c r="S13235" s="9">
        <v>801.58457812499898</v>
      </c>
      <c r="T13235" s="9">
        <v>821.91688847222201</v>
      </c>
    </row>
    <row r="13236" spans="1:20" x14ac:dyDescent="0.35">
      <c r="A13236">
        <f t="shared" si="400"/>
        <v>13236</v>
      </c>
      <c r="B13236" s="3" t="s">
        <v>1037</v>
      </c>
      <c r="C13236" s="3" t="s">
        <v>77</v>
      </c>
      <c r="D13236" s="3" t="s">
        <v>64</v>
      </c>
      <c r="E13236">
        <v>2029</v>
      </c>
      <c r="F13236" s="3" t="str">
        <f t="shared" si="399"/>
        <v>RAGenJ DAY2029</v>
      </c>
      <c r="G13236" s="9">
        <v>797.26564005376304</v>
      </c>
      <c r="H13236" s="9">
        <v>1210.97394861111</v>
      </c>
      <c r="I13236" s="9">
        <v>1313.6145999999901</v>
      </c>
      <c r="J13236" s="9">
        <v>1424.0411484139699</v>
      </c>
      <c r="K13236" s="9">
        <v>1261.08361309523</v>
      </c>
      <c r="L13236" s="9">
        <v>1040.8966954301</v>
      </c>
      <c r="M13236" s="9">
        <v>789.93458999999996</v>
      </c>
      <c r="N13236" s="9">
        <v>771.843285277777</v>
      </c>
      <c r="O13236" s="9">
        <v>925.58177447580601</v>
      </c>
      <c r="P13236" s="9">
        <v>1239.95807111111</v>
      </c>
      <c r="Q13236" s="9">
        <v>1259.6566423387001</v>
      </c>
      <c r="R13236" s="9">
        <v>1205.3126527777699</v>
      </c>
      <c r="S13236" s="9">
        <v>1519.86825</v>
      </c>
      <c r="T13236" s="9">
        <v>1090.334625</v>
      </c>
    </row>
    <row r="13237" spans="1:20" x14ac:dyDescent="0.35">
      <c r="A13237">
        <f t="shared" si="400"/>
        <v>13237</v>
      </c>
      <c r="B13237" s="3" t="s">
        <v>1037</v>
      </c>
      <c r="C13237" s="3" t="s">
        <v>75</v>
      </c>
      <c r="D13237" s="3" t="s">
        <v>94</v>
      </c>
      <c r="E13237">
        <v>2020</v>
      </c>
      <c r="F13237" s="3" t="str">
        <f t="shared" ref="F13237:F13300" si="401">_xlfn.CONCAT(B13237,C13237,D13237,E13237)</f>
        <v>RAElevSKQ2020</v>
      </c>
      <c r="G13237" s="9">
        <v>2891.2566542</v>
      </c>
      <c r="H13237" s="9">
        <v>2890.5020609999901</v>
      </c>
      <c r="I13237" s="9">
        <v>2887.8019296799998</v>
      </c>
      <c r="J13237" s="9">
        <v>2885.2100660800002</v>
      </c>
      <c r="K13237" s="9">
        <v>2884.1339505599999</v>
      </c>
      <c r="L13237" s="9">
        <v>2883.27437048</v>
      </c>
      <c r="M13237" s="9">
        <v>2883.9371001599902</v>
      </c>
      <c r="N13237" s="9">
        <v>2884.7966802399901</v>
      </c>
      <c r="O13237" s="9">
        <v>2892.4279140799999</v>
      </c>
      <c r="P13237" s="9">
        <v>2892.9495676399902</v>
      </c>
      <c r="Q13237" s="9">
        <v>2892.8314574000001</v>
      </c>
      <c r="R13237" s="9">
        <v>2892.8150532</v>
      </c>
      <c r="S13237" s="9">
        <v>2892.9987802399901</v>
      </c>
      <c r="T13237" s="9">
        <v>2892.5919560799998</v>
      </c>
    </row>
    <row r="13238" spans="1:20" x14ac:dyDescent="0.35">
      <c r="A13238">
        <f t="shared" si="400"/>
        <v>13238</v>
      </c>
      <c r="B13238" s="3" t="s">
        <v>1037</v>
      </c>
      <c r="C13238" s="3" t="s">
        <v>75</v>
      </c>
      <c r="D13238" s="3" t="s">
        <v>94</v>
      </c>
      <c r="E13238">
        <v>2021</v>
      </c>
      <c r="F13238" s="3" t="str">
        <f t="shared" si="401"/>
        <v>RAElevSKQ2021</v>
      </c>
      <c r="G13238" s="9">
        <v>2891.3189901599999</v>
      </c>
      <c r="H13238" s="9">
        <v>2890.7874940799902</v>
      </c>
      <c r="I13238" s="9">
        <v>2887.7888063199998</v>
      </c>
      <c r="J13238" s="9">
        <v>2884.9640030800001</v>
      </c>
      <c r="K13238" s="9">
        <v>2884.0420870399998</v>
      </c>
      <c r="L13238" s="9">
        <v>2883.2776513200001</v>
      </c>
      <c r="M13238" s="9">
        <v>2883.1923494799998</v>
      </c>
      <c r="N13238" s="9">
        <v>2885.3150529599998</v>
      </c>
      <c r="O13238" s="9">
        <v>2891.9554731200001</v>
      </c>
      <c r="P13238" s="9">
        <v>2892.9987802399901</v>
      </c>
      <c r="Q13238" s="9">
        <v>2892.8445807600001</v>
      </c>
      <c r="R13238" s="9">
        <v>2892.7756831199999</v>
      </c>
      <c r="S13238" s="9">
        <v>2892.7100663199999</v>
      </c>
      <c r="T13238" s="9">
        <v>2892.4049482</v>
      </c>
    </row>
    <row r="13239" spans="1:20" x14ac:dyDescent="0.35">
      <c r="A13239">
        <f t="shared" si="400"/>
        <v>13239</v>
      </c>
      <c r="B13239" s="3" t="s">
        <v>1037</v>
      </c>
      <c r="C13239" s="3" t="s">
        <v>75</v>
      </c>
      <c r="D13239" s="3" t="s">
        <v>94</v>
      </c>
      <c r="E13239">
        <v>2022</v>
      </c>
      <c r="F13239" s="3" t="str">
        <f t="shared" si="401"/>
        <v>RAElevSKQ2022</v>
      </c>
      <c r="G13239" s="9">
        <v>2891.33539436</v>
      </c>
      <c r="H13239" s="9">
        <v>2890.5447119199998</v>
      </c>
      <c r="I13239" s="9">
        <v>2887.8412997599999</v>
      </c>
      <c r="J13239" s="9">
        <v>2885.25599784</v>
      </c>
      <c r="K13239" s="9">
        <v>2884.08473796</v>
      </c>
      <c r="L13239" s="9">
        <v>2884.0289636799998</v>
      </c>
      <c r="M13239" s="9">
        <v>2883.93053848</v>
      </c>
      <c r="N13239" s="9">
        <v>2887.1162341200002</v>
      </c>
      <c r="O13239" s="9">
        <v>2892.3885439999999</v>
      </c>
      <c r="P13239" s="9">
        <v>2892.7199088399998</v>
      </c>
      <c r="Q13239" s="9">
        <v>2892.3983865199998</v>
      </c>
      <c r="R13239" s="9">
        <v>2892.4771266799999</v>
      </c>
      <c r="S13239" s="9">
        <v>2892.6969429599999</v>
      </c>
      <c r="T13239" s="9">
        <v>2892.4049482</v>
      </c>
    </row>
    <row r="13240" spans="1:20" x14ac:dyDescent="0.35">
      <c r="A13240">
        <f t="shared" si="400"/>
        <v>13240</v>
      </c>
      <c r="B13240" s="3" t="s">
        <v>1037</v>
      </c>
      <c r="C13240" s="3" t="s">
        <v>75</v>
      </c>
      <c r="D13240" s="3" t="s">
        <v>94</v>
      </c>
      <c r="E13240">
        <v>2023</v>
      </c>
      <c r="F13240" s="3" t="str">
        <f t="shared" si="401"/>
        <v>RAElevSKQ2023</v>
      </c>
      <c r="G13240" s="9">
        <v>2891.2369691600002</v>
      </c>
      <c r="H13240" s="9">
        <v>2890.40691664</v>
      </c>
      <c r="I13240" s="9">
        <v>2887.8052105199999</v>
      </c>
      <c r="J13240" s="9">
        <v>2885.1050792000001</v>
      </c>
      <c r="K13240" s="9">
        <v>2884.0912996400002</v>
      </c>
      <c r="L13240" s="9">
        <v>2883.9535043599999</v>
      </c>
      <c r="M13240" s="9">
        <v>2884.4882812800001</v>
      </c>
      <c r="N13240" s="9">
        <v>2887.53618164</v>
      </c>
      <c r="O13240" s="9">
        <v>2890.8038982799999</v>
      </c>
      <c r="P13240" s="9">
        <v>2890.6857880399998</v>
      </c>
      <c r="Q13240" s="9">
        <v>2890.52502688</v>
      </c>
      <c r="R13240" s="9">
        <v>2890.5906436800001</v>
      </c>
      <c r="S13240" s="9">
        <v>2890.4954993199999</v>
      </c>
      <c r="T13240" s="9">
        <v>2890.9712211199999</v>
      </c>
    </row>
    <row r="13241" spans="1:20" x14ac:dyDescent="0.35">
      <c r="A13241">
        <f t="shared" si="400"/>
        <v>13241</v>
      </c>
      <c r="B13241" s="3" t="s">
        <v>1037</v>
      </c>
      <c r="C13241" s="3" t="s">
        <v>75</v>
      </c>
      <c r="D13241" s="3" t="s">
        <v>94</v>
      </c>
      <c r="E13241">
        <v>2024</v>
      </c>
      <c r="F13241" s="3" t="str">
        <f t="shared" si="401"/>
        <v>RAElevSKQ2024</v>
      </c>
      <c r="G13241" s="9">
        <v>2891.1844757199901</v>
      </c>
      <c r="H13241" s="9">
        <v>2890.7448431600001</v>
      </c>
      <c r="I13241" s="9">
        <v>2887.8248955599902</v>
      </c>
      <c r="J13241" s="9">
        <v>2885.3577038799999</v>
      </c>
      <c r="K13241" s="9">
        <v>2884.11098468</v>
      </c>
      <c r="L13241" s="9">
        <v>2884.7113783999998</v>
      </c>
      <c r="M13241" s="9">
        <v>2886.3878876399999</v>
      </c>
      <c r="N13241" s="9">
        <v>2888.1496987199998</v>
      </c>
      <c r="O13241" s="9">
        <v>2889.23565676</v>
      </c>
      <c r="P13241" s="9">
        <v>2886.5617721599901</v>
      </c>
      <c r="Q13241" s="9">
        <v>2884.6031106800001</v>
      </c>
      <c r="R13241" s="9">
        <v>2884.5309321999998</v>
      </c>
      <c r="S13241" s="9">
        <v>2884.4161027999999</v>
      </c>
      <c r="T13241" s="9">
        <v>2884.4981238</v>
      </c>
    </row>
    <row r="13242" spans="1:20" x14ac:dyDescent="0.35">
      <c r="A13242">
        <f t="shared" si="400"/>
        <v>13242</v>
      </c>
      <c r="B13242" s="3" t="s">
        <v>1037</v>
      </c>
      <c r="C13242" s="3" t="s">
        <v>75</v>
      </c>
      <c r="D13242" s="3" t="s">
        <v>94</v>
      </c>
      <c r="E13242">
        <v>2025</v>
      </c>
      <c r="F13242" s="3" t="str">
        <f t="shared" si="401"/>
        <v>RAElevSKQ2025</v>
      </c>
      <c r="G13242" s="9">
        <v>2884.8163652799999</v>
      </c>
      <c r="H13242" s="9">
        <v>2885.2363127999902</v>
      </c>
      <c r="I13242" s="9">
        <v>2885.3052104399999</v>
      </c>
      <c r="J13242" s="9">
        <v>2885.5381500799999</v>
      </c>
      <c r="K13242" s="9">
        <v>2884.3504859999998</v>
      </c>
      <c r="L13242" s="9">
        <v>2883.26124712</v>
      </c>
      <c r="M13242" s="9">
        <v>2883.0906434399999</v>
      </c>
      <c r="N13242" s="9">
        <v>2884.3111159199998</v>
      </c>
      <c r="O13242" s="9">
        <v>2891.65691668</v>
      </c>
      <c r="P13242" s="9">
        <v>2892.9987802399901</v>
      </c>
      <c r="Q13242" s="9">
        <v>2892.9430059599999</v>
      </c>
      <c r="R13242" s="9">
        <v>2892.96925268</v>
      </c>
      <c r="S13242" s="9">
        <v>2892.8380190799999</v>
      </c>
      <c r="T13242" s="9">
        <v>2892.4049482</v>
      </c>
    </row>
    <row r="13243" spans="1:20" x14ac:dyDescent="0.35">
      <c r="A13243">
        <f t="shared" si="400"/>
        <v>13243</v>
      </c>
      <c r="B13243" s="3" t="s">
        <v>1037</v>
      </c>
      <c r="C13243" s="3" t="s">
        <v>75</v>
      </c>
      <c r="D13243" s="3" t="s">
        <v>94</v>
      </c>
      <c r="E13243">
        <v>2026</v>
      </c>
      <c r="F13243" s="3" t="str">
        <f t="shared" si="401"/>
        <v>RAElevSKQ2026</v>
      </c>
      <c r="G13243" s="9">
        <v>2891.22056496</v>
      </c>
      <c r="H13243" s="9">
        <v>2890.4889376399901</v>
      </c>
      <c r="I13243" s="9">
        <v>2887.7986488400002</v>
      </c>
      <c r="J13243" s="9">
        <v>2885.1706959999901</v>
      </c>
      <c r="K13243" s="9">
        <v>2884.11098468</v>
      </c>
      <c r="L13243" s="9">
        <v>2888.0742393999999</v>
      </c>
      <c r="M13243" s="9">
        <v>2886.8636094399999</v>
      </c>
      <c r="N13243" s="9">
        <v>2890.92200852</v>
      </c>
      <c r="O13243" s="9">
        <v>2892.2605912399999</v>
      </c>
      <c r="P13243" s="9">
        <v>2892.9987802399901</v>
      </c>
      <c r="Q13243" s="9">
        <v>2892.9167592399999</v>
      </c>
      <c r="R13243" s="9">
        <v>2892.7855256399998</v>
      </c>
      <c r="S13243" s="9">
        <v>2892.9987802399901</v>
      </c>
      <c r="T13243" s="9">
        <v>2892.5919560799998</v>
      </c>
    </row>
    <row r="13244" spans="1:20" x14ac:dyDescent="0.35">
      <c r="A13244">
        <f t="shared" si="400"/>
        <v>13244</v>
      </c>
      <c r="B13244" s="3" t="s">
        <v>1037</v>
      </c>
      <c r="C13244" s="3" t="s">
        <v>75</v>
      </c>
      <c r="D13244" s="3" t="s">
        <v>94</v>
      </c>
      <c r="E13244">
        <v>2027</v>
      </c>
      <c r="F13244" s="3" t="str">
        <f t="shared" si="401"/>
        <v>RAElevSKQ2027</v>
      </c>
      <c r="G13244" s="9">
        <v>2891.3911686400002</v>
      </c>
      <c r="H13244" s="9">
        <v>2890.2953680800001</v>
      </c>
      <c r="I13244" s="9">
        <v>2887.6542918800001</v>
      </c>
      <c r="J13244" s="9">
        <v>2885.1969427200002</v>
      </c>
      <c r="K13244" s="9">
        <v>2884.0617720800001</v>
      </c>
      <c r="L13244" s="9">
        <v>2888.7271265600002</v>
      </c>
      <c r="M13244" s="9">
        <v>2887.88395068</v>
      </c>
      <c r="N13244" s="9">
        <v>2890.6857880399998</v>
      </c>
      <c r="O13244" s="9">
        <v>2892.8839508400001</v>
      </c>
      <c r="P13244" s="9">
        <v>2892.9987802399901</v>
      </c>
      <c r="Q13244" s="9">
        <v>2892.9397251199998</v>
      </c>
      <c r="R13244" s="9">
        <v>2892.80192984</v>
      </c>
      <c r="S13244" s="9">
        <v>2892.9987802399901</v>
      </c>
      <c r="T13244" s="9">
        <v>2892.4049482</v>
      </c>
    </row>
    <row r="13245" spans="1:20" x14ac:dyDescent="0.35">
      <c r="A13245">
        <f t="shared" si="400"/>
        <v>13245</v>
      </c>
      <c r="B13245" s="3" t="s">
        <v>1037</v>
      </c>
      <c r="C13245" s="3" t="s">
        <v>75</v>
      </c>
      <c r="D13245" s="3" t="s">
        <v>94</v>
      </c>
      <c r="E13245">
        <v>2028</v>
      </c>
      <c r="F13245" s="3" t="str">
        <f t="shared" si="401"/>
        <v>RAElevSKQ2028</v>
      </c>
      <c r="G13245" s="9">
        <v>2891.2861817600001</v>
      </c>
      <c r="H13245" s="9">
        <v>2890.40691664</v>
      </c>
      <c r="I13245" s="9">
        <v>2887.8019296799998</v>
      </c>
      <c r="J13245" s="9">
        <v>2885.2231894400002</v>
      </c>
      <c r="K13245" s="9">
        <v>2884.09786132</v>
      </c>
      <c r="L13245" s="9">
        <v>2884.5309321999998</v>
      </c>
      <c r="M13245" s="9">
        <v>2884.98696896</v>
      </c>
      <c r="N13245" s="9">
        <v>2886.6766015600001</v>
      </c>
      <c r="O13245" s="9">
        <v>2892.35245476</v>
      </c>
      <c r="P13245" s="9">
        <v>2892.9462868000001</v>
      </c>
      <c r="Q13245" s="9">
        <v>2892.8150532</v>
      </c>
      <c r="R13245" s="9">
        <v>2892.9594101600001</v>
      </c>
      <c r="S13245" s="9">
        <v>2892.9987802399901</v>
      </c>
      <c r="T13245" s="9">
        <v>2892.4049482</v>
      </c>
    </row>
    <row r="13246" spans="1:20" x14ac:dyDescent="0.35">
      <c r="A13246">
        <f t="shared" si="400"/>
        <v>13246</v>
      </c>
      <c r="B13246" s="3" t="s">
        <v>1037</v>
      </c>
      <c r="C13246" s="3" t="s">
        <v>75</v>
      </c>
      <c r="D13246" s="3" t="s">
        <v>94</v>
      </c>
      <c r="E13246">
        <v>2029</v>
      </c>
      <c r="F13246" s="3" t="str">
        <f t="shared" si="401"/>
        <v>RAElevSKQ2029</v>
      </c>
      <c r="G13246" s="9">
        <v>2891.3386751999901</v>
      </c>
      <c r="H13246" s="9">
        <v>2890.3905124399998</v>
      </c>
      <c r="I13246" s="9">
        <v>2887.8019296799998</v>
      </c>
      <c r="J13246" s="9">
        <v>2885.2297511199999</v>
      </c>
      <c r="K13246" s="9">
        <v>2884.4095411200001</v>
      </c>
      <c r="L13246" s="9">
        <v>2891.5781765199999</v>
      </c>
      <c r="M13246" s="9">
        <v>2888.43841264</v>
      </c>
      <c r="N13246" s="9">
        <v>2888.6155779999999</v>
      </c>
      <c r="O13246" s="9">
        <v>2892.634607</v>
      </c>
      <c r="P13246" s="9">
        <v>2892.9987802399901</v>
      </c>
      <c r="Q13246" s="9">
        <v>2892.9298825999999</v>
      </c>
      <c r="R13246" s="9">
        <v>2892.7297513599901</v>
      </c>
      <c r="S13246" s="9">
        <v>2892.6706962399999</v>
      </c>
      <c r="T13246" s="9">
        <v>2892.4049482</v>
      </c>
    </row>
    <row r="13247" spans="1:20" x14ac:dyDescent="0.35">
      <c r="A13247">
        <f t="shared" si="400"/>
        <v>13247</v>
      </c>
      <c r="B13247" s="3" t="s">
        <v>1037</v>
      </c>
      <c r="C13247" s="3" t="s">
        <v>86</v>
      </c>
      <c r="D13247" s="3" t="s">
        <v>94</v>
      </c>
      <c r="E13247">
        <v>2020</v>
      </c>
      <c r="F13247" s="3" t="str">
        <f t="shared" si="401"/>
        <v>RAQOutSKQ2020</v>
      </c>
      <c r="G13247" s="9">
        <v>7.9989795249376296</v>
      </c>
      <c r="H13247" s="9">
        <v>5.3609981855694402</v>
      </c>
      <c r="I13247" s="9">
        <v>8.7857786653276992</v>
      </c>
      <c r="J13247" s="9">
        <v>12.464005565407399</v>
      </c>
      <c r="K13247" s="9">
        <v>8.75826985962291</v>
      </c>
      <c r="L13247" s="9">
        <v>8.3353166624315094</v>
      </c>
      <c r="M13247" s="9">
        <v>6.1157742326236102</v>
      </c>
      <c r="N13247" s="9">
        <v>10.3473260997623</v>
      </c>
      <c r="O13247" s="9">
        <v>27.675842159230498</v>
      </c>
      <c r="P13247" s="9">
        <v>30.583062609237601</v>
      </c>
      <c r="Q13247" s="9">
        <v>8.9456287394974403</v>
      </c>
      <c r="R13247" s="9">
        <v>5.0305586931055499</v>
      </c>
      <c r="S13247" s="9">
        <v>4.8075704902330703</v>
      </c>
      <c r="T13247" s="9">
        <v>7.0081055954082601</v>
      </c>
    </row>
    <row r="13248" spans="1:20" x14ac:dyDescent="0.35">
      <c r="A13248">
        <f t="shared" si="400"/>
        <v>13248</v>
      </c>
      <c r="B13248" s="3" t="s">
        <v>1037</v>
      </c>
      <c r="C13248" s="3" t="s">
        <v>86</v>
      </c>
      <c r="D13248" s="3" t="s">
        <v>94</v>
      </c>
      <c r="E13248">
        <v>2021</v>
      </c>
      <c r="F13248" s="3" t="str">
        <f t="shared" si="401"/>
        <v>RAQOutSKQ2021</v>
      </c>
      <c r="G13248" s="9">
        <v>7.4962958735752601</v>
      </c>
      <c r="H13248" s="9">
        <v>10.7800068438042</v>
      </c>
      <c r="I13248" s="9">
        <v>14.494374805133999</v>
      </c>
      <c r="J13248" s="9">
        <v>13.757876402026801</v>
      </c>
      <c r="K13248" s="9">
        <v>11.314268175618199</v>
      </c>
      <c r="L13248" s="9">
        <v>8.0198914678453601</v>
      </c>
      <c r="M13248" s="9">
        <v>7.3100098159569402</v>
      </c>
      <c r="N13248" s="9">
        <v>9.7484803647651308</v>
      </c>
      <c r="O13248" s="9">
        <v>27.640531920110199</v>
      </c>
      <c r="P13248" s="9">
        <v>18.595712582826899</v>
      </c>
      <c r="Q13248" s="9">
        <v>12.9981072544608</v>
      </c>
      <c r="R13248" s="9">
        <v>7.2287945370958298</v>
      </c>
      <c r="S13248" s="9">
        <v>6.6785465264947899</v>
      </c>
      <c r="T13248" s="9">
        <v>5.7069322765242996</v>
      </c>
    </row>
    <row r="13249" spans="1:20" x14ac:dyDescent="0.35">
      <c r="A13249">
        <f t="shared" si="400"/>
        <v>13249</v>
      </c>
      <c r="B13249" s="3" t="s">
        <v>1037</v>
      </c>
      <c r="C13249" s="3" t="s">
        <v>86</v>
      </c>
      <c r="D13249" s="3" t="s">
        <v>94</v>
      </c>
      <c r="E13249">
        <v>2022</v>
      </c>
      <c r="F13249" s="3" t="str">
        <f t="shared" si="401"/>
        <v>RAQOutSKQ2022</v>
      </c>
      <c r="G13249" s="9">
        <v>6.0756669001018802</v>
      </c>
      <c r="H13249" s="9">
        <v>6.7535235543183294</v>
      </c>
      <c r="I13249" s="9">
        <v>10.2816210791422</v>
      </c>
      <c r="J13249" s="9">
        <v>9.2511994769965007</v>
      </c>
      <c r="K13249" s="9">
        <v>8.5162134008906207</v>
      </c>
      <c r="L13249" s="9">
        <v>9.0915282077506703</v>
      </c>
      <c r="M13249" s="9">
        <v>10.819558528929299</v>
      </c>
      <c r="N13249" s="9">
        <v>11.880583551442999</v>
      </c>
      <c r="O13249" s="9">
        <v>28.3619548188911</v>
      </c>
      <c r="P13249" s="9">
        <v>20.588458601397001</v>
      </c>
      <c r="Q13249" s="9">
        <v>5.7442783833077202</v>
      </c>
      <c r="R13249" s="9">
        <v>4.6391936253055501</v>
      </c>
      <c r="S13249" s="9">
        <v>2.1409398854958299</v>
      </c>
      <c r="T13249" s="9">
        <v>5.9754901150076902</v>
      </c>
    </row>
    <row r="13250" spans="1:20" x14ac:dyDescent="0.35">
      <c r="A13250">
        <f t="shared" si="400"/>
        <v>13250</v>
      </c>
      <c r="B13250" s="3" t="s">
        <v>1037</v>
      </c>
      <c r="C13250" s="3" t="s">
        <v>86</v>
      </c>
      <c r="D13250" s="3" t="s">
        <v>94</v>
      </c>
      <c r="E13250">
        <v>2023</v>
      </c>
      <c r="F13250" s="3" t="str">
        <f t="shared" si="401"/>
        <v>RAQOutSKQ2023</v>
      </c>
      <c r="G13250" s="9">
        <v>6.6464454456773501</v>
      </c>
      <c r="H13250" s="9">
        <v>5.6034132384873603</v>
      </c>
      <c r="I13250" s="9">
        <v>8.5569542855679099</v>
      </c>
      <c r="J13250" s="9">
        <v>11.9624443391391</v>
      </c>
      <c r="K13250" s="9">
        <v>10.747278657814499</v>
      </c>
      <c r="L13250" s="9">
        <v>8.9618107825947497</v>
      </c>
      <c r="M13250" s="9">
        <v>11.205437434041601</v>
      </c>
      <c r="N13250" s="9">
        <v>16.057128135968799</v>
      </c>
      <c r="O13250" s="9">
        <v>26.0643093229166</v>
      </c>
      <c r="P13250" s="9">
        <v>14.720768893802299</v>
      </c>
      <c r="Q13250" s="9">
        <v>6.1853338837057796</v>
      </c>
      <c r="R13250" s="9">
        <v>3.37857258125138</v>
      </c>
      <c r="S13250" s="9">
        <v>5.7323269834049402</v>
      </c>
      <c r="T13250" s="9">
        <v>3.0450905539011801</v>
      </c>
    </row>
    <row r="13251" spans="1:20" x14ac:dyDescent="0.35">
      <c r="A13251">
        <f t="shared" ref="A13251:A13314" si="402">A13250+1</f>
        <v>13251</v>
      </c>
      <c r="B13251" s="3" t="s">
        <v>1037</v>
      </c>
      <c r="C13251" s="3" t="s">
        <v>86</v>
      </c>
      <c r="D13251" s="3" t="s">
        <v>94</v>
      </c>
      <c r="E13251">
        <v>2024</v>
      </c>
      <c r="F13251" s="3" t="str">
        <f t="shared" si="401"/>
        <v>RAQOutSKQ2024</v>
      </c>
      <c r="G13251" s="9">
        <v>4.4775275044274103</v>
      </c>
      <c r="H13251" s="9">
        <v>8.7126924786295099</v>
      </c>
      <c r="I13251" s="9">
        <v>9.90531611418319</v>
      </c>
      <c r="J13251" s="9">
        <v>14.8346023244012</v>
      </c>
      <c r="K13251" s="9">
        <v>10.0562932561359</v>
      </c>
      <c r="L13251" s="9">
        <v>7.6152264553938096</v>
      </c>
      <c r="M13251" s="9">
        <v>15.405872231526301</v>
      </c>
      <c r="N13251" s="9">
        <v>20.2727275113076</v>
      </c>
      <c r="O13251" s="9">
        <v>26.118662819788902</v>
      </c>
      <c r="P13251" s="9">
        <v>11.881577669674</v>
      </c>
      <c r="Q13251" s="9">
        <v>5.4603288520436104</v>
      </c>
      <c r="R13251" s="9">
        <v>3.7010897910972198</v>
      </c>
      <c r="S13251" s="9">
        <v>2.6701617056041602</v>
      </c>
      <c r="T13251" s="9">
        <v>4.05524601599687</v>
      </c>
    </row>
    <row r="13252" spans="1:20" x14ac:dyDescent="0.35">
      <c r="A13252">
        <f t="shared" si="402"/>
        <v>13252</v>
      </c>
      <c r="B13252" s="3" t="s">
        <v>1037</v>
      </c>
      <c r="C13252" s="3" t="s">
        <v>86</v>
      </c>
      <c r="D13252" s="3" t="s">
        <v>94</v>
      </c>
      <c r="E13252">
        <v>2025</v>
      </c>
      <c r="F13252" s="3" t="str">
        <f t="shared" si="401"/>
        <v>RAQOutSKQ2025</v>
      </c>
      <c r="G13252" s="9">
        <v>3.32013270851707</v>
      </c>
      <c r="H13252" s="9">
        <v>2.9806697853279802</v>
      </c>
      <c r="I13252" s="9">
        <v>3.5453593552696598</v>
      </c>
      <c r="J13252" s="9">
        <v>8.9683912676740594</v>
      </c>
      <c r="K13252" s="9">
        <v>6.5054413723906199</v>
      </c>
      <c r="L13252" s="9">
        <v>7.2594722551448898</v>
      </c>
      <c r="M13252" s="9">
        <v>5.8360078118416601</v>
      </c>
      <c r="N13252" s="9">
        <v>8.4266541918348601</v>
      </c>
      <c r="O13252" s="9">
        <v>19.309050028563799</v>
      </c>
      <c r="P13252" s="9">
        <v>17.733797279589002</v>
      </c>
      <c r="Q13252" s="9">
        <v>7.5187374249510004</v>
      </c>
      <c r="R13252" s="9">
        <v>5.4044104834416604</v>
      </c>
      <c r="S13252" s="9">
        <v>7.0321753022499998</v>
      </c>
      <c r="T13252" s="9">
        <v>6.3349345576693699</v>
      </c>
    </row>
    <row r="13253" spans="1:20" x14ac:dyDescent="0.35">
      <c r="A13253">
        <f t="shared" si="402"/>
        <v>13253</v>
      </c>
      <c r="B13253" s="3" t="s">
        <v>1037</v>
      </c>
      <c r="C13253" s="3" t="s">
        <v>86</v>
      </c>
      <c r="D13253" s="3" t="s">
        <v>94</v>
      </c>
      <c r="E13253">
        <v>2026</v>
      </c>
      <c r="F13253" s="3" t="str">
        <f t="shared" si="401"/>
        <v>RAQOutSKQ2026</v>
      </c>
      <c r="G13253" s="9">
        <v>6.0142458943964296</v>
      </c>
      <c r="H13253" s="9">
        <v>4.5124113278810398</v>
      </c>
      <c r="I13253" s="9">
        <v>8.5994253538360397</v>
      </c>
      <c r="J13253" s="9">
        <v>10.5517904847094</v>
      </c>
      <c r="K13253" s="9">
        <v>9.4693738773150997</v>
      </c>
      <c r="L13253" s="9">
        <v>5.4903384644043598</v>
      </c>
      <c r="M13253" s="9">
        <v>29.675625333190201</v>
      </c>
      <c r="N13253" s="9">
        <v>28.567130067194402</v>
      </c>
      <c r="O13253" s="9">
        <v>35.196284934614198</v>
      </c>
      <c r="P13253" s="9">
        <v>23.481038151066802</v>
      </c>
      <c r="Q13253" s="9">
        <v>9.2012109385693801</v>
      </c>
      <c r="R13253" s="9">
        <v>5.7434065257333291</v>
      </c>
      <c r="S13253" s="9">
        <v>5.9284131557993396</v>
      </c>
      <c r="T13253" s="9">
        <v>5.3189418610756896</v>
      </c>
    </row>
    <row r="13254" spans="1:20" x14ac:dyDescent="0.35">
      <c r="A13254">
        <f t="shared" si="402"/>
        <v>13254</v>
      </c>
      <c r="B13254" s="3" t="s">
        <v>1037</v>
      </c>
      <c r="C13254" s="3" t="s">
        <v>86</v>
      </c>
      <c r="D13254" s="3" t="s">
        <v>94</v>
      </c>
      <c r="E13254">
        <v>2027</v>
      </c>
      <c r="F13254" s="3" t="str">
        <f t="shared" si="401"/>
        <v>RAQOutSKQ2027</v>
      </c>
      <c r="G13254" s="9">
        <v>7.44571176404905</v>
      </c>
      <c r="H13254" s="9">
        <v>9.0681255320687502</v>
      </c>
      <c r="I13254" s="9">
        <v>16.616544627360405</v>
      </c>
      <c r="J13254" s="9">
        <v>14.753196099297</v>
      </c>
      <c r="K13254" s="9">
        <v>10.403931105427001</v>
      </c>
      <c r="L13254" s="9">
        <v>8.5685761738198902</v>
      </c>
      <c r="M13254" s="9">
        <v>31.8126879652166</v>
      </c>
      <c r="N13254" s="9">
        <v>29.8022179934791</v>
      </c>
      <c r="O13254" s="9">
        <v>51.100956430624997</v>
      </c>
      <c r="P13254" s="9">
        <v>53.292010277874802</v>
      </c>
      <c r="Q13254" s="9">
        <v>23.641453831811202</v>
      </c>
      <c r="R13254" s="9">
        <v>15.315100311466599</v>
      </c>
      <c r="S13254" s="9">
        <v>6.8033406594361896</v>
      </c>
      <c r="T13254" s="9">
        <v>8.11264839041805</v>
      </c>
    </row>
    <row r="13255" spans="1:20" x14ac:dyDescent="0.35">
      <c r="A13255">
        <f t="shared" si="402"/>
        <v>13255</v>
      </c>
      <c r="B13255" s="3" t="s">
        <v>1037</v>
      </c>
      <c r="C13255" s="3" t="s">
        <v>86</v>
      </c>
      <c r="D13255" s="3" t="s">
        <v>94</v>
      </c>
      <c r="E13255">
        <v>2028</v>
      </c>
      <c r="F13255" s="3" t="str">
        <f t="shared" si="401"/>
        <v>RAQOutSKQ2028</v>
      </c>
      <c r="G13255" s="9">
        <v>5.7971867899053704</v>
      </c>
      <c r="H13255" s="9">
        <v>6.51390088984152</v>
      </c>
      <c r="I13255" s="9">
        <v>10.956877189035</v>
      </c>
      <c r="J13255" s="9">
        <v>9.6137052720436778</v>
      </c>
      <c r="K13255" s="9">
        <v>9.2257836082536393</v>
      </c>
      <c r="L13255" s="9">
        <v>10.6620044516209</v>
      </c>
      <c r="M13255" s="9">
        <v>14.8036976065319</v>
      </c>
      <c r="N13255" s="9">
        <v>14.1468026421283</v>
      </c>
      <c r="O13255" s="9">
        <v>26.835626350171299</v>
      </c>
      <c r="P13255" s="9">
        <v>28.867989071159499</v>
      </c>
      <c r="Q13255" s="9">
        <v>8.4478260292037</v>
      </c>
      <c r="R13255" s="9">
        <v>4.3607672390654093</v>
      </c>
      <c r="S13255" s="9">
        <v>4.1153201666089796</v>
      </c>
      <c r="T13255" s="9">
        <v>7.1123940653840201</v>
      </c>
    </row>
    <row r="13256" spans="1:20" x14ac:dyDescent="0.35">
      <c r="A13256">
        <f t="shared" si="402"/>
        <v>13256</v>
      </c>
      <c r="B13256" s="3" t="s">
        <v>1037</v>
      </c>
      <c r="C13256" s="3" t="s">
        <v>86</v>
      </c>
      <c r="D13256" s="3" t="s">
        <v>94</v>
      </c>
      <c r="E13256">
        <v>2029</v>
      </c>
      <c r="F13256" s="3" t="str">
        <f t="shared" si="401"/>
        <v>RAQOutSKQ2029</v>
      </c>
      <c r="G13256" s="9">
        <v>7.9004309080309101</v>
      </c>
      <c r="H13256" s="9">
        <v>6.5445234013687497</v>
      </c>
      <c r="I13256" s="9">
        <v>7.0568997290817999</v>
      </c>
      <c r="J13256" s="9">
        <v>13.820561608786001</v>
      </c>
      <c r="K13256" s="9">
        <v>12.902052004781201</v>
      </c>
      <c r="L13256" s="9">
        <v>9.3624901996819894</v>
      </c>
      <c r="M13256" s="9">
        <v>49.660159357316601</v>
      </c>
      <c r="N13256" s="9">
        <v>24.599012629142699</v>
      </c>
      <c r="O13256" s="9">
        <v>39.032182496421299</v>
      </c>
      <c r="P13256" s="9">
        <v>56.621337913291597</v>
      </c>
      <c r="Q13256" s="9">
        <v>30.660112277939501</v>
      </c>
      <c r="R13256" s="9">
        <v>14.067667477587401</v>
      </c>
      <c r="S13256" s="9">
        <v>8.8171291118294199</v>
      </c>
      <c r="T13256" s="9">
        <v>8.13195378984868</v>
      </c>
    </row>
    <row r="13257" spans="1:20" x14ac:dyDescent="0.35">
      <c r="A13257">
        <f t="shared" si="402"/>
        <v>13257</v>
      </c>
      <c r="B13257" s="3" t="s">
        <v>1037</v>
      </c>
      <c r="C13257" s="3" t="s">
        <v>95</v>
      </c>
      <c r="D13257" s="3" t="s">
        <v>94</v>
      </c>
      <c r="E13257">
        <v>2020</v>
      </c>
      <c r="F13257" s="3" t="str">
        <f t="shared" si="401"/>
        <v>RASpillSKQ2020</v>
      </c>
      <c r="G13257" s="9">
        <v>3.15522225444106</v>
      </c>
      <c r="H13257" s="9">
        <v>0.94659880840972199</v>
      </c>
      <c r="I13257" s="9">
        <v>3.4360903669944394</v>
      </c>
      <c r="J13257" s="9">
        <v>6.1604781215598097</v>
      </c>
      <c r="K13257" s="9">
        <v>3.3982445252270801</v>
      </c>
      <c r="L13257" s="9">
        <v>2.3972831914067201</v>
      </c>
      <c r="M13257" s="9">
        <v>3.04928073799999</v>
      </c>
      <c r="N13257" s="9">
        <v>4.6767807531666596</v>
      </c>
      <c r="O13257" s="9">
        <v>18.816627470375</v>
      </c>
      <c r="P13257" s="9">
        <v>18.824765073452902</v>
      </c>
      <c r="Q13257" s="9">
        <v>4.3704704806451604E-3</v>
      </c>
      <c r="R13257" s="9">
        <v>0</v>
      </c>
      <c r="S13257" s="9">
        <v>0</v>
      </c>
      <c r="T13257" s="9">
        <v>0.69043674724305504</v>
      </c>
    </row>
    <row r="13258" spans="1:20" x14ac:dyDescent="0.35">
      <c r="A13258">
        <f t="shared" si="402"/>
        <v>13258</v>
      </c>
      <c r="B13258" s="3" t="s">
        <v>1037</v>
      </c>
      <c r="C13258" s="3" t="s">
        <v>95</v>
      </c>
      <c r="D13258" s="3" t="s">
        <v>94</v>
      </c>
      <c r="E13258">
        <v>2021</v>
      </c>
      <c r="F13258" s="3" t="str">
        <f t="shared" si="401"/>
        <v>RASpillSKQ2021</v>
      </c>
      <c r="G13258" s="9">
        <v>2.62986161362298</v>
      </c>
      <c r="H13258" s="9">
        <v>4.5386086330034701</v>
      </c>
      <c r="I13258" s="9">
        <v>6.59762343462444</v>
      </c>
      <c r="J13258" s="9">
        <v>7.4610717479939499</v>
      </c>
      <c r="K13258" s="9">
        <v>5.7709934728125001</v>
      </c>
      <c r="L13258" s="9">
        <v>3.2356740959421999</v>
      </c>
      <c r="M13258" s="9">
        <v>0.185249246874999</v>
      </c>
      <c r="N13258" s="9">
        <v>3.1072761100694395</v>
      </c>
      <c r="O13258" s="9">
        <v>16.685260534899101</v>
      </c>
      <c r="P13258" s="9">
        <v>6.8547629688854101</v>
      </c>
      <c r="Q13258" s="9">
        <v>1.77162613879623</v>
      </c>
      <c r="R13258" s="9">
        <v>0</v>
      </c>
      <c r="S13258" s="9">
        <v>0</v>
      </c>
      <c r="T13258" s="9">
        <v>0</v>
      </c>
    </row>
    <row r="13259" spans="1:20" x14ac:dyDescent="0.35">
      <c r="A13259">
        <f t="shared" si="402"/>
        <v>13259</v>
      </c>
      <c r="B13259" s="3" t="s">
        <v>1037</v>
      </c>
      <c r="C13259" s="3" t="s">
        <v>95</v>
      </c>
      <c r="D13259" s="3" t="s">
        <v>94</v>
      </c>
      <c r="E13259">
        <v>2022</v>
      </c>
      <c r="F13259" s="3" t="str">
        <f t="shared" si="401"/>
        <v>RASpillSKQ2022</v>
      </c>
      <c r="G13259" s="9">
        <v>1.38520552414623</v>
      </c>
      <c r="H13259" s="9">
        <v>2.1737600327965199</v>
      </c>
      <c r="I13259" s="9">
        <v>5.05072709941527</v>
      </c>
      <c r="J13259" s="9">
        <v>3.1327260863293001</v>
      </c>
      <c r="K13259" s="9">
        <v>3.0691530140208299</v>
      </c>
      <c r="L13259" s="9">
        <v>2.2713404869213702</v>
      </c>
      <c r="M13259" s="9">
        <v>4.7304820566694401</v>
      </c>
      <c r="N13259" s="9">
        <v>4.8308291484930503</v>
      </c>
      <c r="O13259" s="9">
        <v>19.88229084084</v>
      </c>
      <c r="P13259" s="9">
        <v>10.4092584977535</v>
      </c>
      <c r="Q13259" s="9">
        <v>1.2395777649462301</v>
      </c>
      <c r="R13259" s="9">
        <v>0.480636561416666</v>
      </c>
      <c r="S13259" s="9">
        <v>0.13193592033854101</v>
      </c>
      <c r="T13259" s="9">
        <v>0.60896994710416597</v>
      </c>
    </row>
    <row r="13260" spans="1:20" x14ac:dyDescent="0.35">
      <c r="A13260">
        <f t="shared" si="402"/>
        <v>13260</v>
      </c>
      <c r="B13260" s="3" t="s">
        <v>1037</v>
      </c>
      <c r="C13260" s="3" t="s">
        <v>95</v>
      </c>
      <c r="D13260" s="3" t="s">
        <v>94</v>
      </c>
      <c r="E13260">
        <v>2023</v>
      </c>
      <c r="F13260" s="3" t="str">
        <f t="shared" si="401"/>
        <v>RASpillSKQ2023</v>
      </c>
      <c r="G13260" s="9">
        <v>1.7738271860430099</v>
      </c>
      <c r="H13260" s="9">
        <v>1.3476179671888799</v>
      </c>
      <c r="I13260" s="9">
        <v>3.2726664473708298</v>
      </c>
      <c r="J13260" s="9">
        <v>5.7719710710779504</v>
      </c>
      <c r="K13260" s="9">
        <v>5.4306787095624998</v>
      </c>
      <c r="L13260" s="9">
        <v>3.1753965362997301</v>
      </c>
      <c r="M13260" s="9">
        <v>2.4828095191472199</v>
      </c>
      <c r="N13260" s="9">
        <v>8.9817350704861099</v>
      </c>
      <c r="O13260" s="9">
        <v>14.811628478669302</v>
      </c>
      <c r="P13260" s="9">
        <v>4.0770606923423598</v>
      </c>
      <c r="Q13260" s="9">
        <v>3.0430439001478401E-2</v>
      </c>
      <c r="R13260" s="9">
        <v>0.54929892733333296</v>
      </c>
      <c r="S13260" s="9">
        <v>0.35350434555989502</v>
      </c>
      <c r="T13260" s="9">
        <v>0</v>
      </c>
    </row>
    <row r="13261" spans="1:20" x14ac:dyDescent="0.35">
      <c r="A13261">
        <f t="shared" si="402"/>
        <v>13261</v>
      </c>
      <c r="B13261" s="3" t="s">
        <v>1037</v>
      </c>
      <c r="C13261" s="3" t="s">
        <v>95</v>
      </c>
      <c r="D13261" s="3" t="s">
        <v>94</v>
      </c>
      <c r="E13261">
        <v>2024</v>
      </c>
      <c r="F13261" s="3" t="str">
        <f t="shared" si="401"/>
        <v>RASpillSKQ2024</v>
      </c>
      <c r="G13261" s="9">
        <v>0.45727858436693503</v>
      </c>
      <c r="H13261" s="9">
        <v>3.6902481989090199</v>
      </c>
      <c r="I13261" s="9">
        <v>4.3806896401041602</v>
      </c>
      <c r="J13261" s="9">
        <v>8.5482756356149192</v>
      </c>
      <c r="K13261" s="9">
        <v>4.6503449211098902</v>
      </c>
      <c r="L13261" s="9">
        <v>2.62248811692809</v>
      </c>
      <c r="M13261" s="9">
        <v>8.6609630788916601</v>
      </c>
      <c r="N13261" s="9">
        <v>12.654822440536099</v>
      </c>
      <c r="O13261" s="9">
        <v>14.4813765632836</v>
      </c>
      <c r="P13261" s="9">
        <v>6.1852747686741596</v>
      </c>
      <c r="Q13261" s="9">
        <v>1.3164046455846701</v>
      </c>
      <c r="R13261" s="9">
        <v>0.50932660475277702</v>
      </c>
      <c r="S13261" s="9">
        <v>0.36333350329427</v>
      </c>
      <c r="T13261" s="9">
        <v>0.71676263771388804</v>
      </c>
    </row>
    <row r="13262" spans="1:20" x14ac:dyDescent="0.35">
      <c r="A13262">
        <f t="shared" si="402"/>
        <v>13262</v>
      </c>
      <c r="B13262" s="3" t="s">
        <v>1037</v>
      </c>
      <c r="C13262" s="3" t="s">
        <v>95</v>
      </c>
      <c r="D13262" s="3" t="s">
        <v>94</v>
      </c>
      <c r="E13262">
        <v>2025</v>
      </c>
      <c r="F13262" s="3" t="str">
        <f t="shared" si="401"/>
        <v>RASpillSKQ2025</v>
      </c>
      <c r="G13262" s="9">
        <v>0.13717529384764698</v>
      </c>
      <c r="H13262" s="9">
        <v>0.13311852404374999</v>
      </c>
      <c r="I13262" s="9">
        <v>0.246379389253472</v>
      </c>
      <c r="J13262" s="9">
        <v>3.0004770788171999</v>
      </c>
      <c r="K13262" s="9">
        <v>2.06798959119791</v>
      </c>
      <c r="L13262" s="9">
        <v>1.64640196355362</v>
      </c>
      <c r="M13262" s="9">
        <v>0</v>
      </c>
      <c r="N13262" s="9">
        <v>1.1680364639027701</v>
      </c>
      <c r="O13262" s="9">
        <v>11.378799471544299</v>
      </c>
      <c r="P13262" s="9">
        <v>10.0425726184175</v>
      </c>
      <c r="Q13262" s="9">
        <v>2.4788926609811805E-2</v>
      </c>
      <c r="R13262" s="9">
        <v>0</v>
      </c>
      <c r="S13262" s="9">
        <v>4.1666687845052001E-2</v>
      </c>
      <c r="T13262" s="9">
        <v>0.27464946366666598</v>
      </c>
    </row>
    <row r="13263" spans="1:20" x14ac:dyDescent="0.35">
      <c r="A13263">
        <f t="shared" si="402"/>
        <v>13263</v>
      </c>
      <c r="B13263" s="3" t="s">
        <v>1037</v>
      </c>
      <c r="C13263" s="3" t="s">
        <v>95</v>
      </c>
      <c r="D13263" s="3" t="s">
        <v>94</v>
      </c>
      <c r="E13263">
        <v>2026</v>
      </c>
      <c r="F13263" s="3" t="str">
        <f t="shared" si="401"/>
        <v>RASpillSKQ2026</v>
      </c>
      <c r="G13263" s="9">
        <v>1.16567448689717</v>
      </c>
      <c r="H13263" s="9">
        <v>0.52473996402916601</v>
      </c>
      <c r="I13263" s="9">
        <v>3.34175520757847</v>
      </c>
      <c r="J13263" s="9">
        <v>4.7086464032614197</v>
      </c>
      <c r="K13263" s="9">
        <v>4.0631837470005197</v>
      </c>
      <c r="L13263" s="9">
        <v>3.0181827429711001</v>
      </c>
      <c r="M13263" s="9">
        <v>26.837487045308301</v>
      </c>
      <c r="N13263" s="9">
        <v>24.829059977652701</v>
      </c>
      <c r="O13263" s="9">
        <v>28.4177964727755</v>
      </c>
      <c r="P13263" s="9">
        <v>14.7926773184818</v>
      </c>
      <c r="Q13263" s="9">
        <v>0.884927412867204</v>
      </c>
      <c r="R13263" s="9">
        <v>0</v>
      </c>
      <c r="S13263" s="9">
        <v>2.3158392476041598E-2</v>
      </c>
      <c r="T13263" s="9">
        <v>0.82697792751388799</v>
      </c>
    </row>
    <row r="13264" spans="1:20" x14ac:dyDescent="0.35">
      <c r="A13264">
        <f t="shared" si="402"/>
        <v>13264</v>
      </c>
      <c r="B13264" s="3" t="s">
        <v>1037</v>
      </c>
      <c r="C13264" s="3" t="s">
        <v>95</v>
      </c>
      <c r="D13264" s="3" t="s">
        <v>94</v>
      </c>
      <c r="E13264">
        <v>2027</v>
      </c>
      <c r="F13264" s="3" t="str">
        <f t="shared" si="401"/>
        <v>RASpillSKQ2027</v>
      </c>
      <c r="G13264" s="9">
        <v>2.8231414725114199</v>
      </c>
      <c r="H13264" s="9">
        <v>2.6597284872472202</v>
      </c>
      <c r="I13264" s="9">
        <v>5.7513003356326298</v>
      </c>
      <c r="J13264" s="9">
        <v>4.4072813651868197</v>
      </c>
      <c r="K13264" s="9">
        <v>4.5427969044166598</v>
      </c>
      <c r="L13264" s="9">
        <v>5.7301107396128996</v>
      </c>
      <c r="M13264" s="9">
        <v>28.945233057611102</v>
      </c>
      <c r="N13264" s="9">
        <v>26.154378660861099</v>
      </c>
      <c r="O13264" s="9">
        <v>39.4112283009812</v>
      </c>
      <c r="P13264" s="9">
        <v>41.5314796078748</v>
      </c>
      <c r="Q13264" s="9">
        <v>12.260295118907999</v>
      </c>
      <c r="R13264" s="9">
        <v>4.3261762976055502</v>
      </c>
      <c r="S13264" s="9">
        <v>0</v>
      </c>
      <c r="T13264" s="9">
        <v>0</v>
      </c>
    </row>
    <row r="13265" spans="1:20" x14ac:dyDescent="0.35">
      <c r="A13265">
        <f t="shared" si="402"/>
        <v>13265</v>
      </c>
      <c r="B13265" s="3" t="s">
        <v>1037</v>
      </c>
      <c r="C13265" s="3" t="s">
        <v>95</v>
      </c>
      <c r="D13265" s="3" t="s">
        <v>94</v>
      </c>
      <c r="E13265">
        <v>2028</v>
      </c>
      <c r="F13265" s="3" t="str">
        <f t="shared" si="401"/>
        <v>RASpillSKQ2028</v>
      </c>
      <c r="G13265" s="9">
        <v>1.1118093290725799</v>
      </c>
      <c r="H13265" s="9">
        <v>1.9887411574381899</v>
      </c>
      <c r="I13265" s="9">
        <v>5.54777304682076</v>
      </c>
      <c r="J13265" s="9">
        <v>3.3141723064220399</v>
      </c>
      <c r="K13265" s="9">
        <v>3.39670833113541</v>
      </c>
      <c r="L13265" s="9">
        <v>3.4913030097815798</v>
      </c>
      <c r="M13265" s="9">
        <v>7.6607584450055501</v>
      </c>
      <c r="N13265" s="9">
        <v>12.1004334249166</v>
      </c>
      <c r="O13265" s="9">
        <v>23.947828875080599</v>
      </c>
      <c r="P13265" s="9">
        <v>18.366290271558999</v>
      </c>
      <c r="Q13265" s="9">
        <v>0.11769310719475799</v>
      </c>
      <c r="R13265" s="9">
        <v>0</v>
      </c>
      <c r="S13265" s="9">
        <v>0</v>
      </c>
      <c r="T13265" s="9">
        <v>0</v>
      </c>
    </row>
    <row r="13266" spans="1:20" x14ac:dyDescent="0.35">
      <c r="A13266">
        <f t="shared" si="402"/>
        <v>13266</v>
      </c>
      <c r="B13266" s="3" t="s">
        <v>1037</v>
      </c>
      <c r="C13266" s="3" t="s">
        <v>95</v>
      </c>
      <c r="D13266" s="3" t="s">
        <v>94</v>
      </c>
      <c r="E13266">
        <v>2029</v>
      </c>
      <c r="F13266" s="3" t="str">
        <f t="shared" si="401"/>
        <v>RASpillSKQ2029</v>
      </c>
      <c r="G13266" s="9">
        <v>3.0183791589253999</v>
      </c>
      <c r="H13266" s="9">
        <v>2.0688608031388802</v>
      </c>
      <c r="I13266" s="9">
        <v>1.7072805338652699</v>
      </c>
      <c r="J13266" s="9">
        <v>7.4480652472592004</v>
      </c>
      <c r="K13266" s="9">
        <v>6.6713673969010401</v>
      </c>
      <c r="L13266" s="9">
        <v>4.5090716883427397</v>
      </c>
      <c r="M13266" s="9">
        <v>46.433336616138803</v>
      </c>
      <c r="N13266" s="9">
        <v>22.778614867944398</v>
      </c>
      <c r="O13266" s="9">
        <v>32.7635671013037</v>
      </c>
      <c r="P13266" s="9">
        <v>44.860807243291603</v>
      </c>
      <c r="Q13266" s="9">
        <v>18.900665598067199</v>
      </c>
      <c r="R13266" s="9">
        <v>3.1477681909722199</v>
      </c>
      <c r="S13266" s="9">
        <v>7.0264820828124894E-2</v>
      </c>
      <c r="T13266" s="9">
        <v>0</v>
      </c>
    </row>
    <row r="13267" spans="1:20" x14ac:dyDescent="0.35">
      <c r="A13267">
        <f t="shared" si="402"/>
        <v>13267</v>
      </c>
      <c r="B13267" s="3" t="s">
        <v>1037</v>
      </c>
      <c r="C13267" s="3" t="s">
        <v>77</v>
      </c>
      <c r="D13267" s="3" t="s">
        <v>94</v>
      </c>
      <c r="E13267">
        <v>2020</v>
      </c>
      <c r="F13267" s="3" t="str">
        <f t="shared" si="401"/>
        <v>RAGenSKQ2020</v>
      </c>
      <c r="G13267" s="9">
        <v>65.898487647849393</v>
      </c>
      <c r="H13267" s="9">
        <v>60.0571498611111</v>
      </c>
      <c r="I13267" s="9">
        <v>72.781593013888894</v>
      </c>
      <c r="J13267" s="9">
        <v>85.7584104435483</v>
      </c>
      <c r="K13267" s="9">
        <v>72.922227723214206</v>
      </c>
      <c r="L13267" s="9">
        <v>80.785930336021494</v>
      </c>
      <c r="M13267" s="9">
        <v>41.719127888888799</v>
      </c>
      <c r="N13267" s="9">
        <v>77.146799916666595</v>
      </c>
      <c r="O13267" s="9">
        <v>120.528094086021</v>
      </c>
      <c r="P13267" s="9">
        <v>159.969618055555</v>
      </c>
      <c r="Q13267" s="9">
        <v>121.644412701612</v>
      </c>
      <c r="R13267" s="9">
        <v>68.439944499999996</v>
      </c>
      <c r="S13267" s="9">
        <v>65.406217447916603</v>
      </c>
      <c r="T13267" s="9">
        <v>85.950820430555495</v>
      </c>
    </row>
    <row r="13268" spans="1:20" x14ac:dyDescent="0.35">
      <c r="A13268">
        <f t="shared" si="402"/>
        <v>13268</v>
      </c>
      <c r="B13268" s="3" t="s">
        <v>1037</v>
      </c>
      <c r="C13268" s="3" t="s">
        <v>77</v>
      </c>
      <c r="D13268" s="3" t="s">
        <v>94</v>
      </c>
      <c r="E13268">
        <v>2021</v>
      </c>
      <c r="F13268" s="3" t="str">
        <f t="shared" si="401"/>
        <v>RAGenSKQ2021</v>
      </c>
      <c r="G13268" s="9">
        <v>66.207003360214998</v>
      </c>
      <c r="H13268" s="9">
        <v>84.913155791666597</v>
      </c>
      <c r="I13268" s="9">
        <v>107.433951847222</v>
      </c>
      <c r="J13268" s="9">
        <v>85.666947607526794</v>
      </c>
      <c r="K13268" s="9">
        <v>75.415307395833295</v>
      </c>
      <c r="L13268" s="9">
        <v>65.088460887096701</v>
      </c>
      <c r="M13268" s="9">
        <v>96.931153055555498</v>
      </c>
      <c r="N13268" s="9">
        <v>90.352452138888793</v>
      </c>
      <c r="O13268" s="9">
        <v>149.04470860215</v>
      </c>
      <c r="P13268" s="9">
        <v>159.73360380555499</v>
      </c>
      <c r="Q13268" s="9">
        <v>152.73435403225801</v>
      </c>
      <c r="R13268" s="9">
        <v>98.346541666666596</v>
      </c>
      <c r="S13268" s="9">
        <v>90.860521093749995</v>
      </c>
      <c r="T13268" s="9">
        <v>77.641856152777706</v>
      </c>
    </row>
    <row r="13269" spans="1:20" x14ac:dyDescent="0.35">
      <c r="A13269">
        <f t="shared" si="402"/>
        <v>13269</v>
      </c>
      <c r="B13269" s="3" t="s">
        <v>1037</v>
      </c>
      <c r="C13269" s="3" t="s">
        <v>77</v>
      </c>
      <c r="D13269" s="3" t="s">
        <v>94</v>
      </c>
      <c r="E13269">
        <v>2022</v>
      </c>
      <c r="F13269" s="3" t="str">
        <f t="shared" si="401"/>
        <v>RAGenSKQ2022</v>
      </c>
      <c r="G13269" s="9">
        <v>63.812924596774103</v>
      </c>
      <c r="H13269" s="9">
        <v>62.306902958333303</v>
      </c>
      <c r="I13269" s="9">
        <v>71.165418708333306</v>
      </c>
      <c r="J13269" s="9">
        <v>83.240782580645103</v>
      </c>
      <c r="K13269" s="9">
        <v>74.106324404761907</v>
      </c>
      <c r="L13269" s="9">
        <v>92.787493817204293</v>
      </c>
      <c r="M13269" s="9">
        <v>82.840845416666596</v>
      </c>
      <c r="N13269" s="9">
        <v>95.9106980555555</v>
      </c>
      <c r="O13269" s="9">
        <v>115.36445485215</v>
      </c>
      <c r="P13269" s="9">
        <v>138.486271472222</v>
      </c>
      <c r="Q13269" s="9">
        <v>61.285759973118203</v>
      </c>
      <c r="R13269" s="9">
        <v>56.576458361111101</v>
      </c>
      <c r="S13269" s="9">
        <v>27.332167552083298</v>
      </c>
      <c r="T13269" s="9">
        <v>73.010596389305505</v>
      </c>
    </row>
    <row r="13270" spans="1:20" x14ac:dyDescent="0.35">
      <c r="A13270">
        <f t="shared" si="402"/>
        <v>13270</v>
      </c>
      <c r="B13270" s="3" t="s">
        <v>1037</v>
      </c>
      <c r="C13270" s="3" t="s">
        <v>77</v>
      </c>
      <c r="D13270" s="3" t="s">
        <v>94</v>
      </c>
      <c r="E13270">
        <v>2023</v>
      </c>
      <c r="F13270" s="3" t="str">
        <f t="shared" si="401"/>
        <v>RAGenSKQ2023</v>
      </c>
      <c r="G13270" s="9">
        <v>66.291135846774196</v>
      </c>
      <c r="H13270" s="9">
        <v>57.899369499999999</v>
      </c>
      <c r="I13270" s="9">
        <v>71.891831444444406</v>
      </c>
      <c r="J13270" s="9">
        <v>84.220327553763397</v>
      </c>
      <c r="K13270" s="9">
        <v>72.331432500000005</v>
      </c>
      <c r="L13270" s="9">
        <v>78.723175134408606</v>
      </c>
      <c r="M13270" s="9">
        <v>118.6698675</v>
      </c>
      <c r="N13270" s="9">
        <v>96.259507777777699</v>
      </c>
      <c r="O13270" s="9">
        <v>153.09091008064499</v>
      </c>
      <c r="P13270" s="9">
        <v>144.8058237875</v>
      </c>
      <c r="Q13270" s="9">
        <v>83.736562784946202</v>
      </c>
      <c r="R13270" s="9">
        <v>38.491796666666602</v>
      </c>
      <c r="S13270" s="9">
        <v>73.177972395833294</v>
      </c>
      <c r="T13270" s="9">
        <v>41.427953362499998</v>
      </c>
    </row>
    <row r="13271" spans="1:20" x14ac:dyDescent="0.35">
      <c r="A13271">
        <f t="shared" si="402"/>
        <v>13271</v>
      </c>
      <c r="B13271" s="3" t="s">
        <v>1037</v>
      </c>
      <c r="C13271" s="3" t="s">
        <v>77</v>
      </c>
      <c r="D13271" s="3" t="s">
        <v>94</v>
      </c>
      <c r="E13271">
        <v>2024</v>
      </c>
      <c r="F13271" s="3" t="str">
        <f t="shared" si="401"/>
        <v>RAGenSKQ2024</v>
      </c>
      <c r="G13271" s="9">
        <v>54.694801048386999</v>
      </c>
      <c r="H13271" s="9">
        <v>68.329493458333303</v>
      </c>
      <c r="I13271" s="9">
        <v>75.161597027777702</v>
      </c>
      <c r="J13271" s="9">
        <v>85.524396505376302</v>
      </c>
      <c r="K13271" s="9">
        <v>73.547001785714201</v>
      </c>
      <c r="L13271" s="9">
        <v>67.925356317204205</v>
      </c>
      <c r="M13271" s="9">
        <v>91.763333333333307</v>
      </c>
      <c r="N13271" s="9">
        <v>103.64030594444399</v>
      </c>
      <c r="O13271" s="9">
        <v>158.32331854838699</v>
      </c>
      <c r="P13271" s="9">
        <v>77.497222555555496</v>
      </c>
      <c r="Q13271" s="9">
        <v>56.377421599462302</v>
      </c>
      <c r="R13271" s="9">
        <v>43.423396111111103</v>
      </c>
      <c r="S13271" s="9">
        <v>31.384013020833301</v>
      </c>
      <c r="T13271" s="9">
        <v>45.419505152777703</v>
      </c>
    </row>
    <row r="13272" spans="1:20" x14ac:dyDescent="0.35">
      <c r="A13272">
        <f t="shared" si="402"/>
        <v>13272</v>
      </c>
      <c r="B13272" s="3" t="s">
        <v>1037</v>
      </c>
      <c r="C13272" s="3" t="s">
        <v>77</v>
      </c>
      <c r="D13272" s="3" t="s">
        <v>94</v>
      </c>
      <c r="E13272">
        <v>2025</v>
      </c>
      <c r="F13272" s="3" t="str">
        <f t="shared" si="401"/>
        <v>RAGenSKQ2025</v>
      </c>
      <c r="G13272" s="9">
        <v>43.303597715053698</v>
      </c>
      <c r="H13272" s="9">
        <v>38.740454736111097</v>
      </c>
      <c r="I13272" s="9">
        <v>44.882060143055497</v>
      </c>
      <c r="J13272" s="9">
        <v>81.192465322580603</v>
      </c>
      <c r="K13272" s="9">
        <v>60.370806547618997</v>
      </c>
      <c r="L13272" s="9">
        <v>76.364862284946199</v>
      </c>
      <c r="M13272" s="9">
        <v>79.397897499999999</v>
      </c>
      <c r="N13272" s="9">
        <v>98.752273972222198</v>
      </c>
      <c r="O13272" s="9">
        <v>107.889713185483</v>
      </c>
      <c r="P13272" s="9">
        <v>104.63779613888801</v>
      </c>
      <c r="Q13272" s="9">
        <v>101.954033467741</v>
      </c>
      <c r="R13272" s="9">
        <v>73.526135499999995</v>
      </c>
      <c r="S13272" s="9">
        <v>95.104696614583304</v>
      </c>
      <c r="T13272" s="9">
        <v>82.449151958333303</v>
      </c>
    </row>
    <row r="13273" spans="1:20" x14ac:dyDescent="0.35">
      <c r="A13273">
        <f t="shared" si="402"/>
        <v>13273</v>
      </c>
      <c r="B13273" s="3" t="s">
        <v>1037</v>
      </c>
      <c r="C13273" s="3" t="s">
        <v>77</v>
      </c>
      <c r="D13273" s="3" t="s">
        <v>94</v>
      </c>
      <c r="E13273">
        <v>2026</v>
      </c>
      <c r="F13273" s="3" t="str">
        <f t="shared" si="401"/>
        <v>RAGenSKQ2026</v>
      </c>
      <c r="G13273" s="9">
        <v>65.963984099462294</v>
      </c>
      <c r="H13273" s="9">
        <v>54.251589555555498</v>
      </c>
      <c r="I13273" s="9">
        <v>71.529703708333301</v>
      </c>
      <c r="J13273" s="9">
        <v>79.494973790322504</v>
      </c>
      <c r="K13273" s="9">
        <v>73.550292285714207</v>
      </c>
      <c r="L13273" s="9">
        <v>33.633259206989202</v>
      </c>
      <c r="M13273" s="9">
        <v>38.612387499999997</v>
      </c>
      <c r="N13273" s="9">
        <v>50.855813888888797</v>
      </c>
      <c r="O13273" s="9">
        <v>92.220222567204303</v>
      </c>
      <c r="P13273" s="9">
        <v>118.203660694444</v>
      </c>
      <c r="Q13273" s="9">
        <v>113.14170988575199</v>
      </c>
      <c r="R13273" s="9">
        <v>78.138138333333302</v>
      </c>
      <c r="S13273" s="9">
        <v>80.340003671874996</v>
      </c>
      <c r="T13273" s="9">
        <v>61.1124222222222</v>
      </c>
    </row>
    <row r="13274" spans="1:20" x14ac:dyDescent="0.35">
      <c r="A13274">
        <f t="shared" si="402"/>
        <v>13274</v>
      </c>
      <c r="B13274" s="3" t="s">
        <v>1037</v>
      </c>
      <c r="C13274" s="3" t="s">
        <v>77</v>
      </c>
      <c r="D13274" s="3" t="s">
        <v>94</v>
      </c>
      <c r="E13274">
        <v>2027</v>
      </c>
      <c r="F13274" s="3" t="str">
        <f t="shared" si="401"/>
        <v>RAGenSKQ2027</v>
      </c>
      <c r="G13274" s="9">
        <v>62.889276693548297</v>
      </c>
      <c r="H13274" s="9">
        <v>87.185147499999999</v>
      </c>
      <c r="I13274" s="9">
        <v>147.81978958333301</v>
      </c>
      <c r="J13274" s="9">
        <v>140.754399462365</v>
      </c>
      <c r="K13274" s="9">
        <v>79.739726577380907</v>
      </c>
      <c r="L13274" s="9">
        <v>38.616842473118197</v>
      </c>
      <c r="M13274" s="9">
        <v>39.011236388888797</v>
      </c>
      <c r="N13274" s="9">
        <v>49.628239722222197</v>
      </c>
      <c r="O13274" s="9">
        <v>159.03674327956901</v>
      </c>
      <c r="P13274" s="9">
        <v>160</v>
      </c>
      <c r="Q13274" s="9">
        <v>154.83871115591299</v>
      </c>
      <c r="R13274" s="9">
        <v>149.50242611111099</v>
      </c>
      <c r="S13274" s="9">
        <v>92.558299218749994</v>
      </c>
      <c r="T13274" s="9">
        <v>110.3712025</v>
      </c>
    </row>
    <row r="13275" spans="1:20" x14ac:dyDescent="0.35">
      <c r="A13275">
        <f t="shared" si="402"/>
        <v>13275</v>
      </c>
      <c r="B13275" s="3" t="s">
        <v>1037</v>
      </c>
      <c r="C13275" s="3" t="s">
        <v>77</v>
      </c>
      <c r="D13275" s="3" t="s">
        <v>94</v>
      </c>
      <c r="E13275">
        <v>2028</v>
      </c>
      <c r="F13275" s="3" t="str">
        <f t="shared" si="401"/>
        <v>RAGenSKQ2028</v>
      </c>
      <c r="G13275" s="9">
        <v>63.743759475806399</v>
      </c>
      <c r="H13275" s="9">
        <v>61.564024624999902</v>
      </c>
      <c r="I13275" s="9">
        <v>73.589936138888902</v>
      </c>
      <c r="J13275" s="9">
        <v>85.704067741935404</v>
      </c>
      <c r="K13275" s="9">
        <v>79.303570491071397</v>
      </c>
      <c r="L13275" s="9">
        <v>97.556169758064499</v>
      </c>
      <c r="M13275" s="9">
        <v>97.178461111111105</v>
      </c>
      <c r="N13275" s="9">
        <v>27.8405119166666</v>
      </c>
      <c r="O13275" s="9">
        <v>39.287992607526803</v>
      </c>
      <c r="P13275" s="9">
        <v>142.87380898611099</v>
      </c>
      <c r="Q13275" s="9">
        <v>113.33015823386999</v>
      </c>
      <c r="R13275" s="9">
        <v>59.327550500000001</v>
      </c>
      <c r="S13275" s="9">
        <v>55.988258229166597</v>
      </c>
      <c r="T13275" s="9">
        <v>96.762921444444402</v>
      </c>
    </row>
    <row r="13276" spans="1:20" x14ac:dyDescent="0.35">
      <c r="A13276">
        <f t="shared" si="402"/>
        <v>13276</v>
      </c>
      <c r="B13276" s="3" t="s">
        <v>1037</v>
      </c>
      <c r="C13276" s="3" t="s">
        <v>77</v>
      </c>
      <c r="D13276" s="3" t="s">
        <v>94</v>
      </c>
      <c r="E13276">
        <v>2029</v>
      </c>
      <c r="F13276" s="3" t="str">
        <f t="shared" si="401"/>
        <v>RAGenSKQ2029</v>
      </c>
      <c r="G13276" s="9">
        <v>66.419477607526801</v>
      </c>
      <c r="H13276" s="9">
        <v>60.890624777777703</v>
      </c>
      <c r="I13276" s="9">
        <v>72.780653111111107</v>
      </c>
      <c r="J13276" s="9">
        <v>86.696720846774198</v>
      </c>
      <c r="K13276" s="9">
        <v>84.767397470238095</v>
      </c>
      <c r="L13276" s="9">
        <v>66.029934224462295</v>
      </c>
      <c r="M13276" s="9">
        <v>43.900370055555499</v>
      </c>
      <c r="N13276" s="9">
        <v>24.766201500000001</v>
      </c>
      <c r="O13276" s="9">
        <v>85.283465053763393</v>
      </c>
      <c r="P13276" s="9">
        <v>160</v>
      </c>
      <c r="Q13276" s="9">
        <v>159.98525268817201</v>
      </c>
      <c r="R13276" s="9">
        <v>148.563354444444</v>
      </c>
      <c r="S13276" s="9">
        <v>118.99959739583301</v>
      </c>
      <c r="T13276" s="9">
        <v>110.633847541666</v>
      </c>
    </row>
    <row r="13277" spans="1:20" x14ac:dyDescent="0.35">
      <c r="A13277">
        <f t="shared" si="402"/>
        <v>13277</v>
      </c>
      <c r="B13277" s="3" t="s">
        <v>1037</v>
      </c>
      <c r="C13277" s="3" t="s">
        <v>75</v>
      </c>
      <c r="D13277" s="3" t="s">
        <v>46</v>
      </c>
      <c r="E13277">
        <v>2020</v>
      </c>
      <c r="F13277" s="3" t="str">
        <f t="shared" si="401"/>
        <v>RAElevL FALL2020</v>
      </c>
      <c r="G13277" s="9" t="e">
        <v>#N/A</v>
      </c>
      <c r="H13277" s="9" t="e">
        <v>#N/A</v>
      </c>
      <c r="I13277" s="9" t="e">
        <v>#N/A</v>
      </c>
      <c r="J13277" s="9" t="e">
        <v>#N/A</v>
      </c>
      <c r="K13277" s="9" t="e">
        <v>#N/A</v>
      </c>
      <c r="L13277" s="9" t="e">
        <v>#N/A</v>
      </c>
      <c r="M13277" s="9" t="e">
        <v>#N/A</v>
      </c>
      <c r="N13277" s="9" t="e">
        <v>#N/A</v>
      </c>
      <c r="O13277" s="9" t="e">
        <v>#N/A</v>
      </c>
      <c r="P13277" s="9" t="e">
        <v>#N/A</v>
      </c>
      <c r="Q13277" s="9" t="e">
        <v>#N/A</v>
      </c>
      <c r="R13277" s="9" t="e">
        <v>#N/A</v>
      </c>
      <c r="S13277" s="9" t="e">
        <v>#N/A</v>
      </c>
      <c r="T13277" s="9" t="e">
        <v>#N/A</v>
      </c>
    </row>
    <row r="13278" spans="1:20" x14ac:dyDescent="0.35">
      <c r="A13278">
        <f t="shared" si="402"/>
        <v>13278</v>
      </c>
      <c r="B13278" s="3" t="s">
        <v>1037</v>
      </c>
      <c r="C13278" s="3" t="s">
        <v>75</v>
      </c>
      <c r="D13278" s="3" t="s">
        <v>46</v>
      </c>
      <c r="E13278">
        <v>2021</v>
      </c>
      <c r="F13278" s="3" t="str">
        <f t="shared" si="401"/>
        <v>RAElevL FALL2021</v>
      </c>
      <c r="G13278" s="9" t="e">
        <v>#N/A</v>
      </c>
      <c r="H13278" s="9" t="e">
        <v>#N/A</v>
      </c>
      <c r="I13278" s="9" t="e">
        <v>#N/A</v>
      </c>
      <c r="J13278" s="9" t="e">
        <v>#N/A</v>
      </c>
      <c r="K13278" s="9" t="e">
        <v>#N/A</v>
      </c>
      <c r="L13278" s="9" t="e">
        <v>#N/A</v>
      </c>
      <c r="M13278" s="9" t="e">
        <v>#N/A</v>
      </c>
      <c r="N13278" s="9" t="e">
        <v>#N/A</v>
      </c>
      <c r="O13278" s="9" t="e">
        <v>#N/A</v>
      </c>
      <c r="P13278" s="9" t="e">
        <v>#N/A</v>
      </c>
      <c r="Q13278" s="9" t="e">
        <v>#N/A</v>
      </c>
      <c r="R13278" s="9" t="e">
        <v>#N/A</v>
      </c>
      <c r="S13278" s="9" t="e">
        <v>#N/A</v>
      </c>
      <c r="T13278" s="9" t="e">
        <v>#N/A</v>
      </c>
    </row>
    <row r="13279" spans="1:20" x14ac:dyDescent="0.35">
      <c r="A13279">
        <f t="shared" si="402"/>
        <v>13279</v>
      </c>
      <c r="B13279" s="3" t="s">
        <v>1037</v>
      </c>
      <c r="C13279" s="3" t="s">
        <v>75</v>
      </c>
      <c r="D13279" s="3" t="s">
        <v>46</v>
      </c>
      <c r="E13279">
        <v>2022</v>
      </c>
      <c r="F13279" s="3" t="str">
        <f t="shared" si="401"/>
        <v>RAElevL FALL2022</v>
      </c>
      <c r="G13279" s="9" t="e">
        <v>#N/A</v>
      </c>
      <c r="H13279" s="9" t="e">
        <v>#N/A</v>
      </c>
      <c r="I13279" s="9" t="e">
        <v>#N/A</v>
      </c>
      <c r="J13279" s="9" t="e">
        <v>#N/A</v>
      </c>
      <c r="K13279" s="9" t="e">
        <v>#N/A</v>
      </c>
      <c r="L13279" s="9" t="e">
        <v>#N/A</v>
      </c>
      <c r="M13279" s="9" t="e">
        <v>#N/A</v>
      </c>
      <c r="N13279" s="9" t="e">
        <v>#N/A</v>
      </c>
      <c r="O13279" s="9" t="e">
        <v>#N/A</v>
      </c>
      <c r="P13279" s="9" t="e">
        <v>#N/A</v>
      </c>
      <c r="Q13279" s="9" t="e">
        <v>#N/A</v>
      </c>
      <c r="R13279" s="9" t="e">
        <v>#N/A</v>
      </c>
      <c r="S13279" s="9" t="e">
        <v>#N/A</v>
      </c>
      <c r="T13279" s="9" t="e">
        <v>#N/A</v>
      </c>
    </row>
    <row r="13280" spans="1:20" x14ac:dyDescent="0.35">
      <c r="A13280">
        <f t="shared" si="402"/>
        <v>13280</v>
      </c>
      <c r="B13280" s="3" t="s">
        <v>1037</v>
      </c>
      <c r="C13280" s="3" t="s">
        <v>75</v>
      </c>
      <c r="D13280" s="3" t="s">
        <v>46</v>
      </c>
      <c r="E13280">
        <v>2023</v>
      </c>
      <c r="F13280" s="3" t="str">
        <f t="shared" si="401"/>
        <v>RAElevL FALL2023</v>
      </c>
      <c r="G13280" s="9" t="e">
        <v>#N/A</v>
      </c>
      <c r="H13280" s="9" t="e">
        <v>#N/A</v>
      </c>
      <c r="I13280" s="9" t="e">
        <v>#N/A</v>
      </c>
      <c r="J13280" s="9" t="e">
        <v>#N/A</v>
      </c>
      <c r="K13280" s="9" t="e">
        <v>#N/A</v>
      </c>
      <c r="L13280" s="9" t="e">
        <v>#N/A</v>
      </c>
      <c r="M13280" s="9" t="e">
        <v>#N/A</v>
      </c>
      <c r="N13280" s="9" t="e">
        <v>#N/A</v>
      </c>
      <c r="O13280" s="9" t="e">
        <v>#N/A</v>
      </c>
      <c r="P13280" s="9" t="e">
        <v>#N/A</v>
      </c>
      <c r="Q13280" s="9" t="e">
        <v>#N/A</v>
      </c>
      <c r="R13280" s="9" t="e">
        <v>#N/A</v>
      </c>
      <c r="S13280" s="9" t="e">
        <v>#N/A</v>
      </c>
      <c r="T13280" s="9" t="e">
        <v>#N/A</v>
      </c>
    </row>
    <row r="13281" spans="1:20" x14ac:dyDescent="0.35">
      <c r="A13281">
        <f t="shared" si="402"/>
        <v>13281</v>
      </c>
      <c r="B13281" s="3" t="s">
        <v>1037</v>
      </c>
      <c r="C13281" s="3" t="s">
        <v>75</v>
      </c>
      <c r="D13281" s="3" t="s">
        <v>46</v>
      </c>
      <c r="E13281">
        <v>2024</v>
      </c>
      <c r="F13281" s="3" t="str">
        <f t="shared" si="401"/>
        <v>RAElevL FALL2024</v>
      </c>
      <c r="G13281" s="9" t="e">
        <v>#N/A</v>
      </c>
      <c r="H13281" s="9" t="e">
        <v>#N/A</v>
      </c>
      <c r="I13281" s="9" t="e">
        <v>#N/A</v>
      </c>
      <c r="J13281" s="9" t="e">
        <v>#N/A</v>
      </c>
      <c r="K13281" s="9" t="e">
        <v>#N/A</v>
      </c>
      <c r="L13281" s="9" t="e">
        <v>#N/A</v>
      </c>
      <c r="M13281" s="9" t="e">
        <v>#N/A</v>
      </c>
      <c r="N13281" s="9" t="e">
        <v>#N/A</v>
      </c>
      <c r="O13281" s="9" t="e">
        <v>#N/A</v>
      </c>
      <c r="P13281" s="9" t="e">
        <v>#N/A</v>
      </c>
      <c r="Q13281" s="9" t="e">
        <v>#N/A</v>
      </c>
      <c r="R13281" s="9" t="e">
        <v>#N/A</v>
      </c>
      <c r="S13281" s="9" t="e">
        <v>#N/A</v>
      </c>
      <c r="T13281" s="9" t="e">
        <v>#N/A</v>
      </c>
    </row>
    <row r="13282" spans="1:20" x14ac:dyDescent="0.35">
      <c r="A13282">
        <f t="shared" si="402"/>
        <v>13282</v>
      </c>
      <c r="B13282" s="3" t="s">
        <v>1037</v>
      </c>
      <c r="C13282" s="3" t="s">
        <v>75</v>
      </c>
      <c r="D13282" s="3" t="s">
        <v>46</v>
      </c>
      <c r="E13282">
        <v>2025</v>
      </c>
      <c r="F13282" s="3" t="str">
        <f t="shared" si="401"/>
        <v>RAElevL FALL2025</v>
      </c>
      <c r="G13282" s="9" t="e">
        <v>#N/A</v>
      </c>
      <c r="H13282" s="9" t="e">
        <v>#N/A</v>
      </c>
      <c r="I13282" s="9" t="e">
        <v>#N/A</v>
      </c>
      <c r="J13282" s="9" t="e">
        <v>#N/A</v>
      </c>
      <c r="K13282" s="9" t="e">
        <v>#N/A</v>
      </c>
      <c r="L13282" s="9" t="e">
        <v>#N/A</v>
      </c>
      <c r="M13282" s="9" t="e">
        <v>#N/A</v>
      </c>
      <c r="N13282" s="9" t="e">
        <v>#N/A</v>
      </c>
      <c r="O13282" s="9" t="e">
        <v>#N/A</v>
      </c>
      <c r="P13282" s="9" t="e">
        <v>#N/A</v>
      </c>
      <c r="Q13282" s="9" t="e">
        <v>#N/A</v>
      </c>
      <c r="R13282" s="9" t="e">
        <v>#N/A</v>
      </c>
      <c r="S13282" s="9" t="e">
        <v>#N/A</v>
      </c>
      <c r="T13282" s="9" t="e">
        <v>#N/A</v>
      </c>
    </row>
    <row r="13283" spans="1:20" x14ac:dyDescent="0.35">
      <c r="A13283">
        <f t="shared" si="402"/>
        <v>13283</v>
      </c>
      <c r="B13283" s="3" t="s">
        <v>1037</v>
      </c>
      <c r="C13283" s="3" t="s">
        <v>75</v>
      </c>
      <c r="D13283" s="3" t="s">
        <v>46</v>
      </c>
      <c r="E13283">
        <v>2026</v>
      </c>
      <c r="F13283" s="3" t="str">
        <f t="shared" si="401"/>
        <v>RAElevL FALL2026</v>
      </c>
      <c r="G13283" s="9" t="e">
        <v>#N/A</v>
      </c>
      <c r="H13283" s="9" t="e">
        <v>#N/A</v>
      </c>
      <c r="I13283" s="9" t="e">
        <v>#N/A</v>
      </c>
      <c r="J13283" s="9" t="e">
        <v>#N/A</v>
      </c>
      <c r="K13283" s="9" t="e">
        <v>#N/A</v>
      </c>
      <c r="L13283" s="9" t="e">
        <v>#N/A</v>
      </c>
      <c r="M13283" s="9" t="e">
        <v>#N/A</v>
      </c>
      <c r="N13283" s="9" t="e">
        <v>#N/A</v>
      </c>
      <c r="O13283" s="9" t="e">
        <v>#N/A</v>
      </c>
      <c r="P13283" s="9" t="e">
        <v>#N/A</v>
      </c>
      <c r="Q13283" s="9" t="e">
        <v>#N/A</v>
      </c>
      <c r="R13283" s="9" t="e">
        <v>#N/A</v>
      </c>
      <c r="S13283" s="9" t="e">
        <v>#N/A</v>
      </c>
      <c r="T13283" s="9" t="e">
        <v>#N/A</v>
      </c>
    </row>
    <row r="13284" spans="1:20" x14ac:dyDescent="0.35">
      <c r="A13284">
        <f t="shared" si="402"/>
        <v>13284</v>
      </c>
      <c r="B13284" s="3" t="s">
        <v>1037</v>
      </c>
      <c r="C13284" s="3" t="s">
        <v>75</v>
      </c>
      <c r="D13284" s="3" t="s">
        <v>46</v>
      </c>
      <c r="E13284">
        <v>2027</v>
      </c>
      <c r="F13284" s="3" t="str">
        <f t="shared" si="401"/>
        <v>RAElevL FALL2027</v>
      </c>
      <c r="G13284" s="9" t="e">
        <v>#N/A</v>
      </c>
      <c r="H13284" s="9" t="e">
        <v>#N/A</v>
      </c>
      <c r="I13284" s="9" t="e">
        <v>#N/A</v>
      </c>
      <c r="J13284" s="9" t="e">
        <v>#N/A</v>
      </c>
      <c r="K13284" s="9" t="e">
        <v>#N/A</v>
      </c>
      <c r="L13284" s="9" t="e">
        <v>#N/A</v>
      </c>
      <c r="M13284" s="9" t="e">
        <v>#N/A</v>
      </c>
      <c r="N13284" s="9" t="e">
        <v>#N/A</v>
      </c>
      <c r="O13284" s="9" t="e">
        <v>#N/A</v>
      </c>
      <c r="P13284" s="9" t="e">
        <v>#N/A</v>
      </c>
      <c r="Q13284" s="9" t="e">
        <v>#N/A</v>
      </c>
      <c r="R13284" s="9" t="e">
        <v>#N/A</v>
      </c>
      <c r="S13284" s="9" t="e">
        <v>#N/A</v>
      </c>
      <c r="T13284" s="9" t="e">
        <v>#N/A</v>
      </c>
    </row>
    <row r="13285" spans="1:20" x14ac:dyDescent="0.35">
      <c r="A13285">
        <f t="shared" si="402"/>
        <v>13285</v>
      </c>
      <c r="B13285" s="3" t="s">
        <v>1037</v>
      </c>
      <c r="C13285" s="3" t="s">
        <v>75</v>
      </c>
      <c r="D13285" s="3" t="s">
        <v>46</v>
      </c>
      <c r="E13285">
        <v>2028</v>
      </c>
      <c r="F13285" s="3" t="str">
        <f t="shared" si="401"/>
        <v>RAElevL FALL2028</v>
      </c>
      <c r="G13285" s="9" t="e">
        <v>#N/A</v>
      </c>
      <c r="H13285" s="9" t="e">
        <v>#N/A</v>
      </c>
      <c r="I13285" s="9" t="e">
        <v>#N/A</v>
      </c>
      <c r="J13285" s="9" t="e">
        <v>#N/A</v>
      </c>
      <c r="K13285" s="9" t="e">
        <v>#N/A</v>
      </c>
      <c r="L13285" s="9" t="e">
        <v>#N/A</v>
      </c>
      <c r="M13285" s="9" t="e">
        <v>#N/A</v>
      </c>
      <c r="N13285" s="9" t="e">
        <v>#N/A</v>
      </c>
      <c r="O13285" s="9" t="e">
        <v>#N/A</v>
      </c>
      <c r="P13285" s="9" t="e">
        <v>#N/A</v>
      </c>
      <c r="Q13285" s="9" t="e">
        <v>#N/A</v>
      </c>
      <c r="R13285" s="9" t="e">
        <v>#N/A</v>
      </c>
      <c r="S13285" s="9" t="e">
        <v>#N/A</v>
      </c>
      <c r="T13285" s="9" t="e">
        <v>#N/A</v>
      </c>
    </row>
    <row r="13286" spans="1:20" x14ac:dyDescent="0.35">
      <c r="A13286">
        <f t="shared" si="402"/>
        <v>13286</v>
      </c>
      <c r="B13286" s="3" t="s">
        <v>1037</v>
      </c>
      <c r="C13286" s="3" t="s">
        <v>75</v>
      </c>
      <c r="D13286" s="3" t="s">
        <v>46</v>
      </c>
      <c r="E13286">
        <v>2029</v>
      </c>
      <c r="F13286" s="3" t="str">
        <f t="shared" si="401"/>
        <v>RAElevL FALL2029</v>
      </c>
      <c r="G13286" s="9" t="e">
        <v>#N/A</v>
      </c>
      <c r="H13286" s="9" t="e">
        <v>#N/A</v>
      </c>
      <c r="I13286" s="9" t="e">
        <v>#N/A</v>
      </c>
      <c r="J13286" s="9" t="e">
        <v>#N/A</v>
      </c>
      <c r="K13286" s="9" t="e">
        <v>#N/A</v>
      </c>
      <c r="L13286" s="9" t="e">
        <v>#N/A</v>
      </c>
      <c r="M13286" s="9" t="e">
        <v>#N/A</v>
      </c>
      <c r="N13286" s="9" t="e">
        <v>#N/A</v>
      </c>
      <c r="O13286" s="9" t="e">
        <v>#N/A</v>
      </c>
      <c r="P13286" s="9" t="e">
        <v>#N/A</v>
      </c>
      <c r="Q13286" s="9" t="e">
        <v>#N/A</v>
      </c>
      <c r="R13286" s="9" t="e">
        <v>#N/A</v>
      </c>
      <c r="S13286" s="9" t="e">
        <v>#N/A</v>
      </c>
      <c r="T13286" s="9" t="e">
        <v>#N/A</v>
      </c>
    </row>
    <row r="13287" spans="1:20" x14ac:dyDescent="0.35">
      <c r="A13287">
        <f t="shared" si="402"/>
        <v>13287</v>
      </c>
      <c r="B13287" s="3" t="s">
        <v>1037</v>
      </c>
      <c r="C13287" s="3" t="s">
        <v>86</v>
      </c>
      <c r="D13287" s="3" t="s">
        <v>46</v>
      </c>
      <c r="E13287">
        <v>2020</v>
      </c>
      <c r="F13287" s="3" t="str">
        <f t="shared" si="401"/>
        <v>RAQOutL FALL2020</v>
      </c>
      <c r="G13287" s="9">
        <v>3.8917791434760698</v>
      </c>
      <c r="H13287" s="9">
        <v>4.8360436157186797</v>
      </c>
      <c r="I13287" s="9">
        <v>4.7912896215377003</v>
      </c>
      <c r="J13287" s="9">
        <v>4.2363354992912603</v>
      </c>
      <c r="K13287" s="9">
        <v>4.4827164497880201</v>
      </c>
      <c r="L13287" s="9">
        <v>14.623181339403599</v>
      </c>
      <c r="M13287" s="9">
        <v>16.3370277021486</v>
      </c>
      <c r="N13287" s="9">
        <v>20.248604530513099</v>
      </c>
      <c r="O13287" s="9">
        <v>13.477906968094199</v>
      </c>
      <c r="P13287" s="9">
        <v>6.6933634767319399</v>
      </c>
      <c r="Q13287" s="9">
        <v>2.7809566441374298</v>
      </c>
      <c r="R13287" s="9">
        <v>2.16143454256625</v>
      </c>
      <c r="S13287" s="9">
        <v>1.47410435090916</v>
      </c>
      <c r="T13287" s="9">
        <v>3.00439044557652</v>
      </c>
    </row>
    <row r="13288" spans="1:20" x14ac:dyDescent="0.35">
      <c r="A13288">
        <f t="shared" si="402"/>
        <v>13288</v>
      </c>
      <c r="B13288" s="3" t="s">
        <v>1037</v>
      </c>
      <c r="C13288" s="3" t="s">
        <v>86</v>
      </c>
      <c r="D13288" s="3" t="s">
        <v>46</v>
      </c>
      <c r="E13288">
        <v>2021</v>
      </c>
      <c r="F13288" s="3" t="str">
        <f t="shared" si="401"/>
        <v>RAQOutL FALL2021</v>
      </c>
      <c r="G13288" s="9">
        <v>3.96440270607923</v>
      </c>
      <c r="H13288" s="9">
        <v>6.1108419297955496</v>
      </c>
      <c r="I13288" s="9">
        <v>7.8021841552476996</v>
      </c>
      <c r="J13288" s="9">
        <v>6.9343870452984504</v>
      </c>
      <c r="K13288" s="9">
        <v>3.7305920179473899</v>
      </c>
      <c r="L13288" s="9">
        <v>10.6670328631456</v>
      </c>
      <c r="M13288" s="9">
        <v>12.575070590750601</v>
      </c>
      <c r="N13288" s="9">
        <v>23.591089307537398</v>
      </c>
      <c r="O13288" s="9">
        <v>16.616402884627099</v>
      </c>
      <c r="P13288" s="9">
        <v>5.8502793104264388</v>
      </c>
      <c r="Q13288" s="9">
        <v>3.4137647796677402</v>
      </c>
      <c r="R13288" s="9">
        <v>1.93915691685527</v>
      </c>
      <c r="S13288" s="9">
        <v>2.4609324103574197</v>
      </c>
      <c r="T13288" s="9">
        <v>2.0530799539124498</v>
      </c>
    </row>
    <row r="13289" spans="1:20" x14ac:dyDescent="0.35">
      <c r="A13289">
        <f t="shared" si="402"/>
        <v>13289</v>
      </c>
      <c r="B13289" s="3" t="s">
        <v>1037</v>
      </c>
      <c r="C13289" s="3" t="s">
        <v>86</v>
      </c>
      <c r="D13289" s="3" t="s">
        <v>46</v>
      </c>
      <c r="E13289">
        <v>2022</v>
      </c>
      <c r="F13289" s="3" t="str">
        <f t="shared" si="401"/>
        <v>RAQOutL FALL2022</v>
      </c>
      <c r="G13289" s="9">
        <v>2.7776127518946798</v>
      </c>
      <c r="H13289" s="9">
        <v>3.89723058680846</v>
      </c>
      <c r="I13289" s="9">
        <v>4.9875262664261797</v>
      </c>
      <c r="J13289" s="9">
        <v>6.7235170611644399</v>
      </c>
      <c r="K13289" s="9">
        <v>7.8473237491489503</v>
      </c>
      <c r="L13289" s="9">
        <v>14.716092622860399</v>
      </c>
      <c r="M13289" s="9">
        <v>15.0740982931194</v>
      </c>
      <c r="N13289" s="9">
        <v>12.380572832722599</v>
      </c>
      <c r="O13289" s="9">
        <v>9.6011213304731804</v>
      </c>
      <c r="P13289" s="9">
        <v>4.9045888402598399</v>
      </c>
      <c r="Q13289" s="9">
        <v>2.3460455645623801</v>
      </c>
      <c r="R13289" s="9">
        <v>1.20603174468019</v>
      </c>
      <c r="S13289" s="9">
        <v>1.84085696439986</v>
      </c>
      <c r="T13289" s="9">
        <v>2.6537405165575598</v>
      </c>
    </row>
    <row r="13290" spans="1:20" x14ac:dyDescent="0.35">
      <c r="A13290">
        <f t="shared" si="402"/>
        <v>13290</v>
      </c>
      <c r="B13290" s="3" t="s">
        <v>1037</v>
      </c>
      <c r="C13290" s="3" t="s">
        <v>86</v>
      </c>
      <c r="D13290" s="3" t="s">
        <v>46</v>
      </c>
      <c r="E13290">
        <v>2023</v>
      </c>
      <c r="F13290" s="3" t="str">
        <f t="shared" si="401"/>
        <v>RAQOutL FALL2023</v>
      </c>
      <c r="G13290" s="9">
        <v>2.7246247523120601</v>
      </c>
      <c r="H13290" s="9">
        <v>2.7540825343317898</v>
      </c>
      <c r="I13290" s="9">
        <v>2.1047922250267601</v>
      </c>
      <c r="J13290" s="9">
        <v>5.4546343285142997</v>
      </c>
      <c r="K13290" s="9">
        <v>8.7860405088156206</v>
      </c>
      <c r="L13290" s="9">
        <v>14.3253313703608</v>
      </c>
      <c r="M13290" s="9">
        <v>18.423426662168801</v>
      </c>
      <c r="N13290" s="9">
        <v>16.554616014793801</v>
      </c>
      <c r="O13290" s="9">
        <v>12.137346846845601</v>
      </c>
      <c r="P13290" s="9">
        <v>4.7320091606520798</v>
      </c>
      <c r="Q13290" s="9">
        <v>2.4269512952338101</v>
      </c>
      <c r="R13290" s="9">
        <v>1.6577528747791599</v>
      </c>
      <c r="S13290" s="9">
        <v>1.4211372448155799</v>
      </c>
      <c r="T13290" s="9">
        <v>2.2298146521192002</v>
      </c>
    </row>
    <row r="13291" spans="1:20" x14ac:dyDescent="0.35">
      <c r="A13291">
        <f t="shared" si="402"/>
        <v>13291</v>
      </c>
      <c r="B13291" s="3" t="s">
        <v>1037</v>
      </c>
      <c r="C13291" s="3" t="s">
        <v>86</v>
      </c>
      <c r="D13291" s="3" t="s">
        <v>46</v>
      </c>
      <c r="E13291">
        <v>2024</v>
      </c>
      <c r="F13291" s="3" t="str">
        <f t="shared" si="401"/>
        <v>RAQOutL FALL2024</v>
      </c>
      <c r="G13291" s="9">
        <v>2.92532550617896</v>
      </c>
      <c r="H13291" s="9">
        <v>4.0776723203710299</v>
      </c>
      <c r="I13291" s="9">
        <v>5.2548923110298604</v>
      </c>
      <c r="J13291" s="9">
        <v>7.4218427077497298</v>
      </c>
      <c r="K13291" s="9">
        <v>7.2746189778703103</v>
      </c>
      <c r="L13291" s="9">
        <v>12.5590155281786</v>
      </c>
      <c r="M13291" s="9">
        <v>16.576888345091099</v>
      </c>
      <c r="N13291" s="9">
        <v>10.262596724525601</v>
      </c>
      <c r="O13291" s="9">
        <v>6.5372078013379697</v>
      </c>
      <c r="P13291" s="9">
        <v>2.8083198621182599</v>
      </c>
      <c r="Q13291" s="9">
        <v>1.60204427179959</v>
      </c>
      <c r="R13291" s="9">
        <v>1.2510739614488799</v>
      </c>
      <c r="S13291" s="9">
        <v>1.3035087383677699</v>
      </c>
      <c r="T13291" s="9">
        <v>1.7546983630205499</v>
      </c>
    </row>
    <row r="13292" spans="1:20" x14ac:dyDescent="0.35">
      <c r="A13292">
        <f t="shared" si="402"/>
        <v>13292</v>
      </c>
      <c r="B13292" s="3" t="s">
        <v>1037</v>
      </c>
      <c r="C13292" s="3" t="s">
        <v>86</v>
      </c>
      <c r="D13292" s="3" t="s">
        <v>46</v>
      </c>
      <c r="E13292">
        <v>2025</v>
      </c>
      <c r="F13292" s="3" t="str">
        <f t="shared" si="401"/>
        <v>RAQOutL FALL2025</v>
      </c>
      <c r="G13292" s="9">
        <v>2.5682144001532898</v>
      </c>
      <c r="H13292" s="9">
        <v>2.45788536244708</v>
      </c>
      <c r="I13292" s="9">
        <v>2.0146388532887798</v>
      </c>
      <c r="J13292" s="9">
        <v>3.6514020613940801</v>
      </c>
      <c r="K13292" s="9">
        <v>2.5045977481312498</v>
      </c>
      <c r="L13292" s="9">
        <v>6.4026307350423997</v>
      </c>
      <c r="M13292" s="9">
        <v>14.0284882994968</v>
      </c>
      <c r="N13292" s="9">
        <v>14.5867145508048</v>
      </c>
      <c r="O13292" s="9">
        <v>12.7154797013942</v>
      </c>
      <c r="P13292" s="9">
        <v>4.4373942259688599</v>
      </c>
      <c r="Q13292" s="9">
        <v>2.5141097015380902</v>
      </c>
      <c r="R13292" s="9">
        <v>1.5202080216079099</v>
      </c>
      <c r="S13292" s="9">
        <v>1.80279657519627</v>
      </c>
      <c r="T13292" s="9">
        <v>2.2304036885145502</v>
      </c>
    </row>
    <row r="13293" spans="1:20" x14ac:dyDescent="0.35">
      <c r="A13293">
        <f t="shared" si="402"/>
        <v>13293</v>
      </c>
      <c r="B13293" s="3" t="s">
        <v>1037</v>
      </c>
      <c r="C13293" s="3" t="s">
        <v>86</v>
      </c>
      <c r="D13293" s="3" t="s">
        <v>46</v>
      </c>
      <c r="E13293">
        <v>2026</v>
      </c>
      <c r="F13293" s="3" t="str">
        <f t="shared" si="401"/>
        <v>RAQOutL FALL2026</v>
      </c>
      <c r="G13293" s="9">
        <v>2.76575506932741</v>
      </c>
      <c r="H13293" s="9">
        <v>4.70424518923158</v>
      </c>
      <c r="I13293" s="9">
        <v>4.0409407879574903</v>
      </c>
      <c r="J13293" s="9">
        <v>17.265697626649899</v>
      </c>
      <c r="K13293" s="9">
        <v>14.9162667113265</v>
      </c>
      <c r="L13293" s="9">
        <v>18.667891098616799</v>
      </c>
      <c r="M13293" s="9">
        <v>29.290850913139199</v>
      </c>
      <c r="N13293" s="9">
        <v>30.9706760282325</v>
      </c>
      <c r="O13293" s="9">
        <v>12.019158211817199</v>
      </c>
      <c r="P13293" s="9">
        <v>6.8436894503395802</v>
      </c>
      <c r="Q13293" s="9">
        <v>2.6200543082789798</v>
      </c>
      <c r="R13293" s="9">
        <v>2.34598388047527</v>
      </c>
      <c r="S13293" s="9">
        <v>2.1722987184823501</v>
      </c>
      <c r="T13293" s="9">
        <v>2.2924410952168</v>
      </c>
    </row>
    <row r="13294" spans="1:20" x14ac:dyDescent="0.35">
      <c r="A13294">
        <f t="shared" si="402"/>
        <v>13294</v>
      </c>
      <c r="B13294" s="3" t="s">
        <v>1037</v>
      </c>
      <c r="C13294" s="3" t="s">
        <v>86</v>
      </c>
      <c r="D13294" s="3" t="s">
        <v>46</v>
      </c>
      <c r="E13294">
        <v>2027</v>
      </c>
      <c r="F13294" s="3" t="str">
        <f t="shared" si="401"/>
        <v>RAQOutL FALL2027</v>
      </c>
      <c r="G13294" s="9">
        <v>3.3078023549904199</v>
      </c>
      <c r="H13294" s="9">
        <v>7.1299562305795812</v>
      </c>
      <c r="I13294" s="9">
        <v>15.666364635650501</v>
      </c>
      <c r="J13294" s="9">
        <v>17.881687850673298</v>
      </c>
      <c r="K13294" s="9">
        <v>6.2826126494130197</v>
      </c>
      <c r="L13294" s="9">
        <v>19.589729874985199</v>
      </c>
      <c r="M13294" s="9">
        <v>23.993814937146201</v>
      </c>
      <c r="N13294" s="9">
        <v>22.864060167597703</v>
      </c>
      <c r="O13294" s="9">
        <v>15.176070388213001</v>
      </c>
      <c r="P13294" s="9">
        <v>7.9848527285780504</v>
      </c>
      <c r="Q13294" s="9">
        <v>4.48686806181155</v>
      </c>
      <c r="R13294" s="9">
        <v>3.6323218437288598</v>
      </c>
      <c r="S13294" s="9">
        <v>2.3314024511232203</v>
      </c>
      <c r="T13294" s="9">
        <v>2.4220142247699998</v>
      </c>
    </row>
    <row r="13295" spans="1:20" x14ac:dyDescent="0.35">
      <c r="A13295">
        <f t="shared" si="402"/>
        <v>13295</v>
      </c>
      <c r="B13295" s="3" t="s">
        <v>1037</v>
      </c>
      <c r="C13295" s="3" t="s">
        <v>86</v>
      </c>
      <c r="D13295" s="3" t="s">
        <v>46</v>
      </c>
      <c r="E13295">
        <v>2028</v>
      </c>
      <c r="F13295" s="3" t="str">
        <f t="shared" si="401"/>
        <v>RAQOutL FALL2028</v>
      </c>
      <c r="G13295" s="9">
        <v>3.0182069100128999</v>
      </c>
      <c r="H13295" s="9">
        <v>3.2999647481383301</v>
      </c>
      <c r="I13295" s="9">
        <v>7.0736631400978398</v>
      </c>
      <c r="J13295" s="9">
        <v>9.1393264469848106</v>
      </c>
      <c r="K13295" s="9">
        <v>11.646210505859999</v>
      </c>
      <c r="L13295" s="9">
        <v>17.200210471780299</v>
      </c>
      <c r="M13295" s="9">
        <v>19.067600757449998</v>
      </c>
      <c r="N13295" s="9">
        <v>19.576643223598602</v>
      </c>
      <c r="O13295" s="9">
        <v>13.8020011844543</v>
      </c>
      <c r="P13295" s="9">
        <v>7.6448660961220103</v>
      </c>
      <c r="Q13295" s="9">
        <v>2.6672542506086598</v>
      </c>
      <c r="R13295" s="9">
        <v>1.55583355425069</v>
      </c>
      <c r="S13295" s="9">
        <v>1.9204479985040299</v>
      </c>
      <c r="T13295" s="9">
        <v>2.3765763036077798</v>
      </c>
    </row>
    <row r="13296" spans="1:20" x14ac:dyDescent="0.35">
      <c r="A13296">
        <f t="shared" si="402"/>
        <v>13296</v>
      </c>
      <c r="B13296" s="3" t="s">
        <v>1037</v>
      </c>
      <c r="C13296" s="3" t="s">
        <v>86</v>
      </c>
      <c r="D13296" s="3" t="s">
        <v>46</v>
      </c>
      <c r="E13296">
        <v>2029</v>
      </c>
      <c r="F13296" s="3" t="str">
        <f t="shared" si="401"/>
        <v>RAQOutL FALL2029</v>
      </c>
      <c r="G13296" s="9">
        <v>4.2639497882361503</v>
      </c>
      <c r="H13296" s="9">
        <v>2.4231095892470198</v>
      </c>
      <c r="I13296" s="9">
        <v>3.3792667579061799</v>
      </c>
      <c r="J13296" s="9">
        <v>4.1769517176803701</v>
      </c>
      <c r="K13296" s="9">
        <v>15.833748833187499</v>
      </c>
      <c r="L13296" s="9">
        <v>20.630796778470401</v>
      </c>
      <c r="M13296" s="9">
        <v>43.505078074911196</v>
      </c>
      <c r="N13296" s="9">
        <v>41.215299034204101</v>
      </c>
      <c r="O13296" s="9">
        <v>33.245703152619797</v>
      </c>
      <c r="P13296" s="9">
        <v>18.4294232433422</v>
      </c>
      <c r="Q13296" s="9">
        <v>6.87318636816922</v>
      </c>
      <c r="R13296" s="9">
        <v>2.6090521881666602</v>
      </c>
      <c r="S13296" s="9">
        <v>2.5756490898459599</v>
      </c>
      <c r="T13296" s="9">
        <v>2.5508142059711099</v>
      </c>
    </row>
    <row r="13297" spans="1:20" x14ac:dyDescent="0.35">
      <c r="A13297">
        <f t="shared" si="402"/>
        <v>13297</v>
      </c>
      <c r="B13297" s="3" t="s">
        <v>1037</v>
      </c>
      <c r="C13297" s="3" t="s">
        <v>95</v>
      </c>
      <c r="D13297" s="3" t="s">
        <v>46</v>
      </c>
      <c r="E13297">
        <v>2020</v>
      </c>
      <c r="F13297" s="3" t="str">
        <f t="shared" si="401"/>
        <v>RASpillL FALL2020</v>
      </c>
      <c r="G13297" s="9">
        <v>0.280585734794354</v>
      </c>
      <c r="H13297" s="9">
        <v>0.413425502701944</v>
      </c>
      <c r="I13297" s="9">
        <v>0.20924964508631899</v>
      </c>
      <c r="J13297" s="9">
        <v>0.30458840330766102</v>
      </c>
      <c r="K13297" s="9">
        <v>9.7761385681249993E-2</v>
      </c>
      <c r="L13297" s="9">
        <v>8.2610097078259397</v>
      </c>
      <c r="M13297" s="9">
        <v>10.976309309476299</v>
      </c>
      <c r="N13297" s="9">
        <v>14.6118244959923</v>
      </c>
      <c r="O13297" s="9">
        <v>7.3922168768795</v>
      </c>
      <c r="P13297" s="9">
        <v>2.1502388007673598</v>
      </c>
      <c r="Q13297" s="9">
        <v>6.5232893040188103E-2</v>
      </c>
      <c r="R13297" s="9">
        <v>0.23628093257222199</v>
      </c>
      <c r="S13297" s="9">
        <v>6.2729032069010399E-2</v>
      </c>
      <c r="T13297" s="9">
        <v>0.13229415717000001</v>
      </c>
    </row>
    <row r="13298" spans="1:20" x14ac:dyDescent="0.35">
      <c r="A13298">
        <f t="shared" si="402"/>
        <v>13298</v>
      </c>
      <c r="B13298" s="3" t="s">
        <v>1037</v>
      </c>
      <c r="C13298" s="3" t="s">
        <v>95</v>
      </c>
      <c r="D13298" s="3" t="s">
        <v>46</v>
      </c>
      <c r="E13298">
        <v>2021</v>
      </c>
      <c r="F13298" s="3" t="str">
        <f t="shared" si="401"/>
        <v>RASpillL FALL2021</v>
      </c>
      <c r="G13298" s="9">
        <v>0.15228353975154499</v>
      </c>
      <c r="H13298" s="9">
        <v>1.3495900990298599</v>
      </c>
      <c r="I13298" s="9">
        <v>1.94682161333479</v>
      </c>
      <c r="J13298" s="9">
        <v>0.80405117857486497</v>
      </c>
      <c r="K13298" s="9">
        <v>7.5578012502604097E-2</v>
      </c>
      <c r="L13298" s="9">
        <v>4.4538847012702103</v>
      </c>
      <c r="M13298" s="9">
        <v>6.7671166862833303</v>
      </c>
      <c r="N13298" s="9">
        <v>17.126861940484702</v>
      </c>
      <c r="O13298" s="9">
        <v>10.0662860092346</v>
      </c>
      <c r="P13298" s="9">
        <v>0.422693224822555</v>
      </c>
      <c r="Q13298" s="9">
        <v>0.182273398496169</v>
      </c>
      <c r="R13298" s="9">
        <v>0.113428909675277</v>
      </c>
      <c r="S13298" s="9">
        <v>0.30469168585807199</v>
      </c>
      <c r="T13298" s="9">
        <v>9.6795276869861099E-2</v>
      </c>
    </row>
    <row r="13299" spans="1:20" x14ac:dyDescent="0.35">
      <c r="A13299">
        <f t="shared" si="402"/>
        <v>13299</v>
      </c>
      <c r="B13299" s="3" t="s">
        <v>1037</v>
      </c>
      <c r="C13299" s="3" t="s">
        <v>95</v>
      </c>
      <c r="D13299" s="3" t="s">
        <v>46</v>
      </c>
      <c r="E13299">
        <v>2022</v>
      </c>
      <c r="F13299" s="3" t="str">
        <f t="shared" si="401"/>
        <v>RASpillL FALL2022</v>
      </c>
      <c r="G13299" s="9">
        <v>0.216826708532526</v>
      </c>
      <c r="H13299" s="9">
        <v>0.102533648153465</v>
      </c>
      <c r="I13299" s="9">
        <v>0.17859727521708299</v>
      </c>
      <c r="J13299" s="9">
        <v>1.8251444795876299</v>
      </c>
      <c r="K13299" s="9">
        <v>1.71903641371093</v>
      </c>
      <c r="L13299" s="9">
        <v>8.0380778085463707</v>
      </c>
      <c r="M13299" s="9">
        <v>9.4317360459777699</v>
      </c>
      <c r="N13299" s="9">
        <v>6.5498402480546298</v>
      </c>
      <c r="O13299" s="9">
        <v>4.1061266208172702</v>
      </c>
      <c r="P13299" s="9">
        <v>1.7035122291818201</v>
      </c>
      <c r="Q13299" s="9">
        <v>0.12867209166263399</v>
      </c>
      <c r="R13299" s="9">
        <v>3.17696376853333E-2</v>
      </c>
      <c r="S13299" s="9">
        <v>1.3020842825520801E-3</v>
      </c>
      <c r="T13299" s="9">
        <v>0.14674204044616601</v>
      </c>
    </row>
    <row r="13300" spans="1:20" x14ac:dyDescent="0.35">
      <c r="A13300">
        <f t="shared" si="402"/>
        <v>13300</v>
      </c>
      <c r="B13300" s="3" t="s">
        <v>1037</v>
      </c>
      <c r="C13300" s="3" t="s">
        <v>95</v>
      </c>
      <c r="D13300" s="3" t="s">
        <v>46</v>
      </c>
      <c r="E13300">
        <v>2023</v>
      </c>
      <c r="F13300" s="3" t="str">
        <f t="shared" si="401"/>
        <v>RASpillL FALL2023</v>
      </c>
      <c r="G13300" s="9">
        <v>0.188748532000376</v>
      </c>
      <c r="H13300" s="9">
        <v>0.142868936685416</v>
      </c>
      <c r="I13300" s="9">
        <v>0.16390049770675</v>
      </c>
      <c r="J13300" s="9">
        <v>1.53905582607164</v>
      </c>
      <c r="K13300" s="9">
        <v>2.8524749931828102</v>
      </c>
      <c r="L13300" s="9">
        <v>7.9575940183621601</v>
      </c>
      <c r="M13300" s="9">
        <v>12.056620656906301</v>
      </c>
      <c r="N13300" s="9">
        <v>10.2809303231376</v>
      </c>
      <c r="O13300" s="9">
        <v>5.7711040550761403</v>
      </c>
      <c r="P13300" s="9">
        <v>0.3382159045125</v>
      </c>
      <c r="Q13300" s="9">
        <v>6.5426285384946201E-2</v>
      </c>
      <c r="R13300" s="9">
        <v>3.9290978513888797E-2</v>
      </c>
      <c r="S13300" s="9">
        <v>5.8280215747395801E-2</v>
      </c>
      <c r="T13300" s="9">
        <v>0.21256519337083299</v>
      </c>
    </row>
    <row r="13301" spans="1:20" x14ac:dyDescent="0.35">
      <c r="A13301">
        <f t="shared" si="402"/>
        <v>13301</v>
      </c>
      <c r="B13301" s="3" t="s">
        <v>1037</v>
      </c>
      <c r="C13301" s="3" t="s">
        <v>95</v>
      </c>
      <c r="D13301" s="3" t="s">
        <v>46</v>
      </c>
      <c r="E13301">
        <v>2024</v>
      </c>
      <c r="F13301" s="3" t="str">
        <f t="shared" ref="F13301:F13364" si="403">_xlfn.CONCAT(B13301,C13301,D13301,E13301)</f>
        <v>RASpillL FALL2024</v>
      </c>
      <c r="G13301" s="9">
        <v>0.22331126022446199</v>
      </c>
      <c r="H13301" s="9">
        <v>0.180042356188333</v>
      </c>
      <c r="I13301" s="9">
        <v>0.78493802204270802</v>
      </c>
      <c r="J13301" s="9">
        <v>1.0190788489225799</v>
      </c>
      <c r="K13301" s="9">
        <v>1.02321791306822</v>
      </c>
      <c r="L13301" s="9">
        <v>6.0661543781289602</v>
      </c>
      <c r="M13301" s="9">
        <v>10.396902668652</v>
      </c>
      <c r="N13301" s="9">
        <v>4.5193842223452201</v>
      </c>
      <c r="O13301" s="9">
        <v>1.3203689019551701</v>
      </c>
      <c r="P13301" s="9">
        <v>0.24324619929069399</v>
      </c>
      <c r="Q13301" s="9">
        <v>2.01463977232526E-2</v>
      </c>
      <c r="R13301" s="9">
        <v>8.8452436745555502E-2</v>
      </c>
      <c r="S13301" s="9">
        <v>6.2160653697916598E-3</v>
      </c>
      <c r="T13301" s="9">
        <v>0.10460104990756899</v>
      </c>
    </row>
    <row r="13302" spans="1:20" x14ac:dyDescent="0.35">
      <c r="A13302">
        <f t="shared" si="402"/>
        <v>13302</v>
      </c>
      <c r="B13302" s="3" t="s">
        <v>1037</v>
      </c>
      <c r="C13302" s="3" t="s">
        <v>95</v>
      </c>
      <c r="D13302" s="3" t="s">
        <v>46</v>
      </c>
      <c r="E13302">
        <v>2025</v>
      </c>
      <c r="F13302" s="3" t="str">
        <f t="shared" si="403"/>
        <v>RASpillL FALL2025</v>
      </c>
      <c r="G13302" s="9">
        <v>0.15344494709946199</v>
      </c>
      <c r="H13302" s="9">
        <v>0.33533081812027699</v>
      </c>
      <c r="I13302" s="9">
        <v>0.14706802188093701</v>
      </c>
      <c r="J13302" s="9">
        <v>8.7734273911760696E-2</v>
      </c>
      <c r="K13302" s="9">
        <v>0.10694195558802</v>
      </c>
      <c r="L13302" s="9">
        <v>1.7317332567702199</v>
      </c>
      <c r="M13302" s="9">
        <v>8.6682928925454092</v>
      </c>
      <c r="N13302" s="9">
        <v>8.8551455296888797</v>
      </c>
      <c r="O13302" s="9">
        <v>7.0580228919618602</v>
      </c>
      <c r="P13302" s="9">
        <v>0.37310457555427701</v>
      </c>
      <c r="Q13302" s="9">
        <v>0.119055095198723</v>
      </c>
      <c r="R13302" s="9">
        <v>2.1546046225472199E-2</v>
      </c>
      <c r="S13302" s="9">
        <v>8.3140275293359295E-2</v>
      </c>
      <c r="T13302" s="9">
        <v>0.17851283705208301</v>
      </c>
    </row>
    <row r="13303" spans="1:20" x14ac:dyDescent="0.35">
      <c r="A13303">
        <f t="shared" si="402"/>
        <v>13303</v>
      </c>
      <c r="B13303" s="3" t="s">
        <v>1037</v>
      </c>
      <c r="C13303" s="3" t="s">
        <v>95</v>
      </c>
      <c r="D13303" s="3" t="s">
        <v>46</v>
      </c>
      <c r="E13303">
        <v>2026</v>
      </c>
      <c r="F13303" s="3" t="str">
        <f t="shared" si="403"/>
        <v>RASpillL FALL2026</v>
      </c>
      <c r="G13303" s="9">
        <v>0.181448264945161</v>
      </c>
      <c r="H13303" s="9">
        <v>0.79703263977380501</v>
      </c>
      <c r="I13303" s="9">
        <v>0.29045946042263798</v>
      </c>
      <c r="J13303" s="9">
        <v>10.7211595073752</v>
      </c>
      <c r="K13303" s="9">
        <v>9.1712888951182201</v>
      </c>
      <c r="L13303" s="9">
        <v>12.2043766299313</v>
      </c>
      <c r="M13303" s="9">
        <v>23.707458094435101</v>
      </c>
      <c r="N13303" s="9">
        <v>26.677976763413799</v>
      </c>
      <c r="O13303" s="9">
        <v>8.6396999620100807</v>
      </c>
      <c r="P13303" s="9">
        <v>3.2455558281708301</v>
      </c>
      <c r="Q13303" s="9">
        <v>6.5509850120759397E-2</v>
      </c>
      <c r="R13303" s="9">
        <v>9.33937684419444E-2</v>
      </c>
      <c r="S13303" s="9">
        <v>4.5104770933268201E-2</v>
      </c>
      <c r="T13303" s="9">
        <v>6.5026757296666599E-2</v>
      </c>
    </row>
    <row r="13304" spans="1:20" x14ac:dyDescent="0.35">
      <c r="A13304">
        <f t="shared" si="402"/>
        <v>13304</v>
      </c>
      <c r="B13304" s="3" t="s">
        <v>1037</v>
      </c>
      <c r="C13304" s="3" t="s">
        <v>95</v>
      </c>
      <c r="D13304" s="3" t="s">
        <v>46</v>
      </c>
      <c r="E13304">
        <v>2027</v>
      </c>
      <c r="F13304" s="3" t="str">
        <f t="shared" si="403"/>
        <v>RASpillL FALL2027</v>
      </c>
      <c r="G13304" s="9">
        <v>0.36011990913786901</v>
      </c>
      <c r="H13304" s="9">
        <v>2.6946817929791602</v>
      </c>
      <c r="I13304" s="9">
        <v>9.7595430857497192</v>
      </c>
      <c r="J13304" s="9">
        <v>11.448585979414601</v>
      </c>
      <c r="K13304" s="9">
        <v>0.95408324633854102</v>
      </c>
      <c r="L13304" s="9">
        <v>13.2850326079973</v>
      </c>
      <c r="M13304" s="9">
        <v>18.327605196423999</v>
      </c>
      <c r="N13304" s="9">
        <v>18.362898319664399</v>
      </c>
      <c r="O13304" s="9">
        <v>11.6265309450961</v>
      </c>
      <c r="P13304" s="9">
        <v>5.2968375257048601</v>
      </c>
      <c r="Q13304" s="9">
        <v>1.26375389181586</v>
      </c>
      <c r="R13304" s="9">
        <v>0.24157037403333301</v>
      </c>
      <c r="S13304" s="9">
        <v>0.133092058026302</v>
      </c>
      <c r="T13304" s="9">
        <v>9.6170239627777696E-2</v>
      </c>
    </row>
    <row r="13305" spans="1:20" x14ac:dyDescent="0.35">
      <c r="A13305">
        <f t="shared" si="402"/>
        <v>13305</v>
      </c>
      <c r="B13305" s="3" t="s">
        <v>1037</v>
      </c>
      <c r="C13305" s="3" t="s">
        <v>95</v>
      </c>
      <c r="D13305" s="3" t="s">
        <v>46</v>
      </c>
      <c r="E13305">
        <v>2028</v>
      </c>
      <c r="F13305" s="3" t="str">
        <f t="shared" si="403"/>
        <v>RASpillL FALL2028</v>
      </c>
      <c r="G13305" s="9">
        <v>0.30826283222620898</v>
      </c>
      <c r="H13305" s="9">
        <v>3.2418352359652701E-2</v>
      </c>
      <c r="I13305" s="9">
        <v>1.2893256347178399</v>
      </c>
      <c r="J13305" s="9">
        <v>3.2393841583602798</v>
      </c>
      <c r="K13305" s="9">
        <v>5.1919547680422902</v>
      </c>
      <c r="L13305" s="9">
        <v>11.007942371057201</v>
      </c>
      <c r="M13305" s="9">
        <v>12.447326891990199</v>
      </c>
      <c r="N13305" s="9">
        <v>13.096358714629099</v>
      </c>
      <c r="O13305" s="9">
        <v>10.223025298071899</v>
      </c>
      <c r="P13305" s="9">
        <v>4.4010251153025601</v>
      </c>
      <c r="Q13305" s="9">
        <v>0.10696816905880301</v>
      </c>
      <c r="R13305" s="9">
        <v>3.8401060133333297E-2</v>
      </c>
      <c r="S13305" s="9">
        <v>8.4001583312499992E-3</v>
      </c>
      <c r="T13305" s="9">
        <v>0.21464855421868001</v>
      </c>
    </row>
    <row r="13306" spans="1:20" x14ac:dyDescent="0.35">
      <c r="A13306">
        <f t="shared" si="402"/>
        <v>13306</v>
      </c>
      <c r="B13306" s="3" t="s">
        <v>1037</v>
      </c>
      <c r="C13306" s="3" t="s">
        <v>95</v>
      </c>
      <c r="D13306" s="3" t="s">
        <v>46</v>
      </c>
      <c r="E13306">
        <v>2029</v>
      </c>
      <c r="F13306" s="3" t="str">
        <f t="shared" si="403"/>
        <v>RASpillL FALL2029</v>
      </c>
      <c r="G13306" s="9">
        <v>0.38046336622244598</v>
      </c>
      <c r="H13306" s="9">
        <v>0.17845508388695999</v>
      </c>
      <c r="I13306" s="9">
        <v>0.29439539368847201</v>
      </c>
      <c r="J13306" s="9">
        <v>0.48148395955625001</v>
      </c>
      <c r="K13306" s="9">
        <v>10.471553045197901</v>
      </c>
      <c r="L13306" s="9">
        <v>14.8121333156129</v>
      </c>
      <c r="M13306" s="9">
        <v>37.484731780234803</v>
      </c>
      <c r="N13306" s="9">
        <v>34.842253898462502</v>
      </c>
      <c r="O13306" s="9">
        <v>27.945680099204399</v>
      </c>
      <c r="P13306" s="9">
        <v>15.4459018428847</v>
      </c>
      <c r="Q13306" s="9">
        <v>3.5566288866471698</v>
      </c>
      <c r="R13306" s="9">
        <v>1.5838287013888799E-2</v>
      </c>
      <c r="S13306" s="9">
        <v>0.14275641794531199</v>
      </c>
      <c r="T13306" s="9">
        <v>0.112736969637152</v>
      </c>
    </row>
    <row r="13307" spans="1:20" x14ac:dyDescent="0.35">
      <c r="A13307">
        <f t="shared" si="402"/>
        <v>13307</v>
      </c>
      <c r="B13307" s="3" t="s">
        <v>1037</v>
      </c>
      <c r="C13307" s="3" t="s">
        <v>77</v>
      </c>
      <c r="D13307" s="3" t="s">
        <v>46</v>
      </c>
      <c r="E13307">
        <v>2020</v>
      </c>
      <c r="F13307" s="3" t="str">
        <f t="shared" si="403"/>
        <v>RAGenL FALL2020</v>
      </c>
      <c r="G13307" s="9">
        <v>15.3979702016129</v>
      </c>
      <c r="H13307" s="9">
        <v>18.857852722222201</v>
      </c>
      <c r="I13307" s="9">
        <v>19.537621625</v>
      </c>
      <c r="J13307" s="9">
        <v>16.764799099462302</v>
      </c>
      <c r="K13307" s="9">
        <v>18.697258035714199</v>
      </c>
      <c r="L13307" s="9">
        <v>27.128030819892398</v>
      </c>
      <c r="M13307" s="9">
        <v>22.857877444444402</v>
      </c>
      <c r="N13307" s="9">
        <v>24.034992249999998</v>
      </c>
      <c r="O13307" s="9">
        <v>25.949124684139701</v>
      </c>
      <c r="P13307" s="9">
        <v>19.371688722222199</v>
      </c>
      <c r="Q13307" s="9">
        <v>11.579726000000001</v>
      </c>
      <c r="R13307" s="9">
        <v>8.2087701055555495</v>
      </c>
      <c r="S13307" s="9">
        <v>6.0180433390625003</v>
      </c>
      <c r="T13307" s="9">
        <v>12.2464933763888</v>
      </c>
    </row>
    <row r="13308" spans="1:20" x14ac:dyDescent="0.35">
      <c r="A13308">
        <f t="shared" si="402"/>
        <v>13308</v>
      </c>
      <c r="B13308" s="3" t="s">
        <v>1037</v>
      </c>
      <c r="C13308" s="3" t="s">
        <v>77</v>
      </c>
      <c r="D13308" s="3" t="s">
        <v>46</v>
      </c>
      <c r="E13308">
        <v>2021</v>
      </c>
      <c r="F13308" s="3" t="str">
        <f t="shared" si="403"/>
        <v>RAGenL FALL2021</v>
      </c>
      <c r="G13308" s="9">
        <v>16.254710752688101</v>
      </c>
      <c r="H13308" s="9">
        <v>20.301774105555499</v>
      </c>
      <c r="I13308" s="9">
        <v>24.9670155833333</v>
      </c>
      <c r="J13308" s="9">
        <v>26.139491088709601</v>
      </c>
      <c r="K13308" s="9">
        <v>15.5848213869047</v>
      </c>
      <c r="L13308" s="9">
        <v>26.4926009327957</v>
      </c>
      <c r="M13308" s="9">
        <v>24.764869119444398</v>
      </c>
      <c r="N13308" s="9">
        <v>27.563192666666598</v>
      </c>
      <c r="O13308" s="9">
        <v>27.929421599462302</v>
      </c>
      <c r="P13308" s="9">
        <v>23.142994109722199</v>
      </c>
      <c r="Q13308" s="9">
        <v>13.7789391841397</v>
      </c>
      <c r="R13308" s="9">
        <v>7.7848227277777697</v>
      </c>
      <c r="S13308" s="9">
        <v>9.1941151276041602</v>
      </c>
      <c r="T13308" s="9">
        <v>8.3415127647222196</v>
      </c>
    </row>
    <row r="13309" spans="1:20" x14ac:dyDescent="0.35">
      <c r="A13309">
        <f t="shared" si="402"/>
        <v>13309</v>
      </c>
      <c r="B13309" s="3" t="s">
        <v>1037</v>
      </c>
      <c r="C13309" s="3" t="s">
        <v>77</v>
      </c>
      <c r="D13309" s="3" t="s">
        <v>46</v>
      </c>
      <c r="E13309">
        <v>2022</v>
      </c>
      <c r="F13309" s="3" t="str">
        <f t="shared" si="403"/>
        <v>RAGenL FALL2022</v>
      </c>
      <c r="G13309" s="9">
        <v>10.919078958736501</v>
      </c>
      <c r="H13309" s="9">
        <v>16.180422001388798</v>
      </c>
      <c r="I13309" s="9">
        <v>20.505067263888801</v>
      </c>
      <c r="J13309" s="9">
        <v>20.8864503091397</v>
      </c>
      <c r="K13309" s="9">
        <v>26.1307560714285</v>
      </c>
      <c r="L13309" s="9">
        <v>28.4747740053763</v>
      </c>
      <c r="M13309" s="9">
        <v>24.058794361111101</v>
      </c>
      <c r="N13309" s="9">
        <v>24.861995388888801</v>
      </c>
      <c r="O13309" s="9">
        <v>23.430423118279499</v>
      </c>
      <c r="P13309" s="9">
        <v>13.6492510220833</v>
      </c>
      <c r="Q13309" s="9">
        <v>9.4547825315860194</v>
      </c>
      <c r="R13309" s="9">
        <v>5.0070006111111098</v>
      </c>
      <c r="S13309" s="9">
        <v>7.8437780729166597</v>
      </c>
      <c r="T13309" s="9">
        <v>10.689734055555499</v>
      </c>
    </row>
    <row r="13310" spans="1:20" x14ac:dyDescent="0.35">
      <c r="A13310">
        <f t="shared" si="402"/>
        <v>13310</v>
      </c>
      <c r="B13310" s="3" t="s">
        <v>1037</v>
      </c>
      <c r="C13310" s="3" t="s">
        <v>77</v>
      </c>
      <c r="D13310" s="3" t="s">
        <v>46</v>
      </c>
      <c r="E13310">
        <v>2023</v>
      </c>
      <c r="F13310" s="3" t="str">
        <f t="shared" si="403"/>
        <v>RAGenL FALL2023</v>
      </c>
      <c r="G13310" s="9">
        <v>10.8128643158602</v>
      </c>
      <c r="H13310" s="9">
        <v>11.1341014672083</v>
      </c>
      <c r="I13310" s="9">
        <v>8.2758763832361097</v>
      </c>
      <c r="J13310" s="9">
        <v>16.695856159005299</v>
      </c>
      <c r="K13310" s="9">
        <v>25.3004706428571</v>
      </c>
      <c r="L13310" s="9">
        <v>27.151762594086001</v>
      </c>
      <c r="M13310" s="9">
        <v>27.147793472222201</v>
      </c>
      <c r="N13310" s="9">
        <v>26.7507298611111</v>
      </c>
      <c r="O13310" s="9">
        <v>27.145388615591301</v>
      </c>
      <c r="P13310" s="9">
        <v>18.734947333333299</v>
      </c>
      <c r="Q13310" s="9">
        <v>10.0694393508064</v>
      </c>
      <c r="R13310" s="9">
        <v>6.9010482527777697</v>
      </c>
      <c r="S13310" s="9">
        <v>5.8111633190104097</v>
      </c>
      <c r="T13310" s="9">
        <v>8.6014638319444394</v>
      </c>
    </row>
    <row r="13311" spans="1:20" x14ac:dyDescent="0.35">
      <c r="A13311">
        <f t="shared" si="402"/>
        <v>13311</v>
      </c>
      <c r="B13311" s="3" t="s">
        <v>1037</v>
      </c>
      <c r="C13311" s="3" t="s">
        <v>77</v>
      </c>
      <c r="D13311" s="3" t="s">
        <v>46</v>
      </c>
      <c r="E13311">
        <v>2024</v>
      </c>
      <c r="F13311" s="3" t="str">
        <f t="shared" si="403"/>
        <v>RAGenL FALL2024</v>
      </c>
      <c r="G13311" s="9">
        <v>11.5212698951612</v>
      </c>
      <c r="H13311" s="9">
        <v>16.619325679305501</v>
      </c>
      <c r="I13311" s="9">
        <v>19.059694491666601</v>
      </c>
      <c r="J13311" s="9">
        <v>27.301113319892401</v>
      </c>
      <c r="K13311" s="9">
        <v>26.655709136904701</v>
      </c>
      <c r="L13311" s="9">
        <v>27.685286370967699</v>
      </c>
      <c r="M13311" s="9">
        <v>26.351198249999999</v>
      </c>
      <c r="N13311" s="9">
        <v>24.488812602777699</v>
      </c>
      <c r="O13311" s="9">
        <v>22.244377741935399</v>
      </c>
      <c r="P13311" s="9">
        <v>10.9373604166666</v>
      </c>
      <c r="Q13311" s="9">
        <v>6.7451425340725804</v>
      </c>
      <c r="R13311" s="9">
        <v>4.9573651527777702</v>
      </c>
      <c r="S13311" s="9">
        <v>5.5315975078124904</v>
      </c>
      <c r="T13311" s="9">
        <v>7.0359414113888796</v>
      </c>
    </row>
    <row r="13312" spans="1:20" x14ac:dyDescent="0.35">
      <c r="A13312">
        <f t="shared" si="402"/>
        <v>13312</v>
      </c>
      <c r="B13312" s="3" t="s">
        <v>1037</v>
      </c>
      <c r="C13312" s="3" t="s">
        <v>77</v>
      </c>
      <c r="D13312" s="3" t="s">
        <v>46</v>
      </c>
      <c r="E13312">
        <v>2025</v>
      </c>
      <c r="F13312" s="3" t="str">
        <f t="shared" si="403"/>
        <v>RAGenL FALL2025</v>
      </c>
      <c r="G13312" s="9">
        <v>10.2964724502688</v>
      </c>
      <c r="H13312" s="9">
        <v>9.0504789291666601</v>
      </c>
      <c r="I13312" s="9">
        <v>7.9632388722222203</v>
      </c>
      <c r="J13312" s="9">
        <v>15.195325630376299</v>
      </c>
      <c r="K13312" s="9">
        <v>10.223498282737999</v>
      </c>
      <c r="L13312" s="9">
        <v>19.9165070188172</v>
      </c>
      <c r="M13312" s="9">
        <v>22.855646277777701</v>
      </c>
      <c r="N13312" s="9">
        <v>24.439167247222201</v>
      </c>
      <c r="O13312" s="9">
        <v>24.123156102150499</v>
      </c>
      <c r="P13312" s="9">
        <v>17.329955125000001</v>
      </c>
      <c r="Q13312" s="9">
        <v>10.2124076841397</v>
      </c>
      <c r="R13312" s="9">
        <v>6.3902286833333299</v>
      </c>
      <c r="S13312" s="9">
        <v>7.3325365234374997</v>
      </c>
      <c r="T13312" s="9">
        <v>8.7491728222222207</v>
      </c>
    </row>
    <row r="13313" spans="1:20" x14ac:dyDescent="0.35">
      <c r="A13313">
        <f t="shared" si="402"/>
        <v>13313</v>
      </c>
      <c r="B13313" s="3" t="s">
        <v>1037</v>
      </c>
      <c r="C13313" s="3" t="s">
        <v>77</v>
      </c>
      <c r="D13313" s="3" t="s">
        <v>46</v>
      </c>
      <c r="E13313">
        <v>2026</v>
      </c>
      <c r="F13313" s="3" t="str">
        <f t="shared" si="403"/>
        <v>RAGenL FALL2026</v>
      </c>
      <c r="G13313" s="9">
        <v>11.0193687365591</v>
      </c>
      <c r="H13313" s="9">
        <v>16.6601855055555</v>
      </c>
      <c r="I13313" s="9">
        <v>15.991890055555499</v>
      </c>
      <c r="J13313" s="9">
        <v>27.905635013440801</v>
      </c>
      <c r="K13313" s="9">
        <v>24.496342127976099</v>
      </c>
      <c r="L13313" s="9">
        <v>27.560153694758</v>
      </c>
      <c r="M13313" s="9">
        <v>23.8073486944444</v>
      </c>
      <c r="N13313" s="9">
        <v>18.3038852027777</v>
      </c>
      <c r="O13313" s="9">
        <v>14.4098618951612</v>
      </c>
      <c r="P13313" s="9">
        <v>15.3422849166666</v>
      </c>
      <c r="Q13313" s="9">
        <v>10.8924647580645</v>
      </c>
      <c r="R13313" s="9">
        <v>9.6049455277777707</v>
      </c>
      <c r="S13313" s="9">
        <v>9.0702613072916591</v>
      </c>
      <c r="T13313" s="9">
        <v>9.4975969583333306</v>
      </c>
    </row>
    <row r="13314" spans="1:20" x14ac:dyDescent="0.35">
      <c r="A13314">
        <f t="shared" si="402"/>
        <v>13314</v>
      </c>
      <c r="B13314" s="3" t="s">
        <v>1037</v>
      </c>
      <c r="C13314" s="3" t="s">
        <v>77</v>
      </c>
      <c r="D13314" s="3" t="s">
        <v>46</v>
      </c>
      <c r="E13314">
        <v>2027</v>
      </c>
      <c r="F13314" s="3" t="str">
        <f t="shared" si="403"/>
        <v>RAGenL FALL2027</v>
      </c>
      <c r="G13314" s="9">
        <v>12.568788360215001</v>
      </c>
      <c r="H13314" s="9">
        <v>18.911819333333298</v>
      </c>
      <c r="I13314" s="9">
        <v>25.186434619444402</v>
      </c>
      <c r="J13314" s="9">
        <v>27.430474784946199</v>
      </c>
      <c r="K13314" s="9">
        <v>22.720618014880898</v>
      </c>
      <c r="L13314" s="9">
        <v>26.882963440860198</v>
      </c>
      <c r="M13314" s="9">
        <v>24.160477666666601</v>
      </c>
      <c r="N13314" s="9">
        <v>19.192759833333302</v>
      </c>
      <c r="O13314" s="9">
        <v>15.135083077956899</v>
      </c>
      <c r="P13314" s="9">
        <v>11.4615801333333</v>
      </c>
      <c r="Q13314" s="9">
        <v>13.743217204301001</v>
      </c>
      <c r="R13314" s="9">
        <v>14.458016081666599</v>
      </c>
      <c r="S13314" s="9">
        <v>9.3734986770833295</v>
      </c>
      <c r="T13314" s="9">
        <v>9.91729714444444</v>
      </c>
    </row>
    <row r="13315" spans="1:20" x14ac:dyDescent="0.35">
      <c r="A13315">
        <f t="shared" ref="A13315:A13378" si="404">A13314+1</f>
        <v>13315</v>
      </c>
      <c r="B13315" s="3" t="s">
        <v>1037</v>
      </c>
      <c r="C13315" s="3" t="s">
        <v>77</v>
      </c>
      <c r="D13315" s="3" t="s">
        <v>46</v>
      </c>
      <c r="E13315">
        <v>2028</v>
      </c>
      <c r="F13315" s="3" t="str">
        <f t="shared" si="403"/>
        <v>RAGenL FALL2028</v>
      </c>
      <c r="G13315" s="9">
        <v>11.5550837553763</v>
      </c>
      <c r="H13315" s="9">
        <v>13.9326758888888</v>
      </c>
      <c r="I13315" s="9">
        <v>24.6641689027777</v>
      </c>
      <c r="J13315" s="9">
        <v>25.157102271505298</v>
      </c>
      <c r="K13315" s="9">
        <v>27.520672916666602</v>
      </c>
      <c r="L13315" s="9">
        <v>26.4035701612903</v>
      </c>
      <c r="M13315" s="9">
        <v>28.228568583333299</v>
      </c>
      <c r="N13315" s="9">
        <v>27.631658722222198</v>
      </c>
      <c r="O13315" s="9">
        <v>15.260598938172</v>
      </c>
      <c r="P13315" s="9">
        <v>13.831597694444399</v>
      </c>
      <c r="Q13315" s="9">
        <v>10.916947620967701</v>
      </c>
      <c r="R13315" s="9">
        <v>6.4702637222222199</v>
      </c>
      <c r="S13315" s="9">
        <v>8.15288920572916</v>
      </c>
      <c r="T13315" s="9">
        <v>9.2183651623749991</v>
      </c>
    </row>
    <row r="13316" spans="1:20" x14ac:dyDescent="0.35">
      <c r="A13316">
        <f t="shared" si="404"/>
        <v>13316</v>
      </c>
      <c r="B13316" s="3" t="s">
        <v>1037</v>
      </c>
      <c r="C13316" s="3" t="s">
        <v>77</v>
      </c>
      <c r="D13316" s="3" t="s">
        <v>46</v>
      </c>
      <c r="E13316">
        <v>2029</v>
      </c>
      <c r="F13316" s="3" t="str">
        <f t="shared" si="403"/>
        <v>RAGenL FALL2029</v>
      </c>
      <c r="G13316" s="9">
        <v>16.559018521505301</v>
      </c>
      <c r="H13316" s="9">
        <v>9.5711077847222192</v>
      </c>
      <c r="I13316" s="9">
        <v>13.153756449999999</v>
      </c>
      <c r="J13316" s="9">
        <v>15.757313194892401</v>
      </c>
      <c r="K13316" s="9">
        <v>22.864174999999999</v>
      </c>
      <c r="L13316" s="9">
        <v>24.810535927419298</v>
      </c>
      <c r="M13316" s="9">
        <v>25.670503416666602</v>
      </c>
      <c r="N13316" s="9">
        <v>27.1743973333333</v>
      </c>
      <c r="O13316" s="9">
        <v>22.5990738037634</v>
      </c>
      <c r="P13316" s="9">
        <v>12.721604701388801</v>
      </c>
      <c r="Q13316" s="9">
        <v>14.1416578494623</v>
      </c>
      <c r="R13316" s="9">
        <v>11.057350638888799</v>
      </c>
      <c r="S13316" s="9">
        <v>10.3737467682291</v>
      </c>
      <c r="T13316" s="9">
        <v>10.395855644444399</v>
      </c>
    </row>
    <row r="13317" spans="1:20" x14ac:dyDescent="0.35">
      <c r="A13317">
        <f t="shared" si="404"/>
        <v>13317</v>
      </c>
      <c r="B13317" s="3" t="s">
        <v>1037</v>
      </c>
      <c r="C13317" s="3" t="s">
        <v>75</v>
      </c>
      <c r="D13317" s="3" t="s">
        <v>60</v>
      </c>
      <c r="E13317">
        <v>2020</v>
      </c>
      <c r="F13317" s="3" t="str">
        <f t="shared" si="403"/>
        <v>RAElevL GOOS2020</v>
      </c>
      <c r="G13317" s="9">
        <v>632.9724612</v>
      </c>
      <c r="H13317" s="9">
        <v>638.01839311999902</v>
      </c>
      <c r="I13317" s="9">
        <v>637.82810440000003</v>
      </c>
      <c r="J13317" s="9">
        <v>636.55841931999998</v>
      </c>
      <c r="K13317" s="9">
        <v>632.53939032000005</v>
      </c>
      <c r="L13317" s="9">
        <v>634.55382608000002</v>
      </c>
      <c r="M13317" s="9">
        <v>636.14503347999903</v>
      </c>
      <c r="N13317" s="9">
        <v>632.53939032000005</v>
      </c>
      <c r="O13317" s="9">
        <v>633.28414099999998</v>
      </c>
      <c r="P13317" s="9">
        <v>634.17324864</v>
      </c>
      <c r="Q13317" s="9">
        <v>632.53939032000005</v>
      </c>
      <c r="R13317" s="9">
        <v>632.53939032000005</v>
      </c>
      <c r="S13317" s="9">
        <v>632.667343079999</v>
      </c>
      <c r="T13317" s="9">
        <v>632.53939032000005</v>
      </c>
    </row>
    <row r="13318" spans="1:20" x14ac:dyDescent="0.35">
      <c r="A13318">
        <f t="shared" si="404"/>
        <v>13318</v>
      </c>
      <c r="B13318" s="3" t="s">
        <v>1037</v>
      </c>
      <c r="C13318" s="3" t="s">
        <v>75</v>
      </c>
      <c r="D13318" s="3" t="s">
        <v>60</v>
      </c>
      <c r="E13318">
        <v>2021</v>
      </c>
      <c r="F13318" s="3" t="str">
        <f t="shared" si="403"/>
        <v>RAElevL GOOS2021</v>
      </c>
      <c r="G13318" s="9">
        <v>638.01839311999902</v>
      </c>
      <c r="H13318" s="9">
        <v>638.01839311999902</v>
      </c>
      <c r="I13318" s="9">
        <v>632.53939032000005</v>
      </c>
      <c r="J13318" s="9">
        <v>632.53939032000005</v>
      </c>
      <c r="K13318" s="9">
        <v>638.01839311999902</v>
      </c>
      <c r="L13318" s="9">
        <v>633.11353731999998</v>
      </c>
      <c r="M13318" s="9">
        <v>632.53939032000005</v>
      </c>
      <c r="N13318" s="9">
        <v>632.53939032000005</v>
      </c>
      <c r="O13318" s="9">
        <v>633.80251371999998</v>
      </c>
      <c r="P13318" s="9">
        <v>634.17324864</v>
      </c>
      <c r="Q13318" s="9">
        <v>632.53939032000005</v>
      </c>
      <c r="R13318" s="9">
        <v>633.09713311999997</v>
      </c>
      <c r="S13318" s="9">
        <v>633.97639823999998</v>
      </c>
      <c r="T13318" s="9">
        <v>632.53939032000005</v>
      </c>
    </row>
    <row r="13319" spans="1:20" x14ac:dyDescent="0.35">
      <c r="A13319">
        <f t="shared" si="404"/>
        <v>13319</v>
      </c>
      <c r="B13319" s="3" t="s">
        <v>1037</v>
      </c>
      <c r="C13319" s="3" t="s">
        <v>75</v>
      </c>
      <c r="D13319" s="3" t="s">
        <v>60</v>
      </c>
      <c r="E13319">
        <v>2022</v>
      </c>
      <c r="F13319" s="3" t="str">
        <f t="shared" si="403"/>
        <v>RAElevL GOOS2022</v>
      </c>
      <c r="G13319" s="9">
        <v>638.01839311999902</v>
      </c>
      <c r="H13319" s="9">
        <v>638.01839311999902</v>
      </c>
      <c r="I13319" s="9">
        <v>632.53939032000005</v>
      </c>
      <c r="J13319" s="9">
        <v>632.53939032000005</v>
      </c>
      <c r="K13319" s="9">
        <v>633.78610951999997</v>
      </c>
      <c r="L13319" s="9">
        <v>632.53939032000005</v>
      </c>
      <c r="M13319" s="9">
        <v>634.17324864</v>
      </c>
      <c r="N13319" s="9">
        <v>632.53939032000005</v>
      </c>
      <c r="O13319" s="9">
        <v>632.53939032000005</v>
      </c>
      <c r="P13319" s="9">
        <v>632.53939032000005</v>
      </c>
      <c r="Q13319" s="9">
        <v>632.53939032000005</v>
      </c>
      <c r="R13319" s="9">
        <v>632.81498088000001</v>
      </c>
      <c r="S13319" s="9">
        <v>632.53939032000005</v>
      </c>
      <c r="T13319" s="9">
        <v>632.53939032000005</v>
      </c>
    </row>
    <row r="13320" spans="1:20" x14ac:dyDescent="0.35">
      <c r="A13320">
        <f t="shared" si="404"/>
        <v>13320</v>
      </c>
      <c r="B13320" s="3" t="s">
        <v>1037</v>
      </c>
      <c r="C13320" s="3" t="s">
        <v>75</v>
      </c>
      <c r="D13320" s="3" t="s">
        <v>60</v>
      </c>
      <c r="E13320">
        <v>2023</v>
      </c>
      <c r="F13320" s="3" t="str">
        <f t="shared" si="403"/>
        <v>RAElevL GOOS2023</v>
      </c>
      <c r="G13320" s="9">
        <v>638.01839311999902</v>
      </c>
      <c r="H13320" s="9">
        <v>638.01839311999902</v>
      </c>
      <c r="I13320" s="9">
        <v>632.53939032000005</v>
      </c>
      <c r="J13320" s="9">
        <v>632.53939032000005</v>
      </c>
      <c r="K13320" s="9">
        <v>632.53939032000005</v>
      </c>
      <c r="L13320" s="9">
        <v>632.53939032000005</v>
      </c>
      <c r="M13320" s="9">
        <v>632.53939032000005</v>
      </c>
      <c r="N13320" s="9">
        <v>634.17324864</v>
      </c>
      <c r="O13320" s="9">
        <v>632.53939032000005</v>
      </c>
      <c r="P13320" s="9">
        <v>632.70015148000005</v>
      </c>
      <c r="Q13320" s="9">
        <v>632.53939032000005</v>
      </c>
      <c r="R13320" s="9">
        <v>632.53939032000005</v>
      </c>
      <c r="S13320" s="9">
        <v>633.92390479999995</v>
      </c>
      <c r="T13320" s="9">
        <v>632.53939032000005</v>
      </c>
    </row>
    <row r="13321" spans="1:20" x14ac:dyDescent="0.35">
      <c r="A13321">
        <f t="shared" si="404"/>
        <v>13321</v>
      </c>
      <c r="B13321" s="3" t="s">
        <v>1037</v>
      </c>
      <c r="C13321" s="3" t="s">
        <v>75</v>
      </c>
      <c r="D13321" s="3" t="s">
        <v>60</v>
      </c>
      <c r="E13321">
        <v>2024</v>
      </c>
      <c r="F13321" s="3" t="str">
        <f t="shared" si="403"/>
        <v>RAElevL GOOS2024</v>
      </c>
      <c r="G13321" s="9">
        <v>632.53939032000005</v>
      </c>
      <c r="H13321" s="9">
        <v>638.01839311999902</v>
      </c>
      <c r="I13321" s="9">
        <v>632.53939032000005</v>
      </c>
      <c r="J13321" s="9">
        <v>632.53939032000005</v>
      </c>
      <c r="K13321" s="9">
        <v>638.01839311999902</v>
      </c>
      <c r="L13321" s="9">
        <v>638.01839311999902</v>
      </c>
      <c r="M13321" s="9">
        <v>632.53939032000005</v>
      </c>
      <c r="N13321" s="9">
        <v>632.53939032000005</v>
      </c>
      <c r="O13321" s="9">
        <v>632.53939032000005</v>
      </c>
      <c r="P13321" s="9">
        <v>634.17324864</v>
      </c>
      <c r="Q13321" s="9">
        <v>632.53939032000005</v>
      </c>
      <c r="R13321" s="9">
        <v>632.53939032000005</v>
      </c>
      <c r="S13321" s="9">
        <v>632.53939032000005</v>
      </c>
      <c r="T13321" s="9">
        <v>632.53939032000005</v>
      </c>
    </row>
    <row r="13322" spans="1:20" x14ac:dyDescent="0.35">
      <c r="A13322">
        <f t="shared" si="404"/>
        <v>13322</v>
      </c>
      <c r="B13322" s="3" t="s">
        <v>1037</v>
      </c>
      <c r="C13322" s="3" t="s">
        <v>75</v>
      </c>
      <c r="D13322" s="3" t="s">
        <v>60</v>
      </c>
      <c r="E13322">
        <v>2025</v>
      </c>
      <c r="F13322" s="3" t="str">
        <f t="shared" si="403"/>
        <v>RAElevL GOOS2025</v>
      </c>
      <c r="G13322" s="9">
        <v>638.01839311999902</v>
      </c>
      <c r="H13322" s="9">
        <v>637.66734323999901</v>
      </c>
      <c r="I13322" s="9">
        <v>632.59516459999998</v>
      </c>
      <c r="J13322" s="9">
        <v>632.54267116000005</v>
      </c>
      <c r="K13322" s="9">
        <v>632.53939032000005</v>
      </c>
      <c r="L13322" s="9">
        <v>635.88256627999999</v>
      </c>
      <c r="M13322" s="9">
        <v>634.17324864</v>
      </c>
      <c r="N13322" s="9">
        <v>632.53939032000005</v>
      </c>
      <c r="O13322" s="9">
        <v>632.77889163999998</v>
      </c>
      <c r="P13322" s="9">
        <v>634.17324864</v>
      </c>
      <c r="Q13322" s="9">
        <v>633.00855044000002</v>
      </c>
      <c r="R13322" s="9">
        <v>632.97574204</v>
      </c>
      <c r="S13322" s="9">
        <v>633.23820923999995</v>
      </c>
      <c r="T13322" s="9">
        <v>632.53939032000005</v>
      </c>
    </row>
    <row r="13323" spans="1:20" x14ac:dyDescent="0.35">
      <c r="A13323">
        <f t="shared" si="404"/>
        <v>13323</v>
      </c>
      <c r="B13323" s="3" t="s">
        <v>1037</v>
      </c>
      <c r="C13323" s="3" t="s">
        <v>75</v>
      </c>
      <c r="D13323" s="3" t="s">
        <v>60</v>
      </c>
      <c r="E13323">
        <v>2026</v>
      </c>
      <c r="F13323" s="3" t="str">
        <f t="shared" si="403"/>
        <v>RAElevL GOOS2026</v>
      </c>
      <c r="G13323" s="9">
        <v>632.53939032000005</v>
      </c>
      <c r="H13323" s="9">
        <v>632.53939032000005</v>
      </c>
      <c r="I13323" s="9">
        <v>632.53939032000005</v>
      </c>
      <c r="J13323" s="9">
        <v>632.53939032000005</v>
      </c>
      <c r="K13323" s="9">
        <v>632.53939032000005</v>
      </c>
      <c r="L13323" s="9">
        <v>632.53939032000005</v>
      </c>
      <c r="M13323" s="9">
        <v>636.59122772000001</v>
      </c>
      <c r="N13323" s="9">
        <v>634.17324864</v>
      </c>
      <c r="O13323" s="9">
        <v>632.92981027999997</v>
      </c>
      <c r="P13323" s="9">
        <v>632.53939032000005</v>
      </c>
      <c r="Q13323" s="9">
        <v>632.53939032000005</v>
      </c>
      <c r="R13323" s="9">
        <v>632.53939032000005</v>
      </c>
      <c r="S13323" s="9">
        <v>632.88715935999903</v>
      </c>
      <c r="T13323" s="9">
        <v>632.53939032000005</v>
      </c>
    </row>
    <row r="13324" spans="1:20" x14ac:dyDescent="0.35">
      <c r="A13324">
        <f t="shared" si="404"/>
        <v>13324</v>
      </c>
      <c r="B13324" s="3" t="s">
        <v>1037</v>
      </c>
      <c r="C13324" s="3" t="s">
        <v>75</v>
      </c>
      <c r="D13324" s="3" t="s">
        <v>60</v>
      </c>
      <c r="E13324">
        <v>2027</v>
      </c>
      <c r="F13324" s="3" t="str">
        <f t="shared" si="403"/>
        <v>RAElevL GOOS2027</v>
      </c>
      <c r="G13324" s="9">
        <v>637.61156896</v>
      </c>
      <c r="H13324" s="9">
        <v>638.01839311999902</v>
      </c>
      <c r="I13324" s="9">
        <v>638.01839311999902</v>
      </c>
      <c r="J13324" s="9">
        <v>632.53939032000005</v>
      </c>
      <c r="K13324" s="9">
        <v>632.53939032000005</v>
      </c>
      <c r="L13324" s="9">
        <v>633.67128012000001</v>
      </c>
      <c r="M13324" s="9">
        <v>632.53939032000005</v>
      </c>
      <c r="N13324" s="9">
        <v>632.85763180000004</v>
      </c>
      <c r="O13324" s="9">
        <v>632.53939032000005</v>
      </c>
      <c r="P13324" s="9">
        <v>634.17324864</v>
      </c>
      <c r="Q13324" s="9">
        <v>632.53939032000005</v>
      </c>
      <c r="R13324" s="9">
        <v>634.05513839999901</v>
      </c>
      <c r="S13324" s="9">
        <v>632.53939032000005</v>
      </c>
      <c r="T13324" s="9">
        <v>632.53939032000005</v>
      </c>
    </row>
    <row r="13325" spans="1:20" x14ac:dyDescent="0.35">
      <c r="A13325">
        <f t="shared" si="404"/>
        <v>13325</v>
      </c>
      <c r="B13325" s="3" t="s">
        <v>1037</v>
      </c>
      <c r="C13325" s="3" t="s">
        <v>75</v>
      </c>
      <c r="D13325" s="3" t="s">
        <v>60</v>
      </c>
      <c r="E13325">
        <v>2028</v>
      </c>
      <c r="F13325" s="3" t="str">
        <f t="shared" si="403"/>
        <v>RAElevL GOOS2028</v>
      </c>
      <c r="G13325" s="9">
        <v>636.05316995999999</v>
      </c>
      <c r="H13325" s="9">
        <v>638.01839311999902</v>
      </c>
      <c r="I13325" s="9">
        <v>632.53939032000005</v>
      </c>
      <c r="J13325" s="9">
        <v>632.53939032000005</v>
      </c>
      <c r="K13325" s="9">
        <v>632.53939032000005</v>
      </c>
      <c r="L13325" s="9">
        <v>633.67784180000001</v>
      </c>
      <c r="M13325" s="9">
        <v>632.53939032000005</v>
      </c>
      <c r="N13325" s="9">
        <v>632.53939032000005</v>
      </c>
      <c r="O13325" s="9">
        <v>632.55907535999995</v>
      </c>
      <c r="P13325" s="9">
        <v>632.53939032000005</v>
      </c>
      <c r="Q13325" s="9">
        <v>632.53939032000005</v>
      </c>
      <c r="R13325" s="9">
        <v>632.53939032000005</v>
      </c>
      <c r="S13325" s="9">
        <v>634.17324864</v>
      </c>
      <c r="T13325" s="9">
        <v>632.53939032000005</v>
      </c>
    </row>
    <row r="13326" spans="1:20" x14ac:dyDescent="0.35">
      <c r="A13326">
        <f t="shared" si="404"/>
        <v>13326</v>
      </c>
      <c r="B13326" s="3" t="s">
        <v>1037</v>
      </c>
      <c r="C13326" s="3" t="s">
        <v>75</v>
      </c>
      <c r="D13326" s="3" t="s">
        <v>60</v>
      </c>
      <c r="E13326">
        <v>2029</v>
      </c>
      <c r="F13326" s="3" t="str">
        <f t="shared" si="403"/>
        <v>RAElevL GOOS2029</v>
      </c>
      <c r="G13326" s="9">
        <v>638.01839311999902</v>
      </c>
      <c r="H13326" s="9">
        <v>637.10303876</v>
      </c>
      <c r="I13326" s="9">
        <v>632.53939032000005</v>
      </c>
      <c r="J13326" s="9">
        <v>632.53939032000005</v>
      </c>
      <c r="K13326" s="9">
        <v>633.4973956</v>
      </c>
      <c r="L13326" s="9">
        <v>632.53939032000005</v>
      </c>
      <c r="M13326" s="9">
        <v>632.53939032000005</v>
      </c>
      <c r="N13326" s="9">
        <v>633.11025647999998</v>
      </c>
      <c r="O13326" s="9">
        <v>633.97311739999998</v>
      </c>
      <c r="P13326" s="9">
        <v>634.17324864</v>
      </c>
      <c r="Q13326" s="9">
        <v>633.19227748000003</v>
      </c>
      <c r="R13326" s="9">
        <v>634.09450847999994</v>
      </c>
      <c r="S13326" s="9">
        <v>634.12075519999996</v>
      </c>
      <c r="T13326" s="9">
        <v>632.53939032000005</v>
      </c>
    </row>
    <row r="13327" spans="1:20" x14ac:dyDescent="0.35">
      <c r="A13327">
        <f t="shared" si="404"/>
        <v>13327</v>
      </c>
      <c r="B13327" s="3" t="s">
        <v>1037</v>
      </c>
      <c r="C13327" s="3" t="s">
        <v>86</v>
      </c>
      <c r="D13327" s="3" t="s">
        <v>60</v>
      </c>
      <c r="E13327">
        <v>2020</v>
      </c>
      <c r="F13327" s="3" t="str">
        <f t="shared" si="403"/>
        <v>RAQOutL GOOS2020</v>
      </c>
      <c r="G13327" s="9">
        <v>24.060293873254501</v>
      </c>
      <c r="H13327" s="9">
        <v>23.662512106234601</v>
      </c>
      <c r="I13327" s="9">
        <v>25.5083368513652</v>
      </c>
      <c r="J13327" s="9">
        <v>31.254019099273499</v>
      </c>
      <c r="K13327" s="9">
        <v>33.870397913813498</v>
      </c>
      <c r="L13327" s="9">
        <v>50.9438005477258</v>
      </c>
      <c r="M13327" s="9">
        <v>50.829587118426602</v>
      </c>
      <c r="N13327" s="9">
        <v>64.985482556886097</v>
      </c>
      <c r="O13327" s="9">
        <v>63.451293829573899</v>
      </c>
      <c r="P13327" s="9">
        <v>48.3696564524395</v>
      </c>
      <c r="Q13327" s="9">
        <v>31.681607692772499</v>
      </c>
      <c r="R13327" s="9">
        <v>26.9329513282763</v>
      </c>
      <c r="S13327" s="9">
        <v>23.4079344461666</v>
      </c>
      <c r="T13327" s="9">
        <v>21.950330415899799</v>
      </c>
    </row>
    <row r="13328" spans="1:20" x14ac:dyDescent="0.35">
      <c r="A13328">
        <f t="shared" si="404"/>
        <v>13328</v>
      </c>
      <c r="B13328" s="3" t="s">
        <v>1037</v>
      </c>
      <c r="C13328" s="3" t="s">
        <v>86</v>
      </c>
      <c r="D13328" s="3" t="s">
        <v>60</v>
      </c>
      <c r="E13328">
        <v>2021</v>
      </c>
      <c r="F13328" s="3" t="str">
        <f t="shared" si="403"/>
        <v>RAQOutL GOOS2021</v>
      </c>
      <c r="G13328" s="9">
        <v>20.111583047565802</v>
      </c>
      <c r="H13328" s="9">
        <v>27.046391162058299</v>
      </c>
      <c r="I13328" s="9">
        <v>31.578317775243701</v>
      </c>
      <c r="J13328" s="9">
        <v>36.641390763542098</v>
      </c>
      <c r="K13328" s="9">
        <v>29.564649856834301</v>
      </c>
      <c r="L13328" s="9">
        <v>42.6616405250141</v>
      </c>
      <c r="M13328" s="9">
        <v>34.666366824852702</v>
      </c>
      <c r="N13328" s="9">
        <v>91.830125598361093</v>
      </c>
      <c r="O13328" s="9">
        <v>101.827522139964</v>
      </c>
      <c r="P13328" s="9">
        <v>51.5790321955416</v>
      </c>
      <c r="Q13328" s="9">
        <v>40.045055481215002</v>
      </c>
      <c r="R13328" s="9">
        <v>36.269482244527701</v>
      </c>
      <c r="S13328" s="9">
        <v>37.291370407356702</v>
      </c>
      <c r="T13328" s="9">
        <v>25.081354101152701</v>
      </c>
    </row>
    <row r="13329" spans="1:20" x14ac:dyDescent="0.35">
      <c r="A13329">
        <f t="shared" si="404"/>
        <v>13329</v>
      </c>
      <c r="B13329" s="3" t="s">
        <v>1037</v>
      </c>
      <c r="C13329" s="3" t="s">
        <v>86</v>
      </c>
      <c r="D13329" s="3" t="s">
        <v>60</v>
      </c>
      <c r="E13329">
        <v>2022</v>
      </c>
      <c r="F13329" s="3" t="str">
        <f t="shared" si="403"/>
        <v>RAQOutL GOOS2022</v>
      </c>
      <c r="G13329" s="9">
        <v>18.601635541275499</v>
      </c>
      <c r="H13329" s="9">
        <v>24.190448051768001</v>
      </c>
      <c r="I13329" s="9">
        <v>34.2598028481138</v>
      </c>
      <c r="J13329" s="9">
        <v>37.789856330208103</v>
      </c>
      <c r="K13329" s="9">
        <v>48.024218130656699</v>
      </c>
      <c r="L13329" s="9">
        <v>68.640791826527504</v>
      </c>
      <c r="M13329" s="9">
        <v>69.095807786755501</v>
      </c>
      <c r="N13329" s="9">
        <v>107.4081061004</v>
      </c>
      <c r="O13329" s="9">
        <v>122.349756788813</v>
      </c>
      <c r="P13329" s="9">
        <v>58.313159565864503</v>
      </c>
      <c r="Q13329" s="9">
        <v>37.667983678523498</v>
      </c>
      <c r="R13329" s="9">
        <v>30.235665229486099</v>
      </c>
      <c r="S13329" s="9">
        <v>30.734316383184801</v>
      </c>
      <c r="T13329" s="9">
        <v>26.918760237826501</v>
      </c>
    </row>
    <row r="13330" spans="1:20" x14ac:dyDescent="0.35">
      <c r="A13330">
        <f t="shared" si="404"/>
        <v>13330</v>
      </c>
      <c r="B13330" s="3" t="s">
        <v>1037</v>
      </c>
      <c r="C13330" s="3" t="s">
        <v>86</v>
      </c>
      <c r="D13330" s="3" t="s">
        <v>60</v>
      </c>
      <c r="E13330">
        <v>2023</v>
      </c>
      <c r="F13330" s="3" t="str">
        <f t="shared" si="403"/>
        <v>RAQOutL GOOS2023</v>
      </c>
      <c r="G13330" s="9">
        <v>19.174988427792702</v>
      </c>
      <c r="H13330" s="9">
        <v>19.681988354179801</v>
      </c>
      <c r="I13330" s="9">
        <v>20.7223086169545</v>
      </c>
      <c r="J13330" s="9">
        <v>23.6515390015275</v>
      </c>
      <c r="K13330" s="9">
        <v>37.053379053019199</v>
      </c>
      <c r="L13330" s="9">
        <v>51.931144917096098</v>
      </c>
      <c r="M13330" s="9">
        <v>68.493408009016605</v>
      </c>
      <c r="N13330" s="9">
        <v>115.51415477456899</v>
      </c>
      <c r="O13330" s="9">
        <v>95.163569873044295</v>
      </c>
      <c r="P13330" s="9">
        <v>46.784665622688102</v>
      </c>
      <c r="Q13330" s="9">
        <v>35.427511767290298</v>
      </c>
      <c r="R13330" s="9">
        <v>32.632703932869397</v>
      </c>
      <c r="S13330" s="9">
        <v>31.351504020429601</v>
      </c>
      <c r="T13330" s="9">
        <v>26.4248786218375</v>
      </c>
    </row>
    <row r="13331" spans="1:20" x14ac:dyDescent="0.35">
      <c r="A13331">
        <f t="shared" si="404"/>
        <v>13331</v>
      </c>
      <c r="B13331" s="3" t="s">
        <v>1037</v>
      </c>
      <c r="C13331" s="3" t="s">
        <v>86</v>
      </c>
      <c r="D13331" s="3" t="s">
        <v>60</v>
      </c>
      <c r="E13331">
        <v>2024</v>
      </c>
      <c r="F13331" s="3" t="str">
        <f t="shared" si="403"/>
        <v>RAQOutL GOOS2024</v>
      </c>
      <c r="G13331" s="9">
        <v>23.746295444634999</v>
      </c>
      <c r="H13331" s="9">
        <v>25.579529489945202</v>
      </c>
      <c r="I13331" s="9">
        <v>31.8105044451429</v>
      </c>
      <c r="J13331" s="9">
        <v>37.050847004288698</v>
      </c>
      <c r="K13331" s="9">
        <v>37.720689840479601</v>
      </c>
      <c r="L13331" s="9">
        <v>58.836574722319199</v>
      </c>
      <c r="M13331" s="9">
        <v>64.974725804080506</v>
      </c>
      <c r="N13331" s="9">
        <v>90.910636791138799</v>
      </c>
      <c r="O13331" s="9">
        <v>61.668334157000402</v>
      </c>
      <c r="P13331" s="9">
        <v>26.942328703177701</v>
      </c>
      <c r="Q13331" s="9">
        <v>29.133309947423299</v>
      </c>
      <c r="R13331" s="9">
        <v>27.5946422933416</v>
      </c>
      <c r="S13331" s="9">
        <v>25.736994072783901</v>
      </c>
      <c r="T13331" s="9">
        <v>19.841311037398899</v>
      </c>
    </row>
    <row r="13332" spans="1:20" x14ac:dyDescent="0.35">
      <c r="A13332">
        <f t="shared" si="404"/>
        <v>13332</v>
      </c>
      <c r="B13332" s="3" t="s">
        <v>1037</v>
      </c>
      <c r="C13332" s="3" t="s">
        <v>86</v>
      </c>
      <c r="D13332" s="3" t="s">
        <v>60</v>
      </c>
      <c r="E13332">
        <v>2025</v>
      </c>
      <c r="F13332" s="3" t="str">
        <f t="shared" si="403"/>
        <v>RAQOutL GOOS2025</v>
      </c>
      <c r="G13332" s="9">
        <v>16.381653450524102</v>
      </c>
      <c r="H13332" s="9">
        <v>20.430159274433102</v>
      </c>
      <c r="I13332" s="9">
        <v>21.4585634856541</v>
      </c>
      <c r="J13332" s="9">
        <v>19.373937616470499</v>
      </c>
      <c r="K13332" s="9">
        <v>19.7002869095421</v>
      </c>
      <c r="L13332" s="9">
        <v>52.660998531651202</v>
      </c>
      <c r="M13332" s="9">
        <v>45.439426272799999</v>
      </c>
      <c r="N13332" s="9">
        <v>74.514797783465198</v>
      </c>
      <c r="O13332" s="9">
        <v>110.88591321996699</v>
      </c>
      <c r="P13332" s="9">
        <v>84.418194710840197</v>
      </c>
      <c r="Q13332" s="9">
        <v>41.040395579543002</v>
      </c>
      <c r="R13332" s="9">
        <v>32.079445114966603</v>
      </c>
      <c r="S13332" s="9">
        <v>39.154692220856703</v>
      </c>
      <c r="T13332" s="9">
        <v>32.0956149117333</v>
      </c>
    </row>
    <row r="13333" spans="1:20" x14ac:dyDescent="0.35">
      <c r="A13333">
        <f t="shared" si="404"/>
        <v>13333</v>
      </c>
      <c r="B13333" s="3" t="s">
        <v>1037</v>
      </c>
      <c r="C13333" s="3" t="s">
        <v>86</v>
      </c>
      <c r="D13333" s="3" t="s">
        <v>60</v>
      </c>
      <c r="E13333">
        <v>2026</v>
      </c>
      <c r="F13333" s="3" t="str">
        <f t="shared" si="403"/>
        <v>RAQOutL GOOS2026</v>
      </c>
      <c r="G13333" s="9">
        <v>29.6359941474973</v>
      </c>
      <c r="H13333" s="9">
        <v>35.832970735780499</v>
      </c>
      <c r="I13333" s="9">
        <v>36.645531373402697</v>
      </c>
      <c r="J13333" s="9">
        <v>89.696027031338502</v>
      </c>
      <c r="K13333" s="9">
        <v>98.168096489210399</v>
      </c>
      <c r="L13333" s="9">
        <v>161.48485845901101</v>
      </c>
      <c r="M13333" s="9">
        <v>229.303296578805</v>
      </c>
      <c r="N13333" s="9">
        <v>260.10785330143</v>
      </c>
      <c r="O13333" s="9">
        <v>200.254677665705</v>
      </c>
      <c r="P13333" s="9">
        <v>138.49606387341601</v>
      </c>
      <c r="Q13333" s="9">
        <v>61.568670488904502</v>
      </c>
      <c r="R13333" s="9">
        <v>53.1116751397361</v>
      </c>
      <c r="S13333" s="9">
        <v>43.698294499088497</v>
      </c>
      <c r="T13333" s="9">
        <v>36.496045273877698</v>
      </c>
    </row>
    <row r="13334" spans="1:20" x14ac:dyDescent="0.35">
      <c r="A13334">
        <f t="shared" si="404"/>
        <v>13334</v>
      </c>
      <c r="B13334" s="3" t="s">
        <v>1037</v>
      </c>
      <c r="C13334" s="3" t="s">
        <v>86</v>
      </c>
      <c r="D13334" s="3" t="s">
        <v>60</v>
      </c>
      <c r="E13334">
        <v>2027</v>
      </c>
      <c r="F13334" s="3" t="str">
        <f t="shared" si="403"/>
        <v>RAQOutL GOOS2027</v>
      </c>
      <c r="G13334" s="9">
        <v>30.303654282966999</v>
      </c>
      <c r="H13334" s="9">
        <v>36.5850080555361</v>
      </c>
      <c r="I13334" s="9">
        <v>76.608236968253394</v>
      </c>
      <c r="J13334" s="9">
        <v>75.480765498545395</v>
      </c>
      <c r="K13334" s="9">
        <v>63.739735363486901</v>
      </c>
      <c r="L13334" s="9">
        <v>116.185347068239</v>
      </c>
      <c r="M13334" s="9">
        <v>142.977224737569</v>
      </c>
      <c r="N13334" s="9">
        <v>193.151915836347</v>
      </c>
      <c r="O13334" s="9">
        <v>205.91732874299001</v>
      </c>
      <c r="P13334" s="9">
        <v>172.805309595187</v>
      </c>
      <c r="Q13334" s="9">
        <v>67.554522457347403</v>
      </c>
      <c r="R13334" s="9">
        <v>57.304498838611103</v>
      </c>
      <c r="S13334" s="9">
        <v>45.102362707773402</v>
      </c>
      <c r="T13334" s="9">
        <v>39.550715835245398</v>
      </c>
    </row>
    <row r="13335" spans="1:20" x14ac:dyDescent="0.35">
      <c r="A13335">
        <f t="shared" si="404"/>
        <v>13335</v>
      </c>
      <c r="B13335" s="3" t="s">
        <v>1037</v>
      </c>
      <c r="C13335" s="3" t="s">
        <v>86</v>
      </c>
      <c r="D13335" s="3" t="s">
        <v>60</v>
      </c>
      <c r="E13335">
        <v>2028</v>
      </c>
      <c r="F13335" s="3" t="str">
        <f t="shared" si="403"/>
        <v>RAQOutL GOOS2028</v>
      </c>
      <c r="G13335" s="9">
        <v>32.288201246677403</v>
      </c>
      <c r="H13335" s="9">
        <v>34.446619448261799</v>
      </c>
      <c r="I13335" s="9">
        <v>48.253377144530802</v>
      </c>
      <c r="J13335" s="9">
        <v>54.015610228435897</v>
      </c>
      <c r="K13335" s="9">
        <v>74.580711058812497</v>
      </c>
      <c r="L13335" s="9">
        <v>103.24268756111501</v>
      </c>
      <c r="M13335" s="9">
        <v>125.219546382777</v>
      </c>
      <c r="N13335" s="9">
        <v>167.36805636775</v>
      </c>
      <c r="O13335" s="9">
        <v>183.869898130954</v>
      </c>
      <c r="P13335" s="9">
        <v>120.432515927305</v>
      </c>
      <c r="Q13335" s="9">
        <v>49.171368123810403</v>
      </c>
      <c r="R13335" s="9">
        <v>37.669402227012498</v>
      </c>
      <c r="S13335" s="9">
        <v>34.409489280559796</v>
      </c>
      <c r="T13335" s="9">
        <v>33.050572859120798</v>
      </c>
    </row>
    <row r="13336" spans="1:20" x14ac:dyDescent="0.35">
      <c r="A13336">
        <f t="shared" si="404"/>
        <v>13336</v>
      </c>
      <c r="B13336" s="3" t="s">
        <v>1037</v>
      </c>
      <c r="C13336" s="3" t="s">
        <v>86</v>
      </c>
      <c r="D13336" s="3" t="s">
        <v>60</v>
      </c>
      <c r="E13336">
        <v>2029</v>
      </c>
      <c r="F13336" s="3" t="str">
        <f t="shared" si="403"/>
        <v>RAQOutL GOOS2029</v>
      </c>
      <c r="G13336" s="9">
        <v>29.935786647544301</v>
      </c>
      <c r="H13336" s="9">
        <v>24.1920839813756</v>
      </c>
      <c r="I13336" s="9">
        <v>28.155807807194801</v>
      </c>
      <c r="J13336" s="9">
        <v>38.916521906553101</v>
      </c>
      <c r="K13336" s="9">
        <v>73.945937833838499</v>
      </c>
      <c r="L13336" s="9">
        <v>98.426187619436107</v>
      </c>
      <c r="M13336" s="9">
        <v>157.56247335781899</v>
      </c>
      <c r="N13336" s="9">
        <v>130.882109163069</v>
      </c>
      <c r="O13336" s="9">
        <v>146.54954164685401</v>
      </c>
      <c r="P13336" s="9">
        <v>117.49677281620799</v>
      </c>
      <c r="Q13336" s="9">
        <v>60.768446263973701</v>
      </c>
      <c r="R13336" s="9">
        <v>39.510891591402697</v>
      </c>
      <c r="S13336" s="9">
        <v>38.608446551171802</v>
      </c>
      <c r="T13336" s="9">
        <v>28.556771392916598</v>
      </c>
    </row>
    <row r="13337" spans="1:20" x14ac:dyDescent="0.35">
      <c r="A13337">
        <f t="shared" si="404"/>
        <v>13337</v>
      </c>
      <c r="B13337" s="3" t="s">
        <v>1037</v>
      </c>
      <c r="C13337" s="3" t="s">
        <v>95</v>
      </c>
      <c r="D13337" s="3" t="s">
        <v>60</v>
      </c>
      <c r="E13337">
        <v>2020</v>
      </c>
      <c r="F13337" s="3" t="str">
        <f t="shared" si="403"/>
        <v>RASpillL GOOS2020</v>
      </c>
      <c r="G13337" s="9">
        <v>0.57875020812009403</v>
      </c>
      <c r="H13337" s="9">
        <v>0.442792091679097</v>
      </c>
      <c r="I13337" s="9">
        <v>0.42933245973333301</v>
      </c>
      <c r="J13337" s="9">
        <v>0.10532259543420699</v>
      </c>
      <c r="K13337" s="9">
        <v>0.23964289079270801</v>
      </c>
      <c r="L13337" s="9">
        <v>9.6088618245403197</v>
      </c>
      <c r="M13337" s="9">
        <v>35.501345722690502</v>
      </c>
      <c r="N13337" s="9">
        <v>45.215980066872199</v>
      </c>
      <c r="O13337" s="9">
        <v>44.574075435891103</v>
      </c>
      <c r="P13337" s="9">
        <v>29.807690744314499</v>
      </c>
      <c r="Q13337" s="9">
        <v>9.4889441907026892</v>
      </c>
      <c r="R13337" s="9">
        <v>8.0702980145958296</v>
      </c>
      <c r="S13337" s="9">
        <v>6.3542055286536403</v>
      </c>
      <c r="T13337" s="9">
        <v>0.66309806475402699</v>
      </c>
    </row>
    <row r="13338" spans="1:20" x14ac:dyDescent="0.35">
      <c r="A13338">
        <f t="shared" si="404"/>
        <v>13338</v>
      </c>
      <c r="B13338" s="3" t="s">
        <v>1037</v>
      </c>
      <c r="C13338" s="3" t="s">
        <v>95</v>
      </c>
      <c r="D13338" s="3" t="s">
        <v>60</v>
      </c>
      <c r="E13338">
        <v>2021</v>
      </c>
      <c r="F13338" s="3" t="str">
        <f t="shared" si="403"/>
        <v>RASpillL GOOS2021</v>
      </c>
      <c r="G13338" s="9">
        <v>0.57720395745833297</v>
      </c>
      <c r="H13338" s="9">
        <v>0.44861143814861099</v>
      </c>
      <c r="I13338" s="9">
        <v>0.41783248313333299</v>
      </c>
      <c r="J13338" s="9">
        <v>0.114677435457459</v>
      </c>
      <c r="K13338" s="9">
        <v>0.23964289079270801</v>
      </c>
      <c r="L13338" s="9">
        <v>9.1659034774200201</v>
      </c>
      <c r="M13338" s="9">
        <v>21.292599671991599</v>
      </c>
      <c r="N13338" s="9">
        <v>58.666699919236102</v>
      </c>
      <c r="O13338" s="9">
        <v>58.573356562766797</v>
      </c>
      <c r="P13338" s="9">
        <v>31.2373041330486</v>
      </c>
      <c r="Q13338" s="9">
        <v>12.013514257754</v>
      </c>
      <c r="R13338" s="9">
        <v>10.8808399058333</v>
      </c>
      <c r="S13338" s="9">
        <v>6.9817688784375003</v>
      </c>
      <c r="T13338" s="9">
        <v>0.72041798839986104</v>
      </c>
    </row>
    <row r="13339" spans="1:20" x14ac:dyDescent="0.35">
      <c r="A13339">
        <f t="shared" si="404"/>
        <v>13339</v>
      </c>
      <c r="B13339" s="3" t="s">
        <v>1037</v>
      </c>
      <c r="C13339" s="3" t="s">
        <v>95</v>
      </c>
      <c r="D13339" s="3" t="s">
        <v>60</v>
      </c>
      <c r="E13339">
        <v>2022</v>
      </c>
      <c r="F13339" s="3" t="str">
        <f t="shared" si="403"/>
        <v>RASpillL GOOS2022</v>
      </c>
      <c r="G13339" s="9">
        <v>0.49917737785416599</v>
      </c>
      <c r="H13339" s="9">
        <v>0.48194479578194399</v>
      </c>
      <c r="I13339" s="9">
        <v>0.44466576186666601</v>
      </c>
      <c r="J13339" s="9">
        <v>0.11955378049717701</v>
      </c>
      <c r="K13339" s="9">
        <v>0.23949110513593699</v>
      </c>
      <c r="L13339" s="9">
        <v>1.8874140245248601</v>
      </c>
      <c r="M13339" s="9">
        <v>6.2031108271999997</v>
      </c>
      <c r="N13339" s="9">
        <v>23.322193707011099</v>
      </c>
      <c r="O13339" s="9">
        <v>33.336078668323196</v>
      </c>
      <c r="P13339" s="9">
        <v>10.039609114086799</v>
      </c>
      <c r="Q13339" s="9">
        <v>11.300391793725099</v>
      </c>
      <c r="R13339" s="9">
        <v>9.0418233467916593</v>
      </c>
      <c r="S13339" s="9">
        <v>6.8299661737708304</v>
      </c>
      <c r="T13339" s="9">
        <v>0.70894541427791602</v>
      </c>
    </row>
    <row r="13340" spans="1:20" x14ac:dyDescent="0.35">
      <c r="A13340">
        <f t="shared" si="404"/>
        <v>13340</v>
      </c>
      <c r="B13340" s="3" t="s">
        <v>1037</v>
      </c>
      <c r="C13340" s="3" t="s">
        <v>95</v>
      </c>
      <c r="D13340" s="3" t="s">
        <v>60</v>
      </c>
      <c r="E13340">
        <v>2023</v>
      </c>
      <c r="F13340" s="3" t="str">
        <f t="shared" si="403"/>
        <v>RASpillL GOOS2023</v>
      </c>
      <c r="G13340" s="9">
        <v>0.53426718435190801</v>
      </c>
      <c r="H13340" s="9">
        <v>0.48680591043680499</v>
      </c>
      <c r="I13340" s="9">
        <v>0.35145670902270798</v>
      </c>
      <c r="J13340" s="9">
        <v>0.10990458550606901</v>
      </c>
      <c r="K13340" s="9">
        <v>0.23691074739427001</v>
      </c>
      <c r="L13340" s="9">
        <v>10.989005682963001</v>
      </c>
      <c r="M13340" s="9">
        <v>47.783322081308299</v>
      </c>
      <c r="N13340" s="9">
        <v>61.794140501916601</v>
      </c>
      <c r="O13340" s="9">
        <v>56.910039671135699</v>
      </c>
      <c r="P13340" s="9">
        <v>29.0902069546812</v>
      </c>
      <c r="Q13340" s="9">
        <v>10.628250156275501</v>
      </c>
      <c r="R13340" s="9">
        <v>9.7414456922999992</v>
      </c>
      <c r="S13340" s="9">
        <v>6.6879659198697903</v>
      </c>
      <c r="T13340" s="9">
        <v>0.71415995164305501</v>
      </c>
    </row>
    <row r="13341" spans="1:20" x14ac:dyDescent="0.35">
      <c r="A13341">
        <f t="shared" si="404"/>
        <v>13341</v>
      </c>
      <c r="B13341" s="3" t="s">
        <v>1037</v>
      </c>
      <c r="C13341" s="3" t="s">
        <v>95</v>
      </c>
      <c r="D13341" s="3" t="s">
        <v>60</v>
      </c>
      <c r="E13341">
        <v>2024</v>
      </c>
      <c r="F13341" s="3" t="str">
        <f t="shared" si="403"/>
        <v>RASpillL GOOS2024</v>
      </c>
      <c r="G13341" s="9">
        <v>0.58960777173854795</v>
      </c>
      <c r="H13341" s="9">
        <v>0.46228940557236098</v>
      </c>
      <c r="I13341" s="9">
        <v>0.44286298997500001</v>
      </c>
      <c r="J13341" s="9">
        <v>0.119516145814314</v>
      </c>
      <c r="K13341" s="9">
        <v>0.231937394802604</v>
      </c>
      <c r="L13341" s="9">
        <v>13.1351853053232</v>
      </c>
      <c r="M13341" s="9">
        <v>45.389397121094397</v>
      </c>
      <c r="N13341" s="9">
        <v>56.629162245833299</v>
      </c>
      <c r="O13341" s="9">
        <v>42.137273063035302</v>
      </c>
      <c r="P13341" s="9">
        <v>12.3680267029068</v>
      </c>
      <c r="Q13341" s="9">
        <v>8.7371702401384397</v>
      </c>
      <c r="R13341" s="9">
        <v>8.1940369580222203</v>
      </c>
      <c r="S13341" s="9">
        <v>6.5842786767944004</v>
      </c>
      <c r="T13341" s="9">
        <v>0.54269207696423605</v>
      </c>
    </row>
    <row r="13342" spans="1:20" x14ac:dyDescent="0.35">
      <c r="A13342">
        <f t="shared" si="404"/>
        <v>13342</v>
      </c>
      <c r="B13342" s="3" t="s">
        <v>1037</v>
      </c>
      <c r="C13342" s="3" t="s">
        <v>95</v>
      </c>
      <c r="D13342" s="3" t="s">
        <v>60</v>
      </c>
      <c r="E13342">
        <v>2025</v>
      </c>
      <c r="F13342" s="3" t="str">
        <f t="shared" si="403"/>
        <v>RASpillL GOOS2025</v>
      </c>
      <c r="G13342" s="9">
        <v>0.55758609147730498</v>
      </c>
      <c r="H13342" s="9">
        <v>0.40485493625256902</v>
      </c>
      <c r="I13342" s="9">
        <v>0.40937694401527702</v>
      </c>
      <c r="J13342" s="9">
        <v>0.102868293405161</v>
      </c>
      <c r="K13342" s="9">
        <v>0.19340330117239499</v>
      </c>
      <c r="L13342" s="9">
        <v>11.8727528590369</v>
      </c>
      <c r="M13342" s="9">
        <v>31.758176221702701</v>
      </c>
      <c r="N13342" s="9">
        <v>48.171896077131898</v>
      </c>
      <c r="O13342" s="9">
        <v>59.626843857602097</v>
      </c>
      <c r="P13342" s="9">
        <v>43.2751246025</v>
      </c>
      <c r="Q13342" s="9">
        <v>12.3121171264583</v>
      </c>
      <c r="R13342" s="9">
        <v>9.5629215985916591</v>
      </c>
      <c r="S13342" s="9">
        <v>6.9235626402578099</v>
      </c>
      <c r="T13342" s="9">
        <v>0.74572101619166598</v>
      </c>
    </row>
    <row r="13343" spans="1:20" x14ac:dyDescent="0.35">
      <c r="A13343">
        <f t="shared" si="404"/>
        <v>13343</v>
      </c>
      <c r="B13343" s="3" t="s">
        <v>1037</v>
      </c>
      <c r="C13343" s="3" t="s">
        <v>95</v>
      </c>
      <c r="D13343" s="3" t="s">
        <v>60</v>
      </c>
      <c r="E13343">
        <v>2026</v>
      </c>
      <c r="F13343" s="3" t="str">
        <f t="shared" si="403"/>
        <v>RASpillL GOOS2026</v>
      </c>
      <c r="G13343" s="9">
        <v>0.63392704336424699</v>
      </c>
      <c r="H13343" s="9">
        <v>0.49867118637777702</v>
      </c>
      <c r="I13343" s="9">
        <v>0.44485303927361097</v>
      </c>
      <c r="J13343" s="9">
        <v>4.6690083768694199</v>
      </c>
      <c r="K13343" s="9">
        <v>14.454804972022901</v>
      </c>
      <c r="L13343" s="9">
        <v>52.386730299105501</v>
      </c>
      <c r="M13343" s="9">
        <v>132.665993709861</v>
      </c>
      <c r="N13343" s="9">
        <v>164.089730878013</v>
      </c>
      <c r="O13343" s="9">
        <v>109.909889999442</v>
      </c>
      <c r="P13343" s="9">
        <v>59.0587253579166</v>
      </c>
      <c r="Q13343" s="9">
        <v>18.470599490093999</v>
      </c>
      <c r="R13343" s="9">
        <v>15.933499687291603</v>
      </c>
      <c r="S13343" s="9">
        <v>6.9999980400000004</v>
      </c>
      <c r="T13343" s="9">
        <v>0.72023911498194404</v>
      </c>
    </row>
    <row r="13344" spans="1:20" x14ac:dyDescent="0.35">
      <c r="A13344">
        <f t="shared" si="404"/>
        <v>13344</v>
      </c>
      <c r="B13344" s="3" t="s">
        <v>1037</v>
      </c>
      <c r="C13344" s="3" t="s">
        <v>95</v>
      </c>
      <c r="D13344" s="3" t="s">
        <v>60</v>
      </c>
      <c r="E13344">
        <v>2027</v>
      </c>
      <c r="F13344" s="3" t="str">
        <f t="shared" si="403"/>
        <v>RASpillL GOOS2027</v>
      </c>
      <c r="G13344" s="9">
        <v>0.63372409128696205</v>
      </c>
      <c r="H13344" s="9">
        <v>0.48472257558472198</v>
      </c>
      <c r="I13344" s="9">
        <v>3.42910148435069</v>
      </c>
      <c r="J13344" s="9">
        <v>2.9663270523155898</v>
      </c>
      <c r="K13344" s="9">
        <v>1.38113504708072</v>
      </c>
      <c r="L13344" s="9">
        <v>23.599375281176702</v>
      </c>
      <c r="M13344" s="9">
        <v>66.827157099402697</v>
      </c>
      <c r="N13344" s="9">
        <v>100.91308277808299</v>
      </c>
      <c r="O13344" s="9">
        <v>114.086371102977</v>
      </c>
      <c r="P13344" s="9">
        <v>84.778670022812406</v>
      </c>
      <c r="Q13344" s="9">
        <v>20.595919372616201</v>
      </c>
      <c r="R13344" s="9">
        <v>17.210094559291601</v>
      </c>
      <c r="S13344" s="9">
        <v>6.9817688784375003</v>
      </c>
      <c r="T13344" s="9">
        <v>0.71989338996069396</v>
      </c>
    </row>
    <row r="13345" spans="1:20" x14ac:dyDescent="0.35">
      <c r="A13345">
        <f t="shared" si="404"/>
        <v>13345</v>
      </c>
      <c r="B13345" s="3" t="s">
        <v>1037</v>
      </c>
      <c r="C13345" s="3" t="s">
        <v>95</v>
      </c>
      <c r="D13345" s="3" t="s">
        <v>60</v>
      </c>
      <c r="E13345">
        <v>2028</v>
      </c>
      <c r="F13345" s="3" t="str">
        <f t="shared" si="403"/>
        <v>RASpillL GOOS2028</v>
      </c>
      <c r="G13345" s="9">
        <v>0.61744049193279504</v>
      </c>
      <c r="H13345" s="9">
        <v>0.497797586470138</v>
      </c>
      <c r="I13345" s="9">
        <v>0.45973517658638802</v>
      </c>
      <c r="J13345" s="9">
        <v>0.12782915916175999</v>
      </c>
      <c r="K13345" s="9">
        <v>2.84338033016666</v>
      </c>
      <c r="L13345" s="9">
        <v>19.1880101397043</v>
      </c>
      <c r="M13345" s="9">
        <v>63.218136946708299</v>
      </c>
      <c r="N13345" s="9">
        <v>80.894054307791606</v>
      </c>
      <c r="O13345" s="9">
        <v>92.357120002056405</v>
      </c>
      <c r="P13345" s="9">
        <v>54.3228860549861</v>
      </c>
      <c r="Q13345" s="9">
        <v>14.7514075749193</v>
      </c>
      <c r="R13345" s="9">
        <v>11.292440478443</v>
      </c>
      <c r="S13345" s="9">
        <v>6.9800761495572896</v>
      </c>
      <c r="T13345" s="9">
        <v>0.68958221253055496</v>
      </c>
    </row>
    <row r="13346" spans="1:20" x14ac:dyDescent="0.35">
      <c r="A13346">
        <f t="shared" si="404"/>
        <v>13346</v>
      </c>
      <c r="B13346" s="3" t="s">
        <v>1037</v>
      </c>
      <c r="C13346" s="3" t="s">
        <v>95</v>
      </c>
      <c r="D13346" s="3" t="s">
        <v>60</v>
      </c>
      <c r="E13346">
        <v>2029</v>
      </c>
      <c r="F13346" s="3" t="str">
        <f t="shared" si="403"/>
        <v>RASpillL GOOS2029</v>
      </c>
      <c r="G13346" s="9">
        <v>0.611759048908602</v>
      </c>
      <c r="H13346" s="9">
        <v>0.443709845146458</v>
      </c>
      <c r="I13346" s="9">
        <v>0.41146860830249998</v>
      </c>
      <c r="J13346" s="9">
        <v>0.118469102581384</v>
      </c>
      <c r="K13346" s="9">
        <v>2.1912674401926999</v>
      </c>
      <c r="L13346" s="9">
        <v>20.5865644386095</v>
      </c>
      <c r="M13346" s="9">
        <v>77.766231047847199</v>
      </c>
      <c r="N13346" s="9">
        <v>66.441840922138894</v>
      </c>
      <c r="O13346" s="9">
        <v>73.790526177741896</v>
      </c>
      <c r="P13346" s="9">
        <v>54.355016721055499</v>
      </c>
      <c r="Q13346" s="9">
        <v>18.557597902407899</v>
      </c>
      <c r="R13346" s="9">
        <v>11.853265015180501</v>
      </c>
      <c r="S13346" s="9">
        <v>6.9817688784375003</v>
      </c>
      <c r="T13346" s="9">
        <v>0.69619265080555504</v>
      </c>
    </row>
    <row r="13347" spans="1:20" x14ac:dyDescent="0.35">
      <c r="A13347">
        <f t="shared" si="404"/>
        <v>13347</v>
      </c>
      <c r="B13347" s="3" t="s">
        <v>1037</v>
      </c>
      <c r="C13347" s="3" t="s">
        <v>77</v>
      </c>
      <c r="D13347" s="3" t="s">
        <v>60</v>
      </c>
      <c r="E13347">
        <v>2020</v>
      </c>
      <c r="F13347" s="3" t="str">
        <f t="shared" si="403"/>
        <v>RAGenL GOOS2020</v>
      </c>
      <c r="G13347" s="9">
        <v>187.769090725806</v>
      </c>
      <c r="H13347" s="9">
        <v>188.45397763888801</v>
      </c>
      <c r="I13347" s="9">
        <v>210.04647208333299</v>
      </c>
      <c r="J13347" s="9">
        <v>260.41187379032198</v>
      </c>
      <c r="K13347" s="9">
        <v>273.16047113095198</v>
      </c>
      <c r="L13347" s="9">
        <v>317.21287379032202</v>
      </c>
      <c r="M13347" s="9">
        <v>99.628846666666604</v>
      </c>
      <c r="N13347" s="9">
        <v>134.163005555555</v>
      </c>
      <c r="O13347" s="9">
        <v>95.504784811827903</v>
      </c>
      <c r="P13347" s="9">
        <v>73.817919819444398</v>
      </c>
      <c r="Q13347" s="9">
        <v>178.47439018817201</v>
      </c>
      <c r="R13347" s="9">
        <v>149.75729361111101</v>
      </c>
      <c r="S13347" s="9">
        <v>134.98637786458301</v>
      </c>
      <c r="T13347" s="9">
        <v>168.120348333333</v>
      </c>
    </row>
    <row r="13348" spans="1:20" x14ac:dyDescent="0.35">
      <c r="A13348">
        <f t="shared" si="404"/>
        <v>13348</v>
      </c>
      <c r="B13348" s="3" t="s">
        <v>1037</v>
      </c>
      <c r="C13348" s="3" t="s">
        <v>77</v>
      </c>
      <c r="D13348" s="3" t="s">
        <v>60</v>
      </c>
      <c r="E13348">
        <v>2021</v>
      </c>
      <c r="F13348" s="3" t="str">
        <f t="shared" si="403"/>
        <v>RAGenL GOOS2021</v>
      </c>
      <c r="G13348" s="9">
        <v>160.97466397849399</v>
      </c>
      <c r="H13348" s="9">
        <v>206.68607329166599</v>
      </c>
      <c r="I13348" s="9">
        <v>252.79009083333301</v>
      </c>
      <c r="J13348" s="9">
        <v>298.09493508064497</v>
      </c>
      <c r="K13348" s="9">
        <v>243.78810148809501</v>
      </c>
      <c r="L13348" s="9">
        <v>279.92582284946201</v>
      </c>
      <c r="M13348" s="9">
        <v>104.94414916666599</v>
      </c>
      <c r="N13348" s="9">
        <v>237.71643805555499</v>
      </c>
      <c r="O13348" s="9">
        <v>301.04108897849397</v>
      </c>
      <c r="P13348" s="9">
        <v>117.837593333333</v>
      </c>
      <c r="Q13348" s="9">
        <v>221.59346545698901</v>
      </c>
      <c r="R13348" s="9">
        <v>197.92042277777699</v>
      </c>
      <c r="S13348" s="9">
        <v>218.91331432291599</v>
      </c>
      <c r="T13348" s="9">
        <v>191.001033847222</v>
      </c>
    </row>
    <row r="13349" spans="1:20" x14ac:dyDescent="0.35">
      <c r="A13349">
        <f t="shared" si="404"/>
        <v>13349</v>
      </c>
      <c r="B13349" s="3" t="s">
        <v>1037</v>
      </c>
      <c r="C13349" s="3" t="s">
        <v>77</v>
      </c>
      <c r="D13349" s="3" t="s">
        <v>60</v>
      </c>
      <c r="E13349">
        <v>2022</v>
      </c>
      <c r="F13349" s="3" t="str">
        <f t="shared" si="403"/>
        <v>RAGenL GOOS2022</v>
      </c>
      <c r="G13349" s="9">
        <v>147.44054892473099</v>
      </c>
      <c r="H13349" s="9">
        <v>199.73676888888801</v>
      </c>
      <c r="I13349" s="9">
        <v>282.49985015277701</v>
      </c>
      <c r="J13349" s="9">
        <v>282.76776155913899</v>
      </c>
      <c r="K13349" s="9">
        <v>395.25254345238</v>
      </c>
      <c r="L13349" s="9">
        <v>506.678889193548</v>
      </c>
      <c r="M13349" s="9">
        <v>478.14685555555502</v>
      </c>
      <c r="N13349" s="9">
        <v>614.07404722222202</v>
      </c>
      <c r="O13349" s="9">
        <v>578.38831182795695</v>
      </c>
      <c r="P13349" s="9">
        <v>252.90448173611099</v>
      </c>
      <c r="Q13349" s="9">
        <v>196.105077016129</v>
      </c>
      <c r="R13349" s="9">
        <v>168.97033138888801</v>
      </c>
      <c r="S13349" s="9">
        <v>187.99201822916601</v>
      </c>
      <c r="T13349" s="9">
        <v>212.68135805555499</v>
      </c>
    </row>
    <row r="13350" spans="1:20" x14ac:dyDescent="0.35">
      <c r="A13350">
        <f t="shared" si="404"/>
        <v>13350</v>
      </c>
      <c r="B13350" s="3" t="s">
        <v>1037</v>
      </c>
      <c r="C13350" s="3" t="s">
        <v>77</v>
      </c>
      <c r="D13350" s="3" t="s">
        <v>60</v>
      </c>
      <c r="E13350">
        <v>2023</v>
      </c>
      <c r="F13350" s="3" t="str">
        <f t="shared" si="403"/>
        <v>RAGenL GOOS2023</v>
      </c>
      <c r="G13350" s="9">
        <v>153.43874811827899</v>
      </c>
      <c r="H13350" s="9">
        <v>161.290058472222</v>
      </c>
      <c r="I13350" s="9">
        <v>165.63246437361099</v>
      </c>
      <c r="J13350" s="9">
        <v>175.86698346774099</v>
      </c>
      <c r="K13350" s="9">
        <v>292.19711874999899</v>
      </c>
      <c r="L13350" s="9">
        <v>315.43167163978399</v>
      </c>
      <c r="M13350" s="9">
        <v>155.224410833333</v>
      </c>
      <c r="N13350" s="9">
        <v>389.75749055555502</v>
      </c>
      <c r="O13350" s="9">
        <v>252.030899462365</v>
      </c>
      <c r="P13350" s="9">
        <v>98.484119208333297</v>
      </c>
      <c r="Q13350" s="9">
        <v>197.173577688172</v>
      </c>
      <c r="R13350" s="9">
        <v>176.25161083333299</v>
      </c>
      <c r="S13350" s="9">
        <v>181.20258072916599</v>
      </c>
      <c r="T13350" s="9">
        <v>200.44095597222201</v>
      </c>
    </row>
    <row r="13351" spans="1:20" x14ac:dyDescent="0.35">
      <c r="A13351">
        <f t="shared" si="404"/>
        <v>13351</v>
      </c>
      <c r="B13351" s="3" t="s">
        <v>1037</v>
      </c>
      <c r="C13351" s="3" t="s">
        <v>77</v>
      </c>
      <c r="D13351" s="3" t="s">
        <v>60</v>
      </c>
      <c r="E13351">
        <v>2024</v>
      </c>
      <c r="F13351" s="3" t="str">
        <f t="shared" si="403"/>
        <v>RAGenL GOOS2024</v>
      </c>
      <c r="G13351" s="9">
        <v>184.71064946236501</v>
      </c>
      <c r="H13351" s="9">
        <v>197.035747916666</v>
      </c>
      <c r="I13351" s="9">
        <v>254.04224513888801</v>
      </c>
      <c r="J13351" s="9">
        <v>297.48062611559101</v>
      </c>
      <c r="K13351" s="9">
        <v>306.356313988095</v>
      </c>
      <c r="L13351" s="9">
        <v>327.73551303763401</v>
      </c>
      <c r="M13351" s="9">
        <v>127.543715833333</v>
      </c>
      <c r="N13351" s="9">
        <v>246.943700277777</v>
      </c>
      <c r="O13351" s="9">
        <v>114.839169758064</v>
      </c>
      <c r="P13351" s="9">
        <v>103.06941988888801</v>
      </c>
      <c r="Q13351" s="9">
        <v>157.65171935483801</v>
      </c>
      <c r="R13351" s="9">
        <v>156.55755666666599</v>
      </c>
      <c r="S13351" s="9">
        <v>143.00063619791601</v>
      </c>
      <c r="T13351" s="9">
        <v>153.59073894444401</v>
      </c>
    </row>
    <row r="13352" spans="1:20" x14ac:dyDescent="0.35">
      <c r="A13352">
        <f t="shared" si="404"/>
        <v>13352</v>
      </c>
      <c r="B13352" s="3" t="s">
        <v>1037</v>
      </c>
      <c r="C13352" s="3" t="s">
        <v>77</v>
      </c>
      <c r="D13352" s="3" t="s">
        <v>60</v>
      </c>
      <c r="E13352">
        <v>2025</v>
      </c>
      <c r="F13352" s="3" t="str">
        <f t="shared" si="403"/>
        <v>RAGenL GOOS2025</v>
      </c>
      <c r="G13352" s="9">
        <v>127.436601680107</v>
      </c>
      <c r="H13352" s="9">
        <v>164.190927916666</v>
      </c>
      <c r="I13352" s="9">
        <v>168.325616805555</v>
      </c>
      <c r="J13352" s="9">
        <v>155.198683008736</v>
      </c>
      <c r="K13352" s="9">
        <v>153.138013392857</v>
      </c>
      <c r="L13352" s="9">
        <v>332.27318534946198</v>
      </c>
      <c r="M13352" s="9">
        <v>112.213905555555</v>
      </c>
      <c r="N13352" s="9">
        <v>205.92780722222199</v>
      </c>
      <c r="O13352" s="9">
        <v>396.05603790322499</v>
      </c>
      <c r="P13352" s="9">
        <v>322.66975180555499</v>
      </c>
      <c r="Q13352" s="9">
        <v>225.31889650537599</v>
      </c>
      <c r="R13352" s="9">
        <v>178.67184333333299</v>
      </c>
      <c r="S13352" s="9">
        <v>243.385229427083</v>
      </c>
      <c r="T13352" s="9">
        <v>239.72986652777701</v>
      </c>
    </row>
    <row r="13353" spans="1:20" x14ac:dyDescent="0.35">
      <c r="A13353">
        <f t="shared" si="404"/>
        <v>13353</v>
      </c>
      <c r="B13353" s="3" t="s">
        <v>1037</v>
      </c>
      <c r="C13353" s="3" t="s">
        <v>77</v>
      </c>
      <c r="D13353" s="3" t="s">
        <v>60</v>
      </c>
      <c r="E13353">
        <v>2026</v>
      </c>
      <c r="F13353" s="3" t="str">
        <f t="shared" si="403"/>
        <v>RAGenL GOOS2026</v>
      </c>
      <c r="G13353" s="9">
        <v>227.017322177419</v>
      </c>
      <c r="H13353" s="9">
        <v>280.33958680555497</v>
      </c>
      <c r="I13353" s="9">
        <v>286.004005694444</v>
      </c>
      <c r="J13353" s="9">
        <v>663.03175873655903</v>
      </c>
      <c r="K13353" s="9">
        <v>627.91512797618998</v>
      </c>
      <c r="L13353" s="9">
        <v>766.04955873655899</v>
      </c>
      <c r="M13353" s="9">
        <v>661.29400833333295</v>
      </c>
      <c r="N13353" s="9">
        <v>655.95109444444404</v>
      </c>
      <c r="O13353" s="9">
        <v>587.27277486559103</v>
      </c>
      <c r="P13353" s="9">
        <v>514.83422638888806</v>
      </c>
      <c r="Q13353" s="9">
        <v>318.120559274193</v>
      </c>
      <c r="R13353" s="9">
        <v>293.15151583333301</v>
      </c>
      <c r="S13353" s="9">
        <v>296.38403333333298</v>
      </c>
      <c r="T13353" s="9">
        <v>283.168171944444</v>
      </c>
    </row>
    <row r="13354" spans="1:20" x14ac:dyDescent="0.35">
      <c r="A13354">
        <f t="shared" si="404"/>
        <v>13354</v>
      </c>
      <c r="B13354" s="3" t="s">
        <v>1037</v>
      </c>
      <c r="C13354" s="3" t="s">
        <v>77</v>
      </c>
      <c r="D13354" s="3" t="s">
        <v>60</v>
      </c>
      <c r="E13354">
        <v>2027</v>
      </c>
      <c r="F13354" s="3" t="str">
        <f t="shared" si="403"/>
        <v>RAGenL GOOS2027</v>
      </c>
      <c r="G13354" s="9">
        <v>240.293348118279</v>
      </c>
      <c r="H13354" s="9">
        <v>297.01580124999998</v>
      </c>
      <c r="I13354" s="9">
        <v>565.21557749999999</v>
      </c>
      <c r="J13354" s="9">
        <v>575.40733346774198</v>
      </c>
      <c r="K13354" s="9">
        <v>477.64693675595203</v>
      </c>
      <c r="L13354" s="9">
        <v>661.00282930107505</v>
      </c>
      <c r="M13354" s="9">
        <v>510.20968861111101</v>
      </c>
      <c r="N13354" s="9">
        <v>602.84304166666595</v>
      </c>
      <c r="O13354" s="9">
        <v>589.74078427419295</v>
      </c>
      <c r="P13354" s="9">
        <v>550.57316736111102</v>
      </c>
      <c r="Q13354" s="9">
        <v>287.91441388440802</v>
      </c>
      <c r="R13354" s="9">
        <v>295.50395888888801</v>
      </c>
      <c r="S13354" s="9">
        <v>296.91958619791598</v>
      </c>
      <c r="T13354" s="9">
        <v>302.551483125</v>
      </c>
    </row>
    <row r="13355" spans="1:20" x14ac:dyDescent="0.35">
      <c r="A13355">
        <f t="shared" si="404"/>
        <v>13355</v>
      </c>
      <c r="B13355" s="3" t="s">
        <v>1037</v>
      </c>
      <c r="C13355" s="3" t="s">
        <v>77</v>
      </c>
      <c r="D13355" s="3" t="s">
        <v>60</v>
      </c>
      <c r="E13355">
        <v>2028</v>
      </c>
      <c r="F13355" s="3" t="str">
        <f t="shared" si="403"/>
        <v>RAGenL GOOS2028</v>
      </c>
      <c r="G13355" s="9">
        <v>254.15254704301</v>
      </c>
      <c r="H13355" s="9">
        <v>276.76475597222202</v>
      </c>
      <c r="I13355" s="9">
        <v>394.220737777777</v>
      </c>
      <c r="J13355" s="9">
        <v>438.30867190860198</v>
      </c>
      <c r="K13355" s="9">
        <v>551.25786443452296</v>
      </c>
      <c r="L13355" s="9">
        <v>598.10518198924694</v>
      </c>
      <c r="M13355" s="9">
        <v>412.40720266666602</v>
      </c>
      <c r="N13355" s="9">
        <v>633.31508194444405</v>
      </c>
      <c r="O13355" s="9">
        <v>618.19140295698901</v>
      </c>
      <c r="P13355" s="9">
        <v>311.84185833333299</v>
      </c>
      <c r="Q13355" s="9">
        <v>253.82066008064501</v>
      </c>
      <c r="R13355" s="9">
        <v>211.99801805555501</v>
      </c>
      <c r="S13355" s="9">
        <v>220.50076432291601</v>
      </c>
      <c r="T13355" s="9">
        <v>243.46321444444399</v>
      </c>
    </row>
    <row r="13356" spans="1:20" x14ac:dyDescent="0.35">
      <c r="A13356">
        <f t="shared" si="404"/>
        <v>13356</v>
      </c>
      <c r="B13356" s="3" t="s">
        <v>1037</v>
      </c>
      <c r="C13356" s="3" t="s">
        <v>77</v>
      </c>
      <c r="D13356" s="3" t="s">
        <v>60</v>
      </c>
      <c r="E13356">
        <v>2029</v>
      </c>
      <c r="F13356" s="3" t="str">
        <f t="shared" si="403"/>
        <v>RAGenL GOOS2029</v>
      </c>
      <c r="G13356" s="9">
        <v>239.737714247311</v>
      </c>
      <c r="H13356" s="9">
        <v>195.38437013888799</v>
      </c>
      <c r="I13356" s="9">
        <v>226.56620355555501</v>
      </c>
      <c r="J13356" s="9">
        <v>307.73038198924701</v>
      </c>
      <c r="K13356" s="9">
        <v>546.14945937499999</v>
      </c>
      <c r="L13356" s="9">
        <v>481.55845344085998</v>
      </c>
      <c r="M13356" s="9">
        <v>499.91586527777702</v>
      </c>
      <c r="N13356" s="9">
        <v>410.61837722222202</v>
      </c>
      <c r="O13356" s="9">
        <v>462.07743911290299</v>
      </c>
      <c r="P13356" s="9">
        <v>359.35188041666601</v>
      </c>
      <c r="Q13356" s="9">
        <v>253.65142526881701</v>
      </c>
      <c r="R13356" s="9">
        <v>180.155142777777</v>
      </c>
      <c r="S13356" s="9">
        <v>230.73874416666601</v>
      </c>
      <c r="T13356" s="9">
        <v>219.08252027777701</v>
      </c>
    </row>
    <row r="13357" spans="1:20" x14ac:dyDescent="0.35">
      <c r="A13357">
        <f t="shared" si="404"/>
        <v>13357</v>
      </c>
      <c r="B13357" s="3" t="s">
        <v>1037</v>
      </c>
      <c r="C13357" s="3" t="s">
        <v>75</v>
      </c>
      <c r="D13357" s="3" t="s">
        <v>20</v>
      </c>
      <c r="E13357">
        <v>2020</v>
      </c>
      <c r="F13357" s="3" t="str">
        <f t="shared" si="403"/>
        <v>RAElevLIBBY2020</v>
      </c>
      <c r="G13357" s="9">
        <v>2442.6608393199999</v>
      </c>
      <c r="H13357" s="9">
        <v>2434.3603141200001</v>
      </c>
      <c r="I13357" s="9">
        <v>2407.8314418800001</v>
      </c>
      <c r="J13357" s="9">
        <v>2380.1477139600001</v>
      </c>
      <c r="K13357" s="9">
        <v>2362.9200231199902</v>
      </c>
      <c r="L13357" s="9">
        <v>2295.1509920799999</v>
      </c>
      <c r="M13357" s="9">
        <v>2300.2067665199902</v>
      </c>
      <c r="N13357" s="9">
        <v>2308.8583416000001</v>
      </c>
      <c r="O13357" s="9">
        <v>2383.4449581600002</v>
      </c>
      <c r="P13357" s="9">
        <v>2434.5801303999901</v>
      </c>
      <c r="Q13357" s="9">
        <v>2444.0256687599999</v>
      </c>
      <c r="R13357" s="9">
        <v>2443.8189758399999</v>
      </c>
      <c r="S13357" s="9">
        <v>2442.8380046799998</v>
      </c>
      <c r="T13357" s="9">
        <v>2445.8366924399902</v>
      </c>
    </row>
    <row r="13358" spans="1:20" x14ac:dyDescent="0.35">
      <c r="A13358">
        <f t="shared" si="404"/>
        <v>13358</v>
      </c>
      <c r="B13358" s="3" t="s">
        <v>1037</v>
      </c>
      <c r="C13358" s="3" t="s">
        <v>75</v>
      </c>
      <c r="D13358" s="3" t="s">
        <v>20</v>
      </c>
      <c r="E13358">
        <v>2021</v>
      </c>
      <c r="F13358" s="3" t="str">
        <f t="shared" si="403"/>
        <v>RAElevLIBBY2021</v>
      </c>
      <c r="G13358" s="9">
        <v>2445.3412856</v>
      </c>
      <c r="H13358" s="9">
        <v>2431.7422038</v>
      </c>
      <c r="I13358" s="9">
        <v>2407.7297358400001</v>
      </c>
      <c r="J13358" s="9">
        <v>2379.2323596000001</v>
      </c>
      <c r="K13358" s="9">
        <v>2374.2093935600001</v>
      </c>
      <c r="L13358" s="9">
        <v>2374.7179237599998</v>
      </c>
      <c r="M13358" s="9">
        <v>2375.9187112</v>
      </c>
      <c r="N13358" s="9">
        <v>2391.2763232399998</v>
      </c>
      <c r="O13358" s="9">
        <v>2417.0440405999998</v>
      </c>
      <c r="P13358" s="9">
        <v>2435.9088705999998</v>
      </c>
      <c r="Q13358" s="9">
        <v>2451.3780311999999</v>
      </c>
      <c r="R13358" s="9">
        <v>2452.7395797999998</v>
      </c>
      <c r="S13358" s="9">
        <v>2451.4469288400001</v>
      </c>
      <c r="T13358" s="9">
        <v>2447.5132016799998</v>
      </c>
    </row>
    <row r="13359" spans="1:20" x14ac:dyDescent="0.35">
      <c r="A13359">
        <f t="shared" si="404"/>
        <v>13359</v>
      </c>
      <c r="B13359" s="3" t="s">
        <v>1037</v>
      </c>
      <c r="C13359" s="3" t="s">
        <v>75</v>
      </c>
      <c r="D13359" s="3" t="s">
        <v>20</v>
      </c>
      <c r="E13359">
        <v>2022</v>
      </c>
      <c r="F13359" s="3" t="str">
        <f t="shared" si="403"/>
        <v>RAElevLIBBY2022</v>
      </c>
      <c r="G13359" s="9">
        <v>2449.3603146</v>
      </c>
      <c r="H13359" s="9">
        <v>2434.4324925999999</v>
      </c>
      <c r="I13359" s="9">
        <v>2408.07422404</v>
      </c>
      <c r="J13359" s="9">
        <v>2400.836691</v>
      </c>
      <c r="K13359" s="9">
        <v>2391.33537836</v>
      </c>
      <c r="L13359" s="9">
        <v>2390.5282917200002</v>
      </c>
      <c r="M13359" s="9">
        <v>2392.2835411199999</v>
      </c>
      <c r="N13359" s="9">
        <v>2399.5046699599998</v>
      </c>
      <c r="O13359" s="9">
        <v>2429.5112325999999</v>
      </c>
      <c r="P13359" s="9">
        <v>2451.8898422399998</v>
      </c>
      <c r="Q13359" s="9">
        <v>2452.5952228400001</v>
      </c>
      <c r="R13359" s="9">
        <v>2451.36818868</v>
      </c>
      <c r="S13359" s="9">
        <v>2449.57685004</v>
      </c>
      <c r="T13359" s="9">
        <v>2447.5132016799998</v>
      </c>
    </row>
    <row r="13360" spans="1:20" x14ac:dyDescent="0.35">
      <c r="A13360">
        <f t="shared" si="404"/>
        <v>13360</v>
      </c>
      <c r="B13360" s="3" t="s">
        <v>1037</v>
      </c>
      <c r="C13360" s="3" t="s">
        <v>75</v>
      </c>
      <c r="D13360" s="3" t="s">
        <v>20</v>
      </c>
      <c r="E13360">
        <v>2023</v>
      </c>
      <c r="F13360" s="3" t="str">
        <f t="shared" si="403"/>
        <v>RAElevLIBBY2023</v>
      </c>
      <c r="G13360" s="9">
        <v>2447.8576898799902</v>
      </c>
      <c r="H13360" s="9">
        <v>2434.66543224</v>
      </c>
      <c r="I13360" s="9">
        <v>2412.95611396</v>
      </c>
      <c r="J13360" s="9">
        <v>2409.69823984</v>
      </c>
      <c r="K13360" s="9">
        <v>2405.9908906400001</v>
      </c>
      <c r="L13360" s="9">
        <v>2407.8248801999998</v>
      </c>
      <c r="M13360" s="9">
        <v>2411.23039212</v>
      </c>
      <c r="N13360" s="9">
        <v>2421.76188852</v>
      </c>
      <c r="O13360" s="9">
        <v>2433.7828862800002</v>
      </c>
      <c r="P13360" s="9">
        <v>2450.4134642399999</v>
      </c>
      <c r="Q13360" s="9">
        <v>2452.38524908</v>
      </c>
      <c r="R13360" s="9">
        <v>2451.2697634800002</v>
      </c>
      <c r="S13360" s="9">
        <v>2449.5866925599998</v>
      </c>
      <c r="T13360" s="9">
        <v>2447.5132016799998</v>
      </c>
    </row>
    <row r="13361" spans="1:20" x14ac:dyDescent="0.35">
      <c r="A13361">
        <f t="shared" si="404"/>
        <v>13361</v>
      </c>
      <c r="B13361" s="3" t="s">
        <v>1037</v>
      </c>
      <c r="C13361" s="3" t="s">
        <v>75</v>
      </c>
      <c r="D13361" s="3" t="s">
        <v>20</v>
      </c>
      <c r="E13361">
        <v>2024</v>
      </c>
      <c r="F13361" s="3" t="str">
        <f t="shared" si="403"/>
        <v>RAElevLIBBY2024</v>
      </c>
      <c r="G13361" s="9">
        <v>2449.4653014800001</v>
      </c>
      <c r="H13361" s="9">
        <v>2433.1135949200002</v>
      </c>
      <c r="I13361" s="9">
        <v>2410.3051952399901</v>
      </c>
      <c r="J13361" s="9">
        <v>2404.6129378400001</v>
      </c>
      <c r="K13361" s="9">
        <v>2406.8537515600001</v>
      </c>
      <c r="L13361" s="9">
        <v>2416.5912846800002</v>
      </c>
      <c r="M13361" s="9">
        <v>2419.6326233599998</v>
      </c>
      <c r="N13361" s="9">
        <v>2424.4948282400001</v>
      </c>
      <c r="O13361" s="9">
        <v>2435.5184506400001</v>
      </c>
      <c r="P13361" s="9">
        <v>2437.6378732799999</v>
      </c>
      <c r="Q13361" s="9">
        <v>2436.45677088</v>
      </c>
      <c r="R13361" s="9">
        <v>2435.3150385600002</v>
      </c>
      <c r="S13361" s="9">
        <v>2433.0742248400002</v>
      </c>
      <c r="T13361" s="9">
        <v>2430.6431223999998</v>
      </c>
    </row>
    <row r="13362" spans="1:20" x14ac:dyDescent="0.35">
      <c r="A13362">
        <f t="shared" si="404"/>
        <v>13362</v>
      </c>
      <c r="B13362" s="3" t="s">
        <v>1037</v>
      </c>
      <c r="C13362" s="3" t="s">
        <v>75</v>
      </c>
      <c r="D13362" s="3" t="s">
        <v>20</v>
      </c>
      <c r="E13362">
        <v>2025</v>
      </c>
      <c r="F13362" s="3" t="str">
        <f t="shared" si="403"/>
        <v>RAElevLIBBY2025</v>
      </c>
      <c r="G13362" s="9">
        <v>2431.6601827999998</v>
      </c>
      <c r="H13362" s="9">
        <v>2430.0722562400001</v>
      </c>
      <c r="I13362" s="9">
        <v>2407.6575573599998</v>
      </c>
      <c r="J13362" s="9">
        <v>2396.9554572799998</v>
      </c>
      <c r="K13362" s="9">
        <v>2393.4646435200002</v>
      </c>
      <c r="L13362" s="9">
        <v>2391.2664807199999</v>
      </c>
      <c r="M13362" s="9">
        <v>2392.2408901999902</v>
      </c>
      <c r="N13362" s="9">
        <v>2397.75926308</v>
      </c>
      <c r="O13362" s="9">
        <v>2415.3609696799999</v>
      </c>
      <c r="P13362" s="9">
        <v>2436.7684506800001</v>
      </c>
      <c r="Q13362" s="9">
        <v>2441.8471909999998</v>
      </c>
      <c r="R13362" s="9">
        <v>2441.4436476800001</v>
      </c>
      <c r="S13362" s="9">
        <v>2440.0853799199999</v>
      </c>
      <c r="T13362" s="9">
        <v>2437.66740084</v>
      </c>
    </row>
    <row r="13363" spans="1:20" x14ac:dyDescent="0.35">
      <c r="A13363">
        <f t="shared" si="404"/>
        <v>13363</v>
      </c>
      <c r="B13363" s="3" t="s">
        <v>1037</v>
      </c>
      <c r="C13363" s="3" t="s">
        <v>75</v>
      </c>
      <c r="D13363" s="3" t="s">
        <v>20</v>
      </c>
      <c r="E13363">
        <v>2026</v>
      </c>
      <c r="F13363" s="3" t="str">
        <f t="shared" si="403"/>
        <v>RAElevLIBBY2026</v>
      </c>
      <c r="G13363" s="9">
        <v>2438.12999928</v>
      </c>
      <c r="H13363" s="9">
        <v>2433.9436474399999</v>
      </c>
      <c r="I13363" s="9">
        <v>2407.8380035599998</v>
      </c>
      <c r="J13363" s="9">
        <v>2405.9285546800002</v>
      </c>
      <c r="K13363" s="9">
        <v>2383.8419398000001</v>
      </c>
      <c r="L13363" s="9">
        <v>2339.0945630400001</v>
      </c>
      <c r="M13363" s="9">
        <v>2324.8983683599999</v>
      </c>
      <c r="N13363" s="9">
        <v>2345.1903637599999</v>
      </c>
      <c r="O13363" s="9">
        <v>2382.09981376</v>
      </c>
      <c r="P13363" s="9">
        <v>2421.00401448</v>
      </c>
      <c r="Q13363" s="9">
        <v>2431.22711192</v>
      </c>
      <c r="R13363" s="9">
        <v>2430.3576893200002</v>
      </c>
      <c r="S13363" s="9">
        <v>2428.3465343999901</v>
      </c>
      <c r="T13363" s="9">
        <v>2424.81635055999</v>
      </c>
    </row>
    <row r="13364" spans="1:20" x14ac:dyDescent="0.35">
      <c r="A13364">
        <f t="shared" si="404"/>
        <v>13364</v>
      </c>
      <c r="B13364" s="3" t="s">
        <v>1037</v>
      </c>
      <c r="C13364" s="3" t="s">
        <v>75</v>
      </c>
      <c r="D13364" s="3" t="s">
        <v>20</v>
      </c>
      <c r="E13364">
        <v>2027</v>
      </c>
      <c r="F13364" s="3" t="str">
        <f t="shared" si="403"/>
        <v>RAElevLIBBY2027</v>
      </c>
      <c r="G13364" s="9">
        <v>2429.2126761599998</v>
      </c>
      <c r="H13364" s="9">
        <v>2428.0939097199998</v>
      </c>
      <c r="I13364" s="9">
        <v>2407.6017830800001</v>
      </c>
      <c r="J13364" s="9">
        <v>2350.9023061999901</v>
      </c>
      <c r="K13364" s="9">
        <v>2319.3898380000001</v>
      </c>
      <c r="L13364" s="9">
        <v>2291.2205457599998</v>
      </c>
      <c r="M13364" s="9">
        <v>2306.2172653999901</v>
      </c>
      <c r="N13364" s="9">
        <v>2339.9278964</v>
      </c>
      <c r="O13364" s="9">
        <v>2389.01582448</v>
      </c>
      <c r="P13364" s="9">
        <v>2450.0197634399901</v>
      </c>
      <c r="Q13364" s="9">
        <v>2458.27107604</v>
      </c>
      <c r="R13364" s="9">
        <v>2457.7723883600001</v>
      </c>
      <c r="S13364" s="9">
        <v>2455.29535416</v>
      </c>
      <c r="T13364" s="9">
        <v>2447.5132016799998</v>
      </c>
    </row>
    <row r="13365" spans="1:20" x14ac:dyDescent="0.35">
      <c r="A13365">
        <f t="shared" si="404"/>
        <v>13365</v>
      </c>
      <c r="B13365" s="3" t="s">
        <v>1037</v>
      </c>
      <c r="C13365" s="3" t="s">
        <v>75</v>
      </c>
      <c r="D13365" s="3" t="s">
        <v>20</v>
      </c>
      <c r="E13365">
        <v>2028</v>
      </c>
      <c r="F13365" s="3" t="str">
        <f t="shared" ref="F13365:F13428" si="405">_xlfn.CONCAT(B13365,C13365,D13365,E13365)</f>
        <v>RAElevLIBBY2028</v>
      </c>
      <c r="G13365" s="9">
        <v>2449.7376111999902</v>
      </c>
      <c r="H13365" s="9">
        <v>2433.7796054400001</v>
      </c>
      <c r="I13365" s="9">
        <v>2425.2625447999999</v>
      </c>
      <c r="J13365" s="9">
        <v>2406.4928591600001</v>
      </c>
      <c r="K13365" s="9">
        <v>2408.4515206400001</v>
      </c>
      <c r="L13365" s="9">
        <v>2397.8642499600001</v>
      </c>
      <c r="M13365" s="9">
        <v>2400.4593943999998</v>
      </c>
      <c r="N13365" s="9">
        <v>2402.1194994399998</v>
      </c>
      <c r="O13365" s="9">
        <v>2416.9817046399999</v>
      </c>
      <c r="P13365" s="9">
        <v>2450.5545403599999</v>
      </c>
      <c r="Q13365" s="9">
        <v>2453.7992911199999</v>
      </c>
      <c r="R13365" s="9">
        <v>2451.6601834399999</v>
      </c>
      <c r="S13365" s="9">
        <v>2450.33800492</v>
      </c>
      <c r="T13365" s="9">
        <v>2447.5132016799998</v>
      </c>
    </row>
    <row r="13366" spans="1:20" x14ac:dyDescent="0.35">
      <c r="A13366">
        <f t="shared" si="404"/>
        <v>13366</v>
      </c>
      <c r="B13366" s="3" t="s">
        <v>1037</v>
      </c>
      <c r="C13366" s="3" t="s">
        <v>75</v>
      </c>
      <c r="D13366" s="3" t="s">
        <v>20</v>
      </c>
      <c r="E13366">
        <v>2029</v>
      </c>
      <c r="F13366" s="3" t="str">
        <f t="shared" si="405"/>
        <v>RAElevLIBBY2029</v>
      </c>
      <c r="G13366" s="9">
        <v>2450.7317057199998</v>
      </c>
      <c r="H13366" s="9">
        <v>2433.2382668400001</v>
      </c>
      <c r="I13366" s="9">
        <v>2407.8281610399999</v>
      </c>
      <c r="J13366" s="9">
        <v>2350.6693665600001</v>
      </c>
      <c r="K13366" s="9">
        <v>2304.83603176</v>
      </c>
      <c r="L13366" s="9">
        <v>2287.1358999600002</v>
      </c>
      <c r="M13366" s="9">
        <v>2289.4357688</v>
      </c>
      <c r="N13366" s="9">
        <v>2294.00597892</v>
      </c>
      <c r="O13366" s="9">
        <v>2352.0866894400001</v>
      </c>
      <c r="P13366" s="9">
        <v>2422.98564184</v>
      </c>
      <c r="Q13366" s="9">
        <v>2457.3786875599999</v>
      </c>
      <c r="R13366" s="9">
        <v>2458.99286084</v>
      </c>
      <c r="S13366" s="9">
        <v>2455.7907609999902</v>
      </c>
      <c r="T13366" s="9">
        <v>2447.5132016799998</v>
      </c>
    </row>
    <row r="13367" spans="1:20" x14ac:dyDescent="0.35">
      <c r="A13367">
        <f t="shared" si="404"/>
        <v>13367</v>
      </c>
      <c r="B13367" s="3" t="s">
        <v>1037</v>
      </c>
      <c r="C13367" s="3" t="s">
        <v>86</v>
      </c>
      <c r="D13367" s="3" t="s">
        <v>20</v>
      </c>
      <c r="E13367">
        <v>2020</v>
      </c>
      <c r="F13367" s="3" t="str">
        <f t="shared" si="405"/>
        <v>RAQOutLIBBY2020</v>
      </c>
      <c r="G13367" s="9">
        <v>5.2189563559296301</v>
      </c>
      <c r="H13367" s="9">
        <v>11.1807388764283</v>
      </c>
      <c r="I13367" s="9">
        <v>19.1425228836965</v>
      </c>
      <c r="J13367" s="9">
        <v>17.846135906009899</v>
      </c>
      <c r="K13367" s="9">
        <v>11.6538102266984</v>
      </c>
      <c r="L13367" s="9">
        <v>25.9102522961422</v>
      </c>
      <c r="M13367" s="9">
        <v>3.9282982109009699</v>
      </c>
      <c r="N13367" s="9">
        <v>4.6170310961119698</v>
      </c>
      <c r="O13367" s="9">
        <v>15.118191854460299</v>
      </c>
      <c r="P13367" s="9">
        <v>14.8037394224348</v>
      </c>
      <c r="Q13367" s="9">
        <v>10.2733337987056</v>
      </c>
      <c r="R13367" s="9">
        <v>9.3277330580476399</v>
      </c>
      <c r="S13367" s="9">
        <v>7.6921297558054604</v>
      </c>
      <c r="T13367" s="9">
        <v>6.4451486085014498</v>
      </c>
    </row>
    <row r="13368" spans="1:20" x14ac:dyDescent="0.35">
      <c r="A13368">
        <f t="shared" si="404"/>
        <v>13368</v>
      </c>
      <c r="B13368" s="3" t="s">
        <v>1037</v>
      </c>
      <c r="C13368" s="3" t="s">
        <v>86</v>
      </c>
      <c r="D13368" s="3" t="s">
        <v>20</v>
      </c>
      <c r="E13368">
        <v>2021</v>
      </c>
      <c r="F13368" s="3" t="str">
        <f t="shared" si="405"/>
        <v>RAQOutLIBBY2021</v>
      </c>
      <c r="G13368" s="9">
        <v>7.9793225309334002</v>
      </c>
      <c r="H13368" s="9">
        <v>19.259603431563502</v>
      </c>
      <c r="I13368" s="9">
        <v>19.9603090436059</v>
      </c>
      <c r="J13368" s="9">
        <v>20.754772501820199</v>
      </c>
      <c r="K13368" s="9">
        <v>7.4195858273557196</v>
      </c>
      <c r="L13368" s="9">
        <v>3.9859754704818502</v>
      </c>
      <c r="M13368" s="9">
        <v>5.2152878285083304</v>
      </c>
      <c r="N13368" s="9">
        <v>4.9848317490931899</v>
      </c>
      <c r="O13368" s="9">
        <v>19.0708486514188</v>
      </c>
      <c r="P13368" s="9">
        <v>13.780551273009699</v>
      </c>
      <c r="Q13368" s="9">
        <v>9.7903839410298996</v>
      </c>
      <c r="R13368" s="9">
        <v>8.7062165370415201</v>
      </c>
      <c r="S13368" s="9">
        <v>8.6857478025299404</v>
      </c>
      <c r="T13368" s="9">
        <v>8.1462524365454101</v>
      </c>
    </row>
    <row r="13369" spans="1:20" x14ac:dyDescent="0.35">
      <c r="A13369">
        <f t="shared" si="404"/>
        <v>13369</v>
      </c>
      <c r="B13369" s="3" t="s">
        <v>1037</v>
      </c>
      <c r="C13369" s="3" t="s">
        <v>86</v>
      </c>
      <c r="D13369" s="3" t="s">
        <v>20</v>
      </c>
      <c r="E13369">
        <v>2022</v>
      </c>
      <c r="F13369" s="3" t="str">
        <f t="shared" si="405"/>
        <v>RAQOutLIBBY2022</v>
      </c>
      <c r="G13369" s="9">
        <v>4.7051169244375997</v>
      </c>
      <c r="H13369" s="9">
        <v>14.937173388396801</v>
      </c>
      <c r="I13369" s="9">
        <v>18.812863154765999</v>
      </c>
      <c r="J13369" s="9">
        <v>7.0769773095626096</v>
      </c>
      <c r="K13369" s="9">
        <v>8.9009893510060394</v>
      </c>
      <c r="L13369" s="9">
        <v>4.4355750800812501</v>
      </c>
      <c r="M13369" s="9">
        <v>3.4780880137518402</v>
      </c>
      <c r="N13369" s="9">
        <v>6.1671890438890191</v>
      </c>
      <c r="O13369" s="9">
        <v>18.957680167527599</v>
      </c>
      <c r="P13369" s="9">
        <v>13.9870653691475</v>
      </c>
      <c r="Q13369" s="9">
        <v>11.3706518016978</v>
      </c>
      <c r="R13369" s="9">
        <v>8.7044471976641606</v>
      </c>
      <c r="S13369" s="9">
        <v>7.9843966038393202</v>
      </c>
      <c r="T13369" s="9">
        <v>8.1536887881968703</v>
      </c>
    </row>
    <row r="13370" spans="1:20" x14ac:dyDescent="0.35">
      <c r="A13370">
        <f t="shared" si="404"/>
        <v>13370</v>
      </c>
      <c r="B13370" s="3" t="s">
        <v>1037</v>
      </c>
      <c r="C13370" s="3" t="s">
        <v>86</v>
      </c>
      <c r="D13370" s="3" t="s">
        <v>20</v>
      </c>
      <c r="E13370">
        <v>2023</v>
      </c>
      <c r="F13370" s="3" t="str">
        <f t="shared" si="405"/>
        <v>RAQOutLIBBY2023</v>
      </c>
      <c r="G13370" s="9">
        <v>5.4080022268444798</v>
      </c>
      <c r="H13370" s="9">
        <v>13.4302260825828</v>
      </c>
      <c r="I13370" s="9">
        <v>16.230248529476501</v>
      </c>
      <c r="J13370" s="9">
        <v>4.7873392772361498</v>
      </c>
      <c r="K13370" s="9">
        <v>5.6324171487382797</v>
      </c>
      <c r="L13370" s="9">
        <v>4.4422071753749304</v>
      </c>
      <c r="M13370" s="9">
        <v>4.6831898500321598</v>
      </c>
      <c r="N13370" s="9">
        <v>6.1010061905223401</v>
      </c>
      <c r="O13370" s="9">
        <v>23.444121814479502</v>
      </c>
      <c r="P13370" s="9">
        <v>12.539416667545499</v>
      </c>
      <c r="Q13370" s="9">
        <v>10.163328059761501</v>
      </c>
      <c r="R13370" s="9">
        <v>8.3401122701030506</v>
      </c>
      <c r="S13370" s="9">
        <v>7.6601139974193799</v>
      </c>
      <c r="T13370" s="9">
        <v>6.7786017079618004</v>
      </c>
    </row>
    <row r="13371" spans="1:20" x14ac:dyDescent="0.35">
      <c r="A13371">
        <f t="shared" si="404"/>
        <v>13371</v>
      </c>
      <c r="B13371" s="3" t="s">
        <v>1037</v>
      </c>
      <c r="C13371" s="3" t="s">
        <v>86</v>
      </c>
      <c r="D13371" s="3" t="s">
        <v>20</v>
      </c>
      <c r="E13371">
        <v>2024</v>
      </c>
      <c r="F13371" s="3" t="str">
        <f t="shared" si="405"/>
        <v>RAQOutLIBBY2024</v>
      </c>
      <c r="G13371" s="9">
        <v>5.6519591515540304</v>
      </c>
      <c r="H13371" s="9">
        <v>16.621145681374301</v>
      </c>
      <c r="I13371" s="9">
        <v>17.2287605517086</v>
      </c>
      <c r="J13371" s="9">
        <v>8.7597214736860796</v>
      </c>
      <c r="K13371" s="9">
        <v>3.5822392792489501</v>
      </c>
      <c r="L13371" s="9">
        <v>3.9343303882810599</v>
      </c>
      <c r="M13371" s="9">
        <v>6.1358914410120802</v>
      </c>
      <c r="N13371" s="9">
        <v>15.420500692365399</v>
      </c>
      <c r="O13371" s="9">
        <v>22.943441191469301</v>
      </c>
      <c r="P13371" s="9">
        <v>13.645774421800599</v>
      </c>
      <c r="Q13371" s="9">
        <v>9.2597852061594708</v>
      </c>
      <c r="R13371" s="9">
        <v>8.24095845643388</v>
      </c>
      <c r="S13371" s="9">
        <v>7.8258197648367096</v>
      </c>
      <c r="T13371" s="9">
        <v>5.83249665671506</v>
      </c>
    </row>
    <row r="13372" spans="1:20" x14ac:dyDescent="0.35">
      <c r="A13372">
        <f t="shared" si="404"/>
        <v>13372</v>
      </c>
      <c r="B13372" s="3" t="s">
        <v>1037</v>
      </c>
      <c r="C13372" s="3" t="s">
        <v>86</v>
      </c>
      <c r="D13372" s="3" t="s">
        <v>20</v>
      </c>
      <c r="E13372">
        <v>2025</v>
      </c>
      <c r="F13372" s="3" t="str">
        <f t="shared" si="405"/>
        <v>RAQOutLIBBY2025</v>
      </c>
      <c r="G13372" s="9">
        <v>4.1314656222211603</v>
      </c>
      <c r="H13372" s="9">
        <v>4.21283006966451</v>
      </c>
      <c r="I13372" s="9">
        <v>15.0215858416244</v>
      </c>
      <c r="J13372" s="9">
        <v>7.8691558513076698</v>
      </c>
      <c r="K13372" s="9">
        <v>4.0280939221671801</v>
      </c>
      <c r="L13372" s="9">
        <v>3.9936299601827199</v>
      </c>
      <c r="M13372" s="9">
        <v>3.8706332175233298</v>
      </c>
      <c r="N13372" s="9">
        <v>5.9158052425013796</v>
      </c>
      <c r="O13372" s="9">
        <v>18.078718920600199</v>
      </c>
      <c r="P13372" s="9">
        <v>8.0043369445302002</v>
      </c>
      <c r="Q13372" s="9">
        <v>8.1881575280641794</v>
      </c>
      <c r="R13372" s="9">
        <v>7.9417426584377697</v>
      </c>
      <c r="S13372" s="9">
        <v>7.8511174259747296</v>
      </c>
      <c r="T13372" s="9">
        <v>6.9217306454488803</v>
      </c>
    </row>
    <row r="13373" spans="1:20" x14ac:dyDescent="0.35">
      <c r="A13373">
        <f t="shared" si="404"/>
        <v>13373</v>
      </c>
      <c r="B13373" s="3" t="s">
        <v>1037</v>
      </c>
      <c r="C13373" s="3" t="s">
        <v>86</v>
      </c>
      <c r="D13373" s="3" t="s">
        <v>20</v>
      </c>
      <c r="E13373">
        <v>2026</v>
      </c>
      <c r="F13373" s="3" t="str">
        <f t="shared" si="405"/>
        <v>RAQOutLIBBY2026</v>
      </c>
      <c r="G13373" s="9">
        <v>4.9801169273954198</v>
      </c>
      <c r="H13373" s="9">
        <v>6.7515358740676303</v>
      </c>
      <c r="I13373" s="9">
        <v>18.190030416733102</v>
      </c>
      <c r="J13373" s="9">
        <v>4.5692594107073203</v>
      </c>
      <c r="K13373" s="9">
        <v>16.624723490970801</v>
      </c>
      <c r="L13373" s="9">
        <v>24.331851594523599</v>
      </c>
      <c r="M13373" s="9">
        <v>19.694547324627699</v>
      </c>
      <c r="N13373" s="9">
        <v>13.790977916400401</v>
      </c>
      <c r="O13373" s="9">
        <v>18.572584046699298</v>
      </c>
      <c r="P13373" s="9">
        <v>15.2496829619317</v>
      </c>
      <c r="Q13373" s="9">
        <v>8.9084273023836005</v>
      </c>
      <c r="R13373" s="9">
        <v>8.9300148960072292</v>
      </c>
      <c r="S13373" s="9">
        <v>8.3112181217625007</v>
      </c>
      <c r="T13373" s="9">
        <v>7.0786537362192297</v>
      </c>
    </row>
    <row r="13374" spans="1:20" x14ac:dyDescent="0.35">
      <c r="A13374">
        <f t="shared" si="404"/>
        <v>13374</v>
      </c>
      <c r="B13374" s="3" t="s">
        <v>1037</v>
      </c>
      <c r="C13374" s="3" t="s">
        <v>86</v>
      </c>
      <c r="D13374" s="3" t="s">
        <v>20</v>
      </c>
      <c r="E13374">
        <v>2027</v>
      </c>
      <c r="F13374" s="3" t="str">
        <f t="shared" si="405"/>
        <v>RAQOutLIBBY2027</v>
      </c>
      <c r="G13374" s="9">
        <v>3.8289892293082501</v>
      </c>
      <c r="H13374" s="9">
        <v>5.6230658343975604</v>
      </c>
      <c r="I13374" s="9">
        <v>18.155082046762899</v>
      </c>
      <c r="J13374" s="9">
        <v>32.1015528541528</v>
      </c>
      <c r="K13374" s="9">
        <v>16.9355115797911</v>
      </c>
      <c r="L13374" s="9">
        <v>13.740234784758201</v>
      </c>
      <c r="M13374" s="9">
        <v>4.0188218385529799</v>
      </c>
      <c r="N13374" s="9">
        <v>9.7986961356452706</v>
      </c>
      <c r="O13374" s="9">
        <v>20.9995961906749</v>
      </c>
      <c r="P13374" s="9">
        <v>25.6626221917031</v>
      </c>
      <c r="Q13374" s="9">
        <v>31.719559450840801</v>
      </c>
      <c r="R13374" s="9">
        <v>17.623373053496302</v>
      </c>
      <c r="S13374" s="9">
        <v>14.364910333275599</v>
      </c>
      <c r="T13374" s="9">
        <v>13.047875366198699</v>
      </c>
    </row>
    <row r="13375" spans="1:20" x14ac:dyDescent="0.35">
      <c r="A13375">
        <f t="shared" si="404"/>
        <v>13375</v>
      </c>
      <c r="B13375" s="3" t="s">
        <v>1037</v>
      </c>
      <c r="C13375" s="3" t="s">
        <v>86</v>
      </c>
      <c r="D13375" s="3" t="s">
        <v>20</v>
      </c>
      <c r="E13375">
        <v>2028</v>
      </c>
      <c r="F13375" s="3" t="str">
        <f t="shared" si="405"/>
        <v>RAQOutLIBBY2028</v>
      </c>
      <c r="G13375" s="9">
        <v>5.5662801427653203</v>
      </c>
      <c r="H13375" s="9">
        <v>16.422462278892599</v>
      </c>
      <c r="I13375" s="9">
        <v>10.2615526142825</v>
      </c>
      <c r="J13375" s="9">
        <v>14.460713180066801</v>
      </c>
      <c r="K13375" s="9">
        <v>4.2815064919671801</v>
      </c>
      <c r="L13375" s="9">
        <v>13.077986069265901</v>
      </c>
      <c r="M13375" s="9">
        <v>6.3879888310233301</v>
      </c>
      <c r="N13375" s="9">
        <v>14.604242389820399</v>
      </c>
      <c r="O13375" s="9">
        <v>21.305190077536199</v>
      </c>
      <c r="P13375" s="9">
        <v>14.5555212615711</v>
      </c>
      <c r="Q13375" s="9">
        <v>10.881769213413</v>
      </c>
      <c r="R13375" s="9">
        <v>10.4960531367154</v>
      </c>
      <c r="S13375" s="9">
        <v>7.74686740802552</v>
      </c>
      <c r="T13375" s="9">
        <v>7.73319426933943</v>
      </c>
    </row>
    <row r="13376" spans="1:20" x14ac:dyDescent="0.35">
      <c r="A13376">
        <f t="shared" si="404"/>
        <v>13376</v>
      </c>
      <c r="B13376" s="3" t="s">
        <v>1037</v>
      </c>
      <c r="C13376" s="3" t="s">
        <v>86</v>
      </c>
      <c r="D13376" s="3" t="s">
        <v>20</v>
      </c>
      <c r="E13376">
        <v>2029</v>
      </c>
      <c r="F13376" s="3" t="str">
        <f t="shared" si="405"/>
        <v>RAQOutLIBBY2029</v>
      </c>
      <c r="G13376" s="9">
        <v>4.3554813141682098</v>
      </c>
      <c r="H13376" s="9">
        <v>16.830191518200198</v>
      </c>
      <c r="I13376" s="9">
        <v>17.745172472598401</v>
      </c>
      <c r="J13376" s="9">
        <v>30.0228104202052</v>
      </c>
      <c r="K13376" s="9">
        <v>19.9889603659364</v>
      </c>
      <c r="L13376" s="9">
        <v>10.539052110321199</v>
      </c>
      <c r="M13376" s="9">
        <v>12.179009879671201</v>
      </c>
      <c r="N13376" s="9">
        <v>16.461754801456799</v>
      </c>
      <c r="O13376" s="9">
        <v>23.349581296281599</v>
      </c>
      <c r="P13376" s="9">
        <v>25.407346732249898</v>
      </c>
      <c r="Q13376" s="9">
        <v>25.124543384910599</v>
      </c>
      <c r="R13376" s="9">
        <v>18.3657564303995</v>
      </c>
      <c r="S13376" s="9">
        <v>16.191321557136899</v>
      </c>
      <c r="T13376" s="9">
        <v>14.063389096728599</v>
      </c>
    </row>
    <row r="13377" spans="1:20" x14ac:dyDescent="0.35">
      <c r="A13377">
        <f t="shared" si="404"/>
        <v>13377</v>
      </c>
      <c r="B13377" s="3" t="s">
        <v>1037</v>
      </c>
      <c r="C13377" s="3" t="s">
        <v>95</v>
      </c>
      <c r="D13377" s="3" t="s">
        <v>20</v>
      </c>
      <c r="E13377">
        <v>2020</v>
      </c>
      <c r="F13377" s="3" t="str">
        <f t="shared" si="405"/>
        <v>RASpillLIBBY2020</v>
      </c>
      <c r="G13377" s="9">
        <v>0.200000145799999</v>
      </c>
      <c r="H13377" s="9">
        <v>0.206526601571597</v>
      </c>
      <c r="I13377" s="9">
        <v>4.3225101091384701</v>
      </c>
      <c r="J13377" s="9">
        <v>10.093889936739499</v>
      </c>
      <c r="K13377" s="9">
        <v>0.36047991938854101</v>
      </c>
      <c r="L13377" s="9">
        <v>12.3625331717096</v>
      </c>
      <c r="M13377" s="9">
        <v>0.20000014383805501</v>
      </c>
      <c r="N13377" s="9">
        <v>0.19055569447055501</v>
      </c>
      <c r="O13377" s="9">
        <v>0.21626699473702901</v>
      </c>
      <c r="P13377" s="9">
        <v>0.24171680081402699</v>
      </c>
      <c r="Q13377" s="9">
        <v>0.23736274415047001</v>
      </c>
      <c r="R13377" s="9">
        <v>0.19055569447055501</v>
      </c>
      <c r="S13377" s="9">
        <v>0.200000145799999</v>
      </c>
      <c r="T13377" s="9">
        <v>0.261181652864999</v>
      </c>
    </row>
    <row r="13378" spans="1:20" x14ac:dyDescent="0.35">
      <c r="A13378">
        <f t="shared" si="404"/>
        <v>13378</v>
      </c>
      <c r="B13378" s="3" t="s">
        <v>1037</v>
      </c>
      <c r="C13378" s="3" t="s">
        <v>95</v>
      </c>
      <c r="D13378" s="3" t="s">
        <v>20</v>
      </c>
      <c r="E13378">
        <v>2021</v>
      </c>
      <c r="F13378" s="3" t="str">
        <f t="shared" si="405"/>
        <v>RASpillLIBBY2021</v>
      </c>
      <c r="G13378" s="9">
        <v>0.200000145799999</v>
      </c>
      <c r="H13378" s="9">
        <v>1.8256207496391601</v>
      </c>
      <c r="I13378" s="9">
        <v>2.9836318888303399</v>
      </c>
      <c r="J13378" s="9">
        <v>11.985635805773899</v>
      </c>
      <c r="K13378" s="9">
        <v>2.2705440614885402</v>
      </c>
      <c r="L13378" s="9">
        <v>0.200000145799999</v>
      </c>
      <c r="M13378" s="9">
        <v>0.19055569447055501</v>
      </c>
      <c r="N13378" s="9">
        <v>0.200000145799999</v>
      </c>
      <c r="O13378" s="9">
        <v>0.21531119378736499</v>
      </c>
      <c r="P13378" s="9">
        <v>0.200177940638958</v>
      </c>
      <c r="Q13378" s="9">
        <v>0.200991348613172</v>
      </c>
      <c r="R13378" s="9">
        <v>0.190000138509999</v>
      </c>
      <c r="S13378" s="9">
        <v>0.182291799557291</v>
      </c>
      <c r="T13378" s="9">
        <v>0.18111124314111099</v>
      </c>
    </row>
    <row r="13379" spans="1:20" x14ac:dyDescent="0.35">
      <c r="A13379">
        <f t="shared" ref="A13379:A13442" si="406">A13378+1</f>
        <v>13379</v>
      </c>
      <c r="B13379" s="3" t="s">
        <v>1037</v>
      </c>
      <c r="C13379" s="3" t="s">
        <v>95</v>
      </c>
      <c r="D13379" s="3" t="s">
        <v>20</v>
      </c>
      <c r="E13379">
        <v>2022</v>
      </c>
      <c r="F13379" s="3" t="str">
        <f t="shared" si="405"/>
        <v>RASpillLIBBY2022</v>
      </c>
      <c r="G13379" s="9">
        <v>0.182527014782526</v>
      </c>
      <c r="H13379" s="9">
        <v>0.32329734566305501</v>
      </c>
      <c r="I13379" s="9">
        <v>3.6111509813166598</v>
      </c>
      <c r="J13379" s="9">
        <v>1.1006520835982501</v>
      </c>
      <c r="K13379" s="9">
        <v>2.7415828320239499</v>
      </c>
      <c r="L13379" s="9">
        <v>0.20000014390134399</v>
      </c>
      <c r="M13379" s="9">
        <v>0.200000145799999</v>
      </c>
      <c r="N13379" s="9">
        <v>0.200000145799999</v>
      </c>
      <c r="O13379" s="9">
        <v>0.274658579113709</v>
      </c>
      <c r="P13379" s="9">
        <v>0.291697826022361</v>
      </c>
      <c r="Q13379" s="9">
        <v>0.224564617104973</v>
      </c>
      <c r="R13379" s="9">
        <v>0.19111125043111099</v>
      </c>
      <c r="S13379" s="9">
        <v>0.200000145799999</v>
      </c>
      <c r="T13379" s="9">
        <v>0.19055569447055501</v>
      </c>
    </row>
    <row r="13380" spans="1:20" x14ac:dyDescent="0.35">
      <c r="A13380">
        <f t="shared" si="406"/>
        <v>13380</v>
      </c>
      <c r="B13380" s="3" t="s">
        <v>1037</v>
      </c>
      <c r="C13380" s="3" t="s">
        <v>95</v>
      </c>
      <c r="D13380" s="3" t="s">
        <v>20</v>
      </c>
      <c r="E13380">
        <v>2023</v>
      </c>
      <c r="F13380" s="3" t="str">
        <f t="shared" si="405"/>
        <v>RASpillLIBBY2023</v>
      </c>
      <c r="G13380" s="9">
        <v>0.191666806391666</v>
      </c>
      <c r="H13380" s="9">
        <v>0.33406322837708302</v>
      </c>
      <c r="I13380" s="9">
        <v>2.16398854985249</v>
      </c>
      <c r="J13380" s="9">
        <v>0.200000145799999</v>
      </c>
      <c r="K13380" s="9">
        <v>0.200000145799999</v>
      </c>
      <c r="L13380" s="9">
        <v>0.19543024999542999</v>
      </c>
      <c r="M13380" s="9">
        <v>0.200000145799999</v>
      </c>
      <c r="N13380" s="9">
        <v>0.23921447703027701</v>
      </c>
      <c r="O13380" s="9">
        <v>0.37494447425100802</v>
      </c>
      <c r="P13380" s="9">
        <v>0.20999261922333301</v>
      </c>
      <c r="Q13380" s="9">
        <v>0.19721259424811799</v>
      </c>
      <c r="R13380" s="9">
        <v>0.200000145799999</v>
      </c>
      <c r="S13380" s="9">
        <v>0.22853301960598901</v>
      </c>
      <c r="T13380" s="9">
        <v>0.18622732326722199</v>
      </c>
    </row>
    <row r="13381" spans="1:20" x14ac:dyDescent="0.35">
      <c r="A13381">
        <f t="shared" si="406"/>
        <v>13381</v>
      </c>
      <c r="B13381" s="3" t="s">
        <v>1037</v>
      </c>
      <c r="C13381" s="3" t="s">
        <v>95</v>
      </c>
      <c r="D13381" s="3" t="s">
        <v>20</v>
      </c>
      <c r="E13381">
        <v>2024</v>
      </c>
      <c r="F13381" s="3" t="str">
        <f t="shared" si="405"/>
        <v>RASpillLIBBY2024</v>
      </c>
      <c r="G13381" s="9">
        <v>0.200000145799999</v>
      </c>
      <c r="H13381" s="9">
        <v>0.50328580282312496</v>
      </c>
      <c r="I13381" s="9">
        <v>2.3754251675442299</v>
      </c>
      <c r="J13381" s="9">
        <v>1.87078830256424</v>
      </c>
      <c r="K13381" s="9">
        <v>0.20000014527447901</v>
      </c>
      <c r="L13381" s="9">
        <v>0.197984804189516</v>
      </c>
      <c r="M13381" s="9">
        <v>0.19055569447055501</v>
      </c>
      <c r="N13381" s="9">
        <v>1.86837273941305</v>
      </c>
      <c r="O13381" s="9">
        <v>0.68614988186048298</v>
      </c>
      <c r="P13381" s="9">
        <v>0.200000145799999</v>
      </c>
      <c r="Q13381" s="9">
        <v>0.200000145799999</v>
      </c>
      <c r="R13381" s="9">
        <v>0.19111125043111099</v>
      </c>
      <c r="S13381" s="9">
        <v>0.200000145799999</v>
      </c>
      <c r="T13381" s="9">
        <v>0.185000134864999</v>
      </c>
    </row>
    <row r="13382" spans="1:20" x14ac:dyDescent="0.35">
      <c r="A13382">
        <f t="shared" si="406"/>
        <v>13382</v>
      </c>
      <c r="B13382" s="3" t="s">
        <v>1037</v>
      </c>
      <c r="C13382" s="3" t="s">
        <v>95</v>
      </c>
      <c r="D13382" s="3" t="s">
        <v>20</v>
      </c>
      <c r="E13382">
        <v>2025</v>
      </c>
      <c r="F13382" s="3" t="str">
        <f t="shared" si="405"/>
        <v>RASpillLIBBY2025</v>
      </c>
      <c r="G13382" s="9">
        <v>0.18287971432641101</v>
      </c>
      <c r="H13382" s="9">
        <v>0.200000145799999</v>
      </c>
      <c r="I13382" s="9">
        <v>1.6483036191382601</v>
      </c>
      <c r="J13382" s="9">
        <v>4.5250767491783597</v>
      </c>
      <c r="K13382" s="9">
        <v>0.19204980755156201</v>
      </c>
      <c r="L13382" s="9">
        <v>0.19475846945860201</v>
      </c>
      <c r="M13382" s="9">
        <v>0.19055569447055501</v>
      </c>
      <c r="N13382" s="9">
        <v>0.200000145799999</v>
      </c>
      <c r="O13382" s="9">
        <v>0.42734113801881701</v>
      </c>
      <c r="P13382" s="9">
        <v>0.200000145799999</v>
      </c>
      <c r="Q13382" s="9">
        <v>0.200000145799999</v>
      </c>
      <c r="R13382" s="9">
        <v>0.200000145799999</v>
      </c>
      <c r="S13382" s="9">
        <v>0.200000145799999</v>
      </c>
      <c r="T13382" s="9">
        <v>0.19055569447055501</v>
      </c>
    </row>
    <row r="13383" spans="1:20" x14ac:dyDescent="0.35">
      <c r="A13383">
        <f t="shared" si="406"/>
        <v>13383</v>
      </c>
      <c r="B13383" s="3" t="s">
        <v>1037</v>
      </c>
      <c r="C13383" s="3" t="s">
        <v>95</v>
      </c>
      <c r="D13383" s="3" t="s">
        <v>20</v>
      </c>
      <c r="E13383">
        <v>2026</v>
      </c>
      <c r="F13383" s="3" t="str">
        <f t="shared" si="405"/>
        <v>RASpillLIBBY2026</v>
      </c>
      <c r="G13383" s="9">
        <v>0.200000145799999</v>
      </c>
      <c r="H13383" s="9">
        <v>0.200000145799999</v>
      </c>
      <c r="I13383" s="9">
        <v>3.7049992744090199</v>
      </c>
      <c r="J13383" s="9">
        <v>0.19932836526317199</v>
      </c>
      <c r="K13383" s="9">
        <v>0.50471220794010396</v>
      </c>
      <c r="L13383" s="9">
        <v>12.8824618589995</v>
      </c>
      <c r="M13383" s="9">
        <v>2.8362083407894398</v>
      </c>
      <c r="N13383" s="9">
        <v>4.6707799184977699</v>
      </c>
      <c r="O13383" s="9">
        <v>0.53544558001854803</v>
      </c>
      <c r="P13383" s="9">
        <v>0.35464354933729098</v>
      </c>
      <c r="Q13383" s="9">
        <v>0.20090803749032199</v>
      </c>
      <c r="R13383" s="9">
        <v>0.200000145799999</v>
      </c>
      <c r="S13383" s="9">
        <v>0.200000145799999</v>
      </c>
      <c r="T13383" s="9">
        <v>0.19083347245083299</v>
      </c>
    </row>
    <row r="13384" spans="1:20" x14ac:dyDescent="0.35">
      <c r="A13384">
        <f t="shared" si="406"/>
        <v>13384</v>
      </c>
      <c r="B13384" s="3" t="s">
        <v>1037</v>
      </c>
      <c r="C13384" s="3" t="s">
        <v>95</v>
      </c>
      <c r="D13384" s="3" t="s">
        <v>20</v>
      </c>
      <c r="E13384">
        <v>2027</v>
      </c>
      <c r="F13384" s="3" t="str">
        <f t="shared" si="405"/>
        <v>RASpillLIBBY2027</v>
      </c>
      <c r="G13384" s="9">
        <v>0.16803690256034201</v>
      </c>
      <c r="H13384" s="9">
        <v>0.19527792013527701</v>
      </c>
      <c r="I13384" s="9">
        <v>5.7635636508624897</v>
      </c>
      <c r="J13384" s="9">
        <v>24.043542834782201</v>
      </c>
      <c r="K13384" s="9">
        <v>9.78971481867916</v>
      </c>
      <c r="L13384" s="9">
        <v>8.3453184286363502</v>
      </c>
      <c r="M13384" s="9">
        <v>0.133888986493888</v>
      </c>
      <c r="N13384" s="9">
        <v>4.07071306143055</v>
      </c>
      <c r="O13384" s="9">
        <v>3.3659090083114198</v>
      </c>
      <c r="P13384" s="9">
        <v>4.5021997665740203</v>
      </c>
      <c r="Q13384" s="9">
        <v>13.948534731633799</v>
      </c>
      <c r="R13384" s="9">
        <v>0.88631546381583304</v>
      </c>
      <c r="S13384" s="9">
        <v>0.92100616340650998</v>
      </c>
      <c r="T13384" s="9">
        <v>0.29589985437979099</v>
      </c>
    </row>
    <row r="13385" spans="1:20" x14ac:dyDescent="0.35">
      <c r="A13385">
        <f t="shared" si="406"/>
        <v>13385</v>
      </c>
      <c r="B13385" s="3" t="s">
        <v>1037</v>
      </c>
      <c r="C13385" s="3" t="s">
        <v>95</v>
      </c>
      <c r="D13385" s="3" t="s">
        <v>20</v>
      </c>
      <c r="E13385">
        <v>2028</v>
      </c>
      <c r="F13385" s="3" t="str">
        <f t="shared" si="405"/>
        <v>RASpillLIBBY2028</v>
      </c>
      <c r="G13385" s="9">
        <v>0.200000145799999</v>
      </c>
      <c r="H13385" s="9">
        <v>0.387067976857916</v>
      </c>
      <c r="I13385" s="9">
        <v>0.22370460185888799</v>
      </c>
      <c r="J13385" s="9">
        <v>6.6393178216006703</v>
      </c>
      <c r="K13385" s="9">
        <v>0.200000145799999</v>
      </c>
      <c r="L13385" s="9">
        <v>2.0249781673756702</v>
      </c>
      <c r="M13385" s="9">
        <v>0.20000014383805501</v>
      </c>
      <c r="N13385" s="9">
        <v>1.20680466171902</v>
      </c>
      <c r="O13385" s="9">
        <v>1.7245392286269401</v>
      </c>
      <c r="P13385" s="9">
        <v>0.54735485620277702</v>
      </c>
      <c r="Q13385" s="9">
        <v>0.200000145799999</v>
      </c>
      <c r="R13385" s="9">
        <v>0.191666806391666</v>
      </c>
      <c r="S13385" s="9">
        <v>0.200000145799999</v>
      </c>
      <c r="T13385" s="9">
        <v>0.200000145799999</v>
      </c>
    </row>
    <row r="13386" spans="1:20" x14ac:dyDescent="0.35">
      <c r="A13386">
        <f t="shared" si="406"/>
        <v>13386</v>
      </c>
      <c r="B13386" s="3" t="s">
        <v>1037</v>
      </c>
      <c r="C13386" s="3" t="s">
        <v>95</v>
      </c>
      <c r="D13386" s="3" t="s">
        <v>20</v>
      </c>
      <c r="E13386">
        <v>2029</v>
      </c>
      <c r="F13386" s="3" t="str">
        <f t="shared" si="405"/>
        <v>RASpillLIBBY2029</v>
      </c>
      <c r="G13386" s="9">
        <v>0.18731492802439501</v>
      </c>
      <c r="H13386" s="9">
        <v>0.54074908833652702</v>
      </c>
      <c r="I13386" s="9">
        <v>3.3500603195111101</v>
      </c>
      <c r="J13386" s="9">
        <v>23.341482860956301</v>
      </c>
      <c r="K13386" s="9">
        <v>14.006542168248901</v>
      </c>
      <c r="L13386" s="9">
        <v>4.9820538127462299</v>
      </c>
      <c r="M13386" s="9">
        <v>0.53997634708791598</v>
      </c>
      <c r="N13386" s="9">
        <v>1.8154228655373601</v>
      </c>
      <c r="O13386" s="9">
        <v>3.2087041851826599</v>
      </c>
      <c r="P13386" s="9">
        <v>3.6635783746722201</v>
      </c>
      <c r="Q13386" s="9">
        <v>6.8246258465907896</v>
      </c>
      <c r="R13386" s="9">
        <v>0.55500698789958303</v>
      </c>
      <c r="S13386" s="9">
        <v>0.20457025259270803</v>
      </c>
      <c r="T13386" s="9">
        <v>0.50228496591340199</v>
      </c>
    </row>
    <row r="13387" spans="1:20" x14ac:dyDescent="0.35">
      <c r="A13387">
        <f t="shared" si="406"/>
        <v>13387</v>
      </c>
      <c r="B13387" s="3" t="s">
        <v>1037</v>
      </c>
      <c r="C13387" s="3" t="s">
        <v>77</v>
      </c>
      <c r="D13387" s="3" t="s">
        <v>20</v>
      </c>
      <c r="E13387">
        <v>2020</v>
      </c>
      <c r="F13387" s="3" t="str">
        <f t="shared" si="405"/>
        <v>RAGenLIBBY2020</v>
      </c>
      <c r="G13387" s="9">
        <v>136.756190241935</v>
      </c>
      <c r="H13387" s="9">
        <v>292.00736773611101</v>
      </c>
      <c r="I13387" s="9">
        <v>350.67036970277701</v>
      </c>
      <c r="J13387" s="9">
        <v>176.27698977150499</v>
      </c>
      <c r="K13387" s="9">
        <v>239.96165730654701</v>
      </c>
      <c r="L13387" s="9">
        <v>254.14482979838701</v>
      </c>
      <c r="M13387" s="9">
        <v>54.414409499999998</v>
      </c>
      <c r="N13387" s="9">
        <v>66.568392230555503</v>
      </c>
      <c r="O13387" s="9">
        <v>267.46328095698902</v>
      </c>
      <c r="P13387" s="9">
        <v>339.968992680555</v>
      </c>
      <c r="Q13387" s="9">
        <v>262.80326411290298</v>
      </c>
      <c r="R13387" s="9">
        <v>249.103315333333</v>
      </c>
      <c r="S13387" s="9">
        <v>203.92053276041599</v>
      </c>
      <c r="T13387" s="9">
        <v>164.767536430555</v>
      </c>
    </row>
    <row r="13388" spans="1:20" x14ac:dyDescent="0.35">
      <c r="A13388">
        <f t="shared" si="406"/>
        <v>13388</v>
      </c>
      <c r="B13388" s="3" t="s">
        <v>1037</v>
      </c>
      <c r="C13388" s="3" t="s">
        <v>77</v>
      </c>
      <c r="D13388" s="3" t="s">
        <v>20</v>
      </c>
      <c r="E13388">
        <v>2021</v>
      </c>
      <c r="F13388" s="3" t="str">
        <f t="shared" si="405"/>
        <v>RAGenLIBBY2021</v>
      </c>
      <c r="G13388" s="9">
        <v>214.14334310483801</v>
      </c>
      <c r="H13388" s="9">
        <v>430.50758073611098</v>
      </c>
      <c r="I13388" s="9">
        <v>406.83773206944397</v>
      </c>
      <c r="J13388" s="9">
        <v>196.38106431451601</v>
      </c>
      <c r="K13388" s="9">
        <v>111.56202511904699</v>
      </c>
      <c r="L13388" s="9">
        <v>81.151931720430099</v>
      </c>
      <c r="M13388" s="9">
        <v>107.49836733333299</v>
      </c>
      <c r="N13388" s="9">
        <v>104.39014108333301</v>
      </c>
      <c r="O13388" s="9">
        <v>436.18483823924697</v>
      </c>
      <c r="P13388" s="9">
        <v>342.09309055555502</v>
      </c>
      <c r="Q13388" s="9">
        <v>252.956026962365</v>
      </c>
      <c r="R13388" s="9">
        <v>237.82268666666599</v>
      </c>
      <c r="S13388" s="9">
        <v>236.85984296875</v>
      </c>
      <c r="T13388" s="9">
        <v>221.97950438888799</v>
      </c>
    </row>
    <row r="13389" spans="1:20" x14ac:dyDescent="0.35">
      <c r="A13389">
        <f t="shared" si="406"/>
        <v>13389</v>
      </c>
      <c r="B13389" s="3" t="s">
        <v>1037</v>
      </c>
      <c r="C13389" s="3" t="s">
        <v>77</v>
      </c>
      <c r="D13389" s="3" t="s">
        <v>20</v>
      </c>
      <c r="E13389">
        <v>2022</v>
      </c>
      <c r="F13389" s="3" t="str">
        <f t="shared" si="405"/>
        <v>RAGenLIBBY2022</v>
      </c>
      <c r="G13389" s="9">
        <v>122.34052852943501</v>
      </c>
      <c r="H13389" s="9">
        <v>389.1256065</v>
      </c>
      <c r="I13389" s="9">
        <v>367.17049279166599</v>
      </c>
      <c r="J13389" s="9">
        <v>142.30066551344001</v>
      </c>
      <c r="K13389" s="9">
        <v>142.22216156696399</v>
      </c>
      <c r="L13389" s="9">
        <v>95.906397002688095</v>
      </c>
      <c r="M13389" s="9">
        <v>74.936264180555497</v>
      </c>
      <c r="N13389" s="9">
        <v>136.13706161111099</v>
      </c>
      <c r="O13389" s="9">
        <v>427.93828520161202</v>
      </c>
      <c r="P13389" s="9">
        <v>355.02546126388802</v>
      </c>
      <c r="Q13389" s="9">
        <v>299.45857680107503</v>
      </c>
      <c r="R13389" s="9">
        <v>238.33607705555499</v>
      </c>
      <c r="S13389" s="9">
        <v>216.77566447916601</v>
      </c>
      <c r="T13389" s="9">
        <v>220.261464972222</v>
      </c>
    </row>
    <row r="13390" spans="1:20" x14ac:dyDescent="0.35">
      <c r="A13390">
        <f t="shared" si="406"/>
        <v>13390</v>
      </c>
      <c r="B13390" s="3" t="s">
        <v>1037</v>
      </c>
      <c r="C13390" s="3" t="s">
        <v>77</v>
      </c>
      <c r="D13390" s="3" t="s">
        <v>20</v>
      </c>
      <c r="E13390">
        <v>2023</v>
      </c>
      <c r="F13390" s="3" t="str">
        <f t="shared" si="405"/>
        <v>RAGenLIBBY2023</v>
      </c>
      <c r="G13390" s="9">
        <v>143.69233958333299</v>
      </c>
      <c r="H13390" s="9">
        <v>347.83952183333298</v>
      </c>
      <c r="I13390" s="9">
        <v>341.10888966666602</v>
      </c>
      <c r="J13390" s="9">
        <v>111.848518185483</v>
      </c>
      <c r="K13390" s="9">
        <v>132.401997967261</v>
      </c>
      <c r="L13390" s="9">
        <v>102.11972741935401</v>
      </c>
      <c r="M13390" s="9">
        <v>109.348627527777</v>
      </c>
      <c r="N13390" s="9">
        <v>141.66853491111101</v>
      </c>
      <c r="O13390" s="9">
        <v>527.31925967741904</v>
      </c>
      <c r="P13390" s="9">
        <v>326.02813103333301</v>
      </c>
      <c r="Q13390" s="9">
        <v>272.00699231182699</v>
      </c>
      <c r="R13390" s="9">
        <v>226.68470897222201</v>
      </c>
      <c r="S13390" s="9">
        <v>206.241806976562</v>
      </c>
      <c r="T13390" s="9">
        <v>183.421765555555</v>
      </c>
    </row>
    <row r="13391" spans="1:20" x14ac:dyDescent="0.35">
      <c r="A13391">
        <f t="shared" si="406"/>
        <v>13391</v>
      </c>
      <c r="B13391" s="3" t="s">
        <v>1037</v>
      </c>
      <c r="C13391" s="3" t="s">
        <v>77</v>
      </c>
      <c r="D13391" s="3" t="s">
        <v>20</v>
      </c>
      <c r="E13391">
        <v>2024</v>
      </c>
      <c r="F13391" s="3" t="str">
        <f t="shared" si="405"/>
        <v>RAGenLIBBY2024</v>
      </c>
      <c r="G13391" s="9">
        <v>150.34349321236499</v>
      </c>
      <c r="H13391" s="9">
        <v>413.668768694444</v>
      </c>
      <c r="I13391" s="9">
        <v>363.53506003749999</v>
      </c>
      <c r="J13391" s="9">
        <v>164.029717862903</v>
      </c>
      <c r="K13391" s="9">
        <v>81.712258188988102</v>
      </c>
      <c r="L13391" s="9">
        <v>91.307414452956905</v>
      </c>
      <c r="M13391" s="9">
        <v>146.77079458333299</v>
      </c>
      <c r="N13391" s="9">
        <v>316.648368027777</v>
      </c>
      <c r="O13391" s="9">
        <v>515.68161901881695</v>
      </c>
      <c r="P13391" s="9">
        <v>353.89383156944399</v>
      </c>
      <c r="Q13391" s="9">
        <v>241.443244086021</v>
      </c>
      <c r="R13391" s="9">
        <v>214.93788297222201</v>
      </c>
      <c r="S13391" s="9">
        <v>200.80859283854099</v>
      </c>
      <c r="T13391" s="9">
        <v>148.98567388888799</v>
      </c>
    </row>
    <row r="13392" spans="1:20" x14ac:dyDescent="0.35">
      <c r="A13392">
        <f t="shared" si="406"/>
        <v>13392</v>
      </c>
      <c r="B13392" s="3" t="s">
        <v>1037</v>
      </c>
      <c r="C13392" s="3" t="s">
        <v>77</v>
      </c>
      <c r="D13392" s="3" t="s">
        <v>20</v>
      </c>
      <c r="E13392">
        <v>2025</v>
      </c>
      <c r="F13392" s="3" t="str">
        <f t="shared" si="405"/>
        <v>RAGenLIBBY2025</v>
      </c>
      <c r="G13392" s="9">
        <v>102.039438913978</v>
      </c>
      <c r="H13392" s="9">
        <v>102.813772569444</v>
      </c>
      <c r="I13392" s="9">
        <v>327.275489861111</v>
      </c>
      <c r="J13392" s="9">
        <v>77.304276025739199</v>
      </c>
      <c r="K13392" s="9">
        <v>85.581141919642803</v>
      </c>
      <c r="L13392" s="9">
        <v>86.2693503494623</v>
      </c>
      <c r="M13392" s="9">
        <v>84.745818138888893</v>
      </c>
      <c r="N13392" s="9">
        <v>131.69061897222201</v>
      </c>
      <c r="O13392" s="9">
        <v>405.980219112903</v>
      </c>
      <c r="P13392" s="9">
        <v>199.65845441666599</v>
      </c>
      <c r="Q13392" s="9">
        <v>210.96315508064501</v>
      </c>
      <c r="R13392" s="9">
        <v>207.521674666666</v>
      </c>
      <c r="S13392" s="9">
        <v>201.59674432291601</v>
      </c>
      <c r="T13392" s="9">
        <v>179.46295740277699</v>
      </c>
    </row>
    <row r="13393" spans="1:20" x14ac:dyDescent="0.35">
      <c r="A13393">
        <f t="shared" si="406"/>
        <v>13393</v>
      </c>
      <c r="B13393" s="3" t="s">
        <v>1037</v>
      </c>
      <c r="C13393" s="3" t="s">
        <v>77</v>
      </c>
      <c r="D13393" s="3" t="s">
        <v>20</v>
      </c>
      <c r="E13393">
        <v>2026</v>
      </c>
      <c r="F13393" s="3" t="str">
        <f t="shared" si="405"/>
        <v>RAGenLIBBY2026</v>
      </c>
      <c r="G13393" s="9">
        <v>126.266629327956</v>
      </c>
      <c r="H13393" s="9">
        <v>175.27458370833301</v>
      </c>
      <c r="I13393" s="9">
        <v>344.79562057916598</v>
      </c>
      <c r="J13393" s="9">
        <v>105.88249266129</v>
      </c>
      <c r="K13393" s="9">
        <v>370.99364785714198</v>
      </c>
      <c r="L13393" s="9">
        <v>245.15052357526801</v>
      </c>
      <c r="M13393" s="9">
        <v>301.12252101388799</v>
      </c>
      <c r="N13393" s="9">
        <v>157.487316305555</v>
      </c>
      <c r="O13393" s="9">
        <v>362.26331561827902</v>
      </c>
      <c r="P13393" s="9">
        <v>344.63617625000001</v>
      </c>
      <c r="Q13393" s="9">
        <v>222.427620674731</v>
      </c>
      <c r="R13393" s="9">
        <v>228.46399231111101</v>
      </c>
      <c r="S13393" s="9">
        <v>212.49484226562501</v>
      </c>
      <c r="T13393" s="9">
        <v>178.78490438888801</v>
      </c>
    </row>
    <row r="13394" spans="1:20" x14ac:dyDescent="0.35">
      <c r="A13394">
        <f t="shared" si="406"/>
        <v>13394</v>
      </c>
      <c r="B13394" s="3" t="s">
        <v>1037</v>
      </c>
      <c r="C13394" s="3" t="s">
        <v>77</v>
      </c>
      <c r="D13394" s="3" t="s">
        <v>20</v>
      </c>
      <c r="E13394">
        <v>2027</v>
      </c>
      <c r="F13394" s="3" t="str">
        <f t="shared" si="405"/>
        <v>RAGenLIBBY2027</v>
      </c>
      <c r="G13394" s="9">
        <v>92.824399564516099</v>
      </c>
      <c r="H13394" s="9">
        <v>141.80446425</v>
      </c>
      <c r="I13394" s="9">
        <v>294.997396583333</v>
      </c>
      <c r="J13394" s="9">
        <v>177.42768704301</v>
      </c>
      <c r="K13394" s="9">
        <v>131.86114404761901</v>
      </c>
      <c r="L13394" s="9">
        <v>86.248751948924706</v>
      </c>
      <c r="M13394" s="9">
        <v>54.318668899999999</v>
      </c>
      <c r="N13394" s="9">
        <v>90.652152083333306</v>
      </c>
      <c r="O13394" s="9">
        <v>349.72449348118198</v>
      </c>
      <c r="P13394" s="9">
        <v>471.42302805555499</v>
      </c>
      <c r="Q13394" s="9">
        <v>403.591439112903</v>
      </c>
      <c r="R13394" s="9">
        <v>421.56913333333301</v>
      </c>
      <c r="S13394" s="9">
        <v>346.80194447916602</v>
      </c>
      <c r="T13394" s="9">
        <v>333.35013677777698</v>
      </c>
    </row>
    <row r="13395" spans="1:20" x14ac:dyDescent="0.35">
      <c r="A13395">
        <f t="shared" si="406"/>
        <v>13395</v>
      </c>
      <c r="B13395" s="3" t="s">
        <v>1037</v>
      </c>
      <c r="C13395" s="3" t="s">
        <v>77</v>
      </c>
      <c r="D13395" s="3" t="s">
        <v>20</v>
      </c>
      <c r="E13395">
        <v>2028</v>
      </c>
      <c r="F13395" s="3" t="str">
        <f t="shared" si="405"/>
        <v>RAGenLIBBY2028</v>
      </c>
      <c r="G13395" s="9">
        <v>147.193363077957</v>
      </c>
      <c r="H13395" s="9">
        <v>423.33826180555502</v>
      </c>
      <c r="I13395" s="9">
        <v>260.75963872222201</v>
      </c>
      <c r="J13395" s="9">
        <v>185.97651595430099</v>
      </c>
      <c r="K13395" s="9">
        <v>99.215235059523806</v>
      </c>
      <c r="L13395" s="9">
        <v>256.71351569892403</v>
      </c>
      <c r="M13395" s="9">
        <v>141.25194791666601</v>
      </c>
      <c r="N13395" s="9">
        <v>312.04796777777699</v>
      </c>
      <c r="O13395" s="9">
        <v>451.27158669354799</v>
      </c>
      <c r="P13395" s="9">
        <v>336.07575233333301</v>
      </c>
      <c r="Q13395" s="9">
        <v>295.75668990591299</v>
      </c>
      <c r="R13395" s="9">
        <v>287.10643391666599</v>
      </c>
      <c r="S13395" s="9">
        <v>211.40530015625001</v>
      </c>
      <c r="T13395" s="9">
        <v>206.93415645416599</v>
      </c>
    </row>
    <row r="13396" spans="1:20" x14ac:dyDescent="0.35">
      <c r="A13396">
        <f t="shared" si="406"/>
        <v>13396</v>
      </c>
      <c r="B13396" s="3" t="s">
        <v>1037</v>
      </c>
      <c r="C13396" s="3" t="s">
        <v>77</v>
      </c>
      <c r="D13396" s="3" t="s">
        <v>20</v>
      </c>
      <c r="E13396">
        <v>2029</v>
      </c>
      <c r="F13396" s="3" t="str">
        <f t="shared" si="405"/>
        <v>RAGenLIBBY2029</v>
      </c>
      <c r="G13396" s="9">
        <v>115.63185869623599</v>
      </c>
      <c r="H13396" s="9">
        <v>417.17808168055501</v>
      </c>
      <c r="I13396" s="9">
        <v>347.26472694444402</v>
      </c>
      <c r="J13396" s="9">
        <v>147.94752283602099</v>
      </c>
      <c r="K13396" s="9">
        <v>107.40978071428501</v>
      </c>
      <c r="L13396" s="9">
        <v>82.135937623790298</v>
      </c>
      <c r="M13396" s="9">
        <v>154.35378844444401</v>
      </c>
      <c r="N13396" s="9">
        <v>205.43161755555499</v>
      </c>
      <c r="O13396" s="9">
        <v>325.01283166666599</v>
      </c>
      <c r="P13396" s="9">
        <v>462.46751472222201</v>
      </c>
      <c r="Q13396" s="9">
        <v>412.43096196236502</v>
      </c>
      <c r="R13396" s="9">
        <v>434.36704999999898</v>
      </c>
      <c r="S13396" s="9">
        <v>432.24074999999999</v>
      </c>
      <c r="T13396" s="9">
        <v>349.518932027777</v>
      </c>
    </row>
    <row r="13397" spans="1:20" x14ac:dyDescent="0.35">
      <c r="A13397">
        <f t="shared" si="406"/>
        <v>13397</v>
      </c>
      <c r="B13397" s="3" t="s">
        <v>1037</v>
      </c>
      <c r="C13397" s="3" t="s">
        <v>75</v>
      </c>
      <c r="D13397" s="3" t="s">
        <v>26</v>
      </c>
      <c r="E13397">
        <v>2020</v>
      </c>
      <c r="F13397" s="3" t="str">
        <f t="shared" si="405"/>
        <v>RAElevLO BON2020</v>
      </c>
      <c r="G13397" s="9" t="e">
        <v>#N/A</v>
      </c>
      <c r="H13397" s="9" t="e">
        <v>#N/A</v>
      </c>
      <c r="I13397" s="9" t="e">
        <v>#N/A</v>
      </c>
      <c r="J13397" s="9" t="e">
        <v>#N/A</v>
      </c>
      <c r="K13397" s="9" t="e">
        <v>#N/A</v>
      </c>
      <c r="L13397" s="9" t="e">
        <v>#N/A</v>
      </c>
      <c r="M13397" s="9" t="e">
        <v>#N/A</v>
      </c>
      <c r="N13397" s="9" t="e">
        <v>#N/A</v>
      </c>
      <c r="O13397" s="9" t="e">
        <v>#N/A</v>
      </c>
      <c r="P13397" s="9" t="e">
        <v>#N/A</v>
      </c>
      <c r="Q13397" s="9" t="e">
        <v>#N/A</v>
      </c>
      <c r="R13397" s="9" t="e">
        <v>#N/A</v>
      </c>
      <c r="S13397" s="9" t="e">
        <v>#N/A</v>
      </c>
      <c r="T13397" s="9" t="e">
        <v>#N/A</v>
      </c>
    </row>
    <row r="13398" spans="1:20" x14ac:dyDescent="0.35">
      <c r="A13398">
        <f t="shared" si="406"/>
        <v>13398</v>
      </c>
      <c r="B13398" s="3" t="s">
        <v>1037</v>
      </c>
      <c r="C13398" s="3" t="s">
        <v>75</v>
      </c>
      <c r="D13398" s="3" t="s">
        <v>26</v>
      </c>
      <c r="E13398">
        <v>2021</v>
      </c>
      <c r="F13398" s="3" t="str">
        <f t="shared" si="405"/>
        <v>RAElevLO BON2021</v>
      </c>
      <c r="G13398" s="9" t="e">
        <v>#N/A</v>
      </c>
      <c r="H13398" s="9" t="e">
        <v>#N/A</v>
      </c>
      <c r="I13398" s="9" t="e">
        <v>#N/A</v>
      </c>
      <c r="J13398" s="9" t="e">
        <v>#N/A</v>
      </c>
      <c r="K13398" s="9" t="e">
        <v>#N/A</v>
      </c>
      <c r="L13398" s="9" t="e">
        <v>#N/A</v>
      </c>
      <c r="M13398" s="9" t="e">
        <v>#N/A</v>
      </c>
      <c r="N13398" s="9" t="e">
        <v>#N/A</v>
      </c>
      <c r="O13398" s="9" t="e">
        <v>#N/A</v>
      </c>
      <c r="P13398" s="9" t="e">
        <v>#N/A</v>
      </c>
      <c r="Q13398" s="9" t="e">
        <v>#N/A</v>
      </c>
      <c r="R13398" s="9" t="e">
        <v>#N/A</v>
      </c>
      <c r="S13398" s="9" t="e">
        <v>#N/A</v>
      </c>
      <c r="T13398" s="9" t="e">
        <v>#N/A</v>
      </c>
    </row>
    <row r="13399" spans="1:20" x14ac:dyDescent="0.35">
      <c r="A13399">
        <f t="shared" si="406"/>
        <v>13399</v>
      </c>
      <c r="B13399" s="3" t="s">
        <v>1037</v>
      </c>
      <c r="C13399" s="3" t="s">
        <v>75</v>
      </c>
      <c r="D13399" s="3" t="s">
        <v>26</v>
      </c>
      <c r="E13399">
        <v>2022</v>
      </c>
      <c r="F13399" s="3" t="str">
        <f t="shared" si="405"/>
        <v>RAElevLO BON2022</v>
      </c>
      <c r="G13399" s="9" t="e">
        <v>#N/A</v>
      </c>
      <c r="H13399" s="9" t="e">
        <v>#N/A</v>
      </c>
      <c r="I13399" s="9" t="e">
        <v>#N/A</v>
      </c>
      <c r="J13399" s="9" t="e">
        <v>#N/A</v>
      </c>
      <c r="K13399" s="9" t="e">
        <v>#N/A</v>
      </c>
      <c r="L13399" s="9" t="e">
        <v>#N/A</v>
      </c>
      <c r="M13399" s="9" t="e">
        <v>#N/A</v>
      </c>
      <c r="N13399" s="9" t="e">
        <v>#N/A</v>
      </c>
      <c r="O13399" s="9" t="e">
        <v>#N/A</v>
      </c>
      <c r="P13399" s="9" t="e">
        <v>#N/A</v>
      </c>
      <c r="Q13399" s="9" t="e">
        <v>#N/A</v>
      </c>
      <c r="R13399" s="9" t="e">
        <v>#N/A</v>
      </c>
      <c r="S13399" s="9" t="e">
        <v>#N/A</v>
      </c>
      <c r="T13399" s="9" t="e">
        <v>#N/A</v>
      </c>
    </row>
    <row r="13400" spans="1:20" x14ac:dyDescent="0.35">
      <c r="A13400">
        <f t="shared" si="406"/>
        <v>13400</v>
      </c>
      <c r="B13400" s="3" t="s">
        <v>1037</v>
      </c>
      <c r="C13400" s="3" t="s">
        <v>75</v>
      </c>
      <c r="D13400" s="3" t="s">
        <v>26</v>
      </c>
      <c r="E13400">
        <v>2023</v>
      </c>
      <c r="F13400" s="3" t="str">
        <f t="shared" si="405"/>
        <v>RAElevLO BON2023</v>
      </c>
      <c r="G13400" s="9" t="e">
        <v>#N/A</v>
      </c>
      <c r="H13400" s="9" t="e">
        <v>#N/A</v>
      </c>
      <c r="I13400" s="9" t="e">
        <v>#N/A</v>
      </c>
      <c r="J13400" s="9" t="e">
        <v>#N/A</v>
      </c>
      <c r="K13400" s="9" t="e">
        <v>#N/A</v>
      </c>
      <c r="L13400" s="9" t="e">
        <v>#N/A</v>
      </c>
      <c r="M13400" s="9" t="e">
        <v>#N/A</v>
      </c>
      <c r="N13400" s="9" t="e">
        <v>#N/A</v>
      </c>
      <c r="O13400" s="9" t="e">
        <v>#N/A</v>
      </c>
      <c r="P13400" s="9" t="e">
        <v>#N/A</v>
      </c>
      <c r="Q13400" s="9" t="e">
        <v>#N/A</v>
      </c>
      <c r="R13400" s="9" t="e">
        <v>#N/A</v>
      </c>
      <c r="S13400" s="9" t="e">
        <v>#N/A</v>
      </c>
      <c r="T13400" s="9" t="e">
        <v>#N/A</v>
      </c>
    </row>
    <row r="13401" spans="1:20" x14ac:dyDescent="0.35">
      <c r="A13401">
        <f t="shared" si="406"/>
        <v>13401</v>
      </c>
      <c r="B13401" s="3" t="s">
        <v>1037</v>
      </c>
      <c r="C13401" s="3" t="s">
        <v>75</v>
      </c>
      <c r="D13401" s="3" t="s">
        <v>26</v>
      </c>
      <c r="E13401">
        <v>2024</v>
      </c>
      <c r="F13401" s="3" t="str">
        <f t="shared" si="405"/>
        <v>RAElevLO BON2024</v>
      </c>
      <c r="G13401" s="9" t="e">
        <v>#N/A</v>
      </c>
      <c r="H13401" s="9" t="e">
        <v>#N/A</v>
      </c>
      <c r="I13401" s="9" t="e">
        <v>#N/A</v>
      </c>
      <c r="J13401" s="9" t="e">
        <v>#N/A</v>
      </c>
      <c r="K13401" s="9" t="e">
        <v>#N/A</v>
      </c>
      <c r="L13401" s="9" t="e">
        <v>#N/A</v>
      </c>
      <c r="M13401" s="9" t="e">
        <v>#N/A</v>
      </c>
      <c r="N13401" s="9" t="e">
        <v>#N/A</v>
      </c>
      <c r="O13401" s="9" t="e">
        <v>#N/A</v>
      </c>
      <c r="P13401" s="9" t="e">
        <v>#N/A</v>
      </c>
      <c r="Q13401" s="9" t="e">
        <v>#N/A</v>
      </c>
      <c r="R13401" s="9" t="e">
        <v>#N/A</v>
      </c>
      <c r="S13401" s="9" t="e">
        <v>#N/A</v>
      </c>
      <c r="T13401" s="9" t="e">
        <v>#N/A</v>
      </c>
    </row>
    <row r="13402" spans="1:20" x14ac:dyDescent="0.35">
      <c r="A13402">
        <f t="shared" si="406"/>
        <v>13402</v>
      </c>
      <c r="B13402" s="3" t="s">
        <v>1037</v>
      </c>
      <c r="C13402" s="3" t="s">
        <v>75</v>
      </c>
      <c r="D13402" s="3" t="s">
        <v>26</v>
      </c>
      <c r="E13402">
        <v>2025</v>
      </c>
      <c r="F13402" s="3" t="str">
        <f t="shared" si="405"/>
        <v>RAElevLO BON2025</v>
      </c>
      <c r="G13402" s="9" t="e">
        <v>#N/A</v>
      </c>
      <c r="H13402" s="9" t="e">
        <v>#N/A</v>
      </c>
      <c r="I13402" s="9" t="e">
        <v>#N/A</v>
      </c>
      <c r="J13402" s="9" t="e">
        <v>#N/A</v>
      </c>
      <c r="K13402" s="9" t="e">
        <v>#N/A</v>
      </c>
      <c r="L13402" s="9" t="e">
        <v>#N/A</v>
      </c>
      <c r="M13402" s="9" t="e">
        <v>#N/A</v>
      </c>
      <c r="N13402" s="9" t="e">
        <v>#N/A</v>
      </c>
      <c r="O13402" s="9" t="e">
        <v>#N/A</v>
      </c>
      <c r="P13402" s="9" t="e">
        <v>#N/A</v>
      </c>
      <c r="Q13402" s="9" t="e">
        <v>#N/A</v>
      </c>
      <c r="R13402" s="9" t="e">
        <v>#N/A</v>
      </c>
      <c r="S13402" s="9" t="e">
        <v>#N/A</v>
      </c>
      <c r="T13402" s="9" t="e">
        <v>#N/A</v>
      </c>
    </row>
    <row r="13403" spans="1:20" x14ac:dyDescent="0.35">
      <c r="A13403">
        <f t="shared" si="406"/>
        <v>13403</v>
      </c>
      <c r="B13403" s="3" t="s">
        <v>1037</v>
      </c>
      <c r="C13403" s="3" t="s">
        <v>75</v>
      </c>
      <c r="D13403" s="3" t="s">
        <v>26</v>
      </c>
      <c r="E13403">
        <v>2026</v>
      </c>
      <c r="F13403" s="3" t="str">
        <f t="shared" si="405"/>
        <v>RAElevLO BON2026</v>
      </c>
      <c r="G13403" s="9" t="e">
        <v>#N/A</v>
      </c>
      <c r="H13403" s="9" t="e">
        <v>#N/A</v>
      </c>
      <c r="I13403" s="9" t="e">
        <v>#N/A</v>
      </c>
      <c r="J13403" s="9" t="e">
        <v>#N/A</v>
      </c>
      <c r="K13403" s="9" t="e">
        <v>#N/A</v>
      </c>
      <c r="L13403" s="9" t="e">
        <v>#N/A</v>
      </c>
      <c r="M13403" s="9" t="e">
        <v>#N/A</v>
      </c>
      <c r="N13403" s="9" t="e">
        <v>#N/A</v>
      </c>
      <c r="O13403" s="9" t="e">
        <v>#N/A</v>
      </c>
      <c r="P13403" s="9" t="e">
        <v>#N/A</v>
      </c>
      <c r="Q13403" s="9" t="e">
        <v>#N/A</v>
      </c>
      <c r="R13403" s="9" t="e">
        <v>#N/A</v>
      </c>
      <c r="S13403" s="9" t="e">
        <v>#N/A</v>
      </c>
      <c r="T13403" s="9" t="e">
        <v>#N/A</v>
      </c>
    </row>
    <row r="13404" spans="1:20" x14ac:dyDescent="0.35">
      <c r="A13404">
        <f t="shared" si="406"/>
        <v>13404</v>
      </c>
      <c r="B13404" s="3" t="s">
        <v>1037</v>
      </c>
      <c r="C13404" s="3" t="s">
        <v>75</v>
      </c>
      <c r="D13404" s="3" t="s">
        <v>26</v>
      </c>
      <c r="E13404">
        <v>2027</v>
      </c>
      <c r="F13404" s="3" t="str">
        <f t="shared" si="405"/>
        <v>RAElevLO BON2027</v>
      </c>
      <c r="G13404" s="9" t="e">
        <v>#N/A</v>
      </c>
      <c r="H13404" s="9" t="e">
        <v>#N/A</v>
      </c>
      <c r="I13404" s="9" t="e">
        <v>#N/A</v>
      </c>
      <c r="J13404" s="9" t="e">
        <v>#N/A</v>
      </c>
      <c r="K13404" s="9" t="e">
        <v>#N/A</v>
      </c>
      <c r="L13404" s="9" t="e">
        <v>#N/A</v>
      </c>
      <c r="M13404" s="9" t="e">
        <v>#N/A</v>
      </c>
      <c r="N13404" s="9" t="e">
        <v>#N/A</v>
      </c>
      <c r="O13404" s="9" t="e">
        <v>#N/A</v>
      </c>
      <c r="P13404" s="9" t="e">
        <v>#N/A</v>
      </c>
      <c r="Q13404" s="9" t="e">
        <v>#N/A</v>
      </c>
      <c r="R13404" s="9" t="e">
        <v>#N/A</v>
      </c>
      <c r="S13404" s="9" t="e">
        <v>#N/A</v>
      </c>
      <c r="T13404" s="9" t="e">
        <v>#N/A</v>
      </c>
    </row>
    <row r="13405" spans="1:20" x14ac:dyDescent="0.35">
      <c r="A13405">
        <f t="shared" si="406"/>
        <v>13405</v>
      </c>
      <c r="B13405" s="3" t="s">
        <v>1037</v>
      </c>
      <c r="C13405" s="3" t="s">
        <v>75</v>
      </c>
      <c r="D13405" s="3" t="s">
        <v>26</v>
      </c>
      <c r="E13405">
        <v>2028</v>
      </c>
      <c r="F13405" s="3" t="str">
        <f t="shared" si="405"/>
        <v>RAElevLO BON2028</v>
      </c>
      <c r="G13405" s="9" t="e">
        <v>#N/A</v>
      </c>
      <c r="H13405" s="9" t="e">
        <v>#N/A</v>
      </c>
      <c r="I13405" s="9" t="e">
        <v>#N/A</v>
      </c>
      <c r="J13405" s="9" t="e">
        <v>#N/A</v>
      </c>
      <c r="K13405" s="9" t="e">
        <v>#N/A</v>
      </c>
      <c r="L13405" s="9" t="e">
        <v>#N/A</v>
      </c>
      <c r="M13405" s="9" t="e">
        <v>#N/A</v>
      </c>
      <c r="N13405" s="9" t="e">
        <v>#N/A</v>
      </c>
      <c r="O13405" s="9" t="e">
        <v>#N/A</v>
      </c>
      <c r="P13405" s="9" t="e">
        <v>#N/A</v>
      </c>
      <c r="Q13405" s="9" t="e">
        <v>#N/A</v>
      </c>
      <c r="R13405" s="9" t="e">
        <v>#N/A</v>
      </c>
      <c r="S13405" s="9" t="e">
        <v>#N/A</v>
      </c>
      <c r="T13405" s="9" t="e">
        <v>#N/A</v>
      </c>
    </row>
    <row r="13406" spans="1:20" x14ac:dyDescent="0.35">
      <c r="A13406">
        <f t="shared" si="406"/>
        <v>13406</v>
      </c>
      <c r="B13406" s="3" t="s">
        <v>1037</v>
      </c>
      <c r="C13406" s="3" t="s">
        <v>75</v>
      </c>
      <c r="D13406" s="3" t="s">
        <v>26</v>
      </c>
      <c r="E13406">
        <v>2029</v>
      </c>
      <c r="F13406" s="3" t="str">
        <f t="shared" si="405"/>
        <v>RAElevLO BON2029</v>
      </c>
      <c r="G13406" s="9" t="e">
        <v>#N/A</v>
      </c>
      <c r="H13406" s="9" t="e">
        <v>#N/A</v>
      </c>
      <c r="I13406" s="9" t="e">
        <v>#N/A</v>
      </c>
      <c r="J13406" s="9" t="e">
        <v>#N/A</v>
      </c>
      <c r="K13406" s="9" t="e">
        <v>#N/A</v>
      </c>
      <c r="L13406" s="9" t="e">
        <v>#N/A</v>
      </c>
      <c r="M13406" s="9" t="e">
        <v>#N/A</v>
      </c>
      <c r="N13406" s="9" t="e">
        <v>#N/A</v>
      </c>
      <c r="O13406" s="9" t="e">
        <v>#N/A</v>
      </c>
      <c r="P13406" s="9" t="e">
        <v>#N/A</v>
      </c>
      <c r="Q13406" s="9" t="e">
        <v>#N/A</v>
      </c>
      <c r="R13406" s="9" t="e">
        <v>#N/A</v>
      </c>
      <c r="S13406" s="9" t="e">
        <v>#N/A</v>
      </c>
      <c r="T13406" s="9" t="e">
        <v>#N/A</v>
      </c>
    </row>
    <row r="13407" spans="1:20" x14ac:dyDescent="0.35">
      <c r="A13407">
        <f t="shared" si="406"/>
        <v>13407</v>
      </c>
      <c r="B13407" s="3" t="s">
        <v>1037</v>
      </c>
      <c r="C13407" s="3" t="s">
        <v>86</v>
      </c>
      <c r="D13407" s="3" t="s">
        <v>26</v>
      </c>
      <c r="E13407">
        <v>2020</v>
      </c>
      <c r="F13407" s="3" t="str">
        <f t="shared" si="405"/>
        <v>RAQOutLO BON2020</v>
      </c>
      <c r="G13407" s="9">
        <v>2.35789732550665</v>
      </c>
      <c r="H13407" s="9">
        <v>3.51828066161444</v>
      </c>
      <c r="I13407" s="9">
        <v>6.0537582046413796</v>
      </c>
      <c r="J13407" s="9">
        <v>7.1212863310570196</v>
      </c>
      <c r="K13407" s="9">
        <v>3.6344812296156199</v>
      </c>
      <c r="L13407" s="9">
        <v>7.4546684710214599</v>
      </c>
      <c r="M13407" s="9">
        <v>6.8231864981680497</v>
      </c>
      <c r="N13407" s="9">
        <v>6.61008692508402</v>
      </c>
      <c r="O13407" s="9">
        <v>9.8927014073934991</v>
      </c>
      <c r="P13407" s="9">
        <v>9.78130940301339</v>
      </c>
      <c r="Q13407" s="9">
        <v>6.1729331728735799</v>
      </c>
      <c r="R13407" s="9">
        <v>2.6151300989217399</v>
      </c>
      <c r="S13407" s="9">
        <v>2.8682937320479098</v>
      </c>
      <c r="T13407" s="9">
        <v>3.1717066211682599</v>
      </c>
    </row>
    <row r="13408" spans="1:20" x14ac:dyDescent="0.35">
      <c r="A13408">
        <f t="shared" si="406"/>
        <v>13408</v>
      </c>
      <c r="B13408" s="3" t="s">
        <v>1037</v>
      </c>
      <c r="C13408" s="3" t="s">
        <v>86</v>
      </c>
      <c r="D13408" s="3" t="s">
        <v>26</v>
      </c>
      <c r="E13408">
        <v>2021</v>
      </c>
      <c r="F13408" s="3" t="str">
        <f t="shared" si="405"/>
        <v>RAQOutLO BON2021</v>
      </c>
      <c r="G13408" s="9">
        <v>2.4242890123948899</v>
      </c>
      <c r="H13408" s="9">
        <v>7.5230511371446598</v>
      </c>
      <c r="I13408" s="9">
        <v>7.8968842412351998</v>
      </c>
      <c r="J13408" s="9">
        <v>8.4749494378923309</v>
      </c>
      <c r="K13408" s="9">
        <v>4.0979604670468701</v>
      </c>
      <c r="L13408" s="9">
        <v>1.97365307937385</v>
      </c>
      <c r="M13408" s="9">
        <v>4.01541653229111</v>
      </c>
      <c r="N13408" s="9">
        <v>5.60380590401041</v>
      </c>
      <c r="O13408" s="9">
        <v>10.552964986612499</v>
      </c>
      <c r="P13408" s="9">
        <v>9.9087556002149597</v>
      </c>
      <c r="Q13408" s="9">
        <v>5.4066589736853503</v>
      </c>
      <c r="R13408" s="9">
        <v>3.7797104092212499</v>
      </c>
      <c r="S13408" s="9">
        <v>2.5889822910875</v>
      </c>
      <c r="T13408" s="9">
        <v>1.80807891744724</v>
      </c>
    </row>
    <row r="13409" spans="1:20" x14ac:dyDescent="0.35">
      <c r="A13409">
        <f t="shared" si="406"/>
        <v>13409</v>
      </c>
      <c r="B13409" s="3" t="s">
        <v>1037</v>
      </c>
      <c r="C13409" s="3" t="s">
        <v>86</v>
      </c>
      <c r="D13409" s="3" t="s">
        <v>26</v>
      </c>
      <c r="E13409">
        <v>2022</v>
      </c>
      <c r="F13409" s="3" t="str">
        <f t="shared" si="405"/>
        <v>RAQOutLO BON2022</v>
      </c>
      <c r="G13409" s="9">
        <v>1.64173081228676</v>
      </c>
      <c r="H13409" s="9">
        <v>3.0241201459033999</v>
      </c>
      <c r="I13409" s="9">
        <v>5.2384577523128399</v>
      </c>
      <c r="J13409" s="9">
        <v>4.0744760280602996</v>
      </c>
      <c r="K13409" s="9">
        <v>3.9089250286020798</v>
      </c>
      <c r="L13409" s="9">
        <v>1.84371545177893</v>
      </c>
      <c r="M13409" s="9">
        <v>2.0257149497805602</v>
      </c>
      <c r="N13409" s="9">
        <v>4.4370821013062596</v>
      </c>
      <c r="O13409" s="9">
        <v>8.9113409294348092</v>
      </c>
      <c r="P13409" s="9">
        <v>8.1393246894148596</v>
      </c>
      <c r="Q13409" s="9">
        <v>4.9694674309282201</v>
      </c>
      <c r="R13409" s="9">
        <v>2.8014863126001099</v>
      </c>
      <c r="S13409" s="9">
        <v>1.8846227694072899</v>
      </c>
      <c r="T13409" s="9">
        <v>2.10194904033819</v>
      </c>
    </row>
    <row r="13410" spans="1:20" x14ac:dyDescent="0.35">
      <c r="A13410">
        <f t="shared" si="406"/>
        <v>13410</v>
      </c>
      <c r="B13410" s="3" t="s">
        <v>1037</v>
      </c>
      <c r="C13410" s="3" t="s">
        <v>86</v>
      </c>
      <c r="D13410" s="3" t="s">
        <v>26</v>
      </c>
      <c r="E13410">
        <v>2023</v>
      </c>
      <c r="F13410" s="3" t="str">
        <f t="shared" si="405"/>
        <v>RAQOutLO BON2023</v>
      </c>
      <c r="G13410" s="9">
        <v>2.0303441145439498</v>
      </c>
      <c r="H13410" s="9">
        <v>2.9881972050451999</v>
      </c>
      <c r="I13410" s="9">
        <v>5.1039695854350899</v>
      </c>
      <c r="J13410" s="9">
        <v>4.0059764159728397</v>
      </c>
      <c r="K13410" s="9">
        <v>2.74280797212114</v>
      </c>
      <c r="L13410" s="9">
        <v>3.35107153542338</v>
      </c>
      <c r="M13410" s="9">
        <v>3.6608866928394401</v>
      </c>
      <c r="N13410" s="9">
        <v>5.7023603348230498</v>
      </c>
      <c r="O13410" s="9">
        <v>10.399093789599</v>
      </c>
      <c r="P13410" s="9">
        <v>10.413216501030499</v>
      </c>
      <c r="Q13410" s="9">
        <v>4.0514702332181898</v>
      </c>
      <c r="R13410" s="9">
        <v>1.9938053460956899</v>
      </c>
      <c r="S13410" s="9">
        <v>1.6476562794927001</v>
      </c>
      <c r="T13410" s="9">
        <v>1.64763421271876</v>
      </c>
    </row>
    <row r="13411" spans="1:20" x14ac:dyDescent="0.35">
      <c r="A13411">
        <f t="shared" si="406"/>
        <v>13411</v>
      </c>
      <c r="B13411" s="3" t="s">
        <v>1037</v>
      </c>
      <c r="C13411" s="3" t="s">
        <v>86</v>
      </c>
      <c r="D13411" s="3" t="s">
        <v>26</v>
      </c>
      <c r="E13411">
        <v>2024</v>
      </c>
      <c r="F13411" s="3" t="str">
        <f t="shared" si="405"/>
        <v>RAQOutLO BON2024</v>
      </c>
      <c r="G13411" s="9">
        <v>2.7007740329942198</v>
      </c>
      <c r="H13411" s="9">
        <v>4.01801327852609</v>
      </c>
      <c r="I13411" s="9">
        <v>4.9146522409667996</v>
      </c>
      <c r="J13411" s="9">
        <v>6.2351533693702903</v>
      </c>
      <c r="K13411" s="9">
        <v>2.8586731572109301</v>
      </c>
      <c r="L13411" s="9">
        <v>5.19241243041147</v>
      </c>
      <c r="M13411" s="9">
        <v>5.5338198880442899</v>
      </c>
      <c r="N13411" s="9">
        <v>7.5882715588603098</v>
      </c>
      <c r="O13411" s="9">
        <v>10.2646208774438</v>
      </c>
      <c r="P13411" s="9">
        <v>10.810477095984201</v>
      </c>
      <c r="Q13411" s="9">
        <v>2.6794234621225801</v>
      </c>
      <c r="R13411" s="9">
        <v>1.8542800180088901</v>
      </c>
      <c r="S13411" s="9">
        <v>2.6704275962856698</v>
      </c>
      <c r="T13411" s="9">
        <v>1.85775290188152</v>
      </c>
    </row>
    <row r="13412" spans="1:20" x14ac:dyDescent="0.35">
      <c r="A13412">
        <f t="shared" si="406"/>
        <v>13412</v>
      </c>
      <c r="B13412" s="3" t="s">
        <v>1037</v>
      </c>
      <c r="C13412" s="3" t="s">
        <v>86</v>
      </c>
      <c r="D13412" s="3" t="s">
        <v>26</v>
      </c>
      <c r="E13412">
        <v>2025</v>
      </c>
      <c r="F13412" s="3" t="str">
        <f t="shared" si="405"/>
        <v>RAQOutLO BON2025</v>
      </c>
      <c r="G13412" s="9">
        <v>1.4877697323801899</v>
      </c>
      <c r="H13412" s="9">
        <v>2.05009550646245</v>
      </c>
      <c r="I13412" s="9">
        <v>4.7024431748368496</v>
      </c>
      <c r="J13412" s="9">
        <v>2.5391212595953201</v>
      </c>
      <c r="K13412" s="9">
        <v>1.86230877907656</v>
      </c>
      <c r="L13412" s="9">
        <v>2.71730640981521</v>
      </c>
      <c r="M13412" s="9">
        <v>2.9148541218319401</v>
      </c>
      <c r="N13412" s="9">
        <v>4.0103258093159697</v>
      </c>
      <c r="O13412" s="9">
        <v>10.7893090743346</v>
      </c>
      <c r="P13412" s="9">
        <v>7.9794340396613297</v>
      </c>
      <c r="Q13412" s="9">
        <v>3.10491205356095</v>
      </c>
      <c r="R13412" s="9">
        <v>2.0355255601750399</v>
      </c>
      <c r="S13412" s="9">
        <v>2.8039798854617399</v>
      </c>
      <c r="T13412" s="9">
        <v>1.4380447171633399</v>
      </c>
    </row>
    <row r="13413" spans="1:20" x14ac:dyDescent="0.35">
      <c r="A13413">
        <f t="shared" si="406"/>
        <v>13413</v>
      </c>
      <c r="B13413" s="3" t="s">
        <v>1037</v>
      </c>
      <c r="C13413" s="3" t="s">
        <v>86</v>
      </c>
      <c r="D13413" s="3" t="s">
        <v>26</v>
      </c>
      <c r="E13413">
        <v>2026</v>
      </c>
      <c r="F13413" s="3" t="str">
        <f t="shared" si="405"/>
        <v>RAQOutLO BON2026</v>
      </c>
      <c r="G13413" s="9">
        <v>2.1311942909783399</v>
      </c>
      <c r="H13413" s="9">
        <v>2.5752947070949501</v>
      </c>
      <c r="I13413" s="9">
        <v>6.7144628957219696</v>
      </c>
      <c r="J13413" s="9">
        <v>3.8410542044700899</v>
      </c>
      <c r="K13413" s="9">
        <v>5.5395798094447901</v>
      </c>
      <c r="L13413" s="9">
        <v>3.3909516029459601</v>
      </c>
      <c r="M13413" s="9">
        <v>3.64250962715208</v>
      </c>
      <c r="N13413" s="9">
        <v>2.8080470022422199</v>
      </c>
      <c r="O13413" s="9">
        <v>2.8351616248215001</v>
      </c>
      <c r="P13413" s="9">
        <v>6.9512328947422999</v>
      </c>
      <c r="Q13413" s="9">
        <v>4.6456573455776802</v>
      </c>
      <c r="R13413" s="9">
        <v>2.6092340309875</v>
      </c>
      <c r="S13413" s="9">
        <v>1.63386384153134</v>
      </c>
      <c r="T13413" s="9">
        <v>1.58051372255874</v>
      </c>
    </row>
    <row r="13414" spans="1:20" x14ac:dyDescent="0.35">
      <c r="A13414">
        <f t="shared" si="406"/>
        <v>13414</v>
      </c>
      <c r="B13414" s="3" t="s">
        <v>1037</v>
      </c>
      <c r="C13414" s="3" t="s">
        <v>86</v>
      </c>
      <c r="D13414" s="3" t="s">
        <v>26</v>
      </c>
      <c r="E13414">
        <v>2027</v>
      </c>
      <c r="F13414" s="3" t="str">
        <f t="shared" si="405"/>
        <v>RAQOutLO BON2027</v>
      </c>
      <c r="G13414" s="9">
        <v>1.5145373782809599</v>
      </c>
      <c r="H13414" s="9">
        <v>2.9707541504778403</v>
      </c>
      <c r="I13414" s="9">
        <v>7.9946885333311499</v>
      </c>
      <c r="J13414" s="9">
        <v>9.5385268779002708</v>
      </c>
      <c r="K13414" s="9">
        <v>8.8846689839020794</v>
      </c>
      <c r="L13414" s="9">
        <v>4.1545243364483797</v>
      </c>
      <c r="M13414" s="9">
        <v>3.1115352805493002</v>
      </c>
      <c r="N13414" s="9">
        <v>2.3703740223838801</v>
      </c>
      <c r="O13414" s="9">
        <v>2.4108744045900501</v>
      </c>
      <c r="P13414" s="9">
        <v>2.8855759611242999</v>
      </c>
      <c r="Q13414" s="9">
        <v>8.3674220494955005</v>
      </c>
      <c r="R13414" s="9">
        <v>8.8463195999840192</v>
      </c>
      <c r="S13414" s="9">
        <v>5.8632821225042902</v>
      </c>
      <c r="T13414" s="9">
        <v>3.67222563068511</v>
      </c>
    </row>
    <row r="13415" spans="1:20" x14ac:dyDescent="0.35">
      <c r="A13415">
        <f t="shared" si="406"/>
        <v>13415</v>
      </c>
      <c r="B13415" s="3" t="s">
        <v>1037</v>
      </c>
      <c r="C13415" s="3" t="s">
        <v>86</v>
      </c>
      <c r="D13415" s="3" t="s">
        <v>26</v>
      </c>
      <c r="E13415">
        <v>2028</v>
      </c>
      <c r="F13415" s="3" t="str">
        <f t="shared" si="405"/>
        <v>RAQOutLO BON2028</v>
      </c>
      <c r="G13415" s="9">
        <v>1.67296668984412</v>
      </c>
      <c r="H13415" s="9">
        <v>3.7751284762688599</v>
      </c>
      <c r="I13415" s="9">
        <v>3.70894748405173</v>
      </c>
      <c r="J13415" s="9">
        <v>6.7214654875031501</v>
      </c>
      <c r="K13415" s="9">
        <v>3.5267911063083299</v>
      </c>
      <c r="L13415" s="9">
        <v>5.7073630014911902</v>
      </c>
      <c r="M13415" s="9">
        <v>5.2026772059490201</v>
      </c>
      <c r="N13415" s="9">
        <v>2.8994265472870802</v>
      </c>
      <c r="O13415" s="9">
        <v>3.2049049416147102</v>
      </c>
      <c r="P13415" s="9">
        <v>5.71229402260309</v>
      </c>
      <c r="Q13415" s="9">
        <v>4.4815083009389101</v>
      </c>
      <c r="R13415" s="9">
        <v>3.2470658789323599</v>
      </c>
      <c r="S13415" s="9">
        <v>2.1184021914830402</v>
      </c>
      <c r="T13415" s="9">
        <v>2.1237034545790898</v>
      </c>
    </row>
    <row r="13416" spans="1:20" x14ac:dyDescent="0.35">
      <c r="A13416">
        <f t="shared" si="406"/>
        <v>13416</v>
      </c>
      <c r="B13416" s="3" t="s">
        <v>1037</v>
      </c>
      <c r="C13416" s="3" t="s">
        <v>86</v>
      </c>
      <c r="D13416" s="3" t="s">
        <v>26</v>
      </c>
      <c r="E13416">
        <v>2029</v>
      </c>
      <c r="F13416" s="3" t="str">
        <f t="shared" si="405"/>
        <v>RAQOutLO BON2029</v>
      </c>
      <c r="G13416" s="9">
        <v>1.3306721390718801</v>
      </c>
      <c r="H13416" s="9">
        <v>4.4767811967347697</v>
      </c>
      <c r="I13416" s="9">
        <v>5.1893388483618796</v>
      </c>
      <c r="J13416" s="9">
        <v>10.2395625353571</v>
      </c>
      <c r="K13416" s="9">
        <v>7.87594016684114</v>
      </c>
      <c r="L13416" s="9">
        <v>2.9768089974298202</v>
      </c>
      <c r="M13416" s="9">
        <v>4.3555285040584701</v>
      </c>
      <c r="N13416" s="9">
        <v>2.6088404943611101</v>
      </c>
      <c r="O13416" s="9">
        <v>2.51845282301948</v>
      </c>
      <c r="P13416" s="9">
        <v>4.1522872211313802</v>
      </c>
      <c r="Q13416" s="9">
        <v>6.66879797277966</v>
      </c>
      <c r="R13416" s="9">
        <v>9.7051834655222198</v>
      </c>
      <c r="S13416" s="9">
        <v>6.8127718336744696</v>
      </c>
      <c r="T13416" s="9">
        <v>3.4635690935683998</v>
      </c>
    </row>
    <row r="13417" spans="1:20" x14ac:dyDescent="0.35">
      <c r="A13417">
        <f t="shared" si="406"/>
        <v>13417</v>
      </c>
      <c r="B13417" s="3" t="s">
        <v>1037</v>
      </c>
      <c r="C13417" s="3" t="s">
        <v>95</v>
      </c>
      <c r="D13417" s="3" t="s">
        <v>26</v>
      </c>
      <c r="E13417">
        <v>2020</v>
      </c>
      <c r="F13417" s="3" t="str">
        <f t="shared" si="405"/>
        <v>RASpillLO BON2020</v>
      </c>
      <c r="G13417" s="9">
        <v>9.6906221632123604E-2</v>
      </c>
      <c r="H13417" s="9">
        <v>0.28998661121111102</v>
      </c>
      <c r="I13417" s="9">
        <v>0.78865211874069396</v>
      </c>
      <c r="J13417" s="9">
        <v>1.4672794970420699</v>
      </c>
      <c r="K13417" s="9">
        <v>0.2211825999125</v>
      </c>
      <c r="L13417" s="9">
        <v>1.34834514582193</v>
      </c>
      <c r="M13417" s="9">
        <v>1.9566651050352699</v>
      </c>
      <c r="N13417" s="9">
        <v>1.2106701964943001</v>
      </c>
      <c r="O13417" s="9">
        <v>1.7517606869922899</v>
      </c>
      <c r="P13417" s="9">
        <v>2.3100434106244401</v>
      </c>
      <c r="Q13417" s="9">
        <v>0.95738898214778201</v>
      </c>
      <c r="R13417" s="9">
        <v>0.39572988212138804</v>
      </c>
      <c r="S13417" s="9">
        <v>0.194116882000781</v>
      </c>
      <c r="T13417" s="9">
        <v>0.53802723621256898</v>
      </c>
    </row>
    <row r="13418" spans="1:20" x14ac:dyDescent="0.35">
      <c r="A13418">
        <f t="shared" si="406"/>
        <v>13418</v>
      </c>
      <c r="B13418" s="3" t="s">
        <v>1037</v>
      </c>
      <c r="C13418" s="3" t="s">
        <v>95</v>
      </c>
      <c r="D13418" s="3" t="s">
        <v>26</v>
      </c>
      <c r="E13418">
        <v>2021</v>
      </c>
      <c r="F13418" s="3" t="str">
        <f t="shared" si="405"/>
        <v>RASpillLO BON2021</v>
      </c>
      <c r="G13418" s="9">
        <v>9.2284512456989196E-2</v>
      </c>
      <c r="H13418" s="9">
        <v>1.23247959442445</v>
      </c>
      <c r="I13418" s="9">
        <v>0.86070071591437503</v>
      </c>
      <c r="J13418" s="9">
        <v>1.72291114019932</v>
      </c>
      <c r="K13418" s="9">
        <v>0.679147946635416</v>
      </c>
      <c r="L13418" s="9">
        <v>0.30829035514233799</v>
      </c>
      <c r="M13418" s="9">
        <v>1.1123568945397202</v>
      </c>
      <c r="N13418" s="9">
        <v>0.45742356557430502</v>
      </c>
      <c r="O13418" s="9">
        <v>1.8445596493827201</v>
      </c>
      <c r="P13418" s="9">
        <v>1.7311733054449601</v>
      </c>
      <c r="Q13418" s="9">
        <v>0.42091070006148501</v>
      </c>
      <c r="R13418" s="9">
        <v>0.55423544147513804</v>
      </c>
      <c r="S13418" s="9">
        <v>0.38514108414505199</v>
      </c>
      <c r="T13418" s="9">
        <v>0.22848575305354099</v>
      </c>
    </row>
    <row r="13419" spans="1:20" x14ac:dyDescent="0.35">
      <c r="A13419">
        <f t="shared" si="406"/>
        <v>13419</v>
      </c>
      <c r="B13419" s="3" t="s">
        <v>1037</v>
      </c>
      <c r="C13419" s="3" t="s">
        <v>95</v>
      </c>
      <c r="D13419" s="3" t="s">
        <v>26</v>
      </c>
      <c r="E13419">
        <v>2022</v>
      </c>
      <c r="F13419" s="3" t="str">
        <f t="shared" si="405"/>
        <v>RASpillLO BON2022</v>
      </c>
      <c r="G13419" s="9">
        <v>0.35930849456249903</v>
      </c>
      <c r="H13419" s="9">
        <v>0.247534641000694</v>
      </c>
      <c r="I13419" s="9">
        <v>0.66685672751055503</v>
      </c>
      <c r="J13419" s="9">
        <v>0.52590805227257997</v>
      </c>
      <c r="K13419" s="9">
        <v>0.61289498180364499</v>
      </c>
      <c r="L13419" s="9">
        <v>7.4933160631762114E-2</v>
      </c>
      <c r="M13419" s="9">
        <v>7.0021954177777707E-2</v>
      </c>
      <c r="N13419" s="9">
        <v>0.307911694633763</v>
      </c>
      <c r="O13419" s="9">
        <v>1.6249703889007301</v>
      </c>
      <c r="P13419" s="9">
        <v>2.5854370185808402</v>
      </c>
      <c r="Q13419" s="9">
        <v>0.99878643554092705</v>
      </c>
      <c r="R13419" s="9">
        <v>0.54635888452288806</v>
      </c>
      <c r="S13419" s="9">
        <v>0.156396796230208</v>
      </c>
      <c r="T13419" s="9">
        <v>0.26189642061722201</v>
      </c>
    </row>
    <row r="13420" spans="1:20" x14ac:dyDescent="0.35">
      <c r="A13420">
        <f t="shared" si="406"/>
        <v>13420</v>
      </c>
      <c r="B13420" s="3" t="s">
        <v>1037</v>
      </c>
      <c r="C13420" s="3" t="s">
        <v>95</v>
      </c>
      <c r="D13420" s="3" t="s">
        <v>26</v>
      </c>
      <c r="E13420">
        <v>2023</v>
      </c>
      <c r="F13420" s="3" t="str">
        <f t="shared" si="405"/>
        <v>RASpillLO BON2023</v>
      </c>
      <c r="G13420" s="9">
        <v>7.1926415548655906E-2</v>
      </c>
      <c r="H13420" s="9">
        <v>0.29880959015152703</v>
      </c>
      <c r="I13420" s="9">
        <v>0.77248298746558297</v>
      </c>
      <c r="J13420" s="9">
        <v>0.60976204926357502</v>
      </c>
      <c r="K13420" s="9">
        <v>0.140166699626562</v>
      </c>
      <c r="L13420" s="9">
        <v>0.33921467536814498</v>
      </c>
      <c r="M13420" s="9">
        <v>0.14558838101305499</v>
      </c>
      <c r="N13420" s="9">
        <v>0.244102659651666</v>
      </c>
      <c r="O13420" s="9">
        <v>1.61263122371199</v>
      </c>
      <c r="P13420" s="9">
        <v>2.0456110713092102</v>
      </c>
      <c r="Q13420" s="9">
        <v>0.68359829431626296</v>
      </c>
      <c r="R13420" s="9">
        <v>0.22735228428499901</v>
      </c>
      <c r="S13420" s="9">
        <v>0.118749807911328</v>
      </c>
      <c r="T13420" s="9">
        <v>0.26568450567361102</v>
      </c>
    </row>
    <row r="13421" spans="1:20" x14ac:dyDescent="0.35">
      <c r="A13421">
        <f t="shared" si="406"/>
        <v>13421</v>
      </c>
      <c r="B13421" s="3" t="s">
        <v>1037</v>
      </c>
      <c r="C13421" s="3" t="s">
        <v>95</v>
      </c>
      <c r="D13421" s="3" t="s">
        <v>26</v>
      </c>
      <c r="E13421">
        <v>2024</v>
      </c>
      <c r="F13421" s="3" t="str">
        <f t="shared" si="405"/>
        <v>RASpillLO BON2024</v>
      </c>
      <c r="G13421" s="9">
        <v>0.37199453682943501</v>
      </c>
      <c r="H13421" s="9">
        <v>0.69993271477018704</v>
      </c>
      <c r="I13421" s="9">
        <v>0.52197388428208302</v>
      </c>
      <c r="J13421" s="9">
        <v>1.1511386938206301</v>
      </c>
      <c r="K13421" s="9">
        <v>0.12224001681979101</v>
      </c>
      <c r="L13421" s="9">
        <v>0.63555730000945498</v>
      </c>
      <c r="M13421" s="9">
        <v>0.89696575563000003</v>
      </c>
      <c r="N13421" s="9">
        <v>1.41859299473888</v>
      </c>
      <c r="O13421" s="9">
        <v>1.78690263722673</v>
      </c>
      <c r="P13421" s="9">
        <v>2.56192333920395</v>
      </c>
      <c r="Q13421" s="9">
        <v>0.45463404859710999</v>
      </c>
      <c r="R13421" s="9">
        <v>0.11103169608416601</v>
      </c>
      <c r="S13421" s="9">
        <v>0.53481143600390602</v>
      </c>
      <c r="T13421" s="9">
        <v>0.22440978992687499</v>
      </c>
    </row>
    <row r="13422" spans="1:20" x14ac:dyDescent="0.35">
      <c r="A13422">
        <f t="shared" si="406"/>
        <v>13422</v>
      </c>
      <c r="B13422" s="3" t="s">
        <v>1037</v>
      </c>
      <c r="C13422" s="3" t="s">
        <v>95</v>
      </c>
      <c r="D13422" s="3" t="s">
        <v>26</v>
      </c>
      <c r="E13422">
        <v>2025</v>
      </c>
      <c r="F13422" s="3" t="str">
        <f t="shared" si="405"/>
        <v>RASpillLO BON2025</v>
      </c>
      <c r="G13422" s="9">
        <v>0.111413180770631</v>
      </c>
      <c r="H13422" s="9">
        <v>0.39522244137687501</v>
      </c>
      <c r="I13422" s="9">
        <v>0.83354939176249998</v>
      </c>
      <c r="J13422" s="9">
        <v>0.47149574500799701</v>
      </c>
      <c r="K13422" s="9">
        <v>0.24268087838229099</v>
      </c>
      <c r="L13422" s="9">
        <v>0.41783707503266099</v>
      </c>
      <c r="M13422" s="9">
        <v>0.61858849353583301</v>
      </c>
      <c r="N13422" s="9">
        <v>1.1476832855891601</v>
      </c>
      <c r="O13422" s="9">
        <v>2.5953869962289602</v>
      </c>
      <c r="P13422" s="9">
        <v>1.5748942545748601</v>
      </c>
      <c r="Q13422" s="9">
        <v>0.968215506444422</v>
      </c>
      <c r="R13422" s="9">
        <v>0.4887409713375</v>
      </c>
      <c r="S13422" s="9">
        <v>0.67459489929999905</v>
      </c>
      <c r="T13422" s="9">
        <v>9.6471353956250006E-2</v>
      </c>
    </row>
    <row r="13423" spans="1:20" x14ac:dyDescent="0.35">
      <c r="A13423">
        <f t="shared" si="406"/>
        <v>13423</v>
      </c>
      <c r="B13423" s="3" t="s">
        <v>1037</v>
      </c>
      <c r="C13423" s="3" t="s">
        <v>95</v>
      </c>
      <c r="D13423" s="3" t="s">
        <v>26</v>
      </c>
      <c r="E13423">
        <v>2026</v>
      </c>
      <c r="F13423" s="3" t="str">
        <f t="shared" si="405"/>
        <v>RASpillLO BON2026</v>
      </c>
      <c r="G13423" s="9">
        <v>0.150373842678763</v>
      </c>
      <c r="H13423" s="9">
        <v>0.39494910072634698</v>
      </c>
      <c r="I13423" s="9">
        <v>1.05632258011583</v>
      </c>
      <c r="J13423" s="9">
        <v>0.36940499610282201</v>
      </c>
      <c r="K13423" s="9">
        <v>0.67427879641666599</v>
      </c>
      <c r="L13423" s="9">
        <v>0.56499515849395099</v>
      </c>
      <c r="M13423" s="9">
        <v>1.6284947455243</v>
      </c>
      <c r="N13423" s="9">
        <v>1.2051005668041599</v>
      </c>
      <c r="O13423" s="9">
        <v>1.52403350161021</v>
      </c>
      <c r="P13423" s="9">
        <v>1.7922145599193799</v>
      </c>
      <c r="Q13423" s="9">
        <v>0.727782854501142</v>
      </c>
      <c r="R13423" s="9">
        <v>0.404625683534722</v>
      </c>
      <c r="S13423" s="9">
        <v>5.4204119821614501E-2</v>
      </c>
      <c r="T13423" s="9">
        <v>0.11079866711375</v>
      </c>
    </row>
    <row r="13424" spans="1:20" x14ac:dyDescent="0.35">
      <c r="A13424">
        <f t="shared" si="406"/>
        <v>13424</v>
      </c>
      <c r="B13424" s="3" t="s">
        <v>1037</v>
      </c>
      <c r="C13424" s="3" t="s">
        <v>95</v>
      </c>
      <c r="D13424" s="3" t="s">
        <v>26</v>
      </c>
      <c r="E13424">
        <v>2027</v>
      </c>
      <c r="F13424" s="3" t="str">
        <f t="shared" si="405"/>
        <v>RASpillLO BON2027</v>
      </c>
      <c r="G13424" s="9">
        <v>0.177933934490591</v>
      </c>
      <c r="H13424" s="9">
        <v>0.37818255118777699</v>
      </c>
      <c r="I13424" s="9">
        <v>1.58093442127595</v>
      </c>
      <c r="J13424" s="9">
        <v>2.4016343457690201</v>
      </c>
      <c r="K13424" s="9">
        <v>1.6203352181026001</v>
      </c>
      <c r="L13424" s="9">
        <v>0.91212327507244595</v>
      </c>
      <c r="M13424" s="9">
        <v>0.98174855382916604</v>
      </c>
      <c r="N13424" s="9">
        <v>0.99036093863388797</v>
      </c>
      <c r="O13424" s="9">
        <v>1.09011125195564</v>
      </c>
      <c r="P13424" s="9">
        <v>1.1766089251</v>
      </c>
      <c r="Q13424" s="9">
        <v>2.0061698273294999</v>
      </c>
      <c r="R13424" s="9">
        <v>1.1472024041770801</v>
      </c>
      <c r="S13424" s="9">
        <v>0.99819894942304599</v>
      </c>
      <c r="T13424" s="9">
        <v>0.42044881315441601</v>
      </c>
    </row>
    <row r="13425" spans="1:20" x14ac:dyDescent="0.35">
      <c r="A13425">
        <f t="shared" si="406"/>
        <v>13425</v>
      </c>
      <c r="B13425" s="3" t="s">
        <v>1037</v>
      </c>
      <c r="C13425" s="3" t="s">
        <v>95</v>
      </c>
      <c r="D13425" s="3" t="s">
        <v>26</v>
      </c>
      <c r="E13425">
        <v>2028</v>
      </c>
      <c r="F13425" s="3" t="str">
        <f t="shared" si="405"/>
        <v>RASpillLO BON2028</v>
      </c>
      <c r="G13425" s="9">
        <v>6.2922777979099398E-2</v>
      </c>
      <c r="H13425" s="9">
        <v>0.24095232278493001</v>
      </c>
      <c r="I13425" s="9">
        <v>0.62998327656055497</v>
      </c>
      <c r="J13425" s="9">
        <v>1.21009897880591</v>
      </c>
      <c r="K13425" s="9">
        <v>0.26410052422083302</v>
      </c>
      <c r="L13425" s="9">
        <v>0.67207778565120901</v>
      </c>
      <c r="M13425" s="9">
        <v>0.158508900545138</v>
      </c>
      <c r="N13425" s="9">
        <v>0.34971765569125002</v>
      </c>
      <c r="O13425" s="9">
        <v>1.8497635733245901</v>
      </c>
      <c r="P13425" s="9">
        <v>2.0056321827382302</v>
      </c>
      <c r="Q13425" s="9">
        <v>0.56801146960362903</v>
      </c>
      <c r="R13425" s="9">
        <v>0.57648172646944396</v>
      </c>
      <c r="S13425" s="9">
        <v>0.11881007295882801</v>
      </c>
      <c r="T13425" s="9">
        <v>0.419815660231041</v>
      </c>
    </row>
    <row r="13426" spans="1:20" x14ac:dyDescent="0.35">
      <c r="A13426">
        <f t="shared" si="406"/>
        <v>13426</v>
      </c>
      <c r="B13426" s="3" t="s">
        <v>1037</v>
      </c>
      <c r="C13426" s="3" t="s">
        <v>95</v>
      </c>
      <c r="D13426" s="3" t="s">
        <v>26</v>
      </c>
      <c r="E13426">
        <v>2029</v>
      </c>
      <c r="F13426" s="3" t="str">
        <f t="shared" si="405"/>
        <v>RASpillLO BON2029</v>
      </c>
      <c r="G13426" s="9">
        <v>0.23108988134340699</v>
      </c>
      <c r="H13426" s="9">
        <v>0.66854742774020803</v>
      </c>
      <c r="I13426" s="9">
        <v>0.87508535620566597</v>
      </c>
      <c r="J13426" s="9">
        <v>2.6540840404511901</v>
      </c>
      <c r="K13426" s="9">
        <v>1.50710733650729</v>
      </c>
      <c r="L13426" s="9">
        <v>0.32916061970477101</v>
      </c>
      <c r="M13426" s="9">
        <v>2.4132878676695801</v>
      </c>
      <c r="N13426" s="9">
        <v>1.2288274106111099</v>
      </c>
      <c r="O13426" s="9">
        <v>1.1821662596323901</v>
      </c>
      <c r="P13426" s="9">
        <v>1.8089350605618</v>
      </c>
      <c r="Q13426" s="9">
        <v>1.7731067462777499</v>
      </c>
      <c r="R13426" s="9">
        <v>1.7371801650000001</v>
      </c>
      <c r="S13426" s="9">
        <v>0.84772743356510405</v>
      </c>
      <c r="T13426" s="9">
        <v>0.33522430072298598</v>
      </c>
    </row>
    <row r="13427" spans="1:20" x14ac:dyDescent="0.35">
      <c r="A13427">
        <f t="shared" si="406"/>
        <v>13427</v>
      </c>
      <c r="B13427" s="3" t="s">
        <v>1037</v>
      </c>
      <c r="C13427" s="3" t="s">
        <v>77</v>
      </c>
      <c r="D13427" s="3" t="s">
        <v>26</v>
      </c>
      <c r="E13427">
        <v>2020</v>
      </c>
      <c r="F13427" s="3" t="str">
        <f t="shared" si="405"/>
        <v>RAGenLO BON2020</v>
      </c>
      <c r="G13427" s="9">
        <v>10.3484342258064</v>
      </c>
      <c r="H13427" s="9">
        <v>14.775727548611099</v>
      </c>
      <c r="I13427" s="9">
        <v>24.0981066222222</v>
      </c>
      <c r="J13427" s="9">
        <v>25.878084221774099</v>
      </c>
      <c r="K13427" s="9">
        <v>15.622483686011901</v>
      </c>
      <c r="L13427" s="9">
        <v>27.948311747311799</v>
      </c>
      <c r="M13427" s="9">
        <v>22.273805486111101</v>
      </c>
      <c r="N13427" s="9">
        <v>24.7128388888888</v>
      </c>
      <c r="O13427" s="9">
        <v>37.260644287634399</v>
      </c>
      <c r="P13427" s="9">
        <v>34.195579884624998</v>
      </c>
      <c r="Q13427" s="9">
        <v>23.871263494623602</v>
      </c>
      <c r="R13427" s="9">
        <v>10.1580755281666</v>
      </c>
      <c r="S13427" s="9">
        <v>12.239565963541599</v>
      </c>
      <c r="T13427" s="9">
        <v>12.054207884722199</v>
      </c>
    </row>
    <row r="13428" spans="1:20" x14ac:dyDescent="0.35">
      <c r="A13428">
        <f t="shared" si="406"/>
        <v>13428</v>
      </c>
      <c r="B13428" s="3" t="s">
        <v>1037</v>
      </c>
      <c r="C13428" s="3" t="s">
        <v>77</v>
      </c>
      <c r="D13428" s="3" t="s">
        <v>26</v>
      </c>
      <c r="E13428">
        <v>2021</v>
      </c>
      <c r="F13428" s="3" t="str">
        <f t="shared" si="405"/>
        <v>RAGenLO BON2021</v>
      </c>
      <c r="G13428" s="9">
        <v>10.6734579973118</v>
      </c>
      <c r="H13428" s="9">
        <v>28.791605156944399</v>
      </c>
      <c r="I13428" s="9">
        <v>32.204232584722199</v>
      </c>
      <c r="J13428" s="9">
        <v>30.903712479838699</v>
      </c>
      <c r="K13428" s="9">
        <v>15.647719940476099</v>
      </c>
      <c r="L13428" s="9">
        <v>7.6222745918010704</v>
      </c>
      <c r="M13428" s="9">
        <v>13.2871476666666</v>
      </c>
      <c r="N13428" s="9">
        <v>23.5547137777777</v>
      </c>
      <c r="O13428" s="9">
        <v>39.857899260752603</v>
      </c>
      <c r="P13428" s="9">
        <v>37.428350755555499</v>
      </c>
      <c r="Q13428" s="9">
        <v>22.819501707392401</v>
      </c>
      <c r="R13428" s="9">
        <v>14.7628262166666</v>
      </c>
      <c r="S13428" s="9">
        <v>10.0868621380208</v>
      </c>
      <c r="T13428" s="9">
        <v>7.2297123915277703</v>
      </c>
    </row>
    <row r="13429" spans="1:20" x14ac:dyDescent="0.35">
      <c r="A13429">
        <f t="shared" si="406"/>
        <v>13429</v>
      </c>
      <c r="B13429" s="3" t="s">
        <v>1037</v>
      </c>
      <c r="C13429" s="3" t="s">
        <v>77</v>
      </c>
      <c r="D13429" s="3" t="s">
        <v>26</v>
      </c>
      <c r="E13429">
        <v>2022</v>
      </c>
      <c r="F13429" s="3" t="str">
        <f t="shared" ref="F13429:F13492" si="407">_xlfn.CONCAT(B13429,C13429,D13429,E13429)</f>
        <v>RAGenLO BON2022</v>
      </c>
      <c r="G13429" s="9">
        <v>5.86957812231182</v>
      </c>
      <c r="H13429" s="9">
        <v>12.7082836999999</v>
      </c>
      <c r="I13429" s="9">
        <v>20.9239718</v>
      </c>
      <c r="J13429" s="9">
        <v>16.241603523118201</v>
      </c>
      <c r="K13429" s="9">
        <v>15.0857516235119</v>
      </c>
      <c r="L13429" s="9">
        <v>8.0956212043010698</v>
      </c>
      <c r="M13429" s="9">
        <v>8.9511014888888898</v>
      </c>
      <c r="N13429" s="9">
        <v>18.898990013888799</v>
      </c>
      <c r="O13429" s="9">
        <v>33.349323354838702</v>
      </c>
      <c r="P13429" s="9">
        <v>25.419842763888798</v>
      </c>
      <c r="Q13429" s="9">
        <v>18.1735926478494</v>
      </c>
      <c r="R13429" s="9">
        <v>10.3215977027777</v>
      </c>
      <c r="S13429" s="9">
        <v>7.9099991406249996</v>
      </c>
      <c r="T13429" s="9">
        <v>8.4218205861111102</v>
      </c>
    </row>
    <row r="13430" spans="1:20" x14ac:dyDescent="0.35">
      <c r="A13430">
        <f t="shared" si="406"/>
        <v>13430</v>
      </c>
      <c r="B13430" s="3" t="s">
        <v>1037</v>
      </c>
      <c r="C13430" s="3" t="s">
        <v>77</v>
      </c>
      <c r="D13430" s="3" t="s">
        <v>26</v>
      </c>
      <c r="E13430">
        <v>2023</v>
      </c>
      <c r="F13430" s="3" t="str">
        <f t="shared" si="407"/>
        <v>RAGenLO BON2023</v>
      </c>
      <c r="G13430" s="9">
        <v>8.96357105779569</v>
      </c>
      <c r="H13430" s="9">
        <v>12.3091835</v>
      </c>
      <c r="I13430" s="9">
        <v>19.824980263888801</v>
      </c>
      <c r="J13430" s="9">
        <v>15.5442905524193</v>
      </c>
      <c r="K13430" s="9">
        <v>11.912148013244</v>
      </c>
      <c r="L13430" s="9">
        <v>13.7851061115591</v>
      </c>
      <c r="M13430" s="9">
        <v>16.0893311666666</v>
      </c>
      <c r="N13430" s="9">
        <v>24.982150327777699</v>
      </c>
      <c r="O13430" s="9">
        <v>40.215163306451601</v>
      </c>
      <c r="P13430" s="9">
        <v>38.298076804166598</v>
      </c>
      <c r="Q13430" s="9">
        <v>15.414570499327899</v>
      </c>
      <c r="R13430" s="9">
        <v>8.0849602805555492</v>
      </c>
      <c r="S13430" s="9">
        <v>6.9977244947916599</v>
      </c>
      <c r="T13430" s="9">
        <v>6.3251092949999999</v>
      </c>
    </row>
    <row r="13431" spans="1:20" x14ac:dyDescent="0.35">
      <c r="A13431">
        <f t="shared" si="406"/>
        <v>13431</v>
      </c>
      <c r="B13431" s="3" t="s">
        <v>1037</v>
      </c>
      <c r="C13431" s="3" t="s">
        <v>77</v>
      </c>
      <c r="D13431" s="3" t="s">
        <v>26</v>
      </c>
      <c r="E13431">
        <v>2024</v>
      </c>
      <c r="F13431" s="3" t="str">
        <f t="shared" si="407"/>
        <v>RAGenLO BON2024</v>
      </c>
      <c r="G13431" s="9">
        <v>10.6586972647849</v>
      </c>
      <c r="H13431" s="9">
        <v>15.1866762472222</v>
      </c>
      <c r="I13431" s="9">
        <v>20.105052422222201</v>
      </c>
      <c r="J13431" s="9">
        <v>23.269259696236499</v>
      </c>
      <c r="K13431" s="9">
        <v>12.524506900297601</v>
      </c>
      <c r="L13431" s="9">
        <v>20.8564794502688</v>
      </c>
      <c r="M13431" s="9">
        <v>21.222632456666599</v>
      </c>
      <c r="N13431" s="9">
        <v>28.238283231111101</v>
      </c>
      <c r="O13431" s="9">
        <v>38.8020577956989</v>
      </c>
      <c r="P13431" s="9">
        <v>37.7531828720833</v>
      </c>
      <c r="Q13431" s="9">
        <v>10.1827420416666</v>
      </c>
      <c r="R13431" s="9">
        <v>7.9787515138888798</v>
      </c>
      <c r="S13431" s="9">
        <v>9.77460174479166</v>
      </c>
      <c r="T13431" s="9">
        <v>7.4757226486111099</v>
      </c>
    </row>
    <row r="13432" spans="1:20" x14ac:dyDescent="0.35">
      <c r="A13432">
        <f t="shared" si="406"/>
        <v>13432</v>
      </c>
      <c r="B13432" s="3" t="s">
        <v>1037</v>
      </c>
      <c r="C13432" s="3" t="s">
        <v>77</v>
      </c>
      <c r="D13432" s="3" t="s">
        <v>26</v>
      </c>
      <c r="E13432">
        <v>2025</v>
      </c>
      <c r="F13432" s="3" t="str">
        <f t="shared" si="407"/>
        <v>RAGenLO BON2025</v>
      </c>
      <c r="G13432" s="9">
        <v>6.2995096276881704</v>
      </c>
      <c r="H13432" s="9">
        <v>7.5742661416666603</v>
      </c>
      <c r="I13432" s="9">
        <v>17.70771888725</v>
      </c>
      <c r="J13432" s="9">
        <v>9.4634106303763392</v>
      </c>
      <c r="K13432" s="9">
        <v>7.4129498363095196</v>
      </c>
      <c r="L13432" s="9">
        <v>10.524545744086</v>
      </c>
      <c r="M13432" s="9">
        <v>10.509883941666599</v>
      </c>
      <c r="N13432" s="9">
        <v>13.1021596111111</v>
      </c>
      <c r="O13432" s="9">
        <v>37.503137043010703</v>
      </c>
      <c r="P13432" s="9">
        <v>29.313232086388801</v>
      </c>
      <c r="Q13432" s="9">
        <v>9.7795449260752694</v>
      </c>
      <c r="R13432" s="9">
        <v>7.07954940361111</v>
      </c>
      <c r="S13432" s="9">
        <v>9.7460801692708294</v>
      </c>
      <c r="T13432" s="9">
        <v>6.1403093630555503</v>
      </c>
    </row>
    <row r="13433" spans="1:20" x14ac:dyDescent="0.35">
      <c r="A13433">
        <f t="shared" si="406"/>
        <v>13433</v>
      </c>
      <c r="B13433" s="3" t="s">
        <v>1037</v>
      </c>
      <c r="C13433" s="3" t="s">
        <v>77</v>
      </c>
      <c r="D13433" s="3" t="s">
        <v>26</v>
      </c>
      <c r="E13433">
        <v>2026</v>
      </c>
      <c r="F13433" s="3" t="str">
        <f t="shared" si="407"/>
        <v>RAGenLO BON2026</v>
      </c>
      <c r="G13433" s="9">
        <v>9.0661059973118192</v>
      </c>
      <c r="H13433" s="9">
        <v>9.9793235569444398</v>
      </c>
      <c r="I13433" s="9">
        <v>25.897003208333299</v>
      </c>
      <c r="J13433" s="9">
        <v>15.8895513736559</v>
      </c>
      <c r="K13433" s="9">
        <v>22.268221023809499</v>
      </c>
      <c r="L13433" s="9">
        <v>12.9342494637096</v>
      </c>
      <c r="M13433" s="9">
        <v>9.2180366666666593</v>
      </c>
      <c r="N13433" s="9">
        <v>7.3365984805555504</v>
      </c>
      <c r="O13433" s="9">
        <v>6.0009623655913904</v>
      </c>
      <c r="P13433" s="9">
        <v>23.6125473888888</v>
      </c>
      <c r="Q13433" s="9">
        <v>17.931899788978399</v>
      </c>
      <c r="R13433" s="9">
        <v>10.0903735555555</v>
      </c>
      <c r="S13433" s="9">
        <v>7.2300178020833297</v>
      </c>
      <c r="T13433" s="9">
        <v>6.7268061972222197</v>
      </c>
    </row>
    <row r="13434" spans="1:20" x14ac:dyDescent="0.35">
      <c r="A13434">
        <f t="shared" si="406"/>
        <v>13434</v>
      </c>
      <c r="B13434" s="3" t="s">
        <v>1037</v>
      </c>
      <c r="C13434" s="3" t="s">
        <v>77</v>
      </c>
      <c r="D13434" s="3" t="s">
        <v>26</v>
      </c>
      <c r="E13434">
        <v>2027</v>
      </c>
      <c r="F13434" s="3" t="str">
        <f t="shared" si="407"/>
        <v>RAGenLO BON2027</v>
      </c>
      <c r="G13434" s="9">
        <v>6.1175614395161197</v>
      </c>
      <c r="H13434" s="9">
        <v>11.866060237499999</v>
      </c>
      <c r="I13434" s="9">
        <v>29.355404400000001</v>
      </c>
      <c r="J13434" s="9">
        <v>32.665170204300999</v>
      </c>
      <c r="K13434" s="9">
        <v>33.248462934523801</v>
      </c>
      <c r="L13434" s="9">
        <v>14.8402932580645</v>
      </c>
      <c r="M13434" s="9">
        <v>9.7479178833333293</v>
      </c>
      <c r="N13434" s="9">
        <v>6.3162449999999897</v>
      </c>
      <c r="O13434" s="9">
        <v>6.0450612634408598</v>
      </c>
      <c r="P13434" s="9">
        <v>7.8218489722222202</v>
      </c>
      <c r="Q13434" s="9">
        <v>29.115104260752599</v>
      </c>
      <c r="R13434" s="9">
        <v>35.238441305555497</v>
      </c>
      <c r="S13434" s="9">
        <v>22.267223539062499</v>
      </c>
      <c r="T13434" s="9">
        <v>14.8832080291666</v>
      </c>
    </row>
    <row r="13435" spans="1:20" x14ac:dyDescent="0.35">
      <c r="A13435">
        <f t="shared" si="406"/>
        <v>13435</v>
      </c>
      <c r="B13435" s="3" t="s">
        <v>1037</v>
      </c>
      <c r="C13435" s="3" t="s">
        <v>77</v>
      </c>
      <c r="D13435" s="3" t="s">
        <v>26</v>
      </c>
      <c r="E13435">
        <v>2028</v>
      </c>
      <c r="F13435" s="3" t="str">
        <f t="shared" si="407"/>
        <v>RAGenLO BON2028</v>
      </c>
      <c r="G13435" s="9">
        <v>7.3690847701612903</v>
      </c>
      <c r="H13435" s="9">
        <v>16.175733276666602</v>
      </c>
      <c r="I13435" s="9">
        <v>14.0922530972222</v>
      </c>
      <c r="J13435" s="9">
        <v>25.225226545698899</v>
      </c>
      <c r="K13435" s="9">
        <v>14.9331587098214</v>
      </c>
      <c r="L13435" s="9">
        <v>23.046229663978401</v>
      </c>
      <c r="M13435" s="9">
        <v>23.086886138888801</v>
      </c>
      <c r="N13435" s="9">
        <v>11.6698806944444</v>
      </c>
      <c r="O13435" s="9">
        <v>6.2024085274193501</v>
      </c>
      <c r="P13435" s="9">
        <v>16.965190402777701</v>
      </c>
      <c r="Q13435" s="9">
        <v>17.911864940860202</v>
      </c>
      <c r="R13435" s="9">
        <v>12.223119836111101</v>
      </c>
      <c r="S13435" s="9">
        <v>9.1520254348958296</v>
      </c>
      <c r="T13435" s="9">
        <v>7.7986033333333298</v>
      </c>
    </row>
    <row r="13436" spans="1:20" x14ac:dyDescent="0.35">
      <c r="A13436">
        <f t="shared" si="406"/>
        <v>13436</v>
      </c>
      <c r="B13436" s="3" t="s">
        <v>1037</v>
      </c>
      <c r="C13436" s="3" t="s">
        <v>77</v>
      </c>
      <c r="D13436" s="3" t="s">
        <v>26</v>
      </c>
      <c r="E13436">
        <v>2029</v>
      </c>
      <c r="F13436" s="3" t="str">
        <f t="shared" si="407"/>
        <v>RAGenLO BON2029</v>
      </c>
      <c r="G13436" s="9">
        <v>5.0327277586021504</v>
      </c>
      <c r="H13436" s="9">
        <v>17.430081020972199</v>
      </c>
      <c r="I13436" s="9">
        <v>19.746105801666602</v>
      </c>
      <c r="J13436" s="9">
        <v>34.718323602150498</v>
      </c>
      <c r="K13436" s="9">
        <v>29.149802348214202</v>
      </c>
      <c r="L13436" s="9">
        <v>12.1181432673387</v>
      </c>
      <c r="M13436" s="9">
        <v>8.8895299999999899</v>
      </c>
      <c r="N13436" s="9">
        <v>6.3162449999999897</v>
      </c>
      <c r="O13436" s="9">
        <v>6.1161111559139698</v>
      </c>
      <c r="P13436" s="9">
        <v>10.7253958888888</v>
      </c>
      <c r="Q13436" s="9">
        <v>22.407312298387001</v>
      </c>
      <c r="R13436" s="9">
        <v>36.4691165277777</v>
      </c>
      <c r="S13436" s="9">
        <v>27.301683671875001</v>
      </c>
      <c r="T13436" s="9">
        <v>14.3182658944444</v>
      </c>
    </row>
    <row r="13437" spans="1:20" x14ac:dyDescent="0.35">
      <c r="A13437">
        <f t="shared" si="406"/>
        <v>13437</v>
      </c>
      <c r="B13437" s="3" t="s">
        <v>1037</v>
      </c>
      <c r="C13437" s="3" t="s">
        <v>75</v>
      </c>
      <c r="D13437" s="3" t="s">
        <v>45</v>
      </c>
      <c r="E13437">
        <v>2020</v>
      </c>
      <c r="F13437" s="3" t="str">
        <f t="shared" si="407"/>
        <v>RAElevLONG L2020</v>
      </c>
      <c r="G13437" s="9">
        <v>1536.00070532</v>
      </c>
      <c r="H13437" s="9">
        <v>1536.00070532</v>
      </c>
      <c r="I13437" s="9">
        <v>1535.78416988</v>
      </c>
      <c r="J13437" s="9">
        <v>1523.5466366799999</v>
      </c>
      <c r="K13437" s="9">
        <v>1530.8596290400001</v>
      </c>
      <c r="L13437" s="9">
        <v>1536.00070532</v>
      </c>
      <c r="M13437" s="9">
        <v>1534.7178968799999</v>
      </c>
      <c r="N13437" s="9">
        <v>1512.0013607200001</v>
      </c>
      <c r="O13437" s="9">
        <v>1535.8136974399999</v>
      </c>
      <c r="P13437" s="9">
        <v>1536.00070532</v>
      </c>
      <c r="Q13437" s="9">
        <v>1535.4692092400001</v>
      </c>
      <c r="R13437" s="9">
        <v>1534.8425688</v>
      </c>
      <c r="S13437" s="9">
        <v>1535.0722275999999</v>
      </c>
      <c r="T13437" s="9">
        <v>1535.78416988</v>
      </c>
    </row>
    <row r="13438" spans="1:20" x14ac:dyDescent="0.35">
      <c r="A13438">
        <f t="shared" si="406"/>
        <v>13438</v>
      </c>
      <c r="B13438" s="3" t="s">
        <v>1037</v>
      </c>
      <c r="C13438" s="3" t="s">
        <v>75</v>
      </c>
      <c r="D13438" s="3" t="s">
        <v>45</v>
      </c>
      <c r="E13438">
        <v>2021</v>
      </c>
      <c r="F13438" s="3" t="str">
        <f t="shared" si="407"/>
        <v>RAElevLONG L2021</v>
      </c>
      <c r="G13438" s="9">
        <v>1536.00070532</v>
      </c>
      <c r="H13438" s="9">
        <v>1536.00070532</v>
      </c>
      <c r="I13438" s="9">
        <v>1535.78416988</v>
      </c>
      <c r="J13438" s="9">
        <v>1534.5472932</v>
      </c>
      <c r="K13438" s="9">
        <v>1523.0315447999999</v>
      </c>
      <c r="L13438" s="9">
        <v>1535.7743273599999</v>
      </c>
      <c r="M13438" s="9">
        <v>1535.78416988</v>
      </c>
      <c r="N13438" s="9">
        <v>1531.4337760400001</v>
      </c>
      <c r="O13438" s="9">
        <v>1535.8825950800001</v>
      </c>
      <c r="P13438" s="9">
        <v>1535.16409112</v>
      </c>
      <c r="Q13438" s="9">
        <v>1534.5112039599901</v>
      </c>
      <c r="R13438" s="9">
        <v>1534.9869257599901</v>
      </c>
      <c r="S13438" s="9">
        <v>1535.00332996</v>
      </c>
      <c r="T13438" s="9">
        <v>1535.78416988</v>
      </c>
    </row>
    <row r="13439" spans="1:20" x14ac:dyDescent="0.35">
      <c r="A13439">
        <f t="shared" si="406"/>
        <v>13439</v>
      </c>
      <c r="B13439" s="3" t="s">
        <v>1037</v>
      </c>
      <c r="C13439" s="3" t="s">
        <v>75</v>
      </c>
      <c r="D13439" s="3" t="s">
        <v>45</v>
      </c>
      <c r="E13439">
        <v>2022</v>
      </c>
      <c r="F13439" s="3" t="str">
        <f t="shared" si="407"/>
        <v>RAElevLONG L2022</v>
      </c>
      <c r="G13439" s="9">
        <v>1535.8694717199901</v>
      </c>
      <c r="H13439" s="9">
        <v>1535.0787892799999</v>
      </c>
      <c r="I13439" s="9">
        <v>1535.78416988</v>
      </c>
      <c r="J13439" s="9">
        <v>1535.6430937600001</v>
      </c>
      <c r="K13439" s="9">
        <v>1535.2001803599901</v>
      </c>
      <c r="L13439" s="9">
        <v>1536.00070532</v>
      </c>
      <c r="M13439" s="9">
        <v>1535.78416988</v>
      </c>
      <c r="N13439" s="9">
        <v>1534.6194716800001</v>
      </c>
      <c r="O13439" s="9">
        <v>1536.00070532</v>
      </c>
      <c r="P13439" s="9">
        <v>1535.9219651599999</v>
      </c>
      <c r="Q13439" s="9">
        <v>1534.1568732399901</v>
      </c>
      <c r="R13439" s="9">
        <v>1535.6299704</v>
      </c>
      <c r="S13439" s="9">
        <v>1535.1181593599999</v>
      </c>
      <c r="T13439" s="9">
        <v>1535.78416988</v>
      </c>
    </row>
    <row r="13440" spans="1:20" x14ac:dyDescent="0.35">
      <c r="A13440">
        <f t="shared" si="406"/>
        <v>13440</v>
      </c>
      <c r="B13440" s="3" t="s">
        <v>1037</v>
      </c>
      <c r="C13440" s="3" t="s">
        <v>75</v>
      </c>
      <c r="D13440" s="3" t="s">
        <v>45</v>
      </c>
      <c r="E13440">
        <v>2023</v>
      </c>
      <c r="F13440" s="3" t="str">
        <f t="shared" si="407"/>
        <v>RAElevLONG L2023</v>
      </c>
      <c r="G13440" s="9">
        <v>1535.8071357599999</v>
      </c>
      <c r="H13440" s="9">
        <v>1534.9738024000001</v>
      </c>
      <c r="I13440" s="9">
        <v>1535.78416988</v>
      </c>
      <c r="J13440" s="9">
        <v>1525.2854818799999</v>
      </c>
      <c r="K13440" s="9">
        <v>1531.5322012399999</v>
      </c>
      <c r="L13440" s="9">
        <v>1535.8136974399999</v>
      </c>
      <c r="M13440" s="9">
        <v>1535.78416988</v>
      </c>
      <c r="N13440" s="9">
        <v>1534.83600712</v>
      </c>
      <c r="O13440" s="9">
        <v>1535.9843011200001</v>
      </c>
      <c r="P13440" s="9">
        <v>1535.679183</v>
      </c>
      <c r="Q13440" s="9">
        <v>1535.10831684</v>
      </c>
      <c r="R13440" s="9">
        <v>1534.7933562000001</v>
      </c>
      <c r="S13440" s="9">
        <v>1535.1312827199999</v>
      </c>
      <c r="T13440" s="9">
        <v>1535.78416988</v>
      </c>
    </row>
    <row r="13441" spans="1:20" x14ac:dyDescent="0.35">
      <c r="A13441">
        <f t="shared" si="406"/>
        <v>13441</v>
      </c>
      <c r="B13441" s="3" t="s">
        <v>1037</v>
      </c>
      <c r="C13441" s="3" t="s">
        <v>75</v>
      </c>
      <c r="D13441" s="3" t="s">
        <v>45</v>
      </c>
      <c r="E13441">
        <v>2024</v>
      </c>
      <c r="F13441" s="3" t="str">
        <f t="shared" si="407"/>
        <v>RAElevLONG L2024</v>
      </c>
      <c r="G13441" s="9">
        <v>1535.5741961199999</v>
      </c>
      <c r="H13441" s="9">
        <v>1535.8235399600001</v>
      </c>
      <c r="I13441" s="9">
        <v>1535.78416988</v>
      </c>
      <c r="J13441" s="9">
        <v>1535.6529362799999</v>
      </c>
      <c r="K13441" s="9">
        <v>1534.9573981999999</v>
      </c>
      <c r="L13441" s="9">
        <v>1535.0262958399901</v>
      </c>
      <c r="M13441" s="9">
        <v>1535.61028535999</v>
      </c>
      <c r="N13441" s="9">
        <v>1535.9908628000001</v>
      </c>
      <c r="O13441" s="9">
        <v>1535.2198653999999</v>
      </c>
      <c r="P13441" s="9">
        <v>1536.00070532</v>
      </c>
      <c r="Q13441" s="9">
        <v>1534.7441435999999</v>
      </c>
      <c r="R13441" s="9">
        <v>1534.89506224</v>
      </c>
      <c r="S13441" s="9">
        <v>1535.41015412</v>
      </c>
      <c r="T13441" s="9">
        <v>1535.78416988</v>
      </c>
    </row>
    <row r="13442" spans="1:20" x14ac:dyDescent="0.35">
      <c r="A13442">
        <f t="shared" si="406"/>
        <v>13442</v>
      </c>
      <c r="B13442" s="3" t="s">
        <v>1037</v>
      </c>
      <c r="C13442" s="3" t="s">
        <v>75</v>
      </c>
      <c r="D13442" s="3" t="s">
        <v>45</v>
      </c>
      <c r="E13442">
        <v>2025</v>
      </c>
      <c r="F13442" s="3" t="str">
        <f t="shared" si="407"/>
        <v>RAElevLONG L2025</v>
      </c>
      <c r="G13442" s="9">
        <v>1535.7087105600001</v>
      </c>
      <c r="H13442" s="9">
        <v>1535.89899928</v>
      </c>
      <c r="I13442" s="9">
        <v>1536.00070532</v>
      </c>
      <c r="J13442" s="9">
        <v>1523.3596287999901</v>
      </c>
      <c r="K13442" s="9">
        <v>1519.39637408</v>
      </c>
      <c r="L13442" s="9">
        <v>1534.8261646000001</v>
      </c>
      <c r="M13442" s="9">
        <v>1536.00070532</v>
      </c>
      <c r="N13442" s="9">
        <v>1534.9311514799999</v>
      </c>
      <c r="O13442" s="9">
        <v>1532.45411728</v>
      </c>
      <c r="P13442" s="9">
        <v>1535.67262132</v>
      </c>
      <c r="Q13442" s="9">
        <v>1534.72117772</v>
      </c>
      <c r="R13442" s="9">
        <v>1535.22970792</v>
      </c>
      <c r="S13442" s="9">
        <v>1535.7349572799999</v>
      </c>
      <c r="T13442" s="9">
        <v>1535.78416988</v>
      </c>
    </row>
    <row r="13443" spans="1:20" x14ac:dyDescent="0.35">
      <c r="A13443">
        <f t="shared" ref="A13443:A13506" si="408">A13442+1</f>
        <v>13443</v>
      </c>
      <c r="B13443" s="3" t="s">
        <v>1037</v>
      </c>
      <c r="C13443" s="3" t="s">
        <v>75</v>
      </c>
      <c r="D13443" s="3" t="s">
        <v>45</v>
      </c>
      <c r="E13443">
        <v>2026</v>
      </c>
      <c r="F13443" s="3" t="str">
        <f t="shared" si="407"/>
        <v>RAElevLONG L2026</v>
      </c>
      <c r="G13443" s="9">
        <v>1535.6332512399999</v>
      </c>
      <c r="H13443" s="9">
        <v>1536.00070532</v>
      </c>
      <c r="I13443" s="9">
        <v>1535.78416988</v>
      </c>
      <c r="J13443" s="9">
        <v>1534.86225384</v>
      </c>
      <c r="K13443" s="9">
        <v>1524.6719648000001</v>
      </c>
      <c r="L13443" s="9">
        <v>1536.00070532</v>
      </c>
      <c r="M13443" s="9">
        <v>1535.78416988</v>
      </c>
      <c r="N13443" s="9">
        <v>1536.00070532</v>
      </c>
      <c r="O13443" s="9">
        <v>1536.00070532</v>
      </c>
      <c r="P13443" s="9">
        <v>1535.70542972</v>
      </c>
      <c r="Q13443" s="9">
        <v>1534.57353992</v>
      </c>
      <c r="R13443" s="9">
        <v>1534.2913876799901</v>
      </c>
      <c r="S13443" s="9">
        <v>1535.0394191999901</v>
      </c>
      <c r="T13443" s="9">
        <v>1535.78416988</v>
      </c>
    </row>
    <row r="13444" spans="1:20" x14ac:dyDescent="0.35">
      <c r="A13444">
        <f t="shared" si="408"/>
        <v>13444</v>
      </c>
      <c r="B13444" s="3" t="s">
        <v>1037</v>
      </c>
      <c r="C13444" s="3" t="s">
        <v>75</v>
      </c>
      <c r="D13444" s="3" t="s">
        <v>45</v>
      </c>
      <c r="E13444">
        <v>2027</v>
      </c>
      <c r="F13444" s="3" t="str">
        <f t="shared" si="407"/>
        <v>RAElevLONG L2027</v>
      </c>
      <c r="G13444" s="9">
        <v>1535.87275256</v>
      </c>
      <c r="H13444" s="9">
        <v>1534.6161908399999</v>
      </c>
      <c r="I13444" s="9">
        <v>1535.78416988</v>
      </c>
      <c r="J13444" s="9">
        <v>1535.4790517599999</v>
      </c>
      <c r="K13444" s="9">
        <v>1535.9744585999999</v>
      </c>
      <c r="L13444" s="9">
        <v>1536.00070532</v>
      </c>
      <c r="M13444" s="9">
        <v>1535.78416988</v>
      </c>
      <c r="N13444" s="9">
        <v>1536.00070532</v>
      </c>
      <c r="O13444" s="9">
        <v>1535.8169782800001</v>
      </c>
      <c r="P13444" s="9">
        <v>1536.00070532</v>
      </c>
      <c r="Q13444" s="9">
        <v>1535.6332512399999</v>
      </c>
      <c r="R13444" s="9">
        <v>1536.00070532</v>
      </c>
      <c r="S13444" s="9">
        <v>1535.10175516</v>
      </c>
      <c r="T13444" s="9">
        <v>1535.78416988</v>
      </c>
    </row>
    <row r="13445" spans="1:20" x14ac:dyDescent="0.35">
      <c r="A13445">
        <f t="shared" si="408"/>
        <v>13445</v>
      </c>
      <c r="B13445" s="3" t="s">
        <v>1037</v>
      </c>
      <c r="C13445" s="3" t="s">
        <v>75</v>
      </c>
      <c r="D13445" s="3" t="s">
        <v>45</v>
      </c>
      <c r="E13445">
        <v>2028</v>
      </c>
      <c r="F13445" s="3" t="str">
        <f t="shared" si="407"/>
        <v>RAElevLONG L2028</v>
      </c>
      <c r="G13445" s="9">
        <v>1535.44296252</v>
      </c>
      <c r="H13445" s="9">
        <v>1536.00070532</v>
      </c>
      <c r="I13445" s="9">
        <v>1535.78416988</v>
      </c>
      <c r="J13445" s="9">
        <v>1536.00070532</v>
      </c>
      <c r="K13445" s="9">
        <v>1532.5787892000001</v>
      </c>
      <c r="L13445" s="9">
        <v>1536.00070532</v>
      </c>
      <c r="M13445" s="9">
        <v>1535.78416988</v>
      </c>
      <c r="N13445" s="9">
        <v>1536.00070532</v>
      </c>
      <c r="O13445" s="9">
        <v>1535.8235399600001</v>
      </c>
      <c r="P13445" s="9">
        <v>1535.67262132</v>
      </c>
      <c r="Q13445" s="9">
        <v>1534.84913048</v>
      </c>
      <c r="R13445" s="9">
        <v>1535.69886804</v>
      </c>
      <c r="S13445" s="9">
        <v>1535.3215714400001</v>
      </c>
      <c r="T13445" s="9">
        <v>1535.78416988</v>
      </c>
    </row>
    <row r="13446" spans="1:20" x14ac:dyDescent="0.35">
      <c r="A13446">
        <f t="shared" si="408"/>
        <v>13446</v>
      </c>
      <c r="B13446" s="3" t="s">
        <v>1037</v>
      </c>
      <c r="C13446" s="3" t="s">
        <v>75</v>
      </c>
      <c r="D13446" s="3" t="s">
        <v>45</v>
      </c>
      <c r="E13446">
        <v>2029</v>
      </c>
      <c r="F13446" s="3" t="str">
        <f t="shared" si="407"/>
        <v>RAElevLONG L2029</v>
      </c>
      <c r="G13446" s="9">
        <v>1534.8130412399901</v>
      </c>
      <c r="H13446" s="9">
        <v>1535.1247210399999</v>
      </c>
      <c r="I13446" s="9">
        <v>1535.78416988</v>
      </c>
      <c r="J13446" s="9">
        <v>1524.69493068</v>
      </c>
      <c r="K13446" s="9">
        <v>1532.9560858</v>
      </c>
      <c r="L13446" s="9">
        <v>1535.6266895599999</v>
      </c>
      <c r="M13446" s="9">
        <v>1536.00070532</v>
      </c>
      <c r="N13446" s="9">
        <v>1536.00070532</v>
      </c>
      <c r="O13446" s="9">
        <v>1535.2920438799999</v>
      </c>
      <c r="P13446" s="9">
        <v>1535.8005740799999</v>
      </c>
      <c r="Q13446" s="9">
        <v>1535.5282643599901</v>
      </c>
      <c r="R13446" s="9">
        <v>1535.5873194799999</v>
      </c>
      <c r="S13446" s="9">
        <v>1534.6194716800001</v>
      </c>
      <c r="T13446" s="9">
        <v>1535.78416988</v>
      </c>
    </row>
    <row r="13447" spans="1:20" x14ac:dyDescent="0.35">
      <c r="A13447">
        <f t="shared" si="408"/>
        <v>13447</v>
      </c>
      <c r="B13447" s="3" t="s">
        <v>1037</v>
      </c>
      <c r="C13447" s="3" t="s">
        <v>86</v>
      </c>
      <c r="D13447" s="3" t="s">
        <v>45</v>
      </c>
      <c r="E13447">
        <v>2020</v>
      </c>
      <c r="F13447" s="3" t="str">
        <f t="shared" si="407"/>
        <v>RAQOutLONG L2020</v>
      </c>
      <c r="G13447" s="9">
        <v>3.75047709721873</v>
      </c>
      <c r="H13447" s="9">
        <v>5.0353765711154299</v>
      </c>
      <c r="I13447" s="9">
        <v>4.6043577851113797</v>
      </c>
      <c r="J13447" s="9">
        <v>4.4729548818206899</v>
      </c>
      <c r="K13447" s="9">
        <v>4.4414600536625004</v>
      </c>
      <c r="L13447" s="9">
        <v>13.4304683366635</v>
      </c>
      <c r="M13447" s="9">
        <v>13.8179256010191</v>
      </c>
      <c r="N13447" s="9">
        <v>21.0685299856247</v>
      </c>
      <c r="O13447" s="9">
        <v>13.1967771217093</v>
      </c>
      <c r="P13447" s="9">
        <v>6.5827582102047</v>
      </c>
      <c r="Q13447" s="9">
        <v>2.9860612428687698</v>
      </c>
      <c r="R13447" s="9">
        <v>2.7000319021768702</v>
      </c>
      <c r="S13447" s="9">
        <v>1.5845934222699201</v>
      </c>
      <c r="T13447" s="9">
        <v>3.3261625872039402</v>
      </c>
    </row>
    <row r="13448" spans="1:20" x14ac:dyDescent="0.35">
      <c r="A13448">
        <f t="shared" si="408"/>
        <v>13448</v>
      </c>
      <c r="B13448" s="3" t="s">
        <v>1037</v>
      </c>
      <c r="C13448" s="3" t="s">
        <v>86</v>
      </c>
      <c r="D13448" s="3" t="s">
        <v>45</v>
      </c>
      <c r="E13448">
        <v>2021</v>
      </c>
      <c r="F13448" s="3" t="str">
        <f t="shared" si="407"/>
        <v>RAQOutLONG L2021</v>
      </c>
      <c r="G13448" s="9">
        <v>4.0881973847081898</v>
      </c>
      <c r="H13448" s="9">
        <v>6.44297536214986</v>
      </c>
      <c r="I13448" s="9">
        <v>7.65396911437987</v>
      </c>
      <c r="J13448" s="9">
        <v>6.7704972034562596</v>
      </c>
      <c r="K13448" s="9">
        <v>3.6744273297226</v>
      </c>
      <c r="L13448" s="9">
        <v>9.2022846771417992</v>
      </c>
      <c r="M13448" s="9">
        <v>11.9605283633694</v>
      </c>
      <c r="N13448" s="9">
        <v>22.220205096352998</v>
      </c>
      <c r="O13448" s="9">
        <v>16.413901557274698</v>
      </c>
      <c r="P13448" s="9">
        <v>5.9643210307022203</v>
      </c>
      <c r="Q13448" s="9">
        <v>3.7037258920565002</v>
      </c>
      <c r="R13448" s="9">
        <v>1.95986358066138</v>
      </c>
      <c r="S13448" s="9">
        <v>2.6000360313940099</v>
      </c>
      <c r="T13448" s="9">
        <v>2.0416389972119098</v>
      </c>
    </row>
    <row r="13449" spans="1:20" x14ac:dyDescent="0.35">
      <c r="A13449">
        <f t="shared" si="408"/>
        <v>13449</v>
      </c>
      <c r="B13449" s="3" t="s">
        <v>1037</v>
      </c>
      <c r="C13449" s="3" t="s">
        <v>86</v>
      </c>
      <c r="D13449" s="3" t="s">
        <v>45</v>
      </c>
      <c r="E13449">
        <v>2022</v>
      </c>
      <c r="F13449" s="3" t="str">
        <f t="shared" si="407"/>
        <v>RAQOutLONG L2022</v>
      </c>
      <c r="G13449" s="9">
        <v>3.0841220461333299</v>
      </c>
      <c r="H13449" s="9">
        <v>4.06168247688632</v>
      </c>
      <c r="I13449" s="9">
        <v>5.0363000091206196</v>
      </c>
      <c r="J13449" s="9">
        <v>7.9866743801028797</v>
      </c>
      <c r="K13449" s="9">
        <v>8.2780113794401</v>
      </c>
      <c r="L13449" s="9">
        <v>14.471571147529399</v>
      </c>
      <c r="M13449" s="9">
        <v>15.004447433866501</v>
      </c>
      <c r="N13449" s="9">
        <v>13.3333875933961</v>
      </c>
      <c r="O13449" s="9">
        <v>9.0376087967826599</v>
      </c>
      <c r="P13449" s="9">
        <v>4.6579998344585398</v>
      </c>
      <c r="Q13449" s="9">
        <v>2.4650141851926999</v>
      </c>
      <c r="R13449" s="9">
        <v>1.4917536705818</v>
      </c>
      <c r="S13449" s="9">
        <v>1.9858556457331999</v>
      </c>
      <c r="T13449" s="9">
        <v>2.9035624486993998</v>
      </c>
    </row>
    <row r="13450" spans="1:20" x14ac:dyDescent="0.35">
      <c r="A13450">
        <f t="shared" si="408"/>
        <v>13450</v>
      </c>
      <c r="B13450" s="3" t="s">
        <v>1037</v>
      </c>
      <c r="C13450" s="3" t="s">
        <v>86</v>
      </c>
      <c r="D13450" s="3" t="s">
        <v>45</v>
      </c>
      <c r="E13450">
        <v>2023</v>
      </c>
      <c r="F13450" s="3" t="str">
        <f t="shared" si="407"/>
        <v>RAQOutLONG L2023</v>
      </c>
      <c r="G13450" s="9">
        <v>2.85722729333366</v>
      </c>
      <c r="H13450" s="9">
        <v>2.9856888276818698</v>
      </c>
      <c r="I13450" s="9">
        <v>2.0830888229109701</v>
      </c>
      <c r="J13450" s="9">
        <v>7.1205512649009997</v>
      </c>
      <c r="K13450" s="9">
        <v>8.8941230627031196</v>
      </c>
      <c r="L13450" s="9">
        <v>13.7498238925299</v>
      </c>
      <c r="M13450" s="9">
        <v>17.474135357719401</v>
      </c>
      <c r="N13450" s="9">
        <v>15.8371830563943</v>
      </c>
      <c r="O13450" s="9">
        <v>11.217419667914699</v>
      </c>
      <c r="P13450" s="9">
        <v>4.9017431668790703</v>
      </c>
      <c r="Q13450" s="9">
        <v>3.16239175328373</v>
      </c>
      <c r="R13450" s="9">
        <v>1.7220347808484697</v>
      </c>
      <c r="S13450" s="9">
        <v>1.4335384391553301</v>
      </c>
      <c r="T13450" s="9">
        <v>2.21481586519229</v>
      </c>
    </row>
    <row r="13451" spans="1:20" x14ac:dyDescent="0.35">
      <c r="A13451">
        <f t="shared" si="408"/>
        <v>13451</v>
      </c>
      <c r="B13451" s="3" t="s">
        <v>1037</v>
      </c>
      <c r="C13451" s="3" t="s">
        <v>86</v>
      </c>
      <c r="D13451" s="3" t="s">
        <v>45</v>
      </c>
      <c r="E13451">
        <v>2024</v>
      </c>
      <c r="F13451" s="3" t="str">
        <f t="shared" si="407"/>
        <v>RAQOutLONG L2024</v>
      </c>
      <c r="G13451" s="9">
        <v>2.90808550476067</v>
      </c>
      <c r="H13451" s="9">
        <v>4.4477316145227697</v>
      </c>
      <c r="I13451" s="9">
        <v>5.7950206311192201</v>
      </c>
      <c r="J13451" s="9">
        <v>8.8779691657896507</v>
      </c>
      <c r="K13451" s="9">
        <v>7.0419362767042699</v>
      </c>
      <c r="L13451" s="9">
        <v>12.3572665047844</v>
      </c>
      <c r="M13451" s="9">
        <v>14.8180990524469</v>
      </c>
      <c r="N13451" s="9">
        <v>9.0276675664369392</v>
      </c>
      <c r="O13451" s="9">
        <v>6.8056613455607504</v>
      </c>
      <c r="P13451" s="9">
        <v>3.1791691677209699</v>
      </c>
      <c r="Q13451" s="9">
        <v>2.02043089285067</v>
      </c>
      <c r="R13451" s="9">
        <v>1.34643722978333</v>
      </c>
      <c r="S13451" s="9">
        <v>1.5365220060248601</v>
      </c>
      <c r="T13451" s="9">
        <v>2.1428083993991098</v>
      </c>
    </row>
    <row r="13452" spans="1:20" x14ac:dyDescent="0.35">
      <c r="A13452">
        <f t="shared" si="408"/>
        <v>13452</v>
      </c>
      <c r="B13452" s="3" t="s">
        <v>1037</v>
      </c>
      <c r="C13452" s="3" t="s">
        <v>86</v>
      </c>
      <c r="D13452" s="3" t="s">
        <v>45</v>
      </c>
      <c r="E13452">
        <v>2025</v>
      </c>
      <c r="F13452" s="3" t="str">
        <f t="shared" si="407"/>
        <v>RAQOutLONG L2025</v>
      </c>
      <c r="G13452" s="9">
        <v>2.7329954337729099</v>
      </c>
      <c r="H13452" s="9">
        <v>2.7064648146935899</v>
      </c>
      <c r="I13452" s="9">
        <v>2.5296803072789298</v>
      </c>
      <c r="J13452" s="9">
        <v>4.1036018318519396</v>
      </c>
      <c r="K13452" s="9">
        <v>2.90953176805208</v>
      </c>
      <c r="L13452" s="9">
        <v>5.3973380205405901</v>
      </c>
      <c r="M13452" s="9">
        <v>12.529661700495099</v>
      </c>
      <c r="N13452" s="9">
        <v>11.70223344493</v>
      </c>
      <c r="O13452" s="9">
        <v>11.2656113508044</v>
      </c>
      <c r="P13452" s="9">
        <v>4.5905790378006799</v>
      </c>
      <c r="Q13452" s="9">
        <v>3.1308892187544601</v>
      </c>
      <c r="R13452" s="9">
        <v>1.9218733183416601</v>
      </c>
      <c r="S13452" s="9">
        <v>3.36394132948507</v>
      </c>
      <c r="T13452" s="9">
        <v>2.4287658344141603</v>
      </c>
    </row>
    <row r="13453" spans="1:20" x14ac:dyDescent="0.35">
      <c r="A13453">
        <f t="shared" si="408"/>
        <v>13453</v>
      </c>
      <c r="B13453" s="3" t="s">
        <v>1037</v>
      </c>
      <c r="C13453" s="3" t="s">
        <v>86</v>
      </c>
      <c r="D13453" s="3" t="s">
        <v>45</v>
      </c>
      <c r="E13453">
        <v>2026</v>
      </c>
      <c r="F13453" s="3" t="str">
        <f t="shared" si="407"/>
        <v>RAQOutLONG L2026</v>
      </c>
      <c r="G13453" s="9">
        <v>2.7844665386197902</v>
      </c>
      <c r="H13453" s="9">
        <v>4.7867878271981201</v>
      </c>
      <c r="I13453" s="9">
        <v>4.0005337605835898</v>
      </c>
      <c r="J13453" s="9">
        <v>20.530027904665701</v>
      </c>
      <c r="K13453" s="9">
        <v>14.2401737959723</v>
      </c>
      <c r="L13453" s="9">
        <v>19.203932378890499</v>
      </c>
      <c r="M13453" s="9">
        <v>29.3463268576837</v>
      </c>
      <c r="N13453" s="9">
        <v>27.788545415241501</v>
      </c>
      <c r="O13453" s="9">
        <v>11.3016942479489</v>
      </c>
      <c r="P13453" s="9">
        <v>7.2831800428259399</v>
      </c>
      <c r="Q13453" s="9">
        <v>3.0963689614221099</v>
      </c>
      <c r="R13453" s="9">
        <v>2.40407409784402</v>
      </c>
      <c r="S13453" s="9">
        <v>2.3072412395604598</v>
      </c>
      <c r="T13453" s="9">
        <v>2.5355216210517999</v>
      </c>
    </row>
    <row r="13454" spans="1:20" x14ac:dyDescent="0.35">
      <c r="A13454">
        <f t="shared" si="408"/>
        <v>13454</v>
      </c>
      <c r="B13454" s="3" t="s">
        <v>1037</v>
      </c>
      <c r="C13454" s="3" t="s">
        <v>86</v>
      </c>
      <c r="D13454" s="3" t="s">
        <v>45</v>
      </c>
      <c r="E13454">
        <v>2027</v>
      </c>
      <c r="F13454" s="3" t="str">
        <f t="shared" si="407"/>
        <v>RAQOutLONG L2027</v>
      </c>
      <c r="G13454" s="9">
        <v>3.3453910723192402</v>
      </c>
      <c r="H13454" s="9">
        <v>8.0535465268066595</v>
      </c>
      <c r="I13454" s="9">
        <v>16.729595072557</v>
      </c>
      <c r="J13454" s="9">
        <v>17.1065812063684</v>
      </c>
      <c r="K13454" s="9">
        <v>6.40053494870312</v>
      </c>
      <c r="L13454" s="9">
        <v>18.900584572926</v>
      </c>
      <c r="M13454" s="9">
        <v>22.492113394024098</v>
      </c>
      <c r="N13454" s="9">
        <v>24.612539396374999</v>
      </c>
      <c r="O13454" s="9">
        <v>15.6708330298479</v>
      </c>
      <c r="P13454" s="9">
        <v>7.5708899226695001</v>
      </c>
      <c r="Q13454" s="9">
        <v>4.3121711550446502</v>
      </c>
      <c r="R13454" s="9">
        <v>3.8831099834799998</v>
      </c>
      <c r="S13454" s="9">
        <v>2.4511938209754298</v>
      </c>
      <c r="T13454" s="9">
        <v>2.46513823383397</v>
      </c>
    </row>
    <row r="13455" spans="1:20" x14ac:dyDescent="0.35">
      <c r="A13455">
        <f t="shared" si="408"/>
        <v>13455</v>
      </c>
      <c r="B13455" s="3" t="s">
        <v>1037</v>
      </c>
      <c r="C13455" s="3" t="s">
        <v>86</v>
      </c>
      <c r="D13455" s="3" t="s">
        <v>45</v>
      </c>
      <c r="E13455">
        <v>2028</v>
      </c>
      <c r="F13455" s="3" t="str">
        <f t="shared" si="407"/>
        <v>RAQOutLONG L2028</v>
      </c>
      <c r="G13455" s="9">
        <v>2.8800375734374999</v>
      </c>
      <c r="H13455" s="9">
        <v>3.3513729427461105</v>
      </c>
      <c r="I13455" s="9">
        <v>6.9619811006311796</v>
      </c>
      <c r="J13455" s="9">
        <v>9.53951886281728</v>
      </c>
      <c r="K13455" s="9">
        <v>11.113311491091499</v>
      </c>
      <c r="L13455" s="9">
        <v>17.431396519903402</v>
      </c>
      <c r="M13455" s="9">
        <v>17.799486332433698</v>
      </c>
      <c r="N13455" s="9">
        <v>18.978394382731299</v>
      </c>
      <c r="O13455" s="9">
        <v>13.5957882477539</v>
      </c>
      <c r="P13455" s="9">
        <v>7.0460944578806197</v>
      </c>
      <c r="Q13455" s="9">
        <v>2.8920659374344</v>
      </c>
      <c r="R13455" s="9">
        <v>1.64171738291944</v>
      </c>
      <c r="S13455" s="9">
        <v>1.97583566652317</v>
      </c>
      <c r="T13455" s="9">
        <v>3.0818029414597299</v>
      </c>
    </row>
    <row r="13456" spans="1:20" x14ac:dyDescent="0.35">
      <c r="A13456">
        <f t="shared" si="408"/>
        <v>13456</v>
      </c>
      <c r="B13456" s="3" t="s">
        <v>1037</v>
      </c>
      <c r="C13456" s="3" t="s">
        <v>86</v>
      </c>
      <c r="D13456" s="3" t="s">
        <v>45</v>
      </c>
      <c r="E13456">
        <v>2029</v>
      </c>
      <c r="F13456" s="3" t="str">
        <f t="shared" si="407"/>
        <v>RAQOutLONG L2029</v>
      </c>
      <c r="G13456" s="9">
        <v>4.4076990391094002</v>
      </c>
      <c r="H13456" s="9">
        <v>2.6754044042293699</v>
      </c>
      <c r="I13456" s="9">
        <v>3.3648890219426302</v>
      </c>
      <c r="J13456" s="9">
        <v>4.0211011725885699</v>
      </c>
      <c r="K13456" s="9">
        <v>15.9031394520012</v>
      </c>
      <c r="L13456" s="9">
        <v>19.927573416485799</v>
      </c>
      <c r="M13456" s="9">
        <v>38.127215018821197</v>
      </c>
      <c r="N13456" s="9">
        <v>40.968210985712403</v>
      </c>
      <c r="O13456" s="9">
        <v>31.635422559339901</v>
      </c>
      <c r="P13456" s="9">
        <v>17.789599051506599</v>
      </c>
      <c r="Q13456" s="9">
        <v>7.0924497717825004</v>
      </c>
      <c r="R13456" s="9">
        <v>2.6334264079151302</v>
      </c>
      <c r="S13456" s="9">
        <v>2.6315710370286398</v>
      </c>
      <c r="T13456" s="9">
        <v>2.5192888075614999</v>
      </c>
    </row>
    <row r="13457" spans="1:20" x14ac:dyDescent="0.35">
      <c r="A13457">
        <f t="shared" si="408"/>
        <v>13457</v>
      </c>
      <c r="B13457" s="3" t="s">
        <v>1037</v>
      </c>
      <c r="C13457" s="3" t="s">
        <v>95</v>
      </c>
      <c r="D13457" s="3" t="s">
        <v>45</v>
      </c>
      <c r="E13457">
        <v>2020</v>
      </c>
      <c r="F13457" s="3" t="str">
        <f t="shared" si="407"/>
        <v>RASpillLONG L2020</v>
      </c>
      <c r="G13457" s="9">
        <v>0.250758109552284</v>
      </c>
      <c r="H13457" s="9">
        <v>0.94524606390131904</v>
      </c>
      <c r="I13457" s="9">
        <v>0.23266519354458301</v>
      </c>
      <c r="J13457" s="9">
        <v>0.62878102050086604</v>
      </c>
      <c r="K13457" s="9">
        <v>0.28520197139895798</v>
      </c>
      <c r="L13457" s="9">
        <v>8.2273861501294299</v>
      </c>
      <c r="M13457" s="9">
        <v>9.4500774150669393</v>
      </c>
      <c r="N13457" s="9">
        <v>16.485360292132999</v>
      </c>
      <c r="O13457" s="9">
        <v>8.1757902601572496</v>
      </c>
      <c r="P13457" s="9">
        <v>2.3835951069000001</v>
      </c>
      <c r="Q13457" s="9">
        <v>0.20927132867036199</v>
      </c>
      <c r="R13457" s="9">
        <v>0.72884230660548599</v>
      </c>
      <c r="S13457" s="9">
        <v>9.0936373308593693E-2</v>
      </c>
      <c r="T13457" s="9">
        <v>0.48536738530291601</v>
      </c>
    </row>
    <row r="13458" spans="1:20" x14ac:dyDescent="0.35">
      <c r="A13458">
        <f t="shared" si="408"/>
        <v>13458</v>
      </c>
      <c r="B13458" s="3" t="s">
        <v>1037</v>
      </c>
      <c r="C13458" s="3" t="s">
        <v>95</v>
      </c>
      <c r="D13458" s="3" t="s">
        <v>45</v>
      </c>
      <c r="E13458">
        <v>2021</v>
      </c>
      <c r="F13458" s="3" t="str">
        <f t="shared" si="407"/>
        <v>RASpillLONG L2021</v>
      </c>
      <c r="G13458" s="9">
        <v>0.47649150268877599</v>
      </c>
      <c r="H13458" s="9">
        <v>2.1928756082163101</v>
      </c>
      <c r="I13458" s="9">
        <v>2.48388410162472</v>
      </c>
      <c r="J13458" s="9">
        <v>1.62788797213381</v>
      </c>
      <c r="K13458" s="9">
        <v>0.21762044396999999</v>
      </c>
      <c r="L13458" s="9">
        <v>4.0961137721578602</v>
      </c>
      <c r="M13458" s="9">
        <v>7.1192578260017996</v>
      </c>
      <c r="N13458" s="9">
        <v>16.898084242740502</v>
      </c>
      <c r="O13458" s="9">
        <v>11.034377181247198</v>
      </c>
      <c r="P13458" s="9">
        <v>1.2042430906464501</v>
      </c>
      <c r="Q13458" s="9">
        <v>0.63013417799857496</v>
      </c>
      <c r="R13458" s="9">
        <v>0.163759412123611</v>
      </c>
      <c r="S13458" s="9">
        <v>0.63301748943033798</v>
      </c>
      <c r="T13458" s="9">
        <v>0.26069190984034701</v>
      </c>
    </row>
    <row r="13459" spans="1:20" x14ac:dyDescent="0.35">
      <c r="A13459">
        <f t="shared" si="408"/>
        <v>13459</v>
      </c>
      <c r="B13459" s="3" t="s">
        <v>1037</v>
      </c>
      <c r="C13459" s="3" t="s">
        <v>95</v>
      </c>
      <c r="D13459" s="3" t="s">
        <v>45</v>
      </c>
      <c r="E13459">
        <v>2022</v>
      </c>
      <c r="F13459" s="3" t="str">
        <f t="shared" si="407"/>
        <v>RASpillLONG L2022</v>
      </c>
      <c r="G13459" s="9">
        <v>0.52550259715013403</v>
      </c>
      <c r="H13459" s="9">
        <v>0.28200201331361102</v>
      </c>
      <c r="I13459" s="9">
        <v>0.75163010641444405</v>
      </c>
      <c r="J13459" s="9">
        <v>3.4645032532424</v>
      </c>
      <c r="K13459" s="9">
        <v>2.8876742645614502</v>
      </c>
      <c r="L13459" s="9">
        <v>9.0244633832612902</v>
      </c>
      <c r="M13459" s="9">
        <v>10.627491167055</v>
      </c>
      <c r="N13459" s="9">
        <v>8.2240395716208301</v>
      </c>
      <c r="O13459" s="9">
        <v>4.1848705885719699</v>
      </c>
      <c r="P13459" s="9">
        <v>1.6178363145836101</v>
      </c>
      <c r="Q13459" s="9">
        <v>0.34817503972143798</v>
      </c>
      <c r="R13459" s="9">
        <v>0.182361549134722</v>
      </c>
      <c r="S13459" s="9">
        <v>0.14718225192708301</v>
      </c>
      <c r="T13459" s="9">
        <v>0.58794240237930484</v>
      </c>
    </row>
    <row r="13460" spans="1:20" x14ac:dyDescent="0.35">
      <c r="A13460">
        <f t="shared" si="408"/>
        <v>13460</v>
      </c>
      <c r="B13460" s="3" t="s">
        <v>1037</v>
      </c>
      <c r="C13460" s="3" t="s">
        <v>95</v>
      </c>
      <c r="D13460" s="3" t="s">
        <v>45</v>
      </c>
      <c r="E13460">
        <v>2023</v>
      </c>
      <c r="F13460" s="3" t="str">
        <f t="shared" si="407"/>
        <v>RASpillLONG L2023</v>
      </c>
      <c r="G13460" s="9">
        <v>0.274149561804435</v>
      </c>
      <c r="H13460" s="9">
        <v>0.281409498243611</v>
      </c>
      <c r="I13460" s="9">
        <v>0.1570503076625</v>
      </c>
      <c r="J13460" s="9">
        <v>3.6043619132212998</v>
      </c>
      <c r="K13460" s="9">
        <v>3.9602034864453102</v>
      </c>
      <c r="L13460" s="9">
        <v>8.5263979444143896</v>
      </c>
      <c r="M13460" s="9">
        <v>12.4377163757972</v>
      </c>
      <c r="N13460" s="9">
        <v>10.684237150535999</v>
      </c>
      <c r="O13460" s="9">
        <v>5.7234286684678404</v>
      </c>
      <c r="P13460" s="9">
        <v>0.81747128352652698</v>
      </c>
      <c r="Q13460" s="9">
        <v>0.81310172671075198</v>
      </c>
      <c r="R13460" s="9">
        <v>9.2394526593055498E-2</v>
      </c>
      <c r="S13460" s="9">
        <v>0.104874780764322</v>
      </c>
      <c r="T13460" s="9">
        <v>0.324538303972361</v>
      </c>
    </row>
    <row r="13461" spans="1:20" x14ac:dyDescent="0.35">
      <c r="A13461">
        <f t="shared" si="408"/>
        <v>13461</v>
      </c>
      <c r="B13461" s="3" t="s">
        <v>1037</v>
      </c>
      <c r="C13461" s="3" t="s">
        <v>95</v>
      </c>
      <c r="D13461" s="3" t="s">
        <v>45</v>
      </c>
      <c r="E13461">
        <v>2024</v>
      </c>
      <c r="F13461" s="3" t="str">
        <f t="shared" si="407"/>
        <v>RASpillLONG L2024</v>
      </c>
      <c r="G13461" s="9">
        <v>0.15273329602256699</v>
      </c>
      <c r="H13461" s="9">
        <v>0.56663678685395802</v>
      </c>
      <c r="I13461" s="9">
        <v>1.8337170374042899</v>
      </c>
      <c r="J13461" s="9">
        <v>3.5626472414166601</v>
      </c>
      <c r="K13461" s="9">
        <v>1.66903336907458</v>
      </c>
      <c r="L13461" s="9">
        <v>7.02732348214872</v>
      </c>
      <c r="M13461" s="9">
        <v>9.7644501047054302</v>
      </c>
      <c r="N13461" s="9">
        <v>4.1534871080956899</v>
      </c>
      <c r="O13461" s="9">
        <v>2.1823439913046299</v>
      </c>
      <c r="P13461" s="9">
        <v>0.59347118585756897</v>
      </c>
      <c r="Q13461" s="9">
        <v>0.40244347063817199</v>
      </c>
      <c r="R13461" s="9">
        <v>9.0769357760277697E-2</v>
      </c>
      <c r="S13461" s="9">
        <v>0.19180911848437501</v>
      </c>
      <c r="T13461" s="9">
        <v>0.485062331586194</v>
      </c>
    </row>
    <row r="13462" spans="1:20" x14ac:dyDescent="0.35">
      <c r="A13462">
        <f t="shared" si="408"/>
        <v>13462</v>
      </c>
      <c r="B13462" s="3" t="s">
        <v>1037</v>
      </c>
      <c r="C13462" s="3" t="s">
        <v>95</v>
      </c>
      <c r="D13462" s="3" t="s">
        <v>45</v>
      </c>
      <c r="E13462">
        <v>2025</v>
      </c>
      <c r="F13462" s="3" t="str">
        <f t="shared" si="407"/>
        <v>RASpillLONG L2025</v>
      </c>
      <c r="G13462" s="9">
        <v>0.28945676691223099</v>
      </c>
      <c r="H13462" s="9">
        <v>0.48327793129325602</v>
      </c>
      <c r="I13462" s="9">
        <v>0.64612951390594398</v>
      </c>
      <c r="J13462" s="9">
        <v>0.60191673847271498</v>
      </c>
      <c r="K13462" s="9">
        <v>0.51638349066822897</v>
      </c>
      <c r="L13462" s="9">
        <v>1.43179762939509</v>
      </c>
      <c r="M13462" s="9">
        <v>8.2093817179111106</v>
      </c>
      <c r="N13462" s="9">
        <v>7.0060459986124997</v>
      </c>
      <c r="O13462" s="9">
        <v>6.5891084863413303</v>
      </c>
      <c r="P13462" s="9">
        <v>0.66421731217206903</v>
      </c>
      <c r="Q13462" s="9">
        <v>0.70792777657338701</v>
      </c>
      <c r="R13462" s="9">
        <v>0.37374062656388801</v>
      </c>
      <c r="S13462" s="9">
        <v>1.61461789039687</v>
      </c>
      <c r="T13462" s="9">
        <v>0.51309516159513802</v>
      </c>
    </row>
    <row r="13463" spans="1:20" x14ac:dyDescent="0.35">
      <c r="A13463">
        <f t="shared" si="408"/>
        <v>13463</v>
      </c>
      <c r="B13463" s="3" t="s">
        <v>1037</v>
      </c>
      <c r="C13463" s="3" t="s">
        <v>95</v>
      </c>
      <c r="D13463" s="3" t="s">
        <v>45</v>
      </c>
      <c r="E13463">
        <v>2026</v>
      </c>
      <c r="F13463" s="3" t="str">
        <f t="shared" si="407"/>
        <v>RASpillLONG L2026</v>
      </c>
      <c r="G13463" s="9">
        <v>0.13864243511209601</v>
      </c>
      <c r="H13463" s="9">
        <v>1.03882490305319</v>
      </c>
      <c r="I13463" s="9">
        <v>0.31190202849895798</v>
      </c>
      <c r="J13463" s="9">
        <v>15.1965458158862</v>
      </c>
      <c r="K13463" s="9">
        <v>9.3324058737531193</v>
      </c>
      <c r="L13463" s="9">
        <v>13.8113273259136</v>
      </c>
      <c r="M13463" s="9">
        <v>24.413064805560101</v>
      </c>
      <c r="N13463" s="9">
        <v>23.889097430630802</v>
      </c>
      <c r="O13463" s="9">
        <v>8.16098181202217</v>
      </c>
      <c r="P13463" s="9">
        <v>3.8725950987441098</v>
      </c>
      <c r="Q13463" s="9">
        <v>0.50727033826277501</v>
      </c>
      <c r="R13463" s="9">
        <v>0.237416647276666</v>
      </c>
      <c r="S13463" s="9">
        <v>0.21943908669593701</v>
      </c>
      <c r="T13463" s="9">
        <v>0.318849738757569</v>
      </c>
    </row>
    <row r="13464" spans="1:20" x14ac:dyDescent="0.35">
      <c r="A13464">
        <f t="shared" si="408"/>
        <v>13464</v>
      </c>
      <c r="B13464" s="3" t="s">
        <v>1037</v>
      </c>
      <c r="C13464" s="3" t="s">
        <v>95</v>
      </c>
      <c r="D13464" s="3" t="s">
        <v>45</v>
      </c>
      <c r="E13464">
        <v>2027</v>
      </c>
      <c r="F13464" s="3" t="str">
        <f t="shared" si="407"/>
        <v>RASpillLONG L2027</v>
      </c>
      <c r="G13464" s="9">
        <v>0.39042907146910899</v>
      </c>
      <c r="H13464" s="9">
        <v>4.0243484050340204</v>
      </c>
      <c r="I13464" s="9">
        <v>11.594747665704</v>
      </c>
      <c r="J13464" s="9">
        <v>11.7742396943081</v>
      </c>
      <c r="K13464" s="9">
        <v>1.1548910251677</v>
      </c>
      <c r="L13464" s="9">
        <v>13.664841483792999</v>
      </c>
      <c r="M13464" s="9">
        <v>17.252328570226901</v>
      </c>
      <c r="N13464" s="9">
        <v>20.3824815989793</v>
      </c>
      <c r="O13464" s="9">
        <v>12.365083697430499</v>
      </c>
      <c r="P13464" s="9">
        <v>5.1563787082811103</v>
      </c>
      <c r="Q13464" s="9">
        <v>1.24725528866599</v>
      </c>
      <c r="R13464" s="9">
        <v>0.70703927783368004</v>
      </c>
      <c r="S13464" s="9">
        <v>0.41947375952999999</v>
      </c>
      <c r="T13464" s="9">
        <v>0.18829529805625</v>
      </c>
    </row>
    <row r="13465" spans="1:20" x14ac:dyDescent="0.35">
      <c r="A13465">
        <f t="shared" si="408"/>
        <v>13465</v>
      </c>
      <c r="B13465" s="3" t="s">
        <v>1037</v>
      </c>
      <c r="C13465" s="3" t="s">
        <v>95</v>
      </c>
      <c r="D13465" s="3" t="s">
        <v>45</v>
      </c>
      <c r="E13465">
        <v>2028</v>
      </c>
      <c r="F13465" s="3" t="str">
        <f t="shared" si="407"/>
        <v>RASpillLONG L2028</v>
      </c>
      <c r="G13465" s="9">
        <v>0.25613087574327897</v>
      </c>
      <c r="H13465" s="9">
        <v>5.3068748089583298E-2</v>
      </c>
      <c r="I13465" s="9">
        <v>1.7503807359154799</v>
      </c>
      <c r="J13465" s="9">
        <v>4.43923642697575</v>
      </c>
      <c r="K13465" s="9">
        <v>5.5726511456488499</v>
      </c>
      <c r="L13465" s="9">
        <v>12.285459100785801</v>
      </c>
      <c r="M13465" s="9">
        <v>12.2150011913504</v>
      </c>
      <c r="N13465" s="9">
        <v>13.7888799689861</v>
      </c>
      <c r="O13465" s="9">
        <v>10.277365286007299</v>
      </c>
      <c r="P13465" s="9">
        <v>4.1340753222275604</v>
      </c>
      <c r="Q13465" s="9">
        <v>0.30919390935322499</v>
      </c>
      <c r="R13465" s="9">
        <v>7.9104427738194399E-2</v>
      </c>
      <c r="S13465" s="9">
        <v>9.4476557671744704E-2</v>
      </c>
      <c r="T13465" s="9">
        <v>1.0427181831563099</v>
      </c>
    </row>
    <row r="13466" spans="1:20" x14ac:dyDescent="0.35">
      <c r="A13466">
        <f t="shared" si="408"/>
        <v>13466</v>
      </c>
      <c r="B13466" s="3" t="s">
        <v>1037</v>
      </c>
      <c r="C13466" s="3" t="s">
        <v>95</v>
      </c>
      <c r="D13466" s="3" t="s">
        <v>45</v>
      </c>
      <c r="E13466">
        <v>2029</v>
      </c>
      <c r="F13466" s="3" t="str">
        <f t="shared" si="407"/>
        <v>RASpillLONG L2029</v>
      </c>
      <c r="G13466" s="9">
        <v>0.86244140683655901</v>
      </c>
      <c r="H13466" s="9">
        <v>0.40301951417194398</v>
      </c>
      <c r="I13466" s="9">
        <v>0.28424717228638802</v>
      </c>
      <c r="J13466" s="9">
        <v>0.49915037896706899</v>
      </c>
      <c r="K13466" s="9">
        <v>11.1878304768486</v>
      </c>
      <c r="L13466" s="9">
        <v>15.0977453279946</v>
      </c>
      <c r="M13466" s="9">
        <v>32.881289821961303</v>
      </c>
      <c r="N13466" s="9">
        <v>35.429593064726298</v>
      </c>
      <c r="O13466" s="9">
        <v>27.085317385196099</v>
      </c>
      <c r="P13466" s="9">
        <v>15.073915634620199</v>
      </c>
      <c r="Q13466" s="9">
        <v>4.0496557713495296</v>
      </c>
      <c r="R13466" s="9">
        <v>2.1508748876805501E-2</v>
      </c>
      <c r="S13466" s="9">
        <v>0.28191177821588498</v>
      </c>
      <c r="T13466" s="9">
        <v>0.18669223739444399</v>
      </c>
    </row>
    <row r="13467" spans="1:20" x14ac:dyDescent="0.35">
      <c r="A13467">
        <f t="shared" si="408"/>
        <v>13467</v>
      </c>
      <c r="B13467" s="3" t="s">
        <v>1037</v>
      </c>
      <c r="C13467" s="3" t="s">
        <v>77</v>
      </c>
      <c r="D13467" s="3" t="s">
        <v>45</v>
      </c>
      <c r="E13467">
        <v>2020</v>
      </c>
      <c r="F13467" s="3" t="str">
        <f t="shared" si="407"/>
        <v>RAGenLONG L2020</v>
      </c>
      <c r="G13467" s="9">
        <v>43.826470557795602</v>
      </c>
      <c r="H13467" s="9">
        <v>51.220111968055498</v>
      </c>
      <c r="I13467" s="9">
        <v>54.746072833333301</v>
      </c>
      <c r="J13467" s="9">
        <v>48.140005540322498</v>
      </c>
      <c r="K13467" s="9">
        <v>52.048217803571397</v>
      </c>
      <c r="L13467" s="9">
        <v>65.157445470430105</v>
      </c>
      <c r="M13467" s="9">
        <v>54.697931138888798</v>
      </c>
      <c r="N13467" s="9">
        <v>57.394370583333298</v>
      </c>
      <c r="O13467" s="9">
        <v>62.877092096774199</v>
      </c>
      <c r="P13467" s="9">
        <v>52.585511063888802</v>
      </c>
      <c r="Q13467" s="9">
        <v>34.773337069892399</v>
      </c>
      <c r="R13467" s="9">
        <v>24.684921247222199</v>
      </c>
      <c r="S13467" s="9">
        <v>18.7048522942708</v>
      </c>
      <c r="T13467" s="9">
        <v>35.574869440277702</v>
      </c>
    </row>
    <row r="13468" spans="1:20" x14ac:dyDescent="0.35">
      <c r="A13468">
        <f t="shared" si="408"/>
        <v>13468</v>
      </c>
      <c r="B13468" s="3" t="s">
        <v>1037</v>
      </c>
      <c r="C13468" s="3" t="s">
        <v>77</v>
      </c>
      <c r="D13468" s="3" t="s">
        <v>45</v>
      </c>
      <c r="E13468">
        <v>2021</v>
      </c>
      <c r="F13468" s="3" t="str">
        <f t="shared" si="407"/>
        <v>RAGenLONG L2021</v>
      </c>
      <c r="G13468" s="9">
        <v>45.228871733870903</v>
      </c>
      <c r="H13468" s="9">
        <v>53.223384950000003</v>
      </c>
      <c r="I13468" s="9">
        <v>64.744227463749993</v>
      </c>
      <c r="J13468" s="9">
        <v>64.400112227150501</v>
      </c>
      <c r="K13468" s="9">
        <v>43.289089293154703</v>
      </c>
      <c r="L13468" s="9">
        <v>63.943839287634397</v>
      </c>
      <c r="M13468" s="9">
        <v>60.626529305555501</v>
      </c>
      <c r="N13468" s="9">
        <v>66.648148694444401</v>
      </c>
      <c r="O13468" s="9">
        <v>67.367004973118199</v>
      </c>
      <c r="P13468" s="9">
        <v>59.609768104166598</v>
      </c>
      <c r="Q13468" s="9">
        <v>38.490147392473098</v>
      </c>
      <c r="R13468" s="9">
        <v>22.492352861111101</v>
      </c>
      <c r="S13468" s="9">
        <v>24.6326892708333</v>
      </c>
      <c r="T13468" s="9">
        <v>22.3025419583333</v>
      </c>
    </row>
    <row r="13469" spans="1:20" x14ac:dyDescent="0.35">
      <c r="A13469">
        <f t="shared" si="408"/>
        <v>13469</v>
      </c>
      <c r="B13469" s="3" t="s">
        <v>1037</v>
      </c>
      <c r="C13469" s="3" t="s">
        <v>77</v>
      </c>
      <c r="D13469" s="3" t="s">
        <v>45</v>
      </c>
      <c r="E13469">
        <v>2022</v>
      </c>
      <c r="F13469" s="3" t="str">
        <f t="shared" si="407"/>
        <v>RAGenLONG L2022</v>
      </c>
      <c r="G13469" s="9">
        <v>32.0412217540322</v>
      </c>
      <c r="H13469" s="9">
        <v>47.3323914666666</v>
      </c>
      <c r="I13469" s="9">
        <v>53.656301112499897</v>
      </c>
      <c r="J13469" s="9">
        <v>56.630461370967701</v>
      </c>
      <c r="K13469" s="9">
        <v>67.502405059523795</v>
      </c>
      <c r="L13469" s="9">
        <v>68.213341841397806</v>
      </c>
      <c r="M13469" s="9">
        <v>54.811990313888799</v>
      </c>
      <c r="N13469" s="9">
        <v>63.9836255833333</v>
      </c>
      <c r="O13469" s="9">
        <v>60.7701346774193</v>
      </c>
      <c r="P13469" s="9">
        <v>38.071527788888801</v>
      </c>
      <c r="Q13469" s="9">
        <v>26.508874600806401</v>
      </c>
      <c r="R13469" s="9">
        <v>16.397328861111099</v>
      </c>
      <c r="S13469" s="9">
        <v>23.0254381041666</v>
      </c>
      <c r="T13469" s="9">
        <v>28.9981749902777</v>
      </c>
    </row>
    <row r="13470" spans="1:20" x14ac:dyDescent="0.35">
      <c r="A13470">
        <f t="shared" si="408"/>
        <v>13470</v>
      </c>
      <c r="B13470" s="3" t="s">
        <v>1037</v>
      </c>
      <c r="C13470" s="3" t="s">
        <v>77</v>
      </c>
      <c r="D13470" s="3" t="s">
        <v>45</v>
      </c>
      <c r="E13470">
        <v>2023</v>
      </c>
      <c r="F13470" s="3" t="str">
        <f t="shared" si="407"/>
        <v>RAGenLONG L2023</v>
      </c>
      <c r="G13470" s="9">
        <v>32.347511974596699</v>
      </c>
      <c r="H13470" s="9">
        <v>33.865300447222197</v>
      </c>
      <c r="I13470" s="9">
        <v>24.1195022743055</v>
      </c>
      <c r="J13470" s="9">
        <v>44.0327043709677</v>
      </c>
      <c r="K13470" s="9">
        <v>61.786757857142803</v>
      </c>
      <c r="L13470" s="9">
        <v>65.412207284946206</v>
      </c>
      <c r="M13470" s="9">
        <v>63.070344916666599</v>
      </c>
      <c r="N13470" s="9">
        <v>64.529595555555503</v>
      </c>
      <c r="O13470" s="9">
        <v>68.800454516128994</v>
      </c>
      <c r="P13470" s="9">
        <v>51.146743811111101</v>
      </c>
      <c r="Q13470" s="9">
        <v>29.419821248776799</v>
      </c>
      <c r="R13470" s="9">
        <v>20.407748972222201</v>
      </c>
      <c r="S13470" s="9">
        <v>16.638664380208301</v>
      </c>
      <c r="T13470" s="9">
        <v>23.6716757638888</v>
      </c>
    </row>
    <row r="13471" spans="1:20" x14ac:dyDescent="0.35">
      <c r="A13471">
        <f t="shared" si="408"/>
        <v>13471</v>
      </c>
      <c r="B13471" s="3" t="s">
        <v>1037</v>
      </c>
      <c r="C13471" s="3" t="s">
        <v>77</v>
      </c>
      <c r="D13471" s="3" t="s">
        <v>45</v>
      </c>
      <c r="E13471">
        <v>2024</v>
      </c>
      <c r="F13471" s="3" t="str">
        <f t="shared" si="407"/>
        <v>RAGenLONG L2024</v>
      </c>
      <c r="G13471" s="9">
        <v>34.504878239247297</v>
      </c>
      <c r="H13471" s="9">
        <v>48.602388916666598</v>
      </c>
      <c r="I13471" s="9">
        <v>49.606834708333302</v>
      </c>
      <c r="J13471" s="9">
        <v>66.562965591397798</v>
      </c>
      <c r="K13471" s="9">
        <v>67.2840794494047</v>
      </c>
      <c r="L13471" s="9">
        <v>66.746104973118193</v>
      </c>
      <c r="M13471" s="9">
        <v>63.286113847222197</v>
      </c>
      <c r="N13471" s="9">
        <v>61.038655138888799</v>
      </c>
      <c r="O13471" s="9">
        <v>57.897135766128997</v>
      </c>
      <c r="P13471" s="9">
        <v>32.380322458333303</v>
      </c>
      <c r="Q13471" s="9">
        <v>20.261823688037602</v>
      </c>
      <c r="R13471" s="9">
        <v>15.724546888888799</v>
      </c>
      <c r="S13471" s="9">
        <v>16.8396429947916</v>
      </c>
      <c r="T13471" s="9">
        <v>20.759714266666599</v>
      </c>
    </row>
    <row r="13472" spans="1:20" x14ac:dyDescent="0.35">
      <c r="A13472">
        <f t="shared" si="408"/>
        <v>13472</v>
      </c>
      <c r="B13472" s="3" t="s">
        <v>1037</v>
      </c>
      <c r="C13472" s="3" t="s">
        <v>77</v>
      </c>
      <c r="D13472" s="3" t="s">
        <v>45</v>
      </c>
      <c r="E13472">
        <v>2025</v>
      </c>
      <c r="F13472" s="3" t="str">
        <f t="shared" si="407"/>
        <v>RAGenLONG L2025</v>
      </c>
      <c r="G13472" s="9">
        <v>30.6000813709677</v>
      </c>
      <c r="H13472" s="9">
        <v>27.8406474805555</v>
      </c>
      <c r="I13472" s="9">
        <v>23.587435241666601</v>
      </c>
      <c r="J13472" s="9">
        <v>43.851071657257997</v>
      </c>
      <c r="K13472" s="9">
        <v>29.969047842261901</v>
      </c>
      <c r="L13472" s="9">
        <v>49.6598885766129</v>
      </c>
      <c r="M13472" s="9">
        <v>54.102239805555499</v>
      </c>
      <c r="N13472" s="9">
        <v>58.809675305555501</v>
      </c>
      <c r="O13472" s="9">
        <v>58.563168439516097</v>
      </c>
      <c r="P13472" s="9">
        <v>49.169258819444401</v>
      </c>
      <c r="Q13472" s="9">
        <v>30.342399466397801</v>
      </c>
      <c r="R13472" s="9">
        <v>19.387044055555499</v>
      </c>
      <c r="S13472" s="9">
        <v>21.906523822916601</v>
      </c>
      <c r="T13472" s="9">
        <v>23.989666187499999</v>
      </c>
    </row>
    <row r="13473" spans="1:20" x14ac:dyDescent="0.35">
      <c r="A13473">
        <f t="shared" si="408"/>
        <v>13473</v>
      </c>
      <c r="B13473" s="3" t="s">
        <v>1037</v>
      </c>
      <c r="C13473" s="3" t="s">
        <v>77</v>
      </c>
      <c r="D13473" s="3" t="s">
        <v>45</v>
      </c>
      <c r="E13473">
        <v>2026</v>
      </c>
      <c r="F13473" s="3" t="str">
        <f t="shared" si="407"/>
        <v>RAGenLONG L2026</v>
      </c>
      <c r="G13473" s="9">
        <v>33.133272982526798</v>
      </c>
      <c r="H13473" s="9">
        <v>46.9351999916666</v>
      </c>
      <c r="I13473" s="9">
        <v>46.192201543055504</v>
      </c>
      <c r="J13473" s="9">
        <v>66.790382728494606</v>
      </c>
      <c r="K13473" s="9">
        <v>61.459261249999997</v>
      </c>
      <c r="L13473" s="9">
        <v>67.530811774193495</v>
      </c>
      <c r="M13473" s="9">
        <v>61.778529361111097</v>
      </c>
      <c r="N13473" s="9">
        <v>48.832223083333297</v>
      </c>
      <c r="O13473" s="9">
        <v>39.330688212365501</v>
      </c>
      <c r="P13473" s="9">
        <v>42.710264263888803</v>
      </c>
      <c r="Q13473" s="9">
        <v>32.422906780913898</v>
      </c>
      <c r="R13473" s="9">
        <v>27.1327377888888</v>
      </c>
      <c r="S13473" s="9">
        <v>26.145245510416601</v>
      </c>
      <c r="T13473" s="9">
        <v>27.759062472222201</v>
      </c>
    </row>
    <row r="13474" spans="1:20" x14ac:dyDescent="0.35">
      <c r="A13474">
        <f t="shared" si="408"/>
        <v>13474</v>
      </c>
      <c r="B13474" s="3" t="s">
        <v>1037</v>
      </c>
      <c r="C13474" s="3" t="s">
        <v>77</v>
      </c>
      <c r="D13474" s="3" t="s">
        <v>45</v>
      </c>
      <c r="E13474">
        <v>2027</v>
      </c>
      <c r="F13474" s="3" t="str">
        <f t="shared" si="407"/>
        <v>RAGenLONG L2027</v>
      </c>
      <c r="G13474" s="9">
        <v>37.004561559139702</v>
      </c>
      <c r="H13474" s="9">
        <v>50.457066208333302</v>
      </c>
      <c r="I13474" s="9">
        <v>64.302949902777698</v>
      </c>
      <c r="J13474" s="9">
        <v>66.776099206989201</v>
      </c>
      <c r="K13474" s="9">
        <v>65.690435401785706</v>
      </c>
      <c r="L13474" s="9">
        <v>65.566453037634403</v>
      </c>
      <c r="M13474" s="9">
        <v>65.617065497166607</v>
      </c>
      <c r="N13474" s="9">
        <v>52.972403213888803</v>
      </c>
      <c r="O13474" s="9">
        <v>41.3974220698924</v>
      </c>
      <c r="P13474" s="9">
        <v>30.236578668611099</v>
      </c>
      <c r="Q13474" s="9">
        <v>38.381499862903198</v>
      </c>
      <c r="R13474" s="9">
        <v>39.773476905555498</v>
      </c>
      <c r="S13474" s="9">
        <v>25.4429361848958</v>
      </c>
      <c r="T13474" s="9">
        <v>28.5125736640972</v>
      </c>
    </row>
    <row r="13475" spans="1:20" x14ac:dyDescent="0.35">
      <c r="A13475">
        <f t="shared" si="408"/>
        <v>13475</v>
      </c>
      <c r="B13475" s="3" t="s">
        <v>1037</v>
      </c>
      <c r="C13475" s="3" t="s">
        <v>77</v>
      </c>
      <c r="D13475" s="3" t="s">
        <v>45</v>
      </c>
      <c r="E13475">
        <v>2028</v>
      </c>
      <c r="F13475" s="3" t="str">
        <f t="shared" si="407"/>
        <v>RAGenLONG L2028</v>
      </c>
      <c r="G13475" s="9">
        <v>32.858807849462302</v>
      </c>
      <c r="H13475" s="9">
        <v>41.304189745833298</v>
      </c>
      <c r="I13475" s="9">
        <v>65.264116812499907</v>
      </c>
      <c r="J13475" s="9">
        <v>63.870059274193501</v>
      </c>
      <c r="K13475" s="9">
        <v>69.384880952380897</v>
      </c>
      <c r="L13475" s="9">
        <v>64.441829314516099</v>
      </c>
      <c r="M13475" s="9">
        <v>69.933698611111097</v>
      </c>
      <c r="N13475" s="9">
        <v>64.987535516666597</v>
      </c>
      <c r="O13475" s="9">
        <v>41.556131241935397</v>
      </c>
      <c r="P13475" s="9">
        <v>36.466794141666597</v>
      </c>
      <c r="Q13475" s="9">
        <v>32.344933297042999</v>
      </c>
      <c r="R13475" s="9">
        <v>19.568375013888801</v>
      </c>
      <c r="S13475" s="9">
        <v>23.559990859374999</v>
      </c>
      <c r="T13475" s="9">
        <v>25.535164763888801</v>
      </c>
    </row>
    <row r="13476" spans="1:20" x14ac:dyDescent="0.35">
      <c r="A13476">
        <f t="shared" si="408"/>
        <v>13476</v>
      </c>
      <c r="B13476" s="3" t="s">
        <v>1037</v>
      </c>
      <c r="C13476" s="3" t="s">
        <v>77</v>
      </c>
      <c r="D13476" s="3" t="s">
        <v>45</v>
      </c>
      <c r="E13476">
        <v>2029</v>
      </c>
      <c r="F13476" s="3" t="str">
        <f t="shared" si="407"/>
        <v>RAGenLONG L2029</v>
      </c>
      <c r="G13476" s="9">
        <v>44.396748024193499</v>
      </c>
      <c r="H13476" s="9">
        <v>28.456748263888802</v>
      </c>
      <c r="I13476" s="9">
        <v>38.578435695833299</v>
      </c>
      <c r="J13476" s="9">
        <v>44.104856216397799</v>
      </c>
      <c r="K13476" s="9">
        <v>59.049128437499903</v>
      </c>
      <c r="L13476" s="9">
        <v>60.483237661290303</v>
      </c>
      <c r="M13476" s="9">
        <v>65.693962083333304</v>
      </c>
      <c r="N13476" s="9">
        <v>69.359310277777695</v>
      </c>
      <c r="O13476" s="9">
        <v>56.980308360214998</v>
      </c>
      <c r="P13476" s="9">
        <v>34.008113451388802</v>
      </c>
      <c r="Q13476" s="9">
        <v>38.104469420698898</v>
      </c>
      <c r="R13476" s="9">
        <v>32.708667958333301</v>
      </c>
      <c r="S13476" s="9">
        <v>29.424445807291601</v>
      </c>
      <c r="T13476" s="9">
        <v>29.210770733333302</v>
      </c>
    </row>
    <row r="13477" spans="1:20" x14ac:dyDescent="0.35">
      <c r="A13477">
        <f t="shared" si="408"/>
        <v>13477</v>
      </c>
      <c r="B13477" s="3" t="s">
        <v>1037</v>
      </c>
      <c r="C13477" s="3" t="s">
        <v>75</v>
      </c>
      <c r="D13477" s="3" t="s">
        <v>59</v>
      </c>
      <c r="E13477">
        <v>2020</v>
      </c>
      <c r="F13477" s="3" t="str">
        <f t="shared" si="407"/>
        <v>RAElevLR.GRN2020</v>
      </c>
      <c r="G13477" s="9">
        <v>734.36354056000005</v>
      </c>
      <c r="H13477" s="9">
        <v>738.01839631999997</v>
      </c>
      <c r="I13477" s="9">
        <v>732.99543028000005</v>
      </c>
      <c r="J13477" s="9">
        <v>732.99543028000005</v>
      </c>
      <c r="K13477" s="9">
        <v>732.99543028000005</v>
      </c>
      <c r="L13477" s="9">
        <v>732.99543028000005</v>
      </c>
      <c r="M13477" s="9">
        <v>734.49477416000002</v>
      </c>
      <c r="N13477" s="9">
        <v>732.99543028000005</v>
      </c>
      <c r="O13477" s="9">
        <v>732.99543028000005</v>
      </c>
      <c r="P13477" s="9">
        <v>733.10697884000001</v>
      </c>
      <c r="Q13477" s="9">
        <v>733.10041716000001</v>
      </c>
      <c r="R13477" s="9">
        <v>732.99543028000005</v>
      </c>
      <c r="S13477" s="9">
        <v>732.99543028000005</v>
      </c>
      <c r="T13477" s="9">
        <v>732.99543028000005</v>
      </c>
    </row>
    <row r="13478" spans="1:20" x14ac:dyDescent="0.35">
      <c r="A13478">
        <f t="shared" si="408"/>
        <v>13478</v>
      </c>
      <c r="B13478" s="3" t="s">
        <v>1037</v>
      </c>
      <c r="C13478" s="3" t="s">
        <v>75</v>
      </c>
      <c r="D13478" s="3" t="s">
        <v>59</v>
      </c>
      <c r="E13478">
        <v>2021</v>
      </c>
      <c r="F13478" s="3" t="str">
        <f t="shared" si="407"/>
        <v>RAElevLR.GRN2021</v>
      </c>
      <c r="G13478" s="9">
        <v>738.01839631999997</v>
      </c>
      <c r="H13478" s="9">
        <v>738.01839631999997</v>
      </c>
      <c r="I13478" s="9">
        <v>732.99543028000005</v>
      </c>
      <c r="J13478" s="9">
        <v>732.99543028000005</v>
      </c>
      <c r="K13478" s="9">
        <v>737.86419683999998</v>
      </c>
      <c r="L13478" s="9">
        <v>734.32088964000002</v>
      </c>
      <c r="M13478" s="9">
        <v>732.99543028000005</v>
      </c>
      <c r="N13478" s="9">
        <v>732.99543028000005</v>
      </c>
      <c r="O13478" s="9">
        <v>732.99543028000005</v>
      </c>
      <c r="P13478" s="9">
        <v>734.49477416000002</v>
      </c>
      <c r="Q13478" s="9">
        <v>732.99543028000005</v>
      </c>
      <c r="R13478" s="9">
        <v>732.99543028000005</v>
      </c>
      <c r="S13478" s="9">
        <v>733.47115208000002</v>
      </c>
      <c r="T13478" s="9">
        <v>732.99543028000005</v>
      </c>
    </row>
    <row r="13479" spans="1:20" x14ac:dyDescent="0.35">
      <c r="A13479">
        <f t="shared" si="408"/>
        <v>13479</v>
      </c>
      <c r="B13479" s="3" t="s">
        <v>1037</v>
      </c>
      <c r="C13479" s="3" t="s">
        <v>75</v>
      </c>
      <c r="D13479" s="3" t="s">
        <v>59</v>
      </c>
      <c r="E13479">
        <v>2022</v>
      </c>
      <c r="F13479" s="3" t="str">
        <f t="shared" si="407"/>
        <v>RAElevLR.GRN2022</v>
      </c>
      <c r="G13479" s="9">
        <v>737.75592912000002</v>
      </c>
      <c r="H13479" s="9">
        <v>738.01839631999997</v>
      </c>
      <c r="I13479" s="9">
        <v>734.07154579999997</v>
      </c>
      <c r="J13479" s="9">
        <v>732.99543028000005</v>
      </c>
      <c r="K13479" s="9">
        <v>738.01839631999997</v>
      </c>
      <c r="L13479" s="9">
        <v>732.99543028000005</v>
      </c>
      <c r="M13479" s="9">
        <v>734.49477416000002</v>
      </c>
      <c r="N13479" s="9">
        <v>732.99543028000005</v>
      </c>
      <c r="O13479" s="9">
        <v>732.99543028000005</v>
      </c>
      <c r="P13479" s="9">
        <v>733.27430168000001</v>
      </c>
      <c r="Q13479" s="9">
        <v>732.99543028000005</v>
      </c>
      <c r="R13479" s="9">
        <v>732.99543028000005</v>
      </c>
      <c r="S13479" s="9">
        <v>732.99543028000005</v>
      </c>
      <c r="T13479" s="9">
        <v>732.99543028000005</v>
      </c>
    </row>
    <row r="13480" spans="1:20" x14ac:dyDescent="0.35">
      <c r="A13480">
        <f t="shared" si="408"/>
        <v>13480</v>
      </c>
      <c r="B13480" s="3" t="s">
        <v>1037</v>
      </c>
      <c r="C13480" s="3" t="s">
        <v>75</v>
      </c>
      <c r="D13480" s="3" t="s">
        <v>59</v>
      </c>
      <c r="E13480">
        <v>2023</v>
      </c>
      <c r="F13480" s="3" t="str">
        <f t="shared" si="407"/>
        <v>RAElevLR.GRN2023</v>
      </c>
      <c r="G13480" s="9">
        <v>734.48165080000001</v>
      </c>
      <c r="H13480" s="9">
        <v>738.01839631999997</v>
      </c>
      <c r="I13480" s="9">
        <v>732.99543028000005</v>
      </c>
      <c r="J13480" s="9">
        <v>732.99543028000005</v>
      </c>
      <c r="K13480" s="9">
        <v>732.99543028000005</v>
      </c>
      <c r="L13480" s="9">
        <v>734.74411799999996</v>
      </c>
      <c r="M13480" s="9">
        <v>732.99543028000005</v>
      </c>
      <c r="N13480" s="9">
        <v>733.50724132000005</v>
      </c>
      <c r="O13480" s="9">
        <v>733.03808119999997</v>
      </c>
      <c r="P13480" s="9">
        <v>733.12666388000002</v>
      </c>
      <c r="Q13480" s="9">
        <v>732.99543028000005</v>
      </c>
      <c r="R13480" s="9">
        <v>732.99543028000005</v>
      </c>
      <c r="S13480" s="9">
        <v>733.81235944000002</v>
      </c>
      <c r="T13480" s="9">
        <v>732.99543028000005</v>
      </c>
    </row>
    <row r="13481" spans="1:20" x14ac:dyDescent="0.35">
      <c r="A13481">
        <f t="shared" si="408"/>
        <v>13481</v>
      </c>
      <c r="B13481" s="3" t="s">
        <v>1037</v>
      </c>
      <c r="C13481" s="3" t="s">
        <v>75</v>
      </c>
      <c r="D13481" s="3" t="s">
        <v>59</v>
      </c>
      <c r="E13481">
        <v>2024</v>
      </c>
      <c r="F13481" s="3" t="str">
        <f t="shared" si="407"/>
        <v>RAElevLR.GRN2024</v>
      </c>
      <c r="G13481" s="9">
        <v>732.99543028000005</v>
      </c>
      <c r="H13481" s="9">
        <v>738.01839631999997</v>
      </c>
      <c r="I13481" s="9">
        <v>732.99543028000005</v>
      </c>
      <c r="J13481" s="9">
        <v>732.99543028000005</v>
      </c>
      <c r="K13481" s="9">
        <v>734.65881616000001</v>
      </c>
      <c r="L13481" s="9">
        <v>736.45015479999995</v>
      </c>
      <c r="M13481" s="9">
        <v>732.99543028000005</v>
      </c>
      <c r="N13481" s="9">
        <v>732.99543028000005</v>
      </c>
      <c r="O13481" s="9">
        <v>733.88125707999995</v>
      </c>
      <c r="P13481" s="9">
        <v>733.34976099999994</v>
      </c>
      <c r="Q13481" s="9">
        <v>732.99543028000005</v>
      </c>
      <c r="R13481" s="9">
        <v>732.99543028000005</v>
      </c>
      <c r="S13481" s="9">
        <v>732.99543028000005</v>
      </c>
      <c r="T13481" s="9">
        <v>732.99543028000005</v>
      </c>
    </row>
    <row r="13482" spans="1:20" x14ac:dyDescent="0.35">
      <c r="A13482">
        <f t="shared" si="408"/>
        <v>13482</v>
      </c>
      <c r="B13482" s="3" t="s">
        <v>1037</v>
      </c>
      <c r="C13482" s="3" t="s">
        <v>75</v>
      </c>
      <c r="D13482" s="3" t="s">
        <v>59</v>
      </c>
      <c r="E13482">
        <v>2025</v>
      </c>
      <c r="F13482" s="3" t="str">
        <f t="shared" si="407"/>
        <v>RAElevLR.GRN2025</v>
      </c>
      <c r="G13482" s="9">
        <v>736.55514168000002</v>
      </c>
      <c r="H13482" s="9">
        <v>737.44424931999902</v>
      </c>
      <c r="I13482" s="9">
        <v>734.27495787999999</v>
      </c>
      <c r="J13482" s="9">
        <v>736.06629652000004</v>
      </c>
      <c r="K13482" s="9">
        <v>732.99543028000005</v>
      </c>
      <c r="L13482" s="9">
        <v>738.01839631999997</v>
      </c>
      <c r="M13482" s="9">
        <v>734.49477416000002</v>
      </c>
      <c r="N13482" s="9">
        <v>734.21918359999995</v>
      </c>
      <c r="O13482" s="9">
        <v>732.99543028000005</v>
      </c>
      <c r="P13482" s="9">
        <v>734.49477416000002</v>
      </c>
      <c r="Q13482" s="9">
        <v>732.99543028000005</v>
      </c>
      <c r="R13482" s="9">
        <v>732.99543028000005</v>
      </c>
      <c r="S13482" s="9">
        <v>734.14700512000002</v>
      </c>
      <c r="T13482" s="9">
        <v>732.99543028000005</v>
      </c>
    </row>
    <row r="13483" spans="1:20" x14ac:dyDescent="0.35">
      <c r="A13483">
        <f t="shared" si="408"/>
        <v>13483</v>
      </c>
      <c r="B13483" s="3" t="s">
        <v>1037</v>
      </c>
      <c r="C13483" s="3" t="s">
        <v>75</v>
      </c>
      <c r="D13483" s="3" t="s">
        <v>59</v>
      </c>
      <c r="E13483">
        <v>2026</v>
      </c>
      <c r="F13483" s="3" t="str">
        <f t="shared" si="407"/>
        <v>RAElevLR.GRN2026</v>
      </c>
      <c r="G13483" s="9">
        <v>736.07613903999902</v>
      </c>
      <c r="H13483" s="9">
        <v>736.25658524000005</v>
      </c>
      <c r="I13483" s="9">
        <v>732.99543028000005</v>
      </c>
      <c r="J13483" s="9">
        <v>732.99543028000005</v>
      </c>
      <c r="K13483" s="9">
        <v>733.45146704000001</v>
      </c>
      <c r="L13483" s="9">
        <v>732.99543028000005</v>
      </c>
      <c r="M13483" s="9">
        <v>734.49477416000002</v>
      </c>
      <c r="N13483" s="9">
        <v>734.11747756</v>
      </c>
      <c r="O13483" s="9">
        <v>733.32679512000004</v>
      </c>
      <c r="P13483" s="9">
        <v>732.99543028000005</v>
      </c>
      <c r="Q13483" s="9">
        <v>732.99543028000005</v>
      </c>
      <c r="R13483" s="9">
        <v>732.99543028000005</v>
      </c>
      <c r="S13483" s="9">
        <v>732.99543028000005</v>
      </c>
      <c r="T13483" s="9">
        <v>732.99543028000005</v>
      </c>
    </row>
    <row r="13484" spans="1:20" x14ac:dyDescent="0.35">
      <c r="A13484">
        <f t="shared" si="408"/>
        <v>13484</v>
      </c>
      <c r="B13484" s="3" t="s">
        <v>1037</v>
      </c>
      <c r="C13484" s="3" t="s">
        <v>75</v>
      </c>
      <c r="D13484" s="3" t="s">
        <v>59</v>
      </c>
      <c r="E13484">
        <v>2027</v>
      </c>
      <c r="F13484" s="3" t="str">
        <f t="shared" si="407"/>
        <v>RAElevLR.GRN2027</v>
      </c>
      <c r="G13484" s="9">
        <v>734.74083715999996</v>
      </c>
      <c r="H13484" s="9">
        <v>738.01839631999997</v>
      </c>
      <c r="I13484" s="9">
        <v>738.01839631999997</v>
      </c>
      <c r="J13484" s="9">
        <v>732.99543028000005</v>
      </c>
      <c r="K13484" s="9">
        <v>732.99543028000005</v>
      </c>
      <c r="L13484" s="9">
        <v>734.10435419999999</v>
      </c>
      <c r="M13484" s="9">
        <v>732.99543028000005</v>
      </c>
      <c r="N13484" s="9">
        <v>732.99543028000005</v>
      </c>
      <c r="O13484" s="9">
        <v>732.99543028000005</v>
      </c>
      <c r="P13484" s="9">
        <v>734.49477416000002</v>
      </c>
      <c r="Q13484" s="9">
        <v>732.99543028000005</v>
      </c>
      <c r="R13484" s="9">
        <v>734.49477416000002</v>
      </c>
      <c r="S13484" s="9">
        <v>732.99543028000005</v>
      </c>
      <c r="T13484" s="9">
        <v>732.99543028000005</v>
      </c>
    </row>
    <row r="13485" spans="1:20" x14ac:dyDescent="0.35">
      <c r="A13485">
        <f t="shared" si="408"/>
        <v>13485</v>
      </c>
      <c r="B13485" s="3" t="s">
        <v>1037</v>
      </c>
      <c r="C13485" s="3" t="s">
        <v>75</v>
      </c>
      <c r="D13485" s="3" t="s">
        <v>59</v>
      </c>
      <c r="E13485">
        <v>2028</v>
      </c>
      <c r="F13485" s="3" t="str">
        <f t="shared" si="407"/>
        <v>RAElevLR.GRN2028</v>
      </c>
      <c r="G13485" s="9">
        <v>734.27167703999999</v>
      </c>
      <c r="H13485" s="9">
        <v>738.01839631999997</v>
      </c>
      <c r="I13485" s="9">
        <v>732.99543028000005</v>
      </c>
      <c r="J13485" s="9">
        <v>732.99543028000005</v>
      </c>
      <c r="K13485" s="9">
        <v>732.99543028000005</v>
      </c>
      <c r="L13485" s="9">
        <v>738.01839631999997</v>
      </c>
      <c r="M13485" s="9">
        <v>732.99543028000005</v>
      </c>
      <c r="N13485" s="9">
        <v>732.99543028000005</v>
      </c>
      <c r="O13485" s="9">
        <v>734.49477416000002</v>
      </c>
      <c r="P13485" s="9">
        <v>732.99543028000005</v>
      </c>
      <c r="Q13485" s="9">
        <v>732.99543028000005</v>
      </c>
      <c r="R13485" s="9">
        <v>732.99543028000005</v>
      </c>
      <c r="S13485" s="9">
        <v>734.49477416000002</v>
      </c>
      <c r="T13485" s="9">
        <v>732.99543028000005</v>
      </c>
    </row>
    <row r="13486" spans="1:20" x14ac:dyDescent="0.35">
      <c r="A13486">
        <f t="shared" si="408"/>
        <v>13486</v>
      </c>
      <c r="B13486" s="3" t="s">
        <v>1037</v>
      </c>
      <c r="C13486" s="3" t="s">
        <v>75</v>
      </c>
      <c r="D13486" s="3" t="s">
        <v>59</v>
      </c>
      <c r="E13486">
        <v>2029</v>
      </c>
      <c r="F13486" s="3" t="str">
        <f t="shared" si="407"/>
        <v>RAElevLR.GRN2029</v>
      </c>
      <c r="G13486" s="9">
        <v>738.01839631999997</v>
      </c>
      <c r="H13486" s="9">
        <v>735.016427719999</v>
      </c>
      <c r="I13486" s="9">
        <v>732.99543028000005</v>
      </c>
      <c r="J13486" s="9">
        <v>732.99543028000005</v>
      </c>
      <c r="K13486" s="9">
        <v>736.00396056</v>
      </c>
      <c r="L13486" s="9">
        <v>732.99543028000005</v>
      </c>
      <c r="M13486" s="9">
        <v>732.99543028000005</v>
      </c>
      <c r="N13486" s="9">
        <v>734.49477416000002</v>
      </c>
      <c r="O13486" s="9">
        <v>733.99936732000003</v>
      </c>
      <c r="P13486" s="9">
        <v>734.49477416000002</v>
      </c>
      <c r="Q13486" s="9">
        <v>734.49477416000002</v>
      </c>
      <c r="R13486" s="9">
        <v>734.49477416000002</v>
      </c>
      <c r="S13486" s="9">
        <v>733.65159827999901</v>
      </c>
      <c r="T13486" s="9">
        <v>732.99543028000005</v>
      </c>
    </row>
    <row r="13487" spans="1:20" x14ac:dyDescent="0.35">
      <c r="A13487">
        <f t="shared" si="408"/>
        <v>13487</v>
      </c>
      <c r="B13487" s="3" t="s">
        <v>1037</v>
      </c>
      <c r="C13487" s="3" t="s">
        <v>86</v>
      </c>
      <c r="D13487" s="3" t="s">
        <v>59</v>
      </c>
      <c r="E13487">
        <v>2020</v>
      </c>
      <c r="F13487" s="3" t="str">
        <f t="shared" si="407"/>
        <v>RAQOutLR.GRN2020</v>
      </c>
      <c r="G13487" s="9">
        <v>23.219355179625801</v>
      </c>
      <c r="H13487" s="9">
        <v>24.423794661774998</v>
      </c>
      <c r="I13487" s="9">
        <v>25.401628849208802</v>
      </c>
      <c r="J13487" s="9">
        <v>31.072772485351699</v>
      </c>
      <c r="K13487" s="9">
        <v>33.753242281627003</v>
      </c>
      <c r="L13487" s="9">
        <v>50.641047210073502</v>
      </c>
      <c r="M13487" s="9">
        <v>50.877717947622202</v>
      </c>
      <c r="N13487" s="9">
        <v>63.949818131500002</v>
      </c>
      <c r="O13487" s="9">
        <v>63.833983721106797</v>
      </c>
      <c r="P13487" s="9">
        <v>46.559327381301301</v>
      </c>
      <c r="Q13487" s="9">
        <v>31.424882687389701</v>
      </c>
      <c r="R13487" s="9">
        <v>27.885813659039499</v>
      </c>
      <c r="S13487" s="9">
        <v>24.1613581016171</v>
      </c>
      <c r="T13487" s="9">
        <v>22.442774769266201</v>
      </c>
    </row>
    <row r="13488" spans="1:20" x14ac:dyDescent="0.35">
      <c r="A13488">
        <f t="shared" si="408"/>
        <v>13488</v>
      </c>
      <c r="B13488" s="3" t="s">
        <v>1037</v>
      </c>
      <c r="C13488" s="3" t="s">
        <v>86</v>
      </c>
      <c r="D13488" s="3" t="s">
        <v>59</v>
      </c>
      <c r="E13488">
        <v>2021</v>
      </c>
      <c r="F13488" s="3" t="str">
        <f t="shared" si="407"/>
        <v>RAQOutLR.GRN2021</v>
      </c>
      <c r="G13488" s="9">
        <v>20.088348677762699</v>
      </c>
      <c r="H13488" s="9">
        <v>26.981741727879101</v>
      </c>
      <c r="I13488" s="9">
        <v>30.482997171215501</v>
      </c>
      <c r="J13488" s="9">
        <v>36.656967574466996</v>
      </c>
      <c r="K13488" s="9">
        <v>30.374886456523399</v>
      </c>
      <c r="L13488" s="9">
        <v>41.345299101348708</v>
      </c>
      <c r="M13488" s="9">
        <v>33.6408047162736</v>
      </c>
      <c r="N13488" s="9">
        <v>92.471979254861097</v>
      </c>
      <c r="O13488" s="9">
        <v>101.66444967357501</v>
      </c>
      <c r="P13488" s="9">
        <v>52.018504518793698</v>
      </c>
      <c r="Q13488" s="9">
        <v>40.287001982782201</v>
      </c>
      <c r="R13488" s="9">
        <v>35.734934951848601</v>
      </c>
      <c r="S13488" s="9">
        <v>35.2778963504296</v>
      </c>
      <c r="T13488" s="9">
        <v>25.0305855730257</v>
      </c>
    </row>
    <row r="13489" spans="1:20" x14ac:dyDescent="0.35">
      <c r="A13489">
        <f t="shared" si="408"/>
        <v>13489</v>
      </c>
      <c r="B13489" s="3" t="s">
        <v>1037</v>
      </c>
      <c r="C13489" s="3" t="s">
        <v>86</v>
      </c>
      <c r="D13489" s="3" t="s">
        <v>59</v>
      </c>
      <c r="E13489">
        <v>2022</v>
      </c>
      <c r="F13489" s="3" t="str">
        <f t="shared" si="407"/>
        <v>RAQOutLR.GRN2022</v>
      </c>
      <c r="G13489" s="9">
        <v>18.555182475548499</v>
      </c>
      <c r="H13489" s="9">
        <v>24.182333979270801</v>
      </c>
      <c r="I13489" s="9">
        <v>33.246349034667197</v>
      </c>
      <c r="J13489" s="9">
        <v>36.920147223581502</v>
      </c>
      <c r="K13489" s="9">
        <v>48.651835011043701</v>
      </c>
      <c r="L13489" s="9">
        <v>68.267799413584001</v>
      </c>
      <c r="M13489" s="9">
        <v>70.153491762083306</v>
      </c>
      <c r="N13489" s="9">
        <v>107.31287600493</v>
      </c>
      <c r="O13489" s="9">
        <v>121.82009090821199</v>
      </c>
      <c r="P13489" s="9">
        <v>57.138636894008997</v>
      </c>
      <c r="Q13489" s="9">
        <v>36.636674372193802</v>
      </c>
      <c r="R13489" s="9">
        <v>29.8241843845361</v>
      </c>
      <c r="S13489" s="9">
        <v>30.905615840873899</v>
      </c>
      <c r="T13489" s="9">
        <v>26.808868956284702</v>
      </c>
    </row>
    <row r="13490" spans="1:20" x14ac:dyDescent="0.35">
      <c r="A13490">
        <f t="shared" si="408"/>
        <v>13490</v>
      </c>
      <c r="B13490" s="3" t="s">
        <v>1037</v>
      </c>
      <c r="C13490" s="3" t="s">
        <v>86</v>
      </c>
      <c r="D13490" s="3" t="s">
        <v>59</v>
      </c>
      <c r="E13490">
        <v>2023</v>
      </c>
      <c r="F13490" s="3" t="str">
        <f t="shared" si="407"/>
        <v>RAQOutLR.GRN2023</v>
      </c>
      <c r="G13490" s="9">
        <v>19.201182077923399</v>
      </c>
      <c r="H13490" s="9">
        <v>19.594419107326299</v>
      </c>
      <c r="I13490" s="9">
        <v>19.822680256489399</v>
      </c>
      <c r="J13490" s="9">
        <v>23.581064381907499</v>
      </c>
      <c r="K13490" s="9">
        <v>37.237506437988998</v>
      </c>
      <c r="L13490" s="9">
        <v>52.213623441432297</v>
      </c>
      <c r="M13490" s="9">
        <v>68.418158277291596</v>
      </c>
      <c r="N13490" s="9">
        <v>115.148702696222</v>
      </c>
      <c r="O13490" s="9">
        <v>95.193116746884385</v>
      </c>
      <c r="P13490" s="9">
        <v>46.207403096283301</v>
      </c>
      <c r="Q13490" s="9">
        <v>35.927049201505298</v>
      </c>
      <c r="R13490" s="9">
        <v>32.805819740331899</v>
      </c>
      <c r="S13490" s="9">
        <v>30.368385930667898</v>
      </c>
      <c r="T13490" s="9">
        <v>25.8483139345472</v>
      </c>
    </row>
    <row r="13491" spans="1:20" x14ac:dyDescent="0.35">
      <c r="A13491">
        <f t="shared" si="408"/>
        <v>13491</v>
      </c>
      <c r="B13491" s="3" t="s">
        <v>1037</v>
      </c>
      <c r="C13491" s="3" t="s">
        <v>86</v>
      </c>
      <c r="D13491" s="3" t="s">
        <v>59</v>
      </c>
      <c r="E13491">
        <v>2024</v>
      </c>
      <c r="F13491" s="3" t="str">
        <f t="shared" si="407"/>
        <v>RAQOutLR.GRN2024</v>
      </c>
      <c r="G13491" s="9">
        <v>22.953871646933798</v>
      </c>
      <c r="H13491" s="9">
        <v>25.955033211507804</v>
      </c>
      <c r="I13491" s="9">
        <v>30.922491658554002</v>
      </c>
      <c r="J13491" s="9">
        <v>36.987387253190697</v>
      </c>
      <c r="K13491" s="9">
        <v>38.291057279023903</v>
      </c>
      <c r="L13491" s="9">
        <v>58.331174589418403</v>
      </c>
      <c r="M13491" s="9">
        <v>63.774798168666599</v>
      </c>
      <c r="N13491" s="9">
        <v>91.064636677388805</v>
      </c>
      <c r="O13491" s="9">
        <v>60.873767859290901</v>
      </c>
      <c r="P13491" s="9">
        <v>25.606279210936101</v>
      </c>
      <c r="Q13491" s="9">
        <v>28.757952461826498</v>
      </c>
      <c r="R13491" s="9">
        <v>27.444342702981899</v>
      </c>
      <c r="S13491" s="9">
        <v>25.721810885059199</v>
      </c>
      <c r="T13491" s="9">
        <v>19.767998153905999</v>
      </c>
    </row>
    <row r="13492" spans="1:20" x14ac:dyDescent="0.35">
      <c r="A13492">
        <f t="shared" si="408"/>
        <v>13492</v>
      </c>
      <c r="B13492" s="3" t="s">
        <v>1037</v>
      </c>
      <c r="C13492" s="3" t="s">
        <v>86</v>
      </c>
      <c r="D13492" s="3" t="s">
        <v>59</v>
      </c>
      <c r="E13492">
        <v>2025</v>
      </c>
      <c r="F13492" s="3" t="str">
        <f t="shared" si="407"/>
        <v>RAQOutLR.GRN2025</v>
      </c>
      <c r="G13492" s="9">
        <v>16.430381745503301</v>
      </c>
      <c r="H13492" s="9">
        <v>20.000305631515399</v>
      </c>
      <c r="I13492" s="9">
        <v>20.055418943001399</v>
      </c>
      <c r="J13492" s="9">
        <v>19.558649789977501</v>
      </c>
      <c r="K13492" s="9">
        <v>19.428660623762504</v>
      </c>
      <c r="L13492" s="9">
        <v>53.666531334515902</v>
      </c>
      <c r="M13492" s="9">
        <v>43.919933732111097</v>
      </c>
      <c r="N13492" s="9">
        <v>74.9395384986111</v>
      </c>
      <c r="O13492" s="9">
        <v>111.48944588645099</v>
      </c>
      <c r="P13492" s="9">
        <v>83.939153112159701</v>
      </c>
      <c r="Q13492" s="9">
        <v>40.5857368602856</v>
      </c>
      <c r="R13492" s="9">
        <v>32.077043224100002</v>
      </c>
      <c r="S13492" s="9">
        <v>38.436906561546301</v>
      </c>
      <c r="T13492" s="9">
        <v>31.4375481286636</v>
      </c>
    </row>
    <row r="13493" spans="1:20" x14ac:dyDescent="0.35">
      <c r="A13493">
        <f t="shared" si="408"/>
        <v>13493</v>
      </c>
      <c r="B13493" s="3" t="s">
        <v>1037</v>
      </c>
      <c r="C13493" s="3" t="s">
        <v>86</v>
      </c>
      <c r="D13493" s="3" t="s">
        <v>59</v>
      </c>
      <c r="E13493">
        <v>2026</v>
      </c>
      <c r="F13493" s="3" t="str">
        <f t="shared" ref="F13493:F13556" si="409">_xlfn.CONCAT(B13493,C13493,D13493,E13493)</f>
        <v>RAQOutLR.GRN2026</v>
      </c>
      <c r="G13493" s="9">
        <v>28.552879601454698</v>
      </c>
      <c r="H13493" s="9">
        <v>35.863495030406902</v>
      </c>
      <c r="I13493" s="9">
        <v>36.2740134160425</v>
      </c>
      <c r="J13493" s="9">
        <v>90.112423027956396</v>
      </c>
      <c r="K13493" s="9">
        <v>97.627651165859305</v>
      </c>
      <c r="L13493" s="9">
        <v>159.84759657661101</v>
      </c>
      <c r="M13493" s="9">
        <v>230.814368924805</v>
      </c>
      <c r="N13493" s="9">
        <v>260.06481500902697</v>
      </c>
      <c r="O13493" s="9">
        <v>199.74350519210299</v>
      </c>
      <c r="P13493" s="9">
        <v>137.40884573796501</v>
      </c>
      <c r="Q13493" s="9">
        <v>61.263225310470403</v>
      </c>
      <c r="R13493" s="9">
        <v>52.734009633501302</v>
      </c>
      <c r="S13493" s="9">
        <v>43.785023816679598</v>
      </c>
      <c r="T13493" s="9">
        <v>36.244253488595298</v>
      </c>
    </row>
    <row r="13494" spans="1:20" x14ac:dyDescent="0.35">
      <c r="A13494">
        <f t="shared" si="408"/>
        <v>13494</v>
      </c>
      <c r="B13494" s="3" t="s">
        <v>1037</v>
      </c>
      <c r="C13494" s="3" t="s">
        <v>86</v>
      </c>
      <c r="D13494" s="3" t="s">
        <v>59</v>
      </c>
      <c r="E13494">
        <v>2027</v>
      </c>
      <c r="F13494" s="3" t="str">
        <f t="shared" si="409"/>
        <v>RAQOutLR.GRN2027</v>
      </c>
      <c r="G13494" s="9">
        <v>30.653294081139698</v>
      </c>
      <c r="H13494" s="9">
        <v>36.569437662226299</v>
      </c>
      <c r="I13494" s="9">
        <v>76.229040601893402</v>
      </c>
      <c r="J13494" s="9">
        <v>74.092530816034198</v>
      </c>
      <c r="K13494" s="9">
        <v>63.208732099750002</v>
      </c>
      <c r="L13494" s="9">
        <v>117.016057020557</v>
      </c>
      <c r="M13494" s="9">
        <v>142.53877508276301</v>
      </c>
      <c r="N13494" s="9">
        <v>193.973907580152</v>
      </c>
      <c r="O13494" s="9">
        <v>205.99211589757999</v>
      </c>
      <c r="P13494" s="9">
        <v>171.87998547470099</v>
      </c>
      <c r="Q13494" s="9">
        <v>66.999147845329304</v>
      </c>
      <c r="R13494" s="9">
        <v>57.061497893166603</v>
      </c>
      <c r="S13494" s="9">
        <v>44.240994082942699</v>
      </c>
      <c r="T13494" s="9">
        <v>38.749550586888702</v>
      </c>
    </row>
    <row r="13495" spans="1:20" x14ac:dyDescent="0.35">
      <c r="A13495">
        <f t="shared" si="408"/>
        <v>13495</v>
      </c>
      <c r="B13495" s="3" t="s">
        <v>1037</v>
      </c>
      <c r="C13495" s="3" t="s">
        <v>86</v>
      </c>
      <c r="D13495" s="3" t="s">
        <v>59</v>
      </c>
      <c r="E13495">
        <v>2028</v>
      </c>
      <c r="F13495" s="3" t="str">
        <f t="shared" si="409"/>
        <v>RAQOutLR.GRN2028</v>
      </c>
      <c r="G13495" s="9">
        <v>32.294279575240502</v>
      </c>
      <c r="H13495" s="9">
        <v>35.157263227595806</v>
      </c>
      <c r="I13495" s="9">
        <v>47.681100237775198</v>
      </c>
      <c r="J13495" s="9">
        <v>53.588244937140502</v>
      </c>
      <c r="K13495" s="9">
        <v>74.422561540243706</v>
      </c>
      <c r="L13495" s="9">
        <v>102.047055442309</v>
      </c>
      <c r="M13495" s="9">
        <v>125.44746939277699</v>
      </c>
      <c r="N13495" s="9">
        <v>168.365422205361</v>
      </c>
      <c r="O13495" s="9">
        <v>183.608512781928</v>
      </c>
      <c r="P13495" s="9">
        <v>119.690166767694</v>
      </c>
      <c r="Q13495" s="9">
        <v>49.148735528252601</v>
      </c>
      <c r="R13495" s="9">
        <v>37.9182831101472</v>
      </c>
      <c r="S13495" s="9">
        <v>34.964146382705799</v>
      </c>
      <c r="T13495" s="9">
        <v>33.636194249536899</v>
      </c>
    </row>
    <row r="13496" spans="1:20" x14ac:dyDescent="0.35">
      <c r="A13496">
        <f t="shared" si="408"/>
        <v>13496</v>
      </c>
      <c r="B13496" s="3" t="s">
        <v>1037</v>
      </c>
      <c r="C13496" s="3" t="s">
        <v>86</v>
      </c>
      <c r="D13496" s="3" t="s">
        <v>59</v>
      </c>
      <c r="E13496">
        <v>2029</v>
      </c>
      <c r="F13496" s="3" t="str">
        <f t="shared" si="409"/>
        <v>RAQOutLR.GRN2029</v>
      </c>
      <c r="G13496" s="9">
        <v>29.9917132192891</v>
      </c>
      <c r="H13496" s="9">
        <v>23.445249066811201</v>
      </c>
      <c r="I13496" s="9">
        <v>27.447190473190801</v>
      </c>
      <c r="J13496" s="9">
        <v>38.721304371998301</v>
      </c>
      <c r="K13496" s="9">
        <v>73.897814921018707</v>
      </c>
      <c r="L13496" s="9">
        <v>97.201513010904605</v>
      </c>
      <c r="M13496" s="9">
        <v>158.10039075113801</v>
      </c>
      <c r="N13496" s="9">
        <v>130.889193253972</v>
      </c>
      <c r="O13496" s="9">
        <v>146.22842040573201</v>
      </c>
      <c r="P13496" s="9">
        <v>116.48949178714599</v>
      </c>
      <c r="Q13496" s="9">
        <v>60.8885583176612</v>
      </c>
      <c r="R13496" s="9">
        <v>39.168679039291597</v>
      </c>
      <c r="S13496" s="9">
        <v>37.9692534200911</v>
      </c>
      <c r="T13496" s="9">
        <v>28.264809905594699</v>
      </c>
    </row>
    <row r="13497" spans="1:20" x14ac:dyDescent="0.35">
      <c r="A13497">
        <f t="shared" si="408"/>
        <v>13497</v>
      </c>
      <c r="B13497" s="3" t="s">
        <v>1037</v>
      </c>
      <c r="C13497" s="3" t="s">
        <v>95</v>
      </c>
      <c r="D13497" s="3" t="s">
        <v>59</v>
      </c>
      <c r="E13497">
        <v>2020</v>
      </c>
      <c r="F13497" s="3" t="str">
        <f t="shared" si="409"/>
        <v>RASpillLR.GRN2020</v>
      </c>
      <c r="G13497" s="9">
        <v>0.49974611994840001</v>
      </c>
      <c r="H13497" s="9">
        <v>0.38384237519172199</v>
      </c>
      <c r="I13497" s="9">
        <v>0.32772232497277698</v>
      </c>
      <c r="J13497" s="9">
        <v>9.0457055190456895E-2</v>
      </c>
      <c r="K13497" s="9">
        <v>0.129806712772916</v>
      </c>
      <c r="L13497" s="9">
        <v>8.4762392133665898</v>
      </c>
      <c r="M13497" s="9">
        <v>35.124241279594401</v>
      </c>
      <c r="N13497" s="9">
        <v>44.464614438416604</v>
      </c>
      <c r="O13497" s="9">
        <v>43.849482631382301</v>
      </c>
      <c r="P13497" s="9">
        <v>30.4522603057944</v>
      </c>
      <c r="Q13497" s="9">
        <v>15.2455517725846</v>
      </c>
      <c r="R13497" s="9">
        <v>14.1054873754423</v>
      </c>
      <c r="S13497" s="9">
        <v>6.0250691032838501</v>
      </c>
      <c r="T13497" s="9">
        <v>0.45194627185652703</v>
      </c>
    </row>
    <row r="13498" spans="1:20" x14ac:dyDescent="0.35">
      <c r="A13498">
        <f t="shared" si="408"/>
        <v>13498</v>
      </c>
      <c r="B13498" s="3" t="s">
        <v>1037</v>
      </c>
      <c r="C13498" s="3" t="s">
        <v>95</v>
      </c>
      <c r="D13498" s="3" t="s">
        <v>59</v>
      </c>
      <c r="E13498">
        <v>2021</v>
      </c>
      <c r="F13498" s="3" t="str">
        <f t="shared" si="409"/>
        <v>RASpillLR.GRN2021</v>
      </c>
      <c r="G13498" s="9">
        <v>0.46232566746370901</v>
      </c>
      <c r="H13498" s="9">
        <v>0.38038896960555502</v>
      </c>
      <c r="I13498" s="9">
        <v>0.31733343282666604</v>
      </c>
      <c r="J13498" s="9">
        <v>9.61022205961021E-2</v>
      </c>
      <c r="K13498" s="9">
        <v>0.12997771147135401</v>
      </c>
      <c r="L13498" s="9">
        <v>7.7211196899643104</v>
      </c>
      <c r="M13498" s="9">
        <v>20.904183141829101</v>
      </c>
      <c r="N13498" s="9">
        <v>53.953792902041599</v>
      </c>
      <c r="O13498" s="9">
        <v>53.858540201807699</v>
      </c>
      <c r="P13498" s="9">
        <v>33.109266698127001</v>
      </c>
      <c r="Q13498" s="9">
        <v>17.4404573801142</v>
      </c>
      <c r="R13498" s="9">
        <v>17.3902465469736</v>
      </c>
      <c r="S13498" s="9">
        <v>6.7645924804427002</v>
      </c>
      <c r="T13498" s="9">
        <v>0.46179418627027702</v>
      </c>
    </row>
    <row r="13499" spans="1:20" x14ac:dyDescent="0.35">
      <c r="A13499">
        <f t="shared" si="408"/>
        <v>13499</v>
      </c>
      <c r="B13499" s="3" t="s">
        <v>1037</v>
      </c>
      <c r="C13499" s="3" t="s">
        <v>95</v>
      </c>
      <c r="D13499" s="3" t="s">
        <v>59</v>
      </c>
      <c r="E13499">
        <v>2022</v>
      </c>
      <c r="F13499" s="3" t="str">
        <f t="shared" si="409"/>
        <v>RASpillLR.GRN2022</v>
      </c>
      <c r="G13499" s="9">
        <v>0.429963433882594</v>
      </c>
      <c r="H13499" s="9">
        <v>0.39576397286805498</v>
      </c>
      <c r="I13499" s="9">
        <v>0.33952788422972202</v>
      </c>
      <c r="J13499" s="9">
        <v>9.9865664199865506E-2</v>
      </c>
      <c r="K13499" s="9">
        <v>0.3631702402625</v>
      </c>
      <c r="L13499" s="9">
        <v>12.0744131606136</v>
      </c>
      <c r="M13499" s="9">
        <v>47.636534950277699</v>
      </c>
      <c r="N13499" s="9">
        <v>55.440165838944402</v>
      </c>
      <c r="O13499" s="9">
        <v>57.984418327923301</v>
      </c>
      <c r="P13499" s="9">
        <v>35.846286124099301</v>
      </c>
      <c r="Q13499" s="9">
        <v>16.2961922441024</v>
      </c>
      <c r="R13499" s="9">
        <v>14.9515657395222</v>
      </c>
      <c r="S13499" s="9">
        <v>6.5846944897671804</v>
      </c>
      <c r="T13499" s="9">
        <v>0.46333476194444401</v>
      </c>
    </row>
    <row r="13500" spans="1:20" x14ac:dyDescent="0.35">
      <c r="A13500">
        <f t="shared" si="408"/>
        <v>13500</v>
      </c>
      <c r="B13500" s="3" t="s">
        <v>1037</v>
      </c>
      <c r="C13500" s="3" t="s">
        <v>95</v>
      </c>
      <c r="D13500" s="3" t="s">
        <v>59</v>
      </c>
      <c r="E13500">
        <v>2023</v>
      </c>
      <c r="F13500" s="3" t="str">
        <f t="shared" si="409"/>
        <v>RASpillLR.GRN2023</v>
      </c>
      <c r="G13500" s="9">
        <v>0.47020672567345401</v>
      </c>
      <c r="H13500" s="9">
        <v>0.381527858736111</v>
      </c>
      <c r="I13500" s="9">
        <v>0.28286119979638802</v>
      </c>
      <c r="J13500" s="9">
        <v>9.4311896672338594E-2</v>
      </c>
      <c r="K13500" s="9">
        <v>0.129596890697395</v>
      </c>
      <c r="L13500" s="9">
        <v>10.979911131103</v>
      </c>
      <c r="M13500" s="9">
        <v>47.290209181638801</v>
      </c>
      <c r="N13500" s="9">
        <v>56.499955745819399</v>
      </c>
      <c r="O13500" s="9">
        <v>52.6297337871666</v>
      </c>
      <c r="P13500" s="9">
        <v>30.613160684186099</v>
      </c>
      <c r="Q13500" s="9">
        <v>15.7226564637634</v>
      </c>
      <c r="R13500" s="9">
        <v>15.899953703929098</v>
      </c>
      <c r="S13500" s="9">
        <v>6.6819076592096298</v>
      </c>
      <c r="T13500" s="9">
        <v>0.45800141216666601</v>
      </c>
    </row>
    <row r="13501" spans="1:20" x14ac:dyDescent="0.35">
      <c r="A13501">
        <f t="shared" si="408"/>
        <v>13501</v>
      </c>
      <c r="B13501" s="3" t="s">
        <v>1037</v>
      </c>
      <c r="C13501" s="3" t="s">
        <v>95</v>
      </c>
      <c r="D13501" s="3" t="s">
        <v>59</v>
      </c>
      <c r="E13501">
        <v>2024</v>
      </c>
      <c r="F13501" s="3" t="str">
        <f t="shared" si="409"/>
        <v>RASpillLR.GRN2024</v>
      </c>
      <c r="G13501" s="9">
        <v>0.48488350657767398</v>
      </c>
      <c r="H13501" s="9">
        <v>0.39788024925784699</v>
      </c>
      <c r="I13501" s="9">
        <v>0.33078467010263801</v>
      </c>
      <c r="J13501" s="9">
        <v>9.9596846799596697E-2</v>
      </c>
      <c r="K13501" s="9">
        <v>0.12555075497708301</v>
      </c>
      <c r="L13501" s="9">
        <v>12.196046389888901</v>
      </c>
      <c r="M13501" s="9">
        <v>44.3137298256527</v>
      </c>
      <c r="N13501" s="9">
        <v>51.9252623193888</v>
      </c>
      <c r="O13501" s="9">
        <v>40.278060239022103</v>
      </c>
      <c r="P13501" s="9">
        <v>13.3156227156861</v>
      </c>
      <c r="Q13501" s="9">
        <v>14.6221850638091</v>
      </c>
      <c r="R13501" s="9">
        <v>13.6962903073986</v>
      </c>
      <c r="S13501" s="9">
        <v>6.3617691251243098</v>
      </c>
      <c r="T13501" s="9">
        <v>0.386791951384513</v>
      </c>
    </row>
    <row r="13502" spans="1:20" x14ac:dyDescent="0.35">
      <c r="A13502">
        <f t="shared" si="408"/>
        <v>13502</v>
      </c>
      <c r="B13502" s="3" t="s">
        <v>1037</v>
      </c>
      <c r="C13502" s="3" t="s">
        <v>95</v>
      </c>
      <c r="D13502" s="3" t="s">
        <v>59</v>
      </c>
      <c r="E13502">
        <v>2025</v>
      </c>
      <c r="F13502" s="3" t="str">
        <f t="shared" si="409"/>
        <v>RASpillLR.GRN2025</v>
      </c>
      <c r="G13502" s="9">
        <v>0.44697032919757301</v>
      </c>
      <c r="H13502" s="9">
        <v>0.359405313577916</v>
      </c>
      <c r="I13502" s="9">
        <v>0.29114179772367998</v>
      </c>
      <c r="J13502" s="9">
        <v>8.9026946734946197E-2</v>
      </c>
      <c r="K13502" s="9">
        <v>0.107336445684375</v>
      </c>
      <c r="L13502" s="9">
        <v>11.507617620161099</v>
      </c>
      <c r="M13502" s="9">
        <v>29.6054392329305</v>
      </c>
      <c r="N13502" s="9">
        <v>46.3980619340972</v>
      </c>
      <c r="O13502" s="9">
        <v>57.066614894267403</v>
      </c>
      <c r="P13502" s="9">
        <v>41.887246377763802</v>
      </c>
      <c r="Q13502" s="9">
        <v>17.328040645299001</v>
      </c>
      <c r="R13502" s="9">
        <v>16.0958509236</v>
      </c>
      <c r="S13502" s="9">
        <v>6.6812261367286387</v>
      </c>
      <c r="T13502" s="9">
        <v>0.47533690777476401</v>
      </c>
    </row>
    <row r="13503" spans="1:20" x14ac:dyDescent="0.35">
      <c r="A13503">
        <f t="shared" si="408"/>
        <v>13503</v>
      </c>
      <c r="B13503" s="3" t="s">
        <v>1037</v>
      </c>
      <c r="C13503" s="3" t="s">
        <v>95</v>
      </c>
      <c r="D13503" s="3" t="s">
        <v>59</v>
      </c>
      <c r="E13503">
        <v>2026</v>
      </c>
      <c r="F13503" s="3" t="str">
        <f t="shared" si="409"/>
        <v>RASpillLR.GRN2026</v>
      </c>
      <c r="G13503" s="9">
        <v>0.52440233397487201</v>
      </c>
      <c r="H13503" s="9">
        <v>0.40943064243472199</v>
      </c>
      <c r="I13503" s="9">
        <v>0.33304449559111099</v>
      </c>
      <c r="J13503" s="9">
        <v>4.3432874637965</v>
      </c>
      <c r="K13503" s="9">
        <v>8.4318730142968707</v>
      </c>
      <c r="L13503" s="9">
        <v>51.2382705940649</v>
      </c>
      <c r="M13503" s="9">
        <v>135.742021440277</v>
      </c>
      <c r="N13503" s="9">
        <v>165.39314876777701</v>
      </c>
      <c r="O13503" s="9">
        <v>108.495152729946</v>
      </c>
      <c r="P13503" s="9">
        <v>53.503301813208303</v>
      </c>
      <c r="Q13503" s="9">
        <v>18.365034838340001</v>
      </c>
      <c r="R13503" s="9">
        <v>17.908318283654101</v>
      </c>
      <c r="S13503" s="9">
        <v>6.8000091949999897</v>
      </c>
      <c r="T13503" s="9">
        <v>0.46205281322034703</v>
      </c>
    </row>
    <row r="13504" spans="1:20" x14ac:dyDescent="0.35">
      <c r="A13504">
        <f t="shared" si="408"/>
        <v>13504</v>
      </c>
      <c r="B13504" s="3" t="s">
        <v>1037</v>
      </c>
      <c r="C13504" s="3" t="s">
        <v>95</v>
      </c>
      <c r="D13504" s="3" t="s">
        <v>59</v>
      </c>
      <c r="E13504">
        <v>2027</v>
      </c>
      <c r="F13504" s="3" t="str">
        <f t="shared" si="409"/>
        <v>RASpillLR.GRN2027</v>
      </c>
      <c r="G13504" s="9">
        <v>0.52643862597177404</v>
      </c>
      <c r="H13504" s="9">
        <v>0.40943064243472199</v>
      </c>
      <c r="I13504" s="9">
        <v>4.7250984330462398</v>
      </c>
      <c r="J13504" s="9">
        <v>2.6538411441659902</v>
      </c>
      <c r="K13504" s="9">
        <v>1.82070979907291</v>
      </c>
      <c r="L13504" s="9">
        <v>21.934611990147701</v>
      </c>
      <c r="M13504" s="9">
        <v>62.051462758930498</v>
      </c>
      <c r="N13504" s="9">
        <v>101.27506967015201</v>
      </c>
      <c r="O13504" s="9">
        <v>113.679698752224</v>
      </c>
      <c r="P13504" s="9">
        <v>81.389726328555497</v>
      </c>
      <c r="Q13504" s="9">
        <v>19.310047435235202</v>
      </c>
      <c r="R13504" s="9">
        <v>17.999984869999999</v>
      </c>
      <c r="S13504" s="9">
        <v>6.7823008377213503</v>
      </c>
      <c r="T13504" s="9">
        <v>0.47751370795819398</v>
      </c>
    </row>
    <row r="13505" spans="1:20" x14ac:dyDescent="0.35">
      <c r="A13505">
        <f t="shared" si="408"/>
        <v>13505</v>
      </c>
      <c r="B13505" s="3" t="s">
        <v>1037</v>
      </c>
      <c r="C13505" s="3" t="s">
        <v>95</v>
      </c>
      <c r="D13505" s="3" t="s">
        <v>59</v>
      </c>
      <c r="E13505">
        <v>2028</v>
      </c>
      <c r="F13505" s="3" t="str">
        <f t="shared" si="409"/>
        <v>RASpillLR.GRN2028</v>
      </c>
      <c r="G13505" s="9">
        <v>0.52857572458870905</v>
      </c>
      <c r="H13505" s="9">
        <v>0.41831184501944402</v>
      </c>
      <c r="I13505" s="9">
        <v>0.398961857948888</v>
      </c>
      <c r="J13505" s="9">
        <v>0.100000072899999</v>
      </c>
      <c r="K13505" s="9">
        <v>1.71247162165</v>
      </c>
      <c r="L13505" s="9">
        <v>16.8381071034994</v>
      </c>
      <c r="M13505" s="9">
        <v>56.887350603222202</v>
      </c>
      <c r="N13505" s="9">
        <v>80.543693702305504</v>
      </c>
      <c r="O13505" s="9">
        <v>91.306123530181395</v>
      </c>
      <c r="P13505" s="9">
        <v>48.044187668847201</v>
      </c>
      <c r="Q13505" s="9">
        <v>17.429636180598099</v>
      </c>
      <c r="R13505" s="9">
        <v>16.200853483966601</v>
      </c>
      <c r="S13505" s="9">
        <v>6.7827149493204404</v>
      </c>
      <c r="T13505" s="9">
        <v>0.43809301715501298</v>
      </c>
    </row>
    <row r="13506" spans="1:20" x14ac:dyDescent="0.35">
      <c r="A13506">
        <f t="shared" si="408"/>
        <v>13506</v>
      </c>
      <c r="B13506" s="3" t="s">
        <v>1037</v>
      </c>
      <c r="C13506" s="3" t="s">
        <v>95</v>
      </c>
      <c r="D13506" s="3" t="s">
        <v>59</v>
      </c>
      <c r="E13506">
        <v>2029</v>
      </c>
      <c r="F13506" s="3" t="str">
        <f t="shared" si="409"/>
        <v>RASpillLR.GRN2029</v>
      </c>
      <c r="G13506" s="9">
        <v>0.50908059195046995</v>
      </c>
      <c r="H13506" s="9">
        <v>0.37890293108208301</v>
      </c>
      <c r="I13506" s="9">
        <v>0.32536121312138799</v>
      </c>
      <c r="J13506" s="9">
        <v>9.9731255499731095E-2</v>
      </c>
      <c r="K13506" s="9">
        <v>1.3695811189354099</v>
      </c>
      <c r="L13506" s="9">
        <v>18.759794047403201</v>
      </c>
      <c r="M13506" s="9">
        <v>75.477464524486109</v>
      </c>
      <c r="N13506" s="9">
        <v>60.881955523374998</v>
      </c>
      <c r="O13506" s="9">
        <v>69.069835228239199</v>
      </c>
      <c r="P13506" s="9">
        <v>48.2380464527645</v>
      </c>
      <c r="Q13506" s="9">
        <v>18.689549025047</v>
      </c>
      <c r="R13506" s="9">
        <v>17.9571285479444</v>
      </c>
      <c r="S13506" s="9">
        <v>6.7805703107552002</v>
      </c>
      <c r="T13506" s="9">
        <v>0.50344159298367996</v>
      </c>
    </row>
    <row r="13507" spans="1:20" x14ac:dyDescent="0.35">
      <c r="A13507">
        <f t="shared" ref="A13507:A13570" si="410">A13506+1</f>
        <v>13507</v>
      </c>
      <c r="B13507" s="3" t="s">
        <v>1037</v>
      </c>
      <c r="C13507" s="3" t="s">
        <v>77</v>
      </c>
      <c r="D13507" s="3" t="s">
        <v>59</v>
      </c>
      <c r="E13507">
        <v>2020</v>
      </c>
      <c r="F13507" s="3" t="str">
        <f t="shared" si="409"/>
        <v>RAGenLR.GRN2020</v>
      </c>
      <c r="G13507" s="9">
        <v>186.62105913978399</v>
      </c>
      <c r="H13507" s="9">
        <v>202.03614916666601</v>
      </c>
      <c r="I13507" s="9">
        <v>216.71575555555501</v>
      </c>
      <c r="J13507" s="9">
        <v>264.49044596774098</v>
      </c>
      <c r="K13507" s="9">
        <v>282.57066651785698</v>
      </c>
      <c r="L13507" s="9">
        <v>334.82900430107497</v>
      </c>
      <c r="M13507" s="9">
        <v>103.06728166666601</v>
      </c>
      <c r="N13507" s="9">
        <v>136.708373055555</v>
      </c>
      <c r="O13507" s="9">
        <v>107.90070766129</v>
      </c>
      <c r="P13507" s="9">
        <v>68.519288333333293</v>
      </c>
      <c r="Q13507" s="9">
        <v>135.472988037634</v>
      </c>
      <c r="R13507" s="9">
        <v>111.932975555555</v>
      </c>
      <c r="S13507" s="9">
        <v>144.03127552083299</v>
      </c>
      <c r="T13507" s="9">
        <v>179.015930138888</v>
      </c>
    </row>
    <row r="13508" spans="1:20" x14ac:dyDescent="0.35">
      <c r="A13508">
        <f t="shared" si="410"/>
        <v>13508</v>
      </c>
      <c r="B13508" s="3" t="s">
        <v>1037</v>
      </c>
      <c r="C13508" s="3" t="s">
        <v>77</v>
      </c>
      <c r="D13508" s="3" t="s">
        <v>59</v>
      </c>
      <c r="E13508">
        <v>2021</v>
      </c>
      <c r="F13508" s="3" t="str">
        <f t="shared" si="409"/>
        <v>RAGenLR.GRN2021</v>
      </c>
      <c r="G13508" s="9">
        <v>166.39755669354801</v>
      </c>
      <c r="H13508" s="9">
        <v>211.15380077777701</v>
      </c>
      <c r="I13508" s="9">
        <v>250.13851166666601</v>
      </c>
      <c r="J13508" s="9">
        <v>308.10675967741901</v>
      </c>
      <c r="K13508" s="9">
        <v>259.00807291666598</v>
      </c>
      <c r="L13508" s="9">
        <v>289.88738844085998</v>
      </c>
      <c r="M13508" s="9">
        <v>105.310246388888</v>
      </c>
      <c r="N13508" s="9">
        <v>283.97882361111101</v>
      </c>
      <c r="O13508" s="9">
        <v>330.78545618279497</v>
      </c>
      <c r="P13508" s="9">
        <v>107.647738333333</v>
      </c>
      <c r="Q13508" s="9">
        <v>181.829152688172</v>
      </c>
      <c r="R13508" s="9">
        <v>151.474033055555</v>
      </c>
      <c r="S13508" s="9">
        <v>231.32559088541601</v>
      </c>
      <c r="T13508" s="9">
        <v>199.50173965277699</v>
      </c>
    </row>
    <row r="13509" spans="1:20" x14ac:dyDescent="0.35">
      <c r="A13509">
        <f t="shared" si="410"/>
        <v>13509</v>
      </c>
      <c r="B13509" s="3" t="s">
        <v>1037</v>
      </c>
      <c r="C13509" s="3" t="s">
        <v>77</v>
      </c>
      <c r="D13509" s="3" t="s">
        <v>59</v>
      </c>
      <c r="E13509">
        <v>2022</v>
      </c>
      <c r="F13509" s="3" t="str">
        <f t="shared" si="409"/>
        <v>RAGenLR.GRN2022</v>
      </c>
      <c r="G13509" s="9">
        <v>152.681684946236</v>
      </c>
      <c r="H13509" s="9">
        <v>206.97543708333299</v>
      </c>
      <c r="I13509" s="9">
        <v>285.24117361111098</v>
      </c>
      <c r="J13509" s="9">
        <v>289.01918938172003</v>
      </c>
      <c r="K13509" s="9">
        <v>410.63803898809499</v>
      </c>
      <c r="L13509" s="9">
        <v>436.89841760752603</v>
      </c>
      <c r="M13509" s="9">
        <v>167.92753388888801</v>
      </c>
      <c r="N13509" s="9">
        <v>351.33703333333301</v>
      </c>
      <c r="O13509" s="9">
        <v>376.72933924731097</v>
      </c>
      <c r="P13509" s="9">
        <v>108.72376430555499</v>
      </c>
      <c r="Q13509" s="9">
        <v>159.370311424731</v>
      </c>
      <c r="R13509" s="9">
        <v>124.59128666666599</v>
      </c>
      <c r="S13509" s="9">
        <v>197.75431979166601</v>
      </c>
      <c r="T13509" s="9">
        <v>222.187203472222</v>
      </c>
    </row>
    <row r="13510" spans="1:20" x14ac:dyDescent="0.35">
      <c r="A13510">
        <f t="shared" si="410"/>
        <v>13510</v>
      </c>
      <c r="B13510" s="3" t="s">
        <v>1037</v>
      </c>
      <c r="C13510" s="3" t="s">
        <v>77</v>
      </c>
      <c r="D13510" s="3" t="s">
        <v>59</v>
      </c>
      <c r="E13510">
        <v>2023</v>
      </c>
      <c r="F13510" s="3" t="str">
        <f t="shared" si="409"/>
        <v>RAGenLR.GRN2023</v>
      </c>
      <c r="G13510" s="9">
        <v>157.27395470430099</v>
      </c>
      <c r="H13510" s="9">
        <v>166.18029458333299</v>
      </c>
      <c r="I13510" s="9">
        <v>164.109304027777</v>
      </c>
      <c r="J13510" s="9">
        <v>184.383342607526</v>
      </c>
      <c r="K13510" s="9">
        <v>303.78941651785698</v>
      </c>
      <c r="L13510" s="9">
        <v>327.77156048387099</v>
      </c>
      <c r="M13510" s="9">
        <v>162.43313888888801</v>
      </c>
      <c r="N13510" s="9">
        <v>421.24503166666602</v>
      </c>
      <c r="O13510" s="9">
        <v>276.470909139784</v>
      </c>
      <c r="P13510" s="9">
        <v>86.522867777777705</v>
      </c>
      <c r="Q13510" s="9">
        <v>163.29041303763401</v>
      </c>
      <c r="R13510" s="9">
        <v>130.623448611111</v>
      </c>
      <c r="S13510" s="9">
        <v>192.55293515624999</v>
      </c>
      <c r="T13510" s="9">
        <v>209.19335526388801</v>
      </c>
    </row>
    <row r="13511" spans="1:20" x14ac:dyDescent="0.35">
      <c r="A13511">
        <f t="shared" si="410"/>
        <v>13511</v>
      </c>
      <c r="B13511" s="3" t="s">
        <v>1037</v>
      </c>
      <c r="C13511" s="3" t="s">
        <v>77</v>
      </c>
      <c r="D13511" s="3" t="s">
        <v>59</v>
      </c>
      <c r="E13511">
        <v>2024</v>
      </c>
      <c r="F13511" s="3" t="str">
        <f t="shared" si="409"/>
        <v>RAGenLR.GRN2024</v>
      </c>
      <c r="G13511" s="9">
        <v>184.470399596774</v>
      </c>
      <c r="H13511" s="9">
        <v>211.21461124999999</v>
      </c>
      <c r="I13511" s="9">
        <v>257.70674444444398</v>
      </c>
      <c r="J13511" s="9">
        <v>307.239418413978</v>
      </c>
      <c r="K13511" s="9">
        <v>319.36148913690403</v>
      </c>
      <c r="L13511" s="9">
        <v>341.62838749999997</v>
      </c>
      <c r="M13511" s="9">
        <v>128.43299500000001</v>
      </c>
      <c r="N13511" s="9">
        <v>290.25502111111098</v>
      </c>
      <c r="O13511" s="9">
        <v>128.52277661290299</v>
      </c>
      <c r="P13511" s="9">
        <v>96.515963333333303</v>
      </c>
      <c r="Q13511" s="9">
        <v>109.857671236559</v>
      </c>
      <c r="R13511" s="9">
        <v>115.149354444444</v>
      </c>
      <c r="S13511" s="9">
        <v>150.43503437499999</v>
      </c>
      <c r="T13511" s="9">
        <v>160.51242038888799</v>
      </c>
    </row>
    <row r="13512" spans="1:20" x14ac:dyDescent="0.35">
      <c r="A13512">
        <f t="shared" si="410"/>
        <v>13512</v>
      </c>
      <c r="B13512" s="3" t="s">
        <v>1037</v>
      </c>
      <c r="C13512" s="3" t="s">
        <v>77</v>
      </c>
      <c r="D13512" s="3" t="s">
        <v>59</v>
      </c>
      <c r="E13512">
        <v>2025</v>
      </c>
      <c r="F13512" s="3" t="str">
        <f t="shared" si="409"/>
        <v>RAGenLR.GRN2025</v>
      </c>
      <c r="G13512" s="9">
        <v>131.36358440860201</v>
      </c>
      <c r="H13512" s="9">
        <v>167.447169444444</v>
      </c>
      <c r="I13512" s="9">
        <v>168.714775</v>
      </c>
      <c r="J13512" s="9">
        <v>161.648434704301</v>
      </c>
      <c r="K13512" s="9">
        <v>158.238728422619</v>
      </c>
      <c r="L13512" s="9">
        <v>354.641161962365</v>
      </c>
      <c r="M13512" s="9">
        <v>122.628558611111</v>
      </c>
      <c r="N13512" s="9">
        <v>226.568169166666</v>
      </c>
      <c r="O13512" s="9">
        <v>419.42510564516101</v>
      </c>
      <c r="P13512" s="9">
        <v>333.73315777777702</v>
      </c>
      <c r="Q13512" s="9">
        <v>187.840662903225</v>
      </c>
      <c r="R13512" s="9">
        <v>131.8917525</v>
      </c>
      <c r="S13512" s="9">
        <v>255.97563906249999</v>
      </c>
      <c r="T13512" s="9">
        <v>250.65387638888799</v>
      </c>
    </row>
    <row r="13513" spans="1:20" x14ac:dyDescent="0.35">
      <c r="A13513">
        <f t="shared" si="410"/>
        <v>13513</v>
      </c>
      <c r="B13513" s="3" t="s">
        <v>1037</v>
      </c>
      <c r="C13513" s="3" t="s">
        <v>77</v>
      </c>
      <c r="D13513" s="3" t="s">
        <v>59</v>
      </c>
      <c r="E13513">
        <v>2026</v>
      </c>
      <c r="F13513" s="3" t="str">
        <f t="shared" si="409"/>
        <v>RAGenLR.GRN2026</v>
      </c>
      <c r="G13513" s="9">
        <v>226.92478038978399</v>
      </c>
      <c r="H13513" s="9">
        <v>291.87400680555498</v>
      </c>
      <c r="I13513" s="9">
        <v>299.44138569444402</v>
      </c>
      <c r="J13513" s="9">
        <v>668.33390080645097</v>
      </c>
      <c r="K13513" s="9">
        <v>660.32653690476195</v>
      </c>
      <c r="L13513" s="9">
        <v>710.13801989247304</v>
      </c>
      <c r="M13513" s="9">
        <v>551.93826111111105</v>
      </c>
      <c r="N13513" s="9">
        <v>575.09316027777697</v>
      </c>
      <c r="O13513" s="9">
        <v>480.77089124999998</v>
      </c>
      <c r="P13513" s="9">
        <v>469.120139861111</v>
      </c>
      <c r="Q13513" s="9">
        <v>307.212067473118</v>
      </c>
      <c r="R13513" s="9">
        <v>283.717562777777</v>
      </c>
      <c r="S13513" s="9">
        <v>310.243441145833</v>
      </c>
      <c r="T13513" s="9">
        <v>299.65080208333302</v>
      </c>
    </row>
    <row r="13514" spans="1:20" x14ac:dyDescent="0.35">
      <c r="A13514">
        <f t="shared" si="410"/>
        <v>13514</v>
      </c>
      <c r="B13514" s="3" t="s">
        <v>1037</v>
      </c>
      <c r="C13514" s="3" t="s">
        <v>77</v>
      </c>
      <c r="D13514" s="3" t="s">
        <v>59</v>
      </c>
      <c r="E13514">
        <v>2027</v>
      </c>
      <c r="F13514" s="3" t="str">
        <f t="shared" si="409"/>
        <v>RAGenLR.GRN2027</v>
      </c>
      <c r="G13514" s="9">
        <v>247.62144381720401</v>
      </c>
      <c r="H13514" s="9">
        <v>307.68114861111098</v>
      </c>
      <c r="I13514" s="9">
        <v>544.92809291666595</v>
      </c>
      <c r="J13514" s="9">
        <v>560.61217029569798</v>
      </c>
      <c r="K13514" s="9">
        <v>462.07178318452299</v>
      </c>
      <c r="L13514" s="9">
        <v>633.05862163978497</v>
      </c>
      <c r="M13514" s="9">
        <v>478.74551722222202</v>
      </c>
      <c r="N13514" s="9">
        <v>552.26993555555498</v>
      </c>
      <c r="O13514" s="9">
        <v>469.40201330645101</v>
      </c>
      <c r="P13514" s="9">
        <v>488.67507236111101</v>
      </c>
      <c r="Q13514" s="9">
        <v>274.35398642473098</v>
      </c>
      <c r="R13514" s="9">
        <v>289.10609777777699</v>
      </c>
      <c r="S13514" s="9">
        <v>303.56399497395802</v>
      </c>
      <c r="T13514" s="9">
        <v>312.02297138888798</v>
      </c>
    </row>
    <row r="13515" spans="1:20" x14ac:dyDescent="0.35">
      <c r="A13515">
        <f t="shared" si="410"/>
        <v>13515</v>
      </c>
      <c r="B13515" s="3" t="s">
        <v>1037</v>
      </c>
      <c r="C13515" s="3" t="s">
        <v>77</v>
      </c>
      <c r="D13515" s="3" t="s">
        <v>59</v>
      </c>
      <c r="E13515">
        <v>2028</v>
      </c>
      <c r="F13515" s="3" t="str">
        <f t="shared" si="409"/>
        <v>RAGenLR.GRN2028</v>
      </c>
      <c r="G13515" s="9">
        <v>256.63294233870897</v>
      </c>
      <c r="H13515" s="9">
        <v>287.17587791666602</v>
      </c>
      <c r="I13515" s="9">
        <v>403.16618999999997</v>
      </c>
      <c r="J13515" s="9">
        <v>444.72501061827899</v>
      </c>
      <c r="K13515" s="9">
        <v>570.56405193452304</v>
      </c>
      <c r="L13515" s="9">
        <v>583.00450510752603</v>
      </c>
      <c r="M13515" s="9">
        <v>421.01565444444401</v>
      </c>
      <c r="N13515" s="9">
        <v>622.76930166666602</v>
      </c>
      <c r="O13515" s="9">
        <v>530.75320241935401</v>
      </c>
      <c r="P13515" s="9">
        <v>310.73706993055498</v>
      </c>
      <c r="Q13515" s="9">
        <v>229.54777741935399</v>
      </c>
      <c r="R13515" s="9">
        <v>177.49064694444399</v>
      </c>
      <c r="S13515" s="9">
        <v>235.03332265624999</v>
      </c>
      <c r="T13515" s="9">
        <v>253.96179541666601</v>
      </c>
    </row>
    <row r="13516" spans="1:20" x14ac:dyDescent="0.35">
      <c r="A13516">
        <f t="shared" si="410"/>
        <v>13516</v>
      </c>
      <c r="B13516" s="3" t="s">
        <v>1037</v>
      </c>
      <c r="C13516" s="3" t="s">
        <v>77</v>
      </c>
      <c r="D13516" s="3" t="s">
        <v>59</v>
      </c>
      <c r="E13516">
        <v>2029</v>
      </c>
      <c r="F13516" s="3" t="str">
        <f t="shared" si="409"/>
        <v>RAGenLR.GRN2029</v>
      </c>
      <c r="G13516" s="9">
        <v>248.433134408602</v>
      </c>
      <c r="H13516" s="9">
        <v>196.97073527777701</v>
      </c>
      <c r="I13516" s="9">
        <v>229.374593888888</v>
      </c>
      <c r="J13516" s="9">
        <v>317.45416209677398</v>
      </c>
      <c r="K13516" s="9">
        <v>553.53651607142797</v>
      </c>
      <c r="L13516" s="9">
        <v>444.42794599059101</v>
      </c>
      <c r="M13516" s="9">
        <v>460.49792749999898</v>
      </c>
      <c r="N13516" s="9">
        <v>428.05446522222201</v>
      </c>
      <c r="O13516" s="9">
        <v>419.07581508064499</v>
      </c>
      <c r="P13516" s="9">
        <v>369.03161763888801</v>
      </c>
      <c r="Q13516" s="9">
        <v>247.44178803763401</v>
      </c>
      <c r="R13516" s="9">
        <v>138.24681888888799</v>
      </c>
      <c r="S13516" s="9">
        <v>237.43769609374999</v>
      </c>
      <c r="T13516" s="9">
        <v>227.345668472222</v>
      </c>
    </row>
    <row r="13517" spans="1:20" x14ac:dyDescent="0.35">
      <c r="A13517">
        <f t="shared" si="410"/>
        <v>13517</v>
      </c>
      <c r="B13517" s="3" t="s">
        <v>1037</v>
      </c>
      <c r="C13517" s="3" t="s">
        <v>75</v>
      </c>
      <c r="D13517" s="3" t="s">
        <v>61</v>
      </c>
      <c r="E13517">
        <v>2020</v>
      </c>
      <c r="F13517" s="3" t="str">
        <f t="shared" si="409"/>
        <v>RAElevLR MON2020</v>
      </c>
      <c r="G13517" s="9">
        <v>539.44883616000004</v>
      </c>
      <c r="H13517" s="9">
        <v>540.00001727999995</v>
      </c>
      <c r="I13517" s="9">
        <v>540.00001727999995</v>
      </c>
      <c r="J13517" s="9">
        <v>539.61943984000004</v>
      </c>
      <c r="K13517" s="9">
        <v>537.59844239999995</v>
      </c>
      <c r="L13517" s="9">
        <v>537.09975471999996</v>
      </c>
      <c r="M13517" s="9">
        <v>538.5334818</v>
      </c>
      <c r="N13517" s="9">
        <v>537.09975471999996</v>
      </c>
      <c r="O13517" s="9">
        <v>537.09975471999996</v>
      </c>
      <c r="P13517" s="9">
        <v>537.09975471999996</v>
      </c>
      <c r="Q13517" s="9">
        <v>538.15618519999998</v>
      </c>
      <c r="R13517" s="9">
        <v>538.23164452000003</v>
      </c>
      <c r="S13517" s="9">
        <v>538.19227444000001</v>
      </c>
      <c r="T13517" s="9">
        <v>537.09975471999996</v>
      </c>
    </row>
    <row r="13518" spans="1:20" x14ac:dyDescent="0.35">
      <c r="A13518">
        <f t="shared" si="410"/>
        <v>13518</v>
      </c>
      <c r="B13518" s="3" t="s">
        <v>1037</v>
      </c>
      <c r="C13518" s="3" t="s">
        <v>75</v>
      </c>
      <c r="D13518" s="3" t="s">
        <v>61</v>
      </c>
      <c r="E13518">
        <v>2021</v>
      </c>
      <c r="F13518" s="3" t="str">
        <f t="shared" si="409"/>
        <v>RAElevLR MON2021</v>
      </c>
      <c r="G13518" s="9">
        <v>540.00001727999995</v>
      </c>
      <c r="H13518" s="9">
        <v>540.00001727999995</v>
      </c>
      <c r="I13518" s="9">
        <v>537.09975471999996</v>
      </c>
      <c r="J13518" s="9">
        <v>537.09975471999996</v>
      </c>
      <c r="K13518" s="9">
        <v>540.00001727999995</v>
      </c>
      <c r="L13518" s="9">
        <v>537.09975471999996</v>
      </c>
      <c r="M13518" s="9">
        <v>537.09975471999996</v>
      </c>
      <c r="N13518" s="9">
        <v>537.09975471999996</v>
      </c>
      <c r="O13518" s="9">
        <v>537.09975471999996</v>
      </c>
      <c r="P13518" s="9">
        <v>538.5334818</v>
      </c>
      <c r="Q13518" s="9">
        <v>537.09975471999996</v>
      </c>
      <c r="R13518" s="9">
        <v>537.09975471999996</v>
      </c>
      <c r="S13518" s="9">
        <v>538.33991223999999</v>
      </c>
      <c r="T13518" s="9">
        <v>537.09975471999996</v>
      </c>
    </row>
    <row r="13519" spans="1:20" x14ac:dyDescent="0.35">
      <c r="A13519">
        <f t="shared" si="410"/>
        <v>13519</v>
      </c>
      <c r="B13519" s="3" t="s">
        <v>1037</v>
      </c>
      <c r="C13519" s="3" t="s">
        <v>75</v>
      </c>
      <c r="D13519" s="3" t="s">
        <v>61</v>
      </c>
      <c r="E13519">
        <v>2022</v>
      </c>
      <c r="F13519" s="3" t="str">
        <f t="shared" si="409"/>
        <v>RAElevLR MON2022</v>
      </c>
      <c r="G13519" s="9">
        <v>540.00001727999995</v>
      </c>
      <c r="H13519" s="9">
        <v>540.00001727999995</v>
      </c>
      <c r="I13519" s="9">
        <v>540.00001727999995</v>
      </c>
      <c r="J13519" s="9">
        <v>537.09975471999996</v>
      </c>
      <c r="K13519" s="9">
        <v>538.95342931999903</v>
      </c>
      <c r="L13519" s="9">
        <v>539.29791751999903</v>
      </c>
      <c r="M13519" s="9">
        <v>538.5334818</v>
      </c>
      <c r="N13519" s="9">
        <v>537.09975471999996</v>
      </c>
      <c r="O13519" s="9">
        <v>537.09975471999996</v>
      </c>
      <c r="P13519" s="9">
        <v>537.35237940000002</v>
      </c>
      <c r="Q13519" s="9">
        <v>537.365502759999</v>
      </c>
      <c r="R13519" s="9">
        <v>538.5334818</v>
      </c>
      <c r="S13519" s="9">
        <v>537.09975471999996</v>
      </c>
      <c r="T13519" s="9">
        <v>537.09975471999996</v>
      </c>
    </row>
    <row r="13520" spans="1:20" x14ac:dyDescent="0.35">
      <c r="A13520">
        <f t="shared" si="410"/>
        <v>13520</v>
      </c>
      <c r="B13520" s="3" t="s">
        <v>1037</v>
      </c>
      <c r="C13520" s="3" t="s">
        <v>75</v>
      </c>
      <c r="D13520" s="3" t="s">
        <v>61</v>
      </c>
      <c r="E13520">
        <v>2023</v>
      </c>
      <c r="F13520" s="3" t="str">
        <f t="shared" si="409"/>
        <v>RAElevLR MON2023</v>
      </c>
      <c r="G13520" s="9">
        <v>539.65224823999995</v>
      </c>
      <c r="H13520" s="9">
        <v>540.00001727999995</v>
      </c>
      <c r="I13520" s="9">
        <v>537.09975471999996</v>
      </c>
      <c r="J13520" s="9">
        <v>537.09975471999996</v>
      </c>
      <c r="K13520" s="9">
        <v>537.09975471999996</v>
      </c>
      <c r="L13520" s="9">
        <v>538.45146079999995</v>
      </c>
      <c r="M13520" s="9">
        <v>537.09975471999996</v>
      </c>
      <c r="N13520" s="9">
        <v>538.5334818</v>
      </c>
      <c r="O13520" s="9">
        <v>537.09975471999996</v>
      </c>
      <c r="P13520" s="9">
        <v>538.09384923999903</v>
      </c>
      <c r="Q13520" s="9">
        <v>537.09975471999996</v>
      </c>
      <c r="R13520" s="9">
        <v>537.09975471999996</v>
      </c>
      <c r="S13520" s="9">
        <v>538.5334818</v>
      </c>
      <c r="T13520" s="9">
        <v>537.09975471999996</v>
      </c>
    </row>
    <row r="13521" spans="1:20" x14ac:dyDescent="0.35">
      <c r="A13521">
        <f t="shared" si="410"/>
        <v>13521</v>
      </c>
      <c r="B13521" s="3" t="s">
        <v>1037</v>
      </c>
      <c r="C13521" s="3" t="s">
        <v>75</v>
      </c>
      <c r="D13521" s="3" t="s">
        <v>61</v>
      </c>
      <c r="E13521">
        <v>2024</v>
      </c>
      <c r="F13521" s="3" t="str">
        <f t="shared" si="409"/>
        <v>RAElevLR MON2024</v>
      </c>
      <c r="G13521" s="9">
        <v>537.09975471999996</v>
      </c>
      <c r="H13521" s="9">
        <v>539.20933484</v>
      </c>
      <c r="I13521" s="9">
        <v>537.09975471999996</v>
      </c>
      <c r="J13521" s="9">
        <v>537.09975471999996</v>
      </c>
      <c r="K13521" s="9">
        <v>540.00001727999995</v>
      </c>
      <c r="L13521" s="9">
        <v>538.16274687999999</v>
      </c>
      <c r="M13521" s="9">
        <v>537.09975471999996</v>
      </c>
      <c r="N13521" s="9">
        <v>537.39503032000005</v>
      </c>
      <c r="O13521" s="9">
        <v>538.3530356</v>
      </c>
      <c r="P13521" s="9">
        <v>537.34253688000001</v>
      </c>
      <c r="Q13521" s="9">
        <v>537.09975471999996</v>
      </c>
      <c r="R13521" s="9">
        <v>537.46392795999998</v>
      </c>
      <c r="S13521" s="9">
        <v>537.09975471999996</v>
      </c>
      <c r="T13521" s="9">
        <v>537.09975471999996</v>
      </c>
    </row>
    <row r="13522" spans="1:20" x14ac:dyDescent="0.35">
      <c r="A13522">
        <f t="shared" si="410"/>
        <v>13522</v>
      </c>
      <c r="B13522" s="3" t="s">
        <v>1037</v>
      </c>
      <c r="C13522" s="3" t="s">
        <v>75</v>
      </c>
      <c r="D13522" s="3" t="s">
        <v>61</v>
      </c>
      <c r="E13522">
        <v>2025</v>
      </c>
      <c r="F13522" s="3" t="str">
        <f t="shared" si="409"/>
        <v>RAElevLR MON2025</v>
      </c>
      <c r="G13522" s="9">
        <v>538.53020096</v>
      </c>
      <c r="H13522" s="9">
        <v>537.23754999999903</v>
      </c>
      <c r="I13522" s="9">
        <v>537.09975471999996</v>
      </c>
      <c r="J13522" s="9">
        <v>537.23754999999903</v>
      </c>
      <c r="K13522" s="9">
        <v>537.09975471999996</v>
      </c>
      <c r="L13522" s="9">
        <v>537.09975471999996</v>
      </c>
      <c r="M13522" s="9">
        <v>538.5334818</v>
      </c>
      <c r="N13522" s="9">
        <v>537.16209068000001</v>
      </c>
      <c r="O13522" s="9">
        <v>537.22442664000005</v>
      </c>
      <c r="P13522" s="9">
        <v>538.5334818</v>
      </c>
      <c r="Q13522" s="9">
        <v>538.5334818</v>
      </c>
      <c r="R13522" s="9">
        <v>537.78873111999997</v>
      </c>
      <c r="S13522" s="9">
        <v>538.39240568000002</v>
      </c>
      <c r="T13522" s="9">
        <v>537.09975471999996</v>
      </c>
    </row>
    <row r="13523" spans="1:20" x14ac:dyDescent="0.35">
      <c r="A13523">
        <f t="shared" si="410"/>
        <v>13523</v>
      </c>
      <c r="B13523" s="3" t="s">
        <v>1037</v>
      </c>
      <c r="C13523" s="3" t="s">
        <v>75</v>
      </c>
      <c r="D13523" s="3" t="s">
        <v>61</v>
      </c>
      <c r="E13523">
        <v>2026</v>
      </c>
      <c r="F13523" s="3" t="str">
        <f t="shared" si="409"/>
        <v>RAElevLR MON2026</v>
      </c>
      <c r="G13523" s="9">
        <v>537.09975471999996</v>
      </c>
      <c r="H13523" s="9">
        <v>537.09975471999996</v>
      </c>
      <c r="I13523" s="9">
        <v>537.09975471999996</v>
      </c>
      <c r="J13523" s="9">
        <v>537.09975471999996</v>
      </c>
      <c r="K13523" s="9">
        <v>538.48755003999997</v>
      </c>
      <c r="L13523" s="9">
        <v>537.09975471999996</v>
      </c>
      <c r="M13523" s="9">
        <v>538.5334818</v>
      </c>
      <c r="N13523" s="9">
        <v>538.5334818</v>
      </c>
      <c r="O13523" s="9">
        <v>538.5334818</v>
      </c>
      <c r="P13523" s="9">
        <v>538.38584400000002</v>
      </c>
      <c r="Q13523" s="9">
        <v>537.09975471999996</v>
      </c>
      <c r="R13523" s="9">
        <v>537.09975471999996</v>
      </c>
      <c r="S13523" s="9">
        <v>538.34647391999999</v>
      </c>
      <c r="T13523" s="9">
        <v>537.09975471999996</v>
      </c>
    </row>
    <row r="13524" spans="1:20" x14ac:dyDescent="0.35">
      <c r="A13524">
        <f t="shared" si="410"/>
        <v>13524</v>
      </c>
      <c r="B13524" s="3" t="s">
        <v>1037</v>
      </c>
      <c r="C13524" s="3" t="s">
        <v>75</v>
      </c>
      <c r="D13524" s="3" t="s">
        <v>61</v>
      </c>
      <c r="E13524">
        <v>2027</v>
      </c>
      <c r="F13524" s="3" t="str">
        <f t="shared" si="409"/>
        <v>RAElevLR MON2027</v>
      </c>
      <c r="G13524" s="9">
        <v>539.17980727999998</v>
      </c>
      <c r="H13524" s="9">
        <v>540.00001727999995</v>
      </c>
      <c r="I13524" s="9">
        <v>540.00001727999995</v>
      </c>
      <c r="J13524" s="9">
        <v>539.00592275999998</v>
      </c>
      <c r="K13524" s="9">
        <v>537.09975471999996</v>
      </c>
      <c r="L13524" s="9">
        <v>538.44817995999995</v>
      </c>
      <c r="M13524" s="9">
        <v>537.09975471999996</v>
      </c>
      <c r="N13524" s="9">
        <v>538.5334818</v>
      </c>
      <c r="O13524" s="9">
        <v>537.09975471999996</v>
      </c>
      <c r="P13524" s="9">
        <v>538.01510908</v>
      </c>
      <c r="Q13524" s="9">
        <v>537.09975471999996</v>
      </c>
      <c r="R13524" s="9">
        <v>537.23426915999903</v>
      </c>
      <c r="S13524" s="9">
        <v>537.09975471999996</v>
      </c>
      <c r="T13524" s="9">
        <v>537.09975471999996</v>
      </c>
    </row>
    <row r="13525" spans="1:20" x14ac:dyDescent="0.35">
      <c r="A13525">
        <f t="shared" si="410"/>
        <v>13525</v>
      </c>
      <c r="B13525" s="3" t="s">
        <v>1037</v>
      </c>
      <c r="C13525" s="3" t="s">
        <v>75</v>
      </c>
      <c r="D13525" s="3" t="s">
        <v>61</v>
      </c>
      <c r="E13525">
        <v>2028</v>
      </c>
      <c r="F13525" s="3" t="str">
        <f t="shared" si="409"/>
        <v>RAElevLR MON2028</v>
      </c>
      <c r="G13525" s="9">
        <v>539.58663144000002</v>
      </c>
      <c r="H13525" s="9">
        <v>540.00001727999995</v>
      </c>
      <c r="I13525" s="9">
        <v>537.09975471999996</v>
      </c>
      <c r="J13525" s="9">
        <v>538.18243192</v>
      </c>
      <c r="K13525" s="9">
        <v>538.01182824</v>
      </c>
      <c r="L13525" s="9">
        <v>540.00001727999995</v>
      </c>
      <c r="M13525" s="9">
        <v>537.09975471999996</v>
      </c>
      <c r="N13525" s="9">
        <v>538.44161827999994</v>
      </c>
      <c r="O13525" s="9">
        <v>538.5334818</v>
      </c>
      <c r="P13525" s="9">
        <v>538.5334818</v>
      </c>
      <c r="Q13525" s="9">
        <v>537.09975471999996</v>
      </c>
      <c r="R13525" s="9">
        <v>537.09975471999996</v>
      </c>
      <c r="S13525" s="9">
        <v>538.5334818</v>
      </c>
      <c r="T13525" s="9">
        <v>537.09975471999996</v>
      </c>
    </row>
    <row r="13526" spans="1:20" x14ac:dyDescent="0.35">
      <c r="A13526">
        <f t="shared" si="410"/>
        <v>13526</v>
      </c>
      <c r="B13526" s="3" t="s">
        <v>1037</v>
      </c>
      <c r="C13526" s="3" t="s">
        <v>75</v>
      </c>
      <c r="D13526" s="3" t="s">
        <v>61</v>
      </c>
      <c r="E13526">
        <v>2029</v>
      </c>
      <c r="F13526" s="3" t="str">
        <f t="shared" si="409"/>
        <v>RAElevLR MON2029</v>
      </c>
      <c r="G13526" s="9">
        <v>538.43177576000005</v>
      </c>
      <c r="H13526" s="9">
        <v>540.00001727999995</v>
      </c>
      <c r="I13526" s="9">
        <v>537.09975471999996</v>
      </c>
      <c r="J13526" s="9">
        <v>537.09975471999996</v>
      </c>
      <c r="K13526" s="9">
        <v>539.92783880000002</v>
      </c>
      <c r="L13526" s="9">
        <v>537.09975471999996</v>
      </c>
      <c r="M13526" s="9">
        <v>537.09975471999996</v>
      </c>
      <c r="N13526" s="9">
        <v>538.5334818</v>
      </c>
      <c r="O13526" s="9">
        <v>538.30382299999997</v>
      </c>
      <c r="P13526" s="9">
        <v>537.09975471999996</v>
      </c>
      <c r="Q13526" s="9">
        <v>537.09975471999996</v>
      </c>
      <c r="R13526" s="9">
        <v>538.5334818</v>
      </c>
      <c r="S13526" s="9">
        <v>537.64437415999998</v>
      </c>
      <c r="T13526" s="9">
        <v>537.09975471999996</v>
      </c>
    </row>
    <row r="13527" spans="1:20" x14ac:dyDescent="0.35">
      <c r="A13527">
        <f t="shared" si="410"/>
        <v>13527</v>
      </c>
      <c r="B13527" s="3" t="s">
        <v>1037</v>
      </c>
      <c r="C13527" s="3" t="s">
        <v>86</v>
      </c>
      <c r="D13527" s="3" t="s">
        <v>61</v>
      </c>
      <c r="E13527">
        <v>2020</v>
      </c>
      <c r="F13527" s="3" t="str">
        <f t="shared" si="409"/>
        <v>RAQOutLR MON2020</v>
      </c>
      <c r="G13527" s="9">
        <v>22.089434151047602</v>
      </c>
      <c r="H13527" s="9">
        <v>22.035476725127602</v>
      </c>
      <c r="I13527" s="9">
        <v>23.840221342613901</v>
      </c>
      <c r="J13527" s="9">
        <v>29.985894184942801</v>
      </c>
      <c r="K13527" s="9">
        <v>31.856499660673901</v>
      </c>
      <c r="L13527" s="9">
        <v>50.9362150979006</v>
      </c>
      <c r="M13527" s="9">
        <v>50.356525526412703</v>
      </c>
      <c r="N13527" s="9">
        <v>65.148770721725796</v>
      </c>
      <c r="O13527" s="9">
        <v>62.814151277092598</v>
      </c>
      <c r="P13527" s="9">
        <v>45.808713964405797</v>
      </c>
      <c r="Q13527" s="9">
        <v>28.5838723152062</v>
      </c>
      <c r="R13527" s="9">
        <v>24.1142088918402</v>
      </c>
      <c r="S13527" s="9">
        <v>20.6079787577434</v>
      </c>
      <c r="T13527" s="9">
        <v>19.795332767812699</v>
      </c>
    </row>
    <row r="13528" spans="1:20" x14ac:dyDescent="0.35">
      <c r="A13528">
        <f t="shared" si="410"/>
        <v>13528</v>
      </c>
      <c r="B13528" s="3" t="s">
        <v>1037</v>
      </c>
      <c r="C13528" s="3" t="s">
        <v>86</v>
      </c>
      <c r="D13528" s="3" t="s">
        <v>61</v>
      </c>
      <c r="E13528">
        <v>2021</v>
      </c>
      <c r="F13528" s="3" t="str">
        <f t="shared" si="409"/>
        <v>RAQOutLR MON2021</v>
      </c>
      <c r="G13528" s="9">
        <v>18.522256780699799</v>
      </c>
      <c r="H13528" s="9">
        <v>25.3181524803861</v>
      </c>
      <c r="I13528" s="9">
        <v>30.350775325431901</v>
      </c>
      <c r="J13528" s="9">
        <v>35.177828850443497</v>
      </c>
      <c r="K13528" s="9">
        <v>27.210840552906198</v>
      </c>
      <c r="L13528" s="9">
        <v>40.985305103476399</v>
      </c>
      <c r="M13528" s="9">
        <v>34.947773868605701</v>
      </c>
      <c r="N13528" s="9">
        <v>92.155802784597199</v>
      </c>
      <c r="O13528" s="9">
        <v>101.537456063516</v>
      </c>
      <c r="P13528" s="9">
        <v>49.814428829447898</v>
      </c>
      <c r="Q13528" s="9">
        <v>37.048545501530903</v>
      </c>
      <c r="R13528" s="9">
        <v>32.346309946037501</v>
      </c>
      <c r="S13528" s="9">
        <v>32.530122409494702</v>
      </c>
      <c r="T13528" s="9">
        <v>22.632089808057401</v>
      </c>
    </row>
    <row r="13529" spans="1:20" x14ac:dyDescent="0.35">
      <c r="A13529">
        <f t="shared" si="410"/>
        <v>13529</v>
      </c>
      <c r="B13529" s="3" t="s">
        <v>1037</v>
      </c>
      <c r="C13529" s="3" t="s">
        <v>86</v>
      </c>
      <c r="D13529" s="3" t="s">
        <v>61</v>
      </c>
      <c r="E13529">
        <v>2022</v>
      </c>
      <c r="F13529" s="3" t="str">
        <f t="shared" si="409"/>
        <v>RAQOutLR MON2022</v>
      </c>
      <c r="G13529" s="9">
        <v>16.630230104300502</v>
      </c>
      <c r="H13529" s="9">
        <v>21.8707728103861</v>
      </c>
      <c r="I13529" s="9">
        <v>31.844183917734</v>
      </c>
      <c r="J13529" s="9">
        <v>35.190719798504702</v>
      </c>
      <c r="K13529" s="9">
        <v>46.585532270249999</v>
      </c>
      <c r="L13529" s="9">
        <v>68.324113910161202</v>
      </c>
      <c r="M13529" s="9">
        <v>69.063272842413895</v>
      </c>
      <c r="N13529" s="9">
        <v>106.53095972312499</v>
      </c>
      <c r="O13529" s="9">
        <v>120.88666239077899</v>
      </c>
      <c r="P13529" s="9">
        <v>55.662675412594403</v>
      </c>
      <c r="Q13529" s="9">
        <v>33.622836221023299</v>
      </c>
      <c r="R13529" s="9">
        <v>25.9306878985583</v>
      </c>
      <c r="S13529" s="9">
        <v>27.014231772509099</v>
      </c>
      <c r="T13529" s="9">
        <v>24.331967780840401</v>
      </c>
    </row>
    <row r="13530" spans="1:20" x14ac:dyDescent="0.35">
      <c r="A13530">
        <f t="shared" si="410"/>
        <v>13530</v>
      </c>
      <c r="B13530" s="3" t="s">
        <v>1037</v>
      </c>
      <c r="C13530" s="3" t="s">
        <v>86</v>
      </c>
      <c r="D13530" s="3" t="s">
        <v>61</v>
      </c>
      <c r="E13530">
        <v>2023</v>
      </c>
      <c r="F13530" s="3" t="str">
        <f t="shared" si="409"/>
        <v>RAQOutLR MON2023</v>
      </c>
      <c r="G13530" s="9">
        <v>17.4684457037995</v>
      </c>
      <c r="H13530" s="9">
        <v>17.800677079679801</v>
      </c>
      <c r="I13530" s="9">
        <v>19.642249110599298</v>
      </c>
      <c r="J13530" s="9">
        <v>21.906065758288701</v>
      </c>
      <c r="K13530" s="9">
        <v>35.313649367314497</v>
      </c>
      <c r="L13530" s="9">
        <v>50.3477094554787</v>
      </c>
      <c r="M13530" s="9">
        <v>68.639459234305505</v>
      </c>
      <c r="N13530" s="9">
        <v>114.879662922208</v>
      </c>
      <c r="O13530" s="9">
        <v>94.845404682540902</v>
      </c>
      <c r="P13530" s="9">
        <v>44.578424752053799</v>
      </c>
      <c r="Q13530" s="9">
        <v>32.6818772787123</v>
      </c>
      <c r="R13530" s="9">
        <v>28.3424797080541</v>
      </c>
      <c r="S13530" s="9">
        <v>27.5143181437486</v>
      </c>
      <c r="T13530" s="9">
        <v>23.409424502752302</v>
      </c>
    </row>
    <row r="13531" spans="1:20" x14ac:dyDescent="0.35">
      <c r="A13531">
        <f t="shared" si="410"/>
        <v>13531</v>
      </c>
      <c r="B13531" s="3" t="s">
        <v>1037</v>
      </c>
      <c r="C13531" s="3" t="s">
        <v>86</v>
      </c>
      <c r="D13531" s="3" t="s">
        <v>61</v>
      </c>
      <c r="E13531">
        <v>2024</v>
      </c>
      <c r="F13531" s="3" t="str">
        <f t="shared" si="409"/>
        <v>RAQOutLR MON2024</v>
      </c>
      <c r="G13531" s="9">
        <v>21.953604680522101</v>
      </c>
      <c r="H13531" s="9">
        <v>23.971483152575001</v>
      </c>
      <c r="I13531" s="9">
        <v>29.999338902424299</v>
      </c>
      <c r="J13531" s="9">
        <v>35.456051836112202</v>
      </c>
      <c r="K13531" s="9">
        <v>36.071227682741601</v>
      </c>
      <c r="L13531" s="9">
        <v>57.579557603444201</v>
      </c>
      <c r="M13531" s="9">
        <v>66.269507155541604</v>
      </c>
      <c r="N13531" s="9">
        <v>91.265341653692502</v>
      </c>
      <c r="O13531" s="9">
        <v>61.181313648922</v>
      </c>
      <c r="P13531" s="9">
        <v>23.261033658713401</v>
      </c>
      <c r="Q13531" s="9">
        <v>25.467363631800499</v>
      </c>
      <c r="R13531" s="9">
        <v>24.2594933500013</v>
      </c>
      <c r="S13531" s="9">
        <v>23.4997654845351</v>
      </c>
      <c r="T13531" s="9">
        <v>17.882706484457099</v>
      </c>
    </row>
    <row r="13532" spans="1:20" x14ac:dyDescent="0.35">
      <c r="A13532">
        <f t="shared" si="410"/>
        <v>13532</v>
      </c>
      <c r="B13532" s="3" t="s">
        <v>1037</v>
      </c>
      <c r="C13532" s="3" t="s">
        <v>86</v>
      </c>
      <c r="D13532" s="3" t="s">
        <v>61</v>
      </c>
      <c r="E13532">
        <v>2025</v>
      </c>
      <c r="F13532" s="3" t="str">
        <f t="shared" si="409"/>
        <v>RAQOutLR MON2025</v>
      </c>
      <c r="G13532" s="9">
        <v>15.4319074768574</v>
      </c>
      <c r="H13532" s="9">
        <v>19.148556940946801</v>
      </c>
      <c r="I13532" s="9">
        <v>20.160690369706199</v>
      </c>
      <c r="J13532" s="9">
        <v>18.396957911194399</v>
      </c>
      <c r="K13532" s="9">
        <v>18.4989232041927</v>
      </c>
      <c r="L13532" s="9">
        <v>51.3187744397515</v>
      </c>
      <c r="M13532" s="9">
        <v>43.776367110323697</v>
      </c>
      <c r="N13532" s="9">
        <v>71.2209959364166</v>
      </c>
      <c r="O13532" s="9">
        <v>109.679986264126</v>
      </c>
      <c r="P13532" s="9">
        <v>82.589848122896498</v>
      </c>
      <c r="Q13532" s="9">
        <v>37.205114036647103</v>
      </c>
      <c r="R13532" s="9">
        <v>27.6663359713319</v>
      </c>
      <c r="S13532" s="9">
        <v>34.053639816674398</v>
      </c>
      <c r="T13532" s="9">
        <v>28.490918855165202</v>
      </c>
    </row>
    <row r="13533" spans="1:20" x14ac:dyDescent="0.35">
      <c r="A13533">
        <f t="shared" si="410"/>
        <v>13533</v>
      </c>
      <c r="B13533" s="3" t="s">
        <v>1037</v>
      </c>
      <c r="C13533" s="3" t="s">
        <v>86</v>
      </c>
      <c r="D13533" s="3" t="s">
        <v>61</v>
      </c>
      <c r="E13533">
        <v>2026</v>
      </c>
      <c r="F13533" s="3" t="str">
        <f t="shared" si="409"/>
        <v>RAQOutLR MON2026</v>
      </c>
      <c r="G13533" s="9">
        <v>26.553851743496601</v>
      </c>
      <c r="H13533" s="9">
        <v>32.714559705661401</v>
      </c>
      <c r="I13533" s="9">
        <v>33.027819041661097</v>
      </c>
      <c r="J13533" s="9">
        <v>88.396197557424699</v>
      </c>
      <c r="K13533" s="9">
        <v>95.326951894937494</v>
      </c>
      <c r="L13533" s="9">
        <v>159.51833749593399</v>
      </c>
      <c r="M13533" s="9">
        <v>225.579875837944</v>
      </c>
      <c r="N13533" s="9">
        <v>254.60046031486101</v>
      </c>
      <c r="O13533" s="9">
        <v>193.90650856405901</v>
      </c>
      <c r="P13533" s="9">
        <v>133.159725058563</v>
      </c>
      <c r="Q13533" s="9">
        <v>57.937860484395102</v>
      </c>
      <c r="R13533" s="9">
        <v>48.769317626847197</v>
      </c>
      <c r="S13533" s="9">
        <v>38.745509777269497</v>
      </c>
      <c r="T13533" s="9">
        <v>32.518774201559701</v>
      </c>
    </row>
    <row r="13534" spans="1:20" x14ac:dyDescent="0.35">
      <c r="A13534">
        <f t="shared" si="410"/>
        <v>13534</v>
      </c>
      <c r="B13534" s="3" t="s">
        <v>1037</v>
      </c>
      <c r="C13534" s="3" t="s">
        <v>86</v>
      </c>
      <c r="D13534" s="3" t="s">
        <v>61</v>
      </c>
      <c r="E13534">
        <v>2027</v>
      </c>
      <c r="F13534" s="3" t="str">
        <f t="shared" si="409"/>
        <v>RAQOutLR MON2027</v>
      </c>
      <c r="G13534" s="9">
        <v>27.353993045105</v>
      </c>
      <c r="H13534" s="9">
        <v>33.750201551519403</v>
      </c>
      <c r="I13534" s="9">
        <v>74.109711930765897</v>
      </c>
      <c r="J13534" s="9">
        <v>73.909758930649105</v>
      </c>
      <c r="K13534" s="9">
        <v>59.660075569826503</v>
      </c>
      <c r="L13534" s="9">
        <v>116.156287636332</v>
      </c>
      <c r="M13534" s="9">
        <v>140.288173381805</v>
      </c>
      <c r="N13534" s="9">
        <v>188.76103669062499</v>
      </c>
      <c r="O13534" s="9">
        <v>200.17737939627</v>
      </c>
      <c r="P13534" s="9">
        <v>167.85954333538999</v>
      </c>
      <c r="Q13534" s="9">
        <v>63.381783566645801</v>
      </c>
      <c r="R13534" s="9">
        <v>52.055932125856899</v>
      </c>
      <c r="S13534" s="9">
        <v>40.831081043693999</v>
      </c>
      <c r="T13534" s="9">
        <v>35.972365853632603</v>
      </c>
    </row>
    <row r="13535" spans="1:20" x14ac:dyDescent="0.35">
      <c r="A13535">
        <f t="shared" si="410"/>
        <v>13535</v>
      </c>
      <c r="B13535" s="3" t="s">
        <v>1037</v>
      </c>
      <c r="C13535" s="3" t="s">
        <v>86</v>
      </c>
      <c r="D13535" s="3" t="s">
        <v>61</v>
      </c>
      <c r="E13535">
        <v>2028</v>
      </c>
      <c r="F13535" s="3" t="str">
        <f t="shared" si="409"/>
        <v>RAQOutLR MON2028</v>
      </c>
      <c r="G13535" s="9">
        <v>29.439570673094799</v>
      </c>
      <c r="H13535" s="9">
        <v>30.904889060626296</v>
      </c>
      <c r="I13535" s="9">
        <v>46.391445019933997</v>
      </c>
      <c r="J13535" s="9">
        <v>52.073078057070497</v>
      </c>
      <c r="K13535" s="9">
        <v>73.854140001817697</v>
      </c>
      <c r="L13535" s="9">
        <v>101.541167989465</v>
      </c>
      <c r="M13535" s="9">
        <v>124.47176214656901</v>
      </c>
      <c r="N13535" s="9">
        <v>165.579168764527</v>
      </c>
      <c r="O13535" s="9">
        <v>180.07035879987899</v>
      </c>
      <c r="P13535" s="9">
        <v>117.89042529541599</v>
      </c>
      <c r="Q13535" s="9">
        <v>45.732665092991901</v>
      </c>
      <c r="R13535" s="9">
        <v>33.456210935418</v>
      </c>
      <c r="S13535" s="9">
        <v>29.876772152135398</v>
      </c>
      <c r="T13535" s="9">
        <v>29.379819262501599</v>
      </c>
    </row>
    <row r="13536" spans="1:20" x14ac:dyDescent="0.35">
      <c r="A13536">
        <f t="shared" si="410"/>
        <v>13536</v>
      </c>
      <c r="B13536" s="3" t="s">
        <v>1037</v>
      </c>
      <c r="C13536" s="3" t="s">
        <v>86</v>
      </c>
      <c r="D13536" s="3" t="s">
        <v>61</v>
      </c>
      <c r="E13536">
        <v>2029</v>
      </c>
      <c r="F13536" s="3" t="str">
        <f t="shared" si="409"/>
        <v>RAQOutLR MON2029</v>
      </c>
      <c r="G13536" s="9">
        <v>27.344271195368201</v>
      </c>
      <c r="H13536" s="9">
        <v>21.0739684853245</v>
      </c>
      <c r="I13536" s="9">
        <v>26.683427869097201</v>
      </c>
      <c r="J13536" s="9">
        <v>36.565886563034198</v>
      </c>
      <c r="K13536" s="9">
        <v>75.203068008010405</v>
      </c>
      <c r="L13536" s="9">
        <v>100.23110817728001</v>
      </c>
      <c r="M13536" s="9">
        <v>160.58549798190199</v>
      </c>
      <c r="N13536" s="9">
        <v>132.71911826055501</v>
      </c>
      <c r="O13536" s="9">
        <v>145.18554405800401</v>
      </c>
      <c r="P13536" s="9">
        <v>114.18305795896801</v>
      </c>
      <c r="Q13536" s="9">
        <v>57.7419557996839</v>
      </c>
      <c r="R13536" s="9">
        <v>34.314634368952703</v>
      </c>
      <c r="S13536" s="9">
        <v>34.665154200331997</v>
      </c>
      <c r="T13536" s="9">
        <v>26.885078415316499</v>
      </c>
    </row>
    <row r="13537" spans="1:20" x14ac:dyDescent="0.35">
      <c r="A13537">
        <f t="shared" si="410"/>
        <v>13537</v>
      </c>
      <c r="B13537" s="3" t="s">
        <v>1037</v>
      </c>
      <c r="C13537" s="3" t="s">
        <v>95</v>
      </c>
      <c r="D13537" s="3" t="s">
        <v>61</v>
      </c>
      <c r="E13537">
        <v>2020</v>
      </c>
      <c r="F13537" s="3" t="str">
        <f t="shared" si="409"/>
        <v>RASpillLR MON2020</v>
      </c>
      <c r="G13537" s="9">
        <v>0.64988704197506697</v>
      </c>
      <c r="H13537" s="9">
        <v>0.58870474139847195</v>
      </c>
      <c r="I13537" s="9">
        <v>0.65247057514868001</v>
      </c>
      <c r="J13537" s="9">
        <v>0.40826738785282202</v>
      </c>
      <c r="K13537" s="9">
        <v>0.39634542978854098</v>
      </c>
      <c r="L13537" s="9">
        <v>9.8767186601317807</v>
      </c>
      <c r="M13537" s="9">
        <v>37.296083844246098</v>
      </c>
      <c r="N13537" s="9">
        <v>49.473378559711897</v>
      </c>
      <c r="O13537" s="9">
        <v>49.741013415735097</v>
      </c>
      <c r="P13537" s="9">
        <v>33.409826264343302</v>
      </c>
      <c r="Q13537" s="9">
        <v>12.7824580852062</v>
      </c>
      <c r="R13537" s="9">
        <v>10.8391800265486</v>
      </c>
      <c r="S13537" s="9">
        <v>5.6366480171184801</v>
      </c>
      <c r="T13537" s="9">
        <v>0.63657774656972199</v>
      </c>
    </row>
    <row r="13538" spans="1:20" x14ac:dyDescent="0.35">
      <c r="A13538">
        <f t="shared" si="410"/>
        <v>13538</v>
      </c>
      <c r="B13538" s="3" t="s">
        <v>1037</v>
      </c>
      <c r="C13538" s="3" t="s">
        <v>95</v>
      </c>
      <c r="D13538" s="3" t="s">
        <v>61</v>
      </c>
      <c r="E13538">
        <v>2021</v>
      </c>
      <c r="F13538" s="3" t="str">
        <f t="shared" si="409"/>
        <v>RASpillLR MON2021</v>
      </c>
      <c r="G13538" s="9">
        <v>0.67707896304529502</v>
      </c>
      <c r="H13538" s="9">
        <v>0.65297362408055504</v>
      </c>
      <c r="I13538" s="9">
        <v>0.67599876864722197</v>
      </c>
      <c r="J13538" s="9">
        <v>0.42943680796370898</v>
      </c>
      <c r="K13538" s="9">
        <v>0.40816972946875002</v>
      </c>
      <c r="L13538" s="9">
        <v>9.1119481744979502</v>
      </c>
      <c r="M13538" s="9">
        <v>22.487131956161299</v>
      </c>
      <c r="N13538" s="9">
        <v>69.004753572319402</v>
      </c>
      <c r="O13538" s="9">
        <v>70.134105140478496</v>
      </c>
      <c r="P13538" s="9">
        <v>35.092075411336801</v>
      </c>
      <c r="Q13538" s="9">
        <v>15.9806133433521</v>
      </c>
      <c r="R13538" s="9">
        <v>15.637245281593</v>
      </c>
      <c r="S13538" s="9">
        <v>6.7440199663046796</v>
      </c>
      <c r="T13538" s="9">
        <v>0.69636354695736102</v>
      </c>
    </row>
    <row r="13539" spans="1:20" x14ac:dyDescent="0.35">
      <c r="A13539">
        <f t="shared" si="410"/>
        <v>13539</v>
      </c>
      <c r="B13539" s="3" t="s">
        <v>1037</v>
      </c>
      <c r="C13539" s="3" t="s">
        <v>95</v>
      </c>
      <c r="D13539" s="3" t="s">
        <v>61</v>
      </c>
      <c r="E13539">
        <v>2022</v>
      </c>
      <c r="F13539" s="3" t="str">
        <f t="shared" si="409"/>
        <v>RASpillLR MON2022</v>
      </c>
      <c r="G13539" s="9">
        <v>0.54746234204116195</v>
      </c>
      <c r="H13539" s="9">
        <v>0.68423936694166598</v>
      </c>
      <c r="I13539" s="9">
        <v>0.71090237342152696</v>
      </c>
      <c r="J13539" s="9">
        <v>0.43367069198588698</v>
      </c>
      <c r="K13539" s="9">
        <v>0.433120933114583</v>
      </c>
      <c r="L13539" s="9">
        <v>15.7917288064516</v>
      </c>
      <c r="M13539" s="9">
        <v>53.196425116566601</v>
      </c>
      <c r="N13539" s="9">
        <v>69.350258855791594</v>
      </c>
      <c r="O13539" s="9">
        <v>73.755396011895101</v>
      </c>
      <c r="P13539" s="9">
        <v>40.5278421568513</v>
      </c>
      <c r="Q13539" s="9">
        <v>13.9340898547464</v>
      </c>
      <c r="R13539" s="9">
        <v>11.2763008465722</v>
      </c>
      <c r="S13539" s="9">
        <v>6.3921797941367098</v>
      </c>
      <c r="T13539" s="9">
        <v>0.69551982844458304</v>
      </c>
    </row>
    <row r="13540" spans="1:20" x14ac:dyDescent="0.35">
      <c r="A13540">
        <f t="shared" si="410"/>
        <v>13540</v>
      </c>
      <c r="B13540" s="3" t="s">
        <v>1037</v>
      </c>
      <c r="C13540" s="3" t="s">
        <v>95</v>
      </c>
      <c r="D13540" s="3" t="s">
        <v>61</v>
      </c>
      <c r="E13540">
        <v>2023</v>
      </c>
      <c r="F13540" s="3" t="str">
        <f t="shared" si="409"/>
        <v>RASpillLR MON2023</v>
      </c>
      <c r="G13540" s="9">
        <v>0.62912998429684097</v>
      </c>
      <c r="H13540" s="9">
        <v>0.69088187810347201</v>
      </c>
      <c r="I13540" s="9">
        <v>0.48555711808333302</v>
      </c>
      <c r="J13540" s="9">
        <v>0.38725925808716299</v>
      </c>
      <c r="K13540" s="9">
        <v>0.38142865231458301</v>
      </c>
      <c r="L13540" s="9">
        <v>12.6226895409827</v>
      </c>
      <c r="M13540" s="9">
        <v>55.674878648180503</v>
      </c>
      <c r="N13540" s="9">
        <v>72.381753782624997</v>
      </c>
      <c r="O13540" s="9">
        <v>67.307595211721093</v>
      </c>
      <c r="P13540" s="9">
        <v>32.169635412671902</v>
      </c>
      <c r="Q13540" s="9">
        <v>13.3139645546532</v>
      </c>
      <c r="R13540" s="9">
        <v>13.699918374304101</v>
      </c>
      <c r="S13540" s="9">
        <v>6.1578583682929597</v>
      </c>
      <c r="T13540" s="9">
        <v>0.69252882648152703</v>
      </c>
    </row>
    <row r="13541" spans="1:20" x14ac:dyDescent="0.35">
      <c r="A13541">
        <f t="shared" si="410"/>
        <v>13541</v>
      </c>
      <c r="B13541" s="3" t="s">
        <v>1037</v>
      </c>
      <c r="C13541" s="3" t="s">
        <v>95</v>
      </c>
      <c r="D13541" s="3" t="s">
        <v>61</v>
      </c>
      <c r="E13541">
        <v>2024</v>
      </c>
      <c r="F13541" s="3" t="str">
        <f t="shared" si="409"/>
        <v>RASpillLR MON2024</v>
      </c>
      <c r="G13541" s="9">
        <v>0.69795288679233802</v>
      </c>
      <c r="H13541" s="9">
        <v>0.64201284867222197</v>
      </c>
      <c r="I13541" s="9">
        <v>0.68963763255624899</v>
      </c>
      <c r="J13541" s="9">
        <v>0.44207608918346702</v>
      </c>
      <c r="K13541" s="9">
        <v>0.39424115503333301</v>
      </c>
      <c r="L13541" s="9">
        <v>15.6579188711928</v>
      </c>
      <c r="M13541" s="9">
        <v>51.503351463861101</v>
      </c>
      <c r="N13541" s="9">
        <v>66.724216740803598</v>
      </c>
      <c r="O13541" s="9">
        <v>47.372320882409902</v>
      </c>
      <c r="P13541" s="9">
        <v>11.2047064934909</v>
      </c>
      <c r="Q13541" s="9">
        <v>11.4000082714107</v>
      </c>
      <c r="R13541" s="9">
        <v>10.8532826009319</v>
      </c>
      <c r="S13541" s="9">
        <v>6.0750181886497296</v>
      </c>
      <c r="T13541" s="9">
        <v>0.56298052965155498</v>
      </c>
    </row>
    <row r="13542" spans="1:20" x14ac:dyDescent="0.35">
      <c r="A13542">
        <f t="shared" si="410"/>
        <v>13542</v>
      </c>
      <c r="B13542" s="3" t="s">
        <v>1037</v>
      </c>
      <c r="C13542" s="3" t="s">
        <v>95</v>
      </c>
      <c r="D13542" s="3" t="s">
        <v>61</v>
      </c>
      <c r="E13542">
        <v>2025</v>
      </c>
      <c r="F13542" s="3" t="str">
        <f t="shared" si="409"/>
        <v>RASpillLR MON2025</v>
      </c>
      <c r="G13542" s="9">
        <v>0.56562280335006698</v>
      </c>
      <c r="H13542" s="9">
        <v>0.533176657689861</v>
      </c>
      <c r="I13542" s="9">
        <v>0.56763785478263795</v>
      </c>
      <c r="J13542" s="9">
        <v>0.348017443685954</v>
      </c>
      <c r="K13542" s="9">
        <v>0.31570149314843698</v>
      </c>
      <c r="L13542" s="9">
        <v>13.972413062392601</v>
      </c>
      <c r="M13542" s="9">
        <v>30.462441911643101</v>
      </c>
      <c r="N13542" s="9">
        <v>51.955047873263801</v>
      </c>
      <c r="O13542" s="9">
        <v>69.989355663904504</v>
      </c>
      <c r="P13542" s="9">
        <v>50.158293986222901</v>
      </c>
      <c r="Q13542" s="9">
        <v>15.4444193426014</v>
      </c>
      <c r="R13542" s="9">
        <v>12.840578467470801</v>
      </c>
      <c r="S13542" s="9">
        <v>6.5172179132630195</v>
      </c>
      <c r="T13542" s="9">
        <v>0.72462395290833304</v>
      </c>
    </row>
    <row r="13543" spans="1:20" x14ac:dyDescent="0.35">
      <c r="A13543">
        <f t="shared" si="410"/>
        <v>13543</v>
      </c>
      <c r="B13543" s="3" t="s">
        <v>1037</v>
      </c>
      <c r="C13543" s="3" t="s">
        <v>95</v>
      </c>
      <c r="D13543" s="3" t="s">
        <v>61</v>
      </c>
      <c r="E13543">
        <v>2026</v>
      </c>
      <c r="F13543" s="3" t="str">
        <f t="shared" si="409"/>
        <v>RASpillLR MON2026</v>
      </c>
      <c r="G13543" s="9">
        <v>0.72389708002217701</v>
      </c>
      <c r="H13543" s="9">
        <v>0.72384521546701397</v>
      </c>
      <c r="I13543" s="9">
        <v>0.68514466696666598</v>
      </c>
      <c r="J13543" s="9">
        <v>6.3398272904354798</v>
      </c>
      <c r="K13543" s="9">
        <v>14.1636429101458</v>
      </c>
      <c r="L13543" s="9">
        <v>55.035336298306397</v>
      </c>
      <c r="M13543" s="9">
        <v>125.993416436125</v>
      </c>
      <c r="N13543" s="9">
        <v>152.76046492797201</v>
      </c>
      <c r="O13543" s="9">
        <v>104.223741156565</v>
      </c>
      <c r="P13543" s="9">
        <v>61.845191655007604</v>
      </c>
      <c r="Q13543" s="9">
        <v>17.241373671854799</v>
      </c>
      <c r="R13543" s="9">
        <v>16.868593800625</v>
      </c>
      <c r="S13543" s="9">
        <v>6.7439459059674398</v>
      </c>
      <c r="T13543" s="9">
        <v>0.71887396460833297</v>
      </c>
    </row>
    <row r="13544" spans="1:20" x14ac:dyDescent="0.35">
      <c r="A13544">
        <f t="shared" si="410"/>
        <v>13544</v>
      </c>
      <c r="B13544" s="3" t="s">
        <v>1037</v>
      </c>
      <c r="C13544" s="3" t="s">
        <v>95</v>
      </c>
      <c r="D13544" s="3" t="s">
        <v>61</v>
      </c>
      <c r="E13544">
        <v>2027</v>
      </c>
      <c r="F13544" s="3" t="str">
        <f t="shared" si="409"/>
        <v>RASpillLR MON2027</v>
      </c>
      <c r="G13544" s="9">
        <v>0.80055421654993197</v>
      </c>
      <c r="H13544" s="9">
        <v>0.74895711602638804</v>
      </c>
      <c r="I13544" s="9">
        <v>4.1736021416687397</v>
      </c>
      <c r="J13544" s="9">
        <v>3.3510041426317199</v>
      </c>
      <c r="K13544" s="9">
        <v>2.4024370735765599</v>
      </c>
      <c r="L13544" s="9">
        <v>28.852018325586599</v>
      </c>
      <c r="M13544" s="9">
        <v>76.711923500430515</v>
      </c>
      <c r="N13544" s="9">
        <v>99.466577729458294</v>
      </c>
      <c r="O13544" s="9">
        <v>108.759405713931</v>
      </c>
      <c r="P13544" s="9">
        <v>83.893189678306896</v>
      </c>
      <c r="Q13544" s="9">
        <v>17.914416734172701</v>
      </c>
      <c r="R13544" s="9">
        <v>16.889806432245798</v>
      </c>
      <c r="S13544" s="9">
        <v>6.7481133334726504</v>
      </c>
      <c r="T13544" s="9">
        <v>0.76375057443124905</v>
      </c>
    </row>
    <row r="13545" spans="1:20" x14ac:dyDescent="0.35">
      <c r="A13545">
        <f t="shared" si="410"/>
        <v>13545</v>
      </c>
      <c r="B13545" s="3" t="s">
        <v>1037</v>
      </c>
      <c r="C13545" s="3" t="s">
        <v>95</v>
      </c>
      <c r="D13545" s="3" t="s">
        <v>61</v>
      </c>
      <c r="E13545">
        <v>2028</v>
      </c>
      <c r="F13545" s="3" t="str">
        <f t="shared" si="409"/>
        <v>RASpillLR MON2028</v>
      </c>
      <c r="G13545" s="9">
        <v>0.76494068898192202</v>
      </c>
      <c r="H13545" s="9">
        <v>0.72499882163333296</v>
      </c>
      <c r="I13545" s="9">
        <v>0.71547369760076296</v>
      </c>
      <c r="J13545" s="9">
        <v>0.53362041063239196</v>
      </c>
      <c r="K13545" s="9">
        <v>3.7931240356718701</v>
      </c>
      <c r="L13545" s="9">
        <v>23.7364201748615</v>
      </c>
      <c r="M13545" s="9">
        <v>74.745728699541601</v>
      </c>
      <c r="N13545" s="9">
        <v>84.837143765986099</v>
      </c>
      <c r="O13545" s="9">
        <v>91.492744366088701</v>
      </c>
      <c r="P13545" s="9">
        <v>57.830509043951302</v>
      </c>
      <c r="Q13545" s="9">
        <v>15.7809360582943</v>
      </c>
      <c r="R13545" s="9">
        <v>14.4798242908763</v>
      </c>
      <c r="S13545" s="9">
        <v>6.7823008377213503</v>
      </c>
      <c r="T13545" s="9">
        <v>0.70120032889054096</v>
      </c>
    </row>
    <row r="13546" spans="1:20" x14ac:dyDescent="0.35">
      <c r="A13546">
        <f t="shared" si="410"/>
        <v>13546</v>
      </c>
      <c r="B13546" s="3" t="s">
        <v>1037</v>
      </c>
      <c r="C13546" s="3" t="s">
        <v>95</v>
      </c>
      <c r="D13546" s="3" t="s">
        <v>61</v>
      </c>
      <c r="E13546">
        <v>2029</v>
      </c>
      <c r="F13546" s="3" t="str">
        <f t="shared" si="409"/>
        <v>RASpillLR MON2029</v>
      </c>
      <c r="G13546" s="9">
        <v>0.82870874857392396</v>
      </c>
      <c r="H13546" s="9">
        <v>0.57463080404673605</v>
      </c>
      <c r="I13546" s="9">
        <v>0.60050616781944399</v>
      </c>
      <c r="J13546" s="9">
        <v>0.48918330880040301</v>
      </c>
      <c r="K13546" s="9">
        <v>3.78260852670833</v>
      </c>
      <c r="L13546" s="9">
        <v>25.7457602764005</v>
      </c>
      <c r="M13546" s="9">
        <v>84.128688177624994</v>
      </c>
      <c r="N13546" s="9">
        <v>77.283077605999907</v>
      </c>
      <c r="O13546" s="9">
        <v>81.300018516848098</v>
      </c>
      <c r="P13546" s="9">
        <v>59.2881582705513</v>
      </c>
      <c r="Q13546" s="9">
        <v>17.311038594072301</v>
      </c>
      <c r="R13546" s="9">
        <v>16.457892632397201</v>
      </c>
      <c r="S13546" s="9">
        <v>6.5777652324544196</v>
      </c>
      <c r="T13546" s="9">
        <v>0.71552558563597202</v>
      </c>
    </row>
    <row r="13547" spans="1:20" x14ac:dyDescent="0.35">
      <c r="A13547">
        <f t="shared" si="410"/>
        <v>13547</v>
      </c>
      <c r="B13547" s="3" t="s">
        <v>1037</v>
      </c>
      <c r="C13547" s="3" t="s">
        <v>77</v>
      </c>
      <c r="D13547" s="3" t="s">
        <v>61</v>
      </c>
      <c r="E13547">
        <v>2020</v>
      </c>
      <c r="F13547" s="3" t="str">
        <f t="shared" si="409"/>
        <v>RAGenLR MON2020</v>
      </c>
      <c r="G13547" s="9">
        <v>178.194615456989</v>
      </c>
      <c r="H13547" s="9">
        <v>177.39639138888799</v>
      </c>
      <c r="I13547" s="9">
        <v>197.72810486111101</v>
      </c>
      <c r="J13547" s="9">
        <v>248.808904704301</v>
      </c>
      <c r="K13547" s="9">
        <v>257.94962089285701</v>
      </c>
      <c r="L13547" s="9">
        <v>324.094364946236</v>
      </c>
      <c r="M13547" s="9">
        <v>75.903734911111101</v>
      </c>
      <c r="N13547" s="9">
        <v>96.907810749999996</v>
      </c>
      <c r="O13547" s="9">
        <v>56.1362130309139</v>
      </c>
      <c r="P13547" s="9">
        <v>39.7211117875</v>
      </c>
      <c r="Q13547" s="9">
        <v>132.28469475806401</v>
      </c>
      <c r="R13547" s="9">
        <v>110.52992916666599</v>
      </c>
      <c r="S13547" s="9">
        <v>122.40658281250001</v>
      </c>
      <c r="T13547" s="9">
        <v>158.160461111111</v>
      </c>
    </row>
    <row r="13548" spans="1:20" x14ac:dyDescent="0.35">
      <c r="A13548">
        <f t="shared" si="410"/>
        <v>13548</v>
      </c>
      <c r="B13548" s="3" t="s">
        <v>1037</v>
      </c>
      <c r="C13548" s="3" t="s">
        <v>77</v>
      </c>
      <c r="D13548" s="3" t="s">
        <v>61</v>
      </c>
      <c r="E13548">
        <v>2021</v>
      </c>
      <c r="F13548" s="3" t="str">
        <f t="shared" si="409"/>
        <v>RAGenLR MON2021</v>
      </c>
      <c r="G13548" s="9">
        <v>148.3086625</v>
      </c>
      <c r="H13548" s="9">
        <v>190.713364583333</v>
      </c>
      <c r="I13548" s="9">
        <v>233.51606124999901</v>
      </c>
      <c r="J13548" s="9">
        <v>283.81394905913902</v>
      </c>
      <c r="K13548" s="9">
        <v>221.86969836309501</v>
      </c>
      <c r="L13548" s="9">
        <v>268.95586153225798</v>
      </c>
      <c r="M13548" s="9">
        <v>101.414043333333</v>
      </c>
      <c r="N13548" s="9">
        <v>162.40290675</v>
      </c>
      <c r="O13548" s="9">
        <v>203.88269580645101</v>
      </c>
      <c r="P13548" s="9">
        <v>76.742991819444399</v>
      </c>
      <c r="Q13548" s="9">
        <v>169.16027352150499</v>
      </c>
      <c r="R13548" s="9">
        <v>136.47331388888799</v>
      </c>
      <c r="S13548" s="9">
        <v>199.95979479166601</v>
      </c>
      <c r="T13548" s="9">
        <v>177.860339736111</v>
      </c>
    </row>
    <row r="13549" spans="1:20" x14ac:dyDescent="0.35">
      <c r="A13549">
        <f t="shared" si="410"/>
        <v>13549</v>
      </c>
      <c r="B13549" s="3" t="s">
        <v>1037</v>
      </c>
      <c r="C13549" s="3" t="s">
        <v>77</v>
      </c>
      <c r="D13549" s="3" t="s">
        <v>61</v>
      </c>
      <c r="E13549">
        <v>2022</v>
      </c>
      <c r="F13549" s="3" t="str">
        <f t="shared" si="409"/>
        <v>RAGenLR MON2022</v>
      </c>
      <c r="G13549" s="9">
        <v>134.64759099462299</v>
      </c>
      <c r="H13549" s="9">
        <v>181.47912805555501</v>
      </c>
      <c r="I13549" s="9">
        <v>263.90057511111098</v>
      </c>
      <c r="J13549" s="9">
        <v>272.27586774193497</v>
      </c>
      <c r="K13549" s="9">
        <v>383.66788897321402</v>
      </c>
      <c r="L13549" s="9">
        <v>402.542082258064</v>
      </c>
      <c r="M13549" s="9">
        <v>112.521037611111</v>
      </c>
      <c r="N13549" s="9">
        <v>238.67750821388799</v>
      </c>
      <c r="O13549" s="9">
        <v>273.18193330645101</v>
      </c>
      <c r="P13549" s="9">
        <v>63.709475568055502</v>
      </c>
      <c r="Q13549" s="9">
        <v>140.20248255376299</v>
      </c>
      <c r="R13549" s="9">
        <v>121.82871555555499</v>
      </c>
      <c r="S13549" s="9">
        <v>171.2297328125</v>
      </c>
      <c r="T13549" s="9">
        <v>197.499928472222</v>
      </c>
    </row>
    <row r="13550" spans="1:20" x14ac:dyDescent="0.35">
      <c r="A13550">
        <f t="shared" si="410"/>
        <v>13550</v>
      </c>
      <c r="B13550" s="3" t="s">
        <v>1037</v>
      </c>
      <c r="C13550" s="3" t="s">
        <v>77</v>
      </c>
      <c r="D13550" s="3" t="s">
        <v>61</v>
      </c>
      <c r="E13550">
        <v>2023</v>
      </c>
      <c r="F13550" s="3" t="str">
        <f t="shared" si="409"/>
        <v>RAGenLR MON2023</v>
      </c>
      <c r="G13550" s="9">
        <v>142.610082526881</v>
      </c>
      <c r="H13550" s="9">
        <v>146.03522584722199</v>
      </c>
      <c r="I13550" s="9">
        <v>157.13762444444399</v>
      </c>
      <c r="J13550" s="9">
        <v>171.148696236559</v>
      </c>
      <c r="K13550" s="9">
        <v>287.86026190476099</v>
      </c>
      <c r="L13550" s="9">
        <v>293.80817202956899</v>
      </c>
      <c r="M13550" s="9">
        <v>90.713941333333295</v>
      </c>
      <c r="N13550" s="9">
        <v>305.99322255555501</v>
      </c>
      <c r="O13550" s="9">
        <v>172.27239633064499</v>
      </c>
      <c r="P13550" s="9">
        <v>62.171744736111101</v>
      </c>
      <c r="Q13550" s="9">
        <v>151.13457970430099</v>
      </c>
      <c r="R13550" s="9">
        <v>116.53793111111101</v>
      </c>
      <c r="S13550" s="9">
        <v>162.413608854166</v>
      </c>
      <c r="T13550" s="9">
        <v>187.009764722222</v>
      </c>
    </row>
    <row r="13551" spans="1:20" x14ac:dyDescent="0.35">
      <c r="A13551">
        <f t="shared" si="410"/>
        <v>13551</v>
      </c>
      <c r="B13551" s="3" t="s">
        <v>1037</v>
      </c>
      <c r="C13551" s="3" t="s">
        <v>77</v>
      </c>
      <c r="D13551" s="3" t="s">
        <v>61</v>
      </c>
      <c r="E13551">
        <v>2024</v>
      </c>
      <c r="F13551" s="3" t="str">
        <f t="shared" si="409"/>
        <v>RAGenLR MON2024</v>
      </c>
      <c r="G13551" s="9">
        <v>175.015699596774</v>
      </c>
      <c r="H13551" s="9">
        <v>183.732373611111</v>
      </c>
      <c r="I13551" s="9">
        <v>245.919100416666</v>
      </c>
      <c r="J13551" s="9">
        <v>290.17183293010697</v>
      </c>
      <c r="K13551" s="9">
        <v>300.69962842261901</v>
      </c>
      <c r="L13551" s="9">
        <v>311.32532360214998</v>
      </c>
      <c r="M13551" s="9">
        <v>86.102495305555493</v>
      </c>
      <c r="N13551" s="9">
        <v>166.535267444444</v>
      </c>
      <c r="O13551" s="9">
        <v>69.173685529569795</v>
      </c>
      <c r="P13551" s="9">
        <v>86.878100041666599</v>
      </c>
      <c r="Q13551" s="9">
        <v>111.592717876344</v>
      </c>
      <c r="R13551" s="9">
        <v>112.545522222222</v>
      </c>
      <c r="S13551" s="9">
        <v>130.51929531249999</v>
      </c>
      <c r="T13551" s="9">
        <v>144.98544361111101</v>
      </c>
    </row>
    <row r="13552" spans="1:20" x14ac:dyDescent="0.35">
      <c r="A13552">
        <f t="shared" si="410"/>
        <v>13552</v>
      </c>
      <c r="B13552" s="3" t="s">
        <v>1037</v>
      </c>
      <c r="C13552" s="3" t="s">
        <v>77</v>
      </c>
      <c r="D13552" s="3" t="s">
        <v>61</v>
      </c>
      <c r="E13552">
        <v>2025</v>
      </c>
      <c r="F13552" s="3" t="str">
        <f t="shared" si="409"/>
        <v>RAGenLR MON2025</v>
      </c>
      <c r="G13552" s="9">
        <v>123.98258655913899</v>
      </c>
      <c r="H13552" s="9">
        <v>153.749516944444</v>
      </c>
      <c r="I13552" s="9">
        <v>161.09271597222201</v>
      </c>
      <c r="J13552" s="9">
        <v>149.78216218884401</v>
      </c>
      <c r="K13552" s="9">
        <v>149.28819218749999</v>
      </c>
      <c r="L13552" s="9">
        <v>308.61243577956901</v>
      </c>
      <c r="M13552" s="9">
        <v>112.880621944444</v>
      </c>
      <c r="N13552" s="9">
        <v>153.53793444444401</v>
      </c>
      <c r="O13552" s="9">
        <v>311.71281678763398</v>
      </c>
      <c r="P13552" s="9">
        <v>264.20140152777702</v>
      </c>
      <c r="Q13552" s="9">
        <v>177.56141196236501</v>
      </c>
      <c r="R13552" s="9">
        <v>122.37565277777701</v>
      </c>
      <c r="S13552" s="9">
        <v>222.520531354166</v>
      </c>
      <c r="T13552" s="9">
        <v>225.12221569444401</v>
      </c>
    </row>
    <row r="13553" spans="1:20" x14ac:dyDescent="0.35">
      <c r="A13553">
        <f t="shared" si="410"/>
        <v>13553</v>
      </c>
      <c r="B13553" s="3" t="s">
        <v>1037</v>
      </c>
      <c r="C13553" s="3" t="s">
        <v>77</v>
      </c>
      <c r="D13553" s="3" t="s">
        <v>61</v>
      </c>
      <c r="E13553">
        <v>2026</v>
      </c>
      <c r="F13553" s="3" t="str">
        <f t="shared" si="409"/>
        <v>RAGenLR MON2026</v>
      </c>
      <c r="G13553" s="9">
        <v>210.76673844086</v>
      </c>
      <c r="H13553" s="9">
        <v>263.02503194444398</v>
      </c>
      <c r="I13553" s="9">
        <v>265.61234902777699</v>
      </c>
      <c r="J13553" s="9">
        <v>642.12490188172001</v>
      </c>
      <c r="K13553" s="9">
        <v>602.19829834821405</v>
      </c>
      <c r="L13553" s="9">
        <v>701.59683077956902</v>
      </c>
      <c r="M13553" s="9">
        <v>633.86749555555502</v>
      </c>
      <c r="N13553" s="9">
        <v>672.03503055555495</v>
      </c>
      <c r="O13553" s="9">
        <v>502.89226162903202</v>
      </c>
      <c r="P13553" s="9">
        <v>399.94338986111097</v>
      </c>
      <c r="Q13553" s="9">
        <v>287.371881948924</v>
      </c>
      <c r="R13553" s="9">
        <v>257.499719444444</v>
      </c>
      <c r="S13553" s="9">
        <v>268.66027994791602</v>
      </c>
      <c r="T13553" s="9">
        <v>262.35497569444402</v>
      </c>
    </row>
    <row r="13554" spans="1:20" x14ac:dyDescent="0.35">
      <c r="A13554">
        <f t="shared" si="410"/>
        <v>13554</v>
      </c>
      <c r="B13554" s="3" t="s">
        <v>1037</v>
      </c>
      <c r="C13554" s="3" t="s">
        <v>77</v>
      </c>
      <c r="D13554" s="3" t="s">
        <v>61</v>
      </c>
      <c r="E13554">
        <v>2027</v>
      </c>
      <c r="F13554" s="3" t="str">
        <f t="shared" si="409"/>
        <v>RAGenLR MON2027</v>
      </c>
      <c r="G13554" s="9">
        <v>220.250068413978</v>
      </c>
      <c r="H13554" s="9">
        <v>273.98275222222202</v>
      </c>
      <c r="I13554" s="9">
        <v>538.96238430555502</v>
      </c>
      <c r="J13554" s="9">
        <v>547.47120737903197</v>
      </c>
      <c r="K13554" s="9">
        <v>451.00221812500001</v>
      </c>
      <c r="L13554" s="9">
        <v>585.71865655376303</v>
      </c>
      <c r="M13554" s="9">
        <v>381.45074583333297</v>
      </c>
      <c r="N13554" s="9">
        <v>547.035764444444</v>
      </c>
      <c r="O13554" s="9">
        <v>494.26514274193499</v>
      </c>
      <c r="P13554" s="9">
        <v>477.28572097222201</v>
      </c>
      <c r="Q13554" s="9">
        <v>253.66281865591401</v>
      </c>
      <c r="R13554" s="9">
        <v>253.14085249999999</v>
      </c>
      <c r="S13554" s="9">
        <v>271.770608411458</v>
      </c>
      <c r="T13554" s="9">
        <v>285.42781083333301</v>
      </c>
    </row>
    <row r="13555" spans="1:20" x14ac:dyDescent="0.35">
      <c r="A13555">
        <f t="shared" si="410"/>
        <v>13555</v>
      </c>
      <c r="B13555" s="3" t="s">
        <v>1037</v>
      </c>
      <c r="C13555" s="3" t="s">
        <v>77</v>
      </c>
      <c r="D13555" s="3" t="s">
        <v>61</v>
      </c>
      <c r="E13555">
        <v>2028</v>
      </c>
      <c r="F13555" s="3" t="str">
        <f t="shared" si="409"/>
        <v>RAGenLR MON2028</v>
      </c>
      <c r="G13555" s="9">
        <v>231.36230375</v>
      </c>
      <c r="H13555" s="9">
        <v>250.634713194444</v>
      </c>
      <c r="I13555" s="9">
        <v>385.24399625000001</v>
      </c>
      <c r="J13555" s="9">
        <v>417.98584543010702</v>
      </c>
      <c r="K13555" s="9">
        <v>547.04699226190405</v>
      </c>
      <c r="L13555" s="9">
        <v>532.20476505376303</v>
      </c>
      <c r="M13555" s="9">
        <v>291.312957777777</v>
      </c>
      <c r="N13555" s="9">
        <v>607.26222933333304</v>
      </c>
      <c r="O13555" s="9">
        <v>537.97707408602105</v>
      </c>
      <c r="P13555" s="9">
        <v>225.35152179166599</v>
      </c>
      <c r="Q13555" s="9">
        <v>214.519336962365</v>
      </c>
      <c r="R13555" s="9">
        <v>154.89119722222199</v>
      </c>
      <c r="S13555" s="9">
        <v>194.93159166666601</v>
      </c>
      <c r="T13555" s="9">
        <v>226.56496944444399</v>
      </c>
    </row>
    <row r="13556" spans="1:20" x14ac:dyDescent="0.35">
      <c r="A13556">
        <f t="shared" si="410"/>
        <v>13556</v>
      </c>
      <c r="B13556" s="3" t="s">
        <v>1037</v>
      </c>
      <c r="C13556" s="3" t="s">
        <v>77</v>
      </c>
      <c r="D13556" s="3" t="s">
        <v>61</v>
      </c>
      <c r="E13556">
        <v>2029</v>
      </c>
      <c r="F13556" s="3" t="str">
        <f t="shared" si="409"/>
        <v>RAGenLR MON2029</v>
      </c>
      <c r="G13556" s="9">
        <v>222.66590322580601</v>
      </c>
      <c r="H13556" s="9">
        <v>171.95628666666599</v>
      </c>
      <c r="I13556" s="9">
        <v>213.817135833333</v>
      </c>
      <c r="J13556" s="9">
        <v>277.99336740591298</v>
      </c>
      <c r="K13556" s="9">
        <v>530.38930476190399</v>
      </c>
      <c r="L13556" s="9">
        <v>399.133293467741</v>
      </c>
      <c r="M13556" s="9">
        <v>418.03654666666603</v>
      </c>
      <c r="N13556" s="9">
        <v>312.88459041666601</v>
      </c>
      <c r="O13556" s="9">
        <v>341.97829784946202</v>
      </c>
      <c r="P13556" s="9">
        <v>267.69667291666599</v>
      </c>
      <c r="Q13556" s="9">
        <v>222.54442155913901</v>
      </c>
      <c r="R13556" s="9">
        <v>103.32607391138799</v>
      </c>
      <c r="S13556" s="9">
        <v>200.846672278645</v>
      </c>
      <c r="T13556" s="9">
        <v>213.89721611111099</v>
      </c>
    </row>
    <row r="13557" spans="1:20" x14ac:dyDescent="0.35">
      <c r="A13557">
        <f t="shared" si="410"/>
        <v>13557</v>
      </c>
      <c r="B13557" s="3" t="s">
        <v>1037</v>
      </c>
      <c r="C13557" s="3" t="s">
        <v>75</v>
      </c>
      <c r="D13557" s="3" t="s">
        <v>63</v>
      </c>
      <c r="E13557">
        <v>2020</v>
      </c>
      <c r="F13557" s="3" t="str">
        <f t="shared" ref="F13557:F13620" si="411">_xlfn.CONCAT(B13557,C13557,D13557,E13557)</f>
        <v>RAElevMCNARY2020</v>
      </c>
      <c r="G13557" s="9">
        <v>336.97507639999998</v>
      </c>
      <c r="H13557" s="9">
        <v>338.13977460000001</v>
      </c>
      <c r="I13557" s="9">
        <v>340.00001087999999</v>
      </c>
      <c r="J13557" s="9">
        <v>340.00001087999999</v>
      </c>
      <c r="K13557" s="9">
        <v>338.32350163999899</v>
      </c>
      <c r="L13557" s="9">
        <v>340.00001087999999</v>
      </c>
      <c r="M13557" s="9">
        <v>338.49410532000002</v>
      </c>
      <c r="N13557" s="9">
        <v>337.07350159999999</v>
      </c>
      <c r="O13557" s="9">
        <v>337.67717615999999</v>
      </c>
      <c r="P13557" s="9">
        <v>338.49410532000002</v>
      </c>
      <c r="Q13557" s="9">
        <v>336.97507639999998</v>
      </c>
      <c r="R13557" s="9">
        <v>338.49410532000002</v>
      </c>
      <c r="S13557" s="9">
        <v>336.97507639999998</v>
      </c>
      <c r="T13557" s="9">
        <v>336.97507639999998</v>
      </c>
    </row>
    <row r="13558" spans="1:20" x14ac:dyDescent="0.35">
      <c r="A13558">
        <f t="shared" si="410"/>
        <v>13558</v>
      </c>
      <c r="B13558" s="3" t="s">
        <v>1037</v>
      </c>
      <c r="C13558" s="3" t="s">
        <v>75</v>
      </c>
      <c r="D13558" s="3" t="s">
        <v>63</v>
      </c>
      <c r="E13558">
        <v>2021</v>
      </c>
      <c r="F13558" s="3" t="str">
        <f t="shared" si="411"/>
        <v>RAElevMCNARY2021</v>
      </c>
      <c r="G13558" s="9">
        <v>339.63583763999998</v>
      </c>
      <c r="H13558" s="9">
        <v>340.00001087999999</v>
      </c>
      <c r="I13558" s="9">
        <v>337.736231279999</v>
      </c>
      <c r="J13558" s="9">
        <v>339.53085076000002</v>
      </c>
      <c r="K13558" s="9">
        <v>340.00001087999999</v>
      </c>
      <c r="L13558" s="9">
        <v>337.84121815999998</v>
      </c>
      <c r="M13558" s="9">
        <v>337.56562760000003</v>
      </c>
      <c r="N13558" s="9">
        <v>337.55906592000002</v>
      </c>
      <c r="O13558" s="9">
        <v>337.67717615999999</v>
      </c>
      <c r="P13558" s="9">
        <v>338.49410532000002</v>
      </c>
      <c r="Q13558" s="9">
        <v>336.97507639999998</v>
      </c>
      <c r="R13558" s="9">
        <v>338.19554887999999</v>
      </c>
      <c r="S13558" s="9">
        <v>337.903554119999</v>
      </c>
      <c r="T13558" s="9">
        <v>336.97507639999998</v>
      </c>
    </row>
    <row r="13559" spans="1:20" x14ac:dyDescent="0.35">
      <c r="A13559">
        <f t="shared" si="410"/>
        <v>13559</v>
      </c>
      <c r="B13559" s="3" t="s">
        <v>1037</v>
      </c>
      <c r="C13559" s="3" t="s">
        <v>75</v>
      </c>
      <c r="D13559" s="3" t="s">
        <v>63</v>
      </c>
      <c r="E13559">
        <v>2022</v>
      </c>
      <c r="F13559" s="3" t="str">
        <f t="shared" si="411"/>
        <v>RAElevMCNARY2022</v>
      </c>
      <c r="G13559" s="9">
        <v>338.09056199999998</v>
      </c>
      <c r="H13559" s="9">
        <v>338.79594259999999</v>
      </c>
      <c r="I13559" s="9">
        <v>340.00001087999999</v>
      </c>
      <c r="J13559" s="9">
        <v>336.97507639999998</v>
      </c>
      <c r="K13559" s="9">
        <v>340.00001087999999</v>
      </c>
      <c r="L13559" s="9">
        <v>339.95079828000001</v>
      </c>
      <c r="M13559" s="9">
        <v>338.49410532000002</v>
      </c>
      <c r="N13559" s="9">
        <v>338.19554887999999</v>
      </c>
      <c r="O13559" s="9">
        <v>338.49410532000002</v>
      </c>
      <c r="P13559" s="9">
        <v>338.49410532000002</v>
      </c>
      <c r="Q13559" s="9">
        <v>336.97507639999998</v>
      </c>
      <c r="R13559" s="9">
        <v>338.44817355999999</v>
      </c>
      <c r="S13559" s="9">
        <v>337.99869847999997</v>
      </c>
      <c r="T13559" s="9">
        <v>336.97507639999998</v>
      </c>
    </row>
    <row r="13560" spans="1:20" x14ac:dyDescent="0.35">
      <c r="A13560">
        <f t="shared" si="410"/>
        <v>13560</v>
      </c>
      <c r="B13560" s="3" t="s">
        <v>1037</v>
      </c>
      <c r="C13560" s="3" t="s">
        <v>75</v>
      </c>
      <c r="D13560" s="3" t="s">
        <v>63</v>
      </c>
      <c r="E13560">
        <v>2023</v>
      </c>
      <c r="F13560" s="3" t="str">
        <f t="shared" si="411"/>
        <v>RAElevMCNARY2023</v>
      </c>
      <c r="G13560" s="9">
        <v>337.33924963999999</v>
      </c>
      <c r="H13560" s="9">
        <v>339.02232056000003</v>
      </c>
      <c r="I13560" s="9">
        <v>337.65421027999997</v>
      </c>
      <c r="J13560" s="9">
        <v>336.97507639999998</v>
      </c>
      <c r="K13560" s="9">
        <v>337.66733363999998</v>
      </c>
      <c r="L13560" s="9">
        <v>339.03216307999998</v>
      </c>
      <c r="M13560" s="9">
        <v>338.49410532000002</v>
      </c>
      <c r="N13560" s="9">
        <v>338.49410532000002</v>
      </c>
      <c r="O13560" s="9">
        <v>337.83793731999998</v>
      </c>
      <c r="P13560" s="9">
        <v>338.49410532000002</v>
      </c>
      <c r="Q13560" s="9">
        <v>336.97507639999998</v>
      </c>
      <c r="R13560" s="9">
        <v>336.97507639999998</v>
      </c>
      <c r="S13560" s="9">
        <v>337.23754359999998</v>
      </c>
      <c r="T13560" s="9">
        <v>336.97507639999998</v>
      </c>
    </row>
    <row r="13561" spans="1:20" x14ac:dyDescent="0.35">
      <c r="A13561">
        <f t="shared" si="410"/>
        <v>13561</v>
      </c>
      <c r="B13561" s="3" t="s">
        <v>1037</v>
      </c>
      <c r="C13561" s="3" t="s">
        <v>75</v>
      </c>
      <c r="D13561" s="3" t="s">
        <v>63</v>
      </c>
      <c r="E13561">
        <v>2024</v>
      </c>
      <c r="F13561" s="3" t="str">
        <f t="shared" si="411"/>
        <v>RAElevMCNARY2024</v>
      </c>
      <c r="G13561" s="9">
        <v>336.97507639999998</v>
      </c>
      <c r="H13561" s="9">
        <v>339.27822608000002</v>
      </c>
      <c r="I13561" s="9">
        <v>336.97507639999998</v>
      </c>
      <c r="J13561" s="9">
        <v>340.00001087999999</v>
      </c>
      <c r="K13561" s="9">
        <v>340.00001087999999</v>
      </c>
      <c r="L13561" s="9">
        <v>337.88386907999899</v>
      </c>
      <c r="M13561" s="9">
        <v>338.49410532000002</v>
      </c>
      <c r="N13561" s="9">
        <v>337.07022075999998</v>
      </c>
      <c r="O13561" s="9">
        <v>337.92323915999998</v>
      </c>
      <c r="P13561" s="9">
        <v>338.49410532000002</v>
      </c>
      <c r="Q13561" s="9">
        <v>336.97507639999998</v>
      </c>
      <c r="R13561" s="9">
        <v>336.97507639999998</v>
      </c>
      <c r="S13561" s="9">
        <v>337.03741236000002</v>
      </c>
      <c r="T13561" s="9">
        <v>336.97507639999998</v>
      </c>
    </row>
    <row r="13562" spans="1:20" x14ac:dyDescent="0.35">
      <c r="A13562">
        <f t="shared" si="410"/>
        <v>13562</v>
      </c>
      <c r="B13562" s="3" t="s">
        <v>1037</v>
      </c>
      <c r="C13562" s="3" t="s">
        <v>75</v>
      </c>
      <c r="D13562" s="3" t="s">
        <v>63</v>
      </c>
      <c r="E13562">
        <v>2025</v>
      </c>
      <c r="F13562" s="3" t="str">
        <f t="shared" si="411"/>
        <v>RAElevMCNARY2025</v>
      </c>
      <c r="G13562" s="9">
        <v>336.97507639999998</v>
      </c>
      <c r="H13562" s="9">
        <v>337.30972207999997</v>
      </c>
      <c r="I13562" s="9">
        <v>337.71326540000001</v>
      </c>
      <c r="J13562" s="9">
        <v>339.74410535999999</v>
      </c>
      <c r="K13562" s="9">
        <v>336.97507639999998</v>
      </c>
      <c r="L13562" s="9">
        <v>338.19882971999999</v>
      </c>
      <c r="M13562" s="9">
        <v>338.49410532000002</v>
      </c>
      <c r="N13562" s="9">
        <v>336.98491891999998</v>
      </c>
      <c r="O13562" s="9">
        <v>336.97507639999998</v>
      </c>
      <c r="P13562" s="9">
        <v>338.49410532000002</v>
      </c>
      <c r="Q13562" s="9">
        <v>337.30316040000002</v>
      </c>
      <c r="R13562" s="9">
        <v>337.55578508000002</v>
      </c>
      <c r="S13562" s="9">
        <v>337.29003704000002</v>
      </c>
      <c r="T13562" s="9">
        <v>336.97507639999998</v>
      </c>
    </row>
    <row r="13563" spans="1:20" x14ac:dyDescent="0.35">
      <c r="A13563">
        <f t="shared" si="410"/>
        <v>13563</v>
      </c>
      <c r="B13563" s="3" t="s">
        <v>1037</v>
      </c>
      <c r="C13563" s="3" t="s">
        <v>75</v>
      </c>
      <c r="D13563" s="3" t="s">
        <v>63</v>
      </c>
      <c r="E13563">
        <v>2026</v>
      </c>
      <c r="F13563" s="3" t="str">
        <f t="shared" si="411"/>
        <v>RAElevMCNARY2026</v>
      </c>
      <c r="G13563" s="9">
        <v>337.00132312</v>
      </c>
      <c r="H13563" s="9">
        <v>337.51313415999999</v>
      </c>
      <c r="I13563" s="9">
        <v>336.97507639999998</v>
      </c>
      <c r="J13563" s="9">
        <v>337.11615252000001</v>
      </c>
      <c r="K13563" s="9">
        <v>338.81562764</v>
      </c>
      <c r="L13563" s="9">
        <v>336.97507639999998</v>
      </c>
      <c r="M13563" s="9">
        <v>336.97507639999998</v>
      </c>
      <c r="N13563" s="9">
        <v>340.00001087999999</v>
      </c>
      <c r="O13563" s="9">
        <v>338.49410532000002</v>
      </c>
      <c r="P13563" s="9">
        <v>337.05053572000003</v>
      </c>
      <c r="Q13563" s="9">
        <v>337.17848848</v>
      </c>
      <c r="R13563" s="9">
        <v>338.18898719999999</v>
      </c>
      <c r="S13563" s="9">
        <v>338.49410532000002</v>
      </c>
      <c r="T13563" s="9">
        <v>336.97507639999998</v>
      </c>
    </row>
    <row r="13564" spans="1:20" x14ac:dyDescent="0.35">
      <c r="A13564">
        <f t="shared" si="410"/>
        <v>13564</v>
      </c>
      <c r="B13564" s="3" t="s">
        <v>1037</v>
      </c>
      <c r="C13564" s="3" t="s">
        <v>75</v>
      </c>
      <c r="D13564" s="3" t="s">
        <v>63</v>
      </c>
      <c r="E13564">
        <v>2027</v>
      </c>
      <c r="F13564" s="3" t="str">
        <f t="shared" si="411"/>
        <v>RAElevMCNARY2027</v>
      </c>
      <c r="G13564" s="9">
        <v>336.97507639999998</v>
      </c>
      <c r="H13564" s="9">
        <v>340.00001087999999</v>
      </c>
      <c r="I13564" s="9">
        <v>336.97507639999998</v>
      </c>
      <c r="J13564" s="9">
        <v>337.63452524000002</v>
      </c>
      <c r="K13564" s="9">
        <v>339.00263552000001</v>
      </c>
      <c r="L13564" s="9">
        <v>339.72770115999998</v>
      </c>
      <c r="M13564" s="9">
        <v>336.97507639999998</v>
      </c>
      <c r="N13564" s="9">
        <v>338.49410532000002</v>
      </c>
      <c r="O13564" s="9">
        <v>337.77232051999999</v>
      </c>
      <c r="P13564" s="9">
        <v>337.79528639999899</v>
      </c>
      <c r="Q13564" s="9">
        <v>336.97507639999998</v>
      </c>
      <c r="R13564" s="9">
        <v>336.97507639999998</v>
      </c>
      <c r="S13564" s="9">
        <v>336.97507639999998</v>
      </c>
      <c r="T13564" s="9">
        <v>336.97507639999998</v>
      </c>
    </row>
    <row r="13565" spans="1:20" x14ac:dyDescent="0.35">
      <c r="A13565">
        <f t="shared" si="410"/>
        <v>13565</v>
      </c>
      <c r="B13565" s="3" t="s">
        <v>1037</v>
      </c>
      <c r="C13565" s="3" t="s">
        <v>75</v>
      </c>
      <c r="D13565" s="3" t="s">
        <v>63</v>
      </c>
      <c r="E13565">
        <v>2028</v>
      </c>
      <c r="F13565" s="3" t="str">
        <f t="shared" si="411"/>
        <v>RAElevMCNARY2028</v>
      </c>
      <c r="G13565" s="9">
        <v>339.156835</v>
      </c>
      <c r="H13565" s="9">
        <v>337.24738611999999</v>
      </c>
      <c r="I13565" s="9">
        <v>336.97507639999998</v>
      </c>
      <c r="J13565" s="9">
        <v>339.05512895999999</v>
      </c>
      <c r="K13565" s="9">
        <v>338.39568012000001</v>
      </c>
      <c r="L13565" s="9">
        <v>340.00001087999999</v>
      </c>
      <c r="M13565" s="9">
        <v>336.97507639999998</v>
      </c>
      <c r="N13565" s="9">
        <v>338.49410532000002</v>
      </c>
      <c r="O13565" s="9">
        <v>338.49410532000002</v>
      </c>
      <c r="P13565" s="9">
        <v>338.12993208</v>
      </c>
      <c r="Q13565" s="9">
        <v>337.50001079999998</v>
      </c>
      <c r="R13565" s="9">
        <v>338.02166435999999</v>
      </c>
      <c r="S13565" s="9">
        <v>337.25394779999999</v>
      </c>
      <c r="T13565" s="9">
        <v>336.97507639999998</v>
      </c>
    </row>
    <row r="13566" spans="1:20" x14ac:dyDescent="0.35">
      <c r="A13566">
        <f t="shared" si="410"/>
        <v>13566</v>
      </c>
      <c r="B13566" s="3" t="s">
        <v>1037</v>
      </c>
      <c r="C13566" s="3" t="s">
        <v>75</v>
      </c>
      <c r="D13566" s="3" t="s">
        <v>63</v>
      </c>
      <c r="E13566">
        <v>2029</v>
      </c>
      <c r="F13566" s="3" t="str">
        <f t="shared" si="411"/>
        <v>RAElevMCNARY2029</v>
      </c>
      <c r="G13566" s="9">
        <v>339.790037119999</v>
      </c>
      <c r="H13566" s="9">
        <v>338.57940716000002</v>
      </c>
      <c r="I13566" s="9">
        <v>340.00001087999999</v>
      </c>
      <c r="J13566" s="9">
        <v>339.21917095999999</v>
      </c>
      <c r="K13566" s="9">
        <v>336.97507639999998</v>
      </c>
      <c r="L13566" s="9">
        <v>340.00001087999999</v>
      </c>
      <c r="M13566" s="9">
        <v>336.97507639999998</v>
      </c>
      <c r="N13566" s="9">
        <v>338.49410532000002</v>
      </c>
      <c r="O13566" s="9">
        <v>338.49410532000002</v>
      </c>
      <c r="P13566" s="9">
        <v>337.62468272000001</v>
      </c>
      <c r="Q13566" s="9">
        <v>338.34974835999998</v>
      </c>
      <c r="R13566" s="9">
        <v>338.49410532000002</v>
      </c>
      <c r="S13566" s="9">
        <v>338.3858376</v>
      </c>
      <c r="T13566" s="9">
        <v>336.97507639999998</v>
      </c>
    </row>
    <row r="13567" spans="1:20" x14ac:dyDescent="0.35">
      <c r="A13567">
        <f t="shared" si="410"/>
        <v>13567</v>
      </c>
      <c r="B13567" s="3" t="s">
        <v>1037</v>
      </c>
      <c r="C13567" s="3" t="s">
        <v>86</v>
      </c>
      <c r="D13567" s="3" t="s">
        <v>63</v>
      </c>
      <c r="E13567">
        <v>2020</v>
      </c>
      <c r="F13567" s="3" t="str">
        <f t="shared" si="411"/>
        <v>RAQOutMCNARY2020</v>
      </c>
      <c r="G13567" s="9">
        <v>107.730602498129</v>
      </c>
      <c r="H13567" s="9">
        <v>153.42988076480501</v>
      </c>
      <c r="I13567" s="9">
        <v>163.380311582541</v>
      </c>
      <c r="J13567" s="9">
        <v>172.95785671537101</v>
      </c>
      <c r="K13567" s="9">
        <v>176.967434963052</v>
      </c>
      <c r="L13567" s="9">
        <v>162.02373050443501</v>
      </c>
      <c r="M13567" s="9">
        <v>208.13518491081899</v>
      </c>
      <c r="N13567" s="9">
        <v>218.61948582668001</v>
      </c>
      <c r="O13567" s="9">
        <v>233.46131212071199</v>
      </c>
      <c r="P13567" s="9">
        <v>242.10190402222199</v>
      </c>
      <c r="Q13567" s="9">
        <v>131.09617045964299</v>
      </c>
      <c r="R13567" s="9">
        <v>119.910149199944</v>
      </c>
      <c r="S13567" s="9">
        <v>113.52249210282602</v>
      </c>
      <c r="T13567" s="9">
        <v>92.023859636945801</v>
      </c>
    </row>
    <row r="13568" spans="1:20" x14ac:dyDescent="0.35">
      <c r="A13568">
        <f t="shared" si="410"/>
        <v>13568</v>
      </c>
      <c r="B13568" s="3" t="s">
        <v>1037</v>
      </c>
      <c r="C13568" s="3" t="s">
        <v>86</v>
      </c>
      <c r="D13568" s="3" t="s">
        <v>63</v>
      </c>
      <c r="E13568">
        <v>2021</v>
      </c>
      <c r="F13568" s="3" t="str">
        <f t="shared" si="411"/>
        <v>RAQOutMCNARY2021</v>
      </c>
      <c r="G13568" s="9">
        <v>121.64869344795601</v>
      </c>
      <c r="H13568" s="9">
        <v>163.947876506944</v>
      </c>
      <c r="I13568" s="9">
        <v>204.65872240639499</v>
      </c>
      <c r="J13568" s="9">
        <v>172.500197801745</v>
      </c>
      <c r="K13568" s="9">
        <v>182.21777602227601</v>
      </c>
      <c r="L13568" s="9">
        <v>144.68454670928301</v>
      </c>
      <c r="M13568" s="9">
        <v>142.108991925152</v>
      </c>
      <c r="N13568" s="9">
        <v>225.88300792818001</v>
      </c>
      <c r="O13568" s="9">
        <v>275.97986951359798</v>
      </c>
      <c r="P13568" s="9">
        <v>206.291599816993</v>
      </c>
      <c r="Q13568" s="9">
        <v>147.642538964972</v>
      </c>
      <c r="R13568" s="9">
        <v>140.069590502625</v>
      </c>
      <c r="S13568" s="9">
        <v>126.684423312161</v>
      </c>
      <c r="T13568" s="9">
        <v>95.153804916381901</v>
      </c>
    </row>
    <row r="13569" spans="1:20" x14ac:dyDescent="0.35">
      <c r="A13569">
        <f t="shared" si="410"/>
        <v>13569</v>
      </c>
      <c r="B13569" s="3" t="s">
        <v>1037</v>
      </c>
      <c r="C13569" s="3" t="s">
        <v>86</v>
      </c>
      <c r="D13569" s="3" t="s">
        <v>63</v>
      </c>
      <c r="E13569">
        <v>2022</v>
      </c>
      <c r="F13569" s="3" t="str">
        <f t="shared" si="411"/>
        <v>RAQOutMCNARY2022</v>
      </c>
      <c r="G13569" s="9">
        <v>71.154212295273496</v>
      </c>
      <c r="H13569" s="9">
        <v>123.145885093972</v>
      </c>
      <c r="I13569" s="9">
        <v>154.68404933654099</v>
      </c>
      <c r="J13569" s="9">
        <v>193.49925502049101</v>
      </c>
      <c r="K13569" s="9">
        <v>187.38075845008299</v>
      </c>
      <c r="L13569" s="9">
        <v>204.31823089252001</v>
      </c>
      <c r="M13569" s="9">
        <v>208.47904973112</v>
      </c>
      <c r="N13569" s="9">
        <v>253.62542474033299</v>
      </c>
      <c r="O13569" s="9">
        <v>291.47997370483802</v>
      </c>
      <c r="P13569" s="9">
        <v>281.73634053055497</v>
      </c>
      <c r="Q13569" s="9">
        <v>160.143453437305</v>
      </c>
      <c r="R13569" s="9">
        <v>120.03716771008401</v>
      </c>
      <c r="S13569" s="9">
        <v>122.853573728192</v>
      </c>
      <c r="T13569" s="9">
        <v>83.719321690773597</v>
      </c>
    </row>
    <row r="13570" spans="1:20" x14ac:dyDescent="0.35">
      <c r="A13570">
        <f t="shared" si="410"/>
        <v>13570</v>
      </c>
      <c r="B13570" s="3" t="s">
        <v>1037</v>
      </c>
      <c r="C13570" s="3" t="s">
        <v>86</v>
      </c>
      <c r="D13570" s="3" t="s">
        <v>63</v>
      </c>
      <c r="E13570">
        <v>2023</v>
      </c>
      <c r="F13570" s="3" t="str">
        <f t="shared" si="411"/>
        <v>RAQOutMCNARY2023</v>
      </c>
      <c r="G13570" s="9">
        <v>86.577463489863504</v>
      </c>
      <c r="H13570" s="9">
        <v>120.106830697097</v>
      </c>
      <c r="I13570" s="9">
        <v>160.49110854038801</v>
      </c>
      <c r="J13570" s="9">
        <v>165.36819037884899</v>
      </c>
      <c r="K13570" s="9">
        <v>151.54091641624399</v>
      </c>
      <c r="L13570" s="9">
        <v>165.716446802083</v>
      </c>
      <c r="M13570" s="9">
        <v>209.777584932688</v>
      </c>
      <c r="N13570" s="9">
        <v>249.11844910166599</v>
      </c>
      <c r="O13570" s="9">
        <v>280.361725198991</v>
      </c>
      <c r="P13570" s="9">
        <v>219.79809486585401</v>
      </c>
      <c r="Q13570" s="9">
        <v>131.109787425246</v>
      </c>
      <c r="R13570" s="9">
        <v>135.31050253079701</v>
      </c>
      <c r="S13570" s="9">
        <v>115.82356856947898</v>
      </c>
      <c r="T13570" s="9">
        <v>79.926377275670106</v>
      </c>
    </row>
    <row r="13571" spans="1:20" x14ac:dyDescent="0.35">
      <c r="A13571">
        <f t="shared" ref="A13571:A13634" si="412">A13570+1</f>
        <v>13571</v>
      </c>
      <c r="B13571" s="3" t="s">
        <v>1037</v>
      </c>
      <c r="C13571" s="3" t="s">
        <v>86</v>
      </c>
      <c r="D13571" s="3" t="s">
        <v>63</v>
      </c>
      <c r="E13571">
        <v>2024</v>
      </c>
      <c r="F13571" s="3" t="str">
        <f t="shared" si="411"/>
        <v>RAQOutMCNARY2024</v>
      </c>
      <c r="G13571" s="9">
        <v>83.039433333405896</v>
      </c>
      <c r="H13571" s="9">
        <v>127.875400167083</v>
      </c>
      <c r="I13571" s="9">
        <v>149.762024939236</v>
      </c>
      <c r="J13571" s="9">
        <v>171.23600299455899</v>
      </c>
      <c r="K13571" s="9">
        <v>170.61696006738001</v>
      </c>
      <c r="L13571" s="9">
        <v>182.937719166444</v>
      </c>
      <c r="M13571" s="9">
        <v>234.149217445402</v>
      </c>
      <c r="N13571" s="9">
        <v>229.45363498623601</v>
      </c>
      <c r="O13571" s="9">
        <v>245.00483799205199</v>
      </c>
      <c r="P13571" s="9">
        <v>169.22114454659601</v>
      </c>
      <c r="Q13571" s="9">
        <v>127.64044581242401</v>
      </c>
      <c r="R13571" s="9">
        <v>111.787386407141</v>
      </c>
      <c r="S13571" s="9">
        <v>99.3080070705807</v>
      </c>
      <c r="T13571" s="9">
        <v>80.015685501791594</v>
      </c>
    </row>
    <row r="13572" spans="1:20" x14ac:dyDescent="0.35">
      <c r="A13572">
        <f t="shared" si="412"/>
        <v>13572</v>
      </c>
      <c r="B13572" s="3" t="s">
        <v>1037</v>
      </c>
      <c r="C13572" s="3" t="s">
        <v>86</v>
      </c>
      <c r="D13572" s="3" t="s">
        <v>63</v>
      </c>
      <c r="E13572">
        <v>2025</v>
      </c>
      <c r="F13572" s="3" t="str">
        <f t="shared" si="411"/>
        <v>RAQOutMCNARY2025</v>
      </c>
      <c r="G13572" s="9">
        <v>67.769436586647501</v>
      </c>
      <c r="H13572" s="9">
        <v>114.007935305019</v>
      </c>
      <c r="I13572" s="9">
        <v>125.394992316612</v>
      </c>
      <c r="J13572" s="9">
        <v>89.268047831487905</v>
      </c>
      <c r="K13572" s="9">
        <v>100.980125110416</v>
      </c>
      <c r="L13572" s="9">
        <v>120.05740714258</v>
      </c>
      <c r="M13572" s="9">
        <v>108.547592486083</v>
      </c>
      <c r="N13572" s="9">
        <v>155.32506389883099</v>
      </c>
      <c r="O13572" s="9">
        <v>196.20996329683999</v>
      </c>
      <c r="P13572" s="9">
        <v>170.482126019464</v>
      </c>
      <c r="Q13572" s="9">
        <v>124.017728643629</v>
      </c>
      <c r="R13572" s="9">
        <v>137.86174015969399</v>
      </c>
      <c r="S13572" s="9">
        <v>119.155876978997</v>
      </c>
      <c r="T13572" s="9">
        <v>102.633072680152</v>
      </c>
    </row>
    <row r="13573" spans="1:20" x14ac:dyDescent="0.35">
      <c r="A13573">
        <f t="shared" si="412"/>
        <v>13573</v>
      </c>
      <c r="B13573" s="3" t="s">
        <v>1037</v>
      </c>
      <c r="C13573" s="3" t="s">
        <v>86</v>
      </c>
      <c r="D13573" s="3" t="s">
        <v>63</v>
      </c>
      <c r="E13573">
        <v>2026</v>
      </c>
      <c r="F13573" s="3" t="str">
        <f t="shared" si="411"/>
        <v>RAQOutMCNARY2026</v>
      </c>
      <c r="G13573" s="9">
        <v>91.985310049232297</v>
      </c>
      <c r="H13573" s="9">
        <v>116.745671520527</v>
      </c>
      <c r="I13573" s="9">
        <v>148.15445219759701</v>
      </c>
      <c r="J13573" s="9">
        <v>210.823550263215</v>
      </c>
      <c r="K13573" s="9">
        <v>253.002465680895</v>
      </c>
      <c r="L13573" s="9">
        <v>274.85643828383701</v>
      </c>
      <c r="M13573" s="9">
        <v>459.55000630777698</v>
      </c>
      <c r="N13573" s="9">
        <v>565.35018734055495</v>
      </c>
      <c r="O13573" s="9">
        <v>421.79513941155898</v>
      </c>
      <c r="P13573" s="9">
        <v>311.73039759895801</v>
      </c>
      <c r="Q13573" s="9">
        <v>175.09737877196901</v>
      </c>
      <c r="R13573" s="9">
        <v>143.52624428401299</v>
      </c>
      <c r="S13573" s="9">
        <v>123.02617676553299</v>
      </c>
      <c r="T13573" s="9">
        <v>107.394957727506</v>
      </c>
    </row>
    <row r="13574" spans="1:20" x14ac:dyDescent="0.35">
      <c r="A13574">
        <f t="shared" si="412"/>
        <v>13574</v>
      </c>
      <c r="B13574" s="3" t="s">
        <v>1037</v>
      </c>
      <c r="C13574" s="3" t="s">
        <v>86</v>
      </c>
      <c r="D13574" s="3" t="s">
        <v>63</v>
      </c>
      <c r="E13574">
        <v>2027</v>
      </c>
      <c r="F13574" s="3" t="str">
        <f t="shared" si="411"/>
        <v>RAQOutMCNARY2027</v>
      </c>
      <c r="G13574" s="9">
        <v>79.6379903474119</v>
      </c>
      <c r="H13574" s="9">
        <v>153.17198620859699</v>
      </c>
      <c r="I13574" s="9">
        <v>249.80924140229101</v>
      </c>
      <c r="J13574" s="9">
        <v>273.86121294027203</v>
      </c>
      <c r="K13574" s="9">
        <v>235.57560358407201</v>
      </c>
      <c r="L13574" s="9">
        <v>254.092935713044</v>
      </c>
      <c r="M13574" s="9">
        <v>328.33797921555504</v>
      </c>
      <c r="N13574" s="9">
        <v>364.12146702458301</v>
      </c>
      <c r="O13574" s="9">
        <v>427.932845590456</v>
      </c>
      <c r="P13574" s="9">
        <v>451.84986327988798</v>
      </c>
      <c r="Q13574" s="9">
        <v>255.07506090989199</v>
      </c>
      <c r="R13574" s="9">
        <v>201.06436430597199</v>
      </c>
      <c r="S13574" s="9">
        <v>152.82831655100196</v>
      </c>
      <c r="T13574" s="9">
        <v>121.700046861215</v>
      </c>
    </row>
    <row r="13575" spans="1:20" x14ac:dyDescent="0.35">
      <c r="A13575">
        <f t="shared" si="412"/>
        <v>13575</v>
      </c>
      <c r="B13575" s="3" t="s">
        <v>1037</v>
      </c>
      <c r="C13575" s="3" t="s">
        <v>86</v>
      </c>
      <c r="D13575" s="3" t="s">
        <v>63</v>
      </c>
      <c r="E13575">
        <v>2028</v>
      </c>
      <c r="F13575" s="3" t="str">
        <f t="shared" si="411"/>
        <v>RAQOutMCNARY2028</v>
      </c>
      <c r="G13575" s="9">
        <v>113.09786889051</v>
      </c>
      <c r="H13575" s="9">
        <v>153.44215150109</v>
      </c>
      <c r="I13575" s="9">
        <v>180.42400583477001</v>
      </c>
      <c r="J13575" s="9">
        <v>211.57021482405699</v>
      </c>
      <c r="K13575" s="9">
        <v>234.02728542723401</v>
      </c>
      <c r="L13575" s="9">
        <v>233.71220094038301</v>
      </c>
      <c r="M13575" s="9">
        <v>279.57172428208298</v>
      </c>
      <c r="N13575" s="9">
        <v>290.98157798305499</v>
      </c>
      <c r="O13575" s="9">
        <v>368.52164121753998</v>
      </c>
      <c r="P13575" s="9">
        <v>326.47640637743001</v>
      </c>
      <c r="Q13575" s="9">
        <v>150.80943294985099</v>
      </c>
      <c r="R13575" s="9">
        <v>119.829499353472</v>
      </c>
      <c r="S13575" s="9">
        <v>112.90360251433501</v>
      </c>
      <c r="T13575" s="9">
        <v>93.677642981632005</v>
      </c>
    </row>
    <row r="13576" spans="1:20" x14ac:dyDescent="0.35">
      <c r="A13576">
        <f t="shared" si="412"/>
        <v>13576</v>
      </c>
      <c r="B13576" s="3" t="s">
        <v>1037</v>
      </c>
      <c r="C13576" s="3" t="s">
        <v>86</v>
      </c>
      <c r="D13576" s="3" t="s">
        <v>63</v>
      </c>
      <c r="E13576">
        <v>2029</v>
      </c>
      <c r="F13576" s="3" t="str">
        <f t="shared" si="411"/>
        <v>RAQOutMCNARY2029</v>
      </c>
      <c r="G13576" s="9">
        <v>99.073378108165301</v>
      </c>
      <c r="H13576" s="9">
        <v>140.49625196138101</v>
      </c>
      <c r="I13576" s="9">
        <v>149.35933942256199</v>
      </c>
      <c r="J13576" s="9">
        <v>195.45577655081101</v>
      </c>
      <c r="K13576" s="9">
        <v>254.483846609567</v>
      </c>
      <c r="L13576" s="9">
        <v>278.26744018118899</v>
      </c>
      <c r="M13576" s="9">
        <v>413.47000843069401</v>
      </c>
      <c r="N13576" s="9">
        <v>418.67279178666598</v>
      </c>
      <c r="O13576" s="9">
        <v>464.48121902254002</v>
      </c>
      <c r="P13576" s="9">
        <v>441.42575825298599</v>
      </c>
      <c r="Q13576" s="9">
        <v>280.21124722452902</v>
      </c>
      <c r="R13576" s="9">
        <v>220.57933226583299</v>
      </c>
      <c r="S13576" s="9">
        <v>201.216157863072</v>
      </c>
      <c r="T13576" s="9">
        <v>128.588571779402</v>
      </c>
    </row>
    <row r="13577" spans="1:20" x14ac:dyDescent="0.35">
      <c r="A13577">
        <f t="shared" si="412"/>
        <v>13577</v>
      </c>
      <c r="B13577" s="3" t="s">
        <v>1037</v>
      </c>
      <c r="C13577" s="3" t="s">
        <v>95</v>
      </c>
      <c r="D13577" s="3" t="s">
        <v>63</v>
      </c>
      <c r="E13577">
        <v>2020</v>
      </c>
      <c r="F13577" s="3" t="str">
        <f t="shared" si="411"/>
        <v>RASpillMCNARY2020</v>
      </c>
      <c r="G13577" s="9">
        <v>11.0343535463037</v>
      </c>
      <c r="H13577" s="9">
        <v>18.4827371923055</v>
      </c>
      <c r="I13577" s="9">
        <v>11.787805719763799</v>
      </c>
      <c r="J13577" s="9">
        <v>19.4470039464872</v>
      </c>
      <c r="K13577" s="9">
        <v>33.515172780239503</v>
      </c>
      <c r="L13577" s="9">
        <v>50.285640341868202</v>
      </c>
      <c r="M13577" s="9">
        <v>152.101875983458</v>
      </c>
      <c r="N13577" s="9">
        <v>158.409462039597</v>
      </c>
      <c r="O13577" s="9">
        <v>165.74639544100799</v>
      </c>
      <c r="P13577" s="9">
        <v>158.11919265333299</v>
      </c>
      <c r="Q13577" s="9">
        <v>72.095629174878994</v>
      </c>
      <c r="R13577" s="9">
        <v>63.625442106819399</v>
      </c>
      <c r="S13577" s="9">
        <v>20.4974673792583</v>
      </c>
      <c r="T13577" s="9">
        <v>8.2213278014388802</v>
      </c>
    </row>
    <row r="13578" spans="1:20" x14ac:dyDescent="0.35">
      <c r="A13578">
        <f t="shared" si="412"/>
        <v>13578</v>
      </c>
      <c r="B13578" s="3" t="s">
        <v>1037</v>
      </c>
      <c r="C13578" s="3" t="s">
        <v>95</v>
      </c>
      <c r="D13578" s="3" t="s">
        <v>63</v>
      </c>
      <c r="E13578">
        <v>2021</v>
      </c>
      <c r="F13578" s="3" t="str">
        <f t="shared" si="411"/>
        <v>RASpillMCNARY2021</v>
      </c>
      <c r="G13578" s="9">
        <v>20.5465058983803</v>
      </c>
      <c r="H13578" s="9">
        <v>25.648589971666599</v>
      </c>
      <c r="I13578" s="9">
        <v>47.838193262854098</v>
      </c>
      <c r="J13578" s="9">
        <v>20.4623569413958</v>
      </c>
      <c r="K13578" s="9">
        <v>36.727667019671799</v>
      </c>
      <c r="L13578" s="9">
        <v>35.718031858409901</v>
      </c>
      <c r="M13578" s="9">
        <v>90.886692534458305</v>
      </c>
      <c r="N13578" s="9">
        <v>162.555845826791</v>
      </c>
      <c r="O13578" s="9">
        <v>200.41915171514299</v>
      </c>
      <c r="P13578" s="9">
        <v>132.84459780185401</v>
      </c>
      <c r="Q13578" s="9">
        <v>83.337761433372904</v>
      </c>
      <c r="R13578" s="9">
        <v>79.490406267902699</v>
      </c>
      <c r="S13578" s="9">
        <v>26.891223658906199</v>
      </c>
      <c r="T13578" s="9">
        <v>5.8165155308263801</v>
      </c>
    </row>
    <row r="13579" spans="1:20" x14ac:dyDescent="0.35">
      <c r="A13579">
        <f t="shared" si="412"/>
        <v>13579</v>
      </c>
      <c r="B13579" s="3" t="s">
        <v>1037</v>
      </c>
      <c r="C13579" s="3" t="s">
        <v>95</v>
      </c>
      <c r="D13579" s="3" t="s">
        <v>63</v>
      </c>
      <c r="E13579">
        <v>2022</v>
      </c>
      <c r="F13579" s="3" t="str">
        <f t="shared" si="411"/>
        <v>RASpillMCNARY2022</v>
      </c>
      <c r="G13579" s="9">
        <v>5.3467173438508002</v>
      </c>
      <c r="H13579" s="9">
        <v>7.32694892056944</v>
      </c>
      <c r="I13579" s="9">
        <v>11.983998790847201</v>
      </c>
      <c r="J13579" s="9">
        <v>39.548619904899802</v>
      </c>
      <c r="K13579" s="9">
        <v>41.326885412062403</v>
      </c>
      <c r="L13579" s="9">
        <v>75.576792246619604</v>
      </c>
      <c r="M13579" s="9">
        <v>145.437786098065</v>
      </c>
      <c r="N13579" s="9">
        <v>181.563313202833</v>
      </c>
      <c r="O13579" s="9">
        <v>214.19563803044301</v>
      </c>
      <c r="P13579" s="9">
        <v>186.24027308152699</v>
      </c>
      <c r="Q13579" s="9">
        <v>90.566111470436795</v>
      </c>
      <c r="R13579" s="9">
        <v>65.535803765181896</v>
      </c>
      <c r="S13579" s="9">
        <v>22.286810035875</v>
      </c>
      <c r="T13579" s="9">
        <v>6.9282826334749998</v>
      </c>
    </row>
    <row r="13580" spans="1:20" x14ac:dyDescent="0.35">
      <c r="A13580">
        <f t="shared" si="412"/>
        <v>13580</v>
      </c>
      <c r="B13580" s="3" t="s">
        <v>1037</v>
      </c>
      <c r="C13580" s="3" t="s">
        <v>95</v>
      </c>
      <c r="D13580" s="3" t="s">
        <v>63</v>
      </c>
      <c r="E13580">
        <v>2023</v>
      </c>
      <c r="F13580" s="3" t="str">
        <f t="shared" si="411"/>
        <v>RASpillMCNARY2023</v>
      </c>
      <c r="G13580" s="9">
        <v>6.6300198681565794</v>
      </c>
      <c r="H13580" s="9">
        <v>6.0960009423055501</v>
      </c>
      <c r="I13580" s="9">
        <v>12.0235441354583</v>
      </c>
      <c r="J13580" s="9">
        <v>13.6548336115107</v>
      </c>
      <c r="K13580" s="9">
        <v>10.548020157494699</v>
      </c>
      <c r="L13580" s="9">
        <v>44.592186895026799</v>
      </c>
      <c r="M13580" s="9">
        <v>146.47431440977201</v>
      </c>
      <c r="N13580" s="9">
        <v>180.252794349444</v>
      </c>
      <c r="O13580" s="9">
        <v>204.42987760369601</v>
      </c>
      <c r="P13580" s="9">
        <v>143.50877341397899</v>
      </c>
      <c r="Q13580" s="9">
        <v>72.347499642377002</v>
      </c>
      <c r="R13580" s="9">
        <v>74.939772931352707</v>
      </c>
      <c r="S13580" s="9">
        <v>22.945679562968699</v>
      </c>
      <c r="T13580" s="9">
        <v>4.6026302155312404</v>
      </c>
    </row>
    <row r="13581" spans="1:20" x14ac:dyDescent="0.35">
      <c r="A13581">
        <f t="shared" si="412"/>
        <v>13581</v>
      </c>
      <c r="B13581" s="3" t="s">
        <v>1037</v>
      </c>
      <c r="C13581" s="3" t="s">
        <v>95</v>
      </c>
      <c r="D13581" s="3" t="s">
        <v>63</v>
      </c>
      <c r="E13581">
        <v>2024</v>
      </c>
      <c r="F13581" s="3" t="str">
        <f t="shared" si="411"/>
        <v>RASpillMCNARY2024</v>
      </c>
      <c r="G13581" s="9">
        <v>4.6015839730564503</v>
      </c>
      <c r="H13581" s="9">
        <v>8.1686645823611101</v>
      </c>
      <c r="I13581" s="9">
        <v>5.7671670855555499</v>
      </c>
      <c r="J13581" s="9">
        <v>21.394231579842</v>
      </c>
      <c r="K13581" s="9">
        <v>25.685495476234301</v>
      </c>
      <c r="L13581" s="9">
        <v>56.806919111673302</v>
      </c>
      <c r="M13581" s="9">
        <v>169.459981299291</v>
      </c>
      <c r="N13581" s="9">
        <v>166.81711068234699</v>
      </c>
      <c r="O13581" s="9">
        <v>168.606196821689</v>
      </c>
      <c r="P13581" s="9">
        <v>108.10338821769299</v>
      </c>
      <c r="Q13581" s="9">
        <v>70.410080531926695</v>
      </c>
      <c r="R13581" s="9">
        <v>58.891672007836107</v>
      </c>
      <c r="S13581" s="9">
        <v>19.053438143887998</v>
      </c>
      <c r="T13581" s="9">
        <v>4.4270605894374997</v>
      </c>
    </row>
    <row r="13582" spans="1:20" x14ac:dyDescent="0.35">
      <c r="A13582">
        <f t="shared" si="412"/>
        <v>13582</v>
      </c>
      <c r="B13582" s="3" t="s">
        <v>1037</v>
      </c>
      <c r="C13582" s="3" t="s">
        <v>95</v>
      </c>
      <c r="D13582" s="3" t="s">
        <v>63</v>
      </c>
      <c r="E13582">
        <v>2025</v>
      </c>
      <c r="F13582" s="3" t="str">
        <f t="shared" si="411"/>
        <v>RASpillMCNARY2025</v>
      </c>
      <c r="G13582" s="9">
        <v>4.2929911292752001</v>
      </c>
      <c r="H13582" s="9">
        <v>5.80814676556819</v>
      </c>
      <c r="I13582" s="9">
        <v>7.4124231722445098</v>
      </c>
      <c r="J13582" s="9">
        <v>2.6849994879731098</v>
      </c>
      <c r="K13582" s="9">
        <v>3.0513720271354101</v>
      </c>
      <c r="L13582" s="9">
        <v>29.979602442708298</v>
      </c>
      <c r="M13582" s="9">
        <v>58.526865762361098</v>
      </c>
      <c r="N13582" s="9">
        <v>102.01281103647</v>
      </c>
      <c r="O13582" s="9">
        <v>141.20431181921896</v>
      </c>
      <c r="P13582" s="9">
        <v>109.051710986686</v>
      </c>
      <c r="Q13582" s="9">
        <v>68.144453689233799</v>
      </c>
      <c r="R13582" s="9">
        <v>78.1849493292777</v>
      </c>
      <c r="S13582" s="9">
        <v>23.1613307024348</v>
      </c>
      <c r="T13582" s="9">
        <v>7.7568874641805499</v>
      </c>
    </row>
    <row r="13583" spans="1:20" x14ac:dyDescent="0.35">
      <c r="A13583">
        <f t="shared" si="412"/>
        <v>13583</v>
      </c>
      <c r="B13583" s="3" t="s">
        <v>1037</v>
      </c>
      <c r="C13583" s="3" t="s">
        <v>95</v>
      </c>
      <c r="D13583" s="3" t="s">
        <v>63</v>
      </c>
      <c r="E13583">
        <v>2026</v>
      </c>
      <c r="F13583" s="3" t="str">
        <f t="shared" si="411"/>
        <v>RASpillMCNARY2026</v>
      </c>
      <c r="G13583" s="9">
        <v>5.5452221894204898</v>
      </c>
      <c r="H13583" s="9">
        <v>5.0726197213611099</v>
      </c>
      <c r="I13583" s="9">
        <v>9.6800559405277706</v>
      </c>
      <c r="J13583" s="9">
        <v>57.022567206763398</v>
      </c>
      <c r="K13583" s="9">
        <v>113.12648050068699</v>
      </c>
      <c r="L13583" s="9">
        <v>132.37824546018101</v>
      </c>
      <c r="M13583" s="9">
        <v>347.98396484444402</v>
      </c>
      <c r="N13583" s="9">
        <v>454.553564572916</v>
      </c>
      <c r="O13583" s="9">
        <v>307.68616818004</v>
      </c>
      <c r="P13583" s="9">
        <v>208.102055222638</v>
      </c>
      <c r="Q13583" s="9">
        <v>99.120002974247299</v>
      </c>
      <c r="R13583" s="9">
        <v>80.221290412763807</v>
      </c>
      <c r="S13583" s="9">
        <v>21.999107798736901</v>
      </c>
      <c r="T13583" s="9">
        <v>9.8121151568124994</v>
      </c>
    </row>
    <row r="13584" spans="1:20" x14ac:dyDescent="0.35">
      <c r="A13584">
        <f t="shared" si="412"/>
        <v>13584</v>
      </c>
      <c r="B13584" s="3" t="s">
        <v>1037</v>
      </c>
      <c r="C13584" s="3" t="s">
        <v>95</v>
      </c>
      <c r="D13584" s="3" t="s">
        <v>63</v>
      </c>
      <c r="E13584">
        <v>2027</v>
      </c>
      <c r="F13584" s="3" t="str">
        <f t="shared" si="411"/>
        <v>RASpillMCNARY2027</v>
      </c>
      <c r="G13584" s="9">
        <v>8.3625408929294291</v>
      </c>
      <c r="H13584" s="9">
        <v>18.174147953597199</v>
      </c>
      <c r="I13584" s="9">
        <v>92.838422409444405</v>
      </c>
      <c r="J13584" s="9">
        <v>117.95757620781301</v>
      </c>
      <c r="K13584" s="9">
        <v>90.331648539802003</v>
      </c>
      <c r="L13584" s="9">
        <v>123.40007608132299</v>
      </c>
      <c r="M13584" s="9">
        <v>240.112601243472</v>
      </c>
      <c r="N13584" s="9">
        <v>268.380669568472</v>
      </c>
      <c r="O13584" s="9">
        <v>312.15755601982499</v>
      </c>
      <c r="P13584" s="9">
        <v>333.765097773722</v>
      </c>
      <c r="Q13584" s="9">
        <v>157.51561620384399</v>
      </c>
      <c r="R13584" s="9">
        <v>114.606622743472</v>
      </c>
      <c r="S13584" s="9">
        <v>40.980890685638002</v>
      </c>
      <c r="T13584" s="9">
        <v>19.550751570291599</v>
      </c>
    </row>
    <row r="13585" spans="1:20" x14ac:dyDescent="0.35">
      <c r="A13585">
        <f t="shared" si="412"/>
        <v>13585</v>
      </c>
      <c r="B13585" s="3" t="s">
        <v>1037</v>
      </c>
      <c r="C13585" s="3" t="s">
        <v>95</v>
      </c>
      <c r="D13585" s="3" t="s">
        <v>63</v>
      </c>
      <c r="E13585">
        <v>2028</v>
      </c>
      <c r="F13585" s="3" t="str">
        <f t="shared" si="411"/>
        <v>RASpillMCNARY2028</v>
      </c>
      <c r="G13585" s="9">
        <v>13.9013926128225</v>
      </c>
      <c r="H13585" s="9">
        <v>16.330711967548599</v>
      </c>
      <c r="I13585" s="9">
        <v>28.459057191298601</v>
      </c>
      <c r="J13585" s="9">
        <v>58.4284474742594</v>
      </c>
      <c r="K13585" s="9">
        <v>87.429379033484295</v>
      </c>
      <c r="L13585" s="9">
        <v>104.65294485704899</v>
      </c>
      <c r="M13585" s="9">
        <v>201.64573945541599</v>
      </c>
      <c r="N13585" s="9">
        <v>216.80572930236099</v>
      </c>
      <c r="O13585" s="9">
        <v>264.22015242715003</v>
      </c>
      <c r="P13585" s="9">
        <v>221.17870286020801</v>
      </c>
      <c r="Q13585" s="9">
        <v>83.747178623514102</v>
      </c>
      <c r="R13585" s="9">
        <v>64.497754880805502</v>
      </c>
      <c r="S13585" s="9">
        <v>21.6397653502734</v>
      </c>
      <c r="T13585" s="9">
        <v>6.6596724992986802</v>
      </c>
    </row>
    <row r="13586" spans="1:20" x14ac:dyDescent="0.35">
      <c r="A13586">
        <f t="shared" si="412"/>
        <v>13586</v>
      </c>
      <c r="B13586" s="3" t="s">
        <v>1037</v>
      </c>
      <c r="C13586" s="3" t="s">
        <v>95</v>
      </c>
      <c r="D13586" s="3" t="s">
        <v>63</v>
      </c>
      <c r="E13586">
        <v>2029</v>
      </c>
      <c r="F13586" s="3" t="str">
        <f t="shared" si="411"/>
        <v>RASpillMCNARY2029</v>
      </c>
      <c r="G13586" s="9">
        <v>7.7556803715322502</v>
      </c>
      <c r="H13586" s="9">
        <v>13.7661044916597</v>
      </c>
      <c r="I13586" s="9">
        <v>11.8792250226319</v>
      </c>
      <c r="J13586" s="9">
        <v>42.387581643016098</v>
      </c>
      <c r="K13586" s="9">
        <v>108.384707834567</v>
      </c>
      <c r="L13586" s="9">
        <v>137.67225170148501</v>
      </c>
      <c r="M13586" s="9">
        <v>307.037043418194</v>
      </c>
      <c r="N13586" s="9">
        <v>315.22587188458294</v>
      </c>
      <c r="O13586" s="9">
        <v>349.40942798510702</v>
      </c>
      <c r="P13586" s="9">
        <v>322.187374612638</v>
      </c>
      <c r="Q13586" s="9">
        <v>175.16196995443499</v>
      </c>
      <c r="R13586" s="9">
        <v>125.779703103055</v>
      </c>
      <c r="S13586" s="9">
        <v>85.215211613072896</v>
      </c>
      <c r="T13586" s="9">
        <v>22.228754922597201</v>
      </c>
    </row>
    <row r="13587" spans="1:20" x14ac:dyDescent="0.35">
      <c r="A13587">
        <f t="shared" si="412"/>
        <v>13587</v>
      </c>
      <c r="B13587" s="3" t="s">
        <v>1037</v>
      </c>
      <c r="C13587" s="3" t="s">
        <v>77</v>
      </c>
      <c r="D13587" s="3" t="s">
        <v>63</v>
      </c>
      <c r="E13587">
        <v>2020</v>
      </c>
      <c r="F13587" s="3" t="str">
        <f t="shared" si="411"/>
        <v>RAGenMCNARY2020</v>
      </c>
      <c r="G13587" s="9">
        <v>536.35853047042997</v>
      </c>
      <c r="H13587" s="9">
        <v>747.60049722222197</v>
      </c>
      <c r="I13587" s="9">
        <v>821.25269166666601</v>
      </c>
      <c r="J13587" s="9">
        <v>810.95497446236504</v>
      </c>
      <c r="K13587" s="9">
        <v>750.15890401785703</v>
      </c>
      <c r="L13587" s="9">
        <v>567.80586749999998</v>
      </c>
      <c r="M13587" s="9">
        <v>290.89951666666599</v>
      </c>
      <c r="N13587" s="9">
        <v>322.11766949999998</v>
      </c>
      <c r="O13587" s="9">
        <v>343.07612836021502</v>
      </c>
      <c r="P13587" s="9">
        <v>469.47123305555499</v>
      </c>
      <c r="Q13587" s="9">
        <v>365.82856518817198</v>
      </c>
      <c r="R13587" s="9">
        <v>347.21024166666598</v>
      </c>
      <c r="S13587" s="9">
        <v>542.73644010416604</v>
      </c>
      <c r="T13587" s="9">
        <v>475.90457500000002</v>
      </c>
    </row>
    <row r="13588" spans="1:20" x14ac:dyDescent="0.35">
      <c r="A13588">
        <f t="shared" si="412"/>
        <v>13588</v>
      </c>
      <c r="B13588" s="3" t="s">
        <v>1037</v>
      </c>
      <c r="C13588" s="3" t="s">
        <v>77</v>
      </c>
      <c r="D13588" s="3" t="s">
        <v>63</v>
      </c>
      <c r="E13588">
        <v>2021</v>
      </c>
      <c r="F13588" s="3" t="str">
        <f t="shared" si="411"/>
        <v>RAGenMCNARY2021</v>
      </c>
      <c r="G13588" s="9">
        <v>563.49713064516095</v>
      </c>
      <c r="H13588" s="9">
        <v>712.39454527777696</v>
      </c>
      <c r="I13588" s="9">
        <v>810.66139777777698</v>
      </c>
      <c r="J13588" s="9">
        <v>803.391208333333</v>
      </c>
      <c r="K13588" s="9">
        <v>765.23936369047601</v>
      </c>
      <c r="L13588" s="9">
        <v>630.53606061827895</v>
      </c>
      <c r="M13588" s="9">
        <v>319.76043888888802</v>
      </c>
      <c r="N13588" s="9">
        <v>304.68265705555501</v>
      </c>
      <c r="O13588" s="9">
        <v>373.72145698924697</v>
      </c>
      <c r="P13588" s="9">
        <v>431.214289027777</v>
      </c>
      <c r="Q13588" s="9">
        <v>393.63321908602097</v>
      </c>
      <c r="R13588" s="9">
        <v>352.75495277777702</v>
      </c>
      <c r="S13588" s="9">
        <v>529.71136406250002</v>
      </c>
      <c r="T13588" s="9">
        <v>490.67078472222198</v>
      </c>
    </row>
    <row r="13589" spans="1:20" x14ac:dyDescent="0.35">
      <c r="A13589">
        <f t="shared" si="412"/>
        <v>13589</v>
      </c>
      <c r="B13589" s="3" t="s">
        <v>1037</v>
      </c>
      <c r="C13589" s="3" t="s">
        <v>77</v>
      </c>
      <c r="D13589" s="3" t="s">
        <v>63</v>
      </c>
      <c r="E13589">
        <v>2022</v>
      </c>
      <c r="F13589" s="3" t="str">
        <f t="shared" si="411"/>
        <v>RAGenMCNARY2022</v>
      </c>
      <c r="G13589" s="9">
        <v>390.21347500000002</v>
      </c>
      <c r="H13589" s="9">
        <v>674.70380833333297</v>
      </c>
      <c r="I13589" s="9">
        <v>804.98141111111102</v>
      </c>
      <c r="J13589" s="9">
        <v>797.76694448924695</v>
      </c>
      <c r="K13589" s="9">
        <v>734.23710208333296</v>
      </c>
      <c r="L13589" s="9">
        <v>567.48602983870899</v>
      </c>
      <c r="M13589" s="9">
        <v>318.70121</v>
      </c>
      <c r="N13589" s="9">
        <v>329.27593916666598</v>
      </c>
      <c r="O13589" s="9">
        <v>359.28464724462299</v>
      </c>
      <c r="P13589" s="9">
        <v>499.61475236111102</v>
      </c>
      <c r="Q13589" s="9">
        <v>430.25695564516099</v>
      </c>
      <c r="R13589" s="9">
        <v>338.98136111111103</v>
      </c>
      <c r="S13589" s="9">
        <v>573.01633333333302</v>
      </c>
      <c r="T13589" s="9">
        <v>440.571944444444</v>
      </c>
    </row>
    <row r="13590" spans="1:20" x14ac:dyDescent="0.35">
      <c r="A13590">
        <f t="shared" si="412"/>
        <v>13590</v>
      </c>
      <c r="B13590" s="3" t="s">
        <v>1037</v>
      </c>
      <c r="C13590" s="3" t="s">
        <v>77</v>
      </c>
      <c r="D13590" s="3" t="s">
        <v>63</v>
      </c>
      <c r="E13590">
        <v>2023</v>
      </c>
      <c r="F13590" s="3" t="str">
        <f t="shared" si="411"/>
        <v>RAGenMCNARY2023</v>
      </c>
      <c r="G13590" s="9">
        <v>468.62557930107499</v>
      </c>
      <c r="H13590" s="9">
        <v>674.37561388888798</v>
      </c>
      <c r="I13590" s="9">
        <v>809.199463888889</v>
      </c>
      <c r="J13590" s="9">
        <v>799.03558467741902</v>
      </c>
      <c r="K13590" s="9">
        <v>753.39567142857095</v>
      </c>
      <c r="L13590" s="9">
        <v>617.61228978494603</v>
      </c>
      <c r="M13590" s="9">
        <v>312.32211166666599</v>
      </c>
      <c r="N13590" s="9">
        <v>319.88847888888802</v>
      </c>
      <c r="O13590" s="9">
        <v>360.63246572580601</v>
      </c>
      <c r="P13590" s="9">
        <v>411.857418749999</v>
      </c>
      <c r="Q13590" s="9">
        <v>364.00726908602098</v>
      </c>
      <c r="R13590" s="9">
        <v>364.86477222222197</v>
      </c>
      <c r="S13590" s="9">
        <v>499.84700520833297</v>
      </c>
      <c r="T13590" s="9">
        <v>412.31827777777698</v>
      </c>
    </row>
    <row r="13591" spans="1:20" x14ac:dyDescent="0.35">
      <c r="A13591">
        <f t="shared" si="412"/>
        <v>13591</v>
      </c>
      <c r="B13591" s="3" t="s">
        <v>1037</v>
      </c>
      <c r="C13591" s="3" t="s">
        <v>77</v>
      </c>
      <c r="D13591" s="3" t="s">
        <v>63</v>
      </c>
      <c r="E13591">
        <v>2024</v>
      </c>
      <c r="F13591" s="3" t="str">
        <f t="shared" si="411"/>
        <v>RAGenMCNARY2024</v>
      </c>
      <c r="G13591" s="9">
        <v>462.01326344085999</v>
      </c>
      <c r="H13591" s="9">
        <v>675.83894874999999</v>
      </c>
      <c r="I13591" s="9">
        <v>801.31579722222205</v>
      </c>
      <c r="J13591" s="9">
        <v>810.28095026881704</v>
      </c>
      <c r="K13591" s="9">
        <v>767.39940773809496</v>
      </c>
      <c r="L13591" s="9">
        <v>603.14824341397798</v>
      </c>
      <c r="M13591" s="9">
        <v>289.328242222222</v>
      </c>
      <c r="N13591" s="9">
        <v>305.27138444444398</v>
      </c>
      <c r="O13591" s="9">
        <v>384.05798512096698</v>
      </c>
      <c r="P13591" s="9">
        <v>363.78202388888798</v>
      </c>
      <c r="Q13591" s="9">
        <v>354.32949865591303</v>
      </c>
      <c r="R13591" s="9">
        <v>333.33321666666598</v>
      </c>
      <c r="S13591" s="9">
        <v>468.56230989583298</v>
      </c>
      <c r="T13591" s="9">
        <v>434.02764513888798</v>
      </c>
    </row>
    <row r="13592" spans="1:20" x14ac:dyDescent="0.35">
      <c r="A13592">
        <f t="shared" si="412"/>
        <v>13592</v>
      </c>
      <c r="B13592" s="3" t="s">
        <v>1037</v>
      </c>
      <c r="C13592" s="3" t="s">
        <v>77</v>
      </c>
      <c r="D13592" s="3" t="s">
        <v>63</v>
      </c>
      <c r="E13592">
        <v>2025</v>
      </c>
      <c r="F13592" s="3" t="str">
        <f t="shared" si="411"/>
        <v>RAGenMCNARY2025</v>
      </c>
      <c r="G13592" s="9">
        <v>375.46586854838699</v>
      </c>
      <c r="H13592" s="9">
        <v>616.65806250000003</v>
      </c>
      <c r="I13592" s="9">
        <v>659.86692902777702</v>
      </c>
      <c r="J13592" s="9">
        <v>517.51930779569796</v>
      </c>
      <c r="K13592" s="9">
        <v>534.10350386904702</v>
      </c>
      <c r="L13592" s="9">
        <v>516.33122204301003</v>
      </c>
      <c r="M13592" s="9">
        <v>318.84399999999999</v>
      </c>
      <c r="N13592" s="9">
        <v>331.363405555555</v>
      </c>
      <c r="O13592" s="9">
        <v>317.73284809139699</v>
      </c>
      <c r="P13592" s="9">
        <v>367.386157499999</v>
      </c>
      <c r="Q13592" s="9">
        <v>343.57281989247298</v>
      </c>
      <c r="R13592" s="9">
        <v>368.80446388888799</v>
      </c>
      <c r="S13592" s="9">
        <v>544.44491406249995</v>
      </c>
      <c r="T13592" s="9">
        <v>521.28259444444404</v>
      </c>
    </row>
    <row r="13593" spans="1:20" x14ac:dyDescent="0.35">
      <c r="A13593">
        <f t="shared" si="412"/>
        <v>13593</v>
      </c>
      <c r="B13593" s="3" t="s">
        <v>1037</v>
      </c>
      <c r="C13593" s="3" t="s">
        <v>77</v>
      </c>
      <c r="D13593" s="3" t="s">
        <v>63</v>
      </c>
      <c r="E13593">
        <v>2026</v>
      </c>
      <c r="F13593" s="3" t="str">
        <f t="shared" si="411"/>
        <v>RAGenMCNARY2026</v>
      </c>
      <c r="G13593" s="9">
        <v>498.28595430107498</v>
      </c>
      <c r="H13593" s="9">
        <v>662.21535555555499</v>
      </c>
      <c r="I13593" s="9">
        <v>766.96097902777694</v>
      </c>
      <c r="J13593" s="9">
        <v>795.02755631720402</v>
      </c>
      <c r="K13593" s="9">
        <v>666.96675087797598</v>
      </c>
      <c r="L13593" s="9">
        <v>580.57878790322502</v>
      </c>
      <c r="M13593" s="9">
        <v>473.99696083333299</v>
      </c>
      <c r="N13593" s="9">
        <v>500.50846111111099</v>
      </c>
      <c r="O13593" s="9">
        <v>517.47431102150495</v>
      </c>
      <c r="P13593" s="9">
        <v>529.91267123611101</v>
      </c>
      <c r="Q13593" s="9">
        <v>446.75974690860198</v>
      </c>
      <c r="R13593" s="9">
        <v>378.38594999999998</v>
      </c>
      <c r="S13593" s="9">
        <v>575.64040885416603</v>
      </c>
      <c r="T13593" s="9">
        <v>548.12152916666605</v>
      </c>
    </row>
    <row r="13594" spans="1:20" x14ac:dyDescent="0.35">
      <c r="A13594">
        <f t="shared" si="412"/>
        <v>13594</v>
      </c>
      <c r="B13594" s="3" t="s">
        <v>1037</v>
      </c>
      <c r="C13594" s="3" t="s">
        <v>77</v>
      </c>
      <c r="D13594" s="3" t="s">
        <v>63</v>
      </c>
      <c r="E13594">
        <v>2027</v>
      </c>
      <c r="F13594" s="3" t="str">
        <f t="shared" si="411"/>
        <v>RAGenMCNARY2027</v>
      </c>
      <c r="G13594" s="9">
        <v>408.225771639784</v>
      </c>
      <c r="H13594" s="9">
        <v>734.31242888888801</v>
      </c>
      <c r="I13594" s="9">
        <v>785.42215972222198</v>
      </c>
      <c r="J13594" s="9">
        <v>795.73063037634404</v>
      </c>
      <c r="K13594" s="9">
        <v>737.79317696428495</v>
      </c>
      <c r="L13594" s="9">
        <v>541.67937340053697</v>
      </c>
      <c r="M13594" s="9">
        <v>368.19724472222202</v>
      </c>
      <c r="N13594" s="9">
        <v>431.10564969444403</v>
      </c>
      <c r="O13594" s="9">
        <v>519.39485577956896</v>
      </c>
      <c r="P13594" s="9">
        <v>575.35422500000004</v>
      </c>
      <c r="Q13594" s="9">
        <v>539.26901962365503</v>
      </c>
      <c r="R13594" s="9">
        <v>523.33235777777702</v>
      </c>
      <c r="S13594" s="9">
        <v>581.46974218749995</v>
      </c>
      <c r="T13594" s="9">
        <v>551.89306250000004</v>
      </c>
    </row>
    <row r="13595" spans="1:20" x14ac:dyDescent="0.35">
      <c r="A13595">
        <f t="shared" si="412"/>
        <v>13595</v>
      </c>
      <c r="B13595" s="3" t="s">
        <v>1037</v>
      </c>
      <c r="C13595" s="3" t="s">
        <v>77</v>
      </c>
      <c r="D13595" s="3" t="s">
        <v>63</v>
      </c>
      <c r="E13595">
        <v>2028</v>
      </c>
      <c r="F13595" s="3" t="str">
        <f t="shared" si="411"/>
        <v>RAGenMCNARY2028</v>
      </c>
      <c r="G13595" s="9">
        <v>545.10879130376304</v>
      </c>
      <c r="H13595" s="9">
        <v>736.45668608333301</v>
      </c>
      <c r="I13595" s="9">
        <v>820.18949999999995</v>
      </c>
      <c r="J13595" s="9">
        <v>773.69488534946197</v>
      </c>
      <c r="K13595" s="9">
        <v>733.19544522321405</v>
      </c>
      <c r="L13595" s="9">
        <v>543.39054704300997</v>
      </c>
      <c r="M13595" s="9">
        <v>294.82547632222202</v>
      </c>
      <c r="N13595" s="9">
        <v>344.24642041666601</v>
      </c>
      <c r="O13595" s="9">
        <v>470.94220793010697</v>
      </c>
      <c r="P13595" s="9">
        <v>519.058730138888</v>
      </c>
      <c r="Q13595" s="9">
        <v>412.43149744623599</v>
      </c>
      <c r="R13595" s="9">
        <v>337.72668888888802</v>
      </c>
      <c r="S13595" s="9">
        <v>545.73680729166597</v>
      </c>
      <c r="T13595" s="9">
        <v>487.97819722222198</v>
      </c>
    </row>
    <row r="13596" spans="1:20" x14ac:dyDescent="0.35">
      <c r="A13596">
        <f t="shared" si="412"/>
        <v>13596</v>
      </c>
      <c r="B13596" s="3" t="s">
        <v>1037</v>
      </c>
      <c r="C13596" s="3" t="s">
        <v>77</v>
      </c>
      <c r="D13596" s="3" t="s">
        <v>63</v>
      </c>
      <c r="E13596">
        <v>2029</v>
      </c>
      <c r="F13596" s="3" t="str">
        <f t="shared" si="411"/>
        <v>RAGenMCNARY2029</v>
      </c>
      <c r="G13596" s="9">
        <v>519.65389784946206</v>
      </c>
      <c r="H13596" s="9">
        <v>679.22860194444399</v>
      </c>
      <c r="I13596" s="9">
        <v>768.13145279166599</v>
      </c>
      <c r="J13596" s="9">
        <v>774.99938151881702</v>
      </c>
      <c r="K13596" s="9">
        <v>708.79487916666596</v>
      </c>
      <c r="L13596" s="9">
        <v>531.478913212365</v>
      </c>
      <c r="M13596" s="9">
        <v>412.06286524999899</v>
      </c>
      <c r="N13596" s="9">
        <v>457.92599777777701</v>
      </c>
      <c r="O13596" s="9">
        <v>529.18475241935403</v>
      </c>
      <c r="P13596" s="9">
        <v>591.14653888888802</v>
      </c>
      <c r="Q13596" s="9">
        <v>579.52572177419302</v>
      </c>
      <c r="R13596" s="9">
        <v>553.78674999999998</v>
      </c>
      <c r="S13596" s="9">
        <v>601.87677864583304</v>
      </c>
      <c r="T13596" s="9">
        <v>568.32352638888801</v>
      </c>
    </row>
    <row r="13597" spans="1:20" x14ac:dyDescent="0.35">
      <c r="A13597">
        <f t="shared" si="412"/>
        <v>13597</v>
      </c>
      <c r="B13597" s="3" t="s">
        <v>1037</v>
      </c>
      <c r="C13597" s="3" t="s">
        <v>75</v>
      </c>
      <c r="D13597" s="3" t="s">
        <v>17</v>
      </c>
      <c r="E13597">
        <v>2020</v>
      </c>
      <c r="F13597" s="3" t="str">
        <f t="shared" si="411"/>
        <v>RAElevMICA2020</v>
      </c>
      <c r="G13597" s="9">
        <v>2461.1910236399999</v>
      </c>
      <c r="H13597" s="9">
        <v>2459.2422046799902</v>
      </c>
      <c r="I13597" s="9">
        <v>2449.70808364</v>
      </c>
      <c r="J13597" s="9">
        <v>2443.3498157199901</v>
      </c>
      <c r="K13597" s="9">
        <v>2428.8649071199902</v>
      </c>
      <c r="L13597" s="9">
        <v>2421.1647756399998</v>
      </c>
      <c r="M13597" s="9">
        <v>2419.23892256</v>
      </c>
      <c r="N13597" s="9">
        <v>2420.1509960799999</v>
      </c>
      <c r="O13597" s="9">
        <v>2438.2874796000001</v>
      </c>
      <c r="P13597" s="9">
        <v>2455.2395798799998</v>
      </c>
      <c r="Q13597" s="9">
        <v>2459.7474540399999</v>
      </c>
      <c r="R13597" s="9">
        <v>2459.4193700400001</v>
      </c>
      <c r="S13597" s="9">
        <v>2456.8898423999999</v>
      </c>
      <c r="T13597" s="9">
        <v>2455.62999984</v>
      </c>
    </row>
    <row r="13598" spans="1:20" x14ac:dyDescent="0.35">
      <c r="A13598">
        <f t="shared" si="412"/>
        <v>13598</v>
      </c>
      <c r="B13598" s="3" t="s">
        <v>1037</v>
      </c>
      <c r="C13598" s="3" t="s">
        <v>75</v>
      </c>
      <c r="D13598" s="3" t="s">
        <v>17</v>
      </c>
      <c r="E13598">
        <v>2021</v>
      </c>
      <c r="F13598" s="3" t="str">
        <f t="shared" si="411"/>
        <v>RAElevMICA2021</v>
      </c>
      <c r="G13598" s="9">
        <v>2458.9403674</v>
      </c>
      <c r="H13598" s="9">
        <v>2458.1759316799998</v>
      </c>
      <c r="I13598" s="9">
        <v>2447.89049828</v>
      </c>
      <c r="J13598" s="9">
        <v>2442.7231752799999</v>
      </c>
      <c r="K13598" s="9">
        <v>2428.8353795600001</v>
      </c>
      <c r="L13598" s="9">
        <v>2421.24679664</v>
      </c>
      <c r="M13598" s="9">
        <v>2418.7205498399999</v>
      </c>
      <c r="N13598" s="9">
        <v>2422.0801299999998</v>
      </c>
      <c r="O13598" s="9">
        <v>2446.4042777599998</v>
      </c>
      <c r="P13598" s="9">
        <v>2457.0571652399999</v>
      </c>
      <c r="Q13598" s="9">
        <v>2459.75073488</v>
      </c>
      <c r="R13598" s="9">
        <v>2459.6523096800001</v>
      </c>
      <c r="S13598" s="9">
        <v>2458.9338057199998</v>
      </c>
      <c r="T13598" s="9">
        <v>2455.0919420800001</v>
      </c>
    </row>
    <row r="13599" spans="1:20" x14ac:dyDescent="0.35">
      <c r="A13599">
        <f t="shared" si="412"/>
        <v>13599</v>
      </c>
      <c r="B13599" s="3" t="s">
        <v>1037</v>
      </c>
      <c r="C13599" s="3" t="s">
        <v>75</v>
      </c>
      <c r="D13599" s="3" t="s">
        <v>17</v>
      </c>
      <c r="E13599">
        <v>2022</v>
      </c>
      <c r="F13599" s="3" t="str">
        <f t="shared" si="411"/>
        <v>RAElevMICA2022</v>
      </c>
      <c r="G13599" s="9">
        <v>2455.7185825199999</v>
      </c>
      <c r="H13599" s="9">
        <v>2450.7907608400001</v>
      </c>
      <c r="I13599" s="9">
        <v>2437.7330176400001</v>
      </c>
      <c r="J13599" s="9">
        <v>2431.6569019600001</v>
      </c>
      <c r="K13599" s="9">
        <v>2421.0597887599902</v>
      </c>
      <c r="L13599" s="9">
        <v>2414.7244867200002</v>
      </c>
      <c r="M13599" s="9">
        <v>2407.71333164</v>
      </c>
      <c r="N13599" s="9">
        <v>2405.3281609599999</v>
      </c>
      <c r="O13599" s="9">
        <v>2437.254015</v>
      </c>
      <c r="P13599" s="9">
        <v>2459.7015222800001</v>
      </c>
      <c r="Q13599" s="9">
        <v>2460.39377952</v>
      </c>
      <c r="R13599" s="9">
        <v>2459.481706</v>
      </c>
      <c r="S13599" s="9">
        <v>2456.8045405599901</v>
      </c>
      <c r="T13599" s="9">
        <v>2451.0171387999999</v>
      </c>
    </row>
    <row r="13600" spans="1:20" x14ac:dyDescent="0.35">
      <c r="A13600">
        <f t="shared" si="412"/>
        <v>13600</v>
      </c>
      <c r="B13600" s="3" t="s">
        <v>1037</v>
      </c>
      <c r="C13600" s="3" t="s">
        <v>75</v>
      </c>
      <c r="D13600" s="3" t="s">
        <v>17</v>
      </c>
      <c r="E13600">
        <v>2023</v>
      </c>
      <c r="F13600" s="3" t="str">
        <f t="shared" si="411"/>
        <v>RAElevMICA2023</v>
      </c>
      <c r="G13600" s="9">
        <v>2449.64246684</v>
      </c>
      <c r="H13600" s="9">
        <v>2443.93708608</v>
      </c>
      <c r="I13600" s="9">
        <v>2430.1017837999998</v>
      </c>
      <c r="J13600" s="9">
        <v>2423.1431221599901</v>
      </c>
      <c r="K13600" s="9">
        <v>2412.3196309999998</v>
      </c>
      <c r="L13600" s="9">
        <v>2406.1385284399998</v>
      </c>
      <c r="M13600" s="9">
        <v>2404.2290795599902</v>
      </c>
      <c r="N13600" s="9">
        <v>2407.1457463199999</v>
      </c>
      <c r="O13600" s="9">
        <v>2435.9941724400001</v>
      </c>
      <c r="P13600" s="9">
        <v>2457.5164828400002</v>
      </c>
      <c r="Q13600" s="9">
        <v>2460.3872178400002</v>
      </c>
      <c r="R13600" s="9">
        <v>2459.5801311999999</v>
      </c>
      <c r="S13600" s="9">
        <v>2455.6201573199901</v>
      </c>
      <c r="T13600" s="9">
        <v>2445.9285559599998</v>
      </c>
    </row>
    <row r="13601" spans="1:20" x14ac:dyDescent="0.35">
      <c r="A13601">
        <f t="shared" si="412"/>
        <v>13601</v>
      </c>
      <c r="B13601" s="3" t="s">
        <v>1037</v>
      </c>
      <c r="C13601" s="3" t="s">
        <v>75</v>
      </c>
      <c r="D13601" s="3" t="s">
        <v>17</v>
      </c>
      <c r="E13601">
        <v>2024</v>
      </c>
      <c r="F13601" s="3" t="str">
        <f t="shared" si="411"/>
        <v>RAElevMICA2024</v>
      </c>
      <c r="G13601" s="9">
        <v>2443.2874797600002</v>
      </c>
      <c r="H13601" s="9">
        <v>2429.4456157999998</v>
      </c>
      <c r="I13601" s="9">
        <v>2414.9114946</v>
      </c>
      <c r="J13601" s="9">
        <v>2409.1503395599998</v>
      </c>
      <c r="K13601" s="9">
        <v>2395.3904966</v>
      </c>
      <c r="L13601" s="9">
        <v>2384.4029634399999</v>
      </c>
      <c r="M13601" s="9">
        <v>2384.5670054399998</v>
      </c>
      <c r="N13601" s="9">
        <v>2390.2559819999901</v>
      </c>
      <c r="O13601" s="9">
        <v>2427.9265868799998</v>
      </c>
      <c r="P13601" s="9">
        <v>2456.1844618</v>
      </c>
      <c r="Q13601" s="9">
        <v>2456.4830182400001</v>
      </c>
      <c r="R13601" s="9">
        <v>2451.52238816</v>
      </c>
      <c r="S13601" s="9">
        <v>2442.32947448</v>
      </c>
      <c r="T13601" s="9">
        <v>2423.8386602399901</v>
      </c>
    </row>
    <row r="13602" spans="1:20" x14ac:dyDescent="0.35">
      <c r="A13602">
        <f t="shared" si="412"/>
        <v>13602</v>
      </c>
      <c r="B13602" s="3" t="s">
        <v>1037</v>
      </c>
      <c r="C13602" s="3" t="s">
        <v>75</v>
      </c>
      <c r="D13602" s="3" t="s">
        <v>17</v>
      </c>
      <c r="E13602">
        <v>2025</v>
      </c>
      <c r="F13602" s="3" t="str">
        <f t="shared" si="411"/>
        <v>RAElevMICA2025</v>
      </c>
      <c r="G13602" s="9">
        <v>2412.8314420400002</v>
      </c>
      <c r="H13602" s="9">
        <v>2394.42592964</v>
      </c>
      <c r="I13602" s="9">
        <v>2383.8550631600001</v>
      </c>
      <c r="J13602" s="9">
        <v>2372.5656927199998</v>
      </c>
      <c r="K13602" s="9">
        <v>2363.7074247199998</v>
      </c>
      <c r="L13602" s="9">
        <v>2354.4882643199999</v>
      </c>
      <c r="M13602" s="9">
        <v>2352.4672668799999</v>
      </c>
      <c r="N13602" s="9">
        <v>2353.35965536</v>
      </c>
      <c r="O13602" s="9">
        <v>2383.3694988399998</v>
      </c>
      <c r="P13602" s="9">
        <v>2413.9961402399999</v>
      </c>
      <c r="Q13602" s="9">
        <v>2432.4082143199998</v>
      </c>
      <c r="R13602" s="9">
        <v>2431.3288179599999</v>
      </c>
      <c r="S13602" s="9">
        <v>2421.9226496800002</v>
      </c>
      <c r="T13602" s="9">
        <v>2412.0243553999999</v>
      </c>
    </row>
    <row r="13603" spans="1:20" x14ac:dyDescent="0.35">
      <c r="A13603">
        <f t="shared" si="412"/>
        <v>13603</v>
      </c>
      <c r="B13603" s="3" t="s">
        <v>1037</v>
      </c>
      <c r="C13603" s="3" t="s">
        <v>75</v>
      </c>
      <c r="D13603" s="3" t="s">
        <v>17</v>
      </c>
      <c r="E13603">
        <v>2026</v>
      </c>
      <c r="F13603" s="3" t="str">
        <f t="shared" si="411"/>
        <v>RAElevMICA2026</v>
      </c>
      <c r="G13603" s="9">
        <v>2404.3176622400001</v>
      </c>
      <c r="H13603" s="9">
        <v>2386.2402338400002</v>
      </c>
      <c r="I13603" s="9">
        <v>2377.3294724000002</v>
      </c>
      <c r="J13603" s="9">
        <v>2369.59653252</v>
      </c>
      <c r="K13603" s="9">
        <v>2373.0939079599998</v>
      </c>
      <c r="L13603" s="9">
        <v>2374.2815720399999</v>
      </c>
      <c r="M13603" s="9">
        <v>2366.3616242799999</v>
      </c>
      <c r="N13603" s="9">
        <v>2369.8163488</v>
      </c>
      <c r="O13603" s="9">
        <v>2414.5341979999998</v>
      </c>
      <c r="P13603" s="9">
        <v>2458.3366928400001</v>
      </c>
      <c r="Q13603" s="9">
        <v>2461.25664044</v>
      </c>
      <c r="R13603" s="9">
        <v>2461.02698164</v>
      </c>
      <c r="S13603" s="9">
        <v>2460.2527034</v>
      </c>
      <c r="T13603" s="9">
        <v>2455.9449604800002</v>
      </c>
    </row>
    <row r="13604" spans="1:20" x14ac:dyDescent="0.35">
      <c r="A13604">
        <f t="shared" si="412"/>
        <v>13604</v>
      </c>
      <c r="B13604" s="3" t="s">
        <v>1037</v>
      </c>
      <c r="C13604" s="3" t="s">
        <v>75</v>
      </c>
      <c r="D13604" s="3" t="s">
        <v>17</v>
      </c>
      <c r="E13604">
        <v>2027</v>
      </c>
      <c r="F13604" s="3" t="str">
        <f t="shared" si="411"/>
        <v>RAElevMICA2027</v>
      </c>
      <c r="G13604" s="9">
        <v>2455.6890549599998</v>
      </c>
      <c r="H13604" s="9">
        <v>2449.4554589600002</v>
      </c>
      <c r="I13604" s="9">
        <v>2438.2513903599902</v>
      </c>
      <c r="J13604" s="9">
        <v>2424.0191064400001</v>
      </c>
      <c r="K13604" s="9">
        <v>2417.4803923199902</v>
      </c>
      <c r="L13604" s="9">
        <v>2410.5151689999998</v>
      </c>
      <c r="M13604" s="9">
        <v>2397.6772420799998</v>
      </c>
      <c r="N13604" s="9">
        <v>2394.5046698000001</v>
      </c>
      <c r="O13604" s="9">
        <v>2424.72448704</v>
      </c>
      <c r="P13604" s="9">
        <v>2462.1490289200001</v>
      </c>
      <c r="Q13604" s="9">
        <v>2462.2933858799902</v>
      </c>
      <c r="R13604" s="9">
        <v>2461.9357743199998</v>
      </c>
      <c r="S13604" s="9">
        <v>2462.2212073999999</v>
      </c>
      <c r="T13604" s="9">
        <v>2461.6076903200001</v>
      </c>
    </row>
    <row r="13605" spans="1:20" x14ac:dyDescent="0.35">
      <c r="A13605">
        <f t="shared" si="412"/>
        <v>13605</v>
      </c>
      <c r="B13605" s="3" t="s">
        <v>1037</v>
      </c>
      <c r="C13605" s="3" t="s">
        <v>75</v>
      </c>
      <c r="D13605" s="3" t="s">
        <v>17</v>
      </c>
      <c r="E13605">
        <v>2028</v>
      </c>
      <c r="F13605" s="3" t="str">
        <f t="shared" si="411"/>
        <v>RAElevMICA2028</v>
      </c>
      <c r="G13605" s="9">
        <v>2460.9777690400001</v>
      </c>
      <c r="H13605" s="9">
        <v>2458.9895799999999</v>
      </c>
      <c r="I13605" s="9">
        <v>2449.4981098799999</v>
      </c>
      <c r="J13605" s="9">
        <v>2444.18314908</v>
      </c>
      <c r="K13605" s="9">
        <v>2430.22317488</v>
      </c>
      <c r="L13605" s="9">
        <v>2424.93117996</v>
      </c>
      <c r="M13605" s="9">
        <v>2423.8189751999998</v>
      </c>
      <c r="N13605" s="9">
        <v>2425.2100513599999</v>
      </c>
      <c r="O13605" s="9">
        <v>2446.7126767200002</v>
      </c>
      <c r="P13605" s="9">
        <v>2462.3590026799998</v>
      </c>
      <c r="Q13605" s="9">
        <v>2462.76582684</v>
      </c>
      <c r="R13605" s="9">
        <v>2461.7028346799998</v>
      </c>
      <c r="S13605" s="9">
        <v>2458.6352492800002</v>
      </c>
      <c r="T13605" s="9">
        <v>2452.45086588</v>
      </c>
    </row>
    <row r="13606" spans="1:20" x14ac:dyDescent="0.35">
      <c r="A13606">
        <f t="shared" si="412"/>
        <v>13606</v>
      </c>
      <c r="B13606" s="3" t="s">
        <v>1037</v>
      </c>
      <c r="C13606" s="3" t="s">
        <v>75</v>
      </c>
      <c r="D13606" s="3" t="s">
        <v>17</v>
      </c>
      <c r="E13606">
        <v>2029</v>
      </c>
      <c r="F13606" s="3" t="str">
        <f t="shared" si="411"/>
        <v>RAElevMICA2029</v>
      </c>
      <c r="G13606" s="9">
        <v>2452.2277687599999</v>
      </c>
      <c r="H13606" s="9">
        <v>2445.3904981999999</v>
      </c>
      <c r="I13606" s="9">
        <v>2431.0663507600002</v>
      </c>
      <c r="J13606" s="9">
        <v>2424.4390539599999</v>
      </c>
      <c r="K13606" s="9">
        <v>2407.0276360799999</v>
      </c>
      <c r="L13606" s="9">
        <v>2371.5650365199999</v>
      </c>
      <c r="M13606" s="9">
        <v>2355.3478443999902</v>
      </c>
      <c r="N13606" s="9">
        <v>2353.7107052399901</v>
      </c>
      <c r="O13606" s="9">
        <v>2382.9331471199998</v>
      </c>
      <c r="P13606" s="9">
        <v>2430.3051958799902</v>
      </c>
      <c r="Q13606" s="9">
        <v>2462.4443045200001</v>
      </c>
      <c r="R13606" s="9">
        <v>2462.6477166</v>
      </c>
      <c r="S13606" s="9">
        <v>2462.2080840399999</v>
      </c>
      <c r="T13606" s="9">
        <v>2461.6076903200001</v>
      </c>
    </row>
    <row r="13607" spans="1:20" x14ac:dyDescent="0.35">
      <c r="A13607">
        <f t="shared" si="412"/>
        <v>13607</v>
      </c>
      <c r="B13607" s="3" t="s">
        <v>1037</v>
      </c>
      <c r="C13607" s="3" t="s">
        <v>86</v>
      </c>
      <c r="D13607" s="3" t="s">
        <v>17</v>
      </c>
      <c r="E13607">
        <v>2020</v>
      </c>
      <c r="F13607" s="3" t="str">
        <f t="shared" si="411"/>
        <v>RAQOutMICA2020</v>
      </c>
      <c r="G13607" s="9">
        <v>13.639664496122201</v>
      </c>
      <c r="H13607" s="9">
        <v>17.091623551472299</v>
      </c>
      <c r="I13607" s="9">
        <v>29.1535695588185</v>
      </c>
      <c r="J13607" s="9">
        <v>14.755789044313699</v>
      </c>
      <c r="K13607" s="9">
        <v>28.900035609576701</v>
      </c>
      <c r="L13607" s="9">
        <v>14.984039125325401</v>
      </c>
      <c r="M13607" s="9">
        <v>11.706927950281599</v>
      </c>
      <c r="N13607" s="9">
        <v>9.6371965462634108</v>
      </c>
      <c r="O13607" s="9">
        <v>21.641518223944999</v>
      </c>
      <c r="P13607" s="9">
        <v>45.926445943950803</v>
      </c>
      <c r="Q13607" s="9">
        <v>29.786655765655599</v>
      </c>
      <c r="R13607" s="9">
        <v>31.802307409362601</v>
      </c>
      <c r="S13607" s="9">
        <v>35.752554663572397</v>
      </c>
      <c r="T13607" s="9">
        <v>28.016095766156401</v>
      </c>
    </row>
    <row r="13608" spans="1:20" x14ac:dyDescent="0.35">
      <c r="A13608">
        <f t="shared" si="412"/>
        <v>13608</v>
      </c>
      <c r="B13608" s="3" t="s">
        <v>1037</v>
      </c>
      <c r="C13608" s="3" t="s">
        <v>86</v>
      </c>
      <c r="D13608" s="3" t="s">
        <v>17</v>
      </c>
      <c r="E13608">
        <v>2021</v>
      </c>
      <c r="F13608" s="3" t="str">
        <f t="shared" si="411"/>
        <v>RAQOutMICA2021</v>
      </c>
      <c r="G13608" s="9">
        <v>11.1295227445998</v>
      </c>
      <c r="H13608" s="9">
        <v>17.367361841823602</v>
      </c>
      <c r="I13608" s="9">
        <v>31.516305031556499</v>
      </c>
      <c r="J13608" s="9">
        <v>13.739584264895599</v>
      </c>
      <c r="K13608" s="9">
        <v>27.929379743580199</v>
      </c>
      <c r="L13608" s="9">
        <v>14.96303293741</v>
      </c>
      <c r="M13608" s="9">
        <v>14.0799846619259</v>
      </c>
      <c r="N13608" s="9">
        <v>9.1362320644097199</v>
      </c>
      <c r="O13608" s="9">
        <v>9.7749136617896504</v>
      </c>
      <c r="P13608" s="9">
        <v>27.856870556751701</v>
      </c>
      <c r="Q13608" s="9">
        <v>45.3389642963132</v>
      </c>
      <c r="R13608" s="9">
        <v>41.943239719920903</v>
      </c>
      <c r="S13608" s="9">
        <v>33.257065607892798</v>
      </c>
      <c r="T13608" s="9">
        <v>25.806322369915598</v>
      </c>
    </row>
    <row r="13609" spans="1:20" x14ac:dyDescent="0.35">
      <c r="A13609">
        <f t="shared" si="412"/>
        <v>13609</v>
      </c>
      <c r="B13609" s="3" t="s">
        <v>1037</v>
      </c>
      <c r="C13609" s="3" t="s">
        <v>86</v>
      </c>
      <c r="D13609" s="3" t="s">
        <v>17</v>
      </c>
      <c r="E13609">
        <v>2022</v>
      </c>
      <c r="F13609" s="3" t="str">
        <f t="shared" si="411"/>
        <v>RAQOutMICA2022</v>
      </c>
      <c r="G13609" s="9">
        <v>10.0076723376517</v>
      </c>
      <c r="H13609" s="9">
        <v>16.5557803326863</v>
      </c>
      <c r="I13609" s="9">
        <v>26.8672727725701</v>
      </c>
      <c r="J13609" s="9">
        <v>14.0924026461284</v>
      </c>
      <c r="K13609" s="9">
        <v>21.598639708671101</v>
      </c>
      <c r="L13609" s="9">
        <v>13.467501025511599</v>
      </c>
      <c r="M13609" s="9">
        <v>24.602546822892499</v>
      </c>
      <c r="N13609" s="9">
        <v>18.646115983283003</v>
      </c>
      <c r="O13609" s="9">
        <v>15.136968480070101</v>
      </c>
      <c r="P13609" s="9">
        <v>38.6983364192672</v>
      </c>
      <c r="Q13609" s="9">
        <v>54.2700528188658</v>
      </c>
      <c r="R13609" s="9">
        <v>38.450587672740802</v>
      </c>
      <c r="S13609" s="9">
        <v>37.3929613345585</v>
      </c>
      <c r="T13609" s="9">
        <v>25.696350447552302</v>
      </c>
    </row>
    <row r="13610" spans="1:20" x14ac:dyDescent="0.35">
      <c r="A13610">
        <f t="shared" si="412"/>
        <v>13610</v>
      </c>
      <c r="B13610" s="3" t="s">
        <v>1037</v>
      </c>
      <c r="C13610" s="3" t="s">
        <v>86</v>
      </c>
      <c r="D13610" s="3" t="s">
        <v>17</v>
      </c>
      <c r="E13610">
        <v>2023</v>
      </c>
      <c r="F13610" s="3" t="str">
        <f t="shared" si="411"/>
        <v>RAQOutMICA2023</v>
      </c>
      <c r="G13610" s="9">
        <v>10.707935359441001</v>
      </c>
      <c r="H13610" s="9">
        <v>15.7890993613936</v>
      </c>
      <c r="I13610" s="9">
        <v>27.7692933409704</v>
      </c>
      <c r="J13610" s="9">
        <v>14.3051138959787</v>
      </c>
      <c r="K13610" s="9">
        <v>21.121673906911901</v>
      </c>
      <c r="L13610" s="9">
        <v>13.2452188358432</v>
      </c>
      <c r="M13610" s="9">
        <v>13.3456617189398</v>
      </c>
      <c r="N13610" s="9">
        <v>7.8025645443938796</v>
      </c>
      <c r="O13610" s="9">
        <v>10.153980786831401</v>
      </c>
      <c r="P13610" s="9">
        <v>27.659099028280401</v>
      </c>
      <c r="Q13610" s="9">
        <v>47.182723944178598</v>
      </c>
      <c r="R13610" s="9">
        <v>40.407785126876803</v>
      </c>
      <c r="S13610" s="9">
        <v>44.836040864140401</v>
      </c>
      <c r="T13610" s="9">
        <v>26.8922446557761</v>
      </c>
    </row>
    <row r="13611" spans="1:20" x14ac:dyDescent="0.35">
      <c r="A13611">
        <f t="shared" si="412"/>
        <v>13611</v>
      </c>
      <c r="B13611" s="3" t="s">
        <v>1037</v>
      </c>
      <c r="C13611" s="3" t="s">
        <v>86</v>
      </c>
      <c r="D13611" s="3" t="s">
        <v>17</v>
      </c>
      <c r="E13611">
        <v>2024</v>
      </c>
      <c r="F13611" s="3" t="str">
        <f t="shared" si="411"/>
        <v>RAQOutMICA2024</v>
      </c>
      <c r="G13611" s="9">
        <v>15.487930926096301</v>
      </c>
      <c r="H13611" s="9">
        <v>29.995933575022399</v>
      </c>
      <c r="I13611" s="9">
        <v>27.4205210432558</v>
      </c>
      <c r="J13611" s="9">
        <v>14.5944503256045</v>
      </c>
      <c r="K13611" s="9">
        <v>26.334219632876501</v>
      </c>
      <c r="L13611" s="9">
        <v>19.650205361912001</v>
      </c>
      <c r="M13611" s="9">
        <v>11.065827790317201</v>
      </c>
      <c r="N13611" s="9">
        <v>9.0301806377523608</v>
      </c>
      <c r="O13611" s="9">
        <v>8.3994688504934096</v>
      </c>
      <c r="P13611" s="9">
        <v>9.2553338309915905</v>
      </c>
      <c r="Q13611" s="9">
        <v>37.229665196950201</v>
      </c>
      <c r="R13611" s="9">
        <v>43.249285584238599</v>
      </c>
      <c r="S13611" s="9">
        <v>45.531262269063397</v>
      </c>
      <c r="T13611" s="9">
        <v>38.322346272867598</v>
      </c>
    </row>
    <row r="13612" spans="1:20" x14ac:dyDescent="0.35">
      <c r="A13612">
        <f t="shared" si="412"/>
        <v>13612</v>
      </c>
      <c r="B13612" s="3" t="s">
        <v>1037</v>
      </c>
      <c r="C13612" s="3" t="s">
        <v>86</v>
      </c>
      <c r="D13612" s="3" t="s">
        <v>17</v>
      </c>
      <c r="E13612">
        <v>2025</v>
      </c>
      <c r="F13612" s="3" t="str">
        <f t="shared" si="411"/>
        <v>RAQOutMICA2025</v>
      </c>
      <c r="G13612" s="9">
        <v>23.1020944768856</v>
      </c>
      <c r="H13612" s="9">
        <v>32.526872053681203</v>
      </c>
      <c r="I13612" s="9">
        <v>14.890738943674499</v>
      </c>
      <c r="J13612" s="9">
        <v>14.535192542597301</v>
      </c>
      <c r="K13612" s="9">
        <v>12.598784712398899</v>
      </c>
      <c r="L13612" s="9">
        <v>12.146248057624501</v>
      </c>
      <c r="M13612" s="9">
        <v>9.72724605267722</v>
      </c>
      <c r="N13612" s="9">
        <v>9.4094327341252697</v>
      </c>
      <c r="O13612" s="9">
        <v>8.4540046088401795</v>
      </c>
      <c r="P13612" s="9">
        <v>7.8908748289451998</v>
      </c>
      <c r="Q13612" s="9">
        <v>13.570518520235</v>
      </c>
      <c r="R13612" s="9">
        <v>28.5979350356311</v>
      </c>
      <c r="S13612" s="9">
        <v>49.630094918863399</v>
      </c>
      <c r="T13612" s="9">
        <v>26.150921753498402</v>
      </c>
    </row>
    <row r="13613" spans="1:20" x14ac:dyDescent="0.35">
      <c r="A13613">
        <f t="shared" si="412"/>
        <v>13613</v>
      </c>
      <c r="B13613" s="3" t="s">
        <v>1037</v>
      </c>
      <c r="C13613" s="3" t="s">
        <v>86</v>
      </c>
      <c r="D13613" s="3" t="s">
        <v>17</v>
      </c>
      <c r="E13613">
        <v>2026</v>
      </c>
      <c r="F13613" s="3" t="str">
        <f t="shared" si="411"/>
        <v>RAQOutMICA2026</v>
      </c>
      <c r="G13613" s="9">
        <v>20.524606315012601</v>
      </c>
      <c r="H13613" s="9">
        <v>28.989776611669001</v>
      </c>
      <c r="I13613" s="9">
        <v>14.6069338833065</v>
      </c>
      <c r="J13613" s="9">
        <v>12.8902513806961</v>
      </c>
      <c r="K13613" s="9">
        <v>1.5190284847056501</v>
      </c>
      <c r="L13613" s="9">
        <v>4.7124675487271999</v>
      </c>
      <c r="M13613" s="9">
        <v>24.231585582963799</v>
      </c>
      <c r="N13613" s="9">
        <v>28.843214714803601</v>
      </c>
      <c r="O13613" s="9">
        <v>4.1478035212358098</v>
      </c>
      <c r="P13613" s="9">
        <v>3.1983543799063798</v>
      </c>
      <c r="Q13613" s="9">
        <v>48.916666990556699</v>
      </c>
      <c r="R13613" s="9">
        <v>35.7472062090295</v>
      </c>
      <c r="S13613" s="9">
        <v>26.012238787329501</v>
      </c>
      <c r="T13613" s="9">
        <v>25.483176470717201</v>
      </c>
    </row>
    <row r="13614" spans="1:20" x14ac:dyDescent="0.35">
      <c r="A13614">
        <f t="shared" si="412"/>
        <v>13614</v>
      </c>
      <c r="B13614" s="3" t="s">
        <v>1037</v>
      </c>
      <c r="C13614" s="3" t="s">
        <v>86</v>
      </c>
      <c r="D13614" s="3" t="s">
        <v>17</v>
      </c>
      <c r="E13614">
        <v>2027</v>
      </c>
      <c r="F13614" s="3" t="str">
        <f t="shared" si="411"/>
        <v>RAQOutMICA2027</v>
      </c>
      <c r="G13614" s="9">
        <v>10.3336510193715</v>
      </c>
      <c r="H13614" s="9">
        <v>17.633615230014499</v>
      </c>
      <c r="I13614" s="9">
        <v>27.6743046264688</v>
      </c>
      <c r="J13614" s="9">
        <v>26.7826115163151</v>
      </c>
      <c r="K13614" s="9">
        <v>15.0133897069119</v>
      </c>
      <c r="L13614" s="9">
        <v>14.269263656807301</v>
      </c>
      <c r="M13614" s="9">
        <v>42.632802792702499</v>
      </c>
      <c r="N13614" s="9">
        <v>31.641749254912199</v>
      </c>
      <c r="O13614" s="9">
        <v>2.0841917013048499</v>
      </c>
      <c r="P13614" s="9">
        <v>8.6878732676129697</v>
      </c>
      <c r="Q13614" s="9">
        <v>64.887776569011706</v>
      </c>
      <c r="R13614" s="9">
        <v>40.842039100705598</v>
      </c>
      <c r="S13614" s="9">
        <v>25.660325762339799</v>
      </c>
      <c r="T13614" s="9">
        <v>20.581579470072601</v>
      </c>
    </row>
    <row r="13615" spans="1:20" x14ac:dyDescent="0.35">
      <c r="A13615">
        <f t="shared" si="412"/>
        <v>13615</v>
      </c>
      <c r="B13615" s="3" t="s">
        <v>1037</v>
      </c>
      <c r="C13615" s="3" t="s">
        <v>86</v>
      </c>
      <c r="D13615" s="3" t="s">
        <v>17</v>
      </c>
      <c r="E13615">
        <v>2028</v>
      </c>
      <c r="F13615" s="3" t="str">
        <f t="shared" si="411"/>
        <v>RAQOutMICA2028</v>
      </c>
      <c r="G13615" s="9">
        <v>19.699376367345099</v>
      </c>
      <c r="H13615" s="9">
        <v>17.8048492249257</v>
      </c>
      <c r="I13615" s="9">
        <v>29.266540403269399</v>
      </c>
      <c r="J13615" s="9">
        <v>13.5335305081845</v>
      </c>
      <c r="K13615" s="9">
        <v>28.5397392476258</v>
      </c>
      <c r="L13615" s="9">
        <v>13.452418751322</v>
      </c>
      <c r="M13615" s="9">
        <v>10.221986974827599</v>
      </c>
      <c r="N13615" s="9">
        <v>11.119479878443601</v>
      </c>
      <c r="O13615" s="9">
        <v>10.812993768344201</v>
      </c>
      <c r="P13615" s="9">
        <v>38.5661344008942</v>
      </c>
      <c r="Q13615" s="9">
        <v>40.783954308208202</v>
      </c>
      <c r="R13615" s="9">
        <v>31.9476803119891</v>
      </c>
      <c r="S13615" s="9">
        <v>35.769375701127203</v>
      </c>
      <c r="T13615" s="9">
        <v>26.571101406415401</v>
      </c>
    </row>
    <row r="13616" spans="1:20" x14ac:dyDescent="0.35">
      <c r="A13616">
        <f t="shared" si="412"/>
        <v>13616</v>
      </c>
      <c r="B13616" s="3" t="s">
        <v>1037</v>
      </c>
      <c r="C13616" s="3" t="s">
        <v>86</v>
      </c>
      <c r="D13616" s="3" t="s">
        <v>17</v>
      </c>
      <c r="E13616">
        <v>2029</v>
      </c>
      <c r="F13616" s="3" t="str">
        <f t="shared" si="411"/>
        <v>RAQOutMICA2029</v>
      </c>
      <c r="G13616" s="9">
        <v>9.6980076769751999</v>
      </c>
      <c r="H13616" s="9">
        <v>19.065210402326102</v>
      </c>
      <c r="I13616" s="9">
        <v>29.3166162205593</v>
      </c>
      <c r="J13616" s="9">
        <v>13.637601061794699</v>
      </c>
      <c r="K13616" s="9">
        <v>30.795270089475999</v>
      </c>
      <c r="L13616" s="9">
        <v>47.197811381763003</v>
      </c>
      <c r="M13616" s="9">
        <v>52.316068068218797</v>
      </c>
      <c r="N13616" s="9">
        <v>29.025168353125899</v>
      </c>
      <c r="O13616" s="9">
        <v>9.2429335427211008</v>
      </c>
      <c r="P13616" s="9">
        <v>9.2724933379905501</v>
      </c>
      <c r="Q13616" s="9">
        <v>25.113573166537101</v>
      </c>
      <c r="R13616" s="9">
        <v>57.259117239983702</v>
      </c>
      <c r="S13616" s="9">
        <v>43.668669938389399</v>
      </c>
      <c r="T13616" s="9">
        <v>25.529945268981798</v>
      </c>
    </row>
    <row r="13617" spans="1:20" x14ac:dyDescent="0.35">
      <c r="A13617">
        <f t="shared" si="412"/>
        <v>13617</v>
      </c>
      <c r="B13617" s="3" t="s">
        <v>1037</v>
      </c>
      <c r="C13617" s="3" t="s">
        <v>95</v>
      </c>
      <c r="D13617" s="3" t="s">
        <v>17</v>
      </c>
      <c r="E13617">
        <v>2020</v>
      </c>
      <c r="F13617" s="3" t="str">
        <f t="shared" si="411"/>
        <v>RASpillMICA2020</v>
      </c>
      <c r="G13617" s="9">
        <v>0</v>
      </c>
      <c r="H13617" s="9">
        <v>0</v>
      </c>
      <c r="I13617" s="9">
        <v>0.83243502889944399</v>
      </c>
      <c r="J13617" s="9">
        <v>0</v>
      </c>
      <c r="K13617" s="9">
        <v>1.0983927996431699</v>
      </c>
      <c r="L13617" s="9">
        <v>0.17508123245967699</v>
      </c>
      <c r="M13617" s="9">
        <v>0</v>
      </c>
      <c r="N13617" s="9">
        <v>0</v>
      </c>
      <c r="O13617" s="9">
        <v>1.0696304506115499</v>
      </c>
      <c r="P13617" s="9">
        <v>11.857781901777701</v>
      </c>
      <c r="Q13617" s="9">
        <v>0.95475917092923301</v>
      </c>
      <c r="R13617" s="9">
        <v>0.75041286800366191</v>
      </c>
      <c r="S13617" s="9">
        <v>1.9811246708385399</v>
      </c>
      <c r="T13617" s="9">
        <v>0.69345667219111096</v>
      </c>
    </row>
    <row r="13618" spans="1:20" x14ac:dyDescent="0.35">
      <c r="A13618">
        <f t="shared" si="412"/>
        <v>13618</v>
      </c>
      <c r="B13618" s="3" t="s">
        <v>1037</v>
      </c>
      <c r="C13618" s="3" t="s">
        <v>95</v>
      </c>
      <c r="D13618" s="3" t="s">
        <v>17</v>
      </c>
      <c r="E13618">
        <v>2021</v>
      </c>
      <c r="F13618" s="3" t="str">
        <f t="shared" si="411"/>
        <v>RASpillMICA2021</v>
      </c>
      <c r="G13618" s="9">
        <v>0</v>
      </c>
      <c r="H13618" s="9">
        <v>0</v>
      </c>
      <c r="I13618" s="9">
        <v>2.4702183090472198</v>
      </c>
      <c r="J13618" s="9">
        <v>0</v>
      </c>
      <c r="K13618" s="9">
        <v>0.75556062022916604</v>
      </c>
      <c r="L13618" s="9">
        <v>0</v>
      </c>
      <c r="M13618" s="9">
        <v>0</v>
      </c>
      <c r="N13618" s="9">
        <v>0</v>
      </c>
      <c r="O13618" s="9">
        <v>0</v>
      </c>
      <c r="P13618" s="9">
        <v>1.6166929777249899</v>
      </c>
      <c r="Q13618" s="9">
        <v>7.1930972844979797</v>
      </c>
      <c r="R13618" s="9">
        <v>2.1339378646911098</v>
      </c>
      <c r="S13618" s="9">
        <v>0.80453182693880199</v>
      </c>
      <c r="T13618" s="9">
        <v>2.8111868118055501E-3</v>
      </c>
    </row>
    <row r="13619" spans="1:20" x14ac:dyDescent="0.35">
      <c r="A13619">
        <f t="shared" si="412"/>
        <v>13619</v>
      </c>
      <c r="B13619" s="3" t="s">
        <v>1037</v>
      </c>
      <c r="C13619" s="3" t="s">
        <v>95</v>
      </c>
      <c r="D13619" s="3" t="s">
        <v>17</v>
      </c>
      <c r="E13619">
        <v>2022</v>
      </c>
      <c r="F13619" s="3" t="str">
        <f t="shared" si="411"/>
        <v>RASpillMICA2022</v>
      </c>
      <c r="G13619" s="9">
        <v>0</v>
      </c>
      <c r="H13619" s="9">
        <v>0</v>
      </c>
      <c r="I13619" s="9">
        <v>4.7131960900888802E-2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7.3090981087118703</v>
      </c>
      <c r="Q13619" s="9">
        <v>11.4796954798237</v>
      </c>
      <c r="R13619" s="9">
        <v>2.6603952736861101</v>
      </c>
      <c r="S13619" s="9">
        <v>3.24002283123294</v>
      </c>
      <c r="T13619" s="9">
        <v>0</v>
      </c>
    </row>
    <row r="13620" spans="1:20" x14ac:dyDescent="0.35">
      <c r="A13620">
        <f t="shared" si="412"/>
        <v>13620</v>
      </c>
      <c r="B13620" s="3" t="s">
        <v>1037</v>
      </c>
      <c r="C13620" s="3" t="s">
        <v>95</v>
      </c>
      <c r="D13620" s="3" t="s">
        <v>17</v>
      </c>
      <c r="E13620">
        <v>2023</v>
      </c>
      <c r="F13620" s="3" t="str">
        <f t="shared" si="411"/>
        <v>RASpillMICA2023</v>
      </c>
      <c r="G13620" s="9">
        <v>0</v>
      </c>
      <c r="H13620" s="9">
        <v>0</v>
      </c>
      <c r="I13620" s="9">
        <v>0.19904896325173599</v>
      </c>
      <c r="J13620" s="9">
        <v>0</v>
      </c>
      <c r="K13620" s="9">
        <v>0</v>
      </c>
      <c r="L13620" s="9">
        <v>0</v>
      </c>
      <c r="M13620" s="9">
        <v>0</v>
      </c>
      <c r="N13620" s="9">
        <v>0</v>
      </c>
      <c r="O13620" s="9">
        <v>0</v>
      </c>
      <c r="P13620" s="9">
        <v>0.51232257730208297</v>
      </c>
      <c r="Q13620" s="9">
        <v>7.8580678874767402</v>
      </c>
      <c r="R13620" s="9">
        <v>1.12742140243638</v>
      </c>
      <c r="S13620" s="9">
        <v>4.18000871582929</v>
      </c>
      <c r="T13620" s="9">
        <v>4.0363558827083302E-3</v>
      </c>
    </row>
    <row r="13621" spans="1:20" x14ac:dyDescent="0.35">
      <c r="A13621">
        <f t="shared" si="412"/>
        <v>13621</v>
      </c>
      <c r="B13621" s="3" t="s">
        <v>1037</v>
      </c>
      <c r="C13621" s="3" t="s">
        <v>95</v>
      </c>
      <c r="D13621" s="3" t="s">
        <v>17</v>
      </c>
      <c r="E13621">
        <v>2024</v>
      </c>
      <c r="F13621" s="3" t="str">
        <f t="shared" ref="F13621:F13684" si="413">_xlfn.CONCAT(B13621,C13621,D13621,E13621)</f>
        <v>RASpillMICA2024</v>
      </c>
      <c r="G13621" s="9">
        <v>0</v>
      </c>
      <c r="H13621" s="9">
        <v>0.71553489844671503</v>
      </c>
      <c r="I13621" s="9">
        <v>0.34727636255477001</v>
      </c>
      <c r="J13621" s="9">
        <v>0</v>
      </c>
      <c r="K13621" s="9">
        <v>0.38268298856249999</v>
      </c>
      <c r="L13621" s="9">
        <v>0.80114154154905903</v>
      </c>
      <c r="M13621" s="9">
        <v>0</v>
      </c>
      <c r="N13621" s="9">
        <v>0</v>
      </c>
      <c r="O13621" s="9">
        <v>0</v>
      </c>
      <c r="P13621" s="9">
        <v>0</v>
      </c>
      <c r="Q13621" s="9">
        <v>3.2432786827950202</v>
      </c>
      <c r="R13621" s="9">
        <v>6.1308670062538804</v>
      </c>
      <c r="S13621" s="9">
        <v>2.8023908903475201</v>
      </c>
      <c r="T13621" s="9">
        <v>1.6235503826237401</v>
      </c>
    </row>
    <row r="13622" spans="1:20" x14ac:dyDescent="0.35">
      <c r="A13622">
        <f t="shared" si="412"/>
        <v>13622</v>
      </c>
      <c r="B13622" s="3" t="s">
        <v>1037</v>
      </c>
      <c r="C13622" s="3" t="s">
        <v>95</v>
      </c>
      <c r="D13622" s="3" t="s">
        <v>17</v>
      </c>
      <c r="E13622">
        <v>2025</v>
      </c>
      <c r="F13622" s="3" t="str">
        <f t="shared" si="413"/>
        <v>RASpillMICA2025</v>
      </c>
      <c r="G13622" s="9">
        <v>0</v>
      </c>
      <c r="H13622" s="9">
        <v>1.24774582042395</v>
      </c>
      <c r="I13622" s="9">
        <v>0</v>
      </c>
      <c r="J13622" s="9">
        <v>0</v>
      </c>
      <c r="K13622" s="9">
        <v>0</v>
      </c>
      <c r="L13622" s="9">
        <v>0</v>
      </c>
      <c r="M13622" s="9">
        <v>0</v>
      </c>
      <c r="N13622" s="9">
        <v>0</v>
      </c>
      <c r="O13622" s="9">
        <v>0</v>
      </c>
      <c r="P13622" s="9">
        <v>0</v>
      </c>
      <c r="Q13622" s="9">
        <v>9.9988014536290304E-2</v>
      </c>
      <c r="R13622" s="9">
        <v>0.20185720469444399</v>
      </c>
      <c r="S13622" s="9">
        <v>5.0103848111315097</v>
      </c>
      <c r="T13622" s="9">
        <v>0</v>
      </c>
    </row>
    <row r="13623" spans="1:20" x14ac:dyDescent="0.35">
      <c r="A13623">
        <f t="shared" si="412"/>
        <v>13623</v>
      </c>
      <c r="B13623" s="3" t="s">
        <v>1037</v>
      </c>
      <c r="C13623" s="3" t="s">
        <v>95</v>
      </c>
      <c r="D13623" s="3" t="s">
        <v>17</v>
      </c>
      <c r="E13623">
        <v>2026</v>
      </c>
      <c r="F13623" s="3" t="str">
        <f t="shared" si="413"/>
        <v>RASpillMICA2026</v>
      </c>
      <c r="G13623" s="9">
        <v>6.7345676520161202E-3</v>
      </c>
      <c r="H13623" s="9">
        <v>0.60748977283263805</v>
      </c>
      <c r="I13623" s="9">
        <v>0</v>
      </c>
      <c r="J13623" s="9">
        <v>0</v>
      </c>
      <c r="K13623" s="9">
        <v>0</v>
      </c>
      <c r="L13623" s="9">
        <v>0</v>
      </c>
      <c r="M13623" s="9">
        <v>9.0220123184722195E-2</v>
      </c>
      <c r="N13623" s="9">
        <v>1.28137809255555</v>
      </c>
      <c r="O13623" s="9">
        <v>0</v>
      </c>
      <c r="P13623" s="9">
        <v>0</v>
      </c>
      <c r="Q13623" s="9">
        <v>10.022510341688699</v>
      </c>
      <c r="R13623" s="9">
        <v>4.6041313237499999</v>
      </c>
      <c r="S13623" s="9">
        <v>0</v>
      </c>
      <c r="T13623" s="9">
        <v>0.25781244642995099</v>
      </c>
    </row>
    <row r="13624" spans="1:20" x14ac:dyDescent="0.35">
      <c r="A13624">
        <f t="shared" si="412"/>
        <v>13624</v>
      </c>
      <c r="B13624" s="3" t="s">
        <v>1037</v>
      </c>
      <c r="C13624" s="3" t="s">
        <v>95</v>
      </c>
      <c r="D13624" s="3" t="s">
        <v>17</v>
      </c>
      <c r="E13624">
        <v>2027</v>
      </c>
      <c r="F13624" s="3" t="str">
        <f t="shared" si="413"/>
        <v>RASpillMICA2027</v>
      </c>
      <c r="G13624" s="9">
        <v>0</v>
      </c>
      <c r="H13624" s="9">
        <v>0</v>
      </c>
      <c r="I13624" s="9">
        <v>2.6415231044513798</v>
      </c>
      <c r="J13624" s="9">
        <v>0</v>
      </c>
      <c r="K13624" s="9">
        <v>0</v>
      </c>
      <c r="L13624" s="9">
        <v>0</v>
      </c>
      <c r="M13624" s="9">
        <v>12.211438770125</v>
      </c>
      <c r="N13624" s="9">
        <v>7.9716015851111104</v>
      </c>
      <c r="O13624" s="9">
        <v>0</v>
      </c>
      <c r="P13624" s="9">
        <v>0.67693611703472201</v>
      </c>
      <c r="Q13624" s="9">
        <v>23.058445023915599</v>
      </c>
      <c r="R13624" s="9">
        <v>0</v>
      </c>
      <c r="S13624" s="9">
        <v>0</v>
      </c>
      <c r="T13624" s="9">
        <v>0</v>
      </c>
    </row>
    <row r="13625" spans="1:20" x14ac:dyDescent="0.35">
      <c r="A13625">
        <f t="shared" si="412"/>
        <v>13625</v>
      </c>
      <c r="B13625" s="3" t="s">
        <v>1037</v>
      </c>
      <c r="C13625" s="3" t="s">
        <v>95</v>
      </c>
      <c r="D13625" s="3" t="s">
        <v>17</v>
      </c>
      <c r="E13625">
        <v>2028</v>
      </c>
      <c r="F13625" s="3" t="str">
        <f t="shared" si="413"/>
        <v>RASpillMICA2028</v>
      </c>
      <c r="G13625" s="9">
        <v>0</v>
      </c>
      <c r="H13625" s="9">
        <v>0</v>
      </c>
      <c r="I13625" s="9">
        <v>0.67790337649149301</v>
      </c>
      <c r="J13625" s="9">
        <v>0</v>
      </c>
      <c r="K13625" s="9">
        <v>0.68830597868786403</v>
      </c>
      <c r="L13625" s="9">
        <v>0</v>
      </c>
      <c r="M13625" s="9">
        <v>0</v>
      </c>
      <c r="N13625" s="9">
        <v>0</v>
      </c>
      <c r="O13625" s="9">
        <v>0</v>
      </c>
      <c r="P13625" s="9">
        <v>7.8104526283583304</v>
      </c>
      <c r="Q13625" s="9">
        <v>2.0309903937585299</v>
      </c>
      <c r="R13625" s="9">
        <v>0.17761426159166599</v>
      </c>
      <c r="S13625" s="9">
        <v>2.0135345706510401</v>
      </c>
      <c r="T13625" s="9">
        <v>0</v>
      </c>
    </row>
    <row r="13626" spans="1:20" x14ac:dyDescent="0.35">
      <c r="A13626">
        <f t="shared" si="412"/>
        <v>13626</v>
      </c>
      <c r="B13626" s="3" t="s">
        <v>1037</v>
      </c>
      <c r="C13626" s="3" t="s">
        <v>95</v>
      </c>
      <c r="D13626" s="3" t="s">
        <v>17</v>
      </c>
      <c r="E13626">
        <v>2029</v>
      </c>
      <c r="F13626" s="3" t="str">
        <f t="shared" si="413"/>
        <v>RASpillMICA2029</v>
      </c>
      <c r="G13626" s="9">
        <v>0</v>
      </c>
      <c r="H13626" s="9">
        <v>7.4498218715277703E-2</v>
      </c>
      <c r="I13626" s="9">
        <v>0.29361167487020801</v>
      </c>
      <c r="J13626" s="9">
        <v>0</v>
      </c>
      <c r="K13626" s="9">
        <v>1.51944563707864</v>
      </c>
      <c r="L13626" s="9">
        <v>13.0279740727076</v>
      </c>
      <c r="M13626" s="9">
        <v>28.081942579444402</v>
      </c>
      <c r="N13626" s="9">
        <v>2.3002352658055498</v>
      </c>
      <c r="O13626" s="9">
        <v>0.42160414032257998</v>
      </c>
      <c r="P13626" s="9">
        <v>0</v>
      </c>
      <c r="Q13626" s="9">
        <v>0.66076622027217702</v>
      </c>
      <c r="R13626" s="9">
        <v>5.7025814577336096</v>
      </c>
      <c r="S13626" s="9">
        <v>2.4294660602096299</v>
      </c>
      <c r="T13626" s="9">
        <v>0</v>
      </c>
    </row>
    <row r="13627" spans="1:20" x14ac:dyDescent="0.35">
      <c r="A13627">
        <f t="shared" si="412"/>
        <v>13627</v>
      </c>
      <c r="B13627" s="3" t="s">
        <v>1037</v>
      </c>
      <c r="C13627" s="3" t="s">
        <v>77</v>
      </c>
      <c r="D13627" s="3" t="s">
        <v>17</v>
      </c>
      <c r="E13627">
        <v>2020</v>
      </c>
      <c r="F13627" s="3" t="str">
        <f t="shared" si="413"/>
        <v>RAGenMICA2020</v>
      </c>
      <c r="G13627" s="9">
        <v>669.00618603494604</v>
      </c>
      <c r="H13627" s="9">
        <v>839.26941223611095</v>
      </c>
      <c r="I13627" s="9">
        <v>1329.0419312638801</v>
      </c>
      <c r="J13627" s="9">
        <v>705.03380665322504</v>
      </c>
      <c r="K13627" s="9">
        <v>1239.2832389806499</v>
      </c>
      <c r="L13627" s="9">
        <v>677.32173372311797</v>
      </c>
      <c r="M13627" s="9">
        <v>535.39878211111102</v>
      </c>
      <c r="N13627" s="9">
        <v>437.28679825</v>
      </c>
      <c r="O13627" s="9">
        <v>876.65297329300995</v>
      </c>
      <c r="P13627" s="9">
        <v>1370.6190532222199</v>
      </c>
      <c r="Q13627" s="9">
        <v>1288.8307380779499</v>
      </c>
      <c r="R13627" s="9">
        <v>1379.6043428333301</v>
      </c>
      <c r="S13627" s="9">
        <v>1481.5780134375</v>
      </c>
      <c r="T13627" s="9">
        <v>1245.4940919027699</v>
      </c>
    </row>
    <row r="13628" spans="1:20" x14ac:dyDescent="0.35">
      <c r="A13628">
        <f t="shared" si="412"/>
        <v>13628</v>
      </c>
      <c r="B13628" s="3" t="s">
        <v>1037</v>
      </c>
      <c r="C13628" s="3" t="s">
        <v>77</v>
      </c>
      <c r="D13628" s="3" t="s">
        <v>17</v>
      </c>
      <c r="E13628">
        <v>2021</v>
      </c>
      <c r="F13628" s="3" t="str">
        <f t="shared" si="413"/>
        <v>RAGenMICA2021</v>
      </c>
      <c r="G13628" s="9">
        <v>540.49895223118199</v>
      </c>
      <c r="H13628" s="9">
        <v>850.03333972222197</v>
      </c>
      <c r="I13628" s="9">
        <v>1345.5227209027701</v>
      </c>
      <c r="J13628" s="9">
        <v>653.17032655913897</v>
      </c>
      <c r="K13628" s="9">
        <v>1242.9409284122</v>
      </c>
      <c r="L13628" s="9">
        <v>690.85740958333304</v>
      </c>
      <c r="M13628" s="9">
        <v>640.62233011111095</v>
      </c>
      <c r="N13628" s="9">
        <v>416.96337569444398</v>
      </c>
      <c r="O13628" s="9">
        <v>451.782955403225</v>
      </c>
      <c r="P13628" s="9">
        <v>1172.5665120138799</v>
      </c>
      <c r="Q13628" s="9">
        <v>1679.8764543279499</v>
      </c>
      <c r="R13628" s="9">
        <v>1780.4433320277701</v>
      </c>
      <c r="S13628" s="9">
        <v>1555.3679880208299</v>
      </c>
      <c r="T13628" s="9">
        <v>1250.50387830555</v>
      </c>
    </row>
    <row r="13629" spans="1:20" x14ac:dyDescent="0.35">
      <c r="A13629">
        <f t="shared" si="412"/>
        <v>13629</v>
      </c>
      <c r="B13629" s="3" t="s">
        <v>1037</v>
      </c>
      <c r="C13629" s="3" t="s">
        <v>77</v>
      </c>
      <c r="D13629" s="3" t="s">
        <v>17</v>
      </c>
      <c r="E13629">
        <v>2022</v>
      </c>
      <c r="F13629" s="3" t="str">
        <f t="shared" si="413"/>
        <v>RAGenMICA2022</v>
      </c>
      <c r="G13629" s="9">
        <v>481.03848805107498</v>
      </c>
      <c r="H13629" s="9">
        <v>803.78576373611099</v>
      </c>
      <c r="I13629" s="9">
        <v>1261.50903686111</v>
      </c>
      <c r="J13629" s="9">
        <v>662.02422606182802</v>
      </c>
      <c r="K13629" s="9">
        <v>999.77888075892804</v>
      </c>
      <c r="L13629" s="9">
        <v>613.58549215053699</v>
      </c>
      <c r="M13629" s="9">
        <v>1105.2295845277699</v>
      </c>
      <c r="N13629" s="9">
        <v>824.40496169444395</v>
      </c>
      <c r="O13629" s="9">
        <v>669.63637387096696</v>
      </c>
      <c r="P13629" s="9">
        <v>1354.0752764444401</v>
      </c>
      <c r="Q13629" s="9">
        <v>1883.4941171370899</v>
      </c>
      <c r="R13629" s="9">
        <v>1577.63589305555</v>
      </c>
      <c r="S13629" s="9">
        <v>1590.60253682291</v>
      </c>
      <c r="T13629" s="9">
        <v>1244.49262380555</v>
      </c>
    </row>
    <row r="13630" spans="1:20" x14ac:dyDescent="0.35">
      <c r="A13630">
        <f t="shared" si="412"/>
        <v>13630</v>
      </c>
      <c r="B13630" s="3" t="s">
        <v>1037</v>
      </c>
      <c r="C13630" s="3" t="s">
        <v>77</v>
      </c>
      <c r="D13630" s="3" t="s">
        <v>17</v>
      </c>
      <c r="E13630">
        <v>2023</v>
      </c>
      <c r="F13630" s="3" t="str">
        <f t="shared" si="413"/>
        <v>RAGenMICA2023</v>
      </c>
      <c r="G13630" s="9">
        <v>516.37127513440805</v>
      </c>
      <c r="H13630" s="9">
        <v>754.25778044027697</v>
      </c>
      <c r="I13630" s="9">
        <v>1246.6008133611101</v>
      </c>
      <c r="J13630" s="9">
        <v>659.86874451612903</v>
      </c>
      <c r="K13630" s="9">
        <v>958.63884885416599</v>
      </c>
      <c r="L13630" s="9">
        <v>593.59500297042996</v>
      </c>
      <c r="M13630" s="9">
        <v>593.40073494444403</v>
      </c>
      <c r="N13630" s="9">
        <v>346.37456277777699</v>
      </c>
      <c r="O13630" s="9">
        <v>458.56931009408601</v>
      </c>
      <c r="P13630" s="9">
        <v>1217.7746945138799</v>
      </c>
      <c r="Q13630" s="9">
        <v>1673.5525174731099</v>
      </c>
      <c r="R13630" s="9">
        <v>1538.2069272777701</v>
      </c>
      <c r="S13630" s="9">
        <v>1849.44214195312</v>
      </c>
      <c r="T13630" s="9">
        <v>1268.3637190972199</v>
      </c>
    </row>
    <row r="13631" spans="1:20" x14ac:dyDescent="0.35">
      <c r="A13631">
        <f t="shared" si="412"/>
        <v>13631</v>
      </c>
      <c r="B13631" s="3" t="s">
        <v>1037</v>
      </c>
      <c r="C13631" s="3" t="s">
        <v>77</v>
      </c>
      <c r="D13631" s="3" t="s">
        <v>17</v>
      </c>
      <c r="E13631">
        <v>2024</v>
      </c>
      <c r="F13631" s="3" t="str">
        <f t="shared" si="413"/>
        <v>RAGenMICA2024</v>
      </c>
      <c r="G13631" s="9">
        <v>723.94832284946199</v>
      </c>
      <c r="H13631" s="9">
        <v>1306.0783916805501</v>
      </c>
      <c r="I13631" s="9">
        <v>1230.40597991666</v>
      </c>
      <c r="J13631" s="9">
        <v>657.51200891128997</v>
      </c>
      <c r="K13631" s="9">
        <v>1145.91274467261</v>
      </c>
      <c r="L13631" s="9">
        <v>808.27118887096697</v>
      </c>
      <c r="M13631" s="9">
        <v>472.76616486111101</v>
      </c>
      <c r="N13631" s="9">
        <v>385.859071944444</v>
      </c>
      <c r="O13631" s="9">
        <v>369.33456818548302</v>
      </c>
      <c r="P13631" s="9">
        <v>409.61120198611098</v>
      </c>
      <c r="Q13631" s="9">
        <v>1387.9900601344</v>
      </c>
      <c r="R13631" s="9">
        <v>1677.9109404722201</v>
      </c>
      <c r="S13631" s="9">
        <v>1876.84330940104</v>
      </c>
      <c r="T13631" s="9">
        <v>1612.93942340277</v>
      </c>
    </row>
    <row r="13632" spans="1:20" x14ac:dyDescent="0.35">
      <c r="A13632">
        <f t="shared" si="412"/>
        <v>13632</v>
      </c>
      <c r="B13632" s="3" t="s">
        <v>1037</v>
      </c>
      <c r="C13632" s="3" t="s">
        <v>77</v>
      </c>
      <c r="D13632" s="3" t="s">
        <v>17</v>
      </c>
      <c r="E13632">
        <v>2025</v>
      </c>
      <c r="F13632" s="3" t="str">
        <f t="shared" si="413"/>
        <v>RAGenMICA2025</v>
      </c>
      <c r="G13632" s="9">
        <v>1025.84639096774</v>
      </c>
      <c r="H13632" s="9">
        <v>1286.9896293888801</v>
      </c>
      <c r="I13632" s="9">
        <v>625.31751101388795</v>
      </c>
      <c r="J13632" s="9">
        <v>594.66352345430096</v>
      </c>
      <c r="K13632" s="9">
        <v>499.35292782737997</v>
      </c>
      <c r="L13632" s="9">
        <v>493.03168073924701</v>
      </c>
      <c r="M13632" s="9">
        <v>389.48410897222197</v>
      </c>
      <c r="N13632" s="9">
        <v>375.99044791666603</v>
      </c>
      <c r="O13632" s="9">
        <v>345.63544353494598</v>
      </c>
      <c r="P13632" s="9">
        <v>340.16681272222201</v>
      </c>
      <c r="Q13632" s="9">
        <v>534.97578872311794</v>
      </c>
      <c r="R13632" s="9">
        <v>1205.7458573055501</v>
      </c>
      <c r="S13632" s="9">
        <v>1819.3227827083299</v>
      </c>
      <c r="T13632" s="9">
        <v>1189.37722627777</v>
      </c>
    </row>
    <row r="13633" spans="1:20" x14ac:dyDescent="0.35">
      <c r="A13633">
        <f t="shared" si="412"/>
        <v>13633</v>
      </c>
      <c r="B13633" s="3" t="s">
        <v>1037</v>
      </c>
      <c r="C13633" s="3" t="s">
        <v>77</v>
      </c>
      <c r="D13633" s="3" t="s">
        <v>17</v>
      </c>
      <c r="E13633">
        <v>2026</v>
      </c>
      <c r="F13633" s="3" t="str">
        <f t="shared" si="413"/>
        <v>RAGenMICA2026</v>
      </c>
      <c r="G13633" s="9">
        <v>911.10718047042997</v>
      </c>
      <c r="H13633" s="9">
        <v>1238.523248125</v>
      </c>
      <c r="I13633" s="9">
        <v>621.40236743055505</v>
      </c>
      <c r="J13633" s="9">
        <v>538.78705091397796</v>
      </c>
      <c r="K13633" s="9">
        <v>62.974896396428498</v>
      </c>
      <c r="L13633" s="9">
        <v>196.81338054973099</v>
      </c>
      <c r="M13633" s="9">
        <v>1002.71688080555</v>
      </c>
      <c r="N13633" s="9">
        <v>1118.4632709166599</v>
      </c>
      <c r="O13633" s="9">
        <v>175.66569493279499</v>
      </c>
      <c r="P13633" s="9">
        <v>151.79482666666601</v>
      </c>
      <c r="Q13633" s="9">
        <v>1738.0261661424699</v>
      </c>
      <c r="R13633" s="9">
        <v>1365.4113364166601</v>
      </c>
      <c r="S13633" s="9">
        <v>1273.8791176302</v>
      </c>
      <c r="T13633" s="9">
        <v>1201.9443919861101</v>
      </c>
    </row>
    <row r="13634" spans="1:20" x14ac:dyDescent="0.35">
      <c r="A13634">
        <f t="shared" si="412"/>
        <v>13634</v>
      </c>
      <c r="B13634" s="3" t="s">
        <v>1037</v>
      </c>
      <c r="C13634" s="3" t="s">
        <v>77</v>
      </c>
      <c r="D13634" s="3" t="s">
        <v>17</v>
      </c>
      <c r="E13634">
        <v>2027</v>
      </c>
      <c r="F13634" s="3" t="str">
        <f t="shared" si="413"/>
        <v>RAGenMICA2027</v>
      </c>
      <c r="G13634" s="9">
        <v>474.21575469086002</v>
      </c>
      <c r="H13634" s="9">
        <v>855.40229015972204</v>
      </c>
      <c r="I13634" s="9">
        <v>1166.64703765277</v>
      </c>
      <c r="J13634" s="9">
        <v>1246.8772076478399</v>
      </c>
      <c r="K13634" s="9">
        <v>687.72326501487998</v>
      </c>
      <c r="L13634" s="9">
        <v>645.52263051075204</v>
      </c>
      <c r="M13634" s="9">
        <v>1330.8699623611101</v>
      </c>
      <c r="N13634" s="9">
        <v>1010.9163937222201</v>
      </c>
      <c r="O13634" s="9">
        <v>87.618692263440806</v>
      </c>
      <c r="P13634" s="9">
        <v>350.87997321666597</v>
      </c>
      <c r="Q13634" s="9">
        <v>1601.03786551075</v>
      </c>
      <c r="R13634" s="9">
        <v>1961.83114494444</v>
      </c>
      <c r="S13634" s="9">
        <v>1251.6814525260399</v>
      </c>
      <c r="T13634" s="9">
        <v>1008.50625541666</v>
      </c>
    </row>
    <row r="13635" spans="1:20" x14ac:dyDescent="0.35">
      <c r="A13635">
        <f t="shared" ref="A13635:A13698" si="414">A13634+1</f>
        <v>13635</v>
      </c>
      <c r="B13635" s="3" t="s">
        <v>1037</v>
      </c>
      <c r="C13635" s="3" t="s">
        <v>77</v>
      </c>
      <c r="D13635" s="3" t="s">
        <v>17</v>
      </c>
      <c r="E13635">
        <v>2028</v>
      </c>
      <c r="F13635" s="3" t="str">
        <f t="shared" si="413"/>
        <v>RAGenMICA2028</v>
      </c>
      <c r="G13635" s="9">
        <v>932.51704427419304</v>
      </c>
      <c r="H13635" s="9">
        <v>873.61533994444403</v>
      </c>
      <c r="I13635" s="9">
        <v>1341.5918864305499</v>
      </c>
      <c r="J13635" s="9">
        <v>649.67348149193504</v>
      </c>
      <c r="K13635" s="9">
        <v>1280.0438196428499</v>
      </c>
      <c r="L13635" s="9">
        <v>623.75445513440798</v>
      </c>
      <c r="M13635" s="9">
        <v>471.00691777777701</v>
      </c>
      <c r="N13635" s="9">
        <v>511.411006222222</v>
      </c>
      <c r="O13635" s="9">
        <v>501.33951276343998</v>
      </c>
      <c r="P13635" s="9">
        <v>1323.6465080277701</v>
      </c>
      <c r="Q13635" s="9">
        <v>1807.0930817876299</v>
      </c>
      <c r="R13635" s="9">
        <v>1495.33289761111</v>
      </c>
      <c r="S13635" s="9">
        <v>1603.6036973176999</v>
      </c>
      <c r="T13635" s="9">
        <v>1263.6214876111101</v>
      </c>
    </row>
    <row r="13636" spans="1:20" x14ac:dyDescent="0.35">
      <c r="A13636">
        <f t="shared" si="414"/>
        <v>13636</v>
      </c>
      <c r="B13636" s="3" t="s">
        <v>1037</v>
      </c>
      <c r="C13636" s="3" t="s">
        <v>77</v>
      </c>
      <c r="D13636" s="3" t="s">
        <v>17</v>
      </c>
      <c r="E13636">
        <v>2029</v>
      </c>
      <c r="F13636" s="3" t="str">
        <f t="shared" si="413"/>
        <v>RAGenMICA2029</v>
      </c>
      <c r="G13636" s="9">
        <v>469.28221473118202</v>
      </c>
      <c r="H13636" s="9">
        <v>832.37019565277706</v>
      </c>
      <c r="I13636" s="9">
        <v>1279.28559422222</v>
      </c>
      <c r="J13636" s="9">
        <v>632.66460576075201</v>
      </c>
      <c r="K13636" s="9">
        <v>1310.1225950892799</v>
      </c>
      <c r="L13636" s="9">
        <v>1480.6712472311799</v>
      </c>
      <c r="M13636" s="9">
        <v>915.42234516666599</v>
      </c>
      <c r="N13636" s="9">
        <v>1047.04149619444</v>
      </c>
      <c r="O13636" s="9">
        <v>354.31777930107501</v>
      </c>
      <c r="P13636" s="9">
        <v>407.26220061111098</v>
      </c>
      <c r="Q13636" s="9">
        <v>1109.17494579301</v>
      </c>
      <c r="R13636" s="9">
        <v>2157.4835950555498</v>
      </c>
      <c r="S13636" s="9">
        <v>1918.34237234375</v>
      </c>
      <c r="T13636" s="9">
        <v>1245.85697990277</v>
      </c>
    </row>
    <row r="13637" spans="1:20" x14ac:dyDescent="0.35">
      <c r="A13637">
        <f t="shared" si="414"/>
        <v>13637</v>
      </c>
      <c r="B13637" s="3" t="s">
        <v>1037</v>
      </c>
      <c r="C13637" s="3" t="s">
        <v>75</v>
      </c>
      <c r="D13637" s="3" t="s">
        <v>43</v>
      </c>
      <c r="E13637">
        <v>2020</v>
      </c>
      <c r="F13637" s="3" t="str">
        <f t="shared" si="413"/>
        <v>RAElevMON ST2020</v>
      </c>
      <c r="G13637" s="9" t="e">
        <v>#N/A</v>
      </c>
      <c r="H13637" s="9" t="e">
        <v>#N/A</v>
      </c>
      <c r="I13637" s="9" t="e">
        <v>#N/A</v>
      </c>
      <c r="J13637" s="9" t="e">
        <v>#N/A</v>
      </c>
      <c r="K13637" s="9" t="e">
        <v>#N/A</v>
      </c>
      <c r="L13637" s="9" t="e">
        <v>#N/A</v>
      </c>
      <c r="M13637" s="9" t="e">
        <v>#N/A</v>
      </c>
      <c r="N13637" s="9" t="e">
        <v>#N/A</v>
      </c>
      <c r="O13637" s="9" t="e">
        <v>#N/A</v>
      </c>
      <c r="P13637" s="9" t="e">
        <v>#N/A</v>
      </c>
      <c r="Q13637" s="9" t="e">
        <v>#N/A</v>
      </c>
      <c r="R13637" s="9" t="e">
        <v>#N/A</v>
      </c>
      <c r="S13637" s="9" t="e">
        <v>#N/A</v>
      </c>
      <c r="T13637" s="9" t="e">
        <v>#N/A</v>
      </c>
    </row>
    <row r="13638" spans="1:20" x14ac:dyDescent="0.35">
      <c r="A13638">
        <f t="shared" si="414"/>
        <v>13638</v>
      </c>
      <c r="B13638" s="3" t="s">
        <v>1037</v>
      </c>
      <c r="C13638" s="3" t="s">
        <v>75</v>
      </c>
      <c r="D13638" s="3" t="s">
        <v>43</v>
      </c>
      <c r="E13638">
        <v>2021</v>
      </c>
      <c r="F13638" s="3" t="str">
        <f t="shared" si="413"/>
        <v>RAElevMON ST2021</v>
      </c>
      <c r="G13638" s="9" t="e">
        <v>#N/A</v>
      </c>
      <c r="H13638" s="9" t="e">
        <v>#N/A</v>
      </c>
      <c r="I13638" s="9" t="e">
        <v>#N/A</v>
      </c>
      <c r="J13638" s="9" t="e">
        <v>#N/A</v>
      </c>
      <c r="K13638" s="9" t="e">
        <v>#N/A</v>
      </c>
      <c r="L13638" s="9" t="e">
        <v>#N/A</v>
      </c>
      <c r="M13638" s="9" t="e">
        <v>#N/A</v>
      </c>
      <c r="N13638" s="9" t="e">
        <v>#N/A</v>
      </c>
      <c r="O13638" s="9" t="e">
        <v>#N/A</v>
      </c>
      <c r="P13638" s="9" t="e">
        <v>#N/A</v>
      </c>
      <c r="Q13638" s="9" t="e">
        <v>#N/A</v>
      </c>
      <c r="R13638" s="9" t="e">
        <v>#N/A</v>
      </c>
      <c r="S13638" s="9" t="e">
        <v>#N/A</v>
      </c>
      <c r="T13638" s="9" t="e">
        <v>#N/A</v>
      </c>
    </row>
    <row r="13639" spans="1:20" x14ac:dyDescent="0.35">
      <c r="A13639">
        <f t="shared" si="414"/>
        <v>13639</v>
      </c>
      <c r="B13639" s="3" t="s">
        <v>1037</v>
      </c>
      <c r="C13639" s="3" t="s">
        <v>75</v>
      </c>
      <c r="D13639" s="3" t="s">
        <v>43</v>
      </c>
      <c r="E13639">
        <v>2022</v>
      </c>
      <c r="F13639" s="3" t="str">
        <f t="shared" si="413"/>
        <v>RAElevMON ST2022</v>
      </c>
      <c r="G13639" s="9" t="e">
        <v>#N/A</v>
      </c>
      <c r="H13639" s="9" t="e">
        <v>#N/A</v>
      </c>
      <c r="I13639" s="9" t="e">
        <v>#N/A</v>
      </c>
      <c r="J13639" s="9" t="e">
        <v>#N/A</v>
      </c>
      <c r="K13639" s="9" t="e">
        <v>#N/A</v>
      </c>
      <c r="L13639" s="9" t="e">
        <v>#N/A</v>
      </c>
      <c r="M13639" s="9" t="e">
        <v>#N/A</v>
      </c>
      <c r="N13639" s="9" t="e">
        <v>#N/A</v>
      </c>
      <c r="O13639" s="9" t="e">
        <v>#N/A</v>
      </c>
      <c r="P13639" s="9" t="e">
        <v>#N/A</v>
      </c>
      <c r="Q13639" s="9" t="e">
        <v>#N/A</v>
      </c>
      <c r="R13639" s="9" t="e">
        <v>#N/A</v>
      </c>
      <c r="S13639" s="9" t="e">
        <v>#N/A</v>
      </c>
      <c r="T13639" s="9" t="e">
        <v>#N/A</v>
      </c>
    </row>
    <row r="13640" spans="1:20" x14ac:dyDescent="0.35">
      <c r="A13640">
        <f t="shared" si="414"/>
        <v>13640</v>
      </c>
      <c r="B13640" s="3" t="s">
        <v>1037</v>
      </c>
      <c r="C13640" s="3" t="s">
        <v>75</v>
      </c>
      <c r="D13640" s="3" t="s">
        <v>43</v>
      </c>
      <c r="E13640">
        <v>2023</v>
      </c>
      <c r="F13640" s="3" t="str">
        <f t="shared" si="413"/>
        <v>RAElevMON ST2023</v>
      </c>
      <c r="G13640" s="9" t="e">
        <v>#N/A</v>
      </c>
      <c r="H13640" s="9" t="e">
        <v>#N/A</v>
      </c>
      <c r="I13640" s="9" t="e">
        <v>#N/A</v>
      </c>
      <c r="J13640" s="9" t="e">
        <v>#N/A</v>
      </c>
      <c r="K13640" s="9" t="e">
        <v>#N/A</v>
      </c>
      <c r="L13640" s="9" t="e">
        <v>#N/A</v>
      </c>
      <c r="M13640" s="9" t="e">
        <v>#N/A</v>
      </c>
      <c r="N13640" s="9" t="e">
        <v>#N/A</v>
      </c>
      <c r="O13640" s="9" t="e">
        <v>#N/A</v>
      </c>
      <c r="P13640" s="9" t="e">
        <v>#N/A</v>
      </c>
      <c r="Q13640" s="9" t="e">
        <v>#N/A</v>
      </c>
      <c r="R13640" s="9" t="e">
        <v>#N/A</v>
      </c>
      <c r="S13640" s="9" t="e">
        <v>#N/A</v>
      </c>
      <c r="T13640" s="9" t="e">
        <v>#N/A</v>
      </c>
    </row>
    <row r="13641" spans="1:20" x14ac:dyDescent="0.35">
      <c r="A13641">
        <f t="shared" si="414"/>
        <v>13641</v>
      </c>
      <c r="B13641" s="3" t="s">
        <v>1037</v>
      </c>
      <c r="C13641" s="3" t="s">
        <v>75</v>
      </c>
      <c r="D13641" s="3" t="s">
        <v>43</v>
      </c>
      <c r="E13641">
        <v>2024</v>
      </c>
      <c r="F13641" s="3" t="str">
        <f t="shared" si="413"/>
        <v>RAElevMON ST2024</v>
      </c>
      <c r="G13641" s="9" t="e">
        <v>#N/A</v>
      </c>
      <c r="H13641" s="9" t="e">
        <v>#N/A</v>
      </c>
      <c r="I13641" s="9" t="e">
        <v>#N/A</v>
      </c>
      <c r="J13641" s="9" t="e">
        <v>#N/A</v>
      </c>
      <c r="K13641" s="9" t="e">
        <v>#N/A</v>
      </c>
      <c r="L13641" s="9" t="e">
        <v>#N/A</v>
      </c>
      <c r="M13641" s="9" t="e">
        <v>#N/A</v>
      </c>
      <c r="N13641" s="9" t="e">
        <v>#N/A</v>
      </c>
      <c r="O13641" s="9" t="e">
        <v>#N/A</v>
      </c>
      <c r="P13641" s="9" t="e">
        <v>#N/A</v>
      </c>
      <c r="Q13641" s="9" t="e">
        <v>#N/A</v>
      </c>
      <c r="R13641" s="9" t="e">
        <v>#N/A</v>
      </c>
      <c r="S13641" s="9" t="e">
        <v>#N/A</v>
      </c>
      <c r="T13641" s="9" t="e">
        <v>#N/A</v>
      </c>
    </row>
    <row r="13642" spans="1:20" x14ac:dyDescent="0.35">
      <c r="A13642">
        <f t="shared" si="414"/>
        <v>13642</v>
      </c>
      <c r="B13642" s="3" t="s">
        <v>1037</v>
      </c>
      <c r="C13642" s="3" t="s">
        <v>75</v>
      </c>
      <c r="D13642" s="3" t="s">
        <v>43</v>
      </c>
      <c r="E13642">
        <v>2025</v>
      </c>
      <c r="F13642" s="3" t="str">
        <f t="shared" si="413"/>
        <v>RAElevMON ST2025</v>
      </c>
      <c r="G13642" s="9" t="e">
        <v>#N/A</v>
      </c>
      <c r="H13642" s="9" t="e">
        <v>#N/A</v>
      </c>
      <c r="I13642" s="9" t="e">
        <v>#N/A</v>
      </c>
      <c r="J13642" s="9" t="e">
        <v>#N/A</v>
      </c>
      <c r="K13642" s="9" t="e">
        <v>#N/A</v>
      </c>
      <c r="L13642" s="9" t="e">
        <v>#N/A</v>
      </c>
      <c r="M13642" s="9" t="e">
        <v>#N/A</v>
      </c>
      <c r="N13642" s="9" t="e">
        <v>#N/A</v>
      </c>
      <c r="O13642" s="9" t="e">
        <v>#N/A</v>
      </c>
      <c r="P13642" s="9" t="e">
        <v>#N/A</v>
      </c>
      <c r="Q13642" s="9" t="e">
        <v>#N/A</v>
      </c>
      <c r="R13642" s="9" t="e">
        <v>#N/A</v>
      </c>
      <c r="S13642" s="9" t="e">
        <v>#N/A</v>
      </c>
      <c r="T13642" s="9" t="e">
        <v>#N/A</v>
      </c>
    </row>
    <row r="13643" spans="1:20" x14ac:dyDescent="0.35">
      <c r="A13643">
        <f t="shared" si="414"/>
        <v>13643</v>
      </c>
      <c r="B13643" s="3" t="s">
        <v>1037</v>
      </c>
      <c r="C13643" s="3" t="s">
        <v>75</v>
      </c>
      <c r="D13643" s="3" t="s">
        <v>43</v>
      </c>
      <c r="E13643">
        <v>2026</v>
      </c>
      <c r="F13643" s="3" t="str">
        <f t="shared" si="413"/>
        <v>RAElevMON ST2026</v>
      </c>
      <c r="G13643" s="9" t="e">
        <v>#N/A</v>
      </c>
      <c r="H13643" s="9" t="e">
        <v>#N/A</v>
      </c>
      <c r="I13643" s="9" t="e">
        <v>#N/A</v>
      </c>
      <c r="J13643" s="9" t="e">
        <v>#N/A</v>
      </c>
      <c r="K13643" s="9" t="e">
        <v>#N/A</v>
      </c>
      <c r="L13643" s="9" t="e">
        <v>#N/A</v>
      </c>
      <c r="M13643" s="9" t="e">
        <v>#N/A</v>
      </c>
      <c r="N13643" s="9" t="e">
        <v>#N/A</v>
      </c>
      <c r="O13643" s="9" t="e">
        <v>#N/A</v>
      </c>
      <c r="P13643" s="9" t="e">
        <v>#N/A</v>
      </c>
      <c r="Q13643" s="9" t="e">
        <v>#N/A</v>
      </c>
      <c r="R13643" s="9" t="e">
        <v>#N/A</v>
      </c>
      <c r="S13643" s="9" t="e">
        <v>#N/A</v>
      </c>
      <c r="T13643" s="9" t="e">
        <v>#N/A</v>
      </c>
    </row>
    <row r="13644" spans="1:20" x14ac:dyDescent="0.35">
      <c r="A13644">
        <f t="shared" si="414"/>
        <v>13644</v>
      </c>
      <c r="B13644" s="3" t="s">
        <v>1037</v>
      </c>
      <c r="C13644" s="3" t="s">
        <v>75</v>
      </c>
      <c r="D13644" s="3" t="s">
        <v>43</v>
      </c>
      <c r="E13644">
        <v>2027</v>
      </c>
      <c r="F13644" s="3" t="str">
        <f t="shared" si="413"/>
        <v>RAElevMON ST2027</v>
      </c>
      <c r="G13644" s="9" t="e">
        <v>#N/A</v>
      </c>
      <c r="H13644" s="9" t="e">
        <v>#N/A</v>
      </c>
      <c r="I13644" s="9" t="e">
        <v>#N/A</v>
      </c>
      <c r="J13644" s="9" t="e">
        <v>#N/A</v>
      </c>
      <c r="K13644" s="9" t="e">
        <v>#N/A</v>
      </c>
      <c r="L13644" s="9" t="e">
        <v>#N/A</v>
      </c>
      <c r="M13644" s="9" t="e">
        <v>#N/A</v>
      </c>
      <c r="N13644" s="9" t="e">
        <v>#N/A</v>
      </c>
      <c r="O13644" s="9" t="e">
        <v>#N/A</v>
      </c>
      <c r="P13644" s="9" t="e">
        <v>#N/A</v>
      </c>
      <c r="Q13644" s="9" t="e">
        <v>#N/A</v>
      </c>
      <c r="R13644" s="9" t="e">
        <v>#N/A</v>
      </c>
      <c r="S13644" s="9" t="e">
        <v>#N/A</v>
      </c>
      <c r="T13644" s="9" t="e">
        <v>#N/A</v>
      </c>
    </row>
    <row r="13645" spans="1:20" x14ac:dyDescent="0.35">
      <c r="A13645">
        <f t="shared" si="414"/>
        <v>13645</v>
      </c>
      <c r="B13645" s="3" t="s">
        <v>1037</v>
      </c>
      <c r="C13645" s="3" t="s">
        <v>75</v>
      </c>
      <c r="D13645" s="3" t="s">
        <v>43</v>
      </c>
      <c r="E13645">
        <v>2028</v>
      </c>
      <c r="F13645" s="3" t="str">
        <f t="shared" si="413"/>
        <v>RAElevMON ST2028</v>
      </c>
      <c r="G13645" s="9" t="e">
        <v>#N/A</v>
      </c>
      <c r="H13645" s="9" t="e">
        <v>#N/A</v>
      </c>
      <c r="I13645" s="9" t="e">
        <v>#N/A</v>
      </c>
      <c r="J13645" s="9" t="e">
        <v>#N/A</v>
      </c>
      <c r="K13645" s="9" t="e">
        <v>#N/A</v>
      </c>
      <c r="L13645" s="9" t="e">
        <v>#N/A</v>
      </c>
      <c r="M13645" s="9" t="e">
        <v>#N/A</v>
      </c>
      <c r="N13645" s="9" t="e">
        <v>#N/A</v>
      </c>
      <c r="O13645" s="9" t="e">
        <v>#N/A</v>
      </c>
      <c r="P13645" s="9" t="e">
        <v>#N/A</v>
      </c>
      <c r="Q13645" s="9" t="e">
        <v>#N/A</v>
      </c>
      <c r="R13645" s="9" t="e">
        <v>#N/A</v>
      </c>
      <c r="S13645" s="9" t="e">
        <v>#N/A</v>
      </c>
      <c r="T13645" s="9" t="e">
        <v>#N/A</v>
      </c>
    </row>
    <row r="13646" spans="1:20" x14ac:dyDescent="0.35">
      <c r="A13646">
        <f t="shared" si="414"/>
        <v>13646</v>
      </c>
      <c r="B13646" s="3" t="s">
        <v>1037</v>
      </c>
      <c r="C13646" s="3" t="s">
        <v>75</v>
      </c>
      <c r="D13646" s="3" t="s">
        <v>43</v>
      </c>
      <c r="E13646">
        <v>2029</v>
      </c>
      <c r="F13646" s="3" t="str">
        <f t="shared" si="413"/>
        <v>RAElevMON ST2029</v>
      </c>
      <c r="G13646" s="9" t="e">
        <v>#N/A</v>
      </c>
      <c r="H13646" s="9" t="e">
        <v>#N/A</v>
      </c>
      <c r="I13646" s="9" t="e">
        <v>#N/A</v>
      </c>
      <c r="J13646" s="9" t="e">
        <v>#N/A</v>
      </c>
      <c r="K13646" s="9" t="e">
        <v>#N/A</v>
      </c>
      <c r="L13646" s="9" t="e">
        <v>#N/A</v>
      </c>
      <c r="M13646" s="9" t="e">
        <v>#N/A</v>
      </c>
      <c r="N13646" s="9" t="e">
        <v>#N/A</v>
      </c>
      <c r="O13646" s="9" t="e">
        <v>#N/A</v>
      </c>
      <c r="P13646" s="9" t="e">
        <v>#N/A</v>
      </c>
      <c r="Q13646" s="9" t="e">
        <v>#N/A</v>
      </c>
      <c r="R13646" s="9" t="e">
        <v>#N/A</v>
      </c>
      <c r="S13646" s="9" t="e">
        <v>#N/A</v>
      </c>
      <c r="T13646" s="9" t="e">
        <v>#N/A</v>
      </c>
    </row>
    <row r="13647" spans="1:20" x14ac:dyDescent="0.35">
      <c r="A13647">
        <f t="shared" si="414"/>
        <v>13647</v>
      </c>
      <c r="B13647" s="3" t="s">
        <v>1037</v>
      </c>
      <c r="C13647" s="3" t="s">
        <v>86</v>
      </c>
      <c r="D13647" s="3" t="s">
        <v>43</v>
      </c>
      <c r="E13647">
        <v>2020</v>
      </c>
      <c r="F13647" s="3" t="str">
        <f t="shared" si="413"/>
        <v>RAQOutMON ST2020</v>
      </c>
      <c r="G13647" s="9">
        <v>3.3555701329960002</v>
      </c>
      <c r="H13647" s="9">
        <v>4.12111263844933</v>
      </c>
      <c r="I13647" s="9">
        <v>4.0164732469481601</v>
      </c>
      <c r="J13647" s="9">
        <v>2.7905749918747502</v>
      </c>
      <c r="K13647" s="9">
        <v>4.2351577169854098</v>
      </c>
      <c r="L13647" s="9">
        <v>13.609843624209301</v>
      </c>
      <c r="M13647" s="9">
        <v>14.94320111122</v>
      </c>
      <c r="N13647" s="9">
        <v>15.157199340008001</v>
      </c>
      <c r="O13647" s="9">
        <v>13.251903616465199</v>
      </c>
      <c r="P13647" s="9">
        <v>6.1016100763356604</v>
      </c>
      <c r="Q13647" s="9">
        <v>2.0330393922205898</v>
      </c>
      <c r="R13647" s="9">
        <v>1.8461724610349901</v>
      </c>
      <c r="S13647" s="9">
        <v>1.00186647958423</v>
      </c>
      <c r="T13647" s="9">
        <v>2.34670432999408</v>
      </c>
    </row>
    <row r="13648" spans="1:20" x14ac:dyDescent="0.35">
      <c r="A13648">
        <f t="shared" si="414"/>
        <v>13648</v>
      </c>
      <c r="B13648" s="3" t="s">
        <v>1037</v>
      </c>
      <c r="C13648" s="3" t="s">
        <v>86</v>
      </c>
      <c r="D13648" s="3" t="s">
        <v>43</v>
      </c>
      <c r="E13648">
        <v>2021</v>
      </c>
      <c r="F13648" s="3" t="str">
        <f t="shared" si="413"/>
        <v>RAQOutMON ST2021</v>
      </c>
      <c r="G13648" s="9">
        <v>3.3473143224014001</v>
      </c>
      <c r="H13648" s="9">
        <v>5.4637344826212288</v>
      </c>
      <c r="I13648" s="9">
        <v>7.1510348525170597</v>
      </c>
      <c r="J13648" s="9">
        <v>5.5038328406299799</v>
      </c>
      <c r="K13648" s="9">
        <v>1.8660560781159801</v>
      </c>
      <c r="L13648" s="9">
        <v>10.9993606870281</v>
      </c>
      <c r="M13648" s="9">
        <v>13.677425667321801</v>
      </c>
      <c r="N13648" s="9">
        <v>21.377007609313601</v>
      </c>
      <c r="O13648" s="9">
        <v>15.895543957852199</v>
      </c>
      <c r="P13648" s="9">
        <v>5.4104381908145598</v>
      </c>
      <c r="Q13648" s="9">
        <v>2.53367484729353</v>
      </c>
      <c r="R13648" s="9">
        <v>1.2854310406024301</v>
      </c>
      <c r="S13648" s="9">
        <v>1.84495444512157</v>
      </c>
      <c r="T13648" s="9">
        <v>1.53268218887106</v>
      </c>
    </row>
    <row r="13649" spans="1:20" x14ac:dyDescent="0.35">
      <c r="A13649">
        <f t="shared" si="414"/>
        <v>13649</v>
      </c>
      <c r="B13649" s="3" t="s">
        <v>1037</v>
      </c>
      <c r="C13649" s="3" t="s">
        <v>86</v>
      </c>
      <c r="D13649" s="3" t="s">
        <v>43</v>
      </c>
      <c r="E13649">
        <v>2022</v>
      </c>
      <c r="F13649" s="3" t="str">
        <f t="shared" si="413"/>
        <v>RAQOutMON ST2022</v>
      </c>
      <c r="G13649" s="9">
        <v>2.3643356086627501</v>
      </c>
      <c r="H13649" s="9">
        <v>3.28540115678517</v>
      </c>
      <c r="I13649" s="9">
        <v>4.1133353735434701</v>
      </c>
      <c r="J13649" s="9">
        <v>5.6987851670819101</v>
      </c>
      <c r="K13649" s="9">
        <v>7.0988115370981202</v>
      </c>
      <c r="L13649" s="9">
        <v>12.910945236879799</v>
      </c>
      <c r="M13649" s="9">
        <v>11.6280789037507</v>
      </c>
      <c r="N13649" s="9">
        <v>10.5428474530594</v>
      </c>
      <c r="O13649" s="9">
        <v>8.5859451516938794</v>
      </c>
      <c r="P13649" s="9">
        <v>4.0293872421811399</v>
      </c>
      <c r="Q13649" s="9">
        <v>1.61545718132317</v>
      </c>
      <c r="R13649" s="9">
        <v>1.2732739207755299</v>
      </c>
      <c r="S13649" s="9">
        <v>1.3712973914117099</v>
      </c>
      <c r="T13649" s="9">
        <v>2.12103409153202</v>
      </c>
    </row>
    <row r="13650" spans="1:20" x14ac:dyDescent="0.35">
      <c r="A13650">
        <f t="shared" si="414"/>
        <v>13650</v>
      </c>
      <c r="B13650" s="3" t="s">
        <v>1037</v>
      </c>
      <c r="C13650" s="3" t="s">
        <v>86</v>
      </c>
      <c r="D13650" s="3" t="s">
        <v>43</v>
      </c>
      <c r="E13650">
        <v>2023</v>
      </c>
      <c r="F13650" s="3" t="str">
        <f t="shared" si="413"/>
        <v>RAQOutMON ST2023</v>
      </c>
      <c r="G13650" s="9">
        <v>2.3720691432540999</v>
      </c>
      <c r="H13650" s="9">
        <v>2.2991922841710202</v>
      </c>
      <c r="I13650" s="9">
        <v>1.8295475652292501</v>
      </c>
      <c r="J13650" s="9">
        <v>3.3071777781249301</v>
      </c>
      <c r="K13650" s="9">
        <v>7.5638131166275997</v>
      </c>
      <c r="L13650" s="9">
        <v>13.8125870166153</v>
      </c>
      <c r="M13650" s="9">
        <v>16.510143824895501</v>
      </c>
      <c r="N13650" s="9">
        <v>15.561610640892299</v>
      </c>
      <c r="O13650" s="9">
        <v>10.611574962224401</v>
      </c>
      <c r="P13650" s="9">
        <v>3.8037834978666201</v>
      </c>
      <c r="Q13650" s="9">
        <v>1.83195921884001</v>
      </c>
      <c r="R13650" s="9">
        <v>1.1270328759294299</v>
      </c>
      <c r="S13650" s="9">
        <v>0.90599588592278602</v>
      </c>
      <c r="T13650" s="9">
        <v>1.66669152716335</v>
      </c>
    </row>
    <row r="13651" spans="1:20" x14ac:dyDescent="0.35">
      <c r="A13651">
        <f t="shared" si="414"/>
        <v>13651</v>
      </c>
      <c r="B13651" s="3" t="s">
        <v>1037</v>
      </c>
      <c r="C13651" s="3" t="s">
        <v>86</v>
      </c>
      <c r="D13651" s="3" t="s">
        <v>43</v>
      </c>
      <c r="E13651">
        <v>2024</v>
      </c>
      <c r="F13651" s="3" t="str">
        <f t="shared" si="413"/>
        <v>RAQOutMON ST2024</v>
      </c>
      <c r="G13651" s="9">
        <v>2.4142335641148698</v>
      </c>
      <c r="H13651" s="9">
        <v>3.6800386809180998</v>
      </c>
      <c r="I13651" s="9">
        <v>4.5145051980314497</v>
      </c>
      <c r="J13651" s="9">
        <v>6.3873541376919301</v>
      </c>
      <c r="K13651" s="9">
        <v>7.0523985153025999</v>
      </c>
      <c r="L13651" s="9">
        <v>12.7779891675178</v>
      </c>
      <c r="M13651" s="9">
        <v>15.579429359596199</v>
      </c>
      <c r="N13651" s="9">
        <v>9.4436495655440496</v>
      </c>
      <c r="O13651" s="9">
        <v>5.2685804380981098</v>
      </c>
      <c r="P13651" s="9">
        <v>2.37132172826849</v>
      </c>
      <c r="Q13651" s="9">
        <v>1.0962330624590699</v>
      </c>
      <c r="R13651" s="9">
        <v>0.85140002704506901</v>
      </c>
      <c r="S13651" s="9">
        <v>1.05408246754006</v>
      </c>
      <c r="T13651" s="9">
        <v>1.5460406364554</v>
      </c>
    </row>
    <row r="13652" spans="1:20" x14ac:dyDescent="0.35">
      <c r="A13652">
        <f t="shared" si="414"/>
        <v>13652</v>
      </c>
      <c r="B13652" s="3" t="s">
        <v>1037</v>
      </c>
      <c r="C13652" s="3" t="s">
        <v>86</v>
      </c>
      <c r="D13652" s="3" t="s">
        <v>43</v>
      </c>
      <c r="E13652">
        <v>2025</v>
      </c>
      <c r="F13652" s="3" t="str">
        <f t="shared" si="413"/>
        <v>RAQOutMON ST2025</v>
      </c>
      <c r="G13652" s="9">
        <v>2.0718984271991499</v>
      </c>
      <c r="H13652" s="9">
        <v>2.11592374710145</v>
      </c>
      <c r="I13652" s="9">
        <v>1.90586359886374</v>
      </c>
      <c r="J13652" s="9">
        <v>2.35360825937618</v>
      </c>
      <c r="K13652" s="9">
        <v>1.77980289269479</v>
      </c>
      <c r="L13652" s="9">
        <v>7.9523358854206299</v>
      </c>
      <c r="M13652" s="9">
        <v>14.1027691131862</v>
      </c>
      <c r="N13652" s="9">
        <v>15.117983036729299</v>
      </c>
      <c r="O13652" s="9">
        <v>11.7619405801741</v>
      </c>
      <c r="P13652" s="9">
        <v>3.8024811928898399</v>
      </c>
      <c r="Q13652" s="9">
        <v>2.2693409594058598</v>
      </c>
      <c r="R13652" s="9">
        <v>1.2662245450474801</v>
      </c>
      <c r="S13652" s="9">
        <v>1.4320183384560099</v>
      </c>
      <c r="T13652" s="9">
        <v>1.5826396964965901</v>
      </c>
    </row>
    <row r="13653" spans="1:20" x14ac:dyDescent="0.35">
      <c r="A13653">
        <f t="shared" si="414"/>
        <v>13653</v>
      </c>
      <c r="B13653" s="3" t="s">
        <v>1037</v>
      </c>
      <c r="C13653" s="3" t="s">
        <v>86</v>
      </c>
      <c r="D13653" s="3" t="s">
        <v>43</v>
      </c>
      <c r="E13653">
        <v>2026</v>
      </c>
      <c r="F13653" s="3" t="str">
        <f t="shared" si="413"/>
        <v>RAQOutMON ST2026</v>
      </c>
      <c r="G13653" s="9">
        <v>2.0878937529138999</v>
      </c>
      <c r="H13653" s="9">
        <v>3.5750696215376001</v>
      </c>
      <c r="I13653" s="9">
        <v>3.3556899800906801</v>
      </c>
      <c r="J13653" s="9">
        <v>13.692406984068599</v>
      </c>
      <c r="K13653" s="9">
        <v>12.013660451258801</v>
      </c>
      <c r="L13653" s="9">
        <v>16.9793632868213</v>
      </c>
      <c r="M13653" s="9">
        <v>26.704643258230899</v>
      </c>
      <c r="N13653" s="9">
        <v>28.025255375818901</v>
      </c>
      <c r="O13653" s="9">
        <v>10.0981362213582</v>
      </c>
      <c r="P13653" s="9">
        <v>5.28784896552013</v>
      </c>
      <c r="Q13653" s="9">
        <v>1.8577958110146899</v>
      </c>
      <c r="R13653" s="9">
        <v>1.7356637530063801</v>
      </c>
      <c r="S13653" s="9">
        <v>1.6184339272144499</v>
      </c>
      <c r="T13653" s="9">
        <v>1.7713764055665899</v>
      </c>
    </row>
    <row r="13654" spans="1:20" x14ac:dyDescent="0.35">
      <c r="A13654">
        <f t="shared" si="414"/>
        <v>13654</v>
      </c>
      <c r="B13654" s="3" t="s">
        <v>1037</v>
      </c>
      <c r="C13654" s="3" t="s">
        <v>86</v>
      </c>
      <c r="D13654" s="3" t="s">
        <v>43</v>
      </c>
      <c r="E13654">
        <v>2027</v>
      </c>
      <c r="F13654" s="3" t="str">
        <f t="shared" si="413"/>
        <v>RAQOutMON ST2027</v>
      </c>
      <c r="G13654" s="9">
        <v>2.4872763432035998</v>
      </c>
      <c r="H13654" s="9">
        <v>5.2333190707829296</v>
      </c>
      <c r="I13654" s="9">
        <v>14.666848079224399</v>
      </c>
      <c r="J13654" s="9">
        <v>16.305957626839099</v>
      </c>
      <c r="K13654" s="9">
        <v>4.5066285817654101</v>
      </c>
      <c r="L13654" s="9">
        <v>17.283665420283501</v>
      </c>
      <c r="M13654" s="9">
        <v>21.550993381200598</v>
      </c>
      <c r="N13654" s="9">
        <v>19.976299006582899</v>
      </c>
      <c r="O13654" s="9">
        <v>12.714846152620099</v>
      </c>
      <c r="P13654" s="9">
        <v>6.47934940813645</v>
      </c>
      <c r="Q13654" s="9">
        <v>3.5052706708969699</v>
      </c>
      <c r="R13654" s="9">
        <v>3.0031621471061301</v>
      </c>
      <c r="S13654" s="9">
        <v>1.3920136307022699</v>
      </c>
      <c r="T13654" s="9">
        <v>1.8330300194776701</v>
      </c>
    </row>
    <row r="13655" spans="1:20" x14ac:dyDescent="0.35">
      <c r="A13655">
        <f t="shared" si="414"/>
        <v>13655</v>
      </c>
      <c r="B13655" s="3" t="s">
        <v>1037</v>
      </c>
      <c r="C13655" s="3" t="s">
        <v>86</v>
      </c>
      <c r="D13655" s="3" t="s">
        <v>43</v>
      </c>
      <c r="E13655">
        <v>2028</v>
      </c>
      <c r="F13655" s="3" t="str">
        <f t="shared" si="413"/>
        <v>RAQOutMON ST2028</v>
      </c>
      <c r="G13655" s="9">
        <v>2.3002298799041401</v>
      </c>
      <c r="H13655" s="9">
        <v>2.5989594681619201</v>
      </c>
      <c r="I13655" s="9">
        <v>5.9449168166153399</v>
      </c>
      <c r="J13655" s="9">
        <v>7.9639389704286909</v>
      </c>
      <c r="K13655" s="9">
        <v>9.3987841484337604</v>
      </c>
      <c r="L13655" s="9">
        <v>15.979516007097301</v>
      </c>
      <c r="M13655" s="9">
        <v>17.911132728274701</v>
      </c>
      <c r="N13655" s="9">
        <v>17.0459954413923</v>
      </c>
      <c r="O13655" s="9">
        <v>11.967388470561801</v>
      </c>
      <c r="P13655" s="9">
        <v>6.3570029803828803</v>
      </c>
      <c r="Q13655" s="9">
        <v>1.9578321410752202</v>
      </c>
      <c r="R13655" s="9">
        <v>1.14662848441652</v>
      </c>
      <c r="S13655" s="9">
        <v>1.3571986164257599</v>
      </c>
      <c r="T13655" s="9">
        <v>2.3734713099895401</v>
      </c>
    </row>
    <row r="13656" spans="1:20" x14ac:dyDescent="0.35">
      <c r="A13656">
        <f t="shared" si="414"/>
        <v>13656</v>
      </c>
      <c r="B13656" s="3" t="s">
        <v>1037</v>
      </c>
      <c r="C13656" s="3" t="s">
        <v>86</v>
      </c>
      <c r="D13656" s="3" t="s">
        <v>43</v>
      </c>
      <c r="E13656">
        <v>2029</v>
      </c>
      <c r="F13656" s="3" t="str">
        <f t="shared" si="413"/>
        <v>RAQOutMON ST2029</v>
      </c>
      <c r="G13656" s="9">
        <v>3.6273907158333798</v>
      </c>
      <c r="H13656" s="9">
        <v>2.0244461677146801</v>
      </c>
      <c r="I13656" s="9">
        <v>2.6433656835582</v>
      </c>
      <c r="J13656" s="9">
        <v>2.3647724348971302</v>
      </c>
      <c r="K13656" s="9">
        <v>12.8552235102088</v>
      </c>
      <c r="L13656" s="9">
        <v>16.2247876665371</v>
      </c>
      <c r="M13656" s="9">
        <v>38.174727557901598</v>
      </c>
      <c r="N13656" s="9">
        <v>36.272510878547202</v>
      </c>
      <c r="O13656" s="9">
        <v>29.630036672654999</v>
      </c>
      <c r="P13656" s="9">
        <v>16.565145713098101</v>
      </c>
      <c r="Q13656" s="9">
        <v>5.5026056048879397</v>
      </c>
      <c r="R13656" s="9">
        <v>1.8362494826268001</v>
      </c>
      <c r="S13656" s="9">
        <v>1.76937931464091</v>
      </c>
      <c r="T13656" s="9">
        <v>1.9984890321821001</v>
      </c>
    </row>
    <row r="13657" spans="1:20" x14ac:dyDescent="0.35">
      <c r="A13657">
        <f t="shared" si="414"/>
        <v>13657</v>
      </c>
      <c r="B13657" s="3" t="s">
        <v>1037</v>
      </c>
      <c r="C13657" s="3" t="s">
        <v>95</v>
      </c>
      <c r="D13657" s="3" t="s">
        <v>43</v>
      </c>
      <c r="E13657">
        <v>2020</v>
      </c>
      <c r="F13657" s="3" t="str">
        <f t="shared" si="413"/>
        <v>RASpillMON ST2020</v>
      </c>
      <c r="G13657" s="9">
        <v>1.1127599353945901</v>
      </c>
      <c r="H13657" s="9">
        <v>1.4725278239764099</v>
      </c>
      <c r="I13657" s="9">
        <v>1.0226182137850901</v>
      </c>
      <c r="J13657" s="9">
        <v>0.44325711344428698</v>
      </c>
      <c r="K13657" s="9">
        <v>1.2586332273432199</v>
      </c>
      <c r="L13657" s="9">
        <v>10.3680112387595</v>
      </c>
      <c r="M13657" s="9">
        <v>12.2260985857791</v>
      </c>
      <c r="N13657" s="9">
        <v>12.145698533092601</v>
      </c>
      <c r="O13657" s="9">
        <v>10.0814909085911</v>
      </c>
      <c r="P13657" s="9">
        <v>3.2511354822199099</v>
      </c>
      <c r="Q13657" s="9">
        <v>0.228761831023198</v>
      </c>
      <c r="R13657" s="9">
        <v>0.63372308993583304</v>
      </c>
      <c r="S13657" s="9">
        <v>6.3725051270872399E-2</v>
      </c>
      <c r="T13657" s="9">
        <v>0.54127907707090905</v>
      </c>
    </row>
    <row r="13658" spans="1:20" x14ac:dyDescent="0.35">
      <c r="A13658">
        <f t="shared" si="414"/>
        <v>13658</v>
      </c>
      <c r="B13658" s="3" t="s">
        <v>1037</v>
      </c>
      <c r="C13658" s="3" t="s">
        <v>95</v>
      </c>
      <c r="D13658" s="3" t="s">
        <v>43</v>
      </c>
      <c r="E13658">
        <v>2021</v>
      </c>
      <c r="F13658" s="3" t="str">
        <f t="shared" si="413"/>
        <v>RASpillMON ST2021</v>
      </c>
      <c r="G13658" s="9">
        <v>1.0624212707194201</v>
      </c>
      <c r="H13658" s="9">
        <v>2.7636407877288098</v>
      </c>
      <c r="I13658" s="9">
        <v>3.9204359274378899</v>
      </c>
      <c r="J13658" s="9">
        <v>2.42102896342077</v>
      </c>
      <c r="K13658" s="9">
        <v>0.149746898125098</v>
      </c>
      <c r="L13658" s="9">
        <v>7.8992340660676703</v>
      </c>
      <c r="M13658" s="9">
        <v>10.8055424549107</v>
      </c>
      <c r="N13658" s="9">
        <v>18.149187486210199</v>
      </c>
      <c r="O13658" s="9">
        <v>12.644318403262899</v>
      </c>
      <c r="P13658" s="9">
        <v>2.36219319055781</v>
      </c>
      <c r="Q13658" s="9">
        <v>0.43634692154422</v>
      </c>
      <c r="R13658" s="9">
        <v>9.7246130722222199E-2</v>
      </c>
      <c r="S13658" s="9">
        <v>0.32456283489947901</v>
      </c>
      <c r="T13658" s="9">
        <v>0.15658982350773601</v>
      </c>
    </row>
    <row r="13659" spans="1:20" x14ac:dyDescent="0.35">
      <c r="A13659">
        <f t="shared" si="414"/>
        <v>13659</v>
      </c>
      <c r="B13659" s="3" t="s">
        <v>1037</v>
      </c>
      <c r="C13659" s="3" t="s">
        <v>95</v>
      </c>
      <c r="D13659" s="3" t="s">
        <v>43</v>
      </c>
      <c r="E13659">
        <v>2022</v>
      </c>
      <c r="F13659" s="3" t="str">
        <f t="shared" si="413"/>
        <v>RASpillMON ST2022</v>
      </c>
      <c r="G13659" s="9">
        <v>0.56758823413814496</v>
      </c>
      <c r="H13659" s="9">
        <v>0.72409832690076303</v>
      </c>
      <c r="I13659" s="9">
        <v>1.2968533403884701</v>
      </c>
      <c r="J13659" s="9">
        <v>2.6878156519373499</v>
      </c>
      <c r="K13659" s="9">
        <v>3.8388491711918702</v>
      </c>
      <c r="L13659" s="9">
        <v>9.6503525418248497</v>
      </c>
      <c r="M13659" s="9">
        <v>8.4938355751588794</v>
      </c>
      <c r="N13659" s="9">
        <v>7.3571337262149896</v>
      </c>
      <c r="O13659" s="9">
        <v>5.7564110362020102</v>
      </c>
      <c r="P13659" s="9">
        <v>2.3647510449718698</v>
      </c>
      <c r="Q13659" s="9">
        <v>0.31096522967741203</v>
      </c>
      <c r="R13659" s="9">
        <v>0.31301958099319399</v>
      </c>
      <c r="S13659" s="9">
        <v>0.196376333861458</v>
      </c>
      <c r="T13659" s="9">
        <v>0.65982582246923605</v>
      </c>
    </row>
    <row r="13660" spans="1:20" x14ac:dyDescent="0.35">
      <c r="A13660">
        <f t="shared" si="414"/>
        <v>13660</v>
      </c>
      <c r="B13660" s="3" t="s">
        <v>1037</v>
      </c>
      <c r="C13660" s="3" t="s">
        <v>95</v>
      </c>
      <c r="D13660" s="3" t="s">
        <v>43</v>
      </c>
      <c r="E13660">
        <v>2023</v>
      </c>
      <c r="F13660" s="3" t="str">
        <f t="shared" si="413"/>
        <v>RASpillMON ST2023</v>
      </c>
      <c r="G13660" s="9">
        <v>0.525790832104435</v>
      </c>
      <c r="H13660" s="9">
        <v>0.34167895388943698</v>
      </c>
      <c r="I13660" s="9">
        <v>0.38990407992272902</v>
      </c>
      <c r="J13660" s="9">
        <v>1.1723176475575201</v>
      </c>
      <c r="K13660" s="9">
        <v>4.4807368096557196</v>
      </c>
      <c r="L13660" s="9">
        <v>10.674140138092699</v>
      </c>
      <c r="M13660" s="9">
        <v>13.2953506028569</v>
      </c>
      <c r="N13660" s="9">
        <v>12.360084848421501</v>
      </c>
      <c r="O13660" s="9">
        <v>7.3342104759133999</v>
      </c>
      <c r="P13660" s="9">
        <v>1.0301358374646501</v>
      </c>
      <c r="Q13660" s="9">
        <v>0.28865727081709602</v>
      </c>
      <c r="R13660" s="9">
        <v>0.17867711752722201</v>
      </c>
      <c r="S13660" s="9">
        <v>3.73225381940104E-2</v>
      </c>
      <c r="T13660" s="9">
        <v>0.23238155080716</v>
      </c>
    </row>
    <row r="13661" spans="1:20" x14ac:dyDescent="0.35">
      <c r="A13661">
        <f t="shared" si="414"/>
        <v>13661</v>
      </c>
      <c r="B13661" s="3" t="s">
        <v>1037</v>
      </c>
      <c r="C13661" s="3" t="s">
        <v>95</v>
      </c>
      <c r="D13661" s="3" t="s">
        <v>43</v>
      </c>
      <c r="E13661">
        <v>2024</v>
      </c>
      <c r="F13661" s="3" t="str">
        <f t="shared" si="413"/>
        <v>RASpillMON ST2024</v>
      </c>
      <c r="G13661" s="9">
        <v>0.53185581439812502</v>
      </c>
      <c r="H13661" s="9">
        <v>1.0442641276914499</v>
      </c>
      <c r="I13661" s="9">
        <v>1.95931180997834</v>
      </c>
      <c r="J13661" s="9">
        <v>3.18487847994448</v>
      </c>
      <c r="K13661" s="9">
        <v>3.9309928812656199</v>
      </c>
      <c r="L13661" s="9">
        <v>9.5564828277657892</v>
      </c>
      <c r="M13661" s="9">
        <v>12.4746059939934</v>
      </c>
      <c r="N13661" s="9">
        <v>6.2273631595802996</v>
      </c>
      <c r="O13661" s="9">
        <v>2.3069636871919301</v>
      </c>
      <c r="P13661" s="9">
        <v>0.54205953410748597</v>
      </c>
      <c r="Q13661" s="9">
        <v>0.14960873581324499</v>
      </c>
      <c r="R13661" s="9">
        <v>3.7547208177499999E-2</v>
      </c>
      <c r="S13661" s="9">
        <v>0.15163918141011701</v>
      </c>
      <c r="T13661" s="9">
        <v>0.32223926712107998</v>
      </c>
    </row>
    <row r="13662" spans="1:20" x14ac:dyDescent="0.35">
      <c r="A13662">
        <f t="shared" si="414"/>
        <v>13662</v>
      </c>
      <c r="B13662" s="3" t="s">
        <v>1037</v>
      </c>
      <c r="C13662" s="3" t="s">
        <v>95</v>
      </c>
      <c r="D13662" s="3" t="s">
        <v>43</v>
      </c>
      <c r="E13662">
        <v>2025</v>
      </c>
      <c r="F13662" s="3" t="str">
        <f t="shared" si="413"/>
        <v>RASpillMON ST2025</v>
      </c>
      <c r="G13662" s="9">
        <v>0.34708452191978401</v>
      </c>
      <c r="H13662" s="9">
        <v>0.41722824711293</v>
      </c>
      <c r="I13662" s="9">
        <v>0.52917922967879805</v>
      </c>
      <c r="J13662" s="9">
        <v>0.531038890160625</v>
      </c>
      <c r="K13662" s="9">
        <v>0.27795646957499998</v>
      </c>
      <c r="L13662" s="9">
        <v>5.2880275807841297</v>
      </c>
      <c r="M13662" s="9">
        <v>11.3536136374344</v>
      </c>
      <c r="N13662" s="9">
        <v>12.1644199435733</v>
      </c>
      <c r="O13662" s="9">
        <v>8.8762034684773496</v>
      </c>
      <c r="P13662" s="9">
        <v>0.96929988536937495</v>
      </c>
      <c r="Q13662" s="9">
        <v>0.66389509034973104</v>
      </c>
      <c r="R13662" s="9">
        <v>0.18072030314819401</v>
      </c>
      <c r="S13662" s="9">
        <v>0.19784616384221301</v>
      </c>
      <c r="T13662" s="9">
        <v>0.152452635207006</v>
      </c>
    </row>
    <row r="13663" spans="1:20" x14ac:dyDescent="0.35">
      <c r="A13663">
        <f t="shared" si="414"/>
        <v>13663</v>
      </c>
      <c r="B13663" s="3" t="s">
        <v>1037</v>
      </c>
      <c r="C13663" s="3" t="s">
        <v>95</v>
      </c>
      <c r="D13663" s="3" t="s">
        <v>43</v>
      </c>
      <c r="E13663">
        <v>2026</v>
      </c>
      <c r="F13663" s="3" t="str">
        <f t="shared" si="413"/>
        <v>RASpillMON ST2026</v>
      </c>
      <c r="G13663" s="9">
        <v>0.28650599147140399</v>
      </c>
      <c r="H13663" s="9">
        <v>1.09886233483274</v>
      </c>
      <c r="I13663" s="9">
        <v>0.65414847614326299</v>
      </c>
      <c r="J13663" s="9">
        <v>10.4706799777796</v>
      </c>
      <c r="K13663" s="9">
        <v>8.7565287875557196</v>
      </c>
      <c r="L13663" s="9">
        <v>13.708361355965099</v>
      </c>
      <c r="M13663" s="9">
        <v>24.383345764446599</v>
      </c>
      <c r="N13663" s="9">
        <v>26.741034816386499</v>
      </c>
      <c r="O13663" s="9">
        <v>8.9769119417654508</v>
      </c>
      <c r="P13663" s="9">
        <v>3.4715179379713099</v>
      </c>
      <c r="Q13663" s="9">
        <v>0.26778653666959001</v>
      </c>
      <c r="R13663" s="9">
        <v>0.40589899636795801</v>
      </c>
      <c r="S13663" s="9">
        <v>0.23571205053320299</v>
      </c>
      <c r="T13663" s="9">
        <v>0.15369293906069401</v>
      </c>
    </row>
    <row r="13664" spans="1:20" x14ac:dyDescent="0.35">
      <c r="A13664">
        <f t="shared" si="414"/>
        <v>13664</v>
      </c>
      <c r="B13664" s="3" t="s">
        <v>1037</v>
      </c>
      <c r="C13664" s="3" t="s">
        <v>95</v>
      </c>
      <c r="D13664" s="3" t="s">
        <v>43</v>
      </c>
      <c r="E13664">
        <v>2027</v>
      </c>
      <c r="F13664" s="3" t="str">
        <f t="shared" si="413"/>
        <v>RASpillMON ST2027</v>
      </c>
      <c r="G13664" s="9">
        <v>0.53368904827780905</v>
      </c>
      <c r="H13664" s="9">
        <v>2.7387193493026998</v>
      </c>
      <c r="I13664" s="9">
        <v>11.431907659005001</v>
      </c>
      <c r="J13664" s="9">
        <v>13.1112543477622</v>
      </c>
      <c r="K13664" s="9">
        <v>1.3984901568226999</v>
      </c>
      <c r="L13664" s="9">
        <v>14.044619349411199</v>
      </c>
      <c r="M13664" s="9">
        <v>18.722021825526198</v>
      </c>
      <c r="N13664" s="9">
        <v>18.134059756615802</v>
      </c>
      <c r="O13664" s="9">
        <v>11.5369897065857</v>
      </c>
      <c r="P13664" s="9">
        <v>5.6158442970243003</v>
      </c>
      <c r="Q13664" s="9">
        <v>1.7254489098004699</v>
      </c>
      <c r="R13664" s="9">
        <v>0.97634386471037404</v>
      </c>
      <c r="S13664" s="9">
        <v>0.106147436799869</v>
      </c>
      <c r="T13664" s="9">
        <v>0.150921604230702</v>
      </c>
    </row>
    <row r="13665" spans="1:20" x14ac:dyDescent="0.35">
      <c r="A13665">
        <f t="shared" si="414"/>
        <v>13665</v>
      </c>
      <c r="B13665" s="3" t="s">
        <v>1037</v>
      </c>
      <c r="C13665" s="3" t="s">
        <v>95</v>
      </c>
      <c r="D13665" s="3" t="s">
        <v>43</v>
      </c>
      <c r="E13665">
        <v>2028</v>
      </c>
      <c r="F13665" s="3" t="str">
        <f t="shared" si="413"/>
        <v>RASpillMON ST2028</v>
      </c>
      <c r="G13665" s="9">
        <v>0.413906565419845</v>
      </c>
      <c r="H13665" s="9">
        <v>0.38765224587541602</v>
      </c>
      <c r="I13665" s="9">
        <v>2.79016771781304</v>
      </c>
      <c r="J13665" s="9">
        <v>4.7434900595574598</v>
      </c>
      <c r="K13665" s="9">
        <v>6.1711454060240101</v>
      </c>
      <c r="L13665" s="9">
        <v>12.694451728680701</v>
      </c>
      <c r="M13665" s="9">
        <v>14.6214698482747</v>
      </c>
      <c r="N13665" s="9">
        <v>14.0073948579629</v>
      </c>
      <c r="O13665" s="9">
        <v>10.499635731064901</v>
      </c>
      <c r="P13665" s="9">
        <v>5.0063841154283999</v>
      </c>
      <c r="Q13665" s="9">
        <v>0.26982522965929401</v>
      </c>
      <c r="R13665" s="9">
        <v>0.15746084453750001</v>
      </c>
      <c r="S13665" s="9">
        <v>0.187847678591927</v>
      </c>
      <c r="T13665" s="9">
        <v>0.84479649854220795</v>
      </c>
    </row>
    <row r="13666" spans="1:20" x14ac:dyDescent="0.35">
      <c r="A13666">
        <f t="shared" si="414"/>
        <v>13666</v>
      </c>
      <c r="B13666" s="3" t="s">
        <v>1037</v>
      </c>
      <c r="C13666" s="3" t="s">
        <v>95</v>
      </c>
      <c r="D13666" s="3" t="s">
        <v>43</v>
      </c>
      <c r="E13666">
        <v>2029</v>
      </c>
      <c r="F13666" s="3" t="str">
        <f t="shared" si="413"/>
        <v>RASpillMON ST2029</v>
      </c>
      <c r="G13666" s="9">
        <v>1.28775686316478</v>
      </c>
      <c r="H13666" s="9">
        <v>0.33422973114669402</v>
      </c>
      <c r="I13666" s="9">
        <v>0.44809894765338798</v>
      </c>
      <c r="J13666" s="9">
        <v>0.185862269232594</v>
      </c>
      <c r="K13666" s="9">
        <v>9.7270623405437497</v>
      </c>
      <c r="L13666" s="9">
        <v>13.146064286160099</v>
      </c>
      <c r="M13666" s="9">
        <v>35.206857896894398</v>
      </c>
      <c r="N13666" s="9">
        <v>32.9828479985472</v>
      </c>
      <c r="O13666" s="9">
        <v>26.935517904443198</v>
      </c>
      <c r="P13666" s="9">
        <v>15.508255267434</v>
      </c>
      <c r="Q13666" s="9">
        <v>3.8360619801879698</v>
      </c>
      <c r="R13666" s="9">
        <v>0.123126866789305</v>
      </c>
      <c r="S13666" s="9">
        <v>0.174512466050781</v>
      </c>
      <c r="T13666" s="9">
        <v>0.22772633034216999</v>
      </c>
    </row>
    <row r="13667" spans="1:20" x14ac:dyDescent="0.35">
      <c r="A13667">
        <f t="shared" si="414"/>
        <v>13667</v>
      </c>
      <c r="B13667" s="3" t="s">
        <v>1037</v>
      </c>
      <c r="C13667" s="3" t="s">
        <v>77</v>
      </c>
      <c r="D13667" s="3" t="s">
        <v>43</v>
      </c>
      <c r="E13667">
        <v>2020</v>
      </c>
      <c r="F13667" s="3" t="str">
        <f t="shared" si="413"/>
        <v>RAGenMON ST2020</v>
      </c>
      <c r="G13667" s="9">
        <v>9.7493843548387105</v>
      </c>
      <c r="H13667" s="9">
        <v>11.513265784722201</v>
      </c>
      <c r="I13667" s="9">
        <v>13.0141381638888</v>
      </c>
      <c r="J13667" s="9">
        <v>10.2036738020161</v>
      </c>
      <c r="K13667" s="9">
        <v>12.9388028244047</v>
      </c>
      <c r="L13667" s="9">
        <v>14.0920831854838</v>
      </c>
      <c r="M13667" s="9">
        <v>11.811109130555501</v>
      </c>
      <c r="N13667" s="9">
        <v>13.090843813888799</v>
      </c>
      <c r="O13667" s="9">
        <v>13.781625508064501</v>
      </c>
      <c r="P13667" s="9">
        <v>12.3908720215277</v>
      </c>
      <c r="Q13667" s="9">
        <v>7.8431048771505303</v>
      </c>
      <c r="R13667" s="9">
        <v>5.2704573608333298</v>
      </c>
      <c r="S13667" s="9">
        <v>4.0780541546875</v>
      </c>
      <c r="T13667" s="9">
        <v>7.8480935804861103</v>
      </c>
    </row>
    <row r="13668" spans="1:20" x14ac:dyDescent="0.35">
      <c r="A13668">
        <f t="shared" si="414"/>
        <v>13668</v>
      </c>
      <c r="B13668" s="3" t="s">
        <v>1037</v>
      </c>
      <c r="C13668" s="3" t="s">
        <v>77</v>
      </c>
      <c r="D13668" s="3" t="s">
        <v>43</v>
      </c>
      <c r="E13668">
        <v>2021</v>
      </c>
      <c r="F13668" s="3" t="str">
        <f t="shared" si="413"/>
        <v>RAGenMON ST2021</v>
      </c>
      <c r="G13668" s="9">
        <v>9.9323156602150497</v>
      </c>
      <c r="H13668" s="9">
        <v>11.7371724369444</v>
      </c>
      <c r="I13668" s="9">
        <v>14.043251972222199</v>
      </c>
      <c r="J13668" s="9">
        <v>13.400794122311799</v>
      </c>
      <c r="K13668" s="9">
        <v>7.4607096610118999</v>
      </c>
      <c r="L13668" s="9">
        <v>13.4760958118279</v>
      </c>
      <c r="M13668" s="9">
        <v>12.483932463888801</v>
      </c>
      <c r="N13668" s="9">
        <v>14.0311726361111</v>
      </c>
      <c r="O13668" s="9">
        <v>14.1329147446236</v>
      </c>
      <c r="P13668" s="9">
        <v>13.250568899999999</v>
      </c>
      <c r="Q13668" s="9">
        <v>9.1169796825940796</v>
      </c>
      <c r="R13668" s="9">
        <v>5.1649814358333304</v>
      </c>
      <c r="S13668" s="9">
        <v>6.6090666091145804</v>
      </c>
      <c r="T13668" s="9">
        <v>5.9818051069444396</v>
      </c>
    </row>
    <row r="13669" spans="1:20" x14ac:dyDescent="0.35">
      <c r="A13669">
        <f t="shared" si="414"/>
        <v>13669</v>
      </c>
      <c r="B13669" s="3" t="s">
        <v>1037</v>
      </c>
      <c r="C13669" s="3" t="s">
        <v>77</v>
      </c>
      <c r="D13669" s="3" t="s">
        <v>43</v>
      </c>
      <c r="E13669">
        <v>2022</v>
      </c>
      <c r="F13669" s="3" t="str">
        <f t="shared" si="413"/>
        <v>RAGenMON ST2022</v>
      </c>
      <c r="G13669" s="9">
        <v>7.8103713469085996</v>
      </c>
      <c r="H13669" s="9">
        <v>11.133855057638799</v>
      </c>
      <c r="I13669" s="9">
        <v>12.2431065972222</v>
      </c>
      <c r="J13669" s="9">
        <v>13.088533845430099</v>
      </c>
      <c r="K13669" s="9">
        <v>14.1708933184523</v>
      </c>
      <c r="L13669" s="9">
        <v>14.1736333870967</v>
      </c>
      <c r="M13669" s="9">
        <v>13.6243992633333</v>
      </c>
      <c r="N13669" s="9">
        <v>13.8481384722222</v>
      </c>
      <c r="O13669" s="9">
        <v>12.2998423212365</v>
      </c>
      <c r="P13669" s="9">
        <v>7.2360915774999999</v>
      </c>
      <c r="Q13669" s="9">
        <v>5.6705615317204296</v>
      </c>
      <c r="R13669" s="9">
        <v>4.1741783801388799</v>
      </c>
      <c r="S13669" s="9">
        <v>5.1073227838541602</v>
      </c>
      <c r="T13669" s="9">
        <v>6.35179950958333</v>
      </c>
    </row>
    <row r="13670" spans="1:20" x14ac:dyDescent="0.35">
      <c r="A13670">
        <f t="shared" si="414"/>
        <v>13670</v>
      </c>
      <c r="B13670" s="3" t="s">
        <v>1037</v>
      </c>
      <c r="C13670" s="3" t="s">
        <v>77</v>
      </c>
      <c r="D13670" s="3" t="s">
        <v>43</v>
      </c>
      <c r="E13670">
        <v>2023</v>
      </c>
      <c r="F13670" s="3" t="str">
        <f t="shared" si="413"/>
        <v>RAGenMON ST2023</v>
      </c>
      <c r="G13670" s="9">
        <v>8.0256803219086006</v>
      </c>
      <c r="H13670" s="9">
        <v>8.50921296819444</v>
      </c>
      <c r="I13670" s="9">
        <v>6.2580585909722197</v>
      </c>
      <c r="J13670" s="9">
        <v>9.2801304892473109</v>
      </c>
      <c r="K13670" s="9">
        <v>13.4019790357142</v>
      </c>
      <c r="L13670" s="9">
        <v>13.642671663978399</v>
      </c>
      <c r="M13670" s="9">
        <v>13.974545566666601</v>
      </c>
      <c r="N13670" s="9">
        <v>13.9168723333333</v>
      </c>
      <c r="O13670" s="9">
        <v>14.246539346774099</v>
      </c>
      <c r="P13670" s="9">
        <v>12.056907898888801</v>
      </c>
      <c r="Q13670" s="9">
        <v>6.7086560779569897</v>
      </c>
      <c r="R13670" s="9">
        <v>4.1224551405555498</v>
      </c>
      <c r="S13670" s="9">
        <v>3.7760796249999999</v>
      </c>
      <c r="T13670" s="9">
        <v>6.23487380125</v>
      </c>
    </row>
    <row r="13671" spans="1:20" x14ac:dyDescent="0.35">
      <c r="A13671">
        <f t="shared" si="414"/>
        <v>13671</v>
      </c>
      <c r="B13671" s="3" t="s">
        <v>1037</v>
      </c>
      <c r="C13671" s="3" t="s">
        <v>77</v>
      </c>
      <c r="D13671" s="3" t="s">
        <v>43</v>
      </c>
      <c r="E13671">
        <v>2024</v>
      </c>
      <c r="F13671" s="3" t="str">
        <f t="shared" si="413"/>
        <v>RAGenMON ST2024</v>
      </c>
      <c r="G13671" s="9">
        <v>8.1826025350806404</v>
      </c>
      <c r="H13671" s="9">
        <v>11.457580368055501</v>
      </c>
      <c r="I13671" s="9">
        <v>11.107298150555501</v>
      </c>
      <c r="J13671" s="9">
        <v>13.921001623655901</v>
      </c>
      <c r="K13671" s="9">
        <v>13.5685943154761</v>
      </c>
      <c r="L13671" s="9">
        <v>14.0037270295698</v>
      </c>
      <c r="M13671" s="9">
        <v>13.4965121111111</v>
      </c>
      <c r="N13671" s="9">
        <v>13.981036558333299</v>
      </c>
      <c r="O13671" s="9">
        <v>12.8740000645161</v>
      </c>
      <c r="P13671" s="9">
        <v>7.9517114451388897</v>
      </c>
      <c r="Q13671" s="9">
        <v>4.1149287975806397</v>
      </c>
      <c r="R13671" s="9">
        <v>3.5377778594444398</v>
      </c>
      <c r="S13671" s="9">
        <v>3.9228766640625001</v>
      </c>
      <c r="T13671" s="9">
        <v>5.3198035122222196</v>
      </c>
    </row>
    <row r="13672" spans="1:20" x14ac:dyDescent="0.35">
      <c r="A13672">
        <f t="shared" si="414"/>
        <v>13672</v>
      </c>
      <c r="B13672" s="3" t="s">
        <v>1037</v>
      </c>
      <c r="C13672" s="3" t="s">
        <v>77</v>
      </c>
      <c r="D13672" s="3" t="s">
        <v>43</v>
      </c>
      <c r="E13672">
        <v>2025</v>
      </c>
      <c r="F13672" s="3" t="str">
        <f t="shared" si="413"/>
        <v>RAGenMON ST2025</v>
      </c>
      <c r="G13672" s="9">
        <v>7.4976798252688104</v>
      </c>
      <c r="H13672" s="9">
        <v>7.3841444194444401</v>
      </c>
      <c r="I13672" s="9">
        <v>5.9843780980555499</v>
      </c>
      <c r="J13672" s="9">
        <v>7.9226175024193504</v>
      </c>
      <c r="K13672" s="9">
        <v>6.5284524985118999</v>
      </c>
      <c r="L13672" s="9">
        <v>11.5816147056451</v>
      </c>
      <c r="M13672" s="9">
        <v>11.950441169444399</v>
      </c>
      <c r="N13672" s="9">
        <v>12.838990936111101</v>
      </c>
      <c r="O13672" s="9">
        <v>12.544154888709601</v>
      </c>
      <c r="P13672" s="9">
        <v>12.315697549999999</v>
      </c>
      <c r="Q13672" s="9">
        <v>6.9787932741935403</v>
      </c>
      <c r="R13672" s="9">
        <v>4.7186326661111098</v>
      </c>
      <c r="S13672" s="9">
        <v>5.3648855520833303</v>
      </c>
      <c r="T13672" s="9">
        <v>6.2169515486111102</v>
      </c>
    </row>
    <row r="13673" spans="1:20" x14ac:dyDescent="0.35">
      <c r="A13673">
        <f t="shared" si="414"/>
        <v>13673</v>
      </c>
      <c r="B13673" s="3" t="s">
        <v>1037</v>
      </c>
      <c r="C13673" s="3" t="s">
        <v>77</v>
      </c>
      <c r="D13673" s="3" t="s">
        <v>43</v>
      </c>
      <c r="E13673">
        <v>2026</v>
      </c>
      <c r="F13673" s="3" t="str">
        <f t="shared" si="413"/>
        <v>RAGenMON ST2026</v>
      </c>
      <c r="G13673" s="9">
        <v>7.8305425873655903</v>
      </c>
      <c r="H13673" s="9">
        <v>10.7639497277777</v>
      </c>
      <c r="I13673" s="9">
        <v>11.7434660118055</v>
      </c>
      <c r="J13673" s="9">
        <v>14.004686088709599</v>
      </c>
      <c r="K13673" s="9">
        <v>14.158588556547601</v>
      </c>
      <c r="L13673" s="9">
        <v>14.218881250000001</v>
      </c>
      <c r="M13673" s="9">
        <v>10.090563744444401</v>
      </c>
      <c r="N13673" s="9">
        <v>5.5824424722222199</v>
      </c>
      <c r="O13673" s="9">
        <v>4.8739061249999898</v>
      </c>
      <c r="P13673" s="9">
        <v>7.89550029027777</v>
      </c>
      <c r="Q13673" s="9">
        <v>6.9116916899193503</v>
      </c>
      <c r="R13673" s="9">
        <v>5.7804213474166604</v>
      </c>
      <c r="S13673" s="9">
        <v>6.0106232031250002</v>
      </c>
      <c r="T13673" s="9">
        <v>7.0319896341666599</v>
      </c>
    </row>
    <row r="13674" spans="1:20" x14ac:dyDescent="0.35">
      <c r="A13674">
        <f t="shared" si="414"/>
        <v>13674</v>
      </c>
      <c r="B13674" s="3" t="s">
        <v>1037</v>
      </c>
      <c r="C13674" s="3" t="s">
        <v>77</v>
      </c>
      <c r="D13674" s="3" t="s">
        <v>43</v>
      </c>
      <c r="E13674">
        <v>2027</v>
      </c>
      <c r="F13674" s="3" t="str">
        <f t="shared" si="413"/>
        <v>RAGenMON ST2027</v>
      </c>
      <c r="G13674" s="9">
        <v>8.4921459954301</v>
      </c>
      <c r="H13674" s="9">
        <v>10.843900434027701</v>
      </c>
      <c r="I13674" s="9">
        <v>14.0621242416666</v>
      </c>
      <c r="J13674" s="9">
        <v>13.887215224462301</v>
      </c>
      <c r="K13674" s="9">
        <v>13.5109219464285</v>
      </c>
      <c r="L13674" s="9">
        <v>14.0799715860215</v>
      </c>
      <c r="M13674" s="9">
        <v>12.2973975833333</v>
      </c>
      <c r="N13674" s="9">
        <v>8.00812123888889</v>
      </c>
      <c r="O13674" s="9">
        <v>5.1200829491935398</v>
      </c>
      <c r="P13674" s="9">
        <v>3.7536137875</v>
      </c>
      <c r="Q13674" s="9">
        <v>7.7367963857526796</v>
      </c>
      <c r="R13674" s="9">
        <v>8.8104781636111102</v>
      </c>
      <c r="S13674" s="9">
        <v>5.5895961109375003</v>
      </c>
      <c r="T13674" s="9">
        <v>7.3120417375000004</v>
      </c>
    </row>
    <row r="13675" spans="1:20" x14ac:dyDescent="0.35">
      <c r="A13675">
        <f t="shared" si="414"/>
        <v>13675</v>
      </c>
      <c r="B13675" s="3" t="s">
        <v>1037</v>
      </c>
      <c r="C13675" s="3" t="s">
        <v>77</v>
      </c>
      <c r="D13675" s="3" t="s">
        <v>43</v>
      </c>
      <c r="E13675">
        <v>2028</v>
      </c>
      <c r="F13675" s="3" t="str">
        <f t="shared" si="413"/>
        <v>RAGenMON ST2028</v>
      </c>
      <c r="G13675" s="9">
        <v>8.1997531603494593</v>
      </c>
      <c r="H13675" s="9">
        <v>9.6124417236111093</v>
      </c>
      <c r="I13675" s="9">
        <v>13.713536876388799</v>
      </c>
      <c r="J13675" s="9">
        <v>13.999130254032201</v>
      </c>
      <c r="K13675" s="9">
        <v>14.030384034077301</v>
      </c>
      <c r="L13675" s="9">
        <v>14.2800100672043</v>
      </c>
      <c r="M13675" s="9">
        <v>14.3</v>
      </c>
      <c r="N13675" s="9">
        <v>13.208644533333301</v>
      </c>
      <c r="O13675" s="9">
        <v>6.3802481477150499</v>
      </c>
      <c r="P13675" s="9">
        <v>5.8710728970833301</v>
      </c>
      <c r="Q13675" s="9">
        <v>7.3376814161290298</v>
      </c>
      <c r="R13675" s="9">
        <v>4.2998626083333296</v>
      </c>
      <c r="S13675" s="9">
        <v>5.0831094955729101</v>
      </c>
      <c r="T13675" s="9">
        <v>6.6450732830555497</v>
      </c>
    </row>
    <row r="13676" spans="1:20" x14ac:dyDescent="0.35">
      <c r="A13676">
        <f t="shared" si="414"/>
        <v>13676</v>
      </c>
      <c r="B13676" s="3" t="s">
        <v>1037</v>
      </c>
      <c r="C13676" s="3" t="s">
        <v>77</v>
      </c>
      <c r="D13676" s="3" t="s">
        <v>43</v>
      </c>
      <c r="E13676">
        <v>2029</v>
      </c>
      <c r="F13676" s="3" t="str">
        <f t="shared" si="413"/>
        <v>RAGenMON ST2029</v>
      </c>
      <c r="G13676" s="9">
        <v>10.170271544758</v>
      </c>
      <c r="H13676" s="9">
        <v>7.3472869180555502</v>
      </c>
      <c r="I13676" s="9">
        <v>9.5427150097222206</v>
      </c>
      <c r="J13676" s="9">
        <v>9.4716144361559103</v>
      </c>
      <c r="K13676" s="9">
        <v>13.597960773809501</v>
      </c>
      <c r="L13676" s="9">
        <v>13.3830569005376</v>
      </c>
      <c r="M13676" s="9">
        <v>12.90118155</v>
      </c>
      <c r="N13676" s="9">
        <v>14.3</v>
      </c>
      <c r="O13676" s="9">
        <v>11.7129381948924</v>
      </c>
      <c r="P13676" s="9">
        <v>4.5942503053333299</v>
      </c>
      <c r="Q13676" s="9">
        <v>7.2443816908602097</v>
      </c>
      <c r="R13676" s="9">
        <v>7.4468579722222197</v>
      </c>
      <c r="S13676" s="9">
        <v>6.9328085125000003</v>
      </c>
      <c r="T13676" s="9">
        <v>7.6974166013888796</v>
      </c>
    </row>
    <row r="13677" spans="1:20" x14ac:dyDescent="0.35">
      <c r="A13677">
        <f t="shared" si="414"/>
        <v>13677</v>
      </c>
      <c r="B13677" s="3" t="s">
        <v>1037</v>
      </c>
      <c r="C13677" s="3" t="s">
        <v>75</v>
      </c>
      <c r="D13677" s="3" t="s">
        <v>44</v>
      </c>
      <c r="E13677">
        <v>2020</v>
      </c>
      <c r="F13677" s="3" t="str">
        <f t="shared" si="413"/>
        <v>RAElevNINE M2020</v>
      </c>
      <c r="G13677" s="9" t="e">
        <v>#N/A</v>
      </c>
      <c r="H13677" s="9" t="e">
        <v>#N/A</v>
      </c>
      <c r="I13677" s="9" t="e">
        <v>#N/A</v>
      </c>
      <c r="J13677" s="9" t="e">
        <v>#N/A</v>
      </c>
      <c r="K13677" s="9" t="e">
        <v>#N/A</v>
      </c>
      <c r="L13677" s="9" t="e">
        <v>#N/A</v>
      </c>
      <c r="M13677" s="9" t="e">
        <v>#N/A</v>
      </c>
      <c r="N13677" s="9" t="e">
        <v>#N/A</v>
      </c>
      <c r="O13677" s="9" t="e">
        <v>#N/A</v>
      </c>
      <c r="P13677" s="9" t="e">
        <v>#N/A</v>
      </c>
      <c r="Q13677" s="9" t="e">
        <v>#N/A</v>
      </c>
      <c r="R13677" s="9" t="e">
        <v>#N/A</v>
      </c>
      <c r="S13677" s="9" t="e">
        <v>#N/A</v>
      </c>
      <c r="T13677" s="9" t="e">
        <v>#N/A</v>
      </c>
    </row>
    <row r="13678" spans="1:20" x14ac:dyDescent="0.35">
      <c r="A13678">
        <f t="shared" si="414"/>
        <v>13678</v>
      </c>
      <c r="B13678" s="3" t="s">
        <v>1037</v>
      </c>
      <c r="C13678" s="3" t="s">
        <v>75</v>
      </c>
      <c r="D13678" s="3" t="s">
        <v>44</v>
      </c>
      <c r="E13678">
        <v>2021</v>
      </c>
      <c r="F13678" s="3" t="str">
        <f t="shared" si="413"/>
        <v>RAElevNINE M2021</v>
      </c>
      <c r="G13678" s="9" t="e">
        <v>#N/A</v>
      </c>
      <c r="H13678" s="9" t="e">
        <v>#N/A</v>
      </c>
      <c r="I13678" s="9" t="e">
        <v>#N/A</v>
      </c>
      <c r="J13678" s="9" t="e">
        <v>#N/A</v>
      </c>
      <c r="K13678" s="9" t="e">
        <v>#N/A</v>
      </c>
      <c r="L13678" s="9" t="e">
        <v>#N/A</v>
      </c>
      <c r="M13678" s="9" t="e">
        <v>#N/A</v>
      </c>
      <c r="N13678" s="9" t="e">
        <v>#N/A</v>
      </c>
      <c r="O13678" s="9" t="e">
        <v>#N/A</v>
      </c>
      <c r="P13678" s="9" t="e">
        <v>#N/A</v>
      </c>
      <c r="Q13678" s="9" t="e">
        <v>#N/A</v>
      </c>
      <c r="R13678" s="9" t="e">
        <v>#N/A</v>
      </c>
      <c r="S13678" s="9" t="e">
        <v>#N/A</v>
      </c>
      <c r="T13678" s="9" t="e">
        <v>#N/A</v>
      </c>
    </row>
    <row r="13679" spans="1:20" x14ac:dyDescent="0.35">
      <c r="A13679">
        <f t="shared" si="414"/>
        <v>13679</v>
      </c>
      <c r="B13679" s="3" t="s">
        <v>1037</v>
      </c>
      <c r="C13679" s="3" t="s">
        <v>75</v>
      </c>
      <c r="D13679" s="3" t="s">
        <v>44</v>
      </c>
      <c r="E13679">
        <v>2022</v>
      </c>
      <c r="F13679" s="3" t="str">
        <f t="shared" si="413"/>
        <v>RAElevNINE M2022</v>
      </c>
      <c r="G13679" s="9" t="e">
        <v>#N/A</v>
      </c>
      <c r="H13679" s="9" t="e">
        <v>#N/A</v>
      </c>
      <c r="I13679" s="9" t="e">
        <v>#N/A</v>
      </c>
      <c r="J13679" s="9" t="e">
        <v>#N/A</v>
      </c>
      <c r="K13679" s="9" t="e">
        <v>#N/A</v>
      </c>
      <c r="L13679" s="9" t="e">
        <v>#N/A</v>
      </c>
      <c r="M13679" s="9" t="e">
        <v>#N/A</v>
      </c>
      <c r="N13679" s="9" t="e">
        <v>#N/A</v>
      </c>
      <c r="O13679" s="9" t="e">
        <v>#N/A</v>
      </c>
      <c r="P13679" s="9" t="e">
        <v>#N/A</v>
      </c>
      <c r="Q13679" s="9" t="e">
        <v>#N/A</v>
      </c>
      <c r="R13679" s="9" t="e">
        <v>#N/A</v>
      </c>
      <c r="S13679" s="9" t="e">
        <v>#N/A</v>
      </c>
      <c r="T13679" s="9" t="e">
        <v>#N/A</v>
      </c>
    </row>
    <row r="13680" spans="1:20" x14ac:dyDescent="0.35">
      <c r="A13680">
        <f t="shared" si="414"/>
        <v>13680</v>
      </c>
      <c r="B13680" s="3" t="s">
        <v>1037</v>
      </c>
      <c r="C13680" s="3" t="s">
        <v>75</v>
      </c>
      <c r="D13680" s="3" t="s">
        <v>44</v>
      </c>
      <c r="E13680">
        <v>2023</v>
      </c>
      <c r="F13680" s="3" t="str">
        <f t="shared" si="413"/>
        <v>RAElevNINE M2023</v>
      </c>
      <c r="G13680" s="9" t="e">
        <v>#N/A</v>
      </c>
      <c r="H13680" s="9" t="e">
        <v>#N/A</v>
      </c>
      <c r="I13680" s="9" t="e">
        <v>#N/A</v>
      </c>
      <c r="J13680" s="9" t="e">
        <v>#N/A</v>
      </c>
      <c r="K13680" s="9" t="e">
        <v>#N/A</v>
      </c>
      <c r="L13680" s="9" t="e">
        <v>#N/A</v>
      </c>
      <c r="M13680" s="9" t="e">
        <v>#N/A</v>
      </c>
      <c r="N13680" s="9" t="e">
        <v>#N/A</v>
      </c>
      <c r="O13680" s="9" t="e">
        <v>#N/A</v>
      </c>
      <c r="P13680" s="9" t="e">
        <v>#N/A</v>
      </c>
      <c r="Q13680" s="9" t="e">
        <v>#N/A</v>
      </c>
      <c r="R13680" s="9" t="e">
        <v>#N/A</v>
      </c>
      <c r="S13680" s="9" t="e">
        <v>#N/A</v>
      </c>
      <c r="T13680" s="9" t="e">
        <v>#N/A</v>
      </c>
    </row>
    <row r="13681" spans="1:20" x14ac:dyDescent="0.35">
      <c r="A13681">
        <f t="shared" si="414"/>
        <v>13681</v>
      </c>
      <c r="B13681" s="3" t="s">
        <v>1037</v>
      </c>
      <c r="C13681" s="3" t="s">
        <v>75</v>
      </c>
      <c r="D13681" s="3" t="s">
        <v>44</v>
      </c>
      <c r="E13681">
        <v>2024</v>
      </c>
      <c r="F13681" s="3" t="str">
        <f t="shared" si="413"/>
        <v>RAElevNINE M2024</v>
      </c>
      <c r="G13681" s="9" t="e">
        <v>#N/A</v>
      </c>
      <c r="H13681" s="9" t="e">
        <v>#N/A</v>
      </c>
      <c r="I13681" s="9" t="e">
        <v>#N/A</v>
      </c>
      <c r="J13681" s="9" t="e">
        <v>#N/A</v>
      </c>
      <c r="K13681" s="9" t="e">
        <v>#N/A</v>
      </c>
      <c r="L13681" s="9" t="e">
        <v>#N/A</v>
      </c>
      <c r="M13681" s="9" t="e">
        <v>#N/A</v>
      </c>
      <c r="N13681" s="9" t="e">
        <v>#N/A</v>
      </c>
      <c r="O13681" s="9" t="e">
        <v>#N/A</v>
      </c>
      <c r="P13681" s="9" t="e">
        <v>#N/A</v>
      </c>
      <c r="Q13681" s="9" t="e">
        <v>#N/A</v>
      </c>
      <c r="R13681" s="9" t="e">
        <v>#N/A</v>
      </c>
      <c r="S13681" s="9" t="e">
        <v>#N/A</v>
      </c>
      <c r="T13681" s="9" t="e">
        <v>#N/A</v>
      </c>
    </row>
    <row r="13682" spans="1:20" x14ac:dyDescent="0.35">
      <c r="A13682">
        <f t="shared" si="414"/>
        <v>13682</v>
      </c>
      <c r="B13682" s="3" t="s">
        <v>1037</v>
      </c>
      <c r="C13682" s="3" t="s">
        <v>75</v>
      </c>
      <c r="D13682" s="3" t="s">
        <v>44</v>
      </c>
      <c r="E13682">
        <v>2025</v>
      </c>
      <c r="F13682" s="3" t="str">
        <f t="shared" si="413"/>
        <v>RAElevNINE M2025</v>
      </c>
      <c r="G13682" s="9" t="e">
        <v>#N/A</v>
      </c>
      <c r="H13682" s="9" t="e">
        <v>#N/A</v>
      </c>
      <c r="I13682" s="9" t="e">
        <v>#N/A</v>
      </c>
      <c r="J13682" s="9" t="e">
        <v>#N/A</v>
      </c>
      <c r="K13682" s="9" t="e">
        <v>#N/A</v>
      </c>
      <c r="L13682" s="9" t="e">
        <v>#N/A</v>
      </c>
      <c r="M13682" s="9" t="e">
        <v>#N/A</v>
      </c>
      <c r="N13682" s="9" t="e">
        <v>#N/A</v>
      </c>
      <c r="O13682" s="9" t="e">
        <v>#N/A</v>
      </c>
      <c r="P13682" s="9" t="e">
        <v>#N/A</v>
      </c>
      <c r="Q13682" s="9" t="e">
        <v>#N/A</v>
      </c>
      <c r="R13682" s="9" t="e">
        <v>#N/A</v>
      </c>
      <c r="S13682" s="9" t="e">
        <v>#N/A</v>
      </c>
      <c r="T13682" s="9" t="e">
        <v>#N/A</v>
      </c>
    </row>
    <row r="13683" spans="1:20" x14ac:dyDescent="0.35">
      <c r="A13683">
        <f t="shared" si="414"/>
        <v>13683</v>
      </c>
      <c r="B13683" s="3" t="s">
        <v>1037</v>
      </c>
      <c r="C13683" s="3" t="s">
        <v>75</v>
      </c>
      <c r="D13683" s="3" t="s">
        <v>44</v>
      </c>
      <c r="E13683">
        <v>2026</v>
      </c>
      <c r="F13683" s="3" t="str">
        <f t="shared" si="413"/>
        <v>RAElevNINE M2026</v>
      </c>
      <c r="G13683" s="9" t="e">
        <v>#N/A</v>
      </c>
      <c r="H13683" s="9" t="e">
        <v>#N/A</v>
      </c>
      <c r="I13683" s="9" t="e">
        <v>#N/A</v>
      </c>
      <c r="J13683" s="9" t="e">
        <v>#N/A</v>
      </c>
      <c r="K13683" s="9" t="e">
        <v>#N/A</v>
      </c>
      <c r="L13683" s="9" t="e">
        <v>#N/A</v>
      </c>
      <c r="M13683" s="9" t="e">
        <v>#N/A</v>
      </c>
      <c r="N13683" s="9" t="e">
        <v>#N/A</v>
      </c>
      <c r="O13683" s="9" t="e">
        <v>#N/A</v>
      </c>
      <c r="P13683" s="9" t="e">
        <v>#N/A</v>
      </c>
      <c r="Q13683" s="9" t="e">
        <v>#N/A</v>
      </c>
      <c r="R13683" s="9" t="e">
        <v>#N/A</v>
      </c>
      <c r="S13683" s="9" t="e">
        <v>#N/A</v>
      </c>
      <c r="T13683" s="9" t="e">
        <v>#N/A</v>
      </c>
    </row>
    <row r="13684" spans="1:20" x14ac:dyDescent="0.35">
      <c r="A13684">
        <f t="shared" si="414"/>
        <v>13684</v>
      </c>
      <c r="B13684" s="3" t="s">
        <v>1037</v>
      </c>
      <c r="C13684" s="3" t="s">
        <v>75</v>
      </c>
      <c r="D13684" s="3" t="s">
        <v>44</v>
      </c>
      <c r="E13684">
        <v>2027</v>
      </c>
      <c r="F13684" s="3" t="str">
        <f t="shared" si="413"/>
        <v>RAElevNINE M2027</v>
      </c>
      <c r="G13684" s="9" t="e">
        <v>#N/A</v>
      </c>
      <c r="H13684" s="9" t="e">
        <v>#N/A</v>
      </c>
      <c r="I13684" s="9" t="e">
        <v>#N/A</v>
      </c>
      <c r="J13684" s="9" t="e">
        <v>#N/A</v>
      </c>
      <c r="K13684" s="9" t="e">
        <v>#N/A</v>
      </c>
      <c r="L13684" s="9" t="e">
        <v>#N/A</v>
      </c>
      <c r="M13684" s="9" t="e">
        <v>#N/A</v>
      </c>
      <c r="N13684" s="9" t="e">
        <v>#N/A</v>
      </c>
      <c r="O13684" s="9" t="e">
        <v>#N/A</v>
      </c>
      <c r="P13684" s="9" t="e">
        <v>#N/A</v>
      </c>
      <c r="Q13684" s="9" t="e">
        <v>#N/A</v>
      </c>
      <c r="R13684" s="9" t="e">
        <v>#N/A</v>
      </c>
      <c r="S13684" s="9" t="e">
        <v>#N/A</v>
      </c>
      <c r="T13684" s="9" t="e">
        <v>#N/A</v>
      </c>
    </row>
    <row r="13685" spans="1:20" x14ac:dyDescent="0.35">
      <c r="A13685">
        <f t="shared" si="414"/>
        <v>13685</v>
      </c>
      <c r="B13685" s="3" t="s">
        <v>1037</v>
      </c>
      <c r="C13685" s="3" t="s">
        <v>75</v>
      </c>
      <c r="D13685" s="3" t="s">
        <v>44</v>
      </c>
      <c r="E13685">
        <v>2028</v>
      </c>
      <c r="F13685" s="3" t="str">
        <f t="shared" ref="F13685:F13748" si="415">_xlfn.CONCAT(B13685,C13685,D13685,E13685)</f>
        <v>RAElevNINE M2028</v>
      </c>
      <c r="G13685" s="9" t="e">
        <v>#N/A</v>
      </c>
      <c r="H13685" s="9" t="e">
        <v>#N/A</v>
      </c>
      <c r="I13685" s="9" t="e">
        <v>#N/A</v>
      </c>
      <c r="J13685" s="9" t="e">
        <v>#N/A</v>
      </c>
      <c r="K13685" s="9" t="e">
        <v>#N/A</v>
      </c>
      <c r="L13685" s="9" t="e">
        <v>#N/A</v>
      </c>
      <c r="M13685" s="9" t="e">
        <v>#N/A</v>
      </c>
      <c r="N13685" s="9" t="e">
        <v>#N/A</v>
      </c>
      <c r="O13685" s="9" t="e">
        <v>#N/A</v>
      </c>
      <c r="P13685" s="9" t="e">
        <v>#N/A</v>
      </c>
      <c r="Q13685" s="9" t="e">
        <v>#N/A</v>
      </c>
      <c r="R13685" s="9" t="e">
        <v>#N/A</v>
      </c>
      <c r="S13685" s="9" t="e">
        <v>#N/A</v>
      </c>
      <c r="T13685" s="9" t="e">
        <v>#N/A</v>
      </c>
    </row>
    <row r="13686" spans="1:20" x14ac:dyDescent="0.35">
      <c r="A13686">
        <f t="shared" si="414"/>
        <v>13686</v>
      </c>
      <c r="B13686" s="3" t="s">
        <v>1037</v>
      </c>
      <c r="C13686" s="3" t="s">
        <v>75</v>
      </c>
      <c r="D13686" s="3" t="s">
        <v>44</v>
      </c>
      <c r="E13686">
        <v>2029</v>
      </c>
      <c r="F13686" s="3" t="str">
        <f t="shared" si="415"/>
        <v>RAElevNINE M2029</v>
      </c>
      <c r="G13686" s="9" t="e">
        <v>#N/A</v>
      </c>
      <c r="H13686" s="9" t="e">
        <v>#N/A</v>
      </c>
      <c r="I13686" s="9" t="e">
        <v>#N/A</v>
      </c>
      <c r="J13686" s="9" t="e">
        <v>#N/A</v>
      </c>
      <c r="K13686" s="9" t="e">
        <v>#N/A</v>
      </c>
      <c r="L13686" s="9" t="e">
        <v>#N/A</v>
      </c>
      <c r="M13686" s="9" t="e">
        <v>#N/A</v>
      </c>
      <c r="N13686" s="9" t="e">
        <v>#N/A</v>
      </c>
      <c r="O13686" s="9" t="e">
        <v>#N/A</v>
      </c>
      <c r="P13686" s="9" t="e">
        <v>#N/A</v>
      </c>
      <c r="Q13686" s="9" t="e">
        <v>#N/A</v>
      </c>
      <c r="R13686" s="9" t="e">
        <v>#N/A</v>
      </c>
      <c r="S13686" s="9" t="e">
        <v>#N/A</v>
      </c>
      <c r="T13686" s="9" t="e">
        <v>#N/A</v>
      </c>
    </row>
    <row r="13687" spans="1:20" x14ac:dyDescent="0.35">
      <c r="A13687">
        <f t="shared" si="414"/>
        <v>13687</v>
      </c>
      <c r="B13687" s="3" t="s">
        <v>1037</v>
      </c>
      <c r="C13687" s="3" t="s">
        <v>86</v>
      </c>
      <c r="D13687" s="3" t="s">
        <v>44</v>
      </c>
      <c r="E13687">
        <v>2020</v>
      </c>
      <c r="F13687" s="3" t="str">
        <f t="shared" si="415"/>
        <v>RAQOutNINE M2020</v>
      </c>
      <c r="G13687" s="9">
        <v>3.7366335142641098</v>
      </c>
      <c r="H13687" s="9">
        <v>4.4054816228633102</v>
      </c>
      <c r="I13687" s="9">
        <v>4.3196405510460396</v>
      </c>
      <c r="J13687" s="9">
        <v>3.20712545967281</v>
      </c>
      <c r="K13687" s="9">
        <v>4.6647823457542099</v>
      </c>
      <c r="L13687" s="9">
        <v>14.6183190937827</v>
      </c>
      <c r="M13687" s="9">
        <v>15.9115715055932</v>
      </c>
      <c r="N13687" s="9">
        <v>16.427277186812901</v>
      </c>
      <c r="O13687" s="9">
        <v>14.170684622293599</v>
      </c>
      <c r="P13687" s="9">
        <v>6.3292272273388397</v>
      </c>
      <c r="Q13687" s="9">
        <v>2.5145772357788299</v>
      </c>
      <c r="R13687" s="9">
        <v>2.3376947064964302</v>
      </c>
      <c r="S13687" s="9">
        <v>1.32221925395638</v>
      </c>
      <c r="T13687" s="9">
        <v>2.7579463401140898</v>
      </c>
    </row>
    <row r="13688" spans="1:20" x14ac:dyDescent="0.35">
      <c r="A13688">
        <f t="shared" si="414"/>
        <v>13688</v>
      </c>
      <c r="B13688" s="3" t="s">
        <v>1037</v>
      </c>
      <c r="C13688" s="3" t="s">
        <v>86</v>
      </c>
      <c r="D13688" s="3" t="s">
        <v>44</v>
      </c>
      <c r="E13688">
        <v>2021</v>
      </c>
      <c r="F13688" s="3" t="str">
        <f t="shared" si="415"/>
        <v>RAQOutNINE M2021</v>
      </c>
      <c r="G13688" s="9">
        <v>3.8143056567979099</v>
      </c>
      <c r="H13688" s="9">
        <v>5.8902623807348604</v>
      </c>
      <c r="I13688" s="9">
        <v>7.4496109664238803</v>
      </c>
      <c r="J13688" s="9">
        <v>6.1789799657588196</v>
      </c>
      <c r="K13688" s="9">
        <v>2.5154086997571801</v>
      </c>
      <c r="L13688" s="9">
        <v>10.958946181566899</v>
      </c>
      <c r="M13688" s="9">
        <v>12.8390930782528</v>
      </c>
      <c r="N13688" s="9">
        <v>22.0740864841583</v>
      </c>
      <c r="O13688" s="9">
        <v>16.1662553047038</v>
      </c>
      <c r="P13688" s="9">
        <v>5.5030846389711101</v>
      </c>
      <c r="Q13688" s="9">
        <v>2.9912734444282898</v>
      </c>
      <c r="R13688" s="9">
        <v>1.6316948740886099</v>
      </c>
      <c r="S13688" s="9">
        <v>2.1868958550696602</v>
      </c>
      <c r="T13688" s="9">
        <v>1.82054103940153</v>
      </c>
    </row>
    <row r="13689" spans="1:20" x14ac:dyDescent="0.35">
      <c r="A13689">
        <f t="shared" si="414"/>
        <v>13689</v>
      </c>
      <c r="B13689" s="3" t="s">
        <v>1037</v>
      </c>
      <c r="C13689" s="3" t="s">
        <v>86</v>
      </c>
      <c r="D13689" s="3" t="s">
        <v>44</v>
      </c>
      <c r="E13689">
        <v>2022</v>
      </c>
      <c r="F13689" s="3" t="str">
        <f t="shared" si="415"/>
        <v>RAQOutNINE M2022</v>
      </c>
      <c r="G13689" s="9">
        <v>3.2074291257157204</v>
      </c>
      <c r="H13689" s="9">
        <v>3.8674287948512198</v>
      </c>
      <c r="I13689" s="9">
        <v>4.5370289744149996</v>
      </c>
      <c r="J13689" s="9">
        <v>6.3086743713731002</v>
      </c>
      <c r="K13689" s="9">
        <v>7.40301232294137</v>
      </c>
      <c r="L13689" s="9">
        <v>14.084921699748699</v>
      </c>
      <c r="M13689" s="9">
        <v>13.4908992660283</v>
      </c>
      <c r="N13689" s="9">
        <v>11.9335081200612</v>
      </c>
      <c r="O13689" s="9">
        <v>8.80268577848992</v>
      </c>
      <c r="P13689" s="9">
        <v>4.5357073066651505</v>
      </c>
      <c r="Q13689" s="9">
        <v>2.1483754397118</v>
      </c>
      <c r="R13689" s="9">
        <v>1.3702753452694401</v>
      </c>
      <c r="S13689" s="9">
        <v>1.64269929512764</v>
      </c>
      <c r="T13689" s="9">
        <v>2.4372049602483301</v>
      </c>
    </row>
    <row r="13690" spans="1:20" x14ac:dyDescent="0.35">
      <c r="A13690">
        <f t="shared" si="414"/>
        <v>13690</v>
      </c>
      <c r="B13690" s="3" t="s">
        <v>1037</v>
      </c>
      <c r="C13690" s="3" t="s">
        <v>86</v>
      </c>
      <c r="D13690" s="3" t="s">
        <v>44</v>
      </c>
      <c r="E13690">
        <v>2023</v>
      </c>
      <c r="F13690" s="3" t="str">
        <f t="shared" si="415"/>
        <v>RAQOutNINE M2023</v>
      </c>
      <c r="G13690" s="9">
        <v>2.9518120479549101</v>
      </c>
      <c r="H13690" s="9">
        <v>2.99903252455367</v>
      </c>
      <c r="I13690" s="9">
        <v>2.4356690565524701</v>
      </c>
      <c r="J13690" s="9">
        <v>4.0780293505943197</v>
      </c>
      <c r="K13690" s="9">
        <v>8.5421553920864497</v>
      </c>
      <c r="L13690" s="9">
        <v>14.133835661868901</v>
      </c>
      <c r="M13690" s="9">
        <v>17.143443699675199</v>
      </c>
      <c r="N13690" s="9">
        <v>16.075772403775002</v>
      </c>
      <c r="O13690" s="9">
        <v>11.134709565449199</v>
      </c>
      <c r="P13690" s="9">
        <v>4.35856964552279</v>
      </c>
      <c r="Q13690" s="9">
        <v>2.4013664008486102</v>
      </c>
      <c r="R13690" s="9">
        <v>1.51786555607652</v>
      </c>
      <c r="S13690" s="9">
        <v>1.1788290298889399</v>
      </c>
      <c r="T13690" s="9">
        <v>1.98245808331264</v>
      </c>
    </row>
    <row r="13691" spans="1:20" x14ac:dyDescent="0.35">
      <c r="A13691">
        <f t="shared" si="414"/>
        <v>13691</v>
      </c>
      <c r="B13691" s="3" t="s">
        <v>1037</v>
      </c>
      <c r="C13691" s="3" t="s">
        <v>86</v>
      </c>
      <c r="D13691" s="3" t="s">
        <v>44</v>
      </c>
      <c r="E13691">
        <v>2024</v>
      </c>
      <c r="F13691" s="3" t="str">
        <f t="shared" si="415"/>
        <v>RAQOutNINE M2024</v>
      </c>
      <c r="G13691" s="9">
        <v>3.09722884384139</v>
      </c>
      <c r="H13691" s="9">
        <v>4.2993843892666002</v>
      </c>
      <c r="I13691" s="9">
        <v>4.9664471942224502</v>
      </c>
      <c r="J13691" s="9">
        <v>6.7568302099788902</v>
      </c>
      <c r="K13691" s="9">
        <v>6.7988925054284897</v>
      </c>
      <c r="L13691" s="9">
        <v>12.649852358221001</v>
      </c>
      <c r="M13691" s="9">
        <v>15.6081677081234</v>
      </c>
      <c r="N13691" s="9">
        <v>9.8067174238658303</v>
      </c>
      <c r="O13691" s="9">
        <v>5.7493487507611603</v>
      </c>
      <c r="P13691" s="9">
        <v>3.1033452164797302</v>
      </c>
      <c r="Q13691" s="9">
        <v>1.47258335145496</v>
      </c>
      <c r="R13691" s="9">
        <v>1.0354781024651301</v>
      </c>
      <c r="S13691" s="9">
        <v>1.3544809576821599</v>
      </c>
      <c r="T13691" s="9">
        <v>1.81020625488743</v>
      </c>
    </row>
    <row r="13692" spans="1:20" x14ac:dyDescent="0.35">
      <c r="A13692">
        <f t="shared" si="414"/>
        <v>13692</v>
      </c>
      <c r="B13692" s="3" t="s">
        <v>1037</v>
      </c>
      <c r="C13692" s="3" t="s">
        <v>86</v>
      </c>
      <c r="D13692" s="3" t="s">
        <v>44</v>
      </c>
      <c r="E13692">
        <v>2025</v>
      </c>
      <c r="F13692" s="3" t="str">
        <f t="shared" si="415"/>
        <v>RAQOutNINE M2025</v>
      </c>
      <c r="G13692" s="9">
        <v>2.51621747607896</v>
      </c>
      <c r="H13692" s="9">
        <v>3.0314594507086401</v>
      </c>
      <c r="I13692" s="9">
        <v>2.8233301078797899</v>
      </c>
      <c r="J13692" s="9">
        <v>3.31582610295452</v>
      </c>
      <c r="K13692" s="9">
        <v>2.45148738635916</v>
      </c>
      <c r="L13692" s="9">
        <v>7.7462072058484504</v>
      </c>
      <c r="M13692" s="9">
        <v>14.114570335565</v>
      </c>
      <c r="N13692" s="9">
        <v>14.0680428784899</v>
      </c>
      <c r="O13692" s="9">
        <v>12.436662907718301</v>
      </c>
      <c r="P13692" s="9">
        <v>4.4473288519507301</v>
      </c>
      <c r="Q13692" s="9">
        <v>2.9776002562537398</v>
      </c>
      <c r="R13692" s="9">
        <v>1.57995359428666</v>
      </c>
      <c r="S13692" s="9">
        <v>1.7903912937890301</v>
      </c>
      <c r="T13692" s="9">
        <v>1.9299459634990599</v>
      </c>
    </row>
    <row r="13693" spans="1:20" x14ac:dyDescent="0.35">
      <c r="A13693">
        <f t="shared" si="414"/>
        <v>13693</v>
      </c>
      <c r="B13693" s="3" t="s">
        <v>1037</v>
      </c>
      <c r="C13693" s="3" t="s">
        <v>86</v>
      </c>
      <c r="D13693" s="3" t="s">
        <v>44</v>
      </c>
      <c r="E13693">
        <v>2026</v>
      </c>
      <c r="F13693" s="3" t="str">
        <f t="shared" si="415"/>
        <v>RAQOutNINE M2026</v>
      </c>
      <c r="G13693" s="9">
        <v>2.67316256996132</v>
      </c>
      <c r="H13693" s="9">
        <v>4.3414177408623598</v>
      </c>
      <c r="I13693" s="9">
        <v>3.6623165465712701</v>
      </c>
      <c r="J13693" s="9">
        <v>15.689678976362901</v>
      </c>
      <c r="K13693" s="9">
        <v>13.0121101672154</v>
      </c>
      <c r="L13693" s="9">
        <v>18.754954078854599</v>
      </c>
      <c r="M13693" s="9">
        <v>27.9815015928836</v>
      </c>
      <c r="N13693" s="9">
        <v>29.571195497956101</v>
      </c>
      <c r="O13693" s="9">
        <v>11.020174091735001</v>
      </c>
      <c r="P13693" s="9">
        <v>5.9783355097580104</v>
      </c>
      <c r="Q13693" s="9">
        <v>2.3383609084942201</v>
      </c>
      <c r="R13693" s="9">
        <v>2.2838164472783302</v>
      </c>
      <c r="S13693" s="9">
        <v>2.18947166955234</v>
      </c>
      <c r="T13693" s="9">
        <v>2.3059320883049699</v>
      </c>
    </row>
    <row r="13694" spans="1:20" x14ac:dyDescent="0.35">
      <c r="A13694">
        <f t="shared" si="414"/>
        <v>13694</v>
      </c>
      <c r="B13694" s="3" t="s">
        <v>1037</v>
      </c>
      <c r="C13694" s="3" t="s">
        <v>86</v>
      </c>
      <c r="D13694" s="3" t="s">
        <v>44</v>
      </c>
      <c r="E13694">
        <v>2027</v>
      </c>
      <c r="F13694" s="3" t="str">
        <f t="shared" si="415"/>
        <v>RAQOutNINE M2027</v>
      </c>
      <c r="G13694" s="9">
        <v>3.0306435899320499</v>
      </c>
      <c r="H13694" s="9">
        <v>6.2747953487465002</v>
      </c>
      <c r="I13694" s="9">
        <v>15.3747984948488</v>
      </c>
      <c r="J13694" s="9">
        <v>17.155888978632301</v>
      </c>
      <c r="K13694" s="9">
        <v>5.4928093681078103</v>
      </c>
      <c r="L13694" s="9">
        <v>18.620584884528402</v>
      </c>
      <c r="M13694" s="9">
        <v>22.570562808952001</v>
      </c>
      <c r="N13694" s="9">
        <v>21.260152258428</v>
      </c>
      <c r="O13694" s="9">
        <v>13.8455506712918</v>
      </c>
      <c r="P13694" s="9">
        <v>7.2234815577457798</v>
      </c>
      <c r="Q13694" s="9">
        <v>3.9500683670404499</v>
      </c>
      <c r="R13694" s="9">
        <v>3.3305655983274294</v>
      </c>
      <c r="S13694" s="9">
        <v>1.8242929942945301</v>
      </c>
      <c r="T13694" s="9">
        <v>2.2571216653914901</v>
      </c>
    </row>
    <row r="13695" spans="1:20" x14ac:dyDescent="0.35">
      <c r="A13695">
        <f t="shared" si="414"/>
        <v>13695</v>
      </c>
      <c r="B13695" s="3" t="s">
        <v>1037</v>
      </c>
      <c r="C13695" s="3" t="s">
        <v>86</v>
      </c>
      <c r="D13695" s="3" t="s">
        <v>44</v>
      </c>
      <c r="E13695">
        <v>2028</v>
      </c>
      <c r="F13695" s="3" t="str">
        <f t="shared" si="415"/>
        <v>RAQOutNINE M2028</v>
      </c>
      <c r="G13695" s="9">
        <v>2.69950960182336</v>
      </c>
      <c r="H13695" s="9">
        <v>2.9702164693026298</v>
      </c>
      <c r="I13695" s="9">
        <v>6.51582891697519</v>
      </c>
      <c r="J13695" s="9">
        <v>8.6474808466591302</v>
      </c>
      <c r="K13695" s="9">
        <v>10.246587498806701</v>
      </c>
      <c r="L13695" s="9">
        <v>16.692148588281398</v>
      </c>
      <c r="M13695" s="9">
        <v>18.7872119519748</v>
      </c>
      <c r="N13695" s="9">
        <v>18.499587924073399</v>
      </c>
      <c r="O13695" s="9">
        <v>12.834371648935001</v>
      </c>
      <c r="P13695" s="9">
        <v>6.9970369921218403</v>
      </c>
      <c r="Q13695" s="9">
        <v>2.4686859300763202</v>
      </c>
      <c r="R13695" s="9">
        <v>1.47785826576013</v>
      </c>
      <c r="S13695" s="9">
        <v>1.6365991263225199</v>
      </c>
      <c r="T13695" s="9">
        <v>3.3323709778394499</v>
      </c>
    </row>
    <row r="13696" spans="1:20" x14ac:dyDescent="0.35">
      <c r="A13696">
        <f t="shared" si="414"/>
        <v>13696</v>
      </c>
      <c r="B13696" s="3" t="s">
        <v>1037</v>
      </c>
      <c r="C13696" s="3" t="s">
        <v>86</v>
      </c>
      <c r="D13696" s="3" t="s">
        <v>44</v>
      </c>
      <c r="E13696">
        <v>2029</v>
      </c>
      <c r="F13696" s="3" t="str">
        <f t="shared" si="415"/>
        <v>RAQOutNINE M2029</v>
      </c>
      <c r="G13696" s="9">
        <v>4.1675599768047702</v>
      </c>
      <c r="H13696" s="9">
        <v>2.8967445984154501</v>
      </c>
      <c r="I13696" s="9">
        <v>3.5585757668264999</v>
      </c>
      <c r="J13696" s="9">
        <v>2.95182498833922</v>
      </c>
      <c r="K13696" s="9">
        <v>15.6231400718979</v>
      </c>
      <c r="L13696" s="9">
        <v>18.959612060837401</v>
      </c>
      <c r="M13696" s="9">
        <v>40.643924543415203</v>
      </c>
      <c r="N13696" s="9">
        <v>38.758533366204098</v>
      </c>
      <c r="O13696" s="9">
        <v>30.982695024640801</v>
      </c>
      <c r="P13696" s="9">
        <v>17.3478453337374</v>
      </c>
      <c r="Q13696" s="9">
        <v>6.1055074913126504</v>
      </c>
      <c r="R13696" s="9">
        <v>2.22202944648844</v>
      </c>
      <c r="S13696" s="9">
        <v>2.0803436283592402</v>
      </c>
      <c r="T13696" s="9">
        <v>2.4277732899078699</v>
      </c>
    </row>
    <row r="13697" spans="1:20" x14ac:dyDescent="0.35">
      <c r="A13697">
        <f t="shared" si="414"/>
        <v>13697</v>
      </c>
      <c r="B13697" s="3" t="s">
        <v>1037</v>
      </c>
      <c r="C13697" s="3" t="s">
        <v>95</v>
      </c>
      <c r="D13697" s="3" t="s">
        <v>44</v>
      </c>
      <c r="E13697">
        <v>2020</v>
      </c>
      <c r="F13697" s="3" t="str">
        <f t="shared" si="415"/>
        <v>RASpillNINE M2020</v>
      </c>
      <c r="G13697" s="9">
        <v>0.69356448208259402</v>
      </c>
      <c r="H13697" s="9">
        <v>0.92581373647486098</v>
      </c>
      <c r="I13697" s="9">
        <v>0.37279079775729101</v>
      </c>
      <c r="J13697" s="9">
        <v>0.40184103115130998</v>
      </c>
      <c r="K13697" s="9">
        <v>0.69785872591723896</v>
      </c>
      <c r="L13697" s="9">
        <v>9.7509332512196192</v>
      </c>
      <c r="M13697" s="9">
        <v>11.825567437627701</v>
      </c>
      <c r="N13697" s="9">
        <v>11.9580686647906</v>
      </c>
      <c r="O13697" s="9">
        <v>9.5125138189489693</v>
      </c>
      <c r="P13697" s="9">
        <v>2.57485333590868</v>
      </c>
      <c r="Q13697" s="9">
        <v>0.26701877646565803</v>
      </c>
      <c r="R13697" s="9">
        <v>0.85021001415476305</v>
      </c>
      <c r="S13697" s="9">
        <v>0.14204610776152299</v>
      </c>
      <c r="T13697" s="9">
        <v>0.43633963211367999</v>
      </c>
    </row>
    <row r="13698" spans="1:20" x14ac:dyDescent="0.35">
      <c r="A13698">
        <f t="shared" si="414"/>
        <v>13698</v>
      </c>
      <c r="B13698" s="3" t="s">
        <v>1037</v>
      </c>
      <c r="C13698" s="3" t="s">
        <v>95</v>
      </c>
      <c r="D13698" s="3" t="s">
        <v>44</v>
      </c>
      <c r="E13698">
        <v>2021</v>
      </c>
      <c r="F13698" s="3" t="str">
        <f t="shared" si="415"/>
        <v>RASpillNINE M2021</v>
      </c>
      <c r="G13698" s="9">
        <v>0.69635741559300901</v>
      </c>
      <c r="H13698" s="9">
        <v>2.1525316251804099</v>
      </c>
      <c r="I13698" s="9">
        <v>2.8479912003491599</v>
      </c>
      <c r="J13698" s="9">
        <v>1.6620443370133899</v>
      </c>
      <c r="K13698" s="9">
        <v>0.22607253290364501</v>
      </c>
      <c r="L13698" s="9">
        <v>6.3871922184644001</v>
      </c>
      <c r="M13698" s="9">
        <v>8.5046446146667591</v>
      </c>
      <c r="N13698" s="9">
        <v>17.223703851793001</v>
      </c>
      <c r="O13698" s="9">
        <v>11.321624938709199</v>
      </c>
      <c r="P13698" s="9">
        <v>1.1187867466193</v>
      </c>
      <c r="Q13698" s="9">
        <v>0.32392284177862901</v>
      </c>
      <c r="R13698" s="9">
        <v>8.6538642341666597E-2</v>
      </c>
      <c r="S13698" s="9">
        <v>0.392314435243098</v>
      </c>
      <c r="T13698" s="9">
        <v>0.11835522935755501</v>
      </c>
    </row>
    <row r="13699" spans="1:20" x14ac:dyDescent="0.35">
      <c r="A13699">
        <f t="shared" ref="A13699:A13762" si="416">A13698+1</f>
        <v>13699</v>
      </c>
      <c r="B13699" s="3" t="s">
        <v>1037</v>
      </c>
      <c r="C13699" s="3" t="s">
        <v>95</v>
      </c>
      <c r="D13699" s="3" t="s">
        <v>44</v>
      </c>
      <c r="E13699">
        <v>2022</v>
      </c>
      <c r="F13699" s="3" t="str">
        <f t="shared" si="415"/>
        <v>RASpillNINE M2022</v>
      </c>
      <c r="G13699" s="9">
        <v>1.00971326677883</v>
      </c>
      <c r="H13699" s="9">
        <v>0.59942773276973604</v>
      </c>
      <c r="I13699" s="9">
        <v>0.69325713704576297</v>
      </c>
      <c r="J13699" s="9">
        <v>1.99717460740348</v>
      </c>
      <c r="K13699" s="9">
        <v>2.6045676450259001</v>
      </c>
      <c r="L13699" s="9">
        <v>9.1839489425988496</v>
      </c>
      <c r="M13699" s="9">
        <v>8.8061935718088797</v>
      </c>
      <c r="N13699" s="9">
        <v>7.2614851802695402</v>
      </c>
      <c r="O13699" s="9">
        <v>4.7785741160706898</v>
      </c>
      <c r="P13699" s="9">
        <v>2.16708483760222</v>
      </c>
      <c r="Q13699" s="9">
        <v>0.499263072264852</v>
      </c>
      <c r="R13699" s="9">
        <v>0.14935727432888801</v>
      </c>
      <c r="S13699" s="9">
        <v>0.221777127766705</v>
      </c>
      <c r="T13699" s="9">
        <v>0.42022029802958299</v>
      </c>
    </row>
    <row r="13700" spans="1:20" x14ac:dyDescent="0.35">
      <c r="A13700">
        <f t="shared" si="416"/>
        <v>13700</v>
      </c>
      <c r="B13700" s="3" t="s">
        <v>1037</v>
      </c>
      <c r="C13700" s="3" t="s">
        <v>95</v>
      </c>
      <c r="D13700" s="3" t="s">
        <v>44</v>
      </c>
      <c r="E13700">
        <v>2023</v>
      </c>
      <c r="F13700" s="3" t="str">
        <f t="shared" si="415"/>
        <v>RASpillNINE M2023</v>
      </c>
      <c r="G13700" s="9">
        <v>0.74169913205420002</v>
      </c>
      <c r="H13700" s="9">
        <v>0.71998664211206198</v>
      </c>
      <c r="I13700" s="9">
        <v>0.70756540541234703</v>
      </c>
      <c r="J13700" s="9">
        <v>1.05415998743901</v>
      </c>
      <c r="K13700" s="9">
        <v>4.0090878153645804</v>
      </c>
      <c r="L13700" s="9">
        <v>9.4126565299576797</v>
      </c>
      <c r="M13700" s="9">
        <v>12.3086364645589</v>
      </c>
      <c r="N13700" s="9">
        <v>11.316498429804099</v>
      </c>
      <c r="O13700" s="9">
        <v>6.4533714627962997</v>
      </c>
      <c r="P13700" s="9">
        <v>0.81432029877668699</v>
      </c>
      <c r="Q13700" s="9">
        <v>0.45392562903257999</v>
      </c>
      <c r="R13700" s="9">
        <v>0.25954958583555499</v>
      </c>
      <c r="S13700" s="9">
        <v>3.3554741298567697E-2</v>
      </c>
      <c r="T13700" s="9">
        <v>0.18567330888979899</v>
      </c>
    </row>
    <row r="13701" spans="1:20" x14ac:dyDescent="0.35">
      <c r="A13701">
        <f t="shared" si="416"/>
        <v>13701</v>
      </c>
      <c r="B13701" s="3" t="s">
        <v>1037</v>
      </c>
      <c r="C13701" s="3" t="s">
        <v>95</v>
      </c>
      <c r="D13701" s="3" t="s">
        <v>44</v>
      </c>
      <c r="E13701">
        <v>2024</v>
      </c>
      <c r="F13701" s="3" t="str">
        <f t="shared" si="415"/>
        <v>RASpillNINE M2024</v>
      </c>
      <c r="G13701" s="9">
        <v>0.74439920232284895</v>
      </c>
      <c r="H13701" s="9">
        <v>0.94048365648625598</v>
      </c>
      <c r="I13701" s="9">
        <v>1.40845971653571</v>
      </c>
      <c r="J13701" s="9">
        <v>1.9960446101848699</v>
      </c>
      <c r="K13701" s="9">
        <v>2.1801453752409801</v>
      </c>
      <c r="L13701" s="9">
        <v>7.8558943318182797</v>
      </c>
      <c r="M13701" s="9">
        <v>10.903713650090101</v>
      </c>
      <c r="N13701" s="9">
        <v>4.9867845322380502</v>
      </c>
      <c r="O13701" s="9">
        <v>1.75432414521809</v>
      </c>
      <c r="P13701" s="9">
        <v>0.89594153619771999</v>
      </c>
      <c r="Q13701" s="9">
        <v>0.27491181987915297</v>
      </c>
      <c r="R13701" s="9">
        <v>5.5011558670833301E-2</v>
      </c>
      <c r="S13701" s="9">
        <v>0.24996310701796801</v>
      </c>
      <c r="T13701" s="9">
        <v>0.35498374658006904</v>
      </c>
    </row>
    <row r="13702" spans="1:20" x14ac:dyDescent="0.35">
      <c r="A13702">
        <f t="shared" si="416"/>
        <v>13702</v>
      </c>
      <c r="B13702" s="3" t="s">
        <v>1037</v>
      </c>
      <c r="C13702" s="3" t="s">
        <v>95</v>
      </c>
      <c r="D13702" s="3" t="s">
        <v>44</v>
      </c>
      <c r="E13702">
        <v>2025</v>
      </c>
      <c r="F13702" s="3" t="str">
        <f t="shared" si="415"/>
        <v>RASpillNINE M2025</v>
      </c>
      <c r="G13702" s="9">
        <v>0.42753651588299701</v>
      </c>
      <c r="H13702" s="9">
        <v>1.12247274900857</v>
      </c>
      <c r="I13702" s="9">
        <v>1.19469122089673</v>
      </c>
      <c r="J13702" s="9">
        <v>1.0596343727038899</v>
      </c>
      <c r="K13702" s="9">
        <v>0.63396610348676996</v>
      </c>
      <c r="L13702" s="9">
        <v>4.0171850143936796</v>
      </c>
      <c r="M13702" s="9">
        <v>10.0412544203173</v>
      </c>
      <c r="N13702" s="9">
        <v>9.703375482215618</v>
      </c>
      <c r="O13702" s="9">
        <v>8.1374869110753494</v>
      </c>
      <c r="P13702" s="9">
        <v>0.76043518143463795</v>
      </c>
      <c r="Q13702" s="9">
        <v>1.00039455243418</v>
      </c>
      <c r="R13702" s="9">
        <v>0.27402667187000002</v>
      </c>
      <c r="S13702" s="9">
        <v>0.26627789724229101</v>
      </c>
      <c r="T13702" s="9">
        <v>0.19378159503898601</v>
      </c>
    </row>
    <row r="13703" spans="1:20" x14ac:dyDescent="0.35">
      <c r="A13703">
        <f t="shared" si="416"/>
        <v>13703</v>
      </c>
      <c r="B13703" s="3" t="s">
        <v>1037</v>
      </c>
      <c r="C13703" s="3" t="s">
        <v>95</v>
      </c>
      <c r="D13703" s="3" t="s">
        <v>44</v>
      </c>
      <c r="E13703">
        <v>2026</v>
      </c>
      <c r="F13703" s="3" t="str">
        <f t="shared" si="415"/>
        <v>RASpillNINE M2026</v>
      </c>
      <c r="G13703" s="9">
        <v>0.53997597357483196</v>
      </c>
      <c r="H13703" s="9">
        <v>1.0907255359068</v>
      </c>
      <c r="I13703" s="9">
        <v>0.31134242534130502</v>
      </c>
      <c r="J13703" s="9">
        <v>10.911820151377199</v>
      </c>
      <c r="K13703" s="9">
        <v>8.2129629274872897</v>
      </c>
      <c r="L13703" s="9">
        <v>13.840430785325699</v>
      </c>
      <c r="M13703" s="9">
        <v>24.0477414218416</v>
      </c>
      <c r="N13703" s="9">
        <v>26.769886031496799</v>
      </c>
      <c r="O13703" s="9">
        <v>8.7447751901092001</v>
      </c>
      <c r="P13703" s="9">
        <v>3.2775138676534699</v>
      </c>
      <c r="Q13703" s="9">
        <v>0.32781810289186802</v>
      </c>
      <c r="R13703" s="9">
        <v>0.475388104975</v>
      </c>
      <c r="S13703" s="9">
        <v>0.43665267616796799</v>
      </c>
      <c r="T13703" s="9">
        <v>0.39126068396824298</v>
      </c>
    </row>
    <row r="13704" spans="1:20" x14ac:dyDescent="0.35">
      <c r="A13704">
        <f t="shared" si="416"/>
        <v>13704</v>
      </c>
      <c r="B13704" s="3" t="s">
        <v>1037</v>
      </c>
      <c r="C13704" s="3" t="s">
        <v>95</v>
      </c>
      <c r="D13704" s="3" t="s">
        <v>44</v>
      </c>
      <c r="E13704">
        <v>2027</v>
      </c>
      <c r="F13704" s="3" t="str">
        <f t="shared" si="415"/>
        <v>RASpillNINE M2027</v>
      </c>
      <c r="G13704" s="9">
        <v>0.57439439051646501</v>
      </c>
      <c r="H13704" s="9">
        <v>2.7962746876433999</v>
      </c>
      <c r="I13704" s="9">
        <v>10.6664728043168</v>
      </c>
      <c r="J13704" s="9">
        <v>12.473129722059801</v>
      </c>
      <c r="K13704" s="9">
        <v>1.0907216074984301</v>
      </c>
      <c r="L13704" s="9">
        <v>13.7688025935601</v>
      </c>
      <c r="M13704" s="9">
        <v>18.206578372405598</v>
      </c>
      <c r="N13704" s="9">
        <v>18.025686381461099</v>
      </c>
      <c r="O13704" s="9">
        <v>11.3941998683803</v>
      </c>
      <c r="P13704" s="9">
        <v>5.3414570227083296</v>
      </c>
      <c r="Q13704" s="9">
        <v>1.4312839029444799</v>
      </c>
      <c r="R13704" s="9">
        <v>0.62566952037187495</v>
      </c>
      <c r="S13704" s="9">
        <v>0.14394019973684799</v>
      </c>
      <c r="T13704" s="9">
        <v>0.23823060039454799</v>
      </c>
    </row>
    <row r="13705" spans="1:20" x14ac:dyDescent="0.35">
      <c r="A13705">
        <f t="shared" si="416"/>
        <v>13705</v>
      </c>
      <c r="B13705" s="3" t="s">
        <v>1037</v>
      </c>
      <c r="C13705" s="3" t="s">
        <v>95</v>
      </c>
      <c r="D13705" s="3" t="s">
        <v>44</v>
      </c>
      <c r="E13705">
        <v>2028</v>
      </c>
      <c r="F13705" s="3" t="str">
        <f t="shared" si="415"/>
        <v>RASpillNINE M2028</v>
      </c>
      <c r="G13705" s="9">
        <v>0.36754778547412598</v>
      </c>
      <c r="H13705" s="9">
        <v>0.14796323628527699</v>
      </c>
      <c r="I13705" s="9">
        <v>1.9632573196421499</v>
      </c>
      <c r="J13705" s="9">
        <v>3.9271358156507299</v>
      </c>
      <c r="K13705" s="9">
        <v>5.4876662628275996</v>
      </c>
      <c r="L13705" s="9">
        <v>11.824649201347899</v>
      </c>
      <c r="M13705" s="9">
        <v>13.8371790319748</v>
      </c>
      <c r="N13705" s="9">
        <v>13.833140751915099</v>
      </c>
      <c r="O13705" s="9">
        <v>10.309401762351699</v>
      </c>
      <c r="P13705" s="9">
        <v>4.7403284801035097</v>
      </c>
      <c r="Q13705" s="9">
        <v>0.35516529504594702</v>
      </c>
      <c r="R13705" s="9">
        <v>0.159598865648055</v>
      </c>
      <c r="S13705" s="9">
        <v>0.167618205535156</v>
      </c>
      <c r="T13705" s="9">
        <v>1.46467627710716</v>
      </c>
    </row>
    <row r="13706" spans="1:20" x14ac:dyDescent="0.35">
      <c r="A13706">
        <f t="shared" si="416"/>
        <v>13706</v>
      </c>
      <c r="B13706" s="3" t="s">
        <v>1037</v>
      </c>
      <c r="C13706" s="3" t="s">
        <v>95</v>
      </c>
      <c r="D13706" s="3" t="s">
        <v>44</v>
      </c>
      <c r="E13706">
        <v>2029</v>
      </c>
      <c r="F13706" s="3" t="str">
        <f t="shared" si="415"/>
        <v>RASpillNINE M2029</v>
      </c>
      <c r="G13706" s="9">
        <v>1.1798994756965699</v>
      </c>
      <c r="H13706" s="9">
        <v>0.92304828052801302</v>
      </c>
      <c r="I13706" s="9">
        <v>0.87029491853937502</v>
      </c>
      <c r="J13706" s="9">
        <v>8.4921558950920698E-2</v>
      </c>
      <c r="K13706" s="9">
        <v>10.754358500757199</v>
      </c>
      <c r="L13706" s="9">
        <v>14.0370404028622</v>
      </c>
      <c r="M13706" s="9">
        <v>35.706134107699903</v>
      </c>
      <c r="N13706" s="9">
        <v>33.8085004462041</v>
      </c>
      <c r="O13706" s="9">
        <v>26.6769303416743</v>
      </c>
      <c r="P13706" s="9">
        <v>15.192175633843</v>
      </c>
      <c r="Q13706" s="9">
        <v>3.67781243246487</v>
      </c>
      <c r="R13706" s="9">
        <v>1.1527772055527701E-2</v>
      </c>
      <c r="S13706" s="9">
        <v>8.3258482139583298E-2</v>
      </c>
      <c r="T13706" s="9">
        <v>0.29336444573829101</v>
      </c>
    </row>
    <row r="13707" spans="1:20" x14ac:dyDescent="0.35">
      <c r="A13707">
        <f t="shared" si="416"/>
        <v>13707</v>
      </c>
      <c r="B13707" s="3" t="s">
        <v>1037</v>
      </c>
      <c r="C13707" s="3" t="s">
        <v>77</v>
      </c>
      <c r="D13707" s="3" t="s">
        <v>44</v>
      </c>
      <c r="E13707">
        <v>2020</v>
      </c>
      <c r="F13707" s="3" t="str">
        <f t="shared" si="415"/>
        <v>RAGenNINE M2020</v>
      </c>
      <c r="G13707" s="9">
        <v>10.446752360214999</v>
      </c>
      <c r="H13707" s="9">
        <v>11.945581222361101</v>
      </c>
      <c r="I13707" s="9">
        <v>13.549402493055499</v>
      </c>
      <c r="J13707" s="9">
        <v>9.6304465739247291</v>
      </c>
      <c r="K13707" s="9">
        <v>13.618317055059499</v>
      </c>
      <c r="L13707" s="9">
        <v>16.709574516128999</v>
      </c>
      <c r="M13707" s="9">
        <v>14.027117044444401</v>
      </c>
      <c r="N13707" s="9">
        <v>15.342644527777701</v>
      </c>
      <c r="O13707" s="9">
        <v>15.991344989247301</v>
      </c>
      <c r="P13707" s="9">
        <v>12.8886367352777</v>
      </c>
      <c r="Q13707" s="9">
        <v>7.7157916532258</v>
      </c>
      <c r="R13707" s="9">
        <v>5.1064832999999998</v>
      </c>
      <c r="S13707" s="9">
        <v>4.0514939986979099</v>
      </c>
      <c r="T13707" s="9">
        <v>7.9699972277777702</v>
      </c>
    </row>
    <row r="13708" spans="1:20" x14ac:dyDescent="0.35">
      <c r="A13708">
        <f t="shared" si="416"/>
        <v>13708</v>
      </c>
      <c r="B13708" s="3" t="s">
        <v>1037</v>
      </c>
      <c r="C13708" s="3" t="s">
        <v>77</v>
      </c>
      <c r="D13708" s="3" t="s">
        <v>44</v>
      </c>
      <c r="E13708">
        <v>2021</v>
      </c>
      <c r="F13708" s="3" t="str">
        <f t="shared" si="415"/>
        <v>RAGenNINE M2021</v>
      </c>
      <c r="G13708" s="9">
        <v>10.7038110981182</v>
      </c>
      <c r="H13708" s="9">
        <v>12.8315049486111</v>
      </c>
      <c r="I13708" s="9">
        <v>15.7972083319444</v>
      </c>
      <c r="J13708" s="9">
        <v>15.506490219086</v>
      </c>
      <c r="K13708" s="9">
        <v>7.8592118834821401</v>
      </c>
      <c r="L13708" s="9">
        <v>15.694679719086</v>
      </c>
      <c r="M13708" s="9">
        <v>14.88001775</v>
      </c>
      <c r="N13708" s="9">
        <v>16.651203555555501</v>
      </c>
      <c r="O13708" s="9">
        <v>16.631455201612901</v>
      </c>
      <c r="P13708" s="9">
        <v>15.0511482291666</v>
      </c>
      <c r="Q13708" s="9">
        <v>9.1569227809139697</v>
      </c>
      <c r="R13708" s="9">
        <v>5.3044667944444397</v>
      </c>
      <c r="S13708" s="9">
        <v>6.1607371536458304</v>
      </c>
      <c r="T13708" s="9">
        <v>5.8435462124999997</v>
      </c>
    </row>
    <row r="13709" spans="1:20" x14ac:dyDescent="0.35">
      <c r="A13709">
        <f t="shared" si="416"/>
        <v>13709</v>
      </c>
      <c r="B13709" s="3" t="s">
        <v>1037</v>
      </c>
      <c r="C13709" s="3" t="s">
        <v>77</v>
      </c>
      <c r="D13709" s="3" t="s">
        <v>44</v>
      </c>
      <c r="E13709">
        <v>2022</v>
      </c>
      <c r="F13709" s="3" t="str">
        <f t="shared" si="415"/>
        <v>RAGenNINE M2022</v>
      </c>
      <c r="G13709" s="9">
        <v>7.5446835430107502</v>
      </c>
      <c r="H13709" s="9">
        <v>11.2189352986111</v>
      </c>
      <c r="I13709" s="9">
        <v>13.195540231944401</v>
      </c>
      <c r="J13709" s="9">
        <v>14.801235624999901</v>
      </c>
      <c r="K13709" s="9">
        <v>16.472901651636899</v>
      </c>
      <c r="L13709" s="9">
        <v>16.8248769354838</v>
      </c>
      <c r="M13709" s="9">
        <v>16.082438833333299</v>
      </c>
      <c r="N13709" s="9">
        <v>16.038901833333298</v>
      </c>
      <c r="O13709" s="9">
        <v>13.8146350537634</v>
      </c>
      <c r="P13709" s="9">
        <v>8.1313999304166593</v>
      </c>
      <c r="Q13709" s="9">
        <v>5.66134563696236</v>
      </c>
      <c r="R13709" s="9">
        <v>4.1913698888888797</v>
      </c>
      <c r="S13709" s="9">
        <v>4.8779752499999898</v>
      </c>
      <c r="T13709" s="9">
        <v>6.92423868611111</v>
      </c>
    </row>
    <row r="13710" spans="1:20" x14ac:dyDescent="0.35">
      <c r="A13710">
        <f t="shared" si="416"/>
        <v>13710</v>
      </c>
      <c r="B13710" s="3" t="s">
        <v>1037</v>
      </c>
      <c r="C13710" s="3" t="s">
        <v>77</v>
      </c>
      <c r="D13710" s="3" t="s">
        <v>44</v>
      </c>
      <c r="E13710">
        <v>2023</v>
      </c>
      <c r="F13710" s="3" t="str">
        <f t="shared" si="415"/>
        <v>RAGenNINE M2023</v>
      </c>
      <c r="G13710" s="9">
        <v>7.5872428850806397</v>
      </c>
      <c r="H13710" s="9">
        <v>7.8238859201388804</v>
      </c>
      <c r="I13710" s="9">
        <v>5.93251970694444</v>
      </c>
      <c r="J13710" s="9">
        <v>10.3808424610215</v>
      </c>
      <c r="K13710" s="9">
        <v>15.5618709404761</v>
      </c>
      <c r="L13710" s="9">
        <v>16.2076514112903</v>
      </c>
      <c r="M13710" s="9">
        <v>16.597733288888801</v>
      </c>
      <c r="N13710" s="9">
        <v>16.338429722222202</v>
      </c>
      <c r="O13710" s="9">
        <v>16.0708767365591</v>
      </c>
      <c r="P13710" s="9">
        <v>12.167288115277699</v>
      </c>
      <c r="Q13710" s="9">
        <v>6.6854961728494597</v>
      </c>
      <c r="R13710" s="9">
        <v>4.3197531250000001</v>
      </c>
      <c r="S13710" s="9">
        <v>3.9316877343749899</v>
      </c>
      <c r="T13710" s="9">
        <v>6.16830018611111</v>
      </c>
    </row>
    <row r="13711" spans="1:20" x14ac:dyDescent="0.35">
      <c r="A13711">
        <f t="shared" si="416"/>
        <v>13711</v>
      </c>
      <c r="B13711" s="3" t="s">
        <v>1037</v>
      </c>
      <c r="C13711" s="3" t="s">
        <v>77</v>
      </c>
      <c r="D13711" s="3" t="s">
        <v>44</v>
      </c>
      <c r="E13711">
        <v>2024</v>
      </c>
      <c r="F13711" s="3" t="str">
        <f t="shared" si="415"/>
        <v>RAGenNINE M2024</v>
      </c>
      <c r="G13711" s="9">
        <v>8.0771838962365496</v>
      </c>
      <c r="H13711" s="9">
        <v>11.5309934597222</v>
      </c>
      <c r="I13711" s="9">
        <v>12.2144512833333</v>
      </c>
      <c r="J13711" s="9">
        <v>16.343618494623598</v>
      </c>
      <c r="K13711" s="9">
        <v>15.856005625</v>
      </c>
      <c r="L13711" s="9">
        <v>16.457499321236501</v>
      </c>
      <c r="M13711" s="9">
        <v>16.150235555555501</v>
      </c>
      <c r="N13711" s="9">
        <v>16.5466695555555</v>
      </c>
      <c r="O13711" s="9">
        <v>13.714782545698901</v>
      </c>
      <c r="P13711" s="9">
        <v>7.5779415763888798</v>
      </c>
      <c r="Q13711" s="9">
        <v>4.1115639260752603</v>
      </c>
      <c r="R13711" s="9">
        <v>3.3659076694444399</v>
      </c>
      <c r="S13711" s="9">
        <v>3.7917699557291602</v>
      </c>
      <c r="T13711" s="9">
        <v>4.9957274194444397</v>
      </c>
    </row>
    <row r="13712" spans="1:20" x14ac:dyDescent="0.35">
      <c r="A13712">
        <f t="shared" si="416"/>
        <v>13712</v>
      </c>
      <c r="B13712" s="3" t="s">
        <v>1037</v>
      </c>
      <c r="C13712" s="3" t="s">
        <v>77</v>
      </c>
      <c r="D13712" s="3" t="s">
        <v>44</v>
      </c>
      <c r="E13712">
        <v>2025</v>
      </c>
      <c r="F13712" s="3" t="str">
        <f t="shared" si="415"/>
        <v>RAGenNINE M2025</v>
      </c>
      <c r="G13712" s="9">
        <v>7.1703701532258002</v>
      </c>
      <c r="H13712" s="9">
        <v>6.5534854874999997</v>
      </c>
      <c r="I13712" s="9">
        <v>5.5910605680555499</v>
      </c>
      <c r="J13712" s="9">
        <v>7.7454303205645099</v>
      </c>
      <c r="K13712" s="9">
        <v>6.2394887648809503</v>
      </c>
      <c r="L13712" s="9">
        <v>12.8016081129032</v>
      </c>
      <c r="M13712" s="9">
        <v>13.983559305555501</v>
      </c>
      <c r="N13712" s="9">
        <v>14.9837589972222</v>
      </c>
      <c r="O13712" s="9">
        <v>14.7589292473118</v>
      </c>
      <c r="P13712" s="9">
        <v>12.6569815152777</v>
      </c>
      <c r="Q13712" s="9">
        <v>6.7876789274193499</v>
      </c>
      <c r="R13712" s="9">
        <v>4.4832022416666604</v>
      </c>
      <c r="S13712" s="9">
        <v>5.2322283072916598</v>
      </c>
      <c r="T13712" s="9">
        <v>5.9601929944444398</v>
      </c>
    </row>
    <row r="13713" spans="1:20" x14ac:dyDescent="0.35">
      <c r="A13713">
        <f t="shared" si="416"/>
        <v>13713</v>
      </c>
      <c r="B13713" s="3" t="s">
        <v>1037</v>
      </c>
      <c r="C13713" s="3" t="s">
        <v>77</v>
      </c>
      <c r="D13713" s="3" t="s">
        <v>44</v>
      </c>
      <c r="E13713">
        <v>2026</v>
      </c>
      <c r="F13713" s="3" t="str">
        <f t="shared" si="415"/>
        <v>RAGenNINE M2026</v>
      </c>
      <c r="G13713" s="9">
        <v>7.3231554327956898</v>
      </c>
      <c r="H13713" s="9">
        <v>11.1595156794444</v>
      </c>
      <c r="I13713" s="9">
        <v>11.5037813888888</v>
      </c>
      <c r="J13713" s="9">
        <v>16.4022312419354</v>
      </c>
      <c r="K13713" s="9">
        <v>16.475313937500001</v>
      </c>
      <c r="L13713" s="9">
        <v>16.8713953091397</v>
      </c>
      <c r="M13713" s="9">
        <v>13.5044623833333</v>
      </c>
      <c r="N13713" s="9">
        <v>9.6167992566666598</v>
      </c>
      <c r="O13713" s="9">
        <v>7.8113655811827902</v>
      </c>
      <c r="P13713" s="9">
        <v>9.2718269927777701</v>
      </c>
      <c r="Q13713" s="9">
        <v>6.90212321908602</v>
      </c>
      <c r="R13713" s="9">
        <v>6.2082724249999997</v>
      </c>
      <c r="S13713" s="9">
        <v>6.0173671093749999</v>
      </c>
      <c r="T13713" s="9">
        <v>6.5730007180555496</v>
      </c>
    </row>
    <row r="13714" spans="1:20" x14ac:dyDescent="0.35">
      <c r="A13714">
        <f t="shared" si="416"/>
        <v>13714</v>
      </c>
      <c r="B13714" s="3" t="s">
        <v>1037</v>
      </c>
      <c r="C13714" s="3" t="s">
        <v>77</v>
      </c>
      <c r="D13714" s="3" t="s">
        <v>44</v>
      </c>
      <c r="E13714">
        <v>2027</v>
      </c>
      <c r="F13714" s="3" t="str">
        <f t="shared" si="415"/>
        <v>RAGenNINE M2027</v>
      </c>
      <c r="G13714" s="9">
        <v>8.4322202620967701</v>
      </c>
      <c r="H13714" s="9">
        <v>11.9416452081944</v>
      </c>
      <c r="I13714" s="9">
        <v>16.1635260777777</v>
      </c>
      <c r="J13714" s="9">
        <v>16.0757553615591</v>
      </c>
      <c r="K13714" s="9">
        <v>15.112215424107101</v>
      </c>
      <c r="L13714" s="9">
        <v>16.656004814516098</v>
      </c>
      <c r="M13714" s="9">
        <v>14.981404813888799</v>
      </c>
      <c r="N13714" s="9">
        <v>11.103809712222199</v>
      </c>
      <c r="O13714" s="9">
        <v>8.4154022379032192</v>
      </c>
      <c r="P13714" s="9">
        <v>6.4609242579166599</v>
      </c>
      <c r="Q13714" s="9">
        <v>8.6469016841397792</v>
      </c>
      <c r="R13714" s="9">
        <v>9.2858144444444406</v>
      </c>
      <c r="S13714" s="9">
        <v>5.7685927187499999</v>
      </c>
      <c r="T13714" s="9">
        <v>6.9307826361111102</v>
      </c>
    </row>
    <row r="13715" spans="1:20" x14ac:dyDescent="0.35">
      <c r="A13715">
        <f t="shared" si="416"/>
        <v>13715</v>
      </c>
      <c r="B13715" s="3" t="s">
        <v>1037</v>
      </c>
      <c r="C13715" s="3" t="s">
        <v>77</v>
      </c>
      <c r="D13715" s="3" t="s">
        <v>44</v>
      </c>
      <c r="E13715">
        <v>2028</v>
      </c>
      <c r="F13715" s="3" t="str">
        <f t="shared" si="415"/>
        <v>RAGenNINE M2028</v>
      </c>
      <c r="G13715" s="9">
        <v>8.0055459678763405</v>
      </c>
      <c r="H13715" s="9">
        <v>9.6886993069444394</v>
      </c>
      <c r="I13715" s="9">
        <v>15.6288257159722</v>
      </c>
      <c r="J13715" s="9">
        <v>16.2047874825268</v>
      </c>
      <c r="K13715" s="9">
        <v>16.337217008928501</v>
      </c>
      <c r="L13715" s="9">
        <v>16.709963978494599</v>
      </c>
      <c r="M13715" s="9">
        <v>16.993299999999898</v>
      </c>
      <c r="N13715" s="9">
        <v>16.0197572222222</v>
      </c>
      <c r="O13715" s="9">
        <v>8.6681354155913901</v>
      </c>
      <c r="P13715" s="9">
        <v>7.7472018041666599</v>
      </c>
      <c r="Q13715" s="9">
        <v>7.2556413884408597</v>
      </c>
      <c r="R13715" s="9">
        <v>4.5255378999999998</v>
      </c>
      <c r="S13715" s="9">
        <v>5.0429589036458298</v>
      </c>
      <c r="T13715" s="9">
        <v>6.4117310083333301</v>
      </c>
    </row>
    <row r="13716" spans="1:20" x14ac:dyDescent="0.35">
      <c r="A13716">
        <f t="shared" si="416"/>
        <v>13716</v>
      </c>
      <c r="B13716" s="3" t="s">
        <v>1037</v>
      </c>
      <c r="C13716" s="3" t="s">
        <v>77</v>
      </c>
      <c r="D13716" s="3" t="s">
        <v>44</v>
      </c>
      <c r="E13716">
        <v>2029</v>
      </c>
      <c r="F13716" s="3" t="str">
        <f t="shared" si="415"/>
        <v>RAGenNINE M2029</v>
      </c>
      <c r="G13716" s="9">
        <v>10.256536928763399</v>
      </c>
      <c r="H13716" s="9">
        <v>6.7756319251388799</v>
      </c>
      <c r="I13716" s="9">
        <v>9.2287776240277708</v>
      </c>
      <c r="J13716" s="9">
        <v>9.84198216801075</v>
      </c>
      <c r="K13716" s="9">
        <v>16.7143666369047</v>
      </c>
      <c r="L13716" s="9">
        <v>16.899025913978399</v>
      </c>
      <c r="M13716" s="9">
        <v>16.951270277777699</v>
      </c>
      <c r="N13716" s="9">
        <v>16.993299999999898</v>
      </c>
      <c r="O13716" s="9">
        <v>14.781545873655899</v>
      </c>
      <c r="P13716" s="9">
        <v>7.40033971666666</v>
      </c>
      <c r="Q13716" s="9">
        <v>8.3341931235214997</v>
      </c>
      <c r="R13716" s="9">
        <v>7.5885744583333299</v>
      </c>
      <c r="S13716" s="9">
        <v>6.8559233229166603</v>
      </c>
      <c r="T13716" s="9">
        <v>7.3273525805555497</v>
      </c>
    </row>
    <row r="13717" spans="1:20" x14ac:dyDescent="0.35">
      <c r="A13717">
        <f t="shared" si="416"/>
        <v>13717</v>
      </c>
      <c r="B13717" s="3" t="s">
        <v>1037</v>
      </c>
      <c r="C13717" s="3" t="s">
        <v>75</v>
      </c>
      <c r="D13717" s="3" t="s">
        <v>32</v>
      </c>
      <c r="E13717">
        <v>2020</v>
      </c>
      <c r="F13717" s="3" t="str">
        <f t="shared" si="415"/>
        <v>RAElevNOXON2020</v>
      </c>
      <c r="G13717" s="9">
        <v>2330.4954813999998</v>
      </c>
      <c r="H13717" s="9">
        <v>2328.9994183600002</v>
      </c>
      <c r="I13717" s="9">
        <v>2329.6687097199901</v>
      </c>
      <c r="J13717" s="9">
        <v>2323.6057173999998</v>
      </c>
      <c r="K13717" s="9">
        <v>2327.7002057199902</v>
      </c>
      <c r="L13717" s="9">
        <v>2325.3740901599999</v>
      </c>
      <c r="M13717" s="9">
        <v>2326.7126728799999</v>
      </c>
      <c r="N13717" s="9">
        <v>2326.7192345599901</v>
      </c>
      <c r="O13717" s="9">
        <v>2319.7704154399999</v>
      </c>
      <c r="P13717" s="9">
        <v>2326.1549300799902</v>
      </c>
      <c r="Q13717" s="9">
        <v>2330.2264525199998</v>
      </c>
      <c r="R13717" s="9">
        <v>2330.7284210399998</v>
      </c>
      <c r="S13717" s="9">
        <v>2330.02632128</v>
      </c>
      <c r="T13717" s="9">
        <v>2331.0007307599999</v>
      </c>
    </row>
    <row r="13718" spans="1:20" x14ac:dyDescent="0.35">
      <c r="A13718">
        <f t="shared" si="416"/>
        <v>13718</v>
      </c>
      <c r="B13718" s="3" t="s">
        <v>1037</v>
      </c>
      <c r="C13718" s="3" t="s">
        <v>75</v>
      </c>
      <c r="D13718" s="3" t="s">
        <v>32</v>
      </c>
      <c r="E13718">
        <v>2021</v>
      </c>
      <c r="F13718" s="3" t="str">
        <f t="shared" si="415"/>
        <v>RAElevNOXON2021</v>
      </c>
      <c r="G13718" s="9">
        <v>2330.5348514799998</v>
      </c>
      <c r="H13718" s="9">
        <v>2325.8629353199999</v>
      </c>
      <c r="I13718" s="9">
        <v>2329.6687097199901</v>
      </c>
      <c r="J13718" s="9">
        <v>2325.94167548</v>
      </c>
      <c r="K13718" s="9">
        <v>2325.7317017199998</v>
      </c>
      <c r="L13718" s="9">
        <v>2325.5348513200001</v>
      </c>
      <c r="M13718" s="9">
        <v>2326.7126728799999</v>
      </c>
      <c r="N13718" s="9">
        <v>2330.7317018799999</v>
      </c>
      <c r="O13718" s="9">
        <v>2316.2271082399998</v>
      </c>
      <c r="P13718" s="9">
        <v>2326.12212168</v>
      </c>
      <c r="Q13718" s="9">
        <v>2327.9101794799999</v>
      </c>
      <c r="R13718" s="9">
        <v>2330.9679223600001</v>
      </c>
      <c r="S13718" s="9">
        <v>2330.8202845599999</v>
      </c>
      <c r="T13718" s="9">
        <v>2330.6988934800002</v>
      </c>
    </row>
    <row r="13719" spans="1:20" x14ac:dyDescent="0.35">
      <c r="A13719">
        <f t="shared" si="416"/>
        <v>13719</v>
      </c>
      <c r="B13719" s="3" t="s">
        <v>1037</v>
      </c>
      <c r="C13719" s="3" t="s">
        <v>75</v>
      </c>
      <c r="D13719" s="3" t="s">
        <v>32</v>
      </c>
      <c r="E13719">
        <v>2022</v>
      </c>
      <c r="F13719" s="3" t="str">
        <f t="shared" si="415"/>
        <v>RAElevNOXON2022</v>
      </c>
      <c r="G13719" s="9">
        <v>2330.1969249600002</v>
      </c>
      <c r="H13719" s="9">
        <v>2329.2586047199902</v>
      </c>
      <c r="I13719" s="9">
        <v>2329.6687097199901</v>
      </c>
      <c r="J13719" s="9">
        <v>2326.9652975600002</v>
      </c>
      <c r="K13719" s="9">
        <v>2323.3334076800002</v>
      </c>
      <c r="L13719" s="9">
        <v>2323.0971872</v>
      </c>
      <c r="M13719" s="9">
        <v>2326.7126728799999</v>
      </c>
      <c r="N13719" s="9">
        <v>2330.6792084399999</v>
      </c>
      <c r="O13719" s="9">
        <v>2319.8294705599901</v>
      </c>
      <c r="P13719" s="9">
        <v>2328.2251401200001</v>
      </c>
      <c r="Q13719" s="9">
        <v>2330.7317018799999</v>
      </c>
      <c r="R13719" s="9">
        <v>2330.6398383599999</v>
      </c>
      <c r="S13719" s="9">
        <v>2330.02632128</v>
      </c>
      <c r="T13719" s="9">
        <v>2330.6988934800002</v>
      </c>
    </row>
    <row r="13720" spans="1:20" x14ac:dyDescent="0.35">
      <c r="A13720">
        <f t="shared" si="416"/>
        <v>13720</v>
      </c>
      <c r="B13720" s="3" t="s">
        <v>1037</v>
      </c>
      <c r="C13720" s="3" t="s">
        <v>75</v>
      </c>
      <c r="D13720" s="3" t="s">
        <v>32</v>
      </c>
      <c r="E13720">
        <v>2023</v>
      </c>
      <c r="F13720" s="3" t="str">
        <f t="shared" si="415"/>
        <v>RAElevNOXON2023</v>
      </c>
      <c r="G13720" s="9">
        <v>2330.5676598800001</v>
      </c>
      <c r="H13720" s="9">
        <v>2329.3471874000002</v>
      </c>
      <c r="I13720" s="9">
        <v>2329.6687097199901</v>
      </c>
      <c r="J13720" s="9">
        <v>2326.1155600000002</v>
      </c>
      <c r="K13720" s="9">
        <v>2326.9062424399999</v>
      </c>
      <c r="L13720" s="9">
        <v>2319.5571608400001</v>
      </c>
      <c r="M13720" s="9">
        <v>2326.7126728799999</v>
      </c>
      <c r="N13720" s="9">
        <v>2330.8891822000001</v>
      </c>
      <c r="O13720" s="9">
        <v>2321.41083544</v>
      </c>
      <c r="P13720" s="9">
        <v>2327.93970704</v>
      </c>
      <c r="Q13720" s="9">
        <v>2330.7513869200002</v>
      </c>
      <c r="R13720" s="9">
        <v>2331.0007307599999</v>
      </c>
      <c r="S13720" s="9">
        <v>2330.5217281199998</v>
      </c>
      <c r="T13720" s="9">
        <v>2330.6988934800002</v>
      </c>
    </row>
    <row r="13721" spans="1:20" x14ac:dyDescent="0.35">
      <c r="A13721">
        <f t="shared" si="416"/>
        <v>13721</v>
      </c>
      <c r="B13721" s="3" t="s">
        <v>1037</v>
      </c>
      <c r="C13721" s="3" t="s">
        <v>75</v>
      </c>
      <c r="D13721" s="3" t="s">
        <v>32</v>
      </c>
      <c r="E13721">
        <v>2024</v>
      </c>
      <c r="F13721" s="3" t="str">
        <f t="shared" si="415"/>
        <v>RAElevNOXON2024</v>
      </c>
      <c r="G13721" s="9">
        <v>2330.4462687999999</v>
      </c>
      <c r="H13721" s="9">
        <v>2329.39311916</v>
      </c>
      <c r="I13721" s="9">
        <v>2329.6687097199901</v>
      </c>
      <c r="J13721" s="9">
        <v>2316.1582106000001</v>
      </c>
      <c r="K13721" s="9">
        <v>2321.13852572</v>
      </c>
      <c r="L13721" s="9">
        <v>2320.2986306799999</v>
      </c>
      <c r="M13721" s="9">
        <v>2326.7126728799999</v>
      </c>
      <c r="N13721" s="9">
        <v>2327.0440377199998</v>
      </c>
      <c r="O13721" s="9">
        <v>2330.1706782400001</v>
      </c>
      <c r="P13721" s="9">
        <v>2328.4383947199999</v>
      </c>
      <c r="Q13721" s="9">
        <v>2330.7513869200002</v>
      </c>
      <c r="R13721" s="9">
        <v>2330.5348514799998</v>
      </c>
      <c r="S13721" s="9">
        <v>2328.5204157199901</v>
      </c>
      <c r="T13721" s="9">
        <v>2330.6988934800002</v>
      </c>
    </row>
    <row r="13722" spans="1:20" x14ac:dyDescent="0.35">
      <c r="A13722">
        <f t="shared" si="416"/>
        <v>13722</v>
      </c>
      <c r="B13722" s="3" t="s">
        <v>1037</v>
      </c>
      <c r="C13722" s="3" t="s">
        <v>75</v>
      </c>
      <c r="D13722" s="3" t="s">
        <v>32</v>
      </c>
      <c r="E13722">
        <v>2025</v>
      </c>
      <c r="F13722" s="3" t="str">
        <f t="shared" si="415"/>
        <v>RAElevNOXON2025</v>
      </c>
      <c r="G13722" s="9">
        <v>2330.5184472800001</v>
      </c>
      <c r="H13722" s="9">
        <v>2329.4456126</v>
      </c>
      <c r="I13722" s="9">
        <v>2329.3701532800001</v>
      </c>
      <c r="J13722" s="9">
        <v>2329.4521742799998</v>
      </c>
      <c r="K13722" s="9">
        <v>2326.8734340400001</v>
      </c>
      <c r="L13722" s="9">
        <v>2325.4495494799999</v>
      </c>
      <c r="M13722" s="9">
        <v>2326.7126728799999</v>
      </c>
      <c r="N13722" s="9">
        <v>2325.9449563200001</v>
      </c>
      <c r="O13722" s="9">
        <v>2327.5820954800001</v>
      </c>
      <c r="P13722" s="9">
        <v>2327.0046676399902</v>
      </c>
      <c r="Q13722" s="9">
        <v>2329.806505</v>
      </c>
      <c r="R13722" s="9">
        <v>2329.7047989600001</v>
      </c>
      <c r="S13722" s="9">
        <v>2330.8038803599902</v>
      </c>
      <c r="T13722" s="9">
        <v>2330.6988934800002</v>
      </c>
    </row>
    <row r="13723" spans="1:20" x14ac:dyDescent="0.35">
      <c r="A13723">
        <f t="shared" si="416"/>
        <v>13723</v>
      </c>
      <c r="B13723" s="3" t="s">
        <v>1037</v>
      </c>
      <c r="C13723" s="3" t="s">
        <v>75</v>
      </c>
      <c r="D13723" s="3" t="s">
        <v>32</v>
      </c>
      <c r="E13723">
        <v>2026</v>
      </c>
      <c r="F13723" s="3" t="str">
        <f t="shared" si="415"/>
        <v>RAElevNOXON2026</v>
      </c>
      <c r="G13723" s="9">
        <v>2330.4856388799999</v>
      </c>
      <c r="H13723" s="9">
        <v>2329.3537490799999</v>
      </c>
      <c r="I13723" s="9">
        <v>2329.6687097199901</v>
      </c>
      <c r="J13723" s="9">
        <v>2323.8091294800001</v>
      </c>
      <c r="K13723" s="9">
        <v>2322.2802580399998</v>
      </c>
      <c r="L13723" s="9">
        <v>2321.4698905599998</v>
      </c>
      <c r="M13723" s="9">
        <v>2326.7126728799999</v>
      </c>
      <c r="N13723" s="9">
        <v>2326.90952328</v>
      </c>
      <c r="O13723" s="9">
        <v>2317.1129350399901</v>
      </c>
      <c r="P13723" s="9">
        <v>2323.37933944</v>
      </c>
      <c r="Q13723" s="9">
        <v>2329.4488934399901</v>
      </c>
      <c r="R13723" s="9">
        <v>2330.8727779999999</v>
      </c>
      <c r="S13723" s="9">
        <v>2329.9049301999999</v>
      </c>
      <c r="T13723" s="9">
        <v>2331.0007307599999</v>
      </c>
    </row>
    <row r="13724" spans="1:20" x14ac:dyDescent="0.35">
      <c r="A13724">
        <f t="shared" si="416"/>
        <v>13724</v>
      </c>
      <c r="B13724" s="3" t="s">
        <v>1037</v>
      </c>
      <c r="C13724" s="3" t="s">
        <v>75</v>
      </c>
      <c r="D13724" s="3" t="s">
        <v>32</v>
      </c>
      <c r="E13724">
        <v>2027</v>
      </c>
      <c r="F13724" s="3" t="str">
        <f t="shared" si="415"/>
        <v>RAElevNOXON2027</v>
      </c>
      <c r="G13724" s="9">
        <v>2330.4134603999901</v>
      </c>
      <c r="H13724" s="9">
        <v>2327.6247463999998</v>
      </c>
      <c r="I13724" s="9">
        <v>2329.6687097199901</v>
      </c>
      <c r="J13724" s="9">
        <v>2325.6890508000001</v>
      </c>
      <c r="K13724" s="9">
        <v>2327.591938</v>
      </c>
      <c r="L13724" s="9">
        <v>2320.5643787200001</v>
      </c>
      <c r="M13724" s="9">
        <v>2326.7126728799999</v>
      </c>
      <c r="N13724" s="9">
        <v>2329.7835391200001</v>
      </c>
      <c r="O13724" s="9">
        <v>2317.3229087999998</v>
      </c>
      <c r="P13724" s="9">
        <v>2318.0217277199999</v>
      </c>
      <c r="Q13724" s="9">
        <v>2326.3911505599999</v>
      </c>
      <c r="R13724" s="9">
        <v>2327.86096688</v>
      </c>
      <c r="S13724" s="9">
        <v>2330.4725155199999</v>
      </c>
      <c r="T13724" s="9">
        <v>2330.6988934800002</v>
      </c>
    </row>
    <row r="13725" spans="1:20" x14ac:dyDescent="0.35">
      <c r="A13725">
        <f t="shared" si="416"/>
        <v>13725</v>
      </c>
      <c r="B13725" s="3" t="s">
        <v>1037</v>
      </c>
      <c r="C13725" s="3" t="s">
        <v>75</v>
      </c>
      <c r="D13725" s="3" t="s">
        <v>32</v>
      </c>
      <c r="E13725">
        <v>2028</v>
      </c>
      <c r="F13725" s="3" t="str">
        <f t="shared" si="415"/>
        <v>RAElevNOXON2028</v>
      </c>
      <c r="G13725" s="9">
        <v>2330.32159688</v>
      </c>
      <c r="H13725" s="9">
        <v>2328.9108356799902</v>
      </c>
      <c r="I13725" s="9">
        <v>2329.6687097199901</v>
      </c>
      <c r="J13725" s="9">
        <v>2325.4134602399999</v>
      </c>
      <c r="K13725" s="9">
        <v>2326.5978434799999</v>
      </c>
      <c r="L13725" s="9">
        <v>2317.0243523600002</v>
      </c>
      <c r="M13725" s="9">
        <v>2326.7126728799999</v>
      </c>
      <c r="N13725" s="9">
        <v>2325.15755472</v>
      </c>
      <c r="O13725" s="9">
        <v>2316.8275019600001</v>
      </c>
      <c r="P13725" s="9">
        <v>2323.8025677999999</v>
      </c>
      <c r="Q13725" s="9">
        <v>2330.5939066000001</v>
      </c>
      <c r="R13725" s="9">
        <v>2329.4390509200002</v>
      </c>
      <c r="S13725" s="9">
        <v>2329.8393133999998</v>
      </c>
      <c r="T13725" s="9">
        <v>2330.6988934800002</v>
      </c>
    </row>
    <row r="13726" spans="1:20" x14ac:dyDescent="0.35">
      <c r="A13726">
        <f t="shared" si="416"/>
        <v>13726</v>
      </c>
      <c r="B13726" s="3" t="s">
        <v>1037</v>
      </c>
      <c r="C13726" s="3" t="s">
        <v>75</v>
      </c>
      <c r="D13726" s="3" t="s">
        <v>32</v>
      </c>
      <c r="E13726">
        <v>2029</v>
      </c>
      <c r="F13726" s="3" t="str">
        <f t="shared" si="415"/>
        <v>RAElevNOXON2029</v>
      </c>
      <c r="G13726" s="9">
        <v>2330.5545365199901</v>
      </c>
      <c r="H13726" s="9">
        <v>2329.2586047199902</v>
      </c>
      <c r="I13726" s="9">
        <v>2329.6687097199901</v>
      </c>
      <c r="J13726" s="9">
        <v>2319.41280388</v>
      </c>
      <c r="K13726" s="9">
        <v>2323.9797331599998</v>
      </c>
      <c r="L13726" s="9">
        <v>2322.6181845599999</v>
      </c>
      <c r="M13726" s="9">
        <v>2326.7126728799999</v>
      </c>
      <c r="N13726" s="9">
        <v>2326.6536177600001</v>
      </c>
      <c r="O13726" s="9">
        <v>2320.8465309600001</v>
      </c>
      <c r="P13726" s="9">
        <v>2316.5486305599902</v>
      </c>
      <c r="Q13726" s="9">
        <v>2330.91214808</v>
      </c>
      <c r="R13726" s="9">
        <v>2327.9331453599998</v>
      </c>
      <c r="S13726" s="9">
        <v>2330.7743527999901</v>
      </c>
      <c r="T13726" s="9">
        <v>2330.6988934800002</v>
      </c>
    </row>
    <row r="13727" spans="1:20" x14ac:dyDescent="0.35">
      <c r="A13727">
        <f t="shared" si="416"/>
        <v>13727</v>
      </c>
      <c r="B13727" s="3" t="s">
        <v>1037</v>
      </c>
      <c r="C13727" s="3" t="s">
        <v>86</v>
      </c>
      <c r="D13727" s="3" t="s">
        <v>32</v>
      </c>
      <c r="E13727">
        <v>2020</v>
      </c>
      <c r="F13727" s="3" t="str">
        <f t="shared" si="415"/>
        <v>RAQOutNOXON2020</v>
      </c>
      <c r="G13727" s="9">
        <v>11.3601652892718</v>
      </c>
      <c r="H13727" s="9">
        <v>9.9008503274099997</v>
      </c>
      <c r="I13727" s="9">
        <v>11.044409246231</v>
      </c>
      <c r="J13727" s="9">
        <v>17.2070981357482</v>
      </c>
      <c r="K13727" s="9">
        <v>10.3724203444333</v>
      </c>
      <c r="L13727" s="9">
        <v>13.559332590992099</v>
      </c>
      <c r="M13727" s="9">
        <v>11.863891450731201</v>
      </c>
      <c r="N13727" s="9">
        <v>23.6928943541213</v>
      </c>
      <c r="O13727" s="9">
        <v>53.613969140704299</v>
      </c>
      <c r="P13727" s="9">
        <v>48.046791566418698</v>
      </c>
      <c r="Q13727" s="9">
        <v>13.317406334712199</v>
      </c>
      <c r="R13727" s="9">
        <v>7.7683701098461997</v>
      </c>
      <c r="S13727" s="9">
        <v>7.51503967917317</v>
      </c>
      <c r="T13727" s="9">
        <v>9.6665033968770508</v>
      </c>
    </row>
    <row r="13728" spans="1:20" x14ac:dyDescent="0.35">
      <c r="A13728">
        <f t="shared" si="416"/>
        <v>13728</v>
      </c>
      <c r="B13728" s="3" t="s">
        <v>1037</v>
      </c>
      <c r="C13728" s="3" t="s">
        <v>86</v>
      </c>
      <c r="D13728" s="3" t="s">
        <v>32</v>
      </c>
      <c r="E13728">
        <v>2021</v>
      </c>
      <c r="F13728" s="3" t="str">
        <f t="shared" si="415"/>
        <v>RAQOutNOXON2021</v>
      </c>
      <c r="G13728" s="9">
        <v>11.646492428969999</v>
      </c>
      <c r="H13728" s="9">
        <v>16.2115588730666</v>
      </c>
      <c r="I13728" s="9">
        <v>17.766487564668601</v>
      </c>
      <c r="J13728" s="9">
        <v>22.095820778184201</v>
      </c>
      <c r="K13728" s="9">
        <v>13.002112416932199</v>
      </c>
      <c r="L13728" s="9">
        <v>12.556012859386399</v>
      </c>
      <c r="M13728" s="9">
        <v>15.811868710144999</v>
      </c>
      <c r="N13728" s="9">
        <v>36.114718064475198</v>
      </c>
      <c r="O13728" s="9">
        <v>55.390248389596501</v>
      </c>
      <c r="P13728" s="9">
        <v>31.522064135580099</v>
      </c>
      <c r="Q13728" s="9">
        <v>21.003821948449701</v>
      </c>
      <c r="R13728" s="9">
        <v>11.5030425189097</v>
      </c>
      <c r="S13728" s="9">
        <v>9.1747238871585903</v>
      </c>
      <c r="T13728" s="9">
        <v>9.2324061396388792</v>
      </c>
    </row>
    <row r="13729" spans="1:20" x14ac:dyDescent="0.35">
      <c r="A13729">
        <f t="shared" si="416"/>
        <v>13729</v>
      </c>
      <c r="B13729" s="3" t="s">
        <v>1037</v>
      </c>
      <c r="C13729" s="3" t="s">
        <v>86</v>
      </c>
      <c r="D13729" s="3" t="s">
        <v>32</v>
      </c>
      <c r="E13729">
        <v>2022</v>
      </c>
      <c r="F13729" s="3" t="str">
        <f t="shared" si="415"/>
        <v>RAQOutNOXON2022</v>
      </c>
      <c r="G13729" s="9">
        <v>9.9367395416204403</v>
      </c>
      <c r="H13729" s="9">
        <v>10.559981480776299</v>
      </c>
      <c r="I13729" s="9">
        <v>10.6719401705957</v>
      </c>
      <c r="J13729" s="9">
        <v>15.649852759107899</v>
      </c>
      <c r="K13729" s="9">
        <v>13.858704117822899</v>
      </c>
      <c r="L13729" s="9">
        <v>16.786649277234901</v>
      </c>
      <c r="M13729" s="9">
        <v>20.673229322013299</v>
      </c>
      <c r="N13729" s="9">
        <v>32.485437910917497</v>
      </c>
      <c r="O13729" s="9">
        <v>56.3633287826922</v>
      </c>
      <c r="P13729" s="9">
        <v>30.971350811556899</v>
      </c>
      <c r="Q13729" s="9">
        <v>8.6166448282349499</v>
      </c>
      <c r="R13729" s="9">
        <v>6.5930555634674297</v>
      </c>
      <c r="S13729" s="9">
        <v>5.0228122911430901</v>
      </c>
      <c r="T13729" s="9">
        <v>9.5940073211311798</v>
      </c>
    </row>
    <row r="13730" spans="1:20" x14ac:dyDescent="0.35">
      <c r="A13730">
        <f t="shared" si="416"/>
        <v>13730</v>
      </c>
      <c r="B13730" s="3" t="s">
        <v>1037</v>
      </c>
      <c r="C13730" s="3" t="s">
        <v>86</v>
      </c>
      <c r="D13730" s="3" t="s">
        <v>32</v>
      </c>
      <c r="E13730">
        <v>2023</v>
      </c>
      <c r="F13730" s="3" t="str">
        <f t="shared" si="415"/>
        <v>RAQOutNOXON2023</v>
      </c>
      <c r="G13730" s="9">
        <v>9.9169665628560004</v>
      </c>
      <c r="H13730" s="9">
        <v>8.5075358322334704</v>
      </c>
      <c r="I13730" s="9">
        <v>9.3486448951369407</v>
      </c>
      <c r="J13730" s="9">
        <v>14.782639836913701</v>
      </c>
      <c r="K13730" s="9">
        <v>12.896909827308001</v>
      </c>
      <c r="L13730" s="9">
        <v>16.213277222362301</v>
      </c>
      <c r="M13730" s="9">
        <v>25.6919253416972</v>
      </c>
      <c r="N13730" s="9">
        <v>36.078097526606399</v>
      </c>
      <c r="O13730" s="9">
        <v>48.8858740029237</v>
      </c>
      <c r="P13730" s="9">
        <v>23.708602579423601</v>
      </c>
      <c r="Q13730" s="9">
        <v>10.257549920366699</v>
      </c>
      <c r="R13730" s="9">
        <v>5.7245374237633104</v>
      </c>
      <c r="S13730" s="9">
        <v>7.40455485600459</v>
      </c>
      <c r="T13730" s="9">
        <v>6.3087558223020599</v>
      </c>
    </row>
    <row r="13731" spans="1:20" x14ac:dyDescent="0.35">
      <c r="A13731">
        <f t="shared" si="416"/>
        <v>13731</v>
      </c>
      <c r="B13731" s="3" t="s">
        <v>1037</v>
      </c>
      <c r="C13731" s="3" t="s">
        <v>86</v>
      </c>
      <c r="D13731" s="3" t="s">
        <v>32</v>
      </c>
      <c r="E13731">
        <v>2024</v>
      </c>
      <c r="F13731" s="3" t="str">
        <f t="shared" si="415"/>
        <v>RAQOutNOXON2024</v>
      </c>
      <c r="G13731" s="9">
        <v>8.2820103535646492</v>
      </c>
      <c r="H13731" s="9">
        <v>11.824642522572599</v>
      </c>
      <c r="I13731" s="9">
        <v>13.103470684762399</v>
      </c>
      <c r="J13731" s="9">
        <v>23.343476355445102</v>
      </c>
      <c r="K13731" s="9">
        <v>14.516748268517301</v>
      </c>
      <c r="L13731" s="9">
        <v>18.239745486037201</v>
      </c>
      <c r="M13731" s="9">
        <v>29.053854414695799</v>
      </c>
      <c r="N13731" s="9">
        <v>37.780469686499004</v>
      </c>
      <c r="O13731" s="9">
        <v>43.466256099090202</v>
      </c>
      <c r="P13731" s="9">
        <v>17.388254100865499</v>
      </c>
      <c r="Q13731" s="9">
        <v>8.6679921720203303</v>
      </c>
      <c r="R13731" s="9">
        <v>6.6009262706468794</v>
      </c>
      <c r="S13731" s="9">
        <v>3.7158497109201498</v>
      </c>
      <c r="T13731" s="9">
        <v>5.7701210814696404</v>
      </c>
    </row>
    <row r="13732" spans="1:20" x14ac:dyDescent="0.35">
      <c r="A13732">
        <f t="shared" si="416"/>
        <v>13732</v>
      </c>
      <c r="B13732" s="3" t="s">
        <v>1037</v>
      </c>
      <c r="C13732" s="3" t="s">
        <v>86</v>
      </c>
      <c r="D13732" s="3" t="s">
        <v>32</v>
      </c>
      <c r="E13732">
        <v>2025</v>
      </c>
      <c r="F13732" s="3" t="str">
        <f t="shared" si="415"/>
        <v>RAQOutNOXON2025</v>
      </c>
      <c r="G13732" s="9">
        <v>6.2504078144851496</v>
      </c>
      <c r="H13732" s="9">
        <v>5.3712896414233597</v>
      </c>
      <c r="I13732" s="9">
        <v>4.3350385693883302</v>
      </c>
      <c r="J13732" s="9">
        <v>10.7271516645473</v>
      </c>
      <c r="K13732" s="9">
        <v>7.6382255597623896</v>
      </c>
      <c r="L13732" s="9">
        <v>11.558476215050201</v>
      </c>
      <c r="M13732" s="9">
        <v>9.1903981376700408</v>
      </c>
      <c r="N13732" s="9">
        <v>17.945224758053001</v>
      </c>
      <c r="O13732" s="9">
        <v>47.332347270260698</v>
      </c>
      <c r="P13732" s="9">
        <v>32.767699583752503</v>
      </c>
      <c r="Q13732" s="9">
        <v>11.684462619094999</v>
      </c>
      <c r="R13732" s="9">
        <v>7.7315148815343004</v>
      </c>
      <c r="S13732" s="9">
        <v>8.6430745281682206</v>
      </c>
      <c r="T13732" s="9">
        <v>10.1971392495972</v>
      </c>
    </row>
    <row r="13733" spans="1:20" x14ac:dyDescent="0.35">
      <c r="A13733">
        <f t="shared" si="416"/>
        <v>13733</v>
      </c>
      <c r="B13733" s="3" t="s">
        <v>1037</v>
      </c>
      <c r="C13733" s="3" t="s">
        <v>86</v>
      </c>
      <c r="D13733" s="3" t="s">
        <v>32</v>
      </c>
      <c r="E13733">
        <v>2026</v>
      </c>
      <c r="F13733" s="3" t="str">
        <f t="shared" si="415"/>
        <v>RAQOutNOXON2026</v>
      </c>
      <c r="G13733" s="9">
        <v>10.2585300237323</v>
      </c>
      <c r="H13733" s="9">
        <v>9.7673370831968693</v>
      </c>
      <c r="I13733" s="9">
        <v>9.7274513471104793</v>
      </c>
      <c r="J13733" s="9">
        <v>20.609909296421499</v>
      </c>
      <c r="K13733" s="9">
        <v>16.709069271510401</v>
      </c>
      <c r="L13733" s="9">
        <v>21.634311091943101</v>
      </c>
      <c r="M13733" s="9">
        <v>45.184868905613797</v>
      </c>
      <c r="N13733" s="9">
        <v>67.236420081716801</v>
      </c>
      <c r="O13733" s="9">
        <v>76.621796704490606</v>
      </c>
      <c r="P13733" s="9">
        <v>51.010530207233302</v>
      </c>
      <c r="Q13733" s="9">
        <v>17.401546463465699</v>
      </c>
      <c r="R13733" s="9">
        <v>11.6067879231537</v>
      </c>
      <c r="S13733" s="9">
        <v>10.780436538493399</v>
      </c>
      <c r="T13733" s="9">
        <v>8.5797229100676002</v>
      </c>
    </row>
    <row r="13734" spans="1:20" x14ac:dyDescent="0.35">
      <c r="A13734">
        <f t="shared" si="416"/>
        <v>13734</v>
      </c>
      <c r="B13734" s="3" t="s">
        <v>1037</v>
      </c>
      <c r="C13734" s="3" t="s">
        <v>86</v>
      </c>
      <c r="D13734" s="3" t="s">
        <v>32</v>
      </c>
      <c r="E13734">
        <v>2027</v>
      </c>
      <c r="F13734" s="3" t="str">
        <f t="shared" si="415"/>
        <v>RAQOutNOXON2027</v>
      </c>
      <c r="G13734" s="9">
        <v>12.098676670715101</v>
      </c>
      <c r="H13734" s="9">
        <v>14.555875810927899</v>
      </c>
      <c r="I13734" s="9">
        <v>26.0897821305138</v>
      </c>
      <c r="J13734" s="9">
        <v>21.4380531042002</v>
      </c>
      <c r="K13734" s="9">
        <v>14.993222477593701</v>
      </c>
      <c r="L13734" s="9">
        <v>21.249755278083601</v>
      </c>
      <c r="M13734" s="9">
        <v>45.641130691070799</v>
      </c>
      <c r="N13734" s="9">
        <v>71.194305371484106</v>
      </c>
      <c r="O13734" s="9">
        <v>95.881930116423305</v>
      </c>
      <c r="P13734" s="9">
        <v>89.819602829717596</v>
      </c>
      <c r="Q13734" s="9">
        <v>37.480409513336802</v>
      </c>
      <c r="R13734" s="9">
        <v>26.3383663774583</v>
      </c>
      <c r="S13734" s="9">
        <v>11.2200652197265</v>
      </c>
      <c r="T13734" s="9">
        <v>13.0002519048614</v>
      </c>
    </row>
    <row r="13735" spans="1:20" x14ac:dyDescent="0.35">
      <c r="A13735">
        <f t="shared" si="416"/>
        <v>13735</v>
      </c>
      <c r="B13735" s="3" t="s">
        <v>1037</v>
      </c>
      <c r="C13735" s="3" t="s">
        <v>86</v>
      </c>
      <c r="D13735" s="3" t="s">
        <v>32</v>
      </c>
      <c r="E13735">
        <v>2028</v>
      </c>
      <c r="F13735" s="3" t="str">
        <f t="shared" si="415"/>
        <v>RAQOutNOXON2028</v>
      </c>
      <c r="G13735" s="9">
        <v>11.2786081313322</v>
      </c>
      <c r="H13735" s="9">
        <v>10.574130293383501</v>
      </c>
      <c r="I13735" s="9">
        <v>13.1309838900576</v>
      </c>
      <c r="J13735" s="9">
        <v>16.9548974947399</v>
      </c>
      <c r="K13735" s="9">
        <v>16.354191881588299</v>
      </c>
      <c r="L13735" s="9">
        <v>23.733061204039402</v>
      </c>
      <c r="M13735" s="9">
        <v>27.543390183186101</v>
      </c>
      <c r="N13735" s="9">
        <v>38.833564017402701</v>
      </c>
      <c r="O13735" s="9">
        <v>63.639687858212298</v>
      </c>
      <c r="P13735" s="9">
        <v>50.489587130524299</v>
      </c>
      <c r="Q13735" s="9">
        <v>15.012319119108099</v>
      </c>
      <c r="R13735" s="9">
        <v>8.3240847300041594</v>
      </c>
      <c r="S13735" s="9">
        <v>6.8594428060046804</v>
      </c>
      <c r="T13735" s="9">
        <v>11.217936871345399</v>
      </c>
    </row>
    <row r="13736" spans="1:20" x14ac:dyDescent="0.35">
      <c r="A13736">
        <f t="shared" si="416"/>
        <v>13736</v>
      </c>
      <c r="B13736" s="3" t="s">
        <v>1037</v>
      </c>
      <c r="C13736" s="3" t="s">
        <v>86</v>
      </c>
      <c r="D13736" s="3" t="s">
        <v>32</v>
      </c>
      <c r="E13736">
        <v>2029</v>
      </c>
      <c r="F13736" s="3" t="str">
        <f t="shared" si="415"/>
        <v>RAQOutNOXON2029</v>
      </c>
      <c r="G13736" s="9">
        <v>13.040957851989701</v>
      </c>
      <c r="H13736" s="9">
        <v>9.5385341653484605</v>
      </c>
      <c r="I13736" s="9">
        <v>9.9246707055449708</v>
      </c>
      <c r="J13736" s="9">
        <v>18.678193474076</v>
      </c>
      <c r="K13736" s="9">
        <v>17.6573232679218</v>
      </c>
      <c r="L13736" s="9">
        <v>16.722970536018199</v>
      </c>
      <c r="M13736" s="9">
        <v>56.605411930304001</v>
      </c>
      <c r="N13736" s="9">
        <v>56.977829866013003</v>
      </c>
      <c r="O13736" s="9">
        <v>82.198962276165602</v>
      </c>
      <c r="P13736" s="9">
        <v>93.566191322020202</v>
      </c>
      <c r="Q13736" s="9">
        <v>51.687120953789098</v>
      </c>
      <c r="R13736" s="9">
        <v>22.3147429256111</v>
      </c>
      <c r="S13736" s="9">
        <v>12.226314735651</v>
      </c>
      <c r="T13736" s="9">
        <v>12.8105084318475</v>
      </c>
    </row>
    <row r="13737" spans="1:20" x14ac:dyDescent="0.35">
      <c r="A13737">
        <f t="shared" si="416"/>
        <v>13737</v>
      </c>
      <c r="B13737" s="3" t="s">
        <v>1037</v>
      </c>
      <c r="C13737" s="3" t="s">
        <v>95</v>
      </c>
      <c r="D13737" s="3" t="s">
        <v>32</v>
      </c>
      <c r="E13737">
        <v>2020</v>
      </c>
      <c r="F13737" s="3" t="str">
        <f t="shared" si="415"/>
        <v>RASpillNOXON2020</v>
      </c>
      <c r="G13737" s="9">
        <v>0.27163980221959599</v>
      </c>
      <c r="H13737" s="9">
        <v>7.2362106576666599E-2</v>
      </c>
      <c r="I13737" s="9">
        <v>3.7009568183505502E-2</v>
      </c>
      <c r="J13737" s="9">
        <v>0.782012822541303</v>
      </c>
      <c r="K13737" s="9">
        <v>1.9234950630208299E-2</v>
      </c>
      <c r="L13737" s="9">
        <v>0.28645677763134397</v>
      </c>
      <c r="M13737" s="9">
        <v>5.9307422416666599E-3</v>
      </c>
      <c r="N13737" s="9">
        <v>2.3600553443055499</v>
      </c>
      <c r="O13737" s="9">
        <v>16.286919419844001</v>
      </c>
      <c r="P13737" s="9">
        <v>9.2011507999881879</v>
      </c>
      <c r="Q13737" s="9">
        <v>7.6859215697983804E-3</v>
      </c>
      <c r="R13737" s="9">
        <v>6.6676416100972203E-3</v>
      </c>
      <c r="S13737" s="9">
        <v>0</v>
      </c>
      <c r="T13737" s="9">
        <v>1.9498255136111099E-4</v>
      </c>
    </row>
    <row r="13738" spans="1:20" x14ac:dyDescent="0.35">
      <c r="A13738">
        <f t="shared" si="416"/>
        <v>13738</v>
      </c>
      <c r="B13738" s="3" t="s">
        <v>1037</v>
      </c>
      <c r="C13738" s="3" t="s">
        <v>95</v>
      </c>
      <c r="D13738" s="3" t="s">
        <v>32</v>
      </c>
      <c r="E13738">
        <v>2021</v>
      </c>
      <c r="F13738" s="3" t="str">
        <f t="shared" si="415"/>
        <v>RASpillNOXON2021</v>
      </c>
      <c r="G13738" s="9">
        <v>6.3828549345430101E-4</v>
      </c>
      <c r="H13738" s="9">
        <v>0.56830031022916605</v>
      </c>
      <c r="I13738" s="9">
        <v>0.85064004761724699</v>
      </c>
      <c r="J13738" s="9">
        <v>1.8125004631674899</v>
      </c>
      <c r="K13738" s="9">
        <v>0.19712817234374999</v>
      </c>
      <c r="L13738" s="9">
        <v>1.1689302973118199E-2</v>
      </c>
      <c r="M13738" s="9">
        <v>3.1482049198055498E-3</v>
      </c>
      <c r="N13738" s="9">
        <v>2.6182023353710902</v>
      </c>
      <c r="O13738" s="9">
        <v>18.1472849938088</v>
      </c>
      <c r="P13738" s="9">
        <v>0.85180784666625198</v>
      </c>
      <c r="Q13738" s="9">
        <v>0.125571951097043</v>
      </c>
      <c r="R13738" s="9">
        <v>2.00001597638888E-5</v>
      </c>
      <c r="S13738" s="9">
        <v>3.0121726924479098E-3</v>
      </c>
      <c r="T13738" s="9">
        <v>0</v>
      </c>
    </row>
    <row r="13739" spans="1:20" x14ac:dyDescent="0.35">
      <c r="A13739">
        <f t="shared" si="416"/>
        <v>13739</v>
      </c>
      <c r="B13739" s="3" t="s">
        <v>1037</v>
      </c>
      <c r="C13739" s="3" t="s">
        <v>95</v>
      </c>
      <c r="D13739" s="3" t="s">
        <v>32</v>
      </c>
      <c r="E13739">
        <v>2022</v>
      </c>
      <c r="F13739" s="3" t="str">
        <f t="shared" si="415"/>
        <v>RASpillNOXON2022</v>
      </c>
      <c r="G13739" s="9">
        <v>0.143479855996787</v>
      </c>
      <c r="H13739" s="9">
        <v>2.7862750222222201E-3</v>
      </c>
      <c r="I13739" s="9">
        <v>0</v>
      </c>
      <c r="J13739" s="9">
        <v>0.13253570930174699</v>
      </c>
      <c r="K13739" s="9">
        <v>9.4173438437499896E-2</v>
      </c>
      <c r="L13739" s="9">
        <v>1.6129176922042999E-5</v>
      </c>
      <c r="M13739" s="9">
        <v>1.8222967625411099</v>
      </c>
      <c r="N13739" s="9">
        <v>2.9598872899166606</v>
      </c>
      <c r="O13739" s="9">
        <v>20.961183941287601</v>
      </c>
      <c r="P13739" s="9">
        <v>6.5341763663263803</v>
      </c>
      <c r="Q13739" s="9">
        <v>1.2542312732654499E-3</v>
      </c>
      <c r="R13739" s="9">
        <v>2.34838717020833E-3</v>
      </c>
      <c r="S13739" s="9">
        <v>2.3611756145833299E-4</v>
      </c>
      <c r="T13739" s="9">
        <v>9.0683867993055495E-5</v>
      </c>
    </row>
    <row r="13740" spans="1:20" x14ac:dyDescent="0.35">
      <c r="A13740">
        <f t="shared" si="416"/>
        <v>13740</v>
      </c>
      <c r="B13740" s="3" t="s">
        <v>1037</v>
      </c>
      <c r="C13740" s="3" t="s">
        <v>95</v>
      </c>
      <c r="D13740" s="3" t="s">
        <v>32</v>
      </c>
      <c r="E13740">
        <v>2023</v>
      </c>
      <c r="F13740" s="3" t="str">
        <f t="shared" si="415"/>
        <v>RASpillNOXON2023</v>
      </c>
      <c r="G13740" s="9">
        <v>0</v>
      </c>
      <c r="H13740" s="9">
        <v>3.91218589027777E-4</v>
      </c>
      <c r="I13740" s="9">
        <v>0</v>
      </c>
      <c r="J13740" s="9">
        <v>8.1307077482204296E-2</v>
      </c>
      <c r="K13740" s="9">
        <v>0.270158068333333</v>
      </c>
      <c r="L13740" s="9">
        <v>8.3567412918010705E-4</v>
      </c>
      <c r="M13740" s="9">
        <v>8.8955973711111094E-2</v>
      </c>
      <c r="N13740" s="9">
        <v>5.5743769090138802</v>
      </c>
      <c r="O13740" s="9">
        <v>14.341557377500299</v>
      </c>
      <c r="P13740" s="9">
        <v>1.5235790551527699</v>
      </c>
      <c r="Q13740" s="9">
        <v>5.2790793882392401E-3</v>
      </c>
      <c r="R13740" s="9">
        <v>6.1570224763444403E-3</v>
      </c>
      <c r="S13740" s="9">
        <v>6.2890709473046799E-3</v>
      </c>
      <c r="T13740" s="9">
        <v>1.9205373126527699E-3</v>
      </c>
    </row>
    <row r="13741" spans="1:20" x14ac:dyDescent="0.35">
      <c r="A13741">
        <f t="shared" si="416"/>
        <v>13741</v>
      </c>
      <c r="B13741" s="3" t="s">
        <v>1037</v>
      </c>
      <c r="C13741" s="3" t="s">
        <v>95</v>
      </c>
      <c r="D13741" s="3" t="s">
        <v>32</v>
      </c>
      <c r="E13741">
        <v>2024</v>
      </c>
      <c r="F13741" s="3" t="str">
        <f t="shared" si="415"/>
        <v>RASpillNOXON2024</v>
      </c>
      <c r="G13741" s="9">
        <v>1.1114616851747301E-3</v>
      </c>
      <c r="H13741" s="9">
        <v>6.1114515490972212E-3</v>
      </c>
      <c r="I13741" s="9">
        <v>0.56705434798055498</v>
      </c>
      <c r="J13741" s="9">
        <v>2.8308993243282501</v>
      </c>
      <c r="K13741" s="9">
        <v>0.406864718823437</v>
      </c>
      <c r="L13741" s="9">
        <v>1.44836114635653</v>
      </c>
      <c r="M13741" s="9">
        <v>1.02731645968194</v>
      </c>
      <c r="N13741" s="9">
        <v>6.8349443126240601</v>
      </c>
      <c r="O13741" s="9">
        <v>10.1074507330754</v>
      </c>
      <c r="P13741" s="9">
        <v>2.2722960504662599</v>
      </c>
      <c r="Q13741" s="9">
        <v>0.112143898710318</v>
      </c>
      <c r="R13741" s="9">
        <v>8.0805798100805504E-3</v>
      </c>
      <c r="S13741" s="9">
        <v>5.1122472223958304E-4</v>
      </c>
      <c r="T13741" s="9">
        <v>6.5698293603055503E-3</v>
      </c>
    </row>
    <row r="13742" spans="1:20" x14ac:dyDescent="0.35">
      <c r="A13742">
        <f t="shared" si="416"/>
        <v>13742</v>
      </c>
      <c r="B13742" s="3" t="s">
        <v>1037</v>
      </c>
      <c r="C13742" s="3" t="s">
        <v>95</v>
      </c>
      <c r="D13742" s="3" t="s">
        <v>32</v>
      </c>
      <c r="E13742">
        <v>2025</v>
      </c>
      <c r="F13742" s="3" t="str">
        <f t="shared" si="415"/>
        <v>RASpillNOXON2025</v>
      </c>
      <c r="G13742" s="9">
        <v>4.6633256717136997E-3</v>
      </c>
      <c r="H13742" s="9">
        <v>8.4762942830902705E-3</v>
      </c>
      <c r="I13742" s="9">
        <v>1.0090130189027701E-2</v>
      </c>
      <c r="J13742" s="9">
        <v>9.3277961000376303E-3</v>
      </c>
      <c r="K13742" s="9">
        <v>2.5324997155208302E-3</v>
      </c>
      <c r="L13742" s="9">
        <v>0.193053582297916</v>
      </c>
      <c r="M13742" s="9">
        <v>5.5602960337361104E-4</v>
      </c>
      <c r="N13742" s="9">
        <v>3.5302639749999997E-4</v>
      </c>
      <c r="O13742" s="9">
        <v>7.86704874569888</v>
      </c>
      <c r="P13742" s="9">
        <v>5.66114701881438</v>
      </c>
      <c r="Q13742" s="9">
        <v>6.9832930956720404E-3</v>
      </c>
      <c r="R13742" s="9">
        <v>3.3935262569444402E-4</v>
      </c>
      <c r="S13742" s="9">
        <v>2.2923738978838499E-2</v>
      </c>
      <c r="T13742" s="9">
        <v>0</v>
      </c>
    </row>
    <row r="13743" spans="1:20" x14ac:dyDescent="0.35">
      <c r="A13743">
        <f t="shared" si="416"/>
        <v>13743</v>
      </c>
      <c r="B13743" s="3" t="s">
        <v>1037</v>
      </c>
      <c r="C13743" s="3" t="s">
        <v>95</v>
      </c>
      <c r="D13743" s="3" t="s">
        <v>32</v>
      </c>
      <c r="E13743">
        <v>2026</v>
      </c>
      <c r="F13743" s="3" t="str">
        <f t="shared" si="415"/>
        <v>RASpillNOXON2026</v>
      </c>
      <c r="G13743" s="9">
        <v>8.3772553765833299E-2</v>
      </c>
      <c r="H13743" s="9">
        <v>7.3135508510069405E-2</v>
      </c>
      <c r="I13743" s="9">
        <v>0</v>
      </c>
      <c r="J13743" s="9">
        <v>1.6234145680638401</v>
      </c>
      <c r="K13743" s="9">
        <v>0.86577620221874996</v>
      </c>
      <c r="L13743" s="9">
        <v>2.5408501376585502</v>
      </c>
      <c r="M13743" s="9">
        <v>16.805892940238799</v>
      </c>
      <c r="N13743" s="9">
        <v>33.587984372716797</v>
      </c>
      <c r="O13743" s="9">
        <v>40.3572117050904</v>
      </c>
      <c r="P13743" s="9">
        <v>14.7951836995666</v>
      </c>
      <c r="Q13743" s="9">
        <v>7.2498277419354802E-4</v>
      </c>
      <c r="R13743" s="9">
        <v>6.2609836954583302E-3</v>
      </c>
      <c r="S13743" s="9">
        <v>3.68895624990885E-4</v>
      </c>
      <c r="T13743" s="9">
        <v>4.1270972847222203E-5</v>
      </c>
    </row>
    <row r="13744" spans="1:20" x14ac:dyDescent="0.35">
      <c r="A13744">
        <f t="shared" si="416"/>
        <v>13744</v>
      </c>
      <c r="B13744" s="3" t="s">
        <v>1037</v>
      </c>
      <c r="C13744" s="3" t="s">
        <v>95</v>
      </c>
      <c r="D13744" s="3" t="s">
        <v>32</v>
      </c>
      <c r="E13744">
        <v>2027</v>
      </c>
      <c r="F13744" s="3" t="str">
        <f t="shared" si="415"/>
        <v>RASpillNOXON2027</v>
      </c>
      <c r="G13744" s="9">
        <v>0.70236080446357496</v>
      </c>
      <c r="H13744" s="9">
        <v>6.9409180069444394E-5</v>
      </c>
      <c r="I13744" s="9">
        <v>2.6574784705000001</v>
      </c>
      <c r="J13744" s="9">
        <v>0.48581516440860201</v>
      </c>
      <c r="K13744" s="9">
        <v>7.9617457291666603E-3</v>
      </c>
      <c r="L13744" s="9">
        <v>1.8513046885967701</v>
      </c>
      <c r="M13744" s="9">
        <v>18.210225793893098</v>
      </c>
      <c r="N13744" s="9">
        <v>34.607737197345202</v>
      </c>
      <c r="O13744" s="9">
        <v>53.426799137560401</v>
      </c>
      <c r="P13744" s="9">
        <v>47.684251646354099</v>
      </c>
      <c r="Q13744" s="9">
        <v>4.0502929570465396</v>
      </c>
      <c r="R13744" s="9">
        <v>0</v>
      </c>
      <c r="S13744" s="9">
        <v>0</v>
      </c>
      <c r="T13744" s="9">
        <v>3.3333632305555497E-5</v>
      </c>
    </row>
    <row r="13745" spans="1:20" x14ac:dyDescent="0.35">
      <c r="A13745">
        <f t="shared" si="416"/>
        <v>13745</v>
      </c>
      <c r="B13745" s="3" t="s">
        <v>1037</v>
      </c>
      <c r="C13745" s="3" t="s">
        <v>95</v>
      </c>
      <c r="D13745" s="3" t="s">
        <v>32</v>
      </c>
      <c r="E13745">
        <v>2028</v>
      </c>
      <c r="F13745" s="3" t="str">
        <f t="shared" si="415"/>
        <v>RASpillNOXON2028</v>
      </c>
      <c r="G13745" s="9">
        <v>0.16228818048346499</v>
      </c>
      <c r="H13745" s="9">
        <v>9.7088380677263802E-2</v>
      </c>
      <c r="I13745" s="9">
        <v>1.0273318903750002</v>
      </c>
      <c r="J13745" s="9">
        <v>0.28056832411962301</v>
      </c>
      <c r="K13745" s="9">
        <v>0.59156839677083295</v>
      </c>
      <c r="L13745" s="9">
        <v>0.52717378231395096</v>
      </c>
      <c r="M13745" s="9">
        <v>2.54983259219305</v>
      </c>
      <c r="N13745" s="9">
        <v>9.8150305572083294</v>
      </c>
      <c r="O13745" s="9">
        <v>28.260768586340699</v>
      </c>
      <c r="P13745" s="9">
        <v>14.417534472565899</v>
      </c>
      <c r="Q13745" s="9">
        <v>1.3778123516800999E-2</v>
      </c>
      <c r="R13745" s="9">
        <v>1.69873193972222E-2</v>
      </c>
      <c r="S13745" s="9">
        <v>6.1076556770833305E-5</v>
      </c>
      <c r="T13745" s="9">
        <v>5.89799944893055E-3</v>
      </c>
    </row>
    <row r="13746" spans="1:20" x14ac:dyDescent="0.35">
      <c r="A13746">
        <f t="shared" si="416"/>
        <v>13746</v>
      </c>
      <c r="B13746" s="3" t="s">
        <v>1037</v>
      </c>
      <c r="C13746" s="3" t="s">
        <v>95</v>
      </c>
      <c r="D13746" s="3" t="s">
        <v>32</v>
      </c>
      <c r="E13746">
        <v>2029</v>
      </c>
      <c r="F13746" s="3" t="str">
        <f t="shared" si="415"/>
        <v>RASpillNOXON2029</v>
      </c>
      <c r="G13746" s="9">
        <v>0.73197343540322501</v>
      </c>
      <c r="H13746" s="9">
        <v>8.0879641378321501E-2</v>
      </c>
      <c r="I13746" s="9">
        <v>4.7045720886111099E-4</v>
      </c>
      <c r="J13746" s="9">
        <v>1.16226070508276</v>
      </c>
      <c r="K13746" s="9">
        <v>1.4038624967603599</v>
      </c>
      <c r="L13746" s="9">
        <v>1.0453817651821899</v>
      </c>
      <c r="M13746" s="9">
        <v>32.1886535741166</v>
      </c>
      <c r="N13746" s="9">
        <v>28.733825378207499</v>
      </c>
      <c r="O13746" s="9">
        <v>48.350397432853399</v>
      </c>
      <c r="P13746" s="9">
        <v>51.510253625617501</v>
      </c>
      <c r="Q13746" s="9">
        <v>13.6588034780297</v>
      </c>
      <c r="R13746" s="9">
        <v>0</v>
      </c>
      <c r="S13746" s="9">
        <v>0</v>
      </c>
      <c r="T13746" s="9">
        <v>3.3333632305555497E-5</v>
      </c>
    </row>
    <row r="13747" spans="1:20" x14ac:dyDescent="0.35">
      <c r="A13747">
        <f t="shared" si="416"/>
        <v>13747</v>
      </c>
      <c r="B13747" s="3" t="s">
        <v>1037</v>
      </c>
      <c r="C13747" s="3" t="s">
        <v>77</v>
      </c>
      <c r="D13747" s="3" t="s">
        <v>32</v>
      </c>
      <c r="E13747">
        <v>2020</v>
      </c>
      <c r="F13747" s="3" t="str">
        <f t="shared" si="415"/>
        <v>RAGenNOXON2020</v>
      </c>
      <c r="G13747" s="9">
        <v>122.804033521505</v>
      </c>
      <c r="H13747" s="9">
        <v>108.849268652777</v>
      </c>
      <c r="I13747" s="9">
        <v>121.905585541666</v>
      </c>
      <c r="J13747" s="9">
        <v>181.905761666666</v>
      </c>
      <c r="K13747" s="9">
        <v>114.660223933035</v>
      </c>
      <c r="L13747" s="9">
        <v>146.99543341370901</v>
      </c>
      <c r="M13747" s="9">
        <v>131.32542880555499</v>
      </c>
      <c r="N13747" s="9">
        <v>236.25850942444399</v>
      </c>
      <c r="O13747" s="9">
        <v>413.39230483870898</v>
      </c>
      <c r="P13747" s="9">
        <v>430.21049666666602</v>
      </c>
      <c r="Q13747" s="9">
        <v>147.403475403225</v>
      </c>
      <c r="R13747" s="9">
        <v>85.959872500000003</v>
      </c>
      <c r="S13747" s="9">
        <v>83.228117187500004</v>
      </c>
      <c r="T13747" s="9">
        <v>107.053157916666</v>
      </c>
    </row>
    <row r="13748" spans="1:20" x14ac:dyDescent="0.35">
      <c r="A13748">
        <f t="shared" si="416"/>
        <v>13748</v>
      </c>
      <c r="B13748" s="3" t="s">
        <v>1037</v>
      </c>
      <c r="C13748" s="3" t="s">
        <v>77</v>
      </c>
      <c r="D13748" s="3" t="s">
        <v>32</v>
      </c>
      <c r="E13748">
        <v>2021</v>
      </c>
      <c r="F13748" s="3" t="str">
        <f t="shared" si="415"/>
        <v>RAGenNOXON2021</v>
      </c>
      <c r="G13748" s="9">
        <v>128.97633168602101</v>
      </c>
      <c r="H13748" s="9">
        <v>173.24708402777699</v>
      </c>
      <c r="I13748" s="9">
        <v>187.34089837499999</v>
      </c>
      <c r="J13748" s="9">
        <v>224.63537048387099</v>
      </c>
      <c r="K13748" s="9">
        <v>141.81358008928501</v>
      </c>
      <c r="L13748" s="9">
        <v>138.92679313171999</v>
      </c>
      <c r="M13748" s="9">
        <v>175.07960252777701</v>
      </c>
      <c r="N13748" s="9">
        <v>370.969603333333</v>
      </c>
      <c r="O13748" s="9">
        <v>412.46114771505302</v>
      </c>
      <c r="P13748" s="9">
        <v>339.66906416666598</v>
      </c>
      <c r="Q13748" s="9">
        <v>231.22399590053701</v>
      </c>
      <c r="R13748" s="9">
        <v>127.394524444444</v>
      </c>
      <c r="S13748" s="9">
        <v>101.575563802083</v>
      </c>
      <c r="T13748" s="9">
        <v>102.247744305555</v>
      </c>
    </row>
    <row r="13749" spans="1:20" x14ac:dyDescent="0.35">
      <c r="A13749">
        <f t="shared" si="416"/>
        <v>13749</v>
      </c>
      <c r="B13749" s="3" t="s">
        <v>1037</v>
      </c>
      <c r="C13749" s="3" t="s">
        <v>77</v>
      </c>
      <c r="D13749" s="3" t="s">
        <v>32</v>
      </c>
      <c r="E13749">
        <v>2022</v>
      </c>
      <c r="F13749" s="3" t="str">
        <f t="shared" ref="F13749:F13812" si="417">_xlfn.CONCAT(B13749,C13749,D13749,E13749)</f>
        <v>RAGenNOXON2022</v>
      </c>
      <c r="G13749" s="9">
        <v>108.459137231182</v>
      </c>
      <c r="H13749" s="9">
        <v>116.919656916666</v>
      </c>
      <c r="I13749" s="9">
        <v>118.190374486111</v>
      </c>
      <c r="J13749" s="9">
        <v>171.85236180080599</v>
      </c>
      <c r="K13749" s="9">
        <v>152.44048407738001</v>
      </c>
      <c r="L13749" s="9">
        <v>185.909890430107</v>
      </c>
      <c r="M13749" s="9">
        <v>208.77169944444401</v>
      </c>
      <c r="N13749" s="9">
        <v>326.99174624944402</v>
      </c>
      <c r="O13749" s="9">
        <v>392.07418991935401</v>
      </c>
      <c r="P13749" s="9">
        <v>270.63866347222199</v>
      </c>
      <c r="Q13749" s="9">
        <v>95.4143850510752</v>
      </c>
      <c r="R13749" s="9">
        <v>72.9912563888888</v>
      </c>
      <c r="S13749" s="9">
        <v>55.624402317708302</v>
      </c>
      <c r="T13749" s="9">
        <v>106.251429444444</v>
      </c>
    </row>
    <row r="13750" spans="1:20" x14ac:dyDescent="0.35">
      <c r="A13750">
        <f t="shared" si="416"/>
        <v>13750</v>
      </c>
      <c r="B13750" s="3" t="s">
        <v>1037</v>
      </c>
      <c r="C13750" s="3" t="s">
        <v>77</v>
      </c>
      <c r="D13750" s="3" t="s">
        <v>32</v>
      </c>
      <c r="E13750">
        <v>2023</v>
      </c>
      <c r="F13750" s="3" t="str">
        <f t="shared" si="417"/>
        <v>RAGenNOXON2023</v>
      </c>
      <c r="G13750" s="9">
        <v>109.82916548628999</v>
      </c>
      <c r="H13750" s="9">
        <v>94.215533236111099</v>
      </c>
      <c r="I13750" s="9">
        <v>103.53501629444401</v>
      </c>
      <c r="J13750" s="9">
        <v>162.81536633064499</v>
      </c>
      <c r="K13750" s="9">
        <v>139.83970334077301</v>
      </c>
      <c r="L13750" s="9">
        <v>179.55095127688099</v>
      </c>
      <c r="M13750" s="9">
        <v>283.54982111111099</v>
      </c>
      <c r="N13750" s="9">
        <v>337.82489902722199</v>
      </c>
      <c r="O13750" s="9">
        <v>382.57394758064498</v>
      </c>
      <c r="P13750" s="9">
        <v>245.69637527777701</v>
      </c>
      <c r="Q13750" s="9">
        <v>113.54261075268801</v>
      </c>
      <c r="R13750" s="9">
        <v>63.330346007222197</v>
      </c>
      <c r="S13750" s="9">
        <v>81.934864322916596</v>
      </c>
      <c r="T13750" s="9">
        <v>69.847409785833307</v>
      </c>
    </row>
    <row r="13751" spans="1:20" x14ac:dyDescent="0.35">
      <c r="A13751">
        <f t="shared" si="416"/>
        <v>13751</v>
      </c>
      <c r="B13751" s="3" t="s">
        <v>1037</v>
      </c>
      <c r="C13751" s="3" t="s">
        <v>77</v>
      </c>
      <c r="D13751" s="3" t="s">
        <v>32</v>
      </c>
      <c r="E13751">
        <v>2024</v>
      </c>
      <c r="F13751" s="3" t="str">
        <f t="shared" si="417"/>
        <v>RAGenNOXON2024</v>
      </c>
      <c r="G13751" s="9">
        <v>91.709908337365505</v>
      </c>
      <c r="H13751" s="9">
        <v>130.888756597222</v>
      </c>
      <c r="I13751" s="9">
        <v>138.83923325000001</v>
      </c>
      <c r="J13751" s="9">
        <v>227.17419879032201</v>
      </c>
      <c r="K13751" s="9">
        <v>156.26517209791601</v>
      </c>
      <c r="L13751" s="9">
        <v>185.962423881451</v>
      </c>
      <c r="M13751" s="9">
        <v>310.39027083333298</v>
      </c>
      <c r="N13751" s="9">
        <v>342.717729166666</v>
      </c>
      <c r="O13751" s="9">
        <v>369.44460147849401</v>
      </c>
      <c r="P13751" s="9">
        <v>167.407338736111</v>
      </c>
      <c r="Q13751" s="9">
        <v>94.754938118279497</v>
      </c>
      <c r="R13751" s="9">
        <v>73.0149291888888</v>
      </c>
      <c r="S13751" s="9">
        <v>41.146915</v>
      </c>
      <c r="T13751" s="9">
        <v>63.830608535833299</v>
      </c>
    </row>
    <row r="13752" spans="1:20" x14ac:dyDescent="0.35">
      <c r="A13752">
        <f t="shared" si="416"/>
        <v>13752</v>
      </c>
      <c r="B13752" s="3" t="s">
        <v>1037</v>
      </c>
      <c r="C13752" s="3" t="s">
        <v>77</v>
      </c>
      <c r="D13752" s="3" t="s">
        <v>32</v>
      </c>
      <c r="E13752">
        <v>2025</v>
      </c>
      <c r="F13752" s="3" t="str">
        <f t="shared" si="417"/>
        <v>RAGenNOXON2025</v>
      </c>
      <c r="G13752" s="9">
        <v>69.170838166666599</v>
      </c>
      <c r="H13752" s="9">
        <v>59.3924822361111</v>
      </c>
      <c r="I13752" s="9">
        <v>47.898256124999897</v>
      </c>
      <c r="J13752" s="9">
        <v>118.698555650537</v>
      </c>
      <c r="K13752" s="9">
        <v>84.564329523809505</v>
      </c>
      <c r="L13752" s="9">
        <v>125.87062322715001</v>
      </c>
      <c r="M13752" s="9">
        <v>101.77635258333299</v>
      </c>
      <c r="N13752" s="9">
        <v>198.73719463888801</v>
      </c>
      <c r="O13752" s="9">
        <v>437.07314045698899</v>
      </c>
      <c r="P13752" s="9">
        <v>300.201584999999</v>
      </c>
      <c r="Q13752" s="9">
        <v>129.326613803763</v>
      </c>
      <c r="R13752" s="9">
        <v>85.621802555555504</v>
      </c>
      <c r="S13752" s="9">
        <v>95.467108481249994</v>
      </c>
      <c r="T13752" s="9">
        <v>112.932040694444</v>
      </c>
    </row>
    <row r="13753" spans="1:20" x14ac:dyDescent="0.35">
      <c r="A13753">
        <f t="shared" si="416"/>
        <v>13753</v>
      </c>
      <c r="B13753" s="3" t="s">
        <v>1037</v>
      </c>
      <c r="C13753" s="3" t="s">
        <v>77</v>
      </c>
      <c r="D13753" s="3" t="s">
        <v>32</v>
      </c>
      <c r="E13753">
        <v>2026</v>
      </c>
      <c r="F13753" s="3" t="str">
        <f t="shared" si="417"/>
        <v>RAGenNOXON2026</v>
      </c>
      <c r="G13753" s="9">
        <v>112.684170887096</v>
      </c>
      <c r="H13753" s="9">
        <v>107.362066041666</v>
      </c>
      <c r="I13753" s="9">
        <v>107.73031825</v>
      </c>
      <c r="J13753" s="9">
        <v>210.27297149193501</v>
      </c>
      <c r="K13753" s="9">
        <v>175.462469168154</v>
      </c>
      <c r="L13753" s="9">
        <v>211.45762862876299</v>
      </c>
      <c r="M13753" s="9">
        <v>314.29357666666601</v>
      </c>
      <c r="N13753" s="9">
        <v>372.65204338888799</v>
      </c>
      <c r="O13753" s="9">
        <v>401.62562762311802</v>
      </c>
      <c r="P13753" s="9">
        <v>401.08035763888802</v>
      </c>
      <c r="Q13753" s="9">
        <v>192.71191102150499</v>
      </c>
      <c r="R13753" s="9">
        <v>128.47437138888799</v>
      </c>
      <c r="S13753" s="9">
        <v>119.38791171875</v>
      </c>
      <c r="T13753" s="9">
        <v>95.018896676111098</v>
      </c>
    </row>
    <row r="13754" spans="1:20" x14ac:dyDescent="0.35">
      <c r="A13754">
        <f t="shared" si="416"/>
        <v>13754</v>
      </c>
      <c r="B13754" s="3" t="s">
        <v>1037</v>
      </c>
      <c r="C13754" s="3" t="s">
        <v>77</v>
      </c>
      <c r="D13754" s="3" t="s">
        <v>32</v>
      </c>
      <c r="E13754">
        <v>2027</v>
      </c>
      <c r="F13754" s="3" t="str">
        <f t="shared" si="417"/>
        <v>RAGenNOXON2027</v>
      </c>
      <c r="G13754" s="9">
        <v>126.212764942204</v>
      </c>
      <c r="H13754" s="9">
        <v>161.20373658333301</v>
      </c>
      <c r="I13754" s="9">
        <v>259.50981263888798</v>
      </c>
      <c r="J13754" s="9">
        <v>232.043451075268</v>
      </c>
      <c r="K13754" s="9">
        <v>165.959943005952</v>
      </c>
      <c r="L13754" s="9">
        <v>214.835418762903</v>
      </c>
      <c r="M13754" s="9">
        <v>303.79374524999997</v>
      </c>
      <c r="N13754" s="9">
        <v>405.19153805555499</v>
      </c>
      <c r="O13754" s="9">
        <v>470.18512428763398</v>
      </c>
      <c r="P13754" s="9">
        <v>466.64361672222202</v>
      </c>
      <c r="Q13754" s="9">
        <v>370.23428534946203</v>
      </c>
      <c r="R13754" s="9">
        <v>291.69410555555498</v>
      </c>
      <c r="S13754" s="9">
        <v>124.260821874999</v>
      </c>
      <c r="T13754" s="9">
        <v>143.97577944444399</v>
      </c>
    </row>
    <row r="13755" spans="1:20" x14ac:dyDescent="0.35">
      <c r="A13755">
        <f t="shared" si="416"/>
        <v>13755</v>
      </c>
      <c r="B13755" s="3" t="s">
        <v>1037</v>
      </c>
      <c r="C13755" s="3" t="s">
        <v>77</v>
      </c>
      <c r="D13755" s="3" t="s">
        <v>32</v>
      </c>
      <c r="E13755">
        <v>2028</v>
      </c>
      <c r="F13755" s="3" t="str">
        <f t="shared" si="417"/>
        <v>RAGenNOXON2028</v>
      </c>
      <c r="G13755" s="9">
        <v>123.11185141129</v>
      </c>
      <c r="H13755" s="9">
        <v>116.03196166666601</v>
      </c>
      <c r="I13755" s="9">
        <v>134.04645820833301</v>
      </c>
      <c r="J13755" s="9">
        <v>184.66600641129</v>
      </c>
      <c r="K13755" s="9">
        <v>174.56907294300501</v>
      </c>
      <c r="L13755" s="9">
        <v>257.00234437365498</v>
      </c>
      <c r="M13755" s="9">
        <v>276.80061297222198</v>
      </c>
      <c r="N13755" s="9">
        <v>321.376645555555</v>
      </c>
      <c r="O13755" s="9">
        <v>391.81702298387</v>
      </c>
      <c r="P13755" s="9">
        <v>399.49339791666603</v>
      </c>
      <c r="Q13755" s="9">
        <v>166.10695819892399</v>
      </c>
      <c r="R13755" s="9">
        <v>92.000064444444405</v>
      </c>
      <c r="S13755" s="9">
        <v>75.966785677083294</v>
      </c>
      <c r="T13755" s="9">
        <v>124.171940833333</v>
      </c>
    </row>
    <row r="13756" spans="1:20" x14ac:dyDescent="0.35">
      <c r="A13756">
        <f t="shared" si="416"/>
        <v>13756</v>
      </c>
      <c r="B13756" s="3" t="s">
        <v>1037</v>
      </c>
      <c r="C13756" s="3" t="s">
        <v>77</v>
      </c>
      <c r="D13756" s="3" t="s">
        <v>32</v>
      </c>
      <c r="E13756">
        <v>2029</v>
      </c>
      <c r="F13756" s="3" t="str">
        <f t="shared" si="417"/>
        <v>RAGenNOXON2029</v>
      </c>
      <c r="G13756" s="9">
        <v>136.32045586800999</v>
      </c>
      <c r="H13756" s="9">
        <v>104.742335055555</v>
      </c>
      <c r="I13756" s="9">
        <v>109.909214958333</v>
      </c>
      <c r="J13756" s="9">
        <v>193.986752056451</v>
      </c>
      <c r="K13756" s="9">
        <v>180.005001175595</v>
      </c>
      <c r="L13756" s="9">
        <v>173.627313709677</v>
      </c>
      <c r="M13756" s="9">
        <v>270.41248664888798</v>
      </c>
      <c r="N13756" s="9">
        <v>312.79876583333299</v>
      </c>
      <c r="O13756" s="9">
        <v>374.86853141129001</v>
      </c>
      <c r="P13756" s="9">
        <v>465.76410069444398</v>
      </c>
      <c r="Q13756" s="9">
        <v>421.15874233870898</v>
      </c>
      <c r="R13756" s="9">
        <v>247.13297222222201</v>
      </c>
      <c r="S13756" s="9">
        <v>135.40491119791599</v>
      </c>
      <c r="T13756" s="9">
        <v>141.874393611111</v>
      </c>
    </row>
    <row r="13757" spans="1:20" x14ac:dyDescent="0.35">
      <c r="A13757">
        <f t="shared" si="416"/>
        <v>13757</v>
      </c>
      <c r="B13757" s="3" t="s">
        <v>1037</v>
      </c>
      <c r="C13757" s="3" t="s">
        <v>75</v>
      </c>
      <c r="D13757" s="3" t="s">
        <v>56</v>
      </c>
      <c r="E13757">
        <v>2020</v>
      </c>
      <c r="F13757" s="3" t="str">
        <f t="shared" si="417"/>
        <v>RAElevOXBOW2020</v>
      </c>
      <c r="G13757" s="9">
        <v>1805.0000577599999</v>
      </c>
      <c r="H13757" s="9">
        <v>1804.6752546</v>
      </c>
      <c r="I13757" s="9">
        <v>1800.0000576</v>
      </c>
      <c r="J13757" s="9">
        <v>1805.0000577599999</v>
      </c>
      <c r="K13757" s="9">
        <v>1805.0000577599999</v>
      </c>
      <c r="L13757" s="9">
        <v>1800.0000576</v>
      </c>
      <c r="M13757" s="9">
        <v>1805.0000577599999</v>
      </c>
      <c r="N13757" s="9">
        <v>1805.0000577599999</v>
      </c>
      <c r="O13757" s="9">
        <v>1802.43444087999</v>
      </c>
      <c r="P13757" s="9">
        <v>1800.0000576</v>
      </c>
      <c r="Q13757" s="9">
        <v>1800.0000576</v>
      </c>
      <c r="R13757" s="9">
        <v>1800.0000576</v>
      </c>
      <c r="S13757" s="9">
        <v>1800.0000576</v>
      </c>
      <c r="T13757" s="9">
        <v>1800.0000576</v>
      </c>
    </row>
    <row r="13758" spans="1:20" x14ac:dyDescent="0.35">
      <c r="A13758">
        <f t="shared" si="416"/>
        <v>13758</v>
      </c>
      <c r="B13758" s="3" t="s">
        <v>1037</v>
      </c>
      <c r="C13758" s="3" t="s">
        <v>75</v>
      </c>
      <c r="D13758" s="3" t="s">
        <v>56</v>
      </c>
      <c r="E13758">
        <v>2021</v>
      </c>
      <c r="F13758" s="3" t="str">
        <f t="shared" si="417"/>
        <v>RAElevOXBOW2021</v>
      </c>
      <c r="G13758" s="9">
        <v>1801.2730235199999</v>
      </c>
      <c r="H13758" s="9">
        <v>1800.0000576</v>
      </c>
      <c r="I13758" s="9">
        <v>1805.0000577599999</v>
      </c>
      <c r="J13758" s="9">
        <v>1805.0000577599999</v>
      </c>
      <c r="K13758" s="9">
        <v>1803.01514955999</v>
      </c>
      <c r="L13758" s="9">
        <v>1800.0000576</v>
      </c>
      <c r="M13758" s="9">
        <v>1800.0000576</v>
      </c>
      <c r="N13758" s="9">
        <v>1805.0000577599999</v>
      </c>
      <c r="O13758" s="9">
        <v>1805.0000577599999</v>
      </c>
      <c r="P13758" s="9">
        <v>1800.0000576</v>
      </c>
      <c r="Q13758" s="9">
        <v>1801.0532072399999</v>
      </c>
      <c r="R13758" s="9">
        <v>1800.0000576</v>
      </c>
      <c r="S13758" s="9">
        <v>1800.0000576</v>
      </c>
      <c r="T13758" s="9">
        <v>1800.0000576</v>
      </c>
    </row>
    <row r="13759" spans="1:20" x14ac:dyDescent="0.35">
      <c r="A13759">
        <f t="shared" si="416"/>
        <v>13759</v>
      </c>
      <c r="B13759" s="3" t="s">
        <v>1037</v>
      </c>
      <c r="C13759" s="3" t="s">
        <v>75</v>
      </c>
      <c r="D13759" s="3" t="s">
        <v>56</v>
      </c>
      <c r="E13759">
        <v>2022</v>
      </c>
      <c r="F13759" s="3" t="str">
        <f t="shared" si="417"/>
        <v>RAElevOXBOW2022</v>
      </c>
      <c r="G13759" s="9">
        <v>1805.0000577599999</v>
      </c>
      <c r="H13759" s="9">
        <v>1800.0000576</v>
      </c>
      <c r="I13759" s="9">
        <v>1800.0000576</v>
      </c>
      <c r="J13759" s="9">
        <v>1800.0000576</v>
      </c>
      <c r="K13759" s="9">
        <v>1800.0000576</v>
      </c>
      <c r="L13759" s="9">
        <v>1801.7290602800001</v>
      </c>
      <c r="M13759" s="9">
        <v>1805.0000577599999</v>
      </c>
      <c r="N13759" s="9">
        <v>1801.8865406</v>
      </c>
      <c r="O13759" s="9">
        <v>1800.0000576</v>
      </c>
      <c r="P13759" s="9">
        <v>1800.0000576</v>
      </c>
      <c r="Q13759" s="9">
        <v>1800.0000576</v>
      </c>
      <c r="R13759" s="9">
        <v>1800.0000576</v>
      </c>
      <c r="S13759" s="9">
        <v>1800.0000576</v>
      </c>
      <c r="T13759" s="9">
        <v>1800.0000576</v>
      </c>
    </row>
    <row r="13760" spans="1:20" x14ac:dyDescent="0.35">
      <c r="A13760">
        <f t="shared" si="416"/>
        <v>13760</v>
      </c>
      <c r="B13760" s="3" t="s">
        <v>1037</v>
      </c>
      <c r="C13760" s="3" t="s">
        <v>75</v>
      </c>
      <c r="D13760" s="3" t="s">
        <v>56</v>
      </c>
      <c r="E13760">
        <v>2023</v>
      </c>
      <c r="F13760" s="3" t="str">
        <f t="shared" si="417"/>
        <v>RAElevOXBOW2023</v>
      </c>
      <c r="G13760" s="9">
        <v>1801.3025510800001</v>
      </c>
      <c r="H13760" s="9">
        <v>1805.0000577599999</v>
      </c>
      <c r="I13760" s="9">
        <v>1805.0000577599999</v>
      </c>
      <c r="J13760" s="9">
        <v>1805.0000577599999</v>
      </c>
      <c r="K13760" s="9">
        <v>1800.0000576</v>
      </c>
      <c r="L13760" s="9">
        <v>1800.0000576</v>
      </c>
      <c r="M13760" s="9">
        <v>1800.0000576</v>
      </c>
      <c r="N13760" s="9">
        <v>1802.7854907599999</v>
      </c>
      <c r="O13760" s="9">
        <v>1803.9173805599901</v>
      </c>
      <c r="P13760" s="9">
        <v>1800.1640996000001</v>
      </c>
      <c r="Q13760" s="9">
        <v>1800.0000576</v>
      </c>
      <c r="R13760" s="9">
        <v>1805.0000577599999</v>
      </c>
      <c r="S13760" s="9">
        <v>1800.0000576</v>
      </c>
      <c r="T13760" s="9">
        <v>1800.0000576</v>
      </c>
    </row>
    <row r="13761" spans="1:20" x14ac:dyDescent="0.35">
      <c r="A13761">
        <f t="shared" si="416"/>
        <v>13761</v>
      </c>
      <c r="B13761" s="3" t="s">
        <v>1037</v>
      </c>
      <c r="C13761" s="3" t="s">
        <v>75</v>
      </c>
      <c r="D13761" s="3" t="s">
        <v>56</v>
      </c>
      <c r="E13761">
        <v>2024</v>
      </c>
      <c r="F13761" s="3" t="str">
        <f t="shared" si="417"/>
        <v>RAElevOXBOW2024</v>
      </c>
      <c r="G13761" s="9">
        <v>1800.0000576</v>
      </c>
      <c r="H13761" s="9">
        <v>1804.37341731999</v>
      </c>
      <c r="I13761" s="9">
        <v>1800.0000576</v>
      </c>
      <c r="J13761" s="9">
        <v>1803.60570076</v>
      </c>
      <c r="K13761" s="9">
        <v>1804.0518950000001</v>
      </c>
      <c r="L13761" s="9">
        <v>1800.0000576</v>
      </c>
      <c r="M13761" s="9">
        <v>1804.8261732399999</v>
      </c>
      <c r="N13761" s="9">
        <v>1805.0000577599999</v>
      </c>
      <c r="O13761" s="9">
        <v>1802.79533327999</v>
      </c>
      <c r="P13761" s="9">
        <v>1800.0000576</v>
      </c>
      <c r="Q13761" s="9">
        <v>1800.0000576</v>
      </c>
      <c r="R13761" s="9">
        <v>1800.0000576</v>
      </c>
      <c r="S13761" s="9">
        <v>1800.0000576</v>
      </c>
      <c r="T13761" s="9">
        <v>1800.0000576</v>
      </c>
    </row>
    <row r="13762" spans="1:20" x14ac:dyDescent="0.35">
      <c r="A13762">
        <f t="shared" si="416"/>
        <v>13762</v>
      </c>
      <c r="B13762" s="3" t="s">
        <v>1037</v>
      </c>
      <c r="C13762" s="3" t="s">
        <v>75</v>
      </c>
      <c r="D13762" s="3" t="s">
        <v>56</v>
      </c>
      <c r="E13762">
        <v>2025</v>
      </c>
      <c r="F13762" s="3" t="str">
        <f t="shared" si="417"/>
        <v>RAElevOXBOW2025</v>
      </c>
      <c r="G13762" s="9">
        <v>1800.0000576</v>
      </c>
      <c r="H13762" s="9">
        <v>1802.93640939999</v>
      </c>
      <c r="I13762" s="9">
        <v>1800.12144868</v>
      </c>
      <c r="J13762" s="9">
        <v>1801.017118</v>
      </c>
      <c r="K13762" s="9">
        <v>1805.0000577599999</v>
      </c>
      <c r="L13762" s="9">
        <v>1800.0000576</v>
      </c>
      <c r="M13762" s="9">
        <v>1804.8261732399999</v>
      </c>
      <c r="N13762" s="9">
        <v>1805.0000577599999</v>
      </c>
      <c r="O13762" s="9">
        <v>1800.0000576</v>
      </c>
      <c r="P13762" s="9">
        <v>1800.0000576</v>
      </c>
      <c r="Q13762" s="9">
        <v>1800.0000576</v>
      </c>
      <c r="R13762" s="9">
        <v>1800.0000576</v>
      </c>
      <c r="S13762" s="9">
        <v>1805.0000577599999</v>
      </c>
      <c r="T13762" s="9">
        <v>1800.0000576</v>
      </c>
    </row>
    <row r="13763" spans="1:20" x14ac:dyDescent="0.35">
      <c r="A13763">
        <f t="shared" ref="A13763:A13826" si="418">A13762+1</f>
        <v>13763</v>
      </c>
      <c r="B13763" s="3" t="s">
        <v>1037</v>
      </c>
      <c r="C13763" s="3" t="s">
        <v>75</v>
      </c>
      <c r="D13763" s="3" t="s">
        <v>56</v>
      </c>
      <c r="E13763">
        <v>2026</v>
      </c>
      <c r="F13763" s="3" t="str">
        <f t="shared" si="417"/>
        <v>RAElevOXBOW2026</v>
      </c>
      <c r="G13763" s="9">
        <v>1804.3471706</v>
      </c>
      <c r="H13763" s="9">
        <v>1800.0000576</v>
      </c>
      <c r="I13763" s="9">
        <v>1805.0000577599999</v>
      </c>
      <c r="J13763" s="9">
        <v>1800.0000576</v>
      </c>
      <c r="K13763" s="9">
        <v>1800.0000576</v>
      </c>
      <c r="L13763" s="9">
        <v>1805.0000577599999</v>
      </c>
      <c r="M13763" s="9">
        <v>1805.0000577599999</v>
      </c>
      <c r="N13763" s="9">
        <v>1800.0000576</v>
      </c>
      <c r="O13763" s="9">
        <v>1800.0000576</v>
      </c>
      <c r="P13763" s="9">
        <v>1800.0000576</v>
      </c>
      <c r="Q13763" s="9">
        <v>1804.4259107600001</v>
      </c>
      <c r="R13763" s="9">
        <v>1805.0000577599999</v>
      </c>
      <c r="S13763" s="9">
        <v>1800.0000576</v>
      </c>
      <c r="T13763" s="9">
        <v>1800.0000576</v>
      </c>
    </row>
    <row r="13764" spans="1:20" x14ac:dyDescent="0.35">
      <c r="A13764">
        <f t="shared" si="418"/>
        <v>13764</v>
      </c>
      <c r="B13764" s="3" t="s">
        <v>1037</v>
      </c>
      <c r="C13764" s="3" t="s">
        <v>75</v>
      </c>
      <c r="D13764" s="3" t="s">
        <v>56</v>
      </c>
      <c r="E13764">
        <v>2027</v>
      </c>
      <c r="F13764" s="3" t="str">
        <f t="shared" si="417"/>
        <v>RAElevOXBOW2027</v>
      </c>
      <c r="G13764" s="9">
        <v>1800.84323348</v>
      </c>
      <c r="H13764" s="9">
        <v>1800.0000576</v>
      </c>
      <c r="I13764" s="9">
        <v>1805.0000577599999</v>
      </c>
      <c r="J13764" s="9">
        <v>1800.0000576</v>
      </c>
      <c r="K13764" s="9">
        <v>1800.0000576</v>
      </c>
      <c r="L13764" s="9">
        <v>1805.0000577599999</v>
      </c>
      <c r="M13764" s="9">
        <v>1801.9226298399999</v>
      </c>
      <c r="N13764" s="9">
        <v>1800.0000576</v>
      </c>
      <c r="O13764" s="9">
        <v>1800.0000576</v>
      </c>
      <c r="P13764" s="9">
        <v>1800.0000576</v>
      </c>
      <c r="Q13764" s="9">
        <v>1802.1654119999901</v>
      </c>
      <c r="R13764" s="9">
        <v>1803.7172493200001</v>
      </c>
      <c r="S13764" s="9">
        <v>1800.0000576</v>
      </c>
      <c r="T13764" s="9">
        <v>1800.0000576</v>
      </c>
    </row>
    <row r="13765" spans="1:20" x14ac:dyDescent="0.35">
      <c r="A13765">
        <f t="shared" si="418"/>
        <v>13765</v>
      </c>
      <c r="B13765" s="3" t="s">
        <v>1037</v>
      </c>
      <c r="C13765" s="3" t="s">
        <v>75</v>
      </c>
      <c r="D13765" s="3" t="s">
        <v>56</v>
      </c>
      <c r="E13765">
        <v>2028</v>
      </c>
      <c r="F13765" s="3" t="str">
        <f t="shared" si="417"/>
        <v>RAElevOXBOW2028</v>
      </c>
      <c r="G13765" s="9">
        <v>1800.0000576</v>
      </c>
      <c r="H13765" s="9">
        <v>1800.0000576</v>
      </c>
      <c r="I13765" s="9">
        <v>1805.0000577599999</v>
      </c>
      <c r="J13765" s="9">
        <v>1800.0000576</v>
      </c>
      <c r="K13765" s="9">
        <v>1800.8793227199999</v>
      </c>
      <c r="L13765" s="9">
        <v>1805.0000577599999</v>
      </c>
      <c r="M13765" s="9">
        <v>1805.0000577599999</v>
      </c>
      <c r="N13765" s="9">
        <v>1800.60045131999</v>
      </c>
      <c r="O13765" s="9">
        <v>1800.0000576</v>
      </c>
      <c r="P13765" s="9">
        <v>1800.0000576</v>
      </c>
      <c r="Q13765" s="9">
        <v>1802.2703988799999</v>
      </c>
      <c r="R13765" s="9">
        <v>1800.36751167999</v>
      </c>
      <c r="S13765" s="9">
        <v>1801.93247236</v>
      </c>
      <c r="T13765" s="9">
        <v>1800.0000576</v>
      </c>
    </row>
    <row r="13766" spans="1:20" x14ac:dyDescent="0.35">
      <c r="A13766">
        <f t="shared" si="418"/>
        <v>13766</v>
      </c>
      <c r="B13766" s="3" t="s">
        <v>1037</v>
      </c>
      <c r="C13766" s="3" t="s">
        <v>75</v>
      </c>
      <c r="D13766" s="3" t="s">
        <v>56</v>
      </c>
      <c r="E13766">
        <v>2029</v>
      </c>
      <c r="F13766" s="3" t="str">
        <f t="shared" si="417"/>
        <v>RAElevOXBOW2029</v>
      </c>
      <c r="G13766" s="9">
        <v>1805.0000577599999</v>
      </c>
      <c r="H13766" s="9">
        <v>1800.0000576</v>
      </c>
      <c r="I13766" s="9">
        <v>1800.0000576</v>
      </c>
      <c r="J13766" s="9">
        <v>1800.0000576</v>
      </c>
      <c r="K13766" s="9">
        <v>1800.0000576</v>
      </c>
      <c r="L13766" s="9">
        <v>1800.0000576</v>
      </c>
      <c r="M13766" s="9">
        <v>1805.0000577599999</v>
      </c>
      <c r="N13766" s="9">
        <v>1801.8766980799901</v>
      </c>
      <c r="O13766" s="9">
        <v>1800.0000576</v>
      </c>
      <c r="P13766" s="9">
        <v>1800.0000576</v>
      </c>
      <c r="Q13766" s="9">
        <v>1800.0000576</v>
      </c>
      <c r="R13766" s="9">
        <v>1800.0000576</v>
      </c>
      <c r="S13766" s="9">
        <v>1800.0000576</v>
      </c>
      <c r="T13766" s="9">
        <v>1800.0000576</v>
      </c>
    </row>
    <row r="13767" spans="1:20" x14ac:dyDescent="0.35">
      <c r="A13767">
        <f t="shared" si="418"/>
        <v>13767</v>
      </c>
      <c r="B13767" s="3" t="s">
        <v>1037</v>
      </c>
      <c r="C13767" s="3" t="s">
        <v>86</v>
      </c>
      <c r="D13767" s="3" t="s">
        <v>56</v>
      </c>
      <c r="E13767">
        <v>2020</v>
      </c>
      <c r="F13767" s="3" t="str">
        <f t="shared" si="417"/>
        <v>RAQOutOXBOW2020</v>
      </c>
      <c r="G13767" s="9">
        <v>9.5685509157739901</v>
      </c>
      <c r="H13767" s="9">
        <v>8.6902929834315898</v>
      </c>
      <c r="I13767" s="9">
        <v>9.1914354031499901</v>
      </c>
      <c r="J13767" s="9">
        <v>17.216027365372302</v>
      </c>
      <c r="K13767" s="9">
        <v>15.9417101494187</v>
      </c>
      <c r="L13767" s="9">
        <v>22.8682569486588</v>
      </c>
      <c r="M13767" s="9">
        <v>9.9935092814418702</v>
      </c>
      <c r="N13767" s="9">
        <v>9.5054413036450001</v>
      </c>
      <c r="O13767" s="9">
        <v>9.3915682423630802</v>
      </c>
      <c r="P13767" s="9">
        <v>7.5806045417929102</v>
      </c>
      <c r="Q13767" s="9">
        <v>9.4675635129866205</v>
      </c>
      <c r="R13767" s="9">
        <v>9.4323328822304102</v>
      </c>
      <c r="S13767" s="9">
        <v>7.5979242986973903</v>
      </c>
      <c r="T13767" s="9">
        <v>9.0704868807709698</v>
      </c>
    </row>
    <row r="13768" spans="1:20" x14ac:dyDescent="0.35">
      <c r="A13768">
        <f t="shared" si="418"/>
        <v>13768</v>
      </c>
      <c r="B13768" s="3" t="s">
        <v>1037</v>
      </c>
      <c r="C13768" s="3" t="s">
        <v>86</v>
      </c>
      <c r="D13768" s="3" t="s">
        <v>56</v>
      </c>
      <c r="E13768">
        <v>2021</v>
      </c>
      <c r="F13768" s="3" t="str">
        <f t="shared" si="417"/>
        <v>RAQOutOXBOW2021</v>
      </c>
      <c r="G13768" s="9">
        <v>7.9520816525457603</v>
      </c>
      <c r="H13768" s="9">
        <v>8.6703156557961805</v>
      </c>
      <c r="I13768" s="9">
        <v>10.291903046787599</v>
      </c>
      <c r="J13768" s="9">
        <v>12.2390382462311</v>
      </c>
      <c r="K13768" s="9">
        <v>14.937065565710901</v>
      </c>
      <c r="L13768" s="9">
        <v>16.1704837103442</v>
      </c>
      <c r="M13768" s="9">
        <v>8.2910166870990203</v>
      </c>
      <c r="N13768" s="9">
        <v>10.2050140178447</v>
      </c>
      <c r="O13768" s="9">
        <v>16.5069022327745</v>
      </c>
      <c r="P13768" s="9">
        <v>8.7414496047700592</v>
      </c>
      <c r="Q13768" s="9">
        <v>12.6505592254444</v>
      </c>
      <c r="R13768" s="9">
        <v>10.0235274233402</v>
      </c>
      <c r="S13768" s="9">
        <v>12.9300586046825</v>
      </c>
      <c r="T13768" s="9">
        <v>10.0026161468765</v>
      </c>
    </row>
    <row r="13769" spans="1:20" x14ac:dyDescent="0.35">
      <c r="A13769">
        <f t="shared" si="418"/>
        <v>13769</v>
      </c>
      <c r="B13769" s="3" t="s">
        <v>1037</v>
      </c>
      <c r="C13769" s="3" t="s">
        <v>86</v>
      </c>
      <c r="D13769" s="3" t="s">
        <v>56</v>
      </c>
      <c r="E13769">
        <v>2022</v>
      </c>
      <c r="F13769" s="3" t="str">
        <f t="shared" si="417"/>
        <v>RAQOutOXBOW2022</v>
      </c>
      <c r="G13769" s="9">
        <v>8.3868456997796308</v>
      </c>
      <c r="H13769" s="9">
        <v>9.1110815226187807</v>
      </c>
      <c r="I13769" s="9">
        <v>14.617417366336699</v>
      </c>
      <c r="J13769" s="9">
        <v>21.097745879563501</v>
      </c>
      <c r="K13769" s="9">
        <v>25.921852054552598</v>
      </c>
      <c r="L13769" s="9">
        <v>29.0852421901849</v>
      </c>
      <c r="M13769" s="9">
        <v>28.3428318692341</v>
      </c>
      <c r="N13769" s="9">
        <v>38.669886972611799</v>
      </c>
      <c r="O13769" s="9">
        <v>33.413702473659598</v>
      </c>
      <c r="P13769" s="9">
        <v>10.6318360182483</v>
      </c>
      <c r="Q13769" s="9">
        <v>13.7660415793795</v>
      </c>
      <c r="R13769" s="9">
        <v>10.6374733883376</v>
      </c>
      <c r="S13769" s="9">
        <v>12.5699064651188</v>
      </c>
      <c r="T13769" s="9">
        <v>11.0691130363697</v>
      </c>
    </row>
    <row r="13770" spans="1:20" x14ac:dyDescent="0.35">
      <c r="A13770">
        <f t="shared" si="418"/>
        <v>13770</v>
      </c>
      <c r="B13770" s="3" t="s">
        <v>1037</v>
      </c>
      <c r="C13770" s="3" t="s">
        <v>86</v>
      </c>
      <c r="D13770" s="3" t="s">
        <v>56</v>
      </c>
      <c r="E13770">
        <v>2023</v>
      </c>
      <c r="F13770" s="3" t="str">
        <f t="shared" si="417"/>
        <v>RAQOutOXBOW2023</v>
      </c>
      <c r="G13770" s="9">
        <v>9.6840996760429991</v>
      </c>
      <c r="H13770" s="9">
        <v>9.0498972499478398</v>
      </c>
      <c r="I13770" s="9">
        <v>8.9808100676340192</v>
      </c>
      <c r="J13770" s="9">
        <v>11.0294675660599</v>
      </c>
      <c r="K13770" s="9">
        <v>20.636632448789001</v>
      </c>
      <c r="L13770" s="9">
        <v>22.611947929151</v>
      </c>
      <c r="M13770" s="9">
        <v>24.324256388611602</v>
      </c>
      <c r="N13770" s="9">
        <v>44.722133549088298</v>
      </c>
      <c r="O13770" s="9">
        <v>19.438189093699101</v>
      </c>
      <c r="P13770" s="9">
        <v>9.1288727463977803</v>
      </c>
      <c r="Q13770" s="9">
        <v>12.4862914175049</v>
      </c>
      <c r="R13770" s="9">
        <v>13.8795494235543</v>
      </c>
      <c r="S13770" s="9">
        <v>11.045411968221</v>
      </c>
      <c r="T13770" s="9">
        <v>12.2264723430626</v>
      </c>
    </row>
    <row r="13771" spans="1:20" x14ac:dyDescent="0.35">
      <c r="A13771">
        <f t="shared" si="418"/>
        <v>13771</v>
      </c>
      <c r="B13771" s="3" t="s">
        <v>1037</v>
      </c>
      <c r="C13771" s="3" t="s">
        <v>86</v>
      </c>
      <c r="D13771" s="3" t="s">
        <v>56</v>
      </c>
      <c r="E13771">
        <v>2024</v>
      </c>
      <c r="F13771" s="3" t="str">
        <f t="shared" si="417"/>
        <v>RAQOutOXBOW2024</v>
      </c>
      <c r="G13771" s="9">
        <v>10.5844292015141</v>
      </c>
      <c r="H13771" s="9">
        <v>9.0012269296833303</v>
      </c>
      <c r="I13771" s="9">
        <v>13.6337216536198</v>
      </c>
      <c r="J13771" s="9">
        <v>18.418442654573301</v>
      </c>
      <c r="K13771" s="9">
        <v>19.4848698333765</v>
      </c>
      <c r="L13771" s="9">
        <v>27.883717206516099</v>
      </c>
      <c r="M13771" s="9">
        <v>15.3182019906397</v>
      </c>
      <c r="N13771" s="9">
        <v>28.283506390061799</v>
      </c>
      <c r="O13771" s="9">
        <v>8.0754439288560906</v>
      </c>
      <c r="P13771" s="9">
        <v>7.0772115545113801</v>
      </c>
      <c r="Q13771" s="9">
        <v>10.576574158070599</v>
      </c>
      <c r="R13771" s="9">
        <v>11.298943208910901</v>
      </c>
      <c r="S13771" s="9">
        <v>9.3598647675649698</v>
      </c>
      <c r="T13771" s="9">
        <v>9.3011147442698299</v>
      </c>
    </row>
    <row r="13772" spans="1:20" x14ac:dyDescent="0.35">
      <c r="A13772">
        <f t="shared" si="418"/>
        <v>13772</v>
      </c>
      <c r="B13772" s="3" t="s">
        <v>1037</v>
      </c>
      <c r="C13772" s="3" t="s">
        <v>86</v>
      </c>
      <c r="D13772" s="3" t="s">
        <v>56</v>
      </c>
      <c r="E13772">
        <v>2025</v>
      </c>
      <c r="F13772" s="3" t="str">
        <f t="shared" si="417"/>
        <v>RAQOutOXBOW2025</v>
      </c>
      <c r="G13772" s="9">
        <v>7.7435828233618196</v>
      </c>
      <c r="H13772" s="9">
        <v>9.2531092327551594</v>
      </c>
      <c r="I13772" s="9">
        <v>9.0152758056472209</v>
      </c>
      <c r="J13772" s="9">
        <v>9.0563367369625496</v>
      </c>
      <c r="K13772" s="9">
        <v>9.5434728267249405</v>
      </c>
      <c r="L13772" s="9">
        <v>26.0059236229493</v>
      </c>
      <c r="M13772" s="9">
        <v>12.730066759256299</v>
      </c>
      <c r="N13772" s="9">
        <v>30.547535478899398</v>
      </c>
      <c r="O13772" s="9">
        <v>30.481169856696301</v>
      </c>
      <c r="P13772" s="9">
        <v>26.028199463196799</v>
      </c>
      <c r="Q13772" s="9">
        <v>12.2494095473618</v>
      </c>
      <c r="R13772" s="9">
        <v>11.4085063267962</v>
      </c>
      <c r="S13772" s="9">
        <v>17.525073639839899</v>
      </c>
      <c r="T13772" s="9">
        <v>13.514559834120799</v>
      </c>
    </row>
    <row r="13773" spans="1:20" x14ac:dyDescent="0.35">
      <c r="A13773">
        <f t="shared" si="418"/>
        <v>13773</v>
      </c>
      <c r="B13773" s="3" t="s">
        <v>1037</v>
      </c>
      <c r="C13773" s="3" t="s">
        <v>86</v>
      </c>
      <c r="D13773" s="3" t="s">
        <v>56</v>
      </c>
      <c r="E13773">
        <v>2026</v>
      </c>
      <c r="F13773" s="3" t="str">
        <f t="shared" si="417"/>
        <v>RAQOutOXBOW2026</v>
      </c>
      <c r="G13773" s="9">
        <v>12.6057178584726</v>
      </c>
      <c r="H13773" s="9">
        <v>13.153929989353999</v>
      </c>
      <c r="I13773" s="9">
        <v>16.129246458195599</v>
      </c>
      <c r="J13773" s="9">
        <v>45.052814822345397</v>
      </c>
      <c r="K13773" s="9">
        <v>58.326559885181702</v>
      </c>
      <c r="L13773" s="9">
        <v>87.880238504386384</v>
      </c>
      <c r="M13773" s="9">
        <v>101.870188246316</v>
      </c>
      <c r="N13773" s="9">
        <v>101.10005358215901</v>
      </c>
      <c r="O13773" s="9">
        <v>68.743767072359503</v>
      </c>
      <c r="P13773" s="9">
        <v>54.916593288265602</v>
      </c>
      <c r="Q13773" s="9">
        <v>19.420997851853201</v>
      </c>
      <c r="R13773" s="9">
        <v>19.010350458896198</v>
      </c>
      <c r="S13773" s="9">
        <v>17.364636293518998</v>
      </c>
      <c r="T13773" s="9">
        <v>17.588649207516401</v>
      </c>
    </row>
    <row r="13774" spans="1:20" x14ac:dyDescent="0.35">
      <c r="A13774">
        <f t="shared" si="418"/>
        <v>13774</v>
      </c>
      <c r="B13774" s="3" t="s">
        <v>1037</v>
      </c>
      <c r="C13774" s="3" t="s">
        <v>86</v>
      </c>
      <c r="D13774" s="3" t="s">
        <v>56</v>
      </c>
      <c r="E13774">
        <v>2027</v>
      </c>
      <c r="F13774" s="3" t="str">
        <f t="shared" si="417"/>
        <v>RAQOutOXBOW2027</v>
      </c>
      <c r="G13774" s="9">
        <v>15.280659207722801</v>
      </c>
      <c r="H13774" s="9">
        <v>16.978800335738399</v>
      </c>
      <c r="I13774" s="9">
        <v>32.919744448082902</v>
      </c>
      <c r="J13774" s="9">
        <v>30.9617057471044</v>
      </c>
      <c r="K13774" s="9">
        <v>38.709895443493203</v>
      </c>
      <c r="L13774" s="9">
        <v>69.685858754212703</v>
      </c>
      <c r="M13774" s="9">
        <v>70.811570942419905</v>
      </c>
      <c r="N13774" s="9">
        <v>87.315083189677694</v>
      </c>
      <c r="O13774" s="9">
        <v>77.946445652204403</v>
      </c>
      <c r="P13774" s="9">
        <v>63.296022019107497</v>
      </c>
      <c r="Q13774" s="9">
        <v>20.9426806290004</v>
      </c>
      <c r="R13774" s="9">
        <v>21.3681749099194</v>
      </c>
      <c r="S13774" s="9">
        <v>17.811002815669404</v>
      </c>
      <c r="T13774" s="9">
        <v>17.014777249197699</v>
      </c>
    </row>
    <row r="13775" spans="1:20" x14ac:dyDescent="0.35">
      <c r="A13775">
        <f t="shared" si="418"/>
        <v>13775</v>
      </c>
      <c r="B13775" s="3" t="s">
        <v>1037</v>
      </c>
      <c r="C13775" s="3" t="s">
        <v>86</v>
      </c>
      <c r="D13775" s="3" t="s">
        <v>56</v>
      </c>
      <c r="E13775">
        <v>2028</v>
      </c>
      <c r="F13775" s="3" t="str">
        <f t="shared" si="417"/>
        <v>RAQOutOXBOW2028</v>
      </c>
      <c r="G13775" s="9">
        <v>17.321772909005301</v>
      </c>
      <c r="H13775" s="9">
        <v>16.8331143862471</v>
      </c>
      <c r="I13775" s="9">
        <v>25.9918590676475</v>
      </c>
      <c r="J13775" s="9">
        <v>34.661174721784398</v>
      </c>
      <c r="K13775" s="9">
        <v>41.174570067078101</v>
      </c>
      <c r="L13775" s="9">
        <v>57.3831827379557</v>
      </c>
      <c r="M13775" s="9">
        <v>59.674815505511098</v>
      </c>
      <c r="N13775" s="9">
        <v>73.753719635362998</v>
      </c>
      <c r="O13775" s="9">
        <v>56.988434182725499</v>
      </c>
      <c r="P13775" s="9">
        <v>39.350006089945303</v>
      </c>
      <c r="Q13775" s="9">
        <v>15.3791540751046</v>
      </c>
      <c r="R13775" s="9">
        <v>16.335654772665201</v>
      </c>
      <c r="S13775" s="9">
        <v>15.379832346879001</v>
      </c>
      <c r="T13775" s="9">
        <v>15.368054739505901</v>
      </c>
    </row>
    <row r="13776" spans="1:20" x14ac:dyDescent="0.35">
      <c r="A13776">
        <f t="shared" si="418"/>
        <v>13776</v>
      </c>
      <c r="B13776" s="3" t="s">
        <v>1037</v>
      </c>
      <c r="C13776" s="3" t="s">
        <v>86</v>
      </c>
      <c r="D13776" s="3" t="s">
        <v>56</v>
      </c>
      <c r="E13776">
        <v>2029</v>
      </c>
      <c r="F13776" s="3" t="str">
        <f t="shared" si="417"/>
        <v>RAQOutOXBOW2029</v>
      </c>
      <c r="G13776" s="9">
        <v>13.0080533174238</v>
      </c>
      <c r="H13776" s="9">
        <v>9.1787245791830507</v>
      </c>
      <c r="I13776" s="9">
        <v>12.9067681683179</v>
      </c>
      <c r="J13776" s="9">
        <v>21.5599703894881</v>
      </c>
      <c r="K13776" s="9">
        <v>31.077041572285399</v>
      </c>
      <c r="L13776" s="9">
        <v>45.589043069152801</v>
      </c>
      <c r="M13776" s="9">
        <v>44.845247232591902</v>
      </c>
      <c r="N13776" s="9">
        <v>43.803747605772699</v>
      </c>
      <c r="O13776" s="9">
        <v>28.977550153337599</v>
      </c>
      <c r="P13776" s="9">
        <v>19.5944264160599</v>
      </c>
      <c r="Q13776" s="9">
        <v>14.797345243853099</v>
      </c>
      <c r="R13776" s="9">
        <v>13.0501607587662</v>
      </c>
      <c r="S13776" s="9">
        <v>12.097658299563403</v>
      </c>
      <c r="T13776" s="9">
        <v>13.209821006298601</v>
      </c>
    </row>
    <row r="13777" spans="1:20" x14ac:dyDescent="0.35">
      <c r="A13777">
        <f t="shared" si="418"/>
        <v>13777</v>
      </c>
      <c r="B13777" s="3" t="s">
        <v>1037</v>
      </c>
      <c r="C13777" s="3" t="s">
        <v>95</v>
      </c>
      <c r="D13777" s="3" t="s">
        <v>56</v>
      </c>
      <c r="E13777">
        <v>2020</v>
      </c>
      <c r="F13777" s="3" t="str">
        <f t="shared" si="417"/>
        <v>RASpillOXBOW2020</v>
      </c>
      <c r="G13777" s="9">
        <v>0.37920463567103402</v>
      </c>
      <c r="H13777" s="9">
        <v>0.16449048314368001</v>
      </c>
      <c r="I13777" s="9">
        <v>0.404719165773125</v>
      </c>
      <c r="J13777" s="9">
        <v>0.77144928050571204</v>
      </c>
      <c r="K13777" s="9">
        <v>0.97020446290833295</v>
      </c>
      <c r="L13777" s="9">
        <v>2.0554750550621601</v>
      </c>
      <c r="M13777" s="9">
        <v>0.20128302007138801</v>
      </c>
      <c r="N13777" s="9">
        <v>0.13848309718638799</v>
      </c>
      <c r="O13777" s="9">
        <v>0.11925018161922001</v>
      </c>
      <c r="P13777" s="9">
        <v>0.103828383703333</v>
      </c>
      <c r="Q13777" s="9">
        <v>0.17403117368649099</v>
      </c>
      <c r="R13777" s="9">
        <v>0.18578043058069399</v>
      </c>
      <c r="S13777" s="9">
        <v>0.165875112314843</v>
      </c>
      <c r="T13777" s="9">
        <v>0.372287011624791</v>
      </c>
    </row>
    <row r="13778" spans="1:20" x14ac:dyDescent="0.35">
      <c r="A13778">
        <f t="shared" si="418"/>
        <v>13778</v>
      </c>
      <c r="B13778" s="3" t="s">
        <v>1037</v>
      </c>
      <c r="C13778" s="3" t="s">
        <v>95</v>
      </c>
      <c r="D13778" s="3" t="s">
        <v>56</v>
      </c>
      <c r="E13778">
        <v>2021</v>
      </c>
      <c r="F13778" s="3" t="str">
        <f t="shared" si="417"/>
        <v>RASpillOXBOW2021</v>
      </c>
      <c r="G13778" s="9">
        <v>0.32500047093434098</v>
      </c>
      <c r="H13778" s="9">
        <v>0.26805473860472201</v>
      </c>
      <c r="I13778" s="9">
        <v>0.391204829911388</v>
      </c>
      <c r="J13778" s="9">
        <v>0.56992166270026801</v>
      </c>
      <c r="K13778" s="9">
        <v>0.93040375949114495</v>
      </c>
      <c r="L13778" s="9">
        <v>0.63912366365147799</v>
      </c>
      <c r="M13778" s="9">
        <v>0.206551996489999</v>
      </c>
      <c r="N13778" s="9">
        <v>0.15680170771999999</v>
      </c>
      <c r="O13778" s="9">
        <v>0.65346751970302397</v>
      </c>
      <c r="P13778" s="9">
        <v>0.17225067285465201</v>
      </c>
      <c r="Q13778" s="9">
        <v>0.66516219634704299</v>
      </c>
      <c r="R13778" s="9">
        <v>0.47037284524999901</v>
      </c>
      <c r="S13778" s="9">
        <v>0.55050703692942704</v>
      </c>
      <c r="T13778" s="9">
        <v>0.61292176917708296</v>
      </c>
    </row>
    <row r="13779" spans="1:20" x14ac:dyDescent="0.35">
      <c r="A13779">
        <f t="shared" si="418"/>
        <v>13779</v>
      </c>
      <c r="B13779" s="3" t="s">
        <v>1037</v>
      </c>
      <c r="C13779" s="3" t="s">
        <v>95</v>
      </c>
      <c r="D13779" s="3" t="s">
        <v>56</v>
      </c>
      <c r="E13779">
        <v>2022</v>
      </c>
      <c r="F13779" s="3" t="str">
        <f t="shared" si="417"/>
        <v>RASpillOXBOW2022</v>
      </c>
      <c r="G13779" s="9">
        <v>0.49977668099879002</v>
      </c>
      <c r="H13779" s="9">
        <v>0.53750932751347202</v>
      </c>
      <c r="I13779" s="9">
        <v>0.587724535806041</v>
      </c>
      <c r="J13779" s="9">
        <v>2.6602144483866201</v>
      </c>
      <c r="K13779" s="9">
        <v>5.1495492534531202</v>
      </c>
      <c r="L13779" s="9">
        <v>6.3230198348267397</v>
      </c>
      <c r="M13779" s="9">
        <v>5.5621774325133302</v>
      </c>
      <c r="N13779" s="9">
        <v>15.049922065937499</v>
      </c>
      <c r="O13779" s="9">
        <v>11.8460188581733</v>
      </c>
      <c r="P13779" s="9">
        <v>0.32294405832694401</v>
      </c>
      <c r="Q13779" s="9">
        <v>0.80584082031155901</v>
      </c>
      <c r="R13779" s="9">
        <v>0.329194777030972</v>
      </c>
      <c r="S13779" s="9">
        <v>0.339826782603255</v>
      </c>
      <c r="T13779" s="9">
        <v>0.27193895011013802</v>
      </c>
    </row>
    <row r="13780" spans="1:20" x14ac:dyDescent="0.35">
      <c r="A13780">
        <f t="shared" si="418"/>
        <v>13780</v>
      </c>
      <c r="B13780" s="3" t="s">
        <v>1037</v>
      </c>
      <c r="C13780" s="3" t="s">
        <v>95</v>
      </c>
      <c r="D13780" s="3" t="s">
        <v>56</v>
      </c>
      <c r="E13780">
        <v>2023</v>
      </c>
      <c r="F13780" s="3" t="str">
        <f t="shared" si="417"/>
        <v>RASpillOXBOW2023</v>
      </c>
      <c r="G13780" s="9">
        <v>1.23821718337163</v>
      </c>
      <c r="H13780" s="9">
        <v>0.39691972589208302</v>
      </c>
      <c r="I13780" s="9">
        <v>0.18885392936472201</v>
      </c>
      <c r="J13780" s="9">
        <v>0.41456325112002601</v>
      </c>
      <c r="K13780" s="9">
        <v>1.80663778320052</v>
      </c>
      <c r="L13780" s="9">
        <v>2.7200860758693501</v>
      </c>
      <c r="M13780" s="9">
        <v>3.76616807395986</v>
      </c>
      <c r="N13780" s="9">
        <v>21.55486205803</v>
      </c>
      <c r="O13780" s="9">
        <v>2.0750725741445502</v>
      </c>
      <c r="P13780" s="9">
        <v>0.16533901038229101</v>
      </c>
      <c r="Q13780" s="9">
        <v>0.29194797672372302</v>
      </c>
      <c r="R13780" s="9">
        <v>0.38099681530944401</v>
      </c>
      <c r="S13780" s="9">
        <v>0.22707338811901001</v>
      </c>
      <c r="T13780" s="9">
        <v>0.46004216840993001</v>
      </c>
    </row>
    <row r="13781" spans="1:20" x14ac:dyDescent="0.35">
      <c r="A13781">
        <f t="shared" si="418"/>
        <v>13781</v>
      </c>
      <c r="B13781" s="3" t="s">
        <v>1037</v>
      </c>
      <c r="C13781" s="3" t="s">
        <v>95</v>
      </c>
      <c r="D13781" s="3" t="s">
        <v>56</v>
      </c>
      <c r="E13781">
        <v>2024</v>
      </c>
      <c r="F13781" s="3" t="str">
        <f t="shared" si="417"/>
        <v>RASpillOXBOW2024</v>
      </c>
      <c r="G13781" s="9">
        <v>0.93255027372923305</v>
      </c>
      <c r="H13781" s="9">
        <v>0.53458188470263801</v>
      </c>
      <c r="I13781" s="9">
        <v>0.78174526989902704</v>
      </c>
      <c r="J13781" s="9">
        <v>1.2558315810344001</v>
      </c>
      <c r="K13781" s="9">
        <v>1.3548238969437501</v>
      </c>
      <c r="L13781" s="9">
        <v>7.0425750381263397</v>
      </c>
      <c r="M13781" s="9">
        <v>0.195838019959166</v>
      </c>
      <c r="N13781" s="9">
        <v>6.1815357606770798</v>
      </c>
      <c r="O13781" s="9">
        <v>0.143776737240255</v>
      </c>
      <c r="P13781" s="9">
        <v>0.26229549973666599</v>
      </c>
      <c r="Q13781" s="9">
        <v>0.33939420847405899</v>
      </c>
      <c r="R13781" s="9">
        <v>0.53165066711069398</v>
      </c>
      <c r="S13781" s="9">
        <v>0.186367479796093</v>
      </c>
      <c r="T13781" s="9">
        <v>0.400095373313611</v>
      </c>
    </row>
    <row r="13782" spans="1:20" x14ac:dyDescent="0.35">
      <c r="A13782">
        <f t="shared" si="418"/>
        <v>13782</v>
      </c>
      <c r="B13782" s="3" t="s">
        <v>1037</v>
      </c>
      <c r="C13782" s="3" t="s">
        <v>95</v>
      </c>
      <c r="D13782" s="3" t="s">
        <v>56</v>
      </c>
      <c r="E13782">
        <v>2025</v>
      </c>
      <c r="F13782" s="3" t="str">
        <f t="shared" si="417"/>
        <v>RASpillOXBOW2025</v>
      </c>
      <c r="G13782" s="9">
        <v>0.24480675123004</v>
      </c>
      <c r="H13782" s="9">
        <v>0.90709363510159702</v>
      </c>
      <c r="I13782" s="9">
        <v>0.26435571209249997</v>
      </c>
      <c r="J13782" s="9">
        <v>0.62195303171552396</v>
      </c>
      <c r="K13782" s="9">
        <v>0.61313499767864499</v>
      </c>
      <c r="L13782" s="9">
        <v>5.3486917874635704</v>
      </c>
      <c r="M13782" s="9">
        <v>2.4188061356161099</v>
      </c>
      <c r="N13782" s="9">
        <v>6.8099197042702704</v>
      </c>
      <c r="O13782" s="9">
        <v>9.4045634013281507</v>
      </c>
      <c r="P13782" s="9">
        <v>4.9363976719545812</v>
      </c>
      <c r="Q13782" s="9">
        <v>0.15038342661915299</v>
      </c>
      <c r="R13782" s="9">
        <v>0.123584199963194</v>
      </c>
      <c r="S13782" s="9">
        <v>1.0057097427033801</v>
      </c>
      <c r="T13782" s="9">
        <v>0.85720947010951298</v>
      </c>
    </row>
    <row r="13783" spans="1:20" x14ac:dyDescent="0.35">
      <c r="A13783">
        <f t="shared" si="418"/>
        <v>13783</v>
      </c>
      <c r="B13783" s="3" t="s">
        <v>1037</v>
      </c>
      <c r="C13783" s="3" t="s">
        <v>95</v>
      </c>
      <c r="D13783" s="3" t="s">
        <v>56</v>
      </c>
      <c r="E13783">
        <v>2026</v>
      </c>
      <c r="F13783" s="3" t="str">
        <f t="shared" si="417"/>
        <v>RASpillOXBOW2026</v>
      </c>
      <c r="G13783" s="9">
        <v>0.50199012551935396</v>
      </c>
      <c r="H13783" s="9">
        <v>1.84351234541687</v>
      </c>
      <c r="I13783" s="9">
        <v>1.63266917226631</v>
      </c>
      <c r="J13783" s="9">
        <v>21.2914340102305</v>
      </c>
      <c r="K13783" s="9">
        <v>33.771574723798899</v>
      </c>
      <c r="L13783" s="9">
        <v>62.289188895538501</v>
      </c>
      <c r="M13783" s="9">
        <v>76.572170936901102</v>
      </c>
      <c r="N13783" s="9">
        <v>73.872929706673602</v>
      </c>
      <c r="O13783" s="9">
        <v>43.887767921920698</v>
      </c>
      <c r="P13783" s="9">
        <v>29.857565939787101</v>
      </c>
      <c r="Q13783" s="9">
        <v>1.7457308910172</v>
      </c>
      <c r="R13783" s="9">
        <v>0.76140485305305505</v>
      </c>
      <c r="S13783" s="9">
        <v>0.63716042359192704</v>
      </c>
      <c r="T13783" s="9">
        <v>1.3534837622026299</v>
      </c>
    </row>
    <row r="13784" spans="1:20" x14ac:dyDescent="0.35">
      <c r="A13784">
        <f t="shared" si="418"/>
        <v>13784</v>
      </c>
      <c r="B13784" s="3" t="s">
        <v>1037</v>
      </c>
      <c r="C13784" s="3" t="s">
        <v>95</v>
      </c>
      <c r="D13784" s="3" t="s">
        <v>56</v>
      </c>
      <c r="E13784">
        <v>2027</v>
      </c>
      <c r="F13784" s="3" t="str">
        <f t="shared" si="417"/>
        <v>RASpillOXBOW2027</v>
      </c>
      <c r="G13784" s="9">
        <v>1.4981301660316499</v>
      </c>
      <c r="H13784" s="9">
        <v>1.67397376401256</v>
      </c>
      <c r="I13784" s="9">
        <v>11.350811772801601</v>
      </c>
      <c r="J13784" s="9">
        <v>8.6497474440520108</v>
      </c>
      <c r="K13784" s="9">
        <v>15.014590629222299</v>
      </c>
      <c r="L13784" s="9">
        <v>44.533277294186497</v>
      </c>
      <c r="M13784" s="9">
        <v>46.349017902164398</v>
      </c>
      <c r="N13784" s="9">
        <v>60.625542588372198</v>
      </c>
      <c r="O13784" s="9">
        <v>53.2216271688688</v>
      </c>
      <c r="P13784" s="9">
        <v>38.725248152725499</v>
      </c>
      <c r="Q13784" s="9">
        <v>2.6672516793538898</v>
      </c>
      <c r="R13784" s="9">
        <v>1.25307705375416</v>
      </c>
      <c r="S13784" s="9">
        <v>0.93008852108958295</v>
      </c>
      <c r="T13784" s="9">
        <v>0.71805749603242996</v>
      </c>
    </row>
    <row r="13785" spans="1:20" x14ac:dyDescent="0.35">
      <c r="A13785">
        <f t="shared" si="418"/>
        <v>13785</v>
      </c>
      <c r="B13785" s="3" t="s">
        <v>1037</v>
      </c>
      <c r="C13785" s="3" t="s">
        <v>95</v>
      </c>
      <c r="D13785" s="3" t="s">
        <v>56</v>
      </c>
      <c r="E13785">
        <v>2028</v>
      </c>
      <c r="F13785" s="3" t="str">
        <f t="shared" si="417"/>
        <v>RASpillOXBOW2028</v>
      </c>
      <c r="G13785" s="9">
        <v>0.69991264572560397</v>
      </c>
      <c r="H13785" s="9">
        <v>1.12501433694125</v>
      </c>
      <c r="I13785" s="9">
        <v>5.7802578655694399</v>
      </c>
      <c r="J13785" s="9">
        <v>12.9271600688012</v>
      </c>
      <c r="K13785" s="9">
        <v>18.3431896194583</v>
      </c>
      <c r="L13785" s="9">
        <v>32.395719033428897</v>
      </c>
      <c r="M13785" s="9">
        <v>36.205337638273598</v>
      </c>
      <c r="N13785" s="9">
        <v>48.374449063842199</v>
      </c>
      <c r="O13785" s="9">
        <v>32.323842275327003</v>
      </c>
      <c r="P13785" s="9">
        <v>15.693431986618201</v>
      </c>
      <c r="Q13785" s="9">
        <v>0.74506378220712299</v>
      </c>
      <c r="R13785" s="9">
        <v>1.22677853240833</v>
      </c>
      <c r="S13785" s="9">
        <v>0.44165187124661398</v>
      </c>
      <c r="T13785" s="9">
        <v>0.42251979158229103</v>
      </c>
    </row>
    <row r="13786" spans="1:20" x14ac:dyDescent="0.35">
      <c r="A13786">
        <f t="shared" si="418"/>
        <v>13786</v>
      </c>
      <c r="B13786" s="3" t="s">
        <v>1037</v>
      </c>
      <c r="C13786" s="3" t="s">
        <v>95</v>
      </c>
      <c r="D13786" s="3" t="s">
        <v>56</v>
      </c>
      <c r="E13786">
        <v>2029</v>
      </c>
      <c r="F13786" s="3" t="str">
        <f t="shared" si="417"/>
        <v>RASpillOXBOW2029</v>
      </c>
      <c r="G13786" s="9">
        <v>0.41245645552614202</v>
      </c>
      <c r="H13786" s="9">
        <v>0.33412918894930499</v>
      </c>
      <c r="I13786" s="9">
        <v>1.03208071706347</v>
      </c>
      <c r="J13786" s="9">
        <v>2.6181592004307701</v>
      </c>
      <c r="K13786" s="9">
        <v>8.9579430705041592</v>
      </c>
      <c r="L13786" s="9">
        <v>22.658084385934998</v>
      </c>
      <c r="M13786" s="9">
        <v>23.214181773033602</v>
      </c>
      <c r="N13786" s="9">
        <v>20.1035358213005</v>
      </c>
      <c r="O13786" s="9">
        <v>9.3904601073542295</v>
      </c>
      <c r="P13786" s="9">
        <v>3.1268420885848598</v>
      </c>
      <c r="Q13786" s="9">
        <v>0.84607485140819805</v>
      </c>
      <c r="R13786" s="9">
        <v>0.599189844357222</v>
      </c>
      <c r="S13786" s="9">
        <v>0.57489658019973899</v>
      </c>
      <c r="T13786" s="9">
        <v>0.83638412975541598</v>
      </c>
    </row>
    <row r="13787" spans="1:20" x14ac:dyDescent="0.35">
      <c r="A13787">
        <f t="shared" si="418"/>
        <v>13787</v>
      </c>
      <c r="B13787" s="3" t="s">
        <v>1037</v>
      </c>
      <c r="C13787" s="3" t="s">
        <v>77</v>
      </c>
      <c r="D13787" s="3" t="s">
        <v>56</v>
      </c>
      <c r="E13787">
        <v>2020</v>
      </c>
      <c r="F13787" s="3" t="str">
        <f t="shared" si="417"/>
        <v>RAGenOXBOW2020</v>
      </c>
      <c r="G13787" s="9">
        <v>71.253333384677404</v>
      </c>
      <c r="H13787" s="9">
        <v>66.108300772222194</v>
      </c>
      <c r="I13787" s="9">
        <v>68.131392012500001</v>
      </c>
      <c r="J13787" s="9">
        <v>127.509698317204</v>
      </c>
      <c r="K13787" s="9">
        <v>116.087627321428</v>
      </c>
      <c r="L13787" s="9">
        <v>161.38026806586001</v>
      </c>
      <c r="M13787" s="9">
        <v>75.928000613888898</v>
      </c>
      <c r="N13787" s="9">
        <v>72.630532666666596</v>
      </c>
      <c r="O13787" s="9">
        <v>71.896681843145103</v>
      </c>
      <c r="P13787" s="9">
        <v>57.974240736111099</v>
      </c>
      <c r="Q13787" s="9">
        <v>72.061182356182798</v>
      </c>
      <c r="R13787" s="9">
        <v>71.696899027777704</v>
      </c>
      <c r="S13787" s="9">
        <v>57.6274370052083</v>
      </c>
      <c r="T13787" s="9">
        <v>67.445013384722202</v>
      </c>
    </row>
    <row r="13788" spans="1:20" x14ac:dyDescent="0.35">
      <c r="A13788">
        <f t="shared" si="418"/>
        <v>13788</v>
      </c>
      <c r="B13788" s="3" t="s">
        <v>1037</v>
      </c>
      <c r="C13788" s="3" t="s">
        <v>77</v>
      </c>
      <c r="D13788" s="3" t="s">
        <v>56</v>
      </c>
      <c r="E13788">
        <v>2021</v>
      </c>
      <c r="F13788" s="3" t="str">
        <f t="shared" si="417"/>
        <v>RAGenOXBOW2021</v>
      </c>
      <c r="G13788" s="9">
        <v>59.139687323924697</v>
      </c>
      <c r="H13788" s="9">
        <v>65.150359084722197</v>
      </c>
      <c r="I13788" s="9">
        <v>76.769100684722204</v>
      </c>
      <c r="J13788" s="9">
        <v>90.481246634408507</v>
      </c>
      <c r="K13788" s="9">
        <v>108.606331979166</v>
      </c>
      <c r="L13788" s="9">
        <v>120.42867935752599</v>
      </c>
      <c r="M13788" s="9">
        <v>62.686181775000001</v>
      </c>
      <c r="N13788" s="9">
        <v>77.9128986805555</v>
      </c>
      <c r="O13788" s="9">
        <v>122.925995329301</v>
      </c>
      <c r="P13788" s="9">
        <v>66.444777501388799</v>
      </c>
      <c r="Q13788" s="9">
        <v>92.933644311827905</v>
      </c>
      <c r="R13788" s="9">
        <v>74.074282388888804</v>
      </c>
      <c r="S13788" s="9">
        <v>95.989871874999906</v>
      </c>
      <c r="T13788" s="9">
        <v>72.806808873611104</v>
      </c>
    </row>
    <row r="13789" spans="1:20" x14ac:dyDescent="0.35">
      <c r="A13789">
        <f t="shared" si="418"/>
        <v>13789</v>
      </c>
      <c r="B13789" s="3" t="s">
        <v>1037</v>
      </c>
      <c r="C13789" s="3" t="s">
        <v>77</v>
      </c>
      <c r="D13789" s="3" t="s">
        <v>56</v>
      </c>
      <c r="E13789">
        <v>2022</v>
      </c>
      <c r="F13789" s="3" t="str">
        <f t="shared" si="417"/>
        <v>RAGenOXBOW2022</v>
      </c>
      <c r="G13789" s="9">
        <v>61.155597356182703</v>
      </c>
      <c r="H13789" s="9">
        <v>66.478688930555506</v>
      </c>
      <c r="I13789" s="9">
        <v>108.78492476416601</v>
      </c>
      <c r="J13789" s="9">
        <v>142.96284195967701</v>
      </c>
      <c r="K13789" s="9">
        <v>161.06637477678501</v>
      </c>
      <c r="L13789" s="9">
        <v>176.49600685483799</v>
      </c>
      <c r="M13789" s="9">
        <v>176.638911833333</v>
      </c>
      <c r="N13789" s="9">
        <v>183.14685513888799</v>
      </c>
      <c r="O13789" s="9">
        <v>167.23367684005299</v>
      </c>
      <c r="P13789" s="9">
        <v>79.934165691250001</v>
      </c>
      <c r="Q13789" s="9">
        <v>100.492159959677</v>
      </c>
      <c r="R13789" s="9">
        <v>79.929432641666594</v>
      </c>
      <c r="S13789" s="9">
        <v>94.830877708333304</v>
      </c>
      <c r="T13789" s="9">
        <v>83.720279833333294</v>
      </c>
    </row>
    <row r="13790" spans="1:20" x14ac:dyDescent="0.35">
      <c r="A13790">
        <f t="shared" si="418"/>
        <v>13790</v>
      </c>
      <c r="B13790" s="3" t="s">
        <v>1037</v>
      </c>
      <c r="C13790" s="3" t="s">
        <v>77</v>
      </c>
      <c r="D13790" s="3" t="s">
        <v>56</v>
      </c>
      <c r="E13790">
        <v>2023</v>
      </c>
      <c r="F13790" s="3" t="str">
        <f t="shared" si="417"/>
        <v>RAGenOXBOW2023</v>
      </c>
      <c r="G13790" s="9">
        <v>65.488595132930101</v>
      </c>
      <c r="H13790" s="9">
        <v>67.094391498611103</v>
      </c>
      <c r="I13790" s="9">
        <v>68.172014805555506</v>
      </c>
      <c r="J13790" s="9">
        <v>82.306982071236504</v>
      </c>
      <c r="K13790" s="9">
        <v>146.00595812500001</v>
      </c>
      <c r="L13790" s="9">
        <v>154.23954763844</v>
      </c>
      <c r="M13790" s="9">
        <v>159.405366552777</v>
      </c>
      <c r="N13790" s="9">
        <v>179.63671530555499</v>
      </c>
      <c r="O13790" s="9">
        <v>134.631907068548</v>
      </c>
      <c r="P13790" s="9">
        <v>69.502402598611098</v>
      </c>
      <c r="Q13790" s="9">
        <v>94.553777930107501</v>
      </c>
      <c r="R13790" s="9">
        <v>104.66649975</v>
      </c>
      <c r="S13790" s="9">
        <v>83.884391231770806</v>
      </c>
      <c r="T13790" s="9">
        <v>91.235800780555493</v>
      </c>
    </row>
    <row r="13791" spans="1:20" x14ac:dyDescent="0.35">
      <c r="A13791">
        <f t="shared" si="418"/>
        <v>13791</v>
      </c>
      <c r="B13791" s="3" t="s">
        <v>1037</v>
      </c>
      <c r="C13791" s="3" t="s">
        <v>77</v>
      </c>
      <c r="D13791" s="3" t="s">
        <v>56</v>
      </c>
      <c r="E13791">
        <v>2024</v>
      </c>
      <c r="F13791" s="3" t="str">
        <f t="shared" si="417"/>
        <v>RAGenOXBOW2024</v>
      </c>
      <c r="G13791" s="9">
        <v>74.839765228494599</v>
      </c>
      <c r="H13791" s="9">
        <v>65.649586236111105</v>
      </c>
      <c r="I13791" s="9">
        <v>99.653034111111097</v>
      </c>
      <c r="J13791" s="9">
        <v>133.07724095564501</v>
      </c>
      <c r="K13791" s="9">
        <v>140.57860876041599</v>
      </c>
      <c r="L13791" s="9">
        <v>161.600161504032</v>
      </c>
      <c r="M13791" s="9">
        <v>117.257349555555</v>
      </c>
      <c r="N13791" s="9">
        <v>171.376497194444</v>
      </c>
      <c r="O13791" s="9">
        <v>61.5014053239247</v>
      </c>
      <c r="P13791" s="9">
        <v>52.8422341569444</v>
      </c>
      <c r="Q13791" s="9">
        <v>79.378125556720406</v>
      </c>
      <c r="R13791" s="9">
        <v>83.488581444444407</v>
      </c>
      <c r="S13791" s="9">
        <v>71.130448437499993</v>
      </c>
      <c r="T13791" s="9">
        <v>69.017677884722204</v>
      </c>
    </row>
    <row r="13792" spans="1:20" x14ac:dyDescent="0.35">
      <c r="A13792">
        <f t="shared" si="418"/>
        <v>13792</v>
      </c>
      <c r="B13792" s="3" t="s">
        <v>1037</v>
      </c>
      <c r="C13792" s="3" t="s">
        <v>77</v>
      </c>
      <c r="D13792" s="3" t="s">
        <v>56</v>
      </c>
      <c r="E13792">
        <v>2025</v>
      </c>
      <c r="F13792" s="3" t="str">
        <f t="shared" si="417"/>
        <v>RAGenOXBOW2025</v>
      </c>
      <c r="G13792" s="9">
        <v>58.144812782258001</v>
      </c>
      <c r="H13792" s="9">
        <v>64.714222108888805</v>
      </c>
      <c r="I13792" s="9">
        <v>67.853828402777694</v>
      </c>
      <c r="J13792" s="9">
        <v>65.399425550403194</v>
      </c>
      <c r="K13792" s="9">
        <v>69.245021727380902</v>
      </c>
      <c r="L13792" s="9">
        <v>160.174130174731</v>
      </c>
      <c r="M13792" s="9">
        <v>79.952540083333304</v>
      </c>
      <c r="N13792" s="9">
        <v>184.05909905555501</v>
      </c>
      <c r="O13792" s="9">
        <v>163.425918629032</v>
      </c>
      <c r="P13792" s="9">
        <v>163.543754791666</v>
      </c>
      <c r="Q13792" s="9">
        <v>93.814699810483802</v>
      </c>
      <c r="R13792" s="9">
        <v>87.502251974999993</v>
      </c>
      <c r="S13792" s="9">
        <v>128.08955164062499</v>
      </c>
      <c r="T13792" s="9">
        <v>98.143898186527693</v>
      </c>
    </row>
    <row r="13793" spans="1:20" x14ac:dyDescent="0.35">
      <c r="A13793">
        <f t="shared" si="418"/>
        <v>13793</v>
      </c>
      <c r="B13793" s="3" t="s">
        <v>1037</v>
      </c>
      <c r="C13793" s="3" t="s">
        <v>77</v>
      </c>
      <c r="D13793" s="3" t="s">
        <v>56</v>
      </c>
      <c r="E13793">
        <v>2026</v>
      </c>
      <c r="F13793" s="3" t="str">
        <f t="shared" si="417"/>
        <v>RAGenOXBOW2026</v>
      </c>
      <c r="G13793" s="9">
        <v>93.851157603494599</v>
      </c>
      <c r="H13793" s="9">
        <v>87.699928886111095</v>
      </c>
      <c r="I13793" s="9">
        <v>112.405083168055</v>
      </c>
      <c r="J13793" s="9">
        <v>184.243375403225</v>
      </c>
      <c r="K13793" s="9">
        <v>190.39688732589201</v>
      </c>
      <c r="L13793" s="9">
        <v>198.43042794354801</v>
      </c>
      <c r="M13793" s="9">
        <v>196.15829499999899</v>
      </c>
      <c r="N13793" s="9">
        <v>211.11637777777699</v>
      </c>
      <c r="O13793" s="9">
        <v>192.73092579300999</v>
      </c>
      <c r="P13793" s="9">
        <v>194.30518886111099</v>
      </c>
      <c r="Q13793" s="9">
        <v>137.05229637096701</v>
      </c>
      <c r="R13793" s="9">
        <v>141.50056798611101</v>
      </c>
      <c r="S13793" s="9">
        <v>129.70322127604101</v>
      </c>
      <c r="T13793" s="9">
        <v>125.885909006944</v>
      </c>
    </row>
    <row r="13794" spans="1:20" x14ac:dyDescent="0.35">
      <c r="A13794">
        <f t="shared" si="418"/>
        <v>13794</v>
      </c>
      <c r="B13794" s="3" t="s">
        <v>1037</v>
      </c>
      <c r="C13794" s="3" t="s">
        <v>77</v>
      </c>
      <c r="D13794" s="3" t="s">
        <v>56</v>
      </c>
      <c r="E13794">
        <v>2027</v>
      </c>
      <c r="F13794" s="3" t="str">
        <f t="shared" si="417"/>
        <v>RAGenOXBOW2027</v>
      </c>
      <c r="G13794" s="9">
        <v>106.86841059139699</v>
      </c>
      <c r="H13794" s="9">
        <v>118.672166361111</v>
      </c>
      <c r="I13794" s="9">
        <v>167.24337374999999</v>
      </c>
      <c r="J13794" s="9">
        <v>173.00469598118201</v>
      </c>
      <c r="K13794" s="9">
        <v>183.731017410714</v>
      </c>
      <c r="L13794" s="9">
        <v>195.030588037634</v>
      </c>
      <c r="M13794" s="9">
        <v>189.68019683333301</v>
      </c>
      <c r="N13794" s="9">
        <v>206.94801944444399</v>
      </c>
      <c r="O13794" s="9">
        <v>191.71376371088701</v>
      </c>
      <c r="P13794" s="9">
        <v>190.51931416666599</v>
      </c>
      <c r="Q13794" s="9">
        <v>141.705888279569</v>
      </c>
      <c r="R13794" s="9">
        <v>155.970524166666</v>
      </c>
      <c r="S13794" s="9">
        <v>130.89298484375001</v>
      </c>
      <c r="T13794" s="9">
        <v>126.363198748611</v>
      </c>
    </row>
    <row r="13795" spans="1:20" x14ac:dyDescent="0.35">
      <c r="A13795">
        <f t="shared" si="418"/>
        <v>13795</v>
      </c>
      <c r="B13795" s="3" t="s">
        <v>1037</v>
      </c>
      <c r="C13795" s="3" t="s">
        <v>77</v>
      </c>
      <c r="D13795" s="3" t="s">
        <v>56</v>
      </c>
      <c r="E13795">
        <v>2028</v>
      </c>
      <c r="F13795" s="3" t="str">
        <f t="shared" si="417"/>
        <v>RAGenOXBOW2028</v>
      </c>
      <c r="G13795" s="9">
        <v>128.88430788279501</v>
      </c>
      <c r="H13795" s="9">
        <v>121.79910156944401</v>
      </c>
      <c r="I13795" s="9">
        <v>156.718771851388</v>
      </c>
      <c r="J13795" s="9">
        <v>168.52338487903199</v>
      </c>
      <c r="K13795" s="9">
        <v>177.032244196428</v>
      </c>
      <c r="L13795" s="9">
        <v>193.75028279569801</v>
      </c>
      <c r="M13795" s="9">
        <v>181.979971333333</v>
      </c>
      <c r="N13795" s="9">
        <v>196.78831499999899</v>
      </c>
      <c r="O13795" s="9">
        <v>191.24677244623601</v>
      </c>
      <c r="P13795" s="9">
        <v>183.43071437500001</v>
      </c>
      <c r="Q13795" s="9">
        <v>113.471342284946</v>
      </c>
      <c r="R13795" s="9">
        <v>117.152773805555</v>
      </c>
      <c r="S13795" s="9">
        <v>115.829219114583</v>
      </c>
      <c r="T13795" s="9">
        <v>115.886234722222</v>
      </c>
    </row>
    <row r="13796" spans="1:20" x14ac:dyDescent="0.35">
      <c r="A13796">
        <f t="shared" si="418"/>
        <v>13796</v>
      </c>
      <c r="B13796" s="3" t="s">
        <v>1037</v>
      </c>
      <c r="C13796" s="3" t="s">
        <v>77</v>
      </c>
      <c r="D13796" s="3" t="s">
        <v>56</v>
      </c>
      <c r="E13796">
        <v>2029</v>
      </c>
      <c r="F13796" s="3" t="str">
        <f t="shared" si="417"/>
        <v>RAGenOXBOW2029</v>
      </c>
      <c r="G13796" s="9">
        <v>97.665058690860207</v>
      </c>
      <c r="H13796" s="9">
        <v>68.580162986111105</v>
      </c>
      <c r="I13796" s="9">
        <v>92.075198208333305</v>
      </c>
      <c r="J13796" s="9">
        <v>146.87296432795699</v>
      </c>
      <c r="K13796" s="9">
        <v>171.509286964285</v>
      </c>
      <c r="L13796" s="9">
        <v>177.804360819892</v>
      </c>
      <c r="M13796" s="9">
        <v>167.72513241666601</v>
      </c>
      <c r="N13796" s="9">
        <v>183.76908</v>
      </c>
      <c r="O13796" s="9">
        <v>151.876362634408</v>
      </c>
      <c r="P13796" s="9">
        <v>127.68804608333301</v>
      </c>
      <c r="Q13796" s="9">
        <v>108.176823209677</v>
      </c>
      <c r="R13796" s="9">
        <v>96.543642575000007</v>
      </c>
      <c r="S13796" s="9">
        <v>89.346404554687496</v>
      </c>
      <c r="T13796" s="9">
        <v>95.942447743055496</v>
      </c>
    </row>
    <row r="13797" spans="1:20" x14ac:dyDescent="0.35">
      <c r="A13797">
        <f t="shared" si="418"/>
        <v>13797</v>
      </c>
      <c r="B13797" s="3" t="s">
        <v>1037</v>
      </c>
      <c r="C13797" s="3" t="s">
        <v>75</v>
      </c>
      <c r="D13797" s="3" t="s">
        <v>66</v>
      </c>
      <c r="E13797">
        <v>2020</v>
      </c>
      <c r="F13797" s="3" t="str">
        <f t="shared" si="417"/>
        <v>RAElevPELTON2020</v>
      </c>
      <c r="G13797" s="9">
        <v>1570.22970904</v>
      </c>
      <c r="H13797" s="9">
        <v>1570.24939408</v>
      </c>
      <c r="I13797" s="9">
        <v>1570.4987379199999</v>
      </c>
      <c r="J13797" s="9">
        <v>1570.4987379199999</v>
      </c>
      <c r="K13797" s="9">
        <v>1569.74742556</v>
      </c>
      <c r="L13797" s="9">
        <v>1569.50136256</v>
      </c>
      <c r="M13797" s="9">
        <v>1570.4987379199999</v>
      </c>
      <c r="N13797" s="9">
        <v>1569.86225496</v>
      </c>
      <c r="O13797" s="9">
        <v>1569.54073264</v>
      </c>
      <c r="P13797" s="9">
        <v>1569.8786591600001</v>
      </c>
      <c r="Q13797" s="9">
        <v>1570.04926284</v>
      </c>
      <c r="R13797" s="9">
        <v>1570.4987379199999</v>
      </c>
      <c r="S13797" s="9">
        <v>1570.0295778</v>
      </c>
      <c r="T13797" s="9">
        <v>1569.50136256</v>
      </c>
    </row>
    <row r="13798" spans="1:20" x14ac:dyDescent="0.35">
      <c r="A13798">
        <f t="shared" si="418"/>
        <v>13798</v>
      </c>
      <c r="B13798" s="3" t="s">
        <v>1037</v>
      </c>
      <c r="C13798" s="3" t="s">
        <v>75</v>
      </c>
      <c r="D13798" s="3" t="s">
        <v>66</v>
      </c>
      <c r="E13798">
        <v>2021</v>
      </c>
      <c r="F13798" s="3" t="str">
        <f t="shared" si="417"/>
        <v>RAElevPELTON2021</v>
      </c>
      <c r="G13798" s="9">
        <v>1570.4987379199999</v>
      </c>
      <c r="H13798" s="9">
        <v>1570.4987379199999</v>
      </c>
      <c r="I13798" s="9">
        <v>1569.50136256</v>
      </c>
      <c r="J13798" s="9">
        <v>1570.4987379199999</v>
      </c>
      <c r="K13798" s="9">
        <v>1570.4987379199999</v>
      </c>
      <c r="L13798" s="9">
        <v>1569.53417096</v>
      </c>
      <c r="M13798" s="9">
        <v>1569.58010272</v>
      </c>
      <c r="N13798" s="9">
        <v>1569.59978776</v>
      </c>
      <c r="O13798" s="9">
        <v>1569.74086388</v>
      </c>
      <c r="P13798" s="9">
        <v>1570.2920449999999</v>
      </c>
      <c r="Q13798" s="9">
        <v>1569.90162504</v>
      </c>
      <c r="R13798" s="9">
        <v>1570.0328586399901</v>
      </c>
      <c r="S13798" s="9">
        <v>1569.50136256</v>
      </c>
      <c r="T13798" s="9">
        <v>1569.50136256</v>
      </c>
    </row>
    <row r="13799" spans="1:20" x14ac:dyDescent="0.35">
      <c r="A13799">
        <f t="shared" si="418"/>
        <v>13799</v>
      </c>
      <c r="B13799" s="3" t="s">
        <v>1037</v>
      </c>
      <c r="C13799" s="3" t="s">
        <v>75</v>
      </c>
      <c r="D13799" s="3" t="s">
        <v>66</v>
      </c>
      <c r="E13799">
        <v>2022</v>
      </c>
      <c r="F13799" s="3" t="str">
        <f t="shared" si="417"/>
        <v>RAElevPELTON2022</v>
      </c>
      <c r="G13799" s="9">
        <v>1570.4987379199999</v>
      </c>
      <c r="H13799" s="9">
        <v>1570.24939408</v>
      </c>
      <c r="I13799" s="9">
        <v>1570.3379767599999</v>
      </c>
      <c r="J13799" s="9">
        <v>1569.50136256</v>
      </c>
      <c r="K13799" s="9">
        <v>1570.2756408</v>
      </c>
      <c r="L13799" s="9">
        <v>1570.4987379199999</v>
      </c>
      <c r="M13799" s="9">
        <v>1570.4987379199999</v>
      </c>
      <c r="N13799" s="9">
        <v>1569.6161919599999</v>
      </c>
      <c r="O13799" s="9">
        <v>1570.41015524</v>
      </c>
      <c r="P13799" s="9">
        <v>1570.4987379199999</v>
      </c>
      <c r="Q13799" s="9">
        <v>1569.8589741200001</v>
      </c>
      <c r="R13799" s="9">
        <v>1570.4987379199999</v>
      </c>
      <c r="S13799" s="9">
        <v>1570.0328586399901</v>
      </c>
      <c r="T13799" s="9">
        <v>1569.50136256</v>
      </c>
    </row>
    <row r="13800" spans="1:20" x14ac:dyDescent="0.35">
      <c r="A13800">
        <f t="shared" si="418"/>
        <v>13800</v>
      </c>
      <c r="B13800" s="3" t="s">
        <v>1037</v>
      </c>
      <c r="C13800" s="3" t="s">
        <v>75</v>
      </c>
      <c r="D13800" s="3" t="s">
        <v>66</v>
      </c>
      <c r="E13800">
        <v>2023</v>
      </c>
      <c r="F13800" s="3" t="str">
        <f t="shared" si="417"/>
        <v>RAElevPELTON2023</v>
      </c>
      <c r="G13800" s="9">
        <v>1570.4987379199999</v>
      </c>
      <c r="H13800" s="9">
        <v>1570.0525436800001</v>
      </c>
      <c r="I13800" s="9">
        <v>1570.4987379199999</v>
      </c>
      <c r="J13800" s="9">
        <v>1569.50136256</v>
      </c>
      <c r="K13800" s="9">
        <v>1569.50136256</v>
      </c>
      <c r="L13800" s="9">
        <v>1569.5112050800001</v>
      </c>
      <c r="M13800" s="9">
        <v>1569.50136256</v>
      </c>
      <c r="N13800" s="9">
        <v>1570.4987379199999</v>
      </c>
      <c r="O13800" s="9">
        <v>1569.7966381599999</v>
      </c>
      <c r="P13800" s="9">
        <v>1570.4987379199999</v>
      </c>
      <c r="Q13800" s="9">
        <v>1569.8196040400001</v>
      </c>
      <c r="R13800" s="9">
        <v>1569.50136256</v>
      </c>
      <c r="S13800" s="9">
        <v>1569.50136256</v>
      </c>
      <c r="T13800" s="9">
        <v>1569.50136256</v>
      </c>
    </row>
    <row r="13801" spans="1:20" x14ac:dyDescent="0.35">
      <c r="A13801">
        <f t="shared" si="418"/>
        <v>13801</v>
      </c>
      <c r="B13801" s="3" t="s">
        <v>1037</v>
      </c>
      <c r="C13801" s="3" t="s">
        <v>75</v>
      </c>
      <c r="D13801" s="3" t="s">
        <v>66</v>
      </c>
      <c r="E13801">
        <v>2024</v>
      </c>
      <c r="F13801" s="3" t="str">
        <f t="shared" si="417"/>
        <v>RAElevPELTON2024</v>
      </c>
      <c r="G13801" s="9">
        <v>1569.50136256</v>
      </c>
      <c r="H13801" s="9">
        <v>1569.8163231999999</v>
      </c>
      <c r="I13801" s="9">
        <v>1570.4987379199999</v>
      </c>
      <c r="J13801" s="9">
        <v>1570.0623862</v>
      </c>
      <c r="K13801" s="9">
        <v>1570.3281342400001</v>
      </c>
      <c r="L13801" s="9">
        <v>1569.50136256</v>
      </c>
      <c r="M13801" s="9">
        <v>1569.50136256</v>
      </c>
      <c r="N13801" s="9">
        <v>1569.66212372</v>
      </c>
      <c r="O13801" s="9">
        <v>1569.50136256</v>
      </c>
      <c r="P13801" s="9">
        <v>1569.9639609999999</v>
      </c>
      <c r="Q13801" s="9">
        <v>1569.50136256</v>
      </c>
      <c r="R13801" s="9">
        <v>1570.4987379199999</v>
      </c>
      <c r="S13801" s="9">
        <v>1570.4987379199999</v>
      </c>
      <c r="T13801" s="9">
        <v>1569.50136256</v>
      </c>
    </row>
    <row r="13802" spans="1:20" x14ac:dyDescent="0.35">
      <c r="A13802">
        <f t="shared" si="418"/>
        <v>13802</v>
      </c>
      <c r="B13802" s="3" t="s">
        <v>1037</v>
      </c>
      <c r="C13802" s="3" t="s">
        <v>75</v>
      </c>
      <c r="D13802" s="3" t="s">
        <v>66</v>
      </c>
      <c r="E13802">
        <v>2025</v>
      </c>
      <c r="F13802" s="3" t="str">
        <f t="shared" si="417"/>
        <v>RAElevPELTON2025</v>
      </c>
      <c r="G13802" s="9">
        <v>1570.28220248</v>
      </c>
      <c r="H13802" s="9">
        <v>1569.75398724</v>
      </c>
      <c r="I13802" s="9">
        <v>1570.4987379199999</v>
      </c>
      <c r="J13802" s="9">
        <v>1569.50136256</v>
      </c>
      <c r="K13802" s="9">
        <v>1569.50136256</v>
      </c>
      <c r="L13802" s="9">
        <v>1569.53417096</v>
      </c>
      <c r="M13802" s="9">
        <v>1570.4987379199999</v>
      </c>
      <c r="N13802" s="9">
        <v>1570.4265594399999</v>
      </c>
      <c r="O13802" s="9">
        <v>1569.57354104</v>
      </c>
      <c r="P13802" s="9">
        <v>1570.2428324</v>
      </c>
      <c r="Q13802" s="9">
        <v>1570.4987379199999</v>
      </c>
      <c r="R13802" s="9">
        <v>1570.4987379199999</v>
      </c>
      <c r="S13802" s="9">
        <v>1569.60634944</v>
      </c>
      <c r="T13802" s="9">
        <v>1569.50136256</v>
      </c>
    </row>
    <row r="13803" spans="1:20" x14ac:dyDescent="0.35">
      <c r="A13803">
        <f t="shared" si="418"/>
        <v>13803</v>
      </c>
      <c r="B13803" s="3" t="s">
        <v>1037</v>
      </c>
      <c r="C13803" s="3" t="s">
        <v>75</v>
      </c>
      <c r="D13803" s="3" t="s">
        <v>66</v>
      </c>
      <c r="E13803">
        <v>2026</v>
      </c>
      <c r="F13803" s="3" t="str">
        <f t="shared" si="417"/>
        <v>RAElevPELTON2026</v>
      </c>
      <c r="G13803" s="9">
        <v>1570.1870581200001</v>
      </c>
      <c r="H13803" s="9">
        <v>1569.50136256</v>
      </c>
      <c r="I13803" s="9">
        <v>1569.50136256</v>
      </c>
      <c r="J13803" s="9">
        <v>1570.4724911999999</v>
      </c>
      <c r="K13803" s="9">
        <v>1569.8163231999999</v>
      </c>
      <c r="L13803" s="9">
        <v>1569.58010272</v>
      </c>
      <c r="M13803" s="9">
        <v>1569.50136256</v>
      </c>
      <c r="N13803" s="9">
        <v>1570.4987379199999</v>
      </c>
      <c r="O13803" s="9">
        <v>1570.4987379199999</v>
      </c>
      <c r="P13803" s="9">
        <v>1570.4593678399999</v>
      </c>
      <c r="Q13803" s="9">
        <v>1570.0591053599901</v>
      </c>
      <c r="R13803" s="9">
        <v>1570.4987379199999</v>
      </c>
      <c r="S13803" s="9">
        <v>1569.8228848799999</v>
      </c>
      <c r="T13803" s="9">
        <v>1569.50136256</v>
      </c>
    </row>
    <row r="13804" spans="1:20" x14ac:dyDescent="0.35">
      <c r="A13804">
        <f t="shared" si="418"/>
        <v>13804</v>
      </c>
      <c r="B13804" s="3" t="s">
        <v>1037</v>
      </c>
      <c r="C13804" s="3" t="s">
        <v>75</v>
      </c>
      <c r="D13804" s="3" t="s">
        <v>66</v>
      </c>
      <c r="E13804">
        <v>2027</v>
      </c>
      <c r="F13804" s="3" t="str">
        <f t="shared" si="417"/>
        <v>RAElevPELTON2027</v>
      </c>
      <c r="G13804" s="9">
        <v>1570.0722287199901</v>
      </c>
      <c r="H13804" s="9">
        <v>1569.63259615999</v>
      </c>
      <c r="I13804" s="9">
        <v>1570.4987379199999</v>
      </c>
      <c r="J13804" s="9">
        <v>1570.4724911999999</v>
      </c>
      <c r="K13804" s="9">
        <v>1569.8097615199999</v>
      </c>
      <c r="L13804" s="9">
        <v>1570.4987379199999</v>
      </c>
      <c r="M13804" s="9">
        <v>1569.50136256</v>
      </c>
      <c r="N13804" s="9">
        <v>1570.4199977599999</v>
      </c>
      <c r="O13804" s="9">
        <v>1569.8655358000001</v>
      </c>
      <c r="P13804" s="9">
        <v>1570.4987379199999</v>
      </c>
      <c r="Q13804" s="9">
        <v>1570.03613948</v>
      </c>
      <c r="R13804" s="9">
        <v>1569.5965069199999</v>
      </c>
      <c r="S13804" s="9">
        <v>1569.5833835599999</v>
      </c>
      <c r="T13804" s="9">
        <v>1569.50136256</v>
      </c>
    </row>
    <row r="13805" spans="1:20" x14ac:dyDescent="0.35">
      <c r="A13805">
        <f t="shared" si="418"/>
        <v>13805</v>
      </c>
      <c r="B13805" s="3" t="s">
        <v>1037</v>
      </c>
      <c r="C13805" s="3" t="s">
        <v>75</v>
      </c>
      <c r="D13805" s="3" t="s">
        <v>66</v>
      </c>
      <c r="E13805">
        <v>2028</v>
      </c>
      <c r="F13805" s="3" t="str">
        <f t="shared" si="417"/>
        <v>RAElevPELTON2028</v>
      </c>
      <c r="G13805" s="9">
        <v>1570.25595576</v>
      </c>
      <c r="H13805" s="9">
        <v>1569.50136256</v>
      </c>
      <c r="I13805" s="9">
        <v>1569.50136256</v>
      </c>
      <c r="J13805" s="9">
        <v>1569.9967693999999</v>
      </c>
      <c r="K13805" s="9">
        <v>1570.4790528799999</v>
      </c>
      <c r="L13805" s="9">
        <v>1570.4987379199999</v>
      </c>
      <c r="M13805" s="9">
        <v>1569.50136256</v>
      </c>
      <c r="N13805" s="9">
        <v>1570.24939408</v>
      </c>
      <c r="O13805" s="9">
        <v>1570.4987379199999</v>
      </c>
      <c r="P13805" s="9">
        <v>1570.4987379199999</v>
      </c>
      <c r="Q13805" s="9">
        <v>1570.1509688799999</v>
      </c>
      <c r="R13805" s="9">
        <v>1570.13456468</v>
      </c>
      <c r="S13805" s="9">
        <v>1570.4987379199999</v>
      </c>
      <c r="T13805" s="9">
        <v>1569.50136256</v>
      </c>
    </row>
    <row r="13806" spans="1:20" x14ac:dyDescent="0.35">
      <c r="A13806">
        <f t="shared" si="418"/>
        <v>13806</v>
      </c>
      <c r="B13806" s="3" t="s">
        <v>1037</v>
      </c>
      <c r="C13806" s="3" t="s">
        <v>75</v>
      </c>
      <c r="D13806" s="3" t="s">
        <v>66</v>
      </c>
      <c r="E13806">
        <v>2029</v>
      </c>
      <c r="F13806" s="3" t="str">
        <f t="shared" si="417"/>
        <v>RAElevPELTON2029</v>
      </c>
      <c r="G13806" s="9">
        <v>1570.24939408</v>
      </c>
      <c r="H13806" s="9">
        <v>1569.50136256</v>
      </c>
      <c r="I13806" s="9">
        <v>1569.50136256</v>
      </c>
      <c r="J13806" s="9">
        <v>1570.4987379199999</v>
      </c>
      <c r="K13806" s="9">
        <v>1569.6654045600001</v>
      </c>
      <c r="L13806" s="9">
        <v>1570.4987379199999</v>
      </c>
      <c r="M13806" s="9">
        <v>1569.50136256</v>
      </c>
      <c r="N13806" s="9">
        <v>1570.1575305599999</v>
      </c>
      <c r="O13806" s="9">
        <v>1570.4987379199999</v>
      </c>
      <c r="P13806" s="9">
        <v>1570.4987379199999</v>
      </c>
      <c r="Q13806" s="9">
        <v>1570.4987379199999</v>
      </c>
      <c r="R13806" s="9">
        <v>1569.50136256</v>
      </c>
      <c r="S13806" s="9">
        <v>1570.4987379199999</v>
      </c>
      <c r="T13806" s="9">
        <v>1569.50136256</v>
      </c>
    </row>
    <row r="13807" spans="1:20" x14ac:dyDescent="0.35">
      <c r="A13807">
        <f t="shared" si="418"/>
        <v>13807</v>
      </c>
      <c r="B13807" s="3" t="s">
        <v>1037</v>
      </c>
      <c r="C13807" s="3" t="s">
        <v>86</v>
      </c>
      <c r="D13807" s="3" t="s">
        <v>66</v>
      </c>
      <c r="E13807">
        <v>2020</v>
      </c>
      <c r="F13807" s="3" t="str">
        <f t="shared" si="417"/>
        <v>RAQOutPELTON2020</v>
      </c>
      <c r="G13807" s="9">
        <v>3.5821055168716298</v>
      </c>
      <c r="H13807" s="9">
        <v>4.2669781633422197</v>
      </c>
      <c r="I13807" s="9">
        <v>4.3034868049468704</v>
      </c>
      <c r="J13807" s="9">
        <v>4.4128792260550398</v>
      </c>
      <c r="K13807" s="9">
        <v>4.3156496167697904</v>
      </c>
      <c r="L13807" s="9">
        <v>4.460439568280341</v>
      </c>
      <c r="M13807" s="9">
        <v>4.3391975090313801</v>
      </c>
      <c r="N13807" s="9">
        <v>4.6519283074979096</v>
      </c>
      <c r="O13807" s="9">
        <v>3.3521949331038901</v>
      </c>
      <c r="P13807" s="9">
        <v>3.2905028124504798</v>
      </c>
      <c r="Q13807" s="9">
        <v>3.98103378936948</v>
      </c>
      <c r="R13807" s="9">
        <v>3.2646441752351301</v>
      </c>
      <c r="S13807" s="9">
        <v>3.6781166702464798</v>
      </c>
      <c r="T13807" s="9">
        <v>3.7123367926186104</v>
      </c>
    </row>
    <row r="13808" spans="1:20" x14ac:dyDescent="0.35">
      <c r="A13808">
        <f t="shared" si="418"/>
        <v>13808</v>
      </c>
      <c r="B13808" s="3" t="s">
        <v>1037</v>
      </c>
      <c r="C13808" s="3" t="s">
        <v>86</v>
      </c>
      <c r="D13808" s="3" t="s">
        <v>66</v>
      </c>
      <c r="E13808">
        <v>2021</v>
      </c>
      <c r="F13808" s="3" t="str">
        <f t="shared" si="417"/>
        <v>RAQOutPELTON2021</v>
      </c>
      <c r="G13808" s="9">
        <v>4.0597159729620902</v>
      </c>
      <c r="H13808" s="9">
        <v>4.2413320454205499</v>
      </c>
      <c r="I13808" s="9">
        <v>4.9435733562337498</v>
      </c>
      <c r="J13808" s="9">
        <v>5.0170977169588697</v>
      </c>
      <c r="K13808" s="9">
        <v>4.6291221190843697</v>
      </c>
      <c r="L13808" s="9">
        <v>4.3874945425151797</v>
      </c>
      <c r="M13808" s="9">
        <v>4.4646275426238802</v>
      </c>
      <c r="N13808" s="9">
        <v>4.5580145237190202</v>
      </c>
      <c r="O13808" s="9">
        <v>3.7468214484279501</v>
      </c>
      <c r="P13808" s="9">
        <v>3.1045280434247902</v>
      </c>
      <c r="Q13808" s="9">
        <v>4.1077445049186796</v>
      </c>
      <c r="R13808" s="9">
        <v>3.3780224753831698</v>
      </c>
      <c r="S13808" s="9">
        <v>3.4398002166345001</v>
      </c>
      <c r="T13808" s="9">
        <v>3.78119936957048</v>
      </c>
    </row>
    <row r="13809" spans="1:20" x14ac:dyDescent="0.35">
      <c r="A13809">
        <f t="shared" si="418"/>
        <v>13809</v>
      </c>
      <c r="B13809" s="3" t="s">
        <v>1037</v>
      </c>
      <c r="C13809" s="3" t="s">
        <v>86</v>
      </c>
      <c r="D13809" s="3" t="s">
        <v>66</v>
      </c>
      <c r="E13809">
        <v>2022</v>
      </c>
      <c r="F13809" s="3" t="str">
        <f t="shared" si="417"/>
        <v>RAQOutPELTON2022</v>
      </c>
      <c r="G13809" s="9">
        <v>3.6265617305740498</v>
      </c>
      <c r="H13809" s="9">
        <v>3.8799922846381598</v>
      </c>
      <c r="I13809" s="9">
        <v>4.6954568358638804</v>
      </c>
      <c r="J13809" s="9">
        <v>4.80438855895268</v>
      </c>
      <c r="K13809" s="9">
        <v>4.9742428397239502</v>
      </c>
      <c r="L13809" s="9">
        <v>4.5784074353631699</v>
      </c>
      <c r="M13809" s="9">
        <v>4.23045345488402</v>
      </c>
      <c r="N13809" s="9">
        <v>4.2047246596425003</v>
      </c>
      <c r="O13809" s="9">
        <v>3.9877163827398499</v>
      </c>
      <c r="P13809" s="9">
        <v>4.6518245848904796</v>
      </c>
      <c r="Q13809" s="9">
        <v>4.6762422796348702</v>
      </c>
      <c r="R13809" s="9">
        <v>3.0447891742197202</v>
      </c>
      <c r="S13809" s="9">
        <v>3.4400441097496599</v>
      </c>
      <c r="T13809" s="9">
        <v>3.7918311767764505</v>
      </c>
    </row>
    <row r="13810" spans="1:20" x14ac:dyDescent="0.35">
      <c r="A13810">
        <f t="shared" si="418"/>
        <v>13810</v>
      </c>
      <c r="B13810" s="3" t="s">
        <v>1037</v>
      </c>
      <c r="C13810" s="3" t="s">
        <v>86</v>
      </c>
      <c r="D13810" s="3" t="s">
        <v>66</v>
      </c>
      <c r="E13810">
        <v>2023</v>
      </c>
      <c r="F13810" s="3" t="str">
        <f t="shared" si="417"/>
        <v>RAQOutPELTON2023</v>
      </c>
      <c r="G13810" s="9">
        <v>3.65306978853588</v>
      </c>
      <c r="H13810" s="9">
        <v>3.8962497979789998</v>
      </c>
      <c r="I13810" s="9">
        <v>3.33680877624893</v>
      </c>
      <c r="J13810" s="9">
        <v>3.0959191690291599</v>
      </c>
      <c r="K13810" s="9">
        <v>3.0480880831833299</v>
      </c>
      <c r="L13810" s="9">
        <v>2.9853330335661799</v>
      </c>
      <c r="M13810" s="9">
        <v>3.9386883273004099</v>
      </c>
      <c r="N13810" s="9">
        <v>4.2927912211547197</v>
      </c>
      <c r="O13810" s="9">
        <v>3.4066357738442199</v>
      </c>
      <c r="P13810" s="9">
        <v>3.2965106963857602</v>
      </c>
      <c r="Q13810" s="9">
        <v>4.0602246684491901</v>
      </c>
      <c r="R13810" s="9">
        <v>3.2643751367363798</v>
      </c>
      <c r="S13810" s="9">
        <v>3.3045653317760402</v>
      </c>
      <c r="T13810" s="9">
        <v>3.6867095868604101</v>
      </c>
    </row>
    <row r="13811" spans="1:20" x14ac:dyDescent="0.35">
      <c r="A13811">
        <f t="shared" si="418"/>
        <v>13811</v>
      </c>
      <c r="B13811" s="3" t="s">
        <v>1037</v>
      </c>
      <c r="C13811" s="3" t="s">
        <v>86</v>
      </c>
      <c r="D13811" s="3" t="s">
        <v>66</v>
      </c>
      <c r="E13811">
        <v>2024</v>
      </c>
      <c r="F13811" s="3" t="str">
        <f t="shared" si="417"/>
        <v>RAQOutPELTON2024</v>
      </c>
      <c r="G13811" s="9">
        <v>3.67039004215248</v>
      </c>
      <c r="H13811" s="9">
        <v>4.2751012441073604</v>
      </c>
      <c r="I13811" s="9">
        <v>4.8277445220506197</v>
      </c>
      <c r="J13811" s="9">
        <v>5.1919423901822501</v>
      </c>
      <c r="K13811" s="9">
        <v>5.0293181393421804</v>
      </c>
      <c r="L13811" s="9">
        <v>4.4640970200618204</v>
      </c>
      <c r="M13811" s="9">
        <v>4.1946199384726297</v>
      </c>
      <c r="N13811" s="9">
        <v>3.8985879584156899</v>
      </c>
      <c r="O13811" s="9">
        <v>3.30117454833325</v>
      </c>
      <c r="P13811" s="9">
        <v>3.1301336780943001</v>
      </c>
      <c r="Q13811" s="9">
        <v>3.8875130402123599</v>
      </c>
      <c r="R13811" s="9">
        <v>3.21495145482</v>
      </c>
      <c r="S13811" s="9">
        <v>3.7410921191656201</v>
      </c>
      <c r="T13811" s="9">
        <v>4.12612893957444</v>
      </c>
    </row>
    <row r="13812" spans="1:20" x14ac:dyDescent="0.35">
      <c r="A13812">
        <f t="shared" si="418"/>
        <v>13812</v>
      </c>
      <c r="B13812" s="3" t="s">
        <v>1037</v>
      </c>
      <c r="C13812" s="3" t="s">
        <v>86</v>
      </c>
      <c r="D13812" s="3" t="s">
        <v>66</v>
      </c>
      <c r="E13812">
        <v>2025</v>
      </c>
      <c r="F13812" s="3" t="str">
        <f t="shared" si="417"/>
        <v>RAQOutPELTON2025</v>
      </c>
      <c r="G13812" s="9">
        <v>3.5506984595823901</v>
      </c>
      <c r="H13812" s="9">
        <v>3.1296005863976299</v>
      </c>
      <c r="I13812" s="9">
        <v>2.92091104505909</v>
      </c>
      <c r="J13812" s="9">
        <v>3.1045642459040299</v>
      </c>
      <c r="K13812" s="9">
        <v>2.87161400483479</v>
      </c>
      <c r="L13812" s="9">
        <v>3.4002763416783601</v>
      </c>
      <c r="M13812" s="9">
        <v>4.25723498929458</v>
      </c>
      <c r="N13812" s="9">
        <v>4.5645700913127696</v>
      </c>
      <c r="O13812" s="9">
        <v>3.9382143224403201</v>
      </c>
      <c r="P13812" s="9">
        <v>3.5478137632690201</v>
      </c>
      <c r="Q13812" s="9">
        <v>3.6518997712580599</v>
      </c>
      <c r="R13812" s="9">
        <v>3.6109762211152701</v>
      </c>
      <c r="S13812" s="9">
        <v>3.92101483493945</v>
      </c>
      <c r="T13812" s="9">
        <v>3.8313922444608601</v>
      </c>
    </row>
    <row r="13813" spans="1:20" x14ac:dyDescent="0.35">
      <c r="A13813">
        <f t="shared" si="418"/>
        <v>13813</v>
      </c>
      <c r="B13813" s="3" t="s">
        <v>1037</v>
      </c>
      <c r="C13813" s="3" t="s">
        <v>86</v>
      </c>
      <c r="D13813" s="3" t="s">
        <v>66</v>
      </c>
      <c r="E13813">
        <v>2026</v>
      </c>
      <c r="F13813" s="3" t="str">
        <f t="shared" ref="F13813:F13876" si="419">_xlfn.CONCAT(B13813,C13813,D13813,E13813)</f>
        <v>RAQOutPELTON2026</v>
      </c>
      <c r="G13813" s="9">
        <v>3.8730031934469999</v>
      </c>
      <c r="H13813" s="9">
        <v>5.6904581361814204</v>
      </c>
      <c r="I13813" s="9">
        <v>5.9906082590958301</v>
      </c>
      <c r="J13813" s="9">
        <v>8.1322563309063103</v>
      </c>
      <c r="K13813" s="9">
        <v>9.5972543948989504</v>
      </c>
      <c r="L13813" s="9">
        <v>11.511227034829201</v>
      </c>
      <c r="M13813" s="9">
        <v>12.3624334126572</v>
      </c>
      <c r="N13813" s="9">
        <v>12.467686652627499</v>
      </c>
      <c r="O13813" s="9">
        <v>8.7819315132598792</v>
      </c>
      <c r="P13813" s="9">
        <v>7.5137179371392104</v>
      </c>
      <c r="Q13813" s="9">
        <v>6.2920114563569802</v>
      </c>
      <c r="R13813" s="9">
        <v>4.66091990379166</v>
      </c>
      <c r="S13813" s="9">
        <v>4.63101862155807</v>
      </c>
      <c r="T13813" s="9">
        <v>4.0972780476945099</v>
      </c>
    </row>
    <row r="13814" spans="1:20" x14ac:dyDescent="0.35">
      <c r="A13814">
        <f t="shared" si="418"/>
        <v>13814</v>
      </c>
      <c r="B13814" s="3" t="s">
        <v>1037</v>
      </c>
      <c r="C13814" s="3" t="s">
        <v>86</v>
      </c>
      <c r="D13814" s="3" t="s">
        <v>66</v>
      </c>
      <c r="E13814">
        <v>2027</v>
      </c>
      <c r="F13814" s="3" t="str">
        <f t="shared" si="419"/>
        <v>RAQOutPELTON2027</v>
      </c>
      <c r="G13814" s="9">
        <v>4.4500866804841399</v>
      </c>
      <c r="H13814" s="9">
        <v>5.5832778134447203</v>
      </c>
      <c r="I13814" s="9">
        <v>10.952379399024</v>
      </c>
      <c r="J13814" s="9">
        <v>10.9465181438073</v>
      </c>
      <c r="K13814" s="9">
        <v>9.4787165430718705</v>
      </c>
      <c r="L13814" s="9">
        <v>10.3787017236004</v>
      </c>
      <c r="M13814" s="9">
        <v>10.6858340936588</v>
      </c>
      <c r="N13814" s="9">
        <v>10.6398988235186</v>
      </c>
      <c r="O13814" s="9">
        <v>9.2160308742847405</v>
      </c>
      <c r="P13814" s="9">
        <v>8.5880966956963807</v>
      </c>
      <c r="Q13814" s="9">
        <v>7.1046620137733196</v>
      </c>
      <c r="R13814" s="9">
        <v>5.0913248662432897</v>
      </c>
      <c r="S13814" s="9">
        <v>5.0270370852907504</v>
      </c>
      <c r="T13814" s="9">
        <v>4.3181206153383904</v>
      </c>
    </row>
    <row r="13815" spans="1:20" x14ac:dyDescent="0.35">
      <c r="A13815">
        <f t="shared" si="418"/>
        <v>13815</v>
      </c>
      <c r="B13815" s="3" t="s">
        <v>1037</v>
      </c>
      <c r="C13815" s="3" t="s">
        <v>86</v>
      </c>
      <c r="D13815" s="3" t="s">
        <v>66</v>
      </c>
      <c r="E13815">
        <v>2028</v>
      </c>
      <c r="F13815" s="3" t="str">
        <f t="shared" si="419"/>
        <v>RAQOutPELTON2028</v>
      </c>
      <c r="G13815" s="9">
        <v>4.5783035284753604</v>
      </c>
      <c r="H13815" s="9">
        <v>5.1637227398519503</v>
      </c>
      <c r="I13815" s="9">
        <v>8.2136546828223604</v>
      </c>
      <c r="J13815" s="9">
        <v>10.261742755447999</v>
      </c>
      <c r="K13815" s="9">
        <v>10.163815521257201</v>
      </c>
      <c r="L13815" s="9">
        <v>9.5258976962483803</v>
      </c>
      <c r="M13815" s="9">
        <v>8.4163903412749992</v>
      </c>
      <c r="N13815" s="9">
        <v>8.7232048521255496</v>
      </c>
      <c r="O13815" s="9">
        <v>8.6015614109927405</v>
      </c>
      <c r="P13815" s="9">
        <v>7.9786623396656902</v>
      </c>
      <c r="Q13815" s="9">
        <v>6.8067479221324598</v>
      </c>
      <c r="R13815" s="9">
        <v>4.3312087724120802</v>
      </c>
      <c r="S13815" s="9">
        <v>4.5843757007416599</v>
      </c>
      <c r="T13815" s="9">
        <v>3.9634687333120802</v>
      </c>
    </row>
    <row r="13816" spans="1:20" x14ac:dyDescent="0.35">
      <c r="A13816">
        <f t="shared" si="418"/>
        <v>13816</v>
      </c>
      <c r="B13816" s="3" t="s">
        <v>1037</v>
      </c>
      <c r="C13816" s="3" t="s">
        <v>86</v>
      </c>
      <c r="D13816" s="3" t="s">
        <v>66</v>
      </c>
      <c r="E13816">
        <v>2029</v>
      </c>
      <c r="F13816" s="3" t="str">
        <f t="shared" si="419"/>
        <v>RAQOutPELTON2029</v>
      </c>
      <c r="G13816" s="9">
        <v>4.4072087012516796</v>
      </c>
      <c r="H13816" s="9">
        <v>4.3763047148712397</v>
      </c>
      <c r="I13816" s="9">
        <v>4.7850108730238796</v>
      </c>
      <c r="J13816" s="9">
        <v>4.62372893396787</v>
      </c>
      <c r="K13816" s="9">
        <v>5.9366144887098899</v>
      </c>
      <c r="L13816" s="9">
        <v>6.2072429964275502</v>
      </c>
      <c r="M13816" s="9">
        <v>7.4484601486711099</v>
      </c>
      <c r="N13816" s="9">
        <v>7.1662101357700001</v>
      </c>
      <c r="O13816" s="9">
        <v>6.26163480357196</v>
      </c>
      <c r="P13816" s="9">
        <v>6.1023187094799898</v>
      </c>
      <c r="Q13816" s="9">
        <v>5.2904228348990499</v>
      </c>
      <c r="R13816" s="9">
        <v>4.14869223260916</v>
      </c>
      <c r="S13816" s="9">
        <v>3.4711472223148401</v>
      </c>
      <c r="T13816" s="9">
        <v>3.9416633507955199</v>
      </c>
    </row>
    <row r="13817" spans="1:20" x14ac:dyDescent="0.35">
      <c r="A13817">
        <f t="shared" si="418"/>
        <v>13817</v>
      </c>
      <c r="B13817" s="3" t="s">
        <v>1037</v>
      </c>
      <c r="C13817" s="3" t="s">
        <v>95</v>
      </c>
      <c r="D13817" s="3" t="s">
        <v>66</v>
      </c>
      <c r="E13817">
        <v>2020</v>
      </c>
      <c r="F13817" s="3" t="str">
        <f t="shared" si="419"/>
        <v>RASpillPELTON2020</v>
      </c>
      <c r="G13817" s="9">
        <v>5.6357917413978401E-2</v>
      </c>
      <c r="H13817" s="9">
        <v>2.7788588722222197E-4</v>
      </c>
      <c r="I13817" s="9">
        <v>1.0766412929513801E-2</v>
      </c>
      <c r="J13817" s="9">
        <v>8.5634394172042997E-3</v>
      </c>
      <c r="K13817" s="9">
        <v>1.48867439583333E-3</v>
      </c>
      <c r="L13817" s="9">
        <v>1.8376487124026099E-2</v>
      </c>
      <c r="M13817" s="9">
        <v>0.117802109347222</v>
      </c>
      <c r="N13817" s="9">
        <v>0.86248755240277697</v>
      </c>
      <c r="O13817" s="9">
        <v>0.72806334816061802</v>
      </c>
      <c r="P13817" s="9">
        <v>0.30524417247916602</v>
      </c>
      <c r="Q13817" s="9">
        <v>0.16199506981875</v>
      </c>
      <c r="R13817" s="9">
        <v>0.47563308316805503</v>
      </c>
      <c r="S13817" s="9">
        <v>0.188765259776041</v>
      </c>
      <c r="T13817" s="9">
        <v>2.2083842861111099E-3</v>
      </c>
    </row>
    <row r="13818" spans="1:20" x14ac:dyDescent="0.35">
      <c r="A13818">
        <f t="shared" si="418"/>
        <v>13818</v>
      </c>
      <c r="B13818" s="3" t="s">
        <v>1037</v>
      </c>
      <c r="C13818" s="3" t="s">
        <v>95</v>
      </c>
      <c r="D13818" s="3" t="s">
        <v>66</v>
      </c>
      <c r="E13818">
        <v>2021</v>
      </c>
      <c r="F13818" s="3" t="str">
        <f t="shared" si="419"/>
        <v>RASpillPELTON2021</v>
      </c>
      <c r="G13818" s="9">
        <v>0</v>
      </c>
      <c r="H13818" s="9">
        <v>3.4494883678888803E-2</v>
      </c>
      <c r="I13818" s="9">
        <v>5.73979560622222E-2</v>
      </c>
      <c r="J13818" s="9">
        <v>3.45791303327957E-2</v>
      </c>
      <c r="K13818" s="9">
        <v>3.2933111507291599E-2</v>
      </c>
      <c r="L13818" s="9">
        <v>4.8388424083736503E-2</v>
      </c>
      <c r="M13818" s="9">
        <v>0.54633079968055498</v>
      </c>
      <c r="N13818" s="9">
        <v>1.3866971930388801</v>
      </c>
      <c r="O13818" s="9">
        <v>0.180257718450268</v>
      </c>
      <c r="P13818" s="9">
        <v>0.38189393304513802</v>
      </c>
      <c r="Q13818" s="9">
        <v>6.9935185444287604E-2</v>
      </c>
      <c r="R13818" s="9">
        <v>0</v>
      </c>
      <c r="S13818" s="9">
        <v>0</v>
      </c>
      <c r="T13818" s="9">
        <v>0</v>
      </c>
    </row>
    <row r="13819" spans="1:20" x14ac:dyDescent="0.35">
      <c r="A13819">
        <f t="shared" si="418"/>
        <v>13819</v>
      </c>
      <c r="B13819" s="3" t="s">
        <v>1037</v>
      </c>
      <c r="C13819" s="3" t="s">
        <v>95</v>
      </c>
      <c r="D13819" s="3" t="s">
        <v>66</v>
      </c>
      <c r="E13819">
        <v>2022</v>
      </c>
      <c r="F13819" s="3" t="str">
        <f t="shared" si="419"/>
        <v>RASpillPELTON2022</v>
      </c>
      <c r="G13819" s="9">
        <v>4.7183331985886999E-2</v>
      </c>
      <c r="H13819" s="9">
        <v>8.3365766166666603E-4</v>
      </c>
      <c r="I13819" s="9">
        <v>1.3894294361111101E-3</v>
      </c>
      <c r="J13819" s="9">
        <v>1.3655091562903199E-2</v>
      </c>
      <c r="K13819" s="9">
        <v>5.9546975833333303E-4</v>
      </c>
      <c r="L13819" s="9">
        <v>6.1184378592204297E-2</v>
      </c>
      <c r="M13819" s="9">
        <v>1.19234792791527</v>
      </c>
      <c r="N13819" s="9">
        <v>0.45827137572222199</v>
      </c>
      <c r="O13819" s="9">
        <v>0.111875311721438</v>
      </c>
      <c r="P13819" s="9">
        <v>0.17509810070423601</v>
      </c>
      <c r="Q13819" s="9">
        <v>0.198072155177486</v>
      </c>
      <c r="R13819" s="9">
        <v>0.14577781852083299</v>
      </c>
      <c r="S13819" s="9">
        <v>0</v>
      </c>
      <c r="T13819" s="9">
        <v>4.2496226772222201E-2</v>
      </c>
    </row>
    <row r="13820" spans="1:20" x14ac:dyDescent="0.35">
      <c r="A13820">
        <f t="shared" si="418"/>
        <v>13820</v>
      </c>
      <c r="B13820" s="3" t="s">
        <v>1037</v>
      </c>
      <c r="C13820" s="3" t="s">
        <v>95</v>
      </c>
      <c r="D13820" s="3" t="s">
        <v>66</v>
      </c>
      <c r="E13820">
        <v>2023</v>
      </c>
      <c r="F13820" s="3" t="str">
        <f t="shared" si="419"/>
        <v>RASpillPELTON2023</v>
      </c>
      <c r="G13820" s="9">
        <v>1.99598281985215E-2</v>
      </c>
      <c r="H13820" s="9">
        <v>3.5803651791152698E-2</v>
      </c>
      <c r="I13820" s="9">
        <v>0</v>
      </c>
      <c r="J13820" s="9">
        <v>0</v>
      </c>
      <c r="K13820" s="9">
        <v>0</v>
      </c>
      <c r="L13820" s="9">
        <v>0.36242679102526798</v>
      </c>
      <c r="M13820" s="9">
        <v>1.3663187517476301</v>
      </c>
      <c r="N13820" s="9">
        <v>0.69616987263055496</v>
      </c>
      <c r="O13820" s="9">
        <v>0.31244211944825201</v>
      </c>
      <c r="P13820" s="9">
        <v>0.16939601474930499</v>
      </c>
      <c r="Q13820" s="9">
        <v>0.14494497120551</v>
      </c>
      <c r="R13820" s="9">
        <v>0.10525572183</v>
      </c>
      <c r="S13820" s="9">
        <v>0</v>
      </c>
      <c r="T13820" s="9">
        <v>0</v>
      </c>
    </row>
    <row r="13821" spans="1:20" x14ac:dyDescent="0.35">
      <c r="A13821">
        <f t="shared" si="418"/>
        <v>13821</v>
      </c>
      <c r="B13821" s="3" t="s">
        <v>1037</v>
      </c>
      <c r="C13821" s="3" t="s">
        <v>95</v>
      </c>
      <c r="D13821" s="3" t="s">
        <v>66</v>
      </c>
      <c r="E13821">
        <v>2024</v>
      </c>
      <c r="F13821" s="3" t="str">
        <f t="shared" si="419"/>
        <v>RASpillPELTON2024</v>
      </c>
      <c r="G13821" s="9">
        <v>1.37454671097446E-2</v>
      </c>
      <c r="H13821" s="9">
        <v>1.7805995651111101E-2</v>
      </c>
      <c r="I13821" s="9">
        <v>2.85477140763888E-3</v>
      </c>
      <c r="J13821" s="9">
        <v>0.13548377037661199</v>
      </c>
      <c r="K13821" s="9">
        <v>5.9546975833333303E-4</v>
      </c>
      <c r="L13821" s="9">
        <v>0.13994029553790299</v>
      </c>
      <c r="M13821" s="9">
        <v>0.7604695804027769</v>
      </c>
      <c r="N13821" s="9">
        <v>1.39310952397361</v>
      </c>
      <c r="O13821" s="9">
        <v>0.56926602833333295</v>
      </c>
      <c r="P13821" s="9">
        <v>0.264021213317361</v>
      </c>
      <c r="Q13821" s="9">
        <v>9.1662849790994594E-2</v>
      </c>
      <c r="R13821" s="9">
        <v>0.33958380160833301</v>
      </c>
      <c r="S13821" s="9">
        <v>0.15028168761666599</v>
      </c>
      <c r="T13821" s="9">
        <v>8.2416562729861101E-2</v>
      </c>
    </row>
    <row r="13822" spans="1:20" x14ac:dyDescent="0.35">
      <c r="A13822">
        <f t="shared" si="418"/>
        <v>13822</v>
      </c>
      <c r="B13822" s="3" t="s">
        <v>1037</v>
      </c>
      <c r="C13822" s="3" t="s">
        <v>95</v>
      </c>
      <c r="D13822" s="3" t="s">
        <v>66</v>
      </c>
      <c r="E13822">
        <v>2025</v>
      </c>
      <c r="F13822" s="3" t="str">
        <f t="shared" si="419"/>
        <v>RASpillPELTON2025</v>
      </c>
      <c r="G13822" s="9">
        <v>3.2692491012096703E-2</v>
      </c>
      <c r="H13822" s="9">
        <v>2.8888425348611101E-2</v>
      </c>
      <c r="I13822" s="9">
        <v>9.8225494149999995E-3</v>
      </c>
      <c r="J13822" s="9">
        <v>1.04242427775537E-2</v>
      </c>
      <c r="K13822" s="9">
        <v>0</v>
      </c>
      <c r="L13822" s="9">
        <v>2.3768728472849401E-2</v>
      </c>
      <c r="M13822" s="9">
        <v>0</v>
      </c>
      <c r="N13822" s="9">
        <v>0.32277894304444399</v>
      </c>
      <c r="O13822" s="9">
        <v>0.231196245329301</v>
      </c>
      <c r="P13822" s="9">
        <v>0.35125702280763799</v>
      </c>
      <c r="Q13822" s="9">
        <v>6.2804317513978497E-2</v>
      </c>
      <c r="R13822" s="9">
        <v>9.6510550663333305E-2</v>
      </c>
      <c r="S13822" s="9">
        <v>3.0330067031249998E-2</v>
      </c>
      <c r="T13822" s="9">
        <v>6.3270746388888804E-3</v>
      </c>
    </row>
    <row r="13823" spans="1:20" x14ac:dyDescent="0.35">
      <c r="A13823">
        <f t="shared" si="418"/>
        <v>13823</v>
      </c>
      <c r="B13823" s="3" t="s">
        <v>1037</v>
      </c>
      <c r="C13823" s="3" t="s">
        <v>95</v>
      </c>
      <c r="D13823" s="3" t="s">
        <v>66</v>
      </c>
      <c r="E13823">
        <v>2026</v>
      </c>
      <c r="F13823" s="3" t="str">
        <f t="shared" si="419"/>
        <v>RASpillPELTON2026</v>
      </c>
      <c r="G13823" s="9">
        <v>1.1622688630376301E-2</v>
      </c>
      <c r="H13823" s="9">
        <v>1.03919115786111E-2</v>
      </c>
      <c r="I13823" s="9">
        <v>1.9970514783333301E-3</v>
      </c>
      <c r="J13823" s="9">
        <v>0.33376924761532201</v>
      </c>
      <c r="K13823" s="9">
        <v>1.44471236252916</v>
      </c>
      <c r="L13823" s="9">
        <v>2.5493524075560399</v>
      </c>
      <c r="M13823" s="9">
        <v>4.1513786211158301</v>
      </c>
      <c r="N13823" s="9">
        <v>5.1304946888999998</v>
      </c>
      <c r="O13823" s="9">
        <v>1.10145328696478</v>
      </c>
      <c r="P13823" s="9">
        <v>0.70920791601921496</v>
      </c>
      <c r="Q13823" s="9">
        <v>0.21140115685913899</v>
      </c>
      <c r="R13823" s="9">
        <v>0.101859988385555</v>
      </c>
      <c r="S13823" s="9">
        <v>5.2103603854166596E-4</v>
      </c>
      <c r="T13823" s="9">
        <v>2.4413416455555501E-3</v>
      </c>
    </row>
    <row r="13824" spans="1:20" x14ac:dyDescent="0.35">
      <c r="A13824">
        <f t="shared" si="418"/>
        <v>13824</v>
      </c>
      <c r="B13824" s="3" t="s">
        <v>1037</v>
      </c>
      <c r="C13824" s="3" t="s">
        <v>95</v>
      </c>
      <c r="D13824" s="3" t="s">
        <v>66</v>
      </c>
      <c r="E13824">
        <v>2027</v>
      </c>
      <c r="F13824" s="3" t="str">
        <f t="shared" si="419"/>
        <v>RASpillPELTON2027</v>
      </c>
      <c r="G13824" s="9">
        <v>0.20464170494805101</v>
      </c>
      <c r="H13824" s="9">
        <v>1.41669085036111E-2</v>
      </c>
      <c r="I13824" s="9">
        <v>1.6825618344397899</v>
      </c>
      <c r="J13824" s="9">
        <v>2.1151479625716298</v>
      </c>
      <c r="K13824" s="9">
        <v>1.1199567618583299</v>
      </c>
      <c r="L13824" s="9">
        <v>1.8390166145773501</v>
      </c>
      <c r="M13824" s="9">
        <v>2.2256961346627699</v>
      </c>
      <c r="N13824" s="9">
        <v>2.22252617982305</v>
      </c>
      <c r="O13824" s="9">
        <v>1.7246762721868201</v>
      </c>
      <c r="P13824" s="9">
        <v>1.7251170348095799</v>
      </c>
      <c r="Q13824" s="9">
        <v>0.38289078523366898</v>
      </c>
      <c r="R13824" s="9">
        <v>0</v>
      </c>
      <c r="S13824" s="9">
        <v>0</v>
      </c>
      <c r="T13824" s="9">
        <v>0</v>
      </c>
    </row>
    <row r="13825" spans="1:20" x14ac:dyDescent="0.35">
      <c r="A13825">
        <f t="shared" si="418"/>
        <v>13825</v>
      </c>
      <c r="B13825" s="3" t="s">
        <v>1037</v>
      </c>
      <c r="C13825" s="3" t="s">
        <v>95</v>
      </c>
      <c r="D13825" s="3" t="s">
        <v>66</v>
      </c>
      <c r="E13825">
        <v>2028</v>
      </c>
      <c r="F13825" s="3" t="str">
        <f t="shared" si="419"/>
        <v>RASpillPELTON2028</v>
      </c>
      <c r="G13825" s="9">
        <v>8.0676547903225796E-4</v>
      </c>
      <c r="H13825" s="9">
        <v>5.3596054993055502E-4</v>
      </c>
      <c r="I13825" s="9">
        <v>0.16685383210222199</v>
      </c>
      <c r="J13825" s="9">
        <v>1.2891622316590701</v>
      </c>
      <c r="K13825" s="9">
        <v>1.18230651056458</v>
      </c>
      <c r="L13825" s="9">
        <v>1.18604730978077</v>
      </c>
      <c r="M13825" s="9">
        <v>1.96363515006944</v>
      </c>
      <c r="N13825" s="9">
        <v>1.3458323132624901</v>
      </c>
      <c r="O13825" s="9">
        <v>0.67130813414865498</v>
      </c>
      <c r="P13825" s="9">
        <v>0.77018924839402703</v>
      </c>
      <c r="Q13825" s="9">
        <v>0.36715922649065802</v>
      </c>
      <c r="R13825" s="9">
        <v>0.19956937343</v>
      </c>
      <c r="S13825" s="9">
        <v>3.4943532183072903E-2</v>
      </c>
      <c r="T13825" s="9">
        <v>5.8181384022222199E-2</v>
      </c>
    </row>
    <row r="13826" spans="1:20" x14ac:dyDescent="0.35">
      <c r="A13826">
        <f t="shared" si="418"/>
        <v>13826</v>
      </c>
      <c r="B13826" s="3" t="s">
        <v>1037</v>
      </c>
      <c r="C13826" s="3" t="s">
        <v>95</v>
      </c>
      <c r="D13826" s="3" t="s">
        <v>66</v>
      </c>
      <c r="E13826">
        <v>2029</v>
      </c>
      <c r="F13826" s="3" t="str">
        <f t="shared" si="419"/>
        <v>RASpillPELTON2029</v>
      </c>
      <c r="G13826" s="9">
        <v>3.7100037496102099E-2</v>
      </c>
      <c r="H13826" s="9">
        <v>5.5577177444444395E-4</v>
      </c>
      <c r="I13826" s="9">
        <v>1.1115435488888801E-3</v>
      </c>
      <c r="J13826" s="9">
        <v>9.7684809158736494E-2</v>
      </c>
      <c r="K13826" s="9">
        <v>0.22871321991145799</v>
      </c>
      <c r="L13826" s="9">
        <v>0.34421164629005302</v>
      </c>
      <c r="M13826" s="9">
        <v>1.1392734283855499</v>
      </c>
      <c r="N13826" s="9">
        <v>1.38488053156152</v>
      </c>
      <c r="O13826" s="9">
        <v>0.91921160898070498</v>
      </c>
      <c r="P13826" s="9">
        <v>0.57097185270222195</v>
      </c>
      <c r="Q13826" s="9">
        <v>0.30199388240658598</v>
      </c>
      <c r="R13826" s="9">
        <v>0</v>
      </c>
      <c r="S13826" s="9">
        <v>7.2916646249999908E-3</v>
      </c>
      <c r="T13826" s="9">
        <v>0</v>
      </c>
    </row>
    <row r="13827" spans="1:20" x14ac:dyDescent="0.35">
      <c r="A13827">
        <f t="shared" ref="A13827:A13890" si="420">A13826+1</f>
        <v>13827</v>
      </c>
      <c r="B13827" s="3" t="s">
        <v>1037</v>
      </c>
      <c r="C13827" s="3" t="s">
        <v>77</v>
      </c>
      <c r="D13827" s="3" t="s">
        <v>66</v>
      </c>
      <c r="E13827">
        <v>2020</v>
      </c>
      <c r="F13827" s="3" t="str">
        <f t="shared" si="419"/>
        <v>RAGenPELTON2020</v>
      </c>
      <c r="G13827" s="9">
        <v>37.710969206989198</v>
      </c>
      <c r="H13827" s="9">
        <v>45.636112722222201</v>
      </c>
      <c r="I13827" s="9">
        <v>45.9144209166666</v>
      </c>
      <c r="J13827" s="9">
        <v>47.108034692204299</v>
      </c>
      <c r="K13827" s="9">
        <v>46.143756874999902</v>
      </c>
      <c r="L13827" s="9">
        <v>47.511810094086002</v>
      </c>
      <c r="M13827" s="9">
        <v>45.151564611111098</v>
      </c>
      <c r="N13827" s="9">
        <v>40.531424655555497</v>
      </c>
      <c r="O13827" s="9">
        <v>28.067420591397799</v>
      </c>
      <c r="P13827" s="9">
        <v>31.929971138888799</v>
      </c>
      <c r="Q13827" s="9">
        <v>40.847940309139702</v>
      </c>
      <c r="R13827" s="9">
        <v>29.830915527777702</v>
      </c>
      <c r="S13827" s="9">
        <v>37.321671614583302</v>
      </c>
      <c r="T13827" s="9">
        <v>39.683086180555499</v>
      </c>
    </row>
    <row r="13828" spans="1:20" x14ac:dyDescent="0.35">
      <c r="A13828">
        <f t="shared" si="420"/>
        <v>13828</v>
      </c>
      <c r="B13828" s="3" t="s">
        <v>1037</v>
      </c>
      <c r="C13828" s="3" t="s">
        <v>77</v>
      </c>
      <c r="D13828" s="3" t="s">
        <v>66</v>
      </c>
      <c r="E13828">
        <v>2021</v>
      </c>
      <c r="F13828" s="3" t="str">
        <f t="shared" si="419"/>
        <v>RAGenPELTON2021</v>
      </c>
      <c r="G13828" s="9">
        <v>43.422235188172003</v>
      </c>
      <c r="H13828" s="9">
        <v>44.995828750000001</v>
      </c>
      <c r="I13828" s="9">
        <v>52.261956875000003</v>
      </c>
      <c r="J13828" s="9">
        <v>53.292433763440798</v>
      </c>
      <c r="K13828" s="9">
        <v>49.160292931547602</v>
      </c>
      <c r="L13828" s="9">
        <v>46.410589852150501</v>
      </c>
      <c r="M13828" s="9">
        <v>41.909654777777703</v>
      </c>
      <c r="N13828" s="9">
        <v>33.920062055555498</v>
      </c>
      <c r="O13828" s="9">
        <v>38.1475683198924</v>
      </c>
      <c r="P13828" s="9">
        <v>29.120965388888798</v>
      </c>
      <c r="Q13828" s="9">
        <v>43.187880793010699</v>
      </c>
      <c r="R13828" s="9">
        <v>36.130916607166597</v>
      </c>
      <c r="S13828" s="9">
        <v>36.791675260416604</v>
      </c>
      <c r="T13828" s="9">
        <v>40.443246597222199</v>
      </c>
    </row>
    <row r="13829" spans="1:20" x14ac:dyDescent="0.35">
      <c r="A13829">
        <f t="shared" si="420"/>
        <v>13829</v>
      </c>
      <c r="B13829" s="3" t="s">
        <v>1037</v>
      </c>
      <c r="C13829" s="3" t="s">
        <v>77</v>
      </c>
      <c r="D13829" s="3" t="s">
        <v>66</v>
      </c>
      <c r="E13829">
        <v>2022</v>
      </c>
      <c r="F13829" s="3" t="str">
        <f t="shared" si="419"/>
        <v>RAGenPELTON2022</v>
      </c>
      <c r="G13829" s="9">
        <v>38.284602809139699</v>
      </c>
      <c r="H13829" s="9">
        <v>41.4910123152777</v>
      </c>
      <c r="I13829" s="9">
        <v>50.207185680555497</v>
      </c>
      <c r="J13829" s="9">
        <v>51.241118682795602</v>
      </c>
      <c r="K13829" s="9">
        <v>53.197550895833302</v>
      </c>
      <c r="L13829" s="9">
        <v>48.315715537634397</v>
      </c>
      <c r="M13829" s="9">
        <v>32.495243333333299</v>
      </c>
      <c r="N13829" s="9">
        <v>40.071646833333297</v>
      </c>
      <c r="O13829" s="9">
        <v>41.455565268817203</v>
      </c>
      <c r="P13829" s="9">
        <v>47.882522944444403</v>
      </c>
      <c r="Q13829" s="9">
        <v>47.897921922042997</v>
      </c>
      <c r="R13829" s="9">
        <v>31.007469555555499</v>
      </c>
      <c r="S13829" s="9">
        <v>36.794288605729101</v>
      </c>
      <c r="T13829" s="9">
        <v>40.102433448375002</v>
      </c>
    </row>
    <row r="13830" spans="1:20" x14ac:dyDescent="0.35">
      <c r="A13830">
        <f t="shared" si="420"/>
        <v>13830</v>
      </c>
      <c r="B13830" s="3" t="s">
        <v>1037</v>
      </c>
      <c r="C13830" s="3" t="s">
        <v>77</v>
      </c>
      <c r="D13830" s="3" t="s">
        <v>66</v>
      </c>
      <c r="E13830">
        <v>2023</v>
      </c>
      <c r="F13830" s="3" t="str">
        <f t="shared" si="419"/>
        <v>RAGenPELTON2023</v>
      </c>
      <c r="G13830" s="9">
        <v>38.859302311827904</v>
      </c>
      <c r="H13830" s="9">
        <v>41.290860805555504</v>
      </c>
      <c r="I13830" s="9">
        <v>35.690094767361103</v>
      </c>
      <c r="J13830" s="9">
        <v>33.113568595430102</v>
      </c>
      <c r="K13830" s="9">
        <v>32.6019768154761</v>
      </c>
      <c r="L13830" s="9">
        <v>28.054314642473098</v>
      </c>
      <c r="M13830" s="9">
        <v>27.513786</v>
      </c>
      <c r="N13830" s="9">
        <v>38.469062027777703</v>
      </c>
      <c r="O13830" s="9">
        <v>33.0951518145161</v>
      </c>
      <c r="P13830" s="9">
        <v>33.4472441375</v>
      </c>
      <c r="Q13830" s="9">
        <v>41.877322701612897</v>
      </c>
      <c r="R13830" s="9">
        <v>33.789553361111103</v>
      </c>
      <c r="S13830" s="9">
        <v>35.345227473958303</v>
      </c>
      <c r="T13830" s="9">
        <v>39.43259175</v>
      </c>
    </row>
    <row r="13831" spans="1:20" x14ac:dyDescent="0.35">
      <c r="A13831">
        <f t="shared" si="420"/>
        <v>13831</v>
      </c>
      <c r="B13831" s="3" t="s">
        <v>1037</v>
      </c>
      <c r="C13831" s="3" t="s">
        <v>77</v>
      </c>
      <c r="D13831" s="3" t="s">
        <v>66</v>
      </c>
      <c r="E13831">
        <v>2024</v>
      </c>
      <c r="F13831" s="3" t="str">
        <f t="shared" si="419"/>
        <v>RAGenPELTON2024</v>
      </c>
      <c r="G13831" s="9">
        <v>39.1110272446236</v>
      </c>
      <c r="H13831" s="9">
        <v>45.535525166666602</v>
      </c>
      <c r="I13831" s="9">
        <v>51.606447402777697</v>
      </c>
      <c r="J13831" s="9">
        <v>54.083290053763399</v>
      </c>
      <c r="K13831" s="9">
        <v>53.786627931547599</v>
      </c>
      <c r="L13831" s="9">
        <v>46.250695712365498</v>
      </c>
      <c r="M13831" s="9">
        <v>36.731283811111098</v>
      </c>
      <c r="N13831" s="9">
        <v>26.798323499999999</v>
      </c>
      <c r="O13831" s="9">
        <v>29.220191869623601</v>
      </c>
      <c r="P13831" s="9">
        <v>30.655595069444399</v>
      </c>
      <c r="Q13831" s="9">
        <v>40.599918333333299</v>
      </c>
      <c r="R13831" s="9">
        <v>30.754580944444399</v>
      </c>
      <c r="S13831" s="9">
        <v>38.4068647916666</v>
      </c>
      <c r="T13831" s="9">
        <v>43.251062763888797</v>
      </c>
    </row>
    <row r="13832" spans="1:20" x14ac:dyDescent="0.35">
      <c r="A13832">
        <f t="shared" si="420"/>
        <v>13832</v>
      </c>
      <c r="B13832" s="3" t="s">
        <v>1037</v>
      </c>
      <c r="C13832" s="3" t="s">
        <v>77</v>
      </c>
      <c r="D13832" s="3" t="s">
        <v>66</v>
      </c>
      <c r="E13832">
        <v>2025</v>
      </c>
      <c r="F13832" s="3" t="str">
        <f t="shared" si="419"/>
        <v>RAGenPELTON2025</v>
      </c>
      <c r="G13832" s="9">
        <v>37.628163006720399</v>
      </c>
      <c r="H13832" s="9">
        <v>33.164832970833302</v>
      </c>
      <c r="I13832" s="9">
        <v>31.136649041666601</v>
      </c>
      <c r="J13832" s="9">
        <v>33.094539260752597</v>
      </c>
      <c r="K13832" s="9">
        <v>30.714427748511898</v>
      </c>
      <c r="L13832" s="9">
        <v>36.114747083333299</v>
      </c>
      <c r="M13832" s="9">
        <v>45.534902527777703</v>
      </c>
      <c r="N13832" s="9">
        <v>45.369715805555501</v>
      </c>
      <c r="O13832" s="9">
        <v>39.649844018817198</v>
      </c>
      <c r="P13832" s="9">
        <v>34.189983069444402</v>
      </c>
      <c r="Q13832" s="9">
        <v>38.388491868279502</v>
      </c>
      <c r="R13832" s="9">
        <v>37.590284836111103</v>
      </c>
      <c r="S13832" s="9">
        <v>41.614303541666601</v>
      </c>
      <c r="T13832" s="9">
        <v>40.912436562499998</v>
      </c>
    </row>
    <row r="13833" spans="1:20" x14ac:dyDescent="0.35">
      <c r="A13833">
        <f t="shared" si="420"/>
        <v>13833</v>
      </c>
      <c r="B13833" s="3" t="s">
        <v>1037</v>
      </c>
      <c r="C13833" s="3" t="s">
        <v>77</v>
      </c>
      <c r="D13833" s="3" t="s">
        <v>66</v>
      </c>
      <c r="E13833">
        <v>2026</v>
      </c>
      <c r="F13833" s="3" t="str">
        <f t="shared" si="419"/>
        <v>RAGenPELTON2026</v>
      </c>
      <c r="G13833" s="9">
        <v>41.300859601666602</v>
      </c>
      <c r="H13833" s="9">
        <v>60.753323477805502</v>
      </c>
      <c r="I13833" s="9">
        <v>64.053493513888895</v>
      </c>
      <c r="J13833" s="9">
        <v>83.411750510752597</v>
      </c>
      <c r="K13833" s="9">
        <v>87.198695877976107</v>
      </c>
      <c r="L13833" s="9">
        <v>95.855240819892401</v>
      </c>
      <c r="M13833" s="9">
        <v>87.8245517777777</v>
      </c>
      <c r="N13833" s="9">
        <v>78.477803750000007</v>
      </c>
      <c r="O13833" s="9">
        <v>82.149534287634395</v>
      </c>
      <c r="P13833" s="9">
        <v>72.780162161111093</v>
      </c>
      <c r="Q13833" s="9">
        <v>65.037386357526799</v>
      </c>
      <c r="R13833" s="9">
        <v>48.763147527777697</v>
      </c>
      <c r="S13833" s="9">
        <v>49.527246875000003</v>
      </c>
      <c r="T13833" s="9">
        <v>43.797880986111103</v>
      </c>
    </row>
    <row r="13834" spans="1:20" x14ac:dyDescent="0.35">
      <c r="A13834">
        <f t="shared" si="420"/>
        <v>13834</v>
      </c>
      <c r="B13834" s="3" t="s">
        <v>1037</v>
      </c>
      <c r="C13834" s="3" t="s">
        <v>77</v>
      </c>
      <c r="D13834" s="3" t="s">
        <v>66</v>
      </c>
      <c r="E13834">
        <v>2027</v>
      </c>
      <c r="F13834" s="3" t="str">
        <f t="shared" si="419"/>
        <v>RAGenPELTON2027</v>
      </c>
      <c r="G13834" s="9">
        <v>45.408781827956901</v>
      </c>
      <c r="H13834" s="9">
        <v>59.5665679305555</v>
      </c>
      <c r="I13834" s="9">
        <v>99.148955861111105</v>
      </c>
      <c r="J13834" s="9">
        <v>94.459366061827893</v>
      </c>
      <c r="K13834" s="9">
        <v>89.404368154761897</v>
      </c>
      <c r="L13834" s="9">
        <v>91.339540725806401</v>
      </c>
      <c r="M13834" s="9">
        <v>90.488710861111102</v>
      </c>
      <c r="N13834" s="9">
        <v>90.031306527777701</v>
      </c>
      <c r="O13834" s="9">
        <v>80.126699744623593</v>
      </c>
      <c r="P13834" s="9">
        <v>73.405537652777696</v>
      </c>
      <c r="Q13834" s="9">
        <v>71.895146088709595</v>
      </c>
      <c r="R13834" s="9">
        <v>54.456174806666603</v>
      </c>
      <c r="S13834" s="9">
        <v>53.768601171874998</v>
      </c>
      <c r="T13834" s="9">
        <v>46.186095852916601</v>
      </c>
    </row>
    <row r="13835" spans="1:20" x14ac:dyDescent="0.35">
      <c r="A13835">
        <f t="shared" si="420"/>
        <v>13835</v>
      </c>
      <c r="B13835" s="3" t="s">
        <v>1037</v>
      </c>
      <c r="C13835" s="3" t="s">
        <v>77</v>
      </c>
      <c r="D13835" s="3" t="s">
        <v>66</v>
      </c>
      <c r="E13835">
        <v>2028</v>
      </c>
      <c r="F13835" s="3" t="str">
        <f t="shared" si="419"/>
        <v>RAGenPELTON2028</v>
      </c>
      <c r="G13835" s="9">
        <v>48.960365587365501</v>
      </c>
      <c r="H13835" s="9">
        <v>55.224846840972198</v>
      </c>
      <c r="I13835" s="9">
        <v>86.067688333333294</v>
      </c>
      <c r="J13835" s="9">
        <v>95.969740564516101</v>
      </c>
      <c r="K13835" s="9">
        <v>96.0652376488095</v>
      </c>
      <c r="L13835" s="9">
        <v>89.202127137096696</v>
      </c>
      <c r="M13835" s="9">
        <v>69.017964555555494</v>
      </c>
      <c r="N13835" s="9">
        <v>78.907571361111096</v>
      </c>
      <c r="O13835" s="9">
        <v>84.821101881720395</v>
      </c>
      <c r="P13835" s="9">
        <v>77.100891263888798</v>
      </c>
      <c r="Q13835" s="9">
        <v>68.876970161290302</v>
      </c>
      <c r="R13835" s="9">
        <v>44.191509944444398</v>
      </c>
      <c r="S13835" s="9">
        <v>48.660186302083297</v>
      </c>
      <c r="T13835" s="9">
        <v>41.770487222222201</v>
      </c>
    </row>
    <row r="13836" spans="1:20" x14ac:dyDescent="0.35">
      <c r="A13836">
        <f t="shared" si="420"/>
        <v>13836</v>
      </c>
      <c r="B13836" s="3" t="s">
        <v>1037</v>
      </c>
      <c r="C13836" s="3" t="s">
        <v>77</v>
      </c>
      <c r="D13836" s="3" t="s">
        <v>66</v>
      </c>
      <c r="E13836">
        <v>2029</v>
      </c>
      <c r="F13836" s="3" t="str">
        <f t="shared" si="419"/>
        <v>RAGenPELTON2029</v>
      </c>
      <c r="G13836" s="9">
        <v>46.742157325268799</v>
      </c>
      <c r="H13836" s="9">
        <v>46.802488875000002</v>
      </c>
      <c r="I13836" s="9">
        <v>51.168018930555498</v>
      </c>
      <c r="J13836" s="9">
        <v>48.410033064516099</v>
      </c>
      <c r="K13836" s="9">
        <v>61.0510534747023</v>
      </c>
      <c r="L13836" s="9">
        <v>62.7103218682795</v>
      </c>
      <c r="M13836" s="9">
        <v>67.482335249999906</v>
      </c>
      <c r="N13836" s="9">
        <v>61.836455166666603</v>
      </c>
      <c r="O13836" s="9">
        <v>57.141954690860203</v>
      </c>
      <c r="P13836" s="9">
        <v>59.162585972222203</v>
      </c>
      <c r="Q13836" s="9">
        <v>53.355563427419298</v>
      </c>
      <c r="R13836" s="9">
        <v>44.373893555555497</v>
      </c>
      <c r="S13836" s="9">
        <v>37.048986171875001</v>
      </c>
      <c r="T13836" s="9">
        <v>42.159552512499999</v>
      </c>
    </row>
    <row r="13837" spans="1:20" x14ac:dyDescent="0.35">
      <c r="A13837">
        <f t="shared" si="420"/>
        <v>13837</v>
      </c>
      <c r="B13837" s="3" t="s">
        <v>1037</v>
      </c>
      <c r="C13837" s="3" t="s">
        <v>75</v>
      </c>
      <c r="D13837" s="3" t="s">
        <v>41</v>
      </c>
      <c r="E13837">
        <v>2020</v>
      </c>
      <c r="F13837" s="3" t="str">
        <f t="shared" si="419"/>
        <v>RAElevPOST F2020</v>
      </c>
      <c r="G13837" s="9" t="e">
        <v>#N/A</v>
      </c>
      <c r="H13837" s="9" t="e">
        <v>#N/A</v>
      </c>
      <c r="I13837" s="9" t="e">
        <v>#N/A</v>
      </c>
      <c r="J13837" s="9" t="e">
        <v>#N/A</v>
      </c>
      <c r="K13837" s="9" t="e">
        <v>#N/A</v>
      </c>
      <c r="L13837" s="9" t="e">
        <v>#N/A</v>
      </c>
      <c r="M13837" s="9" t="e">
        <v>#N/A</v>
      </c>
      <c r="N13837" s="9" t="e">
        <v>#N/A</v>
      </c>
      <c r="O13837" s="9" t="e">
        <v>#N/A</v>
      </c>
      <c r="P13837" s="9" t="e">
        <v>#N/A</v>
      </c>
      <c r="Q13837" s="9" t="e">
        <v>#N/A</v>
      </c>
      <c r="R13837" s="9" t="e">
        <v>#N/A</v>
      </c>
      <c r="S13837" s="9" t="e">
        <v>#N/A</v>
      </c>
      <c r="T13837" s="9" t="e">
        <v>#N/A</v>
      </c>
    </row>
    <row r="13838" spans="1:20" x14ac:dyDescent="0.35">
      <c r="A13838">
        <f t="shared" si="420"/>
        <v>13838</v>
      </c>
      <c r="B13838" s="3" t="s">
        <v>1037</v>
      </c>
      <c r="C13838" s="3" t="s">
        <v>75</v>
      </c>
      <c r="D13838" s="3" t="s">
        <v>41</v>
      </c>
      <c r="E13838">
        <v>2021</v>
      </c>
      <c r="F13838" s="3" t="str">
        <f t="shared" si="419"/>
        <v>RAElevPOST F2021</v>
      </c>
      <c r="G13838" s="9" t="e">
        <v>#N/A</v>
      </c>
      <c r="H13838" s="9" t="e">
        <v>#N/A</v>
      </c>
      <c r="I13838" s="9" t="e">
        <v>#N/A</v>
      </c>
      <c r="J13838" s="9" t="e">
        <v>#N/A</v>
      </c>
      <c r="K13838" s="9" t="e">
        <v>#N/A</v>
      </c>
      <c r="L13838" s="9" t="e">
        <v>#N/A</v>
      </c>
      <c r="M13838" s="9" t="e">
        <v>#N/A</v>
      </c>
      <c r="N13838" s="9" t="e">
        <v>#N/A</v>
      </c>
      <c r="O13838" s="9" t="e">
        <v>#N/A</v>
      </c>
      <c r="P13838" s="9" t="e">
        <v>#N/A</v>
      </c>
      <c r="Q13838" s="9" t="e">
        <v>#N/A</v>
      </c>
      <c r="R13838" s="9" t="e">
        <v>#N/A</v>
      </c>
      <c r="S13838" s="9" t="e">
        <v>#N/A</v>
      </c>
      <c r="T13838" s="9" t="e">
        <v>#N/A</v>
      </c>
    </row>
    <row r="13839" spans="1:20" x14ac:dyDescent="0.35">
      <c r="A13839">
        <f t="shared" si="420"/>
        <v>13839</v>
      </c>
      <c r="B13839" s="3" t="s">
        <v>1037</v>
      </c>
      <c r="C13839" s="3" t="s">
        <v>75</v>
      </c>
      <c r="D13839" s="3" t="s">
        <v>41</v>
      </c>
      <c r="E13839">
        <v>2022</v>
      </c>
      <c r="F13839" s="3" t="str">
        <f t="shared" si="419"/>
        <v>RAElevPOST F2022</v>
      </c>
      <c r="G13839" s="9" t="e">
        <v>#N/A</v>
      </c>
      <c r="H13839" s="9" t="e">
        <v>#N/A</v>
      </c>
      <c r="I13839" s="9" t="e">
        <v>#N/A</v>
      </c>
      <c r="J13839" s="9" t="e">
        <v>#N/A</v>
      </c>
      <c r="K13839" s="9" t="e">
        <v>#N/A</v>
      </c>
      <c r="L13839" s="9" t="e">
        <v>#N/A</v>
      </c>
      <c r="M13839" s="9" t="e">
        <v>#N/A</v>
      </c>
      <c r="N13839" s="9" t="e">
        <v>#N/A</v>
      </c>
      <c r="O13839" s="9" t="e">
        <v>#N/A</v>
      </c>
      <c r="P13839" s="9" t="e">
        <v>#N/A</v>
      </c>
      <c r="Q13839" s="9" t="e">
        <v>#N/A</v>
      </c>
      <c r="R13839" s="9" t="e">
        <v>#N/A</v>
      </c>
      <c r="S13839" s="9" t="e">
        <v>#N/A</v>
      </c>
      <c r="T13839" s="9" t="e">
        <v>#N/A</v>
      </c>
    </row>
    <row r="13840" spans="1:20" x14ac:dyDescent="0.35">
      <c r="A13840">
        <f t="shared" si="420"/>
        <v>13840</v>
      </c>
      <c r="B13840" s="3" t="s">
        <v>1037</v>
      </c>
      <c r="C13840" s="3" t="s">
        <v>75</v>
      </c>
      <c r="D13840" s="3" t="s">
        <v>41</v>
      </c>
      <c r="E13840">
        <v>2023</v>
      </c>
      <c r="F13840" s="3" t="str">
        <f t="shared" si="419"/>
        <v>RAElevPOST F2023</v>
      </c>
      <c r="G13840" s="9" t="e">
        <v>#N/A</v>
      </c>
      <c r="H13840" s="9" t="e">
        <v>#N/A</v>
      </c>
      <c r="I13840" s="9" t="e">
        <v>#N/A</v>
      </c>
      <c r="J13840" s="9" t="e">
        <v>#N/A</v>
      </c>
      <c r="K13840" s="9" t="e">
        <v>#N/A</v>
      </c>
      <c r="L13840" s="9" t="e">
        <v>#N/A</v>
      </c>
      <c r="M13840" s="9" t="e">
        <v>#N/A</v>
      </c>
      <c r="N13840" s="9" t="e">
        <v>#N/A</v>
      </c>
      <c r="O13840" s="9" t="e">
        <v>#N/A</v>
      </c>
      <c r="P13840" s="9" t="e">
        <v>#N/A</v>
      </c>
      <c r="Q13840" s="9" t="e">
        <v>#N/A</v>
      </c>
      <c r="R13840" s="9" t="e">
        <v>#N/A</v>
      </c>
      <c r="S13840" s="9" t="e">
        <v>#N/A</v>
      </c>
      <c r="T13840" s="9" t="e">
        <v>#N/A</v>
      </c>
    </row>
    <row r="13841" spans="1:20" x14ac:dyDescent="0.35">
      <c r="A13841">
        <f t="shared" si="420"/>
        <v>13841</v>
      </c>
      <c r="B13841" s="3" t="s">
        <v>1037</v>
      </c>
      <c r="C13841" s="3" t="s">
        <v>75</v>
      </c>
      <c r="D13841" s="3" t="s">
        <v>41</v>
      </c>
      <c r="E13841">
        <v>2024</v>
      </c>
      <c r="F13841" s="3" t="str">
        <f t="shared" si="419"/>
        <v>RAElevPOST F2024</v>
      </c>
      <c r="G13841" s="9" t="e">
        <v>#N/A</v>
      </c>
      <c r="H13841" s="9" t="e">
        <v>#N/A</v>
      </c>
      <c r="I13841" s="9" t="e">
        <v>#N/A</v>
      </c>
      <c r="J13841" s="9" t="e">
        <v>#N/A</v>
      </c>
      <c r="K13841" s="9" t="e">
        <v>#N/A</v>
      </c>
      <c r="L13841" s="9" t="e">
        <v>#N/A</v>
      </c>
      <c r="M13841" s="9" t="e">
        <v>#N/A</v>
      </c>
      <c r="N13841" s="9" t="e">
        <v>#N/A</v>
      </c>
      <c r="O13841" s="9" t="e">
        <v>#N/A</v>
      </c>
      <c r="P13841" s="9" t="e">
        <v>#N/A</v>
      </c>
      <c r="Q13841" s="9" t="e">
        <v>#N/A</v>
      </c>
      <c r="R13841" s="9" t="e">
        <v>#N/A</v>
      </c>
      <c r="S13841" s="9" t="e">
        <v>#N/A</v>
      </c>
      <c r="T13841" s="9" t="e">
        <v>#N/A</v>
      </c>
    </row>
    <row r="13842" spans="1:20" x14ac:dyDescent="0.35">
      <c r="A13842">
        <f t="shared" si="420"/>
        <v>13842</v>
      </c>
      <c r="B13842" s="3" t="s">
        <v>1037</v>
      </c>
      <c r="C13842" s="3" t="s">
        <v>75</v>
      </c>
      <c r="D13842" s="3" t="s">
        <v>41</v>
      </c>
      <c r="E13842">
        <v>2025</v>
      </c>
      <c r="F13842" s="3" t="str">
        <f t="shared" si="419"/>
        <v>RAElevPOST F2025</v>
      </c>
      <c r="G13842" s="9" t="e">
        <v>#N/A</v>
      </c>
      <c r="H13842" s="9" t="e">
        <v>#N/A</v>
      </c>
      <c r="I13842" s="9" t="e">
        <v>#N/A</v>
      </c>
      <c r="J13842" s="9" t="e">
        <v>#N/A</v>
      </c>
      <c r="K13842" s="9" t="e">
        <v>#N/A</v>
      </c>
      <c r="L13842" s="9" t="e">
        <v>#N/A</v>
      </c>
      <c r="M13842" s="9" t="e">
        <v>#N/A</v>
      </c>
      <c r="N13842" s="9" t="e">
        <v>#N/A</v>
      </c>
      <c r="O13842" s="9" t="e">
        <v>#N/A</v>
      </c>
      <c r="P13842" s="9" t="e">
        <v>#N/A</v>
      </c>
      <c r="Q13842" s="9" t="e">
        <v>#N/A</v>
      </c>
      <c r="R13842" s="9" t="e">
        <v>#N/A</v>
      </c>
      <c r="S13842" s="9" t="e">
        <v>#N/A</v>
      </c>
      <c r="T13842" s="9" t="e">
        <v>#N/A</v>
      </c>
    </row>
    <row r="13843" spans="1:20" x14ac:dyDescent="0.35">
      <c r="A13843">
        <f t="shared" si="420"/>
        <v>13843</v>
      </c>
      <c r="B13843" s="3" t="s">
        <v>1037</v>
      </c>
      <c r="C13843" s="3" t="s">
        <v>75</v>
      </c>
      <c r="D13843" s="3" t="s">
        <v>41</v>
      </c>
      <c r="E13843">
        <v>2026</v>
      </c>
      <c r="F13843" s="3" t="str">
        <f t="shared" si="419"/>
        <v>RAElevPOST F2026</v>
      </c>
      <c r="G13843" s="9" t="e">
        <v>#N/A</v>
      </c>
      <c r="H13843" s="9" t="e">
        <v>#N/A</v>
      </c>
      <c r="I13843" s="9" t="e">
        <v>#N/A</v>
      </c>
      <c r="J13843" s="9" t="e">
        <v>#N/A</v>
      </c>
      <c r="K13843" s="9" t="e">
        <v>#N/A</v>
      </c>
      <c r="L13843" s="9" t="e">
        <v>#N/A</v>
      </c>
      <c r="M13843" s="9" t="e">
        <v>#N/A</v>
      </c>
      <c r="N13843" s="9" t="e">
        <v>#N/A</v>
      </c>
      <c r="O13843" s="9" t="e">
        <v>#N/A</v>
      </c>
      <c r="P13843" s="9" t="e">
        <v>#N/A</v>
      </c>
      <c r="Q13843" s="9" t="e">
        <v>#N/A</v>
      </c>
      <c r="R13843" s="9" t="e">
        <v>#N/A</v>
      </c>
      <c r="S13843" s="9" t="e">
        <v>#N/A</v>
      </c>
      <c r="T13843" s="9" t="e">
        <v>#N/A</v>
      </c>
    </row>
    <row r="13844" spans="1:20" x14ac:dyDescent="0.35">
      <c r="A13844">
        <f t="shared" si="420"/>
        <v>13844</v>
      </c>
      <c r="B13844" s="3" t="s">
        <v>1037</v>
      </c>
      <c r="C13844" s="3" t="s">
        <v>75</v>
      </c>
      <c r="D13844" s="3" t="s">
        <v>41</v>
      </c>
      <c r="E13844">
        <v>2027</v>
      </c>
      <c r="F13844" s="3" t="str">
        <f t="shared" si="419"/>
        <v>RAElevPOST F2027</v>
      </c>
      <c r="G13844" s="9" t="e">
        <v>#N/A</v>
      </c>
      <c r="H13844" s="9" t="e">
        <v>#N/A</v>
      </c>
      <c r="I13844" s="9" t="e">
        <v>#N/A</v>
      </c>
      <c r="J13844" s="9" t="e">
        <v>#N/A</v>
      </c>
      <c r="K13844" s="9" t="e">
        <v>#N/A</v>
      </c>
      <c r="L13844" s="9" t="e">
        <v>#N/A</v>
      </c>
      <c r="M13844" s="9" t="e">
        <v>#N/A</v>
      </c>
      <c r="N13844" s="9" t="e">
        <v>#N/A</v>
      </c>
      <c r="O13844" s="9" t="e">
        <v>#N/A</v>
      </c>
      <c r="P13844" s="9" t="e">
        <v>#N/A</v>
      </c>
      <c r="Q13844" s="9" t="e">
        <v>#N/A</v>
      </c>
      <c r="R13844" s="9" t="e">
        <v>#N/A</v>
      </c>
      <c r="S13844" s="9" t="e">
        <v>#N/A</v>
      </c>
      <c r="T13844" s="9" t="e">
        <v>#N/A</v>
      </c>
    </row>
    <row r="13845" spans="1:20" x14ac:dyDescent="0.35">
      <c r="A13845">
        <f t="shared" si="420"/>
        <v>13845</v>
      </c>
      <c r="B13845" s="3" t="s">
        <v>1037</v>
      </c>
      <c r="C13845" s="3" t="s">
        <v>75</v>
      </c>
      <c r="D13845" s="3" t="s">
        <v>41</v>
      </c>
      <c r="E13845">
        <v>2028</v>
      </c>
      <c r="F13845" s="3" t="str">
        <f t="shared" si="419"/>
        <v>RAElevPOST F2028</v>
      </c>
      <c r="G13845" s="9" t="e">
        <v>#N/A</v>
      </c>
      <c r="H13845" s="9" t="e">
        <v>#N/A</v>
      </c>
      <c r="I13845" s="9" t="e">
        <v>#N/A</v>
      </c>
      <c r="J13845" s="9" t="e">
        <v>#N/A</v>
      </c>
      <c r="K13845" s="9" t="e">
        <v>#N/A</v>
      </c>
      <c r="L13845" s="9" t="e">
        <v>#N/A</v>
      </c>
      <c r="M13845" s="9" t="e">
        <v>#N/A</v>
      </c>
      <c r="N13845" s="9" t="e">
        <v>#N/A</v>
      </c>
      <c r="O13845" s="9" t="e">
        <v>#N/A</v>
      </c>
      <c r="P13845" s="9" t="e">
        <v>#N/A</v>
      </c>
      <c r="Q13845" s="9" t="e">
        <v>#N/A</v>
      </c>
      <c r="R13845" s="9" t="e">
        <v>#N/A</v>
      </c>
      <c r="S13845" s="9" t="e">
        <v>#N/A</v>
      </c>
      <c r="T13845" s="9" t="e">
        <v>#N/A</v>
      </c>
    </row>
    <row r="13846" spans="1:20" x14ac:dyDescent="0.35">
      <c r="A13846">
        <f t="shared" si="420"/>
        <v>13846</v>
      </c>
      <c r="B13846" s="3" t="s">
        <v>1037</v>
      </c>
      <c r="C13846" s="3" t="s">
        <v>75</v>
      </c>
      <c r="D13846" s="3" t="s">
        <v>41</v>
      </c>
      <c r="E13846">
        <v>2029</v>
      </c>
      <c r="F13846" s="3" t="str">
        <f t="shared" si="419"/>
        <v>RAElevPOST F2029</v>
      </c>
      <c r="G13846" s="9" t="e">
        <v>#N/A</v>
      </c>
      <c r="H13846" s="9" t="e">
        <v>#N/A</v>
      </c>
      <c r="I13846" s="9" t="e">
        <v>#N/A</v>
      </c>
      <c r="J13846" s="9" t="e">
        <v>#N/A</v>
      </c>
      <c r="K13846" s="9" t="e">
        <v>#N/A</v>
      </c>
      <c r="L13846" s="9" t="e">
        <v>#N/A</v>
      </c>
      <c r="M13846" s="9" t="e">
        <v>#N/A</v>
      </c>
      <c r="N13846" s="9" t="e">
        <v>#N/A</v>
      </c>
      <c r="O13846" s="9" t="e">
        <v>#N/A</v>
      </c>
      <c r="P13846" s="9" t="e">
        <v>#N/A</v>
      </c>
      <c r="Q13846" s="9" t="e">
        <v>#N/A</v>
      </c>
      <c r="R13846" s="9" t="e">
        <v>#N/A</v>
      </c>
      <c r="S13846" s="9" t="e">
        <v>#N/A</v>
      </c>
      <c r="T13846" s="9" t="e">
        <v>#N/A</v>
      </c>
    </row>
    <row r="13847" spans="1:20" x14ac:dyDescent="0.35">
      <c r="A13847">
        <f t="shared" si="420"/>
        <v>13847</v>
      </c>
      <c r="B13847" s="3" t="s">
        <v>1037</v>
      </c>
      <c r="C13847" s="3" t="s">
        <v>86</v>
      </c>
      <c r="D13847" s="3" t="s">
        <v>41</v>
      </c>
      <c r="E13847">
        <v>2020</v>
      </c>
      <c r="F13847" s="3" t="str">
        <f t="shared" si="419"/>
        <v>RAQOutPOST F2020</v>
      </c>
      <c r="G13847" s="9">
        <v>3.3127158434832502</v>
      </c>
      <c r="H13847" s="9">
        <v>3.72222796746592</v>
      </c>
      <c r="I13847" s="9">
        <v>3.49318952833511</v>
      </c>
      <c r="J13847" s="9">
        <v>2.4763672188782202</v>
      </c>
      <c r="K13847" s="9">
        <v>4.0382872608991596</v>
      </c>
      <c r="L13847" s="9">
        <v>13.5547894508711</v>
      </c>
      <c r="M13847" s="9">
        <v>15.5236382587533</v>
      </c>
      <c r="N13847" s="9">
        <v>16.405540648338299</v>
      </c>
      <c r="O13847" s="9">
        <v>13.9417466987664</v>
      </c>
      <c r="P13847" s="9">
        <v>5.82409424460013</v>
      </c>
      <c r="Q13847" s="9">
        <v>1.8692857796094999</v>
      </c>
      <c r="R13847" s="9">
        <v>1.5607716526626301</v>
      </c>
      <c r="S13847" s="9">
        <v>0.896266653452369</v>
      </c>
      <c r="T13847" s="9">
        <v>2.3692066123688398</v>
      </c>
    </row>
    <row r="13848" spans="1:20" x14ac:dyDescent="0.35">
      <c r="A13848">
        <f t="shared" si="420"/>
        <v>13848</v>
      </c>
      <c r="B13848" s="3" t="s">
        <v>1037</v>
      </c>
      <c r="C13848" s="3" t="s">
        <v>86</v>
      </c>
      <c r="D13848" s="3" t="s">
        <v>41</v>
      </c>
      <c r="E13848">
        <v>2021</v>
      </c>
      <c r="F13848" s="3" t="str">
        <f t="shared" si="419"/>
        <v>RAQOutPOST F2021</v>
      </c>
      <c r="G13848" s="9">
        <v>3.1649650317613802</v>
      </c>
      <c r="H13848" s="9">
        <v>5.5337367640877702</v>
      </c>
      <c r="I13848" s="9">
        <v>6.3824030721879099</v>
      </c>
      <c r="J13848" s="9">
        <v>4.9425473585098896</v>
      </c>
      <c r="K13848" s="9">
        <v>1.4769813192832799</v>
      </c>
      <c r="L13848" s="9">
        <v>10.3250868633066</v>
      </c>
      <c r="M13848" s="9">
        <v>13.1311623137978</v>
      </c>
      <c r="N13848" s="9">
        <v>22.254865606400902</v>
      </c>
      <c r="O13848" s="9">
        <v>16.080355257906099</v>
      </c>
      <c r="P13848" s="9">
        <v>5.1787021516455498</v>
      </c>
      <c r="Q13848" s="9">
        <v>2.21298197950403</v>
      </c>
      <c r="R13848" s="9">
        <v>0.98530494531262502</v>
      </c>
      <c r="S13848" s="9">
        <v>1.57814489223398</v>
      </c>
      <c r="T13848" s="9">
        <v>1.14239908909223</v>
      </c>
    </row>
    <row r="13849" spans="1:20" x14ac:dyDescent="0.35">
      <c r="A13849">
        <f t="shared" si="420"/>
        <v>13849</v>
      </c>
      <c r="B13849" s="3" t="s">
        <v>1037</v>
      </c>
      <c r="C13849" s="3" t="s">
        <v>86</v>
      </c>
      <c r="D13849" s="3" t="s">
        <v>41</v>
      </c>
      <c r="E13849">
        <v>2022</v>
      </c>
      <c r="F13849" s="3" t="str">
        <f t="shared" si="419"/>
        <v>RAQOutPOST F2022</v>
      </c>
      <c r="G13849" s="9">
        <v>2.4330983982880201</v>
      </c>
      <c r="H13849" s="9">
        <v>2.8068521854328399</v>
      </c>
      <c r="I13849" s="9">
        <v>3.8140143564667999</v>
      </c>
      <c r="J13849" s="9">
        <v>5.8669971087245498</v>
      </c>
      <c r="K13849" s="9">
        <v>6.6774008837208303</v>
      </c>
      <c r="L13849" s="9">
        <v>13.3693318488187</v>
      </c>
      <c r="M13849" s="9">
        <v>12.920779101649602</v>
      </c>
      <c r="N13849" s="9">
        <v>11.117701594561501</v>
      </c>
      <c r="O13849" s="9">
        <v>8.5332080606769498</v>
      </c>
      <c r="P13849" s="9">
        <v>3.8358133203349598</v>
      </c>
      <c r="Q13849" s="9">
        <v>1.338976581934</v>
      </c>
      <c r="R13849" s="9">
        <v>1.0891312192389999</v>
      </c>
      <c r="S13849" s="9">
        <v>1.0766833493764301</v>
      </c>
      <c r="T13849" s="9">
        <v>2.3528254058371298</v>
      </c>
    </row>
    <row r="13850" spans="1:20" x14ac:dyDescent="0.35">
      <c r="A13850">
        <f t="shared" si="420"/>
        <v>13850</v>
      </c>
      <c r="B13850" s="3" t="s">
        <v>1037</v>
      </c>
      <c r="C13850" s="3" t="s">
        <v>86</v>
      </c>
      <c r="D13850" s="3" t="s">
        <v>41</v>
      </c>
      <c r="E13850">
        <v>2023</v>
      </c>
      <c r="F13850" s="3" t="str">
        <f t="shared" si="419"/>
        <v>RAQOutPOST F2023</v>
      </c>
      <c r="G13850" s="9">
        <v>2.3232686855374398</v>
      </c>
      <c r="H13850" s="9">
        <v>2.0741007344414499</v>
      </c>
      <c r="I13850" s="9">
        <v>1.4843117889937301</v>
      </c>
      <c r="J13850" s="9">
        <v>3.5007140856196899</v>
      </c>
      <c r="K13850" s="9">
        <v>7.5324514847828103</v>
      </c>
      <c r="L13850" s="9">
        <v>13.846071343975</v>
      </c>
      <c r="M13850" s="9">
        <v>16.244269965685401</v>
      </c>
      <c r="N13850" s="9">
        <v>16.417088541311301</v>
      </c>
      <c r="O13850" s="9">
        <v>10.420784670098101</v>
      </c>
      <c r="P13850" s="9">
        <v>3.6456288397321499</v>
      </c>
      <c r="Q13850" s="9">
        <v>1.7463666867082199</v>
      </c>
      <c r="R13850" s="9">
        <v>0.90743276298655495</v>
      </c>
      <c r="S13850" s="9">
        <v>0.68534272888179903</v>
      </c>
      <c r="T13850" s="9">
        <v>1.2852131813373999</v>
      </c>
    </row>
    <row r="13851" spans="1:20" x14ac:dyDescent="0.35">
      <c r="A13851">
        <f t="shared" si="420"/>
        <v>13851</v>
      </c>
      <c r="B13851" s="3" t="s">
        <v>1037</v>
      </c>
      <c r="C13851" s="3" t="s">
        <v>86</v>
      </c>
      <c r="D13851" s="3" t="s">
        <v>41</v>
      </c>
      <c r="E13851">
        <v>2024</v>
      </c>
      <c r="F13851" s="3" t="str">
        <f t="shared" si="419"/>
        <v>RAQOutPOST F2024</v>
      </c>
      <c r="G13851" s="9">
        <v>2.5680474416556298</v>
      </c>
      <c r="H13851" s="9">
        <v>3.5381219494935401</v>
      </c>
      <c r="I13851" s="9">
        <v>4.2003303048140896</v>
      </c>
      <c r="J13851" s="9">
        <v>6.2653829465722506</v>
      </c>
      <c r="K13851" s="9">
        <v>6.0917245986807202</v>
      </c>
      <c r="L13851" s="9">
        <v>13.310070654401599</v>
      </c>
      <c r="M13851" s="9">
        <v>15.1185541884805</v>
      </c>
      <c r="N13851" s="9">
        <v>10.061419995443099</v>
      </c>
      <c r="O13851" s="9">
        <v>5.2634641774731099</v>
      </c>
      <c r="P13851" s="9">
        <v>2.3256551945856199</v>
      </c>
      <c r="Q13851" s="9">
        <v>1.0221453979313699</v>
      </c>
      <c r="R13851" s="9">
        <v>0.68363994362984404</v>
      </c>
      <c r="S13851" s="9">
        <v>0.97635180639171804</v>
      </c>
      <c r="T13851" s="9">
        <v>1.25946245498549</v>
      </c>
    </row>
    <row r="13852" spans="1:20" x14ac:dyDescent="0.35">
      <c r="A13852">
        <f t="shared" si="420"/>
        <v>13852</v>
      </c>
      <c r="B13852" s="3" t="s">
        <v>1037</v>
      </c>
      <c r="C13852" s="3" t="s">
        <v>86</v>
      </c>
      <c r="D13852" s="3" t="s">
        <v>41</v>
      </c>
      <c r="E13852">
        <v>2025</v>
      </c>
      <c r="F13852" s="3" t="str">
        <f t="shared" si="419"/>
        <v>RAQOutPOST F2025</v>
      </c>
      <c r="G13852" s="9">
        <v>2.1205627482963898</v>
      </c>
      <c r="H13852" s="9">
        <v>2.1956849581576301</v>
      </c>
      <c r="I13852" s="9">
        <v>1.6254965085968101</v>
      </c>
      <c r="J13852" s="9">
        <v>1.89275598340979</v>
      </c>
      <c r="K13852" s="9">
        <v>1.5221680404739499</v>
      </c>
      <c r="L13852" s="9">
        <v>8.1412951225647792</v>
      </c>
      <c r="M13852" s="9">
        <v>14.718215058284301</v>
      </c>
      <c r="N13852" s="9">
        <v>15.5335794253674</v>
      </c>
      <c r="O13852" s="9">
        <v>12.7342343809149</v>
      </c>
      <c r="P13852" s="9">
        <v>4.1296551413434699</v>
      </c>
      <c r="Q13852" s="9">
        <v>2.2614973532757401</v>
      </c>
      <c r="R13852" s="9">
        <v>0.97454240479057697</v>
      </c>
      <c r="S13852" s="9">
        <v>1.2288126359432201</v>
      </c>
      <c r="T13852" s="9">
        <v>1.26152726902316</v>
      </c>
    </row>
    <row r="13853" spans="1:20" x14ac:dyDescent="0.35">
      <c r="A13853">
        <f t="shared" si="420"/>
        <v>13853</v>
      </c>
      <c r="B13853" s="3" t="s">
        <v>1037</v>
      </c>
      <c r="C13853" s="3" t="s">
        <v>86</v>
      </c>
      <c r="D13853" s="3" t="s">
        <v>41</v>
      </c>
      <c r="E13853">
        <v>2026</v>
      </c>
      <c r="F13853" s="3" t="str">
        <f t="shared" si="419"/>
        <v>RAQOutPOST F2026</v>
      </c>
      <c r="G13853" s="9">
        <v>1.9929527245005301</v>
      </c>
      <c r="H13853" s="9">
        <v>3.5845855286494599</v>
      </c>
      <c r="I13853" s="9">
        <v>2.7875640107953701</v>
      </c>
      <c r="J13853" s="9">
        <v>14.743466839580901</v>
      </c>
      <c r="K13853" s="9">
        <v>11.9799733587208</v>
      </c>
      <c r="L13853" s="9">
        <v>17.0314989936718</v>
      </c>
      <c r="M13853" s="9">
        <v>25.932221561321199</v>
      </c>
      <c r="N13853" s="9">
        <v>27.5092656334919</v>
      </c>
      <c r="O13853" s="9">
        <v>9.8009264806558996</v>
      </c>
      <c r="P13853" s="9">
        <v>5.1905842997692098</v>
      </c>
      <c r="Q13853" s="9">
        <v>1.6842935682628299</v>
      </c>
      <c r="R13853" s="9">
        <v>1.7664425006637401</v>
      </c>
      <c r="S13853" s="9">
        <v>1.4239671508152301</v>
      </c>
      <c r="T13853" s="9">
        <v>1.6261415460477102</v>
      </c>
    </row>
    <row r="13854" spans="1:20" x14ac:dyDescent="0.35">
      <c r="A13854">
        <f t="shared" si="420"/>
        <v>13854</v>
      </c>
      <c r="B13854" s="3" t="s">
        <v>1037</v>
      </c>
      <c r="C13854" s="3" t="s">
        <v>86</v>
      </c>
      <c r="D13854" s="3" t="s">
        <v>41</v>
      </c>
      <c r="E13854">
        <v>2027</v>
      </c>
      <c r="F13854" s="3" t="str">
        <f t="shared" si="419"/>
        <v>RAQOutPOST F2027</v>
      </c>
      <c r="G13854" s="9">
        <v>2.6337873897441999</v>
      </c>
      <c r="H13854" s="9">
        <v>5.4425433683318003</v>
      </c>
      <c r="I13854" s="9">
        <v>14.9130895741936</v>
      </c>
      <c r="J13854" s="9">
        <v>15.4074229010408</v>
      </c>
      <c r="K13854" s="9">
        <v>4.0585386320937502</v>
      </c>
      <c r="L13854" s="9">
        <v>16.903961311751601</v>
      </c>
      <c r="M13854" s="9">
        <v>20.759540075678999</v>
      </c>
      <c r="N13854" s="9">
        <v>19.8144979036168</v>
      </c>
      <c r="O13854" s="9">
        <v>12.3907966870577</v>
      </c>
      <c r="P13854" s="9">
        <v>6.4143988984262599</v>
      </c>
      <c r="Q13854" s="9">
        <v>3.46564723800152</v>
      </c>
      <c r="R13854" s="9">
        <v>2.82989352634138</v>
      </c>
      <c r="S13854" s="9">
        <v>1.1723142676741001</v>
      </c>
      <c r="T13854" s="9">
        <v>1.50446046878589</v>
      </c>
    </row>
    <row r="13855" spans="1:20" x14ac:dyDescent="0.35">
      <c r="A13855">
        <f t="shared" si="420"/>
        <v>13855</v>
      </c>
      <c r="B13855" s="3" t="s">
        <v>1037</v>
      </c>
      <c r="C13855" s="3" t="s">
        <v>86</v>
      </c>
      <c r="D13855" s="3" t="s">
        <v>41</v>
      </c>
      <c r="E13855">
        <v>2028</v>
      </c>
      <c r="F13855" s="3" t="str">
        <f t="shared" si="419"/>
        <v>RAQOutPOST F2028</v>
      </c>
      <c r="G13855" s="9">
        <v>2.2490186956407201</v>
      </c>
      <c r="H13855" s="9">
        <v>2.3048271764226</v>
      </c>
      <c r="I13855" s="9">
        <v>5.5609527573128901</v>
      </c>
      <c r="J13855" s="9">
        <v>7.6135033568002601</v>
      </c>
      <c r="K13855" s="9">
        <v>9.3148172257059301</v>
      </c>
      <c r="L13855" s="9">
        <v>15.737914141957001</v>
      </c>
      <c r="M13855" s="9">
        <v>17.371572479978099</v>
      </c>
      <c r="N13855" s="9">
        <v>17.396509620041801</v>
      </c>
      <c r="O13855" s="9">
        <v>11.8217644613022</v>
      </c>
      <c r="P13855" s="9">
        <v>6.44427053575287</v>
      </c>
      <c r="Q13855" s="9">
        <v>1.7791782959747799</v>
      </c>
      <c r="R13855" s="9">
        <v>0.95005528911818105</v>
      </c>
      <c r="S13855" s="9">
        <v>1.2000613452998601</v>
      </c>
      <c r="T13855" s="9">
        <v>2.34389377755249</v>
      </c>
    </row>
    <row r="13856" spans="1:20" x14ac:dyDescent="0.35">
      <c r="A13856">
        <f t="shared" si="420"/>
        <v>13856</v>
      </c>
      <c r="B13856" s="3" t="s">
        <v>1037</v>
      </c>
      <c r="C13856" s="3" t="s">
        <v>86</v>
      </c>
      <c r="D13856" s="3" t="s">
        <v>41</v>
      </c>
      <c r="E13856">
        <v>2029</v>
      </c>
      <c r="F13856" s="3" t="str">
        <f t="shared" si="419"/>
        <v>RAQOutPOST F2029</v>
      </c>
      <c r="G13856" s="9">
        <v>3.4194658722617199</v>
      </c>
      <c r="H13856" s="9">
        <v>1.9833242037779499</v>
      </c>
      <c r="I13856" s="9">
        <v>2.3030774960228602</v>
      </c>
      <c r="J13856" s="9">
        <v>2.0647994563084602</v>
      </c>
      <c r="K13856" s="9">
        <v>12.4247866747505</v>
      </c>
      <c r="L13856" s="9">
        <v>15.4199111593243</v>
      </c>
      <c r="M13856" s="9">
        <v>37.253312931518003</v>
      </c>
      <c r="N13856" s="9">
        <v>35.660345373228303</v>
      </c>
      <c r="O13856" s="9">
        <v>28.5962795012145</v>
      </c>
      <c r="P13856" s="9">
        <v>16.418939799883699</v>
      </c>
      <c r="Q13856" s="9">
        <v>5.5289973428818602</v>
      </c>
      <c r="R13856" s="9">
        <v>1.5526902200541599</v>
      </c>
      <c r="S13856" s="9">
        <v>1.4452781374700501</v>
      </c>
      <c r="T13856" s="9">
        <v>1.6961365484845501</v>
      </c>
    </row>
    <row r="13857" spans="1:20" x14ac:dyDescent="0.35">
      <c r="A13857">
        <f t="shared" si="420"/>
        <v>13857</v>
      </c>
      <c r="B13857" s="3" t="s">
        <v>1037</v>
      </c>
      <c r="C13857" s="3" t="s">
        <v>95</v>
      </c>
      <c r="D13857" s="3" t="s">
        <v>41</v>
      </c>
      <c r="E13857">
        <v>2020</v>
      </c>
      <c r="F13857" s="3" t="str">
        <f t="shared" si="419"/>
        <v>RASpillPOST F2020</v>
      </c>
      <c r="G13857" s="9">
        <v>0.735904386026344</v>
      </c>
      <c r="H13857" s="9">
        <v>0.72745457881284004</v>
      </c>
      <c r="I13857" s="9">
        <v>0.32144970223809699</v>
      </c>
      <c r="J13857" s="9">
        <v>0.34532974007526801</v>
      </c>
      <c r="K13857" s="9">
        <v>0.56019984781062404</v>
      </c>
      <c r="L13857" s="9">
        <v>8.0472265599127599</v>
      </c>
      <c r="M13857" s="9">
        <v>10.8343549312318</v>
      </c>
      <c r="N13857" s="9">
        <v>11.233913028021201</v>
      </c>
      <c r="O13857" s="9">
        <v>8.7471323225217805</v>
      </c>
      <c r="P13857" s="9">
        <v>2.8481319708440198</v>
      </c>
      <c r="Q13857" s="9">
        <v>0.111627753334106</v>
      </c>
      <c r="R13857" s="9">
        <v>0.32308881156902702</v>
      </c>
      <c r="S13857" s="9">
        <v>0.121729423484557</v>
      </c>
      <c r="T13857" s="9">
        <v>0.43625952945351298</v>
      </c>
    </row>
    <row r="13858" spans="1:20" x14ac:dyDescent="0.35">
      <c r="A13858">
        <f t="shared" si="420"/>
        <v>13858</v>
      </c>
      <c r="B13858" s="3" t="s">
        <v>1037</v>
      </c>
      <c r="C13858" s="3" t="s">
        <v>95</v>
      </c>
      <c r="D13858" s="3" t="s">
        <v>41</v>
      </c>
      <c r="E13858">
        <v>2021</v>
      </c>
      <c r="F13858" s="3" t="str">
        <f t="shared" si="419"/>
        <v>RASpillPOST F2021</v>
      </c>
      <c r="G13858" s="9">
        <v>0.36100825689962202</v>
      </c>
      <c r="H13858" s="9">
        <v>1.9581184163634699</v>
      </c>
      <c r="I13858" s="9">
        <v>2.21674835545527</v>
      </c>
      <c r="J13858" s="9">
        <v>0.65321367420143095</v>
      </c>
      <c r="K13858" s="9">
        <v>9.8062571708281199E-2</v>
      </c>
      <c r="L13858" s="9">
        <v>5.5565366133209402</v>
      </c>
      <c r="M13858" s="9">
        <v>8.2291768819477706</v>
      </c>
      <c r="N13858" s="9">
        <v>16.464640877649899</v>
      </c>
      <c r="O13858" s="9">
        <v>10.6472092314216</v>
      </c>
      <c r="P13858" s="9">
        <v>0.87099769832055496</v>
      </c>
      <c r="Q13858" s="9">
        <v>0.101218125223118</v>
      </c>
      <c r="R13858" s="9">
        <v>0</v>
      </c>
      <c r="S13858" s="9">
        <v>1.35364436648437E-2</v>
      </c>
      <c r="T13858" s="9">
        <v>3.1838277488888803E-2</v>
      </c>
    </row>
    <row r="13859" spans="1:20" x14ac:dyDescent="0.35">
      <c r="A13859">
        <f t="shared" si="420"/>
        <v>13859</v>
      </c>
      <c r="B13859" s="3" t="s">
        <v>1037</v>
      </c>
      <c r="C13859" s="3" t="s">
        <v>95</v>
      </c>
      <c r="D13859" s="3" t="s">
        <v>41</v>
      </c>
      <c r="E13859">
        <v>2022</v>
      </c>
      <c r="F13859" s="3" t="str">
        <f t="shared" si="419"/>
        <v>RASpillPOST F2022</v>
      </c>
      <c r="G13859" s="9">
        <v>0.71823294751861499</v>
      </c>
      <c r="H13859" s="9">
        <v>0.24702928776506899</v>
      </c>
      <c r="I13859" s="9">
        <v>0.33267397453499897</v>
      </c>
      <c r="J13859" s="9">
        <v>1.54363535902643</v>
      </c>
      <c r="K13859" s="9">
        <v>2.4053299254499998</v>
      </c>
      <c r="L13859" s="9">
        <v>8.0127913016558399</v>
      </c>
      <c r="M13859" s="9">
        <v>7.84796605028294</v>
      </c>
      <c r="N13859" s="9">
        <v>5.9875075540281903</v>
      </c>
      <c r="O13859" s="9">
        <v>5.0438887632716396</v>
      </c>
      <c r="P13859" s="9">
        <v>2.23768913416805</v>
      </c>
      <c r="Q13859" s="9">
        <v>7.8592312138911199E-2</v>
      </c>
      <c r="R13859" s="9">
        <v>0.141436552437638</v>
      </c>
      <c r="S13859" s="9">
        <v>8.1803489425000001E-2</v>
      </c>
      <c r="T13859" s="9">
        <v>0.65512210775034696</v>
      </c>
    </row>
    <row r="13860" spans="1:20" x14ac:dyDescent="0.35">
      <c r="A13860">
        <f t="shared" si="420"/>
        <v>13860</v>
      </c>
      <c r="B13860" s="3" t="s">
        <v>1037</v>
      </c>
      <c r="C13860" s="3" t="s">
        <v>95</v>
      </c>
      <c r="D13860" s="3" t="s">
        <v>41</v>
      </c>
      <c r="E13860">
        <v>2023</v>
      </c>
      <c r="F13860" s="3" t="str">
        <f t="shared" si="419"/>
        <v>RASpillPOST F2023</v>
      </c>
      <c r="G13860" s="9">
        <v>0.67794128699368195</v>
      </c>
      <c r="H13860" s="9">
        <v>0.41550702864125</v>
      </c>
      <c r="I13860" s="9">
        <v>0.30455250201220802</v>
      </c>
      <c r="J13860" s="9">
        <v>0.74712025772331903</v>
      </c>
      <c r="K13860" s="9">
        <v>2.80549327723072</v>
      </c>
      <c r="L13860" s="9">
        <v>8.5593739401643791</v>
      </c>
      <c r="M13860" s="9">
        <v>10.8181666303861</v>
      </c>
      <c r="N13860" s="9">
        <v>10.8379119608376</v>
      </c>
      <c r="O13860" s="9">
        <v>6.1594230764415299</v>
      </c>
      <c r="P13860" s="9">
        <v>0.77866670390298598</v>
      </c>
      <c r="Q13860" s="9">
        <v>0.20802138405425999</v>
      </c>
      <c r="R13860" s="9">
        <v>9.9264736122222197E-2</v>
      </c>
      <c r="S13860" s="9">
        <v>0</v>
      </c>
      <c r="T13860" s="9">
        <v>3.2854814859027699E-2</v>
      </c>
    </row>
    <row r="13861" spans="1:20" x14ac:dyDescent="0.35">
      <c r="A13861">
        <f t="shared" si="420"/>
        <v>13861</v>
      </c>
      <c r="B13861" s="3" t="s">
        <v>1037</v>
      </c>
      <c r="C13861" s="3" t="s">
        <v>95</v>
      </c>
      <c r="D13861" s="3" t="s">
        <v>41</v>
      </c>
      <c r="E13861">
        <v>2024</v>
      </c>
      <c r="F13861" s="3" t="str">
        <f t="shared" si="419"/>
        <v>RASpillPOST F2024</v>
      </c>
      <c r="G13861" s="9">
        <v>0.73192342176860203</v>
      </c>
      <c r="H13861" s="9">
        <v>0.74690001188104105</v>
      </c>
      <c r="I13861" s="9">
        <v>0.72972151424083298</v>
      </c>
      <c r="J13861" s="9">
        <v>1.0596563922994</v>
      </c>
      <c r="K13861" s="9">
        <v>1.1828211515400999</v>
      </c>
      <c r="L13861" s="9">
        <v>7.6905076635112204</v>
      </c>
      <c r="M13861" s="9">
        <v>9.7713398397999995</v>
      </c>
      <c r="N13861" s="9">
        <v>5.1126707815789798</v>
      </c>
      <c r="O13861" s="9">
        <v>1.9956972097896499</v>
      </c>
      <c r="P13861" s="9">
        <v>0.50997903956805501</v>
      </c>
      <c r="Q13861" s="9">
        <v>9.0679675952245298E-2</v>
      </c>
      <c r="R13861" s="9">
        <v>4.2182310422719402E-2</v>
      </c>
      <c r="S13861" s="9">
        <v>0.14686308617695301</v>
      </c>
      <c r="T13861" s="9">
        <v>0.24075280333513799</v>
      </c>
    </row>
    <row r="13862" spans="1:20" x14ac:dyDescent="0.35">
      <c r="A13862">
        <f t="shared" si="420"/>
        <v>13862</v>
      </c>
      <c r="B13862" s="3" t="s">
        <v>1037</v>
      </c>
      <c r="C13862" s="3" t="s">
        <v>95</v>
      </c>
      <c r="D13862" s="3" t="s">
        <v>41</v>
      </c>
      <c r="E13862">
        <v>2025</v>
      </c>
      <c r="F13862" s="3" t="str">
        <f t="shared" si="419"/>
        <v>RASpillPOST F2025</v>
      </c>
      <c r="G13862" s="9">
        <v>0.36597220005636399</v>
      </c>
      <c r="H13862" s="9">
        <v>0.76688125016222197</v>
      </c>
      <c r="I13862" s="9">
        <v>0.56457693162106204</v>
      </c>
      <c r="J13862" s="9">
        <v>0.33167216174778202</v>
      </c>
      <c r="K13862" s="9">
        <v>0.32579199081666599</v>
      </c>
      <c r="L13862" s="9">
        <v>4.0079422150052402</v>
      </c>
      <c r="M13862" s="9">
        <v>9.93594278110875</v>
      </c>
      <c r="N13862" s="9">
        <v>10.3317506240355</v>
      </c>
      <c r="O13862" s="9">
        <v>7.8173281147269398</v>
      </c>
      <c r="P13862" s="9">
        <v>0.67998667087847198</v>
      </c>
      <c r="Q13862" s="9">
        <v>0.618205348237439</v>
      </c>
      <c r="R13862" s="9">
        <v>6.9172193523552694E-2</v>
      </c>
      <c r="S13862" s="9">
        <v>0.136874400287369</v>
      </c>
      <c r="T13862" s="9">
        <v>4.6153178404861099E-2</v>
      </c>
    </row>
    <row r="13863" spans="1:20" x14ac:dyDescent="0.35">
      <c r="A13863">
        <f t="shared" si="420"/>
        <v>13863</v>
      </c>
      <c r="B13863" s="3" t="s">
        <v>1037</v>
      </c>
      <c r="C13863" s="3" t="s">
        <v>95</v>
      </c>
      <c r="D13863" s="3" t="s">
        <v>41</v>
      </c>
      <c r="E13863">
        <v>2026</v>
      </c>
      <c r="F13863" s="3" t="str">
        <f t="shared" si="419"/>
        <v>RASpillPOST F2026</v>
      </c>
      <c r="G13863" s="9">
        <v>0.33116345249543</v>
      </c>
      <c r="H13863" s="9">
        <v>0.82281966675265905</v>
      </c>
      <c r="I13863" s="9">
        <v>0.20555688541704101</v>
      </c>
      <c r="J13863" s="9">
        <v>9.4108997937791603</v>
      </c>
      <c r="K13863" s="9">
        <v>7.3985863401531198</v>
      </c>
      <c r="L13863" s="9">
        <v>12.0499948028902</v>
      </c>
      <c r="M13863" s="9">
        <v>23.654272825876301</v>
      </c>
      <c r="N13863" s="9">
        <v>26.555480525408299</v>
      </c>
      <c r="O13863" s="9">
        <v>8.8104721474065801</v>
      </c>
      <c r="P13863" s="9">
        <v>3.5449540536472202</v>
      </c>
      <c r="Q13863" s="9">
        <v>0.15407488743057701</v>
      </c>
      <c r="R13863" s="9">
        <v>0.45005470334027697</v>
      </c>
      <c r="S13863" s="9">
        <v>0.20378604163294201</v>
      </c>
      <c r="T13863" s="9">
        <v>0.17471166975013799</v>
      </c>
    </row>
    <row r="13864" spans="1:20" x14ac:dyDescent="0.35">
      <c r="A13864">
        <f t="shared" si="420"/>
        <v>13864</v>
      </c>
      <c r="B13864" s="3" t="s">
        <v>1037</v>
      </c>
      <c r="C13864" s="3" t="s">
        <v>95</v>
      </c>
      <c r="D13864" s="3" t="s">
        <v>41</v>
      </c>
      <c r="E13864">
        <v>2027</v>
      </c>
      <c r="F13864" s="3" t="str">
        <f t="shared" si="419"/>
        <v>RASpillPOST F2027</v>
      </c>
      <c r="G13864" s="9">
        <v>0.69997074317258001</v>
      </c>
      <c r="H13864" s="9">
        <v>2.1738486288122898</v>
      </c>
      <c r="I13864" s="9">
        <v>10.004872807258099</v>
      </c>
      <c r="J13864" s="9">
        <v>10.947008539574099</v>
      </c>
      <c r="K13864" s="9">
        <v>1.46414005107812</v>
      </c>
      <c r="L13864" s="9">
        <v>11.9177574491857</v>
      </c>
      <c r="M13864" s="9">
        <v>17.520351234963801</v>
      </c>
      <c r="N13864" s="9">
        <v>17.896099686043001</v>
      </c>
      <c r="O13864" s="9">
        <v>11.467971289522801</v>
      </c>
      <c r="P13864" s="9">
        <v>5.4955150806111099</v>
      </c>
      <c r="Q13864" s="9">
        <v>1.6781818257288901</v>
      </c>
      <c r="R13864" s="9">
        <v>0.45977867878055501</v>
      </c>
      <c r="S13864" s="9">
        <v>2.3298326324218702E-2</v>
      </c>
      <c r="T13864" s="9">
        <v>8.2225031778312502E-2</v>
      </c>
    </row>
    <row r="13865" spans="1:20" x14ac:dyDescent="0.35">
      <c r="A13865">
        <f t="shared" si="420"/>
        <v>13865</v>
      </c>
      <c r="B13865" s="3" t="s">
        <v>1037</v>
      </c>
      <c r="C13865" s="3" t="s">
        <v>95</v>
      </c>
      <c r="D13865" s="3" t="s">
        <v>41</v>
      </c>
      <c r="E13865">
        <v>2028</v>
      </c>
      <c r="F13865" s="3" t="str">
        <f t="shared" si="419"/>
        <v>RASpillPOST F2028</v>
      </c>
      <c r="G13865" s="9">
        <v>0.25275332541008</v>
      </c>
      <c r="H13865" s="9">
        <v>0.13195677678895801</v>
      </c>
      <c r="I13865" s="9">
        <v>1.2650866767656701</v>
      </c>
      <c r="J13865" s="9">
        <v>3.0787969191178699</v>
      </c>
      <c r="K13865" s="9">
        <v>5.15481389099656</v>
      </c>
      <c r="L13865" s="9">
        <v>10.1257424918045</v>
      </c>
      <c r="M13865" s="9">
        <v>11.5497151433933</v>
      </c>
      <c r="N13865" s="9">
        <v>12.3581540007965</v>
      </c>
      <c r="O13865" s="9">
        <v>10.2769803762405</v>
      </c>
      <c r="P13865" s="9">
        <v>4.9897783584201303</v>
      </c>
      <c r="Q13865" s="9">
        <v>0.107664566429018</v>
      </c>
      <c r="R13865" s="9">
        <v>5.3516245025570799E-2</v>
      </c>
      <c r="S13865" s="9">
        <v>0.121854384508463</v>
      </c>
      <c r="T13865" s="9">
        <v>0.84961306489412503</v>
      </c>
    </row>
    <row r="13866" spans="1:20" x14ac:dyDescent="0.35">
      <c r="A13866">
        <f t="shared" si="420"/>
        <v>13866</v>
      </c>
      <c r="B13866" s="3" t="s">
        <v>1037</v>
      </c>
      <c r="C13866" s="3" t="s">
        <v>95</v>
      </c>
      <c r="D13866" s="3" t="s">
        <v>41</v>
      </c>
      <c r="E13866">
        <v>2029</v>
      </c>
      <c r="F13866" s="3" t="str">
        <f t="shared" si="419"/>
        <v>RASpillPOST F2029</v>
      </c>
      <c r="G13866" s="9">
        <v>0.98408373912267399</v>
      </c>
      <c r="H13866" s="9">
        <v>0.56269002983982097</v>
      </c>
      <c r="I13866" s="9">
        <v>0.38962352873397899</v>
      </c>
      <c r="J13866" s="9">
        <v>0.18379169762022801</v>
      </c>
      <c r="K13866" s="9">
        <v>8.4665068809640598</v>
      </c>
      <c r="L13866" s="9">
        <v>10.709799463614701</v>
      </c>
      <c r="M13866" s="9">
        <v>32.943696720287498</v>
      </c>
      <c r="N13866" s="9">
        <v>29.7612608807325</v>
      </c>
      <c r="O13866" s="9">
        <v>24.402507867236501</v>
      </c>
      <c r="P13866" s="9">
        <v>15.2960002231458</v>
      </c>
      <c r="Q13866" s="9">
        <v>3.9148988354112899</v>
      </c>
      <c r="R13866" s="9">
        <v>8.5403372998611102E-2</v>
      </c>
      <c r="S13866" s="9">
        <v>7.4552199777343703E-2</v>
      </c>
      <c r="T13866" s="9">
        <v>0.131760633845555</v>
      </c>
    </row>
    <row r="13867" spans="1:20" x14ac:dyDescent="0.35">
      <c r="A13867">
        <f t="shared" si="420"/>
        <v>13867</v>
      </c>
      <c r="B13867" s="3" t="s">
        <v>1037</v>
      </c>
      <c r="C13867" s="3" t="s">
        <v>77</v>
      </c>
      <c r="D13867" s="3" t="s">
        <v>41</v>
      </c>
      <c r="E13867">
        <v>2020</v>
      </c>
      <c r="F13867" s="3" t="str">
        <f t="shared" si="419"/>
        <v>RAGenPOST F2020</v>
      </c>
      <c r="G13867" s="9">
        <v>7.4932991340053698</v>
      </c>
      <c r="H13867" s="9">
        <v>8.7087217275000004</v>
      </c>
      <c r="I13867" s="9">
        <v>9.2233330555555497</v>
      </c>
      <c r="J13867" s="9">
        <v>6.1969997311827898</v>
      </c>
      <c r="K13867" s="9">
        <v>10.1141854464285</v>
      </c>
      <c r="L13867" s="9">
        <v>16.0158551344086</v>
      </c>
      <c r="M13867" s="9">
        <v>13.6363191777777</v>
      </c>
      <c r="N13867" s="9">
        <v>15.0389644416666</v>
      </c>
      <c r="O13867" s="9">
        <v>15.105808373655901</v>
      </c>
      <c r="P13867" s="9">
        <v>8.6540207263888806</v>
      </c>
      <c r="Q13867" s="9">
        <v>5.11122113709677</v>
      </c>
      <c r="R13867" s="9">
        <v>3.59914782222222</v>
      </c>
      <c r="S13867" s="9">
        <v>2.2523330322916602</v>
      </c>
      <c r="T13867" s="9">
        <v>5.6209583995833299</v>
      </c>
    </row>
    <row r="13868" spans="1:20" x14ac:dyDescent="0.35">
      <c r="A13868">
        <f t="shared" si="420"/>
        <v>13868</v>
      </c>
      <c r="B13868" s="3" t="s">
        <v>1037</v>
      </c>
      <c r="C13868" s="3" t="s">
        <v>77</v>
      </c>
      <c r="D13868" s="3" t="s">
        <v>41</v>
      </c>
      <c r="E13868">
        <v>2021</v>
      </c>
      <c r="F13868" s="3" t="str">
        <f t="shared" si="419"/>
        <v>RAGenPOST F2021</v>
      </c>
      <c r="G13868" s="9">
        <v>8.1538318481182799</v>
      </c>
      <c r="H13868" s="9">
        <v>10.3978042638888</v>
      </c>
      <c r="I13868" s="9">
        <v>12.113617127777699</v>
      </c>
      <c r="J13868" s="9">
        <v>12.4732717163978</v>
      </c>
      <c r="K13868" s="9">
        <v>4.0098580967261901</v>
      </c>
      <c r="L13868" s="9">
        <v>13.8668232526881</v>
      </c>
      <c r="M13868" s="9">
        <v>14.2548516961111</v>
      </c>
      <c r="N13868" s="9">
        <v>16.837830677777699</v>
      </c>
      <c r="O13868" s="9">
        <v>15.799453696236499</v>
      </c>
      <c r="P13868" s="9">
        <v>12.526692430555499</v>
      </c>
      <c r="Q13868" s="9">
        <v>6.1409501881720399</v>
      </c>
      <c r="R13868" s="9">
        <v>2.8652382658333302</v>
      </c>
      <c r="S13868" s="9">
        <v>4.54983765364583</v>
      </c>
      <c r="T13868" s="9">
        <v>3.2294791738888802</v>
      </c>
    </row>
    <row r="13869" spans="1:20" x14ac:dyDescent="0.35">
      <c r="A13869">
        <f t="shared" si="420"/>
        <v>13869</v>
      </c>
      <c r="B13869" s="3" t="s">
        <v>1037</v>
      </c>
      <c r="C13869" s="3" t="s">
        <v>77</v>
      </c>
      <c r="D13869" s="3" t="s">
        <v>41</v>
      </c>
      <c r="E13869">
        <v>2022</v>
      </c>
      <c r="F13869" s="3" t="str">
        <f t="shared" si="419"/>
        <v>RAGenPOST F2022</v>
      </c>
      <c r="G13869" s="9">
        <v>4.9867824474462301</v>
      </c>
      <c r="H13869" s="9">
        <v>7.4438946458333302</v>
      </c>
      <c r="I13869" s="9">
        <v>10.123646769444401</v>
      </c>
      <c r="J13869" s="9">
        <v>12.5722245604838</v>
      </c>
      <c r="K13869" s="9">
        <v>12.4230707440476</v>
      </c>
      <c r="L13869" s="9">
        <v>15.5766860712365</v>
      </c>
      <c r="M13869" s="9">
        <v>14.751613055555501</v>
      </c>
      <c r="N13869" s="9">
        <v>14.9184755</v>
      </c>
      <c r="O13869" s="9">
        <v>10.1468511760752</v>
      </c>
      <c r="P13869" s="9">
        <v>4.6473036159722199</v>
      </c>
      <c r="Q13869" s="9">
        <v>3.6651626559139698</v>
      </c>
      <c r="R13869" s="9">
        <v>2.7558703716666599</v>
      </c>
      <c r="S13869" s="9">
        <v>2.8930838697916599</v>
      </c>
      <c r="T13869" s="9">
        <v>4.93687648833333</v>
      </c>
    </row>
    <row r="13870" spans="1:20" x14ac:dyDescent="0.35">
      <c r="A13870">
        <f t="shared" si="420"/>
        <v>13870</v>
      </c>
      <c r="B13870" s="3" t="s">
        <v>1037</v>
      </c>
      <c r="C13870" s="3" t="s">
        <v>77</v>
      </c>
      <c r="D13870" s="3" t="s">
        <v>41</v>
      </c>
      <c r="E13870">
        <v>2023</v>
      </c>
      <c r="F13870" s="3" t="str">
        <f t="shared" si="419"/>
        <v>RAGenPOST F2023</v>
      </c>
      <c r="G13870" s="9">
        <v>4.7845665791666603</v>
      </c>
      <c r="H13870" s="9">
        <v>4.8231454180555504</v>
      </c>
      <c r="I13870" s="9">
        <v>3.4307074319444402</v>
      </c>
      <c r="J13870" s="9">
        <v>8.0073797500000001</v>
      </c>
      <c r="K13870" s="9">
        <v>13.745873065476101</v>
      </c>
      <c r="L13870" s="9">
        <v>15.373583493279501</v>
      </c>
      <c r="M13870" s="9">
        <v>15.778972883333299</v>
      </c>
      <c r="N13870" s="9">
        <v>16.224106972222199</v>
      </c>
      <c r="O13870" s="9">
        <v>12.3919314784946</v>
      </c>
      <c r="P13870" s="9">
        <v>8.3370488055555505</v>
      </c>
      <c r="Q13870" s="9">
        <v>4.4734653198924699</v>
      </c>
      <c r="R13870" s="9">
        <v>2.3501300525</v>
      </c>
      <c r="S13870" s="9">
        <v>1.99295779635416</v>
      </c>
      <c r="T13870" s="9">
        <v>3.6418228291666601</v>
      </c>
    </row>
    <row r="13871" spans="1:20" x14ac:dyDescent="0.35">
      <c r="A13871">
        <f t="shared" si="420"/>
        <v>13871</v>
      </c>
      <c r="B13871" s="3" t="s">
        <v>1037</v>
      </c>
      <c r="C13871" s="3" t="s">
        <v>77</v>
      </c>
      <c r="D13871" s="3" t="s">
        <v>41</v>
      </c>
      <c r="E13871">
        <v>2024</v>
      </c>
      <c r="F13871" s="3" t="str">
        <f t="shared" si="419"/>
        <v>RAGenPOST F2024</v>
      </c>
      <c r="G13871" s="9">
        <v>5.33939864112903</v>
      </c>
      <c r="H13871" s="9">
        <v>8.1167979166666608</v>
      </c>
      <c r="I13871" s="9">
        <v>10.0924389847222</v>
      </c>
      <c r="J13871" s="9">
        <v>15.1381202688172</v>
      </c>
      <c r="K13871" s="9">
        <v>14.274966458333299</v>
      </c>
      <c r="L13871" s="9">
        <v>16.3415495698924</v>
      </c>
      <c r="M13871" s="9">
        <v>15.5495668055555</v>
      </c>
      <c r="N13871" s="9">
        <v>14.3908374194444</v>
      </c>
      <c r="O13871" s="9">
        <v>9.5025794892473101</v>
      </c>
      <c r="P13871" s="9">
        <v>5.27993688888888</v>
      </c>
      <c r="Q13871" s="9">
        <v>2.7086772833333299</v>
      </c>
      <c r="R13871" s="9">
        <v>1.8653408363888799</v>
      </c>
      <c r="S13871" s="9">
        <v>2.41213020651041</v>
      </c>
      <c r="T13871" s="9">
        <v>2.9623789357361101</v>
      </c>
    </row>
    <row r="13872" spans="1:20" x14ac:dyDescent="0.35">
      <c r="A13872">
        <f t="shared" si="420"/>
        <v>13872</v>
      </c>
      <c r="B13872" s="3" t="s">
        <v>1037</v>
      </c>
      <c r="C13872" s="3" t="s">
        <v>77</v>
      </c>
      <c r="D13872" s="3" t="s">
        <v>41</v>
      </c>
      <c r="E13872">
        <v>2025</v>
      </c>
      <c r="F13872" s="3" t="str">
        <f t="shared" si="419"/>
        <v>RAGenPOST F2025</v>
      </c>
      <c r="G13872" s="9">
        <v>5.1023006081989202</v>
      </c>
      <c r="H13872" s="9">
        <v>4.1549220152777702</v>
      </c>
      <c r="I13872" s="9">
        <v>3.08512515444444</v>
      </c>
      <c r="J13872" s="9">
        <v>4.5395889794354796</v>
      </c>
      <c r="K13872" s="9">
        <v>3.4790284181547602</v>
      </c>
      <c r="L13872" s="9">
        <v>12.0196844274193</v>
      </c>
      <c r="M13872" s="9">
        <v>13.9067288333333</v>
      </c>
      <c r="N13872" s="9">
        <v>15.126789458333301</v>
      </c>
      <c r="O13872" s="9">
        <v>14.2982404475806</v>
      </c>
      <c r="P13872" s="9">
        <v>10.031543768055499</v>
      </c>
      <c r="Q13872" s="9">
        <v>4.7786476814516101</v>
      </c>
      <c r="R13872" s="9">
        <v>2.6327905110277698</v>
      </c>
      <c r="S13872" s="9">
        <v>3.1753256458333299</v>
      </c>
      <c r="T13872" s="9">
        <v>3.5342749015277701</v>
      </c>
    </row>
    <row r="13873" spans="1:20" x14ac:dyDescent="0.35">
      <c r="A13873">
        <f t="shared" si="420"/>
        <v>13873</v>
      </c>
      <c r="B13873" s="3" t="s">
        <v>1037</v>
      </c>
      <c r="C13873" s="3" t="s">
        <v>77</v>
      </c>
      <c r="D13873" s="3" t="s">
        <v>41</v>
      </c>
      <c r="E13873">
        <v>2026</v>
      </c>
      <c r="F13873" s="3" t="str">
        <f t="shared" si="419"/>
        <v>RAGenPOST F2026</v>
      </c>
      <c r="G13873" s="9">
        <v>4.8324375793010699</v>
      </c>
      <c r="H13873" s="9">
        <v>8.0311403138888799</v>
      </c>
      <c r="I13873" s="9">
        <v>7.5084050208333304</v>
      </c>
      <c r="J13873" s="9">
        <v>15.5069718951612</v>
      </c>
      <c r="K13873" s="9">
        <v>13.3225572470238</v>
      </c>
      <c r="L13873" s="9">
        <v>14.486089502688101</v>
      </c>
      <c r="M13873" s="9">
        <v>6.6242165388888798</v>
      </c>
      <c r="N13873" s="9">
        <v>2.7735833430555501</v>
      </c>
      <c r="O13873" s="9">
        <v>2.88021626438172</v>
      </c>
      <c r="P13873" s="9">
        <v>4.7854484849999999</v>
      </c>
      <c r="Q13873" s="9">
        <v>4.4498339973118197</v>
      </c>
      <c r="R13873" s="9">
        <v>3.8280194805555499</v>
      </c>
      <c r="S13873" s="9">
        <v>3.5482536979166599</v>
      </c>
      <c r="T13873" s="9">
        <v>4.2207172276388896</v>
      </c>
    </row>
    <row r="13874" spans="1:20" x14ac:dyDescent="0.35">
      <c r="A13874">
        <f t="shared" si="420"/>
        <v>13874</v>
      </c>
      <c r="B13874" s="3" t="s">
        <v>1037</v>
      </c>
      <c r="C13874" s="3" t="s">
        <v>77</v>
      </c>
      <c r="D13874" s="3" t="s">
        <v>41</v>
      </c>
      <c r="E13874">
        <v>2027</v>
      </c>
      <c r="F13874" s="3" t="str">
        <f t="shared" si="419"/>
        <v>RAGenPOST F2027</v>
      </c>
      <c r="G13874" s="9">
        <v>5.6234852579301</v>
      </c>
      <c r="H13874" s="9">
        <v>9.5052790083333303</v>
      </c>
      <c r="I13874" s="9">
        <v>14.2729704722222</v>
      </c>
      <c r="J13874" s="9">
        <v>12.970773780779499</v>
      </c>
      <c r="K13874" s="9">
        <v>7.5444416071428497</v>
      </c>
      <c r="L13874" s="9">
        <v>14.499756276881699</v>
      </c>
      <c r="M13874" s="9">
        <v>9.4194776416666599</v>
      </c>
      <c r="N13874" s="9">
        <v>5.5786521933333297</v>
      </c>
      <c r="O13874" s="9">
        <v>2.6835529854838698</v>
      </c>
      <c r="P13874" s="9">
        <v>2.6720910976388801</v>
      </c>
      <c r="Q13874" s="9">
        <v>5.19790105215053</v>
      </c>
      <c r="R13874" s="9">
        <v>6.8922300055555503</v>
      </c>
      <c r="S13874" s="9">
        <v>3.3413056114583299</v>
      </c>
      <c r="T13874" s="9">
        <v>4.1358201912499997</v>
      </c>
    </row>
    <row r="13875" spans="1:20" x14ac:dyDescent="0.35">
      <c r="A13875">
        <f t="shared" si="420"/>
        <v>13875</v>
      </c>
      <c r="B13875" s="3" t="s">
        <v>1037</v>
      </c>
      <c r="C13875" s="3" t="s">
        <v>77</v>
      </c>
      <c r="D13875" s="3" t="s">
        <v>41</v>
      </c>
      <c r="E13875">
        <v>2028</v>
      </c>
      <c r="F13875" s="3" t="str">
        <f t="shared" si="419"/>
        <v>RAGenPOST F2028</v>
      </c>
      <c r="G13875" s="9">
        <v>5.8050853145161199</v>
      </c>
      <c r="H13875" s="9">
        <v>6.3186490158333299</v>
      </c>
      <c r="I13875" s="9">
        <v>12.492267569444399</v>
      </c>
      <c r="J13875" s="9">
        <v>13.186811424731101</v>
      </c>
      <c r="K13875" s="9">
        <v>12.0971830565476</v>
      </c>
      <c r="L13875" s="9">
        <v>16.320056384408598</v>
      </c>
      <c r="M13875" s="9">
        <v>16.929817222222201</v>
      </c>
      <c r="N13875" s="9">
        <v>14.651411697222199</v>
      </c>
      <c r="O13875" s="9">
        <v>4.4921917349462301</v>
      </c>
      <c r="P13875" s="9">
        <v>4.22962563347222</v>
      </c>
      <c r="Q13875" s="9">
        <v>4.8607161008064503</v>
      </c>
      <c r="R13875" s="9">
        <v>2.6071107355555498</v>
      </c>
      <c r="S13875" s="9">
        <v>3.13539601822916</v>
      </c>
      <c r="T13875" s="9">
        <v>4.3453272088888797</v>
      </c>
    </row>
    <row r="13876" spans="1:20" x14ac:dyDescent="0.35">
      <c r="A13876">
        <f t="shared" si="420"/>
        <v>13876</v>
      </c>
      <c r="B13876" s="3" t="s">
        <v>1037</v>
      </c>
      <c r="C13876" s="3" t="s">
        <v>77</v>
      </c>
      <c r="D13876" s="3" t="s">
        <v>41</v>
      </c>
      <c r="E13876">
        <v>2029</v>
      </c>
      <c r="F13876" s="3" t="str">
        <f t="shared" si="419"/>
        <v>RAGenPOST F2029</v>
      </c>
      <c r="G13876" s="9">
        <v>7.0820255201612898</v>
      </c>
      <c r="H13876" s="9">
        <v>4.1311649943472197</v>
      </c>
      <c r="I13876" s="9">
        <v>5.5642709652777702</v>
      </c>
      <c r="J13876" s="9">
        <v>5.4699188575268796</v>
      </c>
      <c r="K13876" s="9">
        <v>11.5105748214285</v>
      </c>
      <c r="L13876" s="9">
        <v>13.6968864784946</v>
      </c>
      <c r="M13876" s="9">
        <v>12.5322553888888</v>
      </c>
      <c r="N13876" s="9">
        <v>17.154392277777699</v>
      </c>
      <c r="O13876" s="9">
        <v>12.195383806317199</v>
      </c>
      <c r="P13876" s="9">
        <v>3.2654800945833302</v>
      </c>
      <c r="Q13876" s="9">
        <v>4.69375610712365</v>
      </c>
      <c r="R13876" s="9">
        <v>4.2668302499999999</v>
      </c>
      <c r="S13876" s="9">
        <v>3.9860337239583301</v>
      </c>
      <c r="T13876" s="9">
        <v>4.54916150968055</v>
      </c>
    </row>
    <row r="13877" spans="1:20" x14ac:dyDescent="0.35">
      <c r="A13877">
        <f t="shared" si="420"/>
        <v>13877</v>
      </c>
      <c r="B13877" s="3" t="s">
        <v>1037</v>
      </c>
      <c r="C13877" s="3" t="s">
        <v>75</v>
      </c>
      <c r="D13877" s="3" t="s">
        <v>54</v>
      </c>
      <c r="E13877">
        <v>2020</v>
      </c>
      <c r="F13877" s="3" t="str">
        <f t="shared" ref="F13877:F13940" si="421">_xlfn.CONCAT(B13877,C13877,D13877,E13877)</f>
        <v>RAElevPRIEST2020</v>
      </c>
      <c r="G13877" s="9">
        <v>485.15421500000002</v>
      </c>
      <c r="H13877" s="9">
        <v>488.00198411999997</v>
      </c>
      <c r="I13877" s="9">
        <v>488.00198411999997</v>
      </c>
      <c r="J13877" s="9">
        <v>488.00198411999997</v>
      </c>
      <c r="K13877" s="9">
        <v>483.74673464</v>
      </c>
      <c r="L13877" s="9">
        <v>488.00198411999997</v>
      </c>
      <c r="M13877" s="9">
        <v>482.99870311999899</v>
      </c>
      <c r="N13877" s="9">
        <v>481.49935923999999</v>
      </c>
      <c r="O13877" s="9">
        <v>488.00198411999997</v>
      </c>
      <c r="P13877" s="9">
        <v>484.51773204</v>
      </c>
      <c r="Q13877" s="9">
        <v>481.49935923999999</v>
      </c>
      <c r="R13877" s="9">
        <v>488.00198411999997</v>
      </c>
      <c r="S13877" s="9">
        <v>482.85762699999998</v>
      </c>
      <c r="T13877" s="9">
        <v>481.49935923999999</v>
      </c>
    </row>
    <row r="13878" spans="1:20" x14ac:dyDescent="0.35">
      <c r="A13878">
        <f t="shared" si="420"/>
        <v>13878</v>
      </c>
      <c r="B13878" s="3" t="s">
        <v>1037</v>
      </c>
      <c r="C13878" s="3" t="s">
        <v>75</v>
      </c>
      <c r="D13878" s="3" t="s">
        <v>54</v>
      </c>
      <c r="E13878">
        <v>2021</v>
      </c>
      <c r="F13878" s="3" t="str">
        <f t="shared" si="421"/>
        <v>RAElevPRIEST2021</v>
      </c>
      <c r="G13878" s="9">
        <v>486.66012056</v>
      </c>
      <c r="H13878" s="9">
        <v>488.00198411999997</v>
      </c>
      <c r="I13878" s="9">
        <v>481.49935923999999</v>
      </c>
      <c r="J13878" s="9">
        <v>488.00198411999997</v>
      </c>
      <c r="K13878" s="9">
        <v>488.00198411999997</v>
      </c>
      <c r="L13878" s="9">
        <v>487.38190536000002</v>
      </c>
      <c r="M13878" s="9">
        <v>482.33597343999998</v>
      </c>
      <c r="N13878" s="9">
        <v>481.49935923999999</v>
      </c>
      <c r="O13878" s="9">
        <v>483.80907059999998</v>
      </c>
      <c r="P13878" s="9">
        <v>488.00198411999997</v>
      </c>
      <c r="Q13878" s="9">
        <v>481.49935923999999</v>
      </c>
      <c r="R13878" s="9">
        <v>487.79529120000001</v>
      </c>
      <c r="S13878" s="9">
        <v>482.62796819999897</v>
      </c>
      <c r="T13878" s="9">
        <v>481.49935923999999</v>
      </c>
    </row>
    <row r="13879" spans="1:20" x14ac:dyDescent="0.35">
      <c r="A13879">
        <f t="shared" si="420"/>
        <v>13879</v>
      </c>
      <c r="B13879" s="3" t="s">
        <v>1037</v>
      </c>
      <c r="C13879" s="3" t="s">
        <v>75</v>
      </c>
      <c r="D13879" s="3" t="s">
        <v>54</v>
      </c>
      <c r="E13879">
        <v>2022</v>
      </c>
      <c r="F13879" s="3" t="str">
        <f t="shared" si="421"/>
        <v>RAElevPRIEST2022</v>
      </c>
      <c r="G13879" s="9">
        <v>483.06760076</v>
      </c>
      <c r="H13879" s="9">
        <v>488.00198411999997</v>
      </c>
      <c r="I13879" s="9">
        <v>488.00198411999997</v>
      </c>
      <c r="J13879" s="9">
        <v>484.087942</v>
      </c>
      <c r="K13879" s="9">
        <v>488.00198411999997</v>
      </c>
      <c r="L13879" s="9">
        <v>488.00198411999997</v>
      </c>
      <c r="M13879" s="9">
        <v>483.02494983999998</v>
      </c>
      <c r="N13879" s="9">
        <v>482.493453759999</v>
      </c>
      <c r="O13879" s="9">
        <v>488.00198411999997</v>
      </c>
      <c r="P13879" s="9">
        <v>488.00198411999997</v>
      </c>
      <c r="Q13879" s="9">
        <v>481.49935923999999</v>
      </c>
      <c r="R13879" s="9">
        <v>488.00198411999997</v>
      </c>
      <c r="S13879" s="9">
        <v>483.79594723999998</v>
      </c>
      <c r="T13879" s="9">
        <v>481.49935923999999</v>
      </c>
    </row>
    <row r="13880" spans="1:20" x14ac:dyDescent="0.35">
      <c r="A13880">
        <f t="shared" si="420"/>
        <v>13880</v>
      </c>
      <c r="B13880" s="3" t="s">
        <v>1037</v>
      </c>
      <c r="C13880" s="3" t="s">
        <v>75</v>
      </c>
      <c r="D13880" s="3" t="s">
        <v>54</v>
      </c>
      <c r="E13880">
        <v>2023</v>
      </c>
      <c r="F13880" s="3" t="str">
        <f t="shared" si="421"/>
        <v>RAElevPRIEST2023</v>
      </c>
      <c r="G13880" s="9">
        <v>483.72376875999998</v>
      </c>
      <c r="H13880" s="9">
        <v>488.00198411999997</v>
      </c>
      <c r="I13880" s="9">
        <v>485.03282392</v>
      </c>
      <c r="J13880" s="9">
        <v>481.49935923999999</v>
      </c>
      <c r="K13880" s="9">
        <v>481.49935923999999</v>
      </c>
      <c r="L13880" s="9">
        <v>481.49935923999999</v>
      </c>
      <c r="M13880" s="9">
        <v>481.49935923999999</v>
      </c>
      <c r="N13880" s="9">
        <v>485.02626223999999</v>
      </c>
      <c r="O13880" s="9">
        <v>488.00198411999997</v>
      </c>
      <c r="P13880" s="9">
        <v>488.00198411999997</v>
      </c>
      <c r="Q13880" s="9">
        <v>481.49935923999999</v>
      </c>
      <c r="R13880" s="9">
        <v>482.12599968000001</v>
      </c>
      <c r="S13880" s="9">
        <v>483.48754827999898</v>
      </c>
      <c r="T13880" s="9">
        <v>481.49935923999999</v>
      </c>
    </row>
    <row r="13881" spans="1:20" x14ac:dyDescent="0.35">
      <c r="A13881">
        <f t="shared" si="420"/>
        <v>13881</v>
      </c>
      <c r="B13881" s="3" t="s">
        <v>1037</v>
      </c>
      <c r="C13881" s="3" t="s">
        <v>75</v>
      </c>
      <c r="D13881" s="3" t="s">
        <v>54</v>
      </c>
      <c r="E13881">
        <v>2024</v>
      </c>
      <c r="F13881" s="3" t="str">
        <f t="shared" si="421"/>
        <v>RAElevPRIEST2024</v>
      </c>
      <c r="G13881" s="9">
        <v>481.49935923999999</v>
      </c>
      <c r="H13881" s="9">
        <v>482.14240387999899</v>
      </c>
      <c r="I13881" s="9">
        <v>481.49935923999999</v>
      </c>
      <c r="J13881" s="9">
        <v>487.15224655999998</v>
      </c>
      <c r="K13881" s="9">
        <v>488.00198411999997</v>
      </c>
      <c r="L13881" s="9">
        <v>481.49935923999999</v>
      </c>
      <c r="M13881" s="9">
        <v>481.49935923999999</v>
      </c>
      <c r="N13881" s="9">
        <v>481.49935923999999</v>
      </c>
      <c r="O13881" s="9">
        <v>483.77626220000002</v>
      </c>
      <c r="P13881" s="9">
        <v>487.15880823999998</v>
      </c>
      <c r="Q13881" s="9">
        <v>481.49935923999999</v>
      </c>
      <c r="R13881" s="9">
        <v>482.81169524000001</v>
      </c>
      <c r="S13881" s="9">
        <v>488.00198411999997</v>
      </c>
      <c r="T13881" s="9">
        <v>481.49935923999999</v>
      </c>
    </row>
    <row r="13882" spans="1:20" x14ac:dyDescent="0.35">
      <c r="A13882">
        <f t="shared" si="420"/>
        <v>13882</v>
      </c>
      <c r="B13882" s="3" t="s">
        <v>1037</v>
      </c>
      <c r="C13882" s="3" t="s">
        <v>75</v>
      </c>
      <c r="D13882" s="3" t="s">
        <v>54</v>
      </c>
      <c r="E13882">
        <v>2025</v>
      </c>
      <c r="F13882" s="3" t="str">
        <f t="shared" si="421"/>
        <v>RAElevPRIEST2025</v>
      </c>
      <c r="G13882" s="9">
        <v>481.49935923999999</v>
      </c>
      <c r="H13882" s="9">
        <v>481.49935923999999</v>
      </c>
      <c r="I13882" s="9">
        <v>488.00198411999997</v>
      </c>
      <c r="J13882" s="9">
        <v>485.18374255999902</v>
      </c>
      <c r="K13882" s="9">
        <v>488.00198411999997</v>
      </c>
      <c r="L13882" s="9">
        <v>488.00198411999997</v>
      </c>
      <c r="M13882" s="9">
        <v>488.00198411999997</v>
      </c>
      <c r="N13882" s="9">
        <v>481.49935923999999</v>
      </c>
      <c r="O13882" s="9">
        <v>481.49935923999999</v>
      </c>
      <c r="P13882" s="9">
        <v>481.78807315999899</v>
      </c>
      <c r="Q13882" s="9">
        <v>483.20539603999998</v>
      </c>
      <c r="R13882" s="9">
        <v>482.67389995999901</v>
      </c>
      <c r="S13882" s="9">
        <v>481.49935923999999</v>
      </c>
      <c r="T13882" s="9">
        <v>481.49935923999999</v>
      </c>
    </row>
    <row r="13883" spans="1:20" x14ac:dyDescent="0.35">
      <c r="A13883">
        <f t="shared" si="420"/>
        <v>13883</v>
      </c>
      <c r="B13883" s="3" t="s">
        <v>1037</v>
      </c>
      <c r="C13883" s="3" t="s">
        <v>75</v>
      </c>
      <c r="D13883" s="3" t="s">
        <v>54</v>
      </c>
      <c r="E13883">
        <v>2026</v>
      </c>
      <c r="F13883" s="3" t="str">
        <f t="shared" si="421"/>
        <v>RAElevPRIEST2026</v>
      </c>
      <c r="G13883" s="9">
        <v>481.49935923999999</v>
      </c>
      <c r="H13883" s="9">
        <v>481.49935923999999</v>
      </c>
      <c r="I13883" s="9">
        <v>481.49935923999999</v>
      </c>
      <c r="J13883" s="9">
        <v>483.25788947999899</v>
      </c>
      <c r="K13883" s="9">
        <v>486.97508119999998</v>
      </c>
      <c r="L13883" s="9">
        <v>483.09056664000002</v>
      </c>
      <c r="M13883" s="9">
        <v>481.49935923999999</v>
      </c>
      <c r="N13883" s="9">
        <v>488.00198411999997</v>
      </c>
      <c r="O13883" s="9">
        <v>488.00198411999997</v>
      </c>
      <c r="P13883" s="9">
        <v>481.56169519999997</v>
      </c>
      <c r="Q13883" s="9">
        <v>481.49935923999999</v>
      </c>
      <c r="R13883" s="9">
        <v>488.00198411999997</v>
      </c>
      <c r="S13883" s="9">
        <v>488.00198411999997</v>
      </c>
      <c r="T13883" s="9">
        <v>481.49935923999999</v>
      </c>
    </row>
    <row r="13884" spans="1:20" x14ac:dyDescent="0.35">
      <c r="A13884">
        <f t="shared" si="420"/>
        <v>13884</v>
      </c>
      <c r="B13884" s="3" t="s">
        <v>1037</v>
      </c>
      <c r="C13884" s="3" t="s">
        <v>75</v>
      </c>
      <c r="D13884" s="3" t="s">
        <v>54</v>
      </c>
      <c r="E13884">
        <v>2027</v>
      </c>
      <c r="F13884" s="3" t="str">
        <f t="shared" si="421"/>
        <v>RAElevPRIEST2027</v>
      </c>
      <c r="G13884" s="9">
        <v>483.21195771999902</v>
      </c>
      <c r="H13884" s="9">
        <v>488.00198411999997</v>
      </c>
      <c r="I13884" s="9">
        <v>481.49935923999999</v>
      </c>
      <c r="J13884" s="9">
        <v>487.48689223999997</v>
      </c>
      <c r="K13884" s="9">
        <v>484.07481863999999</v>
      </c>
      <c r="L13884" s="9">
        <v>483.24804696000001</v>
      </c>
      <c r="M13884" s="9">
        <v>481.49935923999999</v>
      </c>
      <c r="N13884" s="9">
        <v>488.00198411999997</v>
      </c>
      <c r="O13884" s="9">
        <v>481.49935923999999</v>
      </c>
      <c r="P13884" s="9">
        <v>483.32350628</v>
      </c>
      <c r="Q13884" s="9">
        <v>481.49935923999999</v>
      </c>
      <c r="R13884" s="9">
        <v>481.49935923999999</v>
      </c>
      <c r="S13884" s="9">
        <v>481.49935923999999</v>
      </c>
      <c r="T13884" s="9">
        <v>481.49935923999999</v>
      </c>
    </row>
    <row r="13885" spans="1:20" x14ac:dyDescent="0.35">
      <c r="A13885">
        <f t="shared" si="420"/>
        <v>13885</v>
      </c>
      <c r="B13885" s="3" t="s">
        <v>1037</v>
      </c>
      <c r="C13885" s="3" t="s">
        <v>75</v>
      </c>
      <c r="D13885" s="3" t="s">
        <v>54</v>
      </c>
      <c r="E13885">
        <v>2028</v>
      </c>
      <c r="F13885" s="3" t="str">
        <f t="shared" si="421"/>
        <v>RAElevPRIEST2028</v>
      </c>
      <c r="G13885" s="9">
        <v>488.00198411999997</v>
      </c>
      <c r="H13885" s="9">
        <v>481.49935923999999</v>
      </c>
      <c r="I13885" s="9">
        <v>481.49935923999999</v>
      </c>
      <c r="J13885" s="9">
        <v>487.824818759999</v>
      </c>
      <c r="K13885" s="9">
        <v>486.20736463999998</v>
      </c>
      <c r="L13885" s="9">
        <v>485.48886068000002</v>
      </c>
      <c r="M13885" s="9">
        <v>481.49935923999999</v>
      </c>
      <c r="N13885" s="9">
        <v>488.00198411999997</v>
      </c>
      <c r="O13885" s="9">
        <v>486.46655099999998</v>
      </c>
      <c r="P13885" s="9">
        <v>485.39699716000001</v>
      </c>
      <c r="Q13885" s="9">
        <v>481.49935923999999</v>
      </c>
      <c r="R13885" s="9">
        <v>488.00198411999997</v>
      </c>
      <c r="S13885" s="9">
        <v>481.49935923999999</v>
      </c>
      <c r="T13885" s="9">
        <v>481.49935923999999</v>
      </c>
    </row>
    <row r="13886" spans="1:20" x14ac:dyDescent="0.35">
      <c r="A13886">
        <f t="shared" si="420"/>
        <v>13886</v>
      </c>
      <c r="B13886" s="3" t="s">
        <v>1037</v>
      </c>
      <c r="C13886" s="3" t="s">
        <v>75</v>
      </c>
      <c r="D13886" s="3" t="s">
        <v>54</v>
      </c>
      <c r="E13886">
        <v>2029</v>
      </c>
      <c r="F13886" s="3" t="str">
        <f t="shared" si="421"/>
        <v>RAElevPRIEST2029</v>
      </c>
      <c r="G13886" s="9">
        <v>487.59187911999999</v>
      </c>
      <c r="H13886" s="9">
        <v>481.49935923999999</v>
      </c>
      <c r="I13886" s="9">
        <v>488.00198411999997</v>
      </c>
      <c r="J13886" s="9">
        <v>482.85762699999998</v>
      </c>
      <c r="K13886" s="9">
        <v>481.49935923999999</v>
      </c>
      <c r="L13886" s="9">
        <v>484.77363755999897</v>
      </c>
      <c r="M13886" s="9">
        <v>481.49935923999999</v>
      </c>
      <c r="N13886" s="9">
        <v>488.00198411999997</v>
      </c>
      <c r="O13886" s="9">
        <v>486.89634103999998</v>
      </c>
      <c r="P13886" s="9">
        <v>481.49935923999999</v>
      </c>
      <c r="Q13886" s="9">
        <v>488.00198411999997</v>
      </c>
      <c r="R13886" s="9">
        <v>487.70670851999898</v>
      </c>
      <c r="S13886" s="9">
        <v>485.19030423999999</v>
      </c>
      <c r="T13886" s="9">
        <v>481.49935923999999</v>
      </c>
    </row>
    <row r="13887" spans="1:20" x14ac:dyDescent="0.35">
      <c r="A13887">
        <f t="shared" si="420"/>
        <v>13887</v>
      </c>
      <c r="B13887" s="3" t="s">
        <v>1037</v>
      </c>
      <c r="C13887" s="3" t="s">
        <v>86</v>
      </c>
      <c r="D13887" s="3" t="s">
        <v>54</v>
      </c>
      <c r="E13887">
        <v>2020</v>
      </c>
      <c r="F13887" s="3" t="str">
        <f t="shared" si="421"/>
        <v>RAQOutPRIEST2020</v>
      </c>
      <c r="G13887" s="9">
        <v>84.037320957103702</v>
      </c>
      <c r="H13887" s="9">
        <v>126.10634619378</v>
      </c>
      <c r="I13887" s="9">
        <v>134.71091565411899</v>
      </c>
      <c r="J13887" s="9">
        <v>146.3103256128</v>
      </c>
      <c r="K13887" s="9">
        <v>129.94864727365101</v>
      </c>
      <c r="L13887" s="9">
        <v>99.642505334308694</v>
      </c>
      <c r="M13887" s="9">
        <v>145.33408239691201</v>
      </c>
      <c r="N13887" s="9">
        <v>153.90440253397199</v>
      </c>
      <c r="O13887" s="9">
        <v>187.70712325319701</v>
      </c>
      <c r="P13887" s="9">
        <v>214.424675364763</v>
      </c>
      <c r="Q13887" s="9">
        <v>101.623860558697</v>
      </c>
      <c r="R13887" s="9">
        <v>88.108068654131898</v>
      </c>
      <c r="S13887" s="9">
        <v>92.5818433431171</v>
      </c>
      <c r="T13887" s="9">
        <v>71.871480545073098</v>
      </c>
    </row>
    <row r="13888" spans="1:20" x14ac:dyDescent="0.35">
      <c r="A13888">
        <f t="shared" si="420"/>
        <v>13888</v>
      </c>
      <c r="B13888" s="3" t="s">
        <v>1037</v>
      </c>
      <c r="C13888" s="3" t="s">
        <v>86</v>
      </c>
      <c r="D13888" s="3" t="s">
        <v>54</v>
      </c>
      <c r="E13888">
        <v>2021</v>
      </c>
      <c r="F13888" s="3" t="str">
        <f t="shared" si="421"/>
        <v>RAQOutPRIEST2021</v>
      </c>
      <c r="G13888" s="9">
        <v>100.203501017788</v>
      </c>
      <c r="H13888" s="9">
        <v>139.563048505241</v>
      </c>
      <c r="I13888" s="9">
        <v>161.834154777766</v>
      </c>
      <c r="J13888" s="9">
        <v>142.39009028739204</v>
      </c>
      <c r="K13888" s="9">
        <v>151.72548760986399</v>
      </c>
      <c r="L13888" s="9">
        <v>98.810314755522796</v>
      </c>
      <c r="M13888" s="9">
        <v>111.394950211848</v>
      </c>
      <c r="N13888" s="9">
        <v>138.37920743110101</v>
      </c>
      <c r="O13888" s="9">
        <v>177.07919267270401</v>
      </c>
      <c r="P13888" s="9">
        <v>165.57763897268097</v>
      </c>
      <c r="Q13888" s="9">
        <v>115.58678492867298</v>
      </c>
      <c r="R13888" s="9">
        <v>103.222303749444</v>
      </c>
      <c r="S13888" s="9">
        <v>100.239407372863</v>
      </c>
      <c r="T13888" s="9">
        <v>67.931006217072607</v>
      </c>
    </row>
    <row r="13889" spans="1:20" x14ac:dyDescent="0.35">
      <c r="A13889">
        <f t="shared" si="420"/>
        <v>13889</v>
      </c>
      <c r="B13889" s="3" t="s">
        <v>1037</v>
      </c>
      <c r="C13889" s="3" t="s">
        <v>86</v>
      </c>
      <c r="D13889" s="3" t="s">
        <v>54</v>
      </c>
      <c r="E13889">
        <v>2022</v>
      </c>
      <c r="F13889" s="3" t="str">
        <f t="shared" si="421"/>
        <v>RAQOutPRIEST2022</v>
      </c>
      <c r="G13889" s="9">
        <v>58.682494252080701</v>
      </c>
      <c r="H13889" s="9">
        <v>107.890441504606</v>
      </c>
      <c r="I13889" s="9">
        <v>130.77095582937201</v>
      </c>
      <c r="J13889" s="9">
        <v>154.16004524787499</v>
      </c>
      <c r="K13889" s="9">
        <v>137.86888658962999</v>
      </c>
      <c r="L13889" s="9">
        <v>125.523879342184</v>
      </c>
      <c r="M13889" s="9">
        <v>129.849699279795</v>
      </c>
      <c r="N13889" s="9">
        <v>158.90238086372199</v>
      </c>
      <c r="O13889" s="9">
        <v>180.913932571787</v>
      </c>
      <c r="P13889" s="9">
        <v>241.04409783737501</v>
      </c>
      <c r="Q13889" s="9">
        <v>125.361439274411</v>
      </c>
      <c r="R13889" s="9">
        <v>93.688223865246997</v>
      </c>
      <c r="S13889" s="9">
        <v>101.70374749707899</v>
      </c>
      <c r="T13889" s="9">
        <v>55.355089062008702</v>
      </c>
    </row>
    <row r="13890" spans="1:20" x14ac:dyDescent="0.35">
      <c r="A13890">
        <f t="shared" si="420"/>
        <v>13890</v>
      </c>
      <c r="B13890" s="3" t="s">
        <v>1037</v>
      </c>
      <c r="C13890" s="3" t="s">
        <v>86</v>
      </c>
      <c r="D13890" s="3" t="s">
        <v>54</v>
      </c>
      <c r="E13890">
        <v>2023</v>
      </c>
      <c r="F13890" s="3" t="str">
        <f t="shared" si="421"/>
        <v>RAQOutPRIEST2023</v>
      </c>
      <c r="G13890" s="9">
        <v>73.138816639213502</v>
      </c>
      <c r="H13890" s="9">
        <v>113.478741479896</v>
      </c>
      <c r="I13890" s="9">
        <v>148.94033258815199</v>
      </c>
      <c r="J13890" s="9">
        <v>142.427788738038</v>
      </c>
      <c r="K13890" s="9">
        <v>105.994709115473</v>
      </c>
      <c r="L13890" s="9">
        <v>106.13665146715</v>
      </c>
      <c r="M13890" s="9">
        <v>132.42619513940701</v>
      </c>
      <c r="N13890" s="9">
        <v>133.60357290050499</v>
      </c>
      <c r="O13890" s="9">
        <v>196.037230687506</v>
      </c>
      <c r="P13890" s="9">
        <v>177.66004336908301</v>
      </c>
      <c r="Q13890" s="9">
        <v>106.92840102118799</v>
      </c>
      <c r="R13890" s="9">
        <v>105.770365412104</v>
      </c>
      <c r="S13890" s="9">
        <v>82.501928250820299</v>
      </c>
      <c r="T13890" s="9">
        <v>47.088148437470402</v>
      </c>
    </row>
    <row r="13891" spans="1:20" x14ac:dyDescent="0.35">
      <c r="A13891">
        <f t="shared" ref="A13891:A13954" si="422">A13890+1</f>
        <v>13891</v>
      </c>
      <c r="B13891" s="3" t="s">
        <v>1037</v>
      </c>
      <c r="C13891" s="3" t="s">
        <v>86</v>
      </c>
      <c r="D13891" s="3" t="s">
        <v>54</v>
      </c>
      <c r="E13891">
        <v>2024</v>
      </c>
      <c r="F13891" s="3" t="str">
        <f t="shared" si="421"/>
        <v>RAQOutPRIEST2024</v>
      </c>
      <c r="G13891" s="9">
        <v>58.9387172295814</v>
      </c>
      <c r="H13891" s="9">
        <v>99.721135432136904</v>
      </c>
      <c r="I13891" s="9">
        <v>118.065780996483</v>
      </c>
      <c r="J13891" s="9">
        <v>135.05928760099201</v>
      </c>
      <c r="K13891" s="9">
        <v>124.415270935994</v>
      </c>
      <c r="L13891" s="9">
        <v>121.894634246903</v>
      </c>
      <c r="M13891" s="9">
        <v>156.297625942091</v>
      </c>
      <c r="N13891" s="9">
        <v>140.31398540076799</v>
      </c>
      <c r="O13891" s="9">
        <v>197.23492898728199</v>
      </c>
      <c r="P13891" s="9">
        <v>151.016136084858</v>
      </c>
      <c r="Q13891" s="9">
        <v>104.66629540088101</v>
      </c>
      <c r="R13891" s="9">
        <v>86.1622869925027</v>
      </c>
      <c r="S13891" s="9">
        <v>78.127792842961398</v>
      </c>
      <c r="T13891" s="9">
        <v>62.865043423731599</v>
      </c>
    </row>
    <row r="13892" spans="1:20" x14ac:dyDescent="0.35">
      <c r="A13892">
        <f t="shared" si="422"/>
        <v>13892</v>
      </c>
      <c r="B13892" s="3" t="s">
        <v>1037</v>
      </c>
      <c r="C13892" s="3" t="s">
        <v>86</v>
      </c>
      <c r="D13892" s="3" t="s">
        <v>54</v>
      </c>
      <c r="E13892">
        <v>2025</v>
      </c>
      <c r="F13892" s="3" t="str">
        <f t="shared" si="421"/>
        <v>RAQOutPRIEST2025</v>
      </c>
      <c r="G13892" s="9">
        <v>52.698014407663898</v>
      </c>
      <c r="H13892" s="9">
        <v>94.375519078377593</v>
      </c>
      <c r="I13892" s="9">
        <v>114.153014448147</v>
      </c>
      <c r="J13892" s="9">
        <v>86.851998800166001</v>
      </c>
      <c r="K13892" s="9">
        <v>95.374875150831201</v>
      </c>
      <c r="L13892" s="9">
        <v>73.694127192479797</v>
      </c>
      <c r="M13892" s="9">
        <v>67.182102002916196</v>
      </c>
      <c r="N13892" s="9">
        <v>95.520373137075794</v>
      </c>
      <c r="O13892" s="9">
        <v>95.511096988365793</v>
      </c>
      <c r="P13892" s="9">
        <v>87.5233360306311</v>
      </c>
      <c r="Q13892" s="9">
        <v>89.928561382713099</v>
      </c>
      <c r="R13892" s="9">
        <v>107.338823397079</v>
      </c>
      <c r="S13892" s="9">
        <v>86.240253564809805</v>
      </c>
      <c r="T13892" s="9">
        <v>68.632553905970795</v>
      </c>
    </row>
    <row r="13893" spans="1:20" x14ac:dyDescent="0.35">
      <c r="A13893">
        <f t="shared" si="422"/>
        <v>13893</v>
      </c>
      <c r="B13893" s="3" t="s">
        <v>1037</v>
      </c>
      <c r="C13893" s="3" t="s">
        <v>86</v>
      </c>
      <c r="D13893" s="3" t="s">
        <v>54</v>
      </c>
      <c r="E13893">
        <v>2026</v>
      </c>
      <c r="F13893" s="3" t="str">
        <f t="shared" si="421"/>
        <v>RAQOutPRIEST2026</v>
      </c>
      <c r="G13893" s="9">
        <v>59.756411460294501</v>
      </c>
      <c r="H13893" s="9">
        <v>81.260481540214798</v>
      </c>
      <c r="I13893" s="9">
        <v>120.98891984319199</v>
      </c>
      <c r="J13893" s="9">
        <v>134.785518268293</v>
      </c>
      <c r="K13893" s="9">
        <v>162.31063111607801</v>
      </c>
      <c r="L13893" s="9">
        <v>113.36978760186599</v>
      </c>
      <c r="M13893" s="9">
        <v>225.94041511911499</v>
      </c>
      <c r="N13893" s="9">
        <v>291.88843332999801</v>
      </c>
      <c r="O13893" s="9">
        <v>228.131192437637</v>
      </c>
      <c r="P13893" s="9">
        <v>190.887824050631</v>
      </c>
      <c r="Q13893" s="9">
        <v>128.226649835605</v>
      </c>
      <c r="R13893" s="9">
        <v>101.41199138916799</v>
      </c>
      <c r="S13893" s="9">
        <v>96.5957101372083</v>
      </c>
      <c r="T13893" s="9">
        <v>78.806124328238099</v>
      </c>
    </row>
    <row r="13894" spans="1:20" x14ac:dyDescent="0.35">
      <c r="A13894">
        <f t="shared" si="422"/>
        <v>13894</v>
      </c>
      <c r="B13894" s="3" t="s">
        <v>1037</v>
      </c>
      <c r="C13894" s="3" t="s">
        <v>86</v>
      </c>
      <c r="D13894" s="3" t="s">
        <v>54</v>
      </c>
      <c r="E13894">
        <v>2027</v>
      </c>
      <c r="F13894" s="3" t="str">
        <f t="shared" si="421"/>
        <v>RAQOutPRIEST2027</v>
      </c>
      <c r="G13894" s="9">
        <v>59.744708887615197</v>
      </c>
      <c r="H13894" s="9">
        <v>123.75725073710301</v>
      </c>
      <c r="I13894" s="9">
        <v>175.37076932699</v>
      </c>
      <c r="J13894" s="9">
        <v>191.172595366059</v>
      </c>
      <c r="K13894" s="9">
        <v>171.45881654247901</v>
      </c>
      <c r="L13894" s="9">
        <v>136.12040694911201</v>
      </c>
      <c r="M13894" s="9">
        <v>196.54007533160001</v>
      </c>
      <c r="N13894" s="9">
        <v>186.344420646125</v>
      </c>
      <c r="O13894" s="9">
        <v>219.66816640224499</v>
      </c>
      <c r="P13894" s="9">
        <v>287.26615466728401</v>
      </c>
      <c r="Q13894" s="9">
        <v>198.95407145118199</v>
      </c>
      <c r="R13894" s="9">
        <v>152.37384454813801</v>
      </c>
      <c r="S13894" s="9">
        <v>122.64472555444898</v>
      </c>
      <c r="T13894" s="9">
        <v>80.009023656157794</v>
      </c>
    </row>
    <row r="13895" spans="1:20" x14ac:dyDescent="0.35">
      <c r="A13895">
        <f t="shared" si="422"/>
        <v>13895</v>
      </c>
      <c r="B13895" s="3" t="s">
        <v>1037</v>
      </c>
      <c r="C13895" s="3" t="s">
        <v>86</v>
      </c>
      <c r="D13895" s="3" t="s">
        <v>54</v>
      </c>
      <c r="E13895">
        <v>2028</v>
      </c>
      <c r="F13895" s="3" t="str">
        <f t="shared" si="421"/>
        <v>RAQOutPRIEST2028</v>
      </c>
      <c r="G13895" s="9">
        <v>81.506528766925996</v>
      </c>
      <c r="H13895" s="9">
        <v>120.937973479516</v>
      </c>
      <c r="I13895" s="9">
        <v>135.382554842422</v>
      </c>
      <c r="J13895" s="9">
        <v>161.77721308084</v>
      </c>
      <c r="K13895" s="9">
        <v>156.55187048599399</v>
      </c>
      <c r="L13895" s="9">
        <v>130.31961387779501</v>
      </c>
      <c r="M13895" s="9">
        <v>158.65318037983701</v>
      </c>
      <c r="N13895" s="9">
        <v>131.197766404736</v>
      </c>
      <c r="O13895" s="9">
        <v>183.220220227352</v>
      </c>
      <c r="P13895" s="9">
        <v>212.93472619552699</v>
      </c>
      <c r="Q13895" s="9">
        <v>111.02878013885601</v>
      </c>
      <c r="R13895" s="9">
        <v>89.125655419305502</v>
      </c>
      <c r="S13895" s="9">
        <v>90.003054335003895</v>
      </c>
      <c r="T13895" s="9">
        <v>62.399504885618001</v>
      </c>
    </row>
    <row r="13896" spans="1:20" x14ac:dyDescent="0.35">
      <c r="A13896">
        <f t="shared" si="422"/>
        <v>13896</v>
      </c>
      <c r="B13896" s="3" t="s">
        <v>1037</v>
      </c>
      <c r="C13896" s="3" t="s">
        <v>86</v>
      </c>
      <c r="D13896" s="3" t="s">
        <v>54</v>
      </c>
      <c r="E13896">
        <v>2029</v>
      </c>
      <c r="F13896" s="3" t="str">
        <f t="shared" si="421"/>
        <v>RAQOutPRIEST2029</v>
      </c>
      <c r="G13896" s="9">
        <v>74.691991402427604</v>
      </c>
      <c r="H13896" s="9">
        <v>129.47584363914299</v>
      </c>
      <c r="I13896" s="9">
        <v>140.43806901074703</v>
      </c>
      <c r="J13896" s="9">
        <v>166.127306733387</v>
      </c>
      <c r="K13896" s="9">
        <v>175.174411109723</v>
      </c>
      <c r="L13896" s="9">
        <v>175.606723124724</v>
      </c>
      <c r="M13896" s="9">
        <v>241.842722381409</v>
      </c>
      <c r="N13896" s="9">
        <v>266.86994913644702</v>
      </c>
      <c r="O13896" s="9">
        <v>309.88180720986901</v>
      </c>
      <c r="P13896" s="9">
        <v>327.34339389465902</v>
      </c>
      <c r="Q13896" s="9">
        <v>244.04904170358799</v>
      </c>
      <c r="R13896" s="9">
        <v>179.20838265361101</v>
      </c>
      <c r="S13896" s="9">
        <v>166.41732352167699</v>
      </c>
      <c r="T13896" s="9">
        <v>98.246330132431197</v>
      </c>
    </row>
    <row r="13897" spans="1:20" x14ac:dyDescent="0.35">
      <c r="A13897">
        <f t="shared" si="422"/>
        <v>13897</v>
      </c>
      <c r="B13897" s="3" t="s">
        <v>1037</v>
      </c>
      <c r="C13897" s="3" t="s">
        <v>95</v>
      </c>
      <c r="D13897" s="3" t="s">
        <v>54</v>
      </c>
      <c r="E13897">
        <v>2020</v>
      </c>
      <c r="F13897" s="3" t="str">
        <f t="shared" si="421"/>
        <v>RASpillPRIEST2020</v>
      </c>
      <c r="G13897" s="9">
        <v>5.0765505973037603</v>
      </c>
      <c r="H13897" s="9">
        <v>9.18589102662777</v>
      </c>
      <c r="I13897" s="9">
        <v>5.9096931798065899</v>
      </c>
      <c r="J13897" s="9">
        <v>19.174428855542001</v>
      </c>
      <c r="K13897" s="9">
        <v>12.679665813963499</v>
      </c>
      <c r="L13897" s="9">
        <v>6.9290178015888397</v>
      </c>
      <c r="M13897" s="9">
        <v>19.0301243617333</v>
      </c>
      <c r="N13897" s="9">
        <v>34.312264614736101</v>
      </c>
      <c r="O13897" s="9">
        <v>62.770591076661901</v>
      </c>
      <c r="P13897" s="9">
        <v>80.949041087104106</v>
      </c>
      <c r="Q13897" s="9">
        <v>23.4342479564516</v>
      </c>
      <c r="R13897" s="9">
        <v>22.762396522862499</v>
      </c>
      <c r="S13897" s="9">
        <v>18.3088922931796</v>
      </c>
      <c r="T13897" s="9">
        <v>6.1165796255326299</v>
      </c>
    </row>
    <row r="13898" spans="1:20" x14ac:dyDescent="0.35">
      <c r="A13898">
        <f t="shared" si="422"/>
        <v>13898</v>
      </c>
      <c r="B13898" s="3" t="s">
        <v>1037</v>
      </c>
      <c r="C13898" s="3" t="s">
        <v>95</v>
      </c>
      <c r="D13898" s="3" t="s">
        <v>54</v>
      </c>
      <c r="E13898">
        <v>2021</v>
      </c>
      <c r="F13898" s="3" t="str">
        <f t="shared" si="421"/>
        <v>RASpillPRIEST2021</v>
      </c>
      <c r="G13898" s="9">
        <v>7.7807893289376304</v>
      </c>
      <c r="H13898" s="9">
        <v>13.170554715422201</v>
      </c>
      <c r="I13898" s="9">
        <v>19.551353899988701</v>
      </c>
      <c r="J13898" s="9">
        <v>17.6618710253628</v>
      </c>
      <c r="K13898" s="9">
        <v>23.400851844239501</v>
      </c>
      <c r="L13898" s="9">
        <v>4.87258174231048</v>
      </c>
      <c r="M13898" s="9">
        <v>4.9267116199194403</v>
      </c>
      <c r="N13898" s="9">
        <v>36.937895135361103</v>
      </c>
      <c r="O13898" s="9">
        <v>59.7072686247446</v>
      </c>
      <c r="P13898" s="9">
        <v>45.020177010725</v>
      </c>
      <c r="Q13898" s="9">
        <v>26.458842237352101</v>
      </c>
      <c r="R13898" s="9">
        <v>25.514289282902698</v>
      </c>
      <c r="S13898" s="9">
        <v>22.0778709995794</v>
      </c>
      <c r="T13898" s="9">
        <v>5.5844910269166599</v>
      </c>
    </row>
    <row r="13899" spans="1:20" x14ac:dyDescent="0.35">
      <c r="A13899">
        <f t="shared" si="422"/>
        <v>13899</v>
      </c>
      <c r="B13899" s="3" t="s">
        <v>1037</v>
      </c>
      <c r="C13899" s="3" t="s">
        <v>95</v>
      </c>
      <c r="D13899" s="3" t="s">
        <v>54</v>
      </c>
      <c r="E13899">
        <v>2022</v>
      </c>
      <c r="F13899" s="3" t="str">
        <f t="shared" si="421"/>
        <v>RASpillPRIEST2022</v>
      </c>
      <c r="G13899" s="9">
        <v>7.1481208314805098</v>
      </c>
      <c r="H13899" s="9">
        <v>11.184567254918701</v>
      </c>
      <c r="I13899" s="9">
        <v>6.9974823279073597</v>
      </c>
      <c r="J13899" s="9">
        <v>24.462714516827202</v>
      </c>
      <c r="K13899" s="9">
        <v>11.897943021921799</v>
      </c>
      <c r="L13899" s="9">
        <v>17.237664724422402</v>
      </c>
      <c r="M13899" s="9">
        <v>41.045633629767998</v>
      </c>
      <c r="N13899" s="9">
        <v>45.838414730791598</v>
      </c>
      <c r="O13899" s="9">
        <v>52.636970761008001</v>
      </c>
      <c r="P13899" s="9">
        <v>98.842033818305495</v>
      </c>
      <c r="Q13899" s="9">
        <v>27.725761501854802</v>
      </c>
      <c r="R13899" s="9">
        <v>25.948620716260201</v>
      </c>
      <c r="S13899" s="9">
        <v>20.2017768449765</v>
      </c>
      <c r="T13899" s="9">
        <v>4.4435207392673597</v>
      </c>
    </row>
    <row r="13900" spans="1:20" x14ac:dyDescent="0.35">
      <c r="A13900">
        <f t="shared" si="422"/>
        <v>13900</v>
      </c>
      <c r="B13900" s="3" t="s">
        <v>1037</v>
      </c>
      <c r="C13900" s="3" t="s">
        <v>95</v>
      </c>
      <c r="D13900" s="3" t="s">
        <v>54</v>
      </c>
      <c r="E13900">
        <v>2023</v>
      </c>
      <c r="F13900" s="3" t="str">
        <f t="shared" si="421"/>
        <v>RASpillPRIEST2023</v>
      </c>
      <c r="G13900" s="9">
        <v>9.8921809213481104</v>
      </c>
      <c r="H13900" s="9">
        <v>16.9005004273534</v>
      </c>
      <c r="I13900" s="9">
        <v>19.004659980687499</v>
      </c>
      <c r="J13900" s="9">
        <v>14.1603444146913</v>
      </c>
      <c r="K13900" s="9">
        <v>2.2761692354375</v>
      </c>
      <c r="L13900" s="9">
        <v>17.792496381606099</v>
      </c>
      <c r="M13900" s="9">
        <v>33.5000003190125</v>
      </c>
      <c r="N13900" s="9">
        <v>32.566472985083301</v>
      </c>
      <c r="O13900" s="9">
        <v>67.752359313521495</v>
      </c>
      <c r="P13900" s="9">
        <v>58.582031520055509</v>
      </c>
      <c r="Q13900" s="9">
        <v>26.934288485816499</v>
      </c>
      <c r="R13900" s="9">
        <v>21.975332030166602</v>
      </c>
      <c r="S13900" s="9">
        <v>16.182144141406201</v>
      </c>
      <c r="T13900" s="9">
        <v>3.0150357216797201</v>
      </c>
    </row>
    <row r="13901" spans="1:20" x14ac:dyDescent="0.35">
      <c r="A13901">
        <f t="shared" si="422"/>
        <v>13901</v>
      </c>
      <c r="B13901" s="3" t="s">
        <v>1037</v>
      </c>
      <c r="C13901" s="3" t="s">
        <v>95</v>
      </c>
      <c r="D13901" s="3" t="s">
        <v>54</v>
      </c>
      <c r="E13901">
        <v>2024</v>
      </c>
      <c r="F13901" s="3" t="str">
        <f t="shared" si="421"/>
        <v>RASpillPRIEST2024</v>
      </c>
      <c r="G13901" s="9">
        <v>4.4450905407463202</v>
      </c>
      <c r="H13901" s="9">
        <v>9.1540242420861109</v>
      </c>
      <c r="I13901" s="9">
        <v>4.5447841773536801</v>
      </c>
      <c r="J13901" s="9">
        <v>10.7591002839499</v>
      </c>
      <c r="K13901" s="9">
        <v>3.3220010094322898</v>
      </c>
      <c r="L13901" s="9">
        <v>14.568904567691501</v>
      </c>
      <c r="M13901" s="9">
        <v>37.727040652719396</v>
      </c>
      <c r="N13901" s="9">
        <v>32.376347717680503</v>
      </c>
      <c r="O13901" s="9">
        <v>90.9327615310483</v>
      </c>
      <c r="P13901" s="9">
        <v>44.048023248104101</v>
      </c>
      <c r="Q13901" s="9">
        <v>26.988923513014399</v>
      </c>
      <c r="R13901" s="9">
        <v>23.7822143720194</v>
      </c>
      <c r="S13901" s="9">
        <v>17.4882856116445</v>
      </c>
      <c r="T13901" s="9">
        <v>6.54968004371527</v>
      </c>
    </row>
    <row r="13902" spans="1:20" x14ac:dyDescent="0.35">
      <c r="A13902">
        <f t="shared" si="422"/>
        <v>13902</v>
      </c>
      <c r="B13902" s="3" t="s">
        <v>1037</v>
      </c>
      <c r="C13902" s="3" t="s">
        <v>95</v>
      </c>
      <c r="D13902" s="3" t="s">
        <v>54</v>
      </c>
      <c r="E13902">
        <v>2025</v>
      </c>
      <c r="F13902" s="3" t="str">
        <f t="shared" si="421"/>
        <v>RASpillPRIEST2025</v>
      </c>
      <c r="G13902" s="9">
        <v>6.7938699005954302</v>
      </c>
      <c r="H13902" s="9">
        <v>9.6614524890138807</v>
      </c>
      <c r="I13902" s="9">
        <v>23.4494836291124</v>
      </c>
      <c r="J13902" s="9">
        <v>16.0789775495059</v>
      </c>
      <c r="K13902" s="9">
        <v>23.717538171312398</v>
      </c>
      <c r="L13902" s="9">
        <v>7.1233045490362903</v>
      </c>
      <c r="M13902" s="9">
        <v>1.8501235375690199</v>
      </c>
      <c r="N13902" s="9">
        <v>14.585336024875</v>
      </c>
      <c r="O13902" s="9">
        <v>17.568005069232701</v>
      </c>
      <c r="P13902" s="9">
        <v>25.712594078174298</v>
      </c>
      <c r="Q13902" s="9">
        <v>23.309566430644601</v>
      </c>
      <c r="R13902" s="9">
        <v>24.0342840917472</v>
      </c>
      <c r="S13902" s="9">
        <v>14.812185164583299</v>
      </c>
      <c r="T13902" s="9">
        <v>3.4953364884569398</v>
      </c>
    </row>
    <row r="13903" spans="1:20" x14ac:dyDescent="0.35">
      <c r="A13903">
        <f t="shared" si="422"/>
        <v>13903</v>
      </c>
      <c r="B13903" s="3" t="s">
        <v>1037</v>
      </c>
      <c r="C13903" s="3" t="s">
        <v>95</v>
      </c>
      <c r="D13903" s="3" t="s">
        <v>54</v>
      </c>
      <c r="E13903">
        <v>2026</v>
      </c>
      <c r="F13903" s="3" t="str">
        <f t="shared" si="421"/>
        <v>RASpillPRIEST2026</v>
      </c>
      <c r="G13903" s="9">
        <v>3.0905904022903199</v>
      </c>
      <c r="H13903" s="9">
        <v>3.00828960219375</v>
      </c>
      <c r="I13903" s="9">
        <v>5.6464988382755497</v>
      </c>
      <c r="J13903" s="9">
        <v>20.1288383097158</v>
      </c>
      <c r="K13903" s="9">
        <v>47.077732092536401</v>
      </c>
      <c r="L13903" s="9">
        <v>22.3084262239623</v>
      </c>
      <c r="M13903" s="9">
        <v>119.912817444388</v>
      </c>
      <c r="N13903" s="9">
        <v>208.281407845486</v>
      </c>
      <c r="O13903" s="9">
        <v>105.97331280445501</v>
      </c>
      <c r="P13903" s="9">
        <v>60.5416403677361</v>
      </c>
      <c r="Q13903" s="9">
        <v>30.046383150427999</v>
      </c>
      <c r="R13903" s="9">
        <v>26.601520808624901</v>
      </c>
      <c r="S13903" s="9">
        <v>23.277152976856701</v>
      </c>
      <c r="T13903" s="9">
        <v>5.6542572906847202</v>
      </c>
    </row>
    <row r="13904" spans="1:20" x14ac:dyDescent="0.35">
      <c r="A13904">
        <f t="shared" si="422"/>
        <v>13904</v>
      </c>
      <c r="B13904" s="3" t="s">
        <v>1037</v>
      </c>
      <c r="C13904" s="3" t="s">
        <v>95</v>
      </c>
      <c r="D13904" s="3" t="s">
        <v>54</v>
      </c>
      <c r="E13904">
        <v>2027</v>
      </c>
      <c r="F13904" s="3" t="str">
        <f t="shared" si="421"/>
        <v>RASpillPRIEST2027</v>
      </c>
      <c r="G13904" s="9">
        <v>7.8315146396055102</v>
      </c>
      <c r="H13904" s="9">
        <v>9.1973640019673599</v>
      </c>
      <c r="I13904" s="9">
        <v>40.236900340615399</v>
      </c>
      <c r="J13904" s="9">
        <v>59.5998116253608</v>
      </c>
      <c r="K13904" s="9">
        <v>46.3045964633125</v>
      </c>
      <c r="L13904" s="9">
        <v>25.410650061275501</v>
      </c>
      <c r="M13904" s="9">
        <v>60.6926268446555</v>
      </c>
      <c r="N13904" s="9">
        <v>58.4664998709166</v>
      </c>
      <c r="O13904" s="9">
        <v>104.075015451646</v>
      </c>
      <c r="P13904" s="9">
        <v>158.83865303332601</v>
      </c>
      <c r="Q13904" s="9">
        <v>71.538322827614195</v>
      </c>
      <c r="R13904" s="9">
        <v>26.440840109152699</v>
      </c>
      <c r="S13904" s="9">
        <v>23.418557290132799</v>
      </c>
      <c r="T13904" s="9">
        <v>4.9237329271958297</v>
      </c>
    </row>
    <row r="13905" spans="1:20" x14ac:dyDescent="0.35">
      <c r="A13905">
        <f t="shared" si="422"/>
        <v>13905</v>
      </c>
      <c r="B13905" s="3" t="s">
        <v>1037</v>
      </c>
      <c r="C13905" s="3" t="s">
        <v>95</v>
      </c>
      <c r="D13905" s="3" t="s">
        <v>54</v>
      </c>
      <c r="E13905">
        <v>2028</v>
      </c>
      <c r="F13905" s="3" t="str">
        <f t="shared" si="421"/>
        <v>RASpillPRIEST2028</v>
      </c>
      <c r="G13905" s="9">
        <v>4.0705111599428703</v>
      </c>
      <c r="H13905" s="9">
        <v>8.3185438653624999</v>
      </c>
      <c r="I13905" s="9">
        <v>6.5958094776874896</v>
      </c>
      <c r="J13905" s="9">
        <v>32.732331294234001</v>
      </c>
      <c r="K13905" s="9">
        <v>34.469258585864502</v>
      </c>
      <c r="L13905" s="9">
        <v>16.6292103706223</v>
      </c>
      <c r="M13905" s="9">
        <v>39.571927987170803</v>
      </c>
      <c r="N13905" s="9">
        <v>38.276014328902697</v>
      </c>
      <c r="O13905" s="9">
        <v>57.350785063588702</v>
      </c>
      <c r="P13905" s="9">
        <v>77.957554965208303</v>
      </c>
      <c r="Q13905" s="9">
        <v>26.8134709447537</v>
      </c>
      <c r="R13905" s="9">
        <v>25.228775188915201</v>
      </c>
      <c r="S13905" s="9">
        <v>19.719596907700499</v>
      </c>
      <c r="T13905" s="9">
        <v>3.7311128530617998</v>
      </c>
    </row>
    <row r="13906" spans="1:20" x14ac:dyDescent="0.35">
      <c r="A13906">
        <f t="shared" si="422"/>
        <v>13906</v>
      </c>
      <c r="B13906" s="3" t="s">
        <v>1037</v>
      </c>
      <c r="C13906" s="3" t="s">
        <v>95</v>
      </c>
      <c r="D13906" s="3" t="s">
        <v>54</v>
      </c>
      <c r="E13906">
        <v>2029</v>
      </c>
      <c r="F13906" s="3" t="str">
        <f t="shared" si="421"/>
        <v>RASpillPRIEST2029</v>
      </c>
      <c r="G13906" s="9">
        <v>7.07432374525672</v>
      </c>
      <c r="H13906" s="9">
        <v>24.614855741559001</v>
      </c>
      <c r="I13906" s="9">
        <v>26.3378582662193</v>
      </c>
      <c r="J13906" s="9">
        <v>34.980643655698898</v>
      </c>
      <c r="K13906" s="9">
        <v>51.738727187848902</v>
      </c>
      <c r="L13906" s="9">
        <v>58.3464883558064</v>
      </c>
      <c r="M13906" s="9">
        <v>110.283320861243</v>
      </c>
      <c r="N13906" s="9">
        <v>146.56737559527701</v>
      </c>
      <c r="O13906" s="9">
        <v>179.57433560688099</v>
      </c>
      <c r="P13906" s="9">
        <v>190.301075723937</v>
      </c>
      <c r="Q13906" s="9">
        <v>113.644513905087</v>
      </c>
      <c r="R13906" s="9">
        <v>49.346619877722198</v>
      </c>
      <c r="S13906" s="9">
        <v>33.051070822692701</v>
      </c>
      <c r="T13906" s="9">
        <v>9.1822577017111104</v>
      </c>
    </row>
    <row r="13907" spans="1:20" x14ac:dyDescent="0.35">
      <c r="A13907">
        <f t="shared" si="422"/>
        <v>13907</v>
      </c>
      <c r="B13907" s="3" t="s">
        <v>1037</v>
      </c>
      <c r="C13907" s="3" t="s">
        <v>77</v>
      </c>
      <c r="D13907" s="3" t="s">
        <v>54</v>
      </c>
      <c r="E13907">
        <v>2020</v>
      </c>
      <c r="F13907" s="3" t="str">
        <f t="shared" si="421"/>
        <v>RAGenPRIEST2020</v>
      </c>
      <c r="G13907" s="9">
        <v>423.38256559677399</v>
      </c>
      <c r="H13907" s="9">
        <v>626.91985416666603</v>
      </c>
      <c r="I13907" s="9">
        <v>690.623702083333</v>
      </c>
      <c r="J13907" s="9">
        <v>681.69458333333296</v>
      </c>
      <c r="K13907" s="9">
        <v>628.78876979166603</v>
      </c>
      <c r="L13907" s="9">
        <v>497.12411909946201</v>
      </c>
      <c r="M13907" s="9">
        <v>677.23361611111102</v>
      </c>
      <c r="N13907" s="9">
        <v>641.24522999999999</v>
      </c>
      <c r="O13907" s="9">
        <v>669.90151076075199</v>
      </c>
      <c r="P13907" s="9">
        <v>715.68759166666598</v>
      </c>
      <c r="Q13907" s="9">
        <v>419.24769157257998</v>
      </c>
      <c r="R13907" s="9">
        <v>350.37962419444398</v>
      </c>
      <c r="S13907" s="9">
        <v>398.24718197916599</v>
      </c>
      <c r="T13907" s="9">
        <v>352.57353658888798</v>
      </c>
    </row>
    <row r="13908" spans="1:20" x14ac:dyDescent="0.35">
      <c r="A13908">
        <f t="shared" si="422"/>
        <v>13908</v>
      </c>
      <c r="B13908" s="3" t="s">
        <v>1037</v>
      </c>
      <c r="C13908" s="3" t="s">
        <v>77</v>
      </c>
      <c r="D13908" s="3" t="s">
        <v>54</v>
      </c>
      <c r="E13908">
        <v>2021</v>
      </c>
      <c r="F13908" s="3" t="str">
        <f t="shared" si="421"/>
        <v>RAGenPRIEST2021</v>
      </c>
      <c r="G13908" s="9">
        <v>495.56459182257998</v>
      </c>
      <c r="H13908" s="9">
        <v>677.70824444444395</v>
      </c>
      <c r="I13908" s="9">
        <v>762.91093333333299</v>
      </c>
      <c r="J13908" s="9">
        <v>668.784747311827</v>
      </c>
      <c r="K13908" s="9">
        <v>688.06827232142803</v>
      </c>
      <c r="L13908" s="9">
        <v>503.68859193548298</v>
      </c>
      <c r="M13908" s="9">
        <v>570.87591795000003</v>
      </c>
      <c r="N13908" s="9">
        <v>543.92177611111094</v>
      </c>
      <c r="O13908" s="9">
        <v>629.34066350806404</v>
      </c>
      <c r="P13908" s="9">
        <v>646.42128391666597</v>
      </c>
      <c r="Q13908" s="9">
        <v>477.898363481182</v>
      </c>
      <c r="R13908" s="9">
        <v>416.66578055555499</v>
      </c>
      <c r="S13908" s="9">
        <v>419.09766197916599</v>
      </c>
      <c r="T13908" s="9">
        <v>334.29793365277698</v>
      </c>
    </row>
    <row r="13909" spans="1:20" x14ac:dyDescent="0.35">
      <c r="A13909">
        <f t="shared" si="422"/>
        <v>13909</v>
      </c>
      <c r="B13909" s="3" t="s">
        <v>1037</v>
      </c>
      <c r="C13909" s="3" t="s">
        <v>77</v>
      </c>
      <c r="D13909" s="3" t="s">
        <v>54</v>
      </c>
      <c r="E13909">
        <v>2022</v>
      </c>
      <c r="F13909" s="3" t="str">
        <f t="shared" si="421"/>
        <v>RAGenPRIEST2022</v>
      </c>
      <c r="G13909" s="9">
        <v>276.323929993413</v>
      </c>
      <c r="H13909" s="9">
        <v>518.530647222222</v>
      </c>
      <c r="I13909" s="9">
        <v>663.66533666666601</v>
      </c>
      <c r="J13909" s="9">
        <v>695.42885887096702</v>
      </c>
      <c r="K13909" s="9">
        <v>675.44789136904706</v>
      </c>
      <c r="L13909" s="9">
        <v>580.62404516129004</v>
      </c>
      <c r="M13909" s="9">
        <v>476.16162777777703</v>
      </c>
      <c r="N13909" s="9">
        <v>606.24171305555501</v>
      </c>
      <c r="O13909" s="9">
        <v>687.81275739247303</v>
      </c>
      <c r="P13909" s="9">
        <v>762.47801944444404</v>
      </c>
      <c r="Q13909" s="9">
        <v>523.51618209677395</v>
      </c>
      <c r="R13909" s="9">
        <v>363.21575597499998</v>
      </c>
      <c r="S13909" s="9">
        <v>437.00878411458302</v>
      </c>
      <c r="T13909" s="9">
        <v>272.98452024999898</v>
      </c>
    </row>
    <row r="13910" spans="1:20" x14ac:dyDescent="0.35">
      <c r="A13910">
        <f t="shared" si="422"/>
        <v>13910</v>
      </c>
      <c r="B13910" s="3" t="s">
        <v>1037</v>
      </c>
      <c r="C13910" s="3" t="s">
        <v>77</v>
      </c>
      <c r="D13910" s="3" t="s">
        <v>54</v>
      </c>
      <c r="E13910">
        <v>2023</v>
      </c>
      <c r="F13910" s="3" t="str">
        <f t="shared" si="421"/>
        <v>RAGenPRIEST2023</v>
      </c>
      <c r="G13910" s="9">
        <v>339.12433302822501</v>
      </c>
      <c r="H13910" s="9">
        <v>517.84623083333304</v>
      </c>
      <c r="I13910" s="9">
        <v>696.70666249999999</v>
      </c>
      <c r="J13910" s="9">
        <v>687.76193817204296</v>
      </c>
      <c r="K13910" s="9">
        <v>556.13216770833299</v>
      </c>
      <c r="L13910" s="9">
        <v>473.695918548387</v>
      </c>
      <c r="M13910" s="9">
        <v>530.43596819444394</v>
      </c>
      <c r="N13910" s="9">
        <v>541.75459205555501</v>
      </c>
      <c r="O13910" s="9">
        <v>687.85515994623597</v>
      </c>
      <c r="P13910" s="9">
        <v>638.48855888888795</v>
      </c>
      <c r="Q13910" s="9">
        <v>428.923335912634</v>
      </c>
      <c r="R13910" s="9">
        <v>449.30398027777699</v>
      </c>
      <c r="S13910" s="9">
        <v>355.602840625</v>
      </c>
      <c r="T13910" s="9">
        <v>236.317184041666</v>
      </c>
    </row>
    <row r="13911" spans="1:20" x14ac:dyDescent="0.35">
      <c r="A13911">
        <f t="shared" si="422"/>
        <v>13911</v>
      </c>
      <c r="B13911" s="3" t="s">
        <v>1037</v>
      </c>
      <c r="C13911" s="3" t="s">
        <v>77</v>
      </c>
      <c r="D13911" s="3" t="s">
        <v>54</v>
      </c>
      <c r="E13911">
        <v>2024</v>
      </c>
      <c r="F13911" s="3" t="str">
        <f t="shared" si="421"/>
        <v>RAGenPRIEST2024</v>
      </c>
      <c r="G13911" s="9">
        <v>292.19131776612898</v>
      </c>
      <c r="H13911" s="9">
        <v>485.61496257777702</v>
      </c>
      <c r="I13911" s="9">
        <v>608.69252352777698</v>
      </c>
      <c r="J13911" s="9">
        <v>666.48981061827897</v>
      </c>
      <c r="K13911" s="9">
        <v>649.29424851190402</v>
      </c>
      <c r="L13911" s="9">
        <v>575.47396275537596</v>
      </c>
      <c r="M13911" s="9">
        <v>635.76786824999999</v>
      </c>
      <c r="N13911" s="9">
        <v>578.75465684999995</v>
      </c>
      <c r="O13911" s="9">
        <v>569.98531538978398</v>
      </c>
      <c r="P13911" s="9">
        <v>573.55613381944397</v>
      </c>
      <c r="Q13911" s="9">
        <v>416.501163830645</v>
      </c>
      <c r="R13911" s="9">
        <v>334.478220305555</v>
      </c>
      <c r="S13911" s="9">
        <v>325.14545375</v>
      </c>
      <c r="T13911" s="9">
        <v>301.95933015972201</v>
      </c>
    </row>
    <row r="13912" spans="1:20" x14ac:dyDescent="0.35">
      <c r="A13912">
        <f t="shared" si="422"/>
        <v>13912</v>
      </c>
      <c r="B13912" s="3" t="s">
        <v>1037</v>
      </c>
      <c r="C13912" s="3" t="s">
        <v>77</v>
      </c>
      <c r="D13912" s="3" t="s">
        <v>54</v>
      </c>
      <c r="E13912">
        <v>2025</v>
      </c>
      <c r="F13912" s="3" t="str">
        <f t="shared" si="421"/>
        <v>RAGenPRIEST2025</v>
      </c>
      <c r="G13912" s="9">
        <v>246.13505239784899</v>
      </c>
      <c r="H13912" s="9">
        <v>454.23129634722198</v>
      </c>
      <c r="I13912" s="9">
        <v>486.34683986111099</v>
      </c>
      <c r="J13912" s="9">
        <v>379.48111611559102</v>
      </c>
      <c r="K13912" s="9">
        <v>384.22210543154699</v>
      </c>
      <c r="L13912" s="9">
        <v>356.94871438171998</v>
      </c>
      <c r="M13912" s="9">
        <v>350.30595277777701</v>
      </c>
      <c r="N13912" s="9">
        <v>433.96841744444401</v>
      </c>
      <c r="O13912" s="9">
        <v>417.92578107526799</v>
      </c>
      <c r="P13912" s="9">
        <v>331.425319313888</v>
      </c>
      <c r="Q13912" s="9">
        <v>357.20677930107502</v>
      </c>
      <c r="R13912" s="9">
        <v>446.67388519444398</v>
      </c>
      <c r="S13912" s="9">
        <v>382.99307083333298</v>
      </c>
      <c r="T13912" s="9">
        <v>349.26149736111103</v>
      </c>
    </row>
    <row r="13913" spans="1:20" x14ac:dyDescent="0.35">
      <c r="A13913">
        <f t="shared" si="422"/>
        <v>13913</v>
      </c>
      <c r="B13913" s="3" t="s">
        <v>1037</v>
      </c>
      <c r="C13913" s="3" t="s">
        <v>77</v>
      </c>
      <c r="D13913" s="3" t="s">
        <v>54</v>
      </c>
      <c r="E13913">
        <v>2026</v>
      </c>
      <c r="F13913" s="3" t="str">
        <f t="shared" si="421"/>
        <v>RAGenPRIEST2026</v>
      </c>
      <c r="G13913" s="9">
        <v>303.838475088709</v>
      </c>
      <c r="H13913" s="9">
        <v>419.58318202777701</v>
      </c>
      <c r="I13913" s="9">
        <v>618.45847869444401</v>
      </c>
      <c r="J13913" s="9">
        <v>614.78180591397802</v>
      </c>
      <c r="K13913" s="9">
        <v>617.87138184523803</v>
      </c>
      <c r="L13913" s="9">
        <v>488.26570301075202</v>
      </c>
      <c r="M13913" s="9">
        <v>568.51316091666604</v>
      </c>
      <c r="N13913" s="9">
        <v>448.29544731944401</v>
      </c>
      <c r="O13913" s="9">
        <v>655.00255560483799</v>
      </c>
      <c r="P13913" s="9">
        <v>698.90769611111102</v>
      </c>
      <c r="Q13913" s="9">
        <v>526.43627353494605</v>
      </c>
      <c r="R13913" s="9">
        <v>401.12923361111098</v>
      </c>
      <c r="S13913" s="9">
        <v>393.12977205729101</v>
      </c>
      <c r="T13913" s="9">
        <v>392.23555356944399</v>
      </c>
    </row>
    <row r="13914" spans="1:20" x14ac:dyDescent="0.35">
      <c r="A13914">
        <f t="shared" si="422"/>
        <v>13914</v>
      </c>
      <c r="B13914" s="3" t="s">
        <v>1037</v>
      </c>
      <c r="C13914" s="3" t="s">
        <v>77</v>
      </c>
      <c r="D13914" s="3" t="s">
        <v>54</v>
      </c>
      <c r="E13914">
        <v>2027</v>
      </c>
      <c r="F13914" s="3" t="str">
        <f t="shared" si="421"/>
        <v>RAGenPRIEST2027</v>
      </c>
      <c r="G13914" s="9">
        <v>278.35517209408602</v>
      </c>
      <c r="H13914" s="9">
        <v>614.26268234722204</v>
      </c>
      <c r="I13914" s="9">
        <v>724.57884513888803</v>
      </c>
      <c r="J13914" s="9">
        <v>705.48487513440796</v>
      </c>
      <c r="K13914" s="9">
        <v>671.06874107142801</v>
      </c>
      <c r="L13914" s="9">
        <v>593.61898870967696</v>
      </c>
      <c r="M13914" s="9">
        <v>728.40516944444403</v>
      </c>
      <c r="N13914" s="9">
        <v>685.67314166666597</v>
      </c>
      <c r="O13914" s="9">
        <v>619.80286978494598</v>
      </c>
      <c r="P13914" s="9">
        <v>688.61974708333298</v>
      </c>
      <c r="Q13914" s="9">
        <v>683.19488077956896</v>
      </c>
      <c r="R13914" s="9">
        <v>675.24528166666596</v>
      </c>
      <c r="S13914" s="9">
        <v>532.04503278645802</v>
      </c>
      <c r="T13914" s="9">
        <v>402.602443705555</v>
      </c>
    </row>
    <row r="13915" spans="1:20" x14ac:dyDescent="0.35">
      <c r="A13915">
        <f t="shared" si="422"/>
        <v>13915</v>
      </c>
      <c r="B13915" s="3" t="s">
        <v>1037</v>
      </c>
      <c r="C13915" s="3" t="s">
        <v>77</v>
      </c>
      <c r="D13915" s="3" t="s">
        <v>54</v>
      </c>
      <c r="E13915">
        <v>2028</v>
      </c>
      <c r="F13915" s="3" t="str">
        <f t="shared" si="421"/>
        <v>RAGenPRIEST2028</v>
      </c>
      <c r="G13915" s="9">
        <v>415.20690109543</v>
      </c>
      <c r="H13915" s="9">
        <v>603.85802358333297</v>
      </c>
      <c r="I13915" s="9">
        <v>690.546015333333</v>
      </c>
      <c r="J13915" s="9">
        <v>691.93042096774195</v>
      </c>
      <c r="K13915" s="9">
        <v>654.59905297619002</v>
      </c>
      <c r="L13915" s="9">
        <v>609.60109325268797</v>
      </c>
      <c r="M13915" s="9">
        <v>638.50617583333303</v>
      </c>
      <c r="N13915" s="9">
        <v>498.24065194444398</v>
      </c>
      <c r="O13915" s="9">
        <v>674.90370309139701</v>
      </c>
      <c r="P13915" s="9">
        <v>723.73870555555504</v>
      </c>
      <c r="Q13915" s="9">
        <v>451.557093776881</v>
      </c>
      <c r="R13915" s="9">
        <v>342.61127208333301</v>
      </c>
      <c r="S13915" s="9">
        <v>376.85576359375</v>
      </c>
      <c r="T13915" s="9">
        <v>314.57607562499999</v>
      </c>
    </row>
    <row r="13916" spans="1:20" x14ac:dyDescent="0.35">
      <c r="A13916">
        <f t="shared" si="422"/>
        <v>13916</v>
      </c>
      <c r="B13916" s="3" t="s">
        <v>1037</v>
      </c>
      <c r="C13916" s="3" t="s">
        <v>77</v>
      </c>
      <c r="D13916" s="3" t="s">
        <v>54</v>
      </c>
      <c r="E13916">
        <v>2029</v>
      </c>
      <c r="F13916" s="3" t="str">
        <f t="shared" si="421"/>
        <v>RAGenPRIEST2029</v>
      </c>
      <c r="G13916" s="9">
        <v>362.56154689516097</v>
      </c>
      <c r="H13916" s="9">
        <v>562.25780443055498</v>
      </c>
      <c r="I13916" s="9">
        <v>611.79798347222197</v>
      </c>
      <c r="J13916" s="9">
        <v>703.20008333333305</v>
      </c>
      <c r="K13916" s="9">
        <v>661.85399999999902</v>
      </c>
      <c r="L13916" s="9">
        <v>628.74211115591299</v>
      </c>
      <c r="M13916" s="9">
        <v>705.41291944444401</v>
      </c>
      <c r="N13916" s="9">
        <v>645.05451000000005</v>
      </c>
      <c r="O13916" s="9">
        <v>698.70004551075203</v>
      </c>
      <c r="P13916" s="9">
        <v>734.81181958333298</v>
      </c>
      <c r="Q13916" s="9">
        <v>699.22046344086004</v>
      </c>
      <c r="R13916" s="9">
        <v>696.31109416666595</v>
      </c>
      <c r="S13916" s="9">
        <v>715.10230364583299</v>
      </c>
      <c r="T13916" s="9">
        <v>477.555729722222</v>
      </c>
    </row>
    <row r="13917" spans="1:20" x14ac:dyDescent="0.35">
      <c r="A13917">
        <f t="shared" si="422"/>
        <v>13917</v>
      </c>
      <c r="B13917" s="3" t="s">
        <v>1037</v>
      </c>
      <c r="C13917" s="3" t="s">
        <v>75</v>
      </c>
      <c r="D13917" s="3" t="s">
        <v>34</v>
      </c>
      <c r="E13917">
        <v>2020</v>
      </c>
      <c r="F13917" s="3" t="str">
        <f t="shared" si="421"/>
        <v>RAElevPRST L2020</v>
      </c>
      <c r="G13917" s="9">
        <v>1.70142065812</v>
      </c>
      <c r="H13917" s="9">
        <v>1.95625334343999</v>
      </c>
      <c r="I13917" s="9">
        <v>0.74620737295999995</v>
      </c>
      <c r="J13917" s="9">
        <v>0.36116470971999998</v>
      </c>
      <c r="K13917" s="9">
        <v>0.18200427091599999</v>
      </c>
      <c r="L13917" s="9">
        <v>0.60497049179999995</v>
      </c>
      <c r="M13917" s="9">
        <v>1.8436319487599999</v>
      </c>
      <c r="N13917" s="9">
        <v>3.7062009059999999</v>
      </c>
      <c r="O13917" s="9">
        <v>5.2782810087999996</v>
      </c>
      <c r="P13917" s="9">
        <v>1.9828675175199999</v>
      </c>
      <c r="Q13917" s="9">
        <v>3.03727700008</v>
      </c>
      <c r="R13917" s="9">
        <v>2.8468209572399998</v>
      </c>
      <c r="S13917" s="9">
        <v>3.01020678923999</v>
      </c>
      <c r="T13917" s="9">
        <v>2.9706595438799899</v>
      </c>
    </row>
    <row r="13918" spans="1:20" x14ac:dyDescent="0.35">
      <c r="A13918">
        <f t="shared" si="422"/>
        <v>13918</v>
      </c>
      <c r="B13918" s="3" t="s">
        <v>1037</v>
      </c>
      <c r="C13918" s="3" t="s">
        <v>75</v>
      </c>
      <c r="D13918" s="3" t="s">
        <v>34</v>
      </c>
      <c r="E13918">
        <v>2021</v>
      </c>
      <c r="F13918" s="3" t="str">
        <f t="shared" si="421"/>
        <v>RAElevPRST L2021</v>
      </c>
      <c r="G13918" s="9">
        <v>1.3871522753600001</v>
      </c>
      <c r="H13918" s="9">
        <v>1.87858601812</v>
      </c>
      <c r="I13918" s="9">
        <v>1.18618114032</v>
      </c>
      <c r="J13918" s="9">
        <v>0.71642390743999995</v>
      </c>
      <c r="K13918" s="9">
        <v>0.23992914153599901</v>
      </c>
      <c r="L13918" s="9">
        <v>0.35050526055999998</v>
      </c>
      <c r="M13918" s="9">
        <v>1.5735663233199999</v>
      </c>
      <c r="N13918" s="9">
        <v>4.7605644568000001</v>
      </c>
      <c r="O13918" s="9">
        <v>4.3232284847999898</v>
      </c>
      <c r="P13918" s="9">
        <v>2.01037736091999</v>
      </c>
      <c r="Q13918" s="9">
        <v>3.0063058704799999</v>
      </c>
      <c r="R13918" s="9">
        <v>3.0731103345599999</v>
      </c>
      <c r="S13918" s="9">
        <v>3.07178159436</v>
      </c>
      <c r="T13918" s="9">
        <v>2.9706595438799899</v>
      </c>
    </row>
    <row r="13919" spans="1:20" x14ac:dyDescent="0.35">
      <c r="A13919">
        <f t="shared" si="422"/>
        <v>13919</v>
      </c>
      <c r="B13919" s="3" t="s">
        <v>1037</v>
      </c>
      <c r="C13919" s="3" t="s">
        <v>75</v>
      </c>
      <c r="D13919" s="3" t="s">
        <v>34</v>
      </c>
      <c r="E13919">
        <v>2022</v>
      </c>
      <c r="F13919" s="3" t="str">
        <f t="shared" si="421"/>
        <v>RAElevPRST L2022</v>
      </c>
      <c r="G13919" s="9">
        <v>1.49929794824</v>
      </c>
      <c r="H13919" s="9">
        <v>0.66125658284</v>
      </c>
      <c r="I13919" s="9">
        <v>0.24015486332800001</v>
      </c>
      <c r="J13919" s="9">
        <v>0.58015093719999999</v>
      </c>
      <c r="K13919" s="9">
        <v>0.66722443079999905</v>
      </c>
      <c r="L13919" s="9">
        <v>1.2062205110399999</v>
      </c>
      <c r="M13919" s="9">
        <v>2.7455348647600002</v>
      </c>
      <c r="N13919" s="9">
        <v>4.3707022395999999</v>
      </c>
      <c r="O13919" s="9">
        <v>4.7449804667999897</v>
      </c>
      <c r="P13919" s="9">
        <v>2.0078084631999999</v>
      </c>
      <c r="Q13919" s="9">
        <v>3.0292258187200001</v>
      </c>
      <c r="R13919" s="9">
        <v>3.00778552932</v>
      </c>
      <c r="S13919" s="9">
        <v>3.0012435343599999</v>
      </c>
      <c r="T13919" s="9">
        <v>2.9706595438799899</v>
      </c>
    </row>
    <row r="13920" spans="1:20" x14ac:dyDescent="0.35">
      <c r="A13920">
        <f t="shared" si="422"/>
        <v>13920</v>
      </c>
      <c r="B13920" s="3" t="s">
        <v>1037</v>
      </c>
      <c r="C13920" s="3" t="s">
        <v>75</v>
      </c>
      <c r="D13920" s="3" t="s">
        <v>34</v>
      </c>
      <c r="E13920">
        <v>2023</v>
      </c>
      <c r="F13920" s="3" t="str">
        <f t="shared" si="421"/>
        <v>RAElevPRST L2023</v>
      </c>
      <c r="G13920" s="9">
        <v>1.4511614637599899</v>
      </c>
      <c r="H13920" s="9">
        <v>1.1413878317999999</v>
      </c>
      <c r="I13920" s="9">
        <v>0.34217192695999998</v>
      </c>
      <c r="J13920" s="9">
        <v>0.17429396883199999</v>
      </c>
      <c r="K13920" s="9">
        <v>0.45445211427999999</v>
      </c>
      <c r="L13920" s="9">
        <v>1.7245899501999999</v>
      </c>
      <c r="M13920" s="9">
        <v>3.0691273948000002</v>
      </c>
      <c r="N13920" s="9">
        <v>4.5455710115999999</v>
      </c>
      <c r="O13920" s="9">
        <v>4.5511484395999897</v>
      </c>
      <c r="P13920" s="9">
        <v>2.00532158648</v>
      </c>
      <c r="Q13920" s="9">
        <v>3.0291667636000001</v>
      </c>
      <c r="R13920" s="9">
        <v>2.9262664978399999</v>
      </c>
      <c r="S13920" s="9">
        <v>2.9921457650400001</v>
      </c>
      <c r="T13920" s="9">
        <v>2.6081759364799999</v>
      </c>
    </row>
    <row r="13921" spans="1:20" x14ac:dyDescent="0.35">
      <c r="A13921">
        <f t="shared" si="422"/>
        <v>13921</v>
      </c>
      <c r="B13921" s="3" t="s">
        <v>1037</v>
      </c>
      <c r="C13921" s="3" t="s">
        <v>75</v>
      </c>
      <c r="D13921" s="3" t="s">
        <v>34</v>
      </c>
      <c r="E13921">
        <v>2024</v>
      </c>
      <c r="F13921" s="3" t="str">
        <f t="shared" si="421"/>
        <v>RAElevPRST L2024</v>
      </c>
      <c r="G13921" s="9">
        <v>1.34918639488</v>
      </c>
      <c r="H13921" s="9">
        <v>0.95874018815999995</v>
      </c>
      <c r="I13921" s="9">
        <v>0.44608269144000001</v>
      </c>
      <c r="J13921" s="9">
        <v>1.27284124808</v>
      </c>
      <c r="K13921" s="9">
        <v>1.40083993984</v>
      </c>
      <c r="L13921" s="9">
        <v>4.2728019740000001</v>
      </c>
      <c r="M13921" s="9">
        <v>3.4864830512</v>
      </c>
      <c r="N13921" s="9">
        <v>3.6327100899999998</v>
      </c>
      <c r="O13921" s="9">
        <v>2.1538878642000001</v>
      </c>
      <c r="P13921" s="9">
        <v>2.0212992772799998</v>
      </c>
      <c r="Q13921" s="9">
        <v>2.5113780331200002</v>
      </c>
      <c r="R13921" s="9">
        <v>2.52488525139999</v>
      </c>
      <c r="S13921" s="9">
        <v>2.7301346018000001</v>
      </c>
      <c r="T13921" s="9">
        <v>2.8052592761200001</v>
      </c>
    </row>
    <row r="13922" spans="1:20" x14ac:dyDescent="0.35">
      <c r="A13922">
        <f t="shared" si="422"/>
        <v>13922</v>
      </c>
      <c r="B13922" s="3" t="s">
        <v>1037</v>
      </c>
      <c r="C13922" s="3" t="s">
        <v>75</v>
      </c>
      <c r="D13922" s="3" t="s">
        <v>34</v>
      </c>
      <c r="E13922">
        <v>2025</v>
      </c>
      <c r="F13922" s="3" t="str">
        <f t="shared" si="421"/>
        <v>RAElevPRST L2025</v>
      </c>
      <c r="G13922" s="9">
        <v>1.4285630378399901</v>
      </c>
      <c r="H13922" s="9">
        <v>0.52857285156</v>
      </c>
      <c r="I13922" s="9">
        <v>8.5825462064000003E-4</v>
      </c>
      <c r="J13922" s="9">
        <v>3.6922573360000002E-2</v>
      </c>
      <c r="K13922" s="9">
        <v>4.1538059071999998E-2</v>
      </c>
      <c r="L13922" s="9">
        <v>0.72985894724</v>
      </c>
      <c r="M13922" s="9">
        <v>2.6667126837600001</v>
      </c>
      <c r="N13922" s="9">
        <v>3.88123372</v>
      </c>
      <c r="O13922" s="9">
        <v>3.3916667751999898</v>
      </c>
      <c r="P13922" s="9">
        <v>1.9955742108399901</v>
      </c>
      <c r="Q13922" s="9">
        <v>3.0174344797599999</v>
      </c>
      <c r="R13922" s="9">
        <v>3.0225689943599998</v>
      </c>
      <c r="S13922" s="9">
        <v>3.02738198664</v>
      </c>
      <c r="T13922" s="9">
        <v>2.9706595438799899</v>
      </c>
    </row>
    <row r="13923" spans="1:20" x14ac:dyDescent="0.35">
      <c r="A13923">
        <f t="shared" si="422"/>
        <v>13923</v>
      </c>
      <c r="B13923" s="3" t="s">
        <v>1037</v>
      </c>
      <c r="C13923" s="3" t="s">
        <v>75</v>
      </c>
      <c r="D13923" s="3" t="s">
        <v>34</v>
      </c>
      <c r="E13923">
        <v>2026</v>
      </c>
      <c r="F13923" s="3" t="str">
        <f t="shared" si="421"/>
        <v>RAElevPRST L2026</v>
      </c>
      <c r="G13923" s="9">
        <v>1.4442848231200001</v>
      </c>
      <c r="H13923" s="9">
        <v>0.92250987204000001</v>
      </c>
      <c r="I13923" s="9">
        <v>0.49144686611999999</v>
      </c>
      <c r="J13923" s="9">
        <v>1.8466142323200001</v>
      </c>
      <c r="K13923" s="9">
        <v>1.48450464068</v>
      </c>
      <c r="L13923" s="9">
        <v>3.4316930231999998</v>
      </c>
      <c r="M13923" s="9">
        <v>4.1106956696000001</v>
      </c>
      <c r="N13923" s="9">
        <v>5.2395014799999897</v>
      </c>
      <c r="O13923" s="9">
        <v>3.20995089012</v>
      </c>
      <c r="P13923" s="9">
        <v>2.4355315739999899</v>
      </c>
      <c r="Q13923" s="9">
        <v>2.8517520597599999</v>
      </c>
      <c r="R13923" s="9">
        <v>3.0155348734</v>
      </c>
      <c r="S13923" s="9">
        <v>3.0575132211999998</v>
      </c>
      <c r="T13923" s="9">
        <v>2.9706595438799899</v>
      </c>
    </row>
    <row r="13924" spans="1:20" x14ac:dyDescent="0.35">
      <c r="A13924">
        <f t="shared" si="422"/>
        <v>13924</v>
      </c>
      <c r="B13924" s="3" t="s">
        <v>1037</v>
      </c>
      <c r="C13924" s="3" t="s">
        <v>75</v>
      </c>
      <c r="D13924" s="3" t="s">
        <v>34</v>
      </c>
      <c r="E13924">
        <v>2027</v>
      </c>
      <c r="F13924" s="3" t="str">
        <f t="shared" si="421"/>
        <v>RAElevPRST L2027</v>
      </c>
      <c r="G13924" s="9">
        <v>1.55684716268</v>
      </c>
      <c r="H13924" s="9">
        <v>1.73294953052</v>
      </c>
      <c r="I13924" s="9">
        <v>3.0667717516800002</v>
      </c>
      <c r="J13924" s="9">
        <v>1.6158727551200001</v>
      </c>
      <c r="K13924" s="9">
        <v>0.96581367919999905</v>
      </c>
      <c r="L13924" s="9">
        <v>2.8703084907999998</v>
      </c>
      <c r="M13924" s="9">
        <v>3.4485565407999998</v>
      </c>
      <c r="N13924" s="9">
        <v>5.0577101355999998</v>
      </c>
      <c r="O13924" s="9">
        <v>4.0619095787999999</v>
      </c>
      <c r="P13924" s="9">
        <v>2.932906918</v>
      </c>
      <c r="Q13924" s="9">
        <v>3.1100722779999899</v>
      </c>
      <c r="R13924" s="9">
        <v>3.1295407825599999</v>
      </c>
      <c r="S13924" s="9">
        <v>3.0875493113999899</v>
      </c>
      <c r="T13924" s="9">
        <v>2.9706595438799899</v>
      </c>
    </row>
    <row r="13925" spans="1:20" x14ac:dyDescent="0.35">
      <c r="A13925">
        <f t="shared" si="422"/>
        <v>13925</v>
      </c>
      <c r="B13925" s="3" t="s">
        <v>1037</v>
      </c>
      <c r="C13925" s="3" t="s">
        <v>75</v>
      </c>
      <c r="D13925" s="3" t="s">
        <v>34</v>
      </c>
      <c r="E13925">
        <v>2028</v>
      </c>
      <c r="F13925" s="3" t="str">
        <f t="shared" si="421"/>
        <v>RAElevPRST L2028</v>
      </c>
      <c r="G13925" s="9">
        <v>1.5036942738400001</v>
      </c>
      <c r="H13925" s="9">
        <v>0.83602364880000002</v>
      </c>
      <c r="I13925" s="9">
        <v>0.73664700520000004</v>
      </c>
      <c r="J13925" s="9">
        <v>0.92062666987999997</v>
      </c>
      <c r="K13925" s="9">
        <v>1.28351053976</v>
      </c>
      <c r="L13925" s="9">
        <v>1.7100000547200001</v>
      </c>
      <c r="M13925" s="9">
        <v>2.4633859056</v>
      </c>
      <c r="N13925" s="9">
        <v>3.8443898867999899</v>
      </c>
      <c r="O13925" s="9">
        <v>4.5486878095999996</v>
      </c>
      <c r="P13925" s="9">
        <v>1.9924442894799901</v>
      </c>
      <c r="Q13925" s="9">
        <v>3.0329233254000001</v>
      </c>
      <c r="R13925" s="9">
        <v>3.05883539972</v>
      </c>
      <c r="S13925" s="9">
        <v>3.0526936672399998</v>
      </c>
      <c r="T13925" s="9">
        <v>2.9706595438799899</v>
      </c>
    </row>
    <row r="13926" spans="1:20" x14ac:dyDescent="0.35">
      <c r="A13926">
        <f t="shared" si="422"/>
        <v>13926</v>
      </c>
      <c r="B13926" s="3" t="s">
        <v>1037</v>
      </c>
      <c r="C13926" s="3" t="s">
        <v>75</v>
      </c>
      <c r="D13926" s="3" t="s">
        <v>34</v>
      </c>
      <c r="E13926">
        <v>2029</v>
      </c>
      <c r="F13926" s="3" t="str">
        <f t="shared" si="421"/>
        <v>RAElevPRST L2029</v>
      </c>
      <c r="G13926" s="9">
        <v>1.4437926971199999</v>
      </c>
      <c r="H13926" s="9">
        <v>0.80886485527999996</v>
      </c>
      <c r="I13926" s="9">
        <v>8.7382548727999998E-2</v>
      </c>
      <c r="J13926" s="9">
        <v>6.5783466671999996E-2</v>
      </c>
      <c r="K13926" s="9">
        <v>0.69686353936000001</v>
      </c>
      <c r="L13926" s="9">
        <v>3.4357940731999999</v>
      </c>
      <c r="M13926" s="9">
        <v>5.0727691911999999</v>
      </c>
      <c r="N13926" s="9">
        <v>5.4127298320000001</v>
      </c>
      <c r="O13926" s="9">
        <v>5.7449476904000001</v>
      </c>
      <c r="P13926" s="9">
        <v>4.4806431879999904</v>
      </c>
      <c r="Q13926" s="9">
        <v>3.11445548023999</v>
      </c>
      <c r="R13926" s="9">
        <v>3.0934417000400001</v>
      </c>
      <c r="S13926" s="9">
        <v>3.0821556104400001</v>
      </c>
      <c r="T13926" s="9">
        <v>2.9706595438799899</v>
      </c>
    </row>
    <row r="13927" spans="1:20" x14ac:dyDescent="0.35">
      <c r="A13927">
        <f t="shared" si="422"/>
        <v>13927</v>
      </c>
      <c r="B13927" s="3" t="s">
        <v>1037</v>
      </c>
      <c r="C13927" s="3" t="s">
        <v>86</v>
      </c>
      <c r="D13927" s="3" t="s">
        <v>34</v>
      </c>
      <c r="E13927">
        <v>2020</v>
      </c>
      <c r="F13927" s="3" t="str">
        <f t="shared" si="421"/>
        <v>RAQOutPRST L2020</v>
      </c>
      <c r="G13927" s="9">
        <v>1.28952589594086</v>
      </c>
      <c r="H13927" s="9">
        <v>1.17946675223611</v>
      </c>
      <c r="I13927" s="9">
        <v>1.1255274158236099</v>
      </c>
      <c r="J13927" s="9">
        <v>0.68725391799731095</v>
      </c>
      <c r="K13927" s="9">
        <v>0.48704300721874899</v>
      </c>
      <c r="L13927" s="9">
        <v>0.72407087349126298</v>
      </c>
      <c r="M13927" s="9">
        <v>1.60477793117736</v>
      </c>
      <c r="N13927" s="9">
        <v>2.63357144171527</v>
      </c>
      <c r="O13927" s="9">
        <v>2.5592883027419302</v>
      </c>
      <c r="P13927" s="9">
        <v>3.38356262018055</v>
      </c>
      <c r="Q13927" s="9">
        <v>0.33080761399865499</v>
      </c>
      <c r="R13927" s="9">
        <v>0.49061696103388802</v>
      </c>
      <c r="S13927" s="9">
        <v>0.84396545444804605</v>
      </c>
      <c r="T13927" s="9">
        <v>0.65521362510138803</v>
      </c>
    </row>
    <row r="13928" spans="1:20" x14ac:dyDescent="0.35">
      <c r="A13928">
        <f t="shared" si="422"/>
        <v>13928</v>
      </c>
      <c r="B13928" s="3" t="s">
        <v>1037</v>
      </c>
      <c r="C13928" s="3" t="s">
        <v>86</v>
      </c>
      <c r="D13928" s="3" t="s">
        <v>34</v>
      </c>
      <c r="E13928">
        <v>2021</v>
      </c>
      <c r="F13928" s="3" t="str">
        <f t="shared" si="421"/>
        <v>RAQOutPRST L2021</v>
      </c>
      <c r="G13928" s="9">
        <v>1.70252658172352</v>
      </c>
      <c r="H13928" s="9">
        <v>0.99396828936805504</v>
      </c>
      <c r="I13928" s="9">
        <v>1.4157743280138799</v>
      </c>
      <c r="J13928" s="9">
        <v>0.79105533547043005</v>
      </c>
      <c r="K13928" s="9">
        <v>0.60197951258688498</v>
      </c>
      <c r="L13928" s="9">
        <v>0.33494922809005301</v>
      </c>
      <c r="M13928" s="9">
        <v>0.94891695367777695</v>
      </c>
      <c r="N13928" s="9">
        <v>2.8595826839999998</v>
      </c>
      <c r="O13928" s="9">
        <v>4.0457814277284898</v>
      </c>
      <c r="P13928" s="9">
        <v>2.0685409743128398</v>
      </c>
      <c r="Q13928" s="9">
        <v>0.47773655437365498</v>
      </c>
      <c r="R13928" s="9">
        <v>0.369774045763888</v>
      </c>
      <c r="S13928" s="9">
        <v>0.31250022781249998</v>
      </c>
      <c r="T13928" s="9">
        <v>8.4488949931944404E-2</v>
      </c>
    </row>
    <row r="13929" spans="1:20" x14ac:dyDescent="0.35">
      <c r="A13929">
        <f t="shared" si="422"/>
        <v>13929</v>
      </c>
      <c r="B13929" s="3" t="s">
        <v>1037</v>
      </c>
      <c r="C13929" s="3" t="s">
        <v>86</v>
      </c>
      <c r="D13929" s="3" t="s">
        <v>34</v>
      </c>
      <c r="E13929">
        <v>2022</v>
      </c>
      <c r="F13929" s="3" t="str">
        <f t="shared" si="421"/>
        <v>RAQOutPRST L2022</v>
      </c>
      <c r="G13929" s="9">
        <v>0.95906592584005312</v>
      </c>
      <c r="H13929" s="9">
        <v>0.89848991963888802</v>
      </c>
      <c r="I13929" s="9">
        <v>0.80298281723333298</v>
      </c>
      <c r="J13929" s="9">
        <v>0.515214208899193</v>
      </c>
      <c r="K13929" s="9">
        <v>0.69461662976718697</v>
      </c>
      <c r="L13929" s="9">
        <v>0.99859273244078195</v>
      </c>
      <c r="M13929" s="9">
        <v>1.5920975124444401</v>
      </c>
      <c r="N13929" s="9">
        <v>1.6277283855</v>
      </c>
      <c r="O13929" s="9">
        <v>3.7907791225537601</v>
      </c>
      <c r="P13929" s="9">
        <v>2.4646576680055499</v>
      </c>
      <c r="Q13929" s="9">
        <v>7.08112836666666E-2</v>
      </c>
      <c r="R13929" s="9">
        <v>0.27388421037522198</v>
      </c>
      <c r="S13929" s="9">
        <v>0.37997557748828098</v>
      </c>
      <c r="T13929" s="9">
        <v>0.45133322405694398</v>
      </c>
    </row>
    <row r="13930" spans="1:20" x14ac:dyDescent="0.35">
      <c r="A13930">
        <f t="shared" si="422"/>
        <v>13930</v>
      </c>
      <c r="B13930" s="3" t="s">
        <v>1037</v>
      </c>
      <c r="C13930" s="3" t="s">
        <v>86</v>
      </c>
      <c r="D13930" s="3" t="s">
        <v>34</v>
      </c>
      <c r="E13930">
        <v>2023</v>
      </c>
      <c r="F13930" s="3" t="str">
        <f t="shared" si="421"/>
        <v>RAQOutPRST L2023</v>
      </c>
      <c r="G13930" s="9">
        <v>1.4628815349731099</v>
      </c>
      <c r="H13930" s="9">
        <v>0.884375141961111</v>
      </c>
      <c r="I13930" s="9">
        <v>0.77927383693055496</v>
      </c>
      <c r="J13930" s="9">
        <v>0.40585878618682703</v>
      </c>
      <c r="K13930" s="9">
        <v>0.557877161552083</v>
      </c>
      <c r="L13930" s="9">
        <v>1.09061909494623</v>
      </c>
      <c r="M13930" s="9">
        <v>1.77238549230555</v>
      </c>
      <c r="N13930" s="9">
        <v>2.51584079619444</v>
      </c>
      <c r="O13930" s="9">
        <v>3.9282916504435401</v>
      </c>
      <c r="P13930" s="9">
        <v>1.83807757243055</v>
      </c>
      <c r="Q13930" s="9">
        <v>0.10092562303965</v>
      </c>
      <c r="R13930" s="9">
        <v>0.73747312799834697</v>
      </c>
      <c r="S13930" s="9">
        <v>6.12500417083333E-2</v>
      </c>
      <c r="T13930" s="9">
        <v>0.48084005429444399</v>
      </c>
    </row>
    <row r="13931" spans="1:20" x14ac:dyDescent="0.35">
      <c r="A13931">
        <f t="shared" si="422"/>
        <v>13931</v>
      </c>
      <c r="B13931" s="3" t="s">
        <v>1037</v>
      </c>
      <c r="C13931" s="3" t="s">
        <v>86</v>
      </c>
      <c r="D13931" s="3" t="s">
        <v>34</v>
      </c>
      <c r="E13931">
        <v>2024</v>
      </c>
      <c r="F13931" s="3" t="str">
        <f t="shared" si="421"/>
        <v>RAQOutPRST L2024</v>
      </c>
      <c r="G13931" s="9">
        <v>1.39312364934072</v>
      </c>
      <c r="H13931" s="9">
        <v>0.87519411993124996</v>
      </c>
      <c r="I13931" s="9">
        <v>0.916645724098611</v>
      </c>
      <c r="J13931" s="9">
        <v>0.864306216360887</v>
      </c>
      <c r="K13931" s="9">
        <v>1.0042122949999901</v>
      </c>
      <c r="L13931" s="9">
        <v>1.01849410751948</v>
      </c>
      <c r="M13931" s="9">
        <v>3.6677223152499998</v>
      </c>
      <c r="N13931" s="9">
        <v>3.29968331505555</v>
      </c>
      <c r="O13931" s="9">
        <v>2.4228559202016098</v>
      </c>
      <c r="P13931" s="9">
        <v>0.57353205139465202</v>
      </c>
      <c r="Q13931" s="9">
        <v>7.0019555542473105E-2</v>
      </c>
      <c r="R13931" s="9">
        <v>0.12262946384305499</v>
      </c>
      <c r="S13931" s="9">
        <v>0.34619973578020802</v>
      </c>
      <c r="T13931" s="9">
        <v>0.133320246266666</v>
      </c>
    </row>
    <row r="13932" spans="1:20" x14ac:dyDescent="0.35">
      <c r="A13932">
        <f t="shared" si="422"/>
        <v>13932</v>
      </c>
      <c r="B13932" s="3" t="s">
        <v>1037</v>
      </c>
      <c r="C13932" s="3" t="s">
        <v>86</v>
      </c>
      <c r="D13932" s="3" t="s">
        <v>34</v>
      </c>
      <c r="E13932">
        <v>2025</v>
      </c>
      <c r="F13932" s="3" t="str">
        <f t="shared" si="421"/>
        <v>RAQOutPRST L2025</v>
      </c>
      <c r="G13932" s="9">
        <v>0.71186497947043004</v>
      </c>
      <c r="H13932" s="9">
        <v>0.82818643624305499</v>
      </c>
      <c r="I13932" s="9">
        <v>0.38088887304999902</v>
      </c>
      <c r="J13932" s="9">
        <v>0.16825767290631699</v>
      </c>
      <c r="K13932" s="9">
        <v>0.12710270260677001</v>
      </c>
      <c r="L13932" s="9">
        <v>0.56706270792076596</v>
      </c>
      <c r="M13932" s="9">
        <v>1.7078100430513801</v>
      </c>
      <c r="N13932" s="9">
        <v>1.4038082326527701</v>
      </c>
      <c r="O13932" s="9">
        <v>5.2378636979233804</v>
      </c>
      <c r="P13932" s="9">
        <v>1.5009621225569401</v>
      </c>
      <c r="Q13932" s="9">
        <v>0.16206412830125</v>
      </c>
      <c r="R13932" s="9">
        <v>0.45211805088333301</v>
      </c>
      <c r="S13932" s="9">
        <v>0.14020836712239501</v>
      </c>
      <c r="T13932" s="9">
        <v>9.7423758305416594E-2</v>
      </c>
    </row>
    <row r="13933" spans="1:20" x14ac:dyDescent="0.35">
      <c r="A13933">
        <f t="shared" si="422"/>
        <v>13933</v>
      </c>
      <c r="B13933" s="3" t="s">
        <v>1037</v>
      </c>
      <c r="C13933" s="3" t="s">
        <v>86</v>
      </c>
      <c r="D13933" s="3" t="s">
        <v>34</v>
      </c>
      <c r="E13933">
        <v>2026</v>
      </c>
      <c r="F13933" s="3" t="str">
        <f t="shared" si="421"/>
        <v>RAQOutPRST L2026</v>
      </c>
      <c r="G13933" s="9">
        <v>0.86565471299059105</v>
      </c>
      <c r="H13933" s="9">
        <v>1.0247798126611101</v>
      </c>
      <c r="I13933" s="9">
        <v>0.93233866045833302</v>
      </c>
      <c r="J13933" s="9">
        <v>0.97168884539247302</v>
      </c>
      <c r="K13933" s="9">
        <v>1.3705282147884299</v>
      </c>
      <c r="L13933" s="9">
        <v>1.07821632834435</v>
      </c>
      <c r="M13933" s="9">
        <v>3.9831843434444401</v>
      </c>
      <c r="N13933" s="9">
        <v>4.5711373982011096</v>
      </c>
      <c r="O13933" s="9">
        <v>3.8357833434139699</v>
      </c>
      <c r="P13933" s="9">
        <v>1.3910129214722198</v>
      </c>
      <c r="Q13933" s="9">
        <v>0.18316298477016099</v>
      </c>
      <c r="R13933" s="9">
        <v>0</v>
      </c>
      <c r="S13933" s="9">
        <v>0.10200005699479101</v>
      </c>
      <c r="T13933" s="9">
        <v>0.42086019013402698</v>
      </c>
    </row>
    <row r="13934" spans="1:20" x14ac:dyDescent="0.35">
      <c r="A13934">
        <f t="shared" si="422"/>
        <v>13934</v>
      </c>
      <c r="B13934" s="3" t="s">
        <v>1037</v>
      </c>
      <c r="C13934" s="3" t="s">
        <v>86</v>
      </c>
      <c r="D13934" s="3" t="s">
        <v>34</v>
      </c>
      <c r="E13934">
        <v>2027</v>
      </c>
      <c r="F13934" s="3" t="str">
        <f t="shared" si="421"/>
        <v>RAQOutPRST L2027</v>
      </c>
      <c r="G13934" s="9">
        <v>1.1765671470752599</v>
      </c>
      <c r="H13934" s="9">
        <v>1.0328205918187401</v>
      </c>
      <c r="I13934" s="9">
        <v>2.23249223272152</v>
      </c>
      <c r="J13934" s="9">
        <v>2.2140656658467703</v>
      </c>
      <c r="K13934" s="9">
        <v>0.949250446395833</v>
      </c>
      <c r="L13934" s="9">
        <v>0.88033298452956898</v>
      </c>
      <c r="M13934" s="9">
        <v>3.19698533311111</v>
      </c>
      <c r="N13934" s="9">
        <v>4.0117563365833302</v>
      </c>
      <c r="O13934" s="9">
        <v>3.8647969892338701</v>
      </c>
      <c r="P13934" s="9">
        <v>2.28153224561111</v>
      </c>
      <c r="Q13934" s="9">
        <v>0.65418236982526801</v>
      </c>
      <c r="R13934" s="9">
        <v>0.40603028861111101</v>
      </c>
      <c r="S13934" s="9">
        <v>0.35475021093749998</v>
      </c>
      <c r="T13934" s="9">
        <v>0.31023344624999999</v>
      </c>
    </row>
    <row r="13935" spans="1:20" x14ac:dyDescent="0.35">
      <c r="A13935">
        <f t="shared" si="422"/>
        <v>13935</v>
      </c>
      <c r="B13935" s="3" t="s">
        <v>1037</v>
      </c>
      <c r="C13935" s="3" t="s">
        <v>86</v>
      </c>
      <c r="D13935" s="3" t="s">
        <v>34</v>
      </c>
      <c r="E13935">
        <v>2028</v>
      </c>
      <c r="F13935" s="3" t="str">
        <f t="shared" si="421"/>
        <v>RAQOutPRST L2028</v>
      </c>
      <c r="G13935" s="9">
        <v>0.81817097091935398</v>
      </c>
      <c r="H13935" s="9">
        <v>0.96697157575763804</v>
      </c>
      <c r="I13935" s="9">
        <v>0.98276008137416604</v>
      </c>
      <c r="J13935" s="9">
        <v>0.99042432665392399</v>
      </c>
      <c r="K13935" s="9">
        <v>0.84981843629166598</v>
      </c>
      <c r="L13935" s="9">
        <v>1.60521215381653</v>
      </c>
      <c r="M13935" s="9">
        <v>1.6158252685555501</v>
      </c>
      <c r="N13935" s="9">
        <v>2.5737214926111101</v>
      </c>
      <c r="O13935" s="9">
        <v>3.5396880485618198</v>
      </c>
      <c r="P13935" s="9">
        <v>2.6740088334166598</v>
      </c>
      <c r="Q13935" s="9">
        <v>8.8452996342741896E-2</v>
      </c>
      <c r="R13935" s="9">
        <v>0.13490035708333301</v>
      </c>
      <c r="S13935" s="9">
        <v>0.25429278579596298</v>
      </c>
      <c r="T13935" s="9">
        <v>0.28880764593187402</v>
      </c>
    </row>
    <row r="13936" spans="1:20" x14ac:dyDescent="0.35">
      <c r="A13936">
        <f t="shared" si="422"/>
        <v>13936</v>
      </c>
      <c r="B13936" s="3" t="s">
        <v>1037</v>
      </c>
      <c r="C13936" s="3" t="s">
        <v>86</v>
      </c>
      <c r="D13936" s="3" t="s">
        <v>34</v>
      </c>
      <c r="E13936">
        <v>2029</v>
      </c>
      <c r="F13936" s="3" t="str">
        <f t="shared" si="421"/>
        <v>RAQOutPRST L2029</v>
      </c>
      <c r="G13936" s="9">
        <v>1.2129671577305099</v>
      </c>
      <c r="H13936" s="9">
        <v>0.90210767652638801</v>
      </c>
      <c r="I13936" s="9">
        <v>0.64676160571166597</v>
      </c>
      <c r="J13936" s="9">
        <v>0.17383039794354799</v>
      </c>
      <c r="K13936" s="9">
        <v>0.54019846204166599</v>
      </c>
      <c r="L13936" s="9">
        <v>0.86455007023319796</v>
      </c>
      <c r="M13936" s="9">
        <v>4.2426848198486109</v>
      </c>
      <c r="N13936" s="9">
        <v>5.3517909274374897</v>
      </c>
      <c r="O13936" s="9">
        <v>5.46349811080443</v>
      </c>
      <c r="P13936" s="9">
        <v>4.6233063877777703</v>
      </c>
      <c r="Q13936" s="9">
        <v>1.8793172823259401</v>
      </c>
      <c r="R13936" s="9">
        <v>0.36950482774722199</v>
      </c>
      <c r="S13936" s="9">
        <v>0.182291799557291</v>
      </c>
      <c r="T13936" s="9">
        <v>0.13966677015131901</v>
      </c>
    </row>
    <row r="13937" spans="1:20" x14ac:dyDescent="0.35">
      <c r="A13937">
        <f t="shared" si="422"/>
        <v>13937</v>
      </c>
      <c r="B13937" s="3" t="s">
        <v>1037</v>
      </c>
      <c r="C13937" s="3" t="s">
        <v>95</v>
      </c>
      <c r="D13937" s="3" t="s">
        <v>34</v>
      </c>
      <c r="E13937">
        <v>2020</v>
      </c>
      <c r="F13937" s="3" t="str">
        <f t="shared" si="421"/>
        <v>RASpillPRST L2020</v>
      </c>
      <c r="G13937" s="9">
        <v>1.28952589594086</v>
      </c>
      <c r="H13937" s="9">
        <v>1.17946675223611</v>
      </c>
      <c r="I13937" s="9">
        <v>1.1255274158236099</v>
      </c>
      <c r="J13937" s="9">
        <v>0.68725391799731095</v>
      </c>
      <c r="K13937" s="9">
        <v>0.48704300721874899</v>
      </c>
      <c r="L13937" s="9">
        <v>0.72407087349126298</v>
      </c>
      <c r="M13937" s="9">
        <v>1.60477793117736</v>
      </c>
      <c r="N13937" s="9">
        <v>2.63357144171527</v>
      </c>
      <c r="O13937" s="9">
        <v>2.5592883027419302</v>
      </c>
      <c r="P13937" s="9">
        <v>3.38356262018055</v>
      </c>
      <c r="Q13937" s="9">
        <v>0.33080761399865499</v>
      </c>
      <c r="R13937" s="9">
        <v>0.49061696103388802</v>
      </c>
      <c r="S13937" s="9">
        <v>0.84396545444804605</v>
      </c>
      <c r="T13937" s="9">
        <v>0.65521362510138803</v>
      </c>
    </row>
    <row r="13938" spans="1:20" x14ac:dyDescent="0.35">
      <c r="A13938">
        <f t="shared" si="422"/>
        <v>13938</v>
      </c>
      <c r="B13938" s="3" t="s">
        <v>1037</v>
      </c>
      <c r="C13938" s="3" t="s">
        <v>95</v>
      </c>
      <c r="D13938" s="3" t="s">
        <v>34</v>
      </c>
      <c r="E13938">
        <v>2021</v>
      </c>
      <c r="F13938" s="3" t="str">
        <f t="shared" si="421"/>
        <v>RASpillPRST L2021</v>
      </c>
      <c r="G13938" s="9">
        <v>1.70252658172352</v>
      </c>
      <c r="H13938" s="9">
        <v>0.99396828936805504</v>
      </c>
      <c r="I13938" s="9">
        <v>1.4157743280138799</v>
      </c>
      <c r="J13938" s="9">
        <v>0.79105533547043005</v>
      </c>
      <c r="K13938" s="9">
        <v>0.60197951258688498</v>
      </c>
      <c r="L13938" s="9">
        <v>0.33494922809005301</v>
      </c>
      <c r="M13938" s="9">
        <v>0.94891695367777695</v>
      </c>
      <c r="N13938" s="9">
        <v>2.8595826839999998</v>
      </c>
      <c r="O13938" s="9">
        <v>4.0457814277284898</v>
      </c>
      <c r="P13938" s="9">
        <v>2.0685409743128398</v>
      </c>
      <c r="Q13938" s="9">
        <v>0.47773655437365498</v>
      </c>
      <c r="R13938" s="9">
        <v>0.369774045763888</v>
      </c>
      <c r="S13938" s="9">
        <v>0.31250022781249998</v>
      </c>
      <c r="T13938" s="9">
        <v>8.4488949931944404E-2</v>
      </c>
    </row>
    <row r="13939" spans="1:20" x14ac:dyDescent="0.35">
      <c r="A13939">
        <f t="shared" si="422"/>
        <v>13939</v>
      </c>
      <c r="B13939" s="3" t="s">
        <v>1037</v>
      </c>
      <c r="C13939" s="3" t="s">
        <v>95</v>
      </c>
      <c r="D13939" s="3" t="s">
        <v>34</v>
      </c>
      <c r="E13939">
        <v>2022</v>
      </c>
      <c r="F13939" s="3" t="str">
        <f t="shared" si="421"/>
        <v>RASpillPRST L2022</v>
      </c>
      <c r="G13939" s="9">
        <v>0.95906592584005312</v>
      </c>
      <c r="H13939" s="9">
        <v>0.89848991963888802</v>
      </c>
      <c r="I13939" s="9">
        <v>0.80298281723333298</v>
      </c>
      <c r="J13939" s="9">
        <v>0.515214208899193</v>
      </c>
      <c r="K13939" s="9">
        <v>0.69461662976718697</v>
      </c>
      <c r="L13939" s="9">
        <v>0.99859273244078195</v>
      </c>
      <c r="M13939" s="9">
        <v>1.5920975124444401</v>
      </c>
      <c r="N13939" s="9">
        <v>1.6277283855</v>
      </c>
      <c r="O13939" s="9">
        <v>3.7907791225537601</v>
      </c>
      <c r="P13939" s="9">
        <v>2.4646576680055499</v>
      </c>
      <c r="Q13939" s="9">
        <v>7.08112836666666E-2</v>
      </c>
      <c r="R13939" s="9">
        <v>0.27388421037522198</v>
      </c>
      <c r="S13939" s="9">
        <v>0.37997557748828098</v>
      </c>
      <c r="T13939" s="9">
        <v>0.45133322405694398</v>
      </c>
    </row>
    <row r="13940" spans="1:20" x14ac:dyDescent="0.35">
      <c r="A13940">
        <f t="shared" si="422"/>
        <v>13940</v>
      </c>
      <c r="B13940" s="3" t="s">
        <v>1037</v>
      </c>
      <c r="C13940" s="3" t="s">
        <v>95</v>
      </c>
      <c r="D13940" s="3" t="s">
        <v>34</v>
      </c>
      <c r="E13940">
        <v>2023</v>
      </c>
      <c r="F13940" s="3" t="str">
        <f t="shared" si="421"/>
        <v>RASpillPRST L2023</v>
      </c>
      <c r="G13940" s="9">
        <v>1.4628815349731099</v>
      </c>
      <c r="H13940" s="9">
        <v>0.884375141961111</v>
      </c>
      <c r="I13940" s="9">
        <v>0.77927383693055496</v>
      </c>
      <c r="J13940" s="9">
        <v>0.40585878618682703</v>
      </c>
      <c r="K13940" s="9">
        <v>0.557877161552083</v>
      </c>
      <c r="L13940" s="9">
        <v>1.09061909494623</v>
      </c>
      <c r="M13940" s="9">
        <v>1.77238549230555</v>
      </c>
      <c r="N13940" s="9">
        <v>2.51584079619444</v>
      </c>
      <c r="O13940" s="9">
        <v>3.9282916504435401</v>
      </c>
      <c r="P13940" s="9">
        <v>1.83807757243055</v>
      </c>
      <c r="Q13940" s="9">
        <v>0.10092562303965</v>
      </c>
      <c r="R13940" s="9">
        <v>0.73747312799834697</v>
      </c>
      <c r="S13940" s="9">
        <v>6.12500417083333E-2</v>
      </c>
      <c r="T13940" s="9">
        <v>0.48084005429444399</v>
      </c>
    </row>
    <row r="13941" spans="1:20" x14ac:dyDescent="0.35">
      <c r="A13941">
        <f t="shared" si="422"/>
        <v>13941</v>
      </c>
      <c r="B13941" s="3" t="s">
        <v>1037</v>
      </c>
      <c r="C13941" s="3" t="s">
        <v>95</v>
      </c>
      <c r="D13941" s="3" t="s">
        <v>34</v>
      </c>
      <c r="E13941">
        <v>2024</v>
      </c>
      <c r="F13941" s="3" t="str">
        <f t="shared" ref="F13941:F14004" si="423">_xlfn.CONCAT(B13941,C13941,D13941,E13941)</f>
        <v>RASpillPRST L2024</v>
      </c>
      <c r="G13941" s="9">
        <v>1.39312364934072</v>
      </c>
      <c r="H13941" s="9">
        <v>0.87519411993124996</v>
      </c>
      <c r="I13941" s="9">
        <v>0.916645724098611</v>
      </c>
      <c r="J13941" s="9">
        <v>0.864306216360887</v>
      </c>
      <c r="K13941" s="9">
        <v>1.0042122949999901</v>
      </c>
      <c r="L13941" s="9">
        <v>1.01849410751948</v>
      </c>
      <c r="M13941" s="9">
        <v>3.6677223152499998</v>
      </c>
      <c r="N13941" s="9">
        <v>3.29968331505555</v>
      </c>
      <c r="O13941" s="9">
        <v>2.4228559202016098</v>
      </c>
      <c r="P13941" s="9">
        <v>0.57353205139465202</v>
      </c>
      <c r="Q13941" s="9">
        <v>7.0019555542473105E-2</v>
      </c>
      <c r="R13941" s="9">
        <v>0.12262946384305499</v>
      </c>
      <c r="S13941" s="9">
        <v>0.34619973578020802</v>
      </c>
      <c r="T13941" s="9">
        <v>0.133320246266666</v>
      </c>
    </row>
    <row r="13942" spans="1:20" x14ac:dyDescent="0.35">
      <c r="A13942">
        <f t="shared" si="422"/>
        <v>13942</v>
      </c>
      <c r="B13942" s="3" t="s">
        <v>1037</v>
      </c>
      <c r="C13942" s="3" t="s">
        <v>95</v>
      </c>
      <c r="D13942" s="3" t="s">
        <v>34</v>
      </c>
      <c r="E13942">
        <v>2025</v>
      </c>
      <c r="F13942" s="3" t="str">
        <f t="shared" si="423"/>
        <v>RASpillPRST L2025</v>
      </c>
      <c r="G13942" s="9">
        <v>0.71186497947043004</v>
      </c>
      <c r="H13942" s="9">
        <v>0.82818643624305499</v>
      </c>
      <c r="I13942" s="9">
        <v>0.38088887304999902</v>
      </c>
      <c r="J13942" s="9">
        <v>0.16825767290631699</v>
      </c>
      <c r="K13942" s="9">
        <v>0.12710270260677001</v>
      </c>
      <c r="L13942" s="9">
        <v>0.56706270792076596</v>
      </c>
      <c r="M13942" s="9">
        <v>1.7078100430513801</v>
      </c>
      <c r="N13942" s="9">
        <v>1.4038082326527701</v>
      </c>
      <c r="O13942" s="9">
        <v>5.2378636979233804</v>
      </c>
      <c r="P13942" s="9">
        <v>1.5009621225569401</v>
      </c>
      <c r="Q13942" s="9">
        <v>0.16206412830125</v>
      </c>
      <c r="R13942" s="9">
        <v>0.45211805088333301</v>
      </c>
      <c r="S13942" s="9">
        <v>0.14020836712239501</v>
      </c>
      <c r="T13942" s="9">
        <v>9.7423758305416594E-2</v>
      </c>
    </row>
    <row r="13943" spans="1:20" x14ac:dyDescent="0.35">
      <c r="A13943">
        <f t="shared" si="422"/>
        <v>13943</v>
      </c>
      <c r="B13943" s="3" t="s">
        <v>1037</v>
      </c>
      <c r="C13943" s="3" t="s">
        <v>95</v>
      </c>
      <c r="D13943" s="3" t="s">
        <v>34</v>
      </c>
      <c r="E13943">
        <v>2026</v>
      </c>
      <c r="F13943" s="3" t="str">
        <f t="shared" si="423"/>
        <v>RASpillPRST L2026</v>
      </c>
      <c r="G13943" s="9">
        <v>0.86565471299059105</v>
      </c>
      <c r="H13943" s="9">
        <v>1.0247798126611101</v>
      </c>
      <c r="I13943" s="9">
        <v>0.93233866045833302</v>
      </c>
      <c r="J13943" s="9">
        <v>0.97168884539247302</v>
      </c>
      <c r="K13943" s="9">
        <v>1.3705282147884299</v>
      </c>
      <c r="L13943" s="9">
        <v>1.07821632834435</v>
      </c>
      <c r="M13943" s="9">
        <v>3.9831843434444401</v>
      </c>
      <c r="N13943" s="9">
        <v>4.5711373982011096</v>
      </c>
      <c r="O13943" s="9">
        <v>3.8357833434139699</v>
      </c>
      <c r="P13943" s="9">
        <v>1.3910129214722198</v>
      </c>
      <c r="Q13943" s="9">
        <v>0.18316298477016099</v>
      </c>
      <c r="R13943" s="9">
        <v>0</v>
      </c>
      <c r="S13943" s="9">
        <v>0.10200005699479101</v>
      </c>
      <c r="T13943" s="9">
        <v>0.42086019013402698</v>
      </c>
    </row>
    <row r="13944" spans="1:20" x14ac:dyDescent="0.35">
      <c r="A13944">
        <f t="shared" si="422"/>
        <v>13944</v>
      </c>
      <c r="B13944" s="3" t="s">
        <v>1037</v>
      </c>
      <c r="C13944" s="3" t="s">
        <v>95</v>
      </c>
      <c r="D13944" s="3" t="s">
        <v>34</v>
      </c>
      <c r="E13944">
        <v>2027</v>
      </c>
      <c r="F13944" s="3" t="str">
        <f t="shared" si="423"/>
        <v>RASpillPRST L2027</v>
      </c>
      <c r="G13944" s="9">
        <v>1.1765671470752599</v>
      </c>
      <c r="H13944" s="9">
        <v>1.0328205918187401</v>
      </c>
      <c r="I13944" s="9">
        <v>2.23249223272152</v>
      </c>
      <c r="J13944" s="9">
        <v>2.2140656658467703</v>
      </c>
      <c r="K13944" s="9">
        <v>0.949250446395833</v>
      </c>
      <c r="L13944" s="9">
        <v>0.88033298452956898</v>
      </c>
      <c r="M13944" s="9">
        <v>3.19698533311111</v>
      </c>
      <c r="N13944" s="9">
        <v>4.0117563365833302</v>
      </c>
      <c r="O13944" s="9">
        <v>3.8647969892338701</v>
      </c>
      <c r="P13944" s="9">
        <v>2.28153224561111</v>
      </c>
      <c r="Q13944" s="9">
        <v>0.65418236982526801</v>
      </c>
      <c r="R13944" s="9">
        <v>0.40603028861111101</v>
      </c>
      <c r="S13944" s="9">
        <v>0.35475021093749998</v>
      </c>
      <c r="T13944" s="9">
        <v>0.31023344624999999</v>
      </c>
    </row>
    <row r="13945" spans="1:20" x14ac:dyDescent="0.35">
      <c r="A13945">
        <f t="shared" si="422"/>
        <v>13945</v>
      </c>
      <c r="B13945" s="3" t="s">
        <v>1037</v>
      </c>
      <c r="C13945" s="3" t="s">
        <v>95</v>
      </c>
      <c r="D13945" s="3" t="s">
        <v>34</v>
      </c>
      <c r="E13945">
        <v>2028</v>
      </c>
      <c r="F13945" s="3" t="str">
        <f t="shared" si="423"/>
        <v>RASpillPRST L2028</v>
      </c>
      <c r="G13945" s="9">
        <v>0.81817097091935398</v>
      </c>
      <c r="H13945" s="9">
        <v>0.96697157575763804</v>
      </c>
      <c r="I13945" s="9">
        <v>0.98276008137416604</v>
      </c>
      <c r="J13945" s="9">
        <v>0.99042432665392399</v>
      </c>
      <c r="K13945" s="9">
        <v>0.84981843629166598</v>
      </c>
      <c r="L13945" s="9">
        <v>1.60521215381653</v>
      </c>
      <c r="M13945" s="9">
        <v>1.6158252685555501</v>
      </c>
      <c r="N13945" s="9">
        <v>2.5737214926111101</v>
      </c>
      <c r="O13945" s="9">
        <v>3.5396880485618198</v>
      </c>
      <c r="P13945" s="9">
        <v>2.6740088334166598</v>
      </c>
      <c r="Q13945" s="9">
        <v>8.8452996342741896E-2</v>
      </c>
      <c r="R13945" s="9">
        <v>0.13490035708333301</v>
      </c>
      <c r="S13945" s="9">
        <v>0.25429278579596298</v>
      </c>
      <c r="T13945" s="9">
        <v>0.28880764593187402</v>
      </c>
    </row>
    <row r="13946" spans="1:20" x14ac:dyDescent="0.35">
      <c r="A13946">
        <f t="shared" si="422"/>
        <v>13946</v>
      </c>
      <c r="B13946" s="3" t="s">
        <v>1037</v>
      </c>
      <c r="C13946" s="3" t="s">
        <v>95</v>
      </c>
      <c r="D13946" s="3" t="s">
        <v>34</v>
      </c>
      <c r="E13946">
        <v>2029</v>
      </c>
      <c r="F13946" s="3" t="str">
        <f t="shared" si="423"/>
        <v>RASpillPRST L2029</v>
      </c>
      <c r="G13946" s="9">
        <v>1.2129671577305099</v>
      </c>
      <c r="H13946" s="9">
        <v>0.90210767652638801</v>
      </c>
      <c r="I13946" s="9">
        <v>0.64676160571166597</v>
      </c>
      <c r="J13946" s="9">
        <v>0.17383039794354799</v>
      </c>
      <c r="K13946" s="9">
        <v>0.54019846204166599</v>
      </c>
      <c r="L13946" s="9">
        <v>0.86455007023319796</v>
      </c>
      <c r="M13946" s="9">
        <v>4.2426848198486109</v>
      </c>
      <c r="N13946" s="9">
        <v>5.3517909274374897</v>
      </c>
      <c r="O13946" s="9">
        <v>5.46349811080443</v>
      </c>
      <c r="P13946" s="9">
        <v>4.6233063877777703</v>
      </c>
      <c r="Q13946" s="9">
        <v>1.8793172823259401</v>
      </c>
      <c r="R13946" s="9">
        <v>0.36950482774722199</v>
      </c>
      <c r="S13946" s="9">
        <v>0.182291799557291</v>
      </c>
      <c r="T13946" s="9">
        <v>0.13966677015131901</v>
      </c>
    </row>
    <row r="13947" spans="1:20" x14ac:dyDescent="0.35">
      <c r="A13947">
        <f t="shared" si="422"/>
        <v>13947</v>
      </c>
      <c r="B13947" s="3" t="s">
        <v>1037</v>
      </c>
      <c r="C13947" s="3" t="s">
        <v>77</v>
      </c>
      <c r="D13947" s="3" t="s">
        <v>34</v>
      </c>
      <c r="E13947">
        <v>2020</v>
      </c>
      <c r="F13947" s="3" t="str">
        <f t="shared" si="423"/>
        <v>RAGenPRST L2020</v>
      </c>
      <c r="G13947" s="9">
        <v>0</v>
      </c>
      <c r="H13947" s="9">
        <v>0</v>
      </c>
      <c r="I13947" s="9">
        <v>0</v>
      </c>
      <c r="J13947" s="9">
        <v>0</v>
      </c>
      <c r="K13947" s="9">
        <v>0</v>
      </c>
      <c r="L13947" s="9">
        <v>0</v>
      </c>
      <c r="M13947" s="9">
        <v>0</v>
      </c>
      <c r="N13947" s="9">
        <v>0</v>
      </c>
      <c r="O13947" s="9">
        <v>0</v>
      </c>
      <c r="P13947" s="9">
        <v>0</v>
      </c>
      <c r="Q13947" s="9">
        <v>0</v>
      </c>
      <c r="R13947" s="9">
        <v>0</v>
      </c>
      <c r="S13947" s="9">
        <v>0</v>
      </c>
      <c r="T13947" s="9">
        <v>0</v>
      </c>
    </row>
    <row r="13948" spans="1:20" x14ac:dyDescent="0.35">
      <c r="A13948">
        <f t="shared" si="422"/>
        <v>13948</v>
      </c>
      <c r="B13948" s="3" t="s">
        <v>1037</v>
      </c>
      <c r="C13948" s="3" t="s">
        <v>77</v>
      </c>
      <c r="D13948" s="3" t="s">
        <v>34</v>
      </c>
      <c r="E13948">
        <v>2021</v>
      </c>
      <c r="F13948" s="3" t="str">
        <f t="shared" si="423"/>
        <v>RAGenPRST L2021</v>
      </c>
      <c r="G13948" s="9">
        <v>0</v>
      </c>
      <c r="H13948" s="9">
        <v>0</v>
      </c>
      <c r="I13948" s="9">
        <v>0</v>
      </c>
      <c r="J13948" s="9">
        <v>0</v>
      </c>
      <c r="K13948" s="9">
        <v>0</v>
      </c>
      <c r="L13948" s="9">
        <v>0</v>
      </c>
      <c r="M13948" s="9">
        <v>0</v>
      </c>
      <c r="N13948" s="9">
        <v>0</v>
      </c>
      <c r="O13948" s="9">
        <v>0</v>
      </c>
      <c r="P13948" s="9">
        <v>0</v>
      </c>
      <c r="Q13948" s="9">
        <v>0</v>
      </c>
      <c r="R13948" s="9">
        <v>0</v>
      </c>
      <c r="S13948" s="9">
        <v>0</v>
      </c>
      <c r="T13948" s="9">
        <v>0</v>
      </c>
    </row>
    <row r="13949" spans="1:20" x14ac:dyDescent="0.35">
      <c r="A13949">
        <f t="shared" si="422"/>
        <v>13949</v>
      </c>
      <c r="B13949" s="3" t="s">
        <v>1037</v>
      </c>
      <c r="C13949" s="3" t="s">
        <v>77</v>
      </c>
      <c r="D13949" s="3" t="s">
        <v>34</v>
      </c>
      <c r="E13949">
        <v>2022</v>
      </c>
      <c r="F13949" s="3" t="str">
        <f t="shared" si="423"/>
        <v>RAGenPRST L2022</v>
      </c>
      <c r="G13949" s="9">
        <v>0</v>
      </c>
      <c r="H13949" s="9">
        <v>0</v>
      </c>
      <c r="I13949" s="9">
        <v>0</v>
      </c>
      <c r="J13949" s="9">
        <v>0</v>
      </c>
      <c r="K13949" s="9">
        <v>0</v>
      </c>
      <c r="L13949" s="9">
        <v>0</v>
      </c>
      <c r="M13949" s="9">
        <v>0</v>
      </c>
      <c r="N13949" s="9">
        <v>0</v>
      </c>
      <c r="O13949" s="9">
        <v>0</v>
      </c>
      <c r="P13949" s="9">
        <v>0</v>
      </c>
      <c r="Q13949" s="9">
        <v>0</v>
      </c>
      <c r="R13949" s="9">
        <v>0</v>
      </c>
      <c r="S13949" s="9">
        <v>0</v>
      </c>
      <c r="T13949" s="9">
        <v>0</v>
      </c>
    </row>
    <row r="13950" spans="1:20" x14ac:dyDescent="0.35">
      <c r="A13950">
        <f t="shared" si="422"/>
        <v>13950</v>
      </c>
      <c r="B13950" s="3" t="s">
        <v>1037</v>
      </c>
      <c r="C13950" s="3" t="s">
        <v>77</v>
      </c>
      <c r="D13950" s="3" t="s">
        <v>34</v>
      </c>
      <c r="E13950">
        <v>2023</v>
      </c>
      <c r="F13950" s="3" t="str">
        <f t="shared" si="423"/>
        <v>RAGenPRST L2023</v>
      </c>
      <c r="G13950" s="9">
        <v>0</v>
      </c>
      <c r="H13950" s="9">
        <v>0</v>
      </c>
      <c r="I13950" s="9">
        <v>0</v>
      </c>
      <c r="J13950" s="9">
        <v>0</v>
      </c>
      <c r="K13950" s="9">
        <v>0</v>
      </c>
      <c r="L13950" s="9">
        <v>0</v>
      </c>
      <c r="M13950" s="9">
        <v>0</v>
      </c>
      <c r="N13950" s="9">
        <v>0</v>
      </c>
      <c r="O13950" s="9">
        <v>0</v>
      </c>
      <c r="P13950" s="9">
        <v>0</v>
      </c>
      <c r="Q13950" s="9">
        <v>0</v>
      </c>
      <c r="R13950" s="9">
        <v>0</v>
      </c>
      <c r="S13950" s="9">
        <v>0</v>
      </c>
      <c r="T13950" s="9">
        <v>0</v>
      </c>
    </row>
    <row r="13951" spans="1:20" x14ac:dyDescent="0.35">
      <c r="A13951">
        <f t="shared" si="422"/>
        <v>13951</v>
      </c>
      <c r="B13951" s="3" t="s">
        <v>1037</v>
      </c>
      <c r="C13951" s="3" t="s">
        <v>77</v>
      </c>
      <c r="D13951" s="3" t="s">
        <v>34</v>
      </c>
      <c r="E13951">
        <v>2024</v>
      </c>
      <c r="F13951" s="3" t="str">
        <f t="shared" si="423"/>
        <v>RAGenPRST L2024</v>
      </c>
      <c r="G13951" s="9">
        <v>0</v>
      </c>
      <c r="H13951" s="9">
        <v>0</v>
      </c>
      <c r="I13951" s="9">
        <v>0</v>
      </c>
      <c r="J13951" s="9">
        <v>0</v>
      </c>
      <c r="K13951" s="9">
        <v>0</v>
      </c>
      <c r="L13951" s="9">
        <v>0</v>
      </c>
      <c r="M13951" s="9">
        <v>0</v>
      </c>
      <c r="N13951" s="9">
        <v>0</v>
      </c>
      <c r="O13951" s="9">
        <v>0</v>
      </c>
      <c r="P13951" s="9">
        <v>0</v>
      </c>
      <c r="Q13951" s="9">
        <v>0</v>
      </c>
      <c r="R13951" s="9">
        <v>0</v>
      </c>
      <c r="S13951" s="9">
        <v>0</v>
      </c>
      <c r="T13951" s="9">
        <v>0</v>
      </c>
    </row>
    <row r="13952" spans="1:20" x14ac:dyDescent="0.35">
      <c r="A13952">
        <f t="shared" si="422"/>
        <v>13952</v>
      </c>
      <c r="B13952" s="3" t="s">
        <v>1037</v>
      </c>
      <c r="C13952" s="3" t="s">
        <v>77</v>
      </c>
      <c r="D13952" s="3" t="s">
        <v>34</v>
      </c>
      <c r="E13952">
        <v>2025</v>
      </c>
      <c r="F13952" s="3" t="str">
        <f t="shared" si="423"/>
        <v>RAGenPRST L2025</v>
      </c>
      <c r="G13952" s="9">
        <v>0</v>
      </c>
      <c r="H13952" s="9">
        <v>0</v>
      </c>
      <c r="I13952" s="9">
        <v>0</v>
      </c>
      <c r="J13952" s="9">
        <v>0</v>
      </c>
      <c r="K13952" s="9">
        <v>0</v>
      </c>
      <c r="L13952" s="9">
        <v>0</v>
      </c>
      <c r="M13952" s="9">
        <v>0</v>
      </c>
      <c r="N13952" s="9">
        <v>0</v>
      </c>
      <c r="O13952" s="9">
        <v>0</v>
      </c>
      <c r="P13952" s="9">
        <v>0</v>
      </c>
      <c r="Q13952" s="9">
        <v>0</v>
      </c>
      <c r="R13952" s="9">
        <v>0</v>
      </c>
      <c r="S13952" s="9">
        <v>0</v>
      </c>
      <c r="T13952" s="9">
        <v>0</v>
      </c>
    </row>
    <row r="13953" spans="1:20" x14ac:dyDescent="0.35">
      <c r="A13953">
        <f t="shared" si="422"/>
        <v>13953</v>
      </c>
      <c r="B13953" s="3" t="s">
        <v>1037</v>
      </c>
      <c r="C13953" s="3" t="s">
        <v>77</v>
      </c>
      <c r="D13953" s="3" t="s">
        <v>34</v>
      </c>
      <c r="E13953">
        <v>2026</v>
      </c>
      <c r="F13953" s="3" t="str">
        <f t="shared" si="423"/>
        <v>RAGenPRST L2026</v>
      </c>
      <c r="G13953" s="9">
        <v>0</v>
      </c>
      <c r="H13953" s="9">
        <v>0</v>
      </c>
      <c r="I13953" s="9">
        <v>0</v>
      </c>
      <c r="J13953" s="9">
        <v>0</v>
      </c>
      <c r="K13953" s="9">
        <v>0</v>
      </c>
      <c r="L13953" s="9">
        <v>0</v>
      </c>
      <c r="M13953" s="9">
        <v>0</v>
      </c>
      <c r="N13953" s="9">
        <v>0</v>
      </c>
      <c r="O13953" s="9">
        <v>0</v>
      </c>
      <c r="P13953" s="9">
        <v>0</v>
      </c>
      <c r="Q13953" s="9">
        <v>0</v>
      </c>
      <c r="R13953" s="9">
        <v>0</v>
      </c>
      <c r="S13953" s="9">
        <v>0</v>
      </c>
      <c r="T13953" s="9">
        <v>0</v>
      </c>
    </row>
    <row r="13954" spans="1:20" x14ac:dyDescent="0.35">
      <c r="A13954">
        <f t="shared" si="422"/>
        <v>13954</v>
      </c>
      <c r="B13954" s="3" t="s">
        <v>1037</v>
      </c>
      <c r="C13954" s="3" t="s">
        <v>77</v>
      </c>
      <c r="D13954" s="3" t="s">
        <v>34</v>
      </c>
      <c r="E13954">
        <v>2027</v>
      </c>
      <c r="F13954" s="3" t="str">
        <f t="shared" si="423"/>
        <v>RAGenPRST L2027</v>
      </c>
      <c r="G13954" s="9">
        <v>0</v>
      </c>
      <c r="H13954" s="9">
        <v>0</v>
      </c>
      <c r="I13954" s="9">
        <v>0</v>
      </c>
      <c r="J13954" s="9">
        <v>0</v>
      </c>
      <c r="K13954" s="9">
        <v>0</v>
      </c>
      <c r="L13954" s="9">
        <v>0</v>
      </c>
      <c r="M13954" s="9">
        <v>0</v>
      </c>
      <c r="N13954" s="9">
        <v>0</v>
      </c>
      <c r="O13954" s="9">
        <v>0</v>
      </c>
      <c r="P13954" s="9">
        <v>0</v>
      </c>
      <c r="Q13954" s="9">
        <v>0</v>
      </c>
      <c r="R13954" s="9">
        <v>0</v>
      </c>
      <c r="S13954" s="9">
        <v>0</v>
      </c>
      <c r="T13954" s="9">
        <v>0</v>
      </c>
    </row>
    <row r="13955" spans="1:20" x14ac:dyDescent="0.35">
      <c r="A13955">
        <f t="shared" ref="A13955:A14018" si="424">A13954+1</f>
        <v>13955</v>
      </c>
      <c r="B13955" s="3" t="s">
        <v>1037</v>
      </c>
      <c r="C13955" s="3" t="s">
        <v>77</v>
      </c>
      <c r="D13955" s="3" t="s">
        <v>34</v>
      </c>
      <c r="E13955">
        <v>2028</v>
      </c>
      <c r="F13955" s="3" t="str">
        <f t="shared" si="423"/>
        <v>RAGenPRST L2028</v>
      </c>
      <c r="G13955" s="9">
        <v>0</v>
      </c>
      <c r="H13955" s="9">
        <v>0</v>
      </c>
      <c r="I13955" s="9">
        <v>0</v>
      </c>
      <c r="J13955" s="9">
        <v>0</v>
      </c>
      <c r="K13955" s="9">
        <v>0</v>
      </c>
      <c r="L13955" s="9">
        <v>0</v>
      </c>
      <c r="M13955" s="9">
        <v>0</v>
      </c>
      <c r="N13955" s="9">
        <v>0</v>
      </c>
      <c r="O13955" s="9">
        <v>0</v>
      </c>
      <c r="P13955" s="9">
        <v>0</v>
      </c>
      <c r="Q13955" s="9">
        <v>0</v>
      </c>
      <c r="R13955" s="9">
        <v>0</v>
      </c>
      <c r="S13955" s="9">
        <v>0</v>
      </c>
      <c r="T13955" s="9">
        <v>0</v>
      </c>
    </row>
    <row r="13956" spans="1:20" x14ac:dyDescent="0.35">
      <c r="A13956">
        <f t="shared" si="424"/>
        <v>13956</v>
      </c>
      <c r="B13956" s="3" t="s">
        <v>1037</v>
      </c>
      <c r="C13956" s="3" t="s">
        <v>77</v>
      </c>
      <c r="D13956" s="3" t="s">
        <v>34</v>
      </c>
      <c r="E13956">
        <v>2029</v>
      </c>
      <c r="F13956" s="3" t="str">
        <f t="shared" si="423"/>
        <v>RAGenPRST L2029</v>
      </c>
      <c r="G13956" s="9">
        <v>0</v>
      </c>
      <c r="H13956" s="9">
        <v>0</v>
      </c>
      <c r="I13956" s="9">
        <v>0</v>
      </c>
      <c r="J13956" s="9">
        <v>0</v>
      </c>
      <c r="K13956" s="9">
        <v>0</v>
      </c>
      <c r="L13956" s="9">
        <v>0</v>
      </c>
      <c r="M13956" s="9">
        <v>0</v>
      </c>
      <c r="N13956" s="9">
        <v>0</v>
      </c>
      <c r="O13956" s="9">
        <v>0</v>
      </c>
      <c r="P13956" s="9">
        <v>0</v>
      </c>
      <c r="Q13956" s="9">
        <v>0</v>
      </c>
      <c r="R13956" s="9">
        <v>0</v>
      </c>
      <c r="S13956" s="9">
        <v>0</v>
      </c>
      <c r="T13956" s="9">
        <v>0</v>
      </c>
    </row>
    <row r="13957" spans="1:20" x14ac:dyDescent="0.35">
      <c r="A13957">
        <f t="shared" si="424"/>
        <v>13957</v>
      </c>
      <c r="B13957" s="3" t="s">
        <v>1037</v>
      </c>
      <c r="C13957" s="3" t="s">
        <v>75</v>
      </c>
      <c r="D13957" s="3" t="s">
        <v>51</v>
      </c>
      <c r="E13957">
        <v>2020</v>
      </c>
      <c r="F13957" s="3" t="str">
        <f t="shared" si="423"/>
        <v>RAElevR RECH2020</v>
      </c>
      <c r="G13957" s="9">
        <v>702.99871015999997</v>
      </c>
      <c r="H13957" s="9">
        <v>706.99805412000001</v>
      </c>
      <c r="I13957" s="9">
        <v>706.99805412000001</v>
      </c>
      <c r="J13957" s="9">
        <v>706.55185987999903</v>
      </c>
      <c r="K13957" s="9">
        <v>706.99805412000001</v>
      </c>
      <c r="L13957" s="9">
        <v>704.24214852</v>
      </c>
      <c r="M13957" s="9">
        <v>705.2657706</v>
      </c>
      <c r="N13957" s="9">
        <v>702.99871015999997</v>
      </c>
      <c r="O13957" s="9">
        <v>705.77101995999999</v>
      </c>
      <c r="P13957" s="9">
        <v>705.83335592000003</v>
      </c>
      <c r="Q13957" s="9">
        <v>702.99871015999997</v>
      </c>
      <c r="R13957" s="9">
        <v>702.99871015999997</v>
      </c>
      <c r="S13957" s="9">
        <v>702.99871015999997</v>
      </c>
      <c r="T13957" s="9">
        <v>702.99871015999997</v>
      </c>
    </row>
    <row r="13958" spans="1:20" x14ac:dyDescent="0.35">
      <c r="A13958">
        <f t="shared" si="424"/>
        <v>13958</v>
      </c>
      <c r="B13958" s="3" t="s">
        <v>1037</v>
      </c>
      <c r="C13958" s="3" t="s">
        <v>75</v>
      </c>
      <c r="D13958" s="3" t="s">
        <v>51</v>
      </c>
      <c r="E13958">
        <v>2021</v>
      </c>
      <c r="F13958" s="3" t="str">
        <f t="shared" si="423"/>
        <v>RAElevR RECH2021</v>
      </c>
      <c r="G13958" s="9">
        <v>705.92521943999998</v>
      </c>
      <c r="H13958" s="9">
        <v>706.99805412000001</v>
      </c>
      <c r="I13958" s="9">
        <v>702.99871015999997</v>
      </c>
      <c r="J13958" s="9">
        <v>704.71458947999997</v>
      </c>
      <c r="K13958" s="9">
        <v>706.99805412000001</v>
      </c>
      <c r="L13958" s="9">
        <v>706.08269975999997</v>
      </c>
      <c r="M13958" s="9">
        <v>702.99871015999997</v>
      </c>
      <c r="N13958" s="9">
        <v>702.99871015999997</v>
      </c>
      <c r="O13958" s="9">
        <v>702.99871015999997</v>
      </c>
      <c r="P13958" s="9">
        <v>706.37141367999902</v>
      </c>
      <c r="Q13958" s="9">
        <v>702.99871015999997</v>
      </c>
      <c r="R13958" s="9">
        <v>702.99871015999997</v>
      </c>
      <c r="S13958" s="9">
        <v>702.99871015999997</v>
      </c>
      <c r="T13958" s="9">
        <v>702.99871015999997</v>
      </c>
    </row>
    <row r="13959" spans="1:20" x14ac:dyDescent="0.35">
      <c r="A13959">
        <f t="shared" si="424"/>
        <v>13959</v>
      </c>
      <c r="B13959" s="3" t="s">
        <v>1037</v>
      </c>
      <c r="C13959" s="3" t="s">
        <v>75</v>
      </c>
      <c r="D13959" s="3" t="s">
        <v>51</v>
      </c>
      <c r="E13959">
        <v>2022</v>
      </c>
      <c r="F13959" s="3" t="str">
        <f t="shared" si="423"/>
        <v>RAElevR RECH2022</v>
      </c>
      <c r="G13959" s="9">
        <v>702.99871015999997</v>
      </c>
      <c r="H13959" s="9">
        <v>704.15028499999903</v>
      </c>
      <c r="I13959" s="9">
        <v>706.99805412000001</v>
      </c>
      <c r="J13959" s="9">
        <v>704.34385455999995</v>
      </c>
      <c r="K13959" s="9">
        <v>706.99149244</v>
      </c>
      <c r="L13959" s="9">
        <v>706.34188612000003</v>
      </c>
      <c r="M13959" s="9">
        <v>706.99805412000001</v>
      </c>
      <c r="N13959" s="9">
        <v>702.99871015999997</v>
      </c>
      <c r="O13959" s="9">
        <v>702.99871015999997</v>
      </c>
      <c r="P13959" s="9">
        <v>706.99805412000001</v>
      </c>
      <c r="Q13959" s="9">
        <v>702.99871015999997</v>
      </c>
      <c r="R13959" s="9">
        <v>706.00724044000003</v>
      </c>
      <c r="S13959" s="9">
        <v>702.99871015999997</v>
      </c>
      <c r="T13959" s="9">
        <v>702.99871015999997</v>
      </c>
    </row>
    <row r="13960" spans="1:20" x14ac:dyDescent="0.35">
      <c r="A13960">
        <f t="shared" si="424"/>
        <v>13960</v>
      </c>
      <c r="B13960" s="3" t="s">
        <v>1037</v>
      </c>
      <c r="C13960" s="3" t="s">
        <v>75</v>
      </c>
      <c r="D13960" s="3" t="s">
        <v>51</v>
      </c>
      <c r="E13960">
        <v>2023</v>
      </c>
      <c r="F13960" s="3" t="str">
        <f t="shared" si="423"/>
        <v>RAElevR RECH2023</v>
      </c>
      <c r="G13960" s="9">
        <v>705.83007508000003</v>
      </c>
      <c r="H13960" s="9">
        <v>706.99805412000001</v>
      </c>
      <c r="I13960" s="9">
        <v>702.99871015999997</v>
      </c>
      <c r="J13960" s="9">
        <v>702.99871015999997</v>
      </c>
      <c r="K13960" s="9">
        <v>703.21852644000001</v>
      </c>
      <c r="L13960" s="9">
        <v>706.99805412000001</v>
      </c>
      <c r="M13960" s="9">
        <v>702.99871015999997</v>
      </c>
      <c r="N13960" s="9">
        <v>702.99871015999997</v>
      </c>
      <c r="O13960" s="9">
        <v>702.99871015999997</v>
      </c>
      <c r="P13960" s="9">
        <v>706.12535068</v>
      </c>
      <c r="Q13960" s="9">
        <v>702.99871015999997</v>
      </c>
      <c r="R13960" s="9">
        <v>702.99871015999997</v>
      </c>
      <c r="S13960" s="9">
        <v>702.99871015999997</v>
      </c>
      <c r="T13960" s="9">
        <v>702.99871015999997</v>
      </c>
    </row>
    <row r="13961" spans="1:20" x14ac:dyDescent="0.35">
      <c r="A13961">
        <f t="shared" si="424"/>
        <v>13961</v>
      </c>
      <c r="B13961" s="3" t="s">
        <v>1037</v>
      </c>
      <c r="C13961" s="3" t="s">
        <v>75</v>
      </c>
      <c r="D13961" s="3" t="s">
        <v>51</v>
      </c>
      <c r="E13961">
        <v>2024</v>
      </c>
      <c r="F13961" s="3" t="str">
        <f t="shared" si="423"/>
        <v>RAElevR RECH2024</v>
      </c>
      <c r="G13961" s="9">
        <v>702.99871015999997</v>
      </c>
      <c r="H13961" s="9">
        <v>706.99805412000001</v>
      </c>
      <c r="I13961" s="9">
        <v>702.99871015999997</v>
      </c>
      <c r="J13961" s="9">
        <v>706.99805412000001</v>
      </c>
      <c r="K13961" s="9">
        <v>706.99805412000001</v>
      </c>
      <c r="L13961" s="9">
        <v>702.99871015999997</v>
      </c>
      <c r="M13961" s="9">
        <v>702.99871015999997</v>
      </c>
      <c r="N13961" s="9">
        <v>702.99871015999997</v>
      </c>
      <c r="O13961" s="9">
        <v>705.90553439999996</v>
      </c>
      <c r="P13961" s="9">
        <v>704.42259472000001</v>
      </c>
      <c r="Q13961" s="9">
        <v>702.99871015999997</v>
      </c>
      <c r="R13961" s="9">
        <v>702.99871015999997</v>
      </c>
      <c r="S13961" s="9">
        <v>702.99871015999997</v>
      </c>
      <c r="T13961" s="9">
        <v>702.99871015999997</v>
      </c>
    </row>
    <row r="13962" spans="1:20" x14ac:dyDescent="0.35">
      <c r="A13962">
        <f t="shared" si="424"/>
        <v>13962</v>
      </c>
      <c r="B13962" s="3" t="s">
        <v>1037</v>
      </c>
      <c r="C13962" s="3" t="s">
        <v>75</v>
      </c>
      <c r="D13962" s="3" t="s">
        <v>51</v>
      </c>
      <c r="E13962">
        <v>2025</v>
      </c>
      <c r="F13962" s="3" t="str">
        <f t="shared" si="423"/>
        <v>RAElevR RECH2025</v>
      </c>
      <c r="G13962" s="9">
        <v>702.99871015999997</v>
      </c>
      <c r="H13962" s="9">
        <v>706.99805412000001</v>
      </c>
      <c r="I13962" s="9">
        <v>706.99805412000001</v>
      </c>
      <c r="J13962" s="9">
        <v>706.64700424</v>
      </c>
      <c r="K13962" s="9">
        <v>706.99805412000001</v>
      </c>
      <c r="L13962" s="9">
        <v>705.47902520000002</v>
      </c>
      <c r="M13962" s="9">
        <v>706.99805412000001</v>
      </c>
      <c r="N13962" s="9">
        <v>702.99871015999997</v>
      </c>
      <c r="O13962" s="9">
        <v>702.99871015999997</v>
      </c>
      <c r="P13962" s="9">
        <v>702.99871015999997</v>
      </c>
      <c r="Q13962" s="9">
        <v>706.20081000000005</v>
      </c>
      <c r="R13962" s="9">
        <v>702.99871015999997</v>
      </c>
      <c r="S13962" s="9">
        <v>702.99871015999997</v>
      </c>
      <c r="T13962" s="9">
        <v>702.99871015999997</v>
      </c>
    </row>
    <row r="13963" spans="1:20" x14ac:dyDescent="0.35">
      <c r="A13963">
        <f t="shared" si="424"/>
        <v>13963</v>
      </c>
      <c r="B13963" s="3" t="s">
        <v>1037</v>
      </c>
      <c r="C13963" s="3" t="s">
        <v>75</v>
      </c>
      <c r="D13963" s="3" t="s">
        <v>51</v>
      </c>
      <c r="E13963">
        <v>2026</v>
      </c>
      <c r="F13963" s="3" t="str">
        <f t="shared" si="423"/>
        <v>RAElevR RECH2026</v>
      </c>
      <c r="G13963" s="9">
        <v>702.99871015999997</v>
      </c>
      <c r="H13963" s="9">
        <v>702.99871015999997</v>
      </c>
      <c r="I13963" s="9">
        <v>702.99871015999997</v>
      </c>
      <c r="J13963" s="9">
        <v>706.30251604</v>
      </c>
      <c r="K13963" s="9">
        <v>706.99805412000001</v>
      </c>
      <c r="L13963" s="9">
        <v>703.94031124000003</v>
      </c>
      <c r="M13963" s="9">
        <v>702.99871015999997</v>
      </c>
      <c r="N13963" s="9">
        <v>706.99805412000001</v>
      </c>
      <c r="O13963" s="9">
        <v>706.99805412000001</v>
      </c>
      <c r="P13963" s="9">
        <v>702.99871015999997</v>
      </c>
      <c r="Q13963" s="9">
        <v>703.44818524000004</v>
      </c>
      <c r="R13963" s="9">
        <v>703.34647919999998</v>
      </c>
      <c r="S13963" s="9">
        <v>704.21590179999998</v>
      </c>
      <c r="T13963" s="9">
        <v>702.99871015999997</v>
      </c>
    </row>
    <row r="13964" spans="1:20" x14ac:dyDescent="0.35">
      <c r="A13964">
        <f t="shared" si="424"/>
        <v>13964</v>
      </c>
      <c r="B13964" s="3" t="s">
        <v>1037</v>
      </c>
      <c r="C13964" s="3" t="s">
        <v>75</v>
      </c>
      <c r="D13964" s="3" t="s">
        <v>51</v>
      </c>
      <c r="E13964">
        <v>2027</v>
      </c>
      <c r="F13964" s="3" t="str">
        <f t="shared" si="423"/>
        <v>RAElevR RECH2027</v>
      </c>
      <c r="G13964" s="9">
        <v>704.19949759999997</v>
      </c>
      <c r="H13964" s="9">
        <v>705.22968135999997</v>
      </c>
      <c r="I13964" s="9">
        <v>706.99805412000001</v>
      </c>
      <c r="J13964" s="9">
        <v>705.27233228</v>
      </c>
      <c r="K13964" s="9">
        <v>702.99871015999997</v>
      </c>
      <c r="L13964" s="9">
        <v>706.99805412000001</v>
      </c>
      <c r="M13964" s="9">
        <v>702.99871015999997</v>
      </c>
      <c r="N13964" s="9">
        <v>702.99871015999997</v>
      </c>
      <c r="O13964" s="9">
        <v>705.77101995999999</v>
      </c>
      <c r="P13964" s="9">
        <v>706.99805412000001</v>
      </c>
      <c r="Q13964" s="9">
        <v>702.99871015999997</v>
      </c>
      <c r="R13964" s="9">
        <v>702.99871015999997</v>
      </c>
      <c r="S13964" s="9">
        <v>702.99871015999997</v>
      </c>
      <c r="T13964" s="9">
        <v>702.99871015999997</v>
      </c>
    </row>
    <row r="13965" spans="1:20" x14ac:dyDescent="0.35">
      <c r="A13965">
        <f t="shared" si="424"/>
        <v>13965</v>
      </c>
      <c r="B13965" s="3" t="s">
        <v>1037</v>
      </c>
      <c r="C13965" s="3" t="s">
        <v>75</v>
      </c>
      <c r="D13965" s="3" t="s">
        <v>51</v>
      </c>
      <c r="E13965">
        <v>2028</v>
      </c>
      <c r="F13965" s="3" t="str">
        <f t="shared" si="423"/>
        <v>RAElevR RECH2028</v>
      </c>
      <c r="G13965" s="9">
        <v>702.99871015999997</v>
      </c>
      <c r="H13965" s="9">
        <v>706.99805412000001</v>
      </c>
      <c r="I13965" s="9">
        <v>702.99871015999997</v>
      </c>
      <c r="J13965" s="9">
        <v>706.99805412000001</v>
      </c>
      <c r="K13965" s="9">
        <v>702.99871015999997</v>
      </c>
      <c r="L13965" s="9">
        <v>706.99805412000001</v>
      </c>
      <c r="M13965" s="9">
        <v>702.99871015999997</v>
      </c>
      <c r="N13965" s="9">
        <v>706.99805412000001</v>
      </c>
      <c r="O13965" s="9">
        <v>702.99871015999997</v>
      </c>
      <c r="P13965" s="9">
        <v>705.25920891999999</v>
      </c>
      <c r="Q13965" s="9">
        <v>704.86550811999996</v>
      </c>
      <c r="R13965" s="9">
        <v>705.29857900000002</v>
      </c>
      <c r="S13965" s="9">
        <v>703.69752907999998</v>
      </c>
      <c r="T13965" s="9">
        <v>702.99871015999997</v>
      </c>
    </row>
    <row r="13966" spans="1:20" x14ac:dyDescent="0.35">
      <c r="A13966">
        <f t="shared" si="424"/>
        <v>13966</v>
      </c>
      <c r="B13966" s="3" t="s">
        <v>1037</v>
      </c>
      <c r="C13966" s="3" t="s">
        <v>75</v>
      </c>
      <c r="D13966" s="3" t="s">
        <v>51</v>
      </c>
      <c r="E13966">
        <v>2029</v>
      </c>
      <c r="F13966" s="3" t="str">
        <f t="shared" si="423"/>
        <v>RAElevR RECH2029</v>
      </c>
      <c r="G13966" s="9">
        <v>705.93178111999998</v>
      </c>
      <c r="H13966" s="9">
        <v>704.89503567999998</v>
      </c>
      <c r="I13966" s="9">
        <v>702.99871015999997</v>
      </c>
      <c r="J13966" s="9">
        <v>706.85369716000002</v>
      </c>
      <c r="K13966" s="9">
        <v>705.31170236000003</v>
      </c>
      <c r="L13966" s="9">
        <v>706.99805412000001</v>
      </c>
      <c r="M13966" s="9">
        <v>702.99871015999997</v>
      </c>
      <c r="N13966" s="9">
        <v>706.99805412000001</v>
      </c>
      <c r="O13966" s="9">
        <v>706.99805412000001</v>
      </c>
      <c r="P13966" s="9">
        <v>706.99805412000001</v>
      </c>
      <c r="Q13966" s="9">
        <v>705.25920891999999</v>
      </c>
      <c r="R13966" s="9">
        <v>706.99805412000001</v>
      </c>
      <c r="S13966" s="9">
        <v>706.99805412000001</v>
      </c>
      <c r="T13966" s="9">
        <v>702.99871015999997</v>
      </c>
    </row>
    <row r="13967" spans="1:20" x14ac:dyDescent="0.35">
      <c r="A13967">
        <f t="shared" si="424"/>
        <v>13967</v>
      </c>
      <c r="B13967" s="3" t="s">
        <v>1037</v>
      </c>
      <c r="C13967" s="3" t="s">
        <v>86</v>
      </c>
      <c r="D13967" s="3" t="s">
        <v>51</v>
      </c>
      <c r="E13967">
        <v>2020</v>
      </c>
      <c r="F13967" s="3" t="str">
        <f t="shared" si="423"/>
        <v>RAQOutR RECH2020</v>
      </c>
      <c r="G13967" s="9">
        <v>78.475342843494602</v>
      </c>
      <c r="H13967" s="9">
        <v>118.140710817471</v>
      </c>
      <c r="I13967" s="9">
        <v>127.714600523257</v>
      </c>
      <c r="J13967" s="9">
        <v>130.80336613878799</v>
      </c>
      <c r="K13967" s="9">
        <v>129.99406486350099</v>
      </c>
      <c r="L13967" s="9">
        <v>95.250257342953802</v>
      </c>
      <c r="M13967" s="9">
        <v>133.12000338909999</v>
      </c>
      <c r="N13967" s="9">
        <v>150.00269273053701</v>
      </c>
      <c r="O13967" s="9">
        <v>179.34300059496201</v>
      </c>
      <c r="P13967" s="9">
        <v>203.436851839875</v>
      </c>
      <c r="Q13967" s="9">
        <v>95.857124221525595</v>
      </c>
      <c r="R13967" s="9">
        <v>92.870234301232898</v>
      </c>
      <c r="S13967" s="9">
        <v>74.936697780856704</v>
      </c>
      <c r="T13967" s="9">
        <v>70.664730913933795</v>
      </c>
    </row>
    <row r="13968" spans="1:20" x14ac:dyDescent="0.35">
      <c r="A13968">
        <f t="shared" si="424"/>
        <v>13968</v>
      </c>
      <c r="B13968" s="3" t="s">
        <v>1037</v>
      </c>
      <c r="C13968" s="3" t="s">
        <v>86</v>
      </c>
      <c r="D13968" s="3" t="s">
        <v>51</v>
      </c>
      <c r="E13968">
        <v>2021</v>
      </c>
      <c r="F13968" s="3" t="str">
        <f t="shared" si="423"/>
        <v>RAQOutR RECH2021</v>
      </c>
      <c r="G13968" s="9">
        <v>96.178384897564897</v>
      </c>
      <c r="H13968" s="9">
        <v>133.422533737241</v>
      </c>
      <c r="I13968" s="9">
        <v>157.01493923335701</v>
      </c>
      <c r="J13968" s="9">
        <v>134.828850880684</v>
      </c>
      <c r="K13968" s="9">
        <v>141.94959269211603</v>
      </c>
      <c r="L13968" s="9">
        <v>96.068000684680499</v>
      </c>
      <c r="M13968" s="9">
        <v>100.349808980311</v>
      </c>
      <c r="N13968" s="9">
        <v>135.06211474315899</v>
      </c>
      <c r="O13968" s="9">
        <v>167.40831842965301</v>
      </c>
      <c r="P13968" s="9">
        <v>160.15867059659899</v>
      </c>
      <c r="Q13968" s="9">
        <v>107.19370479141701</v>
      </c>
      <c r="R13968" s="9">
        <v>99.716283002029101</v>
      </c>
      <c r="S13968" s="9">
        <v>84.384144720503897</v>
      </c>
      <c r="T13968" s="9">
        <v>58.788588441673497</v>
      </c>
    </row>
    <row r="13969" spans="1:20" x14ac:dyDescent="0.35">
      <c r="A13969">
        <f t="shared" si="424"/>
        <v>13969</v>
      </c>
      <c r="B13969" s="3" t="s">
        <v>1037</v>
      </c>
      <c r="C13969" s="3" t="s">
        <v>86</v>
      </c>
      <c r="D13969" s="3" t="s">
        <v>51</v>
      </c>
      <c r="E13969">
        <v>2022</v>
      </c>
      <c r="F13969" s="3" t="str">
        <f t="shared" si="423"/>
        <v>RAQOutR RECH2022</v>
      </c>
      <c r="G13969" s="9">
        <v>57.1549508935341</v>
      </c>
      <c r="H13969" s="9">
        <v>97.669480521758999</v>
      </c>
      <c r="I13969" s="9">
        <v>129.404968772291</v>
      </c>
      <c r="J13969" s="9">
        <v>146.35986802001199</v>
      </c>
      <c r="K13969" s="9">
        <v>134.44985779374699</v>
      </c>
      <c r="L13969" s="9">
        <v>119.39345333392301</v>
      </c>
      <c r="M13969" s="9">
        <v>122.413622232872</v>
      </c>
      <c r="N13969" s="9">
        <v>153.43027921610201</v>
      </c>
      <c r="O13969" s="9">
        <v>175.04070820763201</v>
      </c>
      <c r="P13969" s="9">
        <v>220.449763316202</v>
      </c>
      <c r="Q13969" s="9">
        <v>113.817684645412</v>
      </c>
      <c r="R13969" s="9">
        <v>96.345616801836101</v>
      </c>
      <c r="S13969" s="9">
        <v>76.152971294485596</v>
      </c>
      <c r="T13969" s="9">
        <v>51.080425648317402</v>
      </c>
    </row>
    <row r="13970" spans="1:20" x14ac:dyDescent="0.35">
      <c r="A13970">
        <f t="shared" si="424"/>
        <v>13970</v>
      </c>
      <c r="B13970" s="3" t="s">
        <v>1037</v>
      </c>
      <c r="C13970" s="3" t="s">
        <v>86</v>
      </c>
      <c r="D13970" s="3" t="s">
        <v>51</v>
      </c>
      <c r="E13970">
        <v>2023</v>
      </c>
      <c r="F13970" s="3" t="str">
        <f t="shared" si="423"/>
        <v>RAQOutR RECH2023</v>
      </c>
      <c r="G13970" s="9">
        <v>61.607506590915399</v>
      </c>
      <c r="H13970" s="9">
        <v>102.703136059806</v>
      </c>
      <c r="I13970" s="9">
        <v>126.451537789312</v>
      </c>
      <c r="J13970" s="9">
        <v>137.763841309675</v>
      </c>
      <c r="K13970" s="9">
        <v>104.22687455353</v>
      </c>
      <c r="L13970" s="9">
        <v>106.3055603928</v>
      </c>
      <c r="M13970" s="9">
        <v>122.195108600521</v>
      </c>
      <c r="N13970" s="9">
        <v>128.78676918273999</v>
      </c>
      <c r="O13970" s="9">
        <v>184.071523071488</v>
      </c>
      <c r="P13970" s="9">
        <v>169.216134211352</v>
      </c>
      <c r="Q13970" s="9">
        <v>95.8895813190762</v>
      </c>
      <c r="R13970" s="9">
        <v>104.478393584706</v>
      </c>
      <c r="S13970" s="9">
        <v>80.581440759294196</v>
      </c>
      <c r="T13970" s="9">
        <v>45.328223699202397</v>
      </c>
    </row>
    <row r="13971" spans="1:20" x14ac:dyDescent="0.35">
      <c r="A13971">
        <f t="shared" si="424"/>
        <v>13971</v>
      </c>
      <c r="B13971" s="3" t="s">
        <v>1037</v>
      </c>
      <c r="C13971" s="3" t="s">
        <v>86</v>
      </c>
      <c r="D13971" s="3" t="s">
        <v>51</v>
      </c>
      <c r="E13971">
        <v>2024</v>
      </c>
      <c r="F13971" s="3" t="str">
        <f t="shared" si="423"/>
        <v>RAQOutR RECH2024</v>
      </c>
      <c r="G13971" s="9">
        <v>59.293357457030297</v>
      </c>
      <c r="H13971" s="9">
        <v>92.381194282475406</v>
      </c>
      <c r="I13971" s="9">
        <v>105.119153186921</v>
      </c>
      <c r="J13971" s="9">
        <v>127.20647243291501</v>
      </c>
      <c r="K13971" s="9">
        <v>121.809506892793</v>
      </c>
      <c r="L13971" s="9">
        <v>114.00111809609</v>
      </c>
      <c r="M13971" s="9">
        <v>145.03980535555999</v>
      </c>
      <c r="N13971" s="9">
        <v>134.53526081342</v>
      </c>
      <c r="O13971" s="9">
        <v>188.33151347957701</v>
      </c>
      <c r="P13971" s="9">
        <v>145.12762964145799</v>
      </c>
      <c r="Q13971" s="9">
        <v>94.223172745866293</v>
      </c>
      <c r="R13971" s="9">
        <v>85.963378609927702</v>
      </c>
      <c r="S13971" s="9">
        <v>79.069121802990793</v>
      </c>
      <c r="T13971" s="9">
        <v>51.029824273001303</v>
      </c>
    </row>
    <row r="13972" spans="1:20" x14ac:dyDescent="0.35">
      <c r="A13972">
        <f t="shared" si="424"/>
        <v>13972</v>
      </c>
      <c r="B13972" s="3" t="s">
        <v>1037</v>
      </c>
      <c r="C13972" s="3" t="s">
        <v>86</v>
      </c>
      <c r="D13972" s="3" t="s">
        <v>51</v>
      </c>
      <c r="E13972">
        <v>2025</v>
      </c>
      <c r="F13972" s="3" t="str">
        <f t="shared" si="423"/>
        <v>RAQOutR RECH2025</v>
      </c>
      <c r="G13972" s="9">
        <v>50.524382246890703</v>
      </c>
      <c r="H13972" s="9">
        <v>86.782565484873103</v>
      </c>
      <c r="I13972" s="9">
        <v>101.09667675597299</v>
      </c>
      <c r="J13972" s="9">
        <v>76.348310476814802</v>
      </c>
      <c r="K13972" s="9">
        <v>76.534317847570804</v>
      </c>
      <c r="L13972" s="9">
        <v>66.057298079770007</v>
      </c>
      <c r="M13972" s="9">
        <v>66.812683292758393</v>
      </c>
      <c r="N13972" s="9">
        <v>81.211082634713804</v>
      </c>
      <c r="O13972" s="9">
        <v>86.569751798643907</v>
      </c>
      <c r="P13972" s="9">
        <v>81.596077347380501</v>
      </c>
      <c r="Q13972" s="9">
        <v>94.105631820689695</v>
      </c>
      <c r="R13972" s="9">
        <v>110.520065240408</v>
      </c>
      <c r="S13972" s="9">
        <v>82.303487069141397</v>
      </c>
      <c r="T13972" s="9">
        <v>61.949726159192998</v>
      </c>
    </row>
    <row r="13973" spans="1:20" x14ac:dyDescent="0.35">
      <c r="A13973">
        <f t="shared" si="424"/>
        <v>13973</v>
      </c>
      <c r="B13973" s="3" t="s">
        <v>1037</v>
      </c>
      <c r="C13973" s="3" t="s">
        <v>86</v>
      </c>
      <c r="D13973" s="3" t="s">
        <v>51</v>
      </c>
      <c r="E13973">
        <v>2026</v>
      </c>
      <c r="F13973" s="3" t="str">
        <f t="shared" si="423"/>
        <v>RAQOutR RECH2026</v>
      </c>
      <c r="G13973" s="9">
        <v>60.405222309447097</v>
      </c>
      <c r="H13973" s="9">
        <v>73.285396314286004</v>
      </c>
      <c r="I13973" s="9">
        <v>119.24800037786601</v>
      </c>
      <c r="J13973" s="9">
        <v>125.131747721488</v>
      </c>
      <c r="K13973" s="9">
        <v>156.40083864734299</v>
      </c>
      <c r="L13973" s="9">
        <v>112.689925639771</v>
      </c>
      <c r="M13973" s="9">
        <v>210.60941504702899</v>
      </c>
      <c r="N13973" s="9">
        <v>278.34335086541603</v>
      </c>
      <c r="O13973" s="9">
        <v>214.93049348312499</v>
      </c>
      <c r="P13973" s="9">
        <v>182.483652351111</v>
      </c>
      <c r="Q13973" s="9">
        <v>113.850875579169</v>
      </c>
      <c r="R13973" s="9">
        <v>96.459841024930796</v>
      </c>
      <c r="S13973" s="9">
        <v>83.182825095316403</v>
      </c>
      <c r="T13973" s="9">
        <v>73.282731185409304</v>
      </c>
    </row>
    <row r="13974" spans="1:20" x14ac:dyDescent="0.35">
      <c r="A13974">
        <f t="shared" si="424"/>
        <v>13974</v>
      </c>
      <c r="B13974" s="3" t="s">
        <v>1037</v>
      </c>
      <c r="C13974" s="3" t="s">
        <v>86</v>
      </c>
      <c r="D13974" s="3" t="s">
        <v>51</v>
      </c>
      <c r="E13974">
        <v>2027</v>
      </c>
      <c r="F13974" s="3" t="str">
        <f t="shared" si="423"/>
        <v>RAQOutR RECH2027</v>
      </c>
      <c r="G13974" s="9">
        <v>55.113154640734699</v>
      </c>
      <c r="H13974" s="9">
        <v>112.996843464227</v>
      </c>
      <c r="I13974" s="9">
        <v>168.653921257051</v>
      </c>
      <c r="J13974" s="9">
        <v>187.91930928612101</v>
      </c>
      <c r="K13974" s="9">
        <v>169.01115286010199</v>
      </c>
      <c r="L13974" s="9">
        <v>137.935766573015</v>
      </c>
      <c r="M13974" s="9">
        <v>189.11500176082399</v>
      </c>
      <c r="N13974" s="9">
        <v>184.70952673921801</v>
      </c>
      <c r="O13974" s="9">
        <v>211.59433027985199</v>
      </c>
      <c r="P13974" s="9">
        <v>280.30006437358298</v>
      </c>
      <c r="Q13974" s="9">
        <v>197.87871420767499</v>
      </c>
      <c r="R13974" s="9">
        <v>149.193203713137</v>
      </c>
      <c r="S13974" s="9">
        <v>106.22157267258299</v>
      </c>
      <c r="T13974" s="9">
        <v>78.791557749088796</v>
      </c>
    </row>
    <row r="13975" spans="1:20" x14ac:dyDescent="0.35">
      <c r="A13975">
        <f t="shared" si="424"/>
        <v>13975</v>
      </c>
      <c r="B13975" s="3" t="s">
        <v>1037</v>
      </c>
      <c r="C13975" s="3" t="s">
        <v>86</v>
      </c>
      <c r="D13975" s="3" t="s">
        <v>51</v>
      </c>
      <c r="E13975">
        <v>2028</v>
      </c>
      <c r="F13975" s="3" t="str">
        <f t="shared" si="423"/>
        <v>RAQOutR RECH2028</v>
      </c>
      <c r="G13975" s="9">
        <v>81.112625871615805</v>
      </c>
      <c r="H13975" s="9">
        <v>112.300355016453</v>
      </c>
      <c r="I13975" s="9">
        <v>132.425455580034</v>
      </c>
      <c r="J13975" s="9">
        <v>162.32196103389899</v>
      </c>
      <c r="K13975" s="9">
        <v>147.532982643053</v>
      </c>
      <c r="L13975" s="9">
        <v>126.52048050451199</v>
      </c>
      <c r="M13975" s="9">
        <v>154.75939637090099</v>
      </c>
      <c r="N13975" s="9">
        <v>132.13189683057701</v>
      </c>
      <c r="O13975" s="9">
        <v>176.693969483854</v>
      </c>
      <c r="P13975" s="9">
        <v>204.01327373684899</v>
      </c>
      <c r="Q13975" s="9">
        <v>101.028258136528</v>
      </c>
      <c r="R13975" s="9">
        <v>86.999595360932901</v>
      </c>
      <c r="S13975" s="9">
        <v>73.401439067794101</v>
      </c>
      <c r="T13975" s="9">
        <v>60.409998556554299</v>
      </c>
    </row>
    <row r="13976" spans="1:20" x14ac:dyDescent="0.35">
      <c r="A13976">
        <f t="shared" si="424"/>
        <v>13976</v>
      </c>
      <c r="B13976" s="3" t="s">
        <v>1037</v>
      </c>
      <c r="C13976" s="3" t="s">
        <v>86</v>
      </c>
      <c r="D13976" s="3" t="s">
        <v>51</v>
      </c>
      <c r="E13976">
        <v>2029</v>
      </c>
      <c r="F13976" s="3" t="str">
        <f t="shared" si="423"/>
        <v>RAQOutR RECH2029</v>
      </c>
      <c r="G13976" s="9">
        <v>72.200405257492505</v>
      </c>
      <c r="H13976" s="9">
        <v>103.54921364646501</v>
      </c>
      <c r="I13976" s="9">
        <v>116.78768843348099</v>
      </c>
      <c r="J13976" s="9">
        <v>151.288673448656</v>
      </c>
      <c r="K13976" s="9">
        <v>171.18955878802899</v>
      </c>
      <c r="L13976" s="9">
        <v>169.440008299167</v>
      </c>
      <c r="M13976" s="9">
        <v>230.60019311238099</v>
      </c>
      <c r="N13976" s="9">
        <v>258.646602876754</v>
      </c>
      <c r="O13976" s="9">
        <v>288.491803651949</v>
      </c>
      <c r="P13976" s="9">
        <v>313.79548836889097</v>
      </c>
      <c r="Q13976" s="9">
        <v>234.839746158791</v>
      </c>
      <c r="R13976" s="9">
        <v>169.21000626916901</v>
      </c>
      <c r="S13976" s="9">
        <v>158.64678791972099</v>
      </c>
      <c r="T13976" s="9">
        <v>86.478814277562293</v>
      </c>
    </row>
    <row r="13977" spans="1:20" x14ac:dyDescent="0.35">
      <c r="A13977">
        <f t="shared" si="424"/>
        <v>13977</v>
      </c>
      <c r="B13977" s="3" t="s">
        <v>1037</v>
      </c>
      <c r="C13977" s="3" t="s">
        <v>95</v>
      </c>
      <c r="D13977" s="3" t="s">
        <v>51</v>
      </c>
      <c r="E13977">
        <v>2020</v>
      </c>
      <c r="F13977" s="3" t="str">
        <f t="shared" si="423"/>
        <v>RASpillR RECH2020</v>
      </c>
      <c r="G13977" s="9">
        <v>0.23995397468084601</v>
      </c>
      <c r="H13977" s="9">
        <v>2.21035951733381</v>
      </c>
      <c r="I13977" s="9">
        <v>0.15377000374798599</v>
      </c>
      <c r="J13977" s="9">
        <v>0.97567186048340004</v>
      </c>
      <c r="K13977" s="9">
        <v>3.7250327401067702</v>
      </c>
      <c r="L13977" s="9">
        <v>0.94331421690295603</v>
      </c>
      <c r="M13977" s="9">
        <v>1.5099175945486101</v>
      </c>
      <c r="N13977" s="9">
        <v>17.122113936831902</v>
      </c>
      <c r="O13977" s="9">
        <v>33.967091028034197</v>
      </c>
      <c r="P13977" s="9">
        <v>58.832141409334</v>
      </c>
      <c r="Q13977" s="9">
        <v>9.3446151407700899</v>
      </c>
      <c r="R13977" s="9">
        <v>9.6540847794222202</v>
      </c>
      <c r="S13977" s="9">
        <v>2.2825832040703098</v>
      </c>
      <c r="T13977" s="9">
        <v>0.107224229469097</v>
      </c>
    </row>
    <row r="13978" spans="1:20" x14ac:dyDescent="0.35">
      <c r="A13978">
        <f t="shared" si="424"/>
        <v>13978</v>
      </c>
      <c r="B13978" s="3" t="s">
        <v>1037</v>
      </c>
      <c r="C13978" s="3" t="s">
        <v>95</v>
      </c>
      <c r="D13978" s="3" t="s">
        <v>51</v>
      </c>
      <c r="E13978">
        <v>2021</v>
      </c>
      <c r="F13978" s="3" t="str">
        <f t="shared" si="423"/>
        <v>RASpillR RECH2021</v>
      </c>
      <c r="G13978" s="9">
        <v>0.71085534355631697</v>
      </c>
      <c r="H13978" s="9">
        <v>3.25836217626986</v>
      </c>
      <c r="I13978" s="9">
        <v>6.8356926623907599</v>
      </c>
      <c r="J13978" s="9">
        <v>1.8502577445686099</v>
      </c>
      <c r="K13978" s="9">
        <v>1.23947280345</v>
      </c>
      <c r="L13978" s="9">
        <v>0.31403469921297</v>
      </c>
      <c r="M13978" s="9">
        <v>0.45055483240833299</v>
      </c>
      <c r="N13978" s="9">
        <v>15.9173919664472</v>
      </c>
      <c r="O13978" s="9">
        <v>23.156999664782902</v>
      </c>
      <c r="P13978" s="9">
        <v>29.7764213669513</v>
      </c>
      <c r="Q13978" s="9">
        <v>11.682145296641099</v>
      </c>
      <c r="R13978" s="9">
        <v>9.0241254307361096</v>
      </c>
      <c r="S13978" s="9">
        <v>2.8877777661523401</v>
      </c>
      <c r="T13978" s="9">
        <v>6.6999971150000004E-2</v>
      </c>
    </row>
    <row r="13979" spans="1:20" x14ac:dyDescent="0.35">
      <c r="A13979">
        <f t="shared" si="424"/>
        <v>13979</v>
      </c>
      <c r="B13979" s="3" t="s">
        <v>1037</v>
      </c>
      <c r="C13979" s="3" t="s">
        <v>95</v>
      </c>
      <c r="D13979" s="3" t="s">
        <v>51</v>
      </c>
      <c r="E13979">
        <v>2022</v>
      </c>
      <c r="F13979" s="3" t="str">
        <f t="shared" si="423"/>
        <v>RASpillR RECH2022</v>
      </c>
      <c r="G13979" s="9">
        <v>9.4471491612768799E-2</v>
      </c>
      <c r="H13979" s="9">
        <v>6.6999971150000004E-2</v>
      </c>
      <c r="I13979" s="9">
        <v>0.31005906225145802</v>
      </c>
      <c r="J13979" s="9">
        <v>5.7380399785897804</v>
      </c>
      <c r="K13979" s="9">
        <v>1.9724009540598899</v>
      </c>
      <c r="L13979" s="9">
        <v>2.70530438691606</v>
      </c>
      <c r="M13979" s="9">
        <v>1.9547374387031899</v>
      </c>
      <c r="N13979" s="9">
        <v>18.975709695230499</v>
      </c>
      <c r="O13979" s="9">
        <v>29.7467486660194</v>
      </c>
      <c r="P13979" s="9">
        <v>74.203839565508304</v>
      </c>
      <c r="Q13979" s="9">
        <v>10.7005262434865</v>
      </c>
      <c r="R13979" s="9">
        <v>10.977942324124999</v>
      </c>
      <c r="S13979" s="9">
        <v>2.5715277566927002</v>
      </c>
      <c r="T13979" s="9">
        <v>6.6906915634513897E-2</v>
      </c>
    </row>
    <row r="13980" spans="1:20" x14ac:dyDescent="0.35">
      <c r="A13980">
        <f t="shared" si="424"/>
        <v>13980</v>
      </c>
      <c r="B13980" s="3" t="s">
        <v>1037</v>
      </c>
      <c r="C13980" s="3" t="s">
        <v>95</v>
      </c>
      <c r="D13980" s="3" t="s">
        <v>51</v>
      </c>
      <c r="E13980">
        <v>2023</v>
      </c>
      <c r="F13980" s="3" t="str">
        <f t="shared" si="423"/>
        <v>RASpillR RECH2023</v>
      </c>
      <c r="G13980" s="9">
        <v>6.6813143408064504E-2</v>
      </c>
      <c r="H13980" s="9">
        <v>0.101409758431527</v>
      </c>
      <c r="I13980" s="9">
        <v>2.7477513861763101</v>
      </c>
      <c r="J13980" s="9">
        <v>1.9491111940049699</v>
      </c>
      <c r="K13980" s="9">
        <v>0.18473622870781201</v>
      </c>
      <c r="L13980" s="9">
        <v>4.5968657044121599</v>
      </c>
      <c r="M13980" s="9">
        <v>10.228470982459701</v>
      </c>
      <c r="N13980" s="9">
        <v>4.8455083187291601</v>
      </c>
      <c r="O13980" s="9">
        <v>33.253941285066503</v>
      </c>
      <c r="P13980" s="9">
        <v>38.112779270956203</v>
      </c>
      <c r="Q13980" s="9">
        <v>10.1949733072325</v>
      </c>
      <c r="R13980" s="9">
        <v>9.434755919915272</v>
      </c>
      <c r="S13980" s="9">
        <v>2.4958244994375001</v>
      </c>
      <c r="T13980" s="9">
        <v>6.6906915634513897E-2</v>
      </c>
    </row>
    <row r="13981" spans="1:20" x14ac:dyDescent="0.35">
      <c r="A13981">
        <f t="shared" si="424"/>
        <v>13981</v>
      </c>
      <c r="B13981" s="3" t="s">
        <v>1037</v>
      </c>
      <c r="C13981" s="3" t="s">
        <v>95</v>
      </c>
      <c r="D13981" s="3" t="s">
        <v>51</v>
      </c>
      <c r="E13981">
        <v>2024</v>
      </c>
      <c r="F13981" s="3" t="str">
        <f t="shared" si="423"/>
        <v>RASpillR RECH2024</v>
      </c>
      <c r="G13981" s="9">
        <v>7.1037523233400499E-2</v>
      </c>
      <c r="H13981" s="9">
        <v>0.128891116953958</v>
      </c>
      <c r="I13981" s="9">
        <v>0.102532589537291</v>
      </c>
      <c r="J13981" s="9">
        <v>1.5064347664347399</v>
      </c>
      <c r="K13981" s="9">
        <v>0.47944683795520798</v>
      </c>
      <c r="L13981" s="9">
        <v>8.2123854236859497</v>
      </c>
      <c r="M13981" s="9">
        <v>23.3463610563944</v>
      </c>
      <c r="N13981" s="9">
        <v>10.578980048281901</v>
      </c>
      <c r="O13981" s="9">
        <v>42.696383683079304</v>
      </c>
      <c r="P13981" s="9">
        <v>24.053979007289499</v>
      </c>
      <c r="Q13981" s="9">
        <v>9.0248701674428702</v>
      </c>
      <c r="R13981" s="9">
        <v>8.0311322179472207</v>
      </c>
      <c r="S13981" s="9">
        <v>2.4075223860169199</v>
      </c>
      <c r="T13981" s="9">
        <v>7.81914702440277E-2</v>
      </c>
    </row>
    <row r="13982" spans="1:20" x14ac:dyDescent="0.35">
      <c r="A13982">
        <f t="shared" si="424"/>
        <v>13982</v>
      </c>
      <c r="B13982" s="3" t="s">
        <v>1037</v>
      </c>
      <c r="C13982" s="3" t="s">
        <v>95</v>
      </c>
      <c r="D13982" s="3" t="s">
        <v>51</v>
      </c>
      <c r="E13982">
        <v>2025</v>
      </c>
      <c r="F13982" s="3" t="str">
        <f t="shared" si="423"/>
        <v>RASpillR RECH2025</v>
      </c>
      <c r="G13982" s="9">
        <v>7.0530714060954305E-2</v>
      </c>
      <c r="H13982" s="9">
        <v>0.289266308323125</v>
      </c>
      <c r="I13982" s="9">
        <v>0.84251124203555505</v>
      </c>
      <c r="J13982" s="9">
        <v>0.193447024149731</v>
      </c>
      <c r="K13982" s="9">
        <v>0.386644713024479</v>
      </c>
      <c r="L13982" s="9">
        <v>6.6909917425336002E-2</v>
      </c>
      <c r="M13982" s="9">
        <v>0.417511822933333</v>
      </c>
      <c r="N13982" s="9">
        <v>0.94420848320555495</v>
      </c>
      <c r="O13982" s="9">
        <v>1.6998955658077901</v>
      </c>
      <c r="P13982" s="9">
        <v>8.3159597196666599</v>
      </c>
      <c r="Q13982" s="9">
        <v>10.2194214735215</v>
      </c>
      <c r="R13982" s="9">
        <v>12.7640086610458</v>
      </c>
      <c r="S13982" s="9">
        <v>2.5192074162226499</v>
      </c>
      <c r="T13982" s="9">
        <v>6.6999971150000004E-2</v>
      </c>
    </row>
    <row r="13983" spans="1:20" x14ac:dyDescent="0.35">
      <c r="A13983">
        <f t="shared" si="424"/>
        <v>13983</v>
      </c>
      <c r="B13983" s="3" t="s">
        <v>1037</v>
      </c>
      <c r="C13983" s="3" t="s">
        <v>95</v>
      </c>
      <c r="D13983" s="3" t="s">
        <v>51</v>
      </c>
      <c r="E13983">
        <v>2026</v>
      </c>
      <c r="F13983" s="3" t="str">
        <f t="shared" si="423"/>
        <v>RASpillR RECH2026</v>
      </c>
      <c r="G13983" s="9">
        <v>0.13592537543299699</v>
      </c>
      <c r="H13983" s="9">
        <v>6.6999971150000004E-2</v>
      </c>
      <c r="I13983" s="9">
        <v>0.319712430744583</v>
      </c>
      <c r="J13983" s="9">
        <v>4.5717518233173298</v>
      </c>
      <c r="K13983" s="9">
        <v>21.8059586578328</v>
      </c>
      <c r="L13983" s="9">
        <v>12.374041578816501</v>
      </c>
      <c r="M13983" s="9">
        <v>95.906553185945796</v>
      </c>
      <c r="N13983" s="9">
        <v>171.29760752640203</v>
      </c>
      <c r="O13983" s="9">
        <v>75.262875028165297</v>
      </c>
      <c r="P13983" s="9">
        <v>50.558090490653399</v>
      </c>
      <c r="Q13983" s="9">
        <v>12.7918189795685</v>
      </c>
      <c r="R13983" s="9">
        <v>11.685382979005499</v>
      </c>
      <c r="S13983" s="9">
        <v>2.5139839874479102</v>
      </c>
      <c r="T13983" s="9">
        <v>9.7862562875972198E-2</v>
      </c>
    </row>
    <row r="13984" spans="1:20" x14ac:dyDescent="0.35">
      <c r="A13984">
        <f t="shared" si="424"/>
        <v>13984</v>
      </c>
      <c r="B13984" s="3" t="s">
        <v>1037</v>
      </c>
      <c r="C13984" s="3" t="s">
        <v>95</v>
      </c>
      <c r="D13984" s="3" t="s">
        <v>51</v>
      </c>
      <c r="E13984">
        <v>2027</v>
      </c>
      <c r="F13984" s="3" t="str">
        <f t="shared" si="423"/>
        <v>RASpillR RECH2027</v>
      </c>
      <c r="G13984" s="9">
        <v>0.143098619939314</v>
      </c>
      <c r="H13984" s="9">
        <v>0.374783634978958</v>
      </c>
      <c r="I13984" s="9">
        <v>33.096417125939503</v>
      </c>
      <c r="J13984" s="9">
        <v>31.881746539326802</v>
      </c>
      <c r="K13984" s="9">
        <v>18.929486775831698</v>
      </c>
      <c r="L13984" s="9">
        <v>16.5095700660018</v>
      </c>
      <c r="M13984" s="9">
        <v>53.394010108755502</v>
      </c>
      <c r="N13984" s="9">
        <v>60.2137592312083</v>
      </c>
      <c r="O13984" s="9">
        <v>69.806066337823196</v>
      </c>
      <c r="P13984" s="9">
        <v>146.43298004650001</v>
      </c>
      <c r="Q13984" s="9">
        <v>61.568802777755302</v>
      </c>
      <c r="R13984" s="9">
        <v>13.652370748790201</v>
      </c>
      <c r="S13984" s="9">
        <v>4.0268743110221301</v>
      </c>
      <c r="T13984" s="9">
        <v>0.192375852132916</v>
      </c>
    </row>
    <row r="13985" spans="1:20" x14ac:dyDescent="0.35">
      <c r="A13985">
        <f t="shared" si="424"/>
        <v>13985</v>
      </c>
      <c r="B13985" s="3" t="s">
        <v>1037</v>
      </c>
      <c r="C13985" s="3" t="s">
        <v>95</v>
      </c>
      <c r="D13985" s="3" t="s">
        <v>51</v>
      </c>
      <c r="E13985">
        <v>2028</v>
      </c>
      <c r="F13985" s="3" t="str">
        <f t="shared" si="423"/>
        <v>RASpillR RECH2028</v>
      </c>
      <c r="G13985" s="9">
        <v>6.6909917425336002E-2</v>
      </c>
      <c r="H13985" s="9">
        <v>0.22891821907208301</v>
      </c>
      <c r="I13985" s="9">
        <v>0.99898339360895805</v>
      </c>
      <c r="J13985" s="9">
        <v>13.1440156468715</v>
      </c>
      <c r="K13985" s="9">
        <v>18.403133057142099</v>
      </c>
      <c r="L13985" s="9">
        <v>12.0424289897714</v>
      </c>
      <c r="M13985" s="9">
        <v>9.6359704897069403</v>
      </c>
      <c r="N13985" s="9">
        <v>11.2135416183388</v>
      </c>
      <c r="O13985" s="9">
        <v>41.030408592475801</v>
      </c>
      <c r="P13985" s="9">
        <v>68.691640109341606</v>
      </c>
      <c r="Q13985" s="9">
        <v>10.12520720042</v>
      </c>
      <c r="R13985" s="9">
        <v>8.2741964449287497</v>
      </c>
      <c r="S13985" s="9">
        <v>2.4520857591471299</v>
      </c>
      <c r="T13985" s="9">
        <v>0.20143444392458301</v>
      </c>
    </row>
    <row r="13986" spans="1:20" x14ac:dyDescent="0.35">
      <c r="A13986">
        <f t="shared" si="424"/>
        <v>13986</v>
      </c>
      <c r="B13986" s="3" t="s">
        <v>1037</v>
      </c>
      <c r="C13986" s="3" t="s">
        <v>95</v>
      </c>
      <c r="D13986" s="3" t="s">
        <v>51</v>
      </c>
      <c r="E13986">
        <v>2029</v>
      </c>
      <c r="F13986" s="3" t="str">
        <f t="shared" si="423"/>
        <v>RASpillR RECH2029</v>
      </c>
      <c r="G13986" s="9">
        <v>8.4649741721774197E-2</v>
      </c>
      <c r="H13986" s="9">
        <v>0.95496774043319399</v>
      </c>
      <c r="I13986" s="9">
        <v>1.5375970653161799</v>
      </c>
      <c r="J13986" s="9">
        <v>7.7355857378145103</v>
      </c>
      <c r="K13986" s="9">
        <v>29.745223937944701</v>
      </c>
      <c r="L13986" s="9">
        <v>36.1933586823666</v>
      </c>
      <c r="M13986" s="9">
        <v>91.251132867484699</v>
      </c>
      <c r="N13986" s="9">
        <v>117.184012199129</v>
      </c>
      <c r="O13986" s="9">
        <v>141.83083695725</v>
      </c>
      <c r="P13986" s="9">
        <v>173.68911165317601</v>
      </c>
      <c r="Q13986" s="9">
        <v>98.483417352179401</v>
      </c>
      <c r="R13986" s="9">
        <v>22.653336612336101</v>
      </c>
      <c r="S13986" s="9">
        <v>17.402417106375001</v>
      </c>
      <c r="T13986" s="9">
        <v>1.0208798266318699</v>
      </c>
    </row>
    <row r="13987" spans="1:20" x14ac:dyDescent="0.35">
      <c r="A13987">
        <f t="shared" si="424"/>
        <v>13987</v>
      </c>
      <c r="B13987" s="3" t="s">
        <v>1037</v>
      </c>
      <c r="C13987" s="3" t="s">
        <v>77</v>
      </c>
      <c r="D13987" s="3" t="s">
        <v>51</v>
      </c>
      <c r="E13987">
        <v>2020</v>
      </c>
      <c r="F13987" s="3" t="str">
        <f t="shared" si="423"/>
        <v>RAGenR RECH2020</v>
      </c>
      <c r="G13987" s="9">
        <v>535.67160795698896</v>
      </c>
      <c r="H13987" s="9">
        <v>793.765800333333</v>
      </c>
      <c r="I13987" s="9">
        <v>873.39896799999997</v>
      </c>
      <c r="J13987" s="9">
        <v>888.91979112903198</v>
      </c>
      <c r="K13987" s="9">
        <v>864.55379977276698</v>
      </c>
      <c r="L13987" s="9">
        <v>645.71218157795602</v>
      </c>
      <c r="M13987" s="9">
        <v>901.12357805555496</v>
      </c>
      <c r="N13987" s="9">
        <v>909.82246530555506</v>
      </c>
      <c r="O13987" s="9">
        <v>995.37690133198896</v>
      </c>
      <c r="P13987" s="9">
        <v>990.09441291666599</v>
      </c>
      <c r="Q13987" s="9">
        <v>592.344254005376</v>
      </c>
      <c r="R13987" s="9">
        <v>569.77421417222195</v>
      </c>
      <c r="S13987" s="9">
        <v>497.45700351562499</v>
      </c>
      <c r="T13987" s="9">
        <v>483.10165454861101</v>
      </c>
    </row>
    <row r="13988" spans="1:20" x14ac:dyDescent="0.35">
      <c r="A13988">
        <f t="shared" si="424"/>
        <v>13988</v>
      </c>
      <c r="B13988" s="3" t="s">
        <v>1037</v>
      </c>
      <c r="C13988" s="3" t="s">
        <v>77</v>
      </c>
      <c r="D13988" s="3" t="s">
        <v>51</v>
      </c>
      <c r="E13988">
        <v>2021</v>
      </c>
      <c r="F13988" s="3" t="str">
        <f t="shared" si="423"/>
        <v>RAGenR RECH2021</v>
      </c>
      <c r="G13988" s="9">
        <v>653.65861461021495</v>
      </c>
      <c r="H13988" s="9">
        <v>891.223673472222</v>
      </c>
      <c r="I13988" s="9">
        <v>1028.2651125</v>
      </c>
      <c r="J13988" s="9">
        <v>910.49365497311805</v>
      </c>
      <c r="K13988" s="9">
        <v>963.43087291666598</v>
      </c>
      <c r="L13988" s="9">
        <v>655.61987306317201</v>
      </c>
      <c r="M13988" s="9">
        <v>684.00211586111095</v>
      </c>
      <c r="N13988" s="9">
        <v>815.77424747222199</v>
      </c>
      <c r="O13988" s="9">
        <v>987.67703841397804</v>
      </c>
      <c r="P13988" s="9">
        <v>892.71476213888798</v>
      </c>
      <c r="Q13988" s="9">
        <v>653.95998158870896</v>
      </c>
      <c r="R13988" s="9">
        <v>620.96207420833298</v>
      </c>
      <c r="S13988" s="9">
        <v>557.99919471354099</v>
      </c>
      <c r="T13988" s="9">
        <v>402.06215951922201</v>
      </c>
    </row>
    <row r="13989" spans="1:20" x14ac:dyDescent="0.35">
      <c r="A13989">
        <f t="shared" si="424"/>
        <v>13989</v>
      </c>
      <c r="B13989" s="3" t="s">
        <v>1037</v>
      </c>
      <c r="C13989" s="3" t="s">
        <v>77</v>
      </c>
      <c r="D13989" s="3" t="s">
        <v>51</v>
      </c>
      <c r="E13989">
        <v>2022</v>
      </c>
      <c r="F13989" s="3" t="str">
        <f t="shared" si="423"/>
        <v>RAGenR RECH2022</v>
      </c>
      <c r="G13989" s="9">
        <v>390.68863466666602</v>
      </c>
      <c r="H13989" s="9">
        <v>668.27642126388798</v>
      </c>
      <c r="I13989" s="9">
        <v>883.90241184722197</v>
      </c>
      <c r="J13989" s="9">
        <v>962.82619086021498</v>
      </c>
      <c r="K13989" s="9">
        <v>907.06252976190399</v>
      </c>
      <c r="L13989" s="9">
        <v>798.95434314516103</v>
      </c>
      <c r="M13989" s="9">
        <v>824.77228883333305</v>
      </c>
      <c r="N13989" s="9">
        <v>920.59941111111095</v>
      </c>
      <c r="O13989" s="9">
        <v>994.81583413978399</v>
      </c>
      <c r="P13989" s="9">
        <v>1001.33153861111</v>
      </c>
      <c r="Q13989" s="9">
        <v>706.034953870967</v>
      </c>
      <c r="R13989" s="9">
        <v>584.505679722222</v>
      </c>
      <c r="S13989" s="9">
        <v>503.80624580729102</v>
      </c>
      <c r="T13989" s="9">
        <v>349.28554995986099</v>
      </c>
    </row>
    <row r="13990" spans="1:20" x14ac:dyDescent="0.35">
      <c r="A13990">
        <f t="shared" si="424"/>
        <v>13990</v>
      </c>
      <c r="B13990" s="3" t="s">
        <v>1037</v>
      </c>
      <c r="C13990" s="3" t="s">
        <v>77</v>
      </c>
      <c r="D13990" s="3" t="s">
        <v>51</v>
      </c>
      <c r="E13990">
        <v>2023</v>
      </c>
      <c r="F13990" s="3" t="str">
        <f t="shared" si="423"/>
        <v>RAGenR RECH2023</v>
      </c>
      <c r="G13990" s="9">
        <v>421.36439381720402</v>
      </c>
      <c r="H13990" s="9">
        <v>702.50586384722203</v>
      </c>
      <c r="I13990" s="9">
        <v>846.989903611111</v>
      </c>
      <c r="J13990" s="9">
        <v>929.91244986559104</v>
      </c>
      <c r="K13990" s="9">
        <v>712.368332931547</v>
      </c>
      <c r="L13990" s="9">
        <v>696.39143373655895</v>
      </c>
      <c r="M13990" s="9">
        <v>766.62688578333302</v>
      </c>
      <c r="N13990" s="9">
        <v>848.61599591666595</v>
      </c>
      <c r="O13990" s="9">
        <v>1032.6355361559099</v>
      </c>
      <c r="P13990" s="9">
        <v>897.65213277777696</v>
      </c>
      <c r="Q13990" s="9">
        <v>586.74405161290304</v>
      </c>
      <c r="R13990" s="9">
        <v>650.75620344444405</v>
      </c>
      <c r="S13990" s="9">
        <v>534.64617471354097</v>
      </c>
      <c r="T13990" s="9">
        <v>309.90076357361102</v>
      </c>
    </row>
    <row r="13991" spans="1:20" x14ac:dyDescent="0.35">
      <c r="A13991">
        <f t="shared" si="424"/>
        <v>13991</v>
      </c>
      <c r="B13991" s="3" t="s">
        <v>1037</v>
      </c>
      <c r="C13991" s="3" t="s">
        <v>77</v>
      </c>
      <c r="D13991" s="3" t="s">
        <v>51</v>
      </c>
      <c r="E13991">
        <v>2024</v>
      </c>
      <c r="F13991" s="3" t="str">
        <f t="shared" si="423"/>
        <v>RAGenR RECH2024</v>
      </c>
      <c r="G13991" s="9">
        <v>405.49059061559097</v>
      </c>
      <c r="H13991" s="9">
        <v>631.64406077777699</v>
      </c>
      <c r="I13991" s="9">
        <v>719.04051236111104</v>
      </c>
      <c r="J13991" s="9">
        <v>860.65805455645102</v>
      </c>
      <c r="K13991" s="9">
        <v>830.73712485118995</v>
      </c>
      <c r="L13991" s="9">
        <v>724.32690749999995</v>
      </c>
      <c r="M13991" s="9">
        <v>833.22522030555501</v>
      </c>
      <c r="N13991" s="9">
        <v>848.71908666666604</v>
      </c>
      <c r="O13991" s="9">
        <v>997.15170564516097</v>
      </c>
      <c r="P13991" s="9">
        <v>828.97999402777702</v>
      </c>
      <c r="Q13991" s="9">
        <v>583.346068306451</v>
      </c>
      <c r="R13991" s="9">
        <v>533.59616702777703</v>
      </c>
      <c r="S13991" s="9">
        <v>524.89596307291595</v>
      </c>
      <c r="T13991" s="9">
        <v>348.861900361111</v>
      </c>
    </row>
    <row r="13992" spans="1:20" x14ac:dyDescent="0.35">
      <c r="A13992">
        <f t="shared" si="424"/>
        <v>13992</v>
      </c>
      <c r="B13992" s="3" t="s">
        <v>1037</v>
      </c>
      <c r="C13992" s="3" t="s">
        <v>77</v>
      </c>
      <c r="D13992" s="3" t="s">
        <v>51</v>
      </c>
      <c r="E13992">
        <v>2025</v>
      </c>
      <c r="F13992" s="3" t="str">
        <f t="shared" si="423"/>
        <v>RAGenR RECH2025</v>
      </c>
      <c r="G13992" s="9">
        <v>345.45354103763401</v>
      </c>
      <c r="H13992" s="9">
        <v>592.21270615277695</v>
      </c>
      <c r="I13992" s="9">
        <v>686.43231213888805</v>
      </c>
      <c r="J13992" s="9">
        <v>521.42618692741905</v>
      </c>
      <c r="K13992" s="9">
        <v>521.37705700446395</v>
      </c>
      <c r="L13992" s="9">
        <v>451.83103228494599</v>
      </c>
      <c r="M13992" s="9">
        <v>454.60263684444402</v>
      </c>
      <c r="N13992" s="9">
        <v>549.58088563888805</v>
      </c>
      <c r="O13992" s="9">
        <v>581.09709706182798</v>
      </c>
      <c r="P13992" s="9">
        <v>501.74284319444399</v>
      </c>
      <c r="Q13992" s="9">
        <v>574.36218201344002</v>
      </c>
      <c r="R13992" s="9">
        <v>669.32789716666605</v>
      </c>
      <c r="S13992" s="9">
        <v>546.276663046875</v>
      </c>
      <c r="T13992" s="9">
        <v>423.70616224999998</v>
      </c>
    </row>
    <row r="13993" spans="1:20" x14ac:dyDescent="0.35">
      <c r="A13993">
        <f t="shared" si="424"/>
        <v>13993</v>
      </c>
      <c r="B13993" s="3" t="s">
        <v>1037</v>
      </c>
      <c r="C13993" s="3" t="s">
        <v>77</v>
      </c>
      <c r="D13993" s="3" t="s">
        <v>51</v>
      </c>
      <c r="E13993">
        <v>2026</v>
      </c>
      <c r="F13993" s="3" t="str">
        <f t="shared" si="423"/>
        <v>RAGenR RECH2026</v>
      </c>
      <c r="G13993" s="9">
        <v>412.65910311827901</v>
      </c>
      <c r="H13993" s="9">
        <v>501.32057155555498</v>
      </c>
      <c r="I13993" s="9">
        <v>814.29236333333301</v>
      </c>
      <c r="J13993" s="9">
        <v>825.46464220430096</v>
      </c>
      <c r="K13993" s="9">
        <v>921.56032023809496</v>
      </c>
      <c r="L13993" s="9">
        <v>686.85483290322497</v>
      </c>
      <c r="M13993" s="9">
        <v>785.36114619722196</v>
      </c>
      <c r="N13993" s="9">
        <v>732.93364144444399</v>
      </c>
      <c r="O13993" s="9">
        <v>956.29287970430096</v>
      </c>
      <c r="P13993" s="9">
        <v>903.281911944444</v>
      </c>
      <c r="Q13993" s="9">
        <v>691.94326855510701</v>
      </c>
      <c r="R13993" s="9">
        <v>580.44389461111098</v>
      </c>
      <c r="S13993" s="9">
        <v>552.33316039062402</v>
      </c>
      <c r="T13993" s="9">
        <v>501.091031875</v>
      </c>
    </row>
    <row r="13994" spans="1:20" x14ac:dyDescent="0.35">
      <c r="A13994">
        <f t="shared" si="424"/>
        <v>13994</v>
      </c>
      <c r="B13994" s="3" t="s">
        <v>1037</v>
      </c>
      <c r="C13994" s="3" t="s">
        <v>77</v>
      </c>
      <c r="D13994" s="3" t="s">
        <v>51</v>
      </c>
      <c r="E13994">
        <v>2027</v>
      </c>
      <c r="F13994" s="3" t="str">
        <f t="shared" si="423"/>
        <v>RAGenR RECH2027</v>
      </c>
      <c r="G13994" s="9">
        <v>376.37568220430097</v>
      </c>
      <c r="H13994" s="9">
        <v>771.11426301527695</v>
      </c>
      <c r="I13994" s="9">
        <v>928.151196944444</v>
      </c>
      <c r="J13994" s="9">
        <v>1068.37647096774</v>
      </c>
      <c r="K13994" s="9">
        <v>1027.597053125</v>
      </c>
      <c r="L13994" s="9">
        <v>831.39560766129</v>
      </c>
      <c r="M13994" s="9">
        <v>929.27073944444396</v>
      </c>
      <c r="N13994" s="9">
        <v>852.41246416666604</v>
      </c>
      <c r="O13994" s="9">
        <v>970.81263782257997</v>
      </c>
      <c r="P13994" s="9">
        <v>916.57492388888897</v>
      </c>
      <c r="Q13994" s="9">
        <v>933.30278688171995</v>
      </c>
      <c r="R13994" s="9">
        <v>928.03706</v>
      </c>
      <c r="S13994" s="9">
        <v>699.71889067708298</v>
      </c>
      <c r="T13994" s="9">
        <v>538.16241476388802</v>
      </c>
    </row>
    <row r="13995" spans="1:20" x14ac:dyDescent="0.35">
      <c r="A13995">
        <f t="shared" si="424"/>
        <v>13995</v>
      </c>
      <c r="B13995" s="3" t="s">
        <v>1037</v>
      </c>
      <c r="C13995" s="3" t="s">
        <v>77</v>
      </c>
      <c r="D13995" s="3" t="s">
        <v>51</v>
      </c>
      <c r="E13995">
        <v>2028</v>
      </c>
      <c r="F13995" s="3" t="str">
        <f t="shared" si="423"/>
        <v>RAGenR RECH2028</v>
      </c>
      <c r="G13995" s="9">
        <v>554.91363485215004</v>
      </c>
      <c r="H13995" s="9">
        <v>767.34438524999996</v>
      </c>
      <c r="I13995" s="9">
        <v>899.86647416666597</v>
      </c>
      <c r="J13995" s="9">
        <v>1021.40919166666</v>
      </c>
      <c r="K13995" s="9">
        <v>884.14178422619</v>
      </c>
      <c r="L13995" s="9">
        <v>783.82200142607496</v>
      </c>
      <c r="M13995" s="9">
        <v>993.64818333333301</v>
      </c>
      <c r="N13995" s="9">
        <v>827.91817333333302</v>
      </c>
      <c r="O13995" s="9">
        <v>928.87741185080597</v>
      </c>
      <c r="P13995" s="9">
        <v>926.53441954166601</v>
      </c>
      <c r="Q13995" s="9">
        <v>622.40585842741905</v>
      </c>
      <c r="R13995" s="9">
        <v>539.02649252777701</v>
      </c>
      <c r="S13995" s="9">
        <v>485.78453731770799</v>
      </c>
      <c r="T13995" s="9">
        <v>412.24334923791599</v>
      </c>
    </row>
    <row r="13996" spans="1:20" x14ac:dyDescent="0.35">
      <c r="A13996">
        <f t="shared" si="424"/>
        <v>13996</v>
      </c>
      <c r="B13996" s="3" t="s">
        <v>1037</v>
      </c>
      <c r="C13996" s="3" t="s">
        <v>77</v>
      </c>
      <c r="D13996" s="3" t="s">
        <v>51</v>
      </c>
      <c r="E13996">
        <v>2029</v>
      </c>
      <c r="F13996" s="3" t="str">
        <f t="shared" si="423"/>
        <v>RAGenR RECH2029</v>
      </c>
      <c r="G13996" s="9">
        <v>493.770919473118</v>
      </c>
      <c r="H13996" s="9">
        <v>702.45453698611095</v>
      </c>
      <c r="I13996" s="9">
        <v>789.10832742222203</v>
      </c>
      <c r="J13996" s="9">
        <v>982.89638125403201</v>
      </c>
      <c r="K13996" s="9">
        <v>968.45788892857104</v>
      </c>
      <c r="L13996" s="9">
        <v>912.32928588709603</v>
      </c>
      <c r="M13996" s="9">
        <v>954.111617611111</v>
      </c>
      <c r="N13996" s="9">
        <v>968.58275638888801</v>
      </c>
      <c r="O13996" s="9">
        <v>1004.17567840053</v>
      </c>
      <c r="P13996" s="9">
        <v>959.29483680555495</v>
      </c>
      <c r="Q13996" s="9">
        <v>933.62052432795599</v>
      </c>
      <c r="R13996" s="9">
        <v>1003.46190694444</v>
      </c>
      <c r="S13996" s="9">
        <v>967.08881171874998</v>
      </c>
      <c r="T13996" s="9">
        <v>585.12371097222206</v>
      </c>
    </row>
    <row r="13997" spans="1:20" x14ac:dyDescent="0.35">
      <c r="A13997">
        <f t="shared" si="424"/>
        <v>13997</v>
      </c>
      <c r="B13997" s="3" t="s">
        <v>1037</v>
      </c>
      <c r="C13997" s="3" t="s">
        <v>75</v>
      </c>
      <c r="D13997" s="3" t="s">
        <v>67</v>
      </c>
      <c r="E13997">
        <v>2020</v>
      </c>
      <c r="F13997" s="3" t="str">
        <f t="shared" si="423"/>
        <v>RAElevREREG2020</v>
      </c>
      <c r="G13997" s="9" t="e">
        <v>#N/A</v>
      </c>
      <c r="H13997" s="9" t="e">
        <v>#N/A</v>
      </c>
      <c r="I13997" s="9" t="e">
        <v>#N/A</v>
      </c>
      <c r="J13997" s="9" t="e">
        <v>#N/A</v>
      </c>
      <c r="K13997" s="9" t="e">
        <v>#N/A</v>
      </c>
      <c r="L13997" s="9" t="e">
        <v>#N/A</v>
      </c>
      <c r="M13997" s="9" t="e">
        <v>#N/A</v>
      </c>
      <c r="N13997" s="9" t="e">
        <v>#N/A</v>
      </c>
      <c r="O13997" s="9" t="e">
        <v>#N/A</v>
      </c>
      <c r="P13997" s="9" t="e">
        <v>#N/A</v>
      </c>
      <c r="Q13997" s="9" t="e">
        <v>#N/A</v>
      </c>
      <c r="R13997" s="9" t="e">
        <v>#N/A</v>
      </c>
      <c r="S13997" s="9" t="e">
        <v>#N/A</v>
      </c>
      <c r="T13997" s="9" t="e">
        <v>#N/A</v>
      </c>
    </row>
    <row r="13998" spans="1:20" x14ac:dyDescent="0.35">
      <c r="A13998">
        <f t="shared" si="424"/>
        <v>13998</v>
      </c>
      <c r="B13998" s="3" t="s">
        <v>1037</v>
      </c>
      <c r="C13998" s="3" t="s">
        <v>75</v>
      </c>
      <c r="D13998" s="3" t="s">
        <v>67</v>
      </c>
      <c r="E13998">
        <v>2021</v>
      </c>
      <c r="F13998" s="3" t="str">
        <f t="shared" si="423"/>
        <v>RAElevREREG2021</v>
      </c>
      <c r="G13998" s="9" t="e">
        <v>#N/A</v>
      </c>
      <c r="H13998" s="9" t="e">
        <v>#N/A</v>
      </c>
      <c r="I13998" s="9" t="e">
        <v>#N/A</v>
      </c>
      <c r="J13998" s="9" t="e">
        <v>#N/A</v>
      </c>
      <c r="K13998" s="9" t="e">
        <v>#N/A</v>
      </c>
      <c r="L13998" s="9" t="e">
        <v>#N/A</v>
      </c>
      <c r="M13998" s="9" t="e">
        <v>#N/A</v>
      </c>
      <c r="N13998" s="9" t="e">
        <v>#N/A</v>
      </c>
      <c r="O13998" s="9" t="e">
        <v>#N/A</v>
      </c>
      <c r="P13998" s="9" t="e">
        <v>#N/A</v>
      </c>
      <c r="Q13998" s="9" t="e">
        <v>#N/A</v>
      </c>
      <c r="R13998" s="9" t="e">
        <v>#N/A</v>
      </c>
      <c r="S13998" s="9" t="e">
        <v>#N/A</v>
      </c>
      <c r="T13998" s="9" t="e">
        <v>#N/A</v>
      </c>
    </row>
    <row r="13999" spans="1:20" x14ac:dyDescent="0.35">
      <c r="A13999">
        <f t="shared" si="424"/>
        <v>13999</v>
      </c>
      <c r="B13999" s="3" t="s">
        <v>1037</v>
      </c>
      <c r="C13999" s="3" t="s">
        <v>75</v>
      </c>
      <c r="D13999" s="3" t="s">
        <v>67</v>
      </c>
      <c r="E13999">
        <v>2022</v>
      </c>
      <c r="F13999" s="3" t="str">
        <f t="shared" si="423"/>
        <v>RAElevREREG2022</v>
      </c>
      <c r="G13999" s="9" t="e">
        <v>#N/A</v>
      </c>
      <c r="H13999" s="9" t="e">
        <v>#N/A</v>
      </c>
      <c r="I13999" s="9" t="e">
        <v>#N/A</v>
      </c>
      <c r="J13999" s="9" t="e">
        <v>#N/A</v>
      </c>
      <c r="K13999" s="9" t="e">
        <v>#N/A</v>
      </c>
      <c r="L13999" s="9" t="e">
        <v>#N/A</v>
      </c>
      <c r="M13999" s="9" t="e">
        <v>#N/A</v>
      </c>
      <c r="N13999" s="9" t="e">
        <v>#N/A</v>
      </c>
      <c r="O13999" s="9" t="e">
        <v>#N/A</v>
      </c>
      <c r="P13999" s="9" t="e">
        <v>#N/A</v>
      </c>
      <c r="Q13999" s="9" t="e">
        <v>#N/A</v>
      </c>
      <c r="R13999" s="9" t="e">
        <v>#N/A</v>
      </c>
      <c r="S13999" s="9" t="e">
        <v>#N/A</v>
      </c>
      <c r="T13999" s="9" t="e">
        <v>#N/A</v>
      </c>
    </row>
    <row r="14000" spans="1:20" x14ac:dyDescent="0.35">
      <c r="A14000">
        <f t="shared" si="424"/>
        <v>14000</v>
      </c>
      <c r="B14000" s="3" t="s">
        <v>1037</v>
      </c>
      <c r="C14000" s="3" t="s">
        <v>75</v>
      </c>
      <c r="D14000" s="3" t="s">
        <v>67</v>
      </c>
      <c r="E14000">
        <v>2023</v>
      </c>
      <c r="F14000" s="3" t="str">
        <f t="shared" si="423"/>
        <v>RAElevREREG2023</v>
      </c>
      <c r="G14000" s="9" t="e">
        <v>#N/A</v>
      </c>
      <c r="H14000" s="9" t="e">
        <v>#N/A</v>
      </c>
      <c r="I14000" s="9" t="e">
        <v>#N/A</v>
      </c>
      <c r="J14000" s="9" t="e">
        <v>#N/A</v>
      </c>
      <c r="K14000" s="9" t="e">
        <v>#N/A</v>
      </c>
      <c r="L14000" s="9" t="e">
        <v>#N/A</v>
      </c>
      <c r="M14000" s="9" t="e">
        <v>#N/A</v>
      </c>
      <c r="N14000" s="9" t="e">
        <v>#N/A</v>
      </c>
      <c r="O14000" s="9" t="e">
        <v>#N/A</v>
      </c>
      <c r="P14000" s="9" t="e">
        <v>#N/A</v>
      </c>
      <c r="Q14000" s="9" t="e">
        <v>#N/A</v>
      </c>
      <c r="R14000" s="9" t="e">
        <v>#N/A</v>
      </c>
      <c r="S14000" s="9" t="e">
        <v>#N/A</v>
      </c>
      <c r="T14000" s="9" t="e">
        <v>#N/A</v>
      </c>
    </row>
    <row r="14001" spans="1:20" x14ac:dyDescent="0.35">
      <c r="A14001">
        <f t="shared" si="424"/>
        <v>14001</v>
      </c>
      <c r="B14001" s="3" t="s">
        <v>1037</v>
      </c>
      <c r="C14001" s="3" t="s">
        <v>75</v>
      </c>
      <c r="D14001" s="3" t="s">
        <v>67</v>
      </c>
      <c r="E14001">
        <v>2024</v>
      </c>
      <c r="F14001" s="3" t="str">
        <f t="shared" si="423"/>
        <v>RAElevREREG2024</v>
      </c>
      <c r="G14001" s="9" t="e">
        <v>#N/A</v>
      </c>
      <c r="H14001" s="9" t="e">
        <v>#N/A</v>
      </c>
      <c r="I14001" s="9" t="e">
        <v>#N/A</v>
      </c>
      <c r="J14001" s="9" t="e">
        <v>#N/A</v>
      </c>
      <c r="K14001" s="9" t="e">
        <v>#N/A</v>
      </c>
      <c r="L14001" s="9" t="e">
        <v>#N/A</v>
      </c>
      <c r="M14001" s="9" t="e">
        <v>#N/A</v>
      </c>
      <c r="N14001" s="9" t="e">
        <v>#N/A</v>
      </c>
      <c r="O14001" s="9" t="e">
        <v>#N/A</v>
      </c>
      <c r="P14001" s="9" t="e">
        <v>#N/A</v>
      </c>
      <c r="Q14001" s="9" t="e">
        <v>#N/A</v>
      </c>
      <c r="R14001" s="9" t="e">
        <v>#N/A</v>
      </c>
      <c r="S14001" s="9" t="e">
        <v>#N/A</v>
      </c>
      <c r="T14001" s="9" t="e">
        <v>#N/A</v>
      </c>
    </row>
    <row r="14002" spans="1:20" x14ac:dyDescent="0.35">
      <c r="A14002">
        <f t="shared" si="424"/>
        <v>14002</v>
      </c>
      <c r="B14002" s="3" t="s">
        <v>1037</v>
      </c>
      <c r="C14002" s="3" t="s">
        <v>75</v>
      </c>
      <c r="D14002" s="3" t="s">
        <v>67</v>
      </c>
      <c r="E14002">
        <v>2025</v>
      </c>
      <c r="F14002" s="3" t="str">
        <f t="shared" si="423"/>
        <v>RAElevREREG2025</v>
      </c>
      <c r="G14002" s="9" t="e">
        <v>#N/A</v>
      </c>
      <c r="H14002" s="9" t="e">
        <v>#N/A</v>
      </c>
      <c r="I14002" s="9" t="e">
        <v>#N/A</v>
      </c>
      <c r="J14002" s="9" t="e">
        <v>#N/A</v>
      </c>
      <c r="K14002" s="9" t="e">
        <v>#N/A</v>
      </c>
      <c r="L14002" s="9" t="e">
        <v>#N/A</v>
      </c>
      <c r="M14002" s="9" t="e">
        <v>#N/A</v>
      </c>
      <c r="N14002" s="9" t="e">
        <v>#N/A</v>
      </c>
      <c r="O14002" s="9" t="e">
        <v>#N/A</v>
      </c>
      <c r="P14002" s="9" t="e">
        <v>#N/A</v>
      </c>
      <c r="Q14002" s="9" t="e">
        <v>#N/A</v>
      </c>
      <c r="R14002" s="9" t="e">
        <v>#N/A</v>
      </c>
      <c r="S14002" s="9" t="e">
        <v>#N/A</v>
      </c>
      <c r="T14002" s="9" t="e">
        <v>#N/A</v>
      </c>
    </row>
    <row r="14003" spans="1:20" x14ac:dyDescent="0.35">
      <c r="A14003">
        <f t="shared" si="424"/>
        <v>14003</v>
      </c>
      <c r="B14003" s="3" t="s">
        <v>1037</v>
      </c>
      <c r="C14003" s="3" t="s">
        <v>75</v>
      </c>
      <c r="D14003" s="3" t="s">
        <v>67</v>
      </c>
      <c r="E14003">
        <v>2026</v>
      </c>
      <c r="F14003" s="3" t="str">
        <f t="shared" si="423"/>
        <v>RAElevREREG2026</v>
      </c>
      <c r="G14003" s="9" t="e">
        <v>#N/A</v>
      </c>
      <c r="H14003" s="9" t="e">
        <v>#N/A</v>
      </c>
      <c r="I14003" s="9" t="e">
        <v>#N/A</v>
      </c>
      <c r="J14003" s="9" t="e">
        <v>#N/A</v>
      </c>
      <c r="K14003" s="9" t="e">
        <v>#N/A</v>
      </c>
      <c r="L14003" s="9" t="e">
        <v>#N/A</v>
      </c>
      <c r="M14003" s="9" t="e">
        <v>#N/A</v>
      </c>
      <c r="N14003" s="9" t="e">
        <v>#N/A</v>
      </c>
      <c r="O14003" s="9" t="e">
        <v>#N/A</v>
      </c>
      <c r="P14003" s="9" t="e">
        <v>#N/A</v>
      </c>
      <c r="Q14003" s="9" t="e">
        <v>#N/A</v>
      </c>
      <c r="R14003" s="9" t="e">
        <v>#N/A</v>
      </c>
      <c r="S14003" s="9" t="e">
        <v>#N/A</v>
      </c>
      <c r="T14003" s="9" t="e">
        <v>#N/A</v>
      </c>
    </row>
    <row r="14004" spans="1:20" x14ac:dyDescent="0.35">
      <c r="A14004">
        <f t="shared" si="424"/>
        <v>14004</v>
      </c>
      <c r="B14004" s="3" t="s">
        <v>1037</v>
      </c>
      <c r="C14004" s="3" t="s">
        <v>75</v>
      </c>
      <c r="D14004" s="3" t="s">
        <v>67</v>
      </c>
      <c r="E14004">
        <v>2027</v>
      </c>
      <c r="F14004" s="3" t="str">
        <f t="shared" si="423"/>
        <v>RAElevREREG2027</v>
      </c>
      <c r="G14004" s="9" t="e">
        <v>#N/A</v>
      </c>
      <c r="H14004" s="9" t="e">
        <v>#N/A</v>
      </c>
      <c r="I14004" s="9" t="e">
        <v>#N/A</v>
      </c>
      <c r="J14004" s="9" t="e">
        <v>#N/A</v>
      </c>
      <c r="K14004" s="9" t="e">
        <v>#N/A</v>
      </c>
      <c r="L14004" s="9" t="e">
        <v>#N/A</v>
      </c>
      <c r="M14004" s="9" t="e">
        <v>#N/A</v>
      </c>
      <c r="N14004" s="9" t="e">
        <v>#N/A</v>
      </c>
      <c r="O14004" s="9" t="e">
        <v>#N/A</v>
      </c>
      <c r="P14004" s="9" t="e">
        <v>#N/A</v>
      </c>
      <c r="Q14004" s="9" t="e">
        <v>#N/A</v>
      </c>
      <c r="R14004" s="9" t="e">
        <v>#N/A</v>
      </c>
      <c r="S14004" s="9" t="e">
        <v>#N/A</v>
      </c>
      <c r="T14004" s="9" t="e">
        <v>#N/A</v>
      </c>
    </row>
    <row r="14005" spans="1:20" x14ac:dyDescent="0.35">
      <c r="A14005">
        <f t="shared" si="424"/>
        <v>14005</v>
      </c>
      <c r="B14005" s="3" t="s">
        <v>1037</v>
      </c>
      <c r="C14005" s="3" t="s">
        <v>75</v>
      </c>
      <c r="D14005" s="3" t="s">
        <v>67</v>
      </c>
      <c r="E14005">
        <v>2028</v>
      </c>
      <c r="F14005" s="3" t="str">
        <f t="shared" ref="F14005:F14068" si="425">_xlfn.CONCAT(B14005,C14005,D14005,E14005)</f>
        <v>RAElevREREG2028</v>
      </c>
      <c r="G14005" s="9" t="e">
        <v>#N/A</v>
      </c>
      <c r="H14005" s="9" t="e">
        <v>#N/A</v>
      </c>
      <c r="I14005" s="9" t="e">
        <v>#N/A</v>
      </c>
      <c r="J14005" s="9" t="e">
        <v>#N/A</v>
      </c>
      <c r="K14005" s="9" t="e">
        <v>#N/A</v>
      </c>
      <c r="L14005" s="9" t="e">
        <v>#N/A</v>
      </c>
      <c r="M14005" s="9" t="e">
        <v>#N/A</v>
      </c>
      <c r="N14005" s="9" t="e">
        <v>#N/A</v>
      </c>
      <c r="O14005" s="9" t="e">
        <v>#N/A</v>
      </c>
      <c r="P14005" s="9" t="e">
        <v>#N/A</v>
      </c>
      <c r="Q14005" s="9" t="e">
        <v>#N/A</v>
      </c>
      <c r="R14005" s="9" t="e">
        <v>#N/A</v>
      </c>
      <c r="S14005" s="9" t="e">
        <v>#N/A</v>
      </c>
      <c r="T14005" s="9" t="e">
        <v>#N/A</v>
      </c>
    </row>
    <row r="14006" spans="1:20" x14ac:dyDescent="0.35">
      <c r="A14006">
        <f t="shared" si="424"/>
        <v>14006</v>
      </c>
      <c r="B14006" s="3" t="s">
        <v>1037</v>
      </c>
      <c r="C14006" s="3" t="s">
        <v>75</v>
      </c>
      <c r="D14006" s="3" t="s">
        <v>67</v>
      </c>
      <c r="E14006">
        <v>2029</v>
      </c>
      <c r="F14006" s="3" t="str">
        <f t="shared" si="425"/>
        <v>RAElevREREG2029</v>
      </c>
      <c r="G14006" s="9" t="e">
        <v>#N/A</v>
      </c>
      <c r="H14006" s="9" t="e">
        <v>#N/A</v>
      </c>
      <c r="I14006" s="9" t="e">
        <v>#N/A</v>
      </c>
      <c r="J14006" s="9" t="e">
        <v>#N/A</v>
      </c>
      <c r="K14006" s="9" t="e">
        <v>#N/A</v>
      </c>
      <c r="L14006" s="9" t="e">
        <v>#N/A</v>
      </c>
      <c r="M14006" s="9" t="e">
        <v>#N/A</v>
      </c>
      <c r="N14006" s="9" t="e">
        <v>#N/A</v>
      </c>
      <c r="O14006" s="9" t="e">
        <v>#N/A</v>
      </c>
      <c r="P14006" s="9" t="e">
        <v>#N/A</v>
      </c>
      <c r="Q14006" s="9" t="e">
        <v>#N/A</v>
      </c>
      <c r="R14006" s="9" t="e">
        <v>#N/A</v>
      </c>
      <c r="S14006" s="9" t="e">
        <v>#N/A</v>
      </c>
      <c r="T14006" s="9" t="e">
        <v>#N/A</v>
      </c>
    </row>
    <row r="14007" spans="1:20" x14ac:dyDescent="0.35">
      <c r="A14007">
        <f t="shared" si="424"/>
        <v>14007</v>
      </c>
      <c r="B14007" s="3" t="s">
        <v>1037</v>
      </c>
      <c r="C14007" s="3" t="s">
        <v>86</v>
      </c>
      <c r="D14007" s="3" t="s">
        <v>67</v>
      </c>
      <c r="E14007">
        <v>2020</v>
      </c>
      <c r="F14007" s="3" t="str">
        <f t="shared" si="425"/>
        <v>RAQOutREREG2020</v>
      </c>
      <c r="G14007" s="9">
        <v>4.5810070916538299</v>
      </c>
      <c r="H14007" s="9">
        <v>4.3650668484574799</v>
      </c>
      <c r="I14007" s="9">
        <v>4.6792463351263196</v>
      </c>
      <c r="J14007" s="9">
        <v>4.6626400067808396</v>
      </c>
      <c r="K14007" s="9">
        <v>4.4163136876285698</v>
      </c>
      <c r="L14007" s="9">
        <v>4.76052675532127</v>
      </c>
      <c r="M14007" s="9">
        <v>4.3743502670165197</v>
      </c>
      <c r="N14007" s="9">
        <v>4.7167994129511097</v>
      </c>
      <c r="O14007" s="9">
        <v>3.67173240707291</v>
      </c>
      <c r="P14007" s="9">
        <v>3.7271634004291898</v>
      </c>
      <c r="Q14007" s="9">
        <v>4.3037243724169203</v>
      </c>
      <c r="R14007" s="9">
        <v>3.6551516937950002</v>
      </c>
      <c r="S14007" s="9">
        <v>3.9211968019145802</v>
      </c>
      <c r="T14007" s="9">
        <v>4.5340750333862996</v>
      </c>
    </row>
    <row r="14008" spans="1:20" x14ac:dyDescent="0.35">
      <c r="A14008">
        <f t="shared" si="424"/>
        <v>14008</v>
      </c>
      <c r="B14008" s="3" t="s">
        <v>1037</v>
      </c>
      <c r="C14008" s="3" t="s">
        <v>86</v>
      </c>
      <c r="D14008" s="3" t="s">
        <v>67</v>
      </c>
      <c r="E14008">
        <v>2021</v>
      </c>
      <c r="F14008" s="3" t="str">
        <f t="shared" si="425"/>
        <v>RAQOutREREG2021</v>
      </c>
      <c r="G14008" s="9">
        <v>4.0882447291648703</v>
      </c>
      <c r="H14008" s="9">
        <v>4.1896454415768698</v>
      </c>
      <c r="I14008" s="9">
        <v>4.9392872222888604</v>
      </c>
      <c r="J14008" s="9">
        <v>5.3824830519180296</v>
      </c>
      <c r="K14008" s="9">
        <v>4.68308797653635</v>
      </c>
      <c r="L14008" s="9">
        <v>4.2580245240914598</v>
      </c>
      <c r="M14008" s="9">
        <v>4.5675402456541603</v>
      </c>
      <c r="N14008" s="9">
        <v>4.6406442909516601</v>
      </c>
      <c r="O14008" s="9">
        <v>4.2939599118100098</v>
      </c>
      <c r="P14008" s="9">
        <v>3.9956624827622198</v>
      </c>
      <c r="Q14008" s="9">
        <v>4.5570083242613597</v>
      </c>
      <c r="R14008" s="9">
        <v>3.4634181361675003</v>
      </c>
      <c r="S14008" s="9">
        <v>3.9399404855535098</v>
      </c>
      <c r="T14008" s="9">
        <v>3.8156516996553398</v>
      </c>
    </row>
    <row r="14009" spans="1:20" x14ac:dyDescent="0.35">
      <c r="A14009">
        <f t="shared" si="424"/>
        <v>14009</v>
      </c>
      <c r="B14009" s="3" t="s">
        <v>1037</v>
      </c>
      <c r="C14009" s="3" t="s">
        <v>86</v>
      </c>
      <c r="D14009" s="3" t="s">
        <v>67</v>
      </c>
      <c r="E14009">
        <v>2022</v>
      </c>
      <c r="F14009" s="3" t="str">
        <f t="shared" si="425"/>
        <v>RAQOutREREG2022</v>
      </c>
      <c r="G14009" s="9">
        <v>3.95013999336014</v>
      </c>
      <c r="H14009" s="9">
        <v>4.0490166844492297</v>
      </c>
      <c r="I14009" s="9">
        <v>4.7203535389773101</v>
      </c>
      <c r="J14009" s="9">
        <v>4.8688016819549498</v>
      </c>
      <c r="K14009" s="9">
        <v>4.6379969409177599</v>
      </c>
      <c r="L14009" s="9">
        <v>4.4940492374782899</v>
      </c>
      <c r="M14009" s="9">
        <v>4.6789498495152699</v>
      </c>
      <c r="N14009" s="9">
        <v>5.0415707543302499</v>
      </c>
      <c r="O14009" s="9">
        <v>4.4067645505723698</v>
      </c>
      <c r="P14009" s="9">
        <v>5.18896934977312</v>
      </c>
      <c r="Q14009" s="9">
        <v>4.7420812687358804</v>
      </c>
      <c r="R14009" s="9">
        <v>3.7137971188791599</v>
      </c>
      <c r="S14009" s="9">
        <v>3.93218458967169</v>
      </c>
      <c r="T14009" s="9">
        <v>3.92803461925048</v>
      </c>
    </row>
    <row r="14010" spans="1:20" x14ac:dyDescent="0.35">
      <c r="A14010">
        <f t="shared" si="424"/>
        <v>14010</v>
      </c>
      <c r="B14010" s="3" t="s">
        <v>1037</v>
      </c>
      <c r="C14010" s="3" t="s">
        <v>86</v>
      </c>
      <c r="D14010" s="3" t="s">
        <v>67</v>
      </c>
      <c r="E14010">
        <v>2023</v>
      </c>
      <c r="F14010" s="3" t="str">
        <f t="shared" si="425"/>
        <v>RAQOutREREG2023</v>
      </c>
      <c r="G14010" s="9">
        <v>3.7860311820945798</v>
      </c>
      <c r="H14010" s="9">
        <v>4.2638317813336597</v>
      </c>
      <c r="I14010" s="9">
        <v>4.09498211099993</v>
      </c>
      <c r="J14010" s="9">
        <v>4.2740660751950896</v>
      </c>
      <c r="K14010" s="9">
        <v>3.7496038150895799</v>
      </c>
      <c r="L14010" s="9">
        <v>3.5821759379245499</v>
      </c>
      <c r="M14010" s="9">
        <v>4.5797239677408301</v>
      </c>
      <c r="N14010" s="9">
        <v>4.5677775055577703</v>
      </c>
      <c r="O14010" s="9">
        <v>3.7856351671842701</v>
      </c>
      <c r="P14010" s="9">
        <v>3.8722743815496301</v>
      </c>
      <c r="Q14010" s="9">
        <v>4.3430578351289597</v>
      </c>
      <c r="R14010" s="9">
        <v>4.1414056315665801</v>
      </c>
      <c r="S14010" s="9">
        <v>3.91928567321074</v>
      </c>
      <c r="T14010" s="9">
        <v>3.8065707039295802</v>
      </c>
    </row>
    <row r="14011" spans="1:20" x14ac:dyDescent="0.35">
      <c r="A14011">
        <f t="shared" si="424"/>
        <v>14011</v>
      </c>
      <c r="B14011" s="3" t="s">
        <v>1037</v>
      </c>
      <c r="C14011" s="3" t="s">
        <v>86</v>
      </c>
      <c r="D14011" s="3" t="s">
        <v>67</v>
      </c>
      <c r="E14011">
        <v>2024</v>
      </c>
      <c r="F14011" s="3" t="str">
        <f t="shared" si="425"/>
        <v>RAQOutREREG2024</v>
      </c>
      <c r="G14011" s="9">
        <v>4.0648970627186101</v>
      </c>
      <c r="H14011" s="9">
        <v>5.2627859984057297</v>
      </c>
      <c r="I14011" s="9">
        <v>5.02985886978826</v>
      </c>
      <c r="J14011" s="9">
        <v>5.4260891772753004</v>
      </c>
      <c r="K14011" s="9">
        <v>5.0930343178901003</v>
      </c>
      <c r="L14011" s="9">
        <v>4.6275167677055098</v>
      </c>
      <c r="M14011" s="9">
        <v>4.5264786044313796</v>
      </c>
      <c r="N14011" s="9">
        <v>4.5304339099366597</v>
      </c>
      <c r="O14011" s="9">
        <v>3.6173682321597398</v>
      </c>
      <c r="P14011" s="9">
        <v>4.0054507649045998</v>
      </c>
      <c r="Q14011" s="9">
        <v>4.6014309655976398</v>
      </c>
      <c r="R14011" s="9">
        <v>3.4309510947230502</v>
      </c>
      <c r="S14011" s="9">
        <v>4.1522193184180898</v>
      </c>
      <c r="T14011" s="9">
        <v>4.20743388322055</v>
      </c>
    </row>
    <row r="14012" spans="1:20" x14ac:dyDescent="0.35">
      <c r="A14012">
        <f t="shared" si="424"/>
        <v>14012</v>
      </c>
      <c r="B14012" s="3" t="s">
        <v>1037</v>
      </c>
      <c r="C14012" s="3" t="s">
        <v>86</v>
      </c>
      <c r="D14012" s="3" t="s">
        <v>67</v>
      </c>
      <c r="E14012">
        <v>2025</v>
      </c>
      <c r="F14012" s="3" t="str">
        <f t="shared" si="425"/>
        <v>RAQOutREREG2025</v>
      </c>
      <c r="G14012" s="9">
        <v>3.9205285894268802</v>
      </c>
      <c r="H14012" s="9">
        <v>3.7637754521035198</v>
      </c>
      <c r="I14012" s="9">
        <v>3.6753136178402701</v>
      </c>
      <c r="J14012" s="9">
        <v>3.6809953726554099</v>
      </c>
      <c r="K14012" s="9">
        <v>3.9126934373351498</v>
      </c>
      <c r="L14012" s="9">
        <v>3.7154931440633701</v>
      </c>
      <c r="M14012" s="9">
        <v>4.3634105354242996</v>
      </c>
      <c r="N14012" s="9">
        <v>4.66161808428458</v>
      </c>
      <c r="O14012" s="9">
        <v>3.97110381087009</v>
      </c>
      <c r="P14012" s="9">
        <v>4.1114413771209701</v>
      </c>
      <c r="Q14012" s="9">
        <v>4.6495593322048299</v>
      </c>
      <c r="R14012" s="9">
        <v>3.8106495413048602</v>
      </c>
      <c r="S14012" s="9">
        <v>4.2159821445074703</v>
      </c>
      <c r="T14012" s="9">
        <v>3.7564805823479799</v>
      </c>
    </row>
    <row r="14013" spans="1:20" x14ac:dyDescent="0.35">
      <c r="A14013">
        <f t="shared" si="424"/>
        <v>14013</v>
      </c>
      <c r="B14013" s="3" t="s">
        <v>1037</v>
      </c>
      <c r="C14013" s="3" t="s">
        <v>86</v>
      </c>
      <c r="D14013" s="3" t="s">
        <v>67</v>
      </c>
      <c r="E14013">
        <v>2026</v>
      </c>
      <c r="F14013" s="3" t="str">
        <f t="shared" si="425"/>
        <v>RAQOutREREG2026</v>
      </c>
      <c r="G14013" s="9">
        <v>4.3491623528024803</v>
      </c>
      <c r="H14013" s="9">
        <v>6.33479019490819</v>
      </c>
      <c r="I14013" s="9">
        <v>6.4518229695750797</v>
      </c>
      <c r="J14013" s="9">
        <v>7.8652705905314297</v>
      </c>
      <c r="K14013" s="9">
        <v>8.9511959279692697</v>
      </c>
      <c r="L14013" s="9">
        <v>11.3603376439395</v>
      </c>
      <c r="M14013" s="9">
        <v>12.074580778891001</v>
      </c>
      <c r="N14013" s="9">
        <v>12.212688171662201</v>
      </c>
      <c r="O14013" s="9">
        <v>8.6198968925397796</v>
      </c>
      <c r="P14013" s="9">
        <v>7.5935026749012504</v>
      </c>
      <c r="Q14013" s="9">
        <v>6.8911776727641101</v>
      </c>
      <c r="R14013" s="9">
        <v>5.4688361402975403</v>
      </c>
      <c r="S14013" s="9">
        <v>4.9155443949217403</v>
      </c>
      <c r="T14013" s="9">
        <v>4.65487122073118</v>
      </c>
    </row>
    <row r="14014" spans="1:20" x14ac:dyDescent="0.35">
      <c r="A14014">
        <f t="shared" si="424"/>
        <v>14014</v>
      </c>
      <c r="B14014" s="3" t="s">
        <v>1037</v>
      </c>
      <c r="C14014" s="3" t="s">
        <v>86</v>
      </c>
      <c r="D14014" s="3" t="s">
        <v>67</v>
      </c>
      <c r="E14014">
        <v>2027</v>
      </c>
      <c r="F14014" s="3" t="str">
        <f t="shared" si="425"/>
        <v>RAQOutREREG2027</v>
      </c>
      <c r="G14014" s="9">
        <v>4.8217593780482497</v>
      </c>
      <c r="H14014" s="9">
        <v>5.4045432890527296</v>
      </c>
      <c r="I14014" s="9">
        <v>10.405205064272501</v>
      </c>
      <c r="J14014" s="9">
        <v>10.436670971430299</v>
      </c>
      <c r="K14014" s="9">
        <v>8.8798368120618694</v>
      </c>
      <c r="L14014" s="9">
        <v>10.179483530694601</v>
      </c>
      <c r="M14014" s="9">
        <v>10.5704178843501</v>
      </c>
      <c r="N14014" s="9">
        <v>10.750560804905801</v>
      </c>
      <c r="O14014" s="9">
        <v>9.0370339562056294</v>
      </c>
      <c r="P14014" s="9">
        <v>8.2427654980071505</v>
      </c>
      <c r="Q14014" s="9">
        <v>6.9255627875183396</v>
      </c>
      <c r="R14014" s="9">
        <v>5.2263184157858298</v>
      </c>
      <c r="S14014" s="9">
        <v>5.1010351338597602</v>
      </c>
      <c r="T14014" s="9">
        <v>4.3437282734426299</v>
      </c>
    </row>
    <row r="14015" spans="1:20" x14ac:dyDescent="0.35">
      <c r="A14015">
        <f t="shared" si="424"/>
        <v>14015</v>
      </c>
      <c r="B14015" s="3" t="s">
        <v>1037</v>
      </c>
      <c r="C14015" s="3" t="s">
        <v>86</v>
      </c>
      <c r="D14015" s="3" t="s">
        <v>67</v>
      </c>
      <c r="E14015">
        <v>2028</v>
      </c>
      <c r="F14015" s="3" t="str">
        <f t="shared" si="425"/>
        <v>RAQOutREREG2028</v>
      </c>
      <c r="G14015" s="9">
        <v>5.1614338176925996</v>
      </c>
      <c r="H14015" s="9">
        <v>5.49217166256242</v>
      </c>
      <c r="I14015" s="9">
        <v>8.3535043057054104</v>
      </c>
      <c r="J14015" s="9">
        <v>9.7982779382474394</v>
      </c>
      <c r="K14015" s="9">
        <v>9.7941760259937496</v>
      </c>
      <c r="L14015" s="9">
        <v>9.4167679777292506</v>
      </c>
      <c r="M14015" s="9">
        <v>8.9248252383538809</v>
      </c>
      <c r="N14015" s="9">
        <v>8.5065971575715196</v>
      </c>
      <c r="O14015" s="9">
        <v>8.5169476568698208</v>
      </c>
      <c r="P14015" s="9">
        <v>8.0574118967786106</v>
      </c>
      <c r="Q14015" s="9">
        <v>6.6881256104550104</v>
      </c>
      <c r="R14015" s="9">
        <v>5.7427185532373599</v>
      </c>
      <c r="S14015" s="9">
        <v>4.70051489785937</v>
      </c>
      <c r="T14015" s="9">
        <v>4.3343076038227704</v>
      </c>
    </row>
    <row r="14016" spans="1:20" x14ac:dyDescent="0.35">
      <c r="A14016">
        <f t="shared" si="424"/>
        <v>14016</v>
      </c>
      <c r="B14016" s="3" t="s">
        <v>1037</v>
      </c>
      <c r="C14016" s="3" t="s">
        <v>86</v>
      </c>
      <c r="D14016" s="3" t="s">
        <v>67</v>
      </c>
      <c r="E14016">
        <v>2029</v>
      </c>
      <c r="F14016" s="3" t="str">
        <f t="shared" si="425"/>
        <v>RAQOutREREG2029</v>
      </c>
      <c r="G14016" s="9">
        <v>4.2750793003758103</v>
      </c>
      <c r="H14016" s="9">
        <v>4.7821313736775304</v>
      </c>
      <c r="I14016" s="9">
        <v>5.2399454133643699</v>
      </c>
      <c r="J14016" s="9">
        <v>4.6837720603940101</v>
      </c>
      <c r="K14016" s="9">
        <v>5.5373007443268003</v>
      </c>
      <c r="L14016" s="9">
        <v>6.1359576835030598</v>
      </c>
      <c r="M14016" s="9">
        <v>6.8992501690320802</v>
      </c>
      <c r="N14016" s="9">
        <v>6.9302861564270799</v>
      </c>
      <c r="O14016" s="9">
        <v>6.0343134223526897</v>
      </c>
      <c r="P14016" s="9">
        <v>5.8861109749584699</v>
      </c>
      <c r="Q14016" s="9">
        <v>5.2780593374854501</v>
      </c>
      <c r="R14016" s="9">
        <v>4.4925066338813799</v>
      </c>
      <c r="S14016" s="9">
        <v>4.0809597908369701</v>
      </c>
      <c r="T14016" s="9">
        <v>3.8604720939331401</v>
      </c>
    </row>
    <row r="14017" spans="1:20" x14ac:dyDescent="0.35">
      <c r="A14017">
        <f t="shared" si="424"/>
        <v>14017</v>
      </c>
      <c r="B14017" s="3" t="s">
        <v>1037</v>
      </c>
      <c r="C14017" s="3" t="s">
        <v>95</v>
      </c>
      <c r="D14017" s="3" t="s">
        <v>67</v>
      </c>
      <c r="E14017">
        <v>2020</v>
      </c>
      <c r="F14017" s="3" t="str">
        <f t="shared" si="425"/>
        <v>RASpillREREG2020</v>
      </c>
      <c r="G14017" s="9">
        <v>1.1653770353924</v>
      </c>
      <c r="H14017" s="9">
        <v>0.518228035965694</v>
      </c>
      <c r="I14017" s="9">
        <v>0.81873625014999996</v>
      </c>
      <c r="J14017" s="9">
        <v>1.11228693406908</v>
      </c>
      <c r="K14017" s="9">
        <v>0.82106052915708305</v>
      </c>
      <c r="L14017" s="9">
        <v>0.90489123322711695</v>
      </c>
      <c r="M14017" s="9">
        <v>0.51713889389847201</v>
      </c>
      <c r="N14017" s="9">
        <v>1.4786144177875</v>
      </c>
      <c r="O14017" s="9">
        <v>1.5955460661799701</v>
      </c>
      <c r="P14017" s="9">
        <v>0.85232946879645799</v>
      </c>
      <c r="Q14017" s="9">
        <v>0.94296541036315795</v>
      </c>
      <c r="R14017" s="9">
        <v>0.97897010794624995</v>
      </c>
      <c r="S14017" s="9">
        <v>0.65682598783229096</v>
      </c>
      <c r="T14017" s="9">
        <v>0.88262745813413801</v>
      </c>
    </row>
    <row r="14018" spans="1:20" x14ac:dyDescent="0.35">
      <c r="A14018">
        <f t="shared" si="424"/>
        <v>14018</v>
      </c>
      <c r="B14018" s="3" t="s">
        <v>1037</v>
      </c>
      <c r="C14018" s="3" t="s">
        <v>95</v>
      </c>
      <c r="D14018" s="3" t="s">
        <v>67</v>
      </c>
      <c r="E14018">
        <v>2021</v>
      </c>
      <c r="F14018" s="3" t="str">
        <f t="shared" si="425"/>
        <v>RASpillREREG2021</v>
      </c>
      <c r="G14018" s="9">
        <v>0.727849938334025</v>
      </c>
      <c r="H14018" s="9">
        <v>0.561251617218541</v>
      </c>
      <c r="I14018" s="9">
        <v>0.70228331064840199</v>
      </c>
      <c r="J14018" s="9">
        <v>1.0662204308889101</v>
      </c>
      <c r="K14018" s="9">
        <v>0.95256104066552005</v>
      </c>
      <c r="L14018" s="9">
        <v>0.38758518231068501</v>
      </c>
      <c r="M14018" s="9">
        <v>1.16287221607861</v>
      </c>
      <c r="N14018" s="9">
        <v>1.9903444093895799</v>
      </c>
      <c r="O14018" s="9">
        <v>1.2708793333875601</v>
      </c>
      <c r="P14018" s="9">
        <v>1.2577912094509001</v>
      </c>
      <c r="Q14018" s="9">
        <v>0.65937737658723694</v>
      </c>
      <c r="R14018" s="9">
        <v>0.13227601310777701</v>
      </c>
      <c r="S14018" s="9">
        <v>0.38898887319413999</v>
      </c>
      <c r="T14018" s="9">
        <v>9.3477516002499997E-2</v>
      </c>
    </row>
    <row r="14019" spans="1:20" x14ac:dyDescent="0.35">
      <c r="A14019">
        <f t="shared" ref="A14019:A14082" si="426">A14018+1</f>
        <v>14019</v>
      </c>
      <c r="B14019" s="3" t="s">
        <v>1037</v>
      </c>
      <c r="C14019" s="3" t="s">
        <v>95</v>
      </c>
      <c r="D14019" s="3" t="s">
        <v>67</v>
      </c>
      <c r="E14019">
        <v>2022</v>
      </c>
      <c r="F14019" s="3" t="str">
        <f t="shared" si="425"/>
        <v>RASpillREREG2022</v>
      </c>
      <c r="G14019" s="9">
        <v>0.69291085601895097</v>
      </c>
      <c r="H14019" s="9">
        <v>0.46039460377166602</v>
      </c>
      <c r="I14019" s="9">
        <v>0.65952579348842999</v>
      </c>
      <c r="J14019" s="9">
        <v>0.571418437236895</v>
      </c>
      <c r="K14019" s="9">
        <v>0.44395998423437499</v>
      </c>
      <c r="L14019" s="9">
        <v>0.76329674013212301</v>
      </c>
      <c r="M14019" s="9">
        <v>2.4311083689569402</v>
      </c>
      <c r="N14019" s="9">
        <v>1.5400588760262199</v>
      </c>
      <c r="O14019" s="9">
        <v>0.88921969527331901</v>
      </c>
      <c r="P14019" s="9">
        <v>0.97431584845145802</v>
      </c>
      <c r="Q14019" s="9">
        <v>0.94728864484784903</v>
      </c>
      <c r="R14019" s="9">
        <v>0.80283458938763796</v>
      </c>
      <c r="S14019" s="9">
        <v>0.65480875461960797</v>
      </c>
      <c r="T14019" s="9">
        <v>0.43321668153895798</v>
      </c>
    </row>
    <row r="14020" spans="1:20" x14ac:dyDescent="0.35">
      <c r="A14020">
        <f t="shared" si="426"/>
        <v>14020</v>
      </c>
      <c r="B14020" s="3" t="s">
        <v>1037</v>
      </c>
      <c r="C14020" s="3" t="s">
        <v>95</v>
      </c>
      <c r="D14020" s="3" t="s">
        <v>67</v>
      </c>
      <c r="E14020">
        <v>2023</v>
      </c>
      <c r="F14020" s="3" t="str">
        <f t="shared" si="425"/>
        <v>RASpillREREG2023</v>
      </c>
      <c r="G14020" s="9">
        <v>0.35391266107867603</v>
      </c>
      <c r="H14020" s="9">
        <v>0.88308188454018688</v>
      </c>
      <c r="I14020" s="9">
        <v>0.91822237747867996</v>
      </c>
      <c r="J14020" s="9">
        <v>1.1034334232226399</v>
      </c>
      <c r="K14020" s="9">
        <v>0.57988652374687499</v>
      </c>
      <c r="L14020" s="9">
        <v>0.72169580683534895</v>
      </c>
      <c r="M14020" s="9">
        <v>2.8852724532236098</v>
      </c>
      <c r="N14020" s="9">
        <v>1.81375302224861</v>
      </c>
      <c r="O14020" s="9">
        <v>0.99724474829865495</v>
      </c>
      <c r="P14020" s="9">
        <v>1.15561216961074</v>
      </c>
      <c r="Q14020" s="9">
        <v>0.91652708927358795</v>
      </c>
      <c r="R14020" s="9">
        <v>0.856421362421527</v>
      </c>
      <c r="S14020" s="9">
        <v>0.42564117361308501</v>
      </c>
      <c r="T14020" s="9">
        <v>9.1457904125000003E-2</v>
      </c>
    </row>
    <row r="14021" spans="1:20" x14ac:dyDescent="0.35">
      <c r="A14021">
        <f t="shared" si="426"/>
        <v>14021</v>
      </c>
      <c r="B14021" s="3" t="s">
        <v>1037</v>
      </c>
      <c r="C14021" s="3" t="s">
        <v>95</v>
      </c>
      <c r="D14021" s="3" t="s">
        <v>67</v>
      </c>
      <c r="E14021">
        <v>2024</v>
      </c>
      <c r="F14021" s="3" t="str">
        <f t="shared" si="425"/>
        <v>RASpillREREG2024</v>
      </c>
      <c r="G14021" s="9">
        <v>0.58473943893185398</v>
      </c>
      <c r="H14021" s="9">
        <v>1.15223994236983</v>
      </c>
      <c r="I14021" s="9">
        <v>0.575725481691159</v>
      </c>
      <c r="J14021" s="9">
        <v>0.85040550992231101</v>
      </c>
      <c r="K14021" s="9">
        <v>1.28530598048281</v>
      </c>
      <c r="L14021" s="9">
        <v>1.1141963933352099</v>
      </c>
      <c r="M14021" s="9">
        <v>1.5441999349</v>
      </c>
      <c r="N14021" s="9">
        <v>2.6565502843930502</v>
      </c>
      <c r="O14021" s="9">
        <v>1.30964966928024</v>
      </c>
      <c r="P14021" s="9">
        <v>1.02755764058057</v>
      </c>
      <c r="Q14021" s="9">
        <v>1.0551311169498601</v>
      </c>
      <c r="R14021" s="9">
        <v>0.81090370294694403</v>
      </c>
      <c r="S14021" s="9">
        <v>0.78966929582734302</v>
      </c>
      <c r="T14021" s="9">
        <v>0.53777200195493002</v>
      </c>
    </row>
    <row r="14022" spans="1:20" x14ac:dyDescent="0.35">
      <c r="A14022">
        <f t="shared" si="426"/>
        <v>14022</v>
      </c>
      <c r="B14022" s="3" t="s">
        <v>1037</v>
      </c>
      <c r="C14022" s="3" t="s">
        <v>95</v>
      </c>
      <c r="D14022" s="3" t="s">
        <v>67</v>
      </c>
      <c r="E14022">
        <v>2025</v>
      </c>
      <c r="F14022" s="3" t="str">
        <f t="shared" si="425"/>
        <v>RASpillREREG2025</v>
      </c>
      <c r="G14022" s="9">
        <v>0.46559555641196199</v>
      </c>
      <c r="H14022" s="9">
        <v>0.71025533395347196</v>
      </c>
      <c r="I14022" s="9">
        <v>0.82742663156562501</v>
      </c>
      <c r="J14022" s="9">
        <v>0.57597988022533597</v>
      </c>
      <c r="K14022" s="9">
        <v>0.92358454508473897</v>
      </c>
      <c r="L14022" s="9">
        <v>0.366706731693279</v>
      </c>
      <c r="M14022" s="9">
        <v>0.365486341745</v>
      </c>
      <c r="N14022" s="9">
        <v>0.68877864815375001</v>
      </c>
      <c r="O14022" s="9">
        <v>0.590237251076008</v>
      </c>
      <c r="P14022" s="9">
        <v>1.0602865000286801</v>
      </c>
      <c r="Q14022" s="9">
        <v>1.3150111446391799</v>
      </c>
      <c r="R14022" s="9">
        <v>0.53968271169166604</v>
      </c>
      <c r="S14022" s="9">
        <v>0.72939238469453105</v>
      </c>
      <c r="T14022" s="9">
        <v>8.9175422592569401E-2</v>
      </c>
    </row>
    <row r="14023" spans="1:20" x14ac:dyDescent="0.35">
      <c r="A14023">
        <f t="shared" si="426"/>
        <v>14023</v>
      </c>
      <c r="B14023" s="3" t="s">
        <v>1037</v>
      </c>
      <c r="C14023" s="3" t="s">
        <v>95</v>
      </c>
      <c r="D14023" s="3" t="s">
        <v>67</v>
      </c>
      <c r="E14023">
        <v>2026</v>
      </c>
      <c r="F14023" s="3" t="str">
        <f t="shared" si="425"/>
        <v>RASpillREREG2026</v>
      </c>
      <c r="G14023" s="9">
        <v>0.71421970630020115</v>
      </c>
      <c r="H14023" s="9">
        <v>1.13359505498166</v>
      </c>
      <c r="I14023" s="9">
        <v>1.00630798849048</v>
      </c>
      <c r="J14023" s="9">
        <v>1.8245445256786901</v>
      </c>
      <c r="K14023" s="9">
        <v>3.2241095988609301</v>
      </c>
      <c r="L14023" s="9">
        <v>5.2550003325265404</v>
      </c>
      <c r="M14023" s="9">
        <v>6.4234499585093996</v>
      </c>
      <c r="N14023" s="9">
        <v>7.0719799237052703</v>
      </c>
      <c r="O14023" s="9">
        <v>2.89519574070134</v>
      </c>
      <c r="P14023" s="9">
        <v>1.9104912702983301</v>
      </c>
      <c r="Q14023" s="9">
        <v>1.6270771522174701</v>
      </c>
      <c r="R14023" s="9">
        <v>1.14560603374583</v>
      </c>
      <c r="S14023" s="9">
        <v>0.65537990203893204</v>
      </c>
      <c r="T14023" s="9">
        <v>0.58165498452347197</v>
      </c>
    </row>
    <row r="14024" spans="1:20" x14ac:dyDescent="0.35">
      <c r="A14024">
        <f t="shared" si="426"/>
        <v>14024</v>
      </c>
      <c r="B14024" s="3" t="s">
        <v>1037</v>
      </c>
      <c r="C14024" s="3" t="s">
        <v>95</v>
      </c>
      <c r="D14024" s="3" t="s">
        <v>67</v>
      </c>
      <c r="E14024">
        <v>2027</v>
      </c>
      <c r="F14024" s="3" t="str">
        <f t="shared" si="425"/>
        <v>RASpillREREG2027</v>
      </c>
      <c r="G14024" s="9">
        <v>1.04666929644516</v>
      </c>
      <c r="H14024" s="9">
        <v>0.78676289928259902</v>
      </c>
      <c r="I14024" s="9">
        <v>4.1453629516945103</v>
      </c>
      <c r="J14024" s="9">
        <v>4.4564972999387704</v>
      </c>
      <c r="K14024" s="9">
        <v>2.7225897718015601</v>
      </c>
      <c r="L14024" s="9">
        <v>4.2371106763571893</v>
      </c>
      <c r="M14024" s="9">
        <v>4.7698573742701296</v>
      </c>
      <c r="N14024" s="9">
        <v>4.9953160751219396</v>
      </c>
      <c r="O14024" s="9">
        <v>3.61931587985173</v>
      </c>
      <c r="P14024" s="9">
        <v>2.82797315991409</v>
      </c>
      <c r="Q14024" s="9">
        <v>1.2559557374672701</v>
      </c>
      <c r="R14024" s="9">
        <v>0.79153312036458301</v>
      </c>
      <c r="S14024" s="9">
        <v>0.54129628531015594</v>
      </c>
      <c r="T14024" s="9">
        <v>0.27583051890722199</v>
      </c>
    </row>
    <row r="14025" spans="1:20" x14ac:dyDescent="0.35">
      <c r="A14025">
        <f t="shared" si="426"/>
        <v>14025</v>
      </c>
      <c r="B14025" s="3" t="s">
        <v>1037</v>
      </c>
      <c r="C14025" s="3" t="s">
        <v>95</v>
      </c>
      <c r="D14025" s="3" t="s">
        <v>67</v>
      </c>
      <c r="E14025">
        <v>2028</v>
      </c>
      <c r="F14025" s="3" t="str">
        <f t="shared" si="425"/>
        <v>RASpillREREG2028</v>
      </c>
      <c r="G14025" s="9">
        <v>1.09326594850026</v>
      </c>
      <c r="H14025" s="9">
        <v>0.81832132685770798</v>
      </c>
      <c r="I14025" s="9">
        <v>2.08223020182625</v>
      </c>
      <c r="J14025" s="9">
        <v>3.54634186509622</v>
      </c>
      <c r="K14025" s="9">
        <v>3.5450820554572902</v>
      </c>
      <c r="L14025" s="9">
        <v>3.3044820854922898</v>
      </c>
      <c r="M14025" s="9">
        <v>4.1312005993163803</v>
      </c>
      <c r="N14025" s="9">
        <v>3.3244429264180502</v>
      </c>
      <c r="O14025" s="9">
        <v>2.5840946044266802</v>
      </c>
      <c r="P14025" s="9">
        <v>2.1681898876054801</v>
      </c>
      <c r="Q14025" s="9">
        <v>1.20412318112714</v>
      </c>
      <c r="R14025" s="9">
        <v>1.7890009673151299</v>
      </c>
      <c r="S14025" s="9">
        <v>0.53121503181614504</v>
      </c>
      <c r="T14025" s="9">
        <v>0.64808649011847197</v>
      </c>
    </row>
    <row r="14026" spans="1:20" x14ac:dyDescent="0.35">
      <c r="A14026">
        <f t="shared" si="426"/>
        <v>14026</v>
      </c>
      <c r="B14026" s="3" t="s">
        <v>1037</v>
      </c>
      <c r="C14026" s="3" t="s">
        <v>95</v>
      </c>
      <c r="D14026" s="3" t="s">
        <v>67</v>
      </c>
      <c r="E14026">
        <v>2029</v>
      </c>
      <c r="F14026" s="3" t="str">
        <f t="shared" si="425"/>
        <v>RASpillREREG2029</v>
      </c>
      <c r="G14026" s="9">
        <v>0.57418851688239203</v>
      </c>
      <c r="H14026" s="9">
        <v>0.84297176377823202</v>
      </c>
      <c r="I14026" s="9">
        <v>1.0917224763948601</v>
      </c>
      <c r="J14026" s="9">
        <v>0.66940228470208296</v>
      </c>
      <c r="K14026" s="9">
        <v>0.88230365056534299</v>
      </c>
      <c r="L14026" s="9">
        <v>0.93507453116583295</v>
      </c>
      <c r="M14026" s="9">
        <v>1.2898743037629099</v>
      </c>
      <c r="N14026" s="9">
        <v>1.83256893665027</v>
      </c>
      <c r="O14026" s="9">
        <v>1.1899678357586001</v>
      </c>
      <c r="P14026" s="9">
        <v>0.94517315412187497</v>
      </c>
      <c r="Q14026" s="9">
        <v>0.89987113240420002</v>
      </c>
      <c r="R14026" s="9">
        <v>0.81187895217722184</v>
      </c>
      <c r="S14026" s="9">
        <v>0.50036875880833298</v>
      </c>
      <c r="T14026" s="9">
        <v>0.117962926058493</v>
      </c>
    </row>
    <row r="14027" spans="1:20" x14ac:dyDescent="0.35">
      <c r="A14027">
        <f t="shared" si="426"/>
        <v>14027</v>
      </c>
      <c r="B14027" s="3" t="s">
        <v>1037</v>
      </c>
      <c r="C14027" s="3" t="s">
        <v>77</v>
      </c>
      <c r="D14027" s="3" t="s">
        <v>67</v>
      </c>
      <c r="E14027">
        <v>2020</v>
      </c>
      <c r="F14027" s="3" t="str">
        <f t="shared" si="425"/>
        <v>RAGenREREG2020</v>
      </c>
      <c r="G14027" s="9">
        <v>7.7602283776881702</v>
      </c>
      <c r="H14027" s="9">
        <v>8.7399241388888793</v>
      </c>
      <c r="I14027" s="9">
        <v>8.7709848861111102</v>
      </c>
      <c r="J14027" s="9">
        <v>8.0663156962365594</v>
      </c>
      <c r="K14027" s="9">
        <v>8.1683270877976195</v>
      </c>
      <c r="L14027" s="9">
        <v>8.7599110900537607</v>
      </c>
      <c r="M14027" s="9">
        <v>8.76349197777777</v>
      </c>
      <c r="N14027" s="9">
        <v>7.3570786249999998</v>
      </c>
      <c r="O14027" s="9">
        <v>4.7170457916666599</v>
      </c>
      <c r="P14027" s="9">
        <v>6.5315531622222203</v>
      </c>
      <c r="Q14027" s="9">
        <v>7.6355637513440797</v>
      </c>
      <c r="R14027" s="9">
        <v>6.08021968333333</v>
      </c>
      <c r="S14027" s="9">
        <v>7.4165720937499904</v>
      </c>
      <c r="T14027" s="9">
        <v>8.2960007425000004</v>
      </c>
    </row>
    <row r="14028" spans="1:20" x14ac:dyDescent="0.35">
      <c r="A14028">
        <f t="shared" si="426"/>
        <v>14028</v>
      </c>
      <c r="B14028" s="3" t="s">
        <v>1037</v>
      </c>
      <c r="C14028" s="3" t="s">
        <v>77</v>
      </c>
      <c r="D14028" s="3" t="s">
        <v>67</v>
      </c>
      <c r="E14028">
        <v>2021</v>
      </c>
      <c r="F14028" s="3" t="str">
        <f t="shared" si="425"/>
        <v>RAGenREREG2021</v>
      </c>
      <c r="G14028" s="9">
        <v>7.6347353319892397</v>
      </c>
      <c r="H14028" s="9">
        <v>8.2436227986111099</v>
      </c>
      <c r="I14028" s="9">
        <v>9.6263696597222204</v>
      </c>
      <c r="J14028" s="9">
        <v>9.8064447556451597</v>
      </c>
      <c r="K14028" s="9">
        <v>8.47566718779761</v>
      </c>
      <c r="L14028" s="9">
        <v>8.7935441743279501</v>
      </c>
      <c r="M14028" s="9">
        <v>7.7353244805555503</v>
      </c>
      <c r="N14028" s="9">
        <v>6.0214167249999999</v>
      </c>
      <c r="O14028" s="9">
        <v>6.8683657123655903</v>
      </c>
      <c r="P14028" s="9">
        <v>6.2203764236111097</v>
      </c>
      <c r="Q14028" s="9">
        <v>8.8553237473118198</v>
      </c>
      <c r="R14028" s="9">
        <v>7.5682742983333302</v>
      </c>
      <c r="S14028" s="9">
        <v>8.0676765182291597</v>
      </c>
      <c r="T14028" s="9">
        <v>8.4566905166666597</v>
      </c>
    </row>
    <row r="14029" spans="1:20" x14ac:dyDescent="0.35">
      <c r="A14029">
        <f t="shared" si="426"/>
        <v>14029</v>
      </c>
      <c r="B14029" s="3" t="s">
        <v>1037</v>
      </c>
      <c r="C14029" s="3" t="s">
        <v>77</v>
      </c>
      <c r="D14029" s="3" t="s">
        <v>67</v>
      </c>
      <c r="E14029">
        <v>2022</v>
      </c>
      <c r="F14029" s="3" t="str">
        <f t="shared" si="425"/>
        <v>RAGenREREG2022</v>
      </c>
      <c r="G14029" s="9">
        <v>7.4003459852150497</v>
      </c>
      <c r="H14029" s="9">
        <v>8.1532624958333297</v>
      </c>
      <c r="I14029" s="9">
        <v>9.2261028055555503</v>
      </c>
      <c r="J14029" s="9">
        <v>9.7635515045698895</v>
      </c>
      <c r="K14029" s="9">
        <v>9.5287514074404704</v>
      </c>
      <c r="L14029" s="9">
        <v>8.4761795134408597</v>
      </c>
      <c r="M14029" s="9">
        <v>5.1070419277777699</v>
      </c>
      <c r="N14029" s="9">
        <v>7.95535042222222</v>
      </c>
      <c r="O14029" s="9">
        <v>7.9917772016128996</v>
      </c>
      <c r="P14029" s="9">
        <v>9.5755913750000001</v>
      </c>
      <c r="Q14029" s="9">
        <v>8.6216777043010708</v>
      </c>
      <c r="R14029" s="9">
        <v>6.6136364361111104</v>
      </c>
      <c r="S14029" s="9">
        <v>7.44611802083333</v>
      </c>
      <c r="T14029" s="9">
        <v>7.9401423833333302</v>
      </c>
    </row>
    <row r="14030" spans="1:20" x14ac:dyDescent="0.35">
      <c r="A14030">
        <f t="shared" si="426"/>
        <v>14030</v>
      </c>
      <c r="B14030" s="3" t="s">
        <v>1037</v>
      </c>
      <c r="C14030" s="3" t="s">
        <v>77</v>
      </c>
      <c r="D14030" s="3" t="s">
        <v>67</v>
      </c>
      <c r="E14030">
        <v>2023</v>
      </c>
      <c r="F14030" s="3" t="str">
        <f t="shared" si="425"/>
        <v>RAGenREREG2023</v>
      </c>
      <c r="G14030" s="9">
        <v>7.7976897314516096</v>
      </c>
      <c r="H14030" s="9">
        <v>7.6809814113472203</v>
      </c>
      <c r="I14030" s="9">
        <v>7.2175211644444399</v>
      </c>
      <c r="J14030" s="9">
        <v>7.20360014112903</v>
      </c>
      <c r="K14030" s="9">
        <v>7.2015199626488098</v>
      </c>
      <c r="L14030" s="9">
        <v>6.49894147325268</v>
      </c>
      <c r="M14030" s="9">
        <v>3.8497531666666598</v>
      </c>
      <c r="N14030" s="9">
        <v>6.2570772555555498</v>
      </c>
      <c r="O14030" s="9">
        <v>6.33515566666666</v>
      </c>
      <c r="P14030" s="9">
        <v>6.1721903055555503</v>
      </c>
      <c r="Q14030" s="9">
        <v>7.7849941424731099</v>
      </c>
      <c r="R14030" s="9">
        <v>7.4634051680555498</v>
      </c>
      <c r="S14030" s="9">
        <v>7.9374761302083296</v>
      </c>
      <c r="T14030" s="9">
        <v>8.4406467569444406</v>
      </c>
    </row>
    <row r="14031" spans="1:20" x14ac:dyDescent="0.35">
      <c r="A14031">
        <f t="shared" si="426"/>
        <v>14031</v>
      </c>
      <c r="B14031" s="3" t="s">
        <v>1037</v>
      </c>
      <c r="C14031" s="3" t="s">
        <v>77</v>
      </c>
      <c r="D14031" s="3" t="s">
        <v>67</v>
      </c>
      <c r="E14031">
        <v>2024</v>
      </c>
      <c r="F14031" s="3" t="str">
        <f t="shared" si="425"/>
        <v>RAGenREREG2024</v>
      </c>
      <c r="G14031" s="9">
        <v>7.9068334502688096</v>
      </c>
      <c r="H14031" s="9">
        <v>9.3390615208333294</v>
      </c>
      <c r="I14031" s="9">
        <v>10.1196850619166</v>
      </c>
      <c r="J14031" s="9">
        <v>10.395843329301</v>
      </c>
      <c r="K14031" s="9">
        <v>8.6510665461309504</v>
      </c>
      <c r="L14031" s="9">
        <v>7.9821794314516099</v>
      </c>
      <c r="M14031" s="9">
        <v>6.77566515277777</v>
      </c>
      <c r="N14031" s="9">
        <v>4.2574186277777697</v>
      </c>
      <c r="O14031" s="9">
        <v>5.2430813575268802</v>
      </c>
      <c r="P14031" s="9">
        <v>6.7657008902777704</v>
      </c>
      <c r="Q14031" s="9">
        <v>8.0571075510752603</v>
      </c>
      <c r="R14031" s="9">
        <v>5.9526846527777701</v>
      </c>
      <c r="S14031" s="9">
        <v>7.6396326354166604</v>
      </c>
      <c r="T14031" s="9">
        <v>8.3373831722222196</v>
      </c>
    </row>
    <row r="14032" spans="1:20" x14ac:dyDescent="0.35">
      <c r="A14032">
        <f t="shared" si="426"/>
        <v>14032</v>
      </c>
      <c r="B14032" s="3" t="s">
        <v>1037</v>
      </c>
      <c r="C14032" s="3" t="s">
        <v>77</v>
      </c>
      <c r="D14032" s="3" t="s">
        <v>67</v>
      </c>
      <c r="E14032">
        <v>2025</v>
      </c>
      <c r="F14032" s="3" t="str">
        <f t="shared" si="425"/>
        <v>RAGenREREG2025</v>
      </c>
      <c r="G14032" s="9">
        <v>7.8495241854838698</v>
      </c>
      <c r="H14032" s="9">
        <v>6.93752301513888</v>
      </c>
      <c r="I14032" s="9">
        <v>6.4703295861111103</v>
      </c>
      <c r="J14032" s="9">
        <v>7.0545198884408604</v>
      </c>
      <c r="K14032" s="9">
        <v>6.7911826949404697</v>
      </c>
      <c r="L14032" s="9">
        <v>7.6083613991935399</v>
      </c>
      <c r="M14032" s="9">
        <v>9.0831868222222205</v>
      </c>
      <c r="N14032" s="9">
        <v>9.0261962499999999</v>
      </c>
      <c r="O14032" s="9">
        <v>7.6812476021505303</v>
      </c>
      <c r="P14032" s="9">
        <v>6.9321501833333299</v>
      </c>
      <c r="Q14032" s="9">
        <v>7.5760122486559096</v>
      </c>
      <c r="R14032" s="9">
        <v>7.4315575638888802</v>
      </c>
      <c r="S14032" s="9">
        <v>7.9214478127604098</v>
      </c>
      <c r="T14032" s="9">
        <v>8.3320289291666594</v>
      </c>
    </row>
    <row r="14033" spans="1:20" x14ac:dyDescent="0.35">
      <c r="A14033">
        <f t="shared" si="426"/>
        <v>14033</v>
      </c>
      <c r="B14033" s="3" t="s">
        <v>1037</v>
      </c>
      <c r="C14033" s="3" t="s">
        <v>77</v>
      </c>
      <c r="D14033" s="3" t="s">
        <v>67</v>
      </c>
      <c r="E14033">
        <v>2026</v>
      </c>
      <c r="F14033" s="3" t="str">
        <f t="shared" si="425"/>
        <v>RAGenREREG2026</v>
      </c>
      <c r="G14033" s="9">
        <v>8.2585016303763403</v>
      </c>
      <c r="H14033" s="9">
        <v>11.8169908724027</v>
      </c>
      <c r="I14033" s="9">
        <v>12.372079669305499</v>
      </c>
      <c r="J14033" s="9">
        <v>13.724385994085999</v>
      </c>
      <c r="K14033" s="9">
        <v>13.0118037738095</v>
      </c>
      <c r="L14033" s="9">
        <v>13.8711815725806</v>
      </c>
      <c r="M14033" s="9">
        <v>12.8392349861111</v>
      </c>
      <c r="N14033" s="9">
        <v>11.679566902777699</v>
      </c>
      <c r="O14033" s="9">
        <v>13.0063846612903</v>
      </c>
      <c r="P14033" s="9">
        <v>12.9116664526388</v>
      </c>
      <c r="Q14033" s="9">
        <v>11.959910896505299</v>
      </c>
      <c r="R14033" s="9">
        <v>9.8222743483333304</v>
      </c>
      <c r="S14033" s="9">
        <v>9.6789915182291608</v>
      </c>
      <c r="T14033" s="9">
        <v>9.2542496555555491</v>
      </c>
    </row>
    <row r="14034" spans="1:20" x14ac:dyDescent="0.35">
      <c r="A14034">
        <f t="shared" si="426"/>
        <v>14034</v>
      </c>
      <c r="B14034" s="3" t="s">
        <v>1037</v>
      </c>
      <c r="C14034" s="3" t="s">
        <v>77</v>
      </c>
      <c r="D14034" s="3" t="s">
        <v>67</v>
      </c>
      <c r="E14034">
        <v>2027</v>
      </c>
      <c r="F14034" s="3" t="str">
        <f t="shared" si="425"/>
        <v>RAGenREREG2027</v>
      </c>
      <c r="G14034" s="9">
        <v>8.5769139690860197</v>
      </c>
      <c r="H14034" s="9">
        <v>10.4914861055555</v>
      </c>
      <c r="I14034" s="9">
        <v>14.2222126041666</v>
      </c>
      <c r="J14034" s="9">
        <v>13.5868123790322</v>
      </c>
      <c r="K14034" s="9">
        <v>13.989118879613001</v>
      </c>
      <c r="L14034" s="9">
        <v>13.5009297916666</v>
      </c>
      <c r="M14034" s="9">
        <v>13.178735375</v>
      </c>
      <c r="N14034" s="9">
        <v>13.0757790111111</v>
      </c>
      <c r="O14034" s="9">
        <v>12.3089268037634</v>
      </c>
      <c r="P14034" s="9">
        <v>12.3022799027777</v>
      </c>
      <c r="Q14034" s="9">
        <v>12.881212513440801</v>
      </c>
      <c r="R14034" s="9">
        <v>10.075726675</v>
      </c>
      <c r="S14034" s="9">
        <v>10.359618134895801</v>
      </c>
      <c r="T14034" s="9">
        <v>9.2421660888888795</v>
      </c>
    </row>
    <row r="14035" spans="1:20" x14ac:dyDescent="0.35">
      <c r="A14035">
        <f t="shared" si="426"/>
        <v>14035</v>
      </c>
      <c r="B14035" s="3" t="s">
        <v>1037</v>
      </c>
      <c r="C14035" s="3" t="s">
        <v>77</v>
      </c>
      <c r="D14035" s="3" t="s">
        <v>67</v>
      </c>
      <c r="E14035">
        <v>2028</v>
      </c>
      <c r="F14035" s="3" t="str">
        <f t="shared" si="425"/>
        <v>RAGenREREG2028</v>
      </c>
      <c r="G14035" s="9">
        <v>9.2427795793010699</v>
      </c>
      <c r="H14035" s="9">
        <v>10.6188756552777</v>
      </c>
      <c r="I14035" s="9">
        <v>14.2481855972222</v>
      </c>
      <c r="J14035" s="9">
        <v>14.2042504166666</v>
      </c>
      <c r="K14035" s="9">
        <v>14.197792738095201</v>
      </c>
      <c r="L14035" s="9">
        <v>13.8869684341397</v>
      </c>
      <c r="M14035" s="9">
        <v>10.891000694444401</v>
      </c>
      <c r="N14035" s="9">
        <v>11.7737309638888</v>
      </c>
      <c r="O14035" s="9">
        <v>13.479300913978401</v>
      </c>
      <c r="P14035" s="9">
        <v>13.380172526388799</v>
      </c>
      <c r="Q14035" s="9">
        <v>12.4595225538978</v>
      </c>
      <c r="R14035" s="9">
        <v>8.9827512749999894</v>
      </c>
      <c r="S14035" s="9">
        <v>9.4725492630208308</v>
      </c>
      <c r="T14035" s="9">
        <v>8.37500535694444</v>
      </c>
    </row>
    <row r="14036" spans="1:20" x14ac:dyDescent="0.35">
      <c r="A14036">
        <f t="shared" si="426"/>
        <v>14036</v>
      </c>
      <c r="B14036" s="3" t="s">
        <v>1037</v>
      </c>
      <c r="C14036" s="3" t="s">
        <v>77</v>
      </c>
      <c r="D14036" s="3" t="s">
        <v>67</v>
      </c>
      <c r="E14036">
        <v>2029</v>
      </c>
      <c r="F14036" s="3" t="str">
        <f t="shared" si="425"/>
        <v>RAGenREREG2029</v>
      </c>
      <c r="G14036" s="9">
        <v>8.4083344240591398</v>
      </c>
      <c r="H14036" s="9">
        <v>8.9496760388888799</v>
      </c>
      <c r="I14036" s="9">
        <v>9.4246626555555508</v>
      </c>
      <c r="J14036" s="9">
        <v>9.1205516626343996</v>
      </c>
      <c r="K14036" s="9">
        <v>10.5760421119047</v>
      </c>
      <c r="L14036" s="9">
        <v>11.816281987903199</v>
      </c>
      <c r="M14036" s="9">
        <v>12.744367922222199</v>
      </c>
      <c r="N14036" s="9">
        <v>11.5818912694444</v>
      </c>
      <c r="O14036" s="9">
        <v>11.0062381747311</v>
      </c>
      <c r="P14036" s="9">
        <v>11.225692581944401</v>
      </c>
      <c r="Q14036" s="9">
        <v>9.9471388212365497</v>
      </c>
      <c r="R14036" s="9">
        <v>8.3622959444444405</v>
      </c>
      <c r="S14036" s="9">
        <v>8.1350147187499999</v>
      </c>
      <c r="T14036" s="9">
        <v>8.5028912430555508</v>
      </c>
    </row>
    <row r="14037" spans="1:20" x14ac:dyDescent="0.35">
      <c r="A14037">
        <f t="shared" si="426"/>
        <v>14037</v>
      </c>
      <c r="B14037" s="3" t="s">
        <v>1037</v>
      </c>
      <c r="C14037" s="3" t="s">
        <v>75</v>
      </c>
      <c r="D14037" s="3" t="s">
        <v>18</v>
      </c>
      <c r="E14037">
        <v>2020</v>
      </c>
      <c r="F14037" s="3" t="str">
        <f t="shared" si="425"/>
        <v>RAElevREVELS2020</v>
      </c>
      <c r="G14037" s="9">
        <v>1875.1050468799999</v>
      </c>
      <c r="H14037" s="9">
        <v>1875.43641172</v>
      </c>
      <c r="I14037" s="9">
        <v>1875.3084589600001</v>
      </c>
      <c r="J14037" s="9">
        <v>1874.1306374000001</v>
      </c>
      <c r="K14037" s="9">
        <v>1873.8681701999999</v>
      </c>
      <c r="L14037" s="9">
        <v>1875.6267004399999</v>
      </c>
      <c r="M14037" s="9">
        <v>1875.2920547599999</v>
      </c>
      <c r="N14037" s="9">
        <v>1874.3307686400001</v>
      </c>
      <c r="O14037" s="9">
        <v>1874.6457292800001</v>
      </c>
      <c r="P14037" s="9">
        <v>1875.3281440000001</v>
      </c>
      <c r="Q14037" s="9">
        <v>1873.72381324</v>
      </c>
      <c r="R14037" s="9">
        <v>1874.6457292800001</v>
      </c>
      <c r="S14037" s="9">
        <v>1875.1444169599999</v>
      </c>
      <c r="T14037" s="9">
        <v>1875.6398237999999</v>
      </c>
    </row>
    <row r="14038" spans="1:20" x14ac:dyDescent="0.35">
      <c r="A14038">
        <f t="shared" si="426"/>
        <v>14038</v>
      </c>
      <c r="B14038" s="3" t="s">
        <v>1037</v>
      </c>
      <c r="C14038" s="3" t="s">
        <v>75</v>
      </c>
      <c r="D14038" s="3" t="s">
        <v>18</v>
      </c>
      <c r="E14038">
        <v>2021</v>
      </c>
      <c r="F14038" s="3" t="str">
        <f t="shared" si="425"/>
        <v>RAElevREVELS2021</v>
      </c>
      <c r="G14038" s="9">
        <v>1874.70150356</v>
      </c>
      <c r="H14038" s="9">
        <v>1875.5282752399901</v>
      </c>
      <c r="I14038" s="9">
        <v>1875.3084589600001</v>
      </c>
      <c r="J14038" s="9">
        <v>1874.9344432</v>
      </c>
      <c r="K14038" s="9">
        <v>1874.17985</v>
      </c>
      <c r="L14038" s="9">
        <v>1875.50530936</v>
      </c>
      <c r="M14038" s="9">
        <v>1875.3084589600001</v>
      </c>
      <c r="N14038" s="9">
        <v>1874.6719759999901</v>
      </c>
      <c r="O14038" s="9">
        <v>1875.02958756</v>
      </c>
      <c r="P14038" s="9">
        <v>1875.4396925599999</v>
      </c>
      <c r="Q14038" s="9">
        <v>1874.3931046</v>
      </c>
      <c r="R14038" s="9">
        <v>1875.58404952</v>
      </c>
      <c r="S14038" s="9">
        <v>1874.92131984</v>
      </c>
      <c r="T14038" s="9">
        <v>1875.3084589600001</v>
      </c>
    </row>
    <row r="14039" spans="1:20" x14ac:dyDescent="0.35">
      <c r="A14039">
        <f t="shared" si="426"/>
        <v>14039</v>
      </c>
      <c r="B14039" s="3" t="s">
        <v>1037</v>
      </c>
      <c r="C14039" s="3" t="s">
        <v>75</v>
      </c>
      <c r="D14039" s="3" t="s">
        <v>18</v>
      </c>
      <c r="E14039">
        <v>2022</v>
      </c>
      <c r="F14039" s="3" t="str">
        <f t="shared" si="425"/>
        <v>RAElevREVELS2022</v>
      </c>
      <c r="G14039" s="9">
        <v>1874.7638395199999</v>
      </c>
      <c r="H14039" s="9">
        <v>1875.5938920399999</v>
      </c>
      <c r="I14039" s="9">
        <v>1875.3084589600001</v>
      </c>
      <c r="J14039" s="9">
        <v>1874.3242069599901</v>
      </c>
      <c r="K14039" s="9">
        <v>1874.18641167999</v>
      </c>
      <c r="L14039" s="9">
        <v>1875.61029624</v>
      </c>
      <c r="M14039" s="9">
        <v>1875.3084589600001</v>
      </c>
      <c r="N14039" s="9">
        <v>1874.53418071999</v>
      </c>
      <c r="O14039" s="9">
        <v>1875.35767156</v>
      </c>
      <c r="P14039" s="9">
        <v>1875.3609524000001</v>
      </c>
      <c r="Q14039" s="9">
        <v>1873.1267003599901</v>
      </c>
      <c r="R14039" s="9">
        <v>1874.34717284</v>
      </c>
      <c r="S14039" s="9">
        <v>1875.0853618399999</v>
      </c>
      <c r="T14039" s="9">
        <v>1875.6398237999999</v>
      </c>
    </row>
    <row r="14040" spans="1:20" x14ac:dyDescent="0.35">
      <c r="A14040">
        <f t="shared" si="426"/>
        <v>14040</v>
      </c>
      <c r="B14040" s="3" t="s">
        <v>1037</v>
      </c>
      <c r="C14040" s="3" t="s">
        <v>75</v>
      </c>
      <c r="D14040" s="3" t="s">
        <v>18</v>
      </c>
      <c r="E14040">
        <v>2023</v>
      </c>
      <c r="F14040" s="3" t="str">
        <f t="shared" si="425"/>
        <v>RAElevREVELS2023</v>
      </c>
      <c r="G14040" s="9">
        <v>1874.7244694399999</v>
      </c>
      <c r="H14040" s="9">
        <v>1875.59061119999</v>
      </c>
      <c r="I14040" s="9">
        <v>1875.3084589600001</v>
      </c>
      <c r="J14040" s="9">
        <v>1874.3701387199901</v>
      </c>
      <c r="K14040" s="9">
        <v>1874.1011098399999</v>
      </c>
      <c r="L14040" s="9">
        <v>1875.6398237999999</v>
      </c>
      <c r="M14040" s="9">
        <v>1875.2789313999999</v>
      </c>
      <c r="N14040" s="9">
        <v>1874.70806523999</v>
      </c>
      <c r="O14040" s="9">
        <v>1875.45609676</v>
      </c>
      <c r="P14040" s="9">
        <v>1875.4823434800001</v>
      </c>
      <c r="Q14040" s="9">
        <v>1873.9895612800001</v>
      </c>
      <c r="R14040" s="9">
        <v>1871.3550467600001</v>
      </c>
      <c r="S14040" s="9">
        <v>1874.35373452</v>
      </c>
      <c r="T14040" s="9">
        <v>1875.3084589600001</v>
      </c>
    </row>
    <row r="14041" spans="1:20" x14ac:dyDescent="0.35">
      <c r="A14041">
        <f t="shared" si="426"/>
        <v>14041</v>
      </c>
      <c r="B14041" s="3" t="s">
        <v>1037</v>
      </c>
      <c r="C14041" s="3" t="s">
        <v>75</v>
      </c>
      <c r="D14041" s="3" t="s">
        <v>18</v>
      </c>
      <c r="E14041">
        <v>2024</v>
      </c>
      <c r="F14041" s="3" t="str">
        <f t="shared" si="425"/>
        <v>RAElevREVELS2024</v>
      </c>
      <c r="G14041" s="9">
        <v>1875.05583428</v>
      </c>
      <c r="H14041" s="9">
        <v>1875.24940384</v>
      </c>
      <c r="I14041" s="9">
        <v>1875.3084589600001</v>
      </c>
      <c r="J14041" s="9">
        <v>1874.5177765199901</v>
      </c>
      <c r="K14041" s="9">
        <v>1873.9009785999999</v>
      </c>
      <c r="L14041" s="9">
        <v>1875.5020285200001</v>
      </c>
      <c r="M14041" s="9">
        <v>1875.2953356</v>
      </c>
      <c r="N14041" s="9">
        <v>1874.48824896</v>
      </c>
      <c r="O14041" s="9">
        <v>1875.0853618399999</v>
      </c>
      <c r="P14041" s="9">
        <v>1875.6267004399999</v>
      </c>
      <c r="Q14041" s="9">
        <v>1873.39572923999</v>
      </c>
      <c r="R14041" s="9">
        <v>1873.96003372</v>
      </c>
      <c r="S14041" s="9">
        <v>1874.88194976</v>
      </c>
      <c r="T14041" s="9">
        <v>1875.3084589600001</v>
      </c>
    </row>
    <row r="14042" spans="1:20" x14ac:dyDescent="0.35">
      <c r="A14042">
        <f t="shared" si="426"/>
        <v>14042</v>
      </c>
      <c r="B14042" s="3" t="s">
        <v>1037</v>
      </c>
      <c r="C14042" s="3" t="s">
        <v>75</v>
      </c>
      <c r="D14042" s="3" t="s">
        <v>18</v>
      </c>
      <c r="E14042">
        <v>2025</v>
      </c>
      <c r="F14042" s="3" t="str">
        <f t="shared" si="425"/>
        <v>RAElevREVELS2025</v>
      </c>
      <c r="G14042" s="9">
        <v>1874.6850993599901</v>
      </c>
      <c r="H14042" s="9">
        <v>1875.4429734</v>
      </c>
      <c r="I14042" s="9">
        <v>1875.3084589600001</v>
      </c>
      <c r="J14042" s="9">
        <v>1873.31698908</v>
      </c>
      <c r="K14042" s="9">
        <v>1874.6785376800001</v>
      </c>
      <c r="L14042" s="9">
        <v>1875.51843272</v>
      </c>
      <c r="M14042" s="9">
        <v>1875.2953356</v>
      </c>
      <c r="N14042" s="9">
        <v>1875.1444169599999</v>
      </c>
      <c r="O14042" s="9">
        <v>1875.3215823199901</v>
      </c>
      <c r="P14042" s="9">
        <v>1875.6267004399999</v>
      </c>
      <c r="Q14042" s="9">
        <v>1874.6063592</v>
      </c>
      <c r="R14042" s="9">
        <v>1873.98628044</v>
      </c>
      <c r="S14042" s="9">
        <v>1875.63654295999</v>
      </c>
      <c r="T14042" s="9">
        <v>1875.3084589600001</v>
      </c>
    </row>
    <row r="14043" spans="1:20" x14ac:dyDescent="0.35">
      <c r="A14043">
        <f t="shared" si="426"/>
        <v>14043</v>
      </c>
      <c r="B14043" s="3" t="s">
        <v>1037</v>
      </c>
      <c r="C14043" s="3" t="s">
        <v>75</v>
      </c>
      <c r="D14043" s="3" t="s">
        <v>18</v>
      </c>
      <c r="E14043">
        <v>2026</v>
      </c>
      <c r="F14043" s="3" t="str">
        <f t="shared" si="425"/>
        <v>RAElevREVELS2026</v>
      </c>
      <c r="G14043" s="9">
        <v>1874.87538808</v>
      </c>
      <c r="H14043" s="9">
        <v>1875.3675140799901</v>
      </c>
      <c r="I14043" s="9">
        <v>1875.3084589600001</v>
      </c>
      <c r="J14043" s="9">
        <v>1874.20609672</v>
      </c>
      <c r="K14043" s="9">
        <v>1874.9672516000001</v>
      </c>
      <c r="L14043" s="9">
        <v>1875.4921859999999</v>
      </c>
      <c r="M14043" s="9">
        <v>1875.3084589600001</v>
      </c>
      <c r="N14043" s="9">
        <v>1874.67525683999</v>
      </c>
      <c r="O14043" s="9">
        <v>1875.53155608</v>
      </c>
      <c r="P14043" s="9">
        <v>1875.6267004399999</v>
      </c>
      <c r="Q14043" s="9">
        <v>1874.30780276</v>
      </c>
      <c r="R14043" s="9">
        <v>1874.2553093199999</v>
      </c>
      <c r="S14043" s="9">
        <v>1875.12145108</v>
      </c>
      <c r="T14043" s="9">
        <v>1875.3084589600001</v>
      </c>
    </row>
    <row r="14044" spans="1:20" x14ac:dyDescent="0.35">
      <c r="A14044">
        <f t="shared" si="426"/>
        <v>14044</v>
      </c>
      <c r="B14044" s="3" t="s">
        <v>1037</v>
      </c>
      <c r="C14044" s="3" t="s">
        <v>75</v>
      </c>
      <c r="D14044" s="3" t="s">
        <v>18</v>
      </c>
      <c r="E14044">
        <v>2027</v>
      </c>
      <c r="F14044" s="3" t="str">
        <f t="shared" si="425"/>
        <v>RAElevREVELS2027</v>
      </c>
      <c r="G14044" s="9">
        <v>1875.0164642</v>
      </c>
      <c r="H14044" s="9">
        <v>1875.5479602800001</v>
      </c>
      <c r="I14044" s="9">
        <v>1875.3084589600001</v>
      </c>
      <c r="J14044" s="9">
        <v>1873.9501911999901</v>
      </c>
      <c r="K14044" s="9">
        <v>1874.44559804</v>
      </c>
      <c r="L14044" s="9">
        <v>1875.35110988</v>
      </c>
      <c r="M14044" s="9">
        <v>1875.3084589600001</v>
      </c>
      <c r="N14044" s="9">
        <v>1874.6358867599999</v>
      </c>
      <c r="O14044" s="9">
        <v>1875.2461229999999</v>
      </c>
      <c r="P14044" s="9">
        <v>1875.6234196</v>
      </c>
      <c r="Q14044" s="9">
        <v>1875.2854930799999</v>
      </c>
      <c r="R14044" s="9">
        <v>1875.19034872</v>
      </c>
      <c r="S14044" s="9">
        <v>1874.8064904400001</v>
      </c>
      <c r="T14044" s="9">
        <v>1875.3084589600001</v>
      </c>
    </row>
    <row r="14045" spans="1:20" x14ac:dyDescent="0.35">
      <c r="A14045">
        <f t="shared" si="426"/>
        <v>14045</v>
      </c>
      <c r="B14045" s="3" t="s">
        <v>1037</v>
      </c>
      <c r="C14045" s="3" t="s">
        <v>75</v>
      </c>
      <c r="D14045" s="3" t="s">
        <v>18</v>
      </c>
      <c r="E14045">
        <v>2028</v>
      </c>
      <c r="F14045" s="3" t="str">
        <f t="shared" si="425"/>
        <v>RAElevREVELS2028</v>
      </c>
      <c r="G14045" s="9">
        <v>1874.76712035999</v>
      </c>
      <c r="H14045" s="9">
        <v>1875.5217135599901</v>
      </c>
      <c r="I14045" s="9">
        <v>1875.3084589600001</v>
      </c>
      <c r="J14045" s="9">
        <v>1874.61292087999</v>
      </c>
      <c r="K14045" s="9">
        <v>1873.91082112</v>
      </c>
      <c r="L14045" s="9">
        <v>1875.6267004399999</v>
      </c>
      <c r="M14045" s="9">
        <v>1875.3084589600001</v>
      </c>
      <c r="N14045" s="9">
        <v>1874.5833933199999</v>
      </c>
      <c r="O14045" s="9">
        <v>1875.2592463599999</v>
      </c>
      <c r="P14045" s="9">
        <v>1875.39704164</v>
      </c>
      <c r="Q14045" s="9">
        <v>1873.277619</v>
      </c>
      <c r="R14045" s="9">
        <v>1874.4423171999999</v>
      </c>
      <c r="S14045" s="9">
        <v>1874.6588526399901</v>
      </c>
      <c r="T14045" s="9">
        <v>1875.6398237999999</v>
      </c>
    </row>
    <row r="14046" spans="1:20" x14ac:dyDescent="0.35">
      <c r="A14046">
        <f t="shared" si="426"/>
        <v>14046</v>
      </c>
      <c r="B14046" s="3" t="s">
        <v>1037</v>
      </c>
      <c r="C14046" s="3" t="s">
        <v>75</v>
      </c>
      <c r="D14046" s="3" t="s">
        <v>18</v>
      </c>
      <c r="E14046">
        <v>2029</v>
      </c>
      <c r="F14046" s="3" t="str">
        <f t="shared" si="425"/>
        <v>RAElevREVELS2029</v>
      </c>
      <c r="G14046" s="9">
        <v>1874.8983539599999</v>
      </c>
      <c r="H14046" s="9">
        <v>1875.61685792</v>
      </c>
      <c r="I14046" s="9">
        <v>1875.3084589600001</v>
      </c>
      <c r="J14046" s="9">
        <v>1874.52105736</v>
      </c>
      <c r="K14046" s="9">
        <v>1874.2913985600001</v>
      </c>
      <c r="L14046" s="9">
        <v>1874.7310311199999</v>
      </c>
      <c r="M14046" s="9">
        <v>1875.6398237999999</v>
      </c>
      <c r="N14046" s="9">
        <v>1874.4029471199999</v>
      </c>
      <c r="O14046" s="9">
        <v>1874.99677916</v>
      </c>
      <c r="P14046" s="9">
        <v>1875.6267004399999</v>
      </c>
      <c r="Q14046" s="9">
        <v>1874.4095087999999</v>
      </c>
      <c r="R14046" s="9">
        <v>1875.35767156</v>
      </c>
      <c r="S14046" s="9">
        <v>1875.5413985999901</v>
      </c>
      <c r="T14046" s="9">
        <v>1875.3084589600001</v>
      </c>
    </row>
    <row r="14047" spans="1:20" x14ac:dyDescent="0.35">
      <c r="A14047">
        <f t="shared" si="426"/>
        <v>14047</v>
      </c>
      <c r="B14047" s="3" t="s">
        <v>1037</v>
      </c>
      <c r="C14047" s="3" t="s">
        <v>86</v>
      </c>
      <c r="D14047" s="3" t="s">
        <v>18</v>
      </c>
      <c r="E14047">
        <v>2020</v>
      </c>
      <c r="F14047" s="3" t="str">
        <f t="shared" si="425"/>
        <v>RAQOutREVELS2020</v>
      </c>
      <c r="G14047" s="9">
        <v>22.412381129966199</v>
      </c>
      <c r="H14047" s="9">
        <v>24.808440539444199</v>
      </c>
      <c r="I14047" s="9">
        <v>32.228207389422899</v>
      </c>
      <c r="J14047" s="9">
        <v>16.991940729197701</v>
      </c>
      <c r="K14047" s="9">
        <v>29.836014583117599</v>
      </c>
      <c r="L14047" s="9">
        <v>16.077552301134801</v>
      </c>
      <c r="M14047" s="9">
        <v>16.7354862507175</v>
      </c>
      <c r="N14047" s="9">
        <v>18.7212688028002</v>
      </c>
      <c r="O14047" s="9">
        <v>42.1455156742215</v>
      </c>
      <c r="P14047" s="9">
        <v>70.768759000332494</v>
      </c>
      <c r="Q14047" s="9">
        <v>39.033974497712698</v>
      </c>
      <c r="R14047" s="9">
        <v>34.0009686715863</v>
      </c>
      <c r="S14047" s="9">
        <v>37.222792549683298</v>
      </c>
      <c r="T14047" s="9">
        <v>42.263794826552001</v>
      </c>
    </row>
    <row r="14048" spans="1:20" x14ac:dyDescent="0.35">
      <c r="A14048">
        <f t="shared" si="426"/>
        <v>14048</v>
      </c>
      <c r="B14048" s="3" t="s">
        <v>1037</v>
      </c>
      <c r="C14048" s="3" t="s">
        <v>86</v>
      </c>
      <c r="D14048" s="3" t="s">
        <v>18</v>
      </c>
      <c r="E14048">
        <v>2021</v>
      </c>
      <c r="F14048" s="3" t="str">
        <f t="shared" si="425"/>
        <v>RAQOutREVELS2021</v>
      </c>
      <c r="G14048" s="9">
        <v>27.1217309028895</v>
      </c>
      <c r="H14048" s="9">
        <v>21.6580130195936</v>
      </c>
      <c r="I14048" s="9">
        <v>34.946265124597303</v>
      </c>
      <c r="J14048" s="9">
        <v>15.6134335154954</v>
      </c>
      <c r="K14048" s="9">
        <v>30.179586254269701</v>
      </c>
      <c r="L14048" s="9">
        <v>16.599880052254498</v>
      </c>
      <c r="M14048" s="9">
        <v>20.109111520952499</v>
      </c>
      <c r="N14048" s="9">
        <v>21.108804243607398</v>
      </c>
      <c r="O14048" s="9">
        <v>31.619111111924799</v>
      </c>
      <c r="P14048" s="9">
        <v>43.477861601451103</v>
      </c>
      <c r="Q14048" s="9">
        <v>64.5110578952672</v>
      </c>
      <c r="R14048" s="9">
        <v>49.438903000204803</v>
      </c>
      <c r="S14048" s="9">
        <v>39.582531967960797</v>
      </c>
      <c r="T14048" s="9">
        <v>27.954024115577699</v>
      </c>
    </row>
    <row r="14049" spans="1:20" x14ac:dyDescent="0.35">
      <c r="A14049">
        <f t="shared" si="426"/>
        <v>14049</v>
      </c>
      <c r="B14049" s="3" t="s">
        <v>1037</v>
      </c>
      <c r="C14049" s="3" t="s">
        <v>86</v>
      </c>
      <c r="D14049" s="3" t="s">
        <v>18</v>
      </c>
      <c r="E14049">
        <v>2022</v>
      </c>
      <c r="F14049" s="3" t="str">
        <f t="shared" si="425"/>
        <v>RAQOutREVELS2022</v>
      </c>
      <c r="G14049" s="9">
        <v>16.1644552795977</v>
      </c>
      <c r="H14049" s="9">
        <v>21.619020128324099</v>
      </c>
      <c r="I14049" s="9">
        <v>30.441229591481001</v>
      </c>
      <c r="J14049" s="9">
        <v>16.826229667458399</v>
      </c>
      <c r="K14049" s="9">
        <v>24.097989966110301</v>
      </c>
      <c r="L14049" s="9">
        <v>15.296829808855</v>
      </c>
      <c r="M14049" s="9">
        <v>28.207325427292002</v>
      </c>
      <c r="N14049" s="9">
        <v>24.640320731788599</v>
      </c>
      <c r="O14049" s="9">
        <v>41.594799389331101</v>
      </c>
      <c r="P14049" s="9">
        <v>71.793801291387794</v>
      </c>
      <c r="Q14049" s="9">
        <v>70.238507853213505</v>
      </c>
      <c r="R14049" s="9">
        <v>42.630055144736701</v>
      </c>
      <c r="S14049" s="9">
        <v>40.052926088658907</v>
      </c>
      <c r="T14049" s="9">
        <v>29.558454645252301</v>
      </c>
    </row>
    <row r="14050" spans="1:20" x14ac:dyDescent="0.35">
      <c r="A14050">
        <f t="shared" si="426"/>
        <v>14050</v>
      </c>
      <c r="B14050" s="3" t="s">
        <v>1037</v>
      </c>
      <c r="C14050" s="3" t="s">
        <v>86</v>
      </c>
      <c r="D14050" s="3" t="s">
        <v>18</v>
      </c>
      <c r="E14050">
        <v>2023</v>
      </c>
      <c r="F14050" s="3" t="str">
        <f t="shared" si="425"/>
        <v>RAQOutREVELS2023</v>
      </c>
      <c r="G14050" s="9">
        <v>19.051650700676198</v>
      </c>
      <c r="H14050" s="9">
        <v>19.4704816528896</v>
      </c>
      <c r="I14050" s="9">
        <v>30.425766545225802</v>
      </c>
      <c r="J14050" s="9">
        <v>16.555704473186701</v>
      </c>
      <c r="K14050" s="9">
        <v>23.314807661680501</v>
      </c>
      <c r="L14050" s="9">
        <v>15.746966845542</v>
      </c>
      <c r="M14050" s="9">
        <v>19.339605738762302</v>
      </c>
      <c r="N14050" s="9">
        <v>16.3178550199213</v>
      </c>
      <c r="O14050" s="9">
        <v>34.144263846477401</v>
      </c>
      <c r="P14050" s="9">
        <v>55.182542588261597</v>
      </c>
      <c r="Q14050" s="9">
        <v>57.786383671200198</v>
      </c>
      <c r="R14050" s="9">
        <v>42.004022987578701</v>
      </c>
      <c r="S14050" s="9">
        <v>44.243874236393403</v>
      </c>
      <c r="T14050" s="9">
        <v>27.654272778457401</v>
      </c>
    </row>
    <row r="14051" spans="1:20" x14ac:dyDescent="0.35">
      <c r="A14051">
        <f t="shared" si="426"/>
        <v>14051</v>
      </c>
      <c r="B14051" s="3" t="s">
        <v>1037</v>
      </c>
      <c r="C14051" s="3" t="s">
        <v>86</v>
      </c>
      <c r="D14051" s="3" t="s">
        <v>18</v>
      </c>
      <c r="E14051">
        <v>2024</v>
      </c>
      <c r="F14051" s="3" t="str">
        <f t="shared" si="425"/>
        <v>RAQOutREVELS2024</v>
      </c>
      <c r="G14051" s="9">
        <v>22.178147080742299</v>
      </c>
      <c r="H14051" s="9">
        <v>36.884286062376098</v>
      </c>
      <c r="I14051" s="9">
        <v>31.110049428340499</v>
      </c>
      <c r="J14051" s="9">
        <v>18.831767119667902</v>
      </c>
      <c r="K14051" s="9">
        <v>30.099381762880199</v>
      </c>
      <c r="L14051" s="9">
        <v>22.443554317892399</v>
      </c>
      <c r="M14051" s="9">
        <v>19.784306757751601</v>
      </c>
      <c r="N14051" s="9">
        <v>18.2044478115888</v>
      </c>
      <c r="O14051" s="9">
        <v>34.433116330972396</v>
      </c>
      <c r="P14051" s="9">
        <v>26.503706510563301</v>
      </c>
      <c r="Q14051" s="9">
        <v>42.752729179628602</v>
      </c>
      <c r="R14051" s="9">
        <v>46.193611999219002</v>
      </c>
      <c r="S14051" s="9">
        <v>45.177967740586503</v>
      </c>
      <c r="T14051" s="9">
        <v>39.361460980179103</v>
      </c>
    </row>
    <row r="14052" spans="1:20" x14ac:dyDescent="0.35">
      <c r="A14052">
        <f t="shared" si="426"/>
        <v>14052</v>
      </c>
      <c r="B14052" s="3" t="s">
        <v>1037</v>
      </c>
      <c r="C14052" s="3" t="s">
        <v>86</v>
      </c>
      <c r="D14052" s="3" t="s">
        <v>18</v>
      </c>
      <c r="E14052">
        <v>2025</v>
      </c>
      <c r="F14052" s="3" t="str">
        <f t="shared" si="425"/>
        <v>RAQOutREVELS2025</v>
      </c>
      <c r="G14052" s="9">
        <v>26.257971037109201</v>
      </c>
      <c r="H14052" s="9">
        <v>33.315204445837701</v>
      </c>
      <c r="I14052" s="9">
        <v>17.507239410152899</v>
      </c>
      <c r="J14052" s="9">
        <v>17.064981849240901</v>
      </c>
      <c r="K14052" s="9">
        <v>13.517822672845799</v>
      </c>
      <c r="L14052" s="9">
        <v>14.0180464318444</v>
      </c>
      <c r="M14052" s="9">
        <v>14.147208668493001</v>
      </c>
      <c r="N14052" s="9">
        <v>16.596868180582</v>
      </c>
      <c r="O14052" s="9">
        <v>28.3953983507805</v>
      </c>
      <c r="P14052" s="9">
        <v>24.954585482404799</v>
      </c>
      <c r="Q14052" s="9">
        <v>22.3434050631354</v>
      </c>
      <c r="R14052" s="9">
        <v>32.0849112226581</v>
      </c>
      <c r="S14052" s="9">
        <v>48.722697116647701</v>
      </c>
      <c r="T14052" s="9">
        <v>33.821820072813402</v>
      </c>
    </row>
    <row r="14053" spans="1:20" x14ac:dyDescent="0.35">
      <c r="A14053">
        <f t="shared" si="426"/>
        <v>14053</v>
      </c>
      <c r="B14053" s="3" t="s">
        <v>1037</v>
      </c>
      <c r="C14053" s="3" t="s">
        <v>86</v>
      </c>
      <c r="D14053" s="3" t="s">
        <v>18</v>
      </c>
      <c r="E14053">
        <v>2026</v>
      </c>
      <c r="F14053" s="3" t="str">
        <f t="shared" si="425"/>
        <v>RAQOutREVELS2026</v>
      </c>
      <c r="G14053" s="9">
        <v>27.879450193179199</v>
      </c>
      <c r="H14053" s="9">
        <v>33.460344961309502</v>
      </c>
      <c r="I14053" s="9">
        <v>18.146064892709401</v>
      </c>
      <c r="J14053" s="9">
        <v>16.455454640170501</v>
      </c>
      <c r="K14053" s="9">
        <v>4.3294164038359302</v>
      </c>
      <c r="L14053" s="9">
        <v>7.3884876397929498</v>
      </c>
      <c r="M14053" s="9">
        <v>28.9536396648537</v>
      </c>
      <c r="N14053" s="9">
        <v>44.941568576275898</v>
      </c>
      <c r="O14053" s="9">
        <v>29.485369550613498</v>
      </c>
      <c r="P14053" s="9">
        <v>33.595734901666198</v>
      </c>
      <c r="Q14053" s="9">
        <v>65.783403464545202</v>
      </c>
      <c r="R14053" s="9">
        <v>38.809311641369199</v>
      </c>
      <c r="S14053" s="9">
        <v>28.445300520596</v>
      </c>
      <c r="T14053" s="9">
        <v>26.915724101822001</v>
      </c>
    </row>
    <row r="14054" spans="1:20" x14ac:dyDescent="0.35">
      <c r="A14054">
        <f t="shared" si="426"/>
        <v>14054</v>
      </c>
      <c r="B14054" s="3" t="s">
        <v>1037</v>
      </c>
      <c r="C14054" s="3" t="s">
        <v>86</v>
      </c>
      <c r="D14054" s="3" t="s">
        <v>18</v>
      </c>
      <c r="E14054">
        <v>2027</v>
      </c>
      <c r="F14054" s="3" t="str">
        <f t="shared" si="425"/>
        <v>RAQOutREVELS2027</v>
      </c>
      <c r="G14054" s="9">
        <v>15.893195880590101</v>
      </c>
      <c r="H14054" s="9">
        <v>22.729447883896199</v>
      </c>
      <c r="I14054" s="9">
        <v>33.2767581101822</v>
      </c>
      <c r="J14054" s="9">
        <v>29.7861795660917</v>
      </c>
      <c r="K14054" s="9">
        <v>16.788776775745799</v>
      </c>
      <c r="L14054" s="9">
        <v>16.524003994289899</v>
      </c>
      <c r="M14054" s="9">
        <v>45.590097108173303</v>
      </c>
      <c r="N14054" s="9">
        <v>42.080662581348598</v>
      </c>
      <c r="O14054" s="9">
        <v>20.485530308333701</v>
      </c>
      <c r="P14054" s="9">
        <v>37.560747941633103</v>
      </c>
      <c r="Q14054" s="9">
        <v>78.305797182223998</v>
      </c>
      <c r="R14054" s="9">
        <v>48.633588465756503</v>
      </c>
      <c r="S14054" s="9">
        <v>29.936380674472499</v>
      </c>
      <c r="T14054" s="9">
        <v>28.595942388374702</v>
      </c>
    </row>
    <row r="14055" spans="1:20" x14ac:dyDescent="0.35">
      <c r="A14055">
        <f t="shared" si="426"/>
        <v>14055</v>
      </c>
      <c r="B14055" s="3" t="s">
        <v>1037</v>
      </c>
      <c r="C14055" s="3" t="s">
        <v>86</v>
      </c>
      <c r="D14055" s="3" t="s">
        <v>18</v>
      </c>
      <c r="E14055">
        <v>2028</v>
      </c>
      <c r="F14055" s="3" t="str">
        <f t="shared" si="425"/>
        <v>RAQOutREVELS2028</v>
      </c>
      <c r="G14055" s="9">
        <v>31.739890928973001</v>
      </c>
      <c r="H14055" s="9">
        <v>23.717246648159598</v>
      </c>
      <c r="I14055" s="9">
        <v>32.826842459163899</v>
      </c>
      <c r="J14055" s="9">
        <v>15.629471208530299</v>
      </c>
      <c r="K14055" s="9">
        <v>31.568094292846901</v>
      </c>
      <c r="L14055" s="9">
        <v>16.5602318044483</v>
      </c>
      <c r="M14055" s="9">
        <v>14.2480432093377</v>
      </c>
      <c r="N14055" s="9">
        <v>16.944483502932201</v>
      </c>
      <c r="O14055" s="9">
        <v>30.3045468599089</v>
      </c>
      <c r="P14055" s="9">
        <v>66.301443649931301</v>
      </c>
      <c r="Q14055" s="9">
        <v>52.090841428355198</v>
      </c>
      <c r="R14055" s="9">
        <v>33.548939128921802</v>
      </c>
      <c r="S14055" s="9">
        <v>38.165098539101002</v>
      </c>
      <c r="T14055" s="9">
        <v>29.433067545576801</v>
      </c>
    </row>
    <row r="14056" spans="1:20" x14ac:dyDescent="0.35">
      <c r="A14056">
        <f t="shared" si="426"/>
        <v>14056</v>
      </c>
      <c r="B14056" s="3" t="s">
        <v>1037</v>
      </c>
      <c r="C14056" s="3" t="s">
        <v>86</v>
      </c>
      <c r="D14056" s="3" t="s">
        <v>18</v>
      </c>
      <c r="E14056">
        <v>2029</v>
      </c>
      <c r="F14056" s="3" t="str">
        <f t="shared" si="425"/>
        <v>RAQOutREVELS2029</v>
      </c>
      <c r="G14056" s="9">
        <v>21.4566203721423</v>
      </c>
      <c r="H14056" s="9">
        <v>21.6233547262486</v>
      </c>
      <c r="I14056" s="9">
        <v>30.816937346535099</v>
      </c>
      <c r="J14056" s="9">
        <v>15.2227990637817</v>
      </c>
      <c r="K14056" s="9">
        <v>32.151132457628101</v>
      </c>
      <c r="L14056" s="9">
        <v>49.309795789610803</v>
      </c>
      <c r="M14056" s="9">
        <v>69.613494279948796</v>
      </c>
      <c r="N14056" s="9">
        <v>45.658416780272901</v>
      </c>
      <c r="O14056" s="9">
        <v>25.829850539285399</v>
      </c>
      <c r="P14056" s="9">
        <v>39.612174134904002</v>
      </c>
      <c r="Q14056" s="9">
        <v>54.682749200419799</v>
      </c>
      <c r="R14056" s="9">
        <v>67.589930206625496</v>
      </c>
      <c r="S14056" s="9">
        <v>51.381239299778599</v>
      </c>
      <c r="T14056" s="9">
        <v>30.369202280913999</v>
      </c>
    </row>
    <row r="14057" spans="1:20" x14ac:dyDescent="0.35">
      <c r="A14057">
        <f t="shared" si="426"/>
        <v>14057</v>
      </c>
      <c r="B14057" s="3" t="s">
        <v>1037</v>
      </c>
      <c r="C14057" s="3" t="s">
        <v>95</v>
      </c>
      <c r="D14057" s="3" t="s">
        <v>18</v>
      </c>
      <c r="E14057">
        <v>2020</v>
      </c>
      <c r="F14057" s="3" t="str">
        <f t="shared" si="425"/>
        <v>RASpillREVELS2020</v>
      </c>
      <c r="G14057" s="9">
        <v>6.0283312600745598</v>
      </c>
      <c r="H14057" s="9">
        <v>8.7844556707638795</v>
      </c>
      <c r="I14057" s="9">
        <v>9.1250714943888802</v>
      </c>
      <c r="J14057" s="9">
        <v>5.3374962228409197</v>
      </c>
      <c r="K14057" s="9">
        <v>10.708171149484301</v>
      </c>
      <c r="L14057" s="9">
        <v>2.68410333757096</v>
      </c>
      <c r="M14057" s="9">
        <v>3.2534453855555499</v>
      </c>
      <c r="N14057" s="9">
        <v>5.237964060875</v>
      </c>
      <c r="O14057" s="9">
        <v>12.023813981455399</v>
      </c>
      <c r="P14057" s="9">
        <v>17.716717161985301</v>
      </c>
      <c r="Q14057" s="9">
        <v>6.0216642743677999</v>
      </c>
      <c r="R14057" s="9">
        <v>11.4901723398311</v>
      </c>
      <c r="S14057" s="9">
        <v>10.9080982967882</v>
      </c>
      <c r="T14057" s="9">
        <v>9.1557532263753405</v>
      </c>
    </row>
    <row r="14058" spans="1:20" x14ac:dyDescent="0.35">
      <c r="A14058">
        <f t="shared" si="426"/>
        <v>14058</v>
      </c>
      <c r="B14058" s="3" t="s">
        <v>1037</v>
      </c>
      <c r="C14058" s="3" t="s">
        <v>95</v>
      </c>
      <c r="D14058" s="3" t="s">
        <v>18</v>
      </c>
      <c r="E14058">
        <v>2021</v>
      </c>
      <c r="F14058" s="3" t="str">
        <f t="shared" si="425"/>
        <v>RASpillREVELS2021</v>
      </c>
      <c r="G14058" s="9">
        <v>6.3300598686848097</v>
      </c>
      <c r="H14058" s="9">
        <v>7.5921172877083301</v>
      </c>
      <c r="I14058" s="9">
        <v>10.538438656357901</v>
      </c>
      <c r="J14058" s="9">
        <v>4.5280646649395102</v>
      </c>
      <c r="K14058" s="9">
        <v>9.2189298165208307</v>
      </c>
      <c r="L14058" s="9">
        <v>2.1469849657459599</v>
      </c>
      <c r="M14058" s="9">
        <v>1.49279712779166E-3</v>
      </c>
      <c r="N14058" s="9">
        <v>8.6332634192252709</v>
      </c>
      <c r="O14058" s="9">
        <v>9.5895502544305096</v>
      </c>
      <c r="P14058" s="9">
        <v>11.582008376375599</v>
      </c>
      <c r="Q14058" s="9">
        <v>6.6702198876805099</v>
      </c>
      <c r="R14058" s="9">
        <v>1.6493291829243</v>
      </c>
      <c r="S14058" s="9">
        <v>3.0647177733475202</v>
      </c>
      <c r="T14058" s="9">
        <v>2.23951103501805</v>
      </c>
    </row>
    <row r="14059" spans="1:20" x14ac:dyDescent="0.35">
      <c r="A14059">
        <f t="shared" si="426"/>
        <v>14059</v>
      </c>
      <c r="B14059" s="3" t="s">
        <v>1037</v>
      </c>
      <c r="C14059" s="3" t="s">
        <v>95</v>
      </c>
      <c r="D14059" s="3" t="s">
        <v>18</v>
      </c>
      <c r="E14059">
        <v>2022</v>
      </c>
      <c r="F14059" s="3" t="str">
        <f t="shared" si="425"/>
        <v>RASpillREVELS2022</v>
      </c>
      <c r="G14059" s="9">
        <v>4.2338678956586104</v>
      </c>
      <c r="H14059" s="9">
        <v>6.9965058230326296</v>
      </c>
      <c r="I14059" s="9">
        <v>8.2715413464930503</v>
      </c>
      <c r="J14059" s="9">
        <v>5.8369361083870901</v>
      </c>
      <c r="K14059" s="9">
        <v>9.3062924103645805</v>
      </c>
      <c r="L14059" s="9">
        <v>3.2022475893003999</v>
      </c>
      <c r="M14059" s="9">
        <v>6.1399123892545804</v>
      </c>
      <c r="N14059" s="9">
        <v>9.4501684355555504</v>
      </c>
      <c r="O14059" s="9">
        <v>8.10747076871478</v>
      </c>
      <c r="P14059" s="9">
        <v>15.9804686652003</v>
      </c>
      <c r="Q14059" s="9">
        <v>14.245425323086501</v>
      </c>
      <c r="R14059" s="9">
        <v>11.7889391922601</v>
      </c>
      <c r="S14059" s="9">
        <v>8.0739019204621094</v>
      </c>
      <c r="T14059" s="9">
        <v>2.7800124935936101</v>
      </c>
    </row>
    <row r="14060" spans="1:20" x14ac:dyDescent="0.35">
      <c r="A14060">
        <f t="shared" si="426"/>
        <v>14060</v>
      </c>
      <c r="B14060" s="3" t="s">
        <v>1037</v>
      </c>
      <c r="C14060" s="3" t="s">
        <v>95</v>
      </c>
      <c r="D14060" s="3" t="s">
        <v>18</v>
      </c>
      <c r="E14060">
        <v>2023</v>
      </c>
      <c r="F14060" s="3" t="str">
        <f t="shared" si="425"/>
        <v>RASpillREVELS2023</v>
      </c>
      <c r="G14060" s="9">
        <v>4.9700864065214301</v>
      </c>
      <c r="H14060" s="9">
        <v>6.7517942925611099</v>
      </c>
      <c r="I14060" s="9">
        <v>9.5047300258976506</v>
      </c>
      <c r="J14060" s="9">
        <v>5.5806863677649803</v>
      </c>
      <c r="K14060" s="9">
        <v>8.8381413200520793</v>
      </c>
      <c r="L14060" s="9">
        <v>4.4642845427118196</v>
      </c>
      <c r="M14060" s="9">
        <v>6.9616181413994402</v>
      </c>
      <c r="N14060" s="9">
        <v>6.5873265694444401</v>
      </c>
      <c r="O14060" s="9">
        <v>7.5448897493642599</v>
      </c>
      <c r="P14060" s="9">
        <v>11.9210122223013</v>
      </c>
      <c r="Q14060" s="9">
        <v>13.2988547646674</v>
      </c>
      <c r="R14060" s="9">
        <v>4.9384670828869401</v>
      </c>
      <c r="S14060" s="9">
        <v>2.04454420956132</v>
      </c>
      <c r="T14060" s="9">
        <v>3.7140830781677701</v>
      </c>
    </row>
    <row r="14061" spans="1:20" x14ac:dyDescent="0.35">
      <c r="A14061">
        <f t="shared" si="426"/>
        <v>14061</v>
      </c>
      <c r="B14061" s="3" t="s">
        <v>1037</v>
      </c>
      <c r="C14061" s="3" t="s">
        <v>95</v>
      </c>
      <c r="D14061" s="3" t="s">
        <v>18</v>
      </c>
      <c r="E14061">
        <v>2024</v>
      </c>
      <c r="F14061" s="3" t="str">
        <f t="shared" si="425"/>
        <v>RASpillREVELS2024</v>
      </c>
      <c r="G14061" s="9">
        <v>5.1449448196056702</v>
      </c>
      <c r="H14061" s="9">
        <v>11.4027515224131</v>
      </c>
      <c r="I14061" s="9">
        <v>9.1664708274513806</v>
      </c>
      <c r="J14061" s="9">
        <v>5.6292179300940797</v>
      </c>
      <c r="K14061" s="9">
        <v>10.388435188229099</v>
      </c>
      <c r="L14061" s="9">
        <v>7.3568206101343998</v>
      </c>
      <c r="M14061" s="9">
        <v>3.6015936043888801</v>
      </c>
      <c r="N14061" s="9">
        <v>7.4749985236111103</v>
      </c>
      <c r="O14061" s="9">
        <v>8.8027734503507293</v>
      </c>
      <c r="P14061" s="9">
        <v>7.9485845188506898</v>
      </c>
      <c r="Q14061" s="9">
        <v>13.5843620302813</v>
      </c>
      <c r="R14061" s="9">
        <v>10.616073197770801</v>
      </c>
      <c r="S14061" s="9">
        <v>7.0866357639082</v>
      </c>
      <c r="T14061" s="9">
        <v>1.6898624412151799</v>
      </c>
    </row>
    <row r="14062" spans="1:20" x14ac:dyDescent="0.35">
      <c r="A14062">
        <f t="shared" si="426"/>
        <v>14062</v>
      </c>
      <c r="B14062" s="3" t="s">
        <v>1037</v>
      </c>
      <c r="C14062" s="3" t="s">
        <v>95</v>
      </c>
      <c r="D14062" s="3" t="s">
        <v>18</v>
      </c>
      <c r="E14062">
        <v>2025</v>
      </c>
      <c r="F14062" s="3" t="str">
        <f t="shared" si="425"/>
        <v>RASpillREVELS2025</v>
      </c>
      <c r="G14062" s="9">
        <v>8.2238384175706898</v>
      </c>
      <c r="H14062" s="9">
        <v>10.6760576933218</v>
      </c>
      <c r="I14062" s="9">
        <v>2.82297709192965</v>
      </c>
      <c r="J14062" s="9">
        <v>0.85490057333681402</v>
      </c>
      <c r="K14062" s="9">
        <v>0.31413404738385398</v>
      </c>
      <c r="L14062" s="9">
        <v>0.84939006696908503</v>
      </c>
      <c r="M14062" s="9">
        <v>0</v>
      </c>
      <c r="N14062" s="9">
        <v>0</v>
      </c>
      <c r="O14062" s="9">
        <v>1.19308062144758</v>
      </c>
      <c r="P14062" s="9">
        <v>5.6729204446585397</v>
      </c>
      <c r="Q14062" s="9">
        <v>8.8211983241307195</v>
      </c>
      <c r="R14062" s="9">
        <v>9.3456289431263802</v>
      </c>
      <c r="S14062" s="9">
        <v>10.0172783252636</v>
      </c>
      <c r="T14062" s="9">
        <v>0.15075973500000001</v>
      </c>
    </row>
    <row r="14063" spans="1:20" x14ac:dyDescent="0.35">
      <c r="A14063">
        <f t="shared" si="426"/>
        <v>14063</v>
      </c>
      <c r="B14063" s="3" t="s">
        <v>1037</v>
      </c>
      <c r="C14063" s="3" t="s">
        <v>95</v>
      </c>
      <c r="D14063" s="3" t="s">
        <v>18</v>
      </c>
      <c r="E14063">
        <v>2026</v>
      </c>
      <c r="F14063" s="3" t="str">
        <f t="shared" si="425"/>
        <v>RASpillREVELS2026</v>
      </c>
      <c r="G14063" s="9">
        <v>7.5156625811274802</v>
      </c>
      <c r="H14063" s="9">
        <v>8.2452055187736093</v>
      </c>
      <c r="I14063" s="9">
        <v>4.3617078766527699</v>
      </c>
      <c r="J14063" s="9">
        <v>2.1713123965053698</v>
      </c>
      <c r="K14063" s="9">
        <v>0.43963338697916599</v>
      </c>
      <c r="L14063" s="9">
        <v>1.5368932452614199</v>
      </c>
      <c r="M14063" s="9">
        <v>11.541980839773602</v>
      </c>
      <c r="N14063" s="9">
        <v>5.5933919372333296</v>
      </c>
      <c r="O14063" s="9">
        <v>4.4636645679509401</v>
      </c>
      <c r="P14063" s="9">
        <v>8.1381596913652707</v>
      </c>
      <c r="Q14063" s="9">
        <v>13.553379483642299</v>
      </c>
      <c r="R14063" s="9">
        <v>5.7119947093396197</v>
      </c>
      <c r="S14063" s="9">
        <v>5.3009488783854097</v>
      </c>
      <c r="T14063" s="9">
        <v>2.7990361465208302</v>
      </c>
    </row>
    <row r="14064" spans="1:20" x14ac:dyDescent="0.35">
      <c r="A14064">
        <f t="shared" si="426"/>
        <v>14064</v>
      </c>
      <c r="B14064" s="3" t="s">
        <v>1037</v>
      </c>
      <c r="C14064" s="3" t="s">
        <v>95</v>
      </c>
      <c r="D14064" s="3" t="s">
        <v>18</v>
      </c>
      <c r="E14064">
        <v>2027</v>
      </c>
      <c r="F14064" s="3" t="str">
        <f t="shared" si="425"/>
        <v>RASpillREVELS2027</v>
      </c>
      <c r="G14064" s="9">
        <v>3.2607776549941501</v>
      </c>
      <c r="H14064" s="9">
        <v>7.5400333032986104</v>
      </c>
      <c r="I14064" s="9">
        <v>8.6825467387312401</v>
      </c>
      <c r="J14064" s="9">
        <v>11.4200603688575</v>
      </c>
      <c r="K14064" s="9">
        <v>4.8541924243750003</v>
      </c>
      <c r="L14064" s="9">
        <v>6.3748960537499997</v>
      </c>
      <c r="M14064" s="9">
        <v>14.5260349787777</v>
      </c>
      <c r="N14064" s="9">
        <v>8.9616267654015207</v>
      </c>
      <c r="O14064" s="9">
        <v>4.5364920817990502</v>
      </c>
      <c r="P14064" s="9">
        <v>6.85473601667361</v>
      </c>
      <c r="Q14064" s="9">
        <v>21.096092126054604</v>
      </c>
      <c r="R14064" s="9">
        <v>0.25092542328213802</v>
      </c>
      <c r="S14064" s="9">
        <v>2.1424150114390601</v>
      </c>
      <c r="T14064" s="9">
        <v>0.84081454576033998</v>
      </c>
    </row>
    <row r="14065" spans="1:20" x14ac:dyDescent="0.35">
      <c r="A14065">
        <f t="shared" si="426"/>
        <v>14065</v>
      </c>
      <c r="B14065" s="3" t="s">
        <v>1037</v>
      </c>
      <c r="C14065" s="3" t="s">
        <v>95</v>
      </c>
      <c r="D14065" s="3" t="s">
        <v>18</v>
      </c>
      <c r="E14065">
        <v>2028</v>
      </c>
      <c r="F14065" s="3" t="str">
        <f t="shared" si="425"/>
        <v>RASpillREVELS2028</v>
      </c>
      <c r="G14065" s="9">
        <v>8.5567559835837592</v>
      </c>
      <c r="H14065" s="9">
        <v>7.5210061208333299</v>
      </c>
      <c r="I14065" s="9">
        <v>9.7577131350416604</v>
      </c>
      <c r="J14065" s="9">
        <v>5.0257934661120904</v>
      </c>
      <c r="K14065" s="9">
        <v>10.2895414165625</v>
      </c>
      <c r="L14065" s="9">
        <v>4.4131359846169298</v>
      </c>
      <c r="M14065" s="9">
        <v>4.1421748277777697</v>
      </c>
      <c r="N14065" s="9">
        <v>7.6602933856944402</v>
      </c>
      <c r="O14065" s="9">
        <v>11.2924600850715</v>
      </c>
      <c r="P14065" s="9">
        <v>17.201975407320202</v>
      </c>
      <c r="Q14065" s="9">
        <v>7.2718322819104202</v>
      </c>
      <c r="R14065" s="9">
        <v>10.340169686682399</v>
      </c>
      <c r="S14065" s="9">
        <v>6.3008617907520801</v>
      </c>
      <c r="T14065" s="9">
        <v>1.67524939988612</v>
      </c>
    </row>
    <row r="14066" spans="1:20" x14ac:dyDescent="0.35">
      <c r="A14066">
        <f t="shared" si="426"/>
        <v>14066</v>
      </c>
      <c r="B14066" s="3" t="s">
        <v>1037</v>
      </c>
      <c r="C14066" s="3" t="s">
        <v>95</v>
      </c>
      <c r="D14066" s="3" t="s">
        <v>18</v>
      </c>
      <c r="E14066">
        <v>2029</v>
      </c>
      <c r="F14066" s="3" t="str">
        <f t="shared" si="425"/>
        <v>RASpillREVELS2029</v>
      </c>
      <c r="G14066" s="9">
        <v>6.0337060622417598</v>
      </c>
      <c r="H14066" s="9">
        <v>6.86990312612265</v>
      </c>
      <c r="I14066" s="9">
        <v>8.6534751894120792</v>
      </c>
      <c r="J14066" s="9">
        <v>4.2798677121572499</v>
      </c>
      <c r="K14066" s="9">
        <v>11.3878509494791</v>
      </c>
      <c r="L14066" s="9">
        <v>13.9919568965044</v>
      </c>
      <c r="M14066" s="9">
        <v>32.968373282541599</v>
      </c>
      <c r="N14066" s="9">
        <v>13.5608829740611</v>
      </c>
      <c r="O14066" s="9">
        <v>6.6620697543279501</v>
      </c>
      <c r="P14066" s="9">
        <v>5.9963800249791603</v>
      </c>
      <c r="Q14066" s="9">
        <v>12.4284891778226</v>
      </c>
      <c r="R14066" s="9">
        <v>3.3346351669866601</v>
      </c>
      <c r="S14066" s="9">
        <v>1.951758519375</v>
      </c>
      <c r="T14066" s="9">
        <v>0.67778500134722197</v>
      </c>
    </row>
    <row r="14067" spans="1:20" x14ac:dyDescent="0.35">
      <c r="A14067">
        <f t="shared" si="426"/>
        <v>14067</v>
      </c>
      <c r="B14067" s="3" t="s">
        <v>1037</v>
      </c>
      <c r="C14067" s="3" t="s">
        <v>77</v>
      </c>
      <c r="D14067" s="3" t="s">
        <v>18</v>
      </c>
      <c r="E14067">
        <v>2020</v>
      </c>
      <c r="F14067" s="3" t="str">
        <f t="shared" si="425"/>
        <v>RAGenREVELS2020</v>
      </c>
      <c r="G14067" s="9">
        <v>549.252578655913</v>
      </c>
      <c r="H14067" s="9">
        <v>537.18182659722197</v>
      </c>
      <c r="I14067" s="9">
        <v>774.50057056944399</v>
      </c>
      <c r="J14067" s="9">
        <v>390.69899075268802</v>
      </c>
      <c r="K14067" s="9">
        <v>641.234381316964</v>
      </c>
      <c r="L14067" s="9">
        <v>448.99671775537598</v>
      </c>
      <c r="M14067" s="9">
        <v>451.96671097222202</v>
      </c>
      <c r="N14067" s="9">
        <v>452.00907483333299</v>
      </c>
      <c r="O14067" s="9">
        <v>1009.78813552419</v>
      </c>
      <c r="P14067" s="9">
        <v>1778.49548472222</v>
      </c>
      <c r="Q14067" s="9">
        <v>1106.6920740456901</v>
      </c>
      <c r="R14067" s="9">
        <v>754.64316438888795</v>
      </c>
      <c r="S14067" s="9">
        <v>882.16340893229096</v>
      </c>
      <c r="T14067" s="9">
        <v>1109.90120619444</v>
      </c>
    </row>
    <row r="14068" spans="1:20" x14ac:dyDescent="0.35">
      <c r="A14068">
        <f t="shared" si="426"/>
        <v>14068</v>
      </c>
      <c r="B14068" s="3" t="s">
        <v>1037</v>
      </c>
      <c r="C14068" s="3" t="s">
        <v>77</v>
      </c>
      <c r="D14068" s="3" t="s">
        <v>18</v>
      </c>
      <c r="E14068">
        <v>2021</v>
      </c>
      <c r="F14068" s="3" t="str">
        <f t="shared" si="425"/>
        <v>RAGenREVELS2021</v>
      </c>
      <c r="G14068" s="9">
        <v>697.01188766128996</v>
      </c>
      <c r="H14068" s="9">
        <v>471.53963856944398</v>
      </c>
      <c r="I14068" s="9">
        <v>818.23833972222201</v>
      </c>
      <c r="J14068" s="9">
        <v>371.62156077956899</v>
      </c>
      <c r="K14068" s="9">
        <v>702.67701260416595</v>
      </c>
      <c r="L14068" s="9">
        <v>484.51325616935401</v>
      </c>
      <c r="M14068" s="9">
        <v>674.08011297222197</v>
      </c>
      <c r="N14068" s="9">
        <v>418.22516341666602</v>
      </c>
      <c r="O14068" s="9">
        <v>738.51041022849404</v>
      </c>
      <c r="P14068" s="9">
        <v>1069.2642853888799</v>
      </c>
      <c r="Q14068" s="9">
        <v>1939.03305079301</v>
      </c>
      <c r="R14068" s="9">
        <v>1602.0789902777699</v>
      </c>
      <c r="S14068" s="9">
        <v>1224.2090755208301</v>
      </c>
      <c r="T14068" s="9">
        <v>862.04337770833297</v>
      </c>
    </row>
    <row r="14069" spans="1:20" x14ac:dyDescent="0.35">
      <c r="A14069">
        <f t="shared" si="426"/>
        <v>14069</v>
      </c>
      <c r="B14069" s="3" t="s">
        <v>1037</v>
      </c>
      <c r="C14069" s="3" t="s">
        <v>77</v>
      </c>
      <c r="D14069" s="3" t="s">
        <v>18</v>
      </c>
      <c r="E14069">
        <v>2022</v>
      </c>
      <c r="F14069" s="3" t="str">
        <f t="shared" ref="F14069:F14132" si="427">_xlfn.CONCAT(B14069,C14069,D14069,E14069)</f>
        <v>RAGenREVELS2022</v>
      </c>
      <c r="G14069" s="9">
        <v>399.95634631720401</v>
      </c>
      <c r="H14069" s="9">
        <v>490.19943239027702</v>
      </c>
      <c r="I14069" s="9">
        <v>743.20788974999903</v>
      </c>
      <c r="J14069" s="9">
        <v>368.40074544354798</v>
      </c>
      <c r="K14069" s="9">
        <v>495.87111721726097</v>
      </c>
      <c r="L14069" s="9">
        <v>405.45406768010702</v>
      </c>
      <c r="M14069" s="9">
        <v>739.77945069444399</v>
      </c>
      <c r="N14069" s="9">
        <v>509.22871908333298</v>
      </c>
      <c r="O14069" s="9">
        <v>1122.61611127688</v>
      </c>
      <c r="P14069" s="9">
        <v>1871.0638388888799</v>
      </c>
      <c r="Q14069" s="9">
        <v>1877.0897873655899</v>
      </c>
      <c r="R14069" s="9">
        <v>1033.90549522222</v>
      </c>
      <c r="S14069" s="9">
        <v>1072.0524202604099</v>
      </c>
      <c r="T14069" s="9">
        <v>897.71019309722203</v>
      </c>
    </row>
    <row r="14070" spans="1:20" x14ac:dyDescent="0.35">
      <c r="A14070">
        <f t="shared" si="426"/>
        <v>14070</v>
      </c>
      <c r="B14070" s="3" t="s">
        <v>1037</v>
      </c>
      <c r="C14070" s="3" t="s">
        <v>77</v>
      </c>
      <c r="D14070" s="3" t="s">
        <v>18</v>
      </c>
      <c r="E14070">
        <v>2023</v>
      </c>
      <c r="F14070" s="3" t="str">
        <f t="shared" si="427"/>
        <v>RAGenREVELS2023</v>
      </c>
      <c r="G14070" s="9">
        <v>472.06489216397802</v>
      </c>
      <c r="H14070" s="9">
        <v>426.376322166666</v>
      </c>
      <c r="I14070" s="9">
        <v>701.34862451666595</v>
      </c>
      <c r="J14070" s="9">
        <v>367.922187862903</v>
      </c>
      <c r="K14070" s="9">
        <v>485.31002714032701</v>
      </c>
      <c r="L14070" s="9">
        <v>378.23621939516102</v>
      </c>
      <c r="M14070" s="9">
        <v>414.95476047222201</v>
      </c>
      <c r="N14070" s="9">
        <v>326.20237558333298</v>
      </c>
      <c r="O14070" s="9">
        <v>891.70716112903199</v>
      </c>
      <c r="P14070" s="9">
        <v>1450.2827724583301</v>
      </c>
      <c r="Q14070" s="9">
        <v>1491.38256696236</v>
      </c>
      <c r="R14070" s="9">
        <v>1242.57164386111</v>
      </c>
      <c r="S14070" s="9">
        <v>1414.6742442447901</v>
      </c>
      <c r="T14070" s="9">
        <v>802.56176309722196</v>
      </c>
    </row>
    <row r="14071" spans="1:20" x14ac:dyDescent="0.35">
      <c r="A14071">
        <f t="shared" si="426"/>
        <v>14071</v>
      </c>
      <c r="B14071" s="3" t="s">
        <v>1037</v>
      </c>
      <c r="C14071" s="3" t="s">
        <v>77</v>
      </c>
      <c r="D14071" s="3" t="s">
        <v>18</v>
      </c>
      <c r="E14071">
        <v>2024</v>
      </c>
      <c r="F14071" s="3" t="str">
        <f t="shared" si="427"/>
        <v>RAGenREVELS2024</v>
      </c>
      <c r="G14071" s="9">
        <v>571.014528817204</v>
      </c>
      <c r="H14071" s="9">
        <v>854.23301724999999</v>
      </c>
      <c r="I14071" s="9">
        <v>735.62796493055498</v>
      </c>
      <c r="J14071" s="9">
        <v>442.597109452957</v>
      </c>
      <c r="K14071" s="9">
        <v>660.78192366071403</v>
      </c>
      <c r="L14071" s="9">
        <v>505.76177730376298</v>
      </c>
      <c r="M14071" s="9">
        <v>542.50292661111098</v>
      </c>
      <c r="N14071" s="9">
        <v>359.68986416666598</v>
      </c>
      <c r="O14071" s="9">
        <v>859.22173862903196</v>
      </c>
      <c r="P14071" s="9">
        <v>622.03478843055495</v>
      </c>
      <c r="Q14071" s="9">
        <v>977.82901822580595</v>
      </c>
      <c r="R14071" s="9">
        <v>1192.6875966111099</v>
      </c>
      <c r="S14071" s="9">
        <v>1276.95922604166</v>
      </c>
      <c r="T14071" s="9">
        <v>1262.8884862361101</v>
      </c>
    </row>
    <row r="14072" spans="1:20" x14ac:dyDescent="0.35">
      <c r="A14072">
        <f t="shared" si="426"/>
        <v>14072</v>
      </c>
      <c r="B14072" s="3" t="s">
        <v>1037</v>
      </c>
      <c r="C14072" s="3" t="s">
        <v>77</v>
      </c>
      <c r="D14072" s="3" t="s">
        <v>18</v>
      </c>
      <c r="E14072">
        <v>2025</v>
      </c>
      <c r="F14072" s="3" t="str">
        <f t="shared" si="427"/>
        <v>RAGenREVELS2025</v>
      </c>
      <c r="G14072" s="9">
        <v>604.56920163978396</v>
      </c>
      <c r="H14072" s="9">
        <v>758.945980499999</v>
      </c>
      <c r="I14072" s="9">
        <v>492.26953690277702</v>
      </c>
      <c r="J14072" s="9">
        <v>543.420508682795</v>
      </c>
      <c r="K14072" s="9">
        <v>442.635486547619</v>
      </c>
      <c r="L14072" s="9">
        <v>441.46100479838702</v>
      </c>
      <c r="M14072" s="9">
        <v>474.26568527777698</v>
      </c>
      <c r="N14072" s="9">
        <v>556.387058305555</v>
      </c>
      <c r="O14072" s="9">
        <v>911.920087594086</v>
      </c>
      <c r="P14072" s="9">
        <v>646.39110441666605</v>
      </c>
      <c r="Q14072" s="9">
        <v>453.31320783602098</v>
      </c>
      <c r="R14072" s="9">
        <v>762.30295158333297</v>
      </c>
      <c r="S14072" s="9">
        <v>1297.5454049479099</v>
      </c>
      <c r="T14072" s="9">
        <v>1128.7759403749999</v>
      </c>
    </row>
    <row r="14073" spans="1:20" x14ac:dyDescent="0.35">
      <c r="A14073">
        <f t="shared" si="426"/>
        <v>14073</v>
      </c>
      <c r="B14073" s="3" t="s">
        <v>1037</v>
      </c>
      <c r="C14073" s="3" t="s">
        <v>77</v>
      </c>
      <c r="D14073" s="3" t="s">
        <v>18</v>
      </c>
      <c r="E14073">
        <v>2026</v>
      </c>
      <c r="F14073" s="3" t="str">
        <f t="shared" si="427"/>
        <v>RAGenREVELS2026</v>
      </c>
      <c r="G14073" s="9">
        <v>682.66772553763406</v>
      </c>
      <c r="H14073" s="9">
        <v>845.30248145833298</v>
      </c>
      <c r="I14073" s="9">
        <v>462.10139333333302</v>
      </c>
      <c r="J14073" s="9">
        <v>478.85609787634399</v>
      </c>
      <c r="K14073" s="9">
        <v>130.399590912202</v>
      </c>
      <c r="L14073" s="9">
        <v>196.16655379569801</v>
      </c>
      <c r="M14073" s="9">
        <v>583.70153397222202</v>
      </c>
      <c r="N14073" s="9">
        <v>1319.0927542499901</v>
      </c>
      <c r="O14073" s="9">
        <v>838.81822295698896</v>
      </c>
      <c r="P14073" s="9">
        <v>853.42994617638794</v>
      </c>
      <c r="Q14073" s="9">
        <v>1750.9387403225801</v>
      </c>
      <c r="R14073" s="9">
        <v>1109.541172</v>
      </c>
      <c r="S14073" s="9">
        <v>775.88248856770804</v>
      </c>
      <c r="T14073" s="9">
        <v>808.47860400000002</v>
      </c>
    </row>
    <row r="14074" spans="1:20" x14ac:dyDescent="0.35">
      <c r="A14074">
        <f t="shared" si="426"/>
        <v>14074</v>
      </c>
      <c r="B14074" s="3" t="s">
        <v>1037</v>
      </c>
      <c r="C14074" s="3" t="s">
        <v>77</v>
      </c>
      <c r="D14074" s="3" t="s">
        <v>18</v>
      </c>
      <c r="E14074">
        <v>2027</v>
      </c>
      <c r="F14074" s="3" t="str">
        <f t="shared" si="427"/>
        <v>RAGenREVELS2027</v>
      </c>
      <c r="G14074" s="9">
        <v>423.484321330645</v>
      </c>
      <c r="H14074" s="9">
        <v>509.20408538888802</v>
      </c>
      <c r="I14074" s="9">
        <v>824.48673869444406</v>
      </c>
      <c r="J14074" s="9">
        <v>615.69855416532198</v>
      </c>
      <c r="K14074" s="9">
        <v>400.090355297619</v>
      </c>
      <c r="L14074" s="9">
        <v>340.23475176075198</v>
      </c>
      <c r="M14074" s="9">
        <v>1041.3794789444401</v>
      </c>
      <c r="N14074" s="9">
        <v>1110.2694651388799</v>
      </c>
      <c r="O14074" s="9">
        <v>534.66932762096701</v>
      </c>
      <c r="P14074" s="9">
        <v>1029.37660480555</v>
      </c>
      <c r="Q14074" s="9">
        <v>1917.87488709677</v>
      </c>
      <c r="R14074" s="9">
        <v>1621.96201233333</v>
      </c>
      <c r="S14074" s="9">
        <v>931.75426973958304</v>
      </c>
      <c r="T14074" s="9">
        <v>930.45226275000005</v>
      </c>
    </row>
    <row r="14075" spans="1:20" x14ac:dyDescent="0.35">
      <c r="A14075">
        <f t="shared" si="426"/>
        <v>14075</v>
      </c>
      <c r="B14075" s="3" t="s">
        <v>1037</v>
      </c>
      <c r="C14075" s="3" t="s">
        <v>77</v>
      </c>
      <c r="D14075" s="3" t="s">
        <v>18</v>
      </c>
      <c r="E14075">
        <v>2028</v>
      </c>
      <c r="F14075" s="3" t="str">
        <f t="shared" si="427"/>
        <v>RAGenREVELS2028</v>
      </c>
      <c r="G14075" s="9">
        <v>777.18245104838695</v>
      </c>
      <c r="H14075" s="9">
        <v>542.95642034722198</v>
      </c>
      <c r="I14075" s="9">
        <v>773.36052577777696</v>
      </c>
      <c r="J14075" s="9">
        <v>355.47353971774101</v>
      </c>
      <c r="K14075" s="9">
        <v>713.33403650595199</v>
      </c>
      <c r="L14075" s="9">
        <v>407.21448915322497</v>
      </c>
      <c r="M14075" s="9">
        <v>338.78518091666598</v>
      </c>
      <c r="N14075" s="9">
        <v>311.23949245833302</v>
      </c>
      <c r="O14075" s="9">
        <v>637.35374691263405</v>
      </c>
      <c r="P14075" s="9">
        <v>1645.9914125</v>
      </c>
      <c r="Q14075" s="9">
        <v>1502.4953180376301</v>
      </c>
      <c r="R14075" s="9">
        <v>778.04168658333299</v>
      </c>
      <c r="S14075" s="9">
        <v>1068.2043046875001</v>
      </c>
      <c r="T14075" s="9">
        <v>930.54249481944396</v>
      </c>
    </row>
    <row r="14076" spans="1:20" x14ac:dyDescent="0.35">
      <c r="A14076">
        <f t="shared" si="426"/>
        <v>14076</v>
      </c>
      <c r="B14076" s="3" t="s">
        <v>1037</v>
      </c>
      <c r="C14076" s="3" t="s">
        <v>77</v>
      </c>
      <c r="D14076" s="3" t="s">
        <v>18</v>
      </c>
      <c r="E14076">
        <v>2029</v>
      </c>
      <c r="F14076" s="3" t="str">
        <f t="shared" si="427"/>
        <v>RAGenREVELS2029</v>
      </c>
      <c r="G14076" s="9">
        <v>517.03178318548305</v>
      </c>
      <c r="H14076" s="9">
        <v>494.58894904166601</v>
      </c>
      <c r="I14076" s="9">
        <v>742.99942545277702</v>
      </c>
      <c r="J14076" s="9">
        <v>366.84656219086003</v>
      </c>
      <c r="K14076" s="9">
        <v>696.06031566964202</v>
      </c>
      <c r="L14076" s="9">
        <v>1183.98150061827</v>
      </c>
      <c r="M14076" s="9">
        <v>1228.47640138888</v>
      </c>
      <c r="N14076" s="9">
        <v>1076.0253605555499</v>
      </c>
      <c r="O14076" s="9">
        <v>642.57318665322498</v>
      </c>
      <c r="P14076" s="9">
        <v>1126.9230091111101</v>
      </c>
      <c r="Q14076" s="9">
        <v>1416.5153685215</v>
      </c>
      <c r="R14076" s="9">
        <v>2154.0685555555501</v>
      </c>
      <c r="S14076" s="9">
        <v>1657.054875</v>
      </c>
      <c r="T14076" s="9">
        <v>995.36374252777705</v>
      </c>
    </row>
    <row r="14077" spans="1:20" x14ac:dyDescent="0.35">
      <c r="A14077">
        <f t="shared" si="426"/>
        <v>14077</v>
      </c>
      <c r="B14077" s="3" t="s">
        <v>1037</v>
      </c>
      <c r="C14077" s="3" t="s">
        <v>75</v>
      </c>
      <c r="D14077" s="3" t="s">
        <v>65</v>
      </c>
      <c r="E14077">
        <v>2020</v>
      </c>
      <c r="F14077" s="3" t="str">
        <f t="shared" si="427"/>
        <v>RAElevRND B2020</v>
      </c>
      <c r="G14077" s="9">
        <v>1944.2881199599999</v>
      </c>
      <c r="H14077" s="9">
        <v>1941.5650227599999</v>
      </c>
      <c r="I14077" s="9">
        <v>1937.29336907999</v>
      </c>
      <c r="J14077" s="9">
        <v>1938.0085922000001</v>
      </c>
      <c r="K14077" s="9">
        <v>1940.1148914799901</v>
      </c>
      <c r="L14077" s="9">
        <v>1943.4252590399999</v>
      </c>
      <c r="M14077" s="9">
        <v>1943.3990123199901</v>
      </c>
      <c r="N14077" s="9">
        <v>1942.1949440399901</v>
      </c>
      <c r="O14077" s="9">
        <v>1943.8878574799901</v>
      </c>
      <c r="P14077" s="9">
        <v>1945.00006224</v>
      </c>
      <c r="Q14077" s="9">
        <v>1944.9377262800001</v>
      </c>
      <c r="R14077" s="9">
        <v>1943.2841829199999</v>
      </c>
      <c r="S14077" s="9">
        <v>1944.5309021199901</v>
      </c>
      <c r="T14077" s="9">
        <v>1943.24153199999</v>
      </c>
    </row>
    <row r="14078" spans="1:20" x14ac:dyDescent="0.35">
      <c r="A14078">
        <f t="shared" si="426"/>
        <v>14078</v>
      </c>
      <c r="B14078" s="3" t="s">
        <v>1037</v>
      </c>
      <c r="C14078" s="3" t="s">
        <v>75</v>
      </c>
      <c r="D14078" s="3" t="s">
        <v>65</v>
      </c>
      <c r="E14078">
        <v>2021</v>
      </c>
      <c r="F14078" s="3" t="str">
        <f t="shared" si="427"/>
        <v>RAElevRND B2021</v>
      </c>
      <c r="G14078" s="9">
        <v>1944.5013745599999</v>
      </c>
      <c r="H14078" s="9">
        <v>1941.9259151599999</v>
      </c>
      <c r="I14078" s="9">
        <v>1937.29336907999</v>
      </c>
      <c r="J14078" s="9">
        <v>1935.73497007999</v>
      </c>
      <c r="K14078" s="9">
        <v>1941.72250308</v>
      </c>
      <c r="L14078" s="9">
        <v>1943.5007183600001</v>
      </c>
      <c r="M14078" s="9">
        <v>1943.3990123199901</v>
      </c>
      <c r="N14078" s="9">
        <v>1941.9816894400001</v>
      </c>
      <c r="O14078" s="9">
        <v>1943.9534742799999</v>
      </c>
      <c r="P14078" s="9">
        <v>1944.94100712</v>
      </c>
      <c r="Q14078" s="9">
        <v>1943.1102983999999</v>
      </c>
      <c r="R14078" s="9">
        <v>1943.2841829199999</v>
      </c>
      <c r="S14078" s="9">
        <v>1942.60504904</v>
      </c>
      <c r="T14078" s="9">
        <v>1943.24153199999</v>
      </c>
    </row>
    <row r="14079" spans="1:20" x14ac:dyDescent="0.35">
      <c r="A14079">
        <f t="shared" si="426"/>
        <v>14079</v>
      </c>
      <c r="B14079" s="3" t="s">
        <v>1037</v>
      </c>
      <c r="C14079" s="3" t="s">
        <v>75</v>
      </c>
      <c r="D14079" s="3" t="s">
        <v>65</v>
      </c>
      <c r="E14079">
        <v>2022</v>
      </c>
      <c r="F14079" s="3" t="str">
        <f t="shared" si="427"/>
        <v>RAElevRND B2022</v>
      </c>
      <c r="G14079" s="9">
        <v>1944.39966852</v>
      </c>
      <c r="H14079" s="9">
        <v>1940.68575763999</v>
      </c>
      <c r="I14079" s="9">
        <v>1938.5991434</v>
      </c>
      <c r="J14079" s="9">
        <v>1938.0414006000001</v>
      </c>
      <c r="K14079" s="9">
        <v>1940.68575763999</v>
      </c>
      <c r="L14079" s="9">
        <v>1944.2290648400001</v>
      </c>
      <c r="M14079" s="9">
        <v>1943.3990123199901</v>
      </c>
      <c r="N14079" s="9">
        <v>1942.08339548</v>
      </c>
      <c r="O14079" s="9">
        <v>1944.7769651200001</v>
      </c>
      <c r="P14079" s="9">
        <v>1945.00006224</v>
      </c>
      <c r="Q14079" s="9">
        <v>1943.29402544</v>
      </c>
      <c r="R14079" s="9">
        <v>1943.8944191600001</v>
      </c>
      <c r="S14079" s="9">
        <v>1944.53418296</v>
      </c>
      <c r="T14079" s="9">
        <v>1943.24153199999</v>
      </c>
    </row>
    <row r="14080" spans="1:20" x14ac:dyDescent="0.35">
      <c r="A14080">
        <f t="shared" si="426"/>
        <v>14080</v>
      </c>
      <c r="B14080" s="3" t="s">
        <v>1037</v>
      </c>
      <c r="C14080" s="3" t="s">
        <v>75</v>
      </c>
      <c r="D14080" s="3" t="s">
        <v>65</v>
      </c>
      <c r="E14080">
        <v>2023</v>
      </c>
      <c r="F14080" s="3" t="str">
        <f t="shared" si="427"/>
        <v>RAElevRND B2023</v>
      </c>
      <c r="G14080" s="9">
        <v>1944.7244716799901</v>
      </c>
      <c r="H14080" s="9">
        <v>1940.3051802</v>
      </c>
      <c r="I14080" s="9">
        <v>1938.3071486399999</v>
      </c>
      <c r="J14080" s="9">
        <v>1936.8701407199901</v>
      </c>
      <c r="K14080" s="9">
        <v>1939.1437628399999</v>
      </c>
      <c r="L14080" s="9">
        <v>1943.1299834399999</v>
      </c>
      <c r="M14080" s="9">
        <v>1943.3990123199901</v>
      </c>
      <c r="N14080" s="9">
        <v>1943.2513745199999</v>
      </c>
      <c r="O14080" s="9">
        <v>1944.2028181199901</v>
      </c>
      <c r="P14080" s="9">
        <v>1945.00006224</v>
      </c>
      <c r="Q14080" s="9">
        <v>1944.7966501599999</v>
      </c>
      <c r="R14080" s="9">
        <v>1943.2644978799999</v>
      </c>
      <c r="S14080" s="9">
        <v>1942.6017681999999</v>
      </c>
      <c r="T14080" s="9">
        <v>1943.24153199999</v>
      </c>
    </row>
    <row r="14081" spans="1:20" x14ac:dyDescent="0.35">
      <c r="A14081">
        <f t="shared" si="426"/>
        <v>14081</v>
      </c>
      <c r="B14081" s="3" t="s">
        <v>1037</v>
      </c>
      <c r="C14081" s="3" t="s">
        <v>75</v>
      </c>
      <c r="D14081" s="3" t="s">
        <v>65</v>
      </c>
      <c r="E14081">
        <v>2024</v>
      </c>
      <c r="F14081" s="3" t="str">
        <f t="shared" si="427"/>
        <v>RAElevRND B2024</v>
      </c>
      <c r="G14081" s="9">
        <v>1942.1555739600001</v>
      </c>
      <c r="H14081" s="9">
        <v>1940.81371039999</v>
      </c>
      <c r="I14081" s="9">
        <v>1937.29336907999</v>
      </c>
      <c r="J14081" s="9">
        <v>1934.1536051999999</v>
      </c>
      <c r="K14081" s="9">
        <v>1940.4167287599901</v>
      </c>
      <c r="L14081" s="9">
        <v>1942.95281808</v>
      </c>
      <c r="M14081" s="9">
        <v>1943.3990123199901</v>
      </c>
      <c r="N14081" s="9">
        <v>1942.7920569200001</v>
      </c>
      <c r="O14081" s="9">
        <v>1944.72119084</v>
      </c>
      <c r="P14081" s="9">
        <v>1945.00006224</v>
      </c>
      <c r="Q14081" s="9">
        <v>1943.96987848</v>
      </c>
      <c r="R14081" s="9">
        <v>1943.9206658799999</v>
      </c>
      <c r="S14081" s="9">
        <v>1944.82617772</v>
      </c>
      <c r="T14081" s="9">
        <v>1943.24153199999</v>
      </c>
    </row>
    <row r="14082" spans="1:20" x14ac:dyDescent="0.35">
      <c r="A14082">
        <f t="shared" si="426"/>
        <v>14082</v>
      </c>
      <c r="B14082" s="3" t="s">
        <v>1037</v>
      </c>
      <c r="C14082" s="3" t="s">
        <v>75</v>
      </c>
      <c r="D14082" s="3" t="s">
        <v>65</v>
      </c>
      <c r="E14082">
        <v>2025</v>
      </c>
      <c r="F14082" s="3" t="str">
        <f t="shared" si="427"/>
        <v>RAElevRND B2025</v>
      </c>
      <c r="G14082" s="9">
        <v>1944.83273939999</v>
      </c>
      <c r="H14082" s="9">
        <v>1939.1240777999999</v>
      </c>
      <c r="I14082" s="9">
        <v>1937.8609543999901</v>
      </c>
      <c r="J14082" s="9">
        <v>1938.54664996</v>
      </c>
      <c r="K14082" s="9">
        <v>1940.9088547599999</v>
      </c>
      <c r="L14082" s="9">
        <v>1942.9856264799901</v>
      </c>
      <c r="M14082" s="9">
        <v>1943.3990123199901</v>
      </c>
      <c r="N14082" s="9">
        <v>1942.1424506000001</v>
      </c>
      <c r="O14082" s="9">
        <v>1940.9908757600001</v>
      </c>
      <c r="P14082" s="9">
        <v>1944.9180412400001</v>
      </c>
      <c r="Q14082" s="9">
        <v>1944.8097735199999</v>
      </c>
      <c r="R14082" s="9">
        <v>1944.26515407999</v>
      </c>
      <c r="S14082" s="9">
        <v>1942.6083298799999</v>
      </c>
      <c r="T14082" s="9">
        <v>1943.24153199999</v>
      </c>
    </row>
    <row r="14083" spans="1:20" x14ac:dyDescent="0.35">
      <c r="A14083">
        <f t="shared" ref="A14083:A14146" si="428">A14082+1</f>
        <v>14083</v>
      </c>
      <c r="B14083" s="3" t="s">
        <v>1037</v>
      </c>
      <c r="C14083" s="3" t="s">
        <v>75</v>
      </c>
      <c r="D14083" s="3" t="s">
        <v>65</v>
      </c>
      <c r="E14083">
        <v>2026</v>
      </c>
      <c r="F14083" s="3" t="str">
        <f t="shared" si="427"/>
        <v>RAElevRND B2026</v>
      </c>
      <c r="G14083" s="9">
        <v>1944.78024596</v>
      </c>
      <c r="H14083" s="9">
        <v>1939.0420568</v>
      </c>
      <c r="I14083" s="9">
        <v>1937.29336907999</v>
      </c>
      <c r="J14083" s="9">
        <v>1935.8990120799999</v>
      </c>
      <c r="K14083" s="9">
        <v>1939.5309019599999</v>
      </c>
      <c r="L14083" s="9">
        <v>1944.56699135999</v>
      </c>
      <c r="M14083" s="9">
        <v>1944.27827744</v>
      </c>
      <c r="N14083" s="9">
        <v>1945.00006224</v>
      </c>
      <c r="O14083" s="9">
        <v>1944.6522932</v>
      </c>
      <c r="P14083" s="9">
        <v>1945.00006224</v>
      </c>
      <c r="Q14083" s="9">
        <v>1943.2316894800001</v>
      </c>
      <c r="R14083" s="9">
        <v>1943.1496684799999</v>
      </c>
      <c r="S14083" s="9">
        <v>1943.9272275599999</v>
      </c>
      <c r="T14083" s="9">
        <v>1943.24153199999</v>
      </c>
    </row>
    <row r="14084" spans="1:20" x14ac:dyDescent="0.35">
      <c r="A14084">
        <f t="shared" si="428"/>
        <v>14084</v>
      </c>
      <c r="B14084" s="3" t="s">
        <v>1037</v>
      </c>
      <c r="C14084" s="3" t="s">
        <v>75</v>
      </c>
      <c r="D14084" s="3" t="s">
        <v>65</v>
      </c>
      <c r="E14084">
        <v>2027</v>
      </c>
      <c r="F14084" s="3" t="str">
        <f t="shared" si="427"/>
        <v>RAElevRND B2027</v>
      </c>
      <c r="G14084" s="9">
        <v>1944.9114795599901</v>
      </c>
      <c r="H14084" s="9">
        <v>1941.2435004399999</v>
      </c>
      <c r="I14084" s="9">
        <v>1938.5991434</v>
      </c>
      <c r="J14084" s="9">
        <v>1936.3419254800001</v>
      </c>
      <c r="K14084" s="9">
        <v>1937.9265711999999</v>
      </c>
      <c r="L14084" s="9">
        <v>1945.00006224</v>
      </c>
      <c r="M14084" s="9">
        <v>1944.27827744</v>
      </c>
      <c r="N14084" s="9">
        <v>1944.72775252</v>
      </c>
      <c r="O14084" s="9">
        <v>1942.61161071999</v>
      </c>
      <c r="P14084" s="9">
        <v>1945.00006224</v>
      </c>
      <c r="Q14084" s="9">
        <v>1942.8773587599901</v>
      </c>
      <c r="R14084" s="9">
        <v>1944.20609896</v>
      </c>
      <c r="S14084" s="9">
        <v>1942.54599391999</v>
      </c>
      <c r="T14084" s="9">
        <v>1943.24153199999</v>
      </c>
    </row>
    <row r="14085" spans="1:20" x14ac:dyDescent="0.35">
      <c r="A14085">
        <f t="shared" si="428"/>
        <v>14085</v>
      </c>
      <c r="B14085" s="3" t="s">
        <v>1037</v>
      </c>
      <c r="C14085" s="3" t="s">
        <v>75</v>
      </c>
      <c r="D14085" s="3" t="s">
        <v>65</v>
      </c>
      <c r="E14085">
        <v>2028</v>
      </c>
      <c r="F14085" s="3" t="str">
        <f t="shared" si="427"/>
        <v>RAElevRND B2028</v>
      </c>
      <c r="G14085" s="9">
        <v>1944.93444544</v>
      </c>
      <c r="H14085" s="9">
        <v>1942.3294584800001</v>
      </c>
      <c r="I14085" s="9">
        <v>1937.29336907999</v>
      </c>
      <c r="J14085" s="9">
        <v>1936.86685988</v>
      </c>
      <c r="K14085" s="9">
        <v>1938.5007181999999</v>
      </c>
      <c r="L14085" s="9">
        <v>1945.00006224</v>
      </c>
      <c r="M14085" s="9">
        <v>1944.27827744</v>
      </c>
      <c r="N14085" s="9">
        <v>1944.6194848</v>
      </c>
      <c r="O14085" s="9">
        <v>1945.00006224</v>
      </c>
      <c r="P14085" s="9">
        <v>1945.00006224</v>
      </c>
      <c r="Q14085" s="9">
        <v>1943.72381548</v>
      </c>
      <c r="R14085" s="9">
        <v>1945.00006224</v>
      </c>
      <c r="S14085" s="9">
        <v>1944.3340517199999</v>
      </c>
      <c r="T14085" s="9">
        <v>1943.24153199999</v>
      </c>
    </row>
    <row r="14086" spans="1:20" x14ac:dyDescent="0.35">
      <c r="A14086">
        <f t="shared" si="428"/>
        <v>14086</v>
      </c>
      <c r="B14086" s="3" t="s">
        <v>1037</v>
      </c>
      <c r="C14086" s="3" t="s">
        <v>75</v>
      </c>
      <c r="D14086" s="3" t="s">
        <v>65</v>
      </c>
      <c r="E14086">
        <v>2029</v>
      </c>
      <c r="F14086" s="3" t="str">
        <f t="shared" si="427"/>
        <v>RAElevRND B2029</v>
      </c>
      <c r="G14086" s="9">
        <v>1945.00006224</v>
      </c>
      <c r="H14086" s="9">
        <v>1941.1253901999901</v>
      </c>
      <c r="I14086" s="9">
        <v>1937.29336907999</v>
      </c>
      <c r="J14086" s="9">
        <v>1936.1057049999999</v>
      </c>
      <c r="K14086" s="9">
        <v>1938.63851348</v>
      </c>
      <c r="L14086" s="9">
        <v>1945.00006224</v>
      </c>
      <c r="M14086" s="9">
        <v>1943.3990123199901</v>
      </c>
      <c r="N14086" s="9">
        <v>1942.6837891999901</v>
      </c>
      <c r="O14086" s="9">
        <v>1945.00006224</v>
      </c>
      <c r="P14086" s="9">
        <v>1945.00006224</v>
      </c>
      <c r="Q14086" s="9">
        <v>1942.48037712</v>
      </c>
      <c r="R14086" s="9">
        <v>1944.05189948</v>
      </c>
      <c r="S14086" s="9">
        <v>1942.78549523999</v>
      </c>
      <c r="T14086" s="9">
        <v>1943.24153199999</v>
      </c>
    </row>
    <row r="14087" spans="1:20" x14ac:dyDescent="0.35">
      <c r="A14087">
        <f t="shared" si="428"/>
        <v>14087</v>
      </c>
      <c r="B14087" s="3" t="s">
        <v>1037</v>
      </c>
      <c r="C14087" s="3" t="s">
        <v>86</v>
      </c>
      <c r="D14087" s="3" t="s">
        <v>65</v>
      </c>
      <c r="E14087">
        <v>2020</v>
      </c>
      <c r="F14087" s="3" t="str">
        <f t="shared" si="427"/>
        <v>RAQOutRND B2020</v>
      </c>
      <c r="G14087" s="9">
        <v>3.85176164596967</v>
      </c>
      <c r="H14087" s="9">
        <v>3.89355763846179</v>
      </c>
      <c r="I14087" s="9">
        <v>4.2157896917976299</v>
      </c>
      <c r="J14087" s="9">
        <v>3.8274534149409898</v>
      </c>
      <c r="K14087" s="9">
        <v>4.00262966461875</v>
      </c>
      <c r="L14087" s="9">
        <v>4.5349780855039601</v>
      </c>
      <c r="M14087" s="9">
        <v>4.4835011124907496</v>
      </c>
      <c r="N14087" s="9">
        <v>4.6333695912602701</v>
      </c>
      <c r="O14087" s="9">
        <v>3.5388182320425399</v>
      </c>
      <c r="P14087" s="9">
        <v>3.5709623783949298</v>
      </c>
      <c r="Q14087" s="9">
        <v>3.5970969578909</v>
      </c>
      <c r="R14087" s="9">
        <v>3.37266294168416</v>
      </c>
      <c r="S14087" s="9">
        <v>3.0943492499007799</v>
      </c>
      <c r="T14087" s="9">
        <v>3.7428564953140202</v>
      </c>
    </row>
    <row r="14088" spans="1:20" x14ac:dyDescent="0.35">
      <c r="A14088">
        <f t="shared" si="428"/>
        <v>14088</v>
      </c>
      <c r="B14088" s="3" t="s">
        <v>1037</v>
      </c>
      <c r="C14088" s="3" t="s">
        <v>86</v>
      </c>
      <c r="D14088" s="3" t="s">
        <v>65</v>
      </c>
      <c r="E14088">
        <v>2021</v>
      </c>
      <c r="F14088" s="3" t="str">
        <f t="shared" si="427"/>
        <v>RAQOutRND B2021</v>
      </c>
      <c r="G14088" s="9">
        <v>4.0594633999871599</v>
      </c>
      <c r="H14088" s="9">
        <v>3.9248088348291601</v>
      </c>
      <c r="I14088" s="9">
        <v>4.6870668580623596</v>
      </c>
      <c r="J14088" s="9">
        <v>4.6979161355983203</v>
      </c>
      <c r="K14088" s="9">
        <v>4.0951929734385404</v>
      </c>
      <c r="L14088" s="9">
        <v>3.9964087271283599</v>
      </c>
      <c r="M14088" s="9">
        <v>4.5940683694344404</v>
      </c>
      <c r="N14088" s="9">
        <v>4.8643412117980498</v>
      </c>
      <c r="O14088" s="9">
        <v>4.1307933190792996</v>
      </c>
      <c r="P14088" s="9">
        <v>3.3139783542269399</v>
      </c>
      <c r="Q14088" s="9">
        <v>4.1650259437584598</v>
      </c>
      <c r="R14088" s="9">
        <v>3.4389698698889699</v>
      </c>
      <c r="S14088" s="9">
        <v>3.5332858317275999</v>
      </c>
      <c r="T14088" s="9">
        <v>3.5912647452903399</v>
      </c>
    </row>
    <row r="14089" spans="1:20" x14ac:dyDescent="0.35">
      <c r="A14089">
        <f t="shared" si="428"/>
        <v>14089</v>
      </c>
      <c r="B14089" s="3" t="s">
        <v>1037</v>
      </c>
      <c r="C14089" s="3" t="s">
        <v>86</v>
      </c>
      <c r="D14089" s="3" t="s">
        <v>65</v>
      </c>
      <c r="E14089">
        <v>2022</v>
      </c>
      <c r="F14089" s="3" t="str">
        <f t="shared" si="427"/>
        <v>RAQOutRND B2022</v>
      </c>
      <c r="G14089" s="9">
        <v>3.80138467890181</v>
      </c>
      <c r="H14089" s="9">
        <v>3.37317579327526</v>
      </c>
      <c r="I14089" s="9">
        <v>4.1633803610836102</v>
      </c>
      <c r="J14089" s="9">
        <v>4.6433658473125003</v>
      </c>
      <c r="K14089" s="9">
        <v>5.0200454903025999</v>
      </c>
      <c r="L14089" s="9">
        <v>4.4150039995471104</v>
      </c>
      <c r="M14089" s="9">
        <v>4.2059208421614001</v>
      </c>
      <c r="N14089" s="9">
        <v>4.7656062438386098</v>
      </c>
      <c r="O14089" s="9">
        <v>4.3174004144136999</v>
      </c>
      <c r="P14089" s="9">
        <v>4.4769381770108296</v>
      </c>
      <c r="Q14089" s="9">
        <v>4.4211395896739898</v>
      </c>
      <c r="R14089" s="9">
        <v>3.2122192254813799</v>
      </c>
      <c r="S14089" s="9">
        <v>3.0810899627703101</v>
      </c>
      <c r="T14089" s="9">
        <v>3.65174078377835</v>
      </c>
    </row>
    <row r="14090" spans="1:20" x14ac:dyDescent="0.35">
      <c r="A14090">
        <f t="shared" si="428"/>
        <v>14090</v>
      </c>
      <c r="B14090" s="3" t="s">
        <v>1037</v>
      </c>
      <c r="C14090" s="3" t="s">
        <v>86</v>
      </c>
      <c r="D14090" s="3" t="s">
        <v>65</v>
      </c>
      <c r="E14090">
        <v>2023</v>
      </c>
      <c r="F14090" s="3" t="str">
        <f t="shared" si="427"/>
        <v>RAQOutRND B2023</v>
      </c>
      <c r="G14090" s="9">
        <v>3.5578464624076598</v>
      </c>
      <c r="H14090" s="9">
        <v>3.3016659344705501</v>
      </c>
      <c r="I14090" s="9">
        <v>3.3431155678647202</v>
      </c>
      <c r="J14090" s="9">
        <v>3.69004815873702</v>
      </c>
      <c r="K14090" s="9">
        <v>3.7766905409593701</v>
      </c>
      <c r="L14090" s="9">
        <v>3.8583505231555701</v>
      </c>
      <c r="M14090" s="9">
        <v>4.1332989734536101</v>
      </c>
      <c r="N14090" s="9">
        <v>4.8879890382925</v>
      </c>
      <c r="O14090" s="9">
        <v>3.5120430521744699</v>
      </c>
      <c r="P14090" s="9">
        <v>3.22816951401777</v>
      </c>
      <c r="Q14090" s="9">
        <v>3.96814479502526</v>
      </c>
      <c r="R14090" s="9">
        <v>3.39767602940208</v>
      </c>
      <c r="S14090" s="9">
        <v>3.5740602373555901</v>
      </c>
      <c r="T14090" s="9">
        <v>3.8682464233286802</v>
      </c>
    </row>
    <row r="14091" spans="1:20" x14ac:dyDescent="0.35">
      <c r="A14091">
        <f t="shared" si="428"/>
        <v>14091</v>
      </c>
      <c r="B14091" s="3" t="s">
        <v>1037</v>
      </c>
      <c r="C14091" s="3" t="s">
        <v>86</v>
      </c>
      <c r="D14091" s="3" t="s">
        <v>65</v>
      </c>
      <c r="E14091">
        <v>2024</v>
      </c>
      <c r="F14091" s="3" t="str">
        <f t="shared" si="427"/>
        <v>RAQOutRND B2024</v>
      </c>
      <c r="G14091" s="9">
        <v>3.9820450245689401</v>
      </c>
      <c r="H14091" s="9">
        <v>4.5652209045809702</v>
      </c>
      <c r="I14091" s="9">
        <v>4.93515375307111</v>
      </c>
      <c r="J14091" s="9">
        <v>5.4377161325652503</v>
      </c>
      <c r="K14091" s="9">
        <v>4.8063224694843196</v>
      </c>
      <c r="L14091" s="9">
        <v>4.3710945964078203</v>
      </c>
      <c r="M14091" s="9">
        <v>4.6043820300360503</v>
      </c>
      <c r="N14091" s="9">
        <v>4.60937945450888</v>
      </c>
      <c r="O14091" s="9">
        <v>3.4960085066422</v>
      </c>
      <c r="P14091" s="9">
        <v>3.5186154498744799</v>
      </c>
      <c r="Q14091" s="9">
        <v>3.6846179453887098</v>
      </c>
      <c r="R14091" s="9">
        <v>3.7287548310767198</v>
      </c>
      <c r="S14091" s="9">
        <v>2.9714844167941399</v>
      </c>
      <c r="T14091" s="9">
        <v>3.97483307696494</v>
      </c>
    </row>
    <row r="14092" spans="1:20" x14ac:dyDescent="0.35">
      <c r="A14092">
        <f t="shared" si="428"/>
        <v>14092</v>
      </c>
      <c r="B14092" s="3" t="s">
        <v>1037</v>
      </c>
      <c r="C14092" s="3" t="s">
        <v>86</v>
      </c>
      <c r="D14092" s="3" t="s">
        <v>65</v>
      </c>
      <c r="E14092">
        <v>2025</v>
      </c>
      <c r="F14092" s="3" t="str">
        <f t="shared" si="427"/>
        <v>RAQOutRND B2025</v>
      </c>
      <c r="G14092" s="9">
        <v>3.4754319660483199</v>
      </c>
      <c r="H14092" s="9">
        <v>2.8886151254391099</v>
      </c>
      <c r="I14092" s="9">
        <v>2.55308453816256</v>
      </c>
      <c r="J14092" s="9">
        <v>2.8091939034475799</v>
      </c>
      <c r="K14092" s="9">
        <v>3.2026064916024999</v>
      </c>
      <c r="L14092" s="9">
        <v>3.2997611240792502</v>
      </c>
      <c r="M14092" s="9">
        <v>4.4969154212636102</v>
      </c>
      <c r="N14092" s="9">
        <v>4.6802988511241601</v>
      </c>
      <c r="O14092" s="9">
        <v>3.74230125041659</v>
      </c>
      <c r="P14092" s="9">
        <v>3.5192797278693</v>
      </c>
      <c r="Q14092" s="9">
        <v>3.4335810804628899</v>
      </c>
      <c r="R14092" s="9">
        <v>2.9870075389187702</v>
      </c>
      <c r="S14092" s="9">
        <v>3.7390192666148399</v>
      </c>
      <c r="T14092" s="9">
        <v>3.8147143272340198</v>
      </c>
    </row>
    <row r="14093" spans="1:20" x14ac:dyDescent="0.35">
      <c r="A14093">
        <f t="shared" si="428"/>
        <v>14093</v>
      </c>
      <c r="B14093" s="3" t="s">
        <v>1037</v>
      </c>
      <c r="C14093" s="3" t="s">
        <v>86</v>
      </c>
      <c r="D14093" s="3" t="s">
        <v>65</v>
      </c>
      <c r="E14093">
        <v>2026</v>
      </c>
      <c r="F14093" s="3" t="str">
        <f t="shared" si="427"/>
        <v>RAQOutRND B2026</v>
      </c>
      <c r="G14093" s="9">
        <v>4.0905350746744098</v>
      </c>
      <c r="H14093" s="9">
        <v>5.7440964140680499</v>
      </c>
      <c r="I14093" s="9">
        <v>6.41310283380618</v>
      </c>
      <c r="J14093" s="9">
        <v>8.1961638994628991</v>
      </c>
      <c r="K14093" s="9">
        <v>9.4168589125692694</v>
      </c>
      <c r="L14093" s="9">
        <v>11.1836726552438</v>
      </c>
      <c r="M14093" s="9">
        <v>13.2398096003327</v>
      </c>
      <c r="N14093" s="9">
        <v>12.0122162743586</v>
      </c>
      <c r="O14093" s="9">
        <v>8.7383365555118893</v>
      </c>
      <c r="P14093" s="9">
        <v>7.6831574448125002</v>
      </c>
      <c r="Q14093" s="9">
        <v>6.0969771582364896</v>
      </c>
      <c r="R14093" s="9">
        <v>4.22539969101833</v>
      </c>
      <c r="S14093" s="9">
        <v>4.1763416715252593</v>
      </c>
      <c r="T14093" s="9">
        <v>4.3461292014850699</v>
      </c>
    </row>
    <row r="14094" spans="1:20" x14ac:dyDescent="0.35">
      <c r="A14094">
        <f t="shared" si="428"/>
        <v>14094</v>
      </c>
      <c r="B14094" s="3" t="s">
        <v>1037</v>
      </c>
      <c r="C14094" s="3" t="s">
        <v>86</v>
      </c>
      <c r="D14094" s="3" t="s">
        <v>65</v>
      </c>
      <c r="E14094">
        <v>2027</v>
      </c>
      <c r="F14094" s="3" t="str">
        <f t="shared" si="427"/>
        <v>RAQOutRND B2027</v>
      </c>
      <c r="G14094" s="9">
        <v>4.4040419824177999</v>
      </c>
      <c r="H14094" s="9">
        <v>5.4782793270556898</v>
      </c>
      <c r="I14094" s="9">
        <v>11.222883195111301</v>
      </c>
      <c r="J14094" s="9">
        <v>11.503240179239899</v>
      </c>
      <c r="K14094" s="9">
        <v>9.6248789566572892</v>
      </c>
      <c r="L14094" s="9">
        <v>9.9837451240977799</v>
      </c>
      <c r="M14094" s="9">
        <v>10.6990863642629</v>
      </c>
      <c r="N14094" s="9">
        <v>11.7225455499366</v>
      </c>
      <c r="O14094" s="9">
        <v>8.9647714146704303</v>
      </c>
      <c r="P14094" s="9">
        <v>8.3699397320923605</v>
      </c>
      <c r="Q14094" s="9">
        <v>7.2502289753965004</v>
      </c>
      <c r="R14094" s="9">
        <v>5.17963259595055</v>
      </c>
      <c r="S14094" s="9">
        <v>5.0291574457131496</v>
      </c>
      <c r="T14094" s="9">
        <v>4.2067733794182596</v>
      </c>
    </row>
    <row r="14095" spans="1:20" x14ac:dyDescent="0.35">
      <c r="A14095">
        <f t="shared" si="428"/>
        <v>14095</v>
      </c>
      <c r="B14095" s="3" t="s">
        <v>1037</v>
      </c>
      <c r="C14095" s="3" t="s">
        <v>86</v>
      </c>
      <c r="D14095" s="3" t="s">
        <v>65</v>
      </c>
      <c r="E14095">
        <v>2028</v>
      </c>
      <c r="F14095" s="3" t="str">
        <f t="shared" si="427"/>
        <v>RAQOutRND B2028</v>
      </c>
      <c r="G14095" s="9">
        <v>4.8337472721943504</v>
      </c>
      <c r="H14095" s="9">
        <v>5.2642768229945798</v>
      </c>
      <c r="I14095" s="9">
        <v>8.2635062510884705</v>
      </c>
      <c r="J14095" s="9">
        <v>10.3734006748646</v>
      </c>
      <c r="K14095" s="9">
        <v>10.075490143817699</v>
      </c>
      <c r="L14095" s="9">
        <v>9.6139098878182097</v>
      </c>
      <c r="M14095" s="9">
        <v>9.0539022029477696</v>
      </c>
      <c r="N14095" s="9">
        <v>9.1385463132561107</v>
      </c>
      <c r="O14095" s="9">
        <v>8.6688210670080608</v>
      </c>
      <c r="P14095" s="9">
        <v>8.2165508296763896</v>
      </c>
      <c r="Q14095" s="9">
        <v>6.4006230753937503</v>
      </c>
      <c r="R14095" s="9">
        <v>3.9681287623950001</v>
      </c>
      <c r="S14095" s="9">
        <v>4.0570577178012996</v>
      </c>
      <c r="T14095" s="9">
        <v>4.0596458887940203</v>
      </c>
    </row>
    <row r="14096" spans="1:20" x14ac:dyDescent="0.35">
      <c r="A14096">
        <f t="shared" si="428"/>
        <v>14096</v>
      </c>
      <c r="B14096" s="3" t="s">
        <v>1037</v>
      </c>
      <c r="C14096" s="3" t="s">
        <v>86</v>
      </c>
      <c r="D14096" s="3" t="s">
        <v>65</v>
      </c>
      <c r="E14096">
        <v>2029</v>
      </c>
      <c r="F14096" s="3" t="str">
        <f t="shared" si="427"/>
        <v>RAQOutRND B2029</v>
      </c>
      <c r="G14096" s="9">
        <v>4.3396956748259399</v>
      </c>
      <c r="H14096" s="9">
        <v>3.7765856330572198</v>
      </c>
      <c r="I14096" s="9">
        <v>4.6469399573614796</v>
      </c>
      <c r="J14096" s="9">
        <v>4.83244522238427</v>
      </c>
      <c r="K14096" s="9">
        <v>5.3209208254232196</v>
      </c>
      <c r="L14096" s="9">
        <v>6.2352183869434104</v>
      </c>
      <c r="M14096" s="9">
        <v>7.2774988230330502</v>
      </c>
      <c r="N14096" s="9">
        <v>7.3678166902899997</v>
      </c>
      <c r="O14096" s="9">
        <v>6.1437136368063801</v>
      </c>
      <c r="P14096" s="9">
        <v>5.9654994103410397</v>
      </c>
      <c r="Q14096" s="9">
        <v>4.9533779791091996</v>
      </c>
      <c r="R14096" s="9">
        <v>4.6611041499944399</v>
      </c>
      <c r="S14096" s="9">
        <v>3.5990864098328101</v>
      </c>
      <c r="T14096" s="9">
        <v>4.0035395131316598</v>
      </c>
    </row>
    <row r="14097" spans="1:20" x14ac:dyDescent="0.35">
      <c r="A14097">
        <f t="shared" si="428"/>
        <v>14097</v>
      </c>
      <c r="B14097" s="3" t="s">
        <v>1037</v>
      </c>
      <c r="C14097" s="3" t="s">
        <v>95</v>
      </c>
      <c r="D14097" s="3" t="s">
        <v>65</v>
      </c>
      <c r="E14097">
        <v>2020</v>
      </c>
      <c r="F14097" s="3" t="str">
        <f t="shared" si="427"/>
        <v>RASpillRND B2020</v>
      </c>
      <c r="G14097" s="9">
        <v>0.19838724139838701</v>
      </c>
      <c r="H14097" s="9">
        <v>0.200000145799999</v>
      </c>
      <c r="I14097" s="9">
        <v>0.19944458983944396</v>
      </c>
      <c r="J14097" s="9">
        <v>0.19946251099946199</v>
      </c>
      <c r="K14097" s="9">
        <v>0.19970252653541601</v>
      </c>
      <c r="L14097" s="9">
        <v>0.21275292487298297</v>
      </c>
      <c r="M14097" s="9">
        <v>0.55712002560958296</v>
      </c>
      <c r="N14097" s="9">
        <v>1.2207052490169401</v>
      </c>
      <c r="O14097" s="9">
        <v>1.29388706015954</v>
      </c>
      <c r="P14097" s="9">
        <v>0.405908514643333</v>
      </c>
      <c r="Q14097" s="9">
        <v>0.196738813619287</v>
      </c>
      <c r="R14097" s="9">
        <v>0.29416603551611098</v>
      </c>
      <c r="S14097" s="9">
        <v>0.21652358182656201</v>
      </c>
      <c r="T14097" s="9">
        <v>0.19800809826097199</v>
      </c>
    </row>
    <row r="14098" spans="1:20" x14ac:dyDescent="0.35">
      <c r="A14098">
        <f t="shared" si="428"/>
        <v>14098</v>
      </c>
      <c r="B14098" s="3" t="s">
        <v>1037</v>
      </c>
      <c r="C14098" s="3" t="s">
        <v>95</v>
      </c>
      <c r="D14098" s="3" t="s">
        <v>65</v>
      </c>
      <c r="E14098">
        <v>2021</v>
      </c>
      <c r="F14098" s="3" t="str">
        <f t="shared" si="427"/>
        <v>RASpillRND B2021</v>
      </c>
      <c r="G14098" s="9">
        <v>0.19973132839973101</v>
      </c>
      <c r="H14098" s="9">
        <v>0.25278400974652698</v>
      </c>
      <c r="I14098" s="9">
        <v>0.30456012975791602</v>
      </c>
      <c r="J14098" s="9">
        <v>0.268132988923521</v>
      </c>
      <c r="K14098" s="9">
        <v>0.19940490727083299</v>
      </c>
      <c r="L14098" s="9">
        <v>0.19946251099946199</v>
      </c>
      <c r="M14098" s="9">
        <v>0.85622323251888799</v>
      </c>
      <c r="N14098" s="9">
        <v>2.4052967217824999</v>
      </c>
      <c r="O14098" s="9">
        <v>0.60244407923555099</v>
      </c>
      <c r="P14098" s="9">
        <v>0.64325376676166601</v>
      </c>
      <c r="Q14098" s="9">
        <v>0.20990056175214999</v>
      </c>
      <c r="R14098" s="9">
        <v>0.19944458983944396</v>
      </c>
      <c r="S14098" s="9">
        <v>0.200000145799999</v>
      </c>
      <c r="T14098" s="9">
        <v>0.19916681185916599</v>
      </c>
    </row>
    <row r="14099" spans="1:20" x14ac:dyDescent="0.35">
      <c r="A14099">
        <f t="shared" si="428"/>
        <v>14099</v>
      </c>
      <c r="B14099" s="3" t="s">
        <v>1037</v>
      </c>
      <c r="C14099" s="3" t="s">
        <v>95</v>
      </c>
      <c r="D14099" s="3" t="s">
        <v>65</v>
      </c>
      <c r="E14099">
        <v>2022</v>
      </c>
      <c r="F14099" s="3" t="str">
        <f t="shared" si="427"/>
        <v>RASpillRND B2022</v>
      </c>
      <c r="G14099" s="9">
        <v>0.26155543441962298</v>
      </c>
      <c r="H14099" s="9">
        <v>0.199860355786874</v>
      </c>
      <c r="I14099" s="9">
        <v>0.200000145799999</v>
      </c>
      <c r="J14099" s="9">
        <v>0.200000145799999</v>
      </c>
      <c r="K14099" s="9">
        <v>0.20459240855104099</v>
      </c>
      <c r="L14099" s="9">
        <v>0.32023266825591301</v>
      </c>
      <c r="M14099" s="9">
        <v>1.29960181560805</v>
      </c>
      <c r="N14099" s="9">
        <v>1.15106482927041</v>
      </c>
      <c r="O14099" s="9">
        <v>0.52519440922083305</v>
      </c>
      <c r="P14099" s="9">
        <v>0.28938120812805501</v>
      </c>
      <c r="Q14099" s="9">
        <v>0.30103869045080606</v>
      </c>
      <c r="R14099" s="9">
        <v>0.195000142154999</v>
      </c>
      <c r="S14099" s="9">
        <v>0.200000145799999</v>
      </c>
      <c r="T14099" s="9">
        <v>0.218066490988402</v>
      </c>
    </row>
    <row r="14100" spans="1:20" x14ac:dyDescent="0.35">
      <c r="A14100">
        <f t="shared" si="428"/>
        <v>14100</v>
      </c>
      <c r="B14100" s="3" t="s">
        <v>1037</v>
      </c>
      <c r="C14100" s="3" t="s">
        <v>95</v>
      </c>
      <c r="D14100" s="3" t="s">
        <v>65</v>
      </c>
      <c r="E14100">
        <v>2023</v>
      </c>
      <c r="F14100" s="3" t="str">
        <f t="shared" si="427"/>
        <v>RASpillRND B2023</v>
      </c>
      <c r="G14100" s="9">
        <v>0.195967884795967</v>
      </c>
      <c r="H14100" s="9">
        <v>0.19916681185916599</v>
      </c>
      <c r="I14100" s="9">
        <v>0.19861125589861101</v>
      </c>
      <c r="J14100" s="9">
        <v>0.200000145799999</v>
      </c>
      <c r="K14100" s="9">
        <v>0.19940490727083299</v>
      </c>
      <c r="L14100" s="9">
        <v>0.38114125188736503</v>
      </c>
      <c r="M14100" s="9">
        <v>2.1080113280119401</v>
      </c>
      <c r="N14100" s="9">
        <v>1.7172075548600001</v>
      </c>
      <c r="O14100" s="9">
        <v>1.01864492487869</v>
      </c>
      <c r="P14100" s="9">
        <v>0.50680350397736096</v>
      </c>
      <c r="Q14100" s="9">
        <v>0.36070630593158598</v>
      </c>
      <c r="R14100" s="9">
        <v>0.24022216701194399</v>
      </c>
      <c r="S14100" s="9">
        <v>0.199479312086979</v>
      </c>
      <c r="T14100" s="9">
        <v>0.19861125589861101</v>
      </c>
    </row>
    <row r="14101" spans="1:20" x14ac:dyDescent="0.35">
      <c r="A14101">
        <f t="shared" si="428"/>
        <v>14101</v>
      </c>
      <c r="B14101" s="3" t="s">
        <v>1037</v>
      </c>
      <c r="C14101" s="3" t="s">
        <v>95</v>
      </c>
      <c r="D14101" s="3" t="s">
        <v>65</v>
      </c>
      <c r="E14101">
        <v>2024</v>
      </c>
      <c r="F14101" s="3" t="str">
        <f t="shared" si="427"/>
        <v>RASpillRND B2024</v>
      </c>
      <c r="G14101" s="9">
        <v>0.20860207097257999</v>
      </c>
      <c r="H14101" s="9">
        <v>0.19944458983944396</v>
      </c>
      <c r="I14101" s="9">
        <v>0.200000145799999</v>
      </c>
      <c r="J14101" s="9">
        <v>0.59815507296021497</v>
      </c>
      <c r="K14101" s="9">
        <v>0.200000145799999</v>
      </c>
      <c r="L14101" s="9">
        <v>0.394907582852284</v>
      </c>
      <c r="M14101" s="9">
        <v>1.1315525776226301</v>
      </c>
      <c r="N14101" s="9">
        <v>2.95467691677861</v>
      </c>
      <c r="O14101" s="9">
        <v>0.94002990956169297</v>
      </c>
      <c r="P14101" s="9">
        <v>0.51287710618472204</v>
      </c>
      <c r="Q14101" s="9">
        <v>0.24207870118118199</v>
      </c>
      <c r="R14101" s="9">
        <v>0.438246519001666</v>
      </c>
      <c r="S14101" s="9">
        <v>0.200000145799999</v>
      </c>
      <c r="T14101" s="9">
        <v>0.21075522899083299</v>
      </c>
    </row>
    <row r="14102" spans="1:20" x14ac:dyDescent="0.35">
      <c r="A14102">
        <f t="shared" si="428"/>
        <v>14102</v>
      </c>
      <c r="B14102" s="3" t="s">
        <v>1037</v>
      </c>
      <c r="C14102" s="3" t="s">
        <v>95</v>
      </c>
      <c r="D14102" s="3" t="s">
        <v>65</v>
      </c>
      <c r="E14102">
        <v>2025</v>
      </c>
      <c r="F14102" s="3" t="str">
        <f t="shared" si="427"/>
        <v>RASpillRND B2025</v>
      </c>
      <c r="G14102" s="9">
        <v>0.19301089339301</v>
      </c>
      <c r="H14102" s="9">
        <v>0.19722236599722201</v>
      </c>
      <c r="I14102" s="9">
        <v>0.19055569447055501</v>
      </c>
      <c r="J14102" s="9">
        <v>0.19489261519489201</v>
      </c>
      <c r="K14102" s="9">
        <v>0.18750033555667001</v>
      </c>
      <c r="L14102" s="9">
        <v>0.19919369359919301</v>
      </c>
      <c r="M14102" s="9">
        <v>0.204466235693611</v>
      </c>
      <c r="N14102" s="9">
        <v>0.79581030738027703</v>
      </c>
      <c r="O14102" s="9">
        <v>0.59378205116068505</v>
      </c>
      <c r="P14102" s="9">
        <v>0.48258611176756899</v>
      </c>
      <c r="Q14102" s="9">
        <v>0.237365726464247</v>
      </c>
      <c r="R14102" s="9">
        <v>0.200000145799999</v>
      </c>
      <c r="S14102" s="9">
        <v>0.200000145799999</v>
      </c>
      <c r="T14102" s="9">
        <v>0.200000145799999</v>
      </c>
    </row>
    <row r="14103" spans="1:20" x14ac:dyDescent="0.35">
      <c r="A14103">
        <f t="shared" si="428"/>
        <v>14103</v>
      </c>
      <c r="B14103" s="3" t="s">
        <v>1037</v>
      </c>
      <c r="C14103" s="3" t="s">
        <v>95</v>
      </c>
      <c r="D14103" s="3" t="s">
        <v>65</v>
      </c>
      <c r="E14103">
        <v>2026</v>
      </c>
      <c r="F14103" s="3" t="str">
        <f t="shared" si="427"/>
        <v>RASpillRND B2026</v>
      </c>
      <c r="G14103" s="9">
        <v>0.200000145799999</v>
      </c>
      <c r="H14103" s="9">
        <v>0.200000145799999</v>
      </c>
      <c r="I14103" s="9">
        <v>0.200000145799999</v>
      </c>
      <c r="J14103" s="9">
        <v>0.55635810344032199</v>
      </c>
      <c r="K14103" s="9">
        <v>1.72390514719166</v>
      </c>
      <c r="L14103" s="9">
        <v>2.4329923870249299</v>
      </c>
      <c r="M14103" s="9">
        <v>8.3546151125441597</v>
      </c>
      <c r="N14103" s="9">
        <v>7.2743164647805498</v>
      </c>
      <c r="O14103" s="9">
        <v>3.8457987082671301</v>
      </c>
      <c r="P14103" s="9">
        <v>0.87051345707861105</v>
      </c>
      <c r="Q14103" s="9">
        <v>0.29557383470134402</v>
      </c>
      <c r="R14103" s="9">
        <v>0.200000145799999</v>
      </c>
      <c r="S14103" s="9">
        <v>0.200000145799999</v>
      </c>
      <c r="T14103" s="9">
        <v>0.19777792195777699</v>
      </c>
    </row>
    <row r="14104" spans="1:20" x14ac:dyDescent="0.35">
      <c r="A14104">
        <f t="shared" si="428"/>
        <v>14104</v>
      </c>
      <c r="B14104" s="3" t="s">
        <v>1037</v>
      </c>
      <c r="C14104" s="3" t="s">
        <v>95</v>
      </c>
      <c r="D14104" s="3" t="s">
        <v>65</v>
      </c>
      <c r="E14104">
        <v>2027</v>
      </c>
      <c r="F14104" s="3" t="str">
        <f t="shared" si="427"/>
        <v>RASpillRND B2027</v>
      </c>
      <c r="G14104" s="9">
        <v>0.34000738509744599</v>
      </c>
      <c r="H14104" s="9">
        <v>0.20336002274777701</v>
      </c>
      <c r="I14104" s="9">
        <v>2.2267714666030498</v>
      </c>
      <c r="J14104" s="9">
        <v>3.2705210236223698</v>
      </c>
      <c r="K14104" s="9">
        <v>1.3384740504333299</v>
      </c>
      <c r="L14104" s="9">
        <v>1.80401508409274</v>
      </c>
      <c r="M14104" s="9">
        <v>5.6954918988916603</v>
      </c>
      <c r="N14104" s="9">
        <v>7.1656096826727698</v>
      </c>
      <c r="O14104" s="9">
        <v>4.4119152556636401</v>
      </c>
      <c r="P14104" s="9">
        <v>1.78473830653611</v>
      </c>
      <c r="Q14104" s="9">
        <v>0.48218777658897799</v>
      </c>
      <c r="R14104" s="9">
        <v>0.20777791943805499</v>
      </c>
      <c r="S14104" s="9">
        <v>0.200000145799999</v>
      </c>
      <c r="T14104" s="9">
        <v>0.199722367819722</v>
      </c>
    </row>
    <row r="14105" spans="1:20" x14ac:dyDescent="0.35">
      <c r="A14105">
        <f t="shared" si="428"/>
        <v>14105</v>
      </c>
      <c r="B14105" s="3" t="s">
        <v>1037</v>
      </c>
      <c r="C14105" s="3" t="s">
        <v>95</v>
      </c>
      <c r="D14105" s="3" t="s">
        <v>65</v>
      </c>
      <c r="E14105">
        <v>2028</v>
      </c>
      <c r="F14105" s="3" t="str">
        <f t="shared" si="427"/>
        <v>RASpillRND B2028</v>
      </c>
      <c r="G14105" s="9">
        <v>0.210904102980779</v>
      </c>
      <c r="H14105" s="9">
        <v>0.200000145799999</v>
      </c>
      <c r="I14105" s="9">
        <v>0.29915533577319398</v>
      </c>
      <c r="J14105" s="9">
        <v>1.46498020574368</v>
      </c>
      <c r="K14105" s="9">
        <v>1.8112762324010401</v>
      </c>
      <c r="L14105" s="9">
        <v>1.27724712486075</v>
      </c>
      <c r="M14105" s="9">
        <v>4.0366901470311101</v>
      </c>
      <c r="N14105" s="9">
        <v>3.4287869208930499</v>
      </c>
      <c r="O14105" s="9">
        <v>3.72125661804166</v>
      </c>
      <c r="P14105" s="9">
        <v>1.11515464007013</v>
      </c>
      <c r="Q14105" s="9">
        <v>0.204570147929301</v>
      </c>
      <c r="R14105" s="9">
        <v>0.24477801193999901</v>
      </c>
      <c r="S14105" s="9">
        <v>0.200000145799999</v>
      </c>
      <c r="T14105" s="9">
        <v>0.205681028530833</v>
      </c>
    </row>
    <row r="14106" spans="1:20" x14ac:dyDescent="0.35">
      <c r="A14106">
        <f t="shared" si="428"/>
        <v>14106</v>
      </c>
      <c r="B14106" s="3" t="s">
        <v>1037</v>
      </c>
      <c r="C14106" s="3" t="s">
        <v>95</v>
      </c>
      <c r="D14106" s="3" t="s">
        <v>65</v>
      </c>
      <c r="E14106">
        <v>2029</v>
      </c>
      <c r="F14106" s="3" t="str">
        <f t="shared" si="427"/>
        <v>RASpillRND B2029</v>
      </c>
      <c r="G14106" s="9">
        <v>0.200000145799999</v>
      </c>
      <c r="H14106" s="9">
        <v>0.19722236599722201</v>
      </c>
      <c r="I14106" s="9">
        <v>0.19916681185916599</v>
      </c>
      <c r="J14106" s="9">
        <v>0.38867060544892401</v>
      </c>
      <c r="K14106" s="9">
        <v>0.40519665000833299</v>
      </c>
      <c r="L14106" s="9">
        <v>0.75454794917795698</v>
      </c>
      <c r="M14106" s="9">
        <v>2.7177950445469401</v>
      </c>
      <c r="N14106" s="9">
        <v>2.9951702572497201</v>
      </c>
      <c r="O14106" s="9">
        <v>2.13008964793615</v>
      </c>
      <c r="P14106" s="9">
        <v>0.93610989339291595</v>
      </c>
      <c r="Q14106" s="9">
        <v>0.354671702939448</v>
      </c>
      <c r="R14106" s="9">
        <v>0.200000145799999</v>
      </c>
      <c r="S14106" s="9">
        <v>0.202700159642968</v>
      </c>
      <c r="T14106" s="9">
        <v>0.200000145799999</v>
      </c>
    </row>
    <row r="14107" spans="1:20" x14ac:dyDescent="0.35">
      <c r="A14107">
        <f t="shared" si="428"/>
        <v>14107</v>
      </c>
      <c r="B14107" s="3" t="s">
        <v>1037</v>
      </c>
      <c r="C14107" s="3" t="s">
        <v>77</v>
      </c>
      <c r="D14107" s="3" t="s">
        <v>65</v>
      </c>
      <c r="E14107">
        <v>2020</v>
      </c>
      <c r="F14107" s="3" t="str">
        <f t="shared" si="427"/>
        <v>RAGenRND B2020</v>
      </c>
      <c r="G14107" s="9">
        <v>92.520645032258003</v>
      </c>
      <c r="H14107" s="9">
        <v>93.538265883333295</v>
      </c>
      <c r="I14107" s="9">
        <v>101.712770347222</v>
      </c>
      <c r="J14107" s="9">
        <v>91.877812634408599</v>
      </c>
      <c r="K14107" s="9">
        <v>96.308032440476197</v>
      </c>
      <c r="L14107" s="9">
        <v>109.45913280913901</v>
      </c>
      <c r="M14107" s="9">
        <v>99.434445252777707</v>
      </c>
      <c r="N14107" s="9">
        <v>86.424717305555504</v>
      </c>
      <c r="O14107" s="9">
        <v>56.852328508064502</v>
      </c>
      <c r="P14107" s="9">
        <v>80.1541410833333</v>
      </c>
      <c r="Q14107" s="9">
        <v>86.113089645161295</v>
      </c>
      <c r="R14107" s="9">
        <v>77.962046583333304</v>
      </c>
      <c r="S14107" s="9">
        <v>72.880109218749993</v>
      </c>
      <c r="T14107" s="9">
        <v>89.772259611111096</v>
      </c>
    </row>
    <row r="14108" spans="1:20" x14ac:dyDescent="0.35">
      <c r="A14108">
        <f t="shared" si="428"/>
        <v>14108</v>
      </c>
      <c r="B14108" s="3" t="s">
        <v>1037</v>
      </c>
      <c r="C14108" s="3" t="s">
        <v>77</v>
      </c>
      <c r="D14108" s="3" t="s">
        <v>65</v>
      </c>
      <c r="E14108">
        <v>2021</v>
      </c>
      <c r="F14108" s="3" t="str">
        <f t="shared" si="427"/>
        <v>RAGenRND B2021</v>
      </c>
      <c r="G14108" s="9">
        <v>97.746600349462298</v>
      </c>
      <c r="H14108" s="9">
        <v>92.992963944444398</v>
      </c>
      <c r="I14108" s="9">
        <v>110.98570386111101</v>
      </c>
      <c r="J14108" s="9">
        <v>112.18296938172</v>
      </c>
      <c r="K14108" s="9">
        <v>98.659708571428496</v>
      </c>
      <c r="L14108" s="9">
        <v>96.156581881720399</v>
      </c>
      <c r="M14108" s="9">
        <v>94.659843194444406</v>
      </c>
      <c r="N14108" s="9">
        <v>62.274576249999903</v>
      </c>
      <c r="O14108" s="9">
        <v>89.354555147849396</v>
      </c>
      <c r="P14108" s="9">
        <v>67.635379833333303</v>
      </c>
      <c r="Q14108" s="9">
        <v>100.162403373655</v>
      </c>
      <c r="R14108" s="9">
        <v>82.040027894444407</v>
      </c>
      <c r="S14108" s="9">
        <v>84.4145027864583</v>
      </c>
      <c r="T14108" s="9">
        <v>85.903906944444401</v>
      </c>
    </row>
    <row r="14109" spans="1:20" x14ac:dyDescent="0.35">
      <c r="A14109">
        <f t="shared" si="428"/>
        <v>14109</v>
      </c>
      <c r="B14109" s="3" t="s">
        <v>1037</v>
      </c>
      <c r="C14109" s="3" t="s">
        <v>77</v>
      </c>
      <c r="D14109" s="3" t="s">
        <v>65</v>
      </c>
      <c r="E14109">
        <v>2022</v>
      </c>
      <c r="F14109" s="3" t="str">
        <f t="shared" si="427"/>
        <v>RAGenRND B2022</v>
      </c>
      <c r="G14109" s="9">
        <v>89.645155094085993</v>
      </c>
      <c r="H14109" s="9">
        <v>80.3632924041666</v>
      </c>
      <c r="I14109" s="9">
        <v>100.371452083333</v>
      </c>
      <c r="J14109" s="9">
        <v>112.526935336021</v>
      </c>
      <c r="K14109" s="9">
        <v>121.949942648809</v>
      </c>
      <c r="L14109" s="9">
        <v>103.698911344086</v>
      </c>
      <c r="M14109" s="9">
        <v>73.601693880555501</v>
      </c>
      <c r="N14109" s="9">
        <v>91.5372144166666</v>
      </c>
      <c r="O14109" s="9">
        <v>96.0366635349462</v>
      </c>
      <c r="P14109" s="9">
        <v>106.048757083333</v>
      </c>
      <c r="Q14109" s="9">
        <v>104.34035719086</v>
      </c>
      <c r="R14109" s="9">
        <v>76.410206666666596</v>
      </c>
      <c r="S14109" s="9">
        <v>72.962769348958304</v>
      </c>
      <c r="T14109" s="9">
        <v>86.956813745833301</v>
      </c>
    </row>
    <row r="14110" spans="1:20" x14ac:dyDescent="0.35">
      <c r="A14110">
        <f t="shared" si="428"/>
        <v>14110</v>
      </c>
      <c r="B14110" s="3" t="s">
        <v>1037</v>
      </c>
      <c r="C14110" s="3" t="s">
        <v>77</v>
      </c>
      <c r="D14110" s="3" t="s">
        <v>65</v>
      </c>
      <c r="E14110">
        <v>2023</v>
      </c>
      <c r="F14110" s="3" t="str">
        <f t="shared" si="427"/>
        <v>RAGenRND B2023</v>
      </c>
      <c r="G14110" s="9">
        <v>85.138602983870896</v>
      </c>
      <c r="H14110" s="9">
        <v>78.569897374999996</v>
      </c>
      <c r="I14110" s="9">
        <v>79.633671611111097</v>
      </c>
      <c r="J14110" s="9">
        <v>88.384445833333302</v>
      </c>
      <c r="K14110" s="9">
        <v>90.593707247023801</v>
      </c>
      <c r="L14110" s="9">
        <v>88.059340241935402</v>
      </c>
      <c r="M14110" s="9">
        <v>51.289808861111098</v>
      </c>
      <c r="N14110" s="9">
        <v>80.299126138888795</v>
      </c>
      <c r="O14110" s="9">
        <v>63.144664252043</v>
      </c>
      <c r="P14110" s="9">
        <v>68.917860319444401</v>
      </c>
      <c r="Q14110" s="9">
        <v>91.357341129032207</v>
      </c>
      <c r="R14110" s="9">
        <v>79.961612111111094</v>
      </c>
      <c r="S14110" s="9">
        <v>85.460296770833295</v>
      </c>
      <c r="T14110" s="9">
        <v>92.932456763888894</v>
      </c>
    </row>
    <row r="14111" spans="1:20" x14ac:dyDescent="0.35">
      <c r="A14111">
        <f t="shared" si="428"/>
        <v>14111</v>
      </c>
      <c r="B14111" s="3" t="s">
        <v>1037</v>
      </c>
      <c r="C14111" s="3" t="s">
        <v>77</v>
      </c>
      <c r="D14111" s="3" t="s">
        <v>65</v>
      </c>
      <c r="E14111">
        <v>2024</v>
      </c>
      <c r="F14111" s="3" t="str">
        <f t="shared" si="427"/>
        <v>RAGenRND B2024</v>
      </c>
      <c r="G14111" s="9">
        <v>95.561347427419307</v>
      </c>
      <c r="H14111" s="9">
        <v>110.562028194444</v>
      </c>
      <c r="I14111" s="9">
        <v>119.916386222222</v>
      </c>
      <c r="J14111" s="9">
        <v>122.560480309139</v>
      </c>
      <c r="K14111" s="9">
        <v>116.65377883779701</v>
      </c>
      <c r="L14111" s="9">
        <v>100.695801823655</v>
      </c>
      <c r="M14111" s="9">
        <v>87.948390477777707</v>
      </c>
      <c r="N14111" s="9">
        <v>41.904846583333303</v>
      </c>
      <c r="O14111" s="9">
        <v>64.729506236559104</v>
      </c>
      <c r="P14111" s="9">
        <v>76.119504341666598</v>
      </c>
      <c r="Q14111" s="9">
        <v>87.181318266128997</v>
      </c>
      <c r="R14111" s="9">
        <v>83.331171902777697</v>
      </c>
      <c r="S14111" s="9">
        <v>70.187042864583304</v>
      </c>
      <c r="T14111" s="9">
        <v>95.324182497222196</v>
      </c>
    </row>
    <row r="14112" spans="1:20" x14ac:dyDescent="0.35">
      <c r="A14112">
        <f t="shared" si="428"/>
        <v>14112</v>
      </c>
      <c r="B14112" s="3" t="s">
        <v>1037</v>
      </c>
      <c r="C14112" s="3" t="s">
        <v>77</v>
      </c>
      <c r="D14112" s="3" t="s">
        <v>65</v>
      </c>
      <c r="E14112">
        <v>2025</v>
      </c>
      <c r="F14112" s="3" t="str">
        <f t="shared" si="427"/>
        <v>RAGenRND B2025</v>
      </c>
      <c r="G14112" s="9">
        <v>83.126370456989207</v>
      </c>
      <c r="H14112" s="9">
        <v>68.158747461111105</v>
      </c>
      <c r="I14112" s="9">
        <v>59.8303566111111</v>
      </c>
      <c r="J14112" s="9">
        <v>66.206433266128997</v>
      </c>
      <c r="K14112" s="9">
        <v>76.356695714285706</v>
      </c>
      <c r="L14112" s="9">
        <v>78.521011817204297</v>
      </c>
      <c r="M14112" s="9">
        <v>108.705012055555</v>
      </c>
      <c r="N14112" s="9">
        <v>98.373539166666603</v>
      </c>
      <c r="O14112" s="9">
        <v>79.735449596774203</v>
      </c>
      <c r="P14112" s="9">
        <v>76.903435416666596</v>
      </c>
      <c r="Q14112" s="9">
        <v>80.943222832661206</v>
      </c>
      <c r="R14112" s="9">
        <v>70.580160965833301</v>
      </c>
      <c r="S14112" s="9">
        <v>89.624619921874995</v>
      </c>
      <c r="T14112" s="9">
        <v>91.541613833333301</v>
      </c>
    </row>
    <row r="14113" spans="1:20" x14ac:dyDescent="0.35">
      <c r="A14113">
        <f t="shared" si="428"/>
        <v>14113</v>
      </c>
      <c r="B14113" s="3" t="s">
        <v>1037</v>
      </c>
      <c r="C14113" s="3" t="s">
        <v>77</v>
      </c>
      <c r="D14113" s="3" t="s">
        <v>65</v>
      </c>
      <c r="E14113">
        <v>2026</v>
      </c>
      <c r="F14113" s="3" t="str">
        <f t="shared" si="427"/>
        <v>RAGenRND B2026</v>
      </c>
      <c r="G14113" s="9">
        <v>98.526681014637106</v>
      </c>
      <c r="H14113" s="9">
        <v>140.402618472222</v>
      </c>
      <c r="I14113" s="9">
        <v>157.345017333333</v>
      </c>
      <c r="J14113" s="9">
        <v>193.47582412634401</v>
      </c>
      <c r="K14113" s="9">
        <v>194.82178287202299</v>
      </c>
      <c r="L14113" s="9">
        <v>221.60837709677401</v>
      </c>
      <c r="M14113" s="9">
        <v>123.716071</v>
      </c>
      <c r="N14113" s="9">
        <v>119.985867583333</v>
      </c>
      <c r="O14113" s="9">
        <v>123.90239627688101</v>
      </c>
      <c r="P14113" s="9">
        <v>172.528343180555</v>
      </c>
      <c r="Q14113" s="9">
        <v>146.918879099462</v>
      </c>
      <c r="R14113" s="9">
        <v>101.942085444444</v>
      </c>
      <c r="S14113" s="9">
        <v>100.69970859375</v>
      </c>
      <c r="T14113" s="9">
        <v>105.05581072222201</v>
      </c>
    </row>
    <row r="14114" spans="1:20" x14ac:dyDescent="0.35">
      <c r="A14114">
        <f t="shared" si="428"/>
        <v>14114</v>
      </c>
      <c r="B14114" s="3" t="s">
        <v>1037</v>
      </c>
      <c r="C14114" s="3" t="s">
        <v>77</v>
      </c>
      <c r="D14114" s="3" t="s">
        <v>65</v>
      </c>
      <c r="E14114">
        <v>2027</v>
      </c>
      <c r="F14114" s="3" t="str">
        <f t="shared" si="427"/>
        <v>RAGenRND B2027</v>
      </c>
      <c r="G14114" s="9">
        <v>102.92051028225799</v>
      </c>
      <c r="H14114" s="9">
        <v>133.5857805</v>
      </c>
      <c r="I14114" s="9">
        <v>227.82385847222201</v>
      </c>
      <c r="J14114" s="9">
        <v>208.49118521505301</v>
      </c>
      <c r="K14114" s="9">
        <v>209.85076235119001</v>
      </c>
      <c r="L14114" s="9">
        <v>207.14925375000001</v>
      </c>
      <c r="M14114" s="9">
        <v>126.71450605555501</v>
      </c>
      <c r="N14114" s="9">
        <v>115.40301333333301</v>
      </c>
      <c r="O14114" s="9">
        <v>115.300036989247</v>
      </c>
      <c r="P14114" s="9">
        <v>166.76839833333301</v>
      </c>
      <c r="Q14114" s="9">
        <v>171.39866168010701</v>
      </c>
      <c r="R14114" s="9">
        <v>125.910775138888</v>
      </c>
      <c r="S14114" s="9">
        <v>122.297001015625</v>
      </c>
      <c r="T14114" s="9">
        <v>101.477410777777</v>
      </c>
    </row>
    <row r="14115" spans="1:20" x14ac:dyDescent="0.35">
      <c r="A14115">
        <f t="shared" si="428"/>
        <v>14115</v>
      </c>
      <c r="B14115" s="3" t="s">
        <v>1037</v>
      </c>
      <c r="C14115" s="3" t="s">
        <v>77</v>
      </c>
      <c r="D14115" s="3" t="s">
        <v>65</v>
      </c>
      <c r="E14115">
        <v>2028</v>
      </c>
      <c r="F14115" s="3" t="str">
        <f t="shared" si="427"/>
        <v>RAGenRND B2028</v>
      </c>
      <c r="G14115" s="9">
        <v>117.072155927419</v>
      </c>
      <c r="H14115" s="9">
        <v>128.251319111111</v>
      </c>
      <c r="I14115" s="9">
        <v>201.69483513888801</v>
      </c>
      <c r="J14115" s="9">
        <v>225.60311599462301</v>
      </c>
      <c r="K14115" s="9">
        <v>209.28877604166601</v>
      </c>
      <c r="L14115" s="9">
        <v>211.12352889919299</v>
      </c>
      <c r="M14115" s="9">
        <v>127.05937583333299</v>
      </c>
      <c r="N14115" s="9">
        <v>144.597912888888</v>
      </c>
      <c r="O14115" s="9">
        <v>125.29591438172</v>
      </c>
      <c r="P14115" s="9">
        <v>179.84096986111101</v>
      </c>
      <c r="Q14115" s="9">
        <v>156.913238884408</v>
      </c>
      <c r="R14115" s="9">
        <v>94.292793361111094</v>
      </c>
      <c r="S14115" s="9">
        <v>97.678849999999997</v>
      </c>
      <c r="T14115" s="9">
        <v>97.600550513888905</v>
      </c>
    </row>
    <row r="14116" spans="1:20" x14ac:dyDescent="0.35">
      <c r="A14116">
        <f t="shared" si="428"/>
        <v>14116</v>
      </c>
      <c r="B14116" s="3" t="s">
        <v>1037</v>
      </c>
      <c r="C14116" s="3" t="s">
        <v>77</v>
      </c>
      <c r="D14116" s="3" t="s">
        <v>65</v>
      </c>
      <c r="E14116">
        <v>2029</v>
      </c>
      <c r="F14116" s="3" t="str">
        <f t="shared" si="427"/>
        <v>RAGenRND B2029</v>
      </c>
      <c r="G14116" s="9">
        <v>104.83660173387</v>
      </c>
      <c r="H14116" s="9">
        <v>90.646348416666598</v>
      </c>
      <c r="I14116" s="9">
        <v>112.63855870833299</v>
      </c>
      <c r="J14116" s="9">
        <v>112.53728981182699</v>
      </c>
      <c r="K14116" s="9">
        <v>124.489274230654</v>
      </c>
      <c r="L14116" s="9">
        <v>138.79639583333301</v>
      </c>
      <c r="M14116" s="9">
        <v>115.473104722222</v>
      </c>
      <c r="N14116" s="9">
        <v>110.735960833333</v>
      </c>
      <c r="O14116" s="9">
        <v>101.644071424731</v>
      </c>
      <c r="P14116" s="9">
        <v>127.367869958333</v>
      </c>
      <c r="Q14116" s="9">
        <v>116.46090723118201</v>
      </c>
      <c r="R14116" s="9">
        <v>112.976166111111</v>
      </c>
      <c r="S14116" s="9">
        <v>86.012487421874994</v>
      </c>
      <c r="T14116" s="9">
        <v>96.323541388888898</v>
      </c>
    </row>
    <row r="14117" spans="1:20" x14ac:dyDescent="0.35">
      <c r="A14117">
        <f t="shared" si="428"/>
        <v>14117</v>
      </c>
      <c r="B14117" s="3" t="s">
        <v>1037</v>
      </c>
      <c r="C14117" s="3" t="s">
        <v>75</v>
      </c>
      <c r="D14117" s="3" t="s">
        <v>52</v>
      </c>
      <c r="E14117">
        <v>2020</v>
      </c>
      <c r="F14117" s="3" t="str">
        <f t="shared" si="427"/>
        <v>RAElevROCK I2020</v>
      </c>
      <c r="G14117" s="9">
        <v>608.99936331999902</v>
      </c>
      <c r="H14117" s="9">
        <v>613.00198811999996</v>
      </c>
      <c r="I14117" s="9">
        <v>613.00198811999996</v>
      </c>
      <c r="J14117" s="9">
        <v>613.00198811999996</v>
      </c>
      <c r="K14117" s="9">
        <v>608.99936331999902</v>
      </c>
      <c r="L14117" s="9">
        <v>612.58204060000003</v>
      </c>
      <c r="M14117" s="9">
        <v>613.00198811999996</v>
      </c>
      <c r="N14117" s="9">
        <v>608.99936331999902</v>
      </c>
      <c r="O14117" s="9">
        <v>608.99936331999902</v>
      </c>
      <c r="P14117" s="9">
        <v>613.00198811999996</v>
      </c>
      <c r="Q14117" s="9">
        <v>608.99936331999902</v>
      </c>
      <c r="R14117" s="9">
        <v>608.99936331999902</v>
      </c>
      <c r="S14117" s="9">
        <v>608.99936331999902</v>
      </c>
      <c r="T14117" s="9">
        <v>608.99936331999902</v>
      </c>
    </row>
    <row r="14118" spans="1:20" x14ac:dyDescent="0.35">
      <c r="A14118">
        <f t="shared" si="428"/>
        <v>14118</v>
      </c>
      <c r="B14118" s="3" t="s">
        <v>1037</v>
      </c>
      <c r="C14118" s="3" t="s">
        <v>75</v>
      </c>
      <c r="D14118" s="3" t="s">
        <v>52</v>
      </c>
      <c r="E14118">
        <v>2021</v>
      </c>
      <c r="F14118" s="3" t="str">
        <f t="shared" si="427"/>
        <v>RAElevROCK I2021</v>
      </c>
      <c r="G14118" s="9">
        <v>608.99936331999902</v>
      </c>
      <c r="H14118" s="9">
        <v>611.77167311999995</v>
      </c>
      <c r="I14118" s="9">
        <v>608.99936331999902</v>
      </c>
      <c r="J14118" s="9">
        <v>613.00198811999996</v>
      </c>
      <c r="K14118" s="9">
        <v>613.00198811999996</v>
      </c>
      <c r="L14118" s="9">
        <v>611.72574136000003</v>
      </c>
      <c r="M14118" s="9">
        <v>608.99936331999902</v>
      </c>
      <c r="N14118" s="9">
        <v>608.99936331999902</v>
      </c>
      <c r="O14118" s="9">
        <v>610.31498016</v>
      </c>
      <c r="P14118" s="9">
        <v>613.00198811999996</v>
      </c>
      <c r="Q14118" s="9">
        <v>608.99936331999902</v>
      </c>
      <c r="R14118" s="9">
        <v>608.99936331999902</v>
      </c>
      <c r="S14118" s="9">
        <v>608.99936331999902</v>
      </c>
      <c r="T14118" s="9">
        <v>608.99936331999902</v>
      </c>
    </row>
    <row r="14119" spans="1:20" x14ac:dyDescent="0.35">
      <c r="A14119">
        <f t="shared" si="428"/>
        <v>14119</v>
      </c>
      <c r="B14119" s="3" t="s">
        <v>1037</v>
      </c>
      <c r="C14119" s="3" t="s">
        <v>75</v>
      </c>
      <c r="D14119" s="3" t="s">
        <v>52</v>
      </c>
      <c r="E14119">
        <v>2022</v>
      </c>
      <c r="F14119" s="3" t="str">
        <f t="shared" si="427"/>
        <v>RAElevROCK I2022</v>
      </c>
      <c r="G14119" s="9">
        <v>613.00198811999996</v>
      </c>
      <c r="H14119" s="9">
        <v>613.00198811999996</v>
      </c>
      <c r="I14119" s="9">
        <v>613.00198811999996</v>
      </c>
      <c r="J14119" s="9">
        <v>613.00198811999996</v>
      </c>
      <c r="K14119" s="9">
        <v>613.00198811999996</v>
      </c>
      <c r="L14119" s="9">
        <v>608.99936331999902</v>
      </c>
      <c r="M14119" s="9">
        <v>613.00198811999996</v>
      </c>
      <c r="N14119" s="9">
        <v>609.74083315999997</v>
      </c>
      <c r="O14119" s="9">
        <v>612.75592512000003</v>
      </c>
      <c r="P14119" s="9">
        <v>613.00198811999996</v>
      </c>
      <c r="Q14119" s="9">
        <v>608.99936331999902</v>
      </c>
      <c r="R14119" s="9">
        <v>610.25920587999997</v>
      </c>
      <c r="S14119" s="9">
        <v>608.99936331999902</v>
      </c>
      <c r="T14119" s="9">
        <v>608.99936331999902</v>
      </c>
    </row>
    <row r="14120" spans="1:20" x14ac:dyDescent="0.35">
      <c r="A14120">
        <f t="shared" si="428"/>
        <v>14120</v>
      </c>
      <c r="B14120" s="3" t="s">
        <v>1037</v>
      </c>
      <c r="C14120" s="3" t="s">
        <v>75</v>
      </c>
      <c r="D14120" s="3" t="s">
        <v>52</v>
      </c>
      <c r="E14120">
        <v>2023</v>
      </c>
      <c r="F14120" s="3" t="str">
        <f t="shared" si="427"/>
        <v>RAElevROCK I2023</v>
      </c>
      <c r="G14120" s="9">
        <v>608.99936331999902</v>
      </c>
      <c r="H14120" s="9">
        <v>613.00198811999996</v>
      </c>
      <c r="I14120" s="9">
        <v>608.99936331999902</v>
      </c>
      <c r="J14120" s="9">
        <v>608.99936331999902</v>
      </c>
      <c r="K14120" s="9">
        <v>608.99936331999902</v>
      </c>
      <c r="L14120" s="9">
        <v>610.66603004000001</v>
      </c>
      <c r="M14120" s="9">
        <v>608.99936331999902</v>
      </c>
      <c r="N14120" s="9">
        <v>610.54135811999902</v>
      </c>
      <c r="O14120" s="9">
        <v>608.99936331999902</v>
      </c>
      <c r="P14120" s="9">
        <v>608.99936331999902</v>
      </c>
      <c r="Q14120" s="9">
        <v>608.99936331999902</v>
      </c>
      <c r="R14120" s="9">
        <v>608.99936331999902</v>
      </c>
      <c r="S14120" s="9">
        <v>608.99936331999902</v>
      </c>
      <c r="T14120" s="9">
        <v>608.99936331999902</v>
      </c>
    </row>
    <row r="14121" spans="1:20" x14ac:dyDescent="0.35">
      <c r="A14121">
        <f t="shared" si="428"/>
        <v>14121</v>
      </c>
      <c r="B14121" s="3" t="s">
        <v>1037</v>
      </c>
      <c r="C14121" s="3" t="s">
        <v>75</v>
      </c>
      <c r="D14121" s="3" t="s">
        <v>52</v>
      </c>
      <c r="E14121">
        <v>2024</v>
      </c>
      <c r="F14121" s="3" t="str">
        <f t="shared" si="427"/>
        <v>RAElevROCK I2024</v>
      </c>
      <c r="G14121" s="9">
        <v>608.99936331999902</v>
      </c>
      <c r="H14121" s="9">
        <v>613.00198811999996</v>
      </c>
      <c r="I14121" s="9">
        <v>608.99936331999902</v>
      </c>
      <c r="J14121" s="9">
        <v>613.00198811999996</v>
      </c>
      <c r="K14121" s="9">
        <v>613.00198811999996</v>
      </c>
      <c r="L14121" s="9">
        <v>610.83335288000001</v>
      </c>
      <c r="M14121" s="9">
        <v>608.99936331999902</v>
      </c>
      <c r="N14121" s="9">
        <v>608.99936331999902</v>
      </c>
      <c r="O14121" s="9">
        <v>608.99936331999902</v>
      </c>
      <c r="P14121" s="9">
        <v>613.00198811999996</v>
      </c>
      <c r="Q14121" s="9">
        <v>608.99936331999902</v>
      </c>
      <c r="R14121" s="9">
        <v>608.99936331999902</v>
      </c>
      <c r="S14121" s="9">
        <v>609.88847095999995</v>
      </c>
      <c r="T14121" s="9">
        <v>608.99936331999902</v>
      </c>
    </row>
    <row r="14122" spans="1:20" x14ac:dyDescent="0.35">
      <c r="A14122">
        <f t="shared" si="428"/>
        <v>14122</v>
      </c>
      <c r="B14122" s="3" t="s">
        <v>1037</v>
      </c>
      <c r="C14122" s="3" t="s">
        <v>75</v>
      </c>
      <c r="D14122" s="3" t="s">
        <v>52</v>
      </c>
      <c r="E14122">
        <v>2025</v>
      </c>
      <c r="F14122" s="3" t="str">
        <f t="shared" si="427"/>
        <v>RAElevROCK I2025</v>
      </c>
      <c r="G14122" s="9">
        <v>608.99936331999902</v>
      </c>
      <c r="H14122" s="9">
        <v>613.00198811999996</v>
      </c>
      <c r="I14122" s="9">
        <v>613.00198811999996</v>
      </c>
      <c r="J14122" s="9">
        <v>608.99936331999902</v>
      </c>
      <c r="K14122" s="9">
        <v>613.00198811999996</v>
      </c>
      <c r="L14122" s="9">
        <v>613.00198811999996</v>
      </c>
      <c r="M14122" s="9">
        <v>613.00198811999996</v>
      </c>
      <c r="N14122" s="9">
        <v>608.99936331999902</v>
      </c>
      <c r="O14122" s="9">
        <v>608.99936331999902</v>
      </c>
      <c r="P14122" s="9">
        <v>608.99936331999902</v>
      </c>
      <c r="Q14122" s="9">
        <v>613.00198811999996</v>
      </c>
      <c r="R14122" s="9">
        <v>608.99936331999902</v>
      </c>
      <c r="S14122" s="9">
        <v>608.99936331999902</v>
      </c>
      <c r="T14122" s="9">
        <v>608.99936331999902</v>
      </c>
    </row>
    <row r="14123" spans="1:20" x14ac:dyDescent="0.35">
      <c r="A14123">
        <f t="shared" si="428"/>
        <v>14123</v>
      </c>
      <c r="B14123" s="3" t="s">
        <v>1037</v>
      </c>
      <c r="C14123" s="3" t="s">
        <v>75</v>
      </c>
      <c r="D14123" s="3" t="s">
        <v>52</v>
      </c>
      <c r="E14123">
        <v>2026</v>
      </c>
      <c r="F14123" s="3" t="str">
        <f t="shared" si="427"/>
        <v>RAElevROCK I2026</v>
      </c>
      <c r="G14123" s="9">
        <v>608.99936331999902</v>
      </c>
      <c r="H14123" s="9">
        <v>608.99936331999902</v>
      </c>
      <c r="I14123" s="9">
        <v>608.99936331999902</v>
      </c>
      <c r="J14123" s="9">
        <v>613.00198811999996</v>
      </c>
      <c r="K14123" s="9">
        <v>610.97114815999998</v>
      </c>
      <c r="L14123" s="9">
        <v>610.12141059999999</v>
      </c>
      <c r="M14123" s="9">
        <v>608.99936331999902</v>
      </c>
      <c r="N14123" s="9">
        <v>613.00198811999996</v>
      </c>
      <c r="O14123" s="9">
        <v>613.00198811999996</v>
      </c>
      <c r="P14123" s="9">
        <v>608.99936331999902</v>
      </c>
      <c r="Q14123" s="9">
        <v>608.99936331999902</v>
      </c>
      <c r="R14123" s="9">
        <v>610.81694868</v>
      </c>
      <c r="S14123" s="9">
        <v>610.59385155999996</v>
      </c>
      <c r="T14123" s="9">
        <v>608.99936331999902</v>
      </c>
    </row>
    <row r="14124" spans="1:20" x14ac:dyDescent="0.35">
      <c r="A14124">
        <f t="shared" si="428"/>
        <v>14124</v>
      </c>
      <c r="B14124" s="3" t="s">
        <v>1037</v>
      </c>
      <c r="C14124" s="3" t="s">
        <v>75</v>
      </c>
      <c r="D14124" s="3" t="s">
        <v>52</v>
      </c>
      <c r="E14124">
        <v>2027</v>
      </c>
      <c r="F14124" s="3" t="str">
        <f t="shared" si="427"/>
        <v>RAElevROCK I2027</v>
      </c>
      <c r="G14124" s="9">
        <v>608.99936331999902</v>
      </c>
      <c r="H14124" s="9">
        <v>608.99936331999902</v>
      </c>
      <c r="I14124" s="9">
        <v>608.99936331999902</v>
      </c>
      <c r="J14124" s="9">
        <v>608.99936331999902</v>
      </c>
      <c r="K14124" s="9">
        <v>613.00198811999996</v>
      </c>
      <c r="L14124" s="9">
        <v>613.00198811999996</v>
      </c>
      <c r="M14124" s="9">
        <v>608.99936331999902</v>
      </c>
      <c r="N14124" s="9">
        <v>608.99936331999902</v>
      </c>
      <c r="O14124" s="9">
        <v>613.00198811999996</v>
      </c>
      <c r="P14124" s="9">
        <v>613.00198811999996</v>
      </c>
      <c r="Q14124" s="9">
        <v>608.99936331999902</v>
      </c>
      <c r="R14124" s="9">
        <v>608.99936331999902</v>
      </c>
      <c r="S14124" s="9">
        <v>608.99936331999902</v>
      </c>
      <c r="T14124" s="9">
        <v>608.99936331999902</v>
      </c>
    </row>
    <row r="14125" spans="1:20" x14ac:dyDescent="0.35">
      <c r="A14125">
        <f t="shared" si="428"/>
        <v>14125</v>
      </c>
      <c r="B14125" s="3" t="s">
        <v>1037</v>
      </c>
      <c r="C14125" s="3" t="s">
        <v>75</v>
      </c>
      <c r="D14125" s="3" t="s">
        <v>52</v>
      </c>
      <c r="E14125">
        <v>2028</v>
      </c>
      <c r="F14125" s="3" t="str">
        <f t="shared" si="427"/>
        <v>RAElevROCK I2028</v>
      </c>
      <c r="G14125" s="9">
        <v>608.99936331999902</v>
      </c>
      <c r="H14125" s="9">
        <v>613.00198811999996</v>
      </c>
      <c r="I14125" s="9">
        <v>608.99936331999902</v>
      </c>
      <c r="J14125" s="9">
        <v>613.00198811999996</v>
      </c>
      <c r="K14125" s="9">
        <v>613.00198811999996</v>
      </c>
      <c r="L14125" s="9">
        <v>610.29857595999999</v>
      </c>
      <c r="M14125" s="9">
        <v>608.99936331999902</v>
      </c>
      <c r="N14125" s="9">
        <v>613.00198811999996</v>
      </c>
      <c r="O14125" s="9">
        <v>611.65028203999998</v>
      </c>
      <c r="P14125" s="9">
        <v>608.99936331999902</v>
      </c>
      <c r="Q14125" s="9">
        <v>608.99936331999902</v>
      </c>
      <c r="R14125" s="9">
        <v>613.00198811999996</v>
      </c>
      <c r="S14125" s="9">
        <v>613.00198811999996</v>
      </c>
      <c r="T14125" s="9">
        <v>608.99936331999902</v>
      </c>
    </row>
    <row r="14126" spans="1:20" x14ac:dyDescent="0.35">
      <c r="A14126">
        <f t="shared" si="428"/>
        <v>14126</v>
      </c>
      <c r="B14126" s="3" t="s">
        <v>1037</v>
      </c>
      <c r="C14126" s="3" t="s">
        <v>75</v>
      </c>
      <c r="D14126" s="3" t="s">
        <v>52</v>
      </c>
      <c r="E14126">
        <v>2029</v>
      </c>
      <c r="F14126" s="3" t="str">
        <f t="shared" si="427"/>
        <v>RAElevROCK I2029</v>
      </c>
      <c r="G14126" s="9">
        <v>613.00198811999996</v>
      </c>
      <c r="H14126" s="9">
        <v>608.99936331999902</v>
      </c>
      <c r="I14126" s="9">
        <v>613.00198811999996</v>
      </c>
      <c r="J14126" s="9">
        <v>610.16734236000002</v>
      </c>
      <c r="K14126" s="9">
        <v>610.07547883999996</v>
      </c>
      <c r="L14126" s="9">
        <v>608.99936331999902</v>
      </c>
      <c r="M14126" s="9">
        <v>608.99936331999902</v>
      </c>
      <c r="N14126" s="9">
        <v>613.00198811999996</v>
      </c>
      <c r="O14126" s="9">
        <v>613.00198811999996</v>
      </c>
      <c r="P14126" s="9">
        <v>613.00198811999996</v>
      </c>
      <c r="Q14126" s="9">
        <v>613.00198811999996</v>
      </c>
      <c r="R14126" s="9">
        <v>613.00198811999996</v>
      </c>
      <c r="S14126" s="9">
        <v>613.00198811999996</v>
      </c>
      <c r="T14126" s="9">
        <v>608.99936331999902</v>
      </c>
    </row>
    <row r="14127" spans="1:20" x14ac:dyDescent="0.35">
      <c r="A14127">
        <f t="shared" si="428"/>
        <v>14127</v>
      </c>
      <c r="B14127" s="3" t="s">
        <v>1037</v>
      </c>
      <c r="C14127" s="3" t="s">
        <v>86</v>
      </c>
      <c r="D14127" s="3" t="s">
        <v>52</v>
      </c>
      <c r="E14127">
        <v>2020</v>
      </c>
      <c r="F14127" s="3" t="str">
        <f t="shared" si="427"/>
        <v>RAQOutROCK I2020</v>
      </c>
      <c r="G14127" s="9">
        <v>84.508039640629804</v>
      </c>
      <c r="H14127" s="9">
        <v>123.054221309773</v>
      </c>
      <c r="I14127" s="9">
        <v>128.34110541406801</v>
      </c>
      <c r="J14127" s="9">
        <v>135.120963759472</v>
      </c>
      <c r="K14127" s="9">
        <v>129.33950050823</v>
      </c>
      <c r="L14127" s="9">
        <v>97.198764127379107</v>
      </c>
      <c r="M14127" s="9">
        <v>141.944143897744</v>
      </c>
      <c r="N14127" s="9">
        <v>153.92895120785801</v>
      </c>
      <c r="O14127" s="9">
        <v>187.14827566743699</v>
      </c>
      <c r="P14127" s="9">
        <v>205.306617624588</v>
      </c>
      <c r="Q14127" s="9">
        <v>92.785921129577503</v>
      </c>
      <c r="R14127" s="9">
        <v>90.408065849750798</v>
      </c>
      <c r="S14127" s="9">
        <v>76.890352510647205</v>
      </c>
      <c r="T14127" s="9">
        <v>70.622743062772599</v>
      </c>
    </row>
    <row r="14128" spans="1:20" x14ac:dyDescent="0.35">
      <c r="A14128">
        <f t="shared" si="428"/>
        <v>14128</v>
      </c>
      <c r="B14128" s="3" t="s">
        <v>1037</v>
      </c>
      <c r="C14128" s="3" t="s">
        <v>86</v>
      </c>
      <c r="D14128" s="3" t="s">
        <v>52</v>
      </c>
      <c r="E14128">
        <v>2021</v>
      </c>
      <c r="F14128" s="3" t="str">
        <f t="shared" si="427"/>
        <v>RAQOutROCK I2021</v>
      </c>
      <c r="G14128" s="9">
        <v>99.622618970395294</v>
      </c>
      <c r="H14128" s="9">
        <v>137.23387975067601</v>
      </c>
      <c r="I14128" s="9">
        <v>158.26887937099701</v>
      </c>
      <c r="J14128" s="9">
        <v>134.28460036076001</v>
      </c>
      <c r="K14128" s="9">
        <v>142.00337931690399</v>
      </c>
      <c r="L14128" s="9">
        <v>100.387372366872</v>
      </c>
      <c r="M14128" s="9">
        <v>105.71041441501301</v>
      </c>
      <c r="N14128" s="9">
        <v>140.31242728433</v>
      </c>
      <c r="O14128" s="9">
        <v>174.59188744662401</v>
      </c>
      <c r="P14128" s="9">
        <v>158.69917119409601</v>
      </c>
      <c r="Q14128" s="9">
        <v>106.849598164532</v>
      </c>
      <c r="R14128" s="9">
        <v>99.743182369842003</v>
      </c>
      <c r="S14128" s="9">
        <v>85.333904680631207</v>
      </c>
      <c r="T14128" s="9">
        <v>61.870825695885898</v>
      </c>
    </row>
    <row r="14129" spans="1:20" x14ac:dyDescent="0.35">
      <c r="A14129">
        <f t="shared" si="428"/>
        <v>14129</v>
      </c>
      <c r="B14129" s="3" t="s">
        <v>1037</v>
      </c>
      <c r="C14129" s="3" t="s">
        <v>86</v>
      </c>
      <c r="D14129" s="3" t="s">
        <v>52</v>
      </c>
      <c r="E14129">
        <v>2022</v>
      </c>
      <c r="F14129" s="3" t="str">
        <f t="shared" si="427"/>
        <v>RAQOutROCK I2022</v>
      </c>
      <c r="G14129" s="9">
        <v>57.485151484453198</v>
      </c>
      <c r="H14129" s="9">
        <v>100.67032060471099</v>
      </c>
      <c r="I14129" s="9">
        <v>130.83757252928001</v>
      </c>
      <c r="J14129" s="9">
        <v>151.566709720407</v>
      </c>
      <c r="K14129" s="9">
        <v>137.446721033773</v>
      </c>
      <c r="L14129" s="9">
        <v>125.49178173377101</v>
      </c>
      <c r="M14129" s="9">
        <v>124.90652281511299</v>
      </c>
      <c r="N14129" s="9">
        <v>162.91408177733601</v>
      </c>
      <c r="O14129" s="9">
        <v>180.73875808969001</v>
      </c>
      <c r="P14129" s="9">
        <v>228.887455598771</v>
      </c>
      <c r="Q14129" s="9">
        <v>118.327011702025</v>
      </c>
      <c r="R14129" s="9">
        <v>97.394904033596902</v>
      </c>
      <c r="S14129" s="9">
        <v>80.909391003475704</v>
      </c>
      <c r="T14129" s="9">
        <v>54.429418619775902</v>
      </c>
    </row>
    <row r="14130" spans="1:20" x14ac:dyDescent="0.35">
      <c r="A14130">
        <f t="shared" si="428"/>
        <v>14130</v>
      </c>
      <c r="B14130" s="3" t="s">
        <v>1037</v>
      </c>
      <c r="C14130" s="3" t="s">
        <v>86</v>
      </c>
      <c r="D14130" s="3" t="s">
        <v>52</v>
      </c>
      <c r="E14130">
        <v>2023</v>
      </c>
      <c r="F14130" s="3" t="str">
        <f t="shared" si="427"/>
        <v>RAQOutROCK I2023</v>
      </c>
      <c r="G14130" s="9">
        <v>65.739280926518902</v>
      </c>
      <c r="H14130" s="9">
        <v>102.31749856263799</v>
      </c>
      <c r="I14130" s="9">
        <v>125.87189769819</v>
      </c>
      <c r="J14130" s="9">
        <v>140.344685796806</v>
      </c>
      <c r="K14130" s="9">
        <v>110.59458444832001</v>
      </c>
      <c r="L14130" s="9">
        <v>109.87516535849301</v>
      </c>
      <c r="M14130" s="9">
        <v>126.28924471337599</v>
      </c>
      <c r="N14130" s="9">
        <v>135.32687844552299</v>
      </c>
      <c r="O14130" s="9">
        <v>192.533312166728</v>
      </c>
      <c r="P14130" s="9">
        <v>172.916455445537</v>
      </c>
      <c r="Q14130" s="9">
        <v>96.194061965116802</v>
      </c>
      <c r="R14130" s="9">
        <v>101.449275798811</v>
      </c>
      <c r="S14130" s="9">
        <v>79.838600247863994</v>
      </c>
      <c r="T14130" s="9">
        <v>46.987970845875203</v>
      </c>
    </row>
    <row r="14131" spans="1:20" x14ac:dyDescent="0.35">
      <c r="A14131">
        <f t="shared" si="428"/>
        <v>14131</v>
      </c>
      <c r="B14131" s="3" t="s">
        <v>1037</v>
      </c>
      <c r="C14131" s="3" t="s">
        <v>86</v>
      </c>
      <c r="D14131" s="3" t="s">
        <v>52</v>
      </c>
      <c r="E14131">
        <v>2024</v>
      </c>
      <c r="F14131" s="3" t="str">
        <f t="shared" si="427"/>
        <v>RAQOutROCK I2024</v>
      </c>
      <c r="G14131" s="9">
        <v>59.010357239957898</v>
      </c>
      <c r="H14131" s="9">
        <v>95.732447411726795</v>
      </c>
      <c r="I14131" s="9">
        <v>108.61248525581701</v>
      </c>
      <c r="J14131" s="9">
        <v>132.77690827590001</v>
      </c>
      <c r="K14131" s="9">
        <v>125.71550493852</v>
      </c>
      <c r="L14131" s="9">
        <v>118.560806482014</v>
      </c>
      <c r="M14131" s="9">
        <v>152.713498556948</v>
      </c>
      <c r="N14131" s="9">
        <v>141.78457545106301</v>
      </c>
      <c r="O14131" s="9">
        <v>195.45561371828299</v>
      </c>
      <c r="P14131" s="9">
        <v>147.45340888390501</v>
      </c>
      <c r="Q14131" s="9">
        <v>93.811027811834606</v>
      </c>
      <c r="R14131" s="9">
        <v>86.562536548555798</v>
      </c>
      <c r="S14131" s="9">
        <v>76.308182231409106</v>
      </c>
      <c r="T14131" s="9">
        <v>53.498831644432201</v>
      </c>
    </row>
    <row r="14132" spans="1:20" x14ac:dyDescent="0.35">
      <c r="A14132">
        <f t="shared" si="428"/>
        <v>14132</v>
      </c>
      <c r="B14132" s="3" t="s">
        <v>1037</v>
      </c>
      <c r="C14132" s="3" t="s">
        <v>86</v>
      </c>
      <c r="D14132" s="3" t="s">
        <v>52</v>
      </c>
      <c r="E14132">
        <v>2025</v>
      </c>
      <c r="F14132" s="3" t="str">
        <f t="shared" si="427"/>
        <v>RAQOutROCK I2025</v>
      </c>
      <c r="G14132" s="9">
        <v>50.966644202526702</v>
      </c>
      <c r="H14132" s="9">
        <v>88.325258461526502</v>
      </c>
      <c r="I14132" s="9">
        <v>100.294712320828</v>
      </c>
      <c r="J14132" s="9">
        <v>73.220113515977005</v>
      </c>
      <c r="K14132" s="9">
        <v>76.213625004844204</v>
      </c>
      <c r="L14132" s="9">
        <v>72.400100112142596</v>
      </c>
      <c r="M14132" s="9">
        <v>71.057498586117305</v>
      </c>
      <c r="N14132" s="9">
        <v>90.356476806046999</v>
      </c>
      <c r="O14132" s="9">
        <v>96.024052883707895</v>
      </c>
      <c r="P14132" s="9">
        <v>85.770206174997298</v>
      </c>
      <c r="Q14132" s="9">
        <v>92.131541534970495</v>
      </c>
      <c r="R14132" s="9">
        <v>106.355749339849</v>
      </c>
      <c r="S14132" s="9">
        <v>82.927866379899399</v>
      </c>
      <c r="T14132" s="9">
        <v>65.097351074267294</v>
      </c>
    </row>
    <row r="14133" spans="1:20" x14ac:dyDescent="0.35">
      <c r="A14133">
        <f t="shared" si="428"/>
        <v>14133</v>
      </c>
      <c r="B14133" s="3" t="s">
        <v>1037</v>
      </c>
      <c r="C14133" s="3" t="s">
        <v>86</v>
      </c>
      <c r="D14133" s="3" t="s">
        <v>52</v>
      </c>
      <c r="E14133">
        <v>2026</v>
      </c>
      <c r="F14133" s="3" t="str">
        <f t="shared" ref="F14133:F14196" si="429">_xlfn.CONCAT(B14133,C14133,D14133,E14133)</f>
        <v>RAQOutROCK I2026</v>
      </c>
      <c r="G14133" s="9">
        <v>64.041062999311393</v>
      </c>
      <c r="H14133" s="9">
        <v>80.5099815466629</v>
      </c>
      <c r="I14133" s="9">
        <v>120.609029743577</v>
      </c>
      <c r="J14133" s="9">
        <v>133.53805545511199</v>
      </c>
      <c r="K14133" s="9">
        <v>156.62792297864499</v>
      </c>
      <c r="L14133" s="9">
        <v>112.077252496738</v>
      </c>
      <c r="M14133" s="9">
        <v>225.42190186518101</v>
      </c>
      <c r="N14133" s="9">
        <v>297.87989997088499</v>
      </c>
      <c r="O14133" s="9">
        <v>222.92498680548499</v>
      </c>
      <c r="P14133" s="9">
        <v>184.938859378834</v>
      </c>
      <c r="Q14133" s="9">
        <v>121.489176839424</v>
      </c>
      <c r="R14133" s="9">
        <v>98.054241225463997</v>
      </c>
      <c r="S14133" s="9">
        <v>85.449955373208795</v>
      </c>
      <c r="T14133" s="9">
        <v>76.613137718600399</v>
      </c>
    </row>
    <row r="14134" spans="1:20" x14ac:dyDescent="0.35">
      <c r="A14134">
        <f t="shared" si="428"/>
        <v>14134</v>
      </c>
      <c r="B14134" s="3" t="s">
        <v>1037</v>
      </c>
      <c r="C14134" s="3" t="s">
        <v>86</v>
      </c>
      <c r="D14134" s="3" t="s">
        <v>52</v>
      </c>
      <c r="E14134">
        <v>2027</v>
      </c>
      <c r="F14134" s="3" t="str">
        <f t="shared" si="429"/>
        <v>RAQOutROCK I2027</v>
      </c>
      <c r="G14134" s="9">
        <v>57.312080330055103</v>
      </c>
      <c r="H14134" s="9">
        <v>116.952895772867</v>
      </c>
      <c r="I14134" s="9">
        <v>172.397854959434</v>
      </c>
      <c r="J14134" s="9">
        <v>188.48710087095901</v>
      </c>
      <c r="K14134" s="9">
        <v>164.38971535596301</v>
      </c>
      <c r="L14134" s="9">
        <v>140.50727254097001</v>
      </c>
      <c r="M14134" s="9">
        <v>187.26692185816199</v>
      </c>
      <c r="N14134" s="9">
        <v>188.26317151811099</v>
      </c>
      <c r="O14134" s="9">
        <v>215.237474540812</v>
      </c>
      <c r="P14134" s="9">
        <v>283.60708192157199</v>
      </c>
      <c r="Q14134" s="9">
        <v>195.52176352495201</v>
      </c>
      <c r="R14134" s="9">
        <v>154.30698667010901</v>
      </c>
      <c r="S14134" s="9">
        <v>107.131754602718</v>
      </c>
      <c r="T14134" s="9">
        <v>81.625732595281804</v>
      </c>
    </row>
    <row r="14135" spans="1:20" x14ac:dyDescent="0.35">
      <c r="A14135">
        <f t="shared" si="428"/>
        <v>14135</v>
      </c>
      <c r="B14135" s="3" t="s">
        <v>1037</v>
      </c>
      <c r="C14135" s="3" t="s">
        <v>86</v>
      </c>
      <c r="D14135" s="3" t="s">
        <v>52</v>
      </c>
      <c r="E14135">
        <v>2028</v>
      </c>
      <c r="F14135" s="3" t="str">
        <f t="shared" si="429"/>
        <v>RAQOutROCK I2028</v>
      </c>
      <c r="G14135" s="9">
        <v>83.581234890511197</v>
      </c>
      <c r="H14135" s="9">
        <v>115.640378331797</v>
      </c>
      <c r="I14135" s="9">
        <v>134.32585922162301</v>
      </c>
      <c r="J14135" s="9">
        <v>159.11474416414899</v>
      </c>
      <c r="K14135" s="9">
        <v>148.892316228185</v>
      </c>
      <c r="L14135" s="9">
        <v>130.62605661194499</v>
      </c>
      <c r="M14135" s="9">
        <v>152.96047791175499</v>
      </c>
      <c r="N14135" s="9">
        <v>140.17075090772701</v>
      </c>
      <c r="O14135" s="9">
        <v>182.60423673311399</v>
      </c>
      <c r="P14135" s="9">
        <v>208.69624574169299</v>
      </c>
      <c r="Q14135" s="9">
        <v>103.795974220275</v>
      </c>
      <c r="R14135" s="9">
        <v>88.613663090225913</v>
      </c>
      <c r="S14135" s="9">
        <v>74.105101765666006</v>
      </c>
      <c r="T14135" s="9">
        <v>61.212651068717797</v>
      </c>
    </row>
    <row r="14136" spans="1:20" x14ac:dyDescent="0.35">
      <c r="A14136">
        <f t="shared" si="428"/>
        <v>14136</v>
      </c>
      <c r="B14136" s="3" t="s">
        <v>1037</v>
      </c>
      <c r="C14136" s="3" t="s">
        <v>86</v>
      </c>
      <c r="D14136" s="3" t="s">
        <v>52</v>
      </c>
      <c r="E14136">
        <v>2029</v>
      </c>
      <c r="F14136" s="3" t="str">
        <f t="shared" si="429"/>
        <v>RAQOutROCK I2029</v>
      </c>
      <c r="G14136" s="9">
        <v>73.378623976426198</v>
      </c>
      <c r="H14136" s="9">
        <v>104.750906538941</v>
      </c>
      <c r="I14136" s="9">
        <v>113.987653893947</v>
      </c>
      <c r="J14136" s="9">
        <v>153.55448049553399</v>
      </c>
      <c r="K14136" s="9">
        <v>167.565463573263</v>
      </c>
      <c r="L14136" s="9">
        <v>174.24766568571999</v>
      </c>
      <c r="M14136" s="9">
        <v>234.46555854144401</v>
      </c>
      <c r="N14136" s="9">
        <v>260.154647248929</v>
      </c>
      <c r="O14136" s="9">
        <v>300.55295802555003</v>
      </c>
      <c r="P14136" s="9">
        <v>322.89046286298702</v>
      </c>
      <c r="Q14136" s="9">
        <v>233.87058836745399</v>
      </c>
      <c r="R14136" s="9">
        <v>171.89824671405501</v>
      </c>
      <c r="S14136" s="9">
        <v>160.70699162521899</v>
      </c>
      <c r="T14136" s="9">
        <v>90.513417445919998</v>
      </c>
    </row>
    <row r="14137" spans="1:20" x14ac:dyDescent="0.35">
      <c r="A14137">
        <f t="shared" si="428"/>
        <v>14137</v>
      </c>
      <c r="B14137" s="3" t="s">
        <v>1037</v>
      </c>
      <c r="C14137" s="3" t="s">
        <v>95</v>
      </c>
      <c r="D14137" s="3" t="s">
        <v>52</v>
      </c>
      <c r="E14137">
        <v>2020</v>
      </c>
      <c r="F14137" s="3" t="str">
        <f t="shared" si="429"/>
        <v>RASpillROCK I2020</v>
      </c>
      <c r="G14137" s="9">
        <v>1.7175833935133702</v>
      </c>
      <c r="H14137" s="9">
        <v>3.9161331572061799</v>
      </c>
      <c r="I14137" s="9">
        <v>1.3732171122366601</v>
      </c>
      <c r="J14137" s="9">
        <v>1.54769432282217</v>
      </c>
      <c r="K14137" s="9">
        <v>2.98954270749114</v>
      </c>
      <c r="L14137" s="9">
        <v>1.86789433134838</v>
      </c>
      <c r="M14137" s="9">
        <v>7.9328450294731896</v>
      </c>
      <c r="N14137" s="9">
        <v>29.093365975604499</v>
      </c>
      <c r="O14137" s="9">
        <v>48.721646305324498</v>
      </c>
      <c r="P14137" s="9">
        <v>62.8631829868593</v>
      </c>
      <c r="Q14137" s="9">
        <v>19.401621289327501</v>
      </c>
      <c r="R14137" s="9">
        <v>18.5573755742938</v>
      </c>
      <c r="S14137" s="9">
        <v>5.5208525379528597</v>
      </c>
      <c r="T14137" s="9">
        <v>1.1516669215722199</v>
      </c>
    </row>
    <row r="14138" spans="1:20" x14ac:dyDescent="0.35">
      <c r="A14138">
        <f t="shared" si="428"/>
        <v>14138</v>
      </c>
      <c r="B14138" s="3" t="s">
        <v>1037</v>
      </c>
      <c r="C14138" s="3" t="s">
        <v>95</v>
      </c>
      <c r="D14138" s="3" t="s">
        <v>52</v>
      </c>
      <c r="E14138">
        <v>2021</v>
      </c>
      <c r="F14138" s="3" t="str">
        <f t="shared" si="429"/>
        <v>RASpillROCK I2021</v>
      </c>
      <c r="G14138" s="9">
        <v>1.0802401498268099</v>
      </c>
      <c r="H14138" s="9">
        <v>5.3673556335607602</v>
      </c>
      <c r="I14138" s="9">
        <v>9.4515826929081204</v>
      </c>
      <c r="J14138" s="9">
        <v>2.6817658524355501</v>
      </c>
      <c r="K14138" s="9">
        <v>2.2942715063161399</v>
      </c>
      <c r="L14138" s="9">
        <v>1.2996695691127</v>
      </c>
      <c r="M14138" s="9">
        <v>1.7478352419966601</v>
      </c>
      <c r="N14138" s="9">
        <v>25.9412088177938</v>
      </c>
      <c r="O14138" s="9">
        <v>37.818870518569</v>
      </c>
      <c r="P14138" s="9">
        <v>35.276915545217904</v>
      </c>
      <c r="Q14138" s="9">
        <v>22.290699661777399</v>
      </c>
      <c r="R14138" s="9">
        <v>20.968669840564399</v>
      </c>
      <c r="S14138" s="9">
        <v>7.3002698384072904</v>
      </c>
      <c r="T14138" s="9">
        <v>0.40973119859000001</v>
      </c>
    </row>
    <row r="14139" spans="1:20" x14ac:dyDescent="0.35">
      <c r="A14139">
        <f t="shared" si="428"/>
        <v>14139</v>
      </c>
      <c r="B14139" s="3" t="s">
        <v>1037</v>
      </c>
      <c r="C14139" s="3" t="s">
        <v>95</v>
      </c>
      <c r="D14139" s="3" t="s">
        <v>52</v>
      </c>
      <c r="E14139">
        <v>2022</v>
      </c>
      <c r="F14139" s="3" t="str">
        <f t="shared" si="429"/>
        <v>RASpillROCK I2022</v>
      </c>
      <c r="G14139" s="9">
        <v>0.96560442499180099</v>
      </c>
      <c r="H14139" s="9">
        <v>1.2587894006785401</v>
      </c>
      <c r="I14139" s="9">
        <v>2.0419695543425598</v>
      </c>
      <c r="J14139" s="9">
        <v>4.0390875254888403</v>
      </c>
      <c r="K14139" s="9">
        <v>3.0812633073937499</v>
      </c>
      <c r="L14139" s="9">
        <v>4.8797543911135</v>
      </c>
      <c r="M14139" s="9">
        <v>4.3719574265995798</v>
      </c>
      <c r="N14139" s="9">
        <v>34.774162489770198</v>
      </c>
      <c r="O14139" s="9">
        <v>40.416886459280093</v>
      </c>
      <c r="P14139" s="9">
        <v>78.072524833136896</v>
      </c>
      <c r="Q14139" s="9">
        <v>24.0462579611549</v>
      </c>
      <c r="R14139" s="9">
        <v>20.7591718177258</v>
      </c>
      <c r="S14139" s="9">
        <v>6.5658788729679598</v>
      </c>
      <c r="T14139" s="9">
        <v>0.72840064446284702</v>
      </c>
    </row>
    <row r="14140" spans="1:20" x14ac:dyDescent="0.35">
      <c r="A14140">
        <f t="shared" si="428"/>
        <v>14140</v>
      </c>
      <c r="B14140" s="3" t="s">
        <v>1037</v>
      </c>
      <c r="C14140" s="3" t="s">
        <v>95</v>
      </c>
      <c r="D14140" s="3" t="s">
        <v>52</v>
      </c>
      <c r="E14140">
        <v>2023</v>
      </c>
      <c r="F14140" s="3" t="str">
        <f t="shared" si="429"/>
        <v>RASpillROCK I2023</v>
      </c>
      <c r="G14140" s="9">
        <v>1.1915945695702199</v>
      </c>
      <c r="H14140" s="9">
        <v>1.3742491401391601</v>
      </c>
      <c r="I14140" s="9">
        <v>0.52390885051895797</v>
      </c>
      <c r="J14140" s="9">
        <v>2.0878957677200898</v>
      </c>
      <c r="K14140" s="9">
        <v>0.41427934796614502</v>
      </c>
      <c r="L14140" s="9">
        <v>6.6137169172266796</v>
      </c>
      <c r="M14140" s="9">
        <v>13.9134979380775</v>
      </c>
      <c r="N14140" s="9">
        <v>18.180782597361802</v>
      </c>
      <c r="O14140" s="9">
        <v>49.273958767457898</v>
      </c>
      <c r="P14140" s="9">
        <v>46.704690219633498</v>
      </c>
      <c r="Q14140" s="9">
        <v>20.022124008515298</v>
      </c>
      <c r="R14140" s="9">
        <v>20.762519789594698</v>
      </c>
      <c r="S14140" s="9">
        <v>5.6651689399238201</v>
      </c>
      <c r="T14140" s="9">
        <v>0.43687150887624998</v>
      </c>
    </row>
    <row r="14141" spans="1:20" x14ac:dyDescent="0.35">
      <c r="A14141">
        <f t="shared" si="428"/>
        <v>14141</v>
      </c>
      <c r="B14141" s="3" t="s">
        <v>1037</v>
      </c>
      <c r="C14141" s="3" t="s">
        <v>95</v>
      </c>
      <c r="D14141" s="3" t="s">
        <v>52</v>
      </c>
      <c r="E14141">
        <v>2024</v>
      </c>
      <c r="F14141" s="3" t="str">
        <f t="shared" si="429"/>
        <v>RASpillROCK I2024</v>
      </c>
      <c r="G14141" s="9">
        <v>1.5143561255149101</v>
      </c>
      <c r="H14141" s="9">
        <v>1.4812770201701999</v>
      </c>
      <c r="I14141" s="9">
        <v>0.76769709974465195</v>
      </c>
      <c r="J14141" s="9">
        <v>1.42817296282405</v>
      </c>
      <c r="K14141" s="9">
        <v>0.55269882535520798</v>
      </c>
      <c r="L14141" s="9">
        <v>6.1994055099977103</v>
      </c>
      <c r="M14141" s="9">
        <v>32.445288845492598</v>
      </c>
      <c r="N14141" s="9">
        <v>24.2420126957497</v>
      </c>
      <c r="O14141" s="9">
        <v>56.256200365650201</v>
      </c>
      <c r="P14141" s="9">
        <v>35.28402660599</v>
      </c>
      <c r="Q14141" s="9">
        <v>19.665134228026499</v>
      </c>
      <c r="R14141" s="9">
        <v>18.1677314868836</v>
      </c>
      <c r="S14141" s="9">
        <v>5.57345782081119</v>
      </c>
      <c r="T14141" s="9">
        <v>0.55167581763243001</v>
      </c>
    </row>
    <row r="14142" spans="1:20" x14ac:dyDescent="0.35">
      <c r="A14142">
        <f t="shared" si="428"/>
        <v>14142</v>
      </c>
      <c r="B14142" s="3" t="s">
        <v>1037</v>
      </c>
      <c r="C14142" s="3" t="s">
        <v>95</v>
      </c>
      <c r="D14142" s="3" t="s">
        <v>52</v>
      </c>
      <c r="E14142">
        <v>2025</v>
      </c>
      <c r="F14142" s="3" t="str">
        <f t="shared" si="429"/>
        <v>RASpillROCK I2025</v>
      </c>
      <c r="G14142" s="9">
        <v>2.3199708628988498</v>
      </c>
      <c r="H14142" s="9">
        <v>1.9462556850644399</v>
      </c>
      <c r="I14142" s="9">
        <v>2.4837242262053398</v>
      </c>
      <c r="J14142" s="9">
        <v>1.0286050122635699</v>
      </c>
      <c r="K14142" s="9">
        <v>2.52317844844687</v>
      </c>
      <c r="L14142" s="9">
        <v>1.49241184968561</v>
      </c>
      <c r="M14142" s="9">
        <v>3.3293004183424899</v>
      </c>
      <c r="N14142" s="9">
        <v>9.7004178171220801</v>
      </c>
      <c r="O14142" s="9">
        <v>11.946234909828799</v>
      </c>
      <c r="P14142" s="9">
        <v>17.337261271772299</v>
      </c>
      <c r="Q14142" s="9">
        <v>19.661032129236599</v>
      </c>
      <c r="R14142" s="9">
        <v>21.622692514377398</v>
      </c>
      <c r="S14142" s="9">
        <v>5.93352115970377</v>
      </c>
      <c r="T14142" s="9">
        <v>0.29113421382743004</v>
      </c>
    </row>
    <row r="14143" spans="1:20" x14ac:dyDescent="0.35">
      <c r="A14143">
        <f t="shared" si="428"/>
        <v>14143</v>
      </c>
      <c r="B14143" s="3" t="s">
        <v>1037</v>
      </c>
      <c r="C14143" s="3" t="s">
        <v>95</v>
      </c>
      <c r="D14143" s="3" t="s">
        <v>52</v>
      </c>
      <c r="E14143">
        <v>2026</v>
      </c>
      <c r="F14143" s="3" t="str">
        <f t="shared" si="429"/>
        <v>RASpillROCK I2026</v>
      </c>
      <c r="G14143" s="9">
        <v>1.47783936508353</v>
      </c>
      <c r="H14143" s="9">
        <v>0.78612604022409704</v>
      </c>
      <c r="I14143" s="9">
        <v>1.0173592772247899</v>
      </c>
      <c r="J14143" s="9">
        <v>5.0948404356372903</v>
      </c>
      <c r="K14143" s="9">
        <v>23.169161880410901</v>
      </c>
      <c r="L14143" s="9">
        <v>11.0876144454918</v>
      </c>
      <c r="M14143" s="9">
        <v>100.87510971613</v>
      </c>
      <c r="N14143" s="9">
        <v>187.04777976203201</v>
      </c>
      <c r="O14143" s="9">
        <v>84.492735684596894</v>
      </c>
      <c r="P14143" s="9">
        <v>55.89667669472</v>
      </c>
      <c r="Q14143" s="9">
        <v>25.6900583332129</v>
      </c>
      <c r="R14143" s="9">
        <v>20.473650739216101</v>
      </c>
      <c r="S14143" s="9">
        <v>5.8256648134999898</v>
      </c>
      <c r="T14143" s="9">
        <v>1.49271498804458</v>
      </c>
    </row>
    <row r="14144" spans="1:20" x14ac:dyDescent="0.35">
      <c r="A14144">
        <f t="shared" si="428"/>
        <v>14144</v>
      </c>
      <c r="B14144" s="3" t="s">
        <v>1037</v>
      </c>
      <c r="C14144" s="3" t="s">
        <v>95</v>
      </c>
      <c r="D14144" s="3" t="s">
        <v>52</v>
      </c>
      <c r="E14144">
        <v>2027</v>
      </c>
      <c r="F14144" s="3" t="str">
        <f t="shared" si="429"/>
        <v>RASpillROCK I2027</v>
      </c>
      <c r="G14144" s="9">
        <v>1.4171460709954899</v>
      </c>
      <c r="H14144" s="9">
        <v>0.81237598578742998</v>
      </c>
      <c r="I14144" s="9">
        <v>24.841527116348001</v>
      </c>
      <c r="J14144" s="9">
        <v>27.538508514156899</v>
      </c>
      <c r="K14144" s="9">
        <v>18.023251437786399</v>
      </c>
      <c r="L14144" s="9">
        <v>15.960270383478001</v>
      </c>
      <c r="M14144" s="9">
        <v>46.793425166078798</v>
      </c>
      <c r="N14144" s="9">
        <v>55.2784502510547</v>
      </c>
      <c r="O14144" s="9">
        <v>76.128302713646903</v>
      </c>
      <c r="P14144" s="9">
        <v>140.22115503116001</v>
      </c>
      <c r="Q14144" s="9">
        <v>66.237782418467503</v>
      </c>
      <c r="R14144" s="9">
        <v>30.998163669391499</v>
      </c>
      <c r="S14144" s="9">
        <v>9.8045840730414007</v>
      </c>
      <c r="T14144" s="9">
        <v>0.54076794703701303</v>
      </c>
    </row>
    <row r="14145" spans="1:20" x14ac:dyDescent="0.35">
      <c r="A14145">
        <f t="shared" si="428"/>
        <v>14145</v>
      </c>
      <c r="B14145" s="3" t="s">
        <v>1037</v>
      </c>
      <c r="C14145" s="3" t="s">
        <v>95</v>
      </c>
      <c r="D14145" s="3" t="s">
        <v>52</v>
      </c>
      <c r="E14145">
        <v>2028</v>
      </c>
      <c r="F14145" s="3" t="str">
        <f t="shared" si="429"/>
        <v>RASpillROCK I2028</v>
      </c>
      <c r="G14145" s="9">
        <v>0.90221262963689497</v>
      </c>
      <c r="H14145" s="9">
        <v>1.49231514916215</v>
      </c>
      <c r="I14145" s="9">
        <v>1.7812872859877</v>
      </c>
      <c r="J14145" s="9">
        <v>10.0534555096311</v>
      </c>
      <c r="K14145" s="9">
        <v>14.171682918539499</v>
      </c>
      <c r="L14145" s="9">
        <v>13.3605977862131</v>
      </c>
      <c r="M14145" s="9">
        <v>11.551062775761199</v>
      </c>
      <c r="N14145" s="9">
        <v>24.481505707089799</v>
      </c>
      <c r="O14145" s="9">
        <v>49.335235018687101</v>
      </c>
      <c r="P14145" s="9">
        <v>67.864548935941997</v>
      </c>
      <c r="Q14145" s="9">
        <v>21.404814800876601</v>
      </c>
      <c r="R14145" s="9">
        <v>18.0698017705731</v>
      </c>
      <c r="S14145" s="9">
        <v>5.6668252511299411</v>
      </c>
      <c r="T14145" s="9">
        <v>0.57994715357590199</v>
      </c>
    </row>
    <row r="14146" spans="1:20" x14ac:dyDescent="0.35">
      <c r="A14146">
        <f t="shared" si="428"/>
        <v>14146</v>
      </c>
      <c r="B14146" s="3" t="s">
        <v>1037</v>
      </c>
      <c r="C14146" s="3" t="s">
        <v>95</v>
      </c>
      <c r="D14146" s="3" t="s">
        <v>52</v>
      </c>
      <c r="E14146">
        <v>2029</v>
      </c>
      <c r="F14146" s="3" t="str">
        <f t="shared" si="429"/>
        <v>RASpillROCK I2029</v>
      </c>
      <c r="G14146" s="9">
        <v>0.66665116788252599</v>
      </c>
      <c r="H14146" s="9">
        <v>1.7106372187294401</v>
      </c>
      <c r="I14146" s="9">
        <v>1.3567304123936099</v>
      </c>
      <c r="J14146" s="9">
        <v>7.0583634993459601</v>
      </c>
      <c r="K14146" s="9">
        <v>24.282695512231701</v>
      </c>
      <c r="L14146" s="9">
        <v>39.438958085640003</v>
      </c>
      <c r="M14146" s="9">
        <v>88.050519397819002</v>
      </c>
      <c r="N14146" s="9">
        <v>114.69976085976199</v>
      </c>
      <c r="O14146" s="9">
        <v>153.30028507403</v>
      </c>
      <c r="P14146" s="9">
        <v>170.20107517005997</v>
      </c>
      <c r="Q14146" s="9">
        <v>92.964505514629707</v>
      </c>
      <c r="R14146" s="9">
        <v>36.729120506944398</v>
      </c>
      <c r="S14146" s="9">
        <v>16.248445675661699</v>
      </c>
      <c r="T14146" s="9">
        <v>1.3135647711579099</v>
      </c>
    </row>
    <row r="14147" spans="1:20" x14ac:dyDescent="0.35">
      <c r="A14147">
        <f t="shared" ref="A14147:A14210" si="430">A14146+1</f>
        <v>14147</v>
      </c>
      <c r="B14147" s="3" t="s">
        <v>1037</v>
      </c>
      <c r="C14147" s="3" t="s">
        <v>77</v>
      </c>
      <c r="D14147" s="3" t="s">
        <v>52</v>
      </c>
      <c r="E14147">
        <v>2020</v>
      </c>
      <c r="F14147" s="3" t="str">
        <f t="shared" si="429"/>
        <v>RAGenROCK I2020</v>
      </c>
      <c r="G14147" s="9">
        <v>245.884905091397</v>
      </c>
      <c r="H14147" s="9">
        <v>353.83622354166602</v>
      </c>
      <c r="I14147" s="9">
        <v>377.09060320833299</v>
      </c>
      <c r="J14147" s="9">
        <v>396.70828985215002</v>
      </c>
      <c r="K14147" s="9">
        <v>375.25523081845199</v>
      </c>
      <c r="L14147" s="9">
        <v>283.12955851343997</v>
      </c>
      <c r="M14147" s="9">
        <v>398.00919352777697</v>
      </c>
      <c r="N14147" s="9">
        <v>370.75760658333297</v>
      </c>
      <c r="O14147" s="9">
        <v>411.12259098118199</v>
      </c>
      <c r="P14147" s="9">
        <v>423.05211040277698</v>
      </c>
      <c r="Q14147" s="9">
        <v>217.94895789516099</v>
      </c>
      <c r="R14147" s="9">
        <v>213.394189277777</v>
      </c>
      <c r="S14147" s="9">
        <v>211.96511322656201</v>
      </c>
      <c r="T14147" s="9">
        <v>206.32673014166599</v>
      </c>
    </row>
    <row r="14148" spans="1:20" x14ac:dyDescent="0.35">
      <c r="A14148">
        <f t="shared" si="430"/>
        <v>14148</v>
      </c>
      <c r="B14148" s="3" t="s">
        <v>1037</v>
      </c>
      <c r="C14148" s="3" t="s">
        <v>77</v>
      </c>
      <c r="D14148" s="3" t="s">
        <v>52</v>
      </c>
      <c r="E14148">
        <v>2021</v>
      </c>
      <c r="F14148" s="3" t="str">
        <f t="shared" si="429"/>
        <v>RAGenROCK I2021</v>
      </c>
      <c r="G14148" s="9">
        <v>292.66761907235201</v>
      </c>
      <c r="H14148" s="9">
        <v>391.63924548611101</v>
      </c>
      <c r="I14148" s="9">
        <v>441.98274206944399</v>
      </c>
      <c r="J14148" s="9">
        <v>390.856157150537</v>
      </c>
      <c r="K14148" s="9">
        <v>414.931463854166</v>
      </c>
      <c r="L14148" s="9">
        <v>294.28720826612903</v>
      </c>
      <c r="M14148" s="9">
        <v>308.76546694444397</v>
      </c>
      <c r="N14148" s="9">
        <v>339.67880927777702</v>
      </c>
      <c r="O14148" s="9">
        <v>406.21141415322501</v>
      </c>
      <c r="P14148" s="9">
        <v>366.55987186111099</v>
      </c>
      <c r="Q14148" s="9">
        <v>251.13711525537599</v>
      </c>
      <c r="R14148" s="9">
        <v>233.957674363888</v>
      </c>
      <c r="S14148" s="9">
        <v>231.757259713541</v>
      </c>
      <c r="T14148" s="9">
        <v>182.53735848013801</v>
      </c>
    </row>
    <row r="14149" spans="1:20" x14ac:dyDescent="0.35">
      <c r="A14149">
        <f t="shared" si="430"/>
        <v>14149</v>
      </c>
      <c r="B14149" s="3" t="s">
        <v>1037</v>
      </c>
      <c r="C14149" s="3" t="s">
        <v>77</v>
      </c>
      <c r="D14149" s="3" t="s">
        <v>52</v>
      </c>
      <c r="E14149">
        <v>2022</v>
      </c>
      <c r="F14149" s="3" t="str">
        <f t="shared" si="429"/>
        <v>RAGenROCK I2022</v>
      </c>
      <c r="G14149" s="9">
        <v>167.86119234811801</v>
      </c>
      <c r="H14149" s="9">
        <v>295.24895612500001</v>
      </c>
      <c r="I14149" s="9">
        <v>382.518854638888</v>
      </c>
      <c r="J14149" s="9">
        <v>438.15231802150498</v>
      </c>
      <c r="K14149" s="9">
        <v>399.06101093749999</v>
      </c>
      <c r="L14149" s="9">
        <v>358.21374974462299</v>
      </c>
      <c r="M14149" s="9">
        <v>357.98372730555502</v>
      </c>
      <c r="N14149" s="9">
        <v>380.57137158333302</v>
      </c>
      <c r="O14149" s="9">
        <v>416.75138624999897</v>
      </c>
      <c r="P14149" s="9">
        <v>447.91515136111099</v>
      </c>
      <c r="Q14149" s="9">
        <v>280.01075075268801</v>
      </c>
      <c r="R14149" s="9">
        <v>227.60562428611101</v>
      </c>
      <c r="S14149" s="9">
        <v>220.79780551562499</v>
      </c>
      <c r="T14149" s="9">
        <v>159.490195118055</v>
      </c>
    </row>
    <row r="14150" spans="1:20" x14ac:dyDescent="0.35">
      <c r="A14150">
        <f t="shared" si="430"/>
        <v>14150</v>
      </c>
      <c r="B14150" s="3" t="s">
        <v>1037</v>
      </c>
      <c r="C14150" s="3" t="s">
        <v>77</v>
      </c>
      <c r="D14150" s="3" t="s">
        <v>52</v>
      </c>
      <c r="E14150">
        <v>2023</v>
      </c>
      <c r="F14150" s="3" t="str">
        <f t="shared" si="429"/>
        <v>RAGenROCK I2023</v>
      </c>
      <c r="G14150" s="9">
        <v>191.704486049731</v>
      </c>
      <c r="H14150" s="9">
        <v>299.79812950694401</v>
      </c>
      <c r="I14150" s="9">
        <v>372.27955309999999</v>
      </c>
      <c r="J14150" s="9">
        <v>410.618224758064</v>
      </c>
      <c r="K14150" s="9">
        <v>327.23183287202301</v>
      </c>
      <c r="L14150" s="9">
        <v>306.683059825268</v>
      </c>
      <c r="M14150" s="9">
        <v>333.75228205555499</v>
      </c>
      <c r="N14150" s="9">
        <v>347.92008723888802</v>
      </c>
      <c r="O14150" s="9">
        <v>425.47562844086002</v>
      </c>
      <c r="P14150" s="9">
        <v>374.84459719444402</v>
      </c>
      <c r="Q14150" s="9">
        <v>226.228130900537</v>
      </c>
      <c r="R14150" s="9">
        <v>239.63697511666601</v>
      </c>
      <c r="S14150" s="9">
        <v>220.29266376301999</v>
      </c>
      <c r="T14150" s="9">
        <v>138.25521803472199</v>
      </c>
    </row>
    <row r="14151" spans="1:20" x14ac:dyDescent="0.35">
      <c r="A14151">
        <f t="shared" si="430"/>
        <v>14151</v>
      </c>
      <c r="B14151" s="3" t="s">
        <v>1037</v>
      </c>
      <c r="C14151" s="3" t="s">
        <v>77</v>
      </c>
      <c r="D14151" s="3" t="s">
        <v>52</v>
      </c>
      <c r="E14151">
        <v>2024</v>
      </c>
      <c r="F14151" s="3" t="str">
        <f t="shared" si="429"/>
        <v>RAGenROCK I2024</v>
      </c>
      <c r="G14151" s="9">
        <v>170.76125056451599</v>
      </c>
      <c r="H14151" s="9">
        <v>279.92287069583301</v>
      </c>
      <c r="I14151" s="9">
        <v>320.29555409722201</v>
      </c>
      <c r="J14151" s="9">
        <v>390.10151206989201</v>
      </c>
      <c r="K14151" s="9">
        <v>371.72943171874999</v>
      </c>
      <c r="L14151" s="9">
        <v>333.70968488709599</v>
      </c>
      <c r="M14151" s="9">
        <v>357.19264279722199</v>
      </c>
      <c r="N14151" s="9">
        <v>349.097574833333</v>
      </c>
      <c r="O14151" s="9">
        <v>413.41773603494602</v>
      </c>
      <c r="P14151" s="9">
        <v>333.13925406944401</v>
      </c>
      <c r="Q14151" s="9">
        <v>220.21082380107501</v>
      </c>
      <c r="R14151" s="9">
        <v>203.13032462111099</v>
      </c>
      <c r="S14151" s="9">
        <v>210.07982634114501</v>
      </c>
      <c r="T14151" s="9">
        <v>157.251252959722</v>
      </c>
    </row>
    <row r="14152" spans="1:20" x14ac:dyDescent="0.35">
      <c r="A14152">
        <f t="shared" si="430"/>
        <v>14152</v>
      </c>
      <c r="B14152" s="3" t="s">
        <v>1037</v>
      </c>
      <c r="C14152" s="3" t="s">
        <v>77</v>
      </c>
      <c r="D14152" s="3" t="s">
        <v>52</v>
      </c>
      <c r="E14152">
        <v>2025</v>
      </c>
      <c r="F14152" s="3" t="str">
        <f t="shared" si="429"/>
        <v>RAGenROCK I2025</v>
      </c>
      <c r="G14152" s="9">
        <v>144.47899942836</v>
      </c>
      <c r="H14152" s="9">
        <v>256.5427629875</v>
      </c>
      <c r="I14152" s="9">
        <v>290.49555659722199</v>
      </c>
      <c r="J14152" s="9">
        <v>214.406449848118</v>
      </c>
      <c r="K14152" s="9">
        <v>218.85819753720199</v>
      </c>
      <c r="L14152" s="9">
        <v>210.59348591397799</v>
      </c>
      <c r="M14152" s="9">
        <v>201.15050476944401</v>
      </c>
      <c r="N14152" s="9">
        <v>239.54578733333301</v>
      </c>
      <c r="O14152" s="9">
        <v>249.70832913978401</v>
      </c>
      <c r="P14152" s="9">
        <v>203.243494402777</v>
      </c>
      <c r="Q14152" s="9">
        <v>215.23502243279501</v>
      </c>
      <c r="R14152" s="9">
        <v>251.65437605555499</v>
      </c>
      <c r="S14152" s="9">
        <v>228.67059310156199</v>
      </c>
      <c r="T14152" s="9">
        <v>192.472238409722</v>
      </c>
    </row>
    <row r="14153" spans="1:20" x14ac:dyDescent="0.35">
      <c r="A14153">
        <f t="shared" si="430"/>
        <v>14153</v>
      </c>
      <c r="B14153" s="3" t="s">
        <v>1037</v>
      </c>
      <c r="C14153" s="3" t="s">
        <v>77</v>
      </c>
      <c r="D14153" s="3" t="s">
        <v>52</v>
      </c>
      <c r="E14153">
        <v>2026</v>
      </c>
      <c r="F14153" s="3" t="str">
        <f t="shared" si="429"/>
        <v>RAGenROCK I2026</v>
      </c>
      <c r="G14153" s="9">
        <v>185.81071436290301</v>
      </c>
      <c r="H14153" s="9">
        <v>236.77720494444401</v>
      </c>
      <c r="I14153" s="9">
        <v>355.18346861111098</v>
      </c>
      <c r="J14153" s="9">
        <v>381.47220325268802</v>
      </c>
      <c r="K14153" s="9">
        <v>396.36818059523802</v>
      </c>
      <c r="L14153" s="9">
        <v>299.93589209677401</v>
      </c>
      <c r="M14153" s="9">
        <v>369.89989165027703</v>
      </c>
      <c r="N14153" s="9">
        <v>329.16777152777701</v>
      </c>
      <c r="O14153" s="9">
        <v>411.139276787634</v>
      </c>
      <c r="P14153" s="9">
        <v>383.25087878888797</v>
      </c>
      <c r="Q14153" s="9">
        <v>284.52020786290302</v>
      </c>
      <c r="R14153" s="9">
        <v>230.411823172222</v>
      </c>
      <c r="S14153" s="9">
        <v>236.481537697916</v>
      </c>
      <c r="T14153" s="9">
        <v>223.10509187152701</v>
      </c>
    </row>
    <row r="14154" spans="1:20" x14ac:dyDescent="0.35">
      <c r="A14154">
        <f t="shared" si="430"/>
        <v>14154</v>
      </c>
      <c r="B14154" s="3" t="s">
        <v>1037</v>
      </c>
      <c r="C14154" s="3" t="s">
        <v>77</v>
      </c>
      <c r="D14154" s="3" t="s">
        <v>52</v>
      </c>
      <c r="E14154">
        <v>2027</v>
      </c>
      <c r="F14154" s="3" t="str">
        <f t="shared" si="429"/>
        <v>RAGenROCK I2027</v>
      </c>
      <c r="G14154" s="9">
        <v>166.00611417473101</v>
      </c>
      <c r="H14154" s="9">
        <v>344.93352297222202</v>
      </c>
      <c r="I14154" s="9">
        <v>438.237704986111</v>
      </c>
      <c r="J14154" s="9">
        <v>478.01221954301002</v>
      </c>
      <c r="K14154" s="9">
        <v>434.70362376487998</v>
      </c>
      <c r="L14154" s="9">
        <v>369.90052715053702</v>
      </c>
      <c r="M14154" s="9">
        <v>417.20171722222199</v>
      </c>
      <c r="N14154" s="9">
        <v>394.960285888888</v>
      </c>
      <c r="O14154" s="9">
        <v>413.14971151881701</v>
      </c>
      <c r="P14154" s="9">
        <v>425.85124938888799</v>
      </c>
      <c r="Q14154" s="9">
        <v>383.96915938171998</v>
      </c>
      <c r="R14154" s="9">
        <v>366.22316502777699</v>
      </c>
      <c r="S14154" s="9">
        <v>289.0584834375</v>
      </c>
      <c r="T14154" s="9">
        <v>240.81963426805501</v>
      </c>
    </row>
    <row r="14155" spans="1:20" x14ac:dyDescent="0.35">
      <c r="A14155">
        <f t="shared" si="430"/>
        <v>14155</v>
      </c>
      <c r="B14155" s="3" t="s">
        <v>1037</v>
      </c>
      <c r="C14155" s="3" t="s">
        <v>77</v>
      </c>
      <c r="D14155" s="3" t="s">
        <v>52</v>
      </c>
      <c r="E14155">
        <v>2028</v>
      </c>
      <c r="F14155" s="3" t="str">
        <f t="shared" si="429"/>
        <v>RAGenROCK I2028</v>
      </c>
      <c r="G14155" s="9">
        <v>245.55393782258</v>
      </c>
      <c r="H14155" s="9">
        <v>339.01601048611099</v>
      </c>
      <c r="I14155" s="9">
        <v>393.653187388888</v>
      </c>
      <c r="J14155" s="9">
        <v>442.70723553763401</v>
      </c>
      <c r="K14155" s="9">
        <v>400.11584360119002</v>
      </c>
      <c r="L14155" s="9">
        <v>348.27455358870901</v>
      </c>
      <c r="M14155" s="9">
        <v>419.98136911111101</v>
      </c>
      <c r="N14155" s="9">
        <v>343.593267138888</v>
      </c>
      <c r="O14155" s="9">
        <v>395.80455298387</v>
      </c>
      <c r="P14155" s="9">
        <v>418.26530977777702</v>
      </c>
      <c r="Q14155" s="9">
        <v>244.699010309139</v>
      </c>
      <c r="R14155" s="9">
        <v>209.51294849999999</v>
      </c>
      <c r="S14155" s="9">
        <v>203.259430604166</v>
      </c>
      <c r="T14155" s="9">
        <v>180.07703805555499</v>
      </c>
    </row>
    <row r="14156" spans="1:20" x14ac:dyDescent="0.35">
      <c r="A14156">
        <f t="shared" si="430"/>
        <v>14156</v>
      </c>
      <c r="B14156" s="3" t="s">
        <v>1037</v>
      </c>
      <c r="C14156" s="3" t="s">
        <v>77</v>
      </c>
      <c r="D14156" s="3" t="s">
        <v>52</v>
      </c>
      <c r="E14156">
        <v>2029</v>
      </c>
      <c r="F14156" s="3" t="str">
        <f t="shared" si="429"/>
        <v>RAGenROCK I2029</v>
      </c>
      <c r="G14156" s="9">
        <v>215.95213641129001</v>
      </c>
      <c r="H14156" s="9">
        <v>306.02622384722201</v>
      </c>
      <c r="I14156" s="9">
        <v>334.51031194027701</v>
      </c>
      <c r="J14156" s="9">
        <v>435.08875615591398</v>
      </c>
      <c r="K14156" s="9">
        <v>425.54516651785701</v>
      </c>
      <c r="L14156" s="9">
        <v>400.37747092741898</v>
      </c>
      <c r="M14156" s="9">
        <v>434.84789111111098</v>
      </c>
      <c r="N14156" s="9">
        <v>431.99628666666598</v>
      </c>
      <c r="O14156" s="9">
        <v>437.33566287634397</v>
      </c>
      <c r="P14156" s="9">
        <v>453.48222270833298</v>
      </c>
      <c r="Q14156" s="9">
        <v>418.486423736559</v>
      </c>
      <c r="R14156" s="9">
        <v>401.44785777777702</v>
      </c>
      <c r="S14156" s="9">
        <v>429.03714921874899</v>
      </c>
      <c r="T14156" s="9">
        <v>264.920527147222</v>
      </c>
    </row>
    <row r="14157" spans="1:20" x14ac:dyDescent="0.35">
      <c r="A14157">
        <f t="shared" si="430"/>
        <v>14157</v>
      </c>
      <c r="B14157" s="3" t="s">
        <v>1037</v>
      </c>
      <c r="C14157" s="3" t="s">
        <v>75</v>
      </c>
      <c r="D14157" s="3" t="s">
        <v>27</v>
      </c>
      <c r="E14157">
        <v>2020</v>
      </c>
      <c r="F14157" s="3" t="str">
        <f t="shared" si="429"/>
        <v>RAElevS SLOC2020</v>
      </c>
      <c r="G14157" s="9" t="e">
        <v>#N/A</v>
      </c>
      <c r="H14157" s="9" t="e">
        <v>#N/A</v>
      </c>
      <c r="I14157" s="9" t="e">
        <v>#N/A</v>
      </c>
      <c r="J14157" s="9" t="e">
        <v>#N/A</v>
      </c>
      <c r="K14157" s="9" t="e">
        <v>#N/A</v>
      </c>
      <c r="L14157" s="9" t="e">
        <v>#N/A</v>
      </c>
      <c r="M14157" s="9" t="e">
        <v>#N/A</v>
      </c>
      <c r="N14157" s="9" t="e">
        <v>#N/A</v>
      </c>
      <c r="O14157" s="9" t="e">
        <v>#N/A</v>
      </c>
      <c r="P14157" s="9" t="e">
        <v>#N/A</v>
      </c>
      <c r="Q14157" s="9" t="e">
        <v>#N/A</v>
      </c>
      <c r="R14157" s="9" t="e">
        <v>#N/A</v>
      </c>
      <c r="S14157" s="9" t="e">
        <v>#N/A</v>
      </c>
      <c r="T14157" s="9" t="e">
        <v>#N/A</v>
      </c>
    </row>
    <row r="14158" spans="1:20" x14ac:dyDescent="0.35">
      <c r="A14158">
        <f t="shared" si="430"/>
        <v>14158</v>
      </c>
      <c r="B14158" s="3" t="s">
        <v>1037</v>
      </c>
      <c r="C14158" s="3" t="s">
        <v>75</v>
      </c>
      <c r="D14158" s="3" t="s">
        <v>27</v>
      </c>
      <c r="E14158">
        <v>2021</v>
      </c>
      <c r="F14158" s="3" t="str">
        <f t="shared" si="429"/>
        <v>RAElevS SLOC2021</v>
      </c>
      <c r="G14158" s="9" t="e">
        <v>#N/A</v>
      </c>
      <c r="H14158" s="9" t="e">
        <v>#N/A</v>
      </c>
      <c r="I14158" s="9" t="e">
        <v>#N/A</v>
      </c>
      <c r="J14158" s="9" t="e">
        <v>#N/A</v>
      </c>
      <c r="K14158" s="9" t="e">
        <v>#N/A</v>
      </c>
      <c r="L14158" s="9" t="e">
        <v>#N/A</v>
      </c>
      <c r="M14158" s="9" t="e">
        <v>#N/A</v>
      </c>
      <c r="N14158" s="9" t="e">
        <v>#N/A</v>
      </c>
      <c r="O14158" s="9" t="e">
        <v>#N/A</v>
      </c>
      <c r="P14158" s="9" t="e">
        <v>#N/A</v>
      </c>
      <c r="Q14158" s="9" t="e">
        <v>#N/A</v>
      </c>
      <c r="R14158" s="9" t="e">
        <v>#N/A</v>
      </c>
      <c r="S14158" s="9" t="e">
        <v>#N/A</v>
      </c>
      <c r="T14158" s="9" t="e">
        <v>#N/A</v>
      </c>
    </row>
    <row r="14159" spans="1:20" x14ac:dyDescent="0.35">
      <c r="A14159">
        <f t="shared" si="430"/>
        <v>14159</v>
      </c>
      <c r="B14159" s="3" t="s">
        <v>1037</v>
      </c>
      <c r="C14159" s="3" t="s">
        <v>75</v>
      </c>
      <c r="D14159" s="3" t="s">
        <v>27</v>
      </c>
      <c r="E14159">
        <v>2022</v>
      </c>
      <c r="F14159" s="3" t="str">
        <f t="shared" si="429"/>
        <v>RAElevS SLOC2022</v>
      </c>
      <c r="G14159" s="9" t="e">
        <v>#N/A</v>
      </c>
      <c r="H14159" s="9" t="e">
        <v>#N/A</v>
      </c>
      <c r="I14159" s="9" t="e">
        <v>#N/A</v>
      </c>
      <c r="J14159" s="9" t="e">
        <v>#N/A</v>
      </c>
      <c r="K14159" s="9" t="e">
        <v>#N/A</v>
      </c>
      <c r="L14159" s="9" t="e">
        <v>#N/A</v>
      </c>
      <c r="M14159" s="9" t="e">
        <v>#N/A</v>
      </c>
      <c r="N14159" s="9" t="e">
        <v>#N/A</v>
      </c>
      <c r="O14159" s="9" t="e">
        <v>#N/A</v>
      </c>
      <c r="P14159" s="9" t="e">
        <v>#N/A</v>
      </c>
      <c r="Q14159" s="9" t="e">
        <v>#N/A</v>
      </c>
      <c r="R14159" s="9" t="e">
        <v>#N/A</v>
      </c>
      <c r="S14159" s="9" t="e">
        <v>#N/A</v>
      </c>
      <c r="T14159" s="9" t="e">
        <v>#N/A</v>
      </c>
    </row>
    <row r="14160" spans="1:20" x14ac:dyDescent="0.35">
      <c r="A14160">
        <f t="shared" si="430"/>
        <v>14160</v>
      </c>
      <c r="B14160" s="3" t="s">
        <v>1037</v>
      </c>
      <c r="C14160" s="3" t="s">
        <v>75</v>
      </c>
      <c r="D14160" s="3" t="s">
        <v>27</v>
      </c>
      <c r="E14160">
        <v>2023</v>
      </c>
      <c r="F14160" s="3" t="str">
        <f t="shared" si="429"/>
        <v>RAElevS SLOC2023</v>
      </c>
      <c r="G14160" s="9" t="e">
        <v>#N/A</v>
      </c>
      <c r="H14160" s="9" t="e">
        <v>#N/A</v>
      </c>
      <c r="I14160" s="9" t="e">
        <v>#N/A</v>
      </c>
      <c r="J14160" s="9" t="e">
        <v>#N/A</v>
      </c>
      <c r="K14160" s="9" t="e">
        <v>#N/A</v>
      </c>
      <c r="L14160" s="9" t="e">
        <v>#N/A</v>
      </c>
      <c r="M14160" s="9" t="e">
        <v>#N/A</v>
      </c>
      <c r="N14160" s="9" t="e">
        <v>#N/A</v>
      </c>
      <c r="O14160" s="9" t="e">
        <v>#N/A</v>
      </c>
      <c r="P14160" s="9" t="e">
        <v>#N/A</v>
      </c>
      <c r="Q14160" s="9" t="e">
        <v>#N/A</v>
      </c>
      <c r="R14160" s="9" t="e">
        <v>#N/A</v>
      </c>
      <c r="S14160" s="9" t="e">
        <v>#N/A</v>
      </c>
      <c r="T14160" s="9" t="e">
        <v>#N/A</v>
      </c>
    </row>
    <row r="14161" spans="1:20" x14ac:dyDescent="0.35">
      <c r="A14161">
        <f t="shared" si="430"/>
        <v>14161</v>
      </c>
      <c r="B14161" s="3" t="s">
        <v>1037</v>
      </c>
      <c r="C14161" s="3" t="s">
        <v>75</v>
      </c>
      <c r="D14161" s="3" t="s">
        <v>27</v>
      </c>
      <c r="E14161">
        <v>2024</v>
      </c>
      <c r="F14161" s="3" t="str">
        <f t="shared" si="429"/>
        <v>RAElevS SLOC2024</v>
      </c>
      <c r="G14161" s="9" t="e">
        <v>#N/A</v>
      </c>
      <c r="H14161" s="9" t="e">
        <v>#N/A</v>
      </c>
      <c r="I14161" s="9" t="e">
        <v>#N/A</v>
      </c>
      <c r="J14161" s="9" t="e">
        <v>#N/A</v>
      </c>
      <c r="K14161" s="9" t="e">
        <v>#N/A</v>
      </c>
      <c r="L14161" s="9" t="e">
        <v>#N/A</v>
      </c>
      <c r="M14161" s="9" t="e">
        <v>#N/A</v>
      </c>
      <c r="N14161" s="9" t="e">
        <v>#N/A</v>
      </c>
      <c r="O14161" s="9" t="e">
        <v>#N/A</v>
      </c>
      <c r="P14161" s="9" t="e">
        <v>#N/A</v>
      </c>
      <c r="Q14161" s="9" t="e">
        <v>#N/A</v>
      </c>
      <c r="R14161" s="9" t="e">
        <v>#N/A</v>
      </c>
      <c r="S14161" s="9" t="e">
        <v>#N/A</v>
      </c>
      <c r="T14161" s="9" t="e">
        <v>#N/A</v>
      </c>
    </row>
    <row r="14162" spans="1:20" x14ac:dyDescent="0.35">
      <c r="A14162">
        <f t="shared" si="430"/>
        <v>14162</v>
      </c>
      <c r="B14162" s="3" t="s">
        <v>1037</v>
      </c>
      <c r="C14162" s="3" t="s">
        <v>75</v>
      </c>
      <c r="D14162" s="3" t="s">
        <v>27</v>
      </c>
      <c r="E14162">
        <v>2025</v>
      </c>
      <c r="F14162" s="3" t="str">
        <f t="shared" si="429"/>
        <v>RAElevS SLOC2025</v>
      </c>
      <c r="G14162" s="9" t="e">
        <v>#N/A</v>
      </c>
      <c r="H14162" s="9" t="e">
        <v>#N/A</v>
      </c>
      <c r="I14162" s="9" t="e">
        <v>#N/A</v>
      </c>
      <c r="J14162" s="9" t="e">
        <v>#N/A</v>
      </c>
      <c r="K14162" s="9" t="e">
        <v>#N/A</v>
      </c>
      <c r="L14162" s="9" t="e">
        <v>#N/A</v>
      </c>
      <c r="M14162" s="9" t="e">
        <v>#N/A</v>
      </c>
      <c r="N14162" s="9" t="e">
        <v>#N/A</v>
      </c>
      <c r="O14162" s="9" t="e">
        <v>#N/A</v>
      </c>
      <c r="P14162" s="9" t="e">
        <v>#N/A</v>
      </c>
      <c r="Q14162" s="9" t="e">
        <v>#N/A</v>
      </c>
      <c r="R14162" s="9" t="e">
        <v>#N/A</v>
      </c>
      <c r="S14162" s="9" t="e">
        <v>#N/A</v>
      </c>
      <c r="T14162" s="9" t="e">
        <v>#N/A</v>
      </c>
    </row>
    <row r="14163" spans="1:20" x14ac:dyDescent="0.35">
      <c r="A14163">
        <f t="shared" si="430"/>
        <v>14163</v>
      </c>
      <c r="B14163" s="3" t="s">
        <v>1037</v>
      </c>
      <c r="C14163" s="3" t="s">
        <v>75</v>
      </c>
      <c r="D14163" s="3" t="s">
        <v>27</v>
      </c>
      <c r="E14163">
        <v>2026</v>
      </c>
      <c r="F14163" s="3" t="str">
        <f t="shared" si="429"/>
        <v>RAElevS SLOC2026</v>
      </c>
      <c r="G14163" s="9" t="e">
        <v>#N/A</v>
      </c>
      <c r="H14163" s="9" t="e">
        <v>#N/A</v>
      </c>
      <c r="I14163" s="9" t="e">
        <v>#N/A</v>
      </c>
      <c r="J14163" s="9" t="e">
        <v>#N/A</v>
      </c>
      <c r="K14163" s="9" t="e">
        <v>#N/A</v>
      </c>
      <c r="L14163" s="9" t="e">
        <v>#N/A</v>
      </c>
      <c r="M14163" s="9" t="e">
        <v>#N/A</v>
      </c>
      <c r="N14163" s="9" t="e">
        <v>#N/A</v>
      </c>
      <c r="O14163" s="9" t="e">
        <v>#N/A</v>
      </c>
      <c r="P14163" s="9" t="e">
        <v>#N/A</v>
      </c>
      <c r="Q14163" s="9" t="e">
        <v>#N/A</v>
      </c>
      <c r="R14163" s="9" t="e">
        <v>#N/A</v>
      </c>
      <c r="S14163" s="9" t="e">
        <v>#N/A</v>
      </c>
      <c r="T14163" s="9" t="e">
        <v>#N/A</v>
      </c>
    </row>
    <row r="14164" spans="1:20" x14ac:dyDescent="0.35">
      <c r="A14164">
        <f t="shared" si="430"/>
        <v>14164</v>
      </c>
      <c r="B14164" s="3" t="s">
        <v>1037</v>
      </c>
      <c r="C14164" s="3" t="s">
        <v>75</v>
      </c>
      <c r="D14164" s="3" t="s">
        <v>27</v>
      </c>
      <c r="E14164">
        <v>2027</v>
      </c>
      <c r="F14164" s="3" t="str">
        <f t="shared" si="429"/>
        <v>RAElevS SLOC2027</v>
      </c>
      <c r="G14164" s="9" t="e">
        <v>#N/A</v>
      </c>
      <c r="H14164" s="9" t="e">
        <v>#N/A</v>
      </c>
      <c r="I14164" s="9" t="e">
        <v>#N/A</v>
      </c>
      <c r="J14164" s="9" t="e">
        <v>#N/A</v>
      </c>
      <c r="K14164" s="9" t="e">
        <v>#N/A</v>
      </c>
      <c r="L14164" s="9" t="e">
        <v>#N/A</v>
      </c>
      <c r="M14164" s="9" t="e">
        <v>#N/A</v>
      </c>
      <c r="N14164" s="9" t="e">
        <v>#N/A</v>
      </c>
      <c r="O14164" s="9" t="e">
        <v>#N/A</v>
      </c>
      <c r="P14164" s="9" t="e">
        <v>#N/A</v>
      </c>
      <c r="Q14164" s="9" t="e">
        <v>#N/A</v>
      </c>
      <c r="R14164" s="9" t="e">
        <v>#N/A</v>
      </c>
      <c r="S14164" s="9" t="e">
        <v>#N/A</v>
      </c>
      <c r="T14164" s="9" t="e">
        <v>#N/A</v>
      </c>
    </row>
    <row r="14165" spans="1:20" x14ac:dyDescent="0.35">
      <c r="A14165">
        <f t="shared" si="430"/>
        <v>14165</v>
      </c>
      <c r="B14165" s="3" t="s">
        <v>1037</v>
      </c>
      <c r="C14165" s="3" t="s">
        <v>75</v>
      </c>
      <c r="D14165" s="3" t="s">
        <v>27</v>
      </c>
      <c r="E14165">
        <v>2028</v>
      </c>
      <c r="F14165" s="3" t="str">
        <f t="shared" si="429"/>
        <v>RAElevS SLOC2028</v>
      </c>
      <c r="G14165" s="9" t="e">
        <v>#N/A</v>
      </c>
      <c r="H14165" s="9" t="e">
        <v>#N/A</v>
      </c>
      <c r="I14165" s="9" t="e">
        <v>#N/A</v>
      </c>
      <c r="J14165" s="9" t="e">
        <v>#N/A</v>
      </c>
      <c r="K14165" s="9" t="e">
        <v>#N/A</v>
      </c>
      <c r="L14165" s="9" t="e">
        <v>#N/A</v>
      </c>
      <c r="M14165" s="9" t="e">
        <v>#N/A</v>
      </c>
      <c r="N14165" s="9" t="e">
        <v>#N/A</v>
      </c>
      <c r="O14165" s="9" t="e">
        <v>#N/A</v>
      </c>
      <c r="P14165" s="9" t="e">
        <v>#N/A</v>
      </c>
      <c r="Q14165" s="9" t="e">
        <v>#N/A</v>
      </c>
      <c r="R14165" s="9" t="e">
        <v>#N/A</v>
      </c>
      <c r="S14165" s="9" t="e">
        <v>#N/A</v>
      </c>
      <c r="T14165" s="9" t="e">
        <v>#N/A</v>
      </c>
    </row>
    <row r="14166" spans="1:20" x14ac:dyDescent="0.35">
      <c r="A14166">
        <f t="shared" si="430"/>
        <v>14166</v>
      </c>
      <c r="B14166" s="3" t="s">
        <v>1037</v>
      </c>
      <c r="C14166" s="3" t="s">
        <v>75</v>
      </c>
      <c r="D14166" s="3" t="s">
        <v>27</v>
      </c>
      <c r="E14166">
        <v>2029</v>
      </c>
      <c r="F14166" s="3" t="str">
        <f t="shared" si="429"/>
        <v>RAElevS SLOC2029</v>
      </c>
      <c r="G14166" s="9" t="e">
        <v>#N/A</v>
      </c>
      <c r="H14166" s="9" t="e">
        <v>#N/A</v>
      </c>
      <c r="I14166" s="9" t="e">
        <v>#N/A</v>
      </c>
      <c r="J14166" s="9" t="e">
        <v>#N/A</v>
      </c>
      <c r="K14166" s="9" t="e">
        <v>#N/A</v>
      </c>
      <c r="L14166" s="9" t="e">
        <v>#N/A</v>
      </c>
      <c r="M14166" s="9" t="e">
        <v>#N/A</v>
      </c>
      <c r="N14166" s="9" t="e">
        <v>#N/A</v>
      </c>
      <c r="O14166" s="9" t="e">
        <v>#N/A</v>
      </c>
      <c r="P14166" s="9" t="e">
        <v>#N/A</v>
      </c>
      <c r="Q14166" s="9" t="e">
        <v>#N/A</v>
      </c>
      <c r="R14166" s="9" t="e">
        <v>#N/A</v>
      </c>
      <c r="S14166" s="9" t="e">
        <v>#N/A</v>
      </c>
      <c r="T14166" s="9" t="e">
        <v>#N/A</v>
      </c>
    </row>
    <row r="14167" spans="1:20" x14ac:dyDescent="0.35">
      <c r="A14167">
        <f t="shared" si="430"/>
        <v>14167</v>
      </c>
      <c r="B14167" s="3" t="s">
        <v>1037</v>
      </c>
      <c r="C14167" s="3" t="s">
        <v>86</v>
      </c>
      <c r="D14167" s="3" t="s">
        <v>27</v>
      </c>
      <c r="E14167">
        <v>2020</v>
      </c>
      <c r="F14167" s="3" t="str">
        <f t="shared" si="429"/>
        <v>RAQOutS SLOC2020</v>
      </c>
      <c r="G14167" s="9">
        <v>2.1463558575007999</v>
      </c>
      <c r="H14167" s="9">
        <v>3.4631539917391598</v>
      </c>
      <c r="I14167" s="9">
        <v>6.3590939155625001</v>
      </c>
      <c r="J14167" s="9">
        <v>6.88242028896794</v>
      </c>
      <c r="K14167" s="9">
        <v>3.6033264897523898</v>
      </c>
      <c r="L14167" s="9">
        <v>7.2706975019301003</v>
      </c>
      <c r="M14167" s="9">
        <v>6.5498888524815202</v>
      </c>
      <c r="N14167" s="9">
        <v>6.31562084842305</v>
      </c>
      <c r="O14167" s="9">
        <v>9.7975375016956896</v>
      </c>
      <c r="P14167" s="9">
        <v>9.6052203958999396</v>
      </c>
      <c r="Q14167" s="9">
        <v>6.3596163044408396</v>
      </c>
      <c r="R14167" s="9">
        <v>3.0158926823365202</v>
      </c>
      <c r="S14167" s="9">
        <v>2.81244935187161</v>
      </c>
      <c r="T14167" s="9">
        <v>2.9541653495744402</v>
      </c>
    </row>
    <row r="14168" spans="1:20" x14ac:dyDescent="0.35">
      <c r="A14168">
        <f t="shared" si="430"/>
        <v>14168</v>
      </c>
      <c r="B14168" s="3" t="s">
        <v>1037</v>
      </c>
      <c r="C14168" s="3" t="s">
        <v>86</v>
      </c>
      <c r="D14168" s="3" t="s">
        <v>27</v>
      </c>
      <c r="E14168">
        <v>2021</v>
      </c>
      <c r="F14168" s="3" t="str">
        <f t="shared" si="429"/>
        <v>RAQOutS SLOC2021</v>
      </c>
      <c r="G14168" s="9">
        <v>2.4330890846213</v>
      </c>
      <c r="H14168" s="9">
        <v>7.4442826877820103</v>
      </c>
      <c r="I14168" s="9">
        <v>7.7634918209182597</v>
      </c>
      <c r="J14168" s="9">
        <v>8.45722800065443</v>
      </c>
      <c r="K14168" s="9">
        <v>4.1037567994525999</v>
      </c>
      <c r="L14168" s="9">
        <v>2.0856915767263202</v>
      </c>
      <c r="M14168" s="9">
        <v>4.1538773054926299</v>
      </c>
      <c r="N14168" s="9">
        <v>5.5059488573374402</v>
      </c>
      <c r="O14168" s="9">
        <v>10.4725027461729</v>
      </c>
      <c r="P14168" s="9">
        <v>9.6601076275982596</v>
      </c>
      <c r="Q14168" s="9">
        <v>5.3956905416147798</v>
      </c>
      <c r="R14168" s="9">
        <v>3.83211899635833</v>
      </c>
      <c r="S14168" s="9">
        <v>2.3780905247421802</v>
      </c>
      <c r="T14168" s="9">
        <v>1.8072255006506901</v>
      </c>
    </row>
    <row r="14169" spans="1:20" x14ac:dyDescent="0.35">
      <c r="A14169">
        <f t="shared" si="430"/>
        <v>14169</v>
      </c>
      <c r="B14169" s="3" t="s">
        <v>1037</v>
      </c>
      <c r="C14169" s="3" t="s">
        <v>86</v>
      </c>
      <c r="D14169" s="3" t="s">
        <v>27</v>
      </c>
      <c r="E14169">
        <v>2022</v>
      </c>
      <c r="F14169" s="3" t="str">
        <f t="shared" si="429"/>
        <v>RAQOutS SLOC2022</v>
      </c>
      <c r="G14169" s="9">
        <v>1.28727773967074</v>
      </c>
      <c r="H14169" s="9">
        <v>3.08161170241118</v>
      </c>
      <c r="I14169" s="9">
        <v>5.3492427260353397</v>
      </c>
      <c r="J14169" s="9">
        <v>3.9816892979504699</v>
      </c>
      <c r="K14169" s="9">
        <v>3.8896728062041599</v>
      </c>
      <c r="L14169" s="9">
        <v>1.78263846935793</v>
      </c>
      <c r="M14169" s="9">
        <v>2.0706529677779102</v>
      </c>
      <c r="N14169" s="9">
        <v>4.3333294626863799</v>
      </c>
      <c r="O14169" s="9">
        <v>8.9843381783749994</v>
      </c>
      <c r="P14169" s="9">
        <v>8.1374072810852702</v>
      </c>
      <c r="Q14169" s="9">
        <v>5.0275143840993204</v>
      </c>
      <c r="R14169" s="9">
        <v>2.77281582729958</v>
      </c>
      <c r="S14169" s="9">
        <v>1.9144768380609301</v>
      </c>
      <c r="T14169" s="9">
        <v>1.98842391396444</v>
      </c>
    </row>
    <row r="14170" spans="1:20" x14ac:dyDescent="0.35">
      <c r="A14170">
        <f t="shared" si="430"/>
        <v>14170</v>
      </c>
      <c r="B14170" s="3" t="s">
        <v>1037</v>
      </c>
      <c r="C14170" s="3" t="s">
        <v>86</v>
      </c>
      <c r="D14170" s="3" t="s">
        <v>27</v>
      </c>
      <c r="E14170">
        <v>2023</v>
      </c>
      <c r="F14170" s="3" t="str">
        <f t="shared" si="429"/>
        <v>RAQOutS SLOC2023</v>
      </c>
      <c r="G14170" s="9">
        <v>1.89511510534321</v>
      </c>
      <c r="H14170" s="9">
        <v>3.1514475122049301</v>
      </c>
      <c r="I14170" s="9">
        <v>5.2302873720100598</v>
      </c>
      <c r="J14170" s="9">
        <v>4.1005881657674097</v>
      </c>
      <c r="K14170" s="9">
        <v>2.5156689712020799</v>
      </c>
      <c r="L14170" s="9">
        <v>3.3473037746083394</v>
      </c>
      <c r="M14170" s="9">
        <v>3.65355539399375</v>
      </c>
      <c r="N14170" s="9">
        <v>5.7119173831251304</v>
      </c>
      <c r="O14170" s="9">
        <v>10.5100700182069</v>
      </c>
      <c r="P14170" s="9">
        <v>10.2319333700237</v>
      </c>
      <c r="Q14170" s="9">
        <v>4.12325291382139</v>
      </c>
      <c r="R14170" s="9">
        <v>2.08071531389069</v>
      </c>
      <c r="S14170" s="9">
        <v>1.4997830252143201</v>
      </c>
      <c r="T14170" s="9">
        <v>1.5524729278401299</v>
      </c>
    </row>
    <row r="14171" spans="1:20" x14ac:dyDescent="0.35">
      <c r="A14171">
        <f t="shared" si="430"/>
        <v>14171</v>
      </c>
      <c r="B14171" s="3" t="s">
        <v>1037</v>
      </c>
      <c r="C14171" s="3" t="s">
        <v>86</v>
      </c>
      <c r="D14171" s="3" t="s">
        <v>27</v>
      </c>
      <c r="E14171">
        <v>2024</v>
      </c>
      <c r="F14171" s="3" t="str">
        <f t="shared" si="429"/>
        <v>RAQOutS SLOC2024</v>
      </c>
      <c r="G14171" s="9">
        <v>2.5358839268136402</v>
      </c>
      <c r="H14171" s="9">
        <v>4.1969108838334002</v>
      </c>
      <c r="I14171" s="9">
        <v>5.0097470186754798</v>
      </c>
      <c r="J14171" s="9">
        <v>6.05577895881357</v>
      </c>
      <c r="K14171" s="9">
        <v>3.0201582374390599</v>
      </c>
      <c r="L14171" s="9">
        <v>5.0780566125987203</v>
      </c>
      <c r="M14171" s="9">
        <v>5.4603541109074998</v>
      </c>
      <c r="N14171" s="9">
        <v>7.4325985420836496</v>
      </c>
      <c r="O14171" s="9">
        <v>10.110366464217099</v>
      </c>
      <c r="P14171" s="9">
        <v>10.5446575111222</v>
      </c>
      <c r="Q14171" s="9">
        <v>2.7338803178831301</v>
      </c>
      <c r="R14171" s="9">
        <v>2.00189973155556</v>
      </c>
      <c r="S14171" s="9">
        <v>2.4966743493945298</v>
      </c>
      <c r="T14171" s="9">
        <v>1.7858914227067999</v>
      </c>
    </row>
    <row r="14172" spans="1:20" x14ac:dyDescent="0.35">
      <c r="A14172">
        <f t="shared" si="430"/>
        <v>14172</v>
      </c>
      <c r="B14172" s="3" t="s">
        <v>1037</v>
      </c>
      <c r="C14172" s="3" t="s">
        <v>86</v>
      </c>
      <c r="D14172" s="3" t="s">
        <v>27</v>
      </c>
      <c r="E14172">
        <v>2025</v>
      </c>
      <c r="F14172" s="3" t="str">
        <f t="shared" si="429"/>
        <v>RAQOutS SLOC2025</v>
      </c>
      <c r="G14172" s="9">
        <v>1.45563279322913</v>
      </c>
      <c r="H14172" s="9">
        <v>1.81806752647765</v>
      </c>
      <c r="I14172" s="9">
        <v>4.7345844029998796</v>
      </c>
      <c r="J14172" s="9">
        <v>2.32545264178713</v>
      </c>
      <c r="K14172" s="9">
        <v>1.79516143396463</v>
      </c>
      <c r="L14172" s="9">
        <v>2.8990558613959898</v>
      </c>
      <c r="M14172" s="9">
        <v>2.9300313120458301</v>
      </c>
      <c r="N14172" s="9">
        <v>4.0583658926951296</v>
      </c>
      <c r="O14172" s="9">
        <v>10.784918104208501</v>
      </c>
      <c r="P14172" s="9">
        <v>7.7942792481491798</v>
      </c>
      <c r="Q14172" s="9">
        <v>2.8613323421316599</v>
      </c>
      <c r="R14172" s="9">
        <v>1.9855830095801301</v>
      </c>
      <c r="S14172" s="9">
        <v>3.5195660351578102</v>
      </c>
      <c r="T14172" s="9">
        <v>1.4048548463369499</v>
      </c>
    </row>
    <row r="14173" spans="1:20" x14ac:dyDescent="0.35">
      <c r="A14173">
        <f t="shared" si="430"/>
        <v>14173</v>
      </c>
      <c r="B14173" s="3" t="s">
        <v>1037</v>
      </c>
      <c r="C14173" s="3" t="s">
        <v>86</v>
      </c>
      <c r="D14173" s="3" t="s">
        <v>27</v>
      </c>
      <c r="E14173">
        <v>2026</v>
      </c>
      <c r="F14173" s="3" t="str">
        <f t="shared" si="429"/>
        <v>RAQOutS SLOC2026</v>
      </c>
      <c r="G14173" s="9">
        <v>1.9159383532044401</v>
      </c>
      <c r="H14173" s="9">
        <v>2.22719361917013</v>
      </c>
      <c r="I14173" s="9">
        <v>6.7283395531835</v>
      </c>
      <c r="J14173" s="9">
        <v>3.61886946331646</v>
      </c>
      <c r="K14173" s="9">
        <v>5.37786622277343</v>
      </c>
      <c r="L14173" s="9">
        <v>3.1371327532609499</v>
      </c>
      <c r="M14173" s="9">
        <v>3.39843729818055</v>
      </c>
      <c r="N14173" s="9">
        <v>2.81226293637138</v>
      </c>
      <c r="O14173" s="9">
        <v>2.7337302330728401</v>
      </c>
      <c r="P14173" s="9">
        <v>6.8350276691690901</v>
      </c>
      <c r="Q14173" s="9">
        <v>4.7048267315798302</v>
      </c>
      <c r="R14173" s="9">
        <v>2.9965473009305499</v>
      </c>
      <c r="S14173" s="9">
        <v>1.42028128747877</v>
      </c>
      <c r="T14173" s="9">
        <v>1.7628426592719399</v>
      </c>
    </row>
    <row r="14174" spans="1:20" x14ac:dyDescent="0.35">
      <c r="A14174">
        <f t="shared" si="430"/>
        <v>14174</v>
      </c>
      <c r="B14174" s="3" t="s">
        <v>1037</v>
      </c>
      <c r="C14174" s="3" t="s">
        <v>86</v>
      </c>
      <c r="D14174" s="3" t="s">
        <v>27</v>
      </c>
      <c r="E14174">
        <v>2027</v>
      </c>
      <c r="F14174" s="3" t="str">
        <f t="shared" si="429"/>
        <v>RAQOutS SLOC2027</v>
      </c>
      <c r="G14174" s="9">
        <v>1.35215697510527</v>
      </c>
      <c r="H14174" s="9">
        <v>2.83902068122458</v>
      </c>
      <c r="I14174" s="9">
        <v>7.8458807692800603</v>
      </c>
      <c r="J14174" s="9">
        <v>9.7640620956454907</v>
      </c>
      <c r="K14174" s="9">
        <v>8.4839206733051995</v>
      </c>
      <c r="L14174" s="9">
        <v>4.1313147384090003</v>
      </c>
      <c r="M14174" s="9">
        <v>2.9060922554990198</v>
      </c>
      <c r="N14174" s="9">
        <v>2.3224148368409701</v>
      </c>
      <c r="O14174" s="9">
        <v>2.37946998073655</v>
      </c>
      <c r="P14174" s="9">
        <v>2.7933849617430502</v>
      </c>
      <c r="Q14174" s="9">
        <v>8.2256535217071907</v>
      </c>
      <c r="R14174" s="9">
        <v>8.7976720083554092</v>
      </c>
      <c r="S14174" s="9">
        <v>5.7012466961014301</v>
      </c>
      <c r="T14174" s="9">
        <v>3.6334619582899101</v>
      </c>
    </row>
    <row r="14175" spans="1:20" x14ac:dyDescent="0.35">
      <c r="A14175">
        <f t="shared" si="430"/>
        <v>14175</v>
      </c>
      <c r="B14175" s="3" t="s">
        <v>1037</v>
      </c>
      <c r="C14175" s="3" t="s">
        <v>86</v>
      </c>
      <c r="D14175" s="3" t="s">
        <v>27</v>
      </c>
      <c r="E14175">
        <v>2028</v>
      </c>
      <c r="F14175" s="3" t="str">
        <f t="shared" si="429"/>
        <v>RAQOutS SLOC2028</v>
      </c>
      <c r="G14175" s="9">
        <v>1.6315807730640399</v>
      </c>
      <c r="H14175" s="9">
        <v>3.5693894894957601</v>
      </c>
      <c r="I14175" s="9">
        <v>3.7804137302048</v>
      </c>
      <c r="J14175" s="9">
        <v>6.6304130911883004</v>
      </c>
      <c r="K14175" s="9">
        <v>3.5201907942942698</v>
      </c>
      <c r="L14175" s="9">
        <v>5.6604064293037597</v>
      </c>
      <c r="M14175" s="9">
        <v>5.0751496487222196</v>
      </c>
      <c r="N14175" s="9">
        <v>2.8458379525877699</v>
      </c>
      <c r="O14175" s="9">
        <v>3.1060370266512001</v>
      </c>
      <c r="P14175" s="9">
        <v>5.6526950276766597</v>
      </c>
      <c r="Q14175" s="9">
        <v>4.5071017550820196</v>
      </c>
      <c r="R14175" s="9">
        <v>3.6969206885819399</v>
      </c>
      <c r="S14175" s="9">
        <v>2.0644556195420494</v>
      </c>
      <c r="T14175" s="9">
        <v>3.0628401505163101</v>
      </c>
    </row>
    <row r="14176" spans="1:20" x14ac:dyDescent="0.35">
      <c r="A14176">
        <f t="shared" si="430"/>
        <v>14176</v>
      </c>
      <c r="B14176" s="3" t="s">
        <v>1037</v>
      </c>
      <c r="C14176" s="3" t="s">
        <v>86</v>
      </c>
      <c r="D14176" s="3" t="s">
        <v>27</v>
      </c>
      <c r="E14176">
        <v>2029</v>
      </c>
      <c r="F14176" s="3" t="str">
        <f t="shared" si="429"/>
        <v>RAQOutS SLOC2029</v>
      </c>
      <c r="G14176" s="9">
        <v>1.4867315297163901</v>
      </c>
      <c r="H14176" s="9">
        <v>4.2824204951427003</v>
      </c>
      <c r="I14176" s="9">
        <v>5.1751363035898699</v>
      </c>
      <c r="J14176" s="9">
        <v>9.9393625198611506</v>
      </c>
      <c r="K14176" s="9">
        <v>7.716652877275</v>
      </c>
      <c r="L14176" s="9">
        <v>2.9175258165772</v>
      </c>
      <c r="M14176" s="9">
        <v>4.0124277689066599</v>
      </c>
      <c r="N14176" s="9">
        <v>2.57363066439305</v>
      </c>
      <c r="O14176" s="9">
        <v>2.3991076744287598</v>
      </c>
      <c r="P14176" s="9">
        <v>4.1309746961281899</v>
      </c>
      <c r="Q14176" s="9">
        <v>6.6391897993619597</v>
      </c>
      <c r="R14176" s="9">
        <v>9.6183523384647192</v>
      </c>
      <c r="S14176" s="9">
        <v>6.7431666608116902</v>
      </c>
      <c r="T14176" s="9">
        <v>3.4720785417206299</v>
      </c>
    </row>
    <row r="14177" spans="1:20" x14ac:dyDescent="0.35">
      <c r="A14177">
        <f t="shared" si="430"/>
        <v>14177</v>
      </c>
      <c r="B14177" s="3" t="s">
        <v>1037</v>
      </c>
      <c r="C14177" s="3" t="s">
        <v>95</v>
      </c>
      <c r="D14177" s="3" t="s">
        <v>27</v>
      </c>
      <c r="E14177">
        <v>2020</v>
      </c>
      <c r="F14177" s="3" t="str">
        <f t="shared" si="429"/>
        <v>RASpillS SLOC2020</v>
      </c>
      <c r="G14177" s="9">
        <v>4.2201804731182797E-2</v>
      </c>
      <c r="H14177" s="9">
        <v>0.150345882438888</v>
      </c>
      <c r="I14177" s="9">
        <v>0.57049304457493</v>
      </c>
      <c r="J14177" s="9">
        <v>0.61047711203528199</v>
      </c>
      <c r="K14177" s="9">
        <v>6.3425787296874994E-2</v>
      </c>
      <c r="L14177" s="9">
        <v>0.62614087570510701</v>
      </c>
      <c r="M14177" s="9">
        <v>0.83366112351763799</v>
      </c>
      <c r="N14177" s="9">
        <v>0.22855831704027699</v>
      </c>
      <c r="O14177" s="9">
        <v>0.48651356172802401</v>
      </c>
      <c r="P14177" s="9">
        <v>1.45583878500153</v>
      </c>
      <c r="Q14177" s="9">
        <v>0.73768293909036897</v>
      </c>
      <c r="R14177" s="9">
        <v>0.75020656072638803</v>
      </c>
      <c r="S14177" s="9">
        <v>0.19156450509036399</v>
      </c>
      <c r="T14177" s="9">
        <v>0.39775071923319399</v>
      </c>
    </row>
    <row r="14178" spans="1:20" x14ac:dyDescent="0.35">
      <c r="A14178">
        <f t="shared" si="430"/>
        <v>14178</v>
      </c>
      <c r="B14178" s="3" t="s">
        <v>1037</v>
      </c>
      <c r="C14178" s="3" t="s">
        <v>95</v>
      </c>
      <c r="D14178" s="3" t="s">
        <v>27</v>
      </c>
      <c r="E14178">
        <v>2021</v>
      </c>
      <c r="F14178" s="3" t="str">
        <f t="shared" si="429"/>
        <v>RASpillS SLOC2021</v>
      </c>
      <c r="G14178" s="9">
        <v>1.02319658931451E-2</v>
      </c>
      <c r="H14178" s="9">
        <v>0.51605870271229104</v>
      </c>
      <c r="I14178" s="9">
        <v>0.31569186311930503</v>
      </c>
      <c r="J14178" s="9">
        <v>0.889642613283534</v>
      </c>
      <c r="K14178" s="9">
        <v>0.30388166670156203</v>
      </c>
      <c r="L14178" s="9">
        <v>0.33211653789247297</v>
      </c>
      <c r="M14178" s="9">
        <v>0.75339223760791596</v>
      </c>
      <c r="N14178" s="9">
        <v>7.9897233988833305E-2</v>
      </c>
      <c r="O14178" s="9">
        <v>0.66257682032217702</v>
      </c>
      <c r="P14178" s="9">
        <v>0.33680269189534701</v>
      </c>
      <c r="Q14178" s="9">
        <v>0.131652430837365</v>
      </c>
      <c r="R14178" s="9">
        <v>0.37860382578472201</v>
      </c>
      <c r="S14178" s="9">
        <v>7.9490726628906203E-2</v>
      </c>
      <c r="T14178" s="9">
        <v>0.12196720949583301</v>
      </c>
    </row>
    <row r="14179" spans="1:20" x14ac:dyDescent="0.35">
      <c r="A14179">
        <f t="shared" si="430"/>
        <v>14179</v>
      </c>
      <c r="B14179" s="3" t="s">
        <v>1037</v>
      </c>
      <c r="C14179" s="3" t="s">
        <v>95</v>
      </c>
      <c r="D14179" s="3" t="s">
        <v>27</v>
      </c>
      <c r="E14179">
        <v>2022</v>
      </c>
      <c r="F14179" s="3" t="str">
        <f t="shared" si="429"/>
        <v>RASpillS SLOC2022</v>
      </c>
      <c r="G14179" s="9">
        <v>0.14190754656740501</v>
      </c>
      <c r="H14179" s="9">
        <v>0.270951693779861</v>
      </c>
      <c r="I14179" s="9">
        <v>0.410855093560138</v>
      </c>
      <c r="J14179" s="9">
        <v>0.28634427274193502</v>
      </c>
      <c r="K14179" s="9">
        <v>0.32140720421614499</v>
      </c>
      <c r="L14179" s="9">
        <v>2.9852576428763399E-2</v>
      </c>
      <c r="M14179" s="9">
        <v>4.27003258908333E-2</v>
      </c>
      <c r="N14179" s="9">
        <v>3.0625599627777701E-2</v>
      </c>
      <c r="O14179" s="9">
        <v>0.90729709394596703</v>
      </c>
      <c r="P14179" s="9">
        <v>1.9180137272770801</v>
      </c>
      <c r="Q14179" s="9">
        <v>0.796906305683871</v>
      </c>
      <c r="R14179" s="9">
        <v>0.44027627413194398</v>
      </c>
      <c r="S14179" s="9">
        <v>0.168378848330729</v>
      </c>
      <c r="T14179" s="9">
        <v>0.13771859708541601</v>
      </c>
    </row>
    <row r="14180" spans="1:20" x14ac:dyDescent="0.35">
      <c r="A14180">
        <f t="shared" si="430"/>
        <v>14180</v>
      </c>
      <c r="B14180" s="3" t="s">
        <v>1037</v>
      </c>
      <c r="C14180" s="3" t="s">
        <v>95</v>
      </c>
      <c r="D14180" s="3" t="s">
        <v>27</v>
      </c>
      <c r="E14180">
        <v>2023</v>
      </c>
      <c r="F14180" s="3" t="str">
        <f t="shared" si="429"/>
        <v>RASpillS SLOC2023</v>
      </c>
      <c r="G14180" s="9">
        <v>6.1305087540591399E-2</v>
      </c>
      <c r="H14180" s="9">
        <v>0.341618316906319</v>
      </c>
      <c r="I14180" s="9">
        <v>0.45237791631083302</v>
      </c>
      <c r="J14180" s="9">
        <v>0.37275258564569802</v>
      </c>
      <c r="K14180" s="9">
        <v>5.7985637146354102E-2</v>
      </c>
      <c r="L14180" s="9">
        <v>0.173456082202083</v>
      </c>
      <c r="M14180" s="9">
        <v>7.7882582691666605E-2</v>
      </c>
      <c r="N14180" s="9">
        <v>6.2615349037500004E-2</v>
      </c>
      <c r="O14180" s="9">
        <v>0.72968131153091398</v>
      </c>
      <c r="P14180" s="9">
        <v>0.74229487947513795</v>
      </c>
      <c r="Q14180" s="9">
        <v>0.64372631696653204</v>
      </c>
      <c r="R14180" s="9">
        <v>0.12504864336416599</v>
      </c>
      <c r="S14180" s="9">
        <v>1.7395580416666601E-2</v>
      </c>
      <c r="T14180" s="9">
        <v>9.702009461229158E-2</v>
      </c>
    </row>
    <row r="14181" spans="1:20" x14ac:dyDescent="0.35">
      <c r="A14181">
        <f t="shared" si="430"/>
        <v>14181</v>
      </c>
      <c r="B14181" s="3" t="s">
        <v>1037</v>
      </c>
      <c r="C14181" s="3" t="s">
        <v>95</v>
      </c>
      <c r="D14181" s="3" t="s">
        <v>27</v>
      </c>
      <c r="E14181">
        <v>2024</v>
      </c>
      <c r="F14181" s="3" t="str">
        <f t="shared" si="429"/>
        <v>RASpillS SLOC2024</v>
      </c>
      <c r="G14181" s="9">
        <v>0.25929969923723101</v>
      </c>
      <c r="H14181" s="9">
        <v>0.81838080957986103</v>
      </c>
      <c r="I14181" s="9">
        <v>0.246066145203472</v>
      </c>
      <c r="J14181" s="9">
        <v>0.519880545032258</v>
      </c>
      <c r="K14181" s="9">
        <v>5.9284457156249998E-2</v>
      </c>
      <c r="L14181" s="9">
        <v>0.18057941151908599</v>
      </c>
      <c r="M14181" s="9">
        <v>0.369771946483333</v>
      </c>
      <c r="N14181" s="9">
        <v>0.33412535236694402</v>
      </c>
      <c r="O14181" s="9">
        <v>0.59183484851364199</v>
      </c>
      <c r="P14181" s="9">
        <v>1.23620894553479</v>
      </c>
      <c r="Q14181" s="9">
        <v>0.44027062627930702</v>
      </c>
      <c r="R14181" s="9">
        <v>0.264281872351388</v>
      </c>
      <c r="S14181" s="9">
        <v>0.44942129264192698</v>
      </c>
      <c r="T14181" s="9">
        <v>0.147595925460763</v>
      </c>
    </row>
    <row r="14182" spans="1:20" x14ac:dyDescent="0.35">
      <c r="A14182">
        <f t="shared" si="430"/>
        <v>14182</v>
      </c>
      <c r="B14182" s="3" t="s">
        <v>1037</v>
      </c>
      <c r="C14182" s="3" t="s">
        <v>95</v>
      </c>
      <c r="D14182" s="3" t="s">
        <v>27</v>
      </c>
      <c r="E14182">
        <v>2025</v>
      </c>
      <c r="F14182" s="3" t="str">
        <f t="shared" si="429"/>
        <v>RASpillS SLOC2025</v>
      </c>
      <c r="G14182" s="9">
        <v>0.161105188303763</v>
      </c>
      <c r="H14182" s="9">
        <v>0.42791239453472202</v>
      </c>
      <c r="I14182" s="9">
        <v>0.57327634602510402</v>
      </c>
      <c r="J14182" s="9">
        <v>0.25816731740173299</v>
      </c>
      <c r="K14182" s="9">
        <v>0.22426535709484299</v>
      </c>
      <c r="L14182" s="9">
        <v>0.32137391045403202</v>
      </c>
      <c r="M14182" s="9">
        <v>0.32809243794444398</v>
      </c>
      <c r="N14182" s="9">
        <v>0.90120678499055495</v>
      </c>
      <c r="O14182" s="9">
        <v>1.33797413304959</v>
      </c>
      <c r="P14182" s="9">
        <v>0.70361373019097195</v>
      </c>
      <c r="Q14182" s="9">
        <v>0.80638361755752597</v>
      </c>
      <c r="R14182" s="9">
        <v>0.49245998613972197</v>
      </c>
      <c r="S14182" s="9">
        <v>1.3910942207713499</v>
      </c>
      <c r="T14182" s="9">
        <v>2.4763172291666601E-2</v>
      </c>
    </row>
    <row r="14183" spans="1:20" x14ac:dyDescent="0.35">
      <c r="A14183">
        <f t="shared" si="430"/>
        <v>14183</v>
      </c>
      <c r="B14183" s="3" t="s">
        <v>1037</v>
      </c>
      <c r="C14183" s="3" t="s">
        <v>95</v>
      </c>
      <c r="D14183" s="3" t="s">
        <v>27</v>
      </c>
      <c r="E14183">
        <v>2026</v>
      </c>
      <c r="F14183" s="3" t="str">
        <f t="shared" si="429"/>
        <v>RASpillS SLOC2026</v>
      </c>
      <c r="G14183" s="9">
        <v>0.279799169115591</v>
      </c>
      <c r="H14183" s="9">
        <v>0.160557994561805</v>
      </c>
      <c r="I14183" s="9">
        <v>0.59974589521826305</v>
      </c>
      <c r="J14183" s="9">
        <v>0.16286167760954301</v>
      </c>
      <c r="K14183" s="9">
        <v>0.23125512476822899</v>
      </c>
      <c r="L14183" s="9">
        <v>0.11809381140544301</v>
      </c>
      <c r="M14183" s="9">
        <v>0.973275317972222</v>
      </c>
      <c r="N14183" s="9">
        <v>0.86531957015972205</v>
      </c>
      <c r="O14183" s="9">
        <v>1.1299742828387001</v>
      </c>
      <c r="P14183" s="9">
        <v>0.92962789577291605</v>
      </c>
      <c r="Q14183" s="9">
        <v>0.60597796679536198</v>
      </c>
      <c r="R14183" s="9">
        <v>0.65555166812916599</v>
      </c>
      <c r="S14183" s="9">
        <v>1.49296829518229E-2</v>
      </c>
      <c r="T14183" s="9">
        <v>0.140185727509722</v>
      </c>
    </row>
    <row r="14184" spans="1:20" x14ac:dyDescent="0.35">
      <c r="A14184">
        <f t="shared" si="430"/>
        <v>14184</v>
      </c>
      <c r="B14184" s="3" t="s">
        <v>1037</v>
      </c>
      <c r="C14184" s="3" t="s">
        <v>95</v>
      </c>
      <c r="D14184" s="3" t="s">
        <v>27</v>
      </c>
      <c r="E14184">
        <v>2027</v>
      </c>
      <c r="F14184" s="3" t="str">
        <f t="shared" si="429"/>
        <v>RASpillS SLOC2027</v>
      </c>
      <c r="G14184" s="9">
        <v>0.18348449556801</v>
      </c>
      <c r="H14184" s="9">
        <v>0.248367839567361</v>
      </c>
      <c r="I14184" s="9">
        <v>0.63476873814715196</v>
      </c>
      <c r="J14184" s="9">
        <v>1.5664348621979101</v>
      </c>
      <c r="K14184" s="9">
        <v>0.38183341581770802</v>
      </c>
      <c r="L14184" s="9">
        <v>0.45929195090060398</v>
      </c>
      <c r="M14184" s="9">
        <v>0.39427135986875</v>
      </c>
      <c r="N14184" s="9">
        <v>0.62954214610486103</v>
      </c>
      <c r="O14184" s="9">
        <v>0.77095078127553696</v>
      </c>
      <c r="P14184" s="9">
        <v>0.78955582860972195</v>
      </c>
      <c r="Q14184" s="9">
        <v>1.07995991675786</v>
      </c>
      <c r="R14184" s="9">
        <v>0.27560893592069402</v>
      </c>
      <c r="S14184" s="9">
        <v>0.472869774851432</v>
      </c>
      <c r="T14184" s="9">
        <v>0.21272914060970799</v>
      </c>
    </row>
    <row r="14185" spans="1:20" x14ac:dyDescent="0.35">
      <c r="A14185">
        <f t="shared" si="430"/>
        <v>14185</v>
      </c>
      <c r="B14185" s="3" t="s">
        <v>1037</v>
      </c>
      <c r="C14185" s="3" t="s">
        <v>95</v>
      </c>
      <c r="D14185" s="3" t="s">
        <v>27</v>
      </c>
      <c r="E14185">
        <v>2028</v>
      </c>
      <c r="F14185" s="3" t="str">
        <f t="shared" si="429"/>
        <v>RASpillS SLOC2028</v>
      </c>
      <c r="G14185" s="9">
        <v>2.1175837567876301E-2</v>
      </c>
      <c r="H14185" s="9">
        <v>7.6144795304861096E-2</v>
      </c>
      <c r="I14185" s="9">
        <v>0.46848750492638802</v>
      </c>
      <c r="J14185" s="9">
        <v>0.50930212664784902</v>
      </c>
      <c r="K14185" s="9">
        <v>7.7881972036458302E-2</v>
      </c>
      <c r="L14185" s="9">
        <v>0.26927364253830599</v>
      </c>
      <c r="M14185" s="9">
        <v>0</v>
      </c>
      <c r="N14185" s="9">
        <v>0.16060798981111099</v>
      </c>
      <c r="O14185" s="9">
        <v>1.4881960532089999</v>
      </c>
      <c r="P14185" s="9">
        <v>1.43415888538611</v>
      </c>
      <c r="Q14185" s="9">
        <v>0.40786944637635703</v>
      </c>
      <c r="R14185" s="9">
        <v>0.80567767545416602</v>
      </c>
      <c r="S14185" s="9">
        <v>7.1127559840494695E-2</v>
      </c>
      <c r="T14185" s="9">
        <v>1.01478765903472</v>
      </c>
    </row>
    <row r="14186" spans="1:20" x14ac:dyDescent="0.35">
      <c r="A14186">
        <f t="shared" si="430"/>
        <v>14186</v>
      </c>
      <c r="B14186" s="3" t="s">
        <v>1037</v>
      </c>
      <c r="C14186" s="3" t="s">
        <v>95</v>
      </c>
      <c r="D14186" s="3" t="s">
        <v>27</v>
      </c>
      <c r="E14186">
        <v>2029</v>
      </c>
      <c r="F14186" s="3" t="str">
        <f t="shared" si="429"/>
        <v>RASpillS SLOC2029</v>
      </c>
      <c r="G14186" s="9">
        <v>0.42547906445766098</v>
      </c>
      <c r="H14186" s="9">
        <v>0.51176590695708302</v>
      </c>
      <c r="I14186" s="9">
        <v>0.46824989942626299</v>
      </c>
      <c r="J14186" s="9">
        <v>1.31725740695255</v>
      </c>
      <c r="K14186" s="9">
        <v>0.59792758931614498</v>
      </c>
      <c r="L14186" s="9">
        <v>0.135841910044354</v>
      </c>
      <c r="M14186" s="9">
        <v>1.70398888059263</v>
      </c>
      <c r="N14186" s="9">
        <v>0.86531962901805504</v>
      </c>
      <c r="O14186" s="9">
        <v>0.77912304251344</v>
      </c>
      <c r="P14186" s="9">
        <v>1.4176711349218001</v>
      </c>
      <c r="Q14186" s="9">
        <v>1.1580189401196199</v>
      </c>
      <c r="R14186" s="9">
        <v>0.66714653417222203</v>
      </c>
      <c r="S14186" s="9">
        <v>0.38394038757210902</v>
      </c>
      <c r="T14186" s="9">
        <v>0.17071989022618</v>
      </c>
    </row>
    <row r="14187" spans="1:20" x14ac:dyDescent="0.35">
      <c r="A14187">
        <f t="shared" si="430"/>
        <v>14187</v>
      </c>
      <c r="B14187" s="3" t="s">
        <v>1037</v>
      </c>
      <c r="C14187" s="3" t="s">
        <v>77</v>
      </c>
      <c r="D14187" s="3" t="s">
        <v>27</v>
      </c>
      <c r="E14187">
        <v>2020</v>
      </c>
      <c r="F14187" s="3" t="str">
        <f t="shared" si="429"/>
        <v>RAGenS SLOC2020</v>
      </c>
      <c r="G14187" s="9">
        <v>10.5311702916666</v>
      </c>
      <c r="H14187" s="9">
        <v>16.580415256944399</v>
      </c>
      <c r="I14187" s="9">
        <v>28.9716195263888</v>
      </c>
      <c r="J14187" s="9">
        <v>31.390719461021501</v>
      </c>
      <c r="K14187" s="9">
        <v>17.717000509672602</v>
      </c>
      <c r="L14187" s="9">
        <v>33.255627334677399</v>
      </c>
      <c r="M14187" s="9">
        <v>28.6093939722222</v>
      </c>
      <c r="N14187" s="9">
        <v>30.465401083333301</v>
      </c>
      <c r="O14187" s="9">
        <v>46.601146290322497</v>
      </c>
      <c r="P14187" s="9">
        <v>40.787192388888798</v>
      </c>
      <c r="Q14187" s="9">
        <v>28.137457490188101</v>
      </c>
      <c r="R14187" s="9">
        <v>11.339630038888799</v>
      </c>
      <c r="S14187" s="9">
        <v>13.117381015625</v>
      </c>
      <c r="T14187" s="9">
        <v>12.794709249999899</v>
      </c>
    </row>
    <row r="14188" spans="1:20" x14ac:dyDescent="0.35">
      <c r="A14188">
        <f t="shared" si="430"/>
        <v>14188</v>
      </c>
      <c r="B14188" s="3" t="s">
        <v>1037</v>
      </c>
      <c r="C14188" s="3" t="s">
        <v>77</v>
      </c>
      <c r="D14188" s="3" t="s">
        <v>27</v>
      </c>
      <c r="E14188">
        <v>2021</v>
      </c>
      <c r="F14188" s="3" t="str">
        <f t="shared" si="429"/>
        <v>RAGenS SLOC2021</v>
      </c>
      <c r="G14188" s="9">
        <v>12.1262617553763</v>
      </c>
      <c r="H14188" s="9">
        <v>34.675365694444402</v>
      </c>
      <c r="I14188" s="9">
        <v>37.275816183333298</v>
      </c>
      <c r="J14188" s="9">
        <v>37.875335391128999</v>
      </c>
      <c r="K14188" s="9">
        <v>19.018159872023801</v>
      </c>
      <c r="L14188" s="9">
        <v>8.7765415844085997</v>
      </c>
      <c r="M14188" s="9">
        <v>17.019233972222199</v>
      </c>
      <c r="N14188" s="9">
        <v>27.157077574999999</v>
      </c>
      <c r="O14188" s="9">
        <v>49.098121908602103</v>
      </c>
      <c r="P14188" s="9">
        <v>46.662612708333299</v>
      </c>
      <c r="Q14188" s="9">
        <v>26.3462133736559</v>
      </c>
      <c r="R14188" s="9">
        <v>17.2846491666666</v>
      </c>
      <c r="S14188" s="9">
        <v>11.5043619635416</v>
      </c>
      <c r="T14188" s="9">
        <v>8.4346211972222207</v>
      </c>
    </row>
    <row r="14189" spans="1:20" x14ac:dyDescent="0.35">
      <c r="A14189">
        <f t="shared" si="430"/>
        <v>14189</v>
      </c>
      <c r="B14189" s="3" t="s">
        <v>1037</v>
      </c>
      <c r="C14189" s="3" t="s">
        <v>77</v>
      </c>
      <c r="D14189" s="3" t="s">
        <v>27</v>
      </c>
      <c r="E14189">
        <v>2022</v>
      </c>
      <c r="F14189" s="3" t="str">
        <f t="shared" si="429"/>
        <v>RAGenS SLOC2022</v>
      </c>
      <c r="G14189" s="9">
        <v>5.7325104313172002</v>
      </c>
      <c r="H14189" s="9">
        <v>14.067192483333301</v>
      </c>
      <c r="I14189" s="9">
        <v>24.716349387499999</v>
      </c>
      <c r="J14189" s="9">
        <v>18.494991483870901</v>
      </c>
      <c r="K14189" s="9">
        <v>17.8589666220238</v>
      </c>
      <c r="L14189" s="9">
        <v>8.7725940793010704</v>
      </c>
      <c r="M14189" s="9">
        <v>10.1497877333333</v>
      </c>
      <c r="N14189" s="9">
        <v>21.534788074999899</v>
      </c>
      <c r="O14189" s="9">
        <v>40.425131715053702</v>
      </c>
      <c r="P14189" s="9">
        <v>31.1277120895138</v>
      </c>
      <c r="Q14189" s="9">
        <v>21.173952983870901</v>
      </c>
      <c r="R14189" s="9">
        <v>11.6742270972222</v>
      </c>
      <c r="S14189" s="9">
        <v>8.7391227265624902</v>
      </c>
      <c r="T14189" s="9">
        <v>9.2626741124999992</v>
      </c>
    </row>
    <row r="14190" spans="1:20" x14ac:dyDescent="0.35">
      <c r="A14190">
        <f t="shared" si="430"/>
        <v>14190</v>
      </c>
      <c r="B14190" s="3" t="s">
        <v>1037</v>
      </c>
      <c r="C14190" s="3" t="s">
        <v>77</v>
      </c>
      <c r="D14190" s="3" t="s">
        <v>27</v>
      </c>
      <c r="E14190">
        <v>2023</v>
      </c>
      <c r="F14190" s="3" t="str">
        <f t="shared" si="429"/>
        <v>RAGenS SLOC2023</v>
      </c>
      <c r="G14190" s="9">
        <v>9.1781134932795698</v>
      </c>
      <c r="H14190" s="9">
        <v>14.063035698611101</v>
      </c>
      <c r="I14190" s="9">
        <v>23.9131659236111</v>
      </c>
      <c r="J14190" s="9">
        <v>18.6576052392473</v>
      </c>
      <c r="K14190" s="9">
        <v>12.3005640416666</v>
      </c>
      <c r="L14190" s="9">
        <v>15.884927113440799</v>
      </c>
      <c r="M14190" s="9">
        <v>17.896041611111102</v>
      </c>
      <c r="N14190" s="9">
        <v>28.274434038888799</v>
      </c>
      <c r="O14190" s="9">
        <v>48.950290147849401</v>
      </c>
      <c r="P14190" s="9">
        <v>47.4951027222222</v>
      </c>
      <c r="Q14190" s="9">
        <v>17.414832200268801</v>
      </c>
      <c r="R14190" s="9">
        <v>9.7879994361111091</v>
      </c>
      <c r="S14190" s="9">
        <v>7.4192653697916597</v>
      </c>
      <c r="T14190" s="9">
        <v>7.28445916666666</v>
      </c>
    </row>
    <row r="14191" spans="1:20" x14ac:dyDescent="0.35">
      <c r="A14191">
        <f t="shared" si="430"/>
        <v>14191</v>
      </c>
      <c r="B14191" s="3" t="s">
        <v>1037</v>
      </c>
      <c r="C14191" s="3" t="s">
        <v>77</v>
      </c>
      <c r="D14191" s="3" t="s">
        <v>27</v>
      </c>
      <c r="E14191">
        <v>2024</v>
      </c>
      <c r="F14191" s="3" t="str">
        <f t="shared" si="429"/>
        <v>RAGenS SLOC2024</v>
      </c>
      <c r="G14191" s="9">
        <v>11.394174502688101</v>
      </c>
      <c r="H14191" s="9">
        <v>16.9093504680555</v>
      </c>
      <c r="I14191" s="9">
        <v>23.8419518097222</v>
      </c>
      <c r="J14191" s="9">
        <v>27.706856211021499</v>
      </c>
      <c r="K14191" s="9">
        <v>14.8190027901785</v>
      </c>
      <c r="L14191" s="9">
        <v>24.511594225806402</v>
      </c>
      <c r="M14191" s="9">
        <v>25.4780752138888</v>
      </c>
      <c r="N14191" s="9">
        <v>35.527456108888799</v>
      </c>
      <c r="O14191" s="9">
        <v>47.639710260752601</v>
      </c>
      <c r="P14191" s="9">
        <v>46.588257083333303</v>
      </c>
      <c r="Q14191" s="9">
        <v>11.479385329301</v>
      </c>
      <c r="R14191" s="9">
        <v>8.6966779527777707</v>
      </c>
      <c r="S14191" s="9">
        <v>10.246385546875</v>
      </c>
      <c r="T14191" s="9">
        <v>8.1995764986111102</v>
      </c>
    </row>
    <row r="14192" spans="1:20" x14ac:dyDescent="0.35">
      <c r="A14192">
        <f t="shared" si="430"/>
        <v>14192</v>
      </c>
      <c r="B14192" s="3" t="s">
        <v>1037</v>
      </c>
      <c r="C14192" s="3" t="s">
        <v>77</v>
      </c>
      <c r="D14192" s="3" t="s">
        <v>27</v>
      </c>
      <c r="E14192">
        <v>2025</v>
      </c>
      <c r="F14192" s="3" t="str">
        <f t="shared" si="429"/>
        <v>RAGenS SLOC2025</v>
      </c>
      <c r="G14192" s="9">
        <v>6.47903650856182</v>
      </c>
      <c r="H14192" s="9">
        <v>6.9576468416666604</v>
      </c>
      <c r="I14192" s="9">
        <v>20.827111259472201</v>
      </c>
      <c r="J14192" s="9">
        <v>10.346645604838701</v>
      </c>
      <c r="K14192" s="9">
        <v>7.8622453422619003</v>
      </c>
      <c r="L14192" s="9">
        <v>12.9011508665322</v>
      </c>
      <c r="M14192" s="9">
        <v>13.022554805555499</v>
      </c>
      <c r="N14192" s="9">
        <v>15.801402222222199</v>
      </c>
      <c r="O14192" s="9">
        <v>47.281419297043001</v>
      </c>
      <c r="P14192" s="9">
        <v>35.488378183750001</v>
      </c>
      <c r="Q14192" s="9">
        <v>10.2849010158602</v>
      </c>
      <c r="R14192" s="9">
        <v>7.4729944083333297</v>
      </c>
      <c r="S14192" s="9">
        <v>10.6528788541666</v>
      </c>
      <c r="T14192" s="9">
        <v>6.9072802247222196</v>
      </c>
    </row>
    <row r="14193" spans="1:20" x14ac:dyDescent="0.35">
      <c r="A14193">
        <f t="shared" si="430"/>
        <v>14193</v>
      </c>
      <c r="B14193" s="3" t="s">
        <v>1037</v>
      </c>
      <c r="C14193" s="3" t="s">
        <v>77</v>
      </c>
      <c r="D14193" s="3" t="s">
        <v>27</v>
      </c>
      <c r="E14193">
        <v>2026</v>
      </c>
      <c r="F14193" s="3" t="str">
        <f t="shared" si="429"/>
        <v>RAGenS SLOC2026</v>
      </c>
      <c r="G14193" s="9">
        <v>8.1887816215053704</v>
      </c>
      <c r="H14193" s="9">
        <v>10.3433929166666</v>
      </c>
      <c r="I14193" s="9">
        <v>30.673264209305501</v>
      </c>
      <c r="J14193" s="9">
        <v>17.297122997311799</v>
      </c>
      <c r="K14193" s="9">
        <v>25.7584975595238</v>
      </c>
      <c r="L14193" s="9">
        <v>15.1101184408602</v>
      </c>
      <c r="M14193" s="9">
        <v>12.1377980555555</v>
      </c>
      <c r="N14193" s="9">
        <v>9.7443404666666602</v>
      </c>
      <c r="O14193" s="9">
        <v>8.0267080241935407</v>
      </c>
      <c r="P14193" s="9">
        <v>29.556190749999999</v>
      </c>
      <c r="Q14193" s="9">
        <v>20.514504524327901</v>
      </c>
      <c r="R14193" s="9">
        <v>11.716548833333301</v>
      </c>
      <c r="S14193" s="9">
        <v>7.0337052604166601</v>
      </c>
      <c r="T14193" s="9">
        <v>8.1213051861111101</v>
      </c>
    </row>
    <row r="14194" spans="1:20" x14ac:dyDescent="0.35">
      <c r="A14194">
        <f t="shared" si="430"/>
        <v>14194</v>
      </c>
      <c r="B14194" s="3" t="s">
        <v>1037</v>
      </c>
      <c r="C14194" s="3" t="s">
        <v>77</v>
      </c>
      <c r="D14194" s="3" t="s">
        <v>27</v>
      </c>
      <c r="E14194">
        <v>2027</v>
      </c>
      <c r="F14194" s="3" t="str">
        <f t="shared" si="429"/>
        <v>RAGenS SLOC2027</v>
      </c>
      <c r="G14194" s="9">
        <v>5.8491384010752601</v>
      </c>
      <c r="H14194" s="9">
        <v>12.966070518055499</v>
      </c>
      <c r="I14194" s="9">
        <v>36.0912059611111</v>
      </c>
      <c r="J14194" s="9">
        <v>41.028659153225803</v>
      </c>
      <c r="K14194" s="9">
        <v>40.550486672619002</v>
      </c>
      <c r="L14194" s="9">
        <v>18.378265440860201</v>
      </c>
      <c r="M14194" s="9">
        <v>12.5715215833333</v>
      </c>
      <c r="N14194" s="9">
        <v>8.4727319444444404</v>
      </c>
      <c r="O14194" s="9">
        <v>8.05054731182795</v>
      </c>
      <c r="P14194" s="9">
        <v>10.029050499999901</v>
      </c>
      <c r="Q14194" s="9">
        <v>35.7637893817204</v>
      </c>
      <c r="R14194" s="9">
        <v>42.652442805555502</v>
      </c>
      <c r="S14194" s="9">
        <v>26.167730364583299</v>
      </c>
      <c r="T14194" s="9">
        <v>17.120573673611101</v>
      </c>
    </row>
    <row r="14195" spans="1:20" x14ac:dyDescent="0.35">
      <c r="A14195">
        <f t="shared" si="430"/>
        <v>14195</v>
      </c>
      <c r="B14195" s="3" t="s">
        <v>1037</v>
      </c>
      <c r="C14195" s="3" t="s">
        <v>77</v>
      </c>
      <c r="D14195" s="3" t="s">
        <v>27</v>
      </c>
      <c r="E14195">
        <v>2028</v>
      </c>
      <c r="F14195" s="3" t="str">
        <f t="shared" si="429"/>
        <v>RAGenS SLOC2028</v>
      </c>
      <c r="G14195" s="9">
        <v>8.0599855053763392</v>
      </c>
      <c r="H14195" s="9">
        <v>17.483489645833298</v>
      </c>
      <c r="I14195" s="9">
        <v>16.576003085277701</v>
      </c>
      <c r="J14195" s="9">
        <v>30.6358136559139</v>
      </c>
      <c r="K14195" s="9">
        <v>17.228560241071399</v>
      </c>
      <c r="L14195" s="9">
        <v>26.982313439516101</v>
      </c>
      <c r="M14195" s="9">
        <v>25.4008368055555</v>
      </c>
      <c r="N14195" s="9">
        <v>13.439423638888799</v>
      </c>
      <c r="O14195" s="9">
        <v>8.0972024596774101</v>
      </c>
      <c r="P14195" s="9">
        <v>21.113534000000001</v>
      </c>
      <c r="Q14195" s="9">
        <v>20.516424509408601</v>
      </c>
      <c r="R14195" s="9">
        <v>14.4705065833333</v>
      </c>
      <c r="S14195" s="9">
        <v>9.9764930755208301</v>
      </c>
      <c r="T14195" s="9">
        <v>10.250386166666599</v>
      </c>
    </row>
    <row r="14196" spans="1:20" x14ac:dyDescent="0.35">
      <c r="A14196">
        <f t="shared" si="430"/>
        <v>14196</v>
      </c>
      <c r="B14196" s="3" t="s">
        <v>1037</v>
      </c>
      <c r="C14196" s="3" t="s">
        <v>77</v>
      </c>
      <c r="D14196" s="3" t="s">
        <v>27</v>
      </c>
      <c r="E14196">
        <v>2029</v>
      </c>
      <c r="F14196" s="3" t="str">
        <f t="shared" si="429"/>
        <v>RAGenS SLOC2029</v>
      </c>
      <c r="G14196" s="9">
        <v>5.3115071102150502</v>
      </c>
      <c r="H14196" s="9">
        <v>18.871911926388801</v>
      </c>
      <c r="I14196" s="9">
        <v>23.5576988722222</v>
      </c>
      <c r="J14196" s="9">
        <v>43.153147526881703</v>
      </c>
      <c r="K14196" s="9">
        <v>35.6288170877976</v>
      </c>
      <c r="L14196" s="9">
        <v>13.922169348924699</v>
      </c>
      <c r="M14196" s="9">
        <v>11.5536059166666</v>
      </c>
      <c r="N14196" s="9">
        <v>8.5500000000000007</v>
      </c>
      <c r="O14196" s="9">
        <v>8.1079311827956992</v>
      </c>
      <c r="P14196" s="9">
        <v>13.579930555555499</v>
      </c>
      <c r="Q14196" s="9">
        <v>27.432947895161199</v>
      </c>
      <c r="R14196" s="9">
        <v>44.800274622222197</v>
      </c>
      <c r="S14196" s="9">
        <v>31.827566432291601</v>
      </c>
      <c r="T14196" s="9">
        <v>16.523112932499998</v>
      </c>
    </row>
    <row r="14197" spans="1:20" x14ac:dyDescent="0.35">
      <c r="A14197">
        <f t="shared" si="430"/>
        <v>14197</v>
      </c>
      <c r="B14197" s="3" t="s">
        <v>1037</v>
      </c>
      <c r="C14197" s="3" t="s">
        <v>75</v>
      </c>
      <c r="D14197" s="3" t="s">
        <v>31</v>
      </c>
      <c r="E14197">
        <v>2020</v>
      </c>
      <c r="F14197" s="3" t="str">
        <f t="shared" ref="F14197:F14260" si="431">_xlfn.CONCAT(B14197,C14197,D14197,E14197)</f>
        <v>RAElevTHOM F2020</v>
      </c>
      <c r="G14197" s="9" t="e">
        <v>#N/A</v>
      </c>
      <c r="H14197" s="9" t="e">
        <v>#N/A</v>
      </c>
      <c r="I14197" s="9" t="e">
        <v>#N/A</v>
      </c>
      <c r="J14197" s="9" t="e">
        <v>#N/A</v>
      </c>
      <c r="K14197" s="9" t="e">
        <v>#N/A</v>
      </c>
      <c r="L14197" s="9" t="e">
        <v>#N/A</v>
      </c>
      <c r="M14197" s="9" t="e">
        <v>#N/A</v>
      </c>
      <c r="N14197" s="9" t="e">
        <v>#N/A</v>
      </c>
      <c r="O14197" s="9" t="e">
        <v>#N/A</v>
      </c>
      <c r="P14197" s="9" t="e">
        <v>#N/A</v>
      </c>
      <c r="Q14197" s="9" t="e">
        <v>#N/A</v>
      </c>
      <c r="R14197" s="9" t="e">
        <v>#N/A</v>
      </c>
      <c r="S14197" s="9" t="e">
        <v>#N/A</v>
      </c>
      <c r="T14197" s="9" t="e">
        <v>#N/A</v>
      </c>
    </row>
    <row r="14198" spans="1:20" x14ac:dyDescent="0.35">
      <c r="A14198">
        <f t="shared" si="430"/>
        <v>14198</v>
      </c>
      <c r="B14198" s="3" t="s">
        <v>1037</v>
      </c>
      <c r="C14198" s="3" t="s">
        <v>75</v>
      </c>
      <c r="D14198" s="3" t="s">
        <v>31</v>
      </c>
      <c r="E14198">
        <v>2021</v>
      </c>
      <c r="F14198" s="3" t="str">
        <f t="shared" si="431"/>
        <v>RAElevTHOM F2021</v>
      </c>
      <c r="G14198" s="9" t="e">
        <v>#N/A</v>
      </c>
      <c r="H14198" s="9" t="e">
        <v>#N/A</v>
      </c>
      <c r="I14198" s="9" t="e">
        <v>#N/A</v>
      </c>
      <c r="J14198" s="9" t="e">
        <v>#N/A</v>
      </c>
      <c r="K14198" s="9" t="e">
        <v>#N/A</v>
      </c>
      <c r="L14198" s="9" t="e">
        <v>#N/A</v>
      </c>
      <c r="M14198" s="9" t="e">
        <v>#N/A</v>
      </c>
      <c r="N14198" s="9" t="e">
        <v>#N/A</v>
      </c>
      <c r="O14198" s="9" t="e">
        <v>#N/A</v>
      </c>
      <c r="P14198" s="9" t="e">
        <v>#N/A</v>
      </c>
      <c r="Q14198" s="9" t="e">
        <v>#N/A</v>
      </c>
      <c r="R14198" s="9" t="e">
        <v>#N/A</v>
      </c>
      <c r="S14198" s="9" t="e">
        <v>#N/A</v>
      </c>
      <c r="T14198" s="9" t="e">
        <v>#N/A</v>
      </c>
    </row>
    <row r="14199" spans="1:20" x14ac:dyDescent="0.35">
      <c r="A14199">
        <f t="shared" si="430"/>
        <v>14199</v>
      </c>
      <c r="B14199" s="3" t="s">
        <v>1037</v>
      </c>
      <c r="C14199" s="3" t="s">
        <v>75</v>
      </c>
      <c r="D14199" s="3" t="s">
        <v>31</v>
      </c>
      <c r="E14199">
        <v>2022</v>
      </c>
      <c r="F14199" s="3" t="str">
        <f t="shared" si="431"/>
        <v>RAElevTHOM F2022</v>
      </c>
      <c r="G14199" s="9" t="e">
        <v>#N/A</v>
      </c>
      <c r="H14199" s="9" t="e">
        <v>#N/A</v>
      </c>
      <c r="I14199" s="9" t="e">
        <v>#N/A</v>
      </c>
      <c r="J14199" s="9" t="e">
        <v>#N/A</v>
      </c>
      <c r="K14199" s="9" t="e">
        <v>#N/A</v>
      </c>
      <c r="L14199" s="9" t="e">
        <v>#N/A</v>
      </c>
      <c r="M14199" s="9" t="e">
        <v>#N/A</v>
      </c>
      <c r="N14199" s="9" t="e">
        <v>#N/A</v>
      </c>
      <c r="O14199" s="9" t="e">
        <v>#N/A</v>
      </c>
      <c r="P14199" s="9" t="e">
        <v>#N/A</v>
      </c>
      <c r="Q14199" s="9" t="e">
        <v>#N/A</v>
      </c>
      <c r="R14199" s="9" t="e">
        <v>#N/A</v>
      </c>
      <c r="S14199" s="9" t="e">
        <v>#N/A</v>
      </c>
      <c r="T14199" s="9" t="e">
        <v>#N/A</v>
      </c>
    </row>
    <row r="14200" spans="1:20" x14ac:dyDescent="0.35">
      <c r="A14200">
        <f t="shared" si="430"/>
        <v>14200</v>
      </c>
      <c r="B14200" s="3" t="s">
        <v>1037</v>
      </c>
      <c r="C14200" s="3" t="s">
        <v>75</v>
      </c>
      <c r="D14200" s="3" t="s">
        <v>31</v>
      </c>
      <c r="E14200">
        <v>2023</v>
      </c>
      <c r="F14200" s="3" t="str">
        <f t="shared" si="431"/>
        <v>RAElevTHOM F2023</v>
      </c>
      <c r="G14200" s="9" t="e">
        <v>#N/A</v>
      </c>
      <c r="H14200" s="9" t="e">
        <v>#N/A</v>
      </c>
      <c r="I14200" s="9" t="e">
        <v>#N/A</v>
      </c>
      <c r="J14200" s="9" t="e">
        <v>#N/A</v>
      </c>
      <c r="K14200" s="9" t="e">
        <v>#N/A</v>
      </c>
      <c r="L14200" s="9" t="e">
        <v>#N/A</v>
      </c>
      <c r="M14200" s="9" t="e">
        <v>#N/A</v>
      </c>
      <c r="N14200" s="9" t="e">
        <v>#N/A</v>
      </c>
      <c r="O14200" s="9" t="e">
        <v>#N/A</v>
      </c>
      <c r="P14200" s="9" t="e">
        <v>#N/A</v>
      </c>
      <c r="Q14200" s="9" t="e">
        <v>#N/A</v>
      </c>
      <c r="R14200" s="9" t="e">
        <v>#N/A</v>
      </c>
      <c r="S14200" s="9" t="e">
        <v>#N/A</v>
      </c>
      <c r="T14200" s="9" t="e">
        <v>#N/A</v>
      </c>
    </row>
    <row r="14201" spans="1:20" x14ac:dyDescent="0.35">
      <c r="A14201">
        <f t="shared" si="430"/>
        <v>14201</v>
      </c>
      <c r="B14201" s="3" t="s">
        <v>1037</v>
      </c>
      <c r="C14201" s="3" t="s">
        <v>75</v>
      </c>
      <c r="D14201" s="3" t="s">
        <v>31</v>
      </c>
      <c r="E14201">
        <v>2024</v>
      </c>
      <c r="F14201" s="3" t="str">
        <f t="shared" si="431"/>
        <v>RAElevTHOM F2024</v>
      </c>
      <c r="G14201" s="9" t="e">
        <v>#N/A</v>
      </c>
      <c r="H14201" s="9" t="e">
        <v>#N/A</v>
      </c>
      <c r="I14201" s="9" t="e">
        <v>#N/A</v>
      </c>
      <c r="J14201" s="9" t="e">
        <v>#N/A</v>
      </c>
      <c r="K14201" s="9" t="e">
        <v>#N/A</v>
      </c>
      <c r="L14201" s="9" t="e">
        <v>#N/A</v>
      </c>
      <c r="M14201" s="9" t="e">
        <v>#N/A</v>
      </c>
      <c r="N14201" s="9" t="e">
        <v>#N/A</v>
      </c>
      <c r="O14201" s="9" t="e">
        <v>#N/A</v>
      </c>
      <c r="P14201" s="9" t="e">
        <v>#N/A</v>
      </c>
      <c r="Q14201" s="9" t="e">
        <v>#N/A</v>
      </c>
      <c r="R14201" s="9" t="e">
        <v>#N/A</v>
      </c>
      <c r="S14201" s="9" t="e">
        <v>#N/A</v>
      </c>
      <c r="T14201" s="9" t="e">
        <v>#N/A</v>
      </c>
    </row>
    <row r="14202" spans="1:20" x14ac:dyDescent="0.35">
      <c r="A14202">
        <f t="shared" si="430"/>
        <v>14202</v>
      </c>
      <c r="B14202" s="3" t="s">
        <v>1037</v>
      </c>
      <c r="C14202" s="3" t="s">
        <v>75</v>
      </c>
      <c r="D14202" s="3" t="s">
        <v>31</v>
      </c>
      <c r="E14202">
        <v>2025</v>
      </c>
      <c r="F14202" s="3" t="str">
        <f t="shared" si="431"/>
        <v>RAElevTHOM F2025</v>
      </c>
      <c r="G14202" s="9" t="e">
        <v>#N/A</v>
      </c>
      <c r="H14202" s="9" t="e">
        <v>#N/A</v>
      </c>
      <c r="I14202" s="9" t="e">
        <v>#N/A</v>
      </c>
      <c r="J14202" s="9" t="e">
        <v>#N/A</v>
      </c>
      <c r="K14202" s="9" t="e">
        <v>#N/A</v>
      </c>
      <c r="L14202" s="9" t="e">
        <v>#N/A</v>
      </c>
      <c r="M14202" s="9" t="e">
        <v>#N/A</v>
      </c>
      <c r="N14202" s="9" t="e">
        <v>#N/A</v>
      </c>
      <c r="O14202" s="9" t="e">
        <v>#N/A</v>
      </c>
      <c r="P14202" s="9" t="e">
        <v>#N/A</v>
      </c>
      <c r="Q14202" s="9" t="e">
        <v>#N/A</v>
      </c>
      <c r="R14202" s="9" t="e">
        <v>#N/A</v>
      </c>
      <c r="S14202" s="9" t="e">
        <v>#N/A</v>
      </c>
      <c r="T14202" s="9" t="e">
        <v>#N/A</v>
      </c>
    </row>
    <row r="14203" spans="1:20" x14ac:dyDescent="0.35">
      <c r="A14203">
        <f t="shared" si="430"/>
        <v>14203</v>
      </c>
      <c r="B14203" s="3" t="s">
        <v>1037</v>
      </c>
      <c r="C14203" s="3" t="s">
        <v>75</v>
      </c>
      <c r="D14203" s="3" t="s">
        <v>31</v>
      </c>
      <c r="E14203">
        <v>2026</v>
      </c>
      <c r="F14203" s="3" t="str">
        <f t="shared" si="431"/>
        <v>RAElevTHOM F2026</v>
      </c>
      <c r="G14203" s="9" t="e">
        <v>#N/A</v>
      </c>
      <c r="H14203" s="9" t="e">
        <v>#N/A</v>
      </c>
      <c r="I14203" s="9" t="e">
        <v>#N/A</v>
      </c>
      <c r="J14203" s="9" t="e">
        <v>#N/A</v>
      </c>
      <c r="K14203" s="9" t="e">
        <v>#N/A</v>
      </c>
      <c r="L14203" s="9" t="e">
        <v>#N/A</v>
      </c>
      <c r="M14203" s="9" t="e">
        <v>#N/A</v>
      </c>
      <c r="N14203" s="9" t="e">
        <v>#N/A</v>
      </c>
      <c r="O14203" s="9" t="e">
        <v>#N/A</v>
      </c>
      <c r="P14203" s="9" t="e">
        <v>#N/A</v>
      </c>
      <c r="Q14203" s="9" t="e">
        <v>#N/A</v>
      </c>
      <c r="R14203" s="9" t="e">
        <v>#N/A</v>
      </c>
      <c r="S14203" s="9" t="e">
        <v>#N/A</v>
      </c>
      <c r="T14203" s="9" t="e">
        <v>#N/A</v>
      </c>
    </row>
    <row r="14204" spans="1:20" x14ac:dyDescent="0.35">
      <c r="A14204">
        <f t="shared" si="430"/>
        <v>14204</v>
      </c>
      <c r="B14204" s="3" t="s">
        <v>1037</v>
      </c>
      <c r="C14204" s="3" t="s">
        <v>75</v>
      </c>
      <c r="D14204" s="3" t="s">
        <v>31</v>
      </c>
      <c r="E14204">
        <v>2027</v>
      </c>
      <c r="F14204" s="3" t="str">
        <f t="shared" si="431"/>
        <v>RAElevTHOM F2027</v>
      </c>
      <c r="G14204" s="9" t="e">
        <v>#N/A</v>
      </c>
      <c r="H14204" s="9" t="e">
        <v>#N/A</v>
      </c>
      <c r="I14204" s="9" t="e">
        <v>#N/A</v>
      </c>
      <c r="J14204" s="9" t="e">
        <v>#N/A</v>
      </c>
      <c r="K14204" s="9" t="e">
        <v>#N/A</v>
      </c>
      <c r="L14204" s="9" t="e">
        <v>#N/A</v>
      </c>
      <c r="M14204" s="9" t="e">
        <v>#N/A</v>
      </c>
      <c r="N14204" s="9" t="e">
        <v>#N/A</v>
      </c>
      <c r="O14204" s="9" t="e">
        <v>#N/A</v>
      </c>
      <c r="P14204" s="9" t="e">
        <v>#N/A</v>
      </c>
      <c r="Q14204" s="9" t="e">
        <v>#N/A</v>
      </c>
      <c r="R14204" s="9" t="e">
        <v>#N/A</v>
      </c>
      <c r="S14204" s="9" t="e">
        <v>#N/A</v>
      </c>
      <c r="T14204" s="9" t="e">
        <v>#N/A</v>
      </c>
    </row>
    <row r="14205" spans="1:20" x14ac:dyDescent="0.35">
      <c r="A14205">
        <f t="shared" si="430"/>
        <v>14205</v>
      </c>
      <c r="B14205" s="3" t="s">
        <v>1037</v>
      </c>
      <c r="C14205" s="3" t="s">
        <v>75</v>
      </c>
      <c r="D14205" s="3" t="s">
        <v>31</v>
      </c>
      <c r="E14205">
        <v>2028</v>
      </c>
      <c r="F14205" s="3" t="str">
        <f t="shared" si="431"/>
        <v>RAElevTHOM F2028</v>
      </c>
      <c r="G14205" s="9" t="e">
        <v>#N/A</v>
      </c>
      <c r="H14205" s="9" t="e">
        <v>#N/A</v>
      </c>
      <c r="I14205" s="9" t="e">
        <v>#N/A</v>
      </c>
      <c r="J14205" s="9" t="e">
        <v>#N/A</v>
      </c>
      <c r="K14205" s="9" t="e">
        <v>#N/A</v>
      </c>
      <c r="L14205" s="9" t="e">
        <v>#N/A</v>
      </c>
      <c r="M14205" s="9" t="e">
        <v>#N/A</v>
      </c>
      <c r="N14205" s="9" t="e">
        <v>#N/A</v>
      </c>
      <c r="O14205" s="9" t="e">
        <v>#N/A</v>
      </c>
      <c r="P14205" s="9" t="e">
        <v>#N/A</v>
      </c>
      <c r="Q14205" s="9" t="e">
        <v>#N/A</v>
      </c>
      <c r="R14205" s="9" t="e">
        <v>#N/A</v>
      </c>
      <c r="S14205" s="9" t="e">
        <v>#N/A</v>
      </c>
      <c r="T14205" s="9" t="e">
        <v>#N/A</v>
      </c>
    </row>
    <row r="14206" spans="1:20" x14ac:dyDescent="0.35">
      <c r="A14206">
        <f t="shared" si="430"/>
        <v>14206</v>
      </c>
      <c r="B14206" s="3" t="s">
        <v>1037</v>
      </c>
      <c r="C14206" s="3" t="s">
        <v>75</v>
      </c>
      <c r="D14206" s="3" t="s">
        <v>31</v>
      </c>
      <c r="E14206">
        <v>2029</v>
      </c>
      <c r="F14206" s="3" t="str">
        <f t="shared" si="431"/>
        <v>RAElevTHOM F2029</v>
      </c>
      <c r="G14206" s="9" t="e">
        <v>#N/A</v>
      </c>
      <c r="H14206" s="9" t="e">
        <v>#N/A</v>
      </c>
      <c r="I14206" s="9" t="e">
        <v>#N/A</v>
      </c>
      <c r="J14206" s="9" t="e">
        <v>#N/A</v>
      </c>
      <c r="K14206" s="9" t="e">
        <v>#N/A</v>
      </c>
      <c r="L14206" s="9" t="e">
        <v>#N/A</v>
      </c>
      <c r="M14206" s="9" t="e">
        <v>#N/A</v>
      </c>
      <c r="N14206" s="9" t="e">
        <v>#N/A</v>
      </c>
      <c r="O14206" s="9" t="e">
        <v>#N/A</v>
      </c>
      <c r="P14206" s="9" t="e">
        <v>#N/A</v>
      </c>
      <c r="Q14206" s="9" t="e">
        <v>#N/A</v>
      </c>
      <c r="R14206" s="9" t="e">
        <v>#N/A</v>
      </c>
      <c r="S14206" s="9" t="e">
        <v>#N/A</v>
      </c>
      <c r="T14206" s="9" t="e">
        <v>#N/A</v>
      </c>
    </row>
    <row r="14207" spans="1:20" x14ac:dyDescent="0.35">
      <c r="A14207">
        <f t="shared" si="430"/>
        <v>14207</v>
      </c>
      <c r="B14207" s="3" t="s">
        <v>1037</v>
      </c>
      <c r="C14207" s="3" t="s">
        <v>86</v>
      </c>
      <c r="D14207" s="3" t="s">
        <v>31</v>
      </c>
      <c r="E14207">
        <v>2020</v>
      </c>
      <c r="F14207" s="3" t="str">
        <f t="shared" si="431"/>
        <v>RAQOutTHOM F2020</v>
      </c>
      <c r="G14207" s="9">
        <v>11.6818569164396</v>
      </c>
      <c r="H14207" s="9">
        <v>9.9535158792397205</v>
      </c>
      <c r="I14207" s="9">
        <v>12.0206387871829</v>
      </c>
      <c r="J14207" s="9">
        <v>17.8122556956016</v>
      </c>
      <c r="K14207" s="9">
        <v>11.5132002948131</v>
      </c>
      <c r="L14207" s="9">
        <v>13.150940207799501</v>
      </c>
      <c r="M14207" s="9">
        <v>11.495152463093</v>
      </c>
      <c r="N14207" s="9">
        <v>23.550961315455901</v>
      </c>
      <c r="O14207" s="9">
        <v>52.633286530752997</v>
      </c>
      <c r="P14207" s="9">
        <v>50.195657414159399</v>
      </c>
      <c r="Q14207" s="9">
        <v>13.978461135399099</v>
      </c>
      <c r="R14207" s="9">
        <v>8.4738950271150006</v>
      </c>
      <c r="S14207" s="9">
        <v>7.8795265942786399</v>
      </c>
      <c r="T14207" s="9">
        <v>10.452007984233401</v>
      </c>
    </row>
    <row r="14208" spans="1:20" x14ac:dyDescent="0.35">
      <c r="A14208">
        <f t="shared" si="430"/>
        <v>14208</v>
      </c>
      <c r="B14208" s="3" t="s">
        <v>1037</v>
      </c>
      <c r="C14208" s="3" t="s">
        <v>86</v>
      </c>
      <c r="D14208" s="3" t="s">
        <v>31</v>
      </c>
      <c r="E14208">
        <v>2021</v>
      </c>
      <c r="F14208" s="3" t="str">
        <f t="shared" si="431"/>
        <v>RAQOutTHOM F2021</v>
      </c>
      <c r="G14208" s="9">
        <v>12.3221312434198</v>
      </c>
      <c r="H14208" s="9">
        <v>15.779405194609</v>
      </c>
      <c r="I14208" s="9">
        <v>18.620657334057899</v>
      </c>
      <c r="J14208" s="9">
        <v>22.0871155527919</v>
      </c>
      <c r="K14208" s="9">
        <v>13.686958096283201</v>
      </c>
      <c r="L14208" s="9">
        <v>12.8906727228219</v>
      </c>
      <c r="M14208" s="9">
        <v>15.777693752702699</v>
      </c>
      <c r="N14208" s="9">
        <v>35.577370484272301</v>
      </c>
      <c r="O14208" s="9">
        <v>53.0726981957459</v>
      </c>
      <c r="P14208" s="9">
        <v>33.213971150845097</v>
      </c>
      <c r="Q14208" s="9">
        <v>21.278175887367698</v>
      </c>
      <c r="R14208" s="9">
        <v>12.731779363222399</v>
      </c>
      <c r="S14208" s="9">
        <v>9.7255826927565092</v>
      </c>
      <c r="T14208" s="9">
        <v>9.86123022702591</v>
      </c>
    </row>
    <row r="14209" spans="1:20" x14ac:dyDescent="0.35">
      <c r="A14209">
        <f t="shared" si="430"/>
        <v>14209</v>
      </c>
      <c r="B14209" s="3" t="s">
        <v>1037</v>
      </c>
      <c r="C14209" s="3" t="s">
        <v>86</v>
      </c>
      <c r="D14209" s="3" t="s">
        <v>31</v>
      </c>
      <c r="E14209">
        <v>2022</v>
      </c>
      <c r="F14209" s="3" t="str">
        <f t="shared" si="431"/>
        <v>RAQOutTHOM F2022</v>
      </c>
      <c r="G14209" s="9">
        <v>10.407894723672801</v>
      </c>
      <c r="H14209" s="9">
        <v>10.885566333002</v>
      </c>
      <c r="I14209" s="9">
        <v>11.8204101493109</v>
      </c>
      <c r="J14209" s="9">
        <v>15.8578097256118</v>
      </c>
      <c r="K14209" s="9">
        <v>13.771603138760399</v>
      </c>
      <c r="L14209" s="9">
        <v>16.7130572495522</v>
      </c>
      <c r="M14209" s="9">
        <v>21.134542749493001</v>
      </c>
      <c r="N14209" s="9">
        <v>33.075584178145803</v>
      </c>
      <c r="O14209" s="9">
        <v>55.3995381085698</v>
      </c>
      <c r="P14209" s="9">
        <v>32.831745475556801</v>
      </c>
      <c r="Q14209" s="9">
        <v>9.4634978365878304</v>
      </c>
      <c r="R14209" s="9">
        <v>7.0937518254436904</v>
      </c>
      <c r="S14209" s="9">
        <v>5.3818122880283799</v>
      </c>
      <c r="T14209" s="9">
        <v>9.9173194144853891</v>
      </c>
    </row>
    <row r="14210" spans="1:20" x14ac:dyDescent="0.35">
      <c r="A14210">
        <f t="shared" si="430"/>
        <v>14210</v>
      </c>
      <c r="B14210" s="3" t="s">
        <v>1037</v>
      </c>
      <c r="C14210" s="3" t="s">
        <v>86</v>
      </c>
      <c r="D14210" s="3" t="s">
        <v>31</v>
      </c>
      <c r="E14210">
        <v>2023</v>
      </c>
      <c r="F14210" s="3" t="str">
        <f t="shared" si="431"/>
        <v>RAQOutTHOM F2023</v>
      </c>
      <c r="G14210" s="9">
        <v>10.4339057960605</v>
      </c>
      <c r="H14210" s="9">
        <v>8.9420590221170801</v>
      </c>
      <c r="I14210" s="9">
        <v>10.418777740514299</v>
      </c>
      <c r="J14210" s="9">
        <v>14.918038848119499</v>
      </c>
      <c r="K14210" s="9">
        <v>13.466175503279599</v>
      </c>
      <c r="L14210" s="9">
        <v>14.704021582015001</v>
      </c>
      <c r="M14210" s="9">
        <v>26.103300565760399</v>
      </c>
      <c r="N14210" s="9">
        <v>35.0245626124333</v>
      </c>
      <c r="O14210" s="9">
        <v>47.0693128718693</v>
      </c>
      <c r="P14210" s="9">
        <v>25.742981796942999</v>
      </c>
      <c r="Q14210" s="9">
        <v>10.9535881341838</v>
      </c>
      <c r="R14210" s="9">
        <v>6.0536631209658296</v>
      </c>
      <c r="S14210" s="9">
        <v>7.8933945569541901</v>
      </c>
      <c r="T14210" s="9">
        <v>6.9666839876057001</v>
      </c>
    </row>
    <row r="14211" spans="1:20" x14ac:dyDescent="0.35">
      <c r="A14211">
        <f t="shared" ref="A14211:A14274" si="432">A14210+1</f>
        <v>14211</v>
      </c>
      <c r="B14211" s="3" t="s">
        <v>1037</v>
      </c>
      <c r="C14211" s="3" t="s">
        <v>86</v>
      </c>
      <c r="D14211" s="3" t="s">
        <v>31</v>
      </c>
      <c r="E14211">
        <v>2024</v>
      </c>
      <c r="F14211" s="3" t="str">
        <f t="shared" si="431"/>
        <v>RAQOutTHOM F2024</v>
      </c>
      <c r="G14211" s="9">
        <v>8.8484641815203595</v>
      </c>
      <c r="H14211" s="9">
        <v>12.0035551416107</v>
      </c>
      <c r="I14211" s="9">
        <v>13.6869919723721</v>
      </c>
      <c r="J14211" s="9">
        <v>20.844049845385602</v>
      </c>
      <c r="K14211" s="9">
        <v>15.419924294598898</v>
      </c>
      <c r="L14211" s="9">
        <v>18.424171017182498</v>
      </c>
      <c r="M14211" s="9">
        <v>29.0987894443575</v>
      </c>
      <c r="N14211" s="9">
        <v>38.195305791843403</v>
      </c>
      <c r="O14211" s="9">
        <v>43.896473328587199</v>
      </c>
      <c r="P14211" s="9">
        <v>17.6050679858728</v>
      </c>
      <c r="Q14211" s="9">
        <v>9.3332120511573908</v>
      </c>
      <c r="R14211" s="9">
        <v>6.9628947874781897</v>
      </c>
      <c r="S14211" s="9">
        <v>3.7052444751601499</v>
      </c>
      <c r="T14211" s="9">
        <v>6.6595168655541404</v>
      </c>
    </row>
    <row r="14212" spans="1:20" x14ac:dyDescent="0.35">
      <c r="A14212">
        <f t="shared" si="432"/>
        <v>14212</v>
      </c>
      <c r="B14212" s="3" t="s">
        <v>1037</v>
      </c>
      <c r="C14212" s="3" t="s">
        <v>86</v>
      </c>
      <c r="D14212" s="3" t="s">
        <v>31</v>
      </c>
      <c r="E14212">
        <v>2025</v>
      </c>
      <c r="F14212" s="3" t="str">
        <f t="shared" si="431"/>
        <v>RAQOutTHOM F2025</v>
      </c>
      <c r="G14212" s="9">
        <v>6.8496285329020097</v>
      </c>
      <c r="H14212" s="9">
        <v>5.81829644111445</v>
      </c>
      <c r="I14212" s="9">
        <v>4.9243512388923598</v>
      </c>
      <c r="J14212" s="9">
        <v>11.5495396024077</v>
      </c>
      <c r="K14212" s="9">
        <v>8.1996486803895792</v>
      </c>
      <c r="L14212" s="9">
        <v>11.7275554686476</v>
      </c>
      <c r="M14212" s="9">
        <v>9.2765595522152697</v>
      </c>
      <c r="N14212" s="9">
        <v>16.999580893729501</v>
      </c>
      <c r="O14212" s="9">
        <v>45.648869155474799</v>
      </c>
      <c r="P14212" s="9">
        <v>32.545466082956899</v>
      </c>
      <c r="Q14212" s="9">
        <v>12.249253996653399</v>
      </c>
      <c r="R14212" s="9">
        <v>8.0326671383165191</v>
      </c>
      <c r="S14212" s="9">
        <v>9.0236438839183002</v>
      </c>
      <c r="T14212" s="9">
        <v>10.750384898536501</v>
      </c>
    </row>
    <row r="14213" spans="1:20" x14ac:dyDescent="0.35">
      <c r="A14213">
        <f t="shared" si="432"/>
        <v>14213</v>
      </c>
      <c r="B14213" s="3" t="s">
        <v>1037</v>
      </c>
      <c r="C14213" s="3" t="s">
        <v>86</v>
      </c>
      <c r="D14213" s="3" t="s">
        <v>31</v>
      </c>
      <c r="E14213">
        <v>2026</v>
      </c>
      <c r="F14213" s="3" t="str">
        <f t="shared" si="431"/>
        <v>RAQOutTHOM F2026</v>
      </c>
      <c r="G14213" s="9">
        <v>10.848287460535801</v>
      </c>
      <c r="H14213" s="9">
        <v>9.9880365482639508</v>
      </c>
      <c r="I14213" s="9">
        <v>10.3182371195477</v>
      </c>
      <c r="J14213" s="9">
        <v>19.042123501143699</v>
      </c>
      <c r="K14213" s="9">
        <v>16.194421360165599</v>
      </c>
      <c r="L14213" s="9">
        <v>20.7484120801698</v>
      </c>
      <c r="M14213" s="9">
        <v>46.988702438772499</v>
      </c>
      <c r="N14213" s="9">
        <v>69.4124485609819</v>
      </c>
      <c r="O14213" s="9">
        <v>78.945297215013298</v>
      </c>
      <c r="P14213" s="9">
        <v>53.8914725607805</v>
      </c>
      <c r="Q14213" s="9">
        <v>18.5111295411089</v>
      </c>
      <c r="R14213" s="9">
        <v>12.4597157667597</v>
      </c>
      <c r="S14213" s="9">
        <v>11.098208678611901</v>
      </c>
      <c r="T14213" s="9">
        <v>9.2689057371701296</v>
      </c>
    </row>
    <row r="14214" spans="1:20" x14ac:dyDescent="0.35">
      <c r="A14214">
        <f t="shared" si="432"/>
        <v>14214</v>
      </c>
      <c r="B14214" s="3" t="s">
        <v>1037</v>
      </c>
      <c r="C14214" s="3" t="s">
        <v>86</v>
      </c>
      <c r="D14214" s="3" t="s">
        <v>31</v>
      </c>
      <c r="E14214">
        <v>2027</v>
      </c>
      <c r="F14214" s="3" t="str">
        <f t="shared" si="431"/>
        <v>RAQOutTHOM F2027</v>
      </c>
      <c r="G14214" s="9">
        <v>12.607795963951601</v>
      </c>
      <c r="H14214" s="9">
        <v>14.148826429513999</v>
      </c>
      <c r="I14214" s="9">
        <v>25.2970675860631</v>
      </c>
      <c r="J14214" s="9">
        <v>21.2040440998138</v>
      </c>
      <c r="K14214" s="9">
        <v>15.830187091986</v>
      </c>
      <c r="L14214" s="9">
        <v>20.069705943374398</v>
      </c>
      <c r="M14214" s="9">
        <v>48.915096379253598</v>
      </c>
      <c r="N14214" s="9">
        <v>76.431221575488806</v>
      </c>
      <c r="O14214" s="9">
        <v>99.992757948360193</v>
      </c>
      <c r="P14214" s="9">
        <v>95.215024351756895</v>
      </c>
      <c r="Q14214" s="9">
        <v>39.167358918169498</v>
      </c>
      <c r="R14214" s="9">
        <v>26.0996791131581</v>
      </c>
      <c r="S14214" s="9">
        <v>12.19277576765</v>
      </c>
      <c r="T14214" s="9">
        <v>13.5040053704959</v>
      </c>
    </row>
    <row r="14215" spans="1:20" x14ac:dyDescent="0.35">
      <c r="A14215">
        <f t="shared" si="432"/>
        <v>14215</v>
      </c>
      <c r="B14215" s="3" t="s">
        <v>1037</v>
      </c>
      <c r="C14215" s="3" t="s">
        <v>86</v>
      </c>
      <c r="D14215" s="3" t="s">
        <v>31</v>
      </c>
      <c r="E14215">
        <v>2028</v>
      </c>
      <c r="F14215" s="3" t="str">
        <f t="shared" si="431"/>
        <v>RAQOutTHOM F2028</v>
      </c>
      <c r="G14215" s="9">
        <v>11.694293799040301</v>
      </c>
      <c r="H14215" s="9">
        <v>10.831197761893502</v>
      </c>
      <c r="I14215" s="9">
        <v>13.628228556930001</v>
      </c>
      <c r="J14215" s="9">
        <v>16.6646005217967</v>
      </c>
      <c r="K14215" s="9">
        <v>16.771123333817702</v>
      </c>
      <c r="L14215" s="9">
        <v>21.806990800736202</v>
      </c>
      <c r="M14215" s="9">
        <v>29.486052441436101</v>
      </c>
      <c r="N14215" s="9">
        <v>37.910252655722203</v>
      </c>
      <c r="O14215" s="9">
        <v>64.248355847826602</v>
      </c>
      <c r="P14215" s="9">
        <v>53.187663528829802</v>
      </c>
      <c r="Q14215" s="9">
        <v>16.339417883371301</v>
      </c>
      <c r="R14215" s="9">
        <v>8.6907959492947402</v>
      </c>
      <c r="S14215" s="9">
        <v>7.4843975710091097</v>
      </c>
      <c r="T14215" s="9">
        <v>11.7908000594849</v>
      </c>
    </row>
    <row r="14216" spans="1:20" x14ac:dyDescent="0.35">
      <c r="A14216">
        <f t="shared" si="432"/>
        <v>14216</v>
      </c>
      <c r="B14216" s="3" t="s">
        <v>1037</v>
      </c>
      <c r="C14216" s="3" t="s">
        <v>86</v>
      </c>
      <c r="D14216" s="3" t="s">
        <v>31</v>
      </c>
      <c r="E14216">
        <v>2029</v>
      </c>
      <c r="F14216" s="3" t="str">
        <f t="shared" si="431"/>
        <v>RAQOutTHOM F2029</v>
      </c>
      <c r="G14216" s="9">
        <v>13.3825002380702</v>
      </c>
      <c r="H14216" s="9">
        <v>9.7759408119076099</v>
      </c>
      <c r="I14216" s="9">
        <v>10.804171386626001</v>
      </c>
      <c r="J14216" s="9">
        <v>18.6771696982333</v>
      </c>
      <c r="K14216" s="9">
        <v>18.7128832668059</v>
      </c>
      <c r="L14216" s="9">
        <v>16.612058811729199</v>
      </c>
      <c r="M14216" s="9">
        <v>57.428303909375003</v>
      </c>
      <c r="N14216" s="9">
        <v>58.879509286402701</v>
      </c>
      <c r="O14216" s="9">
        <v>82.638180980757994</v>
      </c>
      <c r="P14216" s="9">
        <v>97.501881363638802</v>
      </c>
      <c r="Q14216" s="9">
        <v>54.931891358227801</v>
      </c>
      <c r="R14216" s="9">
        <v>21.237297598397198</v>
      </c>
      <c r="S14216" s="9">
        <v>13.474497927199803</v>
      </c>
      <c r="T14216" s="9">
        <v>13.3716700800816</v>
      </c>
    </row>
    <row r="14217" spans="1:20" x14ac:dyDescent="0.35">
      <c r="A14217">
        <f t="shared" si="432"/>
        <v>14217</v>
      </c>
      <c r="B14217" s="3" t="s">
        <v>1037</v>
      </c>
      <c r="C14217" s="3" t="s">
        <v>95</v>
      </c>
      <c r="D14217" s="3" t="s">
        <v>31</v>
      </c>
      <c r="E14217">
        <v>2020</v>
      </c>
      <c r="F14217" s="3" t="str">
        <f t="shared" si="431"/>
        <v>RASpillTHOM F2020</v>
      </c>
      <c r="G14217" s="9">
        <v>1.8953718752970401</v>
      </c>
      <c r="H14217" s="9">
        <v>1.43138833044375</v>
      </c>
      <c r="I14217" s="9">
        <v>2.44367895068256</v>
      </c>
      <c r="J14217" s="9">
        <v>6.0386074235920697</v>
      </c>
      <c r="K14217" s="9">
        <v>2.0830614719416598</v>
      </c>
      <c r="L14217" s="9">
        <v>1.7014526345362899</v>
      </c>
      <c r="M14217" s="9">
        <v>4.8842312652777704E-3</v>
      </c>
      <c r="N14217" s="9">
        <v>7.5094003767892996</v>
      </c>
      <c r="O14217" s="9">
        <v>31.144269182379301</v>
      </c>
      <c r="P14217" s="9">
        <v>28.708604749041299</v>
      </c>
      <c r="Q14217" s="9">
        <v>0.28497517569556402</v>
      </c>
      <c r="R14217" s="9">
        <v>4.4174944916666598E-2</v>
      </c>
      <c r="S14217" s="9">
        <v>1.56249562109374E-2</v>
      </c>
      <c r="T14217" s="9">
        <v>2.8151695590277699E-2</v>
      </c>
    </row>
    <row r="14218" spans="1:20" x14ac:dyDescent="0.35">
      <c r="A14218">
        <f t="shared" si="432"/>
        <v>14218</v>
      </c>
      <c r="B14218" s="3" t="s">
        <v>1037</v>
      </c>
      <c r="C14218" s="3" t="s">
        <v>95</v>
      </c>
      <c r="D14218" s="3" t="s">
        <v>31</v>
      </c>
      <c r="E14218">
        <v>2021</v>
      </c>
      <c r="F14218" s="3" t="str">
        <f t="shared" si="431"/>
        <v>RASpillTHOM F2021</v>
      </c>
      <c r="G14218" s="9">
        <v>2.16721741909919</v>
      </c>
      <c r="H14218" s="9">
        <v>3.8249753359173599</v>
      </c>
      <c r="I14218" s="9">
        <v>4.5738711603088102</v>
      </c>
      <c r="J14218" s="9">
        <v>10.1824013746606</v>
      </c>
      <c r="K14218" s="9">
        <v>2.63245347437489</v>
      </c>
      <c r="L14218" s="9">
        <v>1.91073497303763</v>
      </c>
      <c r="M14218" s="9">
        <v>0.49098721134166601</v>
      </c>
      <c r="N14218" s="9">
        <v>14.237293600952899</v>
      </c>
      <c r="O14218" s="9">
        <v>31.562720160745901</v>
      </c>
      <c r="P14218" s="9">
        <v>11.912137763900599</v>
      </c>
      <c r="Q14218" s="9">
        <v>1.7077447675142201</v>
      </c>
      <c r="R14218" s="9">
        <v>6.0256719045833295E-4</v>
      </c>
      <c r="S14218" s="9">
        <v>8.84362000611979E-2</v>
      </c>
      <c r="T14218" s="9">
        <v>8.4166442561249902E-3</v>
      </c>
    </row>
    <row r="14219" spans="1:20" x14ac:dyDescent="0.35">
      <c r="A14219">
        <f t="shared" si="432"/>
        <v>14219</v>
      </c>
      <c r="B14219" s="3" t="s">
        <v>1037</v>
      </c>
      <c r="C14219" s="3" t="s">
        <v>95</v>
      </c>
      <c r="D14219" s="3" t="s">
        <v>31</v>
      </c>
      <c r="E14219">
        <v>2022</v>
      </c>
      <c r="F14219" s="3" t="str">
        <f t="shared" si="431"/>
        <v>RASpillTHOM F2022</v>
      </c>
      <c r="G14219" s="9">
        <v>1.04057354448626</v>
      </c>
      <c r="H14219" s="9">
        <v>1.6936006358881901</v>
      </c>
      <c r="I14219" s="9">
        <v>3.3676588876048599</v>
      </c>
      <c r="J14219" s="9">
        <v>4.0406346993720401</v>
      </c>
      <c r="K14219" s="9">
        <v>3.3378436568677001</v>
      </c>
      <c r="L14219" s="9">
        <v>2.3939817434745199</v>
      </c>
      <c r="M14219" s="9">
        <v>5.1708936657291602</v>
      </c>
      <c r="N14219" s="9">
        <v>14.075435933951301</v>
      </c>
      <c r="O14219" s="9">
        <v>33.930622542353497</v>
      </c>
      <c r="P14219" s="9">
        <v>12.509212390827599</v>
      </c>
      <c r="Q14219" s="9">
        <v>0.63306401881182695</v>
      </c>
      <c r="R14219" s="9">
        <v>2.42330452892499E-2</v>
      </c>
      <c r="S14219" s="9">
        <v>0</v>
      </c>
      <c r="T14219" s="9">
        <v>0.15139875021337401</v>
      </c>
    </row>
    <row r="14220" spans="1:20" x14ac:dyDescent="0.35">
      <c r="A14220">
        <f t="shared" si="432"/>
        <v>14220</v>
      </c>
      <c r="B14220" s="3" t="s">
        <v>1037</v>
      </c>
      <c r="C14220" s="3" t="s">
        <v>95</v>
      </c>
      <c r="D14220" s="3" t="s">
        <v>31</v>
      </c>
      <c r="E14220">
        <v>2023</v>
      </c>
      <c r="F14220" s="3" t="str">
        <f t="shared" si="431"/>
        <v>RASpillTHOM F2023</v>
      </c>
      <c r="G14220" s="9">
        <v>1.4795307062836001</v>
      </c>
      <c r="H14220" s="9">
        <v>1.2511388488374999</v>
      </c>
      <c r="I14220" s="9">
        <v>1.5817191991027699</v>
      </c>
      <c r="J14220" s="9">
        <v>3.9906142124991901</v>
      </c>
      <c r="K14220" s="9">
        <v>3.31000399260052</v>
      </c>
      <c r="L14220" s="9">
        <v>3.1766792118451299</v>
      </c>
      <c r="M14220" s="9">
        <v>6.5161035230798801</v>
      </c>
      <c r="N14220" s="9">
        <v>15.774980893641599</v>
      </c>
      <c r="O14220" s="9">
        <v>25.559334836869301</v>
      </c>
      <c r="P14220" s="9">
        <v>6.7331462411451302</v>
      </c>
      <c r="Q14220" s="9">
        <v>0.15493449962365499</v>
      </c>
      <c r="R14220" s="9">
        <v>0.228966529011111</v>
      </c>
      <c r="S14220" s="9">
        <v>3.7241519698176999E-3</v>
      </c>
      <c r="T14220" s="9">
        <v>4.6174315413333297E-3</v>
      </c>
    </row>
    <row r="14221" spans="1:20" x14ac:dyDescent="0.35">
      <c r="A14221">
        <f t="shared" si="432"/>
        <v>14221</v>
      </c>
      <c r="B14221" s="3" t="s">
        <v>1037</v>
      </c>
      <c r="C14221" s="3" t="s">
        <v>95</v>
      </c>
      <c r="D14221" s="3" t="s">
        <v>31</v>
      </c>
      <c r="E14221">
        <v>2024</v>
      </c>
      <c r="F14221" s="3" t="str">
        <f t="shared" si="431"/>
        <v>RASpillTHOM F2024</v>
      </c>
      <c r="G14221" s="9">
        <v>0.24117593728581899</v>
      </c>
      <c r="H14221" s="9">
        <v>1.59785516704236</v>
      </c>
      <c r="I14221" s="9">
        <v>4.71545722615625</v>
      </c>
      <c r="J14221" s="9">
        <v>9.9668492552030905</v>
      </c>
      <c r="K14221" s="9">
        <v>4.2808988569270801</v>
      </c>
      <c r="L14221" s="9">
        <v>4.9137424428044296</v>
      </c>
      <c r="M14221" s="9">
        <v>8.9874663987324901</v>
      </c>
      <c r="N14221" s="9">
        <v>17.746778645885101</v>
      </c>
      <c r="O14221" s="9">
        <v>22.4107429333318</v>
      </c>
      <c r="P14221" s="9">
        <v>5.8355118093313596</v>
      </c>
      <c r="Q14221" s="9">
        <v>2.0400362944594002</v>
      </c>
      <c r="R14221" s="9">
        <v>8.17776702361111E-2</v>
      </c>
      <c r="S14221" s="9">
        <v>9.4174252994791603E-3</v>
      </c>
      <c r="T14221" s="9">
        <v>0.14955604784740201</v>
      </c>
    </row>
    <row r="14222" spans="1:20" x14ac:dyDescent="0.35">
      <c r="A14222">
        <f t="shared" si="432"/>
        <v>14222</v>
      </c>
      <c r="B14222" s="3" t="s">
        <v>1037</v>
      </c>
      <c r="C14222" s="3" t="s">
        <v>95</v>
      </c>
      <c r="D14222" s="3" t="s">
        <v>31</v>
      </c>
      <c r="E14222">
        <v>2025</v>
      </c>
      <c r="F14222" s="3" t="str">
        <f t="shared" si="431"/>
        <v>RASpillTHOM F2025</v>
      </c>
      <c r="G14222" s="9">
        <v>8.3304572486559106E-2</v>
      </c>
      <c r="H14222" s="9">
        <v>1.26039823583333E-2</v>
      </c>
      <c r="I14222" s="9">
        <v>1.00881177245138E-2</v>
      </c>
      <c r="J14222" s="9">
        <v>1.11851797722338</v>
      </c>
      <c r="K14222" s="9">
        <v>1.4038339025937401</v>
      </c>
      <c r="L14222" s="9">
        <v>1.4868743152864199</v>
      </c>
      <c r="M14222" s="9">
        <v>0.20480937192916601</v>
      </c>
      <c r="N14222" s="9">
        <v>0.52369636752125004</v>
      </c>
      <c r="O14222" s="9">
        <v>24.1388911204747</v>
      </c>
      <c r="P14222" s="9">
        <v>14.406570665953399</v>
      </c>
      <c r="Q14222" s="9">
        <v>0.15798223206471701</v>
      </c>
      <c r="R14222" s="9">
        <v>4.78835104027777E-4</v>
      </c>
      <c r="S14222" s="9">
        <v>1.0062089772473901E-2</v>
      </c>
      <c r="T14222" s="9">
        <v>8.03876871392777E-2</v>
      </c>
    </row>
    <row r="14223" spans="1:20" x14ac:dyDescent="0.35">
      <c r="A14223">
        <f t="shared" si="432"/>
        <v>14223</v>
      </c>
      <c r="B14223" s="3" t="s">
        <v>1037</v>
      </c>
      <c r="C14223" s="3" t="s">
        <v>95</v>
      </c>
      <c r="D14223" s="3" t="s">
        <v>31</v>
      </c>
      <c r="E14223">
        <v>2026</v>
      </c>
      <c r="F14223" s="3" t="str">
        <f t="shared" si="431"/>
        <v>RASpillTHOM F2026</v>
      </c>
      <c r="G14223" s="9">
        <v>1.52307574789294</v>
      </c>
      <c r="H14223" s="9">
        <v>1.5485881522756899</v>
      </c>
      <c r="I14223" s="9">
        <v>2.8465314999488802</v>
      </c>
      <c r="J14223" s="9">
        <v>5.0592560847147103</v>
      </c>
      <c r="K14223" s="9">
        <v>4.1938578503020798</v>
      </c>
      <c r="L14223" s="9">
        <v>5.9565991660254003</v>
      </c>
      <c r="M14223" s="9">
        <v>25.594343094576601</v>
      </c>
      <c r="N14223" s="9">
        <v>48.0245167135513</v>
      </c>
      <c r="O14223" s="9">
        <v>57.4699497145563</v>
      </c>
      <c r="P14223" s="9">
        <v>32.396566771586102</v>
      </c>
      <c r="Q14223" s="9">
        <v>1.67369566492211</v>
      </c>
      <c r="R14223" s="9">
        <v>3.3333239916666597E-2</v>
      </c>
      <c r="S14223" s="9">
        <v>0.235446686817708</v>
      </c>
      <c r="T14223" s="9">
        <v>3.8232798872916599E-2</v>
      </c>
    </row>
    <row r="14224" spans="1:20" x14ac:dyDescent="0.35">
      <c r="A14224">
        <f t="shared" si="432"/>
        <v>14224</v>
      </c>
      <c r="B14224" s="3" t="s">
        <v>1037</v>
      </c>
      <c r="C14224" s="3" t="s">
        <v>95</v>
      </c>
      <c r="D14224" s="3" t="s">
        <v>31</v>
      </c>
      <c r="E14224">
        <v>2027</v>
      </c>
      <c r="F14224" s="3" t="str">
        <f t="shared" si="431"/>
        <v>RASpillTHOM F2027</v>
      </c>
      <c r="G14224" s="9">
        <v>2.50045040938884</v>
      </c>
      <c r="H14224" s="9">
        <v>2.5870039104534701</v>
      </c>
      <c r="I14224" s="9">
        <v>5.8814427321951301</v>
      </c>
      <c r="J14224" s="9">
        <v>3.2341640331875001</v>
      </c>
      <c r="K14224" s="9">
        <v>3.7081520098229102</v>
      </c>
      <c r="L14224" s="9">
        <v>5.7670047871822501</v>
      </c>
      <c r="M14224" s="9">
        <v>27.5199881510536</v>
      </c>
      <c r="N14224" s="9">
        <v>55.100493357447199</v>
      </c>
      <c r="O14224" s="9">
        <v>78.533745676458295</v>
      </c>
      <c r="P14224" s="9">
        <v>73.777322339097196</v>
      </c>
      <c r="Q14224" s="9">
        <v>17.876318314191</v>
      </c>
      <c r="R14224" s="9">
        <v>6.2522175834776297</v>
      </c>
      <c r="S14224" s="9">
        <v>3.7693410254244698E-2</v>
      </c>
      <c r="T14224" s="9">
        <v>0.13621839597168001</v>
      </c>
    </row>
    <row r="14225" spans="1:20" x14ac:dyDescent="0.35">
      <c r="A14225">
        <f t="shared" si="432"/>
        <v>14225</v>
      </c>
      <c r="B14225" s="3" t="s">
        <v>1037</v>
      </c>
      <c r="C14225" s="3" t="s">
        <v>95</v>
      </c>
      <c r="D14225" s="3" t="s">
        <v>31</v>
      </c>
      <c r="E14225">
        <v>2028</v>
      </c>
      <c r="F14225" s="3" t="str">
        <f t="shared" si="431"/>
        <v>RASpillTHOM F2028</v>
      </c>
      <c r="G14225" s="9">
        <v>1.30597698047983</v>
      </c>
      <c r="H14225" s="9">
        <v>2.4535014780256899</v>
      </c>
      <c r="I14225" s="9">
        <v>3.4869524234654801</v>
      </c>
      <c r="J14225" s="9">
        <v>4.3197488799509403</v>
      </c>
      <c r="K14225" s="9">
        <v>3.7821288312916601</v>
      </c>
      <c r="L14225" s="9">
        <v>4.8621219638141806</v>
      </c>
      <c r="M14225" s="9">
        <v>11.3326106533111</v>
      </c>
      <c r="N14225" s="9">
        <v>16.4002746207222</v>
      </c>
      <c r="O14225" s="9">
        <v>42.844961330810399</v>
      </c>
      <c r="P14225" s="9">
        <v>31.760936084047898</v>
      </c>
      <c r="Q14225" s="9">
        <v>0.99881916789421998</v>
      </c>
      <c r="R14225" s="9">
        <v>2.00001597638888E-4</v>
      </c>
      <c r="S14225" s="9">
        <v>1.51848062369791E-2</v>
      </c>
      <c r="T14225" s="9">
        <v>1.00000798819444E-4</v>
      </c>
    </row>
    <row r="14226" spans="1:20" x14ac:dyDescent="0.35">
      <c r="A14226">
        <f t="shared" si="432"/>
        <v>14226</v>
      </c>
      <c r="B14226" s="3" t="s">
        <v>1037</v>
      </c>
      <c r="C14226" s="3" t="s">
        <v>95</v>
      </c>
      <c r="D14226" s="3" t="s">
        <v>31</v>
      </c>
      <c r="E14226">
        <v>2029</v>
      </c>
      <c r="F14226" s="3" t="str">
        <f t="shared" si="431"/>
        <v>RASpillTHOM F2029</v>
      </c>
      <c r="G14226" s="9">
        <v>2.5430248771764501</v>
      </c>
      <c r="H14226" s="9">
        <v>1.6691873720719099</v>
      </c>
      <c r="I14226" s="9">
        <v>1.8013851608851299</v>
      </c>
      <c r="J14226" s="9">
        <v>6.6118274578589302</v>
      </c>
      <c r="K14226" s="9">
        <v>5.1721087642793702</v>
      </c>
      <c r="L14226" s="9">
        <v>3.3779985755766502</v>
      </c>
      <c r="M14226" s="9">
        <v>36.334691048687503</v>
      </c>
      <c r="N14226" s="9">
        <v>38.953708590319401</v>
      </c>
      <c r="O14226" s="9">
        <v>61.171987802323898</v>
      </c>
      <c r="P14226" s="9">
        <v>76.109783768618001</v>
      </c>
      <c r="Q14226" s="9">
        <v>33.424430656171303</v>
      </c>
      <c r="R14226" s="9">
        <v>1.857434273275</v>
      </c>
      <c r="S14226" s="9">
        <v>6.2500560572916605E-5</v>
      </c>
      <c r="T14226" s="9">
        <v>2.12666195251805E-2</v>
      </c>
    </row>
    <row r="14227" spans="1:20" x14ac:dyDescent="0.35">
      <c r="A14227">
        <f t="shared" si="432"/>
        <v>14227</v>
      </c>
      <c r="B14227" s="3" t="s">
        <v>1037</v>
      </c>
      <c r="C14227" s="3" t="s">
        <v>77</v>
      </c>
      <c r="D14227" s="3" t="s">
        <v>31</v>
      </c>
      <c r="E14227">
        <v>2020</v>
      </c>
      <c r="F14227" s="3" t="str">
        <f t="shared" si="431"/>
        <v>RAGenTHOM F2020</v>
      </c>
      <c r="G14227" s="9">
        <v>38.763832724462297</v>
      </c>
      <c r="H14227" s="9">
        <v>33.755767456944398</v>
      </c>
      <c r="I14227" s="9">
        <v>37.9339066673611</v>
      </c>
      <c r="J14227" s="9">
        <v>46.634878813172001</v>
      </c>
      <c r="K14227" s="9">
        <v>37.352353735119003</v>
      </c>
      <c r="L14227" s="9">
        <v>45.350901487903201</v>
      </c>
      <c r="M14227" s="9">
        <v>45.512431111111098</v>
      </c>
      <c r="N14227" s="9">
        <v>63.5398833333333</v>
      </c>
      <c r="O14227" s="9">
        <v>85.116978091397797</v>
      </c>
      <c r="P14227" s="9">
        <v>85.109193749999903</v>
      </c>
      <c r="Q14227" s="9">
        <v>54.239270860215001</v>
      </c>
      <c r="R14227" s="9">
        <v>33.389749555555497</v>
      </c>
      <c r="S14227" s="9">
        <v>31.148581562499999</v>
      </c>
      <c r="T14227" s="9">
        <v>41.288428725000003</v>
      </c>
    </row>
    <row r="14228" spans="1:20" x14ac:dyDescent="0.35">
      <c r="A14228">
        <f t="shared" si="432"/>
        <v>14228</v>
      </c>
      <c r="B14228" s="3" t="s">
        <v>1037</v>
      </c>
      <c r="C14228" s="3" t="s">
        <v>77</v>
      </c>
      <c r="D14228" s="3" t="s">
        <v>31</v>
      </c>
      <c r="E14228">
        <v>2021</v>
      </c>
      <c r="F14228" s="3" t="str">
        <f t="shared" si="431"/>
        <v>RAGenTHOM F2021</v>
      </c>
      <c r="G14228" s="9">
        <v>40.223157163978399</v>
      </c>
      <c r="H14228" s="9">
        <v>47.3509551388888</v>
      </c>
      <c r="I14228" s="9">
        <v>55.638664655555502</v>
      </c>
      <c r="J14228" s="9">
        <v>47.154020657258002</v>
      </c>
      <c r="K14228" s="9">
        <v>43.786388772321402</v>
      </c>
      <c r="L14228" s="9">
        <v>43.491043991935399</v>
      </c>
      <c r="M14228" s="9">
        <v>60.549937222222198</v>
      </c>
      <c r="N14228" s="9">
        <v>84.527029722222196</v>
      </c>
      <c r="O14228" s="9">
        <v>85.2</v>
      </c>
      <c r="P14228" s="9">
        <v>84.375550277777705</v>
      </c>
      <c r="Q14228" s="9">
        <v>77.517555591397795</v>
      </c>
      <c r="R14228" s="9">
        <v>50.427611583333302</v>
      </c>
      <c r="S14228" s="9">
        <v>38.172308125000001</v>
      </c>
      <c r="T14228" s="9">
        <v>39.026563655555499</v>
      </c>
    </row>
    <row r="14229" spans="1:20" x14ac:dyDescent="0.35">
      <c r="A14229">
        <f t="shared" si="432"/>
        <v>14229</v>
      </c>
      <c r="B14229" s="3" t="s">
        <v>1037</v>
      </c>
      <c r="C14229" s="3" t="s">
        <v>77</v>
      </c>
      <c r="D14229" s="3" t="s">
        <v>31</v>
      </c>
      <c r="E14229">
        <v>2022</v>
      </c>
      <c r="F14229" s="3" t="str">
        <f t="shared" si="431"/>
        <v>RAGenTHOM F2022</v>
      </c>
      <c r="G14229" s="9">
        <v>37.103541939516099</v>
      </c>
      <c r="H14229" s="9">
        <v>36.408965000000002</v>
      </c>
      <c r="I14229" s="9">
        <v>33.480971337500002</v>
      </c>
      <c r="J14229" s="9">
        <v>46.8072919166666</v>
      </c>
      <c r="K14229" s="9">
        <v>41.327647749999997</v>
      </c>
      <c r="L14229" s="9">
        <v>56.717197903225802</v>
      </c>
      <c r="M14229" s="9">
        <v>63.231278888888802</v>
      </c>
      <c r="N14229" s="9">
        <v>75.258697777777698</v>
      </c>
      <c r="O14229" s="9">
        <v>85.037354166666603</v>
      </c>
      <c r="P14229" s="9">
        <v>80.496594027777704</v>
      </c>
      <c r="Q14229" s="9">
        <v>34.976958909946198</v>
      </c>
      <c r="R14229" s="9">
        <v>28.002059130555502</v>
      </c>
      <c r="S14229" s="9">
        <v>21.317134875000001</v>
      </c>
      <c r="T14229" s="9">
        <v>38.682374876388799</v>
      </c>
    </row>
    <row r="14230" spans="1:20" x14ac:dyDescent="0.35">
      <c r="A14230">
        <f t="shared" si="432"/>
        <v>14230</v>
      </c>
      <c r="B14230" s="3" t="s">
        <v>1037</v>
      </c>
      <c r="C14230" s="3" t="s">
        <v>77</v>
      </c>
      <c r="D14230" s="3" t="s">
        <v>31</v>
      </c>
      <c r="E14230">
        <v>2023</v>
      </c>
      <c r="F14230" s="3" t="str">
        <f t="shared" si="431"/>
        <v>RAGenTHOM F2023</v>
      </c>
      <c r="G14230" s="9">
        <v>35.467879823924697</v>
      </c>
      <c r="H14230" s="9">
        <v>30.463395430555501</v>
      </c>
      <c r="I14230" s="9">
        <v>35.0031867194444</v>
      </c>
      <c r="J14230" s="9">
        <v>43.283025443736499</v>
      </c>
      <c r="K14230" s="9">
        <v>40.2281344553571</v>
      </c>
      <c r="L14230" s="9">
        <v>45.659276983467699</v>
      </c>
      <c r="M14230" s="9">
        <v>77.583967222222199</v>
      </c>
      <c r="N14230" s="9">
        <v>76.246684722222199</v>
      </c>
      <c r="O14230" s="9">
        <v>85.2</v>
      </c>
      <c r="P14230" s="9">
        <v>75.2970659722222</v>
      </c>
      <c r="Q14230" s="9">
        <v>42.772985860215002</v>
      </c>
      <c r="R14230" s="9">
        <v>23.0713617055555</v>
      </c>
      <c r="S14230" s="9">
        <v>31.250622447916601</v>
      </c>
      <c r="T14230" s="9">
        <v>27.576452212500001</v>
      </c>
    </row>
    <row r="14231" spans="1:20" x14ac:dyDescent="0.35">
      <c r="A14231">
        <f t="shared" si="432"/>
        <v>14231</v>
      </c>
      <c r="B14231" s="3" t="s">
        <v>1037</v>
      </c>
      <c r="C14231" s="3" t="s">
        <v>77</v>
      </c>
      <c r="D14231" s="3" t="s">
        <v>31</v>
      </c>
      <c r="E14231">
        <v>2024</v>
      </c>
      <c r="F14231" s="3" t="str">
        <f t="shared" si="431"/>
        <v>RAGenTHOM F2024</v>
      </c>
      <c r="G14231" s="9">
        <v>34.093083616935402</v>
      </c>
      <c r="H14231" s="9">
        <v>41.216508277777699</v>
      </c>
      <c r="I14231" s="9">
        <v>35.535838715277698</v>
      </c>
      <c r="J14231" s="9">
        <v>43.084093048386997</v>
      </c>
      <c r="K14231" s="9">
        <v>44.121174434523802</v>
      </c>
      <c r="L14231" s="9">
        <v>53.514193137096697</v>
      </c>
      <c r="M14231" s="9">
        <v>79.660001388888801</v>
      </c>
      <c r="N14231" s="9">
        <v>80.995648055555506</v>
      </c>
      <c r="O14231" s="9">
        <v>85.103956989247294</v>
      </c>
      <c r="P14231" s="9">
        <v>46.618678444444399</v>
      </c>
      <c r="Q14231" s="9">
        <v>28.887939383064499</v>
      </c>
      <c r="R14231" s="9">
        <v>27.255794725000001</v>
      </c>
      <c r="S14231" s="9">
        <v>14.6390093489583</v>
      </c>
      <c r="T14231" s="9">
        <v>25.785647195833299</v>
      </c>
    </row>
    <row r="14232" spans="1:20" x14ac:dyDescent="0.35">
      <c r="A14232">
        <f t="shared" si="432"/>
        <v>14232</v>
      </c>
      <c r="B14232" s="3" t="s">
        <v>1037</v>
      </c>
      <c r="C14232" s="3" t="s">
        <v>77</v>
      </c>
      <c r="D14232" s="3" t="s">
        <v>31</v>
      </c>
      <c r="E14232">
        <v>2025</v>
      </c>
      <c r="F14232" s="3" t="str">
        <f t="shared" si="431"/>
        <v>RAGenTHOM F2025</v>
      </c>
      <c r="G14232" s="9">
        <v>26.801119186827901</v>
      </c>
      <c r="H14232" s="9">
        <v>22.996097458333299</v>
      </c>
      <c r="I14232" s="9">
        <v>19.465191801388801</v>
      </c>
      <c r="J14232" s="9">
        <v>41.316801983870903</v>
      </c>
      <c r="K14232" s="9">
        <v>26.917917470237999</v>
      </c>
      <c r="L14232" s="9">
        <v>40.562877166666603</v>
      </c>
      <c r="M14232" s="9">
        <v>35.932805230555502</v>
      </c>
      <c r="N14232" s="9">
        <v>65.260217222222195</v>
      </c>
      <c r="O14232" s="9">
        <v>85.2</v>
      </c>
      <c r="P14232" s="9">
        <v>71.847314319444394</v>
      </c>
      <c r="Q14232" s="9">
        <v>47.892980537634401</v>
      </c>
      <c r="R14232" s="9">
        <v>31.8151481111111</v>
      </c>
      <c r="S14232" s="9">
        <v>35.702402187499999</v>
      </c>
      <c r="T14232" s="9">
        <v>42.263390958333297</v>
      </c>
    </row>
    <row r="14233" spans="1:20" x14ac:dyDescent="0.35">
      <c r="A14233">
        <f t="shared" si="432"/>
        <v>14233</v>
      </c>
      <c r="B14233" s="3" t="s">
        <v>1037</v>
      </c>
      <c r="C14233" s="3" t="s">
        <v>77</v>
      </c>
      <c r="D14233" s="3" t="s">
        <v>31</v>
      </c>
      <c r="E14233">
        <v>2026</v>
      </c>
      <c r="F14233" s="3" t="str">
        <f t="shared" si="431"/>
        <v>RAGenTHOM F2026</v>
      </c>
      <c r="G14233" s="9">
        <v>36.936751080779501</v>
      </c>
      <c r="H14233" s="9">
        <v>33.428288648611101</v>
      </c>
      <c r="I14233" s="9">
        <v>29.595089688888802</v>
      </c>
      <c r="J14233" s="9">
        <v>55.3854890981182</v>
      </c>
      <c r="K14233" s="9">
        <v>47.533689800595198</v>
      </c>
      <c r="L14233" s="9">
        <v>58.589689381720397</v>
      </c>
      <c r="M14233" s="9">
        <v>84.742039888888797</v>
      </c>
      <c r="N14233" s="9">
        <v>84.716581111111097</v>
      </c>
      <c r="O14233" s="9">
        <v>85.062830241935401</v>
      </c>
      <c r="P14233" s="9">
        <v>85.140299722222196</v>
      </c>
      <c r="Q14233" s="9">
        <v>66.692289758064504</v>
      </c>
      <c r="R14233" s="9">
        <v>49.220335694444401</v>
      </c>
      <c r="S14233" s="9">
        <v>43.026920729166598</v>
      </c>
      <c r="T14233" s="9">
        <v>36.562292124999999</v>
      </c>
    </row>
    <row r="14234" spans="1:20" x14ac:dyDescent="0.35">
      <c r="A14234">
        <f t="shared" si="432"/>
        <v>14234</v>
      </c>
      <c r="B14234" s="3" t="s">
        <v>1037</v>
      </c>
      <c r="C14234" s="3" t="s">
        <v>77</v>
      </c>
      <c r="D14234" s="3" t="s">
        <v>31</v>
      </c>
      <c r="E14234">
        <v>2027</v>
      </c>
      <c r="F14234" s="3" t="str">
        <f t="shared" si="431"/>
        <v>RAGenTHOM F2027</v>
      </c>
      <c r="G14234" s="9">
        <v>40.034751655913901</v>
      </c>
      <c r="H14234" s="9">
        <v>45.795855236111102</v>
      </c>
      <c r="I14234" s="9">
        <v>76.904373888888898</v>
      </c>
      <c r="J14234" s="9">
        <v>71.177855322580598</v>
      </c>
      <c r="K14234" s="9">
        <v>48.014828535714202</v>
      </c>
      <c r="L14234" s="9">
        <v>56.6523431317204</v>
      </c>
      <c r="M14234" s="9">
        <v>84.745006361111095</v>
      </c>
      <c r="N14234" s="9">
        <v>84.49</v>
      </c>
      <c r="O14234" s="9">
        <v>84.998127150537599</v>
      </c>
      <c r="P14234" s="9">
        <v>84.9137181944444</v>
      </c>
      <c r="Q14234" s="9">
        <v>84.332801344085993</v>
      </c>
      <c r="R14234" s="9">
        <v>78.614858722222195</v>
      </c>
      <c r="S14234" s="9">
        <v>48.145731770833301</v>
      </c>
      <c r="T14234" s="9">
        <v>52.949206083333301</v>
      </c>
    </row>
    <row r="14235" spans="1:20" x14ac:dyDescent="0.35">
      <c r="A14235">
        <f t="shared" si="432"/>
        <v>14235</v>
      </c>
      <c r="B14235" s="3" t="s">
        <v>1037</v>
      </c>
      <c r="C14235" s="3" t="s">
        <v>77</v>
      </c>
      <c r="D14235" s="3" t="s">
        <v>31</v>
      </c>
      <c r="E14235">
        <v>2028</v>
      </c>
      <c r="F14235" s="3" t="str">
        <f t="shared" si="431"/>
        <v>RAGenTHOM F2028</v>
      </c>
      <c r="G14235" s="9">
        <v>41.147659408602102</v>
      </c>
      <c r="H14235" s="9">
        <v>33.183687493055501</v>
      </c>
      <c r="I14235" s="9">
        <v>40.169142152777702</v>
      </c>
      <c r="J14235" s="9">
        <v>48.897387602150502</v>
      </c>
      <c r="K14235" s="9">
        <v>51.448808214285698</v>
      </c>
      <c r="L14235" s="9">
        <v>67.117839784946199</v>
      </c>
      <c r="M14235" s="9">
        <v>71.904930277777694</v>
      </c>
      <c r="N14235" s="9">
        <v>85.2</v>
      </c>
      <c r="O14235" s="9">
        <v>84.777827822580605</v>
      </c>
      <c r="P14235" s="9">
        <v>84.870248416666598</v>
      </c>
      <c r="Q14235" s="9">
        <v>60.763413172043002</v>
      </c>
      <c r="R14235" s="9">
        <v>34.423082644194402</v>
      </c>
      <c r="S14235" s="9">
        <v>29.58523828125</v>
      </c>
      <c r="T14235" s="9">
        <v>46.702435944444403</v>
      </c>
    </row>
    <row r="14236" spans="1:20" x14ac:dyDescent="0.35">
      <c r="A14236">
        <f t="shared" si="432"/>
        <v>14236</v>
      </c>
      <c r="B14236" s="3" t="s">
        <v>1037</v>
      </c>
      <c r="C14236" s="3" t="s">
        <v>77</v>
      </c>
      <c r="D14236" s="3" t="s">
        <v>31</v>
      </c>
      <c r="E14236">
        <v>2029</v>
      </c>
      <c r="F14236" s="3" t="str">
        <f t="shared" si="431"/>
        <v>RAGenTHOM F2029</v>
      </c>
      <c r="G14236" s="9">
        <v>42.934678319892399</v>
      </c>
      <c r="H14236" s="9">
        <v>32.1104955002777</v>
      </c>
      <c r="I14236" s="9">
        <v>35.659633470833299</v>
      </c>
      <c r="J14236" s="9">
        <v>47.790267822580603</v>
      </c>
      <c r="K14236" s="9">
        <v>53.634388348214202</v>
      </c>
      <c r="L14236" s="9">
        <v>52.419507376344001</v>
      </c>
      <c r="M14236" s="9">
        <v>83.550799611111103</v>
      </c>
      <c r="N14236" s="9">
        <v>78.925155833333307</v>
      </c>
      <c r="O14236" s="9">
        <v>85.026570295698903</v>
      </c>
      <c r="P14236" s="9">
        <v>84.733081388888806</v>
      </c>
      <c r="Q14236" s="9">
        <v>85.190029032257996</v>
      </c>
      <c r="R14236" s="9">
        <v>76.762723611111099</v>
      </c>
      <c r="S14236" s="9">
        <v>53.371622057291603</v>
      </c>
      <c r="T14236" s="9">
        <v>52.880341263888802</v>
      </c>
    </row>
    <row r="14237" spans="1:20" x14ac:dyDescent="0.35">
      <c r="A14237">
        <f t="shared" si="432"/>
        <v>14237</v>
      </c>
      <c r="B14237" s="3" t="s">
        <v>1037</v>
      </c>
      <c r="C14237" s="3" t="s">
        <v>75</v>
      </c>
      <c r="D14237" s="3" t="s">
        <v>25</v>
      </c>
      <c r="E14237">
        <v>2020</v>
      </c>
      <c r="F14237" s="3" t="str">
        <f t="shared" si="431"/>
        <v>RAElevUP BON2020</v>
      </c>
      <c r="G14237" s="9" t="e">
        <v>#N/A</v>
      </c>
      <c r="H14237" s="9" t="e">
        <v>#N/A</v>
      </c>
      <c r="I14237" s="9" t="e">
        <v>#N/A</v>
      </c>
      <c r="J14237" s="9" t="e">
        <v>#N/A</v>
      </c>
      <c r="K14237" s="9" t="e">
        <v>#N/A</v>
      </c>
      <c r="L14237" s="9" t="e">
        <v>#N/A</v>
      </c>
      <c r="M14237" s="9" t="e">
        <v>#N/A</v>
      </c>
      <c r="N14237" s="9" t="e">
        <v>#N/A</v>
      </c>
      <c r="O14237" s="9" t="e">
        <v>#N/A</v>
      </c>
      <c r="P14237" s="9" t="e">
        <v>#N/A</v>
      </c>
      <c r="Q14237" s="9" t="e">
        <v>#N/A</v>
      </c>
      <c r="R14237" s="9" t="e">
        <v>#N/A</v>
      </c>
      <c r="S14237" s="9" t="e">
        <v>#N/A</v>
      </c>
      <c r="T14237" s="9" t="e">
        <v>#N/A</v>
      </c>
    </row>
    <row r="14238" spans="1:20" x14ac:dyDescent="0.35">
      <c r="A14238">
        <f t="shared" si="432"/>
        <v>14238</v>
      </c>
      <c r="B14238" s="3" t="s">
        <v>1037</v>
      </c>
      <c r="C14238" s="3" t="s">
        <v>75</v>
      </c>
      <c r="D14238" s="3" t="s">
        <v>25</v>
      </c>
      <c r="E14238">
        <v>2021</v>
      </c>
      <c r="F14238" s="3" t="str">
        <f t="shared" si="431"/>
        <v>RAElevUP BON2021</v>
      </c>
      <c r="G14238" s="9" t="e">
        <v>#N/A</v>
      </c>
      <c r="H14238" s="9" t="e">
        <v>#N/A</v>
      </c>
      <c r="I14238" s="9" t="e">
        <v>#N/A</v>
      </c>
      <c r="J14238" s="9" t="e">
        <v>#N/A</v>
      </c>
      <c r="K14238" s="9" t="e">
        <v>#N/A</v>
      </c>
      <c r="L14238" s="9" t="e">
        <v>#N/A</v>
      </c>
      <c r="M14238" s="9" t="e">
        <v>#N/A</v>
      </c>
      <c r="N14238" s="9" t="e">
        <v>#N/A</v>
      </c>
      <c r="O14238" s="9" t="e">
        <v>#N/A</v>
      </c>
      <c r="P14238" s="9" t="e">
        <v>#N/A</v>
      </c>
      <c r="Q14238" s="9" t="e">
        <v>#N/A</v>
      </c>
      <c r="R14238" s="9" t="e">
        <v>#N/A</v>
      </c>
      <c r="S14238" s="9" t="e">
        <v>#N/A</v>
      </c>
      <c r="T14238" s="9" t="e">
        <v>#N/A</v>
      </c>
    </row>
    <row r="14239" spans="1:20" x14ac:dyDescent="0.35">
      <c r="A14239">
        <f t="shared" si="432"/>
        <v>14239</v>
      </c>
      <c r="B14239" s="3" t="s">
        <v>1037</v>
      </c>
      <c r="C14239" s="3" t="s">
        <v>75</v>
      </c>
      <c r="D14239" s="3" t="s">
        <v>25</v>
      </c>
      <c r="E14239">
        <v>2022</v>
      </c>
      <c r="F14239" s="3" t="str">
        <f t="shared" si="431"/>
        <v>RAElevUP BON2022</v>
      </c>
      <c r="G14239" s="9" t="e">
        <v>#N/A</v>
      </c>
      <c r="H14239" s="9" t="e">
        <v>#N/A</v>
      </c>
      <c r="I14239" s="9" t="e">
        <v>#N/A</v>
      </c>
      <c r="J14239" s="9" t="e">
        <v>#N/A</v>
      </c>
      <c r="K14239" s="9" t="e">
        <v>#N/A</v>
      </c>
      <c r="L14239" s="9" t="e">
        <v>#N/A</v>
      </c>
      <c r="M14239" s="9" t="e">
        <v>#N/A</v>
      </c>
      <c r="N14239" s="9" t="e">
        <v>#N/A</v>
      </c>
      <c r="O14239" s="9" t="e">
        <v>#N/A</v>
      </c>
      <c r="P14239" s="9" t="e">
        <v>#N/A</v>
      </c>
      <c r="Q14239" s="9" t="e">
        <v>#N/A</v>
      </c>
      <c r="R14239" s="9" t="e">
        <v>#N/A</v>
      </c>
      <c r="S14239" s="9" t="e">
        <v>#N/A</v>
      </c>
      <c r="T14239" s="9" t="e">
        <v>#N/A</v>
      </c>
    </row>
    <row r="14240" spans="1:20" x14ac:dyDescent="0.35">
      <c r="A14240">
        <f t="shared" si="432"/>
        <v>14240</v>
      </c>
      <c r="B14240" s="3" t="s">
        <v>1037</v>
      </c>
      <c r="C14240" s="3" t="s">
        <v>75</v>
      </c>
      <c r="D14240" s="3" t="s">
        <v>25</v>
      </c>
      <c r="E14240">
        <v>2023</v>
      </c>
      <c r="F14240" s="3" t="str">
        <f t="shared" si="431"/>
        <v>RAElevUP BON2023</v>
      </c>
      <c r="G14240" s="9" t="e">
        <v>#N/A</v>
      </c>
      <c r="H14240" s="9" t="e">
        <v>#N/A</v>
      </c>
      <c r="I14240" s="9" t="e">
        <v>#N/A</v>
      </c>
      <c r="J14240" s="9" t="e">
        <v>#N/A</v>
      </c>
      <c r="K14240" s="9" t="e">
        <v>#N/A</v>
      </c>
      <c r="L14240" s="9" t="e">
        <v>#N/A</v>
      </c>
      <c r="M14240" s="9" t="e">
        <v>#N/A</v>
      </c>
      <c r="N14240" s="9" t="e">
        <v>#N/A</v>
      </c>
      <c r="O14240" s="9" t="e">
        <v>#N/A</v>
      </c>
      <c r="P14240" s="9" t="e">
        <v>#N/A</v>
      </c>
      <c r="Q14240" s="9" t="e">
        <v>#N/A</v>
      </c>
      <c r="R14240" s="9" t="e">
        <v>#N/A</v>
      </c>
      <c r="S14240" s="9" t="e">
        <v>#N/A</v>
      </c>
      <c r="T14240" s="9" t="e">
        <v>#N/A</v>
      </c>
    </row>
    <row r="14241" spans="1:20" x14ac:dyDescent="0.35">
      <c r="A14241">
        <f t="shared" si="432"/>
        <v>14241</v>
      </c>
      <c r="B14241" s="3" t="s">
        <v>1037</v>
      </c>
      <c r="C14241" s="3" t="s">
        <v>75</v>
      </c>
      <c r="D14241" s="3" t="s">
        <v>25</v>
      </c>
      <c r="E14241">
        <v>2024</v>
      </c>
      <c r="F14241" s="3" t="str">
        <f t="shared" si="431"/>
        <v>RAElevUP BON2024</v>
      </c>
      <c r="G14241" s="9" t="e">
        <v>#N/A</v>
      </c>
      <c r="H14241" s="9" t="e">
        <v>#N/A</v>
      </c>
      <c r="I14241" s="9" t="e">
        <v>#N/A</v>
      </c>
      <c r="J14241" s="9" t="e">
        <v>#N/A</v>
      </c>
      <c r="K14241" s="9" t="e">
        <v>#N/A</v>
      </c>
      <c r="L14241" s="9" t="e">
        <v>#N/A</v>
      </c>
      <c r="M14241" s="9" t="e">
        <v>#N/A</v>
      </c>
      <c r="N14241" s="9" t="e">
        <v>#N/A</v>
      </c>
      <c r="O14241" s="9" t="e">
        <v>#N/A</v>
      </c>
      <c r="P14241" s="9" t="e">
        <v>#N/A</v>
      </c>
      <c r="Q14241" s="9" t="e">
        <v>#N/A</v>
      </c>
      <c r="R14241" s="9" t="e">
        <v>#N/A</v>
      </c>
      <c r="S14241" s="9" t="e">
        <v>#N/A</v>
      </c>
      <c r="T14241" s="9" t="e">
        <v>#N/A</v>
      </c>
    </row>
    <row r="14242" spans="1:20" x14ac:dyDescent="0.35">
      <c r="A14242">
        <f t="shared" si="432"/>
        <v>14242</v>
      </c>
      <c r="B14242" s="3" t="s">
        <v>1037</v>
      </c>
      <c r="C14242" s="3" t="s">
        <v>75</v>
      </c>
      <c r="D14242" s="3" t="s">
        <v>25</v>
      </c>
      <c r="E14242">
        <v>2025</v>
      </c>
      <c r="F14242" s="3" t="str">
        <f t="shared" si="431"/>
        <v>RAElevUP BON2025</v>
      </c>
      <c r="G14242" s="9" t="e">
        <v>#N/A</v>
      </c>
      <c r="H14242" s="9" t="e">
        <v>#N/A</v>
      </c>
      <c r="I14242" s="9" t="e">
        <v>#N/A</v>
      </c>
      <c r="J14242" s="9" t="e">
        <v>#N/A</v>
      </c>
      <c r="K14242" s="9" t="e">
        <v>#N/A</v>
      </c>
      <c r="L14242" s="9" t="e">
        <v>#N/A</v>
      </c>
      <c r="M14242" s="9" t="e">
        <v>#N/A</v>
      </c>
      <c r="N14242" s="9" t="e">
        <v>#N/A</v>
      </c>
      <c r="O14242" s="9" t="e">
        <v>#N/A</v>
      </c>
      <c r="P14242" s="9" t="e">
        <v>#N/A</v>
      </c>
      <c r="Q14242" s="9" t="e">
        <v>#N/A</v>
      </c>
      <c r="R14242" s="9" t="e">
        <v>#N/A</v>
      </c>
      <c r="S14242" s="9" t="e">
        <v>#N/A</v>
      </c>
      <c r="T14242" s="9" t="e">
        <v>#N/A</v>
      </c>
    </row>
    <row r="14243" spans="1:20" x14ac:dyDescent="0.35">
      <c r="A14243">
        <f t="shared" si="432"/>
        <v>14243</v>
      </c>
      <c r="B14243" s="3" t="s">
        <v>1037</v>
      </c>
      <c r="C14243" s="3" t="s">
        <v>75</v>
      </c>
      <c r="D14243" s="3" t="s">
        <v>25</v>
      </c>
      <c r="E14243">
        <v>2026</v>
      </c>
      <c r="F14243" s="3" t="str">
        <f t="shared" si="431"/>
        <v>RAElevUP BON2026</v>
      </c>
      <c r="G14243" s="9" t="e">
        <v>#N/A</v>
      </c>
      <c r="H14243" s="9" t="e">
        <v>#N/A</v>
      </c>
      <c r="I14243" s="9" t="e">
        <v>#N/A</v>
      </c>
      <c r="J14243" s="9" t="e">
        <v>#N/A</v>
      </c>
      <c r="K14243" s="9" t="e">
        <v>#N/A</v>
      </c>
      <c r="L14243" s="9" t="e">
        <v>#N/A</v>
      </c>
      <c r="M14243" s="9" t="e">
        <v>#N/A</v>
      </c>
      <c r="N14243" s="9" t="e">
        <v>#N/A</v>
      </c>
      <c r="O14243" s="9" t="e">
        <v>#N/A</v>
      </c>
      <c r="P14243" s="9" t="e">
        <v>#N/A</v>
      </c>
      <c r="Q14243" s="9" t="e">
        <v>#N/A</v>
      </c>
      <c r="R14243" s="9" t="e">
        <v>#N/A</v>
      </c>
      <c r="S14243" s="9" t="e">
        <v>#N/A</v>
      </c>
      <c r="T14243" s="9" t="e">
        <v>#N/A</v>
      </c>
    </row>
    <row r="14244" spans="1:20" x14ac:dyDescent="0.35">
      <c r="A14244">
        <f t="shared" si="432"/>
        <v>14244</v>
      </c>
      <c r="B14244" s="3" t="s">
        <v>1037</v>
      </c>
      <c r="C14244" s="3" t="s">
        <v>75</v>
      </c>
      <c r="D14244" s="3" t="s">
        <v>25</v>
      </c>
      <c r="E14244">
        <v>2027</v>
      </c>
      <c r="F14244" s="3" t="str">
        <f t="shared" si="431"/>
        <v>RAElevUP BON2027</v>
      </c>
      <c r="G14244" s="9" t="e">
        <v>#N/A</v>
      </c>
      <c r="H14244" s="9" t="e">
        <v>#N/A</v>
      </c>
      <c r="I14244" s="9" t="e">
        <v>#N/A</v>
      </c>
      <c r="J14244" s="9" t="e">
        <v>#N/A</v>
      </c>
      <c r="K14244" s="9" t="e">
        <v>#N/A</v>
      </c>
      <c r="L14244" s="9" t="e">
        <v>#N/A</v>
      </c>
      <c r="M14244" s="9" t="e">
        <v>#N/A</v>
      </c>
      <c r="N14244" s="9" t="e">
        <v>#N/A</v>
      </c>
      <c r="O14244" s="9" t="e">
        <v>#N/A</v>
      </c>
      <c r="P14244" s="9" t="e">
        <v>#N/A</v>
      </c>
      <c r="Q14244" s="9" t="e">
        <v>#N/A</v>
      </c>
      <c r="R14244" s="9" t="e">
        <v>#N/A</v>
      </c>
      <c r="S14244" s="9" t="e">
        <v>#N/A</v>
      </c>
      <c r="T14244" s="9" t="e">
        <v>#N/A</v>
      </c>
    </row>
    <row r="14245" spans="1:20" x14ac:dyDescent="0.35">
      <c r="A14245">
        <f t="shared" si="432"/>
        <v>14245</v>
      </c>
      <c r="B14245" s="3" t="s">
        <v>1037</v>
      </c>
      <c r="C14245" s="3" t="s">
        <v>75</v>
      </c>
      <c r="D14245" s="3" t="s">
        <v>25</v>
      </c>
      <c r="E14245">
        <v>2028</v>
      </c>
      <c r="F14245" s="3" t="str">
        <f t="shared" si="431"/>
        <v>RAElevUP BON2028</v>
      </c>
      <c r="G14245" s="9" t="e">
        <v>#N/A</v>
      </c>
      <c r="H14245" s="9" t="e">
        <v>#N/A</v>
      </c>
      <c r="I14245" s="9" t="e">
        <v>#N/A</v>
      </c>
      <c r="J14245" s="9" t="e">
        <v>#N/A</v>
      </c>
      <c r="K14245" s="9" t="e">
        <v>#N/A</v>
      </c>
      <c r="L14245" s="9" t="e">
        <v>#N/A</v>
      </c>
      <c r="M14245" s="9" t="e">
        <v>#N/A</v>
      </c>
      <c r="N14245" s="9" t="e">
        <v>#N/A</v>
      </c>
      <c r="O14245" s="9" t="e">
        <v>#N/A</v>
      </c>
      <c r="P14245" s="9" t="e">
        <v>#N/A</v>
      </c>
      <c r="Q14245" s="9" t="e">
        <v>#N/A</v>
      </c>
      <c r="R14245" s="9" t="e">
        <v>#N/A</v>
      </c>
      <c r="S14245" s="9" t="e">
        <v>#N/A</v>
      </c>
      <c r="T14245" s="9" t="e">
        <v>#N/A</v>
      </c>
    </row>
    <row r="14246" spans="1:20" x14ac:dyDescent="0.35">
      <c r="A14246">
        <f t="shared" si="432"/>
        <v>14246</v>
      </c>
      <c r="B14246" s="3" t="s">
        <v>1037</v>
      </c>
      <c r="C14246" s="3" t="s">
        <v>75</v>
      </c>
      <c r="D14246" s="3" t="s">
        <v>25</v>
      </c>
      <c r="E14246">
        <v>2029</v>
      </c>
      <c r="F14246" s="3" t="str">
        <f t="shared" si="431"/>
        <v>RAElevUP BON2029</v>
      </c>
      <c r="G14246" s="9" t="e">
        <v>#N/A</v>
      </c>
      <c r="H14246" s="9" t="e">
        <v>#N/A</v>
      </c>
      <c r="I14246" s="9" t="e">
        <v>#N/A</v>
      </c>
      <c r="J14246" s="9" t="e">
        <v>#N/A</v>
      </c>
      <c r="K14246" s="9" t="e">
        <v>#N/A</v>
      </c>
      <c r="L14246" s="9" t="e">
        <v>#N/A</v>
      </c>
      <c r="M14246" s="9" t="e">
        <v>#N/A</v>
      </c>
      <c r="N14246" s="9" t="e">
        <v>#N/A</v>
      </c>
      <c r="O14246" s="9" t="e">
        <v>#N/A</v>
      </c>
      <c r="P14246" s="9" t="e">
        <v>#N/A</v>
      </c>
      <c r="Q14246" s="9" t="e">
        <v>#N/A</v>
      </c>
      <c r="R14246" s="9" t="e">
        <v>#N/A</v>
      </c>
      <c r="S14246" s="9" t="e">
        <v>#N/A</v>
      </c>
      <c r="T14246" s="9" t="e">
        <v>#N/A</v>
      </c>
    </row>
    <row r="14247" spans="1:20" x14ac:dyDescent="0.35">
      <c r="A14247">
        <f t="shared" si="432"/>
        <v>14247</v>
      </c>
      <c r="B14247" s="3" t="s">
        <v>1037</v>
      </c>
      <c r="C14247" s="3" t="s">
        <v>86</v>
      </c>
      <c r="D14247" s="3" t="s">
        <v>25</v>
      </c>
      <c r="E14247">
        <v>2020</v>
      </c>
      <c r="F14247" s="3" t="str">
        <f t="shared" si="431"/>
        <v>RAQOutUP BON2020</v>
      </c>
      <c r="G14247" s="9">
        <v>2.2559472081463698</v>
      </c>
      <c r="H14247" s="9">
        <v>3.6116784304611098</v>
      </c>
      <c r="I14247" s="9">
        <v>6.0729534850351996</v>
      </c>
      <c r="J14247" s="9">
        <v>6.8289326556132997</v>
      </c>
      <c r="K14247" s="9">
        <v>3.6473826762098902</v>
      </c>
      <c r="L14247" s="9">
        <v>7.3079668197427203</v>
      </c>
      <c r="M14247" s="9">
        <v>6.5990048632511096</v>
      </c>
      <c r="N14247" s="9">
        <v>6.4740712055269398</v>
      </c>
      <c r="O14247" s="9">
        <v>9.8790475697978994</v>
      </c>
      <c r="P14247" s="9">
        <v>9.8695963983139698</v>
      </c>
      <c r="Q14247" s="9">
        <v>6.1210509689122299</v>
      </c>
      <c r="R14247" s="9">
        <v>2.73126029709077</v>
      </c>
      <c r="S14247" s="9">
        <v>2.78018898717291</v>
      </c>
      <c r="T14247" s="9">
        <v>2.9307744146901999</v>
      </c>
    </row>
    <row r="14248" spans="1:20" x14ac:dyDescent="0.35">
      <c r="A14248">
        <f t="shared" si="432"/>
        <v>14248</v>
      </c>
      <c r="B14248" s="3" t="s">
        <v>1037</v>
      </c>
      <c r="C14248" s="3" t="s">
        <v>86</v>
      </c>
      <c r="D14248" s="3" t="s">
        <v>25</v>
      </c>
      <c r="E14248">
        <v>2021</v>
      </c>
      <c r="F14248" s="3" t="str">
        <f t="shared" si="431"/>
        <v>RAQOutUP BON2021</v>
      </c>
      <c r="G14248" s="9">
        <v>2.5013330318675999</v>
      </c>
      <c r="H14248" s="9">
        <v>7.4708638345823601</v>
      </c>
      <c r="I14248" s="9">
        <v>7.9639336622139503</v>
      </c>
      <c r="J14248" s="9">
        <v>8.4805200345362906</v>
      </c>
      <c r="K14248" s="9">
        <v>4.0894619569661401</v>
      </c>
      <c r="L14248" s="9">
        <v>1.9300338008375599</v>
      </c>
      <c r="M14248" s="9">
        <v>4.18913074850472</v>
      </c>
      <c r="N14248" s="9">
        <v>5.6443701197245799</v>
      </c>
      <c r="O14248" s="9">
        <v>10.5593740444227</v>
      </c>
      <c r="P14248" s="9">
        <v>9.74785965704395</v>
      </c>
      <c r="Q14248" s="9">
        <v>5.4400353673453603</v>
      </c>
      <c r="R14248" s="9">
        <v>3.54753072963197</v>
      </c>
      <c r="S14248" s="9">
        <v>2.5387419636523401</v>
      </c>
      <c r="T14248" s="9">
        <v>1.78284675273444</v>
      </c>
    </row>
    <row r="14249" spans="1:20" x14ac:dyDescent="0.35">
      <c r="A14249">
        <f t="shared" si="432"/>
        <v>14249</v>
      </c>
      <c r="B14249" s="3" t="s">
        <v>1037</v>
      </c>
      <c r="C14249" s="3" t="s">
        <v>86</v>
      </c>
      <c r="D14249" s="3" t="s">
        <v>25</v>
      </c>
      <c r="E14249">
        <v>2022</v>
      </c>
      <c r="F14249" s="3" t="str">
        <f t="shared" si="431"/>
        <v>RAQOutUP BON2022</v>
      </c>
      <c r="G14249" s="9">
        <v>1.4118974100211199</v>
      </c>
      <c r="H14249" s="9">
        <v>2.86614301323291</v>
      </c>
      <c r="I14249" s="9">
        <v>5.2186698276059298</v>
      </c>
      <c r="J14249" s="9">
        <v>4.0991446578249997</v>
      </c>
      <c r="K14249" s="9">
        <v>4.03690264824687</v>
      </c>
      <c r="L14249" s="9">
        <v>1.9531301283431399</v>
      </c>
      <c r="M14249" s="9">
        <v>1.9489061049493099</v>
      </c>
      <c r="N14249" s="9">
        <v>4.4617328309322204</v>
      </c>
      <c r="O14249" s="9">
        <v>9.0639995173343397</v>
      </c>
      <c r="P14249" s="9">
        <v>8.3998279574630494</v>
      </c>
      <c r="Q14249" s="9">
        <v>4.4652460334585999</v>
      </c>
      <c r="R14249" s="9">
        <v>2.44698775870694</v>
      </c>
      <c r="S14249" s="9">
        <v>1.9273421698125</v>
      </c>
      <c r="T14249" s="9">
        <v>2.0796171640460401</v>
      </c>
    </row>
    <row r="14250" spans="1:20" x14ac:dyDescent="0.35">
      <c r="A14250">
        <f t="shared" si="432"/>
        <v>14250</v>
      </c>
      <c r="B14250" s="3" t="s">
        <v>1037</v>
      </c>
      <c r="C14250" s="3" t="s">
        <v>86</v>
      </c>
      <c r="D14250" s="3" t="s">
        <v>25</v>
      </c>
      <c r="E14250">
        <v>2023</v>
      </c>
      <c r="F14250" s="3" t="str">
        <f t="shared" si="431"/>
        <v>RAQOutUP BON2023</v>
      </c>
      <c r="G14250" s="9">
        <v>1.6447973116599399</v>
      </c>
      <c r="H14250" s="9">
        <v>3.0980354818620701</v>
      </c>
      <c r="I14250" s="9">
        <v>4.8857978929745904</v>
      </c>
      <c r="J14250" s="9">
        <v>4.16188349876579</v>
      </c>
      <c r="K14250" s="9">
        <v>2.79761379916041</v>
      </c>
      <c r="L14250" s="9">
        <v>3.2466109212301699</v>
      </c>
      <c r="M14250" s="9">
        <v>3.7445492590187399</v>
      </c>
      <c r="N14250" s="9">
        <v>6.0631232766795797</v>
      </c>
      <c r="O14250" s="9">
        <v>10.6690293693299</v>
      </c>
      <c r="P14250" s="9">
        <v>10.4673138100705</v>
      </c>
      <c r="Q14250" s="9">
        <v>3.8077244135568198</v>
      </c>
      <c r="R14250" s="9">
        <v>2.2014418588783999</v>
      </c>
      <c r="S14250" s="9">
        <v>1.7052169907408801</v>
      </c>
      <c r="T14250" s="9">
        <v>1.5919433806174299</v>
      </c>
    </row>
    <row r="14251" spans="1:20" x14ac:dyDescent="0.35">
      <c r="A14251">
        <f t="shared" si="432"/>
        <v>14251</v>
      </c>
      <c r="B14251" s="3" t="s">
        <v>1037</v>
      </c>
      <c r="C14251" s="3" t="s">
        <v>86</v>
      </c>
      <c r="D14251" s="3" t="s">
        <v>25</v>
      </c>
      <c r="E14251">
        <v>2024</v>
      </c>
      <c r="F14251" s="3" t="str">
        <f t="shared" si="431"/>
        <v>RAQOutUP BON2024</v>
      </c>
      <c r="G14251" s="9">
        <v>2.3226881826938102</v>
      </c>
      <c r="H14251" s="9">
        <v>3.5662211586555501</v>
      </c>
      <c r="I14251" s="9">
        <v>5.0360971872278402</v>
      </c>
      <c r="J14251" s="9">
        <v>6.1141131102728403</v>
      </c>
      <c r="K14251" s="9">
        <v>3.03186566391354</v>
      </c>
      <c r="L14251" s="9">
        <v>5.1310153843671298</v>
      </c>
      <c r="M14251" s="9">
        <v>5.47685500738055</v>
      </c>
      <c r="N14251" s="9">
        <v>7.6333464782018803</v>
      </c>
      <c r="O14251" s="9">
        <v>10.207107850713401</v>
      </c>
      <c r="P14251" s="9">
        <v>10.435214861040199</v>
      </c>
      <c r="Q14251" s="9">
        <v>2.4642358931444202</v>
      </c>
      <c r="R14251" s="9">
        <v>1.8712810121588901</v>
      </c>
      <c r="S14251" s="9">
        <v>2.4280727933328099</v>
      </c>
      <c r="T14251" s="9">
        <v>1.88670973091368</v>
      </c>
    </row>
    <row r="14252" spans="1:20" x14ac:dyDescent="0.35">
      <c r="A14252">
        <f t="shared" si="432"/>
        <v>14252</v>
      </c>
      <c r="B14252" s="3" t="s">
        <v>1037</v>
      </c>
      <c r="C14252" s="3" t="s">
        <v>86</v>
      </c>
      <c r="D14252" s="3" t="s">
        <v>25</v>
      </c>
      <c r="E14252">
        <v>2025</v>
      </c>
      <c r="F14252" s="3" t="str">
        <f t="shared" si="431"/>
        <v>RAQOutUP BON2025</v>
      </c>
      <c r="G14252" s="9">
        <v>1.4283209507112899</v>
      </c>
      <c r="H14252" s="9">
        <v>1.8603281659038999</v>
      </c>
      <c r="I14252" s="9">
        <v>4.4286000238878191</v>
      </c>
      <c r="J14252" s="9">
        <v>2.3364011553433102</v>
      </c>
      <c r="K14252" s="9">
        <v>1.64911349621145</v>
      </c>
      <c r="L14252" s="9">
        <v>2.5507640184037799</v>
      </c>
      <c r="M14252" s="9">
        <v>2.5158096640599998</v>
      </c>
      <c r="N14252" s="9">
        <v>4.0550871784461098</v>
      </c>
      <c r="O14252" s="9">
        <v>10.660313431768399</v>
      </c>
      <c r="P14252" s="9">
        <v>7.75127878394819</v>
      </c>
      <c r="Q14252" s="9">
        <v>2.51178436799038</v>
      </c>
      <c r="R14252" s="9">
        <v>2.0265999214125001</v>
      </c>
      <c r="S14252" s="9">
        <v>2.7384301501694002</v>
      </c>
      <c r="T14252" s="9">
        <v>1.5669296175982299</v>
      </c>
    </row>
    <row r="14253" spans="1:20" x14ac:dyDescent="0.35">
      <c r="A14253">
        <f t="shared" si="432"/>
        <v>14253</v>
      </c>
      <c r="B14253" s="3" t="s">
        <v>1037</v>
      </c>
      <c r="C14253" s="3" t="s">
        <v>86</v>
      </c>
      <c r="D14253" s="3" t="s">
        <v>25</v>
      </c>
      <c r="E14253">
        <v>2026</v>
      </c>
      <c r="F14253" s="3" t="str">
        <f t="shared" si="431"/>
        <v>RAQOutUP BON2026</v>
      </c>
      <c r="G14253" s="9">
        <v>1.73353643715771</v>
      </c>
      <c r="H14253" s="9">
        <v>2.37840125872951</v>
      </c>
      <c r="I14253" s="9">
        <v>6.4859965410998299</v>
      </c>
      <c r="J14253" s="9">
        <v>3.8824956991807502</v>
      </c>
      <c r="K14253" s="9">
        <v>5.5746827449718701</v>
      </c>
      <c r="L14253" s="9">
        <v>3.3967504209736901</v>
      </c>
      <c r="M14253" s="9">
        <v>3.8939258378999999</v>
      </c>
      <c r="N14253" s="9">
        <v>2.9198079864294399</v>
      </c>
      <c r="O14253" s="9">
        <v>2.9672869443940799</v>
      </c>
      <c r="P14253" s="9">
        <v>7.0728358847513801</v>
      </c>
      <c r="Q14253" s="9">
        <v>4.4169481914954698</v>
      </c>
      <c r="R14253" s="9">
        <v>2.51930063911652</v>
      </c>
      <c r="S14253" s="9">
        <v>1.8551741417845</v>
      </c>
      <c r="T14253" s="9">
        <v>1.5602442913151999</v>
      </c>
    </row>
    <row r="14254" spans="1:20" x14ac:dyDescent="0.35">
      <c r="A14254">
        <f t="shared" si="432"/>
        <v>14254</v>
      </c>
      <c r="B14254" s="3" t="s">
        <v>1037</v>
      </c>
      <c r="C14254" s="3" t="s">
        <v>86</v>
      </c>
      <c r="D14254" s="3" t="s">
        <v>25</v>
      </c>
      <c r="E14254">
        <v>2027</v>
      </c>
      <c r="F14254" s="3" t="str">
        <f t="shared" si="431"/>
        <v>RAQOutUP BON2027</v>
      </c>
      <c r="G14254" s="9">
        <v>1.3498654134249799</v>
      </c>
      <c r="H14254" s="9">
        <v>3.0256790569293699</v>
      </c>
      <c r="I14254" s="9">
        <v>8.1277539456258996</v>
      </c>
      <c r="J14254" s="9">
        <v>9.6051283317589302</v>
      </c>
      <c r="K14254" s="9">
        <v>8.7014668981781202</v>
      </c>
      <c r="L14254" s="9">
        <v>4.2731180879265107</v>
      </c>
      <c r="M14254" s="9">
        <v>3.4283563074405499</v>
      </c>
      <c r="N14254" s="9">
        <v>2.3754601396944399</v>
      </c>
      <c r="O14254" s="9">
        <v>2.5835676975067199</v>
      </c>
      <c r="P14254" s="9">
        <v>2.94942722234999</v>
      </c>
      <c r="Q14254" s="9">
        <v>8.3018622592180993</v>
      </c>
      <c r="R14254" s="9">
        <v>8.9564308135361106</v>
      </c>
      <c r="S14254" s="9">
        <v>5.6670724598085904</v>
      </c>
      <c r="T14254" s="9">
        <v>3.6289786603777698</v>
      </c>
    </row>
    <row r="14255" spans="1:20" x14ac:dyDescent="0.35">
      <c r="A14255">
        <f t="shared" si="432"/>
        <v>14255</v>
      </c>
      <c r="B14255" s="3" t="s">
        <v>1037</v>
      </c>
      <c r="C14255" s="3" t="s">
        <v>86</v>
      </c>
      <c r="D14255" s="3" t="s">
        <v>25</v>
      </c>
      <c r="E14255">
        <v>2028</v>
      </c>
      <c r="F14255" s="3" t="str">
        <f t="shared" si="431"/>
        <v>RAQOutUP BON2028</v>
      </c>
      <c r="G14255" s="9">
        <v>1.6615587038826201</v>
      </c>
      <c r="H14255" s="9">
        <v>3.8722671602207099</v>
      </c>
      <c r="I14255" s="9">
        <v>3.8914324031960401</v>
      </c>
      <c r="J14255" s="9">
        <v>6.7147693325082596</v>
      </c>
      <c r="K14255" s="9">
        <v>3.5721456594614498</v>
      </c>
      <c r="L14255" s="9">
        <v>5.7936188333384999</v>
      </c>
      <c r="M14255" s="9">
        <v>5.2447341072544402</v>
      </c>
      <c r="N14255" s="9">
        <v>3.01586445486083</v>
      </c>
      <c r="O14255" s="9">
        <v>3.4927972548338699</v>
      </c>
      <c r="P14255" s="9">
        <v>5.9261888965501202</v>
      </c>
      <c r="Q14255" s="9">
        <v>4.3778486606596596</v>
      </c>
      <c r="R14255" s="9">
        <v>3.00322994857083</v>
      </c>
      <c r="S14255" s="9">
        <v>2.3170891861623599</v>
      </c>
      <c r="T14255" s="9">
        <v>2.1644564221014502</v>
      </c>
    </row>
    <row r="14256" spans="1:20" x14ac:dyDescent="0.35">
      <c r="A14256">
        <f t="shared" si="432"/>
        <v>14256</v>
      </c>
      <c r="B14256" s="3" t="s">
        <v>1037</v>
      </c>
      <c r="C14256" s="3" t="s">
        <v>86</v>
      </c>
      <c r="D14256" s="3" t="s">
        <v>25</v>
      </c>
      <c r="E14256">
        <v>2029</v>
      </c>
      <c r="F14256" s="3" t="str">
        <f t="shared" si="431"/>
        <v>RAQOutUP BON2029</v>
      </c>
      <c r="G14256" s="9">
        <v>1.08416819693037</v>
      </c>
      <c r="H14256" s="9">
        <v>4.1586359019777603</v>
      </c>
      <c r="I14256" s="9">
        <v>4.9246109901346902</v>
      </c>
      <c r="J14256" s="9">
        <v>10.115067749669</v>
      </c>
      <c r="K14256" s="9">
        <v>7.8317868912505197</v>
      </c>
      <c r="L14256" s="9">
        <v>3.1113403868107299</v>
      </c>
      <c r="M14256" s="9">
        <v>4.5952802468222202</v>
      </c>
      <c r="N14256" s="9">
        <v>2.6811756300875</v>
      </c>
      <c r="O14256" s="9">
        <v>2.6001292159429399</v>
      </c>
      <c r="P14256" s="9">
        <v>4.2610749310441101</v>
      </c>
      <c r="Q14256" s="9">
        <v>6.83288986787543</v>
      </c>
      <c r="R14256" s="9">
        <v>9.4260034012666605</v>
      </c>
      <c r="S14256" s="9">
        <v>6.8766623512626301</v>
      </c>
      <c r="T14256" s="9">
        <v>3.4357770165089501</v>
      </c>
    </row>
    <row r="14257" spans="1:20" x14ac:dyDescent="0.35">
      <c r="A14257">
        <f t="shared" si="432"/>
        <v>14257</v>
      </c>
      <c r="B14257" s="3" t="s">
        <v>1037</v>
      </c>
      <c r="C14257" s="3" t="s">
        <v>95</v>
      </c>
      <c r="D14257" s="3" t="s">
        <v>25</v>
      </c>
      <c r="E14257">
        <v>2020</v>
      </c>
      <c r="F14257" s="3" t="str">
        <f t="shared" si="431"/>
        <v>RASpillUP BON2020</v>
      </c>
      <c r="G14257" s="9">
        <v>3.1758722540322498E-2</v>
      </c>
      <c r="H14257" s="9">
        <v>0.16166911236875001</v>
      </c>
      <c r="I14257" s="9">
        <v>0.31006299791201303</v>
      </c>
      <c r="J14257" s="9">
        <v>0.42473543830638399</v>
      </c>
      <c r="K14257" s="9">
        <v>0.124628631979166</v>
      </c>
      <c r="L14257" s="9">
        <v>0.22959763353474399</v>
      </c>
      <c r="M14257" s="9">
        <v>0.72806434903708295</v>
      </c>
      <c r="N14257" s="9">
        <v>0.352669568854166</v>
      </c>
      <c r="O14257" s="9">
        <v>0.40043847005712302</v>
      </c>
      <c r="P14257" s="9">
        <v>1.68614676750625</v>
      </c>
      <c r="Q14257" s="9">
        <v>0.26021033733333299</v>
      </c>
      <c r="R14257" s="9">
        <v>0.14601119769833301</v>
      </c>
      <c r="S14257" s="9">
        <v>9.7306564742187407E-2</v>
      </c>
      <c r="T14257" s="9">
        <v>0.156363440722222</v>
      </c>
    </row>
    <row r="14258" spans="1:20" x14ac:dyDescent="0.35">
      <c r="A14258">
        <f t="shared" si="432"/>
        <v>14258</v>
      </c>
      <c r="B14258" s="3" t="s">
        <v>1037</v>
      </c>
      <c r="C14258" s="3" t="s">
        <v>95</v>
      </c>
      <c r="D14258" s="3" t="s">
        <v>25</v>
      </c>
      <c r="E14258">
        <v>2021</v>
      </c>
      <c r="F14258" s="3" t="str">
        <f t="shared" si="431"/>
        <v>RASpillUP BON2021</v>
      </c>
      <c r="G14258" s="9">
        <v>4.4800732412634402E-2</v>
      </c>
      <c r="H14258" s="9">
        <v>0.39945198208124999</v>
      </c>
      <c r="I14258" s="9">
        <v>0.34317272772222202</v>
      </c>
      <c r="J14258" s="9">
        <v>0.29446296340322498</v>
      </c>
      <c r="K14258" s="9">
        <v>0.20848622415989501</v>
      </c>
      <c r="L14258" s="9">
        <v>0.19371152409853601</v>
      </c>
      <c r="M14258" s="9">
        <v>0.77342805669305503</v>
      </c>
      <c r="N14258" s="9">
        <v>4.7377839822638802E-2</v>
      </c>
      <c r="O14258" s="9">
        <v>0.59602532404032205</v>
      </c>
      <c r="P14258" s="9">
        <v>4.2764311275486099E-2</v>
      </c>
      <c r="Q14258" s="9">
        <v>0.13212300985766101</v>
      </c>
      <c r="R14258" s="9">
        <v>0.10199393661099999</v>
      </c>
      <c r="S14258" s="9">
        <v>0</v>
      </c>
      <c r="T14258" s="9">
        <v>2.0439296884027701E-2</v>
      </c>
    </row>
    <row r="14259" spans="1:20" x14ac:dyDescent="0.35">
      <c r="A14259">
        <f t="shared" si="432"/>
        <v>14259</v>
      </c>
      <c r="B14259" s="3" t="s">
        <v>1037</v>
      </c>
      <c r="C14259" s="3" t="s">
        <v>95</v>
      </c>
      <c r="D14259" s="3" t="s">
        <v>25</v>
      </c>
      <c r="E14259">
        <v>2022</v>
      </c>
      <c r="F14259" s="3" t="str">
        <f t="shared" si="431"/>
        <v>RASpillUP BON2022</v>
      </c>
      <c r="G14259" s="9">
        <v>8.6588103752217704E-2</v>
      </c>
      <c r="H14259" s="9">
        <v>0.100557161629652</v>
      </c>
      <c r="I14259" s="9">
        <v>0.316155083597986</v>
      </c>
      <c r="J14259" s="9">
        <v>0.23550406301276799</v>
      </c>
      <c r="K14259" s="9">
        <v>0.26911102588020802</v>
      </c>
      <c r="L14259" s="9">
        <v>2.89663227705645E-2</v>
      </c>
      <c r="M14259" s="9">
        <v>3.42799762083333E-3</v>
      </c>
      <c r="N14259" s="9">
        <v>4.3323863226388801E-2</v>
      </c>
      <c r="O14259" s="9">
        <v>0.97734837697809096</v>
      </c>
      <c r="P14259" s="9">
        <v>2.0254619740152702</v>
      </c>
      <c r="Q14259" s="9">
        <v>0.25923762458077898</v>
      </c>
      <c r="R14259" s="9">
        <v>9.0589681907083303E-2</v>
      </c>
      <c r="S14259" s="9">
        <v>0.111199844410156</v>
      </c>
      <c r="T14259" s="9">
        <v>0.144871832305763</v>
      </c>
    </row>
    <row r="14260" spans="1:20" x14ac:dyDescent="0.35">
      <c r="A14260">
        <f t="shared" si="432"/>
        <v>14260</v>
      </c>
      <c r="B14260" s="3" t="s">
        <v>1037</v>
      </c>
      <c r="C14260" s="3" t="s">
        <v>95</v>
      </c>
      <c r="D14260" s="3" t="s">
        <v>25</v>
      </c>
      <c r="E14260">
        <v>2023</v>
      </c>
      <c r="F14260" s="3" t="str">
        <f t="shared" si="431"/>
        <v>RASpillUP BON2023</v>
      </c>
      <c r="G14260" s="9">
        <v>0.13316738263104799</v>
      </c>
      <c r="H14260" s="9">
        <v>0.15978558046742999</v>
      </c>
      <c r="I14260" s="9">
        <v>0.32262663729722202</v>
      </c>
      <c r="J14260" s="9">
        <v>0.39137855680094003</v>
      </c>
      <c r="K14260" s="9">
        <v>4.7661281656249999E-2</v>
      </c>
      <c r="L14260" s="9">
        <v>5.0711290043279497E-2</v>
      </c>
      <c r="M14260" s="9">
        <v>7.2723394722222195E-2</v>
      </c>
      <c r="N14260" s="9">
        <v>0.12624087285930499</v>
      </c>
      <c r="O14260" s="9">
        <v>0.95462093501344003</v>
      </c>
      <c r="P14260" s="9">
        <v>0.41662474446736097</v>
      </c>
      <c r="Q14260" s="9">
        <v>0.18364892771411201</v>
      </c>
      <c r="R14260" s="9">
        <v>0.15367400678729101</v>
      </c>
      <c r="S14260" s="9">
        <v>9.3009041927083307E-3</v>
      </c>
      <c r="T14260" s="9">
        <v>0</v>
      </c>
    </row>
    <row r="14261" spans="1:20" x14ac:dyDescent="0.35">
      <c r="A14261">
        <f t="shared" si="432"/>
        <v>14261</v>
      </c>
      <c r="B14261" s="3" t="s">
        <v>1037</v>
      </c>
      <c r="C14261" s="3" t="s">
        <v>95</v>
      </c>
      <c r="D14261" s="3" t="s">
        <v>25</v>
      </c>
      <c r="E14261">
        <v>2024</v>
      </c>
      <c r="F14261" s="3" t="str">
        <f t="shared" ref="F14261:F14324" si="433">_xlfn.CONCAT(B14261,C14261,D14261,E14261)</f>
        <v>RASpillUP BON2024</v>
      </c>
      <c r="G14261" s="9">
        <v>0.102097605901008</v>
      </c>
      <c r="H14261" s="9">
        <v>0.24009005261597199</v>
      </c>
      <c r="I14261" s="9">
        <v>0.27808710419539501</v>
      </c>
      <c r="J14261" s="9">
        <v>0.55607702926680103</v>
      </c>
      <c r="K14261" s="9">
        <v>0.10064845945312401</v>
      </c>
      <c r="L14261" s="9">
        <v>0.19475198364999999</v>
      </c>
      <c r="M14261" s="9">
        <v>0.57006151832777696</v>
      </c>
      <c r="N14261" s="9">
        <v>0.15319080979027699</v>
      </c>
      <c r="O14261" s="9">
        <v>0.46166389569153199</v>
      </c>
      <c r="P14261" s="9">
        <v>0.133243205613194</v>
      </c>
      <c r="Q14261" s="9">
        <v>9.2024145974193505E-2</v>
      </c>
      <c r="R14261" s="9">
        <v>7.1476775222222205E-2</v>
      </c>
      <c r="S14261" s="9">
        <v>0.16757400660546801</v>
      </c>
      <c r="T14261" s="9">
        <v>0.127906927633333</v>
      </c>
    </row>
    <row r="14262" spans="1:20" x14ac:dyDescent="0.35">
      <c r="A14262">
        <f t="shared" si="432"/>
        <v>14262</v>
      </c>
      <c r="B14262" s="3" t="s">
        <v>1037</v>
      </c>
      <c r="C14262" s="3" t="s">
        <v>95</v>
      </c>
      <c r="D14262" s="3" t="s">
        <v>25</v>
      </c>
      <c r="E14262">
        <v>2025</v>
      </c>
      <c r="F14262" s="3" t="str">
        <f t="shared" si="433"/>
        <v>RASpillUP BON2025</v>
      </c>
      <c r="G14262" s="9">
        <v>5.77971270766129E-3</v>
      </c>
      <c r="H14262" s="9">
        <v>0.137952916524791</v>
      </c>
      <c r="I14262" s="9">
        <v>0.21717350257679999</v>
      </c>
      <c r="J14262" s="9">
        <v>0.16053484345913899</v>
      </c>
      <c r="K14262" s="9">
        <v>5.7090686203124998E-2</v>
      </c>
      <c r="L14262" s="9">
        <v>0.21849918815247901</v>
      </c>
      <c r="M14262" s="9">
        <v>4.4917835180555497E-2</v>
      </c>
      <c r="N14262" s="9">
        <v>0.75978039444416612</v>
      </c>
      <c r="O14262" s="9">
        <v>0.46370232970456898</v>
      </c>
      <c r="P14262" s="9">
        <v>0.21156845692500001</v>
      </c>
      <c r="Q14262" s="9">
        <v>0.296773392217204</v>
      </c>
      <c r="R14262" s="9">
        <v>0.34403659932833303</v>
      </c>
      <c r="S14262" s="9">
        <v>0.33486983585234298</v>
      </c>
      <c r="T14262" s="9">
        <v>2.5708569556249901E-2</v>
      </c>
    </row>
    <row r="14263" spans="1:20" x14ac:dyDescent="0.35">
      <c r="A14263">
        <f t="shared" si="432"/>
        <v>14263</v>
      </c>
      <c r="B14263" s="3" t="s">
        <v>1037</v>
      </c>
      <c r="C14263" s="3" t="s">
        <v>95</v>
      </c>
      <c r="D14263" s="3" t="s">
        <v>25</v>
      </c>
      <c r="E14263">
        <v>2026</v>
      </c>
      <c r="F14263" s="3" t="str">
        <f t="shared" si="433"/>
        <v>RASpillUP BON2026</v>
      </c>
      <c r="G14263" s="9">
        <v>1.2929372110215E-2</v>
      </c>
      <c r="H14263" s="9">
        <v>0.103509834555555</v>
      </c>
      <c r="I14263" s="9">
        <v>0.58082553719458296</v>
      </c>
      <c r="J14263" s="9">
        <v>0.25513763671657202</v>
      </c>
      <c r="K14263" s="9">
        <v>0.26680319588541601</v>
      </c>
      <c r="L14263" s="9">
        <v>0.173587715541935</v>
      </c>
      <c r="M14263" s="9">
        <v>1.2247375412222199</v>
      </c>
      <c r="N14263" s="9">
        <v>0.927356204444444</v>
      </c>
      <c r="O14263" s="9">
        <v>1.2360616440591301</v>
      </c>
      <c r="P14263" s="9">
        <v>1.07903511041666</v>
      </c>
      <c r="Q14263" s="9">
        <v>0.21462763598283599</v>
      </c>
      <c r="R14263" s="9">
        <v>0.15012223352486101</v>
      </c>
      <c r="S14263" s="9">
        <v>4.3264084618489497E-2</v>
      </c>
      <c r="T14263" s="9">
        <v>7.1639258556250002E-2</v>
      </c>
    </row>
    <row r="14264" spans="1:20" x14ac:dyDescent="0.35">
      <c r="A14264">
        <f t="shared" si="432"/>
        <v>14264</v>
      </c>
      <c r="B14264" s="3" t="s">
        <v>1037</v>
      </c>
      <c r="C14264" s="3" t="s">
        <v>95</v>
      </c>
      <c r="D14264" s="3" t="s">
        <v>25</v>
      </c>
      <c r="E14264">
        <v>2027</v>
      </c>
      <c r="F14264" s="3" t="str">
        <f t="shared" si="433"/>
        <v>RASpillUP BON2027</v>
      </c>
      <c r="G14264" s="9">
        <v>2.9684327034946199E-2</v>
      </c>
      <c r="H14264" s="9">
        <v>0.245679985488194</v>
      </c>
      <c r="I14264" s="9">
        <v>0.57641814426437499</v>
      </c>
      <c r="J14264" s="9">
        <v>0.72281917508669302</v>
      </c>
      <c r="K14264" s="9">
        <v>0.38828407105989499</v>
      </c>
      <c r="L14264" s="9">
        <v>0.45815388420450198</v>
      </c>
      <c r="M14264" s="9">
        <v>0.69096034116666605</v>
      </c>
      <c r="N14264" s="9">
        <v>0.65468673511111097</v>
      </c>
      <c r="O14264" s="9">
        <v>0.87980411392473101</v>
      </c>
      <c r="P14264" s="9">
        <v>0.88188147133333294</v>
      </c>
      <c r="Q14264" s="9">
        <v>1.2704293638025499</v>
      </c>
      <c r="R14264" s="9">
        <v>1.49291611972222E-2</v>
      </c>
      <c r="S14264" s="9">
        <v>0.12108707876562499</v>
      </c>
      <c r="T14264" s="9">
        <v>0.15852614603680501</v>
      </c>
    </row>
    <row r="14265" spans="1:20" x14ac:dyDescent="0.35">
      <c r="A14265">
        <f t="shared" si="432"/>
        <v>14265</v>
      </c>
      <c r="B14265" s="3" t="s">
        <v>1037</v>
      </c>
      <c r="C14265" s="3" t="s">
        <v>95</v>
      </c>
      <c r="D14265" s="3" t="s">
        <v>25</v>
      </c>
      <c r="E14265">
        <v>2028</v>
      </c>
      <c r="F14265" s="3" t="str">
        <f t="shared" si="433"/>
        <v>RASpillUP BON2028</v>
      </c>
      <c r="G14265" s="9">
        <v>2.4466232000000001E-2</v>
      </c>
      <c r="H14265" s="9">
        <v>0.150303161098611</v>
      </c>
      <c r="I14265" s="9">
        <v>0.49563334593402703</v>
      </c>
      <c r="J14265" s="9">
        <v>0.46731321345766103</v>
      </c>
      <c r="K14265" s="9">
        <v>0.12782258994791601</v>
      </c>
      <c r="L14265" s="9">
        <v>0.24708700470557701</v>
      </c>
      <c r="M14265" s="9">
        <v>2.9790556833333301E-2</v>
      </c>
      <c r="N14265" s="9">
        <v>0.23639507849999999</v>
      </c>
      <c r="O14265" s="9">
        <v>1.6370171257162602</v>
      </c>
      <c r="P14265" s="9">
        <v>1.55627275022916</v>
      </c>
      <c r="Q14265" s="9">
        <v>0.185144480275793</v>
      </c>
      <c r="R14265" s="9">
        <v>0.22401754376944399</v>
      </c>
      <c r="S14265" s="9">
        <v>0.113136826177083</v>
      </c>
      <c r="T14265" s="9">
        <v>0.19796164383090201</v>
      </c>
    </row>
    <row r="14266" spans="1:20" x14ac:dyDescent="0.35">
      <c r="A14266">
        <f t="shared" si="432"/>
        <v>14266</v>
      </c>
      <c r="B14266" s="3" t="s">
        <v>1037</v>
      </c>
      <c r="C14266" s="3" t="s">
        <v>95</v>
      </c>
      <c r="D14266" s="3" t="s">
        <v>25</v>
      </c>
      <c r="E14266">
        <v>2029</v>
      </c>
      <c r="F14266" s="3" t="str">
        <f t="shared" si="433"/>
        <v>RASpillUP BON2029</v>
      </c>
      <c r="G14266" s="9">
        <v>5.03792065799731E-2</v>
      </c>
      <c r="H14266" s="9">
        <v>0.222262260743055</v>
      </c>
      <c r="I14266" s="9">
        <v>0.26839657995694399</v>
      </c>
      <c r="J14266" s="9">
        <v>0.687007097475134</v>
      </c>
      <c r="K14266" s="9">
        <v>0.36422097397395797</v>
      </c>
      <c r="L14266" s="9">
        <v>0.20780366764885699</v>
      </c>
      <c r="M14266" s="9">
        <v>1.9639967364305499</v>
      </c>
      <c r="N14266" s="9">
        <v>0.927356204444444</v>
      </c>
      <c r="O14266" s="9">
        <v>0.87980430379032204</v>
      </c>
      <c r="P14266" s="9">
        <v>1.3994798643923601</v>
      </c>
      <c r="Q14266" s="9">
        <v>1.34212492557594</v>
      </c>
      <c r="R14266" s="9">
        <v>1.0180057874583299</v>
      </c>
      <c r="S14266" s="9">
        <v>0.493142053550781</v>
      </c>
      <c r="T14266" s="9">
        <v>8.3940728700694398E-2</v>
      </c>
    </row>
    <row r="14267" spans="1:20" x14ac:dyDescent="0.35">
      <c r="A14267">
        <f t="shared" si="432"/>
        <v>14267</v>
      </c>
      <c r="B14267" s="3" t="s">
        <v>1037</v>
      </c>
      <c r="C14267" s="3" t="s">
        <v>77</v>
      </c>
      <c r="D14267" s="3" t="s">
        <v>25</v>
      </c>
      <c r="E14267">
        <v>2020</v>
      </c>
      <c r="F14267" s="3" t="str">
        <f t="shared" si="433"/>
        <v>RAGenUP BON2020</v>
      </c>
      <c r="G14267" s="9">
        <v>9.4793825793010704</v>
      </c>
      <c r="H14267" s="9">
        <v>14.7037752319444</v>
      </c>
      <c r="I14267" s="9">
        <v>24.561165843055502</v>
      </c>
      <c r="J14267" s="9">
        <v>27.294387661290301</v>
      </c>
      <c r="K14267" s="9">
        <v>15.0138118660714</v>
      </c>
      <c r="L14267" s="9">
        <v>30.167676659946199</v>
      </c>
      <c r="M14267" s="9">
        <v>25.0216749555555</v>
      </c>
      <c r="N14267" s="9">
        <v>26.0891254555555</v>
      </c>
      <c r="O14267" s="9">
        <v>40.397388687634397</v>
      </c>
      <c r="P14267" s="9">
        <v>34.877478682847197</v>
      </c>
      <c r="Q14267" s="9">
        <v>24.978624733870902</v>
      </c>
      <c r="R14267" s="9">
        <v>11.018209013638799</v>
      </c>
      <c r="S14267" s="9">
        <v>11.4343201822916</v>
      </c>
      <c r="T14267" s="9">
        <v>11.824408984722201</v>
      </c>
    </row>
    <row r="14268" spans="1:20" x14ac:dyDescent="0.35">
      <c r="A14268">
        <f t="shared" si="432"/>
        <v>14268</v>
      </c>
      <c r="B14268" s="3" t="s">
        <v>1037</v>
      </c>
      <c r="C14268" s="3" t="s">
        <v>77</v>
      </c>
      <c r="D14268" s="3" t="s">
        <v>25</v>
      </c>
      <c r="E14268">
        <v>2021</v>
      </c>
      <c r="F14268" s="3" t="str">
        <f t="shared" si="433"/>
        <v>RAGenUP BON2021</v>
      </c>
      <c r="G14268" s="9">
        <v>10.4696234247311</v>
      </c>
      <c r="H14268" s="9">
        <v>30.138021394444401</v>
      </c>
      <c r="I14268" s="9">
        <v>32.479318680555501</v>
      </c>
      <c r="J14268" s="9">
        <v>34.888592688171997</v>
      </c>
      <c r="K14268" s="9">
        <v>16.540535174107099</v>
      </c>
      <c r="L14268" s="9">
        <v>7.4001225434139704</v>
      </c>
      <c r="M14268" s="9">
        <v>14.5575626944444</v>
      </c>
      <c r="N14268" s="9">
        <v>23.854117633333299</v>
      </c>
      <c r="O14268" s="9">
        <v>42.463324193548303</v>
      </c>
      <c r="P14268" s="9">
        <v>41.362661781944396</v>
      </c>
      <c r="Q14268" s="9">
        <v>22.622073270161199</v>
      </c>
      <c r="R14268" s="9">
        <v>14.6847139444444</v>
      </c>
      <c r="S14268" s="9">
        <v>10.820000591145799</v>
      </c>
      <c r="T14268" s="9">
        <v>7.5112972194444403</v>
      </c>
    </row>
    <row r="14269" spans="1:20" x14ac:dyDescent="0.35">
      <c r="A14269">
        <f t="shared" si="432"/>
        <v>14269</v>
      </c>
      <c r="B14269" s="3" t="s">
        <v>1037</v>
      </c>
      <c r="C14269" s="3" t="s">
        <v>77</v>
      </c>
      <c r="D14269" s="3" t="s">
        <v>25</v>
      </c>
      <c r="E14269">
        <v>2022</v>
      </c>
      <c r="F14269" s="3" t="str">
        <f t="shared" si="433"/>
        <v>RAGenUP BON2022</v>
      </c>
      <c r="G14269" s="9">
        <v>5.6484041375</v>
      </c>
      <c r="H14269" s="9">
        <v>11.786795434722199</v>
      </c>
      <c r="I14269" s="9">
        <v>20.894285296805499</v>
      </c>
      <c r="J14269" s="9">
        <v>16.4666529301075</v>
      </c>
      <c r="K14269" s="9">
        <v>16.058152306547601</v>
      </c>
      <c r="L14269" s="9">
        <v>8.2006945215053708</v>
      </c>
      <c r="M14269" s="9">
        <v>8.2915354222222195</v>
      </c>
      <c r="N14269" s="9">
        <v>18.831051899999999</v>
      </c>
      <c r="O14269" s="9">
        <v>34.464924760752602</v>
      </c>
      <c r="P14269" s="9">
        <v>27.1672484716666</v>
      </c>
      <c r="Q14269" s="9">
        <v>17.925812379973099</v>
      </c>
      <c r="R14269" s="9">
        <v>10.042858141666599</v>
      </c>
      <c r="S14269" s="9">
        <v>7.74031421875</v>
      </c>
      <c r="T14269" s="9">
        <v>8.2457927499999997</v>
      </c>
    </row>
    <row r="14270" spans="1:20" x14ac:dyDescent="0.35">
      <c r="A14270">
        <f t="shared" si="432"/>
        <v>14270</v>
      </c>
      <c r="B14270" s="3" t="s">
        <v>1037</v>
      </c>
      <c r="C14270" s="3" t="s">
        <v>77</v>
      </c>
      <c r="D14270" s="3" t="s">
        <v>25</v>
      </c>
      <c r="E14270">
        <v>2023</v>
      </c>
      <c r="F14270" s="3" t="str">
        <f t="shared" si="433"/>
        <v>RAGenUP BON2023</v>
      </c>
      <c r="G14270" s="9">
        <v>6.4424931505376302</v>
      </c>
      <c r="H14270" s="9">
        <v>12.5226797783333</v>
      </c>
      <c r="I14270" s="9">
        <v>19.4480172930555</v>
      </c>
      <c r="J14270" s="9">
        <v>16.069713723118198</v>
      </c>
      <c r="K14270" s="9">
        <v>11.7201662872023</v>
      </c>
      <c r="L14270" s="9">
        <v>13.6207713346774</v>
      </c>
      <c r="M14270" s="9">
        <v>15.6491494722222</v>
      </c>
      <c r="N14270" s="9">
        <v>25.302715641666602</v>
      </c>
      <c r="O14270" s="9">
        <v>41.402353844086001</v>
      </c>
      <c r="P14270" s="9">
        <v>42.835564864583297</v>
      </c>
      <c r="Q14270" s="9">
        <v>15.4456407802419</v>
      </c>
      <c r="R14270" s="9">
        <v>8.7274899527777698</v>
      </c>
      <c r="S14270" s="9">
        <v>7.2279152604166601</v>
      </c>
      <c r="T14270" s="9">
        <v>6.7847879236111099</v>
      </c>
    </row>
    <row r="14271" spans="1:20" x14ac:dyDescent="0.35">
      <c r="A14271">
        <f t="shared" si="432"/>
        <v>14271</v>
      </c>
      <c r="B14271" s="3" t="s">
        <v>1037</v>
      </c>
      <c r="C14271" s="3" t="s">
        <v>77</v>
      </c>
      <c r="D14271" s="3" t="s">
        <v>25</v>
      </c>
      <c r="E14271">
        <v>2024</v>
      </c>
      <c r="F14271" s="3" t="str">
        <f t="shared" si="433"/>
        <v>RAGenUP BON2024</v>
      </c>
      <c r="G14271" s="9">
        <v>9.4640520168010696</v>
      </c>
      <c r="H14271" s="9">
        <v>14.175811244166599</v>
      </c>
      <c r="I14271" s="9">
        <v>20.278413213611099</v>
      </c>
      <c r="J14271" s="9">
        <v>23.688087331989198</v>
      </c>
      <c r="K14271" s="9">
        <v>12.4927107619047</v>
      </c>
      <c r="L14271" s="9">
        <v>21.038120615591399</v>
      </c>
      <c r="M14271" s="9">
        <v>20.9125237944444</v>
      </c>
      <c r="N14271" s="9">
        <v>31.880072819444401</v>
      </c>
      <c r="O14271" s="9">
        <v>41.534624991935402</v>
      </c>
      <c r="P14271" s="9">
        <v>43.906519902777703</v>
      </c>
      <c r="Q14271" s="9">
        <v>10.110254868279499</v>
      </c>
      <c r="R14271" s="9">
        <v>7.6706815583333299</v>
      </c>
      <c r="S14271" s="9">
        <v>9.6341376770833307</v>
      </c>
      <c r="T14271" s="9">
        <v>7.4959349666666597</v>
      </c>
    </row>
    <row r="14272" spans="1:20" x14ac:dyDescent="0.35">
      <c r="A14272">
        <f t="shared" si="432"/>
        <v>14272</v>
      </c>
      <c r="B14272" s="3" t="s">
        <v>1037</v>
      </c>
      <c r="C14272" s="3" t="s">
        <v>77</v>
      </c>
      <c r="D14272" s="3" t="s">
        <v>25</v>
      </c>
      <c r="E14272">
        <v>2025</v>
      </c>
      <c r="F14272" s="3" t="str">
        <f t="shared" si="433"/>
        <v>RAGenUP BON2025</v>
      </c>
      <c r="G14272" s="9">
        <v>6.0628014301075197</v>
      </c>
      <c r="H14272" s="9">
        <v>7.3406801763888803</v>
      </c>
      <c r="I14272" s="9">
        <v>17.948899865569398</v>
      </c>
      <c r="J14272" s="9">
        <v>9.2734381827956902</v>
      </c>
      <c r="K14272" s="9">
        <v>6.7851257529761897</v>
      </c>
      <c r="L14272" s="9">
        <v>9.9399997944892409</v>
      </c>
      <c r="M14272" s="9">
        <v>10.5308240416666</v>
      </c>
      <c r="N14272" s="9">
        <v>14.0444426388888</v>
      </c>
      <c r="O14272" s="9">
        <v>43.457480362903198</v>
      </c>
      <c r="P14272" s="9">
        <v>32.133890023611102</v>
      </c>
      <c r="Q14272" s="9">
        <v>9.4402717419354794</v>
      </c>
      <c r="R14272" s="9">
        <v>7.1710060777777702</v>
      </c>
      <c r="S14272" s="9">
        <v>10.2438619557291</v>
      </c>
      <c r="T14272" s="9">
        <v>6.5686103101388804</v>
      </c>
    </row>
    <row r="14273" spans="1:20" x14ac:dyDescent="0.35">
      <c r="A14273">
        <f t="shared" si="432"/>
        <v>14273</v>
      </c>
      <c r="B14273" s="3" t="s">
        <v>1037</v>
      </c>
      <c r="C14273" s="3" t="s">
        <v>77</v>
      </c>
      <c r="D14273" s="3" t="s">
        <v>25</v>
      </c>
      <c r="E14273">
        <v>2026</v>
      </c>
      <c r="F14273" s="3" t="str">
        <f t="shared" si="433"/>
        <v>RAGenUP BON2026</v>
      </c>
      <c r="G14273" s="9">
        <v>7.3331427446236503</v>
      </c>
      <c r="H14273" s="9">
        <v>9.69547615555555</v>
      </c>
      <c r="I14273" s="9">
        <v>25.167559203611098</v>
      </c>
      <c r="J14273" s="9">
        <v>15.459627063172</v>
      </c>
      <c r="K14273" s="9">
        <v>22.621931052083301</v>
      </c>
      <c r="L14273" s="9">
        <v>13.7369654932795</v>
      </c>
      <c r="M14273" s="9">
        <v>11.3759569444444</v>
      </c>
      <c r="N14273" s="9">
        <v>8.49173736944444</v>
      </c>
      <c r="O14273" s="9">
        <v>7.3784021895161196</v>
      </c>
      <c r="P14273" s="9">
        <v>25.545296527777701</v>
      </c>
      <c r="Q14273" s="9">
        <v>17.9100915927419</v>
      </c>
      <c r="R14273" s="9">
        <v>10.097329</v>
      </c>
      <c r="S14273" s="9">
        <v>7.7222752005208299</v>
      </c>
      <c r="T14273" s="9">
        <v>6.3443634791666597</v>
      </c>
    </row>
    <row r="14274" spans="1:20" x14ac:dyDescent="0.35">
      <c r="A14274">
        <f t="shared" si="432"/>
        <v>14274</v>
      </c>
      <c r="B14274" s="3" t="s">
        <v>1037</v>
      </c>
      <c r="C14274" s="3" t="s">
        <v>77</v>
      </c>
      <c r="D14274" s="3" t="s">
        <v>25</v>
      </c>
      <c r="E14274">
        <v>2027</v>
      </c>
      <c r="F14274" s="3" t="str">
        <f t="shared" si="433"/>
        <v>RAGenUP BON2027</v>
      </c>
      <c r="G14274" s="9">
        <v>5.6265500537634399</v>
      </c>
      <c r="H14274" s="9">
        <v>11.848222761111099</v>
      </c>
      <c r="I14274" s="9">
        <v>32.183437526388801</v>
      </c>
      <c r="J14274" s="9">
        <v>37.855987788978403</v>
      </c>
      <c r="K14274" s="9">
        <v>35.430394782737999</v>
      </c>
      <c r="L14274" s="9">
        <v>16.259198682795699</v>
      </c>
      <c r="M14274" s="9">
        <v>11.666654233333301</v>
      </c>
      <c r="N14274" s="9">
        <v>7.3338563888888801</v>
      </c>
      <c r="O14274" s="9">
        <v>7.26136142473118</v>
      </c>
      <c r="P14274" s="9">
        <v>8.8117842083333304</v>
      </c>
      <c r="Q14274" s="9">
        <v>29.967638521774099</v>
      </c>
      <c r="R14274" s="9">
        <v>38.108257138888803</v>
      </c>
      <c r="S14274" s="9">
        <v>23.636733984374999</v>
      </c>
      <c r="T14274" s="9">
        <v>14.7909064236111</v>
      </c>
    </row>
    <row r="14275" spans="1:20" x14ac:dyDescent="0.35">
      <c r="A14275">
        <f t="shared" ref="A14275:A14338" si="434">A14274+1</f>
        <v>14275</v>
      </c>
      <c r="B14275" s="3" t="s">
        <v>1037</v>
      </c>
      <c r="C14275" s="3" t="s">
        <v>77</v>
      </c>
      <c r="D14275" s="3" t="s">
        <v>25</v>
      </c>
      <c r="E14275">
        <v>2028</v>
      </c>
      <c r="F14275" s="3" t="str">
        <f t="shared" si="433"/>
        <v>RAGenUP BON2028</v>
      </c>
      <c r="G14275" s="9">
        <v>6.97720804838709</v>
      </c>
      <c r="H14275" s="9">
        <v>15.862835016666599</v>
      </c>
      <c r="I14275" s="9">
        <v>14.472733497222199</v>
      </c>
      <c r="J14275" s="9">
        <v>26.626361862903199</v>
      </c>
      <c r="K14275" s="9">
        <v>14.679543537202299</v>
      </c>
      <c r="L14275" s="9">
        <v>23.639055833333298</v>
      </c>
      <c r="M14275" s="9">
        <v>22.225843163888801</v>
      </c>
      <c r="N14275" s="9">
        <v>11.8459641361111</v>
      </c>
      <c r="O14275" s="9">
        <v>7.9092492607526799</v>
      </c>
      <c r="P14275" s="9">
        <v>18.6243774702777</v>
      </c>
      <c r="Q14275" s="9">
        <v>17.869109990591301</v>
      </c>
      <c r="R14275" s="9">
        <v>11.8448725527777</v>
      </c>
      <c r="S14275" s="9">
        <v>9.3931400937500005</v>
      </c>
      <c r="T14275" s="9">
        <v>8.3811077208333309</v>
      </c>
    </row>
    <row r="14276" spans="1:20" x14ac:dyDescent="0.35">
      <c r="A14276">
        <f t="shared" si="434"/>
        <v>14276</v>
      </c>
      <c r="B14276" s="3" t="s">
        <v>1037</v>
      </c>
      <c r="C14276" s="3" t="s">
        <v>77</v>
      </c>
      <c r="D14276" s="3" t="s">
        <v>25</v>
      </c>
      <c r="E14276">
        <v>2029</v>
      </c>
      <c r="F14276" s="3" t="str">
        <f t="shared" si="433"/>
        <v>RAGenUP BON2029</v>
      </c>
      <c r="G14276" s="9">
        <v>4.4059592069892402</v>
      </c>
      <c r="H14276" s="9">
        <v>16.776638036249999</v>
      </c>
      <c r="I14276" s="9">
        <v>19.844564388055499</v>
      </c>
      <c r="J14276" s="9">
        <v>40.181954837231103</v>
      </c>
      <c r="K14276" s="9">
        <v>31.8264159107142</v>
      </c>
      <c r="L14276" s="9">
        <v>12.3747372450268</v>
      </c>
      <c r="M14276" s="9">
        <v>11.2144088055555</v>
      </c>
      <c r="N14276" s="9">
        <v>7.4746974999999898</v>
      </c>
      <c r="O14276" s="9">
        <v>7.3319445564516101</v>
      </c>
      <c r="P14276" s="9">
        <v>12.1959850736111</v>
      </c>
      <c r="Q14276" s="9">
        <v>23.4013800080645</v>
      </c>
      <c r="R14276" s="9">
        <v>35.834486888888797</v>
      </c>
      <c r="S14276" s="9">
        <v>27.206260406249999</v>
      </c>
      <c r="T14276" s="9">
        <v>14.2853662875</v>
      </c>
    </row>
    <row r="14277" spans="1:20" x14ac:dyDescent="0.35">
      <c r="A14277">
        <f t="shared" si="434"/>
        <v>14277</v>
      </c>
      <c r="B14277" s="3" t="s">
        <v>1037</v>
      </c>
      <c r="C14277" s="3" t="s">
        <v>75</v>
      </c>
      <c r="D14277" s="3" t="s">
        <v>42</v>
      </c>
      <c r="E14277">
        <v>2020</v>
      </c>
      <c r="F14277" s="3" t="str">
        <f t="shared" si="433"/>
        <v>RAElevUP FLS2020</v>
      </c>
      <c r="G14277" s="9" t="e">
        <v>#N/A</v>
      </c>
      <c r="H14277" s="9" t="e">
        <v>#N/A</v>
      </c>
      <c r="I14277" s="9" t="e">
        <v>#N/A</v>
      </c>
      <c r="J14277" s="9" t="e">
        <v>#N/A</v>
      </c>
      <c r="K14277" s="9" t="e">
        <v>#N/A</v>
      </c>
      <c r="L14277" s="9" t="e">
        <v>#N/A</v>
      </c>
      <c r="M14277" s="9" t="e">
        <v>#N/A</v>
      </c>
      <c r="N14277" s="9" t="e">
        <v>#N/A</v>
      </c>
      <c r="O14277" s="9" t="e">
        <v>#N/A</v>
      </c>
      <c r="P14277" s="9" t="e">
        <v>#N/A</v>
      </c>
      <c r="Q14277" s="9" t="e">
        <v>#N/A</v>
      </c>
      <c r="R14277" s="9" t="e">
        <v>#N/A</v>
      </c>
      <c r="S14277" s="9" t="e">
        <v>#N/A</v>
      </c>
      <c r="T14277" s="9" t="e">
        <v>#N/A</v>
      </c>
    </row>
    <row r="14278" spans="1:20" x14ac:dyDescent="0.35">
      <c r="A14278">
        <f t="shared" si="434"/>
        <v>14278</v>
      </c>
      <c r="B14278" s="3" t="s">
        <v>1037</v>
      </c>
      <c r="C14278" s="3" t="s">
        <v>75</v>
      </c>
      <c r="D14278" s="3" t="s">
        <v>42</v>
      </c>
      <c r="E14278">
        <v>2021</v>
      </c>
      <c r="F14278" s="3" t="str">
        <f t="shared" si="433"/>
        <v>RAElevUP FLS2021</v>
      </c>
      <c r="G14278" s="9" t="e">
        <v>#N/A</v>
      </c>
      <c r="H14278" s="9" t="e">
        <v>#N/A</v>
      </c>
      <c r="I14278" s="9" t="e">
        <v>#N/A</v>
      </c>
      <c r="J14278" s="9" t="e">
        <v>#N/A</v>
      </c>
      <c r="K14278" s="9" t="e">
        <v>#N/A</v>
      </c>
      <c r="L14278" s="9" t="e">
        <v>#N/A</v>
      </c>
      <c r="M14278" s="9" t="e">
        <v>#N/A</v>
      </c>
      <c r="N14278" s="9" t="e">
        <v>#N/A</v>
      </c>
      <c r="O14278" s="9" t="e">
        <v>#N/A</v>
      </c>
      <c r="P14278" s="9" t="e">
        <v>#N/A</v>
      </c>
      <c r="Q14278" s="9" t="e">
        <v>#N/A</v>
      </c>
      <c r="R14278" s="9" t="e">
        <v>#N/A</v>
      </c>
      <c r="S14278" s="9" t="e">
        <v>#N/A</v>
      </c>
      <c r="T14278" s="9" t="e">
        <v>#N/A</v>
      </c>
    </row>
    <row r="14279" spans="1:20" x14ac:dyDescent="0.35">
      <c r="A14279">
        <f t="shared" si="434"/>
        <v>14279</v>
      </c>
      <c r="B14279" s="3" t="s">
        <v>1037</v>
      </c>
      <c r="C14279" s="3" t="s">
        <v>75</v>
      </c>
      <c r="D14279" s="3" t="s">
        <v>42</v>
      </c>
      <c r="E14279">
        <v>2022</v>
      </c>
      <c r="F14279" s="3" t="str">
        <f t="shared" si="433"/>
        <v>RAElevUP FLS2022</v>
      </c>
      <c r="G14279" s="9" t="e">
        <v>#N/A</v>
      </c>
      <c r="H14279" s="9" t="e">
        <v>#N/A</v>
      </c>
      <c r="I14279" s="9" t="e">
        <v>#N/A</v>
      </c>
      <c r="J14279" s="9" t="e">
        <v>#N/A</v>
      </c>
      <c r="K14279" s="9" t="e">
        <v>#N/A</v>
      </c>
      <c r="L14279" s="9" t="e">
        <v>#N/A</v>
      </c>
      <c r="M14279" s="9" t="e">
        <v>#N/A</v>
      </c>
      <c r="N14279" s="9" t="e">
        <v>#N/A</v>
      </c>
      <c r="O14279" s="9" t="e">
        <v>#N/A</v>
      </c>
      <c r="P14279" s="9" t="e">
        <v>#N/A</v>
      </c>
      <c r="Q14279" s="9" t="e">
        <v>#N/A</v>
      </c>
      <c r="R14279" s="9" t="e">
        <v>#N/A</v>
      </c>
      <c r="S14279" s="9" t="e">
        <v>#N/A</v>
      </c>
      <c r="T14279" s="9" t="e">
        <v>#N/A</v>
      </c>
    </row>
    <row r="14280" spans="1:20" x14ac:dyDescent="0.35">
      <c r="A14280">
        <f t="shared" si="434"/>
        <v>14280</v>
      </c>
      <c r="B14280" s="3" t="s">
        <v>1037</v>
      </c>
      <c r="C14280" s="3" t="s">
        <v>75</v>
      </c>
      <c r="D14280" s="3" t="s">
        <v>42</v>
      </c>
      <c r="E14280">
        <v>2023</v>
      </c>
      <c r="F14280" s="3" t="str">
        <f t="shared" si="433"/>
        <v>RAElevUP FLS2023</v>
      </c>
      <c r="G14280" s="9" t="e">
        <v>#N/A</v>
      </c>
      <c r="H14280" s="9" t="e">
        <v>#N/A</v>
      </c>
      <c r="I14280" s="9" t="e">
        <v>#N/A</v>
      </c>
      <c r="J14280" s="9" t="e">
        <v>#N/A</v>
      </c>
      <c r="K14280" s="9" t="e">
        <v>#N/A</v>
      </c>
      <c r="L14280" s="9" t="e">
        <v>#N/A</v>
      </c>
      <c r="M14280" s="9" t="e">
        <v>#N/A</v>
      </c>
      <c r="N14280" s="9" t="e">
        <v>#N/A</v>
      </c>
      <c r="O14280" s="9" t="e">
        <v>#N/A</v>
      </c>
      <c r="P14280" s="9" t="e">
        <v>#N/A</v>
      </c>
      <c r="Q14280" s="9" t="e">
        <v>#N/A</v>
      </c>
      <c r="R14280" s="9" t="e">
        <v>#N/A</v>
      </c>
      <c r="S14280" s="9" t="e">
        <v>#N/A</v>
      </c>
      <c r="T14280" s="9" t="e">
        <v>#N/A</v>
      </c>
    </row>
    <row r="14281" spans="1:20" x14ac:dyDescent="0.35">
      <c r="A14281">
        <f t="shared" si="434"/>
        <v>14281</v>
      </c>
      <c r="B14281" s="3" t="s">
        <v>1037</v>
      </c>
      <c r="C14281" s="3" t="s">
        <v>75</v>
      </c>
      <c r="D14281" s="3" t="s">
        <v>42</v>
      </c>
      <c r="E14281">
        <v>2024</v>
      </c>
      <c r="F14281" s="3" t="str">
        <f t="shared" si="433"/>
        <v>RAElevUP FLS2024</v>
      </c>
      <c r="G14281" s="9" t="e">
        <v>#N/A</v>
      </c>
      <c r="H14281" s="9" t="e">
        <v>#N/A</v>
      </c>
      <c r="I14281" s="9" t="e">
        <v>#N/A</v>
      </c>
      <c r="J14281" s="9" t="e">
        <v>#N/A</v>
      </c>
      <c r="K14281" s="9" t="e">
        <v>#N/A</v>
      </c>
      <c r="L14281" s="9" t="e">
        <v>#N/A</v>
      </c>
      <c r="M14281" s="9" t="e">
        <v>#N/A</v>
      </c>
      <c r="N14281" s="9" t="e">
        <v>#N/A</v>
      </c>
      <c r="O14281" s="9" t="e">
        <v>#N/A</v>
      </c>
      <c r="P14281" s="9" t="e">
        <v>#N/A</v>
      </c>
      <c r="Q14281" s="9" t="e">
        <v>#N/A</v>
      </c>
      <c r="R14281" s="9" t="e">
        <v>#N/A</v>
      </c>
      <c r="S14281" s="9" t="e">
        <v>#N/A</v>
      </c>
      <c r="T14281" s="9" t="e">
        <v>#N/A</v>
      </c>
    </row>
    <row r="14282" spans="1:20" x14ac:dyDescent="0.35">
      <c r="A14282">
        <f t="shared" si="434"/>
        <v>14282</v>
      </c>
      <c r="B14282" s="3" t="s">
        <v>1037</v>
      </c>
      <c r="C14282" s="3" t="s">
        <v>75</v>
      </c>
      <c r="D14282" s="3" t="s">
        <v>42</v>
      </c>
      <c r="E14282">
        <v>2025</v>
      </c>
      <c r="F14282" s="3" t="str">
        <f t="shared" si="433"/>
        <v>RAElevUP FLS2025</v>
      </c>
      <c r="G14282" s="9" t="e">
        <v>#N/A</v>
      </c>
      <c r="H14282" s="9" t="e">
        <v>#N/A</v>
      </c>
      <c r="I14282" s="9" t="e">
        <v>#N/A</v>
      </c>
      <c r="J14282" s="9" t="e">
        <v>#N/A</v>
      </c>
      <c r="K14282" s="9" t="e">
        <v>#N/A</v>
      </c>
      <c r="L14282" s="9" t="e">
        <v>#N/A</v>
      </c>
      <c r="M14282" s="9" t="e">
        <v>#N/A</v>
      </c>
      <c r="N14282" s="9" t="e">
        <v>#N/A</v>
      </c>
      <c r="O14282" s="9" t="e">
        <v>#N/A</v>
      </c>
      <c r="P14282" s="9" t="e">
        <v>#N/A</v>
      </c>
      <c r="Q14282" s="9" t="e">
        <v>#N/A</v>
      </c>
      <c r="R14282" s="9" t="e">
        <v>#N/A</v>
      </c>
      <c r="S14282" s="9" t="e">
        <v>#N/A</v>
      </c>
      <c r="T14282" s="9" t="e">
        <v>#N/A</v>
      </c>
    </row>
    <row r="14283" spans="1:20" x14ac:dyDescent="0.35">
      <c r="A14283">
        <f t="shared" si="434"/>
        <v>14283</v>
      </c>
      <c r="B14283" s="3" t="s">
        <v>1037</v>
      </c>
      <c r="C14283" s="3" t="s">
        <v>75</v>
      </c>
      <c r="D14283" s="3" t="s">
        <v>42</v>
      </c>
      <c r="E14283">
        <v>2026</v>
      </c>
      <c r="F14283" s="3" t="str">
        <f t="shared" si="433"/>
        <v>RAElevUP FLS2026</v>
      </c>
      <c r="G14283" s="9" t="e">
        <v>#N/A</v>
      </c>
      <c r="H14283" s="9" t="e">
        <v>#N/A</v>
      </c>
      <c r="I14283" s="9" t="e">
        <v>#N/A</v>
      </c>
      <c r="J14283" s="9" t="e">
        <v>#N/A</v>
      </c>
      <c r="K14283" s="9" t="e">
        <v>#N/A</v>
      </c>
      <c r="L14283" s="9" t="e">
        <v>#N/A</v>
      </c>
      <c r="M14283" s="9" t="e">
        <v>#N/A</v>
      </c>
      <c r="N14283" s="9" t="e">
        <v>#N/A</v>
      </c>
      <c r="O14283" s="9" t="e">
        <v>#N/A</v>
      </c>
      <c r="P14283" s="9" t="e">
        <v>#N/A</v>
      </c>
      <c r="Q14283" s="9" t="e">
        <v>#N/A</v>
      </c>
      <c r="R14283" s="9" t="e">
        <v>#N/A</v>
      </c>
      <c r="S14283" s="9" t="e">
        <v>#N/A</v>
      </c>
      <c r="T14283" s="9" t="e">
        <v>#N/A</v>
      </c>
    </row>
    <row r="14284" spans="1:20" x14ac:dyDescent="0.35">
      <c r="A14284">
        <f t="shared" si="434"/>
        <v>14284</v>
      </c>
      <c r="B14284" s="3" t="s">
        <v>1037</v>
      </c>
      <c r="C14284" s="3" t="s">
        <v>75</v>
      </c>
      <c r="D14284" s="3" t="s">
        <v>42</v>
      </c>
      <c r="E14284">
        <v>2027</v>
      </c>
      <c r="F14284" s="3" t="str">
        <f t="shared" si="433"/>
        <v>RAElevUP FLS2027</v>
      </c>
      <c r="G14284" s="9" t="e">
        <v>#N/A</v>
      </c>
      <c r="H14284" s="9" t="e">
        <v>#N/A</v>
      </c>
      <c r="I14284" s="9" t="e">
        <v>#N/A</v>
      </c>
      <c r="J14284" s="9" t="e">
        <v>#N/A</v>
      </c>
      <c r="K14284" s="9" t="e">
        <v>#N/A</v>
      </c>
      <c r="L14284" s="9" t="e">
        <v>#N/A</v>
      </c>
      <c r="M14284" s="9" t="e">
        <v>#N/A</v>
      </c>
      <c r="N14284" s="9" t="e">
        <v>#N/A</v>
      </c>
      <c r="O14284" s="9" t="e">
        <v>#N/A</v>
      </c>
      <c r="P14284" s="9" t="e">
        <v>#N/A</v>
      </c>
      <c r="Q14284" s="9" t="e">
        <v>#N/A</v>
      </c>
      <c r="R14284" s="9" t="e">
        <v>#N/A</v>
      </c>
      <c r="S14284" s="9" t="e">
        <v>#N/A</v>
      </c>
      <c r="T14284" s="9" t="e">
        <v>#N/A</v>
      </c>
    </row>
    <row r="14285" spans="1:20" x14ac:dyDescent="0.35">
      <c r="A14285">
        <f t="shared" si="434"/>
        <v>14285</v>
      </c>
      <c r="B14285" s="3" t="s">
        <v>1037</v>
      </c>
      <c r="C14285" s="3" t="s">
        <v>75</v>
      </c>
      <c r="D14285" s="3" t="s">
        <v>42</v>
      </c>
      <c r="E14285">
        <v>2028</v>
      </c>
      <c r="F14285" s="3" t="str">
        <f t="shared" si="433"/>
        <v>RAElevUP FLS2028</v>
      </c>
      <c r="G14285" s="9" t="e">
        <v>#N/A</v>
      </c>
      <c r="H14285" s="9" t="e">
        <v>#N/A</v>
      </c>
      <c r="I14285" s="9" t="e">
        <v>#N/A</v>
      </c>
      <c r="J14285" s="9" t="e">
        <v>#N/A</v>
      </c>
      <c r="K14285" s="9" t="e">
        <v>#N/A</v>
      </c>
      <c r="L14285" s="9" t="e">
        <v>#N/A</v>
      </c>
      <c r="M14285" s="9" t="e">
        <v>#N/A</v>
      </c>
      <c r="N14285" s="9" t="e">
        <v>#N/A</v>
      </c>
      <c r="O14285" s="9" t="e">
        <v>#N/A</v>
      </c>
      <c r="P14285" s="9" t="e">
        <v>#N/A</v>
      </c>
      <c r="Q14285" s="9" t="e">
        <v>#N/A</v>
      </c>
      <c r="R14285" s="9" t="e">
        <v>#N/A</v>
      </c>
      <c r="S14285" s="9" t="e">
        <v>#N/A</v>
      </c>
      <c r="T14285" s="9" t="e">
        <v>#N/A</v>
      </c>
    </row>
    <row r="14286" spans="1:20" x14ac:dyDescent="0.35">
      <c r="A14286">
        <f t="shared" si="434"/>
        <v>14286</v>
      </c>
      <c r="B14286" s="3" t="s">
        <v>1037</v>
      </c>
      <c r="C14286" s="3" t="s">
        <v>75</v>
      </c>
      <c r="D14286" s="3" t="s">
        <v>42</v>
      </c>
      <c r="E14286">
        <v>2029</v>
      </c>
      <c r="F14286" s="3" t="str">
        <f t="shared" si="433"/>
        <v>RAElevUP FLS2029</v>
      </c>
      <c r="G14286" s="9" t="e">
        <v>#N/A</v>
      </c>
      <c r="H14286" s="9" t="e">
        <v>#N/A</v>
      </c>
      <c r="I14286" s="9" t="e">
        <v>#N/A</v>
      </c>
      <c r="J14286" s="9" t="e">
        <v>#N/A</v>
      </c>
      <c r="K14286" s="9" t="e">
        <v>#N/A</v>
      </c>
      <c r="L14286" s="9" t="e">
        <v>#N/A</v>
      </c>
      <c r="M14286" s="9" t="e">
        <v>#N/A</v>
      </c>
      <c r="N14286" s="9" t="e">
        <v>#N/A</v>
      </c>
      <c r="O14286" s="9" t="e">
        <v>#N/A</v>
      </c>
      <c r="P14286" s="9" t="e">
        <v>#N/A</v>
      </c>
      <c r="Q14286" s="9" t="e">
        <v>#N/A</v>
      </c>
      <c r="R14286" s="9" t="e">
        <v>#N/A</v>
      </c>
      <c r="S14286" s="9" t="e">
        <v>#N/A</v>
      </c>
      <c r="T14286" s="9" t="e">
        <v>#N/A</v>
      </c>
    </row>
    <row r="14287" spans="1:20" x14ac:dyDescent="0.35">
      <c r="A14287">
        <f t="shared" si="434"/>
        <v>14287</v>
      </c>
      <c r="B14287" s="3" t="s">
        <v>1037</v>
      </c>
      <c r="C14287" s="3" t="s">
        <v>86</v>
      </c>
      <c r="D14287" s="3" t="s">
        <v>42</v>
      </c>
      <c r="E14287">
        <v>2020</v>
      </c>
      <c r="F14287" s="3" t="str">
        <f t="shared" si="433"/>
        <v>RAQOutUP FLS2020</v>
      </c>
      <c r="G14287" s="9">
        <v>3.3784614973176401</v>
      </c>
      <c r="H14287" s="9">
        <v>4.1400935894300899</v>
      </c>
      <c r="I14287" s="9">
        <v>4.0657245118134098</v>
      </c>
      <c r="J14287" s="9">
        <v>2.7342874238394299</v>
      </c>
      <c r="K14287" s="9">
        <v>4.2490521430770798</v>
      </c>
      <c r="L14287" s="9">
        <v>13.501629675046299</v>
      </c>
      <c r="M14287" s="9">
        <v>15.4109369999384</v>
      </c>
      <c r="N14287" s="9">
        <v>15.473717694492599</v>
      </c>
      <c r="O14287" s="9">
        <v>13.4156740479447</v>
      </c>
      <c r="P14287" s="9">
        <v>6.1527698435539504</v>
      </c>
      <c r="Q14287" s="9">
        <v>2.0531683934663101</v>
      </c>
      <c r="R14287" s="9">
        <v>1.7021894995687901</v>
      </c>
      <c r="S14287" s="9">
        <v>1.03169860851822</v>
      </c>
      <c r="T14287" s="9">
        <v>2.3296596359477202</v>
      </c>
    </row>
    <row r="14288" spans="1:20" x14ac:dyDescent="0.35">
      <c r="A14288">
        <f t="shared" si="434"/>
        <v>14288</v>
      </c>
      <c r="B14288" s="3" t="s">
        <v>1037</v>
      </c>
      <c r="C14288" s="3" t="s">
        <v>86</v>
      </c>
      <c r="D14288" s="3" t="s">
        <v>42</v>
      </c>
      <c r="E14288">
        <v>2021</v>
      </c>
      <c r="F14288" s="3" t="str">
        <f t="shared" si="433"/>
        <v>RAQOutUP FLS2021</v>
      </c>
      <c r="G14288" s="9">
        <v>3.3367490352162199</v>
      </c>
      <c r="H14288" s="9">
        <v>5.6674142690094502</v>
      </c>
      <c r="I14288" s="9">
        <v>6.8783841597768403</v>
      </c>
      <c r="J14288" s="9">
        <v>5.59038316487936</v>
      </c>
      <c r="K14288" s="9">
        <v>1.9563595698854099</v>
      </c>
      <c r="L14288" s="9">
        <v>10.8891957286503</v>
      </c>
      <c r="M14288" s="9">
        <v>12.526507515961001</v>
      </c>
      <c r="N14288" s="9">
        <v>21.647356719324499</v>
      </c>
      <c r="O14288" s="9">
        <v>15.6123001484474</v>
      </c>
      <c r="P14288" s="9">
        <v>5.3717005364611303</v>
      </c>
      <c r="Q14288" s="9">
        <v>2.5048473845364501</v>
      </c>
      <c r="R14288" s="9">
        <v>1.27619928213008</v>
      </c>
      <c r="S14288" s="9">
        <v>1.8851772648633001</v>
      </c>
      <c r="T14288" s="9">
        <v>1.5316659338737799</v>
      </c>
    </row>
    <row r="14289" spans="1:20" x14ac:dyDescent="0.35">
      <c r="A14289">
        <f t="shared" si="434"/>
        <v>14289</v>
      </c>
      <c r="B14289" s="3" t="s">
        <v>1037</v>
      </c>
      <c r="C14289" s="3" t="s">
        <v>86</v>
      </c>
      <c r="D14289" s="3" t="s">
        <v>42</v>
      </c>
      <c r="E14289">
        <v>2022</v>
      </c>
      <c r="F14289" s="3" t="str">
        <f t="shared" si="433"/>
        <v>RAQOutUP FLS2022</v>
      </c>
      <c r="G14289" s="9">
        <v>2.25820922469959</v>
      </c>
      <c r="H14289" s="9">
        <v>3.2768910402965599</v>
      </c>
      <c r="I14289" s="9">
        <v>4.1629122754731904</v>
      </c>
      <c r="J14289" s="9">
        <v>5.8000337251012102</v>
      </c>
      <c r="K14289" s="9">
        <v>7.23943020629281</v>
      </c>
      <c r="L14289" s="9">
        <v>13.1323217526541</v>
      </c>
      <c r="M14289" s="9">
        <v>12.5084139775359</v>
      </c>
      <c r="N14289" s="9">
        <v>11.0699619394188</v>
      </c>
      <c r="O14289" s="9">
        <v>8.6792513488737093</v>
      </c>
      <c r="P14289" s="9">
        <v>4.13866232245572</v>
      </c>
      <c r="Q14289" s="9">
        <v>1.6058433259006699</v>
      </c>
      <c r="R14289" s="9">
        <v>1.18629703619583</v>
      </c>
      <c r="S14289" s="9">
        <v>1.43025244177001</v>
      </c>
      <c r="T14289" s="9">
        <v>2.2296067075894701</v>
      </c>
    </row>
    <row r="14290" spans="1:20" x14ac:dyDescent="0.35">
      <c r="A14290">
        <f t="shared" si="434"/>
        <v>14290</v>
      </c>
      <c r="B14290" s="3" t="s">
        <v>1037</v>
      </c>
      <c r="C14290" s="3" t="s">
        <v>86</v>
      </c>
      <c r="D14290" s="3" t="s">
        <v>42</v>
      </c>
      <c r="E14290">
        <v>2023</v>
      </c>
      <c r="F14290" s="3" t="str">
        <f t="shared" si="433"/>
        <v>RAQOutUP FLS2023</v>
      </c>
      <c r="G14290" s="9">
        <v>2.3025941190000401</v>
      </c>
      <c r="H14290" s="9">
        <v>2.2407441837094</v>
      </c>
      <c r="I14290" s="9">
        <v>1.8232459408650199</v>
      </c>
      <c r="J14290" s="9">
        <v>3.4159813474535499</v>
      </c>
      <c r="K14290" s="9">
        <v>7.7208684728636401</v>
      </c>
      <c r="L14290" s="9">
        <v>13.5925491364927</v>
      </c>
      <c r="M14290" s="9">
        <v>16.473205573471098</v>
      </c>
      <c r="N14290" s="9">
        <v>16.024185066374301</v>
      </c>
      <c r="O14290" s="9">
        <v>10.668245743482499</v>
      </c>
      <c r="P14290" s="9">
        <v>3.8928095961317899</v>
      </c>
      <c r="Q14290" s="9">
        <v>1.72398107025784</v>
      </c>
      <c r="R14290" s="9">
        <v>1.06216435492603</v>
      </c>
      <c r="S14290" s="9">
        <v>0.96381920769594998</v>
      </c>
      <c r="T14290" s="9">
        <v>1.6965080006598701</v>
      </c>
    </row>
    <row r="14291" spans="1:20" x14ac:dyDescent="0.35">
      <c r="A14291">
        <f t="shared" si="434"/>
        <v>14291</v>
      </c>
      <c r="B14291" s="3" t="s">
        <v>1037</v>
      </c>
      <c r="C14291" s="3" t="s">
        <v>86</v>
      </c>
      <c r="D14291" s="3" t="s">
        <v>42</v>
      </c>
      <c r="E14291">
        <v>2024</v>
      </c>
      <c r="F14291" s="3" t="str">
        <f t="shared" si="433"/>
        <v>RAQOutUP FLS2024</v>
      </c>
      <c r="G14291" s="9">
        <v>2.3819079881208198</v>
      </c>
      <c r="H14291" s="9">
        <v>3.4651088585376901</v>
      </c>
      <c r="I14291" s="9">
        <v>4.6039043819084098</v>
      </c>
      <c r="J14291" s="9">
        <v>6.4056498161486601</v>
      </c>
      <c r="K14291" s="9">
        <v>6.8380143067166603</v>
      </c>
      <c r="L14291" s="9">
        <v>12.658819103007501</v>
      </c>
      <c r="M14291" s="9">
        <v>15.3733985901008</v>
      </c>
      <c r="N14291" s="9">
        <v>9.2471584947190486</v>
      </c>
      <c r="O14291" s="9">
        <v>5.5303305333545101</v>
      </c>
      <c r="P14291" s="9">
        <v>2.2664587995075598</v>
      </c>
      <c r="Q14291" s="9">
        <v>1.10342711579276</v>
      </c>
      <c r="R14291" s="9">
        <v>0.93263638856879105</v>
      </c>
      <c r="S14291" s="9">
        <v>0.97525740673642902</v>
      </c>
      <c r="T14291" s="9">
        <v>1.41566264457163</v>
      </c>
    </row>
    <row r="14292" spans="1:20" x14ac:dyDescent="0.35">
      <c r="A14292">
        <f t="shared" si="434"/>
        <v>14292</v>
      </c>
      <c r="B14292" s="3" t="s">
        <v>1037</v>
      </c>
      <c r="C14292" s="3" t="s">
        <v>86</v>
      </c>
      <c r="D14292" s="3" t="s">
        <v>42</v>
      </c>
      <c r="E14292">
        <v>2025</v>
      </c>
      <c r="F14292" s="3" t="str">
        <f t="shared" si="433"/>
        <v>RAQOutUP FLS2025</v>
      </c>
      <c r="G14292" s="9">
        <v>2.0314902247534299</v>
      </c>
      <c r="H14292" s="9">
        <v>1.9990337549475901</v>
      </c>
      <c r="I14292" s="9">
        <v>1.71449700171143</v>
      </c>
      <c r="J14292" s="9">
        <v>1.9891508518162699</v>
      </c>
      <c r="K14292" s="9">
        <v>1.6654485392729601</v>
      </c>
      <c r="L14292" s="9">
        <v>7.6899445005699203</v>
      </c>
      <c r="M14292" s="9">
        <v>14.129160992873601</v>
      </c>
      <c r="N14292" s="9">
        <v>14.827367034034699</v>
      </c>
      <c r="O14292" s="9">
        <v>12.002970195405901</v>
      </c>
      <c r="P14292" s="9">
        <v>3.8799942571771102</v>
      </c>
      <c r="Q14292" s="9">
        <v>2.0405344568680199</v>
      </c>
      <c r="R14292" s="9">
        <v>1.1572265189575399</v>
      </c>
      <c r="S14292" s="9">
        <v>1.35899615691519</v>
      </c>
      <c r="T14292" s="9">
        <v>1.63720751831758</v>
      </c>
    </row>
    <row r="14293" spans="1:20" x14ac:dyDescent="0.35">
      <c r="A14293">
        <f t="shared" si="434"/>
        <v>14293</v>
      </c>
      <c r="B14293" s="3" t="s">
        <v>1037</v>
      </c>
      <c r="C14293" s="3" t="s">
        <v>86</v>
      </c>
      <c r="D14293" s="3" t="s">
        <v>42</v>
      </c>
      <c r="E14293">
        <v>2026</v>
      </c>
      <c r="F14293" s="3" t="str">
        <f t="shared" si="433"/>
        <v>RAQOutUP FLS2026</v>
      </c>
      <c r="G14293" s="9">
        <v>2.1598480164760399</v>
      </c>
      <c r="H14293" s="9">
        <v>3.8040976820313501</v>
      </c>
      <c r="I14293" s="9">
        <v>3.3978161878193198</v>
      </c>
      <c r="J14293" s="9">
        <v>14.421055868551999</v>
      </c>
      <c r="K14293" s="9">
        <v>12.156868167577001</v>
      </c>
      <c r="L14293" s="9">
        <v>17.153338181735801</v>
      </c>
      <c r="M14293" s="9">
        <v>26.625603499124502</v>
      </c>
      <c r="N14293" s="9">
        <v>28.188707537240401</v>
      </c>
      <c r="O14293" s="9">
        <v>10.0562831660647</v>
      </c>
      <c r="P14293" s="9">
        <v>5.4073560811054104</v>
      </c>
      <c r="Q14293" s="9">
        <v>1.89204455328898</v>
      </c>
      <c r="R14293" s="9">
        <v>1.7586108053565901</v>
      </c>
      <c r="S14293" s="9">
        <v>1.5499347006876401</v>
      </c>
      <c r="T14293" s="9">
        <v>1.75509296253034</v>
      </c>
    </row>
    <row r="14294" spans="1:20" x14ac:dyDescent="0.35">
      <c r="A14294">
        <f t="shared" si="434"/>
        <v>14294</v>
      </c>
      <c r="B14294" s="3" t="s">
        <v>1037</v>
      </c>
      <c r="C14294" s="3" t="s">
        <v>86</v>
      </c>
      <c r="D14294" s="3" t="s">
        <v>42</v>
      </c>
      <c r="E14294">
        <v>2027</v>
      </c>
      <c r="F14294" s="3" t="str">
        <f t="shared" si="433"/>
        <v>RAQOutUP FLS2027</v>
      </c>
      <c r="G14294" s="9">
        <v>2.51925159700831</v>
      </c>
      <c r="H14294" s="9">
        <v>5.3300987328312504</v>
      </c>
      <c r="I14294" s="9">
        <v>14.835509285449501</v>
      </c>
      <c r="J14294" s="9">
        <v>16.2748158353718</v>
      </c>
      <c r="K14294" s="9">
        <v>4.6057169267848899</v>
      </c>
      <c r="L14294" s="9">
        <v>17.508774641585301</v>
      </c>
      <c r="M14294" s="9">
        <v>21.635983954221299</v>
      </c>
      <c r="N14294" s="9">
        <v>20.130277842150001</v>
      </c>
      <c r="O14294" s="9">
        <v>12.807448440079501</v>
      </c>
      <c r="P14294" s="9">
        <v>6.6917787650084097</v>
      </c>
      <c r="Q14294" s="9">
        <v>3.57476964536633</v>
      </c>
      <c r="R14294" s="9">
        <v>3.0343304442086798</v>
      </c>
      <c r="S14294" s="9">
        <v>1.4587627990446801</v>
      </c>
      <c r="T14294" s="9">
        <v>1.8770869468782001</v>
      </c>
    </row>
    <row r="14295" spans="1:20" x14ac:dyDescent="0.35">
      <c r="A14295">
        <f t="shared" si="434"/>
        <v>14295</v>
      </c>
      <c r="B14295" s="3" t="s">
        <v>1037</v>
      </c>
      <c r="C14295" s="3" t="s">
        <v>86</v>
      </c>
      <c r="D14295" s="3" t="s">
        <v>42</v>
      </c>
      <c r="E14295">
        <v>2028</v>
      </c>
      <c r="F14295" s="3" t="str">
        <f t="shared" si="433"/>
        <v>RAQOutUP FLS2028</v>
      </c>
      <c r="G14295" s="9">
        <v>2.3606547771916602</v>
      </c>
      <c r="H14295" s="9">
        <v>2.6459312075073802</v>
      </c>
      <c r="I14295" s="9">
        <v>6.0675522902424701</v>
      </c>
      <c r="J14295" s="9">
        <v>7.9956893349907503</v>
      </c>
      <c r="K14295" s="9">
        <v>9.9167057658017796</v>
      </c>
      <c r="L14295" s="9">
        <v>15.946756542896498</v>
      </c>
      <c r="M14295" s="9">
        <v>17.623244106659701</v>
      </c>
      <c r="N14295" s="9">
        <v>17.271756845845701</v>
      </c>
      <c r="O14295" s="9">
        <v>12.0342875334188</v>
      </c>
      <c r="P14295" s="9">
        <v>6.5105791493170013</v>
      </c>
      <c r="Q14295" s="9">
        <v>1.9708208296644401</v>
      </c>
      <c r="R14295" s="9">
        <v>1.15297255538013</v>
      </c>
      <c r="S14295" s="9">
        <v>1.2651743203064501</v>
      </c>
      <c r="T14295" s="9">
        <v>2.2029782710464998</v>
      </c>
    </row>
    <row r="14296" spans="1:20" x14ac:dyDescent="0.35">
      <c r="A14296">
        <f t="shared" si="434"/>
        <v>14296</v>
      </c>
      <c r="B14296" s="3" t="s">
        <v>1037</v>
      </c>
      <c r="C14296" s="3" t="s">
        <v>86</v>
      </c>
      <c r="D14296" s="3" t="s">
        <v>42</v>
      </c>
      <c r="E14296">
        <v>2029</v>
      </c>
      <c r="F14296" s="3" t="str">
        <f t="shared" si="433"/>
        <v>RAQOutUP FLS2029</v>
      </c>
      <c r="G14296" s="9">
        <v>3.6335796355974401</v>
      </c>
      <c r="H14296" s="9">
        <v>1.96526754723037</v>
      </c>
      <c r="I14296" s="9">
        <v>2.4475820015633101</v>
      </c>
      <c r="J14296" s="9">
        <v>2.5088557218588998</v>
      </c>
      <c r="K14296" s="9">
        <v>13.204195739087201</v>
      </c>
      <c r="L14296" s="9">
        <v>16.345308568245201</v>
      </c>
      <c r="M14296" s="9">
        <v>38.232247150595498</v>
      </c>
      <c r="N14296" s="9">
        <v>36.398612336615201</v>
      </c>
      <c r="O14296" s="9">
        <v>29.427180706756399</v>
      </c>
      <c r="P14296" s="9">
        <v>16.608604840568301</v>
      </c>
      <c r="Q14296" s="9">
        <v>5.6538629579993698</v>
      </c>
      <c r="R14296" s="9">
        <v>1.91234970794923</v>
      </c>
      <c r="S14296" s="9">
        <v>1.82056466246338</v>
      </c>
      <c r="T14296" s="9">
        <v>2.0101459895241098</v>
      </c>
    </row>
    <row r="14297" spans="1:20" x14ac:dyDescent="0.35">
      <c r="A14297">
        <f t="shared" si="434"/>
        <v>14297</v>
      </c>
      <c r="B14297" s="3" t="s">
        <v>1037</v>
      </c>
      <c r="C14297" s="3" t="s">
        <v>95</v>
      </c>
      <c r="D14297" s="3" t="s">
        <v>42</v>
      </c>
      <c r="E14297">
        <v>2020</v>
      </c>
      <c r="F14297" s="3" t="str">
        <f t="shared" si="433"/>
        <v>RASpillUP FLS2020</v>
      </c>
      <c r="G14297" s="9">
        <v>1.36497239762455</v>
      </c>
      <c r="H14297" s="9">
        <v>1.75543629829565</v>
      </c>
      <c r="I14297" s="9">
        <v>1.4712654528092499</v>
      </c>
      <c r="J14297" s="9">
        <v>0.43081728916107498</v>
      </c>
      <c r="K14297" s="9">
        <v>1.6299752929156199</v>
      </c>
      <c r="L14297" s="9">
        <v>10.782778455079599</v>
      </c>
      <c r="M14297" s="9">
        <v>13.0593422183097</v>
      </c>
      <c r="N14297" s="9">
        <v>12.931853822475</v>
      </c>
      <c r="O14297" s="9">
        <v>10.7581785842844</v>
      </c>
      <c r="P14297" s="9">
        <v>3.6515234027372898</v>
      </c>
      <c r="Q14297" s="9">
        <v>0.274278850494099</v>
      </c>
      <c r="R14297" s="9">
        <v>0.34752882182837702</v>
      </c>
      <c r="S14297" s="9">
        <v>1.3880841246744701E-2</v>
      </c>
      <c r="T14297" s="9">
        <v>0.63736112213403295</v>
      </c>
    </row>
    <row r="14298" spans="1:20" x14ac:dyDescent="0.35">
      <c r="A14298">
        <f t="shared" si="434"/>
        <v>14298</v>
      </c>
      <c r="B14298" s="3" t="s">
        <v>1037</v>
      </c>
      <c r="C14298" s="3" t="s">
        <v>95</v>
      </c>
      <c r="D14298" s="3" t="s">
        <v>42</v>
      </c>
      <c r="E14298">
        <v>2021</v>
      </c>
      <c r="F14298" s="3" t="str">
        <f t="shared" si="433"/>
        <v>RASpillUP FLS2021</v>
      </c>
      <c r="G14298" s="9">
        <v>1.2830369695558299</v>
      </c>
      <c r="H14298" s="9">
        <v>3.19861894576038</v>
      </c>
      <c r="I14298" s="9">
        <v>4.1647708634580898</v>
      </c>
      <c r="J14298" s="9">
        <v>2.9334385593985801</v>
      </c>
      <c r="K14298" s="9">
        <v>0.22885548996249999</v>
      </c>
      <c r="L14298" s="9">
        <v>8.2724625944366199</v>
      </c>
      <c r="M14298" s="9">
        <v>10.0692467610902</v>
      </c>
      <c r="N14298" s="9">
        <v>18.955025041498097</v>
      </c>
      <c r="O14298" s="9">
        <v>12.884189285640899</v>
      </c>
      <c r="P14298" s="9">
        <v>2.7726221340007702</v>
      </c>
      <c r="Q14298" s="9">
        <v>0.52000736850708296</v>
      </c>
      <c r="R14298" s="9">
        <v>6.6407346211111107E-2</v>
      </c>
      <c r="S14298" s="9">
        <v>0.19448545628686101</v>
      </c>
      <c r="T14298" s="9">
        <v>0.144683062349583</v>
      </c>
    </row>
    <row r="14299" spans="1:20" x14ac:dyDescent="0.35">
      <c r="A14299">
        <f t="shared" si="434"/>
        <v>14299</v>
      </c>
      <c r="B14299" s="3" t="s">
        <v>1037</v>
      </c>
      <c r="C14299" s="3" t="s">
        <v>95</v>
      </c>
      <c r="D14299" s="3" t="s">
        <v>42</v>
      </c>
      <c r="E14299">
        <v>2022</v>
      </c>
      <c r="F14299" s="3" t="str">
        <f t="shared" si="433"/>
        <v>RASpillUP FLS2022</v>
      </c>
      <c r="G14299" s="9">
        <v>0.48304064029440802</v>
      </c>
      <c r="H14299" s="9">
        <v>0.95005660914383305</v>
      </c>
      <c r="I14299" s="9">
        <v>1.6810025467204801</v>
      </c>
      <c r="J14299" s="9">
        <v>3.2135339294692198</v>
      </c>
      <c r="K14299" s="9">
        <v>4.5073780225063498</v>
      </c>
      <c r="L14299" s="9">
        <v>10.4061177318166</v>
      </c>
      <c r="M14299" s="9">
        <v>9.88771174560069</v>
      </c>
      <c r="N14299" s="9">
        <v>8.3952857313723595</v>
      </c>
      <c r="O14299" s="9">
        <v>6.25972157480932</v>
      </c>
      <c r="P14299" s="9">
        <v>2.5913909791106899</v>
      </c>
      <c r="Q14299" s="9">
        <v>0.27925835406639699</v>
      </c>
      <c r="R14299" s="9">
        <v>0.14174801308013801</v>
      </c>
      <c r="S14299" s="9">
        <v>0.23215891825637999</v>
      </c>
      <c r="T14299" s="9">
        <v>0.83737379731541595</v>
      </c>
    </row>
    <row r="14300" spans="1:20" x14ac:dyDescent="0.35">
      <c r="A14300">
        <f t="shared" si="434"/>
        <v>14300</v>
      </c>
      <c r="B14300" s="3" t="s">
        <v>1037</v>
      </c>
      <c r="C14300" s="3" t="s">
        <v>95</v>
      </c>
      <c r="D14300" s="3" t="s">
        <v>42</v>
      </c>
      <c r="E14300">
        <v>2023</v>
      </c>
      <c r="F14300" s="3" t="str">
        <f t="shared" si="433"/>
        <v>RASpillUP FLS2023</v>
      </c>
      <c r="G14300" s="9">
        <v>0.50581355663459004</v>
      </c>
      <c r="H14300" s="9">
        <v>0.20195622849397901</v>
      </c>
      <c r="I14300" s="9">
        <v>0.29457382341265198</v>
      </c>
      <c r="J14300" s="9">
        <v>1.50444997894455</v>
      </c>
      <c r="K14300" s="9">
        <v>5.0948280397875001</v>
      </c>
      <c r="L14300" s="9">
        <v>10.953588385755699</v>
      </c>
      <c r="M14300" s="9">
        <v>13.793268205000199</v>
      </c>
      <c r="N14300" s="9">
        <v>13.35647962987</v>
      </c>
      <c r="O14300" s="9">
        <v>7.9184652739045998</v>
      </c>
      <c r="P14300" s="9">
        <v>1.38347536139609</v>
      </c>
      <c r="Q14300" s="9">
        <v>0.19522735473542302</v>
      </c>
      <c r="R14300" s="9">
        <v>8.6556750107916594E-2</v>
      </c>
      <c r="S14300" s="9">
        <v>4.1271536906250003E-2</v>
      </c>
      <c r="T14300" s="9">
        <v>0.20951243464486799</v>
      </c>
    </row>
    <row r="14301" spans="1:20" x14ac:dyDescent="0.35">
      <c r="A14301">
        <f t="shared" si="434"/>
        <v>14301</v>
      </c>
      <c r="B14301" s="3" t="s">
        <v>1037</v>
      </c>
      <c r="C14301" s="3" t="s">
        <v>95</v>
      </c>
      <c r="D14301" s="3" t="s">
        <v>42</v>
      </c>
      <c r="E14301">
        <v>2024</v>
      </c>
      <c r="F14301" s="3" t="str">
        <f t="shared" si="433"/>
        <v>RASpillUP FLS2024</v>
      </c>
      <c r="G14301" s="9">
        <v>0.54266027512638404</v>
      </c>
      <c r="H14301" s="9">
        <v>1.0830007862403599</v>
      </c>
      <c r="I14301" s="9">
        <v>2.2828301499955401</v>
      </c>
      <c r="J14301" s="9">
        <v>3.7162575529022801</v>
      </c>
      <c r="K14301" s="9">
        <v>4.1997474132567696</v>
      </c>
      <c r="L14301" s="9">
        <v>9.9537716251218402</v>
      </c>
      <c r="M14301" s="9">
        <v>12.789366539899399</v>
      </c>
      <c r="N14301" s="9">
        <v>6.55760439069127</v>
      </c>
      <c r="O14301" s="9">
        <v>2.9800384824106301</v>
      </c>
      <c r="P14301" s="9">
        <v>0.47894695194964698</v>
      </c>
      <c r="Q14301" s="9">
        <v>0.115050825604166</v>
      </c>
      <c r="R14301" s="9">
        <v>6.0465644155388805E-2</v>
      </c>
      <c r="S14301" s="9">
        <v>4.1995593729687503E-2</v>
      </c>
      <c r="T14301" s="9">
        <v>0.20251525008224999</v>
      </c>
    </row>
    <row r="14302" spans="1:20" x14ac:dyDescent="0.35">
      <c r="A14302">
        <f t="shared" si="434"/>
        <v>14302</v>
      </c>
      <c r="B14302" s="3" t="s">
        <v>1037</v>
      </c>
      <c r="C14302" s="3" t="s">
        <v>95</v>
      </c>
      <c r="D14302" s="3" t="s">
        <v>42</v>
      </c>
      <c r="E14302">
        <v>2025</v>
      </c>
      <c r="F14302" s="3" t="str">
        <f t="shared" si="433"/>
        <v>RASpillUP FLS2025</v>
      </c>
      <c r="G14302" s="9">
        <v>0.32273891352358802</v>
      </c>
      <c r="H14302" s="9">
        <v>0.26201511124215898</v>
      </c>
      <c r="I14302" s="9">
        <v>0.30983993807180499</v>
      </c>
      <c r="J14302" s="9">
        <v>0.22399446829657199</v>
      </c>
      <c r="K14302" s="9">
        <v>0.15624238139270799</v>
      </c>
      <c r="L14302" s="9">
        <v>5.3281315424638001</v>
      </c>
      <c r="M14302" s="9">
        <v>11.7754365546883</v>
      </c>
      <c r="N14302" s="9">
        <v>12.326792637667999</v>
      </c>
      <c r="O14302" s="9">
        <v>9.5458684515439494</v>
      </c>
      <c r="P14302" s="9">
        <v>1.37805217315218</v>
      </c>
      <c r="Q14302" s="9">
        <v>0.439594439579166</v>
      </c>
      <c r="R14302" s="9">
        <v>9.2252063921111099E-2</v>
      </c>
      <c r="S14302" s="9">
        <v>0.12340210300924399</v>
      </c>
      <c r="T14302" s="9">
        <v>0.16457711721499901</v>
      </c>
    </row>
    <row r="14303" spans="1:20" x14ac:dyDescent="0.35">
      <c r="A14303">
        <f t="shared" si="434"/>
        <v>14303</v>
      </c>
      <c r="B14303" s="3" t="s">
        <v>1037</v>
      </c>
      <c r="C14303" s="3" t="s">
        <v>95</v>
      </c>
      <c r="D14303" s="3" t="s">
        <v>42</v>
      </c>
      <c r="E14303">
        <v>2026</v>
      </c>
      <c r="F14303" s="3" t="str">
        <f t="shared" si="433"/>
        <v>RASpillUP FLS2026</v>
      </c>
      <c r="G14303" s="9">
        <v>0.420404153188353</v>
      </c>
      <c r="H14303" s="9">
        <v>1.5143689517109</v>
      </c>
      <c r="I14303" s="9">
        <v>0.879547001706527</v>
      </c>
      <c r="J14303" s="9">
        <v>11.6933265847952</v>
      </c>
      <c r="K14303" s="9">
        <v>9.4154361200926999</v>
      </c>
      <c r="L14303" s="9">
        <v>14.4057820777473</v>
      </c>
      <c r="M14303" s="9">
        <v>24.655122727594701</v>
      </c>
      <c r="N14303" s="9">
        <v>27.089581367819399</v>
      </c>
      <c r="O14303" s="9">
        <v>9.0779246419119595</v>
      </c>
      <c r="P14303" s="9">
        <v>3.7198333568355499</v>
      </c>
      <c r="Q14303" s="9">
        <v>0.25551252001375602</v>
      </c>
      <c r="R14303" s="9">
        <v>0.38645046857763798</v>
      </c>
      <c r="S14303" s="9">
        <v>0.17240710512283799</v>
      </c>
      <c r="T14303" s="9">
        <v>0.122509039693055</v>
      </c>
    </row>
    <row r="14304" spans="1:20" x14ac:dyDescent="0.35">
      <c r="A14304">
        <f t="shared" si="434"/>
        <v>14304</v>
      </c>
      <c r="B14304" s="3" t="s">
        <v>1037</v>
      </c>
      <c r="C14304" s="3" t="s">
        <v>95</v>
      </c>
      <c r="D14304" s="3" t="s">
        <v>42</v>
      </c>
      <c r="E14304">
        <v>2027</v>
      </c>
      <c r="F14304" s="3" t="str">
        <f t="shared" si="433"/>
        <v>RASpillUP FLS2027</v>
      </c>
      <c r="G14304" s="9">
        <v>0.66627934744959605</v>
      </c>
      <c r="H14304" s="9">
        <v>3.0946323939217302</v>
      </c>
      <c r="I14304" s="9">
        <v>12.104794214799499</v>
      </c>
      <c r="J14304" s="9">
        <v>13.5928106203345</v>
      </c>
      <c r="K14304" s="9">
        <v>1.9098177753057199</v>
      </c>
      <c r="L14304" s="9">
        <v>14.7705483998521</v>
      </c>
      <c r="M14304" s="9">
        <v>19.140069230844698</v>
      </c>
      <c r="N14304" s="9">
        <v>18.363071171972901</v>
      </c>
      <c r="O14304" s="9">
        <v>11.7860339288736</v>
      </c>
      <c r="P14304" s="9">
        <v>5.92739442871527</v>
      </c>
      <c r="Q14304" s="9">
        <v>1.9945595384886401</v>
      </c>
      <c r="R14304" s="9">
        <v>1.13996028541801</v>
      </c>
      <c r="S14304" s="9">
        <v>0.121307853614973</v>
      </c>
      <c r="T14304" s="9">
        <v>0.20841561710763801</v>
      </c>
    </row>
    <row r="14305" spans="1:20" x14ac:dyDescent="0.35">
      <c r="A14305">
        <f t="shared" si="434"/>
        <v>14305</v>
      </c>
      <c r="B14305" s="3" t="s">
        <v>1037</v>
      </c>
      <c r="C14305" s="3" t="s">
        <v>95</v>
      </c>
      <c r="D14305" s="3" t="s">
        <v>42</v>
      </c>
      <c r="E14305">
        <v>2028</v>
      </c>
      <c r="F14305" s="3" t="str">
        <f t="shared" si="433"/>
        <v>RASpillUP FLS2028</v>
      </c>
      <c r="G14305" s="9">
        <v>0.53594235868673301</v>
      </c>
      <c r="H14305" s="9">
        <v>0.55878467214893701</v>
      </c>
      <c r="I14305" s="9">
        <v>3.3747242654864298</v>
      </c>
      <c r="J14305" s="9">
        <v>5.2600396405324101</v>
      </c>
      <c r="K14305" s="9">
        <v>7.1832959767194797</v>
      </c>
      <c r="L14305" s="9">
        <v>13.196731583396501</v>
      </c>
      <c r="M14305" s="9">
        <v>14.8732191471597</v>
      </c>
      <c r="N14305" s="9">
        <v>14.710605983420198</v>
      </c>
      <c r="O14305" s="9">
        <v>10.7115123887352</v>
      </c>
      <c r="P14305" s="9">
        <v>5.3007346693670803</v>
      </c>
      <c r="Q14305" s="9">
        <v>0.225356744421572</v>
      </c>
      <c r="R14305" s="9">
        <v>0.12762158831916601</v>
      </c>
      <c r="S14305" s="9">
        <v>7.4857652455468701E-2</v>
      </c>
      <c r="T14305" s="9">
        <v>0.61857813249250704</v>
      </c>
    </row>
    <row r="14306" spans="1:20" x14ac:dyDescent="0.35">
      <c r="A14306">
        <f t="shared" si="434"/>
        <v>14306</v>
      </c>
      <c r="B14306" s="3" t="s">
        <v>1037</v>
      </c>
      <c r="C14306" s="3" t="s">
        <v>95</v>
      </c>
      <c r="D14306" s="3" t="s">
        <v>42</v>
      </c>
      <c r="E14306">
        <v>2029</v>
      </c>
      <c r="F14306" s="3" t="str">
        <f t="shared" si="433"/>
        <v>RASpillUP FLS2029</v>
      </c>
      <c r="G14306" s="9">
        <v>1.46557635474616</v>
      </c>
      <c r="H14306" s="9">
        <v>0.23068577940727</v>
      </c>
      <c r="I14306" s="9">
        <v>0.31632596287706899</v>
      </c>
      <c r="J14306" s="9">
        <v>0.30642116589348101</v>
      </c>
      <c r="K14306" s="9">
        <v>10.4819510773424</v>
      </c>
      <c r="L14306" s="9">
        <v>13.6317292963151</v>
      </c>
      <c r="M14306" s="9">
        <v>35.624782797420799</v>
      </c>
      <c r="N14306" s="9">
        <v>33.648587377115199</v>
      </c>
      <c r="O14306" s="9">
        <v>27.107478467120199</v>
      </c>
      <c r="P14306" s="9">
        <v>15.725525409586799</v>
      </c>
      <c r="Q14306" s="9">
        <v>4.1349981821458304</v>
      </c>
      <c r="R14306" s="9">
        <v>0.18453665815637499</v>
      </c>
      <c r="S14306" s="9">
        <v>0.23831236994723901</v>
      </c>
      <c r="T14306" s="9">
        <v>0.203656205238402</v>
      </c>
    </row>
    <row r="14307" spans="1:20" x14ac:dyDescent="0.35">
      <c r="A14307">
        <f t="shared" si="434"/>
        <v>14307</v>
      </c>
      <c r="B14307" s="3" t="s">
        <v>1037</v>
      </c>
      <c r="C14307" s="3" t="s">
        <v>77</v>
      </c>
      <c r="D14307" s="3" t="s">
        <v>42</v>
      </c>
      <c r="E14307">
        <v>2020</v>
      </c>
      <c r="F14307" s="3" t="str">
        <f t="shared" si="433"/>
        <v>RAGenUP FLS2020</v>
      </c>
      <c r="G14307" s="9">
        <v>6.8780014946236498</v>
      </c>
      <c r="H14307" s="9">
        <v>8.1458980450555494</v>
      </c>
      <c r="I14307" s="9">
        <v>8.8625727430555497</v>
      </c>
      <c r="J14307" s="9">
        <v>7.8685656787634404</v>
      </c>
      <c r="K14307" s="9">
        <v>8.9466661741071398</v>
      </c>
      <c r="L14307" s="9">
        <v>9.2874916881720395</v>
      </c>
      <c r="M14307" s="9">
        <v>8.0329577694444403</v>
      </c>
      <c r="N14307" s="9">
        <v>8.6829096499999991</v>
      </c>
      <c r="O14307" s="9">
        <v>9.0779026653225792</v>
      </c>
      <c r="P14307" s="9">
        <v>8.5441618611111103</v>
      </c>
      <c r="Q14307" s="9">
        <v>6.0766185067204299</v>
      </c>
      <c r="R14307" s="9">
        <v>4.6274687166666597</v>
      </c>
      <c r="S14307" s="9">
        <v>3.4768263489583302</v>
      </c>
      <c r="T14307" s="9">
        <v>5.7808267823611104</v>
      </c>
    </row>
    <row r="14308" spans="1:20" x14ac:dyDescent="0.35">
      <c r="A14308">
        <f t="shared" si="434"/>
        <v>14308</v>
      </c>
      <c r="B14308" s="3" t="s">
        <v>1037</v>
      </c>
      <c r="C14308" s="3" t="s">
        <v>77</v>
      </c>
      <c r="D14308" s="3" t="s">
        <v>42</v>
      </c>
      <c r="E14308">
        <v>2021</v>
      </c>
      <c r="F14308" s="3" t="str">
        <f t="shared" si="433"/>
        <v>RAGenUP FLS2021</v>
      </c>
      <c r="G14308" s="9">
        <v>7.0154017186827904</v>
      </c>
      <c r="H14308" s="9">
        <v>8.43331029652777</v>
      </c>
      <c r="I14308" s="9">
        <v>9.2695991972222203</v>
      </c>
      <c r="J14308" s="9">
        <v>9.0760210456989192</v>
      </c>
      <c r="K14308" s="9">
        <v>5.9010877172619001</v>
      </c>
      <c r="L14308" s="9">
        <v>8.9386601223118198</v>
      </c>
      <c r="M14308" s="9">
        <v>8.3939087666666605</v>
      </c>
      <c r="N14308" s="9">
        <v>9.1969019444444395</v>
      </c>
      <c r="O14308" s="9">
        <v>9.3191222446236495</v>
      </c>
      <c r="P14308" s="9">
        <v>8.8783522625</v>
      </c>
      <c r="Q14308" s="9">
        <v>6.78013752419354</v>
      </c>
      <c r="R14308" s="9">
        <v>4.1326029313888801</v>
      </c>
      <c r="S14308" s="9">
        <v>5.7753386148437498</v>
      </c>
      <c r="T14308" s="9">
        <v>4.73788030444444</v>
      </c>
    </row>
    <row r="14309" spans="1:20" x14ac:dyDescent="0.35">
      <c r="A14309">
        <f t="shared" si="434"/>
        <v>14309</v>
      </c>
      <c r="B14309" s="3" t="s">
        <v>1037</v>
      </c>
      <c r="C14309" s="3" t="s">
        <v>77</v>
      </c>
      <c r="D14309" s="3" t="s">
        <v>42</v>
      </c>
      <c r="E14309">
        <v>2022</v>
      </c>
      <c r="F14309" s="3" t="str">
        <f t="shared" si="433"/>
        <v>RAGenUP FLS2022</v>
      </c>
      <c r="G14309" s="9">
        <v>6.0639079169354799</v>
      </c>
      <c r="H14309" s="9">
        <v>7.9483773908333299</v>
      </c>
      <c r="I14309" s="9">
        <v>8.4781085930555502</v>
      </c>
      <c r="J14309" s="9">
        <v>8.8353842513440792</v>
      </c>
      <c r="K14309" s="9">
        <v>9.3325856547618997</v>
      </c>
      <c r="L14309" s="9">
        <v>9.3126085483870895</v>
      </c>
      <c r="M14309" s="9">
        <v>8.9522185277777702</v>
      </c>
      <c r="N14309" s="9">
        <v>9.1365915844444405</v>
      </c>
      <c r="O14309" s="9">
        <v>8.2650210831989206</v>
      </c>
      <c r="P14309" s="9">
        <v>5.2854198260833298</v>
      </c>
      <c r="Q14309" s="9">
        <v>4.5315634220430097</v>
      </c>
      <c r="R14309" s="9">
        <v>3.5681393888888802</v>
      </c>
      <c r="S14309" s="9">
        <v>4.0926411859374996</v>
      </c>
      <c r="T14309" s="9">
        <v>4.7558143549999903</v>
      </c>
    </row>
    <row r="14310" spans="1:20" x14ac:dyDescent="0.35">
      <c r="A14310">
        <f t="shared" si="434"/>
        <v>14310</v>
      </c>
      <c r="B14310" s="3" t="s">
        <v>1037</v>
      </c>
      <c r="C14310" s="3" t="s">
        <v>77</v>
      </c>
      <c r="D14310" s="3" t="s">
        <v>42</v>
      </c>
      <c r="E14310">
        <v>2023</v>
      </c>
      <c r="F14310" s="3" t="str">
        <f t="shared" si="433"/>
        <v>RAGenUP FLS2023</v>
      </c>
      <c r="G14310" s="9">
        <v>6.13773350685483</v>
      </c>
      <c r="H14310" s="9">
        <v>6.96442159111111</v>
      </c>
      <c r="I14310" s="9">
        <v>5.2218853302777699</v>
      </c>
      <c r="J14310" s="9">
        <v>6.5297178735349402</v>
      </c>
      <c r="K14310" s="9">
        <v>8.9704535525297597</v>
      </c>
      <c r="L14310" s="9">
        <v>9.0145889233870893</v>
      </c>
      <c r="M14310" s="9">
        <v>9.1545634166666598</v>
      </c>
      <c r="N14310" s="9">
        <v>9.1127796222222202</v>
      </c>
      <c r="O14310" s="9">
        <v>9.3931448387096701</v>
      </c>
      <c r="P14310" s="9">
        <v>8.5717897236111096</v>
      </c>
      <c r="Q14310" s="9">
        <v>5.2221640912634397</v>
      </c>
      <c r="R14310" s="9">
        <v>3.3326381533333298</v>
      </c>
      <c r="S14310" s="9">
        <v>3.1513874893229099</v>
      </c>
      <c r="T14310" s="9">
        <v>5.0795197905555503</v>
      </c>
    </row>
    <row r="14311" spans="1:20" x14ac:dyDescent="0.35">
      <c r="A14311">
        <f t="shared" si="434"/>
        <v>14311</v>
      </c>
      <c r="B14311" s="3" t="s">
        <v>1037</v>
      </c>
      <c r="C14311" s="3" t="s">
        <v>77</v>
      </c>
      <c r="D14311" s="3" t="s">
        <v>42</v>
      </c>
      <c r="E14311">
        <v>2024</v>
      </c>
      <c r="F14311" s="3" t="str">
        <f t="shared" si="433"/>
        <v>RAGenUP FLS2024</v>
      </c>
      <c r="G14311" s="9">
        <v>6.2827995993279497</v>
      </c>
      <c r="H14311" s="9">
        <v>8.1371900583333296</v>
      </c>
      <c r="I14311" s="9">
        <v>7.9287006526388897</v>
      </c>
      <c r="J14311" s="9">
        <v>9.18686102419354</v>
      </c>
      <c r="K14311" s="9">
        <v>9.0122186919642804</v>
      </c>
      <c r="L14311" s="9">
        <v>9.2403385954300994</v>
      </c>
      <c r="M14311" s="9">
        <v>8.8269545555555506</v>
      </c>
      <c r="N14311" s="9">
        <v>9.1874138499999898</v>
      </c>
      <c r="O14311" s="9">
        <v>8.7116999596774196</v>
      </c>
      <c r="P14311" s="9">
        <v>6.10607197361111</v>
      </c>
      <c r="Q14311" s="9">
        <v>3.3762555174731101</v>
      </c>
      <c r="R14311" s="9">
        <v>2.9793017736111098</v>
      </c>
      <c r="S14311" s="9">
        <v>3.1879869103124898</v>
      </c>
      <c r="T14311" s="9">
        <v>4.1440650834722197</v>
      </c>
    </row>
    <row r="14312" spans="1:20" x14ac:dyDescent="0.35">
      <c r="A14312">
        <f t="shared" si="434"/>
        <v>14312</v>
      </c>
      <c r="B14312" s="3" t="s">
        <v>1037</v>
      </c>
      <c r="C14312" s="3" t="s">
        <v>77</v>
      </c>
      <c r="D14312" s="3" t="s">
        <v>42</v>
      </c>
      <c r="E14312">
        <v>2025</v>
      </c>
      <c r="F14312" s="3" t="str">
        <f t="shared" si="433"/>
        <v>RAGenUP FLS2025</v>
      </c>
      <c r="G14312" s="9">
        <v>5.8370288485215003</v>
      </c>
      <c r="H14312" s="9">
        <v>5.9335891861111101</v>
      </c>
      <c r="I14312" s="9">
        <v>4.7982547047222202</v>
      </c>
      <c r="J14312" s="9">
        <v>6.0297066430107504</v>
      </c>
      <c r="K14312" s="9">
        <v>5.1553903205357097</v>
      </c>
      <c r="L14312" s="9">
        <v>8.0678627612903195</v>
      </c>
      <c r="M14312" s="9">
        <v>8.0402325655555504</v>
      </c>
      <c r="N14312" s="9">
        <v>8.5418663916666606</v>
      </c>
      <c r="O14312" s="9">
        <v>8.3933654408602099</v>
      </c>
      <c r="P14312" s="9">
        <v>8.5465383166666609</v>
      </c>
      <c r="Q14312" s="9">
        <v>5.4687495487903197</v>
      </c>
      <c r="R14312" s="9">
        <v>3.6379117805555499</v>
      </c>
      <c r="S14312" s="9">
        <v>4.2207418018229097</v>
      </c>
      <c r="T14312" s="9">
        <v>5.0304490399999997</v>
      </c>
    </row>
    <row r="14313" spans="1:20" x14ac:dyDescent="0.35">
      <c r="A14313">
        <f t="shared" si="434"/>
        <v>14313</v>
      </c>
      <c r="B14313" s="3" t="s">
        <v>1037</v>
      </c>
      <c r="C14313" s="3" t="s">
        <v>77</v>
      </c>
      <c r="D14313" s="3" t="s">
        <v>42</v>
      </c>
      <c r="E14313">
        <v>2026</v>
      </c>
      <c r="F14313" s="3" t="str">
        <f t="shared" si="433"/>
        <v>RAGenUP FLS2026</v>
      </c>
      <c r="G14313" s="9">
        <v>5.9418736657258</v>
      </c>
      <c r="H14313" s="9">
        <v>7.8216257930555502</v>
      </c>
      <c r="I14313" s="9">
        <v>8.6023111323611108</v>
      </c>
      <c r="J14313" s="9">
        <v>9.3178188185483801</v>
      </c>
      <c r="K14313" s="9">
        <v>9.3646269345238107</v>
      </c>
      <c r="L14313" s="9">
        <v>9.38554626344086</v>
      </c>
      <c r="M14313" s="9">
        <v>6.7310867638888796</v>
      </c>
      <c r="N14313" s="9">
        <v>3.75457303333333</v>
      </c>
      <c r="O14313" s="9">
        <v>3.3420353736559099</v>
      </c>
      <c r="P14313" s="9">
        <v>5.7645130569444403</v>
      </c>
      <c r="Q14313" s="9">
        <v>5.5903306025537596</v>
      </c>
      <c r="R14313" s="9">
        <v>4.6872472005833297</v>
      </c>
      <c r="S14313" s="9">
        <v>4.7055815750000001</v>
      </c>
      <c r="T14313" s="9">
        <v>5.5768442608333304</v>
      </c>
    </row>
    <row r="14314" spans="1:20" x14ac:dyDescent="0.35">
      <c r="A14314">
        <f t="shared" si="434"/>
        <v>14314</v>
      </c>
      <c r="B14314" s="3" t="s">
        <v>1037</v>
      </c>
      <c r="C14314" s="3" t="s">
        <v>77</v>
      </c>
      <c r="D14314" s="3" t="s">
        <v>42</v>
      </c>
      <c r="E14314">
        <v>2027</v>
      </c>
      <c r="F14314" s="3" t="str">
        <f t="shared" si="433"/>
        <v>RAGenUP FLS2027</v>
      </c>
      <c r="G14314" s="9">
        <v>6.3296820911290297</v>
      </c>
      <c r="H14314" s="9">
        <v>7.6362674166666604</v>
      </c>
      <c r="I14314" s="9">
        <v>9.3280181388888792</v>
      </c>
      <c r="J14314" s="9">
        <v>9.1616271034946202</v>
      </c>
      <c r="K14314" s="9">
        <v>9.2090882589285705</v>
      </c>
      <c r="L14314" s="9">
        <v>9.3536760349462291</v>
      </c>
      <c r="M14314" s="9">
        <v>8.5259491888888892</v>
      </c>
      <c r="N14314" s="9">
        <v>6.0367104511111096</v>
      </c>
      <c r="O14314" s="9">
        <v>3.4891130251344</v>
      </c>
      <c r="P14314" s="9">
        <v>2.6111076340277699</v>
      </c>
      <c r="Q14314" s="9">
        <v>5.3979370497311798</v>
      </c>
      <c r="R14314" s="9">
        <v>6.4710959405555499</v>
      </c>
      <c r="S14314" s="9">
        <v>4.56869460572916</v>
      </c>
      <c r="T14314" s="9">
        <v>5.70011731777777</v>
      </c>
    </row>
    <row r="14315" spans="1:20" x14ac:dyDescent="0.35">
      <c r="A14315">
        <f t="shared" si="434"/>
        <v>14315</v>
      </c>
      <c r="B14315" s="3" t="s">
        <v>1037</v>
      </c>
      <c r="C14315" s="3" t="s">
        <v>77</v>
      </c>
      <c r="D14315" s="3" t="s">
        <v>42</v>
      </c>
      <c r="E14315">
        <v>2028</v>
      </c>
      <c r="F14315" s="3" t="str">
        <f t="shared" si="433"/>
        <v>RAGenUP FLS2028</v>
      </c>
      <c r="G14315" s="9">
        <v>6.2331477431451603</v>
      </c>
      <c r="H14315" s="9">
        <v>7.1296125418055496</v>
      </c>
      <c r="I14315" s="9">
        <v>9.1985974611111097</v>
      </c>
      <c r="J14315" s="9">
        <v>9.3448746774193499</v>
      </c>
      <c r="K14315" s="9">
        <v>9.3372231994047592</v>
      </c>
      <c r="L14315" s="9">
        <v>9.3939799999999902</v>
      </c>
      <c r="M14315" s="9">
        <v>9.3939799999999902</v>
      </c>
      <c r="N14315" s="9">
        <v>8.7487932694444392</v>
      </c>
      <c r="O14315" s="9">
        <v>4.51854913991935</v>
      </c>
      <c r="P14315" s="9">
        <v>4.1327825773611098</v>
      </c>
      <c r="Q14315" s="9">
        <v>5.9624382325268801</v>
      </c>
      <c r="R14315" s="9">
        <v>3.5025593638888801</v>
      </c>
      <c r="S14315" s="9">
        <v>4.0660761583333302</v>
      </c>
      <c r="T14315" s="9">
        <v>5.4122501347222203</v>
      </c>
    </row>
    <row r="14316" spans="1:20" x14ac:dyDescent="0.35">
      <c r="A14316">
        <f t="shared" si="434"/>
        <v>14316</v>
      </c>
      <c r="B14316" s="3" t="s">
        <v>1037</v>
      </c>
      <c r="C14316" s="3" t="s">
        <v>77</v>
      </c>
      <c r="D14316" s="3" t="s">
        <v>42</v>
      </c>
      <c r="E14316">
        <v>2029</v>
      </c>
      <c r="F14316" s="3" t="str">
        <f t="shared" si="433"/>
        <v>RAGenUP FLS2029</v>
      </c>
      <c r="G14316" s="9">
        <v>7.4058161801075197</v>
      </c>
      <c r="H14316" s="9">
        <v>5.9252645963888799</v>
      </c>
      <c r="I14316" s="9">
        <v>7.2802888875000002</v>
      </c>
      <c r="J14316" s="9">
        <v>7.5234320147849401</v>
      </c>
      <c r="K14316" s="9">
        <v>9.2990835416666595</v>
      </c>
      <c r="L14316" s="9">
        <v>9.2694828897849408</v>
      </c>
      <c r="M14316" s="9">
        <v>8.9069979722222197</v>
      </c>
      <c r="N14316" s="9">
        <v>9.3939799999999902</v>
      </c>
      <c r="O14316" s="9">
        <v>7.92401408736559</v>
      </c>
      <c r="P14316" s="9">
        <v>3.0165657072222198</v>
      </c>
      <c r="Q14316" s="9">
        <v>5.1883837869623601</v>
      </c>
      <c r="R14316" s="9">
        <v>5.9021429916666603</v>
      </c>
      <c r="S14316" s="9">
        <v>5.40491310677083</v>
      </c>
      <c r="T14316" s="9">
        <v>6.1708999333333301</v>
      </c>
    </row>
    <row r="14317" spans="1:20" x14ac:dyDescent="0.35">
      <c r="A14317">
        <f t="shared" si="434"/>
        <v>14317</v>
      </c>
      <c r="B14317" s="3" t="s">
        <v>1037</v>
      </c>
      <c r="C14317" s="3" t="s">
        <v>75</v>
      </c>
      <c r="D14317" s="3" t="s">
        <v>53</v>
      </c>
      <c r="E14317">
        <v>2020</v>
      </c>
      <c r="F14317" s="3" t="str">
        <f t="shared" si="433"/>
        <v>RAElevWANAP2020</v>
      </c>
      <c r="G14317" s="9">
        <v>561.94227520000004</v>
      </c>
      <c r="H14317" s="9">
        <v>568.16274783999995</v>
      </c>
      <c r="I14317" s="9">
        <v>571.00067444000001</v>
      </c>
      <c r="J14317" s="9">
        <v>571.00067444000001</v>
      </c>
      <c r="K14317" s="9">
        <v>567.070228119999</v>
      </c>
      <c r="L14317" s="9">
        <v>571.00067444000001</v>
      </c>
      <c r="M14317" s="9">
        <v>560.721802719999</v>
      </c>
      <c r="N14317" s="9">
        <v>560.00001792</v>
      </c>
      <c r="O14317" s="9">
        <v>560.00001792</v>
      </c>
      <c r="P14317" s="9">
        <v>570.10828595999999</v>
      </c>
      <c r="Q14317" s="9">
        <v>564.15356136000003</v>
      </c>
      <c r="R14317" s="9">
        <v>570.60041195999997</v>
      </c>
      <c r="S14317" s="9">
        <v>560.00001792</v>
      </c>
      <c r="T14317" s="9">
        <v>560.00001792</v>
      </c>
    </row>
    <row r="14318" spans="1:20" x14ac:dyDescent="0.35">
      <c r="A14318">
        <f t="shared" si="434"/>
        <v>14318</v>
      </c>
      <c r="B14318" s="3" t="s">
        <v>1037</v>
      </c>
      <c r="C14318" s="3" t="s">
        <v>75</v>
      </c>
      <c r="D14318" s="3" t="s">
        <v>53</v>
      </c>
      <c r="E14318">
        <v>2021</v>
      </c>
      <c r="F14318" s="3" t="str">
        <f t="shared" si="433"/>
        <v>RAElevWANAP2021</v>
      </c>
      <c r="G14318" s="9">
        <v>569.91471639999997</v>
      </c>
      <c r="H14318" s="9">
        <v>571.00067444000001</v>
      </c>
      <c r="I14318" s="9">
        <v>560.370752839999</v>
      </c>
      <c r="J14318" s="9">
        <v>571.00067444000001</v>
      </c>
      <c r="K14318" s="9">
        <v>571.00067444000001</v>
      </c>
      <c r="L14318" s="9">
        <v>569.66865339999902</v>
      </c>
      <c r="M14318" s="9">
        <v>560.00001792</v>
      </c>
      <c r="N14318" s="9">
        <v>561.10894184000006</v>
      </c>
      <c r="O14318" s="9">
        <v>567.84450635999997</v>
      </c>
      <c r="P14318" s="9">
        <v>570.63978204</v>
      </c>
      <c r="Q14318" s="9">
        <v>560.00001792</v>
      </c>
      <c r="R14318" s="9">
        <v>560.00001792</v>
      </c>
      <c r="S14318" s="9">
        <v>560.00001792</v>
      </c>
      <c r="T14318" s="9">
        <v>560.00001792</v>
      </c>
    </row>
    <row r="14319" spans="1:20" x14ac:dyDescent="0.35">
      <c r="A14319">
        <f t="shared" si="434"/>
        <v>14319</v>
      </c>
      <c r="B14319" s="3" t="s">
        <v>1037</v>
      </c>
      <c r="C14319" s="3" t="s">
        <v>75</v>
      </c>
      <c r="D14319" s="3" t="s">
        <v>53</v>
      </c>
      <c r="E14319">
        <v>2022</v>
      </c>
      <c r="F14319" s="3" t="str">
        <f t="shared" si="433"/>
        <v>RAElevWANAP2022</v>
      </c>
      <c r="G14319" s="9">
        <v>571.00067444000001</v>
      </c>
      <c r="H14319" s="9">
        <v>571.00067444000001</v>
      </c>
      <c r="I14319" s="9">
        <v>571.00067444000001</v>
      </c>
      <c r="J14319" s="9">
        <v>569.93112059999999</v>
      </c>
      <c r="K14319" s="9">
        <v>571.00067444000001</v>
      </c>
      <c r="L14319" s="9">
        <v>568.83532003999903</v>
      </c>
      <c r="M14319" s="9">
        <v>560.39699956000004</v>
      </c>
      <c r="N14319" s="9">
        <v>563.22836447999998</v>
      </c>
      <c r="O14319" s="9">
        <v>568.25133052000001</v>
      </c>
      <c r="P14319" s="9">
        <v>571.00067444000001</v>
      </c>
      <c r="Q14319" s="9">
        <v>561.43702584000005</v>
      </c>
      <c r="R14319" s="9">
        <v>571.00067444000001</v>
      </c>
      <c r="S14319" s="9">
        <v>560.00001792</v>
      </c>
      <c r="T14319" s="9">
        <v>560.00001792</v>
      </c>
    </row>
    <row r="14320" spans="1:20" x14ac:dyDescent="0.35">
      <c r="A14320">
        <f t="shared" si="434"/>
        <v>14320</v>
      </c>
      <c r="B14320" s="3" t="s">
        <v>1037</v>
      </c>
      <c r="C14320" s="3" t="s">
        <v>75</v>
      </c>
      <c r="D14320" s="3" t="s">
        <v>53</v>
      </c>
      <c r="E14320">
        <v>2023</v>
      </c>
      <c r="F14320" s="3" t="str">
        <f t="shared" si="433"/>
        <v>RAElevWANAP2023</v>
      </c>
      <c r="G14320" s="9">
        <v>567.03413888</v>
      </c>
      <c r="H14320" s="9">
        <v>570.9809894</v>
      </c>
      <c r="I14320" s="9">
        <v>560.00001792</v>
      </c>
      <c r="J14320" s="9">
        <v>568.49411267999994</v>
      </c>
      <c r="K14320" s="9">
        <v>568.90093683999999</v>
      </c>
      <c r="L14320" s="9">
        <v>569.84253791999902</v>
      </c>
      <c r="M14320" s="9">
        <v>560.00001792</v>
      </c>
      <c r="N14320" s="9">
        <v>563.16274767999903</v>
      </c>
      <c r="O14320" s="9">
        <v>563.82875819999902</v>
      </c>
      <c r="P14320" s="9">
        <v>570.93505763999997</v>
      </c>
      <c r="Q14320" s="9">
        <v>560.00001792</v>
      </c>
      <c r="R14320" s="9">
        <v>560.00001792</v>
      </c>
      <c r="S14320" s="9">
        <v>560.00001792</v>
      </c>
      <c r="T14320" s="9">
        <v>560.00001792</v>
      </c>
    </row>
    <row r="14321" spans="1:20" x14ac:dyDescent="0.35">
      <c r="A14321">
        <f t="shared" si="434"/>
        <v>14321</v>
      </c>
      <c r="B14321" s="3" t="s">
        <v>1037</v>
      </c>
      <c r="C14321" s="3" t="s">
        <v>75</v>
      </c>
      <c r="D14321" s="3" t="s">
        <v>53</v>
      </c>
      <c r="E14321">
        <v>2024</v>
      </c>
      <c r="F14321" s="3" t="str">
        <f t="shared" si="433"/>
        <v>RAElevWANAP2024</v>
      </c>
      <c r="G14321" s="9">
        <v>560.00001792</v>
      </c>
      <c r="H14321" s="9">
        <v>567.90356148000001</v>
      </c>
      <c r="I14321" s="9">
        <v>560.00001792</v>
      </c>
      <c r="J14321" s="9">
        <v>571.00067444000001</v>
      </c>
      <c r="K14321" s="9">
        <v>571.00067444000001</v>
      </c>
      <c r="L14321" s="9">
        <v>560.00001792</v>
      </c>
      <c r="M14321" s="9">
        <v>560.00001792</v>
      </c>
      <c r="N14321" s="9">
        <v>560.00001792</v>
      </c>
      <c r="O14321" s="9">
        <v>570.08532007999997</v>
      </c>
      <c r="P14321" s="9">
        <v>571.00067444000001</v>
      </c>
      <c r="Q14321" s="9">
        <v>565.58728843999995</v>
      </c>
      <c r="R14321" s="9">
        <v>563.51051672000006</v>
      </c>
      <c r="S14321" s="9">
        <v>570.48230172000001</v>
      </c>
      <c r="T14321" s="9">
        <v>560.00001792</v>
      </c>
    </row>
    <row r="14322" spans="1:20" x14ac:dyDescent="0.35">
      <c r="A14322">
        <f t="shared" si="434"/>
        <v>14322</v>
      </c>
      <c r="B14322" s="3" t="s">
        <v>1037</v>
      </c>
      <c r="C14322" s="3" t="s">
        <v>75</v>
      </c>
      <c r="D14322" s="3" t="s">
        <v>53</v>
      </c>
      <c r="E14322">
        <v>2025</v>
      </c>
      <c r="F14322" s="3" t="str">
        <f t="shared" si="433"/>
        <v>RAElevWANAP2025</v>
      </c>
      <c r="G14322" s="9">
        <v>562.57875816000001</v>
      </c>
      <c r="H14322" s="9">
        <v>566.49936195999999</v>
      </c>
      <c r="I14322" s="9">
        <v>571.00067444000001</v>
      </c>
      <c r="J14322" s="9">
        <v>569.20277411999996</v>
      </c>
      <c r="K14322" s="9">
        <v>571.00067444000001</v>
      </c>
      <c r="L14322" s="9">
        <v>571.00067444000001</v>
      </c>
      <c r="M14322" s="9">
        <v>571.00067444000001</v>
      </c>
      <c r="N14322" s="9">
        <v>560.00001792</v>
      </c>
      <c r="O14322" s="9">
        <v>560.00001792</v>
      </c>
      <c r="P14322" s="9">
        <v>560.00001792</v>
      </c>
      <c r="Q14322" s="9">
        <v>570.17718359999901</v>
      </c>
      <c r="R14322" s="9">
        <v>568.22836464</v>
      </c>
      <c r="S14322" s="9">
        <v>560.00001792</v>
      </c>
      <c r="T14322" s="9">
        <v>560.00001792</v>
      </c>
    </row>
    <row r="14323" spans="1:20" x14ac:dyDescent="0.35">
      <c r="A14323">
        <f t="shared" si="434"/>
        <v>14323</v>
      </c>
      <c r="B14323" s="3" t="s">
        <v>1037</v>
      </c>
      <c r="C14323" s="3" t="s">
        <v>75</v>
      </c>
      <c r="D14323" s="3" t="s">
        <v>53</v>
      </c>
      <c r="E14323">
        <v>2026</v>
      </c>
      <c r="F14323" s="3" t="str">
        <f t="shared" si="433"/>
        <v>RAElevWANAP2026</v>
      </c>
      <c r="G14323" s="9">
        <v>564.75395507999997</v>
      </c>
      <c r="H14323" s="9">
        <v>560.00001792</v>
      </c>
      <c r="I14323" s="9">
        <v>560.00001792</v>
      </c>
      <c r="J14323" s="9">
        <v>570.90553007999995</v>
      </c>
      <c r="K14323" s="9">
        <v>565.02626480000004</v>
      </c>
      <c r="L14323" s="9">
        <v>560.50854812</v>
      </c>
      <c r="M14323" s="9">
        <v>560.00001792</v>
      </c>
      <c r="N14323" s="9">
        <v>571.00067444000001</v>
      </c>
      <c r="O14323" s="9">
        <v>569.57678987999998</v>
      </c>
      <c r="P14323" s="9">
        <v>570.54135684000005</v>
      </c>
      <c r="Q14323" s="9">
        <v>568.12993943999902</v>
      </c>
      <c r="R14323" s="9">
        <v>571.00067444000001</v>
      </c>
      <c r="S14323" s="9">
        <v>570.94161931999997</v>
      </c>
      <c r="T14323" s="9">
        <v>560.00001792</v>
      </c>
    </row>
    <row r="14324" spans="1:20" x14ac:dyDescent="0.35">
      <c r="A14324">
        <f t="shared" si="434"/>
        <v>14324</v>
      </c>
      <c r="B14324" s="3" t="s">
        <v>1037</v>
      </c>
      <c r="C14324" s="3" t="s">
        <v>75</v>
      </c>
      <c r="D14324" s="3" t="s">
        <v>53</v>
      </c>
      <c r="E14324">
        <v>2027</v>
      </c>
      <c r="F14324" s="3" t="str">
        <f t="shared" si="433"/>
        <v>RAElevWANAP2027</v>
      </c>
      <c r="G14324" s="9">
        <v>561.59450616000004</v>
      </c>
      <c r="H14324" s="9">
        <v>561.10894184000006</v>
      </c>
      <c r="I14324" s="9">
        <v>560.00001792</v>
      </c>
      <c r="J14324" s="9">
        <v>567.67718351999997</v>
      </c>
      <c r="K14324" s="9">
        <v>570.43965079999998</v>
      </c>
      <c r="L14324" s="9">
        <v>566.23361391999902</v>
      </c>
      <c r="M14324" s="9">
        <v>560.00001792</v>
      </c>
      <c r="N14324" s="9">
        <v>569.00592371999903</v>
      </c>
      <c r="O14324" s="9">
        <v>562.03413871999999</v>
      </c>
      <c r="P14324" s="9">
        <v>563.24148783999999</v>
      </c>
      <c r="Q14324" s="9">
        <v>560.1706216</v>
      </c>
      <c r="R14324" s="9">
        <v>565.39043803999903</v>
      </c>
      <c r="S14324" s="9">
        <v>560.00001792</v>
      </c>
      <c r="T14324" s="9">
        <v>560.00001792</v>
      </c>
    </row>
    <row r="14325" spans="1:20" x14ac:dyDescent="0.35">
      <c r="A14325">
        <f t="shared" si="434"/>
        <v>14325</v>
      </c>
      <c r="B14325" s="3" t="s">
        <v>1037</v>
      </c>
      <c r="C14325" s="3" t="s">
        <v>75</v>
      </c>
      <c r="D14325" s="3" t="s">
        <v>53</v>
      </c>
      <c r="E14325">
        <v>2028</v>
      </c>
      <c r="F14325" s="3" t="str">
        <f t="shared" ref="F14325:F14388" si="435">_xlfn.CONCAT(B14325,C14325,D14325,E14325)</f>
        <v>RAElevWANAP2028</v>
      </c>
      <c r="G14325" s="9">
        <v>562.33597599999996</v>
      </c>
      <c r="H14325" s="9">
        <v>564.65881072000002</v>
      </c>
      <c r="I14325" s="9">
        <v>560.00001792</v>
      </c>
      <c r="J14325" s="9">
        <v>571.00067444000001</v>
      </c>
      <c r="K14325" s="9">
        <v>560.35434864000001</v>
      </c>
      <c r="L14325" s="9">
        <v>571.00067444000001</v>
      </c>
      <c r="M14325" s="9">
        <v>560.00001792</v>
      </c>
      <c r="N14325" s="9">
        <v>571.00067444000001</v>
      </c>
      <c r="O14325" s="9">
        <v>566.74214412000003</v>
      </c>
      <c r="P14325" s="9">
        <v>571.00067444000001</v>
      </c>
      <c r="Q14325" s="9">
        <v>566.98820711999997</v>
      </c>
      <c r="R14325" s="9">
        <v>571.00067444000001</v>
      </c>
      <c r="S14325" s="9">
        <v>563.34975555999995</v>
      </c>
      <c r="T14325" s="9">
        <v>560.00001792</v>
      </c>
    </row>
    <row r="14326" spans="1:20" x14ac:dyDescent="0.35">
      <c r="A14326">
        <f t="shared" si="434"/>
        <v>14326</v>
      </c>
      <c r="B14326" s="3" t="s">
        <v>1037</v>
      </c>
      <c r="C14326" s="3" t="s">
        <v>75</v>
      </c>
      <c r="D14326" s="3" t="s">
        <v>53</v>
      </c>
      <c r="E14326">
        <v>2029</v>
      </c>
      <c r="F14326" s="3" t="str">
        <f t="shared" si="435"/>
        <v>RAElevWANAP2029</v>
      </c>
      <c r="G14326" s="9">
        <v>571.00067444000001</v>
      </c>
      <c r="H14326" s="9">
        <v>569.645687519999</v>
      </c>
      <c r="I14326" s="9">
        <v>571.00067444000001</v>
      </c>
      <c r="J14326" s="9">
        <v>571.00067444000001</v>
      </c>
      <c r="K14326" s="9">
        <v>570.71196052000005</v>
      </c>
      <c r="L14326" s="9">
        <v>565.00986060000002</v>
      </c>
      <c r="M14326" s="9">
        <v>560.00001792</v>
      </c>
      <c r="N14326" s="9">
        <v>571.00067444000001</v>
      </c>
      <c r="O14326" s="9">
        <v>563.42849572</v>
      </c>
      <c r="P14326" s="9">
        <v>563.21852195999998</v>
      </c>
      <c r="Q14326" s="9">
        <v>569.84909960000005</v>
      </c>
      <c r="R14326" s="9">
        <v>571.00067444000001</v>
      </c>
      <c r="S14326" s="9">
        <v>571.00067444000001</v>
      </c>
      <c r="T14326" s="9">
        <v>560.00001792</v>
      </c>
    </row>
    <row r="14327" spans="1:20" x14ac:dyDescent="0.35">
      <c r="A14327">
        <f t="shared" si="434"/>
        <v>14327</v>
      </c>
      <c r="B14327" s="3" t="s">
        <v>1037</v>
      </c>
      <c r="C14327" s="3" t="s">
        <v>86</v>
      </c>
      <c r="D14327" s="3" t="s">
        <v>53</v>
      </c>
      <c r="E14327">
        <v>2020</v>
      </c>
      <c r="F14327" s="3" t="str">
        <f t="shared" si="435"/>
        <v>RAQOutWANAP2020</v>
      </c>
      <c r="G14327" s="9">
        <v>80.351107176704701</v>
      </c>
      <c r="H14327" s="9">
        <v>124.804726391765</v>
      </c>
      <c r="I14327" s="9">
        <v>137.52820082443699</v>
      </c>
      <c r="J14327" s="9">
        <v>148.75480632105101</v>
      </c>
      <c r="K14327" s="9">
        <v>136.130748168921</v>
      </c>
      <c r="L14327" s="9">
        <v>97.608756460932796</v>
      </c>
      <c r="M14327" s="9">
        <v>145.71947042058099</v>
      </c>
      <c r="N14327" s="9">
        <v>155.66448421445401</v>
      </c>
      <c r="O14327" s="9">
        <v>187.98840484889598</v>
      </c>
      <c r="P14327" s="9">
        <v>212.36929101086801</v>
      </c>
      <c r="Q14327" s="9">
        <v>99.614480742023503</v>
      </c>
      <c r="R14327" s="9">
        <v>94.976229707294394</v>
      </c>
      <c r="S14327" s="9">
        <v>81.280183826598503</v>
      </c>
      <c r="T14327" s="9">
        <v>68.767857434299202</v>
      </c>
    </row>
    <row r="14328" spans="1:20" x14ac:dyDescent="0.35">
      <c r="A14328">
        <f t="shared" si="434"/>
        <v>14328</v>
      </c>
      <c r="B14328" s="3" t="s">
        <v>1037</v>
      </c>
      <c r="C14328" s="3" t="s">
        <v>86</v>
      </c>
      <c r="D14328" s="3" t="s">
        <v>53</v>
      </c>
      <c r="E14328">
        <v>2021</v>
      </c>
      <c r="F14328" s="3" t="str">
        <f t="shared" si="435"/>
        <v>RAQOutWANAP2021</v>
      </c>
      <c r="G14328" s="9">
        <v>101.93823785185801</v>
      </c>
      <c r="H14328" s="9">
        <v>144.67745335200601</v>
      </c>
      <c r="I14328" s="9">
        <v>168.69067727925</v>
      </c>
      <c r="J14328" s="9">
        <v>139.86477079583699</v>
      </c>
      <c r="K14328" s="9">
        <v>148.93028625192699</v>
      </c>
      <c r="L14328" s="9">
        <v>100.545331551628</v>
      </c>
      <c r="M14328" s="9">
        <v>109.45487017070199</v>
      </c>
      <c r="N14328" s="9">
        <v>139.46339603984799</v>
      </c>
      <c r="O14328" s="9">
        <v>178.57476025275199</v>
      </c>
      <c r="P14328" s="9">
        <v>167.228563309631</v>
      </c>
      <c r="Q14328" s="9">
        <v>112.301725223643</v>
      </c>
      <c r="R14328" s="9">
        <v>99.081140196120799</v>
      </c>
      <c r="S14328" s="9">
        <v>88.555712228912697</v>
      </c>
      <c r="T14328" s="9">
        <v>59.530401464002701</v>
      </c>
    </row>
    <row r="14329" spans="1:20" x14ac:dyDescent="0.35">
      <c r="A14329">
        <f t="shared" si="434"/>
        <v>14329</v>
      </c>
      <c r="B14329" s="3" t="s">
        <v>1037</v>
      </c>
      <c r="C14329" s="3" t="s">
        <v>86</v>
      </c>
      <c r="D14329" s="3" t="s">
        <v>53</v>
      </c>
      <c r="E14329">
        <v>2022</v>
      </c>
      <c r="F14329" s="3" t="str">
        <f t="shared" si="435"/>
        <v>RAQOutWANAP2022</v>
      </c>
      <c r="G14329" s="9">
        <v>62.683026455962697</v>
      </c>
      <c r="H14329" s="9">
        <v>96.692083907481305</v>
      </c>
      <c r="I14329" s="9">
        <v>136.40249984029299</v>
      </c>
      <c r="J14329" s="9">
        <v>154.71705960084699</v>
      </c>
      <c r="K14329" s="9">
        <v>136.14293172830699</v>
      </c>
      <c r="L14329" s="9">
        <v>125.00023255587899</v>
      </c>
      <c r="M14329" s="9">
        <v>132.25274309292499</v>
      </c>
      <c r="N14329" s="9">
        <v>163.969476112487</v>
      </c>
      <c r="O14329" s="9">
        <v>185.241831375289</v>
      </c>
      <c r="P14329" s="9">
        <v>241.18521270253399</v>
      </c>
      <c r="Q14329" s="9">
        <v>125.165561393315</v>
      </c>
      <c r="R14329" s="9">
        <v>98.293598306426205</v>
      </c>
      <c r="S14329" s="9">
        <v>87.666825659464806</v>
      </c>
      <c r="T14329" s="9">
        <v>56.500196215954603</v>
      </c>
    </row>
    <row r="14330" spans="1:20" x14ac:dyDescent="0.35">
      <c r="A14330">
        <f t="shared" si="434"/>
        <v>14330</v>
      </c>
      <c r="B14330" s="3" t="s">
        <v>1037</v>
      </c>
      <c r="C14330" s="3" t="s">
        <v>86</v>
      </c>
      <c r="D14330" s="3" t="s">
        <v>53</v>
      </c>
      <c r="E14330">
        <v>2023</v>
      </c>
      <c r="F14330" s="3" t="str">
        <f t="shared" si="435"/>
        <v>RAQOutWANAP2023</v>
      </c>
      <c r="G14330" s="9">
        <v>62.361544392609197</v>
      </c>
      <c r="H14330" s="9">
        <v>102.84781641025801</v>
      </c>
      <c r="I14330" s="9">
        <v>141.077018088936</v>
      </c>
      <c r="J14330" s="9">
        <v>154.641722771605</v>
      </c>
      <c r="K14330" s="9">
        <v>107.94197174631201</v>
      </c>
      <c r="L14330" s="9">
        <v>102.405641682799</v>
      </c>
      <c r="M14330" s="9">
        <v>132.21461418391499</v>
      </c>
      <c r="N14330" s="9">
        <v>134.22673144246599</v>
      </c>
      <c r="O14330" s="9">
        <v>201.58730827219699</v>
      </c>
      <c r="P14330" s="9">
        <v>175.87003259681001</v>
      </c>
      <c r="Q14330" s="9">
        <v>107.876335080698</v>
      </c>
      <c r="R14330" s="9">
        <v>101.39190656659601</v>
      </c>
      <c r="S14330" s="9">
        <v>75.165495048628898</v>
      </c>
      <c r="T14330" s="9">
        <v>45.684549033693798</v>
      </c>
    </row>
    <row r="14331" spans="1:20" x14ac:dyDescent="0.35">
      <c r="A14331">
        <f t="shared" si="434"/>
        <v>14331</v>
      </c>
      <c r="B14331" s="3" t="s">
        <v>1037</v>
      </c>
      <c r="C14331" s="3" t="s">
        <v>86</v>
      </c>
      <c r="D14331" s="3" t="s">
        <v>53</v>
      </c>
      <c r="E14331">
        <v>2024</v>
      </c>
      <c r="F14331" s="3" t="str">
        <f t="shared" si="435"/>
        <v>RAQOutWANAP2024</v>
      </c>
      <c r="G14331" s="9">
        <v>55.636946040256397</v>
      </c>
      <c r="H14331" s="9">
        <v>91.567274630951303</v>
      </c>
      <c r="I14331" s="9">
        <v>115.625019675456</v>
      </c>
      <c r="J14331" s="9">
        <v>132.18144680804701</v>
      </c>
      <c r="K14331" s="9">
        <v>128.92864063393699</v>
      </c>
      <c r="L14331" s="9">
        <v>117.272270875633</v>
      </c>
      <c r="M14331" s="9">
        <v>155.33659758163699</v>
      </c>
      <c r="N14331" s="9">
        <v>139.30692311281601</v>
      </c>
      <c r="O14331" s="9">
        <v>195.11465261126401</v>
      </c>
      <c r="P14331" s="9">
        <v>153.88485165261901</v>
      </c>
      <c r="Q14331" s="9">
        <v>101.27002645393701</v>
      </c>
      <c r="R14331" s="9">
        <v>85.771837254678204</v>
      </c>
      <c r="S14331" s="9">
        <v>71.699676592192503</v>
      </c>
      <c r="T14331" s="9">
        <v>55.822322441035602</v>
      </c>
    </row>
    <row r="14332" spans="1:20" x14ac:dyDescent="0.35">
      <c r="A14332">
        <f t="shared" si="434"/>
        <v>14332</v>
      </c>
      <c r="B14332" s="3" t="s">
        <v>1037</v>
      </c>
      <c r="C14332" s="3" t="s">
        <v>86</v>
      </c>
      <c r="D14332" s="3" t="s">
        <v>53</v>
      </c>
      <c r="E14332">
        <v>2025</v>
      </c>
      <c r="F14332" s="3" t="str">
        <f t="shared" si="435"/>
        <v>RAQOutWANAP2025</v>
      </c>
      <c r="G14332" s="9">
        <v>52.9721312696295</v>
      </c>
      <c r="H14332" s="9">
        <v>99.509287506525993</v>
      </c>
      <c r="I14332" s="9">
        <v>118.12665592226099</v>
      </c>
      <c r="J14332" s="9">
        <v>87.577963494833796</v>
      </c>
      <c r="K14332" s="9">
        <v>82.927647447394705</v>
      </c>
      <c r="L14332" s="9">
        <v>66.400240945448203</v>
      </c>
      <c r="M14332" s="9">
        <v>69.575986424453006</v>
      </c>
      <c r="N14332" s="9">
        <v>96.756641131742995</v>
      </c>
      <c r="O14332" s="9">
        <v>94.810358886365194</v>
      </c>
      <c r="P14332" s="9">
        <v>84.314418879927899</v>
      </c>
      <c r="Q14332" s="9">
        <v>93.755922215109607</v>
      </c>
      <c r="R14332" s="9">
        <v>108.324640425293</v>
      </c>
      <c r="S14332" s="9">
        <v>85.153196844352394</v>
      </c>
      <c r="T14332" s="9">
        <v>63.037566943905802</v>
      </c>
    </row>
    <row r="14333" spans="1:20" x14ac:dyDescent="0.35">
      <c r="A14333">
        <f t="shared" si="434"/>
        <v>14333</v>
      </c>
      <c r="B14333" s="3" t="s">
        <v>1037</v>
      </c>
      <c r="C14333" s="3" t="s">
        <v>86</v>
      </c>
      <c r="D14333" s="3" t="s">
        <v>53</v>
      </c>
      <c r="E14333">
        <v>2026</v>
      </c>
      <c r="F14333" s="3" t="str">
        <f t="shared" si="435"/>
        <v>RAQOutWANAP2026</v>
      </c>
      <c r="G14333" s="9">
        <v>57.896442195626598</v>
      </c>
      <c r="H14333" s="9">
        <v>75.835147729997601</v>
      </c>
      <c r="I14333" s="9">
        <v>120.683821038044</v>
      </c>
      <c r="J14333" s="9">
        <v>135.99636124111501</v>
      </c>
      <c r="K14333" s="9">
        <v>166.558013830817</v>
      </c>
      <c r="L14333" s="9">
        <v>112.60103620081701</v>
      </c>
      <c r="M14333" s="9">
        <v>227.346431347589</v>
      </c>
      <c r="N14333" s="9">
        <v>281.55299568331299</v>
      </c>
      <c r="O14333" s="9">
        <v>227.805668877979</v>
      </c>
      <c r="P14333" s="9">
        <v>193.690511871154</v>
      </c>
      <c r="Q14333" s="9">
        <v>124.204503153423</v>
      </c>
      <c r="R14333" s="9">
        <v>91.401012250594306</v>
      </c>
      <c r="S14333" s="9">
        <v>89.7563120442734</v>
      </c>
      <c r="T14333" s="9">
        <v>74.290745037507605</v>
      </c>
    </row>
    <row r="14334" spans="1:20" x14ac:dyDescent="0.35">
      <c r="A14334">
        <f t="shared" si="434"/>
        <v>14334</v>
      </c>
      <c r="B14334" s="3" t="s">
        <v>1037</v>
      </c>
      <c r="C14334" s="3" t="s">
        <v>86</v>
      </c>
      <c r="D14334" s="3" t="s">
        <v>53</v>
      </c>
      <c r="E14334">
        <v>2027</v>
      </c>
      <c r="F14334" s="3" t="str">
        <f t="shared" si="435"/>
        <v>RAQOutWANAP2027</v>
      </c>
      <c r="G14334" s="9">
        <v>58.040750256060498</v>
      </c>
      <c r="H14334" s="9">
        <v>126.79341029083599</v>
      </c>
      <c r="I14334" s="9">
        <v>184.276707570676</v>
      </c>
      <c r="J14334" s="9">
        <v>191.183711725877</v>
      </c>
      <c r="K14334" s="9">
        <v>168.42691887749999</v>
      </c>
      <c r="L14334" s="9">
        <v>144.18289123420999</v>
      </c>
      <c r="M14334" s="9">
        <v>201.64011541414001</v>
      </c>
      <c r="N14334" s="9">
        <v>191.141509794569</v>
      </c>
      <c r="O14334" s="9">
        <v>214.741205410643</v>
      </c>
      <c r="P14334" s="9">
        <v>289.398325921663</v>
      </c>
      <c r="Q14334" s="9">
        <v>201.828312651207</v>
      </c>
      <c r="R14334" s="9">
        <v>151.465168507236</v>
      </c>
      <c r="S14334" s="9">
        <v>108.35735831543602</v>
      </c>
      <c r="T14334" s="9">
        <v>75.124032911885394</v>
      </c>
    </row>
    <row r="14335" spans="1:20" x14ac:dyDescent="0.35">
      <c r="A14335">
        <f t="shared" si="434"/>
        <v>14335</v>
      </c>
      <c r="B14335" s="3" t="s">
        <v>1037</v>
      </c>
      <c r="C14335" s="3" t="s">
        <v>86</v>
      </c>
      <c r="D14335" s="3" t="s">
        <v>53</v>
      </c>
      <c r="E14335">
        <v>2028</v>
      </c>
      <c r="F14335" s="3" t="str">
        <f t="shared" si="435"/>
        <v>RAQOutWANAP2028</v>
      </c>
      <c r="G14335" s="9">
        <v>82.409662392111798</v>
      </c>
      <c r="H14335" s="9">
        <v>116.502844236595</v>
      </c>
      <c r="I14335" s="9">
        <v>141.75467112254299</v>
      </c>
      <c r="J14335" s="9">
        <v>159.368827114498</v>
      </c>
      <c r="K14335" s="9">
        <v>157.87195252751999</v>
      </c>
      <c r="L14335" s="9">
        <v>131.55728460900801</v>
      </c>
      <c r="M14335" s="9">
        <v>165.30050833597201</v>
      </c>
      <c r="N14335" s="9">
        <v>131.47555674526299</v>
      </c>
      <c r="O14335" s="9">
        <v>185.332651967077</v>
      </c>
      <c r="P14335" s="9">
        <v>215.02066119296299</v>
      </c>
      <c r="Q14335" s="9">
        <v>105.01611272812799</v>
      </c>
      <c r="R14335" s="9">
        <v>91.246616696997194</v>
      </c>
      <c r="S14335" s="9">
        <v>90.125584528136699</v>
      </c>
      <c r="T14335" s="9">
        <v>59.703333661422903</v>
      </c>
    </row>
    <row r="14336" spans="1:20" x14ac:dyDescent="0.35">
      <c r="A14336">
        <f t="shared" si="434"/>
        <v>14336</v>
      </c>
      <c r="B14336" s="3" t="s">
        <v>1037</v>
      </c>
      <c r="C14336" s="3" t="s">
        <v>86</v>
      </c>
      <c r="D14336" s="3" t="s">
        <v>53</v>
      </c>
      <c r="E14336">
        <v>2029</v>
      </c>
      <c r="F14336" s="3" t="str">
        <f t="shared" si="435"/>
        <v>RAQOutWANAP2029</v>
      </c>
      <c r="G14336" s="9">
        <v>64.100580815112593</v>
      </c>
      <c r="H14336" s="9">
        <v>139.72315574797199</v>
      </c>
      <c r="I14336" s="9">
        <v>136.56636289115099</v>
      </c>
      <c r="J14336" s="9">
        <v>160.625246457223</v>
      </c>
      <c r="K14336" s="9">
        <v>177.14131314253601</v>
      </c>
      <c r="L14336" s="9">
        <v>179.38746683499099</v>
      </c>
      <c r="M14336" s="9">
        <v>244.603236523731</v>
      </c>
      <c r="N14336" s="9">
        <v>265.90058138398598</v>
      </c>
      <c r="O14336" s="9">
        <v>308.170279043498</v>
      </c>
      <c r="P14336" s="9">
        <v>323.90538917508798</v>
      </c>
      <c r="Q14336" s="9">
        <v>252.102442405836</v>
      </c>
      <c r="R14336" s="9">
        <v>183.50192914686099</v>
      </c>
      <c r="S14336" s="9">
        <v>170.302036610453</v>
      </c>
      <c r="T14336" s="9">
        <v>90.176286797843701</v>
      </c>
    </row>
    <row r="14337" spans="1:20" x14ac:dyDescent="0.35">
      <c r="A14337">
        <f t="shared" si="434"/>
        <v>14337</v>
      </c>
      <c r="B14337" s="3" t="s">
        <v>1037</v>
      </c>
      <c r="C14337" s="3" t="s">
        <v>95</v>
      </c>
      <c r="D14337" s="3" t="s">
        <v>53</v>
      </c>
      <c r="E14337">
        <v>2020</v>
      </c>
      <c r="F14337" s="3" t="str">
        <f t="shared" si="435"/>
        <v>RASpillWANAP2020</v>
      </c>
      <c r="G14337" s="9">
        <v>4.7885212009852101</v>
      </c>
      <c r="H14337" s="9">
        <v>15.804184961517301</v>
      </c>
      <c r="I14337" s="9">
        <v>16.112714576734</v>
      </c>
      <c r="J14337" s="9">
        <v>23.933869947307699</v>
      </c>
      <c r="K14337" s="9">
        <v>17.142628236749999</v>
      </c>
      <c r="L14337" s="9">
        <v>7.74530128828561</v>
      </c>
      <c r="M14337" s="9">
        <v>28.180677335513799</v>
      </c>
      <c r="N14337" s="9">
        <v>45.998780246733702</v>
      </c>
      <c r="O14337" s="9">
        <v>71.326283189795006</v>
      </c>
      <c r="P14337" s="9">
        <v>78.678280603173604</v>
      </c>
      <c r="Q14337" s="9">
        <v>20.2104957678185</v>
      </c>
      <c r="R14337" s="9">
        <v>21.184482701394401</v>
      </c>
      <c r="S14337" s="9">
        <v>13.809467130265601</v>
      </c>
      <c r="T14337" s="9">
        <v>4.9415334789415901</v>
      </c>
    </row>
    <row r="14338" spans="1:20" x14ac:dyDescent="0.35">
      <c r="A14338">
        <f t="shared" si="434"/>
        <v>14338</v>
      </c>
      <c r="B14338" s="3" t="s">
        <v>1037</v>
      </c>
      <c r="C14338" s="3" t="s">
        <v>95</v>
      </c>
      <c r="D14338" s="3" t="s">
        <v>53</v>
      </c>
      <c r="E14338">
        <v>2021</v>
      </c>
      <c r="F14338" s="3" t="str">
        <f t="shared" si="435"/>
        <v>RASpillWANAP2021</v>
      </c>
      <c r="G14338" s="9">
        <v>14.302806313250001</v>
      </c>
      <c r="H14338" s="9">
        <v>23.410712745884702</v>
      </c>
      <c r="I14338" s="9">
        <v>39.7763740658472</v>
      </c>
      <c r="J14338" s="9">
        <v>18.501320948428699</v>
      </c>
      <c r="K14338" s="9">
        <v>21.665775255052001</v>
      </c>
      <c r="L14338" s="9">
        <v>6.6376335998856097</v>
      </c>
      <c r="M14338" s="9">
        <v>6.5555783255861098</v>
      </c>
      <c r="N14338" s="9">
        <v>42.561712161499997</v>
      </c>
      <c r="O14338" s="9">
        <v>62.223728423904497</v>
      </c>
      <c r="P14338" s="9">
        <v>42.6299420658125</v>
      </c>
      <c r="Q14338" s="9">
        <v>21.203623884540299</v>
      </c>
      <c r="R14338" s="9">
        <v>21.7568054489819</v>
      </c>
      <c r="S14338" s="9">
        <v>13.4678140756614</v>
      </c>
      <c r="T14338" s="9">
        <v>3.4052900218798601</v>
      </c>
    </row>
    <row r="14339" spans="1:20" x14ac:dyDescent="0.35">
      <c r="A14339">
        <f t="shared" ref="A14339:A14402" si="436">A14338+1</f>
        <v>14339</v>
      </c>
      <c r="B14339" s="3" t="s">
        <v>1037</v>
      </c>
      <c r="C14339" s="3" t="s">
        <v>95</v>
      </c>
      <c r="D14339" s="3" t="s">
        <v>53</v>
      </c>
      <c r="E14339">
        <v>2022</v>
      </c>
      <c r="F14339" s="3" t="str">
        <f t="shared" si="435"/>
        <v>RASpillWANAP2022</v>
      </c>
      <c r="G14339" s="9">
        <v>9.5233280591317193</v>
      </c>
      <c r="H14339" s="9">
        <v>6.5110179566833297</v>
      </c>
      <c r="I14339" s="9">
        <v>17.726327110391601</v>
      </c>
      <c r="J14339" s="9">
        <v>28.268604301324501</v>
      </c>
      <c r="K14339" s="9">
        <v>10.896304538776</v>
      </c>
      <c r="L14339" s="9">
        <v>18.4823220575188</v>
      </c>
      <c r="M14339" s="9">
        <v>42.798049264541604</v>
      </c>
      <c r="N14339" s="9">
        <v>52.138151930083303</v>
      </c>
      <c r="O14339" s="9">
        <v>63.497105919032201</v>
      </c>
      <c r="P14339" s="9">
        <v>102.392888596444</v>
      </c>
      <c r="Q14339" s="9">
        <v>24.803378395433398</v>
      </c>
      <c r="R14339" s="9">
        <v>25.710421355171299</v>
      </c>
      <c r="S14339" s="9">
        <v>15.982009364526</v>
      </c>
      <c r="T14339" s="9">
        <v>5.9056851843213103</v>
      </c>
    </row>
    <row r="14340" spans="1:20" x14ac:dyDescent="0.35">
      <c r="A14340">
        <f t="shared" si="436"/>
        <v>14340</v>
      </c>
      <c r="B14340" s="3" t="s">
        <v>1037</v>
      </c>
      <c r="C14340" s="3" t="s">
        <v>95</v>
      </c>
      <c r="D14340" s="3" t="s">
        <v>53</v>
      </c>
      <c r="E14340">
        <v>2023</v>
      </c>
      <c r="F14340" s="3" t="str">
        <f t="shared" si="435"/>
        <v>RASpillWANAP2023</v>
      </c>
      <c r="G14340" s="9">
        <v>6.3428478550090697</v>
      </c>
      <c r="H14340" s="9">
        <v>10.0619440318833</v>
      </c>
      <c r="I14340" s="9">
        <v>19.373031599133299</v>
      </c>
      <c r="J14340" s="9">
        <v>30.638350790461601</v>
      </c>
      <c r="K14340" s="9">
        <v>3.5419750086494699</v>
      </c>
      <c r="L14340" s="9">
        <v>16.384377799428002</v>
      </c>
      <c r="M14340" s="9">
        <v>36.427030680074999</v>
      </c>
      <c r="N14340" s="9">
        <v>33.922250993127697</v>
      </c>
      <c r="O14340" s="9">
        <v>78.877421051182793</v>
      </c>
      <c r="P14340" s="9">
        <v>50.9898146636666</v>
      </c>
      <c r="Q14340" s="9">
        <v>24.723126733497299</v>
      </c>
      <c r="R14340" s="9">
        <v>18.539248534882599</v>
      </c>
      <c r="S14340" s="9">
        <v>11.151884121847599</v>
      </c>
      <c r="T14340" s="9">
        <v>3.3132977434370101</v>
      </c>
    </row>
    <row r="14341" spans="1:20" x14ac:dyDescent="0.35">
      <c r="A14341">
        <f t="shared" si="436"/>
        <v>14341</v>
      </c>
      <c r="B14341" s="3" t="s">
        <v>1037</v>
      </c>
      <c r="C14341" s="3" t="s">
        <v>95</v>
      </c>
      <c r="D14341" s="3" t="s">
        <v>53</v>
      </c>
      <c r="E14341">
        <v>2024</v>
      </c>
      <c r="F14341" s="3" t="str">
        <f t="shared" si="435"/>
        <v>RASpillWANAP2024</v>
      </c>
      <c r="G14341" s="9">
        <v>4.5144891802217701</v>
      </c>
      <c r="H14341" s="9">
        <v>6.9619203475499898</v>
      </c>
      <c r="I14341" s="9">
        <v>7.9961550549708296</v>
      </c>
      <c r="J14341" s="9">
        <v>12.0201935109139</v>
      </c>
      <c r="K14341" s="9">
        <v>7.6310346174062396</v>
      </c>
      <c r="L14341" s="9">
        <v>13.1052710890302</v>
      </c>
      <c r="M14341" s="9">
        <v>42.8679781538847</v>
      </c>
      <c r="N14341" s="9">
        <v>37.0216370062777</v>
      </c>
      <c r="O14341" s="9">
        <v>88.576785885506595</v>
      </c>
      <c r="P14341" s="9">
        <v>40.932377120074896</v>
      </c>
      <c r="Q14341" s="9">
        <v>21.003997725492098</v>
      </c>
      <c r="R14341" s="9">
        <v>20.283852716789301</v>
      </c>
      <c r="S14341" s="9">
        <v>12.786108895646199</v>
      </c>
      <c r="T14341" s="9">
        <v>3.4767221334367999</v>
      </c>
    </row>
    <row r="14342" spans="1:20" x14ac:dyDescent="0.35">
      <c r="A14342">
        <f t="shared" si="436"/>
        <v>14342</v>
      </c>
      <c r="B14342" s="3" t="s">
        <v>1037</v>
      </c>
      <c r="C14342" s="3" t="s">
        <v>95</v>
      </c>
      <c r="D14342" s="3" t="s">
        <v>53</v>
      </c>
      <c r="E14342">
        <v>2025</v>
      </c>
      <c r="F14342" s="3" t="str">
        <f t="shared" si="435"/>
        <v>RASpillWANAP2025</v>
      </c>
      <c r="G14342" s="9">
        <v>6.14909049013903</v>
      </c>
      <c r="H14342" s="9">
        <v>18.923339314509001</v>
      </c>
      <c r="I14342" s="9">
        <v>27.373725049498301</v>
      </c>
      <c r="J14342" s="9">
        <v>16.533114094907699</v>
      </c>
      <c r="K14342" s="9">
        <v>11.2994313650729</v>
      </c>
      <c r="L14342" s="9">
        <v>4.50124706625604</v>
      </c>
      <c r="M14342" s="9">
        <v>3.9610682570073599</v>
      </c>
      <c r="N14342" s="9">
        <v>20.400797648194398</v>
      </c>
      <c r="O14342" s="9">
        <v>20.849388555860202</v>
      </c>
      <c r="P14342" s="9">
        <v>20.871680818884901</v>
      </c>
      <c r="Q14342" s="9">
        <v>22.0834065892209</v>
      </c>
      <c r="R14342" s="9">
        <v>22.324951609236098</v>
      </c>
      <c r="S14342" s="9">
        <v>12.5046725575734</v>
      </c>
      <c r="T14342" s="9">
        <v>3.35190799216904</v>
      </c>
    </row>
    <row r="14343" spans="1:20" x14ac:dyDescent="0.35">
      <c r="A14343">
        <f t="shared" si="436"/>
        <v>14343</v>
      </c>
      <c r="B14343" s="3" t="s">
        <v>1037</v>
      </c>
      <c r="C14343" s="3" t="s">
        <v>95</v>
      </c>
      <c r="D14343" s="3" t="s">
        <v>53</v>
      </c>
      <c r="E14343">
        <v>2026</v>
      </c>
      <c r="F14343" s="3" t="str">
        <f t="shared" si="435"/>
        <v>RASpillWANAP2026</v>
      </c>
      <c r="G14343" s="9">
        <v>3.77494735204341</v>
      </c>
      <c r="H14343" s="9">
        <v>2.6582484728251101</v>
      </c>
      <c r="I14343" s="9">
        <v>14.8446620255597</v>
      </c>
      <c r="J14343" s="9">
        <v>22.410031527846101</v>
      </c>
      <c r="K14343" s="9">
        <v>47.845613795697901</v>
      </c>
      <c r="L14343" s="9">
        <v>21.8856179845389</v>
      </c>
      <c r="M14343" s="9">
        <v>126.333019298023</v>
      </c>
      <c r="N14343" s="9">
        <v>202.164315804208</v>
      </c>
      <c r="O14343" s="9">
        <v>113.577963024919</v>
      </c>
      <c r="P14343" s="9">
        <v>64.832716576736104</v>
      </c>
      <c r="Q14343" s="9">
        <v>24.299823590423301</v>
      </c>
      <c r="R14343" s="9">
        <v>21.0621304701111</v>
      </c>
      <c r="S14343" s="9">
        <v>20.679128743528601</v>
      </c>
      <c r="T14343" s="9">
        <v>7.5001974731930501</v>
      </c>
    </row>
    <row r="14344" spans="1:20" x14ac:dyDescent="0.35">
      <c r="A14344">
        <f t="shared" si="436"/>
        <v>14344</v>
      </c>
      <c r="B14344" s="3" t="s">
        <v>1037</v>
      </c>
      <c r="C14344" s="3" t="s">
        <v>95</v>
      </c>
      <c r="D14344" s="3" t="s">
        <v>53</v>
      </c>
      <c r="E14344">
        <v>2027</v>
      </c>
      <c r="F14344" s="3" t="str">
        <f t="shared" si="435"/>
        <v>RASpillWANAP2027</v>
      </c>
      <c r="G14344" s="9">
        <v>6.9296993165345402</v>
      </c>
      <c r="H14344" s="9">
        <v>16.859509433788102</v>
      </c>
      <c r="I14344" s="9">
        <v>60.837054987639497</v>
      </c>
      <c r="J14344" s="9">
        <v>63.371460968412599</v>
      </c>
      <c r="K14344" s="9">
        <v>41.621247771791602</v>
      </c>
      <c r="L14344" s="9">
        <v>31.742965732544999</v>
      </c>
      <c r="M14344" s="9">
        <v>76.471176407334696</v>
      </c>
      <c r="N14344" s="9">
        <v>72.498246490249997</v>
      </c>
      <c r="O14344" s="9">
        <v>108.083773231451</v>
      </c>
      <c r="P14344" s="9">
        <v>160.477310528451</v>
      </c>
      <c r="Q14344" s="9">
        <v>73.842424180893801</v>
      </c>
      <c r="R14344" s="9">
        <v>26.297914025930499</v>
      </c>
      <c r="S14344" s="9">
        <v>13.6472088128723</v>
      </c>
      <c r="T14344" s="9">
        <v>3.56982668281944</v>
      </c>
    </row>
    <row r="14345" spans="1:20" x14ac:dyDescent="0.35">
      <c r="A14345">
        <f t="shared" si="436"/>
        <v>14345</v>
      </c>
      <c r="B14345" s="3" t="s">
        <v>1037</v>
      </c>
      <c r="C14345" s="3" t="s">
        <v>95</v>
      </c>
      <c r="D14345" s="3" t="s">
        <v>53</v>
      </c>
      <c r="E14345">
        <v>2028</v>
      </c>
      <c r="F14345" s="3" t="str">
        <f t="shared" si="435"/>
        <v>RASpillWANAP2028</v>
      </c>
      <c r="G14345" s="9">
        <v>5.1417083771426704</v>
      </c>
      <c r="H14345" s="9">
        <v>9.4689385738694405</v>
      </c>
      <c r="I14345" s="9">
        <v>18.822772613905503</v>
      </c>
      <c r="J14345" s="9">
        <v>32.640028267983197</v>
      </c>
      <c r="K14345" s="9">
        <v>35.928802794343703</v>
      </c>
      <c r="L14345" s="9">
        <v>17.8818117047452</v>
      </c>
      <c r="M14345" s="9">
        <v>47.007315195788799</v>
      </c>
      <c r="N14345" s="9">
        <v>34.041531290277703</v>
      </c>
      <c r="O14345" s="9">
        <v>67.064062463830595</v>
      </c>
      <c r="P14345" s="9">
        <v>81.480461697590201</v>
      </c>
      <c r="Q14345" s="9">
        <v>20.184386806855098</v>
      </c>
      <c r="R14345" s="9">
        <v>24.783672619737398</v>
      </c>
      <c r="S14345" s="9">
        <v>18.884469994888001</v>
      </c>
      <c r="T14345" s="9">
        <v>3.5538184933786101</v>
      </c>
    </row>
    <row r="14346" spans="1:20" x14ac:dyDescent="0.35">
      <c r="A14346">
        <f t="shared" si="436"/>
        <v>14346</v>
      </c>
      <c r="B14346" s="3" t="s">
        <v>1037</v>
      </c>
      <c r="C14346" s="3" t="s">
        <v>95</v>
      </c>
      <c r="D14346" s="3" t="s">
        <v>53</v>
      </c>
      <c r="E14346">
        <v>2029</v>
      </c>
      <c r="F14346" s="3" t="str">
        <f t="shared" si="435"/>
        <v>RASpillWANAP2029</v>
      </c>
      <c r="G14346" s="9">
        <v>3.6050528241404498</v>
      </c>
      <c r="H14346" s="9">
        <v>34.567919601551303</v>
      </c>
      <c r="I14346" s="9">
        <v>28.7206819581451</v>
      </c>
      <c r="J14346" s="9">
        <v>33.196022757930699</v>
      </c>
      <c r="K14346" s="9">
        <v>53.663538522901</v>
      </c>
      <c r="L14346" s="9">
        <v>61.670328366570502</v>
      </c>
      <c r="M14346" s="9">
        <v>123.78411090919001</v>
      </c>
      <c r="N14346" s="9">
        <v>151.610028773388</v>
      </c>
      <c r="O14346" s="9">
        <v>188.48404818729799</v>
      </c>
      <c r="P14346" s="9">
        <v>188.74476393101301</v>
      </c>
      <c r="Q14346" s="9">
        <v>118.592944786693</v>
      </c>
      <c r="R14346" s="9">
        <v>53.766676963125001</v>
      </c>
      <c r="S14346" s="9">
        <v>45.190522613942697</v>
      </c>
      <c r="T14346" s="9">
        <v>5.0166392171874996</v>
      </c>
    </row>
    <row r="14347" spans="1:20" x14ac:dyDescent="0.35">
      <c r="A14347">
        <f t="shared" si="436"/>
        <v>14347</v>
      </c>
      <c r="B14347" s="3" t="s">
        <v>1037</v>
      </c>
      <c r="C14347" s="3" t="s">
        <v>77</v>
      </c>
      <c r="D14347" s="3" t="s">
        <v>53</v>
      </c>
      <c r="E14347">
        <v>2020</v>
      </c>
      <c r="F14347" s="3" t="str">
        <f t="shared" si="435"/>
        <v>RAGenWANAP2020</v>
      </c>
      <c r="G14347" s="9">
        <v>435.15996490591402</v>
      </c>
      <c r="H14347" s="9">
        <v>627.72690024999997</v>
      </c>
      <c r="I14347" s="9">
        <v>699.22372243055497</v>
      </c>
      <c r="J14347" s="9">
        <v>718.8354875</v>
      </c>
      <c r="K14347" s="9">
        <v>685.24468351190399</v>
      </c>
      <c r="L14347" s="9">
        <v>517.51764731720402</v>
      </c>
      <c r="M14347" s="9">
        <v>676.89811916666599</v>
      </c>
      <c r="N14347" s="9">
        <v>631.55749916666605</v>
      </c>
      <c r="O14347" s="9">
        <v>671.84942495967698</v>
      </c>
      <c r="P14347" s="9">
        <v>769.91699208333296</v>
      </c>
      <c r="Q14347" s="9">
        <v>457.28234168010698</v>
      </c>
      <c r="R14347" s="9">
        <v>424.96198727777698</v>
      </c>
      <c r="S14347" s="9">
        <v>388.55950977343701</v>
      </c>
      <c r="T14347" s="9">
        <v>367.57163197222201</v>
      </c>
    </row>
    <row r="14348" spans="1:20" x14ac:dyDescent="0.35">
      <c r="A14348">
        <f t="shared" si="436"/>
        <v>14348</v>
      </c>
      <c r="B14348" s="3" t="s">
        <v>1037</v>
      </c>
      <c r="C14348" s="3" t="s">
        <v>77</v>
      </c>
      <c r="D14348" s="3" t="s">
        <v>53</v>
      </c>
      <c r="E14348">
        <v>2021</v>
      </c>
      <c r="F14348" s="3" t="str">
        <f t="shared" si="435"/>
        <v>RAGenWANAP2021</v>
      </c>
      <c r="G14348" s="9">
        <v>504.68664733870901</v>
      </c>
      <c r="H14348" s="9">
        <v>698.36710049166595</v>
      </c>
      <c r="I14348" s="9">
        <v>742.40890694444397</v>
      </c>
      <c r="J14348" s="9">
        <v>698.92404891129001</v>
      </c>
      <c r="K14348" s="9">
        <v>732.90787499999999</v>
      </c>
      <c r="L14348" s="9">
        <v>540.80823825134405</v>
      </c>
      <c r="M14348" s="9">
        <v>592.59020880555499</v>
      </c>
      <c r="N14348" s="9">
        <v>558.05038886111095</v>
      </c>
      <c r="O14348" s="9">
        <v>670.05790067204305</v>
      </c>
      <c r="P14348" s="9">
        <v>717.55462098611099</v>
      </c>
      <c r="Q14348" s="9">
        <v>524.62801309139695</v>
      </c>
      <c r="R14348" s="9">
        <v>445.305892499999</v>
      </c>
      <c r="S14348" s="9">
        <v>432.42645364583302</v>
      </c>
      <c r="T14348" s="9">
        <v>323.22083986111102</v>
      </c>
    </row>
    <row r="14349" spans="1:20" x14ac:dyDescent="0.35">
      <c r="A14349">
        <f t="shared" si="436"/>
        <v>14349</v>
      </c>
      <c r="B14349" s="3" t="s">
        <v>1037</v>
      </c>
      <c r="C14349" s="3" t="s">
        <v>77</v>
      </c>
      <c r="D14349" s="3" t="s">
        <v>53</v>
      </c>
      <c r="E14349">
        <v>2022</v>
      </c>
      <c r="F14349" s="3" t="str">
        <f t="shared" si="435"/>
        <v>RAGenWANAP2022</v>
      </c>
      <c r="G14349" s="9">
        <v>306.143186331989</v>
      </c>
      <c r="H14349" s="9">
        <v>519.34681152777705</v>
      </c>
      <c r="I14349" s="9">
        <v>683.44822131944397</v>
      </c>
      <c r="J14349" s="9">
        <v>728.20825134408597</v>
      </c>
      <c r="K14349" s="9">
        <v>721.28701919642799</v>
      </c>
      <c r="L14349" s="9">
        <v>613.42956636290296</v>
      </c>
      <c r="M14349" s="9">
        <v>515.16364536111098</v>
      </c>
      <c r="N14349" s="9">
        <v>644.029166944444</v>
      </c>
      <c r="O14349" s="9">
        <v>701.119789516129</v>
      </c>
      <c r="P14349" s="9">
        <v>799.29506611111105</v>
      </c>
      <c r="Q14349" s="9">
        <v>577.979269011827</v>
      </c>
      <c r="R14349" s="9">
        <v>418.00188299722203</v>
      </c>
      <c r="S14349" s="9">
        <v>412.82828898437498</v>
      </c>
      <c r="T14349" s="9">
        <v>291.37045751388803</v>
      </c>
    </row>
    <row r="14350" spans="1:20" x14ac:dyDescent="0.35">
      <c r="A14350">
        <f t="shared" si="436"/>
        <v>14350</v>
      </c>
      <c r="B14350" s="3" t="s">
        <v>1037</v>
      </c>
      <c r="C14350" s="3" t="s">
        <v>77</v>
      </c>
      <c r="D14350" s="3" t="s">
        <v>53</v>
      </c>
      <c r="E14350">
        <v>2023</v>
      </c>
      <c r="F14350" s="3" t="str">
        <f t="shared" si="435"/>
        <v>RAGenWANAP2023</v>
      </c>
      <c r="G14350" s="9">
        <v>322.60799639784898</v>
      </c>
      <c r="H14350" s="9">
        <v>534.34769167638899</v>
      </c>
      <c r="I14350" s="9">
        <v>700.88518130555497</v>
      </c>
      <c r="J14350" s="9">
        <v>714.12718134274201</v>
      </c>
      <c r="K14350" s="9">
        <v>601.23267685119004</v>
      </c>
      <c r="L14350" s="9">
        <v>495.39075848118199</v>
      </c>
      <c r="M14350" s="9">
        <v>551.634358972222</v>
      </c>
      <c r="N14350" s="9">
        <v>577.64685036111098</v>
      </c>
      <c r="O14350" s="9">
        <v>706.67809166666598</v>
      </c>
      <c r="P14350" s="9">
        <v>719.17636019444399</v>
      </c>
      <c r="Q14350" s="9">
        <v>478.87388969085998</v>
      </c>
      <c r="R14350" s="9">
        <v>477.14313647222201</v>
      </c>
      <c r="S14350" s="9">
        <v>368.650312760416</v>
      </c>
      <c r="T14350" s="9">
        <v>244.01327818055501</v>
      </c>
    </row>
    <row r="14351" spans="1:20" x14ac:dyDescent="0.35">
      <c r="A14351">
        <f t="shared" si="436"/>
        <v>14351</v>
      </c>
      <c r="B14351" s="3" t="s">
        <v>1037</v>
      </c>
      <c r="C14351" s="3" t="s">
        <v>77</v>
      </c>
      <c r="D14351" s="3" t="s">
        <v>53</v>
      </c>
      <c r="E14351">
        <v>2024</v>
      </c>
      <c r="F14351" s="3" t="str">
        <f t="shared" si="435"/>
        <v>RAGenWANAP2024</v>
      </c>
      <c r="G14351" s="9">
        <v>294.41082252822503</v>
      </c>
      <c r="H14351" s="9">
        <v>487.23662729166603</v>
      </c>
      <c r="I14351" s="9">
        <v>619.82750116944396</v>
      </c>
      <c r="J14351" s="9">
        <v>692.000693010752</v>
      </c>
      <c r="K14351" s="9">
        <v>698.54487215773804</v>
      </c>
      <c r="L14351" s="9">
        <v>599.89088352150497</v>
      </c>
      <c r="M14351" s="9">
        <v>647.69929411111104</v>
      </c>
      <c r="N14351" s="9">
        <v>589.05416249999996</v>
      </c>
      <c r="O14351" s="9">
        <v>613.54451833333303</v>
      </c>
      <c r="P14351" s="9">
        <v>650.48535316805498</v>
      </c>
      <c r="Q14351" s="9">
        <v>462.24683264784898</v>
      </c>
      <c r="R14351" s="9">
        <v>377.141121388888</v>
      </c>
      <c r="S14351" s="9">
        <v>339.279522760416</v>
      </c>
      <c r="T14351" s="9">
        <v>301.45488735277701</v>
      </c>
    </row>
    <row r="14352" spans="1:20" x14ac:dyDescent="0.35">
      <c r="A14352">
        <f t="shared" si="436"/>
        <v>14352</v>
      </c>
      <c r="B14352" s="3" t="s">
        <v>1037</v>
      </c>
      <c r="C14352" s="3" t="s">
        <v>77</v>
      </c>
      <c r="D14352" s="3" t="s">
        <v>53</v>
      </c>
      <c r="E14352">
        <v>2025</v>
      </c>
      <c r="F14352" s="3" t="str">
        <f t="shared" si="435"/>
        <v>RAGenWANAP2025</v>
      </c>
      <c r="G14352" s="9">
        <v>269.650814564516</v>
      </c>
      <c r="H14352" s="9">
        <v>464.08913493055502</v>
      </c>
      <c r="I14352" s="9">
        <v>522.64011080555497</v>
      </c>
      <c r="J14352" s="9">
        <v>409.14257639247302</v>
      </c>
      <c r="K14352" s="9">
        <v>412.50218991220203</v>
      </c>
      <c r="L14352" s="9">
        <v>356.47223404569797</v>
      </c>
      <c r="M14352" s="9">
        <v>377.87197284166598</v>
      </c>
      <c r="N14352" s="9">
        <v>439.72827966666603</v>
      </c>
      <c r="O14352" s="9">
        <v>425.936358553091</v>
      </c>
      <c r="P14352" s="9">
        <v>365.36252888888799</v>
      </c>
      <c r="Q14352" s="9">
        <v>412.75738009408599</v>
      </c>
      <c r="R14352" s="9">
        <v>495.26669116666602</v>
      </c>
      <c r="S14352" s="9">
        <v>418.37820071875001</v>
      </c>
      <c r="T14352" s="9">
        <v>343.72578191666599</v>
      </c>
    </row>
    <row r="14353" spans="1:20" x14ac:dyDescent="0.35">
      <c r="A14353">
        <f t="shared" si="436"/>
        <v>14353</v>
      </c>
      <c r="B14353" s="3" t="s">
        <v>1037</v>
      </c>
      <c r="C14353" s="3" t="s">
        <v>77</v>
      </c>
      <c r="D14353" s="3" t="s">
        <v>53</v>
      </c>
      <c r="E14353">
        <v>2026</v>
      </c>
      <c r="F14353" s="3" t="str">
        <f t="shared" si="435"/>
        <v>RAGenWANAP2026</v>
      </c>
      <c r="G14353" s="9">
        <v>311.682144766129</v>
      </c>
      <c r="H14353" s="9">
        <v>421.42089723611099</v>
      </c>
      <c r="I14353" s="9">
        <v>609.52071798611098</v>
      </c>
      <c r="J14353" s="9">
        <v>654.13613225806398</v>
      </c>
      <c r="K14353" s="9">
        <v>683.65683824404698</v>
      </c>
      <c r="L14353" s="9">
        <v>522.42410102822498</v>
      </c>
      <c r="M14353" s="9">
        <v>581.72954019444398</v>
      </c>
      <c r="N14353" s="9">
        <v>457.19415030555501</v>
      </c>
      <c r="O14353" s="9">
        <v>657.82977231182804</v>
      </c>
      <c r="P14353" s="9">
        <v>742.08290102777698</v>
      </c>
      <c r="Q14353" s="9">
        <v>575.34454086021503</v>
      </c>
      <c r="R14353" s="9">
        <v>405.07716044666603</v>
      </c>
      <c r="S14353" s="9">
        <v>397.81108614583297</v>
      </c>
      <c r="T14353" s="9">
        <v>384.64240597916603</v>
      </c>
    </row>
    <row r="14354" spans="1:20" x14ac:dyDescent="0.35">
      <c r="A14354">
        <f t="shared" si="436"/>
        <v>14354</v>
      </c>
      <c r="B14354" s="3" t="s">
        <v>1037</v>
      </c>
      <c r="C14354" s="3" t="s">
        <v>77</v>
      </c>
      <c r="D14354" s="3" t="s">
        <v>53</v>
      </c>
      <c r="E14354">
        <v>2027</v>
      </c>
      <c r="F14354" s="3" t="str">
        <f t="shared" si="435"/>
        <v>RAGenWANAP2027</v>
      </c>
      <c r="G14354" s="9">
        <v>294.34518129435401</v>
      </c>
      <c r="H14354" s="9">
        <v>633.10203565277698</v>
      </c>
      <c r="I14354" s="9">
        <v>710.88076027777697</v>
      </c>
      <c r="J14354" s="9">
        <v>736.06226747311803</v>
      </c>
      <c r="K14354" s="9">
        <v>730.265439732142</v>
      </c>
      <c r="L14354" s="9">
        <v>647.53407583333296</v>
      </c>
      <c r="M14354" s="9">
        <v>720.83961972222198</v>
      </c>
      <c r="N14354" s="9">
        <v>683.25869194444397</v>
      </c>
      <c r="O14354" s="9">
        <v>614.23306626344004</v>
      </c>
      <c r="P14354" s="9">
        <v>742.44693440277695</v>
      </c>
      <c r="Q14354" s="9">
        <v>737.06239260752602</v>
      </c>
      <c r="R14354" s="9">
        <v>720.83027222222199</v>
      </c>
      <c r="S14354" s="9">
        <v>545.42977343749999</v>
      </c>
      <c r="T14354" s="9">
        <v>412.07595818055501</v>
      </c>
    </row>
    <row r="14355" spans="1:20" x14ac:dyDescent="0.35">
      <c r="A14355">
        <f t="shared" si="436"/>
        <v>14355</v>
      </c>
      <c r="B14355" s="3" t="s">
        <v>1037</v>
      </c>
      <c r="C14355" s="3" t="s">
        <v>77</v>
      </c>
      <c r="D14355" s="3" t="s">
        <v>53</v>
      </c>
      <c r="E14355">
        <v>2028</v>
      </c>
      <c r="F14355" s="3" t="str">
        <f t="shared" si="435"/>
        <v>RAGenWANAP2028</v>
      </c>
      <c r="G14355" s="9">
        <v>444.98105788575202</v>
      </c>
      <c r="H14355" s="9">
        <v>616.401180833333</v>
      </c>
      <c r="I14355" s="9">
        <v>707.95664095833297</v>
      </c>
      <c r="J14355" s="9">
        <v>729.82273013440795</v>
      </c>
      <c r="K14355" s="9">
        <v>702.26251002976096</v>
      </c>
      <c r="L14355" s="9">
        <v>654.64951404569797</v>
      </c>
      <c r="M14355" s="9">
        <v>681.24265129444404</v>
      </c>
      <c r="N14355" s="9">
        <v>561.11612666666599</v>
      </c>
      <c r="O14355" s="9">
        <v>681.10096752688105</v>
      </c>
      <c r="P14355" s="9">
        <v>769.04849319444395</v>
      </c>
      <c r="Q14355" s="9">
        <v>488.540388118279</v>
      </c>
      <c r="R14355" s="9">
        <v>382.75583599999999</v>
      </c>
      <c r="S14355" s="9">
        <v>410.27302828124999</v>
      </c>
      <c r="T14355" s="9">
        <v>323.36136181944403</v>
      </c>
    </row>
    <row r="14356" spans="1:20" x14ac:dyDescent="0.35">
      <c r="A14356">
        <f t="shared" si="436"/>
        <v>14356</v>
      </c>
      <c r="B14356" s="3" t="s">
        <v>1037</v>
      </c>
      <c r="C14356" s="3" t="s">
        <v>77</v>
      </c>
      <c r="D14356" s="3" t="s">
        <v>53</v>
      </c>
      <c r="E14356">
        <v>2029</v>
      </c>
      <c r="F14356" s="3" t="str">
        <f t="shared" si="435"/>
        <v>RAGenWANAP2029</v>
      </c>
      <c r="G14356" s="9">
        <v>348.38978483870898</v>
      </c>
      <c r="H14356" s="9">
        <v>605.58203704166601</v>
      </c>
      <c r="I14356" s="9">
        <v>621.07611727777703</v>
      </c>
      <c r="J14356" s="9">
        <v>733.85644241129</v>
      </c>
      <c r="K14356" s="9">
        <v>711.10030982142803</v>
      </c>
      <c r="L14356" s="9">
        <v>677.92520146505296</v>
      </c>
      <c r="M14356" s="9">
        <v>695.789335555555</v>
      </c>
      <c r="N14356" s="9">
        <v>658.19169166666597</v>
      </c>
      <c r="O14356" s="9">
        <v>689.26505337365597</v>
      </c>
      <c r="P14356" s="9">
        <v>778.38037741666597</v>
      </c>
      <c r="Q14356" s="9">
        <v>768.87247581989197</v>
      </c>
      <c r="R14356" s="9">
        <v>747.13710444444405</v>
      </c>
      <c r="S14356" s="9">
        <v>720.50938593750004</v>
      </c>
      <c r="T14356" s="9">
        <v>490.42880506944402</v>
      </c>
    </row>
    <row r="14357" spans="1:20" x14ac:dyDescent="0.35">
      <c r="A14357">
        <f t="shared" si="436"/>
        <v>14357</v>
      </c>
      <c r="B14357" s="3" t="s">
        <v>1037</v>
      </c>
      <c r="C14357" s="3" t="s">
        <v>75</v>
      </c>
      <c r="D14357" s="3" t="s">
        <v>39</v>
      </c>
      <c r="E14357">
        <v>2020</v>
      </c>
      <c r="F14357" s="3" t="str">
        <f t="shared" si="435"/>
        <v>RAElevWANETA2020</v>
      </c>
      <c r="G14357" s="9">
        <v>1512.05057332</v>
      </c>
      <c r="H14357" s="9">
        <v>1517.00136088</v>
      </c>
      <c r="I14357" s="9">
        <v>1513.8320694399999</v>
      </c>
      <c r="J14357" s="9">
        <v>1516.56500916</v>
      </c>
      <c r="K14357" s="9">
        <v>1505.1312817600001</v>
      </c>
      <c r="L14357" s="9">
        <v>1507.6050351199999</v>
      </c>
      <c r="M14357" s="9">
        <v>1503.9993919599999</v>
      </c>
      <c r="N14357" s="9">
        <v>1503.9993919599999</v>
      </c>
      <c r="O14357" s="9">
        <v>1504.89834211999</v>
      </c>
      <c r="P14357" s="9">
        <v>1514.4094972799901</v>
      </c>
      <c r="Q14357" s="9">
        <v>1505.78416892</v>
      </c>
      <c r="R14357" s="9">
        <v>1516.08600652</v>
      </c>
      <c r="S14357" s="9">
        <v>1505.81041564</v>
      </c>
      <c r="T14357" s="9">
        <v>1503.9993919599999</v>
      </c>
    </row>
    <row r="14358" spans="1:20" x14ac:dyDescent="0.35">
      <c r="A14358">
        <f t="shared" si="436"/>
        <v>14358</v>
      </c>
      <c r="B14358" s="3" t="s">
        <v>1037</v>
      </c>
      <c r="C14358" s="3" t="s">
        <v>75</v>
      </c>
      <c r="D14358" s="3" t="s">
        <v>39</v>
      </c>
      <c r="E14358">
        <v>2021</v>
      </c>
      <c r="F14358" s="3" t="str">
        <f t="shared" si="435"/>
        <v>RAElevWANETA2021</v>
      </c>
      <c r="G14358" s="9">
        <v>1516.8701272799999</v>
      </c>
      <c r="H14358" s="9">
        <v>1516.7552978799999</v>
      </c>
      <c r="I14358" s="9">
        <v>1516.36487792</v>
      </c>
      <c r="J14358" s="9">
        <v>1516.00398552</v>
      </c>
      <c r="K14358" s="9">
        <v>1515.75792252</v>
      </c>
      <c r="L14358" s="9">
        <v>1514.88849992</v>
      </c>
      <c r="M14358" s="9">
        <v>1503.9993919599999</v>
      </c>
      <c r="N14358" s="9">
        <v>1503.9993919599999</v>
      </c>
      <c r="O14358" s="9">
        <v>1513.9206521199901</v>
      </c>
      <c r="P14358" s="9">
        <v>1512.8707833199901</v>
      </c>
      <c r="Q14358" s="9">
        <v>1503.9993919599999</v>
      </c>
      <c r="R14358" s="9">
        <v>1505.5381059199999</v>
      </c>
      <c r="S14358" s="9">
        <v>1503.9993919599999</v>
      </c>
      <c r="T14358" s="9">
        <v>1503.9993919599999</v>
      </c>
    </row>
    <row r="14359" spans="1:20" x14ac:dyDescent="0.35">
      <c r="A14359">
        <f t="shared" si="436"/>
        <v>14359</v>
      </c>
      <c r="B14359" s="3" t="s">
        <v>1037</v>
      </c>
      <c r="C14359" s="3" t="s">
        <v>75</v>
      </c>
      <c r="D14359" s="3" t="s">
        <v>39</v>
      </c>
      <c r="E14359">
        <v>2022</v>
      </c>
      <c r="F14359" s="3" t="str">
        <f t="shared" si="435"/>
        <v>RAElevWANETA2022</v>
      </c>
      <c r="G14359" s="9">
        <v>1517.00136088</v>
      </c>
      <c r="H14359" s="9">
        <v>1516.76842124</v>
      </c>
      <c r="I14359" s="9">
        <v>1504.1601531199999</v>
      </c>
      <c r="J14359" s="9">
        <v>1515.3839067599999</v>
      </c>
      <c r="K14359" s="9">
        <v>1515.6332505999901</v>
      </c>
      <c r="L14359" s="9">
        <v>1515.0230143599999</v>
      </c>
      <c r="M14359" s="9">
        <v>1517.00136088</v>
      </c>
      <c r="N14359" s="9">
        <v>1504.1601531199999</v>
      </c>
      <c r="O14359" s="9">
        <v>1505.83010068</v>
      </c>
      <c r="P14359" s="9">
        <v>1515.49545532</v>
      </c>
      <c r="Q14359" s="9">
        <v>1507.40162304</v>
      </c>
      <c r="R14359" s="9">
        <v>1508.2087096800001</v>
      </c>
      <c r="S14359" s="9">
        <v>1506.68639992</v>
      </c>
      <c r="T14359" s="9">
        <v>1503.9993919599999</v>
      </c>
    </row>
    <row r="14360" spans="1:20" x14ac:dyDescent="0.35">
      <c r="A14360">
        <f t="shared" si="436"/>
        <v>14360</v>
      </c>
      <c r="B14360" s="3" t="s">
        <v>1037</v>
      </c>
      <c r="C14360" s="3" t="s">
        <v>75</v>
      </c>
      <c r="D14360" s="3" t="s">
        <v>39</v>
      </c>
      <c r="E14360">
        <v>2023</v>
      </c>
      <c r="F14360" s="3" t="str">
        <f t="shared" si="435"/>
        <v>RAElevWANETA2023</v>
      </c>
      <c r="G14360" s="9">
        <v>1516.3156653200001</v>
      </c>
      <c r="H14360" s="9">
        <v>1517.00136088</v>
      </c>
      <c r="I14360" s="9">
        <v>1503.9993919599999</v>
      </c>
      <c r="J14360" s="9">
        <v>1503.9993919599999</v>
      </c>
      <c r="K14360" s="9">
        <v>1516.4501797600001</v>
      </c>
      <c r="L14360" s="9">
        <v>1515.45608524</v>
      </c>
      <c r="M14360" s="9">
        <v>1503.9993919599999</v>
      </c>
      <c r="N14360" s="9">
        <v>1504.27826336</v>
      </c>
      <c r="O14360" s="9">
        <v>1514.6489985999999</v>
      </c>
      <c r="P14360" s="9">
        <v>1517.00136088</v>
      </c>
      <c r="Q14360" s="9">
        <v>1503.9993919599999</v>
      </c>
      <c r="R14360" s="9">
        <v>1504.0256386799999</v>
      </c>
      <c r="S14360" s="9">
        <v>1504.31763344</v>
      </c>
      <c r="T14360" s="9">
        <v>1503.9993919599999</v>
      </c>
    </row>
    <row r="14361" spans="1:20" x14ac:dyDescent="0.35">
      <c r="A14361">
        <f t="shared" si="436"/>
        <v>14361</v>
      </c>
      <c r="B14361" s="3" t="s">
        <v>1037</v>
      </c>
      <c r="C14361" s="3" t="s">
        <v>75</v>
      </c>
      <c r="D14361" s="3" t="s">
        <v>39</v>
      </c>
      <c r="E14361">
        <v>2024</v>
      </c>
      <c r="F14361" s="3" t="str">
        <f t="shared" si="435"/>
        <v>RAElevWANETA2024</v>
      </c>
      <c r="G14361" s="9">
        <v>1504.49151796</v>
      </c>
      <c r="H14361" s="9">
        <v>1516.8832506399999</v>
      </c>
      <c r="I14361" s="9">
        <v>1503.9993919599999</v>
      </c>
      <c r="J14361" s="9">
        <v>1515.6168464</v>
      </c>
      <c r="K14361" s="9">
        <v>1515.8924369599999</v>
      </c>
      <c r="L14361" s="9">
        <v>1504.1601531199999</v>
      </c>
      <c r="M14361" s="9">
        <v>1503.9993919599999</v>
      </c>
      <c r="N14361" s="9">
        <v>1503.9993919599999</v>
      </c>
      <c r="O14361" s="9">
        <v>1505.2001794</v>
      </c>
      <c r="P14361" s="9">
        <v>1516.86028476</v>
      </c>
      <c r="Q14361" s="9">
        <v>1504.8228827999999</v>
      </c>
      <c r="R14361" s="9">
        <v>1504.2060848799999</v>
      </c>
      <c r="S14361" s="9">
        <v>1505.83010068</v>
      </c>
      <c r="T14361" s="9">
        <v>1503.9993919599999</v>
      </c>
    </row>
    <row r="14362" spans="1:20" x14ac:dyDescent="0.35">
      <c r="A14362">
        <f t="shared" si="436"/>
        <v>14362</v>
      </c>
      <c r="B14362" s="3" t="s">
        <v>1037</v>
      </c>
      <c r="C14362" s="3" t="s">
        <v>75</v>
      </c>
      <c r="D14362" s="3" t="s">
        <v>39</v>
      </c>
      <c r="E14362">
        <v>2025</v>
      </c>
      <c r="F14362" s="3" t="str">
        <f t="shared" si="435"/>
        <v>RAElevWANETA2025</v>
      </c>
      <c r="G14362" s="9">
        <v>1507.4180272399999</v>
      </c>
      <c r="H14362" s="9">
        <v>1516.9718333199901</v>
      </c>
      <c r="I14362" s="9">
        <v>1515.1706521599999</v>
      </c>
      <c r="J14362" s="9">
        <v>1517.00136088</v>
      </c>
      <c r="K14362" s="9">
        <v>1516.9226207199999</v>
      </c>
      <c r="L14362" s="9">
        <v>1515.61028472</v>
      </c>
      <c r="M14362" s="9">
        <v>1516.9849566800001</v>
      </c>
      <c r="N14362" s="9">
        <v>1504.2684208399901</v>
      </c>
      <c r="O14362" s="9">
        <v>1503.9993919599999</v>
      </c>
      <c r="P14362" s="9">
        <v>1516.53876244</v>
      </c>
      <c r="Q14362" s="9">
        <v>1503.9993919599999</v>
      </c>
      <c r="R14362" s="9">
        <v>1505.8465048800001</v>
      </c>
      <c r="S14362" s="9">
        <v>1503.9993919599999</v>
      </c>
      <c r="T14362" s="9">
        <v>1503.9993919599999</v>
      </c>
    </row>
    <row r="14363" spans="1:20" x14ac:dyDescent="0.35">
      <c r="A14363">
        <f t="shared" si="436"/>
        <v>14363</v>
      </c>
      <c r="B14363" s="3" t="s">
        <v>1037</v>
      </c>
      <c r="C14363" s="3" t="s">
        <v>75</v>
      </c>
      <c r="D14363" s="3" t="s">
        <v>39</v>
      </c>
      <c r="E14363">
        <v>2026</v>
      </c>
      <c r="F14363" s="3" t="str">
        <f t="shared" si="435"/>
        <v>RAElevWANETA2026</v>
      </c>
      <c r="G14363" s="9">
        <v>1506.8570036000001</v>
      </c>
      <c r="H14363" s="9">
        <v>1515.0394185600001</v>
      </c>
      <c r="I14363" s="9">
        <v>1503.9993919599999</v>
      </c>
      <c r="J14363" s="9">
        <v>1513.56960224</v>
      </c>
      <c r="K14363" s="9">
        <v>1503.9993919599999</v>
      </c>
      <c r="L14363" s="9">
        <v>1517.00136088</v>
      </c>
      <c r="M14363" s="9">
        <v>1503.9993919599999</v>
      </c>
      <c r="N14363" s="9">
        <v>1515.0656652799901</v>
      </c>
      <c r="O14363" s="9">
        <v>1516.6699960399999</v>
      </c>
      <c r="P14363" s="9">
        <v>1517.00136088</v>
      </c>
      <c r="Q14363" s="9">
        <v>1516.71264696</v>
      </c>
      <c r="R14363" s="9">
        <v>1516.5748516799999</v>
      </c>
      <c r="S14363" s="9">
        <v>1517.00136088</v>
      </c>
      <c r="T14363" s="9">
        <v>1503.9993919599999</v>
      </c>
    </row>
    <row r="14364" spans="1:20" x14ac:dyDescent="0.35">
      <c r="A14364">
        <f t="shared" si="436"/>
        <v>14364</v>
      </c>
      <c r="B14364" s="3" t="s">
        <v>1037</v>
      </c>
      <c r="C14364" s="3" t="s">
        <v>75</v>
      </c>
      <c r="D14364" s="3" t="s">
        <v>39</v>
      </c>
      <c r="E14364">
        <v>2027</v>
      </c>
      <c r="F14364" s="3" t="str">
        <f t="shared" si="435"/>
        <v>RAElevWANETA2027</v>
      </c>
      <c r="G14364" s="9">
        <v>1516.86684644</v>
      </c>
      <c r="H14364" s="9">
        <v>1506.1942739199999</v>
      </c>
      <c r="I14364" s="9">
        <v>1504.0814129600001</v>
      </c>
      <c r="J14364" s="9">
        <v>1515.5741954800001</v>
      </c>
      <c r="K14364" s="9">
        <v>1515.9482112399901</v>
      </c>
      <c r="L14364" s="9">
        <v>1516.0072663599999</v>
      </c>
      <c r="M14364" s="9">
        <v>1503.9993919599999</v>
      </c>
      <c r="N14364" s="9">
        <v>1513.56304056</v>
      </c>
      <c r="O14364" s="9">
        <v>1512.99545524</v>
      </c>
      <c r="P14364" s="9">
        <v>1517.00136088</v>
      </c>
      <c r="Q14364" s="9">
        <v>1505.4331190400001</v>
      </c>
      <c r="R14364" s="9">
        <v>1503.9993919599999</v>
      </c>
      <c r="S14364" s="9">
        <v>1505.2657962000001</v>
      </c>
      <c r="T14364" s="9">
        <v>1503.9993919599999</v>
      </c>
    </row>
    <row r="14365" spans="1:20" x14ac:dyDescent="0.35">
      <c r="A14365">
        <f t="shared" si="436"/>
        <v>14365</v>
      </c>
      <c r="B14365" s="3" t="s">
        <v>1037</v>
      </c>
      <c r="C14365" s="3" t="s">
        <v>75</v>
      </c>
      <c r="D14365" s="3" t="s">
        <v>39</v>
      </c>
      <c r="E14365">
        <v>2028</v>
      </c>
      <c r="F14365" s="3" t="str">
        <f t="shared" si="435"/>
        <v>RAElevWANETA2028</v>
      </c>
      <c r="G14365" s="9">
        <v>1514.3537229999999</v>
      </c>
      <c r="H14365" s="9">
        <v>1516.7093661199999</v>
      </c>
      <c r="I14365" s="9">
        <v>1503.9993919599999</v>
      </c>
      <c r="J14365" s="9">
        <v>1516.4501797600001</v>
      </c>
      <c r="K14365" s="9">
        <v>1505.2559536799999</v>
      </c>
      <c r="L14365" s="9">
        <v>1517.00136088</v>
      </c>
      <c r="M14365" s="9">
        <v>1503.9993919599999</v>
      </c>
      <c r="N14365" s="9">
        <v>1503.9993919599999</v>
      </c>
      <c r="O14365" s="9">
        <v>1513.4055602399901</v>
      </c>
      <c r="P14365" s="9">
        <v>1517.00136088</v>
      </c>
      <c r="Q14365" s="9">
        <v>1516.6010984</v>
      </c>
      <c r="R14365" s="9">
        <v>1509.3865312399901</v>
      </c>
      <c r="S14365" s="9">
        <v>1506.08272535999</v>
      </c>
      <c r="T14365" s="9">
        <v>1503.9993919599999</v>
      </c>
    </row>
    <row r="14366" spans="1:20" x14ac:dyDescent="0.35">
      <c r="A14366">
        <f t="shared" si="436"/>
        <v>14366</v>
      </c>
      <c r="B14366" s="3" t="s">
        <v>1037</v>
      </c>
      <c r="C14366" s="3" t="s">
        <v>75</v>
      </c>
      <c r="D14366" s="3" t="s">
        <v>39</v>
      </c>
      <c r="E14366">
        <v>2029</v>
      </c>
      <c r="F14366" s="3" t="str">
        <f t="shared" si="435"/>
        <v>RAElevWANETA2029</v>
      </c>
      <c r="G14366" s="9">
        <v>1516.29926112</v>
      </c>
      <c r="H14366" s="9">
        <v>1516.2205209599999</v>
      </c>
      <c r="I14366" s="9">
        <v>1503.9993919599999</v>
      </c>
      <c r="J14366" s="9">
        <v>1516.4829881599901</v>
      </c>
      <c r="K14366" s="9">
        <v>1516.6568726799901</v>
      </c>
      <c r="L14366" s="9">
        <v>1517.00136088</v>
      </c>
      <c r="M14366" s="9">
        <v>1517.00136088</v>
      </c>
      <c r="N14366" s="9">
        <v>1511.3353502</v>
      </c>
      <c r="O14366" s="9">
        <v>1515.6529356399999</v>
      </c>
      <c r="P14366" s="9">
        <v>1516.2959802799901</v>
      </c>
      <c r="Q14366" s="9">
        <v>1511.3386310400001</v>
      </c>
      <c r="R14366" s="9">
        <v>1516.8570039199999</v>
      </c>
      <c r="S14366" s="9">
        <v>1510.5840378399901</v>
      </c>
      <c r="T14366" s="9">
        <v>1503.9993919599999</v>
      </c>
    </row>
    <row r="14367" spans="1:20" x14ac:dyDescent="0.35">
      <c r="A14367">
        <f t="shared" si="436"/>
        <v>14367</v>
      </c>
      <c r="B14367" s="3" t="s">
        <v>1037</v>
      </c>
      <c r="C14367" s="3" t="s">
        <v>86</v>
      </c>
      <c r="D14367" s="3" t="s">
        <v>39</v>
      </c>
      <c r="E14367">
        <v>2020</v>
      </c>
      <c r="F14367" s="3" t="str">
        <f t="shared" si="435"/>
        <v>RAQOutWANETA2020</v>
      </c>
      <c r="G14367" s="9">
        <v>22.5703981048235</v>
      </c>
      <c r="H14367" s="9">
        <v>17.526628430108101</v>
      </c>
      <c r="I14367" s="9">
        <v>17.668040909487399</v>
      </c>
      <c r="J14367" s="9">
        <v>21.197588095116</v>
      </c>
      <c r="K14367" s="9">
        <v>19.840839118114001</v>
      </c>
      <c r="L14367" s="9">
        <v>19.898102030869602</v>
      </c>
      <c r="M14367" s="9">
        <v>27.2244219444555</v>
      </c>
      <c r="N14367" s="9">
        <v>31.2904080470304</v>
      </c>
      <c r="O14367" s="9">
        <v>61.098488378355697</v>
      </c>
      <c r="P14367" s="9">
        <v>56.844634202139503</v>
      </c>
      <c r="Q14367" s="9">
        <v>23.544407606709601</v>
      </c>
      <c r="R14367" s="9">
        <v>13.3605103040597</v>
      </c>
      <c r="S14367" s="9">
        <v>12.8643686029924</v>
      </c>
      <c r="T14367" s="9">
        <v>19.349436933485499</v>
      </c>
    </row>
    <row r="14368" spans="1:20" x14ac:dyDescent="0.35">
      <c r="A14368">
        <f t="shared" si="436"/>
        <v>14368</v>
      </c>
      <c r="B14368" s="3" t="s">
        <v>1037</v>
      </c>
      <c r="C14368" s="3" t="s">
        <v>86</v>
      </c>
      <c r="D14368" s="3" t="s">
        <v>39</v>
      </c>
      <c r="E14368">
        <v>2021</v>
      </c>
      <c r="F14368" s="3" t="str">
        <f t="shared" si="435"/>
        <v>RAQOutWANETA2021</v>
      </c>
      <c r="G14368" s="9">
        <v>22.577198084465898</v>
      </c>
      <c r="H14368" s="9">
        <v>23.938383603834001</v>
      </c>
      <c r="I14368" s="9">
        <v>30.0966436428034</v>
      </c>
      <c r="J14368" s="9">
        <v>23.938953949768798</v>
      </c>
      <c r="K14368" s="9">
        <v>19.083734234420799</v>
      </c>
      <c r="L14368" s="9">
        <v>19.168589738162801</v>
      </c>
      <c r="M14368" s="9">
        <v>35.304017954170902</v>
      </c>
      <c r="N14368" s="9">
        <v>43.874966495169403</v>
      </c>
      <c r="O14368" s="9">
        <v>63.328849163176699</v>
      </c>
      <c r="P14368" s="9">
        <v>37.563143531715198</v>
      </c>
      <c r="Q14368" s="9">
        <v>30.812459569809999</v>
      </c>
      <c r="R14368" s="9">
        <v>17.347512379503002</v>
      </c>
      <c r="S14368" s="9">
        <v>14.6125141269934</v>
      </c>
      <c r="T14368" s="9">
        <v>16.058551454071299</v>
      </c>
    </row>
    <row r="14369" spans="1:20" x14ac:dyDescent="0.35">
      <c r="A14369">
        <f t="shared" si="436"/>
        <v>14369</v>
      </c>
      <c r="B14369" s="3" t="s">
        <v>1037</v>
      </c>
      <c r="C14369" s="3" t="s">
        <v>86</v>
      </c>
      <c r="D14369" s="3" t="s">
        <v>39</v>
      </c>
      <c r="E14369">
        <v>2022</v>
      </c>
      <c r="F14369" s="3" t="str">
        <f t="shared" si="435"/>
        <v>RAQOutWANETA2022</v>
      </c>
      <c r="G14369" s="9">
        <v>18.9984914336912</v>
      </c>
      <c r="H14369" s="9">
        <v>17.761360490924101</v>
      </c>
      <c r="I14369" s="9">
        <v>21.665023176091399</v>
      </c>
      <c r="J14369" s="9">
        <v>17.790824323630201</v>
      </c>
      <c r="K14369" s="9">
        <v>16.400018963420301</v>
      </c>
      <c r="L14369" s="9">
        <v>24.971470702054901</v>
      </c>
      <c r="M14369" s="9">
        <v>30.488376766966802</v>
      </c>
      <c r="N14369" s="9">
        <v>47.626936701142299</v>
      </c>
      <c r="O14369" s="9">
        <v>60.990891898487199</v>
      </c>
      <c r="P14369" s="9">
        <v>36.413919753736401</v>
      </c>
      <c r="Q14369" s="9">
        <v>16.449434561896101</v>
      </c>
      <c r="R14369" s="9">
        <v>12.6863743908718</v>
      </c>
      <c r="S14369" s="9">
        <v>10.0162448602981</v>
      </c>
      <c r="T14369" s="9">
        <v>18.147373355150702</v>
      </c>
    </row>
    <row r="14370" spans="1:20" x14ac:dyDescent="0.35">
      <c r="A14370">
        <f t="shared" si="436"/>
        <v>14370</v>
      </c>
      <c r="B14370" s="3" t="s">
        <v>1037</v>
      </c>
      <c r="C14370" s="3" t="s">
        <v>86</v>
      </c>
      <c r="D14370" s="3" t="s">
        <v>39</v>
      </c>
      <c r="E14370">
        <v>2023</v>
      </c>
      <c r="F14370" s="3" t="str">
        <f t="shared" si="435"/>
        <v>RAQOutWANETA2023</v>
      </c>
      <c r="G14370" s="9">
        <v>20.521334038029899</v>
      </c>
      <c r="H14370" s="9">
        <v>15.3514330519992</v>
      </c>
      <c r="I14370" s="9">
        <v>18.8780426612093</v>
      </c>
      <c r="J14370" s="9">
        <v>18.357992202943599</v>
      </c>
      <c r="K14370" s="9">
        <v>14.897118457970301</v>
      </c>
      <c r="L14370" s="9">
        <v>24.668438867464701</v>
      </c>
      <c r="M14370" s="9">
        <v>45.991132123387402</v>
      </c>
      <c r="N14370" s="9">
        <v>39.642007185001603</v>
      </c>
      <c r="O14370" s="9">
        <v>59.318610953889099</v>
      </c>
      <c r="P14370" s="9">
        <v>29.504563065657699</v>
      </c>
      <c r="Q14370" s="9">
        <v>20.154439365811399</v>
      </c>
      <c r="R14370" s="9">
        <v>15.734851503144901</v>
      </c>
      <c r="S14370" s="9">
        <v>10.169389917544001</v>
      </c>
      <c r="T14370" s="9">
        <v>11.746486606685799</v>
      </c>
    </row>
    <row r="14371" spans="1:20" x14ac:dyDescent="0.35">
      <c r="A14371">
        <f t="shared" si="436"/>
        <v>14371</v>
      </c>
      <c r="B14371" s="3" t="s">
        <v>1037</v>
      </c>
      <c r="C14371" s="3" t="s">
        <v>86</v>
      </c>
      <c r="D14371" s="3" t="s">
        <v>39</v>
      </c>
      <c r="E14371">
        <v>2024</v>
      </c>
      <c r="F14371" s="3" t="str">
        <f t="shared" si="435"/>
        <v>RAQOutWANETA2024</v>
      </c>
      <c r="G14371" s="9">
        <v>19.2522802907834</v>
      </c>
      <c r="H14371" s="9">
        <v>18.757505088748601</v>
      </c>
      <c r="I14371" s="9">
        <v>22.643802947370698</v>
      </c>
      <c r="J14371" s="9">
        <v>25.306697997796899</v>
      </c>
      <c r="K14371" s="9">
        <v>20.752800768694701</v>
      </c>
      <c r="L14371" s="9">
        <v>28.483717503747901</v>
      </c>
      <c r="M14371" s="9">
        <v>47.5174239022272</v>
      </c>
      <c r="N14371" s="9">
        <v>40.279972179325199</v>
      </c>
      <c r="O14371" s="9">
        <v>47.826273900693202</v>
      </c>
      <c r="P14371" s="9">
        <v>16.669361171415499</v>
      </c>
      <c r="Q14371" s="9">
        <v>19.438668474888299</v>
      </c>
      <c r="R14371" s="9">
        <v>5.5801285561379101</v>
      </c>
      <c r="S14371" s="9">
        <v>11.219950656119201</v>
      </c>
      <c r="T14371" s="9">
        <v>10.281325769716901</v>
      </c>
    </row>
    <row r="14372" spans="1:20" x14ac:dyDescent="0.35">
      <c r="A14372">
        <f t="shared" si="436"/>
        <v>14372</v>
      </c>
      <c r="B14372" s="3" t="s">
        <v>1037</v>
      </c>
      <c r="C14372" s="3" t="s">
        <v>86</v>
      </c>
      <c r="D14372" s="3" t="s">
        <v>39</v>
      </c>
      <c r="E14372">
        <v>2025</v>
      </c>
      <c r="F14372" s="3" t="str">
        <f t="shared" si="435"/>
        <v>RAQOutWANETA2025</v>
      </c>
      <c r="G14372" s="9">
        <v>17.1784658721349</v>
      </c>
      <c r="H14372" s="9">
        <v>9.6666601206877303</v>
      </c>
      <c r="I14372" s="9">
        <v>8.0167988902528293</v>
      </c>
      <c r="J14372" s="9">
        <v>12.078929032537401</v>
      </c>
      <c r="K14372" s="9">
        <v>14.0798229530344</v>
      </c>
      <c r="L14372" s="9">
        <v>14.323114942577099</v>
      </c>
      <c r="M14372" s="9">
        <v>14.935462021044399</v>
      </c>
      <c r="N14372" s="9">
        <v>32.142581475027903</v>
      </c>
      <c r="O14372" s="9">
        <v>53.472367171888898</v>
      </c>
      <c r="P14372" s="9">
        <v>32.092899581603099</v>
      </c>
      <c r="Q14372" s="9">
        <v>21.3539021664429</v>
      </c>
      <c r="R14372" s="9">
        <v>13.4870900472987</v>
      </c>
      <c r="S14372" s="9">
        <v>13.3797515671585</v>
      </c>
      <c r="T14372" s="9">
        <v>15.4197107002297</v>
      </c>
    </row>
    <row r="14373" spans="1:20" x14ac:dyDescent="0.35">
      <c r="A14373">
        <f t="shared" si="436"/>
        <v>14373</v>
      </c>
      <c r="B14373" s="3" t="s">
        <v>1037</v>
      </c>
      <c r="C14373" s="3" t="s">
        <v>86</v>
      </c>
      <c r="D14373" s="3" t="s">
        <v>39</v>
      </c>
      <c r="E14373">
        <v>2026</v>
      </c>
      <c r="F14373" s="3" t="str">
        <f t="shared" si="435"/>
        <v>RAQOutWANETA2026</v>
      </c>
      <c r="G14373" s="9">
        <v>22.160734448734196</v>
      </c>
      <c r="H14373" s="9">
        <v>15.056739603193201</v>
      </c>
      <c r="I14373" s="9">
        <v>20.5386461367927</v>
      </c>
      <c r="J14373" s="9">
        <v>23.4588207101683</v>
      </c>
      <c r="K14373" s="9">
        <v>29.688761640124898</v>
      </c>
      <c r="L14373" s="9">
        <v>19.253930001579299</v>
      </c>
      <c r="M14373" s="9">
        <v>78.611481074666301</v>
      </c>
      <c r="N14373" s="9">
        <v>71.447084724555495</v>
      </c>
      <c r="O14373" s="9">
        <v>93.239432093297694</v>
      </c>
      <c r="P14373" s="9">
        <v>62.107560573157798</v>
      </c>
      <c r="Q14373" s="9">
        <v>22.9303936417937</v>
      </c>
      <c r="R14373" s="9">
        <v>18.4405494714875</v>
      </c>
      <c r="S14373" s="9">
        <v>14.638475698175901</v>
      </c>
      <c r="T14373" s="9">
        <v>20.830864286177299</v>
      </c>
    </row>
    <row r="14374" spans="1:20" x14ac:dyDescent="0.35">
      <c r="A14374">
        <f t="shared" si="436"/>
        <v>14374</v>
      </c>
      <c r="B14374" s="3" t="s">
        <v>1037</v>
      </c>
      <c r="C14374" s="3" t="s">
        <v>86</v>
      </c>
      <c r="D14374" s="3" t="s">
        <v>39</v>
      </c>
      <c r="E14374">
        <v>2027</v>
      </c>
      <c r="F14374" s="3" t="str">
        <f t="shared" si="435"/>
        <v>RAQOutWANETA2027</v>
      </c>
      <c r="G14374" s="9">
        <v>22.065840164512601</v>
      </c>
      <c r="H14374" s="9">
        <v>29.426370969455199</v>
      </c>
      <c r="I14374" s="9">
        <v>32.601250146952502</v>
      </c>
      <c r="J14374" s="9">
        <v>33.7627215727817</v>
      </c>
      <c r="K14374" s="9">
        <v>22.206922554417702</v>
      </c>
      <c r="L14374" s="9">
        <v>25.117705820871301</v>
      </c>
      <c r="M14374" s="9">
        <v>65.919860334873604</v>
      </c>
      <c r="N14374" s="9">
        <v>70.805502735559799</v>
      </c>
      <c r="O14374" s="9">
        <v>111.29637080519799</v>
      </c>
      <c r="P14374" s="9">
        <v>109.975064835745</v>
      </c>
      <c r="Q14374" s="9">
        <v>50.858923250668703</v>
      </c>
      <c r="R14374" s="9">
        <v>36.9193439176751</v>
      </c>
      <c r="S14374" s="9">
        <v>18.007019523274799</v>
      </c>
      <c r="T14374" s="9">
        <v>20.278192188741599</v>
      </c>
    </row>
    <row r="14375" spans="1:20" x14ac:dyDescent="0.35">
      <c r="A14375">
        <f t="shared" si="436"/>
        <v>14375</v>
      </c>
      <c r="B14375" s="3" t="s">
        <v>1037</v>
      </c>
      <c r="C14375" s="3" t="s">
        <v>86</v>
      </c>
      <c r="D14375" s="3" t="s">
        <v>39</v>
      </c>
      <c r="E14375">
        <v>2028</v>
      </c>
      <c r="F14375" s="3" t="str">
        <f t="shared" si="435"/>
        <v>RAQOutWANETA2028</v>
      </c>
      <c r="G14375" s="9">
        <v>21.261038743829801</v>
      </c>
      <c r="H14375" s="9">
        <v>20.178426658452199</v>
      </c>
      <c r="I14375" s="9">
        <v>24.897035655715403</v>
      </c>
      <c r="J14375" s="9">
        <v>20.215696081466099</v>
      </c>
      <c r="K14375" s="9">
        <v>28.106309215611901</v>
      </c>
      <c r="L14375" s="9">
        <v>26.4096409531038</v>
      </c>
      <c r="M14375" s="9">
        <v>48.365328248982401</v>
      </c>
      <c r="N14375" s="9">
        <v>42.261735034886101</v>
      </c>
      <c r="O14375" s="9">
        <v>68.296868126596095</v>
      </c>
      <c r="P14375" s="9">
        <v>61.6493621763736</v>
      </c>
      <c r="Q14375" s="9">
        <v>22.529294279516801</v>
      </c>
      <c r="R14375" s="9">
        <v>16.250880770843999</v>
      </c>
      <c r="S14375" s="9">
        <v>14.392783968917399</v>
      </c>
      <c r="T14375" s="9">
        <v>19.4633574419396</v>
      </c>
    </row>
    <row r="14376" spans="1:20" x14ac:dyDescent="0.35">
      <c r="A14376">
        <f t="shared" si="436"/>
        <v>14376</v>
      </c>
      <c r="B14376" s="3" t="s">
        <v>1037</v>
      </c>
      <c r="C14376" s="3" t="s">
        <v>86</v>
      </c>
      <c r="D14376" s="3" t="s">
        <v>39</v>
      </c>
      <c r="E14376">
        <v>2029</v>
      </c>
      <c r="F14376" s="3" t="str">
        <f t="shared" si="435"/>
        <v>RAQOutWANETA2029</v>
      </c>
      <c r="G14376" s="9">
        <v>23.648655176425098</v>
      </c>
      <c r="H14376" s="9">
        <v>16.8792814689522</v>
      </c>
      <c r="I14376" s="9">
        <v>20.242516951217301</v>
      </c>
      <c r="J14376" s="9">
        <v>18.183974650119701</v>
      </c>
      <c r="K14376" s="9">
        <v>23.936150118802001</v>
      </c>
      <c r="L14376" s="9">
        <v>20.890834432099101</v>
      </c>
      <c r="M14376" s="9">
        <v>69.4575041158337</v>
      </c>
      <c r="N14376" s="9">
        <v>87.354939394576306</v>
      </c>
      <c r="O14376" s="9">
        <v>113.497740279512</v>
      </c>
      <c r="P14376" s="9">
        <v>115.746266781201</v>
      </c>
      <c r="Q14376" s="9">
        <v>67.270970566337979</v>
      </c>
      <c r="R14376" s="9">
        <v>23.792709077715202</v>
      </c>
      <c r="S14376" s="9">
        <v>29.507094520613201</v>
      </c>
      <c r="T14376" s="9">
        <v>20.222703191380699</v>
      </c>
    </row>
    <row r="14377" spans="1:20" x14ac:dyDescent="0.35">
      <c r="A14377">
        <f t="shared" si="436"/>
        <v>14377</v>
      </c>
      <c r="B14377" s="3" t="s">
        <v>1037</v>
      </c>
      <c r="C14377" s="3" t="s">
        <v>95</v>
      </c>
      <c r="D14377" s="3" t="s">
        <v>39</v>
      </c>
      <c r="E14377">
        <v>2020</v>
      </c>
      <c r="F14377" s="3" t="str">
        <f t="shared" si="435"/>
        <v>RASpillWANETA2020</v>
      </c>
      <c r="G14377" s="9">
        <v>4.15822998876344E-2</v>
      </c>
      <c r="H14377" s="9">
        <v>1.2483999645833301E-2</v>
      </c>
      <c r="I14377" s="9">
        <v>0.108437699465277</v>
      </c>
      <c r="J14377" s="9">
        <v>0.186254756060483</v>
      </c>
      <c r="K14377" s="9">
        <v>0</v>
      </c>
      <c r="L14377" s="9">
        <v>0.63558197166653196</v>
      </c>
      <c r="M14377" s="9">
        <v>0.29858862223458299</v>
      </c>
      <c r="N14377" s="9">
        <v>1.64369441765958</v>
      </c>
      <c r="O14377" s="9">
        <v>17.6763729535378</v>
      </c>
      <c r="P14377" s="9">
        <v>13.0132687978513</v>
      </c>
      <c r="Q14377" s="9">
        <v>0.69784388875362902</v>
      </c>
      <c r="R14377" s="9">
        <v>0.56703088312499905</v>
      </c>
      <c r="S14377" s="9">
        <v>0.25575619617187501</v>
      </c>
      <c r="T14377" s="9">
        <v>0.44432894603513801</v>
      </c>
    </row>
    <row r="14378" spans="1:20" x14ac:dyDescent="0.35">
      <c r="A14378">
        <f t="shared" si="436"/>
        <v>14378</v>
      </c>
      <c r="B14378" s="3" t="s">
        <v>1037</v>
      </c>
      <c r="C14378" s="3" t="s">
        <v>95</v>
      </c>
      <c r="D14378" s="3" t="s">
        <v>39</v>
      </c>
      <c r="E14378">
        <v>2021</v>
      </c>
      <c r="F14378" s="3" t="str">
        <f t="shared" si="435"/>
        <v>RASpillWANETA2021</v>
      </c>
      <c r="G14378" s="9">
        <v>0.62806903483333298</v>
      </c>
      <c r="H14378" s="9">
        <v>8.3679382986111099E-3</v>
      </c>
      <c r="I14378" s="9">
        <v>0.198610907653472</v>
      </c>
      <c r="J14378" s="9">
        <v>0.32520095428427398</v>
      </c>
      <c r="K14378" s="9">
        <v>3.12098414583333E-3</v>
      </c>
      <c r="L14378" s="9">
        <v>2.9774475217741899E-2</v>
      </c>
      <c r="M14378" s="9">
        <v>3.09843941419444</v>
      </c>
      <c r="N14378" s="9">
        <v>3.0791104650541601</v>
      </c>
      <c r="O14378" s="9">
        <v>14.690263316825201</v>
      </c>
      <c r="P14378" s="9">
        <v>2.0029258882451302</v>
      </c>
      <c r="Q14378" s="9">
        <v>0.84199602681720398</v>
      </c>
      <c r="R14378" s="9">
        <v>0.47639106470861098</v>
      </c>
      <c r="S14378" s="9">
        <v>0.419675661270833</v>
      </c>
      <c r="T14378" s="9">
        <v>1.3404015455857601</v>
      </c>
    </row>
    <row r="14379" spans="1:20" x14ac:dyDescent="0.35">
      <c r="A14379">
        <f t="shared" si="436"/>
        <v>14379</v>
      </c>
      <c r="B14379" s="3" t="s">
        <v>1037</v>
      </c>
      <c r="C14379" s="3" t="s">
        <v>95</v>
      </c>
      <c r="D14379" s="3" t="s">
        <v>39</v>
      </c>
      <c r="E14379">
        <v>2022</v>
      </c>
      <c r="F14379" s="3" t="str">
        <f t="shared" si="435"/>
        <v>RASpillWANETA2022</v>
      </c>
      <c r="G14379" s="9">
        <v>4.9321426447849398E-2</v>
      </c>
      <c r="H14379" s="9">
        <v>4.8224398250000002E-2</v>
      </c>
      <c r="I14379" s="9">
        <v>3.1693544847222199E-2</v>
      </c>
      <c r="J14379" s="9">
        <v>5.8085670562499997E-2</v>
      </c>
      <c r="K14379" s="9">
        <v>0</v>
      </c>
      <c r="L14379" s="9">
        <v>0</v>
      </c>
      <c r="M14379" s="9">
        <v>1.9915375403981901</v>
      </c>
      <c r="N14379" s="9">
        <v>1.3250069155215201</v>
      </c>
      <c r="O14379" s="9">
        <v>12.6493090516606</v>
      </c>
      <c r="P14379" s="9">
        <v>8.7349996053848802</v>
      </c>
      <c r="Q14379" s="9">
        <v>0.26759923687432702</v>
      </c>
      <c r="R14379" s="9">
        <v>8.2009473972222205E-2</v>
      </c>
      <c r="S14379" s="9">
        <v>7.7179304699218701E-2</v>
      </c>
      <c r="T14379" s="9">
        <v>0.26781206275347202</v>
      </c>
    </row>
    <row r="14380" spans="1:20" x14ac:dyDescent="0.35">
      <c r="A14380">
        <f t="shared" si="436"/>
        <v>14380</v>
      </c>
      <c r="B14380" s="3" t="s">
        <v>1037</v>
      </c>
      <c r="C14380" s="3" t="s">
        <v>95</v>
      </c>
      <c r="D14380" s="3" t="s">
        <v>39</v>
      </c>
      <c r="E14380">
        <v>2023</v>
      </c>
      <c r="F14380" s="3" t="str">
        <f t="shared" si="435"/>
        <v>RASpillWANETA2023</v>
      </c>
      <c r="G14380" s="9">
        <v>6.9257865104166594E-2</v>
      </c>
      <c r="H14380" s="9">
        <v>0.10294918931111099</v>
      </c>
      <c r="I14380" s="9">
        <v>5.0865749340972197E-2</v>
      </c>
      <c r="J14380" s="9">
        <v>0.18065775243541601</v>
      </c>
      <c r="K14380" s="9">
        <v>1.8694825572916601E-2</v>
      </c>
      <c r="L14380" s="9">
        <v>0.45948952645900498</v>
      </c>
      <c r="M14380" s="9">
        <v>1.6641564358222201</v>
      </c>
      <c r="N14380" s="9">
        <v>1.68085028756944</v>
      </c>
      <c r="O14380" s="9">
        <v>10.1260349526922</v>
      </c>
      <c r="P14380" s="9">
        <v>1.1279604182242999</v>
      </c>
      <c r="Q14380" s="9">
        <v>0.84145430800779497</v>
      </c>
      <c r="R14380" s="9">
        <v>1.60483400818958</v>
      </c>
      <c r="S14380" s="9">
        <v>0.13213825965429599</v>
      </c>
      <c r="T14380" s="9">
        <v>4.7250268309027697E-2</v>
      </c>
    </row>
    <row r="14381" spans="1:20" x14ac:dyDescent="0.35">
      <c r="A14381">
        <f t="shared" si="436"/>
        <v>14381</v>
      </c>
      <c r="B14381" s="3" t="s">
        <v>1037</v>
      </c>
      <c r="C14381" s="3" t="s">
        <v>95</v>
      </c>
      <c r="D14381" s="3" t="s">
        <v>39</v>
      </c>
      <c r="E14381">
        <v>2024</v>
      </c>
      <c r="F14381" s="3" t="str">
        <f t="shared" si="435"/>
        <v>RASpillWANETA2024</v>
      </c>
      <c r="G14381" s="9">
        <v>0.28455005239650499</v>
      </c>
      <c r="H14381" s="9">
        <v>5.2122664634930503E-2</v>
      </c>
      <c r="I14381" s="9">
        <v>0.12478512087222202</v>
      </c>
      <c r="J14381" s="9">
        <v>5.6933724217002601E-2</v>
      </c>
      <c r="K14381" s="9">
        <v>6.0355542187499897E-3</v>
      </c>
      <c r="L14381" s="9">
        <v>0.27248052459005301</v>
      </c>
      <c r="M14381" s="9">
        <v>1.177595167105</v>
      </c>
      <c r="N14381" s="9">
        <v>4.6479237777874998</v>
      </c>
      <c r="O14381" s="9">
        <v>3.2871945727254701</v>
      </c>
      <c r="P14381" s="9">
        <v>0.63904018402291596</v>
      </c>
      <c r="Q14381" s="9">
        <v>0.417369875145228</v>
      </c>
      <c r="R14381" s="9">
        <v>4.2639115186111097E-2</v>
      </c>
      <c r="S14381" s="9">
        <v>1.31377344261871</v>
      </c>
      <c r="T14381" s="9">
        <v>0.234227835698402</v>
      </c>
    </row>
    <row r="14382" spans="1:20" x14ac:dyDescent="0.35">
      <c r="A14382">
        <f t="shared" si="436"/>
        <v>14382</v>
      </c>
      <c r="B14382" s="3" t="s">
        <v>1037</v>
      </c>
      <c r="C14382" s="3" t="s">
        <v>95</v>
      </c>
      <c r="D14382" s="3" t="s">
        <v>39</v>
      </c>
      <c r="E14382">
        <v>2025</v>
      </c>
      <c r="F14382" s="3" t="str">
        <f t="shared" si="435"/>
        <v>RASpillWANETA2025</v>
      </c>
      <c r="G14382" s="9">
        <v>0.360569987183602</v>
      </c>
      <c r="H14382" s="9">
        <v>0.36300937903611102</v>
      </c>
      <c r="I14382" s="9">
        <v>0.18905100962708299</v>
      </c>
      <c r="J14382" s="9">
        <v>0.22367092261424701</v>
      </c>
      <c r="K14382" s="9">
        <v>0.464665666928125</v>
      </c>
      <c r="L14382" s="9">
        <v>2.3141705901209599E-2</v>
      </c>
      <c r="M14382" s="9">
        <v>0.14452418506944401</v>
      </c>
      <c r="N14382" s="9">
        <v>0.53209161804847205</v>
      </c>
      <c r="O14382" s="9">
        <v>11.644103374393801</v>
      </c>
      <c r="P14382" s="9">
        <v>1.7422864197083301</v>
      </c>
      <c r="Q14382" s="9">
        <v>0.132263706906182</v>
      </c>
      <c r="R14382" s="9">
        <v>0.32252746100555502</v>
      </c>
      <c r="S14382" s="9">
        <v>0.323377192632812</v>
      </c>
      <c r="T14382" s="9">
        <v>0.120177381532638</v>
      </c>
    </row>
    <row r="14383" spans="1:20" x14ac:dyDescent="0.35">
      <c r="A14383">
        <f t="shared" si="436"/>
        <v>14383</v>
      </c>
      <c r="B14383" s="3" t="s">
        <v>1037</v>
      </c>
      <c r="C14383" s="3" t="s">
        <v>95</v>
      </c>
      <c r="D14383" s="3" t="s">
        <v>39</v>
      </c>
      <c r="E14383">
        <v>2026</v>
      </c>
      <c r="F14383" s="3" t="str">
        <f t="shared" si="435"/>
        <v>RASpillWANETA2026</v>
      </c>
      <c r="G14383" s="9">
        <v>0.27714214208850801</v>
      </c>
      <c r="H14383" s="9">
        <v>0.290007309725</v>
      </c>
      <c r="I14383" s="9">
        <v>0.30383225425486099</v>
      </c>
      <c r="J14383" s="9">
        <v>7.8343351356854801E-2</v>
      </c>
      <c r="K14383" s="9">
        <v>0.50278412192708299</v>
      </c>
      <c r="L14383" s="9">
        <v>2.7985693762042998</v>
      </c>
      <c r="M14383" s="9">
        <v>39.276857742470803</v>
      </c>
      <c r="N14383" s="9">
        <v>42.260170668673602</v>
      </c>
      <c r="O14383" s="9">
        <v>44.651177018813797</v>
      </c>
      <c r="P14383" s="9">
        <v>15.541961723137501</v>
      </c>
      <c r="Q14383" s="9">
        <v>0.73167068427513404</v>
      </c>
      <c r="R14383" s="9">
        <v>1.0465045019722199</v>
      </c>
      <c r="S14383" s="9">
        <v>0.14776062701822901</v>
      </c>
      <c r="T14383" s="9">
        <v>9.5732308612986095E-2</v>
      </c>
    </row>
    <row r="14384" spans="1:20" x14ac:dyDescent="0.35">
      <c r="A14384">
        <f t="shared" si="436"/>
        <v>14384</v>
      </c>
      <c r="B14384" s="3" t="s">
        <v>1037</v>
      </c>
      <c r="C14384" s="3" t="s">
        <v>95</v>
      </c>
      <c r="D14384" s="3" t="s">
        <v>39</v>
      </c>
      <c r="E14384">
        <v>2027</v>
      </c>
      <c r="F14384" s="3" t="str">
        <f t="shared" si="435"/>
        <v>RASpillWANETA2027</v>
      </c>
      <c r="G14384" s="9">
        <v>0.21750508974663901</v>
      </c>
      <c r="H14384" s="9">
        <v>8.8471191953472198E-3</v>
      </c>
      <c r="I14384" s="9">
        <v>0.26142498204374998</v>
      </c>
      <c r="J14384" s="9">
        <v>1.8641728243071201</v>
      </c>
      <c r="K14384" s="9">
        <v>0.25332400167187402</v>
      </c>
      <c r="L14384" s="9">
        <v>0.40294429239919299</v>
      </c>
      <c r="M14384" s="9">
        <v>31.1849937696791</v>
      </c>
      <c r="N14384" s="9">
        <v>24.861679586764001</v>
      </c>
      <c r="O14384" s="9">
        <v>61.466582796360697</v>
      </c>
      <c r="P14384" s="9">
        <v>64.178965415924196</v>
      </c>
      <c r="Q14384" s="9">
        <v>11.178584860692199</v>
      </c>
      <c r="R14384" s="9">
        <v>2.7810462146541601</v>
      </c>
      <c r="S14384" s="9">
        <v>0.71780333704296795</v>
      </c>
      <c r="T14384" s="9">
        <v>0.41583052434145801</v>
      </c>
    </row>
    <row r="14385" spans="1:20" x14ac:dyDescent="0.35">
      <c r="A14385">
        <f t="shared" si="436"/>
        <v>14385</v>
      </c>
      <c r="B14385" s="3" t="s">
        <v>1037</v>
      </c>
      <c r="C14385" s="3" t="s">
        <v>95</v>
      </c>
      <c r="D14385" s="3" t="s">
        <v>39</v>
      </c>
      <c r="E14385">
        <v>2028</v>
      </c>
      <c r="F14385" s="3" t="str">
        <f t="shared" si="435"/>
        <v>RASpillWANETA2028</v>
      </c>
      <c r="G14385" s="9">
        <v>8.9902181543548301E-2</v>
      </c>
      <c r="H14385" s="9">
        <v>0</v>
      </c>
      <c r="I14385" s="9">
        <v>2.6177925525694399E-2</v>
      </c>
      <c r="J14385" s="9">
        <v>1.5745221229838699E-3</v>
      </c>
      <c r="K14385" s="9">
        <v>0.12851864229166601</v>
      </c>
      <c r="L14385" s="9">
        <v>9.6436531182795701E-2</v>
      </c>
      <c r="M14385" s="9">
        <v>1.17581913259222</v>
      </c>
      <c r="N14385" s="9">
        <v>7.9952620857666599</v>
      </c>
      <c r="O14385" s="9">
        <v>22.805516566009398</v>
      </c>
      <c r="P14385" s="9">
        <v>20.091490892068698</v>
      </c>
      <c r="Q14385" s="9">
        <v>0.54920458786760695</v>
      </c>
      <c r="R14385" s="9">
        <v>5.7774260930555502E-2</v>
      </c>
      <c r="S14385" s="9">
        <v>1.7437783680989499E-2</v>
      </c>
      <c r="T14385" s="9">
        <v>0.49749944056361101</v>
      </c>
    </row>
    <row r="14386" spans="1:20" x14ac:dyDescent="0.35">
      <c r="A14386">
        <f t="shared" si="436"/>
        <v>14386</v>
      </c>
      <c r="B14386" s="3" t="s">
        <v>1037</v>
      </c>
      <c r="C14386" s="3" t="s">
        <v>95</v>
      </c>
      <c r="D14386" s="3" t="s">
        <v>39</v>
      </c>
      <c r="E14386">
        <v>2029</v>
      </c>
      <c r="F14386" s="3" t="str">
        <f t="shared" si="435"/>
        <v>RASpillWANETA2029</v>
      </c>
      <c r="G14386" s="9">
        <v>0.82962504466465004</v>
      </c>
      <c r="H14386" s="9">
        <v>0.26334920172992998</v>
      </c>
      <c r="I14386" s="9">
        <v>0.35085599645833299</v>
      </c>
      <c r="J14386" s="9">
        <v>0.195701727412634</v>
      </c>
      <c r="K14386" s="9">
        <v>0.139194771442708</v>
      </c>
      <c r="L14386" s="9">
        <v>1.4872090606653201</v>
      </c>
      <c r="M14386" s="9">
        <v>41.673902518072197</v>
      </c>
      <c r="N14386" s="9">
        <v>42.880947538586099</v>
      </c>
      <c r="O14386" s="9">
        <v>66.027833951253299</v>
      </c>
      <c r="P14386" s="9">
        <v>71.075197120185393</v>
      </c>
      <c r="Q14386" s="9">
        <v>22.518887328747901</v>
      </c>
      <c r="R14386" s="9">
        <v>3.2866564355722199</v>
      </c>
      <c r="S14386" s="9">
        <v>0.253161141451822</v>
      </c>
      <c r="T14386" s="9">
        <v>1.76445364520833E-2</v>
      </c>
    </row>
    <row r="14387" spans="1:20" x14ac:dyDescent="0.35">
      <c r="A14387">
        <f t="shared" si="436"/>
        <v>14387</v>
      </c>
      <c r="B14387" s="3" t="s">
        <v>1037</v>
      </c>
      <c r="C14387" s="3" t="s">
        <v>77</v>
      </c>
      <c r="D14387" s="3" t="s">
        <v>39</v>
      </c>
      <c r="E14387">
        <v>2020</v>
      </c>
      <c r="F14387" s="3" t="str">
        <f t="shared" si="435"/>
        <v>RAGenWANETA2020</v>
      </c>
      <c r="G14387" s="9">
        <v>359.73539350806402</v>
      </c>
      <c r="H14387" s="9">
        <v>279.66232349999899</v>
      </c>
      <c r="I14387" s="9">
        <v>280.38812020833302</v>
      </c>
      <c r="J14387" s="9">
        <v>335.50463258749897</v>
      </c>
      <c r="K14387" s="9">
        <v>316.814371830357</v>
      </c>
      <c r="L14387" s="9">
        <v>307.57995926075199</v>
      </c>
      <c r="M14387" s="9">
        <v>429.94606741666598</v>
      </c>
      <c r="N14387" s="9">
        <v>473.39248722222197</v>
      </c>
      <c r="O14387" s="9">
        <v>693.35487795698896</v>
      </c>
      <c r="P14387" s="9">
        <v>699.88967291666597</v>
      </c>
      <c r="Q14387" s="9">
        <v>364.80916398387097</v>
      </c>
      <c r="R14387" s="9">
        <v>204.28363630555501</v>
      </c>
      <c r="S14387" s="9">
        <v>201.33174385416601</v>
      </c>
      <c r="T14387" s="9">
        <v>301.87294136111097</v>
      </c>
    </row>
    <row r="14388" spans="1:20" x14ac:dyDescent="0.35">
      <c r="A14388">
        <f t="shared" si="436"/>
        <v>14388</v>
      </c>
      <c r="B14388" s="3" t="s">
        <v>1037</v>
      </c>
      <c r="C14388" s="3" t="s">
        <v>77</v>
      </c>
      <c r="D14388" s="3" t="s">
        <v>39</v>
      </c>
      <c r="E14388">
        <v>2021</v>
      </c>
      <c r="F14388" s="3" t="str">
        <f t="shared" si="435"/>
        <v>RAGenWANETA2021</v>
      </c>
      <c r="G14388" s="9">
        <v>350.47909667069803</v>
      </c>
      <c r="H14388" s="9">
        <v>382.10955673888799</v>
      </c>
      <c r="I14388" s="9">
        <v>477.40549151388802</v>
      </c>
      <c r="J14388" s="9">
        <v>377.05950594085999</v>
      </c>
      <c r="K14388" s="9">
        <v>304.67526907886901</v>
      </c>
      <c r="L14388" s="9">
        <v>305.60465665322499</v>
      </c>
      <c r="M14388" s="9">
        <v>514.25189788888895</v>
      </c>
      <c r="N14388" s="9">
        <v>651.41944111111104</v>
      </c>
      <c r="O14388" s="9">
        <v>776.65022809139703</v>
      </c>
      <c r="P14388" s="9">
        <v>567.81789402777702</v>
      </c>
      <c r="Q14388" s="9">
        <v>478.562003776881</v>
      </c>
      <c r="R14388" s="9">
        <v>269.39472744444402</v>
      </c>
      <c r="S14388" s="9">
        <v>226.628384088541</v>
      </c>
      <c r="T14388" s="9">
        <v>235.01641815277699</v>
      </c>
    </row>
    <row r="14389" spans="1:20" x14ac:dyDescent="0.35">
      <c r="A14389">
        <f t="shared" si="436"/>
        <v>14389</v>
      </c>
      <c r="B14389" s="3" t="s">
        <v>1037</v>
      </c>
      <c r="C14389" s="3" t="s">
        <v>77</v>
      </c>
      <c r="D14389" s="3" t="s">
        <v>39</v>
      </c>
      <c r="E14389">
        <v>2022</v>
      </c>
      <c r="F14389" s="3" t="str">
        <f t="shared" ref="F14389:F14452" si="437">_xlfn.CONCAT(B14389,C14389,D14389,E14389)</f>
        <v>RAGenWANETA2022</v>
      </c>
      <c r="G14389" s="9">
        <v>302.576361908602</v>
      </c>
      <c r="H14389" s="9">
        <v>282.83968834722202</v>
      </c>
      <c r="I14389" s="9">
        <v>345.43647387499999</v>
      </c>
      <c r="J14389" s="9">
        <v>283.15273533602101</v>
      </c>
      <c r="K14389" s="9">
        <v>261.87217834821399</v>
      </c>
      <c r="L14389" s="9">
        <v>398.73919251344</v>
      </c>
      <c r="M14389" s="9">
        <v>455.031464444444</v>
      </c>
      <c r="N14389" s="9">
        <v>739.33922027777703</v>
      </c>
      <c r="O14389" s="9">
        <v>771.907788575268</v>
      </c>
      <c r="P14389" s="9">
        <v>441.97109163888803</v>
      </c>
      <c r="Q14389" s="9">
        <v>258.38828701612903</v>
      </c>
      <c r="R14389" s="9">
        <v>201.26392480555501</v>
      </c>
      <c r="S14389" s="9">
        <v>158.704938880208</v>
      </c>
      <c r="T14389" s="9">
        <v>285.497181680555</v>
      </c>
    </row>
    <row r="14390" spans="1:20" x14ac:dyDescent="0.35">
      <c r="A14390">
        <f t="shared" si="436"/>
        <v>14390</v>
      </c>
      <c r="B14390" s="3" t="s">
        <v>1037</v>
      </c>
      <c r="C14390" s="3" t="s">
        <v>77</v>
      </c>
      <c r="D14390" s="3" t="s">
        <v>39</v>
      </c>
      <c r="E14390">
        <v>2023</v>
      </c>
      <c r="F14390" s="3" t="str">
        <f t="shared" si="437"/>
        <v>RAGenWANETA2023</v>
      </c>
      <c r="G14390" s="9">
        <v>326.57452490591299</v>
      </c>
      <c r="H14390" s="9">
        <v>243.484664930555</v>
      </c>
      <c r="I14390" s="9">
        <v>300.62846527083298</v>
      </c>
      <c r="J14390" s="9">
        <v>290.25186067204299</v>
      </c>
      <c r="K14390" s="9">
        <v>237.57560870535701</v>
      </c>
      <c r="L14390" s="9">
        <v>386.56344324596699</v>
      </c>
      <c r="M14390" s="9">
        <v>707.803568583333</v>
      </c>
      <c r="N14390" s="9">
        <v>606.15565986666604</v>
      </c>
      <c r="O14390" s="9">
        <v>785.49622379032201</v>
      </c>
      <c r="P14390" s="9">
        <v>453.11151944583298</v>
      </c>
      <c r="Q14390" s="9">
        <v>308.38575554946198</v>
      </c>
      <c r="R14390" s="9">
        <v>225.62518633669399</v>
      </c>
      <c r="S14390" s="9">
        <v>160.27277734374999</v>
      </c>
      <c r="T14390" s="9">
        <v>186.81102877638801</v>
      </c>
    </row>
    <row r="14391" spans="1:20" x14ac:dyDescent="0.35">
      <c r="A14391">
        <f t="shared" si="436"/>
        <v>14391</v>
      </c>
      <c r="B14391" s="3" t="s">
        <v>1037</v>
      </c>
      <c r="C14391" s="3" t="s">
        <v>77</v>
      </c>
      <c r="D14391" s="3" t="s">
        <v>39</v>
      </c>
      <c r="E14391">
        <v>2024</v>
      </c>
      <c r="F14391" s="3" t="str">
        <f t="shared" si="437"/>
        <v>RAGenWANETA2024</v>
      </c>
      <c r="G14391" s="9">
        <v>302.87273250672001</v>
      </c>
      <c r="H14391" s="9">
        <v>298.683601894444</v>
      </c>
      <c r="I14391" s="9">
        <v>359.57894375833303</v>
      </c>
      <c r="J14391" s="9">
        <v>403.182910201612</v>
      </c>
      <c r="K14391" s="9">
        <v>331.28004495535703</v>
      </c>
      <c r="L14391" s="9">
        <v>450.47108714516099</v>
      </c>
      <c r="M14391" s="9">
        <v>739.94419249999999</v>
      </c>
      <c r="N14391" s="9">
        <v>568.96502838888796</v>
      </c>
      <c r="O14391" s="9">
        <v>711.19030568548305</v>
      </c>
      <c r="P14391" s="9">
        <v>255.96888547222201</v>
      </c>
      <c r="Q14391" s="9">
        <v>303.72810741935399</v>
      </c>
      <c r="R14391" s="9">
        <v>88.4215033944444</v>
      </c>
      <c r="S14391" s="9">
        <v>158.179860320312</v>
      </c>
      <c r="T14391" s="9">
        <v>160.42999859722201</v>
      </c>
    </row>
    <row r="14392" spans="1:20" x14ac:dyDescent="0.35">
      <c r="A14392">
        <f t="shared" si="436"/>
        <v>14392</v>
      </c>
      <c r="B14392" s="3" t="s">
        <v>1037</v>
      </c>
      <c r="C14392" s="3" t="s">
        <v>77</v>
      </c>
      <c r="D14392" s="3" t="s">
        <v>39</v>
      </c>
      <c r="E14392">
        <v>2025</v>
      </c>
      <c r="F14392" s="3" t="str">
        <f t="shared" si="437"/>
        <v>RAGenWANETA2025</v>
      </c>
      <c r="G14392" s="9">
        <v>268.54465821008</v>
      </c>
      <c r="H14392" s="9">
        <v>148.558803728611</v>
      </c>
      <c r="I14392" s="9">
        <v>124.991987244583</v>
      </c>
      <c r="J14392" s="9">
        <v>189.302386182795</v>
      </c>
      <c r="K14392" s="9">
        <v>217.40413068214201</v>
      </c>
      <c r="L14392" s="9">
        <v>228.339018333333</v>
      </c>
      <c r="M14392" s="9">
        <v>236.17881125</v>
      </c>
      <c r="N14392" s="9">
        <v>504.74958358333299</v>
      </c>
      <c r="O14392" s="9">
        <v>667.90459743279496</v>
      </c>
      <c r="P14392" s="9">
        <v>484.63214783333302</v>
      </c>
      <c r="Q14392" s="9">
        <v>338.86275002688097</v>
      </c>
      <c r="R14392" s="9">
        <v>210.209041333333</v>
      </c>
      <c r="S14392" s="9">
        <v>208.481536692708</v>
      </c>
      <c r="T14392" s="9">
        <v>244.29978258333301</v>
      </c>
    </row>
    <row r="14393" spans="1:20" x14ac:dyDescent="0.35">
      <c r="A14393">
        <f t="shared" si="436"/>
        <v>14393</v>
      </c>
      <c r="B14393" s="3" t="s">
        <v>1037</v>
      </c>
      <c r="C14393" s="3" t="s">
        <v>77</v>
      </c>
      <c r="D14393" s="3" t="s">
        <v>39</v>
      </c>
      <c r="E14393">
        <v>2026</v>
      </c>
      <c r="F14393" s="3" t="str">
        <f t="shared" si="437"/>
        <v>RAGenWANETA2026</v>
      </c>
      <c r="G14393" s="9">
        <v>349.43261243951599</v>
      </c>
      <c r="H14393" s="9">
        <v>235.79209899861101</v>
      </c>
      <c r="I14393" s="9">
        <v>323.10528480277702</v>
      </c>
      <c r="J14393" s="9">
        <v>373.334558010752</v>
      </c>
      <c r="K14393" s="9">
        <v>466.03552947916597</v>
      </c>
      <c r="L14393" s="9">
        <v>262.755853844086</v>
      </c>
      <c r="M14393" s="9">
        <v>628.08664491388799</v>
      </c>
      <c r="N14393" s="9">
        <v>466.05028944444399</v>
      </c>
      <c r="O14393" s="9">
        <v>775.84655712365497</v>
      </c>
      <c r="P14393" s="9">
        <v>743.54929898611101</v>
      </c>
      <c r="Q14393" s="9">
        <v>354.46462629032197</v>
      </c>
      <c r="R14393" s="9">
        <v>277.744505888888</v>
      </c>
      <c r="S14393" s="9">
        <v>231.38473651041599</v>
      </c>
      <c r="T14393" s="9">
        <v>331.094241874999</v>
      </c>
    </row>
    <row r="14394" spans="1:20" x14ac:dyDescent="0.35">
      <c r="A14394">
        <f t="shared" si="436"/>
        <v>14394</v>
      </c>
      <c r="B14394" s="3" t="s">
        <v>1037</v>
      </c>
      <c r="C14394" s="3" t="s">
        <v>77</v>
      </c>
      <c r="D14394" s="3" t="s">
        <v>39</v>
      </c>
      <c r="E14394">
        <v>2027</v>
      </c>
      <c r="F14394" s="3" t="str">
        <f t="shared" si="437"/>
        <v>RAGenWANETA2027</v>
      </c>
      <c r="G14394" s="9">
        <v>348.86969129166602</v>
      </c>
      <c r="H14394" s="9">
        <v>469.73282991805502</v>
      </c>
      <c r="I14394" s="9">
        <v>516.39543619444396</v>
      </c>
      <c r="J14394" s="9">
        <v>509.34920185483799</v>
      </c>
      <c r="K14394" s="9">
        <v>350.55057355654702</v>
      </c>
      <c r="L14394" s="9">
        <v>394.64006513440802</v>
      </c>
      <c r="M14394" s="9">
        <v>554.63883222222205</v>
      </c>
      <c r="N14394" s="9">
        <v>733.62093361111101</v>
      </c>
      <c r="O14394" s="9">
        <v>795.670978494623</v>
      </c>
      <c r="P14394" s="9">
        <v>731.26201911111104</v>
      </c>
      <c r="Q14394" s="9">
        <v>633.60710762096699</v>
      </c>
      <c r="R14394" s="9">
        <v>545.11301927777697</v>
      </c>
      <c r="S14394" s="9">
        <v>276.07065499999999</v>
      </c>
      <c r="T14394" s="9">
        <v>317.15808149583302</v>
      </c>
    </row>
    <row r="14395" spans="1:20" x14ac:dyDescent="0.35">
      <c r="A14395">
        <f t="shared" si="436"/>
        <v>14395</v>
      </c>
      <c r="B14395" s="3" t="s">
        <v>1037</v>
      </c>
      <c r="C14395" s="3" t="s">
        <v>77</v>
      </c>
      <c r="D14395" s="3" t="s">
        <v>39</v>
      </c>
      <c r="E14395">
        <v>2028</v>
      </c>
      <c r="F14395" s="3" t="str">
        <f t="shared" si="437"/>
        <v>RAGenWANETA2028</v>
      </c>
      <c r="G14395" s="9">
        <v>338.05628471774099</v>
      </c>
      <c r="H14395" s="9">
        <v>322.20493323749997</v>
      </c>
      <c r="I14395" s="9">
        <v>397.13264144666601</v>
      </c>
      <c r="J14395" s="9">
        <v>322.774862446236</v>
      </c>
      <c r="K14395" s="9">
        <v>446.74350729464197</v>
      </c>
      <c r="L14395" s="9">
        <v>420.16370322580599</v>
      </c>
      <c r="M14395" s="9">
        <v>753.511733555555</v>
      </c>
      <c r="N14395" s="9">
        <v>547.15963777777699</v>
      </c>
      <c r="O14395" s="9">
        <v>726.39590336021502</v>
      </c>
      <c r="P14395" s="9">
        <v>663.58707097222202</v>
      </c>
      <c r="Q14395" s="9">
        <v>350.97350721774097</v>
      </c>
      <c r="R14395" s="9">
        <v>258.568163638888</v>
      </c>
      <c r="S14395" s="9">
        <v>229.54258557291601</v>
      </c>
      <c r="T14395" s="9">
        <v>302.84291091111101</v>
      </c>
    </row>
    <row r="14396" spans="1:20" x14ac:dyDescent="0.35">
      <c r="A14396">
        <f t="shared" si="436"/>
        <v>14396</v>
      </c>
      <c r="B14396" s="3" t="s">
        <v>1037</v>
      </c>
      <c r="C14396" s="3" t="s">
        <v>77</v>
      </c>
      <c r="D14396" s="3" t="s">
        <v>39</v>
      </c>
      <c r="E14396">
        <v>2029</v>
      </c>
      <c r="F14396" s="3" t="str">
        <f t="shared" si="437"/>
        <v>RAGenWANETA2029</v>
      </c>
      <c r="G14396" s="9">
        <v>364.369478588709</v>
      </c>
      <c r="H14396" s="9">
        <v>265.31976141666598</v>
      </c>
      <c r="I14396" s="9">
        <v>317.625859763888</v>
      </c>
      <c r="J14396" s="9">
        <v>287.23301997311802</v>
      </c>
      <c r="K14396" s="9">
        <v>379.98475744047602</v>
      </c>
      <c r="L14396" s="9">
        <v>309.83310751343998</v>
      </c>
      <c r="M14396" s="9">
        <v>443.64256713888801</v>
      </c>
      <c r="N14396" s="9">
        <v>710.15091222222202</v>
      </c>
      <c r="O14396" s="9">
        <v>757.98893145161196</v>
      </c>
      <c r="P14396" s="9">
        <v>713.29779208333298</v>
      </c>
      <c r="Q14396" s="9">
        <v>714.59147495967704</v>
      </c>
      <c r="R14396" s="9">
        <v>327.43642486111099</v>
      </c>
      <c r="S14396" s="9">
        <v>467.12057971354102</v>
      </c>
      <c r="T14396" s="9">
        <v>322.630131027777</v>
      </c>
    </row>
    <row r="14397" spans="1:20" x14ac:dyDescent="0.35">
      <c r="A14397">
        <f t="shared" si="436"/>
        <v>14397</v>
      </c>
      <c r="B14397" s="3" t="s">
        <v>1037</v>
      </c>
      <c r="C14397" s="3" t="s">
        <v>75</v>
      </c>
      <c r="D14397" s="3" t="s">
        <v>49</v>
      </c>
      <c r="E14397">
        <v>2020</v>
      </c>
      <c r="F14397" s="3" t="str">
        <f t="shared" si="437"/>
        <v>RAElevWELLS2020</v>
      </c>
      <c r="G14397" s="9">
        <v>774.42915863999997</v>
      </c>
      <c r="H14397" s="9">
        <v>776.86354191999999</v>
      </c>
      <c r="I14397" s="9">
        <v>781.00068116</v>
      </c>
      <c r="J14397" s="9">
        <v>777.05711148</v>
      </c>
      <c r="K14397" s="9">
        <v>773.50724259999902</v>
      </c>
      <c r="L14397" s="9">
        <v>771.00068083999997</v>
      </c>
      <c r="M14397" s="9">
        <v>771.59779372000003</v>
      </c>
      <c r="N14397" s="9">
        <v>773.82876492000003</v>
      </c>
      <c r="O14397" s="9">
        <v>777.35238707999997</v>
      </c>
      <c r="P14397" s="9">
        <v>776.30251827999996</v>
      </c>
      <c r="Q14397" s="9">
        <v>774.49149460000001</v>
      </c>
      <c r="R14397" s="9">
        <v>775.20671771999901</v>
      </c>
      <c r="S14397" s="9">
        <v>771.00068083999997</v>
      </c>
      <c r="T14397" s="9">
        <v>771.00068083999997</v>
      </c>
    </row>
    <row r="14398" spans="1:20" x14ac:dyDescent="0.35">
      <c r="A14398">
        <f t="shared" si="436"/>
        <v>14398</v>
      </c>
      <c r="B14398" s="3" t="s">
        <v>1037</v>
      </c>
      <c r="C14398" s="3" t="s">
        <v>75</v>
      </c>
      <c r="D14398" s="3" t="s">
        <v>49</v>
      </c>
      <c r="E14398">
        <v>2021</v>
      </c>
      <c r="F14398" s="3" t="str">
        <f t="shared" si="437"/>
        <v>RAElevWELLS2021</v>
      </c>
      <c r="G14398" s="9">
        <v>781.00068116</v>
      </c>
      <c r="H14398" s="9">
        <v>780.57417195999994</v>
      </c>
      <c r="I14398" s="9">
        <v>771.00068083999997</v>
      </c>
      <c r="J14398" s="9">
        <v>781.00068116</v>
      </c>
      <c r="K14398" s="9">
        <v>781.00068116</v>
      </c>
      <c r="L14398" s="9">
        <v>775.30842375999998</v>
      </c>
      <c r="M14398" s="9">
        <v>771.00068083999997</v>
      </c>
      <c r="N14398" s="9">
        <v>771.88978847999999</v>
      </c>
      <c r="O14398" s="9">
        <v>773.88782003999995</v>
      </c>
      <c r="P14398" s="9">
        <v>780.74149479999903</v>
      </c>
      <c r="Q14398" s="9">
        <v>771.00068083999997</v>
      </c>
      <c r="R14398" s="9">
        <v>771.01052335999998</v>
      </c>
      <c r="S14398" s="9">
        <v>771.00068083999997</v>
      </c>
      <c r="T14398" s="9">
        <v>771.00068083999997</v>
      </c>
    </row>
    <row r="14399" spans="1:20" x14ac:dyDescent="0.35">
      <c r="A14399">
        <f t="shared" si="436"/>
        <v>14399</v>
      </c>
      <c r="B14399" s="3" t="s">
        <v>1037</v>
      </c>
      <c r="C14399" s="3" t="s">
        <v>75</v>
      </c>
      <c r="D14399" s="3" t="s">
        <v>49</v>
      </c>
      <c r="E14399">
        <v>2022</v>
      </c>
      <c r="F14399" s="3" t="str">
        <f t="shared" si="437"/>
        <v>RAElevWELLS2022</v>
      </c>
      <c r="G14399" s="9">
        <v>771.00068083999997</v>
      </c>
      <c r="H14399" s="9">
        <v>781.00068116</v>
      </c>
      <c r="I14399" s="9">
        <v>771.00068083999997</v>
      </c>
      <c r="J14399" s="9">
        <v>777.14241331999995</v>
      </c>
      <c r="K14399" s="9">
        <v>779.63913255999898</v>
      </c>
      <c r="L14399" s="9">
        <v>779.36682283999903</v>
      </c>
      <c r="M14399" s="9">
        <v>774.23558907999995</v>
      </c>
      <c r="N14399" s="9">
        <v>777.77233460000002</v>
      </c>
      <c r="O14399" s="9">
        <v>775.64306943999998</v>
      </c>
      <c r="P14399" s="9">
        <v>777.92653408000001</v>
      </c>
      <c r="Q14399" s="9">
        <v>771.00068083999997</v>
      </c>
      <c r="R14399" s="9">
        <v>777.91012988</v>
      </c>
      <c r="S14399" s="9">
        <v>771.00068083999997</v>
      </c>
      <c r="T14399" s="9">
        <v>771.00068083999997</v>
      </c>
    </row>
    <row r="14400" spans="1:20" x14ac:dyDescent="0.35">
      <c r="A14400">
        <f t="shared" si="436"/>
        <v>14400</v>
      </c>
      <c r="B14400" s="3" t="s">
        <v>1037</v>
      </c>
      <c r="C14400" s="3" t="s">
        <v>75</v>
      </c>
      <c r="D14400" s="3" t="s">
        <v>49</v>
      </c>
      <c r="E14400">
        <v>2023</v>
      </c>
      <c r="F14400" s="3" t="str">
        <f t="shared" si="437"/>
        <v>RAElevWELLS2023</v>
      </c>
      <c r="G14400" s="9">
        <v>778.44818763999899</v>
      </c>
      <c r="H14400" s="9">
        <v>781.00068116</v>
      </c>
      <c r="I14400" s="9">
        <v>771.00068083999997</v>
      </c>
      <c r="J14400" s="9">
        <v>775.25593031999995</v>
      </c>
      <c r="K14400" s="9">
        <v>771.31236063999995</v>
      </c>
      <c r="L14400" s="9">
        <v>772.20146827999997</v>
      </c>
      <c r="M14400" s="9">
        <v>771.00068083999997</v>
      </c>
      <c r="N14400" s="9">
        <v>775.51511668000001</v>
      </c>
      <c r="O14400" s="9">
        <v>779.01577295999903</v>
      </c>
      <c r="P14400" s="9">
        <v>776.50921119999998</v>
      </c>
      <c r="Q14400" s="9">
        <v>771.41406668000002</v>
      </c>
      <c r="R14400" s="9">
        <v>771.00068083999997</v>
      </c>
      <c r="S14400" s="9">
        <v>771.05973596000001</v>
      </c>
      <c r="T14400" s="9">
        <v>771.00068083999997</v>
      </c>
    </row>
    <row r="14401" spans="1:20" x14ac:dyDescent="0.35">
      <c r="A14401">
        <f t="shared" si="436"/>
        <v>14401</v>
      </c>
      <c r="B14401" s="3" t="s">
        <v>1037</v>
      </c>
      <c r="C14401" s="3" t="s">
        <v>75</v>
      </c>
      <c r="D14401" s="3" t="s">
        <v>49</v>
      </c>
      <c r="E14401">
        <v>2024</v>
      </c>
      <c r="F14401" s="3" t="str">
        <f t="shared" si="437"/>
        <v>RAElevWELLS2024</v>
      </c>
      <c r="G14401" s="9">
        <v>771.00068083999997</v>
      </c>
      <c r="H14401" s="9">
        <v>779.26511679999999</v>
      </c>
      <c r="I14401" s="9">
        <v>775.40028728000004</v>
      </c>
      <c r="J14401" s="9">
        <v>778.39897503999998</v>
      </c>
      <c r="K14401" s="9">
        <v>781.00068116</v>
      </c>
      <c r="L14401" s="9">
        <v>780.36419819999901</v>
      </c>
      <c r="M14401" s="9">
        <v>771.00068083999997</v>
      </c>
      <c r="N14401" s="9">
        <v>771.00068083999997</v>
      </c>
      <c r="O14401" s="9">
        <v>777.74608788</v>
      </c>
      <c r="P14401" s="9">
        <v>774.67850248000002</v>
      </c>
      <c r="Q14401" s="9">
        <v>771.00068083999997</v>
      </c>
      <c r="R14401" s="9">
        <v>771.00068083999997</v>
      </c>
      <c r="S14401" s="9">
        <v>772.10632392000002</v>
      </c>
      <c r="T14401" s="9">
        <v>771.00068083999997</v>
      </c>
    </row>
    <row r="14402" spans="1:20" x14ac:dyDescent="0.35">
      <c r="A14402">
        <f t="shared" si="436"/>
        <v>14402</v>
      </c>
      <c r="B14402" s="3" t="s">
        <v>1037</v>
      </c>
      <c r="C14402" s="3" t="s">
        <v>75</v>
      </c>
      <c r="D14402" s="3" t="s">
        <v>49</v>
      </c>
      <c r="E14402">
        <v>2025</v>
      </c>
      <c r="F14402" s="3" t="str">
        <f t="shared" si="437"/>
        <v>RAElevWELLS2025</v>
      </c>
      <c r="G14402" s="9">
        <v>771.00068083999997</v>
      </c>
      <c r="H14402" s="9">
        <v>776.73230832000002</v>
      </c>
      <c r="I14402" s="9">
        <v>781.00068116</v>
      </c>
      <c r="J14402" s="9">
        <v>779.12075984000001</v>
      </c>
      <c r="K14402" s="9">
        <v>781.00068116</v>
      </c>
      <c r="L14402" s="9">
        <v>776.15159963999997</v>
      </c>
      <c r="M14402" s="9">
        <v>781.00068116</v>
      </c>
      <c r="N14402" s="9">
        <v>771.00068083999997</v>
      </c>
      <c r="O14402" s="9">
        <v>771.00068083999997</v>
      </c>
      <c r="P14402" s="9">
        <v>771.00068083999997</v>
      </c>
      <c r="Q14402" s="9">
        <v>781.00068116</v>
      </c>
      <c r="R14402" s="9">
        <v>771.00068083999997</v>
      </c>
      <c r="S14402" s="9">
        <v>771.00068083999997</v>
      </c>
      <c r="T14402" s="9">
        <v>771.00068083999997</v>
      </c>
    </row>
    <row r="14403" spans="1:20" x14ac:dyDescent="0.35">
      <c r="A14403">
        <f t="shared" ref="A14403:A14466" si="438">A14402+1</f>
        <v>14403</v>
      </c>
      <c r="B14403" s="3" t="s">
        <v>1037</v>
      </c>
      <c r="C14403" s="3" t="s">
        <v>75</v>
      </c>
      <c r="D14403" s="3" t="s">
        <v>49</v>
      </c>
      <c r="E14403">
        <v>2026</v>
      </c>
      <c r="F14403" s="3" t="str">
        <f t="shared" si="437"/>
        <v>RAElevWELLS2026</v>
      </c>
      <c r="G14403" s="9">
        <v>771.00068083999997</v>
      </c>
      <c r="H14403" s="9">
        <v>771.00068083999997</v>
      </c>
      <c r="I14403" s="9">
        <v>771.00068083999997</v>
      </c>
      <c r="J14403" s="9">
        <v>781.00068116</v>
      </c>
      <c r="K14403" s="9">
        <v>777.33598287999996</v>
      </c>
      <c r="L14403" s="9">
        <v>772.28677012000003</v>
      </c>
      <c r="M14403" s="9">
        <v>771.00068083999997</v>
      </c>
      <c r="N14403" s="9">
        <v>781.00068116</v>
      </c>
      <c r="O14403" s="9">
        <v>781.00068116</v>
      </c>
      <c r="P14403" s="9">
        <v>779.16997244000004</v>
      </c>
      <c r="Q14403" s="9">
        <v>771.00068083999997</v>
      </c>
      <c r="R14403" s="9">
        <v>779.41931627999998</v>
      </c>
      <c r="S14403" s="9">
        <v>771.50593019999997</v>
      </c>
      <c r="T14403" s="9">
        <v>771.00068083999997</v>
      </c>
    </row>
    <row r="14404" spans="1:20" x14ac:dyDescent="0.35">
      <c r="A14404">
        <f t="shared" si="438"/>
        <v>14404</v>
      </c>
      <c r="B14404" s="3" t="s">
        <v>1037</v>
      </c>
      <c r="C14404" s="3" t="s">
        <v>75</v>
      </c>
      <c r="D14404" s="3" t="s">
        <v>49</v>
      </c>
      <c r="E14404">
        <v>2027</v>
      </c>
      <c r="F14404" s="3" t="str">
        <f t="shared" si="437"/>
        <v>RAElevWELLS2027</v>
      </c>
      <c r="G14404" s="9">
        <v>779.37338451999995</v>
      </c>
      <c r="H14404" s="9">
        <v>774.10435547999998</v>
      </c>
      <c r="I14404" s="9">
        <v>781.00068116</v>
      </c>
      <c r="J14404" s="9">
        <v>772.67062839999903</v>
      </c>
      <c r="K14404" s="9">
        <v>781.00068116</v>
      </c>
      <c r="L14404" s="9">
        <v>781.00068116</v>
      </c>
      <c r="M14404" s="9">
        <v>771.00068083999997</v>
      </c>
      <c r="N14404" s="9">
        <v>776.91603536000002</v>
      </c>
      <c r="O14404" s="9">
        <v>781.00068116</v>
      </c>
      <c r="P14404" s="9">
        <v>781.00068116</v>
      </c>
      <c r="Q14404" s="9">
        <v>777.13585164000006</v>
      </c>
      <c r="R14404" s="9">
        <v>775.93506419999903</v>
      </c>
      <c r="S14404" s="9">
        <v>771.00068083999997</v>
      </c>
      <c r="T14404" s="9">
        <v>771.00068083999997</v>
      </c>
    </row>
    <row r="14405" spans="1:20" x14ac:dyDescent="0.35">
      <c r="A14405">
        <f t="shared" si="438"/>
        <v>14405</v>
      </c>
      <c r="B14405" s="3" t="s">
        <v>1037</v>
      </c>
      <c r="C14405" s="3" t="s">
        <v>75</v>
      </c>
      <c r="D14405" s="3" t="s">
        <v>49</v>
      </c>
      <c r="E14405">
        <v>2028</v>
      </c>
      <c r="F14405" s="3" t="str">
        <f t="shared" si="437"/>
        <v>RAElevWELLS2028</v>
      </c>
      <c r="G14405" s="9">
        <v>774.94425051999997</v>
      </c>
      <c r="H14405" s="9">
        <v>778.65488056000004</v>
      </c>
      <c r="I14405" s="9">
        <v>771.00068083999997</v>
      </c>
      <c r="J14405" s="9">
        <v>781.00068116</v>
      </c>
      <c r="K14405" s="9">
        <v>780.77758403999997</v>
      </c>
      <c r="L14405" s="9">
        <v>779.98033992000001</v>
      </c>
      <c r="M14405" s="9">
        <v>780.78414571999997</v>
      </c>
      <c r="N14405" s="9">
        <v>780.96787275999998</v>
      </c>
      <c r="O14405" s="9">
        <v>773.61879116</v>
      </c>
      <c r="P14405" s="9">
        <v>777.83795139999995</v>
      </c>
      <c r="Q14405" s="9">
        <v>772.19490659999997</v>
      </c>
      <c r="R14405" s="9">
        <v>771.70934227999999</v>
      </c>
      <c r="S14405" s="9">
        <v>773.60566779999999</v>
      </c>
      <c r="T14405" s="9">
        <v>771.00068083999997</v>
      </c>
    </row>
    <row r="14406" spans="1:20" x14ac:dyDescent="0.35">
      <c r="A14406">
        <f t="shared" si="438"/>
        <v>14406</v>
      </c>
      <c r="B14406" s="3" t="s">
        <v>1037</v>
      </c>
      <c r="C14406" s="3" t="s">
        <v>75</v>
      </c>
      <c r="D14406" s="3" t="s">
        <v>49</v>
      </c>
      <c r="E14406">
        <v>2029</v>
      </c>
      <c r="F14406" s="3" t="str">
        <f t="shared" si="437"/>
        <v>RAElevWELLS2029</v>
      </c>
      <c r="G14406" s="9">
        <v>781.00068116</v>
      </c>
      <c r="H14406" s="9">
        <v>777.79201964000003</v>
      </c>
      <c r="I14406" s="9">
        <v>771.12207192000005</v>
      </c>
      <c r="J14406" s="9">
        <v>780.34123232000002</v>
      </c>
      <c r="K14406" s="9">
        <v>774.91800379999995</v>
      </c>
      <c r="L14406" s="9">
        <v>781.00068116</v>
      </c>
      <c r="M14406" s="9">
        <v>771.00068083999997</v>
      </c>
      <c r="N14406" s="9">
        <v>781.00068116</v>
      </c>
      <c r="O14406" s="9">
        <v>774.12404051999999</v>
      </c>
      <c r="P14406" s="9">
        <v>781.00068116</v>
      </c>
      <c r="Q14406" s="9">
        <v>780.41669163999995</v>
      </c>
      <c r="R14406" s="9">
        <v>780.20343704000004</v>
      </c>
      <c r="S14406" s="9">
        <v>781.00068116</v>
      </c>
      <c r="T14406" s="9">
        <v>771.00068083999997</v>
      </c>
    </row>
    <row r="14407" spans="1:20" x14ac:dyDescent="0.35">
      <c r="A14407">
        <f t="shared" si="438"/>
        <v>14407</v>
      </c>
      <c r="B14407" s="3" t="s">
        <v>1037</v>
      </c>
      <c r="C14407" s="3" t="s">
        <v>86</v>
      </c>
      <c r="D14407" s="3" t="s">
        <v>49</v>
      </c>
      <c r="E14407">
        <v>2020</v>
      </c>
      <c r="F14407" s="3" t="str">
        <f t="shared" si="437"/>
        <v>RAQOutWELLS2020</v>
      </c>
      <c r="G14407" s="9">
        <v>75.898298783885195</v>
      </c>
      <c r="H14407" s="9">
        <v>123.025039405493</v>
      </c>
      <c r="I14407" s="9">
        <v>132.73958871802199</v>
      </c>
      <c r="J14407" s="9">
        <v>153.28934692158199</v>
      </c>
      <c r="K14407" s="9">
        <v>136.312685378552</v>
      </c>
      <c r="L14407" s="9">
        <v>96.122431648328003</v>
      </c>
      <c r="M14407" s="9">
        <v>139.11817775941901</v>
      </c>
      <c r="N14407" s="9">
        <v>152.57780645816501</v>
      </c>
      <c r="O14407" s="9">
        <v>181.99025032111302</v>
      </c>
      <c r="P14407" s="9">
        <v>210.698036029517</v>
      </c>
      <c r="Q14407" s="9">
        <v>106.417974308254</v>
      </c>
      <c r="R14407" s="9">
        <v>99.680378775177999</v>
      </c>
      <c r="S14407" s="9">
        <v>78.464907701186107</v>
      </c>
      <c r="T14407" s="9">
        <v>72.664533154525301</v>
      </c>
    </row>
    <row r="14408" spans="1:20" x14ac:dyDescent="0.35">
      <c r="A14408">
        <f t="shared" si="438"/>
        <v>14408</v>
      </c>
      <c r="B14408" s="3" t="s">
        <v>1037</v>
      </c>
      <c r="C14408" s="3" t="s">
        <v>86</v>
      </c>
      <c r="D14408" s="3" t="s">
        <v>49</v>
      </c>
      <c r="E14408">
        <v>2021</v>
      </c>
      <c r="F14408" s="3" t="str">
        <f t="shared" si="437"/>
        <v>RAQOutWELLS2021</v>
      </c>
      <c r="G14408" s="9">
        <v>106.207998762266</v>
      </c>
      <c r="H14408" s="9">
        <v>141.321495603579</v>
      </c>
      <c r="I14408" s="9">
        <v>159.58941791929701</v>
      </c>
      <c r="J14408" s="9">
        <v>142.78251113556499</v>
      </c>
      <c r="K14408" s="9">
        <v>150.07039297921801</v>
      </c>
      <c r="L14408" s="9">
        <v>96.393583234770105</v>
      </c>
      <c r="M14408" s="9">
        <v>102.188987388979</v>
      </c>
      <c r="N14408" s="9">
        <v>139.24858935339799</v>
      </c>
      <c r="O14408" s="9">
        <v>174.69428637016799</v>
      </c>
      <c r="P14408" s="9">
        <v>173.127389624952</v>
      </c>
      <c r="Q14408" s="9">
        <v>105.994572106937</v>
      </c>
      <c r="R14408" s="9">
        <v>97.361722960129399</v>
      </c>
      <c r="S14408" s="9">
        <v>81.322449610427014</v>
      </c>
      <c r="T14408" s="9">
        <v>57.014599695297697</v>
      </c>
    </row>
    <row r="14409" spans="1:20" x14ac:dyDescent="0.35">
      <c r="A14409">
        <f t="shared" si="438"/>
        <v>14409</v>
      </c>
      <c r="B14409" s="3" t="s">
        <v>1037</v>
      </c>
      <c r="C14409" s="3" t="s">
        <v>86</v>
      </c>
      <c r="D14409" s="3" t="s">
        <v>49</v>
      </c>
      <c r="E14409">
        <v>2022</v>
      </c>
      <c r="F14409" s="3" t="str">
        <f t="shared" si="437"/>
        <v>RAQOutWELLS2022</v>
      </c>
      <c r="G14409" s="9">
        <v>58.144528341900397</v>
      </c>
      <c r="H14409" s="9">
        <v>90.800662069571302</v>
      </c>
      <c r="I14409" s="9">
        <v>136.11173187980199</v>
      </c>
      <c r="J14409" s="9">
        <v>155.86270370454301</v>
      </c>
      <c r="K14409" s="9">
        <v>141.78638689692099</v>
      </c>
      <c r="L14409" s="9">
        <v>110.044953653275</v>
      </c>
      <c r="M14409" s="9">
        <v>120.88207187493801</v>
      </c>
      <c r="N14409" s="9">
        <v>158.02074155519099</v>
      </c>
      <c r="O14409" s="9">
        <v>180.643058632872</v>
      </c>
      <c r="P14409" s="9">
        <v>221.92572660260601</v>
      </c>
      <c r="Q14409" s="9">
        <v>112.713496914864</v>
      </c>
      <c r="R14409" s="9">
        <v>107.66203330083999</v>
      </c>
      <c r="S14409" s="9">
        <v>82.069822021314707</v>
      </c>
      <c r="T14409" s="9">
        <v>50.019904831841302</v>
      </c>
    </row>
    <row r="14410" spans="1:20" x14ac:dyDescent="0.35">
      <c r="A14410">
        <f t="shared" si="438"/>
        <v>14410</v>
      </c>
      <c r="B14410" s="3" t="s">
        <v>1037</v>
      </c>
      <c r="C14410" s="3" t="s">
        <v>86</v>
      </c>
      <c r="D14410" s="3" t="s">
        <v>49</v>
      </c>
      <c r="E14410">
        <v>2023</v>
      </c>
      <c r="F14410" s="3" t="str">
        <f t="shared" si="437"/>
        <v>RAQOutWELLS2023</v>
      </c>
      <c r="G14410" s="9">
        <v>60.124673639406502</v>
      </c>
      <c r="H14410" s="9">
        <v>104.062119572143</v>
      </c>
      <c r="I14410" s="9">
        <v>137.74812220097601</v>
      </c>
      <c r="J14410" s="9">
        <v>152.620569014149</v>
      </c>
      <c r="K14410" s="9">
        <v>106.857529728511</v>
      </c>
      <c r="L14410" s="9">
        <v>104.28353683259</v>
      </c>
      <c r="M14410" s="9">
        <v>124.285247200284</v>
      </c>
      <c r="N14410" s="9">
        <v>136.69688633263999</v>
      </c>
      <c r="O14410" s="9">
        <v>188.92941914224801</v>
      </c>
      <c r="P14410" s="9">
        <v>173.78943705570401</v>
      </c>
      <c r="Q14410" s="9">
        <v>111.311642847673</v>
      </c>
      <c r="R14410" s="9">
        <v>109.566462754331</v>
      </c>
      <c r="S14410" s="9">
        <v>75.776977852951305</v>
      </c>
      <c r="T14410" s="9">
        <v>44.454025739984402</v>
      </c>
    </row>
    <row r="14411" spans="1:20" x14ac:dyDescent="0.35">
      <c r="A14411">
        <f t="shared" si="438"/>
        <v>14411</v>
      </c>
      <c r="B14411" s="3" t="s">
        <v>1037</v>
      </c>
      <c r="C14411" s="3" t="s">
        <v>86</v>
      </c>
      <c r="D14411" s="3" t="s">
        <v>49</v>
      </c>
      <c r="E14411">
        <v>2024</v>
      </c>
      <c r="F14411" s="3" t="str">
        <f t="shared" si="437"/>
        <v>RAQOutWELLS2024</v>
      </c>
      <c r="G14411" s="9">
        <v>56.678900372667897</v>
      </c>
      <c r="H14411" s="9">
        <v>92.866842962053596</v>
      </c>
      <c r="I14411" s="9">
        <v>112.555879835121</v>
      </c>
      <c r="J14411" s="9">
        <v>139.150573467095</v>
      </c>
      <c r="K14411" s="9">
        <v>126.060429791239</v>
      </c>
      <c r="L14411" s="9">
        <v>116.82907299442</v>
      </c>
      <c r="M14411" s="9">
        <v>156.89673807971499</v>
      </c>
      <c r="N14411" s="9">
        <v>137.99315749936699</v>
      </c>
      <c r="O14411" s="9">
        <v>189.353396674137</v>
      </c>
      <c r="P14411" s="9">
        <v>147.715647137536</v>
      </c>
      <c r="Q14411" s="9">
        <v>100.40409523024</v>
      </c>
      <c r="R14411" s="9">
        <v>86.252792205834695</v>
      </c>
      <c r="S14411" s="9">
        <v>87.863318622953102</v>
      </c>
      <c r="T14411" s="9">
        <v>52.094165016941197</v>
      </c>
    </row>
    <row r="14412" spans="1:20" x14ac:dyDescent="0.35">
      <c r="A14412">
        <f t="shared" si="438"/>
        <v>14412</v>
      </c>
      <c r="B14412" s="3" t="s">
        <v>1037</v>
      </c>
      <c r="C14412" s="3" t="s">
        <v>86</v>
      </c>
      <c r="D14412" s="3" t="s">
        <v>49</v>
      </c>
      <c r="E14412">
        <v>2025</v>
      </c>
      <c r="F14412" s="3" t="str">
        <f t="shared" si="437"/>
        <v>RAQOutWELLS2025</v>
      </c>
      <c r="G14412" s="9">
        <v>47.399512710445997</v>
      </c>
      <c r="H14412" s="9">
        <v>93.326287019437501</v>
      </c>
      <c r="I14412" s="9">
        <v>118.037912006787</v>
      </c>
      <c r="J14412" s="9">
        <v>78.361978035259398</v>
      </c>
      <c r="K14412" s="9">
        <v>75.741283440310397</v>
      </c>
      <c r="L14412" s="9">
        <v>63.045921857909001</v>
      </c>
      <c r="M14412" s="9">
        <v>62.979161734688802</v>
      </c>
      <c r="N14412" s="9">
        <v>84.6792117016319</v>
      </c>
      <c r="O14412" s="9">
        <v>83.334447741008802</v>
      </c>
      <c r="P14412" s="9">
        <v>84.032091340644996</v>
      </c>
      <c r="Q14412" s="9">
        <v>103.428402121088</v>
      </c>
      <c r="R14412" s="9">
        <v>114.215836704336</v>
      </c>
      <c r="S14412" s="9">
        <v>85.794929603996394</v>
      </c>
      <c r="T14412" s="9">
        <v>61.850430891340402</v>
      </c>
    </row>
    <row r="14413" spans="1:20" x14ac:dyDescent="0.35">
      <c r="A14413">
        <f t="shared" si="438"/>
        <v>14413</v>
      </c>
      <c r="B14413" s="3" t="s">
        <v>1037</v>
      </c>
      <c r="C14413" s="3" t="s">
        <v>86</v>
      </c>
      <c r="D14413" s="3" t="s">
        <v>49</v>
      </c>
      <c r="E14413">
        <v>2026</v>
      </c>
      <c r="F14413" s="3" t="str">
        <f t="shared" si="437"/>
        <v>RAQOutWELLS2026</v>
      </c>
      <c r="G14413" s="9">
        <v>60.431765248091303</v>
      </c>
      <c r="H14413" s="9">
        <v>72.314350085980607</v>
      </c>
      <c r="I14413" s="9">
        <v>121.88662805745901</v>
      </c>
      <c r="J14413" s="9">
        <v>141.22643288839399</v>
      </c>
      <c r="K14413" s="9">
        <v>166.31394979001001</v>
      </c>
      <c r="L14413" s="9">
        <v>119.355229896373</v>
      </c>
      <c r="M14413" s="9">
        <v>219.19361522099999</v>
      </c>
      <c r="N14413" s="9">
        <v>271.542288273015</v>
      </c>
      <c r="O14413" s="9">
        <v>218.849105131632</v>
      </c>
      <c r="P14413" s="9">
        <v>182.761219417456</v>
      </c>
      <c r="Q14413" s="9">
        <v>124.171620021693</v>
      </c>
      <c r="R14413" s="9">
        <v>96.748219444014396</v>
      </c>
      <c r="S14413" s="9">
        <v>79.091587881678294</v>
      </c>
      <c r="T14413" s="9">
        <v>71.388880856649905</v>
      </c>
    </row>
    <row r="14414" spans="1:20" x14ac:dyDescent="0.35">
      <c r="A14414">
        <f t="shared" si="438"/>
        <v>14414</v>
      </c>
      <c r="B14414" s="3" t="s">
        <v>1037</v>
      </c>
      <c r="C14414" s="3" t="s">
        <v>86</v>
      </c>
      <c r="D14414" s="3" t="s">
        <v>49</v>
      </c>
      <c r="E14414">
        <v>2027</v>
      </c>
      <c r="F14414" s="3" t="str">
        <f t="shared" si="437"/>
        <v>RAQOutWELLS2027</v>
      </c>
      <c r="G14414" s="9">
        <v>52.9869471073334</v>
      </c>
      <c r="H14414" s="9">
        <v>131.21464600847801</v>
      </c>
      <c r="I14414" s="9">
        <v>176.980845993359</v>
      </c>
      <c r="J14414" s="9">
        <v>197.82762112118601</v>
      </c>
      <c r="K14414" s="9">
        <v>173.38757338809799</v>
      </c>
      <c r="L14414" s="9">
        <v>150.77607313824501</v>
      </c>
      <c r="M14414" s="9">
        <v>203.243192487611</v>
      </c>
      <c r="N14414" s="9">
        <v>196.47547089461597</v>
      </c>
      <c r="O14414" s="9">
        <v>212.288141461892</v>
      </c>
      <c r="P14414" s="9">
        <v>281.10647540474099</v>
      </c>
      <c r="Q14414" s="9">
        <v>198.77278947906601</v>
      </c>
      <c r="R14414" s="9">
        <v>153.87120588462699</v>
      </c>
      <c r="S14414" s="9">
        <v>106.431901138928</v>
      </c>
      <c r="T14414" s="9">
        <v>80.210611794395803</v>
      </c>
    </row>
    <row r="14415" spans="1:20" x14ac:dyDescent="0.35">
      <c r="A14415">
        <f t="shared" si="438"/>
        <v>14415</v>
      </c>
      <c r="B14415" s="3" t="s">
        <v>1037</v>
      </c>
      <c r="C14415" s="3" t="s">
        <v>86</v>
      </c>
      <c r="D14415" s="3" t="s">
        <v>49</v>
      </c>
      <c r="E14415">
        <v>2028</v>
      </c>
      <c r="F14415" s="3" t="str">
        <f t="shared" si="437"/>
        <v>RAQOutWELLS2028</v>
      </c>
      <c r="G14415" s="9">
        <v>85.883216347471119</v>
      </c>
      <c r="H14415" s="9">
        <v>133.18922308457499</v>
      </c>
      <c r="I14415" s="9">
        <v>138.905193686004</v>
      </c>
      <c r="J14415" s="9">
        <v>172.015728917285</v>
      </c>
      <c r="K14415" s="9">
        <v>159.33033590252001</v>
      </c>
      <c r="L14415" s="9">
        <v>143.120023107701</v>
      </c>
      <c r="M14415" s="9">
        <v>173.19872415920199</v>
      </c>
      <c r="N14415" s="9">
        <v>131.572879813637</v>
      </c>
      <c r="O14415" s="9">
        <v>186.69837054986101</v>
      </c>
      <c r="P14415" s="9">
        <v>204.369127826018</v>
      </c>
      <c r="Q14415" s="9">
        <v>99.910966089626598</v>
      </c>
      <c r="R14415" s="9">
        <v>93.444739950881598</v>
      </c>
      <c r="S14415" s="9">
        <v>79.161771560868004</v>
      </c>
      <c r="T14415" s="9">
        <v>61.4444049101293</v>
      </c>
    </row>
    <row r="14416" spans="1:20" x14ac:dyDescent="0.35">
      <c r="A14416">
        <f t="shared" si="438"/>
        <v>14416</v>
      </c>
      <c r="B14416" s="3" t="s">
        <v>1037</v>
      </c>
      <c r="C14416" s="3" t="s">
        <v>86</v>
      </c>
      <c r="D14416" s="3" t="s">
        <v>49</v>
      </c>
      <c r="E14416">
        <v>2029</v>
      </c>
      <c r="F14416" s="3" t="str">
        <f t="shared" si="437"/>
        <v>RAQOutWELLS2029</v>
      </c>
      <c r="G14416" s="9">
        <v>65.137592897764307</v>
      </c>
      <c r="H14416" s="9">
        <v>117.918154660393</v>
      </c>
      <c r="I14416" s="9">
        <v>125.45390061233201</v>
      </c>
      <c r="J14416" s="9">
        <v>158.46531719450701</v>
      </c>
      <c r="K14416" s="9">
        <v>184.808144715098</v>
      </c>
      <c r="L14416" s="9">
        <v>181.97959296136199</v>
      </c>
      <c r="M14416" s="9">
        <v>238.01997607433799</v>
      </c>
      <c r="N14416" s="9">
        <v>256.69544127897598</v>
      </c>
      <c r="O14416" s="9">
        <v>284.76919481069098</v>
      </c>
      <c r="P14416" s="9">
        <v>305.86175114420098</v>
      </c>
      <c r="Q14416" s="9">
        <v>236.042545938156</v>
      </c>
      <c r="R14416" s="9">
        <v>169.90371649128801</v>
      </c>
      <c r="S14416" s="9">
        <v>157.208147494006</v>
      </c>
      <c r="T14416" s="9">
        <v>82.104267966680496</v>
      </c>
    </row>
    <row r="14417" spans="1:20" x14ac:dyDescent="0.35">
      <c r="A14417">
        <f t="shared" si="438"/>
        <v>14417</v>
      </c>
      <c r="B14417" s="3" t="s">
        <v>1037</v>
      </c>
      <c r="C14417" s="3" t="s">
        <v>95</v>
      </c>
      <c r="D14417" s="3" t="s">
        <v>49</v>
      </c>
      <c r="E14417">
        <v>2020</v>
      </c>
      <c r="F14417" s="3" t="str">
        <f t="shared" si="437"/>
        <v>RASpillWELLS2020</v>
      </c>
      <c r="G14417" s="9">
        <v>3.4456941334657198</v>
      </c>
      <c r="H14417" s="9">
        <v>24.0236370753993</v>
      </c>
      <c r="I14417" s="9">
        <v>16.381791073443001</v>
      </c>
      <c r="J14417" s="9">
        <v>23.356760761259402</v>
      </c>
      <c r="K14417" s="9">
        <v>21.465221990166601</v>
      </c>
      <c r="L14417" s="9">
        <v>11.292182019793</v>
      </c>
      <c r="M14417" s="9">
        <v>24.967220046572201</v>
      </c>
      <c r="N14417" s="9">
        <v>38.6401958029791</v>
      </c>
      <c r="O14417" s="9">
        <v>50.923660635811103</v>
      </c>
      <c r="P14417" s="9">
        <v>74.085815467052001</v>
      </c>
      <c r="Q14417" s="9">
        <v>30.046038288678201</v>
      </c>
      <c r="R14417" s="9">
        <v>13.7648240972861</v>
      </c>
      <c r="S14417" s="9">
        <v>6.5756815187018196</v>
      </c>
      <c r="T14417" s="9">
        <v>6.18370091842222</v>
      </c>
    </row>
    <row r="14418" spans="1:20" x14ac:dyDescent="0.35">
      <c r="A14418">
        <f t="shared" si="438"/>
        <v>14418</v>
      </c>
      <c r="B14418" s="3" t="s">
        <v>1037</v>
      </c>
      <c r="C14418" s="3" t="s">
        <v>95</v>
      </c>
      <c r="D14418" s="3" t="s">
        <v>49</v>
      </c>
      <c r="E14418">
        <v>2021</v>
      </c>
      <c r="F14418" s="3" t="str">
        <f t="shared" si="437"/>
        <v>RASpillWELLS2021</v>
      </c>
      <c r="G14418" s="9">
        <v>24.331087774804395</v>
      </c>
      <c r="H14418" s="9">
        <v>34.858451034924997</v>
      </c>
      <c r="I14418" s="9">
        <v>24.658984718117299</v>
      </c>
      <c r="J14418" s="9">
        <v>20.496456065881699</v>
      </c>
      <c r="K14418" s="9">
        <v>22.822815524843701</v>
      </c>
      <c r="L14418" s="9">
        <v>9.6893631170093997</v>
      </c>
      <c r="M14418" s="9">
        <v>8.2465086618930492</v>
      </c>
      <c r="N14418" s="9">
        <v>38.995252705072197</v>
      </c>
      <c r="O14418" s="9">
        <v>50.8876779639657</v>
      </c>
      <c r="P14418" s="9">
        <v>67.299031636549998</v>
      </c>
      <c r="Q14418" s="9">
        <v>36.225080503579903</v>
      </c>
      <c r="R14418" s="9">
        <v>12.064719080934699</v>
      </c>
      <c r="S14418" s="9">
        <v>5.99710273173958</v>
      </c>
      <c r="T14418" s="9">
        <v>1.07927865344736</v>
      </c>
    </row>
    <row r="14419" spans="1:20" x14ac:dyDescent="0.35">
      <c r="A14419">
        <f t="shared" si="438"/>
        <v>14419</v>
      </c>
      <c r="B14419" s="3" t="s">
        <v>1037</v>
      </c>
      <c r="C14419" s="3" t="s">
        <v>95</v>
      </c>
      <c r="D14419" s="3" t="s">
        <v>49</v>
      </c>
      <c r="E14419">
        <v>2022</v>
      </c>
      <c r="F14419" s="3" t="str">
        <f t="shared" si="437"/>
        <v>RASpillWELLS2022</v>
      </c>
      <c r="G14419" s="9">
        <v>5.54706692872782</v>
      </c>
      <c r="H14419" s="9">
        <v>8.0429984846701394</v>
      </c>
      <c r="I14419" s="9">
        <v>21.231957175809701</v>
      </c>
      <c r="J14419" s="9">
        <v>26.082327187809099</v>
      </c>
      <c r="K14419" s="9">
        <v>30.521095236286399</v>
      </c>
      <c r="L14419" s="9">
        <v>15.920429743444201</v>
      </c>
      <c r="M14419" s="9">
        <v>14.407265640629101</v>
      </c>
      <c r="N14419" s="9">
        <v>49.472613654469399</v>
      </c>
      <c r="O14419" s="9">
        <v>57.306199012200203</v>
      </c>
      <c r="P14419" s="9">
        <v>85.110735942696493</v>
      </c>
      <c r="Q14419" s="9">
        <v>22.332537662200998</v>
      </c>
      <c r="R14419" s="9">
        <v>22.688316129645798</v>
      </c>
      <c r="S14419" s="9">
        <v>7.2444545397656199</v>
      </c>
      <c r="T14419" s="9">
        <v>2.75796897653861</v>
      </c>
    </row>
    <row r="14420" spans="1:20" x14ac:dyDescent="0.35">
      <c r="A14420">
        <f t="shared" si="438"/>
        <v>14420</v>
      </c>
      <c r="B14420" s="3" t="s">
        <v>1037</v>
      </c>
      <c r="C14420" s="3" t="s">
        <v>95</v>
      </c>
      <c r="D14420" s="3" t="s">
        <v>49</v>
      </c>
      <c r="E14420">
        <v>2023</v>
      </c>
      <c r="F14420" s="3" t="str">
        <f t="shared" si="437"/>
        <v>RASpillWELLS2023</v>
      </c>
      <c r="G14420" s="9">
        <v>3.27774375896841</v>
      </c>
      <c r="H14420" s="9">
        <v>15.850482499794399</v>
      </c>
      <c r="I14420" s="9">
        <v>18.3217726632354</v>
      </c>
      <c r="J14420" s="9">
        <v>22.082645068712299</v>
      </c>
      <c r="K14420" s="9">
        <v>6.4948184206926998</v>
      </c>
      <c r="L14420" s="9">
        <v>13.290964740055101</v>
      </c>
      <c r="M14420" s="9">
        <v>23.3353366845569</v>
      </c>
      <c r="N14420" s="9">
        <v>25.3597852063597</v>
      </c>
      <c r="O14420" s="9">
        <v>62.384216359170701</v>
      </c>
      <c r="P14420" s="9">
        <v>65.323383961704096</v>
      </c>
      <c r="Q14420" s="9">
        <v>30.452277752385399</v>
      </c>
      <c r="R14420" s="9">
        <v>12.851818476622199</v>
      </c>
      <c r="S14420" s="9">
        <v>5.5459662539239512</v>
      </c>
      <c r="T14420" s="9">
        <v>1.0645659442614499</v>
      </c>
    </row>
    <row r="14421" spans="1:20" x14ac:dyDescent="0.35">
      <c r="A14421">
        <f t="shared" si="438"/>
        <v>14421</v>
      </c>
      <c r="B14421" s="3" t="s">
        <v>1037</v>
      </c>
      <c r="C14421" s="3" t="s">
        <v>95</v>
      </c>
      <c r="D14421" s="3" t="s">
        <v>49</v>
      </c>
      <c r="E14421">
        <v>2024</v>
      </c>
      <c r="F14421" s="3" t="str">
        <f t="shared" si="437"/>
        <v>RASpillWELLS2024</v>
      </c>
      <c r="G14421" s="9">
        <v>2.16339523867607</v>
      </c>
      <c r="H14421" s="9">
        <v>10.8371886382229</v>
      </c>
      <c r="I14421" s="9">
        <v>8.4747750661243</v>
      </c>
      <c r="J14421" s="9">
        <v>18.620962576887099</v>
      </c>
      <c r="K14421" s="9">
        <v>21.228326784</v>
      </c>
      <c r="L14421" s="9">
        <v>22.374842451452899</v>
      </c>
      <c r="M14421" s="9">
        <v>47.630570452781903</v>
      </c>
      <c r="N14421" s="9">
        <v>25.867305076093</v>
      </c>
      <c r="O14421" s="9">
        <v>59.762734534623597</v>
      </c>
      <c r="P14421" s="9">
        <v>31.349104242331901</v>
      </c>
      <c r="Q14421" s="9">
        <v>15.119313914442801</v>
      </c>
      <c r="R14421" s="9">
        <v>7.8277954324694399</v>
      </c>
      <c r="S14421" s="9">
        <v>16.625347759270799</v>
      </c>
      <c r="T14421" s="9">
        <v>2.2026292256942299</v>
      </c>
    </row>
    <row r="14422" spans="1:20" x14ac:dyDescent="0.35">
      <c r="A14422">
        <f t="shared" si="438"/>
        <v>14422</v>
      </c>
      <c r="B14422" s="3" t="s">
        <v>1037</v>
      </c>
      <c r="C14422" s="3" t="s">
        <v>95</v>
      </c>
      <c r="D14422" s="3" t="s">
        <v>49</v>
      </c>
      <c r="E14422">
        <v>2025</v>
      </c>
      <c r="F14422" s="3" t="str">
        <f t="shared" si="437"/>
        <v>RASpillWELLS2025</v>
      </c>
      <c r="G14422" s="9">
        <v>2.3549127694171301</v>
      </c>
      <c r="H14422" s="9">
        <v>9.7861063116590206</v>
      </c>
      <c r="I14422" s="9">
        <v>26.238622671838801</v>
      </c>
      <c r="J14422" s="9">
        <v>8.5930088185967701</v>
      </c>
      <c r="K14422" s="9">
        <v>6.2754640909427</v>
      </c>
      <c r="L14422" s="9">
        <v>4.5528502523831698</v>
      </c>
      <c r="M14422" s="9">
        <v>4.7693610857083302</v>
      </c>
      <c r="N14422" s="9">
        <v>12.936685385341599</v>
      </c>
      <c r="O14422" s="9">
        <v>8.4744694690692199</v>
      </c>
      <c r="P14422" s="9">
        <v>10.985804007184001</v>
      </c>
      <c r="Q14422" s="9">
        <v>19.025908451337301</v>
      </c>
      <c r="R14422" s="9">
        <v>16.0654616892291</v>
      </c>
      <c r="S14422" s="9">
        <v>10.823453693909199</v>
      </c>
      <c r="T14422" s="9">
        <v>3.5066783779989699</v>
      </c>
    </row>
    <row r="14423" spans="1:20" x14ac:dyDescent="0.35">
      <c r="A14423">
        <f t="shared" si="438"/>
        <v>14423</v>
      </c>
      <c r="B14423" s="3" t="s">
        <v>1037</v>
      </c>
      <c r="C14423" s="3" t="s">
        <v>95</v>
      </c>
      <c r="D14423" s="3" t="s">
        <v>49</v>
      </c>
      <c r="E14423">
        <v>2026</v>
      </c>
      <c r="F14423" s="3" t="str">
        <f t="shared" si="437"/>
        <v>RASpillWELLS2026</v>
      </c>
      <c r="G14423" s="9">
        <v>2.5233940987688102</v>
      </c>
      <c r="H14423" s="9">
        <v>5.4145894828472203</v>
      </c>
      <c r="I14423" s="9">
        <v>9.2516661411465204</v>
      </c>
      <c r="J14423" s="9">
        <v>40.002780725377001</v>
      </c>
      <c r="K14423" s="9">
        <v>48.933618506208298</v>
      </c>
      <c r="L14423" s="9">
        <v>23.920665844433401</v>
      </c>
      <c r="M14423" s="9">
        <v>117.634897727083</v>
      </c>
      <c r="N14423" s="9">
        <v>178.64330527856899</v>
      </c>
      <c r="O14423" s="9">
        <v>87.503424849905201</v>
      </c>
      <c r="P14423" s="9">
        <v>59.220480020872898</v>
      </c>
      <c r="Q14423" s="9">
        <v>34.218877266409201</v>
      </c>
      <c r="R14423" s="9">
        <v>18.464349642967999</v>
      </c>
      <c r="S14423" s="9">
        <v>8.4672234751289004</v>
      </c>
      <c r="T14423" s="9">
        <v>11.831498178397901</v>
      </c>
    </row>
    <row r="14424" spans="1:20" x14ac:dyDescent="0.35">
      <c r="A14424">
        <f t="shared" si="438"/>
        <v>14424</v>
      </c>
      <c r="B14424" s="3" t="s">
        <v>1037</v>
      </c>
      <c r="C14424" s="3" t="s">
        <v>95</v>
      </c>
      <c r="D14424" s="3" t="s">
        <v>49</v>
      </c>
      <c r="E14424">
        <v>2027</v>
      </c>
      <c r="F14424" s="3" t="str">
        <f t="shared" si="437"/>
        <v>RASpillWELLS2027</v>
      </c>
      <c r="G14424" s="9">
        <v>4.8315430755520801</v>
      </c>
      <c r="H14424" s="9">
        <v>37.544221617379101</v>
      </c>
      <c r="I14424" s="9">
        <v>64.334713795401299</v>
      </c>
      <c r="J14424" s="9">
        <v>67.450773779788904</v>
      </c>
      <c r="K14424" s="9">
        <v>40.286158621015602</v>
      </c>
      <c r="L14424" s="9">
        <v>46.109282285476397</v>
      </c>
      <c r="M14424" s="9">
        <v>79.781287486541601</v>
      </c>
      <c r="N14424" s="9">
        <v>97.123183884436102</v>
      </c>
      <c r="O14424" s="9">
        <v>77.408497955118193</v>
      </c>
      <c r="P14424" s="9">
        <v>138.93647285347001</v>
      </c>
      <c r="Q14424" s="9">
        <v>81.081789555040999</v>
      </c>
      <c r="R14424" s="9">
        <v>38.912524963238802</v>
      </c>
      <c r="S14424" s="9">
        <v>12.563281940389301</v>
      </c>
      <c r="T14424" s="9">
        <v>6.12221011670138</v>
      </c>
    </row>
    <row r="14425" spans="1:20" x14ac:dyDescent="0.35">
      <c r="A14425">
        <f t="shared" si="438"/>
        <v>14425</v>
      </c>
      <c r="B14425" s="3" t="s">
        <v>1037</v>
      </c>
      <c r="C14425" s="3" t="s">
        <v>95</v>
      </c>
      <c r="D14425" s="3" t="s">
        <v>49</v>
      </c>
      <c r="E14425">
        <v>2028</v>
      </c>
      <c r="F14425" s="3" t="str">
        <f t="shared" si="437"/>
        <v>RASpillWELLS2028</v>
      </c>
      <c r="G14425" s="9">
        <v>7.6688190516686801</v>
      </c>
      <c r="H14425" s="9">
        <v>36.342831833058298</v>
      </c>
      <c r="I14425" s="9">
        <v>24.828974726261801</v>
      </c>
      <c r="J14425" s="9">
        <v>44.442267775692798</v>
      </c>
      <c r="K14425" s="9">
        <v>52.285993458406203</v>
      </c>
      <c r="L14425" s="9">
        <v>39.097049781430698</v>
      </c>
      <c r="M14425" s="9">
        <v>41.952357153369398</v>
      </c>
      <c r="N14425" s="9">
        <v>31.264200890494401</v>
      </c>
      <c r="O14425" s="9">
        <v>60.523326543524099</v>
      </c>
      <c r="P14425" s="9">
        <v>73.309951214893701</v>
      </c>
      <c r="Q14425" s="9">
        <v>18.299742316112201</v>
      </c>
      <c r="R14425" s="9">
        <v>11.872211469517699</v>
      </c>
      <c r="S14425" s="9">
        <v>14.719915714401001</v>
      </c>
      <c r="T14425" s="9">
        <v>2.8404905955076298</v>
      </c>
    </row>
    <row r="14426" spans="1:20" x14ac:dyDescent="0.35">
      <c r="A14426">
        <f t="shared" si="438"/>
        <v>14426</v>
      </c>
      <c r="B14426" s="3" t="s">
        <v>1037</v>
      </c>
      <c r="C14426" s="3" t="s">
        <v>95</v>
      </c>
      <c r="D14426" s="3" t="s">
        <v>49</v>
      </c>
      <c r="E14426">
        <v>2029</v>
      </c>
      <c r="F14426" s="3" t="str">
        <f t="shared" si="437"/>
        <v>RASpillWELLS2029</v>
      </c>
      <c r="G14426" s="9">
        <v>6.0290268628098103</v>
      </c>
      <c r="H14426" s="9">
        <v>20.5112905874673</v>
      </c>
      <c r="I14426" s="9">
        <v>18.818426480238099</v>
      </c>
      <c r="J14426" s="9">
        <v>26.0166932587681</v>
      </c>
      <c r="K14426" s="9">
        <v>66.1348693223906</v>
      </c>
      <c r="L14426" s="9">
        <v>56.494069298587299</v>
      </c>
      <c r="M14426" s="9">
        <v>108.716653513533</v>
      </c>
      <c r="N14426" s="9">
        <v>126.838824977656</v>
      </c>
      <c r="O14426" s="9">
        <v>143.38476721701201</v>
      </c>
      <c r="P14426" s="9">
        <v>157.38678648102001</v>
      </c>
      <c r="Q14426" s="9">
        <v>106.06327249343801</v>
      </c>
      <c r="R14426" s="9">
        <v>62.097521817955503</v>
      </c>
      <c r="S14426" s="9">
        <v>60.709750248811197</v>
      </c>
      <c r="T14426" s="9">
        <v>7.8191261591236101</v>
      </c>
    </row>
    <row r="14427" spans="1:20" x14ac:dyDescent="0.35">
      <c r="A14427">
        <f t="shared" si="438"/>
        <v>14427</v>
      </c>
      <c r="B14427" s="3" t="s">
        <v>1037</v>
      </c>
      <c r="C14427" s="3" t="s">
        <v>77</v>
      </c>
      <c r="D14427" s="3" t="s">
        <v>49</v>
      </c>
      <c r="E14427">
        <v>2020</v>
      </c>
      <c r="F14427" s="3" t="str">
        <f t="shared" si="437"/>
        <v>RAGenWELLS2020</v>
      </c>
      <c r="G14427" s="9">
        <v>344.001029037634</v>
      </c>
      <c r="H14427" s="9">
        <v>470.053331833333</v>
      </c>
      <c r="I14427" s="9">
        <v>552.46057634722195</v>
      </c>
      <c r="J14427" s="9">
        <v>616.91292876344005</v>
      </c>
      <c r="K14427" s="9">
        <v>545.28960104166595</v>
      </c>
      <c r="L14427" s="9">
        <v>402.76948308064499</v>
      </c>
      <c r="M14427" s="9">
        <v>541.98260416666596</v>
      </c>
      <c r="N14427" s="9">
        <v>540.96965916666602</v>
      </c>
      <c r="O14427" s="9">
        <v>622.29716532257999</v>
      </c>
      <c r="P14427" s="9">
        <v>648.62752611111102</v>
      </c>
      <c r="Q14427" s="9">
        <v>362.60984647849398</v>
      </c>
      <c r="R14427" s="9">
        <v>407.92244047222198</v>
      </c>
      <c r="S14427" s="9">
        <v>341.32621968749999</v>
      </c>
      <c r="T14427" s="9">
        <v>315.647326057361</v>
      </c>
    </row>
    <row r="14428" spans="1:20" x14ac:dyDescent="0.35">
      <c r="A14428">
        <f t="shared" si="438"/>
        <v>14428</v>
      </c>
      <c r="B14428" s="3" t="s">
        <v>1037</v>
      </c>
      <c r="C14428" s="3" t="s">
        <v>77</v>
      </c>
      <c r="D14428" s="3" t="s">
        <v>49</v>
      </c>
      <c r="E14428">
        <v>2021</v>
      </c>
      <c r="F14428" s="3" t="str">
        <f t="shared" si="437"/>
        <v>RAGenWELLS2021</v>
      </c>
      <c r="G14428" s="9">
        <v>388.74710030107502</v>
      </c>
      <c r="H14428" s="9">
        <v>505.48081206944403</v>
      </c>
      <c r="I14428" s="9">
        <v>640.642426388888</v>
      </c>
      <c r="J14428" s="9">
        <v>580.60761005376298</v>
      </c>
      <c r="K14428" s="9">
        <v>604.16467529761906</v>
      </c>
      <c r="L14428" s="9">
        <v>411.66698341397802</v>
      </c>
      <c r="M14428" s="9">
        <v>446.03385277777699</v>
      </c>
      <c r="N14428" s="9">
        <v>475.99743539722198</v>
      </c>
      <c r="O14428" s="9">
        <v>587.82716182795696</v>
      </c>
      <c r="P14428" s="9">
        <v>502.46739751388799</v>
      </c>
      <c r="Q14428" s="9">
        <v>331.26180907257998</v>
      </c>
      <c r="R14428" s="9">
        <v>404.98556221388799</v>
      </c>
      <c r="S14428" s="9">
        <v>357.64067059895802</v>
      </c>
      <c r="T14428" s="9">
        <v>265.57783185694399</v>
      </c>
    </row>
    <row r="14429" spans="1:20" x14ac:dyDescent="0.35">
      <c r="A14429">
        <f t="shared" si="438"/>
        <v>14429</v>
      </c>
      <c r="B14429" s="3" t="s">
        <v>1037</v>
      </c>
      <c r="C14429" s="3" t="s">
        <v>77</v>
      </c>
      <c r="D14429" s="3" t="s">
        <v>49</v>
      </c>
      <c r="E14429">
        <v>2022</v>
      </c>
      <c r="F14429" s="3" t="str">
        <f t="shared" si="437"/>
        <v>RAGenWELLS2022</v>
      </c>
      <c r="G14429" s="9">
        <v>249.729912196236</v>
      </c>
      <c r="H14429" s="9">
        <v>392.92894497083302</v>
      </c>
      <c r="I14429" s="9">
        <v>545.442949361111</v>
      </c>
      <c r="J14429" s="9">
        <v>616.19024059139701</v>
      </c>
      <c r="K14429" s="9">
        <v>528.28160294642805</v>
      </c>
      <c r="L14429" s="9">
        <v>446.89818592741898</v>
      </c>
      <c r="M14429" s="9">
        <v>505.53667136111102</v>
      </c>
      <c r="N14429" s="9">
        <v>515.38067638888901</v>
      </c>
      <c r="O14429" s="9">
        <v>585.59681142473096</v>
      </c>
      <c r="P14429" s="9">
        <v>649.59029305555498</v>
      </c>
      <c r="Q14429" s="9">
        <v>429.12396900806402</v>
      </c>
      <c r="R14429" s="9">
        <v>403.450652249999</v>
      </c>
      <c r="S14429" s="9">
        <v>355.26681290364502</v>
      </c>
      <c r="T14429" s="9">
        <v>224.39707822222201</v>
      </c>
    </row>
    <row r="14430" spans="1:20" x14ac:dyDescent="0.35">
      <c r="A14430">
        <f t="shared" si="438"/>
        <v>14430</v>
      </c>
      <c r="B14430" s="3" t="s">
        <v>1037</v>
      </c>
      <c r="C14430" s="3" t="s">
        <v>77</v>
      </c>
      <c r="D14430" s="3" t="s">
        <v>49</v>
      </c>
      <c r="E14430">
        <v>2023</v>
      </c>
      <c r="F14430" s="3" t="str">
        <f t="shared" si="437"/>
        <v>RAGenWELLS2023</v>
      </c>
      <c r="G14430" s="9">
        <v>269.90615966007999</v>
      </c>
      <c r="H14430" s="9">
        <v>418.82411984722199</v>
      </c>
      <c r="I14430" s="9">
        <v>567.02987486111101</v>
      </c>
      <c r="J14430" s="9">
        <v>619.78703642473101</v>
      </c>
      <c r="K14430" s="9">
        <v>476.516762474404</v>
      </c>
      <c r="L14430" s="9">
        <v>432.027823588709</v>
      </c>
      <c r="M14430" s="9">
        <v>479.30475297222199</v>
      </c>
      <c r="N14430" s="9">
        <v>528.62256116666595</v>
      </c>
      <c r="O14430" s="9">
        <v>600.829856854838</v>
      </c>
      <c r="P14430" s="9">
        <v>514.99103027777699</v>
      </c>
      <c r="Q14430" s="9">
        <v>383.91592930107498</v>
      </c>
      <c r="R14430" s="9">
        <v>459.19593109444401</v>
      </c>
      <c r="S14430" s="9">
        <v>333.45307677083298</v>
      </c>
      <c r="T14430" s="9">
        <v>206.01079299305499</v>
      </c>
    </row>
    <row r="14431" spans="1:20" x14ac:dyDescent="0.35">
      <c r="A14431">
        <f t="shared" si="438"/>
        <v>14431</v>
      </c>
      <c r="B14431" s="3" t="s">
        <v>1037</v>
      </c>
      <c r="C14431" s="3" t="s">
        <v>77</v>
      </c>
      <c r="D14431" s="3" t="s">
        <v>49</v>
      </c>
      <c r="E14431">
        <v>2024</v>
      </c>
      <c r="F14431" s="3" t="str">
        <f t="shared" si="437"/>
        <v>RAGenWELLS2024</v>
      </c>
      <c r="G14431" s="9">
        <v>258.83667819354798</v>
      </c>
      <c r="H14431" s="9">
        <v>389.472381433333</v>
      </c>
      <c r="I14431" s="9">
        <v>494.17152027777701</v>
      </c>
      <c r="J14431" s="9">
        <v>572.26811102150498</v>
      </c>
      <c r="K14431" s="9">
        <v>497.73719736607097</v>
      </c>
      <c r="L14431" s="9">
        <v>448.46362312137097</v>
      </c>
      <c r="M14431" s="9">
        <v>518.78990452777703</v>
      </c>
      <c r="N14431" s="9">
        <v>532.36751105555504</v>
      </c>
      <c r="O14431" s="9">
        <v>615.28953412634405</v>
      </c>
      <c r="P14431" s="9">
        <v>552.50212565138895</v>
      </c>
      <c r="Q14431" s="9">
        <v>404.92757696236498</v>
      </c>
      <c r="R14431" s="9">
        <v>372.35763816666599</v>
      </c>
      <c r="S14431" s="9">
        <v>338.23406033854098</v>
      </c>
      <c r="T14431" s="9">
        <v>236.88226604305501</v>
      </c>
    </row>
    <row r="14432" spans="1:20" x14ac:dyDescent="0.35">
      <c r="A14432">
        <f t="shared" si="438"/>
        <v>14432</v>
      </c>
      <c r="B14432" s="3" t="s">
        <v>1037</v>
      </c>
      <c r="C14432" s="3" t="s">
        <v>77</v>
      </c>
      <c r="D14432" s="3" t="s">
        <v>49</v>
      </c>
      <c r="E14432">
        <v>2025</v>
      </c>
      <c r="F14432" s="3" t="str">
        <f t="shared" si="437"/>
        <v>RAGenWELLS2025</v>
      </c>
      <c r="G14432" s="9">
        <v>213.869335376344</v>
      </c>
      <c r="H14432" s="9">
        <v>396.64427537500001</v>
      </c>
      <c r="I14432" s="9">
        <v>435.85808873611097</v>
      </c>
      <c r="J14432" s="9">
        <v>331.25932271505297</v>
      </c>
      <c r="K14432" s="9">
        <v>329.819963303571</v>
      </c>
      <c r="L14432" s="9">
        <v>277.722001889784</v>
      </c>
      <c r="M14432" s="9">
        <v>276.37699636111103</v>
      </c>
      <c r="N14432" s="9">
        <v>340.62967541388798</v>
      </c>
      <c r="O14432" s="9">
        <v>355.43117923655899</v>
      </c>
      <c r="P14432" s="9">
        <v>346.819860197222</v>
      </c>
      <c r="Q14432" s="9">
        <v>400.738482848118</v>
      </c>
      <c r="R14432" s="9">
        <v>466.012728777777</v>
      </c>
      <c r="S14432" s="9">
        <v>355.96053562499998</v>
      </c>
      <c r="T14432" s="9">
        <v>277.01292475972201</v>
      </c>
    </row>
    <row r="14433" spans="1:20" x14ac:dyDescent="0.35">
      <c r="A14433">
        <f t="shared" si="438"/>
        <v>14433</v>
      </c>
      <c r="B14433" s="3" t="s">
        <v>1037</v>
      </c>
      <c r="C14433" s="3" t="s">
        <v>77</v>
      </c>
      <c r="D14433" s="3" t="s">
        <v>49</v>
      </c>
      <c r="E14433">
        <v>2026</v>
      </c>
      <c r="F14433" s="3" t="str">
        <f t="shared" si="437"/>
        <v>RAGenWELLS2026</v>
      </c>
      <c r="G14433" s="9">
        <v>274.94584037634399</v>
      </c>
      <c r="H14433" s="9">
        <v>317.63644031944398</v>
      </c>
      <c r="I14433" s="9">
        <v>534.78473555555502</v>
      </c>
      <c r="J14433" s="9">
        <v>480.604463669354</v>
      </c>
      <c r="K14433" s="9">
        <v>557.31548139880897</v>
      </c>
      <c r="L14433" s="9">
        <v>453.118184317204</v>
      </c>
      <c r="M14433" s="9">
        <v>482.19533694444402</v>
      </c>
      <c r="N14433" s="9">
        <v>441.079372777777</v>
      </c>
      <c r="O14433" s="9">
        <v>623.62225887768795</v>
      </c>
      <c r="P14433" s="9">
        <v>586.56482611111096</v>
      </c>
      <c r="Q14433" s="9">
        <v>427.09077502688098</v>
      </c>
      <c r="R14433" s="9">
        <v>371.68759527222198</v>
      </c>
      <c r="S14433" s="9">
        <v>335.32068776041598</v>
      </c>
      <c r="T14433" s="9">
        <v>282.775155280555</v>
      </c>
    </row>
    <row r="14434" spans="1:20" x14ac:dyDescent="0.35">
      <c r="A14434">
        <f t="shared" si="438"/>
        <v>14434</v>
      </c>
      <c r="B14434" s="3" t="s">
        <v>1037</v>
      </c>
      <c r="C14434" s="3" t="s">
        <v>77</v>
      </c>
      <c r="D14434" s="3" t="s">
        <v>49</v>
      </c>
      <c r="E14434">
        <v>2027</v>
      </c>
      <c r="F14434" s="3" t="str">
        <f t="shared" si="437"/>
        <v>RAGenWELLS2027</v>
      </c>
      <c r="G14434" s="9">
        <v>228.63924020026801</v>
      </c>
      <c r="H14434" s="9">
        <v>444.74214566666598</v>
      </c>
      <c r="I14434" s="9">
        <v>534.83777319444403</v>
      </c>
      <c r="J14434" s="9">
        <v>619.02227688172002</v>
      </c>
      <c r="K14434" s="9">
        <v>631.95835267857103</v>
      </c>
      <c r="L14434" s="9">
        <v>496.95228870967702</v>
      </c>
      <c r="M14434" s="9">
        <v>586.19049499999903</v>
      </c>
      <c r="N14434" s="9">
        <v>471.719306666666</v>
      </c>
      <c r="O14434" s="9">
        <v>640.40134836021502</v>
      </c>
      <c r="P14434" s="9">
        <v>675.01560883333298</v>
      </c>
      <c r="Q14434" s="9">
        <v>558.79059529569804</v>
      </c>
      <c r="R14434" s="9">
        <v>545.8176575</v>
      </c>
      <c r="S14434" s="9">
        <v>445.68318411458301</v>
      </c>
      <c r="T14434" s="9">
        <v>351.76760819444399</v>
      </c>
    </row>
    <row r="14435" spans="1:20" x14ac:dyDescent="0.35">
      <c r="A14435">
        <f t="shared" si="438"/>
        <v>14435</v>
      </c>
      <c r="B14435" s="3" t="s">
        <v>1037</v>
      </c>
      <c r="C14435" s="3" t="s">
        <v>77</v>
      </c>
      <c r="D14435" s="3" t="s">
        <v>49</v>
      </c>
      <c r="E14435">
        <v>2028</v>
      </c>
      <c r="F14435" s="3" t="str">
        <f t="shared" si="437"/>
        <v>RAGenWELLS2028</v>
      </c>
      <c r="G14435" s="9">
        <v>371.35765651881701</v>
      </c>
      <c r="H14435" s="9">
        <v>459.82146212499998</v>
      </c>
      <c r="I14435" s="9">
        <v>541.62778416666595</v>
      </c>
      <c r="J14435" s="9">
        <v>605.71192123655896</v>
      </c>
      <c r="K14435" s="9">
        <v>508.24079166666598</v>
      </c>
      <c r="L14435" s="9">
        <v>493.89547228494598</v>
      </c>
      <c r="M14435" s="9">
        <v>623.15070916666605</v>
      </c>
      <c r="N14435" s="9">
        <v>476.260201055555</v>
      </c>
      <c r="O14435" s="9">
        <v>599.07233709677405</v>
      </c>
      <c r="P14435" s="9">
        <v>622.26197777777702</v>
      </c>
      <c r="Q14435" s="9">
        <v>387.48571711693501</v>
      </c>
      <c r="R14435" s="9">
        <v>387.30196833333298</v>
      </c>
      <c r="S14435" s="9">
        <v>305.96646292083301</v>
      </c>
      <c r="T14435" s="9">
        <v>278.24814775138799</v>
      </c>
    </row>
    <row r="14436" spans="1:20" x14ac:dyDescent="0.35">
      <c r="A14436">
        <f t="shared" si="438"/>
        <v>14436</v>
      </c>
      <c r="B14436" s="3" t="s">
        <v>1037</v>
      </c>
      <c r="C14436" s="3" t="s">
        <v>77</v>
      </c>
      <c r="D14436" s="3" t="s">
        <v>49</v>
      </c>
      <c r="E14436">
        <v>2029</v>
      </c>
      <c r="F14436" s="3" t="str">
        <f t="shared" si="437"/>
        <v>RAGenWELLS2029</v>
      </c>
      <c r="G14436" s="9">
        <v>280.64426085618197</v>
      </c>
      <c r="H14436" s="9">
        <v>462.48253603888799</v>
      </c>
      <c r="I14436" s="9">
        <v>506.29950072222198</v>
      </c>
      <c r="J14436" s="9">
        <v>628.85895591397798</v>
      </c>
      <c r="K14436" s="9">
        <v>563.45435267857101</v>
      </c>
      <c r="L14436" s="9">
        <v>595.79852405913903</v>
      </c>
      <c r="M14436" s="9">
        <v>613.92520833333299</v>
      </c>
      <c r="N14436" s="9">
        <v>616.55223222222196</v>
      </c>
      <c r="O14436" s="9">
        <v>671.28572145161297</v>
      </c>
      <c r="P14436" s="9">
        <v>704.95121527777701</v>
      </c>
      <c r="Q14436" s="9">
        <v>617.13465645161295</v>
      </c>
      <c r="R14436" s="9">
        <v>511.85804444444398</v>
      </c>
      <c r="S14436" s="9">
        <v>458.16915364583298</v>
      </c>
      <c r="T14436" s="9">
        <v>352.701770180555</v>
      </c>
    </row>
    <row r="14437" spans="1:20" x14ac:dyDescent="0.35">
      <c r="A14437">
        <f t="shared" si="438"/>
        <v>14437</v>
      </c>
      <c r="B14437" s="3" t="s">
        <v>1038</v>
      </c>
      <c r="C14437" s="3" t="s">
        <v>75</v>
      </c>
      <c r="D14437" s="3" t="s">
        <v>38</v>
      </c>
      <c r="E14437">
        <v>2020</v>
      </c>
      <c r="F14437" s="3" t="str">
        <f t="shared" si="437"/>
        <v>RCElev7-MILE2020</v>
      </c>
      <c r="G14437" s="9">
        <v>1706.60110448</v>
      </c>
      <c r="H14437" s="9">
        <v>1696.9324690000001</v>
      </c>
      <c r="I14437" s="9">
        <v>1718.0053043200001</v>
      </c>
      <c r="J14437" s="9">
        <v>1715.06895252</v>
      </c>
      <c r="K14437" s="9">
        <v>1713.0381125599999</v>
      </c>
      <c r="L14437" s="9">
        <v>1710.4626531599999</v>
      </c>
      <c r="M14437" s="9">
        <v>1718.0053043200001</v>
      </c>
      <c r="N14437" s="9">
        <v>1698.8451987199901</v>
      </c>
      <c r="O14437" s="9">
        <v>1714.1043855599901</v>
      </c>
      <c r="P14437" s="9">
        <v>1718.0053043200001</v>
      </c>
      <c r="Q14437" s="9">
        <v>1709.11750876</v>
      </c>
      <c r="R14437" s="9">
        <v>1706.03351916</v>
      </c>
      <c r="S14437" s="9">
        <v>1708.0971675200001</v>
      </c>
      <c r="T14437" s="9">
        <v>1688.9993978800001</v>
      </c>
    </row>
    <row r="14438" spans="1:20" x14ac:dyDescent="0.35">
      <c r="A14438">
        <f t="shared" si="438"/>
        <v>14438</v>
      </c>
      <c r="B14438" s="3" t="s">
        <v>1038</v>
      </c>
      <c r="C14438" s="3" t="s">
        <v>75</v>
      </c>
      <c r="D14438" s="3" t="s">
        <v>38</v>
      </c>
      <c r="E14438">
        <v>2021</v>
      </c>
      <c r="F14438" s="3" t="str">
        <f t="shared" si="437"/>
        <v>RCElev7-MILE2021</v>
      </c>
      <c r="G14438" s="9">
        <v>1688.9993978800001</v>
      </c>
      <c r="H14438" s="9">
        <v>1688.9993978800001</v>
      </c>
      <c r="I14438" s="9">
        <v>1688.9993978800001</v>
      </c>
      <c r="J14438" s="9">
        <v>1708.0020231599999</v>
      </c>
      <c r="K14438" s="9">
        <v>1718.0053043200001</v>
      </c>
      <c r="L14438" s="9">
        <v>1715.1280076399901</v>
      </c>
      <c r="M14438" s="9">
        <v>1688.9993978800001</v>
      </c>
      <c r="N14438" s="9">
        <v>1700.69559248</v>
      </c>
      <c r="O14438" s="9">
        <v>1715.1411309999901</v>
      </c>
      <c r="P14438" s="9">
        <v>1718.0053043200001</v>
      </c>
      <c r="Q14438" s="9">
        <v>1718.0053043200001</v>
      </c>
      <c r="R14438" s="9">
        <v>1716.95543551999</v>
      </c>
      <c r="S14438" s="9">
        <v>1688.9993978800001</v>
      </c>
      <c r="T14438" s="9">
        <v>1688.9993978800001</v>
      </c>
    </row>
    <row r="14439" spans="1:20" x14ac:dyDescent="0.35">
      <c r="A14439">
        <f t="shared" si="438"/>
        <v>14439</v>
      </c>
      <c r="B14439" s="3" t="s">
        <v>1038</v>
      </c>
      <c r="C14439" s="3" t="s">
        <v>75</v>
      </c>
      <c r="D14439" s="3" t="s">
        <v>38</v>
      </c>
      <c r="E14439">
        <v>2022</v>
      </c>
      <c r="F14439" s="3" t="str">
        <f t="shared" si="437"/>
        <v>RCElev7-MILE2022</v>
      </c>
      <c r="G14439" s="9">
        <v>1699.0584533199999</v>
      </c>
      <c r="H14439" s="9">
        <v>1690.04598584</v>
      </c>
      <c r="I14439" s="9">
        <v>1718.0053043200001</v>
      </c>
      <c r="J14439" s="9">
        <v>1705.1509732</v>
      </c>
      <c r="K14439" s="9">
        <v>1688.9993978800001</v>
      </c>
      <c r="L14439" s="9">
        <v>1718.0053043200001</v>
      </c>
      <c r="M14439" s="9">
        <v>1688.9993978800001</v>
      </c>
      <c r="N14439" s="9">
        <v>1688.9993978800001</v>
      </c>
      <c r="O14439" s="9">
        <v>1714.01908372</v>
      </c>
      <c r="P14439" s="9">
        <v>1718.0053043200001</v>
      </c>
      <c r="Q14439" s="9">
        <v>1711.2074038400001</v>
      </c>
      <c r="R14439" s="9">
        <v>1717.2277452399901</v>
      </c>
      <c r="S14439" s="9">
        <v>1691.6175082</v>
      </c>
      <c r="T14439" s="9">
        <v>1688.9993978800001</v>
      </c>
    </row>
    <row r="14440" spans="1:20" x14ac:dyDescent="0.35">
      <c r="A14440">
        <f t="shared" si="438"/>
        <v>14440</v>
      </c>
      <c r="B14440" s="3" t="s">
        <v>1038</v>
      </c>
      <c r="C14440" s="3" t="s">
        <v>75</v>
      </c>
      <c r="D14440" s="3" t="s">
        <v>38</v>
      </c>
      <c r="E14440">
        <v>2023</v>
      </c>
      <c r="F14440" s="3" t="str">
        <f t="shared" si="437"/>
        <v>RCElev7-MILE2023</v>
      </c>
      <c r="G14440" s="9">
        <v>1696.7290569199999</v>
      </c>
      <c r="H14440" s="9">
        <v>1714.4685588</v>
      </c>
      <c r="I14440" s="9">
        <v>1718.0053043200001</v>
      </c>
      <c r="J14440" s="9">
        <v>1710.5118657600001</v>
      </c>
      <c r="K14440" s="9">
        <v>1710.4528106400001</v>
      </c>
      <c r="L14440" s="9">
        <v>1710.2362751999999</v>
      </c>
      <c r="M14440" s="9">
        <v>1688.9993978800001</v>
      </c>
      <c r="N14440" s="9">
        <v>1709.98036968</v>
      </c>
      <c r="O14440" s="9">
        <v>1688.9993978800001</v>
      </c>
      <c r="P14440" s="9">
        <v>1688.9993978800001</v>
      </c>
      <c r="Q14440" s="9">
        <v>1688.9993978800001</v>
      </c>
      <c r="R14440" s="9">
        <v>1688.9993978800001</v>
      </c>
      <c r="S14440" s="9">
        <v>1693.39572348</v>
      </c>
      <c r="T14440" s="9">
        <v>1688.9993978800001</v>
      </c>
    </row>
    <row r="14441" spans="1:20" x14ac:dyDescent="0.35">
      <c r="A14441">
        <f t="shared" si="438"/>
        <v>14441</v>
      </c>
      <c r="B14441" s="3" t="s">
        <v>1038</v>
      </c>
      <c r="C14441" s="3" t="s">
        <v>75</v>
      </c>
      <c r="D14441" s="3" t="s">
        <v>38</v>
      </c>
      <c r="E14441">
        <v>2024</v>
      </c>
      <c r="F14441" s="3" t="str">
        <f t="shared" si="437"/>
        <v>RCElev7-MILE2024</v>
      </c>
      <c r="G14441" s="9">
        <v>1716.24677407999</v>
      </c>
      <c r="H14441" s="9">
        <v>1688.9993978800001</v>
      </c>
      <c r="I14441" s="9">
        <v>1688.9993978800001</v>
      </c>
      <c r="J14441" s="9">
        <v>1688.9993978800001</v>
      </c>
      <c r="K14441" s="9">
        <v>1708.64834864</v>
      </c>
      <c r="L14441" s="9">
        <v>1709.2323381599999</v>
      </c>
      <c r="M14441" s="9">
        <v>1688.9993978800001</v>
      </c>
      <c r="N14441" s="9">
        <v>1688.9993978800001</v>
      </c>
      <c r="O14441" s="9">
        <v>1713.23168212</v>
      </c>
      <c r="P14441" s="9">
        <v>1707.3130467599999</v>
      </c>
      <c r="Q14441" s="9">
        <v>1707.85766619999</v>
      </c>
      <c r="R14441" s="9">
        <v>1717.0440182</v>
      </c>
      <c r="S14441" s="9">
        <v>1717.6214460399999</v>
      </c>
      <c r="T14441" s="9">
        <v>1688.9993978800001</v>
      </c>
    </row>
    <row r="14442" spans="1:20" x14ac:dyDescent="0.35">
      <c r="A14442">
        <f t="shared" si="438"/>
        <v>14442</v>
      </c>
      <c r="B14442" s="3" t="s">
        <v>1038</v>
      </c>
      <c r="C14442" s="3" t="s">
        <v>75</v>
      </c>
      <c r="D14442" s="3" t="s">
        <v>38</v>
      </c>
      <c r="E14442">
        <v>2025</v>
      </c>
      <c r="F14442" s="3" t="str">
        <f t="shared" si="437"/>
        <v>RCElev7-MILE2025</v>
      </c>
      <c r="G14442" s="9">
        <v>1716.1352255199999</v>
      </c>
      <c r="H14442" s="9">
        <v>1716.80123603999</v>
      </c>
      <c r="I14442" s="9">
        <v>1688.9993978800001</v>
      </c>
      <c r="J14442" s="9">
        <v>1713.8123908</v>
      </c>
      <c r="K14442" s="9">
        <v>1696.29926688</v>
      </c>
      <c r="L14442" s="9">
        <v>1717.7887688799999</v>
      </c>
      <c r="M14442" s="9">
        <v>1718.0053043200001</v>
      </c>
      <c r="N14442" s="9">
        <v>1692.0210515199999</v>
      </c>
      <c r="O14442" s="9">
        <v>1694.12406996</v>
      </c>
      <c r="P14442" s="9">
        <v>1715.53811263999</v>
      </c>
      <c r="Q14442" s="9">
        <v>1718.0053043200001</v>
      </c>
      <c r="R14442" s="9">
        <v>1717.51317832</v>
      </c>
      <c r="S14442" s="9">
        <v>1688.9993978800001</v>
      </c>
      <c r="T14442" s="9">
        <v>1688.9993978800001</v>
      </c>
    </row>
    <row r="14443" spans="1:20" x14ac:dyDescent="0.35">
      <c r="A14443">
        <f t="shared" si="438"/>
        <v>14443</v>
      </c>
      <c r="B14443" s="3" t="s">
        <v>1038</v>
      </c>
      <c r="C14443" s="3" t="s">
        <v>75</v>
      </c>
      <c r="D14443" s="3" t="s">
        <v>38</v>
      </c>
      <c r="E14443">
        <v>2026</v>
      </c>
      <c r="F14443" s="3" t="str">
        <f t="shared" si="437"/>
        <v>RCElev7-MILE2026</v>
      </c>
      <c r="G14443" s="9">
        <v>1707.5263013599999</v>
      </c>
      <c r="H14443" s="9">
        <v>1697.8182958</v>
      </c>
      <c r="I14443" s="9">
        <v>1688.9993978800001</v>
      </c>
      <c r="J14443" s="9">
        <v>1691.2467732799901</v>
      </c>
      <c r="K14443" s="9">
        <v>1707.8806320799999</v>
      </c>
      <c r="L14443" s="9">
        <v>1710.60044843999</v>
      </c>
      <c r="M14443" s="9">
        <v>1688.9993978800001</v>
      </c>
      <c r="N14443" s="9">
        <v>1703.9403432399999</v>
      </c>
      <c r="O14443" s="9">
        <v>1699.9508418</v>
      </c>
      <c r="P14443" s="9">
        <v>1707.07682628</v>
      </c>
      <c r="Q14443" s="9">
        <v>1716.48955624</v>
      </c>
      <c r="R14443" s="9">
        <v>1713.2087162400001</v>
      </c>
      <c r="S14443" s="9">
        <v>1690.1969044800001</v>
      </c>
      <c r="T14443" s="9">
        <v>1688.9993978800001</v>
      </c>
    </row>
    <row r="14444" spans="1:20" x14ac:dyDescent="0.35">
      <c r="A14444">
        <f t="shared" si="438"/>
        <v>14444</v>
      </c>
      <c r="B14444" s="3" t="s">
        <v>1038</v>
      </c>
      <c r="C14444" s="3" t="s">
        <v>75</v>
      </c>
      <c r="D14444" s="3" t="s">
        <v>38</v>
      </c>
      <c r="E14444">
        <v>2027</v>
      </c>
      <c r="F14444" s="3" t="str">
        <f t="shared" si="437"/>
        <v>RCElev7-MILE2027</v>
      </c>
      <c r="G14444" s="9">
        <v>1705.9219705999999</v>
      </c>
      <c r="H14444" s="9">
        <v>1717.35897884</v>
      </c>
      <c r="I14444" s="9">
        <v>1718.0053043200001</v>
      </c>
      <c r="J14444" s="9">
        <v>1688.9993978800001</v>
      </c>
      <c r="K14444" s="9">
        <v>1713.8780076</v>
      </c>
      <c r="L14444" s="9">
        <v>1706.3583223199901</v>
      </c>
      <c r="M14444" s="9">
        <v>1688.9993978800001</v>
      </c>
      <c r="N14444" s="9">
        <v>1688.9993978800001</v>
      </c>
      <c r="O14444" s="9">
        <v>1688.9993978800001</v>
      </c>
      <c r="P14444" s="9">
        <v>1718.0053043200001</v>
      </c>
      <c r="Q14444" s="9">
        <v>1700.46593368</v>
      </c>
      <c r="R14444" s="9">
        <v>1717.5853568</v>
      </c>
      <c r="S14444" s="9">
        <v>1715.4364066000001</v>
      </c>
      <c r="T14444" s="9">
        <v>1688.9993978800001</v>
      </c>
    </row>
    <row r="14445" spans="1:20" x14ac:dyDescent="0.35">
      <c r="A14445">
        <f t="shared" si="438"/>
        <v>14445</v>
      </c>
      <c r="B14445" s="3" t="s">
        <v>1038</v>
      </c>
      <c r="C14445" s="3" t="s">
        <v>75</v>
      </c>
      <c r="D14445" s="3" t="s">
        <v>38</v>
      </c>
      <c r="E14445">
        <v>2028</v>
      </c>
      <c r="F14445" s="3" t="str">
        <f t="shared" si="437"/>
        <v>RCElev7-MILE2028</v>
      </c>
      <c r="G14445" s="9">
        <v>1688.9993978800001</v>
      </c>
      <c r="H14445" s="9">
        <v>1708.19887356</v>
      </c>
      <c r="I14445" s="9">
        <v>1706.05976587999</v>
      </c>
      <c r="J14445" s="9">
        <v>1688.9993978800001</v>
      </c>
      <c r="K14445" s="9">
        <v>1688.9993978800001</v>
      </c>
      <c r="L14445" s="9">
        <v>1712.9003172799901</v>
      </c>
      <c r="M14445" s="9">
        <v>1708.35307304</v>
      </c>
      <c r="N14445" s="9">
        <v>1688.9993978800001</v>
      </c>
      <c r="O14445" s="9">
        <v>1708.52695756</v>
      </c>
      <c r="P14445" s="9">
        <v>1712.73627528</v>
      </c>
      <c r="Q14445" s="9">
        <v>1706.0039916000001</v>
      </c>
      <c r="R14445" s="9">
        <v>1688.9993978800001</v>
      </c>
      <c r="S14445" s="9">
        <v>1694.92787576</v>
      </c>
      <c r="T14445" s="9">
        <v>1688.9993978800001</v>
      </c>
    </row>
    <row r="14446" spans="1:20" x14ac:dyDescent="0.35">
      <c r="A14446">
        <f t="shared" si="438"/>
        <v>14446</v>
      </c>
      <c r="B14446" s="3" t="s">
        <v>1038</v>
      </c>
      <c r="C14446" s="3" t="s">
        <v>75</v>
      </c>
      <c r="D14446" s="3" t="s">
        <v>38</v>
      </c>
      <c r="E14446">
        <v>2029</v>
      </c>
      <c r="F14446" s="3" t="str">
        <f t="shared" si="437"/>
        <v>RCElev7-MILE2029</v>
      </c>
      <c r="G14446" s="9">
        <v>1702.37210172</v>
      </c>
      <c r="H14446" s="9">
        <v>1717.6542544399999</v>
      </c>
      <c r="I14446" s="9">
        <v>1704.3471674</v>
      </c>
      <c r="J14446" s="9">
        <v>1688.9993978800001</v>
      </c>
      <c r="K14446" s="9">
        <v>1695.14113035999</v>
      </c>
      <c r="L14446" s="9">
        <v>1708.1430992799999</v>
      </c>
      <c r="M14446" s="9">
        <v>1688.9993978800001</v>
      </c>
      <c r="N14446" s="9">
        <v>1696.52564484</v>
      </c>
      <c r="O14446" s="9">
        <v>1715.27892628</v>
      </c>
      <c r="P14446" s="9">
        <v>1715.4364066000001</v>
      </c>
      <c r="Q14446" s="9">
        <v>1696.4633088799901</v>
      </c>
      <c r="R14446" s="9">
        <v>1717.5033358000001</v>
      </c>
      <c r="S14446" s="9">
        <v>1704.2159337999999</v>
      </c>
      <c r="T14446" s="9">
        <v>1688.9993978800001</v>
      </c>
    </row>
    <row r="14447" spans="1:20" x14ac:dyDescent="0.35">
      <c r="A14447">
        <f t="shared" si="438"/>
        <v>14447</v>
      </c>
      <c r="B14447" s="3" t="s">
        <v>1038</v>
      </c>
      <c r="C14447" s="3" t="s">
        <v>86</v>
      </c>
      <c r="D14447" s="3" t="s">
        <v>38</v>
      </c>
      <c r="E14447">
        <v>2020</v>
      </c>
      <c r="F14447" s="3" t="str">
        <f t="shared" si="437"/>
        <v>RCQOut7-MILE2020</v>
      </c>
      <c r="G14447" s="9">
        <v>26.415707724548501</v>
      </c>
      <c r="H14447" s="9">
        <v>26.934869903399299</v>
      </c>
      <c r="I14447" s="9">
        <v>31.897270573962</v>
      </c>
      <c r="J14447" s="9">
        <v>24.770001803079101</v>
      </c>
      <c r="K14447" s="9">
        <v>16.568091236255601</v>
      </c>
      <c r="L14447" s="9">
        <v>15.803227627766899</v>
      </c>
      <c r="M14447" s="9">
        <v>28.756388481816501</v>
      </c>
      <c r="N14447" s="9">
        <v>45.685728886262503</v>
      </c>
      <c r="O14447" s="9">
        <v>59.422699290595403</v>
      </c>
      <c r="P14447" s="9">
        <v>79.7409732411882</v>
      </c>
      <c r="Q14447" s="9">
        <v>44.790124482017099</v>
      </c>
      <c r="R14447" s="9">
        <v>18.4134305944633</v>
      </c>
      <c r="S14447" s="9">
        <v>13.012150109084702</v>
      </c>
      <c r="T14447" s="9">
        <v>22.093584286575702</v>
      </c>
    </row>
    <row r="14448" spans="1:20" x14ac:dyDescent="0.35">
      <c r="A14448">
        <f t="shared" si="438"/>
        <v>14448</v>
      </c>
      <c r="B14448" s="3" t="s">
        <v>1038</v>
      </c>
      <c r="C14448" s="3" t="s">
        <v>86</v>
      </c>
      <c r="D14448" s="3" t="s">
        <v>38</v>
      </c>
      <c r="E14448">
        <v>2021</v>
      </c>
      <c r="F14448" s="3" t="str">
        <f t="shared" si="437"/>
        <v>RCQOut7-MILE2021</v>
      </c>
      <c r="G14448" s="9">
        <v>25.613652030965898</v>
      </c>
      <c r="H14448" s="9">
        <v>19.690241257299299</v>
      </c>
      <c r="I14448" s="9">
        <v>24.390389266730999</v>
      </c>
      <c r="J14448" s="9">
        <v>23.818821985825998</v>
      </c>
      <c r="K14448" s="9">
        <v>22.716197631151996</v>
      </c>
      <c r="L14448" s="9">
        <v>22.881765896404001</v>
      </c>
      <c r="M14448" s="9">
        <v>43.754572427663597</v>
      </c>
      <c r="N14448" s="9">
        <v>46.168058467417602</v>
      </c>
      <c r="O14448" s="9">
        <v>81.131825636524198</v>
      </c>
      <c r="P14448" s="9">
        <v>71.6720344840205</v>
      </c>
      <c r="Q14448" s="9">
        <v>56.014599624039498</v>
      </c>
      <c r="R14448" s="9">
        <v>31.333651964944501</v>
      </c>
      <c r="S14448" s="9">
        <v>33.856024968289397</v>
      </c>
      <c r="T14448" s="9">
        <v>23.466957913911401</v>
      </c>
    </row>
    <row r="14449" spans="1:20" x14ac:dyDescent="0.35">
      <c r="A14449">
        <f t="shared" si="438"/>
        <v>14449</v>
      </c>
      <c r="B14449" s="3" t="s">
        <v>1038</v>
      </c>
      <c r="C14449" s="3" t="s">
        <v>86</v>
      </c>
      <c r="D14449" s="3" t="s">
        <v>38</v>
      </c>
      <c r="E14449">
        <v>2022</v>
      </c>
      <c r="F14449" s="3" t="str">
        <f t="shared" si="437"/>
        <v>RCQOut7-MILE2022</v>
      </c>
      <c r="G14449" s="9">
        <v>28.748035101841801</v>
      </c>
      <c r="H14449" s="9">
        <v>19.7112900067197</v>
      </c>
      <c r="I14449" s="9">
        <v>16.4935743463001</v>
      </c>
      <c r="J14449" s="9">
        <v>35.287959977098801</v>
      </c>
      <c r="K14449" s="9">
        <v>45.788213155000001</v>
      </c>
      <c r="L14449" s="9">
        <v>30.286488775028701</v>
      </c>
      <c r="M14449" s="9">
        <v>36.348756925880899</v>
      </c>
      <c r="N14449" s="9">
        <v>32.998479894891297</v>
      </c>
      <c r="O14449" s="9">
        <v>57.850256428375197</v>
      </c>
      <c r="P14449" s="9">
        <v>34.587876855454098</v>
      </c>
      <c r="Q14449" s="9">
        <v>22.020887594268299</v>
      </c>
      <c r="R14449" s="9">
        <v>10.432842222569001</v>
      </c>
      <c r="S14449" s="9">
        <v>10.6599127991726</v>
      </c>
      <c r="T14449" s="9">
        <v>11.9279029792747</v>
      </c>
    </row>
    <row r="14450" spans="1:20" x14ac:dyDescent="0.35">
      <c r="A14450">
        <f t="shared" si="438"/>
        <v>14450</v>
      </c>
      <c r="B14450" s="3" t="s">
        <v>1038</v>
      </c>
      <c r="C14450" s="3" t="s">
        <v>86</v>
      </c>
      <c r="D14450" s="3" t="s">
        <v>38</v>
      </c>
      <c r="E14450">
        <v>2023</v>
      </c>
      <c r="F14450" s="3" t="str">
        <f t="shared" si="437"/>
        <v>RCQOut7-MILE2023</v>
      </c>
      <c r="G14450" s="9">
        <v>19.840811189524999</v>
      </c>
      <c r="H14450" s="9">
        <v>11.0056568003958</v>
      </c>
      <c r="I14450" s="9">
        <v>16.4023511922613</v>
      </c>
      <c r="J14450" s="9">
        <v>28.616361370458399</v>
      </c>
      <c r="K14450" s="9">
        <v>21.026379966906699</v>
      </c>
      <c r="L14450" s="9">
        <v>24.580156970113499</v>
      </c>
      <c r="M14450" s="9">
        <v>25.265188364755598</v>
      </c>
      <c r="N14450" s="9">
        <v>34.125039385704099</v>
      </c>
      <c r="O14450" s="9">
        <v>40.618621862666103</v>
      </c>
      <c r="P14450" s="9">
        <v>44.028231416233901</v>
      </c>
      <c r="Q14450" s="9">
        <v>31.676400008685</v>
      </c>
      <c r="R14450" s="9">
        <v>18.202820216811801</v>
      </c>
      <c r="S14450" s="9">
        <v>13.6898744443507</v>
      </c>
      <c r="T14450" s="9">
        <v>17.6553739717653</v>
      </c>
    </row>
    <row r="14451" spans="1:20" x14ac:dyDescent="0.35">
      <c r="A14451">
        <f t="shared" si="438"/>
        <v>14451</v>
      </c>
      <c r="B14451" s="3" t="s">
        <v>1038</v>
      </c>
      <c r="C14451" s="3" t="s">
        <v>86</v>
      </c>
      <c r="D14451" s="3" t="s">
        <v>38</v>
      </c>
      <c r="E14451">
        <v>2024</v>
      </c>
      <c r="F14451" s="3" t="str">
        <f t="shared" si="437"/>
        <v>RCQOut7-MILE2024</v>
      </c>
      <c r="G14451" s="9">
        <v>24.928715236918002</v>
      </c>
      <c r="H14451" s="9">
        <v>25.967670344841402</v>
      </c>
      <c r="I14451" s="9">
        <v>27.859939551401801</v>
      </c>
      <c r="J14451" s="9">
        <v>29.161551033474499</v>
      </c>
      <c r="K14451" s="9">
        <v>23.205338824441601</v>
      </c>
      <c r="L14451" s="9">
        <v>23.610383923599301</v>
      </c>
      <c r="M14451" s="9">
        <v>26.092407519126699</v>
      </c>
      <c r="N14451" s="9">
        <v>18.132985159718</v>
      </c>
      <c r="O14451" s="9">
        <v>51.454430737668403</v>
      </c>
      <c r="P14451" s="9">
        <v>37.063244575218697</v>
      </c>
      <c r="Q14451" s="9">
        <v>22.226049216374101</v>
      </c>
      <c r="R14451" s="9">
        <v>16.273855720042999</v>
      </c>
      <c r="S14451" s="9">
        <v>13.1192057327269</v>
      </c>
      <c r="T14451" s="9">
        <v>20.150036901503999</v>
      </c>
    </row>
    <row r="14452" spans="1:20" x14ac:dyDescent="0.35">
      <c r="A14452">
        <f t="shared" si="438"/>
        <v>14452</v>
      </c>
      <c r="B14452" s="3" t="s">
        <v>1038</v>
      </c>
      <c r="C14452" s="3" t="s">
        <v>86</v>
      </c>
      <c r="D14452" s="3" t="s">
        <v>38</v>
      </c>
      <c r="E14452">
        <v>2025</v>
      </c>
      <c r="F14452" s="3" t="str">
        <f t="shared" si="437"/>
        <v>RCQOut7-MILE2025</v>
      </c>
      <c r="G14452" s="9">
        <v>23.718348313761201</v>
      </c>
      <c r="H14452" s="9">
        <v>16.7853319923519</v>
      </c>
      <c r="I14452" s="9">
        <v>20.183677244094</v>
      </c>
      <c r="J14452" s="9">
        <v>35.4947267790224</v>
      </c>
      <c r="K14452" s="9">
        <v>36.638583668662093</v>
      </c>
      <c r="L14452" s="9">
        <v>28.884855516488599</v>
      </c>
      <c r="M14452" s="9">
        <v>41.787761325090202</v>
      </c>
      <c r="N14452" s="9">
        <v>43.225419292287299</v>
      </c>
      <c r="O14452" s="9">
        <v>63.870989813108302</v>
      </c>
      <c r="P14452" s="9">
        <v>58.6241018160461</v>
      </c>
      <c r="Q14452" s="9">
        <v>24.908825981332601</v>
      </c>
      <c r="R14452" s="9">
        <v>16.3102431934302</v>
      </c>
      <c r="S14452" s="9">
        <v>14.130528686160201</v>
      </c>
      <c r="T14452" s="9">
        <v>16.621197175058601</v>
      </c>
    </row>
    <row r="14453" spans="1:20" x14ac:dyDescent="0.35">
      <c r="A14453">
        <f t="shared" si="438"/>
        <v>14453</v>
      </c>
      <c r="B14453" s="3" t="s">
        <v>1038</v>
      </c>
      <c r="C14453" s="3" t="s">
        <v>86</v>
      </c>
      <c r="D14453" s="3" t="s">
        <v>38</v>
      </c>
      <c r="E14453">
        <v>2026</v>
      </c>
      <c r="F14453" s="3" t="str">
        <f t="shared" ref="F14453:F14516" si="439">_xlfn.CONCAT(B14453,C14453,D14453,E14453)</f>
        <v>RCQOut7-MILE2026</v>
      </c>
      <c r="G14453" s="9">
        <v>23.736241177651198</v>
      </c>
      <c r="H14453" s="9">
        <v>27.834385832234702</v>
      </c>
      <c r="I14453" s="9">
        <v>37.867910903136298</v>
      </c>
      <c r="J14453" s="9">
        <v>41.366467447295001</v>
      </c>
      <c r="K14453" s="9">
        <v>33.984091050721702</v>
      </c>
      <c r="L14453" s="9">
        <v>23.7351290138431</v>
      </c>
      <c r="M14453" s="9">
        <v>36.926616426855503</v>
      </c>
      <c r="N14453" s="9">
        <v>41.026260867563501</v>
      </c>
      <c r="O14453" s="9">
        <v>57.596954381912703</v>
      </c>
      <c r="P14453" s="9">
        <v>50.755146508286103</v>
      </c>
      <c r="Q14453" s="9">
        <v>29.589661958275101</v>
      </c>
      <c r="R14453" s="9">
        <v>18.028009772968598</v>
      </c>
      <c r="S14453" s="9">
        <v>13.4884097257227</v>
      </c>
      <c r="T14453" s="9">
        <v>14.6758439005655</v>
      </c>
    </row>
    <row r="14454" spans="1:20" x14ac:dyDescent="0.35">
      <c r="A14454">
        <f t="shared" si="438"/>
        <v>14454</v>
      </c>
      <c r="B14454" s="3" t="s">
        <v>1038</v>
      </c>
      <c r="C14454" s="3" t="s">
        <v>86</v>
      </c>
      <c r="D14454" s="3" t="s">
        <v>38</v>
      </c>
      <c r="E14454">
        <v>2027</v>
      </c>
      <c r="F14454" s="3" t="str">
        <f t="shared" si="439"/>
        <v>RCQOut7-MILE2027</v>
      </c>
      <c r="G14454" s="9">
        <v>25.367933455656701</v>
      </c>
      <c r="H14454" s="9">
        <v>13.643900248864799</v>
      </c>
      <c r="I14454" s="9">
        <v>13.7844060563295</v>
      </c>
      <c r="J14454" s="9">
        <v>16.046298038892299</v>
      </c>
      <c r="K14454" s="9">
        <v>14.836191359271901</v>
      </c>
      <c r="L14454" s="9">
        <v>12.6542259804704</v>
      </c>
      <c r="M14454" s="9">
        <v>25.833707819666799</v>
      </c>
      <c r="N14454" s="9">
        <v>27.644532392234701</v>
      </c>
      <c r="O14454" s="9">
        <v>52.355528747490801</v>
      </c>
      <c r="P14454" s="9">
        <v>38.348102078149303</v>
      </c>
      <c r="Q14454" s="9">
        <v>20.028342537628401</v>
      </c>
      <c r="R14454" s="9">
        <v>12.5889494776579</v>
      </c>
      <c r="S14454" s="9">
        <v>12.271813842243199</v>
      </c>
      <c r="T14454" s="9">
        <v>18.1055761263646</v>
      </c>
    </row>
    <row r="14455" spans="1:20" x14ac:dyDescent="0.35">
      <c r="A14455">
        <f t="shared" si="438"/>
        <v>14455</v>
      </c>
      <c r="B14455" s="3" t="s">
        <v>1038</v>
      </c>
      <c r="C14455" s="3" t="s">
        <v>86</v>
      </c>
      <c r="D14455" s="3" t="s">
        <v>38</v>
      </c>
      <c r="E14455">
        <v>2028</v>
      </c>
      <c r="F14455" s="3" t="str">
        <f t="shared" si="439"/>
        <v>RCQOut7-MILE2028</v>
      </c>
      <c r="G14455" s="9">
        <v>23.041903346433699</v>
      </c>
      <c r="H14455" s="9">
        <v>13.0471641495659</v>
      </c>
      <c r="I14455" s="9">
        <v>14.456498312490201</v>
      </c>
      <c r="J14455" s="9">
        <v>15.254332654526101</v>
      </c>
      <c r="K14455" s="9">
        <v>18.047152380164</v>
      </c>
      <c r="L14455" s="9">
        <v>20.593997098372</v>
      </c>
      <c r="M14455" s="9">
        <v>18.3767256454062</v>
      </c>
      <c r="N14455" s="9">
        <v>30.433158114072899</v>
      </c>
      <c r="O14455" s="9">
        <v>63.9990184140173</v>
      </c>
      <c r="P14455" s="9">
        <v>68.114177783419393</v>
      </c>
      <c r="Q14455" s="9">
        <v>32.949495665430199</v>
      </c>
      <c r="R14455" s="9">
        <v>17.5929590672344</v>
      </c>
      <c r="S14455" s="9">
        <v>12.3163673142981</v>
      </c>
      <c r="T14455" s="9">
        <v>16.370030965081501</v>
      </c>
    </row>
    <row r="14456" spans="1:20" x14ac:dyDescent="0.35">
      <c r="A14456">
        <f t="shared" si="438"/>
        <v>14456</v>
      </c>
      <c r="B14456" s="3" t="s">
        <v>1038</v>
      </c>
      <c r="C14456" s="3" t="s">
        <v>86</v>
      </c>
      <c r="D14456" s="3" t="s">
        <v>38</v>
      </c>
      <c r="E14456">
        <v>2029</v>
      </c>
      <c r="F14456" s="3" t="str">
        <f t="shared" si="439"/>
        <v>RCQOut7-MILE2029</v>
      </c>
      <c r="G14456" s="9">
        <v>26.580187235233002</v>
      </c>
      <c r="H14456" s="9">
        <v>16.933896110566401</v>
      </c>
      <c r="I14456" s="9">
        <v>18.0291274470543</v>
      </c>
      <c r="J14456" s="9">
        <v>20.330452458337302</v>
      </c>
      <c r="K14456" s="9">
        <v>13.1817970603385</v>
      </c>
      <c r="L14456" s="9">
        <v>20.153063785988099</v>
      </c>
      <c r="M14456" s="9">
        <v>37.210069370677701</v>
      </c>
      <c r="N14456" s="9">
        <v>38.626731027305503</v>
      </c>
      <c r="O14456" s="9">
        <v>43.116577503450301</v>
      </c>
      <c r="P14456" s="9">
        <v>30.269862775074301</v>
      </c>
      <c r="Q14456" s="9">
        <v>18.858458424411701</v>
      </c>
      <c r="R14456" s="9">
        <v>8.5421324082996808</v>
      </c>
      <c r="S14456" s="9">
        <v>11.0109883289373</v>
      </c>
      <c r="T14456" s="9">
        <v>16.293810325664101</v>
      </c>
    </row>
    <row r="14457" spans="1:20" x14ac:dyDescent="0.35">
      <c r="A14457">
        <f t="shared" si="438"/>
        <v>14457</v>
      </c>
      <c r="B14457" s="3" t="s">
        <v>1038</v>
      </c>
      <c r="C14457" s="3" t="s">
        <v>95</v>
      </c>
      <c r="D14457" s="3" t="s">
        <v>38</v>
      </c>
      <c r="E14457">
        <v>2020</v>
      </c>
      <c r="F14457" s="3" t="str">
        <f t="shared" si="439"/>
        <v>RCSpill7-MILE2020</v>
      </c>
      <c r="G14457" s="9">
        <v>1.1751486754818503</v>
      </c>
      <c r="H14457" s="9">
        <v>9.4143413680555496E-2</v>
      </c>
      <c r="I14457" s="9">
        <v>1.4921622916180499</v>
      </c>
      <c r="J14457" s="9">
        <v>1.26762966844744</v>
      </c>
      <c r="K14457" s="9">
        <v>0.167344242328125</v>
      </c>
      <c r="L14457" s="9">
        <v>1.7505151882688801</v>
      </c>
      <c r="M14457" s="9">
        <v>0.37604845200416598</v>
      </c>
      <c r="N14457" s="9">
        <v>0.452449570445833</v>
      </c>
      <c r="O14457" s="9">
        <v>8.1669739359583495</v>
      </c>
      <c r="P14457" s="9">
        <v>31.815046963072898</v>
      </c>
      <c r="Q14457" s="9">
        <v>9.8911584856451604</v>
      </c>
      <c r="R14457" s="9">
        <v>2.2090922361063798</v>
      </c>
      <c r="S14457" s="9">
        <v>0.17144583652473899</v>
      </c>
      <c r="T14457" s="9">
        <v>0.355878410904236</v>
      </c>
    </row>
    <row r="14458" spans="1:20" x14ac:dyDescent="0.35">
      <c r="A14458">
        <f t="shared" si="438"/>
        <v>14458</v>
      </c>
      <c r="B14458" s="3" t="s">
        <v>1038</v>
      </c>
      <c r="C14458" s="3" t="s">
        <v>95</v>
      </c>
      <c r="D14458" s="3" t="s">
        <v>38</v>
      </c>
      <c r="E14458">
        <v>2021</v>
      </c>
      <c r="F14458" s="3" t="str">
        <f t="shared" si="439"/>
        <v>RCSpill7-MILE2021</v>
      </c>
      <c r="G14458" s="9">
        <v>0.69708190165033601</v>
      </c>
      <c r="H14458" s="9">
        <v>0.30378721536770797</v>
      </c>
      <c r="I14458" s="9">
        <v>0.68542238746197204</v>
      </c>
      <c r="J14458" s="9">
        <v>0.96152164977251298</v>
      </c>
      <c r="K14458" s="9">
        <v>0.144047189078125</v>
      </c>
      <c r="L14458" s="9">
        <v>0.44005270154388398</v>
      </c>
      <c r="M14458" s="9">
        <v>3.2573859509722198</v>
      </c>
      <c r="N14458" s="9">
        <v>12.232750586866199</v>
      </c>
      <c r="O14458" s="9">
        <v>38.353475230874999</v>
      </c>
      <c r="P14458" s="9">
        <v>24.006940636583</v>
      </c>
      <c r="Q14458" s="9">
        <v>20.2725342928481</v>
      </c>
      <c r="R14458" s="9">
        <v>6.33260697005319</v>
      </c>
      <c r="S14458" s="9">
        <v>2.9795313966158798</v>
      </c>
      <c r="T14458" s="9">
        <v>0.57554291152847203</v>
      </c>
    </row>
    <row r="14459" spans="1:20" x14ac:dyDescent="0.35">
      <c r="A14459">
        <f t="shared" si="438"/>
        <v>14459</v>
      </c>
      <c r="B14459" s="3" t="s">
        <v>1038</v>
      </c>
      <c r="C14459" s="3" t="s">
        <v>95</v>
      </c>
      <c r="D14459" s="3" t="s">
        <v>38</v>
      </c>
      <c r="E14459">
        <v>2022</v>
      </c>
      <c r="F14459" s="3" t="str">
        <f t="shared" si="439"/>
        <v>RCSpill7-MILE2022</v>
      </c>
      <c r="G14459" s="9">
        <v>1.68685189935819</v>
      </c>
      <c r="H14459" s="9">
        <v>0.60648001103763804</v>
      </c>
      <c r="I14459" s="9">
        <v>0.50449022040763802</v>
      </c>
      <c r="J14459" s="9">
        <v>5.4139770777110199</v>
      </c>
      <c r="K14459" s="9">
        <v>10.069112149713501</v>
      </c>
      <c r="L14459" s="9">
        <v>1.88117776623743</v>
      </c>
      <c r="M14459" s="9">
        <v>0.69664203418055504</v>
      </c>
      <c r="N14459" s="9">
        <v>0.19719259349027701</v>
      </c>
      <c r="O14459" s="9">
        <v>9.8778293961506698</v>
      </c>
      <c r="P14459" s="9">
        <v>4.1263043520242597</v>
      </c>
      <c r="Q14459" s="9">
        <v>1.0007025131921501</v>
      </c>
      <c r="R14459" s="9">
        <v>1.21168253020227</v>
      </c>
      <c r="S14459" s="9">
        <v>0.64429827667734296</v>
      </c>
      <c r="T14459" s="9">
        <v>0.29941284686736103</v>
      </c>
    </row>
    <row r="14460" spans="1:20" x14ac:dyDescent="0.35">
      <c r="A14460">
        <f t="shared" si="438"/>
        <v>14460</v>
      </c>
      <c r="B14460" s="3" t="s">
        <v>1038</v>
      </c>
      <c r="C14460" s="3" t="s">
        <v>95</v>
      </c>
      <c r="D14460" s="3" t="s">
        <v>38</v>
      </c>
      <c r="E14460">
        <v>2023</v>
      </c>
      <c r="F14460" s="3" t="str">
        <f t="shared" si="439"/>
        <v>RCSpill7-MILE2023</v>
      </c>
      <c r="G14460" s="9">
        <v>0.50632852976165399</v>
      </c>
      <c r="H14460" s="9">
        <v>0.56567001959999996</v>
      </c>
      <c r="I14460" s="9">
        <v>0.87726489833888799</v>
      </c>
      <c r="J14460" s="9">
        <v>1.81994646853494</v>
      </c>
      <c r="K14460" s="9">
        <v>0.68906042283435298</v>
      </c>
      <c r="L14460" s="9">
        <v>0.36294436842473099</v>
      </c>
      <c r="M14460" s="9">
        <v>1.18690468962916</v>
      </c>
      <c r="N14460" s="9">
        <v>2.3965212111069398</v>
      </c>
      <c r="O14460" s="9">
        <v>2.5263219514994599</v>
      </c>
      <c r="P14460" s="9">
        <v>2.6652064507728301</v>
      </c>
      <c r="Q14460" s="9">
        <v>0.93773605981115504</v>
      </c>
      <c r="R14460" s="9">
        <v>2.5216890337673599</v>
      </c>
      <c r="S14460" s="9">
        <v>1.0342880625E-2</v>
      </c>
      <c r="T14460" s="9">
        <v>2.5867796062499998E-3</v>
      </c>
    </row>
    <row r="14461" spans="1:20" x14ac:dyDescent="0.35">
      <c r="A14461">
        <f t="shared" si="438"/>
        <v>14461</v>
      </c>
      <c r="B14461" s="3" t="s">
        <v>1038</v>
      </c>
      <c r="C14461" s="3" t="s">
        <v>95</v>
      </c>
      <c r="D14461" s="3" t="s">
        <v>38</v>
      </c>
      <c r="E14461">
        <v>2024</v>
      </c>
      <c r="F14461" s="3" t="str">
        <f t="shared" si="439"/>
        <v>RCSpill7-MILE2024</v>
      </c>
      <c r="G14461" s="9">
        <v>0.28835259502150501</v>
      </c>
      <c r="H14461" s="9">
        <v>0.60796630657583295</v>
      </c>
      <c r="I14461" s="9">
        <v>1.2238087449505499</v>
      </c>
      <c r="J14461" s="9">
        <v>1.7504131545000601</v>
      </c>
      <c r="K14461" s="9">
        <v>0.42141738025416597</v>
      </c>
      <c r="L14461" s="9">
        <v>1.8706131316202901</v>
      </c>
      <c r="M14461" s="9">
        <v>1.0576788280684299</v>
      </c>
      <c r="N14461" s="9">
        <v>1.5527254274415101</v>
      </c>
      <c r="O14461" s="9">
        <v>7.7470678746435402</v>
      </c>
      <c r="P14461" s="9">
        <v>5.3608487305274997</v>
      </c>
      <c r="Q14461" s="9">
        <v>1.77024968161021</v>
      </c>
      <c r="R14461" s="9">
        <v>2.60744178492777</v>
      </c>
      <c r="S14461" s="9">
        <v>2.8121855028385401</v>
      </c>
      <c r="T14461" s="9">
        <v>0.53235052408513805</v>
      </c>
    </row>
    <row r="14462" spans="1:20" x14ac:dyDescent="0.35">
      <c r="A14462">
        <f t="shared" si="438"/>
        <v>14462</v>
      </c>
      <c r="B14462" s="3" t="s">
        <v>1038</v>
      </c>
      <c r="C14462" s="3" t="s">
        <v>95</v>
      </c>
      <c r="D14462" s="3" t="s">
        <v>38</v>
      </c>
      <c r="E14462">
        <v>2025</v>
      </c>
      <c r="F14462" s="3" t="str">
        <f t="shared" si="439"/>
        <v>RCSpill7-MILE2025</v>
      </c>
      <c r="G14462" s="9">
        <v>1.063410341342</v>
      </c>
      <c r="H14462" s="9">
        <v>0.31266526594153399</v>
      </c>
      <c r="I14462" s="9">
        <v>0.82787448413347198</v>
      </c>
      <c r="J14462" s="9">
        <v>2.6937767433394102</v>
      </c>
      <c r="K14462" s="9">
        <v>1.10687884678713</v>
      </c>
      <c r="L14462" s="9">
        <v>0.85166355458427401</v>
      </c>
      <c r="M14462" s="9">
        <v>6.6856634039416596</v>
      </c>
      <c r="N14462" s="9">
        <v>2.87482298015694</v>
      </c>
      <c r="O14462" s="9">
        <v>13.988087712006102</v>
      </c>
      <c r="P14462" s="9">
        <v>12.056740885352401</v>
      </c>
      <c r="Q14462" s="9">
        <v>2.8741624531752201</v>
      </c>
      <c r="R14462" s="9">
        <v>0.40583330742694401</v>
      </c>
      <c r="S14462" s="9">
        <v>9.9978764344010401E-2</v>
      </c>
      <c r="T14462" s="9">
        <v>8.7655945178472194E-2</v>
      </c>
    </row>
    <row r="14463" spans="1:20" x14ac:dyDescent="0.35">
      <c r="A14463">
        <f t="shared" si="438"/>
        <v>14463</v>
      </c>
      <c r="B14463" s="3" t="s">
        <v>1038</v>
      </c>
      <c r="C14463" s="3" t="s">
        <v>95</v>
      </c>
      <c r="D14463" s="3" t="s">
        <v>38</v>
      </c>
      <c r="E14463">
        <v>2026</v>
      </c>
      <c r="F14463" s="3" t="str">
        <f t="shared" si="439"/>
        <v>RCSpill7-MILE2026</v>
      </c>
      <c r="G14463" s="9">
        <v>1.1082131570548299</v>
      </c>
      <c r="H14463" s="9">
        <v>0.292024404427777</v>
      </c>
      <c r="I14463" s="9">
        <v>1.1452828524472201</v>
      </c>
      <c r="J14463" s="9">
        <v>6.6855427519529496</v>
      </c>
      <c r="K14463" s="9">
        <v>3.95894514415208</v>
      </c>
      <c r="L14463" s="9">
        <v>0.305419446899865</v>
      </c>
      <c r="M14463" s="9">
        <v>12.2578322033416</v>
      </c>
      <c r="N14463" s="9">
        <v>8.8158137859914305</v>
      </c>
      <c r="O14463" s="9">
        <v>13.507588356959101</v>
      </c>
      <c r="P14463" s="9">
        <v>12.832789302783301</v>
      </c>
      <c r="Q14463" s="9">
        <v>1.97445634230739</v>
      </c>
      <c r="R14463" s="9">
        <v>2.6533750813519399</v>
      </c>
      <c r="S14463" s="9">
        <v>1.5920988566829399</v>
      </c>
      <c r="T14463" s="9">
        <v>1.6598662568104099</v>
      </c>
    </row>
    <row r="14464" spans="1:20" x14ac:dyDescent="0.35">
      <c r="A14464">
        <f t="shared" si="438"/>
        <v>14464</v>
      </c>
      <c r="B14464" s="3" t="s">
        <v>1038</v>
      </c>
      <c r="C14464" s="3" t="s">
        <v>95</v>
      </c>
      <c r="D14464" s="3" t="s">
        <v>38</v>
      </c>
      <c r="E14464">
        <v>2027</v>
      </c>
      <c r="F14464" s="3" t="str">
        <f t="shared" si="439"/>
        <v>RCSpill7-MILE2027</v>
      </c>
      <c r="G14464" s="9">
        <v>3.6580211083771998</v>
      </c>
      <c r="H14464" s="9">
        <v>1.0662884662490202</v>
      </c>
      <c r="I14464" s="9">
        <v>0.52853835714166597</v>
      </c>
      <c r="J14464" s="9">
        <v>2.02157556451502</v>
      </c>
      <c r="K14464" s="9">
        <v>1.9698945223323401</v>
      </c>
      <c r="L14464" s="9">
        <v>1.5483273085973699</v>
      </c>
      <c r="M14464" s="9">
        <v>0.84236781447933295</v>
      </c>
      <c r="N14464" s="9">
        <v>0.46362955390694399</v>
      </c>
      <c r="O14464" s="9">
        <v>7.6119627996379897</v>
      </c>
      <c r="P14464" s="9">
        <v>2.5556104464804799</v>
      </c>
      <c r="Q14464" s="9">
        <v>1.2714545593917399</v>
      </c>
      <c r="R14464" s="9">
        <v>1.22677663392298</v>
      </c>
      <c r="S14464" s="9">
        <v>7.2568903859375006E-2</v>
      </c>
      <c r="T14464" s="9">
        <v>0.29196222045146503</v>
      </c>
    </row>
    <row r="14465" spans="1:20" x14ac:dyDescent="0.35">
      <c r="A14465">
        <f t="shared" si="438"/>
        <v>14465</v>
      </c>
      <c r="B14465" s="3" t="s">
        <v>1038</v>
      </c>
      <c r="C14465" s="3" t="s">
        <v>95</v>
      </c>
      <c r="D14465" s="3" t="s">
        <v>38</v>
      </c>
      <c r="E14465">
        <v>2028</v>
      </c>
      <c r="F14465" s="3" t="str">
        <f t="shared" si="439"/>
        <v>RCSpill7-MILE2028</v>
      </c>
      <c r="G14465" s="9">
        <v>1.1814279378510699</v>
      </c>
      <c r="H14465" s="9">
        <v>2.9926055146939499</v>
      </c>
      <c r="I14465" s="9">
        <v>0.76455583853862497</v>
      </c>
      <c r="J14465" s="9">
        <v>0.52255397150993199</v>
      </c>
      <c r="K14465" s="9">
        <v>0.940086171313541</v>
      </c>
      <c r="L14465" s="9">
        <v>1.62344188782379</v>
      </c>
      <c r="M14465" s="9">
        <v>3.6131443897584501</v>
      </c>
      <c r="N14465" s="9">
        <v>1.7248692889015</v>
      </c>
      <c r="O14465" s="9">
        <v>19.141257497686698</v>
      </c>
      <c r="P14465" s="9">
        <v>21.127730937240202</v>
      </c>
      <c r="Q14465" s="9">
        <v>1.9946192706783601</v>
      </c>
      <c r="R14465" s="9">
        <v>0.51245459948666605</v>
      </c>
      <c r="S14465" s="9">
        <v>0.55400259104166605</v>
      </c>
      <c r="T14465" s="9">
        <v>1.5777582534976999</v>
      </c>
    </row>
    <row r="14466" spans="1:20" x14ac:dyDescent="0.35">
      <c r="A14466">
        <f t="shared" si="438"/>
        <v>14466</v>
      </c>
      <c r="B14466" s="3" t="s">
        <v>1038</v>
      </c>
      <c r="C14466" s="3" t="s">
        <v>95</v>
      </c>
      <c r="D14466" s="3" t="s">
        <v>38</v>
      </c>
      <c r="E14466">
        <v>2029</v>
      </c>
      <c r="F14466" s="3" t="str">
        <f t="shared" si="439"/>
        <v>RCSpill7-MILE2029</v>
      </c>
      <c r="G14466" s="9">
        <v>0.75307149173106802</v>
      </c>
      <c r="H14466" s="9">
        <v>1.1970678061134701</v>
      </c>
      <c r="I14466" s="9">
        <v>0.90286360386206199</v>
      </c>
      <c r="J14466" s="9">
        <v>1.1455255658602099E-2</v>
      </c>
      <c r="K14466" s="9">
        <v>0.122256914416666</v>
      </c>
      <c r="L14466" s="9">
        <v>0.55786065132773499</v>
      </c>
      <c r="M14466" s="9">
        <v>1.1995229058944401</v>
      </c>
      <c r="N14466" s="9">
        <v>0.97930044936111105</v>
      </c>
      <c r="O14466" s="9">
        <v>9.9736277703315501</v>
      </c>
      <c r="P14466" s="9">
        <v>3.4947530552277701</v>
      </c>
      <c r="Q14466" s="9">
        <v>0.87275893233581903</v>
      </c>
      <c r="R14466" s="9">
        <v>1.08354804369583</v>
      </c>
      <c r="S14466" s="9">
        <v>1.2300500965347601</v>
      </c>
      <c r="T14466" s="9">
        <v>1.40725006149145</v>
      </c>
    </row>
    <row r="14467" spans="1:20" x14ac:dyDescent="0.35">
      <c r="A14467">
        <f t="shared" ref="A14467:A14530" si="440">A14466+1</f>
        <v>14467</v>
      </c>
      <c r="B14467" s="3" t="s">
        <v>1038</v>
      </c>
      <c r="C14467" s="3" t="s">
        <v>77</v>
      </c>
      <c r="D14467" s="3" t="s">
        <v>38</v>
      </c>
      <c r="E14467">
        <v>2020</v>
      </c>
      <c r="F14467" s="3" t="str">
        <f t="shared" si="439"/>
        <v>RCGen7-MILE2020</v>
      </c>
      <c r="G14467" s="9">
        <v>397.20569509408602</v>
      </c>
      <c r="H14467" s="9">
        <v>422.38727413611099</v>
      </c>
      <c r="I14467" s="9">
        <v>478.47929619444398</v>
      </c>
      <c r="J14467" s="9">
        <v>369.85222029569798</v>
      </c>
      <c r="K14467" s="9">
        <v>258.09543849255903</v>
      </c>
      <c r="L14467" s="9">
        <v>221.14481750403201</v>
      </c>
      <c r="M14467" s="9">
        <v>446.61585516666599</v>
      </c>
      <c r="N14467" s="9">
        <v>711.82705250000004</v>
      </c>
      <c r="O14467" s="9">
        <v>806.60090026881699</v>
      </c>
      <c r="P14467" s="9">
        <v>754.20056124999996</v>
      </c>
      <c r="Q14467" s="9">
        <v>549.19818584677398</v>
      </c>
      <c r="R14467" s="9">
        <v>255.00450938888801</v>
      </c>
      <c r="S14467" s="9">
        <v>202.07168007812501</v>
      </c>
      <c r="T14467" s="9">
        <v>342.08202497500002</v>
      </c>
    </row>
    <row r="14468" spans="1:20" x14ac:dyDescent="0.35">
      <c r="A14468">
        <f t="shared" si="440"/>
        <v>14468</v>
      </c>
      <c r="B14468" s="3" t="s">
        <v>1038</v>
      </c>
      <c r="C14468" s="3" t="s">
        <v>77</v>
      </c>
      <c r="D14468" s="3" t="s">
        <v>38</v>
      </c>
      <c r="E14468">
        <v>2021</v>
      </c>
      <c r="F14468" s="3" t="str">
        <f t="shared" si="439"/>
        <v>RCGen7-MILE2021</v>
      </c>
      <c r="G14468" s="9">
        <v>392.10721661290302</v>
      </c>
      <c r="H14468" s="9">
        <v>305.08087563888802</v>
      </c>
      <c r="I14468" s="9">
        <v>373.04046892208299</v>
      </c>
      <c r="J14468" s="9">
        <v>359.70082846908599</v>
      </c>
      <c r="K14468" s="9">
        <v>355.21351186011901</v>
      </c>
      <c r="L14468" s="9">
        <v>353.160903588709</v>
      </c>
      <c r="M14468" s="9">
        <v>637.29622469444405</v>
      </c>
      <c r="N14468" s="9">
        <v>534.03319222222206</v>
      </c>
      <c r="O14468" s="9">
        <v>673.19425416666604</v>
      </c>
      <c r="P14468" s="9">
        <v>750.095934861111</v>
      </c>
      <c r="Q14468" s="9">
        <v>562.46573599462295</v>
      </c>
      <c r="R14468" s="9">
        <v>393.43661861111099</v>
      </c>
      <c r="S14468" s="9">
        <v>485.89724169270801</v>
      </c>
      <c r="T14468" s="9">
        <v>360.23774943055503</v>
      </c>
    </row>
    <row r="14469" spans="1:20" x14ac:dyDescent="0.35">
      <c r="A14469">
        <f t="shared" si="440"/>
        <v>14469</v>
      </c>
      <c r="B14469" s="3" t="s">
        <v>1038</v>
      </c>
      <c r="C14469" s="3" t="s">
        <v>77</v>
      </c>
      <c r="D14469" s="3" t="s">
        <v>38</v>
      </c>
      <c r="E14469">
        <v>2022</v>
      </c>
      <c r="F14469" s="3" t="str">
        <f t="shared" si="439"/>
        <v>RCGen7-MILE2022</v>
      </c>
      <c r="G14469" s="9">
        <v>425.85651384408601</v>
      </c>
      <c r="H14469" s="9">
        <v>300.64875479166602</v>
      </c>
      <c r="I14469" s="9">
        <v>251.617179416666</v>
      </c>
      <c r="J14469" s="9">
        <v>470.12092020161202</v>
      </c>
      <c r="K14469" s="9">
        <v>562.10434062499996</v>
      </c>
      <c r="L14469" s="9">
        <v>447.00880454704298</v>
      </c>
      <c r="M14469" s="9">
        <v>561.05027109722198</v>
      </c>
      <c r="N14469" s="9">
        <v>516.18736886111105</v>
      </c>
      <c r="O14469" s="9">
        <v>754.93234807795602</v>
      </c>
      <c r="P14469" s="9">
        <v>479.36775055972203</v>
      </c>
      <c r="Q14469" s="9">
        <v>330.79061709677399</v>
      </c>
      <c r="R14469" s="9">
        <v>145.11167275</v>
      </c>
      <c r="S14469" s="9">
        <v>157.61386328124999</v>
      </c>
      <c r="T14469" s="9">
        <v>182.99530851388801</v>
      </c>
    </row>
    <row r="14470" spans="1:20" x14ac:dyDescent="0.35">
      <c r="A14470">
        <f t="shared" si="440"/>
        <v>14470</v>
      </c>
      <c r="B14470" s="3" t="s">
        <v>1038</v>
      </c>
      <c r="C14470" s="3" t="s">
        <v>77</v>
      </c>
      <c r="D14470" s="3" t="s">
        <v>38</v>
      </c>
      <c r="E14470">
        <v>2023</v>
      </c>
      <c r="F14470" s="3" t="str">
        <f t="shared" si="439"/>
        <v>RCGen7-MILE2023</v>
      </c>
      <c r="G14470" s="9">
        <v>304.26303273252603</v>
      </c>
      <c r="H14470" s="9">
        <v>164.29204806944401</v>
      </c>
      <c r="I14470" s="9">
        <v>244.315335430555</v>
      </c>
      <c r="J14470" s="9">
        <v>421.68989344085998</v>
      </c>
      <c r="K14470" s="9">
        <v>320.044389568452</v>
      </c>
      <c r="L14470" s="9">
        <v>381.101508508064</v>
      </c>
      <c r="M14470" s="9">
        <v>378.915261777777</v>
      </c>
      <c r="N14470" s="9">
        <v>499.305464444444</v>
      </c>
      <c r="O14470" s="9">
        <v>599.450909744623</v>
      </c>
      <c r="P14470" s="9">
        <v>650.92166708333298</v>
      </c>
      <c r="Q14470" s="9">
        <v>483.72836154569802</v>
      </c>
      <c r="R14470" s="9">
        <v>246.77096477777701</v>
      </c>
      <c r="S14470" s="9">
        <v>215.272214554687</v>
      </c>
      <c r="T14470" s="9">
        <v>277.79856694444402</v>
      </c>
    </row>
    <row r="14471" spans="1:20" x14ac:dyDescent="0.35">
      <c r="A14471">
        <f t="shared" si="440"/>
        <v>14471</v>
      </c>
      <c r="B14471" s="3" t="s">
        <v>1038</v>
      </c>
      <c r="C14471" s="3" t="s">
        <v>77</v>
      </c>
      <c r="D14471" s="3" t="s">
        <v>38</v>
      </c>
      <c r="E14471">
        <v>2024</v>
      </c>
      <c r="F14471" s="3" t="str">
        <f t="shared" si="439"/>
        <v>RCGen7-MILE2024</v>
      </c>
      <c r="G14471" s="9">
        <v>387.760612419354</v>
      </c>
      <c r="H14471" s="9">
        <v>399.08070334722203</v>
      </c>
      <c r="I14471" s="9">
        <v>419.16757491666601</v>
      </c>
      <c r="J14471" s="9">
        <v>431.36371377688101</v>
      </c>
      <c r="K14471" s="9">
        <v>358.54619092261902</v>
      </c>
      <c r="L14471" s="9">
        <v>342.11459879704302</v>
      </c>
      <c r="M14471" s="9">
        <v>393.96670916666602</v>
      </c>
      <c r="N14471" s="9">
        <v>260.92039363888802</v>
      </c>
      <c r="O14471" s="9">
        <v>687.81391008064497</v>
      </c>
      <c r="P14471" s="9">
        <v>498.89428700000002</v>
      </c>
      <c r="Q14471" s="9">
        <v>321.90897639516101</v>
      </c>
      <c r="R14471" s="9">
        <v>215.06567572222201</v>
      </c>
      <c r="S14471" s="9">
        <v>162.19960429687401</v>
      </c>
      <c r="T14471" s="9">
        <v>308.71974959722201</v>
      </c>
    </row>
    <row r="14472" spans="1:20" x14ac:dyDescent="0.35">
      <c r="A14472">
        <f t="shared" si="440"/>
        <v>14472</v>
      </c>
      <c r="B14472" s="3" t="s">
        <v>1038</v>
      </c>
      <c r="C14472" s="3" t="s">
        <v>77</v>
      </c>
      <c r="D14472" s="3" t="s">
        <v>38</v>
      </c>
      <c r="E14472">
        <v>2025</v>
      </c>
      <c r="F14472" s="3" t="str">
        <f t="shared" si="439"/>
        <v>RCGen7-MILE2025</v>
      </c>
      <c r="G14472" s="9">
        <v>356.51640461962302</v>
      </c>
      <c r="H14472" s="9">
        <v>259.22719111111098</v>
      </c>
      <c r="I14472" s="9">
        <v>304.598504804166</v>
      </c>
      <c r="J14472" s="9">
        <v>516.18213194892405</v>
      </c>
      <c r="K14472" s="9">
        <v>559.15531566964205</v>
      </c>
      <c r="L14472" s="9">
        <v>441.15276245967698</v>
      </c>
      <c r="M14472" s="9">
        <v>552.39480694444399</v>
      </c>
      <c r="N14472" s="9">
        <v>634.98924604166598</v>
      </c>
      <c r="O14472" s="9">
        <v>784.99709825268803</v>
      </c>
      <c r="P14472" s="9">
        <v>732.82111361111095</v>
      </c>
      <c r="Q14472" s="9">
        <v>346.75523293682699</v>
      </c>
      <c r="R14472" s="9">
        <v>250.28460347222199</v>
      </c>
      <c r="S14472" s="9">
        <v>220.79605070312499</v>
      </c>
      <c r="T14472" s="9">
        <v>260.18516343055501</v>
      </c>
    </row>
    <row r="14473" spans="1:20" x14ac:dyDescent="0.35">
      <c r="A14473">
        <f t="shared" si="440"/>
        <v>14473</v>
      </c>
      <c r="B14473" s="3" t="s">
        <v>1038</v>
      </c>
      <c r="C14473" s="3" t="s">
        <v>77</v>
      </c>
      <c r="D14473" s="3" t="s">
        <v>38</v>
      </c>
      <c r="E14473">
        <v>2026</v>
      </c>
      <c r="F14473" s="3" t="str">
        <f t="shared" si="439"/>
        <v>RCGen7-MILE2026</v>
      </c>
      <c r="G14473" s="9">
        <v>356.09289740591402</v>
      </c>
      <c r="H14473" s="9">
        <v>433.42879194444401</v>
      </c>
      <c r="I14473" s="9">
        <v>577.89666055555494</v>
      </c>
      <c r="J14473" s="9">
        <v>545.76677459677398</v>
      </c>
      <c r="K14473" s="9">
        <v>472.49973153720202</v>
      </c>
      <c r="L14473" s="9">
        <v>368.70872070833298</v>
      </c>
      <c r="M14473" s="9">
        <v>388.20778527777702</v>
      </c>
      <c r="N14473" s="9">
        <v>506.88938530833298</v>
      </c>
      <c r="O14473" s="9">
        <v>693.825467607527</v>
      </c>
      <c r="P14473" s="9">
        <v>596.77655037499903</v>
      </c>
      <c r="Q14473" s="9">
        <v>434.575008870967</v>
      </c>
      <c r="R14473" s="9">
        <v>241.94764799999999</v>
      </c>
      <c r="S14473" s="9">
        <v>187.20995177083299</v>
      </c>
      <c r="T14473" s="9">
        <v>204.82995519444401</v>
      </c>
    </row>
    <row r="14474" spans="1:20" x14ac:dyDescent="0.35">
      <c r="A14474">
        <f t="shared" si="440"/>
        <v>14474</v>
      </c>
      <c r="B14474" s="3" t="s">
        <v>1038</v>
      </c>
      <c r="C14474" s="3" t="s">
        <v>77</v>
      </c>
      <c r="D14474" s="3" t="s">
        <v>38</v>
      </c>
      <c r="E14474">
        <v>2027</v>
      </c>
      <c r="F14474" s="3" t="str">
        <f t="shared" si="439"/>
        <v>RCGen7-MILE2027</v>
      </c>
      <c r="G14474" s="9">
        <v>341.64468969085999</v>
      </c>
      <c r="H14474" s="9">
        <v>197.93143844444401</v>
      </c>
      <c r="I14474" s="9">
        <v>208.60506312499999</v>
      </c>
      <c r="J14474" s="9">
        <v>220.70432592338699</v>
      </c>
      <c r="K14474" s="9">
        <v>202.474456651785</v>
      </c>
      <c r="L14474" s="9">
        <v>174.771425802419</v>
      </c>
      <c r="M14474" s="9">
        <v>393.28388863888802</v>
      </c>
      <c r="N14474" s="9">
        <v>427.740559111111</v>
      </c>
      <c r="O14474" s="9">
        <v>704.12053385752597</v>
      </c>
      <c r="P14474" s="9">
        <v>563.259309291666</v>
      </c>
      <c r="Q14474" s="9">
        <v>295.17353903225802</v>
      </c>
      <c r="R14474" s="9">
        <v>178.80431063888801</v>
      </c>
      <c r="S14474" s="9">
        <v>191.97712195312499</v>
      </c>
      <c r="T14474" s="9">
        <v>280.32936761111102</v>
      </c>
    </row>
    <row r="14475" spans="1:20" x14ac:dyDescent="0.35">
      <c r="A14475">
        <f t="shared" si="440"/>
        <v>14475</v>
      </c>
      <c r="B14475" s="3" t="s">
        <v>1038</v>
      </c>
      <c r="C14475" s="3" t="s">
        <v>77</v>
      </c>
      <c r="D14475" s="3" t="s">
        <v>38</v>
      </c>
      <c r="E14475">
        <v>2028</v>
      </c>
      <c r="F14475" s="3" t="str">
        <f t="shared" si="439"/>
        <v>RCGen7-MILE2028</v>
      </c>
      <c r="G14475" s="9">
        <v>344.01410354838703</v>
      </c>
      <c r="H14475" s="9">
        <v>158.226617597222</v>
      </c>
      <c r="I14475" s="9">
        <v>215.46747781249999</v>
      </c>
      <c r="J14475" s="9">
        <v>231.831145633467</v>
      </c>
      <c r="K14475" s="9">
        <v>269.21056284226103</v>
      </c>
      <c r="L14475" s="9">
        <v>298.53592864247298</v>
      </c>
      <c r="M14475" s="9">
        <v>232.33162963888799</v>
      </c>
      <c r="N14475" s="9">
        <v>451.776649625</v>
      </c>
      <c r="O14475" s="9">
        <v>705.91751317204296</v>
      </c>
      <c r="P14475" s="9">
        <v>739.41618749999998</v>
      </c>
      <c r="Q14475" s="9">
        <v>487.13075524193499</v>
      </c>
      <c r="R14475" s="9">
        <v>268.79266213888798</v>
      </c>
      <c r="S14475" s="9">
        <v>185.102075260416</v>
      </c>
      <c r="T14475" s="9">
        <v>232.783136763888</v>
      </c>
    </row>
    <row r="14476" spans="1:20" x14ac:dyDescent="0.35">
      <c r="A14476">
        <f t="shared" si="440"/>
        <v>14476</v>
      </c>
      <c r="B14476" s="3" t="s">
        <v>1038</v>
      </c>
      <c r="C14476" s="3" t="s">
        <v>77</v>
      </c>
      <c r="D14476" s="3" t="s">
        <v>38</v>
      </c>
      <c r="E14476">
        <v>2029</v>
      </c>
      <c r="F14476" s="3" t="str">
        <f t="shared" si="439"/>
        <v>RCGen7-MILE2029</v>
      </c>
      <c r="G14476" s="9">
        <v>406.43625672177399</v>
      </c>
      <c r="H14476" s="9">
        <v>247.64747549999899</v>
      </c>
      <c r="I14476" s="9">
        <v>269.51267938888799</v>
      </c>
      <c r="J14476" s="9">
        <v>319.75617913575201</v>
      </c>
      <c r="K14476" s="9">
        <v>205.51547995535699</v>
      </c>
      <c r="L14476" s="9">
        <v>308.365887446236</v>
      </c>
      <c r="M14476" s="9">
        <v>566.69086194444401</v>
      </c>
      <c r="N14476" s="9">
        <v>592.45018083333298</v>
      </c>
      <c r="O14476" s="9">
        <v>521.56393075268795</v>
      </c>
      <c r="P14476" s="9">
        <v>421.354694084333</v>
      </c>
      <c r="Q14476" s="9">
        <v>283.03746169354798</v>
      </c>
      <c r="R14476" s="9">
        <v>117.37429269111099</v>
      </c>
      <c r="S14476" s="9">
        <v>153.920705859375</v>
      </c>
      <c r="T14476" s="9">
        <v>234.266922480555</v>
      </c>
    </row>
    <row r="14477" spans="1:20" x14ac:dyDescent="0.35">
      <c r="A14477">
        <f t="shared" si="440"/>
        <v>14477</v>
      </c>
      <c r="B14477" s="3" t="s">
        <v>1038</v>
      </c>
      <c r="C14477" s="3" t="s">
        <v>75</v>
      </c>
      <c r="D14477" s="3" t="s">
        <v>35</v>
      </c>
      <c r="E14477">
        <v>2020</v>
      </c>
      <c r="F14477" s="3" t="str">
        <f t="shared" si="439"/>
        <v>RCElevALBENI2020</v>
      </c>
      <c r="G14477" s="9">
        <v>2052.7166011200002</v>
      </c>
      <c r="H14477" s="9">
        <v>2052.2572835199999</v>
      </c>
      <c r="I14477" s="9">
        <v>2051.2763123599998</v>
      </c>
      <c r="J14477" s="9">
        <v>2050.74153544</v>
      </c>
      <c r="K14477" s="9">
        <v>2050.8629265199902</v>
      </c>
      <c r="L14477" s="9">
        <v>2051.1352362399998</v>
      </c>
      <c r="M14477" s="9">
        <v>2053.27762476</v>
      </c>
      <c r="N14477" s="9">
        <v>2056.5059713199998</v>
      </c>
      <c r="O14477" s="9">
        <v>2060.74809744</v>
      </c>
      <c r="P14477" s="9">
        <v>2061.3353677999999</v>
      </c>
      <c r="Q14477" s="9">
        <v>2062.69035472</v>
      </c>
      <c r="R14477" s="9">
        <v>2062.3393048399998</v>
      </c>
      <c r="S14477" s="9">
        <v>2062.47381928</v>
      </c>
      <c r="T14477" s="9">
        <v>2060.88917356</v>
      </c>
    </row>
    <row r="14478" spans="1:20" x14ac:dyDescent="0.35">
      <c r="A14478">
        <f t="shared" si="440"/>
        <v>14478</v>
      </c>
      <c r="B14478" s="3" t="s">
        <v>1038</v>
      </c>
      <c r="C14478" s="3" t="s">
        <v>75</v>
      </c>
      <c r="D14478" s="3" t="s">
        <v>35</v>
      </c>
      <c r="E14478">
        <v>2021</v>
      </c>
      <c r="F14478" s="3" t="str">
        <f t="shared" si="439"/>
        <v>RCElevALBENI2021</v>
      </c>
      <c r="G14478" s="9">
        <v>2053.5335302799999</v>
      </c>
      <c r="H14478" s="9">
        <v>2050.4134514399998</v>
      </c>
      <c r="I14478" s="9">
        <v>2051.2336614400001</v>
      </c>
      <c r="J14478" s="9">
        <v>2051.4075459599999</v>
      </c>
      <c r="K14478" s="9">
        <v>2049.94429132</v>
      </c>
      <c r="L14478" s="9">
        <v>2052.4082021599902</v>
      </c>
      <c r="M14478" s="9">
        <v>2053.4810368399999</v>
      </c>
      <c r="N14478" s="9">
        <v>2058.42854356</v>
      </c>
      <c r="O14478" s="9">
        <v>2060.449541</v>
      </c>
      <c r="P14478" s="9">
        <v>2060.9515095199999</v>
      </c>
      <c r="Q14478" s="9">
        <v>2062.7789373999999</v>
      </c>
      <c r="R14478" s="9">
        <v>2063.1135830799999</v>
      </c>
      <c r="S14478" s="9">
        <v>2062.00794</v>
      </c>
      <c r="T14478" s="9">
        <v>2060.88917356</v>
      </c>
    </row>
    <row r="14479" spans="1:20" x14ac:dyDescent="0.35">
      <c r="A14479">
        <f t="shared" si="440"/>
        <v>14479</v>
      </c>
      <c r="B14479" s="3" t="s">
        <v>1038</v>
      </c>
      <c r="C14479" s="3" t="s">
        <v>75</v>
      </c>
      <c r="D14479" s="3" t="s">
        <v>35</v>
      </c>
      <c r="E14479">
        <v>2022</v>
      </c>
      <c r="F14479" s="3" t="str">
        <f t="shared" si="439"/>
        <v>RCElevALBENI2022</v>
      </c>
      <c r="G14479" s="9">
        <v>2052.9003281599998</v>
      </c>
      <c r="H14479" s="9">
        <v>2050.1050524799998</v>
      </c>
      <c r="I14479" s="9">
        <v>2051.2631889999998</v>
      </c>
      <c r="J14479" s="9">
        <v>2057.4475723999999</v>
      </c>
      <c r="K14479" s="9">
        <v>2052.5886483600002</v>
      </c>
      <c r="L14479" s="9">
        <v>2051.14179792</v>
      </c>
      <c r="M14479" s="9">
        <v>2052.9659449599999</v>
      </c>
      <c r="N14479" s="9">
        <v>2055.0263124799999</v>
      </c>
      <c r="O14479" s="9">
        <v>2060.1345803599902</v>
      </c>
      <c r="P14479" s="9">
        <v>2062.7920607599999</v>
      </c>
      <c r="Q14479" s="9">
        <v>2062.16213948</v>
      </c>
      <c r="R14479" s="9">
        <v>2061.9488848799901</v>
      </c>
      <c r="S14479" s="9">
        <v>2061.85374052</v>
      </c>
      <c r="T14479" s="9">
        <v>2060.88917356</v>
      </c>
    </row>
    <row r="14480" spans="1:20" x14ac:dyDescent="0.35">
      <c r="A14480">
        <f t="shared" si="440"/>
        <v>14480</v>
      </c>
      <c r="B14480" s="3" t="s">
        <v>1038</v>
      </c>
      <c r="C14480" s="3" t="s">
        <v>75</v>
      </c>
      <c r="D14480" s="3" t="s">
        <v>35</v>
      </c>
      <c r="E14480">
        <v>2023</v>
      </c>
      <c r="F14480" s="3" t="str">
        <f t="shared" si="439"/>
        <v>RCElevALBENI2023</v>
      </c>
      <c r="G14480" s="9">
        <v>2052.9495407600002</v>
      </c>
      <c r="H14480" s="9">
        <v>2051.7553149999999</v>
      </c>
      <c r="I14480" s="9">
        <v>2051.2631889999998</v>
      </c>
      <c r="J14480" s="9">
        <v>2050.6529527600001</v>
      </c>
      <c r="K14480" s="9">
        <v>2051.9324803599902</v>
      </c>
      <c r="L14480" s="9">
        <v>2050.7480971199998</v>
      </c>
      <c r="M14480" s="9">
        <v>2052.9659449599999</v>
      </c>
      <c r="N14480" s="9">
        <v>2054.5571523600001</v>
      </c>
      <c r="O14480" s="9">
        <v>2058.3235566799999</v>
      </c>
      <c r="P14480" s="9">
        <v>2061.4830056000001</v>
      </c>
      <c r="Q14480" s="9">
        <v>2061.6175200399998</v>
      </c>
      <c r="R14480" s="9">
        <v>2061.8504596799999</v>
      </c>
      <c r="S14480" s="9">
        <v>2061.6142392000002</v>
      </c>
      <c r="T14480" s="9">
        <v>2060.88917356</v>
      </c>
    </row>
    <row r="14481" spans="1:20" x14ac:dyDescent="0.35">
      <c r="A14481">
        <f t="shared" si="440"/>
        <v>14481</v>
      </c>
      <c r="B14481" s="3" t="s">
        <v>1038</v>
      </c>
      <c r="C14481" s="3" t="s">
        <v>75</v>
      </c>
      <c r="D14481" s="3" t="s">
        <v>35</v>
      </c>
      <c r="E14481">
        <v>2024</v>
      </c>
      <c r="F14481" s="3" t="str">
        <f t="shared" si="439"/>
        <v>RCElevALBENI2024</v>
      </c>
      <c r="G14481" s="9">
        <v>2053.20216544</v>
      </c>
      <c r="H14481" s="9">
        <v>2051.5748687999999</v>
      </c>
      <c r="I14481" s="9">
        <v>2051.2336614400001</v>
      </c>
      <c r="J14481" s="9">
        <v>2052.3688320800002</v>
      </c>
      <c r="K14481" s="9">
        <v>2052.1621391600002</v>
      </c>
      <c r="L14481" s="9">
        <v>2051.0564960800002</v>
      </c>
      <c r="M14481" s="9">
        <v>2052.9659449599999</v>
      </c>
      <c r="N14481" s="9">
        <v>2053.5072835599999</v>
      </c>
      <c r="O14481" s="9">
        <v>2059.37014464</v>
      </c>
      <c r="P14481" s="9">
        <v>2062.1949478800002</v>
      </c>
      <c r="Q14481" s="9">
        <v>2062.4508534000001</v>
      </c>
      <c r="R14481" s="9">
        <v>2062.7494098399902</v>
      </c>
      <c r="S14481" s="9">
        <v>2062.4410108799998</v>
      </c>
      <c r="T14481" s="9">
        <v>2060.88917356</v>
      </c>
    </row>
    <row r="14482" spans="1:20" x14ac:dyDescent="0.35">
      <c r="A14482">
        <f t="shared" si="440"/>
        <v>14482</v>
      </c>
      <c r="B14482" s="3" t="s">
        <v>1038</v>
      </c>
      <c r="C14482" s="3" t="s">
        <v>75</v>
      </c>
      <c r="D14482" s="3" t="s">
        <v>35</v>
      </c>
      <c r="E14482">
        <v>2025</v>
      </c>
      <c r="F14482" s="3" t="str">
        <f t="shared" si="439"/>
        <v>RCElevALBENI2025</v>
      </c>
      <c r="G14482" s="9">
        <v>2053.2973098000002</v>
      </c>
      <c r="H14482" s="9">
        <v>2051.3878609200001</v>
      </c>
      <c r="I14482" s="9">
        <v>2051.2336614400001</v>
      </c>
      <c r="J14482" s="9">
        <v>2054.3242127200001</v>
      </c>
      <c r="K14482" s="9">
        <v>2052.0276247199999</v>
      </c>
      <c r="L14482" s="9">
        <v>2055.02959332</v>
      </c>
      <c r="M14482" s="9">
        <v>2053.0315617599999</v>
      </c>
      <c r="N14482" s="9">
        <v>2055.3839240399998</v>
      </c>
      <c r="O14482" s="9">
        <v>2064.68838628</v>
      </c>
      <c r="P14482" s="9">
        <v>2062.254003</v>
      </c>
      <c r="Q14482" s="9">
        <v>2062.2244754399999</v>
      </c>
      <c r="R14482" s="9">
        <v>2061.9718507600001</v>
      </c>
      <c r="S14482" s="9">
        <v>2061.4075462800001</v>
      </c>
      <c r="T14482" s="9">
        <v>2060.88917356</v>
      </c>
    </row>
    <row r="14483" spans="1:20" x14ac:dyDescent="0.35">
      <c r="A14483">
        <f t="shared" si="440"/>
        <v>14483</v>
      </c>
      <c r="B14483" s="3" t="s">
        <v>1038</v>
      </c>
      <c r="C14483" s="3" t="s">
        <v>75</v>
      </c>
      <c r="D14483" s="3" t="s">
        <v>35</v>
      </c>
      <c r="E14483">
        <v>2026</v>
      </c>
      <c r="F14483" s="3" t="str">
        <f t="shared" si="439"/>
        <v>RCElevALBENI2026</v>
      </c>
      <c r="G14483" s="9">
        <v>2054.1011156</v>
      </c>
      <c r="H14483" s="9">
        <v>2051.34521</v>
      </c>
      <c r="I14483" s="9">
        <v>2054.12736232</v>
      </c>
      <c r="J14483" s="9">
        <v>2057.5197508799902</v>
      </c>
      <c r="K14483" s="9">
        <v>2052.2933727599998</v>
      </c>
      <c r="L14483" s="9">
        <v>2053.6942914400001</v>
      </c>
      <c r="M14483" s="9">
        <v>2053.2316930000002</v>
      </c>
      <c r="N14483" s="9">
        <v>2056.9554463999998</v>
      </c>
      <c r="O14483" s="9">
        <v>2061.9521657199998</v>
      </c>
      <c r="P14483" s="9">
        <v>2063.1857615600002</v>
      </c>
      <c r="Q14483" s="9">
        <v>2061.5748691200001</v>
      </c>
      <c r="R14483" s="9">
        <v>2061.5748691200001</v>
      </c>
      <c r="S14483" s="9">
        <v>2061.6503284400001</v>
      </c>
      <c r="T14483" s="9">
        <v>2060.88917356</v>
      </c>
    </row>
    <row r="14484" spans="1:20" x14ac:dyDescent="0.35">
      <c r="A14484">
        <f t="shared" si="440"/>
        <v>14484</v>
      </c>
      <c r="B14484" s="3" t="s">
        <v>1038</v>
      </c>
      <c r="C14484" s="3" t="s">
        <v>75</v>
      </c>
      <c r="D14484" s="3" t="s">
        <v>35</v>
      </c>
      <c r="E14484">
        <v>2027</v>
      </c>
      <c r="F14484" s="3" t="str">
        <f t="shared" si="439"/>
        <v>RCElevALBENI2027</v>
      </c>
      <c r="G14484" s="9">
        <v>2052.94297908</v>
      </c>
      <c r="H14484" s="9">
        <v>2051.5847113199902</v>
      </c>
      <c r="I14484" s="9">
        <v>2051.2631889999998</v>
      </c>
      <c r="J14484" s="9">
        <v>2051.9456037199998</v>
      </c>
      <c r="K14484" s="9">
        <v>2052.0177822000001</v>
      </c>
      <c r="L14484" s="9">
        <v>2051.2402231199999</v>
      </c>
      <c r="M14484" s="9">
        <v>2052.9659449599999</v>
      </c>
      <c r="N14484" s="9">
        <v>2054.1732940799998</v>
      </c>
      <c r="O14484" s="9">
        <v>2059.8261814000002</v>
      </c>
      <c r="P14484" s="9">
        <v>2062.2375987999999</v>
      </c>
      <c r="Q14484" s="9">
        <v>2062.4508534000001</v>
      </c>
      <c r="R14484" s="9">
        <v>2062.2179137599901</v>
      </c>
      <c r="S14484" s="9">
        <v>2062.06043344</v>
      </c>
      <c r="T14484" s="9">
        <v>2060.88917356</v>
      </c>
    </row>
    <row r="14485" spans="1:20" x14ac:dyDescent="0.35">
      <c r="A14485">
        <f t="shared" si="440"/>
        <v>14485</v>
      </c>
      <c r="B14485" s="3" t="s">
        <v>1038</v>
      </c>
      <c r="C14485" s="3" t="s">
        <v>75</v>
      </c>
      <c r="D14485" s="3" t="s">
        <v>35</v>
      </c>
      <c r="E14485">
        <v>2028</v>
      </c>
      <c r="F14485" s="3" t="str">
        <f t="shared" si="439"/>
        <v>RCElevALBENI2028</v>
      </c>
      <c r="G14485" s="9">
        <v>2052.8445538800001</v>
      </c>
      <c r="H14485" s="9">
        <v>2051.5322178800002</v>
      </c>
      <c r="I14485" s="9">
        <v>2051.2631889999998</v>
      </c>
      <c r="J14485" s="9">
        <v>2051.3780183999902</v>
      </c>
      <c r="K14485" s="9">
        <v>2051.39770344</v>
      </c>
      <c r="L14485" s="9">
        <v>2050.8005905599998</v>
      </c>
      <c r="M14485" s="9">
        <v>2053.0315617599999</v>
      </c>
      <c r="N14485" s="9">
        <v>2054.1962599600001</v>
      </c>
      <c r="O14485" s="9">
        <v>2058.7238191599999</v>
      </c>
      <c r="P14485" s="9">
        <v>2061.7750003599999</v>
      </c>
      <c r="Q14485" s="9">
        <v>2061.4633205599998</v>
      </c>
      <c r="R14485" s="9">
        <v>2061.5912733199998</v>
      </c>
      <c r="S14485" s="9">
        <v>2061.5814307999999</v>
      </c>
      <c r="T14485" s="9">
        <v>2060.88917356</v>
      </c>
    </row>
    <row r="14486" spans="1:20" x14ac:dyDescent="0.35">
      <c r="A14486">
        <f t="shared" si="440"/>
        <v>14486</v>
      </c>
      <c r="B14486" s="3" t="s">
        <v>1038</v>
      </c>
      <c r="C14486" s="3" t="s">
        <v>75</v>
      </c>
      <c r="D14486" s="3" t="s">
        <v>35</v>
      </c>
      <c r="E14486">
        <v>2029</v>
      </c>
      <c r="F14486" s="3" t="str">
        <f t="shared" si="439"/>
        <v>RCElevALBENI2029</v>
      </c>
      <c r="G14486" s="9">
        <v>2053.7369423599998</v>
      </c>
      <c r="H14486" s="9">
        <v>2050.8858924000001</v>
      </c>
      <c r="I14486" s="9">
        <v>2051.2631889999998</v>
      </c>
      <c r="J14486" s="9">
        <v>2050.9875984400001</v>
      </c>
      <c r="K14486" s="9">
        <v>2051.3058399199999</v>
      </c>
      <c r="L14486" s="9">
        <v>2050.78090552</v>
      </c>
      <c r="M14486" s="9">
        <v>2053.2054462800002</v>
      </c>
      <c r="N14486" s="9">
        <v>2055.2067586799999</v>
      </c>
      <c r="O14486" s="9">
        <v>2060.0099084399999</v>
      </c>
      <c r="P14486" s="9">
        <v>2062.0899610000001</v>
      </c>
      <c r="Q14486" s="9">
        <v>2062.2211946000002</v>
      </c>
      <c r="R14486" s="9">
        <v>2062.2179137599901</v>
      </c>
      <c r="S14486" s="9">
        <v>2061.9685699199999</v>
      </c>
      <c r="T14486" s="9">
        <v>2060.88917356</v>
      </c>
    </row>
    <row r="14487" spans="1:20" x14ac:dyDescent="0.35">
      <c r="A14487">
        <f t="shared" si="440"/>
        <v>14487</v>
      </c>
      <c r="B14487" s="3" t="s">
        <v>1038</v>
      </c>
      <c r="C14487" s="3" t="s">
        <v>86</v>
      </c>
      <c r="D14487" s="3" t="s">
        <v>35</v>
      </c>
      <c r="E14487">
        <v>2020</v>
      </c>
      <c r="F14487" s="3" t="str">
        <f t="shared" si="439"/>
        <v>RCQOutALBENI2020</v>
      </c>
      <c r="G14487" s="9">
        <v>26.8838815465189</v>
      </c>
      <c r="H14487" s="9">
        <v>24.492758996152698</v>
      </c>
      <c r="I14487" s="9">
        <v>30.625838867773801</v>
      </c>
      <c r="J14487" s="9">
        <v>21.761279890414201</v>
      </c>
      <c r="K14487" s="9">
        <v>15.8208146865848</v>
      </c>
      <c r="L14487" s="9">
        <v>14.339841332840701</v>
      </c>
      <c r="M14487" s="9">
        <v>29.5688601074907</v>
      </c>
      <c r="N14487" s="9">
        <v>42.995164981200801</v>
      </c>
      <c r="O14487" s="9">
        <v>50.7549771902654</v>
      </c>
      <c r="P14487" s="9">
        <v>78.700029809432905</v>
      </c>
      <c r="Q14487" s="9">
        <v>35.842294737518003</v>
      </c>
      <c r="R14487" s="9">
        <v>15.3431493463519</v>
      </c>
      <c r="S14487" s="9">
        <v>12.230098614666399</v>
      </c>
      <c r="T14487" s="9">
        <v>19.3595991916191</v>
      </c>
    </row>
    <row r="14488" spans="1:20" x14ac:dyDescent="0.35">
      <c r="A14488">
        <f t="shared" si="440"/>
        <v>14488</v>
      </c>
      <c r="B14488" s="3" t="s">
        <v>1038</v>
      </c>
      <c r="C14488" s="3" t="s">
        <v>86</v>
      </c>
      <c r="D14488" s="3" t="s">
        <v>35</v>
      </c>
      <c r="E14488">
        <v>2021</v>
      </c>
      <c r="F14488" s="3" t="str">
        <f t="shared" si="439"/>
        <v>RCQOutALBENI2021</v>
      </c>
      <c r="G14488" s="9">
        <v>25.561699732425499</v>
      </c>
      <c r="H14488" s="9">
        <v>19.410962681851299</v>
      </c>
      <c r="I14488" s="9">
        <v>21.354922396034301</v>
      </c>
      <c r="J14488" s="9">
        <v>23.263881402752499</v>
      </c>
      <c r="K14488" s="9">
        <v>22.999475642454598</v>
      </c>
      <c r="L14488" s="9">
        <v>22.5267032364786</v>
      </c>
      <c r="M14488" s="9">
        <v>39.594763923777201</v>
      </c>
      <c r="N14488" s="9">
        <v>43.215581167976303</v>
      </c>
      <c r="O14488" s="9">
        <v>76.842856812175995</v>
      </c>
      <c r="P14488" s="9">
        <v>71.755533749961202</v>
      </c>
      <c r="Q14488" s="9">
        <v>50.732216753458303</v>
      </c>
      <c r="R14488" s="9">
        <v>28.194446904161801</v>
      </c>
      <c r="S14488" s="9">
        <v>28.042579211004998</v>
      </c>
      <c r="T14488" s="9">
        <v>21.558968162999602</v>
      </c>
    </row>
    <row r="14489" spans="1:20" x14ac:dyDescent="0.35">
      <c r="A14489">
        <f t="shared" si="440"/>
        <v>14489</v>
      </c>
      <c r="B14489" s="3" t="s">
        <v>1038</v>
      </c>
      <c r="C14489" s="3" t="s">
        <v>86</v>
      </c>
      <c r="D14489" s="3" t="s">
        <v>35</v>
      </c>
      <c r="E14489">
        <v>2022</v>
      </c>
      <c r="F14489" s="3" t="str">
        <f t="shared" si="439"/>
        <v>RCQOutALBENI2022</v>
      </c>
      <c r="G14489" s="9">
        <v>28.669083823170499</v>
      </c>
      <c r="H14489" s="9">
        <v>18.5196194003945</v>
      </c>
      <c r="I14489" s="9">
        <v>17.184475779594301</v>
      </c>
      <c r="J14489" s="9">
        <v>32.914046811303699</v>
      </c>
      <c r="K14489" s="9">
        <v>44.983794515001001</v>
      </c>
      <c r="L14489" s="9">
        <v>29.663038911342198</v>
      </c>
      <c r="M14489" s="9">
        <v>26.566458868165299</v>
      </c>
      <c r="N14489" s="9">
        <v>33.097764480986498</v>
      </c>
      <c r="O14489" s="9">
        <v>49.914311092647097</v>
      </c>
      <c r="P14489" s="9">
        <v>31.0319855717919</v>
      </c>
      <c r="Q14489" s="9">
        <v>17.465491886873302</v>
      </c>
      <c r="R14489" s="9">
        <v>8.9750306580151396</v>
      </c>
      <c r="S14489" s="9">
        <v>8.0386423970163197</v>
      </c>
      <c r="T14489" s="9">
        <v>10.886868786056599</v>
      </c>
    </row>
    <row r="14490" spans="1:20" x14ac:dyDescent="0.35">
      <c r="A14490">
        <f t="shared" si="440"/>
        <v>14490</v>
      </c>
      <c r="B14490" s="3" t="s">
        <v>1038</v>
      </c>
      <c r="C14490" s="3" t="s">
        <v>86</v>
      </c>
      <c r="D14490" s="3" t="s">
        <v>35</v>
      </c>
      <c r="E14490">
        <v>2023</v>
      </c>
      <c r="F14490" s="3" t="str">
        <f t="shared" si="439"/>
        <v>RCQOutALBENI2023</v>
      </c>
      <c r="G14490" s="9">
        <v>20.084490568599101</v>
      </c>
      <c r="H14490" s="9">
        <v>11.588084383436399</v>
      </c>
      <c r="I14490" s="9">
        <v>15.456305687499899</v>
      </c>
      <c r="J14490" s="9">
        <v>25.881590897036801</v>
      </c>
      <c r="K14490" s="9">
        <v>18.569317616356201</v>
      </c>
      <c r="L14490" s="9">
        <v>22.226411309233399</v>
      </c>
      <c r="M14490" s="9">
        <v>19.9147162730502</v>
      </c>
      <c r="N14490" s="9">
        <v>31.995193675086199</v>
      </c>
      <c r="O14490" s="9">
        <v>35.073910479563402</v>
      </c>
      <c r="P14490" s="9">
        <v>40.173774509329</v>
      </c>
      <c r="Q14490" s="9">
        <v>27.639487425348101</v>
      </c>
      <c r="R14490" s="9">
        <v>13.467095400206301</v>
      </c>
      <c r="S14490" s="9">
        <v>13.9336467858856</v>
      </c>
      <c r="T14490" s="9">
        <v>16.011312268295999</v>
      </c>
    </row>
    <row r="14491" spans="1:20" x14ac:dyDescent="0.35">
      <c r="A14491">
        <f t="shared" si="440"/>
        <v>14491</v>
      </c>
      <c r="B14491" s="3" t="s">
        <v>1038</v>
      </c>
      <c r="C14491" s="3" t="s">
        <v>86</v>
      </c>
      <c r="D14491" s="3" t="s">
        <v>35</v>
      </c>
      <c r="E14491">
        <v>2024</v>
      </c>
      <c r="F14491" s="3" t="str">
        <f t="shared" si="439"/>
        <v>RCQOutALBENI2024</v>
      </c>
      <c r="G14491" s="9">
        <v>25.526741250641098</v>
      </c>
      <c r="H14491" s="9">
        <v>23.175232764869701</v>
      </c>
      <c r="I14491" s="9">
        <v>24.291166858981398</v>
      </c>
      <c r="J14491" s="9">
        <v>27.2526199534848</v>
      </c>
      <c r="K14491" s="9">
        <v>22.047063515106601</v>
      </c>
      <c r="L14491" s="9">
        <v>22.522019287938701</v>
      </c>
      <c r="M14491" s="9">
        <v>19.14765152811</v>
      </c>
      <c r="N14491" s="9">
        <v>17.884418687695899</v>
      </c>
      <c r="O14491" s="9">
        <v>48.001068738470899</v>
      </c>
      <c r="P14491" s="9">
        <v>32.795482749954601</v>
      </c>
      <c r="Q14491" s="9">
        <v>17.2246498681776</v>
      </c>
      <c r="R14491" s="9">
        <v>15.116629394435099</v>
      </c>
      <c r="S14491" s="9">
        <v>10.066440654966501</v>
      </c>
      <c r="T14491" s="9">
        <v>17.429026410707699</v>
      </c>
    </row>
    <row r="14492" spans="1:20" x14ac:dyDescent="0.35">
      <c r="A14492">
        <f t="shared" si="440"/>
        <v>14492</v>
      </c>
      <c r="B14492" s="3" t="s">
        <v>1038</v>
      </c>
      <c r="C14492" s="3" t="s">
        <v>86</v>
      </c>
      <c r="D14492" s="3" t="s">
        <v>35</v>
      </c>
      <c r="E14492">
        <v>2025</v>
      </c>
      <c r="F14492" s="3" t="str">
        <f t="shared" si="439"/>
        <v>RCQOutALBENI2025</v>
      </c>
      <c r="G14492" s="9">
        <v>23.8681538211803</v>
      </c>
      <c r="H14492" s="9">
        <v>16.7592655917434</v>
      </c>
      <c r="I14492" s="9">
        <v>17.491555949852401</v>
      </c>
      <c r="J14492" s="9">
        <v>32.711759771787698</v>
      </c>
      <c r="K14492" s="9">
        <v>34.276276796018699</v>
      </c>
      <c r="L14492" s="9">
        <v>27.395348651647101</v>
      </c>
      <c r="M14492" s="9">
        <v>40.468423688379097</v>
      </c>
      <c r="N14492" s="9">
        <v>40.3909247080081</v>
      </c>
      <c r="O14492" s="9">
        <v>61.226472462144002</v>
      </c>
      <c r="P14492" s="9">
        <v>55.989923521370898</v>
      </c>
      <c r="Q14492" s="9">
        <v>19.0850896174077</v>
      </c>
      <c r="R14492" s="9">
        <v>14.312968896085399</v>
      </c>
      <c r="S14492" s="9">
        <v>12.531520620784301</v>
      </c>
      <c r="T14492" s="9">
        <v>15.313332450419299</v>
      </c>
    </row>
    <row r="14493" spans="1:20" x14ac:dyDescent="0.35">
      <c r="A14493">
        <f t="shared" si="440"/>
        <v>14493</v>
      </c>
      <c r="B14493" s="3" t="s">
        <v>1038</v>
      </c>
      <c r="C14493" s="3" t="s">
        <v>86</v>
      </c>
      <c r="D14493" s="3" t="s">
        <v>35</v>
      </c>
      <c r="E14493">
        <v>2026</v>
      </c>
      <c r="F14493" s="3" t="str">
        <f t="shared" si="439"/>
        <v>RCQOutALBENI2026</v>
      </c>
      <c r="G14493" s="9">
        <v>24.040437085587001</v>
      </c>
      <c r="H14493" s="9">
        <v>25.3370051410262</v>
      </c>
      <c r="I14493" s="9">
        <v>31.972975468459801</v>
      </c>
      <c r="J14493" s="9">
        <v>38.713150428992698</v>
      </c>
      <c r="K14493" s="9">
        <v>34.337013272492698</v>
      </c>
      <c r="L14493" s="9">
        <v>22.302938999198201</v>
      </c>
      <c r="M14493" s="9">
        <v>36.48366919491</v>
      </c>
      <c r="N14493" s="9">
        <v>34.359286510749797</v>
      </c>
      <c r="O14493" s="9">
        <v>50.899647858379097</v>
      </c>
      <c r="P14493" s="9">
        <v>47.987921494771797</v>
      </c>
      <c r="Q14493" s="9">
        <v>25.412240848709001</v>
      </c>
      <c r="R14493" s="9">
        <v>13.864418583296899</v>
      </c>
      <c r="S14493" s="9">
        <v>10.9495782247505</v>
      </c>
      <c r="T14493" s="9">
        <v>12.088026425213901</v>
      </c>
    </row>
    <row r="14494" spans="1:20" x14ac:dyDescent="0.35">
      <c r="A14494">
        <f t="shared" si="440"/>
        <v>14494</v>
      </c>
      <c r="B14494" s="3" t="s">
        <v>1038</v>
      </c>
      <c r="C14494" s="3" t="s">
        <v>86</v>
      </c>
      <c r="D14494" s="3" t="s">
        <v>35</v>
      </c>
      <c r="E14494">
        <v>2027</v>
      </c>
      <c r="F14494" s="3" t="str">
        <f t="shared" si="439"/>
        <v>RCQOutALBENI2027</v>
      </c>
      <c r="G14494" s="9">
        <v>22.793475635758298</v>
      </c>
      <c r="H14494" s="9">
        <v>14.3821107580851</v>
      </c>
      <c r="I14494" s="9">
        <v>13.4057258765718</v>
      </c>
      <c r="J14494" s="9">
        <v>12.812810289616101</v>
      </c>
      <c r="K14494" s="9">
        <v>13.8987681503754</v>
      </c>
      <c r="L14494" s="9">
        <v>13.183366599242399</v>
      </c>
      <c r="M14494" s="9">
        <v>19.189420787759399</v>
      </c>
      <c r="N14494" s="9">
        <v>29.550784606888602</v>
      </c>
      <c r="O14494" s="9">
        <v>46.654012590528602</v>
      </c>
      <c r="P14494" s="9">
        <v>35.731329612597897</v>
      </c>
      <c r="Q14494" s="9">
        <v>14.797886110166001</v>
      </c>
      <c r="R14494" s="9">
        <v>12.486631707117301</v>
      </c>
      <c r="S14494" s="9">
        <v>9.7916888734446594</v>
      </c>
      <c r="T14494" s="9">
        <v>16.228695366947701</v>
      </c>
    </row>
    <row r="14495" spans="1:20" x14ac:dyDescent="0.35">
      <c r="A14495">
        <f t="shared" si="440"/>
        <v>14495</v>
      </c>
      <c r="B14495" s="3" t="s">
        <v>1038</v>
      </c>
      <c r="C14495" s="3" t="s">
        <v>86</v>
      </c>
      <c r="D14495" s="3" t="s">
        <v>35</v>
      </c>
      <c r="E14495">
        <v>2028</v>
      </c>
      <c r="F14495" s="3" t="str">
        <f t="shared" si="439"/>
        <v>RCQOutALBENI2028</v>
      </c>
      <c r="G14495" s="9">
        <v>23.505240020166401</v>
      </c>
      <c r="H14495" s="9">
        <v>11.8245921207103</v>
      </c>
      <c r="I14495" s="9">
        <v>13.2204265059402</v>
      </c>
      <c r="J14495" s="9">
        <v>13.818050264203199</v>
      </c>
      <c r="K14495" s="9">
        <v>17.071035368545299</v>
      </c>
      <c r="L14495" s="9">
        <v>20.2703465214781</v>
      </c>
      <c r="M14495" s="9">
        <v>13.3073041354954</v>
      </c>
      <c r="N14495" s="9">
        <v>25.3306500900405</v>
      </c>
      <c r="O14495" s="9">
        <v>58.6693777572724</v>
      </c>
      <c r="P14495" s="9">
        <v>65.207230461030406</v>
      </c>
      <c r="Q14495" s="9">
        <v>27.5923012065509</v>
      </c>
      <c r="R14495" s="9">
        <v>15.162242548396801</v>
      </c>
      <c r="S14495" s="9">
        <v>11.3931140426351</v>
      </c>
      <c r="T14495" s="9">
        <v>14.181999046314299</v>
      </c>
    </row>
    <row r="14496" spans="1:20" x14ac:dyDescent="0.35">
      <c r="A14496">
        <f t="shared" si="440"/>
        <v>14496</v>
      </c>
      <c r="B14496" s="3" t="s">
        <v>1038</v>
      </c>
      <c r="C14496" s="3" t="s">
        <v>86</v>
      </c>
      <c r="D14496" s="3" t="s">
        <v>35</v>
      </c>
      <c r="E14496">
        <v>2029</v>
      </c>
      <c r="F14496" s="3" t="str">
        <f t="shared" si="439"/>
        <v>RCQOutALBENI2029</v>
      </c>
      <c r="G14496" s="9">
        <v>26.339066826275399</v>
      </c>
      <c r="H14496" s="9">
        <v>17.354097578343701</v>
      </c>
      <c r="I14496" s="9">
        <v>16.580392531489199</v>
      </c>
      <c r="J14496" s="9">
        <v>18.147770439200499</v>
      </c>
      <c r="K14496" s="9">
        <v>13.5728091514027</v>
      </c>
      <c r="L14496" s="9">
        <v>20.142851036378602</v>
      </c>
      <c r="M14496" s="9">
        <v>31.287574290990602</v>
      </c>
      <c r="N14496" s="9">
        <v>32.322562789238702</v>
      </c>
      <c r="O14496" s="9">
        <v>38.806524405876999</v>
      </c>
      <c r="P14496" s="9">
        <v>25.781587948448401</v>
      </c>
      <c r="Q14496" s="9">
        <v>15.428664985514001</v>
      </c>
      <c r="R14496" s="9">
        <v>7.7943045983842998</v>
      </c>
      <c r="S14496" s="9">
        <v>8.05802189173132</v>
      </c>
      <c r="T14496" s="9">
        <v>13.0211369783799</v>
      </c>
    </row>
    <row r="14497" spans="1:20" x14ac:dyDescent="0.35">
      <c r="A14497">
        <f t="shared" si="440"/>
        <v>14497</v>
      </c>
      <c r="B14497" s="3" t="s">
        <v>1038</v>
      </c>
      <c r="C14497" s="3" t="s">
        <v>95</v>
      </c>
      <c r="D14497" s="3" t="s">
        <v>35</v>
      </c>
      <c r="E14497">
        <v>2020</v>
      </c>
      <c r="F14497" s="3" t="str">
        <f t="shared" si="439"/>
        <v>RCSpillALBENI2020</v>
      </c>
      <c r="G14497" s="9">
        <v>8.7932658743764698</v>
      </c>
      <c r="H14497" s="9">
        <v>8.0007018111912505</v>
      </c>
      <c r="I14497" s="9">
        <v>12.1870124690897</v>
      </c>
      <c r="J14497" s="9">
        <v>6.9274071615717396</v>
      </c>
      <c r="K14497" s="9">
        <v>3.0584873532447898</v>
      </c>
      <c r="L14497" s="9">
        <v>2.3565237215258001</v>
      </c>
      <c r="M14497" s="9">
        <v>12.983221592688899</v>
      </c>
      <c r="N14497" s="9">
        <v>20.892161182061901</v>
      </c>
      <c r="O14497" s="9">
        <v>32.6625500864616</v>
      </c>
      <c r="P14497" s="9">
        <v>63.267738249831503</v>
      </c>
      <c r="Q14497" s="9">
        <v>24.6561113072881</v>
      </c>
      <c r="R14497" s="9">
        <v>7.7474229205780496</v>
      </c>
      <c r="S14497" s="9">
        <v>6.01919891707057</v>
      </c>
      <c r="T14497" s="9">
        <v>8.5318401660493706</v>
      </c>
    </row>
    <row r="14498" spans="1:20" x14ac:dyDescent="0.35">
      <c r="A14498">
        <f t="shared" si="440"/>
        <v>14498</v>
      </c>
      <c r="B14498" s="3" t="s">
        <v>1038</v>
      </c>
      <c r="C14498" s="3" t="s">
        <v>95</v>
      </c>
      <c r="D14498" s="3" t="s">
        <v>35</v>
      </c>
      <c r="E14498">
        <v>2021</v>
      </c>
      <c r="F14498" s="3" t="str">
        <f t="shared" si="439"/>
        <v>RCSpillALBENI2021</v>
      </c>
      <c r="G14498" s="9">
        <v>6.92274157137311</v>
      </c>
      <c r="H14498" s="9">
        <v>2.9985213520436802</v>
      </c>
      <c r="I14498" s="9">
        <v>3.9770193965371501</v>
      </c>
      <c r="J14498" s="9">
        <v>7.6035860627463698</v>
      </c>
      <c r="K14498" s="9">
        <v>7.9178990382260404</v>
      </c>
      <c r="L14498" s="9">
        <v>6.2062368924881</v>
      </c>
      <c r="M14498" s="9">
        <v>19.077471037049399</v>
      </c>
      <c r="N14498" s="9">
        <v>29.488134790411099</v>
      </c>
      <c r="O14498" s="9">
        <v>61.777708978280202</v>
      </c>
      <c r="P14498" s="9">
        <v>57.360061558486898</v>
      </c>
      <c r="Q14498" s="9">
        <v>39.638625687552597</v>
      </c>
      <c r="R14498" s="9">
        <v>19.025556763777001</v>
      </c>
      <c r="S14498" s="9">
        <v>18.462949449507601</v>
      </c>
      <c r="T14498" s="9">
        <v>9.5304253599804802</v>
      </c>
    </row>
    <row r="14499" spans="1:20" x14ac:dyDescent="0.35">
      <c r="A14499">
        <f t="shared" si="440"/>
        <v>14499</v>
      </c>
      <c r="B14499" s="3" t="s">
        <v>1038</v>
      </c>
      <c r="C14499" s="3" t="s">
        <v>95</v>
      </c>
      <c r="D14499" s="3" t="s">
        <v>35</v>
      </c>
      <c r="E14499">
        <v>2022</v>
      </c>
      <c r="F14499" s="3" t="str">
        <f t="shared" si="439"/>
        <v>RCSpillALBENI2022</v>
      </c>
      <c r="G14499" s="9">
        <v>10.9026630502633</v>
      </c>
      <c r="H14499" s="9">
        <v>2.6397236796369401</v>
      </c>
      <c r="I14499" s="9">
        <v>2.2414175873945101</v>
      </c>
      <c r="J14499" s="9">
        <v>17.917154381452502</v>
      </c>
      <c r="K14499" s="9">
        <v>28.3346935819281</v>
      </c>
      <c r="L14499" s="9">
        <v>11.752467852035601</v>
      </c>
      <c r="M14499" s="9">
        <v>9.1049313037831894</v>
      </c>
      <c r="N14499" s="9">
        <v>15.150646205225399</v>
      </c>
      <c r="O14499" s="9">
        <v>31.8271892606645</v>
      </c>
      <c r="P14499" s="9">
        <v>18.538900524196102</v>
      </c>
      <c r="Q14499" s="9">
        <v>8.5626959206362905</v>
      </c>
      <c r="R14499" s="9">
        <v>3.5507501682420801</v>
      </c>
      <c r="S14499" s="9">
        <v>2.7256326016977601</v>
      </c>
      <c r="T14499" s="9">
        <v>2.6618540421627701</v>
      </c>
    </row>
    <row r="14500" spans="1:20" x14ac:dyDescent="0.35">
      <c r="A14500">
        <f t="shared" si="440"/>
        <v>14500</v>
      </c>
      <c r="B14500" s="3" t="s">
        <v>1038</v>
      </c>
      <c r="C14500" s="3" t="s">
        <v>95</v>
      </c>
      <c r="D14500" s="3" t="s">
        <v>35</v>
      </c>
      <c r="E14500">
        <v>2023</v>
      </c>
      <c r="F14500" s="3" t="str">
        <f t="shared" si="439"/>
        <v>RCSpillALBENI2023</v>
      </c>
      <c r="G14500" s="9">
        <v>3.08663578966787</v>
      </c>
      <c r="H14500" s="9">
        <v>1.85276368549756</v>
      </c>
      <c r="I14500" s="9">
        <v>2.6276938568868702</v>
      </c>
      <c r="J14500" s="9">
        <v>9.5954737741850806</v>
      </c>
      <c r="K14500" s="9">
        <v>5.2165082302994703</v>
      </c>
      <c r="L14500" s="9">
        <v>5.8025620779860798</v>
      </c>
      <c r="M14500" s="9">
        <v>7.3052086082947199</v>
      </c>
      <c r="N14500" s="9">
        <v>13.013658270309801</v>
      </c>
      <c r="O14500" s="9">
        <v>19.7770326217079</v>
      </c>
      <c r="P14500" s="9">
        <v>26.322007515953295</v>
      </c>
      <c r="Q14500" s="9">
        <v>15.6922715787386</v>
      </c>
      <c r="R14500" s="9">
        <v>4.9846914887038798</v>
      </c>
      <c r="S14500" s="9">
        <v>5.9846030610624998</v>
      </c>
      <c r="T14500" s="9">
        <v>5.5688309467500696</v>
      </c>
    </row>
    <row r="14501" spans="1:20" x14ac:dyDescent="0.35">
      <c r="A14501">
        <f t="shared" si="440"/>
        <v>14501</v>
      </c>
      <c r="B14501" s="3" t="s">
        <v>1038</v>
      </c>
      <c r="C14501" s="3" t="s">
        <v>95</v>
      </c>
      <c r="D14501" s="3" t="s">
        <v>35</v>
      </c>
      <c r="E14501">
        <v>2024</v>
      </c>
      <c r="F14501" s="3" t="str">
        <f t="shared" si="439"/>
        <v>RCSpillALBENI2024</v>
      </c>
      <c r="G14501" s="9">
        <v>8.3981014888185399</v>
      </c>
      <c r="H14501" s="9">
        <v>6.9437875861277698</v>
      </c>
      <c r="I14501" s="9">
        <v>5.0388901397279797</v>
      </c>
      <c r="J14501" s="9">
        <v>7.9676643483546998</v>
      </c>
      <c r="K14501" s="9">
        <v>6.8323468619739502</v>
      </c>
      <c r="L14501" s="9">
        <v>6.5425740764990499</v>
      </c>
      <c r="M14501" s="9">
        <v>4.1918124940698602</v>
      </c>
      <c r="N14501" s="9">
        <v>3.2828258145792999</v>
      </c>
      <c r="O14501" s="9">
        <v>32.222653964697699</v>
      </c>
      <c r="P14501" s="9">
        <v>20.044869171410902</v>
      </c>
      <c r="Q14501" s="9">
        <v>8.1341882303866893</v>
      </c>
      <c r="R14501" s="9">
        <v>8.3853789674540202</v>
      </c>
      <c r="S14501" s="9">
        <v>4.65805629045221</v>
      </c>
      <c r="T14501" s="9">
        <v>7.4929599167395899</v>
      </c>
    </row>
    <row r="14502" spans="1:20" x14ac:dyDescent="0.35">
      <c r="A14502">
        <f t="shared" si="440"/>
        <v>14502</v>
      </c>
      <c r="B14502" s="3" t="s">
        <v>1038</v>
      </c>
      <c r="C14502" s="3" t="s">
        <v>95</v>
      </c>
      <c r="D14502" s="3" t="s">
        <v>35</v>
      </c>
      <c r="E14502">
        <v>2025</v>
      </c>
      <c r="F14502" s="3" t="str">
        <f t="shared" si="439"/>
        <v>RCSpillALBENI2025</v>
      </c>
      <c r="G14502" s="9">
        <v>5.1597288954067801</v>
      </c>
      <c r="H14502" s="9">
        <v>3.5840221645914498</v>
      </c>
      <c r="I14502" s="9">
        <v>2.75512514885708</v>
      </c>
      <c r="J14502" s="9">
        <v>14.120814870853</v>
      </c>
      <c r="K14502" s="9">
        <v>14.563515479162501</v>
      </c>
      <c r="L14502" s="9">
        <v>10.535127638804401</v>
      </c>
      <c r="M14502" s="9">
        <v>23.2069286959319</v>
      </c>
      <c r="N14502" s="9">
        <v>20.593776017390098</v>
      </c>
      <c r="O14502" s="9">
        <v>42.7390890911024</v>
      </c>
      <c r="P14502" s="9">
        <v>41.314448254470904</v>
      </c>
      <c r="Q14502" s="9">
        <v>9.7284060400836694</v>
      </c>
      <c r="R14502" s="9">
        <v>7.3399490214730498</v>
      </c>
      <c r="S14502" s="9">
        <v>6.5443185412609299</v>
      </c>
      <c r="T14502" s="9">
        <v>5.7955436675563101</v>
      </c>
    </row>
    <row r="14503" spans="1:20" x14ac:dyDescent="0.35">
      <c r="A14503">
        <f t="shared" si="440"/>
        <v>14503</v>
      </c>
      <c r="B14503" s="3" t="s">
        <v>1038</v>
      </c>
      <c r="C14503" s="3" t="s">
        <v>95</v>
      </c>
      <c r="D14503" s="3" t="s">
        <v>35</v>
      </c>
      <c r="E14503">
        <v>2026</v>
      </c>
      <c r="F14503" s="3" t="str">
        <f t="shared" si="439"/>
        <v>RCSpillALBENI2026</v>
      </c>
      <c r="G14503" s="9">
        <v>7.4844582485514701</v>
      </c>
      <c r="H14503" s="9">
        <v>7.2831909163144397</v>
      </c>
      <c r="I14503" s="9">
        <v>12.499250347162601</v>
      </c>
      <c r="J14503" s="9">
        <v>21.202567360843702</v>
      </c>
      <c r="K14503" s="9">
        <v>17.673748003726001</v>
      </c>
      <c r="L14503" s="9">
        <v>7.4156202745253301</v>
      </c>
      <c r="M14503" s="9">
        <v>25.5963140933947</v>
      </c>
      <c r="N14503" s="9">
        <v>19.8820708800651</v>
      </c>
      <c r="O14503" s="9">
        <v>34.0708191607117</v>
      </c>
      <c r="P14503" s="9">
        <v>34.227232460264801</v>
      </c>
      <c r="Q14503" s="9">
        <v>14.567331653255399</v>
      </c>
      <c r="R14503" s="9">
        <v>6.04225585997444</v>
      </c>
      <c r="S14503" s="9">
        <v>3.7510844947369701</v>
      </c>
      <c r="T14503" s="9">
        <v>2.8340445456147201</v>
      </c>
    </row>
    <row r="14504" spans="1:20" x14ac:dyDescent="0.35">
      <c r="A14504">
        <f t="shared" si="440"/>
        <v>14504</v>
      </c>
      <c r="B14504" s="3" t="s">
        <v>1038</v>
      </c>
      <c r="C14504" s="3" t="s">
        <v>95</v>
      </c>
      <c r="D14504" s="3" t="s">
        <v>35</v>
      </c>
      <c r="E14504">
        <v>2027</v>
      </c>
      <c r="F14504" s="3" t="str">
        <f t="shared" si="439"/>
        <v>RCSpillALBENI2027</v>
      </c>
      <c r="G14504" s="9">
        <v>4.71663782606747</v>
      </c>
      <c r="H14504" s="9">
        <v>3.0873973620983799</v>
      </c>
      <c r="I14504" s="9">
        <v>2.6881490599663098</v>
      </c>
      <c r="J14504" s="9">
        <v>2.2287365601581901</v>
      </c>
      <c r="K14504" s="9">
        <v>2.8714211555056197</v>
      </c>
      <c r="L14504" s="9">
        <v>2.7349396200253002</v>
      </c>
      <c r="M14504" s="9">
        <v>3.0589494866661102</v>
      </c>
      <c r="N14504" s="9">
        <v>10.3656043128788</v>
      </c>
      <c r="O14504" s="9">
        <v>29.351370322350601</v>
      </c>
      <c r="P14504" s="9">
        <v>22.273782923901202</v>
      </c>
      <c r="Q14504" s="9">
        <v>6.6685747659360199</v>
      </c>
      <c r="R14504" s="9">
        <v>6.0107246120765208</v>
      </c>
      <c r="S14504" s="9">
        <v>4.1553839148809804</v>
      </c>
      <c r="T14504" s="9">
        <v>5.78585723441347</v>
      </c>
    </row>
    <row r="14505" spans="1:20" x14ac:dyDescent="0.35">
      <c r="A14505">
        <f t="shared" si="440"/>
        <v>14505</v>
      </c>
      <c r="B14505" s="3" t="s">
        <v>1038</v>
      </c>
      <c r="C14505" s="3" t="s">
        <v>95</v>
      </c>
      <c r="D14505" s="3" t="s">
        <v>35</v>
      </c>
      <c r="E14505">
        <v>2028</v>
      </c>
      <c r="F14505" s="3" t="str">
        <f t="shared" si="439"/>
        <v>RCSpillALBENI2028</v>
      </c>
      <c r="G14505" s="9">
        <v>4.87743933907237</v>
      </c>
      <c r="H14505" s="9">
        <v>1.39107370398256</v>
      </c>
      <c r="I14505" s="9">
        <v>1.90166952002562</v>
      </c>
      <c r="J14505" s="9">
        <v>2.4845126758412599</v>
      </c>
      <c r="K14505" s="9">
        <v>4.1174774967651002</v>
      </c>
      <c r="L14505" s="9">
        <v>6.6320105690106104</v>
      </c>
      <c r="M14505" s="9">
        <v>0.30154992820652698</v>
      </c>
      <c r="N14505" s="9">
        <v>6.0406559551002701</v>
      </c>
      <c r="O14505" s="9">
        <v>41.835711616601003</v>
      </c>
      <c r="P14505" s="9">
        <v>50.8439079223429</v>
      </c>
      <c r="Q14505" s="9">
        <v>17.5025552295971</v>
      </c>
      <c r="R14505" s="9">
        <v>7.5529776977326302</v>
      </c>
      <c r="S14505" s="9">
        <v>4.0712879301591096</v>
      </c>
      <c r="T14505" s="9">
        <v>3.8548485838041602</v>
      </c>
    </row>
    <row r="14506" spans="1:20" x14ac:dyDescent="0.35">
      <c r="A14506">
        <f t="shared" si="440"/>
        <v>14506</v>
      </c>
      <c r="B14506" s="3" t="s">
        <v>1038</v>
      </c>
      <c r="C14506" s="3" t="s">
        <v>95</v>
      </c>
      <c r="D14506" s="3" t="s">
        <v>35</v>
      </c>
      <c r="E14506">
        <v>2029</v>
      </c>
      <c r="F14506" s="3" t="str">
        <f t="shared" si="439"/>
        <v>RCSpillALBENI2029</v>
      </c>
      <c r="G14506" s="9">
        <v>8.5337715738253301</v>
      </c>
      <c r="H14506" s="9">
        <v>2.27287173872354</v>
      </c>
      <c r="I14506" s="9">
        <v>3.7278846323959698</v>
      </c>
      <c r="J14506" s="9">
        <v>3.4565929338970398</v>
      </c>
      <c r="K14506" s="9">
        <v>3.1049251635427</v>
      </c>
      <c r="L14506" s="9">
        <v>4.9367423404687498</v>
      </c>
      <c r="M14506" s="9">
        <v>13.972217439316999</v>
      </c>
      <c r="N14506" s="9">
        <v>13.125040609029</v>
      </c>
      <c r="O14506" s="9">
        <v>25.302903391553599</v>
      </c>
      <c r="P14506" s="9">
        <v>14.1149912643692</v>
      </c>
      <c r="Q14506" s="9">
        <v>7.2893333171415904</v>
      </c>
      <c r="R14506" s="9">
        <v>2.8611423582223598</v>
      </c>
      <c r="S14506" s="9">
        <v>2.6316869274315802</v>
      </c>
      <c r="T14506" s="9">
        <v>4.40151724208972</v>
      </c>
    </row>
    <row r="14507" spans="1:20" x14ac:dyDescent="0.35">
      <c r="A14507">
        <f t="shared" si="440"/>
        <v>14507</v>
      </c>
      <c r="B14507" s="3" t="s">
        <v>1038</v>
      </c>
      <c r="C14507" s="3" t="s">
        <v>77</v>
      </c>
      <c r="D14507" s="3" t="s">
        <v>35</v>
      </c>
      <c r="E14507">
        <v>2020</v>
      </c>
      <c r="F14507" s="3" t="str">
        <f t="shared" si="439"/>
        <v>RCGenALBENI2020</v>
      </c>
      <c r="G14507" s="9">
        <v>24.699510497311799</v>
      </c>
      <c r="H14507" s="9">
        <v>21.753987265277701</v>
      </c>
      <c r="I14507" s="9">
        <v>23.581365402777699</v>
      </c>
      <c r="J14507" s="9">
        <v>18.7560959919354</v>
      </c>
      <c r="K14507" s="9">
        <v>16.583107034226099</v>
      </c>
      <c r="L14507" s="9">
        <v>15.5446617092741</v>
      </c>
      <c r="M14507" s="9">
        <v>20.976469191666599</v>
      </c>
      <c r="N14507" s="9">
        <v>27.535801999999901</v>
      </c>
      <c r="O14507" s="9">
        <v>22.6044174193548</v>
      </c>
      <c r="P14507" s="9">
        <v>18.809561624999901</v>
      </c>
      <c r="Q14507" s="9">
        <v>14.4828297083333</v>
      </c>
      <c r="R14507" s="9">
        <v>11.136758166666599</v>
      </c>
      <c r="S14507" s="9">
        <v>8.7970160208333308</v>
      </c>
      <c r="T14507" s="9">
        <v>14.9588259138888</v>
      </c>
    </row>
    <row r="14508" spans="1:20" x14ac:dyDescent="0.35">
      <c r="A14508">
        <f t="shared" si="440"/>
        <v>14508</v>
      </c>
      <c r="B14508" s="3" t="s">
        <v>1038</v>
      </c>
      <c r="C14508" s="3" t="s">
        <v>77</v>
      </c>
      <c r="D14508" s="3" t="s">
        <v>35</v>
      </c>
      <c r="E14508">
        <v>2021</v>
      </c>
      <c r="F14508" s="3" t="str">
        <f t="shared" si="439"/>
        <v>RCGenALBENI2021</v>
      </c>
      <c r="G14508" s="9">
        <v>24.705067540322499</v>
      </c>
      <c r="H14508" s="9">
        <v>21.587736111111099</v>
      </c>
      <c r="I14508" s="9">
        <v>21.961909558611101</v>
      </c>
      <c r="J14508" s="9">
        <v>19.990398452956899</v>
      </c>
      <c r="K14508" s="9">
        <v>19.4171242160714</v>
      </c>
      <c r="L14508" s="9">
        <v>20.970838763440799</v>
      </c>
      <c r="M14508" s="9">
        <v>26.134906000000001</v>
      </c>
      <c r="N14508" s="9">
        <v>17.5755433888888</v>
      </c>
      <c r="O14508" s="9">
        <v>18.999862432795599</v>
      </c>
      <c r="P14508" s="9">
        <v>17.711017527777699</v>
      </c>
      <c r="Q14508" s="9">
        <v>13.767100846774101</v>
      </c>
      <c r="R14508" s="9">
        <v>11.8254786111111</v>
      </c>
      <c r="S14508" s="9">
        <v>12.3031403645833</v>
      </c>
      <c r="T14508" s="9">
        <v>15.896038018055499</v>
      </c>
    </row>
    <row r="14509" spans="1:20" x14ac:dyDescent="0.35">
      <c r="A14509">
        <f t="shared" si="440"/>
        <v>14509</v>
      </c>
      <c r="B14509" s="3" t="s">
        <v>1038</v>
      </c>
      <c r="C14509" s="3" t="s">
        <v>77</v>
      </c>
      <c r="D14509" s="3" t="s">
        <v>35</v>
      </c>
      <c r="E14509">
        <v>2022</v>
      </c>
      <c r="F14509" s="3" t="str">
        <f t="shared" si="439"/>
        <v>RCGenALBENI2022</v>
      </c>
      <c r="G14509" s="9">
        <v>23.784444018817201</v>
      </c>
      <c r="H14509" s="9">
        <v>21.085391013888799</v>
      </c>
      <c r="I14509" s="9">
        <v>18.962686273611101</v>
      </c>
      <c r="J14509" s="9">
        <v>19.2464098130107</v>
      </c>
      <c r="K14509" s="9">
        <v>21.153906289687399</v>
      </c>
      <c r="L14509" s="9">
        <v>22.985545114247302</v>
      </c>
      <c r="M14509" s="9">
        <v>22.128614898888799</v>
      </c>
      <c r="N14509" s="9">
        <v>23.290413000000001</v>
      </c>
      <c r="O14509" s="9">
        <v>22.326259690860201</v>
      </c>
      <c r="P14509" s="9">
        <v>16.865880472222202</v>
      </c>
      <c r="Q14509" s="9">
        <v>12.1665056546908</v>
      </c>
      <c r="R14509" s="9">
        <v>8.2686931861111095</v>
      </c>
      <c r="S14509" s="9">
        <v>8.0823655421874996</v>
      </c>
      <c r="T14509" s="9">
        <v>11.2955858954166</v>
      </c>
    </row>
    <row r="14510" spans="1:20" x14ac:dyDescent="0.35">
      <c r="A14510">
        <f t="shared" si="440"/>
        <v>14510</v>
      </c>
      <c r="B14510" s="3" t="s">
        <v>1038</v>
      </c>
      <c r="C14510" s="3" t="s">
        <v>77</v>
      </c>
      <c r="D14510" s="3" t="s">
        <v>35</v>
      </c>
      <c r="E14510">
        <v>2023</v>
      </c>
      <c r="F14510" s="3" t="str">
        <f t="shared" si="439"/>
        <v>RCGenALBENI2023</v>
      </c>
      <c r="G14510" s="9">
        <v>23.645450723118199</v>
      </c>
      <c r="H14510" s="9">
        <v>13.9488684444444</v>
      </c>
      <c r="I14510" s="9">
        <v>16.849755890277699</v>
      </c>
      <c r="J14510" s="9">
        <v>20.806629637096702</v>
      </c>
      <c r="K14510" s="9">
        <v>17.620624482142802</v>
      </c>
      <c r="L14510" s="9">
        <v>21.437612295698901</v>
      </c>
      <c r="M14510" s="9">
        <v>16.1154783333333</v>
      </c>
      <c r="N14510" s="9">
        <v>24.331653999999901</v>
      </c>
      <c r="O14510" s="9">
        <v>19.469646303763401</v>
      </c>
      <c r="P14510" s="9">
        <v>17.3612969166666</v>
      </c>
      <c r="Q14510" s="9">
        <v>14.892908051075199</v>
      </c>
      <c r="R14510" s="9">
        <v>11.0524338222222</v>
      </c>
      <c r="S14510" s="9">
        <v>10.327007192708299</v>
      </c>
      <c r="T14510" s="9">
        <v>14.1833782361111</v>
      </c>
    </row>
    <row r="14511" spans="1:20" x14ac:dyDescent="0.35">
      <c r="A14511">
        <f t="shared" si="440"/>
        <v>14511</v>
      </c>
      <c r="B14511" s="3" t="s">
        <v>1038</v>
      </c>
      <c r="C14511" s="3" t="s">
        <v>77</v>
      </c>
      <c r="D14511" s="3" t="s">
        <v>35</v>
      </c>
      <c r="E14511">
        <v>2024</v>
      </c>
      <c r="F14511" s="3" t="str">
        <f t="shared" si="439"/>
        <v>RCGenALBENI2024</v>
      </c>
      <c r="G14511" s="9">
        <v>23.167872594085999</v>
      </c>
      <c r="H14511" s="9">
        <v>21.232004674999999</v>
      </c>
      <c r="I14511" s="9">
        <v>24.154721444444402</v>
      </c>
      <c r="J14511" s="9">
        <v>23.980462576612901</v>
      </c>
      <c r="K14511" s="9">
        <v>20.025718547172598</v>
      </c>
      <c r="L14511" s="9">
        <v>20.357694029569799</v>
      </c>
      <c r="M14511" s="9">
        <v>19.1314618691666</v>
      </c>
      <c r="N14511" s="9">
        <v>19.275000138888799</v>
      </c>
      <c r="O14511" s="9">
        <v>19.8519941559139</v>
      </c>
      <c r="P14511" s="9">
        <v>16.560603388888801</v>
      </c>
      <c r="Q14511" s="9">
        <v>12.6736134139784</v>
      </c>
      <c r="R14511" s="9">
        <v>9.4347315444444408</v>
      </c>
      <c r="S14511" s="9">
        <v>8.1525774999999996</v>
      </c>
      <c r="T14511" s="9">
        <v>13.900195236111101</v>
      </c>
    </row>
    <row r="14512" spans="1:20" x14ac:dyDescent="0.35">
      <c r="A14512">
        <f t="shared" si="440"/>
        <v>14512</v>
      </c>
      <c r="B14512" s="3" t="s">
        <v>1038</v>
      </c>
      <c r="C14512" s="3" t="s">
        <v>77</v>
      </c>
      <c r="D14512" s="3" t="s">
        <v>35</v>
      </c>
      <c r="E14512">
        <v>2025</v>
      </c>
      <c r="F14512" s="3" t="str">
        <f t="shared" si="439"/>
        <v>RCGenALBENI2025</v>
      </c>
      <c r="G14512" s="9">
        <v>24.393060900537598</v>
      </c>
      <c r="H14512" s="9">
        <v>17.703280577777701</v>
      </c>
      <c r="I14512" s="9">
        <v>19.009895966611101</v>
      </c>
      <c r="J14512" s="9">
        <v>23.788892657258</v>
      </c>
      <c r="K14512" s="9">
        <v>24.968682434523799</v>
      </c>
      <c r="L14512" s="9">
        <v>22.003471948924702</v>
      </c>
      <c r="M14512" s="9">
        <v>21.882810583333299</v>
      </c>
      <c r="N14512" s="9">
        <v>24.833129638888799</v>
      </c>
      <c r="O14512" s="9">
        <v>22.136084435483799</v>
      </c>
      <c r="P14512" s="9">
        <v>18.163470791666601</v>
      </c>
      <c r="Q14512" s="9">
        <v>13.2536604556451</v>
      </c>
      <c r="R14512" s="9">
        <v>9.0047190166666606</v>
      </c>
      <c r="S14512" s="9">
        <v>8.5887023177083304</v>
      </c>
      <c r="T14512" s="9">
        <v>12.7624647336111</v>
      </c>
    </row>
    <row r="14513" spans="1:20" x14ac:dyDescent="0.35">
      <c r="A14513">
        <f t="shared" si="440"/>
        <v>14513</v>
      </c>
      <c r="B14513" s="3" t="s">
        <v>1038</v>
      </c>
      <c r="C14513" s="3" t="s">
        <v>77</v>
      </c>
      <c r="D14513" s="3" t="s">
        <v>35</v>
      </c>
      <c r="E14513">
        <v>2026</v>
      </c>
      <c r="F14513" s="3" t="str">
        <f t="shared" si="439"/>
        <v>RCGenALBENI2026</v>
      </c>
      <c r="G14513" s="9">
        <v>23.405146946236499</v>
      </c>
      <c r="H14513" s="9">
        <v>23.3978515444444</v>
      </c>
      <c r="I14513" s="9">
        <v>24.864084972222201</v>
      </c>
      <c r="J14513" s="9">
        <v>22.8444793252688</v>
      </c>
      <c r="K14513" s="9">
        <v>21.831335376487999</v>
      </c>
      <c r="L14513" s="9">
        <v>19.121703397446201</v>
      </c>
      <c r="M14513" s="9">
        <v>13.904971744444399</v>
      </c>
      <c r="N14513" s="9">
        <v>18.395908555555501</v>
      </c>
      <c r="O14513" s="9">
        <v>21.203439126344001</v>
      </c>
      <c r="P14513" s="9">
        <v>17.692886263888798</v>
      </c>
      <c r="Q14513" s="9">
        <v>14.061797688172</v>
      </c>
      <c r="R14513" s="9">
        <v>10.397802538888801</v>
      </c>
      <c r="S14513" s="9">
        <v>9.9507326015624997</v>
      </c>
      <c r="T14513" s="9">
        <v>12.072383394444399</v>
      </c>
    </row>
    <row r="14514" spans="1:20" x14ac:dyDescent="0.35">
      <c r="A14514">
        <f t="shared" si="440"/>
        <v>14514</v>
      </c>
      <c r="B14514" s="3" t="s">
        <v>1038</v>
      </c>
      <c r="C14514" s="3" t="s">
        <v>77</v>
      </c>
      <c r="D14514" s="3" t="s">
        <v>35</v>
      </c>
      <c r="E14514">
        <v>2027</v>
      </c>
      <c r="F14514" s="3" t="str">
        <f t="shared" si="439"/>
        <v>RCGenALBENI2027</v>
      </c>
      <c r="G14514" s="9">
        <v>24.235107123655901</v>
      </c>
      <c r="H14514" s="9">
        <v>14.876754911111099</v>
      </c>
      <c r="I14514" s="9">
        <v>14.2471756472222</v>
      </c>
      <c r="J14514" s="9">
        <v>14.047101657258001</v>
      </c>
      <c r="K14514" s="9">
        <v>14.2705222842261</v>
      </c>
      <c r="L14514" s="9">
        <v>13.3372812120967</v>
      </c>
      <c r="M14514" s="9">
        <v>20.675565263888799</v>
      </c>
      <c r="N14514" s="9">
        <v>24.367594388888801</v>
      </c>
      <c r="O14514" s="9">
        <v>21.393014301075201</v>
      </c>
      <c r="P14514" s="9">
        <v>17.067211179166598</v>
      </c>
      <c r="Q14514" s="9">
        <v>11.663323336021501</v>
      </c>
      <c r="R14514" s="9">
        <v>9.3931031750000002</v>
      </c>
      <c r="S14514" s="9">
        <v>7.9792892786458296</v>
      </c>
      <c r="T14514" s="9">
        <v>14.829156469444399</v>
      </c>
    </row>
    <row r="14515" spans="1:20" x14ac:dyDescent="0.35">
      <c r="A14515">
        <f t="shared" si="440"/>
        <v>14515</v>
      </c>
      <c r="B14515" s="3" t="s">
        <v>1038</v>
      </c>
      <c r="C14515" s="3" t="s">
        <v>77</v>
      </c>
      <c r="D14515" s="3" t="s">
        <v>35</v>
      </c>
      <c r="E14515">
        <v>2028</v>
      </c>
      <c r="F14515" s="3" t="str">
        <f t="shared" si="439"/>
        <v>RCGenALBENI2028</v>
      </c>
      <c r="G14515" s="9">
        <v>24.5175387499999</v>
      </c>
      <c r="H14515" s="9">
        <v>14.302742455555499</v>
      </c>
      <c r="I14515" s="9">
        <v>15.170392515833299</v>
      </c>
      <c r="J14515" s="9">
        <v>15.290648093279501</v>
      </c>
      <c r="K14515" s="9">
        <v>16.845806666666601</v>
      </c>
      <c r="L14515" s="9">
        <v>17.7126989704301</v>
      </c>
      <c r="M14515" s="9">
        <v>17.141417666666602</v>
      </c>
      <c r="N14515" s="9">
        <v>24.0771110833333</v>
      </c>
      <c r="O14515" s="9">
        <v>20.590498994623601</v>
      </c>
      <c r="P14515" s="9">
        <v>17.836153583333299</v>
      </c>
      <c r="Q14515" s="9">
        <v>12.9745209262096</v>
      </c>
      <c r="R14515" s="9">
        <v>9.9979247309166599</v>
      </c>
      <c r="S14515" s="9">
        <v>9.6670250778645794</v>
      </c>
      <c r="T14515" s="9">
        <v>13.508655996708301</v>
      </c>
    </row>
    <row r="14516" spans="1:20" x14ac:dyDescent="0.35">
      <c r="A14516">
        <f t="shared" si="440"/>
        <v>14516</v>
      </c>
      <c r="B14516" s="3" t="s">
        <v>1038</v>
      </c>
      <c r="C14516" s="3" t="s">
        <v>77</v>
      </c>
      <c r="D14516" s="3" t="s">
        <v>35</v>
      </c>
      <c r="E14516">
        <v>2029</v>
      </c>
      <c r="F14516" s="3" t="str">
        <f t="shared" si="439"/>
        <v>RCGenALBENI2029</v>
      </c>
      <c r="G14516" s="9">
        <v>24.151285974462301</v>
      </c>
      <c r="H14516" s="9">
        <v>19.7484561120833</v>
      </c>
      <c r="I14516" s="9">
        <v>16.849759467083299</v>
      </c>
      <c r="J14516" s="9">
        <v>18.8325959698387</v>
      </c>
      <c r="K14516" s="9">
        <v>13.9776050361607</v>
      </c>
      <c r="L14516" s="9">
        <v>19.829033999731099</v>
      </c>
      <c r="M14516" s="9">
        <v>22.193522250000001</v>
      </c>
      <c r="N14516" s="9">
        <v>24.8169266111111</v>
      </c>
      <c r="O14516" s="9">
        <v>17.5295125134408</v>
      </c>
      <c r="P14516" s="9">
        <v>16.378818027777701</v>
      </c>
      <c r="Q14516" s="9">
        <v>11.8187234045698</v>
      </c>
      <c r="R14516" s="9">
        <v>7.6009195305555499</v>
      </c>
      <c r="S14516" s="9">
        <v>7.9133406458333297</v>
      </c>
      <c r="T14516" s="9">
        <v>13.0983624880555</v>
      </c>
    </row>
    <row r="14517" spans="1:20" x14ac:dyDescent="0.35">
      <c r="A14517">
        <f t="shared" si="440"/>
        <v>14517</v>
      </c>
      <c r="B14517" s="3" t="s">
        <v>1038</v>
      </c>
      <c r="C14517" s="3" t="s">
        <v>75</v>
      </c>
      <c r="D14517" s="3" t="s">
        <v>19</v>
      </c>
      <c r="E14517">
        <v>2020</v>
      </c>
      <c r="F14517" s="3" t="str">
        <f t="shared" ref="F14517:F14580" si="441">_xlfn.CONCAT(B14517,C14517,D14517,E14517)</f>
        <v>RCElevARROW2020</v>
      </c>
      <c r="G14517" s="9">
        <v>1436.8504396799999</v>
      </c>
      <c r="H14517" s="9">
        <v>1427.3130378000001</v>
      </c>
      <c r="I14517" s="9">
        <v>1420.29860188</v>
      </c>
      <c r="J14517" s="9">
        <v>1398.5860027599999</v>
      </c>
      <c r="K14517" s="9">
        <v>1385.13127792</v>
      </c>
      <c r="L14517" s="9">
        <v>1382.54269516</v>
      </c>
      <c r="M14517" s="9">
        <v>1386.0728790000001</v>
      </c>
      <c r="N14517" s="9">
        <v>1392.67720992</v>
      </c>
      <c r="O14517" s="9">
        <v>1405.2821971999999</v>
      </c>
      <c r="P14517" s="9">
        <v>1427.0374472399999</v>
      </c>
      <c r="Q14517" s="9">
        <v>1443.63849764</v>
      </c>
      <c r="R14517" s="9">
        <v>1443.8812797999999</v>
      </c>
      <c r="S14517" s="9">
        <v>1442.4377101999901</v>
      </c>
      <c r="T14517" s="9">
        <v>1443.99939004</v>
      </c>
    </row>
    <row r="14518" spans="1:20" x14ac:dyDescent="0.35">
      <c r="A14518">
        <f t="shared" si="440"/>
        <v>14518</v>
      </c>
      <c r="B14518" s="3" t="s">
        <v>1038</v>
      </c>
      <c r="C14518" s="3" t="s">
        <v>75</v>
      </c>
      <c r="D14518" s="3" t="s">
        <v>19</v>
      </c>
      <c r="E14518">
        <v>2021</v>
      </c>
      <c r="F14518" s="3" t="str">
        <f t="shared" si="441"/>
        <v>RCElevARROW2021</v>
      </c>
      <c r="G14518" s="9">
        <v>1440.6857416399901</v>
      </c>
      <c r="H14518" s="9">
        <v>1431.2237990799999</v>
      </c>
      <c r="I14518" s="9">
        <v>1421.75529484</v>
      </c>
      <c r="J14518" s="9">
        <v>1401.3287849999999</v>
      </c>
      <c r="K14518" s="9">
        <v>1387.9265536</v>
      </c>
      <c r="L14518" s="9">
        <v>1378.0971569599999</v>
      </c>
      <c r="M14518" s="9">
        <v>1380.0984693600001</v>
      </c>
      <c r="N14518" s="9">
        <v>1380.72182896</v>
      </c>
      <c r="O14518" s="9">
        <v>1389.39965076</v>
      </c>
      <c r="P14518" s="9">
        <v>1415.0591004</v>
      </c>
      <c r="Q14518" s="9">
        <v>1443.9436157599901</v>
      </c>
      <c r="R14518" s="9">
        <v>1443.72379948</v>
      </c>
      <c r="S14518" s="9">
        <v>1443.99939004</v>
      </c>
      <c r="T14518" s="9">
        <v>1440.40030856</v>
      </c>
    </row>
    <row r="14519" spans="1:20" x14ac:dyDescent="0.35">
      <c r="A14519">
        <f t="shared" si="440"/>
        <v>14519</v>
      </c>
      <c r="B14519" s="3" t="s">
        <v>1038</v>
      </c>
      <c r="C14519" s="3" t="s">
        <v>75</v>
      </c>
      <c r="D14519" s="3" t="s">
        <v>19</v>
      </c>
      <c r="E14519">
        <v>2022</v>
      </c>
      <c r="F14519" s="3" t="str">
        <f t="shared" si="441"/>
        <v>RCElevARROW2022</v>
      </c>
      <c r="G14519" s="9">
        <v>1438.0249804</v>
      </c>
      <c r="H14519" s="9">
        <v>1428.10372024</v>
      </c>
      <c r="I14519" s="9">
        <v>1421.4436150399999</v>
      </c>
      <c r="J14519" s="9">
        <v>1407.75595056</v>
      </c>
      <c r="K14519" s="9">
        <v>1394.4390209999999</v>
      </c>
      <c r="L14519" s="9">
        <v>1378.1004378</v>
      </c>
      <c r="M14519" s="9">
        <v>1382.4475508</v>
      </c>
      <c r="N14519" s="9">
        <v>1389.1010943199999</v>
      </c>
      <c r="O14519" s="9">
        <v>1399.7703859999999</v>
      </c>
      <c r="P14519" s="9">
        <v>1415.4790479199901</v>
      </c>
      <c r="Q14519" s="9">
        <v>1432.9232741999999</v>
      </c>
      <c r="R14519" s="9">
        <v>1431.5879723200001</v>
      </c>
      <c r="S14519" s="9">
        <v>1432.85437656</v>
      </c>
      <c r="T14519" s="9">
        <v>1433.39571516</v>
      </c>
    </row>
    <row r="14520" spans="1:20" x14ac:dyDescent="0.35">
      <c r="A14520">
        <f t="shared" si="440"/>
        <v>14520</v>
      </c>
      <c r="B14520" s="3" t="s">
        <v>1038</v>
      </c>
      <c r="C14520" s="3" t="s">
        <v>75</v>
      </c>
      <c r="D14520" s="3" t="s">
        <v>19</v>
      </c>
      <c r="E14520">
        <v>2023</v>
      </c>
      <c r="F14520" s="3" t="str">
        <f t="shared" si="441"/>
        <v>RCElevARROW2023</v>
      </c>
      <c r="G14520" s="9">
        <v>1428.3300982000001</v>
      </c>
      <c r="H14520" s="9">
        <v>1435.4003083999901</v>
      </c>
      <c r="I14520" s="9">
        <v>1433.69755244</v>
      </c>
      <c r="J14520" s="9">
        <v>1417.1358721199999</v>
      </c>
      <c r="K14520" s="9">
        <v>1399.3963702399999</v>
      </c>
      <c r="L14520" s="9">
        <v>1387.0538501599999</v>
      </c>
      <c r="M14520" s="9">
        <v>1389.3012255599999</v>
      </c>
      <c r="N14520" s="9">
        <v>1394.2192047200001</v>
      </c>
      <c r="O14520" s="9">
        <v>1407.96264348</v>
      </c>
      <c r="P14520" s="9">
        <v>1434.5571325199901</v>
      </c>
      <c r="Q14520" s="9">
        <v>1443.34978372</v>
      </c>
      <c r="R14520" s="9">
        <v>1443.2612010400001</v>
      </c>
      <c r="S14520" s="9">
        <v>1443.30385196</v>
      </c>
      <c r="T14520" s="9">
        <v>1440.40030856</v>
      </c>
    </row>
    <row r="14521" spans="1:20" x14ac:dyDescent="0.35">
      <c r="A14521">
        <f t="shared" si="440"/>
        <v>14521</v>
      </c>
      <c r="B14521" s="3" t="s">
        <v>1038</v>
      </c>
      <c r="C14521" s="3" t="s">
        <v>75</v>
      </c>
      <c r="D14521" s="3" t="s">
        <v>19</v>
      </c>
      <c r="E14521">
        <v>2024</v>
      </c>
      <c r="F14521" s="3" t="str">
        <f t="shared" si="441"/>
        <v>RCElevARROW2024</v>
      </c>
      <c r="G14521" s="9">
        <v>1437.46395676</v>
      </c>
      <c r="H14521" s="9">
        <v>1426.3944025999999</v>
      </c>
      <c r="I14521" s="9">
        <v>1418.5007015599999</v>
      </c>
      <c r="J14521" s="9">
        <v>1398.1857402799999</v>
      </c>
      <c r="K14521" s="9">
        <v>1385.8891519599999</v>
      </c>
      <c r="L14521" s="9">
        <v>1385.83337768</v>
      </c>
      <c r="M14521" s="9">
        <v>1385.9974196799999</v>
      </c>
      <c r="N14521" s="9">
        <v>1388.53678984</v>
      </c>
      <c r="O14521" s="9">
        <v>1410.44952019999</v>
      </c>
      <c r="P14521" s="9">
        <v>1421.1647436399901</v>
      </c>
      <c r="Q14521" s="9">
        <v>1434.92130576</v>
      </c>
      <c r="R14521" s="9">
        <v>1435.2592322799901</v>
      </c>
      <c r="S14521" s="9">
        <v>1435.46264436</v>
      </c>
      <c r="T14521" s="9">
        <v>1436.9783924399901</v>
      </c>
    </row>
    <row r="14522" spans="1:20" x14ac:dyDescent="0.35">
      <c r="A14522">
        <f t="shared" si="440"/>
        <v>14522</v>
      </c>
      <c r="B14522" s="3" t="s">
        <v>1038</v>
      </c>
      <c r="C14522" s="3" t="s">
        <v>75</v>
      </c>
      <c r="D14522" s="3" t="s">
        <v>19</v>
      </c>
      <c r="E14522">
        <v>2025</v>
      </c>
      <c r="F14522" s="3" t="str">
        <f t="shared" si="441"/>
        <v>RCElevARROW2025</v>
      </c>
      <c r="G14522" s="9">
        <v>1433.8353477200001</v>
      </c>
      <c r="H14522" s="9">
        <v>1433.7762926</v>
      </c>
      <c r="I14522" s="9">
        <v>1430.8038515599901</v>
      </c>
      <c r="J14522" s="9">
        <v>1413.7041134799999</v>
      </c>
      <c r="K14522" s="9">
        <v>1393.0020130799901</v>
      </c>
      <c r="L14522" s="9">
        <v>1389.1339027199999</v>
      </c>
      <c r="M14522" s="9">
        <v>1391.20411276</v>
      </c>
      <c r="N14522" s="9">
        <v>1395.78744624</v>
      </c>
      <c r="O14522" s="9">
        <v>1421.3779982399999</v>
      </c>
      <c r="P14522" s="9">
        <v>1432.10634504</v>
      </c>
      <c r="Q14522" s="9">
        <v>1432.10634504</v>
      </c>
      <c r="R14522" s="9">
        <v>1429.56369404</v>
      </c>
      <c r="S14522" s="9">
        <v>1431.91605631999</v>
      </c>
      <c r="T14522" s="9">
        <v>1441.0400723599901</v>
      </c>
    </row>
    <row r="14523" spans="1:20" x14ac:dyDescent="0.35">
      <c r="A14523">
        <f t="shared" si="440"/>
        <v>14523</v>
      </c>
      <c r="B14523" s="3" t="s">
        <v>1038</v>
      </c>
      <c r="C14523" s="3" t="s">
        <v>75</v>
      </c>
      <c r="D14523" s="3" t="s">
        <v>19</v>
      </c>
      <c r="E14523">
        <v>2026</v>
      </c>
      <c r="F14523" s="3" t="str">
        <f t="shared" si="441"/>
        <v>RCElevARROW2026</v>
      </c>
      <c r="G14523" s="9">
        <v>1440.7054266800001</v>
      </c>
      <c r="H14523" s="9">
        <v>1432.3884972799999</v>
      </c>
      <c r="I14523" s="9">
        <v>1421.5453210799999</v>
      </c>
      <c r="J14523" s="9">
        <v>1408.29728916</v>
      </c>
      <c r="K14523" s="9">
        <v>1392.4049001999999</v>
      </c>
      <c r="L14523" s="9">
        <v>1378.38259004</v>
      </c>
      <c r="M14523" s="9">
        <v>1392.7461075599999</v>
      </c>
      <c r="N14523" s="9">
        <v>1399.44558284</v>
      </c>
      <c r="O14523" s="9">
        <v>1402.5492574800001</v>
      </c>
      <c r="P14523" s="9">
        <v>1414.79335236</v>
      </c>
      <c r="Q14523" s="9">
        <v>1441.9816734399999</v>
      </c>
      <c r="R14523" s="9">
        <v>1442.6509648000001</v>
      </c>
      <c r="S14523" s="9">
        <v>1443.0282614</v>
      </c>
      <c r="T14523" s="9">
        <v>1435.4134317600001</v>
      </c>
    </row>
    <row r="14524" spans="1:20" x14ac:dyDescent="0.35">
      <c r="A14524">
        <f t="shared" si="440"/>
        <v>14524</v>
      </c>
      <c r="B14524" s="3" t="s">
        <v>1038</v>
      </c>
      <c r="C14524" s="3" t="s">
        <v>75</v>
      </c>
      <c r="D14524" s="3" t="s">
        <v>19</v>
      </c>
      <c r="E14524">
        <v>2027</v>
      </c>
      <c r="F14524" s="3" t="str">
        <f t="shared" si="441"/>
        <v>RCElevARROW2027</v>
      </c>
      <c r="G14524" s="9">
        <v>1429.2126441600001</v>
      </c>
      <c r="H14524" s="9">
        <v>1427.8084446400001</v>
      </c>
      <c r="I14524" s="9">
        <v>1430.1017517999901</v>
      </c>
      <c r="J14524" s="9">
        <v>1411.80122628</v>
      </c>
      <c r="K14524" s="9">
        <v>1401.1745855199999</v>
      </c>
      <c r="L14524" s="9">
        <v>1396.0466325999901</v>
      </c>
      <c r="M14524" s="9">
        <v>1396.80450664</v>
      </c>
      <c r="N14524" s="9">
        <v>1404.7408585999999</v>
      </c>
      <c r="O14524" s="9">
        <v>1420.1444024</v>
      </c>
      <c r="P14524" s="9">
        <v>1440.04597784</v>
      </c>
      <c r="Q14524" s="9">
        <v>1442.4180251600001</v>
      </c>
      <c r="R14524" s="9">
        <v>1441.87668655999</v>
      </c>
      <c r="S14524" s="9">
        <v>1441.5059516399999</v>
      </c>
      <c r="T14524" s="9">
        <v>1443.4416472400001</v>
      </c>
    </row>
    <row r="14525" spans="1:20" x14ac:dyDescent="0.35">
      <c r="A14525">
        <f t="shared" si="440"/>
        <v>14525</v>
      </c>
      <c r="B14525" s="3" t="s">
        <v>1038</v>
      </c>
      <c r="C14525" s="3" t="s">
        <v>75</v>
      </c>
      <c r="D14525" s="3" t="s">
        <v>19</v>
      </c>
      <c r="E14525">
        <v>2028</v>
      </c>
      <c r="F14525" s="3" t="str">
        <f t="shared" si="441"/>
        <v>RCElevARROW2028</v>
      </c>
      <c r="G14525" s="9">
        <v>1440.6627757599999</v>
      </c>
      <c r="H14525" s="9">
        <v>1428.8976835200001</v>
      </c>
      <c r="I14525" s="9">
        <v>1423.5892844</v>
      </c>
      <c r="J14525" s="9">
        <v>1415.5446647199999</v>
      </c>
      <c r="K14525" s="9">
        <v>1399.3438767999901</v>
      </c>
      <c r="L14525" s="9">
        <v>1398.68442796</v>
      </c>
      <c r="M14525" s="9">
        <v>1398.6286536800001</v>
      </c>
      <c r="N14525" s="9">
        <v>1401.8635619199999</v>
      </c>
      <c r="O14525" s="9">
        <v>1420.8497829999999</v>
      </c>
      <c r="P14525" s="9">
        <v>1433.04794612</v>
      </c>
      <c r="Q14525" s="9">
        <v>1442.8773427599999</v>
      </c>
      <c r="R14525" s="9">
        <v>1438.0020145199901</v>
      </c>
      <c r="S14525" s="9">
        <v>1439.11421928</v>
      </c>
      <c r="T14525" s="9">
        <v>1443.4416472400001</v>
      </c>
    </row>
    <row r="14526" spans="1:20" x14ac:dyDescent="0.35">
      <c r="A14526">
        <f t="shared" si="440"/>
        <v>14526</v>
      </c>
      <c r="B14526" s="3" t="s">
        <v>1038</v>
      </c>
      <c r="C14526" s="3" t="s">
        <v>75</v>
      </c>
      <c r="D14526" s="3" t="s">
        <v>19</v>
      </c>
      <c r="E14526">
        <v>2029</v>
      </c>
      <c r="F14526" s="3" t="str">
        <f t="shared" si="441"/>
        <v>RCElevARROW2029</v>
      </c>
      <c r="G14526" s="9">
        <v>1441.5879726400001</v>
      </c>
      <c r="H14526" s="9">
        <v>1441.0138256400001</v>
      </c>
      <c r="I14526" s="9">
        <v>1438.0545079599999</v>
      </c>
      <c r="J14526" s="9">
        <v>1420.1279982000001</v>
      </c>
      <c r="K14526" s="9">
        <v>1410.0886278</v>
      </c>
      <c r="L14526" s="9">
        <v>1407.79532064</v>
      </c>
      <c r="M14526" s="9">
        <v>1413.0709113600001</v>
      </c>
      <c r="N14526" s="9">
        <v>1414.8163182399901</v>
      </c>
      <c r="O14526" s="9">
        <v>1424.5472896799999</v>
      </c>
      <c r="P14526" s="9">
        <v>1437.9396785599999</v>
      </c>
      <c r="Q14526" s="9">
        <v>1442.1555579599999</v>
      </c>
      <c r="R14526" s="9">
        <v>1440.7841668399999</v>
      </c>
      <c r="S14526" s="9">
        <v>1440.0919096</v>
      </c>
      <c r="T14526" s="9">
        <v>1442.7001774</v>
      </c>
    </row>
    <row r="14527" spans="1:20" x14ac:dyDescent="0.35">
      <c r="A14527">
        <f t="shared" si="440"/>
        <v>14527</v>
      </c>
      <c r="B14527" s="3" t="s">
        <v>1038</v>
      </c>
      <c r="C14527" s="3" t="s">
        <v>86</v>
      </c>
      <c r="D14527" s="3" t="s">
        <v>19</v>
      </c>
      <c r="E14527">
        <v>2020</v>
      </c>
      <c r="F14527" s="3" t="str">
        <f t="shared" si="441"/>
        <v>RCQOutARROW2020</v>
      </c>
      <c r="G14527" s="9">
        <v>30.002457918066199</v>
      </c>
      <c r="H14527" s="9">
        <v>68.3110457732013</v>
      </c>
      <c r="I14527" s="9">
        <v>54.1313659922291</v>
      </c>
      <c r="J14527" s="9">
        <v>57.234819210195901</v>
      </c>
      <c r="K14527" s="9">
        <v>56.744174161874902</v>
      </c>
      <c r="L14527" s="9">
        <v>24.5211546030338</v>
      </c>
      <c r="M14527" s="9">
        <v>16.938669925069799</v>
      </c>
      <c r="N14527" s="9">
        <v>15.892362143343099</v>
      </c>
      <c r="O14527" s="9">
        <v>29.3878659170405</v>
      </c>
      <c r="P14527" s="9">
        <v>40.4484639829287</v>
      </c>
      <c r="Q14527" s="9">
        <v>49.070862566050501</v>
      </c>
      <c r="R14527" s="9">
        <v>53.932266698726103</v>
      </c>
      <c r="S14527" s="9">
        <v>42.113391933538999</v>
      </c>
      <c r="T14527" s="9">
        <v>32.8257022373826</v>
      </c>
    </row>
    <row r="14528" spans="1:20" x14ac:dyDescent="0.35">
      <c r="A14528">
        <f t="shared" si="440"/>
        <v>14528</v>
      </c>
      <c r="B14528" s="3" t="s">
        <v>1038</v>
      </c>
      <c r="C14528" s="3" t="s">
        <v>86</v>
      </c>
      <c r="D14528" s="3" t="s">
        <v>19</v>
      </c>
      <c r="E14528">
        <v>2021</v>
      </c>
      <c r="F14528" s="3" t="str">
        <f t="shared" si="441"/>
        <v>RCQOutARROW2021</v>
      </c>
      <c r="G14528" s="9">
        <v>38.213423970765497</v>
      </c>
      <c r="H14528" s="9">
        <v>50.228864357826303</v>
      </c>
      <c r="I14528" s="9">
        <v>55.214489402479096</v>
      </c>
      <c r="J14528" s="9">
        <v>56.540860543887</v>
      </c>
      <c r="K14528" s="9">
        <v>65.607418455989503</v>
      </c>
      <c r="L14528" s="9">
        <v>43.852575170299197</v>
      </c>
      <c r="M14528" s="9">
        <v>38.380775746677699</v>
      </c>
      <c r="N14528" s="9">
        <v>36.759072657369998</v>
      </c>
      <c r="O14528" s="9">
        <v>47.191915478908001</v>
      </c>
      <c r="P14528" s="9">
        <v>53.040417780042198</v>
      </c>
      <c r="Q14528" s="9">
        <v>78.890472934065798</v>
      </c>
      <c r="R14528" s="9">
        <v>94.227808682777706</v>
      </c>
      <c r="S14528" s="9">
        <v>66.436740767851504</v>
      </c>
      <c r="T14528" s="9">
        <v>49.585676188186703</v>
      </c>
    </row>
    <row r="14529" spans="1:20" x14ac:dyDescent="0.35">
      <c r="A14529">
        <f t="shared" si="440"/>
        <v>14529</v>
      </c>
      <c r="B14529" s="3" t="s">
        <v>1038</v>
      </c>
      <c r="C14529" s="3" t="s">
        <v>86</v>
      </c>
      <c r="D14529" s="3" t="s">
        <v>19</v>
      </c>
      <c r="E14529">
        <v>2022</v>
      </c>
      <c r="F14529" s="3" t="str">
        <f t="shared" si="441"/>
        <v>RCQOutARROW2022</v>
      </c>
      <c r="G14529" s="9">
        <v>37.726914652533402</v>
      </c>
      <c r="H14529" s="9">
        <v>46.958251219709801</v>
      </c>
      <c r="I14529" s="9">
        <v>48.2042703936485</v>
      </c>
      <c r="J14529" s="9">
        <v>53.593029157496701</v>
      </c>
      <c r="K14529" s="9">
        <v>61.468352758359302</v>
      </c>
      <c r="L14529" s="9">
        <v>54.125636375557697</v>
      </c>
      <c r="M14529" s="9">
        <v>8.4148144584486104</v>
      </c>
      <c r="N14529" s="9">
        <v>21.568466418202998</v>
      </c>
      <c r="O14529" s="9">
        <v>41.0524520507674</v>
      </c>
      <c r="P14529" s="9">
        <v>71.480594155912001</v>
      </c>
      <c r="Q14529" s="9">
        <v>33.713937065815699</v>
      </c>
      <c r="R14529" s="9">
        <v>54.502996508304101</v>
      </c>
      <c r="S14529" s="9">
        <v>35.9738869427227</v>
      </c>
      <c r="T14529" s="9">
        <v>35.0936526920486</v>
      </c>
    </row>
    <row r="14530" spans="1:20" x14ac:dyDescent="0.35">
      <c r="A14530">
        <f t="shared" si="440"/>
        <v>14530</v>
      </c>
      <c r="B14530" s="3" t="s">
        <v>1038</v>
      </c>
      <c r="C14530" s="3" t="s">
        <v>86</v>
      </c>
      <c r="D14530" s="3" t="s">
        <v>19</v>
      </c>
      <c r="E14530">
        <v>2023</v>
      </c>
      <c r="F14530" s="3" t="str">
        <f t="shared" si="441"/>
        <v>RCQOutARROW2023</v>
      </c>
      <c r="G14530" s="9">
        <v>34.063799740703303</v>
      </c>
      <c r="H14530" s="9">
        <v>44.3063420512552</v>
      </c>
      <c r="I14530" s="9">
        <v>44.548427582360603</v>
      </c>
      <c r="J14530" s="9">
        <v>54.916377910671997</v>
      </c>
      <c r="K14530" s="9">
        <v>56.640354368124903</v>
      </c>
      <c r="L14530" s="9">
        <v>36.659390481081303</v>
      </c>
      <c r="M14530" s="9">
        <v>15.7911844162333</v>
      </c>
      <c r="N14530" s="9">
        <v>13.9064497998066</v>
      </c>
      <c r="O14530" s="9">
        <v>32.2262860037496</v>
      </c>
      <c r="P14530" s="9">
        <v>41.732086331472097</v>
      </c>
      <c r="Q14530" s="9">
        <v>57.715512497755299</v>
      </c>
      <c r="R14530" s="9">
        <v>69.479260921194395</v>
      </c>
      <c r="S14530" s="9">
        <v>45.691177961333302</v>
      </c>
      <c r="T14530" s="9">
        <v>52.227929821180503</v>
      </c>
    </row>
    <row r="14531" spans="1:20" x14ac:dyDescent="0.35">
      <c r="A14531">
        <f t="shared" ref="A14531:A14594" si="442">A14530+1</f>
        <v>14531</v>
      </c>
      <c r="B14531" s="3" t="s">
        <v>1038</v>
      </c>
      <c r="C14531" s="3" t="s">
        <v>86</v>
      </c>
      <c r="D14531" s="3" t="s">
        <v>19</v>
      </c>
      <c r="E14531">
        <v>2024</v>
      </c>
      <c r="F14531" s="3" t="str">
        <f t="shared" si="441"/>
        <v>RCQOutARROW2024</v>
      </c>
      <c r="G14531" s="9">
        <v>49.790076448023903</v>
      </c>
      <c r="H14531" s="9">
        <v>62.086852165673598</v>
      </c>
      <c r="I14531" s="9">
        <v>55.376946490595103</v>
      </c>
      <c r="J14531" s="9">
        <v>55.38841880108869</v>
      </c>
      <c r="K14531" s="9">
        <v>63.6839619047119</v>
      </c>
      <c r="L14531" s="9">
        <v>29.280028632066401</v>
      </c>
      <c r="M14531" s="9">
        <v>19.5695208149398</v>
      </c>
      <c r="N14531" s="9">
        <v>15.9954329447616</v>
      </c>
      <c r="O14531" s="9">
        <v>26.284733094411202</v>
      </c>
      <c r="P14531" s="9">
        <v>36.713149111809699</v>
      </c>
      <c r="Q14531" s="9">
        <v>31.790498249188001</v>
      </c>
      <c r="R14531" s="9">
        <v>38.1000544396869</v>
      </c>
      <c r="S14531" s="9">
        <v>42.258568619026299</v>
      </c>
      <c r="T14531" s="9">
        <v>33.170050854398497</v>
      </c>
    </row>
    <row r="14532" spans="1:20" x14ac:dyDescent="0.35">
      <c r="A14532">
        <f t="shared" si="442"/>
        <v>14532</v>
      </c>
      <c r="B14532" s="3" t="s">
        <v>1038</v>
      </c>
      <c r="C14532" s="3" t="s">
        <v>86</v>
      </c>
      <c r="D14532" s="3" t="s">
        <v>19</v>
      </c>
      <c r="E14532">
        <v>2025</v>
      </c>
      <c r="F14532" s="3" t="str">
        <f t="shared" si="441"/>
        <v>RCQOutARROW2025</v>
      </c>
      <c r="G14532" s="9">
        <v>28.1023761150627</v>
      </c>
      <c r="H14532" s="9">
        <v>38.811598396899498</v>
      </c>
      <c r="I14532" s="9">
        <v>41.973138883131902</v>
      </c>
      <c r="J14532" s="9">
        <v>44.524276240212998</v>
      </c>
      <c r="K14532" s="9">
        <v>52.005270323969199</v>
      </c>
      <c r="L14532" s="9">
        <v>25.598131157434601</v>
      </c>
      <c r="M14532" s="9">
        <v>19.6211186097987</v>
      </c>
      <c r="N14532" s="9">
        <v>18.957644460993102</v>
      </c>
      <c r="O14532" s="9">
        <v>39.610902082069501</v>
      </c>
      <c r="P14532" s="9">
        <v>43.820840523886801</v>
      </c>
      <c r="Q14532" s="9">
        <v>56.3561827014016</v>
      </c>
      <c r="R14532" s="9">
        <v>47.873097173691797</v>
      </c>
      <c r="S14532" s="9">
        <v>40.646006434000299</v>
      </c>
      <c r="T14532" s="9">
        <v>35.777477344154498</v>
      </c>
    </row>
    <row r="14533" spans="1:20" x14ac:dyDescent="0.35">
      <c r="A14533">
        <f t="shared" si="442"/>
        <v>14533</v>
      </c>
      <c r="B14533" s="3" t="s">
        <v>1038</v>
      </c>
      <c r="C14533" s="3" t="s">
        <v>86</v>
      </c>
      <c r="D14533" s="3" t="s">
        <v>19</v>
      </c>
      <c r="E14533">
        <v>2026</v>
      </c>
      <c r="F14533" s="3" t="str">
        <f t="shared" si="441"/>
        <v>RCQOutARROW2026</v>
      </c>
      <c r="G14533" s="9">
        <v>29.9841510384415</v>
      </c>
      <c r="H14533" s="9">
        <v>61.008077714290899</v>
      </c>
      <c r="I14533" s="9">
        <v>64.882669889479104</v>
      </c>
      <c r="J14533" s="9">
        <v>56.494205829035401</v>
      </c>
      <c r="K14533" s="9">
        <v>58.087701490312497</v>
      </c>
      <c r="L14533" s="9">
        <v>53.503730349341303</v>
      </c>
      <c r="M14533" s="9">
        <v>50.0865927302222</v>
      </c>
      <c r="N14533" s="9">
        <v>65.811515027296096</v>
      </c>
      <c r="O14533" s="9">
        <v>59.500275725416103</v>
      </c>
      <c r="P14533" s="9">
        <v>68.773949731384704</v>
      </c>
      <c r="Q14533" s="9">
        <v>25.3139264628118</v>
      </c>
      <c r="R14533" s="9">
        <v>42.876431888013798</v>
      </c>
      <c r="S14533" s="9">
        <v>36.426569299900201</v>
      </c>
      <c r="T14533" s="9">
        <v>35.343470052467403</v>
      </c>
    </row>
    <row r="14534" spans="1:20" x14ac:dyDescent="0.35">
      <c r="A14534">
        <f t="shared" si="442"/>
        <v>14534</v>
      </c>
      <c r="B14534" s="3" t="s">
        <v>1038</v>
      </c>
      <c r="C14534" s="3" t="s">
        <v>86</v>
      </c>
      <c r="D14534" s="3" t="s">
        <v>19</v>
      </c>
      <c r="E14534">
        <v>2027</v>
      </c>
      <c r="F14534" s="3" t="str">
        <f t="shared" si="441"/>
        <v>RCQOutARROW2027</v>
      </c>
      <c r="G14534" s="9">
        <v>35.427816486849899</v>
      </c>
      <c r="H14534" s="9">
        <v>42.960518462759701</v>
      </c>
      <c r="I14534" s="9">
        <v>38.7288270518318</v>
      </c>
      <c r="J14534" s="9">
        <v>54.401820038642398</v>
      </c>
      <c r="K14534" s="9">
        <v>46.047343389364499</v>
      </c>
      <c r="L14534" s="9">
        <v>22.456436908544898</v>
      </c>
      <c r="M14534" s="9">
        <v>17.676653441437999</v>
      </c>
      <c r="N14534" s="9">
        <v>14.3072914244892</v>
      </c>
      <c r="O14534" s="9">
        <v>29.676416387133301</v>
      </c>
      <c r="P14534" s="9">
        <v>25.6250922452524</v>
      </c>
      <c r="Q14534" s="9">
        <v>34.667867541315502</v>
      </c>
      <c r="R14534" s="9">
        <v>42.010096660416103</v>
      </c>
      <c r="S14534" s="9">
        <v>42.969349591310802</v>
      </c>
      <c r="T14534" s="9">
        <v>34.556393451386199</v>
      </c>
    </row>
    <row r="14535" spans="1:20" x14ac:dyDescent="0.35">
      <c r="A14535">
        <f t="shared" si="442"/>
        <v>14535</v>
      </c>
      <c r="B14535" s="3" t="s">
        <v>1038</v>
      </c>
      <c r="C14535" s="3" t="s">
        <v>86</v>
      </c>
      <c r="D14535" s="3" t="s">
        <v>19</v>
      </c>
      <c r="E14535">
        <v>2028</v>
      </c>
      <c r="F14535" s="3" t="str">
        <f t="shared" si="441"/>
        <v>RCQOutARROW2028</v>
      </c>
      <c r="G14535" s="9">
        <v>26.311696105739902</v>
      </c>
      <c r="H14535" s="9">
        <v>48.688744392834003</v>
      </c>
      <c r="I14535" s="9">
        <v>48.845761554916599</v>
      </c>
      <c r="J14535" s="9">
        <v>34.806825732874003</v>
      </c>
      <c r="K14535" s="9">
        <v>52.757195727932199</v>
      </c>
      <c r="L14535" s="9">
        <v>18.021744576538499</v>
      </c>
      <c r="M14535" s="9">
        <v>15.758857834315499</v>
      </c>
      <c r="N14535" s="9">
        <v>14.541368418247201</v>
      </c>
      <c r="O14535" s="9">
        <v>16.6449239293914</v>
      </c>
      <c r="P14535" s="9">
        <v>12.061033432921599</v>
      </c>
      <c r="Q14535" s="9">
        <v>6.99295775789267</v>
      </c>
      <c r="R14535" s="9">
        <v>49.472893699476501</v>
      </c>
      <c r="S14535" s="9">
        <v>40.528986871730702</v>
      </c>
      <c r="T14535" s="9">
        <v>23.221879882211699</v>
      </c>
    </row>
    <row r="14536" spans="1:20" x14ac:dyDescent="0.35">
      <c r="A14536">
        <f t="shared" si="442"/>
        <v>14536</v>
      </c>
      <c r="B14536" s="3" t="s">
        <v>1038</v>
      </c>
      <c r="C14536" s="3" t="s">
        <v>86</v>
      </c>
      <c r="D14536" s="3" t="s">
        <v>19</v>
      </c>
      <c r="E14536">
        <v>2029</v>
      </c>
      <c r="F14536" s="3" t="str">
        <f t="shared" si="441"/>
        <v>RCQOutARROW2029</v>
      </c>
      <c r="G14536" s="9">
        <v>23.5304751375613</v>
      </c>
      <c r="H14536" s="9">
        <v>25.332554774449701</v>
      </c>
      <c r="I14536" s="9">
        <v>30.365940124985599</v>
      </c>
      <c r="J14536" s="9">
        <v>43.351175754038302</v>
      </c>
      <c r="K14536" s="9">
        <v>36.957142680973909</v>
      </c>
      <c r="L14536" s="9">
        <v>24.087414726209801</v>
      </c>
      <c r="M14536" s="9">
        <v>19.0906359618868</v>
      </c>
      <c r="N14536" s="9">
        <v>38.473045336520997</v>
      </c>
      <c r="O14536" s="9">
        <v>38.088653176043202</v>
      </c>
      <c r="P14536" s="9">
        <v>42.010519585008304</v>
      </c>
      <c r="Q14536" s="9">
        <v>51.476568000004697</v>
      </c>
      <c r="R14536" s="9">
        <v>51.908200073333298</v>
      </c>
      <c r="S14536" s="9">
        <v>41.995432225179798</v>
      </c>
      <c r="T14536" s="9">
        <v>34.753670796756403</v>
      </c>
    </row>
    <row r="14537" spans="1:20" x14ac:dyDescent="0.35">
      <c r="A14537">
        <f t="shared" si="442"/>
        <v>14537</v>
      </c>
      <c r="B14537" s="3" t="s">
        <v>1038</v>
      </c>
      <c r="C14537" s="3" t="s">
        <v>95</v>
      </c>
      <c r="D14537" s="3" t="s">
        <v>19</v>
      </c>
      <c r="E14537">
        <v>2020</v>
      </c>
      <c r="F14537" s="3" t="str">
        <f t="shared" si="441"/>
        <v>RCSpillARROW2020</v>
      </c>
      <c r="G14537" s="9">
        <v>5.4005593151944398</v>
      </c>
      <c r="H14537" s="9">
        <v>38.618091359701303</v>
      </c>
      <c r="I14537" s="9">
        <v>24.888734577972201</v>
      </c>
      <c r="J14537" s="9">
        <v>28.1898695857201</v>
      </c>
      <c r="K14537" s="9">
        <v>26.441641374270802</v>
      </c>
      <c r="L14537" s="9">
        <v>2.4412562277473899</v>
      </c>
      <c r="M14537" s="9">
        <v>0.63037962661527702</v>
      </c>
      <c r="N14537" s="9">
        <v>0.206983922483333</v>
      </c>
      <c r="O14537" s="9">
        <v>5.2816584374679403</v>
      </c>
      <c r="P14537" s="9">
        <v>13.771491541818801</v>
      </c>
      <c r="Q14537" s="9">
        <v>18.014176881519401</v>
      </c>
      <c r="R14537" s="9">
        <v>26.2174063223333</v>
      </c>
      <c r="S14537" s="9">
        <v>15.0807107313515</v>
      </c>
      <c r="T14537" s="9">
        <v>8.3304597006118009</v>
      </c>
    </row>
    <row r="14538" spans="1:20" x14ac:dyDescent="0.35">
      <c r="A14538">
        <f t="shared" si="442"/>
        <v>14538</v>
      </c>
      <c r="B14538" s="3" t="s">
        <v>1038</v>
      </c>
      <c r="C14538" s="3" t="s">
        <v>95</v>
      </c>
      <c r="D14538" s="3" t="s">
        <v>19</v>
      </c>
      <c r="E14538">
        <v>2021</v>
      </c>
      <c r="F14538" s="3" t="str">
        <f t="shared" si="441"/>
        <v>RCSpillARROW2021</v>
      </c>
      <c r="G14538" s="9">
        <v>11.6329149036243</v>
      </c>
      <c r="H14538" s="9">
        <v>22.202019113263798</v>
      </c>
      <c r="I14538" s="9">
        <v>26.976501854944399</v>
      </c>
      <c r="J14538" s="9">
        <v>27.670241992919301</v>
      </c>
      <c r="K14538" s="9">
        <v>33.218909758801999</v>
      </c>
      <c r="L14538" s="9">
        <v>17.2337652687036</v>
      </c>
      <c r="M14538" s="9">
        <v>10.9858532470847</v>
      </c>
      <c r="N14538" s="9">
        <v>11.342718212433599</v>
      </c>
      <c r="O14538" s="9">
        <v>18.443518058931399</v>
      </c>
      <c r="P14538" s="9">
        <v>24.020379116560498</v>
      </c>
      <c r="Q14538" s="9">
        <v>46.2017551683333</v>
      </c>
      <c r="R14538" s="9">
        <v>61.197512607777703</v>
      </c>
      <c r="S14538" s="9">
        <v>33.406444692851501</v>
      </c>
      <c r="T14538" s="9">
        <v>16.582024201617202</v>
      </c>
    </row>
    <row r="14539" spans="1:20" x14ac:dyDescent="0.35">
      <c r="A14539">
        <f t="shared" si="442"/>
        <v>14539</v>
      </c>
      <c r="B14539" s="3" t="s">
        <v>1038</v>
      </c>
      <c r="C14539" s="3" t="s">
        <v>95</v>
      </c>
      <c r="D14539" s="3" t="s">
        <v>19</v>
      </c>
      <c r="E14539">
        <v>2022</v>
      </c>
      <c r="F14539" s="3" t="str">
        <f t="shared" si="441"/>
        <v>RCSpillARROW2022</v>
      </c>
      <c r="G14539" s="9">
        <v>10.5877264932885</v>
      </c>
      <c r="H14539" s="9">
        <v>20.350160499715201</v>
      </c>
      <c r="I14539" s="9">
        <v>19.9459086646944</v>
      </c>
      <c r="J14539" s="9">
        <v>24.905415086756701</v>
      </c>
      <c r="K14539" s="9">
        <v>30.858879122734301</v>
      </c>
      <c r="L14539" s="9">
        <v>25.716083059831899</v>
      </c>
      <c r="M14539" s="9">
        <v>0</v>
      </c>
      <c r="N14539" s="9">
        <v>1.5869771680320801</v>
      </c>
      <c r="O14539" s="9">
        <v>13.840813676204199</v>
      </c>
      <c r="P14539" s="9">
        <v>39.804497434883601</v>
      </c>
      <c r="Q14539" s="9">
        <v>8.8351397062344006</v>
      </c>
      <c r="R14539" s="9">
        <v>22.561515542484699</v>
      </c>
      <c r="S14539" s="9">
        <v>10.277013790804601</v>
      </c>
      <c r="T14539" s="9">
        <v>7.8873695459183297</v>
      </c>
    </row>
    <row r="14540" spans="1:20" x14ac:dyDescent="0.35">
      <c r="A14540">
        <f t="shared" si="442"/>
        <v>14540</v>
      </c>
      <c r="B14540" s="3" t="s">
        <v>1038</v>
      </c>
      <c r="C14540" s="3" t="s">
        <v>95</v>
      </c>
      <c r="D14540" s="3" t="s">
        <v>19</v>
      </c>
      <c r="E14540">
        <v>2023</v>
      </c>
      <c r="F14540" s="3" t="str">
        <f t="shared" si="441"/>
        <v>RCSpillARROW2023</v>
      </c>
      <c r="G14540" s="9">
        <v>8.4421994878563105</v>
      </c>
      <c r="H14540" s="9">
        <v>16.755708892038399</v>
      </c>
      <c r="I14540" s="9">
        <v>15.8547764266106</v>
      </c>
      <c r="J14540" s="9">
        <v>25.745706506465002</v>
      </c>
      <c r="K14540" s="9">
        <v>28.057600594583299</v>
      </c>
      <c r="L14540" s="9">
        <v>10.4128670314342</v>
      </c>
      <c r="M14540" s="9">
        <v>0</v>
      </c>
      <c r="N14540" s="9">
        <v>0</v>
      </c>
      <c r="O14540" s="9">
        <v>7.6809646135245204</v>
      </c>
      <c r="P14540" s="9">
        <v>15.346829075178601</v>
      </c>
      <c r="Q14540" s="9">
        <v>25.5072452916129</v>
      </c>
      <c r="R14540" s="9">
        <v>36.4489648461944</v>
      </c>
      <c r="S14540" s="9">
        <v>12.6608818863333</v>
      </c>
      <c r="T14540" s="9">
        <v>19.1976337461805</v>
      </c>
    </row>
    <row r="14541" spans="1:20" x14ac:dyDescent="0.35">
      <c r="A14541">
        <f t="shared" si="442"/>
        <v>14541</v>
      </c>
      <c r="B14541" s="3" t="s">
        <v>1038</v>
      </c>
      <c r="C14541" s="3" t="s">
        <v>95</v>
      </c>
      <c r="D14541" s="3" t="s">
        <v>19</v>
      </c>
      <c r="E14541">
        <v>2024</v>
      </c>
      <c r="F14541" s="3" t="str">
        <f t="shared" si="441"/>
        <v>RCSpillARROW2024</v>
      </c>
      <c r="G14541" s="9">
        <v>21.064467220355901</v>
      </c>
      <c r="H14541" s="9">
        <v>33.126196017541602</v>
      </c>
      <c r="I14541" s="9">
        <v>24.380372597539498</v>
      </c>
      <c r="J14541" s="9">
        <v>26.944484291807701</v>
      </c>
      <c r="K14541" s="9">
        <v>32.069482332524402</v>
      </c>
      <c r="L14541" s="9">
        <v>4.1164777363876297</v>
      </c>
      <c r="M14541" s="9">
        <v>0.120053939912083</v>
      </c>
      <c r="N14541" s="9">
        <v>5.1009240071805503E-2</v>
      </c>
      <c r="O14541" s="9">
        <v>3.3374156582915901</v>
      </c>
      <c r="P14541" s="9">
        <v>10.550294703802701</v>
      </c>
      <c r="Q14541" s="9">
        <v>7.4754122780749999</v>
      </c>
      <c r="R14541" s="9">
        <v>13.5462395553576</v>
      </c>
      <c r="S14541" s="9">
        <v>15.969651429313901</v>
      </c>
      <c r="T14541" s="9">
        <v>6.5540491844675</v>
      </c>
    </row>
    <row r="14542" spans="1:20" x14ac:dyDescent="0.35">
      <c r="A14542">
        <f t="shared" si="442"/>
        <v>14542</v>
      </c>
      <c r="B14542" s="3" t="s">
        <v>1038</v>
      </c>
      <c r="C14542" s="3" t="s">
        <v>95</v>
      </c>
      <c r="D14542" s="3" t="s">
        <v>19</v>
      </c>
      <c r="E14542">
        <v>2025</v>
      </c>
      <c r="F14542" s="3" t="str">
        <f t="shared" si="441"/>
        <v>RCSpillARROW2025</v>
      </c>
      <c r="G14542" s="9">
        <v>3.1354277531777002</v>
      </c>
      <c r="H14542" s="9">
        <v>10.707617021328801</v>
      </c>
      <c r="I14542" s="9">
        <v>13.5447302560208</v>
      </c>
      <c r="J14542" s="9">
        <v>14.5722770742452</v>
      </c>
      <c r="K14542" s="9">
        <v>23.186187414281701</v>
      </c>
      <c r="L14542" s="9">
        <v>2.9360185900899798</v>
      </c>
      <c r="M14542" s="9">
        <v>5.8612854844444402E-2</v>
      </c>
      <c r="N14542" s="9">
        <v>0.28055758272694398</v>
      </c>
      <c r="O14542" s="9">
        <v>12.357815906505</v>
      </c>
      <c r="P14542" s="9">
        <v>17.257044059555401</v>
      </c>
      <c r="Q14542" s="9">
        <v>28.245602928974201</v>
      </c>
      <c r="R14542" s="9">
        <v>21.7282552922847</v>
      </c>
      <c r="S14542" s="9">
        <v>12.4526234325327</v>
      </c>
      <c r="T14542" s="9">
        <v>9.3146717317247205</v>
      </c>
    </row>
    <row r="14543" spans="1:20" x14ac:dyDescent="0.35">
      <c r="A14543">
        <f t="shared" si="442"/>
        <v>14543</v>
      </c>
      <c r="B14543" s="3" t="s">
        <v>1038</v>
      </c>
      <c r="C14543" s="3" t="s">
        <v>95</v>
      </c>
      <c r="D14543" s="3" t="s">
        <v>19</v>
      </c>
      <c r="E14543">
        <v>2026</v>
      </c>
      <c r="F14543" s="3" t="str">
        <f t="shared" si="441"/>
        <v>RCSpillARROW2026</v>
      </c>
      <c r="G14543" s="9">
        <v>5.0291366797277499</v>
      </c>
      <c r="H14543" s="9">
        <v>31.804202197439501</v>
      </c>
      <c r="I14543" s="9">
        <v>35.193884117437499</v>
      </c>
      <c r="J14543" s="9">
        <v>27.993321610278699</v>
      </c>
      <c r="K14543" s="9">
        <v>28.412115214531202</v>
      </c>
      <c r="L14543" s="9">
        <v>25.053551493024099</v>
      </c>
      <c r="M14543" s="9">
        <v>19.946617515222201</v>
      </c>
      <c r="N14543" s="9">
        <v>34.954071773152698</v>
      </c>
      <c r="O14543" s="9">
        <v>29.976237359899098</v>
      </c>
      <c r="P14543" s="9">
        <v>38.681736337183303</v>
      </c>
      <c r="Q14543" s="9">
        <v>4.6534264148909896</v>
      </c>
      <c r="R14543" s="9">
        <v>12.3489803949166</v>
      </c>
      <c r="S14543" s="9">
        <v>3.7039821084809299</v>
      </c>
      <c r="T14543" s="9">
        <v>5.1780554064691602</v>
      </c>
    </row>
    <row r="14544" spans="1:20" x14ac:dyDescent="0.35">
      <c r="A14544">
        <f t="shared" si="442"/>
        <v>14544</v>
      </c>
      <c r="B14544" s="3" t="s">
        <v>1038</v>
      </c>
      <c r="C14544" s="3" t="s">
        <v>95</v>
      </c>
      <c r="D14544" s="3" t="s">
        <v>19</v>
      </c>
      <c r="E14544">
        <v>2027</v>
      </c>
      <c r="F14544" s="3" t="str">
        <f t="shared" si="441"/>
        <v>RCSpillARROW2027</v>
      </c>
      <c r="G14544" s="9">
        <v>9.9377931630315803</v>
      </c>
      <c r="H14544" s="9">
        <v>13.8309088311625</v>
      </c>
      <c r="I14544" s="9">
        <v>9.3917085402763192</v>
      </c>
      <c r="J14544" s="9">
        <v>26.011667189045699</v>
      </c>
      <c r="K14544" s="9">
        <v>18.048141391979101</v>
      </c>
      <c r="L14544" s="9">
        <v>1.77176080286559</v>
      </c>
      <c r="M14544" s="9">
        <v>0</v>
      </c>
      <c r="N14544" s="9">
        <v>0.22722716255331901</v>
      </c>
      <c r="O14544" s="9">
        <v>5.7821169813411197</v>
      </c>
      <c r="P14544" s="9">
        <v>5.0527187320030498</v>
      </c>
      <c r="Q14544" s="9">
        <v>11.384225083500001</v>
      </c>
      <c r="R14544" s="9">
        <v>15.5259216128605</v>
      </c>
      <c r="S14544" s="9">
        <v>14.1425453616753</v>
      </c>
      <c r="T14544" s="9">
        <v>6.57309586905295</v>
      </c>
    </row>
    <row r="14545" spans="1:20" x14ac:dyDescent="0.35">
      <c r="A14545">
        <f t="shared" si="442"/>
        <v>14545</v>
      </c>
      <c r="B14545" s="3" t="s">
        <v>1038</v>
      </c>
      <c r="C14545" s="3" t="s">
        <v>95</v>
      </c>
      <c r="D14545" s="3" t="s">
        <v>19</v>
      </c>
      <c r="E14545">
        <v>2028</v>
      </c>
      <c r="F14545" s="3" t="str">
        <f t="shared" si="441"/>
        <v>RCSpillARROW2028</v>
      </c>
      <c r="G14545" s="9">
        <v>2.7280888068801601</v>
      </c>
      <c r="H14545" s="9">
        <v>21.470323802472201</v>
      </c>
      <c r="I14545" s="9">
        <v>20.6146159452916</v>
      </c>
      <c r="J14545" s="9">
        <v>9.3377576403689506</v>
      </c>
      <c r="K14545" s="9">
        <v>25.479845967812398</v>
      </c>
      <c r="L14545" s="9">
        <v>1.7432948813037601</v>
      </c>
      <c r="M14545" s="9">
        <v>0</v>
      </c>
      <c r="N14545" s="9">
        <v>0.40734980808083299</v>
      </c>
      <c r="O14545" s="9">
        <v>0.32126054835470402</v>
      </c>
      <c r="P14545" s="9">
        <v>0</v>
      </c>
      <c r="Q14545" s="9">
        <v>0</v>
      </c>
      <c r="R14545" s="9">
        <v>16.8691336659348</v>
      </c>
      <c r="S14545" s="9">
        <v>8.0454595146734302</v>
      </c>
      <c r="T14545" s="9">
        <v>8.0859737545125002E-2</v>
      </c>
    </row>
    <row r="14546" spans="1:20" x14ac:dyDescent="0.35">
      <c r="A14546">
        <f t="shared" si="442"/>
        <v>14546</v>
      </c>
      <c r="B14546" s="3" t="s">
        <v>1038</v>
      </c>
      <c r="C14546" s="3" t="s">
        <v>95</v>
      </c>
      <c r="D14546" s="3" t="s">
        <v>19</v>
      </c>
      <c r="E14546">
        <v>2029</v>
      </c>
      <c r="F14546" s="3" t="str">
        <f t="shared" si="441"/>
        <v>RCSpillARROW2029</v>
      </c>
      <c r="G14546" s="9">
        <v>1.05844022216135</v>
      </c>
      <c r="H14546" s="9">
        <v>1.8562939448619999</v>
      </c>
      <c r="I14546" s="9">
        <v>5.9753048471861101</v>
      </c>
      <c r="J14546" s="9">
        <v>13.2875615369818</v>
      </c>
      <c r="K14546" s="9">
        <v>10.767626075088501</v>
      </c>
      <c r="L14546" s="9">
        <v>3.7352684043951601</v>
      </c>
      <c r="M14546" s="9">
        <v>1.6573417885597199</v>
      </c>
      <c r="N14546" s="9">
        <v>11.5178992468544</v>
      </c>
      <c r="O14546" s="9">
        <v>10.550025874377599</v>
      </c>
      <c r="P14546" s="9">
        <v>15.8053995228451</v>
      </c>
      <c r="Q14546" s="9">
        <v>23.889372419327302</v>
      </c>
      <c r="R14546" s="9">
        <v>24.7651921134722</v>
      </c>
      <c r="S14546" s="9">
        <v>14.8032976941992</v>
      </c>
      <c r="T14546" s="9">
        <v>9.4931062676230695</v>
      </c>
    </row>
    <row r="14547" spans="1:20" x14ac:dyDescent="0.35">
      <c r="A14547">
        <f t="shared" si="442"/>
        <v>14547</v>
      </c>
      <c r="B14547" s="3" t="s">
        <v>1038</v>
      </c>
      <c r="C14547" s="3" t="s">
        <v>77</v>
      </c>
      <c r="D14547" s="3" t="s">
        <v>19</v>
      </c>
      <c r="E14547">
        <v>2020</v>
      </c>
      <c r="F14547" s="3" t="str">
        <f t="shared" si="441"/>
        <v>RCGenARROW2020</v>
      </c>
      <c r="G14547" s="9">
        <v>76.4082910806451</v>
      </c>
      <c r="H14547" s="9">
        <v>92.312804027777702</v>
      </c>
      <c r="I14547" s="9">
        <v>91.137995555555506</v>
      </c>
      <c r="J14547" s="9">
        <v>79.9358655913978</v>
      </c>
      <c r="K14547" s="9">
        <v>43.972013988095199</v>
      </c>
      <c r="L14547" s="9">
        <v>15.8413443225806</v>
      </c>
      <c r="M14547" s="9">
        <v>12.120846674999999</v>
      </c>
      <c r="N14547" s="9">
        <v>17.1684115444444</v>
      </c>
      <c r="O14547" s="9">
        <v>41.9941911962365</v>
      </c>
      <c r="P14547" s="9">
        <v>74.132661141666603</v>
      </c>
      <c r="Q14547" s="9">
        <v>86.308060749999996</v>
      </c>
      <c r="R14547" s="9">
        <v>84.284965591666605</v>
      </c>
      <c r="S14547" s="9">
        <v>80.747749739583298</v>
      </c>
      <c r="T14547" s="9">
        <v>87.623217361111102</v>
      </c>
    </row>
    <row r="14548" spans="1:20" x14ac:dyDescent="0.35">
      <c r="A14548">
        <f t="shared" si="442"/>
        <v>14548</v>
      </c>
      <c r="B14548" s="3" t="s">
        <v>1038</v>
      </c>
      <c r="C14548" s="3" t="s">
        <v>77</v>
      </c>
      <c r="D14548" s="3" t="s">
        <v>19</v>
      </c>
      <c r="E14548">
        <v>2021</v>
      </c>
      <c r="F14548" s="3" t="str">
        <f t="shared" si="441"/>
        <v>RCGenARROW2021</v>
      </c>
      <c r="G14548" s="9">
        <v>82.169411559139704</v>
      </c>
      <c r="H14548" s="9">
        <v>87.622655277777696</v>
      </c>
      <c r="I14548" s="9">
        <v>89.024445277777701</v>
      </c>
      <c r="J14548" s="9">
        <v>81.5040391129032</v>
      </c>
      <c r="K14548" s="9">
        <v>53.1963077380952</v>
      </c>
      <c r="L14548" s="9">
        <v>18.519824987903199</v>
      </c>
      <c r="M14548" s="9">
        <v>6.0267518611111104</v>
      </c>
      <c r="N14548" s="9">
        <v>9.4069728722222195</v>
      </c>
      <c r="O14548" s="9">
        <v>18.395973236559101</v>
      </c>
      <c r="P14548" s="9">
        <v>51.256155196944398</v>
      </c>
      <c r="Q14548" s="9">
        <v>82.679954879032195</v>
      </c>
      <c r="R14548" s="9">
        <v>68.233873333333307</v>
      </c>
      <c r="S14548" s="9">
        <v>83.359159531249901</v>
      </c>
      <c r="T14548" s="9">
        <v>93.284757916666607</v>
      </c>
    </row>
    <row r="14549" spans="1:20" x14ac:dyDescent="0.35">
      <c r="A14549">
        <f t="shared" si="442"/>
        <v>14549</v>
      </c>
      <c r="B14549" s="3" t="s">
        <v>1038</v>
      </c>
      <c r="C14549" s="3" t="s">
        <v>77</v>
      </c>
      <c r="D14549" s="3" t="s">
        <v>19</v>
      </c>
      <c r="E14549">
        <v>2022</v>
      </c>
      <c r="F14549" s="3" t="str">
        <f t="shared" si="441"/>
        <v>RCGenARROW2022</v>
      </c>
      <c r="G14549" s="9">
        <v>82.315009831989201</v>
      </c>
      <c r="H14549" s="9">
        <v>81.466163124999994</v>
      </c>
      <c r="I14549" s="9">
        <v>87.062070305555494</v>
      </c>
      <c r="J14549" s="9">
        <v>83.819408467741894</v>
      </c>
      <c r="K14549" s="9">
        <v>66.725496428571404</v>
      </c>
      <c r="L14549" s="9">
        <v>29.2846081317204</v>
      </c>
      <c r="M14549" s="9">
        <v>5.30364304722222</v>
      </c>
      <c r="N14549" s="9">
        <v>14.800236925</v>
      </c>
      <c r="O14549" s="9">
        <v>37.482925698924703</v>
      </c>
      <c r="P14549" s="9">
        <v>73.737901361111099</v>
      </c>
      <c r="Q14549" s="9">
        <v>69.701490389784894</v>
      </c>
      <c r="R14549" s="9">
        <v>93.937097777777694</v>
      </c>
      <c r="S14549" s="9">
        <v>82.702782791666607</v>
      </c>
      <c r="T14549" s="9">
        <v>91.712669420833294</v>
      </c>
    </row>
    <row r="14550" spans="1:20" x14ac:dyDescent="0.35">
      <c r="A14550">
        <f t="shared" si="442"/>
        <v>14550</v>
      </c>
      <c r="B14550" s="3" t="s">
        <v>1038</v>
      </c>
      <c r="C14550" s="3" t="s">
        <v>77</v>
      </c>
      <c r="D14550" s="3" t="s">
        <v>19</v>
      </c>
      <c r="E14550">
        <v>2023</v>
      </c>
      <c r="F14550" s="3" t="str">
        <f t="shared" si="441"/>
        <v>RCGenARROW2023</v>
      </c>
      <c r="G14550" s="9">
        <v>74.508684337365494</v>
      </c>
      <c r="H14550" s="9">
        <v>84.907238688888796</v>
      </c>
      <c r="I14550" s="9">
        <v>91.6191663888888</v>
      </c>
      <c r="J14550" s="9">
        <v>87.977672311827902</v>
      </c>
      <c r="K14550" s="9">
        <v>78.569351636904699</v>
      </c>
      <c r="L14550" s="9">
        <v>40.454672513440798</v>
      </c>
      <c r="M14550" s="9">
        <v>18.402841916666599</v>
      </c>
      <c r="N14550" s="9">
        <v>18.824445966666602</v>
      </c>
      <c r="O14550" s="9">
        <v>46.071938858870901</v>
      </c>
      <c r="P14550" s="9">
        <v>76.473677373611096</v>
      </c>
      <c r="Q14550" s="9">
        <v>92.055375268817201</v>
      </c>
      <c r="R14550" s="9">
        <v>91.481394166666604</v>
      </c>
      <c r="S14550" s="9">
        <v>93.937099479166605</v>
      </c>
      <c r="T14550" s="9">
        <v>93.676162916666598</v>
      </c>
    </row>
    <row r="14551" spans="1:20" x14ac:dyDescent="0.35">
      <c r="A14551">
        <f t="shared" si="442"/>
        <v>14551</v>
      </c>
      <c r="B14551" s="3" t="s">
        <v>1038</v>
      </c>
      <c r="C14551" s="3" t="s">
        <v>77</v>
      </c>
      <c r="D14551" s="3" t="s">
        <v>19</v>
      </c>
      <c r="E14551">
        <v>2024</v>
      </c>
      <c r="F14551" s="3" t="str">
        <f t="shared" si="441"/>
        <v>RCGenARROW2024</v>
      </c>
      <c r="G14551" s="9">
        <v>88.7316887096774</v>
      </c>
      <c r="H14551" s="9">
        <v>89.659547083333294</v>
      </c>
      <c r="I14551" s="9">
        <v>93.702990555555502</v>
      </c>
      <c r="J14551" s="9">
        <v>77.188256048387103</v>
      </c>
      <c r="K14551" s="9">
        <v>45.077618303571398</v>
      </c>
      <c r="L14551" s="9">
        <v>21.373509130376299</v>
      </c>
      <c r="M14551" s="9">
        <v>17.950219361111099</v>
      </c>
      <c r="N14551" s="9">
        <v>16.645100849166599</v>
      </c>
      <c r="O14551" s="9">
        <v>40.077231626344002</v>
      </c>
      <c r="P14551" s="9">
        <v>76.224569305555505</v>
      </c>
      <c r="Q14551" s="9">
        <v>76.365210086021406</v>
      </c>
      <c r="R14551" s="9">
        <v>70.389754680555498</v>
      </c>
      <c r="S14551" s="9">
        <v>78.4241610755208</v>
      </c>
      <c r="T14551" s="9">
        <v>85.977814545833297</v>
      </c>
    </row>
    <row r="14552" spans="1:20" x14ac:dyDescent="0.35">
      <c r="A14552">
        <f t="shared" si="442"/>
        <v>14552</v>
      </c>
      <c r="B14552" s="3" t="s">
        <v>1038</v>
      </c>
      <c r="C14552" s="3" t="s">
        <v>77</v>
      </c>
      <c r="D14552" s="3" t="s">
        <v>19</v>
      </c>
      <c r="E14552">
        <v>2025</v>
      </c>
      <c r="F14552" s="3" t="str">
        <f t="shared" si="441"/>
        <v>RCGenARROW2025</v>
      </c>
      <c r="G14552" s="9">
        <v>73.913814751344006</v>
      </c>
      <c r="H14552" s="9">
        <v>85.000744830555504</v>
      </c>
      <c r="I14552" s="9">
        <v>88.878098333333298</v>
      </c>
      <c r="J14552" s="9">
        <v>91.542731989247301</v>
      </c>
      <c r="K14552" s="9">
        <v>70.048772172618996</v>
      </c>
      <c r="L14552" s="9">
        <v>29.205417335887098</v>
      </c>
      <c r="M14552" s="9">
        <v>24.827754742777699</v>
      </c>
      <c r="N14552" s="9">
        <v>26.687613326388799</v>
      </c>
      <c r="O14552" s="9">
        <v>62.980496559139702</v>
      </c>
      <c r="P14552" s="9">
        <v>78.880676647222202</v>
      </c>
      <c r="Q14552" s="9">
        <v>80.816509865591399</v>
      </c>
      <c r="R14552" s="9">
        <v>75.767744772222201</v>
      </c>
      <c r="S14552" s="9">
        <v>82.779897945312499</v>
      </c>
      <c r="T14552" s="9">
        <v>87.534751694444395</v>
      </c>
    </row>
    <row r="14553" spans="1:20" x14ac:dyDescent="0.35">
      <c r="A14553">
        <f t="shared" si="442"/>
        <v>14553</v>
      </c>
      <c r="B14553" s="3" t="s">
        <v>1038</v>
      </c>
      <c r="C14553" s="3" t="s">
        <v>77</v>
      </c>
      <c r="D14553" s="3" t="s">
        <v>19</v>
      </c>
      <c r="E14553">
        <v>2026</v>
      </c>
      <c r="F14553" s="3" t="str">
        <f t="shared" si="441"/>
        <v>RCGenARROW2026</v>
      </c>
      <c r="G14553" s="9">
        <v>75.457719669354802</v>
      </c>
      <c r="H14553" s="9">
        <v>90.084378194444398</v>
      </c>
      <c r="I14553" s="9">
        <v>89.567956111111101</v>
      </c>
      <c r="J14553" s="9">
        <v>83.726986021505297</v>
      </c>
      <c r="K14553" s="9">
        <v>64.183803869047594</v>
      </c>
      <c r="L14553" s="9">
        <v>26.535332930107501</v>
      </c>
      <c r="M14553" s="9">
        <v>14.7055574722222</v>
      </c>
      <c r="N14553" s="9">
        <v>43.668947705555503</v>
      </c>
      <c r="O14553" s="9">
        <v>60.230090096774198</v>
      </c>
      <c r="P14553" s="9">
        <v>78.659117931944394</v>
      </c>
      <c r="Q14553" s="9">
        <v>58.937669505376299</v>
      </c>
      <c r="R14553" s="9">
        <v>92.603752222222198</v>
      </c>
      <c r="S14553" s="9">
        <v>93.937099479166605</v>
      </c>
      <c r="T14553" s="9">
        <v>93.351057861111101</v>
      </c>
    </row>
    <row r="14554" spans="1:20" x14ac:dyDescent="0.35">
      <c r="A14554">
        <f t="shared" si="442"/>
        <v>14554</v>
      </c>
      <c r="B14554" s="3" t="s">
        <v>1038</v>
      </c>
      <c r="C14554" s="3" t="s">
        <v>77</v>
      </c>
      <c r="D14554" s="3" t="s">
        <v>19</v>
      </c>
      <c r="E14554">
        <v>2027</v>
      </c>
      <c r="F14554" s="3" t="str">
        <f t="shared" si="441"/>
        <v>RCGenARROW2027</v>
      </c>
      <c r="G14554" s="9">
        <v>74.806180237903206</v>
      </c>
      <c r="H14554" s="9">
        <v>91.227616944444406</v>
      </c>
      <c r="I14554" s="9">
        <v>92.047208611111103</v>
      </c>
      <c r="J14554" s="9">
        <v>85.236480645161294</v>
      </c>
      <c r="K14554" s="9">
        <v>73.170102157738</v>
      </c>
      <c r="L14554" s="9">
        <v>41.510272915188096</v>
      </c>
      <c r="M14554" s="9">
        <v>32.686543472222198</v>
      </c>
      <c r="N14554" s="9">
        <v>28.8591913833333</v>
      </c>
      <c r="O14554" s="9">
        <v>63.913228063171999</v>
      </c>
      <c r="P14554" s="9">
        <v>64.691404567638799</v>
      </c>
      <c r="Q14554" s="9">
        <v>70.389786827956996</v>
      </c>
      <c r="R14554" s="9">
        <v>82.119179166666598</v>
      </c>
      <c r="S14554" s="9">
        <v>86.419364062499994</v>
      </c>
      <c r="T14554" s="9">
        <v>90.840702222222205</v>
      </c>
    </row>
    <row r="14555" spans="1:20" x14ac:dyDescent="0.35">
      <c r="A14555">
        <f t="shared" si="442"/>
        <v>14555</v>
      </c>
      <c r="B14555" s="3" t="s">
        <v>1038</v>
      </c>
      <c r="C14555" s="3" t="s">
        <v>77</v>
      </c>
      <c r="D14555" s="3" t="s">
        <v>19</v>
      </c>
      <c r="E14555">
        <v>2028</v>
      </c>
      <c r="F14555" s="3" t="str">
        <f t="shared" si="441"/>
        <v>RCGenARROW2028</v>
      </c>
      <c r="G14555" s="9">
        <v>77.474271814516101</v>
      </c>
      <c r="H14555" s="9">
        <v>84.401084676388805</v>
      </c>
      <c r="I14555" s="9">
        <v>86.242349305555507</v>
      </c>
      <c r="J14555" s="9">
        <v>75.336827891129005</v>
      </c>
      <c r="K14555" s="9">
        <v>73.517218779761905</v>
      </c>
      <c r="L14555" s="9">
        <v>33.804538528225798</v>
      </c>
      <c r="M14555" s="9">
        <v>34.070050955555502</v>
      </c>
      <c r="N14555" s="9">
        <v>30.0101583222222</v>
      </c>
      <c r="O14555" s="9">
        <v>45.397913877688097</v>
      </c>
      <c r="P14555" s="9">
        <v>50.8855862666666</v>
      </c>
      <c r="Q14555" s="9">
        <v>36.3721548642473</v>
      </c>
      <c r="R14555" s="9">
        <v>93.9370997222222</v>
      </c>
      <c r="S14555" s="9">
        <v>93.937098958333294</v>
      </c>
      <c r="T14555" s="9">
        <v>92.924787638888802</v>
      </c>
    </row>
    <row r="14556" spans="1:20" x14ac:dyDescent="0.35">
      <c r="A14556">
        <f t="shared" si="442"/>
        <v>14556</v>
      </c>
      <c r="B14556" s="3" t="s">
        <v>1038</v>
      </c>
      <c r="C14556" s="3" t="s">
        <v>77</v>
      </c>
      <c r="D14556" s="3" t="s">
        <v>19</v>
      </c>
      <c r="E14556">
        <v>2029</v>
      </c>
      <c r="F14556" s="3" t="str">
        <f t="shared" si="441"/>
        <v>RCGenARROW2029</v>
      </c>
      <c r="G14556" s="9">
        <v>72.381601669354794</v>
      </c>
      <c r="H14556" s="9">
        <v>70.946963123611098</v>
      </c>
      <c r="I14556" s="9">
        <v>75.149812366666595</v>
      </c>
      <c r="J14556" s="9">
        <v>90.228939381720394</v>
      </c>
      <c r="K14556" s="9">
        <v>77.219591964285698</v>
      </c>
      <c r="L14556" s="9">
        <v>58.092469525537602</v>
      </c>
      <c r="M14556" s="9">
        <v>50.751120908333299</v>
      </c>
      <c r="N14556" s="9">
        <v>78.740741944444395</v>
      </c>
      <c r="O14556" s="9">
        <v>81.527049147849397</v>
      </c>
      <c r="P14556" s="9">
        <v>80.973582388888801</v>
      </c>
      <c r="Q14556" s="9">
        <v>85.547777782257995</v>
      </c>
      <c r="R14556" s="9">
        <v>82.968969166666596</v>
      </c>
      <c r="S14556" s="9">
        <v>82.8849718307291</v>
      </c>
      <c r="T14556" s="9">
        <v>79.6307514055555</v>
      </c>
    </row>
    <row r="14557" spans="1:20" x14ac:dyDescent="0.35">
      <c r="A14557">
        <f t="shared" si="442"/>
        <v>14557</v>
      </c>
      <c r="B14557" s="3" t="s">
        <v>1038</v>
      </c>
      <c r="C14557" s="3" t="s">
        <v>75</v>
      </c>
      <c r="D14557" s="3" t="s">
        <v>21</v>
      </c>
      <c r="E14557">
        <v>2020</v>
      </c>
      <c r="F14557" s="3" t="str">
        <f t="shared" si="441"/>
        <v>RCElevBONFER2020</v>
      </c>
      <c r="G14557" s="9" t="e">
        <v>#N/A</v>
      </c>
      <c r="H14557" s="9" t="e">
        <v>#N/A</v>
      </c>
      <c r="I14557" s="9" t="e">
        <v>#N/A</v>
      </c>
      <c r="J14557" s="9" t="e">
        <v>#N/A</v>
      </c>
      <c r="K14557" s="9" t="e">
        <v>#N/A</v>
      </c>
      <c r="L14557" s="9" t="e">
        <v>#N/A</v>
      </c>
      <c r="M14557" s="9" t="e">
        <v>#N/A</v>
      </c>
      <c r="N14557" s="9" t="e">
        <v>#N/A</v>
      </c>
      <c r="O14557" s="9" t="e">
        <v>#N/A</v>
      </c>
      <c r="P14557" s="9" t="e">
        <v>#N/A</v>
      </c>
      <c r="Q14557" s="9" t="e">
        <v>#N/A</v>
      </c>
      <c r="R14557" s="9" t="e">
        <v>#N/A</v>
      </c>
      <c r="S14557" s="9" t="e">
        <v>#N/A</v>
      </c>
      <c r="T14557" s="9" t="e">
        <v>#N/A</v>
      </c>
    </row>
    <row r="14558" spans="1:20" x14ac:dyDescent="0.35">
      <c r="A14558">
        <f t="shared" si="442"/>
        <v>14558</v>
      </c>
      <c r="B14558" s="3" t="s">
        <v>1038</v>
      </c>
      <c r="C14558" s="3" t="s">
        <v>75</v>
      </c>
      <c r="D14558" s="3" t="s">
        <v>21</v>
      </c>
      <c r="E14558">
        <v>2021</v>
      </c>
      <c r="F14558" s="3" t="str">
        <f t="shared" si="441"/>
        <v>RCElevBONFER2021</v>
      </c>
      <c r="G14558" s="9" t="e">
        <v>#N/A</v>
      </c>
      <c r="H14558" s="9" t="e">
        <v>#N/A</v>
      </c>
      <c r="I14558" s="9" t="e">
        <v>#N/A</v>
      </c>
      <c r="J14558" s="9" t="e">
        <v>#N/A</v>
      </c>
      <c r="K14558" s="9" t="e">
        <v>#N/A</v>
      </c>
      <c r="L14558" s="9" t="e">
        <v>#N/A</v>
      </c>
      <c r="M14558" s="9" t="e">
        <v>#N/A</v>
      </c>
      <c r="N14558" s="9" t="e">
        <v>#N/A</v>
      </c>
      <c r="O14558" s="9" t="e">
        <v>#N/A</v>
      </c>
      <c r="P14558" s="9" t="e">
        <v>#N/A</v>
      </c>
      <c r="Q14558" s="9" t="e">
        <v>#N/A</v>
      </c>
      <c r="R14558" s="9" t="e">
        <v>#N/A</v>
      </c>
      <c r="S14558" s="9" t="e">
        <v>#N/A</v>
      </c>
      <c r="T14558" s="9" t="e">
        <v>#N/A</v>
      </c>
    </row>
    <row r="14559" spans="1:20" x14ac:dyDescent="0.35">
      <c r="A14559">
        <f t="shared" si="442"/>
        <v>14559</v>
      </c>
      <c r="B14559" s="3" t="s">
        <v>1038</v>
      </c>
      <c r="C14559" s="3" t="s">
        <v>75</v>
      </c>
      <c r="D14559" s="3" t="s">
        <v>21</v>
      </c>
      <c r="E14559">
        <v>2022</v>
      </c>
      <c r="F14559" s="3" t="str">
        <f t="shared" si="441"/>
        <v>RCElevBONFER2022</v>
      </c>
      <c r="G14559" s="9" t="e">
        <v>#N/A</v>
      </c>
      <c r="H14559" s="9" t="e">
        <v>#N/A</v>
      </c>
      <c r="I14559" s="9" t="e">
        <v>#N/A</v>
      </c>
      <c r="J14559" s="9" t="e">
        <v>#N/A</v>
      </c>
      <c r="K14559" s="9" t="e">
        <v>#N/A</v>
      </c>
      <c r="L14559" s="9" t="e">
        <v>#N/A</v>
      </c>
      <c r="M14559" s="9" t="e">
        <v>#N/A</v>
      </c>
      <c r="N14559" s="9" t="e">
        <v>#N/A</v>
      </c>
      <c r="O14559" s="9" t="e">
        <v>#N/A</v>
      </c>
      <c r="P14559" s="9" t="e">
        <v>#N/A</v>
      </c>
      <c r="Q14559" s="9" t="e">
        <v>#N/A</v>
      </c>
      <c r="R14559" s="9" t="e">
        <v>#N/A</v>
      </c>
      <c r="S14559" s="9" t="e">
        <v>#N/A</v>
      </c>
      <c r="T14559" s="9" t="e">
        <v>#N/A</v>
      </c>
    </row>
    <row r="14560" spans="1:20" x14ac:dyDescent="0.35">
      <c r="A14560">
        <f t="shared" si="442"/>
        <v>14560</v>
      </c>
      <c r="B14560" s="3" t="s">
        <v>1038</v>
      </c>
      <c r="C14560" s="3" t="s">
        <v>75</v>
      </c>
      <c r="D14560" s="3" t="s">
        <v>21</v>
      </c>
      <c r="E14560">
        <v>2023</v>
      </c>
      <c r="F14560" s="3" t="str">
        <f t="shared" si="441"/>
        <v>RCElevBONFER2023</v>
      </c>
      <c r="G14560" s="9" t="e">
        <v>#N/A</v>
      </c>
      <c r="H14560" s="9" t="e">
        <v>#N/A</v>
      </c>
      <c r="I14560" s="9" t="e">
        <v>#N/A</v>
      </c>
      <c r="J14560" s="9" t="e">
        <v>#N/A</v>
      </c>
      <c r="K14560" s="9" t="e">
        <v>#N/A</v>
      </c>
      <c r="L14560" s="9" t="e">
        <v>#N/A</v>
      </c>
      <c r="M14560" s="9" t="e">
        <v>#N/A</v>
      </c>
      <c r="N14560" s="9" t="e">
        <v>#N/A</v>
      </c>
      <c r="O14560" s="9" t="e">
        <v>#N/A</v>
      </c>
      <c r="P14560" s="9" t="e">
        <v>#N/A</v>
      </c>
      <c r="Q14560" s="9" t="e">
        <v>#N/A</v>
      </c>
      <c r="R14560" s="9" t="e">
        <v>#N/A</v>
      </c>
      <c r="S14560" s="9" t="e">
        <v>#N/A</v>
      </c>
      <c r="T14560" s="9" t="e">
        <v>#N/A</v>
      </c>
    </row>
    <row r="14561" spans="1:20" x14ac:dyDescent="0.35">
      <c r="A14561">
        <f t="shared" si="442"/>
        <v>14561</v>
      </c>
      <c r="B14561" s="3" t="s">
        <v>1038</v>
      </c>
      <c r="C14561" s="3" t="s">
        <v>75</v>
      </c>
      <c r="D14561" s="3" t="s">
        <v>21</v>
      </c>
      <c r="E14561">
        <v>2024</v>
      </c>
      <c r="F14561" s="3" t="str">
        <f t="shared" si="441"/>
        <v>RCElevBONFER2024</v>
      </c>
      <c r="G14561" s="9" t="e">
        <v>#N/A</v>
      </c>
      <c r="H14561" s="9" t="e">
        <v>#N/A</v>
      </c>
      <c r="I14561" s="9" t="e">
        <v>#N/A</v>
      </c>
      <c r="J14561" s="9" t="e">
        <v>#N/A</v>
      </c>
      <c r="K14561" s="9" t="e">
        <v>#N/A</v>
      </c>
      <c r="L14561" s="9" t="e">
        <v>#N/A</v>
      </c>
      <c r="M14561" s="9" t="e">
        <v>#N/A</v>
      </c>
      <c r="N14561" s="9" t="e">
        <v>#N/A</v>
      </c>
      <c r="O14561" s="9" t="e">
        <v>#N/A</v>
      </c>
      <c r="P14561" s="9" t="e">
        <v>#N/A</v>
      </c>
      <c r="Q14561" s="9" t="e">
        <v>#N/A</v>
      </c>
      <c r="R14561" s="9" t="e">
        <v>#N/A</v>
      </c>
      <c r="S14561" s="9" t="e">
        <v>#N/A</v>
      </c>
      <c r="T14561" s="9" t="e">
        <v>#N/A</v>
      </c>
    </row>
    <row r="14562" spans="1:20" x14ac:dyDescent="0.35">
      <c r="A14562">
        <f t="shared" si="442"/>
        <v>14562</v>
      </c>
      <c r="B14562" s="3" t="s">
        <v>1038</v>
      </c>
      <c r="C14562" s="3" t="s">
        <v>75</v>
      </c>
      <c r="D14562" s="3" t="s">
        <v>21</v>
      </c>
      <c r="E14562">
        <v>2025</v>
      </c>
      <c r="F14562" s="3" t="str">
        <f t="shared" si="441"/>
        <v>RCElevBONFER2025</v>
      </c>
      <c r="G14562" s="9" t="e">
        <v>#N/A</v>
      </c>
      <c r="H14562" s="9" t="e">
        <v>#N/A</v>
      </c>
      <c r="I14562" s="9" t="e">
        <v>#N/A</v>
      </c>
      <c r="J14562" s="9" t="e">
        <v>#N/A</v>
      </c>
      <c r="K14562" s="9" t="e">
        <v>#N/A</v>
      </c>
      <c r="L14562" s="9" t="e">
        <v>#N/A</v>
      </c>
      <c r="M14562" s="9" t="e">
        <v>#N/A</v>
      </c>
      <c r="N14562" s="9" t="e">
        <v>#N/A</v>
      </c>
      <c r="O14562" s="9" t="e">
        <v>#N/A</v>
      </c>
      <c r="P14562" s="9" t="e">
        <v>#N/A</v>
      </c>
      <c r="Q14562" s="9" t="e">
        <v>#N/A</v>
      </c>
      <c r="R14562" s="9" t="e">
        <v>#N/A</v>
      </c>
      <c r="S14562" s="9" t="e">
        <v>#N/A</v>
      </c>
      <c r="T14562" s="9" t="e">
        <v>#N/A</v>
      </c>
    </row>
    <row r="14563" spans="1:20" x14ac:dyDescent="0.35">
      <c r="A14563">
        <f t="shared" si="442"/>
        <v>14563</v>
      </c>
      <c r="B14563" s="3" t="s">
        <v>1038</v>
      </c>
      <c r="C14563" s="3" t="s">
        <v>75</v>
      </c>
      <c r="D14563" s="3" t="s">
        <v>21</v>
      </c>
      <c r="E14563">
        <v>2026</v>
      </c>
      <c r="F14563" s="3" t="str">
        <f t="shared" si="441"/>
        <v>RCElevBONFER2026</v>
      </c>
      <c r="G14563" s="9" t="e">
        <v>#N/A</v>
      </c>
      <c r="H14563" s="9" t="e">
        <v>#N/A</v>
      </c>
      <c r="I14563" s="9" t="e">
        <v>#N/A</v>
      </c>
      <c r="J14563" s="9" t="e">
        <v>#N/A</v>
      </c>
      <c r="K14563" s="9" t="e">
        <v>#N/A</v>
      </c>
      <c r="L14563" s="9" t="e">
        <v>#N/A</v>
      </c>
      <c r="M14563" s="9" t="e">
        <v>#N/A</v>
      </c>
      <c r="N14563" s="9" t="e">
        <v>#N/A</v>
      </c>
      <c r="O14563" s="9" t="e">
        <v>#N/A</v>
      </c>
      <c r="P14563" s="9" t="e">
        <v>#N/A</v>
      </c>
      <c r="Q14563" s="9" t="e">
        <v>#N/A</v>
      </c>
      <c r="R14563" s="9" t="e">
        <v>#N/A</v>
      </c>
      <c r="S14563" s="9" t="e">
        <v>#N/A</v>
      </c>
      <c r="T14563" s="9" t="e">
        <v>#N/A</v>
      </c>
    </row>
    <row r="14564" spans="1:20" x14ac:dyDescent="0.35">
      <c r="A14564">
        <f t="shared" si="442"/>
        <v>14564</v>
      </c>
      <c r="B14564" s="3" t="s">
        <v>1038</v>
      </c>
      <c r="C14564" s="3" t="s">
        <v>75</v>
      </c>
      <c r="D14564" s="3" t="s">
        <v>21</v>
      </c>
      <c r="E14564">
        <v>2027</v>
      </c>
      <c r="F14564" s="3" t="str">
        <f t="shared" si="441"/>
        <v>RCElevBONFER2027</v>
      </c>
      <c r="G14564" s="9" t="e">
        <v>#N/A</v>
      </c>
      <c r="H14564" s="9" t="e">
        <v>#N/A</v>
      </c>
      <c r="I14564" s="9" t="e">
        <v>#N/A</v>
      </c>
      <c r="J14564" s="9" t="e">
        <v>#N/A</v>
      </c>
      <c r="K14564" s="9" t="e">
        <v>#N/A</v>
      </c>
      <c r="L14564" s="9" t="e">
        <v>#N/A</v>
      </c>
      <c r="M14564" s="9" t="e">
        <v>#N/A</v>
      </c>
      <c r="N14564" s="9" t="e">
        <v>#N/A</v>
      </c>
      <c r="O14564" s="9" t="e">
        <v>#N/A</v>
      </c>
      <c r="P14564" s="9" t="e">
        <v>#N/A</v>
      </c>
      <c r="Q14564" s="9" t="e">
        <v>#N/A</v>
      </c>
      <c r="R14564" s="9" t="e">
        <v>#N/A</v>
      </c>
      <c r="S14564" s="9" t="e">
        <v>#N/A</v>
      </c>
      <c r="T14564" s="9" t="e">
        <v>#N/A</v>
      </c>
    </row>
    <row r="14565" spans="1:20" x14ac:dyDescent="0.35">
      <c r="A14565">
        <f t="shared" si="442"/>
        <v>14565</v>
      </c>
      <c r="B14565" s="3" t="s">
        <v>1038</v>
      </c>
      <c r="C14565" s="3" t="s">
        <v>75</v>
      </c>
      <c r="D14565" s="3" t="s">
        <v>21</v>
      </c>
      <c r="E14565">
        <v>2028</v>
      </c>
      <c r="F14565" s="3" t="str">
        <f t="shared" si="441"/>
        <v>RCElevBONFER2028</v>
      </c>
      <c r="G14565" s="9" t="e">
        <v>#N/A</v>
      </c>
      <c r="H14565" s="9" t="e">
        <v>#N/A</v>
      </c>
      <c r="I14565" s="9" t="e">
        <v>#N/A</v>
      </c>
      <c r="J14565" s="9" t="e">
        <v>#N/A</v>
      </c>
      <c r="K14565" s="9" t="e">
        <v>#N/A</v>
      </c>
      <c r="L14565" s="9" t="e">
        <v>#N/A</v>
      </c>
      <c r="M14565" s="9" t="e">
        <v>#N/A</v>
      </c>
      <c r="N14565" s="9" t="e">
        <v>#N/A</v>
      </c>
      <c r="O14565" s="9" t="e">
        <v>#N/A</v>
      </c>
      <c r="P14565" s="9" t="e">
        <v>#N/A</v>
      </c>
      <c r="Q14565" s="9" t="e">
        <v>#N/A</v>
      </c>
      <c r="R14565" s="9" t="e">
        <v>#N/A</v>
      </c>
      <c r="S14565" s="9" t="e">
        <v>#N/A</v>
      </c>
      <c r="T14565" s="9" t="e">
        <v>#N/A</v>
      </c>
    </row>
    <row r="14566" spans="1:20" x14ac:dyDescent="0.35">
      <c r="A14566">
        <f t="shared" si="442"/>
        <v>14566</v>
      </c>
      <c r="B14566" s="3" t="s">
        <v>1038</v>
      </c>
      <c r="C14566" s="3" t="s">
        <v>75</v>
      </c>
      <c r="D14566" s="3" t="s">
        <v>21</v>
      </c>
      <c r="E14566">
        <v>2029</v>
      </c>
      <c r="F14566" s="3" t="str">
        <f t="shared" si="441"/>
        <v>RCElevBONFER2029</v>
      </c>
      <c r="G14566" s="9" t="e">
        <v>#N/A</v>
      </c>
      <c r="H14566" s="9" t="e">
        <v>#N/A</v>
      </c>
      <c r="I14566" s="9" t="e">
        <v>#N/A</v>
      </c>
      <c r="J14566" s="9" t="e">
        <v>#N/A</v>
      </c>
      <c r="K14566" s="9" t="e">
        <v>#N/A</v>
      </c>
      <c r="L14566" s="9" t="e">
        <v>#N/A</v>
      </c>
      <c r="M14566" s="9" t="e">
        <v>#N/A</v>
      </c>
      <c r="N14566" s="9" t="e">
        <v>#N/A</v>
      </c>
      <c r="O14566" s="9" t="e">
        <v>#N/A</v>
      </c>
      <c r="P14566" s="9" t="e">
        <v>#N/A</v>
      </c>
      <c r="Q14566" s="9" t="e">
        <v>#N/A</v>
      </c>
      <c r="R14566" s="9" t="e">
        <v>#N/A</v>
      </c>
      <c r="S14566" s="9" t="e">
        <v>#N/A</v>
      </c>
      <c r="T14566" s="9" t="e">
        <v>#N/A</v>
      </c>
    </row>
    <row r="14567" spans="1:20" x14ac:dyDescent="0.35">
      <c r="A14567">
        <f t="shared" si="442"/>
        <v>14567</v>
      </c>
      <c r="B14567" s="3" t="s">
        <v>1038</v>
      </c>
      <c r="C14567" s="3" t="s">
        <v>86</v>
      </c>
      <c r="D14567" s="3" t="s">
        <v>21</v>
      </c>
      <c r="E14567">
        <v>2020</v>
      </c>
      <c r="F14567" s="3" t="str">
        <f t="shared" si="441"/>
        <v>RCQOutBONFER2020</v>
      </c>
      <c r="G14567" s="9">
        <v>7.2919389285665304</v>
      </c>
      <c r="H14567" s="9">
        <v>18.1940493441729</v>
      </c>
      <c r="I14567" s="9">
        <v>24.216549147549301</v>
      </c>
      <c r="J14567" s="9">
        <v>15.9415946067809</v>
      </c>
      <c r="K14567" s="9">
        <v>7.21999015759895</v>
      </c>
      <c r="L14567" s="9">
        <v>13.5290322448702</v>
      </c>
      <c r="M14567" s="9">
        <v>13.4713489134194</v>
      </c>
      <c r="N14567" s="9">
        <v>21.766247316430501</v>
      </c>
      <c r="O14567" s="9">
        <v>33.258263893279498</v>
      </c>
      <c r="P14567" s="9">
        <v>30.4193931846388</v>
      </c>
      <c r="Q14567" s="9">
        <v>14.1571936303272</v>
      </c>
      <c r="R14567" s="9">
        <v>11.859328708587499</v>
      </c>
      <c r="S14567" s="9">
        <v>10.994817624464799</v>
      </c>
      <c r="T14567" s="9">
        <v>12.567268913762399</v>
      </c>
    </row>
    <row r="14568" spans="1:20" x14ac:dyDescent="0.35">
      <c r="A14568">
        <f t="shared" si="442"/>
        <v>14568</v>
      </c>
      <c r="B14568" s="3" t="s">
        <v>1038</v>
      </c>
      <c r="C14568" s="3" t="s">
        <v>86</v>
      </c>
      <c r="D14568" s="3" t="s">
        <v>21</v>
      </c>
      <c r="E14568">
        <v>2021</v>
      </c>
      <c r="F14568" s="3" t="str">
        <f t="shared" si="441"/>
        <v>RCQOutBONFER2021</v>
      </c>
      <c r="G14568" s="9">
        <v>6.7244492447331901</v>
      </c>
      <c r="H14568" s="9">
        <v>18.385678265417301</v>
      </c>
      <c r="I14568" s="9">
        <v>11.4203418537736</v>
      </c>
      <c r="J14568" s="9">
        <v>18.865715690612902</v>
      </c>
      <c r="K14568" s="9">
        <v>22.4719782894791</v>
      </c>
      <c r="L14568" s="9">
        <v>18.714437204844</v>
      </c>
      <c r="M14568" s="9">
        <v>10.622942897194401</v>
      </c>
      <c r="N14568" s="9">
        <v>22.365538353958296</v>
      </c>
      <c r="O14568" s="9">
        <v>33.929152726357501</v>
      </c>
      <c r="P14568" s="9">
        <v>30.0456446318194</v>
      </c>
      <c r="Q14568" s="9">
        <v>20.287472936565798</v>
      </c>
      <c r="R14568" s="9">
        <v>14.8375067258833</v>
      </c>
      <c r="S14568" s="9">
        <v>16.781985694414001</v>
      </c>
      <c r="T14568" s="9">
        <v>15.470152373807601</v>
      </c>
    </row>
    <row r="14569" spans="1:20" x14ac:dyDescent="0.35">
      <c r="A14569">
        <f t="shared" si="442"/>
        <v>14569</v>
      </c>
      <c r="B14569" s="3" t="s">
        <v>1038</v>
      </c>
      <c r="C14569" s="3" t="s">
        <v>86</v>
      </c>
      <c r="D14569" s="3" t="s">
        <v>21</v>
      </c>
      <c r="E14569">
        <v>2022</v>
      </c>
      <c r="F14569" s="3" t="str">
        <f t="shared" si="441"/>
        <v>RCQOutBONFER2022</v>
      </c>
      <c r="G14569" s="9">
        <v>7.1162311538951597</v>
      </c>
      <c r="H14569" s="9">
        <v>18.857419449200599</v>
      </c>
      <c r="I14569" s="9">
        <v>18.423799665084701</v>
      </c>
      <c r="J14569" s="9">
        <v>17.482415397425999</v>
      </c>
      <c r="K14569" s="9">
        <v>19.538345684062499</v>
      </c>
      <c r="L14569" s="9">
        <v>7.73092956423723</v>
      </c>
      <c r="M14569" s="9">
        <v>11.4655984284722</v>
      </c>
      <c r="N14569" s="9">
        <v>25.083975419319401</v>
      </c>
      <c r="O14569" s="9">
        <v>33.131465528178701</v>
      </c>
      <c r="P14569" s="9">
        <v>21.066862827256902</v>
      </c>
      <c r="Q14569" s="9">
        <v>11.212264250739199</v>
      </c>
      <c r="R14569" s="9">
        <v>9.4698147880680494</v>
      </c>
      <c r="S14569" s="9">
        <v>8.4326459424557196</v>
      </c>
      <c r="T14569" s="9">
        <v>6.9938161394402698</v>
      </c>
    </row>
    <row r="14570" spans="1:20" x14ac:dyDescent="0.35">
      <c r="A14570">
        <f t="shared" si="442"/>
        <v>14570</v>
      </c>
      <c r="B14570" s="3" t="s">
        <v>1038</v>
      </c>
      <c r="C14570" s="3" t="s">
        <v>86</v>
      </c>
      <c r="D14570" s="3" t="s">
        <v>21</v>
      </c>
      <c r="E14570">
        <v>2023</v>
      </c>
      <c r="F14570" s="3" t="str">
        <f t="shared" si="441"/>
        <v>RCQOutBONFER2023</v>
      </c>
      <c r="G14570" s="9">
        <v>6.2127369737614204</v>
      </c>
      <c r="H14570" s="9">
        <v>12.6631512674722</v>
      </c>
      <c r="I14570" s="9">
        <v>16.007719148035399</v>
      </c>
      <c r="J14570" s="9">
        <v>13.577648620633701</v>
      </c>
      <c r="K14570" s="9">
        <v>13.8334272962135</v>
      </c>
      <c r="L14570" s="9">
        <v>6.4629960947049696</v>
      </c>
      <c r="M14570" s="9">
        <v>11.0762710754111</v>
      </c>
      <c r="N14570" s="9">
        <v>19.982594573375</v>
      </c>
      <c r="O14570" s="9">
        <v>30.419045926801001</v>
      </c>
      <c r="P14570" s="9">
        <v>24.8508633605555</v>
      </c>
      <c r="Q14570" s="9">
        <v>12.954978380665301</v>
      </c>
      <c r="R14570" s="9">
        <v>11.6533396194638</v>
      </c>
      <c r="S14570" s="9">
        <v>10.699598359661399</v>
      </c>
      <c r="T14570" s="9">
        <v>10.9442619524729</v>
      </c>
    </row>
    <row r="14571" spans="1:20" x14ac:dyDescent="0.35">
      <c r="A14571">
        <f t="shared" si="442"/>
        <v>14571</v>
      </c>
      <c r="B14571" s="3" t="s">
        <v>1038</v>
      </c>
      <c r="C14571" s="3" t="s">
        <v>86</v>
      </c>
      <c r="D14571" s="3" t="s">
        <v>21</v>
      </c>
      <c r="E14571">
        <v>2024</v>
      </c>
      <c r="F14571" s="3" t="str">
        <f t="shared" si="441"/>
        <v>RCQOutBONFER2024</v>
      </c>
      <c r="G14571" s="9">
        <v>9.9381154788595403</v>
      </c>
      <c r="H14571" s="9">
        <v>20.699906275956199</v>
      </c>
      <c r="I14571" s="9">
        <v>15.277656989228401</v>
      </c>
      <c r="J14571" s="9">
        <v>11.079323069227099</v>
      </c>
      <c r="K14571" s="9">
        <v>6.3473305784010403</v>
      </c>
      <c r="L14571" s="9">
        <v>6.6254391614052404</v>
      </c>
      <c r="M14571" s="9">
        <v>9.4400893677902697</v>
      </c>
      <c r="N14571" s="9">
        <v>9.911014372875</v>
      </c>
      <c r="O14571" s="9">
        <v>25.0847550011088</v>
      </c>
      <c r="P14571" s="9">
        <v>20.992715154060399</v>
      </c>
      <c r="Q14571" s="9">
        <v>12.438346279262699</v>
      </c>
      <c r="R14571" s="9">
        <v>10.4089623963402</v>
      </c>
      <c r="S14571" s="9">
        <v>9.4347830450234298</v>
      </c>
      <c r="T14571" s="9">
        <v>11.5634281248548</v>
      </c>
    </row>
    <row r="14572" spans="1:20" x14ac:dyDescent="0.35">
      <c r="A14572">
        <f t="shared" si="442"/>
        <v>14572</v>
      </c>
      <c r="B14572" s="3" t="s">
        <v>1038</v>
      </c>
      <c r="C14572" s="3" t="s">
        <v>86</v>
      </c>
      <c r="D14572" s="3" t="s">
        <v>21</v>
      </c>
      <c r="E14572">
        <v>2025</v>
      </c>
      <c r="F14572" s="3" t="str">
        <f t="shared" si="441"/>
        <v>RCQOutBONFER2025</v>
      </c>
      <c r="G14572" s="9">
        <v>6.0428246041888398</v>
      </c>
      <c r="H14572" s="9">
        <v>7.4836700482881904</v>
      </c>
      <c r="I14572" s="9">
        <v>12.0106490594027</v>
      </c>
      <c r="J14572" s="9">
        <v>18.830193694398499</v>
      </c>
      <c r="K14572" s="9">
        <v>36.7007671585</v>
      </c>
      <c r="L14572" s="9">
        <v>14.0874784122399</v>
      </c>
      <c r="M14572" s="9">
        <v>10.0715230098194</v>
      </c>
      <c r="N14572" s="9">
        <v>19.895269995708301</v>
      </c>
      <c r="O14572" s="9">
        <v>32.980544597291598</v>
      </c>
      <c r="P14572" s="9">
        <v>20.1671657232013</v>
      </c>
      <c r="Q14572" s="9">
        <v>11.7955626468561</v>
      </c>
      <c r="R14572" s="9">
        <v>10.018516764375001</v>
      </c>
      <c r="S14572" s="9">
        <v>10.2331810611132</v>
      </c>
      <c r="T14572" s="9">
        <v>7.1533475612861102</v>
      </c>
    </row>
    <row r="14573" spans="1:20" x14ac:dyDescent="0.35">
      <c r="A14573">
        <f t="shared" si="442"/>
        <v>14573</v>
      </c>
      <c r="B14573" s="3" t="s">
        <v>1038</v>
      </c>
      <c r="C14573" s="3" t="s">
        <v>86</v>
      </c>
      <c r="D14573" s="3" t="s">
        <v>21</v>
      </c>
      <c r="E14573">
        <v>2026</v>
      </c>
      <c r="F14573" s="3" t="str">
        <f t="shared" si="441"/>
        <v>RCQOutBONFER2026</v>
      </c>
      <c r="G14573" s="9">
        <v>6.4360684926444804</v>
      </c>
      <c r="H14573" s="9">
        <v>24.945763721831899</v>
      </c>
      <c r="I14573" s="9">
        <v>27.4008713211527</v>
      </c>
      <c r="J14573" s="9">
        <v>37.201300315685401</v>
      </c>
      <c r="K14573" s="9">
        <v>20.6394909852031</v>
      </c>
      <c r="L14573" s="9">
        <v>20.398746315029499</v>
      </c>
      <c r="M14573" s="9">
        <v>11.4636472747222</v>
      </c>
      <c r="N14573" s="9">
        <v>20.444902944083299</v>
      </c>
      <c r="O14573" s="9">
        <v>28.956633976901799</v>
      </c>
      <c r="P14573" s="9">
        <v>21.560062552777701</v>
      </c>
      <c r="Q14573" s="9">
        <v>11.639796369809799</v>
      </c>
      <c r="R14573" s="9">
        <v>10.299276654965199</v>
      </c>
      <c r="S14573" s="9">
        <v>9.6509252929049403</v>
      </c>
      <c r="T14573" s="9">
        <v>6.9321660327354104</v>
      </c>
    </row>
    <row r="14574" spans="1:20" x14ac:dyDescent="0.35">
      <c r="A14574">
        <f t="shared" si="442"/>
        <v>14574</v>
      </c>
      <c r="B14574" s="3" t="s">
        <v>1038</v>
      </c>
      <c r="C14574" s="3" t="s">
        <v>86</v>
      </c>
      <c r="D14574" s="3" t="s">
        <v>21</v>
      </c>
      <c r="E14574">
        <v>2027</v>
      </c>
      <c r="F14574" s="3" t="str">
        <f t="shared" si="441"/>
        <v>RCQOutBONFER2027</v>
      </c>
      <c r="G14574" s="9">
        <v>5.9345383905678704</v>
      </c>
      <c r="H14574" s="9">
        <v>8.7243326582319405</v>
      </c>
      <c r="I14574" s="9">
        <v>10.005007359370101</v>
      </c>
      <c r="J14574" s="9">
        <v>4.4363446038991903</v>
      </c>
      <c r="K14574" s="9">
        <v>4.5461654929583304</v>
      </c>
      <c r="L14574" s="9">
        <v>4.5954015459361504</v>
      </c>
      <c r="M14574" s="9">
        <v>9.5220196184458299</v>
      </c>
      <c r="N14574" s="9">
        <v>18.7605792300694</v>
      </c>
      <c r="O14574" s="9">
        <v>33.560356567500001</v>
      </c>
      <c r="P14574" s="9">
        <v>18.3658486623888</v>
      </c>
      <c r="Q14574" s="9">
        <v>10.2052591541325</v>
      </c>
      <c r="R14574" s="9">
        <v>11.449764271351301</v>
      </c>
      <c r="S14574" s="9">
        <v>10.508226015993399</v>
      </c>
      <c r="T14574" s="9">
        <v>9.3332267663736097</v>
      </c>
    </row>
    <row r="14575" spans="1:20" x14ac:dyDescent="0.35">
      <c r="A14575">
        <f t="shared" si="442"/>
        <v>14575</v>
      </c>
      <c r="B14575" s="3" t="s">
        <v>1038</v>
      </c>
      <c r="C14575" s="3" t="s">
        <v>86</v>
      </c>
      <c r="D14575" s="3" t="s">
        <v>21</v>
      </c>
      <c r="E14575">
        <v>2028</v>
      </c>
      <c r="F14575" s="3" t="str">
        <f t="shared" si="441"/>
        <v>RCQOutBONFER2028</v>
      </c>
      <c r="G14575" s="9">
        <v>5.1181416091740504</v>
      </c>
      <c r="H14575" s="9">
        <v>14.0125082384534</v>
      </c>
      <c r="I14575" s="9">
        <v>10.866871606927701</v>
      </c>
      <c r="J14575" s="9">
        <v>4.8137086469274104</v>
      </c>
      <c r="K14575" s="9">
        <v>3.8303062532343701</v>
      </c>
      <c r="L14575" s="9">
        <v>5.4318230810168</v>
      </c>
      <c r="M14575" s="9">
        <v>8.3110916450138799</v>
      </c>
      <c r="N14575" s="9">
        <v>12.0560945595416</v>
      </c>
      <c r="O14575" s="9">
        <v>26.418278260678701</v>
      </c>
      <c r="P14575" s="9">
        <v>19.012209381049299</v>
      </c>
      <c r="Q14575" s="9">
        <v>12.2998936888568</v>
      </c>
      <c r="R14575" s="9">
        <v>10.499540407620801</v>
      </c>
      <c r="S14575" s="9">
        <v>11.0226093706914</v>
      </c>
      <c r="T14575" s="9">
        <v>10.1741189117944</v>
      </c>
    </row>
    <row r="14576" spans="1:20" x14ac:dyDescent="0.35">
      <c r="A14576">
        <f t="shared" si="442"/>
        <v>14576</v>
      </c>
      <c r="B14576" s="3" t="s">
        <v>1038</v>
      </c>
      <c r="C14576" s="3" t="s">
        <v>86</v>
      </c>
      <c r="D14576" s="3" t="s">
        <v>21</v>
      </c>
      <c r="E14576">
        <v>2029</v>
      </c>
      <c r="F14576" s="3" t="str">
        <f t="shared" si="441"/>
        <v>RCQOutBONFER2029</v>
      </c>
      <c r="G14576" s="9">
        <v>5.89249791937634</v>
      </c>
      <c r="H14576" s="9">
        <v>6.7865643477770803</v>
      </c>
      <c r="I14576" s="9">
        <v>9.2376601336687401</v>
      </c>
      <c r="J14576" s="9">
        <v>7.5480217540752603</v>
      </c>
      <c r="K14576" s="9">
        <v>5.2704000002447904</v>
      </c>
      <c r="L14576" s="9">
        <v>6.4638067685672</v>
      </c>
      <c r="M14576" s="9">
        <v>11.3658110892083</v>
      </c>
      <c r="N14576" s="9">
        <v>15.132344970652699</v>
      </c>
      <c r="O14576" s="9">
        <v>30.271808293454299</v>
      </c>
      <c r="P14576" s="9">
        <v>16.074821022579801</v>
      </c>
      <c r="Q14576" s="9">
        <v>11.0839133376096</v>
      </c>
      <c r="R14576" s="9">
        <v>9.9731912959972195</v>
      </c>
      <c r="S14576" s="9">
        <v>9.0447838197955708</v>
      </c>
      <c r="T14576" s="9">
        <v>9.5220968749131902</v>
      </c>
    </row>
    <row r="14577" spans="1:20" x14ac:dyDescent="0.35">
      <c r="A14577">
        <f t="shared" si="442"/>
        <v>14577</v>
      </c>
      <c r="B14577" s="3" t="s">
        <v>1038</v>
      </c>
      <c r="C14577" s="3" t="s">
        <v>95</v>
      </c>
      <c r="D14577" s="3" t="s">
        <v>21</v>
      </c>
      <c r="E14577">
        <v>2020</v>
      </c>
      <c r="F14577" s="3" t="str">
        <f t="shared" si="441"/>
        <v>RCSpillBONFER2020</v>
      </c>
      <c r="G14577" s="9">
        <v>7.2919389285665304</v>
      </c>
      <c r="H14577" s="9">
        <v>18.1940493441729</v>
      </c>
      <c r="I14577" s="9">
        <v>24.216549147549301</v>
      </c>
      <c r="J14577" s="9">
        <v>15.9415946067809</v>
      </c>
      <c r="K14577" s="9">
        <v>7.21999015759895</v>
      </c>
      <c r="L14577" s="9">
        <v>13.5290322448702</v>
      </c>
      <c r="M14577" s="9">
        <v>13.4713489134194</v>
      </c>
      <c r="N14577" s="9">
        <v>21.766247316430501</v>
      </c>
      <c r="O14577" s="9">
        <v>33.258263893279498</v>
      </c>
      <c r="P14577" s="9">
        <v>30.4193931846388</v>
      </c>
      <c r="Q14577" s="9">
        <v>14.1571936303272</v>
      </c>
      <c r="R14577" s="9">
        <v>11.859328708587499</v>
      </c>
      <c r="S14577" s="9">
        <v>10.994817624464799</v>
      </c>
      <c r="T14577" s="9">
        <v>12.567268913762399</v>
      </c>
    </row>
    <row r="14578" spans="1:20" x14ac:dyDescent="0.35">
      <c r="A14578">
        <f t="shared" si="442"/>
        <v>14578</v>
      </c>
      <c r="B14578" s="3" t="s">
        <v>1038</v>
      </c>
      <c r="C14578" s="3" t="s">
        <v>95</v>
      </c>
      <c r="D14578" s="3" t="s">
        <v>21</v>
      </c>
      <c r="E14578">
        <v>2021</v>
      </c>
      <c r="F14578" s="3" t="str">
        <f t="shared" si="441"/>
        <v>RCSpillBONFER2021</v>
      </c>
      <c r="G14578" s="9">
        <v>6.7244492447331901</v>
      </c>
      <c r="H14578" s="9">
        <v>18.385678265417301</v>
      </c>
      <c r="I14578" s="9">
        <v>11.4203418537736</v>
      </c>
      <c r="J14578" s="9">
        <v>18.865715690612902</v>
      </c>
      <c r="K14578" s="9">
        <v>22.4719782894791</v>
      </c>
      <c r="L14578" s="9">
        <v>18.714437204844</v>
      </c>
      <c r="M14578" s="9">
        <v>10.622942897194401</v>
      </c>
      <c r="N14578" s="9">
        <v>22.365538353958296</v>
      </c>
      <c r="O14578" s="9">
        <v>33.929152726357501</v>
      </c>
      <c r="P14578" s="9">
        <v>30.0456446318194</v>
      </c>
      <c r="Q14578" s="9">
        <v>20.287472936565798</v>
      </c>
      <c r="R14578" s="9">
        <v>14.8375067258833</v>
      </c>
      <c r="S14578" s="9">
        <v>16.781985694414001</v>
      </c>
      <c r="T14578" s="9">
        <v>15.470152373807601</v>
      </c>
    </row>
    <row r="14579" spans="1:20" x14ac:dyDescent="0.35">
      <c r="A14579">
        <f t="shared" si="442"/>
        <v>14579</v>
      </c>
      <c r="B14579" s="3" t="s">
        <v>1038</v>
      </c>
      <c r="C14579" s="3" t="s">
        <v>95</v>
      </c>
      <c r="D14579" s="3" t="s">
        <v>21</v>
      </c>
      <c r="E14579">
        <v>2022</v>
      </c>
      <c r="F14579" s="3" t="str">
        <f t="shared" si="441"/>
        <v>RCSpillBONFER2022</v>
      </c>
      <c r="G14579" s="9">
        <v>7.1162311538951597</v>
      </c>
      <c r="H14579" s="9">
        <v>18.857419449200599</v>
      </c>
      <c r="I14579" s="9">
        <v>18.423799665084701</v>
      </c>
      <c r="J14579" s="9">
        <v>17.482415397425999</v>
      </c>
      <c r="K14579" s="9">
        <v>19.538345684062499</v>
      </c>
      <c r="L14579" s="9">
        <v>7.73092956423723</v>
      </c>
      <c r="M14579" s="9">
        <v>11.4655984284722</v>
      </c>
      <c r="N14579" s="9">
        <v>25.083975419319401</v>
      </c>
      <c r="O14579" s="9">
        <v>33.131465528178701</v>
      </c>
      <c r="P14579" s="9">
        <v>21.066862827256902</v>
      </c>
      <c r="Q14579" s="9">
        <v>11.212264250739199</v>
      </c>
      <c r="R14579" s="9">
        <v>9.4698147880680494</v>
      </c>
      <c r="S14579" s="9">
        <v>8.4326459424557196</v>
      </c>
      <c r="T14579" s="9">
        <v>6.9938161394402698</v>
      </c>
    </row>
    <row r="14580" spans="1:20" x14ac:dyDescent="0.35">
      <c r="A14580">
        <f t="shared" si="442"/>
        <v>14580</v>
      </c>
      <c r="B14580" s="3" t="s">
        <v>1038</v>
      </c>
      <c r="C14580" s="3" t="s">
        <v>95</v>
      </c>
      <c r="D14580" s="3" t="s">
        <v>21</v>
      </c>
      <c r="E14580">
        <v>2023</v>
      </c>
      <c r="F14580" s="3" t="str">
        <f t="shared" si="441"/>
        <v>RCSpillBONFER2023</v>
      </c>
      <c r="G14580" s="9">
        <v>6.2127369737614204</v>
      </c>
      <c r="H14580" s="9">
        <v>12.6631512674722</v>
      </c>
      <c r="I14580" s="9">
        <v>16.007719148035399</v>
      </c>
      <c r="J14580" s="9">
        <v>13.577648620633701</v>
      </c>
      <c r="K14580" s="9">
        <v>13.8334272962135</v>
      </c>
      <c r="L14580" s="9">
        <v>6.4629960947049696</v>
      </c>
      <c r="M14580" s="9">
        <v>11.0762710754111</v>
      </c>
      <c r="N14580" s="9">
        <v>19.982594573375</v>
      </c>
      <c r="O14580" s="9">
        <v>30.419045926801001</v>
      </c>
      <c r="P14580" s="9">
        <v>24.8508633605555</v>
      </c>
      <c r="Q14580" s="9">
        <v>12.954978380665301</v>
      </c>
      <c r="R14580" s="9">
        <v>11.6533396194638</v>
      </c>
      <c r="S14580" s="9">
        <v>10.699598359661399</v>
      </c>
      <c r="T14580" s="9">
        <v>10.9442619524729</v>
      </c>
    </row>
    <row r="14581" spans="1:20" x14ac:dyDescent="0.35">
      <c r="A14581">
        <f t="shared" si="442"/>
        <v>14581</v>
      </c>
      <c r="B14581" s="3" t="s">
        <v>1038</v>
      </c>
      <c r="C14581" s="3" t="s">
        <v>95</v>
      </c>
      <c r="D14581" s="3" t="s">
        <v>21</v>
      </c>
      <c r="E14581">
        <v>2024</v>
      </c>
      <c r="F14581" s="3" t="str">
        <f t="shared" ref="F14581:F14644" si="443">_xlfn.CONCAT(B14581,C14581,D14581,E14581)</f>
        <v>RCSpillBONFER2024</v>
      </c>
      <c r="G14581" s="9">
        <v>9.9381154788595403</v>
      </c>
      <c r="H14581" s="9">
        <v>20.699906275956199</v>
      </c>
      <c r="I14581" s="9">
        <v>15.277656989228401</v>
      </c>
      <c r="J14581" s="9">
        <v>11.079323069227099</v>
      </c>
      <c r="K14581" s="9">
        <v>6.3473305784010403</v>
      </c>
      <c r="L14581" s="9">
        <v>6.6254391614052404</v>
      </c>
      <c r="M14581" s="9">
        <v>9.4400893677902697</v>
      </c>
      <c r="N14581" s="9">
        <v>9.911014372875</v>
      </c>
      <c r="O14581" s="9">
        <v>25.0847550011088</v>
      </c>
      <c r="P14581" s="9">
        <v>20.992715154060399</v>
      </c>
      <c r="Q14581" s="9">
        <v>12.438346279262699</v>
      </c>
      <c r="R14581" s="9">
        <v>10.4089623963402</v>
      </c>
      <c r="S14581" s="9">
        <v>9.4347830450234298</v>
      </c>
      <c r="T14581" s="9">
        <v>11.5634281248548</v>
      </c>
    </row>
    <row r="14582" spans="1:20" x14ac:dyDescent="0.35">
      <c r="A14582">
        <f t="shared" si="442"/>
        <v>14582</v>
      </c>
      <c r="B14582" s="3" t="s">
        <v>1038</v>
      </c>
      <c r="C14582" s="3" t="s">
        <v>95</v>
      </c>
      <c r="D14582" s="3" t="s">
        <v>21</v>
      </c>
      <c r="E14582">
        <v>2025</v>
      </c>
      <c r="F14582" s="3" t="str">
        <f t="shared" si="443"/>
        <v>RCSpillBONFER2025</v>
      </c>
      <c r="G14582" s="9">
        <v>6.0428246041888398</v>
      </c>
      <c r="H14582" s="9">
        <v>7.4836700482881904</v>
      </c>
      <c r="I14582" s="9">
        <v>12.0106490594027</v>
      </c>
      <c r="J14582" s="9">
        <v>18.830193694398499</v>
      </c>
      <c r="K14582" s="9">
        <v>36.7007671585</v>
      </c>
      <c r="L14582" s="9">
        <v>14.0874784122399</v>
      </c>
      <c r="M14582" s="9">
        <v>10.0715230098194</v>
      </c>
      <c r="N14582" s="9">
        <v>19.895269995708301</v>
      </c>
      <c r="O14582" s="9">
        <v>32.980544597291598</v>
      </c>
      <c r="P14582" s="9">
        <v>20.1671657232013</v>
      </c>
      <c r="Q14582" s="9">
        <v>11.7955626468561</v>
      </c>
      <c r="R14582" s="9">
        <v>10.018516764375001</v>
      </c>
      <c r="S14582" s="9">
        <v>10.2331810611132</v>
      </c>
      <c r="T14582" s="9">
        <v>7.1533475612861102</v>
      </c>
    </row>
    <row r="14583" spans="1:20" x14ac:dyDescent="0.35">
      <c r="A14583">
        <f t="shared" si="442"/>
        <v>14583</v>
      </c>
      <c r="B14583" s="3" t="s">
        <v>1038</v>
      </c>
      <c r="C14583" s="3" t="s">
        <v>95</v>
      </c>
      <c r="D14583" s="3" t="s">
        <v>21</v>
      </c>
      <c r="E14583">
        <v>2026</v>
      </c>
      <c r="F14583" s="3" t="str">
        <f t="shared" si="443"/>
        <v>RCSpillBONFER2026</v>
      </c>
      <c r="G14583" s="9">
        <v>6.4360684926444804</v>
      </c>
      <c r="H14583" s="9">
        <v>24.945763721831899</v>
      </c>
      <c r="I14583" s="9">
        <v>27.4008713211527</v>
      </c>
      <c r="J14583" s="9">
        <v>37.201300315685401</v>
      </c>
      <c r="K14583" s="9">
        <v>20.6394909852031</v>
      </c>
      <c r="L14583" s="9">
        <v>20.398746315029499</v>
      </c>
      <c r="M14583" s="9">
        <v>11.4636472747222</v>
      </c>
      <c r="N14583" s="9">
        <v>20.444902944083299</v>
      </c>
      <c r="O14583" s="9">
        <v>28.956633976901799</v>
      </c>
      <c r="P14583" s="9">
        <v>21.560062552777701</v>
      </c>
      <c r="Q14583" s="9">
        <v>11.639796369809799</v>
      </c>
      <c r="R14583" s="9">
        <v>10.299276654965199</v>
      </c>
      <c r="S14583" s="9">
        <v>9.6509252929049403</v>
      </c>
      <c r="T14583" s="9">
        <v>6.9321660327354104</v>
      </c>
    </row>
    <row r="14584" spans="1:20" x14ac:dyDescent="0.35">
      <c r="A14584">
        <f t="shared" si="442"/>
        <v>14584</v>
      </c>
      <c r="B14584" s="3" t="s">
        <v>1038</v>
      </c>
      <c r="C14584" s="3" t="s">
        <v>95</v>
      </c>
      <c r="D14584" s="3" t="s">
        <v>21</v>
      </c>
      <c r="E14584">
        <v>2027</v>
      </c>
      <c r="F14584" s="3" t="str">
        <f t="shared" si="443"/>
        <v>RCSpillBONFER2027</v>
      </c>
      <c r="G14584" s="9">
        <v>5.9345383905678704</v>
      </c>
      <c r="H14584" s="9">
        <v>8.7243326582319405</v>
      </c>
      <c r="I14584" s="9">
        <v>10.005007359370101</v>
      </c>
      <c r="J14584" s="9">
        <v>4.4363446038991903</v>
      </c>
      <c r="K14584" s="9">
        <v>4.5461654929583304</v>
      </c>
      <c r="L14584" s="9">
        <v>4.5954015459361504</v>
      </c>
      <c r="M14584" s="9">
        <v>9.5220196184458299</v>
      </c>
      <c r="N14584" s="9">
        <v>18.7605792300694</v>
      </c>
      <c r="O14584" s="9">
        <v>33.560356567500001</v>
      </c>
      <c r="P14584" s="9">
        <v>18.3658486623888</v>
      </c>
      <c r="Q14584" s="9">
        <v>10.2052591541325</v>
      </c>
      <c r="R14584" s="9">
        <v>11.449764271351301</v>
      </c>
      <c r="S14584" s="9">
        <v>10.508226015993399</v>
      </c>
      <c r="T14584" s="9">
        <v>9.3332267663736097</v>
      </c>
    </row>
    <row r="14585" spans="1:20" x14ac:dyDescent="0.35">
      <c r="A14585">
        <f t="shared" si="442"/>
        <v>14585</v>
      </c>
      <c r="B14585" s="3" t="s">
        <v>1038</v>
      </c>
      <c r="C14585" s="3" t="s">
        <v>95</v>
      </c>
      <c r="D14585" s="3" t="s">
        <v>21</v>
      </c>
      <c r="E14585">
        <v>2028</v>
      </c>
      <c r="F14585" s="3" t="str">
        <f t="shared" si="443"/>
        <v>RCSpillBONFER2028</v>
      </c>
      <c r="G14585" s="9">
        <v>5.1181416091740504</v>
      </c>
      <c r="H14585" s="9">
        <v>14.0125082384534</v>
      </c>
      <c r="I14585" s="9">
        <v>10.866871606927701</v>
      </c>
      <c r="J14585" s="9">
        <v>4.8137086469274104</v>
      </c>
      <c r="K14585" s="9">
        <v>3.8303062532343701</v>
      </c>
      <c r="L14585" s="9">
        <v>5.4318230810168</v>
      </c>
      <c r="M14585" s="9">
        <v>8.3110916450138799</v>
      </c>
      <c r="N14585" s="9">
        <v>12.0560945595416</v>
      </c>
      <c r="O14585" s="9">
        <v>26.418278260678701</v>
      </c>
      <c r="P14585" s="9">
        <v>19.012209381049299</v>
      </c>
      <c r="Q14585" s="9">
        <v>12.2998936888568</v>
      </c>
      <c r="R14585" s="9">
        <v>10.499540407620801</v>
      </c>
      <c r="S14585" s="9">
        <v>11.0226093706914</v>
      </c>
      <c r="T14585" s="9">
        <v>10.1741189117944</v>
      </c>
    </row>
    <row r="14586" spans="1:20" x14ac:dyDescent="0.35">
      <c r="A14586">
        <f t="shared" si="442"/>
        <v>14586</v>
      </c>
      <c r="B14586" s="3" t="s">
        <v>1038</v>
      </c>
      <c r="C14586" s="3" t="s">
        <v>95</v>
      </c>
      <c r="D14586" s="3" t="s">
        <v>21</v>
      </c>
      <c r="E14586">
        <v>2029</v>
      </c>
      <c r="F14586" s="3" t="str">
        <f t="shared" si="443"/>
        <v>RCSpillBONFER2029</v>
      </c>
      <c r="G14586" s="9">
        <v>5.89249791937634</v>
      </c>
      <c r="H14586" s="9">
        <v>6.7865643477770803</v>
      </c>
      <c r="I14586" s="9">
        <v>9.2376601336687401</v>
      </c>
      <c r="J14586" s="9">
        <v>7.5480217540752603</v>
      </c>
      <c r="K14586" s="9">
        <v>5.2704000002447904</v>
      </c>
      <c r="L14586" s="9">
        <v>6.4638067685672</v>
      </c>
      <c r="M14586" s="9">
        <v>11.3658110892083</v>
      </c>
      <c r="N14586" s="9">
        <v>15.132344970652699</v>
      </c>
      <c r="O14586" s="9">
        <v>30.271808293454299</v>
      </c>
      <c r="P14586" s="9">
        <v>16.074821022579801</v>
      </c>
      <c r="Q14586" s="9">
        <v>11.0839133376096</v>
      </c>
      <c r="R14586" s="9">
        <v>9.9731912959972195</v>
      </c>
      <c r="S14586" s="9">
        <v>9.0447838197955708</v>
      </c>
      <c r="T14586" s="9">
        <v>9.5220968749131902</v>
      </c>
    </row>
    <row r="14587" spans="1:20" x14ac:dyDescent="0.35">
      <c r="A14587">
        <f t="shared" si="442"/>
        <v>14587</v>
      </c>
      <c r="B14587" s="3" t="s">
        <v>1038</v>
      </c>
      <c r="C14587" s="3" t="s">
        <v>77</v>
      </c>
      <c r="D14587" s="3" t="s">
        <v>21</v>
      </c>
      <c r="E14587">
        <v>2020</v>
      </c>
      <c r="F14587" s="3" t="str">
        <f t="shared" si="443"/>
        <v>RCGenBONFER2020</v>
      </c>
      <c r="G14587" s="9">
        <v>0</v>
      </c>
      <c r="H14587" s="9">
        <v>0</v>
      </c>
      <c r="I14587" s="9">
        <v>0</v>
      </c>
      <c r="J14587" s="9">
        <v>0</v>
      </c>
      <c r="K14587" s="9">
        <v>0</v>
      </c>
      <c r="L14587" s="9">
        <v>0</v>
      </c>
      <c r="M14587" s="9">
        <v>0</v>
      </c>
      <c r="N14587" s="9">
        <v>0</v>
      </c>
      <c r="O14587" s="9">
        <v>0</v>
      </c>
      <c r="P14587" s="9">
        <v>0</v>
      </c>
      <c r="Q14587" s="9">
        <v>0</v>
      </c>
      <c r="R14587" s="9">
        <v>0</v>
      </c>
      <c r="S14587" s="9">
        <v>0</v>
      </c>
      <c r="T14587" s="9">
        <v>0</v>
      </c>
    </row>
    <row r="14588" spans="1:20" x14ac:dyDescent="0.35">
      <c r="A14588">
        <f t="shared" si="442"/>
        <v>14588</v>
      </c>
      <c r="B14588" s="3" t="s">
        <v>1038</v>
      </c>
      <c r="C14588" s="3" t="s">
        <v>77</v>
      </c>
      <c r="D14588" s="3" t="s">
        <v>21</v>
      </c>
      <c r="E14588">
        <v>2021</v>
      </c>
      <c r="F14588" s="3" t="str">
        <f t="shared" si="443"/>
        <v>RCGenBONFER2021</v>
      </c>
      <c r="G14588" s="9">
        <v>0</v>
      </c>
      <c r="H14588" s="9">
        <v>0</v>
      </c>
      <c r="I14588" s="9">
        <v>0</v>
      </c>
      <c r="J14588" s="9">
        <v>0</v>
      </c>
      <c r="K14588" s="9">
        <v>0</v>
      </c>
      <c r="L14588" s="9">
        <v>0</v>
      </c>
      <c r="M14588" s="9">
        <v>0</v>
      </c>
      <c r="N14588" s="9">
        <v>0</v>
      </c>
      <c r="O14588" s="9">
        <v>0</v>
      </c>
      <c r="P14588" s="9">
        <v>0</v>
      </c>
      <c r="Q14588" s="9">
        <v>0</v>
      </c>
      <c r="R14588" s="9">
        <v>0</v>
      </c>
      <c r="S14588" s="9">
        <v>0</v>
      </c>
      <c r="T14588" s="9">
        <v>0</v>
      </c>
    </row>
    <row r="14589" spans="1:20" x14ac:dyDescent="0.35">
      <c r="A14589">
        <f t="shared" si="442"/>
        <v>14589</v>
      </c>
      <c r="B14589" s="3" t="s">
        <v>1038</v>
      </c>
      <c r="C14589" s="3" t="s">
        <v>77</v>
      </c>
      <c r="D14589" s="3" t="s">
        <v>21</v>
      </c>
      <c r="E14589">
        <v>2022</v>
      </c>
      <c r="F14589" s="3" t="str">
        <f t="shared" si="443"/>
        <v>RCGenBONFER2022</v>
      </c>
      <c r="G14589" s="9">
        <v>0</v>
      </c>
      <c r="H14589" s="9">
        <v>0</v>
      </c>
      <c r="I14589" s="9">
        <v>0</v>
      </c>
      <c r="J14589" s="9">
        <v>0</v>
      </c>
      <c r="K14589" s="9">
        <v>0</v>
      </c>
      <c r="L14589" s="9">
        <v>0</v>
      </c>
      <c r="M14589" s="9">
        <v>0</v>
      </c>
      <c r="N14589" s="9">
        <v>0</v>
      </c>
      <c r="O14589" s="9">
        <v>0</v>
      </c>
      <c r="P14589" s="9">
        <v>0</v>
      </c>
      <c r="Q14589" s="9">
        <v>0</v>
      </c>
      <c r="R14589" s="9">
        <v>0</v>
      </c>
      <c r="S14589" s="9">
        <v>0</v>
      </c>
      <c r="T14589" s="9">
        <v>0</v>
      </c>
    </row>
    <row r="14590" spans="1:20" x14ac:dyDescent="0.35">
      <c r="A14590">
        <f t="shared" si="442"/>
        <v>14590</v>
      </c>
      <c r="B14590" s="3" t="s">
        <v>1038</v>
      </c>
      <c r="C14590" s="3" t="s">
        <v>77</v>
      </c>
      <c r="D14590" s="3" t="s">
        <v>21</v>
      </c>
      <c r="E14590">
        <v>2023</v>
      </c>
      <c r="F14590" s="3" t="str">
        <f t="shared" si="443"/>
        <v>RCGenBONFER2023</v>
      </c>
      <c r="G14590" s="9">
        <v>0</v>
      </c>
      <c r="H14590" s="9">
        <v>0</v>
      </c>
      <c r="I14590" s="9">
        <v>0</v>
      </c>
      <c r="J14590" s="9">
        <v>0</v>
      </c>
      <c r="K14590" s="9">
        <v>0</v>
      </c>
      <c r="L14590" s="9">
        <v>0</v>
      </c>
      <c r="M14590" s="9">
        <v>0</v>
      </c>
      <c r="N14590" s="9">
        <v>0</v>
      </c>
      <c r="O14590" s="9">
        <v>0</v>
      </c>
      <c r="P14590" s="9">
        <v>0</v>
      </c>
      <c r="Q14590" s="9">
        <v>0</v>
      </c>
      <c r="R14590" s="9">
        <v>0</v>
      </c>
      <c r="S14590" s="9">
        <v>0</v>
      </c>
      <c r="T14590" s="9">
        <v>0</v>
      </c>
    </row>
    <row r="14591" spans="1:20" x14ac:dyDescent="0.35">
      <c r="A14591">
        <f t="shared" si="442"/>
        <v>14591</v>
      </c>
      <c r="B14591" s="3" t="s">
        <v>1038</v>
      </c>
      <c r="C14591" s="3" t="s">
        <v>77</v>
      </c>
      <c r="D14591" s="3" t="s">
        <v>21</v>
      </c>
      <c r="E14591">
        <v>2024</v>
      </c>
      <c r="F14591" s="3" t="str">
        <f t="shared" si="443"/>
        <v>RCGenBONFER2024</v>
      </c>
      <c r="G14591" s="9">
        <v>0</v>
      </c>
      <c r="H14591" s="9">
        <v>0</v>
      </c>
      <c r="I14591" s="9">
        <v>0</v>
      </c>
      <c r="J14591" s="9">
        <v>0</v>
      </c>
      <c r="K14591" s="9">
        <v>0</v>
      </c>
      <c r="L14591" s="9">
        <v>0</v>
      </c>
      <c r="M14591" s="9">
        <v>0</v>
      </c>
      <c r="N14591" s="9">
        <v>0</v>
      </c>
      <c r="O14591" s="9">
        <v>0</v>
      </c>
      <c r="P14591" s="9">
        <v>0</v>
      </c>
      <c r="Q14591" s="9">
        <v>0</v>
      </c>
      <c r="R14591" s="9">
        <v>0</v>
      </c>
      <c r="S14591" s="9">
        <v>0</v>
      </c>
      <c r="T14591" s="9">
        <v>0</v>
      </c>
    </row>
    <row r="14592" spans="1:20" x14ac:dyDescent="0.35">
      <c r="A14592">
        <f t="shared" si="442"/>
        <v>14592</v>
      </c>
      <c r="B14592" s="3" t="s">
        <v>1038</v>
      </c>
      <c r="C14592" s="3" t="s">
        <v>77</v>
      </c>
      <c r="D14592" s="3" t="s">
        <v>21</v>
      </c>
      <c r="E14592">
        <v>2025</v>
      </c>
      <c r="F14592" s="3" t="str">
        <f t="shared" si="443"/>
        <v>RCGenBONFER2025</v>
      </c>
      <c r="G14592" s="9">
        <v>0</v>
      </c>
      <c r="H14592" s="9">
        <v>0</v>
      </c>
      <c r="I14592" s="9">
        <v>0</v>
      </c>
      <c r="J14592" s="9">
        <v>0</v>
      </c>
      <c r="K14592" s="9">
        <v>0</v>
      </c>
      <c r="L14592" s="9">
        <v>0</v>
      </c>
      <c r="M14592" s="9">
        <v>0</v>
      </c>
      <c r="N14592" s="9">
        <v>0</v>
      </c>
      <c r="O14592" s="9">
        <v>0</v>
      </c>
      <c r="P14592" s="9">
        <v>0</v>
      </c>
      <c r="Q14592" s="9">
        <v>0</v>
      </c>
      <c r="R14592" s="9">
        <v>0</v>
      </c>
      <c r="S14592" s="9">
        <v>0</v>
      </c>
      <c r="T14592" s="9">
        <v>0</v>
      </c>
    </row>
    <row r="14593" spans="1:20" x14ac:dyDescent="0.35">
      <c r="A14593">
        <f t="shared" si="442"/>
        <v>14593</v>
      </c>
      <c r="B14593" s="3" t="s">
        <v>1038</v>
      </c>
      <c r="C14593" s="3" t="s">
        <v>77</v>
      </c>
      <c r="D14593" s="3" t="s">
        <v>21</v>
      </c>
      <c r="E14593">
        <v>2026</v>
      </c>
      <c r="F14593" s="3" t="str">
        <f t="shared" si="443"/>
        <v>RCGenBONFER2026</v>
      </c>
      <c r="G14593" s="9">
        <v>0</v>
      </c>
      <c r="H14593" s="9">
        <v>0</v>
      </c>
      <c r="I14593" s="9">
        <v>0</v>
      </c>
      <c r="J14593" s="9">
        <v>0</v>
      </c>
      <c r="K14593" s="9">
        <v>0</v>
      </c>
      <c r="L14593" s="9">
        <v>0</v>
      </c>
      <c r="M14593" s="9">
        <v>0</v>
      </c>
      <c r="N14593" s="9">
        <v>0</v>
      </c>
      <c r="O14593" s="9">
        <v>0</v>
      </c>
      <c r="P14593" s="9">
        <v>0</v>
      </c>
      <c r="Q14593" s="9">
        <v>0</v>
      </c>
      <c r="R14593" s="9">
        <v>0</v>
      </c>
      <c r="S14593" s="9">
        <v>0</v>
      </c>
      <c r="T14593" s="9">
        <v>0</v>
      </c>
    </row>
    <row r="14594" spans="1:20" x14ac:dyDescent="0.35">
      <c r="A14594">
        <f t="shared" si="442"/>
        <v>14594</v>
      </c>
      <c r="B14594" s="3" t="s">
        <v>1038</v>
      </c>
      <c r="C14594" s="3" t="s">
        <v>77</v>
      </c>
      <c r="D14594" s="3" t="s">
        <v>21</v>
      </c>
      <c r="E14594">
        <v>2027</v>
      </c>
      <c r="F14594" s="3" t="str">
        <f t="shared" si="443"/>
        <v>RCGenBONFER2027</v>
      </c>
      <c r="G14594" s="9">
        <v>0</v>
      </c>
      <c r="H14594" s="9">
        <v>0</v>
      </c>
      <c r="I14594" s="9">
        <v>0</v>
      </c>
      <c r="J14594" s="9">
        <v>0</v>
      </c>
      <c r="K14594" s="9">
        <v>0</v>
      </c>
      <c r="L14594" s="9">
        <v>0</v>
      </c>
      <c r="M14594" s="9">
        <v>0</v>
      </c>
      <c r="N14594" s="9">
        <v>0</v>
      </c>
      <c r="O14594" s="9">
        <v>0</v>
      </c>
      <c r="P14594" s="9">
        <v>0</v>
      </c>
      <c r="Q14594" s="9">
        <v>0</v>
      </c>
      <c r="R14594" s="9">
        <v>0</v>
      </c>
      <c r="S14594" s="9">
        <v>0</v>
      </c>
      <c r="T14594" s="9">
        <v>0</v>
      </c>
    </row>
    <row r="14595" spans="1:20" x14ac:dyDescent="0.35">
      <c r="A14595">
        <f t="shared" ref="A14595:A14658" si="444">A14594+1</f>
        <v>14595</v>
      </c>
      <c r="B14595" s="3" t="s">
        <v>1038</v>
      </c>
      <c r="C14595" s="3" t="s">
        <v>77</v>
      </c>
      <c r="D14595" s="3" t="s">
        <v>21</v>
      </c>
      <c r="E14595">
        <v>2028</v>
      </c>
      <c r="F14595" s="3" t="str">
        <f t="shared" si="443"/>
        <v>RCGenBONFER2028</v>
      </c>
      <c r="G14595" s="9">
        <v>0</v>
      </c>
      <c r="H14595" s="9">
        <v>0</v>
      </c>
      <c r="I14595" s="9">
        <v>0</v>
      </c>
      <c r="J14595" s="9">
        <v>0</v>
      </c>
      <c r="K14595" s="9">
        <v>0</v>
      </c>
      <c r="L14595" s="9">
        <v>0</v>
      </c>
      <c r="M14595" s="9">
        <v>0</v>
      </c>
      <c r="N14595" s="9">
        <v>0</v>
      </c>
      <c r="O14595" s="9">
        <v>0</v>
      </c>
      <c r="P14595" s="9">
        <v>0</v>
      </c>
      <c r="Q14595" s="9">
        <v>0</v>
      </c>
      <c r="R14595" s="9">
        <v>0</v>
      </c>
      <c r="S14595" s="9">
        <v>0</v>
      </c>
      <c r="T14595" s="9">
        <v>0</v>
      </c>
    </row>
    <row r="14596" spans="1:20" x14ac:dyDescent="0.35">
      <c r="A14596">
        <f t="shared" si="444"/>
        <v>14596</v>
      </c>
      <c r="B14596" s="3" t="s">
        <v>1038</v>
      </c>
      <c r="C14596" s="3" t="s">
        <v>77</v>
      </c>
      <c r="D14596" s="3" t="s">
        <v>21</v>
      </c>
      <c r="E14596">
        <v>2029</v>
      </c>
      <c r="F14596" s="3" t="str">
        <f t="shared" si="443"/>
        <v>RCGenBONFER2029</v>
      </c>
      <c r="G14596" s="9">
        <v>0</v>
      </c>
      <c r="H14596" s="9">
        <v>0</v>
      </c>
      <c r="I14596" s="9">
        <v>0</v>
      </c>
      <c r="J14596" s="9">
        <v>0</v>
      </c>
      <c r="K14596" s="9">
        <v>0</v>
      </c>
      <c r="L14596" s="9">
        <v>0</v>
      </c>
      <c r="M14596" s="9">
        <v>0</v>
      </c>
      <c r="N14596" s="9">
        <v>0</v>
      </c>
      <c r="O14596" s="9">
        <v>0</v>
      </c>
      <c r="P14596" s="9">
        <v>0</v>
      </c>
      <c r="Q14596" s="9">
        <v>0</v>
      </c>
      <c r="R14596" s="9">
        <v>0</v>
      </c>
      <c r="S14596" s="9">
        <v>0</v>
      </c>
      <c r="T14596" s="9">
        <v>0</v>
      </c>
    </row>
    <row r="14597" spans="1:20" x14ac:dyDescent="0.35">
      <c r="A14597">
        <f t="shared" si="444"/>
        <v>14597</v>
      </c>
      <c r="B14597" s="3" t="s">
        <v>1038</v>
      </c>
      <c r="C14597" s="3" t="s">
        <v>75</v>
      </c>
      <c r="D14597" s="3" t="s">
        <v>69</v>
      </c>
      <c r="E14597">
        <v>2020</v>
      </c>
      <c r="F14597" s="3" t="str">
        <f t="shared" si="443"/>
        <v>RCElevBONN2020</v>
      </c>
      <c r="G14597" s="9">
        <v>71.437666328000006</v>
      </c>
      <c r="H14597" s="9">
        <v>71.438650580000001</v>
      </c>
      <c r="I14597" s="9">
        <v>82.000002624000004</v>
      </c>
      <c r="J14597" s="9">
        <v>82.000002624000004</v>
      </c>
      <c r="K14597" s="9">
        <v>78.745409343999995</v>
      </c>
      <c r="L14597" s="9">
        <v>79.888453999999996</v>
      </c>
      <c r="M14597" s="9">
        <v>71.437666328000006</v>
      </c>
      <c r="N14597" s="9">
        <v>72.979333044000001</v>
      </c>
      <c r="O14597" s="9">
        <v>72.979333044000001</v>
      </c>
      <c r="P14597" s="9">
        <v>71.437666328000006</v>
      </c>
      <c r="Q14597" s="9">
        <v>71.450133519999994</v>
      </c>
      <c r="R14597" s="9">
        <v>71.916668967999996</v>
      </c>
      <c r="S14597" s="9">
        <v>72.816931464000007</v>
      </c>
      <c r="T14597" s="9">
        <v>82.000002624000004</v>
      </c>
    </row>
    <row r="14598" spans="1:20" x14ac:dyDescent="0.35">
      <c r="A14598">
        <f t="shared" si="444"/>
        <v>14598</v>
      </c>
      <c r="B14598" s="3" t="s">
        <v>1038</v>
      </c>
      <c r="C14598" s="3" t="s">
        <v>75</v>
      </c>
      <c r="D14598" s="3" t="s">
        <v>69</v>
      </c>
      <c r="E14598">
        <v>2021</v>
      </c>
      <c r="F14598" s="3" t="str">
        <f t="shared" si="443"/>
        <v>RCElevBONN2021</v>
      </c>
      <c r="G14598" s="9">
        <v>81.313650895999999</v>
      </c>
      <c r="H14598" s="9">
        <v>71.437666328000006</v>
      </c>
      <c r="I14598" s="9">
        <v>71.437666328000006</v>
      </c>
      <c r="J14598" s="9">
        <v>82.000002624000004</v>
      </c>
      <c r="K14598" s="9">
        <v>82.000002624000004</v>
      </c>
      <c r="L14598" s="9">
        <v>71.437666328000006</v>
      </c>
      <c r="M14598" s="9">
        <v>71.437666328000006</v>
      </c>
      <c r="N14598" s="9">
        <v>71.437666328000006</v>
      </c>
      <c r="O14598" s="9">
        <v>71.437666328000006</v>
      </c>
      <c r="P14598" s="9">
        <v>71.437666328000006</v>
      </c>
      <c r="Q14598" s="9">
        <v>72.824149312000003</v>
      </c>
      <c r="R14598" s="9">
        <v>72.143046928000004</v>
      </c>
      <c r="S14598" s="9">
        <v>72.979333044000001</v>
      </c>
      <c r="T14598" s="9">
        <v>75.367128395999998</v>
      </c>
    </row>
    <row r="14599" spans="1:20" x14ac:dyDescent="0.35">
      <c r="A14599">
        <f t="shared" si="444"/>
        <v>14599</v>
      </c>
      <c r="B14599" s="3" t="s">
        <v>1038</v>
      </c>
      <c r="C14599" s="3" t="s">
        <v>75</v>
      </c>
      <c r="D14599" s="3" t="s">
        <v>69</v>
      </c>
      <c r="E14599">
        <v>2022</v>
      </c>
      <c r="F14599" s="3" t="str">
        <f t="shared" si="443"/>
        <v>RCElevBONN2022</v>
      </c>
      <c r="G14599" s="9">
        <v>72.930448527999999</v>
      </c>
      <c r="H14599" s="9">
        <v>71.437666328000006</v>
      </c>
      <c r="I14599" s="9">
        <v>82.000002624000004</v>
      </c>
      <c r="J14599" s="9">
        <v>82.000002624000004</v>
      </c>
      <c r="K14599" s="9">
        <v>81.199477664</v>
      </c>
      <c r="L14599" s="9">
        <v>81.159451415999996</v>
      </c>
      <c r="M14599" s="9">
        <v>71.437666328000006</v>
      </c>
      <c r="N14599" s="9">
        <v>72.791997080000002</v>
      </c>
      <c r="O14599" s="9">
        <v>71.437666328000006</v>
      </c>
      <c r="P14599" s="9">
        <v>72.979333044000001</v>
      </c>
      <c r="Q14599" s="9">
        <v>72.070212279999893</v>
      </c>
      <c r="R14599" s="9">
        <v>72.085960311999997</v>
      </c>
      <c r="S14599" s="9">
        <v>72.352364519999995</v>
      </c>
      <c r="T14599" s="9">
        <v>71.437666328000006</v>
      </c>
    </row>
    <row r="14600" spans="1:20" x14ac:dyDescent="0.35">
      <c r="A14600">
        <f t="shared" si="444"/>
        <v>14600</v>
      </c>
      <c r="B14600" s="3" t="s">
        <v>1038</v>
      </c>
      <c r="C14600" s="3" t="s">
        <v>75</v>
      </c>
      <c r="D14600" s="3" t="s">
        <v>69</v>
      </c>
      <c r="E14600">
        <v>2023</v>
      </c>
      <c r="F14600" s="3" t="str">
        <f t="shared" si="443"/>
        <v>RCElevBONN2023</v>
      </c>
      <c r="G14600" s="9">
        <v>75.087928911999995</v>
      </c>
      <c r="H14600" s="9">
        <v>75.405186139999998</v>
      </c>
      <c r="I14600" s="9">
        <v>74.933729432000007</v>
      </c>
      <c r="J14600" s="9">
        <v>82.000002624000004</v>
      </c>
      <c r="K14600" s="9">
        <v>79.831695467999893</v>
      </c>
      <c r="L14600" s="9">
        <v>76.707679619999993</v>
      </c>
      <c r="M14600" s="9">
        <v>71.437666328000006</v>
      </c>
      <c r="N14600" s="9">
        <v>71.437666328000006</v>
      </c>
      <c r="O14600" s="9">
        <v>72.751970831999998</v>
      </c>
      <c r="P14600" s="9">
        <v>71.437666328000006</v>
      </c>
      <c r="Q14600" s="9">
        <v>72.684385527999893</v>
      </c>
      <c r="R14600" s="9">
        <v>72.448493131999996</v>
      </c>
      <c r="S14600" s="9">
        <v>72.979333044000001</v>
      </c>
      <c r="T14600" s="9">
        <v>71.437666328000006</v>
      </c>
    </row>
    <row r="14601" spans="1:20" x14ac:dyDescent="0.35">
      <c r="A14601">
        <f t="shared" si="444"/>
        <v>14601</v>
      </c>
      <c r="B14601" s="3" t="s">
        <v>1038</v>
      </c>
      <c r="C14601" s="3" t="s">
        <v>75</v>
      </c>
      <c r="D14601" s="3" t="s">
        <v>69</v>
      </c>
      <c r="E14601">
        <v>2024</v>
      </c>
      <c r="F14601" s="3" t="str">
        <f t="shared" si="443"/>
        <v>RCElevBONN2024</v>
      </c>
      <c r="G14601" s="9">
        <v>71.437666328000006</v>
      </c>
      <c r="H14601" s="9">
        <v>76.621393527999999</v>
      </c>
      <c r="I14601" s="9">
        <v>82.000002624000004</v>
      </c>
      <c r="J14601" s="9">
        <v>82.000002624000004</v>
      </c>
      <c r="K14601" s="9">
        <v>79.435698079999995</v>
      </c>
      <c r="L14601" s="9">
        <v>80.705711244</v>
      </c>
      <c r="M14601" s="9">
        <v>72.979333044000001</v>
      </c>
      <c r="N14601" s="9">
        <v>72.979333044000001</v>
      </c>
      <c r="O14601" s="9">
        <v>72.979333044000001</v>
      </c>
      <c r="P14601" s="9">
        <v>71.547246384000005</v>
      </c>
      <c r="Q14601" s="9">
        <v>72.580710983999893</v>
      </c>
      <c r="R14601" s="9">
        <v>71.480973415999998</v>
      </c>
      <c r="S14601" s="9">
        <v>72.826117815999893</v>
      </c>
      <c r="T14601" s="9">
        <v>71.437666328000006</v>
      </c>
    </row>
    <row r="14602" spans="1:20" x14ac:dyDescent="0.35">
      <c r="A14602">
        <f t="shared" si="444"/>
        <v>14602</v>
      </c>
      <c r="B14602" s="3" t="s">
        <v>1038</v>
      </c>
      <c r="C14602" s="3" t="s">
        <v>75</v>
      </c>
      <c r="D14602" s="3" t="s">
        <v>69</v>
      </c>
      <c r="E14602">
        <v>2025</v>
      </c>
      <c r="F14602" s="3" t="str">
        <f t="shared" si="443"/>
        <v>RCElevBONN2025</v>
      </c>
      <c r="G14602" s="9">
        <v>77.459976232000002</v>
      </c>
      <c r="H14602" s="9">
        <v>77.514110091999996</v>
      </c>
      <c r="I14602" s="9">
        <v>79.072509091999905</v>
      </c>
      <c r="J14602" s="9">
        <v>82.000002624000004</v>
      </c>
      <c r="K14602" s="9">
        <v>80.380908083999998</v>
      </c>
      <c r="L14602" s="9">
        <v>71.437666328000006</v>
      </c>
      <c r="M14602" s="9">
        <v>71.437666328000006</v>
      </c>
      <c r="N14602" s="9">
        <v>71.437666328000006</v>
      </c>
      <c r="O14602" s="9">
        <v>71.437666328000006</v>
      </c>
      <c r="P14602" s="9">
        <v>72.979333044000001</v>
      </c>
      <c r="Q14602" s="9">
        <v>72.153545616000002</v>
      </c>
      <c r="R14602" s="9">
        <v>72.135500995999905</v>
      </c>
      <c r="S14602" s="9">
        <v>72.979333044000001</v>
      </c>
      <c r="T14602" s="9">
        <v>71.437666328000006</v>
      </c>
    </row>
    <row r="14603" spans="1:20" x14ac:dyDescent="0.35">
      <c r="A14603">
        <f t="shared" si="444"/>
        <v>14603</v>
      </c>
      <c r="B14603" s="3" t="s">
        <v>1038</v>
      </c>
      <c r="C14603" s="3" t="s">
        <v>75</v>
      </c>
      <c r="D14603" s="3" t="s">
        <v>69</v>
      </c>
      <c r="E14603">
        <v>2026</v>
      </c>
      <c r="F14603" s="3" t="str">
        <f t="shared" si="443"/>
        <v>RCElevBONN2026</v>
      </c>
      <c r="G14603" s="9">
        <v>77.167653388000005</v>
      </c>
      <c r="H14603" s="9">
        <v>73.276577148000001</v>
      </c>
      <c r="I14603" s="9">
        <v>71.437666328000006</v>
      </c>
      <c r="J14603" s="9">
        <v>78.732942152000007</v>
      </c>
      <c r="K14603" s="9">
        <v>78.502627184000005</v>
      </c>
      <c r="L14603" s="9">
        <v>71.437666328000006</v>
      </c>
      <c r="M14603" s="9">
        <v>72.979333044000001</v>
      </c>
      <c r="N14603" s="9">
        <v>71.437666328000006</v>
      </c>
      <c r="O14603" s="9">
        <v>72.979333044000001</v>
      </c>
      <c r="P14603" s="9">
        <v>72.247049555999993</v>
      </c>
      <c r="Q14603" s="9">
        <v>71.47966108</v>
      </c>
      <c r="R14603" s="9">
        <v>72.979333044000001</v>
      </c>
      <c r="S14603" s="9">
        <v>72.001970807999996</v>
      </c>
      <c r="T14603" s="9">
        <v>71.437666328000006</v>
      </c>
    </row>
    <row r="14604" spans="1:20" x14ac:dyDescent="0.35">
      <c r="A14604">
        <f t="shared" si="444"/>
        <v>14604</v>
      </c>
      <c r="B14604" s="3" t="s">
        <v>1038</v>
      </c>
      <c r="C14604" s="3" t="s">
        <v>75</v>
      </c>
      <c r="D14604" s="3" t="s">
        <v>69</v>
      </c>
      <c r="E14604">
        <v>2027</v>
      </c>
      <c r="F14604" s="3" t="str">
        <f t="shared" si="443"/>
        <v>RCElevBONN2027</v>
      </c>
      <c r="G14604" s="9">
        <v>82.000002624000004</v>
      </c>
      <c r="H14604" s="9">
        <v>75.378283252000003</v>
      </c>
      <c r="I14604" s="9">
        <v>71.437666328000006</v>
      </c>
      <c r="J14604" s="9">
        <v>75.193243875999997</v>
      </c>
      <c r="K14604" s="9">
        <v>79.924543240000006</v>
      </c>
      <c r="L14604" s="9">
        <v>80.630580007999995</v>
      </c>
      <c r="M14604" s="9">
        <v>72.979333044000001</v>
      </c>
      <c r="N14604" s="9">
        <v>71.437666328000006</v>
      </c>
      <c r="O14604" s="9">
        <v>71.733598095999994</v>
      </c>
      <c r="P14604" s="9">
        <v>72.979333044000001</v>
      </c>
      <c r="Q14604" s="9">
        <v>71.437666328000006</v>
      </c>
      <c r="R14604" s="9">
        <v>71.612863184000005</v>
      </c>
      <c r="S14604" s="9">
        <v>71.437666328000006</v>
      </c>
      <c r="T14604" s="9">
        <v>71.437666328000006</v>
      </c>
    </row>
    <row r="14605" spans="1:20" x14ac:dyDescent="0.35">
      <c r="A14605">
        <f t="shared" si="444"/>
        <v>14605</v>
      </c>
      <c r="B14605" s="3" t="s">
        <v>1038</v>
      </c>
      <c r="C14605" s="3" t="s">
        <v>75</v>
      </c>
      <c r="D14605" s="3" t="s">
        <v>69</v>
      </c>
      <c r="E14605">
        <v>2028</v>
      </c>
      <c r="F14605" s="3" t="str">
        <f t="shared" si="443"/>
        <v>RCElevBONN2028</v>
      </c>
      <c r="G14605" s="9">
        <v>71.437666328000006</v>
      </c>
      <c r="H14605" s="9">
        <v>80.016078675999907</v>
      </c>
      <c r="I14605" s="9">
        <v>82.000002624000004</v>
      </c>
      <c r="J14605" s="9">
        <v>76.175855455999994</v>
      </c>
      <c r="K14605" s="9">
        <v>76.290356771999996</v>
      </c>
      <c r="L14605" s="9">
        <v>82.000002624000004</v>
      </c>
      <c r="M14605" s="9">
        <v>71.437666328000006</v>
      </c>
      <c r="N14605" s="9">
        <v>72.269687351999906</v>
      </c>
      <c r="O14605" s="9">
        <v>71.437666328000006</v>
      </c>
      <c r="P14605" s="9">
        <v>72.639766104000003</v>
      </c>
      <c r="Q14605" s="9">
        <v>72.075133539999996</v>
      </c>
      <c r="R14605" s="9">
        <v>72.979333044000001</v>
      </c>
      <c r="S14605" s="9">
        <v>72.788716239999999</v>
      </c>
      <c r="T14605" s="9">
        <v>71.437666328000006</v>
      </c>
    </row>
    <row r="14606" spans="1:20" x14ac:dyDescent="0.35">
      <c r="A14606">
        <f t="shared" si="444"/>
        <v>14606</v>
      </c>
      <c r="B14606" s="3" t="s">
        <v>1038</v>
      </c>
      <c r="C14606" s="3" t="s">
        <v>75</v>
      </c>
      <c r="D14606" s="3" t="s">
        <v>69</v>
      </c>
      <c r="E14606">
        <v>2029</v>
      </c>
      <c r="F14606" s="3" t="str">
        <f t="shared" si="443"/>
        <v>RCElevBONN2029</v>
      </c>
      <c r="G14606" s="9">
        <v>80.950461907999994</v>
      </c>
      <c r="H14606" s="9">
        <v>79.546590471999906</v>
      </c>
      <c r="I14606" s="9">
        <v>71.437666328000006</v>
      </c>
      <c r="J14606" s="9">
        <v>71.672902555999997</v>
      </c>
      <c r="K14606" s="9">
        <v>77.746393564000002</v>
      </c>
      <c r="L14606" s="9">
        <v>74.393046999999996</v>
      </c>
      <c r="M14606" s="9">
        <v>72.979333044000001</v>
      </c>
      <c r="N14606" s="9">
        <v>71.437666328000006</v>
      </c>
      <c r="O14606" s="9">
        <v>71.437666328000006</v>
      </c>
      <c r="P14606" s="9">
        <v>72.204398635999993</v>
      </c>
      <c r="Q14606" s="9">
        <v>71.437666328000006</v>
      </c>
      <c r="R14606" s="9">
        <v>72.743112564</v>
      </c>
      <c r="S14606" s="9">
        <v>71.531170267999997</v>
      </c>
      <c r="T14606" s="9">
        <v>74.391734663999998</v>
      </c>
    </row>
    <row r="14607" spans="1:20" x14ac:dyDescent="0.35">
      <c r="A14607">
        <f t="shared" si="444"/>
        <v>14607</v>
      </c>
      <c r="B14607" s="3" t="s">
        <v>1038</v>
      </c>
      <c r="C14607" s="3" t="s">
        <v>86</v>
      </c>
      <c r="D14607" s="3" t="s">
        <v>69</v>
      </c>
      <c r="E14607">
        <v>2020</v>
      </c>
      <c r="F14607" s="3" t="str">
        <f t="shared" si="443"/>
        <v>RCQOutBONN2020</v>
      </c>
      <c r="G14607" s="9">
        <v>100.93077641899799</v>
      </c>
      <c r="H14607" s="9">
        <v>207.264548618361</v>
      </c>
      <c r="I14607" s="9">
        <v>259.70824759609701</v>
      </c>
      <c r="J14607" s="9">
        <v>211.21174332822099</v>
      </c>
      <c r="K14607" s="9">
        <v>212.00451372229099</v>
      </c>
      <c r="L14607" s="9">
        <v>175.2168732451</v>
      </c>
      <c r="M14607" s="9">
        <v>245.60552135826299</v>
      </c>
      <c r="N14607" s="9">
        <v>289.11275821263803</v>
      </c>
      <c r="O14607" s="9">
        <v>301.30318332996598</v>
      </c>
      <c r="P14607" s="9">
        <v>387.96445303777699</v>
      </c>
      <c r="Q14607" s="9">
        <v>260.31445573141099</v>
      </c>
      <c r="R14607" s="9">
        <v>163.824878187736</v>
      </c>
      <c r="S14607" s="9">
        <v>142.905517507447</v>
      </c>
      <c r="T14607" s="9">
        <v>107.301080549687</v>
      </c>
    </row>
    <row r="14608" spans="1:20" x14ac:dyDescent="0.35">
      <c r="A14608">
        <f t="shared" si="444"/>
        <v>14608</v>
      </c>
      <c r="B14608" s="3" t="s">
        <v>1038</v>
      </c>
      <c r="C14608" s="3" t="s">
        <v>86</v>
      </c>
      <c r="D14608" s="3" t="s">
        <v>69</v>
      </c>
      <c r="E14608">
        <v>2021</v>
      </c>
      <c r="F14608" s="3" t="str">
        <f t="shared" si="443"/>
        <v>RCQOutBONN2021</v>
      </c>
      <c r="G14608" s="9">
        <v>103.091775079247</v>
      </c>
      <c r="H14608" s="9">
        <v>157.839926194854</v>
      </c>
      <c r="I14608" s="9">
        <v>210.061132922909</v>
      </c>
      <c r="J14608" s="9">
        <v>293.67649147059802</v>
      </c>
      <c r="K14608" s="9">
        <v>271.32608153067702</v>
      </c>
      <c r="L14608" s="9">
        <v>303.58912769434102</v>
      </c>
      <c r="M14608" s="9">
        <v>299.316516376111</v>
      </c>
      <c r="N14608" s="9">
        <v>326.40232384569401</v>
      </c>
      <c r="O14608" s="9">
        <v>432.56897410792999</v>
      </c>
      <c r="P14608" s="9">
        <v>340.86034664694398</v>
      </c>
      <c r="Q14608" s="9">
        <v>378.22304053145098</v>
      </c>
      <c r="R14608" s="9">
        <v>253.97010522236101</v>
      </c>
      <c r="S14608" s="9">
        <v>216.86699261171799</v>
      </c>
      <c r="T14608" s="9">
        <v>154.91434806506899</v>
      </c>
    </row>
    <row r="14609" spans="1:20" x14ac:dyDescent="0.35">
      <c r="A14609">
        <f t="shared" si="444"/>
        <v>14609</v>
      </c>
      <c r="B14609" s="3" t="s">
        <v>1038</v>
      </c>
      <c r="C14609" s="3" t="s">
        <v>86</v>
      </c>
      <c r="D14609" s="3" t="s">
        <v>69</v>
      </c>
      <c r="E14609">
        <v>2022</v>
      </c>
      <c r="F14609" s="3" t="str">
        <f t="shared" si="443"/>
        <v>RCQOutBONN2022</v>
      </c>
      <c r="G14609" s="9">
        <v>122.261823459341</v>
      </c>
      <c r="H14609" s="9">
        <v>146.61747865343</v>
      </c>
      <c r="I14609" s="9">
        <v>205.44895944173601</v>
      </c>
      <c r="J14609" s="9">
        <v>263.12618005903403</v>
      </c>
      <c r="K14609" s="9">
        <v>331.5688950325</v>
      </c>
      <c r="L14609" s="9">
        <v>269.36755599311101</v>
      </c>
      <c r="M14609" s="9">
        <v>226.40009241441601</v>
      </c>
      <c r="N14609" s="9">
        <v>220.12951853831899</v>
      </c>
      <c r="O14609" s="9">
        <v>259.88421493760001</v>
      </c>
      <c r="P14609" s="9">
        <v>253.67379236052699</v>
      </c>
      <c r="Q14609" s="9">
        <v>150.56812012944201</v>
      </c>
      <c r="R14609" s="9">
        <v>116.779049590874</v>
      </c>
      <c r="S14609" s="9">
        <v>110.504867190065</v>
      </c>
      <c r="T14609" s="9">
        <v>87.562794263437496</v>
      </c>
    </row>
    <row r="14610" spans="1:20" x14ac:dyDescent="0.35">
      <c r="A14610">
        <f t="shared" si="444"/>
        <v>14610</v>
      </c>
      <c r="B14610" s="3" t="s">
        <v>1038</v>
      </c>
      <c r="C14610" s="3" t="s">
        <v>86</v>
      </c>
      <c r="D14610" s="3" t="s">
        <v>69</v>
      </c>
      <c r="E14610">
        <v>2023</v>
      </c>
      <c r="F14610" s="3" t="str">
        <f t="shared" si="443"/>
        <v>RCQOutBONN2023</v>
      </c>
      <c r="G14610" s="9">
        <v>82.470645975215007</v>
      </c>
      <c r="H14610" s="9">
        <v>118.168304708222</v>
      </c>
      <c r="I14610" s="9">
        <v>149.93067353653399</v>
      </c>
      <c r="J14610" s="9">
        <v>213.50751088736399</v>
      </c>
      <c r="K14610" s="9">
        <v>220.55053661453101</v>
      </c>
      <c r="L14610" s="9">
        <v>195.12595260196201</v>
      </c>
      <c r="M14610" s="9">
        <v>265.71981596494402</v>
      </c>
      <c r="N14610" s="9">
        <v>281.04137350644402</v>
      </c>
      <c r="O14610" s="9">
        <v>241.22034955323201</v>
      </c>
      <c r="P14610" s="9">
        <v>276.07191365779801</v>
      </c>
      <c r="Q14610" s="9">
        <v>216.64258552087301</v>
      </c>
      <c r="R14610" s="9">
        <v>179.77826551727699</v>
      </c>
      <c r="S14610" s="9">
        <v>143.51945535538999</v>
      </c>
      <c r="T14610" s="9">
        <v>112.859679697673</v>
      </c>
    </row>
    <row r="14611" spans="1:20" x14ac:dyDescent="0.35">
      <c r="A14611">
        <f t="shared" si="444"/>
        <v>14611</v>
      </c>
      <c r="B14611" s="3" t="s">
        <v>1038</v>
      </c>
      <c r="C14611" s="3" t="s">
        <v>86</v>
      </c>
      <c r="D14611" s="3" t="s">
        <v>69</v>
      </c>
      <c r="E14611">
        <v>2024</v>
      </c>
      <c r="F14611" s="3" t="str">
        <f t="shared" si="443"/>
        <v>RCQOutBONN2024</v>
      </c>
      <c r="G14611" s="9">
        <v>123.135187949469</v>
      </c>
      <c r="H14611" s="9">
        <v>194.97635853252001</v>
      </c>
      <c r="I14611" s="9">
        <v>210.39721410434001</v>
      </c>
      <c r="J14611" s="9">
        <v>230.19035085906501</v>
      </c>
      <c r="K14611" s="9">
        <v>190.73716256</v>
      </c>
      <c r="L14611" s="9">
        <v>168.62882026572501</v>
      </c>
      <c r="M14611" s="9">
        <v>175.56444420608301</v>
      </c>
      <c r="N14611" s="9">
        <v>202.46753863437499</v>
      </c>
      <c r="O14611" s="9">
        <v>238.34007258301699</v>
      </c>
      <c r="P14611" s="9">
        <v>182.443434172368</v>
      </c>
      <c r="Q14611" s="9">
        <v>137.00396886858101</v>
      </c>
      <c r="R14611" s="9">
        <v>117.005263462781</v>
      </c>
      <c r="S14611" s="9">
        <v>113.534897592812</v>
      </c>
      <c r="T14611" s="9">
        <v>103.133455672868</v>
      </c>
    </row>
    <row r="14612" spans="1:20" x14ac:dyDescent="0.35">
      <c r="A14612">
        <f t="shared" si="444"/>
        <v>14612</v>
      </c>
      <c r="B14612" s="3" t="s">
        <v>1038</v>
      </c>
      <c r="C14612" s="3" t="s">
        <v>86</v>
      </c>
      <c r="D14612" s="3" t="s">
        <v>69</v>
      </c>
      <c r="E14612">
        <v>2025</v>
      </c>
      <c r="F14612" s="3" t="str">
        <f t="shared" si="443"/>
        <v>RCQOutBONN2025</v>
      </c>
      <c r="G14612" s="9">
        <v>85.441964801831304</v>
      </c>
      <c r="H14612" s="9">
        <v>113.216077549555</v>
      </c>
      <c r="I14612" s="9">
        <v>150.110709161291</v>
      </c>
      <c r="J14612" s="9">
        <v>230.24093681503399</v>
      </c>
      <c r="K14612" s="9">
        <v>245.842724558177</v>
      </c>
      <c r="L14612" s="9">
        <v>235.98606031239899</v>
      </c>
      <c r="M14612" s="9">
        <v>228.17344151573599</v>
      </c>
      <c r="N14612" s="9">
        <v>228.49546016606899</v>
      </c>
      <c r="O14612" s="9">
        <v>276.57308880456901</v>
      </c>
      <c r="P14612" s="9">
        <v>245.137586376131</v>
      </c>
      <c r="Q14612" s="9">
        <v>150.60077202719</v>
      </c>
      <c r="R14612" s="9">
        <v>120.093186746847</v>
      </c>
      <c r="S14612" s="9">
        <v>117.515578090494</v>
      </c>
      <c r="T14612" s="9">
        <v>95.819955243833306</v>
      </c>
    </row>
    <row r="14613" spans="1:20" x14ac:dyDescent="0.35">
      <c r="A14613">
        <f t="shared" si="444"/>
        <v>14613</v>
      </c>
      <c r="B14613" s="3" t="s">
        <v>1038</v>
      </c>
      <c r="C14613" s="3" t="s">
        <v>86</v>
      </c>
      <c r="D14613" s="3" t="s">
        <v>69</v>
      </c>
      <c r="E14613">
        <v>2026</v>
      </c>
      <c r="F14613" s="3" t="str">
        <f t="shared" si="443"/>
        <v>RCQOutBONN2026</v>
      </c>
      <c r="G14613" s="9">
        <v>78.895957676337304</v>
      </c>
      <c r="H14613" s="9">
        <v>201.221920412722</v>
      </c>
      <c r="I14613" s="9">
        <v>279.34232093595102</v>
      </c>
      <c r="J14613" s="9">
        <v>327.54579995331198</v>
      </c>
      <c r="K14613" s="9">
        <v>297.51892683807199</v>
      </c>
      <c r="L14613" s="9">
        <v>302.34686708112201</v>
      </c>
      <c r="M14613" s="9">
        <v>313.20948151986101</v>
      </c>
      <c r="N14613" s="9">
        <v>362.67329402888799</v>
      </c>
      <c r="O14613" s="9">
        <v>366.74732875403203</v>
      </c>
      <c r="P14613" s="9">
        <v>360.29373499486098</v>
      </c>
      <c r="Q14613" s="9">
        <v>204.29339737502599</v>
      </c>
      <c r="R14613" s="9">
        <v>125.284959474402</v>
      </c>
      <c r="S14613" s="9">
        <v>115.578327230624</v>
      </c>
      <c r="T14613" s="9">
        <v>96.048017600937499</v>
      </c>
    </row>
    <row r="14614" spans="1:20" x14ac:dyDescent="0.35">
      <c r="A14614">
        <f t="shared" si="444"/>
        <v>14614</v>
      </c>
      <c r="B14614" s="3" t="s">
        <v>1038</v>
      </c>
      <c r="C14614" s="3" t="s">
        <v>86</v>
      </c>
      <c r="D14614" s="3" t="s">
        <v>69</v>
      </c>
      <c r="E14614">
        <v>2027</v>
      </c>
      <c r="F14614" s="3" t="str">
        <f t="shared" si="443"/>
        <v>RCQOutBONN2027</v>
      </c>
      <c r="G14614" s="9">
        <v>81.232476885747005</v>
      </c>
      <c r="H14614" s="9">
        <v>118.208423970631</v>
      </c>
      <c r="I14614" s="9">
        <v>142.90800655769601</v>
      </c>
      <c r="J14614" s="9">
        <v>141.24300073552499</v>
      </c>
      <c r="K14614" s="9">
        <v>148.472367157343</v>
      </c>
      <c r="L14614" s="9">
        <v>131.612316557345</v>
      </c>
      <c r="M14614" s="9">
        <v>175.19455136458299</v>
      </c>
      <c r="N14614" s="9">
        <v>235.28067875238801</v>
      </c>
      <c r="O14614" s="9">
        <v>259.84680002415899</v>
      </c>
      <c r="P14614" s="9">
        <v>204.82142876445801</v>
      </c>
      <c r="Q14614" s="9">
        <v>131.52096040219001</v>
      </c>
      <c r="R14614" s="9">
        <v>115.375814442194</v>
      </c>
      <c r="S14614" s="9">
        <v>109.741444533802</v>
      </c>
      <c r="T14614" s="9">
        <v>114.877442982069</v>
      </c>
    </row>
    <row r="14615" spans="1:20" x14ac:dyDescent="0.35">
      <c r="A14615">
        <f t="shared" si="444"/>
        <v>14615</v>
      </c>
      <c r="B14615" s="3" t="s">
        <v>1038</v>
      </c>
      <c r="C14615" s="3" t="s">
        <v>86</v>
      </c>
      <c r="D14615" s="3" t="s">
        <v>69</v>
      </c>
      <c r="E14615">
        <v>2028</v>
      </c>
      <c r="F14615" s="3" t="str">
        <f t="shared" si="443"/>
        <v>RCQOutBONN2028</v>
      </c>
      <c r="G14615" s="9">
        <v>88.873427742164694</v>
      </c>
      <c r="H14615" s="9">
        <v>104.609149304722</v>
      </c>
      <c r="I14615" s="9">
        <v>146.06685766983301</v>
      </c>
      <c r="J14615" s="9">
        <v>151.62403768485999</v>
      </c>
      <c r="K14615" s="9">
        <v>138.44793628661401</v>
      </c>
      <c r="L14615" s="9">
        <v>139.40151224040301</v>
      </c>
      <c r="M14615" s="9">
        <v>148.880690301058</v>
      </c>
      <c r="N14615" s="9">
        <v>165.81277493900001</v>
      </c>
      <c r="O14615" s="9">
        <v>256.65772366250599</v>
      </c>
      <c r="P14615" s="9">
        <v>228.86095457336799</v>
      </c>
      <c r="Q14615" s="9">
        <v>131.46370102193501</v>
      </c>
      <c r="R14615" s="9">
        <v>126.136443343672</v>
      </c>
      <c r="S14615" s="9">
        <v>119.16278703929601</v>
      </c>
      <c r="T14615" s="9">
        <v>78.995969340215211</v>
      </c>
    </row>
    <row r="14616" spans="1:20" x14ac:dyDescent="0.35">
      <c r="A14616">
        <f t="shared" si="444"/>
        <v>14616</v>
      </c>
      <c r="B14616" s="3" t="s">
        <v>1038</v>
      </c>
      <c r="C14616" s="3" t="s">
        <v>86</v>
      </c>
      <c r="D14616" s="3" t="s">
        <v>69</v>
      </c>
      <c r="E14616">
        <v>2029</v>
      </c>
      <c r="F14616" s="3" t="str">
        <f t="shared" si="443"/>
        <v>RCQOutBONN2029</v>
      </c>
      <c r="G14616" s="9">
        <v>85.964015695692197</v>
      </c>
      <c r="H14616" s="9">
        <v>121.90363244086799</v>
      </c>
      <c r="I14616" s="9">
        <v>148.18230881674299</v>
      </c>
      <c r="J14616" s="9">
        <v>157.27135122031299</v>
      </c>
      <c r="K14616" s="9">
        <v>151.511085693854</v>
      </c>
      <c r="L14616" s="9">
        <v>179.15013035542299</v>
      </c>
      <c r="M14616" s="9">
        <v>281.99891344138803</v>
      </c>
      <c r="N14616" s="9">
        <v>270.26688815651301</v>
      </c>
      <c r="O14616" s="9">
        <v>309.94463078165302</v>
      </c>
      <c r="P14616" s="9">
        <v>248.12408665765901</v>
      </c>
      <c r="Q14616" s="9">
        <v>161.26958589432701</v>
      </c>
      <c r="R14616" s="9">
        <v>127.833345201236</v>
      </c>
      <c r="S14616" s="9">
        <v>113.51188628363199</v>
      </c>
      <c r="T14616" s="9">
        <v>103.64687877838099</v>
      </c>
    </row>
    <row r="14617" spans="1:20" x14ac:dyDescent="0.35">
      <c r="A14617">
        <f t="shared" si="444"/>
        <v>14617</v>
      </c>
      <c r="B14617" s="3" t="s">
        <v>1038</v>
      </c>
      <c r="C14617" s="3" t="s">
        <v>95</v>
      </c>
      <c r="D14617" s="3" t="s">
        <v>69</v>
      </c>
      <c r="E14617">
        <v>2020</v>
      </c>
      <c r="F14617" s="3" t="str">
        <f t="shared" si="443"/>
        <v>RCSpillBONN2020</v>
      </c>
      <c r="G14617" s="9">
        <v>7.6566123032526798</v>
      </c>
      <c r="H14617" s="9">
        <v>55.4215926994722</v>
      </c>
      <c r="I14617" s="9">
        <v>90.506784162763793</v>
      </c>
      <c r="J14617" s="9">
        <v>38.270479303893801</v>
      </c>
      <c r="K14617" s="9">
        <v>39.729750852499997</v>
      </c>
      <c r="L14617" s="9">
        <v>42.793699462829302</v>
      </c>
      <c r="M14617" s="9">
        <v>136.34818085291599</v>
      </c>
      <c r="N14617" s="9">
        <v>146.88871070416599</v>
      </c>
      <c r="O14617" s="9">
        <v>154.560986538978</v>
      </c>
      <c r="P14617" s="9">
        <v>231.17536209201299</v>
      </c>
      <c r="Q14617" s="9">
        <v>132.959356395833</v>
      </c>
      <c r="R14617" s="9">
        <v>94.867046478749998</v>
      </c>
      <c r="S14617" s="9">
        <v>50.514122606900997</v>
      </c>
      <c r="T14617" s="9">
        <v>10.8970055432777</v>
      </c>
    </row>
    <row r="14618" spans="1:20" x14ac:dyDescent="0.35">
      <c r="A14618">
        <f t="shared" si="444"/>
        <v>14618</v>
      </c>
      <c r="B14618" s="3" t="s">
        <v>1038</v>
      </c>
      <c r="C14618" s="3" t="s">
        <v>95</v>
      </c>
      <c r="D14618" s="3" t="s">
        <v>69</v>
      </c>
      <c r="E14618">
        <v>2021</v>
      </c>
      <c r="F14618" s="3" t="str">
        <f t="shared" si="443"/>
        <v>RCSpillBONN2021</v>
      </c>
      <c r="G14618" s="9">
        <v>7.3069409256854803</v>
      </c>
      <c r="H14618" s="9">
        <v>13.8816640004097</v>
      </c>
      <c r="I14618" s="9">
        <v>43.199113626520798</v>
      </c>
      <c r="J14618" s="9">
        <v>119.817251519724</v>
      </c>
      <c r="K14618" s="9">
        <v>99.038675680677002</v>
      </c>
      <c r="L14618" s="9">
        <v>131.694827159395</v>
      </c>
      <c r="M14618" s="9">
        <v>153.28994684305499</v>
      </c>
      <c r="N14618" s="9">
        <v>178.57179348263799</v>
      </c>
      <c r="O14618" s="9">
        <v>284.82405834872299</v>
      </c>
      <c r="P14618" s="9">
        <v>185.04589280479101</v>
      </c>
      <c r="Q14618" s="9">
        <v>226.51732727815801</v>
      </c>
      <c r="R14618" s="9">
        <v>112.23904922805499</v>
      </c>
      <c r="S14618" s="9">
        <v>77.362714623176998</v>
      </c>
      <c r="T14618" s="9">
        <v>26.663419469166602</v>
      </c>
    </row>
    <row r="14619" spans="1:20" x14ac:dyDescent="0.35">
      <c r="A14619">
        <f t="shared" si="444"/>
        <v>14619</v>
      </c>
      <c r="B14619" s="3" t="s">
        <v>1038</v>
      </c>
      <c r="C14619" s="3" t="s">
        <v>95</v>
      </c>
      <c r="D14619" s="3" t="s">
        <v>69</v>
      </c>
      <c r="E14619">
        <v>2022</v>
      </c>
      <c r="F14619" s="3" t="str">
        <f t="shared" si="443"/>
        <v>RCSpillBONN2022</v>
      </c>
      <c r="G14619" s="9">
        <v>8.5765648255376306</v>
      </c>
      <c r="H14619" s="9">
        <v>10.1674233937986</v>
      </c>
      <c r="I14619" s="9">
        <v>43.829277772777701</v>
      </c>
      <c r="J14619" s="9">
        <v>90.159415187126299</v>
      </c>
      <c r="K14619" s="9">
        <v>159.65068280802001</v>
      </c>
      <c r="L14619" s="9">
        <v>108.04051164445499</v>
      </c>
      <c r="M14619" s="9">
        <v>135.776303476527</v>
      </c>
      <c r="N14619" s="9">
        <v>131.94312999388799</v>
      </c>
      <c r="O14619" s="9">
        <v>137.843347322916</v>
      </c>
      <c r="P14619" s="9">
        <v>125.363915574236</v>
      </c>
      <c r="Q14619" s="9">
        <v>91.361054920954317</v>
      </c>
      <c r="R14619" s="9">
        <v>85.551992252222206</v>
      </c>
      <c r="S14619" s="9">
        <v>50.130324888802001</v>
      </c>
      <c r="T14619" s="9">
        <v>7.7761131954236102</v>
      </c>
    </row>
    <row r="14620" spans="1:20" x14ac:dyDescent="0.35">
      <c r="A14620">
        <f t="shared" si="444"/>
        <v>14620</v>
      </c>
      <c r="B14620" s="3" t="s">
        <v>1038</v>
      </c>
      <c r="C14620" s="3" t="s">
        <v>95</v>
      </c>
      <c r="D14620" s="3" t="s">
        <v>69</v>
      </c>
      <c r="E14620">
        <v>2023</v>
      </c>
      <c r="F14620" s="3" t="str">
        <f t="shared" si="443"/>
        <v>RCSpillBONN2023</v>
      </c>
      <c r="G14620" s="9">
        <v>6.5212268415658601</v>
      </c>
      <c r="H14620" s="9">
        <v>6.97933979502083</v>
      </c>
      <c r="I14620" s="9">
        <v>8.3635036665347204</v>
      </c>
      <c r="J14620" s="9">
        <v>49.895298867001998</v>
      </c>
      <c r="K14620" s="9">
        <v>49.372971380677001</v>
      </c>
      <c r="L14620" s="9">
        <v>42.103427298991903</v>
      </c>
      <c r="M14620" s="9">
        <v>137.94563918236099</v>
      </c>
      <c r="N14620" s="9">
        <v>144.90313660083299</v>
      </c>
      <c r="O14620" s="9">
        <v>134.135176440793</v>
      </c>
      <c r="P14620" s="9">
        <v>127.696080897291</v>
      </c>
      <c r="Q14620" s="9">
        <v>98.403294732392396</v>
      </c>
      <c r="R14620" s="9">
        <v>95.337250008194403</v>
      </c>
      <c r="S14620" s="9">
        <v>50.8915673036458</v>
      </c>
      <c r="T14620" s="9">
        <v>9.6330336746874998</v>
      </c>
    </row>
    <row r="14621" spans="1:20" x14ac:dyDescent="0.35">
      <c r="A14621">
        <f t="shared" si="444"/>
        <v>14621</v>
      </c>
      <c r="B14621" s="3" t="s">
        <v>1038</v>
      </c>
      <c r="C14621" s="3" t="s">
        <v>95</v>
      </c>
      <c r="D14621" s="3" t="s">
        <v>69</v>
      </c>
      <c r="E14621">
        <v>2024</v>
      </c>
      <c r="F14621" s="3" t="str">
        <f t="shared" si="443"/>
        <v>RCSpillBONN2024</v>
      </c>
      <c r="G14621" s="9">
        <v>7.2871153030309097</v>
      </c>
      <c r="H14621" s="9">
        <v>40.521863758979102</v>
      </c>
      <c r="I14621" s="9">
        <v>42.417741391909701</v>
      </c>
      <c r="J14621" s="9">
        <v>56.770557667466399</v>
      </c>
      <c r="K14621" s="9">
        <v>21.548186027187398</v>
      </c>
      <c r="L14621" s="9">
        <v>40.354925116512099</v>
      </c>
      <c r="M14621" s="9">
        <v>129.41755550081899</v>
      </c>
      <c r="N14621" s="9">
        <v>128.69107464597201</v>
      </c>
      <c r="O14621" s="9">
        <v>132.60409366646499</v>
      </c>
      <c r="P14621" s="9">
        <v>113.441259428875</v>
      </c>
      <c r="Q14621" s="9">
        <v>89.014051063978499</v>
      </c>
      <c r="R14621" s="9">
        <v>83.606711788920805</v>
      </c>
      <c r="S14621" s="9">
        <v>49.962887645052</v>
      </c>
      <c r="T14621" s="9">
        <v>7.6304682495902698</v>
      </c>
    </row>
    <row r="14622" spans="1:20" x14ac:dyDescent="0.35">
      <c r="A14622">
        <f t="shared" si="444"/>
        <v>14622</v>
      </c>
      <c r="B14622" s="3" t="s">
        <v>1038</v>
      </c>
      <c r="C14622" s="3" t="s">
        <v>95</v>
      </c>
      <c r="D14622" s="3" t="s">
        <v>69</v>
      </c>
      <c r="E14622">
        <v>2025</v>
      </c>
      <c r="F14622" s="3" t="str">
        <f t="shared" si="443"/>
        <v>RCSpillBONN2025</v>
      </c>
      <c r="G14622" s="9">
        <v>7.1085955809778198</v>
      </c>
      <c r="H14622" s="9">
        <v>7.0804966696041598</v>
      </c>
      <c r="I14622" s="9">
        <v>7.7616835845208296</v>
      </c>
      <c r="J14622" s="9">
        <v>57.322889080559101</v>
      </c>
      <c r="K14622" s="9">
        <v>74.320868029010398</v>
      </c>
      <c r="L14622" s="9">
        <v>65.954442807157207</v>
      </c>
      <c r="M14622" s="9">
        <v>133.845573568194</v>
      </c>
      <c r="N14622" s="9">
        <v>129.42262290902701</v>
      </c>
      <c r="O14622" s="9">
        <v>140.337093264045</v>
      </c>
      <c r="P14622" s="9">
        <v>124.06472282993001</v>
      </c>
      <c r="Q14622" s="9">
        <v>92.332311167089998</v>
      </c>
      <c r="R14622" s="9">
        <v>83.246810237791607</v>
      </c>
      <c r="S14622" s="9">
        <v>49.962622782552003</v>
      </c>
      <c r="T14622" s="9">
        <v>8.45768970345833</v>
      </c>
    </row>
    <row r="14623" spans="1:20" x14ac:dyDescent="0.35">
      <c r="A14623">
        <f t="shared" si="444"/>
        <v>14623</v>
      </c>
      <c r="B14623" s="3" t="s">
        <v>1038</v>
      </c>
      <c r="C14623" s="3" t="s">
        <v>95</v>
      </c>
      <c r="D14623" s="3" t="s">
        <v>69</v>
      </c>
      <c r="E14623">
        <v>2026</v>
      </c>
      <c r="F14623" s="3" t="str">
        <f t="shared" si="443"/>
        <v>RCSpillBONN2026</v>
      </c>
      <c r="G14623" s="9">
        <v>6.67764186560483</v>
      </c>
      <c r="H14623" s="9">
        <v>49.843975737305499</v>
      </c>
      <c r="I14623" s="9">
        <v>110.16476134324299</v>
      </c>
      <c r="J14623" s="9">
        <v>154.662222316954</v>
      </c>
      <c r="K14623" s="9">
        <v>125.23152098807201</v>
      </c>
      <c r="L14623" s="9">
        <v>130.85906023340701</v>
      </c>
      <c r="M14623" s="9">
        <v>164.63898026625</v>
      </c>
      <c r="N14623" s="9">
        <v>214.764004349027</v>
      </c>
      <c r="O14623" s="9">
        <v>219.334817330981</v>
      </c>
      <c r="P14623" s="9">
        <v>203.42605394999899</v>
      </c>
      <c r="Q14623" s="9">
        <v>102.52036394946199</v>
      </c>
      <c r="R14623" s="9">
        <v>88.904421462694401</v>
      </c>
      <c r="S14623" s="9">
        <v>50.018832490885401</v>
      </c>
      <c r="T14623" s="9">
        <v>7.9576223385555496</v>
      </c>
    </row>
    <row r="14624" spans="1:20" x14ac:dyDescent="0.35">
      <c r="A14624">
        <f t="shared" si="444"/>
        <v>14624</v>
      </c>
      <c r="B14624" s="3" t="s">
        <v>1038</v>
      </c>
      <c r="C14624" s="3" t="s">
        <v>95</v>
      </c>
      <c r="D14624" s="3" t="s">
        <v>69</v>
      </c>
      <c r="E14624">
        <v>2027</v>
      </c>
      <c r="F14624" s="3" t="str">
        <f t="shared" si="443"/>
        <v>RCSpillBONN2027</v>
      </c>
      <c r="G14624" s="9">
        <v>6.4437989565870897</v>
      </c>
      <c r="H14624" s="9">
        <v>7.1454524319791597</v>
      </c>
      <c r="I14624" s="9">
        <v>8.4275383989951393</v>
      </c>
      <c r="J14624" s="9">
        <v>6.3193759087647798</v>
      </c>
      <c r="K14624" s="9">
        <v>5.8575035036979104</v>
      </c>
      <c r="L14624" s="9">
        <v>37.458093717916597</v>
      </c>
      <c r="M14624" s="9">
        <v>129.40149580837499</v>
      </c>
      <c r="N14624" s="9">
        <v>134.50927386847201</v>
      </c>
      <c r="O14624" s="9">
        <v>139.58439296149101</v>
      </c>
      <c r="P14624" s="9">
        <v>115.61481105902701</v>
      </c>
      <c r="Q14624" s="9">
        <v>87.386704108958298</v>
      </c>
      <c r="R14624" s="9">
        <v>85.288596305694398</v>
      </c>
      <c r="S14624" s="9">
        <v>50.152291002734302</v>
      </c>
      <c r="T14624" s="9">
        <v>8.4969805838750005</v>
      </c>
    </row>
    <row r="14625" spans="1:20" x14ac:dyDescent="0.35">
      <c r="A14625">
        <f t="shared" si="444"/>
        <v>14625</v>
      </c>
      <c r="B14625" s="3" t="s">
        <v>1038</v>
      </c>
      <c r="C14625" s="3" t="s">
        <v>95</v>
      </c>
      <c r="D14625" s="3" t="s">
        <v>69</v>
      </c>
      <c r="E14625">
        <v>2028</v>
      </c>
      <c r="F14625" s="3" t="str">
        <f t="shared" si="443"/>
        <v>RCSpillBONN2028</v>
      </c>
      <c r="G14625" s="9">
        <v>6.6188117861701601</v>
      </c>
      <c r="H14625" s="9">
        <v>6.90712792826388</v>
      </c>
      <c r="I14625" s="9">
        <v>8.6545931946249901</v>
      </c>
      <c r="J14625" s="9">
        <v>7.2799730388931403</v>
      </c>
      <c r="K14625" s="9">
        <v>5.2070911203124997</v>
      </c>
      <c r="L14625" s="9">
        <v>37.750596518447502</v>
      </c>
      <c r="M14625" s="9">
        <v>109.357883919141</v>
      </c>
      <c r="N14625" s="9">
        <v>118.878518296902</v>
      </c>
      <c r="O14625" s="9">
        <v>136.34416101861501</v>
      </c>
      <c r="P14625" s="9">
        <v>117.827453745555</v>
      </c>
      <c r="Q14625" s="9">
        <v>91.213608340524104</v>
      </c>
      <c r="R14625" s="9">
        <v>85.560039638227707</v>
      </c>
      <c r="S14625" s="9">
        <v>50.679036299609301</v>
      </c>
      <c r="T14625" s="9">
        <v>6.9061071776180496</v>
      </c>
    </row>
    <row r="14626" spans="1:20" x14ac:dyDescent="0.35">
      <c r="A14626">
        <f t="shared" si="444"/>
        <v>14626</v>
      </c>
      <c r="B14626" s="3" t="s">
        <v>1038</v>
      </c>
      <c r="C14626" s="3" t="s">
        <v>95</v>
      </c>
      <c r="D14626" s="3" t="s">
        <v>69</v>
      </c>
      <c r="E14626">
        <v>2029</v>
      </c>
      <c r="F14626" s="3" t="str">
        <f t="shared" si="443"/>
        <v>RCSpillBONN2029</v>
      </c>
      <c r="G14626" s="9">
        <v>7.1997376864112903</v>
      </c>
      <c r="H14626" s="9">
        <v>7.63998201249305</v>
      </c>
      <c r="I14626" s="9">
        <v>9.1828039659027691</v>
      </c>
      <c r="J14626" s="9">
        <v>5.8802326733716397</v>
      </c>
      <c r="K14626" s="9">
        <v>5.94067500583333</v>
      </c>
      <c r="L14626" s="9">
        <v>40.906884136727101</v>
      </c>
      <c r="M14626" s="9">
        <v>140.72441957680499</v>
      </c>
      <c r="N14626" s="9">
        <v>138.35998222958301</v>
      </c>
      <c r="O14626" s="9">
        <v>162.634606906182</v>
      </c>
      <c r="P14626" s="9">
        <v>123.290198664305</v>
      </c>
      <c r="Q14626" s="9">
        <v>92.963338905913901</v>
      </c>
      <c r="R14626" s="9">
        <v>87.487332730000006</v>
      </c>
      <c r="S14626" s="9">
        <v>49.9706882135416</v>
      </c>
      <c r="T14626" s="9">
        <v>8.3466490432500002</v>
      </c>
    </row>
    <row r="14627" spans="1:20" x14ac:dyDescent="0.35">
      <c r="A14627">
        <f t="shared" si="444"/>
        <v>14627</v>
      </c>
      <c r="B14627" s="3" t="s">
        <v>1038</v>
      </c>
      <c r="C14627" s="3" t="s">
        <v>77</v>
      </c>
      <c r="D14627" s="3" t="s">
        <v>69</v>
      </c>
      <c r="E14627">
        <v>2020</v>
      </c>
      <c r="F14627" s="3" t="str">
        <f t="shared" si="443"/>
        <v>RCGenBONN2020</v>
      </c>
      <c r="G14627" s="9">
        <v>483.11942567204301</v>
      </c>
      <c r="H14627" s="9">
        <v>511.11138361111102</v>
      </c>
      <c r="I14627" s="9">
        <v>688.89021875000003</v>
      </c>
      <c r="J14627" s="9">
        <v>690.18452634408595</v>
      </c>
      <c r="K14627" s="9">
        <v>684.84648705357097</v>
      </c>
      <c r="L14627" s="9">
        <v>635.86188225806404</v>
      </c>
      <c r="M14627" s="9">
        <v>406.36318</v>
      </c>
      <c r="N14627" s="9">
        <v>503.05575472222199</v>
      </c>
      <c r="O14627" s="9">
        <v>480.80699395161201</v>
      </c>
      <c r="P14627" s="9">
        <v>614.29475694444398</v>
      </c>
      <c r="Q14627" s="9">
        <v>595.03633870967701</v>
      </c>
      <c r="R14627" s="9">
        <v>381.18594555555501</v>
      </c>
      <c r="S14627" s="9">
        <v>479.12003125000001</v>
      </c>
      <c r="T14627" s="9">
        <v>491.98681388888798</v>
      </c>
    </row>
    <row r="14628" spans="1:20" x14ac:dyDescent="0.35">
      <c r="A14628">
        <f t="shared" si="444"/>
        <v>14628</v>
      </c>
      <c r="B14628" s="3" t="s">
        <v>1038</v>
      </c>
      <c r="C14628" s="3" t="s">
        <v>77</v>
      </c>
      <c r="D14628" s="3" t="s">
        <v>69</v>
      </c>
      <c r="E14628">
        <v>2021</v>
      </c>
      <c r="F14628" s="3" t="str">
        <f t="shared" si="443"/>
        <v>RCGenBONN2021</v>
      </c>
      <c r="G14628" s="9">
        <v>501.31173252688097</v>
      </c>
      <c r="H14628" s="9">
        <v>662.51405138888902</v>
      </c>
      <c r="I14628" s="9">
        <v>711.27536527777704</v>
      </c>
      <c r="J14628" s="9">
        <v>639.39082741935397</v>
      </c>
      <c r="K14628" s="9">
        <v>693.939287648809</v>
      </c>
      <c r="L14628" s="9">
        <v>611.49589502688104</v>
      </c>
      <c r="M14628" s="9">
        <v>501.04224361111102</v>
      </c>
      <c r="N14628" s="9">
        <v>569.74436611111105</v>
      </c>
      <c r="O14628" s="9">
        <v>524.81792138440801</v>
      </c>
      <c r="P14628" s="9">
        <v>601.94395916666599</v>
      </c>
      <c r="Q14628" s="9">
        <v>643.37068145161197</v>
      </c>
      <c r="R14628" s="9">
        <v>606.99098055555498</v>
      </c>
      <c r="S14628" s="9">
        <v>606.72869010416605</v>
      </c>
      <c r="T14628" s="9">
        <v>573.64546944444396</v>
      </c>
    </row>
    <row r="14629" spans="1:20" x14ac:dyDescent="0.35">
      <c r="A14629">
        <f t="shared" si="444"/>
        <v>14629</v>
      </c>
      <c r="B14629" s="3" t="s">
        <v>1038</v>
      </c>
      <c r="C14629" s="3" t="s">
        <v>77</v>
      </c>
      <c r="D14629" s="3" t="s">
        <v>69</v>
      </c>
      <c r="E14629">
        <v>2022</v>
      </c>
      <c r="F14629" s="3" t="str">
        <f t="shared" si="443"/>
        <v>RCGenBONN2022</v>
      </c>
      <c r="G14629" s="9">
        <v>551.75660053763397</v>
      </c>
      <c r="H14629" s="9">
        <v>647.64316388888801</v>
      </c>
      <c r="I14629" s="9">
        <v>716.19578750000005</v>
      </c>
      <c r="J14629" s="9">
        <v>686.05650577956897</v>
      </c>
      <c r="K14629" s="9">
        <v>693.47056011904704</v>
      </c>
      <c r="L14629" s="9">
        <v>650.37180537634401</v>
      </c>
      <c r="M14629" s="9">
        <v>357.37412499999999</v>
      </c>
      <c r="N14629" s="9">
        <v>388.34421888888801</v>
      </c>
      <c r="O14629" s="9">
        <v>474.64859314516099</v>
      </c>
      <c r="P14629" s="9">
        <v>549.67777401388901</v>
      </c>
      <c r="Q14629" s="9">
        <v>328.48322298387097</v>
      </c>
      <c r="R14629" s="9">
        <v>179.61285277777699</v>
      </c>
      <c r="S14629" s="9">
        <v>323.82767916666597</v>
      </c>
      <c r="T14629" s="9">
        <v>422.14787361111098</v>
      </c>
    </row>
    <row r="14630" spans="1:20" x14ac:dyDescent="0.35">
      <c r="A14630">
        <f t="shared" si="444"/>
        <v>14630</v>
      </c>
      <c r="B14630" s="3" t="s">
        <v>1038</v>
      </c>
      <c r="C14630" s="3" t="s">
        <v>77</v>
      </c>
      <c r="D14630" s="3" t="s">
        <v>69</v>
      </c>
      <c r="E14630">
        <v>2023</v>
      </c>
      <c r="F14630" s="3" t="str">
        <f t="shared" si="443"/>
        <v>RCGenBONN2023</v>
      </c>
      <c r="G14630" s="9">
        <v>447.43140053763398</v>
      </c>
      <c r="H14630" s="9">
        <v>625.66614444444394</v>
      </c>
      <c r="I14630" s="9">
        <v>694.59664999999995</v>
      </c>
      <c r="J14630" s="9">
        <v>666.43327096774101</v>
      </c>
      <c r="K14630" s="9">
        <v>729.65197619047603</v>
      </c>
      <c r="L14630" s="9">
        <v>565.59889873655902</v>
      </c>
      <c r="M14630" s="9">
        <v>555.32010194444399</v>
      </c>
      <c r="N14630" s="9">
        <v>534.11931888888796</v>
      </c>
      <c r="O14630" s="9">
        <v>478.41288870967702</v>
      </c>
      <c r="P14630" s="9">
        <v>586.14610333333303</v>
      </c>
      <c r="Q14630" s="9">
        <v>573.958534633064</v>
      </c>
      <c r="R14630" s="9">
        <v>432.10033972222197</v>
      </c>
      <c r="S14630" s="9">
        <v>472.84466927083298</v>
      </c>
      <c r="T14630" s="9">
        <v>513.816162499999</v>
      </c>
    </row>
    <row r="14631" spans="1:20" x14ac:dyDescent="0.35">
      <c r="A14631">
        <f t="shared" si="444"/>
        <v>14631</v>
      </c>
      <c r="B14631" s="3" t="s">
        <v>1038</v>
      </c>
      <c r="C14631" s="3" t="s">
        <v>77</v>
      </c>
      <c r="D14631" s="3" t="s">
        <v>69</v>
      </c>
      <c r="E14631">
        <v>2024</v>
      </c>
      <c r="F14631" s="3" t="str">
        <f t="shared" si="443"/>
        <v>RCGenBONN2024</v>
      </c>
      <c r="G14631" s="9">
        <v>565.83174059139697</v>
      </c>
      <c r="H14631" s="9">
        <v>565.80530359722195</v>
      </c>
      <c r="I14631" s="9">
        <v>721.22955138888801</v>
      </c>
      <c r="J14631" s="9">
        <v>699.85371424731102</v>
      </c>
      <c r="K14631" s="9">
        <v>717.09412053571396</v>
      </c>
      <c r="L14631" s="9">
        <v>582.17389879032203</v>
      </c>
      <c r="M14631" s="9">
        <v>275.25249944444403</v>
      </c>
      <c r="N14631" s="9">
        <v>377.94408055555499</v>
      </c>
      <c r="O14631" s="9">
        <v>475.731043884408</v>
      </c>
      <c r="P14631" s="9">
        <v>337.25468418055499</v>
      </c>
      <c r="Q14631" s="9">
        <v>268.19149862903203</v>
      </c>
      <c r="R14631" s="9">
        <v>194.472688888888</v>
      </c>
      <c r="S14631" s="9">
        <v>344.82357031250001</v>
      </c>
      <c r="T14631" s="9">
        <v>482.22310416666602</v>
      </c>
    </row>
    <row r="14632" spans="1:20" x14ac:dyDescent="0.35">
      <c r="A14632">
        <f t="shared" si="444"/>
        <v>14632</v>
      </c>
      <c r="B14632" s="3" t="s">
        <v>1038</v>
      </c>
      <c r="C14632" s="3" t="s">
        <v>77</v>
      </c>
      <c r="D14632" s="3" t="s">
        <v>69</v>
      </c>
      <c r="E14632">
        <v>2025</v>
      </c>
      <c r="F14632" s="3" t="str">
        <f t="shared" si="443"/>
        <v>RCGenBONN2025</v>
      </c>
      <c r="G14632" s="9">
        <v>447.31572311827898</v>
      </c>
      <c r="H14632" s="9">
        <v>585.54101527777698</v>
      </c>
      <c r="I14632" s="9">
        <v>693.262659722222</v>
      </c>
      <c r="J14632" s="9">
        <v>660.95147513440804</v>
      </c>
      <c r="K14632" s="9">
        <v>712.18263839285703</v>
      </c>
      <c r="L14632" s="9">
        <v>639.59105322580604</v>
      </c>
      <c r="M14632" s="9">
        <v>454.398884527777</v>
      </c>
      <c r="N14632" s="9">
        <v>408.11337944444398</v>
      </c>
      <c r="O14632" s="9">
        <v>538.18663454300997</v>
      </c>
      <c r="P14632" s="9">
        <v>546.76823763888797</v>
      </c>
      <c r="Q14632" s="9">
        <v>322.30284448924698</v>
      </c>
      <c r="R14632" s="9">
        <v>214.30965</v>
      </c>
      <c r="S14632" s="9">
        <v>368.74896614583298</v>
      </c>
      <c r="T14632" s="9">
        <v>461.592544444444</v>
      </c>
    </row>
    <row r="14633" spans="1:20" x14ac:dyDescent="0.35">
      <c r="A14633">
        <f t="shared" si="444"/>
        <v>14633</v>
      </c>
      <c r="B14633" s="3" t="s">
        <v>1038</v>
      </c>
      <c r="C14633" s="3" t="s">
        <v>77</v>
      </c>
      <c r="D14633" s="3" t="s">
        <v>69</v>
      </c>
      <c r="E14633">
        <v>2026</v>
      </c>
      <c r="F14633" s="3" t="str">
        <f t="shared" si="443"/>
        <v>RCGenBONN2026</v>
      </c>
      <c r="G14633" s="9">
        <v>401.29922043010703</v>
      </c>
      <c r="H14633" s="9">
        <v>567.50804597222202</v>
      </c>
      <c r="I14633" s="9">
        <v>659.82196736111098</v>
      </c>
      <c r="J14633" s="9">
        <v>666.51154838709601</v>
      </c>
      <c r="K14633" s="9">
        <v>687.558899553571</v>
      </c>
      <c r="L14633" s="9">
        <v>573.52586639784897</v>
      </c>
      <c r="M14633" s="9">
        <v>486.628524999999</v>
      </c>
      <c r="N14633" s="9">
        <v>498.81620222222199</v>
      </c>
      <c r="O14633" s="9">
        <v>532.05626209677405</v>
      </c>
      <c r="P14633" s="9">
        <v>624.771766527777</v>
      </c>
      <c r="Q14633" s="9">
        <v>479.80992620967697</v>
      </c>
      <c r="R14633" s="9">
        <v>203.593216666666</v>
      </c>
      <c r="S14633" s="9">
        <v>351.56211718750001</v>
      </c>
      <c r="T14633" s="9">
        <v>448.536925</v>
      </c>
    </row>
    <row r="14634" spans="1:20" x14ac:dyDescent="0.35">
      <c r="A14634">
        <f t="shared" si="444"/>
        <v>14634</v>
      </c>
      <c r="B14634" s="3" t="s">
        <v>1038</v>
      </c>
      <c r="C14634" s="3" t="s">
        <v>77</v>
      </c>
      <c r="D14634" s="3" t="s">
        <v>69</v>
      </c>
      <c r="E14634">
        <v>2027</v>
      </c>
      <c r="F14634" s="3" t="str">
        <f t="shared" si="443"/>
        <v>RCGenBONN2027</v>
      </c>
      <c r="G14634" s="9">
        <v>426.25349999999997</v>
      </c>
      <c r="H14634" s="9">
        <v>614.738405555555</v>
      </c>
      <c r="I14634" s="9">
        <v>690.6253375</v>
      </c>
      <c r="J14634" s="9">
        <v>669.20449193548302</v>
      </c>
      <c r="K14634" s="9">
        <v>702.84075654761898</v>
      </c>
      <c r="L14634" s="9">
        <v>542.44086478494603</v>
      </c>
      <c r="M14634" s="9">
        <v>275.37073055555499</v>
      </c>
      <c r="N14634" s="9">
        <v>427.80999805555501</v>
      </c>
      <c r="O14634" s="9">
        <v>432.76598763440802</v>
      </c>
      <c r="P14634" s="9">
        <v>439.73759799999999</v>
      </c>
      <c r="Q14634" s="9">
        <v>247.806288978494</v>
      </c>
      <c r="R14634" s="9">
        <v>174.66720833333301</v>
      </c>
      <c r="S14634" s="9">
        <v>327.41824479166598</v>
      </c>
      <c r="T14634" s="9">
        <v>532.58749027777696</v>
      </c>
    </row>
    <row r="14635" spans="1:20" x14ac:dyDescent="0.35">
      <c r="A14635">
        <f t="shared" si="444"/>
        <v>14635</v>
      </c>
      <c r="B14635" s="3" t="s">
        <v>1038</v>
      </c>
      <c r="C14635" s="3" t="s">
        <v>77</v>
      </c>
      <c r="D14635" s="3" t="s">
        <v>69</v>
      </c>
      <c r="E14635">
        <v>2028</v>
      </c>
      <c r="F14635" s="3" t="str">
        <f t="shared" si="443"/>
        <v>RCGenBONN2028</v>
      </c>
      <c r="G14635" s="9">
        <v>476.744177419354</v>
      </c>
      <c r="H14635" s="9">
        <v>516.75061944444406</v>
      </c>
      <c r="I14635" s="9">
        <v>714.15821388888799</v>
      </c>
      <c r="J14635" s="9">
        <v>732.48180779569896</v>
      </c>
      <c r="K14635" s="9">
        <v>677.61426785714195</v>
      </c>
      <c r="L14635" s="9">
        <v>545.43445591397801</v>
      </c>
      <c r="M14635" s="9">
        <v>225.306580555555</v>
      </c>
      <c r="N14635" s="9">
        <v>264.573202777777</v>
      </c>
      <c r="O14635" s="9">
        <v>520.71770994623603</v>
      </c>
      <c r="P14635" s="9">
        <v>536.24875125000005</v>
      </c>
      <c r="Q14635" s="9">
        <v>227.25095698924699</v>
      </c>
      <c r="R14635" s="9">
        <v>225.88535555555501</v>
      </c>
      <c r="S14635" s="9">
        <v>357.05687499999999</v>
      </c>
      <c r="T14635" s="9">
        <v>381.72576388888803</v>
      </c>
    </row>
    <row r="14636" spans="1:20" x14ac:dyDescent="0.35">
      <c r="A14636">
        <f t="shared" si="444"/>
        <v>14636</v>
      </c>
      <c r="B14636" s="3" t="s">
        <v>1038</v>
      </c>
      <c r="C14636" s="3" t="s">
        <v>77</v>
      </c>
      <c r="D14636" s="3" t="s">
        <v>69</v>
      </c>
      <c r="E14636">
        <v>2029</v>
      </c>
      <c r="F14636" s="3" t="str">
        <f t="shared" si="443"/>
        <v>RCGenBONN2029</v>
      </c>
      <c r="G14636" s="9">
        <v>439.27415349462302</v>
      </c>
      <c r="H14636" s="9">
        <v>650.19884305555502</v>
      </c>
      <c r="I14636" s="9">
        <v>673.54012083333305</v>
      </c>
      <c r="J14636" s="9">
        <v>714.59585268817204</v>
      </c>
      <c r="K14636" s="9">
        <v>704.79151785714203</v>
      </c>
      <c r="L14636" s="9">
        <v>643.134088037634</v>
      </c>
      <c r="M14636" s="9">
        <v>533.20640125</v>
      </c>
      <c r="N14636" s="9">
        <v>581.01000861111095</v>
      </c>
      <c r="O14636" s="9">
        <v>561.97633239247295</v>
      </c>
      <c r="P14636" s="9">
        <v>553.61993749999999</v>
      </c>
      <c r="Q14636" s="9">
        <v>373.06346182795698</v>
      </c>
      <c r="R14636" s="9">
        <v>229.25748055555499</v>
      </c>
      <c r="S14636" s="9">
        <v>348.08964322916597</v>
      </c>
      <c r="T14636" s="9">
        <v>477.02407361111102</v>
      </c>
    </row>
    <row r="14637" spans="1:20" x14ac:dyDescent="0.35">
      <c r="A14637">
        <f t="shared" si="444"/>
        <v>14637</v>
      </c>
      <c r="B14637" s="3" t="s">
        <v>1038</v>
      </c>
      <c r="C14637" s="3" t="s">
        <v>75</v>
      </c>
      <c r="D14637" s="3" t="s">
        <v>37</v>
      </c>
      <c r="E14637">
        <v>2020</v>
      </c>
      <c r="F14637" s="3" t="str">
        <f t="shared" si="443"/>
        <v>RCElevBOUND2020</v>
      </c>
      <c r="G14637" s="9">
        <v>1971.0007192399901</v>
      </c>
      <c r="H14637" s="9">
        <v>1971.0007192399901</v>
      </c>
      <c r="I14637" s="9">
        <v>1990.0033445199999</v>
      </c>
      <c r="J14637" s="9">
        <v>1971.0007192399901</v>
      </c>
      <c r="K14637" s="9">
        <v>1971.0007192399901</v>
      </c>
      <c r="L14637" s="9">
        <v>1971.0007192399901</v>
      </c>
      <c r="M14637" s="9">
        <v>1973.66476132</v>
      </c>
      <c r="N14637" s="9">
        <v>1974.4062311599901</v>
      </c>
      <c r="O14637" s="9">
        <v>1971.0007192399901</v>
      </c>
      <c r="P14637" s="9">
        <v>1990.0033445199999</v>
      </c>
      <c r="Q14637" s="9">
        <v>1971.0007192399901</v>
      </c>
      <c r="R14637" s="9">
        <v>1971.0007192399901</v>
      </c>
      <c r="S14637" s="9">
        <v>1983.7763101999999</v>
      </c>
      <c r="T14637" s="9">
        <v>1971.0007192399901</v>
      </c>
    </row>
    <row r="14638" spans="1:20" x14ac:dyDescent="0.35">
      <c r="A14638">
        <f t="shared" si="444"/>
        <v>14638</v>
      </c>
      <c r="B14638" s="3" t="s">
        <v>1038</v>
      </c>
      <c r="C14638" s="3" t="s">
        <v>75</v>
      </c>
      <c r="D14638" s="3" t="s">
        <v>37</v>
      </c>
      <c r="E14638">
        <v>2021</v>
      </c>
      <c r="F14638" s="3" t="str">
        <f t="shared" si="443"/>
        <v>RCElevBOUND2021</v>
      </c>
      <c r="G14638" s="9">
        <v>1971.0007192399901</v>
      </c>
      <c r="H14638" s="9">
        <v>1973.31699228</v>
      </c>
      <c r="I14638" s="9">
        <v>1971.0007192399901</v>
      </c>
      <c r="J14638" s="9">
        <v>1971.0007192399901</v>
      </c>
      <c r="K14638" s="9">
        <v>1971.0007192399901</v>
      </c>
      <c r="L14638" s="9">
        <v>1987.16541792</v>
      </c>
      <c r="M14638" s="9">
        <v>1971.0007192399901</v>
      </c>
      <c r="N14638" s="9">
        <v>1971.0007192399901</v>
      </c>
      <c r="O14638" s="9">
        <v>1990.0033445199999</v>
      </c>
      <c r="P14638" s="9">
        <v>1990.0033445199999</v>
      </c>
      <c r="Q14638" s="9">
        <v>1982.23431539999</v>
      </c>
      <c r="R14638" s="9">
        <v>1985.00334436</v>
      </c>
      <c r="S14638" s="9">
        <v>1971.0007192399901</v>
      </c>
      <c r="T14638" s="9">
        <v>1971.0007192399901</v>
      </c>
    </row>
    <row r="14639" spans="1:20" x14ac:dyDescent="0.35">
      <c r="A14639">
        <f t="shared" si="444"/>
        <v>14639</v>
      </c>
      <c r="B14639" s="3" t="s">
        <v>1038</v>
      </c>
      <c r="C14639" s="3" t="s">
        <v>75</v>
      </c>
      <c r="D14639" s="3" t="s">
        <v>37</v>
      </c>
      <c r="E14639">
        <v>2022</v>
      </c>
      <c r="F14639" s="3" t="str">
        <f t="shared" si="443"/>
        <v>RCElevBOUND2022</v>
      </c>
      <c r="G14639" s="9">
        <v>1971.0007192399901</v>
      </c>
      <c r="H14639" s="9">
        <v>1971.0007192399901</v>
      </c>
      <c r="I14639" s="9">
        <v>1990.0033445199999</v>
      </c>
      <c r="J14639" s="9">
        <v>1971.0007192399901</v>
      </c>
      <c r="K14639" s="9">
        <v>1971.0007192399901</v>
      </c>
      <c r="L14639" s="9">
        <v>1976.1483572</v>
      </c>
      <c r="M14639" s="9">
        <v>1971.0007192399901</v>
      </c>
      <c r="N14639" s="9">
        <v>1971.0007192399901</v>
      </c>
      <c r="O14639" s="9">
        <v>1971.0007192399901</v>
      </c>
      <c r="P14639" s="9">
        <v>1988.1791974799901</v>
      </c>
      <c r="Q14639" s="9">
        <v>1971.0007192399901</v>
      </c>
      <c r="R14639" s="9">
        <v>1971.0007192399901</v>
      </c>
      <c r="S14639" s="9">
        <v>1971.0007192399901</v>
      </c>
      <c r="T14639" s="9">
        <v>1971.0007192399901</v>
      </c>
    </row>
    <row r="14640" spans="1:20" x14ac:dyDescent="0.35">
      <c r="A14640">
        <f t="shared" si="444"/>
        <v>14640</v>
      </c>
      <c r="B14640" s="3" t="s">
        <v>1038</v>
      </c>
      <c r="C14640" s="3" t="s">
        <v>75</v>
      </c>
      <c r="D14640" s="3" t="s">
        <v>37</v>
      </c>
      <c r="E14640">
        <v>2023</v>
      </c>
      <c r="F14640" s="3" t="str">
        <f t="shared" si="443"/>
        <v>RCElevBOUND2023</v>
      </c>
      <c r="G14640" s="9">
        <v>1971.0007192399901</v>
      </c>
      <c r="H14640" s="9">
        <v>1990.0033445199999</v>
      </c>
      <c r="I14640" s="9">
        <v>1990.0033445199999</v>
      </c>
      <c r="J14640" s="9">
        <v>1983.70085087999</v>
      </c>
      <c r="K14640" s="9">
        <v>1988.7730295199999</v>
      </c>
      <c r="L14640" s="9">
        <v>1971.0007192399901</v>
      </c>
      <c r="M14640" s="9">
        <v>1971.0007192399901</v>
      </c>
      <c r="N14640" s="9">
        <v>1971.0007192399901</v>
      </c>
      <c r="O14640" s="9">
        <v>1971.0007192399901</v>
      </c>
      <c r="P14640" s="9">
        <v>1971.0007192399901</v>
      </c>
      <c r="Q14640" s="9">
        <v>1971.0007192399901</v>
      </c>
      <c r="R14640" s="9">
        <v>1971.0007192399901</v>
      </c>
      <c r="S14640" s="9">
        <v>1971.0007192399901</v>
      </c>
      <c r="T14640" s="9">
        <v>1971.0007192399901</v>
      </c>
    </row>
    <row r="14641" spans="1:20" x14ac:dyDescent="0.35">
      <c r="A14641">
        <f t="shared" si="444"/>
        <v>14641</v>
      </c>
      <c r="B14641" s="3" t="s">
        <v>1038</v>
      </c>
      <c r="C14641" s="3" t="s">
        <v>75</v>
      </c>
      <c r="D14641" s="3" t="s">
        <v>37</v>
      </c>
      <c r="E14641">
        <v>2024</v>
      </c>
      <c r="F14641" s="3" t="str">
        <f t="shared" si="443"/>
        <v>RCElevBOUND2024</v>
      </c>
      <c r="G14641" s="9">
        <v>1971.0007192399901</v>
      </c>
      <c r="H14641" s="9">
        <v>1988.2710609999999</v>
      </c>
      <c r="I14641" s="9">
        <v>1971.0007192399901</v>
      </c>
      <c r="J14641" s="9">
        <v>1971.0007192399901</v>
      </c>
      <c r="K14641" s="9">
        <v>1971.0007192399901</v>
      </c>
      <c r="L14641" s="9">
        <v>1981.8832655199999</v>
      </c>
      <c r="M14641" s="9">
        <v>1971.0007192399901</v>
      </c>
      <c r="N14641" s="9">
        <v>1971.0007192399901</v>
      </c>
      <c r="O14641" s="9">
        <v>1971.0007192399901</v>
      </c>
      <c r="P14641" s="9">
        <v>1987.41148092</v>
      </c>
      <c r="Q14641" s="9">
        <v>1971.0007192399901</v>
      </c>
      <c r="R14641" s="9">
        <v>1971.0007192399901</v>
      </c>
      <c r="S14641" s="9">
        <v>1976.42722859999</v>
      </c>
      <c r="T14641" s="9">
        <v>1971.0007192399901</v>
      </c>
    </row>
    <row r="14642" spans="1:20" x14ac:dyDescent="0.35">
      <c r="A14642">
        <f t="shared" si="444"/>
        <v>14642</v>
      </c>
      <c r="B14642" s="3" t="s">
        <v>1038</v>
      </c>
      <c r="C14642" s="3" t="s">
        <v>75</v>
      </c>
      <c r="D14642" s="3" t="s">
        <v>37</v>
      </c>
      <c r="E14642">
        <v>2025</v>
      </c>
      <c r="F14642" s="3" t="str">
        <f t="shared" si="443"/>
        <v>RCElevBOUND2025</v>
      </c>
      <c r="G14642" s="9">
        <v>1971.0007192399901</v>
      </c>
      <c r="H14642" s="9">
        <v>1978.56305544</v>
      </c>
      <c r="I14642" s="9">
        <v>1971.0007192399901</v>
      </c>
      <c r="J14642" s="9">
        <v>1971.0007192399901</v>
      </c>
      <c r="K14642" s="9">
        <v>1971.0007192399901</v>
      </c>
      <c r="L14642" s="9">
        <v>1971.0007192399901</v>
      </c>
      <c r="M14642" s="9">
        <v>1990.0033445199999</v>
      </c>
      <c r="N14642" s="9">
        <v>1971.0007192399901</v>
      </c>
      <c r="O14642" s="9">
        <v>1971.0007192399901</v>
      </c>
      <c r="P14642" s="9">
        <v>1971.0007192399901</v>
      </c>
      <c r="Q14642" s="9">
        <v>1971.0007192399901</v>
      </c>
      <c r="R14642" s="9">
        <v>1971.0007192399901</v>
      </c>
      <c r="S14642" s="9">
        <v>1971.0007192399901</v>
      </c>
      <c r="T14642" s="9">
        <v>1971.0007192399901</v>
      </c>
    </row>
    <row r="14643" spans="1:20" x14ac:dyDescent="0.35">
      <c r="A14643">
        <f t="shared" si="444"/>
        <v>14643</v>
      </c>
      <c r="B14643" s="3" t="s">
        <v>1038</v>
      </c>
      <c r="C14643" s="3" t="s">
        <v>75</v>
      </c>
      <c r="D14643" s="3" t="s">
        <v>37</v>
      </c>
      <c r="E14643">
        <v>2026</v>
      </c>
      <c r="F14643" s="3" t="str">
        <f t="shared" si="443"/>
        <v>RCElevBOUND2026</v>
      </c>
      <c r="G14643" s="9">
        <v>1982.1293285199999</v>
      </c>
      <c r="H14643" s="9">
        <v>1986.9488824799901</v>
      </c>
      <c r="I14643" s="9">
        <v>1971.0007192399901</v>
      </c>
      <c r="J14643" s="9">
        <v>1971.0007192399901</v>
      </c>
      <c r="K14643" s="9">
        <v>1971.0007192399901</v>
      </c>
      <c r="L14643" s="9">
        <v>1971.0007192399901</v>
      </c>
      <c r="M14643" s="9">
        <v>1971.0007192399901</v>
      </c>
      <c r="N14643" s="9">
        <v>1971.0007192399901</v>
      </c>
      <c r="O14643" s="9">
        <v>1971.0007192399901</v>
      </c>
      <c r="P14643" s="9">
        <v>1990.0033445199999</v>
      </c>
      <c r="Q14643" s="9">
        <v>1971.0007192399901</v>
      </c>
      <c r="R14643" s="9">
        <v>1971.0007192399901</v>
      </c>
      <c r="S14643" s="9">
        <v>1971.0007192399901</v>
      </c>
      <c r="T14643" s="9">
        <v>1971.0007192399901</v>
      </c>
    </row>
    <row r="14644" spans="1:20" x14ac:dyDescent="0.35">
      <c r="A14644">
        <f t="shared" si="444"/>
        <v>14644</v>
      </c>
      <c r="B14644" s="3" t="s">
        <v>1038</v>
      </c>
      <c r="C14644" s="3" t="s">
        <v>75</v>
      </c>
      <c r="D14644" s="3" t="s">
        <v>37</v>
      </c>
      <c r="E14644">
        <v>2027</v>
      </c>
      <c r="F14644" s="3" t="str">
        <f t="shared" si="443"/>
        <v>RCElevBOUND2027</v>
      </c>
      <c r="G14644" s="9">
        <v>1971.0007192399901</v>
      </c>
      <c r="H14644" s="9">
        <v>1986.61095596</v>
      </c>
      <c r="I14644" s="9">
        <v>1990.0033445199999</v>
      </c>
      <c r="J14644" s="9">
        <v>1971.0007192399901</v>
      </c>
      <c r="K14644" s="9">
        <v>1971.0007192399901</v>
      </c>
      <c r="L14644" s="9">
        <v>1986.9423208000001</v>
      </c>
      <c r="M14644" s="9">
        <v>1971.0007192399901</v>
      </c>
      <c r="N14644" s="9">
        <v>1971.0007192399901</v>
      </c>
      <c r="O14644" s="9">
        <v>1971.0007192399901</v>
      </c>
      <c r="P14644" s="9">
        <v>1971.0007192399901</v>
      </c>
      <c r="Q14644" s="9">
        <v>1971.0007192399901</v>
      </c>
      <c r="R14644" s="9">
        <v>1973.9305093600001</v>
      </c>
      <c r="S14644" s="9">
        <v>1971.0007192399901</v>
      </c>
      <c r="T14644" s="9">
        <v>1971.0007192399901</v>
      </c>
    </row>
    <row r="14645" spans="1:20" x14ac:dyDescent="0.35">
      <c r="A14645">
        <f t="shared" si="444"/>
        <v>14645</v>
      </c>
      <c r="B14645" s="3" t="s">
        <v>1038</v>
      </c>
      <c r="C14645" s="3" t="s">
        <v>75</v>
      </c>
      <c r="D14645" s="3" t="s">
        <v>37</v>
      </c>
      <c r="E14645">
        <v>2028</v>
      </c>
      <c r="F14645" s="3" t="str">
        <f t="shared" ref="F14645:F14708" si="445">_xlfn.CONCAT(B14645,C14645,D14645,E14645)</f>
        <v>RCElevBOUND2028</v>
      </c>
      <c r="G14645" s="9">
        <v>1971.0007192399901</v>
      </c>
      <c r="H14645" s="9">
        <v>1987.55911872</v>
      </c>
      <c r="I14645" s="9">
        <v>1990.0033445199999</v>
      </c>
      <c r="J14645" s="9">
        <v>1971.0007192399901</v>
      </c>
      <c r="K14645" s="9">
        <v>1971.0007192399901</v>
      </c>
      <c r="L14645" s="9">
        <v>1988.3924520800001</v>
      </c>
      <c r="M14645" s="9">
        <v>1990.0033445199999</v>
      </c>
      <c r="N14645" s="9">
        <v>1971.0007192399901</v>
      </c>
      <c r="O14645" s="9">
        <v>1971.0007192399901</v>
      </c>
      <c r="P14645" s="9">
        <v>1983.5433705599901</v>
      </c>
      <c r="Q14645" s="9">
        <v>1971.0007192399901</v>
      </c>
      <c r="R14645" s="9">
        <v>1971.0007192399901</v>
      </c>
      <c r="S14645" s="9">
        <v>1971.0007192399901</v>
      </c>
      <c r="T14645" s="9">
        <v>1971.0007192399901</v>
      </c>
    </row>
    <row r="14646" spans="1:20" x14ac:dyDescent="0.35">
      <c r="A14646">
        <f t="shared" si="444"/>
        <v>14646</v>
      </c>
      <c r="B14646" s="3" t="s">
        <v>1038</v>
      </c>
      <c r="C14646" s="3" t="s">
        <v>75</v>
      </c>
      <c r="D14646" s="3" t="s">
        <v>37</v>
      </c>
      <c r="E14646">
        <v>2029</v>
      </c>
      <c r="F14646" s="3" t="str">
        <f t="shared" si="445"/>
        <v>RCElevBOUND2029</v>
      </c>
      <c r="G14646" s="9">
        <v>1971.0007192399901</v>
      </c>
      <c r="H14646" s="9">
        <v>1971.0007192399901</v>
      </c>
      <c r="I14646" s="9">
        <v>1986.61095596</v>
      </c>
      <c r="J14646" s="9">
        <v>1971.0007192399901</v>
      </c>
      <c r="K14646" s="9">
        <v>1986.0236855999999</v>
      </c>
      <c r="L14646" s="9">
        <v>1989.56699279999</v>
      </c>
      <c r="M14646" s="9">
        <v>1990.0033445199999</v>
      </c>
      <c r="N14646" s="9">
        <v>1971.0007192399901</v>
      </c>
      <c r="O14646" s="9">
        <v>1984.4816908</v>
      </c>
      <c r="P14646" s="9">
        <v>1980.5578061599999</v>
      </c>
      <c r="Q14646" s="9">
        <v>1971.0007192399901</v>
      </c>
      <c r="R14646" s="9">
        <v>1971.0007192399901</v>
      </c>
      <c r="S14646" s="9">
        <v>1971.0007192399901</v>
      </c>
      <c r="T14646" s="9">
        <v>1971.0007192399901</v>
      </c>
    </row>
    <row r="14647" spans="1:20" x14ac:dyDescent="0.35">
      <c r="A14647">
        <f t="shared" si="444"/>
        <v>14647</v>
      </c>
      <c r="B14647" s="3" t="s">
        <v>1038</v>
      </c>
      <c r="C14647" s="3" t="s">
        <v>86</v>
      </c>
      <c r="D14647" s="3" t="s">
        <v>37</v>
      </c>
      <c r="E14647">
        <v>2020</v>
      </c>
      <c r="F14647" s="3" t="str">
        <f t="shared" si="445"/>
        <v>RCQOutBOUND2020</v>
      </c>
      <c r="G14647" s="9">
        <v>25.886514944382299</v>
      </c>
      <c r="H14647" s="9">
        <v>25.012900030953801</v>
      </c>
      <c r="I14647" s="9">
        <v>30.738324695278902</v>
      </c>
      <c r="J14647" s="9">
        <v>24.301406915664501</v>
      </c>
      <c r="K14647" s="9">
        <v>17.81345220035</v>
      </c>
      <c r="L14647" s="9">
        <v>14.9023685323211</v>
      </c>
      <c r="M14647" s="9">
        <v>28.874962900784499</v>
      </c>
      <c r="N14647" s="9">
        <v>42.414915887808299</v>
      </c>
      <c r="O14647" s="9">
        <v>56.661504248760998</v>
      </c>
      <c r="P14647" s="9">
        <v>78.568074964178294</v>
      </c>
      <c r="Q14647" s="9">
        <v>41.609511481153199</v>
      </c>
      <c r="R14647" s="9">
        <v>17.860678225051601</v>
      </c>
      <c r="S14647" s="9">
        <v>11.9680984450781</v>
      </c>
      <c r="T14647" s="9">
        <v>21.548404099624701</v>
      </c>
    </row>
    <row r="14648" spans="1:20" x14ac:dyDescent="0.35">
      <c r="A14648">
        <f t="shared" si="444"/>
        <v>14648</v>
      </c>
      <c r="B14648" s="3" t="s">
        <v>1038</v>
      </c>
      <c r="C14648" s="3" t="s">
        <v>86</v>
      </c>
      <c r="D14648" s="3" t="s">
        <v>37</v>
      </c>
      <c r="E14648">
        <v>2021</v>
      </c>
      <c r="F14648" s="3" t="str">
        <f t="shared" si="445"/>
        <v>RCQOutBOUND2021</v>
      </c>
      <c r="G14648" s="9">
        <v>24.585341692473499</v>
      </c>
      <c r="H14648" s="9">
        <v>19.349296475234102</v>
      </c>
      <c r="I14648" s="9">
        <v>24.2582585433688</v>
      </c>
      <c r="J14648" s="9">
        <v>23.7449794362864</v>
      </c>
      <c r="K14648" s="9">
        <v>22.269541802819699</v>
      </c>
      <c r="L14648" s="9">
        <v>22.451732717769701</v>
      </c>
      <c r="M14648" s="9">
        <v>40.963640430125004</v>
      </c>
      <c r="N14648" s="9">
        <v>44.447233180194402</v>
      </c>
      <c r="O14648" s="9">
        <v>81.889875776625402</v>
      </c>
      <c r="P14648" s="9">
        <v>71.966016196160794</v>
      </c>
      <c r="Q14648" s="9">
        <v>55.8170724367464</v>
      </c>
      <c r="R14648" s="9">
        <v>30.6999501846683</v>
      </c>
      <c r="S14648" s="9">
        <v>31.7611487787516</v>
      </c>
      <c r="T14648" s="9">
        <v>22.696693720382399</v>
      </c>
    </row>
    <row r="14649" spans="1:20" x14ac:dyDescent="0.35">
      <c r="A14649">
        <f t="shared" si="444"/>
        <v>14649</v>
      </c>
      <c r="B14649" s="3" t="s">
        <v>1038</v>
      </c>
      <c r="C14649" s="3" t="s">
        <v>86</v>
      </c>
      <c r="D14649" s="3" t="s">
        <v>37</v>
      </c>
      <c r="E14649">
        <v>2022</v>
      </c>
      <c r="F14649" s="3" t="str">
        <f t="shared" si="445"/>
        <v>RCQOutBOUND2022</v>
      </c>
      <c r="G14649" s="9">
        <v>28.0956329298387</v>
      </c>
      <c r="H14649" s="9">
        <v>19.044885241560198</v>
      </c>
      <c r="I14649" s="9">
        <v>17.841405756368001</v>
      </c>
      <c r="J14649" s="9">
        <v>34.527426614356798</v>
      </c>
      <c r="K14649" s="9">
        <v>47.922527077809796</v>
      </c>
      <c r="L14649" s="9">
        <v>29.035548262635999</v>
      </c>
      <c r="M14649" s="9">
        <v>33.6951147424694</v>
      </c>
      <c r="N14649" s="9">
        <v>28.504519135474801</v>
      </c>
      <c r="O14649" s="9">
        <v>52.233105686943503</v>
      </c>
      <c r="P14649" s="9">
        <v>32.362201239885401</v>
      </c>
      <c r="Q14649" s="9">
        <v>20.5202868599924</v>
      </c>
      <c r="R14649" s="9">
        <v>9.8823694650518004</v>
      </c>
      <c r="S14649" s="9">
        <v>8.5045635351728492</v>
      </c>
      <c r="T14649" s="9">
        <v>11.2556303727933</v>
      </c>
    </row>
    <row r="14650" spans="1:20" x14ac:dyDescent="0.35">
      <c r="A14650">
        <f t="shared" si="444"/>
        <v>14650</v>
      </c>
      <c r="B14650" s="3" t="s">
        <v>1038</v>
      </c>
      <c r="C14650" s="3" t="s">
        <v>86</v>
      </c>
      <c r="D14650" s="3" t="s">
        <v>37</v>
      </c>
      <c r="E14650">
        <v>2023</v>
      </c>
      <c r="F14650" s="3" t="str">
        <f t="shared" si="445"/>
        <v>RCQOutBOUND2023</v>
      </c>
      <c r="G14650" s="9">
        <v>19.256900036463499</v>
      </c>
      <c r="H14650" s="9">
        <v>11.223690773626499</v>
      </c>
      <c r="I14650" s="9">
        <v>15.4825937791</v>
      </c>
      <c r="J14650" s="9">
        <v>28.5518353518091</v>
      </c>
      <c r="K14650" s="9">
        <v>20.140471558416099</v>
      </c>
      <c r="L14650" s="9">
        <v>23.908021535240501</v>
      </c>
      <c r="M14650" s="9">
        <v>22.3118750608729</v>
      </c>
      <c r="N14650" s="9">
        <v>29.574943820088301</v>
      </c>
      <c r="O14650" s="9">
        <v>37.814211537828903</v>
      </c>
      <c r="P14650" s="9">
        <v>42.822690901732201</v>
      </c>
      <c r="Q14650" s="9">
        <v>29.016005056979299</v>
      </c>
      <c r="R14650" s="9">
        <v>15.2615935445652</v>
      </c>
      <c r="S14650" s="9">
        <v>12.7341878970122</v>
      </c>
      <c r="T14650" s="9">
        <v>17.369125348374499</v>
      </c>
    </row>
    <row r="14651" spans="1:20" x14ac:dyDescent="0.35">
      <c r="A14651">
        <f t="shared" si="444"/>
        <v>14651</v>
      </c>
      <c r="B14651" s="3" t="s">
        <v>1038</v>
      </c>
      <c r="C14651" s="3" t="s">
        <v>86</v>
      </c>
      <c r="D14651" s="3" t="s">
        <v>37</v>
      </c>
      <c r="E14651">
        <v>2024</v>
      </c>
      <c r="F14651" s="3" t="str">
        <f t="shared" si="445"/>
        <v>RCQOutBOUND2024</v>
      </c>
      <c r="G14651" s="9">
        <v>24.421883726784898</v>
      </c>
      <c r="H14651" s="9">
        <v>23.628982652254098</v>
      </c>
      <c r="I14651" s="9">
        <v>27.429439904922699</v>
      </c>
      <c r="J14651" s="9">
        <v>28.210110574006301</v>
      </c>
      <c r="K14651" s="9">
        <v>24.395992406273901</v>
      </c>
      <c r="L14651" s="9">
        <v>21.3172496782202</v>
      </c>
      <c r="M14651" s="9">
        <v>22.7368515647583</v>
      </c>
      <c r="N14651" s="9">
        <v>13.241929318463599</v>
      </c>
      <c r="O14651" s="9">
        <v>49.3905769411137</v>
      </c>
      <c r="P14651" s="9">
        <v>34.260608324895998</v>
      </c>
      <c r="Q14651" s="9">
        <v>20.2482487791899</v>
      </c>
      <c r="R14651" s="9">
        <v>15.527046030688799</v>
      </c>
      <c r="S14651" s="9">
        <v>10.1603178315597</v>
      </c>
      <c r="T14651" s="9">
        <v>19.2122155611527</v>
      </c>
    </row>
    <row r="14652" spans="1:20" x14ac:dyDescent="0.35">
      <c r="A14652">
        <f t="shared" si="444"/>
        <v>14652</v>
      </c>
      <c r="B14652" s="3" t="s">
        <v>1038</v>
      </c>
      <c r="C14652" s="3" t="s">
        <v>86</v>
      </c>
      <c r="D14652" s="3" t="s">
        <v>37</v>
      </c>
      <c r="E14652">
        <v>2025</v>
      </c>
      <c r="F14652" s="3" t="str">
        <f t="shared" si="445"/>
        <v>RCQOutBOUND2025</v>
      </c>
      <c r="G14652" s="9">
        <v>23.131058816035399</v>
      </c>
      <c r="H14652" s="9">
        <v>17.088172920860401</v>
      </c>
      <c r="I14652" s="9">
        <v>19.1315616845033</v>
      </c>
      <c r="J14652" s="9">
        <v>32.057141832733102</v>
      </c>
      <c r="K14652" s="9">
        <v>35.2304720489037</v>
      </c>
      <c r="L14652" s="9">
        <v>29.181455953839802</v>
      </c>
      <c r="M14652" s="9">
        <v>43.0501758316097</v>
      </c>
      <c r="N14652" s="9">
        <v>39.493445178967498</v>
      </c>
      <c r="O14652" s="9">
        <v>62.186896293877801</v>
      </c>
      <c r="P14652" s="9">
        <v>60.324162210423601</v>
      </c>
      <c r="Q14652" s="9">
        <v>22.599226873770398</v>
      </c>
      <c r="R14652" s="9">
        <v>15.8348955398258</v>
      </c>
      <c r="S14652" s="9">
        <v>11.5624721309444</v>
      </c>
      <c r="T14652" s="9">
        <v>16.188073085525801</v>
      </c>
    </row>
    <row r="14653" spans="1:20" x14ac:dyDescent="0.35">
      <c r="A14653">
        <f t="shared" si="444"/>
        <v>14653</v>
      </c>
      <c r="B14653" s="3" t="s">
        <v>1038</v>
      </c>
      <c r="C14653" s="3" t="s">
        <v>86</v>
      </c>
      <c r="D14653" s="3" t="s">
        <v>37</v>
      </c>
      <c r="E14653">
        <v>2026</v>
      </c>
      <c r="F14653" s="3" t="str">
        <f t="shared" si="445"/>
        <v>RCQOutBOUND2026</v>
      </c>
      <c r="G14653" s="9">
        <v>23.482829244579101</v>
      </c>
      <c r="H14653" s="9">
        <v>24.9841312444869</v>
      </c>
      <c r="I14653" s="9">
        <v>35.334917016482201</v>
      </c>
      <c r="J14653" s="9">
        <v>41.263132460279003</v>
      </c>
      <c r="K14653" s="9">
        <v>38.881959661591203</v>
      </c>
      <c r="L14653" s="9">
        <v>24.272199546753999</v>
      </c>
      <c r="M14653" s="9">
        <v>34.973141814294401</v>
      </c>
      <c r="N14653" s="9">
        <v>39.641081072669998</v>
      </c>
      <c r="O14653" s="9">
        <v>54.3414055336955</v>
      </c>
      <c r="P14653" s="9">
        <v>50.061384797877601</v>
      </c>
      <c r="Q14653" s="9">
        <v>29.138194494181899</v>
      </c>
      <c r="R14653" s="9">
        <v>16.413010591323498</v>
      </c>
      <c r="S14653" s="9">
        <v>11.158375874132799</v>
      </c>
      <c r="T14653" s="9">
        <v>13.100762959129</v>
      </c>
    </row>
    <row r="14654" spans="1:20" x14ac:dyDescent="0.35">
      <c r="A14654">
        <f t="shared" si="444"/>
        <v>14654</v>
      </c>
      <c r="B14654" s="3" t="s">
        <v>1038</v>
      </c>
      <c r="C14654" s="3" t="s">
        <v>86</v>
      </c>
      <c r="D14654" s="3" t="s">
        <v>37</v>
      </c>
      <c r="E14654">
        <v>2027</v>
      </c>
      <c r="F14654" s="3" t="str">
        <f t="shared" si="445"/>
        <v>RCQOutBOUND2027</v>
      </c>
      <c r="G14654" s="9">
        <v>23.231670146967002</v>
      </c>
      <c r="H14654" s="9">
        <v>12.927649939099</v>
      </c>
      <c r="I14654" s="9">
        <v>13.9775084513147</v>
      </c>
      <c r="J14654" s="9">
        <v>15.3987288012974</v>
      </c>
      <c r="K14654" s="9">
        <v>13.8268695818146</v>
      </c>
      <c r="L14654" s="9">
        <v>12.5518235909112</v>
      </c>
      <c r="M14654" s="9">
        <v>25.000655001438499</v>
      </c>
      <c r="N14654" s="9">
        <v>24.416051975159</v>
      </c>
      <c r="O14654" s="9">
        <v>50.083186196779899</v>
      </c>
      <c r="P14654" s="9">
        <v>38.439917461795197</v>
      </c>
      <c r="Q14654" s="9">
        <v>18.117903626279499</v>
      </c>
      <c r="R14654" s="9">
        <v>12.951376444961101</v>
      </c>
      <c r="S14654" s="9">
        <v>12.3036322194843</v>
      </c>
      <c r="T14654" s="9">
        <v>17.2099294812861</v>
      </c>
    </row>
    <row r="14655" spans="1:20" x14ac:dyDescent="0.35">
      <c r="A14655">
        <f t="shared" si="444"/>
        <v>14655</v>
      </c>
      <c r="B14655" s="3" t="s">
        <v>1038</v>
      </c>
      <c r="C14655" s="3" t="s">
        <v>86</v>
      </c>
      <c r="D14655" s="3" t="s">
        <v>37</v>
      </c>
      <c r="E14655">
        <v>2028</v>
      </c>
      <c r="F14655" s="3" t="str">
        <f t="shared" si="445"/>
        <v>RCQOutBOUND2028</v>
      </c>
      <c r="G14655" s="9">
        <v>24.382807322812202</v>
      </c>
      <c r="H14655" s="9">
        <v>11.276009506160401</v>
      </c>
      <c r="I14655" s="9">
        <v>13.8801710896853</v>
      </c>
      <c r="J14655" s="9">
        <v>13.580590413201101</v>
      </c>
      <c r="K14655" s="9">
        <v>16.538343052471799</v>
      </c>
      <c r="L14655" s="9">
        <v>18.795999983146899</v>
      </c>
      <c r="M14655" s="9">
        <v>16.372615171107199</v>
      </c>
      <c r="N14655" s="9">
        <v>26.308382943043799</v>
      </c>
      <c r="O14655" s="9">
        <v>59.282695928305898</v>
      </c>
      <c r="P14655" s="9">
        <v>68.363437233544403</v>
      </c>
      <c r="Q14655" s="9">
        <v>31.457717431873501</v>
      </c>
      <c r="R14655" s="9">
        <v>16.564795809767901</v>
      </c>
      <c r="S14655" s="9">
        <v>11.9088676497738</v>
      </c>
      <c r="T14655" s="9">
        <v>15.002591453551</v>
      </c>
    </row>
    <row r="14656" spans="1:20" x14ac:dyDescent="0.35">
      <c r="A14656">
        <f t="shared" si="444"/>
        <v>14656</v>
      </c>
      <c r="B14656" s="3" t="s">
        <v>1038</v>
      </c>
      <c r="C14656" s="3" t="s">
        <v>86</v>
      </c>
      <c r="D14656" s="3" t="s">
        <v>37</v>
      </c>
      <c r="E14656">
        <v>2029</v>
      </c>
      <c r="F14656" s="3" t="str">
        <f t="shared" si="445"/>
        <v>RCQOutBOUND2029</v>
      </c>
      <c r="G14656" s="9">
        <v>26.4358593931779</v>
      </c>
      <c r="H14656" s="9">
        <v>15.713638761694501</v>
      </c>
      <c r="I14656" s="9">
        <v>17.082712132785002</v>
      </c>
      <c r="J14656" s="9">
        <v>19.545642686419502</v>
      </c>
      <c r="K14656" s="9">
        <v>11.9986222070015</v>
      </c>
      <c r="L14656" s="9">
        <v>20.560325358958998</v>
      </c>
      <c r="M14656" s="9">
        <v>34.338464633718097</v>
      </c>
      <c r="N14656" s="9">
        <v>34.9695326760326</v>
      </c>
      <c r="O14656" s="9">
        <v>41.113586389808297</v>
      </c>
      <c r="P14656" s="9">
        <v>27.139412972010799</v>
      </c>
      <c r="Q14656" s="9">
        <v>16.837917691212098</v>
      </c>
      <c r="R14656" s="9">
        <v>9.3445702779041593</v>
      </c>
      <c r="S14656" s="9">
        <v>7.5731771349527301</v>
      </c>
      <c r="T14656" s="9">
        <v>14.481455255293</v>
      </c>
    </row>
    <row r="14657" spans="1:20" x14ac:dyDescent="0.35">
      <c r="A14657">
        <f t="shared" si="444"/>
        <v>14657</v>
      </c>
      <c r="B14657" s="3" t="s">
        <v>1038</v>
      </c>
      <c r="C14657" s="3" t="s">
        <v>95</v>
      </c>
      <c r="D14657" s="3" t="s">
        <v>37</v>
      </c>
      <c r="E14657">
        <v>2020</v>
      </c>
      <c r="F14657" s="3" t="str">
        <f t="shared" si="445"/>
        <v>RCSpillBOUND2020</v>
      </c>
      <c r="G14657" s="9">
        <v>4.05440533174193</v>
      </c>
      <c r="H14657" s="9">
        <v>2.6181539034972201</v>
      </c>
      <c r="I14657" s="9">
        <v>1.56478138937361</v>
      </c>
      <c r="J14657" s="9">
        <v>0.96379517393682701</v>
      </c>
      <c r="K14657" s="9">
        <v>4.4580951802083303E-2</v>
      </c>
      <c r="L14657" s="9">
        <v>1.4222603612903201E-2</v>
      </c>
      <c r="M14657" s="9">
        <v>2.36857236193375</v>
      </c>
      <c r="N14657" s="9">
        <v>6.4162101795652697</v>
      </c>
      <c r="O14657" s="9">
        <v>11.346894062645401</v>
      </c>
      <c r="P14657" s="9">
        <v>38.408098178871398</v>
      </c>
      <c r="Q14657" s="9">
        <v>11.8901138791693</v>
      </c>
      <c r="R14657" s="9">
        <v>0.103683745235</v>
      </c>
      <c r="S14657" s="9">
        <v>7.7569305533854105E-2</v>
      </c>
      <c r="T14657" s="9">
        <v>1.2160238739784699</v>
      </c>
    </row>
    <row r="14658" spans="1:20" x14ac:dyDescent="0.35">
      <c r="A14658">
        <f t="shared" si="444"/>
        <v>14658</v>
      </c>
      <c r="B14658" s="3" t="s">
        <v>1038</v>
      </c>
      <c r="C14658" s="3" t="s">
        <v>95</v>
      </c>
      <c r="D14658" s="3" t="s">
        <v>37</v>
      </c>
      <c r="E14658">
        <v>2021</v>
      </c>
      <c r="F14658" s="3" t="str">
        <f t="shared" si="445"/>
        <v>RCSpillBOUND2021</v>
      </c>
      <c r="G14658" s="9">
        <v>1.19194616789368</v>
      </c>
      <c r="H14658" s="9">
        <v>0.53945179573541602</v>
      </c>
      <c r="I14658" s="9">
        <v>5.9567414389583302E-2</v>
      </c>
      <c r="J14658" s="9">
        <v>0.841572351243279</v>
      </c>
      <c r="K14658" s="9">
        <v>0.61282472649999997</v>
      </c>
      <c r="L14658" s="9">
        <v>0.75136935282735196</v>
      </c>
      <c r="M14658" s="9">
        <v>4.95222145921805</v>
      </c>
      <c r="N14658" s="9">
        <v>17.5718433694027</v>
      </c>
      <c r="O14658" s="9">
        <v>45.302792329897102</v>
      </c>
      <c r="P14658" s="9">
        <v>33.861611980456601</v>
      </c>
      <c r="Q14658" s="9">
        <v>28.058471211182599</v>
      </c>
      <c r="R14658" s="9">
        <v>9.5603453104833296</v>
      </c>
      <c r="S14658" s="9">
        <v>5.7543299849583303</v>
      </c>
      <c r="T14658" s="9">
        <v>2.7368309789177601</v>
      </c>
    </row>
    <row r="14659" spans="1:20" x14ac:dyDescent="0.35">
      <c r="A14659">
        <f t="shared" ref="A14659:A14722" si="446">A14658+1</f>
        <v>14659</v>
      </c>
      <c r="B14659" s="3" t="s">
        <v>1038</v>
      </c>
      <c r="C14659" s="3" t="s">
        <v>95</v>
      </c>
      <c r="D14659" s="3" t="s">
        <v>37</v>
      </c>
      <c r="E14659">
        <v>2022</v>
      </c>
      <c r="F14659" s="3" t="str">
        <f t="shared" si="445"/>
        <v>RCSpillBOUND2022</v>
      </c>
      <c r="G14659" s="9">
        <v>5.7264565968834598</v>
      </c>
      <c r="H14659" s="9">
        <v>0.11065429939375</v>
      </c>
      <c r="I14659" s="9">
        <v>5.4746529405555501E-2</v>
      </c>
      <c r="J14659" s="9">
        <v>7.2738577672325198</v>
      </c>
      <c r="K14659" s="9">
        <v>14.7896261160052</v>
      </c>
      <c r="L14659" s="9">
        <v>1.7032684900658599</v>
      </c>
      <c r="M14659" s="9">
        <v>1.3211418212027699</v>
      </c>
      <c r="N14659" s="9">
        <v>1.967085582525</v>
      </c>
      <c r="O14659" s="9">
        <v>9.4688223470147808</v>
      </c>
      <c r="P14659" s="9">
        <v>5.5521321474694396</v>
      </c>
      <c r="Q14659" s="9">
        <v>0.21670573092432699</v>
      </c>
      <c r="R14659" s="9">
        <v>0</v>
      </c>
      <c r="S14659" s="9">
        <v>2.48735408632812E-2</v>
      </c>
      <c r="T14659" s="9">
        <v>0.31058983345833302</v>
      </c>
    </row>
    <row r="14660" spans="1:20" x14ac:dyDescent="0.35">
      <c r="A14660">
        <f t="shared" si="446"/>
        <v>14660</v>
      </c>
      <c r="B14660" s="3" t="s">
        <v>1038</v>
      </c>
      <c r="C14660" s="3" t="s">
        <v>95</v>
      </c>
      <c r="D14660" s="3" t="s">
        <v>37</v>
      </c>
      <c r="E14660">
        <v>2023</v>
      </c>
      <c r="F14660" s="3" t="str">
        <f t="shared" si="445"/>
        <v>RCSpillBOUND2023</v>
      </c>
      <c r="G14660" s="9">
        <v>0.35388080262923299</v>
      </c>
      <c r="H14660" s="9">
        <v>1.68377996111111E-2</v>
      </c>
      <c r="I14660" s="9">
        <v>3.6312844944444401E-3</v>
      </c>
      <c r="J14660" s="9">
        <v>1.6702818640262</v>
      </c>
      <c r="K14660" s="9">
        <v>0</v>
      </c>
      <c r="L14660" s="9">
        <v>0.73753567131585995</v>
      </c>
      <c r="M14660" s="9">
        <v>1.3584768490124903</v>
      </c>
      <c r="N14660" s="9">
        <v>1.58971056178472</v>
      </c>
      <c r="O14660" s="9">
        <v>3.5742198411307098</v>
      </c>
      <c r="P14660" s="9">
        <v>5.9767341310711801</v>
      </c>
      <c r="Q14660" s="9">
        <v>2.21224200731606</v>
      </c>
      <c r="R14660" s="9">
        <v>0.142852529925</v>
      </c>
      <c r="S14660" s="9">
        <v>9.8590632856770805E-2</v>
      </c>
      <c r="T14660" s="9">
        <v>0.68324382559957697</v>
      </c>
    </row>
    <row r="14661" spans="1:20" x14ac:dyDescent="0.35">
      <c r="A14661">
        <f t="shared" si="446"/>
        <v>14661</v>
      </c>
      <c r="B14661" s="3" t="s">
        <v>1038</v>
      </c>
      <c r="C14661" s="3" t="s">
        <v>95</v>
      </c>
      <c r="D14661" s="3" t="s">
        <v>37</v>
      </c>
      <c r="E14661">
        <v>2024</v>
      </c>
      <c r="F14661" s="3" t="str">
        <f t="shared" si="445"/>
        <v>RCSpillBOUND2024</v>
      </c>
      <c r="G14661" s="9">
        <v>1.9490657696115501</v>
      </c>
      <c r="H14661" s="9">
        <v>2.7064012027650604</v>
      </c>
      <c r="I14661" s="9">
        <v>0.100918547381944</v>
      </c>
      <c r="J14661" s="9">
        <v>0.60222552685194897</v>
      </c>
      <c r="K14661" s="9">
        <v>3.3505416307291598E-2</v>
      </c>
      <c r="L14661" s="9">
        <v>0.25061438794489199</v>
      </c>
      <c r="M14661" s="9">
        <v>0.97206365051249999</v>
      </c>
      <c r="N14661" s="9">
        <v>1.9284931935694399E-2</v>
      </c>
      <c r="O14661" s="9">
        <v>10.755487438410601</v>
      </c>
      <c r="P14661" s="9">
        <v>4.5303841913215201</v>
      </c>
      <c r="Q14661" s="9">
        <v>1.5927397264784902E-2</v>
      </c>
      <c r="R14661" s="9">
        <v>1.2711892245694401</v>
      </c>
      <c r="S14661" s="9">
        <v>0</v>
      </c>
      <c r="T14661" s="9">
        <v>1.1859871426564501</v>
      </c>
    </row>
    <row r="14662" spans="1:20" x14ac:dyDescent="0.35">
      <c r="A14662">
        <f t="shared" si="446"/>
        <v>14662</v>
      </c>
      <c r="B14662" s="3" t="s">
        <v>1038</v>
      </c>
      <c r="C14662" s="3" t="s">
        <v>95</v>
      </c>
      <c r="D14662" s="3" t="s">
        <v>37</v>
      </c>
      <c r="E14662">
        <v>2025</v>
      </c>
      <c r="F14662" s="3" t="str">
        <f t="shared" si="445"/>
        <v>RCSpillBOUND2025</v>
      </c>
      <c r="G14662" s="9">
        <v>1.36862848182459</v>
      </c>
      <c r="H14662" s="9">
        <v>0.25045811479791602</v>
      </c>
      <c r="I14662" s="9">
        <v>0</v>
      </c>
      <c r="J14662" s="9">
        <v>1.01440786867715</v>
      </c>
      <c r="K14662" s="9">
        <v>1.53632728439635</v>
      </c>
      <c r="L14662" s="9">
        <v>1.41921669244758</v>
      </c>
      <c r="M14662" s="9">
        <v>13.2193941243972</v>
      </c>
      <c r="N14662" s="9">
        <v>6.2525867400013802</v>
      </c>
      <c r="O14662" s="9">
        <v>19.051593511736002</v>
      </c>
      <c r="P14662" s="9">
        <v>19.0988936045736</v>
      </c>
      <c r="Q14662" s="9">
        <v>9.9025301055107512E-2</v>
      </c>
      <c r="R14662" s="9">
        <v>1.6757752277777701E-2</v>
      </c>
      <c r="S14662" s="9">
        <v>0.54556570878906196</v>
      </c>
      <c r="T14662" s="9">
        <v>0.88008494234888801</v>
      </c>
    </row>
    <row r="14663" spans="1:20" x14ac:dyDescent="0.35">
      <c r="A14663">
        <f t="shared" si="446"/>
        <v>14663</v>
      </c>
      <c r="B14663" s="3" t="s">
        <v>1038</v>
      </c>
      <c r="C14663" s="3" t="s">
        <v>95</v>
      </c>
      <c r="D14663" s="3" t="s">
        <v>37</v>
      </c>
      <c r="E14663">
        <v>2026</v>
      </c>
      <c r="F14663" s="3" t="str">
        <f t="shared" si="445"/>
        <v>RCSpillBOUND2026</v>
      </c>
      <c r="G14663" s="9">
        <v>1.53618089946633</v>
      </c>
      <c r="H14663" s="9">
        <v>1.7125216982499301</v>
      </c>
      <c r="I14663" s="9">
        <v>1.9511622501243</v>
      </c>
      <c r="J14663" s="9">
        <v>9.0423007638212294</v>
      </c>
      <c r="K14663" s="9">
        <v>9.8360292492979102</v>
      </c>
      <c r="L14663" s="9">
        <v>1.15184421204905</v>
      </c>
      <c r="M14663" s="9">
        <v>13.5384868092638</v>
      </c>
      <c r="N14663" s="9">
        <v>16.027081543423598</v>
      </c>
      <c r="O14663" s="9">
        <v>14.9066911851525</v>
      </c>
      <c r="P14663" s="9">
        <v>15.007606326282501</v>
      </c>
      <c r="Q14663" s="9">
        <v>3.0859485825517399</v>
      </c>
      <c r="R14663" s="9">
        <v>0.33882702077777699</v>
      </c>
      <c r="S14663" s="9">
        <v>0.18919567053515601</v>
      </c>
      <c r="T14663" s="9">
        <v>0.185209841220833</v>
      </c>
    </row>
    <row r="14664" spans="1:20" x14ac:dyDescent="0.35">
      <c r="A14664">
        <f t="shared" si="446"/>
        <v>14664</v>
      </c>
      <c r="B14664" s="3" t="s">
        <v>1038</v>
      </c>
      <c r="C14664" s="3" t="s">
        <v>95</v>
      </c>
      <c r="D14664" s="3" t="s">
        <v>37</v>
      </c>
      <c r="E14664">
        <v>2027</v>
      </c>
      <c r="F14664" s="3" t="str">
        <f t="shared" si="445"/>
        <v>RCSpillBOUND2027</v>
      </c>
      <c r="G14664" s="9">
        <v>1.49168467206518</v>
      </c>
      <c r="H14664" s="9">
        <v>0.40073699683402703</v>
      </c>
      <c r="I14664" s="9">
        <v>9.7790177916666603E-3</v>
      </c>
      <c r="J14664" s="9">
        <v>1.41156048588709E-2</v>
      </c>
      <c r="K14664" s="9">
        <v>4.3041995572916597E-3</v>
      </c>
      <c r="L14664" s="9">
        <v>1.1666519102150501</v>
      </c>
      <c r="M14664" s="9">
        <v>0</v>
      </c>
      <c r="N14664" s="9">
        <v>0.29806566339238799</v>
      </c>
      <c r="O14664" s="9">
        <v>10.1815745211172</v>
      </c>
      <c r="P14664" s="9">
        <v>5.7196437979625001</v>
      </c>
      <c r="Q14664" s="9">
        <v>0.32358436743951602</v>
      </c>
      <c r="R14664" s="9">
        <v>3.2484012263888799E-2</v>
      </c>
      <c r="S14664" s="9">
        <v>0</v>
      </c>
      <c r="T14664" s="9">
        <v>1.4377164645326299</v>
      </c>
    </row>
    <row r="14665" spans="1:20" x14ac:dyDescent="0.35">
      <c r="A14665">
        <f t="shared" si="446"/>
        <v>14665</v>
      </c>
      <c r="B14665" s="3" t="s">
        <v>1038</v>
      </c>
      <c r="C14665" s="3" t="s">
        <v>95</v>
      </c>
      <c r="D14665" s="3" t="s">
        <v>37</v>
      </c>
      <c r="E14665">
        <v>2028</v>
      </c>
      <c r="F14665" s="3" t="str">
        <f t="shared" si="445"/>
        <v>RCSpillBOUND2028</v>
      </c>
      <c r="G14665" s="9">
        <v>2.3753525080551001</v>
      </c>
      <c r="H14665" s="9">
        <v>0</v>
      </c>
      <c r="I14665" s="9">
        <v>0</v>
      </c>
      <c r="J14665" s="9">
        <v>0</v>
      </c>
      <c r="K14665" s="9">
        <v>9.2435435937500005E-3</v>
      </c>
      <c r="L14665" s="9">
        <v>0.28052673501115499</v>
      </c>
      <c r="M14665" s="9">
        <v>0</v>
      </c>
      <c r="N14665" s="9">
        <v>0.61946855706944404</v>
      </c>
      <c r="O14665" s="9">
        <v>18.219018795461601</v>
      </c>
      <c r="P14665" s="9">
        <v>26.2236627081138</v>
      </c>
      <c r="Q14665" s="9">
        <v>2.3099814146989202</v>
      </c>
      <c r="R14665" s="9">
        <v>0.58168327281944399</v>
      </c>
      <c r="S14665" s="9">
        <v>7.0867373819010399E-2</v>
      </c>
      <c r="T14665" s="9">
        <v>0.89354259469270803</v>
      </c>
    </row>
    <row r="14666" spans="1:20" x14ac:dyDescent="0.35">
      <c r="A14666">
        <f t="shared" si="446"/>
        <v>14666</v>
      </c>
      <c r="B14666" s="3" t="s">
        <v>1038</v>
      </c>
      <c r="C14666" s="3" t="s">
        <v>95</v>
      </c>
      <c r="D14666" s="3" t="s">
        <v>37</v>
      </c>
      <c r="E14666">
        <v>2029</v>
      </c>
      <c r="F14666" s="3" t="str">
        <f t="shared" si="445"/>
        <v>RCSpillBOUND2029</v>
      </c>
      <c r="G14666" s="9">
        <v>4.7719387026384696</v>
      </c>
      <c r="H14666" s="9">
        <v>0.14993157372569399</v>
      </c>
      <c r="I14666" s="9">
        <v>1.18683660034722E-2</v>
      </c>
      <c r="J14666" s="9">
        <v>2.7083980108198898E-2</v>
      </c>
      <c r="K14666" s="9">
        <v>8.3334571249999902E-3</v>
      </c>
      <c r="L14666" s="9">
        <v>9.2734062913709586E-2</v>
      </c>
      <c r="M14666" s="9">
        <v>2.0191148973527699</v>
      </c>
      <c r="N14666" s="9">
        <v>2.6052677052402702</v>
      </c>
      <c r="O14666" s="9">
        <v>12.347160347629501</v>
      </c>
      <c r="P14666" s="9">
        <v>3.4769019162159696</v>
      </c>
      <c r="Q14666" s="9">
        <v>0.23306268579905901</v>
      </c>
      <c r="R14666" s="9">
        <v>0.32537027926666601</v>
      </c>
      <c r="S14666" s="9">
        <v>2.1166376328125001E-3</v>
      </c>
      <c r="T14666" s="9">
        <v>0.51072658454513797</v>
      </c>
    </row>
    <row r="14667" spans="1:20" x14ac:dyDescent="0.35">
      <c r="A14667">
        <f t="shared" si="446"/>
        <v>14667</v>
      </c>
      <c r="B14667" s="3" t="s">
        <v>1038</v>
      </c>
      <c r="C14667" s="3" t="s">
        <v>77</v>
      </c>
      <c r="D14667" s="3" t="s">
        <v>37</v>
      </c>
      <c r="E14667">
        <v>2020</v>
      </c>
      <c r="F14667" s="3" t="str">
        <f t="shared" si="445"/>
        <v>RCGenBOUND2020</v>
      </c>
      <c r="G14667" s="9">
        <v>445.741164341397</v>
      </c>
      <c r="H14667" s="9">
        <v>457.22821695833301</v>
      </c>
      <c r="I14667" s="9">
        <v>595.63050026388805</v>
      </c>
      <c r="J14667" s="9">
        <v>476.47897705645101</v>
      </c>
      <c r="K14667" s="9">
        <v>362.78310193452302</v>
      </c>
      <c r="L14667" s="9">
        <v>303.96773791666601</v>
      </c>
      <c r="M14667" s="9">
        <v>541.17515722222197</v>
      </c>
      <c r="N14667" s="9">
        <v>734.97796611111096</v>
      </c>
      <c r="O14667" s="9">
        <v>925.17906048386999</v>
      </c>
      <c r="P14667" s="9">
        <v>819.93792393055503</v>
      </c>
      <c r="Q14667" s="9">
        <v>606.77364758064505</v>
      </c>
      <c r="R14667" s="9">
        <v>362.54043916666598</v>
      </c>
      <c r="S14667" s="9">
        <v>242.76623619791599</v>
      </c>
      <c r="T14667" s="9">
        <v>415.121526666666</v>
      </c>
    </row>
    <row r="14668" spans="1:20" x14ac:dyDescent="0.35">
      <c r="A14668">
        <f t="shared" si="446"/>
        <v>14668</v>
      </c>
      <c r="B14668" s="3" t="s">
        <v>1038</v>
      </c>
      <c r="C14668" s="3" t="s">
        <v>77</v>
      </c>
      <c r="D14668" s="3" t="s">
        <v>37</v>
      </c>
      <c r="E14668">
        <v>2021</v>
      </c>
      <c r="F14668" s="3" t="str">
        <f t="shared" si="445"/>
        <v>RCGenBOUND2021</v>
      </c>
      <c r="G14668" s="9">
        <v>477.617584999999</v>
      </c>
      <c r="H14668" s="9">
        <v>384.03615251944399</v>
      </c>
      <c r="I14668" s="9">
        <v>494.05981495833299</v>
      </c>
      <c r="J14668" s="9">
        <v>467.61384372311801</v>
      </c>
      <c r="K14668" s="9">
        <v>442.16051069940403</v>
      </c>
      <c r="L14668" s="9">
        <v>443.05124959677403</v>
      </c>
      <c r="M14668" s="9">
        <v>735.23740750000002</v>
      </c>
      <c r="N14668" s="9">
        <v>548.70905877777705</v>
      </c>
      <c r="O14668" s="9">
        <v>746.99090995967697</v>
      </c>
      <c r="P14668" s="9">
        <v>777.96962305555496</v>
      </c>
      <c r="Q14668" s="9">
        <v>566.740546787634</v>
      </c>
      <c r="R14668" s="9">
        <v>431.60243313888799</v>
      </c>
      <c r="S14668" s="9">
        <v>530.97534195312505</v>
      </c>
      <c r="T14668" s="9">
        <v>407.51594123611102</v>
      </c>
    </row>
    <row r="14669" spans="1:20" x14ac:dyDescent="0.35">
      <c r="A14669">
        <f t="shared" si="446"/>
        <v>14669</v>
      </c>
      <c r="B14669" s="3" t="s">
        <v>1038</v>
      </c>
      <c r="C14669" s="3" t="s">
        <v>77</v>
      </c>
      <c r="D14669" s="3" t="s">
        <v>37</v>
      </c>
      <c r="E14669">
        <v>2022</v>
      </c>
      <c r="F14669" s="3" t="str">
        <f t="shared" si="445"/>
        <v>RCGenBOUND2022</v>
      </c>
      <c r="G14669" s="9">
        <v>456.70634378091398</v>
      </c>
      <c r="H14669" s="9">
        <v>386.57571204166601</v>
      </c>
      <c r="I14669" s="9">
        <v>363.14642243055499</v>
      </c>
      <c r="J14669" s="9">
        <v>556.43033735214999</v>
      </c>
      <c r="K14669" s="9">
        <v>676.46751925595197</v>
      </c>
      <c r="L14669" s="9">
        <v>558.03672922042995</v>
      </c>
      <c r="M14669" s="9">
        <v>660.97240777777699</v>
      </c>
      <c r="N14669" s="9">
        <v>541.80900519444401</v>
      </c>
      <c r="O14669" s="9">
        <v>873.10951330645105</v>
      </c>
      <c r="P14669" s="9">
        <v>547.37523791666604</v>
      </c>
      <c r="Q14669" s="9">
        <v>414.53324588709597</v>
      </c>
      <c r="R14669" s="9">
        <v>201.76608038888801</v>
      </c>
      <c r="S14669" s="9">
        <v>173.12791058072901</v>
      </c>
      <c r="T14669" s="9">
        <v>223.46236887499899</v>
      </c>
    </row>
    <row r="14670" spans="1:20" x14ac:dyDescent="0.35">
      <c r="A14670">
        <f t="shared" si="446"/>
        <v>14670</v>
      </c>
      <c r="B14670" s="3" t="s">
        <v>1038</v>
      </c>
      <c r="C14670" s="3" t="s">
        <v>77</v>
      </c>
      <c r="D14670" s="3" t="s">
        <v>37</v>
      </c>
      <c r="E14670">
        <v>2023</v>
      </c>
      <c r="F14670" s="3" t="str">
        <f t="shared" si="445"/>
        <v>RCGenBOUND2023</v>
      </c>
      <c r="G14670" s="9">
        <v>385.93860448118198</v>
      </c>
      <c r="H14670" s="9">
        <v>228.80768458333301</v>
      </c>
      <c r="I14670" s="9">
        <v>316.030562423611</v>
      </c>
      <c r="J14670" s="9">
        <v>548.83489698252595</v>
      </c>
      <c r="K14670" s="9">
        <v>411.20354951934502</v>
      </c>
      <c r="L14670" s="9">
        <v>473.066327905913</v>
      </c>
      <c r="M14670" s="9">
        <v>427.800937658333</v>
      </c>
      <c r="N14670" s="9">
        <v>571.36847988888803</v>
      </c>
      <c r="O14670" s="9">
        <v>699.07067997311799</v>
      </c>
      <c r="P14670" s="9">
        <v>752.27611049999996</v>
      </c>
      <c r="Q14670" s="9">
        <v>547.24586438172003</v>
      </c>
      <c r="R14670" s="9">
        <v>308.67582611111101</v>
      </c>
      <c r="S14670" s="9">
        <v>257.97811986979099</v>
      </c>
      <c r="T14670" s="9">
        <v>340.67181519305501</v>
      </c>
    </row>
    <row r="14671" spans="1:20" x14ac:dyDescent="0.35">
      <c r="A14671">
        <f t="shared" si="446"/>
        <v>14671</v>
      </c>
      <c r="B14671" s="3" t="s">
        <v>1038</v>
      </c>
      <c r="C14671" s="3" t="s">
        <v>77</v>
      </c>
      <c r="D14671" s="3" t="s">
        <v>37</v>
      </c>
      <c r="E14671">
        <v>2024</v>
      </c>
      <c r="F14671" s="3" t="str">
        <f t="shared" si="445"/>
        <v>RCGenBOUND2024</v>
      </c>
      <c r="G14671" s="9">
        <v>458.82237099462299</v>
      </c>
      <c r="H14671" s="9">
        <v>427.17135524999998</v>
      </c>
      <c r="I14671" s="9">
        <v>557.96083326388805</v>
      </c>
      <c r="J14671" s="9">
        <v>563.66418561827902</v>
      </c>
      <c r="K14671" s="9">
        <v>497.40365394940397</v>
      </c>
      <c r="L14671" s="9">
        <v>430.112520489247</v>
      </c>
      <c r="M14671" s="9">
        <v>444.36696666666597</v>
      </c>
      <c r="N14671" s="9">
        <v>269.96383138888802</v>
      </c>
      <c r="O14671" s="9">
        <v>788.80462276881701</v>
      </c>
      <c r="P14671" s="9">
        <v>606.99574974999996</v>
      </c>
      <c r="Q14671" s="9">
        <v>413.07825784946198</v>
      </c>
      <c r="R14671" s="9">
        <v>291.05853527777703</v>
      </c>
      <c r="S14671" s="9">
        <v>207.440901979166</v>
      </c>
      <c r="T14671" s="9">
        <v>368.03734955972197</v>
      </c>
    </row>
    <row r="14672" spans="1:20" x14ac:dyDescent="0.35">
      <c r="A14672">
        <f t="shared" si="446"/>
        <v>14672</v>
      </c>
      <c r="B14672" s="3" t="s">
        <v>1038</v>
      </c>
      <c r="C14672" s="3" t="s">
        <v>77</v>
      </c>
      <c r="D14672" s="3" t="s">
        <v>37</v>
      </c>
      <c r="E14672">
        <v>2025</v>
      </c>
      <c r="F14672" s="3" t="str">
        <f t="shared" si="445"/>
        <v>RCGenBOUND2025</v>
      </c>
      <c r="G14672" s="9">
        <v>444.31854059139698</v>
      </c>
      <c r="H14672" s="9">
        <v>343.77161366666598</v>
      </c>
      <c r="I14672" s="9">
        <v>390.60499136111099</v>
      </c>
      <c r="J14672" s="9">
        <v>633.79299720430095</v>
      </c>
      <c r="K14672" s="9">
        <v>687.926185839136</v>
      </c>
      <c r="L14672" s="9">
        <v>566.81504604020097</v>
      </c>
      <c r="M14672" s="9">
        <v>609.04863555555505</v>
      </c>
      <c r="N14672" s="9">
        <v>678.67162677777696</v>
      </c>
      <c r="O14672" s="9">
        <v>880.68458709677395</v>
      </c>
      <c r="P14672" s="9">
        <v>841.687763611111</v>
      </c>
      <c r="Q14672" s="9">
        <v>459.381031491935</v>
      </c>
      <c r="R14672" s="9">
        <v>322.95517861111102</v>
      </c>
      <c r="S14672" s="9">
        <v>224.929673411458</v>
      </c>
      <c r="T14672" s="9">
        <v>312.53967936111098</v>
      </c>
    </row>
    <row r="14673" spans="1:20" x14ac:dyDescent="0.35">
      <c r="A14673">
        <f t="shared" si="446"/>
        <v>14673</v>
      </c>
      <c r="B14673" s="3" t="s">
        <v>1038</v>
      </c>
      <c r="C14673" s="3" t="s">
        <v>77</v>
      </c>
      <c r="D14673" s="3" t="s">
        <v>37</v>
      </c>
      <c r="E14673">
        <v>2026</v>
      </c>
      <c r="F14673" s="3" t="str">
        <f t="shared" si="445"/>
        <v>RCGenBOUND2026</v>
      </c>
      <c r="G14673" s="9">
        <v>448.079678749999</v>
      </c>
      <c r="H14673" s="9">
        <v>475.13092091666601</v>
      </c>
      <c r="I14673" s="9">
        <v>681.58980474999998</v>
      </c>
      <c r="J14673" s="9">
        <v>657.84598118279496</v>
      </c>
      <c r="K14673" s="9">
        <v>593.02458600148805</v>
      </c>
      <c r="L14673" s="9">
        <v>472.04285715188098</v>
      </c>
      <c r="M14673" s="9">
        <v>437.626639166666</v>
      </c>
      <c r="N14673" s="9">
        <v>482.12188474999999</v>
      </c>
      <c r="O14673" s="9">
        <v>805.13033537634396</v>
      </c>
      <c r="P14673" s="9">
        <v>715.685597638888</v>
      </c>
      <c r="Q14673" s="9">
        <v>531.90219854838699</v>
      </c>
      <c r="R14673" s="9">
        <v>328.18282472222199</v>
      </c>
      <c r="S14673" s="9">
        <v>223.955247916666</v>
      </c>
      <c r="T14673" s="9">
        <v>263.69389579166602</v>
      </c>
    </row>
    <row r="14674" spans="1:20" x14ac:dyDescent="0.35">
      <c r="A14674">
        <f t="shared" si="446"/>
        <v>14674</v>
      </c>
      <c r="B14674" s="3" t="s">
        <v>1038</v>
      </c>
      <c r="C14674" s="3" t="s">
        <v>77</v>
      </c>
      <c r="D14674" s="3" t="s">
        <v>37</v>
      </c>
      <c r="E14674">
        <v>2027</v>
      </c>
      <c r="F14674" s="3" t="str">
        <f t="shared" si="445"/>
        <v>RCGenBOUND2027</v>
      </c>
      <c r="G14674" s="9">
        <v>443.86029282257999</v>
      </c>
      <c r="H14674" s="9">
        <v>255.75902879305499</v>
      </c>
      <c r="I14674" s="9">
        <v>285.17609212500003</v>
      </c>
      <c r="J14674" s="9">
        <v>314.104243051075</v>
      </c>
      <c r="K14674" s="9">
        <v>282.21223106101098</v>
      </c>
      <c r="L14674" s="9">
        <v>232.448392211021</v>
      </c>
      <c r="M14674" s="9">
        <v>510.43288315861099</v>
      </c>
      <c r="N14674" s="9">
        <v>492.41170166666598</v>
      </c>
      <c r="O14674" s="9">
        <v>814.66292634408603</v>
      </c>
      <c r="P14674" s="9">
        <v>668.04279590277702</v>
      </c>
      <c r="Q14674" s="9">
        <v>363.30228646505299</v>
      </c>
      <c r="R14674" s="9">
        <v>263.762025130555</v>
      </c>
      <c r="S14674" s="9">
        <v>251.20047369791601</v>
      </c>
      <c r="T14674" s="9">
        <v>322.01764526388803</v>
      </c>
    </row>
    <row r="14675" spans="1:20" x14ac:dyDescent="0.35">
      <c r="A14675">
        <f t="shared" si="446"/>
        <v>14675</v>
      </c>
      <c r="B14675" s="3" t="s">
        <v>1038</v>
      </c>
      <c r="C14675" s="3" t="s">
        <v>77</v>
      </c>
      <c r="D14675" s="3" t="s">
        <v>37</v>
      </c>
      <c r="E14675">
        <v>2028</v>
      </c>
      <c r="F14675" s="3" t="str">
        <f t="shared" si="445"/>
        <v>RCGenBOUND2028</v>
      </c>
      <c r="G14675" s="9">
        <v>449.32115322580597</v>
      </c>
      <c r="H14675" s="9">
        <v>230.21963386111099</v>
      </c>
      <c r="I14675" s="9">
        <v>283.388507486111</v>
      </c>
      <c r="J14675" s="9">
        <v>277.271869897849</v>
      </c>
      <c r="K14675" s="9">
        <v>337.47106794642798</v>
      </c>
      <c r="L14675" s="9">
        <v>378.02601587365501</v>
      </c>
      <c r="M14675" s="9">
        <v>334.27604857222201</v>
      </c>
      <c r="N14675" s="9">
        <v>524.48503501944401</v>
      </c>
      <c r="O14675" s="9">
        <v>838.38871376344002</v>
      </c>
      <c r="P14675" s="9">
        <v>860.35910611111103</v>
      </c>
      <c r="Q14675" s="9">
        <v>595.10198225806403</v>
      </c>
      <c r="R14675" s="9">
        <v>326.32353669444399</v>
      </c>
      <c r="S14675" s="9">
        <v>241.69376078124901</v>
      </c>
      <c r="T14675" s="9">
        <v>288.06120687499998</v>
      </c>
    </row>
    <row r="14676" spans="1:20" x14ac:dyDescent="0.35">
      <c r="A14676">
        <f t="shared" si="446"/>
        <v>14676</v>
      </c>
      <c r="B14676" s="3" t="s">
        <v>1038</v>
      </c>
      <c r="C14676" s="3" t="s">
        <v>77</v>
      </c>
      <c r="D14676" s="3" t="s">
        <v>37</v>
      </c>
      <c r="E14676">
        <v>2029</v>
      </c>
      <c r="F14676" s="3" t="str">
        <f t="shared" si="445"/>
        <v>RCGenBOUND2029</v>
      </c>
      <c r="G14676" s="9">
        <v>442.30728083333298</v>
      </c>
      <c r="H14676" s="9">
        <v>317.76055041666598</v>
      </c>
      <c r="I14676" s="9">
        <v>348.53191137180499</v>
      </c>
      <c r="J14676" s="9">
        <v>398.506037622311</v>
      </c>
      <c r="K14676" s="9">
        <v>244.80300785714201</v>
      </c>
      <c r="L14676" s="9">
        <v>417.88195766129002</v>
      </c>
      <c r="M14676" s="9">
        <v>659.85732349999898</v>
      </c>
      <c r="N14676" s="9">
        <v>660.774399972222</v>
      </c>
      <c r="O14676" s="9">
        <v>587.318096223118</v>
      </c>
      <c r="P14676" s="9">
        <v>483.11230754486098</v>
      </c>
      <c r="Q14676" s="9">
        <v>339.017241639784</v>
      </c>
      <c r="R14676" s="9">
        <v>184.142959472222</v>
      </c>
      <c r="S14676" s="9">
        <v>154.57662973958301</v>
      </c>
      <c r="T14676" s="9">
        <v>285.237150661111</v>
      </c>
    </row>
    <row r="14677" spans="1:20" x14ac:dyDescent="0.35">
      <c r="A14677">
        <f t="shared" si="446"/>
        <v>14677</v>
      </c>
      <c r="B14677" s="3" t="s">
        <v>1038</v>
      </c>
      <c r="C14677" s="3" t="s">
        <v>75</v>
      </c>
      <c r="D14677" s="3" t="s">
        <v>36</v>
      </c>
      <c r="E14677">
        <v>2020</v>
      </c>
      <c r="F14677" s="3" t="str">
        <f t="shared" si="445"/>
        <v>RCElevBOX C2020</v>
      </c>
      <c r="G14677" s="9" t="e">
        <v>#N/A</v>
      </c>
      <c r="H14677" s="9" t="e">
        <v>#N/A</v>
      </c>
      <c r="I14677" s="9" t="e">
        <v>#N/A</v>
      </c>
      <c r="J14677" s="9" t="e">
        <v>#N/A</v>
      </c>
      <c r="K14677" s="9" t="e">
        <v>#N/A</v>
      </c>
      <c r="L14677" s="9" t="e">
        <v>#N/A</v>
      </c>
      <c r="M14677" s="9" t="e">
        <v>#N/A</v>
      </c>
      <c r="N14677" s="9" t="e">
        <v>#N/A</v>
      </c>
      <c r="O14677" s="9" t="e">
        <v>#N/A</v>
      </c>
      <c r="P14677" s="9" t="e">
        <v>#N/A</v>
      </c>
      <c r="Q14677" s="9" t="e">
        <v>#N/A</v>
      </c>
      <c r="R14677" s="9" t="e">
        <v>#N/A</v>
      </c>
      <c r="S14677" s="9" t="e">
        <v>#N/A</v>
      </c>
      <c r="T14677" s="9" t="e">
        <v>#N/A</v>
      </c>
    </row>
    <row r="14678" spans="1:20" x14ac:dyDescent="0.35">
      <c r="A14678">
        <f t="shared" si="446"/>
        <v>14678</v>
      </c>
      <c r="B14678" s="3" t="s">
        <v>1038</v>
      </c>
      <c r="C14678" s="3" t="s">
        <v>75</v>
      </c>
      <c r="D14678" s="3" t="s">
        <v>36</v>
      </c>
      <c r="E14678">
        <v>2021</v>
      </c>
      <c r="F14678" s="3" t="str">
        <f t="shared" si="445"/>
        <v>RCElevBOX C2021</v>
      </c>
      <c r="G14678" s="9" t="e">
        <v>#N/A</v>
      </c>
      <c r="H14678" s="9" t="e">
        <v>#N/A</v>
      </c>
      <c r="I14678" s="9" t="e">
        <v>#N/A</v>
      </c>
      <c r="J14678" s="9" t="e">
        <v>#N/A</v>
      </c>
      <c r="K14678" s="9" t="e">
        <v>#N/A</v>
      </c>
      <c r="L14678" s="9" t="e">
        <v>#N/A</v>
      </c>
      <c r="M14678" s="9" t="e">
        <v>#N/A</v>
      </c>
      <c r="N14678" s="9" t="e">
        <v>#N/A</v>
      </c>
      <c r="O14678" s="9" t="e">
        <v>#N/A</v>
      </c>
      <c r="P14678" s="9" t="e">
        <v>#N/A</v>
      </c>
      <c r="Q14678" s="9" t="e">
        <v>#N/A</v>
      </c>
      <c r="R14678" s="9" t="e">
        <v>#N/A</v>
      </c>
      <c r="S14678" s="9" t="e">
        <v>#N/A</v>
      </c>
      <c r="T14678" s="9" t="e">
        <v>#N/A</v>
      </c>
    </row>
    <row r="14679" spans="1:20" x14ac:dyDescent="0.35">
      <c r="A14679">
        <f t="shared" si="446"/>
        <v>14679</v>
      </c>
      <c r="B14679" s="3" t="s">
        <v>1038</v>
      </c>
      <c r="C14679" s="3" t="s">
        <v>75</v>
      </c>
      <c r="D14679" s="3" t="s">
        <v>36</v>
      </c>
      <c r="E14679">
        <v>2022</v>
      </c>
      <c r="F14679" s="3" t="str">
        <f t="shared" si="445"/>
        <v>RCElevBOX C2022</v>
      </c>
      <c r="G14679" s="9" t="e">
        <v>#N/A</v>
      </c>
      <c r="H14679" s="9" t="e">
        <v>#N/A</v>
      </c>
      <c r="I14679" s="9" t="e">
        <v>#N/A</v>
      </c>
      <c r="J14679" s="9" t="e">
        <v>#N/A</v>
      </c>
      <c r="K14679" s="9" t="e">
        <v>#N/A</v>
      </c>
      <c r="L14679" s="9" t="e">
        <v>#N/A</v>
      </c>
      <c r="M14679" s="9" t="e">
        <v>#N/A</v>
      </c>
      <c r="N14679" s="9" t="e">
        <v>#N/A</v>
      </c>
      <c r="O14679" s="9" t="e">
        <v>#N/A</v>
      </c>
      <c r="P14679" s="9" t="e">
        <v>#N/A</v>
      </c>
      <c r="Q14679" s="9" t="e">
        <v>#N/A</v>
      </c>
      <c r="R14679" s="9" t="e">
        <v>#N/A</v>
      </c>
      <c r="S14679" s="9" t="e">
        <v>#N/A</v>
      </c>
      <c r="T14679" s="9" t="e">
        <v>#N/A</v>
      </c>
    </row>
    <row r="14680" spans="1:20" x14ac:dyDescent="0.35">
      <c r="A14680">
        <f t="shared" si="446"/>
        <v>14680</v>
      </c>
      <c r="B14680" s="3" t="s">
        <v>1038</v>
      </c>
      <c r="C14680" s="3" t="s">
        <v>75</v>
      </c>
      <c r="D14680" s="3" t="s">
        <v>36</v>
      </c>
      <c r="E14680">
        <v>2023</v>
      </c>
      <c r="F14680" s="3" t="str">
        <f t="shared" si="445"/>
        <v>RCElevBOX C2023</v>
      </c>
      <c r="G14680" s="9" t="e">
        <v>#N/A</v>
      </c>
      <c r="H14680" s="9" t="e">
        <v>#N/A</v>
      </c>
      <c r="I14680" s="9" t="e">
        <v>#N/A</v>
      </c>
      <c r="J14680" s="9" t="e">
        <v>#N/A</v>
      </c>
      <c r="K14680" s="9" t="e">
        <v>#N/A</v>
      </c>
      <c r="L14680" s="9" t="e">
        <v>#N/A</v>
      </c>
      <c r="M14680" s="9" t="e">
        <v>#N/A</v>
      </c>
      <c r="N14680" s="9" t="e">
        <v>#N/A</v>
      </c>
      <c r="O14680" s="9" t="e">
        <v>#N/A</v>
      </c>
      <c r="P14680" s="9" t="e">
        <v>#N/A</v>
      </c>
      <c r="Q14680" s="9" t="e">
        <v>#N/A</v>
      </c>
      <c r="R14680" s="9" t="e">
        <v>#N/A</v>
      </c>
      <c r="S14680" s="9" t="e">
        <v>#N/A</v>
      </c>
      <c r="T14680" s="9" t="e">
        <v>#N/A</v>
      </c>
    </row>
    <row r="14681" spans="1:20" x14ac:dyDescent="0.35">
      <c r="A14681">
        <f t="shared" si="446"/>
        <v>14681</v>
      </c>
      <c r="B14681" s="3" t="s">
        <v>1038</v>
      </c>
      <c r="C14681" s="3" t="s">
        <v>75</v>
      </c>
      <c r="D14681" s="3" t="s">
        <v>36</v>
      </c>
      <c r="E14681">
        <v>2024</v>
      </c>
      <c r="F14681" s="3" t="str">
        <f t="shared" si="445"/>
        <v>RCElevBOX C2024</v>
      </c>
      <c r="G14681" s="9" t="e">
        <v>#N/A</v>
      </c>
      <c r="H14681" s="9" t="e">
        <v>#N/A</v>
      </c>
      <c r="I14681" s="9" t="e">
        <v>#N/A</v>
      </c>
      <c r="J14681" s="9" t="e">
        <v>#N/A</v>
      </c>
      <c r="K14681" s="9" t="e">
        <v>#N/A</v>
      </c>
      <c r="L14681" s="9" t="e">
        <v>#N/A</v>
      </c>
      <c r="M14681" s="9" t="e">
        <v>#N/A</v>
      </c>
      <c r="N14681" s="9" t="e">
        <v>#N/A</v>
      </c>
      <c r="O14681" s="9" t="e">
        <v>#N/A</v>
      </c>
      <c r="P14681" s="9" t="e">
        <v>#N/A</v>
      </c>
      <c r="Q14681" s="9" t="e">
        <v>#N/A</v>
      </c>
      <c r="R14681" s="9" t="e">
        <v>#N/A</v>
      </c>
      <c r="S14681" s="9" t="e">
        <v>#N/A</v>
      </c>
      <c r="T14681" s="9" t="e">
        <v>#N/A</v>
      </c>
    </row>
    <row r="14682" spans="1:20" x14ac:dyDescent="0.35">
      <c r="A14682">
        <f t="shared" si="446"/>
        <v>14682</v>
      </c>
      <c r="B14682" s="3" t="s">
        <v>1038</v>
      </c>
      <c r="C14682" s="3" t="s">
        <v>75</v>
      </c>
      <c r="D14682" s="3" t="s">
        <v>36</v>
      </c>
      <c r="E14682">
        <v>2025</v>
      </c>
      <c r="F14682" s="3" t="str">
        <f t="shared" si="445"/>
        <v>RCElevBOX C2025</v>
      </c>
      <c r="G14682" s="9" t="e">
        <v>#N/A</v>
      </c>
      <c r="H14682" s="9" t="e">
        <v>#N/A</v>
      </c>
      <c r="I14682" s="9" t="e">
        <v>#N/A</v>
      </c>
      <c r="J14682" s="9" t="e">
        <v>#N/A</v>
      </c>
      <c r="K14682" s="9" t="e">
        <v>#N/A</v>
      </c>
      <c r="L14682" s="9" t="e">
        <v>#N/A</v>
      </c>
      <c r="M14682" s="9" t="e">
        <v>#N/A</v>
      </c>
      <c r="N14682" s="9" t="e">
        <v>#N/A</v>
      </c>
      <c r="O14682" s="9" t="e">
        <v>#N/A</v>
      </c>
      <c r="P14682" s="9" t="e">
        <v>#N/A</v>
      </c>
      <c r="Q14682" s="9" t="e">
        <v>#N/A</v>
      </c>
      <c r="R14682" s="9" t="e">
        <v>#N/A</v>
      </c>
      <c r="S14682" s="9" t="e">
        <v>#N/A</v>
      </c>
      <c r="T14682" s="9" t="e">
        <v>#N/A</v>
      </c>
    </row>
    <row r="14683" spans="1:20" x14ac:dyDescent="0.35">
      <c r="A14683">
        <f t="shared" si="446"/>
        <v>14683</v>
      </c>
      <c r="B14683" s="3" t="s">
        <v>1038</v>
      </c>
      <c r="C14683" s="3" t="s">
        <v>75</v>
      </c>
      <c r="D14683" s="3" t="s">
        <v>36</v>
      </c>
      <c r="E14683">
        <v>2026</v>
      </c>
      <c r="F14683" s="3" t="str">
        <f t="shared" si="445"/>
        <v>RCElevBOX C2026</v>
      </c>
      <c r="G14683" s="9" t="e">
        <v>#N/A</v>
      </c>
      <c r="H14683" s="9" t="e">
        <v>#N/A</v>
      </c>
      <c r="I14683" s="9" t="e">
        <v>#N/A</v>
      </c>
      <c r="J14683" s="9" t="e">
        <v>#N/A</v>
      </c>
      <c r="K14683" s="9" t="e">
        <v>#N/A</v>
      </c>
      <c r="L14683" s="9" t="e">
        <v>#N/A</v>
      </c>
      <c r="M14683" s="9" t="e">
        <v>#N/A</v>
      </c>
      <c r="N14683" s="9" t="e">
        <v>#N/A</v>
      </c>
      <c r="O14683" s="9" t="e">
        <v>#N/A</v>
      </c>
      <c r="P14683" s="9" t="e">
        <v>#N/A</v>
      </c>
      <c r="Q14683" s="9" t="e">
        <v>#N/A</v>
      </c>
      <c r="R14683" s="9" t="e">
        <v>#N/A</v>
      </c>
      <c r="S14683" s="9" t="e">
        <v>#N/A</v>
      </c>
      <c r="T14683" s="9" t="e">
        <v>#N/A</v>
      </c>
    </row>
    <row r="14684" spans="1:20" x14ac:dyDescent="0.35">
      <c r="A14684">
        <f t="shared" si="446"/>
        <v>14684</v>
      </c>
      <c r="B14684" s="3" t="s">
        <v>1038</v>
      </c>
      <c r="C14684" s="3" t="s">
        <v>75</v>
      </c>
      <c r="D14684" s="3" t="s">
        <v>36</v>
      </c>
      <c r="E14684">
        <v>2027</v>
      </c>
      <c r="F14684" s="3" t="str">
        <f t="shared" si="445"/>
        <v>RCElevBOX C2027</v>
      </c>
      <c r="G14684" s="9" t="e">
        <v>#N/A</v>
      </c>
      <c r="H14684" s="9" t="e">
        <v>#N/A</v>
      </c>
      <c r="I14684" s="9" t="e">
        <v>#N/A</v>
      </c>
      <c r="J14684" s="9" t="e">
        <v>#N/A</v>
      </c>
      <c r="K14684" s="9" t="e">
        <v>#N/A</v>
      </c>
      <c r="L14684" s="9" t="e">
        <v>#N/A</v>
      </c>
      <c r="M14684" s="9" t="e">
        <v>#N/A</v>
      </c>
      <c r="N14684" s="9" t="e">
        <v>#N/A</v>
      </c>
      <c r="O14684" s="9" t="e">
        <v>#N/A</v>
      </c>
      <c r="P14684" s="9" t="e">
        <v>#N/A</v>
      </c>
      <c r="Q14684" s="9" t="e">
        <v>#N/A</v>
      </c>
      <c r="R14684" s="9" t="e">
        <v>#N/A</v>
      </c>
      <c r="S14684" s="9" t="e">
        <v>#N/A</v>
      </c>
      <c r="T14684" s="9" t="e">
        <v>#N/A</v>
      </c>
    </row>
    <row r="14685" spans="1:20" x14ac:dyDescent="0.35">
      <c r="A14685">
        <f t="shared" si="446"/>
        <v>14685</v>
      </c>
      <c r="B14685" s="3" t="s">
        <v>1038</v>
      </c>
      <c r="C14685" s="3" t="s">
        <v>75</v>
      </c>
      <c r="D14685" s="3" t="s">
        <v>36</v>
      </c>
      <c r="E14685">
        <v>2028</v>
      </c>
      <c r="F14685" s="3" t="str">
        <f t="shared" si="445"/>
        <v>RCElevBOX C2028</v>
      </c>
      <c r="G14685" s="9" t="e">
        <v>#N/A</v>
      </c>
      <c r="H14685" s="9" t="e">
        <v>#N/A</v>
      </c>
      <c r="I14685" s="9" t="e">
        <v>#N/A</v>
      </c>
      <c r="J14685" s="9" t="e">
        <v>#N/A</v>
      </c>
      <c r="K14685" s="9" t="e">
        <v>#N/A</v>
      </c>
      <c r="L14685" s="9" t="e">
        <v>#N/A</v>
      </c>
      <c r="M14685" s="9" t="e">
        <v>#N/A</v>
      </c>
      <c r="N14685" s="9" t="e">
        <v>#N/A</v>
      </c>
      <c r="O14685" s="9" t="e">
        <v>#N/A</v>
      </c>
      <c r="P14685" s="9" t="e">
        <v>#N/A</v>
      </c>
      <c r="Q14685" s="9" t="e">
        <v>#N/A</v>
      </c>
      <c r="R14685" s="9" t="e">
        <v>#N/A</v>
      </c>
      <c r="S14685" s="9" t="e">
        <v>#N/A</v>
      </c>
      <c r="T14685" s="9" t="e">
        <v>#N/A</v>
      </c>
    </row>
    <row r="14686" spans="1:20" x14ac:dyDescent="0.35">
      <c r="A14686">
        <f t="shared" si="446"/>
        <v>14686</v>
      </c>
      <c r="B14686" s="3" t="s">
        <v>1038</v>
      </c>
      <c r="C14686" s="3" t="s">
        <v>75</v>
      </c>
      <c r="D14686" s="3" t="s">
        <v>36</v>
      </c>
      <c r="E14686">
        <v>2029</v>
      </c>
      <c r="F14686" s="3" t="str">
        <f t="shared" si="445"/>
        <v>RCElevBOX C2029</v>
      </c>
      <c r="G14686" s="9" t="e">
        <v>#N/A</v>
      </c>
      <c r="H14686" s="9" t="e">
        <v>#N/A</v>
      </c>
      <c r="I14686" s="9" t="e">
        <v>#N/A</v>
      </c>
      <c r="J14686" s="9" t="e">
        <v>#N/A</v>
      </c>
      <c r="K14686" s="9" t="e">
        <v>#N/A</v>
      </c>
      <c r="L14686" s="9" t="e">
        <v>#N/A</v>
      </c>
      <c r="M14686" s="9" t="e">
        <v>#N/A</v>
      </c>
      <c r="N14686" s="9" t="e">
        <v>#N/A</v>
      </c>
      <c r="O14686" s="9" t="e">
        <v>#N/A</v>
      </c>
      <c r="P14686" s="9" t="e">
        <v>#N/A</v>
      </c>
      <c r="Q14686" s="9" t="e">
        <v>#N/A</v>
      </c>
      <c r="R14686" s="9" t="e">
        <v>#N/A</v>
      </c>
      <c r="S14686" s="9" t="e">
        <v>#N/A</v>
      </c>
      <c r="T14686" s="9" t="e">
        <v>#N/A</v>
      </c>
    </row>
    <row r="14687" spans="1:20" x14ac:dyDescent="0.35">
      <c r="A14687">
        <f t="shared" si="446"/>
        <v>14687</v>
      </c>
      <c r="B14687" s="3" t="s">
        <v>1038</v>
      </c>
      <c r="C14687" s="3" t="s">
        <v>86</v>
      </c>
      <c r="D14687" s="3" t="s">
        <v>36</v>
      </c>
      <c r="E14687">
        <v>2020</v>
      </c>
      <c r="F14687" s="3" t="str">
        <f t="shared" si="445"/>
        <v>RCQOutBOX C2020</v>
      </c>
      <c r="G14687" s="9">
        <v>26.000595988189101</v>
      </c>
      <c r="H14687" s="9">
        <v>24.793344934826202</v>
      </c>
      <c r="I14687" s="9">
        <v>31.398279675003401</v>
      </c>
      <c r="J14687" s="9">
        <v>20.9959408574882</v>
      </c>
      <c r="K14687" s="9">
        <v>16.340923089940599</v>
      </c>
      <c r="L14687" s="9">
        <v>13.817171776047701</v>
      </c>
      <c r="M14687" s="9">
        <v>30.141616242229698</v>
      </c>
      <c r="N14687" s="9">
        <v>40.905839568170606</v>
      </c>
      <c r="O14687" s="9">
        <v>51.685655308570603</v>
      </c>
      <c r="P14687" s="9">
        <v>79.126108181489201</v>
      </c>
      <c r="Q14687" s="9">
        <v>39.095615212083104</v>
      </c>
      <c r="R14687" s="9">
        <v>15.661290520535101</v>
      </c>
      <c r="S14687" s="9">
        <v>12.613363479077</v>
      </c>
      <c r="T14687" s="9">
        <v>19.3481746552164</v>
      </c>
    </row>
    <row r="14688" spans="1:20" x14ac:dyDescent="0.35">
      <c r="A14688">
        <f t="shared" si="446"/>
        <v>14688</v>
      </c>
      <c r="B14688" s="3" t="s">
        <v>1038</v>
      </c>
      <c r="C14688" s="3" t="s">
        <v>86</v>
      </c>
      <c r="D14688" s="3" t="s">
        <v>36</v>
      </c>
      <c r="E14688">
        <v>2021</v>
      </c>
      <c r="F14688" s="3" t="str">
        <f t="shared" si="445"/>
        <v>RCQOutBOX C2021</v>
      </c>
      <c r="G14688" s="9">
        <v>25.3221967815584</v>
      </c>
      <c r="H14688" s="9">
        <v>19.251961002515799</v>
      </c>
      <c r="I14688" s="9">
        <v>21.757897378972199</v>
      </c>
      <c r="J14688" s="9">
        <v>23.047782418605799</v>
      </c>
      <c r="K14688" s="9">
        <v>23.2630302030291</v>
      </c>
      <c r="L14688" s="9">
        <v>22.426065071842999</v>
      </c>
      <c r="M14688" s="9">
        <v>37.644553869349203</v>
      </c>
      <c r="N14688" s="9">
        <v>44.772023986416798</v>
      </c>
      <c r="O14688" s="9">
        <v>78.248681864384693</v>
      </c>
      <c r="P14688" s="9">
        <v>70.720872597729297</v>
      </c>
      <c r="Q14688" s="9">
        <v>54.625013662418397</v>
      </c>
      <c r="R14688" s="9">
        <v>29.394658490814098</v>
      </c>
      <c r="S14688" s="9">
        <v>28.841144248651599</v>
      </c>
      <c r="T14688" s="9">
        <v>22.250415095817701</v>
      </c>
    </row>
    <row r="14689" spans="1:20" x14ac:dyDescent="0.35">
      <c r="A14689">
        <f t="shared" si="446"/>
        <v>14689</v>
      </c>
      <c r="B14689" s="3" t="s">
        <v>1038</v>
      </c>
      <c r="C14689" s="3" t="s">
        <v>86</v>
      </c>
      <c r="D14689" s="3" t="s">
        <v>36</v>
      </c>
      <c r="E14689">
        <v>2022</v>
      </c>
      <c r="F14689" s="3" t="str">
        <f t="shared" si="445"/>
        <v>RCQOutBOX C2022</v>
      </c>
      <c r="G14689" s="9">
        <v>27.920846105528302</v>
      </c>
      <c r="H14689" s="9">
        <v>18.623920612659902</v>
      </c>
      <c r="I14689" s="9">
        <v>17.089126083942496</v>
      </c>
      <c r="J14689" s="9">
        <v>33.205855689481098</v>
      </c>
      <c r="K14689" s="9">
        <v>45.487118257485399</v>
      </c>
      <c r="L14689" s="9">
        <v>29.249994144939901</v>
      </c>
      <c r="M14689" s="9">
        <v>29.0064563364352</v>
      </c>
      <c r="N14689" s="9">
        <v>29.251540914947299</v>
      </c>
      <c r="O14689" s="9">
        <v>51.804503133673798</v>
      </c>
      <c r="P14689" s="9">
        <v>32.696917559348101</v>
      </c>
      <c r="Q14689" s="9">
        <v>18.285808052496701</v>
      </c>
      <c r="R14689" s="9">
        <v>8.7915492770972197</v>
      </c>
      <c r="S14689" s="9">
        <v>7.8133536517785496</v>
      </c>
      <c r="T14689" s="9">
        <v>11.0316803248176</v>
      </c>
    </row>
    <row r="14690" spans="1:20" x14ac:dyDescent="0.35">
      <c r="A14690">
        <f t="shared" si="446"/>
        <v>14690</v>
      </c>
      <c r="B14690" s="3" t="s">
        <v>1038</v>
      </c>
      <c r="C14690" s="3" t="s">
        <v>86</v>
      </c>
      <c r="D14690" s="3" t="s">
        <v>36</v>
      </c>
      <c r="E14690">
        <v>2023</v>
      </c>
      <c r="F14690" s="3" t="str">
        <f t="shared" si="445"/>
        <v>RCQOutBOX C2023</v>
      </c>
      <c r="G14690" s="9">
        <v>19.253574572242801</v>
      </c>
      <c r="H14690" s="9">
        <v>11.560367870176799</v>
      </c>
      <c r="I14690" s="9">
        <v>15.438117220098601</v>
      </c>
      <c r="J14690" s="9">
        <v>25.725175673069302</v>
      </c>
      <c r="K14690" s="9">
        <v>19.0439405067671</v>
      </c>
      <c r="L14690" s="9">
        <v>21.979363684075398</v>
      </c>
      <c r="M14690" s="9">
        <v>20.880806191194399</v>
      </c>
      <c r="N14690" s="9">
        <v>30.577790291627601</v>
      </c>
      <c r="O14690" s="9">
        <v>35.483621875931703</v>
      </c>
      <c r="P14690" s="9">
        <v>41.556547168980202</v>
      </c>
      <c r="Q14690" s="9">
        <v>28.418146839583201</v>
      </c>
      <c r="R14690" s="9">
        <v>14.5395720246369</v>
      </c>
      <c r="S14690" s="9">
        <v>14.0866977672822</v>
      </c>
      <c r="T14690" s="9">
        <v>16.1859906816163</v>
      </c>
    </row>
    <row r="14691" spans="1:20" x14ac:dyDescent="0.35">
      <c r="A14691">
        <f t="shared" si="446"/>
        <v>14691</v>
      </c>
      <c r="B14691" s="3" t="s">
        <v>1038</v>
      </c>
      <c r="C14691" s="3" t="s">
        <v>86</v>
      </c>
      <c r="D14691" s="3" t="s">
        <v>36</v>
      </c>
      <c r="E14691">
        <v>2024</v>
      </c>
      <c r="F14691" s="3" t="str">
        <f t="shared" si="445"/>
        <v>RCQOutBOX C2024</v>
      </c>
      <c r="G14691" s="9">
        <v>25.7395261139444</v>
      </c>
      <c r="H14691" s="9">
        <v>23.4934381991098</v>
      </c>
      <c r="I14691" s="9">
        <v>24.2622630754238</v>
      </c>
      <c r="J14691" s="9">
        <v>26.425957103964301</v>
      </c>
      <c r="K14691" s="9">
        <v>22.567555118689501</v>
      </c>
      <c r="L14691" s="9">
        <v>21.866496259609999</v>
      </c>
      <c r="M14691" s="9">
        <v>20.101819435196099</v>
      </c>
      <c r="N14691" s="9">
        <v>14.244775255373</v>
      </c>
      <c r="O14691" s="9">
        <v>49.317926753183997</v>
      </c>
      <c r="P14691" s="9">
        <v>33.300305591556501</v>
      </c>
      <c r="Q14691" s="9">
        <v>17.8816129827784</v>
      </c>
      <c r="R14691" s="9">
        <v>14.79161945079</v>
      </c>
      <c r="S14691" s="9">
        <v>10.276180020153401</v>
      </c>
      <c r="T14691" s="9">
        <v>17.4810090586268</v>
      </c>
    </row>
    <row r="14692" spans="1:20" x14ac:dyDescent="0.35">
      <c r="A14692">
        <f t="shared" si="446"/>
        <v>14692</v>
      </c>
      <c r="B14692" s="3" t="s">
        <v>1038</v>
      </c>
      <c r="C14692" s="3" t="s">
        <v>86</v>
      </c>
      <c r="D14692" s="3" t="s">
        <v>36</v>
      </c>
      <c r="E14692">
        <v>2025</v>
      </c>
      <c r="F14692" s="3" t="str">
        <f t="shared" si="445"/>
        <v>RCQOutBOX C2025</v>
      </c>
      <c r="G14692" s="9">
        <v>23.1737011857868</v>
      </c>
      <c r="H14692" s="9">
        <v>16.854279559903301</v>
      </c>
      <c r="I14692" s="9">
        <v>17.383990476085099</v>
      </c>
      <c r="J14692" s="9">
        <v>32.350347480558298</v>
      </c>
      <c r="K14692" s="9">
        <v>34.398656880431702</v>
      </c>
      <c r="L14692" s="9">
        <v>27.980514661128499</v>
      </c>
      <c r="M14692" s="9">
        <v>41.396181934479102</v>
      </c>
      <c r="N14692" s="9">
        <v>38.081554351254098</v>
      </c>
      <c r="O14692" s="9">
        <v>59.754378877274497</v>
      </c>
      <c r="P14692" s="9">
        <v>58.048108139443301</v>
      </c>
      <c r="Q14692" s="9">
        <v>20.344593776171099</v>
      </c>
      <c r="R14692" s="9">
        <v>14.8659594514384</v>
      </c>
      <c r="S14692" s="9">
        <v>11.9993705644732</v>
      </c>
      <c r="T14692" s="9">
        <v>15.8426774507142</v>
      </c>
    </row>
    <row r="14693" spans="1:20" x14ac:dyDescent="0.35">
      <c r="A14693">
        <f t="shared" si="446"/>
        <v>14693</v>
      </c>
      <c r="B14693" s="3" t="s">
        <v>1038</v>
      </c>
      <c r="C14693" s="3" t="s">
        <v>86</v>
      </c>
      <c r="D14693" s="3" t="s">
        <v>36</v>
      </c>
      <c r="E14693">
        <v>2026</v>
      </c>
      <c r="F14693" s="3" t="str">
        <f t="shared" si="445"/>
        <v>RCQOutBOX C2026</v>
      </c>
      <c r="G14693" s="9">
        <v>23.7002545366656</v>
      </c>
      <c r="H14693" s="9">
        <v>24.487310050079699</v>
      </c>
      <c r="I14693" s="9">
        <v>32.988736254391398</v>
      </c>
      <c r="J14693" s="9">
        <v>39.234455953261502</v>
      </c>
      <c r="K14693" s="9">
        <v>34.410628192463001</v>
      </c>
      <c r="L14693" s="9">
        <v>22.359120896731699</v>
      </c>
      <c r="M14693" s="9">
        <v>33.326124030982697</v>
      </c>
      <c r="N14693" s="9">
        <v>38.212174754980097</v>
      </c>
      <c r="O14693" s="9">
        <v>51.148587506021897</v>
      </c>
      <c r="P14693" s="9">
        <v>49.8477603649253</v>
      </c>
      <c r="Q14693" s="9">
        <v>25.956292509962999</v>
      </c>
      <c r="R14693" s="9">
        <v>14.3868846909919</v>
      </c>
      <c r="S14693" s="9">
        <v>11.1260620819775</v>
      </c>
      <c r="T14693" s="9">
        <v>12.156369197590699</v>
      </c>
    </row>
    <row r="14694" spans="1:20" x14ac:dyDescent="0.35">
      <c r="A14694">
        <f t="shared" si="446"/>
        <v>14694</v>
      </c>
      <c r="B14694" s="3" t="s">
        <v>1038</v>
      </c>
      <c r="C14694" s="3" t="s">
        <v>86</v>
      </c>
      <c r="D14694" s="3" t="s">
        <v>36</v>
      </c>
      <c r="E14694">
        <v>2027</v>
      </c>
      <c r="F14694" s="3" t="str">
        <f t="shared" si="445"/>
        <v>RCQOutBOX C2027</v>
      </c>
      <c r="G14694" s="9">
        <v>21.9238449953593</v>
      </c>
      <c r="H14694" s="9">
        <v>13.9298569236754</v>
      </c>
      <c r="I14694" s="9">
        <v>12.9579910871925</v>
      </c>
      <c r="J14694" s="9">
        <v>11.5988404407801</v>
      </c>
      <c r="K14694" s="9">
        <v>13.3369273313906</v>
      </c>
      <c r="L14694" s="9">
        <v>12.4822769595329</v>
      </c>
      <c r="M14694" s="9">
        <v>20.143928743274799</v>
      </c>
      <c r="N14694" s="9">
        <v>24.574232541947001</v>
      </c>
      <c r="O14694" s="9">
        <v>48.354629096872202</v>
      </c>
      <c r="P14694" s="9">
        <v>37.207408864142209</v>
      </c>
      <c r="Q14694" s="9">
        <v>16.408859479035002</v>
      </c>
      <c r="R14694" s="9">
        <v>12.8782423201123</v>
      </c>
      <c r="S14694" s="9">
        <v>9.9142307205274705</v>
      </c>
      <c r="T14694" s="9">
        <v>16.1742793707371</v>
      </c>
    </row>
    <row r="14695" spans="1:20" x14ac:dyDescent="0.35">
      <c r="A14695">
        <f t="shared" si="446"/>
        <v>14695</v>
      </c>
      <c r="B14695" s="3" t="s">
        <v>1038</v>
      </c>
      <c r="C14695" s="3" t="s">
        <v>86</v>
      </c>
      <c r="D14695" s="3" t="s">
        <v>36</v>
      </c>
      <c r="E14695">
        <v>2028</v>
      </c>
      <c r="F14695" s="3" t="str">
        <f t="shared" si="445"/>
        <v>RCQOutBOX C2028</v>
      </c>
      <c r="G14695" s="9">
        <v>22.152602064017096</v>
      </c>
      <c r="H14695" s="9">
        <v>11.050083518700101</v>
      </c>
      <c r="I14695" s="9">
        <v>13.440481666735</v>
      </c>
      <c r="J14695" s="9">
        <v>13.409995943991801</v>
      </c>
      <c r="K14695" s="9">
        <v>16.800741195571302</v>
      </c>
      <c r="L14695" s="9">
        <v>19.6884956843632</v>
      </c>
      <c r="M14695" s="9">
        <v>13.9697482870109</v>
      </c>
      <c r="N14695" s="9">
        <v>23.4456598616819</v>
      </c>
      <c r="O14695" s="9">
        <v>57.977930285077797</v>
      </c>
      <c r="P14695" s="9">
        <v>67.734218123014699</v>
      </c>
      <c r="Q14695" s="9">
        <v>28.9131950943659</v>
      </c>
      <c r="R14695" s="9">
        <v>15.443070935902201</v>
      </c>
      <c r="S14695" s="9">
        <v>12.093686584293398</v>
      </c>
      <c r="T14695" s="9">
        <v>13.9265082778786</v>
      </c>
    </row>
    <row r="14696" spans="1:20" x14ac:dyDescent="0.35">
      <c r="A14696">
        <f t="shared" si="446"/>
        <v>14696</v>
      </c>
      <c r="B14696" s="3" t="s">
        <v>1038</v>
      </c>
      <c r="C14696" s="3" t="s">
        <v>86</v>
      </c>
      <c r="D14696" s="3" t="s">
        <v>36</v>
      </c>
      <c r="E14696">
        <v>2029</v>
      </c>
      <c r="F14696" s="3" t="str">
        <f t="shared" si="445"/>
        <v>RCQOutBOX C2029</v>
      </c>
      <c r="G14696" s="9">
        <v>26.063060463334899</v>
      </c>
      <c r="H14696" s="9">
        <v>16.606880682323901</v>
      </c>
      <c r="I14696" s="9">
        <v>17.063013182307699</v>
      </c>
      <c r="J14696" s="9">
        <v>18.0393344283776</v>
      </c>
      <c r="K14696" s="9">
        <v>13.806992677584301</v>
      </c>
      <c r="L14696" s="9">
        <v>19.4225751201447</v>
      </c>
      <c r="M14696" s="9">
        <v>32.6496951212211</v>
      </c>
      <c r="N14696" s="9">
        <v>31.3596984411734</v>
      </c>
      <c r="O14696" s="9">
        <v>39.574600770051603</v>
      </c>
      <c r="P14696" s="9">
        <v>26.925646212069701</v>
      </c>
      <c r="Q14696" s="9">
        <v>15.6686127625547</v>
      </c>
      <c r="R14696" s="9">
        <v>8.1024321016097005</v>
      </c>
      <c r="S14696" s="9">
        <v>7.7924765272803302</v>
      </c>
      <c r="T14696" s="9">
        <v>13.052948503873401</v>
      </c>
    </row>
    <row r="14697" spans="1:20" x14ac:dyDescent="0.35">
      <c r="A14697">
        <f t="shared" si="446"/>
        <v>14697</v>
      </c>
      <c r="B14697" s="3" t="s">
        <v>1038</v>
      </c>
      <c r="C14697" s="3" t="s">
        <v>95</v>
      </c>
      <c r="D14697" s="3" t="s">
        <v>36</v>
      </c>
      <c r="E14697">
        <v>2020</v>
      </c>
      <c r="F14697" s="3" t="str">
        <f t="shared" si="445"/>
        <v>RCSpillBOX C2020</v>
      </c>
      <c r="G14697" s="9">
        <v>5.9104703304462296</v>
      </c>
      <c r="H14697" s="9">
        <v>6.0654693517963603</v>
      </c>
      <c r="I14697" s="9">
        <v>9.8162895099815906</v>
      </c>
      <c r="J14697" s="9">
        <v>5.1107316706268797</v>
      </c>
      <c r="K14697" s="9">
        <v>2.13086480503229</v>
      </c>
      <c r="L14697" s="9">
        <v>1.6837078941450201</v>
      </c>
      <c r="M14697" s="9">
        <v>10.3558160759102</v>
      </c>
      <c r="N14697" s="9">
        <v>15.9690238138929</v>
      </c>
      <c r="O14697" s="9">
        <v>25.5850314287547</v>
      </c>
      <c r="P14697" s="9">
        <v>52.080633777211403</v>
      </c>
      <c r="Q14697" s="9">
        <v>17.349254871790802</v>
      </c>
      <c r="R14697" s="9">
        <v>1.85170035428097</v>
      </c>
      <c r="S14697" s="9">
        <v>0.71750714167708296</v>
      </c>
      <c r="T14697" s="9">
        <v>3.1218368127046499</v>
      </c>
    </row>
    <row r="14698" spans="1:20" x14ac:dyDescent="0.35">
      <c r="A14698">
        <f t="shared" si="446"/>
        <v>14698</v>
      </c>
      <c r="B14698" s="3" t="s">
        <v>1038</v>
      </c>
      <c r="C14698" s="3" t="s">
        <v>95</v>
      </c>
      <c r="D14698" s="3" t="s">
        <v>36</v>
      </c>
      <c r="E14698">
        <v>2021</v>
      </c>
      <c r="F14698" s="3" t="str">
        <f t="shared" si="445"/>
        <v>RCSpillBOX C2021</v>
      </c>
      <c r="G14698" s="9">
        <v>4.5514950671684096</v>
      </c>
      <c r="H14698" s="9">
        <v>1.56303658151195</v>
      </c>
      <c r="I14698" s="9">
        <v>2.2912611955615199</v>
      </c>
      <c r="J14698" s="9">
        <v>5.4640380705091296</v>
      </c>
      <c r="K14698" s="9">
        <v>5.9748847514375001</v>
      </c>
      <c r="L14698" s="9">
        <v>4.3663053683135002</v>
      </c>
      <c r="M14698" s="9">
        <v>13.897148511857599</v>
      </c>
      <c r="N14698" s="9">
        <v>28.095168343198001</v>
      </c>
      <c r="O14698" s="9">
        <v>56.199837510781499</v>
      </c>
      <c r="P14698" s="9">
        <v>45.689208865601302</v>
      </c>
      <c r="Q14698" s="9">
        <v>32.414272830502199</v>
      </c>
      <c r="R14698" s="9">
        <v>12.2136662480544</v>
      </c>
      <c r="S14698" s="9">
        <v>8.0799071304510406</v>
      </c>
      <c r="T14698" s="9">
        <v>4.2371991569663097</v>
      </c>
    </row>
    <row r="14699" spans="1:20" x14ac:dyDescent="0.35">
      <c r="A14699">
        <f t="shared" si="446"/>
        <v>14699</v>
      </c>
      <c r="B14699" s="3" t="s">
        <v>1038</v>
      </c>
      <c r="C14699" s="3" t="s">
        <v>95</v>
      </c>
      <c r="D14699" s="3" t="s">
        <v>36</v>
      </c>
      <c r="E14699">
        <v>2022</v>
      </c>
      <c r="F14699" s="3" t="str">
        <f t="shared" si="445"/>
        <v>RCSpillBOX C2022</v>
      </c>
      <c r="G14699" s="9">
        <v>7.9865298814705596</v>
      </c>
      <c r="H14699" s="9">
        <v>1.5848360509731898</v>
      </c>
      <c r="I14699" s="9">
        <v>0.90216589997450003</v>
      </c>
      <c r="J14699" s="9">
        <v>15.575584147811</v>
      </c>
      <c r="K14699" s="9">
        <v>25.576078092598401</v>
      </c>
      <c r="L14699" s="9">
        <v>8.5097021969858204</v>
      </c>
      <c r="M14699" s="9">
        <v>7.7311999884700002</v>
      </c>
      <c r="N14699" s="9">
        <v>9.7320103581263808</v>
      </c>
      <c r="O14699" s="9">
        <v>25.936249205553501</v>
      </c>
      <c r="P14699" s="9">
        <v>12.7287020807304</v>
      </c>
      <c r="Q14699" s="9">
        <v>2.8195108110767402</v>
      </c>
      <c r="R14699" s="9">
        <v>3.8873609167361101E-2</v>
      </c>
      <c r="S14699" s="9">
        <v>0.18232511889192701</v>
      </c>
      <c r="T14699" s="9">
        <v>0.56201553020763795</v>
      </c>
    </row>
    <row r="14700" spans="1:20" x14ac:dyDescent="0.35">
      <c r="A14700">
        <f t="shared" si="446"/>
        <v>14700</v>
      </c>
      <c r="B14700" s="3" t="s">
        <v>1038</v>
      </c>
      <c r="C14700" s="3" t="s">
        <v>95</v>
      </c>
      <c r="D14700" s="3" t="s">
        <v>36</v>
      </c>
      <c r="E14700">
        <v>2023</v>
      </c>
      <c r="F14700" s="3" t="str">
        <f t="shared" si="445"/>
        <v>RCSpillBOX C2023</v>
      </c>
      <c r="G14700" s="9">
        <v>0.63434306070954305</v>
      </c>
      <c r="H14700" s="9">
        <v>0.79736868083347201</v>
      </c>
      <c r="I14700" s="9">
        <v>1.61771645253069</v>
      </c>
      <c r="J14700" s="9">
        <v>7.3202777325042598</v>
      </c>
      <c r="K14700" s="9">
        <v>3.5421189666734301</v>
      </c>
      <c r="L14700" s="9">
        <v>3.78797418880698</v>
      </c>
      <c r="M14700" s="9">
        <v>5.42521056425152</v>
      </c>
      <c r="N14700" s="9">
        <v>10.279397069440099</v>
      </c>
      <c r="O14700" s="9">
        <v>14.0740646977526</v>
      </c>
      <c r="P14700" s="9">
        <v>18.327030214270501</v>
      </c>
      <c r="Q14700" s="9">
        <v>6.9373373173106598</v>
      </c>
      <c r="R14700" s="9">
        <v>1.10737747953972</v>
      </c>
      <c r="S14700" s="9">
        <v>1.17802605351302</v>
      </c>
      <c r="T14700" s="9">
        <v>1.5046720143174901</v>
      </c>
    </row>
    <row r="14701" spans="1:20" x14ac:dyDescent="0.35">
      <c r="A14701">
        <f t="shared" si="446"/>
        <v>14701</v>
      </c>
      <c r="B14701" s="3" t="s">
        <v>1038</v>
      </c>
      <c r="C14701" s="3" t="s">
        <v>95</v>
      </c>
      <c r="D14701" s="3" t="s">
        <v>36</v>
      </c>
      <c r="E14701">
        <v>2024</v>
      </c>
      <c r="F14701" s="3" t="str">
        <f t="shared" si="445"/>
        <v>RCSpillBOX C2024</v>
      </c>
      <c r="G14701" s="9">
        <v>6.0957475983497398</v>
      </c>
      <c r="H14701" s="9">
        <v>5.0026092524061099</v>
      </c>
      <c r="I14701" s="9">
        <v>2.9763766547571402</v>
      </c>
      <c r="J14701" s="9">
        <v>4.7734584682368899</v>
      </c>
      <c r="K14701" s="9">
        <v>4.6777352119869704</v>
      </c>
      <c r="L14701" s="9">
        <v>4.2644827129460303</v>
      </c>
      <c r="M14701" s="9">
        <v>3.4621525995991602</v>
      </c>
      <c r="N14701" s="9">
        <v>0.47094985311111098</v>
      </c>
      <c r="O14701" s="9">
        <v>26.2577719711059</v>
      </c>
      <c r="P14701" s="9">
        <v>12.5641605487732</v>
      </c>
      <c r="Q14701" s="9">
        <v>2.2194944650761599</v>
      </c>
      <c r="R14701" s="9">
        <v>1.80291863530138</v>
      </c>
      <c r="S14701" s="9">
        <v>0.65973922053088796</v>
      </c>
      <c r="T14701" s="9">
        <v>2.7933516519483699</v>
      </c>
    </row>
    <row r="14702" spans="1:20" x14ac:dyDescent="0.35">
      <c r="A14702">
        <f t="shared" si="446"/>
        <v>14702</v>
      </c>
      <c r="B14702" s="3" t="s">
        <v>1038</v>
      </c>
      <c r="C14702" s="3" t="s">
        <v>95</v>
      </c>
      <c r="D14702" s="3" t="s">
        <v>36</v>
      </c>
      <c r="E14702">
        <v>2025</v>
      </c>
      <c r="F14702" s="3" t="str">
        <f t="shared" si="445"/>
        <v>RCSpillBOX C2025</v>
      </c>
      <c r="G14702" s="9">
        <v>2.4088300935249598</v>
      </c>
      <c r="H14702" s="9">
        <v>2.3283561971259701</v>
      </c>
      <c r="I14702" s="9">
        <v>1.5626028599961099</v>
      </c>
      <c r="J14702" s="9">
        <v>10.646736242057599</v>
      </c>
      <c r="K14702" s="9">
        <v>11.4668250410437</v>
      </c>
      <c r="L14702" s="9">
        <v>8.4954419976125006</v>
      </c>
      <c r="M14702" s="9">
        <v>21.035934381884701</v>
      </c>
      <c r="N14702" s="9">
        <v>15.9670343992833</v>
      </c>
      <c r="O14702" s="9">
        <v>33.2191538738887</v>
      </c>
      <c r="P14702" s="9">
        <v>32.9704314446655</v>
      </c>
      <c r="Q14702" s="9">
        <v>4.1752619623326597</v>
      </c>
      <c r="R14702" s="9">
        <v>1.6368461671936101</v>
      </c>
      <c r="S14702" s="9">
        <v>1.25739550346575</v>
      </c>
      <c r="T14702" s="9">
        <v>2.1508991446711798</v>
      </c>
    </row>
    <row r="14703" spans="1:20" x14ac:dyDescent="0.35">
      <c r="A14703">
        <f t="shared" si="446"/>
        <v>14703</v>
      </c>
      <c r="B14703" s="3" t="s">
        <v>1038</v>
      </c>
      <c r="C14703" s="3" t="s">
        <v>95</v>
      </c>
      <c r="D14703" s="3" t="s">
        <v>36</v>
      </c>
      <c r="E14703">
        <v>2026</v>
      </c>
      <c r="F14703" s="3" t="str">
        <f t="shared" si="445"/>
        <v>RCSpillBOX C2026</v>
      </c>
      <c r="G14703" s="9">
        <v>5.0084922498436804</v>
      </c>
      <c r="H14703" s="9">
        <v>4.48776123961472</v>
      </c>
      <c r="I14703" s="9">
        <v>9.7032060310359007</v>
      </c>
      <c r="J14703" s="9">
        <v>18.105677958231901</v>
      </c>
      <c r="K14703" s="9">
        <v>14.550943537809299</v>
      </c>
      <c r="L14703" s="9">
        <v>5.5981940825625998</v>
      </c>
      <c r="M14703" s="9">
        <v>19.941820337884302</v>
      </c>
      <c r="N14703" s="9">
        <v>21.8775979540513</v>
      </c>
      <c r="O14703" s="9">
        <v>27.125453916988899</v>
      </c>
      <c r="P14703" s="9">
        <v>26.3343651344953</v>
      </c>
      <c r="Q14703" s="9">
        <v>6.7425394146199098</v>
      </c>
      <c r="R14703" s="9">
        <v>1.4956340405999999</v>
      </c>
      <c r="S14703" s="9">
        <v>0.86263999242057199</v>
      </c>
      <c r="T14703" s="9">
        <v>0.58474387917604098</v>
      </c>
    </row>
    <row r="14704" spans="1:20" x14ac:dyDescent="0.35">
      <c r="A14704">
        <f t="shared" si="446"/>
        <v>14704</v>
      </c>
      <c r="B14704" s="3" t="s">
        <v>1038</v>
      </c>
      <c r="C14704" s="3" t="s">
        <v>95</v>
      </c>
      <c r="D14704" s="3" t="s">
        <v>36</v>
      </c>
      <c r="E14704">
        <v>2027</v>
      </c>
      <c r="F14704" s="3" t="str">
        <f t="shared" si="445"/>
        <v>RCSpillBOX C2027</v>
      </c>
      <c r="G14704" s="9">
        <v>2.2772715547825202</v>
      </c>
      <c r="H14704" s="9">
        <v>1.65969013600055</v>
      </c>
      <c r="I14704" s="9">
        <v>1.2943647688543001</v>
      </c>
      <c r="J14704" s="9">
        <v>0.93129057628729806</v>
      </c>
      <c r="K14704" s="9">
        <v>1.72262464841458</v>
      </c>
      <c r="L14704" s="9">
        <v>1.51405415032003</v>
      </c>
      <c r="M14704" s="9">
        <v>1.9392946646804301</v>
      </c>
      <c r="N14704" s="9">
        <v>4.7541984874562502</v>
      </c>
      <c r="O14704" s="9">
        <v>23.877516521638999</v>
      </c>
      <c r="P14704" s="9">
        <v>15.3331717797825</v>
      </c>
      <c r="Q14704" s="9">
        <v>2.5320498290020099</v>
      </c>
      <c r="R14704" s="9">
        <v>1.3013656497693</v>
      </c>
      <c r="S14704" s="9">
        <v>0.33917241864479097</v>
      </c>
      <c r="T14704" s="9">
        <v>2.4177804702994399</v>
      </c>
    </row>
    <row r="14705" spans="1:20" x14ac:dyDescent="0.35">
      <c r="A14705">
        <f t="shared" si="446"/>
        <v>14705</v>
      </c>
      <c r="B14705" s="3" t="s">
        <v>1038</v>
      </c>
      <c r="C14705" s="3" t="s">
        <v>95</v>
      </c>
      <c r="D14705" s="3" t="s">
        <v>36</v>
      </c>
      <c r="E14705">
        <v>2028</v>
      </c>
      <c r="F14705" s="3" t="str">
        <f t="shared" si="445"/>
        <v>RCSpillBOX C2028</v>
      </c>
      <c r="G14705" s="9">
        <v>2.228737830359</v>
      </c>
      <c r="H14705" s="9">
        <v>0.55175988744236104</v>
      </c>
      <c r="I14705" s="9">
        <v>1.3481036254451999</v>
      </c>
      <c r="J14705" s="9">
        <v>1.31955409804166</v>
      </c>
      <c r="K14705" s="9">
        <v>2.2993463580015598</v>
      </c>
      <c r="L14705" s="9">
        <v>4.7715655011706897</v>
      </c>
      <c r="M14705" s="9">
        <v>0.28799281744342997</v>
      </c>
      <c r="N14705" s="9">
        <v>3.64218402481402</v>
      </c>
      <c r="O14705" s="9">
        <v>33.529224202052397</v>
      </c>
      <c r="P14705" s="9">
        <v>42.358224889978402</v>
      </c>
      <c r="Q14705" s="9">
        <v>9.3777797928575204</v>
      </c>
      <c r="R14705" s="9">
        <v>1.7376977112298599</v>
      </c>
      <c r="S14705" s="9">
        <v>0.458091307234895</v>
      </c>
      <c r="T14705" s="9">
        <v>0.952870729356875</v>
      </c>
    </row>
    <row r="14706" spans="1:20" x14ac:dyDescent="0.35">
      <c r="A14706">
        <f t="shared" si="446"/>
        <v>14706</v>
      </c>
      <c r="B14706" s="3" t="s">
        <v>1038</v>
      </c>
      <c r="C14706" s="3" t="s">
        <v>95</v>
      </c>
      <c r="D14706" s="3" t="s">
        <v>36</v>
      </c>
      <c r="E14706">
        <v>2029</v>
      </c>
      <c r="F14706" s="3" t="str">
        <f t="shared" si="445"/>
        <v>RCSpillBOX C2029</v>
      </c>
      <c r="G14706" s="9">
        <v>5.9556912325646501</v>
      </c>
      <c r="H14706" s="9">
        <v>0.55661919495509904</v>
      </c>
      <c r="I14706" s="9">
        <v>2.4563462774092502</v>
      </c>
      <c r="J14706" s="9">
        <v>1.8227039335105499</v>
      </c>
      <c r="K14706" s="9">
        <v>1.9001149464734299</v>
      </c>
      <c r="L14706" s="9">
        <v>2.8581280294834999</v>
      </c>
      <c r="M14706" s="9">
        <v>11.3644106434541</v>
      </c>
      <c r="N14706" s="9">
        <v>9.6614012950165193</v>
      </c>
      <c r="O14706" s="9">
        <v>19.824599693176502</v>
      </c>
      <c r="P14706" s="9">
        <v>8.6135151201555509</v>
      </c>
      <c r="Q14706" s="9">
        <v>2.7170878874303699</v>
      </c>
      <c r="R14706" s="9">
        <v>0.12798185066206899</v>
      </c>
      <c r="S14706" s="9">
        <v>5.6787699925650997E-2</v>
      </c>
      <c r="T14706" s="9">
        <v>0.89004017571233296</v>
      </c>
    </row>
    <row r="14707" spans="1:20" x14ac:dyDescent="0.35">
      <c r="A14707">
        <f t="shared" si="446"/>
        <v>14707</v>
      </c>
      <c r="B14707" s="3" t="s">
        <v>1038</v>
      </c>
      <c r="C14707" s="3" t="s">
        <v>77</v>
      </c>
      <c r="D14707" s="3" t="s">
        <v>36</v>
      </c>
      <c r="E14707">
        <v>2020</v>
      </c>
      <c r="F14707" s="3" t="str">
        <f t="shared" si="445"/>
        <v>RCGenBOX C2020</v>
      </c>
      <c r="G14707" s="9">
        <v>57.477212817473102</v>
      </c>
      <c r="H14707" s="9">
        <v>53.579860436111097</v>
      </c>
      <c r="I14707" s="9">
        <v>61.745390673611098</v>
      </c>
      <c r="J14707" s="9">
        <v>45.447079541666596</v>
      </c>
      <c r="K14707" s="9">
        <v>40.654525619047597</v>
      </c>
      <c r="L14707" s="9">
        <v>34.713454579301001</v>
      </c>
      <c r="M14707" s="9">
        <v>56.606547999999997</v>
      </c>
      <c r="N14707" s="9">
        <v>71.343443861111098</v>
      </c>
      <c r="O14707" s="9">
        <v>74.673060134408601</v>
      </c>
      <c r="P14707" s="9">
        <v>77.3762515833333</v>
      </c>
      <c r="Q14707" s="9">
        <v>62.215648655913903</v>
      </c>
      <c r="R14707" s="9">
        <v>39.5087942222222</v>
      </c>
      <c r="S14707" s="9">
        <v>34.033667078124999</v>
      </c>
      <c r="T14707" s="9">
        <v>46.423040986111097</v>
      </c>
    </row>
    <row r="14708" spans="1:20" x14ac:dyDescent="0.35">
      <c r="A14708">
        <f t="shared" si="446"/>
        <v>14708</v>
      </c>
      <c r="B14708" s="3" t="s">
        <v>1038</v>
      </c>
      <c r="C14708" s="3" t="s">
        <v>77</v>
      </c>
      <c r="D14708" s="3" t="s">
        <v>36</v>
      </c>
      <c r="E14708">
        <v>2021</v>
      </c>
      <c r="F14708" s="3" t="str">
        <f t="shared" si="445"/>
        <v>RCGenBOX C2021</v>
      </c>
      <c r="G14708" s="9">
        <v>59.4243182715053</v>
      </c>
      <c r="H14708" s="9">
        <v>50.607452533333301</v>
      </c>
      <c r="I14708" s="9">
        <v>55.693425720833297</v>
      </c>
      <c r="J14708" s="9">
        <v>50.306537351478497</v>
      </c>
      <c r="K14708" s="9">
        <v>49.460835821428503</v>
      </c>
      <c r="L14708" s="9">
        <v>51.6684011599462</v>
      </c>
      <c r="M14708" s="9">
        <v>67.940577888888896</v>
      </c>
      <c r="N14708" s="9">
        <v>47.711958288888802</v>
      </c>
      <c r="O14708" s="9">
        <v>63.081047505376297</v>
      </c>
      <c r="P14708" s="9">
        <v>71.614801481944397</v>
      </c>
      <c r="Q14708" s="9">
        <v>63.544227251343997</v>
      </c>
      <c r="R14708" s="9">
        <v>49.154266333333297</v>
      </c>
      <c r="S14708" s="9">
        <v>59.397239635416597</v>
      </c>
      <c r="T14708" s="9">
        <v>51.535239263888798</v>
      </c>
    </row>
    <row r="14709" spans="1:20" x14ac:dyDescent="0.35">
      <c r="A14709">
        <f t="shared" si="446"/>
        <v>14709</v>
      </c>
      <c r="B14709" s="3" t="s">
        <v>1038</v>
      </c>
      <c r="C14709" s="3" t="s">
        <v>77</v>
      </c>
      <c r="D14709" s="3" t="s">
        <v>36</v>
      </c>
      <c r="E14709">
        <v>2022</v>
      </c>
      <c r="F14709" s="3" t="str">
        <f t="shared" ref="F14709:F14772" si="447">_xlfn.CONCAT(B14709,C14709,D14709,E14709)</f>
        <v>RCGenBOX C2022</v>
      </c>
      <c r="G14709" s="9">
        <v>57.031445916532199</v>
      </c>
      <c r="H14709" s="9">
        <v>48.748280178611097</v>
      </c>
      <c r="I14709" s="9">
        <v>46.310377887361099</v>
      </c>
      <c r="J14709" s="9">
        <v>50.439648360215003</v>
      </c>
      <c r="K14709" s="9">
        <v>56.964856754464201</v>
      </c>
      <c r="L14709" s="9">
        <v>59.337317448924701</v>
      </c>
      <c r="M14709" s="9">
        <v>60.867836416666599</v>
      </c>
      <c r="N14709" s="9">
        <v>55.844757600000001</v>
      </c>
      <c r="O14709" s="9">
        <v>74.008258010752598</v>
      </c>
      <c r="P14709" s="9">
        <v>57.128432206944403</v>
      </c>
      <c r="Q14709" s="9">
        <v>44.2485844892473</v>
      </c>
      <c r="R14709" s="9">
        <v>25.041127374999999</v>
      </c>
      <c r="S14709" s="9">
        <v>21.832126869531201</v>
      </c>
      <c r="T14709" s="9">
        <v>29.953375590277702</v>
      </c>
    </row>
    <row r="14710" spans="1:20" x14ac:dyDescent="0.35">
      <c r="A14710">
        <f t="shared" si="446"/>
        <v>14710</v>
      </c>
      <c r="B14710" s="3" t="s">
        <v>1038</v>
      </c>
      <c r="C14710" s="3" t="s">
        <v>77</v>
      </c>
      <c r="D14710" s="3" t="s">
        <v>36</v>
      </c>
      <c r="E14710">
        <v>2023</v>
      </c>
      <c r="F14710" s="3" t="str">
        <f t="shared" si="447"/>
        <v>RCGenBOX C2023</v>
      </c>
      <c r="G14710" s="9">
        <v>53.269027334677403</v>
      </c>
      <c r="H14710" s="9">
        <v>30.7926001805555</v>
      </c>
      <c r="I14710" s="9">
        <v>39.539726894444399</v>
      </c>
      <c r="J14710" s="9">
        <v>52.655829252016098</v>
      </c>
      <c r="K14710" s="9">
        <v>44.350222023809501</v>
      </c>
      <c r="L14710" s="9">
        <v>52.044987543010699</v>
      </c>
      <c r="M14710" s="9">
        <v>44.217971438888803</v>
      </c>
      <c r="N14710" s="9">
        <v>58.073055033333297</v>
      </c>
      <c r="O14710" s="9">
        <v>61.252065334677397</v>
      </c>
      <c r="P14710" s="9">
        <v>66.458917194444396</v>
      </c>
      <c r="Q14710" s="9">
        <v>61.455917569085997</v>
      </c>
      <c r="R14710" s="9">
        <v>38.429076972222198</v>
      </c>
      <c r="S14710" s="9">
        <v>36.931302442708301</v>
      </c>
      <c r="T14710" s="9">
        <v>42.002783174999998</v>
      </c>
    </row>
    <row r="14711" spans="1:20" x14ac:dyDescent="0.35">
      <c r="A14711">
        <f t="shared" si="446"/>
        <v>14711</v>
      </c>
      <c r="B14711" s="3" t="s">
        <v>1038</v>
      </c>
      <c r="C14711" s="3" t="s">
        <v>77</v>
      </c>
      <c r="D14711" s="3" t="s">
        <v>36</v>
      </c>
      <c r="E14711">
        <v>2024</v>
      </c>
      <c r="F14711" s="3" t="str">
        <f t="shared" si="447"/>
        <v>RCGenBOX C2024</v>
      </c>
      <c r="G14711" s="9">
        <v>56.200229392473098</v>
      </c>
      <c r="H14711" s="9">
        <v>52.90167435</v>
      </c>
      <c r="I14711" s="9">
        <v>60.898244540277702</v>
      </c>
      <c r="J14711" s="9">
        <v>61.9471115913978</v>
      </c>
      <c r="K14711" s="9">
        <v>51.182212019345201</v>
      </c>
      <c r="L14711" s="9">
        <v>50.358801451612898</v>
      </c>
      <c r="M14711" s="9">
        <v>47.605557356111099</v>
      </c>
      <c r="N14711" s="9">
        <v>39.406476655555501</v>
      </c>
      <c r="O14711" s="9">
        <v>65.974375142473093</v>
      </c>
      <c r="P14711" s="9">
        <v>59.325456638888802</v>
      </c>
      <c r="Q14711" s="9">
        <v>44.808823830645103</v>
      </c>
      <c r="R14711" s="9">
        <v>37.160256238888799</v>
      </c>
      <c r="S14711" s="9">
        <v>27.5123282473958</v>
      </c>
      <c r="T14711" s="9">
        <v>42.020921583333298</v>
      </c>
    </row>
    <row r="14712" spans="1:20" x14ac:dyDescent="0.35">
      <c r="A14712">
        <f t="shared" si="446"/>
        <v>14712</v>
      </c>
      <c r="B14712" s="3" t="s">
        <v>1038</v>
      </c>
      <c r="C14712" s="3" t="s">
        <v>77</v>
      </c>
      <c r="D14712" s="3" t="s">
        <v>36</v>
      </c>
      <c r="E14712">
        <v>2025</v>
      </c>
      <c r="F14712" s="3" t="str">
        <f t="shared" si="447"/>
        <v>RCGenBOX C2025</v>
      </c>
      <c r="G14712" s="9">
        <v>59.4076385104838</v>
      </c>
      <c r="H14712" s="9">
        <v>41.558202600000001</v>
      </c>
      <c r="I14712" s="9">
        <v>45.264488097222198</v>
      </c>
      <c r="J14712" s="9">
        <v>62.093346868279497</v>
      </c>
      <c r="K14712" s="9">
        <v>65.607246227678502</v>
      </c>
      <c r="L14712" s="9">
        <v>55.7461771760752</v>
      </c>
      <c r="M14712" s="9">
        <v>58.250023055555502</v>
      </c>
      <c r="N14712" s="9">
        <v>63.268941111111097</v>
      </c>
      <c r="O14712" s="9">
        <v>75.9164417204301</v>
      </c>
      <c r="P14712" s="9">
        <v>71.746442305555505</v>
      </c>
      <c r="Q14712" s="9">
        <v>46.259946763440801</v>
      </c>
      <c r="R14712" s="9">
        <v>37.848073499999998</v>
      </c>
      <c r="S14712" s="9">
        <v>30.732448314583301</v>
      </c>
      <c r="T14712" s="9">
        <v>39.171744051388799</v>
      </c>
    </row>
    <row r="14713" spans="1:20" x14ac:dyDescent="0.35">
      <c r="A14713">
        <f t="shared" si="446"/>
        <v>14713</v>
      </c>
      <c r="B14713" s="3" t="s">
        <v>1038</v>
      </c>
      <c r="C14713" s="3" t="s">
        <v>77</v>
      </c>
      <c r="D14713" s="3" t="s">
        <v>36</v>
      </c>
      <c r="E14713">
        <v>2026</v>
      </c>
      <c r="F14713" s="3" t="str">
        <f t="shared" si="447"/>
        <v>RCGenBOX C2026</v>
      </c>
      <c r="G14713" s="9">
        <v>53.476538821236502</v>
      </c>
      <c r="H14713" s="9">
        <v>57.218073855555502</v>
      </c>
      <c r="I14713" s="9">
        <v>66.619166583333296</v>
      </c>
      <c r="J14713" s="9">
        <v>60.448766209677402</v>
      </c>
      <c r="K14713" s="9">
        <v>56.8179281949404</v>
      </c>
      <c r="L14713" s="9">
        <v>47.952478014784901</v>
      </c>
      <c r="M14713" s="9">
        <v>38.292071044444398</v>
      </c>
      <c r="N14713" s="9">
        <v>46.732705938888799</v>
      </c>
      <c r="O14713" s="9">
        <v>68.729425631720403</v>
      </c>
      <c r="P14713" s="9">
        <v>67.271082734722199</v>
      </c>
      <c r="Q14713" s="9">
        <v>54.969936767473101</v>
      </c>
      <c r="R14713" s="9">
        <v>36.881465211111099</v>
      </c>
      <c r="S14713" s="9">
        <v>29.363324896875</v>
      </c>
      <c r="T14713" s="9">
        <v>33.106049260555501</v>
      </c>
    </row>
    <row r="14714" spans="1:20" x14ac:dyDescent="0.35">
      <c r="A14714">
        <f t="shared" si="446"/>
        <v>14714</v>
      </c>
      <c r="B14714" s="3" t="s">
        <v>1038</v>
      </c>
      <c r="C14714" s="3" t="s">
        <v>77</v>
      </c>
      <c r="D14714" s="3" t="s">
        <v>36</v>
      </c>
      <c r="E14714">
        <v>2027</v>
      </c>
      <c r="F14714" s="3" t="str">
        <f t="shared" si="447"/>
        <v>RCGenBOX C2027</v>
      </c>
      <c r="G14714" s="9">
        <v>56.208223255376303</v>
      </c>
      <c r="H14714" s="9">
        <v>35.104558476111102</v>
      </c>
      <c r="I14714" s="9">
        <v>33.369264899999997</v>
      </c>
      <c r="J14714" s="9">
        <v>30.519521547042999</v>
      </c>
      <c r="K14714" s="9">
        <v>33.228150671130898</v>
      </c>
      <c r="L14714" s="9">
        <v>31.379738502016099</v>
      </c>
      <c r="M14714" s="9">
        <v>52.082877983333297</v>
      </c>
      <c r="N14714" s="9">
        <v>56.7044891888888</v>
      </c>
      <c r="O14714" s="9">
        <v>70.028247768817195</v>
      </c>
      <c r="P14714" s="9">
        <v>62.581500888888797</v>
      </c>
      <c r="Q14714" s="9">
        <v>39.701112034946199</v>
      </c>
      <c r="R14714" s="9">
        <v>33.121076500000001</v>
      </c>
      <c r="S14714" s="9">
        <v>27.393936140625001</v>
      </c>
      <c r="T14714" s="9">
        <v>39.356907197222199</v>
      </c>
    </row>
    <row r="14715" spans="1:20" x14ac:dyDescent="0.35">
      <c r="A14715">
        <f t="shared" si="446"/>
        <v>14715</v>
      </c>
      <c r="B14715" s="3" t="s">
        <v>1038</v>
      </c>
      <c r="C14715" s="3" t="s">
        <v>77</v>
      </c>
      <c r="D14715" s="3" t="s">
        <v>36</v>
      </c>
      <c r="E14715">
        <v>2028</v>
      </c>
      <c r="F14715" s="3" t="str">
        <f t="shared" si="447"/>
        <v>RCGenBOX C2028</v>
      </c>
      <c r="G14715" s="9">
        <v>57.001541744623601</v>
      </c>
      <c r="H14715" s="9">
        <v>30.035371093055499</v>
      </c>
      <c r="I14715" s="9">
        <v>34.595906223055501</v>
      </c>
      <c r="J14715" s="9">
        <v>34.5903667728494</v>
      </c>
      <c r="K14715" s="9">
        <v>41.488027715773804</v>
      </c>
      <c r="L14715" s="9">
        <v>42.676865369623599</v>
      </c>
      <c r="M14715" s="9">
        <v>39.143068066666601</v>
      </c>
      <c r="N14715" s="9">
        <v>56.657118399999902</v>
      </c>
      <c r="O14715" s="9">
        <v>69.946978620967698</v>
      </c>
      <c r="P14715" s="9">
        <v>72.599918609027696</v>
      </c>
      <c r="Q14715" s="9">
        <v>55.890204688171998</v>
      </c>
      <c r="R14715" s="9">
        <v>39.210632332527702</v>
      </c>
      <c r="S14715" s="9">
        <v>33.289065234374903</v>
      </c>
      <c r="T14715" s="9">
        <v>37.117159877777702</v>
      </c>
    </row>
    <row r="14716" spans="1:20" x14ac:dyDescent="0.35">
      <c r="A14716">
        <f t="shared" si="446"/>
        <v>14716</v>
      </c>
      <c r="B14716" s="3" t="s">
        <v>1038</v>
      </c>
      <c r="C14716" s="3" t="s">
        <v>77</v>
      </c>
      <c r="D14716" s="3" t="s">
        <v>36</v>
      </c>
      <c r="E14716">
        <v>2029</v>
      </c>
      <c r="F14716" s="3" t="str">
        <f t="shared" si="447"/>
        <v>RCGenBOX C2029</v>
      </c>
      <c r="G14716" s="9">
        <v>57.526547797580598</v>
      </c>
      <c r="H14716" s="9">
        <v>45.919289206944399</v>
      </c>
      <c r="I14716" s="9">
        <v>41.789209151666597</v>
      </c>
      <c r="J14716" s="9">
        <v>46.395265311827899</v>
      </c>
      <c r="K14716" s="9">
        <v>34.065198394345202</v>
      </c>
      <c r="L14716" s="9">
        <v>47.390355432795602</v>
      </c>
      <c r="M14716" s="9">
        <v>60.896526619444401</v>
      </c>
      <c r="N14716" s="9">
        <v>62.078142555555502</v>
      </c>
      <c r="O14716" s="9">
        <v>56.504129583870899</v>
      </c>
      <c r="P14716" s="9">
        <v>52.390425180555503</v>
      </c>
      <c r="Q14716" s="9">
        <v>37.053898977284902</v>
      </c>
      <c r="R14716" s="9">
        <v>22.814648580555499</v>
      </c>
      <c r="S14716" s="9">
        <v>22.1315592734375</v>
      </c>
      <c r="T14716" s="9">
        <v>34.797689708333301</v>
      </c>
    </row>
    <row r="14717" spans="1:20" x14ac:dyDescent="0.35">
      <c r="A14717">
        <f t="shared" si="446"/>
        <v>14717</v>
      </c>
      <c r="B14717" s="3" t="s">
        <v>1038</v>
      </c>
      <c r="C14717" s="3" t="s">
        <v>75</v>
      </c>
      <c r="D14717" s="3" t="s">
        <v>28</v>
      </c>
      <c r="E14717">
        <v>2020</v>
      </c>
      <c r="F14717" s="3" t="str">
        <f t="shared" si="447"/>
        <v>RCElevBRILL2020</v>
      </c>
      <c r="G14717" s="9">
        <v>1473.7106770800001</v>
      </c>
      <c r="H14717" s="9">
        <v>1476.2795748000001</v>
      </c>
      <c r="I14717" s="9">
        <v>1477.0013595999999</v>
      </c>
      <c r="J14717" s="9">
        <v>1474.3930917999901</v>
      </c>
      <c r="K14717" s="9">
        <v>1473.6844303599901</v>
      </c>
      <c r="L14717" s="9">
        <v>1477.0013595999999</v>
      </c>
      <c r="M14717" s="9">
        <v>1472.9987348</v>
      </c>
      <c r="N14717" s="9">
        <v>1473.62537524</v>
      </c>
      <c r="O14717" s="9">
        <v>1475.7087086399999</v>
      </c>
      <c r="P14717" s="9">
        <v>1476.8143517199901</v>
      </c>
      <c r="Q14717" s="9">
        <v>1476.870126</v>
      </c>
      <c r="R14717" s="9">
        <v>1474.91146452</v>
      </c>
      <c r="S14717" s="9">
        <v>1476.6863989599999</v>
      </c>
      <c r="T14717" s="9">
        <v>1472.9987348</v>
      </c>
    </row>
    <row r="14718" spans="1:20" x14ac:dyDescent="0.35">
      <c r="A14718">
        <f t="shared" si="446"/>
        <v>14718</v>
      </c>
      <c r="B14718" s="3" t="s">
        <v>1038</v>
      </c>
      <c r="C14718" s="3" t="s">
        <v>75</v>
      </c>
      <c r="D14718" s="3" t="s">
        <v>28</v>
      </c>
      <c r="E14718">
        <v>2021</v>
      </c>
      <c r="F14718" s="3" t="str">
        <f t="shared" si="447"/>
        <v>RCElevBRILL2021</v>
      </c>
      <c r="G14718" s="9">
        <v>1476.5321994799999</v>
      </c>
      <c r="H14718" s="9">
        <v>1475.1411233199999</v>
      </c>
      <c r="I14718" s="9">
        <v>1472.9987348</v>
      </c>
      <c r="J14718" s="9">
        <v>1473.0545090799999</v>
      </c>
      <c r="K14718" s="9">
        <v>1472.9987348</v>
      </c>
      <c r="L14718" s="9">
        <v>1476.3648766399999</v>
      </c>
      <c r="M14718" s="9">
        <v>1472.9987348</v>
      </c>
      <c r="N14718" s="9">
        <v>1476.7421732400001</v>
      </c>
      <c r="O14718" s="9">
        <v>1476.75857744</v>
      </c>
      <c r="P14718" s="9">
        <v>1477.0013595999999</v>
      </c>
      <c r="Q14718" s="9">
        <v>1476.68311812</v>
      </c>
      <c r="R14718" s="9">
        <v>1476.6339055199901</v>
      </c>
      <c r="S14718" s="9">
        <v>1476.2205196800001</v>
      </c>
      <c r="T14718" s="9">
        <v>1472.9987348</v>
      </c>
    </row>
    <row r="14719" spans="1:20" x14ac:dyDescent="0.35">
      <c r="A14719">
        <f t="shared" si="446"/>
        <v>14719</v>
      </c>
      <c r="B14719" s="3" t="s">
        <v>1038</v>
      </c>
      <c r="C14719" s="3" t="s">
        <v>75</v>
      </c>
      <c r="D14719" s="3" t="s">
        <v>28</v>
      </c>
      <c r="E14719">
        <v>2022</v>
      </c>
      <c r="F14719" s="3" t="str">
        <f t="shared" si="447"/>
        <v>RCElevBRILL2022</v>
      </c>
      <c r="G14719" s="9">
        <v>1472.9987348</v>
      </c>
      <c r="H14719" s="9">
        <v>1472.9987348</v>
      </c>
      <c r="I14719" s="9">
        <v>1472.9987348</v>
      </c>
      <c r="J14719" s="9">
        <v>1476.3320682399999</v>
      </c>
      <c r="K14719" s="9">
        <v>1475.44624144</v>
      </c>
      <c r="L14719" s="9">
        <v>1476.85700264</v>
      </c>
      <c r="M14719" s="9">
        <v>1473.1627767999901</v>
      </c>
      <c r="N14719" s="9">
        <v>1474.02891856</v>
      </c>
      <c r="O14719" s="9">
        <v>1472.9987348</v>
      </c>
      <c r="P14719" s="9">
        <v>1472.9987348</v>
      </c>
      <c r="Q14719" s="9">
        <v>1472.9987348</v>
      </c>
      <c r="R14719" s="9">
        <v>1473.3596272</v>
      </c>
      <c r="S14719" s="9">
        <v>1473.4974224800001</v>
      </c>
      <c r="T14719" s="9">
        <v>1472.9987348</v>
      </c>
    </row>
    <row r="14720" spans="1:20" x14ac:dyDescent="0.35">
      <c r="A14720">
        <f t="shared" si="446"/>
        <v>14720</v>
      </c>
      <c r="B14720" s="3" t="s">
        <v>1038</v>
      </c>
      <c r="C14720" s="3" t="s">
        <v>75</v>
      </c>
      <c r="D14720" s="3" t="s">
        <v>28</v>
      </c>
      <c r="E14720">
        <v>2023</v>
      </c>
      <c r="F14720" s="3" t="str">
        <f t="shared" si="447"/>
        <v>RCElevBRILL2023</v>
      </c>
      <c r="G14720" s="9">
        <v>1474.12078208</v>
      </c>
      <c r="H14720" s="9">
        <v>1477.0013595999999</v>
      </c>
      <c r="I14720" s="9">
        <v>1477.0013595999999</v>
      </c>
      <c r="J14720" s="9">
        <v>1475.87275064</v>
      </c>
      <c r="K14720" s="9">
        <v>1476.6667139199999</v>
      </c>
      <c r="L14720" s="9">
        <v>1474.8688136000001</v>
      </c>
      <c r="M14720" s="9">
        <v>1477.0013595999999</v>
      </c>
      <c r="N14720" s="9">
        <v>1473.8451915200001</v>
      </c>
      <c r="O14720" s="9">
        <v>1476.36815748</v>
      </c>
      <c r="P14720" s="9">
        <v>1472.9987348</v>
      </c>
      <c r="Q14720" s="9">
        <v>1473.79925976</v>
      </c>
      <c r="R14720" s="9">
        <v>1472.9987348</v>
      </c>
      <c r="S14720" s="9">
        <v>1474.81632016</v>
      </c>
      <c r="T14720" s="9">
        <v>1472.9987348</v>
      </c>
    </row>
    <row r="14721" spans="1:20" x14ac:dyDescent="0.35">
      <c r="A14721">
        <f t="shared" si="446"/>
        <v>14721</v>
      </c>
      <c r="B14721" s="3" t="s">
        <v>1038</v>
      </c>
      <c r="C14721" s="3" t="s">
        <v>75</v>
      </c>
      <c r="D14721" s="3" t="s">
        <v>28</v>
      </c>
      <c r="E14721">
        <v>2024</v>
      </c>
      <c r="F14721" s="3" t="str">
        <f t="shared" si="447"/>
        <v>RCElevBRILL2024</v>
      </c>
      <c r="G14721" s="9">
        <v>1473.0643516</v>
      </c>
      <c r="H14721" s="9">
        <v>1477.0013595999999</v>
      </c>
      <c r="I14721" s="9">
        <v>1472.9987348</v>
      </c>
      <c r="J14721" s="9">
        <v>1473.11028336</v>
      </c>
      <c r="K14721" s="9">
        <v>1476.73561155999</v>
      </c>
      <c r="L14721" s="9">
        <v>1473.8648765599901</v>
      </c>
      <c r="M14721" s="9">
        <v>1473.0643516</v>
      </c>
      <c r="N14721" s="9">
        <v>1472.9987348</v>
      </c>
      <c r="O14721" s="9">
        <v>1476.4042467199999</v>
      </c>
      <c r="P14721" s="9">
        <v>1472.9987348</v>
      </c>
      <c r="Q14721" s="9">
        <v>1472.9987348</v>
      </c>
      <c r="R14721" s="9">
        <v>1476.64374804</v>
      </c>
      <c r="S14721" s="9">
        <v>1476.7749816399901</v>
      </c>
      <c r="T14721" s="9">
        <v>1472.9987348</v>
      </c>
    </row>
    <row r="14722" spans="1:20" x14ac:dyDescent="0.35">
      <c r="A14722">
        <f t="shared" si="446"/>
        <v>14722</v>
      </c>
      <c r="B14722" s="3" t="s">
        <v>1038</v>
      </c>
      <c r="C14722" s="3" t="s">
        <v>75</v>
      </c>
      <c r="D14722" s="3" t="s">
        <v>28</v>
      </c>
      <c r="E14722">
        <v>2025</v>
      </c>
      <c r="F14722" s="3" t="str">
        <f t="shared" si="447"/>
        <v>RCElevBRILL2025</v>
      </c>
      <c r="G14722" s="9">
        <v>1473.7697321999999</v>
      </c>
      <c r="H14722" s="9">
        <v>1476.3058215200001</v>
      </c>
      <c r="I14722" s="9">
        <v>1472.9987348</v>
      </c>
      <c r="J14722" s="9">
        <v>1473.21855108</v>
      </c>
      <c r="K14722" s="9">
        <v>1475.6234067999901</v>
      </c>
      <c r="L14722" s="9">
        <v>1477.0013595999999</v>
      </c>
      <c r="M14722" s="9">
        <v>1477.0013595999999</v>
      </c>
      <c r="N14722" s="9">
        <v>1473.9567400799999</v>
      </c>
      <c r="O14722" s="9">
        <v>1476.69624148</v>
      </c>
      <c r="P14722" s="9">
        <v>1475.6693385599999</v>
      </c>
      <c r="Q14722" s="9">
        <v>1474.4423044</v>
      </c>
      <c r="R14722" s="9">
        <v>1473.11684503999</v>
      </c>
      <c r="S14722" s="9">
        <v>1472.9987348</v>
      </c>
      <c r="T14722" s="9">
        <v>1472.9987348</v>
      </c>
    </row>
    <row r="14723" spans="1:20" x14ac:dyDescent="0.35">
      <c r="A14723">
        <f t="shared" ref="A14723:A14786" si="448">A14722+1</f>
        <v>14723</v>
      </c>
      <c r="B14723" s="3" t="s">
        <v>1038</v>
      </c>
      <c r="C14723" s="3" t="s">
        <v>75</v>
      </c>
      <c r="D14723" s="3" t="s">
        <v>28</v>
      </c>
      <c r="E14723">
        <v>2026</v>
      </c>
      <c r="F14723" s="3" t="str">
        <f t="shared" si="447"/>
        <v>RCElevBRILL2026</v>
      </c>
      <c r="G14723" s="9">
        <v>1474.25529652</v>
      </c>
      <c r="H14723" s="9">
        <v>1476.61750132</v>
      </c>
      <c r="I14723" s="9">
        <v>1472.9987348</v>
      </c>
      <c r="J14723" s="9">
        <v>1474.4751128</v>
      </c>
      <c r="K14723" s="9">
        <v>1476.89637272</v>
      </c>
      <c r="L14723" s="9">
        <v>1475.8563464399999</v>
      </c>
      <c r="M14723" s="9">
        <v>1474.7080524399901</v>
      </c>
      <c r="N14723" s="9">
        <v>1476.8340367599999</v>
      </c>
      <c r="O14723" s="9">
        <v>1476.542042</v>
      </c>
      <c r="P14723" s="9">
        <v>1477.0013595999999</v>
      </c>
      <c r="Q14723" s="9">
        <v>1473.0741941199999</v>
      </c>
      <c r="R14723" s="9">
        <v>1472.9987348</v>
      </c>
      <c r="S14723" s="9">
        <v>1474.6949290800001</v>
      </c>
      <c r="T14723" s="9">
        <v>1472.9987348</v>
      </c>
    </row>
    <row r="14724" spans="1:20" x14ac:dyDescent="0.35">
      <c r="A14724">
        <f t="shared" si="448"/>
        <v>14724</v>
      </c>
      <c r="B14724" s="3" t="s">
        <v>1038</v>
      </c>
      <c r="C14724" s="3" t="s">
        <v>75</v>
      </c>
      <c r="D14724" s="3" t="s">
        <v>28</v>
      </c>
      <c r="E14724">
        <v>2027</v>
      </c>
      <c r="F14724" s="3" t="str">
        <f t="shared" si="447"/>
        <v>RCElevBRILL2027</v>
      </c>
      <c r="G14724" s="9">
        <v>1473.52695004</v>
      </c>
      <c r="H14724" s="9">
        <v>1477.0013595999999</v>
      </c>
      <c r="I14724" s="9">
        <v>1472.9987348</v>
      </c>
      <c r="J14724" s="9">
        <v>1475.84650392</v>
      </c>
      <c r="K14724" s="9">
        <v>1476.8865301999999</v>
      </c>
      <c r="L14724" s="9">
        <v>1475.7152703199999</v>
      </c>
      <c r="M14724" s="9">
        <v>1472.9987348</v>
      </c>
      <c r="N14724" s="9">
        <v>1473.8714382399901</v>
      </c>
      <c r="O14724" s="9">
        <v>1476.0991286000001</v>
      </c>
      <c r="P14724" s="9">
        <v>1472.9987348</v>
      </c>
      <c r="Q14724" s="9">
        <v>1476.3517532799999</v>
      </c>
      <c r="R14724" s="9">
        <v>1476.73561155999</v>
      </c>
      <c r="S14724" s="9">
        <v>1473.33338048</v>
      </c>
      <c r="T14724" s="9">
        <v>1472.9987348</v>
      </c>
    </row>
    <row r="14725" spans="1:20" x14ac:dyDescent="0.35">
      <c r="A14725">
        <f t="shared" si="448"/>
        <v>14725</v>
      </c>
      <c r="B14725" s="3" t="s">
        <v>1038</v>
      </c>
      <c r="C14725" s="3" t="s">
        <v>75</v>
      </c>
      <c r="D14725" s="3" t="s">
        <v>28</v>
      </c>
      <c r="E14725">
        <v>2028</v>
      </c>
      <c r="F14725" s="3" t="str">
        <f t="shared" si="447"/>
        <v>RCElevBRILL2028</v>
      </c>
      <c r="G14725" s="9">
        <v>1472.9987348</v>
      </c>
      <c r="H14725" s="9">
        <v>1474.0518844399901</v>
      </c>
      <c r="I14725" s="9">
        <v>1475.5085773999999</v>
      </c>
      <c r="J14725" s="9">
        <v>1475.8825931599999</v>
      </c>
      <c r="K14725" s="9">
        <v>1476.0007034</v>
      </c>
      <c r="L14725" s="9">
        <v>1473.5892859999999</v>
      </c>
      <c r="M14725" s="9">
        <v>1473.25792116</v>
      </c>
      <c r="N14725" s="9">
        <v>1473.38587392</v>
      </c>
      <c r="O14725" s="9">
        <v>1475.7119894800001</v>
      </c>
      <c r="P14725" s="9">
        <v>1476.7487349200001</v>
      </c>
      <c r="Q14725" s="9">
        <v>1473.3300996400001</v>
      </c>
      <c r="R14725" s="9">
        <v>1472.9987348</v>
      </c>
      <c r="S14725" s="9">
        <v>1473.3596272</v>
      </c>
      <c r="T14725" s="9">
        <v>1472.9987348</v>
      </c>
    </row>
    <row r="14726" spans="1:20" x14ac:dyDescent="0.35">
      <c r="A14726">
        <f t="shared" si="448"/>
        <v>14726</v>
      </c>
      <c r="B14726" s="3" t="s">
        <v>1038</v>
      </c>
      <c r="C14726" s="3" t="s">
        <v>75</v>
      </c>
      <c r="D14726" s="3" t="s">
        <v>28</v>
      </c>
      <c r="E14726">
        <v>2029</v>
      </c>
      <c r="F14726" s="3" t="str">
        <f t="shared" si="447"/>
        <v>RCElevBRILL2029</v>
      </c>
      <c r="G14726" s="9">
        <v>1473.4842991200001</v>
      </c>
      <c r="H14726" s="9">
        <v>1473.2119894</v>
      </c>
      <c r="I14726" s="9">
        <v>1472.9987348</v>
      </c>
      <c r="J14726" s="9">
        <v>1474.7277374800001</v>
      </c>
      <c r="K14726" s="9">
        <v>1476.4468976400001</v>
      </c>
      <c r="L14726" s="9">
        <v>1473.9501783999999</v>
      </c>
      <c r="M14726" s="9">
        <v>1476.7454540799999</v>
      </c>
      <c r="N14726" s="9">
        <v>1472.9987348</v>
      </c>
      <c r="O14726" s="9">
        <v>1476.2861364799901</v>
      </c>
      <c r="P14726" s="9">
        <v>1476.72904988</v>
      </c>
      <c r="Q14726" s="9">
        <v>1475.76120208</v>
      </c>
      <c r="R14726" s="9">
        <v>1474.4521469199999</v>
      </c>
      <c r="S14726" s="9">
        <v>1473.38587392</v>
      </c>
      <c r="T14726" s="9">
        <v>1472.9987348</v>
      </c>
    </row>
    <row r="14727" spans="1:20" x14ac:dyDescent="0.35">
      <c r="A14727">
        <f t="shared" si="448"/>
        <v>14727</v>
      </c>
      <c r="B14727" s="3" t="s">
        <v>1038</v>
      </c>
      <c r="C14727" s="3" t="s">
        <v>86</v>
      </c>
      <c r="D14727" s="3" t="s">
        <v>28</v>
      </c>
      <c r="E14727">
        <v>2020</v>
      </c>
      <c r="F14727" s="3" t="str">
        <f t="shared" si="447"/>
        <v>RCQOutBRILL2020</v>
      </c>
      <c r="G14727" s="9">
        <v>15.1877948774098</v>
      </c>
      <c r="H14727" s="9">
        <v>35.525694914404198</v>
      </c>
      <c r="I14727" s="9">
        <v>38.785831110760398</v>
      </c>
      <c r="J14727" s="9">
        <v>31.069654909903502</v>
      </c>
      <c r="K14727" s="9">
        <v>20.139743618676899</v>
      </c>
      <c r="L14727" s="9">
        <v>21.797069764431502</v>
      </c>
      <c r="M14727" s="9">
        <v>29.0816171646097</v>
      </c>
      <c r="N14727" s="9">
        <v>34.6862608532319</v>
      </c>
      <c r="O14727" s="9">
        <v>47.222354946967691</v>
      </c>
      <c r="P14727" s="9">
        <v>81.3974800556215</v>
      </c>
      <c r="Q14727" s="9">
        <v>57.474122373570502</v>
      </c>
      <c r="R14727" s="9">
        <v>27.549094536658298</v>
      </c>
      <c r="S14727" s="9">
        <v>19.8419455505292</v>
      </c>
      <c r="T14727" s="9">
        <v>21.147307731464899</v>
      </c>
    </row>
    <row r="14728" spans="1:20" x14ac:dyDescent="0.35">
      <c r="A14728">
        <f t="shared" si="448"/>
        <v>14728</v>
      </c>
      <c r="B14728" s="3" t="s">
        <v>1038</v>
      </c>
      <c r="C14728" s="3" t="s">
        <v>86</v>
      </c>
      <c r="D14728" s="3" t="s">
        <v>28</v>
      </c>
      <c r="E14728">
        <v>2021</v>
      </c>
      <c r="F14728" s="3" t="str">
        <f t="shared" si="447"/>
        <v>RCQOutBRILL2021</v>
      </c>
      <c r="G14728" s="9">
        <v>15.7868846982159</v>
      </c>
      <c r="H14728" s="9">
        <v>27.5819206791707</v>
      </c>
      <c r="I14728" s="9">
        <v>22.4715906919388</v>
      </c>
      <c r="J14728" s="9">
        <v>31.064376653582599</v>
      </c>
      <c r="K14728" s="9">
        <v>33.9237445959455</v>
      </c>
      <c r="L14728" s="9">
        <v>25.360165320754501</v>
      </c>
      <c r="M14728" s="9">
        <v>34.908753532578302</v>
      </c>
      <c r="N14728" s="9">
        <v>22.091267337603298</v>
      </c>
      <c r="O14728" s="9">
        <v>63.232163971199491</v>
      </c>
      <c r="P14728" s="9">
        <v>74.599863854070094</v>
      </c>
      <c r="Q14728" s="9">
        <v>77.196601133722197</v>
      </c>
      <c r="R14728" s="9">
        <v>43.297413085976302</v>
      </c>
      <c r="S14728" s="9">
        <v>35.378725380417698</v>
      </c>
      <c r="T14728" s="9">
        <v>27.1556093730531</v>
      </c>
    </row>
    <row r="14729" spans="1:20" x14ac:dyDescent="0.35">
      <c r="A14729">
        <f t="shared" si="448"/>
        <v>14729</v>
      </c>
      <c r="B14729" s="3" t="s">
        <v>1038</v>
      </c>
      <c r="C14729" s="3" t="s">
        <v>86</v>
      </c>
      <c r="D14729" s="3" t="s">
        <v>28</v>
      </c>
      <c r="E14729">
        <v>2022</v>
      </c>
      <c r="F14729" s="3" t="str">
        <f t="shared" si="447"/>
        <v>RCQOutBRILL2022</v>
      </c>
      <c r="G14729" s="9">
        <v>15.721028545740101</v>
      </c>
      <c r="H14729" s="9">
        <v>27.623122214389699</v>
      </c>
      <c r="I14729" s="9">
        <v>27.503337661221501</v>
      </c>
      <c r="J14729" s="9">
        <v>30.193447825714301</v>
      </c>
      <c r="K14729" s="9">
        <v>45.157895458036897</v>
      </c>
      <c r="L14729" s="9">
        <v>21.115810265323201</v>
      </c>
      <c r="M14729" s="9">
        <v>22.605211216745598</v>
      </c>
      <c r="N14729" s="9">
        <v>30.981101175051901</v>
      </c>
      <c r="O14729" s="9">
        <v>55.7440176925654</v>
      </c>
      <c r="P14729" s="9">
        <v>73.859370941108395</v>
      </c>
      <c r="Q14729" s="9">
        <v>33.961913044953498</v>
      </c>
      <c r="R14729" s="9">
        <v>17.598540576498099</v>
      </c>
      <c r="S14729" s="9">
        <v>19.068887885278201</v>
      </c>
      <c r="T14729" s="9">
        <v>11.352773292387001</v>
      </c>
    </row>
    <row r="14730" spans="1:20" x14ac:dyDescent="0.35">
      <c r="A14730">
        <f t="shared" si="448"/>
        <v>14730</v>
      </c>
      <c r="B14730" s="3" t="s">
        <v>1038</v>
      </c>
      <c r="C14730" s="3" t="s">
        <v>86</v>
      </c>
      <c r="D14730" s="3" t="s">
        <v>28</v>
      </c>
      <c r="E14730">
        <v>2023</v>
      </c>
      <c r="F14730" s="3" t="str">
        <f t="shared" si="447"/>
        <v>RCQOutBRILL2023</v>
      </c>
      <c r="G14730" s="9">
        <v>14.550025923407199</v>
      </c>
      <c r="H14730" s="9">
        <v>18.635872120375499</v>
      </c>
      <c r="I14730" s="9">
        <v>25.494852234056999</v>
      </c>
      <c r="J14730" s="9">
        <v>31.7769820281666</v>
      </c>
      <c r="K14730" s="9">
        <v>28.8648331558541</v>
      </c>
      <c r="L14730" s="9">
        <v>17.707704586246201</v>
      </c>
      <c r="M14730" s="9">
        <v>17.157508467192901</v>
      </c>
      <c r="N14730" s="9">
        <v>32.027133562364597</v>
      </c>
      <c r="O14730" s="9">
        <v>49.2801863199333</v>
      </c>
      <c r="P14730" s="9">
        <v>71.585136028179804</v>
      </c>
      <c r="Q14730" s="9">
        <v>46.494465792892598</v>
      </c>
      <c r="R14730" s="9">
        <v>30.158795532005001</v>
      </c>
      <c r="S14730" s="9">
        <v>22.106450080855701</v>
      </c>
      <c r="T14730" s="9">
        <v>21.310508065447198</v>
      </c>
    </row>
    <row r="14731" spans="1:20" x14ac:dyDescent="0.35">
      <c r="A14731">
        <f t="shared" si="448"/>
        <v>14731</v>
      </c>
      <c r="B14731" s="3" t="s">
        <v>1038</v>
      </c>
      <c r="C14731" s="3" t="s">
        <v>86</v>
      </c>
      <c r="D14731" s="3" t="s">
        <v>28</v>
      </c>
      <c r="E14731">
        <v>2024</v>
      </c>
      <c r="F14731" s="3" t="str">
        <f t="shared" si="447"/>
        <v>RCQOutBRILL2024</v>
      </c>
      <c r="G14731" s="9">
        <v>23.049029288206299</v>
      </c>
      <c r="H14731" s="9">
        <v>32.419685643143701</v>
      </c>
      <c r="I14731" s="9">
        <v>28.319868308632099</v>
      </c>
      <c r="J14731" s="9">
        <v>29.9639788493763</v>
      </c>
      <c r="K14731" s="9">
        <v>15.590696649006301</v>
      </c>
      <c r="L14731" s="9">
        <v>17.3716183846112</v>
      </c>
      <c r="M14731" s="9">
        <v>17.557597480863599</v>
      </c>
      <c r="N14731" s="9">
        <v>23.353346128942</v>
      </c>
      <c r="O14731" s="9">
        <v>49.526972881801697</v>
      </c>
      <c r="P14731" s="9">
        <v>56.704320857991497</v>
      </c>
      <c r="Q14731" s="9">
        <v>28.2591677042283</v>
      </c>
      <c r="R14731" s="9">
        <v>15.5921576764168</v>
      </c>
      <c r="S14731" s="9">
        <v>17.481047705186299</v>
      </c>
      <c r="T14731" s="9">
        <v>19.005627588144101</v>
      </c>
    </row>
    <row r="14732" spans="1:20" x14ac:dyDescent="0.35">
      <c r="A14732">
        <f t="shared" si="448"/>
        <v>14732</v>
      </c>
      <c r="B14732" s="3" t="s">
        <v>1038</v>
      </c>
      <c r="C14732" s="3" t="s">
        <v>86</v>
      </c>
      <c r="D14732" s="3" t="s">
        <v>28</v>
      </c>
      <c r="E14732">
        <v>2025</v>
      </c>
      <c r="F14732" s="3" t="str">
        <f t="shared" si="447"/>
        <v>RCQOutBRILL2025</v>
      </c>
      <c r="G14732" s="9">
        <v>14.638348738079699</v>
      </c>
      <c r="H14732" s="9">
        <v>14.9011901893579</v>
      </c>
      <c r="I14732" s="9">
        <v>23.557122069737002</v>
      </c>
      <c r="J14732" s="9">
        <v>31.8232197630544</v>
      </c>
      <c r="K14732" s="9">
        <v>40.3029449188843</v>
      </c>
      <c r="L14732" s="9">
        <v>31.335420920920001</v>
      </c>
      <c r="M14732" s="9">
        <v>25.662265411124999</v>
      </c>
      <c r="N14732" s="9">
        <v>33.208127978816499</v>
      </c>
      <c r="O14732" s="9">
        <v>70.739057452399805</v>
      </c>
      <c r="P14732" s="9">
        <v>64.362215317317293</v>
      </c>
      <c r="Q14732" s="9">
        <v>26.9331954585613</v>
      </c>
      <c r="R14732" s="9">
        <v>16.577682196763899</v>
      </c>
      <c r="S14732" s="9">
        <v>18.529702853902698</v>
      </c>
      <c r="T14732" s="9">
        <v>15.293441003218399</v>
      </c>
    </row>
    <row r="14733" spans="1:20" x14ac:dyDescent="0.35">
      <c r="A14733">
        <f t="shared" si="448"/>
        <v>14733</v>
      </c>
      <c r="B14733" s="3" t="s">
        <v>1038</v>
      </c>
      <c r="C14733" s="3" t="s">
        <v>86</v>
      </c>
      <c r="D14733" s="3" t="s">
        <v>28</v>
      </c>
      <c r="E14733">
        <v>2026</v>
      </c>
      <c r="F14733" s="3" t="str">
        <f t="shared" si="447"/>
        <v>RCQOutBRILL2026</v>
      </c>
      <c r="G14733" s="9">
        <v>13.087943202342201</v>
      </c>
      <c r="H14733" s="9">
        <v>44.4321965892957</v>
      </c>
      <c r="I14733" s="9">
        <v>48.016621986442999</v>
      </c>
      <c r="J14733" s="9">
        <v>50.796219813015398</v>
      </c>
      <c r="K14733" s="9">
        <v>41.520223857657797</v>
      </c>
      <c r="L14733" s="9">
        <v>29.153614361259699</v>
      </c>
      <c r="M14733" s="9">
        <v>35.618983279833301</v>
      </c>
      <c r="N14733" s="9">
        <v>36.169873143011799</v>
      </c>
      <c r="O14733" s="9">
        <v>61.885864808826199</v>
      </c>
      <c r="P14733" s="9">
        <v>75.273155850588793</v>
      </c>
      <c r="Q14733" s="9">
        <v>38.447662733782401</v>
      </c>
      <c r="R14733" s="9">
        <v>21.5343978405276</v>
      </c>
      <c r="S14733" s="9">
        <v>18.490762187007</v>
      </c>
      <c r="T14733" s="9">
        <v>11.6091597655169</v>
      </c>
    </row>
    <row r="14734" spans="1:20" x14ac:dyDescent="0.35">
      <c r="A14734">
        <f t="shared" si="448"/>
        <v>14734</v>
      </c>
      <c r="B14734" s="3" t="s">
        <v>1038</v>
      </c>
      <c r="C14734" s="3" t="s">
        <v>86</v>
      </c>
      <c r="D14734" s="3" t="s">
        <v>28</v>
      </c>
      <c r="E14734">
        <v>2027</v>
      </c>
      <c r="F14734" s="3" t="str">
        <f t="shared" si="447"/>
        <v>RCQOutBRILL2027</v>
      </c>
      <c r="G14734" s="9">
        <v>13.330073647070799</v>
      </c>
      <c r="H14734" s="9">
        <v>12.0776652038418</v>
      </c>
      <c r="I14734" s="9">
        <v>19.8722430731295</v>
      </c>
      <c r="J14734" s="9">
        <v>17.4949745292597</v>
      </c>
      <c r="K14734" s="9">
        <v>12.490018507408299</v>
      </c>
      <c r="L14734" s="9">
        <v>13.6929463441303</v>
      </c>
      <c r="M14734" s="9">
        <v>19.024566820563798</v>
      </c>
      <c r="N14734" s="9">
        <v>31.7937502699804</v>
      </c>
      <c r="O14734" s="9">
        <v>55.005930469918198</v>
      </c>
      <c r="P14734" s="9">
        <v>60.030143751387598</v>
      </c>
      <c r="Q14734" s="9">
        <v>25.812271798380699</v>
      </c>
      <c r="R14734" s="9">
        <v>18.699442480843</v>
      </c>
      <c r="S14734" s="9">
        <v>21.3858409275173</v>
      </c>
      <c r="T14734" s="9">
        <v>16.657351368837002</v>
      </c>
    </row>
    <row r="14735" spans="1:20" x14ac:dyDescent="0.35">
      <c r="A14735">
        <f t="shared" si="448"/>
        <v>14735</v>
      </c>
      <c r="B14735" s="3" t="s">
        <v>1038</v>
      </c>
      <c r="C14735" s="3" t="s">
        <v>86</v>
      </c>
      <c r="D14735" s="3" t="s">
        <v>28</v>
      </c>
      <c r="E14735">
        <v>2028</v>
      </c>
      <c r="F14735" s="3" t="str">
        <f t="shared" si="447"/>
        <v>RCQOutBRILL2028</v>
      </c>
      <c r="G14735" s="9">
        <v>12.9251605282799</v>
      </c>
      <c r="H14735" s="9">
        <v>17.732738696768401</v>
      </c>
      <c r="I14735" s="9">
        <v>20.260660546531099</v>
      </c>
      <c r="J14735" s="9">
        <v>16.325959635435002</v>
      </c>
      <c r="K14735" s="9">
        <v>12.172257154160601</v>
      </c>
      <c r="L14735" s="9">
        <v>14.693135149523298</v>
      </c>
      <c r="M14735" s="9">
        <v>17.566201727522699</v>
      </c>
      <c r="N14735" s="9">
        <v>23.755228274686601</v>
      </c>
      <c r="O14735" s="9">
        <v>44.886109839392397</v>
      </c>
      <c r="P14735" s="9">
        <v>40.149227898917502</v>
      </c>
      <c r="Q14735" s="9">
        <v>23.0151033663278</v>
      </c>
      <c r="R14735" s="9">
        <v>19.775639239149299</v>
      </c>
      <c r="S14735" s="9">
        <v>15.5140995869425</v>
      </c>
      <c r="T14735" s="9">
        <v>13.261027945626299</v>
      </c>
    </row>
    <row r="14736" spans="1:20" x14ac:dyDescent="0.35">
      <c r="A14736">
        <f t="shared" si="448"/>
        <v>14736</v>
      </c>
      <c r="B14736" s="3" t="s">
        <v>1038</v>
      </c>
      <c r="C14736" s="3" t="s">
        <v>86</v>
      </c>
      <c r="D14736" s="3" t="s">
        <v>28</v>
      </c>
      <c r="E14736">
        <v>2029</v>
      </c>
      <c r="F14736" s="3" t="str">
        <f t="shared" si="447"/>
        <v>RCQOutBRILL2029</v>
      </c>
      <c r="G14736" s="9">
        <v>9.8065427877732496</v>
      </c>
      <c r="H14736" s="9">
        <v>17.682556140136299</v>
      </c>
      <c r="I14736" s="9">
        <v>17.718558371311499</v>
      </c>
      <c r="J14736" s="9">
        <v>20.907174112052999</v>
      </c>
      <c r="K14736" s="9">
        <v>15.050632648932201</v>
      </c>
      <c r="L14736" s="9">
        <v>17.581530903623602</v>
      </c>
      <c r="M14736" s="9">
        <v>21.222185130768601</v>
      </c>
      <c r="N14736" s="9">
        <v>29.495851977242701</v>
      </c>
      <c r="O14736" s="9">
        <v>51.919977296084191</v>
      </c>
      <c r="P14736" s="9">
        <v>64.649538223680096</v>
      </c>
      <c r="Q14736" s="9">
        <v>32.8598612611083</v>
      </c>
      <c r="R14736" s="9">
        <v>20.719134029964</v>
      </c>
      <c r="S14736" s="9">
        <v>17.9202349735755</v>
      </c>
      <c r="T14736" s="9">
        <v>17.735578695224898</v>
      </c>
    </row>
    <row r="14737" spans="1:20" x14ac:dyDescent="0.35">
      <c r="A14737">
        <f t="shared" si="448"/>
        <v>14737</v>
      </c>
      <c r="B14737" s="3" t="s">
        <v>1038</v>
      </c>
      <c r="C14737" s="3" t="s">
        <v>95</v>
      </c>
      <c r="D14737" s="3" t="s">
        <v>28</v>
      </c>
      <c r="E14737">
        <v>2020</v>
      </c>
      <c r="F14737" s="3" t="str">
        <f t="shared" si="447"/>
        <v>RCSpillBRILL2020</v>
      </c>
      <c r="G14737" s="9">
        <v>0.681672394446176</v>
      </c>
      <c r="H14737" s="9">
        <v>5.0581273723798601</v>
      </c>
      <c r="I14737" s="9">
        <v>10.2195681052937</v>
      </c>
      <c r="J14737" s="9">
        <v>4.1136778924627002</v>
      </c>
      <c r="K14737" s="9">
        <v>0.52852576040729105</v>
      </c>
      <c r="L14737" s="9">
        <v>4.6165420452454899</v>
      </c>
      <c r="M14737" s="9">
        <v>4.0211046192819397</v>
      </c>
      <c r="N14737" s="9">
        <v>4.2461316521361097</v>
      </c>
      <c r="O14737" s="9">
        <v>14.854458263844</v>
      </c>
      <c r="P14737" s="9">
        <v>66.724172379277704</v>
      </c>
      <c r="Q14737" s="9">
        <v>30.862429259567801</v>
      </c>
      <c r="R14737" s="9">
        <v>1.2287242221430501</v>
      </c>
      <c r="S14737" s="9">
        <v>1.02239706975911</v>
      </c>
      <c r="T14737" s="9">
        <v>0.4801321455</v>
      </c>
    </row>
    <row r="14738" spans="1:20" x14ac:dyDescent="0.35">
      <c r="A14738">
        <f t="shared" si="448"/>
        <v>14738</v>
      </c>
      <c r="B14738" s="3" t="s">
        <v>1038</v>
      </c>
      <c r="C14738" s="3" t="s">
        <v>95</v>
      </c>
      <c r="D14738" s="3" t="s">
        <v>28</v>
      </c>
      <c r="E14738">
        <v>2021</v>
      </c>
      <c r="F14738" s="3" t="str">
        <f t="shared" si="447"/>
        <v>RCSpillBRILL2021</v>
      </c>
      <c r="G14738" s="9">
        <v>0.55035552934946197</v>
      </c>
      <c r="H14738" s="9">
        <v>0.83635078160472198</v>
      </c>
      <c r="I14738" s="9">
        <v>0.16378811537083299</v>
      </c>
      <c r="J14738" s="9">
        <v>5.3110487049469004</v>
      </c>
      <c r="K14738" s="9">
        <v>9.0366286668968705</v>
      </c>
      <c r="L14738" s="9">
        <v>5.0643498875628996</v>
      </c>
      <c r="M14738" s="9">
        <v>9.0709566522361094</v>
      </c>
      <c r="N14738" s="9">
        <v>12.079647280779101</v>
      </c>
      <c r="O14738" s="9">
        <v>47.758704471370898</v>
      </c>
      <c r="P14738" s="9">
        <v>49.9550791159729</v>
      </c>
      <c r="Q14738" s="9">
        <v>60.393241396184102</v>
      </c>
      <c r="R14738" s="9">
        <v>13.2161962432402</v>
      </c>
      <c r="S14738" s="9">
        <v>3.9924657385520801</v>
      </c>
      <c r="T14738" s="9">
        <v>1.49107877297409</v>
      </c>
    </row>
    <row r="14739" spans="1:20" x14ac:dyDescent="0.35">
      <c r="A14739">
        <f t="shared" si="448"/>
        <v>14739</v>
      </c>
      <c r="B14739" s="3" t="s">
        <v>1038</v>
      </c>
      <c r="C14739" s="3" t="s">
        <v>95</v>
      </c>
      <c r="D14739" s="3" t="s">
        <v>28</v>
      </c>
      <c r="E14739">
        <v>2022</v>
      </c>
      <c r="F14739" s="3" t="str">
        <f t="shared" si="447"/>
        <v>RCSpillBRILL2022</v>
      </c>
      <c r="G14739" s="9">
        <v>0.38141045471478402</v>
      </c>
      <c r="H14739" s="9">
        <v>1.11923784326229</v>
      </c>
      <c r="I14739" s="9">
        <v>1.5731446239104101</v>
      </c>
      <c r="J14739" s="9">
        <v>11.2937642931787</v>
      </c>
      <c r="K14739" s="9">
        <v>26.493921143218699</v>
      </c>
      <c r="L14739" s="9">
        <v>0.45218135776747298</v>
      </c>
      <c r="M14739" s="9">
        <v>0.13401342380125</v>
      </c>
      <c r="N14739" s="9">
        <v>4.2955478118594002</v>
      </c>
      <c r="O14739" s="9">
        <v>21.4912571029014</v>
      </c>
      <c r="P14739" s="9">
        <v>40.279380572635503</v>
      </c>
      <c r="Q14739" s="9">
        <v>4.0670330074274101</v>
      </c>
      <c r="R14739" s="9">
        <v>1.40083284286263</v>
      </c>
      <c r="S14739" s="9">
        <v>2.9929895182322901</v>
      </c>
      <c r="T14739" s="9">
        <v>0.99436041633736105</v>
      </c>
    </row>
    <row r="14740" spans="1:20" x14ac:dyDescent="0.35">
      <c r="A14740">
        <f t="shared" si="448"/>
        <v>14740</v>
      </c>
      <c r="B14740" s="3" t="s">
        <v>1038</v>
      </c>
      <c r="C14740" s="3" t="s">
        <v>95</v>
      </c>
      <c r="D14740" s="3" t="s">
        <v>28</v>
      </c>
      <c r="E14740">
        <v>2023</v>
      </c>
      <c r="F14740" s="3" t="str">
        <f t="shared" si="447"/>
        <v>RCSpillBRILL2023</v>
      </c>
      <c r="G14740" s="9">
        <v>0.58305658519838699</v>
      </c>
      <c r="H14740" s="9">
        <v>0.748796800150486</v>
      </c>
      <c r="I14740" s="9">
        <v>1.70409241338194</v>
      </c>
      <c r="J14740" s="9">
        <v>2.38851856661155</v>
      </c>
      <c r="K14740" s="9">
        <v>3.8517824608801998</v>
      </c>
      <c r="L14740" s="9">
        <v>0.32853273941532202</v>
      </c>
      <c r="M14740" s="9">
        <v>0.28465979470833302</v>
      </c>
      <c r="N14740" s="9">
        <v>1.05313734045362</v>
      </c>
      <c r="O14740" s="9">
        <v>16.181637851041501</v>
      </c>
      <c r="P14740" s="9">
        <v>37.478264321604101</v>
      </c>
      <c r="Q14740" s="9">
        <v>11.447749704075999</v>
      </c>
      <c r="R14740" s="9">
        <v>4.0359237879877696</v>
      </c>
      <c r="S14740" s="9">
        <v>2.3518170016341098</v>
      </c>
      <c r="T14740" s="9">
        <v>0.53384035995208301</v>
      </c>
    </row>
    <row r="14741" spans="1:20" x14ac:dyDescent="0.35">
      <c r="A14741">
        <f t="shared" si="448"/>
        <v>14741</v>
      </c>
      <c r="B14741" s="3" t="s">
        <v>1038</v>
      </c>
      <c r="C14741" s="3" t="s">
        <v>95</v>
      </c>
      <c r="D14741" s="3" t="s">
        <v>28</v>
      </c>
      <c r="E14741">
        <v>2024</v>
      </c>
      <c r="F14741" s="3" t="str">
        <f t="shared" si="447"/>
        <v>RCSpillBRILL2024</v>
      </c>
      <c r="G14741" s="9">
        <v>1.14265957608588</v>
      </c>
      <c r="H14741" s="9">
        <v>0.444650497938888</v>
      </c>
      <c r="I14741" s="9">
        <v>0.45446013187361101</v>
      </c>
      <c r="J14741" s="9">
        <v>0.26525574486626302</v>
      </c>
      <c r="K14741" s="9">
        <v>0.12877471808333299</v>
      </c>
      <c r="L14741" s="9">
        <v>0.86550958447916604</v>
      </c>
      <c r="M14741" s="9">
        <v>0.36670755602638799</v>
      </c>
      <c r="N14741" s="9">
        <v>1.3060812793768</v>
      </c>
      <c r="O14741" s="9">
        <v>16.8481635937143</v>
      </c>
      <c r="P14741" s="9">
        <v>23.853982238976901</v>
      </c>
      <c r="Q14741" s="9">
        <v>2.4437275062285599</v>
      </c>
      <c r="R14741" s="9">
        <v>1.3905266064549999</v>
      </c>
      <c r="S14741" s="9">
        <v>1.75731790918359</v>
      </c>
      <c r="T14741" s="9">
        <v>1.3312720957180499</v>
      </c>
    </row>
    <row r="14742" spans="1:20" x14ac:dyDescent="0.35">
      <c r="A14742">
        <f t="shared" si="448"/>
        <v>14742</v>
      </c>
      <c r="B14742" s="3" t="s">
        <v>1038</v>
      </c>
      <c r="C14742" s="3" t="s">
        <v>95</v>
      </c>
      <c r="D14742" s="3" t="s">
        <v>28</v>
      </c>
      <c r="E14742">
        <v>2025</v>
      </c>
      <c r="F14742" s="3" t="str">
        <f t="shared" si="447"/>
        <v>RCSpillBRILL2025</v>
      </c>
      <c r="G14742" s="9">
        <v>1.1367941646955599</v>
      </c>
      <c r="H14742" s="9">
        <v>0.30028304034895797</v>
      </c>
      <c r="I14742" s="9">
        <v>0.73128434228888795</v>
      </c>
      <c r="J14742" s="9">
        <v>2.30026883087768</v>
      </c>
      <c r="K14742" s="9">
        <v>16.790830450202002</v>
      </c>
      <c r="L14742" s="9">
        <v>5.0381759038050999</v>
      </c>
      <c r="M14742" s="9">
        <v>3.45972504846111</v>
      </c>
      <c r="N14742" s="9">
        <v>2.7602375315026899</v>
      </c>
      <c r="O14742" s="9">
        <v>35.081994511210297</v>
      </c>
      <c r="P14742" s="9">
        <v>30.123562132217302</v>
      </c>
      <c r="Q14742" s="9">
        <v>2.9408772349099399</v>
      </c>
      <c r="R14742" s="9">
        <v>0.62893028920555505</v>
      </c>
      <c r="S14742" s="9">
        <v>1.4712428198671801</v>
      </c>
      <c r="T14742" s="9">
        <v>0.67205809115447901</v>
      </c>
    </row>
    <row r="14743" spans="1:20" x14ac:dyDescent="0.35">
      <c r="A14743">
        <f t="shared" si="448"/>
        <v>14743</v>
      </c>
      <c r="B14743" s="3" t="s">
        <v>1038</v>
      </c>
      <c r="C14743" s="3" t="s">
        <v>95</v>
      </c>
      <c r="D14743" s="3" t="s">
        <v>28</v>
      </c>
      <c r="E14743">
        <v>2026</v>
      </c>
      <c r="F14743" s="3" t="str">
        <f t="shared" si="447"/>
        <v>RCSpillBRILL2026</v>
      </c>
      <c r="G14743" s="9">
        <v>0.1703864876875</v>
      </c>
      <c r="H14743" s="9">
        <v>10.8124873765596</v>
      </c>
      <c r="I14743" s="9">
        <v>14.234556505011099</v>
      </c>
      <c r="J14743" s="9">
        <v>28.5281488369885</v>
      </c>
      <c r="K14743" s="9">
        <v>23.5615194547395</v>
      </c>
      <c r="L14743" s="9">
        <v>5.5180553215897099</v>
      </c>
      <c r="M14743" s="9">
        <v>28.397561366999899</v>
      </c>
      <c r="N14743" s="9">
        <v>22.4137036976805</v>
      </c>
      <c r="O14743" s="9">
        <v>45.989946051075201</v>
      </c>
      <c r="P14743" s="9">
        <v>51.512006674970102</v>
      </c>
      <c r="Q14743" s="9">
        <v>8.9310915646740501</v>
      </c>
      <c r="R14743" s="9">
        <v>4.4170430315734697</v>
      </c>
      <c r="S14743" s="9">
        <v>0.78829958607877604</v>
      </c>
      <c r="T14743" s="9">
        <v>0.46205732520208298</v>
      </c>
    </row>
    <row r="14744" spans="1:20" x14ac:dyDescent="0.35">
      <c r="A14744">
        <f t="shared" si="448"/>
        <v>14744</v>
      </c>
      <c r="B14744" s="3" t="s">
        <v>1038</v>
      </c>
      <c r="C14744" s="3" t="s">
        <v>95</v>
      </c>
      <c r="D14744" s="3" t="s">
        <v>28</v>
      </c>
      <c r="E14744">
        <v>2027</v>
      </c>
      <c r="F14744" s="3" t="str">
        <f t="shared" si="447"/>
        <v>RCSpillBRILL2027</v>
      </c>
      <c r="G14744" s="9">
        <v>1.5376186409458099</v>
      </c>
      <c r="H14744" s="9">
        <v>1.0674428145208299</v>
      </c>
      <c r="I14744" s="9">
        <v>0.73547692290284705</v>
      </c>
      <c r="J14744" s="9">
        <v>1.03481820615362</v>
      </c>
      <c r="K14744" s="9">
        <v>1.28250341834375</v>
      </c>
      <c r="L14744" s="9">
        <v>0.92669594052150495</v>
      </c>
      <c r="M14744" s="9">
        <v>0.45635922542777702</v>
      </c>
      <c r="N14744" s="9">
        <v>4.9880923496901302</v>
      </c>
      <c r="O14744" s="9">
        <v>21.140132692174902</v>
      </c>
      <c r="P14744" s="9">
        <v>26.560652317889801</v>
      </c>
      <c r="Q14744" s="9">
        <v>1.9868343418922001</v>
      </c>
      <c r="R14744" s="9">
        <v>0.75184522577500001</v>
      </c>
      <c r="S14744" s="9">
        <v>1.15253536831015</v>
      </c>
      <c r="T14744" s="9">
        <v>0.55562734737562502</v>
      </c>
    </row>
    <row r="14745" spans="1:20" x14ac:dyDescent="0.35">
      <c r="A14745">
        <f t="shared" si="448"/>
        <v>14745</v>
      </c>
      <c r="B14745" s="3" t="s">
        <v>1038</v>
      </c>
      <c r="C14745" s="3" t="s">
        <v>95</v>
      </c>
      <c r="D14745" s="3" t="s">
        <v>28</v>
      </c>
      <c r="E14745">
        <v>2028</v>
      </c>
      <c r="F14745" s="3" t="str">
        <f t="shared" si="447"/>
        <v>RCSpillBRILL2028</v>
      </c>
      <c r="G14745" s="9">
        <v>0.54708695806841401</v>
      </c>
      <c r="H14745" s="9">
        <v>0.84958643846319404</v>
      </c>
      <c r="I14745" s="9">
        <v>0.46556403946743002</v>
      </c>
      <c r="J14745" s="9">
        <v>0.22146245352150501</v>
      </c>
      <c r="K14745" s="9">
        <v>0.494892275723958</v>
      </c>
      <c r="L14745" s="9">
        <v>0.23341369506451601</v>
      </c>
      <c r="M14745" s="9">
        <v>0.27723541435138799</v>
      </c>
      <c r="N14745" s="9">
        <v>1.9404246784648</v>
      </c>
      <c r="O14745" s="9">
        <v>11.0484249613702</v>
      </c>
      <c r="P14745" s="9">
        <v>9.2594512941481195</v>
      </c>
      <c r="Q14745" s="9">
        <v>1.5856590243600801</v>
      </c>
      <c r="R14745" s="9">
        <v>5.0427836109048796</v>
      </c>
      <c r="S14745" s="9">
        <v>0.86568976455208302</v>
      </c>
      <c r="T14745" s="9">
        <v>0.76389206495972206</v>
      </c>
    </row>
    <row r="14746" spans="1:20" x14ac:dyDescent="0.35">
      <c r="A14746">
        <f t="shared" si="448"/>
        <v>14746</v>
      </c>
      <c r="B14746" s="3" t="s">
        <v>1038</v>
      </c>
      <c r="C14746" s="3" t="s">
        <v>95</v>
      </c>
      <c r="D14746" s="3" t="s">
        <v>28</v>
      </c>
      <c r="E14746">
        <v>2029</v>
      </c>
      <c r="F14746" s="3" t="str">
        <f t="shared" si="447"/>
        <v>RCSpillBRILL2029</v>
      </c>
      <c r="G14746" s="9">
        <v>0.31429412538642398</v>
      </c>
      <c r="H14746" s="9">
        <v>1.52959549561826</v>
      </c>
      <c r="I14746" s="9">
        <v>1.2085723349150601</v>
      </c>
      <c r="J14746" s="9">
        <v>0.34499061639583301</v>
      </c>
      <c r="K14746" s="9">
        <v>0.35128200466666598</v>
      </c>
      <c r="L14746" s="9">
        <v>0.95041308156384396</v>
      </c>
      <c r="M14746" s="9">
        <v>1.09594032243888</v>
      </c>
      <c r="N14746" s="9">
        <v>0.49350840805000001</v>
      </c>
      <c r="O14746" s="9">
        <v>23.320529681283102</v>
      </c>
      <c r="P14746" s="9">
        <v>30.750235350651501</v>
      </c>
      <c r="Q14746" s="9">
        <v>3.9042699230323099</v>
      </c>
      <c r="R14746" s="9">
        <v>1.3452213147138801</v>
      </c>
      <c r="S14746" s="9">
        <v>1.6618189298411401</v>
      </c>
      <c r="T14746" s="9">
        <v>1.3455568626388099</v>
      </c>
    </row>
    <row r="14747" spans="1:20" x14ac:dyDescent="0.35">
      <c r="A14747">
        <f t="shared" si="448"/>
        <v>14747</v>
      </c>
      <c r="B14747" s="3" t="s">
        <v>1038</v>
      </c>
      <c r="C14747" s="3" t="s">
        <v>77</v>
      </c>
      <c r="D14747" s="3" t="s">
        <v>28</v>
      </c>
      <c r="E14747">
        <v>2020</v>
      </c>
      <c r="F14747" s="3" t="str">
        <f t="shared" si="447"/>
        <v>RCGenBRILL2020</v>
      </c>
      <c r="G14747" s="9">
        <v>109.272983266129</v>
      </c>
      <c r="H14747" s="9">
        <v>229.50865043055501</v>
      </c>
      <c r="I14747" s="9">
        <v>215.18635272222201</v>
      </c>
      <c r="J14747" s="9">
        <v>203.05627313171999</v>
      </c>
      <c r="K14747" s="9">
        <v>147.72908526488001</v>
      </c>
      <c r="L14747" s="9">
        <v>129.418975479838</v>
      </c>
      <c r="M14747" s="9">
        <v>188.77797919444399</v>
      </c>
      <c r="N14747" s="9">
        <v>229.30197777777701</v>
      </c>
      <c r="O14747" s="9">
        <v>243.82357163978401</v>
      </c>
      <c r="P14747" s="9">
        <v>110.53234693055499</v>
      </c>
      <c r="Q14747" s="9">
        <v>200.462810645161</v>
      </c>
      <c r="R14747" s="9">
        <v>198.268342722222</v>
      </c>
      <c r="S14747" s="9">
        <v>141.765519001093</v>
      </c>
      <c r="T14747" s="9">
        <v>155.68348394861101</v>
      </c>
    </row>
    <row r="14748" spans="1:20" x14ac:dyDescent="0.35">
      <c r="A14748">
        <f t="shared" si="448"/>
        <v>14748</v>
      </c>
      <c r="B14748" s="3" t="s">
        <v>1038</v>
      </c>
      <c r="C14748" s="3" t="s">
        <v>77</v>
      </c>
      <c r="D14748" s="3" t="s">
        <v>28</v>
      </c>
      <c r="E14748">
        <v>2021</v>
      </c>
      <c r="F14748" s="3" t="str">
        <f t="shared" si="447"/>
        <v>RCGenBRILL2021</v>
      </c>
      <c r="G14748" s="9">
        <v>114.775081486559</v>
      </c>
      <c r="H14748" s="9">
        <v>201.47130576388801</v>
      </c>
      <c r="I14748" s="9">
        <v>168.04212874999999</v>
      </c>
      <c r="J14748" s="9">
        <v>193.99687955645101</v>
      </c>
      <c r="K14748" s="9">
        <v>187.47178531473199</v>
      </c>
      <c r="L14748" s="9">
        <v>152.88604218010701</v>
      </c>
      <c r="M14748" s="9">
        <v>194.63317703888799</v>
      </c>
      <c r="N14748" s="9">
        <v>75.416406238888797</v>
      </c>
      <c r="O14748" s="9">
        <v>116.559813091397</v>
      </c>
      <c r="P14748" s="9">
        <v>185.64628999999999</v>
      </c>
      <c r="Q14748" s="9">
        <v>126.57782469086</v>
      </c>
      <c r="R14748" s="9">
        <v>226.59837388888801</v>
      </c>
      <c r="S14748" s="9">
        <v>236.42911690885401</v>
      </c>
      <c r="T14748" s="9">
        <v>193.32799415277699</v>
      </c>
    </row>
    <row r="14749" spans="1:20" x14ac:dyDescent="0.35">
      <c r="A14749">
        <f t="shared" si="448"/>
        <v>14749</v>
      </c>
      <c r="B14749" s="3" t="s">
        <v>1038</v>
      </c>
      <c r="C14749" s="3" t="s">
        <v>77</v>
      </c>
      <c r="D14749" s="3" t="s">
        <v>28</v>
      </c>
      <c r="E14749">
        <v>2022</v>
      </c>
      <c r="F14749" s="3" t="str">
        <f t="shared" si="447"/>
        <v>RCGenBRILL2022</v>
      </c>
      <c r="G14749" s="9">
        <v>115.551634677419</v>
      </c>
      <c r="H14749" s="9">
        <v>199.65069876388799</v>
      </c>
      <c r="I14749" s="9">
        <v>195.32918337499899</v>
      </c>
      <c r="J14749" s="9">
        <v>142.369121384408</v>
      </c>
      <c r="K14749" s="9">
        <v>140.59355439434501</v>
      </c>
      <c r="L14749" s="9">
        <v>155.65677527016101</v>
      </c>
      <c r="M14749" s="9">
        <v>169.27301308333301</v>
      </c>
      <c r="N14749" s="9">
        <v>201.01920874166601</v>
      </c>
      <c r="O14749" s="9">
        <v>258.02201397849399</v>
      </c>
      <c r="P14749" s="9">
        <v>252.95412580555501</v>
      </c>
      <c r="Q14749" s="9">
        <v>225.194657310483</v>
      </c>
      <c r="R14749" s="9">
        <v>122.01554794444399</v>
      </c>
      <c r="S14749" s="9">
        <v>121.09792646875</v>
      </c>
      <c r="T14749" s="9">
        <v>78.028792501805498</v>
      </c>
    </row>
    <row r="14750" spans="1:20" x14ac:dyDescent="0.35">
      <c r="A14750">
        <f t="shared" si="448"/>
        <v>14750</v>
      </c>
      <c r="B14750" s="3" t="s">
        <v>1038</v>
      </c>
      <c r="C14750" s="3" t="s">
        <v>77</v>
      </c>
      <c r="D14750" s="3" t="s">
        <v>28</v>
      </c>
      <c r="E14750">
        <v>2023</v>
      </c>
      <c r="F14750" s="3" t="str">
        <f t="shared" si="447"/>
        <v>RCGenBRILL2023</v>
      </c>
      <c r="G14750" s="9">
        <v>105.21162157392401</v>
      </c>
      <c r="H14750" s="9">
        <v>134.741333016666</v>
      </c>
      <c r="I14750" s="9">
        <v>179.213106333333</v>
      </c>
      <c r="J14750" s="9">
        <v>221.37989564516101</v>
      </c>
      <c r="K14750" s="9">
        <v>188.42045488095201</v>
      </c>
      <c r="L14750" s="9">
        <v>130.915374032258</v>
      </c>
      <c r="M14750" s="9">
        <v>127.101306505555</v>
      </c>
      <c r="N14750" s="9">
        <v>233.32351686388799</v>
      </c>
      <c r="O14750" s="9">
        <v>249.327494354838</v>
      </c>
      <c r="P14750" s="9">
        <v>256.92307097222198</v>
      </c>
      <c r="Q14750" s="9">
        <v>264.00280108870902</v>
      </c>
      <c r="R14750" s="9">
        <v>196.78059741666601</v>
      </c>
      <c r="S14750" s="9">
        <v>148.809428151041</v>
      </c>
      <c r="T14750" s="9">
        <v>156.508305083333</v>
      </c>
    </row>
    <row r="14751" spans="1:20" x14ac:dyDescent="0.35">
      <c r="A14751">
        <f t="shared" si="448"/>
        <v>14751</v>
      </c>
      <c r="B14751" s="3" t="s">
        <v>1038</v>
      </c>
      <c r="C14751" s="3" t="s">
        <v>77</v>
      </c>
      <c r="D14751" s="3" t="s">
        <v>28</v>
      </c>
      <c r="E14751">
        <v>2024</v>
      </c>
      <c r="F14751" s="3" t="str">
        <f t="shared" si="447"/>
        <v>RCGenBRILL2024</v>
      </c>
      <c r="G14751" s="9">
        <v>165.01820684220399</v>
      </c>
      <c r="H14751" s="9">
        <v>240.864235777777</v>
      </c>
      <c r="I14751" s="9">
        <v>209.90694555555501</v>
      </c>
      <c r="J14751" s="9">
        <v>223.717067217741</v>
      </c>
      <c r="K14751" s="9">
        <v>116.472901861607</v>
      </c>
      <c r="L14751" s="9">
        <v>124.338691075268</v>
      </c>
      <c r="M14751" s="9">
        <v>129.497020916666</v>
      </c>
      <c r="N14751" s="9">
        <v>166.079576388888</v>
      </c>
      <c r="O14751" s="9">
        <v>246.165634139784</v>
      </c>
      <c r="P14751" s="9">
        <v>247.45774077777699</v>
      </c>
      <c r="Q14751" s="9">
        <v>194.46473360215001</v>
      </c>
      <c r="R14751" s="9">
        <v>106.979307166666</v>
      </c>
      <c r="S14751" s="9">
        <v>118.44507465625</v>
      </c>
      <c r="T14751" s="9">
        <v>133.13895537499999</v>
      </c>
    </row>
    <row r="14752" spans="1:20" x14ac:dyDescent="0.35">
      <c r="A14752">
        <f t="shared" si="448"/>
        <v>14752</v>
      </c>
      <c r="B14752" s="3" t="s">
        <v>1038</v>
      </c>
      <c r="C14752" s="3" t="s">
        <v>77</v>
      </c>
      <c r="D14752" s="3" t="s">
        <v>28</v>
      </c>
      <c r="E14752">
        <v>2025</v>
      </c>
      <c r="F14752" s="3" t="str">
        <f t="shared" si="447"/>
        <v>RCGenBRILL2025</v>
      </c>
      <c r="G14752" s="9">
        <v>101.705703182392</v>
      </c>
      <c r="H14752" s="9">
        <v>109.987038305555</v>
      </c>
      <c r="I14752" s="9">
        <v>171.94444783749901</v>
      </c>
      <c r="J14752" s="9">
        <v>222.39297948924701</v>
      </c>
      <c r="K14752" s="9">
        <v>177.11402303571401</v>
      </c>
      <c r="L14752" s="9">
        <v>198.094110336021</v>
      </c>
      <c r="M14752" s="9">
        <v>167.24923063888801</v>
      </c>
      <c r="N14752" s="9">
        <v>229.36045111111099</v>
      </c>
      <c r="O14752" s="9">
        <v>268.60045456989201</v>
      </c>
      <c r="P14752" s="9">
        <v>257.91575388888799</v>
      </c>
      <c r="Q14752" s="9">
        <v>180.731363481182</v>
      </c>
      <c r="R14752" s="9">
        <v>120.140203353055</v>
      </c>
      <c r="S14752" s="9">
        <v>128.49944662499999</v>
      </c>
      <c r="T14752" s="9">
        <v>110.141244502777</v>
      </c>
    </row>
    <row r="14753" spans="1:20" x14ac:dyDescent="0.35">
      <c r="A14753">
        <f t="shared" si="448"/>
        <v>14753</v>
      </c>
      <c r="B14753" s="3" t="s">
        <v>1038</v>
      </c>
      <c r="C14753" s="3" t="s">
        <v>77</v>
      </c>
      <c r="D14753" s="3" t="s">
        <v>28</v>
      </c>
      <c r="E14753">
        <v>2026</v>
      </c>
      <c r="F14753" s="3" t="str">
        <f t="shared" si="447"/>
        <v>RCGenBRILL2026</v>
      </c>
      <c r="G14753" s="9">
        <v>97.306516518817205</v>
      </c>
      <c r="H14753" s="9">
        <v>253.25334097222199</v>
      </c>
      <c r="I14753" s="9">
        <v>254.47635263888799</v>
      </c>
      <c r="J14753" s="9">
        <v>167.742793118279</v>
      </c>
      <c r="K14753" s="9">
        <v>135.28086855654701</v>
      </c>
      <c r="L14753" s="9">
        <v>178.043953360215</v>
      </c>
      <c r="M14753" s="9">
        <v>54.398119330555502</v>
      </c>
      <c r="N14753" s="9">
        <v>103.62368340833299</v>
      </c>
      <c r="O14753" s="9">
        <v>119.742216646505</v>
      </c>
      <c r="P14753" s="9">
        <v>178.98997912361099</v>
      </c>
      <c r="Q14753" s="9">
        <v>222.34493811962301</v>
      </c>
      <c r="R14753" s="9">
        <v>128.94312027777701</v>
      </c>
      <c r="S14753" s="9">
        <v>133.35063669270801</v>
      </c>
      <c r="T14753" s="9">
        <v>83.969907250555494</v>
      </c>
    </row>
    <row r="14754" spans="1:20" x14ac:dyDescent="0.35">
      <c r="A14754">
        <f t="shared" si="448"/>
        <v>14754</v>
      </c>
      <c r="B14754" s="3" t="s">
        <v>1038</v>
      </c>
      <c r="C14754" s="3" t="s">
        <v>77</v>
      </c>
      <c r="D14754" s="3" t="s">
        <v>28</v>
      </c>
      <c r="E14754">
        <v>2027</v>
      </c>
      <c r="F14754" s="3" t="str">
        <f t="shared" si="447"/>
        <v>RCGenBRILL2027</v>
      </c>
      <c r="G14754" s="9">
        <v>88.831258477150499</v>
      </c>
      <c r="H14754" s="9">
        <v>82.938788998611102</v>
      </c>
      <c r="I14754" s="9">
        <v>144.15509457777699</v>
      </c>
      <c r="J14754" s="9">
        <v>123.99250271505301</v>
      </c>
      <c r="K14754" s="9">
        <v>84.424965639880895</v>
      </c>
      <c r="L14754" s="9">
        <v>96.166727412634401</v>
      </c>
      <c r="M14754" s="9">
        <v>139.87221836111101</v>
      </c>
      <c r="N14754" s="9">
        <v>201.92392000000001</v>
      </c>
      <c r="O14754" s="9">
        <v>255.10708951612901</v>
      </c>
      <c r="P14754" s="9">
        <v>252.12174412499999</v>
      </c>
      <c r="Q14754" s="9">
        <v>179.47428498655901</v>
      </c>
      <c r="R14754" s="9">
        <v>135.19724741666599</v>
      </c>
      <c r="S14754" s="9">
        <v>152.41519936197901</v>
      </c>
      <c r="T14754" s="9">
        <v>121.292490498611</v>
      </c>
    </row>
    <row r="14755" spans="1:20" x14ac:dyDescent="0.35">
      <c r="A14755">
        <f t="shared" si="448"/>
        <v>14755</v>
      </c>
      <c r="B14755" s="3" t="s">
        <v>1038</v>
      </c>
      <c r="C14755" s="3" t="s">
        <v>77</v>
      </c>
      <c r="D14755" s="3" t="s">
        <v>28</v>
      </c>
      <c r="E14755">
        <v>2028</v>
      </c>
      <c r="F14755" s="3" t="str">
        <f t="shared" si="447"/>
        <v>RCGenBRILL2028</v>
      </c>
      <c r="G14755" s="9">
        <v>93.242635233870899</v>
      </c>
      <c r="H14755" s="9">
        <v>127.17887662499901</v>
      </c>
      <c r="I14755" s="9">
        <v>149.11423654891601</v>
      </c>
      <c r="J14755" s="9">
        <v>121.31338485214999</v>
      </c>
      <c r="K14755" s="9">
        <v>87.964296181547596</v>
      </c>
      <c r="L14755" s="9">
        <v>108.92348416129001</v>
      </c>
      <c r="M14755" s="9">
        <v>130.23581380555501</v>
      </c>
      <c r="N14755" s="9">
        <v>164.32843632777701</v>
      </c>
      <c r="O14755" s="9">
        <v>254.89531478494601</v>
      </c>
      <c r="P14755" s="9">
        <v>232.689088055555</v>
      </c>
      <c r="Q14755" s="9">
        <v>161.42557814516101</v>
      </c>
      <c r="R14755" s="9">
        <v>110.980948527777</v>
      </c>
      <c r="S14755" s="9">
        <v>110.34483800260401</v>
      </c>
      <c r="T14755" s="9">
        <v>94.139543379166597</v>
      </c>
    </row>
    <row r="14756" spans="1:20" x14ac:dyDescent="0.35">
      <c r="A14756">
        <f t="shared" si="448"/>
        <v>14756</v>
      </c>
      <c r="B14756" s="3" t="s">
        <v>1038</v>
      </c>
      <c r="C14756" s="3" t="s">
        <v>77</v>
      </c>
      <c r="D14756" s="3" t="s">
        <v>28</v>
      </c>
      <c r="E14756">
        <v>2029</v>
      </c>
      <c r="F14756" s="3" t="str">
        <f t="shared" si="447"/>
        <v>RCGenBRILL2029</v>
      </c>
      <c r="G14756" s="9">
        <v>71.504071518817199</v>
      </c>
      <c r="H14756" s="9">
        <v>121.67841573611101</v>
      </c>
      <c r="I14756" s="9">
        <v>124.367860191666</v>
      </c>
      <c r="J14756" s="9">
        <v>154.892587002688</v>
      </c>
      <c r="K14756" s="9">
        <v>110.7285621875</v>
      </c>
      <c r="L14756" s="9">
        <v>125.28031971774099</v>
      </c>
      <c r="M14756" s="9">
        <v>151.60873740555499</v>
      </c>
      <c r="N14756" s="9">
        <v>218.47131591666599</v>
      </c>
      <c r="O14756" s="9">
        <v>215.436308448924</v>
      </c>
      <c r="P14756" s="9">
        <v>255.359463715277</v>
      </c>
      <c r="Q14756" s="9">
        <v>218.11912176075199</v>
      </c>
      <c r="R14756" s="9">
        <v>145.94150978055501</v>
      </c>
      <c r="S14756" s="9">
        <v>122.472820911458</v>
      </c>
      <c r="T14756" s="9">
        <v>123.464202013888</v>
      </c>
    </row>
    <row r="14757" spans="1:20" x14ac:dyDescent="0.35">
      <c r="A14757">
        <f t="shared" si="448"/>
        <v>14757</v>
      </c>
      <c r="B14757" s="3" t="s">
        <v>1038</v>
      </c>
      <c r="C14757" s="3" t="s">
        <v>75</v>
      </c>
      <c r="D14757" s="3" t="s">
        <v>55</v>
      </c>
      <c r="E14757">
        <v>2020</v>
      </c>
      <c r="F14757" s="3" t="str">
        <f t="shared" si="447"/>
        <v>RCElevBRNLEE2020</v>
      </c>
      <c r="G14757" s="9">
        <v>2050.1837926399999</v>
      </c>
      <c r="H14757" s="9">
        <v>2071.5683077600002</v>
      </c>
      <c r="I14757" s="9">
        <v>2069.7802499600002</v>
      </c>
      <c r="J14757" s="9">
        <v>2072.6641083200002</v>
      </c>
      <c r="K14757" s="9">
        <v>2045.65623343999</v>
      </c>
      <c r="L14757" s="9">
        <v>2028.6746055999999</v>
      </c>
      <c r="M14757" s="9">
        <v>2024.59324064</v>
      </c>
      <c r="N14757" s="9">
        <v>2020.1477024399901</v>
      </c>
      <c r="O14757" s="9">
        <v>2064.6949479599998</v>
      </c>
      <c r="P14757" s="9">
        <v>2072.5230322000002</v>
      </c>
      <c r="Q14757" s="9">
        <v>2061.4567588800001</v>
      </c>
      <c r="R14757" s="9">
        <v>2058.31371416</v>
      </c>
      <c r="S14757" s="9">
        <v>2052.2671260399902</v>
      </c>
      <c r="T14757" s="9">
        <v>2046.7979657599999</v>
      </c>
    </row>
    <row r="14758" spans="1:20" x14ac:dyDescent="0.35">
      <c r="A14758">
        <f t="shared" si="448"/>
        <v>14758</v>
      </c>
      <c r="B14758" s="3" t="s">
        <v>1038</v>
      </c>
      <c r="C14758" s="3" t="s">
        <v>75</v>
      </c>
      <c r="D14758" s="3" t="s">
        <v>55</v>
      </c>
      <c r="E14758">
        <v>2021</v>
      </c>
      <c r="F14758" s="3" t="str">
        <f t="shared" si="447"/>
        <v>RCElevBRNLEE2021</v>
      </c>
      <c r="G14758" s="9">
        <v>2052.0440289200001</v>
      </c>
      <c r="H14758" s="9">
        <v>2074.2454732000001</v>
      </c>
      <c r="I14758" s="9">
        <v>2069.6129271199902</v>
      </c>
      <c r="J14758" s="9">
        <v>2072.7264442800001</v>
      </c>
      <c r="K14758" s="9">
        <v>2032.59849023999</v>
      </c>
      <c r="L14758" s="9">
        <v>1991.0761792000001</v>
      </c>
      <c r="M14758" s="9">
        <v>1992.9692238800001</v>
      </c>
      <c r="N14758" s="9">
        <v>1991.33208471999</v>
      </c>
      <c r="O14758" s="9">
        <v>2060.5315619999901</v>
      </c>
      <c r="P14758" s="9">
        <v>2076.9554470399999</v>
      </c>
      <c r="Q14758" s="9">
        <v>2059.0420606399998</v>
      </c>
      <c r="R14758" s="9">
        <v>2057.5131891999999</v>
      </c>
      <c r="S14758" s="9">
        <v>2052.66082684</v>
      </c>
      <c r="T14758" s="9">
        <v>2046.7979657599999</v>
      </c>
    </row>
    <row r="14759" spans="1:20" x14ac:dyDescent="0.35">
      <c r="A14759">
        <f t="shared" si="448"/>
        <v>14759</v>
      </c>
      <c r="B14759" s="3" t="s">
        <v>1038</v>
      </c>
      <c r="C14759" s="3" t="s">
        <v>75</v>
      </c>
      <c r="D14759" s="3" t="s">
        <v>55</v>
      </c>
      <c r="E14759">
        <v>2022</v>
      </c>
      <c r="F14759" s="3" t="str">
        <f t="shared" si="447"/>
        <v>RCElevBRNLEE2022</v>
      </c>
      <c r="G14759" s="9">
        <v>2048.3301180399999</v>
      </c>
      <c r="H14759" s="9">
        <v>2074.3931109999999</v>
      </c>
      <c r="I14759" s="9">
        <v>2076.2861556799999</v>
      </c>
      <c r="J14759" s="9">
        <v>2073.6614836799999</v>
      </c>
      <c r="K14759" s="9">
        <v>2044.74744076</v>
      </c>
      <c r="L14759" s="9">
        <v>2031.6536083200001</v>
      </c>
      <c r="M14759" s="9">
        <v>2038.0873355599899</v>
      </c>
      <c r="N14759" s="9">
        <v>2042.38523596</v>
      </c>
      <c r="O14759" s="9">
        <v>2067.6411422799902</v>
      </c>
      <c r="P14759" s="9">
        <v>2075.7973105199999</v>
      </c>
      <c r="Q14759" s="9">
        <v>2060.8530843200001</v>
      </c>
      <c r="R14759" s="9">
        <v>2057.2408794799999</v>
      </c>
      <c r="S14759" s="9">
        <v>2051.6503281199998</v>
      </c>
      <c r="T14759" s="9">
        <v>2046.7979657599999</v>
      </c>
    </row>
    <row r="14760" spans="1:20" x14ac:dyDescent="0.35">
      <c r="A14760">
        <f t="shared" si="448"/>
        <v>14760</v>
      </c>
      <c r="B14760" s="3" t="s">
        <v>1038</v>
      </c>
      <c r="C14760" s="3" t="s">
        <v>75</v>
      </c>
      <c r="D14760" s="3" t="s">
        <v>55</v>
      </c>
      <c r="E14760">
        <v>2023</v>
      </c>
      <c r="F14760" s="3" t="str">
        <f t="shared" si="447"/>
        <v>RCElevBRNLEE2023</v>
      </c>
      <c r="G14760" s="9">
        <v>2050.2920603600001</v>
      </c>
      <c r="H14760" s="9">
        <v>2068.0971790399999</v>
      </c>
      <c r="I14760" s="9">
        <v>2069.3406174000002</v>
      </c>
      <c r="J14760" s="9">
        <v>2062.5722444799999</v>
      </c>
      <c r="K14760" s="9">
        <v>2044.4095142399999</v>
      </c>
      <c r="L14760" s="9">
        <v>2035.84324099999</v>
      </c>
      <c r="M14760" s="9">
        <v>2027.68379192</v>
      </c>
      <c r="N14760" s="9">
        <v>2024.1667314399999</v>
      </c>
      <c r="O14760" s="9">
        <v>2076.6929798400001</v>
      </c>
      <c r="P14760" s="9">
        <v>2076.1680454399998</v>
      </c>
      <c r="Q14760" s="9">
        <v>2059.4423231199999</v>
      </c>
      <c r="R14760" s="9">
        <v>2056.7585960000001</v>
      </c>
      <c r="S14760" s="9">
        <v>2052.5459974400001</v>
      </c>
      <c r="T14760" s="9">
        <v>2046.7979657599999</v>
      </c>
    </row>
    <row r="14761" spans="1:20" x14ac:dyDescent="0.35">
      <c r="A14761">
        <f t="shared" si="448"/>
        <v>14761</v>
      </c>
      <c r="B14761" s="3" t="s">
        <v>1038</v>
      </c>
      <c r="C14761" s="3" t="s">
        <v>75</v>
      </c>
      <c r="D14761" s="3" t="s">
        <v>55</v>
      </c>
      <c r="E14761">
        <v>2024</v>
      </c>
      <c r="F14761" s="3" t="str">
        <f t="shared" si="447"/>
        <v>RCElevBRNLEE2024</v>
      </c>
      <c r="G14761" s="9">
        <v>2053.7599082399902</v>
      </c>
      <c r="H14761" s="9">
        <v>2075.6004601200002</v>
      </c>
      <c r="I14761" s="9">
        <v>2069.5833995600001</v>
      </c>
      <c r="J14761" s="9">
        <v>2062.1096460399999</v>
      </c>
      <c r="K14761" s="9">
        <v>2045.0394355199901</v>
      </c>
      <c r="L14761" s="9">
        <v>2047.7001967599999</v>
      </c>
      <c r="M14761" s="9">
        <v>2053.2054462800002</v>
      </c>
      <c r="N14761" s="9">
        <v>2061.6470476</v>
      </c>
      <c r="O14761" s="9">
        <v>2073.4252631999998</v>
      </c>
      <c r="P14761" s="9">
        <v>2076.3944234000001</v>
      </c>
      <c r="Q14761" s="9">
        <v>2062.0374675600001</v>
      </c>
      <c r="R14761" s="9">
        <v>2057.8183073199998</v>
      </c>
      <c r="S14761" s="9">
        <v>2053.0643701600002</v>
      </c>
      <c r="T14761" s="9">
        <v>2046.7979657599999</v>
      </c>
    </row>
    <row r="14762" spans="1:20" x14ac:dyDescent="0.35">
      <c r="A14762">
        <f t="shared" si="448"/>
        <v>14762</v>
      </c>
      <c r="B14762" s="3" t="s">
        <v>1038</v>
      </c>
      <c r="C14762" s="3" t="s">
        <v>75</v>
      </c>
      <c r="D14762" s="3" t="s">
        <v>55</v>
      </c>
      <c r="E14762">
        <v>2025</v>
      </c>
      <c r="F14762" s="3" t="str">
        <f t="shared" si="447"/>
        <v>RCElevBRNLEE2025</v>
      </c>
      <c r="G14762" s="9">
        <v>2048.9600393199999</v>
      </c>
      <c r="H14762" s="9">
        <v>2056.2828742000002</v>
      </c>
      <c r="I14762" s="9">
        <v>2056.7356301200002</v>
      </c>
      <c r="J14762" s="9">
        <v>2065.02303196</v>
      </c>
      <c r="K14762" s="9">
        <v>2043.40229635999</v>
      </c>
      <c r="L14762" s="9">
        <v>2025.7710622</v>
      </c>
      <c r="M14762" s="9">
        <v>2030.93510436</v>
      </c>
      <c r="N14762" s="9">
        <v>2032.90032752</v>
      </c>
      <c r="O14762" s="9">
        <v>2066.9849742800002</v>
      </c>
      <c r="P14762" s="9">
        <v>2075.80059136</v>
      </c>
      <c r="Q14762" s="9">
        <v>2060.8432417999902</v>
      </c>
      <c r="R14762" s="9">
        <v>2056.0236878400001</v>
      </c>
      <c r="S14762" s="9">
        <v>2051.0400918800001</v>
      </c>
      <c r="T14762" s="9">
        <v>2046.7979657599999</v>
      </c>
    </row>
    <row r="14763" spans="1:20" x14ac:dyDescent="0.35">
      <c r="A14763">
        <f t="shared" si="448"/>
        <v>14763</v>
      </c>
      <c r="B14763" s="3" t="s">
        <v>1038</v>
      </c>
      <c r="C14763" s="3" t="s">
        <v>75</v>
      </c>
      <c r="D14763" s="3" t="s">
        <v>55</v>
      </c>
      <c r="E14763">
        <v>2026</v>
      </c>
      <c r="F14763" s="3" t="str">
        <f t="shared" si="447"/>
        <v>RCElevBRNLEE2026</v>
      </c>
      <c r="G14763" s="9">
        <v>2051.3550525199998</v>
      </c>
      <c r="H14763" s="9">
        <v>2074.9016411999901</v>
      </c>
      <c r="I14763" s="9">
        <v>2069.7408798799902</v>
      </c>
      <c r="J14763" s="9">
        <v>2073.72710048</v>
      </c>
      <c r="K14763" s="9">
        <v>2045.0459972000001</v>
      </c>
      <c r="L14763" s="9">
        <v>2021.1024268799999</v>
      </c>
      <c r="M14763" s="9">
        <v>2004.4259171599999</v>
      </c>
      <c r="N14763" s="9">
        <v>1995.1837908799901</v>
      </c>
      <c r="O14763" s="9">
        <v>2058.10702124</v>
      </c>
      <c r="P14763" s="9">
        <v>2066.3288062800002</v>
      </c>
      <c r="Q14763" s="9">
        <v>2059.6063651200002</v>
      </c>
      <c r="R14763" s="9">
        <v>2055.1509843999902</v>
      </c>
      <c r="S14763" s="9">
        <v>2051.0072834799998</v>
      </c>
      <c r="T14763" s="9">
        <v>2046.7979657599999</v>
      </c>
    </row>
    <row r="14764" spans="1:20" x14ac:dyDescent="0.35">
      <c r="A14764">
        <f t="shared" si="448"/>
        <v>14764</v>
      </c>
      <c r="B14764" s="3" t="s">
        <v>1038</v>
      </c>
      <c r="C14764" s="3" t="s">
        <v>75</v>
      </c>
      <c r="D14764" s="3" t="s">
        <v>55</v>
      </c>
      <c r="E14764">
        <v>2027</v>
      </c>
      <c r="F14764" s="3" t="str">
        <f t="shared" si="447"/>
        <v>RCElevBRNLEE2027</v>
      </c>
      <c r="G14764" s="9">
        <v>2050.4495406799902</v>
      </c>
      <c r="H14764" s="9">
        <v>2073.00531568</v>
      </c>
      <c r="I14764" s="9">
        <v>2069.5407486399999</v>
      </c>
      <c r="J14764" s="9">
        <v>2062.04731008</v>
      </c>
      <c r="K14764" s="9">
        <v>2043.9698816799901</v>
      </c>
      <c r="L14764" s="9">
        <v>2031.1253930799901</v>
      </c>
      <c r="M14764" s="9">
        <v>2030.2034770400001</v>
      </c>
      <c r="N14764" s="9">
        <v>2031.168044</v>
      </c>
      <c r="O14764" s="9">
        <v>2077.0013788000001</v>
      </c>
      <c r="P14764" s="9">
        <v>2076.4337934800001</v>
      </c>
      <c r="Q14764" s="9">
        <v>2061.4141079599999</v>
      </c>
      <c r="R14764" s="9">
        <v>2060.0361551599999</v>
      </c>
      <c r="S14764" s="9">
        <v>2051.6109580399998</v>
      </c>
      <c r="T14764" s="9">
        <v>2046.7979657599999</v>
      </c>
    </row>
    <row r="14765" spans="1:20" x14ac:dyDescent="0.35">
      <c r="A14765">
        <f t="shared" si="448"/>
        <v>14765</v>
      </c>
      <c r="B14765" s="3" t="s">
        <v>1038</v>
      </c>
      <c r="C14765" s="3" t="s">
        <v>75</v>
      </c>
      <c r="D14765" s="3" t="s">
        <v>55</v>
      </c>
      <c r="E14765">
        <v>2028</v>
      </c>
      <c r="F14765" s="3" t="str">
        <f t="shared" si="447"/>
        <v>RCElevBRNLEE2028</v>
      </c>
      <c r="G14765" s="9">
        <v>2051.2303806</v>
      </c>
      <c r="H14765" s="9">
        <v>2070.9646332000002</v>
      </c>
      <c r="I14765" s="9">
        <v>2069.3832683199998</v>
      </c>
      <c r="J14765" s="9">
        <v>2061.6437667599998</v>
      </c>
      <c r="K14765" s="9">
        <v>2048.4187007199998</v>
      </c>
      <c r="L14765" s="9">
        <v>2038.8058395200001</v>
      </c>
      <c r="M14765" s="9">
        <v>2049.9574146800001</v>
      </c>
      <c r="N14765" s="9">
        <v>2056.7225067600002</v>
      </c>
      <c r="O14765" s="9">
        <v>2071.88654924</v>
      </c>
      <c r="P14765" s="9">
        <v>2076.2041346800002</v>
      </c>
      <c r="Q14765" s="9">
        <v>2061.33864864</v>
      </c>
      <c r="R14765" s="9">
        <v>2055.1772311200002</v>
      </c>
      <c r="S14765" s="9">
        <v>2051.2992782400001</v>
      </c>
      <c r="T14765" s="9">
        <v>2046.7979657599999</v>
      </c>
    </row>
    <row r="14766" spans="1:20" x14ac:dyDescent="0.35">
      <c r="A14766">
        <f t="shared" si="448"/>
        <v>14766</v>
      </c>
      <c r="B14766" s="3" t="s">
        <v>1038</v>
      </c>
      <c r="C14766" s="3" t="s">
        <v>75</v>
      </c>
      <c r="D14766" s="3" t="s">
        <v>55</v>
      </c>
      <c r="E14766">
        <v>2029</v>
      </c>
      <c r="F14766" s="3" t="str">
        <f t="shared" si="447"/>
        <v>RCElevBRNLEE2029</v>
      </c>
      <c r="G14766" s="9">
        <v>2050.1181758399998</v>
      </c>
      <c r="H14766" s="9">
        <v>2072.4639770799999</v>
      </c>
      <c r="I14766" s="9">
        <v>2069.6752630800001</v>
      </c>
      <c r="J14766" s="9">
        <v>2062.7133205999999</v>
      </c>
      <c r="K14766" s="9">
        <v>2056.9127954800001</v>
      </c>
      <c r="L14766" s="9">
        <v>2049.3110892</v>
      </c>
      <c r="M14766" s="9">
        <v>2052.7166011200002</v>
      </c>
      <c r="N14766" s="9">
        <v>2058.2809057600002</v>
      </c>
      <c r="O14766" s="9">
        <v>2072.5263130399999</v>
      </c>
      <c r="P14766" s="9">
        <v>2075.5020349199999</v>
      </c>
      <c r="Q14766" s="9">
        <v>2061.4764439199998</v>
      </c>
      <c r="R14766" s="9">
        <v>2056.61423904</v>
      </c>
      <c r="S14766" s="9">
        <v>2052.1851050400001</v>
      </c>
      <c r="T14766" s="9">
        <v>2046.7979657599999</v>
      </c>
    </row>
    <row r="14767" spans="1:20" x14ac:dyDescent="0.35">
      <c r="A14767">
        <f t="shared" si="448"/>
        <v>14767</v>
      </c>
      <c r="B14767" s="3" t="s">
        <v>1038</v>
      </c>
      <c r="C14767" s="3" t="s">
        <v>86</v>
      </c>
      <c r="D14767" s="3" t="s">
        <v>55</v>
      </c>
      <c r="E14767">
        <v>2020</v>
      </c>
      <c r="F14767" s="3" t="str">
        <f t="shared" si="447"/>
        <v>RCQOutBRNLEE2020</v>
      </c>
      <c r="G14767" s="9">
        <v>10.7987822471384</v>
      </c>
      <c r="H14767" s="9">
        <v>10.7394226265569</v>
      </c>
      <c r="I14767" s="9">
        <v>14.946291699325</v>
      </c>
      <c r="J14767" s="9">
        <v>31.428271859395799</v>
      </c>
      <c r="K14767" s="9">
        <v>34.726815775302804</v>
      </c>
      <c r="L14767" s="9">
        <v>30.8277834627267</v>
      </c>
      <c r="M14767" s="9">
        <v>30.9990008183333</v>
      </c>
      <c r="N14767" s="9">
        <v>40.303088257074002</v>
      </c>
      <c r="O14767" s="9">
        <v>26.390520167060199</v>
      </c>
      <c r="P14767" s="9">
        <v>22.623406981108801</v>
      </c>
      <c r="Q14767" s="9">
        <v>14.94326207484</v>
      </c>
      <c r="R14767" s="9">
        <v>11.9448859568888</v>
      </c>
      <c r="S14767" s="9">
        <v>12.0338594722226</v>
      </c>
      <c r="T14767" s="9">
        <v>13.962128874759699</v>
      </c>
    </row>
    <row r="14768" spans="1:20" x14ac:dyDescent="0.35">
      <c r="A14768">
        <f t="shared" si="448"/>
        <v>14768</v>
      </c>
      <c r="B14768" s="3" t="s">
        <v>1038</v>
      </c>
      <c r="C14768" s="3" t="s">
        <v>86</v>
      </c>
      <c r="D14768" s="3" t="s">
        <v>55</v>
      </c>
      <c r="E14768">
        <v>2021</v>
      </c>
      <c r="F14768" s="3" t="str">
        <f t="shared" si="447"/>
        <v>RCQOutBRNLEE2021</v>
      </c>
      <c r="G14768" s="9">
        <v>11.4750662439018</v>
      </c>
      <c r="H14768" s="9">
        <v>10.4542844999833</v>
      </c>
      <c r="I14768" s="9">
        <v>19.2679614056368</v>
      </c>
      <c r="J14768" s="9">
        <v>38.727634572932402</v>
      </c>
      <c r="K14768" s="9">
        <v>48.493745282031199</v>
      </c>
      <c r="L14768" s="9">
        <v>57.2612336141068</v>
      </c>
      <c r="M14768" s="9">
        <v>52.676055354358297</v>
      </c>
      <c r="N14768" s="9">
        <v>63.638494579868002</v>
      </c>
      <c r="O14768" s="9">
        <v>47.156008775133699</v>
      </c>
      <c r="P14768" s="9">
        <v>44.655861071352703</v>
      </c>
      <c r="Q14768" s="9">
        <v>27.373992682611899</v>
      </c>
      <c r="R14768" s="9">
        <v>14.8869032682222</v>
      </c>
      <c r="S14768" s="9">
        <v>16.271103012664</v>
      </c>
      <c r="T14768" s="9">
        <v>15.159707822335401</v>
      </c>
    </row>
    <row r="14769" spans="1:20" x14ac:dyDescent="0.35">
      <c r="A14769">
        <f t="shared" si="448"/>
        <v>14769</v>
      </c>
      <c r="B14769" s="3" t="s">
        <v>1038</v>
      </c>
      <c r="C14769" s="3" t="s">
        <v>86</v>
      </c>
      <c r="D14769" s="3" t="s">
        <v>55</v>
      </c>
      <c r="E14769">
        <v>2022</v>
      </c>
      <c r="F14769" s="3" t="str">
        <f t="shared" si="447"/>
        <v>RCQOutBRNLEE2022</v>
      </c>
      <c r="G14769" s="9">
        <v>14.762200270436299</v>
      </c>
      <c r="H14769" s="9">
        <v>9.4329965486871501</v>
      </c>
      <c r="I14769" s="9">
        <v>35.224279791890901</v>
      </c>
      <c r="J14769" s="9">
        <v>36.830062595444602</v>
      </c>
      <c r="K14769" s="9">
        <v>42.221251729655698</v>
      </c>
      <c r="L14769" s="9">
        <v>40.285434704696101</v>
      </c>
      <c r="M14769" s="9">
        <v>34.417313560374303</v>
      </c>
      <c r="N14769" s="9">
        <v>41.500430281219501</v>
      </c>
      <c r="O14769" s="9">
        <v>31.535358421517401</v>
      </c>
      <c r="P14769" s="9">
        <v>11.4674049319822</v>
      </c>
      <c r="Q14769" s="9">
        <v>13.1330957063306</v>
      </c>
      <c r="R14769" s="9">
        <v>13.2177904015791</v>
      </c>
      <c r="S14769" s="9">
        <v>13.048132988388</v>
      </c>
      <c r="T14769" s="9">
        <v>12.2595311491333</v>
      </c>
    </row>
    <row r="14770" spans="1:20" x14ac:dyDescent="0.35">
      <c r="A14770">
        <f t="shared" si="448"/>
        <v>14770</v>
      </c>
      <c r="B14770" s="3" t="s">
        <v>1038</v>
      </c>
      <c r="C14770" s="3" t="s">
        <v>86</v>
      </c>
      <c r="D14770" s="3" t="s">
        <v>55</v>
      </c>
      <c r="E14770">
        <v>2023</v>
      </c>
      <c r="F14770" s="3" t="str">
        <f t="shared" si="447"/>
        <v>RCQOutBRNLEE2023</v>
      </c>
      <c r="G14770" s="9">
        <v>9.1807377662620908</v>
      </c>
      <c r="H14770" s="9">
        <v>8.7218885257204093</v>
      </c>
      <c r="I14770" s="9">
        <v>10.926991617684701</v>
      </c>
      <c r="J14770" s="9">
        <v>17.4362006695013</v>
      </c>
      <c r="K14770" s="9">
        <v>19.581861590644198</v>
      </c>
      <c r="L14770" s="9">
        <v>20.671505828594199</v>
      </c>
      <c r="M14770" s="9">
        <v>32.764355952018697</v>
      </c>
      <c r="N14770" s="9">
        <v>33.522728900961802</v>
      </c>
      <c r="O14770" s="9">
        <v>19.798316919045501</v>
      </c>
      <c r="P14770" s="9">
        <v>24.084665501258499</v>
      </c>
      <c r="Q14770" s="9">
        <v>16.328727998695499</v>
      </c>
      <c r="R14770" s="9">
        <v>12.2204314700125</v>
      </c>
      <c r="S14770" s="9">
        <v>11.5615616927708</v>
      </c>
      <c r="T14770" s="9">
        <v>12.243772051102001</v>
      </c>
    </row>
    <row r="14771" spans="1:20" x14ac:dyDescent="0.35">
      <c r="A14771">
        <f t="shared" si="448"/>
        <v>14771</v>
      </c>
      <c r="B14771" s="3" t="s">
        <v>1038</v>
      </c>
      <c r="C14771" s="3" t="s">
        <v>86</v>
      </c>
      <c r="D14771" s="3" t="s">
        <v>55</v>
      </c>
      <c r="E14771">
        <v>2024</v>
      </c>
      <c r="F14771" s="3" t="str">
        <f t="shared" si="447"/>
        <v>RCQOutBRNLEE2024</v>
      </c>
      <c r="G14771" s="9">
        <v>10.704163052436799</v>
      </c>
      <c r="H14771" s="9">
        <v>8.8557414065506901</v>
      </c>
      <c r="I14771" s="9">
        <v>15.801327080427701</v>
      </c>
      <c r="J14771" s="9">
        <v>20.143642965760399</v>
      </c>
      <c r="K14771" s="9">
        <v>22.955074938622701</v>
      </c>
      <c r="L14771" s="9">
        <v>20.6243031958217</v>
      </c>
      <c r="M14771" s="9">
        <v>15.023801767625001</v>
      </c>
      <c r="N14771" s="9">
        <v>30.125726759256501</v>
      </c>
      <c r="O14771" s="9">
        <v>34.288308535330799</v>
      </c>
      <c r="P14771" s="9">
        <v>11.896881051173599</v>
      </c>
      <c r="Q14771" s="9">
        <v>13.3450431520639</v>
      </c>
      <c r="R14771" s="9">
        <v>13.6551506965416</v>
      </c>
      <c r="S14771" s="9">
        <v>13.431900532394501</v>
      </c>
      <c r="T14771" s="9">
        <v>10.981098106858999</v>
      </c>
    </row>
    <row r="14772" spans="1:20" x14ac:dyDescent="0.35">
      <c r="A14772">
        <f t="shared" si="448"/>
        <v>14772</v>
      </c>
      <c r="B14772" s="3" t="s">
        <v>1038</v>
      </c>
      <c r="C14772" s="3" t="s">
        <v>86</v>
      </c>
      <c r="D14772" s="3" t="s">
        <v>55</v>
      </c>
      <c r="E14772">
        <v>2025</v>
      </c>
      <c r="F14772" s="3" t="str">
        <f t="shared" si="447"/>
        <v>RCQOutBRNLEE2025</v>
      </c>
      <c r="G14772" s="9">
        <v>9.7306496746572506</v>
      </c>
      <c r="H14772" s="9">
        <v>8.1947101305902699</v>
      </c>
      <c r="I14772" s="9">
        <v>8.78494064381111</v>
      </c>
      <c r="J14772" s="9">
        <v>16.2365589529979</v>
      </c>
      <c r="K14772" s="9">
        <v>23.442026970670302</v>
      </c>
      <c r="L14772" s="9">
        <v>42.211232578845298</v>
      </c>
      <c r="M14772" s="9">
        <v>32.256356461893397</v>
      </c>
      <c r="N14772" s="9">
        <v>37.246641319815197</v>
      </c>
      <c r="O14772" s="9">
        <v>22.270648436080499</v>
      </c>
      <c r="P14772" s="9">
        <v>10.8484790622344</v>
      </c>
      <c r="Q14772" s="9">
        <v>13.276297366801</v>
      </c>
      <c r="R14772" s="9">
        <v>11.337541922194401</v>
      </c>
      <c r="S14772" s="9">
        <v>14.698962193717399</v>
      </c>
      <c r="T14772" s="9">
        <v>11.9565007759069</v>
      </c>
    </row>
    <row r="14773" spans="1:20" x14ac:dyDescent="0.35">
      <c r="A14773">
        <f t="shared" si="448"/>
        <v>14773</v>
      </c>
      <c r="B14773" s="3" t="s">
        <v>1038</v>
      </c>
      <c r="C14773" s="3" t="s">
        <v>86</v>
      </c>
      <c r="D14773" s="3" t="s">
        <v>55</v>
      </c>
      <c r="E14773">
        <v>2026</v>
      </c>
      <c r="F14773" s="3" t="str">
        <f t="shared" ref="F14773:F14836" si="449">_xlfn.CONCAT(B14773,C14773,D14773,E14773)</f>
        <v>RCQOutBRNLEE2026</v>
      </c>
      <c r="G14773" s="9">
        <v>9.9487245557903208</v>
      </c>
      <c r="H14773" s="9">
        <v>10.076708333047</v>
      </c>
      <c r="I14773" s="9">
        <v>22.2753595591333</v>
      </c>
      <c r="J14773" s="9">
        <v>38.858745327680097</v>
      </c>
      <c r="K14773" s="9">
        <v>49.3384528815984</v>
      </c>
      <c r="L14773" s="9">
        <v>57.625272435819703</v>
      </c>
      <c r="M14773" s="9">
        <v>67.301435911179098</v>
      </c>
      <c r="N14773" s="9">
        <v>69.459393408494407</v>
      </c>
      <c r="O14773" s="9">
        <v>55.9043676146756</v>
      </c>
      <c r="P14773" s="9">
        <v>64.433038941614498</v>
      </c>
      <c r="Q14773" s="9">
        <v>20.712893212940401</v>
      </c>
      <c r="R14773" s="9">
        <v>18.789646457225</v>
      </c>
      <c r="S14773" s="9">
        <v>16.009283488497299</v>
      </c>
      <c r="T14773" s="9">
        <v>15.197148878527701</v>
      </c>
    </row>
    <row r="14774" spans="1:20" x14ac:dyDescent="0.35">
      <c r="A14774">
        <f t="shared" si="448"/>
        <v>14774</v>
      </c>
      <c r="B14774" s="3" t="s">
        <v>1038</v>
      </c>
      <c r="C14774" s="3" t="s">
        <v>86</v>
      </c>
      <c r="D14774" s="3" t="s">
        <v>55</v>
      </c>
      <c r="E14774">
        <v>2027</v>
      </c>
      <c r="F14774" s="3" t="str">
        <f t="shared" si="449"/>
        <v>RCQOutBRNLEE2027</v>
      </c>
      <c r="G14774" s="9">
        <v>13.089998609389699</v>
      </c>
      <c r="H14774" s="9">
        <v>9.3988850176715193</v>
      </c>
      <c r="I14774" s="9">
        <v>18.679492713622199</v>
      </c>
      <c r="J14774" s="9">
        <v>24.2384036356239</v>
      </c>
      <c r="K14774" s="9">
        <v>26.550907428401999</v>
      </c>
      <c r="L14774" s="9">
        <v>26.8915381438702</v>
      </c>
      <c r="M14774" s="9">
        <v>32.207787868938802</v>
      </c>
      <c r="N14774" s="9">
        <v>70.214562864648599</v>
      </c>
      <c r="O14774" s="9">
        <v>34.208483076601702</v>
      </c>
      <c r="P14774" s="9">
        <v>17.284128003177699</v>
      </c>
      <c r="Q14774" s="9">
        <v>14.6594883766761</v>
      </c>
      <c r="R14774" s="9">
        <v>12.694655180579099</v>
      </c>
      <c r="S14774" s="9">
        <v>13.1193854336562</v>
      </c>
      <c r="T14774" s="9">
        <v>14.366720793230501</v>
      </c>
    </row>
    <row r="14775" spans="1:20" x14ac:dyDescent="0.35">
      <c r="A14775">
        <f t="shared" si="448"/>
        <v>14775</v>
      </c>
      <c r="B14775" s="3" t="s">
        <v>1038</v>
      </c>
      <c r="C14775" s="3" t="s">
        <v>86</v>
      </c>
      <c r="D14775" s="3" t="s">
        <v>55</v>
      </c>
      <c r="E14775">
        <v>2028</v>
      </c>
      <c r="F14775" s="3" t="str">
        <f t="shared" si="449"/>
        <v>RCQOutBRNLEE2028</v>
      </c>
      <c r="G14775" s="9">
        <v>9.6749285915940195</v>
      </c>
      <c r="H14775" s="9">
        <v>7.6608579744472198</v>
      </c>
      <c r="I14775" s="9">
        <v>12.180130933745801</v>
      </c>
      <c r="J14775" s="9">
        <v>15.806661435702001</v>
      </c>
      <c r="K14775" s="9">
        <v>21.328173635520301</v>
      </c>
      <c r="L14775" s="9">
        <v>25.921508718477799</v>
      </c>
      <c r="M14775" s="9">
        <v>17.1188818992031</v>
      </c>
      <c r="N14775" s="9">
        <v>30.296244982684701</v>
      </c>
      <c r="O14775" s="9">
        <v>32.6016461455281</v>
      </c>
      <c r="P14775" s="9">
        <v>26.977745220559498</v>
      </c>
      <c r="Q14775" s="9">
        <v>14.666389085739199</v>
      </c>
      <c r="R14775" s="9">
        <v>15.4164782873791</v>
      </c>
      <c r="S14775" s="9">
        <v>13.394792431662699</v>
      </c>
      <c r="T14775" s="9">
        <v>13.8581406102416</v>
      </c>
    </row>
    <row r="14776" spans="1:20" x14ac:dyDescent="0.35">
      <c r="A14776">
        <f t="shared" si="448"/>
        <v>14776</v>
      </c>
      <c r="B14776" s="3" t="s">
        <v>1038</v>
      </c>
      <c r="C14776" s="3" t="s">
        <v>86</v>
      </c>
      <c r="D14776" s="3" t="s">
        <v>55</v>
      </c>
      <c r="E14776">
        <v>2029</v>
      </c>
      <c r="F14776" s="3" t="str">
        <f t="shared" si="449"/>
        <v>RCQOutBRNLEE2029</v>
      </c>
      <c r="G14776" s="9">
        <v>15.3272447516915</v>
      </c>
      <c r="H14776" s="9">
        <v>13.473140811234</v>
      </c>
      <c r="I14776" s="9">
        <v>24.5289691102526</v>
      </c>
      <c r="J14776" s="9">
        <v>28.6570068695309</v>
      </c>
      <c r="K14776" s="9">
        <v>27.093899625567001</v>
      </c>
      <c r="L14776" s="9">
        <v>43.654571554131998</v>
      </c>
      <c r="M14776" s="9">
        <v>39.2056104068416</v>
      </c>
      <c r="N14776" s="9">
        <v>37.607102692172198</v>
      </c>
      <c r="O14776" s="9">
        <v>45.8109730920402</v>
      </c>
      <c r="P14776" s="9">
        <v>19.4751219090059</v>
      </c>
      <c r="Q14776" s="9">
        <v>14.625401408809401</v>
      </c>
      <c r="R14776" s="9">
        <v>14.001394161611101</v>
      </c>
      <c r="S14776" s="9">
        <v>14.854036227445</v>
      </c>
      <c r="T14776" s="9">
        <v>15.9001461036297</v>
      </c>
    </row>
    <row r="14777" spans="1:20" x14ac:dyDescent="0.35">
      <c r="A14777">
        <f t="shared" si="448"/>
        <v>14777</v>
      </c>
      <c r="B14777" s="3" t="s">
        <v>1038</v>
      </c>
      <c r="C14777" s="3" t="s">
        <v>95</v>
      </c>
      <c r="D14777" s="3" t="s">
        <v>55</v>
      </c>
      <c r="E14777">
        <v>2020</v>
      </c>
      <c r="F14777" s="3" t="str">
        <f t="shared" si="449"/>
        <v>RCSpillBRNLEE2020</v>
      </c>
      <c r="G14777" s="9">
        <v>0.21104715815994601</v>
      </c>
      <c r="H14777" s="9">
        <v>0.202826277723611</v>
      </c>
      <c r="I14777" s="9">
        <v>0.48902503146388798</v>
      </c>
      <c r="J14777" s="9">
        <v>5.2916597731525501</v>
      </c>
      <c r="K14777" s="9">
        <v>8.5669418026466104</v>
      </c>
      <c r="L14777" s="9">
        <v>5.1941831421689697</v>
      </c>
      <c r="M14777" s="9">
        <v>6.2250376360277704</v>
      </c>
      <c r="N14777" s="9">
        <v>14.076049179907301</v>
      </c>
      <c r="O14777" s="9">
        <v>3.7912095663613501</v>
      </c>
      <c r="P14777" s="9">
        <v>0.70956125981027696</v>
      </c>
      <c r="Q14777" s="9">
        <v>0.280353605122311</v>
      </c>
      <c r="R14777" s="9">
        <v>0</v>
      </c>
      <c r="S14777" s="9">
        <v>0.20048269400651</v>
      </c>
      <c r="T14777" s="9">
        <v>0.47825018953055498</v>
      </c>
    </row>
    <row r="14778" spans="1:20" x14ac:dyDescent="0.35">
      <c r="A14778">
        <f t="shared" si="448"/>
        <v>14778</v>
      </c>
      <c r="B14778" s="3" t="s">
        <v>1038</v>
      </c>
      <c r="C14778" s="3" t="s">
        <v>95</v>
      </c>
      <c r="D14778" s="3" t="s">
        <v>55</v>
      </c>
      <c r="E14778">
        <v>2021</v>
      </c>
      <c r="F14778" s="3" t="str">
        <f t="shared" si="449"/>
        <v>RCSpillBRNLEE2021</v>
      </c>
      <c r="G14778" s="9">
        <v>0.20030085112634399</v>
      </c>
      <c r="H14778" s="9">
        <v>0.11487499614305501</v>
      </c>
      <c r="I14778" s="9">
        <v>1.0451371198868</v>
      </c>
      <c r="J14778" s="9">
        <v>10.5449123027241</v>
      </c>
      <c r="K14778" s="9">
        <v>19.783297460937501</v>
      </c>
      <c r="L14778" s="9">
        <v>28.1917711076552</v>
      </c>
      <c r="M14778" s="9">
        <v>25.5695495670805</v>
      </c>
      <c r="N14778" s="9">
        <v>32.655676958381903</v>
      </c>
      <c r="O14778" s="9">
        <v>19.2039785147103</v>
      </c>
      <c r="P14778" s="9">
        <v>16.412483032408201</v>
      </c>
      <c r="Q14778" s="9">
        <v>6.1566460346146599</v>
      </c>
      <c r="R14778" s="9">
        <v>0</v>
      </c>
      <c r="S14778" s="9">
        <v>1.17761327266406</v>
      </c>
      <c r="T14778" s="9">
        <v>0.44197036901597198</v>
      </c>
    </row>
    <row r="14779" spans="1:20" x14ac:dyDescent="0.35">
      <c r="A14779">
        <f t="shared" si="448"/>
        <v>14779</v>
      </c>
      <c r="B14779" s="3" t="s">
        <v>1038</v>
      </c>
      <c r="C14779" s="3" t="s">
        <v>95</v>
      </c>
      <c r="D14779" s="3" t="s">
        <v>55</v>
      </c>
      <c r="E14779">
        <v>2022</v>
      </c>
      <c r="F14779" s="3" t="str">
        <f t="shared" si="449"/>
        <v>RCSpillBRNLEE2022</v>
      </c>
      <c r="G14779" s="9">
        <v>0.69516966607459596</v>
      </c>
      <c r="H14779" s="9">
        <v>0.157730175365972</v>
      </c>
      <c r="I14779" s="9">
        <v>10.8244856070993</v>
      </c>
      <c r="J14779" s="9">
        <v>8.97506162658037</v>
      </c>
      <c r="K14779" s="9">
        <v>15.021780357520299</v>
      </c>
      <c r="L14779" s="9">
        <v>12.914543574964901</v>
      </c>
      <c r="M14779" s="9">
        <v>6.8903089289854096</v>
      </c>
      <c r="N14779" s="9">
        <v>13.219032309469499</v>
      </c>
      <c r="O14779" s="9">
        <v>7.0804667135604804</v>
      </c>
      <c r="P14779" s="9">
        <v>0.30637057922868</v>
      </c>
      <c r="Q14779" s="9">
        <v>0.26057186989919301</v>
      </c>
      <c r="R14779" s="9">
        <v>0.40241235514861101</v>
      </c>
      <c r="S14779" s="9">
        <v>0.39822926642187501</v>
      </c>
      <c r="T14779" s="9">
        <v>0.72590911480694398</v>
      </c>
    </row>
    <row r="14780" spans="1:20" x14ac:dyDescent="0.35">
      <c r="A14780">
        <f t="shared" si="448"/>
        <v>14780</v>
      </c>
      <c r="B14780" s="3" t="s">
        <v>1038</v>
      </c>
      <c r="C14780" s="3" t="s">
        <v>95</v>
      </c>
      <c r="D14780" s="3" t="s">
        <v>55</v>
      </c>
      <c r="E14780">
        <v>2023</v>
      </c>
      <c r="F14780" s="3" t="str">
        <f t="shared" si="449"/>
        <v>RCSpillBRNLEE2023</v>
      </c>
      <c r="G14780" s="9">
        <v>0.19753637963575199</v>
      </c>
      <c r="H14780" s="9">
        <v>1.09408812916666E-2</v>
      </c>
      <c r="I14780" s="9">
        <v>0.147938762990277</v>
      </c>
      <c r="J14780" s="9">
        <v>0.82257390651747297</v>
      </c>
      <c r="K14780" s="9">
        <v>0.72709685162447901</v>
      </c>
      <c r="L14780" s="9">
        <v>1.23987673727439</v>
      </c>
      <c r="M14780" s="9">
        <v>5.6903021973103796</v>
      </c>
      <c r="N14780" s="9">
        <v>8.2031567183367979</v>
      </c>
      <c r="O14780" s="9">
        <v>0.61204594815846702</v>
      </c>
      <c r="P14780" s="9">
        <v>5.6958093125640898</v>
      </c>
      <c r="Q14780" s="9">
        <v>1.2107871162634399E-3</v>
      </c>
      <c r="R14780" s="9">
        <v>0.114251509818055</v>
      </c>
      <c r="S14780" s="9">
        <v>0.38918717335677</v>
      </c>
      <c r="T14780" s="9">
        <v>0.34992254743541601</v>
      </c>
    </row>
    <row r="14781" spans="1:20" x14ac:dyDescent="0.35">
      <c r="A14781">
        <f t="shared" si="448"/>
        <v>14781</v>
      </c>
      <c r="B14781" s="3" t="s">
        <v>1038</v>
      </c>
      <c r="C14781" s="3" t="s">
        <v>95</v>
      </c>
      <c r="D14781" s="3" t="s">
        <v>55</v>
      </c>
      <c r="E14781">
        <v>2024</v>
      </c>
      <c r="F14781" s="3" t="str">
        <f t="shared" si="449"/>
        <v>RCSpillBRNLEE2024</v>
      </c>
      <c r="G14781" s="9">
        <v>0.21058093370698899</v>
      </c>
      <c r="H14781" s="9">
        <v>5.3621952659722201E-3</v>
      </c>
      <c r="I14781" s="9">
        <v>0.191138180080555</v>
      </c>
      <c r="J14781" s="9">
        <v>0.88247187025638396</v>
      </c>
      <c r="K14781" s="9">
        <v>1.32929907117484</v>
      </c>
      <c r="L14781" s="9">
        <v>0.63199924735396495</v>
      </c>
      <c r="M14781" s="9">
        <v>0</v>
      </c>
      <c r="N14781" s="9">
        <v>3.7888503805065201</v>
      </c>
      <c r="O14781" s="9">
        <v>6.3689838571520996</v>
      </c>
      <c r="P14781" s="9">
        <v>0</v>
      </c>
      <c r="Q14781" s="9">
        <v>0.292679612862903</v>
      </c>
      <c r="R14781" s="9">
        <v>0.36865210783333302</v>
      </c>
      <c r="S14781" s="9">
        <v>2.6870236248697901E-2</v>
      </c>
      <c r="T14781" s="9">
        <v>0.171419250338194</v>
      </c>
    </row>
    <row r="14782" spans="1:20" x14ac:dyDescent="0.35">
      <c r="A14782">
        <f t="shared" si="448"/>
        <v>14782</v>
      </c>
      <c r="B14782" s="3" t="s">
        <v>1038</v>
      </c>
      <c r="C14782" s="3" t="s">
        <v>95</v>
      </c>
      <c r="D14782" s="3" t="s">
        <v>55</v>
      </c>
      <c r="E14782">
        <v>2025</v>
      </c>
      <c r="F14782" s="3" t="str">
        <f t="shared" si="449"/>
        <v>RCSpillBRNLEE2025</v>
      </c>
      <c r="G14782" s="9">
        <v>0.28334131108198901</v>
      </c>
      <c r="H14782" s="9">
        <v>1.43454434861111E-2</v>
      </c>
      <c r="I14782" s="9">
        <v>9.1492659970833307E-2</v>
      </c>
      <c r="J14782" s="9">
        <v>0.63546393412701596</v>
      </c>
      <c r="K14782" s="9">
        <v>1.5463155929619701</v>
      </c>
      <c r="L14782" s="9">
        <v>15.547168326130301</v>
      </c>
      <c r="M14782" s="9">
        <v>5.0860992518379096</v>
      </c>
      <c r="N14782" s="9">
        <v>10.657004008690199</v>
      </c>
      <c r="O14782" s="9">
        <v>2.34414706001875</v>
      </c>
      <c r="P14782" s="9">
        <v>0.122486098431423</v>
      </c>
      <c r="Q14782" s="9">
        <v>0.14802956272849399</v>
      </c>
      <c r="R14782" s="9">
        <v>0</v>
      </c>
      <c r="S14782" s="9">
        <v>0.72254752103515596</v>
      </c>
      <c r="T14782" s="9">
        <v>0.2836641177125</v>
      </c>
    </row>
    <row r="14783" spans="1:20" x14ac:dyDescent="0.35">
      <c r="A14783">
        <f t="shared" si="448"/>
        <v>14783</v>
      </c>
      <c r="B14783" s="3" t="s">
        <v>1038</v>
      </c>
      <c r="C14783" s="3" t="s">
        <v>95</v>
      </c>
      <c r="D14783" s="3" t="s">
        <v>55</v>
      </c>
      <c r="E14783">
        <v>2026</v>
      </c>
      <c r="F14783" s="3" t="str">
        <f t="shared" si="449"/>
        <v>RCSpillBRNLEE2026</v>
      </c>
      <c r="G14783" s="9">
        <v>0.210377730057795</v>
      </c>
      <c r="H14783" s="9">
        <v>6.4904256918958306E-2</v>
      </c>
      <c r="I14783" s="9">
        <v>3.2311499666055501</v>
      </c>
      <c r="J14783" s="9">
        <v>11.4296621979086</v>
      </c>
      <c r="K14783" s="9">
        <v>21.338106783317102</v>
      </c>
      <c r="L14783" s="9">
        <v>28.227390065046901</v>
      </c>
      <c r="M14783" s="9">
        <v>39.181428470401301</v>
      </c>
      <c r="N14783" s="9">
        <v>39.034786062202699</v>
      </c>
      <c r="O14783" s="9">
        <v>27.094816055999502</v>
      </c>
      <c r="P14783" s="9">
        <v>34.8515315560659</v>
      </c>
      <c r="Q14783" s="9">
        <v>1.7566784869055101</v>
      </c>
      <c r="R14783" s="9">
        <v>0.69985848514166604</v>
      </c>
      <c r="S14783" s="9">
        <v>0.69359737843229097</v>
      </c>
      <c r="T14783" s="9">
        <v>0.559245936618055</v>
      </c>
    </row>
    <row r="14784" spans="1:20" x14ac:dyDescent="0.35">
      <c r="A14784">
        <f t="shared" si="448"/>
        <v>14784</v>
      </c>
      <c r="B14784" s="3" t="s">
        <v>1038</v>
      </c>
      <c r="C14784" s="3" t="s">
        <v>95</v>
      </c>
      <c r="D14784" s="3" t="s">
        <v>55</v>
      </c>
      <c r="E14784">
        <v>2027</v>
      </c>
      <c r="F14784" s="3" t="str">
        <f t="shared" si="449"/>
        <v>RCSpillBRNLEE2027</v>
      </c>
      <c r="G14784" s="9">
        <v>0.27441040864717697</v>
      </c>
      <c r="H14784" s="9">
        <v>8.0454843909027698E-2</v>
      </c>
      <c r="I14784" s="9">
        <v>0.29721737708055501</v>
      </c>
      <c r="J14784" s="9">
        <v>2.5999203913229101</v>
      </c>
      <c r="K14784" s="9">
        <v>2.1435880480375</v>
      </c>
      <c r="L14784" s="9">
        <v>1.8867079178555</v>
      </c>
      <c r="M14784" s="9">
        <v>6.4337318443416596</v>
      </c>
      <c r="N14784" s="9">
        <v>40.569245345134703</v>
      </c>
      <c r="O14784" s="9">
        <v>9.1967924333757107</v>
      </c>
      <c r="P14784" s="9">
        <v>3.30648156046249</v>
      </c>
      <c r="Q14784" s="9">
        <v>0.226070016760752</v>
      </c>
      <c r="R14784" s="9">
        <v>0.58497364003749996</v>
      </c>
      <c r="S14784" s="9">
        <v>0.107829965714843</v>
      </c>
      <c r="T14784" s="9">
        <v>0.55164827732777699</v>
      </c>
    </row>
    <row r="14785" spans="1:20" x14ac:dyDescent="0.35">
      <c r="A14785">
        <f t="shared" si="448"/>
        <v>14785</v>
      </c>
      <c r="B14785" s="3" t="s">
        <v>1038</v>
      </c>
      <c r="C14785" s="3" t="s">
        <v>95</v>
      </c>
      <c r="D14785" s="3" t="s">
        <v>55</v>
      </c>
      <c r="E14785">
        <v>2028</v>
      </c>
      <c r="F14785" s="3" t="str">
        <f t="shared" si="449"/>
        <v>RCSpillBRNLEE2028</v>
      </c>
      <c r="G14785" s="9">
        <v>0.34455420558736499</v>
      </c>
      <c r="H14785" s="9">
        <v>0.188958023270138</v>
      </c>
      <c r="I14785" s="9">
        <v>6.9962683836111095E-2</v>
      </c>
      <c r="J14785" s="9">
        <v>0.37817408558736498</v>
      </c>
      <c r="K14785" s="9">
        <v>1.3135060632286399</v>
      </c>
      <c r="L14785" s="9">
        <v>1.7725037688542</v>
      </c>
      <c r="M14785" s="9">
        <v>1.6666816152777699E-4</v>
      </c>
      <c r="N14785" s="9">
        <v>3.0795327539763799</v>
      </c>
      <c r="O14785" s="9">
        <v>6.2795979372014896</v>
      </c>
      <c r="P14785" s="9">
        <v>3.0325933047540201</v>
      </c>
      <c r="Q14785" s="9">
        <v>0.50453486745967702</v>
      </c>
      <c r="R14785" s="9">
        <v>0.358730368393055</v>
      </c>
      <c r="S14785" s="9">
        <v>0.76144096055598898</v>
      </c>
      <c r="T14785" s="9">
        <v>0.56427246771388795</v>
      </c>
    </row>
    <row r="14786" spans="1:20" x14ac:dyDescent="0.35">
      <c r="A14786">
        <f t="shared" si="448"/>
        <v>14786</v>
      </c>
      <c r="B14786" s="3" t="s">
        <v>1038</v>
      </c>
      <c r="C14786" s="3" t="s">
        <v>95</v>
      </c>
      <c r="D14786" s="3" t="s">
        <v>55</v>
      </c>
      <c r="E14786">
        <v>2029</v>
      </c>
      <c r="F14786" s="3" t="str">
        <f t="shared" si="449"/>
        <v>RCSpillBRNLEE2029</v>
      </c>
      <c r="G14786" s="9">
        <v>0.47382116038776806</v>
      </c>
      <c r="H14786" s="9">
        <v>0.15403725638680499</v>
      </c>
      <c r="I14786" s="9">
        <v>1.78275202711375</v>
      </c>
      <c r="J14786" s="9">
        <v>3.94721699767612</v>
      </c>
      <c r="K14786" s="9">
        <v>3.0433770970253602</v>
      </c>
      <c r="L14786" s="9">
        <v>16.006119571248899</v>
      </c>
      <c r="M14786" s="9">
        <v>13.195840883244401</v>
      </c>
      <c r="N14786" s="9">
        <v>10.0024797127694</v>
      </c>
      <c r="O14786" s="9">
        <v>18.683435965985002</v>
      </c>
      <c r="P14786" s="9">
        <v>2.42454726475597</v>
      </c>
      <c r="Q14786" s="9">
        <v>0.550263837559408</v>
      </c>
      <c r="R14786" s="9">
        <v>6.9542984680555503E-2</v>
      </c>
      <c r="S14786" s="9">
        <v>0.46808977777059801</v>
      </c>
      <c r="T14786" s="9">
        <v>0.58315552735888199</v>
      </c>
    </row>
    <row r="14787" spans="1:20" x14ac:dyDescent="0.35">
      <c r="A14787">
        <f t="shared" ref="A14787:A14850" si="450">A14786+1</f>
        <v>14787</v>
      </c>
      <c r="B14787" s="3" t="s">
        <v>1038</v>
      </c>
      <c r="C14787" s="3" t="s">
        <v>77</v>
      </c>
      <c r="D14787" s="3" t="s">
        <v>55</v>
      </c>
      <c r="E14787">
        <v>2020</v>
      </c>
      <c r="F14787" s="3" t="str">
        <f t="shared" si="449"/>
        <v>RCGenBRNLEE2020</v>
      </c>
      <c r="G14787" s="9">
        <v>216.79603424731101</v>
      </c>
      <c r="H14787" s="9">
        <v>205.53231044722199</v>
      </c>
      <c r="I14787" s="9">
        <v>325.61697652777701</v>
      </c>
      <c r="J14787" s="9">
        <v>500.46778709677398</v>
      </c>
      <c r="K14787" s="9">
        <v>480.668358333333</v>
      </c>
      <c r="L14787" s="9">
        <v>453.73548869623602</v>
      </c>
      <c r="M14787" s="9">
        <v>328.04372766666597</v>
      </c>
      <c r="N14787" s="9">
        <v>348.56329749999998</v>
      </c>
      <c r="O14787" s="9">
        <v>314.68839779569799</v>
      </c>
      <c r="P14787" s="9">
        <v>405.28600222222201</v>
      </c>
      <c r="Q14787" s="9">
        <v>319.94397446236502</v>
      </c>
      <c r="R14787" s="9">
        <v>261.591986111111</v>
      </c>
      <c r="S14787" s="9">
        <v>254.17827864583299</v>
      </c>
      <c r="T14787" s="9">
        <v>280.61318333333298</v>
      </c>
    </row>
    <row r="14788" spans="1:20" x14ac:dyDescent="0.35">
      <c r="A14788">
        <f t="shared" si="450"/>
        <v>14788</v>
      </c>
      <c r="B14788" s="3" t="s">
        <v>1038</v>
      </c>
      <c r="C14788" s="3" t="s">
        <v>77</v>
      </c>
      <c r="D14788" s="3" t="s">
        <v>55</v>
      </c>
      <c r="E14788">
        <v>2021</v>
      </c>
      <c r="F14788" s="3" t="str">
        <f t="shared" si="449"/>
        <v>RCGenBRNLEE2021</v>
      </c>
      <c r="G14788" s="9">
        <v>231.339177419354</v>
      </c>
      <c r="H14788" s="9">
        <v>222.12791973611101</v>
      </c>
      <c r="I14788" s="9">
        <v>386.57950833333302</v>
      </c>
      <c r="J14788" s="9">
        <v>505.52618662634399</v>
      </c>
      <c r="K14788" s="9">
        <v>483.69801565476098</v>
      </c>
      <c r="L14788" s="9">
        <v>377.39267809139699</v>
      </c>
      <c r="M14788" s="9">
        <v>326.020513055555</v>
      </c>
      <c r="N14788" s="9">
        <v>391.76293055555499</v>
      </c>
      <c r="O14788" s="9">
        <v>378.19014143817202</v>
      </c>
      <c r="P14788" s="9">
        <v>486.00990698611099</v>
      </c>
      <c r="Q14788" s="9">
        <v>426.432262634408</v>
      </c>
      <c r="R14788" s="9">
        <v>322.09428166666601</v>
      </c>
      <c r="S14788" s="9">
        <v>320.80442065104103</v>
      </c>
      <c r="T14788" s="9">
        <v>306.83667169444402</v>
      </c>
    </row>
    <row r="14789" spans="1:20" x14ac:dyDescent="0.35">
      <c r="A14789">
        <f t="shared" si="450"/>
        <v>14789</v>
      </c>
      <c r="B14789" s="3" t="s">
        <v>1038</v>
      </c>
      <c r="C14789" s="3" t="s">
        <v>77</v>
      </c>
      <c r="D14789" s="3" t="s">
        <v>55</v>
      </c>
      <c r="E14789">
        <v>2022</v>
      </c>
      <c r="F14789" s="3" t="str">
        <f t="shared" si="449"/>
        <v>RCGenBRNLEE2022</v>
      </c>
      <c r="G14789" s="9">
        <v>285.05371582257999</v>
      </c>
      <c r="H14789" s="9">
        <v>201.72126978888801</v>
      </c>
      <c r="I14789" s="9">
        <v>473.97971069444401</v>
      </c>
      <c r="J14789" s="9">
        <v>479.28753198924699</v>
      </c>
      <c r="K14789" s="9">
        <v>439.04549226190397</v>
      </c>
      <c r="L14789" s="9">
        <v>410.53787010752598</v>
      </c>
      <c r="M14789" s="9">
        <v>355.33010853055498</v>
      </c>
      <c r="N14789" s="9">
        <v>458.36375666666601</v>
      </c>
      <c r="O14789" s="9">
        <v>414.56894043010698</v>
      </c>
      <c r="P14789" s="9">
        <v>240.821900597222</v>
      </c>
      <c r="Q14789" s="9">
        <v>289.31180349462301</v>
      </c>
      <c r="R14789" s="9">
        <v>275.85301833333301</v>
      </c>
      <c r="S14789" s="9">
        <v>269.68872265624998</v>
      </c>
      <c r="T14789" s="9">
        <v>235.455282222222</v>
      </c>
    </row>
    <row r="14790" spans="1:20" x14ac:dyDescent="0.35">
      <c r="A14790">
        <f t="shared" si="450"/>
        <v>14790</v>
      </c>
      <c r="B14790" s="3" t="s">
        <v>1038</v>
      </c>
      <c r="C14790" s="3" t="s">
        <v>77</v>
      </c>
      <c r="D14790" s="3" t="s">
        <v>55</v>
      </c>
      <c r="E14790">
        <v>2023</v>
      </c>
      <c r="F14790" s="3" t="str">
        <f t="shared" si="449"/>
        <v>RCGenBRNLEE2023</v>
      </c>
      <c r="G14790" s="9">
        <v>180.28076666666601</v>
      </c>
      <c r="H14790" s="9">
        <v>178.45689414999899</v>
      </c>
      <c r="I14790" s="9">
        <v>237.582706388888</v>
      </c>
      <c r="J14790" s="9">
        <v>360.60303185483798</v>
      </c>
      <c r="K14790" s="9">
        <v>388.60886367559499</v>
      </c>
      <c r="L14790" s="9">
        <v>332.362169435483</v>
      </c>
      <c r="M14790" s="9">
        <v>411.29181388888799</v>
      </c>
      <c r="N14790" s="9">
        <v>370.03200305555498</v>
      </c>
      <c r="O14790" s="9">
        <v>355.266061827957</v>
      </c>
      <c r="P14790" s="9">
        <v>354.02161541666601</v>
      </c>
      <c r="Q14790" s="9">
        <v>368.027273790322</v>
      </c>
      <c r="R14790" s="9">
        <v>263.63254361111098</v>
      </c>
      <c r="S14790" s="9">
        <v>239.92748437500001</v>
      </c>
      <c r="T14790" s="9">
        <v>248.65569027777701</v>
      </c>
    </row>
    <row r="14791" spans="1:20" x14ac:dyDescent="0.35">
      <c r="A14791">
        <f t="shared" si="450"/>
        <v>14791</v>
      </c>
      <c r="B14791" s="3" t="s">
        <v>1038</v>
      </c>
      <c r="C14791" s="3" t="s">
        <v>77</v>
      </c>
      <c r="D14791" s="3" t="s">
        <v>55</v>
      </c>
      <c r="E14791">
        <v>2024</v>
      </c>
      <c r="F14791" s="3" t="str">
        <f t="shared" si="449"/>
        <v>RCGenBRNLEE2024</v>
      </c>
      <c r="G14791" s="9">
        <v>216.52709543010701</v>
      </c>
      <c r="H14791" s="9">
        <v>187.417058</v>
      </c>
      <c r="I14791" s="9">
        <v>353.692606527777</v>
      </c>
      <c r="J14791" s="9">
        <v>391.24000873655899</v>
      </c>
      <c r="K14791" s="9">
        <v>423.87728779761898</v>
      </c>
      <c r="L14791" s="9">
        <v>399.46936276881701</v>
      </c>
      <c r="M14791" s="9">
        <v>302.32866111111099</v>
      </c>
      <c r="N14791" s="9">
        <v>440.04253041666601</v>
      </c>
      <c r="O14791" s="9">
        <v>503.01022634408599</v>
      </c>
      <c r="P14791" s="9">
        <v>268.221534166666</v>
      </c>
      <c r="Q14791" s="9">
        <v>292.37301858870899</v>
      </c>
      <c r="R14791" s="9">
        <v>283.96713333333298</v>
      </c>
      <c r="S14791" s="9">
        <v>288.42575781250002</v>
      </c>
      <c r="T14791" s="9">
        <v>226.48465236111099</v>
      </c>
    </row>
    <row r="14792" spans="1:20" x14ac:dyDescent="0.35">
      <c r="A14792">
        <f t="shared" si="450"/>
        <v>14792</v>
      </c>
      <c r="B14792" s="3" t="s">
        <v>1038</v>
      </c>
      <c r="C14792" s="3" t="s">
        <v>77</v>
      </c>
      <c r="D14792" s="3" t="s">
        <v>55</v>
      </c>
      <c r="E14792">
        <v>2025</v>
      </c>
      <c r="F14792" s="3" t="str">
        <f t="shared" si="449"/>
        <v>RCGenBRNLEE2025</v>
      </c>
      <c r="G14792" s="9">
        <v>192.18052938171999</v>
      </c>
      <c r="H14792" s="9">
        <v>164.93558018749999</v>
      </c>
      <c r="I14792" s="9">
        <v>183.34006541666599</v>
      </c>
      <c r="J14792" s="9">
        <v>323.97731636424697</v>
      </c>
      <c r="K14792" s="9">
        <v>422.78281513392801</v>
      </c>
      <c r="L14792" s="9">
        <v>410.682744274193</v>
      </c>
      <c r="M14792" s="9">
        <v>412.129645277777</v>
      </c>
      <c r="N14792" s="9">
        <v>406.56038522222201</v>
      </c>
      <c r="O14792" s="9">
        <v>351.94427974462297</v>
      </c>
      <c r="P14792" s="9">
        <v>236.21512724999999</v>
      </c>
      <c r="Q14792" s="9">
        <v>294.81520564516097</v>
      </c>
      <c r="R14792" s="9">
        <v>247.439735277777</v>
      </c>
      <c r="S14792" s="9">
        <v>296.43894401041598</v>
      </c>
      <c r="T14792" s="9">
        <v>242.96315347222199</v>
      </c>
    </row>
    <row r="14793" spans="1:20" x14ac:dyDescent="0.35">
      <c r="A14793">
        <f t="shared" si="450"/>
        <v>14793</v>
      </c>
      <c r="B14793" s="3" t="s">
        <v>1038</v>
      </c>
      <c r="C14793" s="3" t="s">
        <v>77</v>
      </c>
      <c r="D14793" s="3" t="s">
        <v>55</v>
      </c>
      <c r="E14793">
        <v>2026</v>
      </c>
      <c r="F14793" s="3" t="str">
        <f t="shared" si="449"/>
        <v>RCGenBRNLEE2026</v>
      </c>
      <c r="G14793" s="9">
        <v>193.318079059139</v>
      </c>
      <c r="H14793" s="9">
        <v>201.90692082222199</v>
      </c>
      <c r="I14793" s="9">
        <v>362.85642263888798</v>
      </c>
      <c r="J14793" s="9">
        <v>434.39231842741901</v>
      </c>
      <c r="K14793" s="9">
        <v>468.04813922619002</v>
      </c>
      <c r="L14793" s="9">
        <v>394.81052768010699</v>
      </c>
      <c r="M14793" s="9">
        <v>387.05286491666601</v>
      </c>
      <c r="N14793" s="9">
        <v>370.11042583333301</v>
      </c>
      <c r="O14793" s="9">
        <v>417.35409390860201</v>
      </c>
      <c r="P14793" s="9">
        <v>537.06398319444395</v>
      </c>
      <c r="Q14793" s="9">
        <v>389.53854301075199</v>
      </c>
      <c r="R14793" s="9">
        <v>385.72049166666602</v>
      </c>
      <c r="S14793" s="9">
        <v>319.031153645833</v>
      </c>
      <c r="T14793" s="9">
        <v>305.03219444444397</v>
      </c>
    </row>
    <row r="14794" spans="1:20" x14ac:dyDescent="0.35">
      <c r="A14794">
        <f t="shared" si="450"/>
        <v>14794</v>
      </c>
      <c r="B14794" s="3" t="s">
        <v>1038</v>
      </c>
      <c r="C14794" s="3" t="s">
        <v>77</v>
      </c>
      <c r="D14794" s="3" t="s">
        <v>55</v>
      </c>
      <c r="E14794">
        <v>2027</v>
      </c>
      <c r="F14794" s="3" t="str">
        <f t="shared" si="449"/>
        <v>RCGenBRNLEE2027</v>
      </c>
      <c r="G14794" s="9">
        <v>254.38745704300999</v>
      </c>
      <c r="H14794" s="9">
        <v>197.43315752777701</v>
      </c>
      <c r="I14794" s="9">
        <v>389.57039109166601</v>
      </c>
      <c r="J14794" s="9">
        <v>435.55168346774099</v>
      </c>
      <c r="K14794" s="9">
        <v>472.90105595237998</v>
      </c>
      <c r="L14794" s="9">
        <v>455.76158736559103</v>
      </c>
      <c r="M14794" s="9">
        <v>462.30485972222198</v>
      </c>
      <c r="N14794" s="9">
        <v>416.07581810833301</v>
      </c>
      <c r="O14794" s="9">
        <v>397.95515053763398</v>
      </c>
      <c r="P14794" s="9">
        <v>289.82139875000001</v>
      </c>
      <c r="Q14794" s="9">
        <v>323.82796303763399</v>
      </c>
      <c r="R14794" s="9">
        <v>256.05991111111098</v>
      </c>
      <c r="S14794" s="9">
        <v>279.95936536458299</v>
      </c>
      <c r="T14794" s="9">
        <v>285.60498362499999</v>
      </c>
    </row>
    <row r="14795" spans="1:20" x14ac:dyDescent="0.35">
      <c r="A14795">
        <f t="shared" si="450"/>
        <v>14795</v>
      </c>
      <c r="B14795" s="3" t="s">
        <v>1038</v>
      </c>
      <c r="C14795" s="3" t="s">
        <v>77</v>
      </c>
      <c r="D14795" s="3" t="s">
        <v>55</v>
      </c>
      <c r="E14795">
        <v>2028</v>
      </c>
      <c r="F14795" s="3" t="str">
        <f t="shared" si="449"/>
        <v>RCGenBRNLEE2028</v>
      </c>
      <c r="G14795" s="9">
        <v>184.865005836021</v>
      </c>
      <c r="H14795" s="9">
        <v>159.43684170833299</v>
      </c>
      <c r="I14795" s="9">
        <v>260.34061333333301</v>
      </c>
      <c r="J14795" s="9">
        <v>330.98596770161203</v>
      </c>
      <c r="K14795" s="9">
        <v>399.292618898809</v>
      </c>
      <c r="L14795" s="9">
        <v>393.95781490591298</v>
      </c>
      <c r="M14795" s="9">
        <v>326.82021305555497</v>
      </c>
      <c r="N14795" s="9">
        <v>500.16271111111098</v>
      </c>
      <c r="O14795" s="9">
        <v>458.29241192204302</v>
      </c>
      <c r="P14795" s="9">
        <v>493.17795694444402</v>
      </c>
      <c r="Q14795" s="9">
        <v>318.01915725806401</v>
      </c>
      <c r="R14795" s="9">
        <v>320.36337777777698</v>
      </c>
      <c r="S14795" s="9">
        <v>266.72212239583303</v>
      </c>
      <c r="T14795" s="9">
        <v>275.57074499999999</v>
      </c>
    </row>
    <row r="14796" spans="1:20" x14ac:dyDescent="0.35">
      <c r="A14796">
        <f t="shared" si="450"/>
        <v>14796</v>
      </c>
      <c r="B14796" s="3" t="s">
        <v>1038</v>
      </c>
      <c r="C14796" s="3" t="s">
        <v>77</v>
      </c>
      <c r="D14796" s="3" t="s">
        <v>55</v>
      </c>
      <c r="E14796">
        <v>2029</v>
      </c>
      <c r="F14796" s="3" t="str">
        <f t="shared" si="449"/>
        <v>RCGenBRNLEE2029</v>
      </c>
      <c r="G14796" s="9">
        <v>295.934663844086</v>
      </c>
      <c r="H14796" s="9">
        <v>275.32194625</v>
      </c>
      <c r="I14796" s="9">
        <v>435.141878611111</v>
      </c>
      <c r="J14796" s="9">
        <v>449.35093805107499</v>
      </c>
      <c r="K14796" s="9">
        <v>438.82754508928502</v>
      </c>
      <c r="L14796" s="9">
        <v>441.59728754032199</v>
      </c>
      <c r="M14796" s="9">
        <v>365.74895919444401</v>
      </c>
      <c r="N14796" s="9">
        <v>451.65012944444402</v>
      </c>
      <c r="O14796" s="9">
        <v>441.48621895161199</v>
      </c>
      <c r="P14796" s="9">
        <v>347.93057347222202</v>
      </c>
      <c r="Q14796" s="9">
        <v>313.30759543010703</v>
      </c>
      <c r="R14796" s="9">
        <v>302.26506944444401</v>
      </c>
      <c r="S14796" s="9">
        <v>303.61204296875002</v>
      </c>
      <c r="T14796" s="9">
        <v>304.42863388888799</v>
      </c>
    </row>
    <row r="14797" spans="1:20" x14ac:dyDescent="0.35">
      <c r="A14797">
        <f t="shared" si="450"/>
        <v>14797</v>
      </c>
      <c r="B14797" s="3" t="s">
        <v>1038</v>
      </c>
      <c r="C14797" s="3" t="s">
        <v>75</v>
      </c>
      <c r="D14797" s="3" t="s">
        <v>33</v>
      </c>
      <c r="E14797">
        <v>2020</v>
      </c>
      <c r="F14797" s="3" t="str">
        <f t="shared" si="449"/>
        <v>RCElevCAB G2020</v>
      </c>
      <c r="G14797" s="9">
        <v>2180.4298598</v>
      </c>
      <c r="H14797" s="9">
        <v>2216.8176562399999</v>
      </c>
      <c r="I14797" s="9">
        <v>2198.2021700799901</v>
      </c>
      <c r="J14797" s="9">
        <v>2160.3084680799998</v>
      </c>
      <c r="K14797" s="9">
        <v>2161.1942948799901</v>
      </c>
      <c r="L14797" s="9">
        <v>2214.8852414799999</v>
      </c>
      <c r="M14797" s="9">
        <v>2160.0000691199998</v>
      </c>
      <c r="N14797" s="9">
        <v>2185.74810144</v>
      </c>
      <c r="O14797" s="9">
        <v>2215.1149002799998</v>
      </c>
      <c r="P14797" s="9">
        <v>2210.76778728</v>
      </c>
      <c r="Q14797" s="9">
        <v>2201.9423276799998</v>
      </c>
      <c r="R14797" s="9">
        <v>2208.5072885200002</v>
      </c>
      <c r="S14797" s="9">
        <v>2213.67789236</v>
      </c>
      <c r="T14797" s="9">
        <v>2160.0000691199998</v>
      </c>
    </row>
    <row r="14798" spans="1:20" x14ac:dyDescent="0.35">
      <c r="A14798">
        <f t="shared" si="450"/>
        <v>14798</v>
      </c>
      <c r="B14798" s="3" t="s">
        <v>1038</v>
      </c>
      <c r="C14798" s="3" t="s">
        <v>75</v>
      </c>
      <c r="D14798" s="3" t="s">
        <v>33</v>
      </c>
      <c r="E14798">
        <v>2021</v>
      </c>
      <c r="F14798" s="3" t="str">
        <f t="shared" si="449"/>
        <v>RCElevCAB G2021</v>
      </c>
      <c r="G14798" s="9">
        <v>2171.23366528</v>
      </c>
      <c r="H14798" s="9">
        <v>2187.4344532</v>
      </c>
      <c r="I14798" s="9">
        <v>2160.0000691199998</v>
      </c>
      <c r="J14798" s="9">
        <v>2177.5722481600001</v>
      </c>
      <c r="K14798" s="9">
        <v>2203.7271046400001</v>
      </c>
      <c r="L14798" s="9">
        <v>2216.8176562399999</v>
      </c>
      <c r="M14798" s="9">
        <v>2160.0000691199998</v>
      </c>
      <c r="N14798" s="9">
        <v>2194.1339284800001</v>
      </c>
      <c r="O14798" s="9">
        <v>2216.8176562399999</v>
      </c>
      <c r="P14798" s="9">
        <v>2209.7605693999999</v>
      </c>
      <c r="Q14798" s="9">
        <v>2206.1746112800001</v>
      </c>
      <c r="R14798" s="9">
        <v>2209.9869473600002</v>
      </c>
      <c r="S14798" s="9">
        <v>2168.2809092799998</v>
      </c>
      <c r="T14798" s="9">
        <v>2160.0000691199998</v>
      </c>
    </row>
    <row r="14799" spans="1:20" x14ac:dyDescent="0.35">
      <c r="A14799">
        <f t="shared" si="450"/>
        <v>14799</v>
      </c>
      <c r="B14799" s="3" t="s">
        <v>1038</v>
      </c>
      <c r="C14799" s="3" t="s">
        <v>75</v>
      </c>
      <c r="D14799" s="3" t="s">
        <v>33</v>
      </c>
      <c r="E14799">
        <v>2022</v>
      </c>
      <c r="F14799" s="3" t="str">
        <f t="shared" si="449"/>
        <v>RCElevCAB G2022</v>
      </c>
      <c r="G14799" s="9">
        <v>2168.00203788</v>
      </c>
      <c r="H14799" s="9">
        <v>2192.6148995599901</v>
      </c>
      <c r="I14799" s="9">
        <v>2216.8176562399999</v>
      </c>
      <c r="J14799" s="9">
        <v>2216.8176562399999</v>
      </c>
      <c r="K14799" s="9">
        <v>2206.8832727200002</v>
      </c>
      <c r="L14799" s="9">
        <v>2216.8176562399999</v>
      </c>
      <c r="M14799" s="9">
        <v>2160.8366833199998</v>
      </c>
      <c r="N14799" s="9">
        <v>2193.2513825199999</v>
      </c>
      <c r="O14799" s="9">
        <v>2214.79993964</v>
      </c>
      <c r="P14799" s="9">
        <v>2215.1542703599998</v>
      </c>
      <c r="Q14799" s="9">
        <v>2165.928547</v>
      </c>
      <c r="R14799" s="9">
        <v>2162.6181794399999</v>
      </c>
      <c r="S14799" s="9">
        <v>2160.0000691199998</v>
      </c>
      <c r="T14799" s="9">
        <v>2160.0000691199998</v>
      </c>
    </row>
    <row r="14800" spans="1:20" x14ac:dyDescent="0.35">
      <c r="A14800">
        <f t="shared" si="450"/>
        <v>14800</v>
      </c>
      <c r="B14800" s="3" t="s">
        <v>1038</v>
      </c>
      <c r="C14800" s="3" t="s">
        <v>75</v>
      </c>
      <c r="D14800" s="3" t="s">
        <v>33</v>
      </c>
      <c r="E14800">
        <v>2023</v>
      </c>
      <c r="F14800" s="3" t="str">
        <f t="shared" si="449"/>
        <v>RCElevCAB G2023</v>
      </c>
      <c r="G14800" s="9">
        <v>2170.95151304</v>
      </c>
      <c r="H14800" s="9">
        <v>2213.6614881599999</v>
      </c>
      <c r="I14800" s="9">
        <v>2216.8176562399999</v>
      </c>
      <c r="J14800" s="9">
        <v>2208.9731677999998</v>
      </c>
      <c r="K14800" s="9">
        <v>2193.5335347599998</v>
      </c>
      <c r="L14800" s="9">
        <v>2160.4889142799998</v>
      </c>
      <c r="M14800" s="9">
        <v>2160.8268407999999</v>
      </c>
      <c r="N14800" s="9">
        <v>2167.8314341999999</v>
      </c>
      <c r="O14800" s="9">
        <v>2160.0000691199998</v>
      </c>
      <c r="P14800" s="9">
        <v>2177.8642429199999</v>
      </c>
      <c r="Q14800" s="9">
        <v>2161.6732975199998</v>
      </c>
      <c r="R14800" s="9">
        <v>2172.9265787200002</v>
      </c>
      <c r="S14800" s="9">
        <v>2165.65951812</v>
      </c>
      <c r="T14800" s="9">
        <v>2160.0000691199998</v>
      </c>
    </row>
    <row r="14801" spans="1:20" x14ac:dyDescent="0.35">
      <c r="A14801">
        <f t="shared" si="450"/>
        <v>14801</v>
      </c>
      <c r="B14801" s="3" t="s">
        <v>1038</v>
      </c>
      <c r="C14801" s="3" t="s">
        <v>75</v>
      </c>
      <c r="D14801" s="3" t="s">
        <v>33</v>
      </c>
      <c r="E14801">
        <v>2024</v>
      </c>
      <c r="F14801" s="3" t="str">
        <f t="shared" si="449"/>
        <v>RCElevCAB G2024</v>
      </c>
      <c r="G14801" s="9">
        <v>2210.8563699599999</v>
      </c>
      <c r="H14801" s="9">
        <v>2216.8176562399999</v>
      </c>
      <c r="I14801" s="9">
        <v>2160.4495441999902</v>
      </c>
      <c r="J14801" s="9">
        <v>2197.5328787200001</v>
      </c>
      <c r="K14801" s="9">
        <v>2216.4830105599999</v>
      </c>
      <c r="L14801" s="9">
        <v>2213.3629317199998</v>
      </c>
      <c r="M14801" s="9">
        <v>2160.5906203200002</v>
      </c>
      <c r="N14801" s="9">
        <v>2171.3091245999999</v>
      </c>
      <c r="O14801" s="9">
        <v>2213.40886348</v>
      </c>
      <c r="P14801" s="9">
        <v>2216.8176562399999</v>
      </c>
      <c r="Q14801" s="9">
        <v>2206.0696244000001</v>
      </c>
      <c r="R14801" s="9">
        <v>2205.81043804</v>
      </c>
      <c r="S14801" s="9">
        <v>2213.7107007599998</v>
      </c>
      <c r="T14801" s="9">
        <v>2160.0000691199998</v>
      </c>
    </row>
    <row r="14802" spans="1:20" x14ac:dyDescent="0.35">
      <c r="A14802">
        <f t="shared" si="450"/>
        <v>14802</v>
      </c>
      <c r="B14802" s="3" t="s">
        <v>1038</v>
      </c>
      <c r="C14802" s="3" t="s">
        <v>75</v>
      </c>
      <c r="D14802" s="3" t="s">
        <v>33</v>
      </c>
      <c r="E14802">
        <v>2025</v>
      </c>
      <c r="F14802" s="3" t="str">
        <f t="shared" si="449"/>
        <v>RCElevCAB G2025</v>
      </c>
      <c r="G14802" s="9">
        <v>2192.7494139999999</v>
      </c>
      <c r="H14802" s="9">
        <v>2210.1050575999998</v>
      </c>
      <c r="I14802" s="9">
        <v>2160.0000691199998</v>
      </c>
      <c r="J14802" s="9">
        <v>2215.53156696</v>
      </c>
      <c r="K14802" s="9">
        <v>2183.5368152800002</v>
      </c>
      <c r="L14802" s="9">
        <v>2216.8176562399999</v>
      </c>
      <c r="M14802" s="9">
        <v>2216.8176562399999</v>
      </c>
      <c r="N14802" s="9">
        <v>2168.77631612</v>
      </c>
      <c r="O14802" s="9">
        <v>2215.0000708799998</v>
      </c>
      <c r="P14802" s="9">
        <v>2214.01253804</v>
      </c>
      <c r="Q14802" s="9">
        <v>2180.4200172800001</v>
      </c>
      <c r="R14802" s="9">
        <v>2162.2671295599998</v>
      </c>
      <c r="S14802" s="9">
        <v>2160.0000691199998</v>
      </c>
      <c r="T14802" s="9">
        <v>2160.0000691199998</v>
      </c>
    </row>
    <row r="14803" spans="1:20" x14ac:dyDescent="0.35">
      <c r="A14803">
        <f t="shared" si="450"/>
        <v>14803</v>
      </c>
      <c r="B14803" s="3" t="s">
        <v>1038</v>
      </c>
      <c r="C14803" s="3" t="s">
        <v>75</v>
      </c>
      <c r="D14803" s="3" t="s">
        <v>33</v>
      </c>
      <c r="E14803">
        <v>2026</v>
      </c>
      <c r="F14803" s="3" t="str">
        <f t="shared" si="449"/>
        <v>RCElevCAB G2026</v>
      </c>
      <c r="G14803" s="9">
        <v>2170.2231665600002</v>
      </c>
      <c r="H14803" s="9">
        <v>2189.4226422400002</v>
      </c>
      <c r="I14803" s="9">
        <v>2160.0000691199998</v>
      </c>
      <c r="J14803" s="9">
        <v>2215.7677874400001</v>
      </c>
      <c r="K14803" s="9">
        <v>2210.7710681199901</v>
      </c>
      <c r="L14803" s="9">
        <v>2209.9607006400001</v>
      </c>
      <c r="M14803" s="9">
        <v>2160.0000691199998</v>
      </c>
      <c r="N14803" s="9">
        <v>2190.5414086800001</v>
      </c>
      <c r="O14803" s="9">
        <v>2203.5991518800001</v>
      </c>
      <c r="P14803" s="9">
        <v>2216.8176562399999</v>
      </c>
      <c r="Q14803" s="9">
        <v>2160.0000691199998</v>
      </c>
      <c r="R14803" s="9">
        <v>2166.8242163199998</v>
      </c>
      <c r="S14803" s="9">
        <v>2164.8753973600001</v>
      </c>
      <c r="T14803" s="9">
        <v>2160.0000691199998</v>
      </c>
    </row>
    <row r="14804" spans="1:20" x14ac:dyDescent="0.35">
      <c r="A14804">
        <f t="shared" si="450"/>
        <v>14804</v>
      </c>
      <c r="B14804" s="3" t="s">
        <v>1038</v>
      </c>
      <c r="C14804" s="3" t="s">
        <v>75</v>
      </c>
      <c r="D14804" s="3" t="s">
        <v>33</v>
      </c>
      <c r="E14804">
        <v>2027</v>
      </c>
      <c r="F14804" s="3" t="str">
        <f t="shared" si="449"/>
        <v>RCElevCAB G2027</v>
      </c>
      <c r="G14804" s="9">
        <v>2190.6824848000001</v>
      </c>
      <c r="H14804" s="9">
        <v>2216.1844541199998</v>
      </c>
      <c r="I14804" s="9">
        <v>2216.4764488800001</v>
      </c>
      <c r="J14804" s="9">
        <v>2215.5053202399999</v>
      </c>
      <c r="K14804" s="9">
        <v>2191.4830097600002</v>
      </c>
      <c r="L14804" s="9">
        <v>2215.77762996</v>
      </c>
      <c r="M14804" s="9">
        <v>2160.6463945999999</v>
      </c>
      <c r="N14804" s="9">
        <v>2191.9324848400001</v>
      </c>
      <c r="O14804" s="9">
        <v>2208.8189683199998</v>
      </c>
      <c r="P14804" s="9">
        <v>2216.8176562399999</v>
      </c>
      <c r="Q14804" s="9">
        <v>2201.84390248</v>
      </c>
      <c r="R14804" s="9">
        <v>2212.4180498000001</v>
      </c>
      <c r="S14804" s="9">
        <v>2179.6523007199999</v>
      </c>
      <c r="T14804" s="9">
        <v>2160.0000691199998</v>
      </c>
    </row>
    <row r="14805" spans="1:20" x14ac:dyDescent="0.35">
      <c r="A14805">
        <f t="shared" si="450"/>
        <v>14805</v>
      </c>
      <c r="B14805" s="3" t="s">
        <v>1038</v>
      </c>
      <c r="C14805" s="3" t="s">
        <v>75</v>
      </c>
      <c r="D14805" s="3" t="s">
        <v>33</v>
      </c>
      <c r="E14805">
        <v>2028</v>
      </c>
      <c r="F14805" s="3" t="str">
        <f t="shared" si="449"/>
        <v>RCElevCAB G2028</v>
      </c>
      <c r="G14805" s="9">
        <v>2179.2881274799902</v>
      </c>
      <c r="H14805" s="9">
        <v>2216.1221181599999</v>
      </c>
      <c r="I14805" s="9">
        <v>2204.3570259200001</v>
      </c>
      <c r="J14805" s="9">
        <v>2204.4488894400001</v>
      </c>
      <c r="K14805" s="9">
        <v>2216.8176562399999</v>
      </c>
      <c r="L14805" s="9">
        <v>2216.8176562399999</v>
      </c>
      <c r="M14805" s="9">
        <v>2216.8176562399999</v>
      </c>
      <c r="N14805" s="9">
        <v>2173.8681797999998</v>
      </c>
      <c r="O14805" s="9">
        <v>2183.3005948</v>
      </c>
      <c r="P14805" s="9">
        <v>2215.7448215600002</v>
      </c>
      <c r="Q14805" s="9">
        <v>2160.0000691199998</v>
      </c>
      <c r="R14805" s="9">
        <v>2174.3078123599998</v>
      </c>
      <c r="S14805" s="9">
        <v>2169.3701481600001</v>
      </c>
      <c r="T14805" s="9">
        <v>2160.0000691199998</v>
      </c>
    </row>
    <row r="14806" spans="1:20" x14ac:dyDescent="0.35">
      <c r="A14806">
        <f t="shared" si="450"/>
        <v>14806</v>
      </c>
      <c r="B14806" s="3" t="s">
        <v>1038</v>
      </c>
      <c r="C14806" s="3" t="s">
        <v>75</v>
      </c>
      <c r="D14806" s="3" t="s">
        <v>33</v>
      </c>
      <c r="E14806">
        <v>2029</v>
      </c>
      <c r="F14806" s="3" t="str">
        <f t="shared" si="449"/>
        <v>RCElevCAB G2029</v>
      </c>
      <c r="G14806" s="9">
        <v>2175.2362900799999</v>
      </c>
      <c r="H14806" s="9">
        <v>2168.1103056000002</v>
      </c>
      <c r="I14806" s="9">
        <v>2181.2697548400001</v>
      </c>
      <c r="J14806" s="9">
        <v>2160.7448198000002</v>
      </c>
      <c r="K14806" s="9">
        <v>2215.7054514799902</v>
      </c>
      <c r="L14806" s="9">
        <v>2163.3957385200001</v>
      </c>
      <c r="M14806" s="9">
        <v>2160.0000691199998</v>
      </c>
      <c r="N14806" s="9">
        <v>2186.6076815199999</v>
      </c>
      <c r="O14806" s="9">
        <v>2213.3793359199999</v>
      </c>
      <c r="P14806" s="9">
        <v>2216.8176562399999</v>
      </c>
      <c r="Q14806" s="9">
        <v>2213.16280048</v>
      </c>
      <c r="R14806" s="9">
        <v>2210.8694933199999</v>
      </c>
      <c r="S14806" s="9">
        <v>2207.0866848000001</v>
      </c>
      <c r="T14806" s="9">
        <v>2160.0000691199998</v>
      </c>
    </row>
    <row r="14807" spans="1:20" x14ac:dyDescent="0.35">
      <c r="A14807">
        <f t="shared" si="450"/>
        <v>14807</v>
      </c>
      <c r="B14807" s="3" t="s">
        <v>1038</v>
      </c>
      <c r="C14807" s="3" t="s">
        <v>86</v>
      </c>
      <c r="D14807" s="3" t="s">
        <v>33</v>
      </c>
      <c r="E14807">
        <v>2020</v>
      </c>
      <c r="F14807" s="3" t="str">
        <f t="shared" si="449"/>
        <v>RCQOutCAB G2020</v>
      </c>
      <c r="G14807" s="9">
        <v>10.9830118658055</v>
      </c>
      <c r="H14807" s="9">
        <v>18.161431313445895</v>
      </c>
      <c r="I14807" s="9">
        <v>22.573002763993401</v>
      </c>
      <c r="J14807" s="9">
        <v>16.5956977969586</v>
      </c>
      <c r="K14807" s="9">
        <v>12.8238790122351</v>
      </c>
      <c r="L14807" s="9">
        <v>11.481952264108401</v>
      </c>
      <c r="M14807" s="9">
        <v>26.350261167910499</v>
      </c>
      <c r="N14807" s="9">
        <v>39.614602467386497</v>
      </c>
      <c r="O14807" s="9">
        <v>45.8539622261844</v>
      </c>
      <c r="P14807" s="9">
        <v>72.6361349868194</v>
      </c>
      <c r="Q14807" s="9">
        <v>34.565489562794298</v>
      </c>
      <c r="R14807" s="9">
        <v>11.954536440048399</v>
      </c>
      <c r="S14807" s="9">
        <v>10.266619014879099</v>
      </c>
      <c r="T14807" s="9">
        <v>15.182015460962001</v>
      </c>
    </row>
    <row r="14808" spans="1:20" x14ac:dyDescent="0.35">
      <c r="A14808">
        <f t="shared" si="450"/>
        <v>14808</v>
      </c>
      <c r="B14808" s="3" t="s">
        <v>1038</v>
      </c>
      <c r="C14808" s="3" t="s">
        <v>86</v>
      </c>
      <c r="D14808" s="3" t="s">
        <v>33</v>
      </c>
      <c r="E14808">
        <v>2021</v>
      </c>
      <c r="F14808" s="3" t="str">
        <f t="shared" si="449"/>
        <v>RCQOutCAB G2021</v>
      </c>
      <c r="G14808" s="9">
        <v>11.7645977177979</v>
      </c>
      <c r="H14808" s="9">
        <v>12.476380370820101</v>
      </c>
      <c r="I14808" s="9">
        <v>18.913379166180501</v>
      </c>
      <c r="J14808" s="9">
        <v>20.1496271888672</v>
      </c>
      <c r="K14808" s="9">
        <v>17.228734851462601</v>
      </c>
      <c r="L14808" s="9">
        <v>19.7256770104864</v>
      </c>
      <c r="M14808" s="9">
        <v>36.392603340257502</v>
      </c>
      <c r="N14808" s="9">
        <v>45.088797358658397</v>
      </c>
      <c r="O14808" s="9">
        <v>65.276946577451</v>
      </c>
      <c r="P14808" s="9">
        <v>66.619206067306095</v>
      </c>
      <c r="Q14808" s="9">
        <v>47.300348061337402</v>
      </c>
      <c r="R14808" s="9">
        <v>26.8472297769375</v>
      </c>
      <c r="S14808" s="9">
        <v>23.796021180396099</v>
      </c>
      <c r="T14808" s="9">
        <v>17.5861307197138</v>
      </c>
    </row>
    <row r="14809" spans="1:20" x14ac:dyDescent="0.35">
      <c r="A14809">
        <f t="shared" si="450"/>
        <v>14809</v>
      </c>
      <c r="B14809" s="3" t="s">
        <v>1038</v>
      </c>
      <c r="C14809" s="3" t="s">
        <v>86</v>
      </c>
      <c r="D14809" s="3" t="s">
        <v>33</v>
      </c>
      <c r="E14809">
        <v>2022</v>
      </c>
      <c r="F14809" s="3" t="str">
        <f t="shared" si="449"/>
        <v>RCQOutCAB G2022</v>
      </c>
      <c r="G14809" s="9">
        <v>14.115793697811601</v>
      </c>
      <c r="H14809" s="9">
        <v>11.541630083345799</v>
      </c>
      <c r="I14809" s="9">
        <v>13.830562076610899</v>
      </c>
      <c r="J14809" s="9">
        <v>34.977057972853203</v>
      </c>
      <c r="K14809" s="9">
        <v>30.718883896876999</v>
      </c>
      <c r="L14809" s="9">
        <v>21.952769869996601</v>
      </c>
      <c r="M14809" s="9">
        <v>24.410689223289399</v>
      </c>
      <c r="N14809" s="9">
        <v>32.957174474223599</v>
      </c>
      <c r="O14809" s="9">
        <v>45.678821897869597</v>
      </c>
      <c r="P14809" s="9">
        <v>28.654735409166001</v>
      </c>
      <c r="Q14809" s="9">
        <v>14.355828946784699</v>
      </c>
      <c r="R14809" s="9">
        <v>5.8452146720912701</v>
      </c>
      <c r="S14809" s="9">
        <v>5.8167960126941196</v>
      </c>
      <c r="T14809" s="9">
        <v>7.9338730285227701</v>
      </c>
    </row>
    <row r="14810" spans="1:20" x14ac:dyDescent="0.35">
      <c r="A14810">
        <f t="shared" si="450"/>
        <v>14810</v>
      </c>
      <c r="B14810" s="3" t="s">
        <v>1038</v>
      </c>
      <c r="C14810" s="3" t="s">
        <v>86</v>
      </c>
      <c r="D14810" s="3" t="s">
        <v>33</v>
      </c>
      <c r="E14810">
        <v>2023</v>
      </c>
      <c r="F14810" s="3" t="str">
        <f t="shared" si="449"/>
        <v>RCQOutCAB G2023</v>
      </c>
      <c r="G14810" s="9">
        <v>5.4445763660815798</v>
      </c>
      <c r="H14810" s="9">
        <v>6.94709568446779</v>
      </c>
      <c r="I14810" s="9">
        <v>11.8041439787921</v>
      </c>
      <c r="J14810" s="9">
        <v>20.6688275276023</v>
      </c>
      <c r="K14810" s="9">
        <v>15.8477976262942</v>
      </c>
      <c r="L14810" s="9">
        <v>15.626133818234701</v>
      </c>
      <c r="M14810" s="9">
        <v>19.7169856547502</v>
      </c>
      <c r="N14810" s="9">
        <v>27.460155749580501</v>
      </c>
      <c r="O14810" s="9">
        <v>33.400874536814399</v>
      </c>
      <c r="P14810" s="9">
        <v>39.838446260375001</v>
      </c>
      <c r="Q14810" s="9">
        <v>24.716737750555801</v>
      </c>
      <c r="R14810" s="9">
        <v>11.5078302479155</v>
      </c>
      <c r="S14810" s="9">
        <v>11.6899254916627</v>
      </c>
      <c r="T14810" s="9">
        <v>12.6186466173992</v>
      </c>
    </row>
    <row r="14811" spans="1:20" x14ac:dyDescent="0.35">
      <c r="A14811">
        <f t="shared" si="450"/>
        <v>14811</v>
      </c>
      <c r="B14811" s="3" t="s">
        <v>1038</v>
      </c>
      <c r="C14811" s="3" t="s">
        <v>86</v>
      </c>
      <c r="D14811" s="3" t="s">
        <v>33</v>
      </c>
      <c r="E14811">
        <v>2024</v>
      </c>
      <c r="F14811" s="3" t="str">
        <f t="shared" si="449"/>
        <v>RCQOutCAB G2024</v>
      </c>
      <c r="G14811" s="9">
        <v>10.824955610510401</v>
      </c>
      <c r="H14811" s="9">
        <v>16.870917686052</v>
      </c>
      <c r="I14811" s="9">
        <v>19.370314683751999</v>
      </c>
      <c r="J14811" s="9">
        <v>23.3470555157432</v>
      </c>
      <c r="K14811" s="9">
        <v>16.545354228760399</v>
      </c>
      <c r="L14811" s="9">
        <v>15.9543179069424</v>
      </c>
      <c r="M14811" s="9">
        <v>20.396754678302699</v>
      </c>
      <c r="N14811" s="9">
        <v>16.256714724087999</v>
      </c>
      <c r="O14811" s="9">
        <v>48.857656169046997</v>
      </c>
      <c r="P14811" s="9">
        <v>33.424892945976303</v>
      </c>
      <c r="Q14811" s="9">
        <v>15.411292807930099</v>
      </c>
      <c r="R14811" s="9">
        <v>13.043413849754501</v>
      </c>
      <c r="S14811" s="9">
        <v>7.0112021365860198</v>
      </c>
      <c r="T14811" s="9">
        <v>13.480037858005</v>
      </c>
    </row>
    <row r="14812" spans="1:20" x14ac:dyDescent="0.35">
      <c r="A14812">
        <f t="shared" si="450"/>
        <v>14812</v>
      </c>
      <c r="B14812" s="3" t="s">
        <v>1038</v>
      </c>
      <c r="C14812" s="3" t="s">
        <v>86</v>
      </c>
      <c r="D14812" s="3" t="s">
        <v>33</v>
      </c>
      <c r="E14812">
        <v>2025</v>
      </c>
      <c r="F14812" s="3" t="str">
        <f t="shared" si="449"/>
        <v>RCQOutCAB G2025</v>
      </c>
      <c r="G14812" s="9">
        <v>9.1612644072200098</v>
      </c>
      <c r="H14812" s="9">
        <v>10.5980430319661</v>
      </c>
      <c r="I14812" s="9">
        <v>13.705104709993099</v>
      </c>
      <c r="J14812" s="9">
        <v>31.4582722604274</v>
      </c>
      <c r="K14812" s="9">
        <v>25.105176809485499</v>
      </c>
      <c r="L14812" s="9">
        <v>25.9066017173228</v>
      </c>
      <c r="M14812" s="9">
        <v>25.9719032012319</v>
      </c>
      <c r="N14812" s="9">
        <v>42.273419409837601</v>
      </c>
      <c r="O14812" s="9">
        <v>67.222191911504297</v>
      </c>
      <c r="P14812" s="9">
        <v>45.017604291884098</v>
      </c>
      <c r="Q14812" s="9">
        <v>17.743432736051499</v>
      </c>
      <c r="R14812" s="9">
        <v>10.844366410010901</v>
      </c>
      <c r="S14812" s="9">
        <v>9.0156634802288504</v>
      </c>
      <c r="T14812" s="9">
        <v>11.9758736579372</v>
      </c>
    </row>
    <row r="14813" spans="1:20" x14ac:dyDescent="0.35">
      <c r="A14813">
        <f t="shared" si="450"/>
        <v>14813</v>
      </c>
      <c r="B14813" s="3" t="s">
        <v>1038</v>
      </c>
      <c r="C14813" s="3" t="s">
        <v>86</v>
      </c>
      <c r="D14813" s="3" t="s">
        <v>33</v>
      </c>
      <c r="E14813">
        <v>2026</v>
      </c>
      <c r="F14813" s="3" t="str">
        <f t="shared" si="449"/>
        <v>RCQOutCAB G2026</v>
      </c>
      <c r="G14813" s="9">
        <v>10.577646086654299</v>
      </c>
      <c r="H14813" s="9">
        <v>15.3010559269821</v>
      </c>
      <c r="I14813" s="9">
        <v>24.6803843776839</v>
      </c>
      <c r="J14813" s="9">
        <v>33.345043576634801</v>
      </c>
      <c r="K14813" s="9">
        <v>21.246102138983701</v>
      </c>
      <c r="L14813" s="9">
        <v>17.302800571273</v>
      </c>
      <c r="M14813" s="9">
        <v>29.364466772649699</v>
      </c>
      <c r="N14813" s="9">
        <v>32.752543305708301</v>
      </c>
      <c r="O14813" s="9">
        <v>50.567212532836002</v>
      </c>
      <c r="P14813" s="9">
        <v>45.147230311143197</v>
      </c>
      <c r="Q14813" s="9">
        <v>21.641438836157199</v>
      </c>
      <c r="R14813" s="9">
        <v>11.668045521192999</v>
      </c>
      <c r="S14813" s="9">
        <v>9.0487718298111393</v>
      </c>
      <c r="T14813" s="9">
        <v>8.9379044561386802</v>
      </c>
    </row>
    <row r="14814" spans="1:20" x14ac:dyDescent="0.35">
      <c r="A14814">
        <f t="shared" si="450"/>
        <v>14814</v>
      </c>
      <c r="B14814" s="3" t="s">
        <v>1038</v>
      </c>
      <c r="C14814" s="3" t="s">
        <v>86</v>
      </c>
      <c r="D14814" s="3" t="s">
        <v>33</v>
      </c>
      <c r="E14814">
        <v>2027</v>
      </c>
      <c r="F14814" s="3" t="str">
        <f t="shared" si="449"/>
        <v>RCQOutCAB G2027</v>
      </c>
      <c r="G14814" s="9">
        <v>8.5528609630776895</v>
      </c>
      <c r="H14814" s="9">
        <v>9.8019526853174295</v>
      </c>
      <c r="I14814" s="9">
        <v>10.1457095697358</v>
      </c>
      <c r="J14814" s="9">
        <v>10.9671084007662</v>
      </c>
      <c r="K14814" s="9">
        <v>11.915402148843199</v>
      </c>
      <c r="L14814" s="9">
        <v>9.8470905412387797</v>
      </c>
      <c r="M14814" s="9">
        <v>19.4662828882268</v>
      </c>
      <c r="N14814" s="9">
        <v>24.136930752167899</v>
      </c>
      <c r="O14814" s="9">
        <v>45.134134403236203</v>
      </c>
      <c r="P14814" s="9">
        <v>33.365091457390399</v>
      </c>
      <c r="Q14814" s="9">
        <v>13.3703022880257</v>
      </c>
      <c r="R14814" s="9">
        <v>8.4829902631240195</v>
      </c>
      <c r="S14814" s="9">
        <v>7.1917034585619204</v>
      </c>
      <c r="T14814" s="9">
        <v>12.436161240729501</v>
      </c>
    </row>
    <row r="14815" spans="1:20" x14ac:dyDescent="0.35">
      <c r="A14815">
        <f t="shared" si="450"/>
        <v>14815</v>
      </c>
      <c r="B14815" s="3" t="s">
        <v>1038</v>
      </c>
      <c r="C14815" s="3" t="s">
        <v>86</v>
      </c>
      <c r="D14815" s="3" t="s">
        <v>33</v>
      </c>
      <c r="E14815">
        <v>2028</v>
      </c>
      <c r="F14815" s="3" t="str">
        <f t="shared" si="449"/>
        <v>RCQOutCAB G2028</v>
      </c>
      <c r="G14815" s="9">
        <v>8.4659828350953994</v>
      </c>
      <c r="H14815" s="9">
        <v>6.9993972441510799</v>
      </c>
      <c r="I14815" s="9">
        <v>10.8426315587721</v>
      </c>
      <c r="J14815" s="9">
        <v>12.4115073615213</v>
      </c>
      <c r="K14815" s="9">
        <v>14.4612213534795</v>
      </c>
      <c r="L14815" s="9">
        <v>16.043447501186701</v>
      </c>
      <c r="M14815" s="9">
        <v>15.4456215678396</v>
      </c>
      <c r="N14815" s="9">
        <v>23.420538611966801</v>
      </c>
      <c r="O14815" s="9">
        <v>59.579853884734497</v>
      </c>
      <c r="P14815" s="9">
        <v>64.128691358127</v>
      </c>
      <c r="Q14815" s="9">
        <v>26.204872911686198</v>
      </c>
      <c r="R14815" s="9">
        <v>13.7442502112093</v>
      </c>
      <c r="S14815" s="9">
        <v>9.4395623583175805</v>
      </c>
      <c r="T14815" s="9">
        <v>11.1373080376906</v>
      </c>
    </row>
    <row r="14816" spans="1:20" x14ac:dyDescent="0.35">
      <c r="A14816">
        <f t="shared" si="450"/>
        <v>14816</v>
      </c>
      <c r="B14816" s="3" t="s">
        <v>1038</v>
      </c>
      <c r="C14816" s="3" t="s">
        <v>86</v>
      </c>
      <c r="D14816" s="3" t="s">
        <v>33</v>
      </c>
      <c r="E14816">
        <v>2029</v>
      </c>
      <c r="F14816" s="3" t="str">
        <f t="shared" si="449"/>
        <v>RCQOutCAB G2029</v>
      </c>
      <c r="G14816" s="9">
        <v>12.8788216811834</v>
      </c>
      <c r="H14816" s="9">
        <v>9.9405260492133696</v>
      </c>
      <c r="I14816" s="9">
        <v>13.607039455007</v>
      </c>
      <c r="J14816" s="9">
        <v>14.083983364297399</v>
      </c>
      <c r="K14816" s="9">
        <v>9.6339882381915594</v>
      </c>
      <c r="L14816" s="9">
        <v>15.3496325110124</v>
      </c>
      <c r="M14816" s="9">
        <v>30.8486859110733</v>
      </c>
      <c r="N14816" s="9">
        <v>31.3637116740694</v>
      </c>
      <c r="O14816" s="9">
        <v>37.258857869267096</v>
      </c>
      <c r="P14816" s="9">
        <v>24.6297568843747</v>
      </c>
      <c r="Q14816" s="9">
        <v>13.6306067099302</v>
      </c>
      <c r="R14816" s="9">
        <v>5.3979398574478603</v>
      </c>
      <c r="S14816" s="9">
        <v>4.8991529036442696</v>
      </c>
      <c r="T14816" s="9">
        <v>9.1772697536751799</v>
      </c>
    </row>
    <row r="14817" spans="1:20" x14ac:dyDescent="0.35">
      <c r="A14817">
        <f t="shared" si="450"/>
        <v>14817</v>
      </c>
      <c r="B14817" s="3" t="s">
        <v>1038</v>
      </c>
      <c r="C14817" s="3" t="s">
        <v>95</v>
      </c>
      <c r="D14817" s="3" t="s">
        <v>33</v>
      </c>
      <c r="E14817">
        <v>2020</v>
      </c>
      <c r="F14817" s="3" t="str">
        <f t="shared" si="449"/>
        <v>RCSpillCAB G2020</v>
      </c>
      <c r="G14817" s="9">
        <v>8.8656153237533494E-2</v>
      </c>
      <c r="H14817" s="9">
        <v>0.234893279186319</v>
      </c>
      <c r="I14817" s="9">
        <v>2.3697423866321499</v>
      </c>
      <c r="J14817" s="9">
        <v>1.29526875099059</v>
      </c>
      <c r="K14817" s="9">
        <v>0.48199884279687499</v>
      </c>
      <c r="L14817" s="9">
        <v>2.66465450697983E-2</v>
      </c>
      <c r="M14817" s="9">
        <v>0.11781575565180499</v>
      </c>
      <c r="N14817" s="9">
        <v>6.7191401414559699</v>
      </c>
      <c r="O14817" s="9">
        <v>10.610587074416999</v>
      </c>
      <c r="P14817" s="9">
        <v>38.318160152397198</v>
      </c>
      <c r="Q14817" s="9">
        <v>6.8245747789173299</v>
      </c>
      <c r="R14817" s="9">
        <v>1.9027828925972198E-2</v>
      </c>
      <c r="S14817" s="9">
        <v>9.5611729837239506E-2</v>
      </c>
      <c r="T14817" s="9">
        <v>0.14366366799594399</v>
      </c>
    </row>
    <row r="14818" spans="1:20" x14ac:dyDescent="0.35">
      <c r="A14818">
        <f t="shared" si="450"/>
        <v>14818</v>
      </c>
      <c r="B14818" s="3" t="s">
        <v>1038</v>
      </c>
      <c r="C14818" s="3" t="s">
        <v>95</v>
      </c>
      <c r="D14818" s="3" t="s">
        <v>33</v>
      </c>
      <c r="E14818">
        <v>2021</v>
      </c>
      <c r="F14818" s="3" t="str">
        <f t="shared" si="449"/>
        <v>RCSpillCAB G2021</v>
      </c>
      <c r="G14818" s="9">
        <v>0.14561713052419301</v>
      </c>
      <c r="H14818" s="9">
        <v>7.6145320124999999E-2</v>
      </c>
      <c r="I14818" s="9">
        <v>0.30770059559166602</v>
      </c>
      <c r="J14818" s="9">
        <v>0.96112394448884397</v>
      </c>
      <c r="K14818" s="9">
        <v>4.6072677371874898E-2</v>
      </c>
      <c r="L14818" s="9">
        <v>0.225285871868279</v>
      </c>
      <c r="M14818" s="9">
        <v>7.3099245969380497</v>
      </c>
      <c r="N14818" s="9">
        <v>19.190136476644501</v>
      </c>
      <c r="O14818" s="9">
        <v>32.9004372540901</v>
      </c>
      <c r="P14818" s="9">
        <v>30.958922826896401</v>
      </c>
      <c r="Q14818" s="9">
        <v>16.192984173215699</v>
      </c>
      <c r="R14818" s="9">
        <v>1.5334182065416599</v>
      </c>
      <c r="S14818" s="9">
        <v>0.20174657573601501</v>
      </c>
      <c r="T14818" s="9">
        <v>1.58900823472222E-3</v>
      </c>
    </row>
    <row r="14819" spans="1:20" x14ac:dyDescent="0.35">
      <c r="A14819">
        <f t="shared" si="450"/>
        <v>14819</v>
      </c>
      <c r="B14819" s="3" t="s">
        <v>1038</v>
      </c>
      <c r="C14819" s="3" t="s">
        <v>95</v>
      </c>
      <c r="D14819" s="3" t="s">
        <v>33</v>
      </c>
      <c r="E14819">
        <v>2022</v>
      </c>
      <c r="F14819" s="3" t="str">
        <f t="shared" si="449"/>
        <v>RCSpillCAB G2022</v>
      </c>
      <c r="G14819" s="9">
        <v>1.04262266408731</v>
      </c>
      <c r="H14819" s="9">
        <v>1.0152709349999898E-2</v>
      </c>
      <c r="I14819" s="9">
        <v>4.7508886920833299E-2</v>
      </c>
      <c r="J14819" s="9">
        <v>12.2919611946344</v>
      </c>
      <c r="K14819" s="9">
        <v>13.4743335136979</v>
      </c>
      <c r="L14819" s="9">
        <v>0.93587237239247301</v>
      </c>
      <c r="M14819" s="9">
        <v>0.15668267655055501</v>
      </c>
      <c r="N14819" s="9">
        <v>2.6450528877499999</v>
      </c>
      <c r="O14819" s="9">
        <v>11.6866497438776</v>
      </c>
      <c r="P14819" s="9">
        <v>6.5325855724769699</v>
      </c>
      <c r="Q14819" s="9">
        <v>0.15899814161263401</v>
      </c>
      <c r="R14819" s="9">
        <v>9.0134169417638799E-2</v>
      </c>
      <c r="S14819" s="9">
        <v>8.6374187468059895E-3</v>
      </c>
      <c r="T14819" s="9">
        <v>2.2739868034722201E-2</v>
      </c>
    </row>
    <row r="14820" spans="1:20" x14ac:dyDescent="0.35">
      <c r="A14820">
        <f t="shared" si="450"/>
        <v>14820</v>
      </c>
      <c r="B14820" s="3" t="s">
        <v>1038</v>
      </c>
      <c r="C14820" s="3" t="s">
        <v>95</v>
      </c>
      <c r="D14820" s="3" t="s">
        <v>33</v>
      </c>
      <c r="E14820">
        <v>2023</v>
      </c>
      <c r="F14820" s="3" t="str">
        <f t="shared" si="449"/>
        <v>RCSpillCAB G2023</v>
      </c>
      <c r="G14820" s="9">
        <v>0.15219362111624901</v>
      </c>
      <c r="H14820" s="9">
        <v>0.18653441367847201</v>
      </c>
      <c r="I14820" s="9">
        <v>1.49113573852152</v>
      </c>
      <c r="J14820" s="9">
        <v>1.75778005953629</v>
      </c>
      <c r="K14820" s="9">
        <v>0.46094735583333302</v>
      </c>
      <c r="L14820" s="9">
        <v>2.6514805784946201E-2</v>
      </c>
      <c r="M14820" s="9">
        <v>0.29372231038888807</v>
      </c>
      <c r="N14820" s="9">
        <v>5.9208073473888803</v>
      </c>
      <c r="O14820" s="9">
        <v>6.5957121003723103</v>
      </c>
      <c r="P14820" s="9">
        <v>6.1434805030617996</v>
      </c>
      <c r="Q14820" s="9">
        <v>0.17941543699850801</v>
      </c>
      <c r="R14820" s="9">
        <v>0.411393738540555</v>
      </c>
      <c r="S14820" s="9">
        <v>4.7866631549479096E-3</v>
      </c>
      <c r="T14820" s="9">
        <v>9.5797038555555498E-4</v>
      </c>
    </row>
    <row r="14821" spans="1:20" x14ac:dyDescent="0.35">
      <c r="A14821">
        <f t="shared" si="450"/>
        <v>14821</v>
      </c>
      <c r="B14821" s="3" t="s">
        <v>1038</v>
      </c>
      <c r="C14821" s="3" t="s">
        <v>95</v>
      </c>
      <c r="D14821" s="3" t="s">
        <v>33</v>
      </c>
      <c r="E14821">
        <v>2024</v>
      </c>
      <c r="F14821" s="3" t="str">
        <f t="shared" si="449"/>
        <v>RCSpillCAB G2024</v>
      </c>
      <c r="G14821" s="9">
        <v>0.21274188513817199</v>
      </c>
      <c r="H14821" s="9">
        <v>0.87222496863395804</v>
      </c>
      <c r="I14821" s="9">
        <v>0.77224311091666598</v>
      </c>
      <c r="J14821" s="9">
        <v>0.18310808513440799</v>
      </c>
      <c r="K14821" s="9">
        <v>1.07515135380208</v>
      </c>
      <c r="L14821" s="9">
        <v>0.22295941270241901</v>
      </c>
      <c r="M14821" s="9">
        <v>3.0503527444444398E-3</v>
      </c>
      <c r="N14821" s="9">
        <v>1.19826849806358</v>
      </c>
      <c r="O14821" s="9">
        <v>17.447288255188798</v>
      </c>
      <c r="P14821" s="9">
        <v>6.8137955677020798</v>
      </c>
      <c r="Q14821" s="9">
        <v>0.12110735569879</v>
      </c>
      <c r="R14821" s="9">
        <v>2.8753970313677699E-2</v>
      </c>
      <c r="S14821" s="9">
        <v>1.2170491377096301E-2</v>
      </c>
      <c r="T14821" s="9">
        <v>0.10637548994809699</v>
      </c>
    </row>
    <row r="14822" spans="1:20" x14ac:dyDescent="0.35">
      <c r="A14822">
        <f t="shared" si="450"/>
        <v>14822</v>
      </c>
      <c r="B14822" s="3" t="s">
        <v>1038</v>
      </c>
      <c r="C14822" s="3" t="s">
        <v>95</v>
      </c>
      <c r="D14822" s="3" t="s">
        <v>33</v>
      </c>
      <c r="E14822">
        <v>2025</v>
      </c>
      <c r="F14822" s="3" t="str">
        <f t="shared" si="449"/>
        <v>RCSpillCAB G2025</v>
      </c>
      <c r="G14822" s="9">
        <v>4.9783795964771498E-2</v>
      </c>
      <c r="H14822" s="9">
        <v>2.2353775172701301E-2</v>
      </c>
      <c r="I14822" s="9">
        <v>0.124403524100187</v>
      </c>
      <c r="J14822" s="9">
        <v>5.4047715489381698</v>
      </c>
      <c r="K14822" s="9">
        <v>1.62739920989705</v>
      </c>
      <c r="L14822" s="9">
        <v>4.7545583749696601</v>
      </c>
      <c r="M14822" s="9">
        <v>4.9563371674152696</v>
      </c>
      <c r="N14822" s="9">
        <v>12.6128825084946</v>
      </c>
      <c r="O14822" s="9">
        <v>30.039690710153401</v>
      </c>
      <c r="P14822" s="9">
        <v>11.2889750846896</v>
      </c>
      <c r="Q14822" s="9">
        <v>1.2463851384579301</v>
      </c>
      <c r="R14822" s="9">
        <v>1.1906530727777699E-2</v>
      </c>
      <c r="S14822" s="9">
        <v>0.40214065190012999</v>
      </c>
      <c r="T14822" s="9">
        <v>3.8815934377013799E-2</v>
      </c>
    </row>
    <row r="14823" spans="1:20" x14ac:dyDescent="0.35">
      <c r="A14823">
        <f t="shared" si="450"/>
        <v>14823</v>
      </c>
      <c r="B14823" s="3" t="s">
        <v>1038</v>
      </c>
      <c r="C14823" s="3" t="s">
        <v>95</v>
      </c>
      <c r="D14823" s="3" t="s">
        <v>33</v>
      </c>
      <c r="E14823">
        <v>2026</v>
      </c>
      <c r="F14823" s="3" t="str">
        <f t="shared" si="449"/>
        <v>RCSpillCAB G2026</v>
      </c>
      <c r="G14823" s="9">
        <v>9.2187607432459601E-2</v>
      </c>
      <c r="H14823" s="9">
        <v>1.4214419931249901E-3</v>
      </c>
      <c r="I14823" s="9">
        <v>2.85773949183459</v>
      </c>
      <c r="J14823" s="9">
        <v>11.1786417268608</v>
      </c>
      <c r="K14823" s="9">
        <v>5.4831814391322897</v>
      </c>
      <c r="L14823" s="9">
        <v>0.50436887680186804</v>
      </c>
      <c r="M14823" s="9">
        <v>9.3401624854239707</v>
      </c>
      <c r="N14823" s="9">
        <v>10.6842185422777</v>
      </c>
      <c r="O14823" s="9">
        <v>22.710438978810402</v>
      </c>
      <c r="P14823" s="9">
        <v>15.801867086114701</v>
      </c>
      <c r="Q14823" s="9">
        <v>1.30867090907127</v>
      </c>
      <c r="R14823" s="9">
        <v>0.38772763260972198</v>
      </c>
      <c r="S14823" s="9">
        <v>0.258045345004635</v>
      </c>
      <c r="T14823" s="9">
        <v>4.7054750735416604E-3</v>
      </c>
    </row>
    <row r="14824" spans="1:20" x14ac:dyDescent="0.35">
      <c r="A14824">
        <f t="shared" si="450"/>
        <v>14824</v>
      </c>
      <c r="B14824" s="3" t="s">
        <v>1038</v>
      </c>
      <c r="C14824" s="3" t="s">
        <v>95</v>
      </c>
      <c r="D14824" s="3" t="s">
        <v>33</v>
      </c>
      <c r="E14824">
        <v>2027</v>
      </c>
      <c r="F14824" s="3" t="str">
        <f t="shared" si="449"/>
        <v>RCSpillCAB G2027</v>
      </c>
      <c r="G14824" s="9">
        <v>0.13628991865007298</v>
      </c>
      <c r="H14824" s="9">
        <v>0.809638858454513</v>
      </c>
      <c r="I14824" s="9">
        <v>7.7209076593055502E-3</v>
      </c>
      <c r="J14824" s="9">
        <v>0.33081582758413902</v>
      </c>
      <c r="K14824" s="9">
        <v>0.41948931210885398</v>
      </c>
      <c r="L14824" s="9">
        <v>0.17850711497782201</v>
      </c>
      <c r="M14824" s="9">
        <v>2.1666468609722201E-2</v>
      </c>
      <c r="N14824" s="9">
        <v>5.67139800470833E-2</v>
      </c>
      <c r="O14824" s="9">
        <v>11.4991587406744</v>
      </c>
      <c r="P14824" s="9">
        <v>7.4448366104238097</v>
      </c>
      <c r="Q14824" s="9">
        <v>0.40370449524059099</v>
      </c>
      <c r="R14824" s="9">
        <v>1.07222225833333E-2</v>
      </c>
      <c r="S14824" s="9">
        <v>5.20833713020833E-5</v>
      </c>
      <c r="T14824" s="9">
        <v>8.7343609508750003E-3</v>
      </c>
    </row>
    <row r="14825" spans="1:20" x14ac:dyDescent="0.35">
      <c r="A14825">
        <f t="shared" si="450"/>
        <v>14825</v>
      </c>
      <c r="B14825" s="3" t="s">
        <v>1038</v>
      </c>
      <c r="C14825" s="3" t="s">
        <v>95</v>
      </c>
      <c r="D14825" s="3" t="s">
        <v>33</v>
      </c>
      <c r="E14825">
        <v>2028</v>
      </c>
      <c r="F14825" s="3" t="str">
        <f t="shared" si="449"/>
        <v>RCSpillCAB G2028</v>
      </c>
      <c r="G14825" s="9">
        <v>1.3636708651507399E-2</v>
      </c>
      <c r="H14825" s="9">
        <v>3.7210718126847203E-2</v>
      </c>
      <c r="I14825" s="9">
        <v>0.66791740372583297</v>
      </c>
      <c r="J14825" s="9">
        <v>0.484251834862231</v>
      </c>
      <c r="K14825" s="9">
        <v>0.39850129177083299</v>
      </c>
      <c r="L14825" s="9">
        <v>0.82596324465591398</v>
      </c>
      <c r="M14825" s="9">
        <v>9.4131642013888799E-5</v>
      </c>
      <c r="N14825" s="9">
        <v>5.6988251051666598E-2</v>
      </c>
      <c r="O14825" s="9">
        <v>26.910960460063801</v>
      </c>
      <c r="P14825" s="9">
        <v>28.941226870057601</v>
      </c>
      <c r="Q14825" s="9">
        <v>2.31210940460904</v>
      </c>
      <c r="R14825" s="9">
        <v>9.8015970451194395E-2</v>
      </c>
      <c r="S14825" s="9">
        <v>1.3165912136854099E-2</v>
      </c>
      <c r="T14825" s="9">
        <v>5.9577040669999998E-2</v>
      </c>
    </row>
    <row r="14826" spans="1:20" x14ac:dyDescent="0.35">
      <c r="A14826">
        <f t="shared" si="450"/>
        <v>14826</v>
      </c>
      <c r="B14826" s="3" t="s">
        <v>1038</v>
      </c>
      <c r="C14826" s="3" t="s">
        <v>95</v>
      </c>
      <c r="D14826" s="3" t="s">
        <v>33</v>
      </c>
      <c r="E14826">
        <v>2029</v>
      </c>
      <c r="F14826" s="3" t="str">
        <f t="shared" si="449"/>
        <v>RCSpillCAB G2029</v>
      </c>
      <c r="G14826" s="9">
        <v>0.38590008503045697</v>
      </c>
      <c r="H14826" s="9">
        <v>8.5895511557430498E-2</v>
      </c>
      <c r="I14826" s="9">
        <v>6.5892684039583302E-2</v>
      </c>
      <c r="J14826" s="9">
        <v>5.1423196774193498E-2</v>
      </c>
      <c r="K14826" s="9">
        <v>2.7156972239583299E-2</v>
      </c>
      <c r="L14826" s="9">
        <v>7.4994042581048304E-2</v>
      </c>
      <c r="M14826" s="9">
        <v>2.3377007295677701</v>
      </c>
      <c r="N14826" s="9">
        <v>2.22222384222222</v>
      </c>
      <c r="O14826" s="9">
        <v>14.580322511771</v>
      </c>
      <c r="P14826" s="9">
        <v>3.3796912507296399</v>
      </c>
      <c r="Q14826" s="9">
        <v>1.6566663186180099</v>
      </c>
      <c r="R14826" s="9">
        <v>3.5873026048611097E-2</v>
      </c>
      <c r="S14826" s="9">
        <v>1.07404502734375E-2</v>
      </c>
      <c r="T14826" s="9">
        <v>5.2535722118055503E-2</v>
      </c>
    </row>
    <row r="14827" spans="1:20" x14ac:dyDescent="0.35">
      <c r="A14827">
        <f t="shared" si="450"/>
        <v>14827</v>
      </c>
      <c r="B14827" s="3" t="s">
        <v>1038</v>
      </c>
      <c r="C14827" s="3" t="s">
        <v>77</v>
      </c>
      <c r="D14827" s="3" t="s">
        <v>33</v>
      </c>
      <c r="E14827">
        <v>2020</v>
      </c>
      <c r="F14827" s="3" t="str">
        <f t="shared" si="449"/>
        <v>RCGenCAB G2020</v>
      </c>
      <c r="G14827" s="9">
        <v>76.401011390860205</v>
      </c>
      <c r="H14827" s="9">
        <v>125.71690588888799</v>
      </c>
      <c r="I14827" s="9">
        <v>141.68328947361101</v>
      </c>
      <c r="J14827" s="9">
        <v>107.30030430241899</v>
      </c>
      <c r="K14827" s="9">
        <v>86.552355159226096</v>
      </c>
      <c r="L14827" s="9">
        <v>80.334912280913898</v>
      </c>
      <c r="M14827" s="9">
        <v>183.96527684722199</v>
      </c>
      <c r="N14827" s="9">
        <v>230.692242499999</v>
      </c>
      <c r="O14827" s="9">
        <v>247.15787688172</v>
      </c>
      <c r="P14827" s="9">
        <v>240.66813999999999</v>
      </c>
      <c r="Q14827" s="9">
        <v>194.544014005376</v>
      </c>
      <c r="R14827" s="9">
        <v>83.702506488333299</v>
      </c>
      <c r="S14827" s="9">
        <v>71.328266835937498</v>
      </c>
      <c r="T14827" s="9">
        <v>105.462444313611</v>
      </c>
    </row>
    <row r="14828" spans="1:20" x14ac:dyDescent="0.35">
      <c r="A14828">
        <f t="shared" si="450"/>
        <v>14828</v>
      </c>
      <c r="B14828" s="3" t="s">
        <v>1038</v>
      </c>
      <c r="C14828" s="3" t="s">
        <v>77</v>
      </c>
      <c r="D14828" s="3" t="s">
        <v>33</v>
      </c>
      <c r="E14828">
        <v>2021</v>
      </c>
      <c r="F14828" s="3" t="str">
        <f t="shared" si="449"/>
        <v>RCGenCAB G2021</v>
      </c>
      <c r="G14828" s="9">
        <v>81.482740431182705</v>
      </c>
      <c r="H14828" s="9">
        <v>86.961583527777705</v>
      </c>
      <c r="I14828" s="9">
        <v>130.479655796944</v>
      </c>
      <c r="J14828" s="9">
        <v>134.566913844086</v>
      </c>
      <c r="K14828" s="9">
        <v>120.500196347767</v>
      </c>
      <c r="L14828" s="9">
        <v>136.75416885470401</v>
      </c>
      <c r="M14828" s="9">
        <v>203.95366055555499</v>
      </c>
      <c r="N14828" s="9">
        <v>181.62445027777699</v>
      </c>
      <c r="O14828" s="9">
        <v>227.05286787634401</v>
      </c>
      <c r="P14828" s="9">
        <v>250.081593611111</v>
      </c>
      <c r="Q14828" s="9">
        <v>218.152506274193</v>
      </c>
      <c r="R14828" s="9">
        <v>177.52307263888801</v>
      </c>
      <c r="S14828" s="9">
        <v>165.464103385416</v>
      </c>
      <c r="T14828" s="9">
        <v>123.318540555555</v>
      </c>
    </row>
    <row r="14829" spans="1:20" x14ac:dyDescent="0.35">
      <c r="A14829">
        <f t="shared" si="450"/>
        <v>14829</v>
      </c>
      <c r="B14829" s="3" t="s">
        <v>1038</v>
      </c>
      <c r="C14829" s="3" t="s">
        <v>77</v>
      </c>
      <c r="D14829" s="3" t="s">
        <v>33</v>
      </c>
      <c r="E14829">
        <v>2022</v>
      </c>
      <c r="F14829" s="3" t="str">
        <f t="shared" si="449"/>
        <v>RCGenCAB G2022</v>
      </c>
      <c r="G14829" s="9">
        <v>91.680810067204305</v>
      </c>
      <c r="H14829" s="9">
        <v>80.869077916666598</v>
      </c>
      <c r="I14829" s="9">
        <v>96.659126727777704</v>
      </c>
      <c r="J14829" s="9">
        <v>159.088112093951</v>
      </c>
      <c r="K14829" s="9">
        <v>120.93417137351101</v>
      </c>
      <c r="L14829" s="9">
        <v>147.38924174731099</v>
      </c>
      <c r="M14829" s="9">
        <v>170.09073019444401</v>
      </c>
      <c r="N14829" s="9">
        <v>212.57556824999901</v>
      </c>
      <c r="O14829" s="9">
        <v>238.383338575268</v>
      </c>
      <c r="P14829" s="9">
        <v>155.140281301388</v>
      </c>
      <c r="Q14829" s="9">
        <v>99.560898370967706</v>
      </c>
      <c r="R14829" s="9">
        <v>40.359844657222197</v>
      </c>
      <c r="S14829" s="9">
        <v>40.732081432291601</v>
      </c>
      <c r="T14829" s="9">
        <v>55.480005016666603</v>
      </c>
    </row>
    <row r="14830" spans="1:20" x14ac:dyDescent="0.35">
      <c r="A14830">
        <f t="shared" si="450"/>
        <v>14830</v>
      </c>
      <c r="B14830" s="3" t="s">
        <v>1038</v>
      </c>
      <c r="C14830" s="3" t="s">
        <v>77</v>
      </c>
      <c r="D14830" s="3" t="s">
        <v>33</v>
      </c>
      <c r="E14830">
        <v>2023</v>
      </c>
      <c r="F14830" s="3" t="str">
        <f t="shared" si="449"/>
        <v>RCGenCAB G2023</v>
      </c>
      <c r="G14830" s="9">
        <v>37.115007592741897</v>
      </c>
      <c r="H14830" s="9">
        <v>47.411175557638799</v>
      </c>
      <c r="I14830" s="9">
        <v>72.324089695277706</v>
      </c>
      <c r="J14830" s="9">
        <v>132.621154686827</v>
      </c>
      <c r="K14830" s="9">
        <v>107.906365647321</v>
      </c>
      <c r="L14830" s="9">
        <v>109.39848667836</v>
      </c>
      <c r="M14830" s="9">
        <v>136.21326309944399</v>
      </c>
      <c r="N14830" s="9">
        <v>151.053146138888</v>
      </c>
      <c r="O14830" s="9">
        <v>187.98169728494599</v>
      </c>
      <c r="P14830" s="9">
        <v>236.29906299999999</v>
      </c>
      <c r="Q14830" s="9">
        <v>172.077588465053</v>
      </c>
      <c r="R14830" s="9">
        <v>77.8181732222222</v>
      </c>
      <c r="S14830" s="9">
        <v>81.946667994791596</v>
      </c>
      <c r="T14830" s="9">
        <v>88.486560116388802</v>
      </c>
    </row>
    <row r="14831" spans="1:20" x14ac:dyDescent="0.35">
      <c r="A14831">
        <f t="shared" si="450"/>
        <v>14831</v>
      </c>
      <c r="B14831" s="3" t="s">
        <v>1038</v>
      </c>
      <c r="C14831" s="3" t="s">
        <v>77</v>
      </c>
      <c r="D14831" s="3" t="s">
        <v>33</v>
      </c>
      <c r="E14831">
        <v>2024</v>
      </c>
      <c r="F14831" s="3" t="str">
        <f t="shared" si="449"/>
        <v>RCGenCAB G2024</v>
      </c>
      <c r="G14831" s="9">
        <v>74.422402934139697</v>
      </c>
      <c r="H14831" s="9">
        <v>112.197165569444</v>
      </c>
      <c r="I14831" s="9">
        <v>130.426284333333</v>
      </c>
      <c r="J14831" s="9">
        <v>162.44627782257999</v>
      </c>
      <c r="K14831" s="9">
        <v>108.490908214285</v>
      </c>
      <c r="L14831" s="9">
        <v>110.32236308844</v>
      </c>
      <c r="M14831" s="9">
        <v>143.01889027499999</v>
      </c>
      <c r="N14831" s="9">
        <v>105.603302261111</v>
      </c>
      <c r="O14831" s="9">
        <v>220.277431182795</v>
      </c>
      <c r="P14831" s="9">
        <v>186.620746111111</v>
      </c>
      <c r="Q14831" s="9">
        <v>107.22846643817201</v>
      </c>
      <c r="R14831" s="9">
        <v>91.270457302222198</v>
      </c>
      <c r="S14831" s="9">
        <v>49.083539715625001</v>
      </c>
      <c r="T14831" s="9">
        <v>93.788117807777695</v>
      </c>
    </row>
    <row r="14832" spans="1:20" x14ac:dyDescent="0.35">
      <c r="A14832">
        <f t="shared" si="450"/>
        <v>14832</v>
      </c>
      <c r="B14832" s="3" t="s">
        <v>1038</v>
      </c>
      <c r="C14832" s="3" t="s">
        <v>77</v>
      </c>
      <c r="D14832" s="3" t="s">
        <v>33</v>
      </c>
      <c r="E14832">
        <v>2025</v>
      </c>
      <c r="F14832" s="3" t="str">
        <f t="shared" si="449"/>
        <v>RCGenCAB G2025</v>
      </c>
      <c r="G14832" s="9">
        <v>63.897916009408597</v>
      </c>
      <c r="H14832" s="9">
        <v>74.166258168055506</v>
      </c>
      <c r="I14832" s="9">
        <v>95.240064977638795</v>
      </c>
      <c r="J14832" s="9">
        <v>182.710362849462</v>
      </c>
      <c r="K14832" s="9">
        <v>164.64711770833301</v>
      </c>
      <c r="L14832" s="9">
        <v>148.33701161290301</v>
      </c>
      <c r="M14832" s="9">
        <v>147.379905833333</v>
      </c>
      <c r="N14832" s="9">
        <v>208.00609324999999</v>
      </c>
      <c r="O14832" s="9">
        <v>260.75672715053702</v>
      </c>
      <c r="P14832" s="9">
        <v>236.535141527777</v>
      </c>
      <c r="Q14832" s="9">
        <v>115.692095477688</v>
      </c>
      <c r="R14832" s="9">
        <v>75.966933222222195</v>
      </c>
      <c r="S14832" s="9">
        <v>60.405794796354101</v>
      </c>
      <c r="T14832" s="9">
        <v>83.713380152499994</v>
      </c>
    </row>
    <row r="14833" spans="1:20" x14ac:dyDescent="0.35">
      <c r="A14833">
        <f t="shared" si="450"/>
        <v>14833</v>
      </c>
      <c r="B14833" s="3" t="s">
        <v>1038</v>
      </c>
      <c r="C14833" s="3" t="s">
        <v>77</v>
      </c>
      <c r="D14833" s="3" t="s">
        <v>33</v>
      </c>
      <c r="E14833">
        <v>2026</v>
      </c>
      <c r="F14833" s="3" t="str">
        <f t="shared" si="449"/>
        <v>RCGenCAB G2026</v>
      </c>
      <c r="G14833" s="9">
        <v>73.533480462365503</v>
      </c>
      <c r="H14833" s="9">
        <v>107.29474956361101</v>
      </c>
      <c r="I14833" s="9">
        <v>153.039865805555</v>
      </c>
      <c r="J14833" s="9">
        <v>155.45055940188101</v>
      </c>
      <c r="K14833" s="9">
        <v>110.543666022023</v>
      </c>
      <c r="L14833" s="9">
        <v>117.80565717741899</v>
      </c>
      <c r="M14833" s="9">
        <v>140.428263863333</v>
      </c>
      <c r="N14833" s="9">
        <v>154.762791666666</v>
      </c>
      <c r="O14833" s="9">
        <v>195.356502284946</v>
      </c>
      <c r="P14833" s="9">
        <v>205.795812819444</v>
      </c>
      <c r="Q14833" s="9">
        <v>142.59151018817201</v>
      </c>
      <c r="R14833" s="9">
        <v>79.107711916666602</v>
      </c>
      <c r="S14833" s="9">
        <v>61.648468721354099</v>
      </c>
      <c r="T14833" s="9">
        <v>62.647635062500001</v>
      </c>
    </row>
    <row r="14834" spans="1:20" x14ac:dyDescent="0.35">
      <c r="A14834">
        <f t="shared" si="450"/>
        <v>14834</v>
      </c>
      <c r="B14834" s="3" t="s">
        <v>1038</v>
      </c>
      <c r="C14834" s="3" t="s">
        <v>77</v>
      </c>
      <c r="D14834" s="3" t="s">
        <v>33</v>
      </c>
      <c r="E14834">
        <v>2027</v>
      </c>
      <c r="F14834" s="3" t="str">
        <f t="shared" si="449"/>
        <v>RCGenCAB G2027</v>
      </c>
      <c r="G14834" s="9">
        <v>59.024612047043</v>
      </c>
      <c r="H14834" s="9">
        <v>63.062227229166602</v>
      </c>
      <c r="I14834" s="9">
        <v>71.096692491666602</v>
      </c>
      <c r="J14834" s="9">
        <v>74.591249168010705</v>
      </c>
      <c r="K14834" s="9">
        <v>80.619645305059507</v>
      </c>
      <c r="L14834" s="9">
        <v>67.804794181048294</v>
      </c>
      <c r="M14834" s="9">
        <v>136.363011886111</v>
      </c>
      <c r="N14834" s="9">
        <v>168.871936944444</v>
      </c>
      <c r="O14834" s="9">
        <v>235.87837701612901</v>
      </c>
      <c r="P14834" s="9">
        <v>181.77597749999899</v>
      </c>
      <c r="Q14834" s="9">
        <v>90.933420221505301</v>
      </c>
      <c r="R14834" s="9">
        <v>59.415194708333303</v>
      </c>
      <c r="S14834" s="9">
        <v>50.434365213541597</v>
      </c>
      <c r="T14834" s="9">
        <v>87.152263619166604</v>
      </c>
    </row>
    <row r="14835" spans="1:20" x14ac:dyDescent="0.35">
      <c r="A14835">
        <f t="shared" si="450"/>
        <v>14835</v>
      </c>
      <c r="B14835" s="3" t="s">
        <v>1038</v>
      </c>
      <c r="C14835" s="3" t="s">
        <v>77</v>
      </c>
      <c r="D14835" s="3" t="s">
        <v>33</v>
      </c>
      <c r="E14835">
        <v>2028</v>
      </c>
      <c r="F14835" s="3" t="str">
        <f t="shared" si="449"/>
        <v>RCGenCAB G2028</v>
      </c>
      <c r="G14835" s="9">
        <v>59.275489961827901</v>
      </c>
      <c r="H14835" s="9">
        <v>48.825149233333299</v>
      </c>
      <c r="I14835" s="9">
        <v>71.354215806666602</v>
      </c>
      <c r="J14835" s="9">
        <v>83.6446166397849</v>
      </c>
      <c r="K14835" s="9">
        <v>98.620393803124998</v>
      </c>
      <c r="L14835" s="9">
        <v>106.718638518548</v>
      </c>
      <c r="M14835" s="9">
        <v>108.31789257499899</v>
      </c>
      <c r="N14835" s="9">
        <v>163.84602547499901</v>
      </c>
      <c r="O14835" s="9">
        <v>229.10331814516101</v>
      </c>
      <c r="P14835" s="9">
        <v>246.765761388888</v>
      </c>
      <c r="Q14835" s="9">
        <v>167.55738141129001</v>
      </c>
      <c r="R14835" s="9">
        <v>95.699651944444398</v>
      </c>
      <c r="S14835" s="9">
        <v>66.1063748177083</v>
      </c>
      <c r="T14835" s="9">
        <v>77.687018976388799</v>
      </c>
    </row>
    <row r="14836" spans="1:20" x14ac:dyDescent="0.35">
      <c r="A14836">
        <f t="shared" si="450"/>
        <v>14836</v>
      </c>
      <c r="B14836" s="3" t="s">
        <v>1038</v>
      </c>
      <c r="C14836" s="3" t="s">
        <v>77</v>
      </c>
      <c r="D14836" s="3" t="s">
        <v>33</v>
      </c>
      <c r="E14836">
        <v>2029</v>
      </c>
      <c r="F14836" s="3" t="str">
        <f t="shared" si="449"/>
        <v>RCGenCAB G2029</v>
      </c>
      <c r="G14836" s="9">
        <v>87.611573518682704</v>
      </c>
      <c r="H14836" s="9">
        <v>69.109553392777698</v>
      </c>
      <c r="I14836" s="9">
        <v>94.962682215000001</v>
      </c>
      <c r="J14836" s="9">
        <v>98.408886218817202</v>
      </c>
      <c r="K14836" s="9">
        <v>67.371747706547595</v>
      </c>
      <c r="L14836" s="9">
        <v>107.11945595645101</v>
      </c>
      <c r="M14836" s="9">
        <v>199.944407777777</v>
      </c>
      <c r="N14836" s="9">
        <v>204.36611027777701</v>
      </c>
      <c r="O14836" s="9">
        <v>159.042108317204</v>
      </c>
      <c r="P14836" s="9">
        <v>149.02444198611099</v>
      </c>
      <c r="Q14836" s="9">
        <v>83.972031921774104</v>
      </c>
      <c r="R14836" s="9">
        <v>37.603700693888797</v>
      </c>
      <c r="S14836" s="9">
        <v>34.282002307291599</v>
      </c>
      <c r="T14836" s="9">
        <v>63.990874838750003</v>
      </c>
    </row>
    <row r="14837" spans="1:20" x14ac:dyDescent="0.35">
      <c r="A14837">
        <f t="shared" si="450"/>
        <v>14837</v>
      </c>
      <c r="B14837" s="3" t="s">
        <v>1038</v>
      </c>
      <c r="C14837" s="3" t="s">
        <v>75</v>
      </c>
      <c r="D14837" s="3" t="s">
        <v>24</v>
      </c>
      <c r="E14837">
        <v>2020</v>
      </c>
      <c r="F14837" s="3" t="str">
        <f t="shared" ref="F14837:F14900" si="451">_xlfn.CONCAT(B14837,C14837,D14837,E14837)</f>
        <v>RCElevCANAL2020</v>
      </c>
      <c r="G14837" s="9" t="e">
        <v>#N/A</v>
      </c>
      <c r="H14837" s="9" t="e">
        <v>#N/A</v>
      </c>
      <c r="I14837" s="9" t="e">
        <v>#N/A</v>
      </c>
      <c r="J14837" s="9" t="e">
        <v>#N/A</v>
      </c>
      <c r="K14837" s="9" t="e">
        <v>#N/A</v>
      </c>
      <c r="L14837" s="9" t="e">
        <v>#N/A</v>
      </c>
      <c r="M14837" s="9" t="e">
        <v>#N/A</v>
      </c>
      <c r="N14837" s="9" t="e">
        <v>#N/A</v>
      </c>
      <c r="O14837" s="9" t="e">
        <v>#N/A</v>
      </c>
      <c r="P14837" s="9" t="e">
        <v>#N/A</v>
      </c>
      <c r="Q14837" s="9" t="e">
        <v>#N/A</v>
      </c>
      <c r="R14837" s="9" t="e">
        <v>#N/A</v>
      </c>
      <c r="S14837" s="9" t="e">
        <v>#N/A</v>
      </c>
      <c r="T14837" s="9" t="e">
        <v>#N/A</v>
      </c>
    </row>
    <row r="14838" spans="1:20" x14ac:dyDescent="0.35">
      <c r="A14838">
        <f t="shared" si="450"/>
        <v>14838</v>
      </c>
      <c r="B14838" s="3" t="s">
        <v>1038</v>
      </c>
      <c r="C14838" s="3" t="s">
        <v>75</v>
      </c>
      <c r="D14838" s="3" t="s">
        <v>24</v>
      </c>
      <c r="E14838">
        <v>2021</v>
      </c>
      <c r="F14838" s="3" t="str">
        <f t="shared" si="451"/>
        <v>RCElevCANAL2021</v>
      </c>
      <c r="G14838" s="9" t="e">
        <v>#N/A</v>
      </c>
      <c r="H14838" s="9" t="e">
        <v>#N/A</v>
      </c>
      <c r="I14838" s="9" t="e">
        <v>#N/A</v>
      </c>
      <c r="J14838" s="9" t="e">
        <v>#N/A</v>
      </c>
      <c r="K14838" s="9" t="e">
        <v>#N/A</v>
      </c>
      <c r="L14838" s="9" t="e">
        <v>#N/A</v>
      </c>
      <c r="M14838" s="9" t="e">
        <v>#N/A</v>
      </c>
      <c r="N14838" s="9" t="e">
        <v>#N/A</v>
      </c>
      <c r="O14838" s="9" t="e">
        <v>#N/A</v>
      </c>
      <c r="P14838" s="9" t="e">
        <v>#N/A</v>
      </c>
      <c r="Q14838" s="9" t="e">
        <v>#N/A</v>
      </c>
      <c r="R14838" s="9" t="e">
        <v>#N/A</v>
      </c>
      <c r="S14838" s="9" t="e">
        <v>#N/A</v>
      </c>
      <c r="T14838" s="9" t="e">
        <v>#N/A</v>
      </c>
    </row>
    <row r="14839" spans="1:20" x14ac:dyDescent="0.35">
      <c r="A14839">
        <f t="shared" si="450"/>
        <v>14839</v>
      </c>
      <c r="B14839" s="3" t="s">
        <v>1038</v>
      </c>
      <c r="C14839" s="3" t="s">
        <v>75</v>
      </c>
      <c r="D14839" s="3" t="s">
        <v>24</v>
      </c>
      <c r="E14839">
        <v>2022</v>
      </c>
      <c r="F14839" s="3" t="str">
        <f t="shared" si="451"/>
        <v>RCElevCANAL2022</v>
      </c>
      <c r="G14839" s="9" t="e">
        <v>#N/A</v>
      </c>
      <c r="H14839" s="9" t="e">
        <v>#N/A</v>
      </c>
      <c r="I14839" s="9" t="e">
        <v>#N/A</v>
      </c>
      <c r="J14839" s="9" t="e">
        <v>#N/A</v>
      </c>
      <c r="K14839" s="9" t="e">
        <v>#N/A</v>
      </c>
      <c r="L14839" s="9" t="e">
        <v>#N/A</v>
      </c>
      <c r="M14839" s="9" t="e">
        <v>#N/A</v>
      </c>
      <c r="N14839" s="9" t="e">
        <v>#N/A</v>
      </c>
      <c r="O14839" s="9" t="e">
        <v>#N/A</v>
      </c>
      <c r="P14839" s="9" t="e">
        <v>#N/A</v>
      </c>
      <c r="Q14839" s="9" t="e">
        <v>#N/A</v>
      </c>
      <c r="R14839" s="9" t="e">
        <v>#N/A</v>
      </c>
      <c r="S14839" s="9" t="e">
        <v>#N/A</v>
      </c>
      <c r="T14839" s="9" t="e">
        <v>#N/A</v>
      </c>
    </row>
    <row r="14840" spans="1:20" x14ac:dyDescent="0.35">
      <c r="A14840">
        <f t="shared" si="450"/>
        <v>14840</v>
      </c>
      <c r="B14840" s="3" t="s">
        <v>1038</v>
      </c>
      <c r="C14840" s="3" t="s">
        <v>75</v>
      </c>
      <c r="D14840" s="3" t="s">
        <v>24</v>
      </c>
      <c r="E14840">
        <v>2023</v>
      </c>
      <c r="F14840" s="3" t="str">
        <f t="shared" si="451"/>
        <v>RCElevCANAL2023</v>
      </c>
      <c r="G14840" s="9" t="e">
        <v>#N/A</v>
      </c>
      <c r="H14840" s="9" t="e">
        <v>#N/A</v>
      </c>
      <c r="I14840" s="9" t="e">
        <v>#N/A</v>
      </c>
      <c r="J14840" s="9" t="e">
        <v>#N/A</v>
      </c>
      <c r="K14840" s="9" t="e">
        <v>#N/A</v>
      </c>
      <c r="L14840" s="9" t="e">
        <v>#N/A</v>
      </c>
      <c r="M14840" s="9" t="e">
        <v>#N/A</v>
      </c>
      <c r="N14840" s="9" t="e">
        <v>#N/A</v>
      </c>
      <c r="O14840" s="9" t="e">
        <v>#N/A</v>
      </c>
      <c r="P14840" s="9" t="e">
        <v>#N/A</v>
      </c>
      <c r="Q14840" s="9" t="e">
        <v>#N/A</v>
      </c>
      <c r="R14840" s="9" t="e">
        <v>#N/A</v>
      </c>
      <c r="S14840" s="9" t="e">
        <v>#N/A</v>
      </c>
      <c r="T14840" s="9" t="e">
        <v>#N/A</v>
      </c>
    </row>
    <row r="14841" spans="1:20" x14ac:dyDescent="0.35">
      <c r="A14841">
        <f t="shared" si="450"/>
        <v>14841</v>
      </c>
      <c r="B14841" s="3" t="s">
        <v>1038</v>
      </c>
      <c r="C14841" s="3" t="s">
        <v>75</v>
      </c>
      <c r="D14841" s="3" t="s">
        <v>24</v>
      </c>
      <c r="E14841">
        <v>2024</v>
      </c>
      <c r="F14841" s="3" t="str">
        <f t="shared" si="451"/>
        <v>RCElevCANAL2024</v>
      </c>
      <c r="G14841" s="9" t="e">
        <v>#N/A</v>
      </c>
      <c r="H14841" s="9" t="e">
        <v>#N/A</v>
      </c>
      <c r="I14841" s="9" t="e">
        <v>#N/A</v>
      </c>
      <c r="J14841" s="9" t="e">
        <v>#N/A</v>
      </c>
      <c r="K14841" s="9" t="e">
        <v>#N/A</v>
      </c>
      <c r="L14841" s="9" t="e">
        <v>#N/A</v>
      </c>
      <c r="M14841" s="9" t="e">
        <v>#N/A</v>
      </c>
      <c r="N14841" s="9" t="e">
        <v>#N/A</v>
      </c>
      <c r="O14841" s="9" t="e">
        <v>#N/A</v>
      </c>
      <c r="P14841" s="9" t="e">
        <v>#N/A</v>
      </c>
      <c r="Q14841" s="9" t="e">
        <v>#N/A</v>
      </c>
      <c r="R14841" s="9" t="e">
        <v>#N/A</v>
      </c>
      <c r="S14841" s="9" t="e">
        <v>#N/A</v>
      </c>
      <c r="T14841" s="9" t="e">
        <v>#N/A</v>
      </c>
    </row>
    <row r="14842" spans="1:20" x14ac:dyDescent="0.35">
      <c r="A14842">
        <f t="shared" si="450"/>
        <v>14842</v>
      </c>
      <c r="B14842" s="3" t="s">
        <v>1038</v>
      </c>
      <c r="C14842" s="3" t="s">
        <v>75</v>
      </c>
      <c r="D14842" s="3" t="s">
        <v>24</v>
      </c>
      <c r="E14842">
        <v>2025</v>
      </c>
      <c r="F14842" s="3" t="str">
        <f t="shared" si="451"/>
        <v>RCElevCANAL2025</v>
      </c>
      <c r="G14842" s="9" t="e">
        <v>#N/A</v>
      </c>
      <c r="H14842" s="9" t="e">
        <v>#N/A</v>
      </c>
      <c r="I14842" s="9" t="e">
        <v>#N/A</v>
      </c>
      <c r="J14842" s="9" t="e">
        <v>#N/A</v>
      </c>
      <c r="K14842" s="9" t="e">
        <v>#N/A</v>
      </c>
      <c r="L14842" s="9" t="e">
        <v>#N/A</v>
      </c>
      <c r="M14842" s="9" t="e">
        <v>#N/A</v>
      </c>
      <c r="N14842" s="9" t="e">
        <v>#N/A</v>
      </c>
      <c r="O14842" s="9" t="e">
        <v>#N/A</v>
      </c>
      <c r="P14842" s="9" t="e">
        <v>#N/A</v>
      </c>
      <c r="Q14842" s="9" t="e">
        <v>#N/A</v>
      </c>
      <c r="R14842" s="9" t="e">
        <v>#N/A</v>
      </c>
      <c r="S14842" s="9" t="e">
        <v>#N/A</v>
      </c>
      <c r="T14842" s="9" t="e">
        <v>#N/A</v>
      </c>
    </row>
    <row r="14843" spans="1:20" x14ac:dyDescent="0.35">
      <c r="A14843">
        <f t="shared" si="450"/>
        <v>14843</v>
      </c>
      <c r="B14843" s="3" t="s">
        <v>1038</v>
      </c>
      <c r="C14843" s="3" t="s">
        <v>75</v>
      </c>
      <c r="D14843" s="3" t="s">
        <v>24</v>
      </c>
      <c r="E14843">
        <v>2026</v>
      </c>
      <c r="F14843" s="3" t="str">
        <f t="shared" si="451"/>
        <v>RCElevCANAL2026</v>
      </c>
      <c r="G14843" s="9" t="e">
        <v>#N/A</v>
      </c>
      <c r="H14843" s="9" t="e">
        <v>#N/A</v>
      </c>
      <c r="I14843" s="9" t="e">
        <v>#N/A</v>
      </c>
      <c r="J14843" s="9" t="e">
        <v>#N/A</v>
      </c>
      <c r="K14843" s="9" t="e">
        <v>#N/A</v>
      </c>
      <c r="L14843" s="9" t="e">
        <v>#N/A</v>
      </c>
      <c r="M14843" s="9" t="e">
        <v>#N/A</v>
      </c>
      <c r="N14843" s="9" t="e">
        <v>#N/A</v>
      </c>
      <c r="O14843" s="9" t="e">
        <v>#N/A</v>
      </c>
      <c r="P14843" s="9" t="e">
        <v>#N/A</v>
      </c>
      <c r="Q14843" s="9" t="e">
        <v>#N/A</v>
      </c>
      <c r="R14843" s="9" t="e">
        <v>#N/A</v>
      </c>
      <c r="S14843" s="9" t="e">
        <v>#N/A</v>
      </c>
      <c r="T14843" s="9" t="e">
        <v>#N/A</v>
      </c>
    </row>
    <row r="14844" spans="1:20" x14ac:dyDescent="0.35">
      <c r="A14844">
        <f t="shared" si="450"/>
        <v>14844</v>
      </c>
      <c r="B14844" s="3" t="s">
        <v>1038</v>
      </c>
      <c r="C14844" s="3" t="s">
        <v>75</v>
      </c>
      <c r="D14844" s="3" t="s">
        <v>24</v>
      </c>
      <c r="E14844">
        <v>2027</v>
      </c>
      <c r="F14844" s="3" t="str">
        <f t="shared" si="451"/>
        <v>RCElevCANAL2027</v>
      </c>
      <c r="G14844" s="9" t="e">
        <v>#N/A</v>
      </c>
      <c r="H14844" s="9" t="e">
        <v>#N/A</v>
      </c>
      <c r="I14844" s="9" t="e">
        <v>#N/A</v>
      </c>
      <c r="J14844" s="9" t="e">
        <v>#N/A</v>
      </c>
      <c r="K14844" s="9" t="e">
        <v>#N/A</v>
      </c>
      <c r="L14844" s="9" t="e">
        <v>#N/A</v>
      </c>
      <c r="M14844" s="9" t="e">
        <v>#N/A</v>
      </c>
      <c r="N14844" s="9" t="e">
        <v>#N/A</v>
      </c>
      <c r="O14844" s="9" t="e">
        <v>#N/A</v>
      </c>
      <c r="P14844" s="9" t="e">
        <v>#N/A</v>
      </c>
      <c r="Q14844" s="9" t="e">
        <v>#N/A</v>
      </c>
      <c r="R14844" s="9" t="e">
        <v>#N/A</v>
      </c>
      <c r="S14844" s="9" t="e">
        <v>#N/A</v>
      </c>
      <c r="T14844" s="9" t="e">
        <v>#N/A</v>
      </c>
    </row>
    <row r="14845" spans="1:20" x14ac:dyDescent="0.35">
      <c r="A14845">
        <f t="shared" si="450"/>
        <v>14845</v>
      </c>
      <c r="B14845" s="3" t="s">
        <v>1038</v>
      </c>
      <c r="C14845" s="3" t="s">
        <v>75</v>
      </c>
      <c r="D14845" s="3" t="s">
        <v>24</v>
      </c>
      <c r="E14845">
        <v>2028</v>
      </c>
      <c r="F14845" s="3" t="str">
        <f t="shared" si="451"/>
        <v>RCElevCANAL2028</v>
      </c>
      <c r="G14845" s="9" t="e">
        <v>#N/A</v>
      </c>
      <c r="H14845" s="9" t="e">
        <v>#N/A</v>
      </c>
      <c r="I14845" s="9" t="e">
        <v>#N/A</v>
      </c>
      <c r="J14845" s="9" t="e">
        <v>#N/A</v>
      </c>
      <c r="K14845" s="9" t="e">
        <v>#N/A</v>
      </c>
      <c r="L14845" s="9" t="e">
        <v>#N/A</v>
      </c>
      <c r="M14845" s="9" t="e">
        <v>#N/A</v>
      </c>
      <c r="N14845" s="9" t="e">
        <v>#N/A</v>
      </c>
      <c r="O14845" s="9" t="e">
        <v>#N/A</v>
      </c>
      <c r="P14845" s="9" t="e">
        <v>#N/A</v>
      </c>
      <c r="Q14845" s="9" t="e">
        <v>#N/A</v>
      </c>
      <c r="R14845" s="9" t="e">
        <v>#N/A</v>
      </c>
      <c r="S14845" s="9" t="e">
        <v>#N/A</v>
      </c>
      <c r="T14845" s="9" t="e">
        <v>#N/A</v>
      </c>
    </row>
    <row r="14846" spans="1:20" x14ac:dyDescent="0.35">
      <c r="A14846">
        <f t="shared" si="450"/>
        <v>14846</v>
      </c>
      <c r="B14846" s="3" t="s">
        <v>1038</v>
      </c>
      <c r="C14846" s="3" t="s">
        <v>75</v>
      </c>
      <c r="D14846" s="3" t="s">
        <v>24</v>
      </c>
      <c r="E14846">
        <v>2029</v>
      </c>
      <c r="F14846" s="3" t="str">
        <f t="shared" si="451"/>
        <v>RCElevCANAL2029</v>
      </c>
      <c r="G14846" s="9" t="e">
        <v>#N/A</v>
      </c>
      <c r="H14846" s="9" t="e">
        <v>#N/A</v>
      </c>
      <c r="I14846" s="9" t="e">
        <v>#N/A</v>
      </c>
      <c r="J14846" s="9" t="e">
        <v>#N/A</v>
      </c>
      <c r="K14846" s="9" t="e">
        <v>#N/A</v>
      </c>
      <c r="L14846" s="9" t="e">
        <v>#N/A</v>
      </c>
      <c r="M14846" s="9" t="e">
        <v>#N/A</v>
      </c>
      <c r="N14846" s="9" t="e">
        <v>#N/A</v>
      </c>
      <c r="O14846" s="9" t="e">
        <v>#N/A</v>
      </c>
      <c r="P14846" s="9" t="e">
        <v>#N/A</v>
      </c>
      <c r="Q14846" s="9" t="e">
        <v>#N/A</v>
      </c>
      <c r="R14846" s="9" t="e">
        <v>#N/A</v>
      </c>
      <c r="S14846" s="9" t="e">
        <v>#N/A</v>
      </c>
      <c r="T14846" s="9" t="e">
        <v>#N/A</v>
      </c>
    </row>
    <row r="14847" spans="1:20" x14ac:dyDescent="0.35">
      <c r="A14847">
        <f t="shared" si="450"/>
        <v>14847</v>
      </c>
      <c r="B14847" s="3" t="s">
        <v>1038</v>
      </c>
      <c r="C14847" s="3" t="s">
        <v>86</v>
      </c>
      <c r="D14847" s="3" t="s">
        <v>24</v>
      </c>
      <c r="E14847">
        <v>2020</v>
      </c>
      <c r="F14847" s="3" t="str">
        <f t="shared" si="451"/>
        <v>RCQOutCANAL2020</v>
      </c>
      <c r="G14847" s="9">
        <v>11.6821346464772</v>
      </c>
      <c r="H14847" s="9">
        <v>25.558835551801302</v>
      </c>
      <c r="I14847" s="9">
        <v>29.201791533086102</v>
      </c>
      <c r="J14847" s="9">
        <v>22.888795095487101</v>
      </c>
      <c r="K14847" s="9">
        <v>15.4636023763843</v>
      </c>
      <c r="L14847" s="9">
        <v>19.044860223778102</v>
      </c>
      <c r="M14847" s="9">
        <v>17.472734091087698</v>
      </c>
      <c r="N14847" s="9">
        <v>22.7178449042319</v>
      </c>
      <c r="O14847" s="9">
        <v>31.3402156095155</v>
      </c>
      <c r="P14847" s="9">
        <v>66.654743059848599</v>
      </c>
      <c r="Q14847" s="9">
        <v>47.806489118127402</v>
      </c>
      <c r="R14847" s="9">
        <v>20.087800434692198</v>
      </c>
      <c r="S14847" s="9">
        <v>16.709342437158099</v>
      </c>
      <c r="T14847" s="9">
        <v>16.544888257656599</v>
      </c>
    </row>
    <row r="14848" spans="1:20" x14ac:dyDescent="0.35">
      <c r="A14848">
        <f t="shared" si="450"/>
        <v>14848</v>
      </c>
      <c r="B14848" s="3" t="s">
        <v>1038</v>
      </c>
      <c r="C14848" s="3" t="s">
        <v>86</v>
      </c>
      <c r="D14848" s="3" t="s">
        <v>24</v>
      </c>
      <c r="E14848">
        <v>2021</v>
      </c>
      <c r="F14848" s="3" t="str">
        <f t="shared" si="451"/>
        <v>RCQOutCANAL2021</v>
      </c>
      <c r="G14848" s="9">
        <v>13.344452428850399</v>
      </c>
      <c r="H14848" s="9">
        <v>20.4989204208191</v>
      </c>
      <c r="I14848" s="9">
        <v>16.838127161660001</v>
      </c>
      <c r="J14848" s="9">
        <v>24.377624378068901</v>
      </c>
      <c r="K14848" s="9">
        <v>28.090957575429101</v>
      </c>
      <c r="L14848" s="9">
        <v>21.428720183210199</v>
      </c>
      <c r="M14848" s="9">
        <v>25.081183925525</v>
      </c>
      <c r="N14848" s="9">
        <v>19.5234245829534</v>
      </c>
      <c r="O14848" s="9">
        <v>48.223020320121499</v>
      </c>
      <c r="P14848" s="9">
        <v>55.099823031169997</v>
      </c>
      <c r="Q14848" s="9">
        <v>66.506548951418495</v>
      </c>
      <c r="R14848" s="9">
        <v>30.1969529882873</v>
      </c>
      <c r="S14848" s="9">
        <v>25.792806651986702</v>
      </c>
      <c r="T14848" s="9">
        <v>20.229743188563098</v>
      </c>
    </row>
    <row r="14849" spans="1:20" x14ac:dyDescent="0.35">
      <c r="A14849">
        <f t="shared" si="450"/>
        <v>14849</v>
      </c>
      <c r="B14849" s="3" t="s">
        <v>1038</v>
      </c>
      <c r="C14849" s="3" t="s">
        <v>86</v>
      </c>
      <c r="D14849" s="3" t="s">
        <v>24</v>
      </c>
      <c r="E14849">
        <v>2022</v>
      </c>
      <c r="F14849" s="3" t="str">
        <f t="shared" si="451"/>
        <v>RCQOutCANAL2022</v>
      </c>
      <c r="G14849" s="9">
        <v>12.3726020292945</v>
      </c>
      <c r="H14849" s="9">
        <v>21.109671646713601</v>
      </c>
      <c r="I14849" s="9">
        <v>21.633541386851</v>
      </c>
      <c r="J14849" s="9">
        <v>22.770688513816999</v>
      </c>
      <c r="K14849" s="9">
        <v>36.766681577030198</v>
      </c>
      <c r="L14849" s="9">
        <v>17.5545236031078</v>
      </c>
      <c r="M14849" s="9">
        <v>14.7734323376208</v>
      </c>
      <c r="N14849" s="9">
        <v>23.5031642130104</v>
      </c>
      <c r="O14849" s="9">
        <v>36.733274101396397</v>
      </c>
      <c r="P14849" s="9">
        <v>55.164302928334401</v>
      </c>
      <c r="Q14849" s="9">
        <v>25.825783562533299</v>
      </c>
      <c r="R14849" s="9">
        <v>14.279894626949501</v>
      </c>
      <c r="S14849" s="9">
        <v>13.0968980720713</v>
      </c>
      <c r="T14849" s="9">
        <v>8.5319405106789503</v>
      </c>
    </row>
    <row r="14850" spans="1:20" x14ac:dyDescent="0.35">
      <c r="A14850">
        <f t="shared" si="450"/>
        <v>14850</v>
      </c>
      <c r="B14850" s="3" t="s">
        <v>1038</v>
      </c>
      <c r="C14850" s="3" t="s">
        <v>86</v>
      </c>
      <c r="D14850" s="3" t="s">
        <v>24</v>
      </c>
      <c r="E14850">
        <v>2023</v>
      </c>
      <c r="F14850" s="3" t="str">
        <f t="shared" si="451"/>
        <v>RCQOutCANAL2023</v>
      </c>
      <c r="G14850" s="9">
        <v>12.060957439456001</v>
      </c>
      <c r="H14850" s="9">
        <v>15.2389494115716</v>
      </c>
      <c r="I14850" s="9">
        <v>19.898800318002099</v>
      </c>
      <c r="J14850" s="9">
        <v>22.456289961405897</v>
      </c>
      <c r="K14850" s="9">
        <v>23.025244849757701</v>
      </c>
      <c r="L14850" s="9">
        <v>14.171982782517199</v>
      </c>
      <c r="M14850" s="9">
        <v>15.905883221917399</v>
      </c>
      <c r="N14850" s="9">
        <v>20.633583804148401</v>
      </c>
      <c r="O14850" s="9">
        <v>34.819083396596298</v>
      </c>
      <c r="P14850" s="9">
        <v>50.349301741141602</v>
      </c>
      <c r="Q14850" s="9">
        <v>29.6797830197204</v>
      </c>
      <c r="R14850" s="9">
        <v>21.370762965270199</v>
      </c>
      <c r="S14850" s="9">
        <v>17.638301388347099</v>
      </c>
      <c r="T14850" s="9">
        <v>16.085467207553801</v>
      </c>
    </row>
    <row r="14851" spans="1:20" x14ac:dyDescent="0.35">
      <c r="A14851">
        <f t="shared" ref="A14851:A14914" si="452">A14850+1</f>
        <v>14851</v>
      </c>
      <c r="B14851" s="3" t="s">
        <v>1038</v>
      </c>
      <c r="C14851" s="3" t="s">
        <v>86</v>
      </c>
      <c r="D14851" s="3" t="s">
        <v>24</v>
      </c>
      <c r="E14851">
        <v>2024</v>
      </c>
      <c r="F14851" s="3" t="str">
        <f t="shared" si="451"/>
        <v>RCQOutCANAL2024</v>
      </c>
      <c r="G14851" s="9">
        <v>17.592953209532801</v>
      </c>
      <c r="H14851" s="9">
        <v>24.757354650617302</v>
      </c>
      <c r="I14851" s="9">
        <v>21.181997066400605</v>
      </c>
      <c r="J14851" s="9">
        <v>22.956714862045597</v>
      </c>
      <c r="K14851" s="9">
        <v>13.841963574425501</v>
      </c>
      <c r="L14851" s="9">
        <v>13.9095318227804</v>
      </c>
      <c r="M14851" s="9">
        <v>12.321822193658999</v>
      </c>
      <c r="N14851" s="9">
        <v>15.8832703534895</v>
      </c>
      <c r="O14851" s="9">
        <v>30.152518672005101</v>
      </c>
      <c r="P14851" s="9">
        <v>39.886142155425901</v>
      </c>
      <c r="Q14851" s="9">
        <v>21.390747377686701</v>
      </c>
      <c r="R14851" s="9">
        <v>13.7618294529731</v>
      </c>
      <c r="S14851" s="9">
        <v>13.781874647639</v>
      </c>
      <c r="T14851" s="9">
        <v>14.0066831685015</v>
      </c>
    </row>
    <row r="14852" spans="1:20" x14ac:dyDescent="0.35">
      <c r="A14852">
        <f t="shared" si="452"/>
        <v>14852</v>
      </c>
      <c r="B14852" s="3" t="s">
        <v>1038</v>
      </c>
      <c r="C14852" s="3" t="s">
        <v>86</v>
      </c>
      <c r="D14852" s="3" t="s">
        <v>24</v>
      </c>
      <c r="E14852">
        <v>2025</v>
      </c>
      <c r="F14852" s="3" t="str">
        <f t="shared" si="451"/>
        <v>RCQOutCANAL2025</v>
      </c>
      <c r="G14852" s="9">
        <v>11.4230508501774</v>
      </c>
      <c r="H14852" s="9">
        <v>13.093423968970599</v>
      </c>
      <c r="I14852" s="9">
        <v>18.115850302588999</v>
      </c>
      <c r="J14852" s="9">
        <v>22.819137889027498</v>
      </c>
      <c r="K14852" s="9">
        <v>34.206777388401498</v>
      </c>
      <c r="L14852" s="9">
        <v>24.6854046412627</v>
      </c>
      <c r="M14852" s="9">
        <v>19.749705814298999</v>
      </c>
      <c r="N14852" s="9">
        <v>20.859861444448999</v>
      </c>
      <c r="O14852" s="9">
        <v>46.939681160585302</v>
      </c>
      <c r="P14852" s="9">
        <v>48.865193553717397</v>
      </c>
      <c r="Q14852" s="9">
        <v>21.059793383914901</v>
      </c>
      <c r="R14852" s="9">
        <v>12.707574074640201</v>
      </c>
      <c r="S14852" s="9">
        <v>14.0324524484666</v>
      </c>
      <c r="T14852" s="9">
        <v>11.4794308892112</v>
      </c>
    </row>
    <row r="14853" spans="1:20" x14ac:dyDescent="0.35">
      <c r="A14853">
        <f t="shared" si="452"/>
        <v>14853</v>
      </c>
      <c r="B14853" s="3" t="s">
        <v>1038</v>
      </c>
      <c r="C14853" s="3" t="s">
        <v>86</v>
      </c>
      <c r="D14853" s="3" t="s">
        <v>24</v>
      </c>
      <c r="E14853">
        <v>2026</v>
      </c>
      <c r="F14853" s="3" t="str">
        <f t="shared" si="451"/>
        <v>RCQOutCANAL2026</v>
      </c>
      <c r="G14853" s="9">
        <v>10.3187828047759</v>
      </c>
      <c r="H14853" s="9">
        <v>32.680347315986801</v>
      </c>
      <c r="I14853" s="9">
        <v>35.284251301601401</v>
      </c>
      <c r="J14853" s="9">
        <v>41.240677515309798</v>
      </c>
      <c r="K14853" s="9">
        <v>37.074817097342098</v>
      </c>
      <c r="L14853" s="9">
        <v>22.1880832495719</v>
      </c>
      <c r="M14853" s="9">
        <v>27.966124844471501</v>
      </c>
      <c r="N14853" s="9">
        <v>25.019524632015202</v>
      </c>
      <c r="O14853" s="9">
        <v>47.521204291398298</v>
      </c>
      <c r="P14853" s="9">
        <v>61.350374201818802</v>
      </c>
      <c r="Q14853" s="9">
        <v>27.3066512793017</v>
      </c>
      <c r="R14853" s="9">
        <v>15.7011339524887</v>
      </c>
      <c r="S14853" s="9">
        <v>16.678885474926101</v>
      </c>
      <c r="T14853" s="9">
        <v>8.9125054819062495</v>
      </c>
    </row>
    <row r="14854" spans="1:20" x14ac:dyDescent="0.35">
      <c r="A14854">
        <f t="shared" si="452"/>
        <v>14854</v>
      </c>
      <c r="B14854" s="3" t="s">
        <v>1038</v>
      </c>
      <c r="C14854" s="3" t="s">
        <v>86</v>
      </c>
      <c r="D14854" s="3" t="s">
        <v>24</v>
      </c>
      <c r="E14854">
        <v>2027</v>
      </c>
      <c r="F14854" s="3" t="str">
        <f t="shared" si="451"/>
        <v>RCQOutCANAL2027</v>
      </c>
      <c r="G14854" s="9">
        <v>9.9233557010600197</v>
      </c>
      <c r="H14854" s="9">
        <v>10.655415162315901</v>
      </c>
      <c r="I14854" s="9">
        <v>14.7971887258586</v>
      </c>
      <c r="J14854" s="9">
        <v>15.7018078043389</v>
      </c>
      <c r="K14854" s="9">
        <v>9.5790473498807192</v>
      </c>
      <c r="L14854" s="9">
        <v>10.2146172115706</v>
      </c>
      <c r="M14854" s="9">
        <v>12.725340905956299</v>
      </c>
      <c r="N14854" s="9">
        <v>20.895403996651499</v>
      </c>
      <c r="O14854" s="9">
        <v>40.328546059878299</v>
      </c>
      <c r="P14854" s="9">
        <v>43.127406256120203</v>
      </c>
      <c r="Q14854" s="9">
        <v>20.470761862030699</v>
      </c>
      <c r="R14854" s="9">
        <v>15.3584139274572</v>
      </c>
      <c r="S14854" s="9">
        <v>14.558790281055501</v>
      </c>
      <c r="T14854" s="9">
        <v>13.226404930298598</v>
      </c>
    </row>
    <row r="14855" spans="1:20" x14ac:dyDescent="0.35">
      <c r="A14855">
        <f t="shared" si="452"/>
        <v>14855</v>
      </c>
      <c r="B14855" s="3" t="s">
        <v>1038</v>
      </c>
      <c r="C14855" s="3" t="s">
        <v>86</v>
      </c>
      <c r="D14855" s="3" t="s">
        <v>24</v>
      </c>
      <c r="E14855">
        <v>2028</v>
      </c>
      <c r="F14855" s="3" t="str">
        <f t="shared" si="451"/>
        <v>RCQOutCANAL2028</v>
      </c>
      <c r="G14855" s="9">
        <v>10.1172351657388</v>
      </c>
      <c r="H14855" s="9">
        <v>15.332849471451</v>
      </c>
      <c r="I14855" s="9">
        <v>17.051788536064201</v>
      </c>
      <c r="J14855" s="9">
        <v>13.782505423360901</v>
      </c>
      <c r="K14855" s="9">
        <v>9.8839703024802006</v>
      </c>
      <c r="L14855" s="9">
        <v>10.7618139255737</v>
      </c>
      <c r="M14855" s="9">
        <v>13.789017346297999</v>
      </c>
      <c r="N14855" s="9">
        <v>17.214001368473099</v>
      </c>
      <c r="O14855" s="9">
        <v>28.418507385085402</v>
      </c>
      <c r="P14855" s="9">
        <v>28.787488590362699</v>
      </c>
      <c r="Q14855" s="9">
        <v>17.815139122119199</v>
      </c>
      <c r="R14855" s="9">
        <v>14.2750697160555</v>
      </c>
      <c r="S14855" s="9">
        <v>12.430606861466501</v>
      </c>
      <c r="T14855" s="9">
        <v>10.4684570696776</v>
      </c>
    </row>
    <row r="14856" spans="1:20" x14ac:dyDescent="0.35">
      <c r="A14856">
        <f t="shared" si="452"/>
        <v>14856</v>
      </c>
      <c r="B14856" s="3" t="s">
        <v>1038</v>
      </c>
      <c r="C14856" s="3" t="s">
        <v>86</v>
      </c>
      <c r="D14856" s="3" t="s">
        <v>24</v>
      </c>
      <c r="E14856">
        <v>2029</v>
      </c>
      <c r="F14856" s="3" t="str">
        <f t="shared" si="451"/>
        <v>RCQOutCANAL2029</v>
      </c>
      <c r="G14856" s="9">
        <v>8.0314323035206296</v>
      </c>
      <c r="H14856" s="9">
        <v>13.320015907571999</v>
      </c>
      <c r="I14856" s="9">
        <v>13.830494038251199</v>
      </c>
      <c r="J14856" s="9">
        <v>17.4429070615742</v>
      </c>
      <c r="K14856" s="9">
        <v>12.7837980146088</v>
      </c>
      <c r="L14856" s="9">
        <v>13.6653526010157</v>
      </c>
      <c r="M14856" s="9">
        <v>18.0771406601819</v>
      </c>
      <c r="N14856" s="9">
        <v>18.716590699304099</v>
      </c>
      <c r="O14856" s="9">
        <v>38.2053804293799</v>
      </c>
      <c r="P14856" s="9">
        <v>46.905695014744602</v>
      </c>
      <c r="Q14856" s="9">
        <v>22.855714769923701</v>
      </c>
      <c r="R14856" s="9">
        <v>15.775582147212202</v>
      </c>
      <c r="S14856" s="9">
        <v>13.078483292569601</v>
      </c>
      <c r="T14856" s="9">
        <v>12.516594060634899</v>
      </c>
    </row>
    <row r="14857" spans="1:20" x14ac:dyDescent="0.35">
      <c r="A14857">
        <f t="shared" si="452"/>
        <v>14857</v>
      </c>
      <c r="B14857" s="3" t="s">
        <v>1038</v>
      </c>
      <c r="C14857" s="3" t="s">
        <v>95</v>
      </c>
      <c r="D14857" s="3" t="s">
        <v>24</v>
      </c>
      <c r="E14857">
        <v>2020</v>
      </c>
      <c r="F14857" s="3" t="str">
        <f t="shared" si="451"/>
        <v>RCSpillCANAL2020</v>
      </c>
      <c r="G14857" s="9">
        <v>0.13053520983104699</v>
      </c>
      <c r="H14857" s="9">
        <v>0.95357180420833298</v>
      </c>
      <c r="I14857" s="9">
        <v>6.4323310601520811</v>
      </c>
      <c r="J14857" s="9">
        <v>3.3839793007896501</v>
      </c>
      <c r="K14857" s="9">
        <v>0.18975283429166601</v>
      </c>
      <c r="L14857" s="9">
        <v>4.3530037006317199</v>
      </c>
      <c r="M14857" s="9">
        <v>1.0272617508611099</v>
      </c>
      <c r="N14857" s="9">
        <v>0.32514804981944401</v>
      </c>
      <c r="O14857" s="9">
        <v>7.3550378135269403</v>
      </c>
      <c r="P14857" s="9">
        <v>62.707997449513798</v>
      </c>
      <c r="Q14857" s="9">
        <v>28.504303533824</v>
      </c>
      <c r="R14857" s="9">
        <v>0.23893893664763799</v>
      </c>
      <c r="S14857" s="9">
        <v>0.29276998672468701</v>
      </c>
      <c r="T14857" s="9">
        <v>0.39652065069652698</v>
      </c>
    </row>
    <row r="14858" spans="1:20" x14ac:dyDescent="0.35">
      <c r="A14858">
        <f t="shared" si="452"/>
        <v>14858</v>
      </c>
      <c r="B14858" s="3" t="s">
        <v>1038</v>
      </c>
      <c r="C14858" s="3" t="s">
        <v>95</v>
      </c>
      <c r="D14858" s="3" t="s">
        <v>24</v>
      </c>
      <c r="E14858">
        <v>2021</v>
      </c>
      <c r="F14858" s="3" t="str">
        <f t="shared" si="451"/>
        <v>RCSpillCANAL2021</v>
      </c>
      <c r="G14858" s="9">
        <v>0.24084988063104801</v>
      </c>
      <c r="H14858" s="9">
        <v>6.7972497201388801E-2</v>
      </c>
      <c r="I14858" s="9">
        <v>4.5700356722222203E-2</v>
      </c>
      <c r="J14858" s="9">
        <v>5.1643928624919297</v>
      </c>
      <c r="K14858" s="9">
        <v>9.9145919715624995</v>
      </c>
      <c r="L14858" s="9">
        <v>6.7431338701162602</v>
      </c>
      <c r="M14858" s="9">
        <v>5.1127773888333303</v>
      </c>
      <c r="N14858" s="9">
        <v>13.3802062545277</v>
      </c>
      <c r="O14858" s="9">
        <v>43.277689496774101</v>
      </c>
      <c r="P14858" s="9">
        <v>39.542061396652002</v>
      </c>
      <c r="Q14858" s="9">
        <v>57.465736812580602</v>
      </c>
      <c r="R14858" s="9">
        <v>11.216532134720598</v>
      </c>
      <c r="S14858" s="9">
        <v>3.4371886677861898</v>
      </c>
      <c r="T14858" s="9">
        <v>0.163152508643541</v>
      </c>
    </row>
    <row r="14859" spans="1:20" x14ac:dyDescent="0.35">
      <c r="A14859">
        <f t="shared" si="452"/>
        <v>14859</v>
      </c>
      <c r="B14859" s="3" t="s">
        <v>1038</v>
      </c>
      <c r="C14859" s="3" t="s">
        <v>95</v>
      </c>
      <c r="D14859" s="3" t="s">
        <v>24</v>
      </c>
      <c r="E14859">
        <v>2022</v>
      </c>
      <c r="F14859" s="3" t="str">
        <f t="shared" si="451"/>
        <v>RCSpillCANAL2022</v>
      </c>
      <c r="G14859" s="9">
        <v>0.51822884586901796</v>
      </c>
      <c r="H14859" s="9">
        <v>0.26402842934902698</v>
      </c>
      <c r="I14859" s="9">
        <v>1.4076316209374999</v>
      </c>
      <c r="J14859" s="9">
        <v>6.9994504676344</v>
      </c>
      <c r="K14859" s="9">
        <v>22.614387025468702</v>
      </c>
      <c r="L14859" s="9">
        <v>0</v>
      </c>
      <c r="M14859" s="9">
        <v>6.4023642569444403E-3</v>
      </c>
      <c r="N14859" s="9">
        <v>4.7073833391861104</v>
      </c>
      <c r="O14859" s="9">
        <v>9.3412146242949596</v>
      </c>
      <c r="P14859" s="9">
        <v>27.831939610252299</v>
      </c>
      <c r="Q14859" s="9">
        <v>3.4074229786466299</v>
      </c>
      <c r="R14859" s="9">
        <v>0.45418229993986098</v>
      </c>
      <c r="S14859" s="9">
        <v>1.0074570498124999</v>
      </c>
      <c r="T14859" s="9">
        <v>0.53671201879652697</v>
      </c>
    </row>
    <row r="14860" spans="1:20" x14ac:dyDescent="0.35">
      <c r="A14860">
        <f t="shared" si="452"/>
        <v>14860</v>
      </c>
      <c r="B14860" s="3" t="s">
        <v>1038</v>
      </c>
      <c r="C14860" s="3" t="s">
        <v>95</v>
      </c>
      <c r="D14860" s="3" t="s">
        <v>24</v>
      </c>
      <c r="E14860">
        <v>2023</v>
      </c>
      <c r="F14860" s="3" t="str">
        <f t="shared" si="451"/>
        <v>RCSpillCANAL2023</v>
      </c>
      <c r="G14860" s="9">
        <v>0.413838626717137</v>
      </c>
      <c r="H14860" s="9">
        <v>6.67842087621527E-2</v>
      </c>
      <c r="I14860" s="9">
        <v>0.83754731231971502</v>
      </c>
      <c r="J14860" s="9">
        <v>1.6219543355335999</v>
      </c>
      <c r="K14860" s="9">
        <v>2.8562829281770798</v>
      </c>
      <c r="L14860" s="9">
        <v>1.98272365120967E-2</v>
      </c>
      <c r="M14860" s="9">
        <v>0</v>
      </c>
      <c r="N14860" s="9">
        <v>0.115523565927777</v>
      </c>
      <c r="O14860" s="9">
        <v>8.0227070820063098</v>
      </c>
      <c r="P14860" s="9">
        <v>22.876482091419401</v>
      </c>
      <c r="Q14860" s="9">
        <v>2.5892279705174701</v>
      </c>
      <c r="R14860" s="9">
        <v>1.3129361160902699</v>
      </c>
      <c r="S14860" s="9">
        <v>0.50104958602525995</v>
      </c>
      <c r="T14860" s="9">
        <v>7.09372895486111E-3</v>
      </c>
    </row>
    <row r="14861" spans="1:20" x14ac:dyDescent="0.35">
      <c r="A14861">
        <f t="shared" si="452"/>
        <v>14861</v>
      </c>
      <c r="B14861" s="3" t="s">
        <v>1038</v>
      </c>
      <c r="C14861" s="3" t="s">
        <v>95</v>
      </c>
      <c r="D14861" s="3" t="s">
        <v>24</v>
      </c>
      <c r="E14861">
        <v>2024</v>
      </c>
      <c r="F14861" s="3" t="str">
        <f t="shared" si="451"/>
        <v>RCSpillCANAL2024</v>
      </c>
      <c r="G14861" s="9">
        <v>0.25494638501142403</v>
      </c>
      <c r="H14861" s="9">
        <v>3.7848900298611099E-2</v>
      </c>
      <c r="I14861" s="9">
        <v>6.1876627905555502E-2</v>
      </c>
      <c r="J14861" s="9">
        <v>6.3397070295698896E-2</v>
      </c>
      <c r="K14861" s="9">
        <v>2.9195625208333301E-2</v>
      </c>
      <c r="L14861" s="9">
        <v>1.1183551433183601</v>
      </c>
      <c r="M14861" s="9">
        <v>1.0545997005638801</v>
      </c>
      <c r="N14861" s="9">
        <v>6.4123888120833306E-2</v>
      </c>
      <c r="O14861" s="9">
        <v>3.16745809548696</v>
      </c>
      <c r="P14861" s="9">
        <v>12.5730841573156</v>
      </c>
      <c r="Q14861" s="9">
        <v>1.2687935506933401</v>
      </c>
      <c r="R14861" s="9">
        <v>0.43735450722638802</v>
      </c>
      <c r="S14861" s="9">
        <v>0.414726129382395</v>
      </c>
      <c r="T14861" s="9">
        <v>0.59444066844263799</v>
      </c>
    </row>
    <row r="14862" spans="1:20" x14ac:dyDescent="0.35">
      <c r="A14862">
        <f t="shared" si="452"/>
        <v>14862</v>
      </c>
      <c r="B14862" s="3" t="s">
        <v>1038</v>
      </c>
      <c r="C14862" s="3" t="s">
        <v>95</v>
      </c>
      <c r="D14862" s="3" t="s">
        <v>24</v>
      </c>
      <c r="E14862">
        <v>2025</v>
      </c>
      <c r="F14862" s="3" t="str">
        <f t="shared" si="451"/>
        <v>RCSpillCANAL2025</v>
      </c>
      <c r="G14862" s="9">
        <v>0.236560567248118</v>
      </c>
      <c r="H14862" s="9">
        <v>0.27790328084069399</v>
      </c>
      <c r="I14862" s="9">
        <v>0.45820324798616602</v>
      </c>
      <c r="J14862" s="9">
        <v>2.4694517131149101</v>
      </c>
      <c r="K14862" s="9">
        <v>17.073494688854101</v>
      </c>
      <c r="L14862" s="9">
        <v>4.2761307016411196</v>
      </c>
      <c r="M14862" s="9">
        <v>3.1098897143611102</v>
      </c>
      <c r="N14862" s="9">
        <v>0.145703755118055</v>
      </c>
      <c r="O14862" s="9">
        <v>19.244214061883699</v>
      </c>
      <c r="P14862" s="9">
        <v>21.227453547542499</v>
      </c>
      <c r="Q14862" s="9">
        <v>1.0494683244227101</v>
      </c>
      <c r="R14862" s="9">
        <v>7.2997478361111104E-2</v>
      </c>
      <c r="S14862" s="9">
        <v>0.56124709358776004</v>
      </c>
      <c r="T14862" s="9">
        <v>0.214771391560347</v>
      </c>
    </row>
    <row r="14863" spans="1:20" x14ac:dyDescent="0.35">
      <c r="A14863">
        <f t="shared" si="452"/>
        <v>14863</v>
      </c>
      <c r="B14863" s="3" t="s">
        <v>1038</v>
      </c>
      <c r="C14863" s="3" t="s">
        <v>95</v>
      </c>
      <c r="D14863" s="3" t="s">
        <v>24</v>
      </c>
      <c r="E14863">
        <v>2026</v>
      </c>
      <c r="F14863" s="3" t="str">
        <f t="shared" si="451"/>
        <v>RCSpillCANAL2026</v>
      </c>
      <c r="G14863" s="9">
        <v>3.0923247485215001E-2</v>
      </c>
      <c r="H14863" s="9">
        <v>6.6774142025208301</v>
      </c>
      <c r="I14863" s="9">
        <v>9.1245554539513893</v>
      </c>
      <c r="J14863" s="9">
        <v>26.054113113461</v>
      </c>
      <c r="K14863" s="9">
        <v>22.371997567307201</v>
      </c>
      <c r="L14863" s="9">
        <v>4.5977797501209601</v>
      </c>
      <c r="M14863" s="9">
        <v>22.1064187596388</v>
      </c>
      <c r="N14863" s="9">
        <v>18.186529981180499</v>
      </c>
      <c r="O14863" s="9">
        <v>43.1128643288978</v>
      </c>
      <c r="P14863" s="9">
        <v>46.8086920652215</v>
      </c>
      <c r="Q14863" s="9">
        <v>5.8567077285208304</v>
      </c>
      <c r="R14863" s="9">
        <v>1.5741617400541601</v>
      </c>
      <c r="S14863" s="9">
        <v>0.39149018038411393</v>
      </c>
      <c r="T14863" s="9">
        <v>0.104621668472222</v>
      </c>
    </row>
    <row r="14864" spans="1:20" x14ac:dyDescent="0.35">
      <c r="A14864">
        <f t="shared" si="452"/>
        <v>14864</v>
      </c>
      <c r="B14864" s="3" t="s">
        <v>1038</v>
      </c>
      <c r="C14864" s="3" t="s">
        <v>95</v>
      </c>
      <c r="D14864" s="3" t="s">
        <v>24</v>
      </c>
      <c r="E14864">
        <v>2027</v>
      </c>
      <c r="F14864" s="3" t="str">
        <f t="shared" si="451"/>
        <v>RCSpillCANAL2027</v>
      </c>
      <c r="G14864" s="9">
        <v>0.285312343759408</v>
      </c>
      <c r="H14864" s="9">
        <v>0.7438506940622911</v>
      </c>
      <c r="I14864" s="9">
        <v>0.41513533188993001</v>
      </c>
      <c r="J14864" s="9">
        <v>1.0836844146568501</v>
      </c>
      <c r="K14864" s="9">
        <v>0.31487229484635398</v>
      </c>
      <c r="L14864" s="9">
        <v>0.78892089449711</v>
      </c>
      <c r="M14864" s="9">
        <v>1.19738744708333E-2</v>
      </c>
      <c r="N14864" s="9">
        <v>1.1199679715680499</v>
      </c>
      <c r="O14864" s="9">
        <v>13.596637235068499</v>
      </c>
      <c r="P14864" s="9">
        <v>15.6715212966355</v>
      </c>
      <c r="Q14864" s="9">
        <v>0.91062458526666601</v>
      </c>
      <c r="R14864" s="9">
        <v>0.46065207758888799</v>
      </c>
      <c r="S14864" s="9">
        <v>9.66631695859375E-2</v>
      </c>
      <c r="T14864" s="9">
        <v>0.106641048840277</v>
      </c>
    </row>
    <row r="14865" spans="1:20" x14ac:dyDescent="0.35">
      <c r="A14865">
        <f t="shared" si="452"/>
        <v>14865</v>
      </c>
      <c r="B14865" s="3" t="s">
        <v>1038</v>
      </c>
      <c r="C14865" s="3" t="s">
        <v>95</v>
      </c>
      <c r="D14865" s="3" t="s">
        <v>24</v>
      </c>
      <c r="E14865">
        <v>2028</v>
      </c>
      <c r="F14865" s="3" t="str">
        <f t="shared" si="451"/>
        <v>RCSpillCANAL2028</v>
      </c>
      <c r="G14865" s="9">
        <v>8.5548603879233798E-2</v>
      </c>
      <c r="H14865" s="9">
        <v>1.1835000209011299</v>
      </c>
      <c r="I14865" s="9">
        <v>0.42235331471034698</v>
      </c>
      <c r="J14865" s="9">
        <v>6.2627312468413895E-2</v>
      </c>
      <c r="K14865" s="9">
        <v>0.57527499487656197</v>
      </c>
      <c r="L14865" s="9">
        <v>0.112274889554502</v>
      </c>
      <c r="M14865" s="9">
        <v>1.1689427851198599</v>
      </c>
      <c r="N14865" s="9">
        <v>1.1704547271958301</v>
      </c>
      <c r="O14865" s="9">
        <v>2.00108456857533</v>
      </c>
      <c r="P14865" s="9">
        <v>3.1591560845309301</v>
      </c>
      <c r="Q14865" s="9">
        <v>0.97423473503232205</v>
      </c>
      <c r="R14865" s="9">
        <v>3.3774596947515199</v>
      </c>
      <c r="S14865" s="9">
        <v>7.0593986057291599E-2</v>
      </c>
      <c r="T14865" s="9">
        <v>0.43731530953833297</v>
      </c>
    </row>
    <row r="14866" spans="1:20" x14ac:dyDescent="0.35">
      <c r="A14866">
        <f t="shared" si="452"/>
        <v>14866</v>
      </c>
      <c r="B14866" s="3" t="s">
        <v>1038</v>
      </c>
      <c r="C14866" s="3" t="s">
        <v>95</v>
      </c>
      <c r="D14866" s="3" t="s">
        <v>24</v>
      </c>
      <c r="E14866">
        <v>2029</v>
      </c>
      <c r="F14866" s="3" t="str">
        <f t="shared" si="451"/>
        <v>RCSpillCANAL2029</v>
      </c>
      <c r="G14866" s="9">
        <v>0.23422487586787599</v>
      </c>
      <c r="H14866" s="9">
        <v>0.48321238846805498</v>
      </c>
      <c r="I14866" s="9">
        <v>0.401395660822916</v>
      </c>
      <c r="J14866" s="9">
        <v>8.7764197203629005E-2</v>
      </c>
      <c r="K14866" s="9">
        <v>8.4132653463541596E-2</v>
      </c>
      <c r="L14866" s="9">
        <v>4.4757984174731098E-2</v>
      </c>
      <c r="M14866" s="9">
        <v>0</v>
      </c>
      <c r="N14866" s="9">
        <v>6.7350217472222198E-3</v>
      </c>
      <c r="O14866" s="9">
        <v>19.546799255992202</v>
      </c>
      <c r="P14866" s="9">
        <v>18.986283474007099</v>
      </c>
      <c r="Q14866" s="9">
        <v>0.55662784358736495</v>
      </c>
      <c r="R14866" s="9">
        <v>1.23922190018472</v>
      </c>
      <c r="S14866" s="9">
        <v>0.28120287005598898</v>
      </c>
      <c r="T14866" s="9">
        <v>0.207649370385625</v>
      </c>
    </row>
    <row r="14867" spans="1:20" x14ac:dyDescent="0.35">
      <c r="A14867">
        <f t="shared" si="452"/>
        <v>14867</v>
      </c>
      <c r="B14867" s="3" t="s">
        <v>1038</v>
      </c>
      <c r="C14867" s="3" t="s">
        <v>77</v>
      </c>
      <c r="D14867" s="3" t="s">
        <v>24</v>
      </c>
      <c r="E14867">
        <v>2020</v>
      </c>
      <c r="F14867" s="3" t="str">
        <f t="shared" si="451"/>
        <v>RCGenCANAL2020</v>
      </c>
      <c r="G14867" s="9">
        <v>231.191052446236</v>
      </c>
      <c r="H14867" s="9">
        <v>492.44399115277702</v>
      </c>
      <c r="I14867" s="9">
        <v>455.70265376388801</v>
      </c>
      <c r="J14867" s="9">
        <v>390.36483047849401</v>
      </c>
      <c r="K14867" s="9">
        <v>305.68727770982099</v>
      </c>
      <c r="L14867" s="9">
        <v>294.03939521505299</v>
      </c>
      <c r="M14867" s="9">
        <v>329.13586096666597</v>
      </c>
      <c r="N14867" s="9">
        <v>448.16219472222201</v>
      </c>
      <c r="O14867" s="9">
        <v>480.03373064516097</v>
      </c>
      <c r="P14867" s="9">
        <v>78.9892393055555</v>
      </c>
      <c r="Q14867" s="9">
        <v>386.309426586021</v>
      </c>
      <c r="R14867" s="9">
        <v>397.25046769861098</v>
      </c>
      <c r="S14867" s="9">
        <v>328.55745638593697</v>
      </c>
      <c r="T14867" s="9">
        <v>323.18968564333301</v>
      </c>
    </row>
    <row r="14868" spans="1:20" x14ac:dyDescent="0.35">
      <c r="A14868">
        <f t="shared" si="452"/>
        <v>14868</v>
      </c>
      <c r="B14868" s="3" t="s">
        <v>1038</v>
      </c>
      <c r="C14868" s="3" t="s">
        <v>77</v>
      </c>
      <c r="D14868" s="3" t="s">
        <v>24</v>
      </c>
      <c r="E14868">
        <v>2021</v>
      </c>
      <c r="F14868" s="3" t="str">
        <f t="shared" si="451"/>
        <v>RCGenCANAL2021</v>
      </c>
      <c r="G14868" s="9">
        <v>262.25247826747301</v>
      </c>
      <c r="H14868" s="9">
        <v>408.90023155555502</v>
      </c>
      <c r="I14868" s="9">
        <v>336.07973004166598</v>
      </c>
      <c r="J14868" s="9">
        <v>384.52912809139701</v>
      </c>
      <c r="K14868" s="9">
        <v>363.77752668154699</v>
      </c>
      <c r="L14868" s="9">
        <v>293.91389323118199</v>
      </c>
      <c r="M14868" s="9">
        <v>399.64302466666601</v>
      </c>
      <c r="N14868" s="9">
        <v>122.94894855555501</v>
      </c>
      <c r="O14868" s="9">
        <v>98.974701779569898</v>
      </c>
      <c r="P14868" s="9">
        <v>311.36940180555501</v>
      </c>
      <c r="Q14868" s="9">
        <v>180.94069916666601</v>
      </c>
      <c r="R14868" s="9">
        <v>379.86972055555498</v>
      </c>
      <c r="S14868" s="9">
        <v>447.42011874999997</v>
      </c>
      <c r="T14868" s="9">
        <v>401.60806380555499</v>
      </c>
    </row>
    <row r="14869" spans="1:20" x14ac:dyDescent="0.35">
      <c r="A14869">
        <f t="shared" si="452"/>
        <v>14869</v>
      </c>
      <c r="B14869" s="3" t="s">
        <v>1038</v>
      </c>
      <c r="C14869" s="3" t="s">
        <v>77</v>
      </c>
      <c r="D14869" s="3" t="s">
        <v>24</v>
      </c>
      <c r="E14869">
        <v>2022</v>
      </c>
      <c r="F14869" s="3" t="str">
        <f t="shared" si="451"/>
        <v>RCGenCANAL2022</v>
      </c>
      <c r="G14869" s="9">
        <v>237.25068330645101</v>
      </c>
      <c r="H14869" s="9">
        <v>417.19984358333301</v>
      </c>
      <c r="I14869" s="9">
        <v>404.79665720833299</v>
      </c>
      <c r="J14869" s="9">
        <v>315.64188586021498</v>
      </c>
      <c r="K14869" s="9">
        <v>283.24070811011899</v>
      </c>
      <c r="L14869" s="9">
        <v>351.33215200268802</v>
      </c>
      <c r="M14869" s="9">
        <v>295.54392799999999</v>
      </c>
      <c r="N14869" s="9">
        <v>376.17437003888801</v>
      </c>
      <c r="O14869" s="9">
        <v>548.21825604838705</v>
      </c>
      <c r="P14869" s="9">
        <v>547.02351816666601</v>
      </c>
      <c r="Q14869" s="9">
        <v>448.67582726612898</v>
      </c>
      <c r="R14869" s="9">
        <v>276.70459533333297</v>
      </c>
      <c r="S14869" s="9">
        <v>241.95526907551999</v>
      </c>
      <c r="T14869" s="9">
        <v>160.014653680555</v>
      </c>
    </row>
    <row r="14870" spans="1:20" x14ac:dyDescent="0.35">
      <c r="A14870">
        <f t="shared" si="452"/>
        <v>14870</v>
      </c>
      <c r="B14870" s="3" t="s">
        <v>1038</v>
      </c>
      <c r="C14870" s="3" t="s">
        <v>77</v>
      </c>
      <c r="D14870" s="3" t="s">
        <v>24</v>
      </c>
      <c r="E14870">
        <v>2023</v>
      </c>
      <c r="F14870" s="3" t="str">
        <f t="shared" si="451"/>
        <v>RCGenCANAL2023</v>
      </c>
      <c r="G14870" s="9">
        <v>233.10273836827901</v>
      </c>
      <c r="H14870" s="9">
        <v>303.65219977777701</v>
      </c>
      <c r="I14870" s="9">
        <v>381.48747499999899</v>
      </c>
      <c r="J14870" s="9">
        <v>416.97353491935399</v>
      </c>
      <c r="K14870" s="9">
        <v>403.65689041369001</v>
      </c>
      <c r="L14870" s="9">
        <v>283.23796830376301</v>
      </c>
      <c r="M14870" s="9">
        <v>318.33665938888799</v>
      </c>
      <c r="N14870" s="9">
        <v>410.64366260833299</v>
      </c>
      <c r="O14870" s="9">
        <v>536.29640080645095</v>
      </c>
      <c r="P14870" s="9">
        <v>549.83457347222202</v>
      </c>
      <c r="Q14870" s="9">
        <v>542.18401895161196</v>
      </c>
      <c r="R14870" s="9">
        <v>401.43266508541598</v>
      </c>
      <c r="S14870" s="9">
        <v>342.98096796875001</v>
      </c>
      <c r="T14870" s="9">
        <v>321.788821069444</v>
      </c>
    </row>
    <row r="14871" spans="1:20" x14ac:dyDescent="0.35">
      <c r="A14871">
        <f t="shared" si="452"/>
        <v>14871</v>
      </c>
      <c r="B14871" s="3" t="s">
        <v>1038</v>
      </c>
      <c r="C14871" s="3" t="s">
        <v>77</v>
      </c>
      <c r="D14871" s="3" t="s">
        <v>24</v>
      </c>
      <c r="E14871">
        <v>2024</v>
      </c>
      <c r="F14871" s="3" t="str">
        <f t="shared" si="451"/>
        <v>RCGenCANAL2024</v>
      </c>
      <c r="G14871" s="9">
        <v>346.99883233870901</v>
      </c>
      <c r="H14871" s="9">
        <v>494.730408333333</v>
      </c>
      <c r="I14871" s="9">
        <v>422.69315912500002</v>
      </c>
      <c r="J14871" s="9">
        <v>458.18153010752599</v>
      </c>
      <c r="K14871" s="9">
        <v>276.44553358630901</v>
      </c>
      <c r="L14871" s="9">
        <v>255.99965974462299</v>
      </c>
      <c r="M14871" s="9">
        <v>225.49957758333301</v>
      </c>
      <c r="N14871" s="9">
        <v>316.60073974999898</v>
      </c>
      <c r="O14871" s="9">
        <v>540.07267338709596</v>
      </c>
      <c r="P14871" s="9">
        <v>546.63713727777701</v>
      </c>
      <c r="Q14871" s="9">
        <v>402.71609016263398</v>
      </c>
      <c r="R14871" s="9">
        <v>266.67295877777701</v>
      </c>
      <c r="S14871" s="9">
        <v>267.52699687499899</v>
      </c>
      <c r="T14871" s="9">
        <v>268.42950580555498</v>
      </c>
    </row>
    <row r="14872" spans="1:20" x14ac:dyDescent="0.35">
      <c r="A14872">
        <f t="shared" si="452"/>
        <v>14872</v>
      </c>
      <c r="B14872" s="3" t="s">
        <v>1038</v>
      </c>
      <c r="C14872" s="3" t="s">
        <v>77</v>
      </c>
      <c r="D14872" s="3" t="s">
        <v>24</v>
      </c>
      <c r="E14872">
        <v>2025</v>
      </c>
      <c r="F14872" s="3" t="str">
        <f t="shared" si="451"/>
        <v>RCGenCANAL2025</v>
      </c>
      <c r="G14872" s="9">
        <v>223.88383587365499</v>
      </c>
      <c r="H14872" s="9">
        <v>256.486875361111</v>
      </c>
      <c r="I14872" s="9">
        <v>353.396040444444</v>
      </c>
      <c r="J14872" s="9">
        <v>407.273868279569</v>
      </c>
      <c r="K14872" s="9">
        <v>342.90151209821403</v>
      </c>
      <c r="L14872" s="9">
        <v>408.46643227150503</v>
      </c>
      <c r="M14872" s="9">
        <v>333.02540619444397</v>
      </c>
      <c r="N14872" s="9">
        <v>414.56832294444399</v>
      </c>
      <c r="O14872" s="9">
        <v>554.29057983870905</v>
      </c>
      <c r="P14872" s="9">
        <v>553.13524847222197</v>
      </c>
      <c r="Q14872" s="9">
        <v>400.48198066263399</v>
      </c>
      <c r="R14872" s="9">
        <v>252.86548883333299</v>
      </c>
      <c r="S14872" s="9">
        <v>269.60958760416599</v>
      </c>
      <c r="T14872" s="9">
        <v>225.448285652777</v>
      </c>
    </row>
    <row r="14873" spans="1:20" x14ac:dyDescent="0.35">
      <c r="A14873">
        <f t="shared" si="452"/>
        <v>14873</v>
      </c>
      <c r="B14873" s="3" t="s">
        <v>1038</v>
      </c>
      <c r="C14873" s="3" t="s">
        <v>77</v>
      </c>
      <c r="D14873" s="3" t="s">
        <v>24</v>
      </c>
      <c r="E14873">
        <v>2026</v>
      </c>
      <c r="F14873" s="3" t="str">
        <f t="shared" si="451"/>
        <v>RCGenCANAL2026</v>
      </c>
      <c r="G14873" s="9">
        <v>205.898847509408</v>
      </c>
      <c r="H14873" s="9">
        <v>520.41661597222196</v>
      </c>
      <c r="I14873" s="9">
        <v>523.55402583333296</v>
      </c>
      <c r="J14873" s="9">
        <v>303.94035047043002</v>
      </c>
      <c r="K14873" s="9">
        <v>294.25879684523801</v>
      </c>
      <c r="L14873" s="9">
        <v>352.048214986559</v>
      </c>
      <c r="M14873" s="9">
        <v>117.274783463888</v>
      </c>
      <c r="N14873" s="9">
        <v>136.75396955555499</v>
      </c>
      <c r="O14873" s="9">
        <v>88.227490900537603</v>
      </c>
      <c r="P14873" s="9">
        <v>291.03382154166599</v>
      </c>
      <c r="Q14873" s="9">
        <v>429.29416565860203</v>
      </c>
      <c r="R14873" s="9">
        <v>282.73393612499899</v>
      </c>
      <c r="S14873" s="9">
        <v>325.97214544270798</v>
      </c>
      <c r="T14873" s="9">
        <v>176.27895406944401</v>
      </c>
    </row>
    <row r="14874" spans="1:20" x14ac:dyDescent="0.35">
      <c r="A14874">
        <f t="shared" si="452"/>
        <v>14874</v>
      </c>
      <c r="B14874" s="3" t="s">
        <v>1038</v>
      </c>
      <c r="C14874" s="3" t="s">
        <v>77</v>
      </c>
      <c r="D14874" s="3" t="s">
        <v>24</v>
      </c>
      <c r="E14874">
        <v>2027</v>
      </c>
      <c r="F14874" s="3" t="str">
        <f t="shared" si="451"/>
        <v>RCGenCANAL2027</v>
      </c>
      <c r="G14874" s="9">
        <v>192.89356922715001</v>
      </c>
      <c r="H14874" s="9">
        <v>198.36777022222199</v>
      </c>
      <c r="I14874" s="9">
        <v>287.83908519444401</v>
      </c>
      <c r="J14874" s="9">
        <v>292.56372856586</v>
      </c>
      <c r="K14874" s="9">
        <v>185.41105973214201</v>
      </c>
      <c r="L14874" s="9">
        <v>188.64371253494599</v>
      </c>
      <c r="M14874" s="9">
        <v>254.442384444444</v>
      </c>
      <c r="N14874" s="9">
        <v>395.780977833333</v>
      </c>
      <c r="O14874" s="9">
        <v>535.00614959677398</v>
      </c>
      <c r="P14874" s="9">
        <v>549.49564055555504</v>
      </c>
      <c r="Q14874" s="9">
        <v>391.47203030913897</v>
      </c>
      <c r="R14874" s="9">
        <v>298.16034027777698</v>
      </c>
      <c r="S14874" s="9">
        <v>289.44165328125001</v>
      </c>
      <c r="T14874" s="9">
        <v>262.57591818749898</v>
      </c>
    </row>
    <row r="14875" spans="1:20" x14ac:dyDescent="0.35">
      <c r="A14875">
        <f t="shared" si="452"/>
        <v>14875</v>
      </c>
      <c r="B14875" s="3" t="s">
        <v>1038</v>
      </c>
      <c r="C14875" s="3" t="s">
        <v>77</v>
      </c>
      <c r="D14875" s="3" t="s">
        <v>24</v>
      </c>
      <c r="E14875">
        <v>2028</v>
      </c>
      <c r="F14875" s="3" t="str">
        <f t="shared" si="451"/>
        <v>RCGenCANAL2028</v>
      </c>
      <c r="G14875" s="9">
        <v>200.77185849462299</v>
      </c>
      <c r="H14875" s="9">
        <v>283.18179612500001</v>
      </c>
      <c r="I14875" s="9">
        <v>332.817649125</v>
      </c>
      <c r="J14875" s="9">
        <v>274.58646611559101</v>
      </c>
      <c r="K14875" s="9">
        <v>186.30208075892801</v>
      </c>
      <c r="L14875" s="9">
        <v>213.137413225806</v>
      </c>
      <c r="M14875" s="9">
        <v>252.57525658333299</v>
      </c>
      <c r="N14875" s="9">
        <v>321.091832333333</v>
      </c>
      <c r="O14875" s="9">
        <v>528.71210510752599</v>
      </c>
      <c r="P14875" s="9">
        <v>512.91944624999996</v>
      </c>
      <c r="Q14875" s="9">
        <v>337.04994848118201</v>
      </c>
      <c r="R14875" s="9">
        <v>218.10225238888799</v>
      </c>
      <c r="S14875" s="9">
        <v>247.370405677083</v>
      </c>
      <c r="T14875" s="9">
        <v>200.760951777777</v>
      </c>
    </row>
    <row r="14876" spans="1:20" x14ac:dyDescent="0.35">
      <c r="A14876">
        <f t="shared" si="452"/>
        <v>14876</v>
      </c>
      <c r="B14876" s="3" t="s">
        <v>1038</v>
      </c>
      <c r="C14876" s="3" t="s">
        <v>77</v>
      </c>
      <c r="D14876" s="3" t="s">
        <v>24</v>
      </c>
      <c r="E14876">
        <v>2029</v>
      </c>
      <c r="F14876" s="3" t="str">
        <f t="shared" si="451"/>
        <v>RCGenCANAL2029</v>
      </c>
      <c r="G14876" s="9">
        <v>156.05153469623599</v>
      </c>
      <c r="H14876" s="9">
        <v>256.91281856944403</v>
      </c>
      <c r="I14876" s="9">
        <v>268.76686015208298</v>
      </c>
      <c r="J14876" s="9">
        <v>347.34180774193499</v>
      </c>
      <c r="K14876" s="9">
        <v>254.168166666666</v>
      </c>
      <c r="L14876" s="9">
        <v>272.59942684139702</v>
      </c>
      <c r="M14876" s="9">
        <v>361.79169691666601</v>
      </c>
      <c r="N14876" s="9">
        <v>374.45470713888801</v>
      </c>
      <c r="O14876" s="9">
        <v>373.42850509408601</v>
      </c>
      <c r="P14876" s="9">
        <v>558.77255305555502</v>
      </c>
      <c r="Q14876" s="9">
        <v>446.28872318413897</v>
      </c>
      <c r="R14876" s="9">
        <v>290.92734236111102</v>
      </c>
      <c r="S14876" s="9">
        <v>256.1218071875</v>
      </c>
      <c r="T14876" s="9">
        <v>246.34835679166599</v>
      </c>
    </row>
    <row r="14877" spans="1:20" x14ac:dyDescent="0.35">
      <c r="A14877">
        <f t="shared" si="452"/>
        <v>14877</v>
      </c>
      <c r="B14877" s="3" t="s">
        <v>1038</v>
      </c>
      <c r="C14877" s="3" t="s">
        <v>75</v>
      </c>
      <c r="D14877" s="3" t="s">
        <v>40</v>
      </c>
      <c r="E14877">
        <v>2020</v>
      </c>
      <c r="F14877" s="3" t="str">
        <f t="shared" si="451"/>
        <v>RCElevCDA LK2020</v>
      </c>
      <c r="G14877" s="9">
        <v>2125.6693593599998</v>
      </c>
      <c r="H14877" s="9">
        <v>2127.5820890800001</v>
      </c>
      <c r="I14877" s="9">
        <v>2125.4987556799902</v>
      </c>
      <c r="J14877" s="9">
        <v>2122.6509865600001</v>
      </c>
      <c r="K14877" s="9">
        <v>2126.7356323600002</v>
      </c>
      <c r="L14877" s="9">
        <v>2123.3268395999999</v>
      </c>
      <c r="M14877" s="9">
        <v>2129.7605668399901</v>
      </c>
      <c r="N14877" s="9">
        <v>2132.9429816399902</v>
      </c>
      <c r="O14877" s="9">
        <v>2132.0341889599999</v>
      </c>
      <c r="P14877" s="9">
        <v>2130.18051436</v>
      </c>
      <c r="Q14877" s="9">
        <v>2128.03156416</v>
      </c>
      <c r="R14877" s="9">
        <v>2127.9364197999998</v>
      </c>
      <c r="S14877" s="9">
        <v>2128.0381258399998</v>
      </c>
      <c r="T14877" s="9">
        <v>2126.9259210800001</v>
      </c>
    </row>
    <row r="14878" spans="1:20" x14ac:dyDescent="0.35">
      <c r="A14878">
        <f t="shared" si="452"/>
        <v>14878</v>
      </c>
      <c r="B14878" s="3" t="s">
        <v>1038</v>
      </c>
      <c r="C14878" s="3" t="s">
        <v>75</v>
      </c>
      <c r="D14878" s="3" t="s">
        <v>40</v>
      </c>
      <c r="E14878">
        <v>2021</v>
      </c>
      <c r="F14878" s="3" t="str">
        <f t="shared" si="451"/>
        <v>RCElevCDA LK2021</v>
      </c>
      <c r="G14878" s="9">
        <v>2125.3478370399998</v>
      </c>
      <c r="H14878" s="9">
        <v>2124.2684406799999</v>
      </c>
      <c r="I14878" s="9">
        <v>2124.6227714000001</v>
      </c>
      <c r="J14878" s="9">
        <v>2127.0604355199998</v>
      </c>
      <c r="K14878" s="9">
        <v>2128.2645038000001</v>
      </c>
      <c r="L14878" s="9">
        <v>2128.1267085200002</v>
      </c>
      <c r="M14878" s="9">
        <v>2127.9561048400001</v>
      </c>
      <c r="N14878" s="9">
        <v>2132.4114855599901</v>
      </c>
      <c r="O14878" s="9">
        <v>2132.6936378</v>
      </c>
      <c r="P14878" s="9">
        <v>2131.8274960399999</v>
      </c>
      <c r="Q14878" s="9">
        <v>2128.1332702</v>
      </c>
      <c r="R14878" s="9">
        <v>2128.12014684</v>
      </c>
      <c r="S14878" s="9">
        <v>2128.0217216400001</v>
      </c>
      <c r="T14878" s="9">
        <v>2126.9259210800001</v>
      </c>
    </row>
    <row r="14879" spans="1:20" x14ac:dyDescent="0.35">
      <c r="A14879">
        <f t="shared" si="452"/>
        <v>14879</v>
      </c>
      <c r="B14879" s="3" t="s">
        <v>1038</v>
      </c>
      <c r="C14879" s="3" t="s">
        <v>75</v>
      </c>
      <c r="D14879" s="3" t="s">
        <v>40</v>
      </c>
      <c r="E14879">
        <v>2022</v>
      </c>
      <c r="F14879" s="3" t="str">
        <f t="shared" si="451"/>
        <v>RCElevCDA LK2022</v>
      </c>
      <c r="G14879" s="9">
        <v>2125.4790706399999</v>
      </c>
      <c r="H14879" s="9">
        <v>2124.0650286</v>
      </c>
      <c r="I14879" s="9">
        <v>2126.44691844</v>
      </c>
      <c r="J14879" s="9">
        <v>2132.84783728</v>
      </c>
      <c r="K14879" s="9">
        <v>2128.57290276</v>
      </c>
      <c r="L14879" s="9">
        <v>2123.7533487999999</v>
      </c>
      <c r="M14879" s="9">
        <v>2126.4830076799999</v>
      </c>
      <c r="N14879" s="9">
        <v>2127.7756586400001</v>
      </c>
      <c r="O14879" s="9">
        <v>2128.6319578799998</v>
      </c>
      <c r="P14879" s="9">
        <v>2128.0479683600001</v>
      </c>
      <c r="Q14879" s="9">
        <v>2127.8576796399998</v>
      </c>
      <c r="R14879" s="9">
        <v>2127.9068922400002</v>
      </c>
      <c r="S14879" s="9">
        <v>2127.8609604799999</v>
      </c>
      <c r="T14879" s="9">
        <v>2126.9259210800001</v>
      </c>
    </row>
    <row r="14880" spans="1:20" x14ac:dyDescent="0.35">
      <c r="A14880">
        <f t="shared" si="452"/>
        <v>14880</v>
      </c>
      <c r="B14880" s="3" t="s">
        <v>1038</v>
      </c>
      <c r="C14880" s="3" t="s">
        <v>75</v>
      </c>
      <c r="D14880" s="3" t="s">
        <v>40</v>
      </c>
      <c r="E14880">
        <v>2023</v>
      </c>
      <c r="F14880" s="3" t="str">
        <f t="shared" si="451"/>
        <v>RCElevCDA LK2023</v>
      </c>
      <c r="G14880" s="9">
        <v>2125.5085982000001</v>
      </c>
      <c r="H14880" s="9">
        <v>2123.8944249199999</v>
      </c>
      <c r="I14880" s="9">
        <v>2122.5919314399998</v>
      </c>
      <c r="J14880" s="9">
        <v>2129.1864198399999</v>
      </c>
      <c r="K14880" s="9">
        <v>2128.1529552399902</v>
      </c>
      <c r="L14880" s="9">
        <v>2125.5906191999902</v>
      </c>
      <c r="M14880" s="9">
        <v>2128.0840576000001</v>
      </c>
      <c r="N14880" s="9">
        <v>2128.0020365999999</v>
      </c>
      <c r="O14880" s="9">
        <v>2128.1956061599999</v>
      </c>
      <c r="P14880" s="9">
        <v>2127.9331389600002</v>
      </c>
      <c r="Q14880" s="9">
        <v>2127.9429814800001</v>
      </c>
      <c r="R14880" s="9">
        <v>2127.9889132399999</v>
      </c>
      <c r="S14880" s="9">
        <v>2127.8150287200001</v>
      </c>
      <c r="T14880" s="9">
        <v>2126.9259210800001</v>
      </c>
    </row>
    <row r="14881" spans="1:20" x14ac:dyDescent="0.35">
      <c r="A14881">
        <f t="shared" si="452"/>
        <v>14881</v>
      </c>
      <c r="B14881" s="3" t="s">
        <v>1038</v>
      </c>
      <c r="C14881" s="3" t="s">
        <v>75</v>
      </c>
      <c r="D14881" s="3" t="s">
        <v>40</v>
      </c>
      <c r="E14881">
        <v>2024</v>
      </c>
      <c r="F14881" s="3" t="str">
        <f t="shared" si="451"/>
        <v>RCElevCDA LK2024</v>
      </c>
      <c r="G14881" s="9">
        <v>2125.5742150000001</v>
      </c>
      <c r="H14881" s="9">
        <v>2125.3215903199998</v>
      </c>
      <c r="I14881" s="9">
        <v>2124.5768396399999</v>
      </c>
      <c r="J14881" s="9">
        <v>2127.3819578399998</v>
      </c>
      <c r="K14881" s="9">
        <v>2128.2743463199999</v>
      </c>
      <c r="L14881" s="9">
        <v>2123.2973120400002</v>
      </c>
      <c r="M14881" s="9">
        <v>2126.4830076799999</v>
      </c>
      <c r="N14881" s="9">
        <v>2127.7822203199999</v>
      </c>
      <c r="O14881" s="9">
        <v>2128.0676533999999</v>
      </c>
      <c r="P14881" s="9">
        <v>2127.99219408</v>
      </c>
      <c r="Q14881" s="9">
        <v>2127.9265772799999</v>
      </c>
      <c r="R14881" s="9">
        <v>2127.9561048400001</v>
      </c>
      <c r="S14881" s="9">
        <v>2127.97907072</v>
      </c>
      <c r="T14881" s="9">
        <v>2126.9259210800001</v>
      </c>
    </row>
    <row r="14882" spans="1:20" x14ac:dyDescent="0.35">
      <c r="A14882">
        <f t="shared" si="452"/>
        <v>14882</v>
      </c>
      <c r="B14882" s="3" t="s">
        <v>1038</v>
      </c>
      <c r="C14882" s="3" t="s">
        <v>75</v>
      </c>
      <c r="D14882" s="3" t="s">
        <v>40</v>
      </c>
      <c r="E14882">
        <v>2025</v>
      </c>
      <c r="F14882" s="3" t="str">
        <f t="shared" si="451"/>
        <v>RCElevCDA LK2025</v>
      </c>
      <c r="G14882" s="9">
        <v>2125.3511178799999</v>
      </c>
      <c r="H14882" s="9">
        <v>2123.9337949999999</v>
      </c>
      <c r="I14882" s="9">
        <v>2122.5558421999999</v>
      </c>
      <c r="J14882" s="9">
        <v>2132.7855013200001</v>
      </c>
      <c r="K14882" s="9">
        <v>2128.855055</v>
      </c>
      <c r="L14882" s="9">
        <v>2126.4141100399902</v>
      </c>
      <c r="M14882" s="9">
        <v>2126.9587294799999</v>
      </c>
      <c r="N14882" s="9">
        <v>2127.9167347600001</v>
      </c>
      <c r="O14882" s="9">
        <v>2128.5433751999999</v>
      </c>
      <c r="P14882" s="9">
        <v>2128.0348450000001</v>
      </c>
      <c r="Q14882" s="9">
        <v>2127.9036114</v>
      </c>
      <c r="R14882" s="9">
        <v>2127.9495431599998</v>
      </c>
      <c r="S14882" s="9">
        <v>2127.7559735999998</v>
      </c>
      <c r="T14882" s="9">
        <v>2126.9259210800001</v>
      </c>
    </row>
    <row r="14883" spans="1:20" x14ac:dyDescent="0.35">
      <c r="A14883">
        <f t="shared" si="452"/>
        <v>14883</v>
      </c>
      <c r="B14883" s="3" t="s">
        <v>1038</v>
      </c>
      <c r="C14883" s="3" t="s">
        <v>75</v>
      </c>
      <c r="D14883" s="3" t="s">
        <v>40</v>
      </c>
      <c r="E14883">
        <v>2026</v>
      </c>
      <c r="F14883" s="3" t="str">
        <f t="shared" si="451"/>
        <v>RCElevCDA LK2026</v>
      </c>
      <c r="G14883" s="9">
        <v>2125.5217215600001</v>
      </c>
      <c r="H14883" s="9">
        <v>2125.58405752</v>
      </c>
      <c r="I14883" s="9">
        <v>2128.8058424000001</v>
      </c>
      <c r="J14883" s="9">
        <v>2129.8753962400001</v>
      </c>
      <c r="K14883" s="9">
        <v>2128.5499368800001</v>
      </c>
      <c r="L14883" s="9">
        <v>2127.2113541600002</v>
      </c>
      <c r="M14883" s="9">
        <v>2127.79862452</v>
      </c>
      <c r="N14883" s="9">
        <v>2128.5630602399901</v>
      </c>
      <c r="O14883" s="9">
        <v>2129.1667348000001</v>
      </c>
      <c r="P14883" s="9">
        <v>2128.1365510399901</v>
      </c>
      <c r="Q14883" s="9">
        <v>2127.8576796399998</v>
      </c>
      <c r="R14883" s="9">
        <v>2127.9429814800001</v>
      </c>
      <c r="S14883" s="9">
        <v>2127.85111796</v>
      </c>
      <c r="T14883" s="9">
        <v>2126.9259210800001</v>
      </c>
    </row>
    <row r="14884" spans="1:20" x14ac:dyDescent="0.35">
      <c r="A14884">
        <f t="shared" si="452"/>
        <v>14884</v>
      </c>
      <c r="B14884" s="3" t="s">
        <v>1038</v>
      </c>
      <c r="C14884" s="3" t="s">
        <v>75</v>
      </c>
      <c r="D14884" s="3" t="s">
        <v>40</v>
      </c>
      <c r="E14884">
        <v>2027</v>
      </c>
      <c r="F14884" s="3" t="str">
        <f t="shared" si="451"/>
        <v>RCElevCDA LK2027</v>
      </c>
      <c r="G14884" s="9">
        <v>2125.4626664399998</v>
      </c>
      <c r="H14884" s="9">
        <v>2123.9469183599999</v>
      </c>
      <c r="I14884" s="9">
        <v>2122.5788080799998</v>
      </c>
      <c r="J14884" s="9">
        <v>2121.04009412</v>
      </c>
      <c r="K14884" s="9">
        <v>2120.5151597199902</v>
      </c>
      <c r="L14884" s="9">
        <v>2121.7684405999998</v>
      </c>
      <c r="M14884" s="9">
        <v>2129.0355012</v>
      </c>
      <c r="N14884" s="9">
        <v>2133.72382156</v>
      </c>
      <c r="O14884" s="9">
        <v>2128.1431127199999</v>
      </c>
      <c r="P14884" s="9">
        <v>2128.03156416</v>
      </c>
      <c r="Q14884" s="9">
        <v>2127.9134539199999</v>
      </c>
      <c r="R14884" s="9">
        <v>2128.05781088</v>
      </c>
      <c r="S14884" s="9">
        <v>2127.9725090399902</v>
      </c>
      <c r="T14884" s="9">
        <v>2126.9259210800001</v>
      </c>
    </row>
    <row r="14885" spans="1:20" x14ac:dyDescent="0.35">
      <c r="A14885">
        <f t="shared" si="452"/>
        <v>14885</v>
      </c>
      <c r="B14885" s="3" t="s">
        <v>1038</v>
      </c>
      <c r="C14885" s="3" t="s">
        <v>75</v>
      </c>
      <c r="D14885" s="3" t="s">
        <v>40</v>
      </c>
      <c r="E14885">
        <v>2028</v>
      </c>
      <c r="F14885" s="3" t="str">
        <f t="shared" si="451"/>
        <v>RCElevCDA LK2028</v>
      </c>
      <c r="G14885" s="9">
        <v>2125.2526926800001</v>
      </c>
      <c r="H14885" s="9">
        <v>2123.7795955199999</v>
      </c>
      <c r="I14885" s="9">
        <v>2122.5099104400001</v>
      </c>
      <c r="J14885" s="9">
        <v>2121.26975292</v>
      </c>
      <c r="K14885" s="9">
        <v>2121.8340573999999</v>
      </c>
      <c r="L14885" s="9">
        <v>2125.2067609199999</v>
      </c>
      <c r="M14885" s="9">
        <v>2126.4830076799999</v>
      </c>
      <c r="N14885" s="9">
        <v>2128.5269709999998</v>
      </c>
      <c r="O14885" s="9">
        <v>2128.9042675999999</v>
      </c>
      <c r="P14885" s="9">
        <v>2127.9593856799902</v>
      </c>
      <c r="Q14885" s="9">
        <v>2127.85111796</v>
      </c>
      <c r="R14885" s="9">
        <v>2127.9692282000001</v>
      </c>
      <c r="S14885" s="9">
        <v>2127.8970497199998</v>
      </c>
      <c r="T14885" s="9">
        <v>2126.9259210800001</v>
      </c>
    </row>
    <row r="14886" spans="1:20" x14ac:dyDescent="0.35">
      <c r="A14886">
        <f t="shared" si="452"/>
        <v>14886</v>
      </c>
      <c r="B14886" s="3" t="s">
        <v>1038</v>
      </c>
      <c r="C14886" s="3" t="s">
        <v>75</v>
      </c>
      <c r="D14886" s="3" t="s">
        <v>40</v>
      </c>
      <c r="E14886">
        <v>2029</v>
      </c>
      <c r="F14886" s="3" t="str">
        <f t="shared" si="451"/>
        <v>RCElevCDA LK2029</v>
      </c>
      <c r="G14886" s="9">
        <v>2125.3773646</v>
      </c>
      <c r="H14886" s="9">
        <v>2124.2159472399999</v>
      </c>
      <c r="I14886" s="9">
        <v>2123.4383881600002</v>
      </c>
      <c r="J14886" s="9">
        <v>2123.5269708400001</v>
      </c>
      <c r="K14886" s="9">
        <v>2125.7809079200001</v>
      </c>
      <c r="L14886" s="9">
        <v>2126.2008554399999</v>
      </c>
      <c r="M14886" s="9">
        <v>2127.3721153199999</v>
      </c>
      <c r="N14886" s="9">
        <v>2128.32683976</v>
      </c>
      <c r="O14886" s="9">
        <v>2128.7106980399999</v>
      </c>
      <c r="P14886" s="9">
        <v>2127.9167347600001</v>
      </c>
      <c r="Q14886" s="9">
        <v>2127.9987557600002</v>
      </c>
      <c r="R14886" s="9">
        <v>2128.0020365999999</v>
      </c>
      <c r="S14886" s="9">
        <v>2128.0250024799998</v>
      </c>
      <c r="T14886" s="9">
        <v>2126.9259210800001</v>
      </c>
    </row>
    <row r="14887" spans="1:20" x14ac:dyDescent="0.35">
      <c r="A14887">
        <f t="shared" si="452"/>
        <v>14887</v>
      </c>
      <c r="B14887" s="3" t="s">
        <v>1038</v>
      </c>
      <c r="C14887" s="3" t="s">
        <v>86</v>
      </c>
      <c r="D14887" s="3" t="s">
        <v>40</v>
      </c>
      <c r="E14887">
        <v>2020</v>
      </c>
      <c r="F14887" s="3" t="str">
        <f t="shared" si="451"/>
        <v>RCQOutCDA LK2020</v>
      </c>
      <c r="G14887" s="9">
        <v>2.9325108928746499</v>
      </c>
      <c r="H14887" s="9">
        <v>11.776714489764499</v>
      </c>
      <c r="I14887" s="9">
        <v>12.786011709072699</v>
      </c>
      <c r="J14887" s="9">
        <v>5.3117492520194798</v>
      </c>
      <c r="K14887" s="9">
        <v>0.77916411413645803</v>
      </c>
      <c r="L14887" s="9">
        <v>6.8759840224692201</v>
      </c>
      <c r="M14887" s="9">
        <v>13.1666347023545</v>
      </c>
      <c r="N14887" s="9">
        <v>23.100029543490201</v>
      </c>
      <c r="O14887" s="9">
        <v>19.7138730485845</v>
      </c>
      <c r="P14887" s="9">
        <v>13.698925613395399</v>
      </c>
      <c r="Q14887" s="9">
        <v>5.3463171831303704</v>
      </c>
      <c r="R14887" s="9">
        <v>1.66925234127361</v>
      </c>
      <c r="S14887" s="9">
        <v>1.2135151869957801</v>
      </c>
      <c r="T14887" s="9">
        <v>2.2538506358336106</v>
      </c>
    </row>
    <row r="14888" spans="1:20" x14ac:dyDescent="0.35">
      <c r="A14888">
        <f t="shared" si="452"/>
        <v>14888</v>
      </c>
      <c r="B14888" s="3" t="s">
        <v>1038</v>
      </c>
      <c r="C14888" s="3" t="s">
        <v>86</v>
      </c>
      <c r="D14888" s="3" t="s">
        <v>40</v>
      </c>
      <c r="E14888">
        <v>2021</v>
      </c>
      <c r="F14888" s="3" t="str">
        <f t="shared" si="451"/>
        <v>RCQOutCDA LK2021</v>
      </c>
      <c r="G14888" s="9">
        <v>2.4956926696816901</v>
      </c>
      <c r="H14888" s="9">
        <v>2.9039772911595798</v>
      </c>
      <c r="I14888" s="9">
        <v>6.1951605540110402</v>
      </c>
      <c r="J14888" s="9">
        <v>9.9547995424769997</v>
      </c>
      <c r="K14888" s="9">
        <v>5.0587368418380203</v>
      </c>
      <c r="L14888" s="9">
        <v>12.599411751909299</v>
      </c>
      <c r="M14888" s="9">
        <v>15.6058316473597</v>
      </c>
      <c r="N14888" s="9">
        <v>18.256112549071201</v>
      </c>
      <c r="O14888" s="9">
        <v>21.790332405802697</v>
      </c>
      <c r="P14888" s="9">
        <v>14.173792865626501</v>
      </c>
      <c r="Q14888" s="9">
        <v>7.8857782408162604</v>
      </c>
      <c r="R14888" s="9">
        <v>2.0831956913638798</v>
      </c>
      <c r="S14888" s="9">
        <v>3.1684916246210899</v>
      </c>
      <c r="T14888" s="9">
        <v>2.50263335994486</v>
      </c>
    </row>
    <row r="14889" spans="1:20" x14ac:dyDescent="0.35">
      <c r="A14889">
        <f t="shared" si="452"/>
        <v>14889</v>
      </c>
      <c r="B14889" s="3" t="s">
        <v>1038</v>
      </c>
      <c r="C14889" s="3" t="s">
        <v>86</v>
      </c>
      <c r="D14889" s="3" t="s">
        <v>40</v>
      </c>
      <c r="E14889">
        <v>2022</v>
      </c>
      <c r="F14889" s="3" t="str">
        <f t="shared" si="451"/>
        <v>RCQOutCDA LK2022</v>
      </c>
      <c r="G14889" s="9">
        <v>2.1371399810532199</v>
      </c>
      <c r="H14889" s="9">
        <v>3.5168083468923599</v>
      </c>
      <c r="I14889" s="9">
        <v>8.1908690626650102</v>
      </c>
      <c r="J14889" s="9">
        <v>15.6094032928884</v>
      </c>
      <c r="K14889" s="9">
        <v>14.452339072193199</v>
      </c>
      <c r="L14889" s="9">
        <v>10.7320959263508</v>
      </c>
      <c r="M14889" s="9">
        <v>7.8791602681049904</v>
      </c>
      <c r="N14889" s="9">
        <v>11.7247721738316</v>
      </c>
      <c r="O14889" s="9">
        <v>8.9028234048338408</v>
      </c>
      <c r="P14889" s="9">
        <v>4.16477941925256</v>
      </c>
      <c r="Q14889" s="9">
        <v>1.7184562874690901</v>
      </c>
      <c r="R14889" s="9">
        <v>1.1860412806495499</v>
      </c>
      <c r="S14889" s="9">
        <v>1.3908632156079399</v>
      </c>
      <c r="T14889" s="9">
        <v>1.2733908342515701</v>
      </c>
    </row>
    <row r="14890" spans="1:20" x14ac:dyDescent="0.35">
      <c r="A14890">
        <f t="shared" si="452"/>
        <v>14890</v>
      </c>
      <c r="B14890" s="3" t="s">
        <v>1038</v>
      </c>
      <c r="C14890" s="3" t="s">
        <v>86</v>
      </c>
      <c r="D14890" s="3" t="s">
        <v>40</v>
      </c>
      <c r="E14890">
        <v>2023</v>
      </c>
      <c r="F14890" s="3" t="str">
        <f t="shared" si="451"/>
        <v>RCQOutCDA LK2023</v>
      </c>
      <c r="G14890" s="9">
        <v>1.69345568355621</v>
      </c>
      <c r="H14890" s="9">
        <v>4.4613210104550696</v>
      </c>
      <c r="I14890" s="9">
        <v>2.3112174298417298</v>
      </c>
      <c r="J14890" s="9">
        <v>10.3344045546079</v>
      </c>
      <c r="K14890" s="9">
        <v>8.2241338227312397</v>
      </c>
      <c r="L14890" s="9">
        <v>9.9188302601951595</v>
      </c>
      <c r="M14890" s="9">
        <v>10.9508533650859</v>
      </c>
      <c r="N14890" s="9">
        <v>14.828621357109499</v>
      </c>
      <c r="O14890" s="9">
        <v>8.9516817184979391</v>
      </c>
      <c r="P14890" s="9">
        <v>6.7582510939095801</v>
      </c>
      <c r="Q14890" s="9">
        <v>3.5332232913071202</v>
      </c>
      <c r="R14890" s="9">
        <v>1.03503960739131</v>
      </c>
      <c r="S14890" s="9">
        <v>1.53433511821223</v>
      </c>
      <c r="T14890" s="9">
        <v>1.9554876989966701</v>
      </c>
    </row>
    <row r="14891" spans="1:20" x14ac:dyDescent="0.35">
      <c r="A14891">
        <f t="shared" si="452"/>
        <v>14891</v>
      </c>
      <c r="B14891" s="3" t="s">
        <v>1038</v>
      </c>
      <c r="C14891" s="3" t="s">
        <v>86</v>
      </c>
      <c r="D14891" s="3" t="s">
        <v>40</v>
      </c>
      <c r="E14891">
        <v>2024</v>
      </c>
      <c r="F14891" s="3" t="str">
        <f t="shared" si="451"/>
        <v>RCQOutCDA LK2024</v>
      </c>
      <c r="G14891" s="9">
        <v>3.0179895253026801</v>
      </c>
      <c r="H14891" s="9">
        <v>6.4400049115548601</v>
      </c>
      <c r="I14891" s="9">
        <v>6.89106419568534</v>
      </c>
      <c r="J14891" s="9">
        <v>10.3433519140701</v>
      </c>
      <c r="K14891" s="9">
        <v>6.5997204541791596</v>
      </c>
      <c r="L14891" s="9">
        <v>8.48549860653306</v>
      </c>
      <c r="M14891" s="9">
        <v>4.11326072253833</v>
      </c>
      <c r="N14891" s="9">
        <v>8.9567378656894405</v>
      </c>
      <c r="O14891" s="9">
        <v>10.0014281843258</v>
      </c>
      <c r="P14891" s="9">
        <v>5.4927989920422897</v>
      </c>
      <c r="Q14891" s="9">
        <v>1.59657729356167</v>
      </c>
      <c r="R14891" s="9">
        <v>0.97582851468112497</v>
      </c>
      <c r="S14891" s="9">
        <v>1.5013701438513001</v>
      </c>
      <c r="T14891" s="9">
        <v>1.87753147669694</v>
      </c>
    </row>
    <row r="14892" spans="1:20" x14ac:dyDescent="0.35">
      <c r="A14892">
        <f t="shared" si="452"/>
        <v>14892</v>
      </c>
      <c r="B14892" s="3" t="s">
        <v>1038</v>
      </c>
      <c r="C14892" s="3" t="s">
        <v>86</v>
      </c>
      <c r="D14892" s="3" t="s">
        <v>40</v>
      </c>
      <c r="E14892">
        <v>2025</v>
      </c>
      <c r="F14892" s="3" t="str">
        <f t="shared" si="451"/>
        <v>RCQOutCDA LK2025</v>
      </c>
      <c r="G14892" s="9">
        <v>2.9221006509756702</v>
      </c>
      <c r="H14892" s="9">
        <v>3.3011702084963099</v>
      </c>
      <c r="I14892" s="9">
        <v>3.2338446384416599</v>
      </c>
      <c r="J14892" s="9">
        <v>17.2591965675688</v>
      </c>
      <c r="K14892" s="9">
        <v>12.0682796849791</v>
      </c>
      <c r="L14892" s="9">
        <v>11.6344908212594</v>
      </c>
      <c r="M14892" s="9">
        <v>10.644883076673599</v>
      </c>
      <c r="N14892" s="9">
        <v>13.346952297178399</v>
      </c>
      <c r="O14892" s="9">
        <v>11.763876536987199</v>
      </c>
      <c r="P14892" s="9">
        <v>5.3903683614715199</v>
      </c>
      <c r="Q14892" s="9">
        <v>1.90683869206137</v>
      </c>
      <c r="R14892" s="9">
        <v>0.81480065375002697</v>
      </c>
      <c r="S14892" s="9">
        <v>1.32250720989132</v>
      </c>
      <c r="T14892" s="9">
        <v>2.0099291223162998</v>
      </c>
    </row>
    <row r="14893" spans="1:20" x14ac:dyDescent="0.35">
      <c r="A14893">
        <f t="shared" si="452"/>
        <v>14893</v>
      </c>
      <c r="B14893" s="3" t="s">
        <v>1038</v>
      </c>
      <c r="C14893" s="3" t="s">
        <v>86</v>
      </c>
      <c r="D14893" s="3" t="s">
        <v>40</v>
      </c>
      <c r="E14893">
        <v>2026</v>
      </c>
      <c r="F14893" s="3" t="str">
        <f t="shared" si="451"/>
        <v>RCQOutCDA LK2026</v>
      </c>
      <c r="G14893" s="9">
        <v>2.15449763486868</v>
      </c>
      <c r="H14893" s="9">
        <v>7.08231298038395</v>
      </c>
      <c r="I14893" s="9">
        <v>13.013752227584</v>
      </c>
      <c r="J14893" s="9">
        <v>16.5148094017751</v>
      </c>
      <c r="K14893" s="9">
        <v>6.8043993765973898</v>
      </c>
      <c r="L14893" s="9">
        <v>12.3159670937107</v>
      </c>
      <c r="M14893" s="9">
        <v>13.5745020870754</v>
      </c>
      <c r="N14893" s="9">
        <v>13.391794400911101</v>
      </c>
      <c r="O14893" s="9">
        <v>8.5996057058797106</v>
      </c>
      <c r="P14893" s="9">
        <v>5.3298286310567002</v>
      </c>
      <c r="Q14893" s="9">
        <v>1.8133257259315201</v>
      </c>
      <c r="R14893" s="9">
        <v>0.97245355705117997</v>
      </c>
      <c r="S14893" s="9">
        <v>0.82951288119273403</v>
      </c>
      <c r="T14893" s="9">
        <v>1.3961722567738799</v>
      </c>
    </row>
    <row r="14894" spans="1:20" x14ac:dyDescent="0.35">
      <c r="A14894">
        <f t="shared" si="452"/>
        <v>14894</v>
      </c>
      <c r="B14894" s="3" t="s">
        <v>1038</v>
      </c>
      <c r="C14894" s="3" t="s">
        <v>86</v>
      </c>
      <c r="D14894" s="3" t="s">
        <v>40</v>
      </c>
      <c r="E14894">
        <v>2027</v>
      </c>
      <c r="F14894" s="3" t="str">
        <f t="shared" si="451"/>
        <v>RCQOutCDA LK2027</v>
      </c>
      <c r="G14894" s="9">
        <v>1.54574050713759</v>
      </c>
      <c r="H14894" s="9">
        <v>2.38045568972555</v>
      </c>
      <c r="I14894" s="9">
        <v>2.9227541245598401</v>
      </c>
      <c r="J14894" s="9">
        <v>3.3135174541589398</v>
      </c>
      <c r="K14894" s="9">
        <v>1.4564531046596301</v>
      </c>
      <c r="L14894" s="9">
        <v>0.84137279951633703</v>
      </c>
      <c r="M14894" s="9">
        <v>9.3156878266763794</v>
      </c>
      <c r="N14894" s="9">
        <v>23.314664313577701</v>
      </c>
      <c r="O14894" s="9">
        <v>19.479728570826602</v>
      </c>
      <c r="P14894" s="9">
        <v>5.42133026290138</v>
      </c>
      <c r="Q14894" s="9">
        <v>2.01000000313508</v>
      </c>
      <c r="R14894" s="9">
        <v>1.30689950242152</v>
      </c>
      <c r="S14894" s="9">
        <v>0.91881311570143198</v>
      </c>
      <c r="T14894" s="9">
        <v>2.2964564185645799</v>
      </c>
    </row>
    <row r="14895" spans="1:20" x14ac:dyDescent="0.35">
      <c r="A14895">
        <f t="shared" si="452"/>
        <v>14895</v>
      </c>
      <c r="B14895" s="3" t="s">
        <v>1038</v>
      </c>
      <c r="C14895" s="3" t="s">
        <v>86</v>
      </c>
      <c r="D14895" s="3" t="s">
        <v>40</v>
      </c>
      <c r="E14895">
        <v>2028</v>
      </c>
      <c r="F14895" s="3" t="str">
        <f t="shared" si="451"/>
        <v>RCQOutCDA LK2028</v>
      </c>
      <c r="G14895" s="9">
        <v>1.4913240598727799</v>
      </c>
      <c r="H14895" s="9">
        <v>1.8954545617810801</v>
      </c>
      <c r="I14895" s="9">
        <v>2.5959505164083798</v>
      </c>
      <c r="J14895" s="9">
        <v>2.8399562716465701</v>
      </c>
      <c r="K14895" s="9">
        <v>2.9904987402463501</v>
      </c>
      <c r="L14895" s="9">
        <v>6.1158838599085303</v>
      </c>
      <c r="M14895" s="9">
        <v>8.9901834700883292</v>
      </c>
      <c r="N14895" s="9">
        <v>15.115188884794399</v>
      </c>
      <c r="O14895" s="9">
        <v>16.949034975477201</v>
      </c>
      <c r="P14895" s="9">
        <v>8.07500223206298</v>
      </c>
      <c r="Q14895" s="9">
        <v>3.0270485053694798</v>
      </c>
      <c r="R14895" s="9">
        <v>0.96933923744283801</v>
      </c>
      <c r="S14895" s="9">
        <v>0.867838610476523</v>
      </c>
      <c r="T14895" s="9">
        <v>1.2594199980809899</v>
      </c>
    </row>
    <row r="14896" spans="1:20" x14ac:dyDescent="0.35">
      <c r="A14896">
        <f t="shared" si="452"/>
        <v>14896</v>
      </c>
      <c r="B14896" s="3" t="s">
        <v>1038</v>
      </c>
      <c r="C14896" s="3" t="s">
        <v>86</v>
      </c>
      <c r="D14896" s="3" t="s">
        <v>40</v>
      </c>
      <c r="E14896">
        <v>2029</v>
      </c>
      <c r="F14896" s="3" t="str">
        <f t="shared" si="451"/>
        <v>RCQOutCDA LK2029</v>
      </c>
      <c r="G14896" s="9">
        <v>2.4299531702455099</v>
      </c>
      <c r="H14896" s="9">
        <v>2.1958631242945801</v>
      </c>
      <c r="I14896" s="9">
        <v>6.5594377748021104</v>
      </c>
      <c r="J14896" s="9">
        <v>4.01429558517572</v>
      </c>
      <c r="K14896" s="9">
        <v>6.6535562595190596</v>
      </c>
      <c r="L14896" s="9">
        <v>8.0378151204820494</v>
      </c>
      <c r="M14896" s="9">
        <v>12.9909596786433</v>
      </c>
      <c r="N14896" s="9">
        <v>8.9298426405222209</v>
      </c>
      <c r="O14896" s="9">
        <v>11.049485703880197</v>
      </c>
      <c r="P14896" s="9">
        <v>4.5932414971576296</v>
      </c>
      <c r="Q14896" s="9">
        <v>2.3952773881688798</v>
      </c>
      <c r="R14896" s="9">
        <v>0.77940210307059699</v>
      </c>
      <c r="S14896" s="9">
        <v>0.81541867205002605</v>
      </c>
      <c r="T14896" s="9">
        <v>2.31875172911715</v>
      </c>
    </row>
    <row r="14897" spans="1:20" x14ac:dyDescent="0.35">
      <c r="A14897">
        <f t="shared" si="452"/>
        <v>14897</v>
      </c>
      <c r="B14897" s="3" t="s">
        <v>1038</v>
      </c>
      <c r="C14897" s="3" t="s">
        <v>95</v>
      </c>
      <c r="D14897" s="3" t="s">
        <v>40</v>
      </c>
      <c r="E14897">
        <v>2020</v>
      </c>
      <c r="F14897" s="3" t="str">
        <f t="shared" si="451"/>
        <v>RCSpillCDA LK2020</v>
      </c>
      <c r="G14897" s="9">
        <v>0</v>
      </c>
      <c r="H14897" s="9">
        <v>5.0053533328701301</v>
      </c>
      <c r="I14897" s="9">
        <v>5.3761670262382601</v>
      </c>
      <c r="J14897" s="9">
        <v>0.31105282070295698</v>
      </c>
      <c r="K14897" s="9">
        <v>0</v>
      </c>
      <c r="L14897" s="9">
        <v>0.15331812163104799</v>
      </c>
      <c r="M14897" s="9">
        <v>3.1537628406112499</v>
      </c>
      <c r="N14897" s="9">
        <v>9.1113398844611098</v>
      </c>
      <c r="O14897" s="9">
        <v>7.47350356118333</v>
      </c>
      <c r="P14897" s="9">
        <v>9.7545263305325598</v>
      </c>
      <c r="Q14897" s="9">
        <v>2.1768086019119601</v>
      </c>
      <c r="R14897" s="9">
        <v>0</v>
      </c>
      <c r="S14897" s="9">
        <v>0</v>
      </c>
      <c r="T14897" s="9">
        <v>0</v>
      </c>
    </row>
    <row r="14898" spans="1:20" x14ac:dyDescent="0.35">
      <c r="A14898">
        <f t="shared" si="452"/>
        <v>14898</v>
      </c>
      <c r="B14898" s="3" t="s">
        <v>1038</v>
      </c>
      <c r="C14898" s="3" t="s">
        <v>95</v>
      </c>
      <c r="D14898" s="3" t="s">
        <v>40</v>
      </c>
      <c r="E14898">
        <v>2021</v>
      </c>
      <c r="F14898" s="3" t="str">
        <f t="shared" si="451"/>
        <v>RCSpillCDA LK2021</v>
      </c>
      <c r="G14898" s="9">
        <v>0</v>
      </c>
      <c r="H14898" s="9">
        <v>0</v>
      </c>
      <c r="I14898" s="9">
        <v>1.00029505647215</v>
      </c>
      <c r="J14898" s="9">
        <v>4.0254919332882304</v>
      </c>
      <c r="K14898" s="9">
        <v>1.45280976410416</v>
      </c>
      <c r="L14898" s="9">
        <v>4.6344138593069601</v>
      </c>
      <c r="M14898" s="9">
        <v>5.9598787941291604</v>
      </c>
      <c r="N14898" s="9">
        <v>9.1256394488573598</v>
      </c>
      <c r="O14898" s="9">
        <v>17.307607462245201</v>
      </c>
      <c r="P14898" s="9">
        <v>8.8495839027701297</v>
      </c>
      <c r="Q14898" s="9">
        <v>4.8327367771384404</v>
      </c>
      <c r="R14898" s="9">
        <v>0.14665377766666601</v>
      </c>
      <c r="S14898" s="9">
        <v>0.10871121291406199</v>
      </c>
      <c r="T14898" s="9">
        <v>0</v>
      </c>
    </row>
    <row r="14899" spans="1:20" x14ac:dyDescent="0.35">
      <c r="A14899">
        <f t="shared" si="452"/>
        <v>14899</v>
      </c>
      <c r="B14899" s="3" t="s">
        <v>1038</v>
      </c>
      <c r="C14899" s="3" t="s">
        <v>95</v>
      </c>
      <c r="D14899" s="3" t="s">
        <v>40</v>
      </c>
      <c r="E14899">
        <v>2022</v>
      </c>
      <c r="F14899" s="3" t="str">
        <f t="shared" si="451"/>
        <v>RCSpillCDA LK2022</v>
      </c>
      <c r="G14899" s="9">
        <v>0</v>
      </c>
      <c r="H14899" s="9">
        <v>8.3696255708333306E-3</v>
      </c>
      <c r="I14899" s="9">
        <v>1.17487919208372</v>
      </c>
      <c r="J14899" s="9">
        <v>6.8560316246606101</v>
      </c>
      <c r="K14899" s="9">
        <v>8.8758567841296792</v>
      </c>
      <c r="L14899" s="9">
        <v>3.3044659501922</v>
      </c>
      <c r="M14899" s="9">
        <v>0.13343130213194401</v>
      </c>
      <c r="N14899" s="9">
        <v>1.47234892858472</v>
      </c>
      <c r="O14899" s="9">
        <v>1.0122616698024101</v>
      </c>
      <c r="P14899" s="9">
        <v>0.73407464861645799</v>
      </c>
      <c r="Q14899" s="9">
        <v>4.4980962325268797E-3</v>
      </c>
      <c r="R14899" s="9">
        <v>0</v>
      </c>
      <c r="S14899" s="9">
        <v>0</v>
      </c>
      <c r="T14899" s="9">
        <v>0</v>
      </c>
    </row>
    <row r="14900" spans="1:20" x14ac:dyDescent="0.35">
      <c r="A14900">
        <f t="shared" si="452"/>
        <v>14900</v>
      </c>
      <c r="B14900" s="3" t="s">
        <v>1038</v>
      </c>
      <c r="C14900" s="3" t="s">
        <v>95</v>
      </c>
      <c r="D14900" s="3" t="s">
        <v>40</v>
      </c>
      <c r="E14900">
        <v>2023</v>
      </c>
      <c r="F14900" s="3" t="str">
        <f t="shared" si="451"/>
        <v>RCSpillCDA LK2023</v>
      </c>
      <c r="G14900" s="9">
        <v>0</v>
      </c>
      <c r="H14900" s="9">
        <v>5.2896965138888802E-3</v>
      </c>
      <c r="I14900" s="9">
        <v>1.51608766458333E-2</v>
      </c>
      <c r="J14900" s="9">
        <v>4.0125592743720402</v>
      </c>
      <c r="K14900" s="9">
        <v>1.47928136836406</v>
      </c>
      <c r="L14900" s="9">
        <v>2.2191973919735202</v>
      </c>
      <c r="M14900" s="9">
        <v>1.7794014056388801</v>
      </c>
      <c r="N14900" s="9">
        <v>2.91766267767624</v>
      </c>
      <c r="O14900" s="9">
        <v>0.37180149383736499</v>
      </c>
      <c r="P14900" s="9">
        <v>0.33606255620145797</v>
      </c>
      <c r="Q14900" s="9">
        <v>0.144168740860215</v>
      </c>
      <c r="R14900" s="9">
        <v>0</v>
      </c>
      <c r="S14900" s="9">
        <v>0</v>
      </c>
      <c r="T14900" s="9">
        <v>0</v>
      </c>
    </row>
    <row r="14901" spans="1:20" x14ac:dyDescent="0.35">
      <c r="A14901">
        <f t="shared" si="452"/>
        <v>14901</v>
      </c>
      <c r="B14901" s="3" t="s">
        <v>1038</v>
      </c>
      <c r="C14901" s="3" t="s">
        <v>95</v>
      </c>
      <c r="D14901" s="3" t="s">
        <v>40</v>
      </c>
      <c r="E14901">
        <v>2024</v>
      </c>
      <c r="F14901" s="3" t="str">
        <f t="shared" ref="F14901:F14964" si="453">_xlfn.CONCAT(B14901,C14901,D14901,E14901)</f>
        <v>RCSpillCDA LK2024</v>
      </c>
      <c r="G14901" s="9">
        <v>1.25034561223118E-3</v>
      </c>
      <c r="H14901" s="9">
        <v>1.78332607440069</v>
      </c>
      <c r="I14901" s="9">
        <v>1.1870759247068698</v>
      </c>
      <c r="J14901" s="9">
        <v>3.2982442916668799</v>
      </c>
      <c r="K14901" s="9">
        <v>0.52927900097916603</v>
      </c>
      <c r="L14901" s="9">
        <v>1.09100902903125</v>
      </c>
      <c r="M14901" s="9">
        <v>0</v>
      </c>
      <c r="N14901" s="9">
        <v>0.54210315274305498</v>
      </c>
      <c r="O14901" s="9">
        <v>0.51521099067741905</v>
      </c>
      <c r="P14901" s="9">
        <v>4.0420141304861101E-2</v>
      </c>
      <c r="Q14901" s="9">
        <v>0</v>
      </c>
      <c r="R14901" s="9">
        <v>0</v>
      </c>
      <c r="S14901" s="9">
        <v>0</v>
      </c>
      <c r="T14901" s="9">
        <v>5.6615487493055497E-3</v>
      </c>
    </row>
    <row r="14902" spans="1:20" x14ac:dyDescent="0.35">
      <c r="A14902">
        <f t="shared" si="452"/>
        <v>14902</v>
      </c>
      <c r="B14902" s="3" t="s">
        <v>1038</v>
      </c>
      <c r="C14902" s="3" t="s">
        <v>95</v>
      </c>
      <c r="D14902" s="3" t="s">
        <v>40</v>
      </c>
      <c r="E14902">
        <v>2025</v>
      </c>
      <c r="F14902" s="3" t="str">
        <f t="shared" si="453"/>
        <v>RCSpillCDA LK2025</v>
      </c>
      <c r="G14902" s="9">
        <v>1.38998700806451E-2</v>
      </c>
      <c r="H14902" s="9">
        <v>0</v>
      </c>
      <c r="I14902" s="9">
        <v>0</v>
      </c>
      <c r="J14902" s="9">
        <v>7.1554867620315799</v>
      </c>
      <c r="K14902" s="9">
        <v>4.5971963900239503</v>
      </c>
      <c r="L14902" s="9">
        <v>3.9662396547266798</v>
      </c>
      <c r="M14902" s="9">
        <v>1.2624594252374899</v>
      </c>
      <c r="N14902" s="9">
        <v>1.5893790524243301</v>
      </c>
      <c r="O14902" s="9">
        <v>3.90243371172788</v>
      </c>
      <c r="P14902" s="9">
        <v>0.82726900649652702</v>
      </c>
      <c r="Q14902" s="9">
        <v>0</v>
      </c>
      <c r="R14902" s="9">
        <v>0</v>
      </c>
      <c r="S14902" s="9">
        <v>0</v>
      </c>
      <c r="T14902" s="9">
        <v>0</v>
      </c>
    </row>
    <row r="14903" spans="1:20" x14ac:dyDescent="0.35">
      <c r="A14903">
        <f t="shared" si="452"/>
        <v>14903</v>
      </c>
      <c r="B14903" s="3" t="s">
        <v>1038</v>
      </c>
      <c r="C14903" s="3" t="s">
        <v>95</v>
      </c>
      <c r="D14903" s="3" t="s">
        <v>40</v>
      </c>
      <c r="E14903">
        <v>2026</v>
      </c>
      <c r="F14903" s="3" t="str">
        <f t="shared" si="453"/>
        <v>RCSpillCDA LK2026</v>
      </c>
      <c r="G14903" s="9">
        <v>0</v>
      </c>
      <c r="H14903" s="9">
        <v>2.2002127188319394</v>
      </c>
      <c r="I14903" s="9">
        <v>4.9309495869299598</v>
      </c>
      <c r="J14903" s="9">
        <v>9.6179377415672</v>
      </c>
      <c r="K14903" s="9">
        <v>3.7164095502083301</v>
      </c>
      <c r="L14903" s="9">
        <v>4.0141239424708299</v>
      </c>
      <c r="M14903" s="9">
        <v>8.0864836246347203</v>
      </c>
      <c r="N14903" s="9">
        <v>8.06000201463333</v>
      </c>
      <c r="O14903" s="9">
        <v>5.8934504987815801</v>
      </c>
      <c r="P14903" s="9">
        <v>2.50192295065222</v>
      </c>
      <c r="Q14903" s="9">
        <v>4.6693549959677401E-2</v>
      </c>
      <c r="R14903" s="9">
        <v>0</v>
      </c>
      <c r="S14903" s="9">
        <v>0</v>
      </c>
      <c r="T14903" s="9">
        <v>0</v>
      </c>
    </row>
    <row r="14904" spans="1:20" x14ac:dyDescent="0.35">
      <c r="A14904">
        <f t="shared" si="452"/>
        <v>14904</v>
      </c>
      <c r="B14904" s="3" t="s">
        <v>1038</v>
      </c>
      <c r="C14904" s="3" t="s">
        <v>95</v>
      </c>
      <c r="D14904" s="3" t="s">
        <v>40</v>
      </c>
      <c r="E14904">
        <v>2027</v>
      </c>
      <c r="F14904" s="3" t="str">
        <f t="shared" si="453"/>
        <v>RCSpillCDA LK2027</v>
      </c>
      <c r="G14904" s="9">
        <v>0</v>
      </c>
      <c r="H14904" s="9">
        <v>0</v>
      </c>
      <c r="I14904" s="9">
        <v>0</v>
      </c>
      <c r="J14904" s="9">
        <v>1.0053662024536201E-2</v>
      </c>
      <c r="K14904" s="9">
        <v>3.5049717083333299E-3</v>
      </c>
      <c r="L14904" s="9">
        <v>0</v>
      </c>
      <c r="M14904" s="9">
        <v>1.00778802003055</v>
      </c>
      <c r="N14904" s="9">
        <v>10.6142028663222</v>
      </c>
      <c r="O14904" s="9">
        <v>6.7024906326277502</v>
      </c>
      <c r="P14904" s="9">
        <v>4.1476535576388798E-3</v>
      </c>
      <c r="Q14904" s="9">
        <v>0</v>
      </c>
      <c r="R14904" s="9">
        <v>0</v>
      </c>
      <c r="S14904" s="9">
        <v>0</v>
      </c>
      <c r="T14904" s="9">
        <v>0</v>
      </c>
    </row>
    <row r="14905" spans="1:20" x14ac:dyDescent="0.35">
      <c r="A14905">
        <f t="shared" si="452"/>
        <v>14905</v>
      </c>
      <c r="B14905" s="3" t="s">
        <v>1038</v>
      </c>
      <c r="C14905" s="3" t="s">
        <v>95</v>
      </c>
      <c r="D14905" s="3" t="s">
        <v>40</v>
      </c>
      <c r="E14905">
        <v>2028</v>
      </c>
      <c r="F14905" s="3" t="str">
        <f t="shared" si="453"/>
        <v>RCSpillCDA LK2028</v>
      </c>
      <c r="G14905" s="9">
        <v>0</v>
      </c>
      <c r="H14905" s="9">
        <v>0</v>
      </c>
      <c r="I14905" s="9">
        <v>3.10127991736111E-3</v>
      </c>
      <c r="J14905" s="9">
        <v>7.3141921774193502E-4</v>
      </c>
      <c r="K14905" s="9">
        <v>0</v>
      </c>
      <c r="L14905" s="9">
        <v>0.14945678237903201</v>
      </c>
      <c r="M14905" s="9">
        <v>0.43171811845263802</v>
      </c>
      <c r="N14905" s="9">
        <v>3.0478139196652698</v>
      </c>
      <c r="O14905" s="9">
        <v>4.24337062180114</v>
      </c>
      <c r="P14905" s="9">
        <v>0.2603505673125</v>
      </c>
      <c r="Q14905" s="9">
        <v>0</v>
      </c>
      <c r="R14905" s="9">
        <v>0</v>
      </c>
      <c r="S14905" s="9">
        <v>0</v>
      </c>
      <c r="T14905" s="9">
        <v>0</v>
      </c>
    </row>
    <row r="14906" spans="1:20" x14ac:dyDescent="0.35">
      <c r="A14906">
        <f t="shared" si="452"/>
        <v>14906</v>
      </c>
      <c r="B14906" s="3" t="s">
        <v>1038</v>
      </c>
      <c r="C14906" s="3" t="s">
        <v>95</v>
      </c>
      <c r="D14906" s="3" t="s">
        <v>40</v>
      </c>
      <c r="E14906">
        <v>2029</v>
      </c>
      <c r="F14906" s="3" t="str">
        <f t="shared" si="453"/>
        <v>RCSpillCDA LK2029</v>
      </c>
      <c r="G14906" s="9">
        <v>0</v>
      </c>
      <c r="H14906" s="9">
        <v>0</v>
      </c>
      <c r="I14906" s="9">
        <v>0.123703294895833</v>
      </c>
      <c r="J14906" s="9">
        <v>1.0983021959677401E-2</v>
      </c>
      <c r="K14906" s="9">
        <v>0.18985959384895801</v>
      </c>
      <c r="L14906" s="9">
        <v>0.17342843349999901</v>
      </c>
      <c r="M14906" s="9">
        <v>3.3573010030097201</v>
      </c>
      <c r="N14906" s="9">
        <v>1.44311311154305</v>
      </c>
      <c r="O14906" s="9">
        <v>5.0916851282001296</v>
      </c>
      <c r="P14906" s="9">
        <v>0.62356372370833302</v>
      </c>
      <c r="Q14906" s="9">
        <v>0</v>
      </c>
      <c r="R14906" s="9">
        <v>0</v>
      </c>
      <c r="S14906" s="9">
        <v>0</v>
      </c>
      <c r="T14906" s="9">
        <v>1.35539460486111E-2</v>
      </c>
    </row>
    <row r="14907" spans="1:20" x14ac:dyDescent="0.35">
      <c r="A14907">
        <f t="shared" si="452"/>
        <v>14907</v>
      </c>
      <c r="B14907" s="3" t="s">
        <v>1038</v>
      </c>
      <c r="C14907" s="3" t="s">
        <v>77</v>
      </c>
      <c r="D14907" s="3" t="s">
        <v>40</v>
      </c>
      <c r="E14907">
        <v>2020</v>
      </c>
      <c r="F14907" s="3" t="str">
        <f t="shared" si="453"/>
        <v>RCGenCDA LK2020</v>
      </c>
      <c r="G14907" s="9">
        <v>0</v>
      </c>
      <c r="H14907" s="9">
        <v>0</v>
      </c>
      <c r="I14907" s="9">
        <v>0</v>
      </c>
      <c r="J14907" s="9">
        <v>0</v>
      </c>
      <c r="K14907" s="9">
        <v>0</v>
      </c>
      <c r="L14907" s="9">
        <v>0</v>
      </c>
      <c r="M14907" s="9">
        <v>0</v>
      </c>
      <c r="N14907" s="9">
        <v>0</v>
      </c>
      <c r="O14907" s="9">
        <v>0</v>
      </c>
      <c r="P14907" s="9">
        <v>0</v>
      </c>
      <c r="Q14907" s="9">
        <v>0</v>
      </c>
      <c r="R14907" s="9">
        <v>0</v>
      </c>
      <c r="S14907" s="9">
        <v>0</v>
      </c>
      <c r="T14907" s="9">
        <v>0</v>
      </c>
    </row>
    <row r="14908" spans="1:20" x14ac:dyDescent="0.35">
      <c r="A14908">
        <f t="shared" si="452"/>
        <v>14908</v>
      </c>
      <c r="B14908" s="3" t="s">
        <v>1038</v>
      </c>
      <c r="C14908" s="3" t="s">
        <v>77</v>
      </c>
      <c r="D14908" s="3" t="s">
        <v>40</v>
      </c>
      <c r="E14908">
        <v>2021</v>
      </c>
      <c r="F14908" s="3" t="str">
        <f t="shared" si="453"/>
        <v>RCGenCDA LK2021</v>
      </c>
      <c r="G14908" s="9">
        <v>0</v>
      </c>
      <c r="H14908" s="9">
        <v>0</v>
      </c>
      <c r="I14908" s="9">
        <v>0</v>
      </c>
      <c r="J14908" s="9">
        <v>0</v>
      </c>
      <c r="K14908" s="9">
        <v>0</v>
      </c>
      <c r="L14908" s="9">
        <v>0</v>
      </c>
      <c r="M14908" s="9">
        <v>0</v>
      </c>
      <c r="N14908" s="9">
        <v>0</v>
      </c>
      <c r="O14908" s="9">
        <v>0</v>
      </c>
      <c r="P14908" s="9">
        <v>0</v>
      </c>
      <c r="Q14908" s="9">
        <v>0</v>
      </c>
      <c r="R14908" s="9">
        <v>0</v>
      </c>
      <c r="S14908" s="9">
        <v>0</v>
      </c>
      <c r="T14908" s="9">
        <v>0</v>
      </c>
    </row>
    <row r="14909" spans="1:20" x14ac:dyDescent="0.35">
      <c r="A14909">
        <f t="shared" si="452"/>
        <v>14909</v>
      </c>
      <c r="B14909" s="3" t="s">
        <v>1038</v>
      </c>
      <c r="C14909" s="3" t="s">
        <v>77</v>
      </c>
      <c r="D14909" s="3" t="s">
        <v>40</v>
      </c>
      <c r="E14909">
        <v>2022</v>
      </c>
      <c r="F14909" s="3" t="str">
        <f t="shared" si="453"/>
        <v>RCGenCDA LK2022</v>
      </c>
      <c r="G14909" s="9">
        <v>0</v>
      </c>
      <c r="H14909" s="9">
        <v>0</v>
      </c>
      <c r="I14909" s="9">
        <v>0</v>
      </c>
      <c r="J14909" s="9">
        <v>0</v>
      </c>
      <c r="K14909" s="9">
        <v>0</v>
      </c>
      <c r="L14909" s="9">
        <v>0</v>
      </c>
      <c r="M14909" s="9">
        <v>0</v>
      </c>
      <c r="N14909" s="9">
        <v>0</v>
      </c>
      <c r="O14909" s="9">
        <v>0</v>
      </c>
      <c r="P14909" s="9">
        <v>0</v>
      </c>
      <c r="Q14909" s="9">
        <v>0</v>
      </c>
      <c r="R14909" s="9">
        <v>0</v>
      </c>
      <c r="S14909" s="9">
        <v>0</v>
      </c>
      <c r="T14909" s="9">
        <v>0</v>
      </c>
    </row>
    <row r="14910" spans="1:20" x14ac:dyDescent="0.35">
      <c r="A14910">
        <f t="shared" si="452"/>
        <v>14910</v>
      </c>
      <c r="B14910" s="3" t="s">
        <v>1038</v>
      </c>
      <c r="C14910" s="3" t="s">
        <v>77</v>
      </c>
      <c r="D14910" s="3" t="s">
        <v>40</v>
      </c>
      <c r="E14910">
        <v>2023</v>
      </c>
      <c r="F14910" s="3" t="str">
        <f t="shared" si="453"/>
        <v>RCGenCDA LK2023</v>
      </c>
      <c r="G14910" s="9">
        <v>0</v>
      </c>
      <c r="H14910" s="9">
        <v>0</v>
      </c>
      <c r="I14910" s="9">
        <v>0</v>
      </c>
      <c r="J14910" s="9">
        <v>0</v>
      </c>
      <c r="K14910" s="9">
        <v>0</v>
      </c>
      <c r="L14910" s="9">
        <v>0</v>
      </c>
      <c r="M14910" s="9">
        <v>0</v>
      </c>
      <c r="N14910" s="9">
        <v>0</v>
      </c>
      <c r="O14910" s="9">
        <v>0</v>
      </c>
      <c r="P14910" s="9">
        <v>0</v>
      </c>
      <c r="Q14910" s="9">
        <v>0</v>
      </c>
      <c r="R14910" s="9">
        <v>0</v>
      </c>
      <c r="S14910" s="9">
        <v>0</v>
      </c>
      <c r="T14910" s="9">
        <v>0</v>
      </c>
    </row>
    <row r="14911" spans="1:20" x14ac:dyDescent="0.35">
      <c r="A14911">
        <f t="shared" si="452"/>
        <v>14911</v>
      </c>
      <c r="B14911" s="3" t="s">
        <v>1038</v>
      </c>
      <c r="C14911" s="3" t="s">
        <v>77</v>
      </c>
      <c r="D14911" s="3" t="s">
        <v>40</v>
      </c>
      <c r="E14911">
        <v>2024</v>
      </c>
      <c r="F14911" s="3" t="str">
        <f t="shared" si="453"/>
        <v>RCGenCDA LK2024</v>
      </c>
      <c r="G14911" s="9">
        <v>0</v>
      </c>
      <c r="H14911" s="9">
        <v>0</v>
      </c>
      <c r="I14911" s="9">
        <v>0</v>
      </c>
      <c r="J14911" s="9">
        <v>0</v>
      </c>
      <c r="K14911" s="9">
        <v>0</v>
      </c>
      <c r="L14911" s="9">
        <v>0</v>
      </c>
      <c r="M14911" s="9">
        <v>0</v>
      </c>
      <c r="N14911" s="9">
        <v>0</v>
      </c>
      <c r="O14911" s="9">
        <v>0</v>
      </c>
      <c r="P14911" s="9">
        <v>0</v>
      </c>
      <c r="Q14911" s="9">
        <v>0</v>
      </c>
      <c r="R14911" s="9">
        <v>0</v>
      </c>
      <c r="S14911" s="9">
        <v>0</v>
      </c>
      <c r="T14911" s="9">
        <v>0</v>
      </c>
    </row>
    <row r="14912" spans="1:20" x14ac:dyDescent="0.35">
      <c r="A14912">
        <f t="shared" si="452"/>
        <v>14912</v>
      </c>
      <c r="B14912" s="3" t="s">
        <v>1038</v>
      </c>
      <c r="C14912" s="3" t="s">
        <v>77</v>
      </c>
      <c r="D14912" s="3" t="s">
        <v>40</v>
      </c>
      <c r="E14912">
        <v>2025</v>
      </c>
      <c r="F14912" s="3" t="str">
        <f t="shared" si="453"/>
        <v>RCGenCDA LK2025</v>
      </c>
      <c r="G14912" s="9">
        <v>0</v>
      </c>
      <c r="H14912" s="9">
        <v>0</v>
      </c>
      <c r="I14912" s="9">
        <v>0</v>
      </c>
      <c r="J14912" s="9">
        <v>0</v>
      </c>
      <c r="K14912" s="9">
        <v>0</v>
      </c>
      <c r="L14912" s="9">
        <v>0</v>
      </c>
      <c r="M14912" s="9">
        <v>0</v>
      </c>
      <c r="N14912" s="9">
        <v>0</v>
      </c>
      <c r="O14912" s="9">
        <v>0</v>
      </c>
      <c r="P14912" s="9">
        <v>0</v>
      </c>
      <c r="Q14912" s="9">
        <v>0</v>
      </c>
      <c r="R14912" s="9">
        <v>0</v>
      </c>
      <c r="S14912" s="9">
        <v>0</v>
      </c>
      <c r="T14912" s="9">
        <v>0</v>
      </c>
    </row>
    <row r="14913" spans="1:20" x14ac:dyDescent="0.35">
      <c r="A14913">
        <f t="shared" si="452"/>
        <v>14913</v>
      </c>
      <c r="B14913" s="3" t="s">
        <v>1038</v>
      </c>
      <c r="C14913" s="3" t="s">
        <v>77</v>
      </c>
      <c r="D14913" s="3" t="s">
        <v>40</v>
      </c>
      <c r="E14913">
        <v>2026</v>
      </c>
      <c r="F14913" s="3" t="str">
        <f t="shared" si="453"/>
        <v>RCGenCDA LK2026</v>
      </c>
      <c r="G14913" s="9">
        <v>0</v>
      </c>
      <c r="H14913" s="9">
        <v>0</v>
      </c>
      <c r="I14913" s="9">
        <v>0</v>
      </c>
      <c r="J14913" s="9">
        <v>0</v>
      </c>
      <c r="K14913" s="9">
        <v>0</v>
      </c>
      <c r="L14913" s="9">
        <v>0</v>
      </c>
      <c r="M14913" s="9">
        <v>0</v>
      </c>
      <c r="N14913" s="9">
        <v>0</v>
      </c>
      <c r="O14913" s="9">
        <v>0</v>
      </c>
      <c r="P14913" s="9">
        <v>0</v>
      </c>
      <c r="Q14913" s="9">
        <v>0</v>
      </c>
      <c r="R14913" s="9">
        <v>0</v>
      </c>
      <c r="S14913" s="9">
        <v>0</v>
      </c>
      <c r="T14913" s="9">
        <v>0</v>
      </c>
    </row>
    <row r="14914" spans="1:20" x14ac:dyDescent="0.35">
      <c r="A14914">
        <f t="shared" si="452"/>
        <v>14914</v>
      </c>
      <c r="B14914" s="3" t="s">
        <v>1038</v>
      </c>
      <c r="C14914" s="3" t="s">
        <v>77</v>
      </c>
      <c r="D14914" s="3" t="s">
        <v>40</v>
      </c>
      <c r="E14914">
        <v>2027</v>
      </c>
      <c r="F14914" s="3" t="str">
        <f t="shared" si="453"/>
        <v>RCGenCDA LK2027</v>
      </c>
      <c r="G14914" s="9">
        <v>0</v>
      </c>
      <c r="H14914" s="9">
        <v>0</v>
      </c>
      <c r="I14914" s="9">
        <v>0</v>
      </c>
      <c r="J14914" s="9">
        <v>0</v>
      </c>
      <c r="K14914" s="9">
        <v>0</v>
      </c>
      <c r="L14914" s="9">
        <v>0</v>
      </c>
      <c r="M14914" s="9">
        <v>0</v>
      </c>
      <c r="N14914" s="9">
        <v>0</v>
      </c>
      <c r="O14914" s="9">
        <v>0</v>
      </c>
      <c r="P14914" s="9">
        <v>0</v>
      </c>
      <c r="Q14914" s="9">
        <v>0</v>
      </c>
      <c r="R14914" s="9">
        <v>0</v>
      </c>
      <c r="S14914" s="9">
        <v>0</v>
      </c>
      <c r="T14914" s="9">
        <v>0</v>
      </c>
    </row>
    <row r="14915" spans="1:20" x14ac:dyDescent="0.35">
      <c r="A14915">
        <f t="shared" ref="A14915:A14978" si="454">A14914+1</f>
        <v>14915</v>
      </c>
      <c r="B14915" s="3" t="s">
        <v>1038</v>
      </c>
      <c r="C14915" s="3" t="s">
        <v>77</v>
      </c>
      <c r="D14915" s="3" t="s">
        <v>40</v>
      </c>
      <c r="E14915">
        <v>2028</v>
      </c>
      <c r="F14915" s="3" t="str">
        <f t="shared" si="453"/>
        <v>RCGenCDA LK2028</v>
      </c>
      <c r="G14915" s="9">
        <v>0</v>
      </c>
      <c r="H14915" s="9">
        <v>0</v>
      </c>
      <c r="I14915" s="9">
        <v>0</v>
      </c>
      <c r="J14915" s="9">
        <v>0</v>
      </c>
      <c r="K14915" s="9">
        <v>0</v>
      </c>
      <c r="L14915" s="9">
        <v>0</v>
      </c>
      <c r="M14915" s="9">
        <v>0</v>
      </c>
      <c r="N14915" s="9">
        <v>0</v>
      </c>
      <c r="O14915" s="9">
        <v>0</v>
      </c>
      <c r="P14915" s="9">
        <v>0</v>
      </c>
      <c r="Q14915" s="9">
        <v>0</v>
      </c>
      <c r="R14915" s="9">
        <v>0</v>
      </c>
      <c r="S14915" s="9">
        <v>0</v>
      </c>
      <c r="T14915" s="9">
        <v>0</v>
      </c>
    </row>
    <row r="14916" spans="1:20" x14ac:dyDescent="0.35">
      <c r="A14916">
        <f t="shared" si="454"/>
        <v>14916</v>
      </c>
      <c r="B14916" s="3" t="s">
        <v>1038</v>
      </c>
      <c r="C14916" s="3" t="s">
        <v>77</v>
      </c>
      <c r="D14916" s="3" t="s">
        <v>40</v>
      </c>
      <c r="E14916">
        <v>2029</v>
      </c>
      <c r="F14916" s="3" t="str">
        <f t="shared" si="453"/>
        <v>RCGenCDA LK2029</v>
      </c>
      <c r="G14916" s="9">
        <v>0</v>
      </c>
      <c r="H14916" s="9">
        <v>0</v>
      </c>
      <c r="I14916" s="9">
        <v>0</v>
      </c>
      <c r="J14916" s="9">
        <v>0</v>
      </c>
      <c r="K14916" s="9">
        <v>0</v>
      </c>
      <c r="L14916" s="9">
        <v>0</v>
      </c>
      <c r="M14916" s="9">
        <v>0</v>
      </c>
      <c r="N14916" s="9">
        <v>0</v>
      </c>
      <c r="O14916" s="9">
        <v>0</v>
      </c>
      <c r="P14916" s="9">
        <v>0</v>
      </c>
      <c r="Q14916" s="9">
        <v>0</v>
      </c>
      <c r="R14916" s="9">
        <v>0</v>
      </c>
      <c r="S14916" s="9">
        <v>0</v>
      </c>
      <c r="T14916" s="9">
        <v>0</v>
      </c>
    </row>
    <row r="14917" spans="1:20" x14ac:dyDescent="0.35">
      <c r="A14917">
        <f t="shared" si="454"/>
        <v>14917</v>
      </c>
      <c r="B14917" s="3" t="s">
        <v>1038</v>
      </c>
      <c r="C14917" s="3" t="s">
        <v>75</v>
      </c>
      <c r="D14917" s="3" t="s">
        <v>48</v>
      </c>
      <c r="E14917">
        <v>2020</v>
      </c>
      <c r="F14917" s="3" t="str">
        <f t="shared" si="453"/>
        <v>RCElevCH JOE2020</v>
      </c>
      <c r="G14917" s="9">
        <v>955.10173659999998</v>
      </c>
      <c r="H14917" s="9">
        <v>962.00134312</v>
      </c>
      <c r="I14917" s="9">
        <v>962.00134312</v>
      </c>
      <c r="J14917" s="9">
        <v>962.00134312</v>
      </c>
      <c r="K14917" s="9">
        <v>956.59779963999995</v>
      </c>
      <c r="L14917" s="9">
        <v>956.60108047999995</v>
      </c>
      <c r="M14917" s="9">
        <v>950.99740575999897</v>
      </c>
      <c r="N14917" s="9">
        <v>950.99740575999897</v>
      </c>
      <c r="O14917" s="9">
        <v>950.99740575999897</v>
      </c>
      <c r="P14917" s="9">
        <v>956.93572615999994</v>
      </c>
      <c r="Q14917" s="9">
        <v>958.17916451999997</v>
      </c>
      <c r="R14917" s="9">
        <v>954.02562107999995</v>
      </c>
      <c r="S14917" s="9">
        <v>950.99740575999897</v>
      </c>
      <c r="T14917" s="9">
        <v>950.99740575999897</v>
      </c>
    </row>
    <row r="14918" spans="1:20" x14ac:dyDescent="0.35">
      <c r="A14918">
        <f t="shared" si="454"/>
        <v>14918</v>
      </c>
      <c r="B14918" s="3" t="s">
        <v>1038</v>
      </c>
      <c r="C14918" s="3" t="s">
        <v>75</v>
      </c>
      <c r="D14918" s="3" t="s">
        <v>48</v>
      </c>
      <c r="E14918">
        <v>2021</v>
      </c>
      <c r="F14918" s="3" t="str">
        <f t="shared" si="453"/>
        <v>RCElevCH JOE2021</v>
      </c>
      <c r="G14918" s="9">
        <v>952.00134279999997</v>
      </c>
      <c r="H14918" s="9">
        <v>952.80514860000005</v>
      </c>
      <c r="I14918" s="9">
        <v>950.99740575999897</v>
      </c>
      <c r="J14918" s="9">
        <v>951.93572599999902</v>
      </c>
      <c r="K14918" s="9">
        <v>962.00134312</v>
      </c>
      <c r="L14918" s="9">
        <v>954.62601480000001</v>
      </c>
      <c r="M14918" s="9">
        <v>950.99740575999897</v>
      </c>
      <c r="N14918" s="9">
        <v>950.99740575999897</v>
      </c>
      <c r="O14918" s="9">
        <v>962.00134312</v>
      </c>
      <c r="P14918" s="9">
        <v>962.00134312</v>
      </c>
      <c r="Q14918" s="9">
        <v>962.00134312</v>
      </c>
      <c r="R14918" s="9">
        <v>958.66472883999995</v>
      </c>
      <c r="S14918" s="9">
        <v>960.23953203999997</v>
      </c>
      <c r="T14918" s="9">
        <v>950.99740575999897</v>
      </c>
    </row>
    <row r="14919" spans="1:20" x14ac:dyDescent="0.35">
      <c r="A14919">
        <f t="shared" si="454"/>
        <v>14919</v>
      </c>
      <c r="B14919" s="3" t="s">
        <v>1038</v>
      </c>
      <c r="C14919" s="3" t="s">
        <v>75</v>
      </c>
      <c r="D14919" s="3" t="s">
        <v>48</v>
      </c>
      <c r="E14919">
        <v>2022</v>
      </c>
      <c r="F14919" s="3" t="str">
        <f t="shared" si="453"/>
        <v>RCElevCH JOE2022</v>
      </c>
      <c r="G14919" s="9">
        <v>955.54465000000005</v>
      </c>
      <c r="H14919" s="9">
        <v>951.48297007999997</v>
      </c>
      <c r="I14919" s="9">
        <v>950.99740575999897</v>
      </c>
      <c r="J14919" s="9">
        <v>961.89963708000005</v>
      </c>
      <c r="K14919" s="9">
        <v>956.77824583999995</v>
      </c>
      <c r="L14919" s="9">
        <v>951.97181523999996</v>
      </c>
      <c r="M14919" s="9">
        <v>951.55186772000002</v>
      </c>
      <c r="N14919" s="9">
        <v>950.99740575999897</v>
      </c>
      <c r="O14919" s="9">
        <v>950.99740575999897</v>
      </c>
      <c r="P14919" s="9">
        <v>954.46525364000001</v>
      </c>
      <c r="Q14919" s="9">
        <v>950.99740575999897</v>
      </c>
      <c r="R14919" s="9">
        <v>953.98625099999902</v>
      </c>
      <c r="S14919" s="9">
        <v>953.91735335999999</v>
      </c>
      <c r="T14919" s="9">
        <v>950.99740575999897</v>
      </c>
    </row>
    <row r="14920" spans="1:20" x14ac:dyDescent="0.35">
      <c r="A14920">
        <f t="shared" si="454"/>
        <v>14920</v>
      </c>
      <c r="B14920" s="3" t="s">
        <v>1038</v>
      </c>
      <c r="C14920" s="3" t="s">
        <v>75</v>
      </c>
      <c r="D14920" s="3" t="s">
        <v>48</v>
      </c>
      <c r="E14920">
        <v>2023</v>
      </c>
      <c r="F14920" s="3" t="str">
        <f t="shared" si="453"/>
        <v>RCElevCH JOE2023</v>
      </c>
      <c r="G14920" s="9">
        <v>961.39766855999903</v>
      </c>
      <c r="H14920" s="9">
        <v>960.08533255999998</v>
      </c>
      <c r="I14920" s="9">
        <v>962.00134312</v>
      </c>
      <c r="J14920" s="9">
        <v>959.88520131999996</v>
      </c>
      <c r="K14920" s="9">
        <v>962.00134312</v>
      </c>
      <c r="L14920" s="9">
        <v>959.88192047999996</v>
      </c>
      <c r="M14920" s="9">
        <v>962.00134312</v>
      </c>
      <c r="N14920" s="9">
        <v>958.78611992000003</v>
      </c>
      <c r="O14920" s="9">
        <v>950.99740575999897</v>
      </c>
      <c r="P14920" s="9">
        <v>954.99674972000003</v>
      </c>
      <c r="Q14920" s="9">
        <v>950.99740575999897</v>
      </c>
      <c r="R14920" s="9">
        <v>950.99740575999897</v>
      </c>
      <c r="S14920" s="9">
        <v>950.99740575999897</v>
      </c>
      <c r="T14920" s="9">
        <v>950.99740575999897</v>
      </c>
    </row>
    <row r="14921" spans="1:20" x14ac:dyDescent="0.35">
      <c r="A14921">
        <f t="shared" si="454"/>
        <v>14921</v>
      </c>
      <c r="B14921" s="3" t="s">
        <v>1038</v>
      </c>
      <c r="C14921" s="3" t="s">
        <v>75</v>
      </c>
      <c r="D14921" s="3" t="s">
        <v>48</v>
      </c>
      <c r="E14921">
        <v>2024</v>
      </c>
      <c r="F14921" s="3" t="str">
        <f t="shared" si="453"/>
        <v>RCElevCH JOE2024</v>
      </c>
      <c r="G14921" s="9">
        <v>951.41407243999902</v>
      </c>
      <c r="H14921" s="9">
        <v>962.00134312</v>
      </c>
      <c r="I14921" s="9">
        <v>950.99740575999897</v>
      </c>
      <c r="J14921" s="9">
        <v>962.00134312</v>
      </c>
      <c r="K14921" s="9">
        <v>959.80974200000003</v>
      </c>
      <c r="L14921" s="9">
        <v>958.37273407999999</v>
      </c>
      <c r="M14921" s="9">
        <v>951.64045039999996</v>
      </c>
      <c r="N14921" s="9">
        <v>950.99740575999897</v>
      </c>
      <c r="O14921" s="9">
        <v>962.00134312</v>
      </c>
      <c r="P14921" s="9">
        <v>961.09911211999997</v>
      </c>
      <c r="Q14921" s="9">
        <v>950.99740575999897</v>
      </c>
      <c r="R14921" s="9">
        <v>952.12601471999994</v>
      </c>
      <c r="S14921" s="9">
        <v>950.99740575999897</v>
      </c>
      <c r="T14921" s="9">
        <v>950.99740575999897</v>
      </c>
    </row>
    <row r="14922" spans="1:20" x14ac:dyDescent="0.35">
      <c r="A14922">
        <f t="shared" si="454"/>
        <v>14922</v>
      </c>
      <c r="B14922" s="3" t="s">
        <v>1038</v>
      </c>
      <c r="C14922" s="3" t="s">
        <v>75</v>
      </c>
      <c r="D14922" s="3" t="s">
        <v>48</v>
      </c>
      <c r="E14922">
        <v>2025</v>
      </c>
      <c r="F14922" s="3" t="str">
        <f t="shared" si="453"/>
        <v>RCElevCH JOE2025</v>
      </c>
      <c r="G14922" s="9">
        <v>956.87010936000001</v>
      </c>
      <c r="H14922" s="9">
        <v>962.00134312</v>
      </c>
      <c r="I14922" s="9">
        <v>950.99740575999897</v>
      </c>
      <c r="J14922" s="9">
        <v>951.65029291999997</v>
      </c>
      <c r="K14922" s="9">
        <v>956.44031931999996</v>
      </c>
      <c r="L14922" s="9">
        <v>962.00134312</v>
      </c>
      <c r="M14922" s="9">
        <v>956.35829832000002</v>
      </c>
      <c r="N14922" s="9">
        <v>953.07745832000001</v>
      </c>
      <c r="O14922" s="9">
        <v>951.87667088000001</v>
      </c>
      <c r="P14922" s="9">
        <v>953.90422999999998</v>
      </c>
      <c r="Q14922" s="9">
        <v>950.99740575999897</v>
      </c>
      <c r="R14922" s="9">
        <v>950.99740575999897</v>
      </c>
      <c r="S14922" s="9">
        <v>950.99740575999897</v>
      </c>
      <c r="T14922" s="9">
        <v>950.99740575999897</v>
      </c>
    </row>
    <row r="14923" spans="1:20" x14ac:dyDescent="0.35">
      <c r="A14923">
        <f t="shared" si="454"/>
        <v>14923</v>
      </c>
      <c r="B14923" s="3" t="s">
        <v>1038</v>
      </c>
      <c r="C14923" s="3" t="s">
        <v>75</v>
      </c>
      <c r="D14923" s="3" t="s">
        <v>48</v>
      </c>
      <c r="E14923">
        <v>2026</v>
      </c>
      <c r="F14923" s="3" t="str">
        <f t="shared" si="453"/>
        <v>RCElevCH JOE2026</v>
      </c>
      <c r="G14923" s="9">
        <v>962.00134312</v>
      </c>
      <c r="H14923" s="9">
        <v>954.9540988</v>
      </c>
      <c r="I14923" s="9">
        <v>950.99740575999897</v>
      </c>
      <c r="J14923" s="9">
        <v>955.14438751999899</v>
      </c>
      <c r="K14923" s="9">
        <v>962.00134312</v>
      </c>
      <c r="L14923" s="9">
        <v>962.00134312</v>
      </c>
      <c r="M14923" s="9">
        <v>950.99740575999897</v>
      </c>
      <c r="N14923" s="9">
        <v>957.62470255999995</v>
      </c>
      <c r="O14923" s="9">
        <v>950.99740575999897</v>
      </c>
      <c r="P14923" s="9">
        <v>962.00134312</v>
      </c>
      <c r="Q14923" s="9">
        <v>950.99740575999897</v>
      </c>
      <c r="R14923" s="9">
        <v>950.99740575999897</v>
      </c>
      <c r="S14923" s="9">
        <v>956.86682852000001</v>
      </c>
      <c r="T14923" s="9">
        <v>950.99740575999897</v>
      </c>
    </row>
    <row r="14924" spans="1:20" x14ac:dyDescent="0.35">
      <c r="A14924">
        <f t="shared" si="454"/>
        <v>14924</v>
      </c>
      <c r="B14924" s="3" t="s">
        <v>1038</v>
      </c>
      <c r="C14924" s="3" t="s">
        <v>75</v>
      </c>
      <c r="D14924" s="3" t="s">
        <v>48</v>
      </c>
      <c r="E14924">
        <v>2027</v>
      </c>
      <c r="F14924" s="3" t="str">
        <f t="shared" si="453"/>
        <v>RCElevCH JOE2027</v>
      </c>
      <c r="G14924" s="9">
        <v>960.60042443999998</v>
      </c>
      <c r="H14924" s="9">
        <v>952.27037168000004</v>
      </c>
      <c r="I14924" s="9">
        <v>950.99740575999897</v>
      </c>
      <c r="J14924" s="9">
        <v>959.20606743999997</v>
      </c>
      <c r="K14924" s="9">
        <v>962.00134312</v>
      </c>
      <c r="L14924" s="9">
        <v>961.27955831999998</v>
      </c>
      <c r="M14924" s="9">
        <v>950.99740575999897</v>
      </c>
      <c r="N14924" s="9">
        <v>950.99740575999897</v>
      </c>
      <c r="O14924" s="9">
        <v>950.99740575999897</v>
      </c>
      <c r="P14924" s="9">
        <v>951.217222039999</v>
      </c>
      <c r="Q14924" s="9">
        <v>950.99740575999897</v>
      </c>
      <c r="R14924" s="9">
        <v>954.38651347999996</v>
      </c>
      <c r="S14924" s="9">
        <v>957.28677603999995</v>
      </c>
      <c r="T14924" s="9">
        <v>950.99740575999897</v>
      </c>
    </row>
    <row r="14925" spans="1:20" x14ac:dyDescent="0.35">
      <c r="A14925">
        <f t="shared" si="454"/>
        <v>14925</v>
      </c>
      <c r="B14925" s="3" t="s">
        <v>1038</v>
      </c>
      <c r="C14925" s="3" t="s">
        <v>75</v>
      </c>
      <c r="D14925" s="3" t="s">
        <v>48</v>
      </c>
      <c r="E14925">
        <v>2028</v>
      </c>
      <c r="F14925" s="3" t="str">
        <f t="shared" si="453"/>
        <v>RCElevCH JOE2028</v>
      </c>
      <c r="G14925" s="9">
        <v>954.05186779999997</v>
      </c>
      <c r="H14925" s="9">
        <v>952.75265516000002</v>
      </c>
      <c r="I14925" s="9">
        <v>962.00134312</v>
      </c>
      <c r="J14925" s="9">
        <v>962.00134312</v>
      </c>
      <c r="K14925" s="9">
        <v>961.351736799999</v>
      </c>
      <c r="L14925" s="9">
        <v>956.50593612</v>
      </c>
      <c r="M14925" s="9">
        <v>953.48428248000005</v>
      </c>
      <c r="N14925" s="9">
        <v>950.99740575999897</v>
      </c>
      <c r="O14925" s="9">
        <v>953.31367879999902</v>
      </c>
      <c r="P14925" s="9">
        <v>959.5964874</v>
      </c>
      <c r="Q14925" s="9">
        <v>950.99740575999897</v>
      </c>
      <c r="R14925" s="9">
        <v>950.99740575999897</v>
      </c>
      <c r="S14925" s="9">
        <v>950.99740575999897</v>
      </c>
      <c r="T14925" s="9">
        <v>950.99740575999897</v>
      </c>
    </row>
    <row r="14926" spans="1:20" x14ac:dyDescent="0.35">
      <c r="A14926">
        <f t="shared" si="454"/>
        <v>14926</v>
      </c>
      <c r="B14926" s="3" t="s">
        <v>1038</v>
      </c>
      <c r="C14926" s="3" t="s">
        <v>75</v>
      </c>
      <c r="D14926" s="3" t="s">
        <v>48</v>
      </c>
      <c r="E14926">
        <v>2029</v>
      </c>
      <c r="F14926" s="3" t="str">
        <f t="shared" si="453"/>
        <v>RCElevCH JOE2029</v>
      </c>
      <c r="G14926" s="9">
        <v>957.67063431999998</v>
      </c>
      <c r="H14926" s="9">
        <v>962.00134312</v>
      </c>
      <c r="I14926" s="9">
        <v>950.99740575999897</v>
      </c>
      <c r="J14926" s="9">
        <v>953.92063419999999</v>
      </c>
      <c r="K14926" s="9">
        <v>959.52430891999995</v>
      </c>
      <c r="L14926" s="9">
        <v>960.84320660000003</v>
      </c>
      <c r="M14926" s="9">
        <v>950.99740575999897</v>
      </c>
      <c r="N14926" s="9">
        <v>950.99740575999897</v>
      </c>
      <c r="O14926" s="9">
        <v>953.00199899999996</v>
      </c>
      <c r="P14926" s="9">
        <v>950.99740575999897</v>
      </c>
      <c r="Q14926" s="9">
        <v>955.42325891999997</v>
      </c>
      <c r="R14926" s="9">
        <v>950.99740575999897</v>
      </c>
      <c r="S14926" s="9">
        <v>954.92785207999998</v>
      </c>
      <c r="T14926" s="9">
        <v>950.99740575999897</v>
      </c>
    </row>
    <row r="14927" spans="1:20" x14ac:dyDescent="0.35">
      <c r="A14927">
        <f t="shared" si="454"/>
        <v>14927</v>
      </c>
      <c r="B14927" s="3" t="s">
        <v>1038</v>
      </c>
      <c r="C14927" s="3" t="s">
        <v>86</v>
      </c>
      <c r="D14927" s="3" t="s">
        <v>48</v>
      </c>
      <c r="E14927">
        <v>2020</v>
      </c>
      <c r="F14927" s="3" t="str">
        <f t="shared" si="453"/>
        <v>RCQOutCH JOE2020</v>
      </c>
      <c r="G14927" s="9">
        <v>73.561416579469906</v>
      </c>
      <c r="H14927" s="9">
        <v>151.36688363189401</v>
      </c>
      <c r="I14927" s="9">
        <v>167.76618362041799</v>
      </c>
      <c r="J14927" s="9">
        <v>143.64913326121001</v>
      </c>
      <c r="K14927" s="9">
        <v>137.29696110531199</v>
      </c>
      <c r="L14927" s="9">
        <v>100.29751096228701</v>
      </c>
      <c r="M14927" s="9">
        <v>131.60605490121199</v>
      </c>
      <c r="N14927" s="9">
        <v>150.83210553410899</v>
      </c>
      <c r="O14927" s="9">
        <v>160.665895065059</v>
      </c>
      <c r="P14927" s="9">
        <v>206.30970084396299</v>
      </c>
      <c r="Q14927" s="9">
        <v>162.363020055672</v>
      </c>
      <c r="R14927" s="9">
        <v>115.4127572675</v>
      </c>
      <c r="S14927" s="9">
        <v>95.840286539967394</v>
      </c>
      <c r="T14927" s="9">
        <v>74.820978535740196</v>
      </c>
    </row>
    <row r="14928" spans="1:20" x14ac:dyDescent="0.35">
      <c r="A14928">
        <f t="shared" si="454"/>
        <v>14928</v>
      </c>
      <c r="B14928" s="3" t="s">
        <v>1038</v>
      </c>
      <c r="C14928" s="3" t="s">
        <v>86</v>
      </c>
      <c r="D14928" s="3" t="s">
        <v>48</v>
      </c>
      <c r="E14928">
        <v>2021</v>
      </c>
      <c r="F14928" s="3" t="str">
        <f t="shared" si="453"/>
        <v>RCQOutCH JOE2021</v>
      </c>
      <c r="G14928" s="9">
        <v>73.455339647566404</v>
      </c>
      <c r="H14928" s="9">
        <v>111.868809671733</v>
      </c>
      <c r="I14928" s="9">
        <v>128.34593173854299</v>
      </c>
      <c r="J14928" s="9">
        <v>174.77758786208599</v>
      </c>
      <c r="K14928" s="9">
        <v>160.392756921939</v>
      </c>
      <c r="L14928" s="9">
        <v>149.736050343193</v>
      </c>
      <c r="M14928" s="9">
        <v>172.35424762956899</v>
      </c>
      <c r="N14928" s="9">
        <v>150.705589728088</v>
      </c>
      <c r="O14928" s="9">
        <v>201.21623572932501</v>
      </c>
      <c r="P14928" s="9">
        <v>208.59435946766601</v>
      </c>
      <c r="Q14928" s="9">
        <v>227.74126975120399</v>
      </c>
      <c r="R14928" s="9">
        <v>184.47787034219101</v>
      </c>
      <c r="S14928" s="9">
        <v>164.340811030976</v>
      </c>
      <c r="T14928" s="9">
        <v>94.6839369235812</v>
      </c>
    </row>
    <row r="14929" spans="1:20" x14ac:dyDescent="0.35">
      <c r="A14929">
        <f t="shared" si="454"/>
        <v>14929</v>
      </c>
      <c r="B14929" s="3" t="s">
        <v>1038</v>
      </c>
      <c r="C14929" s="3" t="s">
        <v>86</v>
      </c>
      <c r="D14929" s="3" t="s">
        <v>48</v>
      </c>
      <c r="E14929">
        <v>2022</v>
      </c>
      <c r="F14929" s="3" t="str">
        <f t="shared" si="453"/>
        <v>RCQOutCH JOE2022</v>
      </c>
      <c r="G14929" s="9">
        <v>84.585504649553002</v>
      </c>
      <c r="H14929" s="9">
        <v>106.349643007504</v>
      </c>
      <c r="I14929" s="9">
        <v>118.672138761215</v>
      </c>
      <c r="J14929" s="9">
        <v>177.51396588095199</v>
      </c>
      <c r="K14929" s="9">
        <v>199.36606178403699</v>
      </c>
      <c r="L14929" s="9">
        <v>171.02085935810601</v>
      </c>
      <c r="M14929" s="9">
        <v>105.07912856822099</v>
      </c>
      <c r="N14929" s="9">
        <v>106.21291258788099</v>
      </c>
      <c r="O14929" s="9">
        <v>138.24264559788401</v>
      </c>
      <c r="P14929" s="9">
        <v>184.365467349943</v>
      </c>
      <c r="Q14929" s="9">
        <v>96.360568829021105</v>
      </c>
      <c r="R14929" s="9">
        <v>91.951376133094698</v>
      </c>
      <c r="S14929" s="9">
        <v>72.582725965522997</v>
      </c>
      <c r="T14929" s="9">
        <v>52.027495045337197</v>
      </c>
    </row>
    <row r="14930" spans="1:20" x14ac:dyDescent="0.35">
      <c r="A14930">
        <f t="shared" si="454"/>
        <v>14930</v>
      </c>
      <c r="B14930" s="3" t="s">
        <v>1038</v>
      </c>
      <c r="C14930" s="3" t="s">
        <v>86</v>
      </c>
      <c r="D14930" s="3" t="s">
        <v>48</v>
      </c>
      <c r="E14930">
        <v>2023</v>
      </c>
      <c r="F14930" s="3" t="str">
        <f t="shared" si="453"/>
        <v>RCQOutCH JOE2023</v>
      </c>
      <c r="G14930" s="9">
        <v>66.280998898620297</v>
      </c>
      <c r="H14930" s="9">
        <v>75.620285074226103</v>
      </c>
      <c r="I14930" s="9">
        <v>98.886158669875698</v>
      </c>
      <c r="J14930" s="9">
        <v>142.59843917402199</v>
      </c>
      <c r="K14930" s="9">
        <v>160.27167182123401</v>
      </c>
      <c r="L14930" s="9">
        <v>117.76905309335601</v>
      </c>
      <c r="M14930" s="9">
        <v>121.298828634724</v>
      </c>
      <c r="N14930" s="9">
        <v>133.17336734606499</v>
      </c>
      <c r="O14930" s="9">
        <v>123.29160623444901</v>
      </c>
      <c r="P14930" s="9">
        <v>128.06372829587599</v>
      </c>
      <c r="Q14930" s="9">
        <v>143.08021219017601</v>
      </c>
      <c r="R14930" s="9">
        <v>140.35961082004101</v>
      </c>
      <c r="S14930" s="9">
        <v>95.015738115848904</v>
      </c>
      <c r="T14930" s="9">
        <v>74.049519452647999</v>
      </c>
    </row>
    <row r="14931" spans="1:20" x14ac:dyDescent="0.35">
      <c r="A14931">
        <f t="shared" si="454"/>
        <v>14931</v>
      </c>
      <c r="B14931" s="3" t="s">
        <v>1038</v>
      </c>
      <c r="C14931" s="3" t="s">
        <v>86</v>
      </c>
      <c r="D14931" s="3" t="s">
        <v>48</v>
      </c>
      <c r="E14931">
        <v>2024</v>
      </c>
      <c r="F14931" s="3" t="str">
        <f t="shared" si="453"/>
        <v>RCQOutCH JOE2024</v>
      </c>
      <c r="G14931" s="9">
        <v>98.115080853171989</v>
      </c>
      <c r="H14931" s="9">
        <v>141.61962962562899</v>
      </c>
      <c r="I14931" s="9">
        <v>149.80159701043499</v>
      </c>
      <c r="J14931" s="9">
        <v>152.97721414539501</v>
      </c>
      <c r="K14931" s="9">
        <v>128.06949778165099</v>
      </c>
      <c r="L14931" s="9">
        <v>98.468304374350296</v>
      </c>
      <c r="M14931" s="9">
        <v>100.931504168019</v>
      </c>
      <c r="N14931" s="9">
        <v>101.631774968538</v>
      </c>
      <c r="O14931" s="9">
        <v>100.851344886231</v>
      </c>
      <c r="P14931" s="9">
        <v>131.546433572589</v>
      </c>
      <c r="Q14931" s="9">
        <v>87.223328393993199</v>
      </c>
      <c r="R14931" s="9">
        <v>78.422010438868</v>
      </c>
      <c r="S14931" s="9">
        <v>79.875289955972605</v>
      </c>
      <c r="T14931" s="9">
        <v>70.723723420233313</v>
      </c>
    </row>
    <row r="14932" spans="1:20" x14ac:dyDescent="0.35">
      <c r="A14932">
        <f t="shared" si="454"/>
        <v>14932</v>
      </c>
      <c r="B14932" s="3" t="s">
        <v>1038</v>
      </c>
      <c r="C14932" s="3" t="s">
        <v>86</v>
      </c>
      <c r="D14932" s="3" t="s">
        <v>48</v>
      </c>
      <c r="E14932">
        <v>2025</v>
      </c>
      <c r="F14932" s="3" t="str">
        <f t="shared" si="453"/>
        <v>RCQOutCH JOE2025</v>
      </c>
      <c r="G14932" s="9">
        <v>67.617251461826598</v>
      </c>
      <c r="H14932" s="9">
        <v>77.556396155223595</v>
      </c>
      <c r="I14932" s="9">
        <v>105.348162038507</v>
      </c>
      <c r="J14932" s="9">
        <v>155.833046485567</v>
      </c>
      <c r="K14932" s="9">
        <v>185.076528019698</v>
      </c>
      <c r="L14932" s="9">
        <v>134.02811251681999</v>
      </c>
      <c r="M14932" s="9">
        <v>112.034879920881</v>
      </c>
      <c r="N14932" s="9">
        <v>142.34612544030199</v>
      </c>
      <c r="O14932" s="9">
        <v>176.82095567491501</v>
      </c>
      <c r="P14932" s="9">
        <v>174.987581470002</v>
      </c>
      <c r="Q14932" s="9">
        <v>123.75664275061401</v>
      </c>
      <c r="R14932" s="9">
        <v>83.208273866175702</v>
      </c>
      <c r="S14932" s="9">
        <v>81.824907264360604</v>
      </c>
      <c r="T14932" s="9">
        <v>56.983460330107</v>
      </c>
    </row>
    <row r="14933" spans="1:20" x14ac:dyDescent="0.35">
      <c r="A14933">
        <f t="shared" si="454"/>
        <v>14933</v>
      </c>
      <c r="B14933" s="3" t="s">
        <v>1038</v>
      </c>
      <c r="C14933" s="3" t="s">
        <v>86</v>
      </c>
      <c r="D14933" s="3" t="s">
        <v>48</v>
      </c>
      <c r="E14933">
        <v>2026</v>
      </c>
      <c r="F14933" s="3" t="str">
        <f t="shared" si="453"/>
        <v>RCQOutCH JOE2026</v>
      </c>
      <c r="G14933" s="9">
        <v>59.640479638410397</v>
      </c>
      <c r="H14933" s="9">
        <v>155.58961116340799</v>
      </c>
      <c r="I14933" s="9">
        <v>200.785018094451</v>
      </c>
      <c r="J14933" s="9">
        <v>198.67103423357801</v>
      </c>
      <c r="K14933" s="9">
        <v>193.51312050657901</v>
      </c>
      <c r="L14933" s="9">
        <v>171.918751718674</v>
      </c>
      <c r="M14933" s="9">
        <v>177.76718150597699</v>
      </c>
      <c r="N14933" s="9">
        <v>191.00563405680504</v>
      </c>
      <c r="O14933" s="9">
        <v>171.74531421819</v>
      </c>
      <c r="P14933" s="9">
        <v>174.00734740485299</v>
      </c>
      <c r="Q14933" s="9">
        <v>108.204594941013</v>
      </c>
      <c r="R14933" s="9">
        <v>80.640457292791595</v>
      </c>
      <c r="S14933" s="9">
        <v>68.022278411138998</v>
      </c>
      <c r="T14933" s="9">
        <v>54.876279187115003</v>
      </c>
    </row>
    <row r="14934" spans="1:20" x14ac:dyDescent="0.35">
      <c r="A14934">
        <f t="shared" si="454"/>
        <v>14934</v>
      </c>
      <c r="B14934" s="3" t="s">
        <v>1038</v>
      </c>
      <c r="C14934" s="3" t="s">
        <v>86</v>
      </c>
      <c r="D14934" s="3" t="s">
        <v>48</v>
      </c>
      <c r="E14934">
        <v>2027</v>
      </c>
      <c r="F14934" s="3" t="str">
        <f t="shared" si="453"/>
        <v>RCQOutCH JOE2027</v>
      </c>
      <c r="G14934" s="9">
        <v>67.330318489268805</v>
      </c>
      <c r="H14934" s="9">
        <v>90.565421110286096</v>
      </c>
      <c r="I14934" s="9">
        <v>85.572423141683799</v>
      </c>
      <c r="J14934" s="9">
        <v>99.416324351077705</v>
      </c>
      <c r="K14934" s="9">
        <v>107.310752328646</v>
      </c>
      <c r="L14934" s="9">
        <v>71.011245541259399</v>
      </c>
      <c r="M14934" s="9">
        <v>102.979587658713</v>
      </c>
      <c r="N14934" s="9">
        <v>101.580762843427</v>
      </c>
      <c r="O14934" s="9">
        <v>134.208015090732</v>
      </c>
      <c r="P14934" s="9">
        <v>107.876783430318</v>
      </c>
      <c r="Q14934" s="9">
        <v>82.768003733850804</v>
      </c>
      <c r="R14934" s="9">
        <v>83.429084205726298</v>
      </c>
      <c r="S14934" s="9">
        <v>75.779767533050702</v>
      </c>
      <c r="T14934" s="9">
        <v>61.868236404794601</v>
      </c>
    </row>
    <row r="14935" spans="1:20" x14ac:dyDescent="0.35">
      <c r="A14935">
        <f t="shared" si="454"/>
        <v>14935</v>
      </c>
      <c r="B14935" s="3" t="s">
        <v>1038</v>
      </c>
      <c r="C14935" s="3" t="s">
        <v>86</v>
      </c>
      <c r="D14935" s="3" t="s">
        <v>48</v>
      </c>
      <c r="E14935">
        <v>2028</v>
      </c>
      <c r="F14935" s="3" t="str">
        <f t="shared" si="453"/>
        <v>RCQOutCH JOE2028</v>
      </c>
      <c r="G14935" s="9">
        <v>65.863737758075203</v>
      </c>
      <c r="H14935" s="9">
        <v>90.806634150472902</v>
      </c>
      <c r="I14935" s="9">
        <v>97.237341515212407</v>
      </c>
      <c r="J14935" s="9">
        <v>98.715502244422694</v>
      </c>
      <c r="K14935" s="9">
        <v>69.579350938911901</v>
      </c>
      <c r="L14935" s="9">
        <v>71.740199204777895</v>
      </c>
      <c r="M14935" s="9">
        <v>80.871513390733298</v>
      </c>
      <c r="N14935" s="9">
        <v>86.708634049835894</v>
      </c>
      <c r="O14935" s="9">
        <v>123.394826421134</v>
      </c>
      <c r="P14935" s="9">
        <v>109.210416680069</v>
      </c>
      <c r="Q14935" s="9">
        <v>71.359830028502003</v>
      </c>
      <c r="R14935" s="9">
        <v>92.709721522133293</v>
      </c>
      <c r="S14935" s="9">
        <v>80.957214345640693</v>
      </c>
      <c r="T14935" s="9">
        <v>41.855478413911399</v>
      </c>
    </row>
    <row r="14936" spans="1:20" x14ac:dyDescent="0.35">
      <c r="A14936">
        <f t="shared" si="454"/>
        <v>14936</v>
      </c>
      <c r="B14936" s="3" t="s">
        <v>1038</v>
      </c>
      <c r="C14936" s="3" t="s">
        <v>86</v>
      </c>
      <c r="D14936" s="3" t="s">
        <v>48</v>
      </c>
      <c r="E14936">
        <v>2029</v>
      </c>
      <c r="F14936" s="3" t="str">
        <f t="shared" si="453"/>
        <v>RCQOutCH JOE2029</v>
      </c>
      <c r="G14936" s="9">
        <v>57.015275967911997</v>
      </c>
      <c r="H14936" s="9">
        <v>79.906226742674306</v>
      </c>
      <c r="I14936" s="9">
        <v>69.720277628619698</v>
      </c>
      <c r="J14936" s="9">
        <v>107.6497396636</v>
      </c>
      <c r="K14936" s="9">
        <v>74.972570424151002</v>
      </c>
      <c r="L14936" s="9">
        <v>79.538494239972493</v>
      </c>
      <c r="M14936" s="9">
        <v>132.38396866920499</v>
      </c>
      <c r="N14936" s="9">
        <v>161.70610432114401</v>
      </c>
      <c r="O14936" s="9">
        <v>126.963700343068</v>
      </c>
      <c r="P14936" s="9">
        <v>144.89898745619701</v>
      </c>
      <c r="Q14936" s="9">
        <v>110.00508757220101</v>
      </c>
      <c r="R14936" s="9">
        <v>98.814097642312404</v>
      </c>
      <c r="S14936" s="9">
        <v>69.265079388476494</v>
      </c>
      <c r="T14936" s="9">
        <v>59.542318033019299</v>
      </c>
    </row>
    <row r="14937" spans="1:20" x14ac:dyDescent="0.35">
      <c r="A14937">
        <f t="shared" si="454"/>
        <v>14937</v>
      </c>
      <c r="B14937" s="3" t="s">
        <v>1038</v>
      </c>
      <c r="C14937" s="3" t="s">
        <v>95</v>
      </c>
      <c r="D14937" s="3" t="s">
        <v>48</v>
      </c>
      <c r="E14937">
        <v>2020</v>
      </c>
      <c r="F14937" s="3" t="str">
        <f t="shared" si="453"/>
        <v>RCSpillCH JOE2020</v>
      </c>
      <c r="G14937" s="9">
        <v>4.3441897601478499E-2</v>
      </c>
      <c r="H14937" s="9">
        <v>12.6180842347549</v>
      </c>
      <c r="I14937" s="9">
        <v>10.558880280598602</v>
      </c>
      <c r="J14937" s="9">
        <v>2.5227461397184099</v>
      </c>
      <c r="K14937" s="9">
        <v>1.25238283442708</v>
      </c>
      <c r="L14937" s="9">
        <v>0.151570840806451</v>
      </c>
      <c r="M14937" s="9">
        <v>5.4858095376388798</v>
      </c>
      <c r="N14937" s="9">
        <v>9.7959630077361108</v>
      </c>
      <c r="O14937" s="9">
        <v>7.68276737070161</v>
      </c>
      <c r="P14937" s="9">
        <v>39.197167237783297</v>
      </c>
      <c r="Q14937" s="9">
        <v>20.444107303303898</v>
      </c>
      <c r="R14937" s="9">
        <v>0</v>
      </c>
      <c r="S14937" s="9">
        <v>0</v>
      </c>
      <c r="T14937" s="9">
        <v>0</v>
      </c>
    </row>
    <row r="14938" spans="1:20" x14ac:dyDescent="0.35">
      <c r="A14938">
        <f t="shared" si="454"/>
        <v>14938</v>
      </c>
      <c r="B14938" s="3" t="s">
        <v>1038</v>
      </c>
      <c r="C14938" s="3" t="s">
        <v>95</v>
      </c>
      <c r="D14938" s="3" t="s">
        <v>48</v>
      </c>
      <c r="E14938">
        <v>2021</v>
      </c>
      <c r="F14938" s="3" t="str">
        <f t="shared" si="453"/>
        <v>RCSpillCH JOE2021</v>
      </c>
      <c r="G14938" s="9">
        <v>9.7732363844086007E-4</v>
      </c>
      <c r="H14938" s="9">
        <v>4.8781247131944403E-3</v>
      </c>
      <c r="I14938" s="9">
        <v>2.1002399463888799</v>
      </c>
      <c r="J14938" s="9">
        <v>22.684451781024102</v>
      </c>
      <c r="K14938" s="9">
        <v>20.0887611413666</v>
      </c>
      <c r="L14938" s="9">
        <v>20.293525424422</v>
      </c>
      <c r="M14938" s="9">
        <v>11.0810263186388</v>
      </c>
      <c r="N14938" s="9">
        <v>13.8340664434097</v>
      </c>
      <c r="O14938" s="9">
        <v>42.979370505608799</v>
      </c>
      <c r="P14938" s="9">
        <v>46.321629287208296</v>
      </c>
      <c r="Q14938" s="9">
        <v>70.022175020256796</v>
      </c>
      <c r="R14938" s="9">
        <v>17.5215424364001</v>
      </c>
      <c r="S14938" s="9">
        <v>10.310290306002599</v>
      </c>
      <c r="T14938" s="9">
        <v>0.192836213568055</v>
      </c>
    </row>
    <row r="14939" spans="1:20" x14ac:dyDescent="0.35">
      <c r="A14939">
        <f t="shared" si="454"/>
        <v>14939</v>
      </c>
      <c r="B14939" s="3" t="s">
        <v>1038</v>
      </c>
      <c r="C14939" s="3" t="s">
        <v>95</v>
      </c>
      <c r="D14939" s="3" t="s">
        <v>48</v>
      </c>
      <c r="E14939">
        <v>2022</v>
      </c>
      <c r="F14939" s="3" t="str">
        <f t="shared" si="453"/>
        <v>RCSpillCH JOE2022</v>
      </c>
      <c r="G14939" s="9">
        <v>2.5741169952956899E-2</v>
      </c>
      <c r="H14939" s="9">
        <v>1.18373427569444E-2</v>
      </c>
      <c r="I14939" s="9">
        <v>0</v>
      </c>
      <c r="J14939" s="9">
        <v>25.407152433297</v>
      </c>
      <c r="K14939" s="9">
        <v>41.533011283047898</v>
      </c>
      <c r="L14939" s="9">
        <v>24.852060146666599</v>
      </c>
      <c r="M14939" s="9">
        <v>3.1013534902777699E-2</v>
      </c>
      <c r="N14939" s="9">
        <v>3.1632442049444398</v>
      </c>
      <c r="O14939" s="9">
        <v>4.5570804467473103</v>
      </c>
      <c r="P14939" s="9">
        <v>19.795829753845801</v>
      </c>
      <c r="Q14939" s="9">
        <v>3.3653120718413899E-2</v>
      </c>
      <c r="R14939" s="9">
        <v>0.83671633305555504</v>
      </c>
      <c r="S14939" s="9">
        <v>8.0685946250000001E-2</v>
      </c>
      <c r="T14939" s="9">
        <v>0</v>
      </c>
    </row>
    <row r="14940" spans="1:20" x14ac:dyDescent="0.35">
      <c r="A14940">
        <f t="shared" si="454"/>
        <v>14940</v>
      </c>
      <c r="B14940" s="3" t="s">
        <v>1038</v>
      </c>
      <c r="C14940" s="3" t="s">
        <v>95</v>
      </c>
      <c r="D14940" s="3" t="s">
        <v>48</v>
      </c>
      <c r="E14940">
        <v>2023</v>
      </c>
      <c r="F14940" s="3" t="str">
        <f t="shared" si="453"/>
        <v>RCSpillCH JOE2023</v>
      </c>
      <c r="G14940" s="9">
        <v>0</v>
      </c>
      <c r="H14940" s="9">
        <v>5.7139179513888798E-3</v>
      </c>
      <c r="I14940" s="9">
        <v>0</v>
      </c>
      <c r="J14940" s="9">
        <v>5.85719221329704</v>
      </c>
      <c r="K14940" s="9">
        <v>9.66493305203125</v>
      </c>
      <c r="L14940" s="9">
        <v>1.09156582174462</v>
      </c>
      <c r="M14940" s="9">
        <v>2.6274918673490202</v>
      </c>
      <c r="N14940" s="9">
        <v>1.6983371965</v>
      </c>
      <c r="O14940" s="9">
        <v>3.6570615806384401</v>
      </c>
      <c r="P14940" s="9">
        <v>1.66481168602777</v>
      </c>
      <c r="Q14940" s="9">
        <v>4.3294698605779498</v>
      </c>
      <c r="R14940" s="9">
        <v>2.6691773490277702</v>
      </c>
      <c r="S14940" s="9">
        <v>0.300606614036458</v>
      </c>
      <c r="T14940" s="9">
        <v>0</v>
      </c>
    </row>
    <row r="14941" spans="1:20" x14ac:dyDescent="0.35">
      <c r="A14941">
        <f t="shared" si="454"/>
        <v>14941</v>
      </c>
      <c r="B14941" s="3" t="s">
        <v>1038</v>
      </c>
      <c r="C14941" s="3" t="s">
        <v>95</v>
      </c>
      <c r="D14941" s="3" t="s">
        <v>48</v>
      </c>
      <c r="E14941">
        <v>2024</v>
      </c>
      <c r="F14941" s="3" t="str">
        <f t="shared" si="453"/>
        <v>RCSpillCH JOE2024</v>
      </c>
      <c r="G14941" s="9">
        <v>0.27945737307795698</v>
      </c>
      <c r="H14941" s="9">
        <v>9.1103152001166592</v>
      </c>
      <c r="I14941" s="9">
        <v>2.6553421042895802</v>
      </c>
      <c r="J14941" s="9">
        <v>11.218828995960999</v>
      </c>
      <c r="K14941" s="9">
        <v>0.70834518519270795</v>
      </c>
      <c r="L14941" s="9">
        <v>0.29385070383064499</v>
      </c>
      <c r="M14941" s="9">
        <v>4.3957757666666597E-2</v>
      </c>
      <c r="N14941" s="9">
        <v>1.125576454625</v>
      </c>
      <c r="O14941" s="9">
        <v>0.939144041330645</v>
      </c>
      <c r="P14941" s="9">
        <v>1.9904432570555499</v>
      </c>
      <c r="Q14941" s="9">
        <v>0.17194750087365501</v>
      </c>
      <c r="R14941" s="9">
        <v>0</v>
      </c>
      <c r="S14941" s="9">
        <v>0</v>
      </c>
      <c r="T14941" s="9">
        <v>0</v>
      </c>
    </row>
    <row r="14942" spans="1:20" x14ac:dyDescent="0.35">
      <c r="A14942">
        <f t="shared" si="454"/>
        <v>14942</v>
      </c>
      <c r="B14942" s="3" t="s">
        <v>1038</v>
      </c>
      <c r="C14942" s="3" t="s">
        <v>95</v>
      </c>
      <c r="D14942" s="3" t="s">
        <v>48</v>
      </c>
      <c r="E14942">
        <v>2025</v>
      </c>
      <c r="F14942" s="3" t="str">
        <f t="shared" si="453"/>
        <v>RCSpillCH JOE2025</v>
      </c>
      <c r="G14942" s="9">
        <v>0.136661455376344</v>
      </c>
      <c r="H14942" s="9">
        <v>0</v>
      </c>
      <c r="I14942" s="9">
        <v>0</v>
      </c>
      <c r="J14942" s="9">
        <v>14.446471084377601</v>
      </c>
      <c r="K14942" s="9">
        <v>27.278612685480201</v>
      </c>
      <c r="L14942" s="9">
        <v>3.59387013477822</v>
      </c>
      <c r="M14942" s="9">
        <v>1.6819251388333301</v>
      </c>
      <c r="N14942" s="9">
        <v>2.4931454152499999</v>
      </c>
      <c r="O14942" s="9">
        <v>12.6978086648319</v>
      </c>
      <c r="P14942" s="9">
        <v>17.800204491406902</v>
      </c>
      <c r="Q14942" s="9">
        <v>1.4455236428763401</v>
      </c>
      <c r="R14942" s="9">
        <v>0</v>
      </c>
      <c r="S14942" s="9">
        <v>0</v>
      </c>
      <c r="T14942" s="9">
        <v>0</v>
      </c>
    </row>
    <row r="14943" spans="1:20" x14ac:dyDescent="0.35">
      <c r="A14943">
        <f t="shared" si="454"/>
        <v>14943</v>
      </c>
      <c r="B14943" s="3" t="s">
        <v>1038</v>
      </c>
      <c r="C14943" s="3" t="s">
        <v>95</v>
      </c>
      <c r="D14943" s="3" t="s">
        <v>48</v>
      </c>
      <c r="E14943">
        <v>2026</v>
      </c>
      <c r="F14943" s="3" t="str">
        <f t="shared" si="453"/>
        <v>RCSpillCH JOE2026</v>
      </c>
      <c r="G14943" s="9">
        <v>0</v>
      </c>
      <c r="H14943" s="9">
        <v>14.0521157521791</v>
      </c>
      <c r="I14943" s="9">
        <v>33.923636577152699</v>
      </c>
      <c r="J14943" s="9">
        <v>42.137140080225798</v>
      </c>
      <c r="K14943" s="9">
        <v>39.270206674235695</v>
      </c>
      <c r="L14943" s="9">
        <v>25.1501721767427</v>
      </c>
      <c r="M14943" s="9">
        <v>38.666221398233297</v>
      </c>
      <c r="N14943" s="9">
        <v>41.542612982402702</v>
      </c>
      <c r="O14943" s="9">
        <v>21.643635270856802</v>
      </c>
      <c r="P14943" s="9">
        <v>24.5443594480729</v>
      </c>
      <c r="Q14943" s="9">
        <v>4.0790790915799704</v>
      </c>
      <c r="R14943" s="9">
        <v>0.447897202083333</v>
      </c>
      <c r="S14943" s="9">
        <v>3.3217895976562502E-2</v>
      </c>
      <c r="T14943" s="9">
        <v>0</v>
      </c>
    </row>
    <row r="14944" spans="1:20" x14ac:dyDescent="0.35">
      <c r="A14944">
        <f t="shared" si="454"/>
        <v>14944</v>
      </c>
      <c r="B14944" s="3" t="s">
        <v>1038</v>
      </c>
      <c r="C14944" s="3" t="s">
        <v>95</v>
      </c>
      <c r="D14944" s="3" t="s">
        <v>48</v>
      </c>
      <c r="E14944">
        <v>2027</v>
      </c>
      <c r="F14944" s="3" t="str">
        <f t="shared" si="453"/>
        <v>RCSpillCH JOE2027</v>
      </c>
      <c r="G14944" s="9">
        <v>0</v>
      </c>
      <c r="H14944" s="9">
        <v>0</v>
      </c>
      <c r="I14944" s="9">
        <v>0</v>
      </c>
      <c r="J14944" s="9">
        <v>0</v>
      </c>
      <c r="K14944" s="9">
        <v>1.701284359375E-3</v>
      </c>
      <c r="L14944" s="9">
        <v>7.2167816357526796E-2</v>
      </c>
      <c r="M14944" s="9">
        <v>0.748786593625</v>
      </c>
      <c r="N14944" s="9">
        <v>1.12906901002777</v>
      </c>
      <c r="O14944" s="9">
        <v>4.5222058547011397</v>
      </c>
      <c r="P14944" s="9">
        <v>0.29825451486736099</v>
      </c>
      <c r="Q14944" s="9">
        <v>1.15292491275537</v>
      </c>
      <c r="R14944" s="9">
        <v>1.87280261573611</v>
      </c>
      <c r="S14944" s="9">
        <v>0</v>
      </c>
      <c r="T14944" s="9">
        <v>4.0154430263888798E-2</v>
      </c>
    </row>
    <row r="14945" spans="1:20" x14ac:dyDescent="0.35">
      <c r="A14945">
        <f t="shared" si="454"/>
        <v>14945</v>
      </c>
      <c r="B14945" s="3" t="s">
        <v>1038</v>
      </c>
      <c r="C14945" s="3" t="s">
        <v>95</v>
      </c>
      <c r="D14945" s="3" t="s">
        <v>48</v>
      </c>
      <c r="E14945">
        <v>2028</v>
      </c>
      <c r="F14945" s="3" t="str">
        <f t="shared" si="453"/>
        <v>RCSpillCH JOE2028</v>
      </c>
      <c r="G14945" s="9">
        <v>0</v>
      </c>
      <c r="H14945" s="9">
        <v>3.9317955249999897E-3</v>
      </c>
      <c r="I14945" s="9">
        <v>0</v>
      </c>
      <c r="J14945" s="9">
        <v>0</v>
      </c>
      <c r="K14945" s="9">
        <v>1.101969890625E-2</v>
      </c>
      <c r="L14945" s="9">
        <v>0</v>
      </c>
      <c r="M14945" s="9">
        <v>0</v>
      </c>
      <c r="N14945" s="9">
        <v>0.17026817262777699</v>
      </c>
      <c r="O14945" s="9">
        <v>0.91882139802419305</v>
      </c>
      <c r="P14945" s="9">
        <v>6.5223126354166605E-2</v>
      </c>
      <c r="Q14945" s="9">
        <v>5.4993714153225799E-2</v>
      </c>
      <c r="R14945" s="9">
        <v>0.56539805486111105</v>
      </c>
      <c r="S14945" s="9">
        <v>0</v>
      </c>
      <c r="T14945" s="9">
        <v>0</v>
      </c>
    </row>
    <row r="14946" spans="1:20" x14ac:dyDescent="0.35">
      <c r="A14946">
        <f t="shared" si="454"/>
        <v>14946</v>
      </c>
      <c r="B14946" s="3" t="s">
        <v>1038</v>
      </c>
      <c r="C14946" s="3" t="s">
        <v>95</v>
      </c>
      <c r="D14946" s="3" t="s">
        <v>48</v>
      </c>
      <c r="E14946">
        <v>2029</v>
      </c>
      <c r="F14946" s="3" t="str">
        <f t="shared" si="453"/>
        <v>RCSpillCH JOE2029</v>
      </c>
      <c r="G14946" s="9">
        <v>0.219334107708333</v>
      </c>
      <c r="H14946" s="9">
        <v>0</v>
      </c>
      <c r="I14946" s="9">
        <v>0</v>
      </c>
      <c r="J14946" s="9">
        <v>5.1143714623655898E-2</v>
      </c>
      <c r="K14946" s="9">
        <v>0</v>
      </c>
      <c r="L14946" s="9">
        <v>0.39601285359012001</v>
      </c>
      <c r="M14946" s="9">
        <v>1.9353006503055501</v>
      </c>
      <c r="N14946" s="9">
        <v>9.7116351824916602</v>
      </c>
      <c r="O14946" s="9">
        <v>12.786579325295699</v>
      </c>
      <c r="P14946" s="9">
        <v>3.1341223768750002</v>
      </c>
      <c r="Q14946" s="9">
        <v>0.151565144838709</v>
      </c>
      <c r="R14946" s="9">
        <v>0.12220305483749901</v>
      </c>
      <c r="S14946" s="9">
        <v>0</v>
      </c>
      <c r="T14946" s="9">
        <v>0</v>
      </c>
    </row>
    <row r="14947" spans="1:20" x14ac:dyDescent="0.35">
      <c r="A14947">
        <f t="shared" si="454"/>
        <v>14947</v>
      </c>
      <c r="B14947" s="3" t="s">
        <v>1038</v>
      </c>
      <c r="C14947" s="3" t="s">
        <v>77</v>
      </c>
      <c r="D14947" s="3" t="s">
        <v>48</v>
      </c>
      <c r="E14947">
        <v>2020</v>
      </c>
      <c r="F14947" s="3" t="str">
        <f t="shared" si="453"/>
        <v>RCGenCH JOE2020</v>
      </c>
      <c r="G14947" s="9">
        <v>1024.01477235215</v>
      </c>
      <c r="H14947" s="9">
        <v>777.580195102777</v>
      </c>
      <c r="I14947" s="9">
        <v>956.39459569444398</v>
      </c>
      <c r="J14947" s="9">
        <v>1609.55069922043</v>
      </c>
      <c r="K14947" s="9">
        <v>1625.7808994791601</v>
      </c>
      <c r="L14947" s="9">
        <v>1276.02749771505</v>
      </c>
      <c r="M14947" s="9">
        <v>1130.8587375</v>
      </c>
      <c r="N14947" s="9">
        <v>999.81361994444399</v>
      </c>
      <c r="O14947" s="9">
        <v>729.70182553763402</v>
      </c>
      <c r="P14947" s="9">
        <v>113.406888736111</v>
      </c>
      <c r="Q14947" s="9">
        <v>969.43152083333302</v>
      </c>
      <c r="R14947" s="9">
        <v>1590.6777488888799</v>
      </c>
      <c r="S14947" s="9">
        <v>1372.8407684895799</v>
      </c>
      <c r="T14947" s="9">
        <v>1049.6524592222199</v>
      </c>
    </row>
    <row r="14948" spans="1:20" x14ac:dyDescent="0.35">
      <c r="A14948">
        <f t="shared" si="454"/>
        <v>14948</v>
      </c>
      <c r="B14948" s="3" t="s">
        <v>1038</v>
      </c>
      <c r="C14948" s="3" t="s">
        <v>77</v>
      </c>
      <c r="D14948" s="3" t="s">
        <v>48</v>
      </c>
      <c r="E14948">
        <v>2021</v>
      </c>
      <c r="F14948" s="3" t="str">
        <f t="shared" si="453"/>
        <v>RCGenCH JOE2021</v>
      </c>
      <c r="G14948" s="9">
        <v>1089.97340244623</v>
      </c>
      <c r="H14948" s="9">
        <v>1318.1945808333301</v>
      </c>
      <c r="I14948" s="9">
        <v>1263.67171027777</v>
      </c>
      <c r="J14948" s="9">
        <v>850.13486905913896</v>
      </c>
      <c r="K14948" s="9">
        <v>811.94205616071395</v>
      </c>
      <c r="L14948" s="9">
        <v>524.01324635752599</v>
      </c>
      <c r="M14948" s="9">
        <v>1316.5860513888799</v>
      </c>
      <c r="N14948" s="9">
        <v>959.67422951388801</v>
      </c>
      <c r="O14948" s="9">
        <v>335.27445443548299</v>
      </c>
      <c r="P14948" s="9">
        <v>193.261209583333</v>
      </c>
      <c r="Q14948" s="9">
        <v>255.09473524865501</v>
      </c>
      <c r="R14948" s="9">
        <v>625.122847777777</v>
      </c>
      <c r="S14948" s="9">
        <v>821.22614687499902</v>
      </c>
      <c r="T14948" s="9">
        <v>1196.06713940277</v>
      </c>
    </row>
    <row r="14949" spans="1:20" x14ac:dyDescent="0.35">
      <c r="A14949">
        <f t="shared" si="454"/>
        <v>14949</v>
      </c>
      <c r="B14949" s="3" t="s">
        <v>1038</v>
      </c>
      <c r="C14949" s="3" t="s">
        <v>77</v>
      </c>
      <c r="D14949" s="3" t="s">
        <v>48</v>
      </c>
      <c r="E14949">
        <v>2022</v>
      </c>
      <c r="F14949" s="3" t="str">
        <f t="shared" si="453"/>
        <v>RCGenCH JOE2022</v>
      </c>
      <c r="G14949" s="9">
        <v>1169.26046618279</v>
      </c>
      <c r="H14949" s="9">
        <v>1343.74097777777</v>
      </c>
      <c r="I14949" s="9">
        <v>1076.2509443055501</v>
      </c>
      <c r="J14949" s="9">
        <v>489.132620349462</v>
      </c>
      <c r="K14949" s="9">
        <v>598.15034827380896</v>
      </c>
      <c r="L14949" s="9">
        <v>784.06065282257998</v>
      </c>
      <c r="M14949" s="9">
        <v>1426.7396673333301</v>
      </c>
      <c r="N14949" s="9">
        <v>1166.91081461111</v>
      </c>
      <c r="O14949" s="9">
        <v>1061.5472781451599</v>
      </c>
      <c r="P14949" s="9">
        <v>1360.44445791666</v>
      </c>
      <c r="Q14949" s="9">
        <v>1364.5389908776799</v>
      </c>
      <c r="R14949" s="9">
        <v>1242.1919491388801</v>
      </c>
      <c r="S14949" s="9">
        <v>1045.7582206770801</v>
      </c>
      <c r="T14949" s="9">
        <v>735.83339581944404</v>
      </c>
    </row>
    <row r="14950" spans="1:20" x14ac:dyDescent="0.35">
      <c r="A14950">
        <f t="shared" si="454"/>
        <v>14950</v>
      </c>
      <c r="B14950" s="3" t="s">
        <v>1038</v>
      </c>
      <c r="C14950" s="3" t="s">
        <v>77</v>
      </c>
      <c r="D14950" s="3" t="s">
        <v>48</v>
      </c>
      <c r="E14950">
        <v>2023</v>
      </c>
      <c r="F14950" s="3" t="str">
        <f t="shared" si="453"/>
        <v>RCGenCH JOE2023</v>
      </c>
      <c r="G14950" s="9">
        <v>965.81455072580604</v>
      </c>
      <c r="H14950" s="9">
        <v>1027.06181645833</v>
      </c>
      <c r="I14950" s="9">
        <v>1427.3456799999999</v>
      </c>
      <c r="J14950" s="9">
        <v>1047.81231795698</v>
      </c>
      <c r="K14950" s="9">
        <v>1180.67053735119</v>
      </c>
      <c r="L14950" s="9">
        <v>1234.2163282526799</v>
      </c>
      <c r="M14950" s="9">
        <v>1439.47249555555</v>
      </c>
      <c r="N14950" s="9">
        <v>1434.7054391111101</v>
      </c>
      <c r="O14950" s="9">
        <v>1398.1131379032199</v>
      </c>
      <c r="P14950" s="9">
        <v>823.72077562916604</v>
      </c>
      <c r="Q14950" s="9">
        <v>1305.3299708064501</v>
      </c>
      <c r="R14950" s="9">
        <v>1739.354075</v>
      </c>
      <c r="S14950" s="9">
        <v>1287.28134895833</v>
      </c>
      <c r="T14950" s="9">
        <v>1018.09899979166</v>
      </c>
    </row>
    <row r="14951" spans="1:20" x14ac:dyDescent="0.35">
      <c r="A14951">
        <f t="shared" si="454"/>
        <v>14951</v>
      </c>
      <c r="B14951" s="3" t="s">
        <v>1038</v>
      </c>
      <c r="C14951" s="3" t="s">
        <v>77</v>
      </c>
      <c r="D14951" s="3" t="s">
        <v>48</v>
      </c>
      <c r="E14951">
        <v>2024</v>
      </c>
      <c r="F14951" s="3" t="str">
        <f t="shared" si="453"/>
        <v>RCGenCH JOE2024</v>
      </c>
      <c r="G14951" s="9">
        <v>1332.62129223118</v>
      </c>
      <c r="H14951" s="9">
        <v>1026.93445826111</v>
      </c>
      <c r="I14951" s="9">
        <v>1420.3535050416599</v>
      </c>
      <c r="J14951" s="9">
        <v>889.750717311828</v>
      </c>
      <c r="K14951" s="9">
        <v>1439.3856207589199</v>
      </c>
      <c r="L14951" s="9">
        <v>1380.5232041330601</v>
      </c>
      <c r="M14951" s="9">
        <v>1406.55452413888</v>
      </c>
      <c r="N14951" s="9">
        <v>1331.27931944444</v>
      </c>
      <c r="O14951" s="9">
        <v>1247.1009974731101</v>
      </c>
      <c r="P14951" s="9">
        <v>1569.5897620138801</v>
      </c>
      <c r="Q14951" s="9">
        <v>1232.5038553494601</v>
      </c>
      <c r="R14951" s="9">
        <v>1144.10022725</v>
      </c>
      <c r="S14951" s="9">
        <v>1152.5194796875001</v>
      </c>
      <c r="T14951" s="9">
        <v>1041.79894645833</v>
      </c>
    </row>
    <row r="14952" spans="1:20" x14ac:dyDescent="0.35">
      <c r="A14952">
        <f t="shared" si="454"/>
        <v>14952</v>
      </c>
      <c r="B14952" s="3" t="s">
        <v>1038</v>
      </c>
      <c r="C14952" s="3" t="s">
        <v>77</v>
      </c>
      <c r="D14952" s="3" t="s">
        <v>48</v>
      </c>
      <c r="E14952">
        <v>2025</v>
      </c>
      <c r="F14952" s="3" t="str">
        <f t="shared" si="453"/>
        <v>RCGenCH JOE2025</v>
      </c>
      <c r="G14952" s="9">
        <v>935.45985860215001</v>
      </c>
      <c r="H14952" s="9">
        <v>1141.90742166666</v>
      </c>
      <c r="I14952" s="9">
        <v>1516.9564992916601</v>
      </c>
      <c r="J14952" s="9">
        <v>620.36870936155901</v>
      </c>
      <c r="K14952" s="9">
        <v>1018.12686647321</v>
      </c>
      <c r="L14952" s="9">
        <v>810.31490456989195</v>
      </c>
      <c r="M14952" s="9">
        <v>1436.0082794444399</v>
      </c>
      <c r="N14952" s="9">
        <v>1389.54410163888</v>
      </c>
      <c r="O14952" s="9">
        <v>846.18774568548304</v>
      </c>
      <c r="P14952" s="9">
        <v>1561.3236577083301</v>
      </c>
      <c r="Q14952" s="9">
        <v>1544.4874246639699</v>
      </c>
      <c r="R14952" s="9">
        <v>1239.8657255666601</v>
      </c>
      <c r="S14952" s="9">
        <v>1179.3998609375001</v>
      </c>
      <c r="T14952" s="9">
        <v>790.71811656944396</v>
      </c>
    </row>
    <row r="14953" spans="1:20" x14ac:dyDescent="0.35">
      <c r="A14953">
        <f t="shared" si="454"/>
        <v>14953</v>
      </c>
      <c r="B14953" s="3" t="s">
        <v>1038</v>
      </c>
      <c r="C14953" s="3" t="s">
        <v>77</v>
      </c>
      <c r="D14953" s="3" t="s">
        <v>48</v>
      </c>
      <c r="E14953">
        <v>2026</v>
      </c>
      <c r="F14953" s="3" t="str">
        <f t="shared" si="453"/>
        <v>RCGenCH JOE2026</v>
      </c>
      <c r="G14953" s="9">
        <v>798.66672359005304</v>
      </c>
      <c r="H14953" s="9">
        <v>830.198942416666</v>
      </c>
      <c r="I14953" s="9">
        <v>595.98461804166595</v>
      </c>
      <c r="J14953" s="9">
        <v>263.38969548387098</v>
      </c>
      <c r="K14953" s="9">
        <v>755.64506860119002</v>
      </c>
      <c r="L14953" s="9">
        <v>597.17285703629</v>
      </c>
      <c r="M14953" s="9">
        <v>1022.84146194444</v>
      </c>
      <c r="N14953" s="9">
        <v>648.65947594444401</v>
      </c>
      <c r="O14953" s="9">
        <v>696.88197970336</v>
      </c>
      <c r="P14953" s="9">
        <v>647.80331506111099</v>
      </c>
      <c r="Q14953" s="9">
        <v>1108.8910782257999</v>
      </c>
      <c r="R14953" s="9">
        <v>1108.43631030555</v>
      </c>
      <c r="S14953" s="9">
        <v>963.90092393750001</v>
      </c>
      <c r="T14953" s="9">
        <v>774.52360702777696</v>
      </c>
    </row>
    <row r="14954" spans="1:20" x14ac:dyDescent="0.35">
      <c r="A14954">
        <f t="shared" si="454"/>
        <v>14954</v>
      </c>
      <c r="B14954" s="3" t="s">
        <v>1038</v>
      </c>
      <c r="C14954" s="3" t="s">
        <v>77</v>
      </c>
      <c r="D14954" s="3" t="s">
        <v>48</v>
      </c>
      <c r="E14954">
        <v>2027</v>
      </c>
      <c r="F14954" s="3" t="str">
        <f t="shared" si="453"/>
        <v>RCGenCH JOE2027</v>
      </c>
      <c r="G14954" s="9">
        <v>956.75611593010694</v>
      </c>
      <c r="H14954" s="9">
        <v>1186.58898009722</v>
      </c>
      <c r="I14954" s="9">
        <v>1079.3850293749999</v>
      </c>
      <c r="J14954" s="9">
        <v>1374.4275711021501</v>
      </c>
      <c r="K14954" s="9">
        <v>1573.4055259375</v>
      </c>
      <c r="L14954" s="9">
        <v>1051.98331637096</v>
      </c>
      <c r="M14954" s="9">
        <v>1422.5452697222199</v>
      </c>
      <c r="N14954" s="9">
        <v>1011.41975455555</v>
      </c>
      <c r="O14954" s="9">
        <v>920.50883851209596</v>
      </c>
      <c r="P14954" s="9">
        <v>1284.1166639027699</v>
      </c>
      <c r="Q14954" s="9">
        <v>1144.77822059139</v>
      </c>
      <c r="R14954" s="9">
        <v>1154.67359141666</v>
      </c>
      <c r="S14954" s="9">
        <v>1121.0480880026</v>
      </c>
      <c r="T14954" s="9">
        <v>877.579385</v>
      </c>
    </row>
    <row r="14955" spans="1:20" x14ac:dyDescent="0.35">
      <c r="A14955">
        <f t="shared" si="454"/>
        <v>14955</v>
      </c>
      <c r="B14955" s="3" t="s">
        <v>1038</v>
      </c>
      <c r="C14955" s="3" t="s">
        <v>77</v>
      </c>
      <c r="D14955" s="3" t="s">
        <v>48</v>
      </c>
      <c r="E14955">
        <v>2028</v>
      </c>
      <c r="F14955" s="3" t="str">
        <f t="shared" si="453"/>
        <v>RCGenCH JOE2028</v>
      </c>
      <c r="G14955" s="9">
        <v>921.38340658602101</v>
      </c>
      <c r="H14955" s="9">
        <v>1191.3548868333301</v>
      </c>
      <c r="I14955" s="9">
        <v>1395.2284195694399</v>
      </c>
      <c r="J14955" s="9">
        <v>1457.2932870295699</v>
      </c>
      <c r="K14955" s="9">
        <v>1039.0784036904699</v>
      </c>
      <c r="L14955" s="9">
        <v>1047.4835736693501</v>
      </c>
      <c r="M14955" s="9">
        <v>1202.8449045</v>
      </c>
      <c r="N14955" s="9">
        <v>1190.9443367777701</v>
      </c>
      <c r="O14955" s="9">
        <v>1130.0843501747299</v>
      </c>
      <c r="P14955" s="9">
        <v>1215.64657594444</v>
      </c>
      <c r="Q14955" s="9">
        <v>1025.93414563172</v>
      </c>
      <c r="R14955" s="9">
        <v>1247.41423333333</v>
      </c>
      <c r="S14955" s="9">
        <v>1146.5932803645801</v>
      </c>
      <c r="T14955" s="9">
        <v>599.18193198611095</v>
      </c>
    </row>
    <row r="14956" spans="1:20" x14ac:dyDescent="0.35">
      <c r="A14956">
        <f t="shared" si="454"/>
        <v>14956</v>
      </c>
      <c r="B14956" s="3" t="s">
        <v>1038</v>
      </c>
      <c r="C14956" s="3" t="s">
        <v>77</v>
      </c>
      <c r="D14956" s="3" t="s">
        <v>48</v>
      </c>
      <c r="E14956">
        <v>2029</v>
      </c>
      <c r="F14956" s="3" t="str">
        <f t="shared" si="453"/>
        <v>RCGenCH JOE2029</v>
      </c>
      <c r="G14956" s="9">
        <v>840.96471084677398</v>
      </c>
      <c r="H14956" s="9">
        <v>1140.0623611805499</v>
      </c>
      <c r="I14956" s="9">
        <v>947.87833358333296</v>
      </c>
      <c r="J14956" s="9">
        <v>1243.7455081585999</v>
      </c>
      <c r="K14956" s="9">
        <v>1111.8622971428499</v>
      </c>
      <c r="L14956" s="9">
        <v>949.03182502688105</v>
      </c>
      <c r="M14956" s="9">
        <v>1369.5481836111101</v>
      </c>
      <c r="N14956" s="9">
        <v>1641.6659713888801</v>
      </c>
      <c r="O14956" s="9">
        <v>962.42330900537604</v>
      </c>
      <c r="P14956" s="9">
        <v>1311.2575445833299</v>
      </c>
      <c r="Q14956" s="9">
        <v>1335.3045888440799</v>
      </c>
      <c r="R14956" s="9">
        <v>1353.29276083333</v>
      </c>
      <c r="S14956" s="9">
        <v>1024.2913315104099</v>
      </c>
      <c r="T14956" s="9">
        <v>821.63603454166605</v>
      </c>
    </row>
    <row r="14957" spans="1:20" x14ac:dyDescent="0.35">
      <c r="A14957">
        <f t="shared" si="454"/>
        <v>14957</v>
      </c>
      <c r="B14957" s="3" t="s">
        <v>1038</v>
      </c>
      <c r="C14957" s="3" t="s">
        <v>75</v>
      </c>
      <c r="D14957" s="3" t="s">
        <v>50</v>
      </c>
      <c r="E14957">
        <v>2020</v>
      </c>
      <c r="F14957" s="3" t="str">
        <f t="shared" si="453"/>
        <v>RCElevCHELAN2020</v>
      </c>
      <c r="G14957" s="9">
        <v>1098.0216886799999</v>
      </c>
      <c r="H14957" s="9">
        <v>1099.78349976</v>
      </c>
      <c r="I14957" s="9">
        <v>1097.93966768</v>
      </c>
      <c r="J14957" s="9">
        <v>1094.4619772799999</v>
      </c>
      <c r="K14957" s="9">
        <v>1090.90882756</v>
      </c>
      <c r="L14957" s="9">
        <v>1088.8386175199901</v>
      </c>
      <c r="M14957" s="9">
        <v>1089.44885376</v>
      </c>
      <c r="N14957" s="9">
        <v>1091.93244964</v>
      </c>
      <c r="O14957" s="9">
        <v>1095.79071748</v>
      </c>
      <c r="P14957" s="9">
        <v>1099.95738428</v>
      </c>
      <c r="Q14957" s="9">
        <v>1099.9901926799901</v>
      </c>
      <c r="R14957" s="9">
        <v>1100.0000352</v>
      </c>
      <c r="S14957" s="9">
        <v>1099.163421</v>
      </c>
      <c r="T14957" s="9">
        <v>1098.0413737199999</v>
      </c>
    </row>
    <row r="14958" spans="1:20" x14ac:dyDescent="0.35">
      <c r="A14958">
        <f t="shared" si="454"/>
        <v>14958</v>
      </c>
      <c r="B14958" s="3" t="s">
        <v>1038</v>
      </c>
      <c r="C14958" s="3" t="s">
        <v>75</v>
      </c>
      <c r="D14958" s="3" t="s">
        <v>50</v>
      </c>
      <c r="E14958">
        <v>2021</v>
      </c>
      <c r="F14958" s="3" t="str">
        <f t="shared" si="453"/>
        <v>RCElevCHELAN2021</v>
      </c>
      <c r="G14958" s="9">
        <v>1098.5499039199999</v>
      </c>
      <c r="H14958" s="9">
        <v>1095.8989852</v>
      </c>
      <c r="I14958" s="9">
        <v>1092.6378302400001</v>
      </c>
      <c r="J14958" s="9">
        <v>1089.19622908</v>
      </c>
      <c r="K14958" s="9">
        <v>1086.3418982799999</v>
      </c>
      <c r="L14958" s="9">
        <v>1086.25987728</v>
      </c>
      <c r="M14958" s="9">
        <v>1086.9586962000001</v>
      </c>
      <c r="N14958" s="9">
        <v>1089.8327120399999</v>
      </c>
      <c r="O14958" s="9">
        <v>1098.64176744</v>
      </c>
      <c r="P14958" s="9">
        <v>1100.0000352</v>
      </c>
      <c r="Q14958" s="9">
        <v>1100.0000352</v>
      </c>
      <c r="R14958" s="9">
        <v>1099.9770693200001</v>
      </c>
      <c r="S14958" s="9">
        <v>1099.3766756</v>
      </c>
      <c r="T14958" s="9">
        <v>1098.0413737199999</v>
      </c>
    </row>
    <row r="14959" spans="1:20" x14ac:dyDescent="0.35">
      <c r="A14959">
        <f t="shared" si="454"/>
        <v>14959</v>
      </c>
      <c r="B14959" s="3" t="s">
        <v>1038</v>
      </c>
      <c r="C14959" s="3" t="s">
        <v>75</v>
      </c>
      <c r="D14959" s="3" t="s">
        <v>50</v>
      </c>
      <c r="E14959">
        <v>2022</v>
      </c>
      <c r="F14959" s="3" t="str">
        <f t="shared" si="453"/>
        <v>RCElevCHELAN2022</v>
      </c>
      <c r="G14959" s="9">
        <v>1098.03809288</v>
      </c>
      <c r="H14959" s="9">
        <v>1095.636518</v>
      </c>
      <c r="I14959" s="9">
        <v>1092.9101399599999</v>
      </c>
      <c r="J14959" s="9">
        <v>1093.0118459999901</v>
      </c>
      <c r="K14959" s="9">
        <v>1091.3222134</v>
      </c>
      <c r="L14959" s="9">
        <v>1090.6824495999999</v>
      </c>
      <c r="M14959" s="9">
        <v>1091.19426064</v>
      </c>
      <c r="N14959" s="9">
        <v>1093.9895363199901</v>
      </c>
      <c r="O14959" s="9">
        <v>1098.6844183600001</v>
      </c>
      <c r="P14959" s="9">
        <v>1100.0000352</v>
      </c>
      <c r="Q14959" s="9">
        <v>1099.66538952</v>
      </c>
      <c r="R14959" s="9">
        <v>1099.8064656399999</v>
      </c>
      <c r="S14959" s="9">
        <v>1098.8583028800001</v>
      </c>
      <c r="T14959" s="9">
        <v>1098.0413737199999</v>
      </c>
    </row>
    <row r="14960" spans="1:20" x14ac:dyDescent="0.35">
      <c r="A14960">
        <f t="shared" si="454"/>
        <v>14960</v>
      </c>
      <c r="B14960" s="3" t="s">
        <v>1038</v>
      </c>
      <c r="C14960" s="3" t="s">
        <v>75</v>
      </c>
      <c r="D14960" s="3" t="s">
        <v>50</v>
      </c>
      <c r="E14960">
        <v>2023</v>
      </c>
      <c r="F14960" s="3" t="str">
        <f t="shared" si="453"/>
        <v>RCElevCHELAN2023</v>
      </c>
      <c r="G14960" s="9">
        <v>1097.9659144</v>
      </c>
      <c r="H14960" s="9">
        <v>1096.6174891600001</v>
      </c>
      <c r="I14960" s="9">
        <v>1093.5367804</v>
      </c>
      <c r="J14960" s="9">
        <v>1093.4252318399999</v>
      </c>
      <c r="K14960" s="9">
        <v>1091.11552048</v>
      </c>
      <c r="L14960" s="9">
        <v>1089.8130269999999</v>
      </c>
      <c r="M14960" s="9">
        <v>1090.73494304</v>
      </c>
      <c r="N14960" s="9">
        <v>1092.5918984800001</v>
      </c>
      <c r="O14960" s="9">
        <v>1096.1745757599999</v>
      </c>
      <c r="P14960" s="9">
        <v>1099.87864412</v>
      </c>
      <c r="Q14960" s="9">
        <v>1099.7539721999999</v>
      </c>
      <c r="R14960" s="9">
        <v>1099.6489853200001</v>
      </c>
      <c r="S14960" s="9">
        <v>1098.7565968399999</v>
      </c>
      <c r="T14960" s="9">
        <v>1098.0413737199999</v>
      </c>
    </row>
    <row r="14961" spans="1:20" x14ac:dyDescent="0.35">
      <c r="A14961">
        <f t="shared" si="454"/>
        <v>14961</v>
      </c>
      <c r="B14961" s="3" t="s">
        <v>1038</v>
      </c>
      <c r="C14961" s="3" t="s">
        <v>75</v>
      </c>
      <c r="D14961" s="3" t="s">
        <v>50</v>
      </c>
      <c r="E14961">
        <v>2024</v>
      </c>
      <c r="F14961" s="3" t="str">
        <f t="shared" si="453"/>
        <v>RCElevCHELAN2024</v>
      </c>
      <c r="G14961" s="9">
        <v>1098.27431336</v>
      </c>
      <c r="H14961" s="9">
        <v>1098.18573068</v>
      </c>
      <c r="I14961" s="9">
        <v>1095.5249694399999</v>
      </c>
      <c r="J14961" s="9">
        <v>1092.97575676</v>
      </c>
      <c r="K14961" s="9">
        <v>1090.43310576</v>
      </c>
      <c r="L14961" s="9">
        <v>1088.35961488</v>
      </c>
      <c r="M14961" s="9">
        <v>1088.25134716</v>
      </c>
      <c r="N14961" s="9">
        <v>1089.6457041599999</v>
      </c>
      <c r="O14961" s="9">
        <v>1097.2802188400001</v>
      </c>
      <c r="P14961" s="9">
        <v>1099.79006144</v>
      </c>
      <c r="Q14961" s="9">
        <v>1099.75725304</v>
      </c>
      <c r="R14961" s="9">
        <v>1099.7146021199901</v>
      </c>
      <c r="S14961" s="9">
        <v>1099.2716887199999</v>
      </c>
      <c r="T14961" s="9">
        <v>1098.0413737199999</v>
      </c>
    </row>
    <row r="14962" spans="1:20" x14ac:dyDescent="0.35">
      <c r="A14962">
        <f t="shared" si="454"/>
        <v>14962</v>
      </c>
      <c r="B14962" s="3" t="s">
        <v>1038</v>
      </c>
      <c r="C14962" s="3" t="s">
        <v>75</v>
      </c>
      <c r="D14962" s="3" t="s">
        <v>50</v>
      </c>
      <c r="E14962">
        <v>2025</v>
      </c>
      <c r="F14962" s="3" t="str">
        <f t="shared" si="453"/>
        <v>RCElevCHELAN2025</v>
      </c>
      <c r="G14962" s="9">
        <v>1098.2644708399901</v>
      </c>
      <c r="H14962" s="9">
        <v>1095.87273848</v>
      </c>
      <c r="I14962" s="9">
        <v>1092.5951793199999</v>
      </c>
      <c r="J14962" s="9">
        <v>1090.37405064</v>
      </c>
      <c r="K14962" s="9">
        <v>1087.64439176</v>
      </c>
      <c r="L14962" s="9">
        <v>1086.66670144</v>
      </c>
      <c r="M14962" s="9">
        <v>1086.9521345200001</v>
      </c>
      <c r="N14962" s="9">
        <v>1089.02234456</v>
      </c>
      <c r="O14962" s="9">
        <v>1098.1890115199999</v>
      </c>
      <c r="P14962" s="9">
        <v>1100.0000352</v>
      </c>
      <c r="Q14962" s="9">
        <v>1099.7474105199999</v>
      </c>
      <c r="R14962" s="9">
        <v>1099.6752320399901</v>
      </c>
      <c r="S14962" s="9">
        <v>1098.9796939600001</v>
      </c>
      <c r="T14962" s="9">
        <v>1098.0413737199999</v>
      </c>
    </row>
    <row r="14963" spans="1:20" x14ac:dyDescent="0.35">
      <c r="A14963">
        <f t="shared" si="454"/>
        <v>14963</v>
      </c>
      <c r="B14963" s="3" t="s">
        <v>1038</v>
      </c>
      <c r="C14963" s="3" t="s">
        <v>75</v>
      </c>
      <c r="D14963" s="3" t="s">
        <v>50</v>
      </c>
      <c r="E14963">
        <v>2026</v>
      </c>
      <c r="F14963" s="3" t="str">
        <f t="shared" si="453"/>
        <v>RCElevCHELAN2026</v>
      </c>
      <c r="G14963" s="9">
        <v>1098.4580404000001</v>
      </c>
      <c r="H14963" s="9">
        <v>1099.9278567199999</v>
      </c>
      <c r="I14963" s="9">
        <v>1098.48756796</v>
      </c>
      <c r="J14963" s="9">
        <v>1098.68113752</v>
      </c>
      <c r="K14963" s="9">
        <v>1096.53218732</v>
      </c>
      <c r="L14963" s="9">
        <v>1095.14767284</v>
      </c>
      <c r="M14963" s="9">
        <v>1095.71197732</v>
      </c>
      <c r="N14963" s="9">
        <v>1097.9199826399999</v>
      </c>
      <c r="O14963" s="9">
        <v>1099.9180142</v>
      </c>
      <c r="P14963" s="9">
        <v>1100.0000352</v>
      </c>
      <c r="Q14963" s="9">
        <v>1099.3865181199999</v>
      </c>
      <c r="R14963" s="9">
        <v>1099.5538409599999</v>
      </c>
      <c r="S14963" s="9">
        <v>1098.7565968399999</v>
      </c>
      <c r="T14963" s="9">
        <v>1098.0413737199999</v>
      </c>
    </row>
    <row r="14964" spans="1:20" x14ac:dyDescent="0.35">
      <c r="A14964">
        <f t="shared" si="454"/>
        <v>14964</v>
      </c>
      <c r="B14964" s="3" t="s">
        <v>1038</v>
      </c>
      <c r="C14964" s="3" t="s">
        <v>75</v>
      </c>
      <c r="D14964" s="3" t="s">
        <v>50</v>
      </c>
      <c r="E14964">
        <v>2027</v>
      </c>
      <c r="F14964" s="3" t="str">
        <f t="shared" si="453"/>
        <v>RCElevCHELAN2027</v>
      </c>
      <c r="G14964" s="9">
        <v>1098.12667556</v>
      </c>
      <c r="H14964" s="9">
        <v>1095.7021348000001</v>
      </c>
      <c r="I14964" s="9">
        <v>1092.5984601600001</v>
      </c>
      <c r="J14964" s="9">
        <v>1089.2552842</v>
      </c>
      <c r="K14964" s="9">
        <v>1086.62076968</v>
      </c>
      <c r="L14964" s="9">
        <v>1084.5636829999901</v>
      </c>
      <c r="M14964" s="9">
        <v>1084.66538904</v>
      </c>
      <c r="N14964" s="9">
        <v>1087.1096148399999</v>
      </c>
      <c r="O14964" s="9">
        <v>1091.1778564399999</v>
      </c>
      <c r="P14964" s="9">
        <v>1098.16604564</v>
      </c>
      <c r="Q14964" s="9">
        <v>1099.8556782399901</v>
      </c>
      <c r="R14964" s="9">
        <v>1099.9475417599999</v>
      </c>
      <c r="S14964" s="9">
        <v>1099.1667018400001</v>
      </c>
      <c r="T14964" s="9">
        <v>1098.0413737199999</v>
      </c>
    </row>
    <row r="14965" spans="1:20" x14ac:dyDescent="0.35">
      <c r="A14965">
        <f t="shared" si="454"/>
        <v>14965</v>
      </c>
      <c r="B14965" s="3" t="s">
        <v>1038</v>
      </c>
      <c r="C14965" s="3" t="s">
        <v>75</v>
      </c>
      <c r="D14965" s="3" t="s">
        <v>50</v>
      </c>
      <c r="E14965">
        <v>2028</v>
      </c>
      <c r="F14965" s="3" t="str">
        <f t="shared" ref="F14965:F15028" si="455">_xlfn.CONCAT(B14965,C14965,D14965,E14965)</f>
        <v>RCElevCHELAN2028</v>
      </c>
      <c r="G14965" s="9">
        <v>1098.0873054799999</v>
      </c>
      <c r="H14965" s="9">
        <v>1095.8464917599999</v>
      </c>
      <c r="I14965" s="9">
        <v>1092.60830268</v>
      </c>
      <c r="J14965" s="9">
        <v>1089.38323696</v>
      </c>
      <c r="K14965" s="9">
        <v>1086.6896673199999</v>
      </c>
      <c r="L14965" s="9">
        <v>1084.51775123999</v>
      </c>
      <c r="M14965" s="9">
        <v>1084.76709508</v>
      </c>
      <c r="N14965" s="9">
        <v>1086.12536284</v>
      </c>
      <c r="O14965" s="9">
        <v>1091.00069108</v>
      </c>
      <c r="P14965" s="9">
        <v>1096.1417673599999</v>
      </c>
      <c r="Q14965" s="9">
        <v>1098.507253</v>
      </c>
      <c r="R14965" s="9">
        <v>1098.96328976</v>
      </c>
      <c r="S14965" s="9">
        <v>1098.75331599999</v>
      </c>
      <c r="T14965" s="9">
        <v>1098.0413737199999</v>
      </c>
    </row>
    <row r="14966" spans="1:20" x14ac:dyDescent="0.35">
      <c r="A14966">
        <f t="shared" si="454"/>
        <v>14966</v>
      </c>
      <c r="B14966" s="3" t="s">
        <v>1038</v>
      </c>
      <c r="C14966" s="3" t="s">
        <v>75</v>
      </c>
      <c r="D14966" s="3" t="s">
        <v>50</v>
      </c>
      <c r="E14966">
        <v>2029</v>
      </c>
      <c r="F14966" s="3" t="str">
        <f t="shared" si="455"/>
        <v>RCElevCHELAN2029</v>
      </c>
      <c r="G14966" s="9">
        <v>1098.23166244</v>
      </c>
      <c r="H14966" s="9">
        <v>1095.65620304</v>
      </c>
      <c r="I14966" s="9">
        <v>1092.6017409999999</v>
      </c>
      <c r="J14966" s="9">
        <v>1089.24216084</v>
      </c>
      <c r="K14966" s="9">
        <v>1086.5092211199999</v>
      </c>
      <c r="L14966" s="9">
        <v>1085.1443916799999</v>
      </c>
      <c r="M14966" s="9">
        <v>1086.1876987999999</v>
      </c>
      <c r="N14966" s="9">
        <v>1088.1562028000001</v>
      </c>
      <c r="O14966" s="9">
        <v>1095.55777784</v>
      </c>
      <c r="P14966" s="9">
        <v>1099.65882784</v>
      </c>
      <c r="Q14966" s="9">
        <v>1099.9737884799999</v>
      </c>
      <c r="R14966" s="9">
        <v>1099.8097464799901</v>
      </c>
      <c r="S14966" s="9">
        <v>1099.24872284</v>
      </c>
      <c r="T14966" s="9">
        <v>1098.0413737199999</v>
      </c>
    </row>
    <row r="14967" spans="1:20" x14ac:dyDescent="0.35">
      <c r="A14967">
        <f t="shared" si="454"/>
        <v>14967</v>
      </c>
      <c r="B14967" s="3" t="s">
        <v>1038</v>
      </c>
      <c r="C14967" s="3" t="s">
        <v>86</v>
      </c>
      <c r="D14967" s="3" t="s">
        <v>50</v>
      </c>
      <c r="E14967">
        <v>2020</v>
      </c>
      <c r="F14967" s="3" t="str">
        <f t="shared" si="455"/>
        <v>RCQOutCHELAN2020</v>
      </c>
      <c r="G14967" s="9">
        <v>0.98604253695631705</v>
      </c>
      <c r="H14967" s="9">
        <v>4.9520784869310397</v>
      </c>
      <c r="I14967" s="9">
        <v>3.0283684799558901</v>
      </c>
      <c r="J14967" s="9">
        <v>2.63944270935154</v>
      </c>
      <c r="K14967" s="9">
        <v>2.6546337910192701</v>
      </c>
      <c r="L14967" s="9">
        <v>1.6508688672428</v>
      </c>
      <c r="M14967" s="9">
        <v>1.4761637068762403</v>
      </c>
      <c r="N14967" s="9">
        <v>1.28573482072291</v>
      </c>
      <c r="O14967" s="9">
        <v>2.3121547278040899</v>
      </c>
      <c r="P14967" s="9">
        <v>4.9452476016353399</v>
      </c>
      <c r="Q14967" s="9">
        <v>4.0698147524148496</v>
      </c>
      <c r="R14967" s="9">
        <v>1.75554683149893</v>
      </c>
      <c r="S14967" s="9">
        <v>2.1029552811786401</v>
      </c>
      <c r="T14967" s="9">
        <v>1.50131358332277</v>
      </c>
    </row>
    <row r="14968" spans="1:20" x14ac:dyDescent="0.35">
      <c r="A14968">
        <f t="shared" si="454"/>
        <v>14968</v>
      </c>
      <c r="B14968" s="3" t="s">
        <v>1038</v>
      </c>
      <c r="C14968" s="3" t="s">
        <v>86</v>
      </c>
      <c r="D14968" s="3" t="s">
        <v>50</v>
      </c>
      <c r="E14968">
        <v>2021</v>
      </c>
      <c r="F14968" s="3" t="str">
        <f t="shared" si="455"/>
        <v>RCQOutCHELAN2021</v>
      </c>
      <c r="G14968" s="9">
        <v>1.45922204800194</v>
      </c>
      <c r="H14968" s="9">
        <v>2.7789235197631199</v>
      </c>
      <c r="I14968" s="9">
        <v>3.9879542443591598</v>
      </c>
      <c r="J14968" s="9">
        <v>2.8380198922875599</v>
      </c>
      <c r="K14968" s="9">
        <v>2.2617539441015602</v>
      </c>
      <c r="L14968" s="9">
        <v>1.42011078632057</v>
      </c>
      <c r="M14968" s="9">
        <v>1.30757896450279</v>
      </c>
      <c r="N14968" s="9">
        <v>1.0769505209011101</v>
      </c>
      <c r="O14968" s="9">
        <v>2.3366949233692198</v>
      </c>
      <c r="P14968" s="9">
        <v>6.2177594335788697</v>
      </c>
      <c r="Q14968" s="9">
        <v>5.0239491065359498</v>
      </c>
      <c r="R14968" s="9">
        <v>2.1714602837005499</v>
      </c>
      <c r="S14968" s="9">
        <v>2.0068897416358</v>
      </c>
      <c r="T14968" s="9">
        <v>1.4494203293422201</v>
      </c>
    </row>
    <row r="14969" spans="1:20" x14ac:dyDescent="0.35">
      <c r="A14969">
        <f t="shared" si="454"/>
        <v>14969</v>
      </c>
      <c r="B14969" s="3" t="s">
        <v>1038</v>
      </c>
      <c r="C14969" s="3" t="s">
        <v>86</v>
      </c>
      <c r="D14969" s="3" t="s">
        <v>50</v>
      </c>
      <c r="E14969">
        <v>2022</v>
      </c>
      <c r="F14969" s="3" t="str">
        <f t="shared" si="455"/>
        <v>RCQOutCHELAN2022</v>
      </c>
      <c r="G14969" s="9">
        <v>1.3774895602388399</v>
      </c>
      <c r="H14969" s="9">
        <v>3.1675832226392999</v>
      </c>
      <c r="I14969" s="9">
        <v>2.4731142886454802</v>
      </c>
      <c r="J14969" s="9">
        <v>2.3490595350565102</v>
      </c>
      <c r="K14969" s="9">
        <v>3.1172096912458298</v>
      </c>
      <c r="L14969" s="9">
        <v>1.78674356612547</v>
      </c>
      <c r="M14969" s="9">
        <v>1.2089808043911101</v>
      </c>
      <c r="N14969" s="9">
        <v>1.65731326090652</v>
      </c>
      <c r="O14969" s="9">
        <v>2.26657214692331</v>
      </c>
      <c r="P14969" s="9">
        <v>4.1447133710179092</v>
      </c>
      <c r="Q14969" s="9">
        <v>2.6688630344522801</v>
      </c>
      <c r="R14969" s="9">
        <v>0.98457616603986098</v>
      </c>
      <c r="S14969" s="9">
        <v>1.9926735679101499</v>
      </c>
      <c r="T14969" s="9">
        <v>1.073473833705</v>
      </c>
    </row>
    <row r="14970" spans="1:20" x14ac:dyDescent="0.35">
      <c r="A14970">
        <f t="shared" si="454"/>
        <v>14970</v>
      </c>
      <c r="B14970" s="3" t="s">
        <v>1038</v>
      </c>
      <c r="C14970" s="3" t="s">
        <v>86</v>
      </c>
      <c r="D14970" s="3" t="s">
        <v>50</v>
      </c>
      <c r="E14970">
        <v>2023</v>
      </c>
      <c r="F14970" s="3" t="str">
        <f t="shared" si="455"/>
        <v>RCQOutCHELAN2023</v>
      </c>
      <c r="G14970" s="9">
        <v>0.73453540717130295</v>
      </c>
      <c r="H14970" s="9">
        <v>2.2486818078501298</v>
      </c>
      <c r="I14970" s="9">
        <v>2.5111300582049298</v>
      </c>
      <c r="J14970" s="9">
        <v>2.8279540725521501</v>
      </c>
      <c r="K14970" s="9">
        <v>2.5483008210598901</v>
      </c>
      <c r="L14970" s="9">
        <v>1.7302710235313099</v>
      </c>
      <c r="M14970" s="9">
        <v>1.1777425416814302</v>
      </c>
      <c r="N14970" s="9">
        <v>1.31649585533763</v>
      </c>
      <c r="O14970" s="9">
        <v>2.5345130725612202</v>
      </c>
      <c r="P14970" s="9">
        <v>5.6833945955529099</v>
      </c>
      <c r="Q14970" s="9">
        <v>4.9098591579380297</v>
      </c>
      <c r="R14970" s="9">
        <v>2.30116859416888</v>
      </c>
      <c r="S14970" s="9">
        <v>2.2074535920873699</v>
      </c>
      <c r="T14970" s="9">
        <v>1.6311399979418</v>
      </c>
    </row>
    <row r="14971" spans="1:20" x14ac:dyDescent="0.35">
      <c r="A14971">
        <f t="shared" si="454"/>
        <v>14971</v>
      </c>
      <c r="B14971" s="3" t="s">
        <v>1038</v>
      </c>
      <c r="C14971" s="3" t="s">
        <v>86</v>
      </c>
      <c r="D14971" s="3" t="s">
        <v>50</v>
      </c>
      <c r="E14971">
        <v>2024</v>
      </c>
      <c r="F14971" s="3" t="str">
        <f t="shared" si="455"/>
        <v>RCQOutCHELAN2024</v>
      </c>
      <c r="G14971" s="9">
        <v>1.5905712070048299</v>
      </c>
      <c r="H14971" s="9">
        <v>2.3801540765726998</v>
      </c>
      <c r="I14971" s="9">
        <v>3.6545399553971301</v>
      </c>
      <c r="J14971" s="9">
        <v>2.72821952335907</v>
      </c>
      <c r="K14971" s="9">
        <v>2.4110495127901999</v>
      </c>
      <c r="L14971" s="9">
        <v>1.78161261132768</v>
      </c>
      <c r="M14971" s="9">
        <v>1.17327985558486</v>
      </c>
      <c r="N14971" s="9">
        <v>1.35249076129902</v>
      </c>
      <c r="O14971" s="9">
        <v>2.1298550609286901</v>
      </c>
      <c r="P14971" s="9">
        <v>2.6473756543781901</v>
      </c>
      <c r="Q14971" s="9">
        <v>1.7907754901180699</v>
      </c>
      <c r="R14971" s="9">
        <v>0.96773892950680496</v>
      </c>
      <c r="S14971" s="9">
        <v>1.2019684941687501</v>
      </c>
      <c r="T14971" s="9">
        <v>1.6387442665324301</v>
      </c>
    </row>
    <row r="14972" spans="1:20" x14ac:dyDescent="0.35">
      <c r="A14972">
        <f t="shared" si="454"/>
        <v>14972</v>
      </c>
      <c r="B14972" s="3" t="s">
        <v>1038</v>
      </c>
      <c r="C14972" s="3" t="s">
        <v>86</v>
      </c>
      <c r="D14972" s="3" t="s">
        <v>50</v>
      </c>
      <c r="E14972">
        <v>2025</v>
      </c>
      <c r="F14972" s="3" t="str">
        <f t="shared" si="455"/>
        <v>RCQOutCHELAN2025</v>
      </c>
      <c r="G14972" s="9">
        <v>0.552128983952762</v>
      </c>
      <c r="H14972" s="9">
        <v>2.16358762061944</v>
      </c>
      <c r="I14972" s="9">
        <v>2.4385142550445802</v>
      </c>
      <c r="J14972" s="9">
        <v>2.6407746947947501</v>
      </c>
      <c r="K14972" s="9">
        <v>2.49673993413177</v>
      </c>
      <c r="L14972" s="9">
        <v>1.46765592029159</v>
      </c>
      <c r="M14972" s="9">
        <v>1.3371589904633301</v>
      </c>
      <c r="N14972" s="9">
        <v>1.1637387750581201</v>
      </c>
      <c r="O14972" s="9">
        <v>2.5221445282828601</v>
      </c>
      <c r="P14972" s="9">
        <v>4.0205856143463796</v>
      </c>
      <c r="Q14972" s="9">
        <v>2.0800794921247898</v>
      </c>
      <c r="R14972" s="9">
        <v>1.02435886217738</v>
      </c>
      <c r="S14972" s="9">
        <v>1.5891632908703099</v>
      </c>
      <c r="T14972" s="9">
        <v>1.6539048045957001</v>
      </c>
    </row>
    <row r="14973" spans="1:20" x14ac:dyDescent="0.35">
      <c r="A14973">
        <f t="shared" si="454"/>
        <v>14973</v>
      </c>
      <c r="B14973" s="3" t="s">
        <v>1038</v>
      </c>
      <c r="C14973" s="3" t="s">
        <v>86</v>
      </c>
      <c r="D14973" s="3" t="s">
        <v>50</v>
      </c>
      <c r="E14973">
        <v>2026</v>
      </c>
      <c r="F14973" s="3" t="str">
        <f t="shared" si="455"/>
        <v>RCQOutCHELAN2026</v>
      </c>
      <c r="G14973" s="9">
        <v>0.951230024313239</v>
      </c>
      <c r="H14973" s="9">
        <v>3.3893416535965901</v>
      </c>
      <c r="I14973" s="9">
        <v>2.6958868815486801</v>
      </c>
      <c r="J14973" s="9">
        <v>2.6297562059425998</v>
      </c>
      <c r="K14973" s="9">
        <v>2.3582845824518999</v>
      </c>
      <c r="L14973" s="9">
        <v>1.9016028491504</v>
      </c>
      <c r="M14973" s="9">
        <v>1.03119327367583</v>
      </c>
      <c r="N14973" s="9">
        <v>1.07923328073536</v>
      </c>
      <c r="O14973" s="9">
        <v>4.1621362364491201</v>
      </c>
      <c r="P14973" s="9">
        <v>5.9184207959848596</v>
      </c>
      <c r="Q14973" s="9">
        <v>2.7481738207729101</v>
      </c>
      <c r="R14973" s="9">
        <v>1.1880638525126299</v>
      </c>
      <c r="S14973" s="9">
        <v>1.7091162155356701</v>
      </c>
      <c r="T14973" s="9">
        <v>1.07422606527687</v>
      </c>
    </row>
    <row r="14974" spans="1:20" x14ac:dyDescent="0.35">
      <c r="A14974">
        <f t="shared" si="454"/>
        <v>14974</v>
      </c>
      <c r="B14974" s="3" t="s">
        <v>1038</v>
      </c>
      <c r="C14974" s="3" t="s">
        <v>86</v>
      </c>
      <c r="D14974" s="3" t="s">
        <v>50</v>
      </c>
      <c r="E14974">
        <v>2027</v>
      </c>
      <c r="F14974" s="3" t="str">
        <f t="shared" si="455"/>
        <v>RCQOutCHELAN2027</v>
      </c>
      <c r="G14974" s="9">
        <v>0.47464956864556401</v>
      </c>
      <c r="H14974" s="9">
        <v>1.82950040060472</v>
      </c>
      <c r="I14974" s="9">
        <v>2.6129353971184699</v>
      </c>
      <c r="J14974" s="9">
        <v>2.3131684458284201</v>
      </c>
      <c r="K14974" s="9">
        <v>1.7546111723525999</v>
      </c>
      <c r="L14974" s="9">
        <v>1.28809479429844</v>
      </c>
      <c r="M14974" s="9">
        <v>1.03332427593013</v>
      </c>
      <c r="N14974" s="9">
        <v>0.93753367451430503</v>
      </c>
      <c r="O14974" s="9">
        <v>2.1732344894279501</v>
      </c>
      <c r="P14974" s="9">
        <v>0.94112507758305497</v>
      </c>
      <c r="Q14974" s="9">
        <v>1.46385264431075</v>
      </c>
      <c r="R14974" s="9">
        <v>1.0993383317388801</v>
      </c>
      <c r="S14974" s="9">
        <v>1.7014062134671799</v>
      </c>
      <c r="T14974" s="9">
        <v>1.4440838679205501</v>
      </c>
    </row>
    <row r="14975" spans="1:20" x14ac:dyDescent="0.35">
      <c r="A14975">
        <f t="shared" si="454"/>
        <v>14975</v>
      </c>
      <c r="B14975" s="3" t="s">
        <v>1038</v>
      </c>
      <c r="C14975" s="3" t="s">
        <v>86</v>
      </c>
      <c r="D14975" s="3" t="s">
        <v>50</v>
      </c>
      <c r="E14975">
        <v>2028</v>
      </c>
      <c r="F14975" s="3" t="str">
        <f t="shared" si="455"/>
        <v>RCQOutCHELAN2028</v>
      </c>
      <c r="G14975" s="9">
        <v>0.61534897672170696</v>
      </c>
      <c r="H14975" s="9">
        <v>1.6166076640422899</v>
      </c>
      <c r="I14975" s="9">
        <v>2.1283842429961801</v>
      </c>
      <c r="J14975" s="9">
        <v>1.9275877818401801</v>
      </c>
      <c r="K14975" s="9">
        <v>1.8082345341088499</v>
      </c>
      <c r="L14975" s="9">
        <v>1.67617553149864</v>
      </c>
      <c r="M14975" s="9">
        <v>0.87549386825590203</v>
      </c>
      <c r="N14975" s="9">
        <v>1.31252608735888</v>
      </c>
      <c r="O14975" s="9">
        <v>1.33837046085839</v>
      </c>
      <c r="P14975" s="9">
        <v>0.14820490644380499</v>
      </c>
      <c r="Q14975" s="9">
        <v>8.6184102977892404E-2</v>
      </c>
      <c r="R14975" s="9">
        <v>0.14214026561388801</v>
      </c>
      <c r="S14975" s="9">
        <v>0.95350802936484302</v>
      </c>
      <c r="T14975" s="9">
        <v>1.0693081484064499</v>
      </c>
    </row>
    <row r="14976" spans="1:20" x14ac:dyDescent="0.35">
      <c r="A14976">
        <f t="shared" si="454"/>
        <v>14976</v>
      </c>
      <c r="B14976" s="3" t="s">
        <v>1038</v>
      </c>
      <c r="C14976" s="3" t="s">
        <v>86</v>
      </c>
      <c r="D14976" s="3" t="s">
        <v>50</v>
      </c>
      <c r="E14976">
        <v>2029</v>
      </c>
      <c r="F14976" s="3" t="str">
        <f t="shared" si="455"/>
        <v>RCQOutCHELAN2029</v>
      </c>
      <c r="G14976" s="9">
        <v>0.63254508624670702</v>
      </c>
      <c r="H14976" s="9">
        <v>1.96138461929277</v>
      </c>
      <c r="I14976" s="9">
        <v>2.3263334623234</v>
      </c>
      <c r="J14976" s="9">
        <v>2.4544679298021501</v>
      </c>
      <c r="K14976" s="9">
        <v>2.34870107851666</v>
      </c>
      <c r="L14976" s="9">
        <v>1.6933034620934899</v>
      </c>
      <c r="M14976" s="9">
        <v>1.13409448952138</v>
      </c>
      <c r="N14976" s="9">
        <v>1.0768696252229999</v>
      </c>
      <c r="O14976" s="9">
        <v>2.2570471825835301</v>
      </c>
      <c r="P14976" s="9">
        <v>3.9472621697065202</v>
      </c>
      <c r="Q14976" s="9">
        <v>3.55744010143647</v>
      </c>
      <c r="R14976" s="9">
        <v>1.72987937439041</v>
      </c>
      <c r="S14976" s="9">
        <v>1.6381170422740801</v>
      </c>
      <c r="T14976" s="9">
        <v>1.6318629615207501</v>
      </c>
    </row>
    <row r="14977" spans="1:20" x14ac:dyDescent="0.35">
      <c r="A14977">
        <f t="shared" si="454"/>
        <v>14977</v>
      </c>
      <c r="B14977" s="3" t="s">
        <v>1038</v>
      </c>
      <c r="C14977" s="3" t="s">
        <v>95</v>
      </c>
      <c r="D14977" s="3" t="s">
        <v>50</v>
      </c>
      <c r="E14977">
        <v>2020</v>
      </c>
      <c r="F14977" s="3" t="str">
        <f t="shared" si="455"/>
        <v>RCSpillCHELAN2020</v>
      </c>
      <c r="G14977" s="9">
        <v>0.57528661829549699</v>
      </c>
      <c r="H14977" s="9">
        <v>3.4515886995561802</v>
      </c>
      <c r="I14977" s="9">
        <v>1.1070927881577</v>
      </c>
      <c r="J14977" s="9">
        <v>0.41133009119576602</v>
      </c>
      <c r="K14977" s="9">
        <v>0.42598390352031201</v>
      </c>
      <c r="L14977" s="9">
        <v>0.190693329904771</v>
      </c>
      <c r="M14977" s="9">
        <v>1.07171048904888</v>
      </c>
      <c r="N14977" s="9">
        <v>0.97442353909152701</v>
      </c>
      <c r="O14977" s="9">
        <v>1.1603006902106801</v>
      </c>
      <c r="P14977" s="9">
        <v>3.6091872412025601</v>
      </c>
      <c r="Q14977" s="9">
        <v>2.3670561136428701</v>
      </c>
      <c r="R14977" s="9">
        <v>8.6958466080694394E-2</v>
      </c>
      <c r="S14977" s="9">
        <v>0.23609638993190099</v>
      </c>
      <c r="T14977" s="9">
        <v>0.12708952271944399</v>
      </c>
    </row>
    <row r="14978" spans="1:20" x14ac:dyDescent="0.35">
      <c r="A14978">
        <f t="shared" si="454"/>
        <v>14978</v>
      </c>
      <c r="B14978" s="3" t="s">
        <v>1038</v>
      </c>
      <c r="C14978" s="3" t="s">
        <v>95</v>
      </c>
      <c r="D14978" s="3" t="s">
        <v>50</v>
      </c>
      <c r="E14978">
        <v>2021</v>
      </c>
      <c r="F14978" s="3" t="str">
        <f t="shared" si="455"/>
        <v>RCSpillCHELAN2021</v>
      </c>
      <c r="G14978" s="9">
        <v>0.15870894688776799</v>
      </c>
      <c r="H14978" s="9">
        <v>0.66173323172493004</v>
      </c>
      <c r="I14978" s="9">
        <v>1.7321623665188799</v>
      </c>
      <c r="J14978" s="9">
        <v>0.89442168590880311</v>
      </c>
      <c r="K14978" s="9">
        <v>0.33909323999739499</v>
      </c>
      <c r="L14978" s="9">
        <v>0.44741224928843998</v>
      </c>
      <c r="M14978" s="9">
        <v>0.71626128046861104</v>
      </c>
      <c r="N14978" s="9">
        <v>0.92236106642166604</v>
      </c>
      <c r="O14978" s="9">
        <v>1.5743779604136401</v>
      </c>
      <c r="P14978" s="9">
        <v>4.3428071277733302</v>
      </c>
      <c r="Q14978" s="9">
        <v>4.2708927599559097</v>
      </c>
      <c r="R14978" s="9">
        <v>0.98528838228333304</v>
      </c>
      <c r="S14978" s="9">
        <v>0.85282632086549404</v>
      </c>
      <c r="T14978" s="9">
        <v>0.173956802796388</v>
      </c>
    </row>
    <row r="14979" spans="1:20" x14ac:dyDescent="0.35">
      <c r="A14979">
        <f t="shared" ref="A14979:A15042" si="456">A14978+1</f>
        <v>14979</v>
      </c>
      <c r="B14979" s="3" t="s">
        <v>1038</v>
      </c>
      <c r="C14979" s="3" t="s">
        <v>95</v>
      </c>
      <c r="D14979" s="3" t="s">
        <v>50</v>
      </c>
      <c r="E14979">
        <v>2022</v>
      </c>
      <c r="F14979" s="3" t="str">
        <f t="shared" si="455"/>
        <v>RCSpillCHELAN2022</v>
      </c>
      <c r="G14979" s="9">
        <v>0.44600475809684098</v>
      </c>
      <c r="H14979" s="9">
        <v>1.1044376911934699</v>
      </c>
      <c r="I14979" s="9">
        <v>0.37109435344479103</v>
      </c>
      <c r="J14979" s="9">
        <v>1.04475485225793</v>
      </c>
      <c r="K14979" s="9">
        <v>1.8159424017744701</v>
      </c>
      <c r="L14979" s="9">
        <v>0.725856760635887</v>
      </c>
      <c r="M14979" s="9">
        <v>0.461931969704722</v>
      </c>
      <c r="N14979" s="9">
        <v>1.53205545856902</v>
      </c>
      <c r="O14979" s="9">
        <v>1.1183027261277501</v>
      </c>
      <c r="P14979" s="9">
        <v>2.0484551398684698</v>
      </c>
      <c r="Q14979" s="9">
        <v>0.65514580716901805</v>
      </c>
      <c r="R14979" s="9">
        <v>0.23768967637041599</v>
      </c>
      <c r="S14979" s="9">
        <v>0.23551947802213499</v>
      </c>
      <c r="T14979" s="9">
        <v>0.17817857469125001</v>
      </c>
    </row>
    <row r="14980" spans="1:20" x14ac:dyDescent="0.35">
      <c r="A14980">
        <f t="shared" si="456"/>
        <v>14980</v>
      </c>
      <c r="B14980" s="3" t="s">
        <v>1038</v>
      </c>
      <c r="C14980" s="3" t="s">
        <v>95</v>
      </c>
      <c r="D14980" s="3" t="s">
        <v>50</v>
      </c>
      <c r="E14980">
        <v>2023</v>
      </c>
      <c r="F14980" s="3" t="str">
        <f t="shared" si="455"/>
        <v>RCSpillCHELAN2023</v>
      </c>
      <c r="G14980" s="9">
        <v>0.10681810831397801</v>
      </c>
      <c r="H14980" s="9">
        <v>0.24342644901263799</v>
      </c>
      <c r="I14980" s="9">
        <v>0.25943329795492998</v>
      </c>
      <c r="J14980" s="9">
        <v>1.28912308184879</v>
      </c>
      <c r="K14980" s="9">
        <v>0.58494304789322904</v>
      </c>
      <c r="L14980" s="9">
        <v>0.30835684417379</v>
      </c>
      <c r="M14980" s="9">
        <v>0.71548891198944398</v>
      </c>
      <c r="N14980" s="9">
        <v>0.81628859496722195</v>
      </c>
      <c r="O14980" s="9">
        <v>1.7000726297116899</v>
      </c>
      <c r="P14980" s="9">
        <v>3.59850550383333</v>
      </c>
      <c r="Q14980" s="9">
        <v>3.0446494823829302</v>
      </c>
      <c r="R14980" s="9">
        <v>0.41557535531847201</v>
      </c>
      <c r="S14980" s="9">
        <v>9.3046999114453105E-2</v>
      </c>
      <c r="T14980" s="9">
        <v>0.342338365232013</v>
      </c>
    </row>
    <row r="14981" spans="1:20" x14ac:dyDescent="0.35">
      <c r="A14981">
        <f t="shared" si="456"/>
        <v>14981</v>
      </c>
      <c r="B14981" s="3" t="s">
        <v>1038</v>
      </c>
      <c r="C14981" s="3" t="s">
        <v>95</v>
      </c>
      <c r="D14981" s="3" t="s">
        <v>50</v>
      </c>
      <c r="E14981">
        <v>2024</v>
      </c>
      <c r="F14981" s="3" t="str">
        <f t="shared" si="455"/>
        <v>RCSpillCHELAN2024</v>
      </c>
      <c r="G14981" s="9">
        <v>0.515300923362768</v>
      </c>
      <c r="H14981" s="9">
        <v>0.480428877335069</v>
      </c>
      <c r="I14981" s="9">
        <v>1.4281655360257599</v>
      </c>
      <c r="J14981" s="9">
        <v>0.70639245410040297</v>
      </c>
      <c r="K14981" s="9">
        <v>0.172424737056249</v>
      </c>
      <c r="L14981" s="9">
        <v>0.27660592036263398</v>
      </c>
      <c r="M14981" s="9">
        <v>0.45989994950958302</v>
      </c>
      <c r="N14981" s="9">
        <v>1.172689772345</v>
      </c>
      <c r="O14981" s="9">
        <v>0.79689331935208296</v>
      </c>
      <c r="P14981" s="9">
        <v>1.0253830865439499</v>
      </c>
      <c r="Q14981" s="9">
        <v>0.103114055616532</v>
      </c>
      <c r="R14981" s="9">
        <v>0.100724449275138</v>
      </c>
      <c r="S14981" s="9">
        <v>8.0000127110677E-2</v>
      </c>
      <c r="T14981" s="9">
        <v>0.39023645337250001</v>
      </c>
    </row>
    <row r="14982" spans="1:20" x14ac:dyDescent="0.35">
      <c r="A14982">
        <f t="shared" si="456"/>
        <v>14982</v>
      </c>
      <c r="B14982" s="3" t="s">
        <v>1038</v>
      </c>
      <c r="C14982" s="3" t="s">
        <v>95</v>
      </c>
      <c r="D14982" s="3" t="s">
        <v>50</v>
      </c>
      <c r="E14982">
        <v>2025</v>
      </c>
      <c r="F14982" s="3" t="str">
        <f t="shared" si="455"/>
        <v>RCSpillCHELAN2025</v>
      </c>
      <c r="G14982" s="9">
        <v>7.9042126508803698E-2</v>
      </c>
      <c r="H14982" s="9">
        <v>0.121574301182152</v>
      </c>
      <c r="I14982" s="9">
        <v>0.17822358954458301</v>
      </c>
      <c r="J14982" s="9">
        <v>0.83506374880221701</v>
      </c>
      <c r="K14982" s="9">
        <v>0.49893252561093698</v>
      </c>
      <c r="L14982" s="9">
        <v>0.26296791860161201</v>
      </c>
      <c r="M14982" s="9">
        <v>0.64391308309708295</v>
      </c>
      <c r="N14982" s="9">
        <v>0.79607204057888803</v>
      </c>
      <c r="O14982" s="9">
        <v>1.44219463737755</v>
      </c>
      <c r="P14982" s="9">
        <v>1.9254715273956899</v>
      </c>
      <c r="Q14982" s="9">
        <v>0.25579081127983799</v>
      </c>
      <c r="R14982" s="9">
        <v>9.3014818872500002E-2</v>
      </c>
      <c r="S14982" s="9">
        <v>0.37559059302916598</v>
      </c>
      <c r="T14982" s="9">
        <v>0.49530605975715197</v>
      </c>
    </row>
    <row r="14983" spans="1:20" x14ac:dyDescent="0.35">
      <c r="A14983">
        <f t="shared" si="456"/>
        <v>14983</v>
      </c>
      <c r="B14983" s="3" t="s">
        <v>1038</v>
      </c>
      <c r="C14983" s="3" t="s">
        <v>95</v>
      </c>
      <c r="D14983" s="3" t="s">
        <v>50</v>
      </c>
      <c r="E14983">
        <v>2026</v>
      </c>
      <c r="F14983" s="3" t="str">
        <f t="shared" si="455"/>
        <v>RCSpillCHELAN2026</v>
      </c>
      <c r="G14983" s="9">
        <v>0.12522118058756701</v>
      </c>
      <c r="H14983" s="9">
        <v>1.6306930047056201</v>
      </c>
      <c r="I14983" s="9">
        <v>1.19677139996118</v>
      </c>
      <c r="J14983" s="9">
        <v>1.6760239358803699</v>
      </c>
      <c r="K14983" s="9">
        <v>1.1552521509973901</v>
      </c>
      <c r="L14983" s="9">
        <v>0.78840890579133005</v>
      </c>
      <c r="M14983" s="9">
        <v>0.90022204387305504</v>
      </c>
      <c r="N14983" s="9">
        <v>0.88798811758999996</v>
      </c>
      <c r="O14983" s="9">
        <v>2.8388898787365502</v>
      </c>
      <c r="P14983" s="9">
        <v>3.8132616692333299</v>
      </c>
      <c r="Q14983" s="9">
        <v>1.0444229733747901</v>
      </c>
      <c r="R14983" s="9">
        <v>0.82760130887486105</v>
      </c>
      <c r="S14983" s="9">
        <v>0.37780745536770799</v>
      </c>
      <c r="T14983" s="9">
        <v>0.131899409042916</v>
      </c>
    </row>
    <row r="14984" spans="1:20" x14ac:dyDescent="0.35">
      <c r="A14984">
        <f t="shared" si="456"/>
        <v>14984</v>
      </c>
      <c r="B14984" s="3" t="s">
        <v>1038</v>
      </c>
      <c r="C14984" s="3" t="s">
        <v>95</v>
      </c>
      <c r="D14984" s="3" t="s">
        <v>50</v>
      </c>
      <c r="E14984">
        <v>2027</v>
      </c>
      <c r="F14984" s="3" t="str">
        <f t="shared" si="455"/>
        <v>RCSpillCHELAN2027</v>
      </c>
      <c r="G14984" s="9">
        <v>7.9458630859341295E-2</v>
      </c>
      <c r="H14984" s="9">
        <v>0.17460023032472199</v>
      </c>
      <c r="I14984" s="9">
        <v>0.45200984572333303</v>
      </c>
      <c r="J14984" s="9">
        <v>0.26108964238555099</v>
      </c>
      <c r="K14984" s="9">
        <v>8.8452484112499993E-2</v>
      </c>
      <c r="L14984" s="9">
        <v>0.18720940357668001</v>
      </c>
      <c r="M14984" s="9">
        <v>0.27775355308847199</v>
      </c>
      <c r="N14984" s="9">
        <v>0.80788086156847205</v>
      </c>
      <c r="O14984" s="9">
        <v>1.14096662197762</v>
      </c>
      <c r="P14984" s="9">
        <v>0.40262393957576298</v>
      </c>
      <c r="Q14984" s="9">
        <v>0.20614661427594</v>
      </c>
      <c r="R14984" s="9">
        <v>0.65429240095430496</v>
      </c>
      <c r="S14984" s="9">
        <v>8.6952495515885395E-2</v>
      </c>
      <c r="T14984" s="9">
        <v>9.3657348811249999E-2</v>
      </c>
    </row>
    <row r="14985" spans="1:20" x14ac:dyDescent="0.35">
      <c r="A14985">
        <f t="shared" si="456"/>
        <v>14985</v>
      </c>
      <c r="B14985" s="3" t="s">
        <v>1038</v>
      </c>
      <c r="C14985" s="3" t="s">
        <v>95</v>
      </c>
      <c r="D14985" s="3" t="s">
        <v>50</v>
      </c>
      <c r="E14985">
        <v>2028</v>
      </c>
      <c r="F14985" s="3" t="str">
        <f t="shared" si="455"/>
        <v>RCSpillCHELAN2028</v>
      </c>
      <c r="G14985" s="9">
        <v>9.5989326990120902E-2</v>
      </c>
      <c r="H14985" s="9">
        <v>8.5073498526527694E-2</v>
      </c>
      <c r="I14985" s="9">
        <v>8.2045909732986103E-2</v>
      </c>
      <c r="J14985" s="9">
        <v>8.3676987198790298E-2</v>
      </c>
      <c r="K14985" s="9">
        <v>8.8601231207812395E-2</v>
      </c>
      <c r="L14985" s="9">
        <v>0.366643722423454</v>
      </c>
      <c r="M14985" s="9">
        <v>0.17404809207138799</v>
      </c>
      <c r="N14985" s="9">
        <v>0.94185138156861103</v>
      </c>
      <c r="O14985" s="9">
        <v>0.56556892661518798</v>
      </c>
      <c r="P14985" s="9">
        <v>9.9847690931235994E-2</v>
      </c>
      <c r="Q14985" s="9">
        <v>7.8925259468349399E-2</v>
      </c>
      <c r="R14985" s="9">
        <v>3.0274588147222201E-2</v>
      </c>
      <c r="S14985" s="9">
        <v>0.178521136077083</v>
      </c>
      <c r="T14985" s="9">
        <v>0.50097176047138803</v>
      </c>
    </row>
    <row r="14986" spans="1:20" x14ac:dyDescent="0.35">
      <c r="A14986">
        <f t="shared" si="456"/>
        <v>14986</v>
      </c>
      <c r="B14986" s="3" t="s">
        <v>1038</v>
      </c>
      <c r="C14986" s="3" t="s">
        <v>95</v>
      </c>
      <c r="D14986" s="3" t="s">
        <v>50</v>
      </c>
      <c r="E14986">
        <v>2029</v>
      </c>
      <c r="F14986" s="3" t="str">
        <f t="shared" si="455"/>
        <v>RCSpillCHELAN2029</v>
      </c>
      <c r="G14986" s="9">
        <v>0.15049943734348101</v>
      </c>
      <c r="H14986" s="9">
        <v>0.15387133278319401</v>
      </c>
      <c r="I14986" s="9">
        <v>0.29227132690777702</v>
      </c>
      <c r="J14986" s="9">
        <v>0.41282900884025497</v>
      </c>
      <c r="K14986" s="9">
        <v>0.44826454534999999</v>
      </c>
      <c r="L14986" s="9">
        <v>0.38754164233326599</v>
      </c>
      <c r="M14986" s="9">
        <v>0.47850409653277698</v>
      </c>
      <c r="N14986" s="9">
        <v>0.75538519254625003</v>
      </c>
      <c r="O14986" s="9">
        <v>0.94236285548548304</v>
      </c>
      <c r="P14986" s="9">
        <v>1.8117522553379799</v>
      </c>
      <c r="Q14986" s="9">
        <v>1.3579544874747902</v>
      </c>
      <c r="R14986" s="9">
        <v>0.14791391005902699</v>
      </c>
      <c r="S14986" s="9">
        <v>8.8956432315625E-2</v>
      </c>
      <c r="T14986" s="9">
        <v>0.17104413244625</v>
      </c>
    </row>
    <row r="14987" spans="1:20" x14ac:dyDescent="0.35">
      <c r="A14987">
        <f t="shared" si="456"/>
        <v>14987</v>
      </c>
      <c r="B14987" s="3" t="s">
        <v>1038</v>
      </c>
      <c r="C14987" s="3" t="s">
        <v>77</v>
      </c>
      <c r="D14987" s="3" t="s">
        <v>50</v>
      </c>
      <c r="E14987">
        <v>2020</v>
      </c>
      <c r="F14987" s="3" t="str">
        <f t="shared" si="455"/>
        <v>RCGenCHELAN2020</v>
      </c>
      <c r="G14987" s="9">
        <v>9.8132593145161202</v>
      </c>
      <c r="H14987" s="9">
        <v>35.847798874999903</v>
      </c>
      <c r="I14987" s="9">
        <v>45.900683923472201</v>
      </c>
      <c r="J14987" s="9">
        <v>53.2312427284946</v>
      </c>
      <c r="K14987" s="9">
        <v>53.244078660714202</v>
      </c>
      <c r="L14987" s="9">
        <v>34.884686155913897</v>
      </c>
      <c r="M14987" s="9">
        <v>9.6626849166666595</v>
      </c>
      <c r="N14987" s="9">
        <v>7.4374529444444404</v>
      </c>
      <c r="O14987" s="9">
        <v>27.518616693548299</v>
      </c>
      <c r="P14987" s="9">
        <v>31.919459361111102</v>
      </c>
      <c r="Q14987" s="9">
        <v>40.680151357526803</v>
      </c>
      <c r="R14987" s="9">
        <v>39.863799191666601</v>
      </c>
      <c r="S14987" s="9">
        <v>44.600626458333302</v>
      </c>
      <c r="T14987" s="9">
        <v>32.831219277777699</v>
      </c>
    </row>
    <row r="14988" spans="1:20" x14ac:dyDescent="0.35">
      <c r="A14988">
        <f t="shared" si="456"/>
        <v>14988</v>
      </c>
      <c r="B14988" s="3" t="s">
        <v>1038</v>
      </c>
      <c r="C14988" s="3" t="s">
        <v>77</v>
      </c>
      <c r="D14988" s="3" t="s">
        <v>50</v>
      </c>
      <c r="E14988">
        <v>2021</v>
      </c>
      <c r="F14988" s="3" t="str">
        <f t="shared" si="455"/>
        <v>RCGenCHELAN2021</v>
      </c>
      <c r="G14988" s="9">
        <v>31.070209690860199</v>
      </c>
      <c r="H14988" s="9">
        <v>50.581227222222203</v>
      </c>
      <c r="I14988" s="9">
        <v>53.8925206944444</v>
      </c>
      <c r="J14988" s="9">
        <v>46.433985040322497</v>
      </c>
      <c r="K14988" s="9">
        <v>45.933773035714196</v>
      </c>
      <c r="L14988" s="9">
        <v>23.238496612903202</v>
      </c>
      <c r="M14988" s="9">
        <v>14.1270125977777</v>
      </c>
      <c r="N14988" s="9">
        <v>3.69325455555555</v>
      </c>
      <c r="O14988" s="9">
        <v>18.2122981854838</v>
      </c>
      <c r="P14988" s="9">
        <v>44.7939820527777</v>
      </c>
      <c r="Q14988" s="9">
        <v>17.991067755376299</v>
      </c>
      <c r="R14988" s="9">
        <v>28.3385115833333</v>
      </c>
      <c r="S14988" s="9">
        <v>27.5714194791666</v>
      </c>
      <c r="T14988" s="9">
        <v>30.471758333333302</v>
      </c>
    </row>
    <row r="14989" spans="1:20" x14ac:dyDescent="0.35">
      <c r="A14989">
        <f t="shared" si="456"/>
        <v>14989</v>
      </c>
      <c r="B14989" s="3" t="s">
        <v>1038</v>
      </c>
      <c r="C14989" s="3" t="s">
        <v>77</v>
      </c>
      <c r="D14989" s="3" t="s">
        <v>50</v>
      </c>
      <c r="E14989">
        <v>2022</v>
      </c>
      <c r="F14989" s="3" t="str">
        <f t="shared" si="455"/>
        <v>RCGenCHELAN2022</v>
      </c>
      <c r="G14989" s="9">
        <v>22.253852849462302</v>
      </c>
      <c r="H14989" s="9">
        <v>49.290057638888797</v>
      </c>
      <c r="I14989" s="9">
        <v>50.218796388888798</v>
      </c>
      <c r="J14989" s="9">
        <v>31.160795134408598</v>
      </c>
      <c r="K14989" s="9">
        <v>31.088230297618999</v>
      </c>
      <c r="L14989" s="9">
        <v>25.345380846774098</v>
      </c>
      <c r="M14989" s="9">
        <v>17.84754225</v>
      </c>
      <c r="N14989" s="9">
        <v>2.9924999999999899</v>
      </c>
      <c r="O14989" s="9">
        <v>27.4329778360215</v>
      </c>
      <c r="P14989" s="9">
        <v>50.081141777777702</v>
      </c>
      <c r="Q14989" s="9">
        <v>48.109179973118202</v>
      </c>
      <c r="R14989" s="9">
        <v>17.8436655555555</v>
      </c>
      <c r="S14989" s="9">
        <v>41.979698437499998</v>
      </c>
      <c r="T14989" s="9">
        <v>21.389259638888799</v>
      </c>
    </row>
    <row r="14990" spans="1:20" x14ac:dyDescent="0.35">
      <c r="A14990">
        <f t="shared" si="456"/>
        <v>14990</v>
      </c>
      <c r="B14990" s="3" t="s">
        <v>1038</v>
      </c>
      <c r="C14990" s="3" t="s">
        <v>77</v>
      </c>
      <c r="D14990" s="3" t="s">
        <v>50</v>
      </c>
      <c r="E14990">
        <v>2023</v>
      </c>
      <c r="F14990" s="3" t="str">
        <f t="shared" si="455"/>
        <v>RCGenCHELAN2023</v>
      </c>
      <c r="G14990" s="9">
        <v>14.9966242204301</v>
      </c>
      <c r="H14990" s="9">
        <v>47.907018749999999</v>
      </c>
      <c r="I14990" s="9">
        <v>53.794685277777702</v>
      </c>
      <c r="J14990" s="9">
        <v>36.763801357526802</v>
      </c>
      <c r="K14990" s="9">
        <v>46.906055952380903</v>
      </c>
      <c r="L14990" s="9">
        <v>33.970593642473098</v>
      </c>
      <c r="M14990" s="9">
        <v>11.0435766508333</v>
      </c>
      <c r="N14990" s="9">
        <v>11.950315611111099</v>
      </c>
      <c r="O14990" s="9">
        <v>19.935378997311801</v>
      </c>
      <c r="P14990" s="9">
        <v>49.809525986111097</v>
      </c>
      <c r="Q14990" s="9">
        <v>44.561225403225798</v>
      </c>
      <c r="R14990" s="9">
        <v>45.048203972222197</v>
      </c>
      <c r="S14990" s="9">
        <v>50.514722578124903</v>
      </c>
      <c r="T14990" s="9">
        <v>30.790415111111098</v>
      </c>
    </row>
    <row r="14991" spans="1:20" x14ac:dyDescent="0.35">
      <c r="A14991">
        <f t="shared" si="456"/>
        <v>14991</v>
      </c>
      <c r="B14991" s="3" t="s">
        <v>1038</v>
      </c>
      <c r="C14991" s="3" t="s">
        <v>77</v>
      </c>
      <c r="D14991" s="3" t="s">
        <v>50</v>
      </c>
      <c r="E14991">
        <v>2024</v>
      </c>
      <c r="F14991" s="3" t="str">
        <f t="shared" si="455"/>
        <v>RCGenCHELAN2024</v>
      </c>
      <c r="G14991" s="9">
        <v>25.688993803763399</v>
      </c>
      <c r="H14991" s="9">
        <v>45.385824999999997</v>
      </c>
      <c r="I14991" s="9">
        <v>53.189716136111102</v>
      </c>
      <c r="J14991" s="9">
        <v>48.302930026881697</v>
      </c>
      <c r="K14991" s="9">
        <v>53.482385900297601</v>
      </c>
      <c r="L14991" s="9">
        <v>35.955735349462302</v>
      </c>
      <c r="M14991" s="9">
        <v>17.043167083333302</v>
      </c>
      <c r="N14991" s="9">
        <v>4.2955763333333303</v>
      </c>
      <c r="O14991" s="9">
        <v>31.845408306451599</v>
      </c>
      <c r="P14991" s="9">
        <v>38.750586861111103</v>
      </c>
      <c r="Q14991" s="9">
        <v>40.319467594085999</v>
      </c>
      <c r="R14991" s="9">
        <v>20.713611111111099</v>
      </c>
      <c r="S14991" s="9">
        <v>26.804646041666601</v>
      </c>
      <c r="T14991" s="9">
        <v>29.827766222222198</v>
      </c>
    </row>
    <row r="14992" spans="1:20" x14ac:dyDescent="0.35">
      <c r="A14992">
        <f t="shared" si="456"/>
        <v>14992</v>
      </c>
      <c r="B14992" s="3" t="s">
        <v>1038</v>
      </c>
      <c r="C14992" s="3" t="s">
        <v>77</v>
      </c>
      <c r="D14992" s="3" t="s">
        <v>50</v>
      </c>
      <c r="E14992">
        <v>2025</v>
      </c>
      <c r="F14992" s="3" t="str">
        <f t="shared" si="455"/>
        <v>RCGenCHELAN2025</v>
      </c>
      <c r="G14992" s="9">
        <v>11.3023911397849</v>
      </c>
      <c r="H14992" s="9">
        <v>48.7851943055555</v>
      </c>
      <c r="I14992" s="9">
        <v>54</v>
      </c>
      <c r="J14992" s="9">
        <v>43.139757598118202</v>
      </c>
      <c r="K14992" s="9">
        <v>47.729083035714197</v>
      </c>
      <c r="L14992" s="9">
        <v>28.780901935483801</v>
      </c>
      <c r="M14992" s="9">
        <v>16.562151027777698</v>
      </c>
      <c r="N14992" s="9">
        <v>8.7838254249999999</v>
      </c>
      <c r="O14992" s="9">
        <v>25.800775913978399</v>
      </c>
      <c r="P14992" s="9">
        <v>50.053808611111101</v>
      </c>
      <c r="Q14992" s="9">
        <v>43.583592419354801</v>
      </c>
      <c r="R14992" s="9">
        <v>22.2504923055555</v>
      </c>
      <c r="S14992" s="9">
        <v>28.993141145833299</v>
      </c>
      <c r="T14992" s="9">
        <v>27.679772463888799</v>
      </c>
    </row>
    <row r="14993" spans="1:20" x14ac:dyDescent="0.35">
      <c r="A14993">
        <f t="shared" si="456"/>
        <v>14993</v>
      </c>
      <c r="B14993" s="3" t="s">
        <v>1038</v>
      </c>
      <c r="C14993" s="3" t="s">
        <v>77</v>
      </c>
      <c r="D14993" s="3" t="s">
        <v>50</v>
      </c>
      <c r="E14993">
        <v>2026</v>
      </c>
      <c r="F14993" s="3" t="str">
        <f t="shared" si="455"/>
        <v>RCGenCHELAN2026</v>
      </c>
      <c r="G14993" s="9">
        <v>19.733955241935401</v>
      </c>
      <c r="H14993" s="9">
        <v>42.0154047222222</v>
      </c>
      <c r="I14993" s="9">
        <v>35.8149669444444</v>
      </c>
      <c r="J14993" s="9">
        <v>22.785363360215001</v>
      </c>
      <c r="K14993" s="9">
        <v>28.741327907738</v>
      </c>
      <c r="L14993" s="9">
        <v>26.595035873655899</v>
      </c>
      <c r="M14993" s="9">
        <v>3.129</v>
      </c>
      <c r="N14993" s="9">
        <v>4.5689862611111103</v>
      </c>
      <c r="O14993" s="9">
        <v>31.613301814516099</v>
      </c>
      <c r="P14993" s="9">
        <v>50.293790291666603</v>
      </c>
      <c r="Q14993" s="9">
        <v>40.7038560887096</v>
      </c>
      <c r="R14993" s="9">
        <v>8.6117142777777698</v>
      </c>
      <c r="S14993" s="9">
        <v>31.8059419270833</v>
      </c>
      <c r="T14993" s="9">
        <v>22.512873986111099</v>
      </c>
    </row>
    <row r="14994" spans="1:20" x14ac:dyDescent="0.35">
      <c r="A14994">
        <f t="shared" si="456"/>
        <v>14994</v>
      </c>
      <c r="B14994" s="3" t="s">
        <v>1038</v>
      </c>
      <c r="C14994" s="3" t="s">
        <v>77</v>
      </c>
      <c r="D14994" s="3" t="s">
        <v>50</v>
      </c>
      <c r="E14994">
        <v>2027</v>
      </c>
      <c r="F14994" s="3" t="str">
        <f t="shared" si="455"/>
        <v>RCGenCHELAN2027</v>
      </c>
      <c r="G14994" s="9">
        <v>9.4413999999999998</v>
      </c>
      <c r="H14994" s="9">
        <v>39.536773875000002</v>
      </c>
      <c r="I14994" s="9">
        <v>51.626094861111099</v>
      </c>
      <c r="J14994" s="9">
        <v>49.025666801075197</v>
      </c>
      <c r="K14994" s="9">
        <v>39.805753110118999</v>
      </c>
      <c r="L14994" s="9">
        <v>26.300971912634399</v>
      </c>
      <c r="M14994" s="9">
        <v>18.051136666666601</v>
      </c>
      <c r="N14994" s="9">
        <v>3.0975000000000001</v>
      </c>
      <c r="O14994" s="9">
        <v>24.6616184946236</v>
      </c>
      <c r="P14994" s="9">
        <v>12.865184477777699</v>
      </c>
      <c r="Q14994" s="9">
        <v>30.0475188978494</v>
      </c>
      <c r="R14994" s="9">
        <v>10.632473222222201</v>
      </c>
      <c r="S14994" s="9">
        <v>38.5704822916666</v>
      </c>
      <c r="T14994" s="9">
        <v>32.262678861111098</v>
      </c>
    </row>
    <row r="14995" spans="1:20" x14ac:dyDescent="0.35">
      <c r="A14995">
        <f t="shared" si="456"/>
        <v>14995</v>
      </c>
      <c r="B14995" s="3" t="s">
        <v>1038</v>
      </c>
      <c r="C14995" s="3" t="s">
        <v>77</v>
      </c>
      <c r="D14995" s="3" t="s">
        <v>50</v>
      </c>
      <c r="E14995">
        <v>2028</v>
      </c>
      <c r="F14995" s="3" t="str">
        <f t="shared" si="455"/>
        <v>RCGenCHELAN2028</v>
      </c>
      <c r="G14995" s="9">
        <v>12.4078811290322</v>
      </c>
      <c r="H14995" s="9">
        <v>36.589467430555501</v>
      </c>
      <c r="I14995" s="9">
        <v>48.888521805555499</v>
      </c>
      <c r="J14995" s="9">
        <v>44.052380748655899</v>
      </c>
      <c r="K14995" s="9">
        <v>41.083300744047598</v>
      </c>
      <c r="L14995" s="9">
        <v>31.2856937231182</v>
      </c>
      <c r="M14995" s="9">
        <v>16.758052572222201</v>
      </c>
      <c r="N14995" s="9">
        <v>8.8556883333333296</v>
      </c>
      <c r="O14995" s="9">
        <v>18.4627819301075</v>
      </c>
      <c r="P14995" s="9">
        <v>1.1552884027777699</v>
      </c>
      <c r="Q14995" s="9">
        <v>0.17341915322580601</v>
      </c>
      <c r="R14995" s="9">
        <v>2.6725527777777698</v>
      </c>
      <c r="S14995" s="9">
        <v>18.515004687499999</v>
      </c>
      <c r="T14995" s="9">
        <v>13.5779727611111</v>
      </c>
    </row>
    <row r="14996" spans="1:20" x14ac:dyDescent="0.35">
      <c r="A14996">
        <f t="shared" si="456"/>
        <v>14996</v>
      </c>
      <c r="B14996" s="3" t="s">
        <v>1038</v>
      </c>
      <c r="C14996" s="3" t="s">
        <v>77</v>
      </c>
      <c r="D14996" s="3" t="s">
        <v>50</v>
      </c>
      <c r="E14996">
        <v>2029</v>
      </c>
      <c r="F14996" s="3" t="str">
        <f t="shared" si="455"/>
        <v>RCGenCHELAN2029</v>
      </c>
      <c r="G14996" s="9">
        <v>11.516423051075201</v>
      </c>
      <c r="H14996" s="9">
        <v>43.182813680555498</v>
      </c>
      <c r="I14996" s="9">
        <v>48.595234722222202</v>
      </c>
      <c r="J14996" s="9">
        <v>48.7762502150537</v>
      </c>
      <c r="K14996" s="9">
        <v>45.402821279761902</v>
      </c>
      <c r="L14996" s="9">
        <v>31.195627971774101</v>
      </c>
      <c r="M14996" s="9">
        <v>15.6625333888888</v>
      </c>
      <c r="N14996" s="9">
        <v>7.6804970111111102</v>
      </c>
      <c r="O14996" s="9">
        <v>31.408749475806399</v>
      </c>
      <c r="P14996" s="9">
        <v>51.018893069444402</v>
      </c>
      <c r="Q14996" s="9">
        <v>52.547322627688096</v>
      </c>
      <c r="R14996" s="9">
        <v>37.794314055555503</v>
      </c>
      <c r="S14996" s="9">
        <v>37.010582109375001</v>
      </c>
      <c r="T14996" s="9">
        <v>34.900031722222202</v>
      </c>
    </row>
    <row r="14997" spans="1:20" x14ac:dyDescent="0.35">
      <c r="A14997">
        <f t="shared" si="456"/>
        <v>14997</v>
      </c>
      <c r="B14997" s="3" t="s">
        <v>1038</v>
      </c>
      <c r="C14997" s="3" t="s">
        <v>75</v>
      </c>
      <c r="D14997" s="3" t="s">
        <v>30</v>
      </c>
      <c r="E14997">
        <v>2020</v>
      </c>
      <c r="F14997" s="3" t="str">
        <f t="shared" si="455"/>
        <v>RCElevCOLFLS2020</v>
      </c>
      <c r="G14997" s="9" t="e">
        <v>#N/A</v>
      </c>
      <c r="H14997" s="9" t="e">
        <v>#N/A</v>
      </c>
      <c r="I14997" s="9" t="e">
        <v>#N/A</v>
      </c>
      <c r="J14997" s="9" t="e">
        <v>#N/A</v>
      </c>
      <c r="K14997" s="9" t="e">
        <v>#N/A</v>
      </c>
      <c r="L14997" s="9" t="e">
        <v>#N/A</v>
      </c>
      <c r="M14997" s="9" t="e">
        <v>#N/A</v>
      </c>
      <c r="N14997" s="9" t="e">
        <v>#N/A</v>
      </c>
      <c r="O14997" s="9" t="e">
        <v>#N/A</v>
      </c>
      <c r="P14997" s="9" t="e">
        <v>#N/A</v>
      </c>
      <c r="Q14997" s="9" t="e">
        <v>#N/A</v>
      </c>
      <c r="R14997" s="9" t="e">
        <v>#N/A</v>
      </c>
      <c r="S14997" s="9" t="e">
        <v>#N/A</v>
      </c>
      <c r="T14997" s="9" t="e">
        <v>#N/A</v>
      </c>
    </row>
    <row r="14998" spans="1:20" x14ac:dyDescent="0.35">
      <c r="A14998">
        <f t="shared" si="456"/>
        <v>14998</v>
      </c>
      <c r="B14998" s="3" t="s">
        <v>1038</v>
      </c>
      <c r="C14998" s="3" t="s">
        <v>75</v>
      </c>
      <c r="D14998" s="3" t="s">
        <v>30</v>
      </c>
      <c r="E14998">
        <v>2021</v>
      </c>
      <c r="F14998" s="3" t="str">
        <f t="shared" si="455"/>
        <v>RCElevCOLFLS2021</v>
      </c>
      <c r="G14998" s="9" t="e">
        <v>#N/A</v>
      </c>
      <c r="H14998" s="9" t="e">
        <v>#N/A</v>
      </c>
      <c r="I14998" s="9" t="e">
        <v>#N/A</v>
      </c>
      <c r="J14998" s="9" t="e">
        <v>#N/A</v>
      </c>
      <c r="K14998" s="9" t="e">
        <v>#N/A</v>
      </c>
      <c r="L14998" s="9" t="e">
        <v>#N/A</v>
      </c>
      <c r="M14998" s="9" t="e">
        <v>#N/A</v>
      </c>
      <c r="N14998" s="9" t="e">
        <v>#N/A</v>
      </c>
      <c r="O14998" s="9" t="e">
        <v>#N/A</v>
      </c>
      <c r="P14998" s="9" t="e">
        <v>#N/A</v>
      </c>
      <c r="Q14998" s="9" t="e">
        <v>#N/A</v>
      </c>
      <c r="R14998" s="9" t="e">
        <v>#N/A</v>
      </c>
      <c r="S14998" s="9" t="e">
        <v>#N/A</v>
      </c>
      <c r="T14998" s="9" t="e">
        <v>#N/A</v>
      </c>
    </row>
    <row r="14999" spans="1:20" x14ac:dyDescent="0.35">
      <c r="A14999">
        <f t="shared" si="456"/>
        <v>14999</v>
      </c>
      <c r="B14999" s="3" t="s">
        <v>1038</v>
      </c>
      <c r="C14999" s="3" t="s">
        <v>75</v>
      </c>
      <c r="D14999" s="3" t="s">
        <v>30</v>
      </c>
      <c r="E14999">
        <v>2022</v>
      </c>
      <c r="F14999" s="3" t="str">
        <f t="shared" si="455"/>
        <v>RCElevCOLFLS2022</v>
      </c>
      <c r="G14999" s="9" t="e">
        <v>#N/A</v>
      </c>
      <c r="H14999" s="9" t="e">
        <v>#N/A</v>
      </c>
      <c r="I14999" s="9" t="e">
        <v>#N/A</v>
      </c>
      <c r="J14999" s="9" t="e">
        <v>#N/A</v>
      </c>
      <c r="K14999" s="9" t="e">
        <v>#N/A</v>
      </c>
      <c r="L14999" s="9" t="e">
        <v>#N/A</v>
      </c>
      <c r="M14999" s="9" t="e">
        <v>#N/A</v>
      </c>
      <c r="N14999" s="9" t="e">
        <v>#N/A</v>
      </c>
      <c r="O14999" s="9" t="e">
        <v>#N/A</v>
      </c>
      <c r="P14999" s="9" t="e">
        <v>#N/A</v>
      </c>
      <c r="Q14999" s="9" t="e">
        <v>#N/A</v>
      </c>
      <c r="R14999" s="9" t="e">
        <v>#N/A</v>
      </c>
      <c r="S14999" s="9" t="e">
        <v>#N/A</v>
      </c>
      <c r="T14999" s="9" t="e">
        <v>#N/A</v>
      </c>
    </row>
    <row r="15000" spans="1:20" x14ac:dyDescent="0.35">
      <c r="A15000">
        <f t="shared" si="456"/>
        <v>15000</v>
      </c>
      <c r="B15000" s="3" t="s">
        <v>1038</v>
      </c>
      <c r="C15000" s="3" t="s">
        <v>75</v>
      </c>
      <c r="D15000" s="3" t="s">
        <v>30</v>
      </c>
      <c r="E15000">
        <v>2023</v>
      </c>
      <c r="F15000" s="3" t="str">
        <f t="shared" si="455"/>
        <v>RCElevCOLFLS2023</v>
      </c>
      <c r="G15000" s="9" t="e">
        <v>#N/A</v>
      </c>
      <c r="H15000" s="9" t="e">
        <v>#N/A</v>
      </c>
      <c r="I15000" s="9" t="e">
        <v>#N/A</v>
      </c>
      <c r="J15000" s="9" t="e">
        <v>#N/A</v>
      </c>
      <c r="K15000" s="9" t="e">
        <v>#N/A</v>
      </c>
      <c r="L15000" s="9" t="e">
        <v>#N/A</v>
      </c>
      <c r="M15000" s="9" t="e">
        <v>#N/A</v>
      </c>
      <c r="N15000" s="9" t="e">
        <v>#N/A</v>
      </c>
      <c r="O15000" s="9" t="e">
        <v>#N/A</v>
      </c>
      <c r="P15000" s="9" t="e">
        <v>#N/A</v>
      </c>
      <c r="Q15000" s="9" t="e">
        <v>#N/A</v>
      </c>
      <c r="R15000" s="9" t="e">
        <v>#N/A</v>
      </c>
      <c r="S15000" s="9" t="e">
        <v>#N/A</v>
      </c>
      <c r="T15000" s="9" t="e">
        <v>#N/A</v>
      </c>
    </row>
    <row r="15001" spans="1:20" x14ac:dyDescent="0.35">
      <c r="A15001">
        <f t="shared" si="456"/>
        <v>15001</v>
      </c>
      <c r="B15001" s="3" t="s">
        <v>1038</v>
      </c>
      <c r="C15001" s="3" t="s">
        <v>75</v>
      </c>
      <c r="D15001" s="3" t="s">
        <v>30</v>
      </c>
      <c r="E15001">
        <v>2024</v>
      </c>
      <c r="F15001" s="3" t="str">
        <f t="shared" si="455"/>
        <v>RCElevCOLFLS2024</v>
      </c>
      <c r="G15001" s="9" t="e">
        <v>#N/A</v>
      </c>
      <c r="H15001" s="9" t="e">
        <v>#N/A</v>
      </c>
      <c r="I15001" s="9" t="e">
        <v>#N/A</v>
      </c>
      <c r="J15001" s="9" t="e">
        <v>#N/A</v>
      </c>
      <c r="K15001" s="9" t="e">
        <v>#N/A</v>
      </c>
      <c r="L15001" s="9" t="e">
        <v>#N/A</v>
      </c>
      <c r="M15001" s="9" t="e">
        <v>#N/A</v>
      </c>
      <c r="N15001" s="9" t="e">
        <v>#N/A</v>
      </c>
      <c r="O15001" s="9" t="e">
        <v>#N/A</v>
      </c>
      <c r="P15001" s="9" t="e">
        <v>#N/A</v>
      </c>
      <c r="Q15001" s="9" t="e">
        <v>#N/A</v>
      </c>
      <c r="R15001" s="9" t="e">
        <v>#N/A</v>
      </c>
      <c r="S15001" s="9" t="e">
        <v>#N/A</v>
      </c>
      <c r="T15001" s="9" t="e">
        <v>#N/A</v>
      </c>
    </row>
    <row r="15002" spans="1:20" x14ac:dyDescent="0.35">
      <c r="A15002">
        <f t="shared" si="456"/>
        <v>15002</v>
      </c>
      <c r="B15002" s="3" t="s">
        <v>1038</v>
      </c>
      <c r="C15002" s="3" t="s">
        <v>75</v>
      </c>
      <c r="D15002" s="3" t="s">
        <v>30</v>
      </c>
      <c r="E15002">
        <v>2025</v>
      </c>
      <c r="F15002" s="3" t="str">
        <f t="shared" si="455"/>
        <v>RCElevCOLFLS2025</v>
      </c>
      <c r="G15002" s="9" t="e">
        <v>#N/A</v>
      </c>
      <c r="H15002" s="9" t="e">
        <v>#N/A</v>
      </c>
      <c r="I15002" s="9" t="e">
        <v>#N/A</v>
      </c>
      <c r="J15002" s="9" t="e">
        <v>#N/A</v>
      </c>
      <c r="K15002" s="9" t="e">
        <v>#N/A</v>
      </c>
      <c r="L15002" s="9" t="e">
        <v>#N/A</v>
      </c>
      <c r="M15002" s="9" t="e">
        <v>#N/A</v>
      </c>
      <c r="N15002" s="9" t="e">
        <v>#N/A</v>
      </c>
      <c r="O15002" s="9" t="e">
        <v>#N/A</v>
      </c>
      <c r="P15002" s="9" t="e">
        <v>#N/A</v>
      </c>
      <c r="Q15002" s="9" t="e">
        <v>#N/A</v>
      </c>
      <c r="R15002" s="9" t="e">
        <v>#N/A</v>
      </c>
      <c r="S15002" s="9" t="e">
        <v>#N/A</v>
      </c>
      <c r="T15002" s="9" t="e">
        <v>#N/A</v>
      </c>
    </row>
    <row r="15003" spans="1:20" x14ac:dyDescent="0.35">
      <c r="A15003">
        <f t="shared" si="456"/>
        <v>15003</v>
      </c>
      <c r="B15003" s="3" t="s">
        <v>1038</v>
      </c>
      <c r="C15003" s="3" t="s">
        <v>75</v>
      </c>
      <c r="D15003" s="3" t="s">
        <v>30</v>
      </c>
      <c r="E15003">
        <v>2026</v>
      </c>
      <c r="F15003" s="3" t="str">
        <f t="shared" si="455"/>
        <v>RCElevCOLFLS2026</v>
      </c>
      <c r="G15003" s="9" t="e">
        <v>#N/A</v>
      </c>
      <c r="H15003" s="9" t="e">
        <v>#N/A</v>
      </c>
      <c r="I15003" s="9" t="e">
        <v>#N/A</v>
      </c>
      <c r="J15003" s="9" t="e">
        <v>#N/A</v>
      </c>
      <c r="K15003" s="9" t="e">
        <v>#N/A</v>
      </c>
      <c r="L15003" s="9" t="e">
        <v>#N/A</v>
      </c>
      <c r="M15003" s="9" t="e">
        <v>#N/A</v>
      </c>
      <c r="N15003" s="9" t="e">
        <v>#N/A</v>
      </c>
      <c r="O15003" s="9" t="e">
        <v>#N/A</v>
      </c>
      <c r="P15003" s="9" t="e">
        <v>#N/A</v>
      </c>
      <c r="Q15003" s="9" t="e">
        <v>#N/A</v>
      </c>
      <c r="R15003" s="9" t="e">
        <v>#N/A</v>
      </c>
      <c r="S15003" s="9" t="e">
        <v>#N/A</v>
      </c>
      <c r="T15003" s="9" t="e">
        <v>#N/A</v>
      </c>
    </row>
    <row r="15004" spans="1:20" x14ac:dyDescent="0.35">
      <c r="A15004">
        <f t="shared" si="456"/>
        <v>15004</v>
      </c>
      <c r="B15004" s="3" t="s">
        <v>1038</v>
      </c>
      <c r="C15004" s="3" t="s">
        <v>75</v>
      </c>
      <c r="D15004" s="3" t="s">
        <v>30</v>
      </c>
      <c r="E15004">
        <v>2027</v>
      </c>
      <c r="F15004" s="3" t="str">
        <f t="shared" si="455"/>
        <v>RCElevCOLFLS2027</v>
      </c>
      <c r="G15004" s="9" t="e">
        <v>#N/A</v>
      </c>
      <c r="H15004" s="9" t="e">
        <v>#N/A</v>
      </c>
      <c r="I15004" s="9" t="e">
        <v>#N/A</v>
      </c>
      <c r="J15004" s="9" t="e">
        <v>#N/A</v>
      </c>
      <c r="K15004" s="9" t="e">
        <v>#N/A</v>
      </c>
      <c r="L15004" s="9" t="e">
        <v>#N/A</v>
      </c>
      <c r="M15004" s="9" t="e">
        <v>#N/A</v>
      </c>
      <c r="N15004" s="9" t="e">
        <v>#N/A</v>
      </c>
      <c r="O15004" s="9" t="e">
        <v>#N/A</v>
      </c>
      <c r="P15004" s="9" t="e">
        <v>#N/A</v>
      </c>
      <c r="Q15004" s="9" t="e">
        <v>#N/A</v>
      </c>
      <c r="R15004" s="9" t="e">
        <v>#N/A</v>
      </c>
      <c r="S15004" s="9" t="e">
        <v>#N/A</v>
      </c>
      <c r="T15004" s="9" t="e">
        <v>#N/A</v>
      </c>
    </row>
    <row r="15005" spans="1:20" x14ac:dyDescent="0.35">
      <c r="A15005">
        <f t="shared" si="456"/>
        <v>15005</v>
      </c>
      <c r="B15005" s="3" t="s">
        <v>1038</v>
      </c>
      <c r="C15005" s="3" t="s">
        <v>75</v>
      </c>
      <c r="D15005" s="3" t="s">
        <v>30</v>
      </c>
      <c r="E15005">
        <v>2028</v>
      </c>
      <c r="F15005" s="3" t="str">
        <f t="shared" si="455"/>
        <v>RCElevCOLFLS2028</v>
      </c>
      <c r="G15005" s="9" t="e">
        <v>#N/A</v>
      </c>
      <c r="H15005" s="9" t="e">
        <v>#N/A</v>
      </c>
      <c r="I15005" s="9" t="e">
        <v>#N/A</v>
      </c>
      <c r="J15005" s="9" t="e">
        <v>#N/A</v>
      </c>
      <c r="K15005" s="9" t="e">
        <v>#N/A</v>
      </c>
      <c r="L15005" s="9" t="e">
        <v>#N/A</v>
      </c>
      <c r="M15005" s="9" t="e">
        <v>#N/A</v>
      </c>
      <c r="N15005" s="9" t="e">
        <v>#N/A</v>
      </c>
      <c r="O15005" s="9" t="e">
        <v>#N/A</v>
      </c>
      <c r="P15005" s="9" t="e">
        <v>#N/A</v>
      </c>
      <c r="Q15005" s="9" t="e">
        <v>#N/A</v>
      </c>
      <c r="R15005" s="9" t="e">
        <v>#N/A</v>
      </c>
      <c r="S15005" s="9" t="e">
        <v>#N/A</v>
      </c>
      <c r="T15005" s="9" t="e">
        <v>#N/A</v>
      </c>
    </row>
    <row r="15006" spans="1:20" x14ac:dyDescent="0.35">
      <c r="A15006">
        <f t="shared" si="456"/>
        <v>15006</v>
      </c>
      <c r="B15006" s="3" t="s">
        <v>1038</v>
      </c>
      <c r="C15006" s="3" t="s">
        <v>75</v>
      </c>
      <c r="D15006" s="3" t="s">
        <v>30</v>
      </c>
      <c r="E15006">
        <v>2029</v>
      </c>
      <c r="F15006" s="3" t="str">
        <f t="shared" si="455"/>
        <v>RCElevCOLFLS2029</v>
      </c>
      <c r="G15006" s="9" t="e">
        <v>#N/A</v>
      </c>
      <c r="H15006" s="9" t="e">
        <v>#N/A</v>
      </c>
      <c r="I15006" s="9" t="e">
        <v>#N/A</v>
      </c>
      <c r="J15006" s="9" t="e">
        <v>#N/A</v>
      </c>
      <c r="K15006" s="9" t="e">
        <v>#N/A</v>
      </c>
      <c r="L15006" s="9" t="e">
        <v>#N/A</v>
      </c>
      <c r="M15006" s="9" t="e">
        <v>#N/A</v>
      </c>
      <c r="N15006" s="9" t="e">
        <v>#N/A</v>
      </c>
      <c r="O15006" s="9" t="e">
        <v>#N/A</v>
      </c>
      <c r="P15006" s="9" t="e">
        <v>#N/A</v>
      </c>
      <c r="Q15006" s="9" t="e">
        <v>#N/A</v>
      </c>
      <c r="R15006" s="9" t="e">
        <v>#N/A</v>
      </c>
      <c r="S15006" s="9" t="e">
        <v>#N/A</v>
      </c>
      <c r="T15006" s="9" t="e">
        <v>#N/A</v>
      </c>
    </row>
    <row r="15007" spans="1:20" x14ac:dyDescent="0.35">
      <c r="A15007">
        <f t="shared" si="456"/>
        <v>15007</v>
      </c>
      <c r="B15007" s="3" t="s">
        <v>1038</v>
      </c>
      <c r="C15007" s="3" t="s">
        <v>86</v>
      </c>
      <c r="D15007" s="3" t="s">
        <v>30</v>
      </c>
      <c r="E15007">
        <v>2020</v>
      </c>
      <c r="F15007" s="3" t="str">
        <f t="shared" si="455"/>
        <v>RCQOutCOLFLS2020</v>
      </c>
      <c r="G15007" s="9">
        <v>3.0315871309282101</v>
      </c>
      <c r="H15007" s="9">
        <v>5.47906649251986</v>
      </c>
      <c r="I15007" s="9">
        <v>6.0200780821562496</v>
      </c>
      <c r="J15007" s="9">
        <v>5.5405774636466401</v>
      </c>
      <c r="K15007" s="9">
        <v>4.0591697628497396</v>
      </c>
      <c r="L15007" s="9">
        <v>6.0387555697797302</v>
      </c>
      <c r="M15007" s="9">
        <v>9.462057455929159</v>
      </c>
      <c r="N15007" s="9">
        <v>19.021227963888801</v>
      </c>
      <c r="O15007" s="9">
        <v>20.834431798964999</v>
      </c>
      <c r="P15007" s="9">
        <v>28.931021075395801</v>
      </c>
      <c r="Q15007" s="9">
        <v>13.9183148583198</v>
      </c>
      <c r="R15007" s="9">
        <v>5.1842543112013804</v>
      </c>
      <c r="S15007" s="9">
        <v>5.3352260128398399</v>
      </c>
      <c r="T15007" s="9">
        <v>5.7520584049702004</v>
      </c>
    </row>
    <row r="15008" spans="1:20" x14ac:dyDescent="0.35">
      <c r="A15008">
        <f t="shared" si="456"/>
        <v>15008</v>
      </c>
      <c r="B15008" s="3" t="s">
        <v>1038</v>
      </c>
      <c r="C15008" s="3" t="s">
        <v>86</v>
      </c>
      <c r="D15008" s="3" t="s">
        <v>30</v>
      </c>
      <c r="E15008">
        <v>2021</v>
      </c>
      <c r="F15008" s="3" t="str">
        <f t="shared" si="455"/>
        <v>RCQOutCOLFLS2021</v>
      </c>
      <c r="G15008" s="9">
        <v>2.9016265215084598</v>
      </c>
      <c r="H15008" s="9">
        <v>4.2620571339450404</v>
      </c>
      <c r="I15008" s="9">
        <v>6.0796970956847201</v>
      </c>
      <c r="J15008" s="9">
        <v>7.0699401735756</v>
      </c>
      <c r="K15008" s="9">
        <v>9.2303620230052008</v>
      </c>
      <c r="L15008" s="9">
        <v>13.2299399311512</v>
      </c>
      <c r="M15008" s="9">
        <v>10.009622875514101</v>
      </c>
      <c r="N15008" s="9">
        <v>21.450765864986099</v>
      </c>
      <c r="O15008" s="9">
        <v>22.526558472983801</v>
      </c>
      <c r="P15008" s="9">
        <v>22.894979460597199</v>
      </c>
      <c r="Q15008" s="9">
        <v>16.431621227338699</v>
      </c>
      <c r="R15008" s="9">
        <v>9.2888998394305506</v>
      </c>
      <c r="S15008" s="9">
        <v>8.8570258192317706</v>
      </c>
      <c r="T15008" s="9">
        <v>6.6059018229118003</v>
      </c>
    </row>
    <row r="15009" spans="1:20" x14ac:dyDescent="0.35">
      <c r="A15009">
        <f t="shared" si="456"/>
        <v>15009</v>
      </c>
      <c r="B15009" s="3" t="s">
        <v>1038</v>
      </c>
      <c r="C15009" s="3" t="s">
        <v>86</v>
      </c>
      <c r="D15009" s="3" t="s">
        <v>30</v>
      </c>
      <c r="E15009">
        <v>2022</v>
      </c>
      <c r="F15009" s="3" t="str">
        <f t="shared" si="455"/>
        <v>RCQOutCOLFLS2022</v>
      </c>
      <c r="G15009" s="9">
        <v>3.8749579838436099</v>
      </c>
      <c r="H15009" s="9">
        <v>3.5390684179797902</v>
      </c>
      <c r="I15009" s="9">
        <v>4.3026716023156197</v>
      </c>
      <c r="J15009" s="9">
        <v>16.457333689614199</v>
      </c>
      <c r="K15009" s="9">
        <v>11.9207478723593</v>
      </c>
      <c r="L15009" s="9">
        <v>4.8396006698393803</v>
      </c>
      <c r="M15009" s="9">
        <v>8.5078409175375</v>
      </c>
      <c r="N15009" s="9">
        <v>22.691634778293</v>
      </c>
      <c r="O15009" s="9">
        <v>25.498920283506699</v>
      </c>
      <c r="P15009" s="9">
        <v>12.807058381775001</v>
      </c>
      <c r="Q15009" s="9">
        <v>4.67518802340813</v>
      </c>
      <c r="R15009" s="9">
        <v>3.4823662817008301</v>
      </c>
      <c r="S15009" s="9">
        <v>3.9550583680261702</v>
      </c>
      <c r="T15009" s="9">
        <v>4.1544244520688096</v>
      </c>
    </row>
    <row r="15010" spans="1:20" x14ac:dyDescent="0.35">
      <c r="A15010">
        <f t="shared" si="456"/>
        <v>15010</v>
      </c>
      <c r="B15010" s="3" t="s">
        <v>1038</v>
      </c>
      <c r="C15010" s="3" t="s">
        <v>86</v>
      </c>
      <c r="D15010" s="3" t="s">
        <v>30</v>
      </c>
      <c r="E15010">
        <v>2023</v>
      </c>
      <c r="F15010" s="3" t="str">
        <f t="shared" si="455"/>
        <v>RCQOutCOLFLS2023</v>
      </c>
      <c r="G15010" s="9">
        <v>2.9512443200752001</v>
      </c>
      <c r="H15010" s="9">
        <v>3.4187789500705499</v>
      </c>
      <c r="I15010" s="9">
        <v>4.0012086338631896</v>
      </c>
      <c r="J15010" s="9">
        <v>6.8068032191568903</v>
      </c>
      <c r="K15010" s="9">
        <v>6.2078055801770811</v>
      </c>
      <c r="L15010" s="9">
        <v>4.6331516248335296</v>
      </c>
      <c r="M15010" s="9">
        <v>11.7696878495</v>
      </c>
      <c r="N15010" s="9">
        <v>21.483518271249999</v>
      </c>
      <c r="O15010" s="9">
        <v>18.6985605728918</v>
      </c>
      <c r="P15010" s="9">
        <v>16.6720272734166</v>
      </c>
      <c r="Q15010" s="9">
        <v>10.3477258524932</v>
      </c>
      <c r="R15010" s="9">
        <v>6.41508197322222</v>
      </c>
      <c r="S15010" s="9">
        <v>5.5426359853235496</v>
      </c>
      <c r="T15010" s="9">
        <v>5.7204851032836102</v>
      </c>
    </row>
    <row r="15011" spans="1:20" x14ac:dyDescent="0.35">
      <c r="A15011">
        <f t="shared" si="456"/>
        <v>15011</v>
      </c>
      <c r="B15011" s="3" t="s">
        <v>1038</v>
      </c>
      <c r="C15011" s="3" t="s">
        <v>86</v>
      </c>
      <c r="D15011" s="3" t="s">
        <v>30</v>
      </c>
      <c r="E15011">
        <v>2024</v>
      </c>
      <c r="F15011" s="3" t="str">
        <f t="shared" si="455"/>
        <v>RCQOutCOLFLS2024</v>
      </c>
      <c r="G15011" s="9">
        <v>4.0020990852913902</v>
      </c>
      <c r="H15011" s="9">
        <v>4.7737033837742988</v>
      </c>
      <c r="I15011" s="9">
        <v>5.9397122860006899</v>
      </c>
      <c r="J15011" s="9">
        <v>8.2370879011693496</v>
      </c>
      <c r="K15011" s="9">
        <v>5.2961495940593704</v>
      </c>
      <c r="L15011" s="9">
        <v>6.6727055410754703</v>
      </c>
      <c r="M15011" s="9">
        <v>4.2507337891433297</v>
      </c>
      <c r="N15011" s="9">
        <v>10.214031884574499</v>
      </c>
      <c r="O15011" s="9">
        <v>27.1984465607392</v>
      </c>
      <c r="P15011" s="9">
        <v>18.788778699006901</v>
      </c>
      <c r="Q15011" s="9">
        <v>7.9901832685349401</v>
      </c>
      <c r="R15011" s="9">
        <v>7.5349860148305501</v>
      </c>
      <c r="S15011" s="9">
        <v>5.23174680610704</v>
      </c>
      <c r="T15011" s="9">
        <v>5.9702215187795797</v>
      </c>
    </row>
    <row r="15012" spans="1:20" x14ac:dyDescent="0.35">
      <c r="A15012">
        <f t="shared" si="456"/>
        <v>15012</v>
      </c>
      <c r="B15012" s="3" t="s">
        <v>1038</v>
      </c>
      <c r="C15012" s="3" t="s">
        <v>86</v>
      </c>
      <c r="D15012" s="3" t="s">
        <v>30</v>
      </c>
      <c r="E15012">
        <v>2025</v>
      </c>
      <c r="F15012" s="3" t="str">
        <f t="shared" si="455"/>
        <v>RCQOutCOLFLS2025</v>
      </c>
      <c r="G15012" s="9">
        <v>2.9458221738310599</v>
      </c>
      <c r="H15012" s="9">
        <v>4.3205247743923598</v>
      </c>
      <c r="I15012" s="9">
        <v>3.81846239401909</v>
      </c>
      <c r="J15012" s="9">
        <v>11.3154893929159</v>
      </c>
      <c r="K15012" s="9">
        <v>15.204374478177</v>
      </c>
      <c r="L15012" s="9">
        <v>12.3524221739314</v>
      </c>
      <c r="M15012" s="9">
        <v>12.991935977513799</v>
      </c>
      <c r="N15012" s="9">
        <v>26.995341328374899</v>
      </c>
      <c r="O15012" s="9">
        <v>32.927405964899101</v>
      </c>
      <c r="P15012" s="9">
        <v>19.125479854881899</v>
      </c>
      <c r="Q15012" s="9">
        <v>6.6521111023269404</v>
      </c>
      <c r="R15012" s="9">
        <v>4.7009652244391598</v>
      </c>
      <c r="S15012" s="9">
        <v>5.6202297572549398</v>
      </c>
      <c r="T15012" s="9">
        <v>5.4019563673305901</v>
      </c>
    </row>
    <row r="15013" spans="1:20" x14ac:dyDescent="0.35">
      <c r="A15013">
        <f t="shared" si="456"/>
        <v>15013</v>
      </c>
      <c r="B15013" s="3" t="s">
        <v>1038</v>
      </c>
      <c r="C15013" s="3" t="s">
        <v>86</v>
      </c>
      <c r="D15013" s="3" t="s">
        <v>30</v>
      </c>
      <c r="E15013">
        <v>2026</v>
      </c>
      <c r="F15013" s="3" t="str">
        <f t="shared" si="455"/>
        <v>RCQOutCOLFLS2026</v>
      </c>
      <c r="G15013" s="9">
        <v>2.8349805401814399</v>
      </c>
      <c r="H15013" s="9">
        <v>6.8044536250269401</v>
      </c>
      <c r="I15013" s="9">
        <v>10.9934242239305</v>
      </c>
      <c r="J15013" s="9">
        <v>14.820653037053701</v>
      </c>
      <c r="K15013" s="9">
        <v>6.4201340064426997</v>
      </c>
      <c r="L15013" s="9">
        <v>5.3526178865461604</v>
      </c>
      <c r="M15013" s="9">
        <v>11.728960040972201</v>
      </c>
      <c r="N15013" s="9">
        <v>24.788138721402699</v>
      </c>
      <c r="O15013" s="9">
        <v>24.860677319944799</v>
      </c>
      <c r="P15013" s="9">
        <v>20.287643679527701</v>
      </c>
      <c r="Q15013" s="9">
        <v>8.1190504451940804</v>
      </c>
      <c r="R15013" s="9">
        <v>5.5674709136180498</v>
      </c>
      <c r="S15013" s="9">
        <v>4.9121264381647096</v>
      </c>
      <c r="T15013" s="9">
        <v>4.03158607253354</v>
      </c>
    </row>
    <row r="15014" spans="1:20" x14ac:dyDescent="0.35">
      <c r="A15014">
        <f t="shared" si="456"/>
        <v>15014</v>
      </c>
      <c r="B15014" s="3" t="s">
        <v>1038</v>
      </c>
      <c r="C15014" s="3" t="s">
        <v>86</v>
      </c>
      <c r="D15014" s="3" t="s">
        <v>30</v>
      </c>
      <c r="E15014">
        <v>2027</v>
      </c>
      <c r="F15014" s="3" t="str">
        <f t="shared" si="455"/>
        <v>RCQOutCOLFLS2027</v>
      </c>
      <c r="G15014" s="9">
        <v>3.1757484706852801</v>
      </c>
      <c r="H15014" s="9">
        <v>3.97268453178819</v>
      </c>
      <c r="I15014" s="9">
        <v>2.9002509489853399</v>
      </c>
      <c r="J15014" s="9">
        <v>3.1950353411802999</v>
      </c>
      <c r="K15014" s="9">
        <v>4.9781765497213497</v>
      </c>
      <c r="L15014" s="9">
        <v>5.6817016491342001</v>
      </c>
      <c r="M15014" s="9">
        <v>5.2068906896095797</v>
      </c>
      <c r="N15014" s="9">
        <v>20.013370320611099</v>
      </c>
      <c r="O15014" s="9">
        <v>24.400678293917998</v>
      </c>
      <c r="P15014" s="9">
        <v>18.5473748253888</v>
      </c>
      <c r="Q15014" s="9">
        <v>6.9032341719936801</v>
      </c>
      <c r="R15014" s="9">
        <v>4.4939010760855496</v>
      </c>
      <c r="S15014" s="9">
        <v>2.4811097422881501</v>
      </c>
      <c r="T15014" s="9">
        <v>4.00071146389784</v>
      </c>
    </row>
    <row r="15015" spans="1:20" x14ac:dyDescent="0.35">
      <c r="A15015">
        <f t="shared" si="456"/>
        <v>15015</v>
      </c>
      <c r="B15015" s="3" t="s">
        <v>1038</v>
      </c>
      <c r="C15015" s="3" t="s">
        <v>86</v>
      </c>
      <c r="D15015" s="3" t="s">
        <v>30</v>
      </c>
      <c r="E15015">
        <v>2028</v>
      </c>
      <c r="F15015" s="3" t="str">
        <f t="shared" si="455"/>
        <v>RCQOutCOLFLS2028</v>
      </c>
      <c r="G15015" s="9">
        <v>3.0548577227192402</v>
      </c>
      <c r="H15015" s="9">
        <v>3.5052882137656201</v>
      </c>
      <c r="I15015" s="9">
        <v>3.3248142891483301</v>
      </c>
      <c r="J15015" s="9">
        <v>4.4207535948253298</v>
      </c>
      <c r="K15015" s="9">
        <v>9.1519142069218695</v>
      </c>
      <c r="L15015" s="9">
        <v>10.702442492346201</v>
      </c>
      <c r="M15015" s="9">
        <v>4.2566907194194403</v>
      </c>
      <c r="N15015" s="9">
        <v>7.1559390740833297</v>
      </c>
      <c r="O15015" s="9">
        <v>32.056592129126301</v>
      </c>
      <c r="P15015" s="9">
        <v>30.7708277585138</v>
      </c>
      <c r="Q15015" s="9">
        <v>10.280655879798299</v>
      </c>
      <c r="R15015" s="9">
        <v>9.0066027163194402</v>
      </c>
      <c r="S15015" s="9">
        <v>5.46421014177864</v>
      </c>
      <c r="T15015" s="9">
        <v>5.4299784164057598</v>
      </c>
    </row>
    <row r="15016" spans="1:20" x14ac:dyDescent="0.35">
      <c r="A15016">
        <f t="shared" si="456"/>
        <v>15016</v>
      </c>
      <c r="B15016" s="3" t="s">
        <v>1038</v>
      </c>
      <c r="C15016" s="3" t="s">
        <v>86</v>
      </c>
      <c r="D15016" s="3" t="s">
        <v>30</v>
      </c>
      <c r="E15016">
        <v>2029</v>
      </c>
      <c r="F15016" s="3" t="str">
        <f t="shared" si="455"/>
        <v>RCQOutCOLFLS2029</v>
      </c>
      <c r="G15016" s="9">
        <v>3.13955912444764</v>
      </c>
      <c r="H15016" s="9">
        <v>3.4054153641340901</v>
      </c>
      <c r="I15016" s="9">
        <v>3.3642618376956901</v>
      </c>
      <c r="J15016" s="9">
        <v>3.4475210472420001</v>
      </c>
      <c r="K15016" s="9">
        <v>3.0559355449479102</v>
      </c>
      <c r="L15016" s="9">
        <v>6.4123305114801701</v>
      </c>
      <c r="M15016" s="9">
        <v>19.08605355125</v>
      </c>
      <c r="N15016" s="9">
        <v>15.0601007808611</v>
      </c>
      <c r="O15016" s="9">
        <v>18.914459390241895</v>
      </c>
      <c r="P15016" s="9">
        <v>7.8121933929958303</v>
      </c>
      <c r="Q15016" s="9">
        <v>4.3086469309314497</v>
      </c>
      <c r="R15016" s="9">
        <v>2.9519505536538801</v>
      </c>
      <c r="S15016" s="9">
        <v>2.7308804165835898</v>
      </c>
      <c r="T15016" s="9">
        <v>3.3385644844777298</v>
      </c>
    </row>
    <row r="15017" spans="1:20" x14ac:dyDescent="0.35">
      <c r="A15017">
        <f t="shared" si="456"/>
        <v>15017</v>
      </c>
      <c r="B15017" s="3" t="s">
        <v>1038</v>
      </c>
      <c r="C15017" s="3" t="s">
        <v>95</v>
      </c>
      <c r="D15017" s="3" t="s">
        <v>30</v>
      </c>
      <c r="E15017">
        <v>2020</v>
      </c>
      <c r="F15017" s="3" t="str">
        <f t="shared" si="455"/>
        <v>RCSpillCOLFLS2020</v>
      </c>
      <c r="G15017" s="9">
        <v>3.0315871309282101</v>
      </c>
      <c r="H15017" s="9">
        <v>5.47906649251986</v>
      </c>
      <c r="I15017" s="9">
        <v>6.0200780821562496</v>
      </c>
      <c r="J15017" s="9">
        <v>5.5405774636466401</v>
      </c>
      <c r="K15017" s="9">
        <v>4.0591697628497396</v>
      </c>
      <c r="L15017" s="9">
        <v>6.0387555697797302</v>
      </c>
      <c r="M15017" s="9">
        <v>9.462057455929159</v>
      </c>
      <c r="N15017" s="9">
        <v>19.021227963888801</v>
      </c>
      <c r="O15017" s="9">
        <v>20.834431798964999</v>
      </c>
      <c r="P15017" s="9">
        <v>28.931021075395801</v>
      </c>
      <c r="Q15017" s="9">
        <v>13.9183148583198</v>
      </c>
      <c r="R15017" s="9">
        <v>5.1842543112013804</v>
      </c>
      <c r="S15017" s="9">
        <v>5.3352260128398399</v>
      </c>
      <c r="T15017" s="9">
        <v>5.7520584049702004</v>
      </c>
    </row>
    <row r="15018" spans="1:20" x14ac:dyDescent="0.35">
      <c r="A15018">
        <f t="shared" si="456"/>
        <v>15018</v>
      </c>
      <c r="B15018" s="3" t="s">
        <v>1038</v>
      </c>
      <c r="C15018" s="3" t="s">
        <v>95</v>
      </c>
      <c r="D15018" s="3" t="s">
        <v>30</v>
      </c>
      <c r="E15018">
        <v>2021</v>
      </c>
      <c r="F15018" s="3" t="str">
        <f t="shared" si="455"/>
        <v>RCSpillCOLFLS2021</v>
      </c>
      <c r="G15018" s="9">
        <v>2.9016265215084598</v>
      </c>
      <c r="H15018" s="9">
        <v>4.2620571339450404</v>
      </c>
      <c r="I15018" s="9">
        <v>6.0796970956847201</v>
      </c>
      <c r="J15018" s="9">
        <v>7.0699401735756</v>
      </c>
      <c r="K15018" s="9">
        <v>9.2303620230052008</v>
      </c>
      <c r="L15018" s="9">
        <v>13.2299399311512</v>
      </c>
      <c r="M15018" s="9">
        <v>10.009622875514101</v>
      </c>
      <c r="N15018" s="9">
        <v>21.450765864986099</v>
      </c>
      <c r="O15018" s="9">
        <v>22.526558472983801</v>
      </c>
      <c r="P15018" s="9">
        <v>22.894979460597199</v>
      </c>
      <c r="Q15018" s="9">
        <v>16.431621227338699</v>
      </c>
      <c r="R15018" s="9">
        <v>9.2888998394305506</v>
      </c>
      <c r="S15018" s="9">
        <v>8.8570258192317706</v>
      </c>
      <c r="T15018" s="9">
        <v>6.6059018229118003</v>
      </c>
    </row>
    <row r="15019" spans="1:20" x14ac:dyDescent="0.35">
      <c r="A15019">
        <f t="shared" si="456"/>
        <v>15019</v>
      </c>
      <c r="B15019" s="3" t="s">
        <v>1038</v>
      </c>
      <c r="C15019" s="3" t="s">
        <v>95</v>
      </c>
      <c r="D15019" s="3" t="s">
        <v>30</v>
      </c>
      <c r="E15019">
        <v>2022</v>
      </c>
      <c r="F15019" s="3" t="str">
        <f t="shared" si="455"/>
        <v>RCSpillCOLFLS2022</v>
      </c>
      <c r="G15019" s="9">
        <v>3.8749579838436099</v>
      </c>
      <c r="H15019" s="9">
        <v>3.5390684179797902</v>
      </c>
      <c r="I15019" s="9">
        <v>4.3026716023156197</v>
      </c>
      <c r="J15019" s="9">
        <v>16.457333689614199</v>
      </c>
      <c r="K15019" s="9">
        <v>11.9207478723593</v>
      </c>
      <c r="L15019" s="9">
        <v>4.8396006698393803</v>
      </c>
      <c r="M15019" s="9">
        <v>8.5078409175375</v>
      </c>
      <c r="N15019" s="9">
        <v>22.691634778293</v>
      </c>
      <c r="O15019" s="9">
        <v>25.498920283506699</v>
      </c>
      <c r="P15019" s="9">
        <v>12.807058381775001</v>
      </c>
      <c r="Q15019" s="9">
        <v>4.67518802340813</v>
      </c>
      <c r="R15019" s="9">
        <v>3.4823662817008301</v>
      </c>
      <c r="S15019" s="9">
        <v>3.9550583680261702</v>
      </c>
      <c r="T15019" s="9">
        <v>4.1544244520688096</v>
      </c>
    </row>
    <row r="15020" spans="1:20" x14ac:dyDescent="0.35">
      <c r="A15020">
        <f t="shared" si="456"/>
        <v>15020</v>
      </c>
      <c r="B15020" s="3" t="s">
        <v>1038</v>
      </c>
      <c r="C15020" s="3" t="s">
        <v>95</v>
      </c>
      <c r="D15020" s="3" t="s">
        <v>30</v>
      </c>
      <c r="E15020">
        <v>2023</v>
      </c>
      <c r="F15020" s="3" t="str">
        <f t="shared" si="455"/>
        <v>RCSpillCOLFLS2023</v>
      </c>
      <c r="G15020" s="9">
        <v>2.9512443200752001</v>
      </c>
      <c r="H15020" s="9">
        <v>3.4187789500705499</v>
      </c>
      <c r="I15020" s="9">
        <v>4.0012086338631896</v>
      </c>
      <c r="J15020" s="9">
        <v>6.8068032191568903</v>
      </c>
      <c r="K15020" s="9">
        <v>6.2078055801770811</v>
      </c>
      <c r="L15020" s="9">
        <v>4.6331516248335296</v>
      </c>
      <c r="M15020" s="9">
        <v>11.7696878495</v>
      </c>
      <c r="N15020" s="9">
        <v>21.483518271249999</v>
      </c>
      <c r="O15020" s="9">
        <v>18.6985605728918</v>
      </c>
      <c r="P15020" s="9">
        <v>16.6720272734166</v>
      </c>
      <c r="Q15020" s="9">
        <v>10.3477258524932</v>
      </c>
      <c r="R15020" s="9">
        <v>6.41508197322222</v>
      </c>
      <c r="S15020" s="9">
        <v>5.5426359853235496</v>
      </c>
      <c r="T15020" s="9">
        <v>5.7204851032836102</v>
      </c>
    </row>
    <row r="15021" spans="1:20" x14ac:dyDescent="0.35">
      <c r="A15021">
        <f t="shared" si="456"/>
        <v>15021</v>
      </c>
      <c r="B15021" s="3" t="s">
        <v>1038</v>
      </c>
      <c r="C15021" s="3" t="s">
        <v>95</v>
      </c>
      <c r="D15021" s="3" t="s">
        <v>30</v>
      </c>
      <c r="E15021">
        <v>2024</v>
      </c>
      <c r="F15021" s="3" t="str">
        <f t="shared" si="455"/>
        <v>RCSpillCOLFLS2024</v>
      </c>
      <c r="G15021" s="9">
        <v>4.0020990852913902</v>
      </c>
      <c r="H15021" s="9">
        <v>4.7737033837742988</v>
      </c>
      <c r="I15021" s="9">
        <v>5.9397122860006899</v>
      </c>
      <c r="J15021" s="9">
        <v>8.2370879011693496</v>
      </c>
      <c r="K15021" s="9">
        <v>5.2961495940593704</v>
      </c>
      <c r="L15021" s="9">
        <v>6.6727055410754703</v>
      </c>
      <c r="M15021" s="9">
        <v>4.2507337891433297</v>
      </c>
      <c r="N15021" s="9">
        <v>10.214031884574499</v>
      </c>
      <c r="O15021" s="9">
        <v>27.1984465607392</v>
      </c>
      <c r="P15021" s="9">
        <v>18.788778699006901</v>
      </c>
      <c r="Q15021" s="9">
        <v>7.9901832685349401</v>
      </c>
      <c r="R15021" s="9">
        <v>7.5349860148305501</v>
      </c>
      <c r="S15021" s="9">
        <v>5.23174680610704</v>
      </c>
      <c r="T15021" s="9">
        <v>5.9702215187795797</v>
      </c>
    </row>
    <row r="15022" spans="1:20" x14ac:dyDescent="0.35">
      <c r="A15022">
        <f t="shared" si="456"/>
        <v>15022</v>
      </c>
      <c r="B15022" s="3" t="s">
        <v>1038</v>
      </c>
      <c r="C15022" s="3" t="s">
        <v>95</v>
      </c>
      <c r="D15022" s="3" t="s">
        <v>30</v>
      </c>
      <c r="E15022">
        <v>2025</v>
      </c>
      <c r="F15022" s="3" t="str">
        <f t="shared" si="455"/>
        <v>RCSpillCOLFLS2025</v>
      </c>
      <c r="G15022" s="9">
        <v>2.9458221738310599</v>
      </c>
      <c r="H15022" s="9">
        <v>4.3205247743923598</v>
      </c>
      <c r="I15022" s="9">
        <v>3.81846239401909</v>
      </c>
      <c r="J15022" s="9">
        <v>11.3154893929159</v>
      </c>
      <c r="K15022" s="9">
        <v>15.204374478177</v>
      </c>
      <c r="L15022" s="9">
        <v>12.3524221739314</v>
      </c>
      <c r="M15022" s="9">
        <v>12.991935977513799</v>
      </c>
      <c r="N15022" s="9">
        <v>26.995341328374899</v>
      </c>
      <c r="O15022" s="9">
        <v>32.927405964899101</v>
      </c>
      <c r="P15022" s="9">
        <v>19.125479854881899</v>
      </c>
      <c r="Q15022" s="9">
        <v>6.6521111023269404</v>
      </c>
      <c r="R15022" s="9">
        <v>4.7009652244391598</v>
      </c>
      <c r="S15022" s="9">
        <v>5.6202297572549398</v>
      </c>
      <c r="T15022" s="9">
        <v>5.4019563673305901</v>
      </c>
    </row>
    <row r="15023" spans="1:20" x14ac:dyDescent="0.35">
      <c r="A15023">
        <f t="shared" si="456"/>
        <v>15023</v>
      </c>
      <c r="B15023" s="3" t="s">
        <v>1038</v>
      </c>
      <c r="C15023" s="3" t="s">
        <v>95</v>
      </c>
      <c r="D15023" s="3" t="s">
        <v>30</v>
      </c>
      <c r="E15023">
        <v>2026</v>
      </c>
      <c r="F15023" s="3" t="str">
        <f t="shared" si="455"/>
        <v>RCSpillCOLFLS2026</v>
      </c>
      <c r="G15023" s="9">
        <v>2.8349805401814399</v>
      </c>
      <c r="H15023" s="9">
        <v>6.8044536250269401</v>
      </c>
      <c r="I15023" s="9">
        <v>10.9934242239305</v>
      </c>
      <c r="J15023" s="9">
        <v>14.820653037053701</v>
      </c>
      <c r="K15023" s="9">
        <v>6.4201340064426997</v>
      </c>
      <c r="L15023" s="9">
        <v>5.3526178865461604</v>
      </c>
      <c r="M15023" s="9">
        <v>11.728960040972201</v>
      </c>
      <c r="N15023" s="9">
        <v>24.788138721402699</v>
      </c>
      <c r="O15023" s="9">
        <v>24.860677319944799</v>
      </c>
      <c r="P15023" s="9">
        <v>20.287643679527701</v>
      </c>
      <c r="Q15023" s="9">
        <v>8.1190504451940804</v>
      </c>
      <c r="R15023" s="9">
        <v>5.5674709136180498</v>
      </c>
      <c r="S15023" s="9">
        <v>4.9121264381647096</v>
      </c>
      <c r="T15023" s="9">
        <v>4.03158607253354</v>
      </c>
    </row>
    <row r="15024" spans="1:20" x14ac:dyDescent="0.35">
      <c r="A15024">
        <f t="shared" si="456"/>
        <v>15024</v>
      </c>
      <c r="B15024" s="3" t="s">
        <v>1038</v>
      </c>
      <c r="C15024" s="3" t="s">
        <v>95</v>
      </c>
      <c r="D15024" s="3" t="s">
        <v>30</v>
      </c>
      <c r="E15024">
        <v>2027</v>
      </c>
      <c r="F15024" s="3" t="str">
        <f t="shared" si="455"/>
        <v>RCSpillCOLFLS2027</v>
      </c>
      <c r="G15024" s="9">
        <v>3.1757484706852801</v>
      </c>
      <c r="H15024" s="9">
        <v>3.97268453178819</v>
      </c>
      <c r="I15024" s="9">
        <v>2.9002509489853399</v>
      </c>
      <c r="J15024" s="9">
        <v>3.1950353411802999</v>
      </c>
      <c r="K15024" s="9">
        <v>4.9781765497213497</v>
      </c>
      <c r="L15024" s="9">
        <v>5.6817016491342001</v>
      </c>
      <c r="M15024" s="9">
        <v>5.2068906896095797</v>
      </c>
      <c r="N15024" s="9">
        <v>20.013370320611099</v>
      </c>
      <c r="O15024" s="9">
        <v>24.400678293917998</v>
      </c>
      <c r="P15024" s="9">
        <v>18.5473748253888</v>
      </c>
      <c r="Q15024" s="9">
        <v>6.9032341719936801</v>
      </c>
      <c r="R15024" s="9">
        <v>4.4939010760855496</v>
      </c>
      <c r="S15024" s="9">
        <v>2.4811097422881501</v>
      </c>
      <c r="T15024" s="9">
        <v>4.00071146389784</v>
      </c>
    </row>
    <row r="15025" spans="1:20" x14ac:dyDescent="0.35">
      <c r="A15025">
        <f t="shared" si="456"/>
        <v>15025</v>
      </c>
      <c r="B15025" s="3" t="s">
        <v>1038</v>
      </c>
      <c r="C15025" s="3" t="s">
        <v>95</v>
      </c>
      <c r="D15025" s="3" t="s">
        <v>30</v>
      </c>
      <c r="E15025">
        <v>2028</v>
      </c>
      <c r="F15025" s="3" t="str">
        <f t="shared" si="455"/>
        <v>RCSpillCOLFLS2028</v>
      </c>
      <c r="G15025" s="9">
        <v>3.0548577227192402</v>
      </c>
      <c r="H15025" s="9">
        <v>3.5052882137656201</v>
      </c>
      <c r="I15025" s="9">
        <v>3.3248142891483301</v>
      </c>
      <c r="J15025" s="9">
        <v>4.4207535948253298</v>
      </c>
      <c r="K15025" s="9">
        <v>9.1519142069218695</v>
      </c>
      <c r="L15025" s="9">
        <v>10.702442492346201</v>
      </c>
      <c r="M15025" s="9">
        <v>4.2566907194194403</v>
      </c>
      <c r="N15025" s="9">
        <v>7.1559390740833297</v>
      </c>
      <c r="O15025" s="9">
        <v>32.056592129126301</v>
      </c>
      <c r="P15025" s="9">
        <v>30.7708277585138</v>
      </c>
      <c r="Q15025" s="9">
        <v>10.280655879798299</v>
      </c>
      <c r="R15025" s="9">
        <v>9.0066027163194402</v>
      </c>
      <c r="S15025" s="9">
        <v>5.46421014177864</v>
      </c>
      <c r="T15025" s="9">
        <v>5.4299784164057598</v>
      </c>
    </row>
    <row r="15026" spans="1:20" x14ac:dyDescent="0.35">
      <c r="A15026">
        <f t="shared" si="456"/>
        <v>15026</v>
      </c>
      <c r="B15026" s="3" t="s">
        <v>1038</v>
      </c>
      <c r="C15026" s="3" t="s">
        <v>95</v>
      </c>
      <c r="D15026" s="3" t="s">
        <v>30</v>
      </c>
      <c r="E15026">
        <v>2029</v>
      </c>
      <c r="F15026" s="3" t="str">
        <f t="shared" si="455"/>
        <v>RCSpillCOLFLS2029</v>
      </c>
      <c r="G15026" s="9">
        <v>3.13955912444764</v>
      </c>
      <c r="H15026" s="9">
        <v>3.4054153641340901</v>
      </c>
      <c r="I15026" s="9">
        <v>3.3642618376956901</v>
      </c>
      <c r="J15026" s="9">
        <v>3.4475210472420001</v>
      </c>
      <c r="K15026" s="9">
        <v>3.0559355449479102</v>
      </c>
      <c r="L15026" s="9">
        <v>6.4123305114801701</v>
      </c>
      <c r="M15026" s="9">
        <v>19.08605355125</v>
      </c>
      <c r="N15026" s="9">
        <v>15.0601007808611</v>
      </c>
      <c r="O15026" s="9">
        <v>18.914459390241895</v>
      </c>
      <c r="P15026" s="9">
        <v>7.8121933929958303</v>
      </c>
      <c r="Q15026" s="9">
        <v>4.3086469309314497</v>
      </c>
      <c r="R15026" s="9">
        <v>2.9519505536538801</v>
      </c>
      <c r="S15026" s="9">
        <v>2.7308804165835898</v>
      </c>
      <c r="T15026" s="9">
        <v>3.3385644844777298</v>
      </c>
    </row>
    <row r="15027" spans="1:20" x14ac:dyDescent="0.35">
      <c r="A15027">
        <f t="shared" si="456"/>
        <v>15027</v>
      </c>
      <c r="B15027" s="3" t="s">
        <v>1038</v>
      </c>
      <c r="C15027" s="3" t="s">
        <v>77</v>
      </c>
      <c r="D15027" s="3" t="s">
        <v>30</v>
      </c>
      <c r="E15027">
        <v>2020</v>
      </c>
      <c r="F15027" s="3" t="str">
        <f t="shared" si="455"/>
        <v>RCGenCOLFLS2020</v>
      </c>
      <c r="G15027" s="9">
        <v>0</v>
      </c>
      <c r="H15027" s="9">
        <v>0</v>
      </c>
      <c r="I15027" s="9">
        <v>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0</v>
      </c>
      <c r="P15027" s="9">
        <v>0</v>
      </c>
      <c r="Q15027" s="9">
        <v>0</v>
      </c>
      <c r="R15027" s="9">
        <v>0</v>
      </c>
      <c r="S15027" s="9">
        <v>0</v>
      </c>
      <c r="T15027" s="9">
        <v>0</v>
      </c>
    </row>
    <row r="15028" spans="1:20" x14ac:dyDescent="0.35">
      <c r="A15028">
        <f t="shared" si="456"/>
        <v>15028</v>
      </c>
      <c r="B15028" s="3" t="s">
        <v>1038</v>
      </c>
      <c r="C15028" s="3" t="s">
        <v>77</v>
      </c>
      <c r="D15028" s="3" t="s">
        <v>30</v>
      </c>
      <c r="E15028">
        <v>2021</v>
      </c>
      <c r="F15028" s="3" t="str">
        <f t="shared" si="455"/>
        <v>RCGenCOLFLS2021</v>
      </c>
      <c r="G15028" s="9">
        <v>0</v>
      </c>
      <c r="H15028" s="9">
        <v>0</v>
      </c>
      <c r="I15028" s="9">
        <v>0</v>
      </c>
      <c r="J15028" s="9">
        <v>0</v>
      </c>
      <c r="K15028" s="9">
        <v>0</v>
      </c>
      <c r="L15028" s="9">
        <v>0</v>
      </c>
      <c r="M15028" s="9">
        <v>0</v>
      </c>
      <c r="N15028" s="9">
        <v>0</v>
      </c>
      <c r="O15028" s="9">
        <v>0</v>
      </c>
      <c r="P15028" s="9">
        <v>0</v>
      </c>
      <c r="Q15028" s="9">
        <v>0</v>
      </c>
      <c r="R15028" s="9">
        <v>0</v>
      </c>
      <c r="S15028" s="9">
        <v>0</v>
      </c>
      <c r="T15028" s="9">
        <v>0</v>
      </c>
    </row>
    <row r="15029" spans="1:20" x14ac:dyDescent="0.35">
      <c r="A15029">
        <f t="shared" si="456"/>
        <v>15029</v>
      </c>
      <c r="B15029" s="3" t="s">
        <v>1038</v>
      </c>
      <c r="C15029" s="3" t="s">
        <v>77</v>
      </c>
      <c r="D15029" s="3" t="s">
        <v>30</v>
      </c>
      <c r="E15029">
        <v>2022</v>
      </c>
      <c r="F15029" s="3" t="str">
        <f t="shared" ref="F15029:F15092" si="457">_xlfn.CONCAT(B15029,C15029,D15029,E15029)</f>
        <v>RCGenCOLFLS2022</v>
      </c>
      <c r="G15029" s="9">
        <v>0</v>
      </c>
      <c r="H15029" s="9">
        <v>0</v>
      </c>
      <c r="I15029" s="9">
        <v>0</v>
      </c>
      <c r="J15029" s="9">
        <v>0</v>
      </c>
      <c r="K15029" s="9">
        <v>0</v>
      </c>
      <c r="L15029" s="9">
        <v>0</v>
      </c>
      <c r="M15029" s="9">
        <v>0</v>
      </c>
      <c r="N15029" s="9">
        <v>0</v>
      </c>
      <c r="O15029" s="9">
        <v>0</v>
      </c>
      <c r="P15029" s="9">
        <v>0</v>
      </c>
      <c r="Q15029" s="9">
        <v>0</v>
      </c>
      <c r="R15029" s="9">
        <v>0</v>
      </c>
      <c r="S15029" s="9">
        <v>0</v>
      </c>
      <c r="T15029" s="9">
        <v>0</v>
      </c>
    </row>
    <row r="15030" spans="1:20" x14ac:dyDescent="0.35">
      <c r="A15030">
        <f t="shared" si="456"/>
        <v>15030</v>
      </c>
      <c r="B15030" s="3" t="s">
        <v>1038</v>
      </c>
      <c r="C15030" s="3" t="s">
        <v>77</v>
      </c>
      <c r="D15030" s="3" t="s">
        <v>30</v>
      </c>
      <c r="E15030">
        <v>2023</v>
      </c>
      <c r="F15030" s="3" t="str">
        <f t="shared" si="457"/>
        <v>RCGenCOLFLS2023</v>
      </c>
      <c r="G15030" s="9">
        <v>0</v>
      </c>
      <c r="H15030" s="9">
        <v>0</v>
      </c>
      <c r="I15030" s="9">
        <v>0</v>
      </c>
      <c r="J15030" s="9">
        <v>0</v>
      </c>
      <c r="K15030" s="9">
        <v>0</v>
      </c>
      <c r="L15030" s="9">
        <v>0</v>
      </c>
      <c r="M15030" s="9">
        <v>0</v>
      </c>
      <c r="N15030" s="9">
        <v>0</v>
      </c>
      <c r="O15030" s="9">
        <v>0</v>
      </c>
      <c r="P15030" s="9">
        <v>0</v>
      </c>
      <c r="Q15030" s="9">
        <v>0</v>
      </c>
      <c r="R15030" s="9">
        <v>0</v>
      </c>
      <c r="S15030" s="9">
        <v>0</v>
      </c>
      <c r="T15030" s="9">
        <v>0</v>
      </c>
    </row>
    <row r="15031" spans="1:20" x14ac:dyDescent="0.35">
      <c r="A15031">
        <f t="shared" si="456"/>
        <v>15031</v>
      </c>
      <c r="B15031" s="3" t="s">
        <v>1038</v>
      </c>
      <c r="C15031" s="3" t="s">
        <v>77</v>
      </c>
      <c r="D15031" s="3" t="s">
        <v>30</v>
      </c>
      <c r="E15031">
        <v>2024</v>
      </c>
      <c r="F15031" s="3" t="str">
        <f t="shared" si="457"/>
        <v>RCGenCOLFLS2024</v>
      </c>
      <c r="G15031" s="9">
        <v>0</v>
      </c>
      <c r="H15031" s="9">
        <v>0</v>
      </c>
      <c r="I15031" s="9">
        <v>0</v>
      </c>
      <c r="J15031" s="9">
        <v>0</v>
      </c>
      <c r="K15031" s="9">
        <v>0</v>
      </c>
      <c r="L15031" s="9">
        <v>0</v>
      </c>
      <c r="M15031" s="9">
        <v>0</v>
      </c>
      <c r="N15031" s="9">
        <v>0</v>
      </c>
      <c r="O15031" s="9">
        <v>0</v>
      </c>
      <c r="P15031" s="9">
        <v>0</v>
      </c>
      <c r="Q15031" s="9">
        <v>0</v>
      </c>
      <c r="R15031" s="9">
        <v>0</v>
      </c>
      <c r="S15031" s="9">
        <v>0</v>
      </c>
      <c r="T15031" s="9">
        <v>0</v>
      </c>
    </row>
    <row r="15032" spans="1:20" x14ac:dyDescent="0.35">
      <c r="A15032">
        <f t="shared" si="456"/>
        <v>15032</v>
      </c>
      <c r="B15032" s="3" t="s">
        <v>1038</v>
      </c>
      <c r="C15032" s="3" t="s">
        <v>77</v>
      </c>
      <c r="D15032" s="3" t="s">
        <v>30</v>
      </c>
      <c r="E15032">
        <v>2025</v>
      </c>
      <c r="F15032" s="3" t="str">
        <f t="shared" si="457"/>
        <v>RCGenCOLFLS2025</v>
      </c>
      <c r="G15032" s="9">
        <v>0</v>
      </c>
      <c r="H15032" s="9">
        <v>0</v>
      </c>
      <c r="I15032" s="9">
        <v>0</v>
      </c>
      <c r="J15032" s="9">
        <v>0</v>
      </c>
      <c r="K15032" s="9">
        <v>0</v>
      </c>
      <c r="L15032" s="9">
        <v>0</v>
      </c>
      <c r="M15032" s="9">
        <v>0</v>
      </c>
      <c r="N15032" s="9">
        <v>0</v>
      </c>
      <c r="O15032" s="9">
        <v>0</v>
      </c>
      <c r="P15032" s="9">
        <v>0</v>
      </c>
      <c r="Q15032" s="9">
        <v>0</v>
      </c>
      <c r="R15032" s="9">
        <v>0</v>
      </c>
      <c r="S15032" s="9">
        <v>0</v>
      </c>
      <c r="T15032" s="9">
        <v>0</v>
      </c>
    </row>
    <row r="15033" spans="1:20" x14ac:dyDescent="0.35">
      <c r="A15033">
        <f t="shared" si="456"/>
        <v>15033</v>
      </c>
      <c r="B15033" s="3" t="s">
        <v>1038</v>
      </c>
      <c r="C15033" s="3" t="s">
        <v>77</v>
      </c>
      <c r="D15033" s="3" t="s">
        <v>30</v>
      </c>
      <c r="E15033">
        <v>2026</v>
      </c>
      <c r="F15033" s="3" t="str">
        <f t="shared" si="457"/>
        <v>RCGenCOLFLS2026</v>
      </c>
      <c r="G15033" s="9">
        <v>0</v>
      </c>
      <c r="H15033" s="9">
        <v>0</v>
      </c>
      <c r="I15033" s="9">
        <v>0</v>
      </c>
      <c r="J15033" s="9">
        <v>0</v>
      </c>
      <c r="K15033" s="9">
        <v>0</v>
      </c>
      <c r="L15033" s="9">
        <v>0</v>
      </c>
      <c r="M15033" s="9">
        <v>0</v>
      </c>
      <c r="N15033" s="9">
        <v>0</v>
      </c>
      <c r="O15033" s="9">
        <v>0</v>
      </c>
      <c r="P15033" s="9">
        <v>0</v>
      </c>
      <c r="Q15033" s="9">
        <v>0</v>
      </c>
      <c r="R15033" s="9">
        <v>0</v>
      </c>
      <c r="S15033" s="9">
        <v>0</v>
      </c>
      <c r="T15033" s="9">
        <v>0</v>
      </c>
    </row>
    <row r="15034" spans="1:20" x14ac:dyDescent="0.35">
      <c r="A15034">
        <f t="shared" si="456"/>
        <v>15034</v>
      </c>
      <c r="B15034" s="3" t="s">
        <v>1038</v>
      </c>
      <c r="C15034" s="3" t="s">
        <v>77</v>
      </c>
      <c r="D15034" s="3" t="s">
        <v>30</v>
      </c>
      <c r="E15034">
        <v>2027</v>
      </c>
      <c r="F15034" s="3" t="str">
        <f t="shared" si="457"/>
        <v>RCGenCOLFLS2027</v>
      </c>
      <c r="G15034" s="9">
        <v>0</v>
      </c>
      <c r="H15034" s="9">
        <v>0</v>
      </c>
      <c r="I15034" s="9">
        <v>0</v>
      </c>
      <c r="J15034" s="9">
        <v>0</v>
      </c>
      <c r="K15034" s="9">
        <v>0</v>
      </c>
      <c r="L15034" s="9">
        <v>0</v>
      </c>
      <c r="M15034" s="9">
        <v>0</v>
      </c>
      <c r="N15034" s="9">
        <v>0</v>
      </c>
      <c r="O15034" s="9">
        <v>0</v>
      </c>
      <c r="P15034" s="9">
        <v>0</v>
      </c>
      <c r="Q15034" s="9">
        <v>0</v>
      </c>
      <c r="R15034" s="9">
        <v>0</v>
      </c>
      <c r="S15034" s="9">
        <v>0</v>
      </c>
      <c r="T15034" s="9">
        <v>0</v>
      </c>
    </row>
    <row r="15035" spans="1:20" x14ac:dyDescent="0.35">
      <c r="A15035">
        <f t="shared" si="456"/>
        <v>15035</v>
      </c>
      <c r="B15035" s="3" t="s">
        <v>1038</v>
      </c>
      <c r="C15035" s="3" t="s">
        <v>77</v>
      </c>
      <c r="D15035" s="3" t="s">
        <v>30</v>
      </c>
      <c r="E15035">
        <v>2028</v>
      </c>
      <c r="F15035" s="3" t="str">
        <f t="shared" si="457"/>
        <v>RCGenCOLFLS2028</v>
      </c>
      <c r="G15035" s="9">
        <v>0</v>
      </c>
      <c r="H15035" s="9">
        <v>0</v>
      </c>
      <c r="I15035" s="9">
        <v>0</v>
      </c>
      <c r="J15035" s="9">
        <v>0</v>
      </c>
      <c r="K15035" s="9">
        <v>0</v>
      </c>
      <c r="L15035" s="9">
        <v>0</v>
      </c>
      <c r="M15035" s="9">
        <v>0</v>
      </c>
      <c r="N15035" s="9">
        <v>0</v>
      </c>
      <c r="O15035" s="9">
        <v>0</v>
      </c>
      <c r="P15035" s="9">
        <v>0</v>
      </c>
      <c r="Q15035" s="9">
        <v>0</v>
      </c>
      <c r="R15035" s="9">
        <v>0</v>
      </c>
      <c r="S15035" s="9">
        <v>0</v>
      </c>
      <c r="T15035" s="9">
        <v>0</v>
      </c>
    </row>
    <row r="15036" spans="1:20" x14ac:dyDescent="0.35">
      <c r="A15036">
        <f t="shared" si="456"/>
        <v>15036</v>
      </c>
      <c r="B15036" s="3" t="s">
        <v>1038</v>
      </c>
      <c r="C15036" s="3" t="s">
        <v>77</v>
      </c>
      <c r="D15036" s="3" t="s">
        <v>30</v>
      </c>
      <c r="E15036">
        <v>2029</v>
      </c>
      <c r="F15036" s="3" t="str">
        <f t="shared" si="457"/>
        <v>RCGenCOLFLS2029</v>
      </c>
      <c r="G15036" s="9">
        <v>0</v>
      </c>
      <c r="H15036" s="9">
        <v>0</v>
      </c>
      <c r="I15036" s="9">
        <v>0</v>
      </c>
      <c r="J15036" s="9">
        <v>0</v>
      </c>
      <c r="K15036" s="9">
        <v>0</v>
      </c>
      <c r="L15036" s="9">
        <v>0</v>
      </c>
      <c r="M15036" s="9">
        <v>0</v>
      </c>
      <c r="N15036" s="9">
        <v>0</v>
      </c>
      <c r="O15036" s="9">
        <v>0</v>
      </c>
      <c r="P15036" s="9">
        <v>0</v>
      </c>
      <c r="Q15036" s="9">
        <v>0</v>
      </c>
      <c r="R15036" s="9">
        <v>0</v>
      </c>
      <c r="S15036" s="9">
        <v>0</v>
      </c>
      <c r="T15036" s="9">
        <v>0</v>
      </c>
    </row>
    <row r="15037" spans="1:20" x14ac:dyDescent="0.35">
      <c r="A15037">
        <f t="shared" si="456"/>
        <v>15037</v>
      </c>
      <c r="B15037" s="3" t="s">
        <v>1038</v>
      </c>
      <c r="C15037" s="3" t="s">
        <v>75</v>
      </c>
      <c r="D15037" s="3" t="s">
        <v>23</v>
      </c>
      <c r="E15037">
        <v>2020</v>
      </c>
      <c r="F15037" s="3" t="str">
        <f t="shared" si="457"/>
        <v>RCElevCORA L2020</v>
      </c>
      <c r="G15037" s="9">
        <v>1744.8360138400001</v>
      </c>
      <c r="H15037" s="9">
        <v>1745.57420284</v>
      </c>
      <c r="I15037" s="9">
        <v>1745.07223432</v>
      </c>
      <c r="J15037" s="9">
        <v>1743.9928379599901</v>
      </c>
      <c r="K15037" s="9">
        <v>1742.4081922400001</v>
      </c>
      <c r="L15037" s="9">
        <v>1739.39966196</v>
      </c>
      <c r="M15037" s="9">
        <v>1740.1673785200001</v>
      </c>
      <c r="N15037" s="9">
        <v>1743.44821852</v>
      </c>
      <c r="O15037" s="9">
        <v>1753.32026608</v>
      </c>
      <c r="P15037" s="9">
        <v>1755.6431008</v>
      </c>
      <c r="Q15037" s="9">
        <v>1743.1824704799999</v>
      </c>
      <c r="R15037" s="9">
        <v>1743.10044948</v>
      </c>
      <c r="S15037" s="9">
        <v>1743.1168536800001</v>
      </c>
      <c r="T15037" s="9">
        <v>1745.07223432</v>
      </c>
    </row>
    <row r="15038" spans="1:20" x14ac:dyDescent="0.35">
      <c r="A15038">
        <f t="shared" si="456"/>
        <v>15038</v>
      </c>
      <c r="B15038" s="3" t="s">
        <v>1038</v>
      </c>
      <c r="C15038" s="3" t="s">
        <v>75</v>
      </c>
      <c r="D15038" s="3" t="s">
        <v>23</v>
      </c>
      <c r="E15038">
        <v>2021</v>
      </c>
      <c r="F15038" s="3" t="str">
        <f t="shared" si="457"/>
        <v>RCElevCORA L2021</v>
      </c>
      <c r="G15038" s="9">
        <v>1744.9410007199999</v>
      </c>
      <c r="H15038" s="9">
        <v>1745.1640978400001</v>
      </c>
      <c r="I15038" s="9">
        <v>1745.07223432</v>
      </c>
      <c r="J15038" s="9">
        <v>1744.9541240799999</v>
      </c>
      <c r="K15038" s="9">
        <v>1743.13325788</v>
      </c>
      <c r="L15038" s="9">
        <v>1742.93968832</v>
      </c>
      <c r="M15038" s="9">
        <v>1739.6522866399901</v>
      </c>
      <c r="N15038" s="9">
        <v>1743.74021327999</v>
      </c>
      <c r="O15038" s="9">
        <v>1753.4711847199901</v>
      </c>
      <c r="P15038" s="9">
        <v>1757.4836520399999</v>
      </c>
      <c r="Q15038" s="9">
        <v>1745.0558301200001</v>
      </c>
      <c r="R15038" s="9">
        <v>1744.44231304</v>
      </c>
      <c r="S15038" s="9">
        <v>1743.41869096</v>
      </c>
      <c r="T15038" s="9">
        <v>1745.07223432</v>
      </c>
    </row>
    <row r="15039" spans="1:20" x14ac:dyDescent="0.35">
      <c r="A15039">
        <f t="shared" si="456"/>
        <v>15039</v>
      </c>
      <c r="B15039" s="3" t="s">
        <v>1038</v>
      </c>
      <c r="C15039" s="3" t="s">
        <v>75</v>
      </c>
      <c r="D15039" s="3" t="s">
        <v>23</v>
      </c>
      <c r="E15039">
        <v>2022</v>
      </c>
      <c r="F15039" s="3" t="str">
        <f t="shared" si="457"/>
        <v>RCElevCORA L2022</v>
      </c>
      <c r="G15039" s="9">
        <v>1744.7802395599999</v>
      </c>
      <c r="H15039" s="9">
        <v>1744.94428156</v>
      </c>
      <c r="I15039" s="9">
        <v>1745.21331044</v>
      </c>
      <c r="J15039" s="9">
        <v>1747.4967750799999</v>
      </c>
      <c r="K15039" s="9">
        <v>1743.28745736</v>
      </c>
      <c r="L15039" s="9">
        <v>1739.3832577599901</v>
      </c>
      <c r="M15039" s="9">
        <v>1739.29795592</v>
      </c>
      <c r="N15039" s="9">
        <v>1742.1326016799901</v>
      </c>
      <c r="O15039" s="9">
        <v>1751.05320564</v>
      </c>
      <c r="P15039" s="9">
        <v>1745.30517396</v>
      </c>
      <c r="Q15039" s="9">
        <v>1742.6214468399901</v>
      </c>
      <c r="R15039" s="9">
        <v>1742.84454396</v>
      </c>
      <c r="S15039" s="9">
        <v>1742.87735236</v>
      </c>
      <c r="T15039" s="9">
        <v>1745.0295833999901</v>
      </c>
    </row>
    <row r="15040" spans="1:20" x14ac:dyDescent="0.35">
      <c r="A15040">
        <f t="shared" si="456"/>
        <v>15040</v>
      </c>
      <c r="B15040" s="3" t="s">
        <v>1038</v>
      </c>
      <c r="C15040" s="3" t="s">
        <v>75</v>
      </c>
      <c r="D15040" s="3" t="s">
        <v>23</v>
      </c>
      <c r="E15040">
        <v>2023</v>
      </c>
      <c r="F15040" s="3" t="str">
        <f t="shared" si="457"/>
        <v>RCElevCORA L2023</v>
      </c>
      <c r="G15040" s="9">
        <v>1744.6555676399901</v>
      </c>
      <c r="H15040" s="9">
        <v>1745.2592422</v>
      </c>
      <c r="I15040" s="9">
        <v>1745.21331044</v>
      </c>
      <c r="J15040" s="9">
        <v>1744.2093734</v>
      </c>
      <c r="K15040" s="9">
        <v>1742.00792976</v>
      </c>
      <c r="L15040" s="9">
        <v>1739.2749900399999</v>
      </c>
      <c r="M15040" s="9">
        <v>1739.29795592</v>
      </c>
      <c r="N15040" s="9">
        <v>1741.79467516</v>
      </c>
      <c r="O15040" s="9">
        <v>1746.5289272799901</v>
      </c>
      <c r="P15040" s="9">
        <v>1746.54533148</v>
      </c>
      <c r="Q15040" s="9">
        <v>1742.7986122</v>
      </c>
      <c r="R15040" s="9">
        <v>1742.96593504</v>
      </c>
      <c r="S15040" s="9">
        <v>1742.7658038</v>
      </c>
      <c r="T15040" s="9">
        <v>1745.05254928</v>
      </c>
    </row>
    <row r="15041" spans="1:20" x14ac:dyDescent="0.35">
      <c r="A15041">
        <f t="shared" si="456"/>
        <v>15041</v>
      </c>
      <c r="B15041" s="3" t="s">
        <v>1038</v>
      </c>
      <c r="C15041" s="3" t="s">
        <v>75</v>
      </c>
      <c r="D15041" s="3" t="s">
        <v>23</v>
      </c>
      <c r="E15041">
        <v>2024</v>
      </c>
      <c r="F15041" s="3" t="str">
        <f t="shared" si="457"/>
        <v>RCElevCORA L2024</v>
      </c>
      <c r="G15041" s="9">
        <v>1744.87866476</v>
      </c>
      <c r="H15041" s="9">
        <v>1745.42656503999</v>
      </c>
      <c r="I15041" s="9">
        <v>1745.21331044</v>
      </c>
      <c r="J15041" s="9">
        <v>1743.1955938399999</v>
      </c>
      <c r="K15041" s="9">
        <v>1742.4672473600001</v>
      </c>
      <c r="L15041" s="9">
        <v>1740.08863836</v>
      </c>
      <c r="M15041" s="9">
        <v>1739.29795592</v>
      </c>
      <c r="N15041" s="9">
        <v>1739.18640736</v>
      </c>
      <c r="O15041" s="9">
        <v>1748.5958564799901</v>
      </c>
      <c r="P15041" s="9">
        <v>1743.66147311999</v>
      </c>
      <c r="Q15041" s="9">
        <v>1742.79205052</v>
      </c>
      <c r="R15041" s="9">
        <v>1743.1890321599999</v>
      </c>
      <c r="S15041" s="9">
        <v>1743.1627854400001</v>
      </c>
      <c r="T15041" s="9">
        <v>1745.07223432</v>
      </c>
    </row>
    <row r="15042" spans="1:20" x14ac:dyDescent="0.35">
      <c r="A15042">
        <f t="shared" si="456"/>
        <v>15042</v>
      </c>
      <c r="B15042" s="3" t="s">
        <v>1038</v>
      </c>
      <c r="C15042" s="3" t="s">
        <v>75</v>
      </c>
      <c r="D15042" s="3" t="s">
        <v>23</v>
      </c>
      <c r="E15042">
        <v>2025</v>
      </c>
      <c r="F15042" s="3" t="str">
        <f t="shared" si="457"/>
        <v>RCElevCORA L2025</v>
      </c>
      <c r="G15042" s="9">
        <v>1745.1706595200001</v>
      </c>
      <c r="H15042" s="9">
        <v>1745.12472776</v>
      </c>
      <c r="I15042" s="9">
        <v>1745.07223432</v>
      </c>
      <c r="J15042" s="9">
        <v>1745.47249679999</v>
      </c>
      <c r="K15042" s="9">
        <v>1746.9554364799999</v>
      </c>
      <c r="L15042" s="9">
        <v>1740.96462263999</v>
      </c>
      <c r="M15042" s="9">
        <v>1739.3176409600001</v>
      </c>
      <c r="N15042" s="9">
        <v>1742.0472998400001</v>
      </c>
      <c r="O15042" s="9">
        <v>1753.3432319599999</v>
      </c>
      <c r="P15042" s="9">
        <v>1743.6516306000001</v>
      </c>
      <c r="Q15042" s="9">
        <v>1742.7067486799999</v>
      </c>
      <c r="R15042" s="9">
        <v>1742.7658038</v>
      </c>
      <c r="S15042" s="9">
        <v>1742.8871948799999</v>
      </c>
      <c r="T15042" s="9">
        <v>1745.07223432</v>
      </c>
    </row>
    <row r="15043" spans="1:20" x14ac:dyDescent="0.35">
      <c r="A15043">
        <f t="shared" ref="A15043:A15106" si="458">A15042+1</f>
        <v>15043</v>
      </c>
      <c r="B15043" s="3" t="s">
        <v>1038</v>
      </c>
      <c r="C15043" s="3" t="s">
        <v>75</v>
      </c>
      <c r="D15043" s="3" t="s">
        <v>23</v>
      </c>
      <c r="E15043">
        <v>2026</v>
      </c>
      <c r="F15043" s="3" t="str">
        <f t="shared" si="457"/>
        <v>RCElevCORA L2026</v>
      </c>
      <c r="G15043" s="9">
        <v>1745.4429692399999</v>
      </c>
      <c r="H15043" s="9">
        <v>1746.0597671599901</v>
      </c>
      <c r="I15043" s="9">
        <v>1745.07223432</v>
      </c>
      <c r="J15043" s="9">
        <v>1748.8616045199999</v>
      </c>
      <c r="K15043" s="9">
        <v>1744.0912631599999</v>
      </c>
      <c r="L15043" s="9">
        <v>1743.6910006799999</v>
      </c>
      <c r="M15043" s="9">
        <v>1740.1903444</v>
      </c>
      <c r="N15043" s="9">
        <v>1745.8301083599999</v>
      </c>
      <c r="O15043" s="9">
        <v>1753.4449380000001</v>
      </c>
      <c r="P15043" s="9">
        <v>1748.59913732</v>
      </c>
      <c r="Q15043" s="9">
        <v>1742.83798228</v>
      </c>
      <c r="R15043" s="9">
        <v>1742.6673785999999</v>
      </c>
      <c r="S15043" s="9">
        <v>1742.78548884</v>
      </c>
      <c r="T15043" s="9">
        <v>1745.07223432</v>
      </c>
    </row>
    <row r="15044" spans="1:20" x14ac:dyDescent="0.35">
      <c r="A15044">
        <f t="shared" si="458"/>
        <v>15044</v>
      </c>
      <c r="B15044" s="3" t="s">
        <v>1038</v>
      </c>
      <c r="C15044" s="3" t="s">
        <v>75</v>
      </c>
      <c r="D15044" s="3" t="s">
        <v>23</v>
      </c>
      <c r="E15044">
        <v>2027</v>
      </c>
      <c r="F15044" s="3" t="str">
        <f t="shared" si="457"/>
        <v>RCElevCORA L2027</v>
      </c>
      <c r="G15044" s="9">
        <v>1744.66541016</v>
      </c>
      <c r="H15044" s="9">
        <v>1745.26580388</v>
      </c>
      <c r="I15044" s="9">
        <v>1745.21331044</v>
      </c>
      <c r="J15044" s="9">
        <v>1743.6024179999999</v>
      </c>
      <c r="K15044" s="9">
        <v>1742.5033366</v>
      </c>
      <c r="L15044" s="9">
        <v>1739.58010816</v>
      </c>
      <c r="M15044" s="9">
        <v>1739.29795592</v>
      </c>
      <c r="N15044" s="9">
        <v>1742.79205052</v>
      </c>
      <c r="O15044" s="9">
        <v>1748.7631793200001</v>
      </c>
      <c r="P15044" s="9">
        <v>1743.28089568</v>
      </c>
      <c r="Q15044" s="9">
        <v>1742.7461187599999</v>
      </c>
      <c r="R15044" s="9">
        <v>1742.9757775600001</v>
      </c>
      <c r="S15044" s="9">
        <v>1743.2021555199999</v>
      </c>
      <c r="T15044" s="9">
        <v>1745.07223432</v>
      </c>
    </row>
    <row r="15045" spans="1:20" x14ac:dyDescent="0.35">
      <c r="A15045">
        <f t="shared" si="458"/>
        <v>15045</v>
      </c>
      <c r="B15045" s="3" t="s">
        <v>1038</v>
      </c>
      <c r="C15045" s="3" t="s">
        <v>75</v>
      </c>
      <c r="D15045" s="3" t="s">
        <v>23</v>
      </c>
      <c r="E15045">
        <v>2028</v>
      </c>
      <c r="F15045" s="3" t="str">
        <f t="shared" si="457"/>
        <v>RCElevCORA L2028</v>
      </c>
      <c r="G15045" s="9">
        <v>1745.07223432</v>
      </c>
      <c r="H15045" s="9">
        <v>1745.53483276</v>
      </c>
      <c r="I15045" s="9">
        <v>1745.21331044</v>
      </c>
      <c r="J15045" s="9">
        <v>1743.7763025199999</v>
      </c>
      <c r="K15045" s="9">
        <v>1742.2802394800001</v>
      </c>
      <c r="L15045" s="9">
        <v>1740.0787958399901</v>
      </c>
      <c r="M15045" s="9">
        <v>1739.29139423999</v>
      </c>
      <c r="N15045" s="9">
        <v>1739.1470372799999</v>
      </c>
      <c r="O15045" s="9">
        <v>1746.2402133600001</v>
      </c>
      <c r="P15045" s="9">
        <v>1743.1168536800001</v>
      </c>
      <c r="Q15045" s="9">
        <v>1742.65753608</v>
      </c>
      <c r="R15045" s="9">
        <v>1742.3950688800001</v>
      </c>
      <c r="S15045" s="9">
        <v>1742.92656496</v>
      </c>
      <c r="T15045" s="9">
        <v>1745.07223432</v>
      </c>
    </row>
    <row r="15046" spans="1:20" x14ac:dyDescent="0.35">
      <c r="A15046">
        <f t="shared" si="458"/>
        <v>15046</v>
      </c>
      <c r="B15046" s="3" t="s">
        <v>1038</v>
      </c>
      <c r="C15046" s="3" t="s">
        <v>75</v>
      </c>
      <c r="D15046" s="3" t="s">
        <v>23</v>
      </c>
      <c r="E15046">
        <v>2029</v>
      </c>
      <c r="F15046" s="3" t="str">
        <f t="shared" si="457"/>
        <v>RCElevCORA L2029</v>
      </c>
      <c r="G15046" s="9">
        <v>1745.0820768399999</v>
      </c>
      <c r="H15046" s="9">
        <v>1745.06567263999</v>
      </c>
      <c r="I15046" s="9">
        <v>1745.21331044</v>
      </c>
      <c r="J15046" s="9">
        <v>1743.2677723199999</v>
      </c>
      <c r="K15046" s="9">
        <v>1741.85373028</v>
      </c>
      <c r="L15046" s="9">
        <v>1739.6096357199999</v>
      </c>
      <c r="M15046" s="9">
        <v>1739.9180346799999</v>
      </c>
      <c r="N15046" s="9">
        <v>1740.48890083999</v>
      </c>
      <c r="O15046" s="9">
        <v>1750.59716888</v>
      </c>
      <c r="P15046" s="9">
        <v>1743.2480872799999</v>
      </c>
      <c r="Q15046" s="9">
        <v>1742.7526804399999</v>
      </c>
      <c r="R15046" s="9">
        <v>1742.87735236</v>
      </c>
      <c r="S15046" s="9">
        <v>1742.87735236</v>
      </c>
      <c r="T15046" s="9">
        <v>1745.07223432</v>
      </c>
    </row>
    <row r="15047" spans="1:20" x14ac:dyDescent="0.35">
      <c r="A15047">
        <f t="shared" si="458"/>
        <v>15047</v>
      </c>
      <c r="B15047" s="3" t="s">
        <v>1038</v>
      </c>
      <c r="C15047" s="3" t="s">
        <v>86</v>
      </c>
      <c r="D15047" s="3" t="s">
        <v>23</v>
      </c>
      <c r="E15047">
        <v>2020</v>
      </c>
      <c r="F15047" s="3" t="str">
        <f t="shared" si="457"/>
        <v>RCQOutCORA L2020</v>
      </c>
      <c r="G15047" s="9">
        <v>13.832621270226998</v>
      </c>
      <c r="H15047" s="9">
        <v>31.089765562581199</v>
      </c>
      <c r="I15047" s="9">
        <v>37.322613486080897</v>
      </c>
      <c r="J15047" s="9">
        <v>29.881157194800199</v>
      </c>
      <c r="K15047" s="9">
        <v>18.691847235094698</v>
      </c>
      <c r="L15047" s="9">
        <v>24.118492433625601</v>
      </c>
      <c r="M15047" s="9">
        <v>20.0349881261318</v>
      </c>
      <c r="N15047" s="9">
        <v>28.3833636520447</v>
      </c>
      <c r="O15047" s="9">
        <v>39.598993552215298</v>
      </c>
      <c r="P15047" s="9">
        <v>70.359769178562502</v>
      </c>
      <c r="Q15047" s="9">
        <v>51.417247875580003</v>
      </c>
      <c r="R15047" s="9">
        <v>23.593049433259399</v>
      </c>
      <c r="S15047" s="9">
        <v>19.454963240687899</v>
      </c>
      <c r="T15047" s="9">
        <v>17.251750291889</v>
      </c>
    </row>
    <row r="15048" spans="1:20" x14ac:dyDescent="0.35">
      <c r="A15048">
        <f t="shared" si="458"/>
        <v>15048</v>
      </c>
      <c r="B15048" s="3" t="s">
        <v>1038</v>
      </c>
      <c r="C15048" s="3" t="s">
        <v>86</v>
      </c>
      <c r="D15048" s="3" t="s">
        <v>23</v>
      </c>
      <c r="E15048">
        <v>2021</v>
      </c>
      <c r="F15048" s="3" t="str">
        <f t="shared" si="457"/>
        <v>RCQOutCORA L2021</v>
      </c>
      <c r="G15048" s="9">
        <v>15.8194908954592</v>
      </c>
      <c r="H15048" s="9">
        <v>24.946414487032499</v>
      </c>
      <c r="I15048" s="9">
        <v>19.531972201961</v>
      </c>
      <c r="J15048" s="9">
        <v>32.475681276598699</v>
      </c>
      <c r="K15048" s="9">
        <v>36.243425404782798</v>
      </c>
      <c r="L15048" s="9">
        <v>25.121533229243401</v>
      </c>
      <c r="M15048" s="9">
        <v>29.8941135083315</v>
      </c>
      <c r="N15048" s="9">
        <v>27.815324217644399</v>
      </c>
      <c r="O15048" s="9">
        <v>52.252196878827299</v>
      </c>
      <c r="P15048" s="9">
        <v>63.665886346099299</v>
      </c>
      <c r="Q15048" s="9">
        <v>73.528740620529504</v>
      </c>
      <c r="R15048" s="9">
        <v>37.903652242983298</v>
      </c>
      <c r="S15048" s="9">
        <v>32.5304421472743</v>
      </c>
      <c r="T15048" s="9">
        <v>23.407318040989601</v>
      </c>
    </row>
    <row r="15049" spans="1:20" x14ac:dyDescent="0.35">
      <c r="A15049">
        <f t="shared" si="458"/>
        <v>15049</v>
      </c>
      <c r="B15049" s="3" t="s">
        <v>1038</v>
      </c>
      <c r="C15049" s="3" t="s">
        <v>86</v>
      </c>
      <c r="D15049" s="3" t="s">
        <v>23</v>
      </c>
      <c r="E15049">
        <v>2022</v>
      </c>
      <c r="F15049" s="3" t="str">
        <f t="shared" si="457"/>
        <v>RCQOutCORA L2022</v>
      </c>
      <c r="G15049" s="9">
        <v>17.7257301715483</v>
      </c>
      <c r="H15049" s="9">
        <v>25.602857006446801</v>
      </c>
      <c r="I15049" s="9">
        <v>25.8084681711169</v>
      </c>
      <c r="J15049" s="9">
        <v>28.875961351621701</v>
      </c>
      <c r="K15049" s="9">
        <v>43.016628255458897</v>
      </c>
      <c r="L15049" s="9">
        <v>19.410997825291901</v>
      </c>
      <c r="M15049" s="9">
        <v>18.3990221843322</v>
      </c>
      <c r="N15049" s="9">
        <v>32.771988003684903</v>
      </c>
      <c r="O15049" s="9">
        <v>49.498358627746597</v>
      </c>
      <c r="P15049" s="9">
        <v>68.767747568353201</v>
      </c>
      <c r="Q15049" s="9">
        <v>32.769852482464202</v>
      </c>
      <c r="R15049" s="9">
        <v>14.933470781532201</v>
      </c>
      <c r="S15049" s="9">
        <v>21.625288517268501</v>
      </c>
      <c r="T15049" s="9">
        <v>9.8956496580491606</v>
      </c>
    </row>
    <row r="15050" spans="1:20" x14ac:dyDescent="0.35">
      <c r="A15050">
        <f t="shared" si="458"/>
        <v>15050</v>
      </c>
      <c r="B15050" s="3" t="s">
        <v>1038</v>
      </c>
      <c r="C15050" s="3" t="s">
        <v>86</v>
      </c>
      <c r="D15050" s="3" t="s">
        <v>23</v>
      </c>
      <c r="E15050">
        <v>2023</v>
      </c>
      <c r="F15050" s="3" t="str">
        <f t="shared" si="457"/>
        <v>RCQOutCORA L2023</v>
      </c>
      <c r="G15050" s="9">
        <v>15.1729241837867</v>
      </c>
      <c r="H15050" s="9">
        <v>17.4693543600469</v>
      </c>
      <c r="I15050" s="9">
        <v>23.099980840181299</v>
      </c>
      <c r="J15050" s="9">
        <v>28.672083455062701</v>
      </c>
      <c r="K15050" s="9">
        <v>27.3622712639723</v>
      </c>
      <c r="L15050" s="9">
        <v>15.6194698231483</v>
      </c>
      <c r="M15050" s="9">
        <v>17.413597972711099</v>
      </c>
      <c r="N15050" s="9">
        <v>24.727646189583499</v>
      </c>
      <c r="O15050" s="9">
        <v>43.643001346724397</v>
      </c>
      <c r="P15050" s="9">
        <v>58.410825988936203</v>
      </c>
      <c r="Q15050" s="9">
        <v>38.690793761776199</v>
      </c>
      <c r="R15050" s="9">
        <v>30.757051831203999</v>
      </c>
      <c r="S15050" s="9">
        <v>21.467688200184998</v>
      </c>
      <c r="T15050" s="9">
        <v>18.492661083060099</v>
      </c>
    </row>
    <row r="15051" spans="1:20" x14ac:dyDescent="0.35">
      <c r="A15051">
        <f t="shared" si="458"/>
        <v>15051</v>
      </c>
      <c r="B15051" s="3" t="s">
        <v>1038</v>
      </c>
      <c r="C15051" s="3" t="s">
        <v>86</v>
      </c>
      <c r="D15051" s="3" t="s">
        <v>23</v>
      </c>
      <c r="E15051">
        <v>2024</v>
      </c>
      <c r="F15051" s="3" t="str">
        <f t="shared" si="457"/>
        <v>RCQOutCORA L2024</v>
      </c>
      <c r="G15051" s="9">
        <v>19.473767515594002</v>
      </c>
      <c r="H15051" s="9">
        <v>30.478377998154205</v>
      </c>
      <c r="I15051" s="9">
        <v>24.5381583606775</v>
      </c>
      <c r="J15051" s="9">
        <v>26.272534912255999</v>
      </c>
      <c r="K15051" s="9">
        <v>16.340142779265101</v>
      </c>
      <c r="L15051" s="9">
        <v>15.1180565058306</v>
      </c>
      <c r="M15051" s="9">
        <v>16.229268146328099</v>
      </c>
      <c r="N15051" s="9">
        <v>19.956199517495602</v>
      </c>
      <c r="O15051" s="9">
        <v>38.641625710177102</v>
      </c>
      <c r="P15051" s="9">
        <v>59.844748067922197</v>
      </c>
      <c r="Q15051" s="9">
        <v>25.498723629782699</v>
      </c>
      <c r="R15051" s="9">
        <v>15.546611377377699</v>
      </c>
      <c r="S15051" s="9">
        <v>15.129349362927</v>
      </c>
      <c r="T15051" s="9">
        <v>17.774770024618501</v>
      </c>
    </row>
    <row r="15052" spans="1:20" x14ac:dyDescent="0.35">
      <c r="A15052">
        <f t="shared" si="458"/>
        <v>15052</v>
      </c>
      <c r="B15052" s="3" t="s">
        <v>1038</v>
      </c>
      <c r="C15052" s="3" t="s">
        <v>86</v>
      </c>
      <c r="D15052" s="3" t="s">
        <v>23</v>
      </c>
      <c r="E15052">
        <v>2025</v>
      </c>
      <c r="F15052" s="3" t="str">
        <f t="shared" si="457"/>
        <v>RCQOutCORA L2025</v>
      </c>
      <c r="G15052" s="9">
        <v>13.3674091616168</v>
      </c>
      <c r="H15052" s="9">
        <v>14.5223380113262</v>
      </c>
      <c r="I15052" s="9">
        <v>20.7804509921259</v>
      </c>
      <c r="J15052" s="9">
        <v>28.721194638404601</v>
      </c>
      <c r="K15052" s="9">
        <v>40.338978999551003</v>
      </c>
      <c r="L15052" s="9">
        <v>30.223480455053501</v>
      </c>
      <c r="M15052" s="9">
        <v>23.584967364000001</v>
      </c>
      <c r="N15052" s="9">
        <v>25.610385809334801</v>
      </c>
      <c r="O15052" s="9">
        <v>62.339565542255698</v>
      </c>
      <c r="P15052" s="9">
        <v>64.561875935388102</v>
      </c>
      <c r="Q15052" s="9">
        <v>23.302678416649901</v>
      </c>
      <c r="R15052" s="9">
        <v>13.880531047142</v>
      </c>
      <c r="S15052" s="9">
        <v>16.378506660113199</v>
      </c>
      <c r="T15052" s="9">
        <v>13.4986498284646</v>
      </c>
    </row>
    <row r="15053" spans="1:20" x14ac:dyDescent="0.35">
      <c r="A15053">
        <f t="shared" si="458"/>
        <v>15053</v>
      </c>
      <c r="B15053" s="3" t="s">
        <v>1038</v>
      </c>
      <c r="C15053" s="3" t="s">
        <v>86</v>
      </c>
      <c r="D15053" s="3" t="s">
        <v>23</v>
      </c>
      <c r="E15053">
        <v>2026</v>
      </c>
      <c r="F15053" s="3" t="str">
        <f t="shared" si="457"/>
        <v>RCQOutCORA L2026</v>
      </c>
      <c r="G15053" s="9">
        <v>11.6934694019304</v>
      </c>
      <c r="H15053" s="9">
        <v>40.4702783365343</v>
      </c>
      <c r="I15053" s="9">
        <v>48.267605250005502</v>
      </c>
      <c r="J15053" s="9">
        <v>51.820525051251302</v>
      </c>
      <c r="K15053" s="9">
        <v>50.300987730816402</v>
      </c>
      <c r="L15053" s="9">
        <v>26.590680027795699</v>
      </c>
      <c r="M15053" s="9">
        <v>35.639631872045797</v>
      </c>
      <c r="N15053" s="9">
        <v>33.683769993932899</v>
      </c>
      <c r="O15053" s="9">
        <v>50.821481549566201</v>
      </c>
      <c r="P15053" s="9">
        <v>66.351101923506903</v>
      </c>
      <c r="Q15053" s="9">
        <v>31.614063622777699</v>
      </c>
      <c r="R15053" s="9">
        <v>18.377954429850199</v>
      </c>
      <c r="S15053" s="9">
        <v>17.979066266102901</v>
      </c>
      <c r="T15053" s="9">
        <v>9.6075746723123601</v>
      </c>
    </row>
    <row r="15054" spans="1:20" x14ac:dyDescent="0.35">
      <c r="A15054">
        <f t="shared" si="458"/>
        <v>15054</v>
      </c>
      <c r="B15054" s="3" t="s">
        <v>1038</v>
      </c>
      <c r="C15054" s="3" t="s">
        <v>86</v>
      </c>
      <c r="D15054" s="3" t="s">
        <v>23</v>
      </c>
      <c r="E15054">
        <v>2027</v>
      </c>
      <c r="F15054" s="3" t="str">
        <f t="shared" si="457"/>
        <v>RCQOutCORA L2027</v>
      </c>
      <c r="G15054" s="9">
        <v>12.3070957562415</v>
      </c>
      <c r="H15054" s="9">
        <v>12.6895082422551</v>
      </c>
      <c r="I15054" s="9">
        <v>17.014897063673502</v>
      </c>
      <c r="J15054" s="9">
        <v>19.722737553598002</v>
      </c>
      <c r="K15054" s="9">
        <v>11.26340560235</v>
      </c>
      <c r="L15054" s="9">
        <v>12.430774060221299</v>
      </c>
      <c r="M15054" s="9">
        <v>16.363607875334001</v>
      </c>
      <c r="N15054" s="9">
        <v>24.747705331087001</v>
      </c>
      <c r="O15054" s="9">
        <v>47.578936504093697</v>
      </c>
      <c r="P15054" s="9">
        <v>64.430868856445898</v>
      </c>
      <c r="Q15054" s="9">
        <v>24.655253871429402</v>
      </c>
      <c r="R15054" s="9">
        <v>16.916956241286101</v>
      </c>
      <c r="S15054" s="9">
        <v>16.5315276237598</v>
      </c>
      <c r="T15054" s="9">
        <v>14.354303570325801</v>
      </c>
    </row>
    <row r="15055" spans="1:20" x14ac:dyDescent="0.35">
      <c r="A15055">
        <f t="shared" si="458"/>
        <v>15055</v>
      </c>
      <c r="B15055" s="3" t="s">
        <v>1038</v>
      </c>
      <c r="C15055" s="3" t="s">
        <v>86</v>
      </c>
      <c r="D15055" s="3" t="s">
        <v>23</v>
      </c>
      <c r="E15055">
        <v>2028</v>
      </c>
      <c r="F15055" s="3" t="str">
        <f t="shared" si="457"/>
        <v>RCQOutCORA L2028</v>
      </c>
      <c r="G15055" s="9">
        <v>11.9096825927935</v>
      </c>
      <c r="H15055" s="9">
        <v>17.472792053271</v>
      </c>
      <c r="I15055" s="9">
        <v>19.0066056532552</v>
      </c>
      <c r="J15055" s="9">
        <v>14.8129328571904</v>
      </c>
      <c r="K15055" s="9">
        <v>11.408321194268598</v>
      </c>
      <c r="L15055" s="9">
        <v>12.0836321387529</v>
      </c>
      <c r="M15055" s="9">
        <v>16.0968244571098</v>
      </c>
      <c r="N15055" s="9">
        <v>21.860971527762199</v>
      </c>
      <c r="O15055" s="9">
        <v>38.4311668932719</v>
      </c>
      <c r="P15055" s="9">
        <v>41.156901306568002</v>
      </c>
      <c r="Q15055" s="9">
        <v>22.732224542526801</v>
      </c>
      <c r="R15055" s="9">
        <v>21.731492991104101</v>
      </c>
      <c r="S15055" s="9">
        <v>14.1710263812897</v>
      </c>
      <c r="T15055" s="9">
        <v>12.667713768394901</v>
      </c>
    </row>
    <row r="15056" spans="1:20" x14ac:dyDescent="0.35">
      <c r="A15056">
        <f t="shared" si="458"/>
        <v>15056</v>
      </c>
      <c r="B15056" s="3" t="s">
        <v>1038</v>
      </c>
      <c r="C15056" s="3" t="s">
        <v>86</v>
      </c>
      <c r="D15056" s="3" t="s">
        <v>23</v>
      </c>
      <c r="E15056">
        <v>2029</v>
      </c>
      <c r="F15056" s="3" t="str">
        <f t="shared" si="457"/>
        <v>RCQOutCORA L2029</v>
      </c>
      <c r="G15056" s="9">
        <v>9.2618540040996997</v>
      </c>
      <c r="H15056" s="9">
        <v>16.252820271085401</v>
      </c>
      <c r="I15056" s="9">
        <v>16.363931352395699</v>
      </c>
      <c r="J15056" s="9">
        <v>20.150873344849199</v>
      </c>
      <c r="K15056" s="9">
        <v>14.3531596489479</v>
      </c>
      <c r="L15056" s="9">
        <v>15.736989325647899</v>
      </c>
      <c r="M15056" s="9">
        <v>20.898068530078</v>
      </c>
      <c r="N15056" s="9">
        <v>22.6943390273609</v>
      </c>
      <c r="O15056" s="9">
        <v>42.255374689312802</v>
      </c>
      <c r="P15056" s="9">
        <v>59.707379712254102</v>
      </c>
      <c r="Q15056" s="9">
        <v>27.295573249549399</v>
      </c>
      <c r="R15056" s="9">
        <v>16.850206455329701</v>
      </c>
      <c r="S15056" s="9">
        <v>15.1451531267449</v>
      </c>
      <c r="T15056" s="9">
        <v>15.059140104071201</v>
      </c>
    </row>
    <row r="15057" spans="1:20" x14ac:dyDescent="0.35">
      <c r="A15057">
        <f t="shared" si="458"/>
        <v>15057</v>
      </c>
      <c r="B15057" s="3" t="s">
        <v>1038</v>
      </c>
      <c r="C15057" s="3" t="s">
        <v>95</v>
      </c>
      <c r="D15057" s="3" t="s">
        <v>23</v>
      </c>
      <c r="E15057">
        <v>2020</v>
      </c>
      <c r="F15057" s="3" t="str">
        <f t="shared" si="457"/>
        <v>RCSpillCORA L2020</v>
      </c>
      <c r="G15057" s="9">
        <v>11.678378252236399</v>
      </c>
      <c r="H15057" s="9">
        <v>24.345948468444099</v>
      </c>
      <c r="I15057" s="9">
        <v>28.9430745116187</v>
      </c>
      <c r="J15057" s="9">
        <v>23.496801135899801</v>
      </c>
      <c r="K15057" s="9">
        <v>15.143250295555202</v>
      </c>
      <c r="L15057" s="9">
        <v>19.959570399021501</v>
      </c>
      <c r="M15057" s="9">
        <v>16.351946757370001</v>
      </c>
      <c r="N15057" s="9">
        <v>22.6318508584291</v>
      </c>
      <c r="O15057" s="9">
        <v>30.944618438157899</v>
      </c>
      <c r="P15057" s="9">
        <v>66.571980817222197</v>
      </c>
      <c r="Q15057" s="9">
        <v>45.450455993625802</v>
      </c>
      <c r="R15057" s="9">
        <v>19.5381147351736</v>
      </c>
      <c r="S15057" s="9">
        <v>16.469303746160001</v>
      </c>
      <c r="T15057" s="9">
        <v>14.877338420239401</v>
      </c>
    </row>
    <row r="15058" spans="1:20" x14ac:dyDescent="0.35">
      <c r="A15058">
        <f t="shared" si="458"/>
        <v>15058</v>
      </c>
      <c r="B15058" s="3" t="s">
        <v>1038</v>
      </c>
      <c r="C15058" s="3" t="s">
        <v>95</v>
      </c>
      <c r="D15058" s="3" t="s">
        <v>23</v>
      </c>
      <c r="E15058">
        <v>2021</v>
      </c>
      <c r="F15058" s="3" t="str">
        <f t="shared" si="457"/>
        <v>RCSpillCORA L2021</v>
      </c>
      <c r="G15058" s="9">
        <v>13.928976119238801</v>
      </c>
      <c r="H15058" s="9">
        <v>20.034525847386401</v>
      </c>
      <c r="I15058" s="9">
        <v>15.8595762829836</v>
      </c>
      <c r="J15058" s="9">
        <v>26.694698557996599</v>
      </c>
      <c r="K15058" s="9">
        <v>29.7020051587401</v>
      </c>
      <c r="L15058" s="9">
        <v>20.9286519484065</v>
      </c>
      <c r="M15058" s="9">
        <v>24.229024441066599</v>
      </c>
      <c r="N15058" s="9">
        <v>25.242712400811101</v>
      </c>
      <c r="O15058" s="9">
        <v>49.518030955485898</v>
      </c>
      <c r="P15058" s="9">
        <v>56.195780332766603</v>
      </c>
      <c r="Q15058" s="9">
        <v>68.328589474094699</v>
      </c>
      <c r="R15058" s="9">
        <v>29.388045635423602</v>
      </c>
      <c r="S15058" s="9">
        <v>25.005399099816401</v>
      </c>
      <c r="T15058" s="9">
        <v>19.7783906084527</v>
      </c>
    </row>
    <row r="15059" spans="1:20" x14ac:dyDescent="0.35">
      <c r="A15059">
        <f t="shared" si="458"/>
        <v>15059</v>
      </c>
      <c r="B15059" s="3" t="s">
        <v>1038</v>
      </c>
      <c r="C15059" s="3" t="s">
        <v>95</v>
      </c>
      <c r="D15059" s="3" t="s">
        <v>23</v>
      </c>
      <c r="E15059">
        <v>2022</v>
      </c>
      <c r="F15059" s="3" t="str">
        <f t="shared" si="457"/>
        <v>RCSpillCORA L2022</v>
      </c>
      <c r="G15059" s="9">
        <v>15.451618736821001</v>
      </c>
      <c r="H15059" s="9">
        <v>20.098875641147899</v>
      </c>
      <c r="I15059" s="9">
        <v>21.025860400460399</v>
      </c>
      <c r="J15059" s="9">
        <v>23.583637247308801</v>
      </c>
      <c r="K15059" s="9">
        <v>36.846816982925503</v>
      </c>
      <c r="L15059" s="9">
        <v>16.278084134195701</v>
      </c>
      <c r="M15059" s="9">
        <v>15.0744162399502</v>
      </c>
      <c r="N15059" s="9">
        <v>27.4871606082033</v>
      </c>
      <c r="O15059" s="9">
        <v>38.7570030846626</v>
      </c>
      <c r="P15059" s="9">
        <v>58.910509607609697</v>
      </c>
      <c r="Q15059" s="9">
        <v>27.0105738049145</v>
      </c>
      <c r="R15059" s="9">
        <v>13.420491571991301</v>
      </c>
      <c r="S15059" s="9">
        <v>17.805212656924699</v>
      </c>
      <c r="T15059" s="9">
        <v>8.18370149894257</v>
      </c>
    </row>
    <row r="15060" spans="1:20" x14ac:dyDescent="0.35">
      <c r="A15060">
        <f t="shared" si="458"/>
        <v>15060</v>
      </c>
      <c r="B15060" s="3" t="s">
        <v>1038</v>
      </c>
      <c r="C15060" s="3" t="s">
        <v>95</v>
      </c>
      <c r="D15060" s="3" t="s">
        <v>23</v>
      </c>
      <c r="E15060">
        <v>2023</v>
      </c>
      <c r="F15060" s="3" t="str">
        <f t="shared" si="457"/>
        <v>RCSpillCORA L2023</v>
      </c>
      <c r="G15060" s="9">
        <v>12.7046633470581</v>
      </c>
      <c r="H15060" s="9">
        <v>14.6417985886083</v>
      </c>
      <c r="I15060" s="9">
        <v>18.7431927187409</v>
      </c>
      <c r="J15060" s="9">
        <v>21.301430324444802</v>
      </c>
      <c r="K15060" s="9">
        <v>22.401678996060902</v>
      </c>
      <c r="L15060" s="9">
        <v>13.699691147578701</v>
      </c>
      <c r="M15060" s="9">
        <v>15.9135251799513</v>
      </c>
      <c r="N15060" s="9">
        <v>19.9362880837263</v>
      </c>
      <c r="O15060" s="9">
        <v>32.883203408778897</v>
      </c>
      <c r="P15060" s="9">
        <v>47.971271228601303</v>
      </c>
      <c r="Q15060" s="9">
        <v>29.073240618121599</v>
      </c>
      <c r="R15060" s="9">
        <v>25.556393218883301</v>
      </c>
      <c r="S15060" s="9">
        <v>18.422333666168299</v>
      </c>
      <c r="T15060" s="9">
        <v>15.9124566763135</v>
      </c>
    </row>
    <row r="15061" spans="1:20" x14ac:dyDescent="0.35">
      <c r="A15061">
        <f t="shared" si="458"/>
        <v>15061</v>
      </c>
      <c r="B15061" s="3" t="s">
        <v>1038</v>
      </c>
      <c r="C15061" s="3" t="s">
        <v>95</v>
      </c>
      <c r="D15061" s="3" t="s">
        <v>23</v>
      </c>
      <c r="E15061">
        <v>2024</v>
      </c>
      <c r="F15061" s="3" t="str">
        <f t="shared" si="457"/>
        <v>RCSpillCORA L2024</v>
      </c>
      <c r="G15061" s="9">
        <v>16.741311679831799</v>
      </c>
      <c r="H15061" s="9">
        <v>23.566741238546498</v>
      </c>
      <c r="I15061" s="9">
        <v>20.204147699108301</v>
      </c>
      <c r="J15061" s="9">
        <v>20.6067823710423</v>
      </c>
      <c r="K15061" s="9">
        <v>14.0299612011906</v>
      </c>
      <c r="L15061" s="9">
        <v>13.0828316788637</v>
      </c>
      <c r="M15061" s="9">
        <v>12.561268486687499</v>
      </c>
      <c r="N15061" s="9">
        <v>16.108922698257999</v>
      </c>
      <c r="O15061" s="9">
        <v>28.861200757210302</v>
      </c>
      <c r="P15061" s="9">
        <v>47.853393314625599</v>
      </c>
      <c r="Q15061" s="9">
        <v>21.773252342079701</v>
      </c>
      <c r="R15061" s="9">
        <v>13.474810931156901</v>
      </c>
      <c r="S15061" s="9">
        <v>12.7968580146485</v>
      </c>
      <c r="T15061" s="9">
        <v>15.1159938127226</v>
      </c>
    </row>
    <row r="15062" spans="1:20" x14ac:dyDescent="0.35">
      <c r="A15062">
        <f t="shared" si="458"/>
        <v>15062</v>
      </c>
      <c r="B15062" s="3" t="s">
        <v>1038</v>
      </c>
      <c r="C15062" s="3" t="s">
        <v>95</v>
      </c>
      <c r="D15062" s="3" t="s">
        <v>23</v>
      </c>
      <c r="E15062">
        <v>2025</v>
      </c>
      <c r="F15062" s="3" t="str">
        <f t="shared" si="457"/>
        <v>RCSpillCORA L2025</v>
      </c>
      <c r="G15062" s="9">
        <v>11.6085278289627</v>
      </c>
      <c r="H15062" s="9">
        <v>12.500277644817</v>
      </c>
      <c r="I15062" s="9">
        <v>17.1742183828507</v>
      </c>
      <c r="J15062" s="9">
        <v>21.5742695008651</v>
      </c>
      <c r="K15062" s="9">
        <v>33.821826402221298</v>
      </c>
      <c r="L15062" s="9">
        <v>23.514687390711</v>
      </c>
      <c r="M15062" s="9">
        <v>19.543086871359701</v>
      </c>
      <c r="N15062" s="9">
        <v>20.2921779312952</v>
      </c>
      <c r="O15062" s="9">
        <v>51.436337723025503</v>
      </c>
      <c r="P15062" s="9">
        <v>53.635751505486098</v>
      </c>
      <c r="Q15062" s="9">
        <v>20.700510254256201</v>
      </c>
      <c r="R15062" s="9">
        <v>12.014545833238399</v>
      </c>
      <c r="S15062" s="9">
        <v>13.766722755533801</v>
      </c>
      <c r="T15062" s="9">
        <v>11.4669859776298</v>
      </c>
    </row>
    <row r="15063" spans="1:20" x14ac:dyDescent="0.35">
      <c r="A15063">
        <f t="shared" si="458"/>
        <v>15063</v>
      </c>
      <c r="B15063" s="3" t="s">
        <v>1038</v>
      </c>
      <c r="C15063" s="3" t="s">
        <v>95</v>
      </c>
      <c r="D15063" s="3" t="s">
        <v>23</v>
      </c>
      <c r="E15063">
        <v>2026</v>
      </c>
      <c r="F15063" s="3" t="str">
        <f t="shared" si="457"/>
        <v>RCSpillCORA L2026</v>
      </c>
      <c r="G15063" s="9">
        <v>10.252646026779001</v>
      </c>
      <c r="H15063" s="9">
        <v>31.2898731469114</v>
      </c>
      <c r="I15063" s="9">
        <v>38.333434522624302</v>
      </c>
      <c r="J15063" s="9">
        <v>44.143705500251997</v>
      </c>
      <c r="K15063" s="9">
        <v>44.852346930692697</v>
      </c>
      <c r="L15063" s="9">
        <v>21.559290375904599</v>
      </c>
      <c r="M15063" s="9">
        <v>31.851034257670801</v>
      </c>
      <c r="N15063" s="9">
        <v>30.640563073954102</v>
      </c>
      <c r="O15063" s="9">
        <v>47.931637915780897</v>
      </c>
      <c r="P15063" s="9">
        <v>60.443034099408301</v>
      </c>
      <c r="Q15063" s="9">
        <v>25.634556983971901</v>
      </c>
      <c r="R15063" s="9">
        <v>16.071968249706899</v>
      </c>
      <c r="S15063" s="9">
        <v>15.9106599593502</v>
      </c>
      <c r="T15063" s="9">
        <v>8.4555062839342998</v>
      </c>
    </row>
    <row r="15064" spans="1:20" x14ac:dyDescent="0.35">
      <c r="A15064">
        <f t="shared" si="458"/>
        <v>15064</v>
      </c>
      <c r="B15064" s="3" t="s">
        <v>1038</v>
      </c>
      <c r="C15064" s="3" t="s">
        <v>95</v>
      </c>
      <c r="D15064" s="3" t="s">
        <v>23</v>
      </c>
      <c r="E15064">
        <v>2027</v>
      </c>
      <c r="F15064" s="3" t="str">
        <f t="shared" si="457"/>
        <v>RCSpillCORA L2027</v>
      </c>
      <c r="G15064" s="9">
        <v>10.405282922534701</v>
      </c>
      <c r="H15064" s="9">
        <v>10.6819788635063</v>
      </c>
      <c r="I15064" s="9">
        <v>14.163148492017701</v>
      </c>
      <c r="J15064" s="9">
        <v>16.820030124429699</v>
      </c>
      <c r="K15064" s="9">
        <v>9.2511241529426993</v>
      </c>
      <c r="L15064" s="9">
        <v>10.237729885931101</v>
      </c>
      <c r="M15064" s="9">
        <v>13.062338839281599</v>
      </c>
      <c r="N15064" s="9">
        <v>20.041574576693002</v>
      </c>
      <c r="O15064" s="9">
        <v>37.635724569963699</v>
      </c>
      <c r="P15064" s="9">
        <v>53.626047713549298</v>
      </c>
      <c r="Q15064" s="9">
        <v>20.518460362971101</v>
      </c>
      <c r="R15064" s="9">
        <v>14.939992503916599</v>
      </c>
      <c r="S15064" s="9">
        <v>14.015499658372001</v>
      </c>
      <c r="T15064" s="9">
        <v>12.8055361566577</v>
      </c>
    </row>
    <row r="15065" spans="1:20" x14ac:dyDescent="0.35">
      <c r="A15065">
        <f t="shared" si="458"/>
        <v>15065</v>
      </c>
      <c r="B15065" s="3" t="s">
        <v>1038</v>
      </c>
      <c r="C15065" s="3" t="s">
        <v>95</v>
      </c>
      <c r="D15065" s="3" t="s">
        <v>23</v>
      </c>
      <c r="E15065">
        <v>2028</v>
      </c>
      <c r="F15065" s="3" t="str">
        <f t="shared" si="457"/>
        <v>RCSpillCORA L2028</v>
      </c>
      <c r="G15065" s="9">
        <v>10.238466939885001</v>
      </c>
      <c r="H15065" s="9">
        <v>14.854036442829699</v>
      </c>
      <c r="I15065" s="9">
        <v>15.9015679692556</v>
      </c>
      <c r="J15065" s="9">
        <v>12.849543490655799</v>
      </c>
      <c r="K15065" s="9">
        <v>9.7262589160441202</v>
      </c>
      <c r="L15065" s="9">
        <v>10.0044911301745</v>
      </c>
      <c r="M15065" s="9">
        <v>13.5698079211401</v>
      </c>
      <c r="N15065" s="9">
        <v>17.702189494276301</v>
      </c>
      <c r="O15065" s="9">
        <v>28.305552321036199</v>
      </c>
      <c r="P15065" s="9">
        <v>32.626160436138797</v>
      </c>
      <c r="Q15065" s="9">
        <v>19.390108236209599</v>
      </c>
      <c r="R15065" s="9">
        <v>18.535065173936101</v>
      </c>
      <c r="S15065" s="9">
        <v>12.055672273991499</v>
      </c>
      <c r="T15065" s="9">
        <v>10.743798576972999</v>
      </c>
    </row>
    <row r="15066" spans="1:20" x14ac:dyDescent="0.35">
      <c r="A15066">
        <f t="shared" si="458"/>
        <v>15066</v>
      </c>
      <c r="B15066" s="3" t="s">
        <v>1038</v>
      </c>
      <c r="C15066" s="3" t="s">
        <v>95</v>
      </c>
      <c r="D15066" s="3" t="s">
        <v>23</v>
      </c>
      <c r="E15066">
        <v>2029</v>
      </c>
      <c r="F15066" s="3" t="str">
        <f t="shared" si="457"/>
        <v>RCSpillCORA L2029</v>
      </c>
      <c r="G15066" s="9">
        <v>7.9629499615124297</v>
      </c>
      <c r="H15066" s="9">
        <v>13.326989223658</v>
      </c>
      <c r="I15066" s="9">
        <v>13.4845880007377</v>
      </c>
      <c r="J15066" s="9">
        <v>16.571333142100599</v>
      </c>
      <c r="K15066" s="9">
        <v>11.8318824739156</v>
      </c>
      <c r="L15066" s="9">
        <v>13.524555455829001</v>
      </c>
      <c r="M15066" s="9">
        <v>17.822655217879099</v>
      </c>
      <c r="N15066" s="9">
        <v>18.207870237287398</v>
      </c>
      <c r="O15066" s="9">
        <v>37.230826527402499</v>
      </c>
      <c r="P15066" s="9">
        <v>48.689306363862499</v>
      </c>
      <c r="Q15066" s="9">
        <v>22.478654221347401</v>
      </c>
      <c r="R15066" s="9">
        <v>14.680151570312001</v>
      </c>
      <c r="S15066" s="9">
        <v>12.851723447390601</v>
      </c>
      <c r="T15066" s="9">
        <v>12.554113883010899</v>
      </c>
    </row>
    <row r="15067" spans="1:20" x14ac:dyDescent="0.35">
      <c r="A15067">
        <f t="shared" si="458"/>
        <v>15067</v>
      </c>
      <c r="B15067" s="3" t="s">
        <v>1038</v>
      </c>
      <c r="C15067" s="3" t="s">
        <v>77</v>
      </c>
      <c r="D15067" s="3" t="s">
        <v>23</v>
      </c>
      <c r="E15067">
        <v>2020</v>
      </c>
      <c r="F15067" s="3" t="str">
        <f t="shared" si="457"/>
        <v>RCGenCORA L2020</v>
      </c>
      <c r="G15067" s="9">
        <v>9.12350440860215</v>
      </c>
      <c r="H15067" s="9">
        <v>29.8794281638888</v>
      </c>
      <c r="I15067" s="9">
        <v>30.383610079166601</v>
      </c>
      <c r="J15067" s="9">
        <v>21.810721061827898</v>
      </c>
      <c r="K15067" s="9">
        <v>14.2490850595238</v>
      </c>
      <c r="L15067" s="9">
        <v>13.440654934139699</v>
      </c>
      <c r="M15067" s="9">
        <v>11.3048620638888</v>
      </c>
      <c r="N15067" s="9">
        <v>24.930138183333298</v>
      </c>
      <c r="O15067" s="9">
        <v>33.854669365591398</v>
      </c>
      <c r="P15067" s="9">
        <v>5.7382111111111103</v>
      </c>
      <c r="Q15067" s="9">
        <v>22.022522459677401</v>
      </c>
      <c r="R15067" s="9">
        <v>17.3569319527777</v>
      </c>
      <c r="S15067" s="9">
        <v>12.4888354427083</v>
      </c>
      <c r="T15067" s="9">
        <v>9.0644986180555502</v>
      </c>
    </row>
    <row r="15068" spans="1:20" x14ac:dyDescent="0.35">
      <c r="A15068">
        <f t="shared" si="458"/>
        <v>15068</v>
      </c>
      <c r="B15068" s="3" t="s">
        <v>1038</v>
      </c>
      <c r="C15068" s="3" t="s">
        <v>77</v>
      </c>
      <c r="D15068" s="3" t="s">
        <v>23</v>
      </c>
      <c r="E15068">
        <v>2021</v>
      </c>
      <c r="F15068" s="3" t="str">
        <f t="shared" si="457"/>
        <v>RCGenCORA L2021</v>
      </c>
      <c r="G15068" s="9">
        <v>7.4741027647849396</v>
      </c>
      <c r="H15068" s="9">
        <v>18.706264893055501</v>
      </c>
      <c r="I15068" s="9">
        <v>13.742478142638801</v>
      </c>
      <c r="J15068" s="9">
        <v>20.600052325268798</v>
      </c>
      <c r="K15068" s="9">
        <v>22.703095645833301</v>
      </c>
      <c r="L15068" s="9">
        <v>12.993241706989201</v>
      </c>
      <c r="M15068" s="9">
        <v>22.124139875000001</v>
      </c>
      <c r="N15068" s="9">
        <v>6.5956644166666596</v>
      </c>
      <c r="O15068" s="9">
        <v>6.0573767338709601</v>
      </c>
      <c r="P15068" s="9">
        <v>21.903784785972199</v>
      </c>
      <c r="Q15068" s="9">
        <v>11.6546344489247</v>
      </c>
      <c r="R15068" s="9">
        <v>27.634288386111098</v>
      </c>
      <c r="S15068" s="9">
        <v>28.5708004427083</v>
      </c>
      <c r="T15068" s="9">
        <v>16.088048404166599</v>
      </c>
    </row>
    <row r="15069" spans="1:20" x14ac:dyDescent="0.35">
      <c r="A15069">
        <f t="shared" si="458"/>
        <v>15069</v>
      </c>
      <c r="B15069" s="3" t="s">
        <v>1038</v>
      </c>
      <c r="C15069" s="3" t="s">
        <v>77</v>
      </c>
      <c r="D15069" s="3" t="s">
        <v>23</v>
      </c>
      <c r="E15069">
        <v>2022</v>
      </c>
      <c r="F15069" s="3" t="str">
        <f t="shared" si="457"/>
        <v>RCGenCORA L2022</v>
      </c>
      <c r="G15069" s="9">
        <v>10.0482325215053</v>
      </c>
      <c r="H15069" s="9">
        <v>20.991549908333301</v>
      </c>
      <c r="I15069" s="9">
        <v>17.463176555555499</v>
      </c>
      <c r="J15069" s="9">
        <v>18.715226868279501</v>
      </c>
      <c r="K15069" s="9">
        <v>19.167684432127899</v>
      </c>
      <c r="L15069" s="9">
        <v>12.400125485215</v>
      </c>
      <c r="M15069" s="9">
        <v>9.5875962916666602</v>
      </c>
      <c r="N15069" s="9">
        <v>17.4167666138888</v>
      </c>
      <c r="O15069" s="9">
        <v>37.934723965053699</v>
      </c>
      <c r="P15069" s="9">
        <v>34.129428013888798</v>
      </c>
      <c r="Q15069" s="9">
        <v>23.431060913978499</v>
      </c>
      <c r="R15069" s="9">
        <v>5.8358046394444401</v>
      </c>
      <c r="S15069" s="9">
        <v>13.4185628385416</v>
      </c>
      <c r="T15069" s="9">
        <v>6.2262761763888799</v>
      </c>
    </row>
    <row r="15070" spans="1:20" x14ac:dyDescent="0.35">
      <c r="A15070">
        <f t="shared" si="458"/>
        <v>15070</v>
      </c>
      <c r="B15070" s="3" t="s">
        <v>1038</v>
      </c>
      <c r="C15070" s="3" t="s">
        <v>77</v>
      </c>
      <c r="D15070" s="3" t="s">
        <v>23</v>
      </c>
      <c r="E15070">
        <v>2023</v>
      </c>
      <c r="F15070" s="3" t="str">
        <f t="shared" si="457"/>
        <v>RCGenCORA L2023</v>
      </c>
      <c r="G15070" s="9">
        <v>8.0461620389784905</v>
      </c>
      <c r="H15070" s="9">
        <v>12.156357465277701</v>
      </c>
      <c r="I15070" s="9">
        <v>18.172378668055501</v>
      </c>
      <c r="J15070" s="9">
        <v>24.549815354838699</v>
      </c>
      <c r="K15070" s="9">
        <v>17.6505432559523</v>
      </c>
      <c r="L15070" s="9">
        <v>8.4662265900537594</v>
      </c>
      <c r="M15070" s="9">
        <v>4.7980312500000002</v>
      </c>
      <c r="N15070" s="9">
        <v>17.7115318527777</v>
      </c>
      <c r="O15070" s="9">
        <v>36.734379072580602</v>
      </c>
      <c r="P15070" s="9">
        <v>38.705933895833297</v>
      </c>
      <c r="Q15070" s="9">
        <v>38.790309701612898</v>
      </c>
      <c r="R15070" s="9">
        <v>21.968481502777699</v>
      </c>
      <c r="S15070" s="9">
        <v>12.384634161458299</v>
      </c>
      <c r="T15070" s="9">
        <v>11.3379321083333</v>
      </c>
    </row>
    <row r="15071" spans="1:20" x14ac:dyDescent="0.35">
      <c r="A15071">
        <f t="shared" si="458"/>
        <v>15071</v>
      </c>
      <c r="B15071" s="3" t="s">
        <v>1038</v>
      </c>
      <c r="C15071" s="3" t="s">
        <v>77</v>
      </c>
      <c r="D15071" s="3" t="s">
        <v>23</v>
      </c>
      <c r="E15071">
        <v>2024</v>
      </c>
      <c r="F15071" s="3" t="str">
        <f t="shared" si="457"/>
        <v>RCGenCORA L2024</v>
      </c>
      <c r="G15071" s="9">
        <v>12.505957659946199</v>
      </c>
      <c r="H15071" s="9">
        <v>29.9508061083333</v>
      </c>
      <c r="I15071" s="9">
        <v>17.2744701111111</v>
      </c>
      <c r="J15071" s="9">
        <v>21.678465215053699</v>
      </c>
      <c r="K15071" s="9">
        <v>10.3963594657738</v>
      </c>
      <c r="L15071" s="9">
        <v>7.9381895927419297</v>
      </c>
      <c r="M15071" s="9">
        <v>11.130548891666599</v>
      </c>
      <c r="N15071" s="9">
        <v>11.746638555555499</v>
      </c>
      <c r="O15071" s="9">
        <v>35.142561365591398</v>
      </c>
      <c r="P15071" s="9">
        <v>38.892763888888801</v>
      </c>
      <c r="Q15071" s="9">
        <v>15.745780173387001</v>
      </c>
      <c r="R15071" s="9">
        <v>8.4323823169166605</v>
      </c>
      <c r="S15071" s="9">
        <v>8.7994323945312498</v>
      </c>
      <c r="T15071" s="9">
        <v>10.285036438888801</v>
      </c>
    </row>
    <row r="15072" spans="1:20" x14ac:dyDescent="0.35">
      <c r="A15072">
        <f t="shared" si="458"/>
        <v>15072</v>
      </c>
      <c r="B15072" s="3" t="s">
        <v>1038</v>
      </c>
      <c r="C15072" s="3" t="s">
        <v>77</v>
      </c>
      <c r="D15072" s="3" t="s">
        <v>23</v>
      </c>
      <c r="E15072">
        <v>2025</v>
      </c>
      <c r="F15072" s="3" t="str">
        <f t="shared" si="457"/>
        <v>RCGenCORA L2025</v>
      </c>
      <c r="G15072" s="9">
        <v>7.0605855766129002</v>
      </c>
      <c r="H15072" s="9">
        <v>7.0876502694444401</v>
      </c>
      <c r="I15072" s="9">
        <v>13.123883318055499</v>
      </c>
      <c r="J15072" s="9">
        <v>25.357633184946199</v>
      </c>
      <c r="K15072" s="9">
        <v>22.991313839285699</v>
      </c>
      <c r="L15072" s="9">
        <v>24.519521399596702</v>
      </c>
      <c r="M15072" s="9">
        <v>11.8015312777777</v>
      </c>
      <c r="N15072" s="9">
        <v>21.542301197222201</v>
      </c>
      <c r="O15072" s="9">
        <v>40.646406967741903</v>
      </c>
      <c r="P15072" s="9">
        <v>40.167085555555502</v>
      </c>
      <c r="Q15072" s="9">
        <v>12.1894247046774</v>
      </c>
      <c r="R15072" s="9">
        <v>7.2021705000000003</v>
      </c>
      <c r="S15072" s="9">
        <v>11.120505052083301</v>
      </c>
      <c r="T15072" s="9">
        <v>8.7225632083333302</v>
      </c>
    </row>
    <row r="15073" spans="1:20" x14ac:dyDescent="0.35">
      <c r="A15073">
        <f t="shared" si="458"/>
        <v>15073</v>
      </c>
      <c r="B15073" s="3" t="s">
        <v>1038</v>
      </c>
      <c r="C15073" s="3" t="s">
        <v>77</v>
      </c>
      <c r="D15073" s="3" t="s">
        <v>23</v>
      </c>
      <c r="E15073">
        <v>2026</v>
      </c>
      <c r="F15073" s="3" t="str">
        <f t="shared" si="457"/>
        <v>RCGenCORA L2026</v>
      </c>
      <c r="G15073" s="9">
        <v>5.2979500000000002</v>
      </c>
      <c r="H15073" s="9">
        <v>32.340326838888799</v>
      </c>
      <c r="I15073" s="9">
        <v>37.784592402777697</v>
      </c>
      <c r="J15073" s="9">
        <v>20.7897638709677</v>
      </c>
      <c r="K15073" s="9">
        <v>16.515812510714198</v>
      </c>
      <c r="L15073" s="9">
        <v>19.026953548386999</v>
      </c>
      <c r="M15073" s="9">
        <v>8.6979199999999999</v>
      </c>
      <c r="N15073" s="9">
        <v>9.0330524805555505</v>
      </c>
      <c r="O15073" s="9">
        <v>6.1343025806451603</v>
      </c>
      <c r="P15073" s="9">
        <v>19.9918315555555</v>
      </c>
      <c r="Q15073" s="9">
        <v>22.9460183467741</v>
      </c>
      <c r="R15073" s="9">
        <v>8.2638438611111091</v>
      </c>
      <c r="S15073" s="9">
        <v>8.0371412161458302</v>
      </c>
      <c r="T15073" s="9">
        <v>2.9414840763888801</v>
      </c>
    </row>
    <row r="15074" spans="1:20" x14ac:dyDescent="0.35">
      <c r="A15074">
        <f t="shared" si="458"/>
        <v>15074</v>
      </c>
      <c r="B15074" s="3" t="s">
        <v>1038</v>
      </c>
      <c r="C15074" s="3" t="s">
        <v>77</v>
      </c>
      <c r="D15074" s="3" t="s">
        <v>23</v>
      </c>
      <c r="E15074">
        <v>2027</v>
      </c>
      <c r="F15074" s="3" t="str">
        <f t="shared" si="457"/>
        <v>RCGenCORA L2027</v>
      </c>
      <c r="G15074" s="9">
        <v>6.5622346725806402</v>
      </c>
      <c r="H15074" s="9">
        <v>6.8934289638888799</v>
      </c>
      <c r="I15074" s="9">
        <v>10.759023090277701</v>
      </c>
      <c r="J15074" s="9">
        <v>9.2651246424731202</v>
      </c>
      <c r="K15074" s="9">
        <v>6.8123674062499999</v>
      </c>
      <c r="L15074" s="9">
        <v>8.4391205188171998</v>
      </c>
      <c r="M15074" s="9">
        <v>8.3809024138888901</v>
      </c>
      <c r="N15074" s="9">
        <v>17.650209358333299</v>
      </c>
      <c r="O15074" s="9">
        <v>37.539959435483802</v>
      </c>
      <c r="P15074" s="9">
        <v>38.707904708333302</v>
      </c>
      <c r="Q15074" s="9">
        <v>16.146786290322499</v>
      </c>
      <c r="R15074" s="9">
        <v>7.72391664444444</v>
      </c>
      <c r="S15074" s="9">
        <v>10.8976720625</v>
      </c>
      <c r="T15074" s="9">
        <v>7.1567829305555497</v>
      </c>
    </row>
    <row r="15075" spans="1:20" x14ac:dyDescent="0.35">
      <c r="A15075">
        <f t="shared" si="458"/>
        <v>15075</v>
      </c>
      <c r="B15075" s="3" t="s">
        <v>1038</v>
      </c>
      <c r="C15075" s="3" t="s">
        <v>77</v>
      </c>
      <c r="D15075" s="3" t="s">
        <v>23</v>
      </c>
      <c r="E15075">
        <v>2028</v>
      </c>
      <c r="F15075" s="3" t="str">
        <f t="shared" si="457"/>
        <v>RCGenCORA L2028</v>
      </c>
      <c r="G15075" s="9">
        <v>6.1535777634408602</v>
      </c>
      <c r="H15075" s="9">
        <v>9.3899717459722201</v>
      </c>
      <c r="I15075" s="9">
        <v>12.356327869444399</v>
      </c>
      <c r="J15075" s="9">
        <v>8.1656587644758005</v>
      </c>
      <c r="K15075" s="9">
        <v>6.0691007648809503</v>
      </c>
      <c r="L15075" s="9">
        <v>6.1428364086021503</v>
      </c>
      <c r="M15075" s="9">
        <v>8.3148158750000007</v>
      </c>
      <c r="N15075" s="9">
        <v>12.5522224752777</v>
      </c>
      <c r="O15075" s="9">
        <v>37.289410318548299</v>
      </c>
      <c r="P15075" s="9">
        <v>32.622406013888799</v>
      </c>
      <c r="Q15075" s="9">
        <v>12.7924007549731</v>
      </c>
      <c r="R15075" s="9">
        <v>11.657438222222201</v>
      </c>
      <c r="S15075" s="9">
        <v>9.0278019010416592</v>
      </c>
      <c r="T15075" s="9">
        <v>7.4709455138888803</v>
      </c>
    </row>
    <row r="15076" spans="1:20" x14ac:dyDescent="0.35">
      <c r="A15076">
        <f t="shared" si="458"/>
        <v>15076</v>
      </c>
      <c r="B15076" s="3" t="s">
        <v>1038</v>
      </c>
      <c r="C15076" s="3" t="s">
        <v>77</v>
      </c>
      <c r="D15076" s="3" t="s">
        <v>23</v>
      </c>
      <c r="E15076">
        <v>2029</v>
      </c>
      <c r="F15076" s="3" t="str">
        <f t="shared" si="457"/>
        <v>RCGenCORA L2029</v>
      </c>
      <c r="G15076" s="9">
        <v>5.2300442983870896</v>
      </c>
      <c r="H15076" s="9">
        <v>10.3309730041666</v>
      </c>
      <c r="I15076" s="9">
        <v>9.4259557263888905</v>
      </c>
      <c r="J15076" s="9">
        <v>13.133681048387</v>
      </c>
      <c r="K15076" s="9">
        <v>8.0593979732142795</v>
      </c>
      <c r="L15076" s="9">
        <v>7.9873927822580599</v>
      </c>
      <c r="M15076" s="9">
        <v>12.7929513833333</v>
      </c>
      <c r="N15076" s="9">
        <v>18.425555888888798</v>
      </c>
      <c r="O15076" s="9">
        <v>15.7402394342741</v>
      </c>
      <c r="P15076" s="9">
        <v>40.952377402777699</v>
      </c>
      <c r="Q15076" s="9">
        <v>21.641177311827899</v>
      </c>
      <c r="R15076" s="9">
        <v>8.6709337805555506</v>
      </c>
      <c r="S15076" s="9">
        <v>9.4913596093749995</v>
      </c>
      <c r="T15076" s="9">
        <v>10.778016133333301</v>
      </c>
    </row>
    <row r="15077" spans="1:20" x14ac:dyDescent="0.35">
      <c r="A15077">
        <f t="shared" si="458"/>
        <v>15077</v>
      </c>
      <c r="B15077" s="3" t="s">
        <v>1038</v>
      </c>
      <c r="C15077" s="3" t="s">
        <v>75</v>
      </c>
      <c r="D15077" s="3" t="s">
        <v>47</v>
      </c>
      <c r="E15077">
        <v>2020</v>
      </c>
      <c r="F15077" s="3" t="str">
        <f t="shared" si="457"/>
        <v>RCElevCOULEE2020</v>
      </c>
      <c r="G15077" s="9">
        <v>1285.4265503199999</v>
      </c>
      <c r="H15077" s="9">
        <v>1290.00004128</v>
      </c>
      <c r="I15077" s="9">
        <v>1288.60240344</v>
      </c>
      <c r="J15077" s="9">
        <v>1285.7611959999999</v>
      </c>
      <c r="K15077" s="9">
        <v>1265.4987281599999</v>
      </c>
      <c r="L15077" s="9">
        <v>1246.16473804</v>
      </c>
      <c r="M15077" s="9">
        <v>1232.1325853599999</v>
      </c>
      <c r="N15077" s="9">
        <v>1225.3018764799999</v>
      </c>
      <c r="O15077" s="9">
        <v>1241.88324184</v>
      </c>
      <c r="P15077" s="9">
        <v>1283.45148464</v>
      </c>
      <c r="Q15077" s="9">
        <v>1288.3530596000001</v>
      </c>
      <c r="R15077" s="9">
        <v>1284.6982038399999</v>
      </c>
      <c r="S15077" s="9">
        <v>1279.3209070800001</v>
      </c>
      <c r="T15077" s="9">
        <v>1283.3989912</v>
      </c>
    </row>
    <row r="15078" spans="1:20" x14ac:dyDescent="0.35">
      <c r="A15078">
        <f t="shared" si="458"/>
        <v>15078</v>
      </c>
      <c r="B15078" s="3" t="s">
        <v>1038</v>
      </c>
      <c r="C15078" s="3" t="s">
        <v>75</v>
      </c>
      <c r="D15078" s="3" t="s">
        <v>47</v>
      </c>
      <c r="E15078">
        <v>2021</v>
      </c>
      <c r="F15078" s="3" t="str">
        <f t="shared" si="457"/>
        <v>RCElevCOULEE2021</v>
      </c>
      <c r="G15078" s="9">
        <v>1288.1430858399999</v>
      </c>
      <c r="H15078" s="9">
        <v>1289.8228759199999</v>
      </c>
      <c r="I15078" s="9">
        <v>1287.28350576</v>
      </c>
      <c r="J15078" s="9">
        <v>1262.04400364</v>
      </c>
      <c r="K15078" s="9">
        <v>1246.13192964</v>
      </c>
      <c r="L15078" s="9">
        <v>1229.04531492</v>
      </c>
      <c r="M15078" s="9">
        <v>1218.6516138</v>
      </c>
      <c r="N15078" s="9">
        <v>1211.0335033199999</v>
      </c>
      <c r="O15078" s="9">
        <v>1255.7743183999901</v>
      </c>
      <c r="P15078" s="9">
        <v>1275.9810119599999</v>
      </c>
      <c r="Q15078" s="9">
        <v>1289.8163142400001</v>
      </c>
      <c r="R15078" s="9">
        <v>1289.75397828</v>
      </c>
      <c r="S15078" s="9">
        <v>1282.5459728000001</v>
      </c>
      <c r="T15078" s="9">
        <v>1286.42720652</v>
      </c>
    </row>
    <row r="15079" spans="1:20" x14ac:dyDescent="0.35">
      <c r="A15079">
        <f t="shared" si="458"/>
        <v>15079</v>
      </c>
      <c r="B15079" s="3" t="s">
        <v>1038</v>
      </c>
      <c r="C15079" s="3" t="s">
        <v>75</v>
      </c>
      <c r="D15079" s="3" t="s">
        <v>47</v>
      </c>
      <c r="E15079">
        <v>2022</v>
      </c>
      <c r="F15079" s="3" t="str">
        <f t="shared" si="457"/>
        <v>RCElevCOULEE2022</v>
      </c>
      <c r="G15079" s="9">
        <v>1284.4193324399901</v>
      </c>
      <c r="H15079" s="9">
        <v>1287.23101232</v>
      </c>
      <c r="I15079" s="9">
        <v>1287.28350576</v>
      </c>
      <c r="J15079" s="9">
        <v>1267.4180195599999</v>
      </c>
      <c r="K15079" s="9">
        <v>1267.8740563199999</v>
      </c>
      <c r="L15079" s="9">
        <v>1255.4659194399901</v>
      </c>
      <c r="M15079" s="9">
        <v>1248.8025333999999</v>
      </c>
      <c r="N15079" s="9">
        <v>1247.61486932</v>
      </c>
      <c r="O15079" s="9">
        <v>1273.4088334</v>
      </c>
      <c r="P15079" s="9">
        <v>1287.6345556399999</v>
      </c>
      <c r="Q15079" s="9">
        <v>1283.0446604799999</v>
      </c>
      <c r="R15079" s="9">
        <v>1279.2388860799999</v>
      </c>
      <c r="S15079" s="9">
        <v>1275.91211432</v>
      </c>
      <c r="T15079" s="9">
        <v>1282.24741636</v>
      </c>
    </row>
    <row r="15080" spans="1:20" x14ac:dyDescent="0.35">
      <c r="A15080">
        <f t="shared" si="458"/>
        <v>15080</v>
      </c>
      <c r="B15080" s="3" t="s">
        <v>1038</v>
      </c>
      <c r="C15080" s="3" t="s">
        <v>75</v>
      </c>
      <c r="D15080" s="3" t="s">
        <v>47</v>
      </c>
      <c r="E15080">
        <v>2023</v>
      </c>
      <c r="F15080" s="3" t="str">
        <f t="shared" si="457"/>
        <v>RCElevCOULEE2023</v>
      </c>
      <c r="G15080" s="9">
        <v>1286.3648705600001</v>
      </c>
      <c r="H15080" s="9">
        <v>1288.8648706399999</v>
      </c>
      <c r="I15080" s="9">
        <v>1288.60240344</v>
      </c>
      <c r="J15080" s="9">
        <v>1287.3064716399999</v>
      </c>
      <c r="K15080" s="9">
        <v>1267.33599856</v>
      </c>
      <c r="L15080" s="9">
        <v>1255.5282554</v>
      </c>
      <c r="M15080" s="9">
        <v>1234.33730984</v>
      </c>
      <c r="N15080" s="9">
        <v>1222.3195929199901</v>
      </c>
      <c r="O15080" s="9">
        <v>1233.9928216399901</v>
      </c>
      <c r="P15080" s="9">
        <v>1281.35830872</v>
      </c>
      <c r="Q15080" s="9">
        <v>1285.62668156</v>
      </c>
      <c r="R15080" s="9">
        <v>1280.83665516</v>
      </c>
      <c r="S15080" s="9">
        <v>1276.10568388</v>
      </c>
      <c r="T15080" s="9">
        <v>1286.20739024</v>
      </c>
    </row>
    <row r="15081" spans="1:20" x14ac:dyDescent="0.35">
      <c r="A15081">
        <f t="shared" si="458"/>
        <v>15081</v>
      </c>
      <c r="B15081" s="3" t="s">
        <v>1038</v>
      </c>
      <c r="C15081" s="3" t="s">
        <v>75</v>
      </c>
      <c r="D15081" s="3" t="s">
        <v>47</v>
      </c>
      <c r="E15081">
        <v>2024</v>
      </c>
      <c r="F15081" s="3" t="str">
        <f t="shared" si="457"/>
        <v>RCElevCOULEE2024</v>
      </c>
      <c r="G15081" s="9">
        <v>1285.9974164799901</v>
      </c>
      <c r="H15081" s="9">
        <v>1290.00004128</v>
      </c>
      <c r="I15081" s="9">
        <v>1287.28350576</v>
      </c>
      <c r="J15081" s="9">
        <v>1286.0892799999999</v>
      </c>
      <c r="K15081" s="9">
        <v>1287.7165766399901</v>
      </c>
      <c r="L15081" s="9">
        <v>1279.33731128</v>
      </c>
      <c r="M15081" s="9">
        <v>1268.24479123999</v>
      </c>
      <c r="N15081" s="9">
        <v>1254.1863918399999</v>
      </c>
      <c r="O15081" s="9">
        <v>1281.1516157999999</v>
      </c>
      <c r="P15081" s="9">
        <v>1285.8104086000001</v>
      </c>
      <c r="Q15081" s="9">
        <v>1284.3963665599999</v>
      </c>
      <c r="R15081" s="9">
        <v>1280.7743192</v>
      </c>
      <c r="S15081" s="9">
        <v>1278.30712752</v>
      </c>
      <c r="T15081" s="9">
        <v>1282.24741636</v>
      </c>
    </row>
    <row r="15082" spans="1:20" x14ac:dyDescent="0.35">
      <c r="A15082">
        <f t="shared" si="458"/>
        <v>15082</v>
      </c>
      <c r="B15082" s="3" t="s">
        <v>1038</v>
      </c>
      <c r="C15082" s="3" t="s">
        <v>75</v>
      </c>
      <c r="D15082" s="3" t="s">
        <v>47</v>
      </c>
      <c r="E15082">
        <v>2025</v>
      </c>
      <c r="F15082" s="3" t="str">
        <f t="shared" si="457"/>
        <v>RCElevCOULEE2025</v>
      </c>
      <c r="G15082" s="9">
        <v>1287.55909632</v>
      </c>
      <c r="H15082" s="9">
        <v>1288.56959504</v>
      </c>
      <c r="I15082" s="9">
        <v>1284.8983350799999</v>
      </c>
      <c r="J15082" s="9">
        <v>1280.42655016</v>
      </c>
      <c r="K15082" s="9">
        <v>1266.3550273999999</v>
      </c>
      <c r="L15082" s="9">
        <v>1256.5453158</v>
      </c>
      <c r="M15082" s="9">
        <v>1252.2802237999999</v>
      </c>
      <c r="N15082" s="9">
        <v>1237.4705120399999</v>
      </c>
      <c r="O15082" s="9">
        <v>1265.67589352</v>
      </c>
      <c r="P15082" s="9">
        <v>1286.37471308</v>
      </c>
      <c r="Q15082" s="9">
        <v>1283.6877051199999</v>
      </c>
      <c r="R15082" s="9">
        <v>1281.19754756</v>
      </c>
      <c r="S15082" s="9">
        <v>1277.3819306400001</v>
      </c>
      <c r="T15082" s="9">
        <v>1282.3983350000001</v>
      </c>
    </row>
    <row r="15083" spans="1:20" x14ac:dyDescent="0.35">
      <c r="A15083">
        <f t="shared" si="458"/>
        <v>15083</v>
      </c>
      <c r="B15083" s="3" t="s">
        <v>1038</v>
      </c>
      <c r="C15083" s="3" t="s">
        <v>75</v>
      </c>
      <c r="D15083" s="3" t="s">
        <v>47</v>
      </c>
      <c r="E15083">
        <v>2026</v>
      </c>
      <c r="F15083" s="3" t="str">
        <f t="shared" si="457"/>
        <v>RCElevCOULEE2026</v>
      </c>
      <c r="G15083" s="9">
        <v>1285.12471304</v>
      </c>
      <c r="H15083" s="9">
        <v>1287.83140604</v>
      </c>
      <c r="I15083" s="9">
        <v>1287.28350576</v>
      </c>
      <c r="J15083" s="9">
        <v>1286.6142144</v>
      </c>
      <c r="K15083" s="9">
        <v>1270.8793057599901</v>
      </c>
      <c r="L15083" s="9">
        <v>1246.6437406799901</v>
      </c>
      <c r="M15083" s="9">
        <v>1232.4409843200001</v>
      </c>
      <c r="N15083" s="9">
        <v>1221.1220863199901</v>
      </c>
      <c r="O15083" s="9">
        <v>1244.5538455999999</v>
      </c>
      <c r="P15083" s="9">
        <v>1288.3793063199901</v>
      </c>
      <c r="Q15083" s="9">
        <v>1282.6247129599999</v>
      </c>
      <c r="R15083" s="9">
        <v>1280.01316432</v>
      </c>
      <c r="S15083" s="9">
        <v>1277.2408545200001</v>
      </c>
      <c r="T15083" s="9">
        <v>1282.29334812</v>
      </c>
    </row>
    <row r="15084" spans="1:20" x14ac:dyDescent="0.35">
      <c r="A15084">
        <f t="shared" si="458"/>
        <v>15084</v>
      </c>
      <c r="B15084" s="3" t="s">
        <v>1038</v>
      </c>
      <c r="C15084" s="3" t="s">
        <v>75</v>
      </c>
      <c r="D15084" s="3" t="s">
        <v>47</v>
      </c>
      <c r="E15084">
        <v>2027</v>
      </c>
      <c r="F15084" s="3" t="str">
        <f t="shared" si="457"/>
        <v>RCElevCOULEE2027</v>
      </c>
      <c r="G15084" s="9">
        <v>1288.20214096</v>
      </c>
      <c r="H15084" s="9">
        <v>1282.83468672</v>
      </c>
      <c r="I15084" s="9">
        <v>1287.07681284</v>
      </c>
      <c r="J15084" s="9">
        <v>1287.3294375200001</v>
      </c>
      <c r="K15084" s="9">
        <v>1265.48888564</v>
      </c>
      <c r="L15084" s="9">
        <v>1249.22248092</v>
      </c>
      <c r="M15084" s="9">
        <v>1232.0407218400001</v>
      </c>
      <c r="N15084" s="9">
        <v>1224.53087908</v>
      </c>
      <c r="O15084" s="9">
        <v>1256.14505332</v>
      </c>
      <c r="P15084" s="9">
        <v>1284.2979413600001</v>
      </c>
      <c r="Q15084" s="9">
        <v>1284.17326944</v>
      </c>
      <c r="R15084" s="9">
        <v>1279.6588336</v>
      </c>
      <c r="S15084" s="9">
        <v>1277.6214319599901</v>
      </c>
      <c r="T15084" s="9">
        <v>1285.597154</v>
      </c>
    </row>
    <row r="15085" spans="1:20" x14ac:dyDescent="0.35">
      <c r="A15085">
        <f t="shared" si="458"/>
        <v>15085</v>
      </c>
      <c r="B15085" s="3" t="s">
        <v>1038</v>
      </c>
      <c r="C15085" s="3" t="s">
        <v>75</v>
      </c>
      <c r="D15085" s="3" t="s">
        <v>47</v>
      </c>
      <c r="E15085">
        <v>2028</v>
      </c>
      <c r="F15085" s="3" t="str">
        <f t="shared" si="457"/>
        <v>RCElevCOULEE2028</v>
      </c>
      <c r="G15085" s="9">
        <v>1287.3261566799999</v>
      </c>
      <c r="H15085" s="9">
        <v>1289.9705137199901</v>
      </c>
      <c r="I15085" s="9">
        <v>1288.60240344</v>
      </c>
      <c r="J15085" s="9">
        <v>1269.2454474399999</v>
      </c>
      <c r="K15085" s="9">
        <v>1283.3596211199999</v>
      </c>
      <c r="L15085" s="9">
        <v>1273.2480722400001</v>
      </c>
      <c r="M15085" s="9">
        <v>1263.1201191600001</v>
      </c>
      <c r="N15085" s="9">
        <v>1257.9331111199999</v>
      </c>
      <c r="O15085" s="9">
        <v>1269.53088052</v>
      </c>
      <c r="P15085" s="9">
        <v>1285.30515924</v>
      </c>
      <c r="Q15085" s="9">
        <v>1282.4377050799999</v>
      </c>
      <c r="R15085" s="9">
        <v>1279.8097522400001</v>
      </c>
      <c r="S15085" s="9">
        <v>1275.7283872799901</v>
      </c>
      <c r="T15085" s="9">
        <v>1282.24741636</v>
      </c>
    </row>
    <row r="15086" spans="1:20" x14ac:dyDescent="0.35">
      <c r="A15086">
        <f t="shared" si="458"/>
        <v>15086</v>
      </c>
      <c r="B15086" s="3" t="s">
        <v>1038</v>
      </c>
      <c r="C15086" s="3" t="s">
        <v>75</v>
      </c>
      <c r="D15086" s="3" t="s">
        <v>47</v>
      </c>
      <c r="E15086">
        <v>2029</v>
      </c>
      <c r="F15086" s="3" t="str">
        <f t="shared" si="457"/>
        <v>RCElevCOULEE2029</v>
      </c>
      <c r="G15086" s="9">
        <v>1285.42983115999</v>
      </c>
      <c r="H15086" s="9">
        <v>1275.8005657599999</v>
      </c>
      <c r="I15086" s="9">
        <v>1286.9193325199999</v>
      </c>
      <c r="J15086" s="9">
        <v>1284.2684138</v>
      </c>
      <c r="K15086" s="9">
        <v>1284.7375739199999</v>
      </c>
      <c r="L15086" s="9">
        <v>1281.42392552</v>
      </c>
      <c r="M15086" s="9">
        <v>1272.3950538399999</v>
      </c>
      <c r="N15086" s="9">
        <v>1259.91145764</v>
      </c>
      <c r="O15086" s="9">
        <v>1283.6680200799999</v>
      </c>
      <c r="P15086" s="9">
        <v>1285.9350805199999</v>
      </c>
      <c r="Q15086" s="9">
        <v>1284.120776</v>
      </c>
      <c r="R15086" s="9">
        <v>1278.4383611200001</v>
      </c>
      <c r="S15086" s="9">
        <v>1278.1234004800001</v>
      </c>
      <c r="T15086" s="9">
        <v>1283.5203822799999</v>
      </c>
    </row>
    <row r="15087" spans="1:20" x14ac:dyDescent="0.35">
      <c r="A15087">
        <f t="shared" si="458"/>
        <v>15087</v>
      </c>
      <c r="B15087" s="3" t="s">
        <v>1038</v>
      </c>
      <c r="C15087" s="3" t="s">
        <v>86</v>
      </c>
      <c r="D15087" s="3" t="s">
        <v>47</v>
      </c>
      <c r="E15087">
        <v>2020</v>
      </c>
      <c r="F15087" s="3" t="str">
        <f t="shared" si="457"/>
        <v>RCQOutCOULEE2020</v>
      </c>
      <c r="G15087" s="9">
        <v>82.5927475829684</v>
      </c>
      <c r="H15087" s="9">
        <v>148.78414633063301</v>
      </c>
      <c r="I15087" s="9">
        <v>155.55578001681599</v>
      </c>
      <c r="J15087" s="9">
        <v>141.82058954579099</v>
      </c>
      <c r="K15087" s="9">
        <v>131.91581887237399</v>
      </c>
      <c r="L15087" s="9">
        <v>97.358395699052394</v>
      </c>
      <c r="M15087" s="9">
        <v>120.98505120952601</v>
      </c>
      <c r="N15087" s="9">
        <v>145.230010808613</v>
      </c>
      <c r="O15087" s="9">
        <v>149.55636901780301</v>
      </c>
      <c r="P15087" s="9">
        <v>193.11365929794599</v>
      </c>
      <c r="Q15087" s="9">
        <v>156.32392609628101</v>
      </c>
      <c r="R15087" s="9">
        <v>110.086218085569</v>
      </c>
      <c r="S15087" s="9">
        <v>101.31786619582</v>
      </c>
      <c r="T15087" s="9">
        <v>81.475324591305494</v>
      </c>
    </row>
    <row r="15088" spans="1:20" x14ac:dyDescent="0.35">
      <c r="A15088">
        <f t="shared" si="458"/>
        <v>15088</v>
      </c>
      <c r="B15088" s="3" t="s">
        <v>1038</v>
      </c>
      <c r="C15088" s="3" t="s">
        <v>86</v>
      </c>
      <c r="D15088" s="3" t="s">
        <v>47</v>
      </c>
      <c r="E15088">
        <v>2021</v>
      </c>
      <c r="F15088" s="3" t="str">
        <f t="shared" si="457"/>
        <v>RCQOutCOULEE2021</v>
      </c>
      <c r="G15088" s="9">
        <v>76.381298628899103</v>
      </c>
      <c r="H15088" s="9">
        <v>104.310508497708</v>
      </c>
      <c r="I15088" s="9">
        <v>121.28791417003301</v>
      </c>
      <c r="J15088" s="9">
        <v>166.562535443429</v>
      </c>
      <c r="K15088" s="9">
        <v>154.65398389027001</v>
      </c>
      <c r="L15088" s="9">
        <v>130.18698562325801</v>
      </c>
      <c r="M15088" s="9">
        <v>159.73371393513301</v>
      </c>
      <c r="N15088" s="9">
        <v>145.13829585052699</v>
      </c>
      <c r="O15088" s="9">
        <v>187.87169772605901</v>
      </c>
      <c r="P15088" s="9">
        <v>192.692706160694</v>
      </c>
      <c r="Q15088" s="9">
        <v>215.75644509471601</v>
      </c>
      <c r="R15088" s="9">
        <v>180.05196469059001</v>
      </c>
      <c r="S15088" s="9">
        <v>163.170669924891</v>
      </c>
      <c r="T15088" s="9">
        <v>94.355604637928394</v>
      </c>
    </row>
    <row r="15089" spans="1:20" x14ac:dyDescent="0.35">
      <c r="A15089">
        <f t="shared" si="458"/>
        <v>15089</v>
      </c>
      <c r="B15089" s="3" t="s">
        <v>1038</v>
      </c>
      <c r="C15089" s="3" t="s">
        <v>86</v>
      </c>
      <c r="D15089" s="3" t="s">
        <v>47</v>
      </c>
      <c r="E15089">
        <v>2022</v>
      </c>
      <c r="F15089" s="3" t="str">
        <f t="shared" si="457"/>
        <v>RCQOutCOULEE2022</v>
      </c>
      <c r="G15089" s="9">
        <v>97.267451172500003</v>
      </c>
      <c r="H15089" s="9">
        <v>106.479133557834</v>
      </c>
      <c r="I15089" s="9">
        <v>110.53309399747199</v>
      </c>
      <c r="J15089" s="9">
        <v>170.51306151755199</v>
      </c>
      <c r="K15089" s="9">
        <v>187.63409441786399</v>
      </c>
      <c r="L15089" s="9">
        <v>144.40854647914401</v>
      </c>
      <c r="M15089" s="9">
        <v>102.386641686855</v>
      </c>
      <c r="N15089" s="9">
        <v>105.73234320344299</v>
      </c>
      <c r="O15089" s="9">
        <v>137.85423111732001</v>
      </c>
      <c r="P15089" s="9">
        <v>173.365186198847</v>
      </c>
      <c r="Q15089" s="9">
        <v>100.28024898554099</v>
      </c>
      <c r="R15089" s="9">
        <v>98.198460027013795</v>
      </c>
      <c r="S15089" s="9">
        <v>83.334367544986904</v>
      </c>
      <c r="T15089" s="9">
        <v>53.369147838650001</v>
      </c>
    </row>
    <row r="15090" spans="1:20" x14ac:dyDescent="0.35">
      <c r="A15090">
        <f t="shared" si="458"/>
        <v>15090</v>
      </c>
      <c r="B15090" s="3" t="s">
        <v>1038</v>
      </c>
      <c r="C15090" s="3" t="s">
        <v>86</v>
      </c>
      <c r="D15090" s="3" t="s">
        <v>47</v>
      </c>
      <c r="E15090">
        <v>2023</v>
      </c>
      <c r="F15090" s="3" t="str">
        <f t="shared" si="457"/>
        <v>RCQOutCOULEE2023</v>
      </c>
      <c r="G15090" s="9">
        <v>71.752655780712303</v>
      </c>
      <c r="H15090" s="9">
        <v>72.173846971284703</v>
      </c>
      <c r="I15090" s="9">
        <v>99.300838303381894</v>
      </c>
      <c r="J15090" s="9">
        <v>136.50839257361901</v>
      </c>
      <c r="K15090" s="9">
        <v>146.50650344859304</v>
      </c>
      <c r="L15090" s="9">
        <v>116.26651238713499</v>
      </c>
      <c r="M15090" s="9">
        <v>120.279014718284</v>
      </c>
      <c r="N15090" s="9">
        <v>127.533503644983</v>
      </c>
      <c r="O15090" s="9">
        <v>122.126898315305</v>
      </c>
      <c r="P15090" s="9">
        <v>119.71910709137801</v>
      </c>
      <c r="Q15090" s="9">
        <v>137.26712495157901</v>
      </c>
      <c r="R15090" s="9">
        <v>143.944611865913</v>
      </c>
      <c r="S15090" s="9">
        <v>101.39027259549999</v>
      </c>
      <c r="T15090" s="9">
        <v>76.252829648168003</v>
      </c>
    </row>
    <row r="15091" spans="1:20" x14ac:dyDescent="0.35">
      <c r="A15091">
        <f t="shared" si="458"/>
        <v>15091</v>
      </c>
      <c r="B15091" s="3" t="s">
        <v>1038</v>
      </c>
      <c r="C15091" s="3" t="s">
        <v>86</v>
      </c>
      <c r="D15091" s="3" t="s">
        <v>47</v>
      </c>
      <c r="E15091">
        <v>2024</v>
      </c>
      <c r="F15091" s="3" t="str">
        <f t="shared" si="457"/>
        <v>RCQOutCOULEE2024</v>
      </c>
      <c r="G15091" s="9">
        <v>110.213566105228</v>
      </c>
      <c r="H15091" s="9">
        <v>132.458229322444</v>
      </c>
      <c r="I15091" s="9">
        <v>132.66959375038999</v>
      </c>
      <c r="J15091" s="9">
        <v>140.109587843003</v>
      </c>
      <c r="K15091" s="9">
        <v>116.793792699479</v>
      </c>
      <c r="L15091" s="9">
        <v>112.376197941827</v>
      </c>
      <c r="M15091" s="9">
        <v>99.359555327666598</v>
      </c>
      <c r="N15091" s="9">
        <v>102.179155458526</v>
      </c>
      <c r="O15091" s="9">
        <v>103.026722879391</v>
      </c>
      <c r="P15091" s="9">
        <v>130.57234173476101</v>
      </c>
      <c r="Q15091" s="9">
        <v>87.448993455927393</v>
      </c>
      <c r="R15091" s="9">
        <v>83.512785385915194</v>
      </c>
      <c r="S15091" s="9">
        <v>83.856797698333295</v>
      </c>
      <c r="T15091" s="9">
        <v>79.348332781482398</v>
      </c>
    </row>
    <row r="15092" spans="1:20" x14ac:dyDescent="0.35">
      <c r="A15092">
        <f t="shared" si="458"/>
        <v>15092</v>
      </c>
      <c r="B15092" s="3" t="s">
        <v>1038</v>
      </c>
      <c r="C15092" s="3" t="s">
        <v>86</v>
      </c>
      <c r="D15092" s="3" t="s">
        <v>47</v>
      </c>
      <c r="E15092">
        <v>2025</v>
      </c>
      <c r="F15092" s="3" t="str">
        <f t="shared" si="457"/>
        <v>RCQOutCOULEE2025</v>
      </c>
      <c r="G15092" s="9">
        <v>74.811340295642395</v>
      </c>
      <c r="H15092" s="9">
        <v>81.673609242312494</v>
      </c>
      <c r="I15092" s="9">
        <v>106.61247238371502</v>
      </c>
      <c r="J15092" s="9">
        <v>145.59371252113701</v>
      </c>
      <c r="K15092" s="9">
        <v>168.07330763311899</v>
      </c>
      <c r="L15092" s="9">
        <v>124.10683441686101</v>
      </c>
      <c r="M15092" s="9">
        <v>109.74544724871301</v>
      </c>
      <c r="N15092" s="9">
        <v>140.72374260787501</v>
      </c>
      <c r="O15092" s="9">
        <v>169.09142846742901</v>
      </c>
      <c r="P15092" s="9">
        <v>168.061084348213</v>
      </c>
      <c r="Q15092" s="9">
        <v>134.43894391464801</v>
      </c>
      <c r="R15092" s="9">
        <v>84.471727748177699</v>
      </c>
      <c r="S15092" s="9">
        <v>87.309145471497303</v>
      </c>
      <c r="T15092" s="9">
        <v>56.6860202394694</v>
      </c>
    </row>
    <row r="15093" spans="1:20" x14ac:dyDescent="0.35">
      <c r="A15093">
        <f t="shared" si="458"/>
        <v>15093</v>
      </c>
      <c r="B15093" s="3" t="s">
        <v>1038</v>
      </c>
      <c r="C15093" s="3" t="s">
        <v>86</v>
      </c>
      <c r="D15093" s="3" t="s">
        <v>47</v>
      </c>
      <c r="E15093">
        <v>2026</v>
      </c>
      <c r="F15093" s="3" t="str">
        <f t="shared" ref="F15093:F15156" si="459">_xlfn.CONCAT(B15093,C15093,D15093,E15093)</f>
        <v>RCQOutCOULEE2026</v>
      </c>
      <c r="G15093" s="9">
        <v>62.1857408568534</v>
      </c>
      <c r="H15093" s="9">
        <v>143.94480714510999</v>
      </c>
      <c r="I15093" s="9">
        <v>189.87545146378699</v>
      </c>
      <c r="J15093" s="9">
        <v>189.45220300273101</v>
      </c>
      <c r="K15093" s="9">
        <v>186.91883188077</v>
      </c>
      <c r="L15093" s="9">
        <v>168.88651214041499</v>
      </c>
      <c r="M15093" s="9">
        <v>164.55927104166901</v>
      </c>
      <c r="N15093" s="9">
        <v>189.86067565111099</v>
      </c>
      <c r="O15093" s="9">
        <v>164.091310988988</v>
      </c>
      <c r="P15093" s="9">
        <v>159.688543759563</v>
      </c>
      <c r="Q15093" s="9">
        <v>102.148975327846</v>
      </c>
      <c r="R15093" s="9">
        <v>89.675679343969406</v>
      </c>
      <c r="S15093" s="9">
        <v>74.242465339400994</v>
      </c>
      <c r="T15093" s="9">
        <v>59.403890518699903</v>
      </c>
    </row>
    <row r="15094" spans="1:20" x14ac:dyDescent="0.35">
      <c r="A15094">
        <f t="shared" si="458"/>
        <v>15094</v>
      </c>
      <c r="B15094" s="3" t="s">
        <v>1038</v>
      </c>
      <c r="C15094" s="3" t="s">
        <v>86</v>
      </c>
      <c r="D15094" s="3" t="s">
        <v>47</v>
      </c>
      <c r="E15094">
        <v>2027</v>
      </c>
      <c r="F15094" s="3" t="str">
        <f t="shared" si="459"/>
        <v>RCQOutCOULEE2027</v>
      </c>
      <c r="G15094" s="9">
        <v>74.1450096512567</v>
      </c>
      <c r="H15094" s="9">
        <v>94.2183395835402</v>
      </c>
      <c r="I15094" s="9">
        <v>84.232193522761094</v>
      </c>
      <c r="J15094" s="9">
        <v>115.940701233319</v>
      </c>
      <c r="K15094" s="9">
        <v>118.57026479593701</v>
      </c>
      <c r="L15094" s="9">
        <v>79.984987377938097</v>
      </c>
      <c r="M15094" s="9">
        <v>101.70896398425</v>
      </c>
      <c r="N15094" s="9">
        <v>106.725739487908</v>
      </c>
      <c r="O15094" s="9">
        <v>131.72125751425</v>
      </c>
      <c r="P15094" s="9">
        <v>103.823238517761</v>
      </c>
      <c r="Q15094" s="9">
        <v>86.823992891129706</v>
      </c>
      <c r="R15094" s="9">
        <v>86.3398701965138</v>
      </c>
      <c r="S15094" s="9">
        <v>80.372014026527296</v>
      </c>
      <c r="T15094" s="9">
        <v>62.9709774147708</v>
      </c>
    </row>
    <row r="15095" spans="1:20" x14ac:dyDescent="0.35">
      <c r="A15095">
        <f t="shared" si="458"/>
        <v>15095</v>
      </c>
      <c r="B15095" s="3" t="s">
        <v>1038</v>
      </c>
      <c r="C15095" s="3" t="s">
        <v>86</v>
      </c>
      <c r="D15095" s="3" t="s">
        <v>47</v>
      </c>
      <c r="E15095">
        <v>2028</v>
      </c>
      <c r="F15095" s="3" t="str">
        <f t="shared" si="459"/>
        <v>RCQOutCOULEE2028</v>
      </c>
      <c r="G15095" s="9">
        <v>67.704664459899107</v>
      </c>
      <c r="H15095" s="9">
        <v>96.140994687694402</v>
      </c>
      <c r="I15095" s="9">
        <v>99.692417777375695</v>
      </c>
      <c r="J15095" s="9">
        <v>101.39614704639099</v>
      </c>
      <c r="K15095" s="9">
        <v>80.230799172708302</v>
      </c>
      <c r="L15095" s="9">
        <v>76.624714130040303</v>
      </c>
      <c r="M15095" s="9">
        <v>83.494787164833298</v>
      </c>
      <c r="N15095" s="9">
        <v>90.648538876865203</v>
      </c>
      <c r="O15095" s="9">
        <v>119.164109746245</v>
      </c>
      <c r="P15095" s="9">
        <v>105.826039516961</v>
      </c>
      <c r="Q15095" s="9">
        <v>76.526533175509996</v>
      </c>
      <c r="R15095" s="9">
        <v>111.5355869845</v>
      </c>
      <c r="S15095" s="9">
        <v>83.231332629739498</v>
      </c>
      <c r="T15095" s="9">
        <v>47.776568361739997</v>
      </c>
    </row>
    <row r="15096" spans="1:20" x14ac:dyDescent="0.35">
      <c r="A15096">
        <f t="shared" si="458"/>
        <v>15096</v>
      </c>
      <c r="B15096" s="3" t="s">
        <v>1038</v>
      </c>
      <c r="C15096" s="3" t="s">
        <v>86</v>
      </c>
      <c r="D15096" s="3" t="s">
        <v>47</v>
      </c>
      <c r="E15096">
        <v>2029</v>
      </c>
      <c r="F15096" s="3" t="str">
        <f t="shared" si="459"/>
        <v>RCQOutCOULEE2029</v>
      </c>
      <c r="G15096" s="9">
        <v>66.606768215552407</v>
      </c>
      <c r="H15096" s="9">
        <v>85.090031439972194</v>
      </c>
      <c r="I15096" s="9">
        <v>74.3002977204833</v>
      </c>
      <c r="J15096" s="9">
        <v>97.197382196842696</v>
      </c>
      <c r="K15096" s="9">
        <v>77.118762597135401</v>
      </c>
      <c r="L15096" s="9">
        <v>79.875596915530906</v>
      </c>
      <c r="M15096" s="9">
        <v>123.13742754386099</v>
      </c>
      <c r="N15096" s="9">
        <v>156.13046933487499</v>
      </c>
      <c r="O15096" s="9">
        <v>119.438341273026</v>
      </c>
      <c r="P15096" s="9">
        <v>139.649690051569</v>
      </c>
      <c r="Q15096" s="9">
        <v>104.649808367666</v>
      </c>
      <c r="R15096" s="9">
        <v>110.867165068722</v>
      </c>
      <c r="S15096" s="9">
        <v>76.038975991927003</v>
      </c>
      <c r="T15096" s="9">
        <v>63.8351633292868</v>
      </c>
    </row>
    <row r="15097" spans="1:20" x14ac:dyDescent="0.35">
      <c r="A15097">
        <f t="shared" si="458"/>
        <v>15097</v>
      </c>
      <c r="B15097" s="3" t="s">
        <v>1038</v>
      </c>
      <c r="C15097" s="3" t="s">
        <v>95</v>
      </c>
      <c r="D15097" s="3" t="s">
        <v>47</v>
      </c>
      <c r="E15097">
        <v>2020</v>
      </c>
      <c r="F15097" s="3" t="str">
        <f t="shared" si="459"/>
        <v>RCSpillCOULEE2020</v>
      </c>
      <c r="G15097" s="9">
        <v>0</v>
      </c>
      <c r="H15097" s="9">
        <v>11.7679658704805</v>
      </c>
      <c r="I15097" s="9">
        <v>11.1490511659134</v>
      </c>
      <c r="J15097" s="9">
        <v>1.6300095778608801</v>
      </c>
      <c r="K15097" s="9">
        <v>0.408001310552083</v>
      </c>
      <c r="L15097" s="9">
        <v>1.3284338174596699</v>
      </c>
      <c r="M15097" s="9">
        <v>6.0473360875277704</v>
      </c>
      <c r="N15097" s="9">
        <v>3.13899480704444</v>
      </c>
      <c r="O15097" s="9">
        <v>6.08945791463794</v>
      </c>
      <c r="P15097" s="9">
        <v>44.961638881439498</v>
      </c>
      <c r="Q15097" s="9">
        <v>17.724947041012701</v>
      </c>
      <c r="R15097" s="9">
        <v>0</v>
      </c>
      <c r="S15097" s="9">
        <v>0</v>
      </c>
      <c r="T15097" s="9">
        <v>5.7215695347222199E-2</v>
      </c>
    </row>
    <row r="15098" spans="1:20" x14ac:dyDescent="0.35">
      <c r="A15098">
        <f t="shared" si="458"/>
        <v>15098</v>
      </c>
      <c r="B15098" s="3" t="s">
        <v>1038</v>
      </c>
      <c r="C15098" s="3" t="s">
        <v>95</v>
      </c>
      <c r="D15098" s="3" t="s">
        <v>47</v>
      </c>
      <c r="E15098">
        <v>2021</v>
      </c>
      <c r="F15098" s="3" t="str">
        <f t="shared" si="459"/>
        <v>RCSpillCOULEE2021</v>
      </c>
      <c r="G15098" s="9">
        <v>0.107027803467741</v>
      </c>
      <c r="H15098" s="9">
        <v>0.13738923075694401</v>
      </c>
      <c r="I15098" s="9">
        <v>1.34996122534583</v>
      </c>
      <c r="J15098" s="9">
        <v>18.424675042925404</v>
      </c>
      <c r="K15098" s="9">
        <v>15.049020524437498</v>
      </c>
      <c r="L15098" s="9">
        <v>15.4359559841854</v>
      </c>
      <c r="M15098" s="9">
        <v>10.8752113030361</v>
      </c>
      <c r="N15098" s="9">
        <v>10.5959453644722</v>
      </c>
      <c r="O15098" s="9">
        <v>35.326132351247303</v>
      </c>
      <c r="P15098" s="9">
        <v>49.376983616624997</v>
      </c>
      <c r="Q15098" s="9">
        <v>63.025292369877398</v>
      </c>
      <c r="R15098" s="9">
        <v>9.7613719426737493</v>
      </c>
      <c r="S15098" s="9">
        <v>4.2040085019752604</v>
      </c>
      <c r="T15098" s="9">
        <v>3.2404597657638798E-2</v>
      </c>
    </row>
    <row r="15099" spans="1:20" x14ac:dyDescent="0.35">
      <c r="A15099">
        <f t="shared" si="458"/>
        <v>15099</v>
      </c>
      <c r="B15099" s="3" t="s">
        <v>1038</v>
      </c>
      <c r="C15099" s="3" t="s">
        <v>95</v>
      </c>
      <c r="D15099" s="3" t="s">
        <v>47</v>
      </c>
      <c r="E15099">
        <v>2022</v>
      </c>
      <c r="F15099" s="3" t="str">
        <f t="shared" si="459"/>
        <v>RCSpillCOULEE2022</v>
      </c>
      <c r="G15099" s="9">
        <v>8.8515243776881705E-2</v>
      </c>
      <c r="H15099" s="9">
        <v>4.4335157299999997E-2</v>
      </c>
      <c r="I15099" s="9">
        <v>9.5784629256944406E-2</v>
      </c>
      <c r="J15099" s="9">
        <v>27.067590948322501</v>
      </c>
      <c r="K15099" s="9">
        <v>33.539700445625002</v>
      </c>
      <c r="L15099" s="9">
        <v>12.857672183431699</v>
      </c>
      <c r="M15099" s="9">
        <v>0.53523502287500002</v>
      </c>
      <c r="N15099" s="9">
        <v>2.1437661057069399</v>
      </c>
      <c r="O15099" s="9">
        <v>2.22519855916034</v>
      </c>
      <c r="P15099" s="9">
        <v>22.350966992569401</v>
      </c>
      <c r="Q15099" s="9">
        <v>2.32695851236559E-2</v>
      </c>
      <c r="R15099" s="9">
        <v>0.72000133712500003</v>
      </c>
      <c r="S15099" s="9">
        <v>5.1865411536458302E-2</v>
      </c>
      <c r="T15099" s="9">
        <v>5.4101255687499898E-3</v>
      </c>
    </row>
    <row r="15100" spans="1:20" x14ac:dyDescent="0.35">
      <c r="A15100">
        <f t="shared" si="458"/>
        <v>15100</v>
      </c>
      <c r="B15100" s="3" t="s">
        <v>1038</v>
      </c>
      <c r="C15100" s="3" t="s">
        <v>95</v>
      </c>
      <c r="D15100" s="3" t="s">
        <v>47</v>
      </c>
      <c r="E15100">
        <v>2023</v>
      </c>
      <c r="F15100" s="3" t="str">
        <f t="shared" si="459"/>
        <v>RCSpillCOULEE2023</v>
      </c>
      <c r="G15100" s="9">
        <v>0</v>
      </c>
      <c r="H15100" s="9">
        <v>0</v>
      </c>
      <c r="I15100" s="9">
        <v>0.39968187782638798</v>
      </c>
      <c r="J15100" s="9">
        <v>4.9497460824564499</v>
      </c>
      <c r="K15100" s="9">
        <v>6.7383019081250008</v>
      </c>
      <c r="L15100" s="9">
        <v>1.0505936672762</v>
      </c>
      <c r="M15100" s="9">
        <v>1.7665356116041599</v>
      </c>
      <c r="N15100" s="9">
        <v>0.29359242966666599</v>
      </c>
      <c r="O15100" s="9">
        <v>1.56496271322849</v>
      </c>
      <c r="P15100" s="9">
        <v>3.1071349874055501</v>
      </c>
      <c r="Q15100" s="9">
        <v>1.78838653526881</v>
      </c>
      <c r="R15100" s="9">
        <v>4.9409116440833303E-2</v>
      </c>
      <c r="S15100" s="9">
        <v>2.1016839375E-3</v>
      </c>
      <c r="T15100" s="9">
        <v>2.2312036619444399E-2</v>
      </c>
    </row>
    <row r="15101" spans="1:20" x14ac:dyDescent="0.35">
      <c r="A15101">
        <f t="shared" si="458"/>
        <v>15101</v>
      </c>
      <c r="B15101" s="3" t="s">
        <v>1038</v>
      </c>
      <c r="C15101" s="3" t="s">
        <v>95</v>
      </c>
      <c r="D15101" s="3" t="s">
        <v>47</v>
      </c>
      <c r="E15101">
        <v>2024</v>
      </c>
      <c r="F15101" s="3" t="str">
        <f t="shared" si="459"/>
        <v>RCSpillCOULEE2024</v>
      </c>
      <c r="G15101" s="9">
        <v>7.2012221505376303E-3</v>
      </c>
      <c r="H15101" s="9">
        <v>5.9708153851388097</v>
      </c>
      <c r="I15101" s="9">
        <v>0.81175983075833302</v>
      </c>
      <c r="J15101" s="9">
        <v>7.9691579122641798</v>
      </c>
      <c r="K15101" s="9">
        <v>1.9115662656250001E-2</v>
      </c>
      <c r="L15101" s="9">
        <v>0.446735272130376</v>
      </c>
      <c r="M15101" s="9">
        <v>0.34553765555555499</v>
      </c>
      <c r="N15101" s="9">
        <v>7.4909508005781902</v>
      </c>
      <c r="O15101" s="9">
        <v>0.88561598986357504</v>
      </c>
      <c r="P15101" s="9">
        <v>1.97395521328055</v>
      </c>
      <c r="Q15101" s="9">
        <v>0.21025383326612901</v>
      </c>
      <c r="R15101" s="9">
        <v>0</v>
      </c>
      <c r="S15101" s="9">
        <v>0.382552496484375</v>
      </c>
      <c r="T15101" s="9">
        <v>6.9428597924097196E-2</v>
      </c>
    </row>
    <row r="15102" spans="1:20" x14ac:dyDescent="0.35">
      <c r="A15102">
        <f t="shared" si="458"/>
        <v>15102</v>
      </c>
      <c r="B15102" s="3" t="s">
        <v>1038</v>
      </c>
      <c r="C15102" s="3" t="s">
        <v>95</v>
      </c>
      <c r="D15102" s="3" t="s">
        <v>47</v>
      </c>
      <c r="E15102">
        <v>2025</v>
      </c>
      <c r="F15102" s="3" t="str">
        <f t="shared" si="459"/>
        <v>RCSpillCOULEE2025</v>
      </c>
      <c r="G15102" s="9">
        <v>0.13072283940860199</v>
      </c>
      <c r="H15102" s="9">
        <v>7.3965354604166603E-2</v>
      </c>
      <c r="I15102" s="9">
        <v>0.39111382119444399</v>
      </c>
      <c r="J15102" s="9">
        <v>12.662584819302401</v>
      </c>
      <c r="K15102" s="9">
        <v>20.586854450671801</v>
      </c>
      <c r="L15102" s="9">
        <v>2.3701004840389701</v>
      </c>
      <c r="M15102" s="9">
        <v>0.91650869208888797</v>
      </c>
      <c r="N15102" s="9">
        <v>0.50030966504166596</v>
      </c>
      <c r="O15102" s="9">
        <v>7.8228022487331996</v>
      </c>
      <c r="P15102" s="9">
        <v>20.708318210859002</v>
      </c>
      <c r="Q15102" s="9">
        <v>1.3465011898051</v>
      </c>
      <c r="R15102" s="9">
        <v>0</v>
      </c>
      <c r="S15102" s="9">
        <v>0</v>
      </c>
      <c r="T15102" s="9">
        <v>9.3348875229166597E-3</v>
      </c>
    </row>
    <row r="15103" spans="1:20" x14ac:dyDescent="0.35">
      <c r="A15103">
        <f t="shared" si="458"/>
        <v>15103</v>
      </c>
      <c r="B15103" s="3" t="s">
        <v>1038</v>
      </c>
      <c r="C15103" s="3" t="s">
        <v>95</v>
      </c>
      <c r="D15103" s="3" t="s">
        <v>47</v>
      </c>
      <c r="E15103">
        <v>2026</v>
      </c>
      <c r="F15103" s="3" t="str">
        <f t="shared" si="459"/>
        <v>RCSpillCOULEE2026</v>
      </c>
      <c r="G15103" s="9">
        <v>0</v>
      </c>
      <c r="H15103" s="9">
        <v>13.8030240335895</v>
      </c>
      <c r="I15103" s="9">
        <v>38.696010539523698</v>
      </c>
      <c r="J15103" s="9">
        <v>38.082760223699601</v>
      </c>
      <c r="K15103" s="9">
        <v>32.143672072437496</v>
      </c>
      <c r="L15103" s="9">
        <v>21.034787682632999</v>
      </c>
      <c r="M15103" s="9">
        <v>25.767950421114001</v>
      </c>
      <c r="N15103" s="9">
        <v>34.843482163972197</v>
      </c>
      <c r="O15103" s="9">
        <v>20.101247747799199</v>
      </c>
      <c r="P15103" s="9">
        <v>26.581575176202001</v>
      </c>
      <c r="Q15103" s="9">
        <v>3.6289198545739199</v>
      </c>
      <c r="R15103" s="9">
        <v>0.161778015</v>
      </c>
      <c r="S15103" s="9">
        <v>0</v>
      </c>
      <c r="T15103" s="9">
        <v>2.1786902569444402E-3</v>
      </c>
    </row>
    <row r="15104" spans="1:20" x14ac:dyDescent="0.35">
      <c r="A15104">
        <f t="shared" si="458"/>
        <v>15104</v>
      </c>
      <c r="B15104" s="3" t="s">
        <v>1038</v>
      </c>
      <c r="C15104" s="3" t="s">
        <v>95</v>
      </c>
      <c r="D15104" s="3" t="s">
        <v>47</v>
      </c>
      <c r="E15104">
        <v>2027</v>
      </c>
      <c r="F15104" s="3" t="str">
        <f t="shared" si="459"/>
        <v>RCSpillCOULEE2027</v>
      </c>
      <c r="G15104" s="9">
        <v>6.8518599690860202E-2</v>
      </c>
      <c r="H15104" s="9">
        <v>5.9653504511805497E-2</v>
      </c>
      <c r="I15104" s="9">
        <v>0.31016141689312499</v>
      </c>
      <c r="J15104" s="9">
        <v>0.67577246088709597</v>
      </c>
      <c r="K15104" s="9">
        <v>0.87194600598958305</v>
      </c>
      <c r="L15104" s="9">
        <v>0.570889853803763</v>
      </c>
      <c r="M15104" s="9">
        <v>4.1502173285416601</v>
      </c>
      <c r="N15104" s="9">
        <v>1.4542206894444401</v>
      </c>
      <c r="O15104" s="9">
        <v>1.73325480910306</v>
      </c>
      <c r="P15104" s="9">
        <v>1.61015049139583</v>
      </c>
      <c r="Q15104" s="9">
        <v>0.49222706782930098</v>
      </c>
      <c r="R15104" s="9">
        <v>1.23897085958333</v>
      </c>
      <c r="S15104" s="9">
        <v>0</v>
      </c>
      <c r="T15104" s="9">
        <v>0</v>
      </c>
    </row>
    <row r="15105" spans="1:20" x14ac:dyDescent="0.35">
      <c r="A15105">
        <f t="shared" si="458"/>
        <v>15105</v>
      </c>
      <c r="B15105" s="3" t="s">
        <v>1038</v>
      </c>
      <c r="C15105" s="3" t="s">
        <v>95</v>
      </c>
      <c r="D15105" s="3" t="s">
        <v>47</v>
      </c>
      <c r="E15105">
        <v>2028</v>
      </c>
      <c r="F15105" s="3" t="str">
        <f t="shared" si="459"/>
        <v>RCSpillCOULEE2028</v>
      </c>
      <c r="G15105" s="9">
        <v>0</v>
      </c>
      <c r="H15105" s="9">
        <v>1.05752690205555</v>
      </c>
      <c r="I15105" s="9">
        <v>0.28814595907708301</v>
      </c>
      <c r="J15105" s="9">
        <v>0.36964343405913902</v>
      </c>
      <c r="K15105" s="9">
        <v>0.46069915234374997</v>
      </c>
      <c r="L15105" s="9">
        <v>0.102958034516129</v>
      </c>
      <c r="M15105" s="9">
        <v>3.58166691944444E-2</v>
      </c>
      <c r="N15105" s="9">
        <v>1.9373789478652701</v>
      </c>
      <c r="O15105" s="9">
        <v>0.35360191808064501</v>
      </c>
      <c r="P15105" s="9">
        <v>0.36925421632117994</v>
      </c>
      <c r="Q15105" s="9">
        <v>8.5657624227150495E-2</v>
      </c>
      <c r="R15105" s="9">
        <v>1.19660404266666</v>
      </c>
      <c r="S15105" s="9">
        <v>0</v>
      </c>
      <c r="T15105" s="9">
        <v>0</v>
      </c>
    </row>
    <row r="15106" spans="1:20" x14ac:dyDescent="0.35">
      <c r="A15106">
        <f t="shared" si="458"/>
        <v>15106</v>
      </c>
      <c r="B15106" s="3" t="s">
        <v>1038</v>
      </c>
      <c r="C15106" s="3" t="s">
        <v>95</v>
      </c>
      <c r="D15106" s="3" t="s">
        <v>47</v>
      </c>
      <c r="E15106">
        <v>2029</v>
      </c>
      <c r="F15106" s="3" t="str">
        <f t="shared" si="459"/>
        <v>RCSpillCOULEE2029</v>
      </c>
      <c r="G15106" s="9">
        <v>0.15144913696236501</v>
      </c>
      <c r="H15106" s="9">
        <v>2.5513468895833301E-2</v>
      </c>
      <c r="I15106" s="9">
        <v>0.95195712393055498</v>
      </c>
      <c r="J15106" s="9">
        <v>8.6227173534946192E-3</v>
      </c>
      <c r="K15106" s="9">
        <v>0</v>
      </c>
      <c r="L15106" s="9">
        <v>2.9475778669354798E-2</v>
      </c>
      <c r="M15106" s="9">
        <v>5.4533422999999998E-2</v>
      </c>
      <c r="N15106" s="9">
        <v>4.6158433473055496</v>
      </c>
      <c r="O15106" s="9">
        <v>11.116348093676001</v>
      </c>
      <c r="P15106" s="9">
        <v>5.2806447889027703</v>
      </c>
      <c r="Q15106" s="9">
        <v>0.225671916081989</v>
      </c>
      <c r="R15106" s="9">
        <v>0.44650565374722201</v>
      </c>
      <c r="S15106" s="9">
        <v>0</v>
      </c>
      <c r="T15106" s="9">
        <v>0</v>
      </c>
    </row>
    <row r="15107" spans="1:20" x14ac:dyDescent="0.35">
      <c r="A15107">
        <f t="shared" ref="A15107:A15170" si="460">A15106+1</f>
        <v>15107</v>
      </c>
      <c r="B15107" s="3" t="s">
        <v>1038</v>
      </c>
      <c r="C15107" s="3" t="s">
        <v>77</v>
      </c>
      <c r="D15107" s="3" t="s">
        <v>47</v>
      </c>
      <c r="E15107">
        <v>2020</v>
      </c>
      <c r="F15107" s="3" t="str">
        <f t="shared" si="459"/>
        <v>RCGenCOULEE2020</v>
      </c>
      <c r="G15107" s="9">
        <v>1971.07640954301</v>
      </c>
      <c r="H15107" s="9">
        <v>3080.37056388888</v>
      </c>
      <c r="I15107" s="9">
        <v>3543.2431833333299</v>
      </c>
      <c r="J15107" s="9">
        <v>3394.1969260752599</v>
      </c>
      <c r="K15107" s="9">
        <v>3349.4466130952301</v>
      </c>
      <c r="L15107" s="9">
        <v>2228.6824341397801</v>
      </c>
      <c r="M15107" s="9">
        <v>2666.9489563055499</v>
      </c>
      <c r="N15107" s="9">
        <v>2974.7190111111099</v>
      </c>
      <c r="O15107" s="9">
        <v>2790.0408545698901</v>
      </c>
      <c r="P15107" s="9">
        <v>2983.1222709444401</v>
      </c>
      <c r="Q15107" s="9">
        <v>3197.3482379032198</v>
      </c>
      <c r="R15107" s="9">
        <v>2894.09970833333</v>
      </c>
      <c r="S15107" s="9">
        <v>2281.3112369791602</v>
      </c>
      <c r="T15107" s="9">
        <v>1922.8354541666599</v>
      </c>
    </row>
    <row r="15108" spans="1:20" x14ac:dyDescent="0.35">
      <c r="A15108">
        <f t="shared" si="460"/>
        <v>15108</v>
      </c>
      <c r="B15108" s="3" t="s">
        <v>1038</v>
      </c>
      <c r="C15108" s="3" t="s">
        <v>77</v>
      </c>
      <c r="D15108" s="3" t="s">
        <v>47</v>
      </c>
      <c r="E15108">
        <v>2021</v>
      </c>
      <c r="F15108" s="3" t="str">
        <f t="shared" si="459"/>
        <v>RCGenCOULEE2021</v>
      </c>
      <c r="G15108" s="9">
        <v>1969.9702431451601</v>
      </c>
      <c r="H15108" s="9">
        <v>2792.7976208333298</v>
      </c>
      <c r="I15108" s="9">
        <v>3113.1015750000001</v>
      </c>
      <c r="J15108" s="9">
        <v>3396.5369596774099</v>
      </c>
      <c r="K15108" s="9">
        <v>3245.0473124999999</v>
      </c>
      <c r="L15108" s="9">
        <v>2608.6116434139699</v>
      </c>
      <c r="M15108" s="9">
        <v>3128.8703222222198</v>
      </c>
      <c r="N15108" s="9">
        <v>2768.1905833333299</v>
      </c>
      <c r="O15108" s="9">
        <v>2920.2107795698898</v>
      </c>
      <c r="P15108" s="9">
        <v>2755.4421638888798</v>
      </c>
      <c r="Q15108" s="9">
        <v>3503.8639978494598</v>
      </c>
      <c r="R15108" s="9">
        <v>3704.9931527777699</v>
      </c>
      <c r="S15108" s="9">
        <v>3743.62637239583</v>
      </c>
      <c r="T15108" s="9">
        <v>2450.6075902777702</v>
      </c>
    </row>
    <row r="15109" spans="1:20" x14ac:dyDescent="0.35">
      <c r="A15109">
        <f t="shared" si="460"/>
        <v>15109</v>
      </c>
      <c r="B15109" s="3" t="s">
        <v>1038</v>
      </c>
      <c r="C15109" s="3" t="s">
        <v>77</v>
      </c>
      <c r="D15109" s="3" t="s">
        <v>47</v>
      </c>
      <c r="E15109">
        <v>2022</v>
      </c>
      <c r="F15109" s="3" t="str">
        <f t="shared" si="459"/>
        <v>RCGenCOULEE2022</v>
      </c>
      <c r="G15109" s="9">
        <v>2280.01506048387</v>
      </c>
      <c r="H15109" s="9">
        <v>2659.03291805555</v>
      </c>
      <c r="I15109" s="9">
        <v>2825.9023041666601</v>
      </c>
      <c r="J15109" s="9">
        <v>3441.2204627688102</v>
      </c>
      <c r="K15109" s="9">
        <v>3693.00298065476</v>
      </c>
      <c r="L15109" s="9">
        <v>3158.0710779569799</v>
      </c>
      <c r="M15109" s="9">
        <v>2440.72002305555</v>
      </c>
      <c r="N15109" s="9">
        <v>2440.8606416666598</v>
      </c>
      <c r="O15109" s="9">
        <v>2896.72915698924</v>
      </c>
      <c r="P15109" s="9">
        <v>3457.9006763888801</v>
      </c>
      <c r="Q15109" s="9">
        <v>2382.6946608870899</v>
      </c>
      <c r="R15109" s="9">
        <v>2222.3812586111098</v>
      </c>
      <c r="S15109" s="9">
        <v>1809.28113802083</v>
      </c>
      <c r="T15109" s="9">
        <v>1344.3799384583299</v>
      </c>
    </row>
    <row r="15110" spans="1:20" x14ac:dyDescent="0.35">
      <c r="A15110">
        <f t="shared" si="460"/>
        <v>15110</v>
      </c>
      <c r="B15110" s="3" t="s">
        <v>1038</v>
      </c>
      <c r="C15110" s="3" t="s">
        <v>77</v>
      </c>
      <c r="D15110" s="3" t="s">
        <v>47</v>
      </c>
      <c r="E15110">
        <v>2023</v>
      </c>
      <c r="F15110" s="3" t="str">
        <f t="shared" si="459"/>
        <v>RCGenCOULEE2023</v>
      </c>
      <c r="G15110" s="9">
        <v>1760.5476411290299</v>
      </c>
      <c r="H15110" s="9">
        <v>1957.0685958333299</v>
      </c>
      <c r="I15110" s="9">
        <v>2575.8616708333302</v>
      </c>
      <c r="J15110" s="9">
        <v>3349.5347204301002</v>
      </c>
      <c r="K15110" s="9">
        <v>3641.0201458333299</v>
      </c>
      <c r="L15110" s="9">
        <v>2612.6652782258002</v>
      </c>
      <c r="M15110" s="9">
        <v>2808.5357111111098</v>
      </c>
      <c r="N15110" s="9">
        <v>2798.6384499999999</v>
      </c>
      <c r="O15110" s="9">
        <v>2605.5958696236498</v>
      </c>
      <c r="P15110" s="9">
        <v>2501.11354958333</v>
      </c>
      <c r="Q15110" s="9">
        <v>3354.4598723118202</v>
      </c>
      <c r="R15110" s="9">
        <v>3260.45337222222</v>
      </c>
      <c r="S15110" s="9">
        <v>2339.3400442708298</v>
      </c>
      <c r="T15110" s="9">
        <v>1924.61324027777</v>
      </c>
    </row>
    <row r="15111" spans="1:20" x14ac:dyDescent="0.35">
      <c r="A15111">
        <f t="shared" si="460"/>
        <v>15111</v>
      </c>
      <c r="B15111" s="3" t="s">
        <v>1038</v>
      </c>
      <c r="C15111" s="3" t="s">
        <v>77</v>
      </c>
      <c r="D15111" s="3" t="s">
        <v>47</v>
      </c>
      <c r="E15111">
        <v>2024</v>
      </c>
      <c r="F15111" s="3" t="str">
        <f t="shared" si="459"/>
        <v>RCGenCOULEE2024</v>
      </c>
      <c r="G15111" s="9">
        <v>2598.7123642473098</v>
      </c>
      <c r="H15111" s="9">
        <v>3127.8980097222202</v>
      </c>
      <c r="I15111" s="9">
        <v>3407.9350111111098</v>
      </c>
      <c r="J15111" s="9">
        <v>3392.5781303763401</v>
      </c>
      <c r="K15111" s="9">
        <v>3104.1332321428499</v>
      </c>
      <c r="L15111" s="9">
        <v>2445.0973521505298</v>
      </c>
      <c r="M15111" s="9">
        <v>2527.6425444444399</v>
      </c>
      <c r="N15111" s="9">
        <v>2341.1087838888802</v>
      </c>
      <c r="O15111" s="9">
        <v>2454.8155465053701</v>
      </c>
      <c r="P15111" s="9">
        <v>3124.3118605234399</v>
      </c>
      <c r="Q15111" s="9">
        <v>2114.7584409946198</v>
      </c>
      <c r="R15111" s="9">
        <v>1977.6411591666599</v>
      </c>
      <c r="S15111" s="9">
        <v>1981.0685234375001</v>
      </c>
      <c r="T15111" s="9">
        <v>1848.4233754166601</v>
      </c>
    </row>
    <row r="15112" spans="1:20" x14ac:dyDescent="0.35">
      <c r="A15112">
        <f t="shared" si="460"/>
        <v>15112</v>
      </c>
      <c r="B15112" s="3" t="s">
        <v>1038</v>
      </c>
      <c r="C15112" s="3" t="s">
        <v>77</v>
      </c>
      <c r="D15112" s="3" t="s">
        <v>47</v>
      </c>
      <c r="E15112">
        <v>2025</v>
      </c>
      <c r="F15112" s="3" t="str">
        <f t="shared" si="459"/>
        <v>RCGenCOULEE2025</v>
      </c>
      <c r="G15112" s="9">
        <v>1632.9703994623601</v>
      </c>
      <c r="H15112" s="9">
        <v>2084.3638722222199</v>
      </c>
      <c r="I15112" s="9">
        <v>2683.6410375</v>
      </c>
      <c r="J15112" s="9">
        <v>3173.5310954300999</v>
      </c>
      <c r="K15112" s="9">
        <v>3591.8368348214199</v>
      </c>
      <c r="L15112" s="9">
        <v>2860.5740913978402</v>
      </c>
      <c r="M15112" s="9">
        <v>2576.5718583333301</v>
      </c>
      <c r="N15112" s="9">
        <v>3287.0542277777699</v>
      </c>
      <c r="O15112" s="9">
        <v>3391.3752540322498</v>
      </c>
      <c r="P15112" s="9">
        <v>3499.3015972222202</v>
      </c>
      <c r="Q15112" s="9">
        <v>2630.1909333333301</v>
      </c>
      <c r="R15112" s="9">
        <v>2204.97111277777</v>
      </c>
      <c r="S15112" s="9">
        <v>2063.2872630208299</v>
      </c>
      <c r="T15112" s="9">
        <v>1475.9935870833301</v>
      </c>
    </row>
    <row r="15113" spans="1:20" x14ac:dyDescent="0.35">
      <c r="A15113">
        <f t="shared" si="460"/>
        <v>15113</v>
      </c>
      <c r="B15113" s="3" t="s">
        <v>1038</v>
      </c>
      <c r="C15113" s="3" t="s">
        <v>77</v>
      </c>
      <c r="D15113" s="3" t="s">
        <v>47</v>
      </c>
      <c r="E15113">
        <v>2026</v>
      </c>
      <c r="F15113" s="3" t="str">
        <f t="shared" si="459"/>
        <v>RCGenCOULEE2026</v>
      </c>
      <c r="G15113" s="9">
        <v>1628.9285923386999</v>
      </c>
      <c r="H15113" s="9">
        <v>3230.18030972222</v>
      </c>
      <c r="I15113" s="9">
        <v>3568.0011736111101</v>
      </c>
      <c r="J15113" s="9">
        <v>3638.0946237903199</v>
      </c>
      <c r="K15113" s="9">
        <v>3730.7155059523802</v>
      </c>
      <c r="L15113" s="9">
        <v>3215.3560322580602</v>
      </c>
      <c r="M15113" s="9">
        <v>3035.0921888888802</v>
      </c>
      <c r="N15113" s="9">
        <v>3111.9710500000001</v>
      </c>
      <c r="O15113" s="9">
        <v>3039.4576357526798</v>
      </c>
      <c r="P15113" s="9">
        <v>2896.6974194444401</v>
      </c>
      <c r="Q15113" s="9">
        <v>2408.7828284946199</v>
      </c>
      <c r="R15113" s="9">
        <v>2043.4151666666601</v>
      </c>
      <c r="S15113" s="9">
        <v>1833.7853098958301</v>
      </c>
      <c r="T15113" s="9">
        <v>1433.2861513888799</v>
      </c>
    </row>
    <row r="15114" spans="1:20" x14ac:dyDescent="0.35">
      <c r="A15114">
        <f t="shared" si="460"/>
        <v>15114</v>
      </c>
      <c r="B15114" s="3" t="s">
        <v>1038</v>
      </c>
      <c r="C15114" s="3" t="s">
        <v>77</v>
      </c>
      <c r="D15114" s="3" t="s">
        <v>47</v>
      </c>
      <c r="E15114">
        <v>2027</v>
      </c>
      <c r="F15114" s="3" t="str">
        <f t="shared" si="459"/>
        <v>RCGenCOULEE2027</v>
      </c>
      <c r="G15114" s="9">
        <v>1710.53999193548</v>
      </c>
      <c r="H15114" s="9">
        <v>2061.19406472222</v>
      </c>
      <c r="I15114" s="9">
        <v>2005.38125972222</v>
      </c>
      <c r="J15114" s="9">
        <v>2461.5567083333299</v>
      </c>
      <c r="K15114" s="9">
        <v>2697.6116622023801</v>
      </c>
      <c r="L15114" s="9">
        <v>1652.64095053763</v>
      </c>
      <c r="M15114" s="9">
        <v>2309.1065694444401</v>
      </c>
      <c r="N15114" s="9">
        <v>2282.6712844444401</v>
      </c>
      <c r="O15114" s="9">
        <v>2648.9656599462301</v>
      </c>
      <c r="P15114" s="9">
        <v>2409.5907650833301</v>
      </c>
      <c r="Q15114" s="9">
        <v>1963.25563306451</v>
      </c>
      <c r="R15114" s="9">
        <v>2139.6536944444401</v>
      </c>
      <c r="S15114" s="9">
        <v>2050.5603127604099</v>
      </c>
      <c r="T15114" s="9">
        <v>1635.1803180555501</v>
      </c>
    </row>
    <row r="15115" spans="1:20" x14ac:dyDescent="0.35">
      <c r="A15115">
        <f t="shared" si="460"/>
        <v>15115</v>
      </c>
      <c r="B15115" s="3" t="s">
        <v>1038</v>
      </c>
      <c r="C15115" s="3" t="s">
        <v>77</v>
      </c>
      <c r="D15115" s="3" t="s">
        <v>47</v>
      </c>
      <c r="E15115">
        <v>2028</v>
      </c>
      <c r="F15115" s="3" t="str">
        <f t="shared" si="459"/>
        <v>RCGenCOULEE2028</v>
      </c>
      <c r="G15115" s="9">
        <v>1667.2685873655901</v>
      </c>
      <c r="H15115" s="9">
        <v>2071.49415</v>
      </c>
      <c r="I15115" s="9">
        <v>2527.8181958333298</v>
      </c>
      <c r="J15115" s="9">
        <v>2578.2344247311798</v>
      </c>
      <c r="K15115" s="9">
        <v>1731.7338303571401</v>
      </c>
      <c r="L15115" s="9">
        <v>1832.65301612903</v>
      </c>
      <c r="M15115" s="9">
        <v>2070.32557527777</v>
      </c>
      <c r="N15115" s="9">
        <v>2166.3039888888802</v>
      </c>
      <c r="O15115" s="9">
        <v>2676.8176397849402</v>
      </c>
      <c r="P15115" s="9">
        <v>2561.1669011111098</v>
      </c>
      <c r="Q15115" s="9">
        <v>1743.62276357526</v>
      </c>
      <c r="R15115" s="9">
        <v>2327.8185138888798</v>
      </c>
      <c r="S15115" s="9">
        <v>2117.1403177083298</v>
      </c>
      <c r="T15115" s="9">
        <v>1121.16500013888</v>
      </c>
    </row>
    <row r="15116" spans="1:20" x14ac:dyDescent="0.35">
      <c r="A15116">
        <f t="shared" si="460"/>
        <v>15116</v>
      </c>
      <c r="B15116" s="3" t="s">
        <v>1038</v>
      </c>
      <c r="C15116" s="3" t="s">
        <v>77</v>
      </c>
      <c r="D15116" s="3" t="s">
        <v>47</v>
      </c>
      <c r="E15116">
        <v>2029</v>
      </c>
      <c r="F15116" s="3" t="str">
        <f t="shared" si="459"/>
        <v>RCGenCOULEE2029</v>
      </c>
      <c r="G15116" s="9">
        <v>1540.10641317204</v>
      </c>
      <c r="H15116" s="9">
        <v>2076.7648833333301</v>
      </c>
      <c r="I15116" s="9">
        <v>1622.56431097222</v>
      </c>
      <c r="J15116" s="9">
        <v>2576.0749556451601</v>
      </c>
      <c r="K15116" s="9">
        <v>2037.2277723214199</v>
      </c>
      <c r="L15116" s="9">
        <v>2071.08093145161</v>
      </c>
      <c r="M15116" s="9">
        <v>3082.05183888888</v>
      </c>
      <c r="N15116" s="9">
        <v>3583.2961249999998</v>
      </c>
      <c r="O15116" s="9">
        <v>2627.1819251344</v>
      </c>
      <c r="P15116" s="9">
        <v>3320.0104069444401</v>
      </c>
      <c r="Q15116" s="9">
        <v>2589.7881918010698</v>
      </c>
      <c r="R15116" s="9">
        <v>2328.10744916666</v>
      </c>
      <c r="S15116" s="9">
        <v>1797.78369791666</v>
      </c>
      <c r="T15116" s="9">
        <v>1533.0992363888799</v>
      </c>
    </row>
    <row r="15117" spans="1:20" x14ac:dyDescent="0.35">
      <c r="A15117">
        <f t="shared" si="460"/>
        <v>15117</v>
      </c>
      <c r="B15117" s="3" t="s">
        <v>1038</v>
      </c>
      <c r="C15117" s="3" t="s">
        <v>75</v>
      </c>
      <c r="D15117" s="3" t="s">
        <v>58</v>
      </c>
      <c r="E15117">
        <v>2020</v>
      </c>
      <c r="F15117" s="3" t="str">
        <f t="shared" si="459"/>
        <v>RCElevDWRSHK2020</v>
      </c>
      <c r="G15117" s="9">
        <v>1520.83994368</v>
      </c>
      <c r="H15117" s="9">
        <v>1564.91802908</v>
      </c>
      <c r="I15117" s="9">
        <v>1556.2041180399999</v>
      </c>
      <c r="J15117" s="9">
        <v>1528.2316762</v>
      </c>
      <c r="K15117" s="9">
        <v>1527.78548196</v>
      </c>
      <c r="L15117" s="9">
        <v>1506.72577</v>
      </c>
      <c r="M15117" s="9">
        <v>1504.24545496</v>
      </c>
      <c r="N15117" s="9">
        <v>1540.6463747600001</v>
      </c>
      <c r="O15117" s="9">
        <v>1581.6306280399999</v>
      </c>
      <c r="P15117" s="9">
        <v>1599.99677035999</v>
      </c>
      <c r="Q15117" s="9">
        <v>1573.4744598</v>
      </c>
      <c r="R15117" s="9">
        <v>1555.3281337599999</v>
      </c>
      <c r="S15117" s="9">
        <v>1535.2264270799999</v>
      </c>
      <c r="T15117" s="9">
        <v>1518.5039855999901</v>
      </c>
    </row>
    <row r="15118" spans="1:20" x14ac:dyDescent="0.35">
      <c r="A15118">
        <f t="shared" si="460"/>
        <v>15118</v>
      </c>
      <c r="B15118" s="3" t="s">
        <v>1038</v>
      </c>
      <c r="C15118" s="3" t="s">
        <v>75</v>
      </c>
      <c r="D15118" s="3" t="s">
        <v>58</v>
      </c>
      <c r="E15118">
        <v>2021</v>
      </c>
      <c r="F15118" s="3" t="str">
        <f t="shared" si="459"/>
        <v>RCElevDWRSHK2021</v>
      </c>
      <c r="G15118" s="9">
        <v>1521.3517547199999</v>
      </c>
      <c r="H15118" s="9">
        <v>1534.3898128799999</v>
      </c>
      <c r="I15118" s="9">
        <v>1555.3215720799999</v>
      </c>
      <c r="J15118" s="9">
        <v>1519.3734082000001</v>
      </c>
      <c r="K15118" s="9">
        <v>1485.4987351999901</v>
      </c>
      <c r="L15118" s="9">
        <v>1445.0000462399901</v>
      </c>
      <c r="M15118" s="9">
        <v>1445.0000462399901</v>
      </c>
      <c r="N15118" s="9">
        <v>1445.1444031999999</v>
      </c>
      <c r="O15118" s="9">
        <v>1553.2972938</v>
      </c>
      <c r="P15118" s="9">
        <v>1598.9633057599999</v>
      </c>
      <c r="Q15118" s="9">
        <v>1583.9403394000001</v>
      </c>
      <c r="R15118" s="9">
        <v>1565.61356716</v>
      </c>
      <c r="S15118" s="9">
        <v>1541.9455874</v>
      </c>
      <c r="T15118" s="9">
        <v>1518.5039855999901</v>
      </c>
    </row>
    <row r="15119" spans="1:20" x14ac:dyDescent="0.35">
      <c r="A15119">
        <f t="shared" si="460"/>
        <v>15119</v>
      </c>
      <c r="B15119" s="3" t="s">
        <v>1038</v>
      </c>
      <c r="C15119" s="3" t="s">
        <v>75</v>
      </c>
      <c r="D15119" s="3" t="s">
        <v>58</v>
      </c>
      <c r="E15119">
        <v>2022</v>
      </c>
      <c r="F15119" s="3" t="str">
        <f t="shared" si="459"/>
        <v>RCElevDWRSHK2022</v>
      </c>
      <c r="G15119" s="9">
        <v>1520.1476864399999</v>
      </c>
      <c r="H15119" s="9">
        <v>1532.71330364</v>
      </c>
      <c r="I15119" s="9">
        <v>1555.20346184</v>
      </c>
      <c r="J15119" s="9">
        <v>1541.8307580000001</v>
      </c>
      <c r="K15119" s="9">
        <v>1561.4239344800001</v>
      </c>
      <c r="L15119" s="9">
        <v>1579.07813452</v>
      </c>
      <c r="M15119" s="9">
        <v>1588.336665</v>
      </c>
      <c r="N15119" s="9">
        <v>1594.47839748</v>
      </c>
      <c r="O15119" s="9">
        <v>1599.26842388</v>
      </c>
      <c r="P15119" s="9">
        <v>1598.2480826399999</v>
      </c>
      <c r="Q15119" s="9">
        <v>1565.7907325199999</v>
      </c>
      <c r="R15119" s="9">
        <v>1547.5230154000001</v>
      </c>
      <c r="S15119" s="9">
        <v>1533.5072669199999</v>
      </c>
      <c r="T15119" s="9">
        <v>1518.5039855999901</v>
      </c>
    </row>
    <row r="15120" spans="1:20" x14ac:dyDescent="0.35">
      <c r="A15120">
        <f t="shared" si="460"/>
        <v>15120</v>
      </c>
      <c r="B15120" s="3" t="s">
        <v>1038</v>
      </c>
      <c r="C15120" s="3" t="s">
        <v>75</v>
      </c>
      <c r="D15120" s="3" t="s">
        <v>58</v>
      </c>
      <c r="E15120">
        <v>2023</v>
      </c>
      <c r="F15120" s="3" t="str">
        <f t="shared" si="459"/>
        <v>RCElevDWRSHK2023</v>
      </c>
      <c r="G15120" s="9">
        <v>1513.48101956</v>
      </c>
      <c r="H15120" s="9">
        <v>1525.37078372</v>
      </c>
      <c r="I15120" s="9">
        <v>1531.578133</v>
      </c>
      <c r="J15120" s="9">
        <v>1543.27760844</v>
      </c>
      <c r="K15120" s="9">
        <v>1554.7933568399999</v>
      </c>
      <c r="L15120" s="9">
        <v>1573.6188167600001</v>
      </c>
      <c r="M15120" s="9">
        <v>1581.2697356399999</v>
      </c>
      <c r="N15120" s="9">
        <v>1589.3832529599999</v>
      </c>
      <c r="O15120" s="9">
        <v>1592.3688173599901</v>
      </c>
      <c r="P15120" s="9">
        <v>1598.21855508</v>
      </c>
      <c r="Q15120" s="9">
        <v>1572.6017563600001</v>
      </c>
      <c r="R15120" s="9">
        <v>1554.73758256</v>
      </c>
      <c r="S15120" s="9">
        <v>1534.5768207599999</v>
      </c>
      <c r="T15120" s="9">
        <v>1518.5039855999901</v>
      </c>
    </row>
    <row r="15121" spans="1:20" x14ac:dyDescent="0.35">
      <c r="A15121">
        <f t="shared" si="460"/>
        <v>15121</v>
      </c>
      <c r="B15121" s="3" t="s">
        <v>1038</v>
      </c>
      <c r="C15121" s="3" t="s">
        <v>75</v>
      </c>
      <c r="D15121" s="3" t="s">
        <v>58</v>
      </c>
      <c r="E15121">
        <v>2024</v>
      </c>
      <c r="F15121" s="3" t="str">
        <f t="shared" si="459"/>
        <v>RCElevDWRSHK2024</v>
      </c>
      <c r="G15121" s="9">
        <v>1521.7552980400001</v>
      </c>
      <c r="H15121" s="9">
        <v>1544.5866636000001</v>
      </c>
      <c r="I15121" s="9">
        <v>1555.6759027999999</v>
      </c>
      <c r="J15121" s="9">
        <v>1543.56632236</v>
      </c>
      <c r="K15121" s="9">
        <v>1551.7487373199999</v>
      </c>
      <c r="L15121" s="9">
        <v>1555.3281337599999</v>
      </c>
      <c r="M15121" s="9">
        <v>1559.1864016</v>
      </c>
      <c r="N15121" s="9">
        <v>1565.78745168</v>
      </c>
      <c r="O15121" s="9">
        <v>1599.3635682399999</v>
      </c>
      <c r="P15121" s="9">
        <v>1597.8182925999999</v>
      </c>
      <c r="Q15121" s="9">
        <v>1567.87406592</v>
      </c>
      <c r="R15121" s="9">
        <v>1549.8983435600001</v>
      </c>
      <c r="S15121" s="9">
        <v>1534.74742444</v>
      </c>
      <c r="T15121" s="9">
        <v>1518.5039855999901</v>
      </c>
    </row>
    <row r="15122" spans="1:20" x14ac:dyDescent="0.35">
      <c r="A15122">
        <f t="shared" si="460"/>
        <v>15122</v>
      </c>
      <c r="B15122" s="3" t="s">
        <v>1038</v>
      </c>
      <c r="C15122" s="3" t="s">
        <v>75</v>
      </c>
      <c r="D15122" s="3" t="s">
        <v>58</v>
      </c>
      <c r="E15122">
        <v>2025</v>
      </c>
      <c r="F15122" s="3" t="str">
        <f t="shared" si="459"/>
        <v>RCElevDWRSHK2025</v>
      </c>
      <c r="G15122" s="9">
        <v>1519.39637408</v>
      </c>
      <c r="H15122" s="9">
        <v>1528.2218336799999</v>
      </c>
      <c r="I15122" s="9">
        <v>1537.8281331999999</v>
      </c>
      <c r="J15122" s="9">
        <v>1543.0479496400001</v>
      </c>
      <c r="K15122" s="9">
        <v>1557.84781888</v>
      </c>
      <c r="L15122" s="9">
        <v>1561.5846956400001</v>
      </c>
      <c r="M15122" s="9">
        <v>1568.76317356</v>
      </c>
      <c r="N15122" s="9">
        <v>1571.72249124</v>
      </c>
      <c r="O15122" s="9">
        <v>1597.4442768399999</v>
      </c>
      <c r="P15122" s="9">
        <v>1598.1627808000001</v>
      </c>
      <c r="Q15122" s="9">
        <v>1567.2638296800001</v>
      </c>
      <c r="R15122" s="9">
        <v>1549.7966375199901</v>
      </c>
      <c r="S15122" s="9">
        <v>1533.6877131199999</v>
      </c>
      <c r="T15122" s="9">
        <v>1518.5039855999901</v>
      </c>
    </row>
    <row r="15123" spans="1:20" x14ac:dyDescent="0.35">
      <c r="A15123">
        <f t="shared" si="460"/>
        <v>15123</v>
      </c>
      <c r="B15123" s="3" t="s">
        <v>1038</v>
      </c>
      <c r="C15123" s="3" t="s">
        <v>75</v>
      </c>
      <c r="D15123" s="3" t="s">
        <v>58</v>
      </c>
      <c r="E15123">
        <v>2026</v>
      </c>
      <c r="F15123" s="3" t="str">
        <f t="shared" si="459"/>
        <v>RCElevDWRSHK2026</v>
      </c>
      <c r="G15123" s="9">
        <v>1520.11815888</v>
      </c>
      <c r="H15123" s="9">
        <v>1539.8163222400001</v>
      </c>
      <c r="I15123" s="9">
        <v>1555.64637524</v>
      </c>
      <c r="J15123" s="9">
        <v>1537.43115156</v>
      </c>
      <c r="K15123" s="9">
        <v>1547.2080547600001</v>
      </c>
      <c r="L15123" s="9">
        <v>1564.1109424399999</v>
      </c>
      <c r="M15123" s="9">
        <v>1573.3432261999999</v>
      </c>
      <c r="N15123" s="9">
        <v>1586.6273473599999</v>
      </c>
      <c r="O15123" s="9">
        <v>1594.45215076</v>
      </c>
      <c r="P15123" s="9">
        <v>1599.99677035999</v>
      </c>
      <c r="Q15123" s="9">
        <v>1567.74611316</v>
      </c>
      <c r="R15123" s="9">
        <v>1549.3668474799999</v>
      </c>
      <c r="S15123" s="9">
        <v>1533.5072669199999</v>
      </c>
      <c r="T15123" s="9">
        <v>1518.5039855999901</v>
      </c>
    </row>
    <row r="15124" spans="1:20" x14ac:dyDescent="0.35">
      <c r="A15124">
        <f t="shared" si="460"/>
        <v>15124</v>
      </c>
      <c r="B15124" s="3" t="s">
        <v>1038</v>
      </c>
      <c r="C15124" s="3" t="s">
        <v>75</v>
      </c>
      <c r="D15124" s="3" t="s">
        <v>58</v>
      </c>
      <c r="E15124">
        <v>2027</v>
      </c>
      <c r="F15124" s="3" t="str">
        <f t="shared" si="459"/>
        <v>RCElevDWRSHK2027</v>
      </c>
      <c r="G15124" s="9">
        <v>1512.2375812</v>
      </c>
      <c r="H15124" s="9">
        <v>1513.4941429200001</v>
      </c>
      <c r="I15124" s="9">
        <v>1522.7592350800001</v>
      </c>
      <c r="J15124" s="9">
        <v>1532.50661072</v>
      </c>
      <c r="K15124" s="9">
        <v>1534.4390254800001</v>
      </c>
      <c r="L15124" s="9">
        <v>1529.79007519999</v>
      </c>
      <c r="M15124" s="9">
        <v>1524.17327712</v>
      </c>
      <c r="N15124" s="9">
        <v>1547.59191304</v>
      </c>
      <c r="O15124" s="9">
        <v>1592.97249192</v>
      </c>
      <c r="P15124" s="9">
        <v>1598.5728858</v>
      </c>
      <c r="Q15124" s="9">
        <v>1566.95871156</v>
      </c>
      <c r="R15124" s="9">
        <v>1549.74086324</v>
      </c>
      <c r="S15124" s="9">
        <v>1534.86881552</v>
      </c>
      <c r="T15124" s="9">
        <v>1518.5039855999901</v>
      </c>
    </row>
    <row r="15125" spans="1:20" x14ac:dyDescent="0.35">
      <c r="A15125">
        <f t="shared" si="460"/>
        <v>15125</v>
      </c>
      <c r="B15125" s="3" t="s">
        <v>1038</v>
      </c>
      <c r="C15125" s="3" t="s">
        <v>75</v>
      </c>
      <c r="D15125" s="3" t="s">
        <v>58</v>
      </c>
      <c r="E15125">
        <v>2028</v>
      </c>
      <c r="F15125" s="3" t="str">
        <f t="shared" si="459"/>
        <v>RCElevDWRSHK2028</v>
      </c>
      <c r="G15125" s="9">
        <v>1517.2802322799901</v>
      </c>
      <c r="H15125" s="9">
        <v>1517.22773884</v>
      </c>
      <c r="I15125" s="9">
        <v>1521.55516679999</v>
      </c>
      <c r="J15125" s="9">
        <v>1523.85831648</v>
      </c>
      <c r="K15125" s="9">
        <v>1503.3596281600001</v>
      </c>
      <c r="L15125" s="9">
        <v>1453.53023024</v>
      </c>
      <c r="M15125" s="9">
        <v>1469.0879735200001</v>
      </c>
      <c r="N15125" s="9">
        <v>1500.0656647999999</v>
      </c>
      <c r="O15125" s="9">
        <v>1585.55451268</v>
      </c>
      <c r="P15125" s="9">
        <v>1598.0020196400001</v>
      </c>
      <c r="Q15125" s="9">
        <v>1571.16474844</v>
      </c>
      <c r="R15125" s="9">
        <v>1552.9921756799999</v>
      </c>
      <c r="S15125" s="9">
        <v>1533.91081024</v>
      </c>
      <c r="T15125" s="9">
        <v>1518.5039855999901</v>
      </c>
    </row>
    <row r="15126" spans="1:20" x14ac:dyDescent="0.35">
      <c r="A15126">
        <f t="shared" si="460"/>
        <v>15126</v>
      </c>
      <c r="B15126" s="3" t="s">
        <v>1038</v>
      </c>
      <c r="C15126" s="3" t="s">
        <v>75</v>
      </c>
      <c r="D15126" s="3" t="s">
        <v>58</v>
      </c>
      <c r="E15126">
        <v>2029</v>
      </c>
      <c r="F15126" s="3" t="str">
        <f t="shared" si="459"/>
        <v>RCElevDWRSHK2029</v>
      </c>
      <c r="G15126" s="9">
        <v>1522.7034607999999</v>
      </c>
      <c r="H15126" s="9">
        <v>1525.7152719200001</v>
      </c>
      <c r="I15126" s="9">
        <v>1540.1575296000001</v>
      </c>
      <c r="J15126" s="9">
        <v>1543.1988682799999</v>
      </c>
      <c r="K15126" s="9">
        <v>1548.7795771199901</v>
      </c>
      <c r="L15126" s="9">
        <v>1558.7927007999999</v>
      </c>
      <c r="M15126" s="9">
        <v>1573.2940136</v>
      </c>
      <c r="N15126" s="9">
        <v>1580.44952564</v>
      </c>
      <c r="O15126" s="9">
        <v>1599.5243293999999</v>
      </c>
      <c r="P15126" s="9">
        <v>1598.9501823999999</v>
      </c>
      <c r="Q15126" s="9">
        <v>1567.9790528000001</v>
      </c>
      <c r="R15126" s="9">
        <v>1550.4035929199999</v>
      </c>
      <c r="S15126" s="9">
        <v>1533.9239336000001</v>
      </c>
      <c r="T15126" s="9">
        <v>1518.5039855999901</v>
      </c>
    </row>
    <row r="15127" spans="1:20" x14ac:dyDescent="0.35">
      <c r="A15127">
        <f t="shared" si="460"/>
        <v>15127</v>
      </c>
      <c r="B15127" s="3" t="s">
        <v>1038</v>
      </c>
      <c r="C15127" s="3" t="s">
        <v>86</v>
      </c>
      <c r="D15127" s="3" t="s">
        <v>58</v>
      </c>
      <c r="E15127">
        <v>2020</v>
      </c>
      <c r="F15127" s="3" t="str">
        <f t="shared" si="459"/>
        <v>RCQOutDWRSHK2020</v>
      </c>
      <c r="G15127" s="9">
        <v>1.8766701088483799</v>
      </c>
      <c r="H15127" s="9">
        <v>5.6464585517083297</v>
      </c>
      <c r="I15127" s="9">
        <v>10.3112475271706</v>
      </c>
      <c r="J15127" s="9">
        <v>9.2367212597112207</v>
      </c>
      <c r="K15127" s="9">
        <v>1.9197846279067701</v>
      </c>
      <c r="L15127" s="9">
        <v>6.0813294297126497</v>
      </c>
      <c r="M15127" s="9">
        <v>10.914783424833898</v>
      </c>
      <c r="N15127" s="9">
        <v>5.5677869848299997</v>
      </c>
      <c r="O15127" s="9">
        <v>7.7848989103304396</v>
      </c>
      <c r="P15127" s="9">
        <v>9.2187650494134008</v>
      </c>
      <c r="Q15127" s="9">
        <v>12.195146744535799</v>
      </c>
      <c r="R15127" s="9">
        <v>10.7503518646893</v>
      </c>
      <c r="S15127" s="9">
        <v>11.2629625672666</v>
      </c>
      <c r="T15127" s="9">
        <v>5.6361743273363798</v>
      </c>
    </row>
    <row r="15128" spans="1:20" x14ac:dyDescent="0.35">
      <c r="A15128">
        <f t="shared" si="460"/>
        <v>15128</v>
      </c>
      <c r="B15128" s="3" t="s">
        <v>1038</v>
      </c>
      <c r="C15128" s="3" t="s">
        <v>86</v>
      </c>
      <c r="D15128" s="3" t="s">
        <v>58</v>
      </c>
      <c r="E15128">
        <v>2021</v>
      </c>
      <c r="F15128" s="3" t="str">
        <f t="shared" si="459"/>
        <v>RCQOutDWRSHK2021</v>
      </c>
      <c r="G15128" s="9">
        <v>1.64255805443756</v>
      </c>
      <c r="H15128" s="9">
        <v>1.40705294983798</v>
      </c>
      <c r="I15128" s="9">
        <v>2.3824772886849099</v>
      </c>
      <c r="J15128" s="9">
        <v>14.529716248870001</v>
      </c>
      <c r="K15128" s="9">
        <v>9.1691534196656193</v>
      </c>
      <c r="L15128" s="9">
        <v>12.0647434754987</v>
      </c>
      <c r="M15128" s="9">
        <v>8.8442701891133293</v>
      </c>
      <c r="N15128" s="9">
        <v>18.5670980282462</v>
      </c>
      <c r="O15128" s="9">
        <v>2.5726137201884201</v>
      </c>
      <c r="P15128" s="9">
        <v>6.2695588479528404</v>
      </c>
      <c r="Q15128" s="9">
        <v>13.972542746762199</v>
      </c>
      <c r="R15128" s="9">
        <v>13.552519934737701</v>
      </c>
      <c r="S15128" s="9">
        <v>13.5310771533</v>
      </c>
      <c r="T15128" s="9">
        <v>7.6788097023506898</v>
      </c>
    </row>
    <row r="15129" spans="1:20" x14ac:dyDescent="0.35">
      <c r="A15129">
        <f t="shared" si="460"/>
        <v>15129</v>
      </c>
      <c r="B15129" s="3" t="s">
        <v>1038</v>
      </c>
      <c r="C15129" s="3" t="s">
        <v>86</v>
      </c>
      <c r="D15129" s="3" t="s">
        <v>58</v>
      </c>
      <c r="E15129">
        <v>2022</v>
      </c>
      <c r="F15129" s="3" t="str">
        <f t="shared" si="459"/>
        <v>RCQOutDWRSHK2022</v>
      </c>
      <c r="G15129" s="9">
        <v>1.7667831915887</v>
      </c>
      <c r="H15129" s="9">
        <v>1.6703667041366601</v>
      </c>
      <c r="I15129" s="9">
        <v>1.6934384360060899</v>
      </c>
      <c r="J15129" s="9">
        <v>13.904825116903201</v>
      </c>
      <c r="K15129" s="9">
        <v>2.90065470849843</v>
      </c>
      <c r="L15129" s="9">
        <v>1.4580693351690499</v>
      </c>
      <c r="M15129" s="9">
        <v>2.0948006810402702</v>
      </c>
      <c r="N15129" s="9">
        <v>7.4916079460220804</v>
      </c>
      <c r="O15129" s="9">
        <v>7.8009019861212998</v>
      </c>
      <c r="P15129" s="9">
        <v>3.9487913013587499</v>
      </c>
      <c r="Q15129" s="9">
        <v>10.6383972038336</v>
      </c>
      <c r="R15129" s="9">
        <v>10.0876573297256</v>
      </c>
      <c r="S15129" s="9">
        <v>8.0964929427919099</v>
      </c>
      <c r="T15129" s="9">
        <v>4.3866766656270801</v>
      </c>
    </row>
    <row r="15130" spans="1:20" x14ac:dyDescent="0.35">
      <c r="A15130">
        <f t="shared" si="460"/>
        <v>15130</v>
      </c>
      <c r="B15130" s="3" t="s">
        <v>1038</v>
      </c>
      <c r="C15130" s="3" t="s">
        <v>86</v>
      </c>
      <c r="D15130" s="3" t="s">
        <v>58</v>
      </c>
      <c r="E15130">
        <v>2023</v>
      </c>
      <c r="F15130" s="3" t="str">
        <f t="shared" si="459"/>
        <v>RCQOutDWRSHK2023</v>
      </c>
      <c r="G15130" s="9">
        <v>1.5945928241438101</v>
      </c>
      <c r="H15130" s="9">
        <v>1.45664096064049</v>
      </c>
      <c r="I15130" s="9">
        <v>1.8602051328092299</v>
      </c>
      <c r="J15130" s="9">
        <v>6.6435553985086004</v>
      </c>
      <c r="K15130" s="9">
        <v>1.93949953408645</v>
      </c>
      <c r="L15130" s="9">
        <v>1.67921538375819</v>
      </c>
      <c r="M15130" s="9">
        <v>5.2336256072391603</v>
      </c>
      <c r="N15130" s="9">
        <v>7.2375801145083303</v>
      </c>
      <c r="O15130" s="9">
        <v>10.2662765155586</v>
      </c>
      <c r="P15130" s="9">
        <v>8.3156538960829405</v>
      </c>
      <c r="Q15130" s="9">
        <v>11.377987465775</v>
      </c>
      <c r="R15130" s="9">
        <v>10.9649303613052</v>
      </c>
      <c r="S15130" s="9">
        <v>10.932177313976</v>
      </c>
      <c r="T15130" s="9">
        <v>5.3369446481418903</v>
      </c>
    </row>
    <row r="15131" spans="1:20" x14ac:dyDescent="0.35">
      <c r="A15131">
        <f t="shared" si="460"/>
        <v>15131</v>
      </c>
      <c r="B15131" s="3" t="s">
        <v>1038</v>
      </c>
      <c r="C15131" s="3" t="s">
        <v>86</v>
      </c>
      <c r="D15131" s="3" t="s">
        <v>58</v>
      </c>
      <c r="E15131">
        <v>2024</v>
      </c>
      <c r="F15131" s="3" t="str">
        <f t="shared" si="459"/>
        <v>RCQOutDWRSHK2024</v>
      </c>
      <c r="G15131" s="9">
        <v>1.7410232301635</v>
      </c>
      <c r="H15131" s="9">
        <v>1.50356325221725</v>
      </c>
      <c r="I15131" s="9">
        <v>2.9614281890173699</v>
      </c>
      <c r="J15131" s="9">
        <v>9.1607439241175399</v>
      </c>
      <c r="K15131" s="9">
        <v>1.80906892786755</v>
      </c>
      <c r="L15131" s="9">
        <v>2.1276540293458299</v>
      </c>
      <c r="M15131" s="9">
        <v>2.04275487803138</v>
      </c>
      <c r="N15131" s="9">
        <v>6.0606924667518003</v>
      </c>
      <c r="O15131" s="9">
        <v>4.8531786864147799</v>
      </c>
      <c r="P15131" s="9">
        <v>6.4046349143281898</v>
      </c>
      <c r="Q15131" s="9">
        <v>10.355353576366999</v>
      </c>
      <c r="R15131" s="9">
        <v>10.2914791529948</v>
      </c>
      <c r="S15131" s="9">
        <v>8.4715515261061203</v>
      </c>
      <c r="T15131" s="9">
        <v>5.2277981196811796</v>
      </c>
    </row>
    <row r="15132" spans="1:20" x14ac:dyDescent="0.35">
      <c r="A15132">
        <f t="shared" si="460"/>
        <v>15132</v>
      </c>
      <c r="B15132" s="3" t="s">
        <v>1038</v>
      </c>
      <c r="C15132" s="3" t="s">
        <v>86</v>
      </c>
      <c r="D15132" s="3" t="s">
        <v>58</v>
      </c>
      <c r="E15132">
        <v>2025</v>
      </c>
      <c r="F15132" s="3" t="str">
        <f t="shared" si="459"/>
        <v>RCQOutDWRSHK2025</v>
      </c>
      <c r="G15132" s="9">
        <v>1.72235051068208</v>
      </c>
      <c r="H15132" s="9">
        <v>1.5102086293874999</v>
      </c>
      <c r="I15132" s="9">
        <v>1.8737768928229099</v>
      </c>
      <c r="J15132" s="9">
        <v>15.3784944322004</v>
      </c>
      <c r="K15132" s="9">
        <v>2.37150813036093</v>
      </c>
      <c r="L15132" s="9">
        <v>4.9356819900311804</v>
      </c>
      <c r="M15132" s="9">
        <v>4.8751832915294404</v>
      </c>
      <c r="N15132" s="9">
        <v>10.6429319356762</v>
      </c>
      <c r="O15132" s="9">
        <v>6.4346241309790297</v>
      </c>
      <c r="P15132" s="9">
        <v>5.9840214563655501</v>
      </c>
      <c r="Q15132" s="9">
        <v>10.821289254676801</v>
      </c>
      <c r="R15132" s="9">
        <v>9.7464068631786098</v>
      </c>
      <c r="S15132" s="9">
        <v>8.8589980497830698</v>
      </c>
      <c r="T15132" s="9">
        <v>5.1329975516789297</v>
      </c>
    </row>
    <row r="15133" spans="1:20" x14ac:dyDescent="0.35">
      <c r="A15133">
        <f t="shared" si="460"/>
        <v>15133</v>
      </c>
      <c r="B15133" s="3" t="s">
        <v>1038</v>
      </c>
      <c r="C15133" s="3" t="s">
        <v>86</v>
      </c>
      <c r="D15133" s="3" t="s">
        <v>58</v>
      </c>
      <c r="E15133">
        <v>2026</v>
      </c>
      <c r="F15133" s="3" t="str">
        <f t="shared" si="459"/>
        <v>RCQOutDWRSHK2026</v>
      </c>
      <c r="G15133" s="9">
        <v>1.47198307008958</v>
      </c>
      <c r="H15133" s="9">
        <v>1.8209484574224899</v>
      </c>
      <c r="I15133" s="9">
        <v>5.8624583142329101</v>
      </c>
      <c r="J15133" s="9">
        <v>15.0943559709075</v>
      </c>
      <c r="K15133" s="9">
        <v>2.3913168152078099</v>
      </c>
      <c r="L15133" s="9">
        <v>1.74937521817022</v>
      </c>
      <c r="M15133" s="9">
        <v>4.24774917723333</v>
      </c>
      <c r="N15133" s="9">
        <v>4.2951708998673599</v>
      </c>
      <c r="O15133" s="9">
        <v>9.1352591112556798</v>
      </c>
      <c r="P15133" s="9">
        <v>6.1940085350577698</v>
      </c>
      <c r="Q15133" s="9">
        <v>11.4442376482112</v>
      </c>
      <c r="R15133" s="9">
        <v>10.787721619896599</v>
      </c>
      <c r="S15133" s="9">
        <v>8.5600372287846298</v>
      </c>
      <c r="T15133" s="9">
        <v>4.5519192876407599</v>
      </c>
    </row>
    <row r="15134" spans="1:20" x14ac:dyDescent="0.35">
      <c r="A15134">
        <f t="shared" si="460"/>
        <v>15134</v>
      </c>
      <c r="B15134" s="3" t="s">
        <v>1038</v>
      </c>
      <c r="C15134" s="3" t="s">
        <v>86</v>
      </c>
      <c r="D15134" s="3" t="s">
        <v>58</v>
      </c>
      <c r="E15134">
        <v>2027</v>
      </c>
      <c r="F15134" s="3" t="str">
        <f t="shared" si="459"/>
        <v>RCQOutDWRSHK2027</v>
      </c>
      <c r="G15134" s="9">
        <v>1.7788221975757399</v>
      </c>
      <c r="H15134" s="9">
        <v>1.4127741686751301</v>
      </c>
      <c r="I15134" s="9">
        <v>2.2208733181444398</v>
      </c>
      <c r="J15134" s="9">
        <v>2.3261215768168801</v>
      </c>
      <c r="K15134" s="9">
        <v>2.2672592273041601</v>
      </c>
      <c r="L15134" s="9">
        <v>2.8032016584056301</v>
      </c>
      <c r="M15134" s="9">
        <v>10.863088207975601</v>
      </c>
      <c r="N15134" s="9">
        <v>10.750040712072</v>
      </c>
      <c r="O15134" s="9">
        <v>4.56418616508138</v>
      </c>
      <c r="P15134" s="9">
        <v>5.3345828588801298</v>
      </c>
      <c r="Q15134" s="9">
        <v>11.0809090212587</v>
      </c>
      <c r="R15134" s="9">
        <v>9.8403850291454091</v>
      </c>
      <c r="S15134" s="9">
        <v>7.9429202785588497</v>
      </c>
      <c r="T15134" s="9">
        <v>6.2188704838949302</v>
      </c>
    </row>
    <row r="15135" spans="1:20" x14ac:dyDescent="0.35">
      <c r="A15135">
        <f t="shared" si="460"/>
        <v>15135</v>
      </c>
      <c r="B15135" s="3" t="s">
        <v>1038</v>
      </c>
      <c r="C15135" s="3" t="s">
        <v>86</v>
      </c>
      <c r="D15135" s="3" t="s">
        <v>58</v>
      </c>
      <c r="E15135">
        <v>2028</v>
      </c>
      <c r="F15135" s="3" t="str">
        <f t="shared" si="459"/>
        <v>RCQOutDWRSHK2028</v>
      </c>
      <c r="G15135" s="9">
        <v>1.7693038352185699</v>
      </c>
      <c r="H15135" s="9">
        <v>1.98318831414472</v>
      </c>
      <c r="I15135" s="9">
        <v>1.9525259898598599</v>
      </c>
      <c r="J15135" s="9">
        <v>2.1180676477592</v>
      </c>
      <c r="K15135" s="9">
        <v>6.2545395330260396</v>
      </c>
      <c r="L15135" s="9">
        <v>11.159029218839301</v>
      </c>
      <c r="M15135" s="9">
        <v>1.5056786448491599</v>
      </c>
      <c r="N15135" s="9">
        <v>2.8505633232494398</v>
      </c>
      <c r="O15135" s="9">
        <v>3.2011726690520099</v>
      </c>
      <c r="P15135" s="9">
        <v>8.9727738536268191</v>
      </c>
      <c r="Q15135" s="9">
        <v>11.0592815494592</v>
      </c>
      <c r="R15135" s="9">
        <v>10.678673286804401</v>
      </c>
      <c r="S15135" s="9">
        <v>10.092712954924799</v>
      </c>
      <c r="T15135" s="9">
        <v>5.1407973207252002</v>
      </c>
    </row>
    <row r="15136" spans="1:20" x14ac:dyDescent="0.35">
      <c r="A15136">
        <f t="shared" si="460"/>
        <v>15136</v>
      </c>
      <c r="B15136" s="3" t="s">
        <v>1038</v>
      </c>
      <c r="C15136" s="3" t="s">
        <v>86</v>
      </c>
      <c r="D15136" s="3" t="s">
        <v>58</v>
      </c>
      <c r="E15136">
        <v>2029</v>
      </c>
      <c r="F15136" s="3" t="str">
        <f t="shared" si="459"/>
        <v>RCQOutDWRSHK2029</v>
      </c>
      <c r="G15136" s="9">
        <v>1.7260151535957799</v>
      </c>
      <c r="H15136" s="9">
        <v>1.6902570676036099</v>
      </c>
      <c r="I15136" s="9">
        <v>1.8163783257130901</v>
      </c>
      <c r="J15136" s="9">
        <v>2.74497933950747</v>
      </c>
      <c r="K15136" s="9">
        <v>1.5385560103677001</v>
      </c>
      <c r="L15136" s="9">
        <v>2.1572900948543099</v>
      </c>
      <c r="M15136" s="9">
        <v>5.76723379362861</v>
      </c>
      <c r="N15136" s="9">
        <v>8.9218947800344406</v>
      </c>
      <c r="O15136" s="9">
        <v>7.7383167331533604</v>
      </c>
      <c r="P15136" s="9">
        <v>6.0085189676458297</v>
      </c>
      <c r="Q15136" s="9">
        <v>11.283488909771499</v>
      </c>
      <c r="R15136" s="9">
        <v>10.287567740699201</v>
      </c>
      <c r="S15136" s="9">
        <v>8.8357475927574196</v>
      </c>
      <c r="T15136" s="9">
        <v>5.1565678739124303</v>
      </c>
    </row>
    <row r="15137" spans="1:20" x14ac:dyDescent="0.35">
      <c r="A15137">
        <f t="shared" si="460"/>
        <v>15137</v>
      </c>
      <c r="B15137" s="3" t="s">
        <v>1038</v>
      </c>
      <c r="C15137" s="3" t="s">
        <v>95</v>
      </c>
      <c r="D15137" s="3" t="s">
        <v>58</v>
      </c>
      <c r="E15137">
        <v>2020</v>
      </c>
      <c r="F15137" s="3" t="str">
        <f t="shared" si="459"/>
        <v>RCSpillDWRSHK2020</v>
      </c>
      <c r="G15137" s="9">
        <v>0.176009930096169</v>
      </c>
      <c r="H15137" s="9">
        <v>0.31375814811249902</v>
      </c>
      <c r="I15137" s="9">
        <v>4.0313708849954102</v>
      </c>
      <c r="J15137" s="9">
        <v>7.5728367805585997</v>
      </c>
      <c r="K15137" s="9">
        <v>0.116558639468749</v>
      </c>
      <c r="L15137" s="9">
        <v>0.55981739992923296</v>
      </c>
      <c r="M15137" s="9">
        <v>8.9119863415965206</v>
      </c>
      <c r="N15137" s="9">
        <v>2.3577159335216602</v>
      </c>
      <c r="O15137" s="9">
        <v>3.1030266094441501</v>
      </c>
      <c r="P15137" s="9">
        <v>5.0028347391715897</v>
      </c>
      <c r="Q15137" s="9">
        <v>3.3718271168966298</v>
      </c>
      <c r="R15137" s="9">
        <v>1.83283869027777</v>
      </c>
      <c r="S15137" s="9">
        <v>1.7977460806657499</v>
      </c>
      <c r="T15137" s="9">
        <v>0.22164386958777699</v>
      </c>
    </row>
    <row r="15138" spans="1:20" x14ac:dyDescent="0.35">
      <c r="A15138">
        <f t="shared" si="460"/>
        <v>15138</v>
      </c>
      <c r="B15138" s="3" t="s">
        <v>1038</v>
      </c>
      <c r="C15138" s="3" t="s">
        <v>95</v>
      </c>
      <c r="D15138" s="3" t="s">
        <v>58</v>
      </c>
      <c r="E15138">
        <v>2021</v>
      </c>
      <c r="F15138" s="3" t="str">
        <f t="shared" si="459"/>
        <v>RCSpillDWRSHK2021</v>
      </c>
      <c r="G15138" s="9">
        <v>0.10200385454395101</v>
      </c>
      <c r="H15138" s="9">
        <v>9.8888960978888801E-2</v>
      </c>
      <c r="I15138" s="9">
        <v>9.8888960978888801E-2</v>
      </c>
      <c r="J15138" s="9">
        <v>12.088191895972299</v>
      </c>
      <c r="K15138" s="9">
        <v>8.2883650316656201</v>
      </c>
      <c r="L15138" s="9">
        <v>9.5272422503190803</v>
      </c>
      <c r="M15138" s="9">
        <v>0.38220996011333302</v>
      </c>
      <c r="N15138" s="9">
        <v>8.9399777718309696</v>
      </c>
      <c r="O15138" s="9">
        <v>1.1140824962421101</v>
      </c>
      <c r="P15138" s="9">
        <v>3.13020977309055</v>
      </c>
      <c r="Q15138" s="9">
        <v>5.1167299888805102</v>
      </c>
      <c r="R15138" s="9">
        <v>4.0364610664738798</v>
      </c>
      <c r="S15138" s="9">
        <v>3.8525237311385401</v>
      </c>
      <c r="T15138" s="9">
        <v>0.54261323377430504</v>
      </c>
    </row>
    <row r="15139" spans="1:20" x14ac:dyDescent="0.35">
      <c r="A15139">
        <f t="shared" si="460"/>
        <v>15139</v>
      </c>
      <c r="B15139" s="3" t="s">
        <v>1038</v>
      </c>
      <c r="C15139" s="3" t="s">
        <v>95</v>
      </c>
      <c r="D15139" s="3" t="s">
        <v>58</v>
      </c>
      <c r="E15139">
        <v>2022</v>
      </c>
      <c r="F15139" s="3" t="str">
        <f t="shared" si="459"/>
        <v>RCSpillDWRSHK2022</v>
      </c>
      <c r="G15139" s="9">
        <v>0.16505721685551</v>
      </c>
      <c r="H15139" s="9">
        <v>9.7777849057777699E-2</v>
      </c>
      <c r="I15139" s="9">
        <v>0.103078473602222</v>
      </c>
      <c r="J15139" s="9">
        <v>7.1508426544126298</v>
      </c>
      <c r="K15139" s="9">
        <v>1.00029647425729</v>
      </c>
      <c r="L15139" s="9">
        <v>0.14862055830416601</v>
      </c>
      <c r="M15139" s="9">
        <v>1.16848233539722</v>
      </c>
      <c r="N15139" s="9">
        <v>5.5495494467456901</v>
      </c>
      <c r="O15139" s="9">
        <v>3.18049303903662</v>
      </c>
      <c r="P15139" s="9">
        <v>0.43390088023479101</v>
      </c>
      <c r="Q15139" s="9">
        <v>2.3796759080076599</v>
      </c>
      <c r="R15139" s="9">
        <v>2.6405610846124898</v>
      </c>
      <c r="S15139" s="9">
        <v>0.66392982999765604</v>
      </c>
      <c r="T15139" s="9">
        <v>0.56487990827625001</v>
      </c>
    </row>
    <row r="15140" spans="1:20" x14ac:dyDescent="0.35">
      <c r="A15140">
        <f t="shared" si="460"/>
        <v>15140</v>
      </c>
      <c r="B15140" s="3" t="s">
        <v>1038</v>
      </c>
      <c r="C15140" s="3" t="s">
        <v>95</v>
      </c>
      <c r="D15140" s="3" t="s">
        <v>58</v>
      </c>
      <c r="E15140">
        <v>2023</v>
      </c>
      <c r="F15140" s="3" t="str">
        <f t="shared" si="459"/>
        <v>RCSpillDWRSHK2023</v>
      </c>
      <c r="G15140" s="9">
        <v>9.6316925353494606E-2</v>
      </c>
      <c r="H15140" s="9">
        <v>9.6666737136666597E-2</v>
      </c>
      <c r="I15140" s="9">
        <v>9.3333401373333305E-2</v>
      </c>
      <c r="J15140" s="9">
        <v>1.3808454839318502</v>
      </c>
      <c r="K15140" s="9">
        <v>0.10395051915937401</v>
      </c>
      <c r="L15140" s="9">
        <v>0.32539040976599398</v>
      </c>
      <c r="M15140" s="9">
        <v>2.6095051462044401</v>
      </c>
      <c r="N15140" s="9">
        <v>3.0857801638611102</v>
      </c>
      <c r="O15140" s="9">
        <v>5.8462471397731104</v>
      </c>
      <c r="P15140" s="9">
        <v>2.0860126806263799</v>
      </c>
      <c r="Q15140" s="9">
        <v>2.0968961794732501</v>
      </c>
      <c r="R15140" s="9">
        <v>2.0183128603497198</v>
      </c>
      <c r="S15140" s="9">
        <v>1.6982539689773399</v>
      </c>
      <c r="T15140" s="9">
        <v>0.219953062922638</v>
      </c>
    </row>
    <row r="15141" spans="1:20" x14ac:dyDescent="0.35">
      <c r="A15141">
        <f t="shared" si="460"/>
        <v>15141</v>
      </c>
      <c r="B15141" s="3" t="s">
        <v>1038</v>
      </c>
      <c r="C15141" s="3" t="s">
        <v>95</v>
      </c>
      <c r="D15141" s="3" t="s">
        <v>58</v>
      </c>
      <c r="E15141">
        <v>2024</v>
      </c>
      <c r="F15141" s="3" t="str">
        <f t="shared" si="459"/>
        <v>RCSpillDWRSHK2024</v>
      </c>
      <c r="G15141" s="9">
        <v>0.12539641845913899</v>
      </c>
      <c r="H15141" s="9">
        <v>9.8888960978888801E-2</v>
      </c>
      <c r="I15141" s="9">
        <v>0.100000072899999</v>
      </c>
      <c r="J15141" s="9">
        <v>3.5427689984627602</v>
      </c>
      <c r="K15141" s="9">
        <v>9.8809595841666598E-2</v>
      </c>
      <c r="L15141" s="9">
        <v>9.8924803298924696E-2</v>
      </c>
      <c r="M15141" s="9">
        <v>9.8055627038055496E-2</v>
      </c>
      <c r="N15141" s="9">
        <v>4.1910929313254099</v>
      </c>
      <c r="O15141" s="9">
        <v>2.0346593730599398</v>
      </c>
      <c r="P15141" s="9">
        <v>2.1993320421906901</v>
      </c>
      <c r="Q15141" s="9">
        <v>2.20788643036706</v>
      </c>
      <c r="R15141" s="9">
        <v>2.2295209590908298</v>
      </c>
      <c r="S15141" s="9">
        <v>0.56804557780012999</v>
      </c>
      <c r="T15141" s="9">
        <v>0.47762630493083302</v>
      </c>
    </row>
    <row r="15142" spans="1:20" x14ac:dyDescent="0.35">
      <c r="A15142">
        <f t="shared" si="460"/>
        <v>15142</v>
      </c>
      <c r="B15142" s="3" t="s">
        <v>1038</v>
      </c>
      <c r="C15142" s="3" t="s">
        <v>95</v>
      </c>
      <c r="D15142" s="3" t="s">
        <v>58</v>
      </c>
      <c r="E15142">
        <v>2025</v>
      </c>
      <c r="F15142" s="3" t="str">
        <f t="shared" si="459"/>
        <v>RCSpillDWRSHK2025</v>
      </c>
      <c r="G15142" s="9">
        <v>0.10638664768120901</v>
      </c>
      <c r="H15142" s="9">
        <v>9.8633342180138805E-2</v>
      </c>
      <c r="I15142" s="9">
        <v>9.5555625215555495E-2</v>
      </c>
      <c r="J15142" s="9">
        <v>7.2731888014530899</v>
      </c>
      <c r="K15142" s="9">
        <v>9.8809595841666598E-2</v>
      </c>
      <c r="L15142" s="9">
        <v>0.492578398916935</v>
      </c>
      <c r="M15142" s="9">
        <v>1.84154299806555</v>
      </c>
      <c r="N15142" s="9">
        <v>6.9441136583515197</v>
      </c>
      <c r="O15142" s="9">
        <v>2.5362816358946199</v>
      </c>
      <c r="P15142" s="9">
        <v>1.63782235913819</v>
      </c>
      <c r="Q15142" s="9">
        <v>2.28545024676801</v>
      </c>
      <c r="R15142" s="9">
        <v>2.5504117562311102</v>
      </c>
      <c r="S15142" s="9">
        <v>0.81939196325182195</v>
      </c>
      <c r="T15142" s="9">
        <v>0.44472483846631899</v>
      </c>
    </row>
    <row r="15143" spans="1:20" x14ac:dyDescent="0.35">
      <c r="A15143">
        <f t="shared" si="460"/>
        <v>15143</v>
      </c>
      <c r="B15143" s="3" t="s">
        <v>1038</v>
      </c>
      <c r="C15143" s="3" t="s">
        <v>95</v>
      </c>
      <c r="D15143" s="3" t="s">
        <v>58</v>
      </c>
      <c r="E15143">
        <v>2026</v>
      </c>
      <c r="F15143" s="3" t="str">
        <f t="shared" si="459"/>
        <v>RCSpillDWRSHK2026</v>
      </c>
      <c r="G15143" s="9">
        <v>9.84996296854838E-2</v>
      </c>
      <c r="H15143" s="9">
        <v>9.7638960067638794E-2</v>
      </c>
      <c r="I15143" s="9">
        <v>0.56302137596152702</v>
      </c>
      <c r="J15143" s="9">
        <v>8.3661555407678705</v>
      </c>
      <c r="K15143" s="9">
        <v>1.4591160104255201</v>
      </c>
      <c r="L15143" s="9">
        <v>0.49836050772835999</v>
      </c>
      <c r="M15143" s="9">
        <v>2.85709422233472</v>
      </c>
      <c r="N15143" s="9">
        <v>1.0066056856022201</v>
      </c>
      <c r="O15143" s="9">
        <v>4.4861410403555704</v>
      </c>
      <c r="P15143" s="9">
        <v>1.9001552015444401</v>
      </c>
      <c r="Q15143" s="9">
        <v>2.5619684160009402</v>
      </c>
      <c r="R15143" s="9">
        <v>2.5963268183436101</v>
      </c>
      <c r="S15143" s="9">
        <v>0.80286542980546804</v>
      </c>
      <c r="T15143" s="9">
        <v>0.24889135697513801</v>
      </c>
    </row>
    <row r="15144" spans="1:20" x14ac:dyDescent="0.35">
      <c r="A15144">
        <f t="shared" si="460"/>
        <v>15144</v>
      </c>
      <c r="B15144" s="3" t="s">
        <v>1038</v>
      </c>
      <c r="C15144" s="3" t="s">
        <v>95</v>
      </c>
      <c r="D15144" s="3" t="s">
        <v>58</v>
      </c>
      <c r="E15144">
        <v>2027</v>
      </c>
      <c r="F15144" s="3" t="str">
        <f t="shared" si="459"/>
        <v>RCSpillDWRSHK2027</v>
      </c>
      <c r="G15144" s="9">
        <v>0.13408859481659899</v>
      </c>
      <c r="H15144" s="9">
        <v>9.7777849057777699E-2</v>
      </c>
      <c r="I15144" s="9">
        <v>0.107026797528194</v>
      </c>
      <c r="J15144" s="9">
        <v>0.20496640928514701</v>
      </c>
      <c r="K15144" s="9">
        <v>9.8809595841666598E-2</v>
      </c>
      <c r="L15144" s="9">
        <v>0.43756383562311801</v>
      </c>
      <c r="M15144" s="9">
        <v>5.4500988212922197</v>
      </c>
      <c r="N15144" s="9">
        <v>8.4230040687498597</v>
      </c>
      <c r="O15144" s="9">
        <v>1.78931951912103</v>
      </c>
      <c r="P15144" s="9">
        <v>1.5972319887426301</v>
      </c>
      <c r="Q15144" s="9">
        <v>2.4867485354188799</v>
      </c>
      <c r="R15144" s="9">
        <v>2.4257792658079098</v>
      </c>
      <c r="S15144" s="9">
        <v>0.62783974851718694</v>
      </c>
      <c r="T15144" s="9">
        <v>0.11581257456854099</v>
      </c>
    </row>
    <row r="15145" spans="1:20" x14ac:dyDescent="0.35">
      <c r="A15145">
        <f t="shared" si="460"/>
        <v>15145</v>
      </c>
      <c r="B15145" s="3" t="s">
        <v>1038</v>
      </c>
      <c r="C15145" s="3" t="s">
        <v>95</v>
      </c>
      <c r="D15145" s="3" t="s">
        <v>58</v>
      </c>
      <c r="E15145">
        <v>2028</v>
      </c>
      <c r="F15145" s="3" t="str">
        <f t="shared" si="459"/>
        <v>RCSpillDWRSHK2028</v>
      </c>
      <c r="G15145" s="9">
        <v>0.114585221442096</v>
      </c>
      <c r="H15145" s="9">
        <v>8.9722287629722203E-2</v>
      </c>
      <c r="I15145" s="9">
        <v>0.13119481495361099</v>
      </c>
      <c r="J15145" s="9">
        <v>0.116485589563978</v>
      </c>
      <c r="K15145" s="9">
        <v>0.19081509057291601</v>
      </c>
      <c r="L15145" s="9">
        <v>3.7815552432714998</v>
      </c>
      <c r="M15145" s="9">
        <v>0.100000072899999</v>
      </c>
      <c r="N15145" s="9">
        <v>1.4557678415563802</v>
      </c>
      <c r="O15145" s="9">
        <v>1.1389568092531499</v>
      </c>
      <c r="P15145" s="9">
        <v>2.6902600636304101</v>
      </c>
      <c r="Q15145" s="9">
        <v>2.71690139764919</v>
      </c>
      <c r="R15145" s="9">
        <v>2.2312062674066602</v>
      </c>
      <c r="S15145" s="9">
        <v>1.6550255488301999</v>
      </c>
      <c r="T15145" s="9">
        <v>0.84285269688472197</v>
      </c>
    </row>
    <row r="15146" spans="1:20" x14ac:dyDescent="0.35">
      <c r="A15146">
        <f t="shared" si="460"/>
        <v>15146</v>
      </c>
      <c r="B15146" s="3" t="s">
        <v>1038</v>
      </c>
      <c r="C15146" s="3" t="s">
        <v>95</v>
      </c>
      <c r="D15146" s="3" t="s">
        <v>58</v>
      </c>
      <c r="E15146">
        <v>2029</v>
      </c>
      <c r="F15146" s="3" t="str">
        <f t="shared" si="459"/>
        <v>RCSpillDWRSHK2029</v>
      </c>
      <c r="G15146" s="9">
        <v>0.11642841059180099</v>
      </c>
      <c r="H15146" s="9">
        <v>0.101248003469374</v>
      </c>
      <c r="I15146" s="9">
        <v>0.106047484129999</v>
      </c>
      <c r="J15146" s="9">
        <v>0.126923712465591</v>
      </c>
      <c r="K15146" s="9">
        <v>0.100000072899999</v>
      </c>
      <c r="L15146" s="9">
        <v>0.20603669443978401</v>
      </c>
      <c r="M15146" s="9">
        <v>1.7537782365813801</v>
      </c>
      <c r="N15146" s="9">
        <v>5.4979586784927701</v>
      </c>
      <c r="O15146" s="9">
        <v>2.0031534613012001</v>
      </c>
      <c r="P15146" s="9">
        <v>1.65172444536166</v>
      </c>
      <c r="Q15146" s="9">
        <v>2.8323832475749899</v>
      </c>
      <c r="R15146" s="9">
        <v>2.19154021318263</v>
      </c>
      <c r="S15146" s="9">
        <v>0.462219659244401</v>
      </c>
      <c r="T15146" s="9">
        <v>0.15157191623680499</v>
      </c>
    </row>
    <row r="15147" spans="1:20" x14ac:dyDescent="0.35">
      <c r="A15147">
        <f t="shared" si="460"/>
        <v>15147</v>
      </c>
      <c r="B15147" s="3" t="s">
        <v>1038</v>
      </c>
      <c r="C15147" s="3" t="s">
        <v>77</v>
      </c>
      <c r="D15147" s="3" t="s">
        <v>58</v>
      </c>
      <c r="E15147">
        <v>2020</v>
      </c>
      <c r="F15147" s="3" t="str">
        <f t="shared" si="459"/>
        <v>RCGenDWRSHK2020</v>
      </c>
      <c r="G15147" s="9">
        <v>75.5925549596774</v>
      </c>
      <c r="H15147" s="9">
        <v>243.062817361111</v>
      </c>
      <c r="I15147" s="9">
        <v>293.93532249999998</v>
      </c>
      <c r="J15147" s="9">
        <v>73.110007163978494</v>
      </c>
      <c r="K15147" s="9">
        <v>73.375520282738094</v>
      </c>
      <c r="L15147" s="9">
        <v>250.64587301075201</v>
      </c>
      <c r="M15147" s="9">
        <v>85.226954552777698</v>
      </c>
      <c r="N15147" s="9">
        <v>140.87857749999901</v>
      </c>
      <c r="O15147" s="9">
        <v>205.78906162634399</v>
      </c>
      <c r="P15147" s="9">
        <v>184.402404263888</v>
      </c>
      <c r="Q15147" s="9">
        <v>390.384564018817</v>
      </c>
      <c r="R15147" s="9">
        <v>390.02029322222199</v>
      </c>
      <c r="S15147" s="9">
        <v>407.77799635416602</v>
      </c>
      <c r="T15147" s="9">
        <v>247.24061736111099</v>
      </c>
    </row>
    <row r="15148" spans="1:20" x14ac:dyDescent="0.35">
      <c r="A15148">
        <f t="shared" si="460"/>
        <v>15148</v>
      </c>
      <c r="B15148" s="3" t="s">
        <v>1038</v>
      </c>
      <c r="C15148" s="3" t="s">
        <v>77</v>
      </c>
      <c r="D15148" s="3" t="s">
        <v>58</v>
      </c>
      <c r="E15148">
        <v>2021</v>
      </c>
      <c r="F15148" s="3" t="str">
        <f t="shared" si="459"/>
        <v>RCGenDWRSHK2021</v>
      </c>
      <c r="G15148" s="9">
        <v>67.934573991935395</v>
      </c>
      <c r="H15148" s="9">
        <v>59.892558486111099</v>
      </c>
      <c r="I15148" s="9">
        <v>107.034250342083</v>
      </c>
      <c r="J15148" s="9">
        <v>107.325068817204</v>
      </c>
      <c r="K15148" s="9">
        <v>37.634158333333303</v>
      </c>
      <c r="L15148" s="9">
        <v>105.02899162634399</v>
      </c>
      <c r="M15148" s="9">
        <v>335.84560555555498</v>
      </c>
      <c r="N15148" s="9">
        <v>378.92542027777699</v>
      </c>
      <c r="O15148" s="9">
        <v>63.374683427419299</v>
      </c>
      <c r="P15148" s="9">
        <v>135.80643236111101</v>
      </c>
      <c r="Q15148" s="9">
        <v>376.79904704300998</v>
      </c>
      <c r="R15148" s="9">
        <v>402.07828333333299</v>
      </c>
      <c r="S15148" s="9">
        <v>411.33166406250001</v>
      </c>
      <c r="T15148" s="9">
        <v>319.90485749999999</v>
      </c>
    </row>
    <row r="15149" spans="1:20" x14ac:dyDescent="0.35">
      <c r="A15149">
        <f t="shared" si="460"/>
        <v>15149</v>
      </c>
      <c r="B15149" s="3" t="s">
        <v>1038</v>
      </c>
      <c r="C15149" s="3" t="s">
        <v>77</v>
      </c>
      <c r="D15149" s="3" t="s">
        <v>58</v>
      </c>
      <c r="E15149">
        <v>2022</v>
      </c>
      <c r="F15149" s="3" t="str">
        <f t="shared" si="459"/>
        <v>RCGenDWRSHK2022</v>
      </c>
      <c r="G15149" s="9">
        <v>69.279781048387093</v>
      </c>
      <c r="H15149" s="9">
        <v>70.341740113888804</v>
      </c>
      <c r="I15149" s="9">
        <v>74.600360011111107</v>
      </c>
      <c r="J15149" s="9">
        <v>301.058705241935</v>
      </c>
      <c r="K15149" s="9">
        <v>84.332446532738004</v>
      </c>
      <c r="L15149" s="9">
        <v>64.447098123655906</v>
      </c>
      <c r="M15149" s="9">
        <v>39.551382777777697</v>
      </c>
      <c r="N15149" s="9">
        <v>82.650412777777703</v>
      </c>
      <c r="O15149" s="9">
        <v>205.96484986559099</v>
      </c>
      <c r="P15149" s="9">
        <v>169.43753333333299</v>
      </c>
      <c r="Q15149" s="9">
        <v>358.23593696236497</v>
      </c>
      <c r="R15149" s="9">
        <v>323.235651305555</v>
      </c>
      <c r="S15149" s="9">
        <v>339.27715989583299</v>
      </c>
      <c r="T15149" s="9">
        <v>172.96305893055501</v>
      </c>
    </row>
    <row r="15150" spans="1:20" x14ac:dyDescent="0.35">
      <c r="A15150">
        <f t="shared" si="460"/>
        <v>15150</v>
      </c>
      <c r="B15150" s="3" t="s">
        <v>1038</v>
      </c>
      <c r="C15150" s="3" t="s">
        <v>77</v>
      </c>
      <c r="D15150" s="3" t="s">
        <v>58</v>
      </c>
      <c r="E15150">
        <v>2023</v>
      </c>
      <c r="F15150" s="3" t="str">
        <f t="shared" si="459"/>
        <v>RCGenDWRSHK2023</v>
      </c>
      <c r="G15150" s="9">
        <v>68.301767338709595</v>
      </c>
      <c r="H15150" s="9">
        <v>62.922333523611101</v>
      </c>
      <c r="I15150" s="9">
        <v>82.799995138888804</v>
      </c>
      <c r="J15150" s="9">
        <v>236.19390215053701</v>
      </c>
      <c r="K15150" s="9">
        <v>88.302460193452305</v>
      </c>
      <c r="L15150" s="9">
        <v>65.224153091397795</v>
      </c>
      <c r="M15150" s="9">
        <v>118.830849722222</v>
      </c>
      <c r="N15150" s="9">
        <v>191.46792555555501</v>
      </c>
      <c r="O15150" s="9">
        <v>188.67580505376301</v>
      </c>
      <c r="P15150" s="9">
        <v>274.78955202777701</v>
      </c>
      <c r="Q15150" s="9">
        <v>408.64752553763401</v>
      </c>
      <c r="R15150" s="9">
        <v>388.92062138888798</v>
      </c>
      <c r="S15150" s="9">
        <v>401.14967031250001</v>
      </c>
      <c r="T15150" s="9">
        <v>234.97004151388799</v>
      </c>
    </row>
    <row r="15151" spans="1:20" x14ac:dyDescent="0.35">
      <c r="A15151">
        <f t="shared" si="460"/>
        <v>15151</v>
      </c>
      <c r="B15151" s="3" t="s">
        <v>1038</v>
      </c>
      <c r="C15151" s="3" t="s">
        <v>77</v>
      </c>
      <c r="D15151" s="3" t="s">
        <v>58</v>
      </c>
      <c r="E15151">
        <v>2024</v>
      </c>
      <c r="F15151" s="3" t="str">
        <f t="shared" si="459"/>
        <v>RCGenDWRSHK2024</v>
      </c>
      <c r="G15151" s="9">
        <v>69.386361209677403</v>
      </c>
      <c r="H15151" s="9">
        <v>62.636499749999999</v>
      </c>
      <c r="I15151" s="9">
        <v>137.000673520833</v>
      </c>
      <c r="J15151" s="9">
        <v>263.50059080645099</v>
      </c>
      <c r="K15151" s="9">
        <v>82.302816880952307</v>
      </c>
      <c r="L15151" s="9">
        <v>69.446016532258</v>
      </c>
      <c r="M15151" s="9">
        <v>89.293129555555495</v>
      </c>
      <c r="N15151" s="9">
        <v>79.478687499999893</v>
      </c>
      <c r="O15151" s="9">
        <v>128.48648239247299</v>
      </c>
      <c r="P15151" s="9">
        <v>190.999872083333</v>
      </c>
      <c r="Q15151" s="9">
        <v>354.67098319892398</v>
      </c>
      <c r="R15151" s="9">
        <v>354.62205766666602</v>
      </c>
      <c r="S15151" s="9">
        <v>363.78131536458301</v>
      </c>
      <c r="T15151" s="9">
        <v>215.24248845833301</v>
      </c>
    </row>
    <row r="15152" spans="1:20" x14ac:dyDescent="0.35">
      <c r="A15152">
        <f t="shared" si="460"/>
        <v>15152</v>
      </c>
      <c r="B15152" s="3" t="s">
        <v>1038</v>
      </c>
      <c r="C15152" s="3" t="s">
        <v>77</v>
      </c>
      <c r="D15152" s="3" t="s">
        <v>58</v>
      </c>
      <c r="E15152">
        <v>2025</v>
      </c>
      <c r="F15152" s="3" t="str">
        <f t="shared" si="459"/>
        <v>RCGenDWRSHK2025</v>
      </c>
      <c r="G15152" s="9">
        <v>73.296795107526805</v>
      </c>
      <c r="H15152" s="9">
        <v>62.736645138888797</v>
      </c>
      <c r="I15152" s="9">
        <v>77.259777916666593</v>
      </c>
      <c r="J15152" s="9">
        <v>353.78779637096699</v>
      </c>
      <c r="K15152" s="9">
        <v>108.956713467261</v>
      </c>
      <c r="L15152" s="9">
        <v>211.89963481182701</v>
      </c>
      <c r="M15152" s="9">
        <v>137.420963888888</v>
      </c>
      <c r="N15152" s="9">
        <v>161.99254472222199</v>
      </c>
      <c r="O15152" s="9">
        <v>172.92281352150499</v>
      </c>
      <c r="P15152" s="9">
        <v>202.91454583333299</v>
      </c>
      <c r="Q15152" s="9">
        <v>369.33295473118199</v>
      </c>
      <c r="R15152" s="9">
        <v>310.84558380555501</v>
      </c>
      <c r="S15152" s="9">
        <v>369.04750338541601</v>
      </c>
      <c r="T15152" s="9">
        <v>214.49216909722199</v>
      </c>
    </row>
    <row r="15153" spans="1:20" x14ac:dyDescent="0.35">
      <c r="A15153">
        <f t="shared" si="460"/>
        <v>15153</v>
      </c>
      <c r="B15153" s="3" t="s">
        <v>1038</v>
      </c>
      <c r="C15153" s="3" t="s">
        <v>77</v>
      </c>
      <c r="D15153" s="3" t="s">
        <v>58</v>
      </c>
      <c r="E15153">
        <v>2026</v>
      </c>
      <c r="F15153" s="3" t="str">
        <f t="shared" si="459"/>
        <v>RCGenDWRSHK2026</v>
      </c>
      <c r="G15153" s="9">
        <v>63.334199596774098</v>
      </c>
      <c r="H15153" s="9">
        <v>78.438256555555498</v>
      </c>
      <c r="I15153" s="9">
        <v>235.34651152777701</v>
      </c>
      <c r="J15153" s="9">
        <v>295.24566344086003</v>
      </c>
      <c r="K15153" s="9">
        <v>41.329869806547599</v>
      </c>
      <c r="L15153" s="9">
        <v>57.7213480645161</v>
      </c>
      <c r="M15153" s="9">
        <v>58.048230833333299</v>
      </c>
      <c r="N15153" s="9">
        <v>154.45290775000001</v>
      </c>
      <c r="O15153" s="9">
        <v>209.248733037634</v>
      </c>
      <c r="P15153" s="9">
        <v>206.773004624999</v>
      </c>
      <c r="Q15153" s="9">
        <v>383.61028916666601</v>
      </c>
      <c r="R15153" s="9">
        <v>357.77104430555499</v>
      </c>
      <c r="S15153" s="9">
        <v>346.504839062499</v>
      </c>
      <c r="T15153" s="9">
        <v>196.72021652777701</v>
      </c>
    </row>
    <row r="15154" spans="1:20" x14ac:dyDescent="0.35">
      <c r="A15154">
        <f t="shared" si="460"/>
        <v>15154</v>
      </c>
      <c r="B15154" s="3" t="s">
        <v>1038</v>
      </c>
      <c r="C15154" s="3" t="s">
        <v>77</v>
      </c>
      <c r="D15154" s="3" t="s">
        <v>58</v>
      </c>
      <c r="E15154">
        <v>2027</v>
      </c>
      <c r="F15154" s="3" t="str">
        <f t="shared" si="459"/>
        <v>RCGenDWRSHK2027</v>
      </c>
      <c r="G15154" s="9">
        <v>72.460723033333295</v>
      </c>
      <c r="H15154" s="9">
        <v>57.591618930555498</v>
      </c>
      <c r="I15154" s="9">
        <v>78.930009944444393</v>
      </c>
      <c r="J15154" s="9">
        <v>66.238906599462297</v>
      </c>
      <c r="K15154" s="9">
        <v>71.363081651785706</v>
      </c>
      <c r="L15154" s="9">
        <v>93.734697249865505</v>
      </c>
      <c r="M15154" s="9">
        <v>236.38773416666601</v>
      </c>
      <c r="N15154" s="9">
        <v>100.41505833333299</v>
      </c>
      <c r="O15154" s="9">
        <v>116.035388844086</v>
      </c>
      <c r="P15154" s="9">
        <v>179.85751375000001</v>
      </c>
      <c r="Q15154" s="9">
        <v>374.81971693548297</v>
      </c>
      <c r="R15154" s="9">
        <v>320.51743750000003</v>
      </c>
      <c r="S15154" s="9">
        <v>337.86490364583301</v>
      </c>
      <c r="T15154" s="9">
        <v>282.51522416666597</v>
      </c>
    </row>
    <row r="15155" spans="1:20" x14ac:dyDescent="0.35">
      <c r="A15155">
        <f t="shared" si="460"/>
        <v>15155</v>
      </c>
      <c r="B15155" s="3" t="s">
        <v>1038</v>
      </c>
      <c r="C15155" s="3" t="s">
        <v>77</v>
      </c>
      <c r="D15155" s="3" t="s">
        <v>58</v>
      </c>
      <c r="E15155">
        <v>2028</v>
      </c>
      <c r="F15155" s="3" t="str">
        <f t="shared" si="459"/>
        <v>RCGenDWRSHK2028</v>
      </c>
      <c r="G15155" s="9">
        <v>74.585641249999995</v>
      </c>
      <c r="H15155" s="9">
        <v>61.286105365277699</v>
      </c>
      <c r="I15155" s="9">
        <v>75.433788055555496</v>
      </c>
      <c r="J15155" s="9">
        <v>82.9396213709677</v>
      </c>
      <c r="K15155" s="9">
        <v>271.05054270833301</v>
      </c>
      <c r="L15155" s="9">
        <v>314.242184139784</v>
      </c>
      <c r="M15155" s="9">
        <v>57.096568055555501</v>
      </c>
      <c r="N15155" s="9">
        <v>58.955026388888797</v>
      </c>
      <c r="O15155" s="9">
        <v>92.928333198924705</v>
      </c>
      <c r="P15155" s="9">
        <v>290.74987295833301</v>
      </c>
      <c r="Q15155" s="9">
        <v>372.07075989247301</v>
      </c>
      <c r="R15155" s="9">
        <v>370.21542461111102</v>
      </c>
      <c r="S15155" s="9">
        <v>365.9061734375</v>
      </c>
      <c r="T15155" s="9">
        <v>182.87036754166601</v>
      </c>
    </row>
    <row r="15156" spans="1:20" x14ac:dyDescent="0.35">
      <c r="A15156">
        <f t="shared" si="460"/>
        <v>15156</v>
      </c>
      <c r="B15156" s="3" t="s">
        <v>1038</v>
      </c>
      <c r="C15156" s="3" t="s">
        <v>77</v>
      </c>
      <c r="D15156" s="3" t="s">
        <v>58</v>
      </c>
      <c r="E15156">
        <v>2029</v>
      </c>
      <c r="F15156" s="3" t="str">
        <f t="shared" si="459"/>
        <v>RCGenDWRSHK2029</v>
      </c>
      <c r="G15156" s="9">
        <v>71.953601236559095</v>
      </c>
      <c r="H15156" s="9">
        <v>69.845339847222206</v>
      </c>
      <c r="I15156" s="9">
        <v>73.201042918055506</v>
      </c>
      <c r="J15156" s="9">
        <v>125.31123525940799</v>
      </c>
      <c r="K15156" s="9">
        <v>65.786812410714205</v>
      </c>
      <c r="L15156" s="9">
        <v>85.887434288978497</v>
      </c>
      <c r="M15156" s="9">
        <v>173.288549166666</v>
      </c>
      <c r="N15156" s="9">
        <v>155.35868972222201</v>
      </c>
      <c r="O15156" s="9">
        <v>259.79526854838701</v>
      </c>
      <c r="P15156" s="9">
        <v>204.46269277777699</v>
      </c>
      <c r="Q15156" s="9">
        <v>375.61087432795699</v>
      </c>
      <c r="R15156" s="9">
        <v>356.32548688888801</v>
      </c>
      <c r="S15156" s="9">
        <v>385.54158619791599</v>
      </c>
      <c r="T15156" s="9">
        <v>227.96538072222199</v>
      </c>
    </row>
    <row r="15157" spans="1:20" x14ac:dyDescent="0.35">
      <c r="A15157">
        <f t="shared" si="460"/>
        <v>15157</v>
      </c>
      <c r="B15157" s="3" t="s">
        <v>1038</v>
      </c>
      <c r="C15157" s="3" t="s">
        <v>75</v>
      </c>
      <c r="D15157" s="3" t="s">
        <v>68</v>
      </c>
      <c r="E15157">
        <v>2020</v>
      </c>
      <c r="F15157" s="3" t="str">
        <f t="shared" ref="F15157:F15220" si="461">_xlfn.CONCAT(B15157,C15157,D15157,E15157)</f>
        <v>RCElevDALLES2020</v>
      </c>
      <c r="G15157" s="9">
        <v>155.00000495999899</v>
      </c>
      <c r="H15157" s="9">
        <v>158.61811531199999</v>
      </c>
      <c r="I15157" s="9">
        <v>160.00000512</v>
      </c>
      <c r="J15157" s="9">
        <v>155.00000495999899</v>
      </c>
      <c r="K15157" s="9">
        <v>160.00000512</v>
      </c>
      <c r="L15157" s="9">
        <v>158.52428328799999</v>
      </c>
      <c r="M15157" s="9">
        <v>155.00000495999899</v>
      </c>
      <c r="N15157" s="9">
        <v>156.50000500799999</v>
      </c>
      <c r="O15157" s="9">
        <v>156.50000500799999</v>
      </c>
      <c r="P15157" s="9">
        <v>155.00000495999899</v>
      </c>
      <c r="Q15157" s="9">
        <v>156.50000500799999</v>
      </c>
      <c r="R15157" s="9">
        <v>155.00755089199899</v>
      </c>
      <c r="S15157" s="9">
        <v>155.00000495999899</v>
      </c>
      <c r="T15157" s="9">
        <v>155.00000495999899</v>
      </c>
    </row>
    <row r="15158" spans="1:20" x14ac:dyDescent="0.35">
      <c r="A15158">
        <f t="shared" si="460"/>
        <v>15158</v>
      </c>
      <c r="B15158" s="3" t="s">
        <v>1038</v>
      </c>
      <c r="C15158" s="3" t="s">
        <v>75</v>
      </c>
      <c r="D15158" s="3" t="s">
        <v>68</v>
      </c>
      <c r="E15158">
        <v>2021</v>
      </c>
      <c r="F15158" s="3" t="str">
        <f t="shared" si="461"/>
        <v>RCElevDALLES2021</v>
      </c>
      <c r="G15158" s="9">
        <v>160.00000512</v>
      </c>
      <c r="H15158" s="9">
        <v>160.00000512</v>
      </c>
      <c r="I15158" s="9">
        <v>155.00000495999899</v>
      </c>
      <c r="J15158" s="9">
        <v>155.20308895599999</v>
      </c>
      <c r="K15158" s="9">
        <v>157.400923672</v>
      </c>
      <c r="L15158" s="9">
        <v>160.00000512</v>
      </c>
      <c r="M15158" s="9">
        <v>155.00000495999899</v>
      </c>
      <c r="N15158" s="9">
        <v>156.50000500799999</v>
      </c>
      <c r="O15158" s="9">
        <v>156.50000500799999</v>
      </c>
      <c r="P15158" s="9">
        <v>156.50000500799999</v>
      </c>
      <c r="Q15158" s="9">
        <v>156.50000500799999</v>
      </c>
      <c r="R15158" s="9">
        <v>156.50000500799999</v>
      </c>
      <c r="S15158" s="9">
        <v>156.50000500799999</v>
      </c>
      <c r="T15158" s="9">
        <v>155.00000495999899</v>
      </c>
    </row>
    <row r="15159" spans="1:20" x14ac:dyDescent="0.35">
      <c r="A15159">
        <f t="shared" si="460"/>
        <v>15159</v>
      </c>
      <c r="B15159" s="3" t="s">
        <v>1038</v>
      </c>
      <c r="C15159" s="3" t="s">
        <v>75</v>
      </c>
      <c r="D15159" s="3" t="s">
        <v>68</v>
      </c>
      <c r="E15159">
        <v>2022</v>
      </c>
      <c r="F15159" s="3" t="str">
        <f t="shared" si="461"/>
        <v>RCElevDALLES2022</v>
      </c>
      <c r="G15159" s="9">
        <v>156.58465067999899</v>
      </c>
      <c r="H15159" s="9">
        <v>155.00000495999899</v>
      </c>
      <c r="I15159" s="9">
        <v>156.15912573199901</v>
      </c>
      <c r="J15159" s="9">
        <v>160.00000512</v>
      </c>
      <c r="K15159" s="9">
        <v>160.00000512</v>
      </c>
      <c r="L15159" s="9">
        <v>155.00000495999899</v>
      </c>
      <c r="M15159" s="9">
        <v>155.00000495999899</v>
      </c>
      <c r="N15159" s="9">
        <v>155.00000495999899</v>
      </c>
      <c r="O15159" s="9">
        <v>156.50000500799999</v>
      </c>
      <c r="P15159" s="9">
        <v>155.00000495999899</v>
      </c>
      <c r="Q15159" s="9">
        <v>156.50000500799999</v>
      </c>
      <c r="R15159" s="9">
        <v>156.50000500799999</v>
      </c>
      <c r="S15159" s="9">
        <v>156.22999187599899</v>
      </c>
      <c r="T15159" s="9">
        <v>155.00000495999899</v>
      </c>
    </row>
    <row r="15160" spans="1:20" x14ac:dyDescent="0.35">
      <c r="A15160">
        <f t="shared" si="460"/>
        <v>15160</v>
      </c>
      <c r="B15160" s="3" t="s">
        <v>1038</v>
      </c>
      <c r="C15160" s="3" t="s">
        <v>75</v>
      </c>
      <c r="D15160" s="3" t="s">
        <v>68</v>
      </c>
      <c r="E15160">
        <v>2023</v>
      </c>
      <c r="F15160" s="3" t="str">
        <f t="shared" si="461"/>
        <v>RCElevDALLES2023</v>
      </c>
      <c r="G15160" s="9">
        <v>158.60466386799999</v>
      </c>
      <c r="H15160" s="9">
        <v>160.00000512</v>
      </c>
      <c r="I15160" s="9">
        <v>155.00000495999899</v>
      </c>
      <c r="J15160" s="9">
        <v>155.635831752</v>
      </c>
      <c r="K15160" s="9">
        <v>160.00000512</v>
      </c>
      <c r="L15160" s="9">
        <v>155.00000495999899</v>
      </c>
      <c r="M15160" s="9">
        <v>155.00000495999899</v>
      </c>
      <c r="N15160" s="9">
        <v>156.50000500799999</v>
      </c>
      <c r="O15160" s="9">
        <v>155.00000495999899</v>
      </c>
      <c r="P15160" s="9">
        <v>155.00000495999899</v>
      </c>
      <c r="Q15160" s="9">
        <v>156.50000500799999</v>
      </c>
      <c r="R15160" s="9">
        <v>155.33432255599999</v>
      </c>
      <c r="S15160" s="9">
        <v>156.50000500799999</v>
      </c>
      <c r="T15160" s="9">
        <v>155.00000495999899</v>
      </c>
    </row>
    <row r="15161" spans="1:20" x14ac:dyDescent="0.35">
      <c r="A15161">
        <f t="shared" si="460"/>
        <v>15161</v>
      </c>
      <c r="B15161" s="3" t="s">
        <v>1038</v>
      </c>
      <c r="C15161" s="3" t="s">
        <v>75</v>
      </c>
      <c r="D15161" s="3" t="s">
        <v>68</v>
      </c>
      <c r="E15161">
        <v>2024</v>
      </c>
      <c r="F15161" s="3" t="str">
        <f t="shared" si="461"/>
        <v>RCElevDALLES2024</v>
      </c>
      <c r="G15161" s="9">
        <v>156.36450631599999</v>
      </c>
      <c r="H15161" s="9">
        <v>160.00000512</v>
      </c>
      <c r="I15161" s="9">
        <v>155.00000495999899</v>
      </c>
      <c r="J15161" s="9">
        <v>160.00000512</v>
      </c>
      <c r="K15161" s="9">
        <v>160.00000512</v>
      </c>
      <c r="L15161" s="9">
        <v>160.00000512</v>
      </c>
      <c r="M15161" s="9">
        <v>156.50000500799999</v>
      </c>
      <c r="N15161" s="9">
        <v>155.00000495999899</v>
      </c>
      <c r="O15161" s="9">
        <v>155.00000495999899</v>
      </c>
      <c r="P15161" s="9">
        <v>156.50000500799999</v>
      </c>
      <c r="Q15161" s="9">
        <v>155.84547742800001</v>
      </c>
      <c r="R15161" s="9">
        <v>156.50000500799999</v>
      </c>
      <c r="S15161" s="9">
        <v>155.41306271600001</v>
      </c>
      <c r="T15161" s="9">
        <v>155.00000495999899</v>
      </c>
    </row>
    <row r="15162" spans="1:20" x14ac:dyDescent="0.35">
      <c r="A15162">
        <f t="shared" si="460"/>
        <v>15162</v>
      </c>
      <c r="B15162" s="3" t="s">
        <v>1038</v>
      </c>
      <c r="C15162" s="3" t="s">
        <v>75</v>
      </c>
      <c r="D15162" s="3" t="s">
        <v>68</v>
      </c>
      <c r="E15162">
        <v>2025</v>
      </c>
      <c r="F15162" s="3" t="str">
        <f t="shared" si="461"/>
        <v>RCElevDALLES2025</v>
      </c>
      <c r="G15162" s="9">
        <v>158.81201295599999</v>
      </c>
      <c r="H15162" s="9">
        <v>160.00000512</v>
      </c>
      <c r="I15162" s="9">
        <v>155.00000495999899</v>
      </c>
      <c r="J15162" s="9">
        <v>155.592524664</v>
      </c>
      <c r="K15162" s="9">
        <v>160.00000512</v>
      </c>
      <c r="L15162" s="9">
        <v>160.00000512</v>
      </c>
      <c r="M15162" s="9">
        <v>155.00000495999899</v>
      </c>
      <c r="N15162" s="9">
        <v>155.00000495999899</v>
      </c>
      <c r="O15162" s="9">
        <v>156.50000500799999</v>
      </c>
      <c r="P15162" s="9">
        <v>156.50000500799999</v>
      </c>
      <c r="Q15162" s="9">
        <v>156.50000500799999</v>
      </c>
      <c r="R15162" s="9">
        <v>156.26969004</v>
      </c>
      <c r="S15162" s="9">
        <v>155.562997104</v>
      </c>
      <c r="T15162" s="9">
        <v>155.00000495999899</v>
      </c>
    </row>
    <row r="15163" spans="1:20" x14ac:dyDescent="0.35">
      <c r="A15163">
        <f t="shared" si="460"/>
        <v>15163</v>
      </c>
      <c r="B15163" s="3" t="s">
        <v>1038</v>
      </c>
      <c r="C15163" s="3" t="s">
        <v>75</v>
      </c>
      <c r="D15163" s="3" t="s">
        <v>68</v>
      </c>
      <c r="E15163">
        <v>2026</v>
      </c>
      <c r="F15163" s="3" t="str">
        <f t="shared" si="461"/>
        <v>RCElevDALLES2026</v>
      </c>
      <c r="G15163" s="9">
        <v>159.15682924000001</v>
      </c>
      <c r="H15163" s="9">
        <v>158.665359408</v>
      </c>
      <c r="I15163" s="9">
        <v>155.00000495999899</v>
      </c>
      <c r="J15163" s="9">
        <v>157.20177668400001</v>
      </c>
      <c r="K15163" s="9">
        <v>160.00000512</v>
      </c>
      <c r="L15163" s="9">
        <v>160.00000512</v>
      </c>
      <c r="M15163" s="9">
        <v>155.00000495999899</v>
      </c>
      <c r="N15163" s="9">
        <v>156.50000500799999</v>
      </c>
      <c r="O15163" s="9">
        <v>156.50000500799999</v>
      </c>
      <c r="P15163" s="9">
        <v>155.815621784</v>
      </c>
      <c r="Q15163" s="9">
        <v>155.00000495999899</v>
      </c>
      <c r="R15163" s="9">
        <v>156.50000500799999</v>
      </c>
      <c r="S15163" s="9">
        <v>156.50000500799999</v>
      </c>
      <c r="T15163" s="9">
        <v>155.00000495999899</v>
      </c>
    </row>
    <row r="15164" spans="1:20" x14ac:dyDescent="0.35">
      <c r="A15164">
        <f t="shared" si="460"/>
        <v>15164</v>
      </c>
      <c r="B15164" s="3" t="s">
        <v>1038</v>
      </c>
      <c r="C15164" s="3" t="s">
        <v>75</v>
      </c>
      <c r="D15164" s="3" t="s">
        <v>68</v>
      </c>
      <c r="E15164">
        <v>2027</v>
      </c>
      <c r="F15164" s="3" t="str">
        <f t="shared" si="461"/>
        <v>RCElevDALLES2027</v>
      </c>
      <c r="G15164" s="9">
        <v>158.112537868</v>
      </c>
      <c r="H15164" s="9">
        <v>160.00000512</v>
      </c>
      <c r="I15164" s="9">
        <v>155.00000495999899</v>
      </c>
      <c r="J15164" s="9">
        <v>159.60302347999999</v>
      </c>
      <c r="K15164" s="9">
        <v>160.00000512</v>
      </c>
      <c r="L15164" s="9">
        <v>160.00000512</v>
      </c>
      <c r="M15164" s="9">
        <v>156.50000500799999</v>
      </c>
      <c r="N15164" s="9">
        <v>155.42224906800001</v>
      </c>
      <c r="O15164" s="9">
        <v>155.71982125599999</v>
      </c>
      <c r="P15164" s="9">
        <v>156.50000500799999</v>
      </c>
      <c r="Q15164" s="9">
        <v>155.00000495999899</v>
      </c>
      <c r="R15164" s="9">
        <v>156.50000500799999</v>
      </c>
      <c r="S15164" s="9">
        <v>156.50000500799999</v>
      </c>
      <c r="T15164" s="9">
        <v>155.00000495999899</v>
      </c>
    </row>
    <row r="15165" spans="1:20" x14ac:dyDescent="0.35">
      <c r="A15165">
        <f t="shared" si="460"/>
        <v>15165</v>
      </c>
      <c r="B15165" s="3" t="s">
        <v>1038</v>
      </c>
      <c r="C15165" s="3" t="s">
        <v>75</v>
      </c>
      <c r="D15165" s="3" t="s">
        <v>68</v>
      </c>
      <c r="E15165">
        <v>2028</v>
      </c>
      <c r="F15165" s="3" t="str">
        <f t="shared" si="461"/>
        <v>RCElevDALLES2028</v>
      </c>
      <c r="G15165" s="9">
        <v>155.00000495999899</v>
      </c>
      <c r="H15165" s="9">
        <v>160.00000512</v>
      </c>
      <c r="I15165" s="9">
        <v>160.00000512</v>
      </c>
      <c r="J15165" s="9">
        <v>155.00000495999899</v>
      </c>
      <c r="K15165" s="9">
        <v>155.698495796</v>
      </c>
      <c r="L15165" s="9">
        <v>160.00000512</v>
      </c>
      <c r="M15165" s="9">
        <v>156.50000500799999</v>
      </c>
      <c r="N15165" s="9">
        <v>155.00000495999899</v>
      </c>
      <c r="O15165" s="9">
        <v>156.50000500799999</v>
      </c>
      <c r="P15165" s="9">
        <v>156.50000500799999</v>
      </c>
      <c r="Q15165" s="9">
        <v>156.50000500799999</v>
      </c>
      <c r="R15165" s="9">
        <v>156.50000500799999</v>
      </c>
      <c r="S15165" s="9">
        <v>155.00000495999899</v>
      </c>
      <c r="T15165" s="9">
        <v>155.00000495999899</v>
      </c>
    </row>
    <row r="15166" spans="1:20" x14ac:dyDescent="0.35">
      <c r="A15166">
        <f t="shared" si="460"/>
        <v>15166</v>
      </c>
      <c r="B15166" s="3" t="s">
        <v>1038</v>
      </c>
      <c r="C15166" s="3" t="s">
        <v>75</v>
      </c>
      <c r="D15166" s="3" t="s">
        <v>68</v>
      </c>
      <c r="E15166">
        <v>2029</v>
      </c>
      <c r="F15166" s="3" t="str">
        <f t="shared" si="461"/>
        <v>RCElevDALLES2029</v>
      </c>
      <c r="G15166" s="9">
        <v>156.96555620399999</v>
      </c>
      <c r="H15166" s="9">
        <v>160.00000512</v>
      </c>
      <c r="I15166" s="9">
        <v>155.00000495999899</v>
      </c>
      <c r="J15166" s="9">
        <v>155.00000495999899</v>
      </c>
      <c r="K15166" s="9">
        <v>156.04364016400001</v>
      </c>
      <c r="L15166" s="9">
        <v>160.00000512</v>
      </c>
      <c r="M15166" s="9">
        <v>156.50000500799999</v>
      </c>
      <c r="N15166" s="9">
        <v>155.714571912</v>
      </c>
      <c r="O15166" s="9">
        <v>156.35860080399999</v>
      </c>
      <c r="P15166" s="9">
        <v>156.50000500799999</v>
      </c>
      <c r="Q15166" s="9">
        <v>155.00000495999899</v>
      </c>
      <c r="R15166" s="9">
        <v>156.50000500799999</v>
      </c>
      <c r="S15166" s="9">
        <v>156.02165853599999</v>
      </c>
      <c r="T15166" s="9">
        <v>155.00000495999899</v>
      </c>
    </row>
    <row r="15167" spans="1:20" x14ac:dyDescent="0.35">
      <c r="A15167">
        <f t="shared" si="460"/>
        <v>15167</v>
      </c>
      <c r="B15167" s="3" t="s">
        <v>1038</v>
      </c>
      <c r="C15167" s="3" t="s">
        <v>86</v>
      </c>
      <c r="D15167" s="3" t="s">
        <v>68</v>
      </c>
      <c r="E15167">
        <v>2020</v>
      </c>
      <c r="F15167" s="3" t="str">
        <f t="shared" si="461"/>
        <v>RCQOutDALLES2020</v>
      </c>
      <c r="G15167" s="9">
        <v>100.987656523748</v>
      </c>
      <c r="H15167" s="9">
        <v>197.20567445075901</v>
      </c>
      <c r="I15167" s="9">
        <v>249.62895546285199</v>
      </c>
      <c r="J15167" s="9">
        <v>211.72976122534899</v>
      </c>
      <c r="K15167" s="9">
        <v>206.757171358515</v>
      </c>
      <c r="L15167" s="9">
        <v>166.25073498424001</v>
      </c>
      <c r="M15167" s="9">
        <v>231.22904717023599</v>
      </c>
      <c r="N15167" s="9">
        <v>276.70771515712499</v>
      </c>
      <c r="O15167" s="9">
        <v>294.02135454952901</v>
      </c>
      <c r="P15167" s="9">
        <v>390.20170880784701</v>
      </c>
      <c r="Q15167" s="9">
        <v>256.31208132772099</v>
      </c>
      <c r="R15167" s="9">
        <v>160.58326067855501</v>
      </c>
      <c r="S15167" s="9">
        <v>140.197963452148</v>
      </c>
      <c r="T15167" s="9">
        <v>109.840722017658</v>
      </c>
    </row>
    <row r="15168" spans="1:20" x14ac:dyDescent="0.35">
      <c r="A15168">
        <f t="shared" si="460"/>
        <v>15168</v>
      </c>
      <c r="B15168" s="3" t="s">
        <v>1038</v>
      </c>
      <c r="C15168" s="3" t="s">
        <v>86</v>
      </c>
      <c r="D15168" s="3" t="s">
        <v>68</v>
      </c>
      <c r="E15168">
        <v>2021</v>
      </c>
      <c r="F15168" s="3" t="str">
        <f t="shared" si="461"/>
        <v>RCQOutDALLES2021</v>
      </c>
      <c r="G15168" s="9">
        <v>105.51879952651301</v>
      </c>
      <c r="H15168" s="9">
        <v>150.62465852897299</v>
      </c>
      <c r="I15168" s="9">
        <v>198.55983040161499</v>
      </c>
      <c r="J15168" s="9">
        <v>284.401842732023</v>
      </c>
      <c r="K15168" s="9">
        <v>262.24660195704098</v>
      </c>
      <c r="L15168" s="9">
        <v>285.15815979846701</v>
      </c>
      <c r="M15168" s="9">
        <v>291.750294302638</v>
      </c>
      <c r="N15168" s="9">
        <v>318.44039327333297</v>
      </c>
      <c r="O15168" s="9">
        <v>431.61005224260703</v>
      </c>
      <c r="P15168" s="9">
        <v>345.44010816826301</v>
      </c>
      <c r="Q15168" s="9">
        <v>374.77538754993202</v>
      </c>
      <c r="R15168" s="9">
        <v>255.96522614736099</v>
      </c>
      <c r="S15168" s="9">
        <v>214.75612438309801</v>
      </c>
      <c r="T15168" s="9">
        <v>151.14812475943</v>
      </c>
    </row>
    <row r="15169" spans="1:20" x14ac:dyDescent="0.35">
      <c r="A15169">
        <f t="shared" si="460"/>
        <v>15169</v>
      </c>
      <c r="B15169" s="3" t="s">
        <v>1038</v>
      </c>
      <c r="C15169" s="3" t="s">
        <v>86</v>
      </c>
      <c r="D15169" s="3" t="s">
        <v>68</v>
      </c>
      <c r="E15169">
        <v>2022</v>
      </c>
      <c r="F15169" s="3" t="str">
        <f t="shared" si="461"/>
        <v>RCQOutDALLES2022</v>
      </c>
      <c r="G15169" s="9">
        <v>121.090692486919</v>
      </c>
      <c r="H15169" s="9">
        <v>143.61115802434699</v>
      </c>
      <c r="I15169" s="9">
        <v>193.89869659683001</v>
      </c>
      <c r="J15169" s="9">
        <v>255.38543376969901</v>
      </c>
      <c r="K15169" s="9">
        <v>326.89500700875999</v>
      </c>
      <c r="L15169" s="9">
        <v>261.55709697767401</v>
      </c>
      <c r="M15169" s="9">
        <v>216.516706731791</v>
      </c>
      <c r="N15169" s="9">
        <v>216.30573992474999</v>
      </c>
      <c r="O15169" s="9">
        <v>258.48232743906499</v>
      </c>
      <c r="P15169" s="9">
        <v>250.53393384667999</v>
      </c>
      <c r="Q15169" s="9">
        <v>146.245810669912</v>
      </c>
      <c r="R15169" s="9">
        <v>116.409775448555</v>
      </c>
      <c r="S15169" s="9">
        <v>109.535039118841</v>
      </c>
      <c r="T15169" s="9">
        <v>86.450605019012499</v>
      </c>
    </row>
    <row r="15170" spans="1:20" x14ac:dyDescent="0.35">
      <c r="A15170">
        <f t="shared" si="460"/>
        <v>15170</v>
      </c>
      <c r="B15170" s="3" t="s">
        <v>1038</v>
      </c>
      <c r="C15170" s="3" t="s">
        <v>86</v>
      </c>
      <c r="D15170" s="3" t="s">
        <v>68</v>
      </c>
      <c r="E15170">
        <v>2023</v>
      </c>
      <c r="F15170" s="3" t="str">
        <f t="shared" si="461"/>
        <v>RCQOutDALLES2023</v>
      </c>
      <c r="G15170" s="9">
        <v>82.069633949686093</v>
      </c>
      <c r="H15170" s="9">
        <v>115.466963794259</v>
      </c>
      <c r="I15170" s="9">
        <v>146.47930368354301</v>
      </c>
      <c r="J15170" s="9">
        <v>200.17430399614</v>
      </c>
      <c r="K15170" s="9">
        <v>211.78982780431201</v>
      </c>
      <c r="L15170" s="9">
        <v>185.87423523618602</v>
      </c>
      <c r="M15170" s="9">
        <v>253.566808118555</v>
      </c>
      <c r="N15170" s="9">
        <v>270.58807033183302</v>
      </c>
      <c r="O15170" s="9">
        <v>237.80655909993899</v>
      </c>
      <c r="P15170" s="9">
        <v>276.02489698350001</v>
      </c>
      <c r="Q15170" s="9">
        <v>214.29329345125601</v>
      </c>
      <c r="R15170" s="9">
        <v>178.816072340597</v>
      </c>
      <c r="S15170" s="9">
        <v>145.77864051424399</v>
      </c>
      <c r="T15170" s="9">
        <v>111.10857458293</v>
      </c>
    </row>
    <row r="15171" spans="1:20" x14ac:dyDescent="0.35">
      <c r="A15171">
        <f t="shared" ref="A15171:A15234" si="462">A15170+1</f>
        <v>15171</v>
      </c>
      <c r="B15171" s="3" t="s">
        <v>1038</v>
      </c>
      <c r="C15171" s="3" t="s">
        <v>86</v>
      </c>
      <c r="D15171" s="3" t="s">
        <v>68</v>
      </c>
      <c r="E15171">
        <v>2024</v>
      </c>
      <c r="F15171" s="3" t="str">
        <f t="shared" si="461"/>
        <v>RCQOutDALLES2024</v>
      </c>
      <c r="G15171" s="9">
        <v>123.45816930379</v>
      </c>
      <c r="H15171" s="9">
        <v>189.96741813247903</v>
      </c>
      <c r="I15171" s="9">
        <v>200.16217271708101</v>
      </c>
      <c r="J15171" s="9">
        <v>222.673179880779</v>
      </c>
      <c r="K15171" s="9">
        <v>183.72533622846299</v>
      </c>
      <c r="L15171" s="9">
        <v>166.85423552071899</v>
      </c>
      <c r="M15171" s="9">
        <v>163.639980276062</v>
      </c>
      <c r="N15171" s="9">
        <v>197.17873843480501</v>
      </c>
      <c r="O15171" s="9">
        <v>239.61956460458299</v>
      </c>
      <c r="P15171" s="9">
        <v>179.53270492101299</v>
      </c>
      <c r="Q15171" s="9">
        <v>135.458537666713</v>
      </c>
      <c r="R15171" s="9">
        <v>112.657570432166</v>
      </c>
      <c r="S15171" s="9">
        <v>114.308346306328</v>
      </c>
      <c r="T15171" s="9">
        <v>103.155539182198</v>
      </c>
    </row>
    <row r="15172" spans="1:20" x14ac:dyDescent="0.35">
      <c r="A15172">
        <f t="shared" si="462"/>
        <v>15172</v>
      </c>
      <c r="B15172" s="3" t="s">
        <v>1038</v>
      </c>
      <c r="C15172" s="3" t="s">
        <v>86</v>
      </c>
      <c r="D15172" s="3" t="s">
        <v>68</v>
      </c>
      <c r="E15172">
        <v>2025</v>
      </c>
      <c r="F15172" s="3" t="str">
        <f t="shared" si="461"/>
        <v>RCQOutDALLES2025</v>
      </c>
      <c r="G15172" s="9">
        <v>85.533749592798301</v>
      </c>
      <c r="H15172" s="9">
        <v>109.754738659057</v>
      </c>
      <c r="I15172" s="9">
        <v>149.065039584397</v>
      </c>
      <c r="J15172" s="9">
        <v>217.587077249998</v>
      </c>
      <c r="K15172" s="9">
        <v>240.77047558300501</v>
      </c>
      <c r="L15172" s="9">
        <v>225.33075429036199</v>
      </c>
      <c r="M15172" s="9">
        <v>220.388790870013</v>
      </c>
      <c r="N15172" s="9">
        <v>226.226917562236</v>
      </c>
      <c r="O15172" s="9">
        <v>278.90523007798299</v>
      </c>
      <c r="P15172" s="9">
        <v>242.39855473088801</v>
      </c>
      <c r="Q15172" s="9">
        <v>147.22162154950701</v>
      </c>
      <c r="R15172" s="9">
        <v>119.622734639041</v>
      </c>
      <c r="S15172" s="9">
        <v>118.532492368554</v>
      </c>
      <c r="T15172" s="9">
        <v>96.122754809010402</v>
      </c>
    </row>
    <row r="15173" spans="1:20" x14ac:dyDescent="0.35">
      <c r="A15173">
        <f t="shared" si="462"/>
        <v>15173</v>
      </c>
      <c r="B15173" s="3" t="s">
        <v>1038</v>
      </c>
      <c r="C15173" s="3" t="s">
        <v>86</v>
      </c>
      <c r="D15173" s="3" t="s">
        <v>68</v>
      </c>
      <c r="E15173">
        <v>2026</v>
      </c>
      <c r="F15173" s="3" t="str">
        <f t="shared" si="461"/>
        <v>RCQOutDALLES2026</v>
      </c>
      <c r="G15173" s="9">
        <v>79.464173520111501</v>
      </c>
      <c r="H15173" s="9">
        <v>191.911971852319</v>
      </c>
      <c r="I15173" s="9">
        <v>262.68414758007901</v>
      </c>
      <c r="J15173" s="9">
        <v>319.33875206388302</v>
      </c>
      <c r="K15173" s="9">
        <v>292.88741773925</v>
      </c>
      <c r="L15173" s="9">
        <v>288.26182896860797</v>
      </c>
      <c r="M15173" s="9">
        <v>308.37700046319401</v>
      </c>
      <c r="N15173" s="9">
        <v>355.790178829166</v>
      </c>
      <c r="O15173" s="9">
        <v>365.77805256868203</v>
      </c>
      <c r="P15173" s="9">
        <v>363.26948774472203</v>
      </c>
      <c r="Q15173" s="9">
        <v>199.76828635415899</v>
      </c>
      <c r="R15173" s="9">
        <v>124.653846875152</v>
      </c>
      <c r="S15173" s="9">
        <v>114.653076437812</v>
      </c>
      <c r="T15173" s="9">
        <v>98.797719428187506</v>
      </c>
    </row>
    <row r="15174" spans="1:20" x14ac:dyDescent="0.35">
      <c r="A15174">
        <f t="shared" si="462"/>
        <v>15174</v>
      </c>
      <c r="B15174" s="3" t="s">
        <v>1038</v>
      </c>
      <c r="C15174" s="3" t="s">
        <v>86</v>
      </c>
      <c r="D15174" s="3" t="s">
        <v>68</v>
      </c>
      <c r="E15174">
        <v>2027</v>
      </c>
      <c r="F15174" s="3" t="str">
        <f t="shared" si="461"/>
        <v>RCQOutDALLES2027</v>
      </c>
      <c r="G15174" s="9">
        <v>83.707505159184095</v>
      </c>
      <c r="H15174" s="9">
        <v>115.325309293337</v>
      </c>
      <c r="I15174" s="9">
        <v>140.46666402436099</v>
      </c>
      <c r="J15174" s="9">
        <v>143.259987151627</v>
      </c>
      <c r="K15174" s="9">
        <v>153.50109237465199</v>
      </c>
      <c r="L15174" s="9">
        <v>129.814718888946</v>
      </c>
      <c r="M15174" s="9">
        <v>165.61541529574899</v>
      </c>
      <c r="N15174" s="9">
        <v>228.70468300069399</v>
      </c>
      <c r="O15174" s="9">
        <v>253.14641449162599</v>
      </c>
      <c r="P15174" s="9">
        <v>199.79105485708999</v>
      </c>
      <c r="Q15174" s="9">
        <v>126.75601215831701</v>
      </c>
      <c r="R15174" s="9">
        <v>114.598110160819</v>
      </c>
      <c r="S15174" s="9">
        <v>109.649995697539</v>
      </c>
      <c r="T15174" s="9">
        <v>115.22909327173601</v>
      </c>
    </row>
    <row r="15175" spans="1:20" x14ac:dyDescent="0.35">
      <c r="A15175">
        <f t="shared" si="462"/>
        <v>15175</v>
      </c>
      <c r="B15175" s="3" t="s">
        <v>1038</v>
      </c>
      <c r="C15175" s="3" t="s">
        <v>86</v>
      </c>
      <c r="D15175" s="3" t="s">
        <v>68</v>
      </c>
      <c r="E15175">
        <v>2028</v>
      </c>
      <c r="F15175" s="3" t="str">
        <f t="shared" si="461"/>
        <v>RCQOutDALLES2028</v>
      </c>
      <c r="G15175" s="9">
        <v>88.886867659527596</v>
      </c>
      <c r="H15175" s="9">
        <v>109.769088349662</v>
      </c>
      <c r="I15175" s="9">
        <v>145.827047689691</v>
      </c>
      <c r="J15175" s="9">
        <v>149.62987508981999</v>
      </c>
      <c r="K15175" s="9">
        <v>133.83659667211899</v>
      </c>
      <c r="L15175" s="9">
        <v>136.49524319760201</v>
      </c>
      <c r="M15175" s="9">
        <v>135.1091726075</v>
      </c>
      <c r="N15175" s="9">
        <v>159.65240514999999</v>
      </c>
      <c r="O15175" s="9">
        <v>254.936309698884</v>
      </c>
      <c r="P15175" s="9">
        <v>225.745586717729</v>
      </c>
      <c r="Q15175" s="9">
        <v>126.55716051802401</v>
      </c>
      <c r="R15175" s="9">
        <v>126.163074973755</v>
      </c>
      <c r="S15175" s="9">
        <v>117.627167696627</v>
      </c>
      <c r="T15175" s="9">
        <v>80.876890060244406</v>
      </c>
    </row>
    <row r="15176" spans="1:20" x14ac:dyDescent="0.35">
      <c r="A15176">
        <f t="shared" si="462"/>
        <v>15176</v>
      </c>
      <c r="B15176" s="3" t="s">
        <v>1038</v>
      </c>
      <c r="C15176" s="3" t="s">
        <v>86</v>
      </c>
      <c r="D15176" s="3" t="s">
        <v>68</v>
      </c>
      <c r="E15176">
        <v>2029</v>
      </c>
      <c r="F15176" s="3" t="str">
        <f t="shared" si="461"/>
        <v>RCQOutDALLES2029</v>
      </c>
      <c r="G15176" s="9">
        <v>89.088891172081901</v>
      </c>
      <c r="H15176" s="9">
        <v>121.05430607874101</v>
      </c>
      <c r="I15176" s="9">
        <v>144.35989303845199</v>
      </c>
      <c r="J15176" s="9">
        <v>146.519507202922</v>
      </c>
      <c r="K15176" s="9">
        <v>143.49575062935401</v>
      </c>
      <c r="L15176" s="9">
        <v>169.06914036874699</v>
      </c>
      <c r="M15176" s="9">
        <v>274.08144013775001</v>
      </c>
      <c r="N15176" s="9">
        <v>263.683393951249</v>
      </c>
      <c r="O15176" s="9">
        <v>305.26823462022799</v>
      </c>
      <c r="P15176" s="9">
        <v>243.146927158041</v>
      </c>
      <c r="Q15176" s="9">
        <v>158.266513732607</v>
      </c>
      <c r="R15176" s="9">
        <v>124.508726062777</v>
      </c>
      <c r="S15176" s="9">
        <v>109.867575109578</v>
      </c>
      <c r="T15176" s="9">
        <v>104.462741427362</v>
      </c>
    </row>
    <row r="15177" spans="1:20" x14ac:dyDescent="0.35">
      <c r="A15177">
        <f t="shared" si="462"/>
        <v>15177</v>
      </c>
      <c r="B15177" s="3" t="s">
        <v>1038</v>
      </c>
      <c r="C15177" s="3" t="s">
        <v>95</v>
      </c>
      <c r="D15177" s="3" t="s">
        <v>68</v>
      </c>
      <c r="E15177">
        <v>2020</v>
      </c>
      <c r="F15177" s="3" t="str">
        <f t="shared" si="461"/>
        <v>RCSpillDALLES2020</v>
      </c>
      <c r="G15177" s="9">
        <v>5.3477811417728498</v>
      </c>
      <c r="H15177" s="9">
        <v>10.5155181888847</v>
      </c>
      <c r="I15177" s="9">
        <v>22.248595262366599</v>
      </c>
      <c r="J15177" s="9">
        <v>4.3213889911424701</v>
      </c>
      <c r="K15177" s="9">
        <v>2.8947096684114499</v>
      </c>
      <c r="L15177" s="9">
        <v>34.670148811995901</v>
      </c>
      <c r="M15177" s="9">
        <v>166.264191182736</v>
      </c>
      <c r="N15177" s="9">
        <v>200.94837424851301</v>
      </c>
      <c r="O15177" s="9">
        <v>213.91534420450199</v>
      </c>
      <c r="P15177" s="9">
        <v>207.09417983722199</v>
      </c>
      <c r="Q15177" s="9">
        <v>106.797821412869</v>
      </c>
      <c r="R15177" s="9">
        <v>64.220430698277696</v>
      </c>
      <c r="S15177" s="9">
        <v>40.224047563346303</v>
      </c>
      <c r="T15177" s="9">
        <v>5.6358014460611097</v>
      </c>
    </row>
    <row r="15178" spans="1:20" x14ac:dyDescent="0.35">
      <c r="A15178">
        <f t="shared" si="462"/>
        <v>15178</v>
      </c>
      <c r="B15178" s="3" t="s">
        <v>1038</v>
      </c>
      <c r="C15178" s="3" t="s">
        <v>95</v>
      </c>
      <c r="D15178" s="3" t="s">
        <v>68</v>
      </c>
      <c r="E15178">
        <v>2021</v>
      </c>
      <c r="F15178" s="3" t="str">
        <f t="shared" si="461"/>
        <v>RCSpillDALLES2021</v>
      </c>
      <c r="G15178" s="9">
        <v>5.6677967476153901</v>
      </c>
      <c r="H15178" s="9">
        <v>5.7874133418208302</v>
      </c>
      <c r="I15178" s="9">
        <v>3.60406939189305</v>
      </c>
      <c r="J15178" s="9">
        <v>42.454913967238497</v>
      </c>
      <c r="K15178" s="9">
        <v>24.246275927875001</v>
      </c>
      <c r="L15178" s="9">
        <v>78.279767458817204</v>
      </c>
      <c r="M15178" s="9">
        <v>209.40425268486101</v>
      </c>
      <c r="N15178" s="9">
        <v>221.77549742152701</v>
      </c>
      <c r="O15178" s="9">
        <v>253.060902921505</v>
      </c>
      <c r="P15178" s="9">
        <v>195.41055346555501</v>
      </c>
      <c r="Q15178" s="9">
        <v>176.75167230611501</v>
      </c>
      <c r="R15178" s="9">
        <v>102.53232810819399</v>
      </c>
      <c r="S15178" s="9">
        <v>64.5807376754166</v>
      </c>
      <c r="T15178" s="9">
        <v>6.30739221602777</v>
      </c>
    </row>
    <row r="15179" spans="1:20" x14ac:dyDescent="0.35">
      <c r="A15179">
        <f t="shared" si="462"/>
        <v>15179</v>
      </c>
      <c r="B15179" s="3" t="s">
        <v>1038</v>
      </c>
      <c r="C15179" s="3" t="s">
        <v>95</v>
      </c>
      <c r="D15179" s="3" t="s">
        <v>68</v>
      </c>
      <c r="E15179">
        <v>2022</v>
      </c>
      <c r="F15179" s="3" t="str">
        <f t="shared" si="461"/>
        <v>RCSpillDALLES2022</v>
      </c>
      <c r="G15179" s="9">
        <v>5.6076853303333305</v>
      </c>
      <c r="H15179" s="9">
        <v>5.86941048497222</v>
      </c>
      <c r="I15179" s="9">
        <v>2.7568481706499899</v>
      </c>
      <c r="J15179" s="9">
        <v>34.695630203100102</v>
      </c>
      <c r="K15179" s="9">
        <v>84.787590623343704</v>
      </c>
      <c r="L15179" s="9">
        <v>66.549233843467704</v>
      </c>
      <c r="M15179" s="9">
        <v>151.89619651859701</v>
      </c>
      <c r="N15179" s="9">
        <v>153.23329805155501</v>
      </c>
      <c r="O15179" s="9">
        <v>187.77930465795001</v>
      </c>
      <c r="P15179" s="9">
        <v>148.74473045473599</v>
      </c>
      <c r="Q15179" s="9">
        <v>57.3629306230712</v>
      </c>
      <c r="R15179" s="9">
        <v>44.872179948555498</v>
      </c>
      <c r="S15179" s="9">
        <v>32.119426488242098</v>
      </c>
      <c r="T15179" s="9">
        <v>5.4146139875333299</v>
      </c>
    </row>
    <row r="15180" spans="1:20" x14ac:dyDescent="0.35">
      <c r="A15180">
        <f t="shared" si="462"/>
        <v>15180</v>
      </c>
      <c r="B15180" s="3" t="s">
        <v>1038</v>
      </c>
      <c r="C15180" s="3" t="s">
        <v>95</v>
      </c>
      <c r="D15180" s="3" t="s">
        <v>68</v>
      </c>
      <c r="E15180">
        <v>2023</v>
      </c>
      <c r="F15180" s="3" t="str">
        <f t="shared" si="461"/>
        <v>RCSpillDALLES2023</v>
      </c>
      <c r="G15180" s="9">
        <v>5.4933483613796996</v>
      </c>
      <c r="H15180" s="9">
        <v>5.8670604316206898</v>
      </c>
      <c r="I15180" s="9">
        <v>0.86898764111249904</v>
      </c>
      <c r="J15180" s="9">
        <v>7.5703162986942196</v>
      </c>
      <c r="K15180" s="9">
        <v>12.0221382621249</v>
      </c>
      <c r="L15180" s="9">
        <v>45.975447164546999</v>
      </c>
      <c r="M15180" s="9">
        <v>184.90096367438801</v>
      </c>
      <c r="N15180" s="9">
        <v>197.786870778777</v>
      </c>
      <c r="O15180" s="9">
        <v>172.22160493891801</v>
      </c>
      <c r="P15180" s="9">
        <v>157.24343205627699</v>
      </c>
      <c r="Q15180" s="9">
        <v>85.717308428340004</v>
      </c>
      <c r="R15180" s="9">
        <v>71.526427229347206</v>
      </c>
      <c r="S15180" s="9">
        <v>43.7335872432812</v>
      </c>
      <c r="T15180" s="9">
        <v>6.1375245155</v>
      </c>
    </row>
    <row r="15181" spans="1:20" x14ac:dyDescent="0.35">
      <c r="A15181">
        <f t="shared" si="462"/>
        <v>15181</v>
      </c>
      <c r="B15181" s="3" t="s">
        <v>1038</v>
      </c>
      <c r="C15181" s="3" t="s">
        <v>95</v>
      </c>
      <c r="D15181" s="3" t="s">
        <v>68</v>
      </c>
      <c r="E15181">
        <v>2024</v>
      </c>
      <c r="F15181" s="3" t="str">
        <f t="shared" si="461"/>
        <v>RCSpillDALLES2024</v>
      </c>
      <c r="G15181" s="9">
        <v>5.7111939181048301</v>
      </c>
      <c r="H15181" s="9">
        <v>10.9909054306041</v>
      </c>
      <c r="I15181" s="9">
        <v>3.3984818637486098</v>
      </c>
      <c r="J15181" s="9">
        <v>9.8245086380376296</v>
      </c>
      <c r="K15181" s="9">
        <v>3.3390809935677002</v>
      </c>
      <c r="L15181" s="9">
        <v>29.016039251297698</v>
      </c>
      <c r="M15181" s="9">
        <v>110.264977563562</v>
      </c>
      <c r="N15181" s="9">
        <v>138.996287114805</v>
      </c>
      <c r="O15181" s="9">
        <v>171.59048065344001</v>
      </c>
      <c r="P15181" s="9">
        <v>103.81437355615201</v>
      </c>
      <c r="Q15181" s="9">
        <v>53.641007681229802</v>
      </c>
      <c r="R15181" s="9">
        <v>44.114291992749997</v>
      </c>
      <c r="S15181" s="9">
        <v>33.7175206409635</v>
      </c>
      <c r="T15181" s="9">
        <v>5.5597876056430504</v>
      </c>
    </row>
    <row r="15182" spans="1:20" x14ac:dyDescent="0.35">
      <c r="A15182">
        <f t="shared" si="462"/>
        <v>15182</v>
      </c>
      <c r="B15182" s="3" t="s">
        <v>1038</v>
      </c>
      <c r="C15182" s="3" t="s">
        <v>95</v>
      </c>
      <c r="D15182" s="3" t="s">
        <v>68</v>
      </c>
      <c r="E15182">
        <v>2025</v>
      </c>
      <c r="F15182" s="3" t="str">
        <f t="shared" si="461"/>
        <v>RCSpillDALLES2025</v>
      </c>
      <c r="G15182" s="9">
        <v>4.9182377812392399</v>
      </c>
      <c r="H15182" s="9">
        <v>5.3753816069046501</v>
      </c>
      <c r="I15182" s="9">
        <v>0.82060712113333301</v>
      </c>
      <c r="J15182" s="9">
        <v>10.3145310625658</v>
      </c>
      <c r="K15182" s="9">
        <v>21.442960533526001</v>
      </c>
      <c r="L15182" s="9">
        <v>55.634031208507999</v>
      </c>
      <c r="M15182" s="9">
        <v>158.52780162362501</v>
      </c>
      <c r="N15182" s="9">
        <v>158.373232773486</v>
      </c>
      <c r="O15182" s="9">
        <v>204.83341356474401</v>
      </c>
      <c r="P15182" s="9">
        <v>144.38164960936101</v>
      </c>
      <c r="Q15182" s="9">
        <v>57.607744735864898</v>
      </c>
      <c r="R15182" s="9">
        <v>46.688069891263801</v>
      </c>
      <c r="S15182" s="9">
        <v>35.559742606445297</v>
      </c>
      <c r="T15182" s="9">
        <v>5.8176225334548599</v>
      </c>
    </row>
    <row r="15183" spans="1:20" x14ac:dyDescent="0.35">
      <c r="A15183">
        <f t="shared" si="462"/>
        <v>15183</v>
      </c>
      <c r="B15183" s="3" t="s">
        <v>1038</v>
      </c>
      <c r="C15183" s="3" t="s">
        <v>95</v>
      </c>
      <c r="D15183" s="3" t="s">
        <v>68</v>
      </c>
      <c r="E15183">
        <v>2026</v>
      </c>
      <c r="F15183" s="3" t="str">
        <f t="shared" si="461"/>
        <v>RCSpillDALLES2026</v>
      </c>
      <c r="G15183" s="9">
        <v>5.7527356028944796</v>
      </c>
      <c r="H15183" s="9">
        <v>13.5275239541944</v>
      </c>
      <c r="I15183" s="9">
        <v>36.023701802579097</v>
      </c>
      <c r="J15183" s="9">
        <v>76.736043684985802</v>
      </c>
      <c r="K15183" s="9">
        <v>63.848540975708303</v>
      </c>
      <c r="L15183" s="9">
        <v>84.390459039240596</v>
      </c>
      <c r="M15183" s="9">
        <v>218.86838526</v>
      </c>
      <c r="N15183" s="9">
        <v>230.12826400374999</v>
      </c>
      <c r="O15183" s="9">
        <v>234.48086215147799</v>
      </c>
      <c r="P15183" s="9">
        <v>189.78966111</v>
      </c>
      <c r="Q15183" s="9">
        <v>79.638890343541604</v>
      </c>
      <c r="R15183" s="9">
        <v>48.974233502930502</v>
      </c>
      <c r="S15183" s="9">
        <v>34.395924182083299</v>
      </c>
      <c r="T15183" s="9">
        <v>5.6172987109652697</v>
      </c>
    </row>
    <row r="15184" spans="1:20" x14ac:dyDescent="0.35">
      <c r="A15184">
        <f t="shared" si="462"/>
        <v>15184</v>
      </c>
      <c r="B15184" s="3" t="s">
        <v>1038</v>
      </c>
      <c r="C15184" s="3" t="s">
        <v>95</v>
      </c>
      <c r="D15184" s="3" t="s">
        <v>68</v>
      </c>
      <c r="E15184">
        <v>2027</v>
      </c>
      <c r="F15184" s="3" t="str">
        <f t="shared" si="461"/>
        <v>RCSpillDALLES2027</v>
      </c>
      <c r="G15184" s="9">
        <v>4.9971518258440799</v>
      </c>
      <c r="H15184" s="9">
        <v>4.37780465965694</v>
      </c>
      <c r="I15184" s="9">
        <v>0.77011646123611099</v>
      </c>
      <c r="J15184" s="9">
        <v>0.78329189282392397</v>
      </c>
      <c r="K15184" s="9">
        <v>0.56411142413176996</v>
      </c>
      <c r="L15184" s="9">
        <v>26.741710314618199</v>
      </c>
      <c r="M15184" s="9">
        <v>111.11019917102701</v>
      </c>
      <c r="N15184" s="9">
        <v>165.422872226111</v>
      </c>
      <c r="O15184" s="9">
        <v>183.69654496017401</v>
      </c>
      <c r="P15184" s="9">
        <v>119.16388404827001</v>
      </c>
      <c r="Q15184" s="9">
        <v>48.880490662927997</v>
      </c>
      <c r="R15184" s="9">
        <v>45.129291885124999</v>
      </c>
      <c r="S15184" s="9">
        <v>32.7150689589973</v>
      </c>
      <c r="T15184" s="9">
        <v>5.9459409347916594</v>
      </c>
    </row>
    <row r="15185" spans="1:20" x14ac:dyDescent="0.35">
      <c r="A15185">
        <f t="shared" si="462"/>
        <v>15185</v>
      </c>
      <c r="B15185" s="3" t="s">
        <v>1038</v>
      </c>
      <c r="C15185" s="3" t="s">
        <v>95</v>
      </c>
      <c r="D15185" s="3" t="s">
        <v>68</v>
      </c>
      <c r="E15185">
        <v>2028</v>
      </c>
      <c r="F15185" s="3" t="str">
        <f t="shared" si="461"/>
        <v>RCSpillDALLES2028</v>
      </c>
      <c r="G15185" s="9">
        <v>5.9344127788152496</v>
      </c>
      <c r="H15185" s="9">
        <v>3.3964458205863801</v>
      </c>
      <c r="I15185" s="9">
        <v>0.78369582427499895</v>
      </c>
      <c r="J15185" s="9">
        <v>0.95326656441700197</v>
      </c>
      <c r="K15185" s="9">
        <v>0.61827464555729095</v>
      </c>
      <c r="L15185" s="9">
        <v>31.356336077777499</v>
      </c>
      <c r="M15185" s="9">
        <v>83.165916510834307</v>
      </c>
      <c r="N15185" s="9">
        <v>106.55148803833301</v>
      </c>
      <c r="O15185" s="9">
        <v>185.58151631165299</v>
      </c>
      <c r="P15185" s="9">
        <v>133.966855627451</v>
      </c>
      <c r="Q15185" s="9">
        <v>49.455757967620897</v>
      </c>
      <c r="R15185" s="9">
        <v>49.204288538338801</v>
      </c>
      <c r="S15185" s="9">
        <v>35.275104810038997</v>
      </c>
      <c r="T15185" s="9">
        <v>5.6856208462861098</v>
      </c>
    </row>
    <row r="15186" spans="1:20" x14ac:dyDescent="0.35">
      <c r="A15186">
        <f t="shared" si="462"/>
        <v>15186</v>
      </c>
      <c r="B15186" s="3" t="s">
        <v>1038</v>
      </c>
      <c r="C15186" s="3" t="s">
        <v>95</v>
      </c>
      <c r="D15186" s="3" t="s">
        <v>68</v>
      </c>
      <c r="E15186">
        <v>2029</v>
      </c>
      <c r="F15186" s="3" t="str">
        <f t="shared" si="461"/>
        <v>RCSpillDALLES2029</v>
      </c>
      <c r="G15186" s="9">
        <v>5.4055923663696204</v>
      </c>
      <c r="H15186" s="9">
        <v>5.3753776942969402</v>
      </c>
      <c r="I15186" s="9">
        <v>0.812529207272222</v>
      </c>
      <c r="J15186" s="9">
        <v>1.0175667090383</v>
      </c>
      <c r="K15186" s="9">
        <v>0.67595329497916601</v>
      </c>
      <c r="L15186" s="9">
        <v>48.871956171368197</v>
      </c>
      <c r="M15186" s="9">
        <v>200.57275949413801</v>
      </c>
      <c r="N15186" s="9">
        <v>193.87625895652701</v>
      </c>
      <c r="O15186" s="9">
        <v>218.60840534354799</v>
      </c>
      <c r="P15186" s="9">
        <v>146.24634439158299</v>
      </c>
      <c r="Q15186" s="9">
        <v>62.368154195309103</v>
      </c>
      <c r="R15186" s="9">
        <v>48.070731894305503</v>
      </c>
      <c r="S15186" s="9">
        <v>32.5185367719479</v>
      </c>
      <c r="T15186" s="9">
        <v>5.0200309973138797</v>
      </c>
    </row>
    <row r="15187" spans="1:20" x14ac:dyDescent="0.35">
      <c r="A15187">
        <f t="shared" si="462"/>
        <v>15187</v>
      </c>
      <c r="B15187" s="3" t="s">
        <v>1038</v>
      </c>
      <c r="C15187" s="3" t="s">
        <v>77</v>
      </c>
      <c r="D15187" s="3" t="s">
        <v>68</v>
      </c>
      <c r="E15187">
        <v>2020</v>
      </c>
      <c r="F15187" s="3" t="str">
        <f t="shared" si="461"/>
        <v>RCGenDALLES2020</v>
      </c>
      <c r="G15187" s="9">
        <v>617.43692795698905</v>
      </c>
      <c r="H15187" s="9">
        <v>913.81807683472198</v>
      </c>
      <c r="I15187" s="9">
        <v>1179.12473</v>
      </c>
      <c r="J15187" s="9">
        <v>1222.95038104838</v>
      </c>
      <c r="K15187" s="9">
        <v>1153.9021184523799</v>
      </c>
      <c r="L15187" s="9">
        <v>800.43562983870902</v>
      </c>
      <c r="M15187" s="9">
        <v>281.16173272222198</v>
      </c>
      <c r="N15187" s="9">
        <v>306.52386583333299</v>
      </c>
      <c r="O15187" s="9">
        <v>270.047360349462</v>
      </c>
      <c r="P15187" s="9">
        <v>674.85292834444397</v>
      </c>
      <c r="Q15187" s="9">
        <v>847.31967405913895</v>
      </c>
      <c r="R15187" s="9">
        <v>603.89755972222201</v>
      </c>
      <c r="S15187" s="9">
        <v>632.52376093749899</v>
      </c>
      <c r="T15187" s="9">
        <v>683.293352923611</v>
      </c>
    </row>
    <row r="15188" spans="1:20" x14ac:dyDescent="0.35">
      <c r="A15188">
        <f t="shared" si="462"/>
        <v>15188</v>
      </c>
      <c r="B15188" s="3" t="s">
        <v>1038</v>
      </c>
      <c r="C15188" s="3" t="s">
        <v>77</v>
      </c>
      <c r="D15188" s="3" t="s">
        <v>68</v>
      </c>
      <c r="E15188">
        <v>2021</v>
      </c>
      <c r="F15188" s="3" t="str">
        <f t="shared" si="461"/>
        <v>RCGenDALLES2021</v>
      </c>
      <c r="G15188" s="9">
        <v>659.68488252688098</v>
      </c>
      <c r="H15188" s="9">
        <v>865.7174225</v>
      </c>
      <c r="I15188" s="9">
        <v>1132.8941779166601</v>
      </c>
      <c r="J15188" s="9">
        <v>1147.45750100806</v>
      </c>
      <c r="K15188" s="9">
        <v>1006.13580848214</v>
      </c>
      <c r="L15188" s="9">
        <v>668.58329341397803</v>
      </c>
      <c r="M15188" s="9">
        <v>305.11797833333299</v>
      </c>
      <c r="N15188" s="9">
        <v>364.27068002777702</v>
      </c>
      <c r="O15188" s="9">
        <v>480.806672580645</v>
      </c>
      <c r="P15188" s="9">
        <v>511.21340165277701</v>
      </c>
      <c r="Q15188" s="9">
        <v>944.42322822580604</v>
      </c>
      <c r="R15188" s="9">
        <v>878.06866249999996</v>
      </c>
      <c r="S15188" s="9">
        <v>922.93072682291597</v>
      </c>
      <c r="T15188" s="9">
        <v>929.02365055555504</v>
      </c>
    </row>
    <row r="15189" spans="1:20" x14ac:dyDescent="0.35">
      <c r="A15189">
        <f t="shared" si="462"/>
        <v>15189</v>
      </c>
      <c r="B15189" s="3" t="s">
        <v>1038</v>
      </c>
      <c r="C15189" s="3" t="s">
        <v>77</v>
      </c>
      <c r="D15189" s="3" t="s">
        <v>68</v>
      </c>
      <c r="E15189">
        <v>2022</v>
      </c>
      <c r="F15189" s="3" t="str">
        <f t="shared" si="461"/>
        <v>RCGenDALLES2022</v>
      </c>
      <c r="G15189" s="9">
        <v>731.08745754032202</v>
      </c>
      <c r="H15189" s="9">
        <v>864.84620611111097</v>
      </c>
      <c r="I15189" s="9">
        <v>1055.3065026388799</v>
      </c>
      <c r="J15189" s="9">
        <v>983.72920651881702</v>
      </c>
      <c r="K15189" s="9">
        <v>889.01547410714204</v>
      </c>
      <c r="L15189" s="9">
        <v>704.96034736559102</v>
      </c>
      <c r="M15189" s="9">
        <v>313.166378888888</v>
      </c>
      <c r="N15189" s="9">
        <v>334.82587111111098</v>
      </c>
      <c r="O15189" s="9">
        <v>342.23896534946198</v>
      </c>
      <c r="P15189" s="9">
        <v>604.35551452777702</v>
      </c>
      <c r="Q15189" s="9">
        <v>578.95236088709601</v>
      </c>
      <c r="R15189" s="9">
        <v>465.616854722222</v>
      </c>
      <c r="S15189" s="9">
        <v>507.22668151041597</v>
      </c>
      <c r="T15189" s="9">
        <v>532.34245205555499</v>
      </c>
    </row>
    <row r="15190" spans="1:20" x14ac:dyDescent="0.35">
      <c r="A15190">
        <f t="shared" si="462"/>
        <v>15190</v>
      </c>
      <c r="B15190" s="3" t="s">
        <v>1038</v>
      </c>
      <c r="C15190" s="3" t="s">
        <v>77</v>
      </c>
      <c r="D15190" s="3" t="s">
        <v>68</v>
      </c>
      <c r="E15190">
        <v>2023</v>
      </c>
      <c r="F15190" s="3" t="str">
        <f t="shared" si="461"/>
        <v>RCGenDALLES2023</v>
      </c>
      <c r="G15190" s="9">
        <v>522.91893024193496</v>
      </c>
      <c r="H15190" s="9">
        <v>683.51601125277705</v>
      </c>
      <c r="I15190" s="9">
        <v>967.78295375000005</v>
      </c>
      <c r="J15190" s="9">
        <v>994.08935472043004</v>
      </c>
      <c r="K15190" s="9">
        <v>885.08460227678495</v>
      </c>
      <c r="L15190" s="9">
        <v>770.36105791666603</v>
      </c>
      <c r="M15190" s="9">
        <v>339.71478361111099</v>
      </c>
      <c r="N15190" s="9">
        <v>294.03395738888798</v>
      </c>
      <c r="O15190" s="9">
        <v>332.33517942204298</v>
      </c>
      <c r="P15190" s="9">
        <v>627.36688333333302</v>
      </c>
      <c r="Q15190" s="9">
        <v>811.41040299999997</v>
      </c>
      <c r="R15190" s="9">
        <v>692.65874861111104</v>
      </c>
      <c r="S15190" s="9">
        <v>665.83839322916594</v>
      </c>
      <c r="T15190" s="9">
        <v>659.86371374999999</v>
      </c>
    </row>
    <row r="15191" spans="1:20" x14ac:dyDescent="0.35">
      <c r="A15191">
        <f t="shared" si="462"/>
        <v>15191</v>
      </c>
      <c r="B15191" s="3" t="s">
        <v>1038</v>
      </c>
      <c r="C15191" s="3" t="s">
        <v>77</v>
      </c>
      <c r="D15191" s="3" t="s">
        <v>68</v>
      </c>
      <c r="E15191">
        <v>2024</v>
      </c>
      <c r="F15191" s="3" t="str">
        <f t="shared" si="461"/>
        <v>RCGenDALLES2024</v>
      </c>
      <c r="G15191" s="9">
        <v>747.95812150537597</v>
      </c>
      <c r="H15191" s="9">
        <v>924.02516291666598</v>
      </c>
      <c r="I15191" s="9">
        <v>1066.4290183472201</v>
      </c>
      <c r="J15191" s="9">
        <v>1064.96531303763</v>
      </c>
      <c r="K15191" s="9">
        <v>1057.1689751488</v>
      </c>
      <c r="L15191" s="9">
        <v>898.06409811827905</v>
      </c>
      <c r="M15191" s="9">
        <v>346.50346833333299</v>
      </c>
      <c r="N15191" s="9">
        <v>373.67015574999999</v>
      </c>
      <c r="O15191" s="9">
        <v>390.35609206989199</v>
      </c>
      <c r="P15191" s="9">
        <v>443.67287666666601</v>
      </c>
      <c r="Q15191" s="9">
        <v>539.96280083333295</v>
      </c>
      <c r="R15191" s="9">
        <v>454.77189638888802</v>
      </c>
      <c r="S15191" s="9">
        <v>531.93517317708302</v>
      </c>
      <c r="T15191" s="9">
        <v>628.16437930555503</v>
      </c>
    </row>
    <row r="15192" spans="1:20" x14ac:dyDescent="0.35">
      <c r="A15192">
        <f t="shared" si="462"/>
        <v>15192</v>
      </c>
      <c r="B15192" s="3" t="s">
        <v>1038</v>
      </c>
      <c r="C15192" s="3" t="s">
        <v>77</v>
      </c>
      <c r="D15192" s="3" t="s">
        <v>68</v>
      </c>
      <c r="E15192">
        <v>2025</v>
      </c>
      <c r="F15192" s="3" t="str">
        <f t="shared" si="461"/>
        <v>RCGenDALLES2025</v>
      </c>
      <c r="G15192" s="9">
        <v>547.95253225806402</v>
      </c>
      <c r="H15192" s="9">
        <v>693.73604218194396</v>
      </c>
      <c r="I15192" s="9">
        <v>981.174947083333</v>
      </c>
      <c r="J15192" s="9">
        <v>988.04959610214996</v>
      </c>
      <c r="K15192" s="9">
        <v>985.047617410714</v>
      </c>
      <c r="L15192" s="9">
        <v>727.32695512634405</v>
      </c>
      <c r="M15192" s="9">
        <v>349.53305888888798</v>
      </c>
      <c r="N15192" s="9">
        <v>324.95505138888802</v>
      </c>
      <c r="O15192" s="9">
        <v>318.391597580645</v>
      </c>
      <c r="P15192" s="9">
        <v>593.34034402777695</v>
      </c>
      <c r="Q15192" s="9">
        <v>590.980763978494</v>
      </c>
      <c r="R15192" s="9">
        <v>476.38494744444398</v>
      </c>
      <c r="S15192" s="9">
        <v>524.15466161458301</v>
      </c>
      <c r="T15192" s="9">
        <v>568.90024874999995</v>
      </c>
    </row>
    <row r="15193" spans="1:20" x14ac:dyDescent="0.35">
      <c r="A15193">
        <f t="shared" si="462"/>
        <v>15193</v>
      </c>
      <c r="B15193" s="3" t="s">
        <v>1038</v>
      </c>
      <c r="C15193" s="3" t="s">
        <v>77</v>
      </c>
      <c r="D15193" s="3" t="s">
        <v>68</v>
      </c>
      <c r="E15193">
        <v>2026</v>
      </c>
      <c r="F15193" s="3" t="str">
        <f t="shared" si="461"/>
        <v>RCGenDALLES2026</v>
      </c>
      <c r="G15193" s="9">
        <v>479.97343504032199</v>
      </c>
      <c r="H15193" s="9">
        <v>880.42524590277696</v>
      </c>
      <c r="I15193" s="9">
        <v>1066.99448333333</v>
      </c>
      <c r="J15193" s="9">
        <v>892.52811048387002</v>
      </c>
      <c r="K15193" s="9">
        <v>889.412159747023</v>
      </c>
      <c r="L15193" s="9">
        <v>647.94907903225806</v>
      </c>
      <c r="M15193" s="9">
        <v>329.36922297222202</v>
      </c>
      <c r="N15193" s="9">
        <v>375.05675747222199</v>
      </c>
      <c r="O15193" s="9">
        <v>435.34253333333299</v>
      </c>
      <c r="P15193" s="9">
        <v>802.72024313888801</v>
      </c>
      <c r="Q15193" s="9">
        <v>746.36822526881701</v>
      </c>
      <c r="R15193" s="9">
        <v>496.29582333333298</v>
      </c>
      <c r="S15193" s="9">
        <v>529.97118750000004</v>
      </c>
      <c r="T15193" s="9">
        <v>612.30751388888802</v>
      </c>
    </row>
    <row r="15194" spans="1:20" x14ac:dyDescent="0.35">
      <c r="A15194">
        <f t="shared" si="462"/>
        <v>15194</v>
      </c>
      <c r="B15194" s="3" t="s">
        <v>1038</v>
      </c>
      <c r="C15194" s="3" t="s">
        <v>77</v>
      </c>
      <c r="D15194" s="3" t="s">
        <v>68</v>
      </c>
      <c r="E15194">
        <v>2027</v>
      </c>
      <c r="F15194" s="3" t="str">
        <f t="shared" si="461"/>
        <v>RCGenDALLES2027</v>
      </c>
      <c r="G15194" s="9">
        <v>528.53190766129001</v>
      </c>
      <c r="H15194" s="9">
        <v>741.27082055555502</v>
      </c>
      <c r="I15194" s="9">
        <v>876.01455763888896</v>
      </c>
      <c r="J15194" s="9">
        <v>912.80413842741905</v>
      </c>
      <c r="K15194" s="9">
        <v>1014.64131755952</v>
      </c>
      <c r="L15194" s="9">
        <v>715.19500860214998</v>
      </c>
      <c r="M15194" s="9">
        <v>363.85262611111102</v>
      </c>
      <c r="N15194" s="9">
        <v>284.20604677777698</v>
      </c>
      <c r="O15194" s="9">
        <v>279.67690427419302</v>
      </c>
      <c r="P15194" s="9">
        <v>467.86760365277701</v>
      </c>
      <c r="Q15194" s="9">
        <v>513.95650000000001</v>
      </c>
      <c r="R15194" s="9">
        <v>452.028955</v>
      </c>
      <c r="S15194" s="9">
        <v>498.10540729166598</v>
      </c>
      <c r="T15194" s="9">
        <v>688.29765124999994</v>
      </c>
    </row>
    <row r="15195" spans="1:20" x14ac:dyDescent="0.35">
      <c r="A15195">
        <f t="shared" si="462"/>
        <v>15195</v>
      </c>
      <c r="B15195" s="3" t="s">
        <v>1038</v>
      </c>
      <c r="C15195" s="3" t="s">
        <v>77</v>
      </c>
      <c r="D15195" s="3" t="s">
        <v>68</v>
      </c>
      <c r="E15195">
        <v>2028</v>
      </c>
      <c r="F15195" s="3" t="str">
        <f t="shared" si="461"/>
        <v>RCGenDALLES2028</v>
      </c>
      <c r="G15195" s="9">
        <v>561.99461559139695</v>
      </c>
      <c r="H15195" s="9">
        <v>728.13365722222204</v>
      </c>
      <c r="I15195" s="9">
        <v>969.85386561111102</v>
      </c>
      <c r="J15195" s="9">
        <v>990.85700672043004</v>
      </c>
      <c r="K15195" s="9">
        <v>878.60373065476199</v>
      </c>
      <c r="L15195" s="9">
        <v>680.53884516129006</v>
      </c>
      <c r="M15195" s="9">
        <v>344.40439944444398</v>
      </c>
      <c r="N15195" s="9">
        <v>355.31945111111099</v>
      </c>
      <c r="O15195" s="9">
        <v>351.31954405645098</v>
      </c>
      <c r="P15195" s="9">
        <v>547.65646968055501</v>
      </c>
      <c r="Q15195" s="9">
        <v>511.72647446236499</v>
      </c>
      <c r="R15195" s="9">
        <v>510.90937222222198</v>
      </c>
      <c r="S15195" s="9">
        <v>542.12393333333296</v>
      </c>
      <c r="T15195" s="9">
        <v>496.03312916666601</v>
      </c>
    </row>
    <row r="15196" spans="1:20" x14ac:dyDescent="0.35">
      <c r="A15196">
        <f t="shared" si="462"/>
        <v>15196</v>
      </c>
      <c r="B15196" s="3" t="s">
        <v>1038</v>
      </c>
      <c r="C15196" s="3" t="s">
        <v>77</v>
      </c>
      <c r="D15196" s="3" t="s">
        <v>68</v>
      </c>
      <c r="E15196">
        <v>2029</v>
      </c>
      <c r="F15196" s="3" t="str">
        <f t="shared" si="461"/>
        <v>RCGenDALLES2029</v>
      </c>
      <c r="G15196" s="9">
        <v>547.86828091397797</v>
      </c>
      <c r="H15196" s="9">
        <v>768.64037566666605</v>
      </c>
      <c r="I15196" s="9">
        <v>948.84358944444398</v>
      </c>
      <c r="J15196" s="9">
        <v>786.28192107526797</v>
      </c>
      <c r="K15196" s="9">
        <v>927.79713363095198</v>
      </c>
      <c r="L15196" s="9">
        <v>726.67287458333305</v>
      </c>
      <c r="M15196" s="9">
        <v>332.63290849999998</v>
      </c>
      <c r="N15196" s="9">
        <v>331.654824166666</v>
      </c>
      <c r="O15196" s="9">
        <v>391.34503024193498</v>
      </c>
      <c r="P15196" s="9">
        <v>538.15730626388802</v>
      </c>
      <c r="Q15196" s="9">
        <v>615.98606518817201</v>
      </c>
      <c r="R15196" s="9">
        <v>505.57745277777701</v>
      </c>
      <c r="S15196" s="9">
        <v>509.18355703124899</v>
      </c>
      <c r="T15196" s="9">
        <v>629.00441902777698</v>
      </c>
    </row>
    <row r="15197" spans="1:20" x14ac:dyDescent="0.35">
      <c r="A15197">
        <f t="shared" si="462"/>
        <v>15197</v>
      </c>
      <c r="B15197" s="3" t="s">
        <v>1038</v>
      </c>
      <c r="C15197" s="3" t="s">
        <v>75</v>
      </c>
      <c r="D15197" s="3" t="s">
        <v>22</v>
      </c>
      <c r="E15197">
        <v>2020</v>
      </c>
      <c r="F15197" s="3" t="str">
        <f t="shared" si="461"/>
        <v>RCElevDUNCAN2020</v>
      </c>
      <c r="G15197" s="9">
        <v>1874.8261754800001</v>
      </c>
      <c r="H15197" s="9">
        <v>1871.68313076</v>
      </c>
      <c r="I15197" s="9">
        <v>1855.63654231999</v>
      </c>
      <c r="J15197" s="9">
        <v>1824.3766988</v>
      </c>
      <c r="K15197" s="9">
        <v>1799.4882465600001</v>
      </c>
      <c r="L15197" s="9">
        <v>1794.2257792</v>
      </c>
      <c r="M15197" s="9">
        <v>1796.8734170800001</v>
      </c>
      <c r="N15197" s="9">
        <v>1805.33798428</v>
      </c>
      <c r="O15197" s="9">
        <v>1827.54599023999</v>
      </c>
      <c r="P15197" s="9">
        <v>1867.2933668399901</v>
      </c>
      <c r="Q15197" s="9">
        <v>1891.41082167999</v>
      </c>
      <c r="R15197" s="9">
        <v>1891.8701392800001</v>
      </c>
      <c r="S15197" s="9">
        <v>1889.8753885599999</v>
      </c>
      <c r="T15197" s="9">
        <v>1878.84848532</v>
      </c>
    </row>
    <row r="15198" spans="1:20" x14ac:dyDescent="0.35">
      <c r="A15198">
        <f t="shared" si="462"/>
        <v>15198</v>
      </c>
      <c r="B15198" s="3" t="s">
        <v>1038</v>
      </c>
      <c r="C15198" s="3" t="s">
        <v>75</v>
      </c>
      <c r="D15198" s="3" t="s">
        <v>22</v>
      </c>
      <c r="E15198">
        <v>2021</v>
      </c>
      <c r="F15198" s="3" t="str">
        <f t="shared" si="461"/>
        <v>RCElevDUNCAN2021</v>
      </c>
      <c r="G15198" s="9">
        <v>1875.7808999199999</v>
      </c>
      <c r="H15198" s="9">
        <v>1869.2749942</v>
      </c>
      <c r="I15198" s="9">
        <v>1855.7185633199999</v>
      </c>
      <c r="J15198" s="9">
        <v>1824.1536016799901</v>
      </c>
      <c r="K15198" s="9">
        <v>1798.2841782799901</v>
      </c>
      <c r="L15198" s="9">
        <v>1796.58142231999</v>
      </c>
      <c r="M15198" s="9">
        <v>1794.19953247999</v>
      </c>
      <c r="N15198" s="9">
        <v>1795.58404696</v>
      </c>
      <c r="O15198" s="9">
        <v>1824.05517648</v>
      </c>
      <c r="P15198" s="9">
        <v>1865.4068838400001</v>
      </c>
      <c r="Q15198" s="9">
        <v>1890.8858872799999</v>
      </c>
      <c r="R15198" s="9">
        <v>1891.6503230000001</v>
      </c>
      <c r="S15198" s="9">
        <v>1890.16082164</v>
      </c>
      <c r="T15198" s="9">
        <v>1878.84848532</v>
      </c>
    </row>
    <row r="15199" spans="1:20" x14ac:dyDescent="0.35">
      <c r="A15199">
        <f t="shared" si="462"/>
        <v>15199</v>
      </c>
      <c r="B15199" s="3" t="s">
        <v>1038</v>
      </c>
      <c r="C15199" s="3" t="s">
        <v>75</v>
      </c>
      <c r="D15199" s="3" t="s">
        <v>22</v>
      </c>
      <c r="E15199">
        <v>2022</v>
      </c>
      <c r="F15199" s="3" t="str">
        <f t="shared" si="461"/>
        <v>RCElevDUNCAN2022</v>
      </c>
      <c r="G15199" s="9">
        <v>1875.7021597600001</v>
      </c>
      <c r="H15199" s="9">
        <v>1869.2389049599999</v>
      </c>
      <c r="I15199" s="9">
        <v>1856.9291932799999</v>
      </c>
      <c r="J15199" s="9">
        <v>1829.1962527599901</v>
      </c>
      <c r="K15199" s="9">
        <v>1796.3583251999901</v>
      </c>
      <c r="L15199" s="9">
        <v>1795.53155352</v>
      </c>
      <c r="M15199" s="9">
        <v>1799.3143620400001</v>
      </c>
      <c r="N15199" s="9">
        <v>1807.0735486399999</v>
      </c>
      <c r="O15199" s="9">
        <v>1837.40819528</v>
      </c>
      <c r="P15199" s="9">
        <v>1864.91475784</v>
      </c>
      <c r="Q15199" s="9">
        <v>1873.0446793599999</v>
      </c>
      <c r="R15199" s="9">
        <v>1877.2113461599999</v>
      </c>
      <c r="S15199" s="9">
        <v>1875.89901016</v>
      </c>
      <c r="T15199" s="9">
        <v>1867.37538784</v>
      </c>
    </row>
    <row r="15200" spans="1:20" x14ac:dyDescent="0.35">
      <c r="A15200">
        <f t="shared" si="462"/>
        <v>15200</v>
      </c>
      <c r="B15200" s="3" t="s">
        <v>1038</v>
      </c>
      <c r="C15200" s="3" t="s">
        <v>75</v>
      </c>
      <c r="D15200" s="3" t="s">
        <v>22</v>
      </c>
      <c r="E15200">
        <v>2023</v>
      </c>
      <c r="F15200" s="3" t="str">
        <f t="shared" si="461"/>
        <v>RCElevDUNCAN2023</v>
      </c>
      <c r="G15200" s="9">
        <v>1858.9403482</v>
      </c>
      <c r="H15200" s="9">
        <v>1863.5138391600001</v>
      </c>
      <c r="I15200" s="9">
        <v>1851.48956055999</v>
      </c>
      <c r="J15200" s="9">
        <v>1819.78024196</v>
      </c>
      <c r="K15200" s="9">
        <v>1797.54598928</v>
      </c>
      <c r="L15200" s="9">
        <v>1794.2684301199999</v>
      </c>
      <c r="M15200" s="9">
        <v>1794.19953247999</v>
      </c>
      <c r="N15200" s="9">
        <v>1794.6063566399901</v>
      </c>
      <c r="O15200" s="9">
        <v>1823.2907407600001</v>
      </c>
      <c r="P15200" s="9">
        <v>1863.7730255199999</v>
      </c>
      <c r="Q15200" s="9">
        <v>1890.0295880399999</v>
      </c>
      <c r="R15200" s="9">
        <v>1891.1221077599901</v>
      </c>
      <c r="S15200" s="9">
        <v>1890.2297192799999</v>
      </c>
      <c r="T15200" s="9">
        <v>1878.84848532</v>
      </c>
    </row>
    <row r="15201" spans="1:20" x14ac:dyDescent="0.35">
      <c r="A15201">
        <f t="shared" si="462"/>
        <v>15201</v>
      </c>
      <c r="B15201" s="3" t="s">
        <v>1038</v>
      </c>
      <c r="C15201" s="3" t="s">
        <v>75</v>
      </c>
      <c r="D15201" s="3" t="s">
        <v>22</v>
      </c>
      <c r="E15201">
        <v>2024</v>
      </c>
      <c r="F15201" s="3" t="str">
        <f t="shared" si="461"/>
        <v>RCElevDUNCAN2024</v>
      </c>
      <c r="G15201" s="9">
        <v>1875.6201387599999</v>
      </c>
      <c r="H15201" s="9">
        <v>1870.3379863599901</v>
      </c>
      <c r="I15201" s="9">
        <v>1856.873419</v>
      </c>
      <c r="J15201" s="9">
        <v>1825.3839166799901</v>
      </c>
      <c r="K15201" s="9">
        <v>1812.0965146799999</v>
      </c>
      <c r="L15201" s="9">
        <v>1812.3688244</v>
      </c>
      <c r="M15201" s="9">
        <v>1813.1201367599999</v>
      </c>
      <c r="N15201" s="9">
        <v>1816.22053055999</v>
      </c>
      <c r="O15201" s="9">
        <v>1838.83864151999</v>
      </c>
      <c r="P15201" s="9">
        <v>1858.1463849199999</v>
      </c>
      <c r="Q15201" s="9">
        <v>1872.64113603999</v>
      </c>
      <c r="R15201" s="9">
        <v>1876.8865430000001</v>
      </c>
      <c r="S15201" s="9">
        <v>1876.5453356400001</v>
      </c>
      <c r="T15201" s="9">
        <v>1866.0335242799999</v>
      </c>
    </row>
    <row r="15202" spans="1:20" x14ac:dyDescent="0.35">
      <c r="A15202">
        <f t="shared" si="462"/>
        <v>15202</v>
      </c>
      <c r="B15202" s="3" t="s">
        <v>1038</v>
      </c>
      <c r="C15202" s="3" t="s">
        <v>75</v>
      </c>
      <c r="D15202" s="3" t="s">
        <v>22</v>
      </c>
      <c r="E15202">
        <v>2025</v>
      </c>
      <c r="F15202" s="3" t="str">
        <f t="shared" si="461"/>
        <v>RCElevDUNCAN2025</v>
      </c>
      <c r="G15202" s="9">
        <v>1857.1260436800001</v>
      </c>
      <c r="H15202" s="9">
        <v>1849.1503216399999</v>
      </c>
      <c r="I15202" s="9">
        <v>1827.5295860399999</v>
      </c>
      <c r="J15202" s="9">
        <v>1807.95937544</v>
      </c>
      <c r="K15202" s="9">
        <v>1796.8668553999901</v>
      </c>
      <c r="L15202" s="9">
        <v>1795.6529446</v>
      </c>
      <c r="M15202" s="9">
        <v>1794.19953247999</v>
      </c>
      <c r="N15202" s="9">
        <v>1796.8471703599901</v>
      </c>
      <c r="O15202" s="9">
        <v>1832.9626570800001</v>
      </c>
      <c r="P15202" s="9">
        <v>1864.01252683999</v>
      </c>
      <c r="Q15202" s="9">
        <v>1872.6050467999901</v>
      </c>
      <c r="R15202" s="9">
        <v>1876.7389051999901</v>
      </c>
      <c r="S15202" s="9">
        <v>1875.98431199999</v>
      </c>
      <c r="T15202" s="9">
        <v>1869.3078025999901</v>
      </c>
    </row>
    <row r="15203" spans="1:20" x14ac:dyDescent="0.35">
      <c r="A15203">
        <f t="shared" si="462"/>
        <v>15203</v>
      </c>
      <c r="B15203" s="3" t="s">
        <v>1038</v>
      </c>
      <c r="C15203" s="3" t="s">
        <v>75</v>
      </c>
      <c r="D15203" s="3" t="s">
        <v>22</v>
      </c>
      <c r="E15203">
        <v>2026</v>
      </c>
      <c r="F15203" s="3" t="str">
        <f t="shared" si="461"/>
        <v>RCElevDUNCAN2026</v>
      </c>
      <c r="G15203" s="9">
        <v>1873.3202699200001</v>
      </c>
      <c r="H15203" s="9">
        <v>1869.0617396</v>
      </c>
      <c r="I15203" s="9">
        <v>1855.5578021599999</v>
      </c>
      <c r="J15203" s="9">
        <v>1827.97578028</v>
      </c>
      <c r="K15203" s="9">
        <v>1798.2382465199901</v>
      </c>
      <c r="L15203" s="9">
        <v>1796.3911335999901</v>
      </c>
      <c r="M15203" s="9">
        <v>1794.19953247999</v>
      </c>
      <c r="N15203" s="9">
        <v>1798.35307592</v>
      </c>
      <c r="O15203" s="9">
        <v>1830.2067514799901</v>
      </c>
      <c r="P15203" s="9">
        <v>1865.1575399999999</v>
      </c>
      <c r="Q15203" s="9">
        <v>1884.03221252</v>
      </c>
      <c r="R15203" s="9">
        <v>1885.5971732</v>
      </c>
      <c r="S15203" s="9">
        <v>1880.7120024399901</v>
      </c>
      <c r="T15203" s="9">
        <v>1872.37210715999</v>
      </c>
    </row>
    <row r="15204" spans="1:20" x14ac:dyDescent="0.35">
      <c r="A15204">
        <f t="shared" si="462"/>
        <v>15204</v>
      </c>
      <c r="B15204" s="3" t="s">
        <v>1038</v>
      </c>
      <c r="C15204" s="3" t="s">
        <v>75</v>
      </c>
      <c r="D15204" s="3" t="s">
        <v>22</v>
      </c>
      <c r="E15204">
        <v>2027</v>
      </c>
      <c r="F15204" s="3" t="str">
        <f t="shared" si="461"/>
        <v>RCElevDUNCAN2027</v>
      </c>
      <c r="G15204" s="9">
        <v>1868.34651648</v>
      </c>
      <c r="H15204" s="9">
        <v>1865.3445478799999</v>
      </c>
      <c r="I15204" s="9">
        <v>1853.4908729599999</v>
      </c>
      <c r="J15204" s="9">
        <v>1822.3917905999999</v>
      </c>
      <c r="K15204" s="9">
        <v>1811.8898217599999</v>
      </c>
      <c r="L15204" s="9">
        <v>1811.5682994399999</v>
      </c>
      <c r="M15204" s="9">
        <v>1813.10373256</v>
      </c>
      <c r="N15204" s="9">
        <v>1816.3123940799901</v>
      </c>
      <c r="O15204" s="9">
        <v>1838.5007149999999</v>
      </c>
      <c r="P15204" s="9">
        <v>1864.65885231999</v>
      </c>
      <c r="Q15204" s="9">
        <v>1874.1503224399901</v>
      </c>
      <c r="R15204" s="9">
        <v>1877.8347057599999</v>
      </c>
      <c r="S15204" s="9">
        <v>1876.3976978400001</v>
      </c>
      <c r="T15204" s="9">
        <v>1870.77433808</v>
      </c>
    </row>
    <row r="15205" spans="1:20" x14ac:dyDescent="0.35">
      <c r="A15205">
        <f t="shared" si="462"/>
        <v>15205</v>
      </c>
      <c r="B15205" s="3" t="s">
        <v>1038</v>
      </c>
      <c r="C15205" s="3" t="s">
        <v>75</v>
      </c>
      <c r="D15205" s="3" t="s">
        <v>22</v>
      </c>
      <c r="E15205">
        <v>2028</v>
      </c>
      <c r="F15205" s="3" t="str">
        <f t="shared" si="461"/>
        <v>RCElevDUNCAN2028</v>
      </c>
      <c r="G15205" s="9">
        <v>1862.2704008000001</v>
      </c>
      <c r="H15205" s="9">
        <v>1862.1949414799999</v>
      </c>
      <c r="I15205" s="9">
        <v>1845.28221128</v>
      </c>
      <c r="J15205" s="9">
        <v>1819.8524204400001</v>
      </c>
      <c r="K15205" s="9">
        <v>1811.1155435200001</v>
      </c>
      <c r="L15205" s="9">
        <v>1812.1522889600001</v>
      </c>
      <c r="M15205" s="9">
        <v>1811.0860159599999</v>
      </c>
      <c r="N15205" s="9">
        <v>1815.98102923999</v>
      </c>
      <c r="O15205" s="9">
        <v>1840.2822111200001</v>
      </c>
      <c r="P15205" s="9">
        <v>1862.0079335999999</v>
      </c>
      <c r="Q15205" s="9">
        <v>1870.61357692</v>
      </c>
      <c r="R15205" s="9">
        <v>1873.8747318799999</v>
      </c>
      <c r="S15205" s="9">
        <v>1872.8904798799999</v>
      </c>
      <c r="T15205" s="9">
        <v>1865.16082083999</v>
      </c>
    </row>
    <row r="15206" spans="1:20" x14ac:dyDescent="0.35">
      <c r="A15206">
        <f t="shared" si="462"/>
        <v>15206</v>
      </c>
      <c r="B15206" s="3" t="s">
        <v>1038</v>
      </c>
      <c r="C15206" s="3" t="s">
        <v>75</v>
      </c>
      <c r="D15206" s="3" t="s">
        <v>22</v>
      </c>
      <c r="E15206">
        <v>2029</v>
      </c>
      <c r="F15206" s="3" t="str">
        <f t="shared" si="461"/>
        <v>RCElevDUNCAN2029</v>
      </c>
      <c r="G15206" s="9">
        <v>1868.7894298799999</v>
      </c>
      <c r="H15206" s="9">
        <v>1850.8563584399999</v>
      </c>
      <c r="I15206" s="9">
        <v>1841.5453345199901</v>
      </c>
      <c r="J15206" s="9">
        <v>1811.1155435200001</v>
      </c>
      <c r="K15206" s="9">
        <v>1796.9849656399999</v>
      </c>
      <c r="L15206" s="9">
        <v>1794.20609416</v>
      </c>
      <c r="M15206" s="9">
        <v>1794.19953247999</v>
      </c>
      <c r="N15206" s="9">
        <v>1804.0781417200001</v>
      </c>
      <c r="O15206" s="9">
        <v>1837.68706667999</v>
      </c>
      <c r="P15206" s="9">
        <v>1853.66147663999</v>
      </c>
      <c r="Q15206" s="9">
        <v>1874.2979602399901</v>
      </c>
      <c r="R15206" s="9">
        <v>1877.9232884399901</v>
      </c>
      <c r="S15206" s="9">
        <v>1877.2146269999901</v>
      </c>
      <c r="T15206" s="9">
        <v>1868.77302567999</v>
      </c>
    </row>
    <row r="15207" spans="1:20" x14ac:dyDescent="0.35">
      <c r="A15207">
        <f t="shared" si="462"/>
        <v>15207</v>
      </c>
      <c r="B15207" s="3" t="s">
        <v>1038</v>
      </c>
      <c r="C15207" s="3" t="s">
        <v>86</v>
      </c>
      <c r="D15207" s="3" t="s">
        <v>22</v>
      </c>
      <c r="E15207">
        <v>2020</v>
      </c>
      <c r="F15207" s="3" t="str">
        <f t="shared" si="461"/>
        <v>RCQOutDUNCAN2020</v>
      </c>
      <c r="G15207" s="9">
        <v>2.9110105581130301</v>
      </c>
      <c r="H15207" s="9">
        <v>5.40482103061687</v>
      </c>
      <c r="I15207" s="9">
        <v>5.9203275367079797</v>
      </c>
      <c r="J15207" s="9">
        <v>8.2502929134998606</v>
      </c>
      <c r="K15207" s="9">
        <v>5.7512534966614499</v>
      </c>
      <c r="L15207" s="9">
        <v>1.25423811839469</v>
      </c>
      <c r="M15207" s="9">
        <v>1.0350264442155499</v>
      </c>
      <c r="N15207" s="9">
        <v>1.6185682091298601</v>
      </c>
      <c r="O15207" s="9">
        <v>1.39165266614603</v>
      </c>
      <c r="P15207" s="9">
        <v>3.3555680272916599</v>
      </c>
      <c r="Q15207" s="9">
        <v>1.7904729611327199</v>
      </c>
      <c r="R15207" s="9">
        <v>4.7175613183805503</v>
      </c>
      <c r="S15207" s="9">
        <v>3.85153138147786</v>
      </c>
      <c r="T15207" s="9">
        <v>5.7400638780911803</v>
      </c>
    </row>
    <row r="15208" spans="1:20" x14ac:dyDescent="0.35">
      <c r="A15208">
        <f t="shared" si="462"/>
        <v>15208</v>
      </c>
      <c r="B15208" s="3" t="s">
        <v>1038</v>
      </c>
      <c r="C15208" s="3" t="s">
        <v>86</v>
      </c>
      <c r="D15208" s="3" t="s">
        <v>22</v>
      </c>
      <c r="E15208">
        <v>2021</v>
      </c>
      <c r="F15208" s="3" t="str">
        <f t="shared" si="461"/>
        <v>RCQOutDUNCAN2021</v>
      </c>
      <c r="G15208" s="9">
        <v>4.3799147033606101</v>
      </c>
      <c r="H15208" s="9">
        <v>3.68653167332381</v>
      </c>
      <c r="I15208" s="9">
        <v>5.0778597012217999</v>
      </c>
      <c r="J15208" s="9">
        <v>8.3699470322661291</v>
      </c>
      <c r="K15208" s="9">
        <v>5.9444802170531199</v>
      </c>
      <c r="L15208" s="9">
        <v>1.34399145860517</v>
      </c>
      <c r="M15208" s="9">
        <v>2.3835195906773601</v>
      </c>
      <c r="N15208" s="9">
        <v>3.1154669338333298</v>
      </c>
      <c r="O15208" s="9">
        <v>3.5649276410886999</v>
      </c>
      <c r="P15208" s="9">
        <v>4.9606935375277699</v>
      </c>
      <c r="Q15208" s="9">
        <v>5.4219194178883701</v>
      </c>
      <c r="R15208" s="9">
        <v>8.3213264225000003</v>
      </c>
      <c r="S15208" s="9">
        <v>6.1413434520101502</v>
      </c>
      <c r="T15208" s="9">
        <v>6.2226589157249999</v>
      </c>
    </row>
    <row r="15209" spans="1:20" x14ac:dyDescent="0.35">
      <c r="A15209">
        <f t="shared" si="462"/>
        <v>15209</v>
      </c>
      <c r="B15209" s="3" t="s">
        <v>1038</v>
      </c>
      <c r="C15209" s="3" t="s">
        <v>86</v>
      </c>
      <c r="D15209" s="3" t="s">
        <v>22</v>
      </c>
      <c r="E15209">
        <v>2022</v>
      </c>
      <c r="F15209" s="3" t="str">
        <f t="shared" si="461"/>
        <v>RCQOutDUNCAN2022</v>
      </c>
      <c r="G15209" s="9">
        <v>3.0273811650748601</v>
      </c>
      <c r="H15209" s="9">
        <v>3.2082139457882701</v>
      </c>
      <c r="I15209" s="9">
        <v>4.5366016791010404</v>
      </c>
      <c r="J15209" s="9">
        <v>8.3787733719224402</v>
      </c>
      <c r="K15209" s="9">
        <v>8.1773858689562502</v>
      </c>
      <c r="L15209" s="9">
        <v>1.14969024672231</v>
      </c>
      <c r="M15209" s="9">
        <v>0.13537331518277701</v>
      </c>
      <c r="N15209" s="9">
        <v>1.4456667352691599</v>
      </c>
      <c r="O15209" s="9">
        <v>2.9245468930204899</v>
      </c>
      <c r="P15209" s="9">
        <v>3.6836105989846502</v>
      </c>
      <c r="Q15209" s="9">
        <v>3.76567002797049</v>
      </c>
      <c r="R15209" s="9">
        <v>0.88708958921625003</v>
      </c>
      <c r="S15209" s="9">
        <v>3.2733047991036401</v>
      </c>
      <c r="T15209" s="9">
        <v>3.7208931972624999</v>
      </c>
    </row>
    <row r="15210" spans="1:20" x14ac:dyDescent="0.35">
      <c r="A15210">
        <f t="shared" si="462"/>
        <v>15210</v>
      </c>
      <c r="B15210" s="3" t="s">
        <v>1038</v>
      </c>
      <c r="C15210" s="3" t="s">
        <v>86</v>
      </c>
      <c r="D15210" s="3" t="s">
        <v>22</v>
      </c>
      <c r="E15210">
        <v>2023</v>
      </c>
      <c r="F15210" s="3" t="str">
        <f t="shared" si="461"/>
        <v>RCQOutDUNCAN2023</v>
      </c>
      <c r="G15210" s="9">
        <v>3.9564054144328198</v>
      </c>
      <c r="H15210" s="9">
        <v>2.1495355427622198</v>
      </c>
      <c r="I15210" s="9">
        <v>4.6339119296011102</v>
      </c>
      <c r="J15210" s="9">
        <v>8.5590880657140396</v>
      </c>
      <c r="K15210" s="9">
        <v>5.5363103646124987</v>
      </c>
      <c r="L15210" s="9">
        <v>1.33632803145625</v>
      </c>
      <c r="M15210" s="9">
        <v>1.3699690759319401</v>
      </c>
      <c r="N15210" s="9">
        <v>2.86899988195916</v>
      </c>
      <c r="O15210" s="9">
        <v>1.8036027330520099</v>
      </c>
      <c r="P15210" s="9">
        <v>4.4048198807797903</v>
      </c>
      <c r="Q15210" s="9">
        <v>2.4646872080695399</v>
      </c>
      <c r="R15210" s="9">
        <v>6.0578507952472203</v>
      </c>
      <c r="S15210" s="9">
        <v>3.3633814287372301</v>
      </c>
      <c r="T15210" s="9">
        <v>7.0190648861151299</v>
      </c>
    </row>
    <row r="15211" spans="1:20" x14ac:dyDescent="0.35">
      <c r="A15211">
        <f t="shared" si="462"/>
        <v>15211</v>
      </c>
      <c r="B15211" s="3" t="s">
        <v>1038</v>
      </c>
      <c r="C15211" s="3" t="s">
        <v>86</v>
      </c>
      <c r="D15211" s="3" t="s">
        <v>22</v>
      </c>
      <c r="E15211">
        <v>2024</v>
      </c>
      <c r="F15211" s="3" t="str">
        <f t="shared" si="461"/>
        <v>RCQOutDUNCAN2024</v>
      </c>
      <c r="G15211" s="9">
        <v>3.9424504663377</v>
      </c>
      <c r="H15211" s="9">
        <v>4.0366121116717997</v>
      </c>
      <c r="I15211" s="9">
        <v>4.9358376156368102</v>
      </c>
      <c r="J15211" s="9">
        <v>8.7054844402251295</v>
      </c>
      <c r="K15211" s="9">
        <v>3.9071959137104106</v>
      </c>
      <c r="L15211" s="9">
        <v>0.64458771009885696</v>
      </c>
      <c r="M15211" s="9">
        <v>0.516035708232916</v>
      </c>
      <c r="N15211" s="9">
        <v>0.73928984274249998</v>
      </c>
      <c r="O15211" s="9">
        <v>3.7161291676880301</v>
      </c>
      <c r="P15211" s="9">
        <v>3.9213623723681899</v>
      </c>
      <c r="Q15211" s="9">
        <v>2.3195707325569201</v>
      </c>
      <c r="R15211" s="9">
        <v>0.88890450848694402</v>
      </c>
      <c r="S15211" s="9">
        <v>2.9226607735755201</v>
      </c>
      <c r="T15211" s="9">
        <v>4.72857399114333</v>
      </c>
    </row>
    <row r="15212" spans="1:20" x14ac:dyDescent="0.35">
      <c r="A15212">
        <f t="shared" si="462"/>
        <v>15212</v>
      </c>
      <c r="B15212" s="3" t="s">
        <v>1038</v>
      </c>
      <c r="C15212" s="3" t="s">
        <v>86</v>
      </c>
      <c r="D15212" s="3" t="s">
        <v>22</v>
      </c>
      <c r="E15212">
        <v>2025</v>
      </c>
      <c r="F15212" s="3" t="str">
        <f t="shared" si="461"/>
        <v>RCQOutDUNCAN2025</v>
      </c>
      <c r="G15212" s="9">
        <v>4.2526221834866202</v>
      </c>
      <c r="H15212" s="9">
        <v>3.3424768254597201</v>
      </c>
      <c r="I15212" s="9">
        <v>6.43134083638083</v>
      </c>
      <c r="J15212" s="9">
        <v>5.1735413480465002</v>
      </c>
      <c r="K15212" s="9">
        <v>2.99841655243385</v>
      </c>
      <c r="L15212" s="9">
        <v>1.36255073567412</v>
      </c>
      <c r="M15212" s="9">
        <v>2.8129907020055498</v>
      </c>
      <c r="N15212" s="9">
        <v>3.6589989599245798</v>
      </c>
      <c r="O15212" s="9">
        <v>7.8397461707104101</v>
      </c>
      <c r="P15212" s="9">
        <v>0.68932139940541104</v>
      </c>
      <c r="Q15212" s="9">
        <v>2.27031554119529</v>
      </c>
      <c r="R15212" s="9">
        <v>0.282686116855138</v>
      </c>
      <c r="S15212" s="9">
        <v>3.0135525341067702</v>
      </c>
      <c r="T15212" s="9">
        <v>6.4776414607965203</v>
      </c>
    </row>
    <row r="15213" spans="1:20" x14ac:dyDescent="0.35">
      <c r="A15213">
        <f t="shared" si="462"/>
        <v>15213</v>
      </c>
      <c r="B15213" s="3" t="s">
        <v>1038</v>
      </c>
      <c r="C15213" s="3" t="s">
        <v>86</v>
      </c>
      <c r="D15213" s="3" t="s">
        <v>22</v>
      </c>
      <c r="E15213">
        <v>2026</v>
      </c>
      <c r="F15213" s="3" t="str">
        <f t="shared" si="461"/>
        <v>RCQOutDUNCAN2026</v>
      </c>
      <c r="G15213" s="9">
        <v>1.5016801755534901</v>
      </c>
      <c r="H15213" s="9">
        <v>4.7320550643643404</v>
      </c>
      <c r="I15213" s="9">
        <v>5.9272011987688789</v>
      </c>
      <c r="J15213" s="9">
        <v>8.0200094261159904</v>
      </c>
      <c r="K15213" s="9">
        <v>7.1772278731171797</v>
      </c>
      <c r="L15213" s="9">
        <v>1.16317001639811</v>
      </c>
      <c r="M15213" s="9">
        <v>2.0122308463055498</v>
      </c>
      <c r="N15213" s="9">
        <v>4.8626959820833298</v>
      </c>
      <c r="O15213" s="9">
        <v>6.1607605134005299</v>
      </c>
      <c r="P15213" s="9">
        <v>6.3513959778582603</v>
      </c>
      <c r="Q15213" s="9">
        <v>0.78832480259670001</v>
      </c>
      <c r="R15213" s="9">
        <v>2.50106475495138</v>
      </c>
      <c r="S15213" s="9">
        <v>5.6376017078901004</v>
      </c>
      <c r="T15213" s="9">
        <v>4.04977503875923</v>
      </c>
    </row>
    <row r="15214" spans="1:20" x14ac:dyDescent="0.35">
      <c r="A15214">
        <f t="shared" si="462"/>
        <v>15214</v>
      </c>
      <c r="B15214" s="3" t="s">
        <v>1038</v>
      </c>
      <c r="C15214" s="3" t="s">
        <v>86</v>
      </c>
      <c r="D15214" s="3" t="s">
        <v>22</v>
      </c>
      <c r="E15214">
        <v>2027</v>
      </c>
      <c r="F15214" s="3" t="str">
        <f t="shared" si="461"/>
        <v>RCQOutDUNCAN2027</v>
      </c>
      <c r="G15214" s="9">
        <v>2.4229528703192198</v>
      </c>
      <c r="H15214" s="9">
        <v>2.1145393587344401</v>
      </c>
      <c r="I15214" s="9">
        <v>4.93531529369083</v>
      </c>
      <c r="J15214" s="9">
        <v>8.5296355906727097</v>
      </c>
      <c r="K15214" s="9">
        <v>2.8770301044192701</v>
      </c>
      <c r="L15214" s="9">
        <v>0.29932766873286198</v>
      </c>
      <c r="M15214" s="9">
        <v>0.51280154679930501</v>
      </c>
      <c r="N15214" s="9">
        <v>3.2436466129452701</v>
      </c>
      <c r="O15214" s="9">
        <v>3.1413482506992598</v>
      </c>
      <c r="P15214" s="9">
        <v>1.93254741393729</v>
      </c>
      <c r="Q15214" s="9">
        <v>3.7358746855749301</v>
      </c>
      <c r="R15214" s="9">
        <v>1.2581183514248599</v>
      </c>
      <c r="S15214" s="9">
        <v>3.5168600839804598</v>
      </c>
      <c r="T15214" s="9">
        <v>4.6744948446077697</v>
      </c>
    </row>
    <row r="15215" spans="1:20" x14ac:dyDescent="0.35">
      <c r="A15215">
        <f t="shared" si="462"/>
        <v>15215</v>
      </c>
      <c r="B15215" s="3" t="s">
        <v>1038</v>
      </c>
      <c r="C15215" s="3" t="s">
        <v>86</v>
      </c>
      <c r="D15215" s="3" t="s">
        <v>22</v>
      </c>
      <c r="E15215">
        <v>2028</v>
      </c>
      <c r="F15215" s="3" t="str">
        <f t="shared" si="461"/>
        <v>RCQOutDUNCAN2028</v>
      </c>
      <c r="G15215" s="9">
        <v>3.8499862147706301</v>
      </c>
      <c r="H15215" s="9">
        <v>1.12267192094895</v>
      </c>
      <c r="I15215" s="9">
        <v>5.5964938989263802</v>
      </c>
      <c r="J15215" s="9">
        <v>6.6726555622811796</v>
      </c>
      <c r="K15215" s="9">
        <v>2.5406552032813998</v>
      </c>
      <c r="L15215" s="9">
        <v>0.68658601071854797</v>
      </c>
      <c r="M15215" s="9">
        <v>1.72568160884777</v>
      </c>
      <c r="N15215" s="9">
        <v>0.48770986751083301</v>
      </c>
      <c r="O15215" s="9">
        <v>2.9390212283613599</v>
      </c>
      <c r="P15215" s="9">
        <v>0.22131739428254099</v>
      </c>
      <c r="Q15215" s="9">
        <v>1.7131693488794999</v>
      </c>
      <c r="R15215" s="9">
        <v>0.84767110098999998</v>
      </c>
      <c r="S15215" s="9">
        <v>2.4737851547026</v>
      </c>
      <c r="T15215" s="9">
        <v>3.7162186439048601</v>
      </c>
    </row>
    <row r="15216" spans="1:20" x14ac:dyDescent="0.35">
      <c r="A15216">
        <f t="shared" si="462"/>
        <v>15216</v>
      </c>
      <c r="B15216" s="3" t="s">
        <v>1038</v>
      </c>
      <c r="C15216" s="3" t="s">
        <v>86</v>
      </c>
      <c r="D15216" s="3" t="s">
        <v>22</v>
      </c>
      <c r="E15216">
        <v>2029</v>
      </c>
      <c r="F15216" s="3" t="str">
        <f t="shared" si="461"/>
        <v>RCQOutDUNCAN2029</v>
      </c>
      <c r="G15216" s="9">
        <v>0.61293682836646501</v>
      </c>
      <c r="H15216" s="9">
        <v>6.3024087982687202</v>
      </c>
      <c r="I15216" s="9">
        <v>3.8156430558186099</v>
      </c>
      <c r="J15216" s="9">
        <v>7.7008243327166603</v>
      </c>
      <c r="K15216" s="9">
        <v>3.77492298668869</v>
      </c>
      <c r="L15216" s="9">
        <v>2.0320781137957602</v>
      </c>
      <c r="M15216" s="9">
        <v>2.86160817092013</v>
      </c>
      <c r="N15216" s="9">
        <v>0.122795253740152</v>
      </c>
      <c r="O15216" s="9">
        <v>1.98254765207201</v>
      </c>
      <c r="P15216" s="9">
        <v>5.6055153874056902</v>
      </c>
      <c r="Q15216" s="9">
        <v>3.3722353052292</v>
      </c>
      <c r="R15216" s="9">
        <v>1.7212009691741601</v>
      </c>
      <c r="S15216" s="9">
        <v>2.1445112721329398</v>
      </c>
      <c r="T15216" s="9">
        <v>5.40308080011875</v>
      </c>
    </row>
    <row r="15217" spans="1:20" x14ac:dyDescent="0.35">
      <c r="A15217">
        <f t="shared" si="462"/>
        <v>15217</v>
      </c>
      <c r="B15217" s="3" t="s">
        <v>1038</v>
      </c>
      <c r="C15217" s="3" t="s">
        <v>95</v>
      </c>
      <c r="D15217" s="3" t="s">
        <v>22</v>
      </c>
      <c r="E15217">
        <v>2020</v>
      </c>
      <c r="F15217" s="3" t="str">
        <f t="shared" si="461"/>
        <v>RCSpillDUNCAN2020</v>
      </c>
      <c r="G15217" s="9">
        <v>2.9110105581130301</v>
      </c>
      <c r="H15217" s="9">
        <v>5.40482103061687</v>
      </c>
      <c r="I15217" s="9">
        <v>5.9203275367079797</v>
      </c>
      <c r="J15217" s="9">
        <v>8.2502929134998606</v>
      </c>
      <c r="K15217" s="9">
        <v>5.7512534966614499</v>
      </c>
      <c r="L15217" s="9">
        <v>1.25423811839469</v>
      </c>
      <c r="M15217" s="9">
        <v>1.0350264442155499</v>
      </c>
      <c r="N15217" s="9">
        <v>1.6185682091298601</v>
      </c>
      <c r="O15217" s="9">
        <v>1.39165266614603</v>
      </c>
      <c r="P15217" s="9">
        <v>3.3555680272916599</v>
      </c>
      <c r="Q15217" s="9">
        <v>1.7904729611327199</v>
      </c>
      <c r="R15217" s="9">
        <v>4.7175613183805503</v>
      </c>
      <c r="S15217" s="9">
        <v>3.85153138147786</v>
      </c>
      <c r="T15217" s="9">
        <v>5.7400638780911803</v>
      </c>
    </row>
    <row r="15218" spans="1:20" x14ac:dyDescent="0.35">
      <c r="A15218">
        <f t="shared" si="462"/>
        <v>15218</v>
      </c>
      <c r="B15218" s="3" t="s">
        <v>1038</v>
      </c>
      <c r="C15218" s="3" t="s">
        <v>95</v>
      </c>
      <c r="D15218" s="3" t="s">
        <v>22</v>
      </c>
      <c r="E15218">
        <v>2021</v>
      </c>
      <c r="F15218" s="3" t="str">
        <f t="shared" si="461"/>
        <v>RCSpillDUNCAN2021</v>
      </c>
      <c r="G15218" s="9">
        <v>4.3799147033606101</v>
      </c>
      <c r="H15218" s="9">
        <v>3.68653167332381</v>
      </c>
      <c r="I15218" s="9">
        <v>5.0778597012217999</v>
      </c>
      <c r="J15218" s="9">
        <v>8.3699470322661291</v>
      </c>
      <c r="K15218" s="9">
        <v>5.9444802170531199</v>
      </c>
      <c r="L15218" s="9">
        <v>1.34399145860517</v>
      </c>
      <c r="M15218" s="9">
        <v>2.3835195906773601</v>
      </c>
      <c r="N15218" s="9">
        <v>3.1154669338333298</v>
      </c>
      <c r="O15218" s="9">
        <v>3.5649276410886999</v>
      </c>
      <c r="P15218" s="9">
        <v>4.9606935375277699</v>
      </c>
      <c r="Q15218" s="9">
        <v>5.4219194178883701</v>
      </c>
      <c r="R15218" s="9">
        <v>8.3213264225000003</v>
      </c>
      <c r="S15218" s="9">
        <v>6.1413434520101502</v>
      </c>
      <c r="T15218" s="9">
        <v>6.2226589157249999</v>
      </c>
    </row>
    <row r="15219" spans="1:20" x14ac:dyDescent="0.35">
      <c r="A15219">
        <f t="shared" si="462"/>
        <v>15219</v>
      </c>
      <c r="B15219" s="3" t="s">
        <v>1038</v>
      </c>
      <c r="C15219" s="3" t="s">
        <v>95</v>
      </c>
      <c r="D15219" s="3" t="s">
        <v>22</v>
      </c>
      <c r="E15219">
        <v>2022</v>
      </c>
      <c r="F15219" s="3" t="str">
        <f t="shared" si="461"/>
        <v>RCSpillDUNCAN2022</v>
      </c>
      <c r="G15219" s="9">
        <v>3.0273811650748601</v>
      </c>
      <c r="H15219" s="9">
        <v>3.2082139457882701</v>
      </c>
      <c r="I15219" s="9">
        <v>4.5366016791010404</v>
      </c>
      <c r="J15219" s="9">
        <v>8.3787733719224402</v>
      </c>
      <c r="K15219" s="9">
        <v>8.1773858689562502</v>
      </c>
      <c r="L15219" s="9">
        <v>1.14969024672231</v>
      </c>
      <c r="M15219" s="9">
        <v>0.13537331518277701</v>
      </c>
      <c r="N15219" s="9">
        <v>1.4456667352691599</v>
      </c>
      <c r="O15219" s="9">
        <v>2.9245468930204899</v>
      </c>
      <c r="P15219" s="9">
        <v>3.6836105989846502</v>
      </c>
      <c r="Q15219" s="9">
        <v>3.76567002797049</v>
      </c>
      <c r="R15219" s="9">
        <v>0.88708958921625003</v>
      </c>
      <c r="S15219" s="9">
        <v>3.2733047991036401</v>
      </c>
      <c r="T15219" s="9">
        <v>3.7208931972624999</v>
      </c>
    </row>
    <row r="15220" spans="1:20" x14ac:dyDescent="0.35">
      <c r="A15220">
        <f t="shared" si="462"/>
        <v>15220</v>
      </c>
      <c r="B15220" s="3" t="s">
        <v>1038</v>
      </c>
      <c r="C15220" s="3" t="s">
        <v>95</v>
      </c>
      <c r="D15220" s="3" t="s">
        <v>22</v>
      </c>
      <c r="E15220">
        <v>2023</v>
      </c>
      <c r="F15220" s="3" t="str">
        <f t="shared" si="461"/>
        <v>RCSpillDUNCAN2023</v>
      </c>
      <c r="G15220" s="9">
        <v>3.9564054144328198</v>
      </c>
      <c r="H15220" s="9">
        <v>2.1495355427622198</v>
      </c>
      <c r="I15220" s="9">
        <v>4.6339119296011102</v>
      </c>
      <c r="J15220" s="9">
        <v>8.5590880657140396</v>
      </c>
      <c r="K15220" s="9">
        <v>5.5363103646124987</v>
      </c>
      <c r="L15220" s="9">
        <v>1.33632803145625</v>
      </c>
      <c r="M15220" s="9">
        <v>1.3699690759319401</v>
      </c>
      <c r="N15220" s="9">
        <v>2.86899988195916</v>
      </c>
      <c r="O15220" s="9">
        <v>1.8036027330520099</v>
      </c>
      <c r="P15220" s="9">
        <v>4.4048198807797903</v>
      </c>
      <c r="Q15220" s="9">
        <v>2.4646872080695399</v>
      </c>
      <c r="R15220" s="9">
        <v>6.0578507952472203</v>
      </c>
      <c r="S15220" s="9">
        <v>3.3633814287372301</v>
      </c>
      <c r="T15220" s="9">
        <v>7.0190648861151299</v>
      </c>
    </row>
    <row r="15221" spans="1:20" x14ac:dyDescent="0.35">
      <c r="A15221">
        <f t="shared" si="462"/>
        <v>15221</v>
      </c>
      <c r="B15221" s="3" t="s">
        <v>1038</v>
      </c>
      <c r="C15221" s="3" t="s">
        <v>95</v>
      </c>
      <c r="D15221" s="3" t="s">
        <v>22</v>
      </c>
      <c r="E15221">
        <v>2024</v>
      </c>
      <c r="F15221" s="3" t="str">
        <f t="shared" ref="F15221:F15284" si="463">_xlfn.CONCAT(B15221,C15221,D15221,E15221)</f>
        <v>RCSpillDUNCAN2024</v>
      </c>
      <c r="G15221" s="9">
        <v>3.9424504663377</v>
      </c>
      <c r="H15221" s="9">
        <v>4.0366121116717997</v>
      </c>
      <c r="I15221" s="9">
        <v>4.9358376156368102</v>
      </c>
      <c r="J15221" s="9">
        <v>8.7054844402251295</v>
      </c>
      <c r="K15221" s="9">
        <v>3.9071959137104106</v>
      </c>
      <c r="L15221" s="9">
        <v>0.64458771009885696</v>
      </c>
      <c r="M15221" s="9">
        <v>0.516035708232916</v>
      </c>
      <c r="N15221" s="9">
        <v>0.73928984274249998</v>
      </c>
      <c r="O15221" s="9">
        <v>3.7161291676880301</v>
      </c>
      <c r="P15221" s="9">
        <v>3.9213623723681899</v>
      </c>
      <c r="Q15221" s="9">
        <v>2.3195707325569201</v>
      </c>
      <c r="R15221" s="9">
        <v>0.88890450848694402</v>
      </c>
      <c r="S15221" s="9">
        <v>2.9226607735755201</v>
      </c>
      <c r="T15221" s="9">
        <v>4.72857399114333</v>
      </c>
    </row>
    <row r="15222" spans="1:20" x14ac:dyDescent="0.35">
      <c r="A15222">
        <f t="shared" si="462"/>
        <v>15222</v>
      </c>
      <c r="B15222" s="3" t="s">
        <v>1038</v>
      </c>
      <c r="C15222" s="3" t="s">
        <v>95</v>
      </c>
      <c r="D15222" s="3" t="s">
        <v>22</v>
      </c>
      <c r="E15222">
        <v>2025</v>
      </c>
      <c r="F15222" s="3" t="str">
        <f t="shared" si="463"/>
        <v>RCSpillDUNCAN2025</v>
      </c>
      <c r="G15222" s="9">
        <v>4.2526221834866202</v>
      </c>
      <c r="H15222" s="9">
        <v>3.3424768254597201</v>
      </c>
      <c r="I15222" s="9">
        <v>6.43134083638083</v>
      </c>
      <c r="J15222" s="9">
        <v>5.1735413480465002</v>
      </c>
      <c r="K15222" s="9">
        <v>2.99841655243385</v>
      </c>
      <c r="L15222" s="9">
        <v>1.36255073567412</v>
      </c>
      <c r="M15222" s="9">
        <v>2.8129907020055498</v>
      </c>
      <c r="N15222" s="9">
        <v>3.6589989599245798</v>
      </c>
      <c r="O15222" s="9">
        <v>7.8397461707104101</v>
      </c>
      <c r="P15222" s="9">
        <v>0.68932139940541104</v>
      </c>
      <c r="Q15222" s="9">
        <v>2.27031554119529</v>
      </c>
      <c r="R15222" s="9">
        <v>0.282686116855138</v>
      </c>
      <c r="S15222" s="9">
        <v>3.0135525341067702</v>
      </c>
      <c r="T15222" s="9">
        <v>6.4776414607965203</v>
      </c>
    </row>
    <row r="15223" spans="1:20" x14ac:dyDescent="0.35">
      <c r="A15223">
        <f t="shared" si="462"/>
        <v>15223</v>
      </c>
      <c r="B15223" s="3" t="s">
        <v>1038</v>
      </c>
      <c r="C15223" s="3" t="s">
        <v>95</v>
      </c>
      <c r="D15223" s="3" t="s">
        <v>22</v>
      </c>
      <c r="E15223">
        <v>2026</v>
      </c>
      <c r="F15223" s="3" t="str">
        <f t="shared" si="463"/>
        <v>RCSpillDUNCAN2026</v>
      </c>
      <c r="G15223" s="9">
        <v>1.5016801755534901</v>
      </c>
      <c r="H15223" s="9">
        <v>4.7320550643643404</v>
      </c>
      <c r="I15223" s="9">
        <v>5.9272011987688789</v>
      </c>
      <c r="J15223" s="9">
        <v>8.0200094261159904</v>
      </c>
      <c r="K15223" s="9">
        <v>7.1772278731171797</v>
      </c>
      <c r="L15223" s="9">
        <v>1.16317001639811</v>
      </c>
      <c r="M15223" s="9">
        <v>2.0122308463055498</v>
      </c>
      <c r="N15223" s="9">
        <v>4.8626959820833298</v>
      </c>
      <c r="O15223" s="9">
        <v>6.1607605134005299</v>
      </c>
      <c r="P15223" s="9">
        <v>6.3513959778582603</v>
      </c>
      <c r="Q15223" s="9">
        <v>0.78832480259670001</v>
      </c>
      <c r="R15223" s="9">
        <v>2.50106475495138</v>
      </c>
      <c r="S15223" s="9">
        <v>5.6376017078901004</v>
      </c>
      <c r="T15223" s="9">
        <v>4.04977503875923</v>
      </c>
    </row>
    <row r="15224" spans="1:20" x14ac:dyDescent="0.35">
      <c r="A15224">
        <f t="shared" si="462"/>
        <v>15224</v>
      </c>
      <c r="B15224" s="3" t="s">
        <v>1038</v>
      </c>
      <c r="C15224" s="3" t="s">
        <v>95</v>
      </c>
      <c r="D15224" s="3" t="s">
        <v>22</v>
      </c>
      <c r="E15224">
        <v>2027</v>
      </c>
      <c r="F15224" s="3" t="str">
        <f t="shared" si="463"/>
        <v>RCSpillDUNCAN2027</v>
      </c>
      <c r="G15224" s="9">
        <v>2.4229528703192198</v>
      </c>
      <c r="H15224" s="9">
        <v>2.1145393587344401</v>
      </c>
      <c r="I15224" s="9">
        <v>4.93531529369083</v>
      </c>
      <c r="J15224" s="9">
        <v>8.5296355906727097</v>
      </c>
      <c r="K15224" s="9">
        <v>2.8770301044192701</v>
      </c>
      <c r="L15224" s="9">
        <v>0.29932766873286198</v>
      </c>
      <c r="M15224" s="9">
        <v>0.51280154679930501</v>
      </c>
      <c r="N15224" s="9">
        <v>3.2436466129452701</v>
      </c>
      <c r="O15224" s="9">
        <v>3.1413482506992598</v>
      </c>
      <c r="P15224" s="9">
        <v>1.93254741393729</v>
      </c>
      <c r="Q15224" s="9">
        <v>3.7358746855749301</v>
      </c>
      <c r="R15224" s="9">
        <v>1.2581183514248599</v>
      </c>
      <c r="S15224" s="9">
        <v>3.5168600839804598</v>
      </c>
      <c r="T15224" s="9">
        <v>4.6744948446077697</v>
      </c>
    </row>
    <row r="15225" spans="1:20" x14ac:dyDescent="0.35">
      <c r="A15225">
        <f t="shared" si="462"/>
        <v>15225</v>
      </c>
      <c r="B15225" s="3" t="s">
        <v>1038</v>
      </c>
      <c r="C15225" s="3" t="s">
        <v>95</v>
      </c>
      <c r="D15225" s="3" t="s">
        <v>22</v>
      </c>
      <c r="E15225">
        <v>2028</v>
      </c>
      <c r="F15225" s="3" t="str">
        <f t="shared" si="463"/>
        <v>RCSpillDUNCAN2028</v>
      </c>
      <c r="G15225" s="9">
        <v>3.8499862147706301</v>
      </c>
      <c r="H15225" s="9">
        <v>1.12267192094895</v>
      </c>
      <c r="I15225" s="9">
        <v>5.5964938989263802</v>
      </c>
      <c r="J15225" s="9">
        <v>6.6726555622811796</v>
      </c>
      <c r="K15225" s="9">
        <v>2.5406552032813998</v>
      </c>
      <c r="L15225" s="9">
        <v>0.68658601071854797</v>
      </c>
      <c r="M15225" s="9">
        <v>1.72568160884777</v>
      </c>
      <c r="N15225" s="9">
        <v>0.48770986751083301</v>
      </c>
      <c r="O15225" s="9">
        <v>2.9390212283613599</v>
      </c>
      <c r="P15225" s="9">
        <v>0.22131739428254099</v>
      </c>
      <c r="Q15225" s="9">
        <v>1.7131693488794999</v>
      </c>
      <c r="R15225" s="9">
        <v>0.84767110098999998</v>
      </c>
      <c r="S15225" s="9">
        <v>2.4737851547026</v>
      </c>
      <c r="T15225" s="9">
        <v>3.7162186439048601</v>
      </c>
    </row>
    <row r="15226" spans="1:20" x14ac:dyDescent="0.35">
      <c r="A15226">
        <f t="shared" si="462"/>
        <v>15226</v>
      </c>
      <c r="B15226" s="3" t="s">
        <v>1038</v>
      </c>
      <c r="C15226" s="3" t="s">
        <v>95</v>
      </c>
      <c r="D15226" s="3" t="s">
        <v>22</v>
      </c>
      <c r="E15226">
        <v>2029</v>
      </c>
      <c r="F15226" s="3" t="str">
        <f t="shared" si="463"/>
        <v>RCSpillDUNCAN2029</v>
      </c>
      <c r="G15226" s="9">
        <v>0.61293682836646501</v>
      </c>
      <c r="H15226" s="9">
        <v>6.3024087982687202</v>
      </c>
      <c r="I15226" s="9">
        <v>3.8156430558186099</v>
      </c>
      <c r="J15226" s="9">
        <v>7.7008243327166603</v>
      </c>
      <c r="K15226" s="9">
        <v>3.77492298668869</v>
      </c>
      <c r="L15226" s="9">
        <v>2.0320781137957602</v>
      </c>
      <c r="M15226" s="9">
        <v>2.86160817092013</v>
      </c>
      <c r="N15226" s="9">
        <v>0.122795253740152</v>
      </c>
      <c r="O15226" s="9">
        <v>1.98254765207201</v>
      </c>
      <c r="P15226" s="9">
        <v>5.6055153874056902</v>
      </c>
      <c r="Q15226" s="9">
        <v>3.3722353052292</v>
      </c>
      <c r="R15226" s="9">
        <v>1.7212009691741601</v>
      </c>
      <c r="S15226" s="9">
        <v>2.1445112721329398</v>
      </c>
      <c r="T15226" s="9">
        <v>5.40308080011875</v>
      </c>
    </row>
    <row r="15227" spans="1:20" x14ac:dyDescent="0.35">
      <c r="A15227">
        <f t="shared" si="462"/>
        <v>15227</v>
      </c>
      <c r="B15227" s="3" t="s">
        <v>1038</v>
      </c>
      <c r="C15227" s="3" t="s">
        <v>77</v>
      </c>
      <c r="D15227" s="3" t="s">
        <v>22</v>
      </c>
      <c r="E15227">
        <v>2020</v>
      </c>
      <c r="F15227" s="3" t="str">
        <f t="shared" si="463"/>
        <v>RCGenDUNCAN2020</v>
      </c>
      <c r="G15227" s="9">
        <v>0</v>
      </c>
      <c r="H15227" s="9">
        <v>0</v>
      </c>
      <c r="I15227" s="9">
        <v>0</v>
      </c>
      <c r="J15227" s="9">
        <v>0</v>
      </c>
      <c r="K15227" s="9">
        <v>0</v>
      </c>
      <c r="L15227" s="9">
        <v>0</v>
      </c>
      <c r="M15227" s="9">
        <v>0</v>
      </c>
      <c r="N15227" s="9">
        <v>0</v>
      </c>
      <c r="O15227" s="9">
        <v>0</v>
      </c>
      <c r="P15227" s="9">
        <v>0</v>
      </c>
      <c r="Q15227" s="9">
        <v>0</v>
      </c>
      <c r="R15227" s="9">
        <v>0</v>
      </c>
      <c r="S15227" s="9">
        <v>0</v>
      </c>
      <c r="T15227" s="9">
        <v>0</v>
      </c>
    </row>
    <row r="15228" spans="1:20" x14ac:dyDescent="0.35">
      <c r="A15228">
        <f t="shared" si="462"/>
        <v>15228</v>
      </c>
      <c r="B15228" s="3" t="s">
        <v>1038</v>
      </c>
      <c r="C15228" s="3" t="s">
        <v>77</v>
      </c>
      <c r="D15228" s="3" t="s">
        <v>22</v>
      </c>
      <c r="E15228">
        <v>2021</v>
      </c>
      <c r="F15228" s="3" t="str">
        <f t="shared" si="463"/>
        <v>RCGenDUNCAN2021</v>
      </c>
      <c r="G15228" s="9">
        <v>0</v>
      </c>
      <c r="H15228" s="9">
        <v>0</v>
      </c>
      <c r="I15228" s="9">
        <v>0</v>
      </c>
      <c r="J15228" s="9">
        <v>0</v>
      </c>
      <c r="K15228" s="9">
        <v>0</v>
      </c>
      <c r="L15228" s="9">
        <v>0</v>
      </c>
      <c r="M15228" s="9">
        <v>0</v>
      </c>
      <c r="N15228" s="9">
        <v>0</v>
      </c>
      <c r="O15228" s="9">
        <v>0</v>
      </c>
      <c r="P15228" s="9">
        <v>0</v>
      </c>
      <c r="Q15228" s="9">
        <v>0</v>
      </c>
      <c r="R15228" s="9">
        <v>0</v>
      </c>
      <c r="S15228" s="9">
        <v>0</v>
      </c>
      <c r="T15228" s="9">
        <v>0</v>
      </c>
    </row>
    <row r="15229" spans="1:20" x14ac:dyDescent="0.35">
      <c r="A15229">
        <f t="shared" si="462"/>
        <v>15229</v>
      </c>
      <c r="B15229" s="3" t="s">
        <v>1038</v>
      </c>
      <c r="C15229" s="3" t="s">
        <v>77</v>
      </c>
      <c r="D15229" s="3" t="s">
        <v>22</v>
      </c>
      <c r="E15229">
        <v>2022</v>
      </c>
      <c r="F15229" s="3" t="str">
        <f t="shared" si="463"/>
        <v>RCGenDUNCAN2022</v>
      </c>
      <c r="G15229" s="9">
        <v>0</v>
      </c>
      <c r="H15229" s="9">
        <v>0</v>
      </c>
      <c r="I15229" s="9">
        <v>0</v>
      </c>
      <c r="J15229" s="9">
        <v>0</v>
      </c>
      <c r="K15229" s="9">
        <v>0</v>
      </c>
      <c r="L15229" s="9">
        <v>0</v>
      </c>
      <c r="M15229" s="9">
        <v>0</v>
      </c>
      <c r="N15229" s="9">
        <v>0</v>
      </c>
      <c r="O15229" s="9">
        <v>0</v>
      </c>
      <c r="P15229" s="9">
        <v>0</v>
      </c>
      <c r="Q15229" s="9">
        <v>0</v>
      </c>
      <c r="R15229" s="9">
        <v>0</v>
      </c>
      <c r="S15229" s="9">
        <v>0</v>
      </c>
      <c r="T15229" s="9">
        <v>0</v>
      </c>
    </row>
    <row r="15230" spans="1:20" x14ac:dyDescent="0.35">
      <c r="A15230">
        <f t="shared" si="462"/>
        <v>15230</v>
      </c>
      <c r="B15230" s="3" t="s">
        <v>1038</v>
      </c>
      <c r="C15230" s="3" t="s">
        <v>77</v>
      </c>
      <c r="D15230" s="3" t="s">
        <v>22</v>
      </c>
      <c r="E15230">
        <v>2023</v>
      </c>
      <c r="F15230" s="3" t="str">
        <f t="shared" si="463"/>
        <v>RCGenDUNCAN2023</v>
      </c>
      <c r="G15230" s="9">
        <v>0</v>
      </c>
      <c r="H15230" s="9">
        <v>0</v>
      </c>
      <c r="I15230" s="9">
        <v>0</v>
      </c>
      <c r="J15230" s="9">
        <v>0</v>
      </c>
      <c r="K15230" s="9">
        <v>0</v>
      </c>
      <c r="L15230" s="9">
        <v>0</v>
      </c>
      <c r="M15230" s="9">
        <v>0</v>
      </c>
      <c r="N15230" s="9">
        <v>0</v>
      </c>
      <c r="O15230" s="9">
        <v>0</v>
      </c>
      <c r="P15230" s="9">
        <v>0</v>
      </c>
      <c r="Q15230" s="9">
        <v>0</v>
      </c>
      <c r="R15230" s="9">
        <v>0</v>
      </c>
      <c r="S15230" s="9">
        <v>0</v>
      </c>
      <c r="T15230" s="9">
        <v>0</v>
      </c>
    </row>
    <row r="15231" spans="1:20" x14ac:dyDescent="0.35">
      <c r="A15231">
        <f t="shared" si="462"/>
        <v>15231</v>
      </c>
      <c r="B15231" s="3" t="s">
        <v>1038</v>
      </c>
      <c r="C15231" s="3" t="s">
        <v>77</v>
      </c>
      <c r="D15231" s="3" t="s">
        <v>22</v>
      </c>
      <c r="E15231">
        <v>2024</v>
      </c>
      <c r="F15231" s="3" t="str">
        <f t="shared" si="463"/>
        <v>RCGenDUNCAN2024</v>
      </c>
      <c r="G15231" s="9">
        <v>0</v>
      </c>
      <c r="H15231" s="9">
        <v>0</v>
      </c>
      <c r="I15231" s="9">
        <v>0</v>
      </c>
      <c r="J15231" s="9">
        <v>0</v>
      </c>
      <c r="K15231" s="9">
        <v>0</v>
      </c>
      <c r="L15231" s="9">
        <v>0</v>
      </c>
      <c r="M15231" s="9">
        <v>0</v>
      </c>
      <c r="N15231" s="9">
        <v>0</v>
      </c>
      <c r="O15231" s="9">
        <v>0</v>
      </c>
      <c r="P15231" s="9">
        <v>0</v>
      </c>
      <c r="Q15231" s="9">
        <v>0</v>
      </c>
      <c r="R15231" s="9">
        <v>0</v>
      </c>
      <c r="S15231" s="9">
        <v>0</v>
      </c>
      <c r="T15231" s="9">
        <v>0</v>
      </c>
    </row>
    <row r="15232" spans="1:20" x14ac:dyDescent="0.35">
      <c r="A15232">
        <f t="shared" si="462"/>
        <v>15232</v>
      </c>
      <c r="B15232" s="3" t="s">
        <v>1038</v>
      </c>
      <c r="C15232" s="3" t="s">
        <v>77</v>
      </c>
      <c r="D15232" s="3" t="s">
        <v>22</v>
      </c>
      <c r="E15232">
        <v>2025</v>
      </c>
      <c r="F15232" s="3" t="str">
        <f t="shared" si="463"/>
        <v>RCGenDUNCAN2025</v>
      </c>
      <c r="G15232" s="9">
        <v>0</v>
      </c>
      <c r="H15232" s="9">
        <v>0</v>
      </c>
      <c r="I15232" s="9">
        <v>0</v>
      </c>
      <c r="J15232" s="9">
        <v>0</v>
      </c>
      <c r="K15232" s="9">
        <v>0</v>
      </c>
      <c r="L15232" s="9">
        <v>0</v>
      </c>
      <c r="M15232" s="9">
        <v>0</v>
      </c>
      <c r="N15232" s="9">
        <v>0</v>
      </c>
      <c r="O15232" s="9">
        <v>0</v>
      </c>
      <c r="P15232" s="9">
        <v>0</v>
      </c>
      <c r="Q15232" s="9">
        <v>0</v>
      </c>
      <c r="R15232" s="9">
        <v>0</v>
      </c>
      <c r="S15232" s="9">
        <v>0</v>
      </c>
      <c r="T15232" s="9">
        <v>0</v>
      </c>
    </row>
    <row r="15233" spans="1:20" x14ac:dyDescent="0.35">
      <c r="A15233">
        <f t="shared" si="462"/>
        <v>15233</v>
      </c>
      <c r="B15233" s="3" t="s">
        <v>1038</v>
      </c>
      <c r="C15233" s="3" t="s">
        <v>77</v>
      </c>
      <c r="D15233" s="3" t="s">
        <v>22</v>
      </c>
      <c r="E15233">
        <v>2026</v>
      </c>
      <c r="F15233" s="3" t="str">
        <f t="shared" si="463"/>
        <v>RCGenDUNCAN2026</v>
      </c>
      <c r="G15233" s="9">
        <v>0</v>
      </c>
      <c r="H15233" s="9">
        <v>0</v>
      </c>
      <c r="I15233" s="9">
        <v>0</v>
      </c>
      <c r="J15233" s="9">
        <v>0</v>
      </c>
      <c r="K15233" s="9">
        <v>0</v>
      </c>
      <c r="L15233" s="9">
        <v>0</v>
      </c>
      <c r="M15233" s="9">
        <v>0</v>
      </c>
      <c r="N15233" s="9">
        <v>0</v>
      </c>
      <c r="O15233" s="9">
        <v>0</v>
      </c>
      <c r="P15233" s="9">
        <v>0</v>
      </c>
      <c r="Q15233" s="9">
        <v>0</v>
      </c>
      <c r="R15233" s="9">
        <v>0</v>
      </c>
      <c r="S15233" s="9">
        <v>0</v>
      </c>
      <c r="T15233" s="9">
        <v>0</v>
      </c>
    </row>
    <row r="15234" spans="1:20" x14ac:dyDescent="0.35">
      <c r="A15234">
        <f t="shared" si="462"/>
        <v>15234</v>
      </c>
      <c r="B15234" s="3" t="s">
        <v>1038</v>
      </c>
      <c r="C15234" s="3" t="s">
        <v>77</v>
      </c>
      <c r="D15234" s="3" t="s">
        <v>22</v>
      </c>
      <c r="E15234">
        <v>2027</v>
      </c>
      <c r="F15234" s="3" t="str">
        <f t="shared" si="463"/>
        <v>RCGenDUNCAN2027</v>
      </c>
      <c r="G15234" s="9">
        <v>0</v>
      </c>
      <c r="H15234" s="9">
        <v>0</v>
      </c>
      <c r="I15234" s="9">
        <v>0</v>
      </c>
      <c r="J15234" s="9">
        <v>0</v>
      </c>
      <c r="K15234" s="9">
        <v>0</v>
      </c>
      <c r="L15234" s="9">
        <v>0</v>
      </c>
      <c r="M15234" s="9">
        <v>0</v>
      </c>
      <c r="N15234" s="9">
        <v>0</v>
      </c>
      <c r="O15234" s="9">
        <v>0</v>
      </c>
      <c r="P15234" s="9">
        <v>0</v>
      </c>
      <c r="Q15234" s="9">
        <v>0</v>
      </c>
      <c r="R15234" s="9">
        <v>0</v>
      </c>
      <c r="S15234" s="9">
        <v>0</v>
      </c>
      <c r="T15234" s="9">
        <v>0</v>
      </c>
    </row>
    <row r="15235" spans="1:20" x14ac:dyDescent="0.35">
      <c r="A15235">
        <f t="shared" ref="A15235:A15298" si="464">A15234+1</f>
        <v>15235</v>
      </c>
      <c r="B15235" s="3" t="s">
        <v>1038</v>
      </c>
      <c r="C15235" s="3" t="s">
        <v>77</v>
      </c>
      <c r="D15235" s="3" t="s">
        <v>22</v>
      </c>
      <c r="E15235">
        <v>2028</v>
      </c>
      <c r="F15235" s="3" t="str">
        <f t="shared" si="463"/>
        <v>RCGenDUNCAN2028</v>
      </c>
      <c r="G15235" s="9">
        <v>0</v>
      </c>
      <c r="H15235" s="9">
        <v>0</v>
      </c>
      <c r="I15235" s="9">
        <v>0</v>
      </c>
      <c r="J15235" s="9">
        <v>0</v>
      </c>
      <c r="K15235" s="9">
        <v>0</v>
      </c>
      <c r="L15235" s="9">
        <v>0</v>
      </c>
      <c r="M15235" s="9">
        <v>0</v>
      </c>
      <c r="N15235" s="9">
        <v>0</v>
      </c>
      <c r="O15235" s="9">
        <v>0</v>
      </c>
      <c r="P15235" s="9">
        <v>0</v>
      </c>
      <c r="Q15235" s="9">
        <v>0</v>
      </c>
      <c r="R15235" s="9">
        <v>0</v>
      </c>
      <c r="S15235" s="9">
        <v>0</v>
      </c>
      <c r="T15235" s="9">
        <v>0</v>
      </c>
    </row>
    <row r="15236" spans="1:20" x14ac:dyDescent="0.35">
      <c r="A15236">
        <f t="shared" si="464"/>
        <v>15236</v>
      </c>
      <c r="B15236" s="3" t="s">
        <v>1038</v>
      </c>
      <c r="C15236" s="3" t="s">
        <v>77</v>
      </c>
      <c r="D15236" s="3" t="s">
        <v>22</v>
      </c>
      <c r="E15236">
        <v>2029</v>
      </c>
      <c r="F15236" s="3" t="str">
        <f t="shared" si="463"/>
        <v>RCGenDUNCAN2029</v>
      </c>
      <c r="G15236" s="9">
        <v>0</v>
      </c>
      <c r="H15236" s="9">
        <v>0</v>
      </c>
      <c r="I15236" s="9">
        <v>0</v>
      </c>
      <c r="J15236" s="9">
        <v>0</v>
      </c>
      <c r="K15236" s="9">
        <v>0</v>
      </c>
      <c r="L15236" s="9">
        <v>0</v>
      </c>
      <c r="M15236" s="9">
        <v>0</v>
      </c>
      <c r="N15236" s="9">
        <v>0</v>
      </c>
      <c r="O15236" s="9">
        <v>0</v>
      </c>
      <c r="P15236" s="9">
        <v>0</v>
      </c>
      <c r="Q15236" s="9">
        <v>0</v>
      </c>
      <c r="R15236" s="9">
        <v>0</v>
      </c>
      <c r="S15236" s="9">
        <v>0</v>
      </c>
      <c r="T15236" s="9">
        <v>0</v>
      </c>
    </row>
    <row r="15237" spans="1:20" x14ac:dyDescent="0.35">
      <c r="A15237">
        <f t="shared" si="464"/>
        <v>15237</v>
      </c>
      <c r="B15237" s="3" t="s">
        <v>1038</v>
      </c>
      <c r="C15237" s="3" t="s">
        <v>75</v>
      </c>
      <c r="D15237" s="3" t="s">
        <v>57</v>
      </c>
      <c r="E15237">
        <v>2020</v>
      </c>
      <c r="F15237" s="3" t="str">
        <f t="shared" si="463"/>
        <v>RCElevHELL C2020</v>
      </c>
      <c r="G15237" s="9">
        <v>1682.9987415199901</v>
      </c>
      <c r="H15237" s="9">
        <v>1682.9987415199901</v>
      </c>
      <c r="I15237" s="9">
        <v>1685.7874555199901</v>
      </c>
      <c r="J15237" s="9">
        <v>1686.7553033199999</v>
      </c>
      <c r="K15237" s="9">
        <v>1687.35569704</v>
      </c>
      <c r="L15237" s="9">
        <v>1684.59322976</v>
      </c>
      <c r="M15237" s="9">
        <v>1684.6358806799999</v>
      </c>
      <c r="N15237" s="9">
        <v>1688.0020225200001</v>
      </c>
      <c r="O15237" s="9">
        <v>1684.16343971999</v>
      </c>
      <c r="P15237" s="9">
        <v>1682.9987415199901</v>
      </c>
      <c r="Q15237" s="9">
        <v>1687.4541222400001</v>
      </c>
      <c r="R15237" s="9">
        <v>1683.02826908</v>
      </c>
      <c r="S15237" s="9">
        <v>1683.26120872</v>
      </c>
      <c r="T15237" s="9">
        <v>1682.9987415199901</v>
      </c>
    </row>
    <row r="15238" spans="1:20" x14ac:dyDescent="0.35">
      <c r="A15238">
        <f t="shared" si="464"/>
        <v>15238</v>
      </c>
      <c r="B15238" s="3" t="s">
        <v>1038</v>
      </c>
      <c r="C15238" s="3" t="s">
        <v>75</v>
      </c>
      <c r="D15238" s="3" t="s">
        <v>57</v>
      </c>
      <c r="E15238">
        <v>2021</v>
      </c>
      <c r="F15238" s="3" t="str">
        <f t="shared" si="463"/>
        <v>RCElevHELL C2021</v>
      </c>
      <c r="G15238" s="9">
        <v>1684.9770880399999</v>
      </c>
      <c r="H15238" s="9">
        <v>1682.9987415199901</v>
      </c>
      <c r="I15238" s="9">
        <v>1683.9403425999999</v>
      </c>
      <c r="J15238" s="9">
        <v>1686.8701327199999</v>
      </c>
      <c r="K15238" s="9">
        <v>1687.36882039999</v>
      </c>
      <c r="L15238" s="9">
        <v>1688.0020225200001</v>
      </c>
      <c r="M15238" s="9">
        <v>1687.0374555599999</v>
      </c>
      <c r="N15238" s="9">
        <v>1684.9902113999999</v>
      </c>
      <c r="O15238" s="9">
        <v>1682.9987415199901</v>
      </c>
      <c r="P15238" s="9">
        <v>1682.9987415199901</v>
      </c>
      <c r="Q15238" s="9">
        <v>1687.3655395599999</v>
      </c>
      <c r="R15238" s="9">
        <v>1686.3616025199999</v>
      </c>
      <c r="S15238" s="9">
        <v>1688.0020225200001</v>
      </c>
      <c r="T15238" s="9">
        <v>1682.9987415199901</v>
      </c>
    </row>
    <row r="15239" spans="1:20" x14ac:dyDescent="0.35">
      <c r="A15239">
        <f t="shared" si="464"/>
        <v>15239</v>
      </c>
      <c r="B15239" s="3" t="s">
        <v>1038</v>
      </c>
      <c r="C15239" s="3" t="s">
        <v>75</v>
      </c>
      <c r="D15239" s="3" t="s">
        <v>57</v>
      </c>
      <c r="E15239">
        <v>2022</v>
      </c>
      <c r="F15239" s="3" t="str">
        <f t="shared" si="463"/>
        <v>RCElevHELL C2022</v>
      </c>
      <c r="G15239" s="9">
        <v>1688.0020225200001</v>
      </c>
      <c r="H15239" s="9">
        <v>1682.9987415199901</v>
      </c>
      <c r="I15239" s="9">
        <v>1688.0020225200001</v>
      </c>
      <c r="J15239" s="9">
        <v>1688.0020225200001</v>
      </c>
      <c r="K15239" s="9">
        <v>1687.0768256399999</v>
      </c>
      <c r="L15239" s="9">
        <v>1688.0020225200001</v>
      </c>
      <c r="M15239" s="9">
        <v>1684.3077966799999</v>
      </c>
      <c r="N15239" s="9">
        <v>1688.0020225200001</v>
      </c>
      <c r="O15239" s="9">
        <v>1683.7992664799999</v>
      </c>
      <c r="P15239" s="9">
        <v>1682.9987415199901</v>
      </c>
      <c r="Q15239" s="9">
        <v>1688.0020225200001</v>
      </c>
      <c r="R15239" s="9">
        <v>1682.9987415199901</v>
      </c>
      <c r="S15239" s="9">
        <v>1685.9875867600001</v>
      </c>
      <c r="T15239" s="9">
        <v>1682.9987415199901</v>
      </c>
    </row>
    <row r="15240" spans="1:20" x14ac:dyDescent="0.35">
      <c r="A15240">
        <f t="shared" si="464"/>
        <v>15240</v>
      </c>
      <c r="B15240" s="3" t="s">
        <v>1038</v>
      </c>
      <c r="C15240" s="3" t="s">
        <v>75</v>
      </c>
      <c r="D15240" s="3" t="s">
        <v>57</v>
      </c>
      <c r="E15240">
        <v>2023</v>
      </c>
      <c r="F15240" s="3" t="str">
        <f t="shared" si="463"/>
        <v>RCElevHELL C2023</v>
      </c>
      <c r="G15240" s="9">
        <v>1685.65622192</v>
      </c>
      <c r="H15240" s="9">
        <v>1685.5381116799999</v>
      </c>
      <c r="I15240" s="9">
        <v>1685.7677704800001</v>
      </c>
      <c r="J15240" s="9">
        <v>1688.0020225200001</v>
      </c>
      <c r="K15240" s="9">
        <v>1687.7461169999999</v>
      </c>
      <c r="L15240" s="9">
        <v>1685.16081507999</v>
      </c>
      <c r="M15240" s="9">
        <v>1688.0020225200001</v>
      </c>
      <c r="N15240" s="9">
        <v>1686.25989648</v>
      </c>
      <c r="O15240" s="9">
        <v>1687.4738072799901</v>
      </c>
      <c r="P15240" s="9">
        <v>1682.9987415199901</v>
      </c>
      <c r="Q15240" s="9">
        <v>1686.25989648</v>
      </c>
      <c r="R15240" s="9">
        <v>1687.7067469199999</v>
      </c>
      <c r="S15240" s="9">
        <v>1684.4948045599999</v>
      </c>
      <c r="T15240" s="9">
        <v>1682.9987415199901</v>
      </c>
    </row>
    <row r="15241" spans="1:20" x14ac:dyDescent="0.35">
      <c r="A15241">
        <f t="shared" si="464"/>
        <v>15241</v>
      </c>
      <c r="B15241" s="3" t="s">
        <v>1038</v>
      </c>
      <c r="C15241" s="3" t="s">
        <v>75</v>
      </c>
      <c r="D15241" s="3" t="s">
        <v>57</v>
      </c>
      <c r="E15241">
        <v>2024</v>
      </c>
      <c r="F15241" s="3" t="str">
        <f t="shared" si="463"/>
        <v>RCElevHELL C2024</v>
      </c>
      <c r="G15241" s="9">
        <v>1682.9987415199901</v>
      </c>
      <c r="H15241" s="9">
        <v>1683.65490952</v>
      </c>
      <c r="I15241" s="9">
        <v>1688.0020225200001</v>
      </c>
      <c r="J15241" s="9">
        <v>1687.4574030799999</v>
      </c>
      <c r="K15241" s="9">
        <v>1686.10569699999</v>
      </c>
      <c r="L15241" s="9">
        <v>1682.9987415199901</v>
      </c>
      <c r="M15241" s="9">
        <v>1684.25858408</v>
      </c>
      <c r="N15241" s="9">
        <v>1688.0020225200001</v>
      </c>
      <c r="O15241" s="9">
        <v>1683.9665893199999</v>
      </c>
      <c r="P15241" s="9">
        <v>1682.9987415199901</v>
      </c>
      <c r="Q15241" s="9">
        <v>1688.0020225200001</v>
      </c>
      <c r="R15241" s="9">
        <v>1686.88653692</v>
      </c>
      <c r="S15241" s="9">
        <v>1683.93706176</v>
      </c>
      <c r="T15241" s="9">
        <v>1682.9987415199901</v>
      </c>
    </row>
    <row r="15242" spans="1:20" x14ac:dyDescent="0.35">
      <c r="A15242">
        <f t="shared" si="464"/>
        <v>15242</v>
      </c>
      <c r="B15242" s="3" t="s">
        <v>1038</v>
      </c>
      <c r="C15242" s="3" t="s">
        <v>75</v>
      </c>
      <c r="D15242" s="3" t="s">
        <v>57</v>
      </c>
      <c r="E15242">
        <v>2025</v>
      </c>
      <c r="F15242" s="3" t="str">
        <f t="shared" si="463"/>
        <v>RCElevHELL C2025</v>
      </c>
      <c r="G15242" s="9">
        <v>1683.2251194800001</v>
      </c>
      <c r="H15242" s="9">
        <v>1682.9987415199901</v>
      </c>
      <c r="I15242" s="9">
        <v>1685.6398177200001</v>
      </c>
      <c r="J15242" s="9">
        <v>1687.42131384</v>
      </c>
      <c r="K15242" s="9">
        <v>1687.67065768</v>
      </c>
      <c r="L15242" s="9">
        <v>1688.0020225200001</v>
      </c>
      <c r="M15242" s="9">
        <v>1684.2028098000001</v>
      </c>
      <c r="N15242" s="9">
        <v>1688.0020225200001</v>
      </c>
      <c r="O15242" s="9">
        <v>1682.9987415199901</v>
      </c>
      <c r="P15242" s="9">
        <v>1685.5249883199999</v>
      </c>
      <c r="Q15242" s="9">
        <v>1688.0020225200001</v>
      </c>
      <c r="R15242" s="9">
        <v>1688.0020225200001</v>
      </c>
      <c r="S15242" s="9">
        <v>1684.0748570400001</v>
      </c>
      <c r="T15242" s="9">
        <v>1682.9987415199901</v>
      </c>
    </row>
    <row r="15243" spans="1:20" x14ac:dyDescent="0.35">
      <c r="A15243">
        <f t="shared" si="464"/>
        <v>15243</v>
      </c>
      <c r="B15243" s="3" t="s">
        <v>1038</v>
      </c>
      <c r="C15243" s="3" t="s">
        <v>75</v>
      </c>
      <c r="D15243" s="3" t="s">
        <v>57</v>
      </c>
      <c r="E15243">
        <v>2026</v>
      </c>
      <c r="F15243" s="3" t="str">
        <f t="shared" si="463"/>
        <v>RCElevHELL C2026</v>
      </c>
      <c r="G15243" s="9">
        <v>1682.9987415199901</v>
      </c>
      <c r="H15243" s="9">
        <v>1682.9987415199901</v>
      </c>
      <c r="I15243" s="9">
        <v>1683.7763006</v>
      </c>
      <c r="J15243" s="9">
        <v>1688.0020225200001</v>
      </c>
      <c r="K15243" s="9">
        <v>1688.0020225200001</v>
      </c>
      <c r="L15243" s="9">
        <v>1688.0020225200001</v>
      </c>
      <c r="M15243" s="9">
        <v>1688.0020225200001</v>
      </c>
      <c r="N15243" s="9">
        <v>1687.5722324799999</v>
      </c>
      <c r="O15243" s="9">
        <v>1683.6581903599999</v>
      </c>
      <c r="P15243" s="9">
        <v>1688.0020225200001</v>
      </c>
      <c r="Q15243" s="9">
        <v>1688.0020225200001</v>
      </c>
      <c r="R15243" s="9">
        <v>1686.6371930799901</v>
      </c>
      <c r="S15243" s="9">
        <v>1682.9987415199901</v>
      </c>
      <c r="T15243" s="9">
        <v>1682.9987415199901</v>
      </c>
    </row>
    <row r="15244" spans="1:20" x14ac:dyDescent="0.35">
      <c r="A15244">
        <f t="shared" si="464"/>
        <v>15244</v>
      </c>
      <c r="B15244" s="3" t="s">
        <v>1038</v>
      </c>
      <c r="C15244" s="3" t="s">
        <v>75</v>
      </c>
      <c r="D15244" s="3" t="s">
        <v>57</v>
      </c>
      <c r="E15244">
        <v>2027</v>
      </c>
      <c r="F15244" s="3" t="str">
        <f t="shared" si="463"/>
        <v>RCElevHELL C2027</v>
      </c>
      <c r="G15244" s="9">
        <v>1685.3707888399999</v>
      </c>
      <c r="H15244" s="9">
        <v>1682.9987415199901</v>
      </c>
      <c r="I15244" s="9">
        <v>1685.8104214</v>
      </c>
      <c r="J15244" s="9">
        <v>1686.8766943999999</v>
      </c>
      <c r="K15244" s="9">
        <v>1687.52958156</v>
      </c>
      <c r="L15244" s="9">
        <v>1682.9987415199901</v>
      </c>
      <c r="M15244" s="9">
        <v>1686.30582824</v>
      </c>
      <c r="N15244" s="9">
        <v>1686.11225868</v>
      </c>
      <c r="O15244" s="9">
        <v>1688.0020225200001</v>
      </c>
      <c r="P15244" s="9">
        <v>1683.2776129199999</v>
      </c>
      <c r="Q15244" s="9">
        <v>1687.2671143600001</v>
      </c>
      <c r="R15244" s="9">
        <v>1688.0020225200001</v>
      </c>
      <c r="S15244" s="9">
        <v>1684.9409988</v>
      </c>
      <c r="T15244" s="9">
        <v>1682.9987415199901</v>
      </c>
    </row>
    <row r="15245" spans="1:20" x14ac:dyDescent="0.35">
      <c r="A15245">
        <f t="shared" si="464"/>
        <v>15245</v>
      </c>
      <c r="B15245" s="3" t="s">
        <v>1038</v>
      </c>
      <c r="C15245" s="3" t="s">
        <v>75</v>
      </c>
      <c r="D15245" s="3" t="s">
        <v>57</v>
      </c>
      <c r="E15245">
        <v>2028</v>
      </c>
      <c r="F15245" s="3" t="str">
        <f t="shared" si="463"/>
        <v>RCElevHELL C2028</v>
      </c>
      <c r="G15245" s="9">
        <v>1684.1011037599999</v>
      </c>
      <c r="H15245" s="9">
        <v>1682.9987415199901</v>
      </c>
      <c r="I15245" s="9">
        <v>1686.6765631599999</v>
      </c>
      <c r="J15245" s="9">
        <v>1685.8465106399999</v>
      </c>
      <c r="K15245" s="9">
        <v>1686.6437547600001</v>
      </c>
      <c r="L15245" s="9">
        <v>1682.9987415199901</v>
      </c>
      <c r="M15245" s="9">
        <v>1683.9469042799999</v>
      </c>
      <c r="N15245" s="9">
        <v>1688.0020225200001</v>
      </c>
      <c r="O15245" s="9">
        <v>1682.9987415199901</v>
      </c>
      <c r="P15245" s="9">
        <v>1682.9987415199901</v>
      </c>
      <c r="Q15245" s="9">
        <v>1687.5197390399901</v>
      </c>
      <c r="R15245" s="9">
        <v>1685.14769172</v>
      </c>
      <c r="S15245" s="9">
        <v>1683.0971667199999</v>
      </c>
      <c r="T15245" s="9">
        <v>1682.9987415199901</v>
      </c>
    </row>
    <row r="15246" spans="1:20" x14ac:dyDescent="0.35">
      <c r="A15246">
        <f t="shared" si="464"/>
        <v>15246</v>
      </c>
      <c r="B15246" s="3" t="s">
        <v>1038</v>
      </c>
      <c r="C15246" s="3" t="s">
        <v>75</v>
      </c>
      <c r="D15246" s="3" t="s">
        <v>57</v>
      </c>
      <c r="E15246">
        <v>2029</v>
      </c>
      <c r="F15246" s="3" t="str">
        <f t="shared" si="463"/>
        <v>RCElevHELL C2029</v>
      </c>
      <c r="G15246" s="9">
        <v>1688.0020225200001</v>
      </c>
      <c r="H15246" s="9">
        <v>1682.9987415199901</v>
      </c>
      <c r="I15246" s="9">
        <v>1685.86947651999</v>
      </c>
      <c r="J15246" s="9">
        <v>1687.42787551999</v>
      </c>
      <c r="K15246" s="9">
        <v>1687.49677316</v>
      </c>
      <c r="L15246" s="9">
        <v>1688.0020225200001</v>
      </c>
      <c r="M15246" s="9">
        <v>1688.0020225200001</v>
      </c>
      <c r="N15246" s="9">
        <v>1686.35832167999</v>
      </c>
      <c r="O15246" s="9">
        <v>1682.9987415199901</v>
      </c>
      <c r="P15246" s="9">
        <v>1682.9987415199901</v>
      </c>
      <c r="Q15246" s="9">
        <v>1688.0020225200001</v>
      </c>
      <c r="R15246" s="9">
        <v>1684.3668517999999</v>
      </c>
      <c r="S15246" s="9">
        <v>1683.3793189600001</v>
      </c>
      <c r="T15246" s="9">
        <v>1682.9987415199901</v>
      </c>
    </row>
    <row r="15247" spans="1:20" x14ac:dyDescent="0.35">
      <c r="A15247">
        <f t="shared" si="464"/>
        <v>15247</v>
      </c>
      <c r="B15247" s="3" t="s">
        <v>1038</v>
      </c>
      <c r="C15247" s="3" t="s">
        <v>86</v>
      </c>
      <c r="D15247" s="3" t="s">
        <v>57</v>
      </c>
      <c r="E15247">
        <v>2020</v>
      </c>
      <c r="F15247" s="3" t="str">
        <f t="shared" si="463"/>
        <v>RCQOutHELL C2020</v>
      </c>
      <c r="G15247" s="9">
        <v>10.2769251564012</v>
      </c>
      <c r="H15247" s="9">
        <v>11.6865511006178</v>
      </c>
      <c r="I15247" s="9">
        <v>15.4429339173122</v>
      </c>
      <c r="J15247" s="9">
        <v>31.0919029915643</v>
      </c>
      <c r="K15247" s="9">
        <v>34.6859805701989</v>
      </c>
      <c r="L15247" s="9">
        <v>31.896098486975198</v>
      </c>
      <c r="M15247" s="9">
        <v>32.421694921459803</v>
      </c>
      <c r="N15247" s="9">
        <v>40.405639531189202</v>
      </c>
      <c r="O15247" s="9">
        <v>28.436726789170301</v>
      </c>
      <c r="P15247" s="9">
        <v>24.849288951134699</v>
      </c>
      <c r="Q15247" s="9">
        <v>15.126491069230999</v>
      </c>
      <c r="R15247" s="9">
        <v>13.0773924044331</v>
      </c>
      <c r="S15247" s="9">
        <v>13.013785075316299</v>
      </c>
      <c r="T15247" s="9">
        <v>13.822712777345201</v>
      </c>
    </row>
    <row r="15248" spans="1:20" x14ac:dyDescent="0.35">
      <c r="A15248">
        <f t="shared" si="464"/>
        <v>15248</v>
      </c>
      <c r="B15248" s="3" t="s">
        <v>1038</v>
      </c>
      <c r="C15248" s="3" t="s">
        <v>86</v>
      </c>
      <c r="D15248" s="3" t="s">
        <v>57</v>
      </c>
      <c r="E15248">
        <v>2021</v>
      </c>
      <c r="F15248" s="3" t="str">
        <f t="shared" si="463"/>
        <v>RCQOutHELL C2021</v>
      </c>
      <c r="G15248" s="9">
        <v>11.6082361586753</v>
      </c>
      <c r="H15248" s="9">
        <v>11.017412308488</v>
      </c>
      <c r="I15248" s="9">
        <v>19.857935345082399</v>
      </c>
      <c r="J15248" s="9">
        <v>39.007985281038103</v>
      </c>
      <c r="K15248" s="9">
        <v>49.069116322671803</v>
      </c>
      <c r="L15248" s="9">
        <v>59.648325544904502</v>
      </c>
      <c r="M15248" s="9">
        <v>55.9464223096479</v>
      </c>
      <c r="N15248" s="9">
        <v>66.026164027366605</v>
      </c>
      <c r="O15248" s="9">
        <v>51.126752039030201</v>
      </c>
      <c r="P15248" s="9">
        <v>46.931932158326198</v>
      </c>
      <c r="Q15248" s="9">
        <v>28.377320443600301</v>
      </c>
      <c r="R15248" s="9">
        <v>15.594964139847299</v>
      </c>
      <c r="S15248" s="9">
        <v>17.108264481484799</v>
      </c>
      <c r="T15248" s="9">
        <v>15.7766661789046</v>
      </c>
    </row>
    <row r="15249" spans="1:20" x14ac:dyDescent="0.35">
      <c r="A15249">
        <f t="shared" si="464"/>
        <v>15249</v>
      </c>
      <c r="B15249" s="3" t="s">
        <v>1038</v>
      </c>
      <c r="C15249" s="3" t="s">
        <v>86</v>
      </c>
      <c r="D15249" s="3" t="s">
        <v>57</v>
      </c>
      <c r="E15249">
        <v>2022</v>
      </c>
      <c r="F15249" s="3" t="str">
        <f t="shared" si="463"/>
        <v>RCQOutHELL C2022</v>
      </c>
      <c r="G15249" s="9">
        <v>14.1420869226669</v>
      </c>
      <c r="H15249" s="9">
        <v>9.4957374853200402</v>
      </c>
      <c r="I15249" s="9">
        <v>35.8812429844821</v>
      </c>
      <c r="J15249" s="9">
        <v>38.053530484730103</v>
      </c>
      <c r="K15249" s="9">
        <v>42.474506297938497</v>
      </c>
      <c r="L15249" s="9">
        <v>41.899498512758399</v>
      </c>
      <c r="M15249" s="9">
        <v>35.881076809161101</v>
      </c>
      <c r="N15249" s="9">
        <v>41.872460913301602</v>
      </c>
      <c r="O15249" s="9">
        <v>33.626893245531903</v>
      </c>
      <c r="P15249" s="9">
        <v>12.528945717269201</v>
      </c>
      <c r="Q15249" s="9">
        <v>13.1873047126399</v>
      </c>
      <c r="R15249" s="9">
        <v>13.011197269980901</v>
      </c>
      <c r="S15249" s="9">
        <v>13.0963839850867</v>
      </c>
      <c r="T15249" s="9">
        <v>11.7218207267286</v>
      </c>
    </row>
    <row r="15250" spans="1:20" x14ac:dyDescent="0.35">
      <c r="A15250">
        <f t="shared" si="464"/>
        <v>15250</v>
      </c>
      <c r="B15250" s="3" t="s">
        <v>1038</v>
      </c>
      <c r="C15250" s="3" t="s">
        <v>86</v>
      </c>
      <c r="D15250" s="3" t="s">
        <v>57</v>
      </c>
      <c r="E15250">
        <v>2023</v>
      </c>
      <c r="F15250" s="3" t="str">
        <f t="shared" si="463"/>
        <v>RCQOutHELL C2023</v>
      </c>
      <c r="G15250" s="9">
        <v>9.20335426881236</v>
      </c>
      <c r="H15250" s="9">
        <v>9.2494197281479096</v>
      </c>
      <c r="I15250" s="9">
        <v>11.625578952644499</v>
      </c>
      <c r="J15250" s="9">
        <v>17.284756185669899</v>
      </c>
      <c r="K15250" s="9">
        <v>19.827783870858401</v>
      </c>
      <c r="L15250" s="9">
        <v>20.911852841187901</v>
      </c>
      <c r="M15250" s="9">
        <v>34.527481819423002</v>
      </c>
      <c r="N15250" s="9">
        <v>34.828145461592896</v>
      </c>
      <c r="O15250" s="9">
        <v>21.078021390857302</v>
      </c>
      <c r="P15250" s="9">
        <v>25.9476215882041</v>
      </c>
      <c r="Q15250" s="9">
        <v>16.045496399926598</v>
      </c>
      <c r="R15250" s="9">
        <v>11.8009451756194</v>
      </c>
      <c r="S15250" s="9">
        <v>12.284159381338499</v>
      </c>
      <c r="T15250" s="9">
        <v>12.0018155904359</v>
      </c>
    </row>
    <row r="15251" spans="1:20" x14ac:dyDescent="0.35">
      <c r="A15251">
        <f t="shared" si="464"/>
        <v>15251</v>
      </c>
      <c r="B15251" s="3" t="s">
        <v>1038</v>
      </c>
      <c r="C15251" s="3" t="s">
        <v>86</v>
      </c>
      <c r="D15251" s="3" t="s">
        <v>57</v>
      </c>
      <c r="E15251">
        <v>2024</v>
      </c>
      <c r="F15251" s="3" t="str">
        <f t="shared" si="463"/>
        <v>RCQOutHELL C2024</v>
      </c>
      <c r="G15251" s="9">
        <v>10.031570607909799</v>
      </c>
      <c r="H15251" s="9">
        <v>9.7318324316409495</v>
      </c>
      <c r="I15251" s="9">
        <v>15.2511783155221</v>
      </c>
      <c r="J15251" s="9">
        <v>20.3764674984015</v>
      </c>
      <c r="K15251" s="9">
        <v>22.6572085908026</v>
      </c>
      <c r="L15251" s="9">
        <v>21.238840024991902</v>
      </c>
      <c r="M15251" s="9">
        <v>15.8083995154186</v>
      </c>
      <c r="N15251" s="9">
        <v>30.501601283904701</v>
      </c>
      <c r="O15251" s="9">
        <v>37.231626893309901</v>
      </c>
      <c r="P15251" s="9">
        <v>13.0462913113832</v>
      </c>
      <c r="Q15251" s="9">
        <v>13.278123042653601</v>
      </c>
      <c r="R15251" s="9">
        <v>13.673264189707499</v>
      </c>
      <c r="S15251" s="9">
        <v>13.921959233295301</v>
      </c>
      <c r="T15251" s="9">
        <v>11.3448091400106</v>
      </c>
    </row>
    <row r="15252" spans="1:20" x14ac:dyDescent="0.35">
      <c r="A15252">
        <f t="shared" si="464"/>
        <v>15252</v>
      </c>
      <c r="B15252" s="3" t="s">
        <v>1038</v>
      </c>
      <c r="C15252" s="3" t="s">
        <v>86</v>
      </c>
      <c r="D15252" s="3" t="s">
        <v>57</v>
      </c>
      <c r="E15252">
        <v>2025</v>
      </c>
      <c r="F15252" s="3" t="str">
        <f t="shared" si="463"/>
        <v>RCQOutHELL C2025</v>
      </c>
      <c r="G15252" s="9">
        <v>9.8028006253492297</v>
      </c>
      <c r="H15252" s="9">
        <v>8.8375857029349092</v>
      </c>
      <c r="I15252" s="9">
        <v>9.0693921266156199</v>
      </c>
      <c r="J15252" s="9">
        <v>17.452791752383401</v>
      </c>
      <c r="K15252" s="9">
        <v>23.565982452503601</v>
      </c>
      <c r="L15252" s="9">
        <v>42.810967716532303</v>
      </c>
      <c r="M15252" s="9">
        <v>35.4227227865291</v>
      </c>
      <c r="N15252" s="9">
        <v>37.899597853397701</v>
      </c>
      <c r="O15252" s="9">
        <v>24.200382998306299</v>
      </c>
      <c r="P15252" s="9">
        <v>11.7497225323935</v>
      </c>
      <c r="Q15252" s="9">
        <v>13.286204408113001</v>
      </c>
      <c r="R15252" s="9">
        <v>11.3788089740956</v>
      </c>
      <c r="S15252" s="9">
        <v>15.181572561985099</v>
      </c>
      <c r="T15252" s="9">
        <v>12.0325606038122</v>
      </c>
    </row>
    <row r="15253" spans="1:20" x14ac:dyDescent="0.35">
      <c r="A15253">
        <f t="shared" si="464"/>
        <v>15253</v>
      </c>
      <c r="B15253" s="3" t="s">
        <v>1038</v>
      </c>
      <c r="C15253" s="3" t="s">
        <v>86</v>
      </c>
      <c r="D15253" s="3" t="s">
        <v>57</v>
      </c>
      <c r="E15253">
        <v>2026</v>
      </c>
      <c r="F15253" s="3" t="str">
        <f t="shared" si="463"/>
        <v>RCQOutHELL C2026</v>
      </c>
      <c r="G15253" s="9">
        <v>9.8947554429469893</v>
      </c>
      <c r="H15253" s="9">
        <v>10.936982057062099</v>
      </c>
      <c r="I15253" s="9">
        <v>22.777274979567501</v>
      </c>
      <c r="J15253" s="9">
        <v>38.774273479408798</v>
      </c>
      <c r="K15253" s="9">
        <v>50.210034531907198</v>
      </c>
      <c r="L15253" s="9">
        <v>58.726982601293997</v>
      </c>
      <c r="M15253" s="9">
        <v>71.289346353166593</v>
      </c>
      <c r="N15253" s="9">
        <v>71.700970302344402</v>
      </c>
      <c r="O15253" s="9">
        <v>58.705397850676597</v>
      </c>
      <c r="P15253" s="9">
        <v>66.749547678236098</v>
      </c>
      <c r="Q15253" s="9">
        <v>21.211705451760299</v>
      </c>
      <c r="R15253" s="9">
        <v>18.725929004338099</v>
      </c>
      <c r="S15253" s="9">
        <v>15.937877399987601</v>
      </c>
      <c r="T15253" s="9">
        <v>15.593055098253799</v>
      </c>
    </row>
    <row r="15254" spans="1:20" x14ac:dyDescent="0.35">
      <c r="A15254">
        <f t="shared" si="464"/>
        <v>15254</v>
      </c>
      <c r="B15254" s="3" t="s">
        <v>1038</v>
      </c>
      <c r="C15254" s="3" t="s">
        <v>86</v>
      </c>
      <c r="D15254" s="3" t="s">
        <v>57</v>
      </c>
      <c r="E15254">
        <v>2027</v>
      </c>
      <c r="F15254" s="3" t="str">
        <f t="shared" si="463"/>
        <v>RCQOutHELL C2027</v>
      </c>
      <c r="G15254" s="9">
        <v>13.4744709685405</v>
      </c>
      <c r="H15254" s="9">
        <v>10.060710982466301</v>
      </c>
      <c r="I15254" s="9">
        <v>19.068722776261701</v>
      </c>
      <c r="J15254" s="9">
        <v>23.740407913428601</v>
      </c>
      <c r="K15254" s="9">
        <v>27.177287346259799</v>
      </c>
      <c r="L15254" s="9">
        <v>27.5405674808996</v>
      </c>
      <c r="M15254" s="9">
        <v>33.253581388730602</v>
      </c>
      <c r="N15254" s="9">
        <v>70.708409097950494</v>
      </c>
      <c r="O15254" s="9">
        <v>36.3111652024972</v>
      </c>
      <c r="P15254" s="9">
        <v>18.938269289913201</v>
      </c>
      <c r="Q15254" s="9">
        <v>14.776677407956001</v>
      </c>
      <c r="R15254" s="9">
        <v>12.2531203504772</v>
      </c>
      <c r="S15254" s="9">
        <v>13.550394912612701</v>
      </c>
      <c r="T15254" s="9">
        <v>15.0382053297913</v>
      </c>
    </row>
    <row r="15255" spans="1:20" x14ac:dyDescent="0.35">
      <c r="A15255">
        <f t="shared" si="464"/>
        <v>15255</v>
      </c>
      <c r="B15255" s="3" t="s">
        <v>1038</v>
      </c>
      <c r="C15255" s="3" t="s">
        <v>86</v>
      </c>
      <c r="D15255" s="3" t="s">
        <v>57</v>
      </c>
      <c r="E15255">
        <v>2028</v>
      </c>
      <c r="F15255" s="3" t="str">
        <f t="shared" si="463"/>
        <v>RCQOutHELL C2028</v>
      </c>
      <c r="G15255" s="9">
        <v>9.8563662465651305</v>
      </c>
      <c r="H15255" s="9">
        <v>9.1659158512454102</v>
      </c>
      <c r="I15255" s="9">
        <v>12.623116268173</v>
      </c>
      <c r="J15255" s="9">
        <v>16.391728797591501</v>
      </c>
      <c r="K15255" s="9">
        <v>20.749416268328201</v>
      </c>
      <c r="L15255" s="9">
        <v>26.6331802488337</v>
      </c>
      <c r="M15255" s="9">
        <v>17.573061720128099</v>
      </c>
      <c r="N15255" s="9">
        <v>31.297463460191199</v>
      </c>
      <c r="O15255" s="9">
        <v>34.802163833425197</v>
      </c>
      <c r="P15255" s="9">
        <v>28.378532455129701</v>
      </c>
      <c r="Q15255" s="9">
        <v>14.825392912877</v>
      </c>
      <c r="R15255" s="9">
        <v>15.839204107161899</v>
      </c>
      <c r="S15255" s="9">
        <v>13.33860445401</v>
      </c>
      <c r="T15255" s="9">
        <v>13.7931989253085</v>
      </c>
    </row>
    <row r="15256" spans="1:20" x14ac:dyDescent="0.35">
      <c r="A15256">
        <f t="shared" si="464"/>
        <v>15256</v>
      </c>
      <c r="B15256" s="3" t="s">
        <v>1038</v>
      </c>
      <c r="C15256" s="3" t="s">
        <v>86</v>
      </c>
      <c r="D15256" s="3" t="s">
        <v>57</v>
      </c>
      <c r="E15256">
        <v>2029</v>
      </c>
      <c r="F15256" s="3" t="str">
        <f t="shared" si="463"/>
        <v>RCQOutHELL C2029</v>
      </c>
      <c r="G15256" s="9">
        <v>15.450173363029499</v>
      </c>
      <c r="H15256" s="9">
        <v>14.5544807296204</v>
      </c>
      <c r="I15256" s="9">
        <v>24.7033843655122</v>
      </c>
      <c r="J15256" s="9">
        <v>28.490989750344198</v>
      </c>
      <c r="K15256" s="9">
        <v>27.558349484653199</v>
      </c>
      <c r="L15256" s="9">
        <v>44.961396761514699</v>
      </c>
      <c r="M15256" s="9">
        <v>40.9997728772206</v>
      </c>
      <c r="N15256" s="9">
        <v>37.708431104267</v>
      </c>
      <c r="O15256" s="9">
        <v>48.485950282028199</v>
      </c>
      <c r="P15256" s="9">
        <v>20.743945573554502</v>
      </c>
      <c r="Q15256" s="9">
        <v>14.749914045660301</v>
      </c>
      <c r="R15256" s="9">
        <v>14.731798071520799</v>
      </c>
      <c r="S15256" s="9">
        <v>14.7823721781266</v>
      </c>
      <c r="T15256" s="9">
        <v>16.079873168895901</v>
      </c>
    </row>
    <row r="15257" spans="1:20" x14ac:dyDescent="0.35">
      <c r="A15257">
        <f t="shared" si="464"/>
        <v>15257</v>
      </c>
      <c r="B15257" s="3" t="s">
        <v>1038</v>
      </c>
      <c r="C15257" s="3" t="s">
        <v>95</v>
      </c>
      <c r="D15257" s="3" t="s">
        <v>57</v>
      </c>
      <c r="E15257">
        <v>2020</v>
      </c>
      <c r="F15257" s="3" t="str">
        <f t="shared" si="463"/>
        <v>RCSpillHELL C2020</v>
      </c>
      <c r="G15257" s="9">
        <v>1.60820227154388E-2</v>
      </c>
      <c r="H15257" s="9">
        <v>0.58847558775881903</v>
      </c>
      <c r="I15257" s="9">
        <v>0.30311145450444399</v>
      </c>
      <c r="J15257" s="9">
        <v>7.0645230438651803</v>
      </c>
      <c r="K15257" s="9">
        <v>10.457939316599999</v>
      </c>
      <c r="L15257" s="9">
        <v>8.0388653776647807</v>
      </c>
      <c r="M15257" s="9">
        <v>9.1120080540708308</v>
      </c>
      <c r="N15257" s="9">
        <v>16.381249338890601</v>
      </c>
      <c r="O15257" s="9">
        <v>7.0301927881154702</v>
      </c>
      <c r="P15257" s="9">
        <v>2.5039044434059101</v>
      </c>
      <c r="Q15257" s="9">
        <v>0.46327871631162598</v>
      </c>
      <c r="R15257" s="9">
        <v>1.1895155373888799E-2</v>
      </c>
      <c r="S15257" s="9">
        <v>4.2714428255533801E-2</v>
      </c>
      <c r="T15257" s="9">
        <v>0.43575276106736099</v>
      </c>
    </row>
    <row r="15258" spans="1:20" x14ac:dyDescent="0.35">
      <c r="A15258">
        <f t="shared" si="464"/>
        <v>15258</v>
      </c>
      <c r="B15258" s="3" t="s">
        <v>1038</v>
      </c>
      <c r="C15258" s="3" t="s">
        <v>95</v>
      </c>
      <c r="D15258" s="3" t="s">
        <v>57</v>
      </c>
      <c r="E15258">
        <v>2021</v>
      </c>
      <c r="F15258" s="3" t="str">
        <f t="shared" si="463"/>
        <v>RCSpillHELL C2021</v>
      </c>
      <c r="G15258" s="9">
        <v>7.0229263322298299E-2</v>
      </c>
      <c r="H15258" s="9">
        <v>6.4904541891388806E-2</v>
      </c>
      <c r="I15258" s="9">
        <v>1.72069684313479</v>
      </c>
      <c r="J15258" s="9">
        <v>13.423771117804201</v>
      </c>
      <c r="K15258" s="9">
        <v>22.818264861270801</v>
      </c>
      <c r="L15258" s="9">
        <v>32.942213150428003</v>
      </c>
      <c r="M15258" s="9">
        <v>29.708818946425598</v>
      </c>
      <c r="N15258" s="9">
        <v>38.648804648436098</v>
      </c>
      <c r="O15258" s="9">
        <v>26.857285122927401</v>
      </c>
      <c r="P15258" s="9">
        <v>20.6295149695998</v>
      </c>
      <c r="Q15258" s="9">
        <v>8.1296847551195608</v>
      </c>
      <c r="R15258" s="9">
        <v>1.9554530569583305E-2</v>
      </c>
      <c r="S15258" s="9">
        <v>0.75889149161510405</v>
      </c>
      <c r="T15258" s="9">
        <v>0.15042204953659699</v>
      </c>
    </row>
    <row r="15259" spans="1:20" x14ac:dyDescent="0.35">
      <c r="A15259">
        <f t="shared" si="464"/>
        <v>15259</v>
      </c>
      <c r="B15259" s="3" t="s">
        <v>1038</v>
      </c>
      <c r="C15259" s="3" t="s">
        <v>95</v>
      </c>
      <c r="D15259" s="3" t="s">
        <v>57</v>
      </c>
      <c r="E15259">
        <v>2022</v>
      </c>
      <c r="F15259" s="3" t="str">
        <f t="shared" si="463"/>
        <v>RCSpillHELL C2022</v>
      </c>
      <c r="G15259" s="9">
        <v>0.39543819072728398</v>
      </c>
      <c r="H15259" s="9">
        <v>3.7124761809236101E-2</v>
      </c>
      <c r="I15259" s="9">
        <v>12.777526551068</v>
      </c>
      <c r="J15259" s="9">
        <v>12.3377913322411</v>
      </c>
      <c r="K15259" s="9">
        <v>18.454022834521801</v>
      </c>
      <c r="L15259" s="9">
        <v>16.564131302412299</v>
      </c>
      <c r="M15259" s="9">
        <v>9.8860382511333302</v>
      </c>
      <c r="N15259" s="9">
        <v>15.3302741212502</v>
      </c>
      <c r="O15259" s="9">
        <v>10.3593185417431</v>
      </c>
      <c r="P15259" s="9">
        <v>0.53592143268222203</v>
      </c>
      <c r="Q15259" s="9">
        <v>5.0581568649932698E-2</v>
      </c>
      <c r="R15259" s="9">
        <v>0.18428955194027699</v>
      </c>
      <c r="S15259" s="9">
        <v>0.389347683710416</v>
      </c>
      <c r="T15259" s="9">
        <v>0.190716759809236</v>
      </c>
    </row>
    <row r="15260" spans="1:20" x14ac:dyDescent="0.35">
      <c r="A15260">
        <f t="shared" si="464"/>
        <v>15260</v>
      </c>
      <c r="B15260" s="3" t="s">
        <v>1038</v>
      </c>
      <c r="C15260" s="3" t="s">
        <v>95</v>
      </c>
      <c r="D15260" s="3" t="s">
        <v>57</v>
      </c>
      <c r="E15260">
        <v>2023</v>
      </c>
      <c r="F15260" s="3" t="str">
        <f t="shared" si="463"/>
        <v>RCSpillHELL C2023</v>
      </c>
      <c r="G15260" s="9">
        <v>0.177159173704973</v>
      </c>
      <c r="H15260" s="9">
        <v>2.2912244473611101E-3</v>
      </c>
      <c r="I15260" s="9">
        <v>4.6501369590277699E-4</v>
      </c>
      <c r="J15260" s="9">
        <v>0.69664466587587304</v>
      </c>
      <c r="K15260" s="9">
        <v>1.5543801610463499</v>
      </c>
      <c r="L15260" s="9">
        <v>1.8954536764188401</v>
      </c>
      <c r="M15260" s="9">
        <v>8.9722390160938801</v>
      </c>
      <c r="N15260" s="9">
        <v>11.2413667421943</v>
      </c>
      <c r="O15260" s="9">
        <v>1.25548163216827</v>
      </c>
      <c r="P15260" s="9">
        <v>7.1065370039659701</v>
      </c>
      <c r="Q15260" s="9">
        <v>6.8987162243642403E-2</v>
      </c>
      <c r="R15260" s="9">
        <v>2.9813707777777703E-4</v>
      </c>
      <c r="S15260" s="9">
        <v>0.123454241376302</v>
      </c>
      <c r="T15260" s="9">
        <v>0.25784576215951299</v>
      </c>
    </row>
    <row r="15261" spans="1:20" x14ac:dyDescent="0.35">
      <c r="A15261">
        <f t="shared" si="464"/>
        <v>15261</v>
      </c>
      <c r="B15261" s="3" t="s">
        <v>1038</v>
      </c>
      <c r="C15261" s="3" t="s">
        <v>95</v>
      </c>
      <c r="D15261" s="3" t="s">
        <v>57</v>
      </c>
      <c r="E15261">
        <v>2024</v>
      </c>
      <c r="F15261" s="3" t="str">
        <f t="shared" si="463"/>
        <v>RCSpillHELL C2024</v>
      </c>
      <c r="G15261" s="9">
        <v>7.5016580576075201E-2</v>
      </c>
      <c r="H15261" s="9">
        <v>2.3195733674166602E-3</v>
      </c>
      <c r="I15261" s="9">
        <v>2.01686037794305E-2</v>
      </c>
      <c r="J15261" s="9">
        <v>1.2808923676405899</v>
      </c>
      <c r="K15261" s="9">
        <v>2.3988254053734299</v>
      </c>
      <c r="L15261" s="9">
        <v>1.6221740753366101</v>
      </c>
      <c r="M15261" s="9">
        <v>5.1959562797916602E-2</v>
      </c>
      <c r="N15261" s="9">
        <v>5.7509217029172204</v>
      </c>
      <c r="O15261" s="9">
        <v>10.9325287880229</v>
      </c>
      <c r="P15261" s="9">
        <v>0.14760700259909701</v>
      </c>
      <c r="Q15261" s="9">
        <v>0.125522127517876</v>
      </c>
      <c r="R15261" s="9">
        <v>1.46651325236111E-2</v>
      </c>
      <c r="S15261" s="9">
        <v>1.0701337991276001E-2</v>
      </c>
      <c r="T15261" s="9">
        <v>0.12014148874</v>
      </c>
    </row>
    <row r="15262" spans="1:20" x14ac:dyDescent="0.35">
      <c r="A15262">
        <f t="shared" si="464"/>
        <v>15262</v>
      </c>
      <c r="B15262" s="3" t="s">
        <v>1038</v>
      </c>
      <c r="C15262" s="3" t="s">
        <v>95</v>
      </c>
      <c r="D15262" s="3" t="s">
        <v>57</v>
      </c>
      <c r="E15262">
        <v>2025</v>
      </c>
      <c r="F15262" s="3" t="str">
        <f t="shared" si="463"/>
        <v>RCSpillHELL C2025</v>
      </c>
      <c r="G15262" s="9">
        <v>0.208059127530107</v>
      </c>
      <c r="H15262" s="9">
        <v>3.0585770193611102E-3</v>
      </c>
      <c r="I15262" s="9">
        <v>1.51029600458333E-3</v>
      </c>
      <c r="J15262" s="9">
        <v>0.63306374777869601</v>
      </c>
      <c r="K15262" s="9">
        <v>2.5803900517385401</v>
      </c>
      <c r="L15262" s="9">
        <v>18.2293825465871</v>
      </c>
      <c r="M15262" s="9">
        <v>9.0152461312375003</v>
      </c>
      <c r="N15262" s="9">
        <v>12.9191920294616</v>
      </c>
      <c r="O15262" s="9">
        <v>4.6522622749025491</v>
      </c>
      <c r="P15262" s="9">
        <v>0.106523462642916</v>
      </c>
      <c r="Q15262" s="9">
        <v>6.0416709761088698E-2</v>
      </c>
      <c r="R15262" s="9">
        <v>1.99025039791666E-3</v>
      </c>
      <c r="S15262" s="9">
        <v>0.76826164263697916</v>
      </c>
      <c r="T15262" s="9">
        <v>0.205812086910208</v>
      </c>
    </row>
    <row r="15263" spans="1:20" x14ac:dyDescent="0.35">
      <c r="A15263">
        <f t="shared" si="464"/>
        <v>15263</v>
      </c>
      <c r="B15263" s="3" t="s">
        <v>1038</v>
      </c>
      <c r="C15263" s="3" t="s">
        <v>95</v>
      </c>
      <c r="D15263" s="3" t="s">
        <v>57</v>
      </c>
      <c r="E15263">
        <v>2026</v>
      </c>
      <c r="F15263" s="3" t="str">
        <f t="shared" si="463"/>
        <v>RCSpillHELL C2026</v>
      </c>
      <c r="G15263" s="9">
        <v>0.104734825200268</v>
      </c>
      <c r="H15263" s="9">
        <v>0.153480548764861</v>
      </c>
      <c r="I15263" s="9">
        <v>4.0779806274919403</v>
      </c>
      <c r="J15263" s="9">
        <v>14.809352334193701</v>
      </c>
      <c r="K15263" s="9">
        <v>24.843122523464501</v>
      </c>
      <c r="L15263" s="9">
        <v>32.187157225828201</v>
      </c>
      <c r="M15263" s="9">
        <v>45.108885210472202</v>
      </c>
      <c r="N15263" s="9">
        <v>45.700841283261099</v>
      </c>
      <c r="O15263" s="9">
        <v>31.887935172678599</v>
      </c>
      <c r="P15263" s="9">
        <v>38.957116684013798</v>
      </c>
      <c r="Q15263" s="9">
        <v>2.74315261780872</v>
      </c>
      <c r="R15263" s="9">
        <v>0.25507442665755498</v>
      </c>
      <c r="S15263" s="9">
        <v>0.34233628489648404</v>
      </c>
      <c r="T15263" s="9">
        <v>0.34032796321222197</v>
      </c>
    </row>
    <row r="15264" spans="1:20" x14ac:dyDescent="0.35">
      <c r="A15264">
        <f t="shared" si="464"/>
        <v>15264</v>
      </c>
      <c r="B15264" s="3" t="s">
        <v>1038</v>
      </c>
      <c r="C15264" s="3" t="s">
        <v>95</v>
      </c>
      <c r="D15264" s="3" t="s">
        <v>57</v>
      </c>
      <c r="E15264">
        <v>2027</v>
      </c>
      <c r="F15264" s="3" t="str">
        <f t="shared" si="463"/>
        <v>RCSpillHELL C2027</v>
      </c>
      <c r="G15264" s="9">
        <v>0.22098835913978401</v>
      </c>
      <c r="H15264" s="9">
        <v>3.6916774901513801E-2</v>
      </c>
      <c r="I15264" s="9">
        <v>0.72836770351372204</v>
      </c>
      <c r="J15264" s="9">
        <v>3.5064595865413701</v>
      </c>
      <c r="K15264" s="9">
        <v>4.5153990633817704</v>
      </c>
      <c r="L15264" s="9">
        <v>4.11503345114307</v>
      </c>
      <c r="M15264" s="9">
        <v>8.5914408192112504</v>
      </c>
      <c r="N15264" s="9">
        <v>42.973526839145002</v>
      </c>
      <c r="O15264" s="9">
        <v>12.5894784604926</v>
      </c>
      <c r="P15264" s="9">
        <v>4.1640510488490197</v>
      </c>
      <c r="Q15264" s="9">
        <v>0.14113568232378301</v>
      </c>
      <c r="R15264" s="9">
        <v>0</v>
      </c>
      <c r="S15264" s="9">
        <v>0.13900289511536401</v>
      </c>
      <c r="T15264" s="9">
        <v>0.49826093251326298</v>
      </c>
    </row>
    <row r="15265" spans="1:20" x14ac:dyDescent="0.35">
      <c r="A15265">
        <f t="shared" si="464"/>
        <v>15265</v>
      </c>
      <c r="B15265" s="3" t="s">
        <v>1038</v>
      </c>
      <c r="C15265" s="3" t="s">
        <v>95</v>
      </c>
      <c r="D15265" s="3" t="s">
        <v>57</v>
      </c>
      <c r="E15265">
        <v>2028</v>
      </c>
      <c r="F15265" s="3" t="str">
        <f t="shared" si="463"/>
        <v>RCSpillHELL C2028</v>
      </c>
      <c r="G15265" s="9">
        <v>7.3870415637836001E-2</v>
      </c>
      <c r="H15265" s="9">
        <v>9.6414021034722207E-3</v>
      </c>
      <c r="I15265" s="9">
        <v>2.7197724628472198E-3</v>
      </c>
      <c r="J15265" s="9">
        <v>0.33349173693415302</v>
      </c>
      <c r="K15265" s="9">
        <v>1.7175818402568701</v>
      </c>
      <c r="L15265" s="9">
        <v>3.94008119865161</v>
      </c>
      <c r="M15265" s="9">
        <v>0.44637855986898606</v>
      </c>
      <c r="N15265" s="9">
        <v>5.8047880863875001</v>
      </c>
      <c r="O15265" s="9">
        <v>10.293254157645</v>
      </c>
      <c r="P15265" s="9">
        <v>4.7208410097269597</v>
      </c>
      <c r="Q15265" s="9">
        <v>0.351683640981787</v>
      </c>
      <c r="R15265" s="9">
        <v>0.57044372668694399</v>
      </c>
      <c r="S15265" s="9">
        <v>0.33667446637981702</v>
      </c>
      <c r="T15265" s="9">
        <v>0.26331620869118</v>
      </c>
    </row>
    <row r="15266" spans="1:20" x14ac:dyDescent="0.35">
      <c r="A15266">
        <f t="shared" si="464"/>
        <v>15266</v>
      </c>
      <c r="B15266" s="3" t="s">
        <v>1038</v>
      </c>
      <c r="C15266" s="3" t="s">
        <v>95</v>
      </c>
      <c r="D15266" s="3" t="s">
        <v>57</v>
      </c>
      <c r="E15266">
        <v>2029</v>
      </c>
      <c r="F15266" s="3" t="str">
        <f t="shared" si="463"/>
        <v>RCSpillHELL C2029</v>
      </c>
      <c r="G15266" s="9">
        <v>0.51043764235733102</v>
      </c>
      <c r="H15266" s="9">
        <v>2.9366180402222199E-2</v>
      </c>
      <c r="I15266" s="9">
        <v>3.4351692129868701</v>
      </c>
      <c r="J15266" s="9">
        <v>6.0010170040944804</v>
      </c>
      <c r="K15266" s="9">
        <v>5.4343929431411402</v>
      </c>
      <c r="L15266" s="9">
        <v>19.2451842176214</v>
      </c>
      <c r="M15266" s="9">
        <v>16.821406175240099</v>
      </c>
      <c r="N15266" s="9">
        <v>12.009122426090601</v>
      </c>
      <c r="O15266" s="9">
        <v>23.004104668115499</v>
      </c>
      <c r="P15266" s="9">
        <v>3.6328667953306399</v>
      </c>
      <c r="Q15266" s="9">
        <v>0.61327166108353404</v>
      </c>
      <c r="R15266" s="9">
        <v>0.33428470836152702</v>
      </c>
      <c r="S15266" s="9">
        <v>0.42535294481458302</v>
      </c>
      <c r="T15266" s="9">
        <v>0.67863789987162804</v>
      </c>
    </row>
    <row r="15267" spans="1:20" x14ac:dyDescent="0.35">
      <c r="A15267">
        <f t="shared" si="464"/>
        <v>15267</v>
      </c>
      <c r="B15267" s="3" t="s">
        <v>1038</v>
      </c>
      <c r="C15267" s="3" t="s">
        <v>77</v>
      </c>
      <c r="D15267" s="3" t="s">
        <v>57</v>
      </c>
      <c r="E15267">
        <v>2020</v>
      </c>
      <c r="F15267" s="3" t="str">
        <f t="shared" si="463"/>
        <v>RCGenHELL C2020</v>
      </c>
      <c r="G15267" s="9">
        <v>150.95590144220401</v>
      </c>
      <c r="H15267" s="9">
        <v>163.27326249999999</v>
      </c>
      <c r="I15267" s="9">
        <v>222.734561527777</v>
      </c>
      <c r="J15267" s="9">
        <v>353.486867384677</v>
      </c>
      <c r="K15267" s="9">
        <v>356.439012916666</v>
      </c>
      <c r="L15267" s="9">
        <v>350.98370793010702</v>
      </c>
      <c r="M15267" s="9">
        <v>342.92830840277702</v>
      </c>
      <c r="N15267" s="9">
        <v>353.44287027777699</v>
      </c>
      <c r="O15267" s="9">
        <v>314.92940063440801</v>
      </c>
      <c r="P15267" s="9">
        <v>328.74162158333297</v>
      </c>
      <c r="Q15267" s="9">
        <v>215.722719946236</v>
      </c>
      <c r="R15267" s="9">
        <v>192.21740352777701</v>
      </c>
      <c r="S15267" s="9">
        <v>190.828195283854</v>
      </c>
      <c r="T15267" s="9">
        <v>196.94672740277699</v>
      </c>
    </row>
    <row r="15268" spans="1:20" x14ac:dyDescent="0.35">
      <c r="A15268">
        <f t="shared" si="464"/>
        <v>15268</v>
      </c>
      <c r="B15268" s="3" t="s">
        <v>1038</v>
      </c>
      <c r="C15268" s="3" t="s">
        <v>77</v>
      </c>
      <c r="D15268" s="3" t="s">
        <v>57</v>
      </c>
      <c r="E15268">
        <v>2021</v>
      </c>
      <c r="F15268" s="3" t="str">
        <f t="shared" si="463"/>
        <v>RCGenHELL C2021</v>
      </c>
      <c r="G15268" s="9">
        <v>169.74529204301001</v>
      </c>
      <c r="H15268" s="9">
        <v>161.13148931388801</v>
      </c>
      <c r="I15268" s="9">
        <v>266.83205348611102</v>
      </c>
      <c r="J15268" s="9">
        <v>376.39077301075201</v>
      </c>
      <c r="K15268" s="9">
        <v>386.19822544642801</v>
      </c>
      <c r="L15268" s="9">
        <v>392.89597594086001</v>
      </c>
      <c r="M15268" s="9">
        <v>386.00337305555502</v>
      </c>
      <c r="N15268" s="9">
        <v>402.771255555555</v>
      </c>
      <c r="O15268" s="9">
        <v>357.04844341397802</v>
      </c>
      <c r="P15268" s="9">
        <v>386.95688013888798</v>
      </c>
      <c r="Q15268" s="9">
        <v>297.879861384408</v>
      </c>
      <c r="R15268" s="9">
        <v>229.142811111111</v>
      </c>
      <c r="S15268" s="9">
        <v>240.52926432291599</v>
      </c>
      <c r="T15268" s="9">
        <v>229.890697222222</v>
      </c>
    </row>
    <row r="15269" spans="1:20" x14ac:dyDescent="0.35">
      <c r="A15269">
        <f t="shared" si="464"/>
        <v>15269</v>
      </c>
      <c r="B15269" s="3" t="s">
        <v>1038</v>
      </c>
      <c r="C15269" s="3" t="s">
        <v>77</v>
      </c>
      <c r="D15269" s="3" t="s">
        <v>57</v>
      </c>
      <c r="E15269">
        <v>2022</v>
      </c>
      <c r="F15269" s="3" t="str">
        <f t="shared" si="463"/>
        <v>RCGenHELL C2022</v>
      </c>
      <c r="G15269" s="9">
        <v>202.238382643817</v>
      </c>
      <c r="H15269" s="9">
        <v>139.15359852222201</v>
      </c>
      <c r="I15269" s="9">
        <v>339.89811126388798</v>
      </c>
      <c r="J15269" s="9">
        <v>378.32573374999998</v>
      </c>
      <c r="K15269" s="9">
        <v>353.385405208333</v>
      </c>
      <c r="L15269" s="9">
        <v>372.72979596774098</v>
      </c>
      <c r="M15269" s="9">
        <v>382.43475416666598</v>
      </c>
      <c r="N15269" s="9">
        <v>390.484328333333</v>
      </c>
      <c r="O15269" s="9">
        <v>342.30875085080601</v>
      </c>
      <c r="P15269" s="9">
        <v>176.439358538888</v>
      </c>
      <c r="Q15269" s="9">
        <v>193.265240819892</v>
      </c>
      <c r="R15269" s="9">
        <v>188.707271805555</v>
      </c>
      <c r="S15269" s="9">
        <v>186.94378635416601</v>
      </c>
      <c r="T15269" s="9">
        <v>169.6436775</v>
      </c>
    </row>
    <row r="15270" spans="1:20" x14ac:dyDescent="0.35">
      <c r="A15270">
        <f t="shared" si="464"/>
        <v>15270</v>
      </c>
      <c r="B15270" s="3" t="s">
        <v>1038</v>
      </c>
      <c r="C15270" s="3" t="s">
        <v>77</v>
      </c>
      <c r="D15270" s="3" t="s">
        <v>57</v>
      </c>
      <c r="E15270">
        <v>2023</v>
      </c>
      <c r="F15270" s="3" t="str">
        <f t="shared" si="463"/>
        <v>RCGenHELL C2023</v>
      </c>
      <c r="G15270" s="9">
        <v>132.791891330645</v>
      </c>
      <c r="H15270" s="9">
        <v>136.04235469305499</v>
      </c>
      <c r="I15270" s="9">
        <v>171.02683590277701</v>
      </c>
      <c r="J15270" s="9">
        <v>244.041534245967</v>
      </c>
      <c r="K15270" s="9">
        <v>268.835322002976</v>
      </c>
      <c r="L15270" s="9">
        <v>279.76615042741901</v>
      </c>
      <c r="M15270" s="9">
        <v>375.96453500000001</v>
      </c>
      <c r="N15270" s="9">
        <v>347.00483972222202</v>
      </c>
      <c r="O15270" s="9">
        <v>291.62592436693501</v>
      </c>
      <c r="P15270" s="9">
        <v>277.18692327916602</v>
      </c>
      <c r="Q15270" s="9">
        <v>235.04375857526799</v>
      </c>
      <c r="R15270" s="9">
        <v>173.609118611111</v>
      </c>
      <c r="S15270" s="9">
        <v>178.90624531249901</v>
      </c>
      <c r="T15270" s="9">
        <v>172.775305</v>
      </c>
    </row>
    <row r="15271" spans="1:20" x14ac:dyDescent="0.35">
      <c r="A15271">
        <f t="shared" si="464"/>
        <v>15271</v>
      </c>
      <c r="B15271" s="3" t="s">
        <v>1038</v>
      </c>
      <c r="C15271" s="3" t="s">
        <v>77</v>
      </c>
      <c r="D15271" s="3" t="s">
        <v>57</v>
      </c>
      <c r="E15271">
        <v>2024</v>
      </c>
      <c r="F15271" s="3" t="str">
        <f t="shared" si="463"/>
        <v>RCGenHELL C2024</v>
      </c>
      <c r="G15271" s="9">
        <v>146.47925897728399</v>
      </c>
      <c r="H15271" s="9">
        <v>143.13927581527699</v>
      </c>
      <c r="I15271" s="9">
        <v>224.07607377055501</v>
      </c>
      <c r="J15271" s="9">
        <v>280.93095147849402</v>
      </c>
      <c r="K15271" s="9">
        <v>298.03799702232101</v>
      </c>
      <c r="L15271" s="9">
        <v>288.59713955376299</v>
      </c>
      <c r="M15271" s="9">
        <v>231.80616327777699</v>
      </c>
      <c r="N15271" s="9">
        <v>364.127939999999</v>
      </c>
      <c r="O15271" s="9">
        <v>386.90802876343997</v>
      </c>
      <c r="P15271" s="9">
        <v>189.76334600000001</v>
      </c>
      <c r="Q15271" s="9">
        <v>193.49888188172</v>
      </c>
      <c r="R15271" s="9">
        <v>200.94302797222201</v>
      </c>
      <c r="S15271" s="9">
        <v>204.660057265625</v>
      </c>
      <c r="T15271" s="9">
        <v>165.13543187499999</v>
      </c>
    </row>
    <row r="15272" spans="1:20" x14ac:dyDescent="0.35">
      <c r="A15272">
        <f t="shared" si="464"/>
        <v>15272</v>
      </c>
      <c r="B15272" s="3" t="s">
        <v>1038</v>
      </c>
      <c r="C15272" s="3" t="s">
        <v>77</v>
      </c>
      <c r="D15272" s="3" t="s">
        <v>57</v>
      </c>
      <c r="E15272">
        <v>2025</v>
      </c>
      <c r="F15272" s="3" t="str">
        <f t="shared" si="463"/>
        <v>RCGenHELL C2025</v>
      </c>
      <c r="G15272" s="9">
        <v>141.156247436559</v>
      </c>
      <c r="H15272" s="9">
        <v>129.972233875</v>
      </c>
      <c r="I15272" s="9">
        <v>133.40524338472201</v>
      </c>
      <c r="J15272" s="9">
        <v>247.44905524865499</v>
      </c>
      <c r="K15272" s="9">
        <v>308.73655563988098</v>
      </c>
      <c r="L15272" s="9">
        <v>361.64024940860202</v>
      </c>
      <c r="M15272" s="9">
        <v>388.50246166666602</v>
      </c>
      <c r="N15272" s="9">
        <v>367.50766827777699</v>
      </c>
      <c r="O15272" s="9">
        <v>287.58871919892403</v>
      </c>
      <c r="P15272" s="9">
        <v>171.29281598883301</v>
      </c>
      <c r="Q15272" s="9">
        <v>194.57560857526801</v>
      </c>
      <c r="R15272" s="9">
        <v>167.37394775000001</v>
      </c>
      <c r="S15272" s="9">
        <v>212.04627229166601</v>
      </c>
      <c r="T15272" s="9">
        <v>173.99309722222199</v>
      </c>
    </row>
    <row r="15273" spans="1:20" x14ac:dyDescent="0.35">
      <c r="A15273">
        <f t="shared" si="464"/>
        <v>15273</v>
      </c>
      <c r="B15273" s="3" t="s">
        <v>1038</v>
      </c>
      <c r="C15273" s="3" t="s">
        <v>77</v>
      </c>
      <c r="D15273" s="3" t="s">
        <v>57</v>
      </c>
      <c r="E15273">
        <v>2026</v>
      </c>
      <c r="F15273" s="3" t="str">
        <f t="shared" si="463"/>
        <v>RCGenHELL C2026</v>
      </c>
      <c r="G15273" s="9">
        <v>144.02919868951599</v>
      </c>
      <c r="H15273" s="9">
        <v>158.645219458333</v>
      </c>
      <c r="I15273" s="9">
        <v>275.10097766666598</v>
      </c>
      <c r="J15273" s="9">
        <v>352.56799653225801</v>
      </c>
      <c r="K15273" s="9">
        <v>373.19388080357101</v>
      </c>
      <c r="L15273" s="9">
        <v>390.449584274193</v>
      </c>
      <c r="M15273" s="9">
        <v>385.16266666666598</v>
      </c>
      <c r="N15273" s="9">
        <v>382.50966888888797</v>
      </c>
      <c r="O15273" s="9">
        <v>394.53413454301</v>
      </c>
      <c r="P15273" s="9">
        <v>408.87769874999998</v>
      </c>
      <c r="Q15273" s="9">
        <v>271.70630712365499</v>
      </c>
      <c r="R15273" s="9">
        <v>271.74019666666601</v>
      </c>
      <c r="S15273" s="9">
        <v>229.43901901041599</v>
      </c>
      <c r="T15273" s="9">
        <v>224.395564583333</v>
      </c>
    </row>
    <row r="15274" spans="1:20" x14ac:dyDescent="0.35">
      <c r="A15274">
        <f t="shared" si="464"/>
        <v>15274</v>
      </c>
      <c r="B15274" s="3" t="s">
        <v>1038</v>
      </c>
      <c r="C15274" s="3" t="s">
        <v>77</v>
      </c>
      <c r="D15274" s="3" t="s">
        <v>57</v>
      </c>
      <c r="E15274">
        <v>2027</v>
      </c>
      <c r="F15274" s="3" t="str">
        <f t="shared" si="463"/>
        <v>RCGenHELL C2027</v>
      </c>
      <c r="G15274" s="9">
        <v>194.98302813386999</v>
      </c>
      <c r="H15274" s="9">
        <v>147.46841076388799</v>
      </c>
      <c r="I15274" s="9">
        <v>269.82028421249998</v>
      </c>
      <c r="J15274" s="9">
        <v>297.67850254032197</v>
      </c>
      <c r="K15274" s="9">
        <v>333.39795849702301</v>
      </c>
      <c r="L15274" s="9">
        <v>344.63261822714998</v>
      </c>
      <c r="M15274" s="9">
        <v>362.82539427777698</v>
      </c>
      <c r="N15274" s="9">
        <v>408.03103333333303</v>
      </c>
      <c r="O15274" s="9">
        <v>348.98957136666598</v>
      </c>
      <c r="P15274" s="9">
        <v>217.355841036111</v>
      </c>
      <c r="Q15274" s="9">
        <v>215.315659848118</v>
      </c>
      <c r="R15274" s="9">
        <v>180.265870888888</v>
      </c>
      <c r="S15274" s="9">
        <v>197.30617380208301</v>
      </c>
      <c r="T15274" s="9">
        <v>213.90922527777701</v>
      </c>
    </row>
    <row r="15275" spans="1:20" x14ac:dyDescent="0.35">
      <c r="A15275">
        <f t="shared" si="464"/>
        <v>15275</v>
      </c>
      <c r="B15275" s="3" t="s">
        <v>1038</v>
      </c>
      <c r="C15275" s="3" t="s">
        <v>77</v>
      </c>
      <c r="D15275" s="3" t="s">
        <v>57</v>
      </c>
      <c r="E15275">
        <v>2028</v>
      </c>
      <c r="F15275" s="3" t="str">
        <f t="shared" si="463"/>
        <v>RCGenHELL C2028</v>
      </c>
      <c r="G15275" s="9">
        <v>143.91845490994601</v>
      </c>
      <c r="H15275" s="9">
        <v>134.70569065277701</v>
      </c>
      <c r="I15275" s="9">
        <v>185.66924507638799</v>
      </c>
      <c r="J15275" s="9">
        <v>236.24614171155901</v>
      </c>
      <c r="K15275" s="9">
        <v>279.99315157737999</v>
      </c>
      <c r="L15275" s="9">
        <v>333.85713863440799</v>
      </c>
      <c r="M15275" s="9">
        <v>251.96496338888801</v>
      </c>
      <c r="N15275" s="9">
        <v>375.04404038888799</v>
      </c>
      <c r="O15275" s="9">
        <v>360.57108118279501</v>
      </c>
      <c r="P15275" s="9">
        <v>348.04805977777698</v>
      </c>
      <c r="Q15275" s="9">
        <v>212.93478331989201</v>
      </c>
      <c r="R15275" s="9">
        <v>224.63146111111101</v>
      </c>
      <c r="S15275" s="9">
        <v>191.28223802083301</v>
      </c>
      <c r="T15275" s="9">
        <v>199.04939777777699</v>
      </c>
    </row>
    <row r="15276" spans="1:20" x14ac:dyDescent="0.35">
      <c r="A15276">
        <f t="shared" si="464"/>
        <v>15276</v>
      </c>
      <c r="B15276" s="3" t="s">
        <v>1038</v>
      </c>
      <c r="C15276" s="3" t="s">
        <v>77</v>
      </c>
      <c r="D15276" s="3" t="s">
        <v>57</v>
      </c>
      <c r="E15276">
        <v>2029</v>
      </c>
      <c r="F15276" s="3" t="str">
        <f t="shared" si="463"/>
        <v>RCGenHELL C2029</v>
      </c>
      <c r="G15276" s="9">
        <v>219.79091</v>
      </c>
      <c r="H15276" s="9">
        <v>213.69109111111101</v>
      </c>
      <c r="I15276" s="9">
        <v>312.89451184444403</v>
      </c>
      <c r="J15276" s="9">
        <v>330.86880115860203</v>
      </c>
      <c r="K15276" s="9">
        <v>325.48401177098202</v>
      </c>
      <c r="L15276" s="9">
        <v>378.332708243279</v>
      </c>
      <c r="M15276" s="9">
        <v>355.70817166666598</v>
      </c>
      <c r="N15276" s="9">
        <v>378.08404416666599</v>
      </c>
      <c r="O15276" s="9">
        <v>374.88474193548302</v>
      </c>
      <c r="P15276" s="9">
        <v>251.73532227777699</v>
      </c>
      <c r="Q15276" s="9">
        <v>207.97595250000001</v>
      </c>
      <c r="R15276" s="9">
        <v>211.81383597222199</v>
      </c>
      <c r="S15276" s="9">
        <v>211.21810869791599</v>
      </c>
      <c r="T15276" s="9">
        <v>226.580416222222</v>
      </c>
    </row>
    <row r="15277" spans="1:20" x14ac:dyDescent="0.35">
      <c r="A15277">
        <f t="shared" si="464"/>
        <v>15277</v>
      </c>
      <c r="B15277" s="3" t="s">
        <v>1038</v>
      </c>
      <c r="C15277" s="3" t="s">
        <v>75</v>
      </c>
      <c r="D15277" s="3" t="s">
        <v>29</v>
      </c>
      <c r="E15277">
        <v>2020</v>
      </c>
      <c r="F15277" s="3" t="str">
        <f t="shared" si="463"/>
        <v>RCElevH HORS2020</v>
      </c>
      <c r="G15277" s="9">
        <v>3546.7192735999902</v>
      </c>
      <c r="H15277" s="9">
        <v>3549.86888</v>
      </c>
      <c r="I15277" s="9">
        <v>3547.9988011999999</v>
      </c>
      <c r="J15277" s="9">
        <v>3539.5342339999902</v>
      </c>
      <c r="K15277" s="9">
        <v>3534.5145487999998</v>
      </c>
      <c r="L15277" s="9">
        <v>3521.9489315999999</v>
      </c>
      <c r="M15277" s="9">
        <v>3518.0775403999901</v>
      </c>
      <c r="N15277" s="9">
        <v>3510.76126719999</v>
      </c>
      <c r="O15277" s="9">
        <v>3517.5197975999999</v>
      </c>
      <c r="P15277" s="9">
        <v>3551.8701923999902</v>
      </c>
      <c r="Q15277" s="9">
        <v>3557.48042879999</v>
      </c>
      <c r="R15277" s="9">
        <v>3558.0381716000002</v>
      </c>
      <c r="S15277" s="9">
        <v>3555.1838407999899</v>
      </c>
      <c r="T15277" s="9">
        <v>3548.9830532000001</v>
      </c>
    </row>
    <row r="15278" spans="1:20" x14ac:dyDescent="0.35">
      <c r="A15278">
        <f t="shared" si="464"/>
        <v>15278</v>
      </c>
      <c r="B15278" s="3" t="s">
        <v>1038</v>
      </c>
      <c r="C15278" s="3" t="s">
        <v>75</v>
      </c>
      <c r="D15278" s="3" t="s">
        <v>29</v>
      </c>
      <c r="E15278">
        <v>2021</v>
      </c>
      <c r="F15278" s="3" t="str">
        <f t="shared" si="463"/>
        <v>RCElevH HORS2021</v>
      </c>
      <c r="G15278" s="9">
        <v>3549.0814783999999</v>
      </c>
      <c r="H15278" s="9">
        <v>3550.5578564000002</v>
      </c>
      <c r="I15278" s="9">
        <v>3547.6707171999901</v>
      </c>
      <c r="J15278" s="9">
        <v>3537.5657299999998</v>
      </c>
      <c r="K15278" s="9">
        <v>3519.7835771999999</v>
      </c>
      <c r="L15278" s="9">
        <v>3480.9712399999999</v>
      </c>
      <c r="M15278" s="9">
        <v>3472.5394812</v>
      </c>
      <c r="N15278" s="9">
        <v>3469.5867251999998</v>
      </c>
      <c r="O15278" s="9">
        <v>3508.4646791999999</v>
      </c>
      <c r="P15278" s="9">
        <v>3541.4699295999999</v>
      </c>
      <c r="Q15278" s="9">
        <v>3554.1995887999901</v>
      </c>
      <c r="R15278" s="9">
        <v>3557.6772792000002</v>
      </c>
      <c r="S15278" s="9">
        <v>3553.0841031999998</v>
      </c>
      <c r="T15278" s="9">
        <v>3547.8019507999902</v>
      </c>
    </row>
    <row r="15279" spans="1:20" x14ac:dyDescent="0.35">
      <c r="A15279">
        <f t="shared" si="464"/>
        <v>15279</v>
      </c>
      <c r="B15279" s="3" t="s">
        <v>1038</v>
      </c>
      <c r="C15279" s="3" t="s">
        <v>75</v>
      </c>
      <c r="D15279" s="3" t="s">
        <v>29</v>
      </c>
      <c r="E15279">
        <v>2022</v>
      </c>
      <c r="F15279" s="3" t="str">
        <f t="shared" si="463"/>
        <v>RCElevH HORS2022</v>
      </c>
      <c r="G15279" s="9">
        <v>3549.7048380000001</v>
      </c>
      <c r="H15279" s="9">
        <v>3550.5906648</v>
      </c>
      <c r="I15279" s="9">
        <v>3549.5736044</v>
      </c>
      <c r="J15279" s="9">
        <v>3544.0617932</v>
      </c>
      <c r="K15279" s="9">
        <v>3542.1589060000001</v>
      </c>
      <c r="L15279" s="9">
        <v>3545.0460451999902</v>
      </c>
      <c r="M15279" s="9">
        <v>3543.2743915999999</v>
      </c>
      <c r="N15279" s="9">
        <v>3543.7337091999998</v>
      </c>
      <c r="O15279" s="9">
        <v>3549.5736044</v>
      </c>
      <c r="P15279" s="9">
        <v>3556.0696675999998</v>
      </c>
      <c r="Q15279" s="9">
        <v>3556.6602187999902</v>
      </c>
      <c r="R15279" s="9">
        <v>3555.6431583999902</v>
      </c>
      <c r="S15279" s="9">
        <v>3553.1825284000001</v>
      </c>
      <c r="T15279" s="9">
        <v>3547.8019507999902</v>
      </c>
    </row>
    <row r="15280" spans="1:20" x14ac:dyDescent="0.35">
      <c r="A15280">
        <f t="shared" si="464"/>
        <v>15280</v>
      </c>
      <c r="B15280" s="3" t="s">
        <v>1038</v>
      </c>
      <c r="C15280" s="3" t="s">
        <v>75</v>
      </c>
      <c r="D15280" s="3" t="s">
        <v>29</v>
      </c>
      <c r="E15280">
        <v>2023</v>
      </c>
      <c r="F15280" s="3" t="str">
        <f t="shared" si="463"/>
        <v>RCElevH HORS2023</v>
      </c>
      <c r="G15280" s="9">
        <v>3545.9646803999999</v>
      </c>
      <c r="H15280" s="9">
        <v>3547.2442080000001</v>
      </c>
      <c r="I15280" s="9">
        <v>3547.0473575999999</v>
      </c>
      <c r="J15280" s="9">
        <v>3545.439746</v>
      </c>
      <c r="K15280" s="9">
        <v>3544.5867275999999</v>
      </c>
      <c r="L15280" s="9">
        <v>3543.4056252</v>
      </c>
      <c r="M15280" s="9">
        <v>3537.1720292</v>
      </c>
      <c r="N15280" s="9">
        <v>3526.6733411999999</v>
      </c>
      <c r="O15280" s="9">
        <v>3528.7730787999999</v>
      </c>
      <c r="P15280" s="9">
        <v>3551.1484076000002</v>
      </c>
      <c r="Q15280" s="9">
        <v>3557.0867280000002</v>
      </c>
      <c r="R15280" s="9">
        <v>3555.8400087999999</v>
      </c>
      <c r="S15280" s="9">
        <v>3553.4121871999901</v>
      </c>
      <c r="T15280" s="9">
        <v>3547.8019507999902</v>
      </c>
    </row>
    <row r="15281" spans="1:20" x14ac:dyDescent="0.35">
      <c r="A15281">
        <f t="shared" si="464"/>
        <v>15281</v>
      </c>
      <c r="B15281" s="3" t="s">
        <v>1038</v>
      </c>
      <c r="C15281" s="3" t="s">
        <v>75</v>
      </c>
      <c r="D15281" s="3" t="s">
        <v>29</v>
      </c>
      <c r="E15281">
        <v>2024</v>
      </c>
      <c r="F15281" s="3" t="str">
        <f t="shared" si="463"/>
        <v>RCElevH HORS2024</v>
      </c>
      <c r="G15281" s="9">
        <v>3550.22977239999</v>
      </c>
      <c r="H15281" s="9">
        <v>3552.2967015999998</v>
      </c>
      <c r="I15281" s="9">
        <v>3548.49092719999</v>
      </c>
      <c r="J15281" s="9">
        <v>3543.2743915999999</v>
      </c>
      <c r="K15281" s="9">
        <v>3540.6169111999998</v>
      </c>
      <c r="L15281" s="9">
        <v>3530.1182232000001</v>
      </c>
      <c r="M15281" s="9">
        <v>3527.2638923999998</v>
      </c>
      <c r="N15281" s="9">
        <v>3527.6575932000001</v>
      </c>
      <c r="O15281" s="9">
        <v>3552.8872528000002</v>
      </c>
      <c r="P15281" s="9">
        <v>3557.9725548000001</v>
      </c>
      <c r="Q15281" s="9">
        <v>3554.8557568000001</v>
      </c>
      <c r="R15281" s="9">
        <v>3551.6077252</v>
      </c>
      <c r="S15281" s="9">
        <v>3547.8347592</v>
      </c>
      <c r="T15281" s="9">
        <v>3538.4187483999999</v>
      </c>
    </row>
    <row r="15282" spans="1:20" x14ac:dyDescent="0.35">
      <c r="A15282">
        <f t="shared" si="464"/>
        <v>15282</v>
      </c>
      <c r="B15282" s="3" t="s">
        <v>1038</v>
      </c>
      <c r="C15282" s="3" t="s">
        <v>75</v>
      </c>
      <c r="D15282" s="3" t="s">
        <v>29</v>
      </c>
      <c r="E15282">
        <v>2025</v>
      </c>
      <c r="F15282" s="3" t="str">
        <f t="shared" si="463"/>
        <v>RCElevH HORS2025</v>
      </c>
      <c r="G15282" s="9">
        <v>3538.5827903999998</v>
      </c>
      <c r="H15282" s="9">
        <v>3538.1562812000002</v>
      </c>
      <c r="I15282" s="9">
        <v>3536.6799031999999</v>
      </c>
      <c r="J15282" s="9">
        <v>3538.8780660000002</v>
      </c>
      <c r="K15282" s="9">
        <v>3518.24158239999</v>
      </c>
      <c r="L15282" s="9">
        <v>3503.6090359999998</v>
      </c>
      <c r="M15282" s="9">
        <v>3490.3872507999899</v>
      </c>
      <c r="N15282" s="9">
        <v>3489.8295079999998</v>
      </c>
      <c r="O15282" s="9">
        <v>3535.7940764</v>
      </c>
      <c r="P15282" s="9">
        <v>3556.1680928000001</v>
      </c>
      <c r="Q15282" s="9">
        <v>3558.8911899999998</v>
      </c>
      <c r="R15282" s="9">
        <v>3557.2835783999999</v>
      </c>
      <c r="S15282" s="9">
        <v>3553.1169116000001</v>
      </c>
      <c r="T15282" s="9">
        <v>3547.8019507999902</v>
      </c>
    </row>
    <row r="15283" spans="1:20" x14ac:dyDescent="0.35">
      <c r="A15283">
        <f t="shared" si="464"/>
        <v>15283</v>
      </c>
      <c r="B15283" s="3" t="s">
        <v>1038</v>
      </c>
      <c r="C15283" s="3" t="s">
        <v>75</v>
      </c>
      <c r="D15283" s="3" t="s">
        <v>29</v>
      </c>
      <c r="E15283">
        <v>2026</v>
      </c>
      <c r="F15283" s="3" t="str">
        <f t="shared" si="463"/>
        <v>RCElevH HORS2026</v>
      </c>
      <c r="G15283" s="9">
        <v>3549.5079876</v>
      </c>
      <c r="H15283" s="9">
        <v>3548.1956516</v>
      </c>
      <c r="I15283" s="9">
        <v>3546.9489323999901</v>
      </c>
      <c r="J15283" s="9">
        <v>3541.3386959999998</v>
      </c>
      <c r="K15283" s="9">
        <v>3541.2730792000002</v>
      </c>
      <c r="L15283" s="9">
        <v>3539.5342339999902</v>
      </c>
      <c r="M15283" s="9">
        <v>3532.3820028</v>
      </c>
      <c r="N15283" s="9">
        <v>3525.5906639999998</v>
      </c>
      <c r="O15283" s="9">
        <v>3535.49880079999</v>
      </c>
      <c r="P15283" s="9">
        <v>3558.5302975999998</v>
      </c>
      <c r="Q15283" s="9">
        <v>3557.2507700000001</v>
      </c>
      <c r="R15283" s="9">
        <v>3555.9712423999899</v>
      </c>
      <c r="S15283" s="9">
        <v>3553.2809536</v>
      </c>
      <c r="T15283" s="9">
        <v>3547.8019507999902</v>
      </c>
    </row>
    <row r="15284" spans="1:20" x14ac:dyDescent="0.35">
      <c r="A15284">
        <f t="shared" si="464"/>
        <v>15284</v>
      </c>
      <c r="B15284" s="3" t="s">
        <v>1038</v>
      </c>
      <c r="C15284" s="3" t="s">
        <v>75</v>
      </c>
      <c r="D15284" s="3" t="s">
        <v>29</v>
      </c>
      <c r="E15284">
        <v>2027</v>
      </c>
      <c r="F15284" s="3" t="str">
        <f t="shared" si="463"/>
        <v>RCElevH HORS2027</v>
      </c>
      <c r="G15284" s="9">
        <v>3544.4554939999998</v>
      </c>
      <c r="H15284" s="9">
        <v>3538.8452576</v>
      </c>
      <c r="I15284" s="9">
        <v>3536.9423703999901</v>
      </c>
      <c r="J15284" s="9">
        <v>3532.9397455999901</v>
      </c>
      <c r="K15284" s="9">
        <v>3523.9174355999999</v>
      </c>
      <c r="L15284" s="9">
        <v>3510.9909259999999</v>
      </c>
      <c r="M15284" s="9">
        <v>3500.5250464000001</v>
      </c>
      <c r="N15284" s="9">
        <v>3504.5276712</v>
      </c>
      <c r="O15284" s="9">
        <v>3527.0014252000001</v>
      </c>
      <c r="P15284" s="9">
        <v>3546.4896147999998</v>
      </c>
      <c r="Q15284" s="9">
        <v>3550.0329219999999</v>
      </c>
      <c r="R15284" s="9">
        <v>3550.0657303999901</v>
      </c>
      <c r="S15284" s="9">
        <v>3549.9016883999998</v>
      </c>
      <c r="T15284" s="9">
        <v>3547.0473575999999</v>
      </c>
    </row>
    <row r="15285" spans="1:20" x14ac:dyDescent="0.35">
      <c r="A15285">
        <f t="shared" si="464"/>
        <v>15285</v>
      </c>
      <c r="B15285" s="3" t="s">
        <v>1038</v>
      </c>
      <c r="C15285" s="3" t="s">
        <v>75</v>
      </c>
      <c r="D15285" s="3" t="s">
        <v>29</v>
      </c>
      <c r="E15285">
        <v>2028</v>
      </c>
      <c r="F15285" s="3" t="str">
        <f t="shared" ref="F15285:F15348" si="465">_xlfn.CONCAT(B15285,C15285,D15285,E15285)</f>
        <v>RCElevH HORS2028</v>
      </c>
      <c r="G15285" s="9">
        <v>3545.0788536</v>
      </c>
      <c r="H15285" s="9">
        <v>3539.9279348</v>
      </c>
      <c r="I15285" s="9">
        <v>3537.3688796000001</v>
      </c>
      <c r="J15285" s="9">
        <v>3529.3636299999998</v>
      </c>
      <c r="K15285" s="9">
        <v>3508.8583800000001</v>
      </c>
      <c r="L15285" s="9">
        <v>3471.2271452</v>
      </c>
      <c r="M15285" s="9">
        <v>3468.5040479999998</v>
      </c>
      <c r="N15285" s="9">
        <v>3472.605098</v>
      </c>
      <c r="O15285" s="9">
        <v>3522.9988003999902</v>
      </c>
      <c r="P15285" s="9">
        <v>3556.5617935999999</v>
      </c>
      <c r="Q15285" s="9">
        <v>3557.8085127999998</v>
      </c>
      <c r="R15285" s="9">
        <v>3550.8203235999999</v>
      </c>
      <c r="S15285" s="9">
        <v>3546.5224232</v>
      </c>
      <c r="T15285" s="9">
        <v>3537.4673048</v>
      </c>
    </row>
    <row r="15286" spans="1:20" x14ac:dyDescent="0.35">
      <c r="A15286">
        <f t="shared" si="464"/>
        <v>15286</v>
      </c>
      <c r="B15286" s="3" t="s">
        <v>1038</v>
      </c>
      <c r="C15286" s="3" t="s">
        <v>75</v>
      </c>
      <c r="D15286" s="3" t="s">
        <v>29</v>
      </c>
      <c r="E15286">
        <v>2029</v>
      </c>
      <c r="F15286" s="3" t="str">
        <f t="shared" si="465"/>
        <v>RCElevH HORS2029</v>
      </c>
      <c r="G15286" s="9">
        <v>3538.1890896</v>
      </c>
      <c r="H15286" s="9">
        <v>3536.22058559999</v>
      </c>
      <c r="I15286" s="9">
        <v>3538.5171735999902</v>
      </c>
      <c r="J15286" s="9">
        <v>3538.0578559999999</v>
      </c>
      <c r="K15286" s="9">
        <v>3537.6969635999999</v>
      </c>
      <c r="L15286" s="9">
        <v>3540.3872523999999</v>
      </c>
      <c r="M15286" s="9">
        <v>3545.0460451999902</v>
      </c>
      <c r="N15286" s="9">
        <v>3545.2428955999999</v>
      </c>
      <c r="O15286" s="9">
        <v>3546.5552315999998</v>
      </c>
      <c r="P15286" s="9">
        <v>3550.0329219999999</v>
      </c>
      <c r="Q15286" s="9">
        <v>3551.2140244000002</v>
      </c>
      <c r="R15286" s="9">
        <v>3550.2953892</v>
      </c>
      <c r="S15286" s="9">
        <v>3549.0814783999999</v>
      </c>
      <c r="T15286" s="9">
        <v>3545.7678299999998</v>
      </c>
    </row>
    <row r="15287" spans="1:20" x14ac:dyDescent="0.35">
      <c r="A15287">
        <f t="shared" si="464"/>
        <v>15287</v>
      </c>
      <c r="B15287" s="3" t="s">
        <v>1038</v>
      </c>
      <c r="C15287" s="3" t="s">
        <v>86</v>
      </c>
      <c r="D15287" s="3" t="s">
        <v>29</v>
      </c>
      <c r="E15287">
        <v>2020</v>
      </c>
      <c r="F15287" s="3" t="str">
        <f t="shared" si="465"/>
        <v>RCQOutH HORS2020</v>
      </c>
      <c r="G15287" s="9">
        <v>1.73739687886761</v>
      </c>
      <c r="H15287" s="9">
        <v>1.7558354009633299</v>
      </c>
      <c r="I15287" s="9">
        <v>2.81514861458415</v>
      </c>
      <c r="J15287" s="9">
        <v>3.9102819008811101</v>
      </c>
      <c r="K15287" s="9">
        <v>2.67482468112473</v>
      </c>
      <c r="L15287" s="9">
        <v>4.9628179189315702</v>
      </c>
      <c r="M15287" s="9">
        <v>5.4862832096899101</v>
      </c>
      <c r="N15287" s="9">
        <v>11.262222619919401</v>
      </c>
      <c r="O15287" s="9">
        <v>6.1166227559810498</v>
      </c>
      <c r="P15287" s="9">
        <v>1.81104093678219</v>
      </c>
      <c r="Q15287" s="9">
        <v>3.3716730709300098</v>
      </c>
      <c r="R15287" s="9">
        <v>1.43256172272169</v>
      </c>
      <c r="S15287" s="9">
        <v>3.2890808722460898</v>
      </c>
      <c r="T15287" s="9">
        <v>3.6871902647207602</v>
      </c>
    </row>
    <row r="15288" spans="1:20" x14ac:dyDescent="0.35">
      <c r="A15288">
        <f t="shared" si="464"/>
        <v>15288</v>
      </c>
      <c r="B15288" s="3" t="s">
        <v>1038</v>
      </c>
      <c r="C15288" s="3" t="s">
        <v>86</v>
      </c>
      <c r="D15288" s="3" t="s">
        <v>29</v>
      </c>
      <c r="E15288">
        <v>2021</v>
      </c>
      <c r="F15288" s="3" t="str">
        <f t="shared" si="465"/>
        <v>RCQOutH HORS2021</v>
      </c>
      <c r="G15288" s="9">
        <v>1.2633739951177301</v>
      </c>
      <c r="H15288" s="9">
        <v>1.29458494743195</v>
      </c>
      <c r="I15288" s="9">
        <v>2.8272201112904498</v>
      </c>
      <c r="J15288" s="9">
        <v>4.7657744810651996</v>
      </c>
      <c r="K15288" s="9">
        <v>7.6635322400991601</v>
      </c>
      <c r="L15288" s="9">
        <v>11.185618166663101</v>
      </c>
      <c r="M15288" s="9">
        <v>6.4562934265215901</v>
      </c>
      <c r="N15288" s="9">
        <v>8.91345826186968</v>
      </c>
      <c r="O15288" s="9">
        <v>3.1919157946899501</v>
      </c>
      <c r="P15288" s="9">
        <v>1.9113824584983801</v>
      </c>
      <c r="Q15288" s="9">
        <v>3.87033407687932</v>
      </c>
      <c r="R15288" s="9">
        <v>2.1203087104451295</v>
      </c>
      <c r="S15288" s="9">
        <v>5.2585025353075601</v>
      </c>
      <c r="T15288" s="9">
        <v>3.7907272712258999</v>
      </c>
    </row>
    <row r="15289" spans="1:20" x14ac:dyDescent="0.35">
      <c r="A15289">
        <f t="shared" si="464"/>
        <v>15289</v>
      </c>
      <c r="B15289" s="3" t="s">
        <v>1038</v>
      </c>
      <c r="C15289" s="3" t="s">
        <v>86</v>
      </c>
      <c r="D15289" s="3" t="s">
        <v>29</v>
      </c>
      <c r="E15289">
        <v>2022</v>
      </c>
      <c r="F15289" s="3" t="str">
        <f t="shared" si="465"/>
        <v>RCQOutH HORS2022</v>
      </c>
      <c r="G15289" s="9">
        <v>1.37195241781716</v>
      </c>
      <c r="H15289" s="9">
        <v>1.00047277224475</v>
      </c>
      <c r="I15289" s="9">
        <v>1.74394040521815</v>
      </c>
      <c r="J15289" s="9">
        <v>7.9051504512903801</v>
      </c>
      <c r="K15289" s="9">
        <v>4.1644775005268704</v>
      </c>
      <c r="L15289" s="9">
        <v>1.1433082000930499</v>
      </c>
      <c r="M15289" s="9">
        <v>4.4131273939362297</v>
      </c>
      <c r="N15289" s="9">
        <v>10.597939083391701</v>
      </c>
      <c r="O15289" s="9">
        <v>7.74042798375348</v>
      </c>
      <c r="P15289" s="9">
        <v>1.88956216378163</v>
      </c>
      <c r="Q15289" s="9">
        <v>1.43478632987073</v>
      </c>
      <c r="R15289" s="9">
        <v>1.7505102339604399</v>
      </c>
      <c r="S15289" s="9">
        <v>2.5169375464369699</v>
      </c>
      <c r="T15289" s="9">
        <v>2.67901496090338</v>
      </c>
    </row>
    <row r="15290" spans="1:20" x14ac:dyDescent="0.35">
      <c r="A15290">
        <f t="shared" si="464"/>
        <v>15290</v>
      </c>
      <c r="B15290" s="3" t="s">
        <v>1038</v>
      </c>
      <c r="C15290" s="3" t="s">
        <v>86</v>
      </c>
      <c r="D15290" s="3" t="s">
        <v>29</v>
      </c>
      <c r="E15290">
        <v>2023</v>
      </c>
      <c r="F15290" s="3" t="str">
        <f t="shared" si="465"/>
        <v>RCQOutH HORS2023</v>
      </c>
      <c r="G15290" s="9">
        <v>1.7318165277365001</v>
      </c>
      <c r="H15290" s="9">
        <v>0.78596828458759704</v>
      </c>
      <c r="I15290" s="9">
        <v>1.0247100339488</v>
      </c>
      <c r="J15290" s="9">
        <v>2.1516098712134002</v>
      </c>
      <c r="K15290" s="9">
        <v>1.7848256446652</v>
      </c>
      <c r="L15290" s="9">
        <v>1.72407019216965</v>
      </c>
      <c r="M15290" s="9">
        <v>7.3736851586100096</v>
      </c>
      <c r="N15290" s="9">
        <v>13.407545420636101</v>
      </c>
      <c r="O15290" s="9">
        <v>7.1127132390155499</v>
      </c>
      <c r="P15290" s="9">
        <v>1.84941420970016</v>
      </c>
      <c r="Q15290" s="9">
        <v>3.3272784093169698</v>
      </c>
      <c r="R15290" s="9">
        <v>2.9330759849611101</v>
      </c>
      <c r="S15290" s="9">
        <v>3.21780537566341</v>
      </c>
      <c r="T15290" s="9">
        <v>3.39051769410715</v>
      </c>
    </row>
    <row r="15291" spans="1:20" x14ac:dyDescent="0.35">
      <c r="A15291">
        <f t="shared" si="464"/>
        <v>15291</v>
      </c>
      <c r="B15291" s="3" t="s">
        <v>1038</v>
      </c>
      <c r="C15291" s="3" t="s">
        <v>86</v>
      </c>
      <c r="D15291" s="3" t="s">
        <v>29</v>
      </c>
      <c r="E15291">
        <v>2024</v>
      </c>
      <c r="F15291" s="3" t="str">
        <f t="shared" si="465"/>
        <v>RCQOutH HORS2024</v>
      </c>
      <c r="G15291" s="9">
        <v>1.03617008523884</v>
      </c>
      <c r="H15291" s="9">
        <v>1.0207218284009401</v>
      </c>
      <c r="I15291" s="9">
        <v>2.7976300723894898</v>
      </c>
      <c r="J15291" s="9">
        <v>3.9341818100542398</v>
      </c>
      <c r="K15291" s="9">
        <v>2.3520773145425999</v>
      </c>
      <c r="L15291" s="9">
        <v>4.6034784002365097</v>
      </c>
      <c r="M15291" s="9">
        <v>3.1529706201972201</v>
      </c>
      <c r="N15291" s="9">
        <v>4.7286741199590203</v>
      </c>
      <c r="O15291" s="9">
        <v>7.16934603267815</v>
      </c>
      <c r="P15291" s="9">
        <v>5.70702869074153</v>
      </c>
      <c r="Q15291" s="9">
        <v>3.4489260157844202</v>
      </c>
      <c r="R15291" s="9">
        <v>4.3739735028569999</v>
      </c>
      <c r="S15291" s="9">
        <v>3.6110948451812499</v>
      </c>
      <c r="T15291" s="9">
        <v>4.3199016902659704</v>
      </c>
    </row>
    <row r="15292" spans="1:20" x14ac:dyDescent="0.35">
      <c r="A15292">
        <f t="shared" si="464"/>
        <v>15292</v>
      </c>
      <c r="B15292" s="3" t="s">
        <v>1038</v>
      </c>
      <c r="C15292" s="3" t="s">
        <v>86</v>
      </c>
      <c r="D15292" s="3" t="s">
        <v>29</v>
      </c>
      <c r="E15292">
        <v>2025</v>
      </c>
      <c r="F15292" s="3" t="str">
        <f t="shared" si="465"/>
        <v>RCQOutH HORS2025</v>
      </c>
      <c r="G15292" s="9">
        <v>1.1419239633353</v>
      </c>
      <c r="H15292" s="9">
        <v>1.3280728687162699</v>
      </c>
      <c r="I15292" s="9">
        <v>1.3999255276264</v>
      </c>
      <c r="J15292" s="9">
        <v>2.5167607670704002</v>
      </c>
      <c r="K15292" s="9">
        <v>9.7797182400447298</v>
      </c>
      <c r="L15292" s="9">
        <v>6.6284344620834998</v>
      </c>
      <c r="M15292" s="9">
        <v>9.3601042716510001</v>
      </c>
      <c r="N15292" s="9">
        <v>12.564444543664999</v>
      </c>
      <c r="O15292" s="9">
        <v>4.6921442753517804</v>
      </c>
      <c r="P15292" s="9">
        <v>3.0215676462243102</v>
      </c>
      <c r="Q15292" s="9">
        <v>1.9570661474709401</v>
      </c>
      <c r="R15292" s="9">
        <v>2.5119388565590199</v>
      </c>
      <c r="S15292" s="9">
        <v>3.9288433979974</v>
      </c>
      <c r="T15292" s="9">
        <v>3.2546831507512199</v>
      </c>
    </row>
    <row r="15293" spans="1:20" x14ac:dyDescent="0.35">
      <c r="A15293">
        <f t="shared" si="464"/>
        <v>15293</v>
      </c>
      <c r="B15293" s="3" t="s">
        <v>1038</v>
      </c>
      <c r="C15293" s="3" t="s">
        <v>86</v>
      </c>
      <c r="D15293" s="3" t="s">
        <v>29</v>
      </c>
      <c r="E15293">
        <v>2026</v>
      </c>
      <c r="F15293" s="3" t="str">
        <f t="shared" si="465"/>
        <v>RCQOutH HORS2026</v>
      </c>
      <c r="G15293" s="9">
        <v>0.90092185537469005</v>
      </c>
      <c r="H15293" s="9">
        <v>2.0895467235663401</v>
      </c>
      <c r="I15293" s="9">
        <v>3.2835162580952502</v>
      </c>
      <c r="J15293" s="9">
        <v>6.48081807858944</v>
      </c>
      <c r="K15293" s="9">
        <v>1.7533637676193701</v>
      </c>
      <c r="L15293" s="9">
        <v>2.1125034996152601</v>
      </c>
      <c r="M15293" s="9">
        <v>8.1609842049425207</v>
      </c>
      <c r="N15293" s="9">
        <v>14.253423308327701</v>
      </c>
      <c r="O15293" s="9">
        <v>7.3905472141529298</v>
      </c>
      <c r="P15293" s="9">
        <v>1.5122194246790499</v>
      </c>
      <c r="Q15293" s="9">
        <v>3.4300131653626602</v>
      </c>
      <c r="R15293" s="9">
        <v>2.6635091973544398</v>
      </c>
      <c r="S15293" s="9">
        <v>3.06705427536484</v>
      </c>
      <c r="T15293" s="9">
        <v>2.7379179185404801</v>
      </c>
    </row>
    <row r="15294" spans="1:20" x14ac:dyDescent="0.35">
      <c r="A15294">
        <f t="shared" si="464"/>
        <v>15294</v>
      </c>
      <c r="B15294" s="3" t="s">
        <v>1038</v>
      </c>
      <c r="C15294" s="3" t="s">
        <v>86</v>
      </c>
      <c r="D15294" s="3" t="s">
        <v>29</v>
      </c>
      <c r="E15294">
        <v>2027</v>
      </c>
      <c r="F15294" s="3" t="str">
        <f t="shared" si="465"/>
        <v>RCQOutH HORS2027</v>
      </c>
      <c r="G15294" s="9">
        <v>2.2586120851663298</v>
      </c>
      <c r="H15294" s="9">
        <v>2.7715592994896499</v>
      </c>
      <c r="I15294" s="9">
        <v>1.46811993006369</v>
      </c>
      <c r="J15294" s="9">
        <v>1.9469510137603501</v>
      </c>
      <c r="K15294" s="9">
        <v>3.8998535515651001</v>
      </c>
      <c r="L15294" s="9">
        <v>4.8510706079940302</v>
      </c>
      <c r="M15294" s="9">
        <v>6.1864585672035401</v>
      </c>
      <c r="N15294" s="9">
        <v>7.7904660295544401</v>
      </c>
      <c r="O15294" s="9">
        <v>4.1346979542649898</v>
      </c>
      <c r="P15294" s="9">
        <v>2.02512926585778</v>
      </c>
      <c r="Q15294" s="9">
        <v>1.4556948561898699</v>
      </c>
      <c r="R15294" s="9">
        <v>1.50048575077226</v>
      </c>
      <c r="S15294" s="9">
        <v>1.05923455900317</v>
      </c>
      <c r="T15294" s="9">
        <v>2.23526405061657</v>
      </c>
    </row>
    <row r="15295" spans="1:20" x14ac:dyDescent="0.35">
      <c r="A15295">
        <f t="shared" si="464"/>
        <v>15295</v>
      </c>
      <c r="B15295" s="3" t="s">
        <v>1038</v>
      </c>
      <c r="C15295" s="3" t="s">
        <v>86</v>
      </c>
      <c r="D15295" s="3" t="s">
        <v>29</v>
      </c>
      <c r="E15295">
        <v>2028</v>
      </c>
      <c r="F15295" s="3" t="str">
        <f t="shared" si="465"/>
        <v>RCQOutH HORS2028</v>
      </c>
      <c r="G15295" s="9">
        <v>1.8505779356581999</v>
      </c>
      <c r="H15295" s="9">
        <v>2.43206681594785</v>
      </c>
      <c r="I15295" s="9">
        <v>1.7018876962642899</v>
      </c>
      <c r="J15295" s="9">
        <v>3.3222936176082198</v>
      </c>
      <c r="K15295" s="9">
        <v>8.1705015902358795</v>
      </c>
      <c r="L15295" s="9">
        <v>9.3601426931558596</v>
      </c>
      <c r="M15295" s="9">
        <v>2.3932549110613799</v>
      </c>
      <c r="N15295" s="9">
        <v>1.2712906374777699</v>
      </c>
      <c r="O15295" s="9">
        <v>4.6011581321129196</v>
      </c>
      <c r="P15295" s="9">
        <v>4.7927113098529501</v>
      </c>
      <c r="Q15295" s="9">
        <v>3.4315085488964998</v>
      </c>
      <c r="R15295" s="9">
        <v>6.4555439767318799</v>
      </c>
      <c r="S15295" s="9">
        <v>3.9535867193229102</v>
      </c>
      <c r="T15295" s="9">
        <v>4.1346102668826603</v>
      </c>
    </row>
    <row r="15296" spans="1:20" x14ac:dyDescent="0.35">
      <c r="A15296">
        <f t="shared" si="464"/>
        <v>15296</v>
      </c>
      <c r="B15296" s="3" t="s">
        <v>1038</v>
      </c>
      <c r="C15296" s="3" t="s">
        <v>86</v>
      </c>
      <c r="D15296" s="3" t="s">
        <v>29</v>
      </c>
      <c r="E15296">
        <v>2029</v>
      </c>
      <c r="F15296" s="3" t="str">
        <f t="shared" si="465"/>
        <v>RCQOutH HORS2029</v>
      </c>
      <c r="G15296" s="9">
        <v>1.51530026135997</v>
      </c>
      <c r="H15296" s="9">
        <v>1.7149505902789099</v>
      </c>
      <c r="I15296" s="9">
        <v>0.90536741043437496</v>
      </c>
      <c r="J15296" s="9">
        <v>1.4337373053428899</v>
      </c>
      <c r="K15296" s="9">
        <v>1.2225772793868199</v>
      </c>
      <c r="L15296" s="9">
        <v>1.89965059669569</v>
      </c>
      <c r="M15296" s="9">
        <v>5.2102029106325096</v>
      </c>
      <c r="N15296" s="9">
        <v>5.8217554573221904</v>
      </c>
      <c r="O15296" s="9">
        <v>6.8651132507891903</v>
      </c>
      <c r="P15296" s="9">
        <v>2.3442745862555801</v>
      </c>
      <c r="Q15296" s="9">
        <v>1.45540321638541</v>
      </c>
      <c r="R15296" s="9">
        <v>1.5624132657093499</v>
      </c>
      <c r="S15296" s="9">
        <v>1.6070760855803601</v>
      </c>
      <c r="T15296" s="9">
        <v>1.9576465285537701</v>
      </c>
    </row>
    <row r="15297" spans="1:20" x14ac:dyDescent="0.35">
      <c r="A15297">
        <f t="shared" si="464"/>
        <v>15297</v>
      </c>
      <c r="B15297" s="3" t="s">
        <v>1038</v>
      </c>
      <c r="C15297" s="3" t="s">
        <v>95</v>
      </c>
      <c r="D15297" s="3" t="s">
        <v>29</v>
      </c>
      <c r="E15297">
        <v>2020</v>
      </c>
      <c r="F15297" s="3" t="str">
        <f t="shared" si="465"/>
        <v>RCSpillH HORS2020</v>
      </c>
      <c r="G15297" s="9">
        <v>0</v>
      </c>
      <c r="H15297" s="9">
        <v>0</v>
      </c>
      <c r="I15297" s="9">
        <v>0</v>
      </c>
      <c r="J15297" s="9">
        <v>8.3627234249623594E-2</v>
      </c>
      <c r="K15297" s="9">
        <v>0</v>
      </c>
      <c r="L15297" s="9">
        <v>0.13310841906471099</v>
      </c>
      <c r="M15297" s="9">
        <v>0.15900645436491601</v>
      </c>
      <c r="N15297" s="9">
        <v>4.5870403450180497</v>
      </c>
      <c r="O15297" s="9">
        <v>0.25627738784798798</v>
      </c>
      <c r="P15297" s="9">
        <v>0</v>
      </c>
      <c r="Q15297" s="9">
        <v>0</v>
      </c>
      <c r="R15297" s="9">
        <v>0</v>
      </c>
      <c r="S15297" s="9">
        <v>0</v>
      </c>
      <c r="T15297" s="9">
        <v>0</v>
      </c>
    </row>
    <row r="15298" spans="1:20" x14ac:dyDescent="0.35">
      <c r="A15298">
        <f t="shared" si="464"/>
        <v>15298</v>
      </c>
      <c r="B15298" s="3" t="s">
        <v>1038</v>
      </c>
      <c r="C15298" s="3" t="s">
        <v>95</v>
      </c>
      <c r="D15298" s="3" t="s">
        <v>29</v>
      </c>
      <c r="E15298">
        <v>2021</v>
      </c>
      <c r="F15298" s="3" t="str">
        <f t="shared" si="465"/>
        <v>RCSpillH HORS2021</v>
      </c>
      <c r="G15298" s="9">
        <v>0</v>
      </c>
      <c r="H15298" s="9">
        <v>0</v>
      </c>
      <c r="I15298" s="9">
        <v>0</v>
      </c>
      <c r="J15298" s="9">
        <v>0.13845064741638399</v>
      </c>
      <c r="K15298" s="9">
        <v>1.33011599767208</v>
      </c>
      <c r="L15298" s="9">
        <v>4.4058886388929404</v>
      </c>
      <c r="M15298" s="9">
        <v>0.60925500385909404</v>
      </c>
      <c r="N15298" s="9">
        <v>2.5003646310544001</v>
      </c>
      <c r="O15298" s="9">
        <v>0</v>
      </c>
      <c r="P15298" s="9">
        <v>0</v>
      </c>
      <c r="Q15298" s="9">
        <v>1.0744875447042999E-3</v>
      </c>
      <c r="R15298" s="9">
        <v>0</v>
      </c>
      <c r="S15298" s="9">
        <v>0.17892952342735599</v>
      </c>
      <c r="T15298" s="9">
        <v>0</v>
      </c>
    </row>
    <row r="15299" spans="1:20" x14ac:dyDescent="0.35">
      <c r="A15299">
        <f t="shared" ref="A15299:A15362" si="466">A15298+1</f>
        <v>15299</v>
      </c>
      <c r="B15299" s="3" t="s">
        <v>1038</v>
      </c>
      <c r="C15299" s="3" t="s">
        <v>95</v>
      </c>
      <c r="D15299" s="3" t="s">
        <v>29</v>
      </c>
      <c r="E15299">
        <v>2022</v>
      </c>
      <c r="F15299" s="3" t="str">
        <f t="shared" si="465"/>
        <v>RCSpillH HORS2022</v>
      </c>
      <c r="G15299" s="9">
        <v>0</v>
      </c>
      <c r="H15299" s="9">
        <v>0</v>
      </c>
      <c r="I15299" s="9">
        <v>0</v>
      </c>
      <c r="J15299" s="9">
        <v>1.3438425751694101</v>
      </c>
      <c r="K15299" s="9">
        <v>0.26879424192187501</v>
      </c>
      <c r="L15299" s="9">
        <v>0</v>
      </c>
      <c r="M15299" s="9">
        <v>0.41183507892430499</v>
      </c>
      <c r="N15299" s="9">
        <v>3.9245999169788002</v>
      </c>
      <c r="O15299" s="9">
        <v>1.46954620104447</v>
      </c>
      <c r="P15299" s="9">
        <v>1.9296022807638799E-2</v>
      </c>
      <c r="Q15299" s="9">
        <v>0</v>
      </c>
      <c r="R15299" s="9">
        <v>0</v>
      </c>
      <c r="S15299" s="9">
        <v>0</v>
      </c>
      <c r="T15299" s="9">
        <v>0</v>
      </c>
    </row>
    <row r="15300" spans="1:20" x14ac:dyDescent="0.35">
      <c r="A15300">
        <f t="shared" si="466"/>
        <v>15300</v>
      </c>
      <c r="B15300" s="3" t="s">
        <v>1038</v>
      </c>
      <c r="C15300" s="3" t="s">
        <v>95</v>
      </c>
      <c r="D15300" s="3" t="s">
        <v>29</v>
      </c>
      <c r="E15300">
        <v>2023</v>
      </c>
      <c r="F15300" s="3" t="str">
        <f t="shared" si="465"/>
        <v>RCSpillH HORS2023</v>
      </c>
      <c r="G15300" s="9">
        <v>0</v>
      </c>
      <c r="H15300" s="9">
        <v>0</v>
      </c>
      <c r="I15300" s="9">
        <v>0</v>
      </c>
      <c r="J15300" s="9">
        <v>0</v>
      </c>
      <c r="K15300" s="9">
        <v>0</v>
      </c>
      <c r="L15300" s="9">
        <v>0</v>
      </c>
      <c r="M15300" s="9">
        <v>1.46660133793778</v>
      </c>
      <c r="N15300" s="9">
        <v>6.5570140176722198</v>
      </c>
      <c r="O15300" s="9">
        <v>1.59745588785204</v>
      </c>
      <c r="P15300" s="9">
        <v>0</v>
      </c>
      <c r="Q15300" s="9">
        <v>0</v>
      </c>
      <c r="R15300" s="9">
        <v>0</v>
      </c>
      <c r="S15300" s="9">
        <v>0</v>
      </c>
      <c r="T15300" s="9">
        <v>0</v>
      </c>
    </row>
    <row r="15301" spans="1:20" x14ac:dyDescent="0.35">
      <c r="A15301">
        <f t="shared" si="466"/>
        <v>15301</v>
      </c>
      <c r="B15301" s="3" t="s">
        <v>1038</v>
      </c>
      <c r="C15301" s="3" t="s">
        <v>95</v>
      </c>
      <c r="D15301" s="3" t="s">
        <v>29</v>
      </c>
      <c r="E15301">
        <v>2024</v>
      </c>
      <c r="F15301" s="3" t="str">
        <f t="shared" si="465"/>
        <v>RCSpillH HORS2024</v>
      </c>
      <c r="G15301" s="9">
        <v>0</v>
      </c>
      <c r="H15301" s="9">
        <v>0</v>
      </c>
      <c r="I15301" s="9">
        <v>0.216444863465347</v>
      </c>
      <c r="J15301" s="9">
        <v>1.1480044510215E-2</v>
      </c>
      <c r="K15301" s="9">
        <v>5.7292765622551999E-2</v>
      </c>
      <c r="L15301" s="9">
        <v>0.32856254741131002</v>
      </c>
      <c r="M15301" s="9">
        <v>0</v>
      </c>
      <c r="N15301" s="9">
        <v>0.29930613572805498</v>
      </c>
      <c r="O15301" s="9">
        <v>1.0780814805800401</v>
      </c>
      <c r="P15301" s="9">
        <v>1.1708878439422901</v>
      </c>
      <c r="Q15301" s="9">
        <v>0</v>
      </c>
      <c r="R15301" s="9">
        <v>1.2180055016305501E-2</v>
      </c>
      <c r="S15301" s="9">
        <v>0</v>
      </c>
      <c r="T15301" s="9">
        <v>0</v>
      </c>
    </row>
    <row r="15302" spans="1:20" x14ac:dyDescent="0.35">
      <c r="A15302">
        <f t="shared" si="466"/>
        <v>15302</v>
      </c>
      <c r="B15302" s="3" t="s">
        <v>1038</v>
      </c>
      <c r="C15302" s="3" t="s">
        <v>95</v>
      </c>
      <c r="D15302" s="3" t="s">
        <v>29</v>
      </c>
      <c r="E15302">
        <v>2025</v>
      </c>
      <c r="F15302" s="3" t="str">
        <f t="shared" si="465"/>
        <v>RCSpillH HORS2025</v>
      </c>
      <c r="G15302" s="9">
        <v>0</v>
      </c>
      <c r="H15302" s="9">
        <v>0</v>
      </c>
      <c r="I15302" s="9">
        <v>0</v>
      </c>
      <c r="J15302" s="9">
        <v>0.42596802056854799</v>
      </c>
      <c r="K15302" s="9">
        <v>3.3348718739197301</v>
      </c>
      <c r="L15302" s="9">
        <v>1.1927973468267801</v>
      </c>
      <c r="M15302" s="9">
        <v>3.1210770692398802</v>
      </c>
      <c r="N15302" s="9">
        <v>5.7439921916552699</v>
      </c>
      <c r="O15302" s="9">
        <v>0.36910088895467702</v>
      </c>
      <c r="P15302" s="9">
        <v>3.7549334925277701E-3</v>
      </c>
      <c r="Q15302" s="9">
        <v>0</v>
      </c>
      <c r="R15302" s="9">
        <v>0</v>
      </c>
      <c r="S15302" s="9">
        <v>8.6504139218801998E-3</v>
      </c>
      <c r="T15302" s="9">
        <v>0.13785261451845099</v>
      </c>
    </row>
    <row r="15303" spans="1:20" x14ac:dyDescent="0.35">
      <c r="A15303">
        <f t="shared" si="466"/>
        <v>15303</v>
      </c>
      <c r="B15303" s="3" t="s">
        <v>1038</v>
      </c>
      <c r="C15303" s="3" t="s">
        <v>95</v>
      </c>
      <c r="D15303" s="3" t="s">
        <v>29</v>
      </c>
      <c r="E15303">
        <v>2026</v>
      </c>
      <c r="F15303" s="3" t="str">
        <f t="shared" si="465"/>
        <v>RCSpillH HORS2026</v>
      </c>
      <c r="G15303" s="9">
        <v>0</v>
      </c>
      <c r="H15303" s="9">
        <v>0</v>
      </c>
      <c r="I15303" s="9">
        <v>8.902412283236108E-2</v>
      </c>
      <c r="J15303" s="9">
        <v>1.0904026087749299</v>
      </c>
      <c r="K15303" s="9">
        <v>0</v>
      </c>
      <c r="L15303" s="9">
        <v>0</v>
      </c>
      <c r="M15303" s="9">
        <v>1.96986531877877</v>
      </c>
      <c r="N15303" s="9">
        <v>7.2990059170097199</v>
      </c>
      <c r="O15303" s="9">
        <v>1.1611580692046699</v>
      </c>
      <c r="P15303" s="9">
        <v>0</v>
      </c>
      <c r="Q15303" s="9">
        <v>5.30246703178763E-4</v>
      </c>
      <c r="R15303" s="9">
        <v>0</v>
      </c>
      <c r="S15303" s="9">
        <v>0</v>
      </c>
      <c r="T15303" s="9">
        <v>0</v>
      </c>
    </row>
    <row r="15304" spans="1:20" x14ac:dyDescent="0.35">
      <c r="A15304">
        <f t="shared" si="466"/>
        <v>15304</v>
      </c>
      <c r="B15304" s="3" t="s">
        <v>1038</v>
      </c>
      <c r="C15304" s="3" t="s">
        <v>95</v>
      </c>
      <c r="D15304" s="3" t="s">
        <v>29</v>
      </c>
      <c r="E15304">
        <v>2027</v>
      </c>
      <c r="F15304" s="3" t="str">
        <f t="shared" si="465"/>
        <v>RCSpillH HORS2027</v>
      </c>
      <c r="G15304" s="9">
        <v>3.3415919736424701E-3</v>
      </c>
      <c r="H15304" s="9">
        <v>0</v>
      </c>
      <c r="I15304" s="9">
        <v>0</v>
      </c>
      <c r="J15304" s="9">
        <v>0</v>
      </c>
      <c r="K15304" s="9">
        <v>9.9225575010416595E-2</v>
      </c>
      <c r="L15304" s="9">
        <v>0.28734953420028803</v>
      </c>
      <c r="M15304" s="9">
        <v>0.94425132765784703</v>
      </c>
      <c r="N15304" s="9">
        <v>1.95894857489722</v>
      </c>
      <c r="O15304" s="9">
        <v>8.7702369657244594E-2</v>
      </c>
      <c r="P15304" s="9">
        <v>0</v>
      </c>
      <c r="Q15304" s="9">
        <v>0</v>
      </c>
      <c r="R15304" s="9">
        <v>0</v>
      </c>
      <c r="S15304" s="9">
        <v>0</v>
      </c>
      <c r="T15304" s="9">
        <v>0</v>
      </c>
    </row>
    <row r="15305" spans="1:20" x14ac:dyDescent="0.35">
      <c r="A15305">
        <f t="shared" si="466"/>
        <v>15305</v>
      </c>
      <c r="B15305" s="3" t="s">
        <v>1038</v>
      </c>
      <c r="C15305" s="3" t="s">
        <v>95</v>
      </c>
      <c r="D15305" s="3" t="s">
        <v>29</v>
      </c>
      <c r="E15305">
        <v>2028</v>
      </c>
      <c r="F15305" s="3" t="str">
        <f t="shared" si="465"/>
        <v>RCSpillH HORS2028</v>
      </c>
      <c r="G15305" s="9">
        <v>0</v>
      </c>
      <c r="H15305" s="9">
        <v>0</v>
      </c>
      <c r="I15305" s="9">
        <v>0</v>
      </c>
      <c r="J15305" s="9">
        <v>4.3920995226330597E-2</v>
      </c>
      <c r="K15305" s="9">
        <v>2.0091900679025501</v>
      </c>
      <c r="L15305" s="9">
        <v>2.8366306767983298</v>
      </c>
      <c r="M15305" s="9">
        <v>0</v>
      </c>
      <c r="N15305" s="9">
        <v>0</v>
      </c>
      <c r="O15305" s="9">
        <v>7.2207746515389706E-2</v>
      </c>
      <c r="P15305" s="9">
        <v>2.2111551500597199E-2</v>
      </c>
      <c r="Q15305" s="9">
        <v>0</v>
      </c>
      <c r="R15305" s="9">
        <v>2.78953106522222E-3</v>
      </c>
      <c r="S15305" s="9">
        <v>0</v>
      </c>
      <c r="T15305" s="9">
        <v>8.0930247572222195E-4</v>
      </c>
    </row>
    <row r="15306" spans="1:20" x14ac:dyDescent="0.35">
      <c r="A15306">
        <f t="shared" si="466"/>
        <v>15306</v>
      </c>
      <c r="B15306" s="3" t="s">
        <v>1038</v>
      </c>
      <c r="C15306" s="3" t="s">
        <v>95</v>
      </c>
      <c r="D15306" s="3" t="s">
        <v>29</v>
      </c>
      <c r="E15306">
        <v>2029</v>
      </c>
      <c r="F15306" s="3" t="str">
        <f t="shared" si="465"/>
        <v>RCSpillH HORS2029</v>
      </c>
      <c r="G15306" s="9">
        <v>0</v>
      </c>
      <c r="H15306" s="9">
        <v>0</v>
      </c>
      <c r="I15306" s="9">
        <v>0</v>
      </c>
      <c r="J15306" s="9">
        <v>0</v>
      </c>
      <c r="K15306" s="9">
        <v>0</v>
      </c>
      <c r="L15306" s="9">
        <v>0</v>
      </c>
      <c r="M15306" s="9">
        <v>1.0673580253639701</v>
      </c>
      <c r="N15306" s="9">
        <v>7.4403078731916594E-2</v>
      </c>
      <c r="O15306" s="9">
        <v>0.83414348388932802</v>
      </c>
      <c r="P15306" s="9">
        <v>0</v>
      </c>
      <c r="Q15306" s="9">
        <v>0</v>
      </c>
      <c r="R15306" s="9">
        <v>0</v>
      </c>
      <c r="S15306" s="9">
        <v>0</v>
      </c>
      <c r="T15306" s="9">
        <v>0</v>
      </c>
    </row>
    <row r="15307" spans="1:20" x14ac:dyDescent="0.35">
      <c r="A15307">
        <f t="shared" si="466"/>
        <v>15307</v>
      </c>
      <c r="B15307" s="3" t="s">
        <v>1038</v>
      </c>
      <c r="C15307" s="3" t="s">
        <v>77</v>
      </c>
      <c r="D15307" s="3" t="s">
        <v>29</v>
      </c>
      <c r="E15307">
        <v>2020</v>
      </c>
      <c r="F15307" s="3" t="str">
        <f t="shared" si="465"/>
        <v>RCGenH HORS2020</v>
      </c>
      <c r="G15307" s="9">
        <v>69.223613083333305</v>
      </c>
      <c r="H15307" s="9">
        <v>67.7061081541666</v>
      </c>
      <c r="I15307" s="9">
        <v>110.174381256944</v>
      </c>
      <c r="J15307" s="9">
        <v>140.02803319892399</v>
      </c>
      <c r="K15307" s="9">
        <v>102.46208897321399</v>
      </c>
      <c r="L15307" s="9">
        <v>169.482187204301</v>
      </c>
      <c r="M15307" s="9">
        <v>181.29055388888801</v>
      </c>
      <c r="N15307" s="9">
        <v>211.08967749999999</v>
      </c>
      <c r="O15307" s="9">
        <v>192.452601209677</v>
      </c>
      <c r="P15307" s="9">
        <v>64.745829361111106</v>
      </c>
      <c r="Q15307" s="9">
        <v>129.38473406384401</v>
      </c>
      <c r="R15307" s="9">
        <v>57.821865716666601</v>
      </c>
      <c r="S15307" s="9">
        <v>133.51817031249999</v>
      </c>
      <c r="T15307" s="9">
        <v>143.79250777777699</v>
      </c>
    </row>
    <row r="15308" spans="1:20" x14ac:dyDescent="0.35">
      <c r="A15308">
        <f t="shared" si="466"/>
        <v>15308</v>
      </c>
      <c r="B15308" s="3" t="s">
        <v>1038</v>
      </c>
      <c r="C15308" s="3" t="s">
        <v>77</v>
      </c>
      <c r="D15308" s="3" t="s">
        <v>29</v>
      </c>
      <c r="E15308">
        <v>2021</v>
      </c>
      <c r="F15308" s="3" t="str">
        <f t="shared" si="465"/>
        <v>RCGenH HORS2021</v>
      </c>
      <c r="G15308" s="9">
        <v>50.590568116935401</v>
      </c>
      <c r="H15308" s="9">
        <v>51.396989716666603</v>
      </c>
      <c r="I15308" s="9">
        <v>108.49559295833301</v>
      </c>
      <c r="J15308" s="9">
        <v>157.88263686827901</v>
      </c>
      <c r="K15308" s="9">
        <v>206.59274851190401</v>
      </c>
      <c r="L15308" s="9">
        <v>212.87024489247301</v>
      </c>
      <c r="M15308" s="9">
        <v>188.97955722222201</v>
      </c>
      <c r="N15308" s="9">
        <v>200.55282138888799</v>
      </c>
      <c r="O15308" s="9">
        <v>106.300328185483</v>
      </c>
      <c r="P15308" s="9">
        <v>66.442375331944405</v>
      </c>
      <c r="Q15308" s="9">
        <v>144.99195213037601</v>
      </c>
      <c r="R15308" s="9">
        <v>82.54201175</v>
      </c>
      <c r="S15308" s="9">
        <v>183.25886351562499</v>
      </c>
      <c r="T15308" s="9">
        <v>147.620122333333</v>
      </c>
    </row>
    <row r="15309" spans="1:20" x14ac:dyDescent="0.35">
      <c r="A15309">
        <f t="shared" si="466"/>
        <v>15309</v>
      </c>
      <c r="B15309" s="3" t="s">
        <v>1038</v>
      </c>
      <c r="C15309" s="3" t="s">
        <v>77</v>
      </c>
      <c r="D15309" s="3" t="s">
        <v>29</v>
      </c>
      <c r="E15309">
        <v>2022</v>
      </c>
      <c r="F15309" s="3" t="str">
        <f t="shared" si="465"/>
        <v>RCGenH HORS2022</v>
      </c>
      <c r="G15309" s="9">
        <v>54.905157494623602</v>
      </c>
      <c r="H15309" s="9">
        <v>39.5138284583333</v>
      </c>
      <c r="I15309" s="9">
        <v>69.608290298888804</v>
      </c>
      <c r="J15309" s="9">
        <v>213.21981075268801</v>
      </c>
      <c r="K15309" s="9">
        <v>139.81692029761899</v>
      </c>
      <c r="L15309" s="9">
        <v>45.243969381720397</v>
      </c>
      <c r="M15309" s="9">
        <v>137.30848466111101</v>
      </c>
      <c r="N15309" s="9">
        <v>213.30225286111099</v>
      </c>
      <c r="O15309" s="9">
        <v>203.717533198924</v>
      </c>
      <c r="P15309" s="9">
        <v>71.492852069444396</v>
      </c>
      <c r="Q15309" s="9">
        <v>56.508941720430101</v>
      </c>
      <c r="R15309" s="9">
        <v>71.156840805555504</v>
      </c>
      <c r="S15309" s="9">
        <v>101.844058072916</v>
      </c>
      <c r="T15309" s="9">
        <v>104.29452910249999</v>
      </c>
    </row>
    <row r="15310" spans="1:20" x14ac:dyDescent="0.35">
      <c r="A15310">
        <f t="shared" si="466"/>
        <v>15310</v>
      </c>
      <c r="B15310" s="3" t="s">
        <v>1038</v>
      </c>
      <c r="C15310" s="3" t="s">
        <v>77</v>
      </c>
      <c r="D15310" s="3" t="s">
        <v>29</v>
      </c>
      <c r="E15310">
        <v>2023</v>
      </c>
      <c r="F15310" s="3" t="str">
        <f t="shared" si="465"/>
        <v>RCGenH HORS2023</v>
      </c>
      <c r="G15310" s="9">
        <v>69.102308387096699</v>
      </c>
      <c r="H15310" s="9">
        <v>31.252085930555499</v>
      </c>
      <c r="I15310" s="9">
        <v>40.8939408833333</v>
      </c>
      <c r="J15310" s="9">
        <v>83.623958185483801</v>
      </c>
      <c r="K15310" s="9">
        <v>70.671253299107093</v>
      </c>
      <c r="L15310" s="9">
        <v>68.223534072580605</v>
      </c>
      <c r="M15310" s="9">
        <v>193.338573055555</v>
      </c>
      <c r="N15310" s="9">
        <v>217.45864166666601</v>
      </c>
      <c r="O15310" s="9">
        <v>179.21251626343999</v>
      </c>
      <c r="P15310" s="9">
        <v>68.022577501388895</v>
      </c>
      <c r="Q15310" s="9">
        <v>127.326221290322</v>
      </c>
      <c r="R15310" s="9">
        <v>106.602632777777</v>
      </c>
      <c r="S15310" s="9">
        <v>124.829569140625</v>
      </c>
      <c r="T15310" s="9">
        <v>133.70667471249999</v>
      </c>
    </row>
    <row r="15311" spans="1:20" x14ac:dyDescent="0.35">
      <c r="A15311">
        <f t="shared" si="466"/>
        <v>15311</v>
      </c>
      <c r="B15311" s="3" t="s">
        <v>1038</v>
      </c>
      <c r="C15311" s="3" t="s">
        <v>77</v>
      </c>
      <c r="D15311" s="3" t="s">
        <v>29</v>
      </c>
      <c r="E15311">
        <v>2024</v>
      </c>
      <c r="F15311" s="3" t="str">
        <f t="shared" si="465"/>
        <v>RCGenH HORS2024</v>
      </c>
      <c r="G15311" s="9">
        <v>41.320361612903199</v>
      </c>
      <c r="H15311" s="9">
        <v>39.349417451388803</v>
      </c>
      <c r="I15311" s="9">
        <v>92.0344932194444</v>
      </c>
      <c r="J15311" s="9">
        <v>146.449233924731</v>
      </c>
      <c r="K15311" s="9">
        <v>85.944843705357101</v>
      </c>
      <c r="L15311" s="9">
        <v>148.17912471774099</v>
      </c>
      <c r="M15311" s="9">
        <v>120.347968055555</v>
      </c>
      <c r="N15311" s="9">
        <v>154.76759869444399</v>
      </c>
      <c r="O15311" s="9">
        <v>202.41637903225799</v>
      </c>
      <c r="P15311" s="9">
        <v>150.36167891666599</v>
      </c>
      <c r="Q15311" s="9">
        <v>136.54526336021499</v>
      </c>
      <c r="R15311" s="9">
        <v>163.04473186111099</v>
      </c>
      <c r="S15311" s="9">
        <v>143.87504218749999</v>
      </c>
      <c r="T15311" s="9">
        <v>155.428318055555</v>
      </c>
    </row>
    <row r="15312" spans="1:20" x14ac:dyDescent="0.35">
      <c r="A15312">
        <f t="shared" si="466"/>
        <v>15312</v>
      </c>
      <c r="B15312" s="3" t="s">
        <v>1038</v>
      </c>
      <c r="C15312" s="3" t="s">
        <v>77</v>
      </c>
      <c r="D15312" s="3" t="s">
        <v>29</v>
      </c>
      <c r="E15312">
        <v>2025</v>
      </c>
      <c r="F15312" s="3" t="str">
        <f t="shared" si="465"/>
        <v>RCGenH HORS2025</v>
      </c>
      <c r="G15312" s="9">
        <v>44.773439289650497</v>
      </c>
      <c r="H15312" s="9">
        <v>52.022375658333303</v>
      </c>
      <c r="I15312" s="9">
        <v>54.6069907125</v>
      </c>
      <c r="J15312" s="9">
        <v>74.997170490591401</v>
      </c>
      <c r="K15312" s="9">
        <v>207.92562514880899</v>
      </c>
      <c r="L15312" s="9">
        <v>182.84663400537599</v>
      </c>
      <c r="M15312" s="9">
        <v>198.651621944444</v>
      </c>
      <c r="N15312" s="9">
        <v>214.895719166666</v>
      </c>
      <c r="O15312" s="9">
        <v>142.599199973118</v>
      </c>
      <c r="P15312" s="9">
        <v>110.479292655555</v>
      </c>
      <c r="Q15312" s="9">
        <v>77.209694553225802</v>
      </c>
      <c r="R15312" s="9">
        <v>101.683603305555</v>
      </c>
      <c r="S15312" s="9">
        <v>151.850260416666</v>
      </c>
      <c r="T15312" s="9">
        <v>112.913840402777</v>
      </c>
    </row>
    <row r="15313" spans="1:20" x14ac:dyDescent="0.35">
      <c r="A15313">
        <f t="shared" si="466"/>
        <v>15313</v>
      </c>
      <c r="B15313" s="3" t="s">
        <v>1038</v>
      </c>
      <c r="C15313" s="3" t="s">
        <v>77</v>
      </c>
      <c r="D15313" s="3" t="s">
        <v>29</v>
      </c>
      <c r="E15313">
        <v>2026</v>
      </c>
      <c r="F15313" s="3" t="str">
        <f t="shared" si="465"/>
        <v>RCGenH HORS2026</v>
      </c>
      <c r="G15313" s="9">
        <v>36.172078544354797</v>
      </c>
      <c r="H15313" s="9">
        <v>79.972656990694404</v>
      </c>
      <c r="I15313" s="9">
        <v>118.25340519861101</v>
      </c>
      <c r="J15313" s="9">
        <v>187.318898387096</v>
      </c>
      <c r="K15313" s="9">
        <v>68.872682499999996</v>
      </c>
      <c r="L15313" s="9">
        <v>82.3049854032258</v>
      </c>
      <c r="M15313" s="9">
        <v>193.85675458333299</v>
      </c>
      <c r="N15313" s="9">
        <v>219.52453333333301</v>
      </c>
      <c r="O15313" s="9">
        <v>204.168722177419</v>
      </c>
      <c r="P15313" s="9">
        <v>57.480174888888797</v>
      </c>
      <c r="Q15313" s="9">
        <v>131.143799556451</v>
      </c>
      <c r="R15313" s="9">
        <v>108.1023155</v>
      </c>
      <c r="S15313" s="9">
        <v>123.914397239583</v>
      </c>
      <c r="T15313" s="9">
        <v>109.86535715277699</v>
      </c>
    </row>
    <row r="15314" spans="1:20" x14ac:dyDescent="0.35">
      <c r="A15314">
        <f t="shared" si="466"/>
        <v>15314</v>
      </c>
      <c r="B15314" s="3" t="s">
        <v>1038</v>
      </c>
      <c r="C15314" s="3" t="s">
        <v>77</v>
      </c>
      <c r="D15314" s="3" t="s">
        <v>29</v>
      </c>
      <c r="E15314">
        <v>2027</v>
      </c>
      <c r="F15314" s="3" t="str">
        <f t="shared" si="465"/>
        <v>RCGenH HORS2027</v>
      </c>
      <c r="G15314" s="9">
        <v>84.488252809139695</v>
      </c>
      <c r="H15314" s="9">
        <v>109.023965388888</v>
      </c>
      <c r="I15314" s="9">
        <v>57.459058694444401</v>
      </c>
      <c r="J15314" s="9">
        <v>75.459544142473106</v>
      </c>
      <c r="K15314" s="9">
        <v>141.599754166666</v>
      </c>
      <c r="L15314" s="9">
        <v>157.297117338709</v>
      </c>
      <c r="M15314" s="9">
        <v>176.11265308333299</v>
      </c>
      <c r="N15314" s="9">
        <v>191.725688222222</v>
      </c>
      <c r="O15314" s="9">
        <v>131.163298213172</v>
      </c>
      <c r="P15314" s="9">
        <v>76.0540446944444</v>
      </c>
      <c r="Q15314" s="9">
        <v>57.905907961021498</v>
      </c>
      <c r="R15314" s="9">
        <v>60.161818111111103</v>
      </c>
      <c r="S15314" s="9">
        <v>42.5537328619791</v>
      </c>
      <c r="T15314" s="9">
        <v>88.0621263694444</v>
      </c>
    </row>
    <row r="15315" spans="1:20" x14ac:dyDescent="0.35">
      <c r="A15315">
        <f t="shared" si="466"/>
        <v>15315</v>
      </c>
      <c r="B15315" s="3" t="s">
        <v>1038</v>
      </c>
      <c r="C15315" s="3" t="s">
        <v>77</v>
      </c>
      <c r="D15315" s="3" t="s">
        <v>29</v>
      </c>
      <c r="E15315">
        <v>2028</v>
      </c>
      <c r="F15315" s="3" t="str">
        <f t="shared" si="465"/>
        <v>RCGenH HORS2028</v>
      </c>
      <c r="G15315" s="9">
        <v>73.768495041666597</v>
      </c>
      <c r="H15315" s="9">
        <v>95.921432449999998</v>
      </c>
      <c r="I15315" s="9">
        <v>66.631634119444399</v>
      </c>
      <c r="J15315" s="9">
        <v>119.134685456989</v>
      </c>
      <c r="K15315" s="9">
        <v>200.950187053571</v>
      </c>
      <c r="L15315" s="9">
        <v>207.25596397849401</v>
      </c>
      <c r="M15315" s="9">
        <v>79.711240083333294</v>
      </c>
      <c r="N15315" s="9">
        <v>42.318909361111103</v>
      </c>
      <c r="O15315" s="9">
        <v>150.40559193413901</v>
      </c>
      <c r="P15315" s="9">
        <v>171.107023611111</v>
      </c>
      <c r="Q15315" s="9">
        <v>138.646099059139</v>
      </c>
      <c r="R15315" s="9">
        <v>226.69064166666601</v>
      </c>
      <c r="S15315" s="9">
        <v>157.88450208333299</v>
      </c>
      <c r="T15315" s="9">
        <v>158.69999944444399</v>
      </c>
    </row>
    <row r="15316" spans="1:20" x14ac:dyDescent="0.35">
      <c r="A15316">
        <f t="shared" si="466"/>
        <v>15316</v>
      </c>
      <c r="B15316" s="3" t="s">
        <v>1038</v>
      </c>
      <c r="C15316" s="3" t="s">
        <v>77</v>
      </c>
      <c r="D15316" s="3" t="s">
        <v>29</v>
      </c>
      <c r="E15316">
        <v>2029</v>
      </c>
      <c r="F15316" s="3" t="str">
        <f t="shared" si="465"/>
        <v>RCGenH HORS2029</v>
      </c>
      <c r="G15316" s="9">
        <v>59.326273104838698</v>
      </c>
      <c r="H15316" s="9">
        <v>66.900179062500001</v>
      </c>
      <c r="I15316" s="9">
        <v>35.303375569444398</v>
      </c>
      <c r="J15316" s="9">
        <v>56.0930736048387</v>
      </c>
      <c r="K15316" s="9">
        <v>47.856068931547597</v>
      </c>
      <c r="L15316" s="9">
        <v>74.0104724556451</v>
      </c>
      <c r="M15316" s="9">
        <v>138.623410083333</v>
      </c>
      <c r="N15316" s="9">
        <v>198.88208583333301</v>
      </c>
      <c r="O15316" s="9">
        <v>199.408878360215</v>
      </c>
      <c r="P15316" s="9">
        <v>91.817811224444398</v>
      </c>
      <c r="Q15316" s="9">
        <v>58.1688006826612</v>
      </c>
      <c r="R15316" s="9">
        <v>62.811516141111099</v>
      </c>
      <c r="S15316" s="9">
        <v>64.478902578125002</v>
      </c>
      <c r="T15316" s="9">
        <v>77.190201044444393</v>
      </c>
    </row>
    <row r="15317" spans="1:20" x14ac:dyDescent="0.35">
      <c r="A15317">
        <f t="shared" si="466"/>
        <v>15317</v>
      </c>
      <c r="B15317" s="3" t="s">
        <v>1038</v>
      </c>
      <c r="C15317" s="3" t="s">
        <v>75</v>
      </c>
      <c r="D15317" s="3" t="s">
        <v>62</v>
      </c>
      <c r="E15317">
        <v>2020</v>
      </c>
      <c r="F15317" s="3" t="str">
        <f t="shared" si="465"/>
        <v>RCElevICE H2020</v>
      </c>
      <c r="G15317" s="9">
        <v>437.35565703999998</v>
      </c>
      <c r="H15317" s="9">
        <v>437.47704811999898</v>
      </c>
      <c r="I15317" s="9">
        <v>440.000014079999</v>
      </c>
      <c r="J15317" s="9">
        <v>440.000014079999</v>
      </c>
      <c r="K15317" s="9">
        <v>436.99804547999997</v>
      </c>
      <c r="L15317" s="9">
        <v>436.99804547999997</v>
      </c>
      <c r="M15317" s="9">
        <v>436.99804547999997</v>
      </c>
      <c r="N15317" s="9">
        <v>438.5006702</v>
      </c>
      <c r="O15317" s="9">
        <v>436.99804547999997</v>
      </c>
      <c r="P15317" s="9">
        <v>438.5006702</v>
      </c>
      <c r="Q15317" s="9">
        <v>436.99804547999997</v>
      </c>
      <c r="R15317" s="9">
        <v>436.99804547999997</v>
      </c>
      <c r="S15317" s="9">
        <v>438.11681191999998</v>
      </c>
      <c r="T15317" s="9">
        <v>437.78216623999998</v>
      </c>
    </row>
    <row r="15318" spans="1:20" x14ac:dyDescent="0.35">
      <c r="A15318">
        <f t="shared" si="466"/>
        <v>15318</v>
      </c>
      <c r="B15318" s="3" t="s">
        <v>1038</v>
      </c>
      <c r="C15318" s="3" t="s">
        <v>75</v>
      </c>
      <c r="D15318" s="3" t="s">
        <v>62</v>
      </c>
      <c r="E15318">
        <v>2021</v>
      </c>
      <c r="F15318" s="3" t="str">
        <f t="shared" si="465"/>
        <v>RCElevICE H2021</v>
      </c>
      <c r="G15318" s="9">
        <v>438.89437099999998</v>
      </c>
      <c r="H15318" s="9">
        <v>440.000014079999</v>
      </c>
      <c r="I15318" s="9">
        <v>436.99804547999997</v>
      </c>
      <c r="J15318" s="9">
        <v>438.72376731999998</v>
      </c>
      <c r="K15318" s="9">
        <v>436.99804547999997</v>
      </c>
      <c r="L15318" s="9">
        <v>438.89437099999998</v>
      </c>
      <c r="M15318" s="9">
        <v>436.99804547999997</v>
      </c>
      <c r="N15318" s="9">
        <v>438.5006702</v>
      </c>
      <c r="O15318" s="9">
        <v>436.99804547999997</v>
      </c>
      <c r="P15318" s="9">
        <v>436.99804547999997</v>
      </c>
      <c r="Q15318" s="9">
        <v>438.5006702</v>
      </c>
      <c r="R15318" s="9">
        <v>438.5006702</v>
      </c>
      <c r="S15318" s="9">
        <v>438.5006702</v>
      </c>
      <c r="T15318" s="9">
        <v>436.99804547999997</v>
      </c>
    </row>
    <row r="15319" spans="1:20" x14ac:dyDescent="0.35">
      <c r="A15319">
        <f t="shared" si="466"/>
        <v>15319</v>
      </c>
      <c r="B15319" s="3" t="s">
        <v>1038</v>
      </c>
      <c r="C15319" s="3" t="s">
        <v>75</v>
      </c>
      <c r="D15319" s="3" t="s">
        <v>62</v>
      </c>
      <c r="E15319">
        <v>2022</v>
      </c>
      <c r="F15319" s="3" t="str">
        <f t="shared" si="465"/>
        <v>RCElevICE H2022</v>
      </c>
      <c r="G15319" s="9">
        <v>436.99804547999997</v>
      </c>
      <c r="H15319" s="9">
        <v>436.99804547999997</v>
      </c>
      <c r="I15319" s="9">
        <v>440.000014079999</v>
      </c>
      <c r="J15319" s="9">
        <v>437.82153632000001</v>
      </c>
      <c r="K15319" s="9">
        <v>436.99804547999997</v>
      </c>
      <c r="L15319" s="9">
        <v>440.000014079999</v>
      </c>
      <c r="M15319" s="9">
        <v>438.22836047999999</v>
      </c>
      <c r="N15319" s="9">
        <v>436.99804547999997</v>
      </c>
      <c r="O15319" s="9">
        <v>436.99804547999997</v>
      </c>
      <c r="P15319" s="9">
        <v>438.5006702</v>
      </c>
      <c r="Q15319" s="9">
        <v>436.99804547999997</v>
      </c>
      <c r="R15319" s="9">
        <v>437.33269116000002</v>
      </c>
      <c r="S15319" s="9">
        <v>438.47442347999998</v>
      </c>
      <c r="T15319" s="9">
        <v>436.99804547999997</v>
      </c>
    </row>
    <row r="15320" spans="1:20" x14ac:dyDescent="0.35">
      <c r="A15320">
        <f t="shared" si="466"/>
        <v>15320</v>
      </c>
      <c r="B15320" s="3" t="s">
        <v>1038</v>
      </c>
      <c r="C15320" s="3" t="s">
        <v>75</v>
      </c>
      <c r="D15320" s="3" t="s">
        <v>62</v>
      </c>
      <c r="E15320">
        <v>2023</v>
      </c>
      <c r="F15320" s="3" t="str">
        <f t="shared" si="465"/>
        <v>RCElevICE H2023</v>
      </c>
      <c r="G15320" s="9">
        <v>439.645683359999</v>
      </c>
      <c r="H15320" s="9">
        <v>440.000014079999</v>
      </c>
      <c r="I15320" s="9">
        <v>438.11353107999997</v>
      </c>
      <c r="J15320" s="9">
        <v>436.99804547999997</v>
      </c>
      <c r="K15320" s="9">
        <v>436.99804547999997</v>
      </c>
      <c r="L15320" s="9">
        <v>438.73689067999999</v>
      </c>
      <c r="M15320" s="9">
        <v>438.5006702</v>
      </c>
      <c r="N15320" s="9">
        <v>437.88387227999999</v>
      </c>
      <c r="O15320" s="9">
        <v>436.99804547999997</v>
      </c>
      <c r="P15320" s="9">
        <v>436.99804547999997</v>
      </c>
      <c r="Q15320" s="9">
        <v>436.99804547999997</v>
      </c>
      <c r="R15320" s="9">
        <v>438.42193004000001</v>
      </c>
      <c r="S15320" s="9">
        <v>438.06103763999897</v>
      </c>
      <c r="T15320" s="9">
        <v>436.99804547999997</v>
      </c>
    </row>
    <row r="15321" spans="1:20" x14ac:dyDescent="0.35">
      <c r="A15321">
        <f t="shared" si="466"/>
        <v>15321</v>
      </c>
      <c r="B15321" s="3" t="s">
        <v>1038</v>
      </c>
      <c r="C15321" s="3" t="s">
        <v>75</v>
      </c>
      <c r="D15321" s="3" t="s">
        <v>62</v>
      </c>
      <c r="E15321">
        <v>2024</v>
      </c>
      <c r="F15321" s="3" t="str">
        <f t="shared" si="465"/>
        <v>RCElevICE H2024</v>
      </c>
      <c r="G15321" s="9">
        <v>438.024948399999</v>
      </c>
      <c r="H15321" s="9">
        <v>440.000014079999</v>
      </c>
      <c r="I15321" s="9">
        <v>436.99804547999997</v>
      </c>
      <c r="J15321" s="9">
        <v>440.000014079999</v>
      </c>
      <c r="K15321" s="9">
        <v>438.21851795999999</v>
      </c>
      <c r="L15321" s="9">
        <v>437.66733684000002</v>
      </c>
      <c r="M15321" s="9">
        <v>438.5006702</v>
      </c>
      <c r="N15321" s="9">
        <v>436.99804547999997</v>
      </c>
      <c r="O15321" s="9">
        <v>438.17258620000001</v>
      </c>
      <c r="P15321" s="9">
        <v>438.5006702</v>
      </c>
      <c r="Q15321" s="9">
        <v>436.99804547999997</v>
      </c>
      <c r="R15321" s="9">
        <v>436.99804547999997</v>
      </c>
      <c r="S15321" s="9">
        <v>436.99804547999997</v>
      </c>
      <c r="T15321" s="9">
        <v>436.99804547999997</v>
      </c>
    </row>
    <row r="15322" spans="1:20" x14ac:dyDescent="0.35">
      <c r="A15322">
        <f t="shared" si="466"/>
        <v>15322</v>
      </c>
      <c r="B15322" s="3" t="s">
        <v>1038</v>
      </c>
      <c r="C15322" s="3" t="s">
        <v>75</v>
      </c>
      <c r="D15322" s="3" t="s">
        <v>62</v>
      </c>
      <c r="E15322">
        <v>2025</v>
      </c>
      <c r="F15322" s="3" t="str">
        <f t="shared" si="465"/>
        <v>RCElevICE H2025</v>
      </c>
      <c r="G15322" s="9">
        <v>438.359594079999</v>
      </c>
      <c r="H15322" s="9">
        <v>440.000014079999</v>
      </c>
      <c r="I15322" s="9">
        <v>436.99804547999997</v>
      </c>
      <c r="J15322" s="9">
        <v>436.99804547999997</v>
      </c>
      <c r="K15322" s="9">
        <v>438.362874919999</v>
      </c>
      <c r="L15322" s="9">
        <v>436.99804547999997</v>
      </c>
      <c r="M15322" s="9">
        <v>438.5006702</v>
      </c>
      <c r="N15322" s="9">
        <v>436.99804547999997</v>
      </c>
      <c r="O15322" s="9">
        <v>436.99804547999997</v>
      </c>
      <c r="P15322" s="9">
        <v>438.5006702</v>
      </c>
      <c r="Q15322" s="9">
        <v>436.99804547999997</v>
      </c>
      <c r="R15322" s="9">
        <v>436.99804547999997</v>
      </c>
      <c r="S15322" s="9">
        <v>436.99804547999997</v>
      </c>
      <c r="T15322" s="9">
        <v>436.99804547999997</v>
      </c>
    </row>
    <row r="15323" spans="1:20" x14ac:dyDescent="0.35">
      <c r="A15323">
        <f t="shared" si="466"/>
        <v>15323</v>
      </c>
      <c r="B15323" s="3" t="s">
        <v>1038</v>
      </c>
      <c r="C15323" s="3" t="s">
        <v>75</v>
      </c>
      <c r="D15323" s="3" t="s">
        <v>62</v>
      </c>
      <c r="E15323">
        <v>2026</v>
      </c>
      <c r="F15323" s="3" t="str">
        <f t="shared" si="465"/>
        <v>RCElevICE H2026</v>
      </c>
      <c r="G15323" s="9">
        <v>440.000014079999</v>
      </c>
      <c r="H15323" s="9">
        <v>440.000014079999</v>
      </c>
      <c r="I15323" s="9">
        <v>436.99804547999997</v>
      </c>
      <c r="J15323" s="9">
        <v>439.70473847999898</v>
      </c>
      <c r="K15323" s="9">
        <v>440.000014079999</v>
      </c>
      <c r="L15323" s="9">
        <v>439.17324239999999</v>
      </c>
      <c r="M15323" s="9">
        <v>436.99804547999997</v>
      </c>
      <c r="N15323" s="9">
        <v>438.20539459999998</v>
      </c>
      <c r="O15323" s="9">
        <v>436.99804547999997</v>
      </c>
      <c r="P15323" s="9">
        <v>436.99804547999997</v>
      </c>
      <c r="Q15323" s="9">
        <v>436.99804547999997</v>
      </c>
      <c r="R15323" s="9">
        <v>437.15552580000002</v>
      </c>
      <c r="S15323" s="9">
        <v>438.5006702</v>
      </c>
      <c r="T15323" s="9">
        <v>436.99804547999997</v>
      </c>
    </row>
    <row r="15324" spans="1:20" x14ac:dyDescent="0.35">
      <c r="A15324">
        <f t="shared" si="466"/>
        <v>15324</v>
      </c>
      <c r="B15324" s="3" t="s">
        <v>1038</v>
      </c>
      <c r="C15324" s="3" t="s">
        <v>75</v>
      </c>
      <c r="D15324" s="3" t="s">
        <v>62</v>
      </c>
      <c r="E15324">
        <v>2027</v>
      </c>
      <c r="F15324" s="3" t="str">
        <f t="shared" si="465"/>
        <v>RCElevICE H2027</v>
      </c>
      <c r="G15324" s="9">
        <v>439.86878048</v>
      </c>
      <c r="H15324" s="9">
        <v>440.000014079999</v>
      </c>
      <c r="I15324" s="9">
        <v>436.99804547999997</v>
      </c>
      <c r="J15324" s="9">
        <v>436.99804547999997</v>
      </c>
      <c r="K15324" s="9">
        <v>439.51116891999999</v>
      </c>
      <c r="L15324" s="9">
        <v>438.277573079999</v>
      </c>
      <c r="M15324" s="9">
        <v>438.5006702</v>
      </c>
      <c r="N15324" s="9">
        <v>437.16208748000003</v>
      </c>
      <c r="O15324" s="9">
        <v>436.99804547999997</v>
      </c>
      <c r="P15324" s="9">
        <v>438.5006702</v>
      </c>
      <c r="Q15324" s="9">
        <v>436.99804547999997</v>
      </c>
      <c r="R15324" s="9">
        <v>436.99804547999997</v>
      </c>
      <c r="S15324" s="9">
        <v>438.39896415999999</v>
      </c>
      <c r="T15324" s="9">
        <v>436.99804547999997</v>
      </c>
    </row>
    <row r="15325" spans="1:20" x14ac:dyDescent="0.35">
      <c r="A15325">
        <f t="shared" si="466"/>
        <v>15325</v>
      </c>
      <c r="B15325" s="3" t="s">
        <v>1038</v>
      </c>
      <c r="C15325" s="3" t="s">
        <v>75</v>
      </c>
      <c r="D15325" s="3" t="s">
        <v>62</v>
      </c>
      <c r="E15325">
        <v>2028</v>
      </c>
      <c r="F15325" s="3" t="str">
        <f t="shared" si="465"/>
        <v>RCElevICE H2028</v>
      </c>
      <c r="G15325" s="9">
        <v>437.28675939999999</v>
      </c>
      <c r="H15325" s="9">
        <v>439.46195632000001</v>
      </c>
      <c r="I15325" s="9">
        <v>440.000014079999</v>
      </c>
      <c r="J15325" s="9">
        <v>438.32350484</v>
      </c>
      <c r="K15325" s="9">
        <v>436.99804547999997</v>
      </c>
      <c r="L15325" s="9">
        <v>436.99804547999997</v>
      </c>
      <c r="M15325" s="9">
        <v>437.326129479999</v>
      </c>
      <c r="N15325" s="9">
        <v>436.99804547999997</v>
      </c>
      <c r="O15325" s="9">
        <v>436.99804547999997</v>
      </c>
      <c r="P15325" s="9">
        <v>438.5006702</v>
      </c>
      <c r="Q15325" s="9">
        <v>436.99804547999997</v>
      </c>
      <c r="R15325" s="9">
        <v>438.04463343999998</v>
      </c>
      <c r="S15325" s="9">
        <v>438.46130011999998</v>
      </c>
      <c r="T15325" s="9">
        <v>436.99804547999997</v>
      </c>
    </row>
    <row r="15326" spans="1:20" x14ac:dyDescent="0.35">
      <c r="A15326">
        <f t="shared" si="466"/>
        <v>15326</v>
      </c>
      <c r="B15326" s="3" t="s">
        <v>1038</v>
      </c>
      <c r="C15326" s="3" t="s">
        <v>75</v>
      </c>
      <c r="D15326" s="3" t="s">
        <v>62</v>
      </c>
      <c r="E15326">
        <v>2029</v>
      </c>
      <c r="F15326" s="3" t="str">
        <f t="shared" si="465"/>
        <v>RCElevICE H2029</v>
      </c>
      <c r="G15326" s="9">
        <v>440.000014079999</v>
      </c>
      <c r="H15326" s="9">
        <v>440.000014079999</v>
      </c>
      <c r="I15326" s="9">
        <v>436.99804547999997</v>
      </c>
      <c r="J15326" s="9">
        <v>436.99804547999997</v>
      </c>
      <c r="K15326" s="9">
        <v>437.05381976000001</v>
      </c>
      <c r="L15326" s="9">
        <v>436.99804547999997</v>
      </c>
      <c r="M15326" s="9">
        <v>438.5006702</v>
      </c>
      <c r="N15326" s="9">
        <v>436.99804547999997</v>
      </c>
      <c r="O15326" s="9">
        <v>436.99804547999997</v>
      </c>
      <c r="P15326" s="9">
        <v>438.5006702</v>
      </c>
      <c r="Q15326" s="9">
        <v>436.99804547999997</v>
      </c>
      <c r="R15326" s="9">
        <v>436.99804547999997</v>
      </c>
      <c r="S15326" s="9">
        <v>438.48754683999999</v>
      </c>
      <c r="T15326" s="9">
        <v>436.99804547999997</v>
      </c>
    </row>
    <row r="15327" spans="1:20" x14ac:dyDescent="0.35">
      <c r="A15327">
        <f t="shared" si="466"/>
        <v>15327</v>
      </c>
      <c r="B15327" s="3" t="s">
        <v>1038</v>
      </c>
      <c r="C15327" s="3" t="s">
        <v>86</v>
      </c>
      <c r="D15327" s="3" t="s">
        <v>62</v>
      </c>
      <c r="E15327">
        <v>2020</v>
      </c>
      <c r="F15327" s="3" t="str">
        <f t="shared" si="465"/>
        <v>RCQOutICE H2020</v>
      </c>
      <c r="G15327" s="9">
        <v>22.055749663109498</v>
      </c>
      <c r="H15327" s="9">
        <v>42.798220836583297</v>
      </c>
      <c r="I15327" s="9">
        <v>53.712079335493002</v>
      </c>
      <c r="J15327" s="9">
        <v>51.817548143897099</v>
      </c>
      <c r="K15327" s="9">
        <v>46.198228174674398</v>
      </c>
      <c r="L15327" s="9">
        <v>59.548627554805698</v>
      </c>
      <c r="M15327" s="9">
        <v>82.652557159686097</v>
      </c>
      <c r="N15327" s="9">
        <v>119.70237673275</v>
      </c>
      <c r="O15327" s="9">
        <v>119.57321319299</v>
      </c>
      <c r="P15327" s="9">
        <v>151.42110902274999</v>
      </c>
      <c r="Q15327" s="9">
        <v>73.054879317809096</v>
      </c>
      <c r="R15327" s="9">
        <v>35.151877533140201</v>
      </c>
      <c r="S15327" s="9">
        <v>32.2102921027981</v>
      </c>
      <c r="T15327" s="9">
        <v>25.8005136012696</v>
      </c>
    </row>
    <row r="15328" spans="1:20" x14ac:dyDescent="0.35">
      <c r="A15328">
        <f t="shared" si="466"/>
        <v>15328</v>
      </c>
      <c r="B15328" s="3" t="s">
        <v>1038</v>
      </c>
      <c r="C15328" s="3" t="s">
        <v>86</v>
      </c>
      <c r="D15328" s="3" t="s">
        <v>62</v>
      </c>
      <c r="E15328">
        <v>2021</v>
      </c>
      <c r="F15328" s="3" t="str">
        <f t="shared" si="465"/>
        <v>RCQOutICE H2021</v>
      </c>
      <c r="G15328" s="9">
        <v>23.723455753563101</v>
      </c>
      <c r="H15328" s="9">
        <v>26.454364302804301</v>
      </c>
      <c r="I15328" s="9">
        <v>49.1703633699736</v>
      </c>
      <c r="J15328" s="9">
        <v>82.895505698113496</v>
      </c>
      <c r="K15328" s="9">
        <v>81.916886189546801</v>
      </c>
      <c r="L15328" s="9">
        <v>106.63878878786799</v>
      </c>
      <c r="M15328" s="9">
        <v>103.327673477904</v>
      </c>
      <c r="N15328" s="9">
        <v>144.033745652611</v>
      </c>
      <c r="O15328" s="9">
        <v>173.24205208460299</v>
      </c>
      <c r="P15328" s="9">
        <v>156.556580468215</v>
      </c>
      <c r="Q15328" s="9">
        <v>111.190641067211</v>
      </c>
      <c r="R15328" s="9">
        <v>57.833074139166598</v>
      </c>
      <c r="S15328" s="9">
        <v>48.192619072408803</v>
      </c>
      <c r="T15328" s="9">
        <v>35.372605053031897</v>
      </c>
    </row>
    <row r="15329" spans="1:20" x14ac:dyDescent="0.35">
      <c r="A15329">
        <f t="shared" si="466"/>
        <v>15329</v>
      </c>
      <c r="B15329" s="3" t="s">
        <v>1038</v>
      </c>
      <c r="C15329" s="3" t="s">
        <v>86</v>
      </c>
      <c r="D15329" s="3" t="s">
        <v>62</v>
      </c>
      <c r="E15329">
        <v>2022</v>
      </c>
      <c r="F15329" s="3" t="str">
        <f t="shared" si="465"/>
        <v>RCQOutICE H2022</v>
      </c>
      <c r="G15329" s="9">
        <v>25.387735781126299</v>
      </c>
      <c r="H15329" s="9">
        <v>22.588295135060701</v>
      </c>
      <c r="I15329" s="9">
        <v>64.834135347051301</v>
      </c>
      <c r="J15329" s="9">
        <v>79.230875063967702</v>
      </c>
      <c r="K15329" s="9">
        <v>77.092725572854107</v>
      </c>
      <c r="L15329" s="9">
        <v>70.653991734153806</v>
      </c>
      <c r="M15329" s="9">
        <v>79.213095828795801</v>
      </c>
      <c r="N15329" s="9">
        <v>106.4078871247</v>
      </c>
      <c r="O15329" s="9">
        <v>108.057019745631</v>
      </c>
      <c r="P15329" s="9">
        <v>55.694589519236096</v>
      </c>
      <c r="Q15329" s="9">
        <v>31.766654322549002</v>
      </c>
      <c r="R15329" s="9">
        <v>27.002049402815199</v>
      </c>
      <c r="S15329" s="9">
        <v>25.613955980976499</v>
      </c>
      <c r="T15329" s="9">
        <v>23.045328505200001</v>
      </c>
    </row>
    <row r="15330" spans="1:20" x14ac:dyDescent="0.35">
      <c r="A15330">
        <f t="shared" si="466"/>
        <v>15330</v>
      </c>
      <c r="B15330" s="3" t="s">
        <v>1038</v>
      </c>
      <c r="C15330" s="3" t="s">
        <v>86</v>
      </c>
      <c r="D15330" s="3" t="s">
        <v>62</v>
      </c>
      <c r="E15330">
        <v>2023</v>
      </c>
      <c r="F15330" s="3" t="str">
        <f t="shared" si="465"/>
        <v>RCQOutICE H2023</v>
      </c>
      <c r="G15330" s="9">
        <v>16.312311417481101</v>
      </c>
      <c r="H15330" s="9">
        <v>20.147615064529099</v>
      </c>
      <c r="I15330" s="9">
        <v>23.773109350812501</v>
      </c>
      <c r="J15330" s="9">
        <v>36.306053830389097</v>
      </c>
      <c r="K15330" s="9">
        <v>34.797569239328098</v>
      </c>
      <c r="L15330" s="9">
        <v>38.571043735729099</v>
      </c>
      <c r="M15330" s="9">
        <v>85.015101328616595</v>
      </c>
      <c r="N15330" s="9">
        <v>93.996410284388801</v>
      </c>
      <c r="O15330" s="9">
        <v>83.796470469852096</v>
      </c>
      <c r="P15330" s="9">
        <v>120.49250532161101</v>
      </c>
      <c r="Q15330" s="9">
        <v>56.838141606317201</v>
      </c>
      <c r="R15330" s="9">
        <v>35.096277430374997</v>
      </c>
      <c r="S15330" s="9">
        <v>34.421722065481703</v>
      </c>
      <c r="T15330" s="9">
        <v>25.138779247312499</v>
      </c>
    </row>
    <row r="15331" spans="1:20" x14ac:dyDescent="0.35">
      <c r="A15331">
        <f t="shared" si="466"/>
        <v>15331</v>
      </c>
      <c r="B15331" s="3" t="s">
        <v>1038</v>
      </c>
      <c r="C15331" s="3" t="s">
        <v>86</v>
      </c>
      <c r="D15331" s="3" t="s">
        <v>62</v>
      </c>
      <c r="E15331">
        <v>2024</v>
      </c>
      <c r="F15331" s="3" t="str">
        <f t="shared" si="465"/>
        <v>RCQOutICE H2024</v>
      </c>
      <c r="G15331" s="9">
        <v>22.253141177672301</v>
      </c>
      <c r="H15331" s="9">
        <v>29.7508529145625</v>
      </c>
      <c r="I15331" s="9">
        <v>35.2131982637069</v>
      </c>
      <c r="J15331" s="9">
        <v>48.890042981203599</v>
      </c>
      <c r="K15331" s="9">
        <v>42.371484030401</v>
      </c>
      <c r="L15331" s="9">
        <v>38.768024336059099</v>
      </c>
      <c r="M15331" s="9">
        <v>33.452489626121803</v>
      </c>
      <c r="N15331" s="9">
        <v>81.343422772013795</v>
      </c>
      <c r="O15331" s="9">
        <v>121.376647117494</v>
      </c>
      <c r="P15331" s="9">
        <v>57.746528482873607</v>
      </c>
      <c r="Q15331" s="9">
        <v>36.235944047869609</v>
      </c>
      <c r="R15331" s="9">
        <v>30.1544198740166</v>
      </c>
      <c r="S15331" s="9">
        <v>29.187598556839799</v>
      </c>
      <c r="T15331" s="9">
        <v>23.420729260484698</v>
      </c>
    </row>
    <row r="15332" spans="1:20" x14ac:dyDescent="0.35">
      <c r="A15332">
        <f t="shared" si="466"/>
        <v>15332</v>
      </c>
      <c r="B15332" s="3" t="s">
        <v>1038</v>
      </c>
      <c r="C15332" s="3" t="s">
        <v>86</v>
      </c>
      <c r="D15332" s="3" t="s">
        <v>62</v>
      </c>
      <c r="E15332">
        <v>2025</v>
      </c>
      <c r="F15332" s="3" t="str">
        <f t="shared" si="465"/>
        <v>RCQOutICE H2025</v>
      </c>
      <c r="G15332" s="9">
        <v>20.2223830104173</v>
      </c>
      <c r="H15332" s="9">
        <v>18.308884071406201</v>
      </c>
      <c r="I15332" s="9">
        <v>23.2915275207367</v>
      </c>
      <c r="J15332" s="9">
        <v>64.607962032649795</v>
      </c>
      <c r="K15332" s="9">
        <v>46.940373059958297</v>
      </c>
      <c r="L15332" s="9">
        <v>74.246344111874294</v>
      </c>
      <c r="M15332" s="9">
        <v>87.6816141216555</v>
      </c>
      <c r="N15332" s="9">
        <v>96.787955089388802</v>
      </c>
      <c r="O15332" s="9">
        <v>97.829182489264696</v>
      </c>
      <c r="P15332" s="9">
        <v>61.349109264134</v>
      </c>
      <c r="Q15332" s="9">
        <v>33.922371510628302</v>
      </c>
      <c r="R15332" s="9">
        <v>25.443695304202699</v>
      </c>
      <c r="S15332" s="9">
        <v>30.430537930351498</v>
      </c>
      <c r="T15332" s="9">
        <v>25.053310904523599</v>
      </c>
    </row>
    <row r="15333" spans="1:20" x14ac:dyDescent="0.35">
      <c r="A15333">
        <f t="shared" si="466"/>
        <v>15333</v>
      </c>
      <c r="B15333" s="3" t="s">
        <v>1038</v>
      </c>
      <c r="C15333" s="3" t="s">
        <v>86</v>
      </c>
      <c r="D15333" s="3" t="s">
        <v>62</v>
      </c>
      <c r="E15333">
        <v>2026</v>
      </c>
      <c r="F15333" s="3" t="str">
        <f t="shared" si="465"/>
        <v>RCQOutICE H2026</v>
      </c>
      <c r="G15333" s="9">
        <v>18.154861811869601</v>
      </c>
      <c r="H15333" s="9">
        <v>27.391656440866601</v>
      </c>
      <c r="I15333" s="9">
        <v>46.4993061838763</v>
      </c>
      <c r="J15333" s="9">
        <v>82.826557992692798</v>
      </c>
      <c r="K15333" s="9">
        <v>72.393808164785398</v>
      </c>
      <c r="L15333" s="9">
        <v>87.575150350634402</v>
      </c>
      <c r="M15333" s="9">
        <v>118.13215176174999</v>
      </c>
      <c r="N15333" s="9">
        <v>139.604482044805</v>
      </c>
      <c r="O15333" s="9">
        <v>155.03093786362899</v>
      </c>
      <c r="P15333" s="9">
        <v>163.47658370594402</v>
      </c>
      <c r="Q15333" s="9">
        <v>66.416432213165294</v>
      </c>
      <c r="R15333" s="9">
        <v>40.987069686198602</v>
      </c>
      <c r="S15333" s="9">
        <v>32.418577904479498</v>
      </c>
      <c r="T15333" s="9">
        <v>27.0573088781324</v>
      </c>
    </row>
    <row r="15334" spans="1:20" x14ac:dyDescent="0.35">
      <c r="A15334">
        <f t="shared" si="466"/>
        <v>15334</v>
      </c>
      <c r="B15334" s="3" t="s">
        <v>1038</v>
      </c>
      <c r="C15334" s="3" t="s">
        <v>86</v>
      </c>
      <c r="D15334" s="3" t="s">
        <v>62</v>
      </c>
      <c r="E15334">
        <v>2027</v>
      </c>
      <c r="F15334" s="3" t="str">
        <f t="shared" si="465"/>
        <v>RCQOutICE H2027</v>
      </c>
      <c r="G15334" s="9">
        <v>21.939265944101301</v>
      </c>
      <c r="H15334" s="9">
        <v>19.2717531134236</v>
      </c>
      <c r="I15334" s="9">
        <v>32.926354014273599</v>
      </c>
      <c r="J15334" s="9">
        <v>33.882443915950901</v>
      </c>
      <c r="K15334" s="9">
        <v>38.741573764176998</v>
      </c>
      <c r="L15334" s="9">
        <v>39.547517436103398</v>
      </c>
      <c r="M15334" s="9">
        <v>54.660710983209697</v>
      </c>
      <c r="N15334" s="9">
        <v>129.79673120397999</v>
      </c>
      <c r="O15334" s="9">
        <v>100.973872490665</v>
      </c>
      <c r="P15334" s="9">
        <v>78.161961922712393</v>
      </c>
      <c r="Q15334" s="9">
        <v>38.5053025516155</v>
      </c>
      <c r="R15334" s="9">
        <v>28.769028384434701</v>
      </c>
      <c r="S15334" s="9">
        <v>25.306162488541599</v>
      </c>
      <c r="T15334" s="9">
        <v>35.5553001719611</v>
      </c>
    </row>
    <row r="15335" spans="1:20" x14ac:dyDescent="0.35">
      <c r="A15335">
        <f t="shared" si="466"/>
        <v>15335</v>
      </c>
      <c r="B15335" s="3" t="s">
        <v>1038</v>
      </c>
      <c r="C15335" s="3" t="s">
        <v>86</v>
      </c>
      <c r="D15335" s="3" t="s">
        <v>62</v>
      </c>
      <c r="E15335">
        <v>2028</v>
      </c>
      <c r="F15335" s="3" t="str">
        <f t="shared" si="465"/>
        <v>RCQOutICE H2028</v>
      </c>
      <c r="G15335" s="9">
        <v>21.2842352325994</v>
      </c>
      <c r="H15335" s="9">
        <v>19.4186300622708</v>
      </c>
      <c r="I15335" s="9">
        <v>25.914974587405499</v>
      </c>
      <c r="J15335" s="9">
        <v>30.503023311743899</v>
      </c>
      <c r="K15335" s="9">
        <v>40.748618241875</v>
      </c>
      <c r="L15335" s="9">
        <v>54.940474270259998</v>
      </c>
      <c r="M15335" s="9">
        <v>34.208076100434397</v>
      </c>
      <c r="N15335" s="9">
        <v>68.219849975044397</v>
      </c>
      <c r="O15335" s="9">
        <v>124.890400893303</v>
      </c>
      <c r="P15335" s="9">
        <v>108.384466811444</v>
      </c>
      <c r="Q15335" s="9">
        <v>47.660797378969697</v>
      </c>
      <c r="R15335" s="9">
        <v>34.266392587874897</v>
      </c>
      <c r="S15335" s="9">
        <v>30.2618403917356</v>
      </c>
      <c r="T15335" s="9">
        <v>25.7109510625138</v>
      </c>
    </row>
    <row r="15336" spans="1:20" x14ac:dyDescent="0.35">
      <c r="A15336">
        <f t="shared" si="466"/>
        <v>15336</v>
      </c>
      <c r="B15336" s="3" t="s">
        <v>1038</v>
      </c>
      <c r="C15336" s="3" t="s">
        <v>86</v>
      </c>
      <c r="D15336" s="3" t="s">
        <v>62</v>
      </c>
      <c r="E15336">
        <v>2029</v>
      </c>
      <c r="F15336" s="3" t="str">
        <f t="shared" si="465"/>
        <v>RCQOutICE H2029</v>
      </c>
      <c r="G15336" s="9">
        <v>31.7185814370409</v>
      </c>
      <c r="H15336" s="9">
        <v>27.951863308444398</v>
      </c>
      <c r="I15336" s="9">
        <v>44.994680342449897</v>
      </c>
      <c r="J15336" s="9">
        <v>45.399200936598099</v>
      </c>
      <c r="K15336" s="9">
        <v>46.243647592338498</v>
      </c>
      <c r="L15336" s="9">
        <v>67.519176172244599</v>
      </c>
      <c r="M15336" s="9">
        <v>104.381006949333</v>
      </c>
      <c r="N15336" s="9">
        <v>87.062095132804103</v>
      </c>
      <c r="O15336" s="9">
        <v>132.51439878776799</v>
      </c>
      <c r="P15336" s="9">
        <v>74.567269300951295</v>
      </c>
      <c r="Q15336" s="9">
        <v>43.855481714794301</v>
      </c>
      <c r="R15336" s="9">
        <v>29.736037124324898</v>
      </c>
      <c r="S15336" s="9">
        <v>31.304846302260401</v>
      </c>
      <c r="T15336" s="9">
        <v>33.881764807868002</v>
      </c>
    </row>
    <row r="15337" spans="1:20" x14ac:dyDescent="0.35">
      <c r="A15337">
        <f t="shared" si="466"/>
        <v>15337</v>
      </c>
      <c r="B15337" s="3" t="s">
        <v>1038</v>
      </c>
      <c r="C15337" s="3" t="s">
        <v>95</v>
      </c>
      <c r="D15337" s="3" t="s">
        <v>62</v>
      </c>
      <c r="E15337">
        <v>2020</v>
      </c>
      <c r="F15337" s="3" t="str">
        <f t="shared" si="465"/>
        <v>RCSpillICE H2020</v>
      </c>
      <c r="G15337" s="9">
        <v>0.77752033484341299</v>
      </c>
      <c r="H15337" s="9">
        <v>4.4192015795277699</v>
      </c>
      <c r="I15337" s="9">
        <v>7.8652396228680503</v>
      </c>
      <c r="J15337" s="9">
        <v>3.3053127080100801</v>
      </c>
      <c r="K15337" s="9">
        <v>1.7688930744140601</v>
      </c>
      <c r="L15337" s="9">
        <v>13.3510974654778</v>
      </c>
      <c r="M15337" s="9">
        <v>61.862776361963803</v>
      </c>
      <c r="N15337" s="9">
        <v>84.659965566166605</v>
      </c>
      <c r="O15337" s="9">
        <v>84.865444222849405</v>
      </c>
      <c r="P15337" s="9">
        <v>89.174672933597193</v>
      </c>
      <c r="Q15337" s="9">
        <v>30.870142981162601</v>
      </c>
      <c r="R15337" s="9">
        <v>10.5416616675708</v>
      </c>
      <c r="S15337" s="9">
        <v>8.2389827220950504</v>
      </c>
      <c r="T15337" s="9">
        <v>0.71433344688076295</v>
      </c>
    </row>
    <row r="15338" spans="1:20" x14ac:dyDescent="0.35">
      <c r="A15338">
        <f t="shared" si="466"/>
        <v>15338</v>
      </c>
      <c r="B15338" s="3" t="s">
        <v>1038</v>
      </c>
      <c r="C15338" s="3" t="s">
        <v>95</v>
      </c>
      <c r="D15338" s="3" t="s">
        <v>62</v>
      </c>
      <c r="E15338">
        <v>2021</v>
      </c>
      <c r="F15338" s="3" t="str">
        <f t="shared" si="465"/>
        <v>RCSpillICE H2021</v>
      </c>
      <c r="G15338" s="9">
        <v>0.85000026649999905</v>
      </c>
      <c r="H15338" s="9">
        <v>0.66121149576270799</v>
      </c>
      <c r="I15338" s="9">
        <v>2.5717490223347199</v>
      </c>
      <c r="J15338" s="9">
        <v>25.061067896802999</v>
      </c>
      <c r="K15338" s="9">
        <v>15.2274499245468</v>
      </c>
      <c r="L15338" s="9">
        <v>42.489342005381701</v>
      </c>
      <c r="M15338" s="9">
        <v>77.0228744003347</v>
      </c>
      <c r="N15338" s="9">
        <v>94.516750225041605</v>
      </c>
      <c r="O15338" s="9">
        <v>110.423393690241</v>
      </c>
      <c r="P15338" s="9">
        <v>97.435144646194402</v>
      </c>
      <c r="Q15338" s="9">
        <v>62.472202343118198</v>
      </c>
      <c r="R15338" s="9">
        <v>17.385994356111102</v>
      </c>
      <c r="S15338" s="9">
        <v>8.4753490243880201</v>
      </c>
      <c r="T15338" s="9">
        <v>1.00924565156041</v>
      </c>
    </row>
    <row r="15339" spans="1:20" x14ac:dyDescent="0.35">
      <c r="A15339">
        <f t="shared" si="466"/>
        <v>15339</v>
      </c>
      <c r="B15339" s="3" t="s">
        <v>1038</v>
      </c>
      <c r="C15339" s="3" t="s">
        <v>95</v>
      </c>
      <c r="D15339" s="3" t="s">
        <v>62</v>
      </c>
      <c r="E15339">
        <v>2022</v>
      </c>
      <c r="F15339" s="3" t="str">
        <f t="shared" si="465"/>
        <v>RCSpillICE H2022</v>
      </c>
      <c r="G15339" s="9">
        <v>0.76283960929166605</v>
      </c>
      <c r="H15339" s="9">
        <v>0.64171260495659699</v>
      </c>
      <c r="I15339" s="9">
        <v>7.8933159454576298</v>
      </c>
      <c r="J15339" s="9">
        <v>27.081408416736501</v>
      </c>
      <c r="K15339" s="9">
        <v>18.502297242385399</v>
      </c>
      <c r="L15339" s="9">
        <v>23.944434064066499</v>
      </c>
      <c r="M15339" s="9">
        <v>60.443582982795803</v>
      </c>
      <c r="N15339" s="9">
        <v>75.969401571991597</v>
      </c>
      <c r="O15339" s="9">
        <v>77.636653113776802</v>
      </c>
      <c r="P15339" s="9">
        <v>37.761399685479098</v>
      </c>
      <c r="Q15339" s="9">
        <v>9.5365781379589993</v>
      </c>
      <c r="R15339" s="9">
        <v>8.0779550521347208</v>
      </c>
      <c r="S15339" s="9">
        <v>7.9683447205468703</v>
      </c>
      <c r="T15339" s="9">
        <v>0.71839760793062402</v>
      </c>
    </row>
    <row r="15340" spans="1:20" x14ac:dyDescent="0.35">
      <c r="A15340">
        <f t="shared" si="466"/>
        <v>15340</v>
      </c>
      <c r="B15340" s="3" t="s">
        <v>1038</v>
      </c>
      <c r="C15340" s="3" t="s">
        <v>95</v>
      </c>
      <c r="D15340" s="3" t="s">
        <v>62</v>
      </c>
      <c r="E15340">
        <v>2023</v>
      </c>
      <c r="F15340" s="3" t="str">
        <f t="shared" si="465"/>
        <v>RCSpillICE H2023</v>
      </c>
      <c r="G15340" s="9">
        <v>0.61008083643951605</v>
      </c>
      <c r="H15340" s="9">
        <v>0.60394096357777705</v>
      </c>
      <c r="I15340" s="9">
        <v>0.48736063551388797</v>
      </c>
      <c r="J15340" s="9">
        <v>3.5431526019542998</v>
      </c>
      <c r="K15340" s="9">
        <v>1.36475818091666</v>
      </c>
      <c r="L15340" s="9">
        <v>10.8638864511794</v>
      </c>
      <c r="M15340" s="9">
        <v>64.992720091463895</v>
      </c>
      <c r="N15340" s="9">
        <v>71.470860646402699</v>
      </c>
      <c r="O15340" s="9">
        <v>64.808147905920606</v>
      </c>
      <c r="P15340" s="9">
        <v>71.544247914076394</v>
      </c>
      <c r="Q15340" s="9">
        <v>18.162892775134399</v>
      </c>
      <c r="R15340" s="9">
        <v>10.585771014875</v>
      </c>
      <c r="S15340" s="9">
        <v>8.4483096899869707</v>
      </c>
      <c r="T15340" s="9">
        <v>0.74326504432638796</v>
      </c>
    </row>
    <row r="15341" spans="1:20" x14ac:dyDescent="0.35">
      <c r="A15341">
        <f t="shared" si="466"/>
        <v>15341</v>
      </c>
      <c r="B15341" s="3" t="s">
        <v>1038</v>
      </c>
      <c r="C15341" s="3" t="s">
        <v>95</v>
      </c>
      <c r="D15341" s="3" t="s">
        <v>62</v>
      </c>
      <c r="E15341">
        <v>2024</v>
      </c>
      <c r="F15341" s="3" t="str">
        <f t="shared" si="465"/>
        <v>RCSpillICE H2024</v>
      </c>
      <c r="G15341" s="9">
        <v>0.78758560586727089</v>
      </c>
      <c r="H15341" s="9">
        <v>1.93462726192361</v>
      </c>
      <c r="I15341" s="9">
        <v>0.81659681840138798</v>
      </c>
      <c r="J15341" s="9">
        <v>3.4902899439455601</v>
      </c>
      <c r="K15341" s="9">
        <v>0.51390657592187505</v>
      </c>
      <c r="L15341" s="9">
        <v>9.3530425277257994</v>
      </c>
      <c r="M15341" s="9">
        <v>23.0353797159412</v>
      </c>
      <c r="N15341" s="9">
        <v>58.954329705444408</v>
      </c>
      <c r="O15341" s="9">
        <v>85.142901001177407</v>
      </c>
      <c r="P15341" s="9">
        <v>38.2378895595958</v>
      </c>
      <c r="Q15341" s="9">
        <v>10.8686554713709</v>
      </c>
      <c r="R15341" s="9">
        <v>8.9397139874194398</v>
      </c>
      <c r="S15341" s="9">
        <v>7.8909950393658796</v>
      </c>
      <c r="T15341" s="9">
        <v>0.92586913737159704</v>
      </c>
    </row>
    <row r="15342" spans="1:20" x14ac:dyDescent="0.35">
      <c r="A15342">
        <f t="shared" si="466"/>
        <v>15342</v>
      </c>
      <c r="B15342" s="3" t="s">
        <v>1038</v>
      </c>
      <c r="C15342" s="3" t="s">
        <v>95</v>
      </c>
      <c r="D15342" s="3" t="s">
        <v>62</v>
      </c>
      <c r="E15342">
        <v>2025</v>
      </c>
      <c r="F15342" s="3" t="str">
        <f t="shared" si="465"/>
        <v>RCSpillICE H2025</v>
      </c>
      <c r="G15342" s="9">
        <v>0.681220734725134</v>
      </c>
      <c r="H15342" s="9">
        <v>0.61326726759374905</v>
      </c>
      <c r="I15342" s="9">
        <v>0.54295507424365197</v>
      </c>
      <c r="J15342" s="9">
        <v>9.2582349911041604</v>
      </c>
      <c r="K15342" s="9">
        <v>5.1230560718333296</v>
      </c>
      <c r="L15342" s="9">
        <v>21.7047920600799</v>
      </c>
      <c r="M15342" s="9">
        <v>65.3050993752111</v>
      </c>
      <c r="N15342" s="9">
        <v>72.284758878888894</v>
      </c>
      <c r="O15342" s="9">
        <v>72.331775178202903</v>
      </c>
      <c r="P15342" s="9">
        <v>42.390645423529797</v>
      </c>
      <c r="Q15342" s="9">
        <v>10.201766892704899</v>
      </c>
      <c r="R15342" s="9">
        <v>7.5394902076472201</v>
      </c>
      <c r="S15342" s="9">
        <v>8.3273923255468691</v>
      </c>
      <c r="T15342" s="9">
        <v>0.66947326294722198</v>
      </c>
    </row>
    <row r="15343" spans="1:20" x14ac:dyDescent="0.35">
      <c r="A15343">
        <f t="shared" si="466"/>
        <v>15343</v>
      </c>
      <c r="B15343" s="3" t="s">
        <v>1038</v>
      </c>
      <c r="C15343" s="3" t="s">
        <v>95</v>
      </c>
      <c r="D15343" s="3" t="s">
        <v>62</v>
      </c>
      <c r="E15343">
        <v>2026</v>
      </c>
      <c r="F15343" s="3" t="str">
        <f t="shared" si="465"/>
        <v>RCSpillICE H2026</v>
      </c>
      <c r="G15343" s="9">
        <v>0.70671335637903199</v>
      </c>
      <c r="H15343" s="9">
        <v>2.0282981707138799</v>
      </c>
      <c r="I15343" s="9">
        <v>6.8652867358833296</v>
      </c>
      <c r="J15343" s="9">
        <v>27.370715546778801</v>
      </c>
      <c r="K15343" s="9">
        <v>14.4106712363479</v>
      </c>
      <c r="L15343" s="9">
        <v>31.681233019276799</v>
      </c>
      <c r="M15343" s="9">
        <v>83.814272160111102</v>
      </c>
      <c r="N15343" s="9">
        <v>93.853116140388806</v>
      </c>
      <c r="O15343" s="9">
        <v>101.920718856908</v>
      </c>
      <c r="P15343" s="9">
        <v>94.749681098236096</v>
      </c>
      <c r="Q15343" s="9">
        <v>25.837541550107499</v>
      </c>
      <c r="R15343" s="9">
        <v>12.6475911939902</v>
      </c>
      <c r="S15343" s="9">
        <v>7.7032323310550703</v>
      </c>
      <c r="T15343" s="9">
        <v>0.72120528477476997</v>
      </c>
    </row>
    <row r="15344" spans="1:20" x14ac:dyDescent="0.35">
      <c r="A15344">
        <f t="shared" si="466"/>
        <v>15344</v>
      </c>
      <c r="B15344" s="3" t="s">
        <v>1038</v>
      </c>
      <c r="C15344" s="3" t="s">
        <v>95</v>
      </c>
      <c r="D15344" s="3" t="s">
        <v>62</v>
      </c>
      <c r="E15344">
        <v>2027</v>
      </c>
      <c r="F15344" s="3" t="str">
        <f t="shared" si="465"/>
        <v>RCSpillICE H2027</v>
      </c>
      <c r="G15344" s="9">
        <v>0.70303830223309105</v>
      </c>
      <c r="H15344" s="9">
        <v>0.63729036991666599</v>
      </c>
      <c r="I15344" s="9">
        <v>0.55565751080000003</v>
      </c>
      <c r="J15344" s="9">
        <v>0.50561517894153196</v>
      </c>
      <c r="K15344" s="9">
        <v>0.55470189110416601</v>
      </c>
      <c r="L15344" s="9">
        <v>9.1164925094099392</v>
      </c>
      <c r="M15344" s="9">
        <v>40.812242935654098</v>
      </c>
      <c r="N15344" s="9">
        <v>87.045155890855497</v>
      </c>
      <c r="O15344" s="9">
        <v>73.899202726538903</v>
      </c>
      <c r="P15344" s="9">
        <v>50.468897087330497</v>
      </c>
      <c r="Q15344" s="9">
        <v>11.6500646759771</v>
      </c>
      <c r="R15344" s="9">
        <v>8.5269824519347193</v>
      </c>
      <c r="S15344" s="9">
        <v>7.7100186223958298</v>
      </c>
      <c r="T15344" s="9">
        <v>0.75339640772083305</v>
      </c>
    </row>
    <row r="15345" spans="1:20" x14ac:dyDescent="0.35">
      <c r="A15345">
        <f t="shared" si="466"/>
        <v>15345</v>
      </c>
      <c r="B15345" s="3" t="s">
        <v>1038</v>
      </c>
      <c r="C15345" s="3" t="s">
        <v>95</v>
      </c>
      <c r="D15345" s="3" t="s">
        <v>62</v>
      </c>
      <c r="E15345">
        <v>2028</v>
      </c>
      <c r="F15345" s="3" t="str">
        <f t="shared" si="465"/>
        <v>RCSpillICE H2028</v>
      </c>
      <c r="G15345" s="9">
        <v>0.80626169916532198</v>
      </c>
      <c r="H15345" s="9">
        <v>0.53666557466666598</v>
      </c>
      <c r="I15345" s="9">
        <v>0.57072187939861097</v>
      </c>
      <c r="J15345" s="9">
        <v>0.72946315121975802</v>
      </c>
      <c r="K15345" s="9">
        <v>0.43867615078125</v>
      </c>
      <c r="L15345" s="9">
        <v>11.842686788243901</v>
      </c>
      <c r="M15345" s="9">
        <v>23.349526826406599</v>
      </c>
      <c r="N15345" s="9">
        <v>50.784795236155503</v>
      </c>
      <c r="O15345" s="9">
        <v>86.617616089506697</v>
      </c>
      <c r="P15345" s="9">
        <v>65.346757351409707</v>
      </c>
      <c r="Q15345" s="9">
        <v>14.8016804662614</v>
      </c>
      <c r="R15345" s="9">
        <v>10.267809175166599</v>
      </c>
      <c r="S15345" s="9">
        <v>7.72002675544661</v>
      </c>
      <c r="T15345" s="9">
        <v>0.75930673593055498</v>
      </c>
    </row>
    <row r="15346" spans="1:20" x14ac:dyDescent="0.35">
      <c r="A15346">
        <f t="shared" si="466"/>
        <v>15346</v>
      </c>
      <c r="B15346" s="3" t="s">
        <v>1038</v>
      </c>
      <c r="C15346" s="3" t="s">
        <v>95</v>
      </c>
      <c r="D15346" s="3" t="s">
        <v>62</v>
      </c>
      <c r="E15346">
        <v>2029</v>
      </c>
      <c r="F15346" s="3" t="str">
        <f t="shared" si="465"/>
        <v>RCSpillICE H2029</v>
      </c>
      <c r="G15346" s="9">
        <v>0.80317423782392405</v>
      </c>
      <c r="H15346" s="9">
        <v>0.67877990337499905</v>
      </c>
      <c r="I15346" s="9">
        <v>0.61608264953326297</v>
      </c>
      <c r="J15346" s="9">
        <v>0.88184415325134402</v>
      </c>
      <c r="K15346" s="9">
        <v>0.46197757110937498</v>
      </c>
      <c r="L15346" s="9">
        <v>18.3571207183602</v>
      </c>
      <c r="M15346" s="9">
        <v>77.788778400083302</v>
      </c>
      <c r="N15346" s="9">
        <v>66.000890209984703</v>
      </c>
      <c r="O15346" s="9">
        <v>89.6368685399664</v>
      </c>
      <c r="P15346" s="9">
        <v>51.087093951249997</v>
      </c>
      <c r="Q15346" s="9">
        <v>13.5705913498279</v>
      </c>
      <c r="R15346" s="9">
        <v>8.9557766620194403</v>
      </c>
      <c r="S15346" s="9">
        <v>8.1316866382499899</v>
      </c>
      <c r="T15346" s="9">
        <v>0.93765087028472205</v>
      </c>
    </row>
    <row r="15347" spans="1:20" x14ac:dyDescent="0.35">
      <c r="A15347">
        <f t="shared" si="466"/>
        <v>15347</v>
      </c>
      <c r="B15347" s="3" t="s">
        <v>1038</v>
      </c>
      <c r="C15347" s="3" t="s">
        <v>77</v>
      </c>
      <c r="D15347" s="3" t="s">
        <v>62</v>
      </c>
      <c r="E15347">
        <v>2020</v>
      </c>
      <c r="F15347" s="3" t="str">
        <f t="shared" si="465"/>
        <v>RCGenICE H2020</v>
      </c>
      <c r="G15347" s="9">
        <v>171.20841653225801</v>
      </c>
      <c r="H15347" s="9">
        <v>228.176262486111</v>
      </c>
      <c r="I15347" s="9">
        <v>335.12223847222202</v>
      </c>
      <c r="J15347" s="9">
        <v>347.062863709677</v>
      </c>
      <c r="K15347" s="9">
        <v>338.09731116071401</v>
      </c>
      <c r="L15347" s="9">
        <v>366.81944395161202</v>
      </c>
      <c r="M15347" s="9">
        <v>140.57554913888799</v>
      </c>
      <c r="N15347" s="9">
        <v>247.046406111111</v>
      </c>
      <c r="O15347" s="9">
        <v>180.37674422043</v>
      </c>
      <c r="P15347" s="9">
        <v>278.854958833333</v>
      </c>
      <c r="Q15347" s="9">
        <v>252.78495067204301</v>
      </c>
      <c r="R15347" s="9">
        <v>195.08538416666599</v>
      </c>
      <c r="S15347" s="9">
        <v>189.06490078125</v>
      </c>
      <c r="T15347" s="9">
        <v>202.71739361111099</v>
      </c>
    </row>
    <row r="15348" spans="1:20" x14ac:dyDescent="0.35">
      <c r="A15348">
        <f t="shared" si="466"/>
        <v>15348</v>
      </c>
      <c r="B15348" s="3" t="s">
        <v>1038</v>
      </c>
      <c r="C15348" s="3" t="s">
        <v>77</v>
      </c>
      <c r="D15348" s="3" t="s">
        <v>62</v>
      </c>
      <c r="E15348">
        <v>2021</v>
      </c>
      <c r="F15348" s="3" t="str">
        <f t="shared" si="465"/>
        <v>RCGenICE H2021</v>
      </c>
      <c r="G15348" s="9">
        <v>187.70093400537601</v>
      </c>
      <c r="H15348" s="9">
        <v>210.731193055555</v>
      </c>
      <c r="I15348" s="9">
        <v>362.68097675000001</v>
      </c>
      <c r="J15348" s="9">
        <v>351.06061935483802</v>
      </c>
      <c r="K15348" s="9">
        <v>476.267145238095</v>
      </c>
      <c r="L15348" s="9">
        <v>429.02620389784897</v>
      </c>
      <c r="M15348" s="9">
        <v>184.864486388888</v>
      </c>
      <c r="N15348" s="9">
        <v>367.17820861111102</v>
      </c>
      <c r="O15348" s="9">
        <v>347.79059166666599</v>
      </c>
      <c r="P15348" s="9">
        <v>211.020513958333</v>
      </c>
      <c r="Q15348" s="9">
        <v>246.63322916666601</v>
      </c>
      <c r="R15348" s="9">
        <v>212.98109805555501</v>
      </c>
      <c r="S15348" s="9">
        <v>247.76987213541599</v>
      </c>
      <c r="T15348" s="9">
        <v>274.29762018055499</v>
      </c>
    </row>
    <row r="15349" spans="1:20" x14ac:dyDescent="0.35">
      <c r="A15349">
        <f t="shared" si="466"/>
        <v>15349</v>
      </c>
      <c r="B15349" s="3" t="s">
        <v>1038</v>
      </c>
      <c r="C15349" s="3" t="s">
        <v>77</v>
      </c>
      <c r="D15349" s="3" t="s">
        <v>62</v>
      </c>
      <c r="E15349">
        <v>2022</v>
      </c>
      <c r="F15349" s="3" t="str">
        <f t="shared" ref="F15349:F15412" si="467">_xlfn.CONCAT(B15349,C15349,D15349,E15349)</f>
        <v>RCGenICE H2022</v>
      </c>
      <c r="G15349" s="9">
        <v>198.115515053763</v>
      </c>
      <c r="H15349" s="9">
        <v>175.22975680555501</v>
      </c>
      <c r="I15349" s="9">
        <v>421.69955375000001</v>
      </c>
      <c r="J15349" s="9">
        <v>347.57584139784899</v>
      </c>
      <c r="K15349" s="9">
        <v>393.12631437499999</v>
      </c>
      <c r="L15349" s="9">
        <v>329.92766549731101</v>
      </c>
      <c r="M15349" s="9">
        <v>136.96930444444399</v>
      </c>
      <c r="N15349" s="9">
        <v>222.72283361111101</v>
      </c>
      <c r="O15349" s="9">
        <v>172.57597993279501</v>
      </c>
      <c r="P15349" s="9">
        <v>84.573332319444404</v>
      </c>
      <c r="Q15349" s="9">
        <v>171.55607279569799</v>
      </c>
      <c r="R15349" s="9">
        <v>154.591913888888</v>
      </c>
      <c r="S15349" s="9">
        <v>137.00874921875001</v>
      </c>
      <c r="T15349" s="9">
        <v>170.11497458333301</v>
      </c>
    </row>
    <row r="15350" spans="1:20" x14ac:dyDescent="0.35">
      <c r="A15350">
        <f t="shared" si="466"/>
        <v>15350</v>
      </c>
      <c r="B15350" s="3" t="s">
        <v>1038</v>
      </c>
      <c r="C15350" s="3" t="s">
        <v>77</v>
      </c>
      <c r="D15350" s="3" t="s">
        <v>62</v>
      </c>
      <c r="E15350">
        <v>2023</v>
      </c>
      <c r="F15350" s="3" t="str">
        <f t="shared" si="467"/>
        <v>RCGenICE H2023</v>
      </c>
      <c r="G15350" s="9">
        <v>130.72335604838699</v>
      </c>
      <c r="H15350" s="9">
        <v>163.646715</v>
      </c>
      <c r="I15350" s="9">
        <v>194.135229583333</v>
      </c>
      <c r="J15350" s="9">
        <v>232.986210026881</v>
      </c>
      <c r="K15350" s="9">
        <v>267.94705074404698</v>
      </c>
      <c r="L15350" s="9">
        <v>203.90609819892401</v>
      </c>
      <c r="M15350" s="9">
        <v>149.13862155555501</v>
      </c>
      <c r="N15350" s="9">
        <v>159.23658372222201</v>
      </c>
      <c r="O15350" s="9">
        <v>141.728647715053</v>
      </c>
      <c r="P15350" s="9">
        <v>280.95301583333298</v>
      </c>
      <c r="Q15350" s="9">
        <v>262.46577029569897</v>
      </c>
      <c r="R15350" s="9">
        <v>145.16141027777701</v>
      </c>
      <c r="S15350" s="9">
        <v>187.31806458333301</v>
      </c>
      <c r="T15350" s="9">
        <v>191.36114333333299</v>
      </c>
    </row>
    <row r="15351" spans="1:20" x14ac:dyDescent="0.35">
      <c r="A15351">
        <f t="shared" si="466"/>
        <v>15351</v>
      </c>
      <c r="B15351" s="3" t="s">
        <v>1038</v>
      </c>
      <c r="C15351" s="3" t="s">
        <v>77</v>
      </c>
      <c r="D15351" s="3" t="s">
        <v>62</v>
      </c>
      <c r="E15351">
        <v>2024</v>
      </c>
      <c r="F15351" s="3" t="str">
        <f t="shared" si="467"/>
        <v>RCGenICE H2024</v>
      </c>
      <c r="G15351" s="9">
        <v>163.582242325268</v>
      </c>
      <c r="H15351" s="9">
        <v>190.786789305555</v>
      </c>
      <c r="I15351" s="9">
        <v>271.642830694444</v>
      </c>
      <c r="J15351" s="9">
        <v>325.13028884408601</v>
      </c>
      <c r="K15351" s="9">
        <v>337.33308898809503</v>
      </c>
      <c r="L15351" s="9">
        <v>224.65952002688101</v>
      </c>
      <c r="M15351" s="9">
        <v>82.944798611111096</v>
      </c>
      <c r="N15351" s="9">
        <v>174.2510375</v>
      </c>
      <c r="O15351" s="9">
        <v>263.44012169354801</v>
      </c>
      <c r="P15351" s="9">
        <v>127.644995277777</v>
      </c>
      <c r="Q15351" s="9">
        <v>206.34785776881699</v>
      </c>
      <c r="R15351" s="9">
        <v>175.85174472222201</v>
      </c>
      <c r="S15351" s="9">
        <v>170.12478802083299</v>
      </c>
      <c r="T15351" s="9">
        <v>173.83153999999999</v>
      </c>
    </row>
    <row r="15352" spans="1:20" x14ac:dyDescent="0.35">
      <c r="A15352">
        <f t="shared" si="466"/>
        <v>15352</v>
      </c>
      <c r="B15352" s="3" t="s">
        <v>1038</v>
      </c>
      <c r="C15352" s="3" t="s">
        <v>77</v>
      </c>
      <c r="D15352" s="3" t="s">
        <v>62</v>
      </c>
      <c r="E15352">
        <v>2025</v>
      </c>
      <c r="F15352" s="3" t="str">
        <f t="shared" si="467"/>
        <v>RCGenICE H2025</v>
      </c>
      <c r="G15352" s="9">
        <v>159.29112379032199</v>
      </c>
      <c r="H15352" s="9">
        <v>148.61312624999999</v>
      </c>
      <c r="I15352" s="9">
        <v>182.78970416666601</v>
      </c>
      <c r="J15352" s="9">
        <v>370.26455483870899</v>
      </c>
      <c r="K15352" s="9">
        <v>303.575973660714</v>
      </c>
      <c r="L15352" s="9">
        <v>378.05853091397802</v>
      </c>
      <c r="M15352" s="9">
        <v>171.70259933333301</v>
      </c>
      <c r="N15352" s="9">
        <v>177.385825277777</v>
      </c>
      <c r="O15352" s="9">
        <v>150.52154799731099</v>
      </c>
      <c r="P15352" s="9">
        <v>115.194379444444</v>
      </c>
      <c r="Q15352" s="9">
        <v>186.64665229838701</v>
      </c>
      <c r="R15352" s="9">
        <v>149.12065888888799</v>
      </c>
      <c r="S15352" s="9">
        <v>170.389675260416</v>
      </c>
      <c r="T15352" s="9">
        <v>192.44280930555499</v>
      </c>
    </row>
    <row r="15353" spans="1:20" x14ac:dyDescent="0.35">
      <c r="A15353">
        <f t="shared" si="466"/>
        <v>15353</v>
      </c>
      <c r="B15353" s="3" t="s">
        <v>1038</v>
      </c>
      <c r="C15353" s="3" t="s">
        <v>77</v>
      </c>
      <c r="D15353" s="3" t="s">
        <v>62</v>
      </c>
      <c r="E15353">
        <v>2026</v>
      </c>
      <c r="F15353" s="3" t="str">
        <f t="shared" si="467"/>
        <v>RCGenICE H2026</v>
      </c>
      <c r="G15353" s="9">
        <v>143.760041129032</v>
      </c>
      <c r="H15353" s="9">
        <v>182.971006666666</v>
      </c>
      <c r="I15353" s="9">
        <v>275.55336319444399</v>
      </c>
      <c r="J15353" s="9">
        <v>336.400000712365</v>
      </c>
      <c r="K15353" s="9">
        <v>411.60579999999999</v>
      </c>
      <c r="L15353" s="9">
        <v>344.95517043010699</v>
      </c>
      <c r="M15353" s="9">
        <v>209.711189111111</v>
      </c>
      <c r="N15353" s="9">
        <v>236.90186222222201</v>
      </c>
      <c r="O15353" s="9">
        <v>328.41472303763402</v>
      </c>
      <c r="P15353" s="9">
        <v>411.91207455277703</v>
      </c>
      <c r="Q15353" s="9">
        <v>284.707306989247</v>
      </c>
      <c r="R15353" s="9">
        <v>224.128616111111</v>
      </c>
      <c r="S15353" s="9">
        <v>192.99519895833299</v>
      </c>
      <c r="T15353" s="9">
        <v>204.09571680555501</v>
      </c>
    </row>
    <row r="15354" spans="1:20" x14ac:dyDescent="0.35">
      <c r="A15354">
        <f t="shared" si="466"/>
        <v>15354</v>
      </c>
      <c r="B15354" s="3" t="s">
        <v>1038</v>
      </c>
      <c r="C15354" s="3" t="s">
        <v>77</v>
      </c>
      <c r="D15354" s="3" t="s">
        <v>62</v>
      </c>
      <c r="E15354">
        <v>2027</v>
      </c>
      <c r="F15354" s="3" t="str">
        <f t="shared" si="467"/>
        <v>RCGenICE H2027</v>
      </c>
      <c r="G15354" s="9">
        <v>174.710967338709</v>
      </c>
      <c r="H15354" s="9">
        <v>150.67144347222199</v>
      </c>
      <c r="I15354" s="9">
        <v>262.58766777777703</v>
      </c>
      <c r="J15354" s="9">
        <v>253.44902123655899</v>
      </c>
      <c r="K15354" s="9">
        <v>302.84662752976101</v>
      </c>
      <c r="L15354" s="9">
        <v>248.889896236559</v>
      </c>
      <c r="M15354" s="9">
        <v>111.481869722222</v>
      </c>
      <c r="N15354" s="9">
        <v>309.87514583333302</v>
      </c>
      <c r="O15354" s="9">
        <v>141.01307436827901</v>
      </c>
      <c r="P15354" s="9">
        <v>194.83731055555501</v>
      </c>
      <c r="Q15354" s="9">
        <v>219.41115430107499</v>
      </c>
      <c r="R15354" s="9">
        <v>167.34002638888799</v>
      </c>
      <c r="S15354" s="9">
        <v>144.98435598958301</v>
      </c>
      <c r="T15354" s="9">
        <v>275.47284041666597</v>
      </c>
    </row>
    <row r="15355" spans="1:20" x14ac:dyDescent="0.35">
      <c r="A15355">
        <f t="shared" si="466"/>
        <v>15355</v>
      </c>
      <c r="B15355" s="3" t="s">
        <v>1038</v>
      </c>
      <c r="C15355" s="3" t="s">
        <v>77</v>
      </c>
      <c r="D15355" s="3" t="s">
        <v>62</v>
      </c>
      <c r="E15355">
        <v>2028</v>
      </c>
      <c r="F15355" s="3" t="str">
        <f t="shared" si="467"/>
        <v>RCGenICE H2028</v>
      </c>
      <c r="G15355" s="9">
        <v>167.728457930107</v>
      </c>
      <c r="H15355" s="9">
        <v>142.557055555555</v>
      </c>
      <c r="I15355" s="9">
        <v>207.116636944444</v>
      </c>
      <c r="J15355" s="9">
        <v>242.010951612903</v>
      </c>
      <c r="K15355" s="9">
        <v>326.52204077380901</v>
      </c>
      <c r="L15355" s="9">
        <v>346.641205510752</v>
      </c>
      <c r="M15355" s="9">
        <v>88.519915277777699</v>
      </c>
      <c r="N15355" s="9">
        <v>141.51215833333299</v>
      </c>
      <c r="O15355" s="9">
        <v>257.85928987903202</v>
      </c>
      <c r="P15355" s="9">
        <v>299.80288602777699</v>
      </c>
      <c r="Q15355" s="9">
        <v>257.42487553763402</v>
      </c>
      <c r="R15355" s="9">
        <v>186.97062333333301</v>
      </c>
      <c r="S15355" s="9">
        <v>176.003945572916</v>
      </c>
      <c r="T15355" s="9">
        <v>188.03317791666601</v>
      </c>
    </row>
    <row r="15356" spans="1:20" x14ac:dyDescent="0.35">
      <c r="A15356">
        <f t="shared" si="466"/>
        <v>15356</v>
      </c>
      <c r="B15356" s="3" t="s">
        <v>1038</v>
      </c>
      <c r="C15356" s="3" t="s">
        <v>77</v>
      </c>
      <c r="D15356" s="3" t="s">
        <v>62</v>
      </c>
      <c r="E15356">
        <v>2029</v>
      </c>
      <c r="F15356" s="3" t="str">
        <f t="shared" si="467"/>
        <v>RCGenICE H2029</v>
      </c>
      <c r="G15356" s="9">
        <v>255.28250389784901</v>
      </c>
      <c r="H15356" s="9">
        <v>223.835138194444</v>
      </c>
      <c r="I15356" s="9">
        <v>358.42700416666599</v>
      </c>
      <c r="J15356" s="9">
        <v>355.37756196236501</v>
      </c>
      <c r="K15356" s="9">
        <v>377.302026190476</v>
      </c>
      <c r="L15356" s="9">
        <v>380.07638534946199</v>
      </c>
      <c r="M15356" s="9">
        <v>185.359081388888</v>
      </c>
      <c r="N15356" s="9">
        <v>158.22795555555501</v>
      </c>
      <c r="O15356" s="9">
        <v>290.20830685483799</v>
      </c>
      <c r="P15356" s="9">
        <v>159.40412624999999</v>
      </c>
      <c r="Q15356" s="9">
        <v>235.30457594085999</v>
      </c>
      <c r="R15356" s="9">
        <v>168.3964775</v>
      </c>
      <c r="S15356" s="9">
        <v>183.07335026041599</v>
      </c>
      <c r="T15356" s="9">
        <v>264.021007361111</v>
      </c>
    </row>
    <row r="15357" spans="1:20" x14ac:dyDescent="0.35">
      <c r="A15357">
        <f t="shared" si="466"/>
        <v>15357</v>
      </c>
      <c r="B15357" s="3" t="s">
        <v>1038</v>
      </c>
      <c r="C15357" s="3" t="s">
        <v>75</v>
      </c>
      <c r="D15357" s="3" t="s">
        <v>64</v>
      </c>
      <c r="E15357">
        <v>2020</v>
      </c>
      <c r="F15357" s="3" t="str">
        <f t="shared" si="467"/>
        <v>RCElevJ DAY2020</v>
      </c>
      <c r="G15357" s="9">
        <v>263.95013968000001</v>
      </c>
      <c r="H15357" s="9">
        <v>263.34908979199997</v>
      </c>
      <c r="I15357" s="9">
        <v>263.70473284799999</v>
      </c>
      <c r="J15357" s="9">
        <v>265.49147831200003</v>
      </c>
      <c r="K15357" s="9">
        <v>263.02920789199999</v>
      </c>
      <c r="L15357" s="9">
        <v>265.76050719199998</v>
      </c>
      <c r="M15357" s="9">
        <v>262.50000840000001</v>
      </c>
      <c r="N15357" s="9">
        <v>264.50000846400002</v>
      </c>
      <c r="O15357" s="9">
        <v>264.50000846400002</v>
      </c>
      <c r="P15357" s="9">
        <v>263.806438888</v>
      </c>
      <c r="Q15357" s="9">
        <v>262.59515276000002</v>
      </c>
      <c r="R15357" s="9">
        <v>263.767396891999</v>
      </c>
      <c r="S15357" s="9">
        <v>263.64666197999998</v>
      </c>
      <c r="T15357" s="9">
        <v>262.50000840000001</v>
      </c>
    </row>
    <row r="15358" spans="1:20" x14ac:dyDescent="0.35">
      <c r="A15358">
        <f t="shared" si="466"/>
        <v>15358</v>
      </c>
      <c r="B15358" s="3" t="s">
        <v>1038</v>
      </c>
      <c r="C15358" s="3" t="s">
        <v>75</v>
      </c>
      <c r="D15358" s="3" t="s">
        <v>64</v>
      </c>
      <c r="E15358">
        <v>2021</v>
      </c>
      <c r="F15358" s="3" t="str">
        <f t="shared" si="467"/>
        <v>RCElevJ DAY2021</v>
      </c>
      <c r="G15358" s="9">
        <v>268.00000857600003</v>
      </c>
      <c r="H15358" s="9">
        <v>268.00000857600003</v>
      </c>
      <c r="I15358" s="9">
        <v>262.50000840000001</v>
      </c>
      <c r="J15358" s="9">
        <v>262.91142573600001</v>
      </c>
      <c r="K15358" s="9">
        <v>263.08662259200003</v>
      </c>
      <c r="L15358" s="9">
        <v>262.50000840000001</v>
      </c>
      <c r="M15358" s="9">
        <v>262.50000840000001</v>
      </c>
      <c r="N15358" s="9">
        <v>264.50000846400002</v>
      </c>
      <c r="O15358" s="9">
        <v>264.50000846400002</v>
      </c>
      <c r="P15358" s="9">
        <v>264.50000846400002</v>
      </c>
      <c r="Q15358" s="9">
        <v>264.50000846400002</v>
      </c>
      <c r="R15358" s="9">
        <v>264.22376173599997</v>
      </c>
      <c r="S15358" s="9">
        <v>264.50000846400002</v>
      </c>
      <c r="T15358" s="9">
        <v>262.50000840000001</v>
      </c>
    </row>
    <row r="15359" spans="1:20" x14ac:dyDescent="0.35">
      <c r="A15359">
        <f t="shared" si="466"/>
        <v>15359</v>
      </c>
      <c r="B15359" s="3" t="s">
        <v>1038</v>
      </c>
      <c r="C15359" s="3" t="s">
        <v>75</v>
      </c>
      <c r="D15359" s="3" t="s">
        <v>64</v>
      </c>
      <c r="E15359">
        <v>2022</v>
      </c>
      <c r="F15359" s="3" t="str">
        <f t="shared" si="467"/>
        <v>RCElevJ DAY2022</v>
      </c>
      <c r="G15359" s="9">
        <v>262.50000840000001</v>
      </c>
      <c r="H15359" s="9">
        <v>264.10663574799997</v>
      </c>
      <c r="I15359" s="9">
        <v>262.50000840000001</v>
      </c>
      <c r="J15359" s="9">
        <v>268.00000857600003</v>
      </c>
      <c r="K15359" s="9">
        <v>268.00000857600003</v>
      </c>
      <c r="L15359" s="9">
        <v>265.412081984</v>
      </c>
      <c r="M15359" s="9">
        <v>262.50000840000001</v>
      </c>
      <c r="N15359" s="9">
        <v>263.31431288800002</v>
      </c>
      <c r="O15359" s="9">
        <v>263.33399792799997</v>
      </c>
      <c r="P15359" s="9">
        <v>264.50000846400002</v>
      </c>
      <c r="Q15359" s="9">
        <v>262.64403727600001</v>
      </c>
      <c r="R15359" s="9">
        <v>264.470480904</v>
      </c>
      <c r="S15359" s="9">
        <v>263.91733127999998</v>
      </c>
      <c r="T15359" s="9">
        <v>262.50000840000001</v>
      </c>
    </row>
    <row r="15360" spans="1:20" x14ac:dyDescent="0.35">
      <c r="A15360">
        <f t="shared" si="466"/>
        <v>15360</v>
      </c>
      <c r="B15360" s="3" t="s">
        <v>1038</v>
      </c>
      <c r="C15360" s="3" t="s">
        <v>75</v>
      </c>
      <c r="D15360" s="3" t="s">
        <v>64</v>
      </c>
      <c r="E15360">
        <v>2023</v>
      </c>
      <c r="F15360" s="3" t="str">
        <f t="shared" si="467"/>
        <v>RCElevJ DAY2023</v>
      </c>
      <c r="G15360" s="9">
        <v>267.688984943999</v>
      </c>
      <c r="H15360" s="9">
        <v>268.00000857600003</v>
      </c>
      <c r="I15360" s="9">
        <v>262.50000840000001</v>
      </c>
      <c r="J15360" s="9">
        <v>263.47933913999998</v>
      </c>
      <c r="K15360" s="9">
        <v>267.147974428</v>
      </c>
      <c r="L15360" s="9">
        <v>267.948171303999</v>
      </c>
      <c r="M15360" s="9">
        <v>262.50000840000001</v>
      </c>
      <c r="N15360" s="9">
        <v>263.74344675999998</v>
      </c>
      <c r="O15360" s="9">
        <v>262.81693754399998</v>
      </c>
      <c r="P15360" s="9">
        <v>264.48754127199999</v>
      </c>
      <c r="Q15360" s="9">
        <v>263.43471971600002</v>
      </c>
      <c r="R15360" s="9">
        <v>264.47441791199998</v>
      </c>
      <c r="S15360" s="9">
        <v>263.581701347999</v>
      </c>
      <c r="T15360" s="9">
        <v>262.50000840000001</v>
      </c>
    </row>
    <row r="15361" spans="1:20" x14ac:dyDescent="0.35">
      <c r="A15361">
        <f t="shared" si="466"/>
        <v>15361</v>
      </c>
      <c r="B15361" s="3" t="s">
        <v>1038</v>
      </c>
      <c r="C15361" s="3" t="s">
        <v>75</v>
      </c>
      <c r="D15361" s="3" t="s">
        <v>64</v>
      </c>
      <c r="E15361">
        <v>2024</v>
      </c>
      <c r="F15361" s="3" t="str">
        <f t="shared" si="467"/>
        <v>RCElevJ DAY2024</v>
      </c>
      <c r="G15361" s="9">
        <v>267.691281532</v>
      </c>
      <c r="H15361" s="9">
        <v>268.00000857600003</v>
      </c>
      <c r="I15361" s="9">
        <v>262.50000840000001</v>
      </c>
      <c r="J15361" s="9">
        <v>263.87861736799999</v>
      </c>
      <c r="K15361" s="9">
        <v>266.77986418</v>
      </c>
      <c r="L15361" s="9">
        <v>264.216215804</v>
      </c>
      <c r="M15361" s="9">
        <v>263.37566459599998</v>
      </c>
      <c r="N15361" s="9">
        <v>264.090231547999</v>
      </c>
      <c r="O15361" s="9">
        <v>264.50000846400002</v>
      </c>
      <c r="P15361" s="9">
        <v>264.50000846400002</v>
      </c>
      <c r="Q15361" s="9">
        <v>264.50000846400002</v>
      </c>
      <c r="R15361" s="9">
        <v>264.07546776800001</v>
      </c>
      <c r="S15361" s="9">
        <v>264.17586147199899</v>
      </c>
      <c r="T15361" s="9">
        <v>262.50000840000001</v>
      </c>
    </row>
    <row r="15362" spans="1:20" x14ac:dyDescent="0.35">
      <c r="A15362">
        <f t="shared" si="466"/>
        <v>15362</v>
      </c>
      <c r="B15362" s="3" t="s">
        <v>1038</v>
      </c>
      <c r="C15362" s="3" t="s">
        <v>75</v>
      </c>
      <c r="D15362" s="3" t="s">
        <v>64</v>
      </c>
      <c r="E15362">
        <v>2025</v>
      </c>
      <c r="F15362" s="3" t="str">
        <f t="shared" si="467"/>
        <v>RCElevJ DAY2025</v>
      </c>
      <c r="G15362" s="9">
        <v>265.36221321599999</v>
      </c>
      <c r="H15362" s="9">
        <v>268.00000857600003</v>
      </c>
      <c r="I15362" s="9">
        <v>262.50000840000001</v>
      </c>
      <c r="J15362" s="9">
        <v>262.65125512399999</v>
      </c>
      <c r="K15362" s="9">
        <v>267.89961487199997</v>
      </c>
      <c r="L15362" s="9">
        <v>262.77067770000002</v>
      </c>
      <c r="M15362" s="9">
        <v>264.15027092000003</v>
      </c>
      <c r="N15362" s="9">
        <v>262.662738064</v>
      </c>
      <c r="O15362" s="9">
        <v>263.672580616</v>
      </c>
      <c r="P15362" s="9">
        <v>263.488853576</v>
      </c>
      <c r="Q15362" s="9">
        <v>264.50000846400002</v>
      </c>
      <c r="R15362" s="9">
        <v>263.959654115999</v>
      </c>
      <c r="S15362" s="9">
        <v>263.712934948</v>
      </c>
      <c r="T15362" s="9">
        <v>262.50000840000001</v>
      </c>
    </row>
    <row r="15363" spans="1:20" x14ac:dyDescent="0.35">
      <c r="A15363">
        <f t="shared" ref="A15363:A15426" si="468">A15362+1</f>
        <v>15363</v>
      </c>
      <c r="B15363" s="3" t="s">
        <v>1038</v>
      </c>
      <c r="C15363" s="3" t="s">
        <v>75</v>
      </c>
      <c r="D15363" s="3" t="s">
        <v>64</v>
      </c>
      <c r="E15363">
        <v>2026</v>
      </c>
      <c r="F15363" s="3" t="str">
        <f t="shared" si="467"/>
        <v>RCElevJ DAY2026</v>
      </c>
      <c r="G15363" s="9">
        <v>267.958341907999</v>
      </c>
      <c r="H15363" s="9">
        <v>264.72507408799999</v>
      </c>
      <c r="I15363" s="9">
        <v>262.50000840000001</v>
      </c>
      <c r="J15363" s="9">
        <v>266.526911415999</v>
      </c>
      <c r="K15363" s="9">
        <v>267.71785633599899</v>
      </c>
      <c r="L15363" s="9">
        <v>262.50000840000001</v>
      </c>
      <c r="M15363" s="9">
        <v>262.50000840000001</v>
      </c>
      <c r="N15363" s="9">
        <v>264.50000846400002</v>
      </c>
      <c r="O15363" s="9">
        <v>264.50000846400002</v>
      </c>
      <c r="P15363" s="9">
        <v>262.50000840000001</v>
      </c>
      <c r="Q15363" s="9">
        <v>262.50000840000001</v>
      </c>
      <c r="R15363" s="9">
        <v>264.48196384399898</v>
      </c>
      <c r="S15363" s="9">
        <v>264.31562525599998</v>
      </c>
      <c r="T15363" s="9">
        <v>262.50000840000001</v>
      </c>
    </row>
    <row r="15364" spans="1:20" x14ac:dyDescent="0.35">
      <c r="A15364">
        <f t="shared" si="468"/>
        <v>15364</v>
      </c>
      <c r="B15364" s="3" t="s">
        <v>1038</v>
      </c>
      <c r="C15364" s="3" t="s">
        <v>75</v>
      </c>
      <c r="D15364" s="3" t="s">
        <v>64</v>
      </c>
      <c r="E15364">
        <v>2027</v>
      </c>
      <c r="F15364" s="3" t="str">
        <f t="shared" si="467"/>
        <v>RCElevJ DAY2027</v>
      </c>
      <c r="G15364" s="9">
        <v>267.65322378799999</v>
      </c>
      <c r="H15364" s="9">
        <v>268.00000857600003</v>
      </c>
      <c r="I15364" s="9">
        <v>262.50000840000001</v>
      </c>
      <c r="J15364" s="9">
        <v>263.76706880799998</v>
      </c>
      <c r="K15364" s="9">
        <v>266.73950984800001</v>
      </c>
      <c r="L15364" s="9">
        <v>265.00919483199999</v>
      </c>
      <c r="M15364" s="9">
        <v>263.14895855200001</v>
      </c>
      <c r="N15364" s="9">
        <v>263.52658323600002</v>
      </c>
      <c r="O15364" s="9">
        <v>264.39928667599997</v>
      </c>
      <c r="P15364" s="9">
        <v>264.50000846400002</v>
      </c>
      <c r="Q15364" s="9">
        <v>263.45440475599997</v>
      </c>
      <c r="R15364" s="9">
        <v>263.09088768399999</v>
      </c>
      <c r="S15364" s="9">
        <v>264.50000846400002</v>
      </c>
      <c r="T15364" s="9">
        <v>262.50000840000001</v>
      </c>
    </row>
    <row r="15365" spans="1:20" x14ac:dyDescent="0.35">
      <c r="A15365">
        <f t="shared" si="468"/>
        <v>15365</v>
      </c>
      <c r="B15365" s="3" t="s">
        <v>1038</v>
      </c>
      <c r="C15365" s="3" t="s">
        <v>75</v>
      </c>
      <c r="D15365" s="3" t="s">
        <v>64</v>
      </c>
      <c r="E15365">
        <v>2028</v>
      </c>
      <c r="F15365" s="3" t="str">
        <f t="shared" si="467"/>
        <v>RCElevJ DAY2028</v>
      </c>
      <c r="G15365" s="9">
        <v>266.81792192399899</v>
      </c>
      <c r="H15365" s="9">
        <v>268.00000857600003</v>
      </c>
      <c r="I15365" s="9">
        <v>268.00000857600003</v>
      </c>
      <c r="J15365" s="9">
        <v>266.00296126799998</v>
      </c>
      <c r="K15365" s="9">
        <v>265.22605835600001</v>
      </c>
      <c r="L15365" s="9">
        <v>268.00000857600003</v>
      </c>
      <c r="M15365" s="9">
        <v>262.50000840000001</v>
      </c>
      <c r="N15365" s="9">
        <v>262.73163570399998</v>
      </c>
      <c r="O15365" s="9">
        <v>263.76805306</v>
      </c>
      <c r="P15365" s="9">
        <v>264.50000846400002</v>
      </c>
      <c r="Q15365" s="9">
        <v>263.55381420800001</v>
      </c>
      <c r="R15365" s="9">
        <v>263.53117641199998</v>
      </c>
      <c r="S15365" s="9">
        <v>264.50000846400002</v>
      </c>
      <c r="T15365" s="9">
        <v>262.50000840000001</v>
      </c>
    </row>
    <row r="15366" spans="1:20" x14ac:dyDescent="0.35">
      <c r="A15366">
        <f t="shared" si="468"/>
        <v>15366</v>
      </c>
      <c r="B15366" s="3" t="s">
        <v>1038</v>
      </c>
      <c r="C15366" s="3" t="s">
        <v>75</v>
      </c>
      <c r="D15366" s="3" t="s">
        <v>64</v>
      </c>
      <c r="E15366">
        <v>2029</v>
      </c>
      <c r="F15366" s="3" t="str">
        <f t="shared" si="467"/>
        <v>RCElevJ DAY2029</v>
      </c>
      <c r="G15366" s="9">
        <v>267.935704112</v>
      </c>
      <c r="H15366" s="9">
        <v>268.00000857600003</v>
      </c>
      <c r="I15366" s="9">
        <v>262.50000840000001</v>
      </c>
      <c r="J15366" s="9">
        <v>262.50000840000001</v>
      </c>
      <c r="K15366" s="9">
        <v>267.39403742799999</v>
      </c>
      <c r="L15366" s="9">
        <v>264.51345990800002</v>
      </c>
      <c r="M15366" s="9">
        <v>264.50000846400002</v>
      </c>
      <c r="N15366" s="9">
        <v>263.199483488</v>
      </c>
      <c r="O15366" s="9">
        <v>263.92947038800003</v>
      </c>
      <c r="P15366" s="9">
        <v>264.50000846400002</v>
      </c>
      <c r="Q15366" s="9">
        <v>263.80545463599998</v>
      </c>
      <c r="R15366" s="9">
        <v>264.39042840799999</v>
      </c>
      <c r="S15366" s="9">
        <v>264.335966463999</v>
      </c>
      <c r="T15366" s="9">
        <v>262.50000840000001</v>
      </c>
    </row>
    <row r="15367" spans="1:20" x14ac:dyDescent="0.35">
      <c r="A15367">
        <f t="shared" si="468"/>
        <v>15367</v>
      </c>
      <c r="B15367" s="3" t="s">
        <v>1038</v>
      </c>
      <c r="C15367" s="3" t="s">
        <v>86</v>
      </c>
      <c r="D15367" s="3" t="s">
        <v>64</v>
      </c>
      <c r="E15367">
        <v>2020</v>
      </c>
      <c r="F15367" s="3" t="str">
        <f t="shared" si="467"/>
        <v>RCQOutJ DAY2020</v>
      </c>
      <c r="G15367" s="9">
        <v>100.110119675543</v>
      </c>
      <c r="H15367" s="9">
        <v>191.25253377334499</v>
      </c>
      <c r="I15367" s="9">
        <v>239.18427425910599</v>
      </c>
      <c r="J15367" s="9">
        <v>201.131917549885</v>
      </c>
      <c r="K15367" s="9">
        <v>202.177886864718</v>
      </c>
      <c r="L15367" s="9">
        <v>159.406738137236</v>
      </c>
      <c r="M15367" s="9">
        <v>225.39919987375899</v>
      </c>
      <c r="N15367" s="9">
        <v>272.72772054295802</v>
      </c>
      <c r="O15367" s="9">
        <v>291.86492002076602</v>
      </c>
      <c r="P15367" s="9">
        <v>382.52866180229108</v>
      </c>
      <c r="Q15367" s="9">
        <v>249.280167926068</v>
      </c>
      <c r="R15367" s="9">
        <v>157.749110778486</v>
      </c>
      <c r="S15367" s="9">
        <v>140.675416522657</v>
      </c>
      <c r="T15367" s="9">
        <v>109.37492946905</v>
      </c>
    </row>
    <row r="15368" spans="1:20" x14ac:dyDescent="0.35">
      <c r="A15368">
        <f t="shared" si="468"/>
        <v>15368</v>
      </c>
      <c r="B15368" s="3" t="s">
        <v>1038</v>
      </c>
      <c r="C15368" s="3" t="s">
        <v>86</v>
      </c>
      <c r="D15368" s="3" t="s">
        <v>64</v>
      </c>
      <c r="E15368">
        <v>2021</v>
      </c>
      <c r="F15368" s="3" t="str">
        <f t="shared" si="467"/>
        <v>RCQOutJ DAY2021</v>
      </c>
      <c r="G15368" s="9">
        <v>102.94930964871399</v>
      </c>
      <c r="H15368" s="9">
        <v>144.33527006671099</v>
      </c>
      <c r="I15368" s="9">
        <v>188.36856537554496</v>
      </c>
      <c r="J15368" s="9">
        <v>270.04850250970901</v>
      </c>
      <c r="K15368" s="9">
        <v>254.85583981594701</v>
      </c>
      <c r="L15368" s="9">
        <v>275.03839359054001</v>
      </c>
      <c r="M15368" s="9">
        <v>284.77766146375001</v>
      </c>
      <c r="N15368" s="9">
        <v>313.67616335902699</v>
      </c>
      <c r="O15368" s="9">
        <v>424.973000982325</v>
      </c>
      <c r="P15368" s="9">
        <v>342.32015838756899</v>
      </c>
      <c r="Q15368" s="9">
        <v>365.06906729962299</v>
      </c>
      <c r="R15368" s="9">
        <v>251.63037542630499</v>
      </c>
      <c r="S15368" s="9">
        <v>210.76246488718701</v>
      </c>
      <c r="T15368" s="9">
        <v>147.921608797695</v>
      </c>
    </row>
    <row r="15369" spans="1:20" x14ac:dyDescent="0.35">
      <c r="A15369">
        <f t="shared" si="468"/>
        <v>15369</v>
      </c>
      <c r="B15369" s="3" t="s">
        <v>1038</v>
      </c>
      <c r="C15369" s="3" t="s">
        <v>86</v>
      </c>
      <c r="D15369" s="3" t="s">
        <v>64</v>
      </c>
      <c r="E15369">
        <v>2022</v>
      </c>
      <c r="F15369" s="3" t="str">
        <f t="shared" si="467"/>
        <v>RCQOutJ DAY2022</v>
      </c>
      <c r="G15369" s="9">
        <v>119.619258251326</v>
      </c>
      <c r="H15369" s="9">
        <v>141.93630926106999</v>
      </c>
      <c r="I15369" s="9">
        <v>189.47096132412699</v>
      </c>
      <c r="J15369" s="9">
        <v>246.09626373096299</v>
      </c>
      <c r="K15369" s="9">
        <v>314.12538649571798</v>
      </c>
      <c r="L15369" s="9">
        <v>256.99040582423498</v>
      </c>
      <c r="M15369" s="9">
        <v>212.107152808065</v>
      </c>
      <c r="N15369" s="9">
        <v>217.120519364583</v>
      </c>
      <c r="O15369" s="9">
        <v>259.57507689239998</v>
      </c>
      <c r="P15369" s="9">
        <v>248.04565434794401</v>
      </c>
      <c r="Q15369" s="9">
        <v>146.28802781103599</v>
      </c>
      <c r="R15369" s="9">
        <v>117.095649134838</v>
      </c>
      <c r="S15369" s="9">
        <v>109.863095052356</v>
      </c>
      <c r="T15369" s="9">
        <v>85.075584429565097</v>
      </c>
    </row>
    <row r="15370" spans="1:20" x14ac:dyDescent="0.35">
      <c r="A15370">
        <f t="shared" si="468"/>
        <v>15370</v>
      </c>
      <c r="B15370" s="3" t="s">
        <v>1038</v>
      </c>
      <c r="C15370" s="3" t="s">
        <v>86</v>
      </c>
      <c r="D15370" s="3" t="s">
        <v>64</v>
      </c>
      <c r="E15370">
        <v>2023</v>
      </c>
      <c r="F15370" s="3" t="str">
        <f t="shared" si="467"/>
        <v>RCQOutJ DAY2023</v>
      </c>
      <c r="G15370" s="9">
        <v>79.020820414136693</v>
      </c>
      <c r="H15370" s="9">
        <v>112.868439230273</v>
      </c>
      <c r="I15370" s="9">
        <v>142.80361696272701</v>
      </c>
      <c r="J15370" s="9">
        <v>199.20884774035699</v>
      </c>
      <c r="K15370" s="9">
        <v>205.61255872626</v>
      </c>
      <c r="L15370" s="9">
        <v>179.43541075429701</v>
      </c>
      <c r="M15370" s="9">
        <v>246.73465164962599</v>
      </c>
      <c r="N15370" s="9">
        <v>267.19183198098602</v>
      </c>
      <c r="O15370" s="9">
        <v>234.48848501764101</v>
      </c>
      <c r="P15370" s="9">
        <v>270.92963961140902</v>
      </c>
      <c r="Q15370" s="9">
        <v>210.72627315908602</v>
      </c>
      <c r="R15370" s="9">
        <v>175.73138458740203</v>
      </c>
      <c r="S15370" s="9">
        <v>142.11831810777301</v>
      </c>
      <c r="T15370" s="9">
        <v>110.00159826413299</v>
      </c>
    </row>
    <row r="15371" spans="1:20" x14ac:dyDescent="0.35">
      <c r="A15371">
        <f t="shared" si="468"/>
        <v>15371</v>
      </c>
      <c r="B15371" s="3" t="s">
        <v>1038</v>
      </c>
      <c r="C15371" s="3" t="s">
        <v>86</v>
      </c>
      <c r="D15371" s="3" t="s">
        <v>64</v>
      </c>
      <c r="E15371">
        <v>2024</v>
      </c>
      <c r="F15371" s="3" t="str">
        <f t="shared" si="467"/>
        <v>RCQOutJ DAY2024</v>
      </c>
      <c r="G15371" s="9">
        <v>121.847734816189</v>
      </c>
      <c r="H15371" s="9">
        <v>184.401875614055</v>
      </c>
      <c r="I15371" s="9">
        <v>193.563966302437</v>
      </c>
      <c r="J15371" s="9">
        <v>214.97499642085</v>
      </c>
      <c r="K15371" s="9">
        <v>176.13166686227001</v>
      </c>
      <c r="L15371" s="9">
        <v>161.59654394548701</v>
      </c>
      <c r="M15371" s="9">
        <v>158.82102624756601</v>
      </c>
      <c r="N15371" s="9">
        <v>194.63768387634801</v>
      </c>
      <c r="O15371" s="9">
        <v>240.84835631413401</v>
      </c>
      <c r="P15371" s="9">
        <v>180.94606329101899</v>
      </c>
      <c r="Q15371" s="9">
        <v>133.71632779131801</v>
      </c>
      <c r="R15371" s="9">
        <v>111.442492926615</v>
      </c>
      <c r="S15371" s="9">
        <v>111.887376354569</v>
      </c>
      <c r="T15371" s="9">
        <v>101.83793839114</v>
      </c>
    </row>
    <row r="15372" spans="1:20" x14ac:dyDescent="0.35">
      <c r="A15372">
        <f t="shared" si="468"/>
        <v>15372</v>
      </c>
      <c r="B15372" s="3" t="s">
        <v>1038</v>
      </c>
      <c r="C15372" s="3" t="s">
        <v>86</v>
      </c>
      <c r="D15372" s="3" t="s">
        <v>64</v>
      </c>
      <c r="E15372">
        <v>2025</v>
      </c>
      <c r="F15372" s="3" t="str">
        <f t="shared" si="467"/>
        <v>RCQOutJ DAY2025</v>
      </c>
      <c r="G15372" s="9">
        <v>85.249430943837993</v>
      </c>
      <c r="H15372" s="9">
        <v>106.417403771661</v>
      </c>
      <c r="I15372" s="9">
        <v>145.45209887811899</v>
      </c>
      <c r="J15372" s="9">
        <v>213.76557238764099</v>
      </c>
      <c r="K15372" s="9">
        <v>232.150765368213</v>
      </c>
      <c r="L15372" s="9">
        <v>221.686650238901</v>
      </c>
      <c r="M15372" s="9">
        <v>212.26660070012599</v>
      </c>
      <c r="N15372" s="9">
        <v>226.743902244358</v>
      </c>
      <c r="O15372" s="9">
        <v>281.20584322061802</v>
      </c>
      <c r="P15372" s="9">
        <v>239.273969218812</v>
      </c>
      <c r="Q15372" s="9">
        <v>146.00061330867601</v>
      </c>
      <c r="R15372" s="9">
        <v>122.035338065715</v>
      </c>
      <c r="S15372" s="9">
        <v>119.681279643716</v>
      </c>
      <c r="T15372" s="9">
        <v>95.103030946801994</v>
      </c>
    </row>
    <row r="15373" spans="1:20" x14ac:dyDescent="0.35">
      <c r="A15373">
        <f t="shared" si="468"/>
        <v>15373</v>
      </c>
      <c r="B15373" s="3" t="s">
        <v>1038</v>
      </c>
      <c r="C15373" s="3" t="s">
        <v>86</v>
      </c>
      <c r="D15373" s="3" t="s">
        <v>64</v>
      </c>
      <c r="E15373">
        <v>2026</v>
      </c>
      <c r="F15373" s="3" t="str">
        <f t="shared" si="467"/>
        <v>RCQOutJ DAY2026</v>
      </c>
      <c r="G15373" s="9">
        <v>78.062235806874298</v>
      </c>
      <c r="H15373" s="9">
        <v>187.623318252319</v>
      </c>
      <c r="I15373" s="9">
        <v>254.58735047455599</v>
      </c>
      <c r="J15373" s="9">
        <v>305.12792551457602</v>
      </c>
      <c r="K15373" s="9">
        <v>281.01327149884798</v>
      </c>
      <c r="L15373" s="9">
        <v>280.53726281137301</v>
      </c>
      <c r="M15373" s="9">
        <v>299.76843114993</v>
      </c>
      <c r="N15373" s="9">
        <v>350.050255304166</v>
      </c>
      <c r="O15373" s="9">
        <v>363.45306628514697</v>
      </c>
      <c r="P15373" s="9">
        <v>355.23262560916601</v>
      </c>
      <c r="Q15373" s="9">
        <v>193.00461492712699</v>
      </c>
      <c r="R15373" s="9">
        <v>124.932990682675</v>
      </c>
      <c r="S15373" s="9">
        <v>111.30155797706399</v>
      </c>
      <c r="T15373" s="9">
        <v>94.085384043126297</v>
      </c>
    </row>
    <row r="15374" spans="1:20" x14ac:dyDescent="0.35">
      <c r="A15374">
        <f t="shared" si="468"/>
        <v>15374</v>
      </c>
      <c r="B15374" s="3" t="s">
        <v>1038</v>
      </c>
      <c r="C15374" s="3" t="s">
        <v>86</v>
      </c>
      <c r="D15374" s="3" t="s">
        <v>64</v>
      </c>
      <c r="E15374">
        <v>2027</v>
      </c>
      <c r="F15374" s="3" t="str">
        <f t="shared" si="467"/>
        <v>RCQOutJ DAY2027</v>
      </c>
      <c r="G15374" s="9">
        <v>82.114089943144407</v>
      </c>
      <c r="H15374" s="9">
        <v>110.32065314233</v>
      </c>
      <c r="I15374" s="9">
        <v>135.54888835999</v>
      </c>
      <c r="J15374" s="9">
        <v>143.483832735871</v>
      </c>
      <c r="K15374" s="9">
        <v>149.79633062742701</v>
      </c>
      <c r="L15374" s="9">
        <v>125.20396051415599</v>
      </c>
      <c r="M15374" s="9">
        <v>162.41363591215</v>
      </c>
      <c r="N15374" s="9">
        <v>228.31536123917499</v>
      </c>
      <c r="O15374" s="9">
        <v>252.26875056163399</v>
      </c>
      <c r="P15374" s="9">
        <v>197.65534076267201</v>
      </c>
      <c r="Q15374" s="9">
        <v>124.46165266091199</v>
      </c>
      <c r="R15374" s="9">
        <v>115.803146974238</v>
      </c>
      <c r="S15374" s="9">
        <v>108.88638549103599</v>
      </c>
      <c r="T15374" s="9">
        <v>112.799198958906</v>
      </c>
    </row>
    <row r="15375" spans="1:20" x14ac:dyDescent="0.35">
      <c r="A15375">
        <f t="shared" si="468"/>
        <v>15375</v>
      </c>
      <c r="B15375" s="3" t="s">
        <v>1038</v>
      </c>
      <c r="C15375" s="3" t="s">
        <v>86</v>
      </c>
      <c r="D15375" s="3" t="s">
        <v>64</v>
      </c>
      <c r="E15375">
        <v>2028</v>
      </c>
      <c r="F15375" s="3" t="str">
        <f t="shared" si="467"/>
        <v>RCQOutJ DAY2028</v>
      </c>
      <c r="G15375" s="9">
        <v>85.427135036536896</v>
      </c>
      <c r="H15375" s="9">
        <v>105.75002830113399</v>
      </c>
      <c r="I15375" s="9">
        <v>135.626996599156</v>
      </c>
      <c r="J15375" s="9">
        <v>144.081719953575</v>
      </c>
      <c r="K15375" s="9">
        <v>130.02352795153899</v>
      </c>
      <c r="L15375" s="9">
        <v>132.126832630465</v>
      </c>
      <c r="M15375" s="9">
        <v>129.7262559033</v>
      </c>
      <c r="N15375" s="9">
        <v>158.774563184941</v>
      </c>
      <c r="O15375" s="9">
        <v>254.41459895872299</v>
      </c>
      <c r="P15375" s="9">
        <v>221.38290067443401</v>
      </c>
      <c r="Q15375" s="9">
        <v>122.943645811672</v>
      </c>
      <c r="R15375" s="9">
        <v>124.75717665225601</v>
      </c>
      <c r="S15375" s="9">
        <v>114.32253751032501</v>
      </c>
      <c r="T15375" s="9">
        <v>77.846613319725506</v>
      </c>
    </row>
    <row r="15376" spans="1:20" x14ac:dyDescent="0.35">
      <c r="A15376">
        <f t="shared" si="468"/>
        <v>15376</v>
      </c>
      <c r="B15376" s="3" t="s">
        <v>1038</v>
      </c>
      <c r="C15376" s="3" t="s">
        <v>86</v>
      </c>
      <c r="D15376" s="3" t="s">
        <v>64</v>
      </c>
      <c r="E15376">
        <v>2029</v>
      </c>
      <c r="F15376" s="3" t="str">
        <f t="shared" si="467"/>
        <v>RCQOutJ DAY2029</v>
      </c>
      <c r="G15376" s="9">
        <v>87.682681473545003</v>
      </c>
      <c r="H15376" s="9">
        <v>115.814882904087</v>
      </c>
      <c r="I15376" s="9">
        <v>137.71884293177001</v>
      </c>
      <c r="J15376" s="9">
        <v>144.050298280432</v>
      </c>
      <c r="K15376" s="9">
        <v>134.90128329803599</v>
      </c>
      <c r="L15376" s="9">
        <v>165.920473499629</v>
      </c>
      <c r="M15376" s="9">
        <v>263.33744497404098</v>
      </c>
      <c r="N15376" s="9">
        <v>257.43187948255502</v>
      </c>
      <c r="O15376" s="9">
        <v>295.68169758114902</v>
      </c>
      <c r="P15376" s="9">
        <v>235.321433880993</v>
      </c>
      <c r="Q15376" s="9">
        <v>154.214776885806</v>
      </c>
      <c r="R15376" s="9">
        <v>122.891341676211</v>
      </c>
      <c r="S15376" s="9">
        <v>110.99330282184199</v>
      </c>
      <c r="T15376" s="9">
        <v>100.770961405994</v>
      </c>
    </row>
    <row r="15377" spans="1:20" x14ac:dyDescent="0.35">
      <c r="A15377">
        <f t="shared" si="468"/>
        <v>15377</v>
      </c>
      <c r="B15377" s="3" t="s">
        <v>1038</v>
      </c>
      <c r="C15377" s="3" t="s">
        <v>95</v>
      </c>
      <c r="D15377" s="3" t="s">
        <v>64</v>
      </c>
      <c r="E15377">
        <v>2020</v>
      </c>
      <c r="F15377" s="3" t="str">
        <f t="shared" si="467"/>
        <v>RCSpillJ DAY2020</v>
      </c>
      <c r="G15377" s="9">
        <v>1.2067862637748601</v>
      </c>
      <c r="H15377" s="9">
        <v>5.6103241407062496</v>
      </c>
      <c r="I15377" s="9">
        <v>24.674783643620799</v>
      </c>
      <c r="J15377" s="9">
        <v>5.0330141039180099</v>
      </c>
      <c r="K15377" s="9">
        <v>3.5264471907604098</v>
      </c>
      <c r="L15377" s="9">
        <v>27.021027873997301</v>
      </c>
      <c r="M15377" s="9">
        <v>137.28310711209301</v>
      </c>
      <c r="N15377" s="9">
        <v>155.09981028101299</v>
      </c>
      <c r="O15377" s="9">
        <v>158.323651693817</v>
      </c>
      <c r="P15377" s="9">
        <v>154.37322760124999</v>
      </c>
      <c r="Q15377" s="9">
        <v>89.6531254964314</v>
      </c>
      <c r="R15377" s="9">
        <v>55.212192701263803</v>
      </c>
      <c r="S15377" s="9">
        <v>15.718692033725199</v>
      </c>
      <c r="T15377" s="9">
        <v>1.13569588939722</v>
      </c>
    </row>
    <row r="15378" spans="1:20" x14ac:dyDescent="0.35">
      <c r="A15378">
        <f t="shared" si="468"/>
        <v>15378</v>
      </c>
      <c r="B15378" s="3" t="s">
        <v>1038</v>
      </c>
      <c r="C15378" s="3" t="s">
        <v>95</v>
      </c>
      <c r="D15378" s="3" t="s">
        <v>64</v>
      </c>
      <c r="E15378">
        <v>2021</v>
      </c>
      <c r="F15378" s="3" t="str">
        <f t="shared" si="467"/>
        <v>RCSpillJ DAY2021</v>
      </c>
      <c r="G15378" s="9">
        <v>1.2736542835601401</v>
      </c>
      <c r="H15378" s="9">
        <v>1.37915585136388</v>
      </c>
      <c r="I15378" s="9">
        <v>2.4995755655451299</v>
      </c>
      <c r="J15378" s="9">
        <v>42.241534561860199</v>
      </c>
      <c r="K15378" s="9">
        <v>24.103164990947899</v>
      </c>
      <c r="L15378" s="9">
        <v>55.176703040741899</v>
      </c>
      <c r="M15378" s="9">
        <v>158.118737482222</v>
      </c>
      <c r="N15378" s="9">
        <v>162.39711245527701</v>
      </c>
      <c r="O15378" s="9">
        <v>187.25886498723099</v>
      </c>
      <c r="P15378" s="9">
        <v>148.394914092638</v>
      </c>
      <c r="Q15378" s="9">
        <v>149.412585371733</v>
      </c>
      <c r="R15378" s="9">
        <v>87.976558095611097</v>
      </c>
      <c r="S15378" s="9">
        <v>20.749123349426998</v>
      </c>
      <c r="T15378" s="9">
        <v>1.3344200159597199</v>
      </c>
    </row>
    <row r="15379" spans="1:20" x14ac:dyDescent="0.35">
      <c r="A15379">
        <f t="shared" si="468"/>
        <v>15379</v>
      </c>
      <c r="B15379" s="3" t="s">
        <v>1038</v>
      </c>
      <c r="C15379" s="3" t="s">
        <v>95</v>
      </c>
      <c r="D15379" s="3" t="s">
        <v>64</v>
      </c>
      <c r="E15379">
        <v>2022</v>
      </c>
      <c r="F15379" s="3" t="str">
        <f t="shared" si="467"/>
        <v>RCSpillJ DAY2022</v>
      </c>
      <c r="G15379" s="9">
        <v>1.28999337730403</v>
      </c>
      <c r="H15379" s="9">
        <v>1.2821508387090199</v>
      </c>
      <c r="I15379" s="9">
        <v>2.3018473366972199</v>
      </c>
      <c r="J15379" s="9">
        <v>38.7460008103319</v>
      </c>
      <c r="K15379" s="9">
        <v>77.158229695197903</v>
      </c>
      <c r="L15379" s="9">
        <v>49.181125273832599</v>
      </c>
      <c r="M15379" s="9">
        <v>125.51470217806499</v>
      </c>
      <c r="N15379" s="9">
        <v>133.06941461236099</v>
      </c>
      <c r="O15379" s="9">
        <v>151.59460857990001</v>
      </c>
      <c r="P15379" s="9">
        <v>114.320748210861</v>
      </c>
      <c r="Q15379" s="9">
        <v>50.6629052703111</v>
      </c>
      <c r="R15379" s="9">
        <v>39.875332562061097</v>
      </c>
      <c r="S15379" s="9">
        <v>17.5248413177213</v>
      </c>
      <c r="T15379" s="9">
        <v>1.10203195687763</v>
      </c>
    </row>
    <row r="15380" spans="1:20" x14ac:dyDescent="0.35">
      <c r="A15380">
        <f t="shared" si="468"/>
        <v>15380</v>
      </c>
      <c r="B15380" s="3" t="s">
        <v>1038</v>
      </c>
      <c r="C15380" s="3" t="s">
        <v>95</v>
      </c>
      <c r="D15380" s="3" t="s">
        <v>64</v>
      </c>
      <c r="E15380">
        <v>2023</v>
      </c>
      <c r="F15380" s="3" t="str">
        <f t="shared" si="467"/>
        <v>RCSpillJ DAY2023</v>
      </c>
      <c r="G15380" s="9">
        <v>1.2608720883262898</v>
      </c>
      <c r="H15380" s="9">
        <v>1.2823050033986101</v>
      </c>
      <c r="I15380" s="9">
        <v>1.000998554325</v>
      </c>
      <c r="J15380" s="9">
        <v>7.5384870648198907</v>
      </c>
      <c r="K15380" s="9">
        <v>12.588127068968699</v>
      </c>
      <c r="L15380" s="9">
        <v>34.020137257590001</v>
      </c>
      <c r="M15380" s="9">
        <v>149.69089451587601</v>
      </c>
      <c r="N15380" s="9">
        <v>150.814999737791</v>
      </c>
      <c r="O15380" s="9">
        <v>142.498606460047</v>
      </c>
      <c r="P15380" s="9">
        <v>122.13859471134001</v>
      </c>
      <c r="Q15380" s="9">
        <v>73.754191979247295</v>
      </c>
      <c r="R15380" s="9">
        <v>61.5059813830972</v>
      </c>
      <c r="S15380" s="9">
        <v>19.772025078476499</v>
      </c>
      <c r="T15380" s="9">
        <v>1.2981960961472201</v>
      </c>
    </row>
    <row r="15381" spans="1:20" x14ac:dyDescent="0.35">
      <c r="A15381">
        <f t="shared" si="468"/>
        <v>15381</v>
      </c>
      <c r="B15381" s="3" t="s">
        <v>1038</v>
      </c>
      <c r="C15381" s="3" t="s">
        <v>95</v>
      </c>
      <c r="D15381" s="3" t="s">
        <v>64</v>
      </c>
      <c r="E15381">
        <v>2024</v>
      </c>
      <c r="F15381" s="3" t="str">
        <f t="shared" si="467"/>
        <v>RCSpillJ DAY2024</v>
      </c>
      <c r="G15381" s="9">
        <v>1.29353467531787</v>
      </c>
      <c r="H15381" s="9">
        <v>6.9842538282222204</v>
      </c>
      <c r="I15381" s="9">
        <v>2.4136422762569398</v>
      </c>
      <c r="J15381" s="9">
        <v>10.6841217899368</v>
      </c>
      <c r="K15381" s="9">
        <v>3.1448505903958299</v>
      </c>
      <c r="L15381" s="9">
        <v>23.255729786549701</v>
      </c>
      <c r="M15381" s="9">
        <v>100.124607284372</v>
      </c>
      <c r="N15381" s="9">
        <v>122.621529906487</v>
      </c>
      <c r="O15381" s="9">
        <v>145.60155567885201</v>
      </c>
      <c r="P15381" s="9">
        <v>94.140904039699905</v>
      </c>
      <c r="Q15381" s="9">
        <v>46.493641494275501</v>
      </c>
      <c r="R15381" s="9">
        <v>35.697106642156903</v>
      </c>
      <c r="S15381" s="9">
        <v>15.9000000346341</v>
      </c>
      <c r="T15381" s="9">
        <v>1.0902279593284701</v>
      </c>
    </row>
    <row r="15382" spans="1:20" x14ac:dyDescent="0.35">
      <c r="A15382">
        <f t="shared" si="468"/>
        <v>15382</v>
      </c>
      <c r="B15382" s="3" t="s">
        <v>1038</v>
      </c>
      <c r="C15382" s="3" t="s">
        <v>95</v>
      </c>
      <c r="D15382" s="3" t="s">
        <v>64</v>
      </c>
      <c r="E15382">
        <v>2025</v>
      </c>
      <c r="F15382" s="3" t="str">
        <f t="shared" si="467"/>
        <v>RCSpillJ DAY2025</v>
      </c>
      <c r="G15382" s="9">
        <v>1.0192301784442199</v>
      </c>
      <c r="H15382" s="9">
        <v>1.1713219556888801</v>
      </c>
      <c r="I15382" s="9">
        <v>0.94177641763333297</v>
      </c>
      <c r="J15382" s="9">
        <v>10.290359388044299</v>
      </c>
      <c r="K15382" s="9">
        <v>19.751684403109302</v>
      </c>
      <c r="L15382" s="9">
        <v>39.079896654627603</v>
      </c>
      <c r="M15382" s="9">
        <v>136.39617842095899</v>
      </c>
      <c r="N15382" s="9">
        <v>138.360204184358</v>
      </c>
      <c r="O15382" s="9">
        <v>156.633546803548</v>
      </c>
      <c r="P15382" s="9">
        <v>110.23442430082601</v>
      </c>
      <c r="Q15382" s="9">
        <v>51.015790640396503</v>
      </c>
      <c r="R15382" s="9">
        <v>42.022905762104102</v>
      </c>
      <c r="S15382" s="9">
        <v>17.017551716502599</v>
      </c>
      <c r="T15382" s="9">
        <v>1.2457698063854099</v>
      </c>
    </row>
    <row r="15383" spans="1:20" x14ac:dyDescent="0.35">
      <c r="A15383">
        <f t="shared" si="468"/>
        <v>15383</v>
      </c>
      <c r="B15383" s="3" t="s">
        <v>1038</v>
      </c>
      <c r="C15383" s="3" t="s">
        <v>95</v>
      </c>
      <c r="D15383" s="3" t="s">
        <v>64</v>
      </c>
      <c r="E15383">
        <v>2026</v>
      </c>
      <c r="F15383" s="3" t="str">
        <f t="shared" si="467"/>
        <v>RCSpillJ DAY2026</v>
      </c>
      <c r="G15383" s="9">
        <v>1.35991369389919</v>
      </c>
      <c r="H15383" s="9">
        <v>10.589809873708299</v>
      </c>
      <c r="I15383" s="9">
        <v>35.1487353810152</v>
      </c>
      <c r="J15383" s="9">
        <v>74.501664285275496</v>
      </c>
      <c r="K15383" s="9">
        <v>59.185670438432197</v>
      </c>
      <c r="L15383" s="9">
        <v>60.089486610096699</v>
      </c>
      <c r="M15383" s="9">
        <v>158.910511063402</v>
      </c>
      <c r="N15383" s="9">
        <v>169.044033087222</v>
      </c>
      <c r="O15383" s="9">
        <v>168.82371017533598</v>
      </c>
      <c r="P15383" s="9">
        <v>143.84627244361101</v>
      </c>
      <c r="Q15383" s="9">
        <v>67.5320404299502</v>
      </c>
      <c r="R15383" s="9">
        <v>41.766103881424897</v>
      </c>
      <c r="S15383" s="9">
        <v>19.3953363646947</v>
      </c>
      <c r="T15383" s="9">
        <v>1.17637724889027</v>
      </c>
    </row>
    <row r="15384" spans="1:20" x14ac:dyDescent="0.35">
      <c r="A15384">
        <f t="shared" si="468"/>
        <v>15384</v>
      </c>
      <c r="B15384" s="3" t="s">
        <v>1038</v>
      </c>
      <c r="C15384" s="3" t="s">
        <v>95</v>
      </c>
      <c r="D15384" s="3" t="s">
        <v>64</v>
      </c>
      <c r="E15384">
        <v>2027</v>
      </c>
      <c r="F15384" s="3" t="str">
        <f t="shared" si="467"/>
        <v>RCSpillJ DAY2027</v>
      </c>
      <c r="G15384" s="9">
        <v>1.15108301715994</v>
      </c>
      <c r="H15384" s="9">
        <v>0.90449961052500005</v>
      </c>
      <c r="I15384" s="9">
        <v>0.84864568610208302</v>
      </c>
      <c r="J15384" s="9">
        <v>0.593307098586492</v>
      </c>
      <c r="K15384" s="9">
        <v>0.63374908471875002</v>
      </c>
      <c r="L15384" s="9">
        <v>23.110338467919998</v>
      </c>
      <c r="M15384" s="9">
        <v>102.256388430622</v>
      </c>
      <c r="N15384" s="9">
        <v>138.71091387861901</v>
      </c>
      <c r="O15384" s="9">
        <v>148.430328759416</v>
      </c>
      <c r="P15384" s="9">
        <v>99.010854738089506</v>
      </c>
      <c r="Q15384" s="9">
        <v>42.506055455213499</v>
      </c>
      <c r="R15384" s="9">
        <v>39.918112132849998</v>
      </c>
      <c r="S15384" s="9">
        <v>19.354896222807</v>
      </c>
      <c r="T15384" s="9">
        <v>1.28375162842013</v>
      </c>
    </row>
    <row r="15385" spans="1:20" x14ac:dyDescent="0.35">
      <c r="A15385">
        <f t="shared" si="468"/>
        <v>15385</v>
      </c>
      <c r="B15385" s="3" t="s">
        <v>1038</v>
      </c>
      <c r="C15385" s="3" t="s">
        <v>95</v>
      </c>
      <c r="D15385" s="3" t="s">
        <v>64</v>
      </c>
      <c r="E15385">
        <v>2028</v>
      </c>
      <c r="F15385" s="3" t="str">
        <f t="shared" si="467"/>
        <v>RCSpillJ DAY2028</v>
      </c>
      <c r="G15385" s="9">
        <v>1.3399899012405903</v>
      </c>
      <c r="H15385" s="9">
        <v>0.66320668780819403</v>
      </c>
      <c r="I15385" s="9">
        <v>0.86704852242020802</v>
      </c>
      <c r="J15385" s="9">
        <v>0.732930263051075</v>
      </c>
      <c r="K15385" s="9">
        <v>0.69545272185156204</v>
      </c>
      <c r="L15385" s="9">
        <v>26.9074277211908</v>
      </c>
      <c r="M15385" s="9">
        <v>73.928659886355504</v>
      </c>
      <c r="N15385" s="9">
        <v>100.778963529941</v>
      </c>
      <c r="O15385" s="9">
        <v>148.73476666766101</v>
      </c>
      <c r="P15385" s="9">
        <v>106.390926046309</v>
      </c>
      <c r="Q15385" s="9">
        <v>42.654509154414598</v>
      </c>
      <c r="R15385" s="9">
        <v>40.7186715072569</v>
      </c>
      <c r="S15385" s="9">
        <v>19.906185475950501</v>
      </c>
      <c r="T15385" s="9">
        <v>1.1491533227880399</v>
      </c>
    </row>
    <row r="15386" spans="1:20" x14ac:dyDescent="0.35">
      <c r="A15386">
        <f t="shared" si="468"/>
        <v>15386</v>
      </c>
      <c r="B15386" s="3" t="s">
        <v>1038</v>
      </c>
      <c r="C15386" s="3" t="s">
        <v>95</v>
      </c>
      <c r="D15386" s="3" t="s">
        <v>64</v>
      </c>
      <c r="E15386">
        <v>2029</v>
      </c>
      <c r="F15386" s="3" t="str">
        <f t="shared" si="467"/>
        <v>RCSpillJ DAY2029</v>
      </c>
      <c r="G15386" s="9">
        <v>1.18590028925873</v>
      </c>
      <c r="H15386" s="9">
        <v>1.18244881950416</v>
      </c>
      <c r="I15386" s="9">
        <v>0.89362902079791595</v>
      </c>
      <c r="J15386" s="9">
        <v>0.80787651551343997</v>
      </c>
      <c r="K15386" s="9">
        <v>0.76955246001562405</v>
      </c>
      <c r="L15386" s="9">
        <v>35.112673036188099</v>
      </c>
      <c r="M15386" s="9">
        <v>154.85751759751301</v>
      </c>
      <c r="N15386" s="9">
        <v>151.182585823111</v>
      </c>
      <c r="O15386" s="9">
        <v>159.067069230275</v>
      </c>
      <c r="P15386" s="9">
        <v>110.60805150738101</v>
      </c>
      <c r="Q15386" s="9">
        <v>53.704135474650499</v>
      </c>
      <c r="R15386" s="9">
        <v>40.906829523155501</v>
      </c>
      <c r="S15386" s="9">
        <v>18.041013203353199</v>
      </c>
      <c r="T15386" s="9">
        <v>1.0564943993625</v>
      </c>
    </row>
    <row r="15387" spans="1:20" x14ac:dyDescent="0.35">
      <c r="A15387">
        <f t="shared" si="468"/>
        <v>15387</v>
      </c>
      <c r="B15387" s="3" t="s">
        <v>1038</v>
      </c>
      <c r="C15387" s="3" t="s">
        <v>77</v>
      </c>
      <c r="D15387" s="3" t="s">
        <v>64</v>
      </c>
      <c r="E15387">
        <v>2020</v>
      </c>
      <c r="F15387" s="3" t="str">
        <f t="shared" si="467"/>
        <v>RCGenJ DAY2020</v>
      </c>
      <c r="G15387" s="9">
        <v>843.31866680107498</v>
      </c>
      <c r="H15387" s="9">
        <v>1192.0977264027699</v>
      </c>
      <c r="I15387" s="9">
        <v>1558.2168125000001</v>
      </c>
      <c r="J15387" s="9">
        <v>1592.1763256720401</v>
      </c>
      <c r="K15387" s="9">
        <v>1596.5790662202301</v>
      </c>
      <c r="L15387" s="9">
        <v>1105.2292271505301</v>
      </c>
      <c r="M15387" s="9">
        <v>538.39489100000003</v>
      </c>
      <c r="N15387" s="9">
        <v>658.61550749999901</v>
      </c>
      <c r="O15387" s="9">
        <v>643.53453865591302</v>
      </c>
      <c r="P15387" s="9">
        <v>1211.2386162083301</v>
      </c>
      <c r="Q15387" s="9">
        <v>1238.6615951612901</v>
      </c>
      <c r="R15387" s="9">
        <v>865.49806111111104</v>
      </c>
      <c r="S15387" s="9">
        <v>1076.6672986979099</v>
      </c>
      <c r="T15387" s="9">
        <v>920.20979736111099</v>
      </c>
    </row>
    <row r="15388" spans="1:20" x14ac:dyDescent="0.35">
      <c r="A15388">
        <f t="shared" si="468"/>
        <v>15388</v>
      </c>
      <c r="B15388" s="3" t="s">
        <v>1038</v>
      </c>
      <c r="C15388" s="3" t="s">
        <v>77</v>
      </c>
      <c r="D15388" s="3" t="s">
        <v>64</v>
      </c>
      <c r="E15388">
        <v>2021</v>
      </c>
      <c r="F15388" s="3" t="str">
        <f t="shared" si="467"/>
        <v>RCGenJ DAY2021</v>
      </c>
      <c r="G15388" s="9">
        <v>882.78042190860197</v>
      </c>
      <c r="H15388" s="9">
        <v>1172.02757347222</v>
      </c>
      <c r="I15388" s="9">
        <v>1496.2768027777699</v>
      </c>
      <c r="J15388" s="9">
        <v>1477.46909099462</v>
      </c>
      <c r="K15388" s="9">
        <v>1337.9065944940401</v>
      </c>
      <c r="L15388" s="9">
        <v>973.18674381720405</v>
      </c>
      <c r="M15388" s="9">
        <v>627.34251180555498</v>
      </c>
      <c r="N15388" s="9">
        <v>796.71678097222195</v>
      </c>
      <c r="O15388" s="9">
        <v>935.67295427419299</v>
      </c>
      <c r="P15388" s="9">
        <v>1010.42304598611</v>
      </c>
      <c r="Q15388" s="9">
        <v>1447.4502899193501</v>
      </c>
      <c r="R15388" s="9">
        <v>1309.2282966666601</v>
      </c>
      <c r="S15388" s="9">
        <v>1560.03958333333</v>
      </c>
      <c r="T15388" s="9">
        <v>1215.8047284722199</v>
      </c>
    </row>
    <row r="15389" spans="1:20" x14ac:dyDescent="0.35">
      <c r="A15389">
        <f t="shared" si="468"/>
        <v>15389</v>
      </c>
      <c r="B15389" s="3" t="s">
        <v>1038</v>
      </c>
      <c r="C15389" s="3" t="s">
        <v>77</v>
      </c>
      <c r="D15389" s="3" t="s">
        <v>64</v>
      </c>
      <c r="E15389">
        <v>2022</v>
      </c>
      <c r="F15389" s="3" t="str">
        <f t="shared" si="467"/>
        <v>RCGenJ DAY2022</v>
      </c>
      <c r="G15389" s="9">
        <v>1002.17187486559</v>
      </c>
      <c r="H15389" s="9">
        <v>1188.6116165277699</v>
      </c>
      <c r="I15389" s="9">
        <v>1414.0690138888799</v>
      </c>
      <c r="J15389" s="9">
        <v>1163.3598139784899</v>
      </c>
      <c r="K15389" s="9">
        <v>1147.79056517857</v>
      </c>
      <c r="L15389" s="9">
        <v>1028.3749504704299</v>
      </c>
      <c r="M15389" s="9">
        <v>595.37120277777694</v>
      </c>
      <c r="N15389" s="9">
        <v>587.428126666666</v>
      </c>
      <c r="O15389" s="9">
        <v>740.05439086021499</v>
      </c>
      <c r="P15389" s="9">
        <v>1063.6111712361101</v>
      </c>
      <c r="Q15389" s="9">
        <v>836.92636290322503</v>
      </c>
      <c r="R15389" s="9">
        <v>665.91678916666604</v>
      </c>
      <c r="S15389" s="9">
        <v>796.58931510416596</v>
      </c>
      <c r="T15389" s="9">
        <v>722.88874777777698</v>
      </c>
    </row>
    <row r="15390" spans="1:20" x14ac:dyDescent="0.35">
      <c r="A15390">
        <f t="shared" si="468"/>
        <v>15390</v>
      </c>
      <c r="B15390" s="3" t="s">
        <v>1038</v>
      </c>
      <c r="C15390" s="3" t="s">
        <v>77</v>
      </c>
      <c r="D15390" s="3" t="s">
        <v>64</v>
      </c>
      <c r="E15390">
        <v>2023</v>
      </c>
      <c r="F15390" s="3" t="str">
        <f t="shared" si="467"/>
        <v>RCGenJ DAY2023</v>
      </c>
      <c r="G15390" s="9">
        <v>688.38638924731094</v>
      </c>
      <c r="H15390" s="9">
        <v>943.79653405555496</v>
      </c>
      <c r="I15390" s="9">
        <v>1251.0867812500001</v>
      </c>
      <c r="J15390" s="9">
        <v>1309.1106901881701</v>
      </c>
      <c r="K15390" s="9">
        <v>1222.2910159226101</v>
      </c>
      <c r="L15390" s="9">
        <v>1131.3228365994601</v>
      </c>
      <c r="M15390" s="9">
        <v>702.03833583333301</v>
      </c>
      <c r="N15390" s="9">
        <v>684.87934333333305</v>
      </c>
      <c r="O15390" s="9">
        <v>682.19459130376299</v>
      </c>
      <c r="P15390" s="9">
        <v>1119.61459423611</v>
      </c>
      <c r="Q15390" s="9">
        <v>1165.70088978494</v>
      </c>
      <c r="R15390" s="9">
        <v>981.78975194444399</v>
      </c>
      <c r="S15390" s="9">
        <v>1046.5609583333301</v>
      </c>
      <c r="T15390" s="9">
        <v>913.15710416666604</v>
      </c>
    </row>
    <row r="15391" spans="1:20" x14ac:dyDescent="0.35">
      <c r="A15391">
        <f t="shared" si="468"/>
        <v>15391</v>
      </c>
      <c r="B15391" s="3" t="s">
        <v>1038</v>
      </c>
      <c r="C15391" s="3" t="s">
        <v>77</v>
      </c>
      <c r="D15391" s="3" t="s">
        <v>64</v>
      </c>
      <c r="E15391">
        <v>2024</v>
      </c>
      <c r="F15391" s="3" t="str">
        <f t="shared" si="467"/>
        <v>RCGenJ DAY2024</v>
      </c>
      <c r="G15391" s="9">
        <v>1022.53331626344</v>
      </c>
      <c r="H15391" s="9">
        <v>1262.41212916666</v>
      </c>
      <c r="I15391" s="9">
        <v>1508.0881911111101</v>
      </c>
      <c r="J15391" s="9">
        <v>1386.26160403225</v>
      </c>
      <c r="K15391" s="9">
        <v>1403.98722708333</v>
      </c>
      <c r="L15391" s="9">
        <v>1232.66056465053</v>
      </c>
      <c r="M15391" s="9">
        <v>501.09930194444399</v>
      </c>
      <c r="N15391" s="9">
        <v>614.08548416666599</v>
      </c>
      <c r="O15391" s="9">
        <v>746.46378561827896</v>
      </c>
      <c r="P15391" s="9">
        <v>704.28880722222198</v>
      </c>
      <c r="Q15391" s="9">
        <v>763.307036290322</v>
      </c>
      <c r="R15391" s="9">
        <v>663.79568055555501</v>
      </c>
      <c r="S15391" s="9">
        <v>829.37435312499997</v>
      </c>
      <c r="T15391" s="9">
        <v>861.73976551388796</v>
      </c>
    </row>
    <row r="15392" spans="1:20" x14ac:dyDescent="0.35">
      <c r="A15392">
        <f t="shared" si="468"/>
        <v>15392</v>
      </c>
      <c r="B15392" s="3" t="s">
        <v>1038</v>
      </c>
      <c r="C15392" s="3" t="s">
        <v>77</v>
      </c>
      <c r="D15392" s="3" t="s">
        <v>64</v>
      </c>
      <c r="E15392">
        <v>2025</v>
      </c>
      <c r="F15392" s="3" t="str">
        <f t="shared" si="467"/>
        <v>RCGenJ DAY2025</v>
      </c>
      <c r="G15392" s="9">
        <v>738.80578911290297</v>
      </c>
      <c r="H15392" s="9">
        <v>930.91470777777704</v>
      </c>
      <c r="I15392" s="9">
        <v>1256.27417277777</v>
      </c>
      <c r="J15392" s="9">
        <v>1274.9169906586001</v>
      </c>
      <c r="K15392" s="9">
        <v>1263.58313110119</v>
      </c>
      <c r="L15392" s="9">
        <v>1114.2688696370899</v>
      </c>
      <c r="M15392" s="9">
        <v>596.65867861111099</v>
      </c>
      <c r="N15392" s="9">
        <v>599.04801263888805</v>
      </c>
      <c r="O15392" s="9">
        <v>763.25478938172</v>
      </c>
      <c r="P15392" s="9">
        <v>1035.9876741666601</v>
      </c>
      <c r="Q15392" s="9">
        <v>825.22874865591405</v>
      </c>
      <c r="R15392" s="9">
        <v>693.80808222222197</v>
      </c>
      <c r="S15392" s="9">
        <v>876.71655625000005</v>
      </c>
      <c r="T15392" s="9">
        <v>794.63036249999902</v>
      </c>
    </row>
    <row r="15393" spans="1:20" x14ac:dyDescent="0.35">
      <c r="A15393">
        <f t="shared" si="468"/>
        <v>15393</v>
      </c>
      <c r="B15393" s="3" t="s">
        <v>1038</v>
      </c>
      <c r="C15393" s="3" t="s">
        <v>77</v>
      </c>
      <c r="D15393" s="3" t="s">
        <v>64</v>
      </c>
      <c r="E15393">
        <v>2026</v>
      </c>
      <c r="F15393" s="3" t="str">
        <f t="shared" si="467"/>
        <v>RCGenJ DAY2026</v>
      </c>
      <c r="G15393" s="9">
        <v>652.335917473118</v>
      </c>
      <c r="H15393" s="9">
        <v>1184.4304637499999</v>
      </c>
      <c r="I15393" s="9">
        <v>1429.15096888888</v>
      </c>
      <c r="J15393" s="9">
        <v>1062.9041286424699</v>
      </c>
      <c r="K15393" s="9">
        <v>1201.1839898958301</v>
      </c>
      <c r="L15393" s="9">
        <v>1013.31488693534</v>
      </c>
      <c r="M15393" s="9">
        <v>685.10181416666603</v>
      </c>
      <c r="N15393" s="9">
        <v>786.57909777777695</v>
      </c>
      <c r="O15393" s="9">
        <v>924.62941424731105</v>
      </c>
      <c r="P15393" s="9">
        <v>1388.2163161805499</v>
      </c>
      <c r="Q15393" s="9">
        <v>1055.2552943548301</v>
      </c>
      <c r="R15393" s="9">
        <v>719.81941111111098</v>
      </c>
      <c r="S15393" s="9">
        <v>790.75443749999999</v>
      </c>
      <c r="T15393" s="9">
        <v>794.35493472222197</v>
      </c>
    </row>
    <row r="15394" spans="1:20" x14ac:dyDescent="0.35">
      <c r="A15394">
        <f t="shared" si="468"/>
        <v>15394</v>
      </c>
      <c r="B15394" s="3" t="s">
        <v>1038</v>
      </c>
      <c r="C15394" s="3" t="s">
        <v>77</v>
      </c>
      <c r="D15394" s="3" t="s">
        <v>64</v>
      </c>
      <c r="E15394">
        <v>2027</v>
      </c>
      <c r="F15394" s="3" t="str">
        <f t="shared" si="467"/>
        <v>RCGenJ DAY2027</v>
      </c>
      <c r="G15394" s="9">
        <v>718.29095147849398</v>
      </c>
      <c r="H15394" s="9">
        <v>965.374262916666</v>
      </c>
      <c r="I15394" s="9">
        <v>1130.8633248194401</v>
      </c>
      <c r="J15394" s="9">
        <v>1216.08665524193</v>
      </c>
      <c r="K15394" s="9">
        <v>1307.4055461309499</v>
      </c>
      <c r="L15394" s="9">
        <v>919.34068548387097</v>
      </c>
      <c r="M15394" s="9">
        <v>519.15801944444399</v>
      </c>
      <c r="N15394" s="9">
        <v>564.54966388888897</v>
      </c>
      <c r="O15394" s="9">
        <v>603.29024567204306</v>
      </c>
      <c r="P15394" s="9">
        <v>802.07921708333299</v>
      </c>
      <c r="Q15394" s="9">
        <v>710.49111760752601</v>
      </c>
      <c r="R15394" s="9">
        <v>656.36348055555504</v>
      </c>
      <c r="S15394" s="9">
        <v>770.07644401041603</v>
      </c>
      <c r="T15394" s="9">
        <v>948.09433722222195</v>
      </c>
    </row>
    <row r="15395" spans="1:20" x14ac:dyDescent="0.35">
      <c r="A15395">
        <f t="shared" si="468"/>
        <v>15395</v>
      </c>
      <c r="B15395" s="3" t="s">
        <v>1038</v>
      </c>
      <c r="C15395" s="3" t="s">
        <v>77</v>
      </c>
      <c r="D15395" s="3" t="s">
        <v>64</v>
      </c>
      <c r="E15395">
        <v>2028</v>
      </c>
      <c r="F15395" s="3" t="str">
        <f t="shared" si="467"/>
        <v>RCGenJ DAY2028</v>
      </c>
      <c r="G15395" s="9">
        <v>746.46538615591396</v>
      </c>
      <c r="H15395" s="9">
        <v>950.44057083333303</v>
      </c>
      <c r="I15395" s="9">
        <v>1216.1216541666599</v>
      </c>
      <c r="J15395" s="9">
        <v>1261.62360637096</v>
      </c>
      <c r="K15395" s="9">
        <v>1128.0500223214201</v>
      </c>
      <c r="L15395" s="9">
        <v>914.23071276881706</v>
      </c>
      <c r="M15395" s="9">
        <v>484.83157</v>
      </c>
      <c r="N15395" s="9">
        <v>504.30637222222202</v>
      </c>
      <c r="O15395" s="9">
        <v>738.38679263440804</v>
      </c>
      <c r="P15395" s="9">
        <v>925.012267486111</v>
      </c>
      <c r="Q15395" s="9">
        <v>702.77414919354806</v>
      </c>
      <c r="R15395" s="9">
        <v>731.91564444444396</v>
      </c>
      <c r="S15395" s="9">
        <v>812.16316927083301</v>
      </c>
      <c r="T15395" s="9">
        <v>659.81880652777704</v>
      </c>
    </row>
    <row r="15396" spans="1:20" x14ac:dyDescent="0.35">
      <c r="A15396">
        <f t="shared" si="468"/>
        <v>15396</v>
      </c>
      <c r="B15396" s="3" t="s">
        <v>1038</v>
      </c>
      <c r="C15396" s="3" t="s">
        <v>77</v>
      </c>
      <c r="D15396" s="3" t="s">
        <v>64</v>
      </c>
      <c r="E15396">
        <v>2029</v>
      </c>
      <c r="F15396" s="3" t="str">
        <f t="shared" si="467"/>
        <v>RCGenJ DAY2029</v>
      </c>
      <c r="G15396" s="9">
        <v>749.20500631720404</v>
      </c>
      <c r="H15396" s="9">
        <v>1018.84664916666</v>
      </c>
      <c r="I15396" s="9">
        <v>1197.4224930555499</v>
      </c>
      <c r="J15396" s="9">
        <v>1075.0899090053699</v>
      </c>
      <c r="K15396" s="9">
        <v>1154.73133467261</v>
      </c>
      <c r="L15396" s="9">
        <v>1083.63638368279</v>
      </c>
      <c r="M15396" s="9">
        <v>731.91542270277705</v>
      </c>
      <c r="N15396" s="9">
        <v>743.36316499999998</v>
      </c>
      <c r="O15396" s="9">
        <v>883.99791438171997</v>
      </c>
      <c r="P15396" s="9">
        <v>965.93426134722199</v>
      </c>
      <c r="Q15396" s="9">
        <v>863.75912365591398</v>
      </c>
      <c r="R15396" s="9">
        <v>711.41060833333302</v>
      </c>
      <c r="S15396" s="9">
        <v>803.97757291666596</v>
      </c>
      <c r="T15396" s="9">
        <v>838.433851388888</v>
      </c>
    </row>
    <row r="15397" spans="1:20" x14ac:dyDescent="0.35">
      <c r="A15397">
        <f t="shared" si="468"/>
        <v>15397</v>
      </c>
      <c r="B15397" s="3" t="s">
        <v>1038</v>
      </c>
      <c r="C15397" s="3" t="s">
        <v>75</v>
      </c>
      <c r="D15397" s="3" t="s">
        <v>94</v>
      </c>
      <c r="E15397">
        <v>2020</v>
      </c>
      <c r="F15397" s="3" t="str">
        <f t="shared" si="467"/>
        <v>RCElevSKQ2020</v>
      </c>
      <c r="G15397" s="9">
        <v>2891.2238458000002</v>
      </c>
      <c r="H15397" s="9">
        <v>2891.18119488</v>
      </c>
      <c r="I15397" s="9">
        <v>2887.7888063199998</v>
      </c>
      <c r="J15397" s="9">
        <v>2885.79733644</v>
      </c>
      <c r="K15397" s="9">
        <v>2884.4423495199999</v>
      </c>
      <c r="L15397" s="9">
        <v>2883.6713521199999</v>
      </c>
      <c r="M15397" s="9">
        <v>2884.1470739199999</v>
      </c>
      <c r="N15397" s="9">
        <v>2886.4075726800002</v>
      </c>
      <c r="O15397" s="9">
        <v>2891.6405124799999</v>
      </c>
      <c r="P15397" s="9">
        <v>2892.9987802399901</v>
      </c>
      <c r="Q15397" s="9">
        <v>2892.9397251199998</v>
      </c>
      <c r="R15397" s="9">
        <v>2892.9167592399999</v>
      </c>
      <c r="S15397" s="9">
        <v>2892.9987802399901</v>
      </c>
      <c r="T15397" s="9">
        <v>2892.5919560799998</v>
      </c>
    </row>
    <row r="15398" spans="1:20" x14ac:dyDescent="0.35">
      <c r="A15398">
        <f t="shared" si="468"/>
        <v>15398</v>
      </c>
      <c r="B15398" s="3" t="s">
        <v>1038</v>
      </c>
      <c r="C15398" s="3" t="s">
        <v>75</v>
      </c>
      <c r="D15398" s="3" t="s">
        <v>94</v>
      </c>
      <c r="E15398">
        <v>2021</v>
      </c>
      <c r="F15398" s="3" t="str">
        <f t="shared" si="467"/>
        <v>RCElevSKQ2021</v>
      </c>
      <c r="G15398" s="9">
        <v>2891.2107224400002</v>
      </c>
      <c r="H15398" s="9">
        <v>2890.7973366000001</v>
      </c>
      <c r="I15398" s="9">
        <v>2887.8019296799998</v>
      </c>
      <c r="J15398" s="9">
        <v>2885.16741516</v>
      </c>
      <c r="K15398" s="9">
        <v>2884.2290949200001</v>
      </c>
      <c r="L15398" s="9">
        <v>2887.3458929200001</v>
      </c>
      <c r="M15398" s="9">
        <v>2884.6457615999998</v>
      </c>
      <c r="N15398" s="9">
        <v>2887.4902498799902</v>
      </c>
      <c r="O15398" s="9">
        <v>2891.34851772</v>
      </c>
      <c r="P15398" s="9">
        <v>2892.9987802399901</v>
      </c>
      <c r="Q15398" s="9">
        <v>2892.89379336</v>
      </c>
      <c r="R15398" s="9">
        <v>2892.7592789199998</v>
      </c>
      <c r="S15398" s="9">
        <v>2892.7297513599901</v>
      </c>
      <c r="T15398" s="9">
        <v>2892.4049482</v>
      </c>
    </row>
    <row r="15399" spans="1:20" x14ac:dyDescent="0.35">
      <c r="A15399">
        <f t="shared" si="468"/>
        <v>15399</v>
      </c>
      <c r="B15399" s="3" t="s">
        <v>1038</v>
      </c>
      <c r="C15399" s="3" t="s">
        <v>75</v>
      </c>
      <c r="D15399" s="3" t="s">
        <v>94</v>
      </c>
      <c r="E15399">
        <v>2022</v>
      </c>
      <c r="F15399" s="3" t="str">
        <f t="shared" si="467"/>
        <v>RCElevSKQ2022</v>
      </c>
      <c r="G15399" s="9">
        <v>2891.2632158799902</v>
      </c>
      <c r="H15399" s="9">
        <v>2890.5053418399998</v>
      </c>
      <c r="I15399" s="9">
        <v>2887.8642656400002</v>
      </c>
      <c r="J15399" s="9">
        <v>2887.4804073599998</v>
      </c>
      <c r="K15399" s="9">
        <v>2884.7769951999999</v>
      </c>
      <c r="L15399" s="9">
        <v>2883.6188586799999</v>
      </c>
      <c r="M15399" s="9">
        <v>2884.1667589600002</v>
      </c>
      <c r="N15399" s="9">
        <v>2886.9981238800001</v>
      </c>
      <c r="O15399" s="9">
        <v>2891.63066996</v>
      </c>
      <c r="P15399" s="9">
        <v>2890.8990426400001</v>
      </c>
      <c r="Q15399" s="9">
        <v>2889.9016672799999</v>
      </c>
      <c r="R15399" s="9">
        <v>2889.9935307999999</v>
      </c>
      <c r="S15399" s="9">
        <v>2890.2199087599902</v>
      </c>
      <c r="T15399" s="9">
        <v>2890.08539432</v>
      </c>
    </row>
    <row r="15400" spans="1:20" x14ac:dyDescent="0.35">
      <c r="A15400">
        <f t="shared" si="468"/>
        <v>15400</v>
      </c>
      <c r="B15400" s="3" t="s">
        <v>1038</v>
      </c>
      <c r="C15400" s="3" t="s">
        <v>75</v>
      </c>
      <c r="D15400" s="3" t="s">
        <v>94</v>
      </c>
      <c r="E15400">
        <v>2023</v>
      </c>
      <c r="F15400" s="3" t="str">
        <f t="shared" si="467"/>
        <v>RCElevSKQ2023</v>
      </c>
      <c r="G15400" s="9">
        <v>2890.56111612</v>
      </c>
      <c r="H15400" s="9">
        <v>2890.6693838400001</v>
      </c>
      <c r="I15400" s="9">
        <v>2887.8052105199999</v>
      </c>
      <c r="J15400" s="9">
        <v>2885.1116408799999</v>
      </c>
      <c r="K15400" s="9">
        <v>2884.0617720800001</v>
      </c>
      <c r="L15400" s="9">
        <v>2883.3006172</v>
      </c>
      <c r="M15400" s="9">
        <v>2884.2225332399998</v>
      </c>
      <c r="N15400" s="9">
        <v>2887.0899874000002</v>
      </c>
      <c r="O15400" s="9">
        <v>2890.8859192800001</v>
      </c>
      <c r="P15400" s="9">
        <v>2892.9987802399901</v>
      </c>
      <c r="Q15400" s="9">
        <v>2892.8642657999999</v>
      </c>
      <c r="R15400" s="9">
        <v>2892.9430059599999</v>
      </c>
      <c r="S15400" s="9">
        <v>2892.7002238</v>
      </c>
      <c r="T15400" s="9">
        <v>2892.4049482</v>
      </c>
    </row>
    <row r="15401" spans="1:20" x14ac:dyDescent="0.35">
      <c r="A15401">
        <f t="shared" si="468"/>
        <v>15401</v>
      </c>
      <c r="B15401" s="3" t="s">
        <v>1038</v>
      </c>
      <c r="C15401" s="3" t="s">
        <v>75</v>
      </c>
      <c r="D15401" s="3" t="s">
        <v>94</v>
      </c>
      <c r="E15401">
        <v>2024</v>
      </c>
      <c r="F15401" s="3" t="str">
        <f t="shared" si="467"/>
        <v>RCElevSKQ2024</v>
      </c>
      <c r="G15401" s="9">
        <v>2891.3288326799998</v>
      </c>
      <c r="H15401" s="9">
        <v>2890.5972053599999</v>
      </c>
      <c r="I15401" s="9">
        <v>2887.8248955599902</v>
      </c>
      <c r="J15401" s="9">
        <v>2885.1182025600001</v>
      </c>
      <c r="K15401" s="9">
        <v>2884.0552103999999</v>
      </c>
      <c r="L15401" s="9">
        <v>2883.72384556</v>
      </c>
      <c r="M15401" s="9">
        <v>2883.3563914799902</v>
      </c>
      <c r="N15401" s="9">
        <v>2884.5046854799998</v>
      </c>
      <c r="O15401" s="9">
        <v>2891.1451056400001</v>
      </c>
      <c r="P15401" s="9">
        <v>2892.9987802399901</v>
      </c>
      <c r="Q15401" s="9">
        <v>2892.9528484799998</v>
      </c>
      <c r="R15401" s="9">
        <v>2892.8642657999999</v>
      </c>
      <c r="S15401" s="9">
        <v>2892.9987802399901</v>
      </c>
      <c r="T15401" s="9">
        <v>2892.4147907199999</v>
      </c>
    </row>
    <row r="15402" spans="1:20" x14ac:dyDescent="0.35">
      <c r="A15402">
        <f t="shared" si="468"/>
        <v>15402</v>
      </c>
      <c r="B15402" s="3" t="s">
        <v>1038</v>
      </c>
      <c r="C15402" s="3" t="s">
        <v>75</v>
      </c>
      <c r="D15402" s="3" t="s">
        <v>94</v>
      </c>
      <c r="E15402">
        <v>2025</v>
      </c>
      <c r="F15402" s="3" t="str">
        <f t="shared" si="467"/>
        <v>RCElevSKQ2025</v>
      </c>
      <c r="G15402" s="9">
        <v>2891.2402499999998</v>
      </c>
      <c r="H15402" s="9">
        <v>2890.4692525999999</v>
      </c>
      <c r="I15402" s="9">
        <v>2887.8019296799998</v>
      </c>
      <c r="J15402" s="9">
        <v>2884.9377563599901</v>
      </c>
      <c r="K15402" s="9">
        <v>2886.4141343599999</v>
      </c>
      <c r="L15402" s="9">
        <v>2884.8852629200001</v>
      </c>
      <c r="M15402" s="9">
        <v>2884.8393311599998</v>
      </c>
      <c r="N15402" s="9">
        <v>2888.5991737999998</v>
      </c>
      <c r="O15402" s="9">
        <v>2892.3557356000001</v>
      </c>
      <c r="P15402" s="9">
        <v>2892.9987802399901</v>
      </c>
      <c r="Q15402" s="9">
        <v>2892.82817656</v>
      </c>
      <c r="R15402" s="9">
        <v>2892.9036358799999</v>
      </c>
      <c r="S15402" s="9">
        <v>2892.72647052</v>
      </c>
      <c r="T15402" s="9">
        <v>2892.4049482</v>
      </c>
    </row>
    <row r="15403" spans="1:20" x14ac:dyDescent="0.35">
      <c r="A15403">
        <f t="shared" si="468"/>
        <v>15403</v>
      </c>
      <c r="B15403" s="3" t="s">
        <v>1038</v>
      </c>
      <c r="C15403" s="3" t="s">
        <v>75</v>
      </c>
      <c r="D15403" s="3" t="s">
        <v>94</v>
      </c>
      <c r="E15403">
        <v>2026</v>
      </c>
      <c r="F15403" s="3" t="str">
        <f t="shared" si="467"/>
        <v>RCElevSKQ2026</v>
      </c>
      <c r="G15403" s="9">
        <v>2891.2730584000001</v>
      </c>
      <c r="H15403" s="9">
        <v>2890.6431371200001</v>
      </c>
      <c r="I15403" s="9">
        <v>2887.7789637999999</v>
      </c>
      <c r="J15403" s="9">
        <v>2886.73893752</v>
      </c>
      <c r="K15403" s="9">
        <v>2884.1405122400001</v>
      </c>
      <c r="L15403" s="9">
        <v>2884.4751579200001</v>
      </c>
      <c r="M15403" s="9">
        <v>2884.6293574000001</v>
      </c>
      <c r="N15403" s="9">
        <v>2887.9101974</v>
      </c>
      <c r="O15403" s="9">
        <v>2891.73565684</v>
      </c>
      <c r="P15403" s="9">
        <v>2892.9987802399901</v>
      </c>
      <c r="Q15403" s="9">
        <v>2892.7822448000002</v>
      </c>
      <c r="R15403" s="9">
        <v>2892.7461555599998</v>
      </c>
      <c r="S15403" s="9">
        <v>2892.7231896799999</v>
      </c>
      <c r="T15403" s="9">
        <v>2892.4049482</v>
      </c>
    </row>
    <row r="15404" spans="1:20" x14ac:dyDescent="0.35">
      <c r="A15404">
        <f t="shared" si="468"/>
        <v>15404</v>
      </c>
      <c r="B15404" s="3" t="s">
        <v>1038</v>
      </c>
      <c r="C15404" s="3" t="s">
        <v>75</v>
      </c>
      <c r="D15404" s="3" t="s">
        <v>94</v>
      </c>
      <c r="E15404">
        <v>2027</v>
      </c>
      <c r="F15404" s="3" t="str">
        <f t="shared" si="467"/>
        <v>RCElevSKQ2027</v>
      </c>
      <c r="G15404" s="9">
        <v>2891.12870144</v>
      </c>
      <c r="H15404" s="9">
        <v>2890.4233208400001</v>
      </c>
      <c r="I15404" s="9">
        <v>2887.8019296799998</v>
      </c>
      <c r="J15404" s="9">
        <v>2885.2658403599999</v>
      </c>
      <c r="K15404" s="9">
        <v>2883.9535043599999</v>
      </c>
      <c r="L15404" s="9">
        <v>2883.26124712</v>
      </c>
      <c r="M15404" s="9">
        <v>2883.4482549999998</v>
      </c>
      <c r="N15404" s="9">
        <v>2886.0499611199998</v>
      </c>
      <c r="O15404" s="9">
        <v>2889.54405572</v>
      </c>
      <c r="P15404" s="9">
        <v>2892.68710044</v>
      </c>
      <c r="Q15404" s="9">
        <v>2892.9364442800002</v>
      </c>
      <c r="R15404" s="9">
        <v>2892.9790951999998</v>
      </c>
      <c r="S15404" s="9">
        <v>2892.9987802399901</v>
      </c>
      <c r="T15404" s="9">
        <v>2892.4049482</v>
      </c>
    </row>
    <row r="15405" spans="1:20" x14ac:dyDescent="0.35">
      <c r="A15405">
        <f t="shared" si="468"/>
        <v>15405</v>
      </c>
      <c r="B15405" s="3" t="s">
        <v>1038</v>
      </c>
      <c r="C15405" s="3" t="s">
        <v>75</v>
      </c>
      <c r="D15405" s="3" t="s">
        <v>94</v>
      </c>
      <c r="E15405">
        <v>2028</v>
      </c>
      <c r="F15405" s="3" t="str">
        <f t="shared" si="467"/>
        <v>RCElevSKQ2028</v>
      </c>
      <c r="G15405" s="9">
        <v>2891.2172841199999</v>
      </c>
      <c r="H15405" s="9">
        <v>2890.3708274000001</v>
      </c>
      <c r="I15405" s="9">
        <v>2887.7953680000001</v>
      </c>
      <c r="J15405" s="9">
        <v>2885.12804508</v>
      </c>
      <c r="K15405" s="9">
        <v>2884.1142655200001</v>
      </c>
      <c r="L15405" s="9">
        <v>2884.1962865199998</v>
      </c>
      <c r="M15405" s="9">
        <v>2883.6549479199998</v>
      </c>
      <c r="N15405" s="9">
        <v>2884.5637406000001</v>
      </c>
      <c r="O15405" s="9">
        <v>2891.4731896399999</v>
      </c>
      <c r="P15405" s="9">
        <v>2892.9987802399901</v>
      </c>
      <c r="Q15405" s="9">
        <v>2892.9167592399999</v>
      </c>
      <c r="R15405" s="9">
        <v>2892.86754664</v>
      </c>
      <c r="S15405" s="9">
        <v>2892.7625597599999</v>
      </c>
      <c r="T15405" s="9">
        <v>2892.4049482</v>
      </c>
    </row>
    <row r="15406" spans="1:20" x14ac:dyDescent="0.35">
      <c r="A15406">
        <f t="shared" si="468"/>
        <v>15406</v>
      </c>
      <c r="B15406" s="3" t="s">
        <v>1038</v>
      </c>
      <c r="C15406" s="3" t="s">
        <v>75</v>
      </c>
      <c r="D15406" s="3" t="s">
        <v>94</v>
      </c>
      <c r="E15406">
        <v>2029</v>
      </c>
      <c r="F15406" s="3" t="str">
        <f t="shared" si="467"/>
        <v>RCElevSKQ2029</v>
      </c>
      <c r="G15406" s="9">
        <v>2891.2304074799999</v>
      </c>
      <c r="H15406" s="9">
        <v>2890.5414310800002</v>
      </c>
      <c r="I15406" s="9">
        <v>2887.8150530399998</v>
      </c>
      <c r="J15406" s="9">
        <v>2885.9088849999998</v>
      </c>
      <c r="K15406" s="9">
        <v>2884.3603285200002</v>
      </c>
      <c r="L15406" s="9">
        <v>2884.7933994</v>
      </c>
      <c r="M15406" s="9">
        <v>2885.8432681999998</v>
      </c>
      <c r="N15406" s="9">
        <v>2886.3452367199998</v>
      </c>
      <c r="O15406" s="9">
        <v>2890.0689901199999</v>
      </c>
      <c r="P15406" s="9">
        <v>2887.6083601199998</v>
      </c>
      <c r="Q15406" s="9">
        <v>2886.1221396000001</v>
      </c>
      <c r="R15406" s="9">
        <v>2886.1549479999999</v>
      </c>
      <c r="S15406" s="9">
        <v>2886.22384564</v>
      </c>
      <c r="T15406" s="9">
        <v>2886.1385438000002</v>
      </c>
    </row>
    <row r="15407" spans="1:20" x14ac:dyDescent="0.35">
      <c r="A15407">
        <f t="shared" si="468"/>
        <v>15407</v>
      </c>
      <c r="B15407" s="3" t="s">
        <v>1038</v>
      </c>
      <c r="C15407" s="3" t="s">
        <v>86</v>
      </c>
      <c r="D15407" s="3" t="s">
        <v>94</v>
      </c>
      <c r="E15407">
        <v>2020</v>
      </c>
      <c r="F15407" s="3" t="str">
        <f t="shared" si="467"/>
        <v>RCQOutSKQ2020</v>
      </c>
      <c r="G15407" s="9">
        <v>5.9398215145678703</v>
      </c>
      <c r="H15407" s="9">
        <v>7.1003224904942304</v>
      </c>
      <c r="I15407" s="9">
        <v>13.894376051572902</v>
      </c>
      <c r="J15407" s="9">
        <v>8.6642373603803708</v>
      </c>
      <c r="K15407" s="9">
        <v>6.1571251040817696</v>
      </c>
      <c r="L15407" s="9">
        <v>9.1346577764543007</v>
      </c>
      <c r="M15407" s="9">
        <v>8.2031697799819394</v>
      </c>
      <c r="N15407" s="9">
        <v>15.467455960745799</v>
      </c>
      <c r="O15407" s="9">
        <v>15.176480160879001</v>
      </c>
      <c r="P15407" s="9">
        <v>30.4004764105972</v>
      </c>
      <c r="Q15407" s="9">
        <v>16.193794318302199</v>
      </c>
      <c r="R15407" s="9">
        <v>5.7940814612624996</v>
      </c>
      <c r="S15407" s="9">
        <v>5.32693948603906</v>
      </c>
      <c r="T15407" s="9">
        <v>6.9072901624309697</v>
      </c>
    </row>
    <row r="15408" spans="1:20" x14ac:dyDescent="0.35">
      <c r="A15408">
        <f t="shared" si="468"/>
        <v>15408</v>
      </c>
      <c r="B15408" s="3" t="s">
        <v>1038</v>
      </c>
      <c r="C15408" s="3" t="s">
        <v>86</v>
      </c>
      <c r="D15408" s="3" t="s">
        <v>94</v>
      </c>
      <c r="E15408">
        <v>2021</v>
      </c>
      <c r="F15408" s="3" t="str">
        <f t="shared" si="467"/>
        <v>RCQOutSKQ2021</v>
      </c>
      <c r="G15408" s="9">
        <v>6.17117299542869</v>
      </c>
      <c r="H15408" s="9">
        <v>6.2295123015805496</v>
      </c>
      <c r="I15408" s="9">
        <v>12.703104974142899</v>
      </c>
      <c r="J15408" s="9">
        <v>12.347368355352801</v>
      </c>
      <c r="K15408" s="9">
        <v>13.393361615796801</v>
      </c>
      <c r="L15408" s="9">
        <v>9.4168811541875002</v>
      </c>
      <c r="M15408" s="9">
        <v>20.9577238797986</v>
      </c>
      <c r="N15408" s="9">
        <v>13.2867054443588</v>
      </c>
      <c r="O15408" s="9">
        <v>20.238103738985799</v>
      </c>
      <c r="P15408" s="9">
        <v>23.8594956859354</v>
      </c>
      <c r="Q15408" s="9">
        <v>19.910380988967301</v>
      </c>
      <c r="R15408" s="9">
        <v>12.0221863718055</v>
      </c>
      <c r="S15408" s="9">
        <v>10.113177557826599</v>
      </c>
      <c r="T15408" s="9">
        <v>8.3321290210423609</v>
      </c>
    </row>
    <row r="15409" spans="1:20" x14ac:dyDescent="0.35">
      <c r="A15409">
        <f t="shared" si="468"/>
        <v>15409</v>
      </c>
      <c r="B15409" s="3" t="s">
        <v>1038</v>
      </c>
      <c r="C15409" s="3" t="s">
        <v>86</v>
      </c>
      <c r="D15409" s="3" t="s">
        <v>94</v>
      </c>
      <c r="E15409">
        <v>2022</v>
      </c>
      <c r="F15409" s="3" t="str">
        <f t="shared" si="467"/>
        <v>RCQOutSKQ2022</v>
      </c>
      <c r="G15409" s="9">
        <v>7.2820177323000603</v>
      </c>
      <c r="H15409" s="9">
        <v>6.3298628694792303</v>
      </c>
      <c r="I15409" s="9">
        <v>8.4194065561861091</v>
      </c>
      <c r="J15409" s="9">
        <v>18.740440561616101</v>
      </c>
      <c r="K15409" s="9">
        <v>20.394323326471799</v>
      </c>
      <c r="L15409" s="9">
        <v>10.124462993754699</v>
      </c>
      <c r="M15409" s="9">
        <v>7.4165595951416599</v>
      </c>
      <c r="N15409" s="9">
        <v>14.807015176109701</v>
      </c>
      <c r="O15409" s="9">
        <v>21.5793200960006</v>
      </c>
      <c r="P15409" s="9">
        <v>17.517710839339799</v>
      </c>
      <c r="Q15409" s="9">
        <v>7.0369097958109297</v>
      </c>
      <c r="R15409" s="9">
        <v>2.7324166307326299</v>
      </c>
      <c r="S15409" s="9">
        <v>2.7955512181770801</v>
      </c>
      <c r="T15409" s="9">
        <v>4.5764789183542796</v>
      </c>
    </row>
    <row r="15410" spans="1:20" x14ac:dyDescent="0.35">
      <c r="A15410">
        <f t="shared" si="468"/>
        <v>15410</v>
      </c>
      <c r="B15410" s="3" t="s">
        <v>1038</v>
      </c>
      <c r="C15410" s="3" t="s">
        <v>86</v>
      </c>
      <c r="D15410" s="3" t="s">
        <v>94</v>
      </c>
      <c r="E15410">
        <v>2023</v>
      </c>
      <c r="F15410" s="3" t="str">
        <f t="shared" si="467"/>
        <v>RCQOutSKQ2023</v>
      </c>
      <c r="G15410" s="9">
        <v>2.53798394895255</v>
      </c>
      <c r="H15410" s="9">
        <v>3.65453061771874</v>
      </c>
      <c r="I15410" s="9">
        <v>9.8048704390656205</v>
      </c>
      <c r="J15410" s="9">
        <v>11.3119951018252</v>
      </c>
      <c r="K15410" s="9">
        <v>10.987184535523401</v>
      </c>
      <c r="L15410" s="9">
        <v>7.2624165331478396</v>
      </c>
      <c r="M15410" s="9">
        <v>7.4682630702361097</v>
      </c>
      <c r="N15410" s="9">
        <v>10.1699952871513</v>
      </c>
      <c r="O15410" s="9">
        <v>13.5047024057607</v>
      </c>
      <c r="P15410" s="9">
        <v>16.091913200550302</v>
      </c>
      <c r="Q15410" s="9">
        <v>12.7748636784717</v>
      </c>
      <c r="R15410" s="9">
        <v>6.5966065862861099</v>
      </c>
      <c r="S15410" s="9">
        <v>6.7401027143059897</v>
      </c>
      <c r="T15410" s="9">
        <v>6.8662908492402703</v>
      </c>
    </row>
    <row r="15411" spans="1:20" x14ac:dyDescent="0.35">
      <c r="A15411">
        <f t="shared" si="468"/>
        <v>15411</v>
      </c>
      <c r="B15411" s="3" t="s">
        <v>1038</v>
      </c>
      <c r="C15411" s="3" t="s">
        <v>86</v>
      </c>
      <c r="D15411" s="3" t="s">
        <v>94</v>
      </c>
      <c r="E15411">
        <v>2024</v>
      </c>
      <c r="F15411" s="3" t="str">
        <f t="shared" si="467"/>
        <v>RCQOutSKQ2024</v>
      </c>
      <c r="G15411" s="9">
        <v>7.10805246523232</v>
      </c>
      <c r="H15411" s="9">
        <v>8.0707987077229095</v>
      </c>
      <c r="I15411" s="9">
        <v>12.995714625127</v>
      </c>
      <c r="J15411" s="9">
        <v>13.812434454866001</v>
      </c>
      <c r="K15411" s="9">
        <v>9.8040074907277877</v>
      </c>
      <c r="L15411" s="9">
        <v>7.9958849797110201</v>
      </c>
      <c r="M15411" s="9">
        <v>8.2836725002402698</v>
      </c>
      <c r="N15411" s="9">
        <v>3.75057862526472</v>
      </c>
      <c r="O15411" s="9">
        <v>20.259336826725502</v>
      </c>
      <c r="P15411" s="9">
        <v>16.095338794298701</v>
      </c>
      <c r="Q15411" s="9">
        <v>8.8534340149532902</v>
      </c>
      <c r="R15411" s="9">
        <v>8.2793336895305494</v>
      </c>
      <c r="S15411" s="9">
        <v>4.6961910635299402</v>
      </c>
      <c r="T15411" s="9">
        <v>7.3325622643437498</v>
      </c>
    </row>
    <row r="15412" spans="1:20" x14ac:dyDescent="0.35">
      <c r="A15412">
        <f t="shared" si="468"/>
        <v>15412</v>
      </c>
      <c r="B15412" s="3" t="s">
        <v>1038</v>
      </c>
      <c r="C15412" s="3" t="s">
        <v>86</v>
      </c>
      <c r="D15412" s="3" t="s">
        <v>94</v>
      </c>
      <c r="E15412">
        <v>2025</v>
      </c>
      <c r="F15412" s="3" t="str">
        <f t="shared" si="467"/>
        <v>RCQOutSKQ2025</v>
      </c>
      <c r="G15412" s="9">
        <v>6.4235417262488497</v>
      </c>
      <c r="H15412" s="9">
        <v>7.2889268173628396</v>
      </c>
      <c r="I15412" s="9">
        <v>9.5331452266166608</v>
      </c>
      <c r="J15412" s="9">
        <v>15.8756210442713</v>
      </c>
      <c r="K15412" s="9">
        <v>15.027358152087499</v>
      </c>
      <c r="L15412" s="9">
        <v>16.725627743892201</v>
      </c>
      <c r="M15412" s="9">
        <v>15.8558664775486</v>
      </c>
      <c r="N15412" s="9">
        <v>19.6656157659305</v>
      </c>
      <c r="O15412" s="9">
        <v>32.707578396518798</v>
      </c>
      <c r="P15412" s="9">
        <v>21.9171799154126</v>
      </c>
      <c r="Q15412" s="9">
        <v>8.20616668144865</v>
      </c>
      <c r="R15412" s="9">
        <v>4.5002734049350002</v>
      </c>
      <c r="S15412" s="9">
        <v>6.04567313422005</v>
      </c>
      <c r="T15412" s="9">
        <v>6.4949907098951298</v>
      </c>
    </row>
    <row r="15413" spans="1:20" x14ac:dyDescent="0.35">
      <c r="A15413">
        <f t="shared" si="468"/>
        <v>15413</v>
      </c>
      <c r="B15413" s="3" t="s">
        <v>1038</v>
      </c>
      <c r="C15413" s="3" t="s">
        <v>86</v>
      </c>
      <c r="D15413" s="3" t="s">
        <v>94</v>
      </c>
      <c r="E15413">
        <v>2026</v>
      </c>
      <c r="F15413" s="3" t="str">
        <f t="shared" ref="F15413:F15476" si="469">_xlfn.CONCAT(B15413,C15413,D15413,E15413)</f>
        <v>RCQOutSKQ2026</v>
      </c>
      <c r="G15413" s="9">
        <v>5.4238586039354804</v>
      </c>
      <c r="H15413" s="9">
        <v>9.0641188716866594</v>
      </c>
      <c r="I15413" s="9">
        <v>19.1862380616423</v>
      </c>
      <c r="J15413" s="9">
        <v>20.465355707026202</v>
      </c>
      <c r="K15413" s="9">
        <v>15.8538869780807</v>
      </c>
      <c r="L15413" s="9">
        <v>7.0777422467499997</v>
      </c>
      <c r="M15413" s="9">
        <v>14.634592327425</v>
      </c>
      <c r="N15413" s="9">
        <v>16.5840961311958</v>
      </c>
      <c r="O15413" s="9">
        <v>22.254806538614201</v>
      </c>
      <c r="P15413" s="9">
        <v>22.471804695934001</v>
      </c>
      <c r="Q15413" s="9">
        <v>9.7326620923376304</v>
      </c>
      <c r="R15413" s="9">
        <v>5.9632474713787502</v>
      </c>
      <c r="S15413" s="9">
        <v>5.1674530926575502</v>
      </c>
      <c r="T15413" s="9">
        <v>4.8800511076960396</v>
      </c>
    </row>
    <row r="15414" spans="1:20" x14ac:dyDescent="0.35">
      <c r="A15414">
        <f t="shared" si="468"/>
        <v>15414</v>
      </c>
      <c r="B15414" s="3" t="s">
        <v>1038</v>
      </c>
      <c r="C15414" s="3" t="s">
        <v>86</v>
      </c>
      <c r="D15414" s="3" t="s">
        <v>94</v>
      </c>
      <c r="E15414">
        <v>2027</v>
      </c>
      <c r="F15414" s="3" t="str">
        <f t="shared" si="469"/>
        <v>RCQOutSKQ2027</v>
      </c>
      <c r="G15414" s="9">
        <v>7.3832272332584203</v>
      </c>
      <c r="H15414" s="9">
        <v>5.5038367072111098</v>
      </c>
      <c r="I15414" s="9">
        <v>9.1194213754374296</v>
      </c>
      <c r="J15414" s="9">
        <v>7.1293491161746596</v>
      </c>
      <c r="K15414" s="9">
        <v>8.3769791102812494</v>
      </c>
      <c r="L15414" s="9">
        <v>8.0302924758211596</v>
      </c>
      <c r="M15414" s="9">
        <v>6.4705226447523403</v>
      </c>
      <c r="N15414" s="9">
        <v>10.7831603423444</v>
      </c>
      <c r="O15414" s="9">
        <v>22.905141576521501</v>
      </c>
      <c r="P15414" s="9">
        <v>15.8584124320338</v>
      </c>
      <c r="Q15414" s="9">
        <v>7.3460508717881696</v>
      </c>
      <c r="R15414" s="9">
        <v>4.8903821121808297</v>
      </c>
      <c r="S15414" s="9">
        <v>2.27960099909828</v>
      </c>
      <c r="T15414" s="9">
        <v>5.9701314983921501</v>
      </c>
    </row>
    <row r="15415" spans="1:20" x14ac:dyDescent="0.35">
      <c r="A15415">
        <f t="shared" si="468"/>
        <v>15415</v>
      </c>
      <c r="B15415" s="3" t="s">
        <v>1038</v>
      </c>
      <c r="C15415" s="3" t="s">
        <v>86</v>
      </c>
      <c r="D15415" s="3" t="s">
        <v>94</v>
      </c>
      <c r="E15415">
        <v>2028</v>
      </c>
      <c r="F15415" s="3" t="str">
        <f t="shared" si="469"/>
        <v>RCQOutSKQ2028</v>
      </c>
      <c r="G15415" s="9">
        <v>6.4008614549663898</v>
      </c>
      <c r="H15415" s="9">
        <v>5.6063407195561101</v>
      </c>
      <c r="I15415" s="9">
        <v>8.9304374589149997</v>
      </c>
      <c r="J15415" s="9">
        <v>8.2536453640765401</v>
      </c>
      <c r="K15415" s="9">
        <v>10.5362685972552</v>
      </c>
      <c r="L15415" s="9">
        <v>11.4172132118512</v>
      </c>
      <c r="M15415" s="9">
        <v>9.0858651100145806</v>
      </c>
      <c r="N15415" s="9">
        <v>4.3149461276055501</v>
      </c>
      <c r="O15415" s="9">
        <v>25.001050297330998</v>
      </c>
      <c r="P15415" s="9">
        <v>34.010954584267402</v>
      </c>
      <c r="Q15415" s="9">
        <v>12.2203260067964</v>
      </c>
      <c r="R15415" s="9">
        <v>9.3643460500819398</v>
      </c>
      <c r="S15415" s="9">
        <v>5.8120328832252603</v>
      </c>
      <c r="T15415" s="9">
        <v>6.4244429457774999</v>
      </c>
    </row>
    <row r="15416" spans="1:20" x14ac:dyDescent="0.35">
      <c r="A15416">
        <f t="shared" si="468"/>
        <v>15416</v>
      </c>
      <c r="B15416" s="3" t="s">
        <v>1038</v>
      </c>
      <c r="C15416" s="3" t="s">
        <v>86</v>
      </c>
      <c r="D15416" s="3" t="s">
        <v>94</v>
      </c>
      <c r="E15416">
        <v>2029</v>
      </c>
      <c r="F15416" s="3" t="str">
        <f t="shared" si="469"/>
        <v>RCQOutSKQ2029</v>
      </c>
      <c r="G15416" s="9">
        <v>5.1322049596995196</v>
      </c>
      <c r="H15416" s="9">
        <v>4.5561081419826799</v>
      </c>
      <c r="I15416" s="9">
        <v>9.6422972945784693</v>
      </c>
      <c r="J15416" s="9">
        <v>7.2579188142731796</v>
      </c>
      <c r="K15416" s="9">
        <v>7.4294899732343698</v>
      </c>
      <c r="L15416" s="9">
        <v>5.6913417000275501</v>
      </c>
      <c r="M15416" s="9">
        <v>18.925919439690201</v>
      </c>
      <c r="N15416" s="9">
        <v>16.455284825651301</v>
      </c>
      <c r="O15416" s="9">
        <v>15.911714058403801</v>
      </c>
      <c r="P15416" s="9">
        <v>13.744188044841501</v>
      </c>
      <c r="Q15416" s="9">
        <v>7.1918207792045701</v>
      </c>
      <c r="R15416" s="9">
        <v>2.4775310940041599</v>
      </c>
      <c r="S15416" s="9">
        <v>2.0513376834580699</v>
      </c>
      <c r="T15416" s="9">
        <v>3.3308313319307601</v>
      </c>
    </row>
    <row r="15417" spans="1:20" x14ac:dyDescent="0.35">
      <c r="A15417">
        <f t="shared" si="468"/>
        <v>15417</v>
      </c>
      <c r="B15417" s="3" t="s">
        <v>1038</v>
      </c>
      <c r="C15417" s="3" t="s">
        <v>95</v>
      </c>
      <c r="D15417" s="3" t="s">
        <v>94</v>
      </c>
      <c r="E15417">
        <v>2020</v>
      </c>
      <c r="F15417" s="3" t="str">
        <f t="shared" si="469"/>
        <v>RCSpillSKQ2020</v>
      </c>
      <c r="G15417" s="9">
        <v>1.3018745309133002</v>
      </c>
      <c r="H15417" s="9">
        <v>1.4058668764340201</v>
      </c>
      <c r="I15417" s="9">
        <v>3.6962241345409699</v>
      </c>
      <c r="J15417" s="9">
        <v>3.6810612606673301</v>
      </c>
      <c r="K15417" s="9">
        <v>0.80726053474479098</v>
      </c>
      <c r="L15417" s="9">
        <v>2.4391980930907202</v>
      </c>
      <c r="M15417" s="9">
        <v>3.6640906285569401</v>
      </c>
      <c r="N15417" s="9">
        <v>6.3094303427749896</v>
      </c>
      <c r="O15417" s="9">
        <v>5.48942492658602</v>
      </c>
      <c r="P15417" s="9">
        <v>21.5112511584075</v>
      </c>
      <c r="Q15417" s="9">
        <v>5.4835540337760698</v>
      </c>
      <c r="R15417" s="9">
        <v>0</v>
      </c>
      <c r="S15417" s="9">
        <v>0</v>
      </c>
      <c r="T15417" s="9">
        <v>0.62940502090277695</v>
      </c>
    </row>
    <row r="15418" spans="1:20" x14ac:dyDescent="0.35">
      <c r="A15418">
        <f t="shared" si="468"/>
        <v>15418</v>
      </c>
      <c r="B15418" s="3" t="s">
        <v>1038</v>
      </c>
      <c r="C15418" s="3" t="s">
        <v>95</v>
      </c>
      <c r="D15418" s="3" t="s">
        <v>94</v>
      </c>
      <c r="E15418">
        <v>2021</v>
      </c>
      <c r="F15418" s="3" t="str">
        <f t="shared" si="469"/>
        <v>RCSpillSKQ2021</v>
      </c>
      <c r="G15418" s="9">
        <v>1.7435932978004001</v>
      </c>
      <c r="H15418" s="9">
        <v>1.2882478606472201</v>
      </c>
      <c r="I15418" s="9">
        <v>7.0017758265291601</v>
      </c>
      <c r="J15418" s="9">
        <v>5.6483167804912604</v>
      </c>
      <c r="K15418" s="9">
        <v>6.9846702631927</v>
      </c>
      <c r="L15418" s="9">
        <v>4.8067200837325199</v>
      </c>
      <c r="M15418" s="9">
        <v>12.206733026755501</v>
      </c>
      <c r="N15418" s="9">
        <v>11.339099706083299</v>
      </c>
      <c r="O15418" s="9">
        <v>18.643464516438101</v>
      </c>
      <c r="P15418" s="9">
        <v>17.210291501236899</v>
      </c>
      <c r="Q15418" s="9">
        <v>8.2747876690076598</v>
      </c>
      <c r="R15418" s="9">
        <v>1.39491175633055</v>
      </c>
      <c r="S15418" s="9">
        <v>0.78317538417708299</v>
      </c>
      <c r="T15418" s="9">
        <v>0.29040498114930502</v>
      </c>
    </row>
    <row r="15419" spans="1:20" x14ac:dyDescent="0.35">
      <c r="A15419">
        <f t="shared" si="468"/>
        <v>15419</v>
      </c>
      <c r="B15419" s="3" t="s">
        <v>1038</v>
      </c>
      <c r="C15419" s="3" t="s">
        <v>95</v>
      </c>
      <c r="D15419" s="3" t="s">
        <v>94</v>
      </c>
      <c r="E15419">
        <v>2022</v>
      </c>
      <c r="F15419" s="3" t="str">
        <f t="shared" si="469"/>
        <v>RCSpillSKQ2022</v>
      </c>
      <c r="G15419" s="9">
        <v>2.3907089699932702</v>
      </c>
      <c r="H15419" s="9">
        <v>1.8374275738597901</v>
      </c>
      <c r="I15419" s="9">
        <v>2.9957947873291602</v>
      </c>
      <c r="J15419" s="9">
        <v>14.5721809880161</v>
      </c>
      <c r="K15419" s="9">
        <v>15.949390415679099</v>
      </c>
      <c r="L15419" s="9">
        <v>3.6740402494428701</v>
      </c>
      <c r="M15419" s="9">
        <v>1.3784419586388801</v>
      </c>
      <c r="N15419" s="9">
        <v>9.0162710804444401</v>
      </c>
      <c r="O15419" s="9">
        <v>11.294381204458301</v>
      </c>
      <c r="P15419" s="9">
        <v>7.9383906861641602</v>
      </c>
      <c r="Q15419" s="9">
        <v>1.1681317359249901</v>
      </c>
      <c r="R15419" s="9">
        <v>4.6465772070277703E-2</v>
      </c>
      <c r="S15419" s="9">
        <v>0.48486529355468699</v>
      </c>
      <c r="T15419" s="9">
        <v>0.29369175310416601</v>
      </c>
    </row>
    <row r="15420" spans="1:20" x14ac:dyDescent="0.35">
      <c r="A15420">
        <f t="shared" si="468"/>
        <v>15420</v>
      </c>
      <c r="B15420" s="3" t="s">
        <v>1038</v>
      </c>
      <c r="C15420" s="3" t="s">
        <v>95</v>
      </c>
      <c r="D15420" s="3" t="s">
        <v>94</v>
      </c>
      <c r="E15420">
        <v>2023</v>
      </c>
      <c r="F15420" s="3" t="str">
        <f t="shared" si="469"/>
        <v>RCSpillSKQ2023</v>
      </c>
      <c r="G15420" s="9">
        <v>0</v>
      </c>
      <c r="H15420" s="9">
        <v>0.56697902893333296</v>
      </c>
      <c r="I15420" s="9">
        <v>4.9790361141937503</v>
      </c>
      <c r="J15420" s="9">
        <v>5.6363235549193504</v>
      </c>
      <c r="K15420" s="9">
        <v>5.31165605005208</v>
      </c>
      <c r="L15420" s="9">
        <v>1.53613211207862</v>
      </c>
      <c r="M15420" s="9">
        <v>2.3619129133055496</v>
      </c>
      <c r="N15420" s="9">
        <v>4.26643406906111</v>
      </c>
      <c r="O15420" s="9">
        <v>6.82782009413169</v>
      </c>
      <c r="P15420" s="9">
        <v>5.8354789069344397</v>
      </c>
      <c r="Q15420" s="9">
        <v>2.4151677023024098</v>
      </c>
      <c r="R15420" s="9">
        <v>0</v>
      </c>
      <c r="S15420" s="9">
        <v>0</v>
      </c>
      <c r="T15420" s="9">
        <v>0</v>
      </c>
    </row>
    <row r="15421" spans="1:20" x14ac:dyDescent="0.35">
      <c r="A15421">
        <f t="shared" si="468"/>
        <v>15421</v>
      </c>
      <c r="B15421" s="3" t="s">
        <v>1038</v>
      </c>
      <c r="C15421" s="3" t="s">
        <v>95</v>
      </c>
      <c r="D15421" s="3" t="s">
        <v>94</v>
      </c>
      <c r="E15421">
        <v>2024</v>
      </c>
      <c r="F15421" s="3" t="str">
        <f t="shared" si="469"/>
        <v>RCSpillSKQ2024</v>
      </c>
      <c r="G15421" s="9">
        <v>2.0704376284897101</v>
      </c>
      <c r="H15421" s="9">
        <v>2.7423336860305501</v>
      </c>
      <c r="I15421" s="9">
        <v>7.4555028827659697</v>
      </c>
      <c r="J15421" s="9">
        <v>7.3653006624825199</v>
      </c>
      <c r="K15421" s="9">
        <v>4.2244672521147697</v>
      </c>
      <c r="L15421" s="9">
        <v>1.9693248269314501</v>
      </c>
      <c r="M15421" s="9">
        <v>0.53457655508055502</v>
      </c>
      <c r="N15421" s="9">
        <v>0.570559930694444</v>
      </c>
      <c r="O15421" s="9">
        <v>10.5235113581377</v>
      </c>
      <c r="P15421" s="9">
        <v>8.3805986790244393</v>
      </c>
      <c r="Q15421" s="9">
        <v>0.48951094086491898</v>
      </c>
      <c r="R15421" s="9">
        <v>5.4513018777777702E-3</v>
      </c>
      <c r="S15421" s="9">
        <v>0</v>
      </c>
      <c r="T15421" s="9">
        <v>1.33333401104166E-2</v>
      </c>
    </row>
    <row r="15422" spans="1:20" x14ac:dyDescent="0.35">
      <c r="A15422">
        <f t="shared" si="468"/>
        <v>15422</v>
      </c>
      <c r="B15422" s="3" t="s">
        <v>1038</v>
      </c>
      <c r="C15422" s="3" t="s">
        <v>95</v>
      </c>
      <c r="D15422" s="3" t="s">
        <v>94</v>
      </c>
      <c r="E15422">
        <v>2025</v>
      </c>
      <c r="F15422" s="3" t="str">
        <f t="shared" si="469"/>
        <v>RCSpillSKQ2025</v>
      </c>
      <c r="G15422" s="9">
        <v>1.58044706910369</v>
      </c>
      <c r="H15422" s="9">
        <v>2.3269909427692999</v>
      </c>
      <c r="I15422" s="9">
        <v>4.2452410274555499</v>
      </c>
      <c r="J15422" s="9">
        <v>9.8156509525214979</v>
      </c>
      <c r="K15422" s="9">
        <v>8.9837684307593708</v>
      </c>
      <c r="L15422" s="9">
        <v>10.015612096131701</v>
      </c>
      <c r="M15422" s="9">
        <v>10.1647419552777</v>
      </c>
      <c r="N15422" s="9">
        <v>12.530569830625</v>
      </c>
      <c r="O15422" s="9">
        <v>21.513497858266099</v>
      </c>
      <c r="P15422" s="9">
        <v>10.568171766967399</v>
      </c>
      <c r="Q15422" s="9">
        <v>0.50077283645591397</v>
      </c>
      <c r="R15422" s="9">
        <v>0</v>
      </c>
      <c r="S15422" s="9">
        <v>0</v>
      </c>
      <c r="T15422" s="9">
        <v>0.38336239450833298</v>
      </c>
    </row>
    <row r="15423" spans="1:20" x14ac:dyDescent="0.35">
      <c r="A15423">
        <f t="shared" si="468"/>
        <v>15423</v>
      </c>
      <c r="B15423" s="3" t="s">
        <v>1038</v>
      </c>
      <c r="C15423" s="3" t="s">
        <v>95</v>
      </c>
      <c r="D15423" s="3" t="s">
        <v>94</v>
      </c>
      <c r="E15423">
        <v>2026</v>
      </c>
      <c r="F15423" s="3" t="str">
        <f t="shared" si="469"/>
        <v>RCSpillSKQ2026</v>
      </c>
      <c r="G15423" s="9">
        <v>1.1172591740483799</v>
      </c>
      <c r="H15423" s="9">
        <v>2.8528079279729099</v>
      </c>
      <c r="I15423" s="9">
        <v>11.3589900558166</v>
      </c>
      <c r="J15423" s="9">
        <v>14.6621759397862</v>
      </c>
      <c r="K15423" s="9">
        <v>11.395507525260401</v>
      </c>
      <c r="L15423" s="9">
        <v>3.02028079098252</v>
      </c>
      <c r="M15423" s="9">
        <v>12.070522708795799</v>
      </c>
      <c r="N15423" s="9">
        <v>14.357255176444401</v>
      </c>
      <c r="O15423" s="9">
        <v>20.574066265497301</v>
      </c>
      <c r="P15423" s="9">
        <v>14.601233969223999</v>
      </c>
      <c r="Q15423" s="9">
        <v>0.202901966059408</v>
      </c>
      <c r="R15423" s="9">
        <v>0</v>
      </c>
      <c r="S15423" s="9">
        <v>0</v>
      </c>
      <c r="T15423" s="9">
        <v>0</v>
      </c>
    </row>
    <row r="15424" spans="1:20" x14ac:dyDescent="0.35">
      <c r="A15424">
        <f t="shared" si="468"/>
        <v>15424</v>
      </c>
      <c r="B15424" s="3" t="s">
        <v>1038</v>
      </c>
      <c r="C15424" s="3" t="s">
        <v>95</v>
      </c>
      <c r="D15424" s="3" t="s">
        <v>94</v>
      </c>
      <c r="E15424">
        <v>2027</v>
      </c>
      <c r="F15424" s="3" t="str">
        <f t="shared" si="469"/>
        <v>RCSpillSKQ2027</v>
      </c>
      <c r="G15424" s="9">
        <v>2.8612514886290299</v>
      </c>
      <c r="H15424" s="9">
        <v>0.90142203089652695</v>
      </c>
      <c r="I15424" s="9">
        <v>4.2103980614791601</v>
      </c>
      <c r="J15424" s="9">
        <v>2.0891784877889701</v>
      </c>
      <c r="K15424" s="9">
        <v>3.1636137652083298</v>
      </c>
      <c r="L15424" s="9">
        <v>2.5704161304415298</v>
      </c>
      <c r="M15424" s="9">
        <v>0</v>
      </c>
      <c r="N15424" s="9">
        <v>6.3411237306666601</v>
      </c>
      <c r="O15424" s="9">
        <v>12.934127085099401</v>
      </c>
      <c r="P15424" s="9">
        <v>6.6734954156684703</v>
      </c>
      <c r="Q15424" s="9">
        <v>2.0963724475806401E-2</v>
      </c>
      <c r="R15424" s="9">
        <v>0</v>
      </c>
      <c r="S15424" s="9">
        <v>0</v>
      </c>
      <c r="T15424" s="9">
        <v>6.3858088792361101E-2</v>
      </c>
    </row>
    <row r="15425" spans="1:20" x14ac:dyDescent="0.35">
      <c r="A15425">
        <f t="shared" si="468"/>
        <v>15425</v>
      </c>
      <c r="B15425" s="3" t="s">
        <v>1038</v>
      </c>
      <c r="C15425" s="3" t="s">
        <v>95</v>
      </c>
      <c r="D15425" s="3" t="s">
        <v>94</v>
      </c>
      <c r="E15425">
        <v>2028</v>
      </c>
      <c r="F15425" s="3" t="str">
        <f t="shared" si="469"/>
        <v>RCSpillSKQ2028</v>
      </c>
      <c r="G15425" s="9">
        <v>1.96349045666666</v>
      </c>
      <c r="H15425" s="9">
        <v>1.30958110770763</v>
      </c>
      <c r="I15425" s="9">
        <v>3.8501081679715199</v>
      </c>
      <c r="J15425" s="9">
        <v>2.3269459432634401</v>
      </c>
      <c r="K15425" s="9">
        <v>4.9558978849010398</v>
      </c>
      <c r="L15425" s="9">
        <v>5.5052748539428702</v>
      </c>
      <c r="M15425" s="9">
        <v>1.19406356004444</v>
      </c>
      <c r="N15425" s="9">
        <v>0</v>
      </c>
      <c r="O15425" s="9">
        <v>16.6273163863512</v>
      </c>
      <c r="P15425" s="9">
        <v>22.644000270031299</v>
      </c>
      <c r="Q15425" s="9">
        <v>2.7054376075322502</v>
      </c>
      <c r="R15425" s="9">
        <v>6.9622737722222203E-2</v>
      </c>
      <c r="S15425" s="9">
        <v>0</v>
      </c>
      <c r="T15425" s="9">
        <v>0</v>
      </c>
    </row>
    <row r="15426" spans="1:20" x14ac:dyDescent="0.35">
      <c r="A15426">
        <f t="shared" si="468"/>
        <v>15426</v>
      </c>
      <c r="B15426" s="3" t="s">
        <v>1038</v>
      </c>
      <c r="C15426" s="3" t="s">
        <v>95</v>
      </c>
      <c r="D15426" s="3" t="s">
        <v>94</v>
      </c>
      <c r="E15426">
        <v>2029</v>
      </c>
      <c r="F15426" s="3" t="str">
        <f t="shared" si="469"/>
        <v>RCSpillSKQ2029</v>
      </c>
      <c r="G15426" s="9">
        <v>0.54945337349865497</v>
      </c>
      <c r="H15426" s="9">
        <v>0.487739810706944</v>
      </c>
      <c r="I15426" s="9">
        <v>4.4012718008777698</v>
      </c>
      <c r="J15426" s="9">
        <v>1.4453039256673299</v>
      </c>
      <c r="K15426" s="9">
        <v>2.7098737699479098</v>
      </c>
      <c r="L15426" s="9">
        <v>2.1123585892593999</v>
      </c>
      <c r="M15426" s="9">
        <v>12.4217343469236</v>
      </c>
      <c r="N15426" s="9">
        <v>7.1968961946777696</v>
      </c>
      <c r="O15426" s="9">
        <v>12.803659444032199</v>
      </c>
      <c r="P15426" s="9">
        <v>2.7696121966644394</v>
      </c>
      <c r="Q15426" s="9">
        <v>2.8987059890456899</v>
      </c>
      <c r="R15426" s="9">
        <v>0.434861650805555</v>
      </c>
      <c r="S15426" s="9">
        <v>0.214569893489583</v>
      </c>
      <c r="T15426" s="9">
        <v>0.65165773813194405</v>
      </c>
    </row>
    <row r="15427" spans="1:20" x14ac:dyDescent="0.35">
      <c r="A15427">
        <f t="shared" ref="A15427:A15490" si="470">A15426+1</f>
        <v>15427</v>
      </c>
      <c r="B15427" s="3" t="s">
        <v>1038</v>
      </c>
      <c r="C15427" s="3" t="s">
        <v>77</v>
      </c>
      <c r="D15427" s="3" t="s">
        <v>94</v>
      </c>
      <c r="E15427">
        <v>2020</v>
      </c>
      <c r="F15427" s="3" t="str">
        <f t="shared" si="469"/>
        <v>RCGenSKQ2020</v>
      </c>
      <c r="G15427" s="9">
        <v>63.098475215053703</v>
      </c>
      <c r="H15427" s="9">
        <v>77.472099958333303</v>
      </c>
      <c r="I15427" s="9">
        <v>138.74411222222199</v>
      </c>
      <c r="J15427" s="9">
        <v>67.795258602150497</v>
      </c>
      <c r="K15427" s="9">
        <v>72.783993318452303</v>
      </c>
      <c r="L15427" s="9">
        <v>91.090585416666599</v>
      </c>
      <c r="M15427" s="9">
        <v>61.753400555555501</v>
      </c>
      <c r="N15427" s="9">
        <v>124.593396666666</v>
      </c>
      <c r="O15427" s="9">
        <v>131.790834274193</v>
      </c>
      <c r="P15427" s="9">
        <v>120.936385255555</v>
      </c>
      <c r="Q15427" s="9">
        <v>145.71099549731099</v>
      </c>
      <c r="R15427" s="9">
        <v>78.827571944444401</v>
      </c>
      <c r="S15427" s="9">
        <v>72.472141666666602</v>
      </c>
      <c r="T15427" s="9">
        <v>85.409571833333302</v>
      </c>
    </row>
    <row r="15428" spans="1:20" x14ac:dyDescent="0.35">
      <c r="A15428">
        <f t="shared" si="470"/>
        <v>15428</v>
      </c>
      <c r="B15428" s="3" t="s">
        <v>1038</v>
      </c>
      <c r="C15428" s="3" t="s">
        <v>77</v>
      </c>
      <c r="D15428" s="3" t="s">
        <v>94</v>
      </c>
      <c r="E15428">
        <v>2021</v>
      </c>
      <c r="F15428" s="3" t="str">
        <f t="shared" si="469"/>
        <v>RCGenSKQ2021</v>
      </c>
      <c r="G15428" s="9">
        <v>60.236463534946203</v>
      </c>
      <c r="H15428" s="9">
        <v>67.225055111111104</v>
      </c>
      <c r="I15428" s="9">
        <v>77.5656046388889</v>
      </c>
      <c r="J15428" s="9">
        <v>91.139448521505301</v>
      </c>
      <c r="K15428" s="9">
        <v>87.189148511904705</v>
      </c>
      <c r="L15428" s="9">
        <v>62.7204524193548</v>
      </c>
      <c r="M15428" s="9">
        <v>119.05574222222199</v>
      </c>
      <c r="N15428" s="9">
        <v>26.496848111111099</v>
      </c>
      <c r="O15428" s="9">
        <v>21.6947956989247</v>
      </c>
      <c r="P15428" s="9">
        <v>90.461282277777698</v>
      </c>
      <c r="Q15428" s="9">
        <v>158.300256317204</v>
      </c>
      <c r="R15428" s="9">
        <v>144.582252222222</v>
      </c>
      <c r="S15428" s="9">
        <v>126.93308481770799</v>
      </c>
      <c r="T15428" s="9">
        <v>109.406287361111</v>
      </c>
    </row>
    <row r="15429" spans="1:20" x14ac:dyDescent="0.35">
      <c r="A15429">
        <f t="shared" si="470"/>
        <v>15429</v>
      </c>
      <c r="B15429" s="3" t="s">
        <v>1038</v>
      </c>
      <c r="C15429" s="3" t="s">
        <v>77</v>
      </c>
      <c r="D15429" s="3" t="s">
        <v>94</v>
      </c>
      <c r="E15429">
        <v>2022</v>
      </c>
      <c r="F15429" s="3" t="str">
        <f t="shared" si="469"/>
        <v>RCGenSKQ2022</v>
      </c>
      <c r="G15429" s="9">
        <v>66.545420094085998</v>
      </c>
      <c r="H15429" s="9">
        <v>61.118815611111103</v>
      </c>
      <c r="I15429" s="9">
        <v>73.787310277777706</v>
      </c>
      <c r="J15429" s="9">
        <v>56.708462016128998</v>
      </c>
      <c r="K15429" s="9">
        <v>60.472556101190399</v>
      </c>
      <c r="L15429" s="9">
        <v>87.756897580645102</v>
      </c>
      <c r="M15429" s="9">
        <v>82.147554166666595</v>
      </c>
      <c r="N15429" s="9">
        <v>78.782086111111099</v>
      </c>
      <c r="O15429" s="9">
        <v>139.92482876343999</v>
      </c>
      <c r="P15429" s="9">
        <v>130.32500916666601</v>
      </c>
      <c r="Q15429" s="9">
        <v>79.843789228629007</v>
      </c>
      <c r="R15429" s="9">
        <v>36.541910472222199</v>
      </c>
      <c r="S15429" s="9">
        <v>31.436495572916598</v>
      </c>
      <c r="T15429" s="9">
        <v>58.266602968611103</v>
      </c>
    </row>
    <row r="15430" spans="1:20" x14ac:dyDescent="0.35">
      <c r="A15430">
        <f t="shared" si="470"/>
        <v>15430</v>
      </c>
      <c r="B15430" s="3" t="s">
        <v>1038</v>
      </c>
      <c r="C15430" s="3" t="s">
        <v>77</v>
      </c>
      <c r="D15430" s="3" t="s">
        <v>94</v>
      </c>
      <c r="E15430">
        <v>2023</v>
      </c>
      <c r="F15430" s="3" t="str">
        <f t="shared" si="469"/>
        <v>RCGenSKQ2023</v>
      </c>
      <c r="G15430" s="9">
        <v>34.528846344085999</v>
      </c>
      <c r="H15430" s="9">
        <v>42.005618055555502</v>
      </c>
      <c r="I15430" s="9">
        <v>65.654652593055502</v>
      </c>
      <c r="J15430" s="9">
        <v>77.216539784946207</v>
      </c>
      <c r="K15430" s="9">
        <v>77.214594464285696</v>
      </c>
      <c r="L15430" s="9">
        <v>77.9051190860215</v>
      </c>
      <c r="M15430" s="9">
        <v>69.471021194444404</v>
      </c>
      <c r="N15430" s="9">
        <v>80.316941666666594</v>
      </c>
      <c r="O15430" s="9">
        <v>90.837886612903205</v>
      </c>
      <c r="P15430" s="9">
        <v>139.53702939999999</v>
      </c>
      <c r="Q15430" s="9">
        <v>140.94189919354801</v>
      </c>
      <c r="R15430" s="9">
        <v>89.745726583333294</v>
      </c>
      <c r="S15430" s="9">
        <v>91.697958072916606</v>
      </c>
      <c r="T15430" s="9">
        <v>93.414731555555505</v>
      </c>
    </row>
    <row r="15431" spans="1:20" x14ac:dyDescent="0.35">
      <c r="A15431">
        <f t="shared" si="470"/>
        <v>15431</v>
      </c>
      <c r="B15431" s="3" t="s">
        <v>1038</v>
      </c>
      <c r="C15431" s="3" t="s">
        <v>77</v>
      </c>
      <c r="D15431" s="3" t="s">
        <v>94</v>
      </c>
      <c r="E15431">
        <v>2024</v>
      </c>
      <c r="F15431" s="3" t="str">
        <f t="shared" si="469"/>
        <v>RCGenSKQ2024</v>
      </c>
      <c r="G15431" s="9">
        <v>68.535886962365595</v>
      </c>
      <c r="H15431" s="9">
        <v>72.492854277777695</v>
      </c>
      <c r="I15431" s="9">
        <v>75.373631486111094</v>
      </c>
      <c r="J15431" s="9">
        <v>87.712148279569902</v>
      </c>
      <c r="K15431" s="9">
        <v>75.908688794642799</v>
      </c>
      <c r="L15431" s="9">
        <v>81.990318077956999</v>
      </c>
      <c r="M15431" s="9">
        <v>105.42512444444399</v>
      </c>
      <c r="N15431" s="9">
        <v>43.263639058333297</v>
      </c>
      <c r="O15431" s="9">
        <v>132.454255954301</v>
      </c>
      <c r="P15431" s="9">
        <v>104.957717916666</v>
      </c>
      <c r="Q15431" s="9">
        <v>113.789851209677</v>
      </c>
      <c r="R15431" s="9">
        <v>112.564828055555</v>
      </c>
      <c r="S15431" s="9">
        <v>63.890935937499997</v>
      </c>
      <c r="T15431" s="9">
        <v>99.576873194444403</v>
      </c>
    </row>
    <row r="15432" spans="1:20" x14ac:dyDescent="0.35">
      <c r="A15432">
        <f t="shared" si="470"/>
        <v>15432</v>
      </c>
      <c r="B15432" s="3" t="s">
        <v>1038</v>
      </c>
      <c r="C15432" s="3" t="s">
        <v>77</v>
      </c>
      <c r="D15432" s="3" t="s">
        <v>94</v>
      </c>
      <c r="E15432">
        <v>2025</v>
      </c>
      <c r="F15432" s="3" t="str">
        <f t="shared" si="469"/>
        <v>RCGenSKQ2025</v>
      </c>
      <c r="G15432" s="9">
        <v>65.889474327956904</v>
      </c>
      <c r="H15432" s="9">
        <v>67.506288499999997</v>
      </c>
      <c r="I15432" s="9">
        <v>71.941032500000006</v>
      </c>
      <c r="J15432" s="9">
        <v>82.4448542163978</v>
      </c>
      <c r="K15432" s="9">
        <v>82.222002232142799</v>
      </c>
      <c r="L15432" s="9">
        <v>91.288612782257999</v>
      </c>
      <c r="M15432" s="9">
        <v>77.426773888888803</v>
      </c>
      <c r="N15432" s="9">
        <v>97.0710769444444</v>
      </c>
      <c r="O15432" s="9">
        <v>152.29365376344001</v>
      </c>
      <c r="P15432" s="9">
        <v>154.40130722222199</v>
      </c>
      <c r="Q15432" s="9">
        <v>104.830693588709</v>
      </c>
      <c r="R15432" s="9">
        <v>61.225511111111103</v>
      </c>
      <c r="S15432" s="9">
        <v>82.250418619791603</v>
      </c>
      <c r="T15432" s="9">
        <v>83.147670833333294</v>
      </c>
    </row>
    <row r="15433" spans="1:20" x14ac:dyDescent="0.35">
      <c r="A15433">
        <f t="shared" si="470"/>
        <v>15433</v>
      </c>
      <c r="B15433" s="3" t="s">
        <v>1038</v>
      </c>
      <c r="C15433" s="3" t="s">
        <v>77</v>
      </c>
      <c r="D15433" s="3" t="s">
        <v>94</v>
      </c>
      <c r="E15433">
        <v>2026</v>
      </c>
      <c r="F15433" s="3" t="str">
        <f t="shared" si="469"/>
        <v>RCGenSKQ2026</v>
      </c>
      <c r="G15433" s="9">
        <v>58.590550403225798</v>
      </c>
      <c r="H15433" s="9">
        <v>84.503823861111101</v>
      </c>
      <c r="I15433" s="9">
        <v>106.4883725</v>
      </c>
      <c r="J15433" s="9">
        <v>78.951276075268794</v>
      </c>
      <c r="K15433" s="9">
        <v>60.655498601190402</v>
      </c>
      <c r="L15433" s="9">
        <v>55.201070698924703</v>
      </c>
      <c r="M15433" s="9">
        <v>34.883728888888797</v>
      </c>
      <c r="N15433" s="9">
        <v>30.2958</v>
      </c>
      <c r="O15433" s="9">
        <v>22.866185268817201</v>
      </c>
      <c r="P15433" s="9">
        <v>107.077763222222</v>
      </c>
      <c r="Q15433" s="9">
        <v>129.65080416666601</v>
      </c>
      <c r="R15433" s="9">
        <v>81.129018888888893</v>
      </c>
      <c r="S15433" s="9">
        <v>70.302333854166605</v>
      </c>
      <c r="T15433" s="9">
        <v>66.392278972222201</v>
      </c>
    </row>
    <row r="15434" spans="1:20" x14ac:dyDescent="0.35">
      <c r="A15434">
        <f t="shared" si="470"/>
        <v>15434</v>
      </c>
      <c r="B15434" s="3" t="s">
        <v>1038</v>
      </c>
      <c r="C15434" s="3" t="s">
        <v>77</v>
      </c>
      <c r="D15434" s="3" t="s">
        <v>94</v>
      </c>
      <c r="E15434">
        <v>2027</v>
      </c>
      <c r="F15434" s="3" t="str">
        <f t="shared" si="469"/>
        <v>RCGenSKQ2027</v>
      </c>
      <c r="G15434" s="9">
        <v>61.520706677419298</v>
      </c>
      <c r="H15434" s="9">
        <v>62.615066791666599</v>
      </c>
      <c r="I15434" s="9">
        <v>66.786424958333299</v>
      </c>
      <c r="J15434" s="9">
        <v>68.570666626344007</v>
      </c>
      <c r="K15434" s="9">
        <v>70.926947633928506</v>
      </c>
      <c r="L15434" s="9">
        <v>74.280688534946194</v>
      </c>
      <c r="M15434" s="9">
        <v>88.0303576972222</v>
      </c>
      <c r="N15434" s="9">
        <v>60.433181111111097</v>
      </c>
      <c r="O15434" s="9">
        <v>135.653964112903</v>
      </c>
      <c r="P15434" s="9">
        <v>124.959225394444</v>
      </c>
      <c r="Q15434" s="9">
        <v>99.656720497311795</v>
      </c>
      <c r="R15434" s="9">
        <v>66.5328471944444</v>
      </c>
      <c r="S15434" s="9">
        <v>31.013584270572899</v>
      </c>
      <c r="T15434" s="9">
        <v>80.353857391666594</v>
      </c>
    </row>
    <row r="15435" spans="1:20" x14ac:dyDescent="0.35">
      <c r="A15435">
        <f t="shared" si="470"/>
        <v>15435</v>
      </c>
      <c r="B15435" s="3" t="s">
        <v>1038</v>
      </c>
      <c r="C15435" s="3" t="s">
        <v>77</v>
      </c>
      <c r="D15435" s="3" t="s">
        <v>94</v>
      </c>
      <c r="E15435">
        <v>2028</v>
      </c>
      <c r="F15435" s="3" t="str">
        <f t="shared" si="469"/>
        <v>RCGenSKQ2028</v>
      </c>
      <c r="G15435" s="9">
        <v>60.369675806451603</v>
      </c>
      <c r="H15435" s="9">
        <v>58.4566835416666</v>
      </c>
      <c r="I15435" s="9">
        <v>69.117012638888895</v>
      </c>
      <c r="J15435" s="9">
        <v>80.631726975806401</v>
      </c>
      <c r="K15435" s="9">
        <v>75.919987797619001</v>
      </c>
      <c r="L15435" s="9">
        <v>80.430910107526799</v>
      </c>
      <c r="M15435" s="9">
        <v>107.366605527777</v>
      </c>
      <c r="N15435" s="9">
        <v>58.704178944444401</v>
      </c>
      <c r="O15435" s="9">
        <v>113.923233333333</v>
      </c>
      <c r="P15435" s="9">
        <v>154.64546194444401</v>
      </c>
      <c r="Q15435" s="9">
        <v>129.44851152419301</v>
      </c>
      <c r="R15435" s="9">
        <v>126.453141666666</v>
      </c>
      <c r="S15435" s="9">
        <v>79.071729427083298</v>
      </c>
      <c r="T15435" s="9">
        <v>87.403457611111094</v>
      </c>
    </row>
    <row r="15436" spans="1:20" x14ac:dyDescent="0.35">
      <c r="A15436">
        <f t="shared" si="470"/>
        <v>15436</v>
      </c>
      <c r="B15436" s="3" t="s">
        <v>1038</v>
      </c>
      <c r="C15436" s="3" t="s">
        <v>77</v>
      </c>
      <c r="D15436" s="3" t="s">
        <v>94</v>
      </c>
      <c r="E15436">
        <v>2029</v>
      </c>
      <c r="F15436" s="3" t="str">
        <f t="shared" si="469"/>
        <v>RCGenSKQ2029</v>
      </c>
      <c r="G15436" s="9">
        <v>62.347552379032201</v>
      </c>
      <c r="H15436" s="9">
        <v>55.349459318055501</v>
      </c>
      <c r="I15436" s="9">
        <v>71.3032548611111</v>
      </c>
      <c r="J15436" s="9">
        <v>79.079635712365501</v>
      </c>
      <c r="K15436" s="9">
        <v>64.209572142857098</v>
      </c>
      <c r="L15436" s="9">
        <v>48.691459677419303</v>
      </c>
      <c r="M15436" s="9">
        <v>88.4883233611111</v>
      </c>
      <c r="N15436" s="9">
        <v>125.958813055555</v>
      </c>
      <c r="O15436" s="9">
        <v>42.284549999999903</v>
      </c>
      <c r="P15436" s="9">
        <v>149.30722041666601</v>
      </c>
      <c r="Q15436" s="9">
        <v>58.407155134408598</v>
      </c>
      <c r="R15436" s="9">
        <v>27.790180833333299</v>
      </c>
      <c r="S15436" s="9">
        <v>24.98892015625</v>
      </c>
      <c r="T15436" s="9">
        <v>36.449711359722201</v>
      </c>
    </row>
    <row r="15437" spans="1:20" x14ac:dyDescent="0.35">
      <c r="A15437">
        <f t="shared" si="470"/>
        <v>15437</v>
      </c>
      <c r="B15437" s="3" t="s">
        <v>1038</v>
      </c>
      <c r="C15437" s="3" t="s">
        <v>75</v>
      </c>
      <c r="D15437" s="3" t="s">
        <v>46</v>
      </c>
      <c r="E15437">
        <v>2020</v>
      </c>
      <c r="F15437" s="3" t="str">
        <f t="shared" si="469"/>
        <v>RCElevL FALL2020</v>
      </c>
      <c r="G15437" s="9" t="e">
        <v>#N/A</v>
      </c>
      <c r="H15437" s="9" t="e">
        <v>#N/A</v>
      </c>
      <c r="I15437" s="9" t="e">
        <v>#N/A</v>
      </c>
      <c r="J15437" s="9" t="e">
        <v>#N/A</v>
      </c>
      <c r="K15437" s="9" t="e">
        <v>#N/A</v>
      </c>
      <c r="L15437" s="9" t="e">
        <v>#N/A</v>
      </c>
      <c r="M15437" s="9" t="e">
        <v>#N/A</v>
      </c>
      <c r="N15437" s="9" t="e">
        <v>#N/A</v>
      </c>
      <c r="O15437" s="9" t="e">
        <v>#N/A</v>
      </c>
      <c r="P15437" s="9" t="e">
        <v>#N/A</v>
      </c>
      <c r="Q15437" s="9" t="e">
        <v>#N/A</v>
      </c>
      <c r="R15437" s="9" t="e">
        <v>#N/A</v>
      </c>
      <c r="S15437" s="9" t="e">
        <v>#N/A</v>
      </c>
      <c r="T15437" s="9" t="e">
        <v>#N/A</v>
      </c>
    </row>
    <row r="15438" spans="1:20" x14ac:dyDescent="0.35">
      <c r="A15438">
        <f t="shared" si="470"/>
        <v>15438</v>
      </c>
      <c r="B15438" s="3" t="s">
        <v>1038</v>
      </c>
      <c r="C15438" s="3" t="s">
        <v>75</v>
      </c>
      <c r="D15438" s="3" t="s">
        <v>46</v>
      </c>
      <c r="E15438">
        <v>2021</v>
      </c>
      <c r="F15438" s="3" t="str">
        <f t="shared" si="469"/>
        <v>RCElevL FALL2021</v>
      </c>
      <c r="G15438" s="9" t="e">
        <v>#N/A</v>
      </c>
      <c r="H15438" s="9" t="e">
        <v>#N/A</v>
      </c>
      <c r="I15438" s="9" t="e">
        <v>#N/A</v>
      </c>
      <c r="J15438" s="9" t="e">
        <v>#N/A</v>
      </c>
      <c r="K15438" s="9" t="e">
        <v>#N/A</v>
      </c>
      <c r="L15438" s="9" t="e">
        <v>#N/A</v>
      </c>
      <c r="M15438" s="9" t="e">
        <v>#N/A</v>
      </c>
      <c r="N15438" s="9" t="e">
        <v>#N/A</v>
      </c>
      <c r="O15438" s="9" t="e">
        <v>#N/A</v>
      </c>
      <c r="P15438" s="9" t="e">
        <v>#N/A</v>
      </c>
      <c r="Q15438" s="9" t="e">
        <v>#N/A</v>
      </c>
      <c r="R15438" s="9" t="e">
        <v>#N/A</v>
      </c>
      <c r="S15438" s="9" t="e">
        <v>#N/A</v>
      </c>
      <c r="T15438" s="9" t="e">
        <v>#N/A</v>
      </c>
    </row>
    <row r="15439" spans="1:20" x14ac:dyDescent="0.35">
      <c r="A15439">
        <f t="shared" si="470"/>
        <v>15439</v>
      </c>
      <c r="B15439" s="3" t="s">
        <v>1038</v>
      </c>
      <c r="C15439" s="3" t="s">
        <v>75</v>
      </c>
      <c r="D15439" s="3" t="s">
        <v>46</v>
      </c>
      <c r="E15439">
        <v>2022</v>
      </c>
      <c r="F15439" s="3" t="str">
        <f t="shared" si="469"/>
        <v>RCElevL FALL2022</v>
      </c>
      <c r="G15439" s="9" t="e">
        <v>#N/A</v>
      </c>
      <c r="H15439" s="9" t="e">
        <v>#N/A</v>
      </c>
      <c r="I15439" s="9" t="e">
        <v>#N/A</v>
      </c>
      <c r="J15439" s="9" t="e">
        <v>#N/A</v>
      </c>
      <c r="K15439" s="9" t="e">
        <v>#N/A</v>
      </c>
      <c r="L15439" s="9" t="e">
        <v>#N/A</v>
      </c>
      <c r="M15439" s="9" t="e">
        <v>#N/A</v>
      </c>
      <c r="N15439" s="9" t="e">
        <v>#N/A</v>
      </c>
      <c r="O15439" s="9" t="e">
        <v>#N/A</v>
      </c>
      <c r="P15439" s="9" t="e">
        <v>#N/A</v>
      </c>
      <c r="Q15439" s="9" t="e">
        <v>#N/A</v>
      </c>
      <c r="R15439" s="9" t="e">
        <v>#N/A</v>
      </c>
      <c r="S15439" s="9" t="e">
        <v>#N/A</v>
      </c>
      <c r="T15439" s="9" t="e">
        <v>#N/A</v>
      </c>
    </row>
    <row r="15440" spans="1:20" x14ac:dyDescent="0.35">
      <c r="A15440">
        <f t="shared" si="470"/>
        <v>15440</v>
      </c>
      <c r="B15440" s="3" t="s">
        <v>1038</v>
      </c>
      <c r="C15440" s="3" t="s">
        <v>75</v>
      </c>
      <c r="D15440" s="3" t="s">
        <v>46</v>
      </c>
      <c r="E15440">
        <v>2023</v>
      </c>
      <c r="F15440" s="3" t="str">
        <f t="shared" si="469"/>
        <v>RCElevL FALL2023</v>
      </c>
      <c r="G15440" s="9" t="e">
        <v>#N/A</v>
      </c>
      <c r="H15440" s="9" t="e">
        <v>#N/A</v>
      </c>
      <c r="I15440" s="9" t="e">
        <v>#N/A</v>
      </c>
      <c r="J15440" s="9" t="e">
        <v>#N/A</v>
      </c>
      <c r="K15440" s="9" t="e">
        <v>#N/A</v>
      </c>
      <c r="L15440" s="9" t="e">
        <v>#N/A</v>
      </c>
      <c r="M15440" s="9" t="e">
        <v>#N/A</v>
      </c>
      <c r="N15440" s="9" t="e">
        <v>#N/A</v>
      </c>
      <c r="O15440" s="9" t="e">
        <v>#N/A</v>
      </c>
      <c r="P15440" s="9" t="e">
        <v>#N/A</v>
      </c>
      <c r="Q15440" s="9" t="e">
        <v>#N/A</v>
      </c>
      <c r="R15440" s="9" t="e">
        <v>#N/A</v>
      </c>
      <c r="S15440" s="9" t="e">
        <v>#N/A</v>
      </c>
      <c r="T15440" s="9" t="e">
        <v>#N/A</v>
      </c>
    </row>
    <row r="15441" spans="1:20" x14ac:dyDescent="0.35">
      <c r="A15441">
        <f t="shared" si="470"/>
        <v>15441</v>
      </c>
      <c r="B15441" s="3" t="s">
        <v>1038</v>
      </c>
      <c r="C15441" s="3" t="s">
        <v>75</v>
      </c>
      <c r="D15441" s="3" t="s">
        <v>46</v>
      </c>
      <c r="E15441">
        <v>2024</v>
      </c>
      <c r="F15441" s="3" t="str">
        <f t="shared" si="469"/>
        <v>RCElevL FALL2024</v>
      </c>
      <c r="G15441" s="9" t="e">
        <v>#N/A</v>
      </c>
      <c r="H15441" s="9" t="e">
        <v>#N/A</v>
      </c>
      <c r="I15441" s="9" t="e">
        <v>#N/A</v>
      </c>
      <c r="J15441" s="9" t="e">
        <v>#N/A</v>
      </c>
      <c r="K15441" s="9" t="e">
        <v>#N/A</v>
      </c>
      <c r="L15441" s="9" t="e">
        <v>#N/A</v>
      </c>
      <c r="M15441" s="9" t="e">
        <v>#N/A</v>
      </c>
      <c r="N15441" s="9" t="e">
        <v>#N/A</v>
      </c>
      <c r="O15441" s="9" t="e">
        <v>#N/A</v>
      </c>
      <c r="P15441" s="9" t="e">
        <v>#N/A</v>
      </c>
      <c r="Q15441" s="9" t="e">
        <v>#N/A</v>
      </c>
      <c r="R15441" s="9" t="e">
        <v>#N/A</v>
      </c>
      <c r="S15441" s="9" t="e">
        <v>#N/A</v>
      </c>
      <c r="T15441" s="9" t="e">
        <v>#N/A</v>
      </c>
    </row>
    <row r="15442" spans="1:20" x14ac:dyDescent="0.35">
      <c r="A15442">
        <f t="shared" si="470"/>
        <v>15442</v>
      </c>
      <c r="B15442" s="3" t="s">
        <v>1038</v>
      </c>
      <c r="C15442" s="3" t="s">
        <v>75</v>
      </c>
      <c r="D15442" s="3" t="s">
        <v>46</v>
      </c>
      <c r="E15442">
        <v>2025</v>
      </c>
      <c r="F15442" s="3" t="str">
        <f t="shared" si="469"/>
        <v>RCElevL FALL2025</v>
      </c>
      <c r="G15442" s="9" t="e">
        <v>#N/A</v>
      </c>
      <c r="H15442" s="9" t="e">
        <v>#N/A</v>
      </c>
      <c r="I15442" s="9" t="e">
        <v>#N/A</v>
      </c>
      <c r="J15442" s="9" t="e">
        <v>#N/A</v>
      </c>
      <c r="K15442" s="9" t="e">
        <v>#N/A</v>
      </c>
      <c r="L15442" s="9" t="e">
        <v>#N/A</v>
      </c>
      <c r="M15442" s="9" t="e">
        <v>#N/A</v>
      </c>
      <c r="N15442" s="9" t="e">
        <v>#N/A</v>
      </c>
      <c r="O15442" s="9" t="e">
        <v>#N/A</v>
      </c>
      <c r="P15442" s="9" t="e">
        <v>#N/A</v>
      </c>
      <c r="Q15442" s="9" t="e">
        <v>#N/A</v>
      </c>
      <c r="R15442" s="9" t="e">
        <v>#N/A</v>
      </c>
      <c r="S15442" s="9" t="e">
        <v>#N/A</v>
      </c>
      <c r="T15442" s="9" t="e">
        <v>#N/A</v>
      </c>
    </row>
    <row r="15443" spans="1:20" x14ac:dyDescent="0.35">
      <c r="A15443">
        <f t="shared" si="470"/>
        <v>15443</v>
      </c>
      <c r="B15443" s="3" t="s">
        <v>1038</v>
      </c>
      <c r="C15443" s="3" t="s">
        <v>75</v>
      </c>
      <c r="D15443" s="3" t="s">
        <v>46</v>
      </c>
      <c r="E15443">
        <v>2026</v>
      </c>
      <c r="F15443" s="3" t="str">
        <f t="shared" si="469"/>
        <v>RCElevL FALL2026</v>
      </c>
      <c r="G15443" s="9" t="e">
        <v>#N/A</v>
      </c>
      <c r="H15443" s="9" t="e">
        <v>#N/A</v>
      </c>
      <c r="I15443" s="9" t="e">
        <v>#N/A</v>
      </c>
      <c r="J15443" s="9" t="e">
        <v>#N/A</v>
      </c>
      <c r="K15443" s="9" t="e">
        <v>#N/A</v>
      </c>
      <c r="L15443" s="9" t="e">
        <v>#N/A</v>
      </c>
      <c r="M15443" s="9" t="e">
        <v>#N/A</v>
      </c>
      <c r="N15443" s="9" t="e">
        <v>#N/A</v>
      </c>
      <c r="O15443" s="9" t="e">
        <v>#N/A</v>
      </c>
      <c r="P15443" s="9" t="e">
        <v>#N/A</v>
      </c>
      <c r="Q15443" s="9" t="e">
        <v>#N/A</v>
      </c>
      <c r="R15443" s="9" t="e">
        <v>#N/A</v>
      </c>
      <c r="S15443" s="9" t="e">
        <v>#N/A</v>
      </c>
      <c r="T15443" s="9" t="e">
        <v>#N/A</v>
      </c>
    </row>
    <row r="15444" spans="1:20" x14ac:dyDescent="0.35">
      <c r="A15444">
        <f t="shared" si="470"/>
        <v>15444</v>
      </c>
      <c r="B15444" s="3" t="s">
        <v>1038</v>
      </c>
      <c r="C15444" s="3" t="s">
        <v>75</v>
      </c>
      <c r="D15444" s="3" t="s">
        <v>46</v>
      </c>
      <c r="E15444">
        <v>2027</v>
      </c>
      <c r="F15444" s="3" t="str">
        <f t="shared" si="469"/>
        <v>RCElevL FALL2027</v>
      </c>
      <c r="G15444" s="9" t="e">
        <v>#N/A</v>
      </c>
      <c r="H15444" s="9" t="e">
        <v>#N/A</v>
      </c>
      <c r="I15444" s="9" t="e">
        <v>#N/A</v>
      </c>
      <c r="J15444" s="9" t="e">
        <v>#N/A</v>
      </c>
      <c r="K15444" s="9" t="e">
        <v>#N/A</v>
      </c>
      <c r="L15444" s="9" t="e">
        <v>#N/A</v>
      </c>
      <c r="M15444" s="9" t="e">
        <v>#N/A</v>
      </c>
      <c r="N15444" s="9" t="e">
        <v>#N/A</v>
      </c>
      <c r="O15444" s="9" t="e">
        <v>#N/A</v>
      </c>
      <c r="P15444" s="9" t="e">
        <v>#N/A</v>
      </c>
      <c r="Q15444" s="9" t="e">
        <v>#N/A</v>
      </c>
      <c r="R15444" s="9" t="e">
        <v>#N/A</v>
      </c>
      <c r="S15444" s="9" t="e">
        <v>#N/A</v>
      </c>
      <c r="T15444" s="9" t="e">
        <v>#N/A</v>
      </c>
    </row>
    <row r="15445" spans="1:20" x14ac:dyDescent="0.35">
      <c r="A15445">
        <f t="shared" si="470"/>
        <v>15445</v>
      </c>
      <c r="B15445" s="3" t="s">
        <v>1038</v>
      </c>
      <c r="C15445" s="3" t="s">
        <v>75</v>
      </c>
      <c r="D15445" s="3" t="s">
        <v>46</v>
      </c>
      <c r="E15445">
        <v>2028</v>
      </c>
      <c r="F15445" s="3" t="str">
        <f t="shared" si="469"/>
        <v>RCElevL FALL2028</v>
      </c>
      <c r="G15445" s="9" t="e">
        <v>#N/A</v>
      </c>
      <c r="H15445" s="9" t="e">
        <v>#N/A</v>
      </c>
      <c r="I15445" s="9" t="e">
        <v>#N/A</v>
      </c>
      <c r="J15445" s="9" t="e">
        <v>#N/A</v>
      </c>
      <c r="K15445" s="9" t="e">
        <v>#N/A</v>
      </c>
      <c r="L15445" s="9" t="e">
        <v>#N/A</v>
      </c>
      <c r="M15445" s="9" t="e">
        <v>#N/A</v>
      </c>
      <c r="N15445" s="9" t="e">
        <v>#N/A</v>
      </c>
      <c r="O15445" s="9" t="e">
        <v>#N/A</v>
      </c>
      <c r="P15445" s="9" t="e">
        <v>#N/A</v>
      </c>
      <c r="Q15445" s="9" t="e">
        <v>#N/A</v>
      </c>
      <c r="R15445" s="9" t="e">
        <v>#N/A</v>
      </c>
      <c r="S15445" s="9" t="e">
        <v>#N/A</v>
      </c>
      <c r="T15445" s="9" t="e">
        <v>#N/A</v>
      </c>
    </row>
    <row r="15446" spans="1:20" x14ac:dyDescent="0.35">
      <c r="A15446">
        <f t="shared" si="470"/>
        <v>15446</v>
      </c>
      <c r="B15446" s="3" t="s">
        <v>1038</v>
      </c>
      <c r="C15446" s="3" t="s">
        <v>75</v>
      </c>
      <c r="D15446" s="3" t="s">
        <v>46</v>
      </c>
      <c r="E15446">
        <v>2029</v>
      </c>
      <c r="F15446" s="3" t="str">
        <f t="shared" si="469"/>
        <v>RCElevL FALL2029</v>
      </c>
      <c r="G15446" s="9" t="e">
        <v>#N/A</v>
      </c>
      <c r="H15446" s="9" t="e">
        <v>#N/A</v>
      </c>
      <c r="I15446" s="9" t="e">
        <v>#N/A</v>
      </c>
      <c r="J15446" s="9" t="e">
        <v>#N/A</v>
      </c>
      <c r="K15446" s="9" t="e">
        <v>#N/A</v>
      </c>
      <c r="L15446" s="9" t="e">
        <v>#N/A</v>
      </c>
      <c r="M15446" s="9" t="e">
        <v>#N/A</v>
      </c>
      <c r="N15446" s="9" t="e">
        <v>#N/A</v>
      </c>
      <c r="O15446" s="9" t="e">
        <v>#N/A</v>
      </c>
      <c r="P15446" s="9" t="e">
        <v>#N/A</v>
      </c>
      <c r="Q15446" s="9" t="e">
        <v>#N/A</v>
      </c>
      <c r="R15446" s="9" t="e">
        <v>#N/A</v>
      </c>
      <c r="S15446" s="9" t="e">
        <v>#N/A</v>
      </c>
      <c r="T15446" s="9" t="e">
        <v>#N/A</v>
      </c>
    </row>
    <row r="15447" spans="1:20" x14ac:dyDescent="0.35">
      <c r="A15447">
        <f t="shared" si="470"/>
        <v>15447</v>
      </c>
      <c r="B15447" s="3" t="s">
        <v>1038</v>
      </c>
      <c r="C15447" s="3" t="s">
        <v>86</v>
      </c>
      <c r="D15447" s="3" t="s">
        <v>46</v>
      </c>
      <c r="E15447">
        <v>2020</v>
      </c>
      <c r="F15447" s="3" t="str">
        <f t="shared" si="469"/>
        <v>RCQOutL FALL2020</v>
      </c>
      <c r="G15447" s="9">
        <v>3.8648966855673899</v>
      </c>
      <c r="H15447" s="9">
        <v>11.8189451477368</v>
      </c>
      <c r="I15447" s="9">
        <v>15.7819175434384</v>
      </c>
      <c r="J15447" s="9">
        <v>6.89380685410356</v>
      </c>
      <c r="K15447" s="9">
        <v>4.0767127476086902</v>
      </c>
      <c r="L15447" s="9">
        <v>8.5900912983516093</v>
      </c>
      <c r="M15447" s="9">
        <v>15.8854404611224</v>
      </c>
      <c r="N15447" s="9">
        <v>28.028662623130501</v>
      </c>
      <c r="O15447" s="9">
        <v>20.825460872198995</v>
      </c>
      <c r="P15447" s="9">
        <v>15.046285410620101</v>
      </c>
      <c r="Q15447" s="9">
        <v>6.08552596237889</v>
      </c>
      <c r="R15447" s="9">
        <v>2.4551695339830499</v>
      </c>
      <c r="S15447" s="9">
        <v>1.3911802528016199</v>
      </c>
      <c r="T15447" s="9">
        <v>2.48328256945805</v>
      </c>
    </row>
    <row r="15448" spans="1:20" x14ac:dyDescent="0.35">
      <c r="A15448">
        <f t="shared" si="470"/>
        <v>15448</v>
      </c>
      <c r="B15448" s="3" t="s">
        <v>1038</v>
      </c>
      <c r="C15448" s="3" t="s">
        <v>86</v>
      </c>
      <c r="D15448" s="3" t="s">
        <v>46</v>
      </c>
      <c r="E15448">
        <v>2021</v>
      </c>
      <c r="F15448" s="3" t="str">
        <f t="shared" si="469"/>
        <v>RCQOutL FALL2021</v>
      </c>
      <c r="G15448" s="9">
        <v>3.8157759663684701</v>
      </c>
      <c r="H15448" s="9">
        <v>3.6054009057101299</v>
      </c>
      <c r="I15448" s="9">
        <v>7.2059093762842998</v>
      </c>
      <c r="J15448" s="9">
        <v>13.291483586231299</v>
      </c>
      <c r="K15448" s="9">
        <v>7.9277146420423898</v>
      </c>
      <c r="L15448" s="9">
        <v>17.556564038114299</v>
      </c>
      <c r="M15448" s="9">
        <v>18.868560254593099</v>
      </c>
      <c r="N15448" s="9">
        <v>20.576814435761101</v>
      </c>
      <c r="O15448" s="9">
        <v>23.2758956815705</v>
      </c>
      <c r="P15448" s="9">
        <v>14.137126854496</v>
      </c>
      <c r="Q15448" s="9">
        <v>8.2455598126505105</v>
      </c>
      <c r="R15448" s="9">
        <v>3.0020103028640199</v>
      </c>
      <c r="S15448" s="9">
        <v>3.7061905069911401</v>
      </c>
      <c r="T15448" s="9">
        <v>3.0729473530554099</v>
      </c>
    </row>
    <row r="15449" spans="1:20" x14ac:dyDescent="0.35">
      <c r="A15449">
        <f t="shared" si="470"/>
        <v>15449</v>
      </c>
      <c r="B15449" s="3" t="s">
        <v>1038</v>
      </c>
      <c r="C15449" s="3" t="s">
        <v>86</v>
      </c>
      <c r="D15449" s="3" t="s">
        <v>46</v>
      </c>
      <c r="E15449">
        <v>2022</v>
      </c>
      <c r="F15449" s="3" t="str">
        <f t="shared" si="469"/>
        <v>RCQOutL FALL2022</v>
      </c>
      <c r="G15449" s="9">
        <v>3.08982546372641</v>
      </c>
      <c r="H15449" s="9">
        <v>4.8768090209878405</v>
      </c>
      <c r="I15449" s="9">
        <v>10.560441503285601</v>
      </c>
      <c r="J15449" s="9">
        <v>17.662472729357798</v>
      </c>
      <c r="K15449" s="9">
        <v>17.873075376704101</v>
      </c>
      <c r="L15449" s="9">
        <v>12.8611151310692</v>
      </c>
      <c r="M15449" s="9">
        <v>10.007898305158401</v>
      </c>
      <c r="N15449" s="9">
        <v>14.2915361019258</v>
      </c>
      <c r="O15449" s="9">
        <v>8.9537929032051995</v>
      </c>
      <c r="P15449" s="9">
        <v>4.92732796770958</v>
      </c>
      <c r="Q15449" s="9">
        <v>2.31696760694724</v>
      </c>
      <c r="R15449" s="9">
        <v>1.3702359250968801</v>
      </c>
      <c r="S15449" s="9">
        <v>1.7606313142277299</v>
      </c>
      <c r="T15449" s="9">
        <v>1.89403190725724</v>
      </c>
    </row>
    <row r="15450" spans="1:20" x14ac:dyDescent="0.35">
      <c r="A15450">
        <f t="shared" si="470"/>
        <v>15450</v>
      </c>
      <c r="B15450" s="3" t="s">
        <v>1038</v>
      </c>
      <c r="C15450" s="3" t="s">
        <v>86</v>
      </c>
      <c r="D15450" s="3" t="s">
        <v>46</v>
      </c>
      <c r="E15450">
        <v>2023</v>
      </c>
      <c r="F15450" s="3" t="str">
        <f t="shared" si="469"/>
        <v>RCQOutL FALL2023</v>
      </c>
      <c r="G15450" s="9">
        <v>2.1746288762863002</v>
      </c>
      <c r="H15450" s="9">
        <v>4.5371658327926303</v>
      </c>
      <c r="I15450" s="9">
        <v>3.2662044852746401</v>
      </c>
      <c r="J15450" s="9">
        <v>11.1855752702351</v>
      </c>
      <c r="K15450" s="9">
        <v>9.7702413024012493</v>
      </c>
      <c r="L15450" s="9">
        <v>12.020536669332101</v>
      </c>
      <c r="M15450" s="9">
        <v>14.337326707111499</v>
      </c>
      <c r="N15450" s="9">
        <v>17.055136057176298</v>
      </c>
      <c r="O15450" s="9">
        <v>10.5567401266962</v>
      </c>
      <c r="P15450" s="9">
        <v>6.0689140511559501</v>
      </c>
      <c r="Q15450" s="9">
        <v>3.9244990914260001</v>
      </c>
      <c r="R15450" s="9">
        <v>2.13157354407958</v>
      </c>
      <c r="S15450" s="9">
        <v>2.4764992007401001</v>
      </c>
      <c r="T15450" s="9">
        <v>2.68272925171124</v>
      </c>
    </row>
    <row r="15451" spans="1:20" x14ac:dyDescent="0.35">
      <c r="A15451">
        <f t="shared" si="470"/>
        <v>15451</v>
      </c>
      <c r="B15451" s="3" t="s">
        <v>1038</v>
      </c>
      <c r="C15451" s="3" t="s">
        <v>86</v>
      </c>
      <c r="D15451" s="3" t="s">
        <v>46</v>
      </c>
      <c r="E15451">
        <v>2024</v>
      </c>
      <c r="F15451" s="3" t="str">
        <f t="shared" si="469"/>
        <v>RCQOutL FALL2024</v>
      </c>
      <c r="G15451" s="9">
        <v>3.3022005447897498</v>
      </c>
      <c r="H15451" s="9">
        <v>7.7748480919545102</v>
      </c>
      <c r="I15451" s="9">
        <v>7.6772742041887403</v>
      </c>
      <c r="J15451" s="9">
        <v>11.7798130985895</v>
      </c>
      <c r="K15451" s="9">
        <v>8.5041214115659898</v>
      </c>
      <c r="L15451" s="9">
        <v>10.3497296801796</v>
      </c>
      <c r="M15451" s="9">
        <v>5.3445339480283298</v>
      </c>
      <c r="N15451" s="9">
        <v>12.787105890394299</v>
      </c>
      <c r="O15451" s="9">
        <v>9.4232678785827897</v>
      </c>
      <c r="P15451" s="9">
        <v>5.6619046617233302</v>
      </c>
      <c r="Q15451" s="9">
        <v>2.1332197654781102</v>
      </c>
      <c r="R15451" s="9">
        <v>1.51383029152541</v>
      </c>
      <c r="S15451" s="9">
        <v>1.87440396122929</v>
      </c>
      <c r="T15451" s="9">
        <v>2.5779680943843699</v>
      </c>
    </row>
    <row r="15452" spans="1:20" x14ac:dyDescent="0.35">
      <c r="A15452">
        <f t="shared" si="470"/>
        <v>15452</v>
      </c>
      <c r="B15452" s="3" t="s">
        <v>1038</v>
      </c>
      <c r="C15452" s="3" t="s">
        <v>86</v>
      </c>
      <c r="D15452" s="3" t="s">
        <v>46</v>
      </c>
      <c r="E15452">
        <v>2025</v>
      </c>
      <c r="F15452" s="3" t="str">
        <f t="shared" si="469"/>
        <v>RCQOutL FALL2025</v>
      </c>
      <c r="G15452" s="9">
        <v>3.4547253323991902</v>
      </c>
      <c r="H15452" s="9">
        <v>3.8207118418024302</v>
      </c>
      <c r="I15452" s="9">
        <v>4.4298666011303398</v>
      </c>
      <c r="J15452" s="9">
        <v>18.307703127838298</v>
      </c>
      <c r="K15452" s="9">
        <v>13.8616266605723</v>
      </c>
      <c r="L15452" s="9">
        <v>13.237280252583799</v>
      </c>
      <c r="M15452" s="9">
        <v>12.9494631037663</v>
      </c>
      <c r="N15452" s="9">
        <v>13.799449933301201</v>
      </c>
      <c r="O15452" s="9">
        <v>11.231137311835898</v>
      </c>
      <c r="P15452" s="9">
        <v>6.0986512531063104</v>
      </c>
      <c r="Q15452" s="9">
        <v>2.5284943478386199</v>
      </c>
      <c r="R15452" s="9">
        <v>1.3188545897047499</v>
      </c>
      <c r="S15452" s="9">
        <v>1.48114437859363</v>
      </c>
      <c r="T15452" s="9">
        <v>2.90281448872202</v>
      </c>
    </row>
    <row r="15453" spans="1:20" x14ac:dyDescent="0.35">
      <c r="A15453">
        <f t="shared" si="470"/>
        <v>15453</v>
      </c>
      <c r="B15453" s="3" t="s">
        <v>1038</v>
      </c>
      <c r="C15453" s="3" t="s">
        <v>86</v>
      </c>
      <c r="D15453" s="3" t="s">
        <v>46</v>
      </c>
      <c r="E15453">
        <v>2026</v>
      </c>
      <c r="F15453" s="3" t="str">
        <f t="shared" si="469"/>
        <v>RCQOutL FALL2026</v>
      </c>
      <c r="G15453" s="9">
        <v>3.1833730408915901</v>
      </c>
      <c r="H15453" s="9">
        <v>7.3163895280938096</v>
      </c>
      <c r="I15453" s="9">
        <v>15.7187841498372</v>
      </c>
      <c r="J15453" s="9">
        <v>20.1062412931661</v>
      </c>
      <c r="K15453" s="9">
        <v>9.3337858415369794</v>
      </c>
      <c r="L15453" s="9">
        <v>15.412724162046301</v>
      </c>
      <c r="M15453" s="9">
        <v>16.038197090743299</v>
      </c>
      <c r="N15453" s="9">
        <v>18.114527969887199</v>
      </c>
      <c r="O15453" s="9">
        <v>10.4511455309549</v>
      </c>
      <c r="P15453" s="9">
        <v>6.4357094431408299</v>
      </c>
      <c r="Q15453" s="9">
        <v>2.9034778970928703</v>
      </c>
      <c r="R15453" s="9">
        <v>1.66223623468874</v>
      </c>
      <c r="S15453" s="9">
        <v>1.8151548481080699</v>
      </c>
      <c r="T15453" s="9">
        <v>1.8572241048812499</v>
      </c>
    </row>
    <row r="15454" spans="1:20" x14ac:dyDescent="0.35">
      <c r="A15454">
        <f t="shared" si="470"/>
        <v>15454</v>
      </c>
      <c r="B15454" s="3" t="s">
        <v>1038</v>
      </c>
      <c r="C15454" s="3" t="s">
        <v>86</v>
      </c>
      <c r="D15454" s="3" t="s">
        <v>46</v>
      </c>
      <c r="E15454">
        <v>2027</v>
      </c>
      <c r="F15454" s="3" t="str">
        <f t="shared" si="469"/>
        <v>RCQOutL FALL2027</v>
      </c>
      <c r="G15454" s="9">
        <v>1.90775447627446</v>
      </c>
      <c r="H15454" s="9">
        <v>2.6006964877417702</v>
      </c>
      <c r="I15454" s="9">
        <v>3.6059042126377001</v>
      </c>
      <c r="J15454" s="9">
        <v>4.3054710964606704</v>
      </c>
      <c r="K15454" s="9">
        <v>2.7977919885604101</v>
      </c>
      <c r="L15454" s="9">
        <v>1.3862156848488401</v>
      </c>
      <c r="M15454" s="9">
        <v>7.7864284532441896</v>
      </c>
      <c r="N15454" s="9">
        <v>24.049371627966799</v>
      </c>
      <c r="O15454" s="9">
        <v>20.9183600113778</v>
      </c>
      <c r="P15454" s="9">
        <v>5.8303344345293002</v>
      </c>
      <c r="Q15454" s="9">
        <v>2.4569484956536498</v>
      </c>
      <c r="R15454" s="9">
        <v>1.56799823076166</v>
      </c>
      <c r="S15454" s="9">
        <v>1.3394959920407501</v>
      </c>
      <c r="T15454" s="9">
        <v>3.1312026763874301</v>
      </c>
    </row>
    <row r="15455" spans="1:20" x14ac:dyDescent="0.35">
      <c r="A15455">
        <f t="shared" si="470"/>
        <v>15455</v>
      </c>
      <c r="B15455" s="3" t="s">
        <v>1038</v>
      </c>
      <c r="C15455" s="3" t="s">
        <v>86</v>
      </c>
      <c r="D15455" s="3" t="s">
        <v>46</v>
      </c>
      <c r="E15455">
        <v>2028</v>
      </c>
      <c r="F15455" s="3" t="str">
        <f t="shared" si="469"/>
        <v>RCQOutL FALL2028</v>
      </c>
      <c r="G15455" s="9">
        <v>1.9097424910999701</v>
      </c>
      <c r="H15455" s="9">
        <v>2.3857130536402398</v>
      </c>
      <c r="I15455" s="9">
        <v>3.1650076560360398</v>
      </c>
      <c r="J15455" s="9">
        <v>4.7162011157460304</v>
      </c>
      <c r="K15455" s="9">
        <v>3.7080738296650999</v>
      </c>
      <c r="L15455" s="9">
        <v>6.1432099545303602</v>
      </c>
      <c r="M15455" s="9">
        <v>9.3368836542430493</v>
      </c>
      <c r="N15455" s="9">
        <v>16.772629413701701</v>
      </c>
      <c r="O15455" s="9">
        <v>15.0522881847027</v>
      </c>
      <c r="P15455" s="9">
        <v>7.9383486966291601</v>
      </c>
      <c r="Q15455" s="9">
        <v>3.1861497037467399</v>
      </c>
      <c r="R15455" s="9">
        <v>1.60860451645055</v>
      </c>
      <c r="S15455" s="9">
        <v>1.5369242034097601</v>
      </c>
      <c r="T15455" s="9">
        <v>2.1007426603187498</v>
      </c>
    </row>
    <row r="15456" spans="1:20" x14ac:dyDescent="0.35">
      <c r="A15456">
        <f t="shared" si="470"/>
        <v>15456</v>
      </c>
      <c r="B15456" s="3" t="s">
        <v>1038</v>
      </c>
      <c r="C15456" s="3" t="s">
        <v>86</v>
      </c>
      <c r="D15456" s="3" t="s">
        <v>46</v>
      </c>
      <c r="E15456">
        <v>2029</v>
      </c>
      <c r="F15456" s="3" t="str">
        <f t="shared" si="469"/>
        <v>RCQOutL FALL2029</v>
      </c>
      <c r="G15456" s="9">
        <v>3.1025343824237899</v>
      </c>
      <c r="H15456" s="9">
        <v>2.4680151219519399</v>
      </c>
      <c r="I15456" s="9">
        <v>6.4136071033617901</v>
      </c>
      <c r="J15456" s="9">
        <v>6.3022749964233196</v>
      </c>
      <c r="K15456" s="9">
        <v>9.1808859806979601</v>
      </c>
      <c r="L15456" s="9">
        <v>9.9004479402781698</v>
      </c>
      <c r="M15456" s="9">
        <v>12.034251441378</v>
      </c>
      <c r="N15456" s="9">
        <v>9.6424371812173586</v>
      </c>
      <c r="O15456" s="9">
        <v>10.7137313749577</v>
      </c>
      <c r="P15456" s="9">
        <v>4.8873987608201297</v>
      </c>
      <c r="Q15456" s="9">
        <v>2.7741697330101198</v>
      </c>
      <c r="R15456" s="9">
        <v>1.6364296436413299</v>
      </c>
      <c r="S15456" s="9">
        <v>1.27297552777682</v>
      </c>
      <c r="T15456" s="9">
        <v>2.63457700200625</v>
      </c>
    </row>
    <row r="15457" spans="1:20" x14ac:dyDescent="0.35">
      <c r="A15457">
        <f t="shared" si="470"/>
        <v>15457</v>
      </c>
      <c r="B15457" s="3" t="s">
        <v>1038</v>
      </c>
      <c r="C15457" s="3" t="s">
        <v>95</v>
      </c>
      <c r="D15457" s="3" t="s">
        <v>46</v>
      </c>
      <c r="E15457">
        <v>2020</v>
      </c>
      <c r="F15457" s="3" t="str">
        <f t="shared" si="469"/>
        <v>RCSpillL FALL2020</v>
      </c>
      <c r="G15457" s="9">
        <v>0.50499616803331904</v>
      </c>
      <c r="H15457" s="9">
        <v>6.4124656903858996</v>
      </c>
      <c r="I15457" s="9">
        <v>9.2106878021229086</v>
      </c>
      <c r="J15457" s="9">
        <v>0.9667752297371639</v>
      </c>
      <c r="K15457" s="9">
        <v>0.34106908008854098</v>
      </c>
      <c r="L15457" s="9">
        <v>2.4175429132561801</v>
      </c>
      <c r="M15457" s="9">
        <v>10.727377227439399</v>
      </c>
      <c r="N15457" s="9">
        <v>21.4351949811902</v>
      </c>
      <c r="O15457" s="9">
        <v>14.0980499520787</v>
      </c>
      <c r="P15457" s="9">
        <v>11.3570641277673</v>
      </c>
      <c r="Q15457" s="9">
        <v>2.6080456451630298</v>
      </c>
      <c r="R15457" s="9">
        <v>4.8339230858333297E-2</v>
      </c>
      <c r="S15457" s="9">
        <v>5.2448021668619699E-2</v>
      </c>
      <c r="T15457" s="9">
        <v>0.111949375978611</v>
      </c>
    </row>
    <row r="15458" spans="1:20" x14ac:dyDescent="0.35">
      <c r="A15458">
        <f t="shared" si="470"/>
        <v>15458</v>
      </c>
      <c r="B15458" s="3" t="s">
        <v>1038</v>
      </c>
      <c r="C15458" s="3" t="s">
        <v>95</v>
      </c>
      <c r="D15458" s="3" t="s">
        <v>46</v>
      </c>
      <c r="E15458">
        <v>2021</v>
      </c>
      <c r="F15458" s="3" t="str">
        <f t="shared" si="469"/>
        <v>RCSpillL FALL2021</v>
      </c>
      <c r="G15458" s="9">
        <v>0.17123310619149801</v>
      </c>
      <c r="H15458" s="9">
        <v>0.120420370804513</v>
      </c>
      <c r="I15458" s="9">
        <v>2.5127476181266601</v>
      </c>
      <c r="J15458" s="9">
        <v>7.5007956216384404</v>
      </c>
      <c r="K15458" s="9">
        <v>2.4397595850215601</v>
      </c>
      <c r="L15458" s="9">
        <v>11.153924525111</v>
      </c>
      <c r="M15458" s="9">
        <v>12.3603228636737</v>
      </c>
      <c r="N15458" s="9">
        <v>14.2507110672791</v>
      </c>
      <c r="O15458" s="9">
        <v>19.2076922097318</v>
      </c>
      <c r="P15458" s="9">
        <v>9.6617377120828394</v>
      </c>
      <c r="Q15458" s="9">
        <v>5.2569834192956897</v>
      </c>
      <c r="R15458" s="9">
        <v>3.8521945340277697E-2</v>
      </c>
      <c r="S15458" s="9">
        <v>0.241495686486979</v>
      </c>
      <c r="T15458" s="9">
        <v>0.20365882296277699</v>
      </c>
    </row>
    <row r="15459" spans="1:20" x14ac:dyDescent="0.35">
      <c r="A15459">
        <f t="shared" si="470"/>
        <v>15459</v>
      </c>
      <c r="B15459" s="3" t="s">
        <v>1038</v>
      </c>
      <c r="C15459" s="3" t="s">
        <v>95</v>
      </c>
      <c r="D15459" s="3" t="s">
        <v>46</v>
      </c>
      <c r="E15459">
        <v>2022</v>
      </c>
      <c r="F15459" s="3" t="str">
        <f t="shared" si="469"/>
        <v>RCSpillL FALL2022</v>
      </c>
      <c r="G15459" s="9">
        <v>0.228860355539516</v>
      </c>
      <c r="H15459" s="9">
        <v>1.0093536796549301</v>
      </c>
      <c r="I15459" s="9">
        <v>4.9368554813904799</v>
      </c>
      <c r="J15459" s="9">
        <v>11.7930012389889</v>
      </c>
      <c r="K15459" s="9">
        <v>12.0462376900427</v>
      </c>
      <c r="L15459" s="9">
        <v>6.9216484373185398</v>
      </c>
      <c r="M15459" s="9">
        <v>4.2040322051334904</v>
      </c>
      <c r="N15459" s="9">
        <v>9.2039316610247202</v>
      </c>
      <c r="O15459" s="9">
        <v>3.0481107978550699</v>
      </c>
      <c r="P15459" s="9">
        <v>1.4774058256756899</v>
      </c>
      <c r="Q15459" s="9">
        <v>0.10609499049455598</v>
      </c>
      <c r="R15459" s="9">
        <v>1.96398094277777E-2</v>
      </c>
      <c r="S15459" s="9">
        <v>0.11555812006119701</v>
      </c>
      <c r="T15459" s="9">
        <v>0.13159595460520801</v>
      </c>
    </row>
    <row r="15460" spans="1:20" x14ac:dyDescent="0.35">
      <c r="A15460">
        <f t="shared" si="470"/>
        <v>15460</v>
      </c>
      <c r="B15460" s="3" t="s">
        <v>1038</v>
      </c>
      <c r="C15460" s="3" t="s">
        <v>95</v>
      </c>
      <c r="D15460" s="3" t="s">
        <v>46</v>
      </c>
      <c r="E15460">
        <v>2023</v>
      </c>
      <c r="F15460" s="3" t="str">
        <f t="shared" si="469"/>
        <v>RCSpillL FALL2023</v>
      </c>
      <c r="G15460" s="9">
        <v>0.10130850143448898</v>
      </c>
      <c r="H15460" s="9">
        <v>0.22150758262645801</v>
      </c>
      <c r="I15460" s="9">
        <v>0.22527943715408999</v>
      </c>
      <c r="J15460" s="9">
        <v>6.2367980097105704</v>
      </c>
      <c r="K15460" s="9">
        <v>3.75075469919812</v>
      </c>
      <c r="L15460" s="9">
        <v>5.4134750541957297</v>
      </c>
      <c r="M15460" s="9">
        <v>9.4474598927722191</v>
      </c>
      <c r="N15460" s="9">
        <v>10.7467092970523</v>
      </c>
      <c r="O15460" s="9">
        <v>4.5610629107533596</v>
      </c>
      <c r="P15460" s="9">
        <v>0.69179590613262498</v>
      </c>
      <c r="Q15460" s="9">
        <v>0.39296707059401798</v>
      </c>
      <c r="R15460" s="9">
        <v>0.13009319982458301</v>
      </c>
      <c r="S15460" s="9">
        <v>4.4367866899088497E-2</v>
      </c>
      <c r="T15460" s="9">
        <v>0.18184695906465201</v>
      </c>
    </row>
    <row r="15461" spans="1:20" x14ac:dyDescent="0.35">
      <c r="A15461">
        <f t="shared" si="470"/>
        <v>15461</v>
      </c>
      <c r="B15461" s="3" t="s">
        <v>1038</v>
      </c>
      <c r="C15461" s="3" t="s">
        <v>95</v>
      </c>
      <c r="D15461" s="3" t="s">
        <v>46</v>
      </c>
      <c r="E15461">
        <v>2024</v>
      </c>
      <c r="F15461" s="3" t="str">
        <f t="shared" si="469"/>
        <v>RCSpillL FALL2024</v>
      </c>
      <c r="G15461" s="9">
        <v>0.29859744435352698</v>
      </c>
      <c r="H15461" s="9">
        <v>2.2494761147920799</v>
      </c>
      <c r="I15461" s="9">
        <v>1.658210633695</v>
      </c>
      <c r="J15461" s="9">
        <v>5.6832999158480497</v>
      </c>
      <c r="K15461" s="9">
        <v>2.1424786168020802</v>
      </c>
      <c r="L15461" s="9">
        <v>3.7397282018899101</v>
      </c>
      <c r="M15461" s="9">
        <v>1.58531601615722</v>
      </c>
      <c r="N15461" s="9">
        <v>9.6085907084056892</v>
      </c>
      <c r="O15461" s="9">
        <v>3.3262239745216302</v>
      </c>
      <c r="P15461" s="9">
        <v>0.83447870304458305</v>
      </c>
      <c r="Q15461" s="9">
        <v>3.1522066472580601E-2</v>
      </c>
      <c r="R15461" s="9">
        <v>4.5090299906944402E-2</v>
      </c>
      <c r="S15461" s="9">
        <v>6.5254937444010397E-2</v>
      </c>
      <c r="T15461" s="9">
        <v>0.167974948468541</v>
      </c>
    </row>
    <row r="15462" spans="1:20" x14ac:dyDescent="0.35">
      <c r="A15462">
        <f t="shared" si="470"/>
        <v>15462</v>
      </c>
      <c r="B15462" s="3" t="s">
        <v>1038</v>
      </c>
      <c r="C15462" s="3" t="s">
        <v>95</v>
      </c>
      <c r="D15462" s="3" t="s">
        <v>46</v>
      </c>
      <c r="E15462">
        <v>2025</v>
      </c>
      <c r="F15462" s="3" t="str">
        <f t="shared" si="469"/>
        <v>RCSpillL FALL2025</v>
      </c>
      <c r="G15462" s="9">
        <v>0.40201491551854801</v>
      </c>
      <c r="H15462" s="9">
        <v>0.24988596863513801</v>
      </c>
      <c r="I15462" s="9">
        <v>0.28487842349701298</v>
      </c>
      <c r="J15462" s="9">
        <v>11.85676581075</v>
      </c>
      <c r="K15462" s="9">
        <v>8.1442671660880208</v>
      </c>
      <c r="L15462" s="9">
        <v>6.5796777603163701</v>
      </c>
      <c r="M15462" s="9">
        <v>6.99030403914694</v>
      </c>
      <c r="N15462" s="9">
        <v>8.3308538630984703</v>
      </c>
      <c r="O15462" s="9">
        <v>4.9977154027398303</v>
      </c>
      <c r="P15462" s="9">
        <v>1.1538590349625599</v>
      </c>
      <c r="Q15462" s="9">
        <v>0.153985696455161</v>
      </c>
      <c r="R15462" s="9">
        <v>1.19093451370833E-2</v>
      </c>
      <c r="S15462" s="9">
        <v>7.3810773951705697E-2</v>
      </c>
      <c r="T15462" s="9">
        <v>0.43889535413937403</v>
      </c>
    </row>
    <row r="15463" spans="1:20" x14ac:dyDescent="0.35">
      <c r="A15463">
        <f t="shared" si="470"/>
        <v>15463</v>
      </c>
      <c r="B15463" s="3" t="s">
        <v>1038</v>
      </c>
      <c r="C15463" s="3" t="s">
        <v>95</v>
      </c>
      <c r="D15463" s="3" t="s">
        <v>46</v>
      </c>
      <c r="E15463">
        <v>2026</v>
      </c>
      <c r="F15463" s="3" t="str">
        <f t="shared" si="469"/>
        <v>RCSpillL FALL2026</v>
      </c>
      <c r="G15463" s="9">
        <v>7.4587338617674706E-2</v>
      </c>
      <c r="H15463" s="9">
        <v>2.8411985278454099</v>
      </c>
      <c r="I15463" s="9">
        <v>10.222325443597301</v>
      </c>
      <c r="J15463" s="9">
        <v>14.7233061764013</v>
      </c>
      <c r="K15463" s="9">
        <v>4.9829673053697903</v>
      </c>
      <c r="L15463" s="9">
        <v>9.7764134705208203</v>
      </c>
      <c r="M15463" s="9">
        <v>11.177187998302999</v>
      </c>
      <c r="N15463" s="9">
        <v>12.5357409138636</v>
      </c>
      <c r="O15463" s="9">
        <v>6.7007977687056401</v>
      </c>
      <c r="P15463" s="9">
        <v>3.2199856296513798</v>
      </c>
      <c r="Q15463" s="9">
        <v>0.294690341688844</v>
      </c>
      <c r="R15463" s="9">
        <v>0.44864132346736102</v>
      </c>
      <c r="S15463" s="9">
        <v>0.299344240735677</v>
      </c>
      <c r="T15463" s="9">
        <v>0.13240717497972199</v>
      </c>
    </row>
    <row r="15464" spans="1:20" x14ac:dyDescent="0.35">
      <c r="A15464">
        <f t="shared" si="470"/>
        <v>15464</v>
      </c>
      <c r="B15464" s="3" t="s">
        <v>1038</v>
      </c>
      <c r="C15464" s="3" t="s">
        <v>95</v>
      </c>
      <c r="D15464" s="3" t="s">
        <v>46</v>
      </c>
      <c r="E15464">
        <v>2027</v>
      </c>
      <c r="F15464" s="3" t="str">
        <f t="shared" si="469"/>
        <v>RCSpillL FALL2027</v>
      </c>
      <c r="G15464" s="9">
        <v>0.111228699292741</v>
      </c>
      <c r="H15464" s="9">
        <v>0.30683035060902702</v>
      </c>
      <c r="I15464" s="9">
        <v>0.37156358924513799</v>
      </c>
      <c r="J15464" s="9">
        <v>0.30276852338701599</v>
      </c>
      <c r="K15464" s="9">
        <v>0.38545301202812499</v>
      </c>
      <c r="L15464" s="9">
        <v>4.74092490659139E-2</v>
      </c>
      <c r="M15464" s="9">
        <v>3.63240040920555</v>
      </c>
      <c r="N15464" s="9">
        <v>18.121604979151499</v>
      </c>
      <c r="O15464" s="9">
        <v>14.501865640678901</v>
      </c>
      <c r="P15464" s="9">
        <v>0.86080622487222203</v>
      </c>
      <c r="Q15464" s="9">
        <v>0.106964309565994</v>
      </c>
      <c r="R15464" s="9">
        <v>3.6280225656111102E-2</v>
      </c>
      <c r="S15464" s="9">
        <v>7.8763945768229107E-3</v>
      </c>
      <c r="T15464" s="9">
        <v>0.32686350733555503</v>
      </c>
    </row>
    <row r="15465" spans="1:20" x14ac:dyDescent="0.35">
      <c r="A15465">
        <f t="shared" si="470"/>
        <v>15465</v>
      </c>
      <c r="B15465" s="3" t="s">
        <v>1038</v>
      </c>
      <c r="C15465" s="3" t="s">
        <v>95</v>
      </c>
      <c r="D15465" s="3" t="s">
        <v>46</v>
      </c>
      <c r="E15465">
        <v>2028</v>
      </c>
      <c r="F15465" s="3" t="str">
        <f t="shared" si="469"/>
        <v>RCSpillL FALL2028</v>
      </c>
      <c r="G15465" s="9">
        <v>9.4158699442876304E-2</v>
      </c>
      <c r="H15465" s="9">
        <v>0.254653835013472</v>
      </c>
      <c r="I15465" s="9">
        <v>0.24907648409097199</v>
      </c>
      <c r="J15465" s="9">
        <v>0.174881684672446</v>
      </c>
      <c r="K15465" s="9">
        <v>0.23454302694322901</v>
      </c>
      <c r="L15465" s="9">
        <v>0.88100403152068496</v>
      </c>
      <c r="M15465" s="9">
        <v>3.39987074482125</v>
      </c>
      <c r="N15465" s="9">
        <v>11.220685681567</v>
      </c>
      <c r="O15465" s="9">
        <v>8.8445915015965699</v>
      </c>
      <c r="P15465" s="9">
        <v>1.99009521792083</v>
      </c>
      <c r="Q15465" s="9">
        <v>0.129767005802056</v>
      </c>
      <c r="R15465" s="9">
        <v>0.53145350052277696</v>
      </c>
      <c r="S15465" s="9">
        <v>0.101800619210937</v>
      </c>
      <c r="T15465" s="9">
        <v>0.20631037469340199</v>
      </c>
    </row>
    <row r="15466" spans="1:20" x14ac:dyDescent="0.35">
      <c r="A15466">
        <f t="shared" si="470"/>
        <v>15466</v>
      </c>
      <c r="B15466" s="3" t="s">
        <v>1038</v>
      </c>
      <c r="C15466" s="3" t="s">
        <v>95</v>
      </c>
      <c r="D15466" s="3" t="s">
        <v>46</v>
      </c>
      <c r="E15466">
        <v>2029</v>
      </c>
      <c r="F15466" s="3" t="str">
        <f t="shared" si="469"/>
        <v>RCSpillL FALL2029</v>
      </c>
      <c r="G15466" s="9">
        <v>0.18757168278897801</v>
      </c>
      <c r="H15466" s="9">
        <v>0.111907915187638</v>
      </c>
      <c r="I15466" s="9">
        <v>1.29803757034943</v>
      </c>
      <c r="J15466" s="9">
        <v>0.92672838427909898</v>
      </c>
      <c r="K15466" s="9">
        <v>2.7946926784177601</v>
      </c>
      <c r="L15466" s="9">
        <v>3.65933983653809</v>
      </c>
      <c r="M15466" s="9">
        <v>6.0160017648986104</v>
      </c>
      <c r="N15466" s="9">
        <v>3.48853461835763</v>
      </c>
      <c r="O15466" s="9">
        <v>5.8745931749792302</v>
      </c>
      <c r="P15466" s="9">
        <v>0.776536355466666</v>
      </c>
      <c r="Q15466" s="9">
        <v>9.1226537237970404E-2</v>
      </c>
      <c r="R15466" s="9">
        <v>9.4715628707583294E-2</v>
      </c>
      <c r="S15466" s="9">
        <v>2.0697072166276E-2</v>
      </c>
      <c r="T15466" s="9">
        <v>0.108804369224444</v>
      </c>
    </row>
    <row r="15467" spans="1:20" x14ac:dyDescent="0.35">
      <c r="A15467">
        <f t="shared" si="470"/>
        <v>15467</v>
      </c>
      <c r="B15467" s="3" t="s">
        <v>1038</v>
      </c>
      <c r="C15467" s="3" t="s">
        <v>77</v>
      </c>
      <c r="D15467" s="3" t="s">
        <v>46</v>
      </c>
      <c r="E15467">
        <v>2020</v>
      </c>
      <c r="F15467" s="3" t="str">
        <f t="shared" si="469"/>
        <v>RCGenL FALL2020</v>
      </c>
      <c r="G15467" s="9">
        <v>14.3264699395161</v>
      </c>
      <c r="H15467" s="9">
        <v>23.0529978888888</v>
      </c>
      <c r="I15467" s="9">
        <v>28.019445527777702</v>
      </c>
      <c r="J15467" s="9">
        <v>25.2726094717741</v>
      </c>
      <c r="K15467" s="9">
        <v>15.9286221842261</v>
      </c>
      <c r="L15467" s="9">
        <v>26.3194849731182</v>
      </c>
      <c r="M15467" s="9">
        <v>21.993763066388802</v>
      </c>
      <c r="N15467" s="9">
        <v>28.1142673611111</v>
      </c>
      <c r="O15467" s="9">
        <v>28.685397642473099</v>
      </c>
      <c r="P15467" s="9">
        <v>15.7306799444444</v>
      </c>
      <c r="Q15467" s="9">
        <v>14.827823465053701</v>
      </c>
      <c r="R15467" s="9">
        <v>10.2626184305555</v>
      </c>
      <c r="S15467" s="9">
        <v>5.7082952031250001</v>
      </c>
      <c r="T15467" s="9">
        <v>10.111259659722201</v>
      </c>
    </row>
    <row r="15468" spans="1:20" x14ac:dyDescent="0.35">
      <c r="A15468">
        <f t="shared" si="470"/>
        <v>15468</v>
      </c>
      <c r="B15468" s="3" t="s">
        <v>1038</v>
      </c>
      <c r="C15468" s="3" t="s">
        <v>77</v>
      </c>
      <c r="D15468" s="3" t="s">
        <v>46</v>
      </c>
      <c r="E15468">
        <v>2021</v>
      </c>
      <c r="F15468" s="3" t="str">
        <f t="shared" si="469"/>
        <v>RCGenL FALL2021</v>
      </c>
      <c r="G15468" s="9">
        <v>15.540171504704301</v>
      </c>
      <c r="H15468" s="9">
        <v>14.8598066319444</v>
      </c>
      <c r="I15468" s="9">
        <v>20.011440222222198</v>
      </c>
      <c r="J15468" s="9">
        <v>24.6912475672043</v>
      </c>
      <c r="K15468" s="9">
        <v>23.400403035714199</v>
      </c>
      <c r="L15468" s="9">
        <v>27.3005836155913</v>
      </c>
      <c r="M15468" s="9">
        <v>27.750849250000002</v>
      </c>
      <c r="N15468" s="9">
        <v>26.974234194444399</v>
      </c>
      <c r="O15468" s="9">
        <v>17.346644072580599</v>
      </c>
      <c r="P15468" s="9">
        <v>19.0828678333333</v>
      </c>
      <c r="Q15468" s="9">
        <v>12.743158731720399</v>
      </c>
      <c r="R15468" s="9">
        <v>12.6361832972222</v>
      </c>
      <c r="S15468" s="9">
        <v>14.773306640625</v>
      </c>
      <c r="T15468" s="9">
        <v>12.2345219069444</v>
      </c>
    </row>
    <row r="15469" spans="1:20" x14ac:dyDescent="0.35">
      <c r="A15469">
        <f t="shared" si="470"/>
        <v>15469</v>
      </c>
      <c r="B15469" s="3" t="s">
        <v>1038</v>
      </c>
      <c r="C15469" s="3" t="s">
        <v>77</v>
      </c>
      <c r="D15469" s="3" t="s">
        <v>46</v>
      </c>
      <c r="E15469">
        <v>2022</v>
      </c>
      <c r="F15469" s="3" t="str">
        <f t="shared" si="469"/>
        <v>RCGenL FALL2022</v>
      </c>
      <c r="G15469" s="9">
        <v>12.199030147849401</v>
      </c>
      <c r="H15469" s="9">
        <v>16.4906606111111</v>
      </c>
      <c r="I15469" s="9">
        <v>23.978732541666599</v>
      </c>
      <c r="J15469" s="9">
        <v>25.027177646505301</v>
      </c>
      <c r="K15469" s="9">
        <v>24.845387678571399</v>
      </c>
      <c r="L15469" s="9">
        <v>25.325633467741898</v>
      </c>
      <c r="M15469" s="9">
        <v>24.747440138888798</v>
      </c>
      <c r="N15469" s="9">
        <v>21.693328591666599</v>
      </c>
      <c r="O15469" s="9">
        <v>25.181577379032198</v>
      </c>
      <c r="P15469" s="9">
        <v>14.7103183680555</v>
      </c>
      <c r="Q15469" s="9">
        <v>9.4270643306451607</v>
      </c>
      <c r="R15469" s="9">
        <v>5.7588814833333304</v>
      </c>
      <c r="S15469" s="9">
        <v>7.0145177708333302</v>
      </c>
      <c r="T15469" s="9">
        <v>7.5149494097222203</v>
      </c>
    </row>
    <row r="15470" spans="1:20" x14ac:dyDescent="0.35">
      <c r="A15470">
        <f t="shared" si="470"/>
        <v>15470</v>
      </c>
      <c r="B15470" s="3" t="s">
        <v>1038</v>
      </c>
      <c r="C15470" s="3" t="s">
        <v>77</v>
      </c>
      <c r="D15470" s="3" t="s">
        <v>46</v>
      </c>
      <c r="E15470">
        <v>2023</v>
      </c>
      <c r="F15470" s="3" t="str">
        <f t="shared" si="469"/>
        <v>RCGenL FALL2023</v>
      </c>
      <c r="G15470" s="9">
        <v>8.8405464153225797</v>
      </c>
      <c r="H15470" s="9">
        <v>18.401781944444402</v>
      </c>
      <c r="I15470" s="9">
        <v>12.9663717791666</v>
      </c>
      <c r="J15470" s="9">
        <v>21.1013758333333</v>
      </c>
      <c r="K15470" s="9">
        <v>25.666834836309501</v>
      </c>
      <c r="L15470" s="9">
        <v>28.172232056451598</v>
      </c>
      <c r="M15470" s="9">
        <v>20.8501818416666</v>
      </c>
      <c r="N15470" s="9">
        <v>26.898866055555501</v>
      </c>
      <c r="O15470" s="9">
        <v>25.5653143916666</v>
      </c>
      <c r="P15470" s="9">
        <v>22.927802101388799</v>
      </c>
      <c r="Q15470" s="9">
        <v>15.0582994731182</v>
      </c>
      <c r="R15470" s="9">
        <v>8.5342258611111106</v>
      </c>
      <c r="S15470" s="9">
        <v>10.3705028723958</v>
      </c>
      <c r="T15470" s="9">
        <v>10.663653605555499</v>
      </c>
    </row>
    <row r="15471" spans="1:20" x14ac:dyDescent="0.35">
      <c r="A15471">
        <f t="shared" si="470"/>
        <v>15471</v>
      </c>
      <c r="B15471" s="3" t="s">
        <v>1038</v>
      </c>
      <c r="C15471" s="3" t="s">
        <v>77</v>
      </c>
      <c r="D15471" s="3" t="s">
        <v>46</v>
      </c>
      <c r="E15471">
        <v>2024</v>
      </c>
      <c r="F15471" s="3" t="str">
        <f t="shared" si="469"/>
        <v>RCGenL FALL2024</v>
      </c>
      <c r="G15471" s="9">
        <v>12.8072337755376</v>
      </c>
      <c r="H15471" s="9">
        <v>23.559949180555499</v>
      </c>
      <c r="I15471" s="9">
        <v>25.6650315416666</v>
      </c>
      <c r="J15471" s="9">
        <v>25.995273669354798</v>
      </c>
      <c r="K15471" s="9">
        <v>27.125775085565401</v>
      </c>
      <c r="L15471" s="9">
        <v>28.184767674731098</v>
      </c>
      <c r="M15471" s="9">
        <v>16.029144575</v>
      </c>
      <c r="N15471" s="9">
        <v>13.553053130555501</v>
      </c>
      <c r="O15471" s="9">
        <v>25.9975377956989</v>
      </c>
      <c r="P15471" s="9">
        <v>20.583936102777699</v>
      </c>
      <c r="Q15471" s="9">
        <v>8.9615478884408599</v>
      </c>
      <c r="R15471" s="9">
        <v>6.2626415305555501</v>
      </c>
      <c r="S15471" s="9">
        <v>7.7141314927083302</v>
      </c>
      <c r="T15471" s="9">
        <v>10.2761064166666</v>
      </c>
    </row>
    <row r="15472" spans="1:20" x14ac:dyDescent="0.35">
      <c r="A15472">
        <f t="shared" si="470"/>
        <v>15472</v>
      </c>
      <c r="B15472" s="3" t="s">
        <v>1038</v>
      </c>
      <c r="C15472" s="3" t="s">
        <v>77</v>
      </c>
      <c r="D15472" s="3" t="s">
        <v>46</v>
      </c>
      <c r="E15472">
        <v>2025</v>
      </c>
      <c r="F15472" s="3" t="str">
        <f t="shared" si="469"/>
        <v>RCGenL FALL2025</v>
      </c>
      <c r="G15472" s="9">
        <v>13.0166230524193</v>
      </c>
      <c r="H15472" s="9">
        <v>15.2258465777777</v>
      </c>
      <c r="I15472" s="9">
        <v>17.674051374999902</v>
      </c>
      <c r="J15472" s="9">
        <v>27.506524556451598</v>
      </c>
      <c r="K15472" s="9">
        <v>24.378578020833299</v>
      </c>
      <c r="L15472" s="9">
        <v>28.387735228494599</v>
      </c>
      <c r="M15472" s="9">
        <v>25.4096038888888</v>
      </c>
      <c r="N15472" s="9">
        <v>23.317861969444401</v>
      </c>
      <c r="O15472" s="9">
        <v>26.5790461021505</v>
      </c>
      <c r="P15472" s="9">
        <v>21.084381861111101</v>
      </c>
      <c r="Q15472" s="9">
        <v>10.124801357526801</v>
      </c>
      <c r="R15472" s="9">
        <v>5.5727557249999897</v>
      </c>
      <c r="S15472" s="9">
        <v>6.0008076432291597</v>
      </c>
      <c r="T15472" s="9">
        <v>10.5060453541666</v>
      </c>
    </row>
    <row r="15473" spans="1:20" x14ac:dyDescent="0.35">
      <c r="A15473">
        <f t="shared" si="470"/>
        <v>15473</v>
      </c>
      <c r="B15473" s="3" t="s">
        <v>1038</v>
      </c>
      <c r="C15473" s="3" t="s">
        <v>77</v>
      </c>
      <c r="D15473" s="3" t="s">
        <v>46</v>
      </c>
      <c r="E15473">
        <v>2026</v>
      </c>
      <c r="F15473" s="3" t="str">
        <f t="shared" si="469"/>
        <v>RCGenL FALL2026</v>
      </c>
      <c r="G15473" s="9">
        <v>13.255726586021501</v>
      </c>
      <c r="H15473" s="9">
        <v>19.0820226736111</v>
      </c>
      <c r="I15473" s="9">
        <v>23.436666249999998</v>
      </c>
      <c r="J15473" s="9">
        <v>22.952607123655898</v>
      </c>
      <c r="K15473" s="9">
        <v>18.5517021279761</v>
      </c>
      <c r="L15473" s="9">
        <v>24.032988548387099</v>
      </c>
      <c r="M15473" s="9">
        <v>20.727134027777701</v>
      </c>
      <c r="N15473" s="9">
        <v>23.787706666666601</v>
      </c>
      <c r="O15473" s="9">
        <v>15.9913208467741</v>
      </c>
      <c r="P15473" s="9">
        <v>13.7117076125</v>
      </c>
      <c r="Q15473" s="9">
        <v>11.123756170698901</v>
      </c>
      <c r="R15473" s="9">
        <v>5.1747152222222201</v>
      </c>
      <c r="S15473" s="9">
        <v>6.4633508619791602</v>
      </c>
      <c r="T15473" s="9">
        <v>7.3545441902777702</v>
      </c>
    </row>
    <row r="15474" spans="1:20" x14ac:dyDescent="0.35">
      <c r="A15474">
        <f t="shared" si="470"/>
        <v>15474</v>
      </c>
      <c r="B15474" s="3" t="s">
        <v>1038</v>
      </c>
      <c r="C15474" s="3" t="s">
        <v>77</v>
      </c>
      <c r="D15474" s="3" t="s">
        <v>46</v>
      </c>
      <c r="E15474">
        <v>2027</v>
      </c>
      <c r="F15474" s="3" t="str">
        <f t="shared" si="469"/>
        <v>RCGenL FALL2027</v>
      </c>
      <c r="G15474" s="9">
        <v>7.6603056303763397</v>
      </c>
      <c r="H15474" s="9">
        <v>9.7809454931944408</v>
      </c>
      <c r="I15474" s="9">
        <v>13.791087898611099</v>
      </c>
      <c r="J15474" s="9">
        <v>17.067349999999902</v>
      </c>
      <c r="K15474" s="9">
        <v>10.2861067336309</v>
      </c>
      <c r="L15474" s="9">
        <v>5.7086118548387104</v>
      </c>
      <c r="M15474" s="9">
        <v>17.712599258888801</v>
      </c>
      <c r="N15474" s="9">
        <v>25.2757461666666</v>
      </c>
      <c r="O15474" s="9">
        <v>27.3596616397849</v>
      </c>
      <c r="P15474" s="9">
        <v>21.189856694444401</v>
      </c>
      <c r="Q15474" s="9">
        <v>10.020229364247299</v>
      </c>
      <c r="R15474" s="9">
        <v>6.5311768361111104</v>
      </c>
      <c r="S15474" s="9">
        <v>5.6779677786458302</v>
      </c>
      <c r="T15474" s="9">
        <v>11.957580647222199</v>
      </c>
    </row>
    <row r="15475" spans="1:20" x14ac:dyDescent="0.35">
      <c r="A15475">
        <f t="shared" si="470"/>
        <v>15475</v>
      </c>
      <c r="B15475" s="3" t="s">
        <v>1038</v>
      </c>
      <c r="C15475" s="3" t="s">
        <v>77</v>
      </c>
      <c r="D15475" s="3" t="s">
        <v>46</v>
      </c>
      <c r="E15475">
        <v>2028</v>
      </c>
      <c r="F15475" s="3" t="str">
        <f t="shared" si="469"/>
        <v>RCGenL FALL2028</v>
      </c>
      <c r="G15475" s="9">
        <v>7.7415678591397796</v>
      </c>
      <c r="H15475" s="9">
        <v>9.0867429144444394</v>
      </c>
      <c r="I15475" s="9">
        <v>12.433402919444401</v>
      </c>
      <c r="J15475" s="9">
        <v>19.363989731182699</v>
      </c>
      <c r="K15475" s="9">
        <v>14.810982291666599</v>
      </c>
      <c r="L15475" s="9">
        <v>22.437819721774101</v>
      </c>
      <c r="M15475" s="9">
        <v>25.3151717222222</v>
      </c>
      <c r="N15475" s="9">
        <v>23.673251888888799</v>
      </c>
      <c r="O15475" s="9">
        <v>26.469356344085998</v>
      </c>
      <c r="P15475" s="9">
        <v>25.363098944444399</v>
      </c>
      <c r="Q15475" s="9">
        <v>13.032283373655901</v>
      </c>
      <c r="R15475" s="9">
        <v>4.5929232500000001</v>
      </c>
      <c r="S15475" s="9">
        <v>6.1193028098958298</v>
      </c>
      <c r="T15475" s="9">
        <v>8.0777772527777696</v>
      </c>
    </row>
    <row r="15476" spans="1:20" x14ac:dyDescent="0.35">
      <c r="A15476">
        <f t="shared" si="470"/>
        <v>15476</v>
      </c>
      <c r="B15476" s="3" t="s">
        <v>1038</v>
      </c>
      <c r="C15476" s="3" t="s">
        <v>77</v>
      </c>
      <c r="D15476" s="3" t="s">
        <v>46</v>
      </c>
      <c r="E15476">
        <v>2029</v>
      </c>
      <c r="F15476" s="3" t="str">
        <f t="shared" si="469"/>
        <v>RCGenL FALL2029</v>
      </c>
      <c r="G15476" s="9">
        <v>12.429273185483799</v>
      </c>
      <c r="H15476" s="9">
        <v>10.0463397319444</v>
      </c>
      <c r="I15476" s="9">
        <v>21.812570416666599</v>
      </c>
      <c r="J15476" s="9">
        <v>22.921102083333299</v>
      </c>
      <c r="K15476" s="9">
        <v>27.2304591116071</v>
      </c>
      <c r="L15476" s="9">
        <v>26.611821456989201</v>
      </c>
      <c r="M15476" s="9">
        <v>25.661561750000001</v>
      </c>
      <c r="N15476" s="9">
        <v>26.2399794166666</v>
      </c>
      <c r="O15476" s="9">
        <v>20.6338786559139</v>
      </c>
      <c r="P15476" s="9">
        <v>17.528539115277699</v>
      </c>
      <c r="Q15476" s="9">
        <v>11.4399521971774</v>
      </c>
      <c r="R15476" s="9">
        <v>6.573800125</v>
      </c>
      <c r="S15476" s="9">
        <v>5.3396606562500004</v>
      </c>
      <c r="T15476" s="9">
        <v>10.7697847680555</v>
      </c>
    </row>
    <row r="15477" spans="1:20" x14ac:dyDescent="0.35">
      <c r="A15477">
        <f t="shared" si="470"/>
        <v>15477</v>
      </c>
      <c r="B15477" s="3" t="s">
        <v>1038</v>
      </c>
      <c r="C15477" s="3" t="s">
        <v>75</v>
      </c>
      <c r="D15477" s="3" t="s">
        <v>60</v>
      </c>
      <c r="E15477">
        <v>2020</v>
      </c>
      <c r="F15477" s="3" t="str">
        <f t="shared" ref="F15477:F15540" si="471">_xlfn.CONCAT(B15477,C15477,D15477,E15477)</f>
        <v>RCElevL GOOS2020</v>
      </c>
      <c r="G15477" s="9">
        <v>633.04463968000005</v>
      </c>
      <c r="H15477" s="9">
        <v>634.30776307999997</v>
      </c>
      <c r="I15477" s="9">
        <v>632.53939032000005</v>
      </c>
      <c r="J15477" s="9">
        <v>632.53939032000005</v>
      </c>
      <c r="K15477" s="9">
        <v>632.844508439999</v>
      </c>
      <c r="L15477" s="9">
        <v>634.25855048000005</v>
      </c>
      <c r="M15477" s="9">
        <v>632.53939032000005</v>
      </c>
      <c r="N15477" s="9">
        <v>633.60566331999996</v>
      </c>
      <c r="O15477" s="9">
        <v>632.53939032000005</v>
      </c>
      <c r="P15477" s="9">
        <v>634.17324864</v>
      </c>
      <c r="Q15477" s="9">
        <v>632.53939032000005</v>
      </c>
      <c r="R15477" s="9">
        <v>632.53939032000005</v>
      </c>
      <c r="S15477" s="9">
        <v>633.14962656</v>
      </c>
      <c r="T15477" s="9">
        <v>632.53939032000005</v>
      </c>
    </row>
    <row r="15478" spans="1:20" x14ac:dyDescent="0.35">
      <c r="A15478">
        <f t="shared" si="470"/>
        <v>15478</v>
      </c>
      <c r="B15478" s="3" t="s">
        <v>1038</v>
      </c>
      <c r="C15478" s="3" t="s">
        <v>75</v>
      </c>
      <c r="D15478" s="3" t="s">
        <v>60</v>
      </c>
      <c r="E15478">
        <v>2021</v>
      </c>
      <c r="F15478" s="3" t="str">
        <f t="shared" si="471"/>
        <v>RCElevL GOOS2021</v>
      </c>
      <c r="G15478" s="9">
        <v>637.29660832000002</v>
      </c>
      <c r="H15478" s="9">
        <v>638.01839311999902</v>
      </c>
      <c r="I15478" s="9">
        <v>632.53939032000005</v>
      </c>
      <c r="J15478" s="9">
        <v>632.53939032000005</v>
      </c>
      <c r="K15478" s="9">
        <v>634.27167383999995</v>
      </c>
      <c r="L15478" s="9">
        <v>638.01839311999902</v>
      </c>
      <c r="M15478" s="9">
        <v>632.53939032000005</v>
      </c>
      <c r="N15478" s="9">
        <v>633.37600452000004</v>
      </c>
      <c r="O15478" s="9">
        <v>633.57941659999994</v>
      </c>
      <c r="P15478" s="9">
        <v>632.53939032000005</v>
      </c>
      <c r="Q15478" s="9">
        <v>634.17324864</v>
      </c>
      <c r="R15478" s="9">
        <v>634.17324864</v>
      </c>
      <c r="S15478" s="9">
        <v>634.17324864</v>
      </c>
      <c r="T15478" s="9">
        <v>632.53939032000005</v>
      </c>
    </row>
    <row r="15479" spans="1:20" x14ac:dyDescent="0.35">
      <c r="A15479">
        <f t="shared" si="470"/>
        <v>15479</v>
      </c>
      <c r="B15479" s="3" t="s">
        <v>1038</v>
      </c>
      <c r="C15479" s="3" t="s">
        <v>75</v>
      </c>
      <c r="D15479" s="3" t="s">
        <v>60</v>
      </c>
      <c r="E15479">
        <v>2022</v>
      </c>
      <c r="F15479" s="3" t="str">
        <f t="shared" si="471"/>
        <v>RCElevL GOOS2022</v>
      </c>
      <c r="G15479" s="9">
        <v>633.3169494</v>
      </c>
      <c r="H15479" s="9">
        <v>632.53939032000005</v>
      </c>
      <c r="I15479" s="9">
        <v>632.53939032000005</v>
      </c>
      <c r="J15479" s="9">
        <v>632.53939032000005</v>
      </c>
      <c r="K15479" s="9">
        <v>632.53939032000005</v>
      </c>
      <c r="L15479" s="9">
        <v>634.80645075999996</v>
      </c>
      <c r="M15479" s="9">
        <v>634.17324864</v>
      </c>
      <c r="N15479" s="9">
        <v>632.53939032000005</v>
      </c>
      <c r="O15479" s="9">
        <v>632.53939032000005</v>
      </c>
      <c r="P15479" s="9">
        <v>633.349757799999</v>
      </c>
      <c r="Q15479" s="9">
        <v>632.53939032000005</v>
      </c>
      <c r="R15479" s="9">
        <v>632.53939032000005</v>
      </c>
      <c r="S15479" s="9">
        <v>634.12731687999997</v>
      </c>
      <c r="T15479" s="9">
        <v>632.53939032000005</v>
      </c>
    </row>
    <row r="15480" spans="1:20" x14ac:dyDescent="0.35">
      <c r="A15480">
        <f t="shared" si="470"/>
        <v>15480</v>
      </c>
      <c r="B15480" s="3" t="s">
        <v>1038</v>
      </c>
      <c r="C15480" s="3" t="s">
        <v>75</v>
      </c>
      <c r="D15480" s="3" t="s">
        <v>60</v>
      </c>
      <c r="E15480">
        <v>2023</v>
      </c>
      <c r="F15480" s="3" t="str">
        <f t="shared" si="471"/>
        <v>RCElevL GOOS2023</v>
      </c>
      <c r="G15480" s="9">
        <v>637.81826188000002</v>
      </c>
      <c r="H15480" s="9">
        <v>638.01839311999902</v>
      </c>
      <c r="I15480" s="9">
        <v>632.53939032000005</v>
      </c>
      <c r="J15480" s="9">
        <v>632.53939032000005</v>
      </c>
      <c r="K15480" s="9">
        <v>632.53939032000005</v>
      </c>
      <c r="L15480" s="9">
        <v>637.84450859999902</v>
      </c>
      <c r="M15480" s="9">
        <v>634.17324864</v>
      </c>
      <c r="N15480" s="9">
        <v>632.53939032000005</v>
      </c>
      <c r="O15480" s="9">
        <v>632.53939032000005</v>
      </c>
      <c r="P15480" s="9">
        <v>632.53939032000005</v>
      </c>
      <c r="Q15480" s="9">
        <v>632.53939032000005</v>
      </c>
      <c r="R15480" s="9">
        <v>632.53939032000005</v>
      </c>
      <c r="S15480" s="9">
        <v>633.28414099999998</v>
      </c>
      <c r="T15480" s="9">
        <v>632.53939032000005</v>
      </c>
    </row>
    <row r="15481" spans="1:20" x14ac:dyDescent="0.35">
      <c r="A15481">
        <f t="shared" si="470"/>
        <v>15481</v>
      </c>
      <c r="B15481" s="3" t="s">
        <v>1038</v>
      </c>
      <c r="C15481" s="3" t="s">
        <v>75</v>
      </c>
      <c r="D15481" s="3" t="s">
        <v>60</v>
      </c>
      <c r="E15481">
        <v>2024</v>
      </c>
      <c r="F15481" s="3" t="str">
        <f t="shared" si="471"/>
        <v>RCElevL GOOS2024</v>
      </c>
      <c r="G15481" s="9">
        <v>635.04923292000001</v>
      </c>
      <c r="H15481" s="9">
        <v>638.01839311999902</v>
      </c>
      <c r="I15481" s="9">
        <v>632.53939032000005</v>
      </c>
      <c r="J15481" s="9">
        <v>632.53939032000005</v>
      </c>
      <c r="K15481" s="9">
        <v>633.76970531999996</v>
      </c>
      <c r="L15481" s="9">
        <v>633.63191003999998</v>
      </c>
      <c r="M15481" s="9">
        <v>633.45146383999997</v>
      </c>
      <c r="N15481" s="9">
        <v>632.53939032000005</v>
      </c>
      <c r="O15481" s="9">
        <v>634.17324864</v>
      </c>
      <c r="P15481" s="9">
        <v>634.17324864</v>
      </c>
      <c r="Q15481" s="9">
        <v>632.53939032000005</v>
      </c>
      <c r="R15481" s="9">
        <v>633.06432471999995</v>
      </c>
      <c r="S15481" s="9">
        <v>632.53939032000005</v>
      </c>
      <c r="T15481" s="9">
        <v>632.53939032000005</v>
      </c>
    </row>
    <row r="15482" spans="1:20" x14ac:dyDescent="0.35">
      <c r="A15482">
        <f t="shared" si="470"/>
        <v>15482</v>
      </c>
      <c r="B15482" s="3" t="s">
        <v>1038</v>
      </c>
      <c r="C15482" s="3" t="s">
        <v>75</v>
      </c>
      <c r="D15482" s="3" t="s">
        <v>60</v>
      </c>
      <c r="E15482">
        <v>2025</v>
      </c>
      <c r="F15482" s="3" t="str">
        <f t="shared" si="471"/>
        <v>RCElevL GOOS2025</v>
      </c>
      <c r="G15482" s="9">
        <v>633.58269743999995</v>
      </c>
      <c r="H15482" s="9">
        <v>638.01839311999902</v>
      </c>
      <c r="I15482" s="9">
        <v>632.53939032000005</v>
      </c>
      <c r="J15482" s="9">
        <v>632.53939032000005</v>
      </c>
      <c r="K15482" s="9">
        <v>632.53939032000005</v>
      </c>
      <c r="L15482" s="9">
        <v>634.03217251999899</v>
      </c>
      <c r="M15482" s="9">
        <v>632.93637195999997</v>
      </c>
      <c r="N15482" s="9">
        <v>632.53939032000005</v>
      </c>
      <c r="O15482" s="9">
        <v>634.17324864</v>
      </c>
      <c r="P15482" s="9">
        <v>634.17324864</v>
      </c>
      <c r="Q15482" s="9">
        <v>632.53939032000005</v>
      </c>
      <c r="R15482" s="9">
        <v>632.53939032000005</v>
      </c>
      <c r="S15482" s="9">
        <v>632.53939032000005</v>
      </c>
      <c r="T15482" s="9">
        <v>632.53939032000005</v>
      </c>
    </row>
    <row r="15483" spans="1:20" x14ac:dyDescent="0.35">
      <c r="A15483">
        <f t="shared" si="470"/>
        <v>15483</v>
      </c>
      <c r="B15483" s="3" t="s">
        <v>1038</v>
      </c>
      <c r="C15483" s="3" t="s">
        <v>75</v>
      </c>
      <c r="D15483" s="3" t="s">
        <v>60</v>
      </c>
      <c r="E15483">
        <v>2026</v>
      </c>
      <c r="F15483" s="3" t="str">
        <f t="shared" si="471"/>
        <v>RCElevL GOOS2026</v>
      </c>
      <c r="G15483" s="9">
        <v>638.01839311999902</v>
      </c>
      <c r="H15483" s="9">
        <v>635.04923292000001</v>
      </c>
      <c r="I15483" s="9">
        <v>632.53939032000005</v>
      </c>
      <c r="J15483" s="9">
        <v>632.53939032000005</v>
      </c>
      <c r="K15483" s="9">
        <v>635.09516468000004</v>
      </c>
      <c r="L15483" s="9">
        <v>638.01839311999902</v>
      </c>
      <c r="M15483" s="9">
        <v>632.53939032000005</v>
      </c>
      <c r="N15483" s="9">
        <v>632.53939032000005</v>
      </c>
      <c r="O15483" s="9">
        <v>633.94030899999996</v>
      </c>
      <c r="P15483" s="9">
        <v>634.17324864</v>
      </c>
      <c r="Q15483" s="9">
        <v>632.53939032000005</v>
      </c>
      <c r="R15483" s="9">
        <v>632.53939032000005</v>
      </c>
      <c r="S15483" s="9">
        <v>634.17324864</v>
      </c>
      <c r="T15483" s="9">
        <v>632.53939032000005</v>
      </c>
    </row>
    <row r="15484" spans="1:20" x14ac:dyDescent="0.35">
      <c r="A15484">
        <f t="shared" si="470"/>
        <v>15484</v>
      </c>
      <c r="B15484" s="3" t="s">
        <v>1038</v>
      </c>
      <c r="C15484" s="3" t="s">
        <v>75</v>
      </c>
      <c r="D15484" s="3" t="s">
        <v>60</v>
      </c>
      <c r="E15484">
        <v>2027</v>
      </c>
      <c r="F15484" s="3" t="str">
        <f t="shared" si="471"/>
        <v>RCElevL GOOS2027</v>
      </c>
      <c r="G15484" s="9">
        <v>638.01511228000004</v>
      </c>
      <c r="H15484" s="9">
        <v>638.01839311999902</v>
      </c>
      <c r="I15484" s="9">
        <v>632.53939032000005</v>
      </c>
      <c r="J15484" s="9">
        <v>632.53939032000005</v>
      </c>
      <c r="K15484" s="9">
        <v>632.53939032000005</v>
      </c>
      <c r="L15484" s="9">
        <v>632.53939032000005</v>
      </c>
      <c r="M15484" s="9">
        <v>632.83466592000002</v>
      </c>
      <c r="N15484" s="9">
        <v>632.53939032000005</v>
      </c>
      <c r="O15484" s="9">
        <v>632.53939032000005</v>
      </c>
      <c r="P15484" s="9">
        <v>634.17324864</v>
      </c>
      <c r="Q15484" s="9">
        <v>632.53939032000005</v>
      </c>
      <c r="R15484" s="9">
        <v>632.53939032000005</v>
      </c>
      <c r="S15484" s="9">
        <v>633.95015151999996</v>
      </c>
      <c r="T15484" s="9">
        <v>632.53939032000005</v>
      </c>
    </row>
    <row r="15485" spans="1:20" x14ac:dyDescent="0.35">
      <c r="A15485">
        <f t="shared" si="470"/>
        <v>15485</v>
      </c>
      <c r="B15485" s="3" t="s">
        <v>1038</v>
      </c>
      <c r="C15485" s="3" t="s">
        <v>75</v>
      </c>
      <c r="D15485" s="3" t="s">
        <v>60</v>
      </c>
      <c r="E15485">
        <v>2028</v>
      </c>
      <c r="F15485" s="3" t="str">
        <f t="shared" si="471"/>
        <v>RCElevL GOOS2028</v>
      </c>
      <c r="G15485" s="9">
        <v>632.62141131999999</v>
      </c>
      <c r="H15485" s="9">
        <v>637.63125400000001</v>
      </c>
      <c r="I15485" s="9">
        <v>638.01839311999902</v>
      </c>
      <c r="J15485" s="9">
        <v>632.53939032000005</v>
      </c>
      <c r="K15485" s="9">
        <v>632.53939032000005</v>
      </c>
      <c r="L15485" s="9">
        <v>635.48886547999996</v>
      </c>
      <c r="M15485" s="9">
        <v>633.49083392</v>
      </c>
      <c r="N15485" s="9">
        <v>633.77954783999996</v>
      </c>
      <c r="O15485" s="9">
        <v>633.39897040000005</v>
      </c>
      <c r="P15485" s="9">
        <v>634.17324864</v>
      </c>
      <c r="Q15485" s="9">
        <v>632.53939032000005</v>
      </c>
      <c r="R15485" s="9">
        <v>633.05776303999903</v>
      </c>
      <c r="S15485" s="9">
        <v>633.98952159999999</v>
      </c>
      <c r="T15485" s="9">
        <v>632.53939032000005</v>
      </c>
    </row>
    <row r="15486" spans="1:20" x14ac:dyDescent="0.35">
      <c r="A15486">
        <f t="shared" si="470"/>
        <v>15486</v>
      </c>
      <c r="B15486" s="3" t="s">
        <v>1038</v>
      </c>
      <c r="C15486" s="3" t="s">
        <v>75</v>
      </c>
      <c r="D15486" s="3" t="s">
        <v>60</v>
      </c>
      <c r="E15486">
        <v>2029</v>
      </c>
      <c r="F15486" s="3" t="str">
        <f t="shared" si="471"/>
        <v>RCElevL GOOS2029</v>
      </c>
      <c r="G15486" s="9">
        <v>637.60500728</v>
      </c>
      <c r="H15486" s="9">
        <v>638.01839311999902</v>
      </c>
      <c r="I15486" s="9">
        <v>632.53939032000005</v>
      </c>
      <c r="J15486" s="9">
        <v>632.53939032000005</v>
      </c>
      <c r="K15486" s="9">
        <v>632.53939032000005</v>
      </c>
      <c r="L15486" s="9">
        <v>635.40684448000002</v>
      </c>
      <c r="M15486" s="9">
        <v>634.17324864</v>
      </c>
      <c r="N15486" s="9">
        <v>632.53939032000005</v>
      </c>
      <c r="O15486" s="9">
        <v>634.17324864</v>
      </c>
      <c r="P15486" s="9">
        <v>634.17324864</v>
      </c>
      <c r="Q15486" s="9">
        <v>632.53939032000005</v>
      </c>
      <c r="R15486" s="9">
        <v>632.53939032000005</v>
      </c>
      <c r="S15486" s="9">
        <v>633.82876044</v>
      </c>
      <c r="T15486" s="9">
        <v>632.53939032000005</v>
      </c>
    </row>
    <row r="15487" spans="1:20" x14ac:dyDescent="0.35">
      <c r="A15487">
        <f t="shared" si="470"/>
        <v>15487</v>
      </c>
      <c r="B15487" s="3" t="s">
        <v>1038</v>
      </c>
      <c r="C15487" s="3" t="s">
        <v>86</v>
      </c>
      <c r="D15487" s="3" t="s">
        <v>60</v>
      </c>
      <c r="E15487">
        <v>2020</v>
      </c>
      <c r="F15487" s="3" t="str">
        <f t="shared" si="471"/>
        <v>RCQOutL GOOS2020</v>
      </c>
      <c r="G15487" s="9">
        <v>23.6505088664711</v>
      </c>
      <c r="H15487" s="9">
        <v>46.244150365757299</v>
      </c>
      <c r="I15487" s="9">
        <v>54.708330375179898</v>
      </c>
      <c r="J15487" s="9">
        <v>53.763004522478901</v>
      </c>
      <c r="K15487" s="9">
        <v>48.299742336888499</v>
      </c>
      <c r="L15487" s="9">
        <v>59.988329583620903</v>
      </c>
      <c r="M15487" s="9">
        <v>83.702125748013799</v>
      </c>
      <c r="N15487" s="9">
        <v>121.17992111584699</v>
      </c>
      <c r="O15487" s="9">
        <v>123.036683117466</v>
      </c>
      <c r="P15487" s="9">
        <v>154.29621897652001</v>
      </c>
      <c r="Q15487" s="9">
        <v>75.864127095618201</v>
      </c>
      <c r="R15487" s="9">
        <v>38.796396255166599</v>
      </c>
      <c r="S15487" s="9">
        <v>37.1964088137942</v>
      </c>
      <c r="T15487" s="9">
        <v>29.848553656260599</v>
      </c>
    </row>
    <row r="15488" spans="1:20" x14ac:dyDescent="0.35">
      <c r="A15488">
        <f t="shared" si="470"/>
        <v>15488</v>
      </c>
      <c r="B15488" s="3" t="s">
        <v>1038</v>
      </c>
      <c r="C15488" s="3" t="s">
        <v>86</v>
      </c>
      <c r="D15488" s="3" t="s">
        <v>60</v>
      </c>
      <c r="E15488">
        <v>2021</v>
      </c>
      <c r="F15488" s="3" t="str">
        <f t="shared" si="471"/>
        <v>RCQOutL GOOS2021</v>
      </c>
      <c r="G15488" s="9">
        <v>25.981330617693899</v>
      </c>
      <c r="H15488" s="9">
        <v>28.924370839077699</v>
      </c>
      <c r="I15488" s="9">
        <v>49.841881847192298</v>
      </c>
      <c r="J15488" s="9">
        <v>83.075317035913102</v>
      </c>
      <c r="K15488" s="9">
        <v>81.882533223750002</v>
      </c>
      <c r="L15488" s="9">
        <v>104.49361431869499</v>
      </c>
      <c r="M15488" s="9">
        <v>103.872539617388</v>
      </c>
      <c r="N15488" s="9">
        <v>147.09524008336101</v>
      </c>
      <c r="O15488" s="9">
        <v>179.28792867849401</v>
      </c>
      <c r="P15488" s="9">
        <v>164.176351068576</v>
      </c>
      <c r="Q15488" s="9">
        <v>113.618319810766</v>
      </c>
      <c r="R15488" s="9">
        <v>61.379979326944401</v>
      </c>
      <c r="S15488" s="9">
        <v>51.640567644986902</v>
      </c>
      <c r="T15488" s="9">
        <v>39.236586046787501</v>
      </c>
    </row>
    <row r="15489" spans="1:20" x14ac:dyDescent="0.35">
      <c r="A15489">
        <f t="shared" si="470"/>
        <v>15489</v>
      </c>
      <c r="B15489" s="3" t="s">
        <v>1038</v>
      </c>
      <c r="C15489" s="3" t="s">
        <v>86</v>
      </c>
      <c r="D15489" s="3" t="s">
        <v>60</v>
      </c>
      <c r="E15489">
        <v>2022</v>
      </c>
      <c r="F15489" s="3" t="str">
        <f t="shared" si="471"/>
        <v>RCQOutL GOOS2022</v>
      </c>
      <c r="G15489" s="9">
        <v>28.950359651512699</v>
      </c>
      <c r="H15489" s="9">
        <v>25.105263661826701</v>
      </c>
      <c r="I15489" s="9">
        <v>66.420263302145202</v>
      </c>
      <c r="J15489" s="9">
        <v>80.181599873932001</v>
      </c>
      <c r="K15489" s="9">
        <v>76.311001463331706</v>
      </c>
      <c r="L15489" s="9">
        <v>71.438955260604104</v>
      </c>
      <c r="M15489" s="9">
        <v>79.979055057280505</v>
      </c>
      <c r="N15489" s="9">
        <v>107.53678195329999</v>
      </c>
      <c r="O15489" s="9">
        <v>109.868077623278</v>
      </c>
      <c r="P15489" s="9">
        <v>58.529835886292297</v>
      </c>
      <c r="Q15489" s="9">
        <v>35.859884770678697</v>
      </c>
      <c r="R15489" s="9">
        <v>30.652609618847201</v>
      </c>
      <c r="S15489" s="9">
        <v>29.217239098496002</v>
      </c>
      <c r="T15489" s="9">
        <v>24.6747947767726</v>
      </c>
    </row>
    <row r="15490" spans="1:20" x14ac:dyDescent="0.35">
      <c r="A15490">
        <f t="shared" si="470"/>
        <v>15490</v>
      </c>
      <c r="B15490" s="3" t="s">
        <v>1038</v>
      </c>
      <c r="C15490" s="3" t="s">
        <v>86</v>
      </c>
      <c r="D15490" s="3" t="s">
        <v>60</v>
      </c>
      <c r="E15490">
        <v>2023</v>
      </c>
      <c r="F15490" s="3" t="str">
        <f t="shared" si="471"/>
        <v>RCQOutL GOOS2023</v>
      </c>
      <c r="G15490" s="9">
        <v>17.841075224834398</v>
      </c>
      <c r="H15490" s="9">
        <v>21.9901348700993</v>
      </c>
      <c r="I15490" s="9">
        <v>25.194135369533399</v>
      </c>
      <c r="J15490" s="9">
        <v>37.883721475612198</v>
      </c>
      <c r="K15490" s="9">
        <v>36.851233255738897</v>
      </c>
      <c r="L15490" s="9">
        <v>41.429216022170003</v>
      </c>
      <c r="M15490" s="9">
        <v>84.5520213447777</v>
      </c>
      <c r="N15490" s="9">
        <v>94.521188535763798</v>
      </c>
      <c r="O15490" s="9">
        <v>84.943176581986506</v>
      </c>
      <c r="P15490" s="9">
        <v>122.062054500847</v>
      </c>
      <c r="Q15490" s="9">
        <v>58.787211106787602</v>
      </c>
      <c r="R15490" s="9">
        <v>39.937382115749998</v>
      </c>
      <c r="S15490" s="9">
        <v>37.530478799843699</v>
      </c>
      <c r="T15490" s="9">
        <v>28.015202536945601</v>
      </c>
    </row>
    <row r="15491" spans="1:20" x14ac:dyDescent="0.35">
      <c r="A15491">
        <f t="shared" ref="A15491:A15554" si="472">A15490+1</f>
        <v>15491</v>
      </c>
      <c r="B15491" s="3" t="s">
        <v>1038</v>
      </c>
      <c r="C15491" s="3" t="s">
        <v>86</v>
      </c>
      <c r="D15491" s="3" t="s">
        <v>60</v>
      </c>
      <c r="E15491">
        <v>2024</v>
      </c>
      <c r="F15491" s="3" t="str">
        <f t="shared" si="471"/>
        <v>RCQOutL GOOS2024</v>
      </c>
      <c r="G15491" s="9">
        <v>24.354192446947302</v>
      </c>
      <c r="H15491" s="9">
        <v>32.453162085385401</v>
      </c>
      <c r="I15491" s="9">
        <v>36.816628428319397</v>
      </c>
      <c r="J15491" s="9">
        <v>49.800609586265303</v>
      </c>
      <c r="K15491" s="9">
        <v>42.610880200723898</v>
      </c>
      <c r="L15491" s="9">
        <v>39.775858340270098</v>
      </c>
      <c r="M15491" s="9">
        <v>34.181329455281897</v>
      </c>
      <c r="N15491" s="9">
        <v>82.419014022488895</v>
      </c>
      <c r="O15491" s="9">
        <v>122.796769051108</v>
      </c>
      <c r="P15491" s="9">
        <v>59.049820621808301</v>
      </c>
      <c r="Q15491" s="9">
        <v>39.730816592475797</v>
      </c>
      <c r="R15491" s="9">
        <v>33.232384112268001</v>
      </c>
      <c r="S15491" s="9">
        <v>33.005661857638003</v>
      </c>
      <c r="T15491" s="9">
        <v>26.644440970214202</v>
      </c>
    </row>
    <row r="15492" spans="1:20" x14ac:dyDescent="0.35">
      <c r="A15492">
        <f t="shared" si="472"/>
        <v>15492</v>
      </c>
      <c r="B15492" s="3" t="s">
        <v>1038</v>
      </c>
      <c r="C15492" s="3" t="s">
        <v>86</v>
      </c>
      <c r="D15492" s="3" t="s">
        <v>60</v>
      </c>
      <c r="E15492">
        <v>2025</v>
      </c>
      <c r="F15492" s="3" t="str">
        <f t="shared" si="471"/>
        <v>RCQOutL GOOS2025</v>
      </c>
      <c r="G15492" s="9">
        <v>21.3248502654594</v>
      </c>
      <c r="H15492" s="9">
        <v>20.487398906777798</v>
      </c>
      <c r="I15492" s="9">
        <v>24.438022377803801</v>
      </c>
      <c r="J15492" s="9">
        <v>64.338616162392597</v>
      </c>
      <c r="K15492" s="9">
        <v>48.397464908651997</v>
      </c>
      <c r="L15492" s="9">
        <v>75.182163307661199</v>
      </c>
      <c r="M15492" s="9">
        <v>88.840375395099997</v>
      </c>
      <c r="N15492" s="9">
        <v>97.884762954231903</v>
      </c>
      <c r="O15492" s="9">
        <v>98.676939505194298</v>
      </c>
      <c r="P15492" s="9">
        <v>63.639208825742998</v>
      </c>
      <c r="Q15492" s="9">
        <v>38.095786955087704</v>
      </c>
      <c r="R15492" s="9">
        <v>29.048482149750001</v>
      </c>
      <c r="S15492" s="9">
        <v>34.527151411302</v>
      </c>
      <c r="T15492" s="9">
        <v>28.154628772757</v>
      </c>
    </row>
    <row r="15493" spans="1:20" x14ac:dyDescent="0.35">
      <c r="A15493">
        <f t="shared" si="472"/>
        <v>15493</v>
      </c>
      <c r="B15493" s="3" t="s">
        <v>1038</v>
      </c>
      <c r="C15493" s="3" t="s">
        <v>86</v>
      </c>
      <c r="D15493" s="3" t="s">
        <v>60</v>
      </c>
      <c r="E15493">
        <v>2026</v>
      </c>
      <c r="F15493" s="3" t="str">
        <f t="shared" si="471"/>
        <v>RCQOutL GOOS2026</v>
      </c>
      <c r="G15493" s="9">
        <v>20.2054512424486</v>
      </c>
      <c r="H15493" s="9">
        <v>29.565734083039501</v>
      </c>
      <c r="I15493" s="9">
        <v>48.073855197049298</v>
      </c>
      <c r="J15493" s="9">
        <v>83.030730669347804</v>
      </c>
      <c r="K15493" s="9">
        <v>74.815693267194703</v>
      </c>
      <c r="L15493" s="9">
        <v>87.882904851915399</v>
      </c>
      <c r="M15493" s="9">
        <v>118.485916438944</v>
      </c>
      <c r="N15493" s="9">
        <v>141.28376571973601</v>
      </c>
      <c r="O15493" s="9">
        <v>160.81756927344</v>
      </c>
      <c r="P15493" s="9">
        <v>167.87521469036099</v>
      </c>
      <c r="Q15493" s="9">
        <v>69.559803132862896</v>
      </c>
      <c r="R15493" s="9">
        <v>44.4558787826805</v>
      </c>
      <c r="S15493" s="9">
        <v>37.3205683877786</v>
      </c>
      <c r="T15493" s="9">
        <v>30.924382935819601</v>
      </c>
    </row>
    <row r="15494" spans="1:20" x14ac:dyDescent="0.35">
      <c r="A15494">
        <f t="shared" si="472"/>
        <v>15494</v>
      </c>
      <c r="B15494" s="3" t="s">
        <v>1038</v>
      </c>
      <c r="C15494" s="3" t="s">
        <v>86</v>
      </c>
      <c r="D15494" s="3" t="s">
        <v>60</v>
      </c>
      <c r="E15494">
        <v>2027</v>
      </c>
      <c r="F15494" s="3" t="str">
        <f t="shared" si="471"/>
        <v>RCQOutL GOOS2027</v>
      </c>
      <c r="G15494" s="9">
        <v>24.185367574130002</v>
      </c>
      <c r="H15494" s="9">
        <v>21.354621125240701</v>
      </c>
      <c r="I15494" s="9">
        <v>34.681046463503101</v>
      </c>
      <c r="J15494" s="9">
        <v>36.406528714413398</v>
      </c>
      <c r="K15494" s="9">
        <v>40.352802522371796</v>
      </c>
      <c r="L15494" s="9">
        <v>40.984955985034901</v>
      </c>
      <c r="M15494" s="9">
        <v>57.743485281416604</v>
      </c>
      <c r="N15494" s="9">
        <v>131.052158245361</v>
      </c>
      <c r="O15494" s="9">
        <v>101.782211760838</v>
      </c>
      <c r="P15494" s="9">
        <v>78.772096926381195</v>
      </c>
      <c r="Q15494" s="9">
        <v>41.858352230182703</v>
      </c>
      <c r="R15494" s="9">
        <v>32.521877177577998</v>
      </c>
      <c r="S15494" s="9">
        <v>28.695696832304598</v>
      </c>
      <c r="T15494" s="9">
        <v>39.225499559788801</v>
      </c>
    </row>
    <row r="15495" spans="1:20" x14ac:dyDescent="0.35">
      <c r="A15495">
        <f t="shared" si="472"/>
        <v>15495</v>
      </c>
      <c r="B15495" s="3" t="s">
        <v>1038</v>
      </c>
      <c r="C15495" s="3" t="s">
        <v>86</v>
      </c>
      <c r="D15495" s="3" t="s">
        <v>60</v>
      </c>
      <c r="E15495">
        <v>2028</v>
      </c>
      <c r="F15495" s="3" t="str">
        <f t="shared" si="471"/>
        <v>RCQOutL GOOS2028</v>
      </c>
      <c r="G15495" s="9">
        <v>22.556635519906699</v>
      </c>
      <c r="H15495" s="9">
        <v>20.471713610425901</v>
      </c>
      <c r="I15495" s="9">
        <v>27.4010028871852</v>
      </c>
      <c r="J15495" s="9">
        <v>31.778838456549099</v>
      </c>
      <c r="K15495" s="9">
        <v>42.283545196657201</v>
      </c>
      <c r="L15495" s="9">
        <v>57.0354005961212</v>
      </c>
      <c r="M15495" s="9">
        <v>35.907444675433297</v>
      </c>
      <c r="N15495" s="9">
        <v>70.374904432213896</v>
      </c>
      <c r="O15495" s="9">
        <v>127.523114387788</v>
      </c>
      <c r="P15495" s="9">
        <v>109.571606434111</v>
      </c>
      <c r="Q15495" s="9">
        <v>49.969083854040903</v>
      </c>
      <c r="R15495" s="9">
        <v>38.208038574873598</v>
      </c>
      <c r="S15495" s="9">
        <v>33.875571543971297</v>
      </c>
      <c r="T15495" s="9">
        <v>28.320739990248601</v>
      </c>
    </row>
    <row r="15496" spans="1:20" x14ac:dyDescent="0.35">
      <c r="A15496">
        <f t="shared" si="472"/>
        <v>15496</v>
      </c>
      <c r="B15496" s="3" t="s">
        <v>1038</v>
      </c>
      <c r="C15496" s="3" t="s">
        <v>86</v>
      </c>
      <c r="D15496" s="3" t="s">
        <v>60</v>
      </c>
      <c r="E15496">
        <v>2029</v>
      </c>
      <c r="F15496" s="3" t="str">
        <f t="shared" si="471"/>
        <v>RCQOutL GOOS2029</v>
      </c>
      <c r="G15496" s="9">
        <v>34.571684852833798</v>
      </c>
      <c r="H15496" s="9">
        <v>30.206544289196501</v>
      </c>
      <c r="I15496" s="9">
        <v>46.745547707784198</v>
      </c>
      <c r="J15496" s="9">
        <v>48.173925214692702</v>
      </c>
      <c r="K15496" s="9">
        <v>47.602891423241601</v>
      </c>
      <c r="L15496" s="9">
        <v>69.463065391311204</v>
      </c>
      <c r="M15496" s="9">
        <v>105.329986037791</v>
      </c>
      <c r="N15496" s="9">
        <v>87.922543116430504</v>
      </c>
      <c r="O15496" s="9">
        <v>133.96340152774101</v>
      </c>
      <c r="P15496" s="9">
        <v>76.658822247826393</v>
      </c>
      <c r="Q15496" s="9">
        <v>47.276940564018801</v>
      </c>
      <c r="R15496" s="9">
        <v>34.380612873347197</v>
      </c>
      <c r="S15496" s="9">
        <v>35.247038866748603</v>
      </c>
      <c r="T15496" s="9">
        <v>37.159776783786803</v>
      </c>
    </row>
    <row r="15497" spans="1:20" x14ac:dyDescent="0.35">
      <c r="A15497">
        <f t="shared" si="472"/>
        <v>15497</v>
      </c>
      <c r="B15497" s="3" t="s">
        <v>1038</v>
      </c>
      <c r="C15497" s="3" t="s">
        <v>95</v>
      </c>
      <c r="D15497" s="3" t="s">
        <v>60</v>
      </c>
      <c r="E15497">
        <v>2020</v>
      </c>
      <c r="F15497" s="3" t="str">
        <f t="shared" si="471"/>
        <v>RCSpillL GOOS2020</v>
      </c>
      <c r="G15497" s="9">
        <v>0.55342171150470398</v>
      </c>
      <c r="H15497" s="9">
        <v>1.1990425738268</v>
      </c>
      <c r="I15497" s="9">
        <v>3.0792512330965902</v>
      </c>
      <c r="J15497" s="9">
        <v>0.47067536417247302</v>
      </c>
      <c r="K15497" s="9">
        <v>0.30667142084687499</v>
      </c>
      <c r="L15497" s="9">
        <v>11.5391200307983</v>
      </c>
      <c r="M15497" s="9">
        <v>51.871027798625001</v>
      </c>
      <c r="N15497" s="9">
        <v>63.685551179736102</v>
      </c>
      <c r="O15497" s="9">
        <v>65.493402918971697</v>
      </c>
      <c r="P15497" s="9">
        <v>66.548222552875004</v>
      </c>
      <c r="Q15497" s="9">
        <v>23.289195201397799</v>
      </c>
      <c r="R15497" s="9">
        <v>11.6389151292361</v>
      </c>
      <c r="S15497" s="9">
        <v>6.9150475132083304</v>
      </c>
      <c r="T15497" s="9">
        <v>0.72022105430236105</v>
      </c>
    </row>
    <row r="15498" spans="1:20" x14ac:dyDescent="0.35">
      <c r="A15498">
        <f t="shared" si="472"/>
        <v>15498</v>
      </c>
      <c r="B15498" s="3" t="s">
        <v>1038</v>
      </c>
      <c r="C15498" s="3" t="s">
        <v>95</v>
      </c>
      <c r="D15498" s="3" t="s">
        <v>60</v>
      </c>
      <c r="E15498">
        <v>2021</v>
      </c>
      <c r="F15498" s="3" t="str">
        <f t="shared" si="471"/>
        <v>RCSpillL GOOS2021</v>
      </c>
      <c r="G15498" s="9">
        <v>0.61173261107432697</v>
      </c>
      <c r="H15498" s="9">
        <v>0.46388922706388802</v>
      </c>
      <c r="I15498" s="9">
        <v>0.47326592362291597</v>
      </c>
      <c r="J15498" s="9">
        <v>6.56245263083252</v>
      </c>
      <c r="K15498" s="9">
        <v>2.4891257484375</v>
      </c>
      <c r="L15498" s="9">
        <v>20.377610738460302</v>
      </c>
      <c r="M15498" s="9">
        <v>59.629132453138801</v>
      </c>
      <c r="N15498" s="9">
        <v>68.798045558083302</v>
      </c>
      <c r="O15498" s="9">
        <v>88.822762572372298</v>
      </c>
      <c r="P15498" s="9">
        <v>79.353897852104097</v>
      </c>
      <c r="Q15498" s="9">
        <v>47.52712645380371</v>
      </c>
      <c r="R15498" s="9">
        <v>18.413993209499999</v>
      </c>
      <c r="S15498" s="9">
        <v>7.0202594694531202</v>
      </c>
      <c r="T15498" s="9">
        <v>0.72150993997152701</v>
      </c>
    </row>
    <row r="15499" spans="1:20" x14ac:dyDescent="0.35">
      <c r="A15499">
        <f t="shared" si="472"/>
        <v>15499</v>
      </c>
      <c r="B15499" s="3" t="s">
        <v>1038</v>
      </c>
      <c r="C15499" s="3" t="s">
        <v>95</v>
      </c>
      <c r="D15499" s="3" t="s">
        <v>60</v>
      </c>
      <c r="E15499">
        <v>2022</v>
      </c>
      <c r="F15499" s="3" t="str">
        <f t="shared" si="471"/>
        <v>RCSpillL GOOS2022</v>
      </c>
      <c r="G15499" s="9">
        <v>0.61947277667399103</v>
      </c>
      <c r="H15499" s="9">
        <v>0.47164833231006897</v>
      </c>
      <c r="I15499" s="9">
        <v>1.27069632722861</v>
      </c>
      <c r="J15499" s="9">
        <v>7.6845892852694</v>
      </c>
      <c r="K15499" s="9">
        <v>6.5322536676025997</v>
      </c>
      <c r="L15499" s="9">
        <v>4.2002424642735203</v>
      </c>
      <c r="M15499" s="9">
        <v>9.0563058713361109</v>
      </c>
      <c r="N15499" s="9">
        <v>22.454554049258299</v>
      </c>
      <c r="O15499" s="9">
        <v>25.677949851632299</v>
      </c>
      <c r="P15499" s="9">
        <v>11.0871249591812</v>
      </c>
      <c r="Q15499" s="9">
        <v>10.7579616955981</v>
      </c>
      <c r="R15499" s="9">
        <v>9.1957792854861093</v>
      </c>
      <c r="S15499" s="9">
        <v>6.66703842560546</v>
      </c>
      <c r="T15499" s="9">
        <v>0.69417522168934698</v>
      </c>
    </row>
    <row r="15500" spans="1:20" x14ac:dyDescent="0.35">
      <c r="A15500">
        <f t="shared" si="472"/>
        <v>15500</v>
      </c>
      <c r="B15500" s="3" t="s">
        <v>1038</v>
      </c>
      <c r="C15500" s="3" t="s">
        <v>95</v>
      </c>
      <c r="D15500" s="3" t="s">
        <v>60</v>
      </c>
      <c r="E15500">
        <v>2023</v>
      </c>
      <c r="F15500" s="3" t="str">
        <f t="shared" si="471"/>
        <v>RCSpillL GOOS2023</v>
      </c>
      <c r="G15500" s="9">
        <v>0.53581330039896502</v>
      </c>
      <c r="H15500" s="9">
        <v>0.46748203635631902</v>
      </c>
      <c r="I15500" s="9">
        <v>0.39674919269999998</v>
      </c>
      <c r="J15500" s="9">
        <v>0.27183999877755299</v>
      </c>
      <c r="K15500" s="9">
        <v>0.29432226474932199</v>
      </c>
      <c r="L15500" s="9">
        <v>10.1482641360813</v>
      </c>
      <c r="M15500" s="9">
        <v>54.974115745888803</v>
      </c>
      <c r="N15500" s="9">
        <v>57.844053376472203</v>
      </c>
      <c r="O15500" s="9">
        <v>55.133624645561802</v>
      </c>
      <c r="P15500" s="9">
        <v>59.910296798576297</v>
      </c>
      <c r="Q15500" s="9">
        <v>17.641011360046999</v>
      </c>
      <c r="R15500" s="9">
        <v>11.981211260180499</v>
      </c>
      <c r="S15500" s="9">
        <v>6.9635397168750002</v>
      </c>
      <c r="T15500" s="9">
        <v>0.67264613068586099</v>
      </c>
    </row>
    <row r="15501" spans="1:20" x14ac:dyDescent="0.35">
      <c r="A15501">
        <f t="shared" si="472"/>
        <v>15501</v>
      </c>
      <c r="B15501" s="3" t="s">
        <v>1038</v>
      </c>
      <c r="C15501" s="3" t="s">
        <v>95</v>
      </c>
      <c r="D15501" s="3" t="s">
        <v>60</v>
      </c>
      <c r="E15501">
        <v>2024</v>
      </c>
      <c r="F15501" s="3" t="str">
        <f t="shared" si="471"/>
        <v>RCSpillL GOOS2024</v>
      </c>
      <c r="G15501" s="9">
        <v>0.61796355217587295</v>
      </c>
      <c r="H15501" s="9">
        <v>0.61744131420902704</v>
      </c>
      <c r="I15501" s="9">
        <v>0.45999906400000001</v>
      </c>
      <c r="J15501" s="9">
        <v>0.34777488422231101</v>
      </c>
      <c r="K15501" s="9">
        <v>0.223214317057291</v>
      </c>
      <c r="L15501" s="9">
        <v>8.7491201526223108</v>
      </c>
      <c r="M15501" s="9">
        <v>20.1027044296847</v>
      </c>
      <c r="N15501" s="9">
        <v>50.692680963516601</v>
      </c>
      <c r="O15501" s="9">
        <v>63.953058928292997</v>
      </c>
      <c r="P15501" s="9">
        <v>34.552118248141603</v>
      </c>
      <c r="Q15501" s="9">
        <v>11.9151587170658</v>
      </c>
      <c r="R15501" s="9">
        <v>9.9090401760874993</v>
      </c>
      <c r="S15501" s="9">
        <v>6.9379960462968704</v>
      </c>
      <c r="T15501" s="9">
        <v>0.68396005258231396</v>
      </c>
    </row>
    <row r="15502" spans="1:20" x14ac:dyDescent="0.35">
      <c r="A15502">
        <f t="shared" si="472"/>
        <v>15502</v>
      </c>
      <c r="B15502" s="3" t="s">
        <v>1038</v>
      </c>
      <c r="C15502" s="3" t="s">
        <v>95</v>
      </c>
      <c r="D15502" s="3" t="s">
        <v>60</v>
      </c>
      <c r="E15502">
        <v>2025</v>
      </c>
      <c r="F15502" s="3" t="str">
        <f t="shared" si="471"/>
        <v>RCSpillL GOOS2025</v>
      </c>
      <c r="G15502" s="9">
        <v>0.51843615811467703</v>
      </c>
      <c r="H15502" s="9">
        <v>0.46947703201116597</v>
      </c>
      <c r="I15502" s="9">
        <v>0.39447141924565199</v>
      </c>
      <c r="J15502" s="9">
        <v>1.4111699579974399</v>
      </c>
      <c r="K15502" s="9">
        <v>0.76697131083958303</v>
      </c>
      <c r="L15502" s="9">
        <v>14.187834808743199</v>
      </c>
      <c r="M15502" s="9">
        <v>54.344074113252702</v>
      </c>
      <c r="N15502" s="9">
        <v>57.861925307190198</v>
      </c>
      <c r="O15502" s="9">
        <v>58.129723833950997</v>
      </c>
      <c r="P15502" s="9">
        <v>36.809105156152697</v>
      </c>
      <c r="Q15502" s="9">
        <v>11.428734398336401</v>
      </c>
      <c r="R15502" s="9">
        <v>8.6945388739999991</v>
      </c>
      <c r="S15502" s="9">
        <v>6.9635397168750002</v>
      </c>
      <c r="T15502" s="9">
        <v>0.66488780835361105</v>
      </c>
    </row>
    <row r="15503" spans="1:20" x14ac:dyDescent="0.35">
      <c r="A15503">
        <f t="shared" si="472"/>
        <v>15503</v>
      </c>
      <c r="B15503" s="3" t="s">
        <v>1038</v>
      </c>
      <c r="C15503" s="3" t="s">
        <v>95</v>
      </c>
      <c r="D15503" s="3" t="s">
        <v>60</v>
      </c>
      <c r="E15503">
        <v>2026</v>
      </c>
      <c r="F15503" s="3" t="str">
        <f t="shared" si="471"/>
        <v>RCSpillL GOOS2026</v>
      </c>
      <c r="G15503" s="9">
        <v>0.57518917429002003</v>
      </c>
      <c r="H15503" s="9">
        <v>0.64236132433958304</v>
      </c>
      <c r="I15503" s="9">
        <v>2.2714582347576302</v>
      </c>
      <c r="J15503" s="9">
        <v>8.7391677552685394</v>
      </c>
      <c r="K15503" s="9">
        <v>5.6717928737051997</v>
      </c>
      <c r="L15503" s="9">
        <v>17.9484176383401</v>
      </c>
      <c r="M15503" s="9">
        <v>62.148383108777701</v>
      </c>
      <c r="N15503" s="9">
        <v>68.736813271972196</v>
      </c>
      <c r="O15503" s="9">
        <v>77.601093329563099</v>
      </c>
      <c r="P15503" s="9">
        <v>79.524254959673598</v>
      </c>
      <c r="Q15503" s="9">
        <v>21.606116572137001</v>
      </c>
      <c r="R15503" s="9">
        <v>13.3367606624583</v>
      </c>
      <c r="S15503" s="9">
        <v>6.9449407760859696</v>
      </c>
      <c r="T15503" s="9">
        <v>0.71565093632656895</v>
      </c>
    </row>
    <row r="15504" spans="1:20" x14ac:dyDescent="0.35">
      <c r="A15504">
        <f t="shared" si="472"/>
        <v>15504</v>
      </c>
      <c r="B15504" s="3" t="s">
        <v>1038</v>
      </c>
      <c r="C15504" s="3" t="s">
        <v>95</v>
      </c>
      <c r="D15504" s="3" t="s">
        <v>60</v>
      </c>
      <c r="E15504">
        <v>2027</v>
      </c>
      <c r="F15504" s="3" t="str">
        <f t="shared" si="471"/>
        <v>RCSpillL GOOS2027</v>
      </c>
      <c r="G15504" s="9">
        <v>0.57847815493548305</v>
      </c>
      <c r="H15504" s="9">
        <v>0.44737407363104098</v>
      </c>
      <c r="I15504" s="9">
        <v>0.45300812376701299</v>
      </c>
      <c r="J15504" s="9">
        <v>0.115435499937634</v>
      </c>
      <c r="K15504" s="9">
        <v>0.23107146101770801</v>
      </c>
      <c r="L15504" s="9">
        <v>8.7507376175954299</v>
      </c>
      <c r="M15504" s="9">
        <v>40.7724130404305</v>
      </c>
      <c r="N15504" s="9">
        <v>63.829676305305497</v>
      </c>
      <c r="O15504" s="9">
        <v>58.348519580622899</v>
      </c>
      <c r="P15504" s="9">
        <v>41.121573588263097</v>
      </c>
      <c r="Q15504" s="9">
        <v>12.5575037552096</v>
      </c>
      <c r="R15504" s="9">
        <v>9.6494725364391591</v>
      </c>
      <c r="S15504" s="9">
        <v>6.4930065194531199</v>
      </c>
      <c r="T15504" s="9">
        <v>0.70223775478888895</v>
      </c>
    </row>
    <row r="15505" spans="1:20" x14ac:dyDescent="0.35">
      <c r="A15505">
        <f t="shared" si="472"/>
        <v>15505</v>
      </c>
      <c r="B15505" s="3" t="s">
        <v>1038</v>
      </c>
      <c r="C15505" s="3" t="s">
        <v>95</v>
      </c>
      <c r="D15505" s="3" t="s">
        <v>60</v>
      </c>
      <c r="E15505">
        <v>2028</v>
      </c>
      <c r="F15505" s="3" t="str">
        <f t="shared" si="471"/>
        <v>RCSpillL GOOS2028</v>
      </c>
      <c r="G15505" s="9">
        <v>0.61238271180860204</v>
      </c>
      <c r="H15505" s="9">
        <v>0.42472488863048602</v>
      </c>
      <c r="I15505" s="9">
        <v>0.42721718736861097</v>
      </c>
      <c r="J15505" s="9">
        <v>0.10832931643286201</v>
      </c>
      <c r="K15505" s="9">
        <v>0.23889735540729101</v>
      </c>
      <c r="L15505" s="9">
        <v>10.4088169899922</v>
      </c>
      <c r="M15505" s="9">
        <v>22.900938023211101</v>
      </c>
      <c r="N15505" s="9">
        <v>46.915770691436101</v>
      </c>
      <c r="O15505" s="9">
        <v>64.665272576935394</v>
      </c>
      <c r="P15505" s="9">
        <v>50.448476178770797</v>
      </c>
      <c r="Q15505" s="9">
        <v>14.9907231896794</v>
      </c>
      <c r="R15505" s="9">
        <v>11.4540316182347</v>
      </c>
      <c r="S15505" s="9">
        <v>6.9589077499739496</v>
      </c>
      <c r="T15505" s="9">
        <v>0.74832100458888895</v>
      </c>
    </row>
    <row r="15506" spans="1:20" x14ac:dyDescent="0.35">
      <c r="A15506">
        <f t="shared" si="472"/>
        <v>15506</v>
      </c>
      <c r="B15506" s="3" t="s">
        <v>1038</v>
      </c>
      <c r="C15506" s="3" t="s">
        <v>95</v>
      </c>
      <c r="D15506" s="3" t="s">
        <v>60</v>
      </c>
      <c r="E15506">
        <v>2029</v>
      </c>
      <c r="F15506" s="3" t="str">
        <f t="shared" si="471"/>
        <v>RCSpillL GOOS2029</v>
      </c>
      <c r="G15506" s="9">
        <v>0.60902820688622294</v>
      </c>
      <c r="H15506" s="9">
        <v>0.49791702964791601</v>
      </c>
      <c r="I15506" s="9">
        <v>0.45829222677729098</v>
      </c>
      <c r="J15506" s="9">
        <v>0.12000001685</v>
      </c>
      <c r="K15506" s="9">
        <v>0.23992860490833301</v>
      </c>
      <c r="L15506" s="9">
        <v>13.6335450099201</v>
      </c>
      <c r="M15506" s="9">
        <v>60.107609011819399</v>
      </c>
      <c r="N15506" s="9">
        <v>55.987700585833302</v>
      </c>
      <c r="O15506" s="9">
        <v>65.037650075510697</v>
      </c>
      <c r="P15506" s="9">
        <v>41.596411559111097</v>
      </c>
      <c r="Q15506" s="9">
        <v>14.1830797674059</v>
      </c>
      <c r="R15506" s="9">
        <v>10.2860779189583</v>
      </c>
      <c r="S15506" s="9">
        <v>6.9828358788580696</v>
      </c>
      <c r="T15506" s="9">
        <v>0.72321966664791604</v>
      </c>
    </row>
    <row r="15507" spans="1:20" x14ac:dyDescent="0.35">
      <c r="A15507">
        <f t="shared" si="472"/>
        <v>15507</v>
      </c>
      <c r="B15507" s="3" t="s">
        <v>1038</v>
      </c>
      <c r="C15507" s="3" t="s">
        <v>77</v>
      </c>
      <c r="D15507" s="3" t="s">
        <v>60</v>
      </c>
      <c r="E15507">
        <v>2020</v>
      </c>
      <c r="F15507" s="3" t="str">
        <f t="shared" si="471"/>
        <v>RCGenL GOOS2020</v>
      </c>
      <c r="G15507" s="9">
        <v>184.30800349462299</v>
      </c>
      <c r="H15507" s="9">
        <v>298.56332583333301</v>
      </c>
      <c r="I15507" s="9">
        <v>400.04354611111103</v>
      </c>
      <c r="J15507" s="9">
        <v>412.69614099462302</v>
      </c>
      <c r="K15507" s="9">
        <v>382.89945434523798</v>
      </c>
      <c r="L15507" s="9">
        <v>390.603016801075</v>
      </c>
      <c r="M15507" s="9">
        <v>231.67184083333299</v>
      </c>
      <c r="N15507" s="9">
        <v>438.740437777777</v>
      </c>
      <c r="O15507" s="9">
        <v>374.04146962365502</v>
      </c>
      <c r="P15507" s="9">
        <v>546.10078194444395</v>
      </c>
      <c r="Q15507" s="9">
        <v>355.02263467741898</v>
      </c>
      <c r="R15507" s="9">
        <v>210.989910833333</v>
      </c>
      <c r="S15507" s="9">
        <v>229.12806223958299</v>
      </c>
      <c r="T15507" s="9">
        <v>229.38709388888799</v>
      </c>
    </row>
    <row r="15508" spans="1:20" x14ac:dyDescent="0.35">
      <c r="A15508">
        <f t="shared" si="472"/>
        <v>15508</v>
      </c>
      <c r="B15508" s="3" t="s">
        <v>1038</v>
      </c>
      <c r="C15508" s="3" t="s">
        <v>77</v>
      </c>
      <c r="D15508" s="3" t="s">
        <v>60</v>
      </c>
      <c r="E15508">
        <v>2021</v>
      </c>
      <c r="F15508" s="3" t="str">
        <f t="shared" si="471"/>
        <v>RCGenL GOOS2021</v>
      </c>
      <c r="G15508" s="9">
        <v>207.56798481182699</v>
      </c>
      <c r="H15508" s="9">
        <v>232.96328222222201</v>
      </c>
      <c r="I15508" s="9">
        <v>393.87674152777703</v>
      </c>
      <c r="J15508" s="9">
        <v>532.473447715053</v>
      </c>
      <c r="K15508" s="9">
        <v>604.37724702380899</v>
      </c>
      <c r="L15508" s="9">
        <v>620.81413844086001</v>
      </c>
      <c r="M15508" s="9">
        <v>334.04209250000002</v>
      </c>
      <c r="N15508" s="9">
        <v>589.39200277777695</v>
      </c>
      <c r="O15508" s="9">
        <v>597.43606854838697</v>
      </c>
      <c r="P15508" s="9">
        <v>485.16555736111098</v>
      </c>
      <c r="Q15508" s="9">
        <v>416.10777405913899</v>
      </c>
      <c r="R15508" s="9">
        <v>248.78745444444399</v>
      </c>
      <c r="S15508" s="9">
        <v>297.20786536458297</v>
      </c>
      <c r="T15508" s="9">
        <v>304.522938986111</v>
      </c>
    </row>
    <row r="15509" spans="1:20" x14ac:dyDescent="0.35">
      <c r="A15509">
        <f t="shared" si="472"/>
        <v>15509</v>
      </c>
      <c r="B15509" s="3" t="s">
        <v>1038</v>
      </c>
      <c r="C15509" s="3" t="s">
        <v>77</v>
      </c>
      <c r="D15509" s="3" t="s">
        <v>60</v>
      </c>
      <c r="E15509">
        <v>2022</v>
      </c>
      <c r="F15509" s="3" t="str">
        <f t="shared" si="471"/>
        <v>RCGenL GOOS2022</v>
      </c>
      <c r="G15509" s="9">
        <v>215.691399731182</v>
      </c>
      <c r="H15509" s="9">
        <v>194.521755416666</v>
      </c>
      <c r="I15509" s="9">
        <v>520.63829527777705</v>
      </c>
      <c r="J15509" s="9">
        <v>533.91568723118201</v>
      </c>
      <c r="K15509" s="9">
        <v>512.16105744047604</v>
      </c>
      <c r="L15509" s="9">
        <v>517.73368561827897</v>
      </c>
      <c r="M15509" s="9">
        <v>542.99855305555502</v>
      </c>
      <c r="N15509" s="9">
        <v>636.88527638888797</v>
      </c>
      <c r="O15509" s="9">
        <v>574.69431263440799</v>
      </c>
      <c r="P15509" s="9">
        <v>295.48460249999999</v>
      </c>
      <c r="Q15509" s="9">
        <v>191.17768818548299</v>
      </c>
      <c r="R15509" s="9">
        <v>171.53703666666601</v>
      </c>
      <c r="S15509" s="9">
        <v>173.181447916666</v>
      </c>
      <c r="T15509" s="9">
        <v>187.05108625</v>
      </c>
    </row>
    <row r="15510" spans="1:20" x14ac:dyDescent="0.35">
      <c r="A15510">
        <f t="shared" si="472"/>
        <v>15510</v>
      </c>
      <c r="B15510" s="3" t="s">
        <v>1038</v>
      </c>
      <c r="C15510" s="3" t="s">
        <v>77</v>
      </c>
      <c r="D15510" s="3" t="s">
        <v>60</v>
      </c>
      <c r="E15510">
        <v>2023</v>
      </c>
      <c r="F15510" s="3" t="str">
        <f t="shared" si="471"/>
        <v>RCGenL GOOS2023</v>
      </c>
      <c r="G15510" s="9">
        <v>144.146360080645</v>
      </c>
      <c r="H15510" s="9">
        <v>176.74952236111099</v>
      </c>
      <c r="I15510" s="9">
        <v>208.37240470833299</v>
      </c>
      <c r="J15510" s="9">
        <v>279.93923965053699</v>
      </c>
      <c r="K15510" s="9">
        <v>297.46345401785698</v>
      </c>
      <c r="L15510" s="9">
        <v>236.634728494623</v>
      </c>
      <c r="M15510" s="9">
        <v>231.66806611111099</v>
      </c>
      <c r="N15510" s="9">
        <v>275.40020388888797</v>
      </c>
      <c r="O15510" s="9">
        <v>224.067949327957</v>
      </c>
      <c r="P15510" s="9">
        <v>399.73642680555503</v>
      </c>
      <c r="Q15510" s="9">
        <v>299.60229369623602</v>
      </c>
      <c r="R15510" s="9">
        <v>179.34860861111099</v>
      </c>
      <c r="S15510" s="9">
        <v>231.42363125</v>
      </c>
      <c r="T15510" s="9">
        <v>214.12042847222199</v>
      </c>
    </row>
    <row r="15511" spans="1:20" x14ac:dyDescent="0.35">
      <c r="A15511">
        <f t="shared" si="472"/>
        <v>15511</v>
      </c>
      <c r="B15511" s="3" t="s">
        <v>1038</v>
      </c>
      <c r="C15511" s="3" t="s">
        <v>77</v>
      </c>
      <c r="D15511" s="3" t="s">
        <v>60</v>
      </c>
      <c r="E15511">
        <v>2024</v>
      </c>
      <c r="F15511" s="3" t="str">
        <f t="shared" si="471"/>
        <v>RCGenL GOOS2024</v>
      </c>
      <c r="G15511" s="9">
        <v>179.389504032258</v>
      </c>
      <c r="H15511" s="9">
        <v>230.20605083333299</v>
      </c>
      <c r="I15511" s="9">
        <v>297.99278083333297</v>
      </c>
      <c r="J15511" s="9">
        <v>392.12732970430102</v>
      </c>
      <c r="K15511" s="9">
        <v>345.09264583333299</v>
      </c>
      <c r="L15511" s="9">
        <v>255.00867069892399</v>
      </c>
      <c r="M15511" s="9">
        <v>109.221055277777</v>
      </c>
      <c r="N15511" s="9">
        <v>247.65916416666599</v>
      </c>
      <c r="O15511" s="9">
        <v>449.25495779569798</v>
      </c>
      <c r="P15511" s="9">
        <v>169.793595277777</v>
      </c>
      <c r="Q15511" s="9">
        <v>218.64714529569801</v>
      </c>
      <c r="R15511" s="9">
        <v>188.26230138888801</v>
      </c>
      <c r="S15511" s="9">
        <v>201.08353906249999</v>
      </c>
      <c r="T15511" s="9">
        <v>194.41855333333299</v>
      </c>
    </row>
    <row r="15512" spans="1:20" x14ac:dyDescent="0.35">
      <c r="A15512">
        <f t="shared" si="472"/>
        <v>15512</v>
      </c>
      <c r="B15512" s="3" t="s">
        <v>1038</v>
      </c>
      <c r="C15512" s="3" t="s">
        <v>77</v>
      </c>
      <c r="D15512" s="3" t="s">
        <v>60</v>
      </c>
      <c r="E15512">
        <v>2025</v>
      </c>
      <c r="F15512" s="3" t="str">
        <f t="shared" si="471"/>
        <v>RCGenL GOOS2025</v>
      </c>
      <c r="G15512" s="9">
        <v>170.782184677419</v>
      </c>
      <c r="H15512" s="9">
        <v>166.78122472222199</v>
      </c>
      <c r="I15512" s="9">
        <v>195.75022886597199</v>
      </c>
      <c r="J15512" s="9">
        <v>474.30857459677401</v>
      </c>
      <c r="K15512" s="9">
        <v>368.91676443452297</v>
      </c>
      <c r="L15512" s="9">
        <v>489.95456518817201</v>
      </c>
      <c r="M15512" s="9">
        <v>269.97434083333297</v>
      </c>
      <c r="N15512" s="9">
        <v>301.10335777777698</v>
      </c>
      <c r="O15512" s="9">
        <v>262.60750309139701</v>
      </c>
      <c r="P15512" s="9">
        <v>174.531960694444</v>
      </c>
      <c r="Q15512" s="9">
        <v>204.47160832392399</v>
      </c>
      <c r="R15512" s="9">
        <v>164.880101111111</v>
      </c>
      <c r="S15512" s="9">
        <v>207.020324739583</v>
      </c>
      <c r="T15512" s="9">
        <v>208.443789833333</v>
      </c>
    </row>
    <row r="15513" spans="1:20" x14ac:dyDescent="0.35">
      <c r="A15513">
        <f t="shared" si="472"/>
        <v>15513</v>
      </c>
      <c r="B15513" s="3" t="s">
        <v>1038</v>
      </c>
      <c r="C15513" s="3" t="s">
        <v>77</v>
      </c>
      <c r="D15513" s="3" t="s">
        <v>60</v>
      </c>
      <c r="E15513">
        <v>2026</v>
      </c>
      <c r="F15513" s="3" t="str">
        <f t="shared" si="471"/>
        <v>RCGenL GOOS2026</v>
      </c>
      <c r="G15513" s="9">
        <v>163.64677163978399</v>
      </c>
      <c r="H15513" s="9">
        <v>215.67794402777699</v>
      </c>
      <c r="I15513" s="9">
        <v>343.19165972222203</v>
      </c>
      <c r="J15513" s="9">
        <v>530.31479686827902</v>
      </c>
      <c r="K15513" s="9">
        <v>523.55723303571403</v>
      </c>
      <c r="L15513" s="9">
        <v>498.41812741935399</v>
      </c>
      <c r="M15513" s="9">
        <v>381.85921138888801</v>
      </c>
      <c r="N15513" s="9">
        <v>467.259588888888</v>
      </c>
      <c r="O15513" s="9">
        <v>595.34199193548295</v>
      </c>
      <c r="P15513" s="9">
        <v>618.40085555555504</v>
      </c>
      <c r="Q15513" s="9">
        <v>355.27626518817198</v>
      </c>
      <c r="R15513" s="9">
        <v>246.36870555555501</v>
      </c>
      <c r="S15513" s="9">
        <v>235.61229791666599</v>
      </c>
      <c r="T15513" s="9">
        <v>226.825211805555</v>
      </c>
    </row>
    <row r="15514" spans="1:20" x14ac:dyDescent="0.35">
      <c r="A15514">
        <f t="shared" si="472"/>
        <v>15514</v>
      </c>
      <c r="B15514" s="3" t="s">
        <v>1038</v>
      </c>
      <c r="C15514" s="3" t="s">
        <v>77</v>
      </c>
      <c r="D15514" s="3" t="s">
        <v>60</v>
      </c>
      <c r="E15514">
        <v>2027</v>
      </c>
      <c r="F15514" s="3" t="str">
        <f t="shared" si="471"/>
        <v>RCGenL GOOS2027</v>
      </c>
      <c r="G15514" s="9">
        <v>196.894638446908</v>
      </c>
      <c r="H15514" s="9">
        <v>170.76855429166599</v>
      </c>
      <c r="I15514" s="9">
        <v>273.62049083333301</v>
      </c>
      <c r="J15514" s="9">
        <v>272.68140577956899</v>
      </c>
      <c r="K15514" s="9">
        <v>324.80334508928502</v>
      </c>
      <c r="L15514" s="9">
        <v>269.91861747311799</v>
      </c>
      <c r="M15514" s="9">
        <v>134.96562277777701</v>
      </c>
      <c r="N15514" s="9">
        <v>512.49665000000005</v>
      </c>
      <c r="O15514" s="9">
        <v>272.10662876344003</v>
      </c>
      <c r="P15514" s="9">
        <v>274.66026166666597</v>
      </c>
      <c r="Q15514" s="9">
        <v>231.29675389784899</v>
      </c>
      <c r="R15514" s="9">
        <v>182.717988611111</v>
      </c>
      <c r="S15514" s="9">
        <v>179.594852083333</v>
      </c>
      <c r="T15514" s="9">
        <v>294.23019875</v>
      </c>
    </row>
    <row r="15515" spans="1:20" x14ac:dyDescent="0.35">
      <c r="A15515">
        <f t="shared" si="472"/>
        <v>15515</v>
      </c>
      <c r="B15515" s="3" t="s">
        <v>1038</v>
      </c>
      <c r="C15515" s="3" t="s">
        <v>77</v>
      </c>
      <c r="D15515" s="3" t="s">
        <v>60</v>
      </c>
      <c r="E15515">
        <v>2028</v>
      </c>
      <c r="F15515" s="3" t="str">
        <f t="shared" si="471"/>
        <v>RCGenL GOOS2028</v>
      </c>
      <c r="G15515" s="9">
        <v>177.13894274193501</v>
      </c>
      <c r="H15515" s="9">
        <v>162.68713915277701</v>
      </c>
      <c r="I15515" s="9">
        <v>226.78391083333301</v>
      </c>
      <c r="J15515" s="9">
        <v>262.54247271505301</v>
      </c>
      <c r="K15515" s="9">
        <v>340.27329910714201</v>
      </c>
      <c r="L15515" s="9">
        <v>375.26666075268798</v>
      </c>
      <c r="M15515" s="9">
        <v>101.965026111111</v>
      </c>
      <c r="N15515" s="9">
        <v>187.52536638888799</v>
      </c>
      <c r="O15515" s="9">
        <v>449.222030107526</v>
      </c>
      <c r="P15515" s="9">
        <v>438.69334111111101</v>
      </c>
      <c r="Q15515" s="9">
        <v>279.93122983870899</v>
      </c>
      <c r="R15515" s="9">
        <v>205.89651499999999</v>
      </c>
      <c r="S15515" s="9">
        <v>213.52216510416599</v>
      </c>
      <c r="T15515" s="9">
        <v>208.63835125</v>
      </c>
    </row>
    <row r="15516" spans="1:20" x14ac:dyDescent="0.35">
      <c r="A15516">
        <f t="shared" si="472"/>
        <v>15516</v>
      </c>
      <c r="B15516" s="3" t="s">
        <v>1038</v>
      </c>
      <c r="C15516" s="3" t="s">
        <v>77</v>
      </c>
      <c r="D15516" s="3" t="s">
        <v>60</v>
      </c>
      <c r="E15516">
        <v>2029</v>
      </c>
      <c r="F15516" s="3" t="str">
        <f t="shared" si="471"/>
        <v>RCGenL GOOS2029</v>
      </c>
      <c r="G15516" s="9">
        <v>281.80048991935399</v>
      </c>
      <c r="H15516" s="9">
        <v>248.27065666666601</v>
      </c>
      <c r="I15516" s="9">
        <v>371.398244583333</v>
      </c>
      <c r="J15516" s="9">
        <v>377.14131693548302</v>
      </c>
      <c r="K15516" s="9">
        <v>390.126162499999</v>
      </c>
      <c r="L15516" s="9">
        <v>440.65712096774098</v>
      </c>
      <c r="M15516" s="9">
        <v>325.77602527777702</v>
      </c>
      <c r="N15516" s="9">
        <v>246.707064444444</v>
      </c>
      <c r="O15516" s="9">
        <v>508.46001411290302</v>
      </c>
      <c r="P15516" s="9">
        <v>253.29542944444401</v>
      </c>
      <c r="Q15516" s="9">
        <v>260.207251075268</v>
      </c>
      <c r="R15516" s="9">
        <v>186.04076944444401</v>
      </c>
      <c r="S15516" s="9">
        <v>224.18228463541601</v>
      </c>
      <c r="T15516" s="9">
        <v>288.856151527777</v>
      </c>
    </row>
    <row r="15517" spans="1:20" x14ac:dyDescent="0.35">
      <c r="A15517">
        <f t="shared" si="472"/>
        <v>15517</v>
      </c>
      <c r="B15517" s="3" t="s">
        <v>1038</v>
      </c>
      <c r="C15517" s="3" t="s">
        <v>75</v>
      </c>
      <c r="D15517" s="3" t="s">
        <v>20</v>
      </c>
      <c r="E15517">
        <v>2020</v>
      </c>
      <c r="F15517" s="3" t="str">
        <f t="shared" si="471"/>
        <v>RCElevLIBBY2020</v>
      </c>
      <c r="G15517" s="9">
        <v>2440.3347237600001</v>
      </c>
      <c r="H15517" s="9">
        <v>2434.38328</v>
      </c>
      <c r="I15517" s="9">
        <v>2407.8380035599998</v>
      </c>
      <c r="J15517" s="9">
        <v>2389.0748795999998</v>
      </c>
      <c r="K15517" s="9">
        <v>2385.1181865600001</v>
      </c>
      <c r="L15517" s="9">
        <v>2366.9587371600001</v>
      </c>
      <c r="M15517" s="9">
        <v>2368.14312039999</v>
      </c>
      <c r="N15517" s="9">
        <v>2369.2257976000001</v>
      </c>
      <c r="O15517" s="9">
        <v>2377.5460078400001</v>
      </c>
      <c r="P15517" s="9">
        <v>2428.3760619599998</v>
      </c>
      <c r="Q15517" s="9">
        <v>2452.4574275599998</v>
      </c>
      <c r="R15517" s="9">
        <v>2454.1437793199998</v>
      </c>
      <c r="S15517" s="9">
        <v>2452.7658265199998</v>
      </c>
      <c r="T15517" s="9">
        <v>2447.5132016799998</v>
      </c>
    </row>
    <row r="15518" spans="1:20" x14ac:dyDescent="0.35">
      <c r="A15518">
        <f t="shared" si="472"/>
        <v>15518</v>
      </c>
      <c r="B15518" s="3" t="s">
        <v>1038</v>
      </c>
      <c r="C15518" s="3" t="s">
        <v>75</v>
      </c>
      <c r="D15518" s="3" t="s">
        <v>20</v>
      </c>
      <c r="E15518">
        <v>2021</v>
      </c>
      <c r="F15518" s="3" t="str">
        <f t="shared" si="471"/>
        <v>RCElevLIBBY2021</v>
      </c>
      <c r="G15518" s="9">
        <v>2449.3111019999901</v>
      </c>
      <c r="H15518" s="9">
        <v>2433.7664820800001</v>
      </c>
      <c r="I15518" s="9">
        <v>2425.2691064800001</v>
      </c>
      <c r="J15518" s="9">
        <v>2399.9771109200001</v>
      </c>
      <c r="K15518" s="9">
        <v>2369.7113619199999</v>
      </c>
      <c r="L15518" s="9">
        <v>2335.4954815599999</v>
      </c>
      <c r="M15518" s="9">
        <v>2338.3399698399999</v>
      </c>
      <c r="N15518" s="9">
        <v>2346.48301472</v>
      </c>
      <c r="O15518" s="9">
        <v>2378.4646430399998</v>
      </c>
      <c r="P15518" s="9">
        <v>2417.0538831199901</v>
      </c>
      <c r="Q15518" s="9">
        <v>2445.4429916399999</v>
      </c>
      <c r="R15518" s="9">
        <v>2455.8006035200001</v>
      </c>
      <c r="S15518" s="9">
        <v>2453.6877425600001</v>
      </c>
      <c r="T15518" s="9">
        <v>2447.5132016799998</v>
      </c>
    </row>
    <row r="15519" spans="1:20" x14ac:dyDescent="0.35">
      <c r="A15519">
        <f t="shared" si="472"/>
        <v>15519</v>
      </c>
      <c r="B15519" s="3" t="s">
        <v>1038</v>
      </c>
      <c r="C15519" s="3" t="s">
        <v>75</v>
      </c>
      <c r="D15519" s="3" t="s">
        <v>20</v>
      </c>
      <c r="E15519">
        <v>2022</v>
      </c>
      <c r="F15519" s="3" t="str">
        <f t="shared" si="471"/>
        <v>RCElevLIBBY2022</v>
      </c>
      <c r="G15519" s="9">
        <v>2449.4685823199902</v>
      </c>
      <c r="H15519" s="9">
        <v>2433.14640332</v>
      </c>
      <c r="I15519" s="9">
        <v>2413.04469664</v>
      </c>
      <c r="J15519" s="9">
        <v>2403.4548013200001</v>
      </c>
      <c r="K15519" s="9">
        <v>2389.5243546799902</v>
      </c>
      <c r="L15519" s="9">
        <v>2392.4180555599901</v>
      </c>
      <c r="M15519" s="9">
        <v>2394.9508640399999</v>
      </c>
      <c r="N15519" s="9">
        <v>2403.56634988</v>
      </c>
      <c r="O15519" s="9">
        <v>2421.3944344400002</v>
      </c>
      <c r="P15519" s="9">
        <v>2442.6575584799998</v>
      </c>
      <c r="Q15519" s="9">
        <v>2448.2841990799998</v>
      </c>
      <c r="R15519" s="9">
        <v>2447.7198945999999</v>
      </c>
      <c r="S15519" s="9">
        <v>2446.3911543999998</v>
      </c>
      <c r="T15519" s="9">
        <v>2444.28485512</v>
      </c>
    </row>
    <row r="15520" spans="1:20" x14ac:dyDescent="0.35">
      <c r="A15520">
        <f t="shared" si="472"/>
        <v>15520</v>
      </c>
      <c r="B15520" s="3" t="s">
        <v>1038</v>
      </c>
      <c r="C15520" s="3" t="s">
        <v>75</v>
      </c>
      <c r="D15520" s="3" t="s">
        <v>20</v>
      </c>
      <c r="E15520">
        <v>2023</v>
      </c>
      <c r="F15520" s="3" t="str">
        <f t="shared" si="471"/>
        <v>RCElevLIBBY2023</v>
      </c>
      <c r="G15520" s="9">
        <v>2443.3038839599999</v>
      </c>
      <c r="H15520" s="9">
        <v>2434.40952672</v>
      </c>
      <c r="I15520" s="9">
        <v>2416.2861665599999</v>
      </c>
      <c r="J15520" s="9">
        <v>2403.5893157599999</v>
      </c>
      <c r="K15520" s="9">
        <v>2391.0991578799999</v>
      </c>
      <c r="L15520" s="9">
        <v>2390.1149058799901</v>
      </c>
      <c r="M15520" s="9">
        <v>2389.9869531199902</v>
      </c>
      <c r="N15520" s="9">
        <v>2389.7802601999902</v>
      </c>
      <c r="O15520" s="9">
        <v>2384.3373466399999</v>
      </c>
      <c r="P15520" s="9">
        <v>2414.1339355199998</v>
      </c>
      <c r="Q15520" s="9">
        <v>2442.71333276</v>
      </c>
      <c r="R15520" s="9">
        <v>2445.93511764</v>
      </c>
      <c r="S15520" s="9">
        <v>2446.4272436400001</v>
      </c>
      <c r="T15520" s="9">
        <v>2447.5132016799998</v>
      </c>
    </row>
    <row r="15521" spans="1:20" x14ac:dyDescent="0.35">
      <c r="A15521">
        <f t="shared" si="472"/>
        <v>15521</v>
      </c>
      <c r="B15521" s="3" t="s">
        <v>1038</v>
      </c>
      <c r="C15521" s="3" t="s">
        <v>75</v>
      </c>
      <c r="D15521" s="3" t="s">
        <v>20</v>
      </c>
      <c r="E15521">
        <v>2024</v>
      </c>
      <c r="F15521" s="3" t="str">
        <f t="shared" si="471"/>
        <v>RCElevLIBBY2024</v>
      </c>
      <c r="G15521" s="9">
        <v>2449.8130705200001</v>
      </c>
      <c r="H15521" s="9">
        <v>2435.8957472400002</v>
      </c>
      <c r="I15521" s="9">
        <v>2425.3904975599999</v>
      </c>
      <c r="J15521" s="9">
        <v>2425.0689752399999</v>
      </c>
      <c r="K15521" s="9">
        <v>2429.5374793199999</v>
      </c>
      <c r="L15521" s="9">
        <v>2430.8235685999998</v>
      </c>
      <c r="M15521" s="9">
        <v>2430.09522212</v>
      </c>
      <c r="N15521" s="9">
        <v>2433.2841985999999</v>
      </c>
      <c r="O15521" s="9">
        <v>2442.9265873600002</v>
      </c>
      <c r="P15521" s="9">
        <v>2447.8708132399902</v>
      </c>
      <c r="Q15521" s="9">
        <v>2447.0210756799902</v>
      </c>
      <c r="R15521" s="9">
        <v>2446.59128564</v>
      </c>
      <c r="S15521" s="9">
        <v>2444.2422041999998</v>
      </c>
      <c r="T15521" s="9">
        <v>2437.66740084</v>
      </c>
    </row>
    <row r="15522" spans="1:20" x14ac:dyDescent="0.35">
      <c r="A15522">
        <f t="shared" si="472"/>
        <v>15522</v>
      </c>
      <c r="B15522" s="3" t="s">
        <v>1038</v>
      </c>
      <c r="C15522" s="3" t="s">
        <v>75</v>
      </c>
      <c r="D15522" s="3" t="s">
        <v>20</v>
      </c>
      <c r="E15522">
        <v>2025</v>
      </c>
      <c r="F15522" s="3" t="str">
        <f t="shared" si="471"/>
        <v>RCElevLIBBY2025</v>
      </c>
      <c r="G15522" s="9">
        <v>2437.4771121200001</v>
      </c>
      <c r="H15522" s="9">
        <v>2435.0886605999999</v>
      </c>
      <c r="I15522" s="9">
        <v>2423.0840670399998</v>
      </c>
      <c r="J15522" s="9">
        <v>2406.7159562799998</v>
      </c>
      <c r="K15522" s="9">
        <v>2353.0807839600002</v>
      </c>
      <c r="L15522" s="9">
        <v>2339.9607047999998</v>
      </c>
      <c r="M15522" s="9">
        <v>2346.7323585599902</v>
      </c>
      <c r="N15522" s="9">
        <v>2360.2691043999998</v>
      </c>
      <c r="O15522" s="9">
        <v>2405.3544076799999</v>
      </c>
      <c r="P15522" s="9">
        <v>2436.5158259999998</v>
      </c>
      <c r="Q15522" s="9">
        <v>2441.3944350799902</v>
      </c>
      <c r="R15522" s="9">
        <v>2440.2920728399999</v>
      </c>
      <c r="S15522" s="9">
        <v>2438.5007341999999</v>
      </c>
      <c r="T15522" s="9">
        <v>2440.6759311199999</v>
      </c>
    </row>
    <row r="15523" spans="1:20" x14ac:dyDescent="0.35">
      <c r="A15523">
        <f t="shared" si="472"/>
        <v>15523</v>
      </c>
      <c r="B15523" s="3" t="s">
        <v>1038</v>
      </c>
      <c r="C15523" s="3" t="s">
        <v>75</v>
      </c>
      <c r="D15523" s="3" t="s">
        <v>20</v>
      </c>
      <c r="E15523">
        <v>2026</v>
      </c>
      <c r="F15523" s="3" t="str">
        <f t="shared" si="471"/>
        <v>RCElevLIBBY2026</v>
      </c>
      <c r="G15523" s="9">
        <v>2441.9882671199998</v>
      </c>
      <c r="H15523" s="9">
        <v>2430.2658258000001</v>
      </c>
      <c r="I15523" s="9">
        <v>2407.6345914799999</v>
      </c>
      <c r="J15523" s="9">
        <v>2373.6122806799999</v>
      </c>
      <c r="K15523" s="9">
        <v>2350.5742221999999</v>
      </c>
      <c r="L15523" s="9">
        <v>2324.7736964400001</v>
      </c>
      <c r="M15523" s="9">
        <v>2329.36687244</v>
      </c>
      <c r="N15523" s="9">
        <v>2350.5840647199998</v>
      </c>
      <c r="O15523" s="9">
        <v>2384.8393151599998</v>
      </c>
      <c r="P15523" s="9">
        <v>2434.40952672</v>
      </c>
      <c r="Q15523" s="9">
        <v>2445.3412856</v>
      </c>
      <c r="R15523" s="9">
        <v>2445.3347239199902</v>
      </c>
      <c r="S15523" s="9">
        <v>2444.1503406799902</v>
      </c>
      <c r="T15523" s="9">
        <v>2442.1588707999999</v>
      </c>
    </row>
    <row r="15524" spans="1:20" x14ac:dyDescent="0.35">
      <c r="A15524">
        <f t="shared" si="472"/>
        <v>15524</v>
      </c>
      <c r="B15524" s="3" t="s">
        <v>1038</v>
      </c>
      <c r="C15524" s="3" t="s">
        <v>75</v>
      </c>
      <c r="D15524" s="3" t="s">
        <v>20</v>
      </c>
      <c r="E15524">
        <v>2027</v>
      </c>
      <c r="F15524" s="3" t="str">
        <f t="shared" si="471"/>
        <v>RCElevLIBBY2027</v>
      </c>
      <c r="G15524" s="9">
        <v>2440.9055899199998</v>
      </c>
      <c r="H15524" s="9">
        <v>2435.0033587600001</v>
      </c>
      <c r="I15524" s="9">
        <v>2426.0105763199999</v>
      </c>
      <c r="J15524" s="9">
        <v>2423.7107074799901</v>
      </c>
      <c r="K15524" s="9">
        <v>2420.8596575199999</v>
      </c>
      <c r="L15524" s="9">
        <v>2417.1030957199901</v>
      </c>
      <c r="M15524" s="9">
        <v>2414.8458777999999</v>
      </c>
      <c r="N15524" s="9">
        <v>2424.51779412</v>
      </c>
      <c r="O15524" s="9">
        <v>2426.91280732</v>
      </c>
      <c r="P15524" s="9">
        <v>2443.8189758399999</v>
      </c>
      <c r="Q15524" s="9">
        <v>2451.0958789599999</v>
      </c>
      <c r="R15524" s="9">
        <v>2450.43971096</v>
      </c>
      <c r="S15524" s="9">
        <v>2448.80585264</v>
      </c>
      <c r="T15524" s="9">
        <v>2447.5132016799998</v>
      </c>
    </row>
    <row r="15525" spans="1:20" x14ac:dyDescent="0.35">
      <c r="A15525">
        <f t="shared" si="472"/>
        <v>15525</v>
      </c>
      <c r="B15525" s="3" t="s">
        <v>1038</v>
      </c>
      <c r="C15525" s="3" t="s">
        <v>75</v>
      </c>
      <c r="D15525" s="3" t="s">
        <v>20</v>
      </c>
      <c r="E15525">
        <v>2028</v>
      </c>
      <c r="F15525" s="3" t="str">
        <f t="shared" si="471"/>
        <v>RCElevLIBBY2028</v>
      </c>
      <c r="G15525" s="9">
        <v>2448.4646452799998</v>
      </c>
      <c r="H15525" s="9">
        <v>2435.3773745200001</v>
      </c>
      <c r="I15525" s="9">
        <v>2425.7087390400002</v>
      </c>
      <c r="J15525" s="9">
        <v>2423.1693688800001</v>
      </c>
      <c r="K15525" s="9">
        <v>2422.0506024400001</v>
      </c>
      <c r="L15525" s="9">
        <v>2419.8327546</v>
      </c>
      <c r="M15525" s="9">
        <v>2418.4318359200001</v>
      </c>
      <c r="N15525" s="9">
        <v>2422.9692376399998</v>
      </c>
      <c r="O15525" s="9">
        <v>2441.90296528</v>
      </c>
      <c r="P15525" s="9">
        <v>2453.4515220799999</v>
      </c>
      <c r="Q15525" s="9">
        <v>2451.7487661199998</v>
      </c>
      <c r="R15525" s="9">
        <v>2449.1503408399999</v>
      </c>
      <c r="S15525" s="9">
        <v>2445.2920730000001</v>
      </c>
      <c r="T15525" s="9">
        <v>2437.66740084</v>
      </c>
    </row>
    <row r="15526" spans="1:20" x14ac:dyDescent="0.35">
      <c r="A15526">
        <f t="shared" si="472"/>
        <v>15526</v>
      </c>
      <c r="B15526" s="3" t="s">
        <v>1038</v>
      </c>
      <c r="C15526" s="3" t="s">
        <v>75</v>
      </c>
      <c r="D15526" s="3" t="s">
        <v>20</v>
      </c>
      <c r="E15526">
        <v>2029</v>
      </c>
      <c r="F15526" s="3" t="str">
        <f t="shared" si="471"/>
        <v>RCElevLIBBY2029</v>
      </c>
      <c r="G15526" s="9">
        <v>2436.8242249599998</v>
      </c>
      <c r="H15526" s="9">
        <v>2433.2021776000001</v>
      </c>
      <c r="I15526" s="9">
        <v>2425.2756681599999</v>
      </c>
      <c r="J15526" s="9">
        <v>2418.1529645199998</v>
      </c>
      <c r="K15526" s="9">
        <v>2415.7218620799999</v>
      </c>
      <c r="L15526" s="9">
        <v>2417.6706810399901</v>
      </c>
      <c r="M15526" s="9">
        <v>2421.3091325999999</v>
      </c>
      <c r="N15526" s="9">
        <v>2423.4646444800001</v>
      </c>
      <c r="O15526" s="9">
        <v>2428.79272864</v>
      </c>
      <c r="P15526" s="9">
        <v>2441.7028340399902</v>
      </c>
      <c r="Q15526" s="9">
        <v>2452.5099209999998</v>
      </c>
      <c r="R15526" s="9">
        <v>2451.2205508799998</v>
      </c>
      <c r="S15526" s="9">
        <v>2449.5243565999999</v>
      </c>
      <c r="T15526" s="9">
        <v>2447.5132016799998</v>
      </c>
    </row>
    <row r="15527" spans="1:20" x14ac:dyDescent="0.35">
      <c r="A15527">
        <f t="shared" si="472"/>
        <v>15527</v>
      </c>
      <c r="B15527" s="3" t="s">
        <v>1038</v>
      </c>
      <c r="C15527" s="3" t="s">
        <v>86</v>
      </c>
      <c r="D15527" s="3" t="s">
        <v>20</v>
      </c>
      <c r="E15527">
        <v>2020</v>
      </c>
      <c r="F15527" s="3" t="str">
        <f t="shared" si="471"/>
        <v>RCQOutLIBBY2020</v>
      </c>
      <c r="G15527" s="9">
        <v>6.0618547664363502</v>
      </c>
      <c r="H15527" s="9">
        <v>13.1905429421495</v>
      </c>
      <c r="I15527" s="9">
        <v>20.538412960186001</v>
      </c>
      <c r="J15527" s="9">
        <v>13.981296435773899</v>
      </c>
      <c r="K15527" s="9">
        <v>5.5941691482293203</v>
      </c>
      <c r="L15527" s="9">
        <v>12.070030826381499</v>
      </c>
      <c r="M15527" s="9">
        <v>6.4465520202251296</v>
      </c>
      <c r="N15527" s="9">
        <v>9.5839110590319407</v>
      </c>
      <c r="O15527" s="9">
        <v>16.589865494804702</v>
      </c>
      <c r="P15527" s="9">
        <v>16.4659564481179</v>
      </c>
      <c r="Q15527" s="9">
        <v>10.791549108107301</v>
      </c>
      <c r="R15527" s="9">
        <v>10.6785663009929</v>
      </c>
      <c r="S15527" s="9">
        <v>10.114009926858699</v>
      </c>
      <c r="T15527" s="9">
        <v>11.738565780321</v>
      </c>
    </row>
    <row r="15528" spans="1:20" x14ac:dyDescent="0.35">
      <c r="A15528">
        <f t="shared" si="472"/>
        <v>15528</v>
      </c>
      <c r="B15528" s="3" t="s">
        <v>1038</v>
      </c>
      <c r="C15528" s="3" t="s">
        <v>86</v>
      </c>
      <c r="D15528" s="3" t="s">
        <v>20</v>
      </c>
      <c r="E15528">
        <v>2021</v>
      </c>
      <c r="F15528" s="3" t="str">
        <f t="shared" si="471"/>
        <v>RCQOutLIBBY2021</v>
      </c>
      <c r="G15528" s="9">
        <v>5.6175262632943497</v>
      </c>
      <c r="H15528" s="9">
        <v>17.087269906010199</v>
      </c>
      <c r="I15528" s="9">
        <v>9.73176376083868</v>
      </c>
      <c r="J15528" s="9">
        <v>17.381942153840399</v>
      </c>
      <c r="K15528" s="9">
        <v>21.1196265739156</v>
      </c>
      <c r="L15528" s="9">
        <v>16.6573868682535</v>
      </c>
      <c r="M15528" s="9">
        <v>3.8937460688544401</v>
      </c>
      <c r="N15528" s="9">
        <v>8.7185057970247204</v>
      </c>
      <c r="O15528" s="9">
        <v>16.142584766835402</v>
      </c>
      <c r="P15528" s="9">
        <v>19.196636785092</v>
      </c>
      <c r="Q15528" s="9">
        <v>15.3933629542832</v>
      </c>
      <c r="R15528" s="9">
        <v>13.0095404094671</v>
      </c>
      <c r="S15528" s="9">
        <v>15.8266453977752</v>
      </c>
      <c r="T15528" s="9">
        <v>14.2174413173561</v>
      </c>
    </row>
    <row r="15529" spans="1:20" x14ac:dyDescent="0.35">
      <c r="A15529">
        <f t="shared" si="472"/>
        <v>15529</v>
      </c>
      <c r="B15529" s="3" t="s">
        <v>1038</v>
      </c>
      <c r="C15529" s="3" t="s">
        <v>86</v>
      </c>
      <c r="D15529" s="3" t="s">
        <v>20</v>
      </c>
      <c r="E15529">
        <v>2022</v>
      </c>
      <c r="F15529" s="3" t="str">
        <f t="shared" si="471"/>
        <v>RCQOutLIBBY2022</v>
      </c>
      <c r="G15529" s="9">
        <v>6.2011390217696212</v>
      </c>
      <c r="H15529" s="9">
        <v>17.354573561761502</v>
      </c>
      <c r="I15529" s="9">
        <v>16.357279597042201</v>
      </c>
      <c r="J15529" s="9">
        <v>12.241673213297201</v>
      </c>
      <c r="K15529" s="9">
        <v>15.079389263706</v>
      </c>
      <c r="L15529" s="9">
        <v>4.2875842162322497</v>
      </c>
      <c r="M15529" s="9">
        <v>4.8413697587840199</v>
      </c>
      <c r="N15529" s="9">
        <v>13.1020454253159</v>
      </c>
      <c r="O15529" s="9">
        <v>20.690613814374299</v>
      </c>
      <c r="P15529" s="9">
        <v>15.0459487777399</v>
      </c>
      <c r="Q15529" s="9">
        <v>9.6395554604458997</v>
      </c>
      <c r="R15529" s="9">
        <v>8.2084344146174981</v>
      </c>
      <c r="S15529" s="9">
        <v>7.4543201239445303</v>
      </c>
      <c r="T15529" s="9">
        <v>5.8282445389350004</v>
      </c>
    </row>
    <row r="15530" spans="1:20" x14ac:dyDescent="0.35">
      <c r="A15530">
        <f t="shared" si="472"/>
        <v>15530</v>
      </c>
      <c r="B15530" s="3" t="s">
        <v>1038</v>
      </c>
      <c r="C15530" s="3" t="s">
        <v>86</v>
      </c>
      <c r="D15530" s="3" t="s">
        <v>20</v>
      </c>
      <c r="E15530">
        <v>2023</v>
      </c>
      <c r="F15530" s="3" t="str">
        <f t="shared" si="471"/>
        <v>RCQOutLIBBY2023</v>
      </c>
      <c r="G15530" s="9">
        <v>5.2826257343045002</v>
      </c>
      <c r="H15530" s="9">
        <v>11.0153013769254</v>
      </c>
      <c r="I15530" s="9">
        <v>14.4494154638416</v>
      </c>
      <c r="J15530" s="9">
        <v>10.548499340974599</v>
      </c>
      <c r="K15530" s="9">
        <v>11.126146646228101</v>
      </c>
      <c r="L15530" s="9">
        <v>4.0618057134045698</v>
      </c>
      <c r="M15530" s="9">
        <v>5.30226631525111</v>
      </c>
      <c r="N15530" s="9">
        <v>10.0424564546298</v>
      </c>
      <c r="O15530" s="9">
        <v>18.952393795876699</v>
      </c>
      <c r="P15530" s="9">
        <v>17.045188388678302</v>
      </c>
      <c r="Q15530" s="9">
        <v>10.1844797611407</v>
      </c>
      <c r="R15530" s="9">
        <v>10.298599421172201</v>
      </c>
      <c r="S15530" s="9">
        <v>9.6739292061671804</v>
      </c>
      <c r="T15530" s="9">
        <v>9.6242308454070091</v>
      </c>
    </row>
    <row r="15531" spans="1:20" x14ac:dyDescent="0.35">
      <c r="A15531">
        <f t="shared" si="472"/>
        <v>15531</v>
      </c>
      <c r="B15531" s="3" t="s">
        <v>1038</v>
      </c>
      <c r="C15531" s="3" t="s">
        <v>86</v>
      </c>
      <c r="D15531" s="3" t="s">
        <v>20</v>
      </c>
      <c r="E15531">
        <v>2024</v>
      </c>
      <c r="F15531" s="3" t="str">
        <f t="shared" si="471"/>
        <v>RCQOutLIBBY2024</v>
      </c>
      <c r="G15531" s="9">
        <v>8.4072696862188092</v>
      </c>
      <c r="H15531" s="9">
        <v>17.2657221199599</v>
      </c>
      <c r="I15531" s="9">
        <v>12.497126417718</v>
      </c>
      <c r="J15531" s="9">
        <v>6.6602720443953496</v>
      </c>
      <c r="K15531" s="9">
        <v>2.8497740888447902</v>
      </c>
      <c r="L15531" s="9">
        <v>4.1184351216355104</v>
      </c>
      <c r="M15531" s="9">
        <v>6.3408730245768004</v>
      </c>
      <c r="N15531" s="9">
        <v>4.2654417891720797</v>
      </c>
      <c r="O15531" s="9">
        <v>15.2770286776276</v>
      </c>
      <c r="P15531" s="9">
        <v>17.509348196819701</v>
      </c>
      <c r="Q15531" s="9">
        <v>10.816583084268</v>
      </c>
      <c r="R15531" s="9">
        <v>9.1632713571194397</v>
      </c>
      <c r="S15531" s="9">
        <v>8.5394838160150996</v>
      </c>
      <c r="T15531" s="9">
        <v>10.2353064964728</v>
      </c>
    </row>
    <row r="15532" spans="1:20" x14ac:dyDescent="0.35">
      <c r="A15532">
        <f t="shared" si="472"/>
        <v>15532</v>
      </c>
      <c r="B15532" s="3" t="s">
        <v>1038</v>
      </c>
      <c r="C15532" s="3" t="s">
        <v>86</v>
      </c>
      <c r="D15532" s="3" t="s">
        <v>20</v>
      </c>
      <c r="E15532">
        <v>2025</v>
      </c>
      <c r="F15532" s="3" t="str">
        <f t="shared" si="471"/>
        <v>RCQOutLIBBY2025</v>
      </c>
      <c r="G15532" s="9">
        <v>4.9704133403552397</v>
      </c>
      <c r="H15532" s="9">
        <v>5.6549521444555904</v>
      </c>
      <c r="I15532" s="9">
        <v>10.400292650165801</v>
      </c>
      <c r="J15532" s="9">
        <v>13.5071045851282</v>
      </c>
      <c r="K15532" s="9">
        <v>34.421014081712997</v>
      </c>
      <c r="L15532" s="9">
        <v>10.214755736889</v>
      </c>
      <c r="M15532" s="9">
        <v>3.1893617496679099</v>
      </c>
      <c r="N15532" s="9">
        <v>9.0822141393695794</v>
      </c>
      <c r="O15532" s="9">
        <v>18.219654393312702</v>
      </c>
      <c r="P15532" s="9">
        <v>14.725853000217899</v>
      </c>
      <c r="Q15532" s="9">
        <v>10.526561886729301</v>
      </c>
      <c r="R15532" s="9">
        <v>8.8197027384375009</v>
      </c>
      <c r="S15532" s="9">
        <v>9.0911424934877623</v>
      </c>
      <c r="T15532" s="9">
        <v>5.7253636416237397</v>
      </c>
    </row>
    <row r="15533" spans="1:20" x14ac:dyDescent="0.35">
      <c r="A15533">
        <f t="shared" si="472"/>
        <v>15533</v>
      </c>
      <c r="B15533" s="3" t="s">
        <v>1038</v>
      </c>
      <c r="C15533" s="3" t="s">
        <v>86</v>
      </c>
      <c r="D15533" s="3" t="s">
        <v>20</v>
      </c>
      <c r="E15533">
        <v>2026</v>
      </c>
      <c r="F15533" s="3" t="str">
        <f t="shared" si="471"/>
        <v>RCQOutLIBBY2026</v>
      </c>
      <c r="G15533" s="9">
        <v>5.1811762972553703</v>
      </c>
      <c r="H15533" s="9">
        <v>19.644525744065799</v>
      </c>
      <c r="I15533" s="9">
        <v>20.179077237758499</v>
      </c>
      <c r="J15533" s="9">
        <v>28.0262063620366</v>
      </c>
      <c r="K15533" s="9">
        <v>16.367123902774399</v>
      </c>
      <c r="L15533" s="9">
        <v>15.189343007408601</v>
      </c>
      <c r="M15533" s="9">
        <v>3.80955733958527</v>
      </c>
      <c r="N15533" s="9">
        <v>8.8511982161643008</v>
      </c>
      <c r="O15533" s="9">
        <v>19.624546034946299</v>
      </c>
      <c r="P15533" s="9">
        <v>15.239845905409</v>
      </c>
      <c r="Q15533" s="9">
        <v>10.140243137912</v>
      </c>
      <c r="R15533" s="9">
        <v>9.0941743322208293</v>
      </c>
      <c r="S15533" s="9">
        <v>8.5295261337526007</v>
      </c>
      <c r="T15533" s="9">
        <v>5.8068726150827699</v>
      </c>
    </row>
    <row r="15534" spans="1:20" x14ac:dyDescent="0.35">
      <c r="A15534">
        <f t="shared" si="472"/>
        <v>15534</v>
      </c>
      <c r="B15534" s="3" t="s">
        <v>1038</v>
      </c>
      <c r="C15534" s="3" t="s">
        <v>86</v>
      </c>
      <c r="D15534" s="3" t="s">
        <v>20</v>
      </c>
      <c r="E15534">
        <v>2027</v>
      </c>
      <c r="F15534" s="3" t="str">
        <f t="shared" si="471"/>
        <v>RCQOutLIBBY2027</v>
      </c>
      <c r="G15534" s="9">
        <v>5.0101087422303001</v>
      </c>
      <c r="H15534" s="9">
        <v>7.7309815387087504</v>
      </c>
      <c r="I15534" s="9">
        <v>8.9162690259805508</v>
      </c>
      <c r="J15534" s="9">
        <v>3.7858445196306398</v>
      </c>
      <c r="K15534" s="9">
        <v>3.91861567155218</v>
      </c>
      <c r="L15534" s="9">
        <v>4.0538611423065101</v>
      </c>
      <c r="M15534" s="9">
        <v>6.0627873005602702</v>
      </c>
      <c r="N15534" s="9">
        <v>6.75253331092763</v>
      </c>
      <c r="O15534" s="9">
        <v>20.7621594424477</v>
      </c>
      <c r="P15534" s="9">
        <v>11.9255755069227</v>
      </c>
      <c r="Q15534" s="9">
        <v>9.0581570141769401</v>
      </c>
      <c r="R15534" s="9">
        <v>10.3268708973947</v>
      </c>
      <c r="S15534" s="9">
        <v>10.2813665650408</v>
      </c>
      <c r="T15534" s="9">
        <v>8.0676617194356908</v>
      </c>
    </row>
    <row r="15535" spans="1:20" x14ac:dyDescent="0.35">
      <c r="A15535">
        <f t="shared" si="472"/>
        <v>15535</v>
      </c>
      <c r="B15535" s="3" t="s">
        <v>1038</v>
      </c>
      <c r="C15535" s="3" t="s">
        <v>86</v>
      </c>
      <c r="D15535" s="3" t="s">
        <v>20</v>
      </c>
      <c r="E15535">
        <v>2028</v>
      </c>
      <c r="F15535" s="3" t="str">
        <f t="shared" si="471"/>
        <v>RCQOutLIBBY2028</v>
      </c>
      <c r="G15535" s="9">
        <v>4.3589450497146496</v>
      </c>
      <c r="H15535" s="9">
        <v>13.295714980672599</v>
      </c>
      <c r="I15535" s="9">
        <v>9.7713068624568002</v>
      </c>
      <c r="J15535" s="9">
        <v>4.0984108220929398</v>
      </c>
      <c r="K15535" s="9">
        <v>3.1934877794796801</v>
      </c>
      <c r="L15535" s="9">
        <v>4.2180874979831904</v>
      </c>
      <c r="M15535" s="9">
        <v>5.6591472478848601</v>
      </c>
      <c r="N15535" s="9">
        <v>4.8098035902369398</v>
      </c>
      <c r="O15535" s="9">
        <v>15.3729585073867</v>
      </c>
      <c r="P15535" s="9">
        <v>14.1024255443419</v>
      </c>
      <c r="Q15535" s="9">
        <v>10.538262819539501</v>
      </c>
      <c r="R15535" s="9">
        <v>9.5284223378147193</v>
      </c>
      <c r="S15535" s="9">
        <v>9.8660893382779893</v>
      </c>
      <c r="T15535" s="9">
        <v>9.1455313833513099</v>
      </c>
    </row>
    <row r="15536" spans="1:20" x14ac:dyDescent="0.35">
      <c r="A15536">
        <f t="shared" si="472"/>
        <v>15536</v>
      </c>
      <c r="B15536" s="3" t="s">
        <v>1038</v>
      </c>
      <c r="C15536" s="3" t="s">
        <v>86</v>
      </c>
      <c r="D15536" s="3" t="s">
        <v>20</v>
      </c>
      <c r="E15536">
        <v>2029</v>
      </c>
      <c r="F15536" s="3" t="str">
        <f t="shared" si="471"/>
        <v>RCQOutLIBBY2029</v>
      </c>
      <c r="G15536" s="9">
        <v>4.9144311868825197</v>
      </c>
      <c r="H15536" s="9">
        <v>5.8911309814608996</v>
      </c>
      <c r="I15536" s="9">
        <v>7.7914115862270101</v>
      </c>
      <c r="J15536" s="9">
        <v>6.1125543968906202</v>
      </c>
      <c r="K15536" s="9">
        <v>3.86860490564843</v>
      </c>
      <c r="L15536" s="9">
        <v>3.57754420394112</v>
      </c>
      <c r="M15536" s="9">
        <v>3.6758219694174898</v>
      </c>
      <c r="N15536" s="9">
        <v>7.3453391401133299</v>
      </c>
      <c r="O15536" s="9">
        <v>19.2070880071056</v>
      </c>
      <c r="P15536" s="9">
        <v>11.943614781201701</v>
      </c>
      <c r="Q15536" s="9">
        <v>10.177520629960499</v>
      </c>
      <c r="R15536" s="9">
        <v>9.05576525852541</v>
      </c>
      <c r="S15536" s="9">
        <v>8.2444033925020808</v>
      </c>
      <c r="T15536" s="9">
        <v>8.3479062874148902</v>
      </c>
    </row>
    <row r="15537" spans="1:20" x14ac:dyDescent="0.35">
      <c r="A15537">
        <f t="shared" si="472"/>
        <v>15537</v>
      </c>
      <c r="B15537" s="3" t="s">
        <v>1038</v>
      </c>
      <c r="C15537" s="3" t="s">
        <v>95</v>
      </c>
      <c r="D15537" s="3" t="s">
        <v>20</v>
      </c>
      <c r="E15537">
        <v>2020</v>
      </c>
      <c r="F15537" s="3" t="str">
        <f t="shared" si="471"/>
        <v>RCSpillLIBBY2020</v>
      </c>
      <c r="G15537" s="9">
        <v>0.20030873339637001</v>
      </c>
      <c r="H15537" s="9">
        <v>0.63659352109354095</v>
      </c>
      <c r="I15537" s="9">
        <v>6.1632441214842304</v>
      </c>
      <c r="J15537" s="9">
        <v>9.1589098623764098</v>
      </c>
      <c r="K15537" s="9">
        <v>1.1243293006703099</v>
      </c>
      <c r="L15537" s="9">
        <v>10.253781407826301</v>
      </c>
      <c r="M15537" s="9">
        <v>0.19111125043111099</v>
      </c>
      <c r="N15537" s="9">
        <v>0.200000145799999</v>
      </c>
      <c r="O15537" s="9">
        <v>0.22920905034341299</v>
      </c>
      <c r="P15537" s="9">
        <v>1.1677545521055499</v>
      </c>
      <c r="Q15537" s="9">
        <v>0.73959049167876301</v>
      </c>
      <c r="R15537" s="9">
        <v>0.244569606353333</v>
      </c>
      <c r="S15537" s="9">
        <v>0.200000145799999</v>
      </c>
      <c r="T15537" s="9">
        <v>0.29289149950861099</v>
      </c>
    </row>
    <row r="15538" spans="1:20" x14ac:dyDescent="0.35">
      <c r="A15538">
        <f t="shared" si="472"/>
        <v>15538</v>
      </c>
      <c r="B15538" s="3" t="s">
        <v>1038</v>
      </c>
      <c r="C15538" s="3" t="s">
        <v>95</v>
      </c>
      <c r="D15538" s="3" t="s">
        <v>20</v>
      </c>
      <c r="E15538">
        <v>2021</v>
      </c>
      <c r="F15538" s="3" t="str">
        <f t="shared" si="471"/>
        <v>RCSpillLIBBY2021</v>
      </c>
      <c r="G15538" s="9">
        <v>0.200000145799999</v>
      </c>
      <c r="H15538" s="9">
        <v>0.39468407548305501</v>
      </c>
      <c r="I15538" s="9">
        <v>0.51308887650611101</v>
      </c>
      <c r="J15538" s="9">
        <v>13.4963424907706</v>
      </c>
      <c r="K15538" s="9">
        <v>18.938700551297899</v>
      </c>
      <c r="L15538" s="9">
        <v>14.7579530767887</v>
      </c>
      <c r="M15538" s="9">
        <v>0.20000014285708301</v>
      </c>
      <c r="N15538" s="9">
        <v>0.42097854541361102</v>
      </c>
      <c r="O15538" s="9">
        <v>0.53038227005900496</v>
      </c>
      <c r="P15538" s="9">
        <v>0.70296676527680502</v>
      </c>
      <c r="Q15538" s="9">
        <v>1.50992421690221</v>
      </c>
      <c r="R15538" s="9">
        <v>0.200000145799999</v>
      </c>
      <c r="S15538" s="9">
        <v>0.20843122498880201</v>
      </c>
      <c r="T15538" s="9">
        <v>0.24458631181979101</v>
      </c>
    </row>
    <row r="15539" spans="1:20" x14ac:dyDescent="0.35">
      <c r="A15539">
        <f t="shared" si="472"/>
        <v>15539</v>
      </c>
      <c r="B15539" s="3" t="s">
        <v>1038</v>
      </c>
      <c r="C15539" s="3" t="s">
        <v>95</v>
      </c>
      <c r="D15539" s="3" t="s">
        <v>20</v>
      </c>
      <c r="E15539">
        <v>2022</v>
      </c>
      <c r="F15539" s="3" t="str">
        <f t="shared" si="471"/>
        <v>RCSpillLIBBY2022</v>
      </c>
      <c r="G15539" s="9">
        <v>0.200000145799999</v>
      </c>
      <c r="H15539" s="9">
        <v>0.43481499282374902</v>
      </c>
      <c r="I15539" s="9">
        <v>3.9343499673474298</v>
      </c>
      <c r="J15539" s="9">
        <v>4.1872966194245897</v>
      </c>
      <c r="K15539" s="9">
        <v>9.5542460452718707</v>
      </c>
      <c r="L15539" s="9">
        <v>0.20000014390134399</v>
      </c>
      <c r="M15539" s="9">
        <v>0.200000145799999</v>
      </c>
      <c r="N15539" s="9">
        <v>0.26987398494388798</v>
      </c>
      <c r="O15539" s="9">
        <v>1.59837200380779</v>
      </c>
      <c r="P15539" s="9">
        <v>0.232269973079374</v>
      </c>
      <c r="Q15539" s="9">
        <v>0.19892487619892399</v>
      </c>
      <c r="R15539" s="9">
        <v>0.20400213773527701</v>
      </c>
      <c r="S15539" s="9">
        <v>0.200000145799999</v>
      </c>
      <c r="T15539" s="9">
        <v>0.19055569447055501</v>
      </c>
    </row>
    <row r="15540" spans="1:20" x14ac:dyDescent="0.35">
      <c r="A15540">
        <f t="shared" si="472"/>
        <v>15540</v>
      </c>
      <c r="B15540" s="3" t="s">
        <v>1038</v>
      </c>
      <c r="C15540" s="3" t="s">
        <v>95</v>
      </c>
      <c r="D15540" s="3" t="s">
        <v>20</v>
      </c>
      <c r="E15540">
        <v>2023</v>
      </c>
      <c r="F15540" s="3" t="str">
        <f t="shared" si="471"/>
        <v>RCSpillLIBBY2023</v>
      </c>
      <c r="G15540" s="9">
        <v>0.200000145799999</v>
      </c>
      <c r="H15540" s="9">
        <v>0.22460833821416601</v>
      </c>
      <c r="I15540" s="9">
        <v>2.7257183547334001</v>
      </c>
      <c r="J15540" s="9">
        <v>4.3086316685858801</v>
      </c>
      <c r="K15540" s="9">
        <v>7.4478636598578101</v>
      </c>
      <c r="L15540" s="9">
        <v>0.200000145799999</v>
      </c>
      <c r="M15540" s="9">
        <v>0.23423001394722201</v>
      </c>
      <c r="N15540" s="9">
        <v>0.29921081858111098</v>
      </c>
      <c r="O15540" s="9">
        <v>0.30781290631028202</v>
      </c>
      <c r="P15540" s="9">
        <v>0.33931361046722203</v>
      </c>
      <c r="Q15540" s="9">
        <v>0.200000145799999</v>
      </c>
      <c r="R15540" s="9">
        <v>0.200000145799999</v>
      </c>
      <c r="S15540" s="9">
        <v>0.21756705546770799</v>
      </c>
      <c r="T15540" s="9">
        <v>0.29094209237965202</v>
      </c>
    </row>
    <row r="15541" spans="1:20" x14ac:dyDescent="0.35">
      <c r="A15541">
        <f t="shared" si="472"/>
        <v>15541</v>
      </c>
      <c r="B15541" s="3" t="s">
        <v>1038</v>
      </c>
      <c r="C15541" s="3" t="s">
        <v>95</v>
      </c>
      <c r="D15541" s="3" t="s">
        <v>20</v>
      </c>
      <c r="E15541">
        <v>2024</v>
      </c>
      <c r="F15541" s="3" t="str">
        <f t="shared" ref="F15541:F15604" si="473">_xlfn.CONCAT(B15541,C15541,D15541,E15541)</f>
        <v>RCSpillLIBBY2024</v>
      </c>
      <c r="G15541" s="9">
        <v>0.200000145799999</v>
      </c>
      <c r="H15541" s="9">
        <v>0.27310259015083299</v>
      </c>
      <c r="I15541" s="9">
        <v>0.39645656574319399</v>
      </c>
      <c r="J15541" s="9">
        <v>0.200000145799999</v>
      </c>
      <c r="K15541" s="9">
        <v>0.194196854972916</v>
      </c>
      <c r="L15541" s="9">
        <v>0.19811842399811799</v>
      </c>
      <c r="M15541" s="9">
        <v>0.200000145799999</v>
      </c>
      <c r="N15541" s="9">
        <v>0.19055569447055501</v>
      </c>
      <c r="O15541" s="9">
        <v>0.200000145799999</v>
      </c>
      <c r="P15541" s="9">
        <v>0.30443672688576301</v>
      </c>
      <c r="Q15541" s="9">
        <v>0.232864215499059</v>
      </c>
      <c r="R15541" s="9">
        <v>0.24596920650944401</v>
      </c>
      <c r="S15541" s="9">
        <v>0.200000145799999</v>
      </c>
      <c r="T15541" s="9">
        <v>0.27960113530076303</v>
      </c>
    </row>
    <row r="15542" spans="1:20" x14ac:dyDescent="0.35">
      <c r="A15542">
        <f t="shared" si="472"/>
        <v>15542</v>
      </c>
      <c r="B15542" s="3" t="s">
        <v>1038</v>
      </c>
      <c r="C15542" s="3" t="s">
        <v>95</v>
      </c>
      <c r="D15542" s="3" t="s">
        <v>20</v>
      </c>
      <c r="E15542">
        <v>2025</v>
      </c>
      <c r="F15542" s="3" t="str">
        <f t="shared" si="473"/>
        <v>RCSpillLIBBY2025</v>
      </c>
      <c r="G15542" s="9">
        <v>0.193817345593817</v>
      </c>
      <c r="H15542" s="9">
        <v>0.195139302874444</v>
      </c>
      <c r="I15542" s="9">
        <v>0.64791029083083296</v>
      </c>
      <c r="J15542" s="9">
        <v>6.1251905941615501</v>
      </c>
      <c r="K15542" s="9">
        <v>31.924334044869202</v>
      </c>
      <c r="L15542" s="9">
        <v>5.7104241142351402</v>
      </c>
      <c r="M15542" s="9">
        <v>0.19861179739527701</v>
      </c>
      <c r="N15542" s="9">
        <v>0.200000145799999</v>
      </c>
      <c r="O15542" s="9">
        <v>0.21410242684099401</v>
      </c>
      <c r="P15542" s="9">
        <v>0.207078147808194</v>
      </c>
      <c r="Q15542" s="9">
        <v>0.19424110518326601</v>
      </c>
      <c r="R15542" s="9">
        <v>0.181666799101666</v>
      </c>
      <c r="S15542" s="9">
        <v>0.200000145799999</v>
      </c>
      <c r="T15542" s="9">
        <v>0.19055569348958301</v>
      </c>
    </row>
    <row r="15543" spans="1:20" x14ac:dyDescent="0.35">
      <c r="A15543">
        <f t="shared" si="472"/>
        <v>15543</v>
      </c>
      <c r="B15543" s="3" t="s">
        <v>1038</v>
      </c>
      <c r="C15543" s="3" t="s">
        <v>95</v>
      </c>
      <c r="D15543" s="3" t="s">
        <v>20</v>
      </c>
      <c r="E15543">
        <v>2026</v>
      </c>
      <c r="F15543" s="3" t="str">
        <f t="shared" si="473"/>
        <v>RCSpillLIBBY2026</v>
      </c>
      <c r="G15543" s="9">
        <v>0.19139798899139701</v>
      </c>
      <c r="H15543" s="9">
        <v>3.0644646047108299</v>
      </c>
      <c r="I15543" s="9">
        <v>2.86719020794694</v>
      </c>
      <c r="J15543" s="9">
        <v>23.145719149548</v>
      </c>
      <c r="K15543" s="9">
        <v>12.814140938507199</v>
      </c>
      <c r="L15543" s="9">
        <v>12.3717217953249</v>
      </c>
      <c r="M15543" s="9">
        <v>0.69671667733791598</v>
      </c>
      <c r="N15543" s="9">
        <v>0.57331193152819404</v>
      </c>
      <c r="O15543" s="9">
        <v>0.37788696466942201</v>
      </c>
      <c r="P15543" s="9">
        <v>0.32778436361805502</v>
      </c>
      <c r="Q15543" s="9">
        <v>0.29107247183131701</v>
      </c>
      <c r="R15543" s="9">
        <v>0.20416518316638799</v>
      </c>
      <c r="S15543" s="9">
        <v>0.182291799557291</v>
      </c>
      <c r="T15543" s="9">
        <v>0.18138902112138799</v>
      </c>
    </row>
    <row r="15544" spans="1:20" x14ac:dyDescent="0.35">
      <c r="A15544">
        <f t="shared" si="472"/>
        <v>15544</v>
      </c>
      <c r="B15544" s="3" t="s">
        <v>1038</v>
      </c>
      <c r="C15544" s="3" t="s">
        <v>95</v>
      </c>
      <c r="D15544" s="3" t="s">
        <v>20</v>
      </c>
      <c r="E15544">
        <v>2027</v>
      </c>
      <c r="F15544" s="3" t="str">
        <f t="shared" si="473"/>
        <v>RCSpillLIBBY2027</v>
      </c>
      <c r="G15544" s="9">
        <v>0.19112917159112899</v>
      </c>
      <c r="H15544" s="9">
        <v>0.215928154495277</v>
      </c>
      <c r="I15544" s="9">
        <v>0.42487723901194402</v>
      </c>
      <c r="J15544" s="9">
        <v>0.200000145799999</v>
      </c>
      <c r="K15544" s="9">
        <v>0.200000145799999</v>
      </c>
      <c r="L15544" s="9">
        <v>0.19301089339301</v>
      </c>
      <c r="M15544" s="9">
        <v>0.199444586896527</v>
      </c>
      <c r="N15544" s="9">
        <v>0.253011559006111</v>
      </c>
      <c r="O15544" s="9">
        <v>1.7975020212342701</v>
      </c>
      <c r="P15544" s="9">
        <v>0.61458209213041604</v>
      </c>
      <c r="Q15544" s="9">
        <v>0.26171387250900502</v>
      </c>
      <c r="R15544" s="9">
        <v>0.200000145799999</v>
      </c>
      <c r="S15544" s="9">
        <v>0.31995768348723902</v>
      </c>
      <c r="T15544" s="9">
        <v>0.200000145799999</v>
      </c>
    </row>
    <row r="15545" spans="1:20" x14ac:dyDescent="0.35">
      <c r="A15545">
        <f t="shared" si="472"/>
        <v>15545</v>
      </c>
      <c r="B15545" s="3" t="s">
        <v>1038</v>
      </c>
      <c r="C15545" s="3" t="s">
        <v>95</v>
      </c>
      <c r="D15545" s="3" t="s">
        <v>20</v>
      </c>
      <c r="E15545">
        <v>2028</v>
      </c>
      <c r="F15545" s="3" t="str">
        <f t="shared" si="473"/>
        <v>RCSpillLIBBY2028</v>
      </c>
      <c r="G15545" s="9">
        <v>0.200000145799999</v>
      </c>
      <c r="H15545" s="9">
        <v>0.264517729955208</v>
      </c>
      <c r="I15545" s="9">
        <v>0.34611965166041597</v>
      </c>
      <c r="J15545" s="9">
        <v>0.200000145325336</v>
      </c>
      <c r="K15545" s="9">
        <v>0.19419686075364501</v>
      </c>
      <c r="L15545" s="9">
        <v>0.19932836526317199</v>
      </c>
      <c r="M15545" s="9">
        <v>0.200000145799999</v>
      </c>
      <c r="N15545" s="9">
        <v>0.18750176706333296</v>
      </c>
      <c r="O15545" s="9">
        <v>0.200000145799999</v>
      </c>
      <c r="P15545" s="9">
        <v>0.21421151490763801</v>
      </c>
      <c r="Q15545" s="9">
        <v>0.28970630630967698</v>
      </c>
      <c r="R15545" s="9">
        <v>0.21219585536722199</v>
      </c>
      <c r="S15545" s="9">
        <v>0.200000145799999</v>
      </c>
      <c r="T15545" s="9">
        <v>0.189355744724027</v>
      </c>
    </row>
    <row r="15546" spans="1:20" x14ac:dyDescent="0.35">
      <c r="A15546">
        <f t="shared" si="472"/>
        <v>15546</v>
      </c>
      <c r="B15546" s="3" t="s">
        <v>1038</v>
      </c>
      <c r="C15546" s="3" t="s">
        <v>95</v>
      </c>
      <c r="D15546" s="3" t="s">
        <v>20</v>
      </c>
      <c r="E15546">
        <v>2029</v>
      </c>
      <c r="F15546" s="3" t="str">
        <f t="shared" si="473"/>
        <v>RCSpillLIBBY2029</v>
      </c>
      <c r="G15546" s="9">
        <v>0.200000145799999</v>
      </c>
      <c r="H15546" s="9">
        <v>0.200000145799999</v>
      </c>
      <c r="I15546" s="9">
        <v>0.300094568608333</v>
      </c>
      <c r="J15546" s="9">
        <v>1.1906801009358099</v>
      </c>
      <c r="K15546" s="9">
        <v>0.19419686075364501</v>
      </c>
      <c r="L15546" s="9">
        <v>0.19932836526317199</v>
      </c>
      <c r="M15546" s="9">
        <v>0.200000145799999</v>
      </c>
      <c r="N15546" s="9">
        <v>0.28271222346888802</v>
      </c>
      <c r="O15546" s="9">
        <v>0.27929293238790298</v>
      </c>
      <c r="P15546" s="9">
        <v>0.20666179474888799</v>
      </c>
      <c r="Q15546" s="9">
        <v>0.22571925147258004</v>
      </c>
      <c r="R15546" s="9">
        <v>0.200000145799999</v>
      </c>
      <c r="S15546" s="9">
        <v>0.200000145799999</v>
      </c>
      <c r="T15546" s="9">
        <v>0.26703881875659702</v>
      </c>
    </row>
    <row r="15547" spans="1:20" x14ac:dyDescent="0.35">
      <c r="A15547">
        <f t="shared" si="472"/>
        <v>15547</v>
      </c>
      <c r="B15547" s="3" t="s">
        <v>1038</v>
      </c>
      <c r="C15547" s="3" t="s">
        <v>77</v>
      </c>
      <c r="D15547" s="3" t="s">
        <v>20</v>
      </c>
      <c r="E15547">
        <v>2020</v>
      </c>
      <c r="F15547" s="3" t="str">
        <f t="shared" si="473"/>
        <v>RCGenLIBBY2020</v>
      </c>
      <c r="G15547" s="9">
        <v>157.40493857526801</v>
      </c>
      <c r="H15547" s="9">
        <v>327.88576124999997</v>
      </c>
      <c r="I15547" s="9">
        <v>346.04700391666597</v>
      </c>
      <c r="J15547" s="9">
        <v>111.241066948924</v>
      </c>
      <c r="K15547" s="9">
        <v>100.19608400297599</v>
      </c>
      <c r="L15547" s="9">
        <v>38.656930174731102</v>
      </c>
      <c r="M15547" s="9">
        <v>130.20402522222199</v>
      </c>
      <c r="N15547" s="9">
        <v>194.00944797222201</v>
      </c>
      <c r="O15547" s="9">
        <v>337.66097061424699</v>
      </c>
      <c r="P15547" s="9">
        <v>343.42976321249898</v>
      </c>
      <c r="Q15547" s="9">
        <v>256.30039743279502</v>
      </c>
      <c r="R15547" s="9">
        <v>286.94056491666601</v>
      </c>
      <c r="S15547" s="9">
        <v>276.55838432291603</v>
      </c>
      <c r="T15547" s="9">
        <v>305.40051388888799</v>
      </c>
    </row>
    <row r="15548" spans="1:20" x14ac:dyDescent="0.35">
      <c r="A15548">
        <f t="shared" si="472"/>
        <v>15548</v>
      </c>
      <c r="B15548" s="3" t="s">
        <v>1038</v>
      </c>
      <c r="C15548" s="3" t="s">
        <v>77</v>
      </c>
      <c r="D15548" s="3" t="s">
        <v>20</v>
      </c>
      <c r="E15548">
        <v>2021</v>
      </c>
      <c r="F15548" s="3" t="str">
        <f t="shared" si="473"/>
        <v>RCGenLIBBY2021</v>
      </c>
      <c r="G15548" s="9">
        <v>149.327543387096</v>
      </c>
      <c r="H15548" s="9">
        <v>433.09268555555502</v>
      </c>
      <c r="I15548" s="9">
        <v>238.40885679166601</v>
      </c>
      <c r="J15548" s="9">
        <v>92.519675322580596</v>
      </c>
      <c r="K15548" s="9">
        <v>48.482596473214201</v>
      </c>
      <c r="L15548" s="9">
        <v>37.912583204838697</v>
      </c>
      <c r="M15548" s="9">
        <v>66.479532058333305</v>
      </c>
      <c r="N15548" s="9">
        <v>152.954403527777</v>
      </c>
      <c r="O15548" s="9">
        <v>311.95358362903198</v>
      </c>
      <c r="P15548" s="9">
        <v>412.91894611111098</v>
      </c>
      <c r="Q15548" s="9">
        <v>345.88052948924701</v>
      </c>
      <c r="R15548" s="9">
        <v>350.144214277777</v>
      </c>
      <c r="S15548" s="9">
        <v>426.99247395833299</v>
      </c>
      <c r="T15548" s="9">
        <v>370.406256777777</v>
      </c>
    </row>
    <row r="15549" spans="1:20" x14ac:dyDescent="0.35">
      <c r="A15549">
        <f t="shared" si="472"/>
        <v>15549</v>
      </c>
      <c r="B15549" s="3" t="s">
        <v>1038</v>
      </c>
      <c r="C15549" s="3" t="s">
        <v>77</v>
      </c>
      <c r="D15549" s="3" t="s">
        <v>20</v>
      </c>
      <c r="E15549">
        <v>2022</v>
      </c>
      <c r="F15549" s="3" t="str">
        <f t="shared" si="473"/>
        <v>RCGenLIBBY2022</v>
      </c>
      <c r="G15549" s="9">
        <v>164.28498501344001</v>
      </c>
      <c r="H15549" s="9">
        <v>435.98510665972202</v>
      </c>
      <c r="I15549" s="9">
        <v>310.69521795833299</v>
      </c>
      <c r="J15549" s="9">
        <v>194.75991474462299</v>
      </c>
      <c r="K15549" s="9">
        <v>126.76287463392801</v>
      </c>
      <c r="L15549" s="9">
        <v>94.052488978494594</v>
      </c>
      <c r="M15549" s="9">
        <v>106.542409361111</v>
      </c>
      <c r="N15549" s="9">
        <v>295.45521041666598</v>
      </c>
      <c r="O15549" s="9">
        <v>436.54053584677399</v>
      </c>
      <c r="P15549" s="9">
        <v>374.42158111111098</v>
      </c>
      <c r="Q15549" s="9">
        <v>254.958007325268</v>
      </c>
      <c r="R15549" s="9">
        <v>218.87658063888799</v>
      </c>
      <c r="S15549" s="9">
        <v>198.66815049479101</v>
      </c>
      <c r="T15549" s="9">
        <v>155.47140388888801</v>
      </c>
    </row>
    <row r="15550" spans="1:20" x14ac:dyDescent="0.35">
      <c r="A15550">
        <f t="shared" si="472"/>
        <v>15550</v>
      </c>
      <c r="B15550" s="3" t="s">
        <v>1038</v>
      </c>
      <c r="C15550" s="3" t="s">
        <v>77</v>
      </c>
      <c r="D15550" s="3" t="s">
        <v>20</v>
      </c>
      <c r="E15550">
        <v>2023</v>
      </c>
      <c r="F15550" s="3" t="str">
        <f t="shared" si="473"/>
        <v>RCGenLIBBY2023</v>
      </c>
      <c r="G15550" s="9">
        <v>137.54516666666601</v>
      </c>
      <c r="H15550" s="9">
        <v>287.66021005555501</v>
      </c>
      <c r="I15550" s="9">
        <v>300.719981206944</v>
      </c>
      <c r="J15550" s="9">
        <v>146.34878992073899</v>
      </c>
      <c r="K15550" s="9">
        <v>85.443205142857096</v>
      </c>
      <c r="L15550" s="9">
        <v>88.924833427419301</v>
      </c>
      <c r="M15550" s="9">
        <v>115.504896444444</v>
      </c>
      <c r="N15550" s="9">
        <v>219.074772611111</v>
      </c>
      <c r="O15550" s="9">
        <v>411.84018528225801</v>
      </c>
      <c r="P15550" s="9">
        <v>376.75865130555502</v>
      </c>
      <c r="Q15550" s="9">
        <v>252.99780862903199</v>
      </c>
      <c r="R15550" s="9">
        <v>261.20656722222202</v>
      </c>
      <c r="S15550" s="9">
        <v>256.82273502604102</v>
      </c>
      <c r="T15550" s="9">
        <v>246.09850151388801</v>
      </c>
    </row>
    <row r="15551" spans="1:20" x14ac:dyDescent="0.35">
      <c r="A15551">
        <f t="shared" si="472"/>
        <v>15551</v>
      </c>
      <c r="B15551" s="3" t="s">
        <v>1038</v>
      </c>
      <c r="C15551" s="3" t="s">
        <v>77</v>
      </c>
      <c r="D15551" s="3" t="s">
        <v>20</v>
      </c>
      <c r="E15551">
        <v>2024</v>
      </c>
      <c r="F15551" s="3" t="str">
        <f t="shared" si="473"/>
        <v>RCGenLIBBY2024</v>
      </c>
      <c r="G15551" s="9">
        <v>227.58523197580601</v>
      </c>
      <c r="H15551" s="9">
        <v>455.92270390277702</v>
      </c>
      <c r="I15551" s="9">
        <v>313.60491497222199</v>
      </c>
      <c r="J15551" s="9">
        <v>165.45585398387001</v>
      </c>
      <c r="K15551" s="9">
        <v>69.377077306547605</v>
      </c>
      <c r="L15551" s="9">
        <v>98.0780421395161</v>
      </c>
      <c r="M15551" s="9">
        <v>157.64493802777699</v>
      </c>
      <c r="N15551" s="9">
        <v>106.86955347222199</v>
      </c>
      <c r="O15551" s="9">
        <v>398.18474572580601</v>
      </c>
      <c r="P15551" s="9">
        <v>435.45492199999899</v>
      </c>
      <c r="Q15551" s="9">
        <v>283.55717193548298</v>
      </c>
      <c r="R15551" s="9">
        <v>244.10278027777699</v>
      </c>
      <c r="S15551" s="9">
        <v>225.88620536458299</v>
      </c>
      <c r="T15551" s="9">
        <v>264.13443495833297</v>
      </c>
    </row>
    <row r="15552" spans="1:20" x14ac:dyDescent="0.35">
      <c r="A15552">
        <f t="shared" si="472"/>
        <v>15552</v>
      </c>
      <c r="B15552" s="3" t="s">
        <v>1038</v>
      </c>
      <c r="C15552" s="3" t="s">
        <v>77</v>
      </c>
      <c r="D15552" s="3" t="s">
        <v>20</v>
      </c>
      <c r="E15552">
        <v>2025</v>
      </c>
      <c r="F15552" s="3" t="str">
        <f t="shared" si="473"/>
        <v>RCGenLIBBY2025</v>
      </c>
      <c r="G15552" s="9">
        <v>126.759971693548</v>
      </c>
      <c r="H15552" s="9">
        <v>145.580285502777</v>
      </c>
      <c r="I15552" s="9">
        <v>250.76816327777701</v>
      </c>
      <c r="J15552" s="9">
        <v>180.867273010752</v>
      </c>
      <c r="K15552" s="9">
        <v>55.996472752976103</v>
      </c>
      <c r="L15552" s="9">
        <v>86.936180456989206</v>
      </c>
      <c r="M15552" s="9">
        <v>56.386586527777702</v>
      </c>
      <c r="N15552" s="9">
        <v>170.881648222222</v>
      </c>
      <c r="O15552" s="9">
        <v>386.55573266128999</v>
      </c>
      <c r="P15552" s="9">
        <v>360.81316575</v>
      </c>
      <c r="Q15552" s="9">
        <v>270.952697314516</v>
      </c>
      <c r="R15552" s="9">
        <v>234.49411699999999</v>
      </c>
      <c r="S15552" s="9">
        <v>235.37646020833299</v>
      </c>
      <c r="T15552" s="9">
        <v>149.55314436250001</v>
      </c>
    </row>
    <row r="15553" spans="1:20" x14ac:dyDescent="0.35">
      <c r="A15553">
        <f t="shared" si="472"/>
        <v>15553</v>
      </c>
      <c r="B15553" s="3" t="s">
        <v>1038</v>
      </c>
      <c r="C15553" s="3" t="s">
        <v>77</v>
      </c>
      <c r="D15553" s="3" t="s">
        <v>20</v>
      </c>
      <c r="E15553">
        <v>2026</v>
      </c>
      <c r="F15553" s="3" t="str">
        <f t="shared" si="473"/>
        <v>RCGenLIBBY2026</v>
      </c>
      <c r="G15553" s="9">
        <v>135.49771797042999</v>
      </c>
      <c r="H15553" s="9">
        <v>416.42685588888799</v>
      </c>
      <c r="I15553" s="9">
        <v>408.12032738888797</v>
      </c>
      <c r="J15553" s="9">
        <v>111.312327486559</v>
      </c>
      <c r="K15553" s="9">
        <v>73.655818556547601</v>
      </c>
      <c r="L15553" s="9">
        <v>51.562330819892402</v>
      </c>
      <c r="M15553" s="9">
        <v>53.270366750000001</v>
      </c>
      <c r="N15553" s="9">
        <v>146.48932705555501</v>
      </c>
      <c r="O15553" s="9">
        <v>391.93946075268798</v>
      </c>
      <c r="P15553" s="9">
        <v>352.72476805555499</v>
      </c>
      <c r="Q15553" s="9">
        <v>255.28382298387001</v>
      </c>
      <c r="R15553" s="9">
        <v>241.11285352777699</v>
      </c>
      <c r="S15553" s="9">
        <v>229.120203385416</v>
      </c>
      <c r="T15553" s="9">
        <v>154.01069854166599</v>
      </c>
    </row>
    <row r="15554" spans="1:20" x14ac:dyDescent="0.35">
      <c r="A15554">
        <f t="shared" si="472"/>
        <v>15554</v>
      </c>
      <c r="B15554" s="3" t="s">
        <v>1038</v>
      </c>
      <c r="C15554" s="3" t="s">
        <v>77</v>
      </c>
      <c r="D15554" s="3" t="s">
        <v>20</v>
      </c>
      <c r="E15554">
        <v>2027</v>
      </c>
      <c r="F15554" s="3" t="str">
        <f t="shared" si="473"/>
        <v>RCGenLIBBY2027</v>
      </c>
      <c r="G15554" s="9">
        <v>129.88885510752601</v>
      </c>
      <c r="H15554" s="9">
        <v>199.09604294444401</v>
      </c>
      <c r="I15554" s="9">
        <v>221.86076212500001</v>
      </c>
      <c r="J15554" s="9">
        <v>89.311793534946204</v>
      </c>
      <c r="K15554" s="9">
        <v>94.4220609077381</v>
      </c>
      <c r="L15554" s="9">
        <v>95.391001182795705</v>
      </c>
      <c r="M15554" s="9">
        <v>143.83378407222199</v>
      </c>
      <c r="N15554" s="9">
        <v>158.53131336111099</v>
      </c>
      <c r="O15554" s="9">
        <v>443.91153735228397</v>
      </c>
      <c r="P15554" s="9">
        <v>286.45665673611097</v>
      </c>
      <c r="Q15554" s="9">
        <v>233.86022794354801</v>
      </c>
      <c r="R15554" s="9">
        <v>278.46179683333298</v>
      </c>
      <c r="S15554" s="9">
        <v>263.72694182291599</v>
      </c>
      <c r="T15554" s="9">
        <v>214.208185013888</v>
      </c>
    </row>
    <row r="15555" spans="1:20" x14ac:dyDescent="0.35">
      <c r="A15555">
        <f t="shared" ref="A15555:A15618" si="474">A15554+1</f>
        <v>15555</v>
      </c>
      <c r="B15555" s="3" t="s">
        <v>1038</v>
      </c>
      <c r="C15555" s="3" t="s">
        <v>77</v>
      </c>
      <c r="D15555" s="3" t="s">
        <v>20</v>
      </c>
      <c r="E15555">
        <v>2028</v>
      </c>
      <c r="F15555" s="3" t="str">
        <f t="shared" si="473"/>
        <v>RCGenLIBBY2028</v>
      </c>
      <c r="G15555" s="9">
        <v>113.885139946236</v>
      </c>
      <c r="H15555" s="9">
        <v>343.24074227777697</v>
      </c>
      <c r="I15555" s="9">
        <v>244.64712287500001</v>
      </c>
      <c r="J15555" s="9">
        <v>99.940581478494593</v>
      </c>
      <c r="K15555" s="9">
        <v>74.309818943452299</v>
      </c>
      <c r="L15555" s="9">
        <v>100.561054935483</v>
      </c>
      <c r="M15555" s="9">
        <v>138.25432694444399</v>
      </c>
      <c r="N15555" s="9">
        <v>115.888138055555</v>
      </c>
      <c r="O15555" s="9">
        <v>393.95541971774099</v>
      </c>
      <c r="P15555" s="9">
        <v>371.93496440277698</v>
      </c>
      <c r="Q15555" s="9">
        <v>271.42875612903202</v>
      </c>
      <c r="R15555" s="9">
        <v>255.32247908333301</v>
      </c>
      <c r="S15555" s="9">
        <v>265.02016606770798</v>
      </c>
      <c r="T15555" s="9">
        <v>240.95280826388799</v>
      </c>
    </row>
    <row r="15556" spans="1:20" x14ac:dyDescent="0.35">
      <c r="A15556">
        <f t="shared" si="474"/>
        <v>15556</v>
      </c>
      <c r="B15556" s="3" t="s">
        <v>1038</v>
      </c>
      <c r="C15556" s="3" t="s">
        <v>77</v>
      </c>
      <c r="D15556" s="3" t="s">
        <v>20</v>
      </c>
      <c r="E15556">
        <v>2029</v>
      </c>
      <c r="F15556" s="3" t="str">
        <f t="shared" si="473"/>
        <v>RCGenLIBBY2029</v>
      </c>
      <c r="G15556" s="9">
        <v>124.479273615591</v>
      </c>
      <c r="H15556" s="9">
        <v>150.359232972222</v>
      </c>
      <c r="I15556" s="9">
        <v>194.55440701388801</v>
      </c>
      <c r="J15556" s="9">
        <v>121.863289676344</v>
      </c>
      <c r="K15556" s="9">
        <v>91.8365177232142</v>
      </c>
      <c r="L15556" s="9">
        <v>83.861478521505305</v>
      </c>
      <c r="M15556" s="9">
        <v>85.415688527777704</v>
      </c>
      <c r="N15556" s="9">
        <v>176.67162305555499</v>
      </c>
      <c r="O15556" s="9">
        <v>463.87932647849402</v>
      </c>
      <c r="P15556" s="9">
        <v>307.48457922222201</v>
      </c>
      <c r="Q15556" s="9">
        <v>269.39694295698899</v>
      </c>
      <c r="R15556" s="9">
        <v>244.40138899999999</v>
      </c>
      <c r="S15556" s="9">
        <v>222.78860130208301</v>
      </c>
      <c r="T15556" s="9">
        <v>216.71329738611101</v>
      </c>
    </row>
    <row r="15557" spans="1:20" x14ac:dyDescent="0.35">
      <c r="A15557">
        <f t="shared" si="474"/>
        <v>15557</v>
      </c>
      <c r="B15557" s="3" t="s">
        <v>1038</v>
      </c>
      <c r="C15557" s="3" t="s">
        <v>75</v>
      </c>
      <c r="D15557" s="3" t="s">
        <v>26</v>
      </c>
      <c r="E15557">
        <v>2020</v>
      </c>
      <c r="F15557" s="3" t="str">
        <f t="shared" si="473"/>
        <v>RCElevLO BON2020</v>
      </c>
      <c r="G15557" s="9" t="e">
        <v>#N/A</v>
      </c>
      <c r="H15557" s="9" t="e">
        <v>#N/A</v>
      </c>
      <c r="I15557" s="9" t="e">
        <v>#N/A</v>
      </c>
      <c r="J15557" s="9" t="e">
        <v>#N/A</v>
      </c>
      <c r="K15557" s="9" t="e">
        <v>#N/A</v>
      </c>
      <c r="L15557" s="9" t="e">
        <v>#N/A</v>
      </c>
      <c r="M15557" s="9" t="e">
        <v>#N/A</v>
      </c>
      <c r="N15557" s="9" t="e">
        <v>#N/A</v>
      </c>
      <c r="O15557" s="9" t="e">
        <v>#N/A</v>
      </c>
      <c r="P15557" s="9" t="e">
        <v>#N/A</v>
      </c>
      <c r="Q15557" s="9" t="e">
        <v>#N/A</v>
      </c>
      <c r="R15557" s="9" t="e">
        <v>#N/A</v>
      </c>
      <c r="S15557" s="9" t="e">
        <v>#N/A</v>
      </c>
      <c r="T15557" s="9" t="e">
        <v>#N/A</v>
      </c>
    </row>
    <row r="15558" spans="1:20" x14ac:dyDescent="0.35">
      <c r="A15558">
        <f t="shared" si="474"/>
        <v>15558</v>
      </c>
      <c r="B15558" s="3" t="s">
        <v>1038</v>
      </c>
      <c r="C15558" s="3" t="s">
        <v>75</v>
      </c>
      <c r="D15558" s="3" t="s">
        <v>26</v>
      </c>
      <c r="E15558">
        <v>2021</v>
      </c>
      <c r="F15558" s="3" t="str">
        <f t="shared" si="473"/>
        <v>RCElevLO BON2021</v>
      </c>
      <c r="G15558" s="9" t="e">
        <v>#N/A</v>
      </c>
      <c r="H15558" s="9" t="e">
        <v>#N/A</v>
      </c>
      <c r="I15558" s="9" t="e">
        <v>#N/A</v>
      </c>
      <c r="J15558" s="9" t="e">
        <v>#N/A</v>
      </c>
      <c r="K15558" s="9" t="e">
        <v>#N/A</v>
      </c>
      <c r="L15558" s="9" t="e">
        <v>#N/A</v>
      </c>
      <c r="M15558" s="9" t="e">
        <v>#N/A</v>
      </c>
      <c r="N15558" s="9" t="e">
        <v>#N/A</v>
      </c>
      <c r="O15558" s="9" t="e">
        <v>#N/A</v>
      </c>
      <c r="P15558" s="9" t="e">
        <v>#N/A</v>
      </c>
      <c r="Q15558" s="9" t="e">
        <v>#N/A</v>
      </c>
      <c r="R15558" s="9" t="e">
        <v>#N/A</v>
      </c>
      <c r="S15558" s="9" t="e">
        <v>#N/A</v>
      </c>
      <c r="T15558" s="9" t="e">
        <v>#N/A</v>
      </c>
    </row>
    <row r="15559" spans="1:20" x14ac:dyDescent="0.35">
      <c r="A15559">
        <f t="shared" si="474"/>
        <v>15559</v>
      </c>
      <c r="B15559" s="3" t="s">
        <v>1038</v>
      </c>
      <c r="C15559" s="3" t="s">
        <v>75</v>
      </c>
      <c r="D15559" s="3" t="s">
        <v>26</v>
      </c>
      <c r="E15559">
        <v>2022</v>
      </c>
      <c r="F15559" s="3" t="str">
        <f t="shared" si="473"/>
        <v>RCElevLO BON2022</v>
      </c>
      <c r="G15559" s="9" t="e">
        <v>#N/A</v>
      </c>
      <c r="H15559" s="9" t="e">
        <v>#N/A</v>
      </c>
      <c r="I15559" s="9" t="e">
        <v>#N/A</v>
      </c>
      <c r="J15559" s="9" t="e">
        <v>#N/A</v>
      </c>
      <c r="K15559" s="9" t="e">
        <v>#N/A</v>
      </c>
      <c r="L15559" s="9" t="e">
        <v>#N/A</v>
      </c>
      <c r="M15559" s="9" t="e">
        <v>#N/A</v>
      </c>
      <c r="N15559" s="9" t="e">
        <v>#N/A</v>
      </c>
      <c r="O15559" s="9" t="e">
        <v>#N/A</v>
      </c>
      <c r="P15559" s="9" t="e">
        <v>#N/A</v>
      </c>
      <c r="Q15559" s="9" t="e">
        <v>#N/A</v>
      </c>
      <c r="R15559" s="9" t="e">
        <v>#N/A</v>
      </c>
      <c r="S15559" s="9" t="e">
        <v>#N/A</v>
      </c>
      <c r="T15559" s="9" t="e">
        <v>#N/A</v>
      </c>
    </row>
    <row r="15560" spans="1:20" x14ac:dyDescent="0.35">
      <c r="A15560">
        <f t="shared" si="474"/>
        <v>15560</v>
      </c>
      <c r="B15560" s="3" t="s">
        <v>1038</v>
      </c>
      <c r="C15560" s="3" t="s">
        <v>75</v>
      </c>
      <c r="D15560" s="3" t="s">
        <v>26</v>
      </c>
      <c r="E15560">
        <v>2023</v>
      </c>
      <c r="F15560" s="3" t="str">
        <f t="shared" si="473"/>
        <v>RCElevLO BON2023</v>
      </c>
      <c r="G15560" s="9" t="e">
        <v>#N/A</v>
      </c>
      <c r="H15560" s="9" t="e">
        <v>#N/A</v>
      </c>
      <c r="I15560" s="9" t="e">
        <v>#N/A</v>
      </c>
      <c r="J15560" s="9" t="e">
        <v>#N/A</v>
      </c>
      <c r="K15560" s="9" t="e">
        <v>#N/A</v>
      </c>
      <c r="L15560" s="9" t="e">
        <v>#N/A</v>
      </c>
      <c r="M15560" s="9" t="e">
        <v>#N/A</v>
      </c>
      <c r="N15560" s="9" t="e">
        <v>#N/A</v>
      </c>
      <c r="O15560" s="9" t="e">
        <v>#N/A</v>
      </c>
      <c r="P15560" s="9" t="e">
        <v>#N/A</v>
      </c>
      <c r="Q15560" s="9" t="e">
        <v>#N/A</v>
      </c>
      <c r="R15560" s="9" t="e">
        <v>#N/A</v>
      </c>
      <c r="S15560" s="9" t="e">
        <v>#N/A</v>
      </c>
      <c r="T15560" s="9" t="e">
        <v>#N/A</v>
      </c>
    </row>
    <row r="15561" spans="1:20" x14ac:dyDescent="0.35">
      <c r="A15561">
        <f t="shared" si="474"/>
        <v>15561</v>
      </c>
      <c r="B15561" s="3" t="s">
        <v>1038</v>
      </c>
      <c r="C15561" s="3" t="s">
        <v>75</v>
      </c>
      <c r="D15561" s="3" t="s">
        <v>26</v>
      </c>
      <c r="E15561">
        <v>2024</v>
      </c>
      <c r="F15561" s="3" t="str">
        <f t="shared" si="473"/>
        <v>RCElevLO BON2024</v>
      </c>
      <c r="G15561" s="9" t="e">
        <v>#N/A</v>
      </c>
      <c r="H15561" s="9" t="e">
        <v>#N/A</v>
      </c>
      <c r="I15561" s="9" t="e">
        <v>#N/A</v>
      </c>
      <c r="J15561" s="9" t="e">
        <v>#N/A</v>
      </c>
      <c r="K15561" s="9" t="e">
        <v>#N/A</v>
      </c>
      <c r="L15561" s="9" t="e">
        <v>#N/A</v>
      </c>
      <c r="M15561" s="9" t="e">
        <v>#N/A</v>
      </c>
      <c r="N15561" s="9" t="e">
        <v>#N/A</v>
      </c>
      <c r="O15561" s="9" t="e">
        <v>#N/A</v>
      </c>
      <c r="P15561" s="9" t="e">
        <v>#N/A</v>
      </c>
      <c r="Q15561" s="9" t="e">
        <v>#N/A</v>
      </c>
      <c r="R15561" s="9" t="e">
        <v>#N/A</v>
      </c>
      <c r="S15561" s="9" t="e">
        <v>#N/A</v>
      </c>
      <c r="T15561" s="9" t="e">
        <v>#N/A</v>
      </c>
    </row>
    <row r="15562" spans="1:20" x14ac:dyDescent="0.35">
      <c r="A15562">
        <f t="shared" si="474"/>
        <v>15562</v>
      </c>
      <c r="B15562" s="3" t="s">
        <v>1038</v>
      </c>
      <c r="C15562" s="3" t="s">
        <v>75</v>
      </c>
      <c r="D15562" s="3" t="s">
        <v>26</v>
      </c>
      <c r="E15562">
        <v>2025</v>
      </c>
      <c r="F15562" s="3" t="str">
        <f t="shared" si="473"/>
        <v>RCElevLO BON2025</v>
      </c>
      <c r="G15562" s="9" t="e">
        <v>#N/A</v>
      </c>
      <c r="H15562" s="9" t="e">
        <v>#N/A</v>
      </c>
      <c r="I15562" s="9" t="e">
        <v>#N/A</v>
      </c>
      <c r="J15562" s="9" t="e">
        <v>#N/A</v>
      </c>
      <c r="K15562" s="9" t="e">
        <v>#N/A</v>
      </c>
      <c r="L15562" s="9" t="e">
        <v>#N/A</v>
      </c>
      <c r="M15562" s="9" t="e">
        <v>#N/A</v>
      </c>
      <c r="N15562" s="9" t="e">
        <v>#N/A</v>
      </c>
      <c r="O15562" s="9" t="e">
        <v>#N/A</v>
      </c>
      <c r="P15562" s="9" t="e">
        <v>#N/A</v>
      </c>
      <c r="Q15562" s="9" t="e">
        <v>#N/A</v>
      </c>
      <c r="R15562" s="9" t="e">
        <v>#N/A</v>
      </c>
      <c r="S15562" s="9" t="e">
        <v>#N/A</v>
      </c>
      <c r="T15562" s="9" t="e">
        <v>#N/A</v>
      </c>
    </row>
    <row r="15563" spans="1:20" x14ac:dyDescent="0.35">
      <c r="A15563">
        <f t="shared" si="474"/>
        <v>15563</v>
      </c>
      <c r="B15563" s="3" t="s">
        <v>1038</v>
      </c>
      <c r="C15563" s="3" t="s">
        <v>75</v>
      </c>
      <c r="D15563" s="3" t="s">
        <v>26</v>
      </c>
      <c r="E15563">
        <v>2026</v>
      </c>
      <c r="F15563" s="3" t="str">
        <f t="shared" si="473"/>
        <v>RCElevLO BON2026</v>
      </c>
      <c r="G15563" s="9" t="e">
        <v>#N/A</v>
      </c>
      <c r="H15563" s="9" t="e">
        <v>#N/A</v>
      </c>
      <c r="I15563" s="9" t="e">
        <v>#N/A</v>
      </c>
      <c r="J15563" s="9" t="e">
        <v>#N/A</v>
      </c>
      <c r="K15563" s="9" t="e">
        <v>#N/A</v>
      </c>
      <c r="L15563" s="9" t="e">
        <v>#N/A</v>
      </c>
      <c r="M15563" s="9" t="e">
        <v>#N/A</v>
      </c>
      <c r="N15563" s="9" t="e">
        <v>#N/A</v>
      </c>
      <c r="O15563" s="9" t="e">
        <v>#N/A</v>
      </c>
      <c r="P15563" s="9" t="e">
        <v>#N/A</v>
      </c>
      <c r="Q15563" s="9" t="e">
        <v>#N/A</v>
      </c>
      <c r="R15563" s="9" t="e">
        <v>#N/A</v>
      </c>
      <c r="S15563" s="9" t="e">
        <v>#N/A</v>
      </c>
      <c r="T15563" s="9" t="e">
        <v>#N/A</v>
      </c>
    </row>
    <row r="15564" spans="1:20" x14ac:dyDescent="0.35">
      <c r="A15564">
        <f t="shared" si="474"/>
        <v>15564</v>
      </c>
      <c r="B15564" s="3" t="s">
        <v>1038</v>
      </c>
      <c r="C15564" s="3" t="s">
        <v>75</v>
      </c>
      <c r="D15564" s="3" t="s">
        <v>26</v>
      </c>
      <c r="E15564">
        <v>2027</v>
      </c>
      <c r="F15564" s="3" t="str">
        <f t="shared" si="473"/>
        <v>RCElevLO BON2027</v>
      </c>
      <c r="G15564" s="9" t="e">
        <v>#N/A</v>
      </c>
      <c r="H15564" s="9" t="e">
        <v>#N/A</v>
      </c>
      <c r="I15564" s="9" t="e">
        <v>#N/A</v>
      </c>
      <c r="J15564" s="9" t="e">
        <v>#N/A</v>
      </c>
      <c r="K15564" s="9" t="e">
        <v>#N/A</v>
      </c>
      <c r="L15564" s="9" t="e">
        <v>#N/A</v>
      </c>
      <c r="M15564" s="9" t="e">
        <v>#N/A</v>
      </c>
      <c r="N15564" s="9" t="e">
        <v>#N/A</v>
      </c>
      <c r="O15564" s="9" t="e">
        <v>#N/A</v>
      </c>
      <c r="P15564" s="9" t="e">
        <v>#N/A</v>
      </c>
      <c r="Q15564" s="9" t="e">
        <v>#N/A</v>
      </c>
      <c r="R15564" s="9" t="e">
        <v>#N/A</v>
      </c>
      <c r="S15564" s="9" t="e">
        <v>#N/A</v>
      </c>
      <c r="T15564" s="9" t="e">
        <v>#N/A</v>
      </c>
    </row>
    <row r="15565" spans="1:20" x14ac:dyDescent="0.35">
      <c r="A15565">
        <f t="shared" si="474"/>
        <v>15565</v>
      </c>
      <c r="B15565" s="3" t="s">
        <v>1038</v>
      </c>
      <c r="C15565" s="3" t="s">
        <v>75</v>
      </c>
      <c r="D15565" s="3" t="s">
        <v>26</v>
      </c>
      <c r="E15565">
        <v>2028</v>
      </c>
      <c r="F15565" s="3" t="str">
        <f t="shared" si="473"/>
        <v>RCElevLO BON2028</v>
      </c>
      <c r="G15565" s="9" t="e">
        <v>#N/A</v>
      </c>
      <c r="H15565" s="9" t="e">
        <v>#N/A</v>
      </c>
      <c r="I15565" s="9" t="e">
        <v>#N/A</v>
      </c>
      <c r="J15565" s="9" t="e">
        <v>#N/A</v>
      </c>
      <c r="K15565" s="9" t="e">
        <v>#N/A</v>
      </c>
      <c r="L15565" s="9" t="e">
        <v>#N/A</v>
      </c>
      <c r="M15565" s="9" t="e">
        <v>#N/A</v>
      </c>
      <c r="N15565" s="9" t="e">
        <v>#N/A</v>
      </c>
      <c r="O15565" s="9" t="e">
        <v>#N/A</v>
      </c>
      <c r="P15565" s="9" t="e">
        <v>#N/A</v>
      </c>
      <c r="Q15565" s="9" t="e">
        <v>#N/A</v>
      </c>
      <c r="R15565" s="9" t="e">
        <v>#N/A</v>
      </c>
      <c r="S15565" s="9" t="e">
        <v>#N/A</v>
      </c>
      <c r="T15565" s="9" t="e">
        <v>#N/A</v>
      </c>
    </row>
    <row r="15566" spans="1:20" x14ac:dyDescent="0.35">
      <c r="A15566">
        <f t="shared" si="474"/>
        <v>15566</v>
      </c>
      <c r="B15566" s="3" t="s">
        <v>1038</v>
      </c>
      <c r="C15566" s="3" t="s">
        <v>75</v>
      </c>
      <c r="D15566" s="3" t="s">
        <v>26</v>
      </c>
      <c r="E15566">
        <v>2029</v>
      </c>
      <c r="F15566" s="3" t="str">
        <f t="shared" si="473"/>
        <v>RCElevLO BON2029</v>
      </c>
      <c r="G15566" s="9" t="e">
        <v>#N/A</v>
      </c>
      <c r="H15566" s="9" t="e">
        <v>#N/A</v>
      </c>
      <c r="I15566" s="9" t="e">
        <v>#N/A</v>
      </c>
      <c r="J15566" s="9" t="e">
        <v>#N/A</v>
      </c>
      <c r="K15566" s="9" t="e">
        <v>#N/A</v>
      </c>
      <c r="L15566" s="9" t="e">
        <v>#N/A</v>
      </c>
      <c r="M15566" s="9" t="e">
        <v>#N/A</v>
      </c>
      <c r="N15566" s="9" t="e">
        <v>#N/A</v>
      </c>
      <c r="O15566" s="9" t="e">
        <v>#N/A</v>
      </c>
      <c r="P15566" s="9" t="e">
        <v>#N/A</v>
      </c>
      <c r="Q15566" s="9" t="e">
        <v>#N/A</v>
      </c>
      <c r="R15566" s="9" t="e">
        <v>#N/A</v>
      </c>
      <c r="S15566" s="9" t="e">
        <v>#N/A</v>
      </c>
      <c r="T15566" s="9" t="e">
        <v>#N/A</v>
      </c>
    </row>
    <row r="15567" spans="1:20" x14ac:dyDescent="0.35">
      <c r="A15567">
        <f t="shared" si="474"/>
        <v>15567</v>
      </c>
      <c r="B15567" s="3" t="s">
        <v>1038</v>
      </c>
      <c r="C15567" s="3" t="s">
        <v>86</v>
      </c>
      <c r="D15567" s="3" t="s">
        <v>26</v>
      </c>
      <c r="E15567">
        <v>2020</v>
      </c>
      <c r="F15567" s="3" t="str">
        <f t="shared" si="473"/>
        <v>RCQOutLO BON2020</v>
      </c>
      <c r="G15567" s="9">
        <v>2.2671626915682102</v>
      </c>
      <c r="H15567" s="9">
        <v>6.8018608169490902</v>
      </c>
      <c r="I15567" s="9">
        <v>7.7436511363370801</v>
      </c>
      <c r="J15567" s="9">
        <v>6.1329048768091301</v>
      </c>
      <c r="K15567" s="9">
        <v>3.4387495657714</v>
      </c>
      <c r="L15567" s="9">
        <v>4.1537627318293202</v>
      </c>
      <c r="M15567" s="9">
        <v>3.6046455943759699</v>
      </c>
      <c r="N15567" s="9">
        <v>5.3356811357606899</v>
      </c>
      <c r="O15567" s="9">
        <v>8.4861235828282897</v>
      </c>
      <c r="P15567" s="9">
        <v>3.4876670955729101</v>
      </c>
      <c r="Q15567" s="9">
        <v>5.6839401112944197</v>
      </c>
      <c r="R15567" s="9">
        <v>4.1517247214570503</v>
      </c>
      <c r="S15567" s="9">
        <v>2.9685276040428299</v>
      </c>
      <c r="T15567" s="9">
        <v>2.72383445300555</v>
      </c>
    </row>
    <row r="15568" spans="1:20" x14ac:dyDescent="0.35">
      <c r="A15568">
        <f t="shared" si="474"/>
        <v>15568</v>
      </c>
      <c r="B15568" s="3" t="s">
        <v>1038</v>
      </c>
      <c r="C15568" s="3" t="s">
        <v>86</v>
      </c>
      <c r="D15568" s="3" t="s">
        <v>26</v>
      </c>
      <c r="E15568">
        <v>2021</v>
      </c>
      <c r="F15568" s="3" t="str">
        <f t="shared" si="473"/>
        <v>RCQOutLO BON2021</v>
      </c>
      <c r="G15568" s="9">
        <v>1.8287769111866901</v>
      </c>
      <c r="H15568" s="9">
        <v>4.6146300323029799</v>
      </c>
      <c r="I15568" s="9">
        <v>3.4376534167422199</v>
      </c>
      <c r="J15568" s="9">
        <v>5.5343292506972404</v>
      </c>
      <c r="K15568" s="9">
        <v>6.0351819807822897</v>
      </c>
      <c r="L15568" s="9">
        <v>3.9559146623833001</v>
      </c>
      <c r="M15568" s="9">
        <v>5.3341473003466602</v>
      </c>
      <c r="N15568" s="9">
        <v>2.2643022690011101</v>
      </c>
      <c r="O15568" s="9">
        <v>2.5357661584086002</v>
      </c>
      <c r="P15568" s="9">
        <v>7.0388730293462203</v>
      </c>
      <c r="Q15568" s="9">
        <v>4.9495471963508004</v>
      </c>
      <c r="R15568" s="9">
        <v>8.2484093632606896</v>
      </c>
      <c r="S15568" s="9">
        <v>7.5243139168622299</v>
      </c>
      <c r="T15568" s="9">
        <v>3.5393743891949199</v>
      </c>
    </row>
    <row r="15569" spans="1:20" x14ac:dyDescent="0.35">
      <c r="A15569">
        <f t="shared" si="474"/>
        <v>15569</v>
      </c>
      <c r="B15569" s="3" t="s">
        <v>1038</v>
      </c>
      <c r="C15569" s="3" t="s">
        <v>86</v>
      </c>
      <c r="D15569" s="3" t="s">
        <v>26</v>
      </c>
      <c r="E15569">
        <v>2022</v>
      </c>
      <c r="F15569" s="3" t="str">
        <f t="shared" si="473"/>
        <v>RCQOutLO BON2022</v>
      </c>
      <c r="G15569" s="9">
        <v>2.16031872356068</v>
      </c>
      <c r="H15569" s="9">
        <v>4.9550176131210399</v>
      </c>
      <c r="I15569" s="9">
        <v>4.6838637946743997</v>
      </c>
      <c r="J15569" s="9">
        <v>5.0324187185302502</v>
      </c>
      <c r="K15569" s="9">
        <v>5.8540031381796798</v>
      </c>
      <c r="L15569" s="9">
        <v>2.8228656443241902</v>
      </c>
      <c r="M15569" s="9">
        <v>2.54556460179194</v>
      </c>
      <c r="N15569" s="9">
        <v>4.7384367270663796</v>
      </c>
      <c r="O15569" s="9">
        <v>10.145326807159</v>
      </c>
      <c r="P15569" s="9">
        <v>9.5053433913360408</v>
      </c>
      <c r="Q15569" s="9">
        <v>5.7588058042610202</v>
      </c>
      <c r="R15569" s="9">
        <v>1.27021344169027</v>
      </c>
      <c r="S15569" s="9">
        <v>3.6554533674002601</v>
      </c>
      <c r="T15569" s="9">
        <v>1.4078696136273601</v>
      </c>
    </row>
    <row r="15570" spans="1:20" x14ac:dyDescent="0.35">
      <c r="A15570">
        <f t="shared" si="474"/>
        <v>15570</v>
      </c>
      <c r="B15570" s="3" t="s">
        <v>1038</v>
      </c>
      <c r="C15570" s="3" t="s">
        <v>86</v>
      </c>
      <c r="D15570" s="3" t="s">
        <v>26</v>
      </c>
      <c r="E15570">
        <v>2023</v>
      </c>
      <c r="F15570" s="3" t="str">
        <f t="shared" si="473"/>
        <v>RCQOutLO BON2023</v>
      </c>
      <c r="G15570" s="9">
        <v>2.13713419133934</v>
      </c>
      <c r="H15570" s="9">
        <v>2.67579726006104</v>
      </c>
      <c r="I15570" s="9">
        <v>4.51576330103752</v>
      </c>
      <c r="J15570" s="9">
        <v>7.0331029269560297</v>
      </c>
      <c r="K15570" s="9">
        <v>4.9524301667865096</v>
      </c>
      <c r="L15570" s="9">
        <v>1.77971105004296</v>
      </c>
      <c r="M15570" s="9">
        <v>1.42658148611513</v>
      </c>
      <c r="N15570" s="9">
        <v>4.6780803893104101</v>
      </c>
      <c r="O15570" s="9">
        <v>10.3002931810858</v>
      </c>
      <c r="P15570" s="9">
        <v>10.124058582044899</v>
      </c>
      <c r="Q15570" s="9">
        <v>9.7474266701766297</v>
      </c>
      <c r="R15570" s="9">
        <v>5.7328548167226296</v>
      </c>
      <c r="S15570" s="9">
        <v>3.26980036657968</v>
      </c>
      <c r="T15570" s="9">
        <v>2.5776661459842698</v>
      </c>
    </row>
    <row r="15571" spans="1:20" x14ac:dyDescent="0.35">
      <c r="A15571">
        <f t="shared" si="474"/>
        <v>15571</v>
      </c>
      <c r="B15571" s="3" t="s">
        <v>1038</v>
      </c>
      <c r="C15571" s="3" t="s">
        <v>86</v>
      </c>
      <c r="D15571" s="3" t="s">
        <v>26</v>
      </c>
      <c r="E15571">
        <v>2024</v>
      </c>
      <c r="F15571" s="3" t="str">
        <f t="shared" si="473"/>
        <v>RCQOutLO BON2024</v>
      </c>
      <c r="G15571" s="9">
        <v>2.6566648152733099</v>
      </c>
      <c r="H15571" s="9">
        <v>6.5774810029877004</v>
      </c>
      <c r="I15571" s="9">
        <v>4.2738561041587113</v>
      </c>
      <c r="J15571" s="9">
        <v>5.3595387613286603</v>
      </c>
      <c r="K15571" s="9">
        <v>2.1856903046811902</v>
      </c>
      <c r="L15571" s="9">
        <v>2.4432287585117902</v>
      </c>
      <c r="M15571" s="9">
        <v>3.5191635380859001</v>
      </c>
      <c r="N15571" s="9">
        <v>3.4385768461148598</v>
      </c>
      <c r="O15571" s="9">
        <v>9.3849187732698898</v>
      </c>
      <c r="P15571" s="9">
        <v>10.9368653831689</v>
      </c>
      <c r="Q15571" s="9">
        <v>3.8310217455430702</v>
      </c>
      <c r="R15571" s="9">
        <v>2.1688374504222199</v>
      </c>
      <c r="S15571" s="9">
        <v>2.5709559341894499</v>
      </c>
      <c r="T15571" s="9">
        <v>2.78996541814083</v>
      </c>
    </row>
    <row r="15572" spans="1:20" x14ac:dyDescent="0.35">
      <c r="A15572">
        <f t="shared" si="474"/>
        <v>15572</v>
      </c>
      <c r="B15572" s="3" t="s">
        <v>1038</v>
      </c>
      <c r="C15572" s="3" t="s">
        <v>86</v>
      </c>
      <c r="D15572" s="3" t="s">
        <v>26</v>
      </c>
      <c r="E15572">
        <v>2025</v>
      </c>
      <c r="F15572" s="3" t="str">
        <f t="shared" si="473"/>
        <v>RCQOutLO BON2025</v>
      </c>
      <c r="G15572" s="9">
        <v>1.92650905905866</v>
      </c>
      <c r="H15572" s="9">
        <v>2.11177088188363</v>
      </c>
      <c r="I15572" s="9">
        <v>3.62280227729631</v>
      </c>
      <c r="J15572" s="9">
        <v>7.0630687071362201</v>
      </c>
      <c r="K15572" s="9">
        <v>6.4726127864515597</v>
      </c>
      <c r="L15572" s="9">
        <v>6.2241442304491903</v>
      </c>
      <c r="M15572" s="9">
        <v>3.9554752183770798</v>
      </c>
      <c r="N15572" s="9">
        <v>5.0747498000300597</v>
      </c>
      <c r="O15572" s="9">
        <v>10.6028821362522</v>
      </c>
      <c r="P15572" s="9">
        <v>10.745050221209</v>
      </c>
      <c r="Q15572" s="9">
        <v>3.2092722804902598</v>
      </c>
      <c r="R15572" s="9">
        <v>1.7732819410181899</v>
      </c>
      <c r="S15572" s="9">
        <v>2.56406343482552</v>
      </c>
      <c r="T15572" s="9">
        <v>1.78292191188319</v>
      </c>
    </row>
    <row r="15573" spans="1:20" x14ac:dyDescent="0.35">
      <c r="A15573">
        <f t="shared" si="474"/>
        <v>15573</v>
      </c>
      <c r="B15573" s="3" t="s">
        <v>1038</v>
      </c>
      <c r="C15573" s="3" t="s">
        <v>86</v>
      </c>
      <c r="D15573" s="3" t="s">
        <v>26</v>
      </c>
      <c r="E15573">
        <v>2026</v>
      </c>
      <c r="F15573" s="3" t="str">
        <f t="shared" si="473"/>
        <v>RCQOutLO BON2026</v>
      </c>
      <c r="G15573" s="9">
        <v>1.46196217729973</v>
      </c>
      <c r="H15573" s="9">
        <v>8.5971561899824902</v>
      </c>
      <c r="I15573" s="9">
        <v>9.7564224301595104</v>
      </c>
      <c r="J15573" s="9">
        <v>7.33773707056449</v>
      </c>
      <c r="K15573" s="9">
        <v>5.1054635183255197</v>
      </c>
      <c r="L15573" s="9">
        <v>4.8479095755396902</v>
      </c>
      <c r="M15573" s="9">
        <v>3.0045014542570398</v>
      </c>
      <c r="N15573" s="9">
        <v>2.8965569887041598</v>
      </c>
      <c r="O15573" s="9">
        <v>2.5601443297979798</v>
      </c>
      <c r="P15573" s="9">
        <v>5.6887683971917298</v>
      </c>
      <c r="Q15573" s="9">
        <v>6.0361837015050401</v>
      </c>
      <c r="R15573" s="9">
        <v>2.1327786517780498</v>
      </c>
      <c r="S15573" s="9">
        <v>2.1032194603701799</v>
      </c>
      <c r="T15573" s="9">
        <v>0.66986972483277696</v>
      </c>
    </row>
    <row r="15574" spans="1:20" x14ac:dyDescent="0.35">
      <c r="A15574">
        <f t="shared" si="474"/>
        <v>15574</v>
      </c>
      <c r="B15574" s="3" t="s">
        <v>1038</v>
      </c>
      <c r="C15574" s="3" t="s">
        <v>86</v>
      </c>
      <c r="D15574" s="3" t="s">
        <v>26</v>
      </c>
      <c r="E15574">
        <v>2027</v>
      </c>
      <c r="F15574" s="3" t="str">
        <f t="shared" si="473"/>
        <v>RCQOutLO BON2027</v>
      </c>
      <c r="G15574" s="9">
        <v>1.66566444201612</v>
      </c>
      <c r="H15574" s="9">
        <v>2.19608300921819</v>
      </c>
      <c r="I15574" s="9">
        <v>2.9570666353495501</v>
      </c>
      <c r="J15574" s="9">
        <v>2.6911867158448901</v>
      </c>
      <c r="K15574" s="9">
        <v>2.2492016944344702</v>
      </c>
      <c r="L15574" s="9">
        <v>2.6650410217754099</v>
      </c>
      <c r="M15574" s="9">
        <v>2.9739451741484699</v>
      </c>
      <c r="N15574" s="9">
        <v>4.7211908894696704</v>
      </c>
      <c r="O15574" s="9">
        <v>9.8107114140423306</v>
      </c>
      <c r="P15574" s="9">
        <v>10.8319107507997</v>
      </c>
      <c r="Q15574" s="9">
        <v>4.0952817083703597</v>
      </c>
      <c r="R15574" s="9">
        <v>2.1083959760490201</v>
      </c>
      <c r="S15574" s="9">
        <v>2.3424055716076801</v>
      </c>
      <c r="T15574" s="9">
        <v>1.5792560671212399</v>
      </c>
    </row>
    <row r="15575" spans="1:20" x14ac:dyDescent="0.35">
      <c r="A15575">
        <f t="shared" si="474"/>
        <v>15575</v>
      </c>
      <c r="B15575" s="3" t="s">
        <v>1038</v>
      </c>
      <c r="C15575" s="3" t="s">
        <v>86</v>
      </c>
      <c r="D15575" s="3" t="s">
        <v>26</v>
      </c>
      <c r="E15575">
        <v>2028</v>
      </c>
      <c r="F15575" s="3" t="str">
        <f t="shared" si="473"/>
        <v>RCQOutLO BON2028</v>
      </c>
      <c r="G15575" s="9">
        <v>1.66184742095312</v>
      </c>
      <c r="H15575" s="9">
        <v>3.0920875385177302</v>
      </c>
      <c r="I15575" s="9">
        <v>3.4666863960974501</v>
      </c>
      <c r="J15575" s="9">
        <v>2.3063411264759299</v>
      </c>
      <c r="K15575" s="9">
        <v>2.2872659121098899</v>
      </c>
      <c r="L15575" s="9">
        <v>2.4723007654544999</v>
      </c>
      <c r="M15575" s="9">
        <v>2.6917866123827698</v>
      </c>
      <c r="N15575" s="9">
        <v>3.5809119731300401</v>
      </c>
      <c r="O15575" s="9">
        <v>9.8094302290367601</v>
      </c>
      <c r="P15575" s="9">
        <v>8.2829424881797191</v>
      </c>
      <c r="Q15575" s="9">
        <v>3.2014545751216201</v>
      </c>
      <c r="R15575" s="9">
        <v>3.5776487041905498</v>
      </c>
      <c r="S15575" s="9">
        <v>1.9897274885277301</v>
      </c>
      <c r="T15575" s="9">
        <v>1.8229858651170801</v>
      </c>
    </row>
    <row r="15576" spans="1:20" x14ac:dyDescent="0.35">
      <c r="A15576">
        <f t="shared" si="474"/>
        <v>15576</v>
      </c>
      <c r="B15576" s="3" t="s">
        <v>1038</v>
      </c>
      <c r="C15576" s="3" t="s">
        <v>86</v>
      </c>
      <c r="D15576" s="3" t="s">
        <v>26</v>
      </c>
      <c r="E15576">
        <v>2029</v>
      </c>
      <c r="F15576" s="3" t="str">
        <f t="shared" si="473"/>
        <v>RCQOutLO BON2029</v>
      </c>
      <c r="G15576" s="9">
        <v>1.55951580072674</v>
      </c>
      <c r="H15576" s="9">
        <v>2.8686638229476999</v>
      </c>
      <c r="I15576" s="9">
        <v>2.5776422870231199</v>
      </c>
      <c r="J15576" s="9">
        <v>3.3937710811883002</v>
      </c>
      <c r="K15576" s="9">
        <v>2.3243574305572898</v>
      </c>
      <c r="L15576" s="9">
        <v>1.92181232938413</v>
      </c>
      <c r="M15576" s="9">
        <v>2.8002670223976298</v>
      </c>
      <c r="N15576" s="9">
        <v>4.0302915547104501</v>
      </c>
      <c r="O15576" s="9">
        <v>4.1601247662455103</v>
      </c>
      <c r="P15576" s="9">
        <v>10.7543671134341</v>
      </c>
      <c r="Q15576" s="9">
        <v>5.0692209794963698</v>
      </c>
      <c r="R15576" s="9">
        <v>2.8911572978350399</v>
      </c>
      <c r="S15576" s="9">
        <v>2.2423263498835899</v>
      </c>
      <c r="T15576" s="9">
        <v>2.6133490338656902</v>
      </c>
    </row>
    <row r="15577" spans="1:20" x14ac:dyDescent="0.35">
      <c r="A15577">
        <f t="shared" si="474"/>
        <v>15577</v>
      </c>
      <c r="B15577" s="3" t="s">
        <v>1038</v>
      </c>
      <c r="C15577" s="3" t="s">
        <v>95</v>
      </c>
      <c r="D15577" s="3" t="s">
        <v>26</v>
      </c>
      <c r="E15577">
        <v>2020</v>
      </c>
      <c r="F15577" s="3" t="str">
        <f t="shared" si="473"/>
        <v>RCSpillLO BON2020</v>
      </c>
      <c r="G15577" s="9">
        <v>0.26456640461021502</v>
      </c>
      <c r="H15577" s="9">
        <v>0.73732455876941405</v>
      </c>
      <c r="I15577" s="9">
        <v>1.3537887778576301</v>
      </c>
      <c r="J15577" s="9">
        <v>1.21847844843299</v>
      </c>
      <c r="K15577" s="9">
        <v>0.41629962552088501</v>
      </c>
      <c r="L15577" s="9">
        <v>0.80600341209048298</v>
      </c>
      <c r="M15577" s="9">
        <v>1.0516178196805499</v>
      </c>
      <c r="N15577" s="9">
        <v>0.17189886335319399</v>
      </c>
      <c r="O15577" s="9">
        <v>1.1532438086293602</v>
      </c>
      <c r="P15577" s="9">
        <v>2.1587656075173598</v>
      </c>
      <c r="Q15577" s="9">
        <v>0.86194203090201604</v>
      </c>
      <c r="R15577" s="9">
        <v>0.39796887627233302</v>
      </c>
      <c r="S15577" s="9">
        <v>0.37407717238281202</v>
      </c>
      <c r="T15577" s="9">
        <v>0.43327960943555499</v>
      </c>
    </row>
    <row r="15578" spans="1:20" x14ac:dyDescent="0.35">
      <c r="A15578">
        <f t="shared" si="474"/>
        <v>15578</v>
      </c>
      <c r="B15578" s="3" t="s">
        <v>1038</v>
      </c>
      <c r="C15578" s="3" t="s">
        <v>95</v>
      </c>
      <c r="D15578" s="3" t="s">
        <v>26</v>
      </c>
      <c r="E15578">
        <v>2021</v>
      </c>
      <c r="F15578" s="3" t="str">
        <f t="shared" si="473"/>
        <v>RCSpillLO BON2021</v>
      </c>
      <c r="G15578" s="9">
        <v>0.21653090411175999</v>
      </c>
      <c r="H15578" s="9">
        <v>0.74445468405486104</v>
      </c>
      <c r="I15578" s="9">
        <v>0.56952378908492995</v>
      </c>
      <c r="J15578" s="9">
        <v>1.15790809274258</v>
      </c>
      <c r="K15578" s="9">
        <v>1.1827810464177</v>
      </c>
      <c r="L15578" s="9">
        <v>0.949291133127392</v>
      </c>
      <c r="M15578" s="9">
        <v>0.49666000889944401</v>
      </c>
      <c r="N15578" s="9">
        <v>0.71024528389305497</v>
      </c>
      <c r="O15578" s="9">
        <v>1.14655897104771</v>
      </c>
      <c r="P15578" s="9">
        <v>2.4505117365628899</v>
      </c>
      <c r="Q15578" s="9">
        <v>2.0915280175228399</v>
      </c>
      <c r="R15578" s="9">
        <v>1.3541137935743</v>
      </c>
      <c r="S15578" s="9">
        <v>0.87839957235442701</v>
      </c>
      <c r="T15578" s="9">
        <v>0.249384825241805</v>
      </c>
    </row>
    <row r="15579" spans="1:20" x14ac:dyDescent="0.35">
      <c r="A15579">
        <f t="shared" si="474"/>
        <v>15579</v>
      </c>
      <c r="B15579" s="3" t="s">
        <v>1038</v>
      </c>
      <c r="C15579" s="3" t="s">
        <v>95</v>
      </c>
      <c r="D15579" s="3" t="s">
        <v>26</v>
      </c>
      <c r="E15579">
        <v>2022</v>
      </c>
      <c r="F15579" s="3" t="str">
        <f t="shared" si="473"/>
        <v>RCSpillLO BON2022</v>
      </c>
      <c r="G15579" s="9">
        <v>9.3133477937029502E-2</v>
      </c>
      <c r="H15579" s="9">
        <v>0.50962957900458306</v>
      </c>
      <c r="I15579" s="9">
        <v>0.80606485685201301</v>
      </c>
      <c r="J15579" s="9">
        <v>1.0380140271106799</v>
      </c>
      <c r="K15579" s="9">
        <v>1.6575708664192701</v>
      </c>
      <c r="L15579" s="9">
        <v>0.20940150194381699</v>
      </c>
      <c r="M15579" s="9">
        <v>0.46391003740861103</v>
      </c>
      <c r="N15579" s="9">
        <v>0.87251369867861095</v>
      </c>
      <c r="O15579" s="9">
        <v>1.9981666837882299</v>
      </c>
      <c r="P15579" s="9">
        <v>1.76865503004798</v>
      </c>
      <c r="Q15579" s="9">
        <v>0.64580159107493196</v>
      </c>
      <c r="R15579" s="9">
        <v>0.22548632404861099</v>
      </c>
      <c r="S15579" s="9">
        <v>0.70927467809479094</v>
      </c>
      <c r="T15579" s="9">
        <v>0.242740987805555</v>
      </c>
    </row>
    <row r="15580" spans="1:20" x14ac:dyDescent="0.35">
      <c r="A15580">
        <f t="shared" si="474"/>
        <v>15580</v>
      </c>
      <c r="B15580" s="3" t="s">
        <v>1038</v>
      </c>
      <c r="C15580" s="3" t="s">
        <v>95</v>
      </c>
      <c r="D15580" s="3" t="s">
        <v>26</v>
      </c>
      <c r="E15580">
        <v>2023</v>
      </c>
      <c r="F15580" s="3" t="str">
        <f t="shared" si="473"/>
        <v>RCSpillLO BON2023</v>
      </c>
      <c r="G15580" s="9">
        <v>0.15444637749737899</v>
      </c>
      <c r="H15580" s="9">
        <v>8.5846522295138894E-2</v>
      </c>
      <c r="I15580" s="9">
        <v>0.56822142730986103</v>
      </c>
      <c r="J15580" s="9">
        <v>1.6027355497004501</v>
      </c>
      <c r="K15580" s="9">
        <v>0.895009147289062</v>
      </c>
      <c r="L15580" s="9">
        <v>0.10964468056754</v>
      </c>
      <c r="M15580" s="9">
        <v>6.6054745555555502E-2</v>
      </c>
      <c r="N15580" s="9">
        <v>0.661504946245694</v>
      </c>
      <c r="O15580" s="9">
        <v>2.29755424149233</v>
      </c>
      <c r="P15580" s="9">
        <v>1.6879630125609</v>
      </c>
      <c r="Q15580" s="9">
        <v>1.3699278066362399</v>
      </c>
      <c r="R15580" s="9">
        <v>0.86733292833930498</v>
      </c>
      <c r="S15580" s="9">
        <v>0.67575378033789002</v>
      </c>
      <c r="T15580" s="9">
        <v>0.17731216285756901</v>
      </c>
    </row>
    <row r="15581" spans="1:20" x14ac:dyDescent="0.35">
      <c r="A15581">
        <f t="shared" si="474"/>
        <v>15581</v>
      </c>
      <c r="B15581" s="3" t="s">
        <v>1038</v>
      </c>
      <c r="C15581" s="3" t="s">
        <v>95</v>
      </c>
      <c r="D15581" s="3" t="s">
        <v>26</v>
      </c>
      <c r="E15581">
        <v>2024</v>
      </c>
      <c r="F15581" s="3" t="str">
        <f t="shared" si="473"/>
        <v>RCSpillLO BON2024</v>
      </c>
      <c r="G15581" s="9">
        <v>0.13637202047150501</v>
      </c>
      <c r="H15581" s="9">
        <v>0.447362390742361</v>
      </c>
      <c r="I15581" s="9">
        <v>0.698334991480145</v>
      </c>
      <c r="J15581" s="9">
        <v>0.559806988744462</v>
      </c>
      <c r="K15581" s="9">
        <v>7.0347687107760404E-2</v>
      </c>
      <c r="L15581" s="9">
        <v>0.66542026711750601</v>
      </c>
      <c r="M15581" s="9">
        <v>1.14196989687229</v>
      </c>
      <c r="N15581" s="9">
        <v>0.77334905801902698</v>
      </c>
      <c r="O15581" s="9">
        <v>1.6845710962217699</v>
      </c>
      <c r="P15581" s="9">
        <v>2.6789949734717302</v>
      </c>
      <c r="Q15581" s="9">
        <v>0.48678302182331901</v>
      </c>
      <c r="R15581" s="9">
        <v>0.153472152623611</v>
      </c>
      <c r="S15581" s="9">
        <v>0.46568132015325497</v>
      </c>
      <c r="T15581" s="9">
        <v>0.59708016353416604</v>
      </c>
    </row>
    <row r="15582" spans="1:20" x14ac:dyDescent="0.35">
      <c r="A15582">
        <f t="shared" si="474"/>
        <v>15582</v>
      </c>
      <c r="B15582" s="3" t="s">
        <v>1038</v>
      </c>
      <c r="C15582" s="3" t="s">
        <v>95</v>
      </c>
      <c r="D15582" s="3" t="s">
        <v>26</v>
      </c>
      <c r="E15582">
        <v>2025</v>
      </c>
      <c r="F15582" s="3" t="str">
        <f t="shared" si="473"/>
        <v>RCSpillLO BON2025</v>
      </c>
      <c r="G15582" s="9">
        <v>0.19298710798104801</v>
      </c>
      <c r="H15582" s="9">
        <v>0.51596743845208304</v>
      </c>
      <c r="I15582" s="9">
        <v>0.57218296198874996</v>
      </c>
      <c r="J15582" s="9">
        <v>1.2781429918884999</v>
      </c>
      <c r="K15582" s="9">
        <v>1.38138806118802</v>
      </c>
      <c r="L15582" s="9">
        <v>0.92475021123145096</v>
      </c>
      <c r="M15582" s="9">
        <v>1.4022857843643002</v>
      </c>
      <c r="N15582" s="9">
        <v>0.52009584729666603</v>
      </c>
      <c r="O15582" s="9">
        <v>2.04378263350968</v>
      </c>
      <c r="P15582" s="9">
        <v>2.1900119166320602</v>
      </c>
      <c r="Q15582" s="9">
        <v>0.74646596261130604</v>
      </c>
      <c r="R15582" s="9">
        <v>0.192488831684722</v>
      </c>
      <c r="S15582" s="9">
        <v>0.26615699707551999</v>
      </c>
      <c r="T15582" s="9">
        <v>0.15163921583611101</v>
      </c>
    </row>
    <row r="15583" spans="1:20" x14ac:dyDescent="0.35">
      <c r="A15583">
        <f t="shared" si="474"/>
        <v>15583</v>
      </c>
      <c r="B15583" s="3" t="s">
        <v>1038</v>
      </c>
      <c r="C15583" s="3" t="s">
        <v>95</v>
      </c>
      <c r="D15583" s="3" t="s">
        <v>26</v>
      </c>
      <c r="E15583">
        <v>2026</v>
      </c>
      <c r="F15583" s="3" t="str">
        <f t="shared" si="473"/>
        <v>RCSpillLO BON2026</v>
      </c>
      <c r="G15583" s="9">
        <v>1.0662927559139701E-2</v>
      </c>
      <c r="H15583" s="9">
        <v>1.6673529799140201</v>
      </c>
      <c r="I15583" s="9">
        <v>1.7950772039234</v>
      </c>
      <c r="J15583" s="9">
        <v>2.7292145529132301</v>
      </c>
      <c r="K15583" s="9">
        <v>1.33184951506197</v>
      </c>
      <c r="L15583" s="9">
        <v>0.83056374404076605</v>
      </c>
      <c r="M15583" s="9">
        <v>1.0622608178681501</v>
      </c>
      <c r="N15583" s="9">
        <v>0.72438030883749904</v>
      </c>
      <c r="O15583" s="9">
        <v>1.14624099839516</v>
      </c>
      <c r="P15583" s="9">
        <v>1.45886698442576</v>
      </c>
      <c r="Q15583" s="9">
        <v>0.648339312735013</v>
      </c>
      <c r="R15583" s="9">
        <v>0.33367525876805498</v>
      </c>
      <c r="S15583" s="9">
        <v>0.37886111333984301</v>
      </c>
      <c r="T15583" s="9">
        <v>8.5082384172916595E-2</v>
      </c>
    </row>
    <row r="15584" spans="1:20" x14ac:dyDescent="0.35">
      <c r="A15584">
        <f t="shared" si="474"/>
        <v>15584</v>
      </c>
      <c r="B15584" s="3" t="s">
        <v>1038</v>
      </c>
      <c r="C15584" s="3" t="s">
        <v>95</v>
      </c>
      <c r="D15584" s="3" t="s">
        <v>26</v>
      </c>
      <c r="E15584">
        <v>2027</v>
      </c>
      <c r="F15584" s="3" t="str">
        <f t="shared" si="473"/>
        <v>RCSpillLO BON2027</v>
      </c>
      <c r="G15584" s="9">
        <v>7.6117913026881701E-2</v>
      </c>
      <c r="H15584" s="9">
        <v>0.44234588567312499</v>
      </c>
      <c r="I15584" s="9">
        <v>0.44030993962715198</v>
      </c>
      <c r="J15584" s="9">
        <v>0.27103203524663899</v>
      </c>
      <c r="K15584" s="9">
        <v>0.33308515054843701</v>
      </c>
      <c r="L15584" s="9">
        <v>0.53402039211970398</v>
      </c>
      <c r="M15584" s="9">
        <v>1.05988025049277</v>
      </c>
      <c r="N15584" s="9">
        <v>0.84609480125041603</v>
      </c>
      <c r="O15584" s="9">
        <v>1.8218778715168</v>
      </c>
      <c r="P15584" s="9">
        <v>2.6809556114083199</v>
      </c>
      <c r="Q15584" s="9">
        <v>0.67724862978575195</v>
      </c>
      <c r="R15584" s="9">
        <v>9.5861880819444398E-2</v>
      </c>
      <c r="S15584" s="9">
        <v>2.6018123924479102E-2</v>
      </c>
      <c r="T15584" s="9">
        <v>0.104865469498611</v>
      </c>
    </row>
    <row r="15585" spans="1:20" x14ac:dyDescent="0.35">
      <c r="A15585">
        <f t="shared" si="474"/>
        <v>15585</v>
      </c>
      <c r="B15585" s="3" t="s">
        <v>1038</v>
      </c>
      <c r="C15585" s="3" t="s">
        <v>95</v>
      </c>
      <c r="D15585" s="3" t="s">
        <v>26</v>
      </c>
      <c r="E15585">
        <v>2028</v>
      </c>
      <c r="F15585" s="3" t="str">
        <f t="shared" si="473"/>
        <v>RCSpillLO BON2028</v>
      </c>
      <c r="G15585" s="9">
        <v>3.9241956800403197E-2</v>
      </c>
      <c r="H15585" s="9">
        <v>0.57216335470836099</v>
      </c>
      <c r="I15585" s="9">
        <v>0.49372714278368002</v>
      </c>
      <c r="J15585" s="9">
        <v>0.35224841611928698</v>
      </c>
      <c r="K15585" s="9">
        <v>0.31805137584583298</v>
      </c>
      <c r="L15585" s="9">
        <v>0.33554104625839998</v>
      </c>
      <c r="M15585" s="9">
        <v>1.0010008341044401</v>
      </c>
      <c r="N15585" s="9">
        <v>0.89312211223083304</v>
      </c>
      <c r="O15585" s="9">
        <v>1.8471325863633701</v>
      </c>
      <c r="P15585" s="9">
        <v>1.3577361281686799</v>
      </c>
      <c r="Q15585" s="9">
        <v>0.476188301104569</v>
      </c>
      <c r="R15585" s="9">
        <v>0.80197146135847197</v>
      </c>
      <c r="S15585" s="9">
        <v>0.162780109393489</v>
      </c>
      <c r="T15585" s="9">
        <v>0.24686900671368001</v>
      </c>
    </row>
    <row r="15586" spans="1:20" x14ac:dyDescent="0.35">
      <c r="A15586">
        <f t="shared" si="474"/>
        <v>15586</v>
      </c>
      <c r="B15586" s="3" t="s">
        <v>1038</v>
      </c>
      <c r="C15586" s="3" t="s">
        <v>95</v>
      </c>
      <c r="D15586" s="3" t="s">
        <v>26</v>
      </c>
      <c r="E15586">
        <v>2029</v>
      </c>
      <c r="F15586" s="3" t="str">
        <f t="shared" si="473"/>
        <v>RCSpillLO BON2029</v>
      </c>
      <c r="G15586" s="9">
        <v>0.10117954833225801</v>
      </c>
      <c r="H15586" s="9">
        <v>0.39334573606125001</v>
      </c>
      <c r="I15586" s="9">
        <v>0.39288522061347197</v>
      </c>
      <c r="J15586" s="9">
        <v>0.56514405821068503</v>
      </c>
      <c r="K15586" s="9">
        <v>0.109800725333333</v>
      </c>
      <c r="L15586" s="9">
        <v>0.128110974428151</v>
      </c>
      <c r="M15586" s="9">
        <v>7.1607567267638797E-2</v>
      </c>
      <c r="N15586" s="9">
        <v>0.22511838343992999</v>
      </c>
      <c r="O15586" s="9">
        <v>0.77041337910781504</v>
      </c>
      <c r="P15586" s="9">
        <v>2.0911304504280999</v>
      </c>
      <c r="Q15586" s="9">
        <v>0.62167615119825204</v>
      </c>
      <c r="R15586" s="9">
        <v>0.66286000830097203</v>
      </c>
      <c r="S15586" s="9">
        <v>0.41534031277994699</v>
      </c>
      <c r="T15586" s="9">
        <v>0.22704760657493001</v>
      </c>
    </row>
    <row r="15587" spans="1:20" x14ac:dyDescent="0.35">
      <c r="A15587">
        <f t="shared" si="474"/>
        <v>15587</v>
      </c>
      <c r="B15587" s="3" t="s">
        <v>1038</v>
      </c>
      <c r="C15587" s="3" t="s">
        <v>77</v>
      </c>
      <c r="D15587" s="3" t="s">
        <v>26</v>
      </c>
      <c r="E15587">
        <v>2020</v>
      </c>
      <c r="F15587" s="3" t="str">
        <f t="shared" si="473"/>
        <v>RCGenLO BON2020</v>
      </c>
      <c r="G15587" s="9">
        <v>9.16577487231182</v>
      </c>
      <c r="H15587" s="9">
        <v>27.757053905833299</v>
      </c>
      <c r="I15587" s="9">
        <v>29.246054611111099</v>
      </c>
      <c r="J15587" s="9">
        <v>22.493064211021501</v>
      </c>
      <c r="K15587" s="9">
        <v>13.8335897961309</v>
      </c>
      <c r="L15587" s="9">
        <v>15.3225130739247</v>
      </c>
      <c r="M15587" s="9">
        <v>11.685069438888799</v>
      </c>
      <c r="N15587" s="9">
        <v>23.634351691666598</v>
      </c>
      <c r="O15587" s="9">
        <v>33.562194018817202</v>
      </c>
      <c r="P15587" s="9">
        <v>6.0823099999999997</v>
      </c>
      <c r="Q15587" s="9">
        <v>22.070025440860199</v>
      </c>
      <c r="R15587" s="9">
        <v>17.180740113888799</v>
      </c>
      <c r="S15587" s="9">
        <v>11.874663249999999</v>
      </c>
      <c r="T15587" s="9">
        <v>10.4837470480555</v>
      </c>
    </row>
    <row r="15588" spans="1:20" x14ac:dyDescent="0.35">
      <c r="A15588">
        <f t="shared" si="474"/>
        <v>15588</v>
      </c>
      <c r="B15588" s="3" t="s">
        <v>1038</v>
      </c>
      <c r="C15588" s="3" t="s">
        <v>77</v>
      </c>
      <c r="D15588" s="3" t="s">
        <v>26</v>
      </c>
      <c r="E15588">
        <v>2021</v>
      </c>
      <c r="F15588" s="3" t="str">
        <f t="shared" si="473"/>
        <v>RCGenLO BON2021</v>
      </c>
      <c r="G15588" s="9">
        <v>7.3791623521505301</v>
      </c>
      <c r="H15588" s="9">
        <v>17.713582727777698</v>
      </c>
      <c r="I15588" s="9">
        <v>13.127274584722199</v>
      </c>
      <c r="J15588" s="9">
        <v>20.030642190860199</v>
      </c>
      <c r="K15588" s="9">
        <v>22.209177247023799</v>
      </c>
      <c r="L15588" s="9">
        <v>13.761153650537601</v>
      </c>
      <c r="M15588" s="9">
        <v>22.140916583333301</v>
      </c>
      <c r="N15588" s="9">
        <v>7.1128350222222201</v>
      </c>
      <c r="O15588" s="9">
        <v>6.35832594086021</v>
      </c>
      <c r="P15588" s="9">
        <v>21.000681041666599</v>
      </c>
      <c r="Q15588" s="9">
        <v>13.0809980645161</v>
      </c>
      <c r="R15588" s="9">
        <v>31.5548120638888</v>
      </c>
      <c r="S15588" s="9">
        <v>30.417988463541601</v>
      </c>
      <c r="T15588" s="9">
        <v>15.058104418472199</v>
      </c>
    </row>
    <row r="15589" spans="1:20" x14ac:dyDescent="0.35">
      <c r="A15589">
        <f t="shared" si="474"/>
        <v>15589</v>
      </c>
      <c r="B15589" s="3" t="s">
        <v>1038</v>
      </c>
      <c r="C15589" s="3" t="s">
        <v>77</v>
      </c>
      <c r="D15589" s="3" t="s">
        <v>26</v>
      </c>
      <c r="E15589">
        <v>2022</v>
      </c>
      <c r="F15589" s="3" t="str">
        <f t="shared" si="473"/>
        <v>RCGenLO BON2022</v>
      </c>
      <c r="G15589" s="9">
        <v>9.4613952553763401</v>
      </c>
      <c r="H15589" s="9">
        <v>20.346302190277701</v>
      </c>
      <c r="I15589" s="9">
        <v>17.748475752222198</v>
      </c>
      <c r="J15589" s="9">
        <v>18.282172295698899</v>
      </c>
      <c r="K15589" s="9">
        <v>19.206842880952301</v>
      </c>
      <c r="L15589" s="9">
        <v>11.9616847540322</v>
      </c>
      <c r="M15589" s="9">
        <v>9.5276205277777795</v>
      </c>
      <c r="N15589" s="9">
        <v>17.694120794444402</v>
      </c>
      <c r="O15589" s="9">
        <v>37.289110497311803</v>
      </c>
      <c r="P15589" s="9">
        <v>35.410403375000001</v>
      </c>
      <c r="Q15589" s="9">
        <v>23.401945096774099</v>
      </c>
      <c r="R15589" s="9">
        <v>4.7816590555555498</v>
      </c>
      <c r="S15589" s="9">
        <v>13.4845036458333</v>
      </c>
      <c r="T15589" s="9">
        <v>5.3327306194444404</v>
      </c>
    </row>
    <row r="15590" spans="1:20" x14ac:dyDescent="0.35">
      <c r="A15590">
        <f t="shared" si="474"/>
        <v>15590</v>
      </c>
      <c r="B15590" s="3" t="s">
        <v>1038</v>
      </c>
      <c r="C15590" s="3" t="s">
        <v>77</v>
      </c>
      <c r="D15590" s="3" t="s">
        <v>26</v>
      </c>
      <c r="E15590">
        <v>2023</v>
      </c>
      <c r="F15590" s="3" t="str">
        <f t="shared" si="473"/>
        <v>RCGenLO BON2023</v>
      </c>
      <c r="G15590" s="9">
        <v>9.0746527930107508</v>
      </c>
      <c r="H15590" s="9">
        <v>11.8540647819444</v>
      </c>
      <c r="I15590" s="9">
        <v>18.0676876988888</v>
      </c>
      <c r="J15590" s="9">
        <v>24.854497946236499</v>
      </c>
      <c r="K15590" s="9">
        <v>18.570596207291601</v>
      </c>
      <c r="L15590" s="9">
        <v>7.6438047856182703</v>
      </c>
      <c r="M15590" s="9">
        <v>6.2270571666666603</v>
      </c>
      <c r="N15590" s="9">
        <v>18.383649227777699</v>
      </c>
      <c r="O15590" s="9">
        <v>36.628103124999903</v>
      </c>
      <c r="P15590" s="9">
        <v>38.6115524152777</v>
      </c>
      <c r="Q15590" s="9">
        <v>38.343358836021501</v>
      </c>
      <c r="R15590" s="9">
        <v>22.269230611111102</v>
      </c>
      <c r="S15590" s="9">
        <v>11.872811945312501</v>
      </c>
      <c r="T15590" s="9">
        <v>10.986289794444399</v>
      </c>
    </row>
    <row r="15591" spans="1:20" x14ac:dyDescent="0.35">
      <c r="A15591">
        <f t="shared" si="474"/>
        <v>15591</v>
      </c>
      <c r="B15591" s="3" t="s">
        <v>1038</v>
      </c>
      <c r="C15591" s="3" t="s">
        <v>77</v>
      </c>
      <c r="D15591" s="3" t="s">
        <v>26</v>
      </c>
      <c r="E15591">
        <v>2024</v>
      </c>
      <c r="F15591" s="3" t="str">
        <f t="shared" si="473"/>
        <v>RCGenLO BON2024</v>
      </c>
      <c r="G15591" s="9">
        <v>11.535243048387001</v>
      </c>
      <c r="H15591" s="9">
        <v>28.057221916666599</v>
      </c>
      <c r="I15591" s="9">
        <v>16.364967505833299</v>
      </c>
      <c r="J15591" s="9">
        <v>21.9681132459677</v>
      </c>
      <c r="K15591" s="9">
        <v>9.6818095089285698</v>
      </c>
      <c r="L15591" s="9">
        <v>8.13693310349462</v>
      </c>
      <c r="M15591" s="9">
        <v>10.880285975</v>
      </c>
      <c r="N15591" s="9">
        <v>12.198604083333301</v>
      </c>
      <c r="O15591" s="9">
        <v>35.244073309139701</v>
      </c>
      <c r="P15591" s="9">
        <v>37.795825263888801</v>
      </c>
      <c r="Q15591" s="9">
        <v>15.3063996962365</v>
      </c>
      <c r="R15591" s="9">
        <v>9.2242208333333302</v>
      </c>
      <c r="S15591" s="9">
        <v>9.6357289713541601</v>
      </c>
      <c r="T15591" s="9">
        <v>10.0367178611111</v>
      </c>
    </row>
    <row r="15592" spans="1:20" x14ac:dyDescent="0.35">
      <c r="A15592">
        <f t="shared" si="474"/>
        <v>15592</v>
      </c>
      <c r="B15592" s="3" t="s">
        <v>1038</v>
      </c>
      <c r="C15592" s="3" t="s">
        <v>77</v>
      </c>
      <c r="D15592" s="3" t="s">
        <v>26</v>
      </c>
      <c r="E15592">
        <v>2025</v>
      </c>
      <c r="F15592" s="3" t="str">
        <f t="shared" si="473"/>
        <v>RCGenLO BON2025</v>
      </c>
      <c r="G15592" s="9">
        <v>7.9342370913978497</v>
      </c>
      <c r="H15592" s="9">
        <v>7.3039058350000001</v>
      </c>
      <c r="I15592" s="9">
        <v>13.9625210819444</v>
      </c>
      <c r="J15592" s="9">
        <v>26.477292151881699</v>
      </c>
      <c r="K15592" s="9">
        <v>23.302259279761898</v>
      </c>
      <c r="L15592" s="9">
        <v>24.255040268817201</v>
      </c>
      <c r="M15592" s="9">
        <v>11.685809055555501</v>
      </c>
      <c r="N15592" s="9">
        <v>20.846404838888802</v>
      </c>
      <c r="O15592" s="9">
        <v>39.174534502688097</v>
      </c>
      <c r="P15592" s="9">
        <v>39.155946212499998</v>
      </c>
      <c r="Q15592" s="9">
        <v>11.2721322150537</v>
      </c>
      <c r="R15592" s="9">
        <v>7.2352044444444399</v>
      </c>
      <c r="S15592" s="9">
        <v>10.517394739583301</v>
      </c>
      <c r="T15592" s="9">
        <v>7.4662930708333297</v>
      </c>
    </row>
    <row r="15593" spans="1:20" x14ac:dyDescent="0.35">
      <c r="A15593">
        <f t="shared" si="474"/>
        <v>15593</v>
      </c>
      <c r="B15593" s="3" t="s">
        <v>1038</v>
      </c>
      <c r="C15593" s="3" t="s">
        <v>77</v>
      </c>
      <c r="D15593" s="3" t="s">
        <v>26</v>
      </c>
      <c r="E15593">
        <v>2026</v>
      </c>
      <c r="F15593" s="3" t="str">
        <f t="shared" si="473"/>
        <v>RCGenLO BON2026</v>
      </c>
      <c r="G15593" s="9">
        <v>6.6425168951612896</v>
      </c>
      <c r="H15593" s="9">
        <v>31.7173344138888</v>
      </c>
      <c r="I15593" s="9">
        <v>36.438646138888799</v>
      </c>
      <c r="J15593" s="9">
        <v>21.092957943548299</v>
      </c>
      <c r="K15593" s="9">
        <v>17.271627202380898</v>
      </c>
      <c r="L15593" s="9">
        <v>18.387173563171999</v>
      </c>
      <c r="M15593" s="9">
        <v>8.8895299999999899</v>
      </c>
      <c r="N15593" s="9">
        <v>9.9419349944444395</v>
      </c>
      <c r="O15593" s="9">
        <v>6.4713585053763403</v>
      </c>
      <c r="P15593" s="9">
        <v>19.360029722222201</v>
      </c>
      <c r="Q15593" s="9">
        <v>24.659872899193498</v>
      </c>
      <c r="R15593" s="9">
        <v>8.2343994555555504</v>
      </c>
      <c r="S15593" s="9">
        <v>7.8922957916666601</v>
      </c>
      <c r="T15593" s="9">
        <v>2.6765405027777698</v>
      </c>
    </row>
    <row r="15594" spans="1:20" x14ac:dyDescent="0.35">
      <c r="A15594">
        <f t="shared" si="474"/>
        <v>15594</v>
      </c>
      <c r="B15594" s="3" t="s">
        <v>1038</v>
      </c>
      <c r="C15594" s="3" t="s">
        <v>77</v>
      </c>
      <c r="D15594" s="3" t="s">
        <v>26</v>
      </c>
      <c r="E15594">
        <v>2027</v>
      </c>
      <c r="F15594" s="3" t="str">
        <f t="shared" si="473"/>
        <v>RCGenLO BON2027</v>
      </c>
      <c r="G15594" s="9">
        <v>7.2752672043010698</v>
      </c>
      <c r="H15594" s="9">
        <v>8.0267602819444406</v>
      </c>
      <c r="I15594" s="9">
        <v>11.5190594619444</v>
      </c>
      <c r="J15594" s="9">
        <v>11.076917806451601</v>
      </c>
      <c r="K15594" s="9">
        <v>8.7699609819940392</v>
      </c>
      <c r="L15594" s="9">
        <v>9.7535668696236506</v>
      </c>
      <c r="M15594" s="9">
        <v>8.7605715750000002</v>
      </c>
      <c r="N15594" s="9">
        <v>17.736106009722199</v>
      </c>
      <c r="O15594" s="9">
        <v>36.564458319892402</v>
      </c>
      <c r="P15594" s="9">
        <v>37.306480359722201</v>
      </c>
      <c r="Q15594" s="9">
        <v>15.644153543010701</v>
      </c>
      <c r="R15594" s="9">
        <v>9.2112598888888897</v>
      </c>
      <c r="S15594" s="9">
        <v>10.6019810989583</v>
      </c>
      <c r="T15594" s="9">
        <v>6.7482057472222197</v>
      </c>
    </row>
    <row r="15595" spans="1:20" x14ac:dyDescent="0.35">
      <c r="A15595">
        <f t="shared" si="474"/>
        <v>15595</v>
      </c>
      <c r="B15595" s="3" t="s">
        <v>1038</v>
      </c>
      <c r="C15595" s="3" t="s">
        <v>77</v>
      </c>
      <c r="D15595" s="3" t="s">
        <v>26</v>
      </c>
      <c r="E15595">
        <v>2028</v>
      </c>
      <c r="F15595" s="3" t="str">
        <f t="shared" si="473"/>
        <v>RCGenLO BON2028</v>
      </c>
      <c r="G15595" s="9">
        <v>7.4265772545698896</v>
      </c>
      <c r="H15595" s="9">
        <v>11.5335577125</v>
      </c>
      <c r="I15595" s="9">
        <v>13.6070739044444</v>
      </c>
      <c r="J15595" s="9">
        <v>8.9437773925134394</v>
      </c>
      <c r="K15595" s="9">
        <v>9.0129875074404708</v>
      </c>
      <c r="L15595" s="9">
        <v>9.7798322849462291</v>
      </c>
      <c r="M15595" s="9">
        <v>7.7386348777777698</v>
      </c>
      <c r="N15595" s="9">
        <v>12.3018693805555</v>
      </c>
      <c r="O15595" s="9">
        <v>36.443005778225803</v>
      </c>
      <c r="P15595" s="9">
        <v>31.6962967708333</v>
      </c>
      <c r="Q15595" s="9">
        <v>12.4733983512096</v>
      </c>
      <c r="R15595" s="9">
        <v>12.704123602777701</v>
      </c>
      <c r="S15595" s="9">
        <v>8.3618396276041604</v>
      </c>
      <c r="T15595" s="9">
        <v>7.2138011986111099</v>
      </c>
    </row>
    <row r="15596" spans="1:20" x14ac:dyDescent="0.35">
      <c r="A15596">
        <f t="shared" si="474"/>
        <v>15596</v>
      </c>
      <c r="B15596" s="3" t="s">
        <v>1038</v>
      </c>
      <c r="C15596" s="3" t="s">
        <v>77</v>
      </c>
      <c r="D15596" s="3" t="s">
        <v>26</v>
      </c>
      <c r="E15596">
        <v>2029</v>
      </c>
      <c r="F15596" s="3" t="str">
        <f t="shared" si="473"/>
        <v>RCGenLO BON2029</v>
      </c>
      <c r="G15596" s="9">
        <v>6.6747266438172002</v>
      </c>
      <c r="H15596" s="9">
        <v>11.3293976444444</v>
      </c>
      <c r="I15596" s="9">
        <v>9.9995161083333297</v>
      </c>
      <c r="J15596" s="9">
        <v>12.9464730120967</v>
      </c>
      <c r="K15596" s="9">
        <v>10.135908311011899</v>
      </c>
      <c r="L15596" s="9">
        <v>8.2096740631720397</v>
      </c>
      <c r="M15596" s="9">
        <v>12.4889268333333</v>
      </c>
      <c r="N15596" s="9">
        <v>17.4160704588888</v>
      </c>
      <c r="O15596" s="9">
        <v>15.5145258346774</v>
      </c>
      <c r="P15596" s="9">
        <v>39.651166176388799</v>
      </c>
      <c r="Q15596" s="9">
        <v>20.3561727110215</v>
      </c>
      <c r="R15596" s="9">
        <v>10.1987965536111</v>
      </c>
      <c r="S15596" s="9">
        <v>8.3620162760416594</v>
      </c>
      <c r="T15596" s="9">
        <v>10.921973752777699</v>
      </c>
    </row>
    <row r="15597" spans="1:20" x14ac:dyDescent="0.35">
      <c r="A15597">
        <f t="shared" si="474"/>
        <v>15597</v>
      </c>
      <c r="B15597" s="3" t="s">
        <v>1038</v>
      </c>
      <c r="C15597" s="3" t="s">
        <v>75</v>
      </c>
      <c r="D15597" s="3" t="s">
        <v>45</v>
      </c>
      <c r="E15597">
        <v>2020</v>
      </c>
      <c r="F15597" s="3" t="str">
        <f t="shared" si="473"/>
        <v>RCElevLONG L2020</v>
      </c>
      <c r="G15597" s="9">
        <v>1532.3228836799999</v>
      </c>
      <c r="H15597" s="9">
        <v>1536.00070532</v>
      </c>
      <c r="I15597" s="9">
        <v>1536.00070532</v>
      </c>
      <c r="J15597" s="9">
        <v>1535.2001803599901</v>
      </c>
      <c r="K15597" s="9">
        <v>1524.1306262000001</v>
      </c>
      <c r="L15597" s="9">
        <v>1536.00070532</v>
      </c>
      <c r="M15597" s="9">
        <v>1535.78416988</v>
      </c>
      <c r="N15597" s="9">
        <v>1522.7657967600001</v>
      </c>
      <c r="O15597" s="9">
        <v>1535.8497866800001</v>
      </c>
      <c r="P15597" s="9">
        <v>1536.00070532</v>
      </c>
      <c r="Q15597" s="9">
        <v>1535.42983916</v>
      </c>
      <c r="R15597" s="9">
        <v>1534.19296248</v>
      </c>
      <c r="S15597" s="9">
        <v>1535.7447998</v>
      </c>
      <c r="T15597" s="9">
        <v>1535.78416988</v>
      </c>
    </row>
    <row r="15598" spans="1:20" x14ac:dyDescent="0.35">
      <c r="A15598">
        <f t="shared" si="474"/>
        <v>15598</v>
      </c>
      <c r="B15598" s="3" t="s">
        <v>1038</v>
      </c>
      <c r="C15598" s="3" t="s">
        <v>75</v>
      </c>
      <c r="D15598" s="3" t="s">
        <v>45</v>
      </c>
      <c r="E15598">
        <v>2021</v>
      </c>
      <c r="F15598" s="3" t="str">
        <f t="shared" si="473"/>
        <v>RCElevLONG L2021</v>
      </c>
      <c r="G15598" s="9">
        <v>1533.1037236</v>
      </c>
      <c r="H15598" s="9">
        <v>1535.3346948000001</v>
      </c>
      <c r="I15598" s="9">
        <v>1535.78416988</v>
      </c>
      <c r="J15598" s="9">
        <v>1535.1312827199999</v>
      </c>
      <c r="K15598" s="9">
        <v>1532.29335612</v>
      </c>
      <c r="L15598" s="9">
        <v>1536.00070532</v>
      </c>
      <c r="M15598" s="9">
        <v>1535.78416988</v>
      </c>
      <c r="N15598" s="9">
        <v>1536.00070532</v>
      </c>
      <c r="O15598" s="9">
        <v>1536.00070532</v>
      </c>
      <c r="P15598" s="9">
        <v>1536.00070532</v>
      </c>
      <c r="Q15598" s="9">
        <v>1535.5676344399999</v>
      </c>
      <c r="R15598" s="9">
        <v>1535.2986055599999</v>
      </c>
      <c r="S15598" s="9">
        <v>1535.4003115999999</v>
      </c>
      <c r="T15598" s="9">
        <v>1535.78416988</v>
      </c>
    </row>
    <row r="15599" spans="1:20" x14ac:dyDescent="0.35">
      <c r="A15599">
        <f t="shared" si="474"/>
        <v>15599</v>
      </c>
      <c r="B15599" s="3" t="s">
        <v>1038</v>
      </c>
      <c r="C15599" s="3" t="s">
        <v>75</v>
      </c>
      <c r="D15599" s="3" t="s">
        <v>45</v>
      </c>
      <c r="E15599">
        <v>2022</v>
      </c>
      <c r="F15599" s="3" t="str">
        <f t="shared" si="473"/>
        <v>RCElevLONG L2022</v>
      </c>
      <c r="G15599" s="9">
        <v>1535.37734572</v>
      </c>
      <c r="H15599" s="9">
        <v>1535.2329887599999</v>
      </c>
      <c r="I15599" s="9">
        <v>1535.78416988</v>
      </c>
      <c r="J15599" s="9">
        <v>1535.9285268399999</v>
      </c>
      <c r="K15599" s="9">
        <v>1534.3701278399999</v>
      </c>
      <c r="L15599" s="9">
        <v>1536.00070532</v>
      </c>
      <c r="M15599" s="9">
        <v>1535.78416988</v>
      </c>
      <c r="N15599" s="9">
        <v>1526.9915186799999</v>
      </c>
      <c r="O15599" s="9">
        <v>1535.61684704</v>
      </c>
      <c r="P15599" s="9">
        <v>1536.00070532</v>
      </c>
      <c r="Q15599" s="9">
        <v>1533.77957664</v>
      </c>
      <c r="R15599" s="9">
        <v>1535.12144019999</v>
      </c>
      <c r="S15599" s="9">
        <v>1535.11487852</v>
      </c>
      <c r="T15599" s="9">
        <v>1535.78416988</v>
      </c>
    </row>
    <row r="15600" spans="1:20" x14ac:dyDescent="0.35">
      <c r="A15600">
        <f t="shared" si="474"/>
        <v>15600</v>
      </c>
      <c r="B15600" s="3" t="s">
        <v>1038</v>
      </c>
      <c r="C15600" s="3" t="s">
        <v>75</v>
      </c>
      <c r="D15600" s="3" t="s">
        <v>45</v>
      </c>
      <c r="E15600">
        <v>2023</v>
      </c>
      <c r="F15600" s="3" t="str">
        <f t="shared" si="473"/>
        <v>RCElevLONG L2023</v>
      </c>
      <c r="G15600" s="9">
        <v>1535.5348260400001</v>
      </c>
      <c r="H15600" s="9">
        <v>1535.0197341600001</v>
      </c>
      <c r="I15600" s="9">
        <v>1536.00070532</v>
      </c>
      <c r="J15600" s="9">
        <v>1536.00070532</v>
      </c>
      <c r="K15600" s="9">
        <v>1535.53810688</v>
      </c>
      <c r="L15600" s="9">
        <v>1535.93180768</v>
      </c>
      <c r="M15600" s="9">
        <v>1536.00070532</v>
      </c>
      <c r="N15600" s="9">
        <v>1535.8957184400001</v>
      </c>
      <c r="O15600" s="9">
        <v>1524.6161905199999</v>
      </c>
      <c r="P15600" s="9">
        <v>1536.00070532</v>
      </c>
      <c r="Q15600" s="9">
        <v>1535.4593667199999</v>
      </c>
      <c r="R15600" s="9">
        <v>1535.19033784</v>
      </c>
      <c r="S15600" s="9">
        <v>1534.4816764</v>
      </c>
      <c r="T15600" s="9">
        <v>1535.78416988</v>
      </c>
    </row>
    <row r="15601" spans="1:20" x14ac:dyDescent="0.35">
      <c r="A15601">
        <f t="shared" si="474"/>
        <v>15601</v>
      </c>
      <c r="B15601" s="3" t="s">
        <v>1038</v>
      </c>
      <c r="C15601" s="3" t="s">
        <v>75</v>
      </c>
      <c r="D15601" s="3" t="s">
        <v>45</v>
      </c>
      <c r="E15601">
        <v>2024</v>
      </c>
      <c r="F15601" s="3" t="str">
        <f t="shared" si="473"/>
        <v>RCElevLONG L2024</v>
      </c>
      <c r="G15601" s="9">
        <v>1535.4462433599999</v>
      </c>
      <c r="H15601" s="9">
        <v>1536.00070532</v>
      </c>
      <c r="I15601" s="9">
        <v>1535.78416988</v>
      </c>
      <c r="J15601" s="9">
        <v>1531.5879755199901</v>
      </c>
      <c r="K15601" s="9">
        <v>1536.00070532</v>
      </c>
      <c r="L15601" s="9">
        <v>1536.00070532</v>
      </c>
      <c r="M15601" s="9">
        <v>1535.62340872</v>
      </c>
      <c r="N15601" s="9">
        <v>1516.54532412</v>
      </c>
      <c r="O15601" s="9">
        <v>1535.97117776</v>
      </c>
      <c r="P15601" s="9">
        <v>1535.41015412</v>
      </c>
      <c r="Q15601" s="9">
        <v>1534.75398612</v>
      </c>
      <c r="R15601" s="9">
        <v>1535.40359244</v>
      </c>
      <c r="S15601" s="9">
        <v>1535.55779192</v>
      </c>
      <c r="T15601" s="9">
        <v>1535.6463745999999</v>
      </c>
    </row>
    <row r="15602" spans="1:20" x14ac:dyDescent="0.35">
      <c r="A15602">
        <f t="shared" si="474"/>
        <v>15602</v>
      </c>
      <c r="B15602" s="3" t="s">
        <v>1038</v>
      </c>
      <c r="C15602" s="3" t="s">
        <v>75</v>
      </c>
      <c r="D15602" s="3" t="s">
        <v>45</v>
      </c>
      <c r="E15602">
        <v>2025</v>
      </c>
      <c r="F15602" s="3" t="str">
        <f t="shared" si="473"/>
        <v>RCElevLONG L2025</v>
      </c>
      <c r="G15602" s="9">
        <v>1533.6942747999999</v>
      </c>
      <c r="H15602" s="9">
        <v>1534.73430108</v>
      </c>
      <c r="I15602" s="9">
        <v>1535.78416988</v>
      </c>
      <c r="J15602" s="9">
        <v>1535.6266895599999</v>
      </c>
      <c r="K15602" s="9">
        <v>1533.16277872</v>
      </c>
      <c r="L15602" s="9">
        <v>1536.00070532</v>
      </c>
      <c r="M15602" s="9">
        <v>1536.00070532</v>
      </c>
      <c r="N15602" s="9">
        <v>1531.4928311599999</v>
      </c>
      <c r="O15602" s="9">
        <v>1535.9744585999999</v>
      </c>
      <c r="P15602" s="9">
        <v>1535.86619088</v>
      </c>
      <c r="Q15602" s="9">
        <v>1534.17983912</v>
      </c>
      <c r="R15602" s="9">
        <v>1534.42590212</v>
      </c>
      <c r="S15602" s="9">
        <v>1535.4331199999999</v>
      </c>
      <c r="T15602" s="9">
        <v>1535.78416988</v>
      </c>
    </row>
    <row r="15603" spans="1:20" x14ac:dyDescent="0.35">
      <c r="A15603">
        <f t="shared" si="474"/>
        <v>15603</v>
      </c>
      <c r="B15603" s="3" t="s">
        <v>1038</v>
      </c>
      <c r="C15603" s="3" t="s">
        <v>75</v>
      </c>
      <c r="D15603" s="3" t="s">
        <v>45</v>
      </c>
      <c r="E15603">
        <v>2026</v>
      </c>
      <c r="F15603" s="3" t="str">
        <f t="shared" si="473"/>
        <v>RCElevLONG L2026</v>
      </c>
      <c r="G15603" s="9">
        <v>1533.8812826799999</v>
      </c>
      <c r="H15603" s="9">
        <v>1535.73823812</v>
      </c>
      <c r="I15603" s="9">
        <v>1535.78416988</v>
      </c>
      <c r="J15603" s="9">
        <v>1534.6916501599901</v>
      </c>
      <c r="K15603" s="9">
        <v>1535.8825950800001</v>
      </c>
      <c r="L15603" s="9">
        <v>1536.00070532</v>
      </c>
      <c r="M15603" s="9">
        <v>1535.78416988</v>
      </c>
      <c r="N15603" s="9">
        <v>1536.00070532</v>
      </c>
      <c r="O15603" s="9">
        <v>1535.80385492</v>
      </c>
      <c r="P15603" s="9">
        <v>1536.00070532</v>
      </c>
      <c r="Q15603" s="9">
        <v>1534.694931</v>
      </c>
      <c r="R15603" s="9">
        <v>1535.75792316</v>
      </c>
      <c r="S15603" s="9">
        <v>1534.9738024000001</v>
      </c>
      <c r="T15603" s="9">
        <v>1535.7415189599999</v>
      </c>
    </row>
    <row r="15604" spans="1:20" x14ac:dyDescent="0.35">
      <c r="A15604">
        <f t="shared" si="474"/>
        <v>15604</v>
      </c>
      <c r="B15604" s="3" t="s">
        <v>1038</v>
      </c>
      <c r="C15604" s="3" t="s">
        <v>75</v>
      </c>
      <c r="D15604" s="3" t="s">
        <v>45</v>
      </c>
      <c r="E15604">
        <v>2027</v>
      </c>
      <c r="F15604" s="3" t="str">
        <f t="shared" si="473"/>
        <v>RCElevLONG L2027</v>
      </c>
      <c r="G15604" s="9">
        <v>1535.4954559600001</v>
      </c>
      <c r="H15604" s="9">
        <v>1536.00070532</v>
      </c>
      <c r="I15604" s="9">
        <v>1535.78416988</v>
      </c>
      <c r="J15604" s="9">
        <v>1523.5597600399999</v>
      </c>
      <c r="K15604" s="9">
        <v>1519.80975992</v>
      </c>
      <c r="L15604" s="9">
        <v>1522.3031983199901</v>
      </c>
      <c r="M15604" s="9">
        <v>1535.0886318</v>
      </c>
      <c r="N15604" s="9">
        <v>1536.00070532</v>
      </c>
      <c r="O15604" s="9">
        <v>1536.00070532</v>
      </c>
      <c r="P15604" s="9">
        <v>1535.6627788000001</v>
      </c>
      <c r="Q15604" s="9">
        <v>1534.71461604</v>
      </c>
      <c r="R15604" s="9">
        <v>1535.1476869200001</v>
      </c>
      <c r="S15604" s="9">
        <v>1535.67262132</v>
      </c>
      <c r="T15604" s="9">
        <v>1535.78416988</v>
      </c>
    </row>
    <row r="15605" spans="1:20" x14ac:dyDescent="0.35">
      <c r="A15605">
        <f t="shared" si="474"/>
        <v>15605</v>
      </c>
      <c r="B15605" s="3" t="s">
        <v>1038</v>
      </c>
      <c r="C15605" s="3" t="s">
        <v>75</v>
      </c>
      <c r="D15605" s="3" t="s">
        <v>45</v>
      </c>
      <c r="E15605">
        <v>2028</v>
      </c>
      <c r="F15605" s="3" t="str">
        <f t="shared" ref="F15605:F15668" si="475">_xlfn.CONCAT(B15605,C15605,D15605,E15605)</f>
        <v>RCElevLONG L2028</v>
      </c>
      <c r="G15605" s="9">
        <v>1536.00070532</v>
      </c>
      <c r="H15605" s="9">
        <v>1535.7546423199999</v>
      </c>
      <c r="I15605" s="9">
        <v>1535.5873194799999</v>
      </c>
      <c r="J15605" s="9">
        <v>1522.1555605199901</v>
      </c>
      <c r="K15605" s="9">
        <v>1524.09125612</v>
      </c>
      <c r="L15605" s="9">
        <v>1536.00070532</v>
      </c>
      <c r="M15605" s="9">
        <v>1535.78416988</v>
      </c>
      <c r="N15605" s="9">
        <v>1519.2093662</v>
      </c>
      <c r="O15605" s="9">
        <v>1535.3740648800001</v>
      </c>
      <c r="P15605" s="9">
        <v>1535.79729324</v>
      </c>
      <c r="Q15605" s="9">
        <v>1534.4357446399999</v>
      </c>
      <c r="R15605" s="9">
        <v>1535.31172892</v>
      </c>
      <c r="S15605" s="9">
        <v>1535.8005740799999</v>
      </c>
      <c r="T15605" s="9">
        <v>1535.78416988</v>
      </c>
    </row>
    <row r="15606" spans="1:20" x14ac:dyDescent="0.35">
      <c r="A15606">
        <f t="shared" si="474"/>
        <v>15606</v>
      </c>
      <c r="B15606" s="3" t="s">
        <v>1038</v>
      </c>
      <c r="C15606" s="3" t="s">
        <v>75</v>
      </c>
      <c r="D15606" s="3" t="s">
        <v>45</v>
      </c>
      <c r="E15606">
        <v>2029</v>
      </c>
      <c r="F15606" s="3" t="str">
        <f t="shared" si="475"/>
        <v>RCElevLONG L2029</v>
      </c>
      <c r="G15606" s="9">
        <v>1533.98626956</v>
      </c>
      <c r="H15606" s="9">
        <v>1535.18377616</v>
      </c>
      <c r="I15606" s="9">
        <v>1535.61028535999</v>
      </c>
      <c r="J15606" s="9">
        <v>1535.4068732799999</v>
      </c>
      <c r="K15606" s="9">
        <v>1535.21658456</v>
      </c>
      <c r="L15606" s="9">
        <v>1536.00070532</v>
      </c>
      <c r="M15606" s="9">
        <v>1535.78416988</v>
      </c>
      <c r="N15606" s="9">
        <v>1534.4160595999999</v>
      </c>
      <c r="O15606" s="9">
        <v>1535.5873194799999</v>
      </c>
      <c r="P15606" s="9">
        <v>1535.7940123999999</v>
      </c>
      <c r="Q15606" s="9">
        <v>1534.4849572400001</v>
      </c>
      <c r="R15606" s="9">
        <v>1534.4094979199999</v>
      </c>
      <c r="S15606" s="9">
        <v>1535.06238508</v>
      </c>
      <c r="T15606" s="9">
        <v>1535.78416988</v>
      </c>
    </row>
    <row r="15607" spans="1:20" x14ac:dyDescent="0.35">
      <c r="A15607">
        <f t="shared" si="474"/>
        <v>15607</v>
      </c>
      <c r="B15607" s="3" t="s">
        <v>1038</v>
      </c>
      <c r="C15607" s="3" t="s">
        <v>86</v>
      </c>
      <c r="D15607" s="3" t="s">
        <v>45</v>
      </c>
      <c r="E15607">
        <v>2020</v>
      </c>
      <c r="F15607" s="3" t="str">
        <f t="shared" si="475"/>
        <v>RCQOutLONG L2020</v>
      </c>
      <c r="G15607" s="9">
        <v>3.8510819744289901</v>
      </c>
      <c r="H15607" s="9">
        <v>12.4653984874891</v>
      </c>
      <c r="I15607" s="9">
        <v>15.48301221236</v>
      </c>
      <c r="J15607" s="9">
        <v>7.2742735714536897</v>
      </c>
      <c r="K15607" s="9">
        <v>4.2046616174276004</v>
      </c>
      <c r="L15607" s="9">
        <v>8.1701567444296295</v>
      </c>
      <c r="M15607" s="9">
        <v>13.2955632458512</v>
      </c>
      <c r="N15607" s="9">
        <v>26.580592168462498</v>
      </c>
      <c r="O15607" s="9">
        <v>19.775917260183501</v>
      </c>
      <c r="P15607" s="9">
        <v>14.565772791835901</v>
      </c>
      <c r="Q15607" s="9">
        <v>6.2285771341949197</v>
      </c>
      <c r="R15607" s="9">
        <v>2.5312225844494098</v>
      </c>
      <c r="S15607" s="9">
        <v>1.5098550246149001</v>
      </c>
      <c r="T15607" s="9">
        <v>3.0042342267801598</v>
      </c>
    </row>
    <row r="15608" spans="1:20" x14ac:dyDescent="0.35">
      <c r="A15608">
        <f t="shared" si="474"/>
        <v>15608</v>
      </c>
      <c r="B15608" s="3" t="s">
        <v>1038</v>
      </c>
      <c r="C15608" s="3" t="s">
        <v>86</v>
      </c>
      <c r="D15608" s="3" t="s">
        <v>45</v>
      </c>
      <c r="E15608">
        <v>2021</v>
      </c>
      <c r="F15608" s="3" t="str">
        <f t="shared" si="475"/>
        <v>RCQOutLONG L2021</v>
      </c>
      <c r="G15608" s="9">
        <v>3.7306348879535598</v>
      </c>
      <c r="H15608" s="9">
        <v>3.6973723262311098</v>
      </c>
      <c r="I15608" s="9">
        <v>7.5807643186245803</v>
      </c>
      <c r="J15608" s="9">
        <v>12.9872176765608</v>
      </c>
      <c r="K15608" s="9">
        <v>7.7898704575122304</v>
      </c>
      <c r="L15608" s="9">
        <v>17.866126867893399</v>
      </c>
      <c r="M15608" s="9">
        <v>18.1988478119797</v>
      </c>
      <c r="N15608" s="9">
        <v>20.838579198919199</v>
      </c>
      <c r="O15608" s="9">
        <v>23.7034883497275</v>
      </c>
      <c r="P15608" s="9">
        <v>14.9094443095206</v>
      </c>
      <c r="Q15608" s="9">
        <v>7.8900550422940503</v>
      </c>
      <c r="R15608" s="9">
        <v>3.0745794603047201</v>
      </c>
      <c r="S15608" s="9">
        <v>3.6743692536927202</v>
      </c>
      <c r="T15608" s="9">
        <v>3.1082119255406999</v>
      </c>
    </row>
    <row r="15609" spans="1:20" x14ac:dyDescent="0.35">
      <c r="A15609">
        <f t="shared" si="474"/>
        <v>15609</v>
      </c>
      <c r="B15609" s="3" t="s">
        <v>1038</v>
      </c>
      <c r="C15609" s="3" t="s">
        <v>86</v>
      </c>
      <c r="D15609" s="3" t="s">
        <v>45</v>
      </c>
      <c r="E15609">
        <v>2022</v>
      </c>
      <c r="F15609" s="3" t="str">
        <f t="shared" si="475"/>
        <v>RCQOutLONG L2022</v>
      </c>
      <c r="G15609" s="9">
        <v>2.9928019442236402</v>
      </c>
      <c r="H15609" s="9">
        <v>4.68822152416916</v>
      </c>
      <c r="I15609" s="9">
        <v>10.624105168778801</v>
      </c>
      <c r="J15609" s="9">
        <v>18.754616613033999</v>
      </c>
      <c r="K15609" s="9">
        <v>16.270604805775999</v>
      </c>
      <c r="L15609" s="9">
        <v>13.024276613923499</v>
      </c>
      <c r="M15609" s="9">
        <v>10.2442624457075</v>
      </c>
      <c r="N15609" s="9">
        <v>12.131915678156901</v>
      </c>
      <c r="O15609" s="9">
        <v>8.6890770375881008</v>
      </c>
      <c r="P15609" s="9">
        <v>4.7349875898438798</v>
      </c>
      <c r="Q15609" s="9">
        <v>2.77827688260443</v>
      </c>
      <c r="R15609" s="9">
        <v>1.67786402899947</v>
      </c>
      <c r="S15609" s="9">
        <v>1.9557687298342401</v>
      </c>
      <c r="T15609" s="9">
        <v>1.9805931609595799</v>
      </c>
    </row>
    <row r="15610" spans="1:20" x14ac:dyDescent="0.35">
      <c r="A15610">
        <f t="shared" si="474"/>
        <v>15610</v>
      </c>
      <c r="B15610" s="3" t="s">
        <v>1038</v>
      </c>
      <c r="C15610" s="3" t="s">
        <v>86</v>
      </c>
      <c r="D15610" s="3" t="s">
        <v>45</v>
      </c>
      <c r="E15610">
        <v>2023</v>
      </c>
      <c r="F15610" s="3" t="str">
        <f t="shared" si="475"/>
        <v>RCQOutLONG L2023</v>
      </c>
      <c r="G15610" s="9">
        <v>2.3383355381792299</v>
      </c>
      <c r="H15610" s="9">
        <v>4.8557550249355899</v>
      </c>
      <c r="I15610" s="9">
        <v>3.4020094388787498</v>
      </c>
      <c r="J15610" s="9">
        <v>12.0852342101359</v>
      </c>
      <c r="K15610" s="9">
        <v>9.8640245959588508</v>
      </c>
      <c r="L15610" s="9">
        <v>11.5623926084885</v>
      </c>
      <c r="M15610" s="9">
        <v>14.0108061386399</v>
      </c>
      <c r="N15610" s="9">
        <v>17.082732283131602</v>
      </c>
      <c r="O15610" s="9">
        <v>9.7202889357493891</v>
      </c>
      <c r="P15610" s="9">
        <v>6.4054423895959998</v>
      </c>
      <c r="Q15610" s="9">
        <v>3.9224738160477801</v>
      </c>
      <c r="R15610" s="9">
        <v>2.10292418627209</v>
      </c>
      <c r="S15610" s="9">
        <v>2.4775151580184498</v>
      </c>
      <c r="T15610" s="9">
        <v>2.62297949651028</v>
      </c>
    </row>
    <row r="15611" spans="1:20" x14ac:dyDescent="0.35">
      <c r="A15611">
        <f t="shared" si="474"/>
        <v>15611</v>
      </c>
      <c r="B15611" s="3" t="s">
        <v>1038</v>
      </c>
      <c r="C15611" s="3" t="s">
        <v>86</v>
      </c>
      <c r="D15611" s="3" t="s">
        <v>45</v>
      </c>
      <c r="E15611">
        <v>2024</v>
      </c>
      <c r="F15611" s="3" t="str">
        <f t="shared" si="475"/>
        <v>RCQOutLONG L2024</v>
      </c>
      <c r="G15611" s="9">
        <v>3.32676645659072</v>
      </c>
      <c r="H15611" s="9">
        <v>7.7186397763074401</v>
      </c>
      <c r="I15611" s="9">
        <v>7.9559413340591503</v>
      </c>
      <c r="J15611" s="9">
        <v>11.9974364356771</v>
      </c>
      <c r="K15611" s="9">
        <v>8.5429981433763906</v>
      </c>
      <c r="L15611" s="9">
        <v>10.8665841209299</v>
      </c>
      <c r="M15611" s="9">
        <v>4.9310485765916603</v>
      </c>
      <c r="N15611" s="9">
        <v>10.2665601780842</v>
      </c>
      <c r="O15611" s="9">
        <v>9.5512508882065799</v>
      </c>
      <c r="P15611" s="9">
        <v>6.2595707892968999</v>
      </c>
      <c r="Q15611" s="9">
        <v>2.3514178662946699</v>
      </c>
      <c r="R15611" s="9">
        <v>1.78316785535291</v>
      </c>
      <c r="S15611" s="9">
        <v>2.4006962016014302</v>
      </c>
      <c r="T15611" s="9">
        <v>2.6920660691989098</v>
      </c>
    </row>
    <row r="15612" spans="1:20" x14ac:dyDescent="0.35">
      <c r="A15612">
        <f t="shared" si="474"/>
        <v>15612</v>
      </c>
      <c r="B15612" s="3" t="s">
        <v>1038</v>
      </c>
      <c r="C15612" s="3" t="s">
        <v>86</v>
      </c>
      <c r="D15612" s="3" t="s">
        <v>45</v>
      </c>
      <c r="E15612">
        <v>2025</v>
      </c>
      <c r="F15612" s="3" t="str">
        <f t="shared" si="475"/>
        <v>RCQOutLONG L2025</v>
      </c>
      <c r="G15612" s="9">
        <v>3.4512436521810401</v>
      </c>
      <c r="H15612" s="9">
        <v>4.1009646879119197</v>
      </c>
      <c r="I15612" s="9">
        <v>4.4079951554318697</v>
      </c>
      <c r="J15612" s="9">
        <v>19.545255908375299</v>
      </c>
      <c r="K15612" s="9">
        <v>13.1560512791776</v>
      </c>
      <c r="L15612" s="9">
        <v>12.9320223433766</v>
      </c>
      <c r="M15612" s="9">
        <v>11.6811813690327</v>
      </c>
      <c r="N15612" s="9">
        <v>14.5280146454663</v>
      </c>
      <c r="O15612" s="9">
        <v>11.269139370757999</v>
      </c>
      <c r="P15612" s="9">
        <v>6.16675847816082</v>
      </c>
      <c r="Q15612" s="9">
        <v>2.9807726559135701</v>
      </c>
      <c r="R15612" s="9">
        <v>1.36009526287055</v>
      </c>
      <c r="S15612" s="9">
        <v>1.57768487021523</v>
      </c>
      <c r="T15612" s="9">
        <v>2.73581916388413</v>
      </c>
    </row>
    <row r="15613" spans="1:20" x14ac:dyDescent="0.35">
      <c r="A15613">
        <f t="shared" si="474"/>
        <v>15613</v>
      </c>
      <c r="B15613" s="3" t="s">
        <v>1038</v>
      </c>
      <c r="C15613" s="3" t="s">
        <v>86</v>
      </c>
      <c r="D15613" s="3" t="s">
        <v>45</v>
      </c>
      <c r="E15613">
        <v>2026</v>
      </c>
      <c r="F15613" s="3" t="str">
        <f t="shared" si="475"/>
        <v>RCQOutLONG L2026</v>
      </c>
      <c r="G15613" s="9">
        <v>3.4167542898251999</v>
      </c>
      <c r="H15613" s="9">
        <v>7.7515551410392503</v>
      </c>
      <c r="I15613" s="9">
        <v>15.0705650008831</v>
      </c>
      <c r="J15613" s="9">
        <v>19.164624014605899</v>
      </c>
      <c r="K15613" s="9">
        <v>8.2202768746685901</v>
      </c>
      <c r="L15613" s="9">
        <v>13.9466995401924</v>
      </c>
      <c r="M15613" s="9">
        <v>13.698091085481799</v>
      </c>
      <c r="N15613" s="9">
        <v>16.698516466333299</v>
      </c>
      <c r="O15613" s="9">
        <v>9.7292364746819793</v>
      </c>
      <c r="P15613" s="9">
        <v>6.6296820964597103</v>
      </c>
      <c r="Q15613" s="9">
        <v>2.9737989720104099</v>
      </c>
      <c r="R15613" s="9">
        <v>1.9474663480086101</v>
      </c>
      <c r="S15613" s="9">
        <v>1.75139412114597</v>
      </c>
      <c r="T15613" s="9">
        <v>1.8603192931573</v>
      </c>
    </row>
    <row r="15614" spans="1:20" x14ac:dyDescent="0.35">
      <c r="A15614">
        <f t="shared" si="474"/>
        <v>15614</v>
      </c>
      <c r="B15614" s="3" t="s">
        <v>1038</v>
      </c>
      <c r="C15614" s="3" t="s">
        <v>86</v>
      </c>
      <c r="D15614" s="3" t="s">
        <v>45</v>
      </c>
      <c r="E15614">
        <v>2027</v>
      </c>
      <c r="F15614" s="3" t="str">
        <f t="shared" si="475"/>
        <v>RCQOutLONG L2027</v>
      </c>
      <c r="G15614" s="9">
        <v>1.99515130349462</v>
      </c>
      <c r="H15614" s="9">
        <v>2.85931072730508</v>
      </c>
      <c r="I15614" s="9">
        <v>4.1210263220658598</v>
      </c>
      <c r="J15614" s="9">
        <v>5.2822405082690898</v>
      </c>
      <c r="K15614" s="9">
        <v>2.8816111891845302</v>
      </c>
      <c r="L15614" s="9">
        <v>1.9189621726438699</v>
      </c>
      <c r="M15614" s="9">
        <v>8.1191319079564099</v>
      </c>
      <c r="N15614" s="9">
        <v>19.593983998078105</v>
      </c>
      <c r="O15614" s="9">
        <v>21.343070896488999</v>
      </c>
      <c r="P15614" s="9">
        <v>5.8735119107043703</v>
      </c>
      <c r="Q15614" s="9">
        <v>2.8396395730870698</v>
      </c>
      <c r="R15614" s="9">
        <v>1.8776819431212499</v>
      </c>
      <c r="S15614" s="9">
        <v>1.398819557275</v>
      </c>
      <c r="T15614" s="9">
        <v>3.0125014834361798</v>
      </c>
    </row>
    <row r="15615" spans="1:20" x14ac:dyDescent="0.35">
      <c r="A15615">
        <f t="shared" si="474"/>
        <v>15615</v>
      </c>
      <c r="B15615" s="3" t="s">
        <v>1038</v>
      </c>
      <c r="C15615" s="3" t="s">
        <v>86</v>
      </c>
      <c r="D15615" s="3" t="s">
        <v>45</v>
      </c>
      <c r="E15615">
        <v>2028</v>
      </c>
      <c r="F15615" s="3" t="str">
        <f t="shared" si="475"/>
        <v>RCQOutLONG L2028</v>
      </c>
      <c r="G15615" s="9">
        <v>2.0317014854913902</v>
      </c>
      <c r="H15615" s="9">
        <v>2.74119516020306</v>
      </c>
      <c r="I15615" s="9">
        <v>3.2181155434458302</v>
      </c>
      <c r="J15615" s="9">
        <v>5.3511111805676501</v>
      </c>
      <c r="K15615" s="9">
        <v>4.0386156722161397</v>
      </c>
      <c r="L15615" s="9">
        <v>6.2831847706706307</v>
      </c>
      <c r="M15615" s="9">
        <v>8.5761757167780903</v>
      </c>
      <c r="N15615" s="9">
        <v>13.4105746362837</v>
      </c>
      <c r="O15615" s="9">
        <v>15.4664366587744</v>
      </c>
      <c r="P15615" s="9">
        <v>8.57278600654233</v>
      </c>
      <c r="Q15615" s="9">
        <v>3.5722561401131001</v>
      </c>
      <c r="R15615" s="9">
        <v>1.88615280993027</v>
      </c>
      <c r="S15615" s="9">
        <v>1.58593934497486</v>
      </c>
      <c r="T15615" s="9">
        <v>2.0255222546602298</v>
      </c>
    </row>
    <row r="15616" spans="1:20" x14ac:dyDescent="0.35">
      <c r="A15616">
        <f t="shared" si="474"/>
        <v>15616</v>
      </c>
      <c r="B15616" s="3" t="s">
        <v>1038</v>
      </c>
      <c r="C15616" s="3" t="s">
        <v>86</v>
      </c>
      <c r="D15616" s="3" t="s">
        <v>45</v>
      </c>
      <c r="E15616">
        <v>2029</v>
      </c>
      <c r="F15616" s="3" t="str">
        <f t="shared" si="475"/>
        <v>RCQOutLONG L2029</v>
      </c>
      <c r="G15616" s="9">
        <v>3.1369505729540301</v>
      </c>
      <c r="H15616" s="9">
        <v>2.7309228278140201</v>
      </c>
      <c r="I15616" s="9">
        <v>7.0221837945938104</v>
      </c>
      <c r="J15616" s="9">
        <v>6.6906647600467402</v>
      </c>
      <c r="K15616" s="9">
        <v>9.4908264649541092</v>
      </c>
      <c r="L15616" s="9">
        <v>9.7414887393388696</v>
      </c>
      <c r="M15616" s="9">
        <v>12.389770741404501</v>
      </c>
      <c r="N15616" s="9">
        <v>10.558473361549099</v>
      </c>
      <c r="O15616" s="9">
        <v>10.3222497823723</v>
      </c>
      <c r="P15616" s="9">
        <v>4.9957756473649297</v>
      </c>
      <c r="Q15616" s="9">
        <v>3.1916922015362799</v>
      </c>
      <c r="R15616" s="9">
        <v>2.1279887527636099</v>
      </c>
      <c r="S15616" s="9">
        <v>1.45859328299817</v>
      </c>
      <c r="T15616" s="9">
        <v>2.91966272798666</v>
      </c>
    </row>
    <row r="15617" spans="1:20" x14ac:dyDescent="0.35">
      <c r="A15617">
        <f t="shared" si="474"/>
        <v>15617</v>
      </c>
      <c r="B15617" s="3" t="s">
        <v>1038</v>
      </c>
      <c r="C15617" s="3" t="s">
        <v>95</v>
      </c>
      <c r="D15617" s="3" t="s">
        <v>45</v>
      </c>
      <c r="E15617">
        <v>2020</v>
      </c>
      <c r="F15617" s="3" t="str">
        <f t="shared" si="475"/>
        <v>RCSpillLONG L2020</v>
      </c>
      <c r="G15617" s="9">
        <v>0.70155758804710999</v>
      </c>
      <c r="H15617" s="9">
        <v>7.7412764685777002</v>
      </c>
      <c r="I15617" s="9">
        <v>9.93164460521138</v>
      </c>
      <c r="J15617" s="9">
        <v>2.1924889987569198</v>
      </c>
      <c r="K15617" s="9">
        <v>0.61258321236510405</v>
      </c>
      <c r="L15617" s="9">
        <v>3.0640487025190102</v>
      </c>
      <c r="M15617" s="9">
        <v>9.0988763429909696</v>
      </c>
      <c r="N15617" s="9">
        <v>21.004542309420799</v>
      </c>
      <c r="O15617" s="9">
        <v>14.267741096244899</v>
      </c>
      <c r="P15617" s="9">
        <v>11.2554755483999</v>
      </c>
      <c r="Q15617" s="9">
        <v>2.92082846132715</v>
      </c>
      <c r="R15617" s="9">
        <v>0.11416727373333301</v>
      </c>
      <c r="S15617" s="9">
        <v>0.13522196545429599</v>
      </c>
      <c r="T15617" s="9">
        <v>0.61150161618145804</v>
      </c>
    </row>
    <row r="15618" spans="1:20" x14ac:dyDescent="0.35">
      <c r="A15618">
        <f t="shared" si="474"/>
        <v>15618</v>
      </c>
      <c r="B15618" s="3" t="s">
        <v>1038</v>
      </c>
      <c r="C15618" s="3" t="s">
        <v>95</v>
      </c>
      <c r="D15618" s="3" t="s">
        <v>45</v>
      </c>
      <c r="E15618">
        <v>2021</v>
      </c>
      <c r="F15618" s="3" t="str">
        <f t="shared" si="475"/>
        <v>RCSpillLONG L2021</v>
      </c>
      <c r="G15618" s="9">
        <v>0.137273855449462</v>
      </c>
      <c r="H15618" s="9">
        <v>0.22185319875979101</v>
      </c>
      <c r="I15618" s="9">
        <v>3.3687187501036799</v>
      </c>
      <c r="J15618" s="9">
        <v>7.9584827381845296</v>
      </c>
      <c r="K15618" s="9">
        <v>2.6312783210836401</v>
      </c>
      <c r="L15618" s="9">
        <v>12.363936233337</v>
      </c>
      <c r="M15618" s="9">
        <v>12.627340874538</v>
      </c>
      <c r="N15618" s="9">
        <v>15.419261567296999</v>
      </c>
      <c r="O15618" s="9">
        <v>20.1063983869122</v>
      </c>
      <c r="P15618" s="9">
        <v>10.8925437522006</v>
      </c>
      <c r="Q15618" s="9">
        <v>5.1518751792661899</v>
      </c>
      <c r="R15618" s="9">
        <v>3.7742857201388799E-2</v>
      </c>
      <c r="S15618" s="9">
        <v>0.280043894292968</v>
      </c>
      <c r="T15618" s="9">
        <v>0.34935898527006898</v>
      </c>
    </row>
    <row r="15619" spans="1:20" x14ac:dyDescent="0.35">
      <c r="A15619">
        <f t="shared" ref="A15619:A15682" si="476">A15618+1</f>
        <v>15619</v>
      </c>
      <c r="B15619" s="3" t="s">
        <v>1038</v>
      </c>
      <c r="C15619" s="3" t="s">
        <v>95</v>
      </c>
      <c r="D15619" s="3" t="s">
        <v>45</v>
      </c>
      <c r="E15619">
        <v>2022</v>
      </c>
      <c r="F15619" s="3" t="str">
        <f t="shared" si="475"/>
        <v>RCSpillLONG L2022</v>
      </c>
      <c r="G15619" s="9">
        <v>0.13439761910383002</v>
      </c>
      <c r="H15619" s="9">
        <v>0.91623378835722202</v>
      </c>
      <c r="I15619" s="9">
        <v>5.8274154123840196</v>
      </c>
      <c r="J15619" s="9">
        <v>13.692876709500601</v>
      </c>
      <c r="K15619" s="9">
        <v>11.069472151031199</v>
      </c>
      <c r="L15619" s="9">
        <v>7.8451160746776196</v>
      </c>
      <c r="M15619" s="9">
        <v>5.4519983180259697</v>
      </c>
      <c r="N15619" s="9">
        <v>7.9235479545055503</v>
      </c>
      <c r="O15619" s="9">
        <v>3.6678589411055702</v>
      </c>
      <c r="P15619" s="9">
        <v>1.46925546211111</v>
      </c>
      <c r="Q15619" s="9">
        <v>0.511407101430712</v>
      </c>
      <c r="R15619" s="9">
        <v>0.30032389048472202</v>
      </c>
      <c r="S15619" s="9">
        <v>0.236047911817447</v>
      </c>
      <c r="T15619" s="9">
        <v>0.29459176814131899</v>
      </c>
    </row>
    <row r="15620" spans="1:20" x14ac:dyDescent="0.35">
      <c r="A15620">
        <f t="shared" si="476"/>
        <v>15620</v>
      </c>
      <c r="B15620" s="3" t="s">
        <v>1038</v>
      </c>
      <c r="C15620" s="3" t="s">
        <v>95</v>
      </c>
      <c r="D15620" s="3" t="s">
        <v>45</v>
      </c>
      <c r="E15620">
        <v>2023</v>
      </c>
      <c r="F15620" s="3" t="str">
        <f t="shared" si="475"/>
        <v>RCSpillLONG L2023</v>
      </c>
      <c r="G15620" s="9">
        <v>0.24700563400907199</v>
      </c>
      <c r="H15620" s="9">
        <v>0.75101173301476298</v>
      </c>
      <c r="I15620" s="9">
        <v>0.28742612362236097</v>
      </c>
      <c r="J15620" s="9">
        <v>7.8276592099200197</v>
      </c>
      <c r="K15620" s="9">
        <v>4.5538300309057202</v>
      </c>
      <c r="L15620" s="9">
        <v>6.2931193983138298</v>
      </c>
      <c r="M15620" s="9">
        <v>10.031485560493</v>
      </c>
      <c r="N15620" s="9">
        <v>11.9587864215652</v>
      </c>
      <c r="O15620" s="9">
        <v>4.8216281234902496</v>
      </c>
      <c r="P15620" s="9">
        <v>1.6019912193772501</v>
      </c>
      <c r="Q15620" s="9">
        <v>0.429173807570497</v>
      </c>
      <c r="R15620" s="9">
        <v>0.16067826666111101</v>
      </c>
      <c r="S15620" s="9">
        <v>0.191485186128906</v>
      </c>
      <c r="T15620" s="9">
        <v>0.26153956156124902</v>
      </c>
    </row>
    <row r="15621" spans="1:20" x14ac:dyDescent="0.35">
      <c r="A15621">
        <f t="shared" si="476"/>
        <v>15621</v>
      </c>
      <c r="B15621" s="3" t="s">
        <v>1038</v>
      </c>
      <c r="C15621" s="3" t="s">
        <v>95</v>
      </c>
      <c r="D15621" s="3" t="s">
        <v>45</v>
      </c>
      <c r="E15621">
        <v>2024</v>
      </c>
      <c r="F15621" s="3" t="str">
        <f t="shared" si="475"/>
        <v>RCSpillLONG L2024</v>
      </c>
      <c r="G15621" s="9">
        <v>0.34374197387795702</v>
      </c>
      <c r="H15621" s="9">
        <v>2.6088108370693499</v>
      </c>
      <c r="I15621" s="9">
        <v>2.53120370043984</v>
      </c>
      <c r="J15621" s="9">
        <v>6.7856093328709601</v>
      </c>
      <c r="K15621" s="9">
        <v>3.2778842773149299</v>
      </c>
      <c r="L15621" s="9">
        <v>5.5483187719998304</v>
      </c>
      <c r="M15621" s="9">
        <v>1.65355021320416</v>
      </c>
      <c r="N15621" s="9">
        <v>7.3650482339415104</v>
      </c>
      <c r="O15621" s="9">
        <v>4.69619569085107</v>
      </c>
      <c r="P15621" s="9">
        <v>1.9795324710106903</v>
      </c>
      <c r="Q15621" s="9">
        <v>0.184529581286693</v>
      </c>
      <c r="R15621" s="9">
        <v>0.33897059292930498</v>
      </c>
      <c r="S15621" s="9">
        <v>0.57456511765624996</v>
      </c>
      <c r="T15621" s="9">
        <v>0.34456074455833302</v>
      </c>
    </row>
    <row r="15622" spans="1:20" x14ac:dyDescent="0.35">
      <c r="A15622">
        <f t="shared" si="476"/>
        <v>15622</v>
      </c>
      <c r="B15622" s="3" t="s">
        <v>1038</v>
      </c>
      <c r="C15622" s="3" t="s">
        <v>95</v>
      </c>
      <c r="D15622" s="3" t="s">
        <v>45</v>
      </c>
      <c r="E15622">
        <v>2025</v>
      </c>
      <c r="F15622" s="3" t="str">
        <f t="shared" si="475"/>
        <v>RCSpillLONG L2025</v>
      </c>
      <c r="G15622" s="9">
        <v>0.33862127467009401</v>
      </c>
      <c r="H15622" s="9">
        <v>0.45540801933618003</v>
      </c>
      <c r="I15622" s="9">
        <v>0.41619954352909699</v>
      </c>
      <c r="J15622" s="9">
        <v>14.3083595680454</v>
      </c>
      <c r="K15622" s="9">
        <v>8.1751726200989498</v>
      </c>
      <c r="L15622" s="9">
        <v>7.3899340986662603</v>
      </c>
      <c r="M15622" s="9">
        <v>6.8036114868604098</v>
      </c>
      <c r="N15622" s="9">
        <v>10.118222661362999</v>
      </c>
      <c r="O15622" s="9">
        <v>5.9488498827952396</v>
      </c>
      <c r="P15622" s="9">
        <v>1.5525629609802001</v>
      </c>
      <c r="Q15622" s="9">
        <v>0.62991745943178701</v>
      </c>
      <c r="R15622" s="9">
        <v>1.41633161833333E-2</v>
      </c>
      <c r="S15622" s="9">
        <v>0.174329358695442</v>
      </c>
      <c r="T15622" s="9">
        <v>0.40911017499576302</v>
      </c>
    </row>
    <row r="15623" spans="1:20" x14ac:dyDescent="0.35">
      <c r="A15623">
        <f t="shared" si="476"/>
        <v>15623</v>
      </c>
      <c r="B15623" s="3" t="s">
        <v>1038</v>
      </c>
      <c r="C15623" s="3" t="s">
        <v>95</v>
      </c>
      <c r="D15623" s="3" t="s">
        <v>45</v>
      </c>
      <c r="E15623">
        <v>2026</v>
      </c>
      <c r="F15623" s="3" t="str">
        <f t="shared" si="475"/>
        <v>RCSpillLONG L2026</v>
      </c>
      <c r="G15623" s="9">
        <v>0.28288274248434098</v>
      </c>
      <c r="H15623" s="9">
        <v>3.54909818649555</v>
      </c>
      <c r="I15623" s="9">
        <v>10.2562737354398</v>
      </c>
      <c r="J15623" s="9">
        <v>14.5586912029303</v>
      </c>
      <c r="K15623" s="9">
        <v>4.1204242486828102</v>
      </c>
      <c r="L15623" s="9">
        <v>8.9729833587662604</v>
      </c>
      <c r="M15623" s="9">
        <v>9.2332124792037593</v>
      </c>
      <c r="N15623" s="9">
        <v>11.6165125704619</v>
      </c>
      <c r="O15623" s="9">
        <v>6.21685495765598</v>
      </c>
      <c r="P15623" s="9">
        <v>3.7266876677479099</v>
      </c>
      <c r="Q15623" s="9">
        <v>0.53325284176471699</v>
      </c>
      <c r="R15623" s="9">
        <v>0.82619519015833298</v>
      </c>
      <c r="S15623" s="9">
        <v>0.29333616600130202</v>
      </c>
      <c r="T15623" s="9">
        <v>0.20393394250833299</v>
      </c>
    </row>
    <row r="15624" spans="1:20" x14ac:dyDescent="0.35">
      <c r="A15624">
        <f t="shared" si="476"/>
        <v>15624</v>
      </c>
      <c r="B15624" s="3" t="s">
        <v>1038</v>
      </c>
      <c r="C15624" s="3" t="s">
        <v>95</v>
      </c>
      <c r="D15624" s="3" t="s">
        <v>45</v>
      </c>
      <c r="E15624">
        <v>2027</v>
      </c>
      <c r="F15624" s="3" t="str">
        <f t="shared" si="475"/>
        <v>RCSpillLONG L2027</v>
      </c>
      <c r="G15624" s="9">
        <v>0.186380260539045</v>
      </c>
      <c r="H15624" s="9">
        <v>0.724607141496875</v>
      </c>
      <c r="I15624" s="9">
        <v>1.1732228260289901</v>
      </c>
      <c r="J15624" s="9">
        <v>1.45582582106518</v>
      </c>
      <c r="K15624" s="9">
        <v>0.50337850963802</v>
      </c>
      <c r="L15624" s="9">
        <v>0.55966014422782195</v>
      </c>
      <c r="M15624" s="9">
        <v>4.5473176210097197</v>
      </c>
      <c r="N15624" s="9">
        <v>14.790327134660901</v>
      </c>
      <c r="O15624" s="9">
        <v>16.1650116273943</v>
      </c>
      <c r="P15624" s="9">
        <v>1.5417934800600599</v>
      </c>
      <c r="Q15624" s="9">
        <v>0.49526080242963699</v>
      </c>
      <c r="R15624" s="9">
        <v>0.358207804490277</v>
      </c>
      <c r="S15624" s="9">
        <v>4.4056189032551998E-2</v>
      </c>
      <c r="T15624" s="9">
        <v>0.486768459860277</v>
      </c>
    </row>
    <row r="15625" spans="1:20" x14ac:dyDescent="0.35">
      <c r="A15625">
        <f t="shared" si="476"/>
        <v>15625</v>
      </c>
      <c r="B15625" s="3" t="s">
        <v>1038</v>
      </c>
      <c r="C15625" s="3" t="s">
        <v>95</v>
      </c>
      <c r="D15625" s="3" t="s">
        <v>45</v>
      </c>
      <c r="E15625">
        <v>2028</v>
      </c>
      <c r="F15625" s="3" t="str">
        <f t="shared" si="475"/>
        <v>RCSpillLONG L2028</v>
      </c>
      <c r="G15625" s="9">
        <v>0.15115249903165301</v>
      </c>
      <c r="H15625" s="9">
        <v>0.48466714059920102</v>
      </c>
      <c r="I15625" s="9">
        <v>0.259954452691111</v>
      </c>
      <c r="J15625" s="9">
        <v>1.0105549409454899</v>
      </c>
      <c r="K15625" s="9">
        <v>0.54851880374322903</v>
      </c>
      <c r="L15625" s="9">
        <v>1.62335923031323</v>
      </c>
      <c r="M15625" s="9">
        <v>3.7760919095023402</v>
      </c>
      <c r="N15625" s="9">
        <v>8.9313782387433296</v>
      </c>
      <c r="O15625" s="9">
        <v>10.397896397262899</v>
      </c>
      <c r="P15625" s="9">
        <v>3.6198128488127002</v>
      </c>
      <c r="Q15625" s="9">
        <v>0.74105757978084597</v>
      </c>
      <c r="R15625" s="9">
        <v>0.80782059946388796</v>
      </c>
      <c r="S15625" s="9">
        <v>0.21904281413801999</v>
      </c>
      <c r="T15625" s="9">
        <v>0.25314165995659699</v>
      </c>
    </row>
    <row r="15626" spans="1:20" x14ac:dyDescent="0.35">
      <c r="A15626">
        <f t="shared" si="476"/>
        <v>15626</v>
      </c>
      <c r="B15626" s="3" t="s">
        <v>1038</v>
      </c>
      <c r="C15626" s="3" t="s">
        <v>95</v>
      </c>
      <c r="D15626" s="3" t="s">
        <v>45</v>
      </c>
      <c r="E15626">
        <v>2029</v>
      </c>
      <c r="F15626" s="3" t="str">
        <f t="shared" si="475"/>
        <v>RCSpillLONG L2029</v>
      </c>
      <c r="G15626" s="9">
        <v>0.23439180142385699</v>
      </c>
      <c r="H15626" s="9">
        <v>0.47140062456180498</v>
      </c>
      <c r="I15626" s="9">
        <v>2.4085644481616599</v>
      </c>
      <c r="J15626" s="9">
        <v>2.0564562747425401</v>
      </c>
      <c r="K15626" s="9">
        <v>4.3651725239739001</v>
      </c>
      <c r="L15626" s="9">
        <v>4.8021861437243203</v>
      </c>
      <c r="M15626" s="9">
        <v>7.4511055757016598</v>
      </c>
      <c r="N15626" s="9">
        <v>5.29914983909305</v>
      </c>
      <c r="O15626" s="9">
        <v>6.1543579599108797</v>
      </c>
      <c r="P15626" s="9">
        <v>1.03805392657361</v>
      </c>
      <c r="Q15626" s="9">
        <v>0.54222716788427405</v>
      </c>
      <c r="R15626" s="9">
        <v>0.58265429798333301</v>
      </c>
      <c r="S15626" s="9">
        <v>0.14648162623828104</v>
      </c>
      <c r="T15626" s="9">
        <v>0.41729255258881898</v>
      </c>
    </row>
    <row r="15627" spans="1:20" x14ac:dyDescent="0.35">
      <c r="A15627">
        <f t="shared" si="476"/>
        <v>15627</v>
      </c>
      <c r="B15627" s="3" t="s">
        <v>1038</v>
      </c>
      <c r="C15627" s="3" t="s">
        <v>77</v>
      </c>
      <c r="D15627" s="3" t="s">
        <v>45</v>
      </c>
      <c r="E15627">
        <v>2020</v>
      </c>
      <c r="F15627" s="3" t="str">
        <f t="shared" si="475"/>
        <v>RCGenLONG L2020</v>
      </c>
      <c r="G15627" s="9">
        <v>39.4410391341397</v>
      </c>
      <c r="H15627" s="9">
        <v>59.159496555555499</v>
      </c>
      <c r="I15627" s="9">
        <v>69.518973180555506</v>
      </c>
      <c r="J15627" s="9">
        <v>63.638415107526797</v>
      </c>
      <c r="K15627" s="9">
        <v>44.983075197916598</v>
      </c>
      <c r="L15627" s="9">
        <v>63.943051344086001</v>
      </c>
      <c r="M15627" s="9">
        <v>52.554502583333303</v>
      </c>
      <c r="N15627" s="9">
        <v>69.828064722222194</v>
      </c>
      <c r="O15627" s="9">
        <v>68.978092755376295</v>
      </c>
      <c r="P15627" s="9">
        <v>41.454376702916598</v>
      </c>
      <c r="Q15627" s="9">
        <v>41.422460072580598</v>
      </c>
      <c r="R15627" s="9">
        <v>30.2684379638888</v>
      </c>
      <c r="S15627" s="9">
        <v>17.214329374999998</v>
      </c>
      <c r="T15627" s="9">
        <v>29.9638444597222</v>
      </c>
    </row>
    <row r="15628" spans="1:20" x14ac:dyDescent="0.35">
      <c r="A15628">
        <f t="shared" si="476"/>
        <v>15628</v>
      </c>
      <c r="B15628" s="3" t="s">
        <v>1038</v>
      </c>
      <c r="C15628" s="3" t="s">
        <v>77</v>
      </c>
      <c r="D15628" s="3" t="s">
        <v>45</v>
      </c>
      <c r="E15628">
        <v>2021</v>
      </c>
      <c r="F15628" s="3" t="str">
        <f t="shared" si="475"/>
        <v>RCGenLONG L2021</v>
      </c>
      <c r="G15628" s="9">
        <v>44.999139384408601</v>
      </c>
      <c r="H15628" s="9">
        <v>43.523423095833301</v>
      </c>
      <c r="I15628" s="9">
        <v>52.746837868055501</v>
      </c>
      <c r="J15628" s="9">
        <v>62.974081831989203</v>
      </c>
      <c r="K15628" s="9">
        <v>64.600298014880906</v>
      </c>
      <c r="L15628" s="9">
        <v>68.903136424731102</v>
      </c>
      <c r="M15628" s="9">
        <v>69.771174444444398</v>
      </c>
      <c r="N15628" s="9">
        <v>67.865330194444397</v>
      </c>
      <c r="O15628" s="9">
        <v>45.045835857526797</v>
      </c>
      <c r="P15628" s="9">
        <v>50.303065790277699</v>
      </c>
      <c r="Q15628" s="9">
        <v>34.289830622311797</v>
      </c>
      <c r="R15628" s="9">
        <v>38.029868888888799</v>
      </c>
      <c r="S15628" s="9">
        <v>42.5066471927083</v>
      </c>
      <c r="T15628" s="9">
        <v>34.548716988888799</v>
      </c>
    </row>
    <row r="15629" spans="1:20" x14ac:dyDescent="0.35">
      <c r="A15629">
        <f t="shared" si="476"/>
        <v>15629</v>
      </c>
      <c r="B15629" s="3" t="s">
        <v>1038</v>
      </c>
      <c r="C15629" s="3" t="s">
        <v>77</v>
      </c>
      <c r="D15629" s="3" t="s">
        <v>45</v>
      </c>
      <c r="E15629">
        <v>2022</v>
      </c>
      <c r="F15629" s="3" t="str">
        <f t="shared" si="475"/>
        <v>RCGenLONG L2022</v>
      </c>
      <c r="G15629" s="9">
        <v>35.795384638440801</v>
      </c>
      <c r="H15629" s="9">
        <v>47.236057936111102</v>
      </c>
      <c r="I15629" s="9">
        <v>60.068250916666599</v>
      </c>
      <c r="J15629" s="9">
        <v>63.387397728494598</v>
      </c>
      <c r="K15629" s="9">
        <v>65.133027723214198</v>
      </c>
      <c r="L15629" s="9">
        <v>64.857879303225801</v>
      </c>
      <c r="M15629" s="9">
        <v>60.012831555555501</v>
      </c>
      <c r="N15629" s="9">
        <v>52.700780805555503</v>
      </c>
      <c r="O15629" s="9">
        <v>62.879987849462303</v>
      </c>
      <c r="P15629" s="9">
        <v>40.896292207861102</v>
      </c>
      <c r="Q15629" s="9">
        <v>28.3876837096774</v>
      </c>
      <c r="R15629" s="9">
        <v>17.250739179166601</v>
      </c>
      <c r="S15629" s="9">
        <v>21.535813880208298</v>
      </c>
      <c r="T15629" s="9">
        <v>21.113553773611098</v>
      </c>
    </row>
    <row r="15630" spans="1:20" x14ac:dyDescent="0.35">
      <c r="A15630">
        <f t="shared" si="476"/>
        <v>15630</v>
      </c>
      <c r="B15630" s="3" t="s">
        <v>1038</v>
      </c>
      <c r="C15630" s="3" t="s">
        <v>77</v>
      </c>
      <c r="D15630" s="3" t="s">
        <v>45</v>
      </c>
      <c r="E15630">
        <v>2023</v>
      </c>
      <c r="F15630" s="3" t="str">
        <f t="shared" si="475"/>
        <v>RCGenLONG L2023</v>
      </c>
      <c r="G15630" s="9">
        <v>26.189424435483801</v>
      </c>
      <c r="H15630" s="9">
        <v>51.403105205555498</v>
      </c>
      <c r="I15630" s="9">
        <v>39.003476027777701</v>
      </c>
      <c r="J15630" s="9">
        <v>53.316962943548297</v>
      </c>
      <c r="K15630" s="9">
        <v>66.498792559523807</v>
      </c>
      <c r="L15630" s="9">
        <v>65.986345161290302</v>
      </c>
      <c r="M15630" s="9">
        <v>49.832457197222197</v>
      </c>
      <c r="N15630" s="9">
        <v>64.166431527777704</v>
      </c>
      <c r="O15630" s="9">
        <v>61.345220002688102</v>
      </c>
      <c r="P15630" s="9">
        <v>60.152923375</v>
      </c>
      <c r="Q15630" s="9">
        <v>43.746092630376303</v>
      </c>
      <c r="R15630" s="9">
        <v>24.322464363888798</v>
      </c>
      <c r="S15630" s="9">
        <v>28.627624091145801</v>
      </c>
      <c r="T15630" s="9">
        <v>29.571972519444401</v>
      </c>
    </row>
    <row r="15631" spans="1:20" x14ac:dyDescent="0.35">
      <c r="A15631">
        <f t="shared" si="476"/>
        <v>15631</v>
      </c>
      <c r="B15631" s="3" t="s">
        <v>1038</v>
      </c>
      <c r="C15631" s="3" t="s">
        <v>77</v>
      </c>
      <c r="D15631" s="3" t="s">
        <v>45</v>
      </c>
      <c r="E15631">
        <v>2024</v>
      </c>
      <c r="F15631" s="3" t="str">
        <f t="shared" si="475"/>
        <v>RCGenLONG L2024</v>
      </c>
      <c r="G15631" s="9">
        <v>37.355984690860197</v>
      </c>
      <c r="H15631" s="9">
        <v>63.989650181944398</v>
      </c>
      <c r="I15631" s="9">
        <v>67.933204527777704</v>
      </c>
      <c r="J15631" s="9">
        <v>65.266916008064499</v>
      </c>
      <c r="K15631" s="9">
        <v>65.934252782738099</v>
      </c>
      <c r="L15631" s="9">
        <v>66.599867473118195</v>
      </c>
      <c r="M15631" s="9">
        <v>41.043638722222198</v>
      </c>
      <c r="N15631" s="9">
        <v>36.335213527777697</v>
      </c>
      <c r="O15631" s="9">
        <v>60.7991535349462</v>
      </c>
      <c r="P15631" s="9">
        <v>53.5983001694444</v>
      </c>
      <c r="Q15631" s="9">
        <v>27.1356307069892</v>
      </c>
      <c r="R15631" s="9">
        <v>18.0854728611111</v>
      </c>
      <c r="S15631" s="9">
        <v>22.8683788541666</v>
      </c>
      <c r="T15631" s="9">
        <v>29.397469600000001</v>
      </c>
    </row>
    <row r="15632" spans="1:20" x14ac:dyDescent="0.35">
      <c r="A15632">
        <f t="shared" si="476"/>
        <v>15632</v>
      </c>
      <c r="B15632" s="3" t="s">
        <v>1038</v>
      </c>
      <c r="C15632" s="3" t="s">
        <v>77</v>
      </c>
      <c r="D15632" s="3" t="s">
        <v>45</v>
      </c>
      <c r="E15632">
        <v>2025</v>
      </c>
      <c r="F15632" s="3" t="str">
        <f t="shared" si="475"/>
        <v>RCGenLONG L2025</v>
      </c>
      <c r="G15632" s="9">
        <v>38.978918803763399</v>
      </c>
      <c r="H15632" s="9">
        <v>45.652780802777698</v>
      </c>
      <c r="I15632" s="9">
        <v>49.988681333333297</v>
      </c>
      <c r="J15632" s="9">
        <v>65.5808541532258</v>
      </c>
      <c r="K15632" s="9">
        <v>62.374816964285699</v>
      </c>
      <c r="L15632" s="9">
        <v>69.402768548387002</v>
      </c>
      <c r="M15632" s="9">
        <v>61.081100874999997</v>
      </c>
      <c r="N15632" s="9">
        <v>55.223186694444401</v>
      </c>
      <c r="O15632" s="9">
        <v>66.6252157795698</v>
      </c>
      <c r="P15632" s="9">
        <v>57.782903257777697</v>
      </c>
      <c r="Q15632" s="9">
        <v>29.439421130376299</v>
      </c>
      <c r="R15632" s="9">
        <v>16.854913166666599</v>
      </c>
      <c r="S15632" s="9">
        <v>17.574020268229098</v>
      </c>
      <c r="T15632" s="9">
        <v>29.137040288888802</v>
      </c>
    </row>
    <row r="15633" spans="1:20" x14ac:dyDescent="0.35">
      <c r="A15633">
        <f t="shared" si="476"/>
        <v>15633</v>
      </c>
      <c r="B15633" s="3" t="s">
        <v>1038</v>
      </c>
      <c r="C15633" s="3" t="s">
        <v>77</v>
      </c>
      <c r="D15633" s="3" t="s">
        <v>45</v>
      </c>
      <c r="E15633">
        <v>2026</v>
      </c>
      <c r="F15633" s="3" t="str">
        <f t="shared" si="475"/>
        <v>RCGenLONG L2026</v>
      </c>
      <c r="G15633" s="9">
        <v>39.245021396505301</v>
      </c>
      <c r="H15633" s="9">
        <v>52.626761530555498</v>
      </c>
      <c r="I15633" s="9">
        <v>60.288672986111102</v>
      </c>
      <c r="J15633" s="9">
        <v>57.679396290322501</v>
      </c>
      <c r="K15633" s="9">
        <v>51.341859431547597</v>
      </c>
      <c r="L15633" s="9">
        <v>62.285127716397803</v>
      </c>
      <c r="M15633" s="9">
        <v>55.913029133333303</v>
      </c>
      <c r="N15633" s="9">
        <v>63.641200416666599</v>
      </c>
      <c r="O15633" s="9">
        <v>43.9850483736559</v>
      </c>
      <c r="P15633" s="9">
        <v>36.353783824861097</v>
      </c>
      <c r="Q15633" s="9">
        <v>30.562607528225801</v>
      </c>
      <c r="R15633" s="9">
        <v>14.041518305555501</v>
      </c>
      <c r="S15633" s="9">
        <v>18.259052851562402</v>
      </c>
      <c r="T15633" s="9">
        <v>20.742675206944401</v>
      </c>
    </row>
    <row r="15634" spans="1:20" x14ac:dyDescent="0.35">
      <c r="A15634">
        <f t="shared" si="476"/>
        <v>15634</v>
      </c>
      <c r="B15634" s="3" t="s">
        <v>1038</v>
      </c>
      <c r="C15634" s="3" t="s">
        <v>77</v>
      </c>
      <c r="D15634" s="3" t="s">
        <v>45</v>
      </c>
      <c r="E15634">
        <v>2027</v>
      </c>
      <c r="F15634" s="3" t="str">
        <f t="shared" si="475"/>
        <v>RCGenLONG L2027</v>
      </c>
      <c r="G15634" s="9">
        <v>22.650978266128998</v>
      </c>
      <c r="H15634" s="9">
        <v>26.732583833333301</v>
      </c>
      <c r="I15634" s="9">
        <v>36.914916509722197</v>
      </c>
      <c r="J15634" s="9">
        <v>47.917613918010701</v>
      </c>
      <c r="K15634" s="9">
        <v>29.7822610565476</v>
      </c>
      <c r="L15634" s="9">
        <v>17.022345241935401</v>
      </c>
      <c r="M15634" s="9">
        <v>44.729316636111101</v>
      </c>
      <c r="N15634" s="9">
        <v>60.155500777777704</v>
      </c>
      <c r="O15634" s="9">
        <v>64.844086169354796</v>
      </c>
      <c r="P15634" s="9">
        <v>54.2454812916666</v>
      </c>
      <c r="Q15634" s="9">
        <v>29.358317798386999</v>
      </c>
      <c r="R15634" s="9">
        <v>19.0281559444444</v>
      </c>
      <c r="S15634" s="9">
        <v>16.965505921875</v>
      </c>
      <c r="T15634" s="9">
        <v>31.629391059722199</v>
      </c>
    </row>
    <row r="15635" spans="1:20" x14ac:dyDescent="0.35">
      <c r="A15635">
        <f t="shared" si="476"/>
        <v>15635</v>
      </c>
      <c r="B15635" s="3" t="s">
        <v>1038</v>
      </c>
      <c r="C15635" s="3" t="s">
        <v>77</v>
      </c>
      <c r="D15635" s="3" t="s">
        <v>45</v>
      </c>
      <c r="E15635">
        <v>2028</v>
      </c>
      <c r="F15635" s="3" t="str">
        <f t="shared" si="475"/>
        <v>RCGenLONG L2028</v>
      </c>
      <c r="G15635" s="9">
        <v>23.549847108602101</v>
      </c>
      <c r="H15635" s="9">
        <v>28.2581742069444</v>
      </c>
      <c r="I15635" s="9">
        <v>37.044624349999999</v>
      </c>
      <c r="J15635" s="9">
        <v>54.356123885752602</v>
      </c>
      <c r="K15635" s="9">
        <v>43.705976874999998</v>
      </c>
      <c r="L15635" s="9">
        <v>58.354319392473101</v>
      </c>
      <c r="M15635" s="9">
        <v>60.110753375000002</v>
      </c>
      <c r="N15635" s="9">
        <v>56.092328758888797</v>
      </c>
      <c r="O15635" s="9">
        <v>63.472594946236498</v>
      </c>
      <c r="P15635" s="9">
        <v>62.0253660611111</v>
      </c>
      <c r="Q15635" s="9">
        <v>35.454690779569802</v>
      </c>
      <c r="R15635" s="9">
        <v>13.5038006388888</v>
      </c>
      <c r="S15635" s="9">
        <v>17.1174501015625</v>
      </c>
      <c r="T15635" s="9">
        <v>22.195267999999999</v>
      </c>
    </row>
    <row r="15636" spans="1:20" x14ac:dyDescent="0.35">
      <c r="A15636">
        <f t="shared" si="476"/>
        <v>15636</v>
      </c>
      <c r="B15636" s="3" t="s">
        <v>1038</v>
      </c>
      <c r="C15636" s="3" t="s">
        <v>77</v>
      </c>
      <c r="D15636" s="3" t="s">
        <v>45</v>
      </c>
      <c r="E15636">
        <v>2029</v>
      </c>
      <c r="F15636" s="3" t="str">
        <f t="shared" si="475"/>
        <v>RCGenLONG L2029</v>
      </c>
      <c r="G15636" s="9">
        <v>36.348326478494599</v>
      </c>
      <c r="H15636" s="9">
        <v>28.2956705</v>
      </c>
      <c r="I15636" s="9">
        <v>57.775687222222203</v>
      </c>
      <c r="J15636" s="9">
        <v>58.033486678763403</v>
      </c>
      <c r="K15636" s="9">
        <v>64.187817217261895</v>
      </c>
      <c r="L15636" s="9">
        <v>61.8541721236559</v>
      </c>
      <c r="M15636" s="9">
        <v>61.846187666666602</v>
      </c>
      <c r="N15636" s="9">
        <v>65.861746833333299</v>
      </c>
      <c r="O15636" s="9">
        <v>52.193908268817196</v>
      </c>
      <c r="P15636" s="9">
        <v>49.561976620833299</v>
      </c>
      <c r="Q15636" s="9">
        <v>33.178867275134401</v>
      </c>
      <c r="R15636" s="9">
        <v>19.351998658333301</v>
      </c>
      <c r="S15636" s="9">
        <v>16.431385406249898</v>
      </c>
      <c r="T15636" s="9">
        <v>31.336824083333301</v>
      </c>
    </row>
    <row r="15637" spans="1:20" x14ac:dyDescent="0.35">
      <c r="A15637">
        <f t="shared" si="476"/>
        <v>15637</v>
      </c>
      <c r="B15637" s="3" t="s">
        <v>1038</v>
      </c>
      <c r="C15637" s="3" t="s">
        <v>75</v>
      </c>
      <c r="D15637" s="3" t="s">
        <v>59</v>
      </c>
      <c r="E15637">
        <v>2020</v>
      </c>
      <c r="F15637" s="3" t="str">
        <f t="shared" si="475"/>
        <v>RCElevLR.GRN2020</v>
      </c>
      <c r="G15637" s="9">
        <v>737.02758263999999</v>
      </c>
      <c r="H15637" s="9">
        <v>737.93309448000002</v>
      </c>
      <c r="I15637" s="9">
        <v>732.99543028000005</v>
      </c>
      <c r="J15637" s="9">
        <v>732.99543028000005</v>
      </c>
      <c r="K15637" s="9">
        <v>733.89438043999996</v>
      </c>
      <c r="L15637" s="9">
        <v>734.60960355999998</v>
      </c>
      <c r="M15637" s="9">
        <v>732.99543028000005</v>
      </c>
      <c r="N15637" s="9">
        <v>733.16931479999903</v>
      </c>
      <c r="O15637" s="9">
        <v>732.99543028000005</v>
      </c>
      <c r="P15637" s="9">
        <v>734.49477416000002</v>
      </c>
      <c r="Q15637" s="9">
        <v>732.99543028000005</v>
      </c>
      <c r="R15637" s="9">
        <v>732.99543028000005</v>
      </c>
      <c r="S15637" s="9">
        <v>733.08401296</v>
      </c>
      <c r="T15637" s="9">
        <v>732.99543028000005</v>
      </c>
    </row>
    <row r="15638" spans="1:20" x14ac:dyDescent="0.35">
      <c r="A15638">
        <f t="shared" si="476"/>
        <v>15638</v>
      </c>
      <c r="B15638" s="3" t="s">
        <v>1038</v>
      </c>
      <c r="C15638" s="3" t="s">
        <v>75</v>
      </c>
      <c r="D15638" s="3" t="s">
        <v>59</v>
      </c>
      <c r="E15638">
        <v>2021</v>
      </c>
      <c r="F15638" s="3" t="str">
        <f t="shared" si="475"/>
        <v>RCElevLR.GRN2021</v>
      </c>
      <c r="G15638" s="9">
        <v>736.74871124000003</v>
      </c>
      <c r="H15638" s="9">
        <v>738.01839631999997</v>
      </c>
      <c r="I15638" s="9">
        <v>732.99543028000005</v>
      </c>
      <c r="J15638" s="9">
        <v>732.99543028000005</v>
      </c>
      <c r="K15638" s="9">
        <v>733.37928855999996</v>
      </c>
      <c r="L15638" s="9">
        <v>738.01839631999997</v>
      </c>
      <c r="M15638" s="9">
        <v>732.99543028000005</v>
      </c>
      <c r="N15638" s="9">
        <v>732.99543028000005</v>
      </c>
      <c r="O15638" s="9">
        <v>733.87797623999995</v>
      </c>
      <c r="P15638" s="9">
        <v>732.99543028000005</v>
      </c>
      <c r="Q15638" s="9">
        <v>734.49477416000002</v>
      </c>
      <c r="R15638" s="9">
        <v>733.42193947999999</v>
      </c>
      <c r="S15638" s="9">
        <v>734.49477416000002</v>
      </c>
      <c r="T15638" s="9">
        <v>732.99543028000005</v>
      </c>
    </row>
    <row r="15639" spans="1:20" x14ac:dyDescent="0.35">
      <c r="A15639">
        <f t="shared" si="476"/>
        <v>15639</v>
      </c>
      <c r="B15639" s="3" t="s">
        <v>1038</v>
      </c>
      <c r="C15639" s="3" t="s">
        <v>75</v>
      </c>
      <c r="D15639" s="3" t="s">
        <v>59</v>
      </c>
      <c r="E15639">
        <v>2022</v>
      </c>
      <c r="F15639" s="3" t="str">
        <f t="shared" si="475"/>
        <v>RCElevLR.GRN2022</v>
      </c>
      <c r="G15639" s="9">
        <v>734.85894740000003</v>
      </c>
      <c r="H15639" s="9">
        <v>738.01839631999997</v>
      </c>
      <c r="I15639" s="9">
        <v>732.99543028000005</v>
      </c>
      <c r="J15639" s="9">
        <v>738.01839631999997</v>
      </c>
      <c r="K15639" s="9">
        <v>737.07679524000002</v>
      </c>
      <c r="L15639" s="9">
        <v>735.8431994</v>
      </c>
      <c r="M15639" s="9">
        <v>733.27102084000001</v>
      </c>
      <c r="N15639" s="9">
        <v>732.99543028000005</v>
      </c>
      <c r="O15639" s="9">
        <v>732.99543028000005</v>
      </c>
      <c r="P15639" s="9">
        <v>733.71065339999996</v>
      </c>
      <c r="Q15639" s="9">
        <v>732.99543028000005</v>
      </c>
      <c r="R15639" s="9">
        <v>732.99543028000005</v>
      </c>
      <c r="S15639" s="9">
        <v>734.49477416000002</v>
      </c>
      <c r="T15639" s="9">
        <v>732.99543028000005</v>
      </c>
    </row>
    <row r="15640" spans="1:20" x14ac:dyDescent="0.35">
      <c r="A15640">
        <f t="shared" si="476"/>
        <v>15640</v>
      </c>
      <c r="B15640" s="3" t="s">
        <v>1038</v>
      </c>
      <c r="C15640" s="3" t="s">
        <v>75</v>
      </c>
      <c r="D15640" s="3" t="s">
        <v>59</v>
      </c>
      <c r="E15640">
        <v>2023</v>
      </c>
      <c r="F15640" s="3" t="str">
        <f t="shared" si="475"/>
        <v>RCElevLR.GRN2023</v>
      </c>
      <c r="G15640" s="9">
        <v>735.61025975999996</v>
      </c>
      <c r="H15640" s="9">
        <v>735.44949859999997</v>
      </c>
      <c r="I15640" s="9">
        <v>732.99543028000005</v>
      </c>
      <c r="J15640" s="9">
        <v>737.50658527999997</v>
      </c>
      <c r="K15640" s="9">
        <v>732.99543028000005</v>
      </c>
      <c r="L15640" s="9">
        <v>738.01839631999997</v>
      </c>
      <c r="M15640" s="9">
        <v>734.49477416000002</v>
      </c>
      <c r="N15640" s="9">
        <v>734.49477416000002</v>
      </c>
      <c r="O15640" s="9">
        <v>732.99543028000005</v>
      </c>
      <c r="P15640" s="9">
        <v>732.99543028000005</v>
      </c>
      <c r="Q15640" s="9">
        <v>732.99543028000005</v>
      </c>
      <c r="R15640" s="9">
        <v>732.99543028000005</v>
      </c>
      <c r="S15640" s="9">
        <v>732.99871112000005</v>
      </c>
      <c r="T15640" s="9">
        <v>732.99543028000005</v>
      </c>
    </row>
    <row r="15641" spans="1:20" x14ac:dyDescent="0.35">
      <c r="A15641">
        <f t="shared" si="476"/>
        <v>15641</v>
      </c>
      <c r="B15641" s="3" t="s">
        <v>1038</v>
      </c>
      <c r="C15641" s="3" t="s">
        <v>75</v>
      </c>
      <c r="D15641" s="3" t="s">
        <v>59</v>
      </c>
      <c r="E15641">
        <v>2024</v>
      </c>
      <c r="F15641" s="3" t="str">
        <f t="shared" si="475"/>
        <v>RCElevLR.GRN2024</v>
      </c>
      <c r="G15641" s="9">
        <v>737.10304196000004</v>
      </c>
      <c r="H15641" s="9">
        <v>738.01839631999997</v>
      </c>
      <c r="I15641" s="9">
        <v>732.99543028000005</v>
      </c>
      <c r="J15641" s="9">
        <v>735.86288444000002</v>
      </c>
      <c r="K15641" s="9">
        <v>737.83138843999996</v>
      </c>
      <c r="L15641" s="9">
        <v>732.99543028000005</v>
      </c>
      <c r="M15641" s="9">
        <v>734.49477416000002</v>
      </c>
      <c r="N15641" s="9">
        <v>732.99543028000005</v>
      </c>
      <c r="O15641" s="9">
        <v>734.49477416000002</v>
      </c>
      <c r="P15641" s="9">
        <v>734.49477416000002</v>
      </c>
      <c r="Q15641" s="9">
        <v>732.99543028000005</v>
      </c>
      <c r="R15641" s="9">
        <v>732.99543028000005</v>
      </c>
      <c r="S15641" s="9">
        <v>732.99543028000005</v>
      </c>
      <c r="T15641" s="9">
        <v>732.99543028000005</v>
      </c>
    </row>
    <row r="15642" spans="1:20" x14ac:dyDescent="0.35">
      <c r="A15642">
        <f t="shared" si="476"/>
        <v>15642</v>
      </c>
      <c r="B15642" s="3" t="s">
        <v>1038</v>
      </c>
      <c r="C15642" s="3" t="s">
        <v>75</v>
      </c>
      <c r="D15642" s="3" t="s">
        <v>59</v>
      </c>
      <c r="E15642">
        <v>2025</v>
      </c>
      <c r="F15642" s="3" t="str">
        <f t="shared" si="475"/>
        <v>RCElevLR.GRN2025</v>
      </c>
      <c r="G15642" s="9">
        <v>732.99543028000005</v>
      </c>
      <c r="H15642" s="9">
        <v>738.01839631999997</v>
      </c>
      <c r="I15642" s="9">
        <v>732.99543028000005</v>
      </c>
      <c r="J15642" s="9">
        <v>732.99543028000005</v>
      </c>
      <c r="K15642" s="9">
        <v>733.28086336000001</v>
      </c>
      <c r="L15642" s="9">
        <v>738.01839631999997</v>
      </c>
      <c r="M15642" s="9">
        <v>732.99543028000005</v>
      </c>
      <c r="N15642" s="9">
        <v>732.99543028000005</v>
      </c>
      <c r="O15642" s="9">
        <v>732.99543028000005</v>
      </c>
      <c r="P15642" s="9">
        <v>734.49477416000002</v>
      </c>
      <c r="Q15642" s="9">
        <v>732.99543028000005</v>
      </c>
      <c r="R15642" s="9">
        <v>732.99543028000005</v>
      </c>
      <c r="S15642" s="9">
        <v>732.99543028000005</v>
      </c>
      <c r="T15642" s="9">
        <v>732.99543028000005</v>
      </c>
    </row>
    <row r="15643" spans="1:20" x14ac:dyDescent="0.35">
      <c r="A15643">
        <f t="shared" si="476"/>
        <v>15643</v>
      </c>
      <c r="B15643" s="3" t="s">
        <v>1038</v>
      </c>
      <c r="C15643" s="3" t="s">
        <v>75</v>
      </c>
      <c r="D15643" s="3" t="s">
        <v>59</v>
      </c>
      <c r="E15643">
        <v>2026</v>
      </c>
      <c r="F15643" s="3" t="str">
        <f t="shared" si="475"/>
        <v>RCElevLR.GRN2026</v>
      </c>
      <c r="G15643" s="9">
        <v>738.01839631999997</v>
      </c>
      <c r="H15643" s="9">
        <v>737.50002359999996</v>
      </c>
      <c r="I15643" s="9">
        <v>732.99543028000005</v>
      </c>
      <c r="J15643" s="9">
        <v>732.99543028000005</v>
      </c>
      <c r="K15643" s="9">
        <v>732.99543028000005</v>
      </c>
      <c r="L15643" s="9">
        <v>738.01839631999997</v>
      </c>
      <c r="M15643" s="9">
        <v>732.99543028000005</v>
      </c>
      <c r="N15643" s="9">
        <v>734.49477416000002</v>
      </c>
      <c r="O15643" s="9">
        <v>732.99543028000005</v>
      </c>
      <c r="P15643" s="9">
        <v>734.49477416000002</v>
      </c>
      <c r="Q15643" s="9">
        <v>732.99543028000005</v>
      </c>
      <c r="R15643" s="9">
        <v>732.99543028000005</v>
      </c>
      <c r="S15643" s="9">
        <v>734.49477416000002</v>
      </c>
      <c r="T15643" s="9">
        <v>732.99543028000005</v>
      </c>
    </row>
    <row r="15644" spans="1:20" x14ac:dyDescent="0.35">
      <c r="A15644">
        <f t="shared" si="476"/>
        <v>15644</v>
      </c>
      <c r="B15644" s="3" t="s">
        <v>1038</v>
      </c>
      <c r="C15644" s="3" t="s">
        <v>75</v>
      </c>
      <c r="D15644" s="3" t="s">
        <v>59</v>
      </c>
      <c r="E15644">
        <v>2027</v>
      </c>
      <c r="F15644" s="3" t="str">
        <f t="shared" si="475"/>
        <v>RCElevLR.GRN2027</v>
      </c>
      <c r="G15644" s="9">
        <v>734.65553532000001</v>
      </c>
      <c r="H15644" s="9">
        <v>736.21065348000002</v>
      </c>
      <c r="I15644" s="9">
        <v>732.99543028000005</v>
      </c>
      <c r="J15644" s="9">
        <v>732.99543028000005</v>
      </c>
      <c r="K15644" s="9">
        <v>732.99543028000005</v>
      </c>
      <c r="L15644" s="9">
        <v>732.99543028000005</v>
      </c>
      <c r="M15644" s="9">
        <v>732.99543028000005</v>
      </c>
      <c r="N15644" s="9">
        <v>732.99543028000005</v>
      </c>
      <c r="O15644" s="9">
        <v>732.99543028000005</v>
      </c>
      <c r="P15644" s="9">
        <v>734.49477416000002</v>
      </c>
      <c r="Q15644" s="9">
        <v>732.99543028000005</v>
      </c>
      <c r="R15644" s="9">
        <v>732.99543028000005</v>
      </c>
      <c r="S15644" s="9">
        <v>733.53348803999995</v>
      </c>
      <c r="T15644" s="9">
        <v>732.99543028000005</v>
      </c>
    </row>
    <row r="15645" spans="1:20" x14ac:dyDescent="0.35">
      <c r="A15645">
        <f t="shared" si="476"/>
        <v>15645</v>
      </c>
      <c r="B15645" s="3" t="s">
        <v>1038</v>
      </c>
      <c r="C15645" s="3" t="s">
        <v>75</v>
      </c>
      <c r="D15645" s="3" t="s">
        <v>59</v>
      </c>
      <c r="E15645">
        <v>2028</v>
      </c>
      <c r="F15645" s="3" t="str">
        <f t="shared" si="475"/>
        <v>RCElevLR.GRN2028</v>
      </c>
      <c r="G15645" s="9">
        <v>734.70146708000004</v>
      </c>
      <c r="H15645" s="9">
        <v>733.16603395999903</v>
      </c>
      <c r="I15645" s="9">
        <v>738.01839631999997</v>
      </c>
      <c r="J15645" s="9">
        <v>736.29923615999996</v>
      </c>
      <c r="K15645" s="9">
        <v>737.41472176000002</v>
      </c>
      <c r="L15645" s="9">
        <v>733.26445916</v>
      </c>
      <c r="M15645" s="9">
        <v>734.49477416000002</v>
      </c>
      <c r="N15645" s="9">
        <v>733.26445916</v>
      </c>
      <c r="O15645" s="9">
        <v>733.78939356000001</v>
      </c>
      <c r="P15645" s="9">
        <v>734.49477416000002</v>
      </c>
      <c r="Q15645" s="9">
        <v>732.99543028000005</v>
      </c>
      <c r="R15645" s="9">
        <v>732.99543028000005</v>
      </c>
      <c r="S15645" s="9">
        <v>733.69096835999903</v>
      </c>
      <c r="T15645" s="9">
        <v>732.99543028000005</v>
      </c>
    </row>
    <row r="15646" spans="1:20" x14ac:dyDescent="0.35">
      <c r="A15646">
        <f t="shared" si="476"/>
        <v>15646</v>
      </c>
      <c r="B15646" s="3" t="s">
        <v>1038</v>
      </c>
      <c r="C15646" s="3" t="s">
        <v>75</v>
      </c>
      <c r="D15646" s="3" t="s">
        <v>59</v>
      </c>
      <c r="E15646">
        <v>2029</v>
      </c>
      <c r="F15646" s="3" t="str">
        <f t="shared" si="475"/>
        <v>RCElevLR.GRN2029</v>
      </c>
      <c r="G15646" s="9">
        <v>733.10369800000001</v>
      </c>
      <c r="H15646" s="9">
        <v>738.01839631999997</v>
      </c>
      <c r="I15646" s="9">
        <v>732.99543028000005</v>
      </c>
      <c r="J15646" s="9">
        <v>732.99543028000005</v>
      </c>
      <c r="K15646" s="9">
        <v>735.76774007999995</v>
      </c>
      <c r="L15646" s="9">
        <v>732.99543028000005</v>
      </c>
      <c r="M15646" s="9">
        <v>734.85238572000003</v>
      </c>
      <c r="N15646" s="9">
        <v>732.99543028000005</v>
      </c>
      <c r="O15646" s="9">
        <v>734.49477416000002</v>
      </c>
      <c r="P15646" s="9">
        <v>734.49477416000002</v>
      </c>
      <c r="Q15646" s="9">
        <v>732.99543028000005</v>
      </c>
      <c r="R15646" s="9">
        <v>732.99543028000005</v>
      </c>
      <c r="S15646" s="9">
        <v>733.76314683999999</v>
      </c>
      <c r="T15646" s="9">
        <v>732.99543028000005</v>
      </c>
    </row>
    <row r="15647" spans="1:20" x14ac:dyDescent="0.35">
      <c r="A15647">
        <f t="shared" si="476"/>
        <v>15647</v>
      </c>
      <c r="B15647" s="3" t="s">
        <v>1038</v>
      </c>
      <c r="C15647" s="3" t="s">
        <v>86</v>
      </c>
      <c r="D15647" s="3" t="s">
        <v>59</v>
      </c>
      <c r="E15647">
        <v>2020</v>
      </c>
      <c r="F15647" s="3" t="str">
        <f t="shared" si="475"/>
        <v>RCQOutLR.GRN2020</v>
      </c>
      <c r="G15647" s="9">
        <v>22.858674784936198</v>
      </c>
      <c r="H15647" s="9">
        <v>46.253659428822203</v>
      </c>
      <c r="I15647" s="9">
        <v>53.959109638073798</v>
      </c>
      <c r="J15647" s="9">
        <v>53.8133182373914</v>
      </c>
      <c r="K15647" s="9">
        <v>49.9257732974541</v>
      </c>
      <c r="L15647" s="9">
        <v>59.896797546475803</v>
      </c>
      <c r="M15647" s="9">
        <v>83.6101012343333</v>
      </c>
      <c r="N15647" s="9">
        <v>122.38169733455501</v>
      </c>
      <c r="O15647" s="9">
        <v>124.166587064596</v>
      </c>
      <c r="P15647" s="9">
        <v>153.15795055613799</v>
      </c>
      <c r="Q15647" s="9">
        <v>74.791502322231096</v>
      </c>
      <c r="R15647" s="9">
        <v>38.701868692763803</v>
      </c>
      <c r="S15647" s="9">
        <v>35.8964001059908</v>
      </c>
      <c r="T15647" s="9">
        <v>30.043692938534701</v>
      </c>
    </row>
    <row r="15648" spans="1:20" x14ac:dyDescent="0.35">
      <c r="A15648">
        <f t="shared" si="476"/>
        <v>15648</v>
      </c>
      <c r="B15648" s="3" t="s">
        <v>1038</v>
      </c>
      <c r="C15648" s="3" t="s">
        <v>86</v>
      </c>
      <c r="D15648" s="3" t="s">
        <v>59</v>
      </c>
      <c r="E15648">
        <v>2021</v>
      </c>
      <c r="F15648" s="3" t="str">
        <f t="shared" si="475"/>
        <v>RCQOutLR.GRN2021</v>
      </c>
      <c r="G15648" s="9">
        <v>25.768496672426402</v>
      </c>
      <c r="H15648" s="9">
        <v>29.2392829774072</v>
      </c>
      <c r="I15648" s="9">
        <v>49.130539091796898</v>
      </c>
      <c r="J15648" s="9">
        <v>81.261764926268896</v>
      </c>
      <c r="K15648" s="9">
        <v>81.7488498951395</v>
      </c>
      <c r="L15648" s="9">
        <v>105.41304162282</v>
      </c>
      <c r="M15648" s="9">
        <v>102.657688216125</v>
      </c>
      <c r="N15648" s="9">
        <v>148.39756615104099</v>
      </c>
      <c r="O15648" s="9">
        <v>178.62804516708999</v>
      </c>
      <c r="P15648" s="9">
        <v>163.40337159086101</v>
      </c>
      <c r="Q15648" s="9">
        <v>113.33260916696899</v>
      </c>
      <c r="R15648" s="9">
        <v>60.732819787888801</v>
      </c>
      <c r="S15648" s="9">
        <v>51.388492209869703</v>
      </c>
      <c r="T15648" s="9">
        <v>38.744231183593001</v>
      </c>
    </row>
    <row r="15649" spans="1:20" x14ac:dyDescent="0.35">
      <c r="A15649">
        <f t="shared" si="476"/>
        <v>15649</v>
      </c>
      <c r="B15649" s="3" t="s">
        <v>1038</v>
      </c>
      <c r="C15649" s="3" t="s">
        <v>86</v>
      </c>
      <c r="D15649" s="3" t="s">
        <v>59</v>
      </c>
      <c r="E15649">
        <v>2022</v>
      </c>
      <c r="F15649" s="3" t="str">
        <f t="shared" si="475"/>
        <v>RCQOutLR.GRN2022</v>
      </c>
      <c r="G15649" s="9">
        <v>27.491902554890501</v>
      </c>
      <c r="H15649" s="9">
        <v>25.222203141184298</v>
      </c>
      <c r="I15649" s="9">
        <v>66.709629411639298</v>
      </c>
      <c r="J15649" s="9">
        <v>80.1090680193049</v>
      </c>
      <c r="K15649" s="9">
        <v>75.807489681084903</v>
      </c>
      <c r="L15649" s="9">
        <v>71.826372377215904</v>
      </c>
      <c r="M15649" s="9">
        <v>80.493991763694396</v>
      </c>
      <c r="N15649" s="9">
        <v>107.88499833008299</v>
      </c>
      <c r="O15649" s="9">
        <v>109.831843042513</v>
      </c>
      <c r="P15649" s="9">
        <v>57.224094068429103</v>
      </c>
      <c r="Q15649" s="9">
        <v>35.0889282861731</v>
      </c>
      <c r="R15649" s="9">
        <v>30.464989067819399</v>
      </c>
      <c r="S15649" s="9">
        <v>29.810605048473899</v>
      </c>
      <c r="T15649" s="9">
        <v>24.380633153571502</v>
      </c>
    </row>
    <row r="15650" spans="1:20" x14ac:dyDescent="0.35">
      <c r="A15650">
        <f t="shared" si="476"/>
        <v>15650</v>
      </c>
      <c r="B15650" s="3" t="s">
        <v>1038</v>
      </c>
      <c r="C15650" s="3" t="s">
        <v>86</v>
      </c>
      <c r="D15650" s="3" t="s">
        <v>59</v>
      </c>
      <c r="E15650">
        <v>2023</v>
      </c>
      <c r="F15650" s="3" t="str">
        <f t="shared" si="475"/>
        <v>RCQOutLR.GRN2023</v>
      </c>
      <c r="G15650" s="9">
        <v>17.811189675682503</v>
      </c>
      <c r="H15650" s="9">
        <v>22.152272149989699</v>
      </c>
      <c r="I15650" s="9">
        <v>24.343133286132499</v>
      </c>
      <c r="J15650" s="9">
        <v>37.648055176248903</v>
      </c>
      <c r="K15650" s="9">
        <v>36.227762931639496</v>
      </c>
      <c r="L15650" s="9">
        <v>41.116663058714792</v>
      </c>
      <c r="M15650" s="9">
        <v>83.651461868041594</v>
      </c>
      <c r="N15650" s="9">
        <v>94.275367589472197</v>
      </c>
      <c r="O15650" s="9">
        <v>85.000888260053699</v>
      </c>
      <c r="P15650" s="9">
        <v>121.721617606555</v>
      </c>
      <c r="Q15650" s="9">
        <v>59.097507730813099</v>
      </c>
      <c r="R15650" s="9">
        <v>37.111800262502697</v>
      </c>
      <c r="S15650" s="9">
        <v>37.095390081558499</v>
      </c>
      <c r="T15650" s="9">
        <v>27.861286434601102</v>
      </c>
    </row>
    <row r="15651" spans="1:20" x14ac:dyDescent="0.35">
      <c r="A15651">
        <f t="shared" si="476"/>
        <v>15651</v>
      </c>
      <c r="B15651" s="3" t="s">
        <v>1038</v>
      </c>
      <c r="C15651" s="3" t="s">
        <v>86</v>
      </c>
      <c r="D15651" s="3" t="s">
        <v>59</v>
      </c>
      <c r="E15651">
        <v>2024</v>
      </c>
      <c r="F15651" s="3" t="str">
        <f t="shared" si="475"/>
        <v>RCQOutLR.GRN2024</v>
      </c>
      <c r="G15651" s="9">
        <v>23.734723512156101</v>
      </c>
      <c r="H15651" s="9">
        <v>32.734619197077699</v>
      </c>
      <c r="I15651" s="9">
        <v>36.006636907898603</v>
      </c>
      <c r="J15651" s="9">
        <v>49.558121310827602</v>
      </c>
      <c r="K15651" s="9">
        <v>42.905688196864503</v>
      </c>
      <c r="L15651" s="9">
        <v>38.705632697104001</v>
      </c>
      <c r="M15651" s="9">
        <v>33.385302741505498</v>
      </c>
      <c r="N15651" s="9">
        <v>83.007758588416607</v>
      </c>
      <c r="O15651" s="9">
        <v>122.682686649193</v>
      </c>
      <c r="P15651" s="9">
        <v>58.005014398566601</v>
      </c>
      <c r="Q15651" s="9">
        <v>39.139694404934097</v>
      </c>
      <c r="R15651" s="9">
        <v>33.511241907529097</v>
      </c>
      <c r="S15651" s="9">
        <v>32.710710950048103</v>
      </c>
      <c r="T15651" s="9">
        <v>25.503999516332001</v>
      </c>
    </row>
    <row r="15652" spans="1:20" x14ac:dyDescent="0.35">
      <c r="A15652">
        <f t="shared" si="476"/>
        <v>15652</v>
      </c>
      <c r="B15652" s="3" t="s">
        <v>1038</v>
      </c>
      <c r="C15652" s="3" t="s">
        <v>86</v>
      </c>
      <c r="D15652" s="3" t="s">
        <v>59</v>
      </c>
      <c r="E15652">
        <v>2025</v>
      </c>
      <c r="F15652" s="3" t="str">
        <f t="shared" si="475"/>
        <v>RCQOutLR.GRN2025</v>
      </c>
      <c r="G15652" s="9">
        <v>20.696398499187204</v>
      </c>
      <c r="H15652" s="9">
        <v>20.967627530699598</v>
      </c>
      <c r="I15652" s="9">
        <v>23.324578831100499</v>
      </c>
      <c r="J15652" s="9">
        <v>64.389186782917804</v>
      </c>
      <c r="K15652" s="9">
        <v>48.703962587056203</v>
      </c>
      <c r="L15652" s="9">
        <v>75.805428632910207</v>
      </c>
      <c r="M15652" s="9">
        <v>88.870043899369406</v>
      </c>
      <c r="N15652" s="9">
        <v>98.736070376027698</v>
      </c>
      <c r="O15652" s="9">
        <v>98.637232636861498</v>
      </c>
      <c r="P15652" s="9">
        <v>63.182540569540897</v>
      </c>
      <c r="Q15652" s="9">
        <v>37.512327983944203</v>
      </c>
      <c r="R15652" s="9">
        <v>29.525554937180502</v>
      </c>
      <c r="S15652" s="9">
        <v>33.835979364067697</v>
      </c>
      <c r="T15652" s="9">
        <v>27.3371251053265</v>
      </c>
    </row>
    <row r="15653" spans="1:20" x14ac:dyDescent="0.35">
      <c r="A15653">
        <f t="shared" si="476"/>
        <v>15653</v>
      </c>
      <c r="B15653" s="3" t="s">
        <v>1038</v>
      </c>
      <c r="C15653" s="3" t="s">
        <v>86</v>
      </c>
      <c r="D15653" s="3" t="s">
        <v>59</v>
      </c>
      <c r="E15653">
        <v>2026</v>
      </c>
      <c r="F15653" s="3" t="str">
        <f t="shared" si="475"/>
        <v>RCQOutLR.GRN2026</v>
      </c>
      <c r="G15653" s="9">
        <v>20.196682100038998</v>
      </c>
      <c r="H15653" s="9">
        <v>28.715667527292599</v>
      </c>
      <c r="I15653" s="9">
        <v>49.437264225287301</v>
      </c>
      <c r="J15653" s="9">
        <v>83.097783770586204</v>
      </c>
      <c r="K15653" s="9">
        <v>75.191035493822895</v>
      </c>
      <c r="L15653" s="9">
        <v>87.683657447713699</v>
      </c>
      <c r="M15653" s="9">
        <v>117.289576572097</v>
      </c>
      <c r="N15653" s="9">
        <v>140.87116890116599</v>
      </c>
      <c r="O15653" s="9">
        <v>160.88323865513399</v>
      </c>
      <c r="P15653" s="9">
        <v>166.64534068048599</v>
      </c>
      <c r="Q15653" s="9">
        <v>68.189825532598704</v>
      </c>
      <c r="R15653" s="9">
        <v>45.5159841800319</v>
      </c>
      <c r="S15653" s="9">
        <v>37.382951766835902</v>
      </c>
      <c r="T15653" s="9">
        <v>29.595471246369002</v>
      </c>
    </row>
    <row r="15654" spans="1:20" x14ac:dyDescent="0.35">
      <c r="A15654">
        <f t="shared" si="476"/>
        <v>15654</v>
      </c>
      <c r="B15654" s="3" t="s">
        <v>1038</v>
      </c>
      <c r="C15654" s="3" t="s">
        <v>86</v>
      </c>
      <c r="D15654" s="3" t="s">
        <v>59</v>
      </c>
      <c r="E15654">
        <v>2027</v>
      </c>
      <c r="F15654" s="3" t="str">
        <f t="shared" si="475"/>
        <v>RCQOutLR.GRN2027</v>
      </c>
      <c r="G15654" s="9">
        <v>24.074380889576599</v>
      </c>
      <c r="H15654" s="9">
        <v>21.140949628184099</v>
      </c>
      <c r="I15654" s="9">
        <v>33.737211808701502</v>
      </c>
      <c r="J15654" s="9">
        <v>35.751050304973298</v>
      </c>
      <c r="K15654" s="9">
        <v>39.981912697431191</v>
      </c>
      <c r="L15654" s="9">
        <v>40.523436064896003</v>
      </c>
      <c r="M15654" s="9">
        <v>58.957093310198601</v>
      </c>
      <c r="N15654" s="9">
        <v>132.144908230319</v>
      </c>
      <c r="O15654" s="9">
        <v>101.53922377530201</v>
      </c>
      <c r="P15654" s="9">
        <v>77.930025500298598</v>
      </c>
      <c r="Q15654" s="9">
        <v>42.192204543045001</v>
      </c>
      <c r="R15654" s="9">
        <v>32.579541492319102</v>
      </c>
      <c r="S15654" s="9">
        <v>28.999429781208701</v>
      </c>
      <c r="T15654" s="9">
        <v>37.934787776496499</v>
      </c>
    </row>
    <row r="15655" spans="1:20" x14ac:dyDescent="0.35">
      <c r="A15655">
        <f t="shared" si="476"/>
        <v>15655</v>
      </c>
      <c r="B15655" s="3" t="s">
        <v>1038</v>
      </c>
      <c r="C15655" s="3" t="s">
        <v>86</v>
      </c>
      <c r="D15655" s="3" t="s">
        <v>59</v>
      </c>
      <c r="E15655">
        <v>2028</v>
      </c>
      <c r="F15655" s="3" t="str">
        <f t="shared" si="475"/>
        <v>RCQOutLR.GRN2028</v>
      </c>
      <c r="G15655" s="9">
        <v>21.716337610212801</v>
      </c>
      <c r="H15655" s="9">
        <v>20.9638632395169</v>
      </c>
      <c r="I15655" s="9">
        <v>27.418277010488101</v>
      </c>
      <c r="J15655" s="9">
        <v>30.6098115921735</v>
      </c>
      <c r="K15655" s="9">
        <v>42.481787974514504</v>
      </c>
      <c r="L15655" s="9">
        <v>56.613425405270597</v>
      </c>
      <c r="M15655" s="9">
        <v>34.180504899080503</v>
      </c>
      <c r="N15655" s="9">
        <v>70.569734560111101</v>
      </c>
      <c r="O15655" s="9">
        <v>127.81107314936</v>
      </c>
      <c r="P15655" s="9">
        <v>108.868483852187</v>
      </c>
      <c r="Q15655" s="9">
        <v>49.596027870774797</v>
      </c>
      <c r="R15655" s="9">
        <v>38.3526298290138</v>
      </c>
      <c r="S15655" s="9">
        <v>33.9663659583372</v>
      </c>
      <c r="T15655" s="9">
        <v>27.333942284104101</v>
      </c>
    </row>
    <row r="15656" spans="1:20" x14ac:dyDescent="0.35">
      <c r="A15656">
        <f t="shared" si="476"/>
        <v>15656</v>
      </c>
      <c r="B15656" s="3" t="s">
        <v>1038</v>
      </c>
      <c r="C15656" s="3" t="s">
        <v>86</v>
      </c>
      <c r="D15656" s="3" t="s">
        <v>59</v>
      </c>
      <c r="E15656">
        <v>2029</v>
      </c>
      <c r="F15656" s="3" t="str">
        <f t="shared" si="475"/>
        <v>RCQOutLR.GRN2029</v>
      </c>
      <c r="G15656" s="9">
        <v>35.013721664047701</v>
      </c>
      <c r="H15656" s="9">
        <v>29.931690346775</v>
      </c>
      <c r="I15656" s="9">
        <v>45.989276526141602</v>
      </c>
      <c r="J15656" s="9">
        <v>47.9912915315223</v>
      </c>
      <c r="K15656" s="9">
        <v>47.456167276233302</v>
      </c>
      <c r="L15656" s="9">
        <v>69.890512687454205</v>
      </c>
      <c r="M15656" s="9">
        <v>105.05733402976298</v>
      </c>
      <c r="N15656" s="9">
        <v>88.142261569055506</v>
      </c>
      <c r="O15656" s="9">
        <v>133.43547384289599</v>
      </c>
      <c r="P15656" s="9">
        <v>76.512725382804803</v>
      </c>
      <c r="Q15656" s="9">
        <v>46.830405410221701</v>
      </c>
      <c r="R15656" s="9">
        <v>34.517664078733802</v>
      </c>
      <c r="S15656" s="9">
        <v>35.458278932799402</v>
      </c>
      <c r="T15656" s="9">
        <v>37.036964599152697</v>
      </c>
    </row>
    <row r="15657" spans="1:20" x14ac:dyDescent="0.35">
      <c r="A15657">
        <f t="shared" si="476"/>
        <v>15657</v>
      </c>
      <c r="B15657" s="3" t="s">
        <v>1038</v>
      </c>
      <c r="C15657" s="3" t="s">
        <v>95</v>
      </c>
      <c r="D15657" s="3" t="s">
        <v>59</v>
      </c>
      <c r="E15657">
        <v>2020</v>
      </c>
      <c r="F15657" s="3" t="str">
        <f t="shared" si="475"/>
        <v>RCSpillLR.GRN2020</v>
      </c>
      <c r="G15657" s="9">
        <v>0.47133582644166599</v>
      </c>
      <c r="H15657" s="9">
        <v>1.11795890121805</v>
      </c>
      <c r="I15657" s="9">
        <v>1.68170669005305</v>
      </c>
      <c r="J15657" s="9">
        <v>2.5673917984599401</v>
      </c>
      <c r="K15657" s="9">
        <v>0.46940020498541601</v>
      </c>
      <c r="L15657" s="9">
        <v>10.903054664184101</v>
      </c>
      <c r="M15657" s="9">
        <v>48.9163203363333</v>
      </c>
      <c r="N15657" s="9">
        <v>57.533880652402701</v>
      </c>
      <c r="O15657" s="9">
        <v>60.747238272668</v>
      </c>
      <c r="P15657" s="9">
        <v>62.894770195298598</v>
      </c>
      <c r="Q15657" s="9">
        <v>21.484245456465001</v>
      </c>
      <c r="R15657" s="9">
        <v>17.5242051020555</v>
      </c>
      <c r="S15657" s="9">
        <v>6.7262825753137996</v>
      </c>
      <c r="T15657" s="9">
        <v>0.47800147383333302</v>
      </c>
    </row>
    <row r="15658" spans="1:20" x14ac:dyDescent="0.35">
      <c r="A15658">
        <f t="shared" si="476"/>
        <v>15658</v>
      </c>
      <c r="B15658" s="3" t="s">
        <v>1038</v>
      </c>
      <c r="C15658" s="3" t="s">
        <v>95</v>
      </c>
      <c r="D15658" s="3" t="s">
        <v>59</v>
      </c>
      <c r="E15658">
        <v>2021</v>
      </c>
      <c r="F15658" s="3" t="str">
        <f t="shared" si="475"/>
        <v>RCSpillLR.GRN2021</v>
      </c>
      <c r="G15658" s="9">
        <v>0.51067885249368195</v>
      </c>
      <c r="H15658" s="9">
        <v>0.39673704237805502</v>
      </c>
      <c r="I15658" s="9">
        <v>0.36413058712333302</v>
      </c>
      <c r="J15658" s="9">
        <v>7.4074316160202898</v>
      </c>
      <c r="K15658" s="9">
        <v>4.3328608076916604</v>
      </c>
      <c r="L15658" s="9">
        <v>18.1070733947622</v>
      </c>
      <c r="M15658" s="9">
        <v>53.813462961805499</v>
      </c>
      <c r="N15658" s="9">
        <v>65.701101734138803</v>
      </c>
      <c r="O15658" s="9">
        <v>86.318922047345396</v>
      </c>
      <c r="P15658" s="9">
        <v>76.272074194458298</v>
      </c>
      <c r="Q15658" s="9">
        <v>45.7237819275134</v>
      </c>
      <c r="R15658" s="9">
        <v>17.999984869999999</v>
      </c>
      <c r="S15658" s="9">
        <v>6.9447063377343703</v>
      </c>
      <c r="T15658" s="9">
        <v>0.46266809322222202</v>
      </c>
    </row>
    <row r="15659" spans="1:20" x14ac:dyDescent="0.35">
      <c r="A15659">
        <f t="shared" si="476"/>
        <v>15659</v>
      </c>
      <c r="B15659" s="3" t="s">
        <v>1038</v>
      </c>
      <c r="C15659" s="3" t="s">
        <v>95</v>
      </c>
      <c r="D15659" s="3" t="s">
        <v>59</v>
      </c>
      <c r="E15659">
        <v>2022</v>
      </c>
      <c r="F15659" s="3" t="str">
        <f t="shared" si="475"/>
        <v>RCSpillLR.GRN2022</v>
      </c>
      <c r="G15659" s="9">
        <v>0.562606466133871</v>
      </c>
      <c r="H15659" s="9">
        <v>0.38959390793438797</v>
      </c>
      <c r="I15659" s="9">
        <v>3.3498240371463099</v>
      </c>
      <c r="J15659" s="9">
        <v>5.3016779342511997</v>
      </c>
      <c r="K15659" s="9">
        <v>3.9212270314494702</v>
      </c>
      <c r="L15659" s="9">
        <v>12.5526910697294</v>
      </c>
      <c r="M15659" s="9">
        <v>50.935770647708303</v>
      </c>
      <c r="N15659" s="9">
        <v>54.979387490611103</v>
      </c>
      <c r="O15659" s="9">
        <v>55.891303214428703</v>
      </c>
      <c r="P15659" s="9">
        <v>34.558222534179102</v>
      </c>
      <c r="Q15659" s="9">
        <v>15.938536690756401</v>
      </c>
      <c r="R15659" s="9">
        <v>15.157068217374899</v>
      </c>
      <c r="S15659" s="9">
        <v>6.44936477585677</v>
      </c>
      <c r="T15659" s="9">
        <v>0.44796940654375</v>
      </c>
    </row>
    <row r="15660" spans="1:20" x14ac:dyDescent="0.35">
      <c r="A15660">
        <f t="shared" si="476"/>
        <v>15660</v>
      </c>
      <c r="B15660" s="3" t="s">
        <v>1038</v>
      </c>
      <c r="C15660" s="3" t="s">
        <v>95</v>
      </c>
      <c r="D15660" s="3" t="s">
        <v>59</v>
      </c>
      <c r="E15660">
        <v>2023</v>
      </c>
      <c r="F15660" s="3" t="str">
        <f t="shared" si="475"/>
        <v>RCSpillLR.GRN2023</v>
      </c>
      <c r="G15660" s="9">
        <v>0.46942991187119598</v>
      </c>
      <c r="H15660" s="9">
        <v>0.39363202789944401</v>
      </c>
      <c r="I15660" s="9">
        <v>0.29230564720194402</v>
      </c>
      <c r="J15660" s="9">
        <v>0.18201025760241901</v>
      </c>
      <c r="K15660" s="9">
        <v>0.16061018788958301</v>
      </c>
      <c r="L15660" s="9">
        <v>9.5065133815105494</v>
      </c>
      <c r="M15660" s="9">
        <v>52.688008932513803</v>
      </c>
      <c r="N15660" s="9">
        <v>53.706868950583299</v>
      </c>
      <c r="O15660" s="9">
        <v>51.719586598044302</v>
      </c>
      <c r="P15660" s="9">
        <v>54.717226637159698</v>
      </c>
      <c r="Q15660" s="9">
        <v>18.013832669442198</v>
      </c>
      <c r="R15660" s="9">
        <v>17.674693048891601</v>
      </c>
      <c r="S15660" s="9">
        <v>6.7828105049049396</v>
      </c>
      <c r="T15660" s="9">
        <v>0.45933474961111098</v>
      </c>
    </row>
    <row r="15661" spans="1:20" x14ac:dyDescent="0.35">
      <c r="A15661">
        <f t="shared" si="476"/>
        <v>15661</v>
      </c>
      <c r="B15661" s="3" t="s">
        <v>1038</v>
      </c>
      <c r="C15661" s="3" t="s">
        <v>95</v>
      </c>
      <c r="D15661" s="3" t="s">
        <v>59</v>
      </c>
      <c r="E15661">
        <v>2024</v>
      </c>
      <c r="F15661" s="3" t="str">
        <f t="shared" si="475"/>
        <v>RCSpillLR.GRN2024</v>
      </c>
      <c r="G15661" s="9">
        <v>0.499245392408178</v>
      </c>
      <c r="H15661" s="9">
        <v>0.52042594248749996</v>
      </c>
      <c r="I15661" s="9">
        <v>0.34000010659999902</v>
      </c>
      <c r="J15661" s="9">
        <v>0.14657212217177401</v>
      </c>
      <c r="K15661" s="9">
        <v>0.12961326014583299</v>
      </c>
      <c r="L15661" s="9">
        <v>7.0270959021309096</v>
      </c>
      <c r="M15661" s="9">
        <v>19.676891531519399</v>
      </c>
      <c r="N15661" s="9">
        <v>48.729159763180498</v>
      </c>
      <c r="O15661" s="9">
        <v>58.048562804119598</v>
      </c>
      <c r="P15661" s="9">
        <v>35.536204390108303</v>
      </c>
      <c r="Q15661" s="9">
        <v>16.474334406560398</v>
      </c>
      <c r="R15661" s="9">
        <v>16.078321764195799</v>
      </c>
      <c r="S15661" s="9">
        <v>6.7261036275872303</v>
      </c>
      <c r="T15661" s="9">
        <v>0.44756592217234697</v>
      </c>
    </row>
    <row r="15662" spans="1:20" x14ac:dyDescent="0.35">
      <c r="A15662">
        <f t="shared" si="476"/>
        <v>15662</v>
      </c>
      <c r="B15662" s="3" t="s">
        <v>1038</v>
      </c>
      <c r="C15662" s="3" t="s">
        <v>95</v>
      </c>
      <c r="D15662" s="3" t="s">
        <v>59</v>
      </c>
      <c r="E15662">
        <v>2025</v>
      </c>
      <c r="F15662" s="3" t="str">
        <f t="shared" si="475"/>
        <v>RCSpillLR.GRN2025</v>
      </c>
      <c r="G15662" s="9">
        <v>0.43227727410658601</v>
      </c>
      <c r="H15662" s="9">
        <v>0.38868719079691599</v>
      </c>
      <c r="I15662" s="9">
        <v>0.30175009460749902</v>
      </c>
      <c r="J15662" s="9">
        <v>1.3326190180455599</v>
      </c>
      <c r="K15662" s="9">
        <v>0.47982909445208299</v>
      </c>
      <c r="L15662" s="9">
        <v>12.8279221344223</v>
      </c>
      <c r="M15662" s="9">
        <v>51.0432392152861</v>
      </c>
      <c r="N15662" s="9">
        <v>52.449225971430501</v>
      </c>
      <c r="O15662" s="9">
        <v>54.0477468646707</v>
      </c>
      <c r="P15662" s="9">
        <v>36.8029157756798</v>
      </c>
      <c r="Q15662" s="9">
        <v>16.185451103984501</v>
      </c>
      <c r="R15662" s="9">
        <v>14.259367882277701</v>
      </c>
      <c r="S15662" s="9">
        <v>6.7719379820494696</v>
      </c>
      <c r="T15662" s="9">
        <v>0.46568797495845099</v>
      </c>
    </row>
    <row r="15663" spans="1:20" x14ac:dyDescent="0.35">
      <c r="A15663">
        <f t="shared" si="476"/>
        <v>15663</v>
      </c>
      <c r="B15663" s="3" t="s">
        <v>1038</v>
      </c>
      <c r="C15663" s="3" t="s">
        <v>95</v>
      </c>
      <c r="D15663" s="3" t="s">
        <v>59</v>
      </c>
      <c r="E15663">
        <v>2026</v>
      </c>
      <c r="F15663" s="3" t="str">
        <f t="shared" si="475"/>
        <v>RCSpillLR.GRN2026</v>
      </c>
      <c r="G15663" s="9">
        <v>0.431059113085416</v>
      </c>
      <c r="H15663" s="9">
        <v>0.61315915950095101</v>
      </c>
      <c r="I15663" s="9">
        <v>2.2609451829193001</v>
      </c>
      <c r="J15663" s="9">
        <v>6.8613135895311803</v>
      </c>
      <c r="K15663" s="9">
        <v>3.2080148417395802</v>
      </c>
      <c r="L15663" s="9">
        <v>15.3697059588629</v>
      </c>
      <c r="M15663" s="9">
        <v>56.758286344180497</v>
      </c>
      <c r="N15663" s="9">
        <v>64.268497846680503</v>
      </c>
      <c r="O15663" s="9">
        <v>73.798218866975802</v>
      </c>
      <c r="P15663" s="9">
        <v>76.78939735123609</v>
      </c>
      <c r="Q15663" s="9">
        <v>19.9600063351659</v>
      </c>
      <c r="R15663" s="9">
        <v>17.5364724637958</v>
      </c>
      <c r="S15663" s="9">
        <v>6.7291757658854099</v>
      </c>
      <c r="T15663" s="9">
        <v>0.45800280105656799</v>
      </c>
    </row>
    <row r="15664" spans="1:20" x14ac:dyDescent="0.35">
      <c r="A15664">
        <f t="shared" si="476"/>
        <v>15664</v>
      </c>
      <c r="B15664" s="3" t="s">
        <v>1038</v>
      </c>
      <c r="C15664" s="3" t="s">
        <v>95</v>
      </c>
      <c r="D15664" s="3" t="s">
        <v>59</v>
      </c>
      <c r="E15664">
        <v>2027</v>
      </c>
      <c r="F15664" s="3" t="str">
        <f t="shared" si="475"/>
        <v>RCSpillLR.GRN2027</v>
      </c>
      <c r="G15664" s="9">
        <v>0.49078537092741897</v>
      </c>
      <c r="H15664" s="9">
        <v>0.36955596877208302</v>
      </c>
      <c r="I15664" s="9">
        <v>0.33269454846541602</v>
      </c>
      <c r="J15664" s="9">
        <v>9.6505446696505306E-2</v>
      </c>
      <c r="K15664" s="9">
        <v>0.125163849722916</v>
      </c>
      <c r="L15664" s="9">
        <v>7.6046996951648502</v>
      </c>
      <c r="M15664" s="9">
        <v>41.140159916906903</v>
      </c>
      <c r="N15664" s="9">
        <v>59.970505685416597</v>
      </c>
      <c r="O15664" s="9">
        <v>54.388781398884397</v>
      </c>
      <c r="P15664" s="9">
        <v>40.993909112819402</v>
      </c>
      <c r="Q15664" s="9">
        <v>16.485668589677999</v>
      </c>
      <c r="R15664" s="9">
        <v>15.9281516523597</v>
      </c>
      <c r="S15664" s="9">
        <v>6.3052113195029902</v>
      </c>
      <c r="T15664" s="9">
        <v>0.47733480511111098</v>
      </c>
    </row>
    <row r="15665" spans="1:20" x14ac:dyDescent="0.35">
      <c r="A15665">
        <f t="shared" si="476"/>
        <v>15665</v>
      </c>
      <c r="B15665" s="3" t="s">
        <v>1038</v>
      </c>
      <c r="C15665" s="3" t="s">
        <v>95</v>
      </c>
      <c r="D15665" s="3" t="s">
        <v>59</v>
      </c>
      <c r="E15665">
        <v>2028</v>
      </c>
      <c r="F15665" s="3" t="str">
        <f t="shared" si="475"/>
        <v>RCSpillLR.GRN2028</v>
      </c>
      <c r="G15665" s="9">
        <v>0.495629866583776</v>
      </c>
      <c r="H15665" s="9">
        <v>0.36724822279055502</v>
      </c>
      <c r="I15665" s="9">
        <v>0.31638898808611099</v>
      </c>
      <c r="J15665" s="9">
        <v>9.3279637893279505E-2</v>
      </c>
      <c r="K15665" s="9">
        <v>0.13000016540000001</v>
      </c>
      <c r="L15665" s="9">
        <v>10.118561337972301</v>
      </c>
      <c r="M15665" s="9">
        <v>21.2135417276222</v>
      </c>
      <c r="N15665" s="9">
        <v>45.392009881749999</v>
      </c>
      <c r="O15665" s="9">
        <v>59.319631025765403</v>
      </c>
      <c r="P15665" s="9">
        <v>44.705244521145801</v>
      </c>
      <c r="Q15665" s="9">
        <v>17.277017049141801</v>
      </c>
      <c r="R15665" s="9">
        <v>17.335659494222199</v>
      </c>
      <c r="S15665" s="9">
        <v>6.74056090803776</v>
      </c>
      <c r="T15665" s="9">
        <v>0.47800147383333302</v>
      </c>
    </row>
    <row r="15666" spans="1:20" x14ac:dyDescent="0.35">
      <c r="A15666">
        <f t="shared" si="476"/>
        <v>15666</v>
      </c>
      <c r="B15666" s="3" t="s">
        <v>1038</v>
      </c>
      <c r="C15666" s="3" t="s">
        <v>95</v>
      </c>
      <c r="D15666" s="3" t="s">
        <v>59</v>
      </c>
      <c r="E15666">
        <v>2029</v>
      </c>
      <c r="F15666" s="3" t="str">
        <f t="shared" si="475"/>
        <v>RCSpillLR.GRN2029</v>
      </c>
      <c r="G15666" s="9">
        <v>0.49484451215255298</v>
      </c>
      <c r="H15666" s="9">
        <v>0.40943064243472199</v>
      </c>
      <c r="I15666" s="9">
        <v>0.34000010659999902</v>
      </c>
      <c r="J15666" s="9">
        <v>0.100000072899999</v>
      </c>
      <c r="K15666" s="9">
        <v>0.13000016540000001</v>
      </c>
      <c r="L15666" s="9">
        <v>12.505666543697499</v>
      </c>
      <c r="M15666" s="9">
        <v>54.626288501166599</v>
      </c>
      <c r="N15666" s="9">
        <v>51.697839114736098</v>
      </c>
      <c r="O15666" s="9">
        <v>59.8760286620698</v>
      </c>
      <c r="P15666" s="9">
        <v>40.450090107228398</v>
      </c>
      <c r="Q15666" s="9">
        <v>17.154846700551001</v>
      </c>
      <c r="R15666" s="9">
        <v>15.6562422972005</v>
      </c>
      <c r="S15666" s="9">
        <v>6.7990487925390601</v>
      </c>
      <c r="T15666" s="9">
        <v>0.479334811277777</v>
      </c>
    </row>
    <row r="15667" spans="1:20" x14ac:dyDescent="0.35">
      <c r="A15667">
        <f t="shared" si="476"/>
        <v>15667</v>
      </c>
      <c r="B15667" s="3" t="s">
        <v>1038</v>
      </c>
      <c r="C15667" s="3" t="s">
        <v>77</v>
      </c>
      <c r="D15667" s="3" t="s">
        <v>59</v>
      </c>
      <c r="E15667">
        <v>2020</v>
      </c>
      <c r="F15667" s="3" t="str">
        <f t="shared" si="475"/>
        <v>RCGenLR.GRN2020</v>
      </c>
      <c r="G15667" s="9">
        <v>184.27897889784899</v>
      </c>
      <c r="H15667" s="9">
        <v>297.09893333333298</v>
      </c>
      <c r="I15667" s="9">
        <v>410.32775277777699</v>
      </c>
      <c r="J15667" s="9">
        <v>396.364383870967</v>
      </c>
      <c r="K15667" s="9">
        <v>394.19298511904702</v>
      </c>
      <c r="L15667" s="9">
        <v>406.39832244623602</v>
      </c>
      <c r="M15667" s="9">
        <v>251.41572555555501</v>
      </c>
      <c r="N15667" s="9">
        <v>476.81466999999998</v>
      </c>
      <c r="O15667" s="9">
        <v>391.57683500000002</v>
      </c>
      <c r="P15667" s="9">
        <v>453.09662308333299</v>
      </c>
      <c r="Q15667" s="9">
        <v>335.933984139784</v>
      </c>
      <c r="R15667" s="9">
        <v>168.547094722222</v>
      </c>
      <c r="S15667" s="9">
        <v>238.887535416666</v>
      </c>
      <c r="T15667" s="9">
        <v>241.18048833333299</v>
      </c>
    </row>
    <row r="15668" spans="1:20" x14ac:dyDescent="0.35">
      <c r="A15668">
        <f t="shared" si="476"/>
        <v>15668</v>
      </c>
      <c r="B15668" s="3" t="s">
        <v>1038</v>
      </c>
      <c r="C15668" s="3" t="s">
        <v>77</v>
      </c>
      <c r="D15668" s="3" t="s">
        <v>59</v>
      </c>
      <c r="E15668">
        <v>2021</v>
      </c>
      <c r="F15668" s="3" t="str">
        <f t="shared" si="475"/>
        <v>RCGenLR.GRN2021</v>
      </c>
      <c r="G15668" s="9">
        <v>209.84888266128999</v>
      </c>
      <c r="H15668" s="9">
        <v>243.35049333333299</v>
      </c>
      <c r="I15668" s="9">
        <v>398.98512625000001</v>
      </c>
      <c r="J15668" s="9">
        <v>488.18724522849402</v>
      </c>
      <c r="K15668" s="9">
        <v>592.24381205357099</v>
      </c>
      <c r="L15668" s="9">
        <v>627.726378225806</v>
      </c>
      <c r="M15668" s="9">
        <v>368.42080416666602</v>
      </c>
      <c r="N15668" s="9">
        <v>598.98095027777697</v>
      </c>
      <c r="O15668" s="9">
        <v>527.92134736559103</v>
      </c>
      <c r="P15668" s="9">
        <v>369.21609652777698</v>
      </c>
      <c r="Q15668" s="9">
        <v>371.94811505376299</v>
      </c>
      <c r="R15668" s="9">
        <v>248.252893888888</v>
      </c>
      <c r="S15668" s="9">
        <v>298.119793489583</v>
      </c>
      <c r="T15668" s="9">
        <v>315.10533513888799</v>
      </c>
    </row>
    <row r="15669" spans="1:20" x14ac:dyDescent="0.35">
      <c r="A15669">
        <f t="shared" si="476"/>
        <v>15669</v>
      </c>
      <c r="B15669" s="3" t="s">
        <v>1038</v>
      </c>
      <c r="C15669" s="3" t="s">
        <v>77</v>
      </c>
      <c r="D15669" s="3" t="s">
        <v>59</v>
      </c>
      <c r="E15669">
        <v>2022</v>
      </c>
      <c r="F15669" s="3" t="str">
        <f t="shared" ref="F15669:F15732" si="477">_xlfn.CONCAT(B15669,C15669,D15669,E15669)</f>
        <v>RCGenLR.GRN2022</v>
      </c>
      <c r="G15669" s="9">
        <v>215.251453629032</v>
      </c>
      <c r="H15669" s="9">
        <v>203.83262916666601</v>
      </c>
      <c r="I15669" s="9">
        <v>494.86610472222202</v>
      </c>
      <c r="J15669" s="9">
        <v>545.41140013440804</v>
      </c>
      <c r="K15669" s="9">
        <v>512.13830744047596</v>
      </c>
      <c r="L15669" s="9">
        <v>458.45086989247301</v>
      </c>
      <c r="M15669" s="9">
        <v>239.82448444444401</v>
      </c>
      <c r="N15669" s="9">
        <v>402.37486138888801</v>
      </c>
      <c r="O15669" s="9">
        <v>328.46454099462301</v>
      </c>
      <c r="P15669" s="9">
        <v>119.691069027777</v>
      </c>
      <c r="Q15669" s="9">
        <v>151.73230967741901</v>
      </c>
      <c r="R15669" s="9">
        <v>127.531590555555</v>
      </c>
      <c r="S15669" s="9">
        <v>184.81144218750001</v>
      </c>
      <c r="T15669" s="9">
        <v>194.724329722222</v>
      </c>
    </row>
    <row r="15670" spans="1:20" x14ac:dyDescent="0.35">
      <c r="A15670">
        <f t="shared" si="476"/>
        <v>15670</v>
      </c>
      <c r="B15670" s="3" t="s">
        <v>1038</v>
      </c>
      <c r="C15670" s="3" t="s">
        <v>77</v>
      </c>
      <c r="D15670" s="3" t="s">
        <v>59</v>
      </c>
      <c r="E15670">
        <v>2023</v>
      </c>
      <c r="F15670" s="3" t="str">
        <f t="shared" si="477"/>
        <v>RCGenLR.GRN2023</v>
      </c>
      <c r="G15670" s="9">
        <v>146.433681639784</v>
      </c>
      <c r="H15670" s="9">
        <v>185.71043</v>
      </c>
      <c r="I15670" s="9">
        <v>207.36543861111099</v>
      </c>
      <c r="J15670" s="9">
        <v>283.91248266129003</v>
      </c>
      <c r="K15670" s="9">
        <v>307.27175252976099</v>
      </c>
      <c r="L15670" s="9">
        <v>253.510988306451</v>
      </c>
      <c r="M15670" s="9">
        <v>247.77735111111099</v>
      </c>
      <c r="N15670" s="9">
        <v>308.97508472222199</v>
      </c>
      <c r="O15670" s="9">
        <v>258.39405241935401</v>
      </c>
      <c r="P15670" s="9">
        <v>407.3840075</v>
      </c>
      <c r="Q15670" s="9">
        <v>295.34851478494602</v>
      </c>
      <c r="R15670" s="9">
        <v>132.222270277777</v>
      </c>
      <c r="S15670" s="9">
        <v>238.87719401041599</v>
      </c>
      <c r="T15670" s="9">
        <v>222.94580529166601</v>
      </c>
    </row>
    <row r="15671" spans="1:20" x14ac:dyDescent="0.35">
      <c r="A15671">
        <f t="shared" si="476"/>
        <v>15671</v>
      </c>
      <c r="B15671" s="3" t="s">
        <v>1038</v>
      </c>
      <c r="C15671" s="3" t="s">
        <v>77</v>
      </c>
      <c r="D15671" s="3" t="s">
        <v>59</v>
      </c>
      <c r="E15671">
        <v>2024</v>
      </c>
      <c r="F15671" s="3" t="str">
        <f t="shared" si="477"/>
        <v>RCGenLR.GRN2024</v>
      </c>
      <c r="G15671" s="9">
        <v>179.15876223118201</v>
      </c>
      <c r="H15671" s="9">
        <v>237.758289861111</v>
      </c>
      <c r="I15671" s="9">
        <v>302.31772749999999</v>
      </c>
      <c r="J15671" s="9">
        <v>398.23076532258</v>
      </c>
      <c r="K15671" s="9">
        <v>357.79964806547599</v>
      </c>
      <c r="L15671" s="9">
        <v>271.147995967741</v>
      </c>
      <c r="M15671" s="9">
        <v>109.842854444444</v>
      </c>
      <c r="N15671" s="9">
        <v>273.53521055555501</v>
      </c>
      <c r="O15671" s="9">
        <v>485.60446545698898</v>
      </c>
      <c r="P15671" s="9">
        <v>155.28117027777699</v>
      </c>
      <c r="Q15671" s="9">
        <v>183.44644072580601</v>
      </c>
      <c r="R15671" s="9">
        <v>145.12747777777699</v>
      </c>
      <c r="S15671" s="9">
        <v>209.04892473958299</v>
      </c>
      <c r="T15671" s="9">
        <v>203.10221249999901</v>
      </c>
    </row>
    <row r="15672" spans="1:20" x14ac:dyDescent="0.35">
      <c r="A15672">
        <f t="shared" si="476"/>
        <v>15672</v>
      </c>
      <c r="B15672" s="3" t="s">
        <v>1038</v>
      </c>
      <c r="C15672" s="3" t="s">
        <v>77</v>
      </c>
      <c r="D15672" s="3" t="s">
        <v>59</v>
      </c>
      <c r="E15672">
        <v>2025</v>
      </c>
      <c r="F15672" s="3" t="str">
        <f t="shared" si="477"/>
        <v>RCGenLR.GRN2025</v>
      </c>
      <c r="G15672" s="9">
        <v>169.87708467741899</v>
      </c>
      <c r="H15672" s="9">
        <v>174.65357749999899</v>
      </c>
      <c r="I15672" s="9">
        <v>194.089303888888</v>
      </c>
      <c r="J15672" s="9">
        <v>469.73027543010699</v>
      </c>
      <c r="K15672" s="9">
        <v>379.83520982142801</v>
      </c>
      <c r="L15672" s="9">
        <v>502.36084086021498</v>
      </c>
      <c r="M15672" s="9">
        <v>296.41785777777699</v>
      </c>
      <c r="N15672" s="9">
        <v>345.46911388888799</v>
      </c>
      <c r="O15672" s="9">
        <v>287.02779623655903</v>
      </c>
      <c r="P15672" s="9">
        <v>167.19290986111099</v>
      </c>
      <c r="Q15672" s="9">
        <v>166.475558467741</v>
      </c>
      <c r="R15672" s="9">
        <v>128.68033638888801</v>
      </c>
      <c r="S15672" s="9">
        <v>217.12396953125</v>
      </c>
      <c r="T15672" s="9">
        <v>217.26488777777701</v>
      </c>
    </row>
    <row r="15673" spans="1:20" x14ac:dyDescent="0.35">
      <c r="A15673">
        <f t="shared" si="476"/>
        <v>15673</v>
      </c>
      <c r="B15673" s="3" t="s">
        <v>1038</v>
      </c>
      <c r="C15673" s="3" t="s">
        <v>77</v>
      </c>
      <c r="D15673" s="3" t="s">
        <v>59</v>
      </c>
      <c r="E15673">
        <v>2026</v>
      </c>
      <c r="F15673" s="3" t="str">
        <f t="shared" si="477"/>
        <v>RCGenLR.GRN2026</v>
      </c>
      <c r="G15673" s="9">
        <v>168.525184986559</v>
      </c>
      <c r="H15673" s="9">
        <v>219.17684445833299</v>
      </c>
      <c r="I15673" s="9">
        <v>343.00688930555498</v>
      </c>
      <c r="J15673" s="9">
        <v>521.95933749999995</v>
      </c>
      <c r="K15673" s="9">
        <v>556.60443913690403</v>
      </c>
      <c r="L15673" s="9">
        <v>476.26278982526799</v>
      </c>
      <c r="M15673" s="9">
        <v>391.222116138888</v>
      </c>
      <c r="N15673" s="9">
        <v>463.720737222222</v>
      </c>
      <c r="O15673" s="9">
        <v>564.67940994623598</v>
      </c>
      <c r="P15673" s="9">
        <v>560.95857624999996</v>
      </c>
      <c r="Q15673" s="9">
        <v>345.47173924731101</v>
      </c>
      <c r="R15673" s="9">
        <v>221.50111722222201</v>
      </c>
      <c r="S15673" s="9">
        <v>248.683515885416</v>
      </c>
      <c r="T15673" s="9">
        <v>236.166114861111</v>
      </c>
    </row>
    <row r="15674" spans="1:20" x14ac:dyDescent="0.35">
      <c r="A15674">
        <f t="shared" si="476"/>
        <v>15674</v>
      </c>
      <c r="B15674" s="3" t="s">
        <v>1038</v>
      </c>
      <c r="C15674" s="3" t="s">
        <v>77</v>
      </c>
      <c r="D15674" s="3" t="s">
        <v>59</v>
      </c>
      <c r="E15674">
        <v>2027</v>
      </c>
      <c r="F15674" s="3" t="str">
        <f t="shared" si="477"/>
        <v>RCGenLR.GRN2027</v>
      </c>
      <c r="G15674" s="9">
        <v>201.65200551075199</v>
      </c>
      <c r="H15674" s="9">
        <v>172.99123484722199</v>
      </c>
      <c r="I15674" s="9">
        <v>280.02764180555499</v>
      </c>
      <c r="J15674" s="9">
        <v>282.43039112903199</v>
      </c>
      <c r="K15674" s="9">
        <v>333.18128526785699</v>
      </c>
      <c r="L15674" s="9">
        <v>285.14036827956897</v>
      </c>
      <c r="M15674" s="9">
        <v>147.04388916666599</v>
      </c>
      <c r="N15674" s="9">
        <v>538.98857194444395</v>
      </c>
      <c r="O15674" s="9">
        <v>289.853934005376</v>
      </c>
      <c r="P15674" s="9">
        <v>264.05329083333299</v>
      </c>
      <c r="Q15674" s="9">
        <v>204.06087620967699</v>
      </c>
      <c r="R15674" s="9">
        <v>138.40285450833301</v>
      </c>
      <c r="S15674" s="9">
        <v>191.723506510416</v>
      </c>
      <c r="T15674" s="9">
        <v>304.20983472222201</v>
      </c>
    </row>
    <row r="15675" spans="1:20" x14ac:dyDescent="0.35">
      <c r="A15675">
        <f t="shared" si="476"/>
        <v>15675</v>
      </c>
      <c r="B15675" s="3" t="s">
        <v>1038</v>
      </c>
      <c r="C15675" s="3" t="s">
        <v>77</v>
      </c>
      <c r="D15675" s="3" t="s">
        <v>59</v>
      </c>
      <c r="E15675">
        <v>2028</v>
      </c>
      <c r="F15675" s="3" t="str">
        <f t="shared" si="477"/>
        <v>RCGenLR.GRN2028</v>
      </c>
      <c r="G15675" s="9">
        <v>176.054860215053</v>
      </c>
      <c r="H15675" s="9">
        <v>175.375453055555</v>
      </c>
      <c r="I15675" s="9">
        <v>235.428861527777</v>
      </c>
      <c r="J15675" s="9">
        <v>258.58854099462297</v>
      </c>
      <c r="K15675" s="9">
        <v>356.57120342261902</v>
      </c>
      <c r="L15675" s="9">
        <v>393.15412647849399</v>
      </c>
      <c r="M15675" s="9">
        <v>106.60737083333299</v>
      </c>
      <c r="N15675" s="9">
        <v>206.04024666666601</v>
      </c>
      <c r="O15675" s="9">
        <v>483.998550672043</v>
      </c>
      <c r="P15675" s="9">
        <v>456.48341152777698</v>
      </c>
      <c r="Q15675" s="9">
        <v>266.15943655913901</v>
      </c>
      <c r="R15675" s="9">
        <v>165.72878277777701</v>
      </c>
      <c r="S15675" s="9">
        <v>224.938664322916</v>
      </c>
      <c r="T15675" s="9">
        <v>217.15295388888799</v>
      </c>
    </row>
    <row r="15676" spans="1:20" x14ac:dyDescent="0.35">
      <c r="A15676">
        <f t="shared" si="476"/>
        <v>15676</v>
      </c>
      <c r="B15676" s="3" t="s">
        <v>1038</v>
      </c>
      <c r="C15676" s="3" t="s">
        <v>77</v>
      </c>
      <c r="D15676" s="3" t="s">
        <v>59</v>
      </c>
      <c r="E15676">
        <v>2029</v>
      </c>
      <c r="F15676" s="3" t="str">
        <f t="shared" si="477"/>
        <v>RCGenLR.GRN2029</v>
      </c>
      <c r="G15676" s="9">
        <v>287.81797836021502</v>
      </c>
      <c r="H15676" s="9">
        <v>248.93213333333301</v>
      </c>
      <c r="I15676" s="9">
        <v>377.51634416666599</v>
      </c>
      <c r="J15676" s="9">
        <v>392.41374556451598</v>
      </c>
      <c r="K15676" s="9">
        <v>402.642763541666</v>
      </c>
      <c r="L15676" s="9">
        <v>466.21228978494599</v>
      </c>
      <c r="M15676" s="9">
        <v>355.630513888888</v>
      </c>
      <c r="N15676" s="9">
        <v>286.01923138888799</v>
      </c>
      <c r="O15676" s="9">
        <v>512.56733104838702</v>
      </c>
      <c r="P15676" s="9">
        <v>258.09714333333301</v>
      </c>
      <c r="Q15676" s="9">
        <v>240.26843534946201</v>
      </c>
      <c r="R15676" s="9">
        <v>145.218776666666</v>
      </c>
      <c r="S15676" s="9">
        <v>235.84412916666599</v>
      </c>
      <c r="T15676" s="9">
        <v>299.67711986111101</v>
      </c>
    </row>
    <row r="15677" spans="1:20" x14ac:dyDescent="0.35">
      <c r="A15677">
        <f t="shared" si="476"/>
        <v>15677</v>
      </c>
      <c r="B15677" s="3" t="s">
        <v>1038</v>
      </c>
      <c r="C15677" s="3" t="s">
        <v>75</v>
      </c>
      <c r="D15677" s="3" t="s">
        <v>61</v>
      </c>
      <c r="E15677">
        <v>2020</v>
      </c>
      <c r="F15677" s="3" t="str">
        <f t="shared" si="477"/>
        <v>RCElevLR MON2020</v>
      </c>
      <c r="G15677" s="9">
        <v>537.23426915999903</v>
      </c>
      <c r="H15677" s="9">
        <v>538.910778399999</v>
      </c>
      <c r="I15677" s="9">
        <v>537.09975471999996</v>
      </c>
      <c r="J15677" s="9">
        <v>538.73033220000002</v>
      </c>
      <c r="K15677" s="9">
        <v>537.21786496000004</v>
      </c>
      <c r="L15677" s="9">
        <v>537.09975471999996</v>
      </c>
      <c r="M15677" s="9">
        <v>537.09975471999996</v>
      </c>
      <c r="N15677" s="9">
        <v>538.5334818</v>
      </c>
      <c r="O15677" s="9">
        <v>537.09975471999996</v>
      </c>
      <c r="P15677" s="9">
        <v>538.5334818</v>
      </c>
      <c r="Q15677" s="9">
        <v>537.13256311999999</v>
      </c>
      <c r="R15677" s="9">
        <v>537.09975471999996</v>
      </c>
      <c r="S15677" s="9">
        <v>537.73295684000004</v>
      </c>
      <c r="T15677" s="9">
        <v>537.09975471999996</v>
      </c>
    </row>
    <row r="15678" spans="1:20" x14ac:dyDescent="0.35">
      <c r="A15678">
        <f t="shared" si="476"/>
        <v>15678</v>
      </c>
      <c r="B15678" s="3" t="s">
        <v>1038</v>
      </c>
      <c r="C15678" s="3" t="s">
        <v>75</v>
      </c>
      <c r="D15678" s="3" t="s">
        <v>61</v>
      </c>
      <c r="E15678">
        <v>2021</v>
      </c>
      <c r="F15678" s="3" t="str">
        <f t="shared" si="477"/>
        <v>RCElevLR MON2021</v>
      </c>
      <c r="G15678" s="9">
        <v>539.98033224000005</v>
      </c>
      <c r="H15678" s="9">
        <v>540.00001727999995</v>
      </c>
      <c r="I15678" s="9">
        <v>537.09975471999996</v>
      </c>
      <c r="J15678" s="9">
        <v>537.09975471999996</v>
      </c>
      <c r="K15678" s="9">
        <v>537.27363923999997</v>
      </c>
      <c r="L15678" s="9">
        <v>540.00001727999995</v>
      </c>
      <c r="M15678" s="9">
        <v>537.09975471999996</v>
      </c>
      <c r="N15678" s="9">
        <v>538.5334818</v>
      </c>
      <c r="O15678" s="9">
        <v>538.5334818</v>
      </c>
      <c r="P15678" s="9">
        <v>537.09975471999996</v>
      </c>
      <c r="Q15678" s="9">
        <v>538.5334818</v>
      </c>
      <c r="R15678" s="9">
        <v>538.5334818</v>
      </c>
      <c r="S15678" s="9">
        <v>538.31366551999997</v>
      </c>
      <c r="T15678" s="9">
        <v>537.09975471999996</v>
      </c>
    </row>
    <row r="15679" spans="1:20" x14ac:dyDescent="0.35">
      <c r="A15679">
        <f t="shared" si="476"/>
        <v>15679</v>
      </c>
      <c r="B15679" s="3" t="s">
        <v>1038</v>
      </c>
      <c r="C15679" s="3" t="s">
        <v>75</v>
      </c>
      <c r="D15679" s="3" t="s">
        <v>61</v>
      </c>
      <c r="E15679">
        <v>2022</v>
      </c>
      <c r="F15679" s="3" t="str">
        <f t="shared" si="477"/>
        <v>RCElevLR MON2022</v>
      </c>
      <c r="G15679" s="9">
        <v>537.40159200000005</v>
      </c>
      <c r="H15679" s="9">
        <v>537.09975471999996</v>
      </c>
      <c r="I15679" s="9">
        <v>537.09975471999996</v>
      </c>
      <c r="J15679" s="9">
        <v>537.09975471999996</v>
      </c>
      <c r="K15679" s="9">
        <v>537.09975471999996</v>
      </c>
      <c r="L15679" s="9">
        <v>540.00001727999995</v>
      </c>
      <c r="M15679" s="9">
        <v>538.5334818</v>
      </c>
      <c r="N15679" s="9">
        <v>537.09975471999996</v>
      </c>
      <c r="O15679" s="9">
        <v>537.09975471999996</v>
      </c>
      <c r="P15679" s="9">
        <v>538.41537156000004</v>
      </c>
      <c r="Q15679" s="9">
        <v>537.09975471999996</v>
      </c>
      <c r="R15679" s="9">
        <v>538.24148704000004</v>
      </c>
      <c r="S15679" s="9">
        <v>538.21524032000002</v>
      </c>
      <c r="T15679" s="9">
        <v>537.09975471999996</v>
      </c>
    </row>
    <row r="15680" spans="1:20" x14ac:dyDescent="0.35">
      <c r="A15680">
        <f t="shared" si="476"/>
        <v>15680</v>
      </c>
      <c r="B15680" s="3" t="s">
        <v>1038</v>
      </c>
      <c r="C15680" s="3" t="s">
        <v>75</v>
      </c>
      <c r="D15680" s="3" t="s">
        <v>61</v>
      </c>
      <c r="E15680">
        <v>2023</v>
      </c>
      <c r="F15680" s="3" t="str">
        <f t="shared" si="477"/>
        <v>RCElevLR MON2023</v>
      </c>
      <c r="G15680" s="9">
        <v>539.88846871999999</v>
      </c>
      <c r="H15680" s="9">
        <v>539.14043719999995</v>
      </c>
      <c r="I15680" s="9">
        <v>537.09975471999996</v>
      </c>
      <c r="J15680" s="9">
        <v>537.09975471999996</v>
      </c>
      <c r="K15680" s="9">
        <v>537.09975471999996</v>
      </c>
      <c r="L15680" s="9">
        <v>537.09975471999996</v>
      </c>
      <c r="M15680" s="9">
        <v>538.5334818</v>
      </c>
      <c r="N15680" s="9">
        <v>537.09975471999996</v>
      </c>
      <c r="O15680" s="9">
        <v>537.09975471999996</v>
      </c>
      <c r="P15680" s="9">
        <v>537.09975471999996</v>
      </c>
      <c r="Q15680" s="9">
        <v>537.09975471999996</v>
      </c>
      <c r="R15680" s="9">
        <v>537.09975471999996</v>
      </c>
      <c r="S15680" s="9">
        <v>538.5334818</v>
      </c>
      <c r="T15680" s="9">
        <v>537.09975471999996</v>
      </c>
    </row>
    <row r="15681" spans="1:20" x14ac:dyDescent="0.35">
      <c r="A15681">
        <f t="shared" si="476"/>
        <v>15681</v>
      </c>
      <c r="B15681" s="3" t="s">
        <v>1038</v>
      </c>
      <c r="C15681" s="3" t="s">
        <v>75</v>
      </c>
      <c r="D15681" s="3" t="s">
        <v>61</v>
      </c>
      <c r="E15681">
        <v>2024</v>
      </c>
      <c r="F15681" s="3" t="str">
        <f t="shared" si="477"/>
        <v>RCElevLR MON2024</v>
      </c>
      <c r="G15681" s="9">
        <v>537.17849488000002</v>
      </c>
      <c r="H15681" s="9">
        <v>540.00001727999995</v>
      </c>
      <c r="I15681" s="9">
        <v>537.09975471999996</v>
      </c>
      <c r="J15681" s="9">
        <v>539.23230072000001</v>
      </c>
      <c r="K15681" s="9">
        <v>537.09975471999996</v>
      </c>
      <c r="L15681" s="9">
        <v>537.09975471999996</v>
      </c>
      <c r="M15681" s="9">
        <v>538.5334818</v>
      </c>
      <c r="N15681" s="9">
        <v>537.09975471999996</v>
      </c>
      <c r="O15681" s="9">
        <v>537.74936104000005</v>
      </c>
      <c r="P15681" s="9">
        <v>538.5334818</v>
      </c>
      <c r="Q15681" s="9">
        <v>538.05447916000003</v>
      </c>
      <c r="R15681" s="9">
        <v>537.09975471999996</v>
      </c>
      <c r="S15681" s="9">
        <v>537.13256311999999</v>
      </c>
      <c r="T15681" s="9">
        <v>537.09975471999996</v>
      </c>
    </row>
    <row r="15682" spans="1:20" x14ac:dyDescent="0.35">
      <c r="A15682">
        <f t="shared" si="476"/>
        <v>15682</v>
      </c>
      <c r="B15682" s="3" t="s">
        <v>1038</v>
      </c>
      <c r="C15682" s="3" t="s">
        <v>75</v>
      </c>
      <c r="D15682" s="3" t="s">
        <v>61</v>
      </c>
      <c r="E15682">
        <v>2025</v>
      </c>
      <c r="F15682" s="3" t="str">
        <f t="shared" si="477"/>
        <v>RCElevLR MON2025</v>
      </c>
      <c r="G15682" s="9">
        <v>537.79201195999997</v>
      </c>
      <c r="H15682" s="9">
        <v>537.09975471999996</v>
      </c>
      <c r="I15682" s="9">
        <v>537.09975471999996</v>
      </c>
      <c r="J15682" s="9">
        <v>537.09975471999996</v>
      </c>
      <c r="K15682" s="9">
        <v>537.09975471999996</v>
      </c>
      <c r="L15682" s="9">
        <v>537.09975471999996</v>
      </c>
      <c r="M15682" s="9">
        <v>537.09975471999996</v>
      </c>
      <c r="N15682" s="9">
        <v>537.09975471999996</v>
      </c>
      <c r="O15682" s="9">
        <v>537.09975471999996</v>
      </c>
      <c r="P15682" s="9">
        <v>538.5334818</v>
      </c>
      <c r="Q15682" s="9">
        <v>538.5334818</v>
      </c>
      <c r="R15682" s="9">
        <v>537.09975471999996</v>
      </c>
      <c r="S15682" s="9">
        <v>537.09975471999996</v>
      </c>
      <c r="T15682" s="9">
        <v>537.09975471999996</v>
      </c>
    </row>
    <row r="15683" spans="1:20" x14ac:dyDescent="0.35">
      <c r="A15683">
        <f t="shared" ref="A15683:A15746" si="478">A15682+1</f>
        <v>15683</v>
      </c>
      <c r="B15683" s="3" t="s">
        <v>1038</v>
      </c>
      <c r="C15683" s="3" t="s">
        <v>75</v>
      </c>
      <c r="D15683" s="3" t="s">
        <v>61</v>
      </c>
      <c r="E15683">
        <v>2026</v>
      </c>
      <c r="F15683" s="3" t="str">
        <f t="shared" si="477"/>
        <v>RCElevLR MON2026</v>
      </c>
      <c r="G15683" s="9">
        <v>540.00001727999995</v>
      </c>
      <c r="H15683" s="9">
        <v>537.09975471999996</v>
      </c>
      <c r="I15683" s="9">
        <v>537.09975471999996</v>
      </c>
      <c r="J15683" s="9">
        <v>537.09975471999996</v>
      </c>
      <c r="K15683" s="9">
        <v>540.00001727999995</v>
      </c>
      <c r="L15683" s="9">
        <v>538.49411171999998</v>
      </c>
      <c r="M15683" s="9">
        <v>537.09975471999996</v>
      </c>
      <c r="N15683" s="9">
        <v>538.35959728</v>
      </c>
      <c r="O15683" s="9">
        <v>538.42193323999902</v>
      </c>
      <c r="P15683" s="9">
        <v>537.09975471999996</v>
      </c>
      <c r="Q15683" s="9">
        <v>537.09975471999996</v>
      </c>
      <c r="R15683" s="9">
        <v>537.09975471999996</v>
      </c>
      <c r="S15683" s="9">
        <v>538.5334818</v>
      </c>
      <c r="T15683" s="9">
        <v>537.09975471999996</v>
      </c>
    </row>
    <row r="15684" spans="1:20" x14ac:dyDescent="0.35">
      <c r="A15684">
        <f t="shared" si="478"/>
        <v>15684</v>
      </c>
      <c r="B15684" s="3" t="s">
        <v>1038</v>
      </c>
      <c r="C15684" s="3" t="s">
        <v>75</v>
      </c>
      <c r="D15684" s="3" t="s">
        <v>61</v>
      </c>
      <c r="E15684">
        <v>2027</v>
      </c>
      <c r="F15684" s="3" t="str">
        <f t="shared" si="477"/>
        <v>RCElevLR MON2027</v>
      </c>
      <c r="G15684" s="9">
        <v>539.72770756</v>
      </c>
      <c r="H15684" s="9">
        <v>539.95736636000004</v>
      </c>
      <c r="I15684" s="9">
        <v>537.09975471999996</v>
      </c>
      <c r="J15684" s="9">
        <v>537.09975471999996</v>
      </c>
      <c r="K15684" s="9">
        <v>537.09975471999996</v>
      </c>
      <c r="L15684" s="9">
        <v>537.09975471999996</v>
      </c>
      <c r="M15684" s="9">
        <v>538.5334818</v>
      </c>
      <c r="N15684" s="9">
        <v>537.26051587999996</v>
      </c>
      <c r="O15684" s="9">
        <v>537.09975471999996</v>
      </c>
      <c r="P15684" s="9">
        <v>538.5334818</v>
      </c>
      <c r="Q15684" s="9">
        <v>537.09975471999996</v>
      </c>
      <c r="R15684" s="9">
        <v>538.30054215999996</v>
      </c>
      <c r="S15684" s="9">
        <v>538.49083087999998</v>
      </c>
      <c r="T15684" s="9">
        <v>537.09975471999996</v>
      </c>
    </row>
    <row r="15685" spans="1:20" x14ac:dyDescent="0.35">
      <c r="A15685">
        <f t="shared" si="478"/>
        <v>15685</v>
      </c>
      <c r="B15685" s="3" t="s">
        <v>1038</v>
      </c>
      <c r="C15685" s="3" t="s">
        <v>75</v>
      </c>
      <c r="D15685" s="3" t="s">
        <v>61</v>
      </c>
      <c r="E15685">
        <v>2028</v>
      </c>
      <c r="F15685" s="3" t="str">
        <f t="shared" si="477"/>
        <v>RCElevLR MON2028</v>
      </c>
      <c r="G15685" s="9">
        <v>537.09975471999996</v>
      </c>
      <c r="H15685" s="9">
        <v>539.61615899999902</v>
      </c>
      <c r="I15685" s="9">
        <v>540.00001727999995</v>
      </c>
      <c r="J15685" s="9">
        <v>537.09975471999996</v>
      </c>
      <c r="K15685" s="9">
        <v>537.09975471999996</v>
      </c>
      <c r="L15685" s="9">
        <v>537.09975471999996</v>
      </c>
      <c r="M15685" s="9">
        <v>537.19489908000003</v>
      </c>
      <c r="N15685" s="9">
        <v>537.09975471999996</v>
      </c>
      <c r="O15685" s="9">
        <v>538.5334818</v>
      </c>
      <c r="P15685" s="9">
        <v>538.5334818</v>
      </c>
      <c r="Q15685" s="9">
        <v>537.09975471999996</v>
      </c>
      <c r="R15685" s="9">
        <v>537.09975471999996</v>
      </c>
      <c r="S15685" s="9">
        <v>538.42193323999902</v>
      </c>
      <c r="T15685" s="9">
        <v>537.09975471999996</v>
      </c>
    </row>
    <row r="15686" spans="1:20" x14ac:dyDescent="0.35">
      <c r="A15686">
        <f t="shared" si="478"/>
        <v>15686</v>
      </c>
      <c r="B15686" s="3" t="s">
        <v>1038</v>
      </c>
      <c r="C15686" s="3" t="s">
        <v>75</v>
      </c>
      <c r="D15686" s="3" t="s">
        <v>61</v>
      </c>
      <c r="E15686">
        <v>2029</v>
      </c>
      <c r="F15686" s="3" t="str">
        <f t="shared" si="477"/>
        <v>RCElevLR MON2029</v>
      </c>
      <c r="G15686" s="9">
        <v>539.74739259999899</v>
      </c>
      <c r="H15686" s="9">
        <v>540.00001727999995</v>
      </c>
      <c r="I15686" s="9">
        <v>537.09975471999996</v>
      </c>
      <c r="J15686" s="9">
        <v>538.38256316000002</v>
      </c>
      <c r="K15686" s="9">
        <v>537.09975471999996</v>
      </c>
      <c r="L15686" s="9">
        <v>540.00001727999995</v>
      </c>
      <c r="M15686" s="9">
        <v>538.5334818</v>
      </c>
      <c r="N15686" s="9">
        <v>537.09975471999996</v>
      </c>
      <c r="O15686" s="9">
        <v>538.5334818</v>
      </c>
      <c r="P15686" s="9">
        <v>538.42193323999902</v>
      </c>
      <c r="Q15686" s="9">
        <v>537.23754999999903</v>
      </c>
      <c r="R15686" s="9">
        <v>537.09975471999996</v>
      </c>
      <c r="S15686" s="9">
        <v>538.5334818</v>
      </c>
      <c r="T15686" s="9">
        <v>537.09975471999996</v>
      </c>
    </row>
    <row r="15687" spans="1:20" x14ac:dyDescent="0.35">
      <c r="A15687">
        <f t="shared" si="478"/>
        <v>15687</v>
      </c>
      <c r="B15687" s="3" t="s">
        <v>1038</v>
      </c>
      <c r="C15687" s="3" t="s">
        <v>86</v>
      </c>
      <c r="D15687" s="3" t="s">
        <v>61</v>
      </c>
      <c r="E15687">
        <v>2020</v>
      </c>
      <c r="F15687" s="3" t="str">
        <f t="shared" si="477"/>
        <v>RCQOutLR MON2020</v>
      </c>
      <c r="G15687" s="9">
        <v>21.654740670208799</v>
      </c>
      <c r="H15687" s="9">
        <v>42.999552172479497</v>
      </c>
      <c r="I15687" s="9">
        <v>54.132517790954097</v>
      </c>
      <c r="J15687" s="9">
        <v>51.054581201246599</v>
      </c>
      <c r="K15687" s="9">
        <v>46.0191269881458</v>
      </c>
      <c r="L15687" s="9">
        <v>58.994323333792302</v>
      </c>
      <c r="M15687" s="9">
        <v>82.474429310087501</v>
      </c>
      <c r="N15687" s="9">
        <v>120.498416464027</v>
      </c>
      <c r="O15687" s="9">
        <v>120.47060327505299</v>
      </c>
      <c r="P15687" s="9">
        <v>151.300679820743</v>
      </c>
      <c r="Q15687" s="9">
        <v>73.330311065685393</v>
      </c>
      <c r="R15687" s="9">
        <v>34.472592478119402</v>
      </c>
      <c r="S15687" s="9">
        <v>32.709854294596298</v>
      </c>
      <c r="T15687" s="9">
        <v>25.895237382150601</v>
      </c>
    </row>
    <row r="15688" spans="1:20" x14ac:dyDescent="0.35">
      <c r="A15688">
        <f t="shared" si="478"/>
        <v>15688</v>
      </c>
      <c r="B15688" s="3" t="s">
        <v>1038</v>
      </c>
      <c r="C15688" s="3" t="s">
        <v>86</v>
      </c>
      <c r="D15688" s="3" t="s">
        <v>61</v>
      </c>
      <c r="E15688">
        <v>2021</v>
      </c>
      <c r="F15688" s="3" t="str">
        <f t="shared" si="477"/>
        <v>RCQOutLR MON2021</v>
      </c>
      <c r="G15688" s="9">
        <v>23.3579084750262</v>
      </c>
      <c r="H15688" s="9">
        <v>26.501782782834699</v>
      </c>
      <c r="I15688" s="9">
        <v>48.822437076486104</v>
      </c>
      <c r="J15688" s="9">
        <v>83.320706258228398</v>
      </c>
      <c r="K15688" s="9">
        <v>81.520292322937493</v>
      </c>
      <c r="L15688" s="9">
        <v>106.302073610419</v>
      </c>
      <c r="M15688" s="9">
        <v>103.383914469441</v>
      </c>
      <c r="N15688" s="9">
        <v>144.82787562716601</v>
      </c>
      <c r="O15688" s="9">
        <v>173.14767203510701</v>
      </c>
      <c r="P15688" s="9">
        <v>156.447458393479</v>
      </c>
      <c r="Q15688" s="9">
        <v>110.077498463982</v>
      </c>
      <c r="R15688" s="9">
        <v>57.076449675583298</v>
      </c>
      <c r="S15688" s="9">
        <v>48.187919878255201</v>
      </c>
      <c r="T15688" s="9">
        <v>35.372324078063102</v>
      </c>
    </row>
    <row r="15689" spans="1:20" x14ac:dyDescent="0.35">
      <c r="A15689">
        <f t="shared" si="478"/>
        <v>15689</v>
      </c>
      <c r="B15689" s="3" t="s">
        <v>1038</v>
      </c>
      <c r="C15689" s="3" t="s">
        <v>86</v>
      </c>
      <c r="D15689" s="3" t="s">
        <v>61</v>
      </c>
      <c r="E15689">
        <v>2022</v>
      </c>
      <c r="F15689" s="3" t="str">
        <f t="shared" si="477"/>
        <v>RCQOutLR MON2022</v>
      </c>
      <c r="G15689" s="9">
        <v>25.2307765486653</v>
      </c>
      <c r="H15689" s="9">
        <v>22.567280260082601</v>
      </c>
      <c r="I15689" s="9">
        <v>64.680952213368698</v>
      </c>
      <c r="J15689" s="9">
        <v>78.973530092700202</v>
      </c>
      <c r="K15689" s="9">
        <v>76.431938378197898</v>
      </c>
      <c r="L15689" s="9">
        <v>70.663829505852803</v>
      </c>
      <c r="M15689" s="9">
        <v>78.935201495402694</v>
      </c>
      <c r="N15689" s="9">
        <v>106.69428196497699</v>
      </c>
      <c r="O15689" s="9">
        <v>108.103416773004</v>
      </c>
      <c r="P15689" s="9">
        <v>54.522605166959003</v>
      </c>
      <c r="Q15689" s="9">
        <v>31.6577588145813</v>
      </c>
      <c r="R15689" s="9">
        <v>26.751600396344401</v>
      </c>
      <c r="S15689" s="9">
        <v>25.364982085734301</v>
      </c>
      <c r="T15689" s="9">
        <v>21.906212004804701</v>
      </c>
    </row>
    <row r="15690" spans="1:20" x14ac:dyDescent="0.35">
      <c r="A15690">
        <f t="shared" si="478"/>
        <v>15690</v>
      </c>
      <c r="B15690" s="3" t="s">
        <v>1038</v>
      </c>
      <c r="C15690" s="3" t="s">
        <v>86</v>
      </c>
      <c r="D15690" s="3" t="s">
        <v>61</v>
      </c>
      <c r="E15690">
        <v>2023</v>
      </c>
      <c r="F15690" s="3" t="str">
        <f t="shared" si="477"/>
        <v>RCQOutLR MON2023</v>
      </c>
      <c r="G15690" s="9">
        <v>16.241142074364902</v>
      </c>
      <c r="H15690" s="9">
        <v>20.283083427582</v>
      </c>
      <c r="I15690" s="9">
        <v>23.543561830211999</v>
      </c>
      <c r="J15690" s="9">
        <v>36.159518628530897</v>
      </c>
      <c r="K15690" s="9">
        <v>34.663764356697897</v>
      </c>
      <c r="L15690" s="9">
        <v>38.826347390823898</v>
      </c>
      <c r="M15690" s="9">
        <v>84.1408460824847</v>
      </c>
      <c r="N15690" s="9">
        <v>94.321705774333296</v>
      </c>
      <c r="O15690" s="9">
        <v>83.717135910935397</v>
      </c>
      <c r="P15690" s="9">
        <v>120.33131461468</v>
      </c>
      <c r="Q15690" s="9">
        <v>56.530245946614201</v>
      </c>
      <c r="R15690" s="9">
        <v>33.824611247301299</v>
      </c>
      <c r="S15690" s="9">
        <v>33.623175238971299</v>
      </c>
      <c r="T15690" s="9">
        <v>24.916309725826402</v>
      </c>
    </row>
    <row r="15691" spans="1:20" x14ac:dyDescent="0.35">
      <c r="A15691">
        <f t="shared" si="478"/>
        <v>15691</v>
      </c>
      <c r="B15691" s="3" t="s">
        <v>1038</v>
      </c>
      <c r="C15691" s="3" t="s">
        <v>86</v>
      </c>
      <c r="D15691" s="3" t="s">
        <v>61</v>
      </c>
      <c r="E15691">
        <v>2024</v>
      </c>
      <c r="F15691" s="3" t="str">
        <f t="shared" si="477"/>
        <v>RCQOutLR MON2024</v>
      </c>
      <c r="G15691" s="9">
        <v>21.9419171694055</v>
      </c>
      <c r="H15691" s="9">
        <v>29.960989662148599</v>
      </c>
      <c r="I15691" s="9">
        <v>35.304710351832597</v>
      </c>
      <c r="J15691" s="9">
        <v>48.210732237225798</v>
      </c>
      <c r="K15691" s="9">
        <v>41.704632214968697</v>
      </c>
      <c r="L15691" s="9">
        <v>38.012062726481801</v>
      </c>
      <c r="M15691" s="9">
        <v>33.531773832715203</v>
      </c>
      <c r="N15691" s="9">
        <v>81.055939896205501</v>
      </c>
      <c r="O15691" s="9">
        <v>121.750986430772</v>
      </c>
      <c r="P15691" s="9">
        <v>56.468237137131901</v>
      </c>
      <c r="Q15691" s="9">
        <v>36.425785517318701</v>
      </c>
      <c r="R15691" s="9">
        <v>30.700985969694401</v>
      </c>
      <c r="S15691" s="9">
        <v>29.500239244546801</v>
      </c>
      <c r="T15691" s="9">
        <v>23.438017278111499</v>
      </c>
    </row>
    <row r="15692" spans="1:20" x14ac:dyDescent="0.35">
      <c r="A15692">
        <f t="shared" si="478"/>
        <v>15692</v>
      </c>
      <c r="B15692" s="3" t="s">
        <v>1038</v>
      </c>
      <c r="C15692" s="3" t="s">
        <v>86</v>
      </c>
      <c r="D15692" s="3" t="s">
        <v>61</v>
      </c>
      <c r="E15692">
        <v>2025</v>
      </c>
      <c r="F15692" s="3" t="str">
        <f t="shared" si="477"/>
        <v>RCQOutLR MON2025</v>
      </c>
      <c r="G15692" s="9">
        <v>19.7915896379128</v>
      </c>
      <c r="H15692" s="9">
        <v>18.504501816014798</v>
      </c>
      <c r="I15692" s="9">
        <v>22.662208779185598</v>
      </c>
      <c r="J15692" s="9">
        <v>64.2660782771122</v>
      </c>
      <c r="K15692" s="9">
        <v>46.869891250526997</v>
      </c>
      <c r="L15692" s="9">
        <v>73.938620612796299</v>
      </c>
      <c r="M15692" s="9">
        <v>88.415143222680499</v>
      </c>
      <c r="N15692" s="9">
        <v>96.518870386847198</v>
      </c>
      <c r="O15692" s="9">
        <v>97.550720814067802</v>
      </c>
      <c r="P15692" s="9">
        <v>61.204296432893003</v>
      </c>
      <c r="Q15692" s="9">
        <v>34.709226584424798</v>
      </c>
      <c r="R15692" s="9">
        <v>25.4608859202833</v>
      </c>
      <c r="S15692" s="9">
        <v>31.371154242877601</v>
      </c>
      <c r="T15692" s="9">
        <v>25.175195462204801</v>
      </c>
    </row>
    <row r="15693" spans="1:20" x14ac:dyDescent="0.35">
      <c r="A15693">
        <f t="shared" si="478"/>
        <v>15693</v>
      </c>
      <c r="B15693" s="3" t="s">
        <v>1038</v>
      </c>
      <c r="C15693" s="3" t="s">
        <v>86</v>
      </c>
      <c r="D15693" s="3" t="s">
        <v>61</v>
      </c>
      <c r="E15693">
        <v>2026</v>
      </c>
      <c r="F15693" s="3" t="str">
        <f t="shared" si="477"/>
        <v>RCQOutLR MON2026</v>
      </c>
      <c r="G15693" s="9">
        <v>18.1798312169261</v>
      </c>
      <c r="H15693" s="9">
        <v>27.638880922975002</v>
      </c>
      <c r="I15693" s="9">
        <v>46.149868321572797</v>
      </c>
      <c r="J15693" s="9">
        <v>82.655152971040295</v>
      </c>
      <c r="K15693" s="9">
        <v>72.259118566781197</v>
      </c>
      <c r="L15693" s="9">
        <v>87.411203453517402</v>
      </c>
      <c r="M15693" s="9">
        <v>117.47342047816601</v>
      </c>
      <c r="N15693" s="9">
        <v>139.484497370361</v>
      </c>
      <c r="O15693" s="9">
        <v>155.17785433932701</v>
      </c>
      <c r="P15693" s="9">
        <v>163.12257628717299</v>
      </c>
      <c r="Q15693" s="9">
        <v>65.430033663985199</v>
      </c>
      <c r="R15693" s="9">
        <v>40.471151585744401</v>
      </c>
      <c r="S15693" s="9">
        <v>32.623637587105399</v>
      </c>
      <c r="T15693" s="9">
        <v>27.056493966898898</v>
      </c>
    </row>
    <row r="15694" spans="1:20" x14ac:dyDescent="0.35">
      <c r="A15694">
        <f t="shared" si="478"/>
        <v>15694</v>
      </c>
      <c r="B15694" s="3" t="s">
        <v>1038</v>
      </c>
      <c r="C15694" s="3" t="s">
        <v>86</v>
      </c>
      <c r="D15694" s="3" t="s">
        <v>61</v>
      </c>
      <c r="E15694">
        <v>2027</v>
      </c>
      <c r="F15694" s="3" t="str">
        <f t="shared" si="477"/>
        <v>RCQOutLR MON2027</v>
      </c>
      <c r="G15694" s="9">
        <v>21.6507434930434</v>
      </c>
      <c r="H15694" s="9">
        <v>18.897958685438098</v>
      </c>
      <c r="I15694" s="9">
        <v>32.686636893452899</v>
      </c>
      <c r="J15694" s="9">
        <v>34.699899502751002</v>
      </c>
      <c r="K15694" s="9">
        <v>38.507420117691098</v>
      </c>
      <c r="L15694" s="9">
        <v>38.907056253850797</v>
      </c>
      <c r="M15694" s="9">
        <v>54.9530146311902</v>
      </c>
      <c r="N15694" s="9">
        <v>130.55403487311099</v>
      </c>
      <c r="O15694" s="9">
        <v>100.958373648994</v>
      </c>
      <c r="P15694" s="9">
        <v>77.122149686813103</v>
      </c>
      <c r="Q15694" s="9">
        <v>38.570939893490497</v>
      </c>
      <c r="R15694" s="9">
        <v>28.911463226197199</v>
      </c>
      <c r="S15694" s="9">
        <v>25.631258969877599</v>
      </c>
      <c r="T15694" s="9">
        <v>35.837218821274298</v>
      </c>
    </row>
    <row r="15695" spans="1:20" x14ac:dyDescent="0.35">
      <c r="A15695">
        <f t="shared" si="478"/>
        <v>15695</v>
      </c>
      <c r="B15695" s="3" t="s">
        <v>1038</v>
      </c>
      <c r="C15695" s="3" t="s">
        <v>86</v>
      </c>
      <c r="D15695" s="3" t="s">
        <v>61</v>
      </c>
      <c r="E15695">
        <v>2028</v>
      </c>
      <c r="F15695" s="3" t="str">
        <f t="shared" si="477"/>
        <v>RCQOutLR MON2028</v>
      </c>
      <c r="G15695" s="9">
        <v>20.7294264646203</v>
      </c>
      <c r="H15695" s="9">
        <v>18.8972575583009</v>
      </c>
      <c r="I15695" s="9">
        <v>25.526628884908899</v>
      </c>
      <c r="J15695" s="9">
        <v>29.762114345932101</v>
      </c>
      <c r="K15695" s="9">
        <v>40.622985581322901</v>
      </c>
      <c r="L15695" s="9">
        <v>54.857122468707601</v>
      </c>
      <c r="M15695" s="9">
        <v>34.885339267722202</v>
      </c>
      <c r="N15695" s="9">
        <v>68.415162545080506</v>
      </c>
      <c r="O15695" s="9">
        <v>125.245294989133</v>
      </c>
      <c r="P15695" s="9">
        <v>107.61442112735401</v>
      </c>
      <c r="Q15695" s="9">
        <v>47.538309537137003</v>
      </c>
      <c r="R15695" s="9">
        <v>34.112283185886106</v>
      </c>
      <c r="S15695" s="9">
        <v>29.881793706023402</v>
      </c>
      <c r="T15695" s="9">
        <v>25.010380977669701</v>
      </c>
    </row>
    <row r="15696" spans="1:20" x14ac:dyDescent="0.35">
      <c r="A15696">
        <f t="shared" si="478"/>
        <v>15696</v>
      </c>
      <c r="B15696" s="3" t="s">
        <v>1038</v>
      </c>
      <c r="C15696" s="3" t="s">
        <v>86</v>
      </c>
      <c r="D15696" s="3" t="s">
        <v>61</v>
      </c>
      <c r="E15696">
        <v>2029</v>
      </c>
      <c r="F15696" s="3" t="str">
        <f t="shared" si="477"/>
        <v>RCQOutLR MON2029</v>
      </c>
      <c r="G15696" s="9">
        <v>31.923576999712999</v>
      </c>
      <c r="H15696" s="9">
        <v>27.7145686097486</v>
      </c>
      <c r="I15696" s="9">
        <v>44.906087955890797</v>
      </c>
      <c r="J15696" s="9">
        <v>45.374015004834</v>
      </c>
      <c r="K15696" s="9">
        <v>46.248710222511399</v>
      </c>
      <c r="L15696" s="9">
        <v>67.785327717211004</v>
      </c>
      <c r="M15696" s="9">
        <v>104.82563721962501</v>
      </c>
      <c r="N15696" s="9">
        <v>86.406413858625001</v>
      </c>
      <c r="O15696" s="9">
        <v>132.63540705925999</v>
      </c>
      <c r="P15696" s="9">
        <v>74.218763880702696</v>
      </c>
      <c r="Q15696" s="9">
        <v>43.838597575795902</v>
      </c>
      <c r="R15696" s="9">
        <v>30.155515757324999</v>
      </c>
      <c r="S15696" s="9">
        <v>31.2237743648997</v>
      </c>
      <c r="T15696" s="9">
        <v>33.812579326742203</v>
      </c>
    </row>
    <row r="15697" spans="1:20" x14ac:dyDescent="0.35">
      <c r="A15697">
        <f t="shared" si="478"/>
        <v>15697</v>
      </c>
      <c r="B15697" s="3" t="s">
        <v>1038</v>
      </c>
      <c r="C15697" s="3" t="s">
        <v>95</v>
      </c>
      <c r="D15697" s="3" t="s">
        <v>61</v>
      </c>
      <c r="E15697">
        <v>2020</v>
      </c>
      <c r="F15697" s="3" t="str">
        <f t="shared" si="477"/>
        <v>RCSpillLR MON2020</v>
      </c>
      <c r="G15697" s="9">
        <v>0.67543957381767405</v>
      </c>
      <c r="H15697" s="9">
        <v>1.6293413794865199</v>
      </c>
      <c r="I15697" s="9">
        <v>3.3818737685930498</v>
      </c>
      <c r="J15697" s="9">
        <v>0.50290242683803699</v>
      </c>
      <c r="K15697" s="9">
        <v>0.427654538979166</v>
      </c>
      <c r="L15697" s="9">
        <v>12.5046647639469</v>
      </c>
      <c r="M15697" s="9">
        <v>58.787118781795797</v>
      </c>
      <c r="N15697" s="9">
        <v>73.916807073666604</v>
      </c>
      <c r="O15697" s="9">
        <v>75.8361684379569</v>
      </c>
      <c r="P15697" s="9">
        <v>71.672451369992999</v>
      </c>
      <c r="Q15697" s="9">
        <v>20.0335512514045</v>
      </c>
      <c r="R15697" s="9">
        <v>16.705036027341599</v>
      </c>
      <c r="S15697" s="9">
        <v>6.6165633122786396</v>
      </c>
      <c r="T15697" s="9">
        <v>0.72900597053958305</v>
      </c>
    </row>
    <row r="15698" spans="1:20" x14ac:dyDescent="0.35">
      <c r="A15698">
        <f t="shared" si="478"/>
        <v>15698</v>
      </c>
      <c r="B15698" s="3" t="s">
        <v>1038</v>
      </c>
      <c r="C15698" s="3" t="s">
        <v>95</v>
      </c>
      <c r="D15698" s="3" t="s">
        <v>61</v>
      </c>
      <c r="E15698">
        <v>2021</v>
      </c>
      <c r="F15698" s="3" t="str">
        <f t="shared" si="477"/>
        <v>RCSpillLR MON2021</v>
      </c>
      <c r="G15698" s="9">
        <v>0.71954698401814499</v>
      </c>
      <c r="H15698" s="9">
        <v>0.62604064914027702</v>
      </c>
      <c r="I15698" s="9">
        <v>0.73384275708333302</v>
      </c>
      <c r="J15698" s="9">
        <v>7.6579807974758003</v>
      </c>
      <c r="K15698" s="9">
        <v>4.0014237561666599</v>
      </c>
      <c r="L15698" s="9">
        <v>25.622306631024099</v>
      </c>
      <c r="M15698" s="9">
        <v>70.501214592122196</v>
      </c>
      <c r="N15698" s="9">
        <v>77.628850498694405</v>
      </c>
      <c r="O15698" s="9">
        <v>88.636700605833298</v>
      </c>
      <c r="P15698" s="9">
        <v>82.499724944291614</v>
      </c>
      <c r="Q15698" s="9">
        <v>42.2321544706626</v>
      </c>
      <c r="R15698" s="9">
        <v>17.00000533</v>
      </c>
      <c r="S15698" s="9">
        <v>6.80894241854166</v>
      </c>
      <c r="T15698" s="9">
        <v>0.76218474657013802</v>
      </c>
    </row>
    <row r="15699" spans="1:20" x14ac:dyDescent="0.35">
      <c r="A15699">
        <f t="shared" si="478"/>
        <v>15699</v>
      </c>
      <c r="B15699" s="3" t="s">
        <v>1038</v>
      </c>
      <c r="C15699" s="3" t="s">
        <v>95</v>
      </c>
      <c r="D15699" s="3" t="s">
        <v>61</v>
      </c>
      <c r="E15699">
        <v>2022</v>
      </c>
      <c r="F15699" s="3" t="str">
        <f t="shared" si="477"/>
        <v>RCSpillLR MON2022</v>
      </c>
      <c r="G15699" s="9">
        <v>0.658906846125067</v>
      </c>
      <c r="H15699" s="9">
        <v>0.58928746538472199</v>
      </c>
      <c r="I15699" s="9">
        <v>1.6323845063895801</v>
      </c>
      <c r="J15699" s="9">
        <v>9.2719054323508008</v>
      </c>
      <c r="K15699" s="9">
        <v>7.8152378045520798</v>
      </c>
      <c r="L15699" s="9">
        <v>17.6061706585342</v>
      </c>
      <c r="M15699" s="9">
        <v>59.455124461250001</v>
      </c>
      <c r="N15699" s="9">
        <v>70.446772713450002</v>
      </c>
      <c r="O15699" s="9">
        <v>70.9558628969354</v>
      </c>
      <c r="P15699" s="9">
        <v>38.007076414139497</v>
      </c>
      <c r="Q15699" s="9">
        <v>13.961945029964401</v>
      </c>
      <c r="R15699" s="9">
        <v>13.278300270316601</v>
      </c>
      <c r="S15699" s="9">
        <v>6.1196713115416603</v>
      </c>
      <c r="T15699" s="9">
        <v>0.65228738829780497</v>
      </c>
    </row>
    <row r="15700" spans="1:20" x14ac:dyDescent="0.35">
      <c r="A15700">
        <f t="shared" si="478"/>
        <v>15700</v>
      </c>
      <c r="B15700" s="3" t="s">
        <v>1038</v>
      </c>
      <c r="C15700" s="3" t="s">
        <v>95</v>
      </c>
      <c r="D15700" s="3" t="s">
        <v>61</v>
      </c>
      <c r="E15700">
        <v>2023</v>
      </c>
      <c r="F15700" s="3" t="str">
        <f t="shared" si="477"/>
        <v>RCSpillLR MON2023</v>
      </c>
      <c r="G15700" s="9">
        <v>0.56989437759079298</v>
      </c>
      <c r="H15700" s="9">
        <v>0.64579034070006902</v>
      </c>
      <c r="I15700" s="9">
        <v>0.60171038871902705</v>
      </c>
      <c r="J15700" s="9">
        <v>0.69615181704569895</v>
      </c>
      <c r="K15700" s="9">
        <v>0.51419083539583299</v>
      </c>
      <c r="L15700" s="9">
        <v>11.0615250307163</v>
      </c>
      <c r="M15700" s="9">
        <v>64.4083012304569</v>
      </c>
      <c r="N15700" s="9">
        <v>69.101602703583296</v>
      </c>
      <c r="O15700" s="9">
        <v>64.187947698630296</v>
      </c>
      <c r="P15700" s="9">
        <v>62.390223416937403</v>
      </c>
      <c r="Q15700" s="9">
        <v>17.032387352796999</v>
      </c>
      <c r="R15700" s="9">
        <v>15.892678480398599</v>
      </c>
      <c r="S15700" s="9">
        <v>6.7745456085416604</v>
      </c>
      <c r="T15700" s="9">
        <v>0.69654066051111097</v>
      </c>
    </row>
    <row r="15701" spans="1:20" x14ac:dyDescent="0.35">
      <c r="A15701">
        <f t="shared" si="478"/>
        <v>15701</v>
      </c>
      <c r="B15701" s="3" t="s">
        <v>1038</v>
      </c>
      <c r="C15701" s="3" t="s">
        <v>95</v>
      </c>
      <c r="D15701" s="3" t="s">
        <v>61</v>
      </c>
      <c r="E15701">
        <v>2024</v>
      </c>
      <c r="F15701" s="3" t="str">
        <f t="shared" si="477"/>
        <v>RCSpillLR MON2024</v>
      </c>
      <c r="G15701" s="9">
        <v>0.55069526771874999</v>
      </c>
      <c r="H15701" s="9">
        <v>0.90507821737083305</v>
      </c>
      <c r="I15701" s="9">
        <v>0.71699869396458304</v>
      </c>
      <c r="J15701" s="9">
        <v>0.68096147786432104</v>
      </c>
      <c r="K15701" s="9">
        <v>0.39657746510416603</v>
      </c>
      <c r="L15701" s="9">
        <v>9.0269855549294302</v>
      </c>
      <c r="M15701" s="9">
        <v>20.984098004673601</v>
      </c>
      <c r="N15701" s="9">
        <v>58.135356275830503</v>
      </c>
      <c r="O15701" s="9">
        <v>74.723023689247299</v>
      </c>
      <c r="P15701" s="9">
        <v>38.867348602638799</v>
      </c>
      <c r="Q15701" s="9">
        <v>14.512731423199099</v>
      </c>
      <c r="R15701" s="9">
        <v>13.3257941777916</v>
      </c>
      <c r="S15701" s="9">
        <v>6.3918878476067702</v>
      </c>
      <c r="T15701" s="9">
        <v>0.65135637790316503</v>
      </c>
    </row>
    <row r="15702" spans="1:20" x14ac:dyDescent="0.35">
      <c r="A15702">
        <f t="shared" si="478"/>
        <v>15702</v>
      </c>
      <c r="B15702" s="3" t="s">
        <v>1038</v>
      </c>
      <c r="C15702" s="3" t="s">
        <v>95</v>
      </c>
      <c r="D15702" s="3" t="s">
        <v>61</v>
      </c>
      <c r="E15702">
        <v>2025</v>
      </c>
      <c r="F15702" s="3" t="str">
        <f t="shared" si="477"/>
        <v>RCSpillLR MON2025</v>
      </c>
      <c r="G15702" s="9">
        <v>0.59180094891415902</v>
      </c>
      <c r="H15702" s="9">
        <v>0.58902879183847201</v>
      </c>
      <c r="I15702" s="9">
        <v>0.53787437670652705</v>
      </c>
      <c r="J15702" s="9">
        <v>2.0476680833555099</v>
      </c>
      <c r="K15702" s="9">
        <v>1.0369635773499899</v>
      </c>
      <c r="L15702" s="9">
        <v>17.181968558844702</v>
      </c>
      <c r="M15702" s="9">
        <v>64.444461308597198</v>
      </c>
      <c r="N15702" s="9">
        <v>67.295895546833293</v>
      </c>
      <c r="O15702" s="9">
        <v>68.637372204827201</v>
      </c>
      <c r="P15702" s="9">
        <v>43.453477183025001</v>
      </c>
      <c r="Q15702" s="9">
        <v>14.3679761177514</v>
      </c>
      <c r="R15702" s="9">
        <v>10.7964770598805</v>
      </c>
      <c r="S15702" s="9">
        <v>6.7430559403775998</v>
      </c>
      <c r="T15702" s="9">
        <v>0.68300340570486096</v>
      </c>
    </row>
    <row r="15703" spans="1:20" x14ac:dyDescent="0.35">
      <c r="A15703">
        <f t="shared" si="478"/>
        <v>15703</v>
      </c>
      <c r="B15703" s="3" t="s">
        <v>1038</v>
      </c>
      <c r="C15703" s="3" t="s">
        <v>95</v>
      </c>
      <c r="D15703" s="3" t="s">
        <v>61</v>
      </c>
      <c r="E15703">
        <v>2026</v>
      </c>
      <c r="F15703" s="3" t="str">
        <f t="shared" si="477"/>
        <v>RCSpillLR MON2026</v>
      </c>
      <c r="G15703" s="9">
        <v>0.60529289215462301</v>
      </c>
      <c r="H15703" s="9">
        <v>0.88390201905833299</v>
      </c>
      <c r="I15703" s="9">
        <v>2.4083606349964501</v>
      </c>
      <c r="J15703" s="9">
        <v>10.4417850101532</v>
      </c>
      <c r="K15703" s="9">
        <v>6.0188759112083297</v>
      </c>
      <c r="L15703" s="9">
        <v>21.884993326743199</v>
      </c>
      <c r="M15703" s="9">
        <v>73.526691391708297</v>
      </c>
      <c r="N15703" s="9">
        <v>78.560733105166605</v>
      </c>
      <c r="O15703" s="9">
        <v>82.661102096068504</v>
      </c>
      <c r="P15703" s="9">
        <v>79.133205686451305</v>
      </c>
      <c r="Q15703" s="9">
        <v>19.202841347977099</v>
      </c>
      <c r="R15703" s="9">
        <v>16.2389350218277</v>
      </c>
      <c r="S15703" s="9">
        <v>6.2879097735507807</v>
      </c>
      <c r="T15703" s="9">
        <v>0.700113015551736</v>
      </c>
    </row>
    <row r="15704" spans="1:20" x14ac:dyDescent="0.35">
      <c r="A15704">
        <f t="shared" si="478"/>
        <v>15704</v>
      </c>
      <c r="B15704" s="3" t="s">
        <v>1038</v>
      </c>
      <c r="C15704" s="3" t="s">
        <v>95</v>
      </c>
      <c r="D15704" s="3" t="s">
        <v>61</v>
      </c>
      <c r="E15704">
        <v>2027</v>
      </c>
      <c r="F15704" s="3" t="str">
        <f t="shared" si="477"/>
        <v>RCSpillLR MON2027</v>
      </c>
      <c r="G15704" s="9">
        <v>0.62604529641706896</v>
      </c>
      <c r="H15704" s="9">
        <v>0.60522345232708297</v>
      </c>
      <c r="I15704" s="9">
        <v>0.66079172793909702</v>
      </c>
      <c r="J15704" s="9">
        <v>0.42617319502258</v>
      </c>
      <c r="K15704" s="9">
        <v>0.40342456170156199</v>
      </c>
      <c r="L15704" s="9">
        <v>8.9972111414180098</v>
      </c>
      <c r="M15704" s="9">
        <v>41.520297424093002</v>
      </c>
      <c r="N15704" s="9">
        <v>73.9642967237222</v>
      </c>
      <c r="O15704" s="9">
        <v>69.050402513914094</v>
      </c>
      <c r="P15704" s="9">
        <v>48.196159821750598</v>
      </c>
      <c r="Q15704" s="9">
        <v>14.6215518421733</v>
      </c>
      <c r="R15704" s="9">
        <v>13.246194501322201</v>
      </c>
      <c r="S15704" s="9">
        <v>6.19143975126432</v>
      </c>
      <c r="T15704" s="9">
        <v>0.79775081660069402</v>
      </c>
    </row>
    <row r="15705" spans="1:20" x14ac:dyDescent="0.35">
      <c r="A15705">
        <f t="shared" si="478"/>
        <v>15705</v>
      </c>
      <c r="B15705" s="3" t="s">
        <v>1038</v>
      </c>
      <c r="C15705" s="3" t="s">
        <v>95</v>
      </c>
      <c r="D15705" s="3" t="s">
        <v>61</v>
      </c>
      <c r="E15705">
        <v>2028</v>
      </c>
      <c r="F15705" s="3" t="str">
        <f t="shared" si="477"/>
        <v>RCSpillLR MON2028</v>
      </c>
      <c r="G15705" s="9">
        <v>0.70825217138779895</v>
      </c>
      <c r="H15705" s="9">
        <v>0.53575762915577696</v>
      </c>
      <c r="I15705" s="9">
        <v>0.65192181732562404</v>
      </c>
      <c r="J15705" s="9">
        <v>0.41975935877016102</v>
      </c>
      <c r="K15705" s="9">
        <v>0.403898895229166</v>
      </c>
      <c r="L15705" s="9">
        <v>11.3082560644939</v>
      </c>
      <c r="M15705" s="9">
        <v>22.551991940430501</v>
      </c>
      <c r="N15705" s="9">
        <v>52.562919729872199</v>
      </c>
      <c r="O15705" s="9">
        <v>74.661695062170693</v>
      </c>
      <c r="P15705" s="9">
        <v>55.771268046812501</v>
      </c>
      <c r="Q15705" s="9">
        <v>15.737389606458301</v>
      </c>
      <c r="R15705" s="9">
        <v>15.7870057688583</v>
      </c>
      <c r="S15705" s="9">
        <v>6.4780309545911399</v>
      </c>
      <c r="T15705" s="9">
        <v>0.69702118730173601</v>
      </c>
    </row>
    <row r="15706" spans="1:20" x14ac:dyDescent="0.35">
      <c r="A15706">
        <f t="shared" si="478"/>
        <v>15706</v>
      </c>
      <c r="B15706" s="3" t="s">
        <v>1038</v>
      </c>
      <c r="C15706" s="3" t="s">
        <v>95</v>
      </c>
      <c r="D15706" s="3" t="s">
        <v>61</v>
      </c>
      <c r="E15706">
        <v>2029</v>
      </c>
      <c r="F15706" s="3" t="str">
        <f t="shared" si="477"/>
        <v>RCSpillLR MON2029</v>
      </c>
      <c r="G15706" s="9">
        <v>0.73234234899395101</v>
      </c>
      <c r="H15706" s="9">
        <v>0.70208219221388801</v>
      </c>
      <c r="I15706" s="9">
        <v>0.70499871582291596</v>
      </c>
      <c r="J15706" s="9">
        <v>0.448083749773521</v>
      </c>
      <c r="K15706" s="9">
        <v>0.407306634021875</v>
      </c>
      <c r="L15706" s="9">
        <v>16.514649355524099</v>
      </c>
      <c r="M15706" s="9">
        <v>71.4312129863888</v>
      </c>
      <c r="N15706" s="9">
        <v>65.243932088319397</v>
      </c>
      <c r="O15706" s="9">
        <v>75.984473163393801</v>
      </c>
      <c r="P15706" s="9">
        <v>50.035671953244403</v>
      </c>
      <c r="Q15706" s="9">
        <v>15.271327802334801</v>
      </c>
      <c r="R15706" s="9">
        <v>13.806458284908301</v>
      </c>
      <c r="S15706" s="9">
        <v>6.6855261591835902</v>
      </c>
      <c r="T15706" s="9">
        <v>0.80697991411722203</v>
      </c>
    </row>
    <row r="15707" spans="1:20" x14ac:dyDescent="0.35">
      <c r="A15707">
        <f t="shared" si="478"/>
        <v>15707</v>
      </c>
      <c r="B15707" s="3" t="s">
        <v>1038</v>
      </c>
      <c r="C15707" s="3" t="s">
        <v>77</v>
      </c>
      <c r="D15707" s="3" t="s">
        <v>61</v>
      </c>
      <c r="E15707">
        <v>2020</v>
      </c>
      <c r="F15707" s="3" t="str">
        <f t="shared" si="477"/>
        <v>RCGenLR MON2020</v>
      </c>
      <c r="G15707" s="9">
        <v>172.97053646505299</v>
      </c>
      <c r="H15707" s="9">
        <v>260.60332158333301</v>
      </c>
      <c r="I15707" s="9">
        <v>387.16074921111101</v>
      </c>
      <c r="J15707" s="9">
        <v>380.21074170698898</v>
      </c>
      <c r="K15707" s="9">
        <v>366.70195595237999</v>
      </c>
      <c r="L15707" s="9">
        <v>387.756641129032</v>
      </c>
      <c r="M15707" s="9">
        <v>162.938381111111</v>
      </c>
      <c r="N15707" s="9">
        <v>340.51050555555503</v>
      </c>
      <c r="O15707" s="9">
        <v>244.065225658602</v>
      </c>
      <c r="P15707" s="9">
        <v>405.27842652777701</v>
      </c>
      <c r="Q15707" s="9">
        <v>340.39902368279502</v>
      </c>
      <c r="R15707" s="9">
        <v>144.112302138888</v>
      </c>
      <c r="S15707" s="9">
        <v>207.46115781250001</v>
      </c>
      <c r="T15707" s="9">
        <v>206.89514458333301</v>
      </c>
    </row>
    <row r="15708" spans="1:20" x14ac:dyDescent="0.35">
      <c r="A15708">
        <f t="shared" si="478"/>
        <v>15708</v>
      </c>
      <c r="B15708" s="3" t="s">
        <v>1038</v>
      </c>
      <c r="C15708" s="3" t="s">
        <v>77</v>
      </c>
      <c r="D15708" s="3" t="s">
        <v>61</v>
      </c>
      <c r="E15708">
        <v>2021</v>
      </c>
      <c r="F15708" s="3" t="str">
        <f t="shared" si="477"/>
        <v>RCGenLR MON2021</v>
      </c>
      <c r="G15708" s="9">
        <v>190.95230846774101</v>
      </c>
      <c r="H15708" s="9">
        <v>214.98324569444401</v>
      </c>
      <c r="I15708" s="9">
        <v>390.06317093055497</v>
      </c>
      <c r="J15708" s="9">
        <v>492.89894438843999</v>
      </c>
      <c r="K15708" s="9">
        <v>597.46657589285701</v>
      </c>
      <c r="L15708" s="9">
        <v>578.857382526881</v>
      </c>
      <c r="M15708" s="9">
        <v>230.98943</v>
      </c>
      <c r="N15708" s="9">
        <v>530.14138777777703</v>
      </c>
      <c r="O15708" s="9">
        <v>510.23183485214997</v>
      </c>
      <c r="P15708" s="9">
        <v>305.795532777777</v>
      </c>
      <c r="Q15708" s="9">
        <v>389.48061755376301</v>
      </c>
      <c r="R15708" s="9">
        <v>204.63566166666601</v>
      </c>
      <c r="S15708" s="9">
        <v>258.99187523437502</v>
      </c>
      <c r="T15708" s="9">
        <v>285.95881750000001</v>
      </c>
    </row>
    <row r="15709" spans="1:20" x14ac:dyDescent="0.35">
      <c r="A15709">
        <f t="shared" si="478"/>
        <v>15709</v>
      </c>
      <c r="B15709" s="3" t="s">
        <v>1038</v>
      </c>
      <c r="C15709" s="3" t="s">
        <v>77</v>
      </c>
      <c r="D15709" s="3" t="s">
        <v>61</v>
      </c>
      <c r="E15709">
        <v>2022</v>
      </c>
      <c r="F15709" s="3" t="str">
        <f t="shared" si="477"/>
        <v>RCGenLR MON2022</v>
      </c>
      <c r="G15709" s="9">
        <v>198.02831572580601</v>
      </c>
      <c r="H15709" s="9">
        <v>180.02877613888799</v>
      </c>
      <c r="I15709" s="9">
        <v>518.05497138888802</v>
      </c>
      <c r="J15709" s="9">
        <v>504.98672294354799</v>
      </c>
      <c r="K15709" s="9">
        <v>481.58368330357098</v>
      </c>
      <c r="L15709" s="9">
        <v>406.83162978494602</v>
      </c>
      <c r="M15709" s="9">
        <v>140.28771944444401</v>
      </c>
      <c r="N15709" s="9">
        <v>278.55235611111101</v>
      </c>
      <c r="O15709" s="9">
        <v>222.912018810483</v>
      </c>
      <c r="P15709" s="9">
        <v>69.371893374999999</v>
      </c>
      <c r="Q15709" s="9">
        <v>136.86468399193501</v>
      </c>
      <c r="R15709" s="9">
        <v>111.154886666666</v>
      </c>
      <c r="S15709" s="9">
        <v>155.739318229166</v>
      </c>
      <c r="T15709" s="9">
        <v>174.63913638888801</v>
      </c>
    </row>
    <row r="15710" spans="1:20" x14ac:dyDescent="0.35">
      <c r="A15710">
        <f t="shared" si="478"/>
        <v>15710</v>
      </c>
      <c r="B15710" s="3" t="s">
        <v>1038</v>
      </c>
      <c r="C15710" s="3" t="s">
        <v>77</v>
      </c>
      <c r="D15710" s="3" t="s">
        <v>61</v>
      </c>
      <c r="E15710">
        <v>2023</v>
      </c>
      <c r="F15710" s="3" t="str">
        <f t="shared" si="477"/>
        <v>RCGenLR MON2023</v>
      </c>
      <c r="G15710" s="9">
        <v>132.89040282258</v>
      </c>
      <c r="H15710" s="9">
        <v>165.48721472222201</v>
      </c>
      <c r="I15710" s="9">
        <v>195.36762027777701</v>
      </c>
      <c r="J15710" s="9">
        <v>262.01050766128998</v>
      </c>
      <c r="K15710" s="9">
        <v>280.309812499999</v>
      </c>
      <c r="L15710" s="9">
        <v>208.98998646505299</v>
      </c>
      <c r="M15710" s="9">
        <v>153.56791194444401</v>
      </c>
      <c r="N15710" s="9">
        <v>184.67645083333301</v>
      </c>
      <c r="O15710" s="9">
        <v>145.99360698924701</v>
      </c>
      <c r="P15710" s="9">
        <v>350.440323430555</v>
      </c>
      <c r="Q15710" s="9">
        <v>276.79005321236502</v>
      </c>
      <c r="R15710" s="9">
        <v>105.318890027777</v>
      </c>
      <c r="S15710" s="9">
        <v>206.375159635416</v>
      </c>
      <c r="T15710" s="9">
        <v>197.924911240277</v>
      </c>
    </row>
    <row r="15711" spans="1:20" x14ac:dyDescent="0.35">
      <c r="A15711">
        <f t="shared" si="478"/>
        <v>15711</v>
      </c>
      <c r="B15711" s="3" t="s">
        <v>1038</v>
      </c>
      <c r="C15711" s="3" t="s">
        <v>77</v>
      </c>
      <c r="D15711" s="3" t="s">
        <v>61</v>
      </c>
      <c r="E15711">
        <v>2024</v>
      </c>
      <c r="F15711" s="3" t="str">
        <f t="shared" si="477"/>
        <v>RCGenLR MON2024</v>
      </c>
      <c r="G15711" s="9">
        <v>166.74570133064501</v>
      </c>
      <c r="H15711" s="9">
        <v>205.257619291666</v>
      </c>
      <c r="I15711" s="9">
        <v>281.24434833333299</v>
      </c>
      <c r="J15711" s="9">
        <v>379.08209782258001</v>
      </c>
      <c r="K15711" s="9">
        <v>343.05612561011901</v>
      </c>
      <c r="L15711" s="9">
        <v>230.231757553763</v>
      </c>
      <c r="M15711" s="9">
        <v>97.961909361111097</v>
      </c>
      <c r="N15711" s="9">
        <v>183.124873333333</v>
      </c>
      <c r="O15711" s="9">
        <v>358.77559334677397</v>
      </c>
      <c r="P15711" s="9">
        <v>114.428984472222</v>
      </c>
      <c r="Q15711" s="9">
        <v>174.75077405913899</v>
      </c>
      <c r="R15711" s="9">
        <v>139.87519027777699</v>
      </c>
      <c r="S15711" s="9">
        <v>184.89220989583299</v>
      </c>
      <c r="T15711" s="9">
        <v>181.545582208333</v>
      </c>
    </row>
    <row r="15712" spans="1:20" x14ac:dyDescent="0.35">
      <c r="A15712">
        <f t="shared" si="478"/>
        <v>15712</v>
      </c>
      <c r="B15712" s="3" t="s">
        <v>1038</v>
      </c>
      <c r="C15712" s="3" t="s">
        <v>77</v>
      </c>
      <c r="D15712" s="3" t="s">
        <v>61</v>
      </c>
      <c r="E15712">
        <v>2025</v>
      </c>
      <c r="F15712" s="3" t="str">
        <f t="shared" si="477"/>
        <v>RCGenLR MON2025</v>
      </c>
      <c r="G15712" s="9">
        <v>161.94371384408601</v>
      </c>
      <c r="H15712" s="9">
        <v>152.43363305555499</v>
      </c>
      <c r="I15712" s="9">
        <v>183.53223125</v>
      </c>
      <c r="J15712" s="9">
        <v>450.63678077956899</v>
      </c>
      <c r="K15712" s="9">
        <v>354.23158348214201</v>
      </c>
      <c r="L15712" s="9">
        <v>444.54842379032198</v>
      </c>
      <c r="M15712" s="9">
        <v>192.647805277777</v>
      </c>
      <c r="N15712" s="9">
        <v>212.01903416666599</v>
      </c>
      <c r="O15712" s="9">
        <v>181.114503123655</v>
      </c>
      <c r="P15712" s="9">
        <v>104.58152710833301</v>
      </c>
      <c r="Q15712" s="9">
        <v>147.995381518817</v>
      </c>
      <c r="R15712" s="9">
        <v>124.175745833333</v>
      </c>
      <c r="S15712" s="9">
        <v>186.120665364583</v>
      </c>
      <c r="T15712" s="9">
        <v>197.757213888888</v>
      </c>
    </row>
    <row r="15713" spans="1:20" x14ac:dyDescent="0.35">
      <c r="A15713">
        <f t="shared" si="478"/>
        <v>15713</v>
      </c>
      <c r="B15713" s="3" t="s">
        <v>1038</v>
      </c>
      <c r="C15713" s="3" t="s">
        <v>77</v>
      </c>
      <c r="D15713" s="3" t="s">
        <v>61</v>
      </c>
      <c r="E15713">
        <v>2026</v>
      </c>
      <c r="F15713" s="3" t="str">
        <f t="shared" si="477"/>
        <v>RCGenLR MON2026</v>
      </c>
      <c r="G15713" s="9">
        <v>149.72302983870901</v>
      </c>
      <c r="H15713" s="9">
        <v>192.21289501388799</v>
      </c>
      <c r="I15713" s="9">
        <v>321.20367829166599</v>
      </c>
      <c r="J15713" s="9">
        <v>478.52317298387101</v>
      </c>
      <c r="K15713" s="9">
        <v>509.886970535714</v>
      </c>
      <c r="L15713" s="9">
        <v>433.74177868279497</v>
      </c>
      <c r="M15713" s="9">
        <v>273.144222527777</v>
      </c>
      <c r="N15713" s="9">
        <v>336.83652847222203</v>
      </c>
      <c r="O15713" s="9">
        <v>508.56553938171999</v>
      </c>
      <c r="P15713" s="9">
        <v>548.18378097222205</v>
      </c>
      <c r="Q15713" s="9">
        <v>345.24957728494599</v>
      </c>
      <c r="R15713" s="9">
        <v>200.26441222222201</v>
      </c>
      <c r="S15713" s="9">
        <v>214.34780234375</v>
      </c>
      <c r="T15713" s="9">
        <v>211.243074583333</v>
      </c>
    </row>
    <row r="15714" spans="1:20" x14ac:dyDescent="0.35">
      <c r="A15714">
        <f t="shared" si="478"/>
        <v>15714</v>
      </c>
      <c r="B15714" s="3" t="s">
        <v>1038</v>
      </c>
      <c r="C15714" s="3" t="s">
        <v>77</v>
      </c>
      <c r="D15714" s="3" t="s">
        <v>61</v>
      </c>
      <c r="E15714">
        <v>2027</v>
      </c>
      <c r="F15714" s="3" t="str">
        <f t="shared" si="477"/>
        <v>RCGenLR MON2027</v>
      </c>
      <c r="G15714" s="9">
        <v>179.44776263440801</v>
      </c>
      <c r="H15714" s="9">
        <v>152.856047916666</v>
      </c>
      <c r="I15714" s="9">
        <v>264.618490833333</v>
      </c>
      <c r="J15714" s="9">
        <v>260.74644903091399</v>
      </c>
      <c r="K15714" s="9">
        <v>311.76272574404697</v>
      </c>
      <c r="L15714" s="9">
        <v>252.68942943548299</v>
      </c>
      <c r="M15714" s="9">
        <v>112.212058611111</v>
      </c>
      <c r="N15714" s="9">
        <v>433.864526972222</v>
      </c>
      <c r="O15714" s="9">
        <v>167.53502872311799</v>
      </c>
      <c r="P15714" s="9">
        <v>206.26061541666601</v>
      </c>
      <c r="Q15714" s="9">
        <v>195.38361196236499</v>
      </c>
      <c r="R15714" s="9">
        <v>128.85001805555501</v>
      </c>
      <c r="S15714" s="9">
        <v>161.421245651041</v>
      </c>
      <c r="T15714" s="9">
        <v>284.48816819444397</v>
      </c>
    </row>
    <row r="15715" spans="1:20" x14ac:dyDescent="0.35">
      <c r="A15715">
        <f t="shared" si="478"/>
        <v>15715</v>
      </c>
      <c r="B15715" s="3" t="s">
        <v>1038</v>
      </c>
      <c r="C15715" s="3" t="s">
        <v>77</v>
      </c>
      <c r="D15715" s="3" t="s">
        <v>61</v>
      </c>
      <c r="E15715">
        <v>2028</v>
      </c>
      <c r="F15715" s="3" t="str">
        <f t="shared" si="477"/>
        <v>RCGenLR MON2028</v>
      </c>
      <c r="G15715" s="9">
        <v>167.22322647849401</v>
      </c>
      <c r="H15715" s="9">
        <v>147.253090416666</v>
      </c>
      <c r="I15715" s="9">
        <v>211.41397236111101</v>
      </c>
      <c r="J15715" s="9">
        <v>248.310550833333</v>
      </c>
      <c r="K15715" s="9">
        <v>333.97124702380898</v>
      </c>
      <c r="L15715" s="9">
        <v>359.74709905913898</v>
      </c>
      <c r="M15715" s="9">
        <v>101.43755530555499</v>
      </c>
      <c r="N15715" s="9">
        <v>131.15613666666599</v>
      </c>
      <c r="O15715" s="9">
        <v>358.27570575806402</v>
      </c>
      <c r="P15715" s="9">
        <v>377.99344722222202</v>
      </c>
      <c r="Q15715" s="9">
        <v>259.66993360215002</v>
      </c>
      <c r="R15715" s="9">
        <v>143.491465694444</v>
      </c>
      <c r="S15715" s="9">
        <v>193.57517291666599</v>
      </c>
      <c r="T15715" s="9">
        <v>194.07086138888801</v>
      </c>
    </row>
    <row r="15716" spans="1:20" x14ac:dyDescent="0.35">
      <c r="A15716">
        <f t="shared" si="478"/>
        <v>15716</v>
      </c>
      <c r="B15716" s="3" t="s">
        <v>1038</v>
      </c>
      <c r="C15716" s="3" t="s">
        <v>77</v>
      </c>
      <c r="D15716" s="3" t="s">
        <v>61</v>
      </c>
      <c r="E15716">
        <v>2029</v>
      </c>
      <c r="F15716" s="3" t="str">
        <f t="shared" si="477"/>
        <v>RCGenLR MON2029</v>
      </c>
      <c r="G15716" s="9">
        <v>264.34546666666603</v>
      </c>
      <c r="H15716" s="9">
        <v>227.54868680555501</v>
      </c>
      <c r="I15716" s="9">
        <v>364.415748945833</v>
      </c>
      <c r="J15716" s="9">
        <v>368.18642766129</v>
      </c>
      <c r="K15716" s="9">
        <v>390.01406919642801</v>
      </c>
      <c r="L15716" s="9">
        <v>412.43289611559101</v>
      </c>
      <c r="M15716" s="9">
        <v>228.59396888888801</v>
      </c>
      <c r="N15716" s="9">
        <v>163.760365944444</v>
      </c>
      <c r="O15716" s="9">
        <v>403.63142338709599</v>
      </c>
      <c r="P15716" s="9">
        <v>162.893419073611</v>
      </c>
      <c r="Q15716" s="9">
        <v>229.03490846774099</v>
      </c>
      <c r="R15716" s="9">
        <v>128.68942222222199</v>
      </c>
      <c r="S15716" s="9">
        <v>199.00447786458301</v>
      </c>
      <c r="T15716" s="9">
        <v>270.980464583333</v>
      </c>
    </row>
    <row r="15717" spans="1:20" x14ac:dyDescent="0.35">
      <c r="A15717">
        <f t="shared" si="478"/>
        <v>15717</v>
      </c>
      <c r="B15717" s="3" t="s">
        <v>1038</v>
      </c>
      <c r="C15717" s="3" t="s">
        <v>75</v>
      </c>
      <c r="D15717" s="3" t="s">
        <v>63</v>
      </c>
      <c r="E15717">
        <v>2020</v>
      </c>
      <c r="F15717" s="3" t="str">
        <f t="shared" si="477"/>
        <v>RCElevMCNARY2020</v>
      </c>
      <c r="G15717" s="9">
        <v>336.97507639999998</v>
      </c>
      <c r="H15717" s="9">
        <v>336.97507639999998</v>
      </c>
      <c r="I15717" s="9">
        <v>340.00001087999999</v>
      </c>
      <c r="J15717" s="9">
        <v>339.05184811999999</v>
      </c>
      <c r="K15717" s="9">
        <v>336.97507639999998</v>
      </c>
      <c r="L15717" s="9">
        <v>337.89699244000002</v>
      </c>
      <c r="M15717" s="9">
        <v>337.35565384</v>
      </c>
      <c r="N15717" s="9">
        <v>338.49410532000002</v>
      </c>
      <c r="O15717" s="9">
        <v>338.49410532000002</v>
      </c>
      <c r="P15717" s="9">
        <v>338.49410532000002</v>
      </c>
      <c r="Q15717" s="9">
        <v>337.08662495999999</v>
      </c>
      <c r="R15717" s="9">
        <v>338.49410532000002</v>
      </c>
      <c r="S15717" s="9">
        <v>338.30053576</v>
      </c>
      <c r="T15717" s="9">
        <v>340.00001087999999</v>
      </c>
    </row>
    <row r="15718" spans="1:20" x14ac:dyDescent="0.35">
      <c r="A15718">
        <f t="shared" si="478"/>
        <v>15718</v>
      </c>
      <c r="B15718" s="3" t="s">
        <v>1038</v>
      </c>
      <c r="C15718" s="3" t="s">
        <v>75</v>
      </c>
      <c r="D15718" s="3" t="s">
        <v>63</v>
      </c>
      <c r="E15718">
        <v>2021</v>
      </c>
      <c r="F15718" s="3" t="str">
        <f t="shared" si="477"/>
        <v>RCElevMCNARY2021</v>
      </c>
      <c r="G15718" s="9">
        <v>339.84909224</v>
      </c>
      <c r="H15718" s="9">
        <v>340.00001087999999</v>
      </c>
      <c r="I15718" s="9">
        <v>336.97507639999998</v>
      </c>
      <c r="J15718" s="9">
        <v>336.97507639999998</v>
      </c>
      <c r="K15718" s="9">
        <v>338.11024703999999</v>
      </c>
      <c r="L15718" s="9">
        <v>337.06693991999998</v>
      </c>
      <c r="M15718" s="9">
        <v>336.97507639999998</v>
      </c>
      <c r="N15718" s="9">
        <v>338.49410532000002</v>
      </c>
      <c r="O15718" s="9">
        <v>338.49410532000002</v>
      </c>
      <c r="P15718" s="9">
        <v>337.03413151999899</v>
      </c>
      <c r="Q15718" s="9">
        <v>338.49410532000002</v>
      </c>
      <c r="R15718" s="9">
        <v>338.34646751999998</v>
      </c>
      <c r="S15718" s="9">
        <v>338.28413155999999</v>
      </c>
      <c r="T15718" s="9">
        <v>336.97507639999998</v>
      </c>
    </row>
    <row r="15719" spans="1:20" x14ac:dyDescent="0.35">
      <c r="A15719">
        <f t="shared" si="478"/>
        <v>15719</v>
      </c>
      <c r="B15719" s="3" t="s">
        <v>1038</v>
      </c>
      <c r="C15719" s="3" t="s">
        <v>75</v>
      </c>
      <c r="D15719" s="3" t="s">
        <v>63</v>
      </c>
      <c r="E15719">
        <v>2022</v>
      </c>
      <c r="F15719" s="3" t="str">
        <f t="shared" si="477"/>
        <v>RCElevMCNARY2022</v>
      </c>
      <c r="G15719" s="9">
        <v>336.97507639999998</v>
      </c>
      <c r="H15719" s="9">
        <v>337.12927588000002</v>
      </c>
      <c r="I15719" s="9">
        <v>337.19489268000001</v>
      </c>
      <c r="J15719" s="9">
        <v>340.00001087999999</v>
      </c>
      <c r="K15719" s="9">
        <v>338.677832359999</v>
      </c>
      <c r="L15719" s="9">
        <v>337.24410527999999</v>
      </c>
      <c r="M15719" s="9">
        <v>338.49410532000002</v>
      </c>
      <c r="N15719" s="9">
        <v>336.97507639999998</v>
      </c>
      <c r="O15719" s="9">
        <v>336.97507639999998</v>
      </c>
      <c r="P15719" s="9">
        <v>338.49410532000002</v>
      </c>
      <c r="Q15719" s="9">
        <v>337.33596879999999</v>
      </c>
      <c r="R15719" s="9">
        <v>338.49410532000002</v>
      </c>
      <c r="S15719" s="9">
        <v>337.8609032</v>
      </c>
      <c r="T15719" s="9">
        <v>336.97507639999998</v>
      </c>
    </row>
    <row r="15720" spans="1:20" x14ac:dyDescent="0.35">
      <c r="A15720">
        <f t="shared" si="478"/>
        <v>15720</v>
      </c>
      <c r="B15720" s="3" t="s">
        <v>1038</v>
      </c>
      <c r="C15720" s="3" t="s">
        <v>75</v>
      </c>
      <c r="D15720" s="3" t="s">
        <v>63</v>
      </c>
      <c r="E15720">
        <v>2023</v>
      </c>
      <c r="F15720" s="3" t="str">
        <f t="shared" si="477"/>
        <v>RCElevMCNARY2023</v>
      </c>
      <c r="G15720" s="9">
        <v>340.00001087999999</v>
      </c>
      <c r="H15720" s="9">
        <v>339.82284551999999</v>
      </c>
      <c r="I15720" s="9">
        <v>339.16995836000001</v>
      </c>
      <c r="J15720" s="9">
        <v>336.97507639999998</v>
      </c>
      <c r="K15720" s="9">
        <v>339.28806859999997</v>
      </c>
      <c r="L15720" s="9">
        <v>339.59646756000001</v>
      </c>
      <c r="M15720" s="9">
        <v>338.49410532000002</v>
      </c>
      <c r="N15720" s="9">
        <v>338.35959087999998</v>
      </c>
      <c r="O15720" s="9">
        <v>337.50329163999999</v>
      </c>
      <c r="P15720" s="9">
        <v>337.29331788000002</v>
      </c>
      <c r="Q15720" s="9">
        <v>336.97507639999998</v>
      </c>
      <c r="R15720" s="9">
        <v>336.97507639999998</v>
      </c>
      <c r="S15720" s="9">
        <v>336.97507639999998</v>
      </c>
      <c r="T15720" s="9">
        <v>336.97507639999998</v>
      </c>
    </row>
    <row r="15721" spans="1:20" x14ac:dyDescent="0.35">
      <c r="A15721">
        <f t="shared" si="478"/>
        <v>15721</v>
      </c>
      <c r="B15721" s="3" t="s">
        <v>1038</v>
      </c>
      <c r="C15721" s="3" t="s">
        <v>75</v>
      </c>
      <c r="D15721" s="3" t="s">
        <v>63</v>
      </c>
      <c r="E15721">
        <v>2024</v>
      </c>
      <c r="F15721" s="3" t="str">
        <f t="shared" si="477"/>
        <v>RCElevMCNARY2024</v>
      </c>
      <c r="G15721" s="9">
        <v>339.00263552000001</v>
      </c>
      <c r="H15721" s="9">
        <v>340.00001087999999</v>
      </c>
      <c r="I15721" s="9">
        <v>336.97507639999998</v>
      </c>
      <c r="J15721" s="9">
        <v>339.73098199999998</v>
      </c>
      <c r="K15721" s="9">
        <v>340.00001087999999</v>
      </c>
      <c r="L15721" s="9">
        <v>338.46457776</v>
      </c>
      <c r="M15721" s="9">
        <v>338.49410532000002</v>
      </c>
      <c r="N15721" s="9">
        <v>336.97507639999998</v>
      </c>
      <c r="O15721" s="9">
        <v>338.421926839999</v>
      </c>
      <c r="P15721" s="9">
        <v>338.49410532000002</v>
      </c>
      <c r="Q15721" s="9">
        <v>337.77232051999999</v>
      </c>
      <c r="R15721" s="9">
        <v>338.35959087999998</v>
      </c>
      <c r="S15721" s="9">
        <v>336.97507639999998</v>
      </c>
      <c r="T15721" s="9">
        <v>336.97507639999998</v>
      </c>
    </row>
    <row r="15722" spans="1:20" x14ac:dyDescent="0.35">
      <c r="A15722">
        <f t="shared" si="478"/>
        <v>15722</v>
      </c>
      <c r="B15722" s="3" t="s">
        <v>1038</v>
      </c>
      <c r="C15722" s="3" t="s">
        <v>75</v>
      </c>
      <c r="D15722" s="3" t="s">
        <v>63</v>
      </c>
      <c r="E15722">
        <v>2025</v>
      </c>
      <c r="F15722" s="3" t="str">
        <f t="shared" si="477"/>
        <v>RCElevMCNARY2025</v>
      </c>
      <c r="G15722" s="9">
        <v>339.18964340000002</v>
      </c>
      <c r="H15722" s="9">
        <v>338.78610007999998</v>
      </c>
      <c r="I15722" s="9">
        <v>336.97507639999998</v>
      </c>
      <c r="J15722" s="9">
        <v>336.97507639999998</v>
      </c>
      <c r="K15722" s="9">
        <v>339.42914472000001</v>
      </c>
      <c r="L15722" s="9">
        <v>339.82940719999999</v>
      </c>
      <c r="M15722" s="9">
        <v>338.49410532000002</v>
      </c>
      <c r="N15722" s="9">
        <v>336.97507639999998</v>
      </c>
      <c r="O15722" s="9">
        <v>337.91011580000003</v>
      </c>
      <c r="P15722" s="9">
        <v>338.49410532000002</v>
      </c>
      <c r="Q15722" s="9">
        <v>336.97507639999998</v>
      </c>
      <c r="R15722" s="9">
        <v>338.17258299999997</v>
      </c>
      <c r="S15722" s="9">
        <v>338.3038166</v>
      </c>
      <c r="T15722" s="9">
        <v>336.97507639999998</v>
      </c>
    </row>
    <row r="15723" spans="1:20" x14ac:dyDescent="0.35">
      <c r="A15723">
        <f t="shared" si="478"/>
        <v>15723</v>
      </c>
      <c r="B15723" s="3" t="s">
        <v>1038</v>
      </c>
      <c r="C15723" s="3" t="s">
        <v>75</v>
      </c>
      <c r="D15723" s="3" t="s">
        <v>63</v>
      </c>
      <c r="E15723">
        <v>2026</v>
      </c>
      <c r="F15723" s="3" t="str">
        <f t="shared" si="477"/>
        <v>RCElevMCNARY2026</v>
      </c>
      <c r="G15723" s="9">
        <v>340.00001087999999</v>
      </c>
      <c r="H15723" s="9">
        <v>339.271664399999</v>
      </c>
      <c r="I15723" s="9">
        <v>336.97507639999998</v>
      </c>
      <c r="J15723" s="9">
        <v>338.80578512</v>
      </c>
      <c r="K15723" s="9">
        <v>338.71064075999999</v>
      </c>
      <c r="L15723" s="9">
        <v>336.97507639999998</v>
      </c>
      <c r="M15723" s="9">
        <v>336.97507639999998</v>
      </c>
      <c r="N15723" s="9">
        <v>338.49410532000002</v>
      </c>
      <c r="O15723" s="9">
        <v>338.49410532000002</v>
      </c>
      <c r="P15723" s="9">
        <v>336.97507639999998</v>
      </c>
      <c r="Q15723" s="9">
        <v>336.97507639999998</v>
      </c>
      <c r="R15723" s="9">
        <v>337.87730740000001</v>
      </c>
      <c r="S15723" s="9">
        <v>338.40880348000002</v>
      </c>
      <c r="T15723" s="9">
        <v>336.97507639999998</v>
      </c>
    </row>
    <row r="15724" spans="1:20" x14ac:dyDescent="0.35">
      <c r="A15724">
        <f t="shared" si="478"/>
        <v>15724</v>
      </c>
      <c r="B15724" s="3" t="s">
        <v>1038</v>
      </c>
      <c r="C15724" s="3" t="s">
        <v>75</v>
      </c>
      <c r="D15724" s="3" t="s">
        <v>63</v>
      </c>
      <c r="E15724">
        <v>2027</v>
      </c>
      <c r="F15724" s="3" t="str">
        <f t="shared" si="477"/>
        <v>RCElevMCNARY2027</v>
      </c>
      <c r="G15724" s="9">
        <v>339.77363292000001</v>
      </c>
      <c r="H15724" s="9">
        <v>340.00001087999999</v>
      </c>
      <c r="I15724" s="9">
        <v>336.97507639999998</v>
      </c>
      <c r="J15724" s="9">
        <v>338.03478772</v>
      </c>
      <c r="K15724" s="9">
        <v>339.98688751999998</v>
      </c>
      <c r="L15724" s="9">
        <v>337.51641499999999</v>
      </c>
      <c r="M15724" s="9">
        <v>338.49410532000002</v>
      </c>
      <c r="N15724" s="9">
        <v>337.67717615999999</v>
      </c>
      <c r="O15724" s="9">
        <v>336.97507639999998</v>
      </c>
      <c r="P15724" s="9">
        <v>338.49410532000002</v>
      </c>
      <c r="Q15724" s="9">
        <v>337.70014204</v>
      </c>
      <c r="R15724" s="9">
        <v>337.48360659999997</v>
      </c>
      <c r="S15724" s="9">
        <v>337.07022075999998</v>
      </c>
      <c r="T15724" s="9">
        <v>336.97507639999998</v>
      </c>
    </row>
    <row r="15725" spans="1:20" x14ac:dyDescent="0.35">
      <c r="A15725">
        <f t="shared" si="478"/>
        <v>15725</v>
      </c>
      <c r="B15725" s="3" t="s">
        <v>1038</v>
      </c>
      <c r="C15725" s="3" t="s">
        <v>75</v>
      </c>
      <c r="D15725" s="3" t="s">
        <v>63</v>
      </c>
      <c r="E15725">
        <v>2028</v>
      </c>
      <c r="F15725" s="3" t="str">
        <f t="shared" si="477"/>
        <v>RCElevMCNARY2028</v>
      </c>
      <c r="G15725" s="9">
        <v>337.37533887999899</v>
      </c>
      <c r="H15725" s="9">
        <v>338.64502396</v>
      </c>
      <c r="I15725" s="9">
        <v>340.00001087999999</v>
      </c>
      <c r="J15725" s="9">
        <v>338.42520768000003</v>
      </c>
      <c r="K15725" s="9">
        <v>337.388462239999</v>
      </c>
      <c r="L15725" s="9">
        <v>338.23819980000002</v>
      </c>
      <c r="M15725" s="9">
        <v>338.18570635999998</v>
      </c>
      <c r="N15725" s="9">
        <v>336.97507639999998</v>
      </c>
      <c r="O15725" s="9">
        <v>337.40814727999998</v>
      </c>
      <c r="P15725" s="9">
        <v>338.49410532000002</v>
      </c>
      <c r="Q15725" s="9">
        <v>336.97507639999998</v>
      </c>
      <c r="R15725" s="9">
        <v>336.97507639999998</v>
      </c>
      <c r="S15725" s="9">
        <v>337.62796356000001</v>
      </c>
      <c r="T15725" s="9">
        <v>336.97507639999998</v>
      </c>
    </row>
    <row r="15726" spans="1:20" x14ac:dyDescent="0.35">
      <c r="A15726">
        <f t="shared" si="478"/>
        <v>15726</v>
      </c>
      <c r="B15726" s="3" t="s">
        <v>1038</v>
      </c>
      <c r="C15726" s="3" t="s">
        <v>75</v>
      </c>
      <c r="D15726" s="3" t="s">
        <v>63</v>
      </c>
      <c r="E15726">
        <v>2029</v>
      </c>
      <c r="F15726" s="3" t="str">
        <f t="shared" si="477"/>
        <v>RCElevMCNARY2029</v>
      </c>
      <c r="G15726" s="9">
        <v>340.00001087999999</v>
      </c>
      <c r="H15726" s="9">
        <v>339.56037831999998</v>
      </c>
      <c r="I15726" s="9">
        <v>336.97507639999998</v>
      </c>
      <c r="J15726" s="9">
        <v>338.15289796000002</v>
      </c>
      <c r="K15726" s="9">
        <v>339.51116572000001</v>
      </c>
      <c r="L15726" s="9">
        <v>339.84909224</v>
      </c>
      <c r="M15726" s="9">
        <v>338.49410532000002</v>
      </c>
      <c r="N15726" s="9">
        <v>337.57875095999998</v>
      </c>
      <c r="O15726" s="9">
        <v>338.25460399999997</v>
      </c>
      <c r="P15726" s="9">
        <v>338.49410532000002</v>
      </c>
      <c r="Q15726" s="9">
        <v>337.67389531999999</v>
      </c>
      <c r="R15726" s="9">
        <v>337.70342288000001</v>
      </c>
      <c r="S15726" s="9">
        <v>338.32350163999899</v>
      </c>
      <c r="T15726" s="9">
        <v>340.00001087999999</v>
      </c>
    </row>
    <row r="15727" spans="1:20" x14ac:dyDescent="0.35">
      <c r="A15727">
        <f t="shared" si="478"/>
        <v>15727</v>
      </c>
      <c r="B15727" s="3" t="s">
        <v>1038</v>
      </c>
      <c r="C15727" s="3" t="s">
        <v>86</v>
      </c>
      <c r="D15727" s="3" t="s">
        <v>63</v>
      </c>
      <c r="E15727">
        <v>2020</v>
      </c>
      <c r="F15727" s="3" t="str">
        <f t="shared" si="477"/>
        <v>RCQOutMCNARY2020</v>
      </c>
      <c r="G15727" s="9">
        <v>101.094695833071</v>
      </c>
      <c r="H15727" s="9">
        <v>194.40568176803399</v>
      </c>
      <c r="I15727" s="9">
        <v>234.96114961336099</v>
      </c>
      <c r="J15727" s="9">
        <v>208.59100955986401</v>
      </c>
      <c r="K15727" s="9">
        <v>201.90596427610402</v>
      </c>
      <c r="L15727" s="9">
        <v>157.02842460882999</v>
      </c>
      <c r="M15727" s="9">
        <v>214.446226735902</v>
      </c>
      <c r="N15727" s="9">
        <v>266.58376781458298</v>
      </c>
      <c r="O15727" s="9">
        <v>283.21548857856101</v>
      </c>
      <c r="P15727" s="9">
        <v>374.24442839194398</v>
      </c>
      <c r="Q15727" s="9">
        <v>243.85821724348699</v>
      </c>
      <c r="R15727" s="9">
        <v>159.39590543819401</v>
      </c>
      <c r="S15727" s="9">
        <v>140.523573821914</v>
      </c>
      <c r="T15727" s="9">
        <v>107.055857996451</v>
      </c>
    </row>
    <row r="15728" spans="1:20" x14ac:dyDescent="0.35">
      <c r="A15728">
        <f t="shared" si="478"/>
        <v>15728</v>
      </c>
      <c r="B15728" s="3" t="s">
        <v>1038</v>
      </c>
      <c r="C15728" s="3" t="s">
        <v>86</v>
      </c>
      <c r="D15728" s="3" t="s">
        <v>63</v>
      </c>
      <c r="E15728">
        <v>2021</v>
      </c>
      <c r="F15728" s="3" t="str">
        <f t="shared" si="477"/>
        <v>RCQOutMCNARY2021</v>
      </c>
      <c r="G15728" s="9">
        <v>110.856445586532</v>
      </c>
      <c r="H15728" s="9">
        <v>149.04183638356201</v>
      </c>
      <c r="I15728" s="9">
        <v>186.71540629067999</v>
      </c>
      <c r="J15728" s="9">
        <v>259.97290584027598</v>
      </c>
      <c r="K15728" s="9">
        <v>242.15057326509799</v>
      </c>
      <c r="L15728" s="9">
        <v>259.31788204785602</v>
      </c>
      <c r="M15728" s="9">
        <v>267.64221428000002</v>
      </c>
      <c r="N15728" s="9">
        <v>299.72630378833298</v>
      </c>
      <c r="O15728" s="9">
        <v>411.63279533212301</v>
      </c>
      <c r="P15728" s="9">
        <v>343.85423021590202</v>
      </c>
      <c r="Q15728" s="9">
        <v>358.678353923185</v>
      </c>
      <c r="R15728" s="9">
        <v>242.57511619347201</v>
      </c>
      <c r="S15728" s="9">
        <v>207.32112058747299</v>
      </c>
      <c r="T15728" s="9">
        <v>149.486222489868</v>
      </c>
    </row>
    <row r="15729" spans="1:20" x14ac:dyDescent="0.35">
      <c r="A15729">
        <f t="shared" si="478"/>
        <v>15729</v>
      </c>
      <c r="B15729" s="3" t="s">
        <v>1038</v>
      </c>
      <c r="C15729" s="3" t="s">
        <v>86</v>
      </c>
      <c r="D15729" s="3" t="s">
        <v>63</v>
      </c>
      <c r="E15729">
        <v>2022</v>
      </c>
      <c r="F15729" s="3" t="str">
        <f t="shared" si="477"/>
        <v>RCQOutMCNARY2022</v>
      </c>
      <c r="G15729" s="9">
        <v>120.503986349941</v>
      </c>
      <c r="H15729" s="9">
        <v>142.30549723969401</v>
      </c>
      <c r="I15729" s="9">
        <v>189.46757639118701</v>
      </c>
      <c r="J15729" s="9">
        <v>251.14755933289399</v>
      </c>
      <c r="K15729" s="9">
        <v>305.31169233126002</v>
      </c>
      <c r="L15729" s="9">
        <v>242.80538083163299</v>
      </c>
      <c r="M15729" s="9">
        <v>197.912424530625</v>
      </c>
      <c r="N15729" s="9">
        <v>212.71544800323599</v>
      </c>
      <c r="O15729" s="9">
        <v>252.01113070296299</v>
      </c>
      <c r="P15729" s="9">
        <v>242.99632751770801</v>
      </c>
      <c r="Q15729" s="9">
        <v>142.054497541682</v>
      </c>
      <c r="R15729" s="9">
        <v>116.622688896874</v>
      </c>
      <c r="S15729" s="9">
        <v>107.662289579833</v>
      </c>
      <c r="T15729" s="9">
        <v>86.1222983254535</v>
      </c>
    </row>
    <row r="15730" spans="1:20" x14ac:dyDescent="0.35">
      <c r="A15730">
        <f t="shared" si="478"/>
        <v>15730</v>
      </c>
      <c r="B15730" s="3" t="s">
        <v>1038</v>
      </c>
      <c r="C15730" s="3" t="s">
        <v>86</v>
      </c>
      <c r="D15730" s="3" t="s">
        <v>63</v>
      </c>
      <c r="E15730">
        <v>2023</v>
      </c>
      <c r="F15730" s="3" t="str">
        <f t="shared" si="477"/>
        <v>RCQOutMCNARY2023</v>
      </c>
      <c r="G15730" s="9">
        <v>86.849371024306606</v>
      </c>
      <c r="H15730" s="9">
        <v>112.327439926333</v>
      </c>
      <c r="I15730" s="9">
        <v>140.568654774381</v>
      </c>
      <c r="J15730" s="9">
        <v>199.48387632763701</v>
      </c>
      <c r="K15730" s="9">
        <v>204.01468288277599</v>
      </c>
      <c r="L15730" s="9">
        <v>174.23893254348701</v>
      </c>
      <c r="M15730" s="9">
        <v>224.68986671745799</v>
      </c>
      <c r="N15730" s="9">
        <v>257.00311859609701</v>
      </c>
      <c r="O15730" s="9">
        <v>227.16994781362899</v>
      </c>
      <c r="P15730" s="9">
        <v>264.16914098555498</v>
      </c>
      <c r="Q15730" s="9">
        <v>208.87214718172001</v>
      </c>
      <c r="R15730" s="9">
        <v>177.488499971805</v>
      </c>
      <c r="S15730" s="9">
        <v>138.72436938901001</v>
      </c>
      <c r="T15730" s="9">
        <v>112.13027834137399</v>
      </c>
    </row>
    <row r="15731" spans="1:20" x14ac:dyDescent="0.35">
      <c r="A15731">
        <f t="shared" si="478"/>
        <v>15731</v>
      </c>
      <c r="B15731" s="3" t="s">
        <v>1038</v>
      </c>
      <c r="C15731" s="3" t="s">
        <v>86</v>
      </c>
      <c r="D15731" s="3" t="s">
        <v>63</v>
      </c>
      <c r="E15731">
        <v>2024</v>
      </c>
      <c r="F15731" s="3" t="str">
        <f t="shared" si="477"/>
        <v>RCQOutMCNARY2024</v>
      </c>
      <c r="G15731" s="9">
        <v>126.70277807574499</v>
      </c>
      <c r="H15731" s="9">
        <v>186.38448821129799</v>
      </c>
      <c r="I15731" s="9">
        <v>194.73428019145101</v>
      </c>
      <c r="J15731" s="9">
        <v>212.15625564826999</v>
      </c>
      <c r="K15731" s="9">
        <v>177.97821525946799</v>
      </c>
      <c r="L15731" s="9">
        <v>163.73830550945499</v>
      </c>
      <c r="M15731" s="9">
        <v>154.12460970695801</v>
      </c>
      <c r="N15731" s="9">
        <v>191.60179657772201</v>
      </c>
      <c r="O15731" s="9">
        <v>239.679265561411</v>
      </c>
      <c r="P15731" s="9">
        <v>178.93599793598901</v>
      </c>
      <c r="Q15731" s="9">
        <v>128.76650078055201</v>
      </c>
      <c r="R15731" s="9">
        <v>109.431987021865</v>
      </c>
      <c r="S15731" s="9">
        <v>113.470089785572</v>
      </c>
      <c r="T15731" s="9">
        <v>98.556345621367996</v>
      </c>
    </row>
    <row r="15732" spans="1:20" x14ac:dyDescent="0.35">
      <c r="A15732">
        <f t="shared" si="478"/>
        <v>15732</v>
      </c>
      <c r="B15732" s="3" t="s">
        <v>1038</v>
      </c>
      <c r="C15732" s="3" t="s">
        <v>86</v>
      </c>
      <c r="D15732" s="3" t="s">
        <v>63</v>
      </c>
      <c r="E15732">
        <v>2025</v>
      </c>
      <c r="F15732" s="3" t="str">
        <f t="shared" si="477"/>
        <v>RCQOutMCNARY2025</v>
      </c>
      <c r="G15732" s="9">
        <v>87.642056654442797</v>
      </c>
      <c r="H15732" s="9">
        <v>112.601557359715</v>
      </c>
      <c r="I15732" s="9">
        <v>147.62666447058999</v>
      </c>
      <c r="J15732" s="9">
        <v>215.77344921405299</v>
      </c>
      <c r="K15732" s="9">
        <v>233.33350985519701</v>
      </c>
      <c r="L15732" s="9">
        <v>215.72624723252</v>
      </c>
      <c r="M15732" s="9">
        <v>208.34321978808299</v>
      </c>
      <c r="N15732" s="9">
        <v>226.07429476479101</v>
      </c>
      <c r="O15732" s="9">
        <v>277.81686981397797</v>
      </c>
      <c r="P15732" s="9">
        <v>235.503967796756</v>
      </c>
      <c r="Q15732" s="9">
        <v>146.381721257664</v>
      </c>
      <c r="R15732" s="9">
        <v>113.818710759444</v>
      </c>
      <c r="S15732" s="9">
        <v>116.146246046888</v>
      </c>
      <c r="T15732" s="9">
        <v>93.032917711902698</v>
      </c>
    </row>
    <row r="15733" spans="1:20" x14ac:dyDescent="0.35">
      <c r="A15733">
        <f t="shared" si="478"/>
        <v>15733</v>
      </c>
      <c r="B15733" s="3" t="s">
        <v>1038</v>
      </c>
      <c r="C15733" s="3" t="s">
        <v>86</v>
      </c>
      <c r="D15733" s="3" t="s">
        <v>63</v>
      </c>
      <c r="E15733">
        <v>2026</v>
      </c>
      <c r="F15733" s="3" t="str">
        <f t="shared" ref="F15733:F15796" si="479">_xlfn.CONCAT(B15733,C15733,D15733,E15733)</f>
        <v>RCQOutMCNARY2026</v>
      </c>
      <c r="G15733" s="9">
        <v>83.432203161180894</v>
      </c>
      <c r="H15733" s="9">
        <v>185.785197124722</v>
      </c>
      <c r="I15733" s="9">
        <v>249.67639387672901</v>
      </c>
      <c r="J15733" s="9">
        <v>299.550433408022</v>
      </c>
      <c r="K15733" s="9">
        <v>274.92869771101999</v>
      </c>
      <c r="L15733" s="9">
        <v>266.34409231434103</v>
      </c>
      <c r="M15733" s="9">
        <v>287.49950760377698</v>
      </c>
      <c r="N15733" s="9">
        <v>344.59225730999998</v>
      </c>
      <c r="O15733" s="9">
        <v>352.20261199469002</v>
      </c>
      <c r="P15733" s="9">
        <v>349.07159670493002</v>
      </c>
      <c r="Q15733" s="9">
        <v>188.206471005705</v>
      </c>
      <c r="R15733" s="9">
        <v>128.41513530193001</v>
      </c>
      <c r="S15733" s="9">
        <v>110.21893368263</v>
      </c>
      <c r="T15733" s="9">
        <v>95.070245015812404</v>
      </c>
    </row>
    <row r="15734" spans="1:20" x14ac:dyDescent="0.35">
      <c r="A15734">
        <f t="shared" si="478"/>
        <v>15734</v>
      </c>
      <c r="B15734" s="3" t="s">
        <v>1038</v>
      </c>
      <c r="C15734" s="3" t="s">
        <v>86</v>
      </c>
      <c r="D15734" s="3" t="s">
        <v>63</v>
      </c>
      <c r="E15734">
        <v>2027</v>
      </c>
      <c r="F15734" s="3" t="str">
        <f t="shared" si="479"/>
        <v>RCQOutMCNARY2027</v>
      </c>
      <c r="G15734" s="9">
        <v>86.676162345514101</v>
      </c>
      <c r="H15734" s="9">
        <v>115.09687837515899</v>
      </c>
      <c r="I15734" s="9">
        <v>131.45873424881901</v>
      </c>
      <c r="J15734" s="9">
        <v>147.00260705678801</v>
      </c>
      <c r="K15734" s="9">
        <v>159.08672487643699</v>
      </c>
      <c r="L15734" s="9">
        <v>126.569647966578</v>
      </c>
      <c r="M15734" s="9">
        <v>159.559374649305</v>
      </c>
      <c r="N15734" s="9">
        <v>228.17770609627701</v>
      </c>
      <c r="O15734" s="9">
        <v>247.041375684522</v>
      </c>
      <c r="P15734" s="9">
        <v>191.77404274349999</v>
      </c>
      <c r="Q15734" s="9">
        <v>120.94169198952901</v>
      </c>
      <c r="R15734" s="9">
        <v>111.68269295112199</v>
      </c>
      <c r="S15734" s="9">
        <v>111.33625807016901</v>
      </c>
      <c r="T15734" s="9">
        <v>110.40382378331201</v>
      </c>
    </row>
    <row r="15735" spans="1:20" x14ac:dyDescent="0.35">
      <c r="A15735">
        <f t="shared" si="478"/>
        <v>15735</v>
      </c>
      <c r="B15735" s="3" t="s">
        <v>1038</v>
      </c>
      <c r="C15735" s="3" t="s">
        <v>86</v>
      </c>
      <c r="D15735" s="3" t="s">
        <v>63</v>
      </c>
      <c r="E15735">
        <v>2028</v>
      </c>
      <c r="F15735" s="3" t="str">
        <f t="shared" si="479"/>
        <v>RCQOutMCNARY2028</v>
      </c>
      <c r="G15735" s="9">
        <v>88.583890203581902</v>
      </c>
      <c r="H15735" s="9">
        <v>111.31734214442299</v>
      </c>
      <c r="I15735" s="9">
        <v>136.07464758849301</v>
      </c>
      <c r="J15735" s="9">
        <v>147.698707021541</v>
      </c>
      <c r="K15735" s="9">
        <v>132.44496192111399</v>
      </c>
      <c r="L15735" s="9">
        <v>135.12186425020101</v>
      </c>
      <c r="M15735" s="9">
        <v>118.59775254451201</v>
      </c>
      <c r="N15735" s="9">
        <v>158.95612087638801</v>
      </c>
      <c r="O15735" s="9">
        <v>250.96376140910601</v>
      </c>
      <c r="P15735" s="9">
        <v>218.147354932062</v>
      </c>
      <c r="Q15735" s="9">
        <v>122.522332806501</v>
      </c>
      <c r="R15735" s="9">
        <v>125.66233967467601</v>
      </c>
      <c r="S15735" s="9">
        <v>113.34886764532499</v>
      </c>
      <c r="T15735" s="9">
        <v>80.017436782451298</v>
      </c>
    </row>
    <row r="15736" spans="1:20" x14ac:dyDescent="0.35">
      <c r="A15736">
        <f t="shared" si="478"/>
        <v>15736</v>
      </c>
      <c r="B15736" s="3" t="s">
        <v>1038</v>
      </c>
      <c r="C15736" s="3" t="s">
        <v>86</v>
      </c>
      <c r="D15736" s="3" t="s">
        <v>63</v>
      </c>
      <c r="E15736">
        <v>2029</v>
      </c>
      <c r="F15736" s="3" t="str">
        <f t="shared" si="479"/>
        <v>RCQOutMCNARY2029</v>
      </c>
      <c r="G15736" s="9">
        <v>95.383171453904495</v>
      </c>
      <c r="H15736" s="9">
        <v>113.710587167284</v>
      </c>
      <c r="I15736" s="9">
        <v>132.19926120347901</v>
      </c>
      <c r="J15736" s="9">
        <v>145.832307178273</v>
      </c>
      <c r="K15736" s="9">
        <v>140.822024205578</v>
      </c>
      <c r="L15736" s="9">
        <v>154.049776913426</v>
      </c>
      <c r="M15736" s="9">
        <v>250.016709571902</v>
      </c>
      <c r="N15736" s="9">
        <v>246.12511517144401</v>
      </c>
      <c r="O15736" s="9">
        <v>283.86589736975799</v>
      </c>
      <c r="P15736" s="9">
        <v>230.703016609722</v>
      </c>
      <c r="Q15736" s="9">
        <v>151.65761664882501</v>
      </c>
      <c r="R15736" s="9">
        <v>123.771072866243</v>
      </c>
      <c r="S15736" s="9">
        <v>114.41324473158799</v>
      </c>
      <c r="T15736" s="9">
        <v>99.668785538529804</v>
      </c>
    </row>
    <row r="15737" spans="1:20" x14ac:dyDescent="0.35">
      <c r="A15737">
        <f t="shared" si="478"/>
        <v>15737</v>
      </c>
      <c r="B15737" s="3" t="s">
        <v>1038</v>
      </c>
      <c r="C15737" s="3" t="s">
        <v>95</v>
      </c>
      <c r="D15737" s="3" t="s">
        <v>63</v>
      </c>
      <c r="E15737">
        <v>2020</v>
      </c>
      <c r="F15737" s="3" t="str">
        <f t="shared" si="479"/>
        <v>RCSpillMCNARY2020</v>
      </c>
      <c r="G15737" s="9">
        <v>11.4238610033333</v>
      </c>
      <c r="H15737" s="9">
        <v>50.784861755881892</v>
      </c>
      <c r="I15737" s="9">
        <v>82.489048631208306</v>
      </c>
      <c r="J15737" s="9">
        <v>55.376840289434803</v>
      </c>
      <c r="K15737" s="9">
        <v>55.270923003708297</v>
      </c>
      <c r="L15737" s="9">
        <v>42.6381523144086</v>
      </c>
      <c r="M15737" s="9">
        <v>155.736656564805</v>
      </c>
      <c r="N15737" s="9">
        <v>196.06495709208301</v>
      </c>
      <c r="O15737" s="9">
        <v>209.16457294428699</v>
      </c>
      <c r="P15737" s="9">
        <v>256.18100619270803</v>
      </c>
      <c r="Q15737" s="9">
        <v>148.00460522877</v>
      </c>
      <c r="R15737" s="9">
        <v>90.855650943749893</v>
      </c>
      <c r="S15737" s="9">
        <v>31.668076141315101</v>
      </c>
      <c r="T15737" s="9">
        <v>14.672056372701302</v>
      </c>
    </row>
    <row r="15738" spans="1:20" x14ac:dyDescent="0.35">
      <c r="A15738">
        <f t="shared" si="478"/>
        <v>15738</v>
      </c>
      <c r="B15738" s="3" t="s">
        <v>1038</v>
      </c>
      <c r="C15738" s="3" t="s">
        <v>95</v>
      </c>
      <c r="D15738" s="3" t="s">
        <v>63</v>
      </c>
      <c r="E15738">
        <v>2021</v>
      </c>
      <c r="F15738" s="3" t="str">
        <f t="shared" si="479"/>
        <v>RCSpillMCNARY2021</v>
      </c>
      <c r="G15738" s="9">
        <v>11.728331459287601</v>
      </c>
      <c r="H15738" s="9">
        <v>16.095463155090201</v>
      </c>
      <c r="I15738" s="9">
        <v>31.931158685611098</v>
      </c>
      <c r="J15738" s="9">
        <v>110.463134348004</v>
      </c>
      <c r="K15738" s="9">
        <v>96.589881033848897</v>
      </c>
      <c r="L15738" s="9">
        <v>130.38992371694201</v>
      </c>
      <c r="M15738" s="9">
        <v>194.878556533888</v>
      </c>
      <c r="N15738" s="9">
        <v>221.82701513972199</v>
      </c>
      <c r="O15738" s="9">
        <v>298.772451429233</v>
      </c>
      <c r="P15738" s="9">
        <v>240.29252577312499</v>
      </c>
      <c r="Q15738" s="9">
        <v>244.481030637365</v>
      </c>
      <c r="R15738" s="9">
        <v>139.457075076666</v>
      </c>
      <c r="S15738" s="9">
        <v>91.320174337473901</v>
      </c>
      <c r="T15738" s="9">
        <v>42.5162423822986</v>
      </c>
    </row>
    <row r="15739" spans="1:20" x14ac:dyDescent="0.35">
      <c r="A15739">
        <f t="shared" si="478"/>
        <v>15739</v>
      </c>
      <c r="B15739" s="3" t="s">
        <v>1038</v>
      </c>
      <c r="C15739" s="3" t="s">
        <v>95</v>
      </c>
      <c r="D15739" s="3" t="s">
        <v>63</v>
      </c>
      <c r="E15739">
        <v>2022</v>
      </c>
      <c r="F15739" s="3" t="str">
        <f t="shared" si="479"/>
        <v>RCSpillMCNARY2022</v>
      </c>
      <c r="G15739" s="9">
        <v>18.2119870378447</v>
      </c>
      <c r="H15739" s="9">
        <v>9.5775001995555495</v>
      </c>
      <c r="I15739" s="9">
        <v>36.740280390284703</v>
      </c>
      <c r="J15739" s="9">
        <v>103.691678811456</v>
      </c>
      <c r="K15739" s="9">
        <v>160.014932953656</v>
      </c>
      <c r="L15739" s="9">
        <v>113.975186192385</v>
      </c>
      <c r="M15739" s="9">
        <v>143.26590131923601</v>
      </c>
      <c r="N15739" s="9">
        <v>151.97896487268</v>
      </c>
      <c r="O15739" s="9">
        <v>180.64704482299001</v>
      </c>
      <c r="P15739" s="9">
        <v>159.83538638909701</v>
      </c>
      <c r="Q15739" s="9">
        <v>79.474702934186794</v>
      </c>
      <c r="R15739" s="9">
        <v>62.987064917777701</v>
      </c>
      <c r="S15739" s="9">
        <v>24.6496794829322</v>
      </c>
      <c r="T15739" s="9">
        <v>5.1101392798555496</v>
      </c>
    </row>
    <row r="15740" spans="1:20" x14ac:dyDescent="0.35">
      <c r="A15740">
        <f t="shared" si="478"/>
        <v>15740</v>
      </c>
      <c r="B15740" s="3" t="s">
        <v>1038</v>
      </c>
      <c r="C15740" s="3" t="s">
        <v>95</v>
      </c>
      <c r="D15740" s="3" t="s">
        <v>63</v>
      </c>
      <c r="E15740">
        <v>2023</v>
      </c>
      <c r="F15740" s="3" t="str">
        <f t="shared" si="479"/>
        <v>RCSpillMCNARY2023</v>
      </c>
      <c r="G15740" s="9">
        <v>5.4362950949383704</v>
      </c>
      <c r="H15740" s="9">
        <v>5.0602772269583296</v>
      </c>
      <c r="I15740" s="9">
        <v>7.4845407837569402</v>
      </c>
      <c r="J15740" s="9">
        <v>44.980475073201603</v>
      </c>
      <c r="K15740" s="9">
        <v>58.480143195796799</v>
      </c>
      <c r="L15740" s="9">
        <v>49.181037313850801</v>
      </c>
      <c r="M15740" s="9">
        <v>157.01267845093</v>
      </c>
      <c r="N15740" s="9">
        <v>186.77971784859699</v>
      </c>
      <c r="O15740" s="9">
        <v>164.404232347701</v>
      </c>
      <c r="P15740" s="9">
        <v>172.71935440569399</v>
      </c>
      <c r="Q15740" s="9">
        <v>119.083592125336</v>
      </c>
      <c r="R15740" s="9">
        <v>101.168429455138</v>
      </c>
      <c r="S15740" s="9">
        <v>34.300670614401</v>
      </c>
      <c r="T15740" s="9">
        <v>10.014954658041599</v>
      </c>
    </row>
    <row r="15741" spans="1:20" x14ac:dyDescent="0.35">
      <c r="A15741">
        <f t="shared" si="478"/>
        <v>15741</v>
      </c>
      <c r="B15741" s="3" t="s">
        <v>1038</v>
      </c>
      <c r="C15741" s="3" t="s">
        <v>95</v>
      </c>
      <c r="D15741" s="3" t="s">
        <v>63</v>
      </c>
      <c r="E15741">
        <v>2024</v>
      </c>
      <c r="F15741" s="3" t="str">
        <f t="shared" si="479"/>
        <v>RCSpillMCNARY2024</v>
      </c>
      <c r="G15741" s="9">
        <v>19.502373969495899</v>
      </c>
      <c r="H15741" s="9">
        <v>46.0016588578263</v>
      </c>
      <c r="I15741" s="9">
        <v>39.589017641590203</v>
      </c>
      <c r="J15741" s="9">
        <v>58.340379534829196</v>
      </c>
      <c r="K15741" s="9">
        <v>32.976658276135403</v>
      </c>
      <c r="L15741" s="9">
        <v>43.707586918662599</v>
      </c>
      <c r="M15741" s="9">
        <v>101.25696582779101</v>
      </c>
      <c r="N15741" s="9">
        <v>134.69448456313799</v>
      </c>
      <c r="O15741" s="9">
        <v>169.207720738696</v>
      </c>
      <c r="P15741" s="9">
        <v>112.597527256059</v>
      </c>
      <c r="Q15741" s="9">
        <v>71.472655173697504</v>
      </c>
      <c r="R15741" s="9">
        <v>56.701937936184706</v>
      </c>
      <c r="S15741" s="9">
        <v>20.246654356067701</v>
      </c>
      <c r="T15741" s="9">
        <v>12.700539748458301</v>
      </c>
    </row>
    <row r="15742" spans="1:20" x14ac:dyDescent="0.35">
      <c r="A15742">
        <f t="shared" si="478"/>
        <v>15742</v>
      </c>
      <c r="B15742" s="3" t="s">
        <v>1038</v>
      </c>
      <c r="C15742" s="3" t="s">
        <v>95</v>
      </c>
      <c r="D15742" s="3" t="s">
        <v>63</v>
      </c>
      <c r="E15742">
        <v>2025</v>
      </c>
      <c r="F15742" s="3" t="str">
        <f t="shared" si="479"/>
        <v>RCSpillMCNARY2025</v>
      </c>
      <c r="G15742" s="9">
        <v>5.6299517938313102</v>
      </c>
      <c r="H15742" s="9">
        <v>5.3867800484652699</v>
      </c>
      <c r="I15742" s="9">
        <v>6.0282398446180503</v>
      </c>
      <c r="J15742" s="9">
        <v>61.595919495438103</v>
      </c>
      <c r="K15742" s="9">
        <v>87.060765272906195</v>
      </c>
      <c r="L15742" s="9">
        <v>88.759104436888407</v>
      </c>
      <c r="M15742" s="9">
        <v>151.14454725183299</v>
      </c>
      <c r="N15742" s="9">
        <v>162.32058435979101</v>
      </c>
      <c r="O15742" s="9">
        <v>200.83224172224399</v>
      </c>
      <c r="P15742" s="9">
        <v>156.909126189326</v>
      </c>
      <c r="Q15742" s="9">
        <v>81.731979021575299</v>
      </c>
      <c r="R15742" s="9">
        <v>59.996884911347202</v>
      </c>
      <c r="S15742" s="9">
        <v>24.338281984388001</v>
      </c>
      <c r="T15742" s="9">
        <v>6.4835739442638802</v>
      </c>
    </row>
    <row r="15743" spans="1:20" x14ac:dyDescent="0.35">
      <c r="A15743">
        <f t="shared" si="478"/>
        <v>15743</v>
      </c>
      <c r="B15743" s="3" t="s">
        <v>1038</v>
      </c>
      <c r="C15743" s="3" t="s">
        <v>95</v>
      </c>
      <c r="D15743" s="3" t="s">
        <v>63</v>
      </c>
      <c r="E15743">
        <v>2026</v>
      </c>
      <c r="F15743" s="3" t="str">
        <f t="shared" si="479"/>
        <v>RCSpillMCNARY2026</v>
      </c>
      <c r="G15743" s="9">
        <v>6.47558912039469</v>
      </c>
      <c r="H15743" s="9">
        <v>47.600197777222199</v>
      </c>
      <c r="I15743" s="9">
        <v>98.115182989784699</v>
      </c>
      <c r="J15743" s="9">
        <v>149.00917104807601</v>
      </c>
      <c r="K15743" s="9">
        <v>130.75365256727</v>
      </c>
      <c r="L15743" s="9">
        <v>136.986841710645</v>
      </c>
      <c r="M15743" s="9">
        <v>209.864342783083</v>
      </c>
      <c r="N15743" s="9">
        <v>253.59645192194401</v>
      </c>
      <c r="O15743" s="9">
        <v>254.953378235819</v>
      </c>
      <c r="P15743" s="9">
        <v>234.56014347208301</v>
      </c>
      <c r="Q15743" s="9">
        <v>107.89277333554402</v>
      </c>
      <c r="R15743" s="9">
        <v>70.983076721374999</v>
      </c>
      <c r="S15743" s="9">
        <v>21.644765089791601</v>
      </c>
      <c r="T15743" s="9">
        <v>6.07613699053472</v>
      </c>
    </row>
    <row r="15744" spans="1:20" x14ac:dyDescent="0.35">
      <c r="A15744">
        <f t="shared" si="478"/>
        <v>15744</v>
      </c>
      <c r="B15744" s="3" t="s">
        <v>1038</v>
      </c>
      <c r="C15744" s="3" t="s">
        <v>95</v>
      </c>
      <c r="D15744" s="3" t="s">
        <v>63</v>
      </c>
      <c r="E15744">
        <v>2027</v>
      </c>
      <c r="F15744" s="3" t="str">
        <f t="shared" si="479"/>
        <v>RCSpillMCNARY2027</v>
      </c>
      <c r="G15744" s="9">
        <v>4.9294463397883002</v>
      </c>
      <c r="H15744" s="9">
        <v>8.2876683336319399</v>
      </c>
      <c r="I15744" s="9">
        <v>5.6965895675694398</v>
      </c>
      <c r="J15744" s="9">
        <v>10.594033851493201</v>
      </c>
      <c r="K15744" s="9">
        <v>18.846842795187499</v>
      </c>
      <c r="L15744" s="9">
        <v>28.195098884723599</v>
      </c>
      <c r="M15744" s="9">
        <v>106.775067303333</v>
      </c>
      <c r="N15744" s="9">
        <v>166.69389674544399</v>
      </c>
      <c r="O15744" s="9">
        <v>179.21317047840699</v>
      </c>
      <c r="P15744" s="9">
        <v>123.83944736586101</v>
      </c>
      <c r="Q15744" s="9">
        <v>64.308781986787594</v>
      </c>
      <c r="R15744" s="9">
        <v>59.266163862927698</v>
      </c>
      <c r="S15744" s="9">
        <v>21.7875747193489</v>
      </c>
      <c r="T15744" s="9">
        <v>12.583368649493</v>
      </c>
    </row>
    <row r="15745" spans="1:20" x14ac:dyDescent="0.35">
      <c r="A15745">
        <f t="shared" si="478"/>
        <v>15745</v>
      </c>
      <c r="B15745" s="3" t="s">
        <v>1038</v>
      </c>
      <c r="C15745" s="3" t="s">
        <v>95</v>
      </c>
      <c r="D15745" s="3" t="s">
        <v>63</v>
      </c>
      <c r="E15745">
        <v>2028</v>
      </c>
      <c r="F15745" s="3" t="str">
        <f t="shared" si="479"/>
        <v>RCSpillMCNARY2028</v>
      </c>
      <c r="G15745" s="9">
        <v>5.4341879946102098</v>
      </c>
      <c r="H15745" s="9">
        <v>7.2900855991386102</v>
      </c>
      <c r="I15745" s="9">
        <v>8.0404074182152705</v>
      </c>
      <c r="J15745" s="9">
        <v>9.3904681021196197</v>
      </c>
      <c r="K15745" s="9">
        <v>6.5547057711145804</v>
      </c>
      <c r="L15745" s="9">
        <v>31.351980129166598</v>
      </c>
      <c r="M15745" s="9">
        <v>67.874062695901799</v>
      </c>
      <c r="N15745" s="9">
        <v>107.100437150972</v>
      </c>
      <c r="O15745" s="9">
        <v>179.21861908451001</v>
      </c>
      <c r="P15745" s="9">
        <v>141.541932839076</v>
      </c>
      <c r="Q15745" s="9">
        <v>66.767106213961</v>
      </c>
      <c r="R15745" s="9">
        <v>67.593133259468004</v>
      </c>
      <c r="S15745" s="9">
        <v>22.667418055351501</v>
      </c>
      <c r="T15745" s="9">
        <v>6.3863585179722202</v>
      </c>
    </row>
    <row r="15746" spans="1:20" x14ac:dyDescent="0.35">
      <c r="A15746">
        <f t="shared" si="478"/>
        <v>15746</v>
      </c>
      <c r="B15746" s="3" t="s">
        <v>1038</v>
      </c>
      <c r="C15746" s="3" t="s">
        <v>95</v>
      </c>
      <c r="D15746" s="3" t="s">
        <v>63</v>
      </c>
      <c r="E15746">
        <v>2029</v>
      </c>
      <c r="F15746" s="3" t="str">
        <f t="shared" si="479"/>
        <v>RCSpillMCNARY2029</v>
      </c>
      <c r="G15746" s="9">
        <v>9.0577709552486496</v>
      </c>
      <c r="H15746" s="9">
        <v>6.0964536119374904</v>
      </c>
      <c r="I15746" s="9">
        <v>7.6350925526458298</v>
      </c>
      <c r="J15746" s="9">
        <v>4.4099933151081903</v>
      </c>
      <c r="K15746" s="9">
        <v>6.5930110529739503</v>
      </c>
      <c r="L15746" s="9">
        <v>42.264412022324599</v>
      </c>
      <c r="M15746" s="9">
        <v>176.920574834402</v>
      </c>
      <c r="N15746" s="9">
        <v>179.23483829727701</v>
      </c>
      <c r="O15746" s="9">
        <v>209.91725188696199</v>
      </c>
      <c r="P15746" s="9">
        <v>154.871250031458</v>
      </c>
      <c r="Q15746" s="9">
        <v>85.278847788227793</v>
      </c>
      <c r="R15746" s="9">
        <v>67.476206334298595</v>
      </c>
      <c r="S15746" s="9">
        <v>24.9404933210416</v>
      </c>
      <c r="T15746" s="9">
        <v>10.8889868359951</v>
      </c>
    </row>
    <row r="15747" spans="1:20" x14ac:dyDescent="0.35">
      <c r="A15747">
        <f t="shared" ref="A15747:A15810" si="480">A15746+1</f>
        <v>15747</v>
      </c>
      <c r="B15747" s="3" t="s">
        <v>1038</v>
      </c>
      <c r="C15747" s="3" t="s">
        <v>77</v>
      </c>
      <c r="D15747" s="3" t="s">
        <v>63</v>
      </c>
      <c r="E15747">
        <v>2020</v>
      </c>
      <c r="F15747" s="3" t="str">
        <f t="shared" si="479"/>
        <v>RCGenMCNARY2020</v>
      </c>
      <c r="G15747" s="9">
        <v>507.18125362903203</v>
      </c>
      <c r="H15747" s="9">
        <v>587.93880009722204</v>
      </c>
      <c r="I15747" s="9">
        <v>767.36667791666605</v>
      </c>
      <c r="J15747" s="9">
        <v>750.73893198924702</v>
      </c>
      <c r="K15747" s="9">
        <v>730.60469071428497</v>
      </c>
      <c r="L15747" s="9">
        <v>632.68644623655905</v>
      </c>
      <c r="M15747" s="9">
        <v>284.584887777777</v>
      </c>
      <c r="N15747" s="9">
        <v>323.69120083333303</v>
      </c>
      <c r="O15747" s="9">
        <v>324.50351494623601</v>
      </c>
      <c r="P15747" s="9">
        <v>577.26730375</v>
      </c>
      <c r="Q15747" s="9">
        <v>548.04485322580604</v>
      </c>
      <c r="R15747" s="9">
        <v>416.80852638888803</v>
      </c>
      <c r="S15747" s="9">
        <v>580.98458333333303</v>
      </c>
      <c r="T15747" s="9">
        <v>518.49576249999996</v>
      </c>
    </row>
    <row r="15748" spans="1:20" x14ac:dyDescent="0.35">
      <c r="A15748">
        <f t="shared" si="480"/>
        <v>15748</v>
      </c>
      <c r="B15748" s="3" t="s">
        <v>1038</v>
      </c>
      <c r="C15748" s="3" t="s">
        <v>77</v>
      </c>
      <c r="D15748" s="3" t="s">
        <v>63</v>
      </c>
      <c r="E15748">
        <v>2021</v>
      </c>
      <c r="F15748" s="3" t="str">
        <f t="shared" si="479"/>
        <v>RCGenMCNARY2021</v>
      </c>
      <c r="G15748" s="9">
        <v>556.10924569892404</v>
      </c>
      <c r="H15748" s="9">
        <v>738.37745833333304</v>
      </c>
      <c r="I15748" s="9">
        <v>799.50244208333299</v>
      </c>
      <c r="J15748" s="9">
        <v>697.11145833333296</v>
      </c>
      <c r="K15748" s="9">
        <v>726.12633913690399</v>
      </c>
      <c r="L15748" s="9">
        <v>572.59113467741895</v>
      </c>
      <c r="M15748" s="9">
        <v>318.07039880555499</v>
      </c>
      <c r="N15748" s="9">
        <v>391.45876972222197</v>
      </c>
      <c r="O15748" s="9">
        <v>520.75324314516104</v>
      </c>
      <c r="P15748" s="9">
        <v>509.09270361111101</v>
      </c>
      <c r="Q15748" s="9">
        <v>614.31376881720405</v>
      </c>
      <c r="R15748" s="9">
        <v>582.61468055555497</v>
      </c>
      <c r="S15748" s="9">
        <v>604.81902604166601</v>
      </c>
      <c r="T15748" s="9">
        <v>569.09971666666604</v>
      </c>
    </row>
    <row r="15749" spans="1:20" x14ac:dyDescent="0.35">
      <c r="A15749">
        <f t="shared" si="480"/>
        <v>15749</v>
      </c>
      <c r="B15749" s="3" t="s">
        <v>1038</v>
      </c>
      <c r="C15749" s="3" t="s">
        <v>77</v>
      </c>
      <c r="D15749" s="3" t="s">
        <v>63</v>
      </c>
      <c r="E15749">
        <v>2022</v>
      </c>
      <c r="F15749" s="3" t="str">
        <f t="shared" si="479"/>
        <v>RCGenMCNARY2022</v>
      </c>
      <c r="G15749" s="9">
        <v>566.02305376343998</v>
      </c>
      <c r="H15749" s="9">
        <v>731.17280249999999</v>
      </c>
      <c r="I15749" s="9">
        <v>812.30928055555501</v>
      </c>
      <c r="J15749" s="9">
        <v>718.00684583333305</v>
      </c>
      <c r="K15749" s="9">
        <v>712.58997455357098</v>
      </c>
      <c r="L15749" s="9">
        <v>634.90029099462299</v>
      </c>
      <c r="M15749" s="9">
        <v>258.38494916666599</v>
      </c>
      <c r="N15749" s="9">
        <v>337.30072638888799</v>
      </c>
      <c r="O15749" s="9">
        <v>353.96032275537601</v>
      </c>
      <c r="P15749" s="9">
        <v>460.39842541666599</v>
      </c>
      <c r="Q15749" s="9">
        <v>386.61752755376301</v>
      </c>
      <c r="R15749" s="9">
        <v>328.40864722222199</v>
      </c>
      <c r="S15749" s="9">
        <v>479.60128385416601</v>
      </c>
      <c r="T15749" s="9">
        <v>440.02439013888801</v>
      </c>
    </row>
    <row r="15750" spans="1:20" x14ac:dyDescent="0.35">
      <c r="A15750">
        <f t="shared" si="480"/>
        <v>15750</v>
      </c>
      <c r="B15750" s="3" t="s">
        <v>1038</v>
      </c>
      <c r="C15750" s="3" t="s">
        <v>77</v>
      </c>
      <c r="D15750" s="3" t="s">
        <v>63</v>
      </c>
      <c r="E15750">
        <v>2023</v>
      </c>
      <c r="F15750" s="3" t="str">
        <f t="shared" si="479"/>
        <v>RCGenMCNARY2023</v>
      </c>
      <c r="G15750" s="9">
        <v>472.49164784946203</v>
      </c>
      <c r="H15750" s="9">
        <v>655.96608333333302</v>
      </c>
      <c r="I15750" s="9">
        <v>764.19667222222199</v>
      </c>
      <c r="J15750" s="9">
        <v>746.91640551075204</v>
      </c>
      <c r="K15750" s="9">
        <v>760.90902976190398</v>
      </c>
      <c r="L15750" s="9">
        <v>573.62299139784898</v>
      </c>
      <c r="M15750" s="9">
        <v>384.90028611111097</v>
      </c>
      <c r="N15750" s="9">
        <v>357.64950444444401</v>
      </c>
      <c r="O15750" s="9">
        <v>343.24548127688098</v>
      </c>
      <c r="P15750" s="9">
        <v>492.95561541666598</v>
      </c>
      <c r="Q15750" s="9">
        <v>527.50131291666605</v>
      </c>
      <c r="R15750" s="9">
        <v>436.05510055555499</v>
      </c>
      <c r="S15750" s="9">
        <v>550.61995364583299</v>
      </c>
      <c r="T15750" s="9">
        <v>558.13543472222204</v>
      </c>
    </row>
    <row r="15751" spans="1:20" x14ac:dyDescent="0.35">
      <c r="A15751">
        <f t="shared" si="480"/>
        <v>15751</v>
      </c>
      <c r="B15751" s="3" t="s">
        <v>1038</v>
      </c>
      <c r="C15751" s="3" t="s">
        <v>77</v>
      </c>
      <c r="D15751" s="3" t="s">
        <v>63</v>
      </c>
      <c r="E15751">
        <v>2024</v>
      </c>
      <c r="F15751" s="3" t="str">
        <f t="shared" si="479"/>
        <v>RCGenMCNARY2024</v>
      </c>
      <c r="G15751" s="9">
        <v>570.52702096774203</v>
      </c>
      <c r="H15751" s="9">
        <v>630.23173680555499</v>
      </c>
      <c r="I15751" s="9">
        <v>810.03729652777702</v>
      </c>
      <c r="J15751" s="9">
        <v>761.76890819892401</v>
      </c>
      <c r="K15751" s="9">
        <v>747.76107023809504</v>
      </c>
      <c r="L15751" s="9">
        <v>628.33432459677397</v>
      </c>
      <c r="M15751" s="9">
        <v>331.972841666666</v>
      </c>
      <c r="N15751" s="9">
        <v>344.56210555555498</v>
      </c>
      <c r="O15751" s="9">
        <v>380.23167271505298</v>
      </c>
      <c r="P15751" s="9">
        <v>375.87552791666599</v>
      </c>
      <c r="Q15751" s="9">
        <v>357.71332930107502</v>
      </c>
      <c r="R15751" s="9">
        <v>329.496801388888</v>
      </c>
      <c r="S15751" s="9">
        <v>535.30662760416601</v>
      </c>
      <c r="T15751" s="9">
        <v>474.21173352777703</v>
      </c>
    </row>
    <row r="15752" spans="1:20" x14ac:dyDescent="0.35">
      <c r="A15752">
        <f t="shared" si="480"/>
        <v>15752</v>
      </c>
      <c r="B15752" s="3" t="s">
        <v>1038</v>
      </c>
      <c r="C15752" s="3" t="s">
        <v>77</v>
      </c>
      <c r="D15752" s="3" t="s">
        <v>63</v>
      </c>
      <c r="E15752">
        <v>2025</v>
      </c>
      <c r="F15752" s="3" t="str">
        <f t="shared" si="479"/>
        <v>RCGenMCNARY2025</v>
      </c>
      <c r="G15752" s="9">
        <v>472.24554435483799</v>
      </c>
      <c r="H15752" s="9">
        <v>636.47943888888801</v>
      </c>
      <c r="I15752" s="9">
        <v>795.365890277777</v>
      </c>
      <c r="J15752" s="9">
        <v>722.988200806451</v>
      </c>
      <c r="K15752" s="9">
        <v>739.89935392857103</v>
      </c>
      <c r="L15752" s="9">
        <v>617.15048212365502</v>
      </c>
      <c r="M15752" s="9">
        <v>336.35094083333303</v>
      </c>
      <c r="N15752" s="9">
        <v>320.49499999999898</v>
      </c>
      <c r="O15752" s="9">
        <v>384.33084139784899</v>
      </c>
      <c r="P15752" s="9">
        <v>437.77279722222198</v>
      </c>
      <c r="Q15752" s="9">
        <v>399.244787634408</v>
      </c>
      <c r="R15752" s="9">
        <v>338.37022499999898</v>
      </c>
      <c r="S15752" s="9">
        <v>530.54977343749999</v>
      </c>
      <c r="T15752" s="9">
        <v>480.73565694444397</v>
      </c>
    </row>
    <row r="15753" spans="1:20" x14ac:dyDescent="0.35">
      <c r="A15753">
        <f t="shared" si="480"/>
        <v>15753</v>
      </c>
      <c r="B15753" s="3" t="s">
        <v>1038</v>
      </c>
      <c r="C15753" s="3" t="s">
        <v>77</v>
      </c>
      <c r="D15753" s="3" t="s">
        <v>63</v>
      </c>
      <c r="E15753">
        <v>2026</v>
      </c>
      <c r="F15753" s="3" t="str">
        <f t="shared" si="479"/>
        <v>RCGenMCNARY2026</v>
      </c>
      <c r="G15753" s="9">
        <v>452.77889206989198</v>
      </c>
      <c r="H15753" s="9">
        <v>631.29640402777704</v>
      </c>
      <c r="I15753" s="9">
        <v>730.46333681944395</v>
      </c>
      <c r="J15753" s="9">
        <v>714.71270288978496</v>
      </c>
      <c r="K15753" s="9">
        <v>719.35318214285701</v>
      </c>
      <c r="L15753" s="9">
        <v>559.21031922043005</v>
      </c>
      <c r="M15753" s="9">
        <v>335.816453611111</v>
      </c>
      <c r="N15753" s="9">
        <v>404.96378777777699</v>
      </c>
      <c r="O15753" s="9">
        <v>458.35104717741899</v>
      </c>
      <c r="P15753" s="9">
        <v>588.58999166666604</v>
      </c>
      <c r="Q15753" s="9">
        <v>462.03449659946199</v>
      </c>
      <c r="R15753" s="9">
        <v>339.583530555555</v>
      </c>
      <c r="S15753" s="9">
        <v>492.30881249999999</v>
      </c>
      <c r="T15753" s="9">
        <v>484.37970694444402</v>
      </c>
    </row>
    <row r="15754" spans="1:20" x14ac:dyDescent="0.35">
      <c r="A15754">
        <f t="shared" si="480"/>
        <v>15754</v>
      </c>
      <c r="B15754" s="3" t="s">
        <v>1038</v>
      </c>
      <c r="C15754" s="3" t="s">
        <v>77</v>
      </c>
      <c r="D15754" s="3" t="s">
        <v>63</v>
      </c>
      <c r="E15754">
        <v>2027</v>
      </c>
      <c r="F15754" s="3" t="str">
        <f t="shared" si="479"/>
        <v>RCGenMCNARY2027</v>
      </c>
      <c r="G15754" s="9">
        <v>481.381398630376</v>
      </c>
      <c r="H15754" s="9">
        <v>600.72862638888796</v>
      </c>
      <c r="I15754" s="9">
        <v>719.142313888888</v>
      </c>
      <c r="J15754" s="9">
        <v>746.17122096774096</v>
      </c>
      <c r="K15754" s="9">
        <v>745.03691800595197</v>
      </c>
      <c r="L15754" s="9">
        <v>565.543220430107</v>
      </c>
      <c r="M15754" s="9">
        <v>331.21529722222198</v>
      </c>
      <c r="N15754" s="9">
        <v>331.258893888888</v>
      </c>
      <c r="O15754" s="9">
        <v>312.11717661290299</v>
      </c>
      <c r="P15754" s="9">
        <v>399.08672320833301</v>
      </c>
      <c r="Q15754" s="9">
        <v>348.87277715053699</v>
      </c>
      <c r="R15754" s="9">
        <v>325.73092222222198</v>
      </c>
      <c r="S15754" s="9">
        <v>510.637729947916</v>
      </c>
      <c r="T15754" s="9">
        <v>532.52227361111102</v>
      </c>
    </row>
    <row r="15755" spans="1:20" x14ac:dyDescent="0.35">
      <c r="A15755">
        <f t="shared" si="480"/>
        <v>15755</v>
      </c>
      <c r="B15755" s="3" t="s">
        <v>1038</v>
      </c>
      <c r="C15755" s="3" t="s">
        <v>77</v>
      </c>
      <c r="D15755" s="3" t="s">
        <v>63</v>
      </c>
      <c r="E15755">
        <v>2028</v>
      </c>
      <c r="F15755" s="3" t="str">
        <f t="shared" si="479"/>
        <v>RCGenMCNARY2028</v>
      </c>
      <c r="G15755" s="9">
        <v>494.65054637096699</v>
      </c>
      <c r="H15755" s="9">
        <v>569.71719861111103</v>
      </c>
      <c r="I15755" s="9">
        <v>730.64599583333302</v>
      </c>
      <c r="J15755" s="9">
        <v>777.77738440860196</v>
      </c>
      <c r="K15755" s="9">
        <v>698.224397321428</v>
      </c>
      <c r="L15755" s="9">
        <v>590.31624879032199</v>
      </c>
      <c r="M15755" s="9">
        <v>322.22249722222199</v>
      </c>
      <c r="N15755" s="9">
        <v>324.88203055555499</v>
      </c>
      <c r="O15755" s="9">
        <v>381.40313448924701</v>
      </c>
      <c r="P15755" s="9">
        <v>449.75005402777703</v>
      </c>
      <c r="Q15755" s="9">
        <v>341.40001209677399</v>
      </c>
      <c r="R15755" s="9">
        <v>347.75457749999998</v>
      </c>
      <c r="S15755" s="9">
        <v>514.71871093749996</v>
      </c>
      <c r="T15755" s="9">
        <v>389.24031361111099</v>
      </c>
    </row>
    <row r="15756" spans="1:20" x14ac:dyDescent="0.35">
      <c r="A15756">
        <f t="shared" si="480"/>
        <v>15756</v>
      </c>
      <c r="B15756" s="3" t="s">
        <v>1038</v>
      </c>
      <c r="C15756" s="3" t="s">
        <v>77</v>
      </c>
      <c r="D15756" s="3" t="s">
        <v>63</v>
      </c>
      <c r="E15756">
        <v>2029</v>
      </c>
      <c r="F15756" s="3" t="str">
        <f t="shared" si="479"/>
        <v>RCGenMCNARY2029</v>
      </c>
      <c r="G15756" s="9">
        <v>495.41935483870901</v>
      </c>
      <c r="H15756" s="9">
        <v>648.60785694444405</v>
      </c>
      <c r="I15756" s="9">
        <v>723.72904305555505</v>
      </c>
      <c r="J15756" s="9">
        <v>773.37791115591403</v>
      </c>
      <c r="K15756" s="9">
        <v>753.39407886904701</v>
      </c>
      <c r="L15756" s="9">
        <v>622.02011465053704</v>
      </c>
      <c r="M15756" s="9">
        <v>355.18153416666598</v>
      </c>
      <c r="N15756" s="9">
        <v>366.42293055555501</v>
      </c>
      <c r="O15756" s="9">
        <v>377.36825725806398</v>
      </c>
      <c r="P15756" s="9">
        <v>432.10451999999998</v>
      </c>
      <c r="Q15756" s="9">
        <v>404.16109408602102</v>
      </c>
      <c r="R15756" s="9">
        <v>346.08358888888802</v>
      </c>
      <c r="S15756" s="9">
        <v>511.73233593750001</v>
      </c>
      <c r="T15756" s="9">
        <v>473.06626361111103</v>
      </c>
    </row>
    <row r="15757" spans="1:20" x14ac:dyDescent="0.35">
      <c r="A15757">
        <f t="shared" si="480"/>
        <v>15757</v>
      </c>
      <c r="B15757" s="3" t="s">
        <v>1038</v>
      </c>
      <c r="C15757" s="3" t="s">
        <v>75</v>
      </c>
      <c r="D15757" s="3" t="s">
        <v>17</v>
      </c>
      <c r="E15757">
        <v>2020</v>
      </c>
      <c r="F15757" s="3" t="str">
        <f t="shared" si="479"/>
        <v>RCElevMICA2020</v>
      </c>
      <c r="G15757" s="9">
        <v>2460.51188976</v>
      </c>
      <c r="H15757" s="9">
        <v>2459.3504723999999</v>
      </c>
      <c r="I15757" s="9">
        <v>2451.9423356799998</v>
      </c>
      <c r="J15757" s="9">
        <v>2445.3347239199902</v>
      </c>
      <c r="K15757" s="9">
        <v>2431.1090016799999</v>
      </c>
      <c r="L15757" s="9">
        <v>2422.3393163599999</v>
      </c>
      <c r="M15757" s="9">
        <v>2420.15427692</v>
      </c>
      <c r="N15757" s="9">
        <v>2420.73170476</v>
      </c>
      <c r="O15757" s="9">
        <v>2429.9967969200002</v>
      </c>
      <c r="P15757" s="9">
        <v>2458.01188968</v>
      </c>
      <c r="Q15757" s="9">
        <v>2460.3380052399998</v>
      </c>
      <c r="R15757" s="9">
        <v>2460.1214697999999</v>
      </c>
      <c r="S15757" s="9">
        <v>2459.7015222800001</v>
      </c>
      <c r="T15757" s="9">
        <v>2457.3360366399902</v>
      </c>
    </row>
    <row r="15758" spans="1:20" x14ac:dyDescent="0.35">
      <c r="A15758">
        <f t="shared" si="480"/>
        <v>15758</v>
      </c>
      <c r="B15758" s="3" t="s">
        <v>1038</v>
      </c>
      <c r="C15758" s="3" t="s">
        <v>75</v>
      </c>
      <c r="D15758" s="3" t="s">
        <v>17</v>
      </c>
      <c r="E15758">
        <v>2021</v>
      </c>
      <c r="F15758" s="3" t="str">
        <f t="shared" si="479"/>
        <v>RCElevMICA2021</v>
      </c>
      <c r="G15758" s="9">
        <v>2457.4147767999998</v>
      </c>
      <c r="H15758" s="9">
        <v>2455.1247504799999</v>
      </c>
      <c r="I15758" s="9">
        <v>2444.13065564</v>
      </c>
      <c r="J15758" s="9">
        <v>2437.39509112</v>
      </c>
      <c r="K15758" s="9">
        <v>2417.47383064</v>
      </c>
      <c r="L15758" s="9">
        <v>2405.4561137199998</v>
      </c>
      <c r="M15758" s="9">
        <v>2398.2809166399902</v>
      </c>
      <c r="N15758" s="9">
        <v>2398.6811791199998</v>
      </c>
      <c r="O15758" s="9">
        <v>2419.4160879199999</v>
      </c>
      <c r="P15758" s="9">
        <v>2458.1398424399999</v>
      </c>
      <c r="Q15758" s="9">
        <v>2462.81503944</v>
      </c>
      <c r="R15758" s="9">
        <v>2462.5263255199902</v>
      </c>
      <c r="S15758" s="9">
        <v>2462.2671391600002</v>
      </c>
      <c r="T15758" s="9">
        <v>2461.6076903200001</v>
      </c>
    </row>
    <row r="15759" spans="1:20" x14ac:dyDescent="0.35">
      <c r="A15759">
        <f t="shared" si="480"/>
        <v>15759</v>
      </c>
      <c r="B15759" s="3" t="s">
        <v>1038</v>
      </c>
      <c r="C15759" s="3" t="s">
        <v>75</v>
      </c>
      <c r="D15759" s="3" t="s">
        <v>17</v>
      </c>
      <c r="E15759">
        <v>2022</v>
      </c>
      <c r="F15759" s="3" t="str">
        <f t="shared" si="479"/>
        <v>RCElevMICA2022</v>
      </c>
      <c r="G15759" s="9">
        <v>2460.9318372799999</v>
      </c>
      <c r="H15759" s="9">
        <v>2458.81241464</v>
      </c>
      <c r="I15759" s="9">
        <v>2449.9049340400002</v>
      </c>
      <c r="J15759" s="9">
        <v>2446.9620205599999</v>
      </c>
      <c r="K15759" s="9">
        <v>2438.7697630799998</v>
      </c>
      <c r="L15759" s="9">
        <v>2428.8616262800001</v>
      </c>
      <c r="M15759" s="9">
        <v>2427.3360356799999</v>
      </c>
      <c r="N15759" s="9">
        <v>2426.6765868399998</v>
      </c>
      <c r="O15759" s="9">
        <v>2447.5886609999998</v>
      </c>
      <c r="P15759" s="9">
        <v>2460.05913384</v>
      </c>
      <c r="Q15759" s="9">
        <v>2462.8773753999999</v>
      </c>
      <c r="R15759" s="9">
        <v>2461.9324934800002</v>
      </c>
      <c r="S15759" s="9">
        <v>2459.5866928800001</v>
      </c>
      <c r="T15759" s="9">
        <v>2452.1063776800002</v>
      </c>
    </row>
    <row r="15760" spans="1:20" x14ac:dyDescent="0.35">
      <c r="A15760">
        <f t="shared" si="480"/>
        <v>15760</v>
      </c>
      <c r="B15760" s="3" t="s">
        <v>1038</v>
      </c>
      <c r="C15760" s="3" t="s">
        <v>75</v>
      </c>
      <c r="D15760" s="3" t="s">
        <v>17</v>
      </c>
      <c r="E15760">
        <v>2023</v>
      </c>
      <c r="F15760" s="3" t="str">
        <f t="shared" si="479"/>
        <v>RCElevMICA2023</v>
      </c>
      <c r="G15760" s="9">
        <v>2446.5322305199902</v>
      </c>
      <c r="H15760" s="9">
        <v>2433.6319676399999</v>
      </c>
      <c r="I15760" s="9">
        <v>2420.5971903200002</v>
      </c>
      <c r="J15760" s="9">
        <v>2415.0197623199901</v>
      </c>
      <c r="K15760" s="9">
        <v>2406.8668749200001</v>
      </c>
      <c r="L15760" s="9">
        <v>2401.7290794800001</v>
      </c>
      <c r="M15760" s="9">
        <v>2398.85506364</v>
      </c>
      <c r="N15760" s="9">
        <v>2398.3498142799999</v>
      </c>
      <c r="O15760" s="9">
        <v>2405.34456516</v>
      </c>
      <c r="P15760" s="9">
        <v>2444.96726984</v>
      </c>
      <c r="Q15760" s="9">
        <v>2462.00467196</v>
      </c>
      <c r="R15760" s="9">
        <v>2462.0407611999999</v>
      </c>
      <c r="S15760" s="9">
        <v>2462.1818373199999</v>
      </c>
      <c r="T15760" s="9">
        <v>2461.6076903200001</v>
      </c>
    </row>
    <row r="15761" spans="1:20" x14ac:dyDescent="0.35">
      <c r="A15761">
        <f t="shared" si="480"/>
        <v>15761</v>
      </c>
      <c r="B15761" s="3" t="s">
        <v>1038</v>
      </c>
      <c r="C15761" s="3" t="s">
        <v>75</v>
      </c>
      <c r="D15761" s="3" t="s">
        <v>17</v>
      </c>
      <c r="E15761">
        <v>2024</v>
      </c>
      <c r="F15761" s="3" t="str">
        <f t="shared" si="479"/>
        <v>RCElevMICA2024</v>
      </c>
      <c r="G15761" s="9">
        <v>2461.5125459599999</v>
      </c>
      <c r="H15761" s="9">
        <v>2460.4495538000001</v>
      </c>
      <c r="I15761" s="9">
        <v>2452.69364804</v>
      </c>
      <c r="J15761" s="9">
        <v>2447.1883985200002</v>
      </c>
      <c r="K15761" s="9">
        <v>2429.06503836</v>
      </c>
      <c r="L15761" s="9">
        <v>2416.7553266800001</v>
      </c>
      <c r="M15761" s="9">
        <v>2413.4679249999999</v>
      </c>
      <c r="N15761" s="9">
        <v>2412.0637254799999</v>
      </c>
      <c r="O15761" s="9">
        <v>2432.5755371599998</v>
      </c>
      <c r="P15761" s="9">
        <v>2456.6175326799998</v>
      </c>
      <c r="Q15761" s="9">
        <v>2457.3491600000002</v>
      </c>
      <c r="R15761" s="9">
        <v>2456.1614959200001</v>
      </c>
      <c r="S15761" s="9">
        <v>2450.2166138399998</v>
      </c>
      <c r="T15761" s="9">
        <v>2438.2120202800002</v>
      </c>
    </row>
    <row r="15762" spans="1:20" x14ac:dyDescent="0.35">
      <c r="A15762">
        <f t="shared" si="480"/>
        <v>15762</v>
      </c>
      <c r="B15762" s="3" t="s">
        <v>1038</v>
      </c>
      <c r="C15762" s="3" t="s">
        <v>75</v>
      </c>
      <c r="D15762" s="3" t="s">
        <v>17</v>
      </c>
      <c r="E15762">
        <v>2025</v>
      </c>
      <c r="F15762" s="3" t="str">
        <f t="shared" si="479"/>
        <v>RCElevMICA2025</v>
      </c>
      <c r="G15762" s="9">
        <v>2433.8616264399998</v>
      </c>
      <c r="H15762" s="9">
        <v>2417.05060228</v>
      </c>
      <c r="I15762" s="9">
        <v>2400.2362972800001</v>
      </c>
      <c r="J15762" s="9">
        <v>2401.8373471999998</v>
      </c>
      <c r="K15762" s="9">
        <v>2399.03550984</v>
      </c>
      <c r="L15762" s="9">
        <v>2393.3104440399902</v>
      </c>
      <c r="M15762" s="9">
        <v>2391.0696303200002</v>
      </c>
      <c r="N15762" s="9">
        <v>2394.4423338400002</v>
      </c>
      <c r="O15762" s="9">
        <v>2430.8071643999901</v>
      </c>
      <c r="P15762" s="9">
        <v>2459.1273752799998</v>
      </c>
      <c r="Q15762" s="9">
        <v>2462.3425984800001</v>
      </c>
      <c r="R15762" s="9">
        <v>2461.7323622399999</v>
      </c>
      <c r="S15762" s="9">
        <v>2458.9403674</v>
      </c>
      <c r="T15762" s="9">
        <v>2455.2822308</v>
      </c>
    </row>
    <row r="15763" spans="1:20" x14ac:dyDescent="0.35">
      <c r="A15763">
        <f t="shared" si="480"/>
        <v>15763</v>
      </c>
      <c r="B15763" s="3" t="s">
        <v>1038</v>
      </c>
      <c r="C15763" s="3" t="s">
        <v>75</v>
      </c>
      <c r="D15763" s="3" t="s">
        <v>17</v>
      </c>
      <c r="E15763">
        <v>2026</v>
      </c>
      <c r="F15763" s="3" t="str">
        <f t="shared" si="479"/>
        <v>RCElevMICA2026</v>
      </c>
      <c r="G15763" s="9">
        <v>2456.2566402799998</v>
      </c>
      <c r="H15763" s="9">
        <v>2456.1254066799902</v>
      </c>
      <c r="I15763" s="9">
        <v>2449.4849865199999</v>
      </c>
      <c r="J15763" s="9">
        <v>2447.9889234799998</v>
      </c>
      <c r="K15763" s="9">
        <v>2439.6523090400001</v>
      </c>
      <c r="L15763" s="9">
        <v>2426.3550645199998</v>
      </c>
      <c r="M15763" s="9">
        <v>2397.6969271200001</v>
      </c>
      <c r="N15763" s="9">
        <v>2386.1122810799998</v>
      </c>
      <c r="O15763" s="9">
        <v>2423.8353794</v>
      </c>
      <c r="P15763" s="9">
        <v>2462.1949606799999</v>
      </c>
      <c r="Q15763" s="9">
        <v>2462.2933858799902</v>
      </c>
      <c r="R15763" s="9">
        <v>2462.3097900799999</v>
      </c>
      <c r="S15763" s="9">
        <v>2460.96136484</v>
      </c>
      <c r="T15763" s="9">
        <v>2461.3255380800001</v>
      </c>
    </row>
    <row r="15764" spans="1:20" x14ac:dyDescent="0.35">
      <c r="A15764">
        <f t="shared" si="480"/>
        <v>15764</v>
      </c>
      <c r="B15764" s="3" t="s">
        <v>1038</v>
      </c>
      <c r="C15764" s="3" t="s">
        <v>75</v>
      </c>
      <c r="D15764" s="3" t="s">
        <v>17</v>
      </c>
      <c r="E15764">
        <v>2027</v>
      </c>
      <c r="F15764" s="3" t="str">
        <f t="shared" si="479"/>
        <v>RCElevMICA2027</v>
      </c>
      <c r="G15764" s="9">
        <v>2458.3924671199902</v>
      </c>
      <c r="H15764" s="9">
        <v>2446.7618893200001</v>
      </c>
      <c r="I15764" s="9">
        <v>2430.9219938000001</v>
      </c>
      <c r="J15764" s="9">
        <v>2424.2520460800001</v>
      </c>
      <c r="K15764" s="9">
        <v>2412.68380424</v>
      </c>
      <c r="L15764" s="9">
        <v>2406.7454838399999</v>
      </c>
      <c r="M15764" s="9">
        <v>2404.0715992400001</v>
      </c>
      <c r="N15764" s="9">
        <v>2405.8006019200002</v>
      </c>
      <c r="O15764" s="9">
        <v>2416.8078201200001</v>
      </c>
      <c r="P15764" s="9">
        <v>2439.5998156000001</v>
      </c>
      <c r="Q15764" s="9">
        <v>2456.1877426399901</v>
      </c>
      <c r="R15764" s="9">
        <v>2456.6437793999999</v>
      </c>
      <c r="S15764" s="9">
        <v>2454.3996848400002</v>
      </c>
      <c r="T15764" s="9">
        <v>2444.4849863599902</v>
      </c>
    </row>
    <row r="15765" spans="1:20" x14ac:dyDescent="0.35">
      <c r="A15765">
        <f t="shared" si="480"/>
        <v>15765</v>
      </c>
      <c r="B15765" s="3" t="s">
        <v>1038</v>
      </c>
      <c r="C15765" s="3" t="s">
        <v>75</v>
      </c>
      <c r="D15765" s="3" t="s">
        <v>17</v>
      </c>
      <c r="E15765">
        <v>2028</v>
      </c>
      <c r="F15765" s="3" t="str">
        <f t="shared" si="479"/>
        <v>RCElevMICA2028</v>
      </c>
      <c r="G15765" s="9">
        <v>2441.8964035999902</v>
      </c>
      <c r="H15765" s="9">
        <v>2435.00007792</v>
      </c>
      <c r="I15765" s="9">
        <v>2418.1792112399999</v>
      </c>
      <c r="J15765" s="9">
        <v>2410.8760613999998</v>
      </c>
      <c r="K15765" s="9">
        <v>2400.46267524</v>
      </c>
      <c r="L15765" s="9">
        <v>2394.99023412</v>
      </c>
      <c r="M15765" s="9">
        <v>2392.68708444</v>
      </c>
      <c r="N15765" s="9">
        <v>2392.5000765599998</v>
      </c>
      <c r="O15765" s="9">
        <v>2410.86949972</v>
      </c>
      <c r="P15765" s="9">
        <v>2426.3025710799998</v>
      </c>
      <c r="Q15765" s="9">
        <v>2431.8668757199998</v>
      </c>
      <c r="R15765" s="9">
        <v>2429.79994652</v>
      </c>
      <c r="S15765" s="9">
        <v>2419.5801299200002</v>
      </c>
      <c r="T15765" s="9">
        <v>2404.62278036</v>
      </c>
    </row>
    <row r="15766" spans="1:20" x14ac:dyDescent="0.35">
      <c r="A15766">
        <f t="shared" si="480"/>
        <v>15766</v>
      </c>
      <c r="B15766" s="3" t="s">
        <v>1038</v>
      </c>
      <c r="C15766" s="3" t="s">
        <v>75</v>
      </c>
      <c r="D15766" s="3" t="s">
        <v>17</v>
      </c>
      <c r="E15766">
        <v>2029</v>
      </c>
      <c r="F15766" s="3" t="str">
        <f t="shared" si="479"/>
        <v>RCElevMICA2029</v>
      </c>
      <c r="G15766" s="9">
        <v>2400.5381345599999</v>
      </c>
      <c r="H15766" s="9">
        <v>2393.6680556000001</v>
      </c>
      <c r="I15766" s="9">
        <v>2385.2100500799902</v>
      </c>
      <c r="J15766" s="9">
        <v>2387.7887903199999</v>
      </c>
      <c r="K15766" s="9">
        <v>2384.1044069999998</v>
      </c>
      <c r="L15766" s="9">
        <v>2380.5446956000001</v>
      </c>
      <c r="M15766" s="9">
        <v>2382.09981376</v>
      </c>
      <c r="N15766" s="9">
        <v>2384.0748794400001</v>
      </c>
      <c r="O15766" s="9">
        <v>2409.5112319599998</v>
      </c>
      <c r="P15766" s="9">
        <v>2435.7907603599901</v>
      </c>
      <c r="Q15766" s="9">
        <v>2456.8439106400001</v>
      </c>
      <c r="R15766" s="9">
        <v>2457.5460103999999</v>
      </c>
      <c r="S15766" s="9">
        <v>2455.8432544399998</v>
      </c>
      <c r="T15766" s="9">
        <v>2449.82291304</v>
      </c>
    </row>
    <row r="15767" spans="1:20" x14ac:dyDescent="0.35">
      <c r="A15767">
        <f t="shared" si="480"/>
        <v>15767</v>
      </c>
      <c r="B15767" s="3" t="s">
        <v>1038</v>
      </c>
      <c r="C15767" s="3" t="s">
        <v>86</v>
      </c>
      <c r="D15767" s="3" t="s">
        <v>17</v>
      </c>
      <c r="E15767">
        <v>2020</v>
      </c>
      <c r="F15767" s="3" t="str">
        <f t="shared" si="479"/>
        <v>RCQOutMICA2020</v>
      </c>
      <c r="G15767" s="9">
        <v>12.157733367582299</v>
      </c>
      <c r="H15767" s="9">
        <v>17.071737574422698</v>
      </c>
      <c r="I15767" s="9">
        <v>27.775217798839101</v>
      </c>
      <c r="J15767" s="9">
        <v>15.168696943256499</v>
      </c>
      <c r="K15767" s="9">
        <v>28.192311545024399</v>
      </c>
      <c r="L15767" s="9">
        <v>15.969400667567699</v>
      </c>
      <c r="M15767" s="9">
        <v>11.8196252126156</v>
      </c>
      <c r="N15767" s="9">
        <v>9.4438011361506895</v>
      </c>
      <c r="O15767" s="9">
        <v>11.068482994223199</v>
      </c>
      <c r="P15767" s="9">
        <v>13.663940131136901</v>
      </c>
      <c r="Q15767" s="9">
        <v>48.0968101764702</v>
      </c>
      <c r="R15767" s="9">
        <v>41.088879262421599</v>
      </c>
      <c r="S15767" s="9">
        <v>30.943400752660999</v>
      </c>
      <c r="T15767" s="9">
        <v>24.763028661343402</v>
      </c>
    </row>
    <row r="15768" spans="1:20" x14ac:dyDescent="0.35">
      <c r="A15768">
        <f t="shared" si="480"/>
        <v>15768</v>
      </c>
      <c r="B15768" s="3" t="s">
        <v>1038</v>
      </c>
      <c r="C15768" s="3" t="s">
        <v>86</v>
      </c>
      <c r="D15768" s="3" t="s">
        <v>17</v>
      </c>
      <c r="E15768">
        <v>2021</v>
      </c>
      <c r="F15768" s="3" t="str">
        <f t="shared" si="479"/>
        <v>RCQOutMICA2021</v>
      </c>
      <c r="G15768" s="9">
        <v>11.1429358268346</v>
      </c>
      <c r="H15768" s="9">
        <v>16.687603177337799</v>
      </c>
      <c r="I15768" s="9">
        <v>25.5349528692756</v>
      </c>
      <c r="J15768" s="9">
        <v>15.6458997154872</v>
      </c>
      <c r="K15768" s="9">
        <v>36.636527056702</v>
      </c>
      <c r="L15768" s="9">
        <v>20.782371538102701</v>
      </c>
      <c r="M15768" s="9">
        <v>26.407938497994799</v>
      </c>
      <c r="N15768" s="9">
        <v>12.436451287533099</v>
      </c>
      <c r="O15768" s="9">
        <v>9.6022948669097392</v>
      </c>
      <c r="P15768" s="9">
        <v>13.5153558933293</v>
      </c>
      <c r="Q15768" s="9">
        <v>70.578276077522105</v>
      </c>
      <c r="R15768" s="9">
        <v>60.852303445485397</v>
      </c>
      <c r="S15768" s="9">
        <v>44.653774105125301</v>
      </c>
      <c r="T15768" s="9">
        <v>27.684008962845201</v>
      </c>
    </row>
    <row r="15769" spans="1:20" x14ac:dyDescent="0.35">
      <c r="A15769">
        <f t="shared" si="480"/>
        <v>15769</v>
      </c>
      <c r="B15769" s="3" t="s">
        <v>1038</v>
      </c>
      <c r="C15769" s="3" t="s">
        <v>86</v>
      </c>
      <c r="D15769" s="3" t="s">
        <v>17</v>
      </c>
      <c r="E15769">
        <v>2022</v>
      </c>
      <c r="F15769" s="3" t="str">
        <f t="shared" si="479"/>
        <v>RCQOutMICA2022</v>
      </c>
      <c r="G15769" s="9">
        <v>19.661658831410101</v>
      </c>
      <c r="H15769" s="9">
        <v>17.089476993941499</v>
      </c>
      <c r="I15769" s="9">
        <v>27.686240309729104</v>
      </c>
      <c r="J15769" s="9">
        <v>13.921705497986901</v>
      </c>
      <c r="K15769" s="9">
        <v>23.655169558089899</v>
      </c>
      <c r="L15769" s="9">
        <v>20.192875692225201</v>
      </c>
      <c r="M15769" s="9">
        <v>9.8105715626867998</v>
      </c>
      <c r="N15769" s="9">
        <v>16.895612746989801</v>
      </c>
      <c r="O15769" s="9">
        <v>10.306514911190501</v>
      </c>
      <c r="P15769" s="9">
        <v>41.137175853360397</v>
      </c>
      <c r="Q15769" s="9">
        <v>40.633261505101203</v>
      </c>
      <c r="R15769" s="9">
        <v>39.157202247970098</v>
      </c>
      <c r="S15769" s="9">
        <v>34.6321184313516</v>
      </c>
      <c r="T15769" s="9">
        <v>29.3738264209906</v>
      </c>
    </row>
    <row r="15770" spans="1:20" x14ac:dyDescent="0.35">
      <c r="A15770">
        <f t="shared" si="480"/>
        <v>15770</v>
      </c>
      <c r="B15770" s="3" t="s">
        <v>1038</v>
      </c>
      <c r="C15770" s="3" t="s">
        <v>86</v>
      </c>
      <c r="D15770" s="3" t="s">
        <v>17</v>
      </c>
      <c r="E15770">
        <v>2023</v>
      </c>
      <c r="F15770" s="3" t="str">
        <f t="shared" si="479"/>
        <v>RCQOutMICA2023</v>
      </c>
      <c r="G15770" s="9">
        <v>16.1061886052304</v>
      </c>
      <c r="H15770" s="9">
        <v>30.477546793413602</v>
      </c>
      <c r="I15770" s="9">
        <v>27.117440603453598</v>
      </c>
      <c r="J15770" s="9">
        <v>13.465282379148499</v>
      </c>
      <c r="K15770" s="9">
        <v>16.854806196102</v>
      </c>
      <c r="L15770" s="9">
        <v>11.0636758768362</v>
      </c>
      <c r="M15770" s="9">
        <v>12.730990328908</v>
      </c>
      <c r="N15770" s="9">
        <v>9.6253391698955504</v>
      </c>
      <c r="O15770" s="9">
        <v>15.3727132209785</v>
      </c>
      <c r="P15770" s="9">
        <v>16.8315648312437</v>
      </c>
      <c r="Q15770" s="9">
        <v>26.542790888511</v>
      </c>
      <c r="R15770" s="9">
        <v>44.516531281836201</v>
      </c>
      <c r="S15770" s="9">
        <v>31.533919242233299</v>
      </c>
      <c r="T15770" s="9">
        <v>28.620201953904601</v>
      </c>
    </row>
    <row r="15771" spans="1:20" x14ac:dyDescent="0.35">
      <c r="A15771">
        <f t="shared" si="480"/>
        <v>15771</v>
      </c>
      <c r="B15771" s="3" t="s">
        <v>1038</v>
      </c>
      <c r="C15771" s="3" t="s">
        <v>86</v>
      </c>
      <c r="D15771" s="3" t="s">
        <v>17</v>
      </c>
      <c r="E15771">
        <v>2024</v>
      </c>
      <c r="F15771" s="3" t="str">
        <f t="shared" si="479"/>
        <v>RCQOutMICA2024</v>
      </c>
      <c r="G15771" s="9">
        <v>20.830697575675799</v>
      </c>
      <c r="H15771" s="9">
        <v>18.387741626694002</v>
      </c>
      <c r="I15771" s="9">
        <v>30.808465333362001</v>
      </c>
      <c r="J15771" s="9">
        <v>14.7009753175198</v>
      </c>
      <c r="K15771" s="9">
        <v>35.4996121586519</v>
      </c>
      <c r="L15771" s="9">
        <v>22.876145801800401</v>
      </c>
      <c r="M15771" s="9">
        <v>13.870162149171801</v>
      </c>
      <c r="N15771" s="9">
        <v>10.1315182320809</v>
      </c>
      <c r="O15771" s="9">
        <v>6.8000836216947604</v>
      </c>
      <c r="P15771" s="9">
        <v>9.7941742936668703</v>
      </c>
      <c r="Q15771" s="9">
        <v>33.8777654106201</v>
      </c>
      <c r="R15771" s="9">
        <v>29.878532294407702</v>
      </c>
      <c r="S15771" s="9">
        <v>37.329310822860499</v>
      </c>
      <c r="T15771" s="9">
        <v>28.540599549351398</v>
      </c>
    </row>
    <row r="15772" spans="1:20" x14ac:dyDescent="0.35">
      <c r="A15772">
        <f t="shared" si="480"/>
        <v>15772</v>
      </c>
      <c r="B15772" s="3" t="s">
        <v>1038</v>
      </c>
      <c r="C15772" s="3" t="s">
        <v>86</v>
      </c>
      <c r="D15772" s="3" t="s">
        <v>17</v>
      </c>
      <c r="E15772">
        <v>2025</v>
      </c>
      <c r="F15772" s="3" t="str">
        <f t="shared" si="479"/>
        <v>RCQOutMICA2025</v>
      </c>
      <c r="G15772" s="9">
        <v>12.469328470046101</v>
      </c>
      <c r="H15772" s="9">
        <v>29.850610613014901</v>
      </c>
      <c r="I15772" s="9">
        <v>27.627139349593101</v>
      </c>
      <c r="J15772" s="9">
        <v>2.0850133640179198</v>
      </c>
      <c r="K15772" s="9">
        <v>8.3385313387031204</v>
      </c>
      <c r="L15772" s="9">
        <v>11.896148752719901</v>
      </c>
      <c r="M15772" s="9">
        <v>11.6571720719319</v>
      </c>
      <c r="N15772" s="9">
        <v>8.7395235231986099</v>
      </c>
      <c r="O15772" s="9">
        <v>10.0857873490537</v>
      </c>
      <c r="P15772" s="9">
        <v>15.0807653266248</v>
      </c>
      <c r="Q15772" s="9">
        <v>38.643042897329799</v>
      </c>
      <c r="R15772" s="9">
        <v>29.547182724093599</v>
      </c>
      <c r="S15772" s="9">
        <v>41.821977878378902</v>
      </c>
      <c r="T15772" s="9">
        <v>29.2947756588093</v>
      </c>
    </row>
    <row r="15773" spans="1:20" x14ac:dyDescent="0.35">
      <c r="A15773">
        <f t="shared" si="480"/>
        <v>15773</v>
      </c>
      <c r="B15773" s="3" t="s">
        <v>1038</v>
      </c>
      <c r="C15773" s="3" t="s">
        <v>86</v>
      </c>
      <c r="D15773" s="3" t="s">
        <v>17</v>
      </c>
      <c r="E15773">
        <v>2026</v>
      </c>
      <c r="F15773" s="3" t="str">
        <f t="shared" si="479"/>
        <v>RCQOutMICA2026</v>
      </c>
      <c r="G15773" s="9">
        <v>10.8260515778342</v>
      </c>
      <c r="H15773" s="9">
        <v>16.5818132813083</v>
      </c>
      <c r="I15773" s="9">
        <v>26.074798780411101</v>
      </c>
      <c r="J15773" s="9">
        <v>14.6630333296026</v>
      </c>
      <c r="K15773" s="9">
        <v>23.115763532486401</v>
      </c>
      <c r="L15773" s="9">
        <v>25.123305119022</v>
      </c>
      <c r="M15773" s="9">
        <v>87.648475939236505</v>
      </c>
      <c r="N15773" s="9">
        <v>54.493534631965098</v>
      </c>
      <c r="O15773" s="9">
        <v>5.8073972981387003</v>
      </c>
      <c r="P15773" s="9">
        <v>16.9972241972341</v>
      </c>
      <c r="Q15773" s="9">
        <v>52.428165218201102</v>
      </c>
      <c r="R15773" s="9">
        <v>35.682014253067699</v>
      </c>
      <c r="S15773" s="9">
        <v>30.946063541367099</v>
      </c>
      <c r="T15773" s="9">
        <v>10.4522723101416</v>
      </c>
    </row>
    <row r="15774" spans="1:20" x14ac:dyDescent="0.35">
      <c r="A15774">
        <f t="shared" si="480"/>
        <v>15774</v>
      </c>
      <c r="B15774" s="3" t="s">
        <v>1038</v>
      </c>
      <c r="C15774" s="3" t="s">
        <v>86</v>
      </c>
      <c r="D15774" s="3" t="s">
        <v>17</v>
      </c>
      <c r="E15774">
        <v>2027</v>
      </c>
      <c r="F15774" s="3" t="str">
        <f t="shared" si="479"/>
        <v>RCQOutMICA2027</v>
      </c>
      <c r="G15774" s="9">
        <v>17.912829106102599</v>
      </c>
      <c r="H15774" s="9">
        <v>33.740287376664902</v>
      </c>
      <c r="I15774" s="9">
        <v>30.9789224823915</v>
      </c>
      <c r="J15774" s="9">
        <v>14.348500480512101</v>
      </c>
      <c r="K15774" s="9">
        <v>22.091113552549999</v>
      </c>
      <c r="L15774" s="9">
        <v>10.871653854896801</v>
      </c>
      <c r="M15774" s="9">
        <v>11.552564590279999</v>
      </c>
      <c r="N15774" s="9">
        <v>9.3753801364873599</v>
      </c>
      <c r="O15774" s="9">
        <v>14.092855133331099</v>
      </c>
      <c r="P15774" s="9">
        <v>15.893712423649299</v>
      </c>
      <c r="Q15774" s="9">
        <v>15.684655940284401</v>
      </c>
      <c r="R15774" s="9">
        <v>25.040763575273001</v>
      </c>
      <c r="S15774" s="9">
        <v>32.593732849979602</v>
      </c>
      <c r="T15774" s="9">
        <v>26.752121694628201</v>
      </c>
    </row>
    <row r="15775" spans="1:20" x14ac:dyDescent="0.35">
      <c r="A15775">
        <f t="shared" si="480"/>
        <v>15775</v>
      </c>
      <c r="B15775" s="3" t="s">
        <v>1038</v>
      </c>
      <c r="C15775" s="3" t="s">
        <v>86</v>
      </c>
      <c r="D15775" s="3" t="s">
        <v>17</v>
      </c>
      <c r="E15775">
        <v>2028</v>
      </c>
      <c r="F15775" s="3" t="str">
        <f t="shared" si="479"/>
        <v>RCQOutMICA2028</v>
      </c>
      <c r="G15775" s="9">
        <v>11.0282333514283</v>
      </c>
      <c r="H15775" s="9">
        <v>17.8856080625619</v>
      </c>
      <c r="I15775" s="9">
        <v>29.7282125053394</v>
      </c>
      <c r="J15775" s="9">
        <v>14.014483048190302</v>
      </c>
      <c r="K15775" s="9">
        <v>19.300886322872898</v>
      </c>
      <c r="L15775" s="9">
        <v>11.5008305679637</v>
      </c>
      <c r="M15775" s="9">
        <v>9.6840209586390191</v>
      </c>
      <c r="N15775" s="9">
        <v>10.1738700577801</v>
      </c>
      <c r="O15775" s="9">
        <v>9.3050880780003293</v>
      </c>
      <c r="P15775" s="9">
        <v>11.207801395126801</v>
      </c>
      <c r="Q15775" s="9">
        <v>16.4560643636135</v>
      </c>
      <c r="R15775" s="9">
        <v>21.8734797630134</v>
      </c>
      <c r="S15775" s="9">
        <v>37.431995274438997</v>
      </c>
      <c r="T15775" s="9">
        <v>26.403737732639101</v>
      </c>
    </row>
    <row r="15776" spans="1:20" x14ac:dyDescent="0.35">
      <c r="A15776">
        <f t="shared" si="480"/>
        <v>15776</v>
      </c>
      <c r="B15776" s="3" t="s">
        <v>1038</v>
      </c>
      <c r="C15776" s="3" t="s">
        <v>86</v>
      </c>
      <c r="D15776" s="3" t="s">
        <v>17</v>
      </c>
      <c r="E15776">
        <v>2029</v>
      </c>
      <c r="F15776" s="3" t="str">
        <f t="shared" si="479"/>
        <v>RCQOutMICA2029</v>
      </c>
      <c r="G15776" s="9">
        <v>10.7116808806823</v>
      </c>
      <c r="H15776" s="9">
        <v>14.1354540746669</v>
      </c>
      <c r="I15776" s="9">
        <v>13.219286137699701</v>
      </c>
      <c r="J15776" s="9">
        <v>1.4790658677070601</v>
      </c>
      <c r="K15776" s="9">
        <v>8.3309155154859305</v>
      </c>
      <c r="L15776" s="9">
        <v>10.249442542372</v>
      </c>
      <c r="M15776" s="9">
        <v>9.4901138088672194</v>
      </c>
      <c r="N15776" s="9">
        <v>12.010602926241102</v>
      </c>
      <c r="O15776" s="9">
        <v>7.3400102965738503</v>
      </c>
      <c r="P15776" s="9">
        <v>16.455454562294001</v>
      </c>
      <c r="Q15776" s="9">
        <v>20.5803610802317</v>
      </c>
      <c r="R15776" s="9">
        <v>30.3176318879447</v>
      </c>
      <c r="S15776" s="9">
        <v>30.4594342617231</v>
      </c>
      <c r="T15776" s="9">
        <v>26.7275913527758</v>
      </c>
    </row>
    <row r="15777" spans="1:20" x14ac:dyDescent="0.35">
      <c r="A15777">
        <f t="shared" si="480"/>
        <v>15777</v>
      </c>
      <c r="B15777" s="3" t="s">
        <v>1038</v>
      </c>
      <c r="C15777" s="3" t="s">
        <v>95</v>
      </c>
      <c r="D15777" s="3" t="s">
        <v>17</v>
      </c>
      <c r="E15777">
        <v>2020</v>
      </c>
      <c r="F15777" s="3" t="str">
        <f t="shared" si="479"/>
        <v>RCSpillMICA2020</v>
      </c>
      <c r="G15777" s="9">
        <v>0</v>
      </c>
      <c r="H15777" s="9">
        <v>0</v>
      </c>
      <c r="I15777" s="9">
        <v>0.46992845698555502</v>
      </c>
      <c r="J15777" s="9">
        <v>0</v>
      </c>
      <c r="K15777" s="9">
        <v>0.89966013962083302</v>
      </c>
      <c r="L15777" s="9">
        <v>0</v>
      </c>
      <c r="M15777" s="9">
        <v>0</v>
      </c>
      <c r="N15777" s="9">
        <v>0</v>
      </c>
      <c r="O15777" s="9">
        <v>0</v>
      </c>
      <c r="P15777" s="9">
        <v>0</v>
      </c>
      <c r="Q15777" s="9">
        <v>10.385666361357501</v>
      </c>
      <c r="R15777" s="9">
        <v>5.6310514333772197</v>
      </c>
      <c r="S15777" s="9">
        <v>0.27227118878658801</v>
      </c>
      <c r="T15777" s="9">
        <v>8.3706454876527701E-3</v>
      </c>
    </row>
    <row r="15778" spans="1:20" x14ac:dyDescent="0.35">
      <c r="A15778">
        <f t="shared" si="480"/>
        <v>15778</v>
      </c>
      <c r="B15778" s="3" t="s">
        <v>1038</v>
      </c>
      <c r="C15778" s="3" t="s">
        <v>95</v>
      </c>
      <c r="D15778" s="3" t="s">
        <v>17</v>
      </c>
      <c r="E15778">
        <v>2021</v>
      </c>
      <c r="F15778" s="3" t="str">
        <f t="shared" si="479"/>
        <v>RCSpillMICA2021</v>
      </c>
      <c r="G15778" s="9">
        <v>0</v>
      </c>
      <c r="H15778" s="9">
        <v>0</v>
      </c>
      <c r="I15778" s="9">
        <v>0.13620109583986101</v>
      </c>
      <c r="J15778" s="9">
        <v>0.12571295762647799</v>
      </c>
      <c r="K15778" s="9">
        <v>5.7486263575281704</v>
      </c>
      <c r="L15778" s="9">
        <v>0</v>
      </c>
      <c r="M15778" s="9">
        <v>1.22744638810694</v>
      </c>
      <c r="N15778" s="9">
        <v>0</v>
      </c>
      <c r="O15778" s="9">
        <v>0</v>
      </c>
      <c r="P15778" s="9">
        <v>0</v>
      </c>
      <c r="Q15778" s="9">
        <v>33.153287497373903</v>
      </c>
      <c r="R15778" s="9">
        <v>8.4165818319576395</v>
      </c>
      <c r="S15778" s="9">
        <v>5.7660990213932202</v>
      </c>
      <c r="T15778" s="9">
        <v>0.37890986851763803</v>
      </c>
    </row>
    <row r="15779" spans="1:20" x14ac:dyDescent="0.35">
      <c r="A15779">
        <f t="shared" si="480"/>
        <v>15779</v>
      </c>
      <c r="B15779" s="3" t="s">
        <v>1038</v>
      </c>
      <c r="C15779" s="3" t="s">
        <v>95</v>
      </c>
      <c r="D15779" s="3" t="s">
        <v>17</v>
      </c>
      <c r="E15779">
        <v>2022</v>
      </c>
      <c r="F15779" s="3" t="str">
        <f t="shared" si="479"/>
        <v>RCSpillMICA2022</v>
      </c>
      <c r="G15779" s="9">
        <v>0</v>
      </c>
      <c r="H15779" s="9">
        <v>0</v>
      </c>
      <c r="I15779" s="9">
        <v>0.65159881652590201</v>
      </c>
      <c r="J15779" s="9">
        <v>1.9042759354838699E-4</v>
      </c>
      <c r="K15779" s="9">
        <v>0.13764696870093701</v>
      </c>
      <c r="L15779" s="9">
        <v>8.37460669462365E-3</v>
      </c>
      <c r="M15779" s="9">
        <v>0</v>
      </c>
      <c r="N15779" s="9">
        <v>0</v>
      </c>
      <c r="O15779" s="9">
        <v>0</v>
      </c>
      <c r="P15779" s="9">
        <v>8.3128584446541591</v>
      </c>
      <c r="Q15779" s="9">
        <v>1.74759907065577</v>
      </c>
      <c r="R15779" s="9">
        <v>3.7204539110345798</v>
      </c>
      <c r="S15779" s="9">
        <v>2.2811694820833299</v>
      </c>
      <c r="T15779" s="9">
        <v>0.85796712940069397</v>
      </c>
    </row>
    <row r="15780" spans="1:20" x14ac:dyDescent="0.35">
      <c r="A15780">
        <f t="shared" si="480"/>
        <v>15780</v>
      </c>
      <c r="B15780" s="3" t="s">
        <v>1038</v>
      </c>
      <c r="C15780" s="3" t="s">
        <v>95</v>
      </c>
      <c r="D15780" s="3" t="s">
        <v>17</v>
      </c>
      <c r="E15780">
        <v>2023</v>
      </c>
      <c r="F15780" s="3" t="str">
        <f t="shared" si="479"/>
        <v>RCSpillMICA2023</v>
      </c>
      <c r="G15780" s="9">
        <v>0</v>
      </c>
      <c r="H15780" s="9">
        <v>1.3762158310177</v>
      </c>
      <c r="I15780" s="9">
        <v>0.179457199626405</v>
      </c>
      <c r="J15780" s="9">
        <v>0</v>
      </c>
      <c r="K15780" s="9">
        <v>0</v>
      </c>
      <c r="L15780" s="9">
        <v>0</v>
      </c>
      <c r="M15780" s="9">
        <v>0</v>
      </c>
      <c r="N15780" s="9">
        <v>0</v>
      </c>
      <c r="O15780" s="9">
        <v>0</v>
      </c>
      <c r="P15780" s="9">
        <v>0</v>
      </c>
      <c r="Q15780" s="9">
        <v>0</v>
      </c>
      <c r="R15780" s="9">
        <v>1.0516955784056901</v>
      </c>
      <c r="S15780" s="9">
        <v>5.57058046680989E-2</v>
      </c>
      <c r="T15780" s="9">
        <v>0.59749481215423605</v>
      </c>
    </row>
    <row r="15781" spans="1:20" x14ac:dyDescent="0.35">
      <c r="A15781">
        <f t="shared" si="480"/>
        <v>15781</v>
      </c>
      <c r="B15781" s="3" t="s">
        <v>1038</v>
      </c>
      <c r="C15781" s="3" t="s">
        <v>95</v>
      </c>
      <c r="D15781" s="3" t="s">
        <v>17</v>
      </c>
      <c r="E15781">
        <v>2024</v>
      </c>
      <c r="F15781" s="3" t="str">
        <f t="shared" si="479"/>
        <v>RCSpillMICA2024</v>
      </c>
      <c r="G15781" s="9">
        <v>0</v>
      </c>
      <c r="H15781" s="9">
        <v>0</v>
      </c>
      <c r="I15781" s="9">
        <v>1.1980049337822201</v>
      </c>
      <c r="J15781" s="9">
        <v>8.6453683185483798E-2</v>
      </c>
      <c r="K15781" s="9">
        <v>3.8350176217612999</v>
      </c>
      <c r="L15781" s="9">
        <v>5.9311381114247302E-2</v>
      </c>
      <c r="M15781" s="9">
        <v>0</v>
      </c>
      <c r="N15781" s="9">
        <v>0</v>
      </c>
      <c r="O15781" s="9">
        <v>0</v>
      </c>
      <c r="P15781" s="9">
        <v>0</v>
      </c>
      <c r="Q15781" s="9">
        <v>1.39443536164808</v>
      </c>
      <c r="R15781" s="9">
        <v>0.79222744759861097</v>
      </c>
      <c r="S15781" s="9">
        <v>3.99309822652343</v>
      </c>
      <c r="T15781" s="9">
        <v>1.8989051094027699E-2</v>
      </c>
    </row>
    <row r="15782" spans="1:20" x14ac:dyDescent="0.35">
      <c r="A15782">
        <f t="shared" si="480"/>
        <v>15782</v>
      </c>
      <c r="B15782" s="3" t="s">
        <v>1038</v>
      </c>
      <c r="C15782" s="3" t="s">
        <v>95</v>
      </c>
      <c r="D15782" s="3" t="s">
        <v>17</v>
      </c>
      <c r="E15782">
        <v>2025</v>
      </c>
      <c r="F15782" s="3" t="str">
        <f t="shared" si="479"/>
        <v>RCSpillMICA2025</v>
      </c>
      <c r="G15782" s="9">
        <v>0</v>
      </c>
      <c r="H15782" s="9">
        <v>1.0060930013159299</v>
      </c>
      <c r="I15782" s="9">
        <v>7.9434431698611099E-2</v>
      </c>
      <c r="J15782" s="9">
        <v>0</v>
      </c>
      <c r="K15782" s="9">
        <v>0</v>
      </c>
      <c r="L15782" s="9">
        <v>0</v>
      </c>
      <c r="M15782" s="9">
        <v>0</v>
      </c>
      <c r="N15782" s="9">
        <v>0</v>
      </c>
      <c r="O15782" s="9">
        <v>0</v>
      </c>
      <c r="P15782" s="9">
        <v>0</v>
      </c>
      <c r="Q15782" s="9">
        <v>2.55331190494549</v>
      </c>
      <c r="R15782" s="9">
        <v>0.60734636254152696</v>
      </c>
      <c r="S15782" s="9">
        <v>4.4880652277626298</v>
      </c>
      <c r="T15782" s="9">
        <v>2.6321791233159701</v>
      </c>
    </row>
    <row r="15783" spans="1:20" x14ac:dyDescent="0.35">
      <c r="A15783">
        <f t="shared" si="480"/>
        <v>15783</v>
      </c>
      <c r="B15783" s="3" t="s">
        <v>1038</v>
      </c>
      <c r="C15783" s="3" t="s">
        <v>95</v>
      </c>
      <c r="D15783" s="3" t="s">
        <v>17</v>
      </c>
      <c r="E15783">
        <v>2026</v>
      </c>
      <c r="F15783" s="3" t="str">
        <f t="shared" si="479"/>
        <v>RCSpillMICA2026</v>
      </c>
      <c r="G15783" s="9">
        <v>0</v>
      </c>
      <c r="H15783" s="9">
        <v>0</v>
      </c>
      <c r="I15783" s="9">
        <v>0.49174515217187498</v>
      </c>
      <c r="J15783" s="9">
        <v>0</v>
      </c>
      <c r="K15783" s="9">
        <v>0</v>
      </c>
      <c r="L15783" s="9">
        <v>0.61796045641740505</v>
      </c>
      <c r="M15783" s="9">
        <v>50.481314099326198</v>
      </c>
      <c r="N15783" s="9">
        <v>20.425261133472201</v>
      </c>
      <c r="O15783" s="9">
        <v>0</v>
      </c>
      <c r="P15783" s="9">
        <v>0</v>
      </c>
      <c r="Q15783" s="9">
        <v>12.3927196718739</v>
      </c>
      <c r="R15783" s="9">
        <v>1.1220943034136099</v>
      </c>
      <c r="S15783" s="9">
        <v>0</v>
      </c>
      <c r="T15783" s="9">
        <v>0</v>
      </c>
    </row>
    <row r="15784" spans="1:20" x14ac:dyDescent="0.35">
      <c r="A15784">
        <f t="shared" si="480"/>
        <v>15784</v>
      </c>
      <c r="B15784" s="3" t="s">
        <v>1038</v>
      </c>
      <c r="C15784" s="3" t="s">
        <v>95</v>
      </c>
      <c r="D15784" s="3" t="s">
        <v>17</v>
      </c>
      <c r="E15784">
        <v>2027</v>
      </c>
      <c r="F15784" s="3" t="str">
        <f t="shared" si="479"/>
        <v>RCSpillMICA2027</v>
      </c>
      <c r="G15784" s="9">
        <v>3.4116468707661197E-2</v>
      </c>
      <c r="H15784" s="9">
        <v>1.1099810033608299</v>
      </c>
      <c r="I15784" s="9">
        <v>2.5883222341180501</v>
      </c>
      <c r="J15784" s="9">
        <v>1.1296670423387001E-2</v>
      </c>
      <c r="K15784" s="9">
        <v>0</v>
      </c>
      <c r="L15784" s="9">
        <v>0</v>
      </c>
      <c r="M15784" s="9">
        <v>0</v>
      </c>
      <c r="N15784" s="9">
        <v>0</v>
      </c>
      <c r="O15784" s="9">
        <v>0</v>
      </c>
      <c r="P15784" s="9">
        <v>0</v>
      </c>
      <c r="Q15784" s="9">
        <v>5.4487698618951599E-2</v>
      </c>
      <c r="R15784" s="9">
        <v>0</v>
      </c>
      <c r="S15784" s="9">
        <v>1.6631986517600701</v>
      </c>
      <c r="T15784" s="9">
        <v>0.20880763110033501</v>
      </c>
    </row>
    <row r="15785" spans="1:20" x14ac:dyDescent="0.35">
      <c r="A15785">
        <f t="shared" si="480"/>
        <v>15785</v>
      </c>
      <c r="B15785" s="3" t="s">
        <v>1038</v>
      </c>
      <c r="C15785" s="3" t="s">
        <v>95</v>
      </c>
      <c r="D15785" s="3" t="s">
        <v>17</v>
      </c>
      <c r="E15785">
        <v>2028</v>
      </c>
      <c r="F15785" s="3" t="str">
        <f t="shared" si="479"/>
        <v>RCSpillMICA2028</v>
      </c>
      <c r="G15785" s="9">
        <v>0</v>
      </c>
      <c r="H15785" s="9">
        <v>5.3503010758749997E-2</v>
      </c>
      <c r="I15785" s="9">
        <v>0.83290101817222195</v>
      </c>
      <c r="J15785" s="9">
        <v>0</v>
      </c>
      <c r="K15785" s="9">
        <v>9.4485755468749905E-2</v>
      </c>
      <c r="L15785" s="9">
        <v>0.108160494119623</v>
      </c>
      <c r="M15785" s="9">
        <v>0</v>
      </c>
      <c r="N15785" s="9">
        <v>0</v>
      </c>
      <c r="O15785" s="9">
        <v>0</v>
      </c>
      <c r="P15785" s="9">
        <v>0</v>
      </c>
      <c r="Q15785" s="9">
        <v>0</v>
      </c>
      <c r="R15785" s="9">
        <v>0.22548493106805501</v>
      </c>
      <c r="S15785" s="9">
        <v>4.7322274551744696</v>
      </c>
      <c r="T15785" s="9">
        <v>0</v>
      </c>
    </row>
    <row r="15786" spans="1:20" x14ac:dyDescent="0.35">
      <c r="A15786">
        <f t="shared" si="480"/>
        <v>15786</v>
      </c>
      <c r="B15786" s="3" t="s">
        <v>1038</v>
      </c>
      <c r="C15786" s="3" t="s">
        <v>95</v>
      </c>
      <c r="D15786" s="3" t="s">
        <v>17</v>
      </c>
      <c r="E15786">
        <v>2029</v>
      </c>
      <c r="F15786" s="3" t="str">
        <f t="shared" si="479"/>
        <v>RCSpillMICA2029</v>
      </c>
      <c r="G15786" s="9">
        <v>0</v>
      </c>
      <c r="H15786" s="9">
        <v>0</v>
      </c>
      <c r="I15786" s="9">
        <v>0</v>
      </c>
      <c r="J15786" s="9">
        <v>0</v>
      </c>
      <c r="K15786" s="9">
        <v>0</v>
      </c>
      <c r="L15786" s="9">
        <v>0</v>
      </c>
      <c r="M15786" s="9">
        <v>0</v>
      </c>
      <c r="N15786" s="9">
        <v>0.510587409111111</v>
      </c>
      <c r="O15786" s="9">
        <v>0</v>
      </c>
      <c r="P15786" s="9">
        <v>0</v>
      </c>
      <c r="Q15786" s="9">
        <v>3.5628990221774098E-2</v>
      </c>
      <c r="R15786" s="9">
        <v>0</v>
      </c>
      <c r="S15786" s="9">
        <v>0.65802098305598899</v>
      </c>
      <c r="T15786" s="9">
        <v>1.1614517314653201</v>
      </c>
    </row>
    <row r="15787" spans="1:20" x14ac:dyDescent="0.35">
      <c r="A15787">
        <f t="shared" si="480"/>
        <v>15787</v>
      </c>
      <c r="B15787" s="3" t="s">
        <v>1038</v>
      </c>
      <c r="C15787" s="3" t="s">
        <v>77</v>
      </c>
      <c r="D15787" s="3" t="s">
        <v>17</v>
      </c>
      <c r="E15787">
        <v>2020</v>
      </c>
      <c r="F15787" s="3" t="str">
        <f t="shared" si="479"/>
        <v>RCGenMICA2020</v>
      </c>
      <c r="G15787" s="9">
        <v>573.37949108870896</v>
      </c>
      <c r="H15787" s="9">
        <v>837.52391106944401</v>
      </c>
      <c r="I15787" s="9">
        <v>1293.0687040555499</v>
      </c>
      <c r="J15787" s="9">
        <v>730.41995123655897</v>
      </c>
      <c r="K15787" s="9">
        <v>1260.8744790922599</v>
      </c>
      <c r="L15787" s="9">
        <v>739.76387612903204</v>
      </c>
      <c r="M15787" s="9">
        <v>541.77852572222196</v>
      </c>
      <c r="N15787" s="9">
        <v>431.52296297222199</v>
      </c>
      <c r="O15787" s="9">
        <v>499.61504810483802</v>
      </c>
      <c r="P15787" s="9">
        <v>641.38805911111103</v>
      </c>
      <c r="Q15787" s="9">
        <v>1713.7909642607499</v>
      </c>
      <c r="R15787" s="9">
        <v>1614.8492978888801</v>
      </c>
      <c r="S15787" s="9">
        <v>1279.7133240104099</v>
      </c>
      <c r="T15787" s="9">
        <v>1194.43379744444</v>
      </c>
    </row>
    <row r="15788" spans="1:20" x14ac:dyDescent="0.35">
      <c r="A15788">
        <f t="shared" si="480"/>
        <v>15788</v>
      </c>
      <c r="B15788" s="3" t="s">
        <v>1038</v>
      </c>
      <c r="C15788" s="3" t="s">
        <v>77</v>
      </c>
      <c r="D15788" s="3" t="s">
        <v>17</v>
      </c>
      <c r="E15788">
        <v>2021</v>
      </c>
      <c r="F15788" s="3" t="str">
        <f t="shared" si="479"/>
        <v>RCGenMICA2021</v>
      </c>
      <c r="G15788" s="9">
        <v>544.18648994623595</v>
      </c>
      <c r="H15788" s="9">
        <v>813.63230813888799</v>
      </c>
      <c r="I15788" s="9">
        <v>1204.9407500416601</v>
      </c>
      <c r="J15788" s="9">
        <v>729.61576806572498</v>
      </c>
      <c r="K15788" s="9">
        <v>1381.3818418154699</v>
      </c>
      <c r="L15788" s="9">
        <v>936.03549965053696</v>
      </c>
      <c r="M15788" s="9">
        <v>1101.0066987499999</v>
      </c>
      <c r="N15788" s="9">
        <v>543.56709197222199</v>
      </c>
      <c r="O15788" s="9">
        <v>426.34284584677403</v>
      </c>
      <c r="P15788" s="9">
        <v>591.26591779166597</v>
      </c>
      <c r="Q15788" s="9">
        <v>1589.07492302419</v>
      </c>
      <c r="R15788" s="9">
        <v>2098.00791388888</v>
      </c>
      <c r="S15788" s="9">
        <v>1723.2781355468701</v>
      </c>
      <c r="T15788" s="9">
        <v>1300.416837</v>
      </c>
    </row>
    <row r="15789" spans="1:20" x14ac:dyDescent="0.35">
      <c r="A15789">
        <f t="shared" si="480"/>
        <v>15789</v>
      </c>
      <c r="B15789" s="3" t="s">
        <v>1038</v>
      </c>
      <c r="C15789" s="3" t="s">
        <v>77</v>
      </c>
      <c r="D15789" s="3" t="s">
        <v>17</v>
      </c>
      <c r="E15789">
        <v>2022</v>
      </c>
      <c r="F15789" s="3" t="str">
        <f t="shared" si="479"/>
        <v>RCGenMICA2022</v>
      </c>
      <c r="G15789" s="9">
        <v>956.22735498655902</v>
      </c>
      <c r="H15789" s="9">
        <v>838.66337590277703</v>
      </c>
      <c r="I15789" s="9">
        <v>1286.32952956944</v>
      </c>
      <c r="J15789" s="9">
        <v>665.54061940860197</v>
      </c>
      <c r="K15789" s="9">
        <v>1101.8460627678501</v>
      </c>
      <c r="L15789" s="9">
        <v>942.61604817204295</v>
      </c>
      <c r="M15789" s="9">
        <v>455.299023083333</v>
      </c>
      <c r="N15789" s="9">
        <v>781.06771397222201</v>
      </c>
      <c r="O15789" s="9">
        <v>473.618727634408</v>
      </c>
      <c r="P15789" s="9">
        <v>1387.1184958472199</v>
      </c>
      <c r="Q15789" s="9">
        <v>1747.0601422177399</v>
      </c>
      <c r="R15789" s="9">
        <v>1481.3780640555501</v>
      </c>
      <c r="S15789" s="9">
        <v>1490.79807208333</v>
      </c>
      <c r="T15789" s="9">
        <v>1339.575684125</v>
      </c>
    </row>
    <row r="15790" spans="1:20" x14ac:dyDescent="0.35">
      <c r="A15790">
        <f t="shared" si="480"/>
        <v>15790</v>
      </c>
      <c r="B15790" s="3" t="s">
        <v>1038</v>
      </c>
      <c r="C15790" s="3" t="s">
        <v>77</v>
      </c>
      <c r="D15790" s="3" t="s">
        <v>17</v>
      </c>
      <c r="E15790">
        <v>2023</v>
      </c>
      <c r="F15790" s="3" t="str">
        <f t="shared" si="479"/>
        <v>RCGenMICA2023</v>
      </c>
      <c r="G15790" s="9">
        <v>772.16313848118205</v>
      </c>
      <c r="H15790" s="9">
        <v>1336.9066883333301</v>
      </c>
      <c r="I15790" s="9">
        <v>1238.8761485694399</v>
      </c>
      <c r="J15790" s="9">
        <v>613.065673776881</v>
      </c>
      <c r="K15790" s="9">
        <v>758.30179940476103</v>
      </c>
      <c r="L15790" s="9">
        <v>491.19430652688101</v>
      </c>
      <c r="M15790" s="9">
        <v>553.29898900000001</v>
      </c>
      <c r="N15790" s="9">
        <v>422.36758880555499</v>
      </c>
      <c r="O15790" s="9">
        <v>668.18798229838706</v>
      </c>
      <c r="P15790" s="9">
        <v>738.12697315277705</v>
      </c>
      <c r="Q15790" s="9">
        <v>1250.63371767473</v>
      </c>
      <c r="R15790" s="9">
        <v>2087.1153888888798</v>
      </c>
      <c r="S15790" s="9">
        <v>1522.1848333333301</v>
      </c>
      <c r="T15790" s="9">
        <v>1330.3379569722199</v>
      </c>
    </row>
    <row r="15791" spans="1:20" x14ac:dyDescent="0.35">
      <c r="A15791">
        <f t="shared" si="480"/>
        <v>15791</v>
      </c>
      <c r="B15791" s="3" t="s">
        <v>1038</v>
      </c>
      <c r="C15791" s="3" t="s">
        <v>77</v>
      </c>
      <c r="D15791" s="3" t="s">
        <v>17</v>
      </c>
      <c r="E15791">
        <v>2024</v>
      </c>
      <c r="F15791" s="3" t="str">
        <f t="shared" si="479"/>
        <v>RCGenMICA2024</v>
      </c>
      <c r="G15791" s="9">
        <v>995.28605918010703</v>
      </c>
      <c r="H15791" s="9">
        <v>901.68663805555502</v>
      </c>
      <c r="I15791" s="9">
        <v>1389.1295426250001</v>
      </c>
      <c r="J15791" s="9">
        <v>697.91347836021498</v>
      </c>
      <c r="K15791" s="9">
        <v>1441.95003534226</v>
      </c>
      <c r="L15791" s="9">
        <v>1009.3040979569799</v>
      </c>
      <c r="M15791" s="9">
        <v>618.80755233333298</v>
      </c>
      <c r="N15791" s="9">
        <v>456.76845963888798</v>
      </c>
      <c r="O15791" s="9">
        <v>309.57894487499999</v>
      </c>
      <c r="P15791" s="9">
        <v>444.85248516666599</v>
      </c>
      <c r="Q15791" s="9">
        <v>1476.73075651881</v>
      </c>
      <c r="R15791" s="9">
        <v>1314.5690528611101</v>
      </c>
      <c r="S15791" s="9">
        <v>1520.9520292447901</v>
      </c>
      <c r="T15791" s="9">
        <v>1294.5044303611101</v>
      </c>
    </row>
    <row r="15792" spans="1:20" x14ac:dyDescent="0.35">
      <c r="A15792">
        <f t="shared" si="480"/>
        <v>15792</v>
      </c>
      <c r="B15792" s="3" t="s">
        <v>1038</v>
      </c>
      <c r="C15792" s="3" t="s">
        <v>77</v>
      </c>
      <c r="D15792" s="3" t="s">
        <v>17</v>
      </c>
      <c r="E15792">
        <v>2025</v>
      </c>
      <c r="F15792" s="3" t="str">
        <f t="shared" si="479"/>
        <v>RCGenMICA2025</v>
      </c>
      <c r="G15792" s="9">
        <v>573.83535409946205</v>
      </c>
      <c r="H15792" s="9">
        <v>1309.4520785555501</v>
      </c>
      <c r="I15792" s="9">
        <v>1230.71548966666</v>
      </c>
      <c r="J15792" s="9">
        <v>91.7569784314516</v>
      </c>
      <c r="K15792" s="9">
        <v>367.45239125000001</v>
      </c>
      <c r="L15792" s="9">
        <v>520.26654805107501</v>
      </c>
      <c r="M15792" s="9">
        <v>505.625261805555</v>
      </c>
      <c r="N15792" s="9">
        <v>377.95006263888803</v>
      </c>
      <c r="O15792" s="9">
        <v>441.43433583333302</v>
      </c>
      <c r="P15792" s="9">
        <v>710.89412347222196</v>
      </c>
      <c r="Q15792" s="9">
        <v>1376.19653409946</v>
      </c>
      <c r="R15792" s="9">
        <v>1360.2800804999999</v>
      </c>
      <c r="S15792" s="9">
        <v>1570.02837039062</v>
      </c>
      <c r="T15792" s="9">
        <v>1245.0559790416601</v>
      </c>
    </row>
    <row r="15793" spans="1:20" x14ac:dyDescent="0.35">
      <c r="A15793">
        <f t="shared" si="480"/>
        <v>15793</v>
      </c>
      <c r="B15793" s="3" t="s">
        <v>1038</v>
      </c>
      <c r="C15793" s="3" t="s">
        <v>77</v>
      </c>
      <c r="D15793" s="3" t="s">
        <v>17</v>
      </c>
      <c r="E15793">
        <v>2026</v>
      </c>
      <c r="F15793" s="3" t="str">
        <f t="shared" si="479"/>
        <v>RCGenMICA2026</v>
      </c>
      <c r="G15793" s="9">
        <v>527.33153849462303</v>
      </c>
      <c r="H15793" s="9">
        <v>807.86691558333303</v>
      </c>
      <c r="I15793" s="9">
        <v>1204.12690602777</v>
      </c>
      <c r="J15793" s="9">
        <v>705.11705092741897</v>
      </c>
      <c r="K15793" s="9">
        <v>1100.8194635862999</v>
      </c>
      <c r="L15793" s="9">
        <v>1137.3997440860201</v>
      </c>
      <c r="M15793" s="9">
        <v>1626.1609158333299</v>
      </c>
      <c r="N15793" s="9">
        <v>1440.29918969444</v>
      </c>
      <c r="O15793" s="9">
        <v>256.37861360214998</v>
      </c>
      <c r="P15793" s="9">
        <v>801.70919280555495</v>
      </c>
      <c r="Q15793" s="9">
        <v>1716.99927538978</v>
      </c>
      <c r="R15793" s="9">
        <v>1537.55439433333</v>
      </c>
      <c r="S15793" s="9">
        <v>1520.5597109375001</v>
      </c>
      <c r="T15793" s="9">
        <v>510.25839931944398</v>
      </c>
    </row>
    <row r="15794" spans="1:20" x14ac:dyDescent="0.35">
      <c r="A15794">
        <f t="shared" si="480"/>
        <v>15794</v>
      </c>
      <c r="B15794" s="3" t="s">
        <v>1038</v>
      </c>
      <c r="C15794" s="3" t="s">
        <v>77</v>
      </c>
      <c r="D15794" s="3" t="s">
        <v>17</v>
      </c>
      <c r="E15794">
        <v>2027</v>
      </c>
      <c r="F15794" s="3" t="str">
        <f t="shared" si="479"/>
        <v>RCGenMICA2027</v>
      </c>
      <c r="G15794" s="9">
        <v>802.82967326612902</v>
      </c>
      <c r="H15794" s="9">
        <v>1376.6090783888801</v>
      </c>
      <c r="I15794" s="9">
        <v>1316.57919966388</v>
      </c>
      <c r="J15794" s="9">
        <v>646.55024913978502</v>
      </c>
      <c r="K15794" s="9">
        <v>997.74163788690396</v>
      </c>
      <c r="L15794" s="9">
        <v>482.22279041666599</v>
      </c>
      <c r="M15794" s="9">
        <v>512.65498549999995</v>
      </c>
      <c r="N15794" s="9">
        <v>415.81563352777698</v>
      </c>
      <c r="O15794" s="9">
        <v>613.74603244623597</v>
      </c>
      <c r="P15794" s="9">
        <v>710.19178095833297</v>
      </c>
      <c r="Q15794" s="9">
        <v>680.29018897849403</v>
      </c>
      <c r="R15794" s="9">
        <v>1208.40297672222</v>
      </c>
      <c r="S15794" s="9">
        <v>1394.33031963541</v>
      </c>
      <c r="T15794" s="9">
        <v>1257.3258195277699</v>
      </c>
    </row>
    <row r="15795" spans="1:20" x14ac:dyDescent="0.35">
      <c r="A15795">
        <f t="shared" si="480"/>
        <v>15795</v>
      </c>
      <c r="B15795" s="3" t="s">
        <v>1038</v>
      </c>
      <c r="C15795" s="3" t="s">
        <v>77</v>
      </c>
      <c r="D15795" s="3" t="s">
        <v>17</v>
      </c>
      <c r="E15795">
        <v>2028</v>
      </c>
      <c r="F15795" s="3" t="str">
        <f t="shared" si="479"/>
        <v>RCGenMICA2028</v>
      </c>
      <c r="G15795" s="9">
        <v>524.37864146505297</v>
      </c>
      <c r="H15795" s="9">
        <v>745.52440851388803</v>
      </c>
      <c r="I15795" s="9">
        <v>1313.3714661388799</v>
      </c>
      <c r="J15795" s="9">
        <v>634.65729881720404</v>
      </c>
      <c r="K15795" s="9">
        <v>832.69377196428502</v>
      </c>
      <c r="L15795" s="9">
        <v>477.90342337365502</v>
      </c>
      <c r="M15795" s="9">
        <v>417.09579205555502</v>
      </c>
      <c r="N15795" s="9">
        <v>439.78209188888798</v>
      </c>
      <c r="O15795" s="9">
        <v>405.71646908602099</v>
      </c>
      <c r="P15795" s="9">
        <v>503.12740143055498</v>
      </c>
      <c r="Q15795" s="9">
        <v>716.98992993279501</v>
      </c>
      <c r="R15795" s="9">
        <v>859.87817705555506</v>
      </c>
      <c r="S15795" s="9">
        <v>1478.05097934895</v>
      </c>
      <c r="T15795" s="9">
        <v>1182.03290413888</v>
      </c>
    </row>
    <row r="15796" spans="1:20" x14ac:dyDescent="0.35">
      <c r="A15796">
        <f t="shared" si="480"/>
        <v>15796</v>
      </c>
      <c r="B15796" s="3" t="s">
        <v>1038</v>
      </c>
      <c r="C15796" s="3" t="s">
        <v>77</v>
      </c>
      <c r="D15796" s="3" t="s">
        <v>17</v>
      </c>
      <c r="E15796">
        <v>2029</v>
      </c>
      <c r="F15796" s="3" t="str">
        <f t="shared" si="479"/>
        <v>RCGenMICA2029</v>
      </c>
      <c r="G15796" s="9">
        <v>468.81506241935398</v>
      </c>
      <c r="H15796" s="9">
        <v>607.26598016666605</v>
      </c>
      <c r="I15796" s="9">
        <v>570.29574970277702</v>
      </c>
      <c r="J15796" s="9">
        <v>63.380821852150497</v>
      </c>
      <c r="K15796" s="9">
        <v>357.03183806547599</v>
      </c>
      <c r="L15796" s="9">
        <v>430.59053206989199</v>
      </c>
      <c r="M15796" s="9">
        <v>402.37403344444402</v>
      </c>
      <c r="N15796" s="9">
        <v>488.70922480555498</v>
      </c>
      <c r="O15796" s="9">
        <v>319.69147740591399</v>
      </c>
      <c r="P15796" s="9">
        <v>752.01905213888801</v>
      </c>
      <c r="Q15796" s="9">
        <v>930.81514985214994</v>
      </c>
      <c r="R15796" s="9">
        <v>1264.2767611111101</v>
      </c>
      <c r="S15796" s="9">
        <v>1378.7995061197901</v>
      </c>
      <c r="T15796" s="9">
        <v>1191.0349926111101</v>
      </c>
    </row>
    <row r="15797" spans="1:20" x14ac:dyDescent="0.35">
      <c r="A15797">
        <f t="shared" si="480"/>
        <v>15797</v>
      </c>
      <c r="B15797" s="3" t="s">
        <v>1038</v>
      </c>
      <c r="C15797" s="3" t="s">
        <v>75</v>
      </c>
      <c r="D15797" s="3" t="s">
        <v>43</v>
      </c>
      <c r="E15797">
        <v>2020</v>
      </c>
      <c r="F15797" s="3" t="str">
        <f t="shared" ref="F15797:F15860" si="481">_xlfn.CONCAT(B15797,C15797,D15797,E15797)</f>
        <v>RCElevMON ST2020</v>
      </c>
      <c r="G15797" s="9" t="e">
        <v>#N/A</v>
      </c>
      <c r="H15797" s="9" t="e">
        <v>#N/A</v>
      </c>
      <c r="I15797" s="9" t="e">
        <v>#N/A</v>
      </c>
      <c r="J15797" s="9" t="e">
        <v>#N/A</v>
      </c>
      <c r="K15797" s="9" t="e">
        <v>#N/A</v>
      </c>
      <c r="L15797" s="9" t="e">
        <v>#N/A</v>
      </c>
      <c r="M15797" s="9" t="e">
        <v>#N/A</v>
      </c>
      <c r="N15797" s="9" t="e">
        <v>#N/A</v>
      </c>
      <c r="O15797" s="9" t="e">
        <v>#N/A</v>
      </c>
      <c r="P15797" s="9" t="e">
        <v>#N/A</v>
      </c>
      <c r="Q15797" s="9" t="e">
        <v>#N/A</v>
      </c>
      <c r="R15797" s="9" t="e">
        <v>#N/A</v>
      </c>
      <c r="S15797" s="9" t="e">
        <v>#N/A</v>
      </c>
      <c r="T15797" s="9" t="e">
        <v>#N/A</v>
      </c>
    </row>
    <row r="15798" spans="1:20" x14ac:dyDescent="0.35">
      <c r="A15798">
        <f t="shared" si="480"/>
        <v>15798</v>
      </c>
      <c r="B15798" s="3" t="s">
        <v>1038</v>
      </c>
      <c r="C15798" s="3" t="s">
        <v>75</v>
      </c>
      <c r="D15798" s="3" t="s">
        <v>43</v>
      </c>
      <c r="E15798">
        <v>2021</v>
      </c>
      <c r="F15798" s="3" t="str">
        <f t="shared" si="481"/>
        <v>RCElevMON ST2021</v>
      </c>
      <c r="G15798" s="9" t="e">
        <v>#N/A</v>
      </c>
      <c r="H15798" s="9" t="e">
        <v>#N/A</v>
      </c>
      <c r="I15798" s="9" t="e">
        <v>#N/A</v>
      </c>
      <c r="J15798" s="9" t="e">
        <v>#N/A</v>
      </c>
      <c r="K15798" s="9" t="e">
        <v>#N/A</v>
      </c>
      <c r="L15798" s="9" t="e">
        <v>#N/A</v>
      </c>
      <c r="M15798" s="9" t="e">
        <v>#N/A</v>
      </c>
      <c r="N15798" s="9" t="e">
        <v>#N/A</v>
      </c>
      <c r="O15798" s="9" t="e">
        <v>#N/A</v>
      </c>
      <c r="P15798" s="9" t="e">
        <v>#N/A</v>
      </c>
      <c r="Q15798" s="9" t="e">
        <v>#N/A</v>
      </c>
      <c r="R15798" s="9" t="e">
        <v>#N/A</v>
      </c>
      <c r="S15798" s="9" t="e">
        <v>#N/A</v>
      </c>
      <c r="T15798" s="9" t="e">
        <v>#N/A</v>
      </c>
    </row>
    <row r="15799" spans="1:20" x14ac:dyDescent="0.35">
      <c r="A15799">
        <f t="shared" si="480"/>
        <v>15799</v>
      </c>
      <c r="B15799" s="3" t="s">
        <v>1038</v>
      </c>
      <c r="C15799" s="3" t="s">
        <v>75</v>
      </c>
      <c r="D15799" s="3" t="s">
        <v>43</v>
      </c>
      <c r="E15799">
        <v>2022</v>
      </c>
      <c r="F15799" s="3" t="str">
        <f t="shared" si="481"/>
        <v>RCElevMON ST2022</v>
      </c>
      <c r="G15799" s="9" t="e">
        <v>#N/A</v>
      </c>
      <c r="H15799" s="9" t="e">
        <v>#N/A</v>
      </c>
      <c r="I15799" s="9" t="e">
        <v>#N/A</v>
      </c>
      <c r="J15799" s="9" t="e">
        <v>#N/A</v>
      </c>
      <c r="K15799" s="9" t="e">
        <v>#N/A</v>
      </c>
      <c r="L15799" s="9" t="e">
        <v>#N/A</v>
      </c>
      <c r="M15799" s="9" t="e">
        <v>#N/A</v>
      </c>
      <c r="N15799" s="9" t="e">
        <v>#N/A</v>
      </c>
      <c r="O15799" s="9" t="e">
        <v>#N/A</v>
      </c>
      <c r="P15799" s="9" t="e">
        <v>#N/A</v>
      </c>
      <c r="Q15799" s="9" t="e">
        <v>#N/A</v>
      </c>
      <c r="R15799" s="9" t="e">
        <v>#N/A</v>
      </c>
      <c r="S15799" s="9" t="e">
        <v>#N/A</v>
      </c>
      <c r="T15799" s="9" t="e">
        <v>#N/A</v>
      </c>
    </row>
    <row r="15800" spans="1:20" x14ac:dyDescent="0.35">
      <c r="A15800">
        <f t="shared" si="480"/>
        <v>15800</v>
      </c>
      <c r="B15800" s="3" t="s">
        <v>1038</v>
      </c>
      <c r="C15800" s="3" t="s">
        <v>75</v>
      </c>
      <c r="D15800" s="3" t="s">
        <v>43</v>
      </c>
      <c r="E15800">
        <v>2023</v>
      </c>
      <c r="F15800" s="3" t="str">
        <f t="shared" si="481"/>
        <v>RCElevMON ST2023</v>
      </c>
      <c r="G15800" s="9" t="e">
        <v>#N/A</v>
      </c>
      <c r="H15800" s="9" t="e">
        <v>#N/A</v>
      </c>
      <c r="I15800" s="9" t="e">
        <v>#N/A</v>
      </c>
      <c r="J15800" s="9" t="e">
        <v>#N/A</v>
      </c>
      <c r="K15800" s="9" t="e">
        <v>#N/A</v>
      </c>
      <c r="L15800" s="9" t="e">
        <v>#N/A</v>
      </c>
      <c r="M15800" s="9" t="e">
        <v>#N/A</v>
      </c>
      <c r="N15800" s="9" t="e">
        <v>#N/A</v>
      </c>
      <c r="O15800" s="9" t="e">
        <v>#N/A</v>
      </c>
      <c r="P15800" s="9" t="e">
        <v>#N/A</v>
      </c>
      <c r="Q15800" s="9" t="e">
        <v>#N/A</v>
      </c>
      <c r="R15800" s="9" t="e">
        <v>#N/A</v>
      </c>
      <c r="S15800" s="9" t="e">
        <v>#N/A</v>
      </c>
      <c r="T15800" s="9" t="e">
        <v>#N/A</v>
      </c>
    </row>
    <row r="15801" spans="1:20" x14ac:dyDescent="0.35">
      <c r="A15801">
        <f t="shared" si="480"/>
        <v>15801</v>
      </c>
      <c r="B15801" s="3" t="s">
        <v>1038</v>
      </c>
      <c r="C15801" s="3" t="s">
        <v>75</v>
      </c>
      <c r="D15801" s="3" t="s">
        <v>43</v>
      </c>
      <c r="E15801">
        <v>2024</v>
      </c>
      <c r="F15801" s="3" t="str">
        <f t="shared" si="481"/>
        <v>RCElevMON ST2024</v>
      </c>
      <c r="G15801" s="9" t="e">
        <v>#N/A</v>
      </c>
      <c r="H15801" s="9" t="e">
        <v>#N/A</v>
      </c>
      <c r="I15801" s="9" t="e">
        <v>#N/A</v>
      </c>
      <c r="J15801" s="9" t="e">
        <v>#N/A</v>
      </c>
      <c r="K15801" s="9" t="e">
        <v>#N/A</v>
      </c>
      <c r="L15801" s="9" t="e">
        <v>#N/A</v>
      </c>
      <c r="M15801" s="9" t="e">
        <v>#N/A</v>
      </c>
      <c r="N15801" s="9" t="e">
        <v>#N/A</v>
      </c>
      <c r="O15801" s="9" t="e">
        <v>#N/A</v>
      </c>
      <c r="P15801" s="9" t="e">
        <v>#N/A</v>
      </c>
      <c r="Q15801" s="9" t="e">
        <v>#N/A</v>
      </c>
      <c r="R15801" s="9" t="e">
        <v>#N/A</v>
      </c>
      <c r="S15801" s="9" t="e">
        <v>#N/A</v>
      </c>
      <c r="T15801" s="9" t="e">
        <v>#N/A</v>
      </c>
    </row>
    <row r="15802" spans="1:20" x14ac:dyDescent="0.35">
      <c r="A15802">
        <f t="shared" si="480"/>
        <v>15802</v>
      </c>
      <c r="B15802" s="3" t="s">
        <v>1038</v>
      </c>
      <c r="C15802" s="3" t="s">
        <v>75</v>
      </c>
      <c r="D15802" s="3" t="s">
        <v>43</v>
      </c>
      <c r="E15802">
        <v>2025</v>
      </c>
      <c r="F15802" s="3" t="str">
        <f t="shared" si="481"/>
        <v>RCElevMON ST2025</v>
      </c>
      <c r="G15802" s="9" t="e">
        <v>#N/A</v>
      </c>
      <c r="H15802" s="9" t="e">
        <v>#N/A</v>
      </c>
      <c r="I15802" s="9" t="e">
        <v>#N/A</v>
      </c>
      <c r="J15802" s="9" t="e">
        <v>#N/A</v>
      </c>
      <c r="K15802" s="9" t="e">
        <v>#N/A</v>
      </c>
      <c r="L15802" s="9" t="e">
        <v>#N/A</v>
      </c>
      <c r="M15802" s="9" t="e">
        <v>#N/A</v>
      </c>
      <c r="N15802" s="9" t="e">
        <v>#N/A</v>
      </c>
      <c r="O15802" s="9" t="e">
        <v>#N/A</v>
      </c>
      <c r="P15802" s="9" t="e">
        <v>#N/A</v>
      </c>
      <c r="Q15802" s="9" t="e">
        <v>#N/A</v>
      </c>
      <c r="R15802" s="9" t="e">
        <v>#N/A</v>
      </c>
      <c r="S15802" s="9" t="e">
        <v>#N/A</v>
      </c>
      <c r="T15802" s="9" t="e">
        <v>#N/A</v>
      </c>
    </row>
    <row r="15803" spans="1:20" x14ac:dyDescent="0.35">
      <c r="A15803">
        <f t="shared" si="480"/>
        <v>15803</v>
      </c>
      <c r="B15803" s="3" t="s">
        <v>1038</v>
      </c>
      <c r="C15803" s="3" t="s">
        <v>75</v>
      </c>
      <c r="D15803" s="3" t="s">
        <v>43</v>
      </c>
      <c r="E15803">
        <v>2026</v>
      </c>
      <c r="F15803" s="3" t="str">
        <f t="shared" si="481"/>
        <v>RCElevMON ST2026</v>
      </c>
      <c r="G15803" s="9" t="e">
        <v>#N/A</v>
      </c>
      <c r="H15803" s="9" t="e">
        <v>#N/A</v>
      </c>
      <c r="I15803" s="9" t="e">
        <v>#N/A</v>
      </c>
      <c r="J15803" s="9" t="e">
        <v>#N/A</v>
      </c>
      <c r="K15803" s="9" t="e">
        <v>#N/A</v>
      </c>
      <c r="L15803" s="9" t="e">
        <v>#N/A</v>
      </c>
      <c r="M15803" s="9" t="e">
        <v>#N/A</v>
      </c>
      <c r="N15803" s="9" t="e">
        <v>#N/A</v>
      </c>
      <c r="O15803" s="9" t="e">
        <v>#N/A</v>
      </c>
      <c r="P15803" s="9" t="e">
        <v>#N/A</v>
      </c>
      <c r="Q15803" s="9" t="e">
        <v>#N/A</v>
      </c>
      <c r="R15803" s="9" t="e">
        <v>#N/A</v>
      </c>
      <c r="S15803" s="9" t="e">
        <v>#N/A</v>
      </c>
      <c r="T15803" s="9" t="e">
        <v>#N/A</v>
      </c>
    </row>
    <row r="15804" spans="1:20" x14ac:dyDescent="0.35">
      <c r="A15804">
        <f t="shared" si="480"/>
        <v>15804</v>
      </c>
      <c r="B15804" s="3" t="s">
        <v>1038</v>
      </c>
      <c r="C15804" s="3" t="s">
        <v>75</v>
      </c>
      <c r="D15804" s="3" t="s">
        <v>43</v>
      </c>
      <c r="E15804">
        <v>2027</v>
      </c>
      <c r="F15804" s="3" t="str">
        <f t="shared" si="481"/>
        <v>RCElevMON ST2027</v>
      </c>
      <c r="G15804" s="9" t="e">
        <v>#N/A</v>
      </c>
      <c r="H15804" s="9" t="e">
        <v>#N/A</v>
      </c>
      <c r="I15804" s="9" t="e">
        <v>#N/A</v>
      </c>
      <c r="J15804" s="9" t="e">
        <v>#N/A</v>
      </c>
      <c r="K15804" s="9" t="e">
        <v>#N/A</v>
      </c>
      <c r="L15804" s="9" t="e">
        <v>#N/A</v>
      </c>
      <c r="M15804" s="9" t="e">
        <v>#N/A</v>
      </c>
      <c r="N15804" s="9" t="e">
        <v>#N/A</v>
      </c>
      <c r="O15804" s="9" t="e">
        <v>#N/A</v>
      </c>
      <c r="P15804" s="9" t="e">
        <v>#N/A</v>
      </c>
      <c r="Q15804" s="9" t="e">
        <v>#N/A</v>
      </c>
      <c r="R15804" s="9" t="e">
        <v>#N/A</v>
      </c>
      <c r="S15804" s="9" t="e">
        <v>#N/A</v>
      </c>
      <c r="T15804" s="9" t="e">
        <v>#N/A</v>
      </c>
    </row>
    <row r="15805" spans="1:20" x14ac:dyDescent="0.35">
      <c r="A15805">
        <f t="shared" si="480"/>
        <v>15805</v>
      </c>
      <c r="B15805" s="3" t="s">
        <v>1038</v>
      </c>
      <c r="C15805" s="3" t="s">
        <v>75</v>
      </c>
      <c r="D15805" s="3" t="s">
        <v>43</v>
      </c>
      <c r="E15805">
        <v>2028</v>
      </c>
      <c r="F15805" s="3" t="str">
        <f t="shared" si="481"/>
        <v>RCElevMON ST2028</v>
      </c>
      <c r="G15805" s="9" t="e">
        <v>#N/A</v>
      </c>
      <c r="H15805" s="9" t="e">
        <v>#N/A</v>
      </c>
      <c r="I15805" s="9" t="e">
        <v>#N/A</v>
      </c>
      <c r="J15805" s="9" t="e">
        <v>#N/A</v>
      </c>
      <c r="K15805" s="9" t="e">
        <v>#N/A</v>
      </c>
      <c r="L15805" s="9" t="e">
        <v>#N/A</v>
      </c>
      <c r="M15805" s="9" t="e">
        <v>#N/A</v>
      </c>
      <c r="N15805" s="9" t="e">
        <v>#N/A</v>
      </c>
      <c r="O15805" s="9" t="e">
        <v>#N/A</v>
      </c>
      <c r="P15805" s="9" t="e">
        <v>#N/A</v>
      </c>
      <c r="Q15805" s="9" t="e">
        <v>#N/A</v>
      </c>
      <c r="R15805" s="9" t="e">
        <v>#N/A</v>
      </c>
      <c r="S15805" s="9" t="e">
        <v>#N/A</v>
      </c>
      <c r="T15805" s="9" t="e">
        <v>#N/A</v>
      </c>
    </row>
    <row r="15806" spans="1:20" x14ac:dyDescent="0.35">
      <c r="A15806">
        <f t="shared" si="480"/>
        <v>15806</v>
      </c>
      <c r="B15806" s="3" t="s">
        <v>1038</v>
      </c>
      <c r="C15806" s="3" t="s">
        <v>75</v>
      </c>
      <c r="D15806" s="3" t="s">
        <v>43</v>
      </c>
      <c r="E15806">
        <v>2029</v>
      </c>
      <c r="F15806" s="3" t="str">
        <f t="shared" si="481"/>
        <v>RCElevMON ST2029</v>
      </c>
      <c r="G15806" s="9" t="e">
        <v>#N/A</v>
      </c>
      <c r="H15806" s="9" t="e">
        <v>#N/A</v>
      </c>
      <c r="I15806" s="9" t="e">
        <v>#N/A</v>
      </c>
      <c r="J15806" s="9" t="e">
        <v>#N/A</v>
      </c>
      <c r="K15806" s="9" t="e">
        <v>#N/A</v>
      </c>
      <c r="L15806" s="9" t="e">
        <v>#N/A</v>
      </c>
      <c r="M15806" s="9" t="e">
        <v>#N/A</v>
      </c>
      <c r="N15806" s="9" t="e">
        <v>#N/A</v>
      </c>
      <c r="O15806" s="9" t="e">
        <v>#N/A</v>
      </c>
      <c r="P15806" s="9" t="e">
        <v>#N/A</v>
      </c>
      <c r="Q15806" s="9" t="e">
        <v>#N/A</v>
      </c>
      <c r="R15806" s="9" t="e">
        <v>#N/A</v>
      </c>
      <c r="S15806" s="9" t="e">
        <v>#N/A</v>
      </c>
      <c r="T15806" s="9" t="e">
        <v>#N/A</v>
      </c>
    </row>
    <row r="15807" spans="1:20" x14ac:dyDescent="0.35">
      <c r="A15807">
        <f t="shared" si="480"/>
        <v>15807</v>
      </c>
      <c r="B15807" s="3" t="s">
        <v>1038</v>
      </c>
      <c r="C15807" s="3" t="s">
        <v>86</v>
      </c>
      <c r="D15807" s="3" t="s">
        <v>43</v>
      </c>
      <c r="E15807">
        <v>2020</v>
      </c>
      <c r="F15807" s="3" t="str">
        <f t="shared" si="481"/>
        <v>RCQOutMON ST2020</v>
      </c>
      <c r="G15807" s="9">
        <v>3.1631466495209302</v>
      </c>
      <c r="H15807" s="9">
        <v>11.2366964205056</v>
      </c>
      <c r="I15807" s="9">
        <v>14.525794860321099</v>
      </c>
      <c r="J15807" s="9">
        <v>5.51439882841919</v>
      </c>
      <c r="K15807" s="9">
        <v>1.5741389187339001</v>
      </c>
      <c r="L15807" s="9">
        <v>7.1107184944041597</v>
      </c>
      <c r="M15807" s="9">
        <v>14.5374498629043</v>
      </c>
      <c r="N15807" s="9">
        <v>22.906240127061601</v>
      </c>
      <c r="O15807" s="9">
        <v>19.644611299271801</v>
      </c>
      <c r="P15807" s="9">
        <v>13.275909309295301</v>
      </c>
      <c r="Q15807" s="9">
        <v>5.0819159109380303</v>
      </c>
      <c r="R15807" s="9">
        <v>1.65196821617411</v>
      </c>
      <c r="S15807" s="9">
        <v>1.0882228013409301</v>
      </c>
      <c r="T15807" s="9">
        <v>2.06976425149543</v>
      </c>
    </row>
    <row r="15808" spans="1:20" x14ac:dyDescent="0.35">
      <c r="A15808">
        <f t="shared" si="480"/>
        <v>15808</v>
      </c>
      <c r="B15808" s="3" t="s">
        <v>1038</v>
      </c>
      <c r="C15808" s="3" t="s">
        <v>86</v>
      </c>
      <c r="D15808" s="3" t="s">
        <v>43</v>
      </c>
      <c r="E15808">
        <v>2021</v>
      </c>
      <c r="F15808" s="3" t="str">
        <f t="shared" si="481"/>
        <v>RCQOutMON ST2021</v>
      </c>
      <c r="G15808" s="9">
        <v>3.1200786174644399</v>
      </c>
      <c r="H15808" s="9">
        <v>2.9819902729191901</v>
      </c>
      <c r="I15808" s="9">
        <v>6.4097836304191604</v>
      </c>
      <c r="J15808" s="9">
        <v>11.196127299865401</v>
      </c>
      <c r="K15808" s="9">
        <v>5.9958025926198397</v>
      </c>
      <c r="L15808" s="9">
        <v>14.128744659775499</v>
      </c>
      <c r="M15808" s="9">
        <v>16.527213991811301</v>
      </c>
      <c r="N15808" s="9">
        <v>17.630243564183999</v>
      </c>
      <c r="O15808" s="9">
        <v>20.890883580943399</v>
      </c>
      <c r="P15808" s="9">
        <v>12.936488282958299</v>
      </c>
      <c r="Q15808" s="9">
        <v>7.3237701042911896</v>
      </c>
      <c r="R15808" s="9">
        <v>2.2345334305984799</v>
      </c>
      <c r="S15808" s="9">
        <v>3.00101068039791</v>
      </c>
      <c r="T15808" s="9">
        <v>2.4537337736212699</v>
      </c>
    </row>
    <row r="15809" spans="1:20" x14ac:dyDescent="0.35">
      <c r="A15809">
        <f t="shared" si="480"/>
        <v>15809</v>
      </c>
      <c r="B15809" s="3" t="s">
        <v>1038</v>
      </c>
      <c r="C15809" s="3" t="s">
        <v>86</v>
      </c>
      <c r="D15809" s="3" t="s">
        <v>43</v>
      </c>
      <c r="E15809">
        <v>2022</v>
      </c>
      <c r="F15809" s="3" t="str">
        <f t="shared" si="481"/>
        <v>RCQOutMON ST2022</v>
      </c>
      <c r="G15809" s="9">
        <v>2.2206499418773999</v>
      </c>
      <c r="H15809" s="9">
        <v>3.8765253803837298</v>
      </c>
      <c r="I15809" s="9">
        <v>10.095596429641001</v>
      </c>
      <c r="J15809" s="9">
        <v>15.4967454480435</v>
      </c>
      <c r="K15809" s="9">
        <v>15.074326551036799</v>
      </c>
      <c r="L15809" s="9">
        <v>10.879554689126801</v>
      </c>
      <c r="M15809" s="9">
        <v>8.0179894356148598</v>
      </c>
      <c r="N15809" s="9">
        <v>11.2440474373344</v>
      </c>
      <c r="O15809" s="9">
        <v>7.9489732599469001</v>
      </c>
      <c r="P15809" s="9">
        <v>3.6739067666317902</v>
      </c>
      <c r="Q15809" s="9">
        <v>1.6373257615005199</v>
      </c>
      <c r="R15809" s="9">
        <v>1.07154984854965</v>
      </c>
      <c r="S15809" s="9">
        <v>1.72099078624976</v>
      </c>
      <c r="T15809" s="9">
        <v>1.4320910054570899</v>
      </c>
    </row>
    <row r="15810" spans="1:20" x14ac:dyDescent="0.35">
      <c r="A15810">
        <f t="shared" si="480"/>
        <v>15810</v>
      </c>
      <c r="B15810" s="3" t="s">
        <v>1038</v>
      </c>
      <c r="C15810" s="3" t="s">
        <v>86</v>
      </c>
      <c r="D15810" s="3" t="s">
        <v>43</v>
      </c>
      <c r="E15810">
        <v>2023</v>
      </c>
      <c r="F15810" s="3" t="str">
        <f t="shared" si="481"/>
        <v>RCQOutMON ST2023</v>
      </c>
      <c r="G15810" s="9">
        <v>1.7974109241697001</v>
      </c>
      <c r="H15810" s="9">
        <v>3.8598387021920799</v>
      </c>
      <c r="I15810" s="9">
        <v>2.76375177311124</v>
      </c>
      <c r="J15810" s="9">
        <v>10.069354956293299</v>
      </c>
      <c r="K15810" s="9">
        <v>8.8541935814567694</v>
      </c>
      <c r="L15810" s="9">
        <v>10.818784695463</v>
      </c>
      <c r="M15810" s="9">
        <v>10.7694373806677</v>
      </c>
      <c r="N15810" s="9">
        <v>13.7772425542538</v>
      </c>
      <c r="O15810" s="9">
        <v>8.3164445753452991</v>
      </c>
      <c r="P15810" s="9">
        <v>5.7217397175600704</v>
      </c>
      <c r="Q15810" s="9">
        <v>3.0611561496465902</v>
      </c>
      <c r="R15810" s="9">
        <v>1.3461057702563299</v>
      </c>
      <c r="S15810" s="9">
        <v>1.7261742084635401</v>
      </c>
      <c r="T15810" s="9">
        <v>2.08539641474743</v>
      </c>
    </row>
    <row r="15811" spans="1:20" x14ac:dyDescent="0.35">
      <c r="A15811">
        <f t="shared" ref="A15811:A15874" si="482">A15810+1</f>
        <v>15811</v>
      </c>
      <c r="B15811" s="3" t="s">
        <v>1038</v>
      </c>
      <c r="C15811" s="3" t="s">
        <v>86</v>
      </c>
      <c r="D15811" s="3" t="s">
        <v>43</v>
      </c>
      <c r="E15811">
        <v>2024</v>
      </c>
      <c r="F15811" s="3" t="str">
        <f t="shared" si="481"/>
        <v>RCQOutMON ST2024</v>
      </c>
      <c r="G15811" s="9">
        <v>2.63638870370387</v>
      </c>
      <c r="H15811" s="9">
        <v>6.9607048714656203</v>
      </c>
      <c r="I15811" s="9">
        <v>6.9942588309661096</v>
      </c>
      <c r="J15811" s="9">
        <v>10.3809725708023</v>
      </c>
      <c r="K15811" s="9">
        <v>7.9853683988036401</v>
      </c>
      <c r="L15811" s="9">
        <v>8.7770419792068495</v>
      </c>
      <c r="M15811" s="9">
        <v>4.3439506734809301</v>
      </c>
      <c r="N15811" s="9">
        <v>8.4237450559276308</v>
      </c>
      <c r="O15811" s="9">
        <v>9.7497033569795697</v>
      </c>
      <c r="P15811" s="9">
        <v>4.7154300491056098</v>
      </c>
      <c r="Q15811" s="9">
        <v>1.5939119980304799</v>
      </c>
      <c r="R15811" s="9">
        <v>1.3669244756086101</v>
      </c>
      <c r="S15811" s="9">
        <v>1.53486359728248</v>
      </c>
      <c r="T15811" s="9">
        <v>1.9643315020105101</v>
      </c>
    </row>
    <row r="15812" spans="1:20" x14ac:dyDescent="0.35">
      <c r="A15812">
        <f t="shared" si="482"/>
        <v>15812</v>
      </c>
      <c r="B15812" s="3" t="s">
        <v>1038</v>
      </c>
      <c r="C15812" s="3" t="s">
        <v>86</v>
      </c>
      <c r="D15812" s="3" t="s">
        <v>43</v>
      </c>
      <c r="E15812">
        <v>2025</v>
      </c>
      <c r="F15812" s="3" t="str">
        <f t="shared" si="481"/>
        <v>RCQOutMON ST2025</v>
      </c>
      <c r="G15812" s="9">
        <v>2.9405175635015399</v>
      </c>
      <c r="H15812" s="9">
        <v>3.17793613998349</v>
      </c>
      <c r="I15812" s="9">
        <v>3.8482263590007699</v>
      </c>
      <c r="J15812" s="9">
        <v>17.093726456799299</v>
      </c>
      <c r="K15812" s="9">
        <v>12.7220824003307</v>
      </c>
      <c r="L15812" s="9">
        <v>11.431810683714399</v>
      </c>
      <c r="M15812" s="9">
        <v>11.996885367759401</v>
      </c>
      <c r="N15812" s="9">
        <v>12.2011911018791</v>
      </c>
      <c r="O15812" s="9">
        <v>10.329055307542401</v>
      </c>
      <c r="P15812" s="9">
        <v>4.7753282629259797</v>
      </c>
      <c r="Q15812" s="9">
        <v>1.8814354461221099</v>
      </c>
      <c r="R15812" s="9">
        <v>0.80229263415569696</v>
      </c>
      <c r="S15812" s="9">
        <v>1.19025862944182</v>
      </c>
      <c r="T15812" s="9">
        <v>2.22914761258947</v>
      </c>
    </row>
    <row r="15813" spans="1:20" x14ac:dyDescent="0.35">
      <c r="A15813">
        <f t="shared" si="482"/>
        <v>15813</v>
      </c>
      <c r="B15813" s="3" t="s">
        <v>1038</v>
      </c>
      <c r="C15813" s="3" t="s">
        <v>86</v>
      </c>
      <c r="D15813" s="3" t="s">
        <v>43</v>
      </c>
      <c r="E15813">
        <v>2026</v>
      </c>
      <c r="F15813" s="3" t="str">
        <f t="shared" si="481"/>
        <v>RCQOutMON ST2026</v>
      </c>
      <c r="G15813" s="9">
        <v>2.4520287003005401</v>
      </c>
      <c r="H15813" s="9">
        <v>6.4626936866323597</v>
      </c>
      <c r="I15813" s="9">
        <v>13.6246086512229</v>
      </c>
      <c r="J15813" s="9">
        <v>17.926077085111299</v>
      </c>
      <c r="K15813" s="9">
        <v>7.3321543585728799</v>
      </c>
      <c r="L15813" s="9">
        <v>12.7865921073795</v>
      </c>
      <c r="M15813" s="9">
        <v>13.263812846796901</v>
      </c>
      <c r="N15813" s="9">
        <v>15.559519620682</v>
      </c>
      <c r="O15813" s="9">
        <v>8.2401136080104003</v>
      </c>
      <c r="P15813" s="9">
        <v>5.0278421049275899</v>
      </c>
      <c r="Q15813" s="9">
        <v>2.01554148384312</v>
      </c>
      <c r="R15813" s="9">
        <v>1.07916049828611</v>
      </c>
      <c r="S15813" s="9">
        <v>1.0390331266082</v>
      </c>
      <c r="T15813" s="9">
        <v>1.38749452491658</v>
      </c>
    </row>
    <row r="15814" spans="1:20" x14ac:dyDescent="0.35">
      <c r="A15814">
        <f t="shared" si="482"/>
        <v>15814</v>
      </c>
      <c r="B15814" s="3" t="s">
        <v>1038</v>
      </c>
      <c r="C15814" s="3" t="s">
        <v>86</v>
      </c>
      <c r="D15814" s="3" t="s">
        <v>43</v>
      </c>
      <c r="E15814">
        <v>2027</v>
      </c>
      <c r="F15814" s="3" t="str">
        <f t="shared" si="481"/>
        <v>RCQOutMON ST2027</v>
      </c>
      <c r="G15814" s="9">
        <v>1.4853335387306601</v>
      </c>
      <c r="H15814" s="9">
        <v>2.2919936077864298</v>
      </c>
      <c r="I15814" s="9">
        <v>2.9304667950444401</v>
      </c>
      <c r="J15814" s="9">
        <v>4.56058452773512</v>
      </c>
      <c r="K15814" s="9">
        <v>2.3770752367277601</v>
      </c>
      <c r="L15814" s="9">
        <v>1.06991174006418</v>
      </c>
      <c r="M15814" s="9">
        <v>11.3030589847952</v>
      </c>
      <c r="N15814" s="9">
        <v>24.075880197242999</v>
      </c>
      <c r="O15814" s="9">
        <v>18.9820689495888</v>
      </c>
      <c r="P15814" s="9">
        <v>5.0866416893550399</v>
      </c>
      <c r="Q15814" s="9">
        <v>1.9886547372029899</v>
      </c>
      <c r="R15814" s="9">
        <v>1.2239579937921301</v>
      </c>
      <c r="S15814" s="9">
        <v>0.94152387813704397</v>
      </c>
      <c r="T15814" s="9">
        <v>2.4679463488342601</v>
      </c>
    </row>
    <row r="15815" spans="1:20" x14ac:dyDescent="0.35">
      <c r="A15815">
        <f t="shared" si="482"/>
        <v>15815</v>
      </c>
      <c r="B15815" s="3" t="s">
        <v>1038</v>
      </c>
      <c r="C15815" s="3" t="s">
        <v>86</v>
      </c>
      <c r="D15815" s="3" t="s">
        <v>43</v>
      </c>
      <c r="E15815">
        <v>2028</v>
      </c>
      <c r="F15815" s="3" t="str">
        <f t="shared" si="481"/>
        <v>RCQOutMON ST2028</v>
      </c>
      <c r="G15815" s="9">
        <v>1.7035365977010799</v>
      </c>
      <c r="H15815" s="9">
        <v>2.1330276102021299</v>
      </c>
      <c r="I15815" s="9">
        <v>2.54122182074429</v>
      </c>
      <c r="J15815" s="9">
        <v>3.1465009759604099</v>
      </c>
      <c r="K15815" s="9">
        <v>3.7266276397628602</v>
      </c>
      <c r="L15815" s="9">
        <v>6.25134053874838</v>
      </c>
      <c r="M15815" s="9">
        <v>8.4249645554695807</v>
      </c>
      <c r="N15815" s="9">
        <v>15.862824577284</v>
      </c>
      <c r="O15815" s="9">
        <v>15.4254521554479</v>
      </c>
      <c r="P15815" s="9">
        <v>7.4250118944027603</v>
      </c>
      <c r="Q15815" s="9">
        <v>2.5617510214177099</v>
      </c>
      <c r="R15815" s="9">
        <v>1.35670802503794</v>
      </c>
      <c r="S15815" s="9">
        <v>1.11785047670347</v>
      </c>
      <c r="T15815" s="9">
        <v>1.5835268034499901</v>
      </c>
    </row>
    <row r="15816" spans="1:20" x14ac:dyDescent="0.35">
      <c r="A15816">
        <f t="shared" si="482"/>
        <v>15816</v>
      </c>
      <c r="B15816" s="3" t="s">
        <v>1038</v>
      </c>
      <c r="C15816" s="3" t="s">
        <v>86</v>
      </c>
      <c r="D15816" s="3" t="s">
        <v>43</v>
      </c>
      <c r="E15816">
        <v>2029</v>
      </c>
      <c r="F15816" s="3" t="str">
        <f t="shared" si="481"/>
        <v>RCQOutMON ST2029</v>
      </c>
      <c r="G15816" s="9">
        <v>2.56720173664245</v>
      </c>
      <c r="H15816" s="9">
        <v>2.1442626049570501</v>
      </c>
      <c r="I15816" s="9">
        <v>5.9278772333724499</v>
      </c>
      <c r="J15816" s="9">
        <v>5.8649533684429001</v>
      </c>
      <c r="K15816" s="9">
        <v>7.9311885961973401</v>
      </c>
      <c r="L15816" s="9">
        <v>8.4316975264943697</v>
      </c>
      <c r="M15816" s="9">
        <v>10.870891224775701</v>
      </c>
      <c r="N15816" s="9">
        <v>7.6955194674292997</v>
      </c>
      <c r="O15816" s="9">
        <v>9.7146741792168605</v>
      </c>
      <c r="P15816" s="9">
        <v>4.1135439458463603</v>
      </c>
      <c r="Q15816" s="9">
        <v>2.0733408529475699</v>
      </c>
      <c r="R15816" s="9">
        <v>1.12284154425987</v>
      </c>
      <c r="S15816" s="9">
        <v>0.91061925840356694</v>
      </c>
      <c r="T15816" s="9">
        <v>2.1072911317065901</v>
      </c>
    </row>
    <row r="15817" spans="1:20" x14ac:dyDescent="0.35">
      <c r="A15817">
        <f t="shared" si="482"/>
        <v>15817</v>
      </c>
      <c r="B15817" s="3" t="s">
        <v>1038</v>
      </c>
      <c r="C15817" s="3" t="s">
        <v>95</v>
      </c>
      <c r="D15817" s="3" t="s">
        <v>43</v>
      </c>
      <c r="E15817">
        <v>2020</v>
      </c>
      <c r="F15817" s="3" t="str">
        <f t="shared" si="481"/>
        <v>RCSpillMON ST2020</v>
      </c>
      <c r="G15817" s="9">
        <v>1.0364374006138399</v>
      </c>
      <c r="H15817" s="9">
        <v>8.0869854032566106</v>
      </c>
      <c r="I15817" s="9">
        <v>11.2432205886009</v>
      </c>
      <c r="J15817" s="9">
        <v>2.3715816635855198</v>
      </c>
      <c r="K15817" s="9">
        <v>2.13774751039583E-2</v>
      </c>
      <c r="L15817" s="9">
        <v>4.03572343059784</v>
      </c>
      <c r="M15817" s="9">
        <v>11.7536865435412</v>
      </c>
      <c r="N15817" s="9">
        <v>19.616577247061599</v>
      </c>
      <c r="O15817" s="9">
        <v>16.444697741451701</v>
      </c>
      <c r="P15817" s="9">
        <v>11.8161056893055</v>
      </c>
      <c r="Q15817" s="9">
        <v>3.0762951043637701</v>
      </c>
      <c r="R15817" s="9">
        <v>0.23617967367652701</v>
      </c>
      <c r="S15817" s="9">
        <v>0.140541017776523</v>
      </c>
      <c r="T15817" s="9">
        <v>0.332538931363075</v>
      </c>
    </row>
    <row r="15818" spans="1:20" x14ac:dyDescent="0.35">
      <c r="A15818">
        <f t="shared" si="482"/>
        <v>15818</v>
      </c>
      <c r="B15818" s="3" t="s">
        <v>1038</v>
      </c>
      <c r="C15818" s="3" t="s">
        <v>95</v>
      </c>
      <c r="D15818" s="3" t="s">
        <v>43</v>
      </c>
      <c r="E15818">
        <v>2021</v>
      </c>
      <c r="F15818" s="3" t="str">
        <f t="shared" si="481"/>
        <v>RCSpillMON ST2021</v>
      </c>
      <c r="G15818" s="9">
        <v>0.91639078908496596</v>
      </c>
      <c r="H15818" s="9">
        <v>0.55011464056062498</v>
      </c>
      <c r="I15818" s="9">
        <v>3.7741122322584699</v>
      </c>
      <c r="J15818" s="9">
        <v>8.0141894069368593</v>
      </c>
      <c r="K15818" s="9">
        <v>3.0083240795135402</v>
      </c>
      <c r="L15818" s="9">
        <v>10.9257498781734</v>
      </c>
      <c r="M15818" s="9">
        <v>13.259589084411299</v>
      </c>
      <c r="N15818" s="9">
        <v>14.426724033958999</v>
      </c>
      <c r="O15818" s="9">
        <v>19.195143853719799</v>
      </c>
      <c r="P15818" s="9">
        <v>10.8034967038512</v>
      </c>
      <c r="Q15818" s="9">
        <v>5.91263967488588</v>
      </c>
      <c r="R15818" s="9">
        <v>0.27240969121236103</v>
      </c>
      <c r="S15818" s="9">
        <v>0.49578816603567699</v>
      </c>
      <c r="T15818" s="9">
        <v>0.30953385556046498</v>
      </c>
    </row>
    <row r="15819" spans="1:20" x14ac:dyDescent="0.35">
      <c r="A15819">
        <f t="shared" si="482"/>
        <v>15819</v>
      </c>
      <c r="B15819" s="3" t="s">
        <v>1038</v>
      </c>
      <c r="C15819" s="3" t="s">
        <v>95</v>
      </c>
      <c r="D15819" s="3" t="s">
        <v>43</v>
      </c>
      <c r="E15819">
        <v>2022</v>
      </c>
      <c r="F15819" s="3" t="str">
        <f t="shared" si="481"/>
        <v>RCSpillMON ST2022</v>
      </c>
      <c r="G15819" s="9">
        <v>0.23459996811214301</v>
      </c>
      <c r="H15819" s="9">
        <v>0.97638330283472197</v>
      </c>
      <c r="I15819" s="9">
        <v>7.2011885352618696</v>
      </c>
      <c r="J15819" s="9">
        <v>12.3817305547541</v>
      </c>
      <c r="K15819" s="9">
        <v>12.1335209299358</v>
      </c>
      <c r="L15819" s="9">
        <v>7.6165418941456702</v>
      </c>
      <c r="M15819" s="9">
        <v>5.2121679856536103</v>
      </c>
      <c r="N15819" s="9">
        <v>8.2243616248013893</v>
      </c>
      <c r="O15819" s="9">
        <v>4.9068803576239199</v>
      </c>
      <c r="P15819" s="9">
        <v>1.5967105686534699</v>
      </c>
      <c r="Q15819" s="9">
        <v>0.25645737042746303</v>
      </c>
      <c r="R15819" s="9">
        <v>7.2608284498749995E-2</v>
      </c>
      <c r="S15819" s="9">
        <v>0.58547591682161404</v>
      </c>
      <c r="T15819" s="9">
        <v>0.15344021893676299</v>
      </c>
    </row>
    <row r="15820" spans="1:20" x14ac:dyDescent="0.35">
      <c r="A15820">
        <f t="shared" si="482"/>
        <v>15820</v>
      </c>
      <c r="B15820" s="3" t="s">
        <v>1038</v>
      </c>
      <c r="C15820" s="3" t="s">
        <v>95</v>
      </c>
      <c r="D15820" s="3" t="s">
        <v>43</v>
      </c>
      <c r="E15820">
        <v>2023</v>
      </c>
      <c r="F15820" s="3" t="str">
        <f t="shared" si="481"/>
        <v>RCSpillMON ST2023</v>
      </c>
      <c r="G15820" s="9">
        <v>0.32062150188945199</v>
      </c>
      <c r="H15820" s="9">
        <v>1.1980902661034001</v>
      </c>
      <c r="I15820" s="9">
        <v>0.61370748049707602</v>
      </c>
      <c r="J15820" s="9">
        <v>7.3615232129687396</v>
      </c>
      <c r="K15820" s="9">
        <v>5.5932816939984296</v>
      </c>
      <c r="L15820" s="9">
        <v>7.5768541058333501</v>
      </c>
      <c r="M15820" s="9">
        <v>7.6011260323774996</v>
      </c>
      <c r="N15820" s="9">
        <v>10.5657672843722</v>
      </c>
      <c r="O15820" s="9">
        <v>5.2973191430676199</v>
      </c>
      <c r="P15820" s="9">
        <v>2.54497351094646</v>
      </c>
      <c r="Q15820" s="9">
        <v>0.63486558700311102</v>
      </c>
      <c r="R15820" s="9">
        <v>9.30177696369444E-2</v>
      </c>
      <c r="S15820" s="9">
        <v>0.12596391472656199</v>
      </c>
      <c r="T15820" s="9">
        <v>0.271873259305277</v>
      </c>
    </row>
    <row r="15821" spans="1:20" x14ac:dyDescent="0.35">
      <c r="A15821">
        <f t="shared" si="482"/>
        <v>15821</v>
      </c>
      <c r="B15821" s="3" t="s">
        <v>1038</v>
      </c>
      <c r="C15821" s="3" t="s">
        <v>95</v>
      </c>
      <c r="D15821" s="3" t="s">
        <v>43</v>
      </c>
      <c r="E15821">
        <v>2024</v>
      </c>
      <c r="F15821" s="3" t="str">
        <f t="shared" si="481"/>
        <v>RCSpillMON ST2024</v>
      </c>
      <c r="G15821" s="9">
        <v>0.50051630858071205</v>
      </c>
      <c r="H15821" s="9">
        <v>3.7089968661934001</v>
      </c>
      <c r="I15821" s="9">
        <v>3.72724796312861</v>
      </c>
      <c r="J15821" s="9">
        <v>7.1913075925893004</v>
      </c>
      <c r="K15821" s="9">
        <v>4.8021780576369704</v>
      </c>
      <c r="L15821" s="9">
        <v>5.6226375950085998</v>
      </c>
      <c r="M15821" s="9">
        <v>1.7879365182806899</v>
      </c>
      <c r="N15821" s="9">
        <v>5.5056440612240198</v>
      </c>
      <c r="O15821" s="9">
        <v>6.6720847959349401</v>
      </c>
      <c r="P15821" s="9">
        <v>1.8356191489195</v>
      </c>
      <c r="Q15821" s="9">
        <v>0.216339945464153</v>
      </c>
      <c r="R15821" s="9">
        <v>0.43033656720444402</v>
      </c>
      <c r="S15821" s="9">
        <v>0.22413946760831899</v>
      </c>
      <c r="T15821" s="9">
        <v>0.36036778858791602</v>
      </c>
    </row>
    <row r="15822" spans="1:20" x14ac:dyDescent="0.35">
      <c r="A15822">
        <f t="shared" si="482"/>
        <v>15822</v>
      </c>
      <c r="B15822" s="3" t="s">
        <v>1038</v>
      </c>
      <c r="C15822" s="3" t="s">
        <v>95</v>
      </c>
      <c r="D15822" s="3" t="s">
        <v>43</v>
      </c>
      <c r="E15822">
        <v>2025</v>
      </c>
      <c r="F15822" s="3" t="str">
        <f t="shared" si="481"/>
        <v>RCSpillMON ST2025</v>
      </c>
      <c r="G15822" s="9">
        <v>0.79606279171962302</v>
      </c>
      <c r="H15822" s="9">
        <v>0.62564131236847897</v>
      </c>
      <c r="I15822" s="9">
        <v>0.95193754862986102</v>
      </c>
      <c r="J15822" s="9">
        <v>13.839755526451199</v>
      </c>
      <c r="K15822" s="9">
        <v>9.5242274528619699</v>
      </c>
      <c r="L15822" s="9">
        <v>8.1645182855513401</v>
      </c>
      <c r="M15822" s="9">
        <v>9.2060755797402702</v>
      </c>
      <c r="N15822" s="9">
        <v>9.0867939231589698</v>
      </c>
      <c r="O15822" s="9">
        <v>7.1734866423805697</v>
      </c>
      <c r="P15822" s="9">
        <v>1.9776632938720899</v>
      </c>
      <c r="Q15822" s="9">
        <v>0.50437841384545701</v>
      </c>
      <c r="R15822" s="9">
        <v>9.2406815918763801E-3</v>
      </c>
      <c r="S15822" s="9">
        <v>0.16911459653438801</v>
      </c>
      <c r="T15822" s="9">
        <v>0.62374936995466601</v>
      </c>
    </row>
    <row r="15823" spans="1:20" x14ac:dyDescent="0.35">
      <c r="A15823">
        <f t="shared" si="482"/>
        <v>15823</v>
      </c>
      <c r="B15823" s="3" t="s">
        <v>1038</v>
      </c>
      <c r="C15823" s="3" t="s">
        <v>95</v>
      </c>
      <c r="D15823" s="3" t="s">
        <v>43</v>
      </c>
      <c r="E15823">
        <v>2026</v>
      </c>
      <c r="F15823" s="3" t="str">
        <f t="shared" si="481"/>
        <v>RCSpillMON ST2026</v>
      </c>
      <c r="G15823" s="9">
        <v>0.35180944212533599</v>
      </c>
      <c r="H15823" s="9">
        <v>3.68885657307611</v>
      </c>
      <c r="I15823" s="9">
        <v>10.438980908065201</v>
      </c>
      <c r="J15823" s="9">
        <v>15.494932263068399</v>
      </c>
      <c r="K15823" s="9">
        <v>5.4192395083958296</v>
      </c>
      <c r="L15823" s="9">
        <v>9.68592641234242</v>
      </c>
      <c r="M15823" s="9">
        <v>10.678460917109</v>
      </c>
      <c r="N15823" s="9">
        <v>13.068595821071501</v>
      </c>
      <c r="O15823" s="9">
        <v>6.9121025839663899</v>
      </c>
      <c r="P15823" s="9">
        <v>3.5869123589060399</v>
      </c>
      <c r="Q15823" s="9">
        <v>0.36105333176946902</v>
      </c>
      <c r="R15823" s="9">
        <v>8.9115519033333299E-2</v>
      </c>
      <c r="S15823" s="9">
        <v>0.180335324646093</v>
      </c>
      <c r="T15823" s="9">
        <v>0.13079103550576299</v>
      </c>
    </row>
    <row r="15824" spans="1:20" x14ac:dyDescent="0.35">
      <c r="A15824">
        <f t="shared" si="482"/>
        <v>15824</v>
      </c>
      <c r="B15824" s="3" t="s">
        <v>1038</v>
      </c>
      <c r="C15824" s="3" t="s">
        <v>95</v>
      </c>
      <c r="D15824" s="3" t="s">
        <v>43</v>
      </c>
      <c r="E15824">
        <v>2027</v>
      </c>
      <c r="F15824" s="3" t="str">
        <f t="shared" si="481"/>
        <v>RCSpillMON ST2027</v>
      </c>
      <c r="G15824" s="9">
        <v>0.203572497685058</v>
      </c>
      <c r="H15824" s="9">
        <v>0.86865885625531203</v>
      </c>
      <c r="I15824" s="9">
        <v>1.0410997585075601</v>
      </c>
      <c r="J15824" s="9">
        <v>2.2432636145759601</v>
      </c>
      <c r="K15824" s="9">
        <v>0.78000859390119703</v>
      </c>
      <c r="L15824" s="9">
        <v>0.20221919164980201</v>
      </c>
      <c r="M15824" s="9">
        <v>8.50633347910499</v>
      </c>
      <c r="N15824" s="9">
        <v>21.075967526705</v>
      </c>
      <c r="O15824" s="9">
        <v>15.828113104338399</v>
      </c>
      <c r="P15824" s="9">
        <v>2.2746602934828801</v>
      </c>
      <c r="Q15824" s="9">
        <v>0.432080886347325</v>
      </c>
      <c r="R15824" s="9">
        <v>0.221809648988472</v>
      </c>
      <c r="S15824" s="9">
        <v>8.4935466231692694E-2</v>
      </c>
      <c r="T15824" s="9">
        <v>0.768551321527013</v>
      </c>
    </row>
    <row r="15825" spans="1:20" x14ac:dyDescent="0.35">
      <c r="A15825">
        <f t="shared" si="482"/>
        <v>15825</v>
      </c>
      <c r="B15825" s="3" t="s">
        <v>1038</v>
      </c>
      <c r="C15825" s="3" t="s">
        <v>95</v>
      </c>
      <c r="D15825" s="3" t="s">
        <v>43</v>
      </c>
      <c r="E15825">
        <v>2028</v>
      </c>
      <c r="F15825" s="3" t="str">
        <f t="shared" si="481"/>
        <v>RCSpillMON ST2028</v>
      </c>
      <c r="G15825" s="9">
        <v>0.29251696004219002</v>
      </c>
      <c r="H15825" s="9">
        <v>0.51427894377661099</v>
      </c>
      <c r="I15825" s="9">
        <v>0.53578997176089505</v>
      </c>
      <c r="J15825" s="9">
        <v>0.56601373280544298</v>
      </c>
      <c r="K15825" s="9">
        <v>1.1766848254958799</v>
      </c>
      <c r="L15825" s="9">
        <v>3.25710290796055</v>
      </c>
      <c r="M15825" s="9">
        <v>5.5540813834187501</v>
      </c>
      <c r="N15825" s="9">
        <v>12.725078412504301</v>
      </c>
      <c r="O15825" s="9">
        <v>12.2876108741143</v>
      </c>
      <c r="P15825" s="9">
        <v>4.3429331256113004</v>
      </c>
      <c r="Q15825" s="9">
        <v>0.65554439983699597</v>
      </c>
      <c r="R15825" s="9">
        <v>0.38934846917487498</v>
      </c>
      <c r="S15825" s="9">
        <v>0.15043050723385401</v>
      </c>
      <c r="T15825" s="9">
        <v>0.27432502427118</v>
      </c>
    </row>
    <row r="15826" spans="1:20" x14ac:dyDescent="0.35">
      <c r="A15826">
        <f t="shared" si="482"/>
        <v>15826</v>
      </c>
      <c r="B15826" s="3" t="s">
        <v>1038</v>
      </c>
      <c r="C15826" s="3" t="s">
        <v>95</v>
      </c>
      <c r="D15826" s="3" t="s">
        <v>43</v>
      </c>
      <c r="E15826">
        <v>2029</v>
      </c>
      <c r="F15826" s="3" t="str">
        <f t="shared" si="481"/>
        <v>RCSpillMON ST2029</v>
      </c>
      <c r="G15826" s="9">
        <v>0.73157035303107498</v>
      </c>
      <c r="H15826" s="9">
        <v>0.58206953320699595</v>
      </c>
      <c r="I15826" s="9">
        <v>2.90029000153856</v>
      </c>
      <c r="J15826" s="9">
        <v>2.6465821035759598</v>
      </c>
      <c r="K15826" s="9">
        <v>4.8750243656035899</v>
      </c>
      <c r="L15826" s="9">
        <v>5.3946960996946203</v>
      </c>
      <c r="M15826" s="9">
        <v>7.7200382981788804</v>
      </c>
      <c r="N15826" s="9">
        <v>4.4460425265209702</v>
      </c>
      <c r="O15826" s="9">
        <v>7.1523707297159902</v>
      </c>
      <c r="P15826" s="9">
        <v>1.4714242494044201</v>
      </c>
      <c r="Q15826" s="9">
        <v>0.40015666442641101</v>
      </c>
      <c r="R15826" s="9">
        <v>0.148786981222638</v>
      </c>
      <c r="S15826" s="9">
        <v>9.6801155591145799E-2</v>
      </c>
      <c r="T15826" s="9">
        <v>0.25779497379416599</v>
      </c>
    </row>
    <row r="15827" spans="1:20" x14ac:dyDescent="0.35">
      <c r="A15827">
        <f t="shared" si="482"/>
        <v>15827</v>
      </c>
      <c r="B15827" s="3" t="s">
        <v>1038</v>
      </c>
      <c r="C15827" s="3" t="s">
        <v>77</v>
      </c>
      <c r="D15827" s="3" t="s">
        <v>43</v>
      </c>
      <c r="E15827">
        <v>2020</v>
      </c>
      <c r="F15827" s="3" t="str">
        <f t="shared" si="481"/>
        <v>RCGenMON ST2020</v>
      </c>
      <c r="G15827" s="9">
        <v>9.2446987274193493</v>
      </c>
      <c r="H15827" s="9">
        <v>13.6916359861111</v>
      </c>
      <c r="I15827" s="9">
        <v>14.269186416666599</v>
      </c>
      <c r="J15827" s="9">
        <v>13.6616691545698</v>
      </c>
      <c r="K15827" s="9">
        <v>6.74977663080357</v>
      </c>
      <c r="L15827" s="9">
        <v>13.366849341397799</v>
      </c>
      <c r="M15827" s="9">
        <v>12.100880275</v>
      </c>
      <c r="N15827" s="9">
        <v>14.3</v>
      </c>
      <c r="O15827" s="9">
        <v>13.909864166666599</v>
      </c>
      <c r="P15827" s="9">
        <v>6.3456931208333298</v>
      </c>
      <c r="Q15827" s="9">
        <v>8.7183336557795599</v>
      </c>
      <c r="R15827" s="9">
        <v>6.1543630305555501</v>
      </c>
      <c r="S15827" s="9">
        <v>4.1195254424479097</v>
      </c>
      <c r="T15827" s="9">
        <v>7.5516320263888801</v>
      </c>
    </row>
    <row r="15828" spans="1:20" x14ac:dyDescent="0.35">
      <c r="A15828">
        <f t="shared" si="482"/>
        <v>15828</v>
      </c>
      <c r="B15828" s="3" t="s">
        <v>1038</v>
      </c>
      <c r="C15828" s="3" t="s">
        <v>77</v>
      </c>
      <c r="D15828" s="3" t="s">
        <v>43</v>
      </c>
      <c r="E15828">
        <v>2021</v>
      </c>
      <c r="F15828" s="3" t="str">
        <f t="shared" si="481"/>
        <v>RCGenMON ST2021</v>
      </c>
      <c r="G15828" s="9">
        <v>9.5793207655241908</v>
      </c>
      <c r="H15828" s="9">
        <v>10.5712413026388</v>
      </c>
      <c r="I15828" s="9">
        <v>11.457132162499899</v>
      </c>
      <c r="J15828" s="9">
        <v>13.8317243588709</v>
      </c>
      <c r="K15828" s="9">
        <v>12.986420275892799</v>
      </c>
      <c r="L15828" s="9">
        <v>13.9232580913978</v>
      </c>
      <c r="M15828" s="9">
        <v>14.2042000555555</v>
      </c>
      <c r="N15828" s="9">
        <v>13.9255383888888</v>
      </c>
      <c r="O15828" s="9">
        <v>7.3712964095430102</v>
      </c>
      <c r="P15828" s="9">
        <v>9.2720075794444394</v>
      </c>
      <c r="Q15828" s="9">
        <v>6.1341126927419296</v>
      </c>
      <c r="R15828" s="9">
        <v>8.5292540749999901</v>
      </c>
      <c r="S15828" s="9">
        <v>10.8900773333333</v>
      </c>
      <c r="T15828" s="9">
        <v>9.3207299062499995</v>
      </c>
    </row>
    <row r="15829" spans="1:20" x14ac:dyDescent="0.35">
      <c r="A15829">
        <f t="shared" si="482"/>
        <v>15829</v>
      </c>
      <c r="B15829" s="3" t="s">
        <v>1038</v>
      </c>
      <c r="C15829" s="3" t="s">
        <v>77</v>
      </c>
      <c r="D15829" s="3" t="s">
        <v>43</v>
      </c>
      <c r="E15829">
        <v>2022</v>
      </c>
      <c r="F15829" s="3" t="str">
        <f t="shared" si="481"/>
        <v>RCGenMON ST2022</v>
      </c>
      <c r="G15829" s="9">
        <v>8.6332601840053709</v>
      </c>
      <c r="H15829" s="9">
        <v>12.6067725986111</v>
      </c>
      <c r="I15829" s="9">
        <v>12.5818463472222</v>
      </c>
      <c r="J15829" s="9">
        <v>13.5408142029569</v>
      </c>
      <c r="K15829" s="9">
        <v>12.7835351130952</v>
      </c>
      <c r="L15829" s="9">
        <v>14.1841534274193</v>
      </c>
      <c r="M15829" s="9">
        <v>12.196765416666601</v>
      </c>
      <c r="N15829" s="9">
        <v>13.1264235694444</v>
      </c>
      <c r="O15829" s="9">
        <v>13.223826129032201</v>
      </c>
      <c r="P15829" s="9">
        <v>9.0294688847222204</v>
      </c>
      <c r="Q15829" s="9">
        <v>6.0025655668010698</v>
      </c>
      <c r="R15829" s="9">
        <v>4.3423497619444396</v>
      </c>
      <c r="S15829" s="9">
        <v>4.9360261479166603</v>
      </c>
      <c r="T15829" s="9">
        <v>5.5582311569444398</v>
      </c>
    </row>
    <row r="15830" spans="1:20" x14ac:dyDescent="0.35">
      <c r="A15830">
        <f t="shared" si="482"/>
        <v>15830</v>
      </c>
      <c r="B15830" s="3" t="s">
        <v>1038</v>
      </c>
      <c r="C15830" s="3" t="s">
        <v>77</v>
      </c>
      <c r="D15830" s="3" t="s">
        <v>43</v>
      </c>
      <c r="E15830">
        <v>2023</v>
      </c>
      <c r="F15830" s="3" t="str">
        <f t="shared" si="481"/>
        <v>RCGenMON ST2023</v>
      </c>
      <c r="G15830" s="9">
        <v>6.4195296490591396</v>
      </c>
      <c r="H15830" s="9">
        <v>11.570487977777701</v>
      </c>
      <c r="I15830" s="9">
        <v>9.3461348861111109</v>
      </c>
      <c r="J15830" s="9">
        <v>11.770809103669301</v>
      </c>
      <c r="K15830" s="9">
        <v>14.1750208035714</v>
      </c>
      <c r="L15830" s="9">
        <v>14.0925100806451</v>
      </c>
      <c r="M15830" s="9">
        <v>13.772490999999899</v>
      </c>
      <c r="N15830" s="9">
        <v>13.9601221527777</v>
      </c>
      <c r="O15830" s="9">
        <v>13.123987442204299</v>
      </c>
      <c r="P15830" s="9">
        <v>13.809243669444401</v>
      </c>
      <c r="Q15830" s="9">
        <v>10.5469637715053</v>
      </c>
      <c r="R15830" s="9">
        <v>5.4471117749999998</v>
      </c>
      <c r="S15830" s="9">
        <v>6.9560346354166596</v>
      </c>
      <c r="T15830" s="9">
        <v>7.8832948652777697</v>
      </c>
    </row>
    <row r="15831" spans="1:20" x14ac:dyDescent="0.35">
      <c r="A15831">
        <f t="shared" si="482"/>
        <v>15831</v>
      </c>
      <c r="B15831" s="3" t="s">
        <v>1038</v>
      </c>
      <c r="C15831" s="3" t="s">
        <v>77</v>
      </c>
      <c r="D15831" s="3" t="s">
        <v>43</v>
      </c>
      <c r="E15831">
        <v>2024</v>
      </c>
      <c r="F15831" s="3" t="str">
        <f t="shared" si="481"/>
        <v>RCGenMON ST2024</v>
      </c>
      <c r="G15831" s="9">
        <v>9.2845309823924698</v>
      </c>
      <c r="H15831" s="9">
        <v>14.1350119027777</v>
      </c>
      <c r="I15831" s="9">
        <v>14.2015329722222</v>
      </c>
      <c r="J15831" s="9">
        <v>13.8653141666666</v>
      </c>
      <c r="K15831" s="9">
        <v>13.8371694940476</v>
      </c>
      <c r="L15831" s="9">
        <v>13.712038266128999</v>
      </c>
      <c r="M15831" s="9">
        <v>11.110865599166599</v>
      </c>
      <c r="N15831" s="9">
        <v>12.684839208333299</v>
      </c>
      <c r="O15831" s="9">
        <v>13.378253938172</v>
      </c>
      <c r="P15831" s="9">
        <v>12.5183937847222</v>
      </c>
      <c r="Q15831" s="9">
        <v>5.9882368051075199</v>
      </c>
      <c r="R15831" s="9">
        <v>4.0713013055555498</v>
      </c>
      <c r="S15831" s="9">
        <v>5.6976529411458303</v>
      </c>
      <c r="T15831" s="9">
        <v>6.9723501815277702</v>
      </c>
    </row>
    <row r="15832" spans="1:20" x14ac:dyDescent="0.35">
      <c r="A15832">
        <f t="shared" si="482"/>
        <v>15832</v>
      </c>
      <c r="B15832" s="3" t="s">
        <v>1038</v>
      </c>
      <c r="C15832" s="3" t="s">
        <v>77</v>
      </c>
      <c r="D15832" s="3" t="s">
        <v>43</v>
      </c>
      <c r="E15832">
        <v>2025</v>
      </c>
      <c r="F15832" s="3" t="str">
        <f t="shared" si="481"/>
        <v>RCGenMON ST2025</v>
      </c>
      <c r="G15832" s="9">
        <v>9.3218380846774203</v>
      </c>
      <c r="H15832" s="9">
        <v>11.0946977284722</v>
      </c>
      <c r="I15832" s="9">
        <v>12.590022825694399</v>
      </c>
      <c r="J15832" s="9">
        <v>14.144848844086001</v>
      </c>
      <c r="K15832" s="9">
        <v>13.900915565476099</v>
      </c>
      <c r="L15832" s="9">
        <v>14.2027566760752</v>
      </c>
      <c r="M15832" s="9">
        <v>12.1315106055555</v>
      </c>
      <c r="N15832" s="9">
        <v>13.5381289722222</v>
      </c>
      <c r="O15832" s="9">
        <v>13.717099624999999</v>
      </c>
      <c r="P15832" s="9">
        <v>12.1613099944444</v>
      </c>
      <c r="Q15832" s="9">
        <v>5.985998725</v>
      </c>
      <c r="R15832" s="9">
        <v>3.4473573777777702</v>
      </c>
      <c r="S15832" s="9">
        <v>4.43886213932291</v>
      </c>
      <c r="T15832" s="9">
        <v>6.97858568152777</v>
      </c>
    </row>
    <row r="15833" spans="1:20" x14ac:dyDescent="0.35">
      <c r="A15833">
        <f t="shared" si="482"/>
        <v>15833</v>
      </c>
      <c r="B15833" s="3" t="s">
        <v>1038</v>
      </c>
      <c r="C15833" s="3" t="s">
        <v>77</v>
      </c>
      <c r="D15833" s="3" t="s">
        <v>43</v>
      </c>
      <c r="E15833">
        <v>2026</v>
      </c>
      <c r="F15833" s="3" t="str">
        <f t="shared" si="481"/>
        <v>RCGenMON ST2026</v>
      </c>
      <c r="G15833" s="9">
        <v>9.1295484241935405</v>
      </c>
      <c r="H15833" s="9">
        <v>12.057731334722201</v>
      </c>
      <c r="I15833" s="9">
        <v>13.847764305555501</v>
      </c>
      <c r="J15833" s="9">
        <v>10.568065154569799</v>
      </c>
      <c r="K15833" s="9">
        <v>8.3153460113839195</v>
      </c>
      <c r="L15833" s="9">
        <v>13.478438648655899</v>
      </c>
      <c r="M15833" s="9">
        <v>11.2383951888888</v>
      </c>
      <c r="N15833" s="9">
        <v>10.8279220694444</v>
      </c>
      <c r="O15833" s="9">
        <v>5.7727977113440803</v>
      </c>
      <c r="P15833" s="9">
        <v>6.2636480930555498</v>
      </c>
      <c r="Q15833" s="9">
        <v>7.1919775241935398</v>
      </c>
      <c r="R15833" s="9">
        <v>4.3036771666666596</v>
      </c>
      <c r="S15833" s="9">
        <v>3.7327164062499998</v>
      </c>
      <c r="T15833" s="9">
        <v>5.4628273438888799</v>
      </c>
    </row>
    <row r="15834" spans="1:20" x14ac:dyDescent="0.35">
      <c r="A15834">
        <f t="shared" si="482"/>
        <v>15834</v>
      </c>
      <c r="B15834" s="3" t="s">
        <v>1038</v>
      </c>
      <c r="C15834" s="3" t="s">
        <v>77</v>
      </c>
      <c r="D15834" s="3" t="s">
        <v>43</v>
      </c>
      <c r="E15834">
        <v>2027</v>
      </c>
      <c r="F15834" s="3" t="str">
        <f t="shared" si="481"/>
        <v>RCGenMON ST2027</v>
      </c>
      <c r="G15834" s="9">
        <v>5.5717518268817203</v>
      </c>
      <c r="H15834" s="9">
        <v>6.1871646358333301</v>
      </c>
      <c r="I15834" s="9">
        <v>8.2129841305555509</v>
      </c>
      <c r="J15834" s="9">
        <v>10.0732789428763</v>
      </c>
      <c r="K15834" s="9">
        <v>6.9423695193452302</v>
      </c>
      <c r="L15834" s="9">
        <v>3.77181647782258</v>
      </c>
      <c r="M15834" s="9">
        <v>12.1572258333333</v>
      </c>
      <c r="N15834" s="9">
        <v>13.0404702494444</v>
      </c>
      <c r="O15834" s="9">
        <v>13.7100886948924</v>
      </c>
      <c r="P15834" s="9">
        <v>12.223542466666601</v>
      </c>
      <c r="Q15834" s="9">
        <v>6.7663484361559103</v>
      </c>
      <c r="R15834" s="9">
        <v>4.3562894175000002</v>
      </c>
      <c r="S15834" s="9">
        <v>3.7235475559895801</v>
      </c>
      <c r="T15834" s="9">
        <v>7.3871860209722202</v>
      </c>
    </row>
    <row r="15835" spans="1:20" x14ac:dyDescent="0.35">
      <c r="A15835">
        <f t="shared" si="482"/>
        <v>15835</v>
      </c>
      <c r="B15835" s="3" t="s">
        <v>1038</v>
      </c>
      <c r="C15835" s="3" t="s">
        <v>77</v>
      </c>
      <c r="D15835" s="3" t="s">
        <v>43</v>
      </c>
      <c r="E15835">
        <v>2028</v>
      </c>
      <c r="F15835" s="3" t="str">
        <f t="shared" si="481"/>
        <v>RCGenMON ST2028</v>
      </c>
      <c r="G15835" s="9">
        <v>6.1336324620967702</v>
      </c>
      <c r="H15835" s="9">
        <v>7.0366197583333303</v>
      </c>
      <c r="I15835" s="9">
        <v>8.7175122038888802</v>
      </c>
      <c r="J15835" s="9">
        <v>11.2172493938172</v>
      </c>
      <c r="K15835" s="9">
        <v>11.084474145684499</v>
      </c>
      <c r="L15835" s="9">
        <v>13.015801254032199</v>
      </c>
      <c r="M15835" s="9">
        <v>12.4795852138888</v>
      </c>
      <c r="N15835" s="9">
        <v>13.6396255861111</v>
      </c>
      <c r="O15835" s="9">
        <v>13.640039275672001</v>
      </c>
      <c r="P15835" s="9">
        <v>13.397642504166599</v>
      </c>
      <c r="Q15835" s="9">
        <v>8.2861852110215004</v>
      </c>
      <c r="R15835" s="9">
        <v>4.2050647338888796</v>
      </c>
      <c r="S15835" s="9">
        <v>4.2053284010416601</v>
      </c>
      <c r="T15835" s="9">
        <v>5.6910354052361098</v>
      </c>
    </row>
    <row r="15836" spans="1:20" x14ac:dyDescent="0.35">
      <c r="A15836">
        <f t="shared" si="482"/>
        <v>15836</v>
      </c>
      <c r="B15836" s="3" t="s">
        <v>1038</v>
      </c>
      <c r="C15836" s="3" t="s">
        <v>77</v>
      </c>
      <c r="D15836" s="3" t="s">
        <v>43</v>
      </c>
      <c r="E15836">
        <v>2029</v>
      </c>
      <c r="F15836" s="3" t="str">
        <f t="shared" si="481"/>
        <v>RCGenMON ST2029</v>
      </c>
      <c r="G15836" s="9">
        <v>7.9793980540322504</v>
      </c>
      <c r="H15836" s="9">
        <v>6.79077523625</v>
      </c>
      <c r="I15836" s="9">
        <v>13.1607701555555</v>
      </c>
      <c r="J15836" s="9">
        <v>13.9900991935483</v>
      </c>
      <c r="K15836" s="9">
        <v>13.284993050595199</v>
      </c>
      <c r="L15836" s="9">
        <v>13.2016935239247</v>
      </c>
      <c r="M15836" s="9">
        <v>13.6966007641666</v>
      </c>
      <c r="N15836" s="9">
        <v>14.125313861111101</v>
      </c>
      <c r="O15836" s="9">
        <v>11.138205479301</v>
      </c>
      <c r="P15836" s="9">
        <v>11.4851625708333</v>
      </c>
      <c r="Q15836" s="9">
        <v>7.2732483616935397</v>
      </c>
      <c r="R15836" s="9">
        <v>4.2341674302777701</v>
      </c>
      <c r="S15836" s="9">
        <v>3.5376269557291602</v>
      </c>
      <c r="T15836" s="9">
        <v>8.0396671926388894</v>
      </c>
    </row>
    <row r="15837" spans="1:20" x14ac:dyDescent="0.35">
      <c r="A15837">
        <f t="shared" si="482"/>
        <v>15837</v>
      </c>
      <c r="B15837" s="3" t="s">
        <v>1038</v>
      </c>
      <c r="C15837" s="3" t="s">
        <v>75</v>
      </c>
      <c r="D15837" s="3" t="s">
        <v>44</v>
      </c>
      <c r="E15837">
        <v>2020</v>
      </c>
      <c r="F15837" s="3" t="str">
        <f t="shared" si="481"/>
        <v>RCElevNINE M2020</v>
      </c>
      <c r="G15837" s="9" t="e">
        <v>#N/A</v>
      </c>
      <c r="H15837" s="9" t="e">
        <v>#N/A</v>
      </c>
      <c r="I15837" s="9" t="e">
        <v>#N/A</v>
      </c>
      <c r="J15837" s="9" t="e">
        <v>#N/A</v>
      </c>
      <c r="K15837" s="9" t="e">
        <v>#N/A</v>
      </c>
      <c r="L15837" s="9" t="e">
        <v>#N/A</v>
      </c>
      <c r="M15837" s="9" t="e">
        <v>#N/A</v>
      </c>
      <c r="N15837" s="9" t="e">
        <v>#N/A</v>
      </c>
      <c r="O15837" s="9" t="e">
        <v>#N/A</v>
      </c>
      <c r="P15837" s="9" t="e">
        <v>#N/A</v>
      </c>
      <c r="Q15837" s="9" t="e">
        <v>#N/A</v>
      </c>
      <c r="R15837" s="9" t="e">
        <v>#N/A</v>
      </c>
      <c r="S15837" s="9" t="e">
        <v>#N/A</v>
      </c>
      <c r="T15837" s="9" t="e">
        <v>#N/A</v>
      </c>
    </row>
    <row r="15838" spans="1:20" x14ac:dyDescent="0.35">
      <c r="A15838">
        <f t="shared" si="482"/>
        <v>15838</v>
      </c>
      <c r="B15838" s="3" t="s">
        <v>1038</v>
      </c>
      <c r="C15838" s="3" t="s">
        <v>75</v>
      </c>
      <c r="D15838" s="3" t="s">
        <v>44</v>
      </c>
      <c r="E15838">
        <v>2021</v>
      </c>
      <c r="F15838" s="3" t="str">
        <f t="shared" si="481"/>
        <v>RCElevNINE M2021</v>
      </c>
      <c r="G15838" s="9" t="e">
        <v>#N/A</v>
      </c>
      <c r="H15838" s="9" t="e">
        <v>#N/A</v>
      </c>
      <c r="I15838" s="9" t="e">
        <v>#N/A</v>
      </c>
      <c r="J15838" s="9" t="e">
        <v>#N/A</v>
      </c>
      <c r="K15838" s="9" t="e">
        <v>#N/A</v>
      </c>
      <c r="L15838" s="9" t="e">
        <v>#N/A</v>
      </c>
      <c r="M15838" s="9" t="e">
        <v>#N/A</v>
      </c>
      <c r="N15838" s="9" t="e">
        <v>#N/A</v>
      </c>
      <c r="O15838" s="9" t="e">
        <v>#N/A</v>
      </c>
      <c r="P15838" s="9" t="e">
        <v>#N/A</v>
      </c>
      <c r="Q15838" s="9" t="e">
        <v>#N/A</v>
      </c>
      <c r="R15838" s="9" t="e">
        <v>#N/A</v>
      </c>
      <c r="S15838" s="9" t="e">
        <v>#N/A</v>
      </c>
      <c r="T15838" s="9" t="e">
        <v>#N/A</v>
      </c>
    </row>
    <row r="15839" spans="1:20" x14ac:dyDescent="0.35">
      <c r="A15839">
        <f t="shared" si="482"/>
        <v>15839</v>
      </c>
      <c r="B15839" s="3" t="s">
        <v>1038</v>
      </c>
      <c r="C15839" s="3" t="s">
        <v>75</v>
      </c>
      <c r="D15839" s="3" t="s">
        <v>44</v>
      </c>
      <c r="E15839">
        <v>2022</v>
      </c>
      <c r="F15839" s="3" t="str">
        <f t="shared" si="481"/>
        <v>RCElevNINE M2022</v>
      </c>
      <c r="G15839" s="9" t="e">
        <v>#N/A</v>
      </c>
      <c r="H15839" s="9" t="e">
        <v>#N/A</v>
      </c>
      <c r="I15839" s="9" t="e">
        <v>#N/A</v>
      </c>
      <c r="J15839" s="9" t="e">
        <v>#N/A</v>
      </c>
      <c r="K15839" s="9" t="e">
        <v>#N/A</v>
      </c>
      <c r="L15839" s="9" t="e">
        <v>#N/A</v>
      </c>
      <c r="M15839" s="9" t="e">
        <v>#N/A</v>
      </c>
      <c r="N15839" s="9" t="e">
        <v>#N/A</v>
      </c>
      <c r="O15839" s="9" t="e">
        <v>#N/A</v>
      </c>
      <c r="P15839" s="9" t="e">
        <v>#N/A</v>
      </c>
      <c r="Q15839" s="9" t="e">
        <v>#N/A</v>
      </c>
      <c r="R15839" s="9" t="e">
        <v>#N/A</v>
      </c>
      <c r="S15839" s="9" t="e">
        <v>#N/A</v>
      </c>
      <c r="T15839" s="9" t="e">
        <v>#N/A</v>
      </c>
    </row>
    <row r="15840" spans="1:20" x14ac:dyDescent="0.35">
      <c r="A15840">
        <f t="shared" si="482"/>
        <v>15840</v>
      </c>
      <c r="B15840" s="3" t="s">
        <v>1038</v>
      </c>
      <c r="C15840" s="3" t="s">
        <v>75</v>
      </c>
      <c r="D15840" s="3" t="s">
        <v>44</v>
      </c>
      <c r="E15840">
        <v>2023</v>
      </c>
      <c r="F15840" s="3" t="str">
        <f t="shared" si="481"/>
        <v>RCElevNINE M2023</v>
      </c>
      <c r="G15840" s="9" t="e">
        <v>#N/A</v>
      </c>
      <c r="H15840" s="9" t="e">
        <v>#N/A</v>
      </c>
      <c r="I15840" s="9" t="e">
        <v>#N/A</v>
      </c>
      <c r="J15840" s="9" t="e">
        <v>#N/A</v>
      </c>
      <c r="K15840" s="9" t="e">
        <v>#N/A</v>
      </c>
      <c r="L15840" s="9" t="e">
        <v>#N/A</v>
      </c>
      <c r="M15840" s="9" t="e">
        <v>#N/A</v>
      </c>
      <c r="N15840" s="9" t="e">
        <v>#N/A</v>
      </c>
      <c r="O15840" s="9" t="e">
        <v>#N/A</v>
      </c>
      <c r="P15840" s="9" t="e">
        <v>#N/A</v>
      </c>
      <c r="Q15840" s="9" t="e">
        <v>#N/A</v>
      </c>
      <c r="R15840" s="9" t="e">
        <v>#N/A</v>
      </c>
      <c r="S15840" s="9" t="e">
        <v>#N/A</v>
      </c>
      <c r="T15840" s="9" t="e">
        <v>#N/A</v>
      </c>
    </row>
    <row r="15841" spans="1:20" x14ac:dyDescent="0.35">
      <c r="A15841">
        <f t="shared" si="482"/>
        <v>15841</v>
      </c>
      <c r="B15841" s="3" t="s">
        <v>1038</v>
      </c>
      <c r="C15841" s="3" t="s">
        <v>75</v>
      </c>
      <c r="D15841" s="3" t="s">
        <v>44</v>
      </c>
      <c r="E15841">
        <v>2024</v>
      </c>
      <c r="F15841" s="3" t="str">
        <f t="shared" si="481"/>
        <v>RCElevNINE M2024</v>
      </c>
      <c r="G15841" s="9" t="e">
        <v>#N/A</v>
      </c>
      <c r="H15841" s="9" t="e">
        <v>#N/A</v>
      </c>
      <c r="I15841" s="9" t="e">
        <v>#N/A</v>
      </c>
      <c r="J15841" s="9" t="e">
        <v>#N/A</v>
      </c>
      <c r="K15841" s="9" t="e">
        <v>#N/A</v>
      </c>
      <c r="L15841" s="9" t="e">
        <v>#N/A</v>
      </c>
      <c r="M15841" s="9" t="e">
        <v>#N/A</v>
      </c>
      <c r="N15841" s="9" t="e">
        <v>#N/A</v>
      </c>
      <c r="O15841" s="9" t="e">
        <v>#N/A</v>
      </c>
      <c r="P15841" s="9" t="e">
        <v>#N/A</v>
      </c>
      <c r="Q15841" s="9" t="e">
        <v>#N/A</v>
      </c>
      <c r="R15841" s="9" t="e">
        <v>#N/A</v>
      </c>
      <c r="S15841" s="9" t="e">
        <v>#N/A</v>
      </c>
      <c r="T15841" s="9" t="e">
        <v>#N/A</v>
      </c>
    </row>
    <row r="15842" spans="1:20" x14ac:dyDescent="0.35">
      <c r="A15842">
        <f t="shared" si="482"/>
        <v>15842</v>
      </c>
      <c r="B15842" s="3" t="s">
        <v>1038</v>
      </c>
      <c r="C15842" s="3" t="s">
        <v>75</v>
      </c>
      <c r="D15842" s="3" t="s">
        <v>44</v>
      </c>
      <c r="E15842">
        <v>2025</v>
      </c>
      <c r="F15842" s="3" t="str">
        <f t="shared" si="481"/>
        <v>RCElevNINE M2025</v>
      </c>
      <c r="G15842" s="9" t="e">
        <v>#N/A</v>
      </c>
      <c r="H15842" s="9" t="e">
        <v>#N/A</v>
      </c>
      <c r="I15842" s="9" t="e">
        <v>#N/A</v>
      </c>
      <c r="J15842" s="9" t="e">
        <v>#N/A</v>
      </c>
      <c r="K15842" s="9" t="e">
        <v>#N/A</v>
      </c>
      <c r="L15842" s="9" t="e">
        <v>#N/A</v>
      </c>
      <c r="M15842" s="9" t="e">
        <v>#N/A</v>
      </c>
      <c r="N15842" s="9" t="e">
        <v>#N/A</v>
      </c>
      <c r="O15842" s="9" t="e">
        <v>#N/A</v>
      </c>
      <c r="P15842" s="9" t="e">
        <v>#N/A</v>
      </c>
      <c r="Q15842" s="9" t="e">
        <v>#N/A</v>
      </c>
      <c r="R15842" s="9" t="e">
        <v>#N/A</v>
      </c>
      <c r="S15842" s="9" t="e">
        <v>#N/A</v>
      </c>
      <c r="T15842" s="9" t="e">
        <v>#N/A</v>
      </c>
    </row>
    <row r="15843" spans="1:20" x14ac:dyDescent="0.35">
      <c r="A15843">
        <f t="shared" si="482"/>
        <v>15843</v>
      </c>
      <c r="B15843" s="3" t="s">
        <v>1038</v>
      </c>
      <c r="C15843" s="3" t="s">
        <v>75</v>
      </c>
      <c r="D15843" s="3" t="s">
        <v>44</v>
      </c>
      <c r="E15843">
        <v>2026</v>
      </c>
      <c r="F15843" s="3" t="str">
        <f t="shared" si="481"/>
        <v>RCElevNINE M2026</v>
      </c>
      <c r="G15843" s="9" t="e">
        <v>#N/A</v>
      </c>
      <c r="H15843" s="9" t="e">
        <v>#N/A</v>
      </c>
      <c r="I15843" s="9" t="e">
        <v>#N/A</v>
      </c>
      <c r="J15843" s="9" t="e">
        <v>#N/A</v>
      </c>
      <c r="K15843" s="9" t="e">
        <v>#N/A</v>
      </c>
      <c r="L15843" s="9" t="e">
        <v>#N/A</v>
      </c>
      <c r="M15843" s="9" t="e">
        <v>#N/A</v>
      </c>
      <c r="N15843" s="9" t="e">
        <v>#N/A</v>
      </c>
      <c r="O15843" s="9" t="e">
        <v>#N/A</v>
      </c>
      <c r="P15843" s="9" t="e">
        <v>#N/A</v>
      </c>
      <c r="Q15843" s="9" t="e">
        <v>#N/A</v>
      </c>
      <c r="R15843" s="9" t="e">
        <v>#N/A</v>
      </c>
      <c r="S15843" s="9" t="e">
        <v>#N/A</v>
      </c>
      <c r="T15843" s="9" t="e">
        <v>#N/A</v>
      </c>
    </row>
    <row r="15844" spans="1:20" x14ac:dyDescent="0.35">
      <c r="A15844">
        <f t="shared" si="482"/>
        <v>15844</v>
      </c>
      <c r="B15844" s="3" t="s">
        <v>1038</v>
      </c>
      <c r="C15844" s="3" t="s">
        <v>75</v>
      </c>
      <c r="D15844" s="3" t="s">
        <v>44</v>
      </c>
      <c r="E15844">
        <v>2027</v>
      </c>
      <c r="F15844" s="3" t="str">
        <f t="shared" si="481"/>
        <v>RCElevNINE M2027</v>
      </c>
      <c r="G15844" s="9" t="e">
        <v>#N/A</v>
      </c>
      <c r="H15844" s="9" t="e">
        <v>#N/A</v>
      </c>
      <c r="I15844" s="9" t="e">
        <v>#N/A</v>
      </c>
      <c r="J15844" s="9" t="e">
        <v>#N/A</v>
      </c>
      <c r="K15844" s="9" t="e">
        <v>#N/A</v>
      </c>
      <c r="L15844" s="9" t="e">
        <v>#N/A</v>
      </c>
      <c r="M15844" s="9" t="e">
        <v>#N/A</v>
      </c>
      <c r="N15844" s="9" t="e">
        <v>#N/A</v>
      </c>
      <c r="O15844" s="9" t="e">
        <v>#N/A</v>
      </c>
      <c r="P15844" s="9" t="e">
        <v>#N/A</v>
      </c>
      <c r="Q15844" s="9" t="e">
        <v>#N/A</v>
      </c>
      <c r="R15844" s="9" t="e">
        <v>#N/A</v>
      </c>
      <c r="S15844" s="9" t="e">
        <v>#N/A</v>
      </c>
      <c r="T15844" s="9" t="e">
        <v>#N/A</v>
      </c>
    </row>
    <row r="15845" spans="1:20" x14ac:dyDescent="0.35">
      <c r="A15845">
        <f t="shared" si="482"/>
        <v>15845</v>
      </c>
      <c r="B15845" s="3" t="s">
        <v>1038</v>
      </c>
      <c r="C15845" s="3" t="s">
        <v>75</v>
      </c>
      <c r="D15845" s="3" t="s">
        <v>44</v>
      </c>
      <c r="E15845">
        <v>2028</v>
      </c>
      <c r="F15845" s="3" t="str">
        <f t="shared" si="481"/>
        <v>RCElevNINE M2028</v>
      </c>
      <c r="G15845" s="9" t="e">
        <v>#N/A</v>
      </c>
      <c r="H15845" s="9" t="e">
        <v>#N/A</v>
      </c>
      <c r="I15845" s="9" t="e">
        <v>#N/A</v>
      </c>
      <c r="J15845" s="9" t="e">
        <v>#N/A</v>
      </c>
      <c r="K15845" s="9" t="e">
        <v>#N/A</v>
      </c>
      <c r="L15845" s="9" t="e">
        <v>#N/A</v>
      </c>
      <c r="M15845" s="9" t="e">
        <v>#N/A</v>
      </c>
      <c r="N15845" s="9" t="e">
        <v>#N/A</v>
      </c>
      <c r="O15845" s="9" t="e">
        <v>#N/A</v>
      </c>
      <c r="P15845" s="9" t="e">
        <v>#N/A</v>
      </c>
      <c r="Q15845" s="9" t="e">
        <v>#N/A</v>
      </c>
      <c r="R15845" s="9" t="e">
        <v>#N/A</v>
      </c>
      <c r="S15845" s="9" t="e">
        <v>#N/A</v>
      </c>
      <c r="T15845" s="9" t="e">
        <v>#N/A</v>
      </c>
    </row>
    <row r="15846" spans="1:20" x14ac:dyDescent="0.35">
      <c r="A15846">
        <f t="shared" si="482"/>
        <v>15846</v>
      </c>
      <c r="B15846" s="3" t="s">
        <v>1038</v>
      </c>
      <c r="C15846" s="3" t="s">
        <v>75</v>
      </c>
      <c r="D15846" s="3" t="s">
        <v>44</v>
      </c>
      <c r="E15846">
        <v>2029</v>
      </c>
      <c r="F15846" s="3" t="str">
        <f t="shared" si="481"/>
        <v>RCElevNINE M2029</v>
      </c>
      <c r="G15846" s="9" t="e">
        <v>#N/A</v>
      </c>
      <c r="H15846" s="9" t="e">
        <v>#N/A</v>
      </c>
      <c r="I15846" s="9" t="e">
        <v>#N/A</v>
      </c>
      <c r="J15846" s="9" t="e">
        <v>#N/A</v>
      </c>
      <c r="K15846" s="9" t="e">
        <v>#N/A</v>
      </c>
      <c r="L15846" s="9" t="e">
        <v>#N/A</v>
      </c>
      <c r="M15846" s="9" t="e">
        <v>#N/A</v>
      </c>
      <c r="N15846" s="9" t="e">
        <v>#N/A</v>
      </c>
      <c r="O15846" s="9" t="e">
        <v>#N/A</v>
      </c>
      <c r="P15846" s="9" t="e">
        <v>#N/A</v>
      </c>
      <c r="Q15846" s="9" t="e">
        <v>#N/A</v>
      </c>
      <c r="R15846" s="9" t="e">
        <v>#N/A</v>
      </c>
      <c r="S15846" s="9" t="e">
        <v>#N/A</v>
      </c>
      <c r="T15846" s="9" t="e">
        <v>#N/A</v>
      </c>
    </row>
    <row r="15847" spans="1:20" x14ac:dyDescent="0.35">
      <c r="A15847">
        <f t="shared" si="482"/>
        <v>15847</v>
      </c>
      <c r="B15847" s="3" t="s">
        <v>1038</v>
      </c>
      <c r="C15847" s="3" t="s">
        <v>86</v>
      </c>
      <c r="D15847" s="3" t="s">
        <v>44</v>
      </c>
      <c r="E15847">
        <v>2020</v>
      </c>
      <c r="F15847" s="3" t="str">
        <f t="shared" si="481"/>
        <v>RCQOutNINE M2020</v>
      </c>
      <c r="G15847" s="9">
        <v>3.4517232301198</v>
      </c>
      <c r="H15847" s="9">
        <v>11.902809268245599</v>
      </c>
      <c r="I15847" s="9">
        <v>14.997579800860899</v>
      </c>
      <c r="J15847" s="9">
        <v>6.1614570666504003</v>
      </c>
      <c r="K15847" s="9">
        <v>2.46171335199953</v>
      </c>
      <c r="L15847" s="9">
        <v>8.4807014176450597</v>
      </c>
      <c r="M15847" s="9">
        <v>14.7516390612824</v>
      </c>
      <c r="N15847" s="9">
        <v>24.6111706428904</v>
      </c>
      <c r="O15847" s="9">
        <v>20.518308183326202</v>
      </c>
      <c r="P15847" s="9">
        <v>14.0266223703081</v>
      </c>
      <c r="Q15847" s="9">
        <v>5.82938241258526</v>
      </c>
      <c r="R15847" s="9">
        <v>1.92758109766318</v>
      </c>
      <c r="S15847" s="9">
        <v>1.37714418787513</v>
      </c>
      <c r="T15847" s="9">
        <v>2.7450542782918799</v>
      </c>
    </row>
    <row r="15848" spans="1:20" x14ac:dyDescent="0.35">
      <c r="A15848">
        <f t="shared" si="482"/>
        <v>15848</v>
      </c>
      <c r="B15848" s="3" t="s">
        <v>1038</v>
      </c>
      <c r="C15848" s="3" t="s">
        <v>86</v>
      </c>
      <c r="D15848" s="3" t="s">
        <v>44</v>
      </c>
      <c r="E15848">
        <v>2021</v>
      </c>
      <c r="F15848" s="3" t="str">
        <f t="shared" si="481"/>
        <v>RCQOutNINE M2021</v>
      </c>
      <c r="G15848" s="9">
        <v>3.6018994514336602</v>
      </c>
      <c r="H15848" s="9">
        <v>3.4401332543863998</v>
      </c>
      <c r="I15848" s="9">
        <v>7.1389982056827703</v>
      </c>
      <c r="J15848" s="9">
        <v>12.438656750610601</v>
      </c>
      <c r="K15848" s="9">
        <v>7.0773812802582201</v>
      </c>
      <c r="L15848" s="9">
        <v>16.330101600777699</v>
      </c>
      <c r="M15848" s="9">
        <v>17.826802058210799</v>
      </c>
      <c r="N15848" s="9">
        <v>19.107354291833801</v>
      </c>
      <c r="O15848" s="9">
        <v>21.799456137535898</v>
      </c>
      <c r="P15848" s="9">
        <v>13.629127605219001</v>
      </c>
      <c r="Q15848" s="9">
        <v>7.6907003380216397</v>
      </c>
      <c r="R15848" s="9">
        <v>2.6042519458301499</v>
      </c>
      <c r="S15848" s="9">
        <v>3.2959148314795499</v>
      </c>
      <c r="T15848" s="9">
        <v>2.78831825031929</v>
      </c>
    </row>
    <row r="15849" spans="1:20" x14ac:dyDescent="0.35">
      <c r="A15849">
        <f t="shared" si="482"/>
        <v>15849</v>
      </c>
      <c r="B15849" s="3" t="s">
        <v>1038</v>
      </c>
      <c r="C15849" s="3" t="s">
        <v>86</v>
      </c>
      <c r="D15849" s="3" t="s">
        <v>44</v>
      </c>
      <c r="E15849">
        <v>2022</v>
      </c>
      <c r="F15849" s="3" t="str">
        <f t="shared" si="481"/>
        <v>RCQOutNINE M2022</v>
      </c>
      <c r="G15849" s="9">
        <v>2.8552306342980098</v>
      </c>
      <c r="H15849" s="9">
        <v>4.29420759784872</v>
      </c>
      <c r="I15849" s="9">
        <v>10.2413294216552</v>
      </c>
      <c r="J15849" s="9">
        <v>16.6587197578746</v>
      </c>
      <c r="K15849" s="9">
        <v>16.204482031693999</v>
      </c>
      <c r="L15849" s="9">
        <v>11.9003652327127</v>
      </c>
      <c r="M15849" s="9">
        <v>9.0110340994158307</v>
      </c>
      <c r="N15849" s="9">
        <v>12.279343253579301</v>
      </c>
      <c r="O15849" s="9">
        <v>8.6105883336784199</v>
      </c>
      <c r="P15849" s="9">
        <v>4.49763245143206</v>
      </c>
      <c r="Q15849" s="9">
        <v>2.0720794783787202</v>
      </c>
      <c r="R15849" s="9">
        <v>1.46839481505879</v>
      </c>
      <c r="S15849" s="9">
        <v>2.60042168618449</v>
      </c>
      <c r="T15849" s="9">
        <v>1.6920322288549099</v>
      </c>
    </row>
    <row r="15850" spans="1:20" x14ac:dyDescent="0.35">
      <c r="A15850">
        <f t="shared" si="482"/>
        <v>15850</v>
      </c>
      <c r="B15850" s="3" t="s">
        <v>1038</v>
      </c>
      <c r="C15850" s="3" t="s">
        <v>86</v>
      </c>
      <c r="D15850" s="3" t="s">
        <v>44</v>
      </c>
      <c r="E15850">
        <v>2023</v>
      </c>
      <c r="F15850" s="3" t="str">
        <f t="shared" si="481"/>
        <v>RCQOutNINE M2023</v>
      </c>
      <c r="G15850" s="9">
        <v>2.2901234480611201</v>
      </c>
      <c r="H15850" s="9">
        <v>4.1549068427066604</v>
      </c>
      <c r="I15850" s="9">
        <v>3.3328300309519401</v>
      </c>
      <c r="J15850" s="9">
        <v>10.5955635284078</v>
      </c>
      <c r="K15850" s="9">
        <v>9.0700729392230706</v>
      </c>
      <c r="L15850" s="9">
        <v>11.197113441716301</v>
      </c>
      <c r="M15850" s="9">
        <v>12.5749302597313</v>
      </c>
      <c r="N15850" s="9">
        <v>16.1595090196234</v>
      </c>
      <c r="O15850" s="9">
        <v>9.1044428074160102</v>
      </c>
      <c r="P15850" s="9">
        <v>6.2620722861701097</v>
      </c>
      <c r="Q15850" s="9">
        <v>3.5087677107193298</v>
      </c>
      <c r="R15850" s="9">
        <v>1.8588895661670799</v>
      </c>
      <c r="S15850" s="9">
        <v>2.0933234234750602</v>
      </c>
      <c r="T15850" s="9">
        <v>2.4387838658915699</v>
      </c>
    </row>
    <row r="15851" spans="1:20" x14ac:dyDescent="0.35">
      <c r="A15851">
        <f t="shared" si="482"/>
        <v>15851</v>
      </c>
      <c r="B15851" s="3" t="s">
        <v>1038</v>
      </c>
      <c r="C15851" s="3" t="s">
        <v>86</v>
      </c>
      <c r="D15851" s="3" t="s">
        <v>44</v>
      </c>
      <c r="E15851">
        <v>2024</v>
      </c>
      <c r="F15851" s="3" t="str">
        <f t="shared" si="481"/>
        <v>RCQOutNINE M2024</v>
      </c>
      <c r="G15851" s="9">
        <v>2.9556482388780401</v>
      </c>
      <c r="H15851" s="9">
        <v>7.4504088734357898</v>
      </c>
      <c r="I15851" s="9">
        <v>7.2888036417819499</v>
      </c>
      <c r="J15851" s="9">
        <v>11.109157555736999</v>
      </c>
      <c r="K15851" s="9">
        <v>8.4505989642090107</v>
      </c>
      <c r="L15851" s="9">
        <v>9.4831578185068803</v>
      </c>
      <c r="M15851" s="9">
        <v>4.9404523313075002</v>
      </c>
      <c r="N15851" s="9">
        <v>9.0544401063131907</v>
      </c>
      <c r="O15851" s="9">
        <v>10.1161923636285</v>
      </c>
      <c r="P15851" s="9">
        <v>5.4295823527949301</v>
      </c>
      <c r="Q15851" s="9">
        <v>1.9481878852286199</v>
      </c>
      <c r="R15851" s="9">
        <v>1.74431407457708</v>
      </c>
      <c r="S15851" s="9">
        <v>2.1330363921744704</v>
      </c>
      <c r="T15851" s="9">
        <v>2.4234693553111799</v>
      </c>
    </row>
    <row r="15852" spans="1:20" x14ac:dyDescent="0.35">
      <c r="A15852">
        <f t="shared" si="482"/>
        <v>15852</v>
      </c>
      <c r="B15852" s="3" t="s">
        <v>1038</v>
      </c>
      <c r="C15852" s="3" t="s">
        <v>86</v>
      </c>
      <c r="D15852" s="3" t="s">
        <v>44</v>
      </c>
      <c r="E15852">
        <v>2025</v>
      </c>
      <c r="F15852" s="3" t="str">
        <f t="shared" si="481"/>
        <v>RCQOutNINE M2025</v>
      </c>
      <c r="G15852" s="9">
        <v>3.5388710105948298</v>
      </c>
      <c r="H15852" s="9">
        <v>4.0232693498627201</v>
      </c>
      <c r="I15852" s="9">
        <v>4.3547055758295299</v>
      </c>
      <c r="J15852" s="9">
        <v>17.480310957589499</v>
      </c>
      <c r="K15852" s="9">
        <v>13.115366482077601</v>
      </c>
      <c r="L15852" s="9">
        <v>12.5753765390571</v>
      </c>
      <c r="M15852" s="9">
        <v>12.851542490878099</v>
      </c>
      <c r="N15852" s="9">
        <v>12.3351453885547</v>
      </c>
      <c r="O15852" s="9">
        <v>10.8854493307047</v>
      </c>
      <c r="P15852" s="9">
        <v>5.3655299358577704</v>
      </c>
      <c r="Q15852" s="9">
        <v>2.6384978927908702</v>
      </c>
      <c r="R15852" s="9">
        <v>1.0850642588868</v>
      </c>
      <c r="S15852" s="9">
        <v>1.4861963882664</v>
      </c>
      <c r="T15852" s="9">
        <v>2.5970426465268002</v>
      </c>
    </row>
    <row r="15853" spans="1:20" x14ac:dyDescent="0.35">
      <c r="A15853">
        <f t="shared" si="482"/>
        <v>15853</v>
      </c>
      <c r="B15853" s="3" t="s">
        <v>1038</v>
      </c>
      <c r="C15853" s="3" t="s">
        <v>86</v>
      </c>
      <c r="D15853" s="3" t="s">
        <v>44</v>
      </c>
      <c r="E15853">
        <v>2026</v>
      </c>
      <c r="F15853" s="3" t="str">
        <f t="shared" si="481"/>
        <v>RCQOutNINE M2026</v>
      </c>
      <c r="G15853" s="9">
        <v>2.8718580494946901</v>
      </c>
      <c r="H15853" s="9">
        <v>6.9966478573140103</v>
      </c>
      <c r="I15853" s="9">
        <v>14.587496314055</v>
      </c>
      <c r="J15853" s="9">
        <v>18.628584347572701</v>
      </c>
      <c r="K15853" s="9">
        <v>8.3209366203437707</v>
      </c>
      <c r="L15853" s="9">
        <v>14.105532020958</v>
      </c>
      <c r="M15853" s="9">
        <v>14.586383979450099</v>
      </c>
      <c r="N15853" s="9">
        <v>16.9135879789877</v>
      </c>
      <c r="O15853" s="9">
        <v>9.2546171048232608</v>
      </c>
      <c r="P15853" s="9">
        <v>5.5781627092388204</v>
      </c>
      <c r="Q15853" s="9">
        <v>2.39933071328882</v>
      </c>
      <c r="R15853" s="9">
        <v>1.3928145652458299</v>
      </c>
      <c r="S15853" s="9">
        <v>1.31167603979726</v>
      </c>
      <c r="T15853" s="9">
        <v>1.62406308414571</v>
      </c>
    </row>
    <row r="15854" spans="1:20" x14ac:dyDescent="0.35">
      <c r="A15854">
        <f t="shared" si="482"/>
        <v>15854</v>
      </c>
      <c r="B15854" s="3" t="s">
        <v>1038</v>
      </c>
      <c r="C15854" s="3" t="s">
        <v>86</v>
      </c>
      <c r="D15854" s="3" t="s">
        <v>44</v>
      </c>
      <c r="E15854">
        <v>2027</v>
      </c>
      <c r="F15854" s="3" t="str">
        <f t="shared" si="481"/>
        <v>RCQOutNINE M2027</v>
      </c>
      <c r="G15854" s="9">
        <v>1.93264330071265</v>
      </c>
      <c r="H15854" s="9">
        <v>3.0576685465776499</v>
      </c>
      <c r="I15854" s="9">
        <v>3.6677430516294098</v>
      </c>
      <c r="J15854" s="9">
        <v>5.2915766323818598</v>
      </c>
      <c r="K15854" s="9">
        <v>2.9831583551629599</v>
      </c>
      <c r="L15854" s="9">
        <v>1.7875179724794901</v>
      </c>
      <c r="M15854" s="9">
        <v>10.5930131127687</v>
      </c>
      <c r="N15854" s="9">
        <v>24.359515832525098</v>
      </c>
      <c r="O15854" s="9">
        <v>19.466079374590301</v>
      </c>
      <c r="P15854" s="9">
        <v>5.8340626240115698</v>
      </c>
      <c r="Q15854" s="9">
        <v>2.4882896577160798</v>
      </c>
      <c r="R15854" s="9">
        <v>1.8550422156738799</v>
      </c>
      <c r="S15854" s="9">
        <v>1.2517216583522599</v>
      </c>
      <c r="T15854" s="9">
        <v>2.7767669957507</v>
      </c>
    </row>
    <row r="15855" spans="1:20" x14ac:dyDescent="0.35">
      <c r="A15855">
        <f t="shared" si="482"/>
        <v>15855</v>
      </c>
      <c r="B15855" s="3" t="s">
        <v>1038</v>
      </c>
      <c r="C15855" s="3" t="s">
        <v>86</v>
      </c>
      <c r="D15855" s="3" t="s">
        <v>44</v>
      </c>
      <c r="E15855">
        <v>2028</v>
      </c>
      <c r="F15855" s="3" t="str">
        <f t="shared" si="481"/>
        <v>RCQOutNINE M2028</v>
      </c>
      <c r="G15855" s="9">
        <v>2.2590442868445</v>
      </c>
      <c r="H15855" s="9">
        <v>2.9170957435169802</v>
      </c>
      <c r="I15855" s="9">
        <v>3.26412931518189</v>
      </c>
      <c r="J15855" s="9">
        <v>3.8063191213410401</v>
      </c>
      <c r="K15855" s="9">
        <v>4.6448867364244499</v>
      </c>
      <c r="L15855" s="9">
        <v>6.8272287281757098</v>
      </c>
      <c r="M15855" s="9">
        <v>8.6951358054069399</v>
      </c>
      <c r="N15855" s="9">
        <v>14.910701646485499</v>
      </c>
      <c r="O15855" s="9">
        <v>16.3055575461944</v>
      </c>
      <c r="P15855" s="9">
        <v>7.6166607055456899</v>
      </c>
      <c r="Q15855" s="9">
        <v>3.1927160673685799</v>
      </c>
      <c r="R15855" s="9">
        <v>2.3987798434683301</v>
      </c>
      <c r="S15855" s="9">
        <v>1.3942265960673501</v>
      </c>
      <c r="T15855" s="9">
        <v>1.8503651142409001</v>
      </c>
    </row>
    <row r="15856" spans="1:20" x14ac:dyDescent="0.35">
      <c r="A15856">
        <f t="shared" si="482"/>
        <v>15856</v>
      </c>
      <c r="B15856" s="3" t="s">
        <v>1038</v>
      </c>
      <c r="C15856" s="3" t="s">
        <v>86</v>
      </c>
      <c r="D15856" s="3" t="s">
        <v>44</v>
      </c>
      <c r="E15856">
        <v>2029</v>
      </c>
      <c r="F15856" s="3" t="str">
        <f t="shared" si="481"/>
        <v>RCQOutNINE M2029</v>
      </c>
      <c r="G15856" s="9">
        <v>3.0121588336362701</v>
      </c>
      <c r="H15856" s="9">
        <v>2.5750336083891798</v>
      </c>
      <c r="I15856" s="9">
        <v>6.6350862600618701</v>
      </c>
      <c r="J15856" s="9">
        <v>6.0008171823312004</v>
      </c>
      <c r="K15856" s="9">
        <v>8.5578878537789507</v>
      </c>
      <c r="L15856" s="9">
        <v>8.8856608342586298</v>
      </c>
      <c r="M15856" s="9">
        <v>11.111359229508601</v>
      </c>
      <c r="N15856" s="9">
        <v>8.6373044518930495</v>
      </c>
      <c r="O15856" s="9">
        <v>10.1377040250593</v>
      </c>
      <c r="P15856" s="9">
        <v>4.5310071807840897</v>
      </c>
      <c r="Q15856" s="9">
        <v>2.5076999532817199</v>
      </c>
      <c r="R15856" s="9">
        <v>1.46214804466986</v>
      </c>
      <c r="S15856" s="9">
        <v>1.2930915315314</v>
      </c>
      <c r="T15856" s="9">
        <v>2.3922925611253398</v>
      </c>
    </row>
    <row r="15857" spans="1:20" x14ac:dyDescent="0.35">
      <c r="A15857">
        <f t="shared" si="482"/>
        <v>15857</v>
      </c>
      <c r="B15857" s="3" t="s">
        <v>1038</v>
      </c>
      <c r="C15857" s="3" t="s">
        <v>95</v>
      </c>
      <c r="D15857" s="3" t="s">
        <v>44</v>
      </c>
      <c r="E15857">
        <v>2020</v>
      </c>
      <c r="F15857" s="3" t="str">
        <f t="shared" si="481"/>
        <v>RCSpillNINE M2020</v>
      </c>
      <c r="G15857" s="9">
        <v>0.63570047414083897</v>
      </c>
      <c r="H15857" s="9">
        <v>7.5315984566124099</v>
      </c>
      <c r="I15857" s="9">
        <v>10.180323751408601</v>
      </c>
      <c r="J15857" s="9">
        <v>1.6441016654929399</v>
      </c>
      <c r="K15857" s="9">
        <v>4.2484787987968703E-2</v>
      </c>
      <c r="L15857" s="9">
        <v>3.8251392882572901</v>
      </c>
      <c r="M15857" s="9">
        <v>10.401168790399099</v>
      </c>
      <c r="N15857" s="9">
        <v>19.717803897218101</v>
      </c>
      <c r="O15857" s="9">
        <v>15.730031028452199</v>
      </c>
      <c r="P15857" s="9">
        <v>11.560702038364299</v>
      </c>
      <c r="Q15857" s="9">
        <v>3.14834651650053</v>
      </c>
      <c r="R15857" s="9">
        <v>0.16080261273805499</v>
      </c>
      <c r="S15857" s="9">
        <v>0.16566097006393199</v>
      </c>
      <c r="T15857" s="9">
        <v>0.72318296818279104</v>
      </c>
    </row>
    <row r="15858" spans="1:20" x14ac:dyDescent="0.35">
      <c r="A15858">
        <f t="shared" si="482"/>
        <v>15858</v>
      </c>
      <c r="B15858" s="3" t="s">
        <v>1038</v>
      </c>
      <c r="C15858" s="3" t="s">
        <v>95</v>
      </c>
      <c r="D15858" s="3" t="s">
        <v>44</v>
      </c>
      <c r="E15858">
        <v>2021</v>
      </c>
      <c r="F15858" s="3" t="str">
        <f t="shared" si="481"/>
        <v>RCSpillNINE M2021</v>
      </c>
      <c r="G15858" s="9">
        <v>0.62947064398891095</v>
      </c>
      <c r="H15858" s="9">
        <v>0.242372159122722</v>
      </c>
      <c r="I15858" s="9">
        <v>3.4325811164254101</v>
      </c>
      <c r="J15858" s="9">
        <v>7.7501270202375698</v>
      </c>
      <c r="K15858" s="9">
        <v>2.5673184471740602</v>
      </c>
      <c r="L15858" s="9">
        <v>11.425999979246299</v>
      </c>
      <c r="M15858" s="9">
        <v>12.881275430307999</v>
      </c>
      <c r="N15858" s="9">
        <v>14.351633173628301</v>
      </c>
      <c r="O15858" s="9">
        <v>18.903690978106798</v>
      </c>
      <c r="P15858" s="9">
        <v>10.352646098017701</v>
      </c>
      <c r="Q15858" s="9">
        <v>5.5396160741456901</v>
      </c>
      <c r="R15858" s="9">
        <v>0.10673008874597199</v>
      </c>
      <c r="S15858" s="9">
        <v>0.29415701627356705</v>
      </c>
      <c r="T15858" s="9">
        <v>0.324118890574013</v>
      </c>
    </row>
    <row r="15859" spans="1:20" x14ac:dyDescent="0.35">
      <c r="A15859">
        <f t="shared" si="482"/>
        <v>15859</v>
      </c>
      <c r="B15859" s="3" t="s">
        <v>1038</v>
      </c>
      <c r="C15859" s="3" t="s">
        <v>95</v>
      </c>
      <c r="D15859" s="3" t="s">
        <v>44</v>
      </c>
      <c r="E15859">
        <v>2022</v>
      </c>
      <c r="F15859" s="3" t="str">
        <f t="shared" si="481"/>
        <v>RCSpillNINE M2022</v>
      </c>
      <c r="G15859" s="9">
        <v>0.45746257558338799</v>
      </c>
      <c r="H15859" s="9">
        <v>0.49013846627817298</v>
      </c>
      <c r="I15859" s="9">
        <v>6.0520870914840899</v>
      </c>
      <c r="J15859" s="9">
        <v>12.138665430626</v>
      </c>
      <c r="K15859" s="9">
        <v>11.826787681137199</v>
      </c>
      <c r="L15859" s="9">
        <v>7.11526356751357</v>
      </c>
      <c r="M15859" s="9">
        <v>4.66387752327</v>
      </c>
      <c r="N15859" s="9">
        <v>7.7254517257001298</v>
      </c>
      <c r="O15859" s="9">
        <v>4.1744427373988504</v>
      </c>
      <c r="P15859" s="9">
        <v>1.7572218983666601</v>
      </c>
      <c r="Q15859" s="9">
        <v>0.35352675646364201</v>
      </c>
      <c r="R15859" s="9">
        <v>0.22849583401458301</v>
      </c>
      <c r="S15859" s="9">
        <v>1.23470619627213</v>
      </c>
      <c r="T15859" s="9">
        <v>0.13022407181923601</v>
      </c>
    </row>
    <row r="15860" spans="1:20" x14ac:dyDescent="0.35">
      <c r="A15860">
        <f t="shared" si="482"/>
        <v>15860</v>
      </c>
      <c r="B15860" s="3" t="s">
        <v>1038</v>
      </c>
      <c r="C15860" s="3" t="s">
        <v>95</v>
      </c>
      <c r="D15860" s="3" t="s">
        <v>44</v>
      </c>
      <c r="E15860">
        <v>2023</v>
      </c>
      <c r="F15860" s="3" t="str">
        <f t="shared" si="481"/>
        <v>RCSpillNINE M2023</v>
      </c>
      <c r="G15860" s="9">
        <v>0.541626311449247</v>
      </c>
      <c r="H15860" s="9">
        <v>0.54730184985923602</v>
      </c>
      <c r="I15860" s="9">
        <v>0.62025056556263802</v>
      </c>
      <c r="J15860" s="9">
        <v>6.8279109082680502</v>
      </c>
      <c r="K15860" s="9">
        <v>4.34418398683869</v>
      </c>
      <c r="L15860" s="9">
        <v>6.33980654334764</v>
      </c>
      <c r="M15860" s="9">
        <v>7.7977512962786104</v>
      </c>
      <c r="N15860" s="9">
        <v>11.302501937756899</v>
      </c>
      <c r="O15860" s="9">
        <v>4.6448567650177601</v>
      </c>
      <c r="P15860" s="9">
        <v>1.5506800323277501</v>
      </c>
      <c r="Q15860" s="9">
        <v>0.47015200451135702</v>
      </c>
      <c r="R15860" s="9">
        <v>0.228346876325555</v>
      </c>
      <c r="S15860" s="9">
        <v>0.113556047323268</v>
      </c>
      <c r="T15860" s="9">
        <v>0.25180354517742998</v>
      </c>
    </row>
    <row r="15861" spans="1:20" x14ac:dyDescent="0.35">
      <c r="A15861">
        <f t="shared" si="482"/>
        <v>15861</v>
      </c>
      <c r="B15861" s="3" t="s">
        <v>1038</v>
      </c>
      <c r="C15861" s="3" t="s">
        <v>95</v>
      </c>
      <c r="D15861" s="3" t="s">
        <v>44</v>
      </c>
      <c r="E15861">
        <v>2024</v>
      </c>
      <c r="F15861" s="3" t="str">
        <f t="shared" ref="F15861:F15924" si="483">_xlfn.CONCAT(B15861,C15861,D15861,E15861)</f>
        <v>RCSpillNINE M2024</v>
      </c>
      <c r="G15861" s="9">
        <v>0.29768956821794301</v>
      </c>
      <c r="H15861" s="9">
        <v>3.00845831607475</v>
      </c>
      <c r="I15861" s="9">
        <v>2.4849122455638999</v>
      </c>
      <c r="J15861" s="9">
        <v>6.5042880236503997</v>
      </c>
      <c r="K15861" s="9">
        <v>3.6583134594610902</v>
      </c>
      <c r="L15861" s="9">
        <v>4.74287369176814</v>
      </c>
      <c r="M15861" s="9">
        <v>1.1072224584613799</v>
      </c>
      <c r="N15861" s="9">
        <v>4.7007550325020802</v>
      </c>
      <c r="O15861" s="9">
        <v>5.4837769858200902</v>
      </c>
      <c r="P15861" s="9">
        <v>1.5498479069937401</v>
      </c>
      <c r="Q15861" s="9">
        <v>0.20781560615991199</v>
      </c>
      <c r="R15861" s="9">
        <v>0.51250620254944401</v>
      </c>
      <c r="S15861" s="9">
        <v>0.56927378291874997</v>
      </c>
      <c r="T15861" s="9">
        <v>0.33506731181437499</v>
      </c>
    </row>
    <row r="15862" spans="1:20" x14ac:dyDescent="0.35">
      <c r="A15862">
        <f t="shared" si="482"/>
        <v>15862</v>
      </c>
      <c r="B15862" s="3" t="s">
        <v>1038</v>
      </c>
      <c r="C15862" s="3" t="s">
        <v>95</v>
      </c>
      <c r="D15862" s="3" t="s">
        <v>44</v>
      </c>
      <c r="E15862">
        <v>2025</v>
      </c>
      <c r="F15862" s="3" t="str">
        <f t="shared" si="483"/>
        <v>RCSpillNINE M2025</v>
      </c>
      <c r="G15862" s="9">
        <v>0.94317933467803705</v>
      </c>
      <c r="H15862" s="9">
        <v>0.80523284619365898</v>
      </c>
      <c r="I15862" s="9">
        <v>0.68698282012300604</v>
      </c>
      <c r="J15862" s="9">
        <v>12.757718460519801</v>
      </c>
      <c r="K15862" s="9">
        <v>8.4002066124255208</v>
      </c>
      <c r="L15862" s="9">
        <v>7.7603131963884397</v>
      </c>
      <c r="M15862" s="9">
        <v>8.6066555845851394</v>
      </c>
      <c r="N15862" s="9">
        <v>7.6638314562463803</v>
      </c>
      <c r="O15862" s="9">
        <v>6.3228459274383004</v>
      </c>
      <c r="P15862" s="9">
        <v>1.58808933008395</v>
      </c>
      <c r="Q15862" s="9">
        <v>0.83510294228158599</v>
      </c>
      <c r="R15862" s="9">
        <v>2.01097206274999E-2</v>
      </c>
      <c r="S15862" s="9">
        <v>0.18114001278788999</v>
      </c>
      <c r="T15862" s="9">
        <v>0.49866484243041598</v>
      </c>
    </row>
    <row r="15863" spans="1:20" x14ac:dyDescent="0.35">
      <c r="A15863">
        <f t="shared" si="482"/>
        <v>15863</v>
      </c>
      <c r="B15863" s="3" t="s">
        <v>1038</v>
      </c>
      <c r="C15863" s="3" t="s">
        <v>95</v>
      </c>
      <c r="D15863" s="3" t="s">
        <v>44</v>
      </c>
      <c r="E15863">
        <v>2026</v>
      </c>
      <c r="F15863" s="3" t="str">
        <f t="shared" si="483"/>
        <v>RCSpillNINE M2026</v>
      </c>
      <c r="G15863" s="9">
        <v>0.275779188177047</v>
      </c>
      <c r="H15863" s="9">
        <v>3.3453765610044299</v>
      </c>
      <c r="I15863" s="9">
        <v>9.9958119714925697</v>
      </c>
      <c r="J15863" s="9">
        <v>14.854843738983099</v>
      </c>
      <c r="K15863" s="9">
        <v>5.2058260287552001</v>
      </c>
      <c r="L15863" s="9">
        <v>9.5096939548366208</v>
      </c>
      <c r="M15863" s="9">
        <v>10.3721281460212</v>
      </c>
      <c r="N15863" s="9">
        <v>12.7752274144911</v>
      </c>
      <c r="O15863" s="9">
        <v>6.7625671355262096</v>
      </c>
      <c r="P15863" s="9">
        <v>3.2606857103126199</v>
      </c>
      <c r="Q15863" s="9">
        <v>0.31057652582649797</v>
      </c>
      <c r="R15863" s="9">
        <v>0.10905659484027699</v>
      </c>
      <c r="S15863" s="9">
        <v>0.13624515136367099</v>
      </c>
      <c r="T15863" s="9">
        <v>0.169340538808194</v>
      </c>
    </row>
    <row r="15864" spans="1:20" x14ac:dyDescent="0.35">
      <c r="A15864">
        <f t="shared" si="482"/>
        <v>15864</v>
      </c>
      <c r="B15864" s="3" t="s">
        <v>1038</v>
      </c>
      <c r="C15864" s="3" t="s">
        <v>95</v>
      </c>
      <c r="D15864" s="3" t="s">
        <v>44</v>
      </c>
      <c r="E15864">
        <v>2027</v>
      </c>
      <c r="F15864" s="3" t="str">
        <f t="shared" si="483"/>
        <v>RCSpillNINE M2027</v>
      </c>
      <c r="G15864" s="9">
        <v>0.41914293164784899</v>
      </c>
      <c r="H15864" s="9">
        <v>1.15842492480093</v>
      </c>
      <c r="I15864" s="9">
        <v>1.1935543330476099</v>
      </c>
      <c r="J15864" s="9">
        <v>2.5499678786576401</v>
      </c>
      <c r="K15864" s="9">
        <v>1.0849338668328099</v>
      </c>
      <c r="L15864" s="9">
        <v>0.58015806613201604</v>
      </c>
      <c r="M15864" s="9">
        <v>6.5055882968479501</v>
      </c>
      <c r="N15864" s="9">
        <v>19.914654685946498</v>
      </c>
      <c r="O15864" s="9">
        <v>14.739700270314801</v>
      </c>
      <c r="P15864" s="9">
        <v>1.8534967748189299</v>
      </c>
      <c r="Q15864" s="9">
        <v>0.57748845842098095</v>
      </c>
      <c r="R15864" s="9">
        <v>0.56872668980555496</v>
      </c>
      <c r="S15864" s="9">
        <v>0.13633754772713499</v>
      </c>
      <c r="T15864" s="9">
        <v>0.581217273246458</v>
      </c>
    </row>
    <row r="15865" spans="1:20" x14ac:dyDescent="0.35">
      <c r="A15865">
        <f t="shared" si="482"/>
        <v>15865</v>
      </c>
      <c r="B15865" s="3" t="s">
        <v>1038</v>
      </c>
      <c r="C15865" s="3" t="s">
        <v>95</v>
      </c>
      <c r="D15865" s="3" t="s">
        <v>44</v>
      </c>
      <c r="E15865">
        <v>2028</v>
      </c>
      <c r="F15865" s="3" t="str">
        <f t="shared" si="483"/>
        <v>RCSpillNINE M2028</v>
      </c>
      <c r="G15865" s="9">
        <v>0.61305755297876297</v>
      </c>
      <c r="H15865" s="9">
        <v>1.0366517555345403</v>
      </c>
      <c r="I15865" s="9">
        <v>0.66130178472071299</v>
      </c>
      <c r="J15865" s="9">
        <v>0.61171022734509395</v>
      </c>
      <c r="K15865" s="9">
        <v>1.3882498269374699</v>
      </c>
      <c r="L15865" s="9">
        <v>2.4841041590886799</v>
      </c>
      <c r="M15865" s="9">
        <v>4.4621502208791597</v>
      </c>
      <c r="N15865" s="9">
        <v>10.297774346036499</v>
      </c>
      <c r="O15865" s="9">
        <v>11.587015331221499</v>
      </c>
      <c r="P15865" s="9">
        <v>3.1373931629065201</v>
      </c>
      <c r="Q15865" s="9">
        <v>0.74097249472953697</v>
      </c>
      <c r="R15865" s="9">
        <v>1.1312802293236099</v>
      </c>
      <c r="S15865" s="9">
        <v>0.18081044934531201</v>
      </c>
      <c r="T15865" s="9">
        <v>0.25496537217180498</v>
      </c>
    </row>
    <row r="15866" spans="1:20" x14ac:dyDescent="0.35">
      <c r="A15866">
        <f t="shared" si="482"/>
        <v>15866</v>
      </c>
      <c r="B15866" s="3" t="s">
        <v>1038</v>
      </c>
      <c r="C15866" s="3" t="s">
        <v>95</v>
      </c>
      <c r="D15866" s="3" t="s">
        <v>44</v>
      </c>
      <c r="E15866">
        <v>2029</v>
      </c>
      <c r="F15866" s="3" t="str">
        <f t="shared" si="483"/>
        <v>RCSpillNINE M2029</v>
      </c>
      <c r="G15866" s="9">
        <v>0.73368432136727102</v>
      </c>
      <c r="H15866" s="9">
        <v>0.579713156974486</v>
      </c>
      <c r="I15866" s="9">
        <v>2.5121718933772201</v>
      </c>
      <c r="J15866" s="9">
        <v>1.2750997121752901</v>
      </c>
      <c r="K15866" s="9">
        <v>4.0020990634178597</v>
      </c>
      <c r="L15866" s="9">
        <v>4.3518185223490899</v>
      </c>
      <c r="M15866" s="9">
        <v>6.4137959814211101</v>
      </c>
      <c r="N15866" s="9">
        <v>3.9216476714624999</v>
      </c>
      <c r="O15866" s="9">
        <v>6.5358351504823897</v>
      </c>
      <c r="P15866" s="9">
        <v>1.1532122368136799</v>
      </c>
      <c r="Q15866" s="9">
        <v>0.31773786571276802</v>
      </c>
      <c r="R15866" s="9">
        <v>0.146140060171388</v>
      </c>
      <c r="S15866" s="9">
        <v>0.21187160952981701</v>
      </c>
      <c r="T15866" s="9">
        <v>0.18234003494243001</v>
      </c>
    </row>
    <row r="15867" spans="1:20" x14ac:dyDescent="0.35">
      <c r="A15867">
        <f t="shared" si="482"/>
        <v>15867</v>
      </c>
      <c r="B15867" s="3" t="s">
        <v>1038</v>
      </c>
      <c r="C15867" s="3" t="s">
        <v>77</v>
      </c>
      <c r="D15867" s="3" t="s">
        <v>44</v>
      </c>
      <c r="E15867">
        <v>2020</v>
      </c>
      <c r="F15867" s="3" t="str">
        <f t="shared" si="483"/>
        <v>RCGenNINE M2020</v>
      </c>
      <c r="G15867" s="9">
        <v>9.66731034946236</v>
      </c>
      <c r="H15867" s="9">
        <v>15.0062198833333</v>
      </c>
      <c r="I15867" s="9">
        <v>16.537478097222198</v>
      </c>
      <c r="J15867" s="9">
        <v>15.507930188172001</v>
      </c>
      <c r="K15867" s="9">
        <v>8.3051289200892793</v>
      </c>
      <c r="L15867" s="9">
        <v>15.982389860214999</v>
      </c>
      <c r="M15867" s="9">
        <v>14.9350196666666</v>
      </c>
      <c r="N15867" s="9">
        <v>16.7987661111111</v>
      </c>
      <c r="O15867" s="9">
        <v>16.437996247311801</v>
      </c>
      <c r="P15867" s="9">
        <v>8.4654180075000003</v>
      </c>
      <c r="Q15867" s="9">
        <v>9.2039038208333306</v>
      </c>
      <c r="R15867" s="9">
        <v>6.0652890377777702</v>
      </c>
      <c r="S15867" s="9">
        <v>4.1589782708333303</v>
      </c>
      <c r="T15867" s="9">
        <v>6.94101470611111</v>
      </c>
    </row>
    <row r="15868" spans="1:20" x14ac:dyDescent="0.35">
      <c r="A15868">
        <f t="shared" si="482"/>
        <v>15868</v>
      </c>
      <c r="B15868" s="3" t="s">
        <v>1038</v>
      </c>
      <c r="C15868" s="3" t="s">
        <v>77</v>
      </c>
      <c r="D15868" s="3" t="s">
        <v>44</v>
      </c>
      <c r="E15868">
        <v>2021</v>
      </c>
      <c r="F15868" s="3" t="str">
        <f t="shared" si="483"/>
        <v>RCGenNINE M2021</v>
      </c>
      <c r="G15868" s="9">
        <v>10.204246892473099</v>
      </c>
      <c r="H15868" s="9">
        <v>10.977805543055499</v>
      </c>
      <c r="I15868" s="9">
        <v>12.724006187499899</v>
      </c>
      <c r="J15868" s="9">
        <v>16.0955639951612</v>
      </c>
      <c r="K15868" s="9">
        <v>15.482892666815401</v>
      </c>
      <c r="L15868" s="9">
        <v>16.8356187271505</v>
      </c>
      <c r="M15868" s="9">
        <v>16.9778297222222</v>
      </c>
      <c r="N15868" s="9">
        <v>16.326225083333298</v>
      </c>
      <c r="O15868" s="9">
        <v>9.9410630061827892</v>
      </c>
      <c r="P15868" s="9">
        <v>11.248047383333301</v>
      </c>
      <c r="Q15868" s="9">
        <v>7.3845985797043001</v>
      </c>
      <c r="R15868" s="9">
        <v>8.5739051212500001</v>
      </c>
      <c r="S15868" s="9">
        <v>10.304933333333301</v>
      </c>
      <c r="T15868" s="9">
        <v>8.4595119486111106</v>
      </c>
    </row>
    <row r="15869" spans="1:20" x14ac:dyDescent="0.35">
      <c r="A15869">
        <f t="shared" si="482"/>
        <v>15869</v>
      </c>
      <c r="B15869" s="3" t="s">
        <v>1038</v>
      </c>
      <c r="C15869" s="3" t="s">
        <v>77</v>
      </c>
      <c r="D15869" s="3" t="s">
        <v>44</v>
      </c>
      <c r="E15869">
        <v>2022</v>
      </c>
      <c r="F15869" s="3" t="str">
        <f t="shared" si="483"/>
        <v>RCGenNINE M2022</v>
      </c>
      <c r="G15869" s="9">
        <v>8.2314559314516096</v>
      </c>
      <c r="H15869" s="9">
        <v>13.059240477777699</v>
      </c>
      <c r="I15869" s="9">
        <v>14.381529344444401</v>
      </c>
      <c r="J15869" s="9">
        <v>15.5171940067204</v>
      </c>
      <c r="K15869" s="9">
        <v>15.0284755342261</v>
      </c>
      <c r="L15869" s="9">
        <v>16.4270934879032</v>
      </c>
      <c r="M15869" s="9">
        <v>14.923644249999899</v>
      </c>
      <c r="N15869" s="9">
        <v>15.633358083333301</v>
      </c>
      <c r="O15869" s="9">
        <v>15.2291382258064</v>
      </c>
      <c r="P15869" s="9">
        <v>9.4077348919444397</v>
      </c>
      <c r="Q15869" s="9">
        <v>5.89973201209677</v>
      </c>
      <c r="R15869" s="9">
        <v>4.25652962222222</v>
      </c>
      <c r="S15869" s="9">
        <v>4.6884535843749999</v>
      </c>
      <c r="T15869" s="9">
        <v>5.3616335061111098</v>
      </c>
    </row>
    <row r="15870" spans="1:20" x14ac:dyDescent="0.35">
      <c r="A15870">
        <f t="shared" si="482"/>
        <v>15870</v>
      </c>
      <c r="B15870" s="3" t="s">
        <v>1038</v>
      </c>
      <c r="C15870" s="3" t="s">
        <v>77</v>
      </c>
      <c r="D15870" s="3" t="s">
        <v>44</v>
      </c>
      <c r="E15870">
        <v>2023</v>
      </c>
      <c r="F15870" s="3" t="str">
        <f t="shared" si="483"/>
        <v>RCGenNINE M2023</v>
      </c>
      <c r="G15870" s="9">
        <v>6.0025305205645099</v>
      </c>
      <c r="H15870" s="9">
        <v>12.3847872473611</v>
      </c>
      <c r="I15870" s="9">
        <v>9.3121948055555492</v>
      </c>
      <c r="J15870" s="9">
        <v>12.934224936827899</v>
      </c>
      <c r="K15870" s="9">
        <v>16.223819946428499</v>
      </c>
      <c r="L15870" s="9">
        <v>16.6749737903225</v>
      </c>
      <c r="M15870" s="9">
        <v>16.399896638888801</v>
      </c>
      <c r="N15870" s="9">
        <v>16.673943913888799</v>
      </c>
      <c r="O15870" s="9">
        <v>15.3096097728494</v>
      </c>
      <c r="P15870" s="9">
        <v>16.174052805555501</v>
      </c>
      <c r="Q15870" s="9">
        <v>10.431464432930101</v>
      </c>
      <c r="R15870" s="9">
        <v>5.5975949416666602</v>
      </c>
      <c r="S15870" s="9">
        <v>6.79647212239583</v>
      </c>
      <c r="T15870" s="9">
        <v>7.5078296886111104</v>
      </c>
    </row>
    <row r="15871" spans="1:20" x14ac:dyDescent="0.35">
      <c r="A15871">
        <f t="shared" si="482"/>
        <v>15871</v>
      </c>
      <c r="B15871" s="3" t="s">
        <v>1038</v>
      </c>
      <c r="C15871" s="3" t="s">
        <v>77</v>
      </c>
      <c r="D15871" s="3" t="s">
        <v>44</v>
      </c>
      <c r="E15871">
        <v>2024</v>
      </c>
      <c r="F15871" s="3" t="str">
        <f t="shared" si="483"/>
        <v>RCGenNINE M2024</v>
      </c>
      <c r="G15871" s="9">
        <v>9.1246823921236508</v>
      </c>
      <c r="H15871" s="9">
        <v>15.249069756944399</v>
      </c>
      <c r="I15871" s="9">
        <v>16.4916005583333</v>
      </c>
      <c r="J15871" s="9">
        <v>15.808365235215</v>
      </c>
      <c r="K15871" s="9">
        <v>16.4517576130952</v>
      </c>
      <c r="L15871" s="9">
        <v>16.273238185483802</v>
      </c>
      <c r="M15871" s="9">
        <v>13.1593498055555</v>
      </c>
      <c r="N15871" s="9">
        <v>14.946055805555501</v>
      </c>
      <c r="O15871" s="9">
        <v>15.902927997311799</v>
      </c>
      <c r="P15871" s="9">
        <v>13.3189974555555</v>
      </c>
      <c r="Q15871" s="9">
        <v>5.9746383405913903</v>
      </c>
      <c r="R15871" s="9">
        <v>4.2287540305555504</v>
      </c>
      <c r="S15871" s="9">
        <v>5.36834153385416</v>
      </c>
      <c r="T15871" s="9">
        <v>7.1694129555555497</v>
      </c>
    </row>
    <row r="15872" spans="1:20" x14ac:dyDescent="0.35">
      <c r="A15872">
        <f t="shared" si="482"/>
        <v>15872</v>
      </c>
      <c r="B15872" s="3" t="s">
        <v>1038</v>
      </c>
      <c r="C15872" s="3" t="s">
        <v>77</v>
      </c>
      <c r="D15872" s="3" t="s">
        <v>44</v>
      </c>
      <c r="E15872">
        <v>2025</v>
      </c>
      <c r="F15872" s="3" t="str">
        <f t="shared" si="483"/>
        <v>RCGenNINE M2025</v>
      </c>
      <c r="G15872" s="9">
        <v>8.9109206787634392</v>
      </c>
      <c r="H15872" s="9">
        <v>11.047409469861099</v>
      </c>
      <c r="I15872" s="9">
        <v>12.591169458333299</v>
      </c>
      <c r="J15872" s="9">
        <v>16.212503229838699</v>
      </c>
      <c r="K15872" s="9">
        <v>16.186985770833299</v>
      </c>
      <c r="L15872" s="9">
        <v>16.529951666666602</v>
      </c>
      <c r="M15872" s="9">
        <v>14.5725558888888</v>
      </c>
      <c r="N15872" s="9">
        <v>16.036465444444399</v>
      </c>
      <c r="O15872" s="9">
        <v>15.6632653548387</v>
      </c>
      <c r="P15872" s="9">
        <v>12.9678255013888</v>
      </c>
      <c r="Q15872" s="9">
        <v>6.1909925586021499</v>
      </c>
      <c r="R15872" s="9">
        <v>3.6559513583333301</v>
      </c>
      <c r="S15872" s="9">
        <v>4.48021352604166</v>
      </c>
      <c r="T15872" s="9">
        <v>7.2036602555555502</v>
      </c>
    </row>
    <row r="15873" spans="1:20" x14ac:dyDescent="0.35">
      <c r="A15873">
        <f t="shared" si="482"/>
        <v>15873</v>
      </c>
      <c r="B15873" s="3" t="s">
        <v>1038</v>
      </c>
      <c r="C15873" s="3" t="s">
        <v>77</v>
      </c>
      <c r="D15873" s="3" t="s">
        <v>44</v>
      </c>
      <c r="E15873">
        <v>2026</v>
      </c>
      <c r="F15873" s="3" t="str">
        <f t="shared" si="483"/>
        <v>RCGenNINE M2026</v>
      </c>
      <c r="G15873" s="9">
        <v>8.9122500145161201</v>
      </c>
      <c r="H15873" s="9">
        <v>12.5346850444444</v>
      </c>
      <c r="I15873" s="9">
        <v>15.7630971597222</v>
      </c>
      <c r="J15873" s="9">
        <v>12.955123787634401</v>
      </c>
      <c r="K15873" s="9">
        <v>10.6940677503869</v>
      </c>
      <c r="L15873" s="9">
        <v>15.7773584814919</v>
      </c>
      <c r="M15873" s="9">
        <v>14.4673974991666</v>
      </c>
      <c r="N15873" s="9">
        <v>14.2068546361111</v>
      </c>
      <c r="O15873" s="9">
        <v>8.5551208795698894</v>
      </c>
      <c r="P15873" s="9">
        <v>7.9558183187499996</v>
      </c>
      <c r="Q15873" s="9">
        <v>7.1706214561827899</v>
      </c>
      <c r="R15873" s="9">
        <v>4.4070972805555497</v>
      </c>
      <c r="S15873" s="9">
        <v>4.0352143749999998</v>
      </c>
      <c r="T15873" s="9">
        <v>4.9940135962500003</v>
      </c>
    </row>
    <row r="15874" spans="1:20" x14ac:dyDescent="0.35">
      <c r="A15874">
        <f t="shared" si="482"/>
        <v>15874</v>
      </c>
      <c r="B15874" s="3" t="s">
        <v>1038</v>
      </c>
      <c r="C15874" s="3" t="s">
        <v>77</v>
      </c>
      <c r="D15874" s="3" t="s">
        <v>44</v>
      </c>
      <c r="E15874">
        <v>2027</v>
      </c>
      <c r="F15874" s="3" t="str">
        <f t="shared" si="483"/>
        <v>RCGenNINE M2027</v>
      </c>
      <c r="G15874" s="9">
        <v>5.1957945752688097</v>
      </c>
      <c r="H15874" s="9">
        <v>6.52003907083333</v>
      </c>
      <c r="I15874" s="9">
        <v>8.4938062999999993</v>
      </c>
      <c r="J15874" s="9">
        <v>9.4118492872311794</v>
      </c>
      <c r="K15874" s="9">
        <v>6.5165373913690399</v>
      </c>
      <c r="L15874" s="9">
        <v>4.1448233483870904</v>
      </c>
      <c r="M15874" s="9">
        <v>14.0319938055555</v>
      </c>
      <c r="N15874" s="9">
        <v>15.2590611111111</v>
      </c>
      <c r="O15874" s="9">
        <v>16.225503225806399</v>
      </c>
      <c r="P15874" s="9">
        <v>13.665150747749999</v>
      </c>
      <c r="Q15874" s="9">
        <v>6.5597151778225804</v>
      </c>
      <c r="R15874" s="9">
        <v>4.4158767638888801</v>
      </c>
      <c r="S15874" s="9">
        <v>3.8290745104166599</v>
      </c>
      <c r="T15874" s="9">
        <v>7.53724935263888</v>
      </c>
    </row>
    <row r="15875" spans="1:20" x14ac:dyDescent="0.35">
      <c r="A15875">
        <f t="shared" ref="A15875:A15938" si="484">A15874+1</f>
        <v>15875</v>
      </c>
      <c r="B15875" s="3" t="s">
        <v>1038</v>
      </c>
      <c r="C15875" s="3" t="s">
        <v>77</v>
      </c>
      <c r="D15875" s="3" t="s">
        <v>44</v>
      </c>
      <c r="E15875">
        <v>2028</v>
      </c>
      <c r="F15875" s="3" t="str">
        <f t="shared" si="483"/>
        <v>RCGenNINE M2028</v>
      </c>
      <c r="G15875" s="9">
        <v>5.6506146888440796</v>
      </c>
      <c r="H15875" s="9">
        <v>6.4555000102777704</v>
      </c>
      <c r="I15875" s="9">
        <v>8.9354188555555503</v>
      </c>
      <c r="J15875" s="9">
        <v>10.9669831959677</v>
      </c>
      <c r="K15875" s="9">
        <v>11.17992378125</v>
      </c>
      <c r="L15875" s="9">
        <v>14.9098025147849</v>
      </c>
      <c r="M15875" s="9">
        <v>14.531699155555501</v>
      </c>
      <c r="N15875" s="9">
        <v>15.836026</v>
      </c>
      <c r="O15875" s="9">
        <v>16.1985998037634</v>
      </c>
      <c r="P15875" s="9">
        <v>15.377174368055501</v>
      </c>
      <c r="Q15875" s="9">
        <v>8.4167530537634399</v>
      </c>
      <c r="R15875" s="9">
        <v>4.3512815200277704</v>
      </c>
      <c r="S15875" s="9">
        <v>4.1656151432291599</v>
      </c>
      <c r="T15875" s="9">
        <v>5.4769516513888803</v>
      </c>
    </row>
    <row r="15876" spans="1:20" x14ac:dyDescent="0.35">
      <c r="A15876">
        <f t="shared" si="484"/>
        <v>15876</v>
      </c>
      <c r="B15876" s="3" t="s">
        <v>1038</v>
      </c>
      <c r="C15876" s="3" t="s">
        <v>77</v>
      </c>
      <c r="D15876" s="3" t="s">
        <v>44</v>
      </c>
      <c r="E15876">
        <v>2029</v>
      </c>
      <c r="F15876" s="3" t="str">
        <f t="shared" si="483"/>
        <v>RCGenNINE M2029</v>
      </c>
      <c r="G15876" s="9">
        <v>7.8219240560483803</v>
      </c>
      <c r="H15876" s="9">
        <v>6.8498672483333296</v>
      </c>
      <c r="I15876" s="9">
        <v>14.1538273513888</v>
      </c>
      <c r="J15876" s="9">
        <v>16.2232311021505</v>
      </c>
      <c r="K15876" s="9">
        <v>15.639871263839201</v>
      </c>
      <c r="L15876" s="9">
        <v>15.5645291169354</v>
      </c>
      <c r="M15876" s="9">
        <v>16.126578777777699</v>
      </c>
      <c r="N15876" s="9">
        <v>16.188693944444399</v>
      </c>
      <c r="O15876" s="9">
        <v>12.365095044086001</v>
      </c>
      <c r="P15876" s="9">
        <v>11.5958569791666</v>
      </c>
      <c r="Q15876" s="9">
        <v>7.5180650013440804</v>
      </c>
      <c r="R15876" s="9">
        <v>4.5178103055555496</v>
      </c>
      <c r="S15876" s="9">
        <v>3.7117897812499998</v>
      </c>
      <c r="T15876" s="9">
        <v>7.5866906268055496</v>
      </c>
    </row>
    <row r="15877" spans="1:20" x14ac:dyDescent="0.35">
      <c r="A15877">
        <f t="shared" si="484"/>
        <v>15877</v>
      </c>
      <c r="B15877" s="3" t="s">
        <v>1038</v>
      </c>
      <c r="C15877" s="3" t="s">
        <v>75</v>
      </c>
      <c r="D15877" s="3" t="s">
        <v>32</v>
      </c>
      <c r="E15877">
        <v>2020</v>
      </c>
      <c r="F15877" s="3" t="str">
        <f t="shared" si="483"/>
        <v>RCElevNOXON2020</v>
      </c>
      <c r="G15877" s="9">
        <v>2330.3773711599902</v>
      </c>
      <c r="H15877" s="9">
        <v>2325.2559799199998</v>
      </c>
      <c r="I15877" s="9">
        <v>2329.6687097199901</v>
      </c>
      <c r="J15877" s="9">
        <v>2329.4652976399998</v>
      </c>
      <c r="K15877" s="9">
        <v>2326.79141304</v>
      </c>
      <c r="L15877" s="9">
        <v>2325.3347200799999</v>
      </c>
      <c r="M15877" s="9">
        <v>2326.7126728799999</v>
      </c>
      <c r="N15877" s="9">
        <v>2327.7362949600001</v>
      </c>
      <c r="O15877" s="9">
        <v>2321.9029614400001</v>
      </c>
      <c r="P15877" s="9">
        <v>2316.8734337199999</v>
      </c>
      <c r="Q15877" s="9">
        <v>2329.4292083999999</v>
      </c>
      <c r="R15877" s="9">
        <v>2329.1568986799998</v>
      </c>
      <c r="S15877" s="9">
        <v>2329.94758112</v>
      </c>
      <c r="T15877" s="9">
        <v>2331.0007307599999</v>
      </c>
    </row>
    <row r="15878" spans="1:20" x14ac:dyDescent="0.35">
      <c r="A15878">
        <f t="shared" si="484"/>
        <v>15878</v>
      </c>
      <c r="B15878" s="3" t="s">
        <v>1038</v>
      </c>
      <c r="C15878" s="3" t="s">
        <v>75</v>
      </c>
      <c r="D15878" s="3" t="s">
        <v>32</v>
      </c>
      <c r="E15878">
        <v>2021</v>
      </c>
      <c r="F15878" s="3" t="str">
        <f t="shared" si="483"/>
        <v>RCElevNOXON2021</v>
      </c>
      <c r="G15878" s="9">
        <v>2330.4528304800001</v>
      </c>
      <c r="H15878" s="9">
        <v>2329.1733028799999</v>
      </c>
      <c r="I15878" s="9">
        <v>2329.6687097199901</v>
      </c>
      <c r="J15878" s="9">
        <v>2320.8530926399999</v>
      </c>
      <c r="K15878" s="9">
        <v>2321.03681968</v>
      </c>
      <c r="L15878" s="9">
        <v>2324.3635914400002</v>
      </c>
      <c r="M15878" s="9">
        <v>2326.7126728799999</v>
      </c>
      <c r="N15878" s="9">
        <v>2324.9705468399902</v>
      </c>
      <c r="O15878" s="9">
        <v>2320.0656910399998</v>
      </c>
      <c r="P15878" s="9">
        <v>2314.8294704</v>
      </c>
      <c r="Q15878" s="9">
        <v>2328.7271086400001</v>
      </c>
      <c r="R15878" s="9">
        <v>2330.1083422799902</v>
      </c>
      <c r="S15878" s="9">
        <v>2330.7218593600001</v>
      </c>
      <c r="T15878" s="9">
        <v>2330.6988934800002</v>
      </c>
    </row>
    <row r="15879" spans="1:20" x14ac:dyDescent="0.35">
      <c r="A15879">
        <f t="shared" si="484"/>
        <v>15879</v>
      </c>
      <c r="B15879" s="3" t="s">
        <v>1038</v>
      </c>
      <c r="C15879" s="3" t="s">
        <v>75</v>
      </c>
      <c r="D15879" s="3" t="s">
        <v>32</v>
      </c>
      <c r="E15879">
        <v>2022</v>
      </c>
      <c r="F15879" s="3" t="str">
        <f t="shared" si="483"/>
        <v>RCElevNOXON2022</v>
      </c>
      <c r="G15879" s="9">
        <v>2330.1870824399998</v>
      </c>
      <c r="H15879" s="9">
        <v>2329.1208094399999</v>
      </c>
      <c r="I15879" s="9">
        <v>2329.6687097199901</v>
      </c>
      <c r="J15879" s="9">
        <v>2318.6647723599999</v>
      </c>
      <c r="K15879" s="9">
        <v>2327.7756650399901</v>
      </c>
      <c r="L15879" s="9">
        <v>2323.3957436400001</v>
      </c>
      <c r="M15879" s="9">
        <v>2326.7126728799999</v>
      </c>
      <c r="N15879" s="9">
        <v>2325.5545363599999</v>
      </c>
      <c r="O15879" s="9">
        <v>2323.1759273600001</v>
      </c>
      <c r="P15879" s="9">
        <v>2327.86096688</v>
      </c>
      <c r="Q15879" s="9">
        <v>2330.7349827200001</v>
      </c>
      <c r="R15879" s="9">
        <v>2330.61687248</v>
      </c>
      <c r="S15879" s="9">
        <v>2330.9974499199998</v>
      </c>
      <c r="T15879" s="9">
        <v>2330.6988934800002</v>
      </c>
    </row>
    <row r="15880" spans="1:20" x14ac:dyDescent="0.35">
      <c r="A15880">
        <f t="shared" si="484"/>
        <v>15880</v>
      </c>
      <c r="B15880" s="3" t="s">
        <v>1038</v>
      </c>
      <c r="C15880" s="3" t="s">
        <v>75</v>
      </c>
      <c r="D15880" s="3" t="s">
        <v>32</v>
      </c>
      <c r="E15880">
        <v>2023</v>
      </c>
      <c r="F15880" s="3" t="str">
        <f t="shared" si="483"/>
        <v>RCElevNOXON2023</v>
      </c>
      <c r="G15880" s="9">
        <v>2330.5939066000001</v>
      </c>
      <c r="H15880" s="9">
        <v>2329.6949564400002</v>
      </c>
      <c r="I15880" s="9">
        <v>2329.6687097199901</v>
      </c>
      <c r="J15880" s="9">
        <v>2321.43708216</v>
      </c>
      <c r="K15880" s="9">
        <v>2323.3924628</v>
      </c>
      <c r="L15880" s="9">
        <v>2323.5269772400002</v>
      </c>
      <c r="M15880" s="9">
        <v>2326.7126728799999</v>
      </c>
      <c r="N15880" s="9">
        <v>2330.9154289200001</v>
      </c>
      <c r="O15880" s="9">
        <v>2327.8511243600001</v>
      </c>
      <c r="P15880" s="9">
        <v>2324.1700218800001</v>
      </c>
      <c r="Q15880" s="9">
        <v>2328.2185784399999</v>
      </c>
      <c r="R15880" s="9">
        <v>2329.6555863599901</v>
      </c>
      <c r="S15880" s="9">
        <v>2330.3445627599999</v>
      </c>
      <c r="T15880" s="9">
        <v>2330.6988934800002</v>
      </c>
    </row>
    <row r="15881" spans="1:20" x14ac:dyDescent="0.35">
      <c r="A15881">
        <f t="shared" si="484"/>
        <v>15881</v>
      </c>
      <c r="B15881" s="3" t="s">
        <v>1038</v>
      </c>
      <c r="C15881" s="3" t="s">
        <v>75</v>
      </c>
      <c r="D15881" s="3" t="s">
        <v>32</v>
      </c>
      <c r="E15881">
        <v>2024</v>
      </c>
      <c r="F15881" s="3" t="str">
        <f t="shared" si="483"/>
        <v>RCElevNOXON2024</v>
      </c>
      <c r="G15881" s="9">
        <v>2330.3478436</v>
      </c>
      <c r="H15881" s="9">
        <v>2329.4095233600001</v>
      </c>
      <c r="I15881" s="9">
        <v>2329.6687097199901</v>
      </c>
      <c r="J15881" s="9">
        <v>2323.2710717199998</v>
      </c>
      <c r="K15881" s="9">
        <v>2324.7605730800001</v>
      </c>
      <c r="L15881" s="9">
        <v>2325.5610980400002</v>
      </c>
      <c r="M15881" s="9">
        <v>2326.7126728799999</v>
      </c>
      <c r="N15881" s="9">
        <v>2329.1142477600001</v>
      </c>
      <c r="O15881" s="9">
        <v>2327.9823579599902</v>
      </c>
      <c r="P15881" s="9">
        <v>2326.7750088399998</v>
      </c>
      <c r="Q15881" s="9">
        <v>2329.5768461999901</v>
      </c>
      <c r="R15881" s="9">
        <v>2330.7940378399999</v>
      </c>
      <c r="S15881" s="9">
        <v>2329.90821104</v>
      </c>
      <c r="T15881" s="9">
        <v>2330.6988934800002</v>
      </c>
    </row>
    <row r="15882" spans="1:20" x14ac:dyDescent="0.35">
      <c r="A15882">
        <f t="shared" si="484"/>
        <v>15882</v>
      </c>
      <c r="B15882" s="3" t="s">
        <v>1038</v>
      </c>
      <c r="C15882" s="3" t="s">
        <v>75</v>
      </c>
      <c r="D15882" s="3" t="s">
        <v>32</v>
      </c>
      <c r="E15882">
        <v>2025</v>
      </c>
      <c r="F15882" s="3" t="str">
        <f t="shared" si="483"/>
        <v>RCElevNOXON2025</v>
      </c>
      <c r="G15882" s="9">
        <v>2330.4200220799999</v>
      </c>
      <c r="H15882" s="9">
        <v>2329.40624252</v>
      </c>
      <c r="I15882" s="9">
        <v>2329.6687097199901</v>
      </c>
      <c r="J15882" s="9">
        <v>2329.8622792800002</v>
      </c>
      <c r="K15882" s="9">
        <v>2321.4698905599998</v>
      </c>
      <c r="L15882" s="9">
        <v>2321.55191156</v>
      </c>
      <c r="M15882" s="9">
        <v>2326.7126728799999</v>
      </c>
      <c r="N15882" s="9">
        <v>2330.8170037199998</v>
      </c>
      <c r="O15882" s="9">
        <v>2318.2841949200001</v>
      </c>
      <c r="P15882" s="9">
        <v>2325.07881456</v>
      </c>
      <c r="Q15882" s="9">
        <v>2330.9023055599901</v>
      </c>
      <c r="R15882" s="9">
        <v>2330.02632128</v>
      </c>
      <c r="S15882" s="9">
        <v>2330.9055864000002</v>
      </c>
      <c r="T15882" s="9">
        <v>2330.6988934800002</v>
      </c>
    </row>
    <row r="15883" spans="1:20" x14ac:dyDescent="0.35">
      <c r="A15883">
        <f t="shared" si="484"/>
        <v>15883</v>
      </c>
      <c r="B15883" s="3" t="s">
        <v>1038</v>
      </c>
      <c r="C15883" s="3" t="s">
        <v>75</v>
      </c>
      <c r="D15883" s="3" t="s">
        <v>32</v>
      </c>
      <c r="E15883">
        <v>2026</v>
      </c>
      <c r="F15883" s="3" t="str">
        <f t="shared" si="483"/>
        <v>RCElevNOXON2026</v>
      </c>
      <c r="G15883" s="9">
        <v>2330.462673</v>
      </c>
      <c r="H15883" s="9">
        <v>2328.6614918400001</v>
      </c>
      <c r="I15883" s="9">
        <v>2329.6687097199901</v>
      </c>
      <c r="J15883" s="9">
        <v>2320.6463997199999</v>
      </c>
      <c r="K15883" s="9">
        <v>2323.8124103199998</v>
      </c>
      <c r="L15883" s="9">
        <v>2324.07487752</v>
      </c>
      <c r="M15883" s="9">
        <v>2326.7126728799999</v>
      </c>
      <c r="N15883" s="9">
        <v>2326.6306518800002</v>
      </c>
      <c r="O15883" s="9">
        <v>2320.9187094399999</v>
      </c>
      <c r="P15883" s="9">
        <v>2325.2231715200001</v>
      </c>
      <c r="Q15883" s="9">
        <v>2329.5538803200002</v>
      </c>
      <c r="R15883" s="9">
        <v>2329.4128041999902</v>
      </c>
      <c r="S15883" s="9">
        <v>2330.78419532</v>
      </c>
      <c r="T15883" s="9">
        <v>2330.6988934800002</v>
      </c>
    </row>
    <row r="15884" spans="1:20" x14ac:dyDescent="0.35">
      <c r="A15884">
        <f t="shared" si="484"/>
        <v>15884</v>
      </c>
      <c r="B15884" s="3" t="s">
        <v>1038</v>
      </c>
      <c r="C15884" s="3" t="s">
        <v>75</v>
      </c>
      <c r="D15884" s="3" t="s">
        <v>32</v>
      </c>
      <c r="E15884">
        <v>2027</v>
      </c>
      <c r="F15884" s="3" t="str">
        <f t="shared" si="483"/>
        <v>RCElevNOXON2027</v>
      </c>
      <c r="G15884" s="9">
        <v>2330.5479748399998</v>
      </c>
      <c r="H15884" s="9">
        <v>2329.3537490799999</v>
      </c>
      <c r="I15884" s="9">
        <v>2329.6687097199901</v>
      </c>
      <c r="J15884" s="9">
        <v>2327.08996948</v>
      </c>
      <c r="K15884" s="9">
        <v>2325.94167548</v>
      </c>
      <c r="L15884" s="9">
        <v>2325.3740901599999</v>
      </c>
      <c r="M15884" s="9">
        <v>2326.7126728799999</v>
      </c>
      <c r="N15884" s="9">
        <v>2325.7481059199999</v>
      </c>
      <c r="O15884" s="9">
        <v>2323.8386570399998</v>
      </c>
      <c r="P15884" s="9">
        <v>2325.8170035600001</v>
      </c>
      <c r="Q15884" s="9">
        <v>2330.5348514799998</v>
      </c>
      <c r="R15884" s="9">
        <v>2330.3445627599999</v>
      </c>
      <c r="S15884" s="9">
        <v>2330.1673974</v>
      </c>
      <c r="T15884" s="9">
        <v>2330.6988934800002</v>
      </c>
    </row>
    <row r="15885" spans="1:20" x14ac:dyDescent="0.35">
      <c r="A15885">
        <f t="shared" si="484"/>
        <v>15885</v>
      </c>
      <c r="B15885" s="3" t="s">
        <v>1038</v>
      </c>
      <c r="C15885" s="3" t="s">
        <v>75</v>
      </c>
      <c r="D15885" s="3" t="s">
        <v>32</v>
      </c>
      <c r="E15885">
        <v>2028</v>
      </c>
      <c r="F15885" s="3" t="str">
        <f t="shared" si="483"/>
        <v>RCElevNOXON2028</v>
      </c>
      <c r="G15885" s="9">
        <v>2330.50204308</v>
      </c>
      <c r="H15885" s="9">
        <v>2329.3570299200001</v>
      </c>
      <c r="I15885" s="9">
        <v>2329.6687097199901</v>
      </c>
      <c r="J15885" s="9">
        <v>2327.9790771200001</v>
      </c>
      <c r="K15885" s="9">
        <v>2326.8668723599999</v>
      </c>
      <c r="L15885" s="9">
        <v>2322.9922003199999</v>
      </c>
      <c r="M15885" s="9">
        <v>2327.2376072799998</v>
      </c>
      <c r="N15885" s="9">
        <v>2330.4692346799902</v>
      </c>
      <c r="O15885" s="9">
        <v>2321.6503367599998</v>
      </c>
      <c r="P15885" s="9">
        <v>2321.6733026399902</v>
      </c>
      <c r="Q15885" s="9">
        <v>2330.8891822000001</v>
      </c>
      <c r="R15885" s="9">
        <v>2329.4685784799999</v>
      </c>
      <c r="S15885" s="9">
        <v>2330.7677911199999</v>
      </c>
      <c r="T15885" s="9">
        <v>2330.6988934800002</v>
      </c>
    </row>
    <row r="15886" spans="1:20" x14ac:dyDescent="0.35">
      <c r="A15886">
        <f t="shared" si="484"/>
        <v>15886</v>
      </c>
      <c r="B15886" s="3" t="s">
        <v>1038</v>
      </c>
      <c r="C15886" s="3" t="s">
        <v>75</v>
      </c>
      <c r="D15886" s="3" t="s">
        <v>32</v>
      </c>
      <c r="E15886">
        <v>2029</v>
      </c>
      <c r="F15886" s="3" t="str">
        <f t="shared" si="483"/>
        <v>RCElevNOXON2029</v>
      </c>
      <c r="G15886" s="9">
        <v>2330.5053239199901</v>
      </c>
      <c r="H15886" s="9">
        <v>2328.8124104799999</v>
      </c>
      <c r="I15886" s="9">
        <v>2329.6687097199901</v>
      </c>
      <c r="J15886" s="9">
        <v>2329.5341952799999</v>
      </c>
      <c r="K15886" s="9">
        <v>2326.7257962399999</v>
      </c>
      <c r="L15886" s="9">
        <v>2324.8065048399999</v>
      </c>
      <c r="M15886" s="9">
        <v>2326.7126728799999</v>
      </c>
      <c r="N15886" s="9">
        <v>2327.07684612</v>
      </c>
      <c r="O15886" s="9">
        <v>2322.2540113199998</v>
      </c>
      <c r="P15886" s="9">
        <v>2328.1037490399999</v>
      </c>
      <c r="Q15886" s="9">
        <v>2330.8235654</v>
      </c>
      <c r="R15886" s="9">
        <v>2330.7677911199999</v>
      </c>
      <c r="S15886" s="9">
        <v>2330.44954964</v>
      </c>
      <c r="T15886" s="9">
        <v>2331.0007307599999</v>
      </c>
    </row>
    <row r="15887" spans="1:20" x14ac:dyDescent="0.35">
      <c r="A15887">
        <f t="shared" si="484"/>
        <v>15887</v>
      </c>
      <c r="B15887" s="3" t="s">
        <v>1038</v>
      </c>
      <c r="C15887" s="3" t="s">
        <v>86</v>
      </c>
      <c r="D15887" s="3" t="s">
        <v>32</v>
      </c>
      <c r="E15887">
        <v>2020</v>
      </c>
      <c r="F15887" s="3" t="str">
        <f t="shared" si="483"/>
        <v>RCQOutNOXON2020</v>
      </c>
      <c r="G15887" s="9">
        <v>11.0478862928464</v>
      </c>
      <c r="H15887" s="9">
        <v>17.7069729797925</v>
      </c>
      <c r="I15887" s="9">
        <v>19.995009370335399</v>
      </c>
      <c r="J15887" s="9">
        <v>14.0996729288499</v>
      </c>
      <c r="K15887" s="9">
        <v>12.1194543937111</v>
      </c>
      <c r="L15887" s="9">
        <v>13.2016896026804</v>
      </c>
      <c r="M15887" s="9">
        <v>18.4775046374236</v>
      </c>
      <c r="N15887" s="9">
        <v>38.081009225382601</v>
      </c>
      <c r="O15887" s="9">
        <v>43.105635509783603</v>
      </c>
      <c r="P15887" s="9">
        <v>66.447866838305501</v>
      </c>
      <c r="Q15887" s="9">
        <v>31.066361788194602</v>
      </c>
      <c r="R15887" s="9">
        <v>11.4085147327472</v>
      </c>
      <c r="S15887" s="9">
        <v>9.6128887911720007</v>
      </c>
      <c r="T15887" s="9">
        <v>11.5363682611576</v>
      </c>
    </row>
    <row r="15888" spans="1:20" x14ac:dyDescent="0.35">
      <c r="A15888">
        <f t="shared" si="484"/>
        <v>15888</v>
      </c>
      <c r="B15888" s="3" t="s">
        <v>1038</v>
      </c>
      <c r="C15888" s="3" t="s">
        <v>86</v>
      </c>
      <c r="D15888" s="3" t="s">
        <v>32</v>
      </c>
      <c r="E15888">
        <v>2021</v>
      </c>
      <c r="F15888" s="3" t="str">
        <f t="shared" si="483"/>
        <v>RCQOutNOXON2021</v>
      </c>
      <c r="G15888" s="9">
        <v>11.320054714383801</v>
      </c>
      <c r="H15888" s="9">
        <v>12.1611691403364</v>
      </c>
      <c r="I15888" s="9">
        <v>16.2986800853819</v>
      </c>
      <c r="J15888" s="9">
        <v>19.660660199631</v>
      </c>
      <c r="K15888" s="9">
        <v>17.552123025378702</v>
      </c>
      <c r="L15888" s="9">
        <v>18.8827241635191</v>
      </c>
      <c r="M15888" s="9">
        <v>28.612780924058299</v>
      </c>
      <c r="N15888" s="9">
        <v>45.491631290543403</v>
      </c>
      <c r="O15888" s="9">
        <v>61.634200791726499</v>
      </c>
      <c r="P15888" s="9">
        <v>63.062862728493002</v>
      </c>
      <c r="Q15888" s="9">
        <v>45.8629051547533</v>
      </c>
      <c r="R15888" s="9">
        <v>25.618323447111099</v>
      </c>
      <c r="S15888" s="9">
        <v>18.4675670577343</v>
      </c>
      <c r="T15888" s="9">
        <v>15.978353121645799</v>
      </c>
    </row>
    <row r="15889" spans="1:20" x14ac:dyDescent="0.35">
      <c r="A15889">
        <f t="shared" si="484"/>
        <v>15889</v>
      </c>
      <c r="B15889" s="3" t="s">
        <v>1038</v>
      </c>
      <c r="C15889" s="3" t="s">
        <v>86</v>
      </c>
      <c r="D15889" s="3" t="s">
        <v>32</v>
      </c>
      <c r="E15889">
        <v>2022</v>
      </c>
      <c r="F15889" s="3" t="str">
        <f t="shared" si="483"/>
        <v>RCQOutNOXON2022</v>
      </c>
      <c r="G15889" s="9">
        <v>12.941892808691501</v>
      </c>
      <c r="H15889" s="9">
        <v>11.5391941430314</v>
      </c>
      <c r="I15889" s="9">
        <v>13.5866417448708</v>
      </c>
      <c r="J15889" s="9">
        <v>32.355179571393698</v>
      </c>
      <c r="K15889" s="9">
        <v>27.369451517917899</v>
      </c>
      <c r="L15889" s="9">
        <v>21.172447437286301</v>
      </c>
      <c r="M15889" s="9">
        <v>16.9107644495834</v>
      </c>
      <c r="N15889" s="9">
        <v>33.758729407909698</v>
      </c>
      <c r="O15889" s="9">
        <v>45.786895826570102</v>
      </c>
      <c r="P15889" s="9">
        <v>26.983653382145</v>
      </c>
      <c r="Q15889" s="9">
        <v>10.9009728961503</v>
      </c>
      <c r="R15889" s="9">
        <v>4.7440794209409898</v>
      </c>
      <c r="S15889" s="9">
        <v>4.8656327690224401</v>
      </c>
      <c r="T15889" s="9">
        <v>7.2551686666059201</v>
      </c>
    </row>
    <row r="15890" spans="1:20" x14ac:dyDescent="0.35">
      <c r="A15890">
        <f t="shared" si="484"/>
        <v>15890</v>
      </c>
      <c r="B15890" s="3" t="s">
        <v>1038</v>
      </c>
      <c r="C15890" s="3" t="s">
        <v>86</v>
      </c>
      <c r="D15890" s="3" t="s">
        <v>32</v>
      </c>
      <c r="E15890">
        <v>2023</v>
      </c>
      <c r="F15890" s="3" t="str">
        <f t="shared" si="483"/>
        <v>RCQOutNOXON2023</v>
      </c>
      <c r="G15890" s="9">
        <v>5.1872391275649798</v>
      </c>
      <c r="H15890" s="9">
        <v>8.1374449844333299</v>
      </c>
      <c r="I15890" s="9">
        <v>10.5772250577814</v>
      </c>
      <c r="J15890" s="9">
        <v>18.130907099749699</v>
      </c>
      <c r="K15890" s="9">
        <v>13.832681298621999</v>
      </c>
      <c r="L15890" s="9">
        <v>12.9609826863778</v>
      </c>
      <c r="M15890" s="9">
        <v>17.536797548180498</v>
      </c>
      <c r="N15890" s="9">
        <v>25.498052764918</v>
      </c>
      <c r="O15890" s="9">
        <v>31.202723483680298</v>
      </c>
      <c r="P15890" s="9">
        <v>39.317060554284701</v>
      </c>
      <c r="Q15890" s="9">
        <v>22.569589677355999</v>
      </c>
      <c r="R15890" s="9">
        <v>11.165087464132201</v>
      </c>
      <c r="S15890" s="9">
        <v>10.0079973642975</v>
      </c>
      <c r="T15890" s="9">
        <v>11.4866622221807</v>
      </c>
    </row>
    <row r="15891" spans="1:20" x14ac:dyDescent="0.35">
      <c r="A15891">
        <f t="shared" si="484"/>
        <v>15891</v>
      </c>
      <c r="B15891" s="3" t="s">
        <v>1038</v>
      </c>
      <c r="C15891" s="3" t="s">
        <v>86</v>
      </c>
      <c r="D15891" s="3" t="s">
        <v>32</v>
      </c>
      <c r="E15891">
        <v>2024</v>
      </c>
      <c r="F15891" s="3" t="str">
        <f t="shared" si="483"/>
        <v>RCQOutNOXON2024</v>
      </c>
      <c r="G15891" s="9">
        <v>12.1679668864336</v>
      </c>
      <c r="H15891" s="9">
        <v>14.9449939564576</v>
      </c>
      <c r="I15891" s="9">
        <v>14.831508448609</v>
      </c>
      <c r="J15891" s="9">
        <v>23.130579127406499</v>
      </c>
      <c r="K15891" s="9">
        <v>15.9233882379486</v>
      </c>
      <c r="L15891" s="9">
        <v>14.756364971201901</v>
      </c>
      <c r="M15891" s="9">
        <v>13.952311236484</v>
      </c>
      <c r="N15891" s="9">
        <v>15.8888825593361</v>
      </c>
      <c r="O15891" s="9">
        <v>48.813910516782798</v>
      </c>
      <c r="P15891" s="9">
        <v>32.139674288312499</v>
      </c>
      <c r="Q15891" s="9">
        <v>13.6217024650991</v>
      </c>
      <c r="R15891" s="9">
        <v>12.1507809011273</v>
      </c>
      <c r="S15891" s="9">
        <v>6.8848546688632801</v>
      </c>
      <c r="T15891" s="9">
        <v>10.0663141827426</v>
      </c>
    </row>
    <row r="15892" spans="1:20" x14ac:dyDescent="0.35">
      <c r="A15892">
        <f t="shared" si="484"/>
        <v>15892</v>
      </c>
      <c r="B15892" s="3" t="s">
        <v>1038</v>
      </c>
      <c r="C15892" s="3" t="s">
        <v>86</v>
      </c>
      <c r="D15892" s="3" t="s">
        <v>32</v>
      </c>
      <c r="E15892">
        <v>2025</v>
      </c>
      <c r="F15892" s="3" t="str">
        <f t="shared" si="483"/>
        <v>RCQOutNOXON2025</v>
      </c>
      <c r="G15892" s="9">
        <v>9.8783772470490803</v>
      </c>
      <c r="H15892" s="9">
        <v>10.394142291492599</v>
      </c>
      <c r="I15892" s="9">
        <v>10.6681435499823</v>
      </c>
      <c r="J15892" s="9">
        <v>29.443530943237199</v>
      </c>
      <c r="K15892" s="9">
        <v>22.267034602938399</v>
      </c>
      <c r="L15892" s="9">
        <v>25.690475859040301</v>
      </c>
      <c r="M15892" s="9">
        <v>24.1360615244534</v>
      </c>
      <c r="N15892" s="9">
        <v>34.0416963491543</v>
      </c>
      <c r="O15892" s="9">
        <v>65.457325641848698</v>
      </c>
      <c r="P15892" s="9">
        <v>43.664162431419399</v>
      </c>
      <c r="Q15892" s="9">
        <v>13.6792336587816</v>
      </c>
      <c r="R15892" s="9">
        <v>8.1900299292850693</v>
      </c>
      <c r="S15892" s="9">
        <v>7.4964553688184603</v>
      </c>
      <c r="T15892" s="9">
        <v>11.015520560257601</v>
      </c>
    </row>
    <row r="15893" spans="1:20" x14ac:dyDescent="0.35">
      <c r="A15893">
        <f t="shared" si="484"/>
        <v>15893</v>
      </c>
      <c r="B15893" s="3" t="s">
        <v>1038</v>
      </c>
      <c r="C15893" s="3" t="s">
        <v>86</v>
      </c>
      <c r="D15893" s="3" t="s">
        <v>32</v>
      </c>
      <c r="E15893">
        <v>2026</v>
      </c>
      <c r="F15893" s="3" t="str">
        <f t="shared" si="483"/>
        <v>RCQOutNOXON2026</v>
      </c>
      <c r="G15893" s="9">
        <v>10.1364534800407</v>
      </c>
      <c r="H15893" s="9">
        <v>14.4402305894357</v>
      </c>
      <c r="I15893" s="9">
        <v>21.241195447574601</v>
      </c>
      <c r="J15893" s="9">
        <v>33.099674041482601</v>
      </c>
      <c r="K15893" s="9">
        <v>19.657483483978801</v>
      </c>
      <c r="L15893" s="9">
        <v>15.508733514445201</v>
      </c>
      <c r="M15893" s="9">
        <v>22.275987346040498</v>
      </c>
      <c r="N15893" s="9">
        <v>33.569247895778098</v>
      </c>
      <c r="O15893" s="9">
        <v>49.452862299006703</v>
      </c>
      <c r="P15893" s="9">
        <v>44.823946309547203</v>
      </c>
      <c r="Q15893" s="9">
        <v>17.302638796865399</v>
      </c>
      <c r="R15893" s="9">
        <v>11.0635325756672</v>
      </c>
      <c r="S15893" s="9">
        <v>7.6645048935543203</v>
      </c>
      <c r="T15893" s="9">
        <v>8.0289267341997697</v>
      </c>
    </row>
    <row r="15894" spans="1:20" x14ac:dyDescent="0.35">
      <c r="A15894">
        <f t="shared" si="484"/>
        <v>15894</v>
      </c>
      <c r="B15894" s="3" t="s">
        <v>1038</v>
      </c>
      <c r="C15894" s="3" t="s">
        <v>86</v>
      </c>
      <c r="D15894" s="3" t="s">
        <v>32</v>
      </c>
      <c r="E15894">
        <v>2027</v>
      </c>
      <c r="F15894" s="3" t="str">
        <f t="shared" si="483"/>
        <v>RCQOutNOXON2027</v>
      </c>
      <c r="G15894" s="9">
        <v>9.2609514855534005</v>
      </c>
      <c r="H15894" s="9">
        <v>9.7088849742375007</v>
      </c>
      <c r="I15894" s="9">
        <v>9.4454454782817496</v>
      </c>
      <c r="J15894" s="9">
        <v>10.466123466882101</v>
      </c>
      <c r="K15894" s="9">
        <v>10.2942059864607</v>
      </c>
      <c r="L15894" s="9">
        <v>10.6093663276116</v>
      </c>
      <c r="M15894" s="9">
        <v>12.897682282936101</v>
      </c>
      <c r="N15894" s="9">
        <v>24.0012440153791</v>
      </c>
      <c r="O15894" s="9">
        <v>43.300913541211699</v>
      </c>
      <c r="P15894" s="9">
        <v>31.414158185409899</v>
      </c>
      <c r="Q15894" s="9">
        <v>11.184217028511799</v>
      </c>
      <c r="R15894" s="9">
        <v>8.5916745486939305</v>
      </c>
      <c r="S15894" s="9">
        <v>3.5299735459114499</v>
      </c>
      <c r="T15894" s="9">
        <v>10.679299864271</v>
      </c>
    </row>
    <row r="15895" spans="1:20" x14ac:dyDescent="0.35">
      <c r="A15895">
        <f t="shared" si="484"/>
        <v>15895</v>
      </c>
      <c r="B15895" s="3" t="s">
        <v>1038</v>
      </c>
      <c r="C15895" s="3" t="s">
        <v>86</v>
      </c>
      <c r="D15895" s="3" t="s">
        <v>32</v>
      </c>
      <c r="E15895">
        <v>2028</v>
      </c>
      <c r="F15895" s="3" t="str">
        <f t="shared" si="483"/>
        <v>RCQOutNOXON2028</v>
      </c>
      <c r="G15895" s="9">
        <v>8.7377537033663693</v>
      </c>
      <c r="H15895" s="9">
        <v>8.2509530578115893</v>
      </c>
      <c r="I15895" s="9">
        <v>9.5566409926069404</v>
      </c>
      <c r="J15895" s="9">
        <v>11.8006262245736</v>
      </c>
      <c r="K15895" s="9">
        <v>14.716018846251799</v>
      </c>
      <c r="L15895" s="9">
        <v>15.562922366764001</v>
      </c>
      <c r="M15895" s="9">
        <v>13.8903463991638</v>
      </c>
      <c r="N15895" s="9">
        <v>16.801599951447901</v>
      </c>
      <c r="O15895" s="9">
        <v>56.876140462102299</v>
      </c>
      <c r="P15895" s="9">
        <v>63.830842386986099</v>
      </c>
      <c r="Q15895" s="9">
        <v>20.866338489603798</v>
      </c>
      <c r="R15895" s="9">
        <v>14.0171174466027</v>
      </c>
      <c r="S15895" s="9">
        <v>8.0183262055859306</v>
      </c>
      <c r="T15895" s="9">
        <v>9.8753455905403005</v>
      </c>
    </row>
    <row r="15896" spans="1:20" x14ac:dyDescent="0.35">
      <c r="A15896">
        <f t="shared" si="484"/>
        <v>15896</v>
      </c>
      <c r="B15896" s="3" t="s">
        <v>1038</v>
      </c>
      <c r="C15896" s="3" t="s">
        <v>86</v>
      </c>
      <c r="D15896" s="3" t="s">
        <v>32</v>
      </c>
      <c r="E15896">
        <v>2029</v>
      </c>
      <c r="F15896" s="3" t="str">
        <f t="shared" si="483"/>
        <v>RCQOutNOXON2029</v>
      </c>
      <c r="G15896" s="9">
        <v>12.719583669648101</v>
      </c>
      <c r="H15896" s="9">
        <v>8.8323469504666594</v>
      </c>
      <c r="I15896" s="9">
        <v>13.139557857537699</v>
      </c>
      <c r="J15896" s="9">
        <v>12.3463194001733</v>
      </c>
      <c r="K15896" s="9">
        <v>11.745347906620101</v>
      </c>
      <c r="L15896" s="9">
        <v>11.8385095441655</v>
      </c>
      <c r="M15896" s="9">
        <v>27.997464773945499</v>
      </c>
      <c r="N15896" s="9">
        <v>31.889997875944399</v>
      </c>
      <c r="O15896" s="9">
        <v>35.6409501591612</v>
      </c>
      <c r="P15896" s="9">
        <v>23.553999772931199</v>
      </c>
      <c r="Q15896" s="9">
        <v>12.257150504368701</v>
      </c>
      <c r="R15896" s="9">
        <v>4.5345446273396099</v>
      </c>
      <c r="S15896" s="9">
        <v>3.89679740355208</v>
      </c>
      <c r="T15896" s="9">
        <v>6.1221155414146802</v>
      </c>
    </row>
    <row r="15897" spans="1:20" x14ac:dyDescent="0.35">
      <c r="A15897">
        <f t="shared" si="484"/>
        <v>15897</v>
      </c>
      <c r="B15897" s="3" t="s">
        <v>1038</v>
      </c>
      <c r="C15897" s="3" t="s">
        <v>95</v>
      </c>
      <c r="D15897" s="3" t="s">
        <v>32</v>
      </c>
      <c r="E15897">
        <v>2020</v>
      </c>
      <c r="F15897" s="3" t="str">
        <f t="shared" si="483"/>
        <v>RCSpillNOXON2020</v>
      </c>
      <c r="G15897" s="9">
        <v>0.44913530145985198</v>
      </c>
      <c r="H15897" s="9">
        <v>0.426775619497402</v>
      </c>
      <c r="I15897" s="9">
        <v>1.6046637175625</v>
      </c>
      <c r="J15897" s="9">
        <v>0.73619072991935397</v>
      </c>
      <c r="K15897" s="9">
        <v>0.25488798740729102</v>
      </c>
      <c r="L15897" s="9">
        <v>5.4022205860517397E-2</v>
      </c>
      <c r="M15897" s="9">
        <v>2.2576487111111099E-2</v>
      </c>
      <c r="N15897" s="9">
        <v>3.3304163021048798</v>
      </c>
      <c r="O15897" s="9">
        <v>5.7273067001330604</v>
      </c>
      <c r="P15897" s="9">
        <v>27.943211722027705</v>
      </c>
      <c r="Q15897" s="9">
        <v>0.61846722301249302</v>
      </c>
      <c r="R15897" s="9">
        <v>0</v>
      </c>
      <c r="S15897" s="9">
        <v>5.9605162813802003E-3</v>
      </c>
      <c r="T15897" s="9">
        <v>0</v>
      </c>
    </row>
    <row r="15898" spans="1:20" x14ac:dyDescent="0.35">
      <c r="A15898">
        <f t="shared" si="484"/>
        <v>15898</v>
      </c>
      <c r="B15898" s="3" t="s">
        <v>1038</v>
      </c>
      <c r="C15898" s="3" t="s">
        <v>95</v>
      </c>
      <c r="D15898" s="3" t="s">
        <v>32</v>
      </c>
      <c r="E15898">
        <v>2021</v>
      </c>
      <c r="F15898" s="3" t="str">
        <f t="shared" si="483"/>
        <v>RCSpillNOXON2021</v>
      </c>
      <c r="G15898" s="9">
        <v>4.3992322697580598E-2</v>
      </c>
      <c r="H15898" s="9">
        <v>5.1213361556583302E-4</v>
      </c>
      <c r="I15898" s="9">
        <v>0.67952254839583304</v>
      </c>
      <c r="J15898" s="9">
        <v>0.57091728938172004</v>
      </c>
      <c r="K15898" s="9">
        <v>1.38854473096729</v>
      </c>
      <c r="L15898" s="9">
        <v>1.2211378837608</v>
      </c>
      <c r="M15898" s="9">
        <v>4.2799476677222197</v>
      </c>
      <c r="N15898" s="9">
        <v>15.9653181501226</v>
      </c>
      <c r="O15898" s="9">
        <v>27.701760397881401</v>
      </c>
      <c r="P15898" s="9">
        <v>25.5055225303472</v>
      </c>
      <c r="Q15898" s="9">
        <v>9.1856498187539906</v>
      </c>
      <c r="R15898" s="9">
        <v>9.9555927916666603E-3</v>
      </c>
      <c r="S15898" s="9">
        <v>5.8411285898437498E-2</v>
      </c>
      <c r="T15898" s="9">
        <v>0</v>
      </c>
    </row>
    <row r="15899" spans="1:20" x14ac:dyDescent="0.35">
      <c r="A15899">
        <f t="shared" si="484"/>
        <v>15899</v>
      </c>
      <c r="B15899" s="3" t="s">
        <v>1038</v>
      </c>
      <c r="C15899" s="3" t="s">
        <v>95</v>
      </c>
      <c r="D15899" s="3" t="s">
        <v>32</v>
      </c>
      <c r="E15899">
        <v>2022</v>
      </c>
      <c r="F15899" s="3" t="str">
        <f t="shared" si="483"/>
        <v>RCSpillNOXON2022</v>
      </c>
      <c r="G15899" s="9">
        <v>0.42910791248133501</v>
      </c>
      <c r="H15899" s="9">
        <v>0.136990308691152</v>
      </c>
      <c r="I15899" s="9">
        <v>6.5290519145833295E-2</v>
      </c>
      <c r="J15899" s="9">
        <v>12.1417943448473</v>
      </c>
      <c r="K15899" s="9">
        <v>10.193690957588</v>
      </c>
      <c r="L15899" s="9">
        <v>1.24343946598713</v>
      </c>
      <c r="M15899" s="9">
        <v>5.4007117669166597E-2</v>
      </c>
      <c r="N15899" s="9">
        <v>5.0582498516666599</v>
      </c>
      <c r="O15899" s="9">
        <v>7.2108408970876301</v>
      </c>
      <c r="P15899" s="9">
        <v>5.5066930573463901</v>
      </c>
      <c r="Q15899" s="9">
        <v>3.9439348189180103E-3</v>
      </c>
      <c r="R15899" s="9">
        <v>2.2189238909055501E-2</v>
      </c>
      <c r="S15899" s="9">
        <v>1.9828453758203102E-3</v>
      </c>
      <c r="T15899" s="9">
        <v>4.6252443719756904E-3</v>
      </c>
    </row>
    <row r="15900" spans="1:20" x14ac:dyDescent="0.35">
      <c r="A15900">
        <f t="shared" si="484"/>
        <v>15900</v>
      </c>
      <c r="B15900" s="3" t="s">
        <v>1038</v>
      </c>
      <c r="C15900" s="3" t="s">
        <v>95</v>
      </c>
      <c r="D15900" s="3" t="s">
        <v>32</v>
      </c>
      <c r="E15900">
        <v>2023</v>
      </c>
      <c r="F15900" s="3" t="str">
        <f t="shared" si="483"/>
        <v>RCSpillNOXON2023</v>
      </c>
      <c r="G15900" s="9">
        <v>7.9463496639784898E-6</v>
      </c>
      <c r="H15900" s="9">
        <v>0</v>
      </c>
      <c r="I15900" s="9">
        <v>0.48478791343577698</v>
      </c>
      <c r="J15900" s="9">
        <v>1.96010171152593</v>
      </c>
      <c r="K15900" s="9">
        <v>0.91732386834599999</v>
      </c>
      <c r="L15900" s="9">
        <v>1.9420164684139701E-4</v>
      </c>
      <c r="M15900" s="9">
        <v>0</v>
      </c>
      <c r="N15900" s="9">
        <v>3.1054245250000001</v>
      </c>
      <c r="O15900" s="9">
        <v>3.3572053028405899</v>
      </c>
      <c r="P15900" s="9">
        <v>4.0331857238263797</v>
      </c>
      <c r="Q15900" s="9">
        <v>4.8387530766129001E-5</v>
      </c>
      <c r="R15900" s="9">
        <v>1.11112271180555E-4</v>
      </c>
      <c r="S15900" s="9">
        <v>6.2500560572916605E-5</v>
      </c>
      <c r="T15900" s="9">
        <v>0</v>
      </c>
    </row>
    <row r="15901" spans="1:20" x14ac:dyDescent="0.35">
      <c r="A15901">
        <f t="shared" si="484"/>
        <v>15901</v>
      </c>
      <c r="B15901" s="3" t="s">
        <v>1038</v>
      </c>
      <c r="C15901" s="3" t="s">
        <v>95</v>
      </c>
      <c r="D15901" s="3" t="s">
        <v>32</v>
      </c>
      <c r="E15901">
        <v>2024</v>
      </c>
      <c r="F15901" s="3" t="str">
        <f t="shared" si="483"/>
        <v>RCSpillNOXON2024</v>
      </c>
      <c r="G15901" s="9">
        <v>8.4309056397849399E-5</v>
      </c>
      <c r="H15901" s="9">
        <v>0.10763967856249999</v>
      </c>
      <c r="I15901" s="9">
        <v>0</v>
      </c>
      <c r="J15901" s="9">
        <v>2.0822889679798307</v>
      </c>
      <c r="K15901" s="9">
        <v>0.51550939869791601</v>
      </c>
      <c r="L15901" s="9">
        <v>7.7793970474038902E-3</v>
      </c>
      <c r="M15901" s="9">
        <v>4.17099618405555E-3</v>
      </c>
      <c r="N15901" s="9">
        <v>0.69411926791666601</v>
      </c>
      <c r="O15901" s="9">
        <v>9.8340028768084906</v>
      </c>
      <c r="P15901" s="9">
        <v>4.3756345430972203</v>
      </c>
      <c r="Q15901" s="9">
        <v>1.90319375857258E-2</v>
      </c>
      <c r="R15901" s="9">
        <v>1.20070597801388E-2</v>
      </c>
      <c r="S15901" s="9">
        <v>5.7870984791666604E-3</v>
      </c>
      <c r="T15901" s="9">
        <v>2.8165880448611098E-4</v>
      </c>
    </row>
    <row r="15902" spans="1:20" x14ac:dyDescent="0.35">
      <c r="A15902">
        <f t="shared" si="484"/>
        <v>15902</v>
      </c>
      <c r="B15902" s="3" t="s">
        <v>1038</v>
      </c>
      <c r="C15902" s="3" t="s">
        <v>95</v>
      </c>
      <c r="D15902" s="3" t="s">
        <v>32</v>
      </c>
      <c r="E15902">
        <v>2025</v>
      </c>
      <c r="F15902" s="3" t="str">
        <f t="shared" si="483"/>
        <v>RCSpillNOXON2025</v>
      </c>
      <c r="G15902" s="9">
        <v>1.1940081243548299E-3</v>
      </c>
      <c r="H15902" s="9">
        <v>7.53228844912638E-2</v>
      </c>
      <c r="I15902" s="9">
        <v>1.97517070457E-2</v>
      </c>
      <c r="J15902" s="9">
        <v>5.8593947395967696</v>
      </c>
      <c r="K15902" s="9">
        <v>2.3701039088446798</v>
      </c>
      <c r="L15902" s="9">
        <v>3.6166485471102101</v>
      </c>
      <c r="M15902" s="9">
        <v>1.98556467128541</v>
      </c>
      <c r="N15902" s="9">
        <v>6.0817154464243304</v>
      </c>
      <c r="O15902" s="9">
        <v>25.807241028535604</v>
      </c>
      <c r="P15902" s="9">
        <v>9.0451075338847193</v>
      </c>
      <c r="Q15902" s="9">
        <v>9.0627570107977094E-3</v>
      </c>
      <c r="R15902" s="9">
        <v>4.2678251072916602E-3</v>
      </c>
      <c r="S15902" s="9">
        <v>1.6737072095807201E-2</v>
      </c>
      <c r="T15902" s="9">
        <v>1.1429658549166599E-3</v>
      </c>
    </row>
    <row r="15903" spans="1:20" x14ac:dyDescent="0.35">
      <c r="A15903">
        <f t="shared" si="484"/>
        <v>15903</v>
      </c>
      <c r="B15903" s="3" t="s">
        <v>1038</v>
      </c>
      <c r="C15903" s="3" t="s">
        <v>95</v>
      </c>
      <c r="D15903" s="3" t="s">
        <v>32</v>
      </c>
      <c r="E15903">
        <v>2026</v>
      </c>
      <c r="F15903" s="3" t="str">
        <f t="shared" si="483"/>
        <v>RCSpillNOXON2026</v>
      </c>
      <c r="G15903" s="9">
        <v>0</v>
      </c>
      <c r="H15903" s="9">
        <v>0.13286159290036101</v>
      </c>
      <c r="I15903" s="9">
        <v>2.1753085319795202</v>
      </c>
      <c r="J15903" s="9">
        <v>11.8855068712869</v>
      </c>
      <c r="K15903" s="9">
        <v>3.7595094418859301</v>
      </c>
      <c r="L15903" s="9">
        <v>0.174859402995967</v>
      </c>
      <c r="M15903" s="9">
        <v>1.65121990388055</v>
      </c>
      <c r="N15903" s="9">
        <v>10.330484777578</v>
      </c>
      <c r="O15903" s="9">
        <v>23.2144332467184</v>
      </c>
      <c r="P15903" s="9">
        <v>13.341582906088799</v>
      </c>
      <c r="Q15903" s="9">
        <v>1.7214181311720402E-2</v>
      </c>
      <c r="R15903" s="9">
        <v>1.5006161042249999E-2</v>
      </c>
      <c r="S15903" s="9">
        <v>5.29857799114583E-4</v>
      </c>
      <c r="T15903" s="9">
        <v>1.0699771072083301E-3</v>
      </c>
    </row>
    <row r="15904" spans="1:20" x14ac:dyDescent="0.35">
      <c r="A15904">
        <f t="shared" si="484"/>
        <v>15904</v>
      </c>
      <c r="B15904" s="3" t="s">
        <v>1038</v>
      </c>
      <c r="C15904" s="3" t="s">
        <v>95</v>
      </c>
      <c r="D15904" s="3" t="s">
        <v>32</v>
      </c>
      <c r="E15904">
        <v>2027</v>
      </c>
      <c r="F15904" s="3" t="str">
        <f t="shared" si="483"/>
        <v>RCSpillNOXON2027</v>
      </c>
      <c r="G15904" s="9">
        <v>8.0048282661290292E-6</v>
      </c>
      <c r="H15904" s="9">
        <v>6.2297026984791601E-3</v>
      </c>
      <c r="I15904" s="9">
        <v>9.1073038508277707E-2</v>
      </c>
      <c r="J15904" s="9">
        <v>0.179431361215524</v>
      </c>
      <c r="K15904" s="9">
        <v>7.9510744715937498E-2</v>
      </c>
      <c r="L15904" s="9">
        <v>0.31103486786228202</v>
      </c>
      <c r="M15904" s="9">
        <v>1.74844417854166E-3</v>
      </c>
      <c r="N15904" s="9">
        <v>2.2939021091388798</v>
      </c>
      <c r="O15904" s="9">
        <v>7.2383022061042297</v>
      </c>
      <c r="P15904" s="9">
        <v>4.15436779758768</v>
      </c>
      <c r="Q15904" s="9">
        <v>2.3616249452706298E-2</v>
      </c>
      <c r="R15904" s="9">
        <v>0</v>
      </c>
      <c r="S15904" s="9">
        <v>0</v>
      </c>
      <c r="T15904" s="9">
        <v>1.6666816152777701E-5</v>
      </c>
    </row>
    <row r="15905" spans="1:20" x14ac:dyDescent="0.35">
      <c r="A15905">
        <f t="shared" si="484"/>
        <v>15905</v>
      </c>
      <c r="B15905" s="3" t="s">
        <v>1038</v>
      </c>
      <c r="C15905" s="3" t="s">
        <v>95</v>
      </c>
      <c r="D15905" s="3" t="s">
        <v>32</v>
      </c>
      <c r="E15905">
        <v>2028</v>
      </c>
      <c r="F15905" s="3" t="str">
        <f t="shared" si="483"/>
        <v>RCSpillNOXON2028</v>
      </c>
      <c r="G15905" s="9">
        <v>0.113513955346881</v>
      </c>
      <c r="H15905" s="9">
        <v>1.2003637786068E-2</v>
      </c>
      <c r="I15905" s="9">
        <v>0.199822673210416</v>
      </c>
      <c r="J15905" s="9">
        <v>1.28229054545026E-3</v>
      </c>
      <c r="K15905" s="9">
        <v>0.48159033968749998</v>
      </c>
      <c r="L15905" s="9">
        <v>0.97117741698479998</v>
      </c>
      <c r="M15905" s="9">
        <v>0</v>
      </c>
      <c r="N15905" s="9">
        <v>6.30114815125833E-3</v>
      </c>
      <c r="O15905" s="9">
        <v>19.143175194736699</v>
      </c>
      <c r="P15905" s="9">
        <v>22.676187487187399</v>
      </c>
      <c r="Q15905" s="9">
        <v>3.7241938577271497E-2</v>
      </c>
      <c r="R15905" s="9">
        <v>2.4977821766527701E-3</v>
      </c>
      <c r="S15905" s="9">
        <v>0</v>
      </c>
      <c r="T15905" s="9">
        <v>6.6667264611111103E-5</v>
      </c>
    </row>
    <row r="15906" spans="1:20" x14ac:dyDescent="0.35">
      <c r="A15906">
        <f t="shared" si="484"/>
        <v>15906</v>
      </c>
      <c r="B15906" s="3" t="s">
        <v>1038</v>
      </c>
      <c r="C15906" s="3" t="s">
        <v>95</v>
      </c>
      <c r="D15906" s="3" t="s">
        <v>32</v>
      </c>
      <c r="E15906">
        <v>2029</v>
      </c>
      <c r="F15906" s="3" t="str">
        <f t="shared" si="483"/>
        <v>RCSpillNOXON2029</v>
      </c>
      <c r="G15906" s="9">
        <v>0.414505117693521</v>
      </c>
      <c r="H15906" s="9">
        <v>6.0802370129861101E-3</v>
      </c>
      <c r="I15906" s="9">
        <v>0.140676130483437</v>
      </c>
      <c r="J15906" s="9">
        <v>5.7434441077284903E-2</v>
      </c>
      <c r="K15906" s="9">
        <v>7.2023534629687497E-2</v>
      </c>
      <c r="L15906" s="9">
        <v>6.1013548165537598E-2</v>
      </c>
      <c r="M15906" s="9">
        <v>4.7586944450111099</v>
      </c>
      <c r="N15906" s="9">
        <v>3.8333530005555501</v>
      </c>
      <c r="O15906" s="9">
        <v>11.724361811209</v>
      </c>
      <c r="P15906" s="9">
        <v>4.9819360986111103E-2</v>
      </c>
      <c r="Q15906" s="9">
        <v>0.60545015056161899</v>
      </c>
      <c r="R15906" s="9">
        <v>9.7037521093333301E-3</v>
      </c>
      <c r="S15906" s="9">
        <v>0</v>
      </c>
      <c r="T15906" s="9">
        <v>1.93245200506944E-3</v>
      </c>
    </row>
    <row r="15907" spans="1:20" x14ac:dyDescent="0.35">
      <c r="A15907">
        <f t="shared" si="484"/>
        <v>15907</v>
      </c>
      <c r="B15907" s="3" t="s">
        <v>1038</v>
      </c>
      <c r="C15907" s="3" t="s">
        <v>77</v>
      </c>
      <c r="D15907" s="3" t="s">
        <v>32</v>
      </c>
      <c r="E15907">
        <v>2020</v>
      </c>
      <c r="F15907" s="3" t="str">
        <f t="shared" si="483"/>
        <v>RCGenNOXON2020</v>
      </c>
      <c r="G15907" s="9">
        <v>117.379830356182</v>
      </c>
      <c r="H15907" s="9">
        <v>191.37600583333301</v>
      </c>
      <c r="I15907" s="9">
        <v>203.670787222222</v>
      </c>
      <c r="J15907" s="9">
        <v>147.99889982365499</v>
      </c>
      <c r="K15907" s="9">
        <v>131.39857983154701</v>
      </c>
      <c r="L15907" s="9">
        <v>145.60877872311801</v>
      </c>
      <c r="M15907" s="9">
        <v>204.3860205</v>
      </c>
      <c r="N15907" s="9">
        <v>384.85840888888799</v>
      </c>
      <c r="O15907" s="9">
        <v>413.96015672043001</v>
      </c>
      <c r="P15907" s="9">
        <v>426.43405263888798</v>
      </c>
      <c r="Q15907" s="9">
        <v>337.20651505376298</v>
      </c>
      <c r="R15907" s="9">
        <v>126.347865833333</v>
      </c>
      <c r="S15907" s="9">
        <v>106.39552317708301</v>
      </c>
      <c r="T15907" s="9">
        <v>127.76383</v>
      </c>
    </row>
    <row r="15908" spans="1:20" x14ac:dyDescent="0.35">
      <c r="A15908">
        <f t="shared" si="484"/>
        <v>15908</v>
      </c>
      <c r="B15908" s="3" t="s">
        <v>1038</v>
      </c>
      <c r="C15908" s="3" t="s">
        <v>77</v>
      </c>
      <c r="D15908" s="3" t="s">
        <v>32</v>
      </c>
      <c r="E15908">
        <v>2021</v>
      </c>
      <c r="F15908" s="3" t="str">
        <f t="shared" si="483"/>
        <v>RCGenNOXON2021</v>
      </c>
      <c r="G15908" s="9">
        <v>124.880994368279</v>
      </c>
      <c r="H15908" s="9">
        <v>134.67777013888801</v>
      </c>
      <c r="I15908" s="9">
        <v>172.980193416666</v>
      </c>
      <c r="J15908" s="9">
        <v>211.416470698924</v>
      </c>
      <c r="K15908" s="9">
        <v>179.009635119047</v>
      </c>
      <c r="L15908" s="9">
        <v>195.59977050188101</v>
      </c>
      <c r="M15908" s="9">
        <v>269.48306805555501</v>
      </c>
      <c r="N15908" s="9">
        <v>327.000256083333</v>
      </c>
      <c r="O15908" s="9">
        <v>375.79752821451598</v>
      </c>
      <c r="P15908" s="9">
        <v>415.94275791666598</v>
      </c>
      <c r="Q15908" s="9">
        <v>406.19595113521501</v>
      </c>
      <c r="R15908" s="9">
        <v>283.60946666666598</v>
      </c>
      <c r="S15908" s="9">
        <v>203.87910156250001</v>
      </c>
      <c r="T15908" s="9">
        <v>176.95825972222201</v>
      </c>
    </row>
    <row r="15909" spans="1:20" x14ac:dyDescent="0.35">
      <c r="A15909">
        <f t="shared" si="484"/>
        <v>15909</v>
      </c>
      <c r="B15909" s="3" t="s">
        <v>1038</v>
      </c>
      <c r="C15909" s="3" t="s">
        <v>77</v>
      </c>
      <c r="D15909" s="3" t="s">
        <v>32</v>
      </c>
      <c r="E15909">
        <v>2022</v>
      </c>
      <c r="F15909" s="3" t="str">
        <f t="shared" si="483"/>
        <v>RCGenNOXON2022</v>
      </c>
      <c r="G15909" s="9">
        <v>138.57751059838699</v>
      </c>
      <c r="H15909" s="9">
        <v>126.277978333333</v>
      </c>
      <c r="I15909" s="9">
        <v>149.74725386111101</v>
      </c>
      <c r="J15909" s="9">
        <v>223.86069274784899</v>
      </c>
      <c r="K15909" s="9">
        <v>190.21935400892801</v>
      </c>
      <c r="L15909" s="9">
        <v>220.711229851881</v>
      </c>
      <c r="M15909" s="9">
        <v>186.68646693833301</v>
      </c>
      <c r="N15909" s="9">
        <v>317.854211666666</v>
      </c>
      <c r="O15909" s="9">
        <v>427.224908064516</v>
      </c>
      <c r="P15909" s="9">
        <v>237.85461986111099</v>
      </c>
      <c r="Q15909" s="9">
        <v>120.683227205645</v>
      </c>
      <c r="R15909" s="9">
        <v>52.294335694444399</v>
      </c>
      <c r="S15909" s="9">
        <v>53.864303893229099</v>
      </c>
      <c r="T15909" s="9">
        <v>80.298853916388794</v>
      </c>
    </row>
    <row r="15910" spans="1:20" x14ac:dyDescent="0.35">
      <c r="A15910">
        <f t="shared" si="484"/>
        <v>15910</v>
      </c>
      <c r="B15910" s="3" t="s">
        <v>1038</v>
      </c>
      <c r="C15910" s="3" t="s">
        <v>77</v>
      </c>
      <c r="D15910" s="3" t="s">
        <v>32</v>
      </c>
      <c r="E15910">
        <v>2023</v>
      </c>
      <c r="F15910" s="3" t="str">
        <f t="shared" si="483"/>
        <v>RCGenNOXON2023</v>
      </c>
      <c r="G15910" s="9">
        <v>57.447937419354801</v>
      </c>
      <c r="H15910" s="9">
        <v>90.121191819444405</v>
      </c>
      <c r="I15910" s="9">
        <v>111.77244431944401</v>
      </c>
      <c r="J15910" s="9">
        <v>179.08976719085999</v>
      </c>
      <c r="K15910" s="9">
        <v>143.03595848214201</v>
      </c>
      <c r="L15910" s="9">
        <v>143.539050967473</v>
      </c>
      <c r="M15910" s="9">
        <v>194.217838194444</v>
      </c>
      <c r="N15910" s="9">
        <v>247.99570049666599</v>
      </c>
      <c r="O15910" s="9">
        <v>308.38560225483798</v>
      </c>
      <c r="P15910" s="9">
        <v>390.764491666666</v>
      </c>
      <c r="Q15910" s="9">
        <v>249.95484139784901</v>
      </c>
      <c r="R15910" s="9">
        <v>123.65070555555501</v>
      </c>
      <c r="S15910" s="9">
        <v>110.83662447916601</v>
      </c>
      <c r="T15910" s="9">
        <v>127.213338445833</v>
      </c>
    </row>
    <row r="15911" spans="1:20" x14ac:dyDescent="0.35">
      <c r="A15911">
        <f t="shared" si="484"/>
        <v>15911</v>
      </c>
      <c r="B15911" s="3" t="s">
        <v>1038</v>
      </c>
      <c r="C15911" s="3" t="s">
        <v>77</v>
      </c>
      <c r="D15911" s="3" t="s">
        <v>32</v>
      </c>
      <c r="E15911">
        <v>2024</v>
      </c>
      <c r="F15911" s="3" t="str">
        <f t="shared" si="483"/>
        <v>RCGenNOXON2024</v>
      </c>
      <c r="G15911" s="9">
        <v>134.75771195671999</v>
      </c>
      <c r="H15911" s="9">
        <v>164.32184583333299</v>
      </c>
      <c r="I15911" s="9">
        <v>164.25707408333301</v>
      </c>
      <c r="J15911" s="9">
        <v>233.10714817177401</v>
      </c>
      <c r="K15911" s="9">
        <v>170.640303849107</v>
      </c>
      <c r="L15911" s="9">
        <v>163.33874018817201</v>
      </c>
      <c r="M15911" s="9">
        <v>154.47388472222201</v>
      </c>
      <c r="N15911" s="9">
        <v>168.28006972222201</v>
      </c>
      <c r="O15911" s="9">
        <v>431.69742429973098</v>
      </c>
      <c r="P15911" s="9">
        <v>307.48323958333299</v>
      </c>
      <c r="Q15911" s="9">
        <v>150.647874327956</v>
      </c>
      <c r="R15911" s="9">
        <v>134.435398611111</v>
      </c>
      <c r="S15911" s="9">
        <v>76.184809114583302</v>
      </c>
      <c r="T15911" s="9">
        <v>111.480049470277</v>
      </c>
    </row>
    <row r="15912" spans="1:20" x14ac:dyDescent="0.35">
      <c r="A15912">
        <f t="shared" si="484"/>
        <v>15912</v>
      </c>
      <c r="B15912" s="3" t="s">
        <v>1038</v>
      </c>
      <c r="C15912" s="3" t="s">
        <v>77</v>
      </c>
      <c r="D15912" s="3" t="s">
        <v>32</v>
      </c>
      <c r="E15912">
        <v>2025</v>
      </c>
      <c r="F15912" s="3" t="str">
        <f t="shared" si="483"/>
        <v>RCGenNOXON2025</v>
      </c>
      <c r="G15912" s="9">
        <v>109.388568185483</v>
      </c>
      <c r="H15912" s="9">
        <v>114.279628097222</v>
      </c>
      <c r="I15912" s="9">
        <v>117.929591581666</v>
      </c>
      <c r="J15912" s="9">
        <v>261.19122811827901</v>
      </c>
      <c r="K15912" s="9">
        <v>220.35597946428501</v>
      </c>
      <c r="L15912" s="9">
        <v>244.46482258064501</v>
      </c>
      <c r="M15912" s="9">
        <v>245.31401972222201</v>
      </c>
      <c r="N15912" s="9">
        <v>309.65322446555501</v>
      </c>
      <c r="O15912" s="9">
        <v>439.11969892473098</v>
      </c>
      <c r="P15912" s="9">
        <v>383.40175555555498</v>
      </c>
      <c r="Q15912" s="9">
        <v>151.39543548386999</v>
      </c>
      <c r="R15912" s="9">
        <v>90.656280194444406</v>
      </c>
      <c r="S15912" s="9">
        <v>82.836943776041593</v>
      </c>
      <c r="T15912" s="9">
        <v>121.982847638888</v>
      </c>
    </row>
    <row r="15913" spans="1:20" x14ac:dyDescent="0.35">
      <c r="A15913">
        <f t="shared" si="484"/>
        <v>15913</v>
      </c>
      <c r="B15913" s="3" t="s">
        <v>1038</v>
      </c>
      <c r="C15913" s="3" t="s">
        <v>77</v>
      </c>
      <c r="D15913" s="3" t="s">
        <v>32</v>
      </c>
      <c r="E15913">
        <v>2026</v>
      </c>
      <c r="F15913" s="3" t="str">
        <f t="shared" si="483"/>
        <v>RCGenNOXON2026</v>
      </c>
      <c r="G15913" s="9">
        <v>112.25997131720401</v>
      </c>
      <c r="H15913" s="9">
        <v>158.45231402777699</v>
      </c>
      <c r="I15913" s="9">
        <v>211.15234277777699</v>
      </c>
      <c r="J15913" s="9">
        <v>234.944197091397</v>
      </c>
      <c r="K15913" s="9">
        <v>176.06806876011899</v>
      </c>
      <c r="L15913" s="9">
        <v>169.82071927849401</v>
      </c>
      <c r="M15913" s="9">
        <v>228.416802972222</v>
      </c>
      <c r="N15913" s="9">
        <v>257.36640833333303</v>
      </c>
      <c r="O15913" s="9">
        <v>290.58729260752602</v>
      </c>
      <c r="P15913" s="9">
        <v>348.66311999999999</v>
      </c>
      <c r="Q15913" s="9">
        <v>191.43390672043</v>
      </c>
      <c r="R15913" s="9">
        <v>122.361044444444</v>
      </c>
      <c r="S15913" s="9">
        <v>84.877559374999905</v>
      </c>
      <c r="T15913" s="9">
        <v>88.907503236111097</v>
      </c>
    </row>
    <row r="15914" spans="1:20" x14ac:dyDescent="0.35">
      <c r="A15914">
        <f t="shared" si="484"/>
        <v>15914</v>
      </c>
      <c r="B15914" s="3" t="s">
        <v>1038</v>
      </c>
      <c r="C15914" s="3" t="s">
        <v>77</v>
      </c>
      <c r="D15914" s="3" t="s">
        <v>32</v>
      </c>
      <c r="E15914">
        <v>2027</v>
      </c>
      <c r="F15914" s="3" t="str">
        <f t="shared" si="483"/>
        <v>RCGenNOXON2027</v>
      </c>
      <c r="G15914" s="9">
        <v>102.563783709677</v>
      </c>
      <c r="H15914" s="9">
        <v>107.45569331944399</v>
      </c>
      <c r="I15914" s="9">
        <v>103.59851198611101</v>
      </c>
      <c r="J15914" s="9">
        <v>113.923848225806</v>
      </c>
      <c r="K15914" s="9">
        <v>113.126441026785</v>
      </c>
      <c r="L15914" s="9">
        <v>114.05272735215</v>
      </c>
      <c r="M15914" s="9">
        <v>142.82084568555501</v>
      </c>
      <c r="N15914" s="9">
        <v>240.40607444444399</v>
      </c>
      <c r="O15914" s="9">
        <v>399.38880564516103</v>
      </c>
      <c r="P15914" s="9">
        <v>301.89874388888802</v>
      </c>
      <c r="Q15914" s="9">
        <v>123.602252217741</v>
      </c>
      <c r="R15914" s="9">
        <v>95.151713832777702</v>
      </c>
      <c r="S15914" s="9">
        <v>39.094018828125002</v>
      </c>
      <c r="T15914" s="9">
        <v>118.271725972222</v>
      </c>
    </row>
    <row r="15915" spans="1:20" x14ac:dyDescent="0.35">
      <c r="A15915">
        <f t="shared" si="484"/>
        <v>15915</v>
      </c>
      <c r="B15915" s="3" t="s">
        <v>1038</v>
      </c>
      <c r="C15915" s="3" t="s">
        <v>77</v>
      </c>
      <c r="D15915" s="3" t="s">
        <v>32</v>
      </c>
      <c r="E15915">
        <v>2028</v>
      </c>
      <c r="F15915" s="3" t="str">
        <f t="shared" si="483"/>
        <v>RCGenNOXON2028</v>
      </c>
      <c r="G15915" s="9">
        <v>95.512374448924703</v>
      </c>
      <c r="H15915" s="9">
        <v>91.245325694444404</v>
      </c>
      <c r="I15915" s="9">
        <v>103.625572694444</v>
      </c>
      <c r="J15915" s="9">
        <v>130.676244206989</v>
      </c>
      <c r="K15915" s="9">
        <v>157.64438046071399</v>
      </c>
      <c r="L15915" s="9">
        <v>161.60175188171999</v>
      </c>
      <c r="M15915" s="9">
        <v>153.83384333333299</v>
      </c>
      <c r="N15915" s="9">
        <v>186.00583597166599</v>
      </c>
      <c r="O15915" s="9">
        <v>417.88774596774101</v>
      </c>
      <c r="P15915" s="9">
        <v>455.78256944444399</v>
      </c>
      <c r="Q15915" s="9">
        <v>230.679577832392</v>
      </c>
      <c r="R15915" s="9">
        <v>155.21015188888799</v>
      </c>
      <c r="S15915" s="9">
        <v>88.80196875</v>
      </c>
      <c r="T15915" s="9">
        <v>109.367478888888</v>
      </c>
    </row>
    <row r="15916" spans="1:20" x14ac:dyDescent="0.35">
      <c r="A15916">
        <f t="shared" si="484"/>
        <v>15916</v>
      </c>
      <c r="B15916" s="3" t="s">
        <v>1038</v>
      </c>
      <c r="C15916" s="3" t="s">
        <v>77</v>
      </c>
      <c r="D15916" s="3" t="s">
        <v>32</v>
      </c>
      <c r="E15916">
        <v>2029</v>
      </c>
      <c r="F15916" s="3" t="str">
        <f t="shared" si="483"/>
        <v>RCGenNOXON2029</v>
      </c>
      <c r="G15916" s="9">
        <v>136.277221704032</v>
      </c>
      <c r="H15916" s="9">
        <v>97.749794652777695</v>
      </c>
      <c r="I15916" s="9">
        <v>143.960984093055</v>
      </c>
      <c r="J15916" s="9">
        <v>136.09785702956901</v>
      </c>
      <c r="K15916" s="9">
        <v>129.280602154761</v>
      </c>
      <c r="L15916" s="9">
        <v>130.43428004032199</v>
      </c>
      <c r="M15916" s="9">
        <v>257.366202776666</v>
      </c>
      <c r="N15916" s="9">
        <v>310.72382722222198</v>
      </c>
      <c r="O15916" s="9">
        <v>264.87320645161202</v>
      </c>
      <c r="P15916" s="9">
        <v>260.30585041666598</v>
      </c>
      <c r="Q15916" s="9">
        <v>129.04114607526799</v>
      </c>
      <c r="R15916" s="9">
        <v>50.112044111111103</v>
      </c>
      <c r="S15916" s="9">
        <v>43.156535494791598</v>
      </c>
      <c r="T15916" s="9">
        <v>67.780266217777694</v>
      </c>
    </row>
    <row r="15917" spans="1:20" x14ac:dyDescent="0.35">
      <c r="A15917">
        <f t="shared" si="484"/>
        <v>15917</v>
      </c>
      <c r="B15917" s="3" t="s">
        <v>1038</v>
      </c>
      <c r="C15917" s="3" t="s">
        <v>75</v>
      </c>
      <c r="D15917" s="3" t="s">
        <v>56</v>
      </c>
      <c r="E15917">
        <v>2020</v>
      </c>
      <c r="F15917" s="3" t="str">
        <f t="shared" si="483"/>
        <v>RCElevOXBOW2020</v>
      </c>
      <c r="G15917" s="9">
        <v>1800.46265603999</v>
      </c>
      <c r="H15917" s="9">
        <v>1800.0000576</v>
      </c>
      <c r="I15917" s="9">
        <v>1800.0000576</v>
      </c>
      <c r="J15917" s="9">
        <v>1800.0000576</v>
      </c>
      <c r="K15917" s="9">
        <v>1800.0000576</v>
      </c>
      <c r="L15917" s="9">
        <v>1800.0000576</v>
      </c>
      <c r="M15917" s="9">
        <v>1805.0000577599999</v>
      </c>
      <c r="N15917" s="9">
        <v>1805.0000577599999</v>
      </c>
      <c r="O15917" s="9">
        <v>1800.0000576</v>
      </c>
      <c r="P15917" s="9">
        <v>1800.0000576</v>
      </c>
      <c r="Q15917" s="9">
        <v>1800.0000576</v>
      </c>
      <c r="R15917" s="9">
        <v>1801.50596316</v>
      </c>
      <c r="S15917" s="9">
        <v>1800.0000576</v>
      </c>
      <c r="T15917" s="9">
        <v>1800.0000576</v>
      </c>
    </row>
    <row r="15918" spans="1:20" x14ac:dyDescent="0.35">
      <c r="A15918">
        <f t="shared" si="484"/>
        <v>15918</v>
      </c>
      <c r="B15918" s="3" t="s">
        <v>1038</v>
      </c>
      <c r="C15918" s="3" t="s">
        <v>75</v>
      </c>
      <c r="D15918" s="3" t="s">
        <v>56</v>
      </c>
      <c r="E15918">
        <v>2021</v>
      </c>
      <c r="F15918" s="3" t="str">
        <f t="shared" si="483"/>
        <v>RCElevOXBOW2021</v>
      </c>
      <c r="G15918" s="9">
        <v>1805.0000577599999</v>
      </c>
      <c r="H15918" s="9">
        <v>1800.0000576</v>
      </c>
      <c r="I15918" s="9">
        <v>1805.0000577599999</v>
      </c>
      <c r="J15918" s="9">
        <v>1805.0000577599999</v>
      </c>
      <c r="K15918" s="9">
        <v>1800.0000576</v>
      </c>
      <c r="L15918" s="9">
        <v>1805.0000577599999</v>
      </c>
      <c r="M15918" s="9">
        <v>1800.0000576</v>
      </c>
      <c r="N15918" s="9">
        <v>1805.0000577599999</v>
      </c>
      <c r="O15918" s="9">
        <v>1800.0000576</v>
      </c>
      <c r="P15918" s="9">
        <v>1805.0000577599999</v>
      </c>
      <c r="Q15918" s="9">
        <v>1800.0000576</v>
      </c>
      <c r="R15918" s="9">
        <v>1805.0000577599999</v>
      </c>
      <c r="S15918" s="9">
        <v>1800.0000576</v>
      </c>
      <c r="T15918" s="9">
        <v>1800.0000576</v>
      </c>
    </row>
    <row r="15919" spans="1:20" x14ac:dyDescent="0.35">
      <c r="A15919">
        <f t="shared" si="484"/>
        <v>15919</v>
      </c>
      <c r="B15919" s="3" t="s">
        <v>1038</v>
      </c>
      <c r="C15919" s="3" t="s">
        <v>75</v>
      </c>
      <c r="D15919" s="3" t="s">
        <v>56</v>
      </c>
      <c r="E15919">
        <v>2022</v>
      </c>
      <c r="F15919" s="3" t="str">
        <f t="shared" si="483"/>
        <v>RCElevOXBOW2022</v>
      </c>
      <c r="G15919" s="9">
        <v>1800.0000576</v>
      </c>
      <c r="H15919" s="9">
        <v>1800.0755169199999</v>
      </c>
      <c r="I15919" s="9">
        <v>1800.0000576</v>
      </c>
      <c r="J15919" s="9">
        <v>1805.0000577599999</v>
      </c>
      <c r="K15919" s="9">
        <v>1800.0000576</v>
      </c>
      <c r="L15919" s="9">
        <v>1800.0000576</v>
      </c>
      <c r="M15919" s="9">
        <v>1804.8261732399999</v>
      </c>
      <c r="N15919" s="9">
        <v>1801.72577944</v>
      </c>
      <c r="O15919" s="9">
        <v>1800.0000576</v>
      </c>
      <c r="P15919" s="9">
        <v>1800.0000576</v>
      </c>
      <c r="Q15919" s="9">
        <v>1804.7474330800001</v>
      </c>
      <c r="R15919" s="9">
        <v>1800.0000576</v>
      </c>
      <c r="S15919" s="9">
        <v>1802.94297108</v>
      </c>
      <c r="T15919" s="9">
        <v>1800.0000576</v>
      </c>
    </row>
    <row r="15920" spans="1:20" x14ac:dyDescent="0.35">
      <c r="A15920">
        <f t="shared" si="484"/>
        <v>15920</v>
      </c>
      <c r="B15920" s="3" t="s">
        <v>1038</v>
      </c>
      <c r="C15920" s="3" t="s">
        <v>75</v>
      </c>
      <c r="D15920" s="3" t="s">
        <v>56</v>
      </c>
      <c r="E15920">
        <v>2023</v>
      </c>
      <c r="F15920" s="3" t="str">
        <f t="shared" si="483"/>
        <v>RCElevOXBOW2023</v>
      </c>
      <c r="G15920" s="9">
        <v>1800.0000576</v>
      </c>
      <c r="H15920" s="9">
        <v>1805.0000577599999</v>
      </c>
      <c r="I15920" s="9">
        <v>1800.0000576</v>
      </c>
      <c r="J15920" s="9">
        <v>1801.9619999199999</v>
      </c>
      <c r="K15920" s="9">
        <v>1802.9593752799999</v>
      </c>
      <c r="L15920" s="9">
        <v>1800.0000576</v>
      </c>
      <c r="M15920" s="9">
        <v>1805.0000577599999</v>
      </c>
      <c r="N15920" s="9">
        <v>1805.0000577599999</v>
      </c>
      <c r="O15920" s="9">
        <v>1800.0000576</v>
      </c>
      <c r="P15920" s="9">
        <v>1800.0000576</v>
      </c>
      <c r="Q15920" s="9">
        <v>1800.0000576</v>
      </c>
      <c r="R15920" s="9">
        <v>1801.71265608</v>
      </c>
      <c r="S15920" s="9">
        <v>1800.0000576</v>
      </c>
      <c r="T15920" s="9">
        <v>1800.0000576</v>
      </c>
    </row>
    <row r="15921" spans="1:20" x14ac:dyDescent="0.35">
      <c r="A15921">
        <f t="shared" si="484"/>
        <v>15921</v>
      </c>
      <c r="B15921" s="3" t="s">
        <v>1038</v>
      </c>
      <c r="C15921" s="3" t="s">
        <v>75</v>
      </c>
      <c r="D15921" s="3" t="s">
        <v>56</v>
      </c>
      <c r="E15921">
        <v>2024</v>
      </c>
      <c r="F15921" s="3" t="str">
        <f t="shared" si="483"/>
        <v>RCElevOXBOW2024</v>
      </c>
      <c r="G15921" s="9">
        <v>1805.0000577599999</v>
      </c>
      <c r="H15921" s="9">
        <v>1805.0000577599999</v>
      </c>
      <c r="I15921" s="9">
        <v>1801.09585816</v>
      </c>
      <c r="J15921" s="9">
        <v>1800.0000576</v>
      </c>
      <c r="K15921" s="9">
        <v>1803.1890340799901</v>
      </c>
      <c r="L15921" s="9">
        <v>1800.0000576</v>
      </c>
      <c r="M15921" s="9">
        <v>1804.8261732399999</v>
      </c>
      <c r="N15921" s="9">
        <v>1805.0000577599999</v>
      </c>
      <c r="O15921" s="9">
        <v>1800.0000576</v>
      </c>
      <c r="P15921" s="9">
        <v>1800.0000576</v>
      </c>
      <c r="Q15921" s="9">
        <v>1800.23955891999</v>
      </c>
      <c r="R15921" s="9">
        <v>1800.0000576</v>
      </c>
      <c r="S15921" s="9">
        <v>1800.0000576</v>
      </c>
      <c r="T15921" s="9">
        <v>1800.0000576</v>
      </c>
    </row>
    <row r="15922" spans="1:20" x14ac:dyDescent="0.35">
      <c r="A15922">
        <f t="shared" si="484"/>
        <v>15922</v>
      </c>
      <c r="B15922" s="3" t="s">
        <v>1038</v>
      </c>
      <c r="C15922" s="3" t="s">
        <v>75</v>
      </c>
      <c r="D15922" s="3" t="s">
        <v>56</v>
      </c>
      <c r="E15922">
        <v>2025</v>
      </c>
      <c r="F15922" s="3" t="str">
        <f t="shared" si="483"/>
        <v>RCElevOXBOW2025</v>
      </c>
      <c r="G15922" s="9">
        <v>1800.0000576</v>
      </c>
      <c r="H15922" s="9">
        <v>1804.20609448</v>
      </c>
      <c r="I15922" s="9">
        <v>1800.0000576</v>
      </c>
      <c r="J15922" s="9">
        <v>1804.92459844</v>
      </c>
      <c r="K15922" s="9">
        <v>1800.0000576</v>
      </c>
      <c r="L15922" s="9">
        <v>1805.0000577599999</v>
      </c>
      <c r="M15922" s="9">
        <v>1805.0000577599999</v>
      </c>
      <c r="N15922" s="9">
        <v>1805.0000577599999</v>
      </c>
      <c r="O15922" s="9">
        <v>1800.0000576</v>
      </c>
      <c r="P15922" s="9">
        <v>1800.0000576</v>
      </c>
      <c r="Q15922" s="9">
        <v>1803.23824667999</v>
      </c>
      <c r="R15922" s="9">
        <v>1805.0000577599999</v>
      </c>
      <c r="S15922" s="9">
        <v>1800.0000576</v>
      </c>
      <c r="T15922" s="9">
        <v>1800.0000576</v>
      </c>
    </row>
    <row r="15923" spans="1:20" x14ac:dyDescent="0.35">
      <c r="A15923">
        <f t="shared" si="484"/>
        <v>15923</v>
      </c>
      <c r="B15923" s="3" t="s">
        <v>1038</v>
      </c>
      <c r="C15923" s="3" t="s">
        <v>75</v>
      </c>
      <c r="D15923" s="3" t="s">
        <v>56</v>
      </c>
      <c r="E15923">
        <v>2026</v>
      </c>
      <c r="F15923" s="3" t="str">
        <f t="shared" si="483"/>
        <v>RCElevOXBOW2026</v>
      </c>
      <c r="G15923" s="9">
        <v>1805.0000577599999</v>
      </c>
      <c r="H15923" s="9">
        <v>1800.0000576</v>
      </c>
      <c r="I15923" s="9">
        <v>1805.0000577599999</v>
      </c>
      <c r="J15923" s="9">
        <v>1801.4961206400001</v>
      </c>
      <c r="K15923" s="9">
        <v>1801.6011075199999</v>
      </c>
      <c r="L15923" s="9">
        <v>1804.4652808399901</v>
      </c>
      <c r="M15923" s="9">
        <v>1805.0000577599999</v>
      </c>
      <c r="N15923" s="9">
        <v>1800.0000576</v>
      </c>
      <c r="O15923" s="9">
        <v>1800.0000576</v>
      </c>
      <c r="P15923" s="9">
        <v>1805.0000577599999</v>
      </c>
      <c r="Q15923" s="9">
        <v>1805.0000577599999</v>
      </c>
      <c r="R15923" s="9">
        <v>1800.0000576</v>
      </c>
      <c r="S15923" s="9">
        <v>1805.0000577599999</v>
      </c>
      <c r="T15923" s="9">
        <v>1800.0000576</v>
      </c>
    </row>
    <row r="15924" spans="1:20" x14ac:dyDescent="0.35">
      <c r="A15924">
        <f t="shared" si="484"/>
        <v>15924</v>
      </c>
      <c r="B15924" s="3" t="s">
        <v>1038</v>
      </c>
      <c r="C15924" s="3" t="s">
        <v>75</v>
      </c>
      <c r="D15924" s="3" t="s">
        <v>56</v>
      </c>
      <c r="E15924">
        <v>2027</v>
      </c>
      <c r="F15924" s="3" t="str">
        <f t="shared" si="483"/>
        <v>RCElevOXBOW2027</v>
      </c>
      <c r="G15924" s="9">
        <v>1800.0000576</v>
      </c>
      <c r="H15924" s="9">
        <v>1800.0000576</v>
      </c>
      <c r="I15924" s="9">
        <v>1800.0000576</v>
      </c>
      <c r="J15924" s="9">
        <v>1800.0000576</v>
      </c>
      <c r="K15924" s="9">
        <v>1800.5381153599999</v>
      </c>
      <c r="L15924" s="9">
        <v>1800.0000576</v>
      </c>
      <c r="M15924" s="9">
        <v>1800.0000576</v>
      </c>
      <c r="N15924" s="9">
        <v>1805.0000577599999</v>
      </c>
      <c r="O15924" s="9">
        <v>1805.0000577599999</v>
      </c>
      <c r="P15924" s="9">
        <v>1805.0000577599999</v>
      </c>
      <c r="Q15924" s="9">
        <v>1805.0000577599999</v>
      </c>
      <c r="R15924" s="9">
        <v>1800.0000576</v>
      </c>
      <c r="S15924" s="9">
        <v>1805.0000577599999</v>
      </c>
      <c r="T15924" s="9">
        <v>1800.0000576</v>
      </c>
    </row>
    <row r="15925" spans="1:20" x14ac:dyDescent="0.35">
      <c r="A15925">
        <f t="shared" si="484"/>
        <v>15925</v>
      </c>
      <c r="B15925" s="3" t="s">
        <v>1038</v>
      </c>
      <c r="C15925" s="3" t="s">
        <v>75</v>
      </c>
      <c r="D15925" s="3" t="s">
        <v>56</v>
      </c>
      <c r="E15925">
        <v>2028</v>
      </c>
      <c r="F15925" s="3" t="str">
        <f t="shared" ref="F15925:F15988" si="485">_xlfn.CONCAT(B15925,C15925,D15925,E15925)</f>
        <v>RCElevOXBOW2028</v>
      </c>
      <c r="G15925" s="9">
        <v>1805.0000577599999</v>
      </c>
      <c r="H15925" s="9">
        <v>1800.0000576</v>
      </c>
      <c r="I15925" s="9">
        <v>1805.0000577599999</v>
      </c>
      <c r="J15925" s="9">
        <v>1802.0669868</v>
      </c>
      <c r="K15925" s="9">
        <v>1800.0000576</v>
      </c>
      <c r="L15925" s="9">
        <v>1800.0000576</v>
      </c>
      <c r="M15925" s="9">
        <v>1805.0000577599999</v>
      </c>
      <c r="N15925" s="9">
        <v>1805.0000577599999</v>
      </c>
      <c r="O15925" s="9">
        <v>1800.0000576</v>
      </c>
      <c r="P15925" s="9">
        <v>1800.0000576</v>
      </c>
      <c r="Q15925" s="9">
        <v>1803.5499264799901</v>
      </c>
      <c r="R15925" s="9">
        <v>1804.5801102399901</v>
      </c>
      <c r="S15925" s="9">
        <v>1800.0000576</v>
      </c>
      <c r="T15925" s="9">
        <v>1800.0000576</v>
      </c>
    </row>
    <row r="15926" spans="1:20" x14ac:dyDescent="0.35">
      <c r="A15926">
        <f t="shared" si="484"/>
        <v>15926</v>
      </c>
      <c r="B15926" s="3" t="s">
        <v>1038</v>
      </c>
      <c r="C15926" s="3" t="s">
        <v>75</v>
      </c>
      <c r="D15926" s="3" t="s">
        <v>56</v>
      </c>
      <c r="E15926">
        <v>2029</v>
      </c>
      <c r="F15926" s="3" t="str">
        <f t="shared" si="485"/>
        <v>RCElevOXBOW2029</v>
      </c>
      <c r="G15926" s="9">
        <v>1800.0000576</v>
      </c>
      <c r="H15926" s="9">
        <v>1800.0000576</v>
      </c>
      <c r="I15926" s="9">
        <v>1800.0000576</v>
      </c>
      <c r="J15926" s="9">
        <v>1800.0000576</v>
      </c>
      <c r="K15926" s="9">
        <v>1800.0000576</v>
      </c>
      <c r="L15926" s="9">
        <v>1800.2461206</v>
      </c>
      <c r="M15926" s="9">
        <v>1805.0000577599999</v>
      </c>
      <c r="N15926" s="9">
        <v>1800.0000576</v>
      </c>
      <c r="O15926" s="9">
        <v>1802.87735428</v>
      </c>
      <c r="P15926" s="9">
        <v>1800.0000576</v>
      </c>
      <c r="Q15926" s="9">
        <v>1803.8780104800001</v>
      </c>
      <c r="R15926" s="9">
        <v>1801.75858784</v>
      </c>
      <c r="S15926" s="9">
        <v>1800.0000576</v>
      </c>
      <c r="T15926" s="9">
        <v>1800.0000576</v>
      </c>
    </row>
    <row r="15927" spans="1:20" x14ac:dyDescent="0.35">
      <c r="A15927">
        <f t="shared" si="484"/>
        <v>15927</v>
      </c>
      <c r="B15927" s="3" t="s">
        <v>1038</v>
      </c>
      <c r="C15927" s="3" t="s">
        <v>86</v>
      </c>
      <c r="D15927" s="3" t="s">
        <v>56</v>
      </c>
      <c r="E15927">
        <v>2020</v>
      </c>
      <c r="F15927" s="3" t="str">
        <f t="shared" si="485"/>
        <v>RCQOutOXBOW2020</v>
      </c>
      <c r="G15927" s="9">
        <v>10.284124297904899</v>
      </c>
      <c r="H15927" s="9">
        <v>11.1145864564593</v>
      </c>
      <c r="I15927" s="9">
        <v>15.0718652540584</v>
      </c>
      <c r="J15927" s="9">
        <v>30.791940655796399</v>
      </c>
      <c r="K15927" s="9">
        <v>33.647570034296798</v>
      </c>
      <c r="L15927" s="9">
        <v>29.744232629383198</v>
      </c>
      <c r="M15927" s="9">
        <v>29.918020057420801</v>
      </c>
      <c r="N15927" s="9">
        <v>39.059712705667501</v>
      </c>
      <c r="O15927" s="9">
        <v>26.305300910206501</v>
      </c>
      <c r="P15927" s="9">
        <v>22.9957381404075</v>
      </c>
      <c r="Q15927" s="9">
        <v>15.4087798955322</v>
      </c>
      <c r="R15927" s="9">
        <v>11.936647529485899</v>
      </c>
      <c r="S15927" s="9">
        <v>13.337736941954599</v>
      </c>
      <c r="T15927" s="9">
        <v>13.844616081588001</v>
      </c>
    </row>
    <row r="15928" spans="1:20" x14ac:dyDescent="0.35">
      <c r="A15928">
        <f t="shared" si="484"/>
        <v>15928</v>
      </c>
      <c r="B15928" s="3" t="s">
        <v>1038</v>
      </c>
      <c r="C15928" s="3" t="s">
        <v>86</v>
      </c>
      <c r="D15928" s="3" t="s">
        <v>56</v>
      </c>
      <c r="E15928">
        <v>2021</v>
      </c>
      <c r="F15928" s="3" t="str">
        <f t="shared" si="485"/>
        <v>RCQOutOXBOW2021</v>
      </c>
      <c r="G15928" s="9">
        <v>11.310069977223799</v>
      </c>
      <c r="H15928" s="9">
        <v>10.360404709981999</v>
      </c>
      <c r="I15928" s="9">
        <v>19.225532730083199</v>
      </c>
      <c r="J15928" s="9">
        <v>39.127361437670203</v>
      </c>
      <c r="K15928" s="9">
        <v>48.202851156950999</v>
      </c>
      <c r="L15928" s="9">
        <v>57.642158990715402</v>
      </c>
      <c r="M15928" s="9">
        <v>53.785709057318101</v>
      </c>
      <c r="N15928" s="9">
        <v>63.356027122702201</v>
      </c>
      <c r="O15928" s="9">
        <v>45.789462007183701</v>
      </c>
      <c r="P15928" s="9">
        <v>44.032814988047498</v>
      </c>
      <c r="Q15928" s="9">
        <v>25.910250327473399</v>
      </c>
      <c r="R15928" s="9">
        <v>13.970648086822701</v>
      </c>
      <c r="S15928" s="9">
        <v>15.860672416501099</v>
      </c>
      <c r="T15928" s="9">
        <v>15.1901842705321</v>
      </c>
    </row>
    <row r="15929" spans="1:20" x14ac:dyDescent="0.35">
      <c r="A15929">
        <f t="shared" si="484"/>
        <v>15929</v>
      </c>
      <c r="B15929" s="3" t="s">
        <v>1038</v>
      </c>
      <c r="C15929" s="3" t="s">
        <v>86</v>
      </c>
      <c r="D15929" s="3" t="s">
        <v>56</v>
      </c>
      <c r="E15929">
        <v>2022</v>
      </c>
      <c r="F15929" s="3" t="str">
        <f t="shared" si="485"/>
        <v>RCQOutOXBOW2022</v>
      </c>
      <c r="G15929" s="9">
        <v>14.166137603584</v>
      </c>
      <c r="H15929" s="9">
        <v>8.5256851608050574</v>
      </c>
      <c r="I15929" s="9">
        <v>35.106340216453802</v>
      </c>
      <c r="J15929" s="9">
        <v>40.233266482271297</v>
      </c>
      <c r="K15929" s="9">
        <v>41.226052091196799</v>
      </c>
      <c r="L15929" s="9">
        <v>40.816903432470902</v>
      </c>
      <c r="M15929" s="9">
        <v>33.223406623335798</v>
      </c>
      <c r="N15929" s="9">
        <v>38.035441827281097</v>
      </c>
      <c r="O15929" s="9">
        <v>30.451860495217801</v>
      </c>
      <c r="P15929" s="9">
        <v>11.322481850842699</v>
      </c>
      <c r="Q15929" s="9">
        <v>13.202163335130802</v>
      </c>
      <c r="R15929" s="9">
        <v>12.3045971062145</v>
      </c>
      <c r="S15929" s="9">
        <v>12.7334807214945</v>
      </c>
      <c r="T15929" s="9">
        <v>11.269451265466399</v>
      </c>
    </row>
    <row r="15930" spans="1:20" x14ac:dyDescent="0.35">
      <c r="A15930">
        <f t="shared" si="484"/>
        <v>15930</v>
      </c>
      <c r="B15930" s="3" t="s">
        <v>1038</v>
      </c>
      <c r="C15930" s="3" t="s">
        <v>86</v>
      </c>
      <c r="D15930" s="3" t="s">
        <v>56</v>
      </c>
      <c r="E15930">
        <v>2023</v>
      </c>
      <c r="F15930" s="3" t="str">
        <f t="shared" si="485"/>
        <v>RCQOutOXBOW2023</v>
      </c>
      <c r="G15930" s="9">
        <v>9.3479869068480497</v>
      </c>
      <c r="H15930" s="9">
        <v>9.0874980265169203</v>
      </c>
      <c r="I15930" s="9">
        <v>11.1750793636868</v>
      </c>
      <c r="J15930" s="9">
        <v>17.1565078225062</v>
      </c>
      <c r="K15930" s="9">
        <v>19.9990456173302</v>
      </c>
      <c r="L15930" s="9">
        <v>20.402708278298299</v>
      </c>
      <c r="M15930" s="9">
        <v>34.301007654384698</v>
      </c>
      <c r="N15930" s="9">
        <v>33.873760902475198</v>
      </c>
      <c r="O15930" s="9">
        <v>19.328734810821299</v>
      </c>
      <c r="P15930" s="9">
        <v>23.625123608081498</v>
      </c>
      <c r="Q15930" s="9">
        <v>15.4098545371528</v>
      </c>
      <c r="R15930" s="9">
        <v>11.718368302409001</v>
      </c>
      <c r="S15930" s="9">
        <v>11.593042143168001</v>
      </c>
      <c r="T15930" s="9">
        <v>11.7549453972363</v>
      </c>
    </row>
    <row r="15931" spans="1:20" x14ac:dyDescent="0.35">
      <c r="A15931">
        <f t="shared" si="484"/>
        <v>15931</v>
      </c>
      <c r="B15931" s="3" t="s">
        <v>1038</v>
      </c>
      <c r="C15931" s="3" t="s">
        <v>86</v>
      </c>
      <c r="D15931" s="3" t="s">
        <v>56</v>
      </c>
      <c r="E15931">
        <v>2024</v>
      </c>
      <c r="F15931" s="3" t="str">
        <f t="shared" si="485"/>
        <v>RCQOutOXBOW2024</v>
      </c>
      <c r="G15931" s="9">
        <v>10.0961606456718</v>
      </c>
      <c r="H15931" s="9">
        <v>9.1750317617345107</v>
      </c>
      <c r="I15931" s="9">
        <v>14.805455169631999</v>
      </c>
      <c r="J15931" s="9">
        <v>19.529624586564399</v>
      </c>
      <c r="K15931" s="9">
        <v>21.648347389788501</v>
      </c>
      <c r="L15931" s="9">
        <v>20.3889841245506</v>
      </c>
      <c r="M15931" s="9">
        <v>14.933158613903</v>
      </c>
      <c r="N15931" s="9">
        <v>30.160465702938399</v>
      </c>
      <c r="O15931" s="9">
        <v>34.776215056365302</v>
      </c>
      <c r="P15931" s="9">
        <v>12.3996734607744</v>
      </c>
      <c r="Q15931" s="9">
        <v>12.833147820758201</v>
      </c>
      <c r="R15931" s="9">
        <v>13.3533281110298</v>
      </c>
      <c r="S15931" s="9">
        <v>13.0531686526417</v>
      </c>
      <c r="T15931" s="9">
        <v>11.302436230766</v>
      </c>
    </row>
    <row r="15932" spans="1:20" x14ac:dyDescent="0.35">
      <c r="A15932">
        <f t="shared" si="484"/>
        <v>15932</v>
      </c>
      <c r="B15932" s="3" t="s">
        <v>1038</v>
      </c>
      <c r="C15932" s="3" t="s">
        <v>86</v>
      </c>
      <c r="D15932" s="3" t="s">
        <v>56</v>
      </c>
      <c r="E15932">
        <v>2025</v>
      </c>
      <c r="F15932" s="3" t="str">
        <f t="shared" si="485"/>
        <v>RCQOutOXBOW2025</v>
      </c>
      <c r="G15932" s="9">
        <v>9.6805017438288292</v>
      </c>
      <c r="H15932" s="9">
        <v>8.9174906694372904</v>
      </c>
      <c r="I15932" s="9">
        <v>8.3438582866561806</v>
      </c>
      <c r="J15932" s="9">
        <v>15.9305620722419</v>
      </c>
      <c r="K15932" s="9">
        <v>23.2135610808328</v>
      </c>
      <c r="L15932" s="9">
        <v>42.006184835365303</v>
      </c>
      <c r="M15932" s="9">
        <v>31.4090917688663</v>
      </c>
      <c r="N15932" s="9">
        <v>34.9941694953744</v>
      </c>
      <c r="O15932" s="9">
        <v>22.563488588370198</v>
      </c>
      <c r="P15932" s="9">
        <v>11.160560173834099</v>
      </c>
      <c r="Q15932" s="9">
        <v>13.0555220586893</v>
      </c>
      <c r="R15932" s="9">
        <v>11.2845759535074</v>
      </c>
      <c r="S15932" s="9">
        <v>15.0716348683177</v>
      </c>
      <c r="T15932" s="9">
        <v>11.9356677731788</v>
      </c>
    </row>
    <row r="15933" spans="1:20" x14ac:dyDescent="0.35">
      <c r="A15933">
        <f t="shared" si="484"/>
        <v>15933</v>
      </c>
      <c r="B15933" s="3" t="s">
        <v>1038</v>
      </c>
      <c r="C15933" s="3" t="s">
        <v>86</v>
      </c>
      <c r="D15933" s="3" t="s">
        <v>56</v>
      </c>
      <c r="E15933">
        <v>2026</v>
      </c>
      <c r="F15933" s="3" t="str">
        <f t="shared" si="485"/>
        <v>RCQOutOXBOW2026</v>
      </c>
      <c r="G15933" s="9">
        <v>9.71567069852766</v>
      </c>
      <c r="H15933" s="9">
        <v>10.4540908580286</v>
      </c>
      <c r="I15933" s="9">
        <v>21.0491372208079</v>
      </c>
      <c r="J15933" s="9">
        <v>39.294941395790701</v>
      </c>
      <c r="K15933" s="9">
        <v>48.573640138647903</v>
      </c>
      <c r="L15933" s="9">
        <v>55.553763733141402</v>
      </c>
      <c r="M15933" s="9">
        <v>68.947393595577694</v>
      </c>
      <c r="N15933" s="9">
        <v>68.874518440528803</v>
      </c>
      <c r="O15933" s="9">
        <v>54.656135134802398</v>
      </c>
      <c r="P15933" s="9">
        <v>64.543742067919695</v>
      </c>
      <c r="Q15933" s="9">
        <v>19.656511476497201</v>
      </c>
      <c r="R15933" s="9">
        <v>18.099503668118</v>
      </c>
      <c r="S15933" s="9">
        <v>15.052436379899399</v>
      </c>
      <c r="T15933" s="9">
        <v>15.184473996402</v>
      </c>
    </row>
    <row r="15934" spans="1:20" x14ac:dyDescent="0.35">
      <c r="A15934">
        <f t="shared" si="484"/>
        <v>15934</v>
      </c>
      <c r="B15934" s="3" t="s">
        <v>1038</v>
      </c>
      <c r="C15934" s="3" t="s">
        <v>86</v>
      </c>
      <c r="D15934" s="3" t="s">
        <v>56</v>
      </c>
      <c r="E15934">
        <v>2027</v>
      </c>
      <c r="F15934" s="3" t="str">
        <f t="shared" si="485"/>
        <v>RCQOutOXBOW2027</v>
      </c>
      <c r="G15934" s="9">
        <v>13.5666590629782</v>
      </c>
      <c r="H15934" s="9">
        <v>9.5415923543883974</v>
      </c>
      <c r="I15934" s="9">
        <v>18.539937823303699</v>
      </c>
      <c r="J15934" s="9">
        <v>23.707276976153999</v>
      </c>
      <c r="K15934" s="9">
        <v>27.015812772507001</v>
      </c>
      <c r="L15934" s="9">
        <v>27.359095540474598</v>
      </c>
      <c r="M15934" s="9">
        <v>29.599017749524901</v>
      </c>
      <c r="N15934" s="9">
        <v>61.464926569441097</v>
      </c>
      <c r="O15934" s="9">
        <v>33.9929628074768</v>
      </c>
      <c r="P15934" s="9">
        <v>16.8960994710725</v>
      </c>
      <c r="Q15934" s="9">
        <v>14.3572212722248</v>
      </c>
      <c r="R15934" s="9">
        <v>11.6561882853004</v>
      </c>
      <c r="S15934" s="9">
        <v>13.239617242899801</v>
      </c>
      <c r="T15934" s="9">
        <v>14.714020900757401</v>
      </c>
    </row>
    <row r="15935" spans="1:20" x14ac:dyDescent="0.35">
      <c r="A15935">
        <f t="shared" si="484"/>
        <v>15935</v>
      </c>
      <c r="B15935" s="3" t="s">
        <v>1038</v>
      </c>
      <c r="C15935" s="3" t="s">
        <v>86</v>
      </c>
      <c r="D15935" s="3" t="s">
        <v>56</v>
      </c>
      <c r="E15935">
        <v>2028</v>
      </c>
      <c r="F15935" s="3" t="str">
        <f t="shared" si="485"/>
        <v>RCQOutOXBOW2028</v>
      </c>
      <c r="G15935" s="9">
        <v>9.5557102053413896</v>
      </c>
      <c r="H15935" s="9">
        <v>8.6322345804634697</v>
      </c>
      <c r="I15935" s="9">
        <v>12.6204457635195</v>
      </c>
      <c r="J15935" s="9">
        <v>16.086900218183999</v>
      </c>
      <c r="K15935" s="9">
        <v>20.228036669595799</v>
      </c>
      <c r="L15935" s="9">
        <v>25.8145246751366</v>
      </c>
      <c r="M15935" s="9">
        <v>16.522996152143602</v>
      </c>
      <c r="N15935" s="9">
        <v>28.7527472551686</v>
      </c>
      <c r="O15935" s="9">
        <v>32.534006168313098</v>
      </c>
      <c r="P15935" s="9">
        <v>26.675704387857198</v>
      </c>
      <c r="Q15935" s="9">
        <v>14.339793135792601</v>
      </c>
      <c r="R15935" s="9">
        <v>15.0224570724841</v>
      </c>
      <c r="S15935" s="9">
        <v>12.845789211354999</v>
      </c>
      <c r="T15935" s="9">
        <v>13.6837617632756</v>
      </c>
    </row>
    <row r="15936" spans="1:20" x14ac:dyDescent="0.35">
      <c r="A15936">
        <f t="shared" si="484"/>
        <v>15936</v>
      </c>
      <c r="B15936" s="3" t="s">
        <v>1038</v>
      </c>
      <c r="C15936" s="3" t="s">
        <v>86</v>
      </c>
      <c r="D15936" s="3" t="s">
        <v>56</v>
      </c>
      <c r="E15936">
        <v>2029</v>
      </c>
      <c r="F15936" s="3" t="str">
        <f t="shared" si="485"/>
        <v>RCQOutOXBOW2029</v>
      </c>
      <c r="G15936" s="9">
        <v>15.0982031319465</v>
      </c>
      <c r="H15936" s="9">
        <v>13.76784259644</v>
      </c>
      <c r="I15936" s="9">
        <v>23.593953191980798</v>
      </c>
      <c r="J15936" s="9">
        <v>31.447791262077899</v>
      </c>
      <c r="K15936" s="9">
        <v>27.048362665026001</v>
      </c>
      <c r="L15936" s="9">
        <v>43.061112653258597</v>
      </c>
      <c r="M15936" s="9">
        <v>40.024522240228698</v>
      </c>
      <c r="N15936" s="9">
        <v>36.086719399276298</v>
      </c>
      <c r="O15936" s="9">
        <v>45.628095488591903</v>
      </c>
      <c r="P15936" s="9">
        <v>19.663281537671899</v>
      </c>
      <c r="Q15936" s="9">
        <v>14.1951296825714</v>
      </c>
      <c r="R15936" s="9">
        <v>13.882499396354101</v>
      </c>
      <c r="S15936" s="9">
        <v>14.560843982576101</v>
      </c>
      <c r="T15936" s="9">
        <v>15.537042664905901</v>
      </c>
    </row>
    <row r="15937" spans="1:20" x14ac:dyDescent="0.35">
      <c r="A15937">
        <f t="shared" si="484"/>
        <v>15937</v>
      </c>
      <c r="B15937" s="3" t="s">
        <v>1038</v>
      </c>
      <c r="C15937" s="3" t="s">
        <v>95</v>
      </c>
      <c r="D15937" s="3" t="s">
        <v>56</v>
      </c>
      <c r="E15937">
        <v>2020</v>
      </c>
      <c r="F15937" s="3" t="str">
        <f t="shared" si="485"/>
        <v>RCSpillOXBOW2020</v>
      </c>
      <c r="G15937" s="9">
        <v>0.50822836315557796</v>
      </c>
      <c r="H15937" s="9">
        <v>0.80675795345638801</v>
      </c>
      <c r="I15937" s="9">
        <v>0.99754630265645805</v>
      </c>
      <c r="J15937" s="9">
        <v>8.2257154064980504</v>
      </c>
      <c r="K15937" s="9">
        <v>11.103197602911401</v>
      </c>
      <c r="L15937" s="9">
        <v>7.6160945735653804</v>
      </c>
      <c r="M15937" s="9">
        <v>8.5580098675944392</v>
      </c>
      <c r="N15937" s="9">
        <v>16.696916796892499</v>
      </c>
      <c r="O15937" s="9">
        <v>6.3275993767526799</v>
      </c>
      <c r="P15937" s="9">
        <v>3.0842080597397201</v>
      </c>
      <c r="Q15937" s="9">
        <v>1.5196975691046299</v>
      </c>
      <c r="R15937" s="9">
        <v>0.132064205509444</v>
      </c>
      <c r="S15937" s="9">
        <v>0.92491405968919205</v>
      </c>
      <c r="T15937" s="9">
        <v>0.95891194623777698</v>
      </c>
    </row>
    <row r="15938" spans="1:20" x14ac:dyDescent="0.35">
      <c r="A15938">
        <f t="shared" si="484"/>
        <v>15938</v>
      </c>
      <c r="B15938" s="3" t="s">
        <v>1038</v>
      </c>
      <c r="C15938" s="3" t="s">
        <v>95</v>
      </c>
      <c r="D15938" s="3" t="s">
        <v>56</v>
      </c>
      <c r="E15938">
        <v>2021</v>
      </c>
      <c r="F15938" s="3" t="str">
        <f t="shared" si="485"/>
        <v>RCSpillOXBOW2021</v>
      </c>
      <c r="G15938" s="9">
        <v>0.39596862962190799</v>
      </c>
      <c r="H15938" s="9">
        <v>0.25513308065437501</v>
      </c>
      <c r="I15938" s="9">
        <v>1.99659418390784</v>
      </c>
      <c r="J15938" s="9">
        <v>15.1225712997926</v>
      </c>
      <c r="K15938" s="9">
        <v>24.068260197795802</v>
      </c>
      <c r="L15938" s="9">
        <v>33.2564003824358</v>
      </c>
      <c r="M15938" s="9">
        <v>30.430375715068099</v>
      </c>
      <c r="N15938" s="9">
        <v>36.5628223799105</v>
      </c>
      <c r="O15938" s="9">
        <v>21.779875565428998</v>
      </c>
      <c r="P15938" s="9">
        <v>20.443577919397399</v>
      </c>
      <c r="Q15938" s="9">
        <v>7.5503605089368202</v>
      </c>
      <c r="R15938" s="9">
        <v>0.19098862890333301</v>
      </c>
      <c r="S15938" s="9">
        <v>1.5434547690871001</v>
      </c>
      <c r="T15938" s="9">
        <v>0.67281380689444403</v>
      </c>
    </row>
    <row r="15939" spans="1:20" x14ac:dyDescent="0.35">
      <c r="A15939">
        <f t="shared" ref="A15939:A16002" si="486">A15938+1</f>
        <v>15939</v>
      </c>
      <c r="B15939" s="3" t="s">
        <v>1038</v>
      </c>
      <c r="C15939" s="3" t="s">
        <v>95</v>
      </c>
      <c r="D15939" s="3" t="s">
        <v>56</v>
      </c>
      <c r="E15939">
        <v>2022</v>
      </c>
      <c r="F15939" s="3" t="str">
        <f t="shared" si="485"/>
        <v>RCSpillOXBOW2022</v>
      </c>
      <c r="G15939" s="9">
        <v>1.0575636497496601</v>
      </c>
      <c r="H15939" s="9">
        <v>0.360388067245694</v>
      </c>
      <c r="I15939" s="9">
        <v>13.8675869092322</v>
      </c>
      <c r="J15939" s="9">
        <v>16.560766999001402</v>
      </c>
      <c r="K15939" s="9">
        <v>18.059748914315598</v>
      </c>
      <c r="L15939" s="9">
        <v>17.5580416041389</v>
      </c>
      <c r="M15939" s="9">
        <v>10.002332582631601</v>
      </c>
      <c r="N15939" s="9">
        <v>13.7691120622436</v>
      </c>
      <c r="O15939" s="9">
        <v>9.2067181208178095</v>
      </c>
      <c r="P15939" s="9">
        <v>0.78948674118854101</v>
      </c>
      <c r="Q15939" s="9">
        <v>0.63141982978205602</v>
      </c>
      <c r="R15939" s="9">
        <v>0.60083323180611103</v>
      </c>
      <c r="S15939" s="9">
        <v>0.599625445440364</v>
      </c>
      <c r="T15939" s="9">
        <v>0.64423140907368004</v>
      </c>
    </row>
    <row r="15940" spans="1:20" x14ac:dyDescent="0.35">
      <c r="A15940">
        <f t="shared" si="486"/>
        <v>15940</v>
      </c>
      <c r="B15940" s="3" t="s">
        <v>1038</v>
      </c>
      <c r="C15940" s="3" t="s">
        <v>95</v>
      </c>
      <c r="D15940" s="3" t="s">
        <v>56</v>
      </c>
      <c r="E15940">
        <v>2023</v>
      </c>
      <c r="F15940" s="3" t="str">
        <f t="shared" si="485"/>
        <v>RCSpillOXBOW2023</v>
      </c>
      <c r="G15940" s="9">
        <v>0.69942659123561801</v>
      </c>
      <c r="H15940" s="9">
        <v>0.69112439209430498</v>
      </c>
      <c r="I15940" s="9">
        <v>0.344135074224861</v>
      </c>
      <c r="J15940" s="9">
        <v>1.0041566390211001</v>
      </c>
      <c r="K15940" s="9">
        <v>1.7230249218677001</v>
      </c>
      <c r="L15940" s="9">
        <v>2.5244432058407198</v>
      </c>
      <c r="M15940" s="9">
        <v>10.9922789388611</v>
      </c>
      <c r="N15940" s="9">
        <v>12.6449580722752</v>
      </c>
      <c r="O15940" s="9">
        <v>1.13211325258104</v>
      </c>
      <c r="P15940" s="9">
        <v>7.0341620711774997</v>
      </c>
      <c r="Q15940" s="9">
        <v>0.50768898396491902</v>
      </c>
      <c r="R15940" s="9">
        <v>0.27937077702722202</v>
      </c>
      <c r="S15940" s="9">
        <v>0.70575061999531197</v>
      </c>
      <c r="T15940" s="9">
        <v>0.60814808170958301</v>
      </c>
    </row>
    <row r="15941" spans="1:20" x14ac:dyDescent="0.35">
      <c r="A15941">
        <f t="shared" si="486"/>
        <v>15941</v>
      </c>
      <c r="B15941" s="3" t="s">
        <v>1038</v>
      </c>
      <c r="C15941" s="3" t="s">
        <v>95</v>
      </c>
      <c r="D15941" s="3" t="s">
        <v>56</v>
      </c>
      <c r="E15941">
        <v>2024</v>
      </c>
      <c r="F15941" s="3" t="str">
        <f t="shared" si="485"/>
        <v>RCSpillOXBOW2024</v>
      </c>
      <c r="G15941" s="9">
        <v>0.36754989677950201</v>
      </c>
      <c r="H15941" s="9">
        <v>0.18156593161388801</v>
      </c>
      <c r="I15941" s="9">
        <v>0.48475860767541601</v>
      </c>
      <c r="J15941" s="9">
        <v>1.92096552822943</v>
      </c>
      <c r="K15941" s="9">
        <v>2.3985799098927001</v>
      </c>
      <c r="L15941" s="9">
        <v>1.62302655969059</v>
      </c>
      <c r="M15941" s="9">
        <v>0.27559921939083298</v>
      </c>
      <c r="N15941" s="9">
        <v>7.2160080105215201</v>
      </c>
      <c r="O15941" s="9">
        <v>10.817363629308799</v>
      </c>
      <c r="P15941" s="9">
        <v>0.26104840103173599</v>
      </c>
      <c r="Q15941" s="9">
        <v>0.33929173564106102</v>
      </c>
      <c r="R15941" s="9">
        <v>0.41076328338888801</v>
      </c>
      <c r="S15941" s="9">
        <v>0.165716351157291</v>
      </c>
      <c r="T15941" s="9">
        <v>0.37465335892493001</v>
      </c>
    </row>
    <row r="15942" spans="1:20" x14ac:dyDescent="0.35">
      <c r="A15942">
        <f t="shared" si="486"/>
        <v>15942</v>
      </c>
      <c r="B15942" s="3" t="s">
        <v>1038</v>
      </c>
      <c r="C15942" s="3" t="s">
        <v>95</v>
      </c>
      <c r="D15942" s="3" t="s">
        <v>56</v>
      </c>
      <c r="E15942">
        <v>2025</v>
      </c>
      <c r="F15942" s="3" t="str">
        <f t="shared" si="485"/>
        <v>RCSpillOXBOW2025</v>
      </c>
      <c r="G15942" s="9">
        <v>0.74611782530974402</v>
      </c>
      <c r="H15942" s="9">
        <v>0.41317621853131897</v>
      </c>
      <c r="I15942" s="9">
        <v>0.197891901610763</v>
      </c>
      <c r="J15942" s="9">
        <v>1.0083984912274799</v>
      </c>
      <c r="K15942" s="9">
        <v>2.5923168857885401</v>
      </c>
      <c r="L15942" s="9">
        <v>18.888747324785399</v>
      </c>
      <c r="M15942" s="9">
        <v>7.9548793302941601</v>
      </c>
      <c r="N15942" s="9">
        <v>12.3994472878188</v>
      </c>
      <c r="O15942" s="9">
        <v>4.5874467709865501</v>
      </c>
      <c r="P15942" s="9">
        <v>0.55763905163604099</v>
      </c>
      <c r="Q15942" s="9">
        <v>0.23666317156303701</v>
      </c>
      <c r="R15942" s="9">
        <v>0.107796464409861</v>
      </c>
      <c r="S15942" s="9">
        <v>1.4346747884875</v>
      </c>
      <c r="T15942" s="9">
        <v>0.56726631302493002</v>
      </c>
    </row>
    <row r="15943" spans="1:20" x14ac:dyDescent="0.35">
      <c r="A15943">
        <f t="shared" si="486"/>
        <v>15943</v>
      </c>
      <c r="B15943" s="3" t="s">
        <v>1038</v>
      </c>
      <c r="C15943" s="3" t="s">
        <v>95</v>
      </c>
      <c r="D15943" s="3" t="s">
        <v>56</v>
      </c>
      <c r="E15943">
        <v>2026</v>
      </c>
      <c r="F15943" s="3" t="str">
        <f t="shared" si="485"/>
        <v>RCSpillOXBOW2026</v>
      </c>
      <c r="G15943" s="9">
        <v>0.61209398130510695</v>
      </c>
      <c r="H15943" s="9">
        <v>0.99976104952840195</v>
      </c>
      <c r="I15943" s="9">
        <v>4.2558339917435397</v>
      </c>
      <c r="J15943" s="9">
        <v>16.734734244943201</v>
      </c>
      <c r="K15943" s="9">
        <v>24.876138279429099</v>
      </c>
      <c r="L15943" s="9">
        <v>30.6655861466086</v>
      </c>
      <c r="M15943" s="9">
        <v>44.636945831061098</v>
      </c>
      <c r="N15943" s="9">
        <v>42.8449391442566</v>
      </c>
      <c r="O15943" s="9">
        <v>30.118230739479099</v>
      </c>
      <c r="P15943" s="9">
        <v>39.646822414680798</v>
      </c>
      <c r="Q15943" s="9">
        <v>2.8903555261343401</v>
      </c>
      <c r="R15943" s="9">
        <v>0.47550979457916598</v>
      </c>
      <c r="S15943" s="9">
        <v>0.63839546455416596</v>
      </c>
      <c r="T15943" s="9">
        <v>0.68235233787437499</v>
      </c>
    </row>
    <row r="15944" spans="1:20" x14ac:dyDescent="0.35">
      <c r="A15944">
        <f t="shared" si="486"/>
        <v>15944</v>
      </c>
      <c r="B15944" s="3" t="s">
        <v>1038</v>
      </c>
      <c r="C15944" s="3" t="s">
        <v>95</v>
      </c>
      <c r="D15944" s="3" t="s">
        <v>56</v>
      </c>
      <c r="E15944">
        <v>2027</v>
      </c>
      <c r="F15944" s="3" t="str">
        <f t="shared" si="485"/>
        <v>RCSpillOXBOW2027</v>
      </c>
      <c r="G15944" s="9">
        <v>1.0065447703283601</v>
      </c>
      <c r="H15944" s="9">
        <v>0.29198281316749902</v>
      </c>
      <c r="I15944" s="9">
        <v>1.5961421722570099</v>
      </c>
      <c r="J15944" s="9">
        <v>4.34177300280537</v>
      </c>
      <c r="K15944" s="9">
        <v>5.7606537747416597</v>
      </c>
      <c r="L15944" s="9">
        <v>5.5743810900124302</v>
      </c>
      <c r="M15944" s="9">
        <v>7.04609707756694</v>
      </c>
      <c r="N15944" s="9">
        <v>36.493286016792503</v>
      </c>
      <c r="O15944" s="9">
        <v>12.233266739514301</v>
      </c>
      <c r="P15944" s="9">
        <v>3.66719666913249</v>
      </c>
      <c r="Q15944" s="9">
        <v>0.32239364769227102</v>
      </c>
      <c r="R15944" s="9">
        <v>0.41426661771444401</v>
      </c>
      <c r="S15944" s="9">
        <v>0.31284281733997299</v>
      </c>
      <c r="T15944" s="9">
        <v>0.76017716239305499</v>
      </c>
    </row>
    <row r="15945" spans="1:20" x14ac:dyDescent="0.35">
      <c r="A15945">
        <f t="shared" si="486"/>
        <v>15945</v>
      </c>
      <c r="B15945" s="3" t="s">
        <v>1038</v>
      </c>
      <c r="C15945" s="3" t="s">
        <v>95</v>
      </c>
      <c r="D15945" s="3" t="s">
        <v>56</v>
      </c>
      <c r="E15945">
        <v>2028</v>
      </c>
      <c r="F15945" s="3" t="str">
        <f t="shared" si="485"/>
        <v>RCSpillOXBOW2028</v>
      </c>
      <c r="G15945" s="9">
        <v>0.72801273758857499</v>
      </c>
      <c r="H15945" s="9">
        <v>0.37906774912999902</v>
      </c>
      <c r="I15945" s="9">
        <v>0.68026395346777702</v>
      </c>
      <c r="J15945" s="9">
        <v>1.08269630712748</v>
      </c>
      <c r="K15945" s="9">
        <v>2.2922647587682201</v>
      </c>
      <c r="L15945" s="9">
        <v>5.1716772856432698</v>
      </c>
      <c r="M15945" s="9">
        <v>0.836738943484305</v>
      </c>
      <c r="N15945" s="9">
        <v>4.8685612032283299</v>
      </c>
      <c r="O15945" s="9">
        <v>9.9747175349838706</v>
      </c>
      <c r="P15945" s="9">
        <v>4.8121495573486799</v>
      </c>
      <c r="Q15945" s="9">
        <v>0.54877868517029504</v>
      </c>
      <c r="R15945" s="9">
        <v>0.87488112504819404</v>
      </c>
      <c r="S15945" s="9">
        <v>0.84920759373515597</v>
      </c>
      <c r="T15945" s="9">
        <v>0.68830765052729104</v>
      </c>
    </row>
    <row r="15946" spans="1:20" x14ac:dyDescent="0.35">
      <c r="A15946">
        <f t="shared" si="486"/>
        <v>15946</v>
      </c>
      <c r="B15946" s="3" t="s">
        <v>1038</v>
      </c>
      <c r="C15946" s="3" t="s">
        <v>95</v>
      </c>
      <c r="D15946" s="3" t="s">
        <v>56</v>
      </c>
      <c r="E15946">
        <v>2029</v>
      </c>
      <c r="F15946" s="3" t="str">
        <f t="shared" si="485"/>
        <v>RCSpillOXBOW2029</v>
      </c>
      <c r="G15946" s="9">
        <v>1.0781865474516801</v>
      </c>
      <c r="H15946" s="9">
        <v>0.7546951717802769</v>
      </c>
      <c r="I15946" s="9">
        <v>3.9287592889363099</v>
      </c>
      <c r="J15946" s="9">
        <v>10.0341098880768</v>
      </c>
      <c r="K15946" s="9">
        <v>6.5507288112781197</v>
      </c>
      <c r="L15946" s="9">
        <v>19.611166399908701</v>
      </c>
      <c r="M15946" s="9">
        <v>18.234031735452302</v>
      </c>
      <c r="N15946" s="9">
        <v>12.4152982568416</v>
      </c>
      <c r="O15946" s="9">
        <v>22.564612786334202</v>
      </c>
      <c r="P15946" s="9">
        <v>4.0791489291126304</v>
      </c>
      <c r="Q15946" s="9">
        <v>0.67399929188911201</v>
      </c>
      <c r="R15946" s="9">
        <v>0.72769327765555503</v>
      </c>
      <c r="S15946" s="9">
        <v>0.79066335421901002</v>
      </c>
      <c r="T15946" s="9">
        <v>0.99898117857367996</v>
      </c>
    </row>
    <row r="15947" spans="1:20" x14ac:dyDescent="0.35">
      <c r="A15947">
        <f t="shared" si="486"/>
        <v>15947</v>
      </c>
      <c r="B15947" s="3" t="s">
        <v>1038</v>
      </c>
      <c r="C15947" s="3" t="s">
        <v>77</v>
      </c>
      <c r="D15947" s="3" t="s">
        <v>56</v>
      </c>
      <c r="E15947">
        <v>2020</v>
      </c>
      <c r="F15947" s="3" t="str">
        <f t="shared" si="485"/>
        <v>RCGenOXBOW2020</v>
      </c>
      <c r="G15947" s="9">
        <v>75.801366830645094</v>
      </c>
      <c r="H15947" s="9">
        <v>79.925920624444402</v>
      </c>
      <c r="I15947" s="9">
        <v>109.130929690277</v>
      </c>
      <c r="J15947" s="9">
        <v>174.976258064516</v>
      </c>
      <c r="K15947" s="9">
        <v>174.80680967261901</v>
      </c>
      <c r="L15947" s="9">
        <v>171.579377943548</v>
      </c>
      <c r="M15947" s="9">
        <v>165.62338638888801</v>
      </c>
      <c r="N15947" s="9">
        <v>173.398882472222</v>
      </c>
      <c r="O15947" s="9">
        <v>154.90513465053701</v>
      </c>
      <c r="P15947" s="9">
        <v>154.39207027222201</v>
      </c>
      <c r="Q15947" s="9">
        <v>107.694613051075</v>
      </c>
      <c r="R15947" s="9">
        <v>91.531637000000003</v>
      </c>
      <c r="S15947" s="9">
        <v>96.2478703880208</v>
      </c>
      <c r="T15947" s="9">
        <v>99.914523486111094</v>
      </c>
    </row>
    <row r="15948" spans="1:20" x14ac:dyDescent="0.35">
      <c r="A15948">
        <f t="shared" si="486"/>
        <v>15948</v>
      </c>
      <c r="B15948" s="3" t="s">
        <v>1038</v>
      </c>
      <c r="C15948" s="3" t="s">
        <v>77</v>
      </c>
      <c r="D15948" s="3" t="s">
        <v>56</v>
      </c>
      <c r="E15948">
        <v>2021</v>
      </c>
      <c r="F15948" s="3" t="str">
        <f t="shared" si="485"/>
        <v>RCGenOXBOW2021</v>
      </c>
      <c r="G15948" s="9">
        <v>84.626926140188104</v>
      </c>
      <c r="H15948" s="9">
        <v>78.355340865277697</v>
      </c>
      <c r="I15948" s="9">
        <v>133.59152951388799</v>
      </c>
      <c r="J15948" s="9">
        <v>186.13073876344001</v>
      </c>
      <c r="K15948" s="9">
        <v>187.13720384970199</v>
      </c>
      <c r="L15948" s="9">
        <v>189.084716532258</v>
      </c>
      <c r="M15948" s="9">
        <v>181.09492</v>
      </c>
      <c r="N15948" s="9">
        <v>207.751843333333</v>
      </c>
      <c r="O15948" s="9">
        <v>186.16793471774099</v>
      </c>
      <c r="P15948" s="9">
        <v>182.908579347222</v>
      </c>
      <c r="Q15948" s="9">
        <v>142.36078747110199</v>
      </c>
      <c r="R15948" s="9">
        <v>106.846177305555</v>
      </c>
      <c r="S15948" s="9">
        <v>111.01433130208299</v>
      </c>
      <c r="T15948" s="9">
        <v>112.566300509722</v>
      </c>
    </row>
    <row r="15949" spans="1:20" x14ac:dyDescent="0.35">
      <c r="A15949">
        <f t="shared" si="486"/>
        <v>15949</v>
      </c>
      <c r="B15949" s="3" t="s">
        <v>1038</v>
      </c>
      <c r="C15949" s="3" t="s">
        <v>77</v>
      </c>
      <c r="D15949" s="3" t="s">
        <v>56</v>
      </c>
      <c r="E15949">
        <v>2022</v>
      </c>
      <c r="F15949" s="3" t="str">
        <f t="shared" si="485"/>
        <v>RCGenOXBOW2022</v>
      </c>
      <c r="G15949" s="9">
        <v>101.642623899193</v>
      </c>
      <c r="H15949" s="9">
        <v>63.312955811111102</v>
      </c>
      <c r="I15949" s="9">
        <v>164.68319368055501</v>
      </c>
      <c r="J15949" s="9">
        <v>183.55419603494599</v>
      </c>
      <c r="K15949" s="9">
        <v>179.629197936011</v>
      </c>
      <c r="L15949" s="9">
        <v>180.346889341397</v>
      </c>
      <c r="M15949" s="9">
        <v>180.05387555555501</v>
      </c>
      <c r="N15949" s="9">
        <v>188.158696111111</v>
      </c>
      <c r="O15949" s="9">
        <v>164.73271970430099</v>
      </c>
      <c r="P15949" s="9">
        <v>81.671844844861099</v>
      </c>
      <c r="Q15949" s="9">
        <v>97.472361926075195</v>
      </c>
      <c r="R15949" s="9">
        <v>90.749885777777706</v>
      </c>
      <c r="S15949" s="9">
        <v>94.084753072916598</v>
      </c>
      <c r="T15949" s="9">
        <v>82.386965761111099</v>
      </c>
    </row>
    <row r="15950" spans="1:20" x14ac:dyDescent="0.35">
      <c r="A15950">
        <f t="shared" si="486"/>
        <v>15950</v>
      </c>
      <c r="B15950" s="3" t="s">
        <v>1038</v>
      </c>
      <c r="C15950" s="3" t="s">
        <v>77</v>
      </c>
      <c r="D15950" s="3" t="s">
        <v>56</v>
      </c>
      <c r="E15950">
        <v>2023</v>
      </c>
      <c r="F15950" s="3" t="str">
        <f t="shared" si="485"/>
        <v>RCGenOXBOW2023</v>
      </c>
      <c r="G15950" s="9">
        <v>67.060122564516107</v>
      </c>
      <c r="H15950" s="9">
        <v>65.104708520833299</v>
      </c>
      <c r="I15950" s="9">
        <v>83.9821258041666</v>
      </c>
      <c r="J15950" s="9">
        <v>125.243814620967</v>
      </c>
      <c r="K15950" s="9">
        <v>141.71050691815401</v>
      </c>
      <c r="L15950" s="9">
        <v>138.62634670564501</v>
      </c>
      <c r="M15950" s="9">
        <v>180.73354975000001</v>
      </c>
      <c r="N15950" s="9">
        <v>164.60602638888801</v>
      </c>
      <c r="O15950" s="9">
        <v>141.09483529032201</v>
      </c>
      <c r="P15950" s="9">
        <v>128.64468953333301</v>
      </c>
      <c r="Q15950" s="9">
        <v>115.549977620967</v>
      </c>
      <c r="R15950" s="9">
        <v>88.696919499999893</v>
      </c>
      <c r="S15950" s="9">
        <v>84.4190518229166</v>
      </c>
      <c r="T15950" s="9">
        <v>86.431213958333302</v>
      </c>
    </row>
    <row r="15951" spans="1:20" x14ac:dyDescent="0.35">
      <c r="A15951">
        <f t="shared" si="486"/>
        <v>15951</v>
      </c>
      <c r="B15951" s="3" t="s">
        <v>1038</v>
      </c>
      <c r="C15951" s="3" t="s">
        <v>77</v>
      </c>
      <c r="D15951" s="3" t="s">
        <v>56</v>
      </c>
      <c r="E15951">
        <v>2024</v>
      </c>
      <c r="F15951" s="3" t="str">
        <f t="shared" si="485"/>
        <v>RCGenOXBOW2024</v>
      </c>
      <c r="G15951" s="9">
        <v>75.434738965053697</v>
      </c>
      <c r="H15951" s="9">
        <v>69.734504994444407</v>
      </c>
      <c r="I15951" s="9">
        <v>111.041356290416</v>
      </c>
      <c r="J15951" s="9">
        <v>136.53584376612901</v>
      </c>
      <c r="K15951" s="9">
        <v>149.260821269345</v>
      </c>
      <c r="L15951" s="9">
        <v>145.50940771639699</v>
      </c>
      <c r="M15951" s="9">
        <v>113.653326169444</v>
      </c>
      <c r="N15951" s="9">
        <v>177.909028777777</v>
      </c>
      <c r="O15951" s="9">
        <v>185.77453467741901</v>
      </c>
      <c r="P15951" s="9">
        <v>94.121754041666605</v>
      </c>
      <c r="Q15951" s="9">
        <v>96.876159209677397</v>
      </c>
      <c r="R15951" s="9">
        <v>100.35541811111101</v>
      </c>
      <c r="S15951" s="9">
        <v>99.928076841145796</v>
      </c>
      <c r="T15951" s="9">
        <v>84.733004508333295</v>
      </c>
    </row>
    <row r="15952" spans="1:20" x14ac:dyDescent="0.35">
      <c r="A15952">
        <f t="shared" si="486"/>
        <v>15952</v>
      </c>
      <c r="B15952" s="3" t="s">
        <v>1038</v>
      </c>
      <c r="C15952" s="3" t="s">
        <v>77</v>
      </c>
      <c r="D15952" s="3" t="s">
        <v>56</v>
      </c>
      <c r="E15952">
        <v>2025</v>
      </c>
      <c r="F15952" s="3" t="str">
        <f t="shared" si="485"/>
        <v>RCGenOXBOW2025</v>
      </c>
      <c r="G15952" s="9">
        <v>69.276384431451604</v>
      </c>
      <c r="H15952" s="9">
        <v>65.941667226388802</v>
      </c>
      <c r="I15952" s="9">
        <v>63.163090083333302</v>
      </c>
      <c r="J15952" s="9">
        <v>115.70502570295599</v>
      </c>
      <c r="K15952" s="9">
        <v>159.89510425297601</v>
      </c>
      <c r="L15952" s="9">
        <v>179.250298454301</v>
      </c>
      <c r="M15952" s="9">
        <v>181.86161713888799</v>
      </c>
      <c r="N15952" s="9">
        <v>175.19722499999901</v>
      </c>
      <c r="O15952" s="9">
        <v>139.38447045698899</v>
      </c>
      <c r="P15952" s="9">
        <v>82.214045778888803</v>
      </c>
      <c r="Q15952" s="9">
        <v>99.396205053763396</v>
      </c>
      <c r="R15952" s="9">
        <v>86.663696177777695</v>
      </c>
      <c r="S15952" s="9">
        <v>105.739683958333</v>
      </c>
      <c r="T15952" s="9">
        <v>88.149519281944393</v>
      </c>
    </row>
    <row r="15953" spans="1:20" x14ac:dyDescent="0.35">
      <c r="A15953">
        <f t="shared" si="486"/>
        <v>15953</v>
      </c>
      <c r="B15953" s="3" t="s">
        <v>1038</v>
      </c>
      <c r="C15953" s="3" t="s">
        <v>77</v>
      </c>
      <c r="D15953" s="3" t="s">
        <v>56</v>
      </c>
      <c r="E15953">
        <v>2026</v>
      </c>
      <c r="F15953" s="3" t="str">
        <f t="shared" si="485"/>
        <v>RCGenOXBOW2026</v>
      </c>
      <c r="G15953" s="9">
        <v>70.588285538991897</v>
      </c>
      <c r="H15953" s="9">
        <v>73.307977569444404</v>
      </c>
      <c r="I15953" s="9">
        <v>130.21363238888799</v>
      </c>
      <c r="J15953" s="9">
        <v>174.92959037634401</v>
      </c>
      <c r="K15953" s="9">
        <v>183.748056145833</v>
      </c>
      <c r="L15953" s="9">
        <v>192.980429959677</v>
      </c>
      <c r="M15953" s="9">
        <v>188.50077583333299</v>
      </c>
      <c r="N15953" s="9">
        <v>201.830751166666</v>
      </c>
      <c r="O15953" s="9">
        <v>190.26444435483799</v>
      </c>
      <c r="P15953" s="9">
        <v>193.04821209722201</v>
      </c>
      <c r="Q15953" s="9">
        <v>130.00314600806399</v>
      </c>
      <c r="R15953" s="9">
        <v>136.65476699999999</v>
      </c>
      <c r="S15953" s="9">
        <v>111.765097421875</v>
      </c>
      <c r="T15953" s="9">
        <v>112.448063863888</v>
      </c>
    </row>
    <row r="15954" spans="1:20" x14ac:dyDescent="0.35">
      <c r="A15954">
        <f t="shared" si="486"/>
        <v>15954</v>
      </c>
      <c r="B15954" s="3" t="s">
        <v>1038</v>
      </c>
      <c r="C15954" s="3" t="s">
        <v>77</v>
      </c>
      <c r="D15954" s="3" t="s">
        <v>56</v>
      </c>
      <c r="E15954">
        <v>2027</v>
      </c>
      <c r="F15954" s="3" t="str">
        <f t="shared" si="485"/>
        <v>RCGenOXBOW2027</v>
      </c>
      <c r="G15954" s="9">
        <v>97.389938770564498</v>
      </c>
      <c r="H15954" s="9">
        <v>71.720622638888798</v>
      </c>
      <c r="I15954" s="9">
        <v>131.38055200972201</v>
      </c>
      <c r="J15954" s="9">
        <v>150.158226283602</v>
      </c>
      <c r="K15954" s="9">
        <v>164.81039171875</v>
      </c>
      <c r="L15954" s="9">
        <v>168.91652389919301</v>
      </c>
      <c r="M15954" s="9">
        <v>174.87309478055499</v>
      </c>
      <c r="N15954" s="9">
        <v>193.62759138888799</v>
      </c>
      <c r="O15954" s="9">
        <v>168.72252036021499</v>
      </c>
      <c r="P15954" s="9">
        <v>102.575643483333</v>
      </c>
      <c r="Q15954" s="9">
        <v>108.824699650537</v>
      </c>
      <c r="R15954" s="9">
        <v>87.168807138888894</v>
      </c>
      <c r="S15954" s="9">
        <v>100.232998958333</v>
      </c>
      <c r="T15954" s="9">
        <v>108.19676902777699</v>
      </c>
    </row>
    <row r="15955" spans="1:20" x14ac:dyDescent="0.35">
      <c r="A15955">
        <f t="shared" si="486"/>
        <v>15955</v>
      </c>
      <c r="B15955" s="3" t="s">
        <v>1038</v>
      </c>
      <c r="C15955" s="3" t="s">
        <v>77</v>
      </c>
      <c r="D15955" s="3" t="s">
        <v>56</v>
      </c>
      <c r="E15955">
        <v>2028</v>
      </c>
      <c r="F15955" s="3" t="str">
        <f t="shared" si="485"/>
        <v>RCGenOXBOW2028</v>
      </c>
      <c r="G15955" s="9">
        <v>68.449146733870904</v>
      </c>
      <c r="H15955" s="9">
        <v>63.994294027777698</v>
      </c>
      <c r="I15955" s="9">
        <v>92.583054316666605</v>
      </c>
      <c r="J15955" s="9">
        <v>116.341177956989</v>
      </c>
      <c r="K15955" s="9">
        <v>139.072223943452</v>
      </c>
      <c r="L15955" s="9">
        <v>160.06259583333301</v>
      </c>
      <c r="M15955" s="9">
        <v>121.62973197027701</v>
      </c>
      <c r="N15955" s="9">
        <v>185.19559055555499</v>
      </c>
      <c r="O15955" s="9">
        <v>174.922462365591</v>
      </c>
      <c r="P15955" s="9">
        <v>169.527836638888</v>
      </c>
      <c r="Q15955" s="9">
        <v>106.934215004032</v>
      </c>
      <c r="R15955" s="9">
        <v>109.698944630555</v>
      </c>
      <c r="S15955" s="9">
        <v>93.020359687500004</v>
      </c>
      <c r="T15955" s="9">
        <v>100.765516976388</v>
      </c>
    </row>
    <row r="15956" spans="1:20" x14ac:dyDescent="0.35">
      <c r="A15956">
        <f t="shared" si="486"/>
        <v>15956</v>
      </c>
      <c r="B15956" s="3" t="s">
        <v>1038</v>
      </c>
      <c r="C15956" s="3" t="s">
        <v>77</v>
      </c>
      <c r="D15956" s="3" t="s">
        <v>56</v>
      </c>
      <c r="E15956">
        <v>2029</v>
      </c>
      <c r="F15956" s="3" t="str">
        <f t="shared" si="485"/>
        <v>RCGenOXBOW2029</v>
      </c>
      <c r="G15956" s="9">
        <v>108.709875349462</v>
      </c>
      <c r="H15956" s="9">
        <v>100.90272814916599</v>
      </c>
      <c r="I15956" s="9">
        <v>152.48199049999999</v>
      </c>
      <c r="J15956" s="9">
        <v>166.03954893951601</v>
      </c>
      <c r="K15956" s="9">
        <v>158.936616592261</v>
      </c>
      <c r="L15956" s="9">
        <v>181.82854368279499</v>
      </c>
      <c r="M15956" s="9">
        <v>168.96129124999999</v>
      </c>
      <c r="N15956" s="9">
        <v>183.545829611111</v>
      </c>
      <c r="O15956" s="9">
        <v>178.83193613965</v>
      </c>
      <c r="P15956" s="9">
        <v>120.837846571805</v>
      </c>
      <c r="Q15956" s="9">
        <v>104.841564048387</v>
      </c>
      <c r="R15956" s="9">
        <v>102.001090916666</v>
      </c>
      <c r="S15956" s="9">
        <v>106.77265973958301</v>
      </c>
      <c r="T15956" s="9">
        <v>112.726741797222</v>
      </c>
    </row>
    <row r="15957" spans="1:20" x14ac:dyDescent="0.35">
      <c r="A15957">
        <f t="shared" si="486"/>
        <v>15957</v>
      </c>
      <c r="B15957" s="3" t="s">
        <v>1038</v>
      </c>
      <c r="C15957" s="3" t="s">
        <v>75</v>
      </c>
      <c r="D15957" s="3" t="s">
        <v>66</v>
      </c>
      <c r="E15957">
        <v>2020</v>
      </c>
      <c r="F15957" s="3" t="str">
        <f t="shared" si="485"/>
        <v>RCElevPELTON2020</v>
      </c>
      <c r="G15957" s="9">
        <v>1569.70805548</v>
      </c>
      <c r="H15957" s="9">
        <v>1569.50136256</v>
      </c>
      <c r="I15957" s="9">
        <v>1570.4987379199999</v>
      </c>
      <c r="J15957" s="9">
        <v>1570.4987379199999</v>
      </c>
      <c r="K15957" s="9">
        <v>1570.3806276799901</v>
      </c>
      <c r="L15957" s="9">
        <v>1569.50136256</v>
      </c>
      <c r="M15957" s="9">
        <v>1569.50136256</v>
      </c>
      <c r="N15957" s="9">
        <v>1570.4987379199999</v>
      </c>
      <c r="O15957" s="9">
        <v>1570.44296364</v>
      </c>
      <c r="P15957" s="9">
        <v>1570.4987379199999</v>
      </c>
      <c r="Q15957" s="9">
        <v>1569.95411848</v>
      </c>
      <c r="R15957" s="9">
        <v>1569.5899452399999</v>
      </c>
      <c r="S15957" s="9">
        <v>1569.78679564</v>
      </c>
      <c r="T15957" s="9">
        <v>1569.50136256</v>
      </c>
    </row>
    <row r="15958" spans="1:20" x14ac:dyDescent="0.35">
      <c r="A15958">
        <f t="shared" si="486"/>
        <v>15958</v>
      </c>
      <c r="B15958" s="3" t="s">
        <v>1038</v>
      </c>
      <c r="C15958" s="3" t="s">
        <v>75</v>
      </c>
      <c r="D15958" s="3" t="s">
        <v>66</v>
      </c>
      <c r="E15958">
        <v>2021</v>
      </c>
      <c r="F15958" s="3" t="str">
        <f t="shared" si="485"/>
        <v>RCElevPELTON2021</v>
      </c>
      <c r="G15958" s="9">
        <v>1570.4987379199999</v>
      </c>
      <c r="H15958" s="9">
        <v>1569.50136256</v>
      </c>
      <c r="I15958" s="9">
        <v>1569.50136256</v>
      </c>
      <c r="J15958" s="9">
        <v>1570.32157256</v>
      </c>
      <c r="K15958" s="9">
        <v>1570.3478192800001</v>
      </c>
      <c r="L15958" s="9">
        <v>1569.59322608</v>
      </c>
      <c r="M15958" s="9">
        <v>1569.50136256</v>
      </c>
      <c r="N15958" s="9">
        <v>1570.0853520799999</v>
      </c>
      <c r="O15958" s="9">
        <v>1570.4987379199999</v>
      </c>
      <c r="P15958" s="9">
        <v>1570.4987379199999</v>
      </c>
      <c r="Q15958" s="9">
        <v>1570.4987379199999</v>
      </c>
      <c r="R15958" s="9">
        <v>1570.38390852</v>
      </c>
      <c r="S15958" s="9">
        <v>1570.4987379199999</v>
      </c>
      <c r="T15958" s="9">
        <v>1569.50136256</v>
      </c>
    </row>
    <row r="15959" spans="1:20" x14ac:dyDescent="0.35">
      <c r="A15959">
        <f t="shared" si="486"/>
        <v>15959</v>
      </c>
      <c r="B15959" s="3" t="s">
        <v>1038</v>
      </c>
      <c r="C15959" s="3" t="s">
        <v>75</v>
      </c>
      <c r="D15959" s="3" t="s">
        <v>66</v>
      </c>
      <c r="E15959">
        <v>2022</v>
      </c>
      <c r="F15959" s="3" t="str">
        <f t="shared" si="485"/>
        <v>RCElevPELTON2022</v>
      </c>
      <c r="G15959" s="9">
        <v>1569.7047746400001</v>
      </c>
      <c r="H15959" s="9">
        <v>1569.50136256</v>
      </c>
      <c r="I15959" s="9">
        <v>1569.50136256</v>
      </c>
      <c r="J15959" s="9">
        <v>1570.14112636</v>
      </c>
      <c r="K15959" s="9">
        <v>1569.8392890800001</v>
      </c>
      <c r="L15959" s="9">
        <v>1569.50136256</v>
      </c>
      <c r="M15959" s="9">
        <v>1569.58010272</v>
      </c>
      <c r="N15959" s="9">
        <v>1569.59978776</v>
      </c>
      <c r="O15959" s="9">
        <v>1570.04270116</v>
      </c>
      <c r="P15959" s="9">
        <v>1570.4987379199999</v>
      </c>
      <c r="Q15959" s="9">
        <v>1570.00989276</v>
      </c>
      <c r="R15959" s="9">
        <v>1570.1608113999901</v>
      </c>
      <c r="S15959" s="9">
        <v>1569.5210476</v>
      </c>
      <c r="T15959" s="9">
        <v>1569.50136256</v>
      </c>
    </row>
    <row r="15960" spans="1:20" x14ac:dyDescent="0.35">
      <c r="A15960">
        <f t="shared" si="486"/>
        <v>15960</v>
      </c>
      <c r="B15960" s="3" t="s">
        <v>1038</v>
      </c>
      <c r="C15960" s="3" t="s">
        <v>75</v>
      </c>
      <c r="D15960" s="3" t="s">
        <v>66</v>
      </c>
      <c r="E15960">
        <v>2023</v>
      </c>
      <c r="F15960" s="3" t="str">
        <f t="shared" si="485"/>
        <v>RCElevPELTON2023</v>
      </c>
      <c r="G15960" s="9">
        <v>1570.4987379199999</v>
      </c>
      <c r="H15960" s="9">
        <v>1570.24939408</v>
      </c>
      <c r="I15960" s="9">
        <v>1570.4987379199999</v>
      </c>
      <c r="J15960" s="9">
        <v>1569.50136256</v>
      </c>
      <c r="K15960" s="9">
        <v>1570.4987379199999</v>
      </c>
      <c r="L15960" s="9">
        <v>1570.29532583999</v>
      </c>
      <c r="M15960" s="9">
        <v>1569.50136256</v>
      </c>
      <c r="N15960" s="9">
        <v>1569.9902077199999</v>
      </c>
      <c r="O15960" s="9">
        <v>1569.90162504</v>
      </c>
      <c r="P15960" s="9">
        <v>1570.4265594399999</v>
      </c>
      <c r="Q15960" s="9">
        <v>1570.4987379199999</v>
      </c>
      <c r="R15960" s="9">
        <v>1570.2001814799901</v>
      </c>
      <c r="S15960" s="9">
        <v>1569.50136256</v>
      </c>
      <c r="T15960" s="9">
        <v>1569.50136256</v>
      </c>
    </row>
    <row r="15961" spans="1:20" x14ac:dyDescent="0.35">
      <c r="A15961">
        <f t="shared" si="486"/>
        <v>15961</v>
      </c>
      <c r="B15961" s="3" t="s">
        <v>1038</v>
      </c>
      <c r="C15961" s="3" t="s">
        <v>75</v>
      </c>
      <c r="D15961" s="3" t="s">
        <v>66</v>
      </c>
      <c r="E15961">
        <v>2024</v>
      </c>
      <c r="F15961" s="3" t="str">
        <f t="shared" si="485"/>
        <v>RCElevPELTON2024</v>
      </c>
      <c r="G15961" s="9">
        <v>1570.0328586399901</v>
      </c>
      <c r="H15961" s="9">
        <v>1570.4462444799999</v>
      </c>
      <c r="I15961" s="9">
        <v>1569.50136256</v>
      </c>
      <c r="J15961" s="9">
        <v>1570.4987379199999</v>
      </c>
      <c r="K15961" s="9">
        <v>1570.00989276</v>
      </c>
      <c r="L15961" s="9">
        <v>1569.50136256</v>
      </c>
      <c r="M15961" s="9">
        <v>1570.4987379199999</v>
      </c>
      <c r="N15961" s="9">
        <v>1569.51448592</v>
      </c>
      <c r="O15961" s="9">
        <v>1570.4987379199999</v>
      </c>
      <c r="P15961" s="9">
        <v>1570.4987379199999</v>
      </c>
      <c r="Q15961" s="9">
        <v>1570.4987379199999</v>
      </c>
      <c r="R15961" s="9">
        <v>1570.4987379199999</v>
      </c>
      <c r="S15961" s="9">
        <v>1570.4987379199999</v>
      </c>
      <c r="T15961" s="9">
        <v>1569.50136256</v>
      </c>
    </row>
    <row r="15962" spans="1:20" x14ac:dyDescent="0.35">
      <c r="A15962">
        <f t="shared" si="486"/>
        <v>15962</v>
      </c>
      <c r="B15962" s="3" t="s">
        <v>1038</v>
      </c>
      <c r="C15962" s="3" t="s">
        <v>75</v>
      </c>
      <c r="D15962" s="3" t="s">
        <v>66</v>
      </c>
      <c r="E15962">
        <v>2025</v>
      </c>
      <c r="F15962" s="3" t="str">
        <f t="shared" si="485"/>
        <v>RCElevPELTON2025</v>
      </c>
      <c r="G15962" s="9">
        <v>1569.50136256</v>
      </c>
      <c r="H15962" s="9">
        <v>1570.0919137599999</v>
      </c>
      <c r="I15962" s="9">
        <v>1569.50136256</v>
      </c>
      <c r="J15962" s="9">
        <v>1569.5505751599901</v>
      </c>
      <c r="K15962" s="9">
        <v>1570.13456468</v>
      </c>
      <c r="L15962" s="9">
        <v>1570.4199977599999</v>
      </c>
      <c r="M15962" s="9">
        <v>1570.4987379199999</v>
      </c>
      <c r="N15962" s="9">
        <v>1569.50136256</v>
      </c>
      <c r="O15962" s="9">
        <v>1570.1936198000001</v>
      </c>
      <c r="P15962" s="9">
        <v>1570.2789216399999</v>
      </c>
      <c r="Q15962" s="9">
        <v>1570.4987379199999</v>
      </c>
      <c r="R15962" s="9">
        <v>1570.4888954</v>
      </c>
      <c r="S15962" s="9">
        <v>1569.50136256</v>
      </c>
      <c r="T15962" s="9">
        <v>1569.50136256</v>
      </c>
    </row>
    <row r="15963" spans="1:20" x14ac:dyDescent="0.35">
      <c r="A15963">
        <f t="shared" si="486"/>
        <v>15963</v>
      </c>
      <c r="B15963" s="3" t="s">
        <v>1038</v>
      </c>
      <c r="C15963" s="3" t="s">
        <v>75</v>
      </c>
      <c r="D15963" s="3" t="s">
        <v>66</v>
      </c>
      <c r="E15963">
        <v>2026</v>
      </c>
      <c r="F15963" s="3" t="str">
        <f t="shared" si="485"/>
        <v>RCElevPELTON2026</v>
      </c>
      <c r="G15963" s="9">
        <v>1570.1608113999901</v>
      </c>
      <c r="H15963" s="9">
        <v>1569.50136256</v>
      </c>
      <c r="I15963" s="9">
        <v>1569.50136256</v>
      </c>
      <c r="J15963" s="9">
        <v>1570.4724911999999</v>
      </c>
      <c r="K15963" s="9">
        <v>1570.0328586399901</v>
      </c>
      <c r="L15963" s="9">
        <v>1569.5571368400001</v>
      </c>
      <c r="M15963" s="9">
        <v>1569.50136256</v>
      </c>
      <c r="N15963" s="9">
        <v>1569.9245909199999</v>
      </c>
      <c r="O15963" s="9">
        <v>1570.4987379199999</v>
      </c>
      <c r="P15963" s="9">
        <v>1570.4003127200001</v>
      </c>
      <c r="Q15963" s="9">
        <v>1570.48233372</v>
      </c>
      <c r="R15963" s="9">
        <v>1570.03613948</v>
      </c>
      <c r="S15963" s="9">
        <v>1569.50136256</v>
      </c>
      <c r="T15963" s="9">
        <v>1569.50136256</v>
      </c>
    </row>
    <row r="15964" spans="1:20" x14ac:dyDescent="0.35">
      <c r="A15964">
        <f t="shared" si="486"/>
        <v>15964</v>
      </c>
      <c r="B15964" s="3" t="s">
        <v>1038</v>
      </c>
      <c r="C15964" s="3" t="s">
        <v>75</v>
      </c>
      <c r="D15964" s="3" t="s">
        <v>66</v>
      </c>
      <c r="E15964">
        <v>2027</v>
      </c>
      <c r="F15964" s="3" t="str">
        <f t="shared" si="485"/>
        <v>RCElevPELTON2027</v>
      </c>
      <c r="G15964" s="9">
        <v>1570.46921035999</v>
      </c>
      <c r="H15964" s="9">
        <v>1569.6293153199999</v>
      </c>
      <c r="I15964" s="9">
        <v>1569.50136256</v>
      </c>
      <c r="J15964" s="9">
        <v>1569.5899452399999</v>
      </c>
      <c r="K15964" s="9">
        <v>1570.3248533999999</v>
      </c>
      <c r="L15964" s="9">
        <v>1569.50136256</v>
      </c>
      <c r="M15964" s="9">
        <v>1570.4987379199999</v>
      </c>
      <c r="N15964" s="9">
        <v>1569.63259615999</v>
      </c>
      <c r="O15964" s="9">
        <v>1570.13456468</v>
      </c>
      <c r="P15964" s="9">
        <v>1570.4987379199999</v>
      </c>
      <c r="Q15964" s="9">
        <v>1569.57354104</v>
      </c>
      <c r="R15964" s="9">
        <v>1569.50136256</v>
      </c>
      <c r="S15964" s="9">
        <v>1569.50136256</v>
      </c>
      <c r="T15964" s="9">
        <v>1569.50136256</v>
      </c>
    </row>
    <row r="15965" spans="1:20" x14ac:dyDescent="0.35">
      <c r="A15965">
        <f t="shared" si="486"/>
        <v>15965</v>
      </c>
      <c r="B15965" s="3" t="s">
        <v>1038</v>
      </c>
      <c r="C15965" s="3" t="s">
        <v>75</v>
      </c>
      <c r="D15965" s="3" t="s">
        <v>66</v>
      </c>
      <c r="E15965">
        <v>2028</v>
      </c>
      <c r="F15965" s="3" t="str">
        <f t="shared" si="485"/>
        <v>RCElevPELTON2028</v>
      </c>
      <c r="G15965" s="9">
        <v>1569.74086388</v>
      </c>
      <c r="H15965" s="9">
        <v>1570.24939408</v>
      </c>
      <c r="I15965" s="9">
        <v>1570.4987379199999</v>
      </c>
      <c r="J15965" s="9">
        <v>1569.9475568</v>
      </c>
      <c r="K15965" s="9">
        <v>1570.4987379199999</v>
      </c>
      <c r="L15965" s="9">
        <v>1569.50136256</v>
      </c>
      <c r="M15965" s="9">
        <v>1569.6785279199901</v>
      </c>
      <c r="N15965" s="9">
        <v>1569.9573993199999</v>
      </c>
      <c r="O15965" s="9">
        <v>1569.5636985199999</v>
      </c>
      <c r="P15965" s="9">
        <v>1570.3576618</v>
      </c>
      <c r="Q15965" s="9">
        <v>1570.0984754399999</v>
      </c>
      <c r="R15965" s="9">
        <v>1569.88194</v>
      </c>
      <c r="S15965" s="9">
        <v>1570.36422348</v>
      </c>
      <c r="T15965" s="9">
        <v>1569.50136256</v>
      </c>
    </row>
    <row r="15966" spans="1:20" x14ac:dyDescent="0.35">
      <c r="A15966">
        <f t="shared" si="486"/>
        <v>15966</v>
      </c>
      <c r="B15966" s="3" t="s">
        <v>1038</v>
      </c>
      <c r="C15966" s="3" t="s">
        <v>75</v>
      </c>
      <c r="D15966" s="3" t="s">
        <v>66</v>
      </c>
      <c r="E15966">
        <v>2029</v>
      </c>
      <c r="F15966" s="3" t="str">
        <f t="shared" si="485"/>
        <v>RCElevPELTON2029</v>
      </c>
      <c r="G15966" s="9">
        <v>1570.37734684</v>
      </c>
      <c r="H15966" s="9">
        <v>1569.50136256</v>
      </c>
      <c r="I15966" s="9">
        <v>1569.50136256</v>
      </c>
      <c r="J15966" s="9">
        <v>1570.4987379199999</v>
      </c>
      <c r="K15966" s="9">
        <v>1570.0623862</v>
      </c>
      <c r="L15966" s="9">
        <v>1569.5571368400001</v>
      </c>
      <c r="M15966" s="9">
        <v>1569.50136256</v>
      </c>
      <c r="N15966" s="9">
        <v>1570.4987379199999</v>
      </c>
      <c r="O15966" s="9">
        <v>1570.4987379199999</v>
      </c>
      <c r="P15966" s="9">
        <v>1570.1115987999999</v>
      </c>
      <c r="Q15966" s="9">
        <v>1570.0951946</v>
      </c>
      <c r="R15966" s="9">
        <v>1570.02301612</v>
      </c>
      <c r="S15966" s="9">
        <v>1569.95411848</v>
      </c>
      <c r="T15966" s="9">
        <v>1569.50136256</v>
      </c>
    </row>
    <row r="15967" spans="1:20" x14ac:dyDescent="0.35">
      <c r="A15967">
        <f t="shared" si="486"/>
        <v>15967</v>
      </c>
      <c r="B15967" s="3" t="s">
        <v>1038</v>
      </c>
      <c r="C15967" s="3" t="s">
        <v>86</v>
      </c>
      <c r="D15967" s="3" t="s">
        <v>66</v>
      </c>
      <c r="E15967">
        <v>2020</v>
      </c>
      <c r="F15967" s="3" t="str">
        <f t="shared" si="485"/>
        <v>RCQOutPELTON2020</v>
      </c>
      <c r="G15967" s="9">
        <v>4.0928690228378999</v>
      </c>
      <c r="H15967" s="9">
        <v>5.6385883337004801</v>
      </c>
      <c r="I15967" s="9">
        <v>7.2320131229467899</v>
      </c>
      <c r="J15967" s="9">
        <v>6.4177389795223103</v>
      </c>
      <c r="K15967" s="9">
        <v>5.7529910367031203</v>
      </c>
      <c r="L15967" s="9">
        <v>5.9843289910306403</v>
      </c>
      <c r="M15967" s="9">
        <v>6.3101442472716602</v>
      </c>
      <c r="N15967" s="9">
        <v>7.07672183159666</v>
      </c>
      <c r="O15967" s="9">
        <v>7.4304945201064498</v>
      </c>
      <c r="P15967" s="9">
        <v>8.1382537656204104</v>
      </c>
      <c r="Q15967" s="9">
        <v>6.5199164815761703</v>
      </c>
      <c r="R15967" s="9">
        <v>5.1765150328752698</v>
      </c>
      <c r="S15967" s="9">
        <v>4.7239281855445299</v>
      </c>
      <c r="T15967" s="9">
        <v>4.5862552386145801</v>
      </c>
    </row>
    <row r="15968" spans="1:20" x14ac:dyDescent="0.35">
      <c r="A15968">
        <f t="shared" si="486"/>
        <v>15968</v>
      </c>
      <c r="B15968" s="3" t="s">
        <v>1038</v>
      </c>
      <c r="C15968" s="3" t="s">
        <v>86</v>
      </c>
      <c r="D15968" s="3" t="s">
        <v>66</v>
      </c>
      <c r="E15968">
        <v>2021</v>
      </c>
      <c r="F15968" s="3" t="str">
        <f t="shared" si="485"/>
        <v>RCQOutPELTON2021</v>
      </c>
      <c r="G15968" s="9">
        <v>4.9156174348204296</v>
      </c>
      <c r="H15968" s="9">
        <v>5.7397483228706196</v>
      </c>
      <c r="I15968" s="9">
        <v>7.4705553070467996</v>
      </c>
      <c r="J15968" s="9">
        <v>11.4038444276321</v>
      </c>
      <c r="K15968" s="9">
        <v>10.0531396376718</v>
      </c>
      <c r="L15968" s="9">
        <v>9.08680156271115</v>
      </c>
      <c r="M15968" s="9">
        <v>7.7465150366722204</v>
      </c>
      <c r="N15968" s="9">
        <v>9.3739796073505506</v>
      </c>
      <c r="O15968" s="9">
        <v>8.4351381194188093</v>
      </c>
      <c r="P15968" s="9">
        <v>6.8500103894877</v>
      </c>
      <c r="Q15968" s="9">
        <v>6.49549233731915</v>
      </c>
      <c r="R15968" s="9">
        <v>5.6363666449786098</v>
      </c>
      <c r="S15968" s="9">
        <v>4.6191112091815096</v>
      </c>
      <c r="T15968" s="9">
        <v>4.4089959364261802</v>
      </c>
    </row>
    <row r="15969" spans="1:20" x14ac:dyDescent="0.35">
      <c r="A15969">
        <f t="shared" si="486"/>
        <v>15969</v>
      </c>
      <c r="B15969" s="3" t="s">
        <v>1038</v>
      </c>
      <c r="C15969" s="3" t="s">
        <v>86</v>
      </c>
      <c r="D15969" s="3" t="s">
        <v>66</v>
      </c>
      <c r="E15969">
        <v>2022</v>
      </c>
      <c r="F15969" s="3" t="str">
        <f t="shared" si="485"/>
        <v>RCQOutPELTON2022</v>
      </c>
      <c r="G15969" s="9">
        <v>4.7112766464241904</v>
      </c>
      <c r="H15969" s="9">
        <v>4.1849106638820803</v>
      </c>
      <c r="I15969" s="9">
        <v>5.9766829562027697</v>
      </c>
      <c r="J15969" s="9">
        <v>6.3019216114646497</v>
      </c>
      <c r="K15969" s="9">
        <v>6.7909239130562398</v>
      </c>
      <c r="L15969" s="9">
        <v>5.20091376816384</v>
      </c>
      <c r="M15969" s="9">
        <v>5.2555160200355502</v>
      </c>
      <c r="N15969" s="9">
        <v>4.99317444010972</v>
      </c>
      <c r="O15969" s="9">
        <v>3.7130148854585299</v>
      </c>
      <c r="P15969" s="9">
        <v>3.76663512366361</v>
      </c>
      <c r="Q15969" s="9">
        <v>4.2289148599193496</v>
      </c>
      <c r="R15969" s="9">
        <v>2.68310246553611</v>
      </c>
      <c r="S15969" s="9">
        <v>3.7041192197041601</v>
      </c>
      <c r="T15969" s="9">
        <v>3.70738651788895</v>
      </c>
    </row>
    <row r="15970" spans="1:20" x14ac:dyDescent="0.35">
      <c r="A15970">
        <f t="shared" si="486"/>
        <v>15970</v>
      </c>
      <c r="B15970" s="3" t="s">
        <v>1038</v>
      </c>
      <c r="C15970" s="3" t="s">
        <v>86</v>
      </c>
      <c r="D15970" s="3" t="s">
        <v>66</v>
      </c>
      <c r="E15970">
        <v>2023</v>
      </c>
      <c r="F15970" s="3" t="str">
        <f t="shared" si="485"/>
        <v>RCQOutPELTON2023</v>
      </c>
      <c r="G15970" s="9">
        <v>3.6840959104198201</v>
      </c>
      <c r="H15970" s="9">
        <v>3.7881387901233299</v>
      </c>
      <c r="I15970" s="9">
        <v>4.0900737710179804</v>
      </c>
      <c r="J15970" s="9">
        <v>5.7719889630619603</v>
      </c>
      <c r="K15970" s="9">
        <v>5.3866527550572902</v>
      </c>
      <c r="L15970" s="9">
        <v>5.1038093980538903</v>
      </c>
      <c r="M15970" s="9">
        <v>5.667801791932769</v>
      </c>
      <c r="N15970" s="9">
        <v>5.2208625916261102</v>
      </c>
      <c r="O15970" s="9">
        <v>5.5936169070739199</v>
      </c>
      <c r="P15970" s="9">
        <v>6.2899807193367998</v>
      </c>
      <c r="Q15970" s="9">
        <v>5.7439551429700897</v>
      </c>
      <c r="R15970" s="9">
        <v>4.7169682353276299</v>
      </c>
      <c r="S15970" s="9">
        <v>4.5238557460769497</v>
      </c>
      <c r="T15970" s="9">
        <v>4.1178026862189503</v>
      </c>
    </row>
    <row r="15971" spans="1:20" x14ac:dyDescent="0.35">
      <c r="A15971">
        <f t="shared" si="486"/>
        <v>15971</v>
      </c>
      <c r="B15971" s="3" t="s">
        <v>1038</v>
      </c>
      <c r="C15971" s="3" t="s">
        <v>86</v>
      </c>
      <c r="D15971" s="3" t="s">
        <v>66</v>
      </c>
      <c r="E15971">
        <v>2024</v>
      </c>
      <c r="F15971" s="3" t="str">
        <f t="shared" si="485"/>
        <v>RCQOutPELTON2024</v>
      </c>
      <c r="G15971" s="9">
        <v>4.3292502252484804</v>
      </c>
      <c r="H15971" s="9">
        <v>5.3842927567025596</v>
      </c>
      <c r="I15971" s="9">
        <v>6.3540296700086101</v>
      </c>
      <c r="J15971" s="9">
        <v>6.2427630327543602</v>
      </c>
      <c r="K15971" s="9">
        <v>5.49792507693593</v>
      </c>
      <c r="L15971" s="9">
        <v>4.4544452943332598</v>
      </c>
      <c r="M15971" s="9">
        <v>4.7060585322761099</v>
      </c>
      <c r="N15971" s="9">
        <v>4.7621620984340201</v>
      </c>
      <c r="O15971" s="9">
        <v>3.31519504970725</v>
      </c>
      <c r="P15971" s="9">
        <v>3.9708794977745798</v>
      </c>
      <c r="Q15971" s="9">
        <v>4.0282789510852099</v>
      </c>
      <c r="R15971" s="9">
        <v>2.85373733539027</v>
      </c>
      <c r="S15971" s="9">
        <v>3.6548892378650999</v>
      </c>
      <c r="T15971" s="9">
        <v>4.0414718244683101</v>
      </c>
    </row>
    <row r="15972" spans="1:20" x14ac:dyDescent="0.35">
      <c r="A15972">
        <f t="shared" si="486"/>
        <v>15972</v>
      </c>
      <c r="B15972" s="3" t="s">
        <v>1038</v>
      </c>
      <c r="C15972" s="3" t="s">
        <v>86</v>
      </c>
      <c r="D15972" s="3" t="s">
        <v>66</v>
      </c>
      <c r="E15972">
        <v>2025</v>
      </c>
      <c r="F15972" s="3" t="str">
        <f t="shared" si="485"/>
        <v>RCQOutPELTON2025</v>
      </c>
      <c r="G15972" s="9">
        <v>3.7822374654665301</v>
      </c>
      <c r="H15972" s="9">
        <v>3.5537676878462499</v>
      </c>
      <c r="I15972" s="9">
        <v>3.5276154427018702</v>
      </c>
      <c r="J15972" s="9">
        <v>4.5653268690105504</v>
      </c>
      <c r="K15972" s="9">
        <v>4.6216428981760398</v>
      </c>
      <c r="L15972" s="9">
        <v>4.3318086149648503</v>
      </c>
      <c r="M15972" s="9">
        <v>4.9688007785344404</v>
      </c>
      <c r="N15972" s="9">
        <v>4.4863699100354104</v>
      </c>
      <c r="O15972" s="9">
        <v>3.4122719339248602</v>
      </c>
      <c r="P15972" s="9">
        <v>4.1123768165365195</v>
      </c>
      <c r="Q15972" s="9">
        <v>4.1010256230125002</v>
      </c>
      <c r="R15972" s="9">
        <v>3.7533737620074201</v>
      </c>
      <c r="S15972" s="9">
        <v>3.9701931437601501</v>
      </c>
      <c r="T15972" s="9">
        <v>3.6715755599147899</v>
      </c>
    </row>
    <row r="15973" spans="1:20" x14ac:dyDescent="0.35">
      <c r="A15973">
        <f t="shared" si="486"/>
        <v>15973</v>
      </c>
      <c r="B15973" s="3" t="s">
        <v>1038</v>
      </c>
      <c r="C15973" s="3" t="s">
        <v>86</v>
      </c>
      <c r="D15973" s="3" t="s">
        <v>66</v>
      </c>
      <c r="E15973">
        <v>2026</v>
      </c>
      <c r="F15973" s="3" t="str">
        <f t="shared" si="485"/>
        <v>RCQOutPELTON2026</v>
      </c>
      <c r="G15973" s="9">
        <v>3.9819828727463702</v>
      </c>
      <c r="H15973" s="9">
        <v>4.7102859049617303</v>
      </c>
      <c r="I15973" s="9">
        <v>8.8594024125415203</v>
      </c>
      <c r="J15973" s="9">
        <v>10.5896349173125</v>
      </c>
      <c r="K15973" s="9">
        <v>8.6696833298604101</v>
      </c>
      <c r="L15973" s="9">
        <v>9.6676871915110194</v>
      </c>
      <c r="M15973" s="9">
        <v>8.8892369031967995</v>
      </c>
      <c r="N15973" s="9">
        <v>9.4665878897527698</v>
      </c>
      <c r="O15973" s="9">
        <v>8.8868371144903193</v>
      </c>
      <c r="P15973" s="9">
        <v>8.5174086329315202</v>
      </c>
      <c r="Q15973" s="9">
        <v>6.3787125799758</v>
      </c>
      <c r="R15973" s="9">
        <v>3.9695356031070799</v>
      </c>
      <c r="S15973" s="9">
        <v>4.77012791782552</v>
      </c>
      <c r="T15973" s="9">
        <v>3.71644421356249</v>
      </c>
    </row>
    <row r="15974" spans="1:20" x14ac:dyDescent="0.35">
      <c r="A15974">
        <f t="shared" si="486"/>
        <v>15974</v>
      </c>
      <c r="B15974" s="3" t="s">
        <v>1038</v>
      </c>
      <c r="C15974" s="3" t="s">
        <v>86</v>
      </c>
      <c r="D15974" s="3" t="s">
        <v>66</v>
      </c>
      <c r="E15974">
        <v>2027</v>
      </c>
      <c r="F15974" s="3" t="str">
        <f t="shared" si="485"/>
        <v>RCQOutPELTON2027</v>
      </c>
      <c r="G15974" s="9">
        <v>3.9012002067189502</v>
      </c>
      <c r="H15974" s="9">
        <v>4.1623116065620804</v>
      </c>
      <c r="I15974" s="9">
        <v>5.1164319164836103</v>
      </c>
      <c r="J15974" s="9">
        <v>5.2236590503741196</v>
      </c>
      <c r="K15974" s="9">
        <v>4.9727122981343701</v>
      </c>
      <c r="L15974" s="9">
        <v>4.4322620973397102</v>
      </c>
      <c r="M15974" s="9">
        <v>4.6184721370472204</v>
      </c>
      <c r="N15974" s="9">
        <v>5.3518937961086097</v>
      </c>
      <c r="O15974" s="9">
        <v>4.0445630663991201</v>
      </c>
      <c r="P15974" s="9">
        <v>4.3513934437317303</v>
      </c>
      <c r="Q15974" s="9">
        <v>3.9688316812685396</v>
      </c>
      <c r="R15974" s="9">
        <v>2.9751407850548599</v>
      </c>
      <c r="S15974" s="9">
        <v>3.39419102196744</v>
      </c>
      <c r="T15974" s="9">
        <v>3.7706469699553402</v>
      </c>
    </row>
    <row r="15975" spans="1:20" x14ac:dyDescent="0.35">
      <c r="A15975">
        <f t="shared" si="486"/>
        <v>15975</v>
      </c>
      <c r="B15975" s="3" t="s">
        <v>1038</v>
      </c>
      <c r="C15975" s="3" t="s">
        <v>86</v>
      </c>
      <c r="D15975" s="3" t="s">
        <v>66</v>
      </c>
      <c r="E15975">
        <v>2028</v>
      </c>
      <c r="F15975" s="3" t="str">
        <f t="shared" si="485"/>
        <v>RCQOutPELTON2028</v>
      </c>
      <c r="G15975" s="9">
        <v>3.6878740519936799</v>
      </c>
      <c r="H15975" s="9">
        <v>3.9133725961145198</v>
      </c>
      <c r="I15975" s="9">
        <v>4.1096548324717999</v>
      </c>
      <c r="J15975" s="9">
        <v>4.2230313315543002</v>
      </c>
      <c r="K15975" s="9">
        <v>4.0777639229153104</v>
      </c>
      <c r="L15975" s="9">
        <v>4.4923056063450204</v>
      </c>
      <c r="M15975" s="9">
        <v>4.6262211789898604</v>
      </c>
      <c r="N15975" s="9">
        <v>4.4459729883430503</v>
      </c>
      <c r="O15975" s="9">
        <v>3.5077412057695501</v>
      </c>
      <c r="P15975" s="9">
        <v>4.2430949755178</v>
      </c>
      <c r="Q15975" s="9">
        <v>4.4850851536580603</v>
      </c>
      <c r="R15975" s="9">
        <v>3.3148090984011098</v>
      </c>
      <c r="S15975" s="9">
        <v>3.9618901338670498</v>
      </c>
      <c r="T15975" s="9">
        <v>3.8169244664794402</v>
      </c>
    </row>
    <row r="15976" spans="1:20" x14ac:dyDescent="0.35">
      <c r="A15976">
        <f t="shared" si="486"/>
        <v>15976</v>
      </c>
      <c r="B15976" s="3" t="s">
        <v>1038</v>
      </c>
      <c r="C15976" s="3" t="s">
        <v>86</v>
      </c>
      <c r="D15976" s="3" t="s">
        <v>66</v>
      </c>
      <c r="E15976">
        <v>2029</v>
      </c>
      <c r="F15976" s="3" t="str">
        <f t="shared" si="485"/>
        <v>RCQOutPELTON2029</v>
      </c>
      <c r="G15976" s="9">
        <v>4.34976136782607</v>
      </c>
      <c r="H15976" s="9">
        <v>5.0837438404161102</v>
      </c>
      <c r="I15976" s="9">
        <v>6.1213360694704102</v>
      </c>
      <c r="J15976" s="9">
        <v>6.8518305484633002</v>
      </c>
      <c r="K15976" s="9">
        <v>6.6086326201010399</v>
      </c>
      <c r="L15976" s="9">
        <v>7.9811237839003297</v>
      </c>
      <c r="M15976" s="9">
        <v>7.8198846291883299</v>
      </c>
      <c r="N15976" s="9">
        <v>8.0840716984222194</v>
      </c>
      <c r="O15976" s="9">
        <v>9.0306195904180697</v>
      </c>
      <c r="P15976" s="9">
        <v>7.8815805199758904</v>
      </c>
      <c r="Q15976" s="9">
        <v>6.6184654499715698</v>
      </c>
      <c r="R15976" s="9">
        <v>5.1865926301631902</v>
      </c>
      <c r="S15976" s="9">
        <v>4.8525464069395801</v>
      </c>
      <c r="T15976" s="9">
        <v>4.6763601819267997</v>
      </c>
    </row>
    <row r="15977" spans="1:20" x14ac:dyDescent="0.35">
      <c r="A15977">
        <f t="shared" si="486"/>
        <v>15977</v>
      </c>
      <c r="B15977" s="3" t="s">
        <v>1038</v>
      </c>
      <c r="C15977" s="3" t="s">
        <v>95</v>
      </c>
      <c r="D15977" s="3" t="s">
        <v>66</v>
      </c>
      <c r="E15977">
        <v>2020</v>
      </c>
      <c r="F15977" s="3" t="str">
        <f t="shared" si="485"/>
        <v>RCSpillPELTON2020</v>
      </c>
      <c r="G15977" s="9">
        <v>9.7366654235214994E-3</v>
      </c>
      <c r="H15977" s="9">
        <v>0.189836157231388</v>
      </c>
      <c r="I15977" s="9">
        <v>0.80335861886291604</v>
      </c>
      <c r="J15977" s="9">
        <v>0.11289412526357499</v>
      </c>
      <c r="K15977" s="9">
        <v>6.4534709828124995E-2</v>
      </c>
      <c r="L15977" s="9">
        <v>2.74536208841397E-2</v>
      </c>
      <c r="M15977" s="9">
        <v>1.14402496157638</v>
      </c>
      <c r="N15977" s="9">
        <v>2.2000925203055499</v>
      </c>
      <c r="O15977" s="9">
        <v>1.1894721641767401</v>
      </c>
      <c r="P15977" s="9">
        <v>1.11246411774652</v>
      </c>
      <c r="Q15977" s="9">
        <v>0.337222205916129</v>
      </c>
      <c r="R15977" s="9">
        <v>4.72287506833333E-3</v>
      </c>
      <c r="S15977" s="9">
        <v>7.9299317489583306E-3</v>
      </c>
      <c r="T15977" s="9">
        <v>5.0004313488888801E-3</v>
      </c>
    </row>
    <row r="15978" spans="1:20" x14ac:dyDescent="0.35">
      <c r="A15978">
        <f t="shared" si="486"/>
        <v>15978</v>
      </c>
      <c r="B15978" s="3" t="s">
        <v>1038</v>
      </c>
      <c r="C15978" s="3" t="s">
        <v>95</v>
      </c>
      <c r="D15978" s="3" t="s">
        <v>66</v>
      </c>
      <c r="E15978">
        <v>2021</v>
      </c>
      <c r="F15978" s="3" t="str">
        <f t="shared" si="485"/>
        <v>RCSpillPELTON2021</v>
      </c>
      <c r="G15978" s="9">
        <v>8.0676547903225796E-4</v>
      </c>
      <c r="H15978" s="9">
        <v>3.0947804859027699E-3</v>
      </c>
      <c r="I15978" s="9">
        <v>0.115861578545416</v>
      </c>
      <c r="J15978" s="9">
        <v>2.72575755427264</v>
      </c>
      <c r="K15978" s="9">
        <v>1.3371075291510399</v>
      </c>
      <c r="L15978" s="9">
        <v>1.30135951100336</v>
      </c>
      <c r="M15978" s="9">
        <v>1.9195007389249901</v>
      </c>
      <c r="N15978" s="9">
        <v>1.6012728301208301</v>
      </c>
      <c r="O15978" s="9">
        <v>0.87685219255012703</v>
      </c>
      <c r="P15978" s="9">
        <v>0.72335851100381898</v>
      </c>
      <c r="Q15978" s="9">
        <v>0.554696483325268</v>
      </c>
      <c r="R15978" s="9">
        <v>4.1671032938888804E-3</v>
      </c>
      <c r="S15978" s="9">
        <v>1.32567543828125E-3</v>
      </c>
      <c r="T15978" s="9">
        <v>6.8377501393055498E-3</v>
      </c>
    </row>
    <row r="15979" spans="1:20" x14ac:dyDescent="0.35">
      <c r="A15979">
        <f t="shared" si="486"/>
        <v>15979</v>
      </c>
      <c r="B15979" s="3" t="s">
        <v>1038</v>
      </c>
      <c r="C15979" s="3" t="s">
        <v>95</v>
      </c>
      <c r="D15979" s="3" t="s">
        <v>66</v>
      </c>
      <c r="E15979">
        <v>2022</v>
      </c>
      <c r="F15979" s="3" t="str">
        <f t="shared" si="485"/>
        <v>RCSpillPELTON2022</v>
      </c>
      <c r="G15979" s="9">
        <v>2.6892182634408602E-4</v>
      </c>
      <c r="H15979" s="9">
        <v>1.8309061750000001E-2</v>
      </c>
      <c r="I15979" s="9">
        <v>4.2262637666666599E-3</v>
      </c>
      <c r="J15979" s="9">
        <v>0.86576916539307702</v>
      </c>
      <c r="K15979" s="9">
        <v>1.22653750543125</v>
      </c>
      <c r="L15979" s="9">
        <v>0.533697681181451</v>
      </c>
      <c r="M15979" s="9">
        <v>6.20480626111111E-2</v>
      </c>
      <c r="N15979" s="9">
        <v>0.78308018572777705</v>
      </c>
      <c r="O15979" s="9">
        <v>0.69486655515120899</v>
      </c>
      <c r="P15979" s="9">
        <v>8.4255713976388896E-2</v>
      </c>
      <c r="Q15979" s="9">
        <v>0.16993965325806401</v>
      </c>
      <c r="R15979" s="9">
        <v>0.231222588547222</v>
      </c>
      <c r="S15979" s="9">
        <v>5.0667686757551997E-2</v>
      </c>
      <c r="T15979" s="9">
        <v>0</v>
      </c>
    </row>
    <row r="15980" spans="1:20" x14ac:dyDescent="0.35">
      <c r="A15980">
        <f t="shared" si="486"/>
        <v>15980</v>
      </c>
      <c r="B15980" s="3" t="s">
        <v>1038</v>
      </c>
      <c r="C15980" s="3" t="s">
        <v>95</v>
      </c>
      <c r="D15980" s="3" t="s">
        <v>66</v>
      </c>
      <c r="E15980">
        <v>2023</v>
      </c>
      <c r="F15980" s="3" t="str">
        <f t="shared" si="485"/>
        <v>RCSpillPELTON2023</v>
      </c>
      <c r="G15980" s="9">
        <v>2.4195626065860198E-3</v>
      </c>
      <c r="H15980" s="9">
        <v>5.5577177444444395E-4</v>
      </c>
      <c r="I15980" s="9">
        <v>5.5577177444444395E-4</v>
      </c>
      <c r="J15980" s="9">
        <v>9.8078794500806393E-2</v>
      </c>
      <c r="K15980" s="9">
        <v>3.8494801488541598E-2</v>
      </c>
      <c r="L15980" s="9">
        <v>0.60571437592016097</v>
      </c>
      <c r="M15980" s="9">
        <v>2.5999174631208302</v>
      </c>
      <c r="N15980" s="9">
        <v>1.55928252015277</v>
      </c>
      <c r="O15980" s="9">
        <v>1.7849103905819801</v>
      </c>
      <c r="P15980" s="9">
        <v>0.45890977282499901</v>
      </c>
      <c r="Q15980" s="9">
        <v>3.3145738151881699E-3</v>
      </c>
      <c r="R15980" s="9">
        <v>5.8342930527777699E-3</v>
      </c>
      <c r="S15980" s="9">
        <v>4.8041367226562496E-3</v>
      </c>
      <c r="T15980" s="9">
        <v>2.7602890680555499E-3</v>
      </c>
    </row>
    <row r="15981" spans="1:20" x14ac:dyDescent="0.35">
      <c r="A15981">
        <f t="shared" si="486"/>
        <v>15981</v>
      </c>
      <c r="B15981" s="3" t="s">
        <v>1038</v>
      </c>
      <c r="C15981" s="3" t="s">
        <v>95</v>
      </c>
      <c r="D15981" s="3" t="s">
        <v>66</v>
      </c>
      <c r="E15981">
        <v>2024</v>
      </c>
      <c r="F15981" s="3" t="str">
        <f t="shared" si="485"/>
        <v>RCSpillPELTON2024</v>
      </c>
      <c r="G15981" s="9">
        <v>0</v>
      </c>
      <c r="H15981" s="9">
        <v>9.6329345474444397E-2</v>
      </c>
      <c r="I15981" s="9">
        <v>4.4479830102361097E-2</v>
      </c>
      <c r="J15981" s="9">
        <v>0.265538357425739</v>
      </c>
      <c r="K15981" s="9">
        <v>2.0638322484375E-3</v>
      </c>
      <c r="L15981" s="9">
        <v>7.2017142346841395E-2</v>
      </c>
      <c r="M15981" s="9">
        <v>0.62807589182916601</v>
      </c>
      <c r="N15981" s="9">
        <v>5.5000758166666601E-2</v>
      </c>
      <c r="O15981" s="9">
        <v>0.54648820458467695</v>
      </c>
      <c r="P15981" s="9">
        <v>0.77337577283555503</v>
      </c>
      <c r="Q15981" s="9">
        <v>0.20298742266344</v>
      </c>
      <c r="R15981" s="9">
        <v>9.5523500337222206E-2</v>
      </c>
      <c r="S15981" s="9">
        <v>6.9303020481770797E-3</v>
      </c>
      <c r="T15981" s="9">
        <v>2.4928359185138801E-2</v>
      </c>
    </row>
    <row r="15982" spans="1:20" x14ac:dyDescent="0.35">
      <c r="A15982">
        <f t="shared" si="486"/>
        <v>15982</v>
      </c>
      <c r="B15982" s="3" t="s">
        <v>1038</v>
      </c>
      <c r="C15982" s="3" t="s">
        <v>95</v>
      </c>
      <c r="D15982" s="3" t="s">
        <v>66</v>
      </c>
      <c r="E15982">
        <v>2025</v>
      </c>
      <c r="F15982" s="3" t="str">
        <f t="shared" si="485"/>
        <v>RCSpillPELTON2025</v>
      </c>
      <c r="G15982" s="9">
        <v>4.51440530709677E-2</v>
      </c>
      <c r="H15982" s="9">
        <v>7.5302223548611097E-3</v>
      </c>
      <c r="I15982" s="9">
        <v>0</v>
      </c>
      <c r="J15982" s="9">
        <v>4.8361853343548297E-2</v>
      </c>
      <c r="K15982" s="9">
        <v>1.727746015E-2</v>
      </c>
      <c r="L15982" s="9">
        <v>1.8824527844086001E-3</v>
      </c>
      <c r="M15982" s="9">
        <v>3.5791163916666598E-2</v>
      </c>
      <c r="N15982" s="9">
        <v>0.54068991511111097</v>
      </c>
      <c r="O15982" s="9">
        <v>0.33791690322983797</v>
      </c>
      <c r="P15982" s="9">
        <v>2.120113953125E-2</v>
      </c>
      <c r="Q15982" s="9">
        <v>0.17637301149059101</v>
      </c>
      <c r="R15982" s="9">
        <v>0.585183825107777</v>
      </c>
      <c r="S15982" s="9">
        <v>2.3438946239843699E-2</v>
      </c>
      <c r="T15982" s="9">
        <v>2.4999978986111099E-3</v>
      </c>
    </row>
    <row r="15983" spans="1:20" x14ac:dyDescent="0.35">
      <c r="A15983">
        <f t="shared" si="486"/>
        <v>15983</v>
      </c>
      <c r="B15983" s="3" t="s">
        <v>1038</v>
      </c>
      <c r="C15983" s="3" t="s">
        <v>95</v>
      </c>
      <c r="D15983" s="3" t="s">
        <v>66</v>
      </c>
      <c r="E15983">
        <v>2026</v>
      </c>
      <c r="F15983" s="3" t="str">
        <f t="shared" si="485"/>
        <v>RCSpillPELTON2026</v>
      </c>
      <c r="G15983" s="9">
        <v>5.5429973543884403E-2</v>
      </c>
      <c r="H15983" s="9">
        <v>3.5239686838611103E-2</v>
      </c>
      <c r="I15983" s="9">
        <v>1.29475940515055</v>
      </c>
      <c r="J15983" s="9">
        <v>3.0462458675287598</v>
      </c>
      <c r="K15983" s="9">
        <v>1.2667699699333299</v>
      </c>
      <c r="L15983" s="9">
        <v>1.6349823807916599</v>
      </c>
      <c r="M15983" s="9">
        <v>1.98398324106111</v>
      </c>
      <c r="N15983" s="9">
        <v>1.6522138641749999</v>
      </c>
      <c r="O15983" s="9">
        <v>0.82469291094354802</v>
      </c>
      <c r="P15983" s="9">
        <v>0.91894613191743002</v>
      </c>
      <c r="Q15983" s="9">
        <v>0.20605837803964999</v>
      </c>
      <c r="R15983" s="9">
        <v>0.55710339714944401</v>
      </c>
      <c r="S15983" s="9">
        <v>0</v>
      </c>
      <c r="T15983" s="9">
        <v>4.8327792722222202E-3</v>
      </c>
    </row>
    <row r="15984" spans="1:20" x14ac:dyDescent="0.35">
      <c r="A15984">
        <f t="shared" si="486"/>
        <v>15984</v>
      </c>
      <c r="B15984" s="3" t="s">
        <v>1038</v>
      </c>
      <c r="C15984" s="3" t="s">
        <v>95</v>
      </c>
      <c r="D15984" s="3" t="s">
        <v>66</v>
      </c>
      <c r="E15984">
        <v>2027</v>
      </c>
      <c r="F15984" s="3" t="str">
        <f t="shared" si="485"/>
        <v>RCSpillPELTON2027</v>
      </c>
      <c r="G15984" s="9">
        <v>1.8319532837365499E-2</v>
      </c>
      <c r="H15984" s="9">
        <v>2.86248479222222E-2</v>
      </c>
      <c r="I15984" s="9">
        <v>1.1115435488888801E-3</v>
      </c>
      <c r="J15984" s="9">
        <v>1.0237968968481099E-2</v>
      </c>
      <c r="K15984" s="9">
        <v>1.48867439583333E-3</v>
      </c>
      <c r="L15984" s="9">
        <v>0.18506081856612899</v>
      </c>
      <c r="M15984" s="9">
        <v>0.26785781039305501</v>
      </c>
      <c r="N15984" s="9">
        <v>1.26930259917222</v>
      </c>
      <c r="O15984" s="9">
        <v>0.47053637648386998</v>
      </c>
      <c r="P15984" s="9">
        <v>0.69414717167152695</v>
      </c>
      <c r="Q15984" s="9">
        <v>0.47375533398723102</v>
      </c>
      <c r="R15984" s="9">
        <v>0.79007361713972202</v>
      </c>
      <c r="S15984" s="9">
        <v>2.4362015963541599E-3</v>
      </c>
      <c r="T15984" s="9">
        <v>6.57437969805555E-3</v>
      </c>
    </row>
    <row r="15985" spans="1:20" x14ac:dyDescent="0.35">
      <c r="A15985">
        <f t="shared" si="486"/>
        <v>15985</v>
      </c>
      <c r="B15985" s="3" t="s">
        <v>1038</v>
      </c>
      <c r="C15985" s="3" t="s">
        <v>95</v>
      </c>
      <c r="D15985" s="3" t="s">
        <v>66</v>
      </c>
      <c r="E15985">
        <v>2028</v>
      </c>
      <c r="F15985" s="3" t="str">
        <f t="shared" si="485"/>
        <v>RCSpillPELTON2028</v>
      </c>
      <c r="G15985" s="9">
        <v>3.4505080853494598E-3</v>
      </c>
      <c r="H15985" s="9">
        <v>7.1445654859444402E-2</v>
      </c>
      <c r="I15985" s="9">
        <v>1.8528583713888799E-3</v>
      </c>
      <c r="J15985" s="9">
        <v>8.0676547903225796E-4</v>
      </c>
      <c r="K15985" s="9">
        <v>0</v>
      </c>
      <c r="L15985" s="9">
        <v>4.7944773700268797E-2</v>
      </c>
      <c r="M15985" s="9">
        <v>1.72863982083333E-2</v>
      </c>
      <c r="N15985" s="9">
        <v>0.61869937674999997</v>
      </c>
      <c r="O15985" s="9">
        <v>0.340703276191061</v>
      </c>
      <c r="P15985" s="9">
        <v>0.59794554583750004</v>
      </c>
      <c r="Q15985" s="9">
        <v>0.39357045822217701</v>
      </c>
      <c r="R15985" s="9">
        <v>0.765899830616666</v>
      </c>
      <c r="S15985" s="9">
        <v>5.2103603854166596E-4</v>
      </c>
      <c r="T15985" s="9">
        <v>0</v>
      </c>
    </row>
    <row r="15986" spans="1:20" x14ac:dyDescent="0.35">
      <c r="A15986">
        <f t="shared" si="486"/>
        <v>15986</v>
      </c>
      <c r="B15986" s="3" t="s">
        <v>1038</v>
      </c>
      <c r="C15986" s="3" t="s">
        <v>95</v>
      </c>
      <c r="D15986" s="3" t="s">
        <v>66</v>
      </c>
      <c r="E15986">
        <v>2029</v>
      </c>
      <c r="F15986" s="3" t="str">
        <f t="shared" si="485"/>
        <v>RCSpillPELTON2029</v>
      </c>
      <c r="G15986" s="9">
        <v>1.21770486908602E-2</v>
      </c>
      <c r="H15986" s="9">
        <v>5.1040122058333302E-3</v>
      </c>
      <c r="I15986" s="9">
        <v>6.1127766463749997E-2</v>
      </c>
      <c r="J15986" s="9">
        <v>0.10103988225389701</v>
      </c>
      <c r="K15986" s="9">
        <v>2.1251040887499999E-2</v>
      </c>
      <c r="L15986" s="9">
        <v>1.1094758809542999</v>
      </c>
      <c r="M15986" s="9">
        <v>3.1684628104013801</v>
      </c>
      <c r="N15986" s="9">
        <v>3.6114867308313801</v>
      </c>
      <c r="O15986" s="9">
        <v>2.2296033687318499</v>
      </c>
      <c r="P15986" s="9">
        <v>0.760915863415069</v>
      </c>
      <c r="Q15986" s="9">
        <v>0.38767811677103498</v>
      </c>
      <c r="R15986" s="9">
        <v>0.49609388982999902</v>
      </c>
      <c r="S15986" s="9">
        <v>5.2103603854166596E-4</v>
      </c>
      <c r="T15986" s="9">
        <v>9.5703159513888802E-3</v>
      </c>
    </row>
    <row r="15987" spans="1:20" x14ac:dyDescent="0.35">
      <c r="A15987">
        <f t="shared" si="486"/>
        <v>15987</v>
      </c>
      <c r="B15987" s="3" t="s">
        <v>1038</v>
      </c>
      <c r="C15987" s="3" t="s">
        <v>77</v>
      </c>
      <c r="D15987" s="3" t="s">
        <v>66</v>
      </c>
      <c r="E15987">
        <v>2020</v>
      </c>
      <c r="F15987" s="3" t="str">
        <f t="shared" si="485"/>
        <v>RCGenPELTON2020</v>
      </c>
      <c r="G15987" s="9">
        <v>43.672695604838701</v>
      </c>
      <c r="H15987" s="9">
        <v>58.279220708333298</v>
      </c>
      <c r="I15987" s="9">
        <v>68.7601526847222</v>
      </c>
      <c r="J15987" s="9">
        <v>67.435896048387093</v>
      </c>
      <c r="K15987" s="9">
        <v>60.8430683035714</v>
      </c>
      <c r="L15987" s="9">
        <v>63.7140715725806</v>
      </c>
      <c r="M15987" s="9">
        <v>55.256235805555498</v>
      </c>
      <c r="N15987" s="9">
        <v>52.159883000000001</v>
      </c>
      <c r="O15987" s="9">
        <v>66.753277809139703</v>
      </c>
      <c r="P15987" s="9">
        <v>75.146940791666594</v>
      </c>
      <c r="Q15987" s="9">
        <v>66.129256827956993</v>
      </c>
      <c r="R15987" s="9">
        <v>55.316841833333299</v>
      </c>
      <c r="S15987" s="9">
        <v>50.441761171875001</v>
      </c>
      <c r="T15987" s="9">
        <v>49.000556055555499</v>
      </c>
    </row>
    <row r="15988" spans="1:20" x14ac:dyDescent="0.35">
      <c r="A15988">
        <f t="shared" si="486"/>
        <v>15988</v>
      </c>
      <c r="B15988" s="3" t="s">
        <v>1038</v>
      </c>
      <c r="C15988" s="3" t="s">
        <v>77</v>
      </c>
      <c r="D15988" s="3" t="s">
        <v>66</v>
      </c>
      <c r="E15988">
        <v>2021</v>
      </c>
      <c r="F15988" s="3" t="str">
        <f t="shared" si="485"/>
        <v>RCGenPELTON2021</v>
      </c>
      <c r="G15988" s="9">
        <v>52.568225215053701</v>
      </c>
      <c r="H15988" s="9">
        <v>61.358583791666597</v>
      </c>
      <c r="I15988" s="9">
        <v>78.664979166666598</v>
      </c>
      <c r="J15988" s="9">
        <v>92.819867553763402</v>
      </c>
      <c r="K15988" s="9">
        <v>93.225725744047594</v>
      </c>
      <c r="L15988" s="9">
        <v>83.272237983870895</v>
      </c>
      <c r="M15988" s="9">
        <v>62.325106083333303</v>
      </c>
      <c r="N15988" s="9">
        <v>83.136019250000004</v>
      </c>
      <c r="O15988" s="9">
        <v>80.842583723118196</v>
      </c>
      <c r="P15988" s="9">
        <v>65.529891861111096</v>
      </c>
      <c r="Q15988" s="9">
        <v>63.541954327956901</v>
      </c>
      <c r="R15988" s="9">
        <v>60.2413139444444</v>
      </c>
      <c r="S15988" s="9">
        <v>49.391295703124896</v>
      </c>
      <c r="T15988" s="9">
        <v>47.084965138888798</v>
      </c>
    </row>
    <row r="15989" spans="1:20" x14ac:dyDescent="0.35">
      <c r="A15989">
        <f t="shared" si="486"/>
        <v>15989</v>
      </c>
      <c r="B15989" s="3" t="s">
        <v>1038</v>
      </c>
      <c r="C15989" s="3" t="s">
        <v>77</v>
      </c>
      <c r="D15989" s="3" t="s">
        <v>66</v>
      </c>
      <c r="E15989">
        <v>2022</v>
      </c>
      <c r="F15989" s="3" t="str">
        <f t="shared" ref="F15989:F16052" si="487">_xlfn.CONCAT(B15989,C15989,D15989,E15989)</f>
        <v>RCGenPELTON2022</v>
      </c>
      <c r="G15989" s="9">
        <v>50.388382004032202</v>
      </c>
      <c r="H15989" s="9">
        <v>44.565475888888798</v>
      </c>
      <c r="I15989" s="9">
        <v>63.880709805555497</v>
      </c>
      <c r="J15989" s="9">
        <v>58.1444646505376</v>
      </c>
      <c r="K15989" s="9">
        <v>59.516038943452301</v>
      </c>
      <c r="L15989" s="9">
        <v>49.920017134408504</v>
      </c>
      <c r="M15989" s="9">
        <v>55.548745277777698</v>
      </c>
      <c r="N15989" s="9">
        <v>45.030696944444401</v>
      </c>
      <c r="O15989" s="9">
        <v>32.281779892473097</v>
      </c>
      <c r="P15989" s="9">
        <v>39.3862899583333</v>
      </c>
      <c r="Q15989" s="9">
        <v>43.414276881720397</v>
      </c>
      <c r="R15989" s="9">
        <v>26.225004527777699</v>
      </c>
      <c r="S15989" s="9">
        <v>39.076871380208303</v>
      </c>
      <c r="T15989" s="9">
        <v>39.653754749999997</v>
      </c>
    </row>
    <row r="15990" spans="1:20" x14ac:dyDescent="0.35">
      <c r="A15990">
        <f t="shared" si="486"/>
        <v>15990</v>
      </c>
      <c r="B15990" s="3" t="s">
        <v>1038</v>
      </c>
      <c r="C15990" s="3" t="s">
        <v>77</v>
      </c>
      <c r="D15990" s="3" t="s">
        <v>66</v>
      </c>
      <c r="E15990">
        <v>2023</v>
      </c>
      <c r="F15990" s="3" t="str">
        <f t="shared" si="487"/>
        <v>RCGenPELTON2023</v>
      </c>
      <c r="G15990" s="9">
        <v>39.378760313172002</v>
      </c>
      <c r="H15990" s="9">
        <v>40.511530263888801</v>
      </c>
      <c r="I15990" s="9">
        <v>43.740988000000002</v>
      </c>
      <c r="J15990" s="9">
        <v>60.687489919354803</v>
      </c>
      <c r="K15990" s="9">
        <v>57.203276785714202</v>
      </c>
      <c r="L15990" s="9">
        <v>48.111122849462298</v>
      </c>
      <c r="M15990" s="9">
        <v>32.813753833333301</v>
      </c>
      <c r="N15990" s="9">
        <v>39.163858638888797</v>
      </c>
      <c r="O15990" s="9">
        <v>40.737504610214998</v>
      </c>
      <c r="P15990" s="9">
        <v>62.368389444444396</v>
      </c>
      <c r="Q15990" s="9">
        <v>61.401122952755301</v>
      </c>
      <c r="R15990" s="9">
        <v>50.389696722222197</v>
      </c>
      <c r="S15990" s="9">
        <v>48.335237229166601</v>
      </c>
      <c r="T15990" s="9">
        <v>44.013994694444399</v>
      </c>
    </row>
    <row r="15991" spans="1:20" x14ac:dyDescent="0.35">
      <c r="A15991">
        <f t="shared" si="486"/>
        <v>15991</v>
      </c>
      <c r="B15991" s="3" t="s">
        <v>1038</v>
      </c>
      <c r="C15991" s="3" t="s">
        <v>77</v>
      </c>
      <c r="D15991" s="3" t="s">
        <v>66</v>
      </c>
      <c r="E15991">
        <v>2024</v>
      </c>
      <c r="F15991" s="3" t="str">
        <f t="shared" si="487"/>
        <v>RCGenPELTON2024</v>
      </c>
      <c r="G15991" s="9">
        <v>46.305145216397797</v>
      </c>
      <c r="H15991" s="9">
        <v>56.559439398194399</v>
      </c>
      <c r="I15991" s="9">
        <v>67.486223416666604</v>
      </c>
      <c r="J15991" s="9">
        <v>63.931710860214999</v>
      </c>
      <c r="K15991" s="9">
        <v>58.783093482142803</v>
      </c>
      <c r="L15991" s="9">
        <v>46.873961205645102</v>
      </c>
      <c r="M15991" s="9">
        <v>43.617638747222202</v>
      </c>
      <c r="N15991" s="9">
        <v>50.347267388888802</v>
      </c>
      <c r="O15991" s="9">
        <v>29.6137838037634</v>
      </c>
      <c r="P15991" s="9">
        <v>34.200108499999999</v>
      </c>
      <c r="Q15991" s="9">
        <v>40.914822396505301</v>
      </c>
      <c r="R15991" s="9">
        <v>29.501505000000002</v>
      </c>
      <c r="S15991" s="9">
        <v>39.018125052083299</v>
      </c>
      <c r="T15991" s="9">
        <v>42.960466252499998</v>
      </c>
    </row>
    <row r="15992" spans="1:20" x14ac:dyDescent="0.35">
      <c r="A15992">
        <f t="shared" si="486"/>
        <v>15992</v>
      </c>
      <c r="B15992" s="3" t="s">
        <v>1038</v>
      </c>
      <c r="C15992" s="3" t="s">
        <v>77</v>
      </c>
      <c r="D15992" s="3" t="s">
        <v>66</v>
      </c>
      <c r="E15992">
        <v>2025</v>
      </c>
      <c r="F15992" s="3" t="str">
        <f t="shared" si="487"/>
        <v>RCGenPELTON2025</v>
      </c>
      <c r="G15992" s="9">
        <v>39.971501478494602</v>
      </c>
      <c r="H15992" s="9">
        <v>37.930123513888802</v>
      </c>
      <c r="I15992" s="9">
        <v>37.730940944444399</v>
      </c>
      <c r="J15992" s="9">
        <v>48.312927467741901</v>
      </c>
      <c r="K15992" s="9">
        <v>49.247752678571402</v>
      </c>
      <c r="L15992" s="9">
        <v>46.312404811827903</v>
      </c>
      <c r="M15992" s="9">
        <v>52.762906611111099</v>
      </c>
      <c r="N15992" s="9">
        <v>42.202554194444403</v>
      </c>
      <c r="O15992" s="9">
        <v>32.882960349462302</v>
      </c>
      <c r="P15992" s="9">
        <v>43.758722444444402</v>
      </c>
      <c r="Q15992" s="9">
        <v>41.977566323924698</v>
      </c>
      <c r="R15992" s="9">
        <v>33.886569561111102</v>
      </c>
      <c r="S15992" s="9">
        <v>42.214012656249999</v>
      </c>
      <c r="T15992" s="9">
        <v>39.243984708333301</v>
      </c>
    </row>
    <row r="15993" spans="1:20" x14ac:dyDescent="0.35">
      <c r="A15993">
        <f t="shared" si="486"/>
        <v>15993</v>
      </c>
      <c r="B15993" s="3" t="s">
        <v>1038</v>
      </c>
      <c r="C15993" s="3" t="s">
        <v>77</v>
      </c>
      <c r="D15993" s="3" t="s">
        <v>66</v>
      </c>
      <c r="E15993">
        <v>2026</v>
      </c>
      <c r="F15993" s="3" t="str">
        <f t="shared" si="487"/>
        <v>RCGenPELTON2026</v>
      </c>
      <c r="G15993" s="9">
        <v>41.997939362258002</v>
      </c>
      <c r="H15993" s="9">
        <v>50.003750659986103</v>
      </c>
      <c r="I15993" s="9">
        <v>80.910582194444402</v>
      </c>
      <c r="J15993" s="9">
        <v>80.6832571505376</v>
      </c>
      <c r="K15993" s="9">
        <v>79.180731458333298</v>
      </c>
      <c r="L15993" s="9">
        <v>85.9169347580645</v>
      </c>
      <c r="M15993" s="9">
        <v>73.857827</v>
      </c>
      <c r="N15993" s="9">
        <v>83.581678749999995</v>
      </c>
      <c r="O15993" s="9">
        <v>86.231797284946197</v>
      </c>
      <c r="P15993" s="9">
        <v>81.272170986111107</v>
      </c>
      <c r="Q15993" s="9">
        <v>66.021891491935406</v>
      </c>
      <c r="R15993" s="9">
        <v>36.498957666666598</v>
      </c>
      <c r="S15993" s="9">
        <v>51.020709083333301</v>
      </c>
      <c r="T15993" s="9">
        <v>39.698942708333298</v>
      </c>
    </row>
    <row r="15994" spans="1:20" x14ac:dyDescent="0.35">
      <c r="A15994">
        <f t="shared" si="486"/>
        <v>15994</v>
      </c>
      <c r="B15994" s="3" t="s">
        <v>1038</v>
      </c>
      <c r="C15994" s="3" t="s">
        <v>77</v>
      </c>
      <c r="D15994" s="3" t="s">
        <v>66</v>
      </c>
      <c r="E15994">
        <v>2027</v>
      </c>
      <c r="F15994" s="3" t="str">
        <f t="shared" si="487"/>
        <v>RCGenPELTON2027</v>
      </c>
      <c r="G15994" s="9">
        <v>41.530820604838702</v>
      </c>
      <c r="H15994" s="9">
        <v>44.213421152777698</v>
      </c>
      <c r="I15994" s="9">
        <v>54.712861944444398</v>
      </c>
      <c r="J15994" s="9">
        <v>55.762142043010698</v>
      </c>
      <c r="K15994" s="9">
        <v>53.171623958333299</v>
      </c>
      <c r="L15994" s="9">
        <v>45.427589462365503</v>
      </c>
      <c r="M15994" s="9">
        <v>46.5336774444444</v>
      </c>
      <c r="N15994" s="9">
        <v>43.666940333333301</v>
      </c>
      <c r="O15994" s="9">
        <v>38.227390161290302</v>
      </c>
      <c r="P15994" s="9">
        <v>39.117457444444398</v>
      </c>
      <c r="Q15994" s="9">
        <v>37.382875380376298</v>
      </c>
      <c r="R15994" s="9">
        <v>23.3712037833333</v>
      </c>
      <c r="S15994" s="9">
        <v>36.277792158854098</v>
      </c>
      <c r="T15994" s="9">
        <v>40.260064305555503</v>
      </c>
    </row>
    <row r="15995" spans="1:20" x14ac:dyDescent="0.35">
      <c r="A15995">
        <f t="shared" si="486"/>
        <v>15995</v>
      </c>
      <c r="B15995" s="3" t="s">
        <v>1038</v>
      </c>
      <c r="C15995" s="3" t="s">
        <v>77</v>
      </c>
      <c r="D15995" s="3" t="s">
        <v>66</v>
      </c>
      <c r="E15995">
        <v>2028</v>
      </c>
      <c r="F15995" s="3" t="str">
        <f t="shared" si="487"/>
        <v>RCGenPELTON2028</v>
      </c>
      <c r="G15995" s="9">
        <v>39.408150376343997</v>
      </c>
      <c r="H15995" s="9">
        <v>41.092788200000001</v>
      </c>
      <c r="I15995" s="9">
        <v>43.936549277777701</v>
      </c>
      <c r="J15995" s="9">
        <v>45.160405766129003</v>
      </c>
      <c r="K15995" s="9">
        <v>43.615275069940402</v>
      </c>
      <c r="L15995" s="9">
        <v>47.536384502688101</v>
      </c>
      <c r="M15995" s="9">
        <v>49.296656444444402</v>
      </c>
      <c r="N15995" s="9">
        <v>40.9360795277777</v>
      </c>
      <c r="O15995" s="9">
        <v>33.874283241935402</v>
      </c>
      <c r="P15995" s="9">
        <v>38.988066806944403</v>
      </c>
      <c r="Q15995" s="9">
        <v>43.7622984677419</v>
      </c>
      <c r="R15995" s="9">
        <v>27.262821888888801</v>
      </c>
      <c r="S15995" s="9">
        <v>42.37032140625</v>
      </c>
      <c r="T15995" s="9">
        <v>40.825351345833298</v>
      </c>
    </row>
    <row r="15996" spans="1:20" x14ac:dyDescent="0.35">
      <c r="A15996">
        <f t="shared" si="486"/>
        <v>15996</v>
      </c>
      <c r="B15996" s="3" t="s">
        <v>1038</v>
      </c>
      <c r="C15996" s="3" t="s">
        <v>77</v>
      </c>
      <c r="D15996" s="3" t="s">
        <v>66</v>
      </c>
      <c r="E15996">
        <v>2029</v>
      </c>
      <c r="F15996" s="3" t="str">
        <f t="shared" si="487"/>
        <v>RCGenPELTON2029</v>
      </c>
      <c r="G15996" s="9">
        <v>46.394283024193498</v>
      </c>
      <c r="H15996" s="9">
        <v>54.320535744444399</v>
      </c>
      <c r="I15996" s="9">
        <v>64.819281222222202</v>
      </c>
      <c r="J15996" s="9">
        <v>72.205691666666596</v>
      </c>
      <c r="K15996" s="9">
        <v>70.457877440476096</v>
      </c>
      <c r="L15996" s="9">
        <v>73.498385376344004</v>
      </c>
      <c r="M15996" s="9">
        <v>49.751099250000003</v>
      </c>
      <c r="N15996" s="9">
        <v>47.838279</v>
      </c>
      <c r="O15996" s="9">
        <v>72.742915645161204</v>
      </c>
      <c r="P15996" s="9">
        <v>76.161712094722205</v>
      </c>
      <c r="Q15996" s="9">
        <v>66.6436607795698</v>
      </c>
      <c r="R15996" s="9">
        <v>50.168996138888801</v>
      </c>
      <c r="S15996" s="9">
        <v>51.896688203125002</v>
      </c>
      <c r="T15996" s="9">
        <v>49.915428763888798</v>
      </c>
    </row>
    <row r="15997" spans="1:20" x14ac:dyDescent="0.35">
      <c r="A15997">
        <f t="shared" si="486"/>
        <v>15997</v>
      </c>
      <c r="B15997" s="3" t="s">
        <v>1038</v>
      </c>
      <c r="C15997" s="3" t="s">
        <v>75</v>
      </c>
      <c r="D15997" s="3" t="s">
        <v>41</v>
      </c>
      <c r="E15997">
        <v>2020</v>
      </c>
      <c r="F15997" s="3" t="str">
        <f t="shared" si="487"/>
        <v>RCElevPOST F2020</v>
      </c>
      <c r="G15997" s="9" t="e">
        <v>#N/A</v>
      </c>
      <c r="H15997" s="9" t="e">
        <v>#N/A</v>
      </c>
      <c r="I15997" s="9" t="e">
        <v>#N/A</v>
      </c>
      <c r="J15997" s="9" t="e">
        <v>#N/A</v>
      </c>
      <c r="K15997" s="9" t="e">
        <v>#N/A</v>
      </c>
      <c r="L15997" s="9" t="e">
        <v>#N/A</v>
      </c>
      <c r="M15997" s="9" t="e">
        <v>#N/A</v>
      </c>
      <c r="N15997" s="9" t="e">
        <v>#N/A</v>
      </c>
      <c r="O15997" s="9" t="e">
        <v>#N/A</v>
      </c>
      <c r="P15997" s="9" t="e">
        <v>#N/A</v>
      </c>
      <c r="Q15997" s="9" t="e">
        <v>#N/A</v>
      </c>
      <c r="R15997" s="9" t="e">
        <v>#N/A</v>
      </c>
      <c r="S15997" s="9" t="e">
        <v>#N/A</v>
      </c>
      <c r="T15997" s="9" t="e">
        <v>#N/A</v>
      </c>
    </row>
    <row r="15998" spans="1:20" x14ac:dyDescent="0.35">
      <c r="A15998">
        <f t="shared" si="486"/>
        <v>15998</v>
      </c>
      <c r="B15998" s="3" t="s">
        <v>1038</v>
      </c>
      <c r="C15998" s="3" t="s">
        <v>75</v>
      </c>
      <c r="D15998" s="3" t="s">
        <v>41</v>
      </c>
      <c r="E15998">
        <v>2021</v>
      </c>
      <c r="F15998" s="3" t="str">
        <f t="shared" si="487"/>
        <v>RCElevPOST F2021</v>
      </c>
      <c r="G15998" s="9" t="e">
        <v>#N/A</v>
      </c>
      <c r="H15998" s="9" t="e">
        <v>#N/A</v>
      </c>
      <c r="I15998" s="9" t="e">
        <v>#N/A</v>
      </c>
      <c r="J15998" s="9" t="e">
        <v>#N/A</v>
      </c>
      <c r="K15998" s="9" t="e">
        <v>#N/A</v>
      </c>
      <c r="L15998" s="9" t="e">
        <v>#N/A</v>
      </c>
      <c r="M15998" s="9" t="e">
        <v>#N/A</v>
      </c>
      <c r="N15998" s="9" t="e">
        <v>#N/A</v>
      </c>
      <c r="O15998" s="9" t="e">
        <v>#N/A</v>
      </c>
      <c r="P15998" s="9" t="e">
        <v>#N/A</v>
      </c>
      <c r="Q15998" s="9" t="e">
        <v>#N/A</v>
      </c>
      <c r="R15998" s="9" t="e">
        <v>#N/A</v>
      </c>
      <c r="S15998" s="9" t="e">
        <v>#N/A</v>
      </c>
      <c r="T15998" s="9" t="e">
        <v>#N/A</v>
      </c>
    </row>
    <row r="15999" spans="1:20" x14ac:dyDescent="0.35">
      <c r="A15999">
        <f t="shared" si="486"/>
        <v>15999</v>
      </c>
      <c r="B15999" s="3" t="s">
        <v>1038</v>
      </c>
      <c r="C15999" s="3" t="s">
        <v>75</v>
      </c>
      <c r="D15999" s="3" t="s">
        <v>41</v>
      </c>
      <c r="E15999">
        <v>2022</v>
      </c>
      <c r="F15999" s="3" t="str">
        <f t="shared" si="487"/>
        <v>RCElevPOST F2022</v>
      </c>
      <c r="G15999" s="9" t="e">
        <v>#N/A</v>
      </c>
      <c r="H15999" s="9" t="e">
        <v>#N/A</v>
      </c>
      <c r="I15999" s="9" t="e">
        <v>#N/A</v>
      </c>
      <c r="J15999" s="9" t="e">
        <v>#N/A</v>
      </c>
      <c r="K15999" s="9" t="e">
        <v>#N/A</v>
      </c>
      <c r="L15999" s="9" t="e">
        <v>#N/A</v>
      </c>
      <c r="M15999" s="9" t="e">
        <v>#N/A</v>
      </c>
      <c r="N15999" s="9" t="e">
        <v>#N/A</v>
      </c>
      <c r="O15999" s="9" t="e">
        <v>#N/A</v>
      </c>
      <c r="P15999" s="9" t="e">
        <v>#N/A</v>
      </c>
      <c r="Q15999" s="9" t="e">
        <v>#N/A</v>
      </c>
      <c r="R15999" s="9" t="e">
        <v>#N/A</v>
      </c>
      <c r="S15999" s="9" t="e">
        <v>#N/A</v>
      </c>
      <c r="T15999" s="9" t="e">
        <v>#N/A</v>
      </c>
    </row>
    <row r="16000" spans="1:20" x14ac:dyDescent="0.35">
      <c r="A16000">
        <f t="shared" si="486"/>
        <v>16000</v>
      </c>
      <c r="B16000" s="3" t="s">
        <v>1038</v>
      </c>
      <c r="C16000" s="3" t="s">
        <v>75</v>
      </c>
      <c r="D16000" s="3" t="s">
        <v>41</v>
      </c>
      <c r="E16000">
        <v>2023</v>
      </c>
      <c r="F16000" s="3" t="str">
        <f t="shared" si="487"/>
        <v>RCElevPOST F2023</v>
      </c>
      <c r="G16000" s="9" t="e">
        <v>#N/A</v>
      </c>
      <c r="H16000" s="9" t="e">
        <v>#N/A</v>
      </c>
      <c r="I16000" s="9" t="e">
        <v>#N/A</v>
      </c>
      <c r="J16000" s="9" t="e">
        <v>#N/A</v>
      </c>
      <c r="K16000" s="9" t="e">
        <v>#N/A</v>
      </c>
      <c r="L16000" s="9" t="e">
        <v>#N/A</v>
      </c>
      <c r="M16000" s="9" t="e">
        <v>#N/A</v>
      </c>
      <c r="N16000" s="9" t="e">
        <v>#N/A</v>
      </c>
      <c r="O16000" s="9" t="e">
        <v>#N/A</v>
      </c>
      <c r="P16000" s="9" t="e">
        <v>#N/A</v>
      </c>
      <c r="Q16000" s="9" t="e">
        <v>#N/A</v>
      </c>
      <c r="R16000" s="9" t="e">
        <v>#N/A</v>
      </c>
      <c r="S16000" s="9" t="e">
        <v>#N/A</v>
      </c>
      <c r="T16000" s="9" t="e">
        <v>#N/A</v>
      </c>
    </row>
    <row r="16001" spans="1:20" x14ac:dyDescent="0.35">
      <c r="A16001">
        <f t="shared" si="486"/>
        <v>16001</v>
      </c>
      <c r="B16001" s="3" t="s">
        <v>1038</v>
      </c>
      <c r="C16001" s="3" t="s">
        <v>75</v>
      </c>
      <c r="D16001" s="3" t="s">
        <v>41</v>
      </c>
      <c r="E16001">
        <v>2024</v>
      </c>
      <c r="F16001" s="3" t="str">
        <f t="shared" si="487"/>
        <v>RCElevPOST F2024</v>
      </c>
      <c r="G16001" s="9" t="e">
        <v>#N/A</v>
      </c>
      <c r="H16001" s="9" t="e">
        <v>#N/A</v>
      </c>
      <c r="I16001" s="9" t="e">
        <v>#N/A</v>
      </c>
      <c r="J16001" s="9" t="e">
        <v>#N/A</v>
      </c>
      <c r="K16001" s="9" t="e">
        <v>#N/A</v>
      </c>
      <c r="L16001" s="9" t="e">
        <v>#N/A</v>
      </c>
      <c r="M16001" s="9" t="e">
        <v>#N/A</v>
      </c>
      <c r="N16001" s="9" t="e">
        <v>#N/A</v>
      </c>
      <c r="O16001" s="9" t="e">
        <v>#N/A</v>
      </c>
      <c r="P16001" s="9" t="e">
        <v>#N/A</v>
      </c>
      <c r="Q16001" s="9" t="e">
        <v>#N/A</v>
      </c>
      <c r="R16001" s="9" t="e">
        <v>#N/A</v>
      </c>
      <c r="S16001" s="9" t="e">
        <v>#N/A</v>
      </c>
      <c r="T16001" s="9" t="e">
        <v>#N/A</v>
      </c>
    </row>
    <row r="16002" spans="1:20" x14ac:dyDescent="0.35">
      <c r="A16002">
        <f t="shared" si="486"/>
        <v>16002</v>
      </c>
      <c r="B16002" s="3" t="s">
        <v>1038</v>
      </c>
      <c r="C16002" s="3" t="s">
        <v>75</v>
      </c>
      <c r="D16002" s="3" t="s">
        <v>41</v>
      </c>
      <c r="E16002">
        <v>2025</v>
      </c>
      <c r="F16002" s="3" t="str">
        <f t="shared" si="487"/>
        <v>RCElevPOST F2025</v>
      </c>
      <c r="G16002" s="9" t="e">
        <v>#N/A</v>
      </c>
      <c r="H16002" s="9" t="e">
        <v>#N/A</v>
      </c>
      <c r="I16002" s="9" t="e">
        <v>#N/A</v>
      </c>
      <c r="J16002" s="9" t="e">
        <v>#N/A</v>
      </c>
      <c r="K16002" s="9" t="e">
        <v>#N/A</v>
      </c>
      <c r="L16002" s="9" t="e">
        <v>#N/A</v>
      </c>
      <c r="M16002" s="9" t="e">
        <v>#N/A</v>
      </c>
      <c r="N16002" s="9" t="e">
        <v>#N/A</v>
      </c>
      <c r="O16002" s="9" t="e">
        <v>#N/A</v>
      </c>
      <c r="P16002" s="9" t="e">
        <v>#N/A</v>
      </c>
      <c r="Q16002" s="9" t="e">
        <v>#N/A</v>
      </c>
      <c r="R16002" s="9" t="e">
        <v>#N/A</v>
      </c>
      <c r="S16002" s="9" t="e">
        <v>#N/A</v>
      </c>
      <c r="T16002" s="9" t="e">
        <v>#N/A</v>
      </c>
    </row>
    <row r="16003" spans="1:20" x14ac:dyDescent="0.35">
      <c r="A16003">
        <f t="shared" ref="A16003:A16066" si="488">A16002+1</f>
        <v>16003</v>
      </c>
      <c r="B16003" s="3" t="s">
        <v>1038</v>
      </c>
      <c r="C16003" s="3" t="s">
        <v>75</v>
      </c>
      <c r="D16003" s="3" t="s">
        <v>41</v>
      </c>
      <c r="E16003">
        <v>2026</v>
      </c>
      <c r="F16003" s="3" t="str">
        <f t="shared" si="487"/>
        <v>RCElevPOST F2026</v>
      </c>
      <c r="G16003" s="9" t="e">
        <v>#N/A</v>
      </c>
      <c r="H16003" s="9" t="e">
        <v>#N/A</v>
      </c>
      <c r="I16003" s="9" t="e">
        <v>#N/A</v>
      </c>
      <c r="J16003" s="9" t="e">
        <v>#N/A</v>
      </c>
      <c r="K16003" s="9" t="e">
        <v>#N/A</v>
      </c>
      <c r="L16003" s="9" t="e">
        <v>#N/A</v>
      </c>
      <c r="M16003" s="9" t="e">
        <v>#N/A</v>
      </c>
      <c r="N16003" s="9" t="e">
        <v>#N/A</v>
      </c>
      <c r="O16003" s="9" t="e">
        <v>#N/A</v>
      </c>
      <c r="P16003" s="9" t="e">
        <v>#N/A</v>
      </c>
      <c r="Q16003" s="9" t="e">
        <v>#N/A</v>
      </c>
      <c r="R16003" s="9" t="e">
        <v>#N/A</v>
      </c>
      <c r="S16003" s="9" t="e">
        <v>#N/A</v>
      </c>
      <c r="T16003" s="9" t="e">
        <v>#N/A</v>
      </c>
    </row>
    <row r="16004" spans="1:20" x14ac:dyDescent="0.35">
      <c r="A16004">
        <f t="shared" si="488"/>
        <v>16004</v>
      </c>
      <c r="B16004" s="3" t="s">
        <v>1038</v>
      </c>
      <c r="C16004" s="3" t="s">
        <v>75</v>
      </c>
      <c r="D16004" s="3" t="s">
        <v>41</v>
      </c>
      <c r="E16004">
        <v>2027</v>
      </c>
      <c r="F16004" s="3" t="str">
        <f t="shared" si="487"/>
        <v>RCElevPOST F2027</v>
      </c>
      <c r="G16004" s="9" t="e">
        <v>#N/A</v>
      </c>
      <c r="H16004" s="9" t="e">
        <v>#N/A</v>
      </c>
      <c r="I16004" s="9" t="e">
        <v>#N/A</v>
      </c>
      <c r="J16004" s="9" t="e">
        <v>#N/A</v>
      </c>
      <c r="K16004" s="9" t="e">
        <v>#N/A</v>
      </c>
      <c r="L16004" s="9" t="e">
        <v>#N/A</v>
      </c>
      <c r="M16004" s="9" t="e">
        <v>#N/A</v>
      </c>
      <c r="N16004" s="9" t="e">
        <v>#N/A</v>
      </c>
      <c r="O16004" s="9" t="e">
        <v>#N/A</v>
      </c>
      <c r="P16004" s="9" t="e">
        <v>#N/A</v>
      </c>
      <c r="Q16004" s="9" t="e">
        <v>#N/A</v>
      </c>
      <c r="R16004" s="9" t="e">
        <v>#N/A</v>
      </c>
      <c r="S16004" s="9" t="e">
        <v>#N/A</v>
      </c>
      <c r="T16004" s="9" t="e">
        <v>#N/A</v>
      </c>
    </row>
    <row r="16005" spans="1:20" x14ac:dyDescent="0.35">
      <c r="A16005">
        <f t="shared" si="488"/>
        <v>16005</v>
      </c>
      <c r="B16005" s="3" t="s">
        <v>1038</v>
      </c>
      <c r="C16005" s="3" t="s">
        <v>75</v>
      </c>
      <c r="D16005" s="3" t="s">
        <v>41</v>
      </c>
      <c r="E16005">
        <v>2028</v>
      </c>
      <c r="F16005" s="3" t="str">
        <f t="shared" si="487"/>
        <v>RCElevPOST F2028</v>
      </c>
      <c r="G16005" s="9" t="e">
        <v>#N/A</v>
      </c>
      <c r="H16005" s="9" t="e">
        <v>#N/A</v>
      </c>
      <c r="I16005" s="9" t="e">
        <v>#N/A</v>
      </c>
      <c r="J16005" s="9" t="e">
        <v>#N/A</v>
      </c>
      <c r="K16005" s="9" t="e">
        <v>#N/A</v>
      </c>
      <c r="L16005" s="9" t="e">
        <v>#N/A</v>
      </c>
      <c r="M16005" s="9" t="e">
        <v>#N/A</v>
      </c>
      <c r="N16005" s="9" t="e">
        <v>#N/A</v>
      </c>
      <c r="O16005" s="9" t="e">
        <v>#N/A</v>
      </c>
      <c r="P16005" s="9" t="e">
        <v>#N/A</v>
      </c>
      <c r="Q16005" s="9" t="e">
        <v>#N/A</v>
      </c>
      <c r="R16005" s="9" t="e">
        <v>#N/A</v>
      </c>
      <c r="S16005" s="9" t="e">
        <v>#N/A</v>
      </c>
      <c r="T16005" s="9" t="e">
        <v>#N/A</v>
      </c>
    </row>
    <row r="16006" spans="1:20" x14ac:dyDescent="0.35">
      <c r="A16006">
        <f t="shared" si="488"/>
        <v>16006</v>
      </c>
      <c r="B16006" s="3" t="s">
        <v>1038</v>
      </c>
      <c r="C16006" s="3" t="s">
        <v>75</v>
      </c>
      <c r="D16006" s="3" t="s">
        <v>41</v>
      </c>
      <c r="E16006">
        <v>2029</v>
      </c>
      <c r="F16006" s="3" t="str">
        <f t="shared" si="487"/>
        <v>RCElevPOST F2029</v>
      </c>
      <c r="G16006" s="9" t="e">
        <v>#N/A</v>
      </c>
      <c r="H16006" s="9" t="e">
        <v>#N/A</v>
      </c>
      <c r="I16006" s="9" t="e">
        <v>#N/A</v>
      </c>
      <c r="J16006" s="9" t="e">
        <v>#N/A</v>
      </c>
      <c r="K16006" s="9" t="e">
        <v>#N/A</v>
      </c>
      <c r="L16006" s="9" t="e">
        <v>#N/A</v>
      </c>
      <c r="M16006" s="9" t="e">
        <v>#N/A</v>
      </c>
      <c r="N16006" s="9" t="e">
        <v>#N/A</v>
      </c>
      <c r="O16006" s="9" t="e">
        <v>#N/A</v>
      </c>
      <c r="P16006" s="9" t="e">
        <v>#N/A</v>
      </c>
      <c r="Q16006" s="9" t="e">
        <v>#N/A</v>
      </c>
      <c r="R16006" s="9" t="e">
        <v>#N/A</v>
      </c>
      <c r="S16006" s="9" t="e">
        <v>#N/A</v>
      </c>
      <c r="T16006" s="9" t="e">
        <v>#N/A</v>
      </c>
    </row>
    <row r="16007" spans="1:20" x14ac:dyDescent="0.35">
      <c r="A16007">
        <f t="shared" si="488"/>
        <v>16007</v>
      </c>
      <c r="B16007" s="3" t="s">
        <v>1038</v>
      </c>
      <c r="C16007" s="3" t="s">
        <v>86</v>
      </c>
      <c r="D16007" s="3" t="s">
        <v>41</v>
      </c>
      <c r="E16007">
        <v>2020</v>
      </c>
      <c r="F16007" s="3" t="str">
        <f t="shared" si="487"/>
        <v>RCQOutPOST F2020</v>
      </c>
      <c r="G16007" s="9">
        <v>3.1286647858577199</v>
      </c>
      <c r="H16007" s="9">
        <v>11.655842246368</v>
      </c>
      <c r="I16007" s="9">
        <v>13.299297573139301</v>
      </c>
      <c r="J16007" s="9">
        <v>5.34962464424824</v>
      </c>
      <c r="K16007" s="9">
        <v>0.95758838232468702</v>
      </c>
      <c r="L16007" s="9">
        <v>7.0815053908407899</v>
      </c>
      <c r="M16007" s="9">
        <v>13.640808995366401</v>
      </c>
      <c r="N16007" s="9">
        <v>24.201391553236501</v>
      </c>
      <c r="O16007" s="9">
        <v>18.745382652363499</v>
      </c>
      <c r="P16007" s="9">
        <v>13.3290911373883</v>
      </c>
      <c r="Q16007" s="9">
        <v>5.2181300582652197</v>
      </c>
      <c r="R16007" s="9">
        <v>1.5472927753171299</v>
      </c>
      <c r="S16007" s="9">
        <v>0.90424920142447895</v>
      </c>
      <c r="T16007" s="9">
        <v>2.10692147532844</v>
      </c>
    </row>
    <row r="16008" spans="1:20" x14ac:dyDescent="0.35">
      <c r="A16008">
        <f t="shared" si="488"/>
        <v>16008</v>
      </c>
      <c r="B16008" s="3" t="s">
        <v>1038</v>
      </c>
      <c r="C16008" s="3" t="s">
        <v>86</v>
      </c>
      <c r="D16008" s="3" t="s">
        <v>41</v>
      </c>
      <c r="E16008">
        <v>2021</v>
      </c>
      <c r="F16008" s="3" t="str">
        <f t="shared" si="487"/>
        <v>RCQOutPOST F2021</v>
      </c>
      <c r="G16008" s="9">
        <v>2.9371849138365098</v>
      </c>
      <c r="H16008" s="9">
        <v>2.8083337342034098</v>
      </c>
      <c r="I16008" s="9">
        <v>6.1789229735352702</v>
      </c>
      <c r="J16008" s="9">
        <v>10.9438901285274</v>
      </c>
      <c r="K16008" s="9">
        <v>5.4390517499676996</v>
      </c>
      <c r="L16008" s="9">
        <v>13.326319061218999</v>
      </c>
      <c r="M16008" s="9">
        <v>15.676986725200001</v>
      </c>
      <c r="N16008" s="9">
        <v>17.9129151587263</v>
      </c>
      <c r="O16008" s="9">
        <v>20.4322632710569</v>
      </c>
      <c r="P16008" s="9">
        <v>13.0565243118872</v>
      </c>
      <c r="Q16008" s="9">
        <v>7.2416337827153896</v>
      </c>
      <c r="R16008" s="9">
        <v>2.0585316531820799</v>
      </c>
      <c r="S16008" s="9">
        <v>2.76701751667578</v>
      </c>
      <c r="T16008" s="9">
        <v>2.1220106982807101</v>
      </c>
    </row>
    <row r="16009" spans="1:20" x14ac:dyDescent="0.35">
      <c r="A16009">
        <f t="shared" si="488"/>
        <v>16009</v>
      </c>
      <c r="B16009" s="3" t="s">
        <v>1038</v>
      </c>
      <c r="C16009" s="3" t="s">
        <v>86</v>
      </c>
      <c r="D16009" s="3" t="s">
        <v>41</v>
      </c>
      <c r="E16009">
        <v>2022</v>
      </c>
      <c r="F16009" s="3" t="str">
        <f t="shared" si="487"/>
        <v>RCQOutPOST F2022</v>
      </c>
      <c r="G16009" s="9">
        <v>2.2767216388109999</v>
      </c>
      <c r="H16009" s="9">
        <v>3.5828328230785398</v>
      </c>
      <c r="I16009" s="9">
        <v>9.5126710193836796</v>
      </c>
      <c r="J16009" s="9">
        <v>16.122993199090001</v>
      </c>
      <c r="K16009" s="9">
        <v>14.664048908411401</v>
      </c>
      <c r="L16009" s="9">
        <v>10.628638239645699</v>
      </c>
      <c r="M16009" s="9">
        <v>7.6949632689319403</v>
      </c>
      <c r="N16009" s="9">
        <v>11.383417558052299</v>
      </c>
      <c r="O16009" s="9">
        <v>8.0558096632346103</v>
      </c>
      <c r="P16009" s="9">
        <v>3.7845203125155402</v>
      </c>
      <c r="Q16009" s="9">
        <v>1.51450656599092</v>
      </c>
      <c r="R16009" s="9">
        <v>0.98914912929615395</v>
      </c>
      <c r="S16009" s="9">
        <v>1.5506182165348401</v>
      </c>
      <c r="T16009" s="9">
        <v>1.0733017063349499</v>
      </c>
    </row>
    <row r="16010" spans="1:20" x14ac:dyDescent="0.35">
      <c r="A16010">
        <f t="shared" si="488"/>
        <v>16010</v>
      </c>
      <c r="B16010" s="3" t="s">
        <v>1038</v>
      </c>
      <c r="C16010" s="3" t="s">
        <v>86</v>
      </c>
      <c r="D16010" s="3" t="s">
        <v>41</v>
      </c>
      <c r="E16010">
        <v>2023</v>
      </c>
      <c r="F16010" s="3" t="str">
        <f t="shared" si="487"/>
        <v>RCQOutPOST F2023</v>
      </c>
      <c r="G16010" s="9">
        <v>1.69520923007348</v>
      </c>
      <c r="H16010" s="9">
        <v>3.7579611465559699</v>
      </c>
      <c r="I16010" s="9">
        <v>2.56079807970145</v>
      </c>
      <c r="J16010" s="9">
        <v>10.5597508132276</v>
      </c>
      <c r="K16010" s="9">
        <v>8.4181936150390602</v>
      </c>
      <c r="L16010" s="9">
        <v>10.629949878570001</v>
      </c>
      <c r="M16010" s="9">
        <v>11.325633673097601</v>
      </c>
      <c r="N16010" s="9">
        <v>14.479145747485401</v>
      </c>
      <c r="O16010" s="9">
        <v>8.3186816228169995</v>
      </c>
      <c r="P16010" s="9">
        <v>6.0401539439389103</v>
      </c>
      <c r="Q16010" s="9">
        <v>2.8439800983463699</v>
      </c>
      <c r="R16010" s="9">
        <v>1.0965492557466801</v>
      </c>
      <c r="S16010" s="9">
        <v>1.5583556052938601</v>
      </c>
      <c r="T16010" s="9">
        <v>1.7996516446513799</v>
      </c>
    </row>
    <row r="16011" spans="1:20" x14ac:dyDescent="0.35">
      <c r="A16011">
        <f t="shared" si="488"/>
        <v>16011</v>
      </c>
      <c r="B16011" s="3" t="s">
        <v>1038</v>
      </c>
      <c r="C16011" s="3" t="s">
        <v>86</v>
      </c>
      <c r="D16011" s="3" t="s">
        <v>41</v>
      </c>
      <c r="E16011">
        <v>2024</v>
      </c>
      <c r="F16011" s="3" t="str">
        <f t="shared" si="487"/>
        <v>RCQOutPOST F2024</v>
      </c>
      <c r="G16011" s="9">
        <v>2.62402524834549</v>
      </c>
      <c r="H16011" s="9">
        <v>6.9387743962541597</v>
      </c>
      <c r="I16011" s="9">
        <v>6.8520975154540897</v>
      </c>
      <c r="J16011" s="9">
        <v>10.3195777369769</v>
      </c>
      <c r="K16011" s="9">
        <v>7.4078723879244199</v>
      </c>
      <c r="L16011" s="9">
        <v>8.6110326322630204</v>
      </c>
      <c r="M16011" s="9">
        <v>4.2054019061881913</v>
      </c>
      <c r="N16011" s="9">
        <v>8.7652945305577301</v>
      </c>
      <c r="O16011" s="9">
        <v>9.3041072969094696</v>
      </c>
      <c r="P16011" s="9">
        <v>5.0815255073059102</v>
      </c>
      <c r="Q16011" s="9">
        <v>1.4175059360668001</v>
      </c>
      <c r="R16011" s="9">
        <v>0.875703417165694</v>
      </c>
      <c r="S16011" s="9">
        <v>1.6107779010885801</v>
      </c>
      <c r="T16011" s="9">
        <v>1.99819208024138</v>
      </c>
    </row>
    <row r="16012" spans="1:20" x14ac:dyDescent="0.35">
      <c r="A16012">
        <f t="shared" si="488"/>
        <v>16012</v>
      </c>
      <c r="B16012" s="3" t="s">
        <v>1038</v>
      </c>
      <c r="C16012" s="3" t="s">
        <v>86</v>
      </c>
      <c r="D16012" s="3" t="s">
        <v>41</v>
      </c>
      <c r="E16012">
        <v>2025</v>
      </c>
      <c r="F16012" s="3" t="str">
        <f t="shared" si="487"/>
        <v>RCQOutPOST F2025</v>
      </c>
      <c r="G16012" s="9">
        <v>3.0750221748565099</v>
      </c>
      <c r="H16012" s="9">
        <v>3.1762865281187098</v>
      </c>
      <c r="I16012" s="9">
        <v>3.5159922835070301</v>
      </c>
      <c r="J16012" s="9">
        <v>17.4077151822903</v>
      </c>
      <c r="K16012" s="9">
        <v>12.3552309344531</v>
      </c>
      <c r="L16012" s="9">
        <v>11.5029613725362</v>
      </c>
      <c r="M16012" s="9">
        <v>11.584814934764299</v>
      </c>
      <c r="N16012" s="9">
        <v>12.179120364610601</v>
      </c>
      <c r="O16012" s="9">
        <v>10.3694508335645</v>
      </c>
      <c r="P16012" s="9">
        <v>4.9298521035087903</v>
      </c>
      <c r="Q16012" s="9">
        <v>1.75237674307927</v>
      </c>
      <c r="R16012" s="9">
        <v>0.73489788619498597</v>
      </c>
      <c r="S16012" s="9">
        <v>1.0903304068866</v>
      </c>
      <c r="T16012" s="9">
        <v>1.9588994105313799</v>
      </c>
    </row>
    <row r="16013" spans="1:20" x14ac:dyDescent="0.35">
      <c r="A16013">
        <f t="shared" si="488"/>
        <v>16013</v>
      </c>
      <c r="B16013" s="3" t="s">
        <v>1038</v>
      </c>
      <c r="C16013" s="3" t="s">
        <v>86</v>
      </c>
      <c r="D16013" s="3" t="s">
        <v>41</v>
      </c>
      <c r="E16013">
        <v>2026</v>
      </c>
      <c r="F16013" s="3" t="str">
        <f t="shared" si="487"/>
        <v>RCQOutPOST F2026</v>
      </c>
      <c r="G16013" s="9">
        <v>2.2588586526451406</v>
      </c>
      <c r="H16013" s="9">
        <v>6.6162283159053397</v>
      </c>
      <c r="I16013" s="9">
        <v>13.9523234148618</v>
      </c>
      <c r="J16013" s="9">
        <v>17.223505200994101</v>
      </c>
      <c r="K16013" s="9">
        <v>6.9518596370857804</v>
      </c>
      <c r="L16013" s="9">
        <v>12.450816899080298</v>
      </c>
      <c r="M16013" s="9">
        <v>12.4360234688705</v>
      </c>
      <c r="N16013" s="9">
        <v>14.997226362945501</v>
      </c>
      <c r="O16013" s="9">
        <v>7.9880901119358203</v>
      </c>
      <c r="P16013" s="9">
        <v>4.8645589193557202</v>
      </c>
      <c r="Q16013" s="9">
        <v>1.80852366138057</v>
      </c>
      <c r="R16013" s="9">
        <v>0.862109812175888</v>
      </c>
      <c r="S16013" s="9">
        <v>0.86827485856602604</v>
      </c>
      <c r="T16013" s="9">
        <v>1.0408437596115101</v>
      </c>
    </row>
    <row r="16014" spans="1:20" x14ac:dyDescent="0.35">
      <c r="A16014">
        <f t="shared" si="488"/>
        <v>16014</v>
      </c>
      <c r="B16014" s="3" t="s">
        <v>1038</v>
      </c>
      <c r="C16014" s="3" t="s">
        <v>86</v>
      </c>
      <c r="D16014" s="3" t="s">
        <v>41</v>
      </c>
      <c r="E16014">
        <v>2027</v>
      </c>
      <c r="F16014" s="3" t="str">
        <f t="shared" si="487"/>
        <v>RCQOutPOST F2027</v>
      </c>
      <c r="G16014" s="9">
        <v>1.3992981503083</v>
      </c>
      <c r="H16014" s="9">
        <v>2.2408099319992298</v>
      </c>
      <c r="I16014" s="9">
        <v>3.1328795483421499</v>
      </c>
      <c r="J16014" s="9">
        <v>3.53416490080062</v>
      </c>
      <c r="K16014" s="9">
        <v>1.98588168846989</v>
      </c>
      <c r="L16014" s="9">
        <v>0.80111171812649196</v>
      </c>
      <c r="M16014" s="9">
        <v>10.7651584671409</v>
      </c>
      <c r="N16014" s="9">
        <v>24.393179955059001</v>
      </c>
      <c r="O16014" s="9">
        <v>19.511658906543001</v>
      </c>
      <c r="P16014" s="9">
        <v>5.2130017918344702</v>
      </c>
      <c r="Q16014" s="9">
        <v>1.9314296619575999</v>
      </c>
      <c r="R16014" s="9">
        <v>1.31008964763152</v>
      </c>
      <c r="S16014" s="9">
        <v>0.87601903198031195</v>
      </c>
      <c r="T16014" s="9">
        <v>2.2882807909432898</v>
      </c>
    </row>
    <row r="16015" spans="1:20" x14ac:dyDescent="0.35">
      <c r="A16015">
        <f t="shared" si="488"/>
        <v>16015</v>
      </c>
      <c r="B16015" s="3" t="s">
        <v>1038</v>
      </c>
      <c r="C16015" s="3" t="s">
        <v>86</v>
      </c>
      <c r="D16015" s="3" t="s">
        <v>41</v>
      </c>
      <c r="E16015">
        <v>2028</v>
      </c>
      <c r="F16015" s="3" t="str">
        <f t="shared" si="487"/>
        <v>RCQOutPOST F2028</v>
      </c>
      <c r="G16015" s="9">
        <v>1.58902382284549</v>
      </c>
      <c r="H16015" s="9">
        <v>2.08234404237737</v>
      </c>
      <c r="I16015" s="9">
        <v>2.4150845815672901</v>
      </c>
      <c r="J16015" s="9">
        <v>2.91096050384717</v>
      </c>
      <c r="K16015" s="9">
        <v>3.1917711089213499</v>
      </c>
      <c r="L16015" s="9">
        <v>6.60232183149291</v>
      </c>
      <c r="M16015" s="9">
        <v>9.7636415592459702</v>
      </c>
      <c r="N16015" s="9">
        <v>15.132898275282001</v>
      </c>
      <c r="O16015" s="9">
        <v>16.5606405893386</v>
      </c>
      <c r="P16015" s="9">
        <v>7.5689440035834696</v>
      </c>
      <c r="Q16015" s="9">
        <v>2.7666023152470101</v>
      </c>
      <c r="R16015" s="9">
        <v>1.3352249222672801</v>
      </c>
      <c r="S16015" s="9">
        <v>0.848208422007388</v>
      </c>
      <c r="T16015" s="9">
        <v>1.20342580026107</v>
      </c>
    </row>
    <row r="16016" spans="1:20" x14ac:dyDescent="0.35">
      <c r="A16016">
        <f t="shared" si="488"/>
        <v>16016</v>
      </c>
      <c r="B16016" s="3" t="s">
        <v>1038</v>
      </c>
      <c r="C16016" s="3" t="s">
        <v>86</v>
      </c>
      <c r="D16016" s="3" t="s">
        <v>41</v>
      </c>
      <c r="E16016">
        <v>2029</v>
      </c>
      <c r="F16016" s="3" t="str">
        <f t="shared" si="487"/>
        <v>RCQOutPOST F2029</v>
      </c>
      <c r="G16016" s="9">
        <v>2.5791797383450601</v>
      </c>
      <c r="H16016" s="9">
        <v>2.3335447501555402</v>
      </c>
      <c r="I16016" s="9">
        <v>6.5932778617789003</v>
      </c>
      <c r="J16016" s="9">
        <v>5.2147275716972397</v>
      </c>
      <c r="K16016" s="9">
        <v>7.7105842456188496</v>
      </c>
      <c r="L16016" s="9">
        <v>8.8485522404952892</v>
      </c>
      <c r="M16016" s="9">
        <v>11.5346649853545</v>
      </c>
      <c r="N16016" s="9">
        <v>8.7772638749969403</v>
      </c>
      <c r="O16016" s="9">
        <v>10.240234133338101</v>
      </c>
      <c r="P16016" s="9">
        <v>3.9575683372499095</v>
      </c>
      <c r="Q16016" s="9">
        <v>2.0691406002922599</v>
      </c>
      <c r="R16016" s="9">
        <v>0.907976908856995</v>
      </c>
      <c r="S16016" s="9">
        <v>0.76020229242136805</v>
      </c>
      <c r="T16016" s="9">
        <v>1.9662288571053299</v>
      </c>
    </row>
    <row r="16017" spans="1:20" x14ac:dyDescent="0.35">
      <c r="A16017">
        <f t="shared" si="488"/>
        <v>16017</v>
      </c>
      <c r="B16017" s="3" t="s">
        <v>1038</v>
      </c>
      <c r="C16017" s="3" t="s">
        <v>95</v>
      </c>
      <c r="D16017" s="3" t="s">
        <v>41</v>
      </c>
      <c r="E16017">
        <v>2020</v>
      </c>
      <c r="F16017" s="3" t="str">
        <f t="shared" si="487"/>
        <v>RCSpillPOST F2020</v>
      </c>
      <c r="G16017" s="9">
        <v>0.56685097266122297</v>
      </c>
      <c r="H16017" s="9">
        <v>7.4106970795180498</v>
      </c>
      <c r="I16017" s="9">
        <v>8.7804554126970107</v>
      </c>
      <c r="J16017" s="9">
        <v>1.2573901836870101</v>
      </c>
      <c r="K16017" s="9">
        <v>3.97425603177083E-2</v>
      </c>
      <c r="L16017" s="9">
        <v>2.5408962972590001</v>
      </c>
      <c r="M16017" s="9">
        <v>8.9082607287751294</v>
      </c>
      <c r="N16017" s="9">
        <v>18.3004061523879</v>
      </c>
      <c r="O16017" s="9">
        <v>13.3159652206028</v>
      </c>
      <c r="P16017" s="9">
        <v>11.4729528851291</v>
      </c>
      <c r="Q16017" s="9">
        <v>3.2307525268172701</v>
      </c>
      <c r="R16017" s="9">
        <v>0.15839852822130501</v>
      </c>
      <c r="S16017" s="9">
        <v>7.7995614602864499E-2</v>
      </c>
      <c r="T16017" s="9">
        <v>0.45556875810920799</v>
      </c>
    </row>
    <row r="16018" spans="1:20" x14ac:dyDescent="0.35">
      <c r="A16018">
        <f t="shared" si="488"/>
        <v>16018</v>
      </c>
      <c r="B16018" s="3" t="s">
        <v>1038</v>
      </c>
      <c r="C16018" s="3" t="s">
        <v>95</v>
      </c>
      <c r="D16018" s="3" t="s">
        <v>41</v>
      </c>
      <c r="E16018">
        <v>2021</v>
      </c>
      <c r="F16018" s="3" t="str">
        <f t="shared" si="487"/>
        <v>RCSpillPOST F2021</v>
      </c>
      <c r="G16018" s="9">
        <v>0.431814328632392</v>
      </c>
      <c r="H16018" s="9">
        <v>0.152116426116608</v>
      </c>
      <c r="I16018" s="9">
        <v>2.6165249387924301</v>
      </c>
      <c r="J16018" s="9">
        <v>6.8899443332230303</v>
      </c>
      <c r="K16018" s="9">
        <v>2.7184934425354101</v>
      </c>
      <c r="L16018" s="9">
        <v>8.3853068073588695</v>
      </c>
      <c r="M16018" s="9">
        <v>10.486963541983298</v>
      </c>
      <c r="N16018" s="9">
        <v>13.307002203036102</v>
      </c>
      <c r="O16018" s="9">
        <v>18.5899163012452</v>
      </c>
      <c r="P16018" s="9">
        <v>10.3345198919423</v>
      </c>
      <c r="Q16018" s="9">
        <v>5.9009961750880304</v>
      </c>
      <c r="R16018" s="9">
        <v>0.452369951797361</v>
      </c>
      <c r="S16018" s="9">
        <v>0.32934554718880199</v>
      </c>
      <c r="T16018" s="9">
        <v>0.10633330755395801</v>
      </c>
    </row>
    <row r="16019" spans="1:20" x14ac:dyDescent="0.35">
      <c r="A16019">
        <f t="shared" si="488"/>
        <v>16019</v>
      </c>
      <c r="B16019" s="3" t="s">
        <v>1038</v>
      </c>
      <c r="C16019" s="3" t="s">
        <v>95</v>
      </c>
      <c r="D16019" s="3" t="s">
        <v>41</v>
      </c>
      <c r="E16019">
        <v>2022</v>
      </c>
      <c r="F16019" s="3" t="str">
        <f t="shared" si="487"/>
        <v>RCSpillPOST F2022</v>
      </c>
      <c r="G16019" s="9">
        <v>0.33413320504958299</v>
      </c>
      <c r="H16019" s="9">
        <v>0.48521636708173599</v>
      </c>
      <c r="I16019" s="9">
        <v>4.99417076699965</v>
      </c>
      <c r="J16019" s="9">
        <v>11.6009871214388</v>
      </c>
      <c r="K16019" s="9">
        <v>11.509505154562399</v>
      </c>
      <c r="L16019" s="9">
        <v>6.3240596560472397</v>
      </c>
      <c r="M16019" s="9">
        <v>3.3258483398155501</v>
      </c>
      <c r="N16019" s="9">
        <v>6.5051096247520803</v>
      </c>
      <c r="O16019" s="9">
        <v>3.8428083926048999</v>
      </c>
      <c r="P16019" s="9">
        <v>1.6900770953006099</v>
      </c>
      <c r="Q16019" s="9">
        <v>7.1058482970698902E-2</v>
      </c>
      <c r="R16019" s="9">
        <v>7.6110587037722194E-2</v>
      </c>
      <c r="S16019" s="9">
        <v>0.494771538416093</v>
      </c>
      <c r="T16019" s="9">
        <v>2.9905751910902698E-2</v>
      </c>
    </row>
    <row r="16020" spans="1:20" x14ac:dyDescent="0.35">
      <c r="A16020">
        <f t="shared" si="488"/>
        <v>16020</v>
      </c>
      <c r="B16020" s="3" t="s">
        <v>1038</v>
      </c>
      <c r="C16020" s="3" t="s">
        <v>95</v>
      </c>
      <c r="D16020" s="3" t="s">
        <v>41</v>
      </c>
      <c r="E16020">
        <v>2023</v>
      </c>
      <c r="F16020" s="3" t="str">
        <f t="shared" si="487"/>
        <v>RCSpillPOST F2023</v>
      </c>
      <c r="G16020" s="9">
        <v>0.404935931901243</v>
      </c>
      <c r="H16020" s="9">
        <v>0.50023482274694397</v>
      </c>
      <c r="I16020" s="9">
        <v>0.38801915597277697</v>
      </c>
      <c r="J16020" s="9">
        <v>6.5455843475096103</v>
      </c>
      <c r="K16020" s="9">
        <v>3.8028278015078101</v>
      </c>
      <c r="L16020" s="9">
        <v>5.7041772347715902</v>
      </c>
      <c r="M16020" s="9">
        <v>6.2669993568356803</v>
      </c>
      <c r="N16020" s="9">
        <v>9.11874070775111</v>
      </c>
      <c r="O16020" s="9">
        <v>3.60343291891982</v>
      </c>
      <c r="P16020" s="9">
        <v>1.5081832458618301</v>
      </c>
      <c r="Q16020" s="9">
        <v>0.397384295951209</v>
      </c>
      <c r="R16020" s="9">
        <v>8.4665681887499997E-2</v>
      </c>
      <c r="S16020" s="9">
        <v>3.4697428937499998E-3</v>
      </c>
      <c r="T16020" s="9">
        <v>4.3784081439583303E-2</v>
      </c>
    </row>
    <row r="16021" spans="1:20" x14ac:dyDescent="0.35">
      <c r="A16021">
        <f t="shared" si="488"/>
        <v>16021</v>
      </c>
      <c r="B16021" s="3" t="s">
        <v>1038</v>
      </c>
      <c r="C16021" s="3" t="s">
        <v>95</v>
      </c>
      <c r="D16021" s="3" t="s">
        <v>41</v>
      </c>
      <c r="E16021">
        <v>2024</v>
      </c>
      <c r="F16021" s="3" t="str">
        <f t="shared" si="487"/>
        <v>RCSpillPOST F2024</v>
      </c>
      <c r="G16021" s="9">
        <v>0.41879900057163899</v>
      </c>
      <c r="H16021" s="9">
        <v>3.2719487926173598</v>
      </c>
      <c r="I16021" s="9">
        <v>2.2848649713568601</v>
      </c>
      <c r="J16021" s="9">
        <v>5.8870123791946902</v>
      </c>
      <c r="K16021" s="9">
        <v>2.6053242816395299</v>
      </c>
      <c r="L16021" s="9">
        <v>3.7958530738151701</v>
      </c>
      <c r="M16021" s="9">
        <v>0.34250447865375</v>
      </c>
      <c r="N16021" s="9">
        <v>4.0576177737511996</v>
      </c>
      <c r="O16021" s="9">
        <v>4.3545129251298302</v>
      </c>
      <c r="P16021" s="9">
        <v>1.3458325177461501</v>
      </c>
      <c r="Q16021" s="9">
        <v>3.9698946665658597E-2</v>
      </c>
      <c r="R16021" s="9">
        <v>9.1502494217361105E-2</v>
      </c>
      <c r="S16021" s="9">
        <v>0.33643345907035099</v>
      </c>
      <c r="T16021" s="9">
        <v>0.32902833743597198</v>
      </c>
    </row>
    <row r="16022" spans="1:20" x14ac:dyDescent="0.35">
      <c r="A16022">
        <f t="shared" si="488"/>
        <v>16022</v>
      </c>
      <c r="B16022" s="3" t="s">
        <v>1038</v>
      </c>
      <c r="C16022" s="3" t="s">
        <v>95</v>
      </c>
      <c r="D16022" s="3" t="s">
        <v>41</v>
      </c>
      <c r="E16022">
        <v>2025</v>
      </c>
      <c r="F16022" s="3" t="str">
        <f t="shared" si="487"/>
        <v>RCSpillPOST F2025</v>
      </c>
      <c r="G16022" s="9">
        <v>0.93520395166968395</v>
      </c>
      <c r="H16022" s="9">
        <v>0.54012397016423597</v>
      </c>
      <c r="I16022" s="9">
        <v>0.47540008166486097</v>
      </c>
      <c r="J16022" s="9">
        <v>12.3669600635987</v>
      </c>
      <c r="K16022" s="9">
        <v>7.5293629478697897</v>
      </c>
      <c r="L16022" s="9">
        <v>7.0755581848790303</v>
      </c>
      <c r="M16022" s="9">
        <v>6.9584870693556899</v>
      </c>
      <c r="N16022" s="9">
        <v>6.8833676156466597</v>
      </c>
      <c r="O16022" s="9">
        <v>6.2520502962909896</v>
      </c>
      <c r="P16022" s="9">
        <v>1.9533641394914301</v>
      </c>
      <c r="Q16022" s="9">
        <v>0.35475479951417999</v>
      </c>
      <c r="R16022" s="9">
        <v>3.0356479708333298E-3</v>
      </c>
      <c r="S16022" s="9">
        <v>5.8056348720325501E-2</v>
      </c>
      <c r="T16022" s="9">
        <v>0.15068555142812501</v>
      </c>
    </row>
    <row r="16023" spans="1:20" x14ac:dyDescent="0.35">
      <c r="A16023">
        <f t="shared" si="488"/>
        <v>16023</v>
      </c>
      <c r="B16023" s="3" t="s">
        <v>1038</v>
      </c>
      <c r="C16023" s="3" t="s">
        <v>95</v>
      </c>
      <c r="D16023" s="3" t="s">
        <v>41</v>
      </c>
      <c r="E16023">
        <v>2026</v>
      </c>
      <c r="F16023" s="3" t="str">
        <f t="shared" si="487"/>
        <v>RCSpillPOST F2026</v>
      </c>
      <c r="G16023" s="9">
        <v>0.30418356994756002</v>
      </c>
      <c r="H16023" s="9">
        <v>3.4606296765201301</v>
      </c>
      <c r="I16023" s="9">
        <v>9.3432243496812504</v>
      </c>
      <c r="J16023" s="9">
        <v>13.7576432803071</v>
      </c>
      <c r="K16023" s="9">
        <v>5.2754490982562503</v>
      </c>
      <c r="L16023" s="9">
        <v>8.0588443030191499</v>
      </c>
      <c r="M16023" s="9">
        <v>9.4996099652805501</v>
      </c>
      <c r="N16023" s="9">
        <v>12.3547873541594</v>
      </c>
      <c r="O16023" s="9">
        <v>6.8308142274213699</v>
      </c>
      <c r="P16023" s="9">
        <v>3.4981213557840198</v>
      </c>
      <c r="Q16023" s="9">
        <v>0.13654255204973101</v>
      </c>
      <c r="R16023" s="9">
        <v>9.3730169322222192E-3</v>
      </c>
      <c r="S16023" s="9">
        <v>3.44096852604166E-2</v>
      </c>
      <c r="T16023" s="9">
        <v>6.72966318645833E-3</v>
      </c>
    </row>
    <row r="16024" spans="1:20" x14ac:dyDescent="0.35">
      <c r="A16024">
        <f t="shared" si="488"/>
        <v>16024</v>
      </c>
      <c r="B16024" s="3" t="s">
        <v>1038</v>
      </c>
      <c r="C16024" s="3" t="s">
        <v>95</v>
      </c>
      <c r="D16024" s="3" t="s">
        <v>41</v>
      </c>
      <c r="E16024">
        <v>2027</v>
      </c>
      <c r="F16024" s="3" t="str">
        <f t="shared" si="487"/>
        <v>RCSpillPOST F2027</v>
      </c>
      <c r="G16024" s="9">
        <v>0.32019222762067501</v>
      </c>
      <c r="H16024" s="9">
        <v>0.59683187848374997</v>
      </c>
      <c r="I16024" s="9">
        <v>0.99058800868854102</v>
      </c>
      <c r="J16024" s="9">
        <v>1.4183472039685601</v>
      </c>
      <c r="K16024" s="9">
        <v>0.70677301909489498</v>
      </c>
      <c r="L16024" s="9">
        <v>0.12904126418256001</v>
      </c>
      <c r="M16024" s="9">
        <v>5.8164516675727702</v>
      </c>
      <c r="N16024" s="9">
        <v>19.118512739030798</v>
      </c>
      <c r="O16024" s="9">
        <v>14.0478709608534</v>
      </c>
      <c r="P16024" s="9">
        <v>1.3709049694395401</v>
      </c>
      <c r="Q16024" s="9">
        <v>0.29130268386088698</v>
      </c>
      <c r="R16024" s="9">
        <v>0.33653088264055497</v>
      </c>
      <c r="S16024" s="9">
        <v>6.7373800657551997E-2</v>
      </c>
      <c r="T16024" s="9">
        <v>0.231095868419402</v>
      </c>
    </row>
    <row r="16025" spans="1:20" x14ac:dyDescent="0.35">
      <c r="A16025">
        <f t="shared" si="488"/>
        <v>16025</v>
      </c>
      <c r="B16025" s="3" t="s">
        <v>1038</v>
      </c>
      <c r="C16025" s="3" t="s">
        <v>95</v>
      </c>
      <c r="D16025" s="3" t="s">
        <v>41</v>
      </c>
      <c r="E16025">
        <v>2028</v>
      </c>
      <c r="F16025" s="3" t="str">
        <f t="shared" si="487"/>
        <v>RCSpillPOST F2028</v>
      </c>
      <c r="G16025" s="9">
        <v>0.36674923547923299</v>
      </c>
      <c r="H16025" s="9">
        <v>0.66861473641350699</v>
      </c>
      <c r="I16025" s="9">
        <v>0.41055623546777698</v>
      </c>
      <c r="J16025" s="9">
        <v>0.43893280925685402</v>
      </c>
      <c r="K16025" s="9">
        <v>0.74959945558645802</v>
      </c>
      <c r="L16025" s="9">
        <v>2.12180615688444</v>
      </c>
      <c r="M16025" s="9">
        <v>5.0019824101751302</v>
      </c>
      <c r="N16025" s="9">
        <v>9.7686155121926301</v>
      </c>
      <c r="O16025" s="9">
        <v>11.1057468206957</v>
      </c>
      <c r="P16025" s="9">
        <v>2.7921848614172902</v>
      </c>
      <c r="Q16025" s="9">
        <v>0.45713231633444401</v>
      </c>
      <c r="R16025" s="9">
        <v>0.498094335138691</v>
      </c>
      <c r="S16025" s="9">
        <v>2.5970227955729101E-3</v>
      </c>
      <c r="T16025" s="9">
        <v>3.9649955979374998E-2</v>
      </c>
    </row>
    <row r="16026" spans="1:20" x14ac:dyDescent="0.35">
      <c r="A16026">
        <f t="shared" si="488"/>
        <v>16026</v>
      </c>
      <c r="B16026" s="3" t="s">
        <v>1038</v>
      </c>
      <c r="C16026" s="3" t="s">
        <v>95</v>
      </c>
      <c r="D16026" s="3" t="s">
        <v>41</v>
      </c>
      <c r="E16026">
        <v>2029</v>
      </c>
      <c r="F16026" s="3" t="str">
        <f t="shared" si="487"/>
        <v>RCSpillPOST F2029</v>
      </c>
      <c r="G16026" s="9">
        <v>0.63789098218454299</v>
      </c>
      <c r="H16026" s="9">
        <v>0.54811458877874997</v>
      </c>
      <c r="I16026" s="9">
        <v>2.6750558196740899</v>
      </c>
      <c r="J16026" s="9">
        <v>0.51499792588407201</v>
      </c>
      <c r="K16026" s="9">
        <v>2.83839893384802</v>
      </c>
      <c r="L16026" s="9">
        <v>4.0468054927411803</v>
      </c>
      <c r="M16026" s="9">
        <v>6.3906278895822197</v>
      </c>
      <c r="N16026" s="9">
        <v>4.1451937266288796</v>
      </c>
      <c r="O16026" s="9">
        <v>6.8828316308730502</v>
      </c>
      <c r="P16026" s="9">
        <v>1.2127470135707401</v>
      </c>
      <c r="Q16026" s="9">
        <v>0.16442975379569799</v>
      </c>
      <c r="R16026" s="9">
        <v>9.4400113795176294E-2</v>
      </c>
      <c r="S16026" s="9">
        <v>5.0041198657552001E-2</v>
      </c>
      <c r="T16026" s="9">
        <v>0.20251765552423601</v>
      </c>
    </row>
    <row r="16027" spans="1:20" x14ac:dyDescent="0.35">
      <c r="A16027">
        <f t="shared" si="488"/>
        <v>16027</v>
      </c>
      <c r="B16027" s="3" t="s">
        <v>1038</v>
      </c>
      <c r="C16027" s="3" t="s">
        <v>77</v>
      </c>
      <c r="D16027" s="3" t="s">
        <v>41</v>
      </c>
      <c r="E16027">
        <v>2020</v>
      </c>
      <c r="F16027" s="3" t="str">
        <f t="shared" si="487"/>
        <v>RCGenPOST F2020</v>
      </c>
      <c r="G16027" s="9">
        <v>7.44968666935483</v>
      </c>
      <c r="H16027" s="9">
        <v>12.344772624999999</v>
      </c>
      <c r="I16027" s="9">
        <v>13.1406783055555</v>
      </c>
      <c r="J16027" s="9">
        <v>11.900112189516101</v>
      </c>
      <c r="K16027" s="9">
        <v>2.6690701412202298</v>
      </c>
      <c r="L16027" s="9">
        <v>13.2039750174731</v>
      </c>
      <c r="M16027" s="9">
        <v>13.7621312738888</v>
      </c>
      <c r="N16027" s="9">
        <v>17.159920249999999</v>
      </c>
      <c r="O16027" s="9">
        <v>15.7886116801075</v>
      </c>
      <c r="P16027" s="9">
        <v>5.3976025897222204</v>
      </c>
      <c r="Q16027" s="9">
        <v>5.7792410559139702</v>
      </c>
      <c r="R16027" s="9">
        <v>4.0388657777777697</v>
      </c>
      <c r="S16027" s="9">
        <v>2.402723515625</v>
      </c>
      <c r="T16027" s="9">
        <v>4.80208730555555</v>
      </c>
    </row>
    <row r="16028" spans="1:20" x14ac:dyDescent="0.35">
      <c r="A16028">
        <f t="shared" si="488"/>
        <v>16028</v>
      </c>
      <c r="B16028" s="3" t="s">
        <v>1038</v>
      </c>
      <c r="C16028" s="3" t="s">
        <v>77</v>
      </c>
      <c r="D16028" s="3" t="s">
        <v>41</v>
      </c>
      <c r="E16028">
        <v>2021</v>
      </c>
      <c r="F16028" s="3" t="str">
        <f t="shared" si="487"/>
        <v>RCGenPOST F2021</v>
      </c>
      <c r="G16028" s="9">
        <v>7.2855507068010699</v>
      </c>
      <c r="H16028" s="9">
        <v>7.7242087916666602</v>
      </c>
      <c r="I16028" s="9">
        <v>10.3593625166666</v>
      </c>
      <c r="J16028" s="9">
        <v>11.788769811827899</v>
      </c>
      <c r="K16028" s="9">
        <v>7.91131214285714</v>
      </c>
      <c r="L16028" s="9">
        <v>14.3683394086021</v>
      </c>
      <c r="M16028" s="9">
        <v>15.0924574722222</v>
      </c>
      <c r="N16028" s="9">
        <v>13.3938794444444</v>
      </c>
      <c r="O16028" s="9">
        <v>5.3574983551747302</v>
      </c>
      <c r="P16028" s="9">
        <v>7.91552054611111</v>
      </c>
      <c r="Q16028" s="9">
        <v>3.89853995685483</v>
      </c>
      <c r="R16028" s="9">
        <v>4.6706755277777701</v>
      </c>
      <c r="S16028" s="9">
        <v>7.0886849218750001</v>
      </c>
      <c r="T16028" s="9">
        <v>5.8615335623611102</v>
      </c>
    </row>
    <row r="16029" spans="1:20" x14ac:dyDescent="0.35">
      <c r="A16029">
        <f t="shared" si="488"/>
        <v>16029</v>
      </c>
      <c r="B16029" s="3" t="s">
        <v>1038</v>
      </c>
      <c r="C16029" s="3" t="s">
        <v>77</v>
      </c>
      <c r="D16029" s="3" t="s">
        <v>41</v>
      </c>
      <c r="E16029">
        <v>2022</v>
      </c>
      <c r="F16029" s="3" t="str">
        <f t="shared" si="487"/>
        <v>RCGenPOST F2022</v>
      </c>
      <c r="G16029" s="9">
        <v>5.64899420698924</v>
      </c>
      <c r="H16029" s="9">
        <v>9.0077863027777703</v>
      </c>
      <c r="I16029" s="9">
        <v>13.1396832569444</v>
      </c>
      <c r="J16029" s="9">
        <v>13.1498790591397</v>
      </c>
      <c r="K16029" s="9">
        <v>9.1733317708333306</v>
      </c>
      <c r="L16029" s="9">
        <v>12.517604110215</v>
      </c>
      <c r="M16029" s="9">
        <v>12.7052741416666</v>
      </c>
      <c r="N16029" s="9">
        <v>14.185997194444401</v>
      </c>
      <c r="O16029" s="9">
        <v>12.251299879032199</v>
      </c>
      <c r="P16029" s="9">
        <v>6.0905851749999904</v>
      </c>
      <c r="Q16029" s="9">
        <v>4.1975069865591399</v>
      </c>
      <c r="R16029" s="9">
        <v>2.6550900105555502</v>
      </c>
      <c r="S16029" s="9">
        <v>3.07037345052083</v>
      </c>
      <c r="T16029" s="9">
        <v>3.0341655272222199</v>
      </c>
    </row>
    <row r="16030" spans="1:20" x14ac:dyDescent="0.35">
      <c r="A16030">
        <f t="shared" si="488"/>
        <v>16030</v>
      </c>
      <c r="B16030" s="3" t="s">
        <v>1038</v>
      </c>
      <c r="C16030" s="3" t="s">
        <v>77</v>
      </c>
      <c r="D16030" s="3" t="s">
        <v>41</v>
      </c>
      <c r="E16030">
        <v>2023</v>
      </c>
      <c r="F16030" s="3" t="str">
        <f t="shared" si="487"/>
        <v>RCGenPOST F2023</v>
      </c>
      <c r="G16030" s="9">
        <v>3.75207961626344</v>
      </c>
      <c r="H16030" s="9">
        <v>9.4733818111111106</v>
      </c>
      <c r="I16030" s="9">
        <v>6.3183809138888796</v>
      </c>
      <c r="J16030" s="9">
        <v>11.673093990591299</v>
      </c>
      <c r="K16030" s="9">
        <v>13.4213670386904</v>
      </c>
      <c r="L16030" s="9">
        <v>14.3240229020161</v>
      </c>
      <c r="M16030" s="9">
        <v>14.7103814166666</v>
      </c>
      <c r="N16030" s="9">
        <v>15.5879244666666</v>
      </c>
      <c r="O16030" s="9">
        <v>13.7118241397849</v>
      </c>
      <c r="P16030" s="9">
        <v>13.178853791666601</v>
      </c>
      <c r="Q16030" s="9">
        <v>7.1146332392473104</v>
      </c>
      <c r="R16030" s="9">
        <v>2.9425292299999999</v>
      </c>
      <c r="S16030" s="9">
        <v>4.5215633268229096</v>
      </c>
      <c r="T16030" s="9">
        <v>5.1060133402777703</v>
      </c>
    </row>
    <row r="16031" spans="1:20" x14ac:dyDescent="0.35">
      <c r="A16031">
        <f t="shared" si="488"/>
        <v>16031</v>
      </c>
      <c r="B16031" s="3" t="s">
        <v>1038</v>
      </c>
      <c r="C16031" s="3" t="s">
        <v>77</v>
      </c>
      <c r="D16031" s="3" t="s">
        <v>41</v>
      </c>
      <c r="E16031">
        <v>2024</v>
      </c>
      <c r="F16031" s="3" t="str">
        <f t="shared" si="487"/>
        <v>RCGenPOST F2024</v>
      </c>
      <c r="G16031" s="9">
        <v>6.4127375188171998</v>
      </c>
      <c r="H16031" s="9">
        <v>10.6630334166666</v>
      </c>
      <c r="I16031" s="9">
        <v>13.2813945694444</v>
      </c>
      <c r="J16031" s="9">
        <v>12.8897871370967</v>
      </c>
      <c r="K16031" s="9">
        <v>13.965688230654701</v>
      </c>
      <c r="L16031" s="9">
        <v>14.002420133064501</v>
      </c>
      <c r="M16031" s="9">
        <v>11.2332077583333</v>
      </c>
      <c r="N16031" s="9">
        <v>13.689806019444401</v>
      </c>
      <c r="O16031" s="9">
        <v>14.393294848118201</v>
      </c>
      <c r="P16031" s="9">
        <v>10.863294891527699</v>
      </c>
      <c r="Q16031" s="9">
        <v>4.0066245940860199</v>
      </c>
      <c r="R16031" s="9">
        <v>2.28043538888888</v>
      </c>
      <c r="S16031" s="9">
        <v>3.7057570833333302</v>
      </c>
      <c r="T16031" s="9">
        <v>4.8538821486111097</v>
      </c>
    </row>
    <row r="16032" spans="1:20" x14ac:dyDescent="0.35">
      <c r="A16032">
        <f t="shared" si="488"/>
        <v>16032</v>
      </c>
      <c r="B16032" s="3" t="s">
        <v>1038</v>
      </c>
      <c r="C16032" s="3" t="s">
        <v>77</v>
      </c>
      <c r="D16032" s="3" t="s">
        <v>41</v>
      </c>
      <c r="E16032">
        <v>2025</v>
      </c>
      <c r="F16032" s="3" t="str">
        <f t="shared" si="487"/>
        <v>RCGenPOST F2025</v>
      </c>
      <c r="G16032" s="9">
        <v>6.2225327674731101</v>
      </c>
      <c r="H16032" s="9">
        <v>7.6658887430555502</v>
      </c>
      <c r="I16032" s="9">
        <v>8.8419601933333301</v>
      </c>
      <c r="J16032" s="9">
        <v>14.6583902284946</v>
      </c>
      <c r="K16032" s="9">
        <v>14.0335019047619</v>
      </c>
      <c r="L16032" s="9">
        <v>12.874775430107499</v>
      </c>
      <c r="M16032" s="9">
        <v>13.453245909166601</v>
      </c>
      <c r="N16032" s="9">
        <v>15.399916788888801</v>
      </c>
      <c r="O16032" s="9">
        <v>11.9732968951612</v>
      </c>
      <c r="P16032" s="9">
        <v>8.6555459722222192</v>
      </c>
      <c r="Q16032" s="9">
        <v>4.0642457688575204</v>
      </c>
      <c r="R16032" s="9">
        <v>2.1282354997222201</v>
      </c>
      <c r="S16032" s="9">
        <v>3.0018251666666602</v>
      </c>
      <c r="T16032" s="9">
        <v>5.2582362069444404</v>
      </c>
    </row>
    <row r="16033" spans="1:20" x14ac:dyDescent="0.35">
      <c r="A16033">
        <f t="shared" si="488"/>
        <v>16033</v>
      </c>
      <c r="B16033" s="3" t="s">
        <v>1038</v>
      </c>
      <c r="C16033" s="3" t="s">
        <v>77</v>
      </c>
      <c r="D16033" s="3" t="s">
        <v>41</v>
      </c>
      <c r="E16033">
        <v>2026</v>
      </c>
      <c r="F16033" s="3" t="str">
        <f t="shared" si="487"/>
        <v>RCGenPOST F2026</v>
      </c>
      <c r="G16033" s="9">
        <v>5.6841429247311801</v>
      </c>
      <c r="H16033" s="9">
        <v>9.1763987291666602</v>
      </c>
      <c r="I16033" s="9">
        <v>13.403142125</v>
      </c>
      <c r="J16033" s="9">
        <v>10.0786398306451</v>
      </c>
      <c r="K16033" s="9">
        <v>4.8749583046130898</v>
      </c>
      <c r="L16033" s="9">
        <v>12.771745744623599</v>
      </c>
      <c r="M16033" s="9">
        <v>8.5390156444444401</v>
      </c>
      <c r="N16033" s="9">
        <v>7.6841439166666596</v>
      </c>
      <c r="O16033" s="9">
        <v>3.3653290954300998</v>
      </c>
      <c r="P16033" s="9">
        <v>3.97356412819444</v>
      </c>
      <c r="Q16033" s="9">
        <v>4.8620753091397804</v>
      </c>
      <c r="R16033" s="9">
        <v>2.4797346652777699</v>
      </c>
      <c r="S16033" s="9">
        <v>2.4248569145052001</v>
      </c>
      <c r="T16033" s="9">
        <v>3.0071743399583299</v>
      </c>
    </row>
    <row r="16034" spans="1:20" x14ac:dyDescent="0.35">
      <c r="A16034">
        <f t="shared" si="488"/>
        <v>16034</v>
      </c>
      <c r="B16034" s="3" t="s">
        <v>1038</v>
      </c>
      <c r="C16034" s="3" t="s">
        <v>77</v>
      </c>
      <c r="D16034" s="3" t="s">
        <v>41</v>
      </c>
      <c r="E16034">
        <v>2027</v>
      </c>
      <c r="F16034" s="3" t="str">
        <f t="shared" si="487"/>
        <v>RCGenPOST F2027</v>
      </c>
      <c r="G16034" s="9">
        <v>3.1380105188171998</v>
      </c>
      <c r="H16034" s="9">
        <v>4.7806449916666596</v>
      </c>
      <c r="I16034" s="9">
        <v>6.2297271277777702</v>
      </c>
      <c r="J16034" s="9">
        <v>6.1527398602150498</v>
      </c>
      <c r="K16034" s="9">
        <v>3.7196126636904698</v>
      </c>
      <c r="L16034" s="9">
        <v>1.9543627815860201</v>
      </c>
      <c r="M16034" s="9">
        <v>14.3907149111111</v>
      </c>
      <c r="N16034" s="9">
        <v>15.3386014861111</v>
      </c>
      <c r="O16034" s="9">
        <v>15.8885592150134</v>
      </c>
      <c r="P16034" s="9">
        <v>11.1727167402777</v>
      </c>
      <c r="Q16034" s="9">
        <v>4.7694429690860201</v>
      </c>
      <c r="R16034" s="9">
        <v>2.8310824972222202</v>
      </c>
      <c r="S16034" s="9">
        <v>2.3515181934895799</v>
      </c>
      <c r="T16034" s="9">
        <v>5.9822387708333302</v>
      </c>
    </row>
    <row r="16035" spans="1:20" x14ac:dyDescent="0.35">
      <c r="A16035">
        <f t="shared" si="488"/>
        <v>16035</v>
      </c>
      <c r="B16035" s="3" t="s">
        <v>1038</v>
      </c>
      <c r="C16035" s="3" t="s">
        <v>77</v>
      </c>
      <c r="D16035" s="3" t="s">
        <v>41</v>
      </c>
      <c r="E16035">
        <v>2028</v>
      </c>
      <c r="F16035" s="3" t="str">
        <f t="shared" si="487"/>
        <v>RCGenPOST F2028</v>
      </c>
      <c r="G16035" s="9">
        <v>3.5543410080645099</v>
      </c>
      <c r="H16035" s="9">
        <v>4.1110861658333304</v>
      </c>
      <c r="I16035" s="9">
        <v>5.8291143611111096</v>
      </c>
      <c r="J16035" s="9">
        <v>7.18858989247311</v>
      </c>
      <c r="K16035" s="9">
        <v>7.1017686205357098</v>
      </c>
      <c r="L16035" s="9">
        <v>13.0292243790322</v>
      </c>
      <c r="M16035" s="9">
        <v>13.846784797222201</v>
      </c>
      <c r="N16035" s="9">
        <v>15.599199899999901</v>
      </c>
      <c r="O16035" s="9">
        <v>15.862695333333299</v>
      </c>
      <c r="P16035" s="9">
        <v>13.890691386111101</v>
      </c>
      <c r="Q16035" s="9">
        <v>6.7158755443548301</v>
      </c>
      <c r="R16035" s="9">
        <v>2.43435237444444</v>
      </c>
      <c r="S16035" s="9">
        <v>2.4590145708593698</v>
      </c>
      <c r="T16035" s="9">
        <v>3.38422779611111</v>
      </c>
    </row>
    <row r="16036" spans="1:20" x14ac:dyDescent="0.35">
      <c r="A16036">
        <f t="shared" si="488"/>
        <v>16036</v>
      </c>
      <c r="B16036" s="3" t="s">
        <v>1038</v>
      </c>
      <c r="C16036" s="3" t="s">
        <v>77</v>
      </c>
      <c r="D16036" s="3" t="s">
        <v>41</v>
      </c>
      <c r="E16036">
        <v>2029</v>
      </c>
      <c r="F16036" s="3" t="str">
        <f t="shared" si="487"/>
        <v>RCGenPOST F2029</v>
      </c>
      <c r="G16036" s="9">
        <v>5.6452157257661204</v>
      </c>
      <c r="H16036" s="9">
        <v>5.1919842720833298</v>
      </c>
      <c r="I16036" s="9">
        <v>11.3940883527777</v>
      </c>
      <c r="J16036" s="9">
        <v>13.6666928091397</v>
      </c>
      <c r="K16036" s="9">
        <v>14.168190773809499</v>
      </c>
      <c r="L16036" s="9">
        <v>13.963358130376299</v>
      </c>
      <c r="M16036" s="9">
        <v>14.958731069444401</v>
      </c>
      <c r="N16036" s="9">
        <v>13.4699421666666</v>
      </c>
      <c r="O16036" s="9">
        <v>9.7632401881720394</v>
      </c>
      <c r="P16036" s="9">
        <v>7.9818658194444403</v>
      </c>
      <c r="Q16036" s="9">
        <v>5.5388475239247299</v>
      </c>
      <c r="R16036" s="9">
        <v>2.36585902527777</v>
      </c>
      <c r="S16036" s="9">
        <v>2.06512911953125</v>
      </c>
      <c r="T16036" s="9">
        <v>5.1288225661111104</v>
      </c>
    </row>
    <row r="16037" spans="1:20" x14ac:dyDescent="0.35">
      <c r="A16037">
        <f t="shared" si="488"/>
        <v>16037</v>
      </c>
      <c r="B16037" s="3" t="s">
        <v>1038</v>
      </c>
      <c r="C16037" s="3" t="s">
        <v>75</v>
      </c>
      <c r="D16037" s="3" t="s">
        <v>54</v>
      </c>
      <c r="E16037">
        <v>2020</v>
      </c>
      <c r="F16037" s="3" t="str">
        <f t="shared" si="487"/>
        <v>RCElevPRIEST2020</v>
      </c>
      <c r="G16037" s="9">
        <v>481.49935923999999</v>
      </c>
      <c r="H16037" s="9">
        <v>483.100409159999</v>
      </c>
      <c r="I16037" s="9">
        <v>487.70342767999898</v>
      </c>
      <c r="J16037" s="9">
        <v>481.98820439999997</v>
      </c>
      <c r="K16037" s="9">
        <v>484.461957759999</v>
      </c>
      <c r="L16037" s="9">
        <v>483.01182648000002</v>
      </c>
      <c r="M16037" s="9">
        <v>481.49935923999999</v>
      </c>
      <c r="N16037" s="9">
        <v>488.00198411999997</v>
      </c>
      <c r="O16037" s="9">
        <v>482.50985795999998</v>
      </c>
      <c r="P16037" s="9">
        <v>481.62403116000002</v>
      </c>
      <c r="Q16037" s="9">
        <v>485.47245648000001</v>
      </c>
      <c r="R16037" s="9">
        <v>485.70539611999999</v>
      </c>
      <c r="S16037" s="9">
        <v>481.49935923999999</v>
      </c>
      <c r="T16037" s="9">
        <v>487.99870327999997</v>
      </c>
    </row>
    <row r="16038" spans="1:20" x14ac:dyDescent="0.35">
      <c r="A16038">
        <f t="shared" si="488"/>
        <v>16038</v>
      </c>
      <c r="B16038" s="3" t="s">
        <v>1038</v>
      </c>
      <c r="C16038" s="3" t="s">
        <v>75</v>
      </c>
      <c r="D16038" s="3" t="s">
        <v>54</v>
      </c>
      <c r="E16038">
        <v>2021</v>
      </c>
      <c r="F16038" s="3" t="str">
        <f t="shared" si="487"/>
        <v>RCElevPRIEST2021</v>
      </c>
      <c r="G16038" s="9">
        <v>486.03348011999998</v>
      </c>
      <c r="H16038" s="9">
        <v>487.729674399999</v>
      </c>
      <c r="I16038" s="9">
        <v>481.49935923999999</v>
      </c>
      <c r="J16038" s="9">
        <v>481.984923559999</v>
      </c>
      <c r="K16038" s="9">
        <v>484.465238599999</v>
      </c>
      <c r="L16038" s="9">
        <v>485.92193156000002</v>
      </c>
      <c r="M16038" s="9">
        <v>481.49935923999999</v>
      </c>
      <c r="N16038" s="9">
        <v>488.00198411999997</v>
      </c>
      <c r="O16038" s="9">
        <v>488.00198411999997</v>
      </c>
      <c r="P16038" s="9">
        <v>481.49935923999999</v>
      </c>
      <c r="Q16038" s="9">
        <v>488.00198411999997</v>
      </c>
      <c r="R16038" s="9">
        <v>488.00198411999997</v>
      </c>
      <c r="S16038" s="9">
        <v>486.41077672</v>
      </c>
      <c r="T16038" s="9">
        <v>481.49935923999999</v>
      </c>
    </row>
    <row r="16039" spans="1:20" x14ac:dyDescent="0.35">
      <c r="A16039">
        <f t="shared" si="488"/>
        <v>16039</v>
      </c>
      <c r="B16039" s="3" t="s">
        <v>1038</v>
      </c>
      <c r="C16039" s="3" t="s">
        <v>75</v>
      </c>
      <c r="D16039" s="3" t="s">
        <v>54</v>
      </c>
      <c r="E16039">
        <v>2022</v>
      </c>
      <c r="F16039" s="3" t="str">
        <f t="shared" si="487"/>
        <v>RCElevPRIEST2022</v>
      </c>
      <c r="G16039" s="9">
        <v>481.49935923999999</v>
      </c>
      <c r="H16039" s="9">
        <v>481.49935923999999</v>
      </c>
      <c r="I16039" s="9">
        <v>481.49935923999999</v>
      </c>
      <c r="J16039" s="9">
        <v>488.00198411999997</v>
      </c>
      <c r="K16039" s="9">
        <v>487.903558919999</v>
      </c>
      <c r="L16039" s="9">
        <v>486.76510744000001</v>
      </c>
      <c r="M16039" s="9">
        <v>482.40159024000002</v>
      </c>
      <c r="N16039" s="9">
        <v>483.58925432000001</v>
      </c>
      <c r="O16039" s="9">
        <v>484.10434620000001</v>
      </c>
      <c r="P16039" s="9">
        <v>487.37862451999899</v>
      </c>
      <c r="Q16039" s="9">
        <v>481.49935923999999</v>
      </c>
      <c r="R16039" s="9">
        <v>488.00198411999997</v>
      </c>
      <c r="S16039" s="9">
        <v>482.08991043999998</v>
      </c>
      <c r="T16039" s="9">
        <v>481.49935923999999</v>
      </c>
    </row>
    <row r="16040" spans="1:20" x14ac:dyDescent="0.35">
      <c r="A16040">
        <f t="shared" si="488"/>
        <v>16040</v>
      </c>
      <c r="B16040" s="3" t="s">
        <v>1038</v>
      </c>
      <c r="C16040" s="3" t="s">
        <v>75</v>
      </c>
      <c r="D16040" s="3" t="s">
        <v>54</v>
      </c>
      <c r="E16040">
        <v>2023</v>
      </c>
      <c r="F16040" s="3" t="str">
        <f t="shared" si="487"/>
        <v>RCElevPRIEST2023</v>
      </c>
      <c r="G16040" s="9">
        <v>488.00198411999997</v>
      </c>
      <c r="H16040" s="9">
        <v>488.00198411999997</v>
      </c>
      <c r="I16040" s="9">
        <v>488.00198411999997</v>
      </c>
      <c r="J16040" s="9">
        <v>487.98557992000002</v>
      </c>
      <c r="K16040" s="9">
        <v>487.97573740000001</v>
      </c>
      <c r="L16040" s="9">
        <v>488.00198411999997</v>
      </c>
      <c r="M16040" s="9">
        <v>488.00198411999997</v>
      </c>
      <c r="N16040" s="9">
        <v>488.00198411999997</v>
      </c>
      <c r="O16040" s="9">
        <v>488.00198411999997</v>
      </c>
      <c r="P16040" s="9">
        <v>481.67652459999999</v>
      </c>
      <c r="Q16040" s="9">
        <v>481.49935923999999</v>
      </c>
      <c r="R16040" s="9">
        <v>481.49935923999999</v>
      </c>
      <c r="S16040" s="9">
        <v>483.03151151999998</v>
      </c>
      <c r="T16040" s="9">
        <v>481.49935923999999</v>
      </c>
    </row>
    <row r="16041" spans="1:20" x14ac:dyDescent="0.35">
      <c r="A16041">
        <f t="shared" si="488"/>
        <v>16041</v>
      </c>
      <c r="B16041" s="3" t="s">
        <v>1038</v>
      </c>
      <c r="C16041" s="3" t="s">
        <v>75</v>
      </c>
      <c r="D16041" s="3" t="s">
        <v>54</v>
      </c>
      <c r="E16041">
        <v>2024</v>
      </c>
      <c r="F16041" s="3" t="str">
        <f t="shared" si="487"/>
        <v>RCElevPRIEST2024</v>
      </c>
      <c r="G16041" s="9">
        <v>481.49935923999999</v>
      </c>
      <c r="H16041" s="9">
        <v>485.74476620000002</v>
      </c>
      <c r="I16041" s="9">
        <v>481.49935923999999</v>
      </c>
      <c r="J16041" s="9">
        <v>487.10959564000001</v>
      </c>
      <c r="K16041" s="9">
        <v>488.00198411999997</v>
      </c>
      <c r="L16041" s="9">
        <v>483.54988423999998</v>
      </c>
      <c r="M16041" s="9">
        <v>482.74279759999899</v>
      </c>
      <c r="N16041" s="9">
        <v>481.49935923999999</v>
      </c>
      <c r="O16041" s="9">
        <v>485.57744335999899</v>
      </c>
      <c r="P16041" s="9">
        <v>487.391747879999</v>
      </c>
      <c r="Q16041" s="9">
        <v>488.00198411999997</v>
      </c>
      <c r="R16041" s="9">
        <v>488.00198411999997</v>
      </c>
      <c r="S16041" s="9">
        <v>482.38190520000001</v>
      </c>
      <c r="T16041" s="9">
        <v>481.49935923999999</v>
      </c>
    </row>
    <row r="16042" spans="1:20" x14ac:dyDescent="0.35">
      <c r="A16042">
        <f t="shared" si="488"/>
        <v>16042</v>
      </c>
      <c r="B16042" s="3" t="s">
        <v>1038</v>
      </c>
      <c r="C16042" s="3" t="s">
        <v>75</v>
      </c>
      <c r="D16042" s="3" t="s">
        <v>54</v>
      </c>
      <c r="E16042">
        <v>2025</v>
      </c>
      <c r="F16042" s="3" t="str">
        <f t="shared" si="487"/>
        <v>RCElevPRIEST2025</v>
      </c>
      <c r="G16042" s="9">
        <v>487.80513371999899</v>
      </c>
      <c r="H16042" s="9">
        <v>488.00198411999997</v>
      </c>
      <c r="I16042" s="9">
        <v>481.49935923999999</v>
      </c>
      <c r="J16042" s="9">
        <v>481.97508104000002</v>
      </c>
      <c r="K16042" s="9">
        <v>484.65880815999998</v>
      </c>
      <c r="L16042" s="9">
        <v>485.38387379999898</v>
      </c>
      <c r="M16042" s="9">
        <v>483.25132779999899</v>
      </c>
      <c r="N16042" s="9">
        <v>486.40749588</v>
      </c>
      <c r="O16042" s="9">
        <v>487.79857204000001</v>
      </c>
      <c r="P16042" s="9">
        <v>488.00198411999997</v>
      </c>
      <c r="Q16042" s="9">
        <v>488.00198411999997</v>
      </c>
      <c r="R16042" s="9">
        <v>486.49607855999898</v>
      </c>
      <c r="S16042" s="9">
        <v>482.96589471999999</v>
      </c>
      <c r="T16042" s="9">
        <v>481.49935923999999</v>
      </c>
    </row>
    <row r="16043" spans="1:20" x14ac:dyDescent="0.35">
      <c r="A16043">
        <f t="shared" si="488"/>
        <v>16043</v>
      </c>
      <c r="B16043" s="3" t="s">
        <v>1038</v>
      </c>
      <c r="C16043" s="3" t="s">
        <v>75</v>
      </c>
      <c r="D16043" s="3" t="s">
        <v>54</v>
      </c>
      <c r="E16043">
        <v>2026</v>
      </c>
      <c r="F16043" s="3" t="str">
        <f t="shared" si="487"/>
        <v>RCElevPRIEST2026</v>
      </c>
      <c r="G16043" s="9">
        <v>488.00198411999997</v>
      </c>
      <c r="H16043" s="9">
        <v>488.00198411999997</v>
      </c>
      <c r="I16043" s="9">
        <v>481.49935923999999</v>
      </c>
      <c r="J16043" s="9">
        <v>481.49935923999999</v>
      </c>
      <c r="K16043" s="9">
        <v>485.56432000000001</v>
      </c>
      <c r="L16043" s="9">
        <v>481.69949048000001</v>
      </c>
      <c r="M16043" s="9">
        <v>481.49935923999999</v>
      </c>
      <c r="N16043" s="9">
        <v>486.04004179999998</v>
      </c>
      <c r="O16043" s="9">
        <v>485.35106539999998</v>
      </c>
      <c r="P16043" s="9">
        <v>485.00985803999998</v>
      </c>
      <c r="Q16043" s="9">
        <v>481.49935923999999</v>
      </c>
      <c r="R16043" s="9">
        <v>481.49935923999999</v>
      </c>
      <c r="S16043" s="9">
        <v>481.49935923999999</v>
      </c>
      <c r="T16043" s="9">
        <v>481.49935923999999</v>
      </c>
    </row>
    <row r="16044" spans="1:20" x14ac:dyDescent="0.35">
      <c r="A16044">
        <f t="shared" si="488"/>
        <v>16044</v>
      </c>
      <c r="B16044" s="3" t="s">
        <v>1038</v>
      </c>
      <c r="C16044" s="3" t="s">
        <v>75</v>
      </c>
      <c r="D16044" s="3" t="s">
        <v>54</v>
      </c>
      <c r="E16044">
        <v>2027</v>
      </c>
      <c r="F16044" s="3" t="str">
        <f t="shared" si="487"/>
        <v>RCElevPRIEST2027</v>
      </c>
      <c r="G16044" s="9">
        <v>486.56169535999999</v>
      </c>
      <c r="H16044" s="9">
        <v>488.00198411999997</v>
      </c>
      <c r="I16044" s="9">
        <v>488.00198411999997</v>
      </c>
      <c r="J16044" s="9">
        <v>488.00198411999997</v>
      </c>
      <c r="K16044" s="9">
        <v>488.00198411999997</v>
      </c>
      <c r="L16044" s="9">
        <v>488.00198411999997</v>
      </c>
      <c r="M16044" s="9">
        <v>482.76248263999997</v>
      </c>
      <c r="N16044" s="9">
        <v>488.00198411999997</v>
      </c>
      <c r="O16044" s="9">
        <v>481.49935923999999</v>
      </c>
      <c r="P16044" s="9">
        <v>481.49935923999999</v>
      </c>
      <c r="Q16044" s="9">
        <v>481.49935923999999</v>
      </c>
      <c r="R16044" s="9">
        <v>488.00198411999997</v>
      </c>
      <c r="S16044" s="9">
        <v>481.49935923999999</v>
      </c>
      <c r="T16044" s="9">
        <v>481.49935923999999</v>
      </c>
    </row>
    <row r="16045" spans="1:20" x14ac:dyDescent="0.35">
      <c r="A16045">
        <f t="shared" si="488"/>
        <v>16045</v>
      </c>
      <c r="B16045" s="3" t="s">
        <v>1038</v>
      </c>
      <c r="C16045" s="3" t="s">
        <v>75</v>
      </c>
      <c r="D16045" s="3" t="s">
        <v>54</v>
      </c>
      <c r="E16045">
        <v>2028</v>
      </c>
      <c r="F16045" s="3" t="str">
        <f t="shared" si="487"/>
        <v>RCElevPRIEST2028</v>
      </c>
      <c r="G16045" s="9">
        <v>481.79135399999899</v>
      </c>
      <c r="H16045" s="9">
        <v>486.49279771999898</v>
      </c>
      <c r="I16045" s="9">
        <v>488.00198411999997</v>
      </c>
      <c r="J16045" s="9">
        <v>488.00198411999997</v>
      </c>
      <c r="K16045" s="9">
        <v>481.49935923999999</v>
      </c>
      <c r="L16045" s="9">
        <v>487.470488039999</v>
      </c>
      <c r="M16045" s="9">
        <v>488.00198411999997</v>
      </c>
      <c r="N16045" s="9">
        <v>481.49935923999999</v>
      </c>
      <c r="O16045" s="9">
        <v>486.55513367999998</v>
      </c>
      <c r="P16045" s="9">
        <v>487.45080299999898</v>
      </c>
      <c r="Q16045" s="9">
        <v>481.49935923999999</v>
      </c>
      <c r="R16045" s="9">
        <v>481.66340123999998</v>
      </c>
      <c r="S16045" s="9">
        <v>481.49935923999999</v>
      </c>
      <c r="T16045" s="9">
        <v>481.49935923999999</v>
      </c>
    </row>
    <row r="16046" spans="1:20" x14ac:dyDescent="0.35">
      <c r="A16046">
        <f t="shared" si="488"/>
        <v>16046</v>
      </c>
      <c r="B16046" s="3" t="s">
        <v>1038</v>
      </c>
      <c r="C16046" s="3" t="s">
        <v>75</v>
      </c>
      <c r="D16046" s="3" t="s">
        <v>54</v>
      </c>
      <c r="E16046">
        <v>2029</v>
      </c>
      <c r="F16046" s="3" t="str">
        <f t="shared" si="487"/>
        <v>RCElevPRIEST2029</v>
      </c>
      <c r="G16046" s="9">
        <v>488.00198411999997</v>
      </c>
      <c r="H16046" s="9">
        <v>485.63649847999898</v>
      </c>
      <c r="I16046" s="9">
        <v>481.49935923999999</v>
      </c>
      <c r="J16046" s="9">
        <v>482.91668212000002</v>
      </c>
      <c r="K16046" s="9">
        <v>485.34122287999998</v>
      </c>
      <c r="L16046" s="9">
        <v>484.52429371999898</v>
      </c>
      <c r="M16046" s="9">
        <v>481.49935923999999</v>
      </c>
      <c r="N16046" s="9">
        <v>481.49935923999999</v>
      </c>
      <c r="O16046" s="9">
        <v>487.53610484000001</v>
      </c>
      <c r="P16046" s="9">
        <v>488.00198411999997</v>
      </c>
      <c r="Q16046" s="9">
        <v>481.49935923999999</v>
      </c>
      <c r="R16046" s="9">
        <v>488.00198411999997</v>
      </c>
      <c r="S16046" s="9">
        <v>488.00198411999997</v>
      </c>
      <c r="T16046" s="9">
        <v>481.49935923999999</v>
      </c>
    </row>
    <row r="16047" spans="1:20" x14ac:dyDescent="0.35">
      <c r="A16047">
        <f t="shared" si="488"/>
        <v>16047</v>
      </c>
      <c r="B16047" s="3" t="s">
        <v>1038</v>
      </c>
      <c r="C16047" s="3" t="s">
        <v>86</v>
      </c>
      <c r="D16047" s="3" t="s">
        <v>54</v>
      </c>
      <c r="E16047">
        <v>2020</v>
      </c>
      <c r="F16047" s="3" t="str">
        <f t="shared" si="487"/>
        <v>RCQOutPRIEST2020</v>
      </c>
      <c r="G16047" s="9">
        <v>79.700558010756794</v>
      </c>
      <c r="H16047" s="9">
        <v>156.35559379789001</v>
      </c>
      <c r="I16047" s="9">
        <v>168.96991002857999</v>
      </c>
      <c r="J16047" s="9">
        <v>154.13049681144099</v>
      </c>
      <c r="K16047" s="9">
        <v>144.41462629215101</v>
      </c>
      <c r="L16047" s="9">
        <v>98.190180826987799</v>
      </c>
      <c r="M16047" s="9">
        <v>137.022880686815</v>
      </c>
      <c r="N16047" s="9">
        <v>145.116389269347</v>
      </c>
      <c r="O16047" s="9">
        <v>164.271625994159</v>
      </c>
      <c r="P16047" s="9">
        <v>229.830036333187</v>
      </c>
      <c r="Q16047" s="9">
        <v>178.869208554734</v>
      </c>
      <c r="R16047" s="9">
        <v>126.260124733458</v>
      </c>
      <c r="S16047" s="9">
        <v>107.24453931259499</v>
      </c>
      <c r="T16047" s="9">
        <v>79.383296525249307</v>
      </c>
    </row>
    <row r="16048" spans="1:20" x14ac:dyDescent="0.35">
      <c r="A16048">
        <f t="shared" si="488"/>
        <v>16048</v>
      </c>
      <c r="B16048" s="3" t="s">
        <v>1038</v>
      </c>
      <c r="C16048" s="3" t="s">
        <v>86</v>
      </c>
      <c r="D16048" s="3" t="s">
        <v>54</v>
      </c>
      <c r="E16048">
        <v>2021</v>
      </c>
      <c r="F16048" s="3" t="str">
        <f t="shared" si="487"/>
        <v>RCQOutPRIEST2021</v>
      </c>
      <c r="G16048" s="9">
        <v>89.153415033905603</v>
      </c>
      <c r="H16048" s="9">
        <v>123.876901714227</v>
      </c>
      <c r="I16048" s="9">
        <v>133.372930149924</v>
      </c>
      <c r="J16048" s="9">
        <v>171.05449674798501</v>
      </c>
      <c r="K16048" s="9">
        <v>166.20404567896301</v>
      </c>
      <c r="L16048" s="9">
        <v>152.106235074344</v>
      </c>
      <c r="M16048" s="9">
        <v>170.56033992061899</v>
      </c>
      <c r="N16048" s="9">
        <v>154.93348516547201</v>
      </c>
      <c r="O16048" s="9">
        <v>219.794592002332</v>
      </c>
      <c r="P16048" s="9">
        <v>210.93719796469401</v>
      </c>
      <c r="Q16048" s="9">
        <v>250.681137490922</v>
      </c>
      <c r="R16048" s="9">
        <v>193.312233478</v>
      </c>
      <c r="S16048" s="9">
        <v>161.456771900174</v>
      </c>
      <c r="T16048" s="9">
        <v>106.66153163347001</v>
      </c>
    </row>
    <row r="16049" spans="1:20" x14ac:dyDescent="0.35">
      <c r="A16049">
        <f t="shared" si="488"/>
        <v>16049</v>
      </c>
      <c r="B16049" s="3" t="s">
        <v>1038</v>
      </c>
      <c r="C16049" s="3" t="s">
        <v>86</v>
      </c>
      <c r="D16049" s="3" t="s">
        <v>54</v>
      </c>
      <c r="E16049">
        <v>2022</v>
      </c>
      <c r="F16049" s="3" t="str">
        <f t="shared" si="487"/>
        <v>RCQOutPRIEST2022</v>
      </c>
      <c r="G16049" s="9">
        <v>90.115477290349787</v>
      </c>
      <c r="H16049" s="9">
        <v>111.131949061515</v>
      </c>
      <c r="I16049" s="9">
        <v>123.729181584439</v>
      </c>
      <c r="J16049" s="9">
        <v>176.39920250671599</v>
      </c>
      <c r="K16049" s="9">
        <v>225.68101487459799</v>
      </c>
      <c r="L16049" s="9">
        <v>162.64524123049</v>
      </c>
      <c r="M16049" s="9">
        <v>114.909997090684</v>
      </c>
      <c r="N16049" s="9">
        <v>115.987889156572</v>
      </c>
      <c r="O16049" s="9">
        <v>148.720246883577</v>
      </c>
      <c r="P16049" s="9">
        <v>201.87131490079099</v>
      </c>
      <c r="Q16049" s="9">
        <v>115.92362624570001</v>
      </c>
      <c r="R16049" s="9">
        <v>82.418438878475001</v>
      </c>
      <c r="S16049" s="9">
        <v>88.446949809248693</v>
      </c>
      <c r="T16049" s="9">
        <v>57.3633260800298</v>
      </c>
    </row>
    <row r="16050" spans="1:20" x14ac:dyDescent="0.35">
      <c r="A16050">
        <f t="shared" si="488"/>
        <v>16050</v>
      </c>
      <c r="B16050" s="3" t="s">
        <v>1038</v>
      </c>
      <c r="C16050" s="3" t="s">
        <v>86</v>
      </c>
      <c r="D16050" s="3" t="s">
        <v>54</v>
      </c>
      <c r="E16050">
        <v>2023</v>
      </c>
      <c r="F16050" s="3" t="str">
        <f t="shared" si="487"/>
        <v>RCQOutPRIEST2023</v>
      </c>
      <c r="G16050" s="9">
        <v>77.269297392062995</v>
      </c>
      <c r="H16050" s="9">
        <v>88.358833342368698</v>
      </c>
      <c r="I16050" s="9">
        <v>120.95288974191</v>
      </c>
      <c r="J16050" s="9">
        <v>161.865726389412</v>
      </c>
      <c r="K16050" s="9">
        <v>170.713729731135</v>
      </c>
      <c r="L16050" s="9">
        <v>122.257257058962</v>
      </c>
      <c r="M16050" s="9">
        <v>127.55756841637699</v>
      </c>
      <c r="N16050" s="9">
        <v>158.83519171207899</v>
      </c>
      <c r="O16050" s="9">
        <v>143.238639623826</v>
      </c>
      <c r="P16050" s="9">
        <v>148.575149442271</v>
      </c>
      <c r="Q16050" s="9">
        <v>167.21034701098699</v>
      </c>
      <c r="R16050" s="9">
        <v>146.482326284583</v>
      </c>
      <c r="S16050" s="9">
        <v>105.56910051107999</v>
      </c>
      <c r="T16050" s="9">
        <v>82.450545491105501</v>
      </c>
    </row>
    <row r="16051" spans="1:20" x14ac:dyDescent="0.35">
      <c r="A16051">
        <f t="shared" si="488"/>
        <v>16051</v>
      </c>
      <c r="B16051" s="3" t="s">
        <v>1038</v>
      </c>
      <c r="C16051" s="3" t="s">
        <v>86</v>
      </c>
      <c r="D16051" s="3" t="s">
        <v>54</v>
      </c>
      <c r="E16051">
        <v>2024</v>
      </c>
      <c r="F16051" s="3" t="str">
        <f t="shared" si="487"/>
        <v>RCQOutPRIEST2024</v>
      </c>
      <c r="G16051" s="9">
        <v>100.445008191737</v>
      </c>
      <c r="H16051" s="9">
        <v>148.00845535250298</v>
      </c>
      <c r="I16051" s="9">
        <v>146.44089034654201</v>
      </c>
      <c r="J16051" s="9">
        <v>160.68178420535699</v>
      </c>
      <c r="K16051" s="9">
        <v>129.24455594837499</v>
      </c>
      <c r="L16051" s="9">
        <v>113.625043321595</v>
      </c>
      <c r="M16051" s="9">
        <v>115.664594908819</v>
      </c>
      <c r="N16051" s="9">
        <v>112.205070586894</v>
      </c>
      <c r="O16051" s="9">
        <v>122.412902754744</v>
      </c>
      <c r="P16051" s="9">
        <v>138.41764987354699</v>
      </c>
      <c r="Q16051" s="9">
        <v>94.364488479486695</v>
      </c>
      <c r="R16051" s="9">
        <v>81.935016578627895</v>
      </c>
      <c r="S16051" s="9">
        <v>91.33978931113748</v>
      </c>
      <c r="T16051" s="9">
        <v>79.89235977035149</v>
      </c>
    </row>
    <row r="16052" spans="1:20" x14ac:dyDescent="0.35">
      <c r="A16052">
        <f t="shared" si="488"/>
        <v>16052</v>
      </c>
      <c r="B16052" s="3" t="s">
        <v>1038</v>
      </c>
      <c r="C16052" s="3" t="s">
        <v>86</v>
      </c>
      <c r="D16052" s="3" t="s">
        <v>54</v>
      </c>
      <c r="E16052">
        <v>2025</v>
      </c>
      <c r="F16052" s="3" t="str">
        <f t="shared" si="487"/>
        <v>RCQOutPRIEST2025</v>
      </c>
      <c r="G16052" s="9">
        <v>74.943992793642806</v>
      </c>
      <c r="H16052" s="9">
        <v>94.482828136929101</v>
      </c>
      <c r="I16052" s="9">
        <v>129.720399229365</v>
      </c>
      <c r="J16052" s="9">
        <v>150.717970205103</v>
      </c>
      <c r="K16052" s="9">
        <v>188.657905507843</v>
      </c>
      <c r="L16052" s="9">
        <v>134.79367984294601</v>
      </c>
      <c r="M16052" s="9">
        <v>117.004867042097</v>
      </c>
      <c r="N16052" s="9">
        <v>137.88048232067999</v>
      </c>
      <c r="O16052" s="9">
        <v>200.49934072855399</v>
      </c>
      <c r="P16052" s="9">
        <v>183.55128813758299</v>
      </c>
      <c r="Q16052" s="9">
        <v>115.011714422038</v>
      </c>
      <c r="R16052" s="9">
        <v>89.162262638318296</v>
      </c>
      <c r="S16052" s="9">
        <v>100.70869896201999</v>
      </c>
      <c r="T16052" s="9">
        <v>61.272850688803999</v>
      </c>
    </row>
    <row r="16053" spans="1:20" x14ac:dyDescent="0.35">
      <c r="A16053">
        <f t="shared" si="488"/>
        <v>16053</v>
      </c>
      <c r="B16053" s="3" t="s">
        <v>1038</v>
      </c>
      <c r="C16053" s="3" t="s">
        <v>86</v>
      </c>
      <c r="D16053" s="3" t="s">
        <v>54</v>
      </c>
      <c r="E16053">
        <v>2026</v>
      </c>
      <c r="F16053" s="3" t="str">
        <f t="shared" ref="F16053:F16116" si="489">_xlfn.CONCAT(B16053,C16053,D16053,E16053)</f>
        <v>RCQOutPRIEST2026</v>
      </c>
      <c r="G16053" s="9">
        <v>67.186414409366193</v>
      </c>
      <c r="H16053" s="9">
        <v>162.44077464110899</v>
      </c>
      <c r="I16053" s="9">
        <v>198.37560669841599</v>
      </c>
      <c r="J16053" s="9">
        <v>217.61029555717201</v>
      </c>
      <c r="K16053" s="9">
        <v>207.695851541932</v>
      </c>
      <c r="L16053" s="9">
        <v>172.348794678709</v>
      </c>
      <c r="M16053" s="9">
        <v>182.408108568058</v>
      </c>
      <c r="N16053" s="9">
        <v>202.830861787186</v>
      </c>
      <c r="O16053" s="9">
        <v>191.90802744528801</v>
      </c>
      <c r="P16053" s="9">
        <v>185.06004298575601</v>
      </c>
      <c r="Q16053" s="9">
        <v>119.05610105156499</v>
      </c>
      <c r="R16053" s="9">
        <v>80.402890492020802</v>
      </c>
      <c r="S16053" s="9">
        <v>74.494028578265599</v>
      </c>
      <c r="T16053" s="9">
        <v>63.464431203758899</v>
      </c>
    </row>
    <row r="16054" spans="1:20" x14ac:dyDescent="0.35">
      <c r="A16054">
        <f t="shared" si="488"/>
        <v>16054</v>
      </c>
      <c r="B16054" s="3" t="s">
        <v>1038</v>
      </c>
      <c r="C16054" s="3" t="s">
        <v>86</v>
      </c>
      <c r="D16054" s="3" t="s">
        <v>54</v>
      </c>
      <c r="E16054">
        <v>2027</v>
      </c>
      <c r="F16054" s="3" t="str">
        <f t="shared" si="489"/>
        <v>RCQOutPRIEST2027</v>
      </c>
      <c r="G16054" s="9">
        <v>79.731283458642196</v>
      </c>
      <c r="H16054" s="9">
        <v>104.321627016883</v>
      </c>
      <c r="I16054" s="9">
        <v>98.630529353141497</v>
      </c>
      <c r="J16054" s="9">
        <v>124.337681409182</v>
      </c>
      <c r="K16054" s="9">
        <v>127.841779772072</v>
      </c>
      <c r="L16054" s="9">
        <v>95.727493545103997</v>
      </c>
      <c r="M16054" s="9">
        <v>112.57678607184</v>
      </c>
      <c r="N16054" s="9">
        <v>108.423589347218</v>
      </c>
      <c r="O16054" s="9">
        <v>143.64878573047201</v>
      </c>
      <c r="P16054" s="9">
        <v>119.673698352683</v>
      </c>
      <c r="Q16054" s="9">
        <v>82.574382292998095</v>
      </c>
      <c r="R16054" s="9">
        <v>75.991145351022197</v>
      </c>
      <c r="S16054" s="9">
        <v>99.241712842115803</v>
      </c>
      <c r="T16054" s="9">
        <v>69.387945468950704</v>
      </c>
    </row>
    <row r="16055" spans="1:20" x14ac:dyDescent="0.35">
      <c r="A16055">
        <f t="shared" si="488"/>
        <v>16055</v>
      </c>
      <c r="B16055" s="3" t="s">
        <v>1038</v>
      </c>
      <c r="C16055" s="3" t="s">
        <v>86</v>
      </c>
      <c r="D16055" s="3" t="s">
        <v>54</v>
      </c>
      <c r="E16055">
        <v>2028</v>
      </c>
      <c r="F16055" s="3" t="str">
        <f t="shared" si="489"/>
        <v>RCQOutPRIEST2028</v>
      </c>
      <c r="G16055" s="9">
        <v>69.633963934157507</v>
      </c>
      <c r="H16055" s="9">
        <v>104.891457376464</v>
      </c>
      <c r="I16055" s="9">
        <v>120.303417004629</v>
      </c>
      <c r="J16055" s="9">
        <v>131.44866186812001</v>
      </c>
      <c r="K16055" s="9">
        <v>91.066312233999994</v>
      </c>
      <c r="L16055" s="9">
        <v>85.740079523584399</v>
      </c>
      <c r="M16055" s="9">
        <v>89.659618229115196</v>
      </c>
      <c r="N16055" s="9">
        <v>101.670325949675</v>
      </c>
      <c r="O16055" s="9">
        <v>129.857240409296</v>
      </c>
      <c r="P16055" s="9">
        <v>111.774644313704</v>
      </c>
      <c r="Q16055" s="9">
        <v>84.811001339155297</v>
      </c>
      <c r="R16055" s="9">
        <v>94.776749722015197</v>
      </c>
      <c r="S16055" s="9">
        <v>84.4314246172395</v>
      </c>
      <c r="T16055" s="9">
        <v>49.811242686114099</v>
      </c>
    </row>
    <row r="16056" spans="1:20" x14ac:dyDescent="0.35">
      <c r="A16056">
        <f t="shared" si="488"/>
        <v>16056</v>
      </c>
      <c r="B16056" s="3" t="s">
        <v>1038</v>
      </c>
      <c r="C16056" s="3" t="s">
        <v>86</v>
      </c>
      <c r="D16056" s="3" t="s">
        <v>54</v>
      </c>
      <c r="E16056">
        <v>2029</v>
      </c>
      <c r="F16056" s="3" t="str">
        <f t="shared" si="489"/>
        <v>RCQOutPRIEST2029</v>
      </c>
      <c r="G16056" s="9">
        <v>65.645753214515906</v>
      </c>
      <c r="H16056" s="9">
        <v>102.52941540547199</v>
      </c>
      <c r="I16056" s="9">
        <v>80.816920250068307</v>
      </c>
      <c r="J16056" s="9">
        <v>107.903110800253</v>
      </c>
      <c r="K16056" s="9">
        <v>91.176722288652599</v>
      </c>
      <c r="L16056" s="9">
        <v>84.0549793245047</v>
      </c>
      <c r="M16056" s="9">
        <v>139.80875805821299</v>
      </c>
      <c r="N16056" s="9">
        <v>159.904520563413</v>
      </c>
      <c r="O16056" s="9">
        <v>149.11350591191501</v>
      </c>
      <c r="P16056" s="9">
        <v>162.908587055666</v>
      </c>
      <c r="Q16056" s="9">
        <v>116.521097880377</v>
      </c>
      <c r="R16056" s="9">
        <v>92.195466071498601</v>
      </c>
      <c r="S16056" s="9">
        <v>94.143920674589793</v>
      </c>
      <c r="T16056" s="9">
        <v>71.004009339870294</v>
      </c>
    </row>
    <row r="16057" spans="1:20" x14ac:dyDescent="0.35">
      <c r="A16057">
        <f t="shared" si="488"/>
        <v>16057</v>
      </c>
      <c r="B16057" s="3" t="s">
        <v>1038</v>
      </c>
      <c r="C16057" s="3" t="s">
        <v>95</v>
      </c>
      <c r="D16057" s="3" t="s">
        <v>54</v>
      </c>
      <c r="E16057">
        <v>2020</v>
      </c>
      <c r="F16057" s="3" t="str">
        <f t="shared" si="489"/>
        <v>RCSpillPRIEST2020</v>
      </c>
      <c r="G16057" s="9">
        <v>5.3680802958576601</v>
      </c>
      <c r="H16057" s="9">
        <v>25.8768396159875</v>
      </c>
      <c r="I16057" s="9">
        <v>32.360620733736901</v>
      </c>
      <c r="J16057" s="9">
        <v>26.9721489226649</v>
      </c>
      <c r="K16057" s="9">
        <v>19.890008549442701</v>
      </c>
      <c r="L16057" s="9">
        <v>4.8775653011270101</v>
      </c>
      <c r="M16057" s="9">
        <v>20.350223321176301</v>
      </c>
      <c r="N16057" s="9">
        <v>34.763622098236098</v>
      </c>
      <c r="O16057" s="9">
        <v>41.981679928219002</v>
      </c>
      <c r="P16057" s="9">
        <v>100.496091351104</v>
      </c>
      <c r="Q16057" s="9">
        <v>56.8148721351129</v>
      </c>
      <c r="R16057" s="9">
        <v>32.634845669902703</v>
      </c>
      <c r="S16057" s="9">
        <v>22.517995158640598</v>
      </c>
      <c r="T16057" s="9">
        <v>4.7459313587680496</v>
      </c>
    </row>
    <row r="16058" spans="1:20" x14ac:dyDescent="0.35">
      <c r="A16058">
        <f t="shared" si="488"/>
        <v>16058</v>
      </c>
      <c r="B16058" s="3" t="s">
        <v>1038</v>
      </c>
      <c r="C16058" s="3" t="s">
        <v>95</v>
      </c>
      <c r="D16058" s="3" t="s">
        <v>54</v>
      </c>
      <c r="E16058">
        <v>2021</v>
      </c>
      <c r="F16058" s="3" t="str">
        <f t="shared" si="489"/>
        <v>RCSpillPRIEST2021</v>
      </c>
      <c r="G16058" s="9">
        <v>8.4348482462567205</v>
      </c>
      <c r="H16058" s="9">
        <v>7.87346551148402</v>
      </c>
      <c r="I16058" s="9">
        <v>8.5772013629069406</v>
      </c>
      <c r="J16058" s="9">
        <v>51.815402472374103</v>
      </c>
      <c r="K16058" s="9">
        <v>47.371371934692696</v>
      </c>
      <c r="L16058" s="9">
        <v>40.529287266270799</v>
      </c>
      <c r="M16058" s="9">
        <v>51.298809946397199</v>
      </c>
      <c r="N16058" s="9">
        <v>42.2954934674027</v>
      </c>
      <c r="O16058" s="9">
        <v>87.182217727829297</v>
      </c>
      <c r="P16058" s="9">
        <v>80.989791310847195</v>
      </c>
      <c r="Q16058" s="9">
        <v>120.34789062761401</v>
      </c>
      <c r="R16058" s="9">
        <v>59.195305531833299</v>
      </c>
      <c r="S16058" s="9">
        <v>31.812764344940099</v>
      </c>
      <c r="T16058" s="9">
        <v>7.3068907804423597</v>
      </c>
    </row>
    <row r="16059" spans="1:20" x14ac:dyDescent="0.35">
      <c r="A16059">
        <f t="shared" si="488"/>
        <v>16059</v>
      </c>
      <c r="B16059" s="3" t="s">
        <v>1038</v>
      </c>
      <c r="C16059" s="3" t="s">
        <v>95</v>
      </c>
      <c r="D16059" s="3" t="s">
        <v>54</v>
      </c>
      <c r="E16059">
        <v>2022</v>
      </c>
      <c r="F16059" s="3" t="str">
        <f t="shared" si="489"/>
        <v>RCSpillPRIEST2022</v>
      </c>
      <c r="G16059" s="9">
        <v>4.2049676587399096</v>
      </c>
      <c r="H16059" s="9">
        <v>4.6592226452722203</v>
      </c>
      <c r="I16059" s="9">
        <v>4.8032592616419398</v>
      </c>
      <c r="J16059" s="9">
        <v>58.086570747071299</v>
      </c>
      <c r="K16059" s="9">
        <v>98.454764211786397</v>
      </c>
      <c r="L16059" s="9">
        <v>44.286278961933398</v>
      </c>
      <c r="M16059" s="9">
        <v>10.834983358713799</v>
      </c>
      <c r="N16059" s="9">
        <v>23.565198527295799</v>
      </c>
      <c r="O16059" s="9">
        <v>45.0799166464965</v>
      </c>
      <c r="P16059" s="9">
        <v>72.27660724496522</v>
      </c>
      <c r="Q16059" s="9">
        <v>26.933153493044301</v>
      </c>
      <c r="R16059" s="9">
        <v>23.3262269782266</v>
      </c>
      <c r="S16059" s="9">
        <v>26.754091062744699</v>
      </c>
      <c r="T16059" s="9">
        <v>3.2647985008041598</v>
      </c>
    </row>
    <row r="16060" spans="1:20" x14ac:dyDescent="0.35">
      <c r="A16060">
        <f t="shared" si="488"/>
        <v>16060</v>
      </c>
      <c r="B16060" s="3" t="s">
        <v>1038</v>
      </c>
      <c r="C16060" s="3" t="s">
        <v>95</v>
      </c>
      <c r="D16060" s="3" t="s">
        <v>54</v>
      </c>
      <c r="E16060">
        <v>2023</v>
      </c>
      <c r="F16060" s="3" t="str">
        <f t="shared" si="489"/>
        <v>RCSpillPRIEST2023</v>
      </c>
      <c r="G16060" s="9">
        <v>9.1895165056653205</v>
      </c>
      <c r="H16060" s="9">
        <v>3.46218911334722</v>
      </c>
      <c r="I16060" s="9">
        <v>10.3151058395379</v>
      </c>
      <c r="J16060" s="9">
        <v>32.98662759512429</v>
      </c>
      <c r="K16060" s="9">
        <v>41.583000712385399</v>
      </c>
      <c r="L16060" s="9">
        <v>18.264917306990501</v>
      </c>
      <c r="M16060" s="9">
        <v>47.838272102610603</v>
      </c>
      <c r="N16060" s="9">
        <v>44.825849415277702</v>
      </c>
      <c r="O16060" s="9">
        <v>38.163604561047201</v>
      </c>
      <c r="P16060" s="9">
        <v>34.866266666243</v>
      </c>
      <c r="Q16060" s="9">
        <v>37.646791968192197</v>
      </c>
      <c r="R16060" s="9">
        <v>32.737531683986099</v>
      </c>
      <c r="S16060" s="9">
        <v>20.151312997502604</v>
      </c>
      <c r="T16060" s="9">
        <v>5.4493290788756896</v>
      </c>
    </row>
    <row r="16061" spans="1:20" x14ac:dyDescent="0.35">
      <c r="A16061">
        <f t="shared" si="488"/>
        <v>16061</v>
      </c>
      <c r="B16061" s="3" t="s">
        <v>1038</v>
      </c>
      <c r="C16061" s="3" t="s">
        <v>95</v>
      </c>
      <c r="D16061" s="3" t="s">
        <v>54</v>
      </c>
      <c r="E16061">
        <v>2024</v>
      </c>
      <c r="F16061" s="3" t="str">
        <f t="shared" si="489"/>
        <v>RCSpillPRIEST2024</v>
      </c>
      <c r="G16061" s="9">
        <v>4.8612207810245298</v>
      </c>
      <c r="H16061" s="9">
        <v>16.772678628489501</v>
      </c>
      <c r="I16061" s="9">
        <v>8.8299789963340203</v>
      </c>
      <c r="J16061" s="9">
        <v>34.6595004053572</v>
      </c>
      <c r="K16061" s="9">
        <v>8.9210522374270802</v>
      </c>
      <c r="L16061" s="9">
        <v>11.195501781883699</v>
      </c>
      <c r="M16061" s="9">
        <v>7.3546547937138804</v>
      </c>
      <c r="N16061" s="9">
        <v>19.4649592810458</v>
      </c>
      <c r="O16061" s="9">
        <v>41.125593346934401</v>
      </c>
      <c r="P16061" s="9">
        <v>45.369502562990199</v>
      </c>
      <c r="Q16061" s="9">
        <v>24.695840195282901</v>
      </c>
      <c r="R16061" s="9">
        <v>22.083690888894399</v>
      </c>
      <c r="S16061" s="9">
        <v>20.4697364888697</v>
      </c>
      <c r="T16061" s="9">
        <v>7.2489025253263799</v>
      </c>
    </row>
    <row r="16062" spans="1:20" x14ac:dyDescent="0.35">
      <c r="A16062">
        <f t="shared" si="488"/>
        <v>16062</v>
      </c>
      <c r="B16062" s="3" t="s">
        <v>1038</v>
      </c>
      <c r="C16062" s="3" t="s">
        <v>95</v>
      </c>
      <c r="D16062" s="3" t="s">
        <v>54</v>
      </c>
      <c r="E16062">
        <v>2025</v>
      </c>
      <c r="F16062" s="3" t="str">
        <f t="shared" si="489"/>
        <v>RCSpillPRIEST2025</v>
      </c>
      <c r="G16062" s="9">
        <v>10.534384315488699</v>
      </c>
      <c r="H16062" s="9">
        <v>8.0224733772409706</v>
      </c>
      <c r="I16062" s="9">
        <v>10.2911072114909</v>
      </c>
      <c r="J16062" s="9">
        <v>31.518492709449301</v>
      </c>
      <c r="K16062" s="9">
        <v>61.682112503676997</v>
      </c>
      <c r="L16062" s="9">
        <v>13.4746636441901</v>
      </c>
      <c r="M16062" s="9">
        <v>12.904679106549899</v>
      </c>
      <c r="N16062" s="9">
        <v>34.159276307041601</v>
      </c>
      <c r="O16062" s="9">
        <v>72.339053666155905</v>
      </c>
      <c r="P16062" s="9">
        <v>60.0712118032638</v>
      </c>
      <c r="Q16062" s="9">
        <v>25.241337723931402</v>
      </c>
      <c r="R16062" s="9">
        <v>25.0763779366041</v>
      </c>
      <c r="S16062" s="9">
        <v>25.778000280921798</v>
      </c>
      <c r="T16062" s="9">
        <v>3.4123951399222201</v>
      </c>
    </row>
    <row r="16063" spans="1:20" x14ac:dyDescent="0.35">
      <c r="A16063">
        <f t="shared" si="488"/>
        <v>16063</v>
      </c>
      <c r="B16063" s="3" t="s">
        <v>1038</v>
      </c>
      <c r="C16063" s="3" t="s">
        <v>95</v>
      </c>
      <c r="D16063" s="3" t="s">
        <v>54</v>
      </c>
      <c r="E16063">
        <v>2026</v>
      </c>
      <c r="F16063" s="3" t="str">
        <f t="shared" si="489"/>
        <v>RCSpillPRIEST2026</v>
      </c>
      <c r="G16063" s="9">
        <v>5.9762183687076602</v>
      </c>
      <c r="H16063" s="9">
        <v>32.520935072456197</v>
      </c>
      <c r="I16063" s="9">
        <v>62.7966346131386</v>
      </c>
      <c r="J16063" s="9">
        <v>94.210371937918595</v>
      </c>
      <c r="K16063" s="9">
        <v>81.220343913234302</v>
      </c>
      <c r="L16063" s="9">
        <v>42.964277857163303</v>
      </c>
      <c r="M16063" s="9">
        <v>57.7122219419375</v>
      </c>
      <c r="N16063" s="9">
        <v>76.468731167305506</v>
      </c>
      <c r="O16063" s="9">
        <v>57.191568145551003</v>
      </c>
      <c r="P16063" s="9">
        <v>60.320542962458298</v>
      </c>
      <c r="Q16063" s="9">
        <v>28.486097478904</v>
      </c>
      <c r="R16063" s="9">
        <v>24.339188661452699</v>
      </c>
      <c r="S16063" s="9">
        <v>16.2018763976562</v>
      </c>
      <c r="T16063" s="9">
        <v>4.6198644843852001</v>
      </c>
    </row>
    <row r="16064" spans="1:20" x14ac:dyDescent="0.35">
      <c r="A16064">
        <f t="shared" si="488"/>
        <v>16064</v>
      </c>
      <c r="B16064" s="3" t="s">
        <v>1038</v>
      </c>
      <c r="C16064" s="3" t="s">
        <v>95</v>
      </c>
      <c r="D16064" s="3" t="s">
        <v>54</v>
      </c>
      <c r="E16064">
        <v>2027</v>
      </c>
      <c r="F16064" s="3" t="str">
        <f t="shared" si="489"/>
        <v>RCSpillPRIEST2027</v>
      </c>
      <c r="G16064" s="9">
        <v>10.9006927765735</v>
      </c>
      <c r="H16064" s="9">
        <v>20.617669016800601</v>
      </c>
      <c r="I16064" s="9">
        <v>8.1211180025636107</v>
      </c>
      <c r="J16064" s="9">
        <v>21.482065539359901</v>
      </c>
      <c r="K16064" s="9">
        <v>21.289442313395799</v>
      </c>
      <c r="L16064" s="9">
        <v>20.327250077001999</v>
      </c>
      <c r="M16064" s="9">
        <v>9.2998100918265205</v>
      </c>
      <c r="N16064" s="9">
        <v>22.907226114013799</v>
      </c>
      <c r="O16064" s="9">
        <v>41.5140738708198</v>
      </c>
      <c r="P16064" s="9">
        <v>38.405519191617998</v>
      </c>
      <c r="Q16064" s="9">
        <v>20.551292035429601</v>
      </c>
      <c r="R16064" s="9">
        <v>23.8234758784847</v>
      </c>
      <c r="S16064" s="9">
        <v>26.446718379803301</v>
      </c>
      <c r="T16064" s="9">
        <v>3.4046848650208301</v>
      </c>
    </row>
    <row r="16065" spans="1:20" x14ac:dyDescent="0.35">
      <c r="A16065">
        <f t="shared" si="488"/>
        <v>16065</v>
      </c>
      <c r="B16065" s="3" t="s">
        <v>1038</v>
      </c>
      <c r="C16065" s="3" t="s">
        <v>95</v>
      </c>
      <c r="D16065" s="3" t="s">
        <v>54</v>
      </c>
      <c r="E16065">
        <v>2028</v>
      </c>
      <c r="F16065" s="3" t="str">
        <f t="shared" si="489"/>
        <v>RCSpillPRIEST2028</v>
      </c>
      <c r="G16065" s="9">
        <v>5.4441708331142404</v>
      </c>
      <c r="H16065" s="9">
        <v>24.059927166693001</v>
      </c>
      <c r="I16065" s="9">
        <v>13.6528520667349</v>
      </c>
      <c r="J16065" s="9">
        <v>20.137738433039601</v>
      </c>
      <c r="K16065" s="9">
        <v>12.839332654119699</v>
      </c>
      <c r="L16065" s="9">
        <v>10.741571491461</v>
      </c>
      <c r="M16065" s="9">
        <v>4.0370068656847202</v>
      </c>
      <c r="N16065" s="9">
        <v>16.312858262313402</v>
      </c>
      <c r="O16065" s="9">
        <v>34.686138437708301</v>
      </c>
      <c r="P16065" s="9">
        <v>36.2968991919236</v>
      </c>
      <c r="Q16065" s="9">
        <v>25.821958604150598</v>
      </c>
      <c r="R16065" s="9">
        <v>26.8450982616347</v>
      </c>
      <c r="S16065" s="9">
        <v>16.457502921562501</v>
      </c>
      <c r="T16065" s="9">
        <v>5.2031823566138797</v>
      </c>
    </row>
    <row r="16066" spans="1:20" x14ac:dyDescent="0.35">
      <c r="A16066">
        <f t="shared" si="488"/>
        <v>16066</v>
      </c>
      <c r="B16066" s="3" t="s">
        <v>1038</v>
      </c>
      <c r="C16066" s="3" t="s">
        <v>95</v>
      </c>
      <c r="D16066" s="3" t="s">
        <v>54</v>
      </c>
      <c r="E16066">
        <v>2029</v>
      </c>
      <c r="F16066" s="3" t="str">
        <f t="shared" si="489"/>
        <v>RCSpillPRIEST2029</v>
      </c>
      <c r="G16066" s="9">
        <v>7.5224508869125</v>
      </c>
      <c r="H16066" s="9">
        <v>14.570711941134</v>
      </c>
      <c r="I16066" s="9">
        <v>5.3990213153634699</v>
      </c>
      <c r="J16066" s="9">
        <v>6.4949299824932796</v>
      </c>
      <c r="K16066" s="9">
        <v>4.7074065517916601</v>
      </c>
      <c r="L16066" s="9">
        <v>18.383515039712801</v>
      </c>
      <c r="M16066" s="9">
        <v>42.210062264222202</v>
      </c>
      <c r="N16066" s="9">
        <v>42.521145134319397</v>
      </c>
      <c r="O16066" s="9">
        <v>45.271016903931397</v>
      </c>
      <c r="P16066" s="9">
        <v>47.144749835749998</v>
      </c>
      <c r="Q16066" s="9">
        <v>26.7591893870047</v>
      </c>
      <c r="R16066" s="9">
        <v>23.138359453708301</v>
      </c>
      <c r="S16066" s="9">
        <v>17.554316853718696</v>
      </c>
      <c r="T16066" s="9">
        <v>8.6262563650520807</v>
      </c>
    </row>
    <row r="16067" spans="1:20" x14ac:dyDescent="0.35">
      <c r="A16067">
        <f t="shared" ref="A16067:A16130" si="490">A16066+1</f>
        <v>16067</v>
      </c>
      <c r="B16067" s="3" t="s">
        <v>1038</v>
      </c>
      <c r="C16067" s="3" t="s">
        <v>77</v>
      </c>
      <c r="D16067" s="3" t="s">
        <v>54</v>
      </c>
      <c r="E16067">
        <v>2020</v>
      </c>
      <c r="F16067" s="3" t="str">
        <f t="shared" si="489"/>
        <v>RCGenPRIEST2020</v>
      </c>
      <c r="G16067" s="9">
        <v>398.56590679435402</v>
      </c>
      <c r="H16067" s="9">
        <v>699.61853055555503</v>
      </c>
      <c r="I16067" s="9">
        <v>732.48998388888799</v>
      </c>
      <c r="J16067" s="9">
        <v>681.81495967741898</v>
      </c>
      <c r="K16067" s="9">
        <v>667.69286011904705</v>
      </c>
      <c r="L16067" s="9">
        <v>500.336631038978</v>
      </c>
      <c r="M16067" s="9">
        <v>625.59123705555498</v>
      </c>
      <c r="N16067" s="9">
        <v>591.70459333333304</v>
      </c>
      <c r="O16067" s="9">
        <v>655.71081962365599</v>
      </c>
      <c r="P16067" s="9">
        <v>693.48012736111104</v>
      </c>
      <c r="Q16067" s="9">
        <v>654.44737774193504</v>
      </c>
      <c r="R16067" s="9">
        <v>502.01312138888801</v>
      </c>
      <c r="S16067" s="9">
        <v>454.29880611979098</v>
      </c>
      <c r="T16067" s="9">
        <v>400.20072265277702</v>
      </c>
    </row>
    <row r="16068" spans="1:20" x14ac:dyDescent="0.35">
      <c r="A16068">
        <f t="shared" si="490"/>
        <v>16068</v>
      </c>
      <c r="B16068" s="3" t="s">
        <v>1038</v>
      </c>
      <c r="C16068" s="3" t="s">
        <v>77</v>
      </c>
      <c r="D16068" s="3" t="s">
        <v>54</v>
      </c>
      <c r="E16068">
        <v>2021</v>
      </c>
      <c r="F16068" s="3" t="str">
        <f t="shared" si="489"/>
        <v>RCGenPRIEST2021</v>
      </c>
      <c r="G16068" s="9">
        <v>432.80775137096703</v>
      </c>
      <c r="H16068" s="9">
        <v>622.002854166666</v>
      </c>
      <c r="I16068" s="9">
        <v>669.14640252777701</v>
      </c>
      <c r="J16068" s="9">
        <v>639.35237194892397</v>
      </c>
      <c r="K16068" s="9">
        <v>637.17316071428502</v>
      </c>
      <c r="L16068" s="9">
        <v>598.26881827956902</v>
      </c>
      <c r="M16068" s="9">
        <v>639.47274166666602</v>
      </c>
      <c r="N16068" s="9">
        <v>603.95776249999994</v>
      </c>
      <c r="O16068" s="9">
        <v>711.05884086021501</v>
      </c>
      <c r="P16068" s="9">
        <v>696.76950972222198</v>
      </c>
      <c r="Q16068" s="9">
        <v>698.83830245967704</v>
      </c>
      <c r="R16068" s="9">
        <v>719.12693999999999</v>
      </c>
      <c r="S16068" s="9">
        <v>695.14381354166596</v>
      </c>
      <c r="T16068" s="9">
        <v>532.73311015277704</v>
      </c>
    </row>
    <row r="16069" spans="1:20" x14ac:dyDescent="0.35">
      <c r="A16069">
        <f t="shared" si="490"/>
        <v>16069</v>
      </c>
      <c r="B16069" s="3" t="s">
        <v>1038</v>
      </c>
      <c r="C16069" s="3" t="s">
        <v>77</v>
      </c>
      <c r="D16069" s="3" t="s">
        <v>54</v>
      </c>
      <c r="E16069">
        <v>2022</v>
      </c>
      <c r="F16069" s="3" t="str">
        <f t="shared" si="489"/>
        <v>RCGenPRIEST2022</v>
      </c>
      <c r="G16069" s="9">
        <v>460.64655734811799</v>
      </c>
      <c r="H16069" s="9">
        <v>570.89990222222195</v>
      </c>
      <c r="I16069" s="9">
        <v>637.67293277777696</v>
      </c>
      <c r="J16069" s="9">
        <v>634.38474510752599</v>
      </c>
      <c r="K16069" s="9">
        <v>682.17878630952305</v>
      </c>
      <c r="L16069" s="9">
        <v>634.63348872311803</v>
      </c>
      <c r="M16069" s="9">
        <v>558.04338793333295</v>
      </c>
      <c r="N16069" s="9">
        <v>495.56450038888801</v>
      </c>
      <c r="O16069" s="9">
        <v>555.71279165322505</v>
      </c>
      <c r="P16069" s="9">
        <v>694.87833750000004</v>
      </c>
      <c r="Q16069" s="9">
        <v>477.16121327956898</v>
      </c>
      <c r="R16069" s="9">
        <v>316.848917597222</v>
      </c>
      <c r="S16069" s="9">
        <v>330.793531927083</v>
      </c>
      <c r="T16069" s="9">
        <v>290.07278830555498</v>
      </c>
    </row>
    <row r="16070" spans="1:20" x14ac:dyDescent="0.35">
      <c r="A16070">
        <f t="shared" si="490"/>
        <v>16070</v>
      </c>
      <c r="B16070" s="3" t="s">
        <v>1038</v>
      </c>
      <c r="C16070" s="3" t="s">
        <v>77</v>
      </c>
      <c r="D16070" s="3" t="s">
        <v>54</v>
      </c>
      <c r="E16070">
        <v>2023</v>
      </c>
      <c r="F16070" s="3" t="str">
        <f t="shared" si="489"/>
        <v>RCGenPRIEST2023</v>
      </c>
      <c r="G16070" s="9">
        <v>365.039311922043</v>
      </c>
      <c r="H16070" s="9">
        <v>455.210350847222</v>
      </c>
      <c r="I16070" s="9">
        <v>593.23243515277704</v>
      </c>
      <c r="J16070" s="9">
        <v>691.04150403225799</v>
      </c>
      <c r="K16070" s="9">
        <v>692.39046726190395</v>
      </c>
      <c r="L16070" s="9">
        <v>557.60063689516096</v>
      </c>
      <c r="M16070" s="9">
        <v>427.449694788611</v>
      </c>
      <c r="N16070" s="9">
        <v>611.31076208333297</v>
      </c>
      <c r="O16070" s="9">
        <v>563.40561646505296</v>
      </c>
      <c r="P16070" s="9">
        <v>609.69968161351301</v>
      </c>
      <c r="Q16070" s="9">
        <v>694.71132056451597</v>
      </c>
      <c r="R16070" s="9">
        <v>609.892801111111</v>
      </c>
      <c r="S16070" s="9">
        <v>458.00529420051998</v>
      </c>
      <c r="T16070" s="9">
        <v>412.87546873611097</v>
      </c>
    </row>
    <row r="16071" spans="1:20" x14ac:dyDescent="0.35">
      <c r="A16071">
        <f t="shared" si="490"/>
        <v>16071</v>
      </c>
      <c r="B16071" s="3" t="s">
        <v>1038</v>
      </c>
      <c r="C16071" s="3" t="s">
        <v>77</v>
      </c>
      <c r="D16071" s="3" t="s">
        <v>54</v>
      </c>
      <c r="E16071">
        <v>2024</v>
      </c>
      <c r="F16071" s="3" t="str">
        <f t="shared" si="489"/>
        <v>RCGenPRIEST2024</v>
      </c>
      <c r="G16071" s="9">
        <v>512.51413424731095</v>
      </c>
      <c r="H16071" s="9">
        <v>703.67759722222195</v>
      </c>
      <c r="I16071" s="9">
        <v>737.86064027777695</v>
      </c>
      <c r="J16071" s="9">
        <v>675.72343682795702</v>
      </c>
      <c r="K16071" s="9">
        <v>645.16690665178498</v>
      </c>
      <c r="L16071" s="9">
        <v>549.22093358870904</v>
      </c>
      <c r="M16071" s="9">
        <v>580.75108869444398</v>
      </c>
      <c r="N16071" s="9">
        <v>497.26648097222198</v>
      </c>
      <c r="O16071" s="9">
        <v>435.857285846774</v>
      </c>
      <c r="P16071" s="9">
        <v>498.91815541666602</v>
      </c>
      <c r="Q16071" s="9">
        <v>373.558829784946</v>
      </c>
      <c r="R16071" s="9">
        <v>320.91918835277698</v>
      </c>
      <c r="S16071" s="9">
        <v>380.00109750000001</v>
      </c>
      <c r="T16071" s="9">
        <v>389.50944714305501</v>
      </c>
    </row>
    <row r="16072" spans="1:20" x14ac:dyDescent="0.35">
      <c r="A16072">
        <f t="shared" si="490"/>
        <v>16072</v>
      </c>
      <c r="B16072" s="3" t="s">
        <v>1038</v>
      </c>
      <c r="C16072" s="3" t="s">
        <v>77</v>
      </c>
      <c r="D16072" s="3" t="s">
        <v>54</v>
      </c>
      <c r="E16072">
        <v>2025</v>
      </c>
      <c r="F16072" s="3" t="str">
        <f t="shared" si="489"/>
        <v>RCGenPRIEST2025</v>
      </c>
      <c r="G16072" s="9">
        <v>345.36012972849397</v>
      </c>
      <c r="H16072" s="9">
        <v>463.59473843055503</v>
      </c>
      <c r="I16072" s="9">
        <v>640.37229626388796</v>
      </c>
      <c r="J16072" s="9">
        <v>639.14020305107499</v>
      </c>
      <c r="K16072" s="9">
        <v>680.83583630952296</v>
      </c>
      <c r="L16072" s="9">
        <v>650.50505913978498</v>
      </c>
      <c r="M16072" s="9">
        <v>558.17853694444398</v>
      </c>
      <c r="N16072" s="9">
        <v>556.14652555555494</v>
      </c>
      <c r="O16072" s="9">
        <v>687.18715277553702</v>
      </c>
      <c r="P16072" s="9">
        <v>662.09216736111102</v>
      </c>
      <c r="Q16072" s="9">
        <v>481.34297846774098</v>
      </c>
      <c r="R16072" s="9">
        <v>343.62466184444401</v>
      </c>
      <c r="S16072" s="9">
        <v>401.774050244791</v>
      </c>
      <c r="T16072" s="9">
        <v>310.243971722222</v>
      </c>
    </row>
    <row r="16073" spans="1:20" x14ac:dyDescent="0.35">
      <c r="A16073">
        <f t="shared" si="490"/>
        <v>16073</v>
      </c>
      <c r="B16073" s="3" t="s">
        <v>1038</v>
      </c>
      <c r="C16073" s="3" t="s">
        <v>77</v>
      </c>
      <c r="D16073" s="3" t="s">
        <v>54</v>
      </c>
      <c r="E16073">
        <v>2026</v>
      </c>
      <c r="F16073" s="3" t="str">
        <f t="shared" si="489"/>
        <v>RCGenPRIEST2026</v>
      </c>
      <c r="G16073" s="9">
        <v>328.20511190591401</v>
      </c>
      <c r="H16073" s="9">
        <v>696.621676388889</v>
      </c>
      <c r="I16073" s="9">
        <v>726.96547874999999</v>
      </c>
      <c r="J16073" s="9">
        <v>661.66248844085999</v>
      </c>
      <c r="K16073" s="9">
        <v>678.15334732142799</v>
      </c>
      <c r="L16073" s="9">
        <v>693.75181397849406</v>
      </c>
      <c r="M16073" s="9">
        <v>668.61133730555503</v>
      </c>
      <c r="N16073" s="9">
        <v>677.54555855555498</v>
      </c>
      <c r="O16073" s="9">
        <v>722.34081276881705</v>
      </c>
      <c r="P16073" s="9">
        <v>668.84504513888805</v>
      </c>
      <c r="Q16073" s="9">
        <v>485.63052446236497</v>
      </c>
      <c r="R16073" s="9">
        <v>300.6102525</v>
      </c>
      <c r="S16073" s="9">
        <v>312.55913817708301</v>
      </c>
      <c r="T16073" s="9">
        <v>315.520749111111</v>
      </c>
    </row>
    <row r="16074" spans="1:20" x14ac:dyDescent="0.35">
      <c r="A16074">
        <f t="shared" si="490"/>
        <v>16074</v>
      </c>
      <c r="B16074" s="3" t="s">
        <v>1038</v>
      </c>
      <c r="C16074" s="3" t="s">
        <v>77</v>
      </c>
      <c r="D16074" s="3" t="s">
        <v>54</v>
      </c>
      <c r="E16074">
        <v>2027</v>
      </c>
      <c r="F16074" s="3" t="str">
        <f t="shared" si="489"/>
        <v>RCGenPRIEST2027</v>
      </c>
      <c r="G16074" s="9">
        <v>369.06517183736503</v>
      </c>
      <c r="H16074" s="9">
        <v>448.81513588888799</v>
      </c>
      <c r="I16074" s="9">
        <v>485.30613672222199</v>
      </c>
      <c r="J16074" s="9">
        <v>551.50567186424701</v>
      </c>
      <c r="K16074" s="9">
        <v>571.32672755952296</v>
      </c>
      <c r="L16074" s="9">
        <v>404.291460076747</v>
      </c>
      <c r="M16074" s="9">
        <v>553.764347222222</v>
      </c>
      <c r="N16074" s="9">
        <v>458.53334308333302</v>
      </c>
      <c r="O16074" s="9">
        <v>547.63973127553697</v>
      </c>
      <c r="P16074" s="9">
        <v>435.75472606944402</v>
      </c>
      <c r="Q16074" s="9">
        <v>332.56385696236498</v>
      </c>
      <c r="R16074" s="9">
        <v>279.71990555555499</v>
      </c>
      <c r="S16074" s="9">
        <v>390.32252070312501</v>
      </c>
      <c r="T16074" s="9">
        <v>353.79792655555502</v>
      </c>
    </row>
    <row r="16075" spans="1:20" x14ac:dyDescent="0.35">
      <c r="A16075">
        <f t="shared" si="490"/>
        <v>16075</v>
      </c>
      <c r="B16075" s="3" t="s">
        <v>1038</v>
      </c>
      <c r="C16075" s="3" t="s">
        <v>77</v>
      </c>
      <c r="D16075" s="3" t="s">
        <v>54</v>
      </c>
      <c r="E16075">
        <v>2028</v>
      </c>
      <c r="F16075" s="3" t="str">
        <f t="shared" si="489"/>
        <v>RCGenPRIEST2028</v>
      </c>
      <c r="G16075" s="9">
        <v>344.18152724059098</v>
      </c>
      <c r="H16075" s="9">
        <v>433.41340343055498</v>
      </c>
      <c r="I16075" s="9">
        <v>571.85379131944399</v>
      </c>
      <c r="J16075" s="9">
        <v>596.842443548387</v>
      </c>
      <c r="K16075" s="9">
        <v>419.448125520833</v>
      </c>
      <c r="L16075" s="9">
        <v>402.13737133400502</v>
      </c>
      <c r="M16075" s="9">
        <v>459.10320111111099</v>
      </c>
      <c r="N16075" s="9">
        <v>457.68115819444398</v>
      </c>
      <c r="O16075" s="9">
        <v>510.30133031048302</v>
      </c>
      <c r="P16075" s="9">
        <v>404.706807958333</v>
      </c>
      <c r="Q16075" s="9">
        <v>316.29550322580599</v>
      </c>
      <c r="R16075" s="9">
        <v>364.245563888888</v>
      </c>
      <c r="S16075" s="9">
        <v>364.47228645833297</v>
      </c>
      <c r="T16075" s="9">
        <v>239.18551099999999</v>
      </c>
    </row>
    <row r="16076" spans="1:20" x14ac:dyDescent="0.35">
      <c r="A16076">
        <f t="shared" si="490"/>
        <v>16076</v>
      </c>
      <c r="B16076" s="3" t="s">
        <v>1038</v>
      </c>
      <c r="C16076" s="3" t="s">
        <v>77</v>
      </c>
      <c r="D16076" s="3" t="s">
        <v>54</v>
      </c>
      <c r="E16076">
        <v>2029</v>
      </c>
      <c r="F16076" s="3" t="str">
        <f t="shared" si="489"/>
        <v>RCGenPRIEST2029</v>
      </c>
      <c r="G16076" s="9">
        <v>311.65336770161201</v>
      </c>
      <c r="H16076" s="9">
        <v>471.62890027777701</v>
      </c>
      <c r="I16076" s="9">
        <v>404.386186680555</v>
      </c>
      <c r="J16076" s="9">
        <v>543.74441212365502</v>
      </c>
      <c r="K16076" s="9">
        <v>463.64265686011902</v>
      </c>
      <c r="L16076" s="9">
        <v>352.12643258870901</v>
      </c>
      <c r="M16076" s="9">
        <v>523.31789141666604</v>
      </c>
      <c r="N16076" s="9">
        <v>629.40218452777697</v>
      </c>
      <c r="O16076" s="9">
        <v>556.79679227150496</v>
      </c>
      <c r="P16076" s="9">
        <v>620.71822361111094</v>
      </c>
      <c r="Q16076" s="9">
        <v>481.29758024193501</v>
      </c>
      <c r="R16076" s="9">
        <v>370.27996972222201</v>
      </c>
      <c r="S16076" s="9">
        <v>410.66889632812399</v>
      </c>
      <c r="T16076" s="9">
        <v>334.46545223611099</v>
      </c>
    </row>
    <row r="16077" spans="1:20" x14ac:dyDescent="0.35">
      <c r="A16077">
        <f t="shared" si="490"/>
        <v>16077</v>
      </c>
      <c r="B16077" s="3" t="s">
        <v>1038</v>
      </c>
      <c r="C16077" s="3" t="s">
        <v>75</v>
      </c>
      <c r="D16077" s="3" t="s">
        <v>34</v>
      </c>
      <c r="E16077">
        <v>2020</v>
      </c>
      <c r="F16077" s="3" t="str">
        <f t="shared" si="489"/>
        <v>RCElevPRST L2020</v>
      </c>
      <c r="G16077" s="9">
        <v>1.7486745966399999</v>
      </c>
      <c r="H16077" s="9">
        <v>3.8264765003999899</v>
      </c>
      <c r="I16077" s="9">
        <v>1.86187013831999</v>
      </c>
      <c r="J16077" s="9">
        <v>0.88720147195999999</v>
      </c>
      <c r="K16077" s="9">
        <v>0.37402560252</v>
      </c>
      <c r="L16077" s="9">
        <v>0</v>
      </c>
      <c r="M16077" s="9">
        <v>0.88846131451999999</v>
      </c>
      <c r="N16077" s="9">
        <v>3.6205709819999998</v>
      </c>
      <c r="O16077" s="9">
        <v>5.4615487311999997</v>
      </c>
      <c r="P16077" s="9">
        <v>4.595964714</v>
      </c>
      <c r="Q16077" s="9">
        <v>3.11759852496</v>
      </c>
      <c r="R16077" s="9">
        <v>3.10190626724</v>
      </c>
      <c r="S16077" s="9">
        <v>3.05699484848</v>
      </c>
      <c r="T16077" s="9">
        <v>2.9706595438799899</v>
      </c>
    </row>
    <row r="16078" spans="1:20" x14ac:dyDescent="0.35">
      <c r="A16078">
        <f t="shared" si="490"/>
        <v>16078</v>
      </c>
      <c r="B16078" s="3" t="s">
        <v>1038</v>
      </c>
      <c r="C16078" s="3" t="s">
        <v>75</v>
      </c>
      <c r="D16078" s="3" t="s">
        <v>34</v>
      </c>
      <c r="E16078">
        <v>2021</v>
      </c>
      <c r="F16078" s="3" t="str">
        <f t="shared" si="489"/>
        <v>RCElevPRST L2021</v>
      </c>
      <c r="G16078" s="9">
        <v>1.30146657708</v>
      </c>
      <c r="H16078" s="9">
        <v>0.39145342459999999</v>
      </c>
      <c r="I16078" s="9">
        <v>0.52461615851999999</v>
      </c>
      <c r="J16078" s="9">
        <v>0.53788715631999995</v>
      </c>
      <c r="K16078" s="9">
        <v>0.239562671708</v>
      </c>
      <c r="L16078" s="9">
        <v>1.1202231329600001</v>
      </c>
      <c r="M16078" s="9">
        <v>1.62461291288</v>
      </c>
      <c r="N16078" s="9">
        <v>3.9082678415999998</v>
      </c>
      <c r="O16078" s="9">
        <v>5.4312665779999998</v>
      </c>
      <c r="P16078" s="9">
        <v>4.0864830703999999</v>
      </c>
      <c r="Q16078" s="9">
        <v>3.0962435373999999</v>
      </c>
      <c r="R16078" s="9">
        <v>3.1621556129999999</v>
      </c>
      <c r="S16078" s="9">
        <v>3.19792004984</v>
      </c>
      <c r="T16078" s="9">
        <v>2.9706595438799899</v>
      </c>
    </row>
    <row r="16079" spans="1:20" x14ac:dyDescent="0.35">
      <c r="A16079">
        <f t="shared" si="490"/>
        <v>16079</v>
      </c>
      <c r="B16079" s="3" t="s">
        <v>1038</v>
      </c>
      <c r="C16079" s="3" t="s">
        <v>75</v>
      </c>
      <c r="D16079" s="3" t="s">
        <v>34</v>
      </c>
      <c r="E16079">
        <v>2022</v>
      </c>
      <c r="F16079" s="3" t="str">
        <f t="shared" si="489"/>
        <v>RCElevPRST L2022</v>
      </c>
      <c r="G16079" s="9">
        <v>1.2513943970000001</v>
      </c>
      <c r="H16079" s="9">
        <v>0.74372049624000003</v>
      </c>
      <c r="I16079" s="9">
        <v>0.53916996476000001</v>
      </c>
      <c r="J16079" s="9">
        <v>2.0994127968399998</v>
      </c>
      <c r="K16079" s="9">
        <v>1.89280517868</v>
      </c>
      <c r="L16079" s="9">
        <v>1.0391470148799999</v>
      </c>
      <c r="M16079" s="9">
        <v>1.8350000587199999</v>
      </c>
      <c r="N16079" s="9">
        <v>3.58484263439999</v>
      </c>
      <c r="O16079" s="9">
        <v>5.212598592</v>
      </c>
      <c r="P16079" s="9">
        <v>1.98352368551999</v>
      </c>
      <c r="Q16079" s="9">
        <v>3.0375919607199999</v>
      </c>
      <c r="R16079" s="9">
        <v>3.0345210944800001</v>
      </c>
      <c r="S16079" s="9">
        <v>3.02821203916</v>
      </c>
      <c r="T16079" s="9">
        <v>2.9706595438799899</v>
      </c>
    </row>
    <row r="16080" spans="1:20" x14ac:dyDescent="0.35">
      <c r="A16080">
        <f t="shared" si="490"/>
        <v>16080</v>
      </c>
      <c r="B16080" s="3" t="s">
        <v>1038</v>
      </c>
      <c r="C16080" s="3" t="s">
        <v>75</v>
      </c>
      <c r="D16080" s="3" t="s">
        <v>34</v>
      </c>
      <c r="E16080">
        <v>2023</v>
      </c>
      <c r="F16080" s="3" t="str">
        <f t="shared" si="489"/>
        <v>RCElevPRST L2023</v>
      </c>
      <c r="G16080" s="9">
        <v>1.37901251132</v>
      </c>
      <c r="H16080" s="9">
        <v>1.95959651939999</v>
      </c>
      <c r="I16080" s="9">
        <v>0.92320541012000001</v>
      </c>
      <c r="J16080" s="9">
        <v>1.9308530801599999</v>
      </c>
      <c r="K16080" s="9">
        <v>1.6529495279599999</v>
      </c>
      <c r="L16080" s="9">
        <v>0.76713257048000005</v>
      </c>
      <c r="M16080" s="9">
        <v>1.2455249742399901</v>
      </c>
      <c r="N16080" s="9">
        <v>3.1925001021599999</v>
      </c>
      <c r="O16080" s="9">
        <v>4.7641733808</v>
      </c>
      <c r="P16080" s="9">
        <v>1.884678538</v>
      </c>
      <c r="Q16080" s="9">
        <v>3.0286451100399998</v>
      </c>
      <c r="R16080" s="9">
        <v>3.0616569221200001</v>
      </c>
      <c r="S16080" s="9">
        <v>3.0983367133200002</v>
      </c>
      <c r="T16080" s="9">
        <v>2.9706595438799899</v>
      </c>
    </row>
    <row r="16081" spans="1:20" x14ac:dyDescent="0.35">
      <c r="A16081">
        <f t="shared" si="490"/>
        <v>16081</v>
      </c>
      <c r="B16081" s="3" t="s">
        <v>1038</v>
      </c>
      <c r="C16081" s="3" t="s">
        <v>75</v>
      </c>
      <c r="D16081" s="3" t="s">
        <v>34</v>
      </c>
      <c r="E16081">
        <v>2024</v>
      </c>
      <c r="F16081" s="3" t="str">
        <f t="shared" si="489"/>
        <v>RCElevPRST L2024</v>
      </c>
      <c r="G16081" s="9">
        <v>1.468668026</v>
      </c>
      <c r="H16081" s="9">
        <v>2.4644193701999999</v>
      </c>
      <c r="I16081" s="9">
        <v>1.2544094889599999</v>
      </c>
      <c r="J16081" s="9">
        <v>1.7602822085599901</v>
      </c>
      <c r="K16081" s="9">
        <v>1.30199151148</v>
      </c>
      <c r="L16081" s="9">
        <v>0.59527232875999903</v>
      </c>
      <c r="M16081" s="9">
        <v>0.69384516655999995</v>
      </c>
      <c r="N16081" s="9">
        <v>1.7688976943999899</v>
      </c>
      <c r="O16081" s="9">
        <v>3.9778872663999998</v>
      </c>
      <c r="P16081" s="9">
        <v>1.990403607</v>
      </c>
      <c r="Q16081" s="9">
        <v>3.0369423543999998</v>
      </c>
      <c r="R16081" s="9">
        <v>2.8807153152799998</v>
      </c>
      <c r="S16081" s="9">
        <v>2.9917815918000001</v>
      </c>
      <c r="T16081" s="9">
        <v>2.9706595438799899</v>
      </c>
    </row>
    <row r="16082" spans="1:20" x14ac:dyDescent="0.35">
      <c r="A16082">
        <f t="shared" si="490"/>
        <v>16082</v>
      </c>
      <c r="B16082" s="3" t="s">
        <v>1038</v>
      </c>
      <c r="C16082" s="3" t="s">
        <v>75</v>
      </c>
      <c r="D16082" s="3" t="s">
        <v>34</v>
      </c>
      <c r="E16082">
        <v>2025</v>
      </c>
      <c r="F16082" s="3" t="str">
        <f t="shared" si="489"/>
        <v>RCElevPRST L2025</v>
      </c>
      <c r="G16082" s="9">
        <v>1.3367618537999999</v>
      </c>
      <c r="H16082" s="9">
        <v>1.2651837675199999</v>
      </c>
      <c r="I16082" s="9">
        <v>0.59984253887999905</v>
      </c>
      <c r="J16082" s="9">
        <v>2.0672146330799999</v>
      </c>
      <c r="K16082" s="9">
        <v>1.5422441438399901</v>
      </c>
      <c r="L16082" s="9">
        <v>2.1426837956</v>
      </c>
      <c r="M16082" s="9">
        <v>2.0095112191600002</v>
      </c>
      <c r="N16082" s="9">
        <v>3.6904200656000001</v>
      </c>
      <c r="O16082" s="9">
        <v>4.8355644592000004</v>
      </c>
      <c r="P16082" s="9">
        <v>1.99990820048</v>
      </c>
      <c r="Q16082" s="9">
        <v>2.9645899898799999</v>
      </c>
      <c r="R16082" s="9">
        <v>3.00489510928</v>
      </c>
      <c r="S16082" s="9">
        <v>3.0539403864399999</v>
      </c>
      <c r="T16082" s="9">
        <v>2.9094456311600001</v>
      </c>
    </row>
    <row r="16083" spans="1:20" x14ac:dyDescent="0.35">
      <c r="A16083">
        <f t="shared" si="490"/>
        <v>16083</v>
      </c>
      <c r="B16083" s="3" t="s">
        <v>1038</v>
      </c>
      <c r="C16083" s="3" t="s">
        <v>75</v>
      </c>
      <c r="D16083" s="3" t="s">
        <v>34</v>
      </c>
      <c r="E16083">
        <v>2026</v>
      </c>
      <c r="F16083" s="3" t="str">
        <f t="shared" si="489"/>
        <v>RCElevPRST L2026</v>
      </c>
      <c r="G16083" s="9">
        <v>1.52839899904</v>
      </c>
      <c r="H16083" s="9">
        <v>4.6076773127999999</v>
      </c>
      <c r="I16083" s="9">
        <v>3.1750361908400002</v>
      </c>
      <c r="J16083" s="9">
        <v>1.7921752542</v>
      </c>
      <c r="K16083" s="9">
        <v>1.51100070452</v>
      </c>
      <c r="L16083" s="9">
        <v>0.79846459248000001</v>
      </c>
      <c r="M16083" s="9">
        <v>2.1111549232</v>
      </c>
      <c r="N16083" s="9">
        <v>4.22736234</v>
      </c>
      <c r="O16083" s="9">
        <v>3.5276904015999899</v>
      </c>
      <c r="P16083" s="9">
        <v>2.5387861704799999</v>
      </c>
      <c r="Q16083" s="9">
        <v>2.9717881528399999</v>
      </c>
      <c r="R16083" s="9">
        <v>3.02306768203999</v>
      </c>
      <c r="S16083" s="9">
        <v>3.0232350048800001</v>
      </c>
      <c r="T16083" s="9">
        <v>2.4976017859599899</v>
      </c>
    </row>
    <row r="16084" spans="1:20" x14ac:dyDescent="0.35">
      <c r="A16084">
        <f t="shared" si="490"/>
        <v>16084</v>
      </c>
      <c r="B16084" s="3" t="s">
        <v>1038</v>
      </c>
      <c r="C16084" s="3" t="s">
        <v>75</v>
      </c>
      <c r="D16084" s="3" t="s">
        <v>34</v>
      </c>
      <c r="E16084">
        <v>2027</v>
      </c>
      <c r="F16084" s="3" t="str">
        <f t="shared" si="489"/>
        <v>RCElevPRST L2027</v>
      </c>
      <c r="G16084" s="9">
        <v>1.1217848128000001</v>
      </c>
      <c r="H16084" s="9">
        <v>0.33456365899999901</v>
      </c>
      <c r="I16084" s="9">
        <v>0.42194227072000001</v>
      </c>
      <c r="J16084" s="9">
        <v>0.33779856724000001</v>
      </c>
      <c r="K16084" s="9">
        <v>8.8243769227999994E-2</v>
      </c>
      <c r="L16084" s="9">
        <v>0</v>
      </c>
      <c r="M16084" s="9">
        <v>0.44837599859999999</v>
      </c>
      <c r="N16084" s="9">
        <v>3.9953413352</v>
      </c>
      <c r="O16084" s="9">
        <v>5.2159122403999998</v>
      </c>
      <c r="P16084" s="9">
        <v>1.97558733356</v>
      </c>
      <c r="Q16084" s="9">
        <v>3.0668209642800002</v>
      </c>
      <c r="R16084" s="9">
        <v>3.08774288096</v>
      </c>
      <c r="S16084" s="9">
        <v>2.9025066545599998</v>
      </c>
      <c r="T16084" s="9">
        <v>2.9706595438799899</v>
      </c>
    </row>
    <row r="16085" spans="1:20" x14ac:dyDescent="0.35">
      <c r="A16085">
        <f t="shared" si="490"/>
        <v>16085</v>
      </c>
      <c r="B16085" s="3" t="s">
        <v>1038</v>
      </c>
      <c r="C16085" s="3" t="s">
        <v>75</v>
      </c>
      <c r="D16085" s="3" t="s">
        <v>34</v>
      </c>
      <c r="E16085">
        <v>2028</v>
      </c>
      <c r="F16085" s="3" t="str">
        <f t="shared" si="489"/>
        <v>RCElevPRST L2028</v>
      </c>
      <c r="G16085" s="9">
        <v>1.1905577808799901</v>
      </c>
      <c r="H16085" s="9">
        <v>0.22035827476799999</v>
      </c>
      <c r="I16085" s="9">
        <v>0</v>
      </c>
      <c r="J16085" s="9">
        <v>6.8460960195999995E-2</v>
      </c>
      <c r="K16085" s="9">
        <v>4.9743111828000001E-2</v>
      </c>
      <c r="L16085" s="9">
        <v>0.33127953816</v>
      </c>
      <c r="M16085" s="9">
        <v>0.73375986599999998</v>
      </c>
      <c r="N16085" s="9">
        <v>2.5942487706799899</v>
      </c>
      <c r="O16085" s="9">
        <v>4.2830710031999999</v>
      </c>
      <c r="P16085" s="9">
        <v>2.01992460532</v>
      </c>
      <c r="Q16085" s="9">
        <v>2.9629856591200001</v>
      </c>
      <c r="R16085" s="9">
        <v>3.0173426162400001</v>
      </c>
      <c r="S16085" s="9">
        <v>3.0149344796799999</v>
      </c>
      <c r="T16085" s="9">
        <v>2.9706595438799899</v>
      </c>
    </row>
    <row r="16086" spans="1:20" x14ac:dyDescent="0.35">
      <c r="A16086">
        <f t="shared" si="490"/>
        <v>16086</v>
      </c>
      <c r="B16086" s="3" t="s">
        <v>1038</v>
      </c>
      <c r="C16086" s="3" t="s">
        <v>75</v>
      </c>
      <c r="D16086" s="3" t="s">
        <v>34</v>
      </c>
      <c r="E16086">
        <v>2029</v>
      </c>
      <c r="F16086" s="3" t="str">
        <f t="shared" si="489"/>
        <v>RCElevPRST L2029</v>
      </c>
      <c r="G16086" s="9">
        <v>1.3906168424000001</v>
      </c>
      <c r="H16086" s="9">
        <v>0.68809385404000001</v>
      </c>
      <c r="I16086" s="9">
        <v>0.56260500487999998</v>
      </c>
      <c r="J16086" s="9">
        <v>0.74652889527999999</v>
      </c>
      <c r="K16086" s="9">
        <v>0.69324805367999998</v>
      </c>
      <c r="L16086" s="9">
        <v>0.92167981952</v>
      </c>
      <c r="M16086" s="9">
        <v>3.01161755044</v>
      </c>
      <c r="N16086" s="9">
        <v>3.9571851659999999</v>
      </c>
      <c r="O16086" s="9">
        <v>5.1111222107999996</v>
      </c>
      <c r="P16086" s="9">
        <v>1.9953445520399999</v>
      </c>
      <c r="Q16086" s="9">
        <v>3.04070547788</v>
      </c>
      <c r="R16086" s="9">
        <v>2.98959327152</v>
      </c>
      <c r="S16086" s="9">
        <v>2.9782612501600001</v>
      </c>
      <c r="T16086" s="9">
        <v>2.9706595438799899</v>
      </c>
    </row>
    <row r="16087" spans="1:20" x14ac:dyDescent="0.35">
      <c r="A16087">
        <f t="shared" si="490"/>
        <v>16087</v>
      </c>
      <c r="B16087" s="3" t="s">
        <v>1038</v>
      </c>
      <c r="C16087" s="3" t="s">
        <v>86</v>
      </c>
      <c r="D16087" s="3" t="s">
        <v>34</v>
      </c>
      <c r="E16087">
        <v>2020</v>
      </c>
      <c r="F16087" s="3" t="str">
        <f t="shared" si="489"/>
        <v>RCQOutPRST L2020</v>
      </c>
      <c r="G16087" s="9">
        <v>0.89778280005241895</v>
      </c>
      <c r="H16087" s="9">
        <v>1.482348007875</v>
      </c>
      <c r="I16087" s="9">
        <v>2.36490934200694</v>
      </c>
      <c r="J16087" s="9">
        <v>1.13402356529301</v>
      </c>
      <c r="K16087" s="9">
        <v>0.54121278031249997</v>
      </c>
      <c r="L16087" s="9">
        <v>0.38914695400987898</v>
      </c>
      <c r="M16087" s="9">
        <v>0.586142094689861</v>
      </c>
      <c r="N16087" s="9">
        <v>1.86392795623611</v>
      </c>
      <c r="O16087" s="9">
        <v>3.5213313685215</v>
      </c>
      <c r="P16087" s="9">
        <v>6.7465140329999898</v>
      </c>
      <c r="Q16087" s="9">
        <v>1.4539487955887</v>
      </c>
      <c r="R16087" s="9">
        <v>0.22222238422222201</v>
      </c>
      <c r="S16087" s="9">
        <v>0.22197496156901</v>
      </c>
      <c r="T16087" s="9">
        <v>0.33660143710569401</v>
      </c>
    </row>
    <row r="16088" spans="1:20" x14ac:dyDescent="0.35">
      <c r="A16088">
        <f t="shared" si="490"/>
        <v>16088</v>
      </c>
      <c r="B16088" s="3" t="s">
        <v>1038</v>
      </c>
      <c r="C16088" s="3" t="s">
        <v>86</v>
      </c>
      <c r="D16088" s="3" t="s">
        <v>34</v>
      </c>
      <c r="E16088">
        <v>2021</v>
      </c>
      <c r="F16088" s="3" t="str">
        <f t="shared" si="489"/>
        <v>RCQOutPRST L2021</v>
      </c>
      <c r="G16088" s="9">
        <v>1.3724266812741901</v>
      </c>
      <c r="H16088" s="9">
        <v>1.0064781788327699</v>
      </c>
      <c r="I16088" s="9">
        <v>0.64471142968263795</v>
      </c>
      <c r="J16088" s="9">
        <v>0.58973372895161202</v>
      </c>
      <c r="K16088" s="9">
        <v>0.50830645249999995</v>
      </c>
      <c r="L16088" s="9">
        <v>0.52299469198252602</v>
      </c>
      <c r="M16088" s="9">
        <v>1.5875242199444399</v>
      </c>
      <c r="N16088" s="9">
        <v>2.2174027463291601</v>
      </c>
      <c r="O16088" s="9">
        <v>4.3986286016034901</v>
      </c>
      <c r="P16088" s="9">
        <v>3.8158000721944401</v>
      </c>
      <c r="Q16088" s="9">
        <v>1.48114779152553</v>
      </c>
      <c r="R16088" s="9">
        <v>0.51920603486111105</v>
      </c>
      <c r="S16088" s="9">
        <v>0.58168780368489503</v>
      </c>
      <c r="T16088" s="9">
        <v>0.40141151333402703</v>
      </c>
    </row>
    <row r="16089" spans="1:20" x14ac:dyDescent="0.35">
      <c r="A16089">
        <f t="shared" si="490"/>
        <v>16089</v>
      </c>
      <c r="B16089" s="3" t="s">
        <v>1038</v>
      </c>
      <c r="C16089" s="3" t="s">
        <v>86</v>
      </c>
      <c r="D16089" s="3" t="s">
        <v>34</v>
      </c>
      <c r="E16089">
        <v>2022</v>
      </c>
      <c r="F16089" s="3" t="str">
        <f t="shared" si="489"/>
        <v>RCQOutPRST L2022</v>
      </c>
      <c r="G16089" s="9">
        <v>0.98430081444690798</v>
      </c>
      <c r="H16089" s="9">
        <v>0.78565129920763799</v>
      </c>
      <c r="I16089" s="9">
        <v>0.77744311910222197</v>
      </c>
      <c r="J16089" s="9">
        <v>1.1123208934287601</v>
      </c>
      <c r="K16089" s="9">
        <v>2.19215942246875</v>
      </c>
      <c r="L16089" s="9">
        <v>1.4243241584983799</v>
      </c>
      <c r="M16089" s="9">
        <v>1.3110129592874999</v>
      </c>
      <c r="N16089" s="9">
        <v>3.1153547106111099</v>
      </c>
      <c r="O16089" s="9">
        <v>4.7070306897983798</v>
      </c>
      <c r="P16089" s="9">
        <v>4.5569220340840904</v>
      </c>
      <c r="Q16089" s="9">
        <v>0.27694091873743198</v>
      </c>
      <c r="R16089" s="9">
        <v>0.86308343220749995</v>
      </c>
      <c r="S16089" s="9">
        <v>9.2924672184895807E-2</v>
      </c>
      <c r="T16089" s="9">
        <v>4.8131985761805503E-2</v>
      </c>
    </row>
    <row r="16090" spans="1:20" x14ac:dyDescent="0.35">
      <c r="A16090">
        <f t="shared" si="490"/>
        <v>16090</v>
      </c>
      <c r="B16090" s="3" t="s">
        <v>1038</v>
      </c>
      <c r="C16090" s="3" t="s">
        <v>86</v>
      </c>
      <c r="D16090" s="3" t="s">
        <v>34</v>
      </c>
      <c r="E16090">
        <v>2023</v>
      </c>
      <c r="F16090" s="3" t="str">
        <f t="shared" si="489"/>
        <v>RCQOutPRST L2023</v>
      </c>
      <c r="G16090" s="9">
        <v>0.98007746986370903</v>
      </c>
      <c r="H16090" s="9">
        <v>1.11813776924062</v>
      </c>
      <c r="I16090" s="9">
        <v>1.16503131926319</v>
      </c>
      <c r="J16090" s="9">
        <v>1.0537611901908599</v>
      </c>
      <c r="K16090" s="9">
        <v>1.4990248019166601</v>
      </c>
      <c r="L16090" s="9">
        <v>1.09369809777553</v>
      </c>
      <c r="M16090" s="9">
        <v>1.06238448030555</v>
      </c>
      <c r="N16090" s="9">
        <v>1.9174266497361101</v>
      </c>
      <c r="O16090" s="9">
        <v>2.9905339032352098</v>
      </c>
      <c r="P16090" s="9">
        <v>2.2936589751736101</v>
      </c>
      <c r="Q16090" s="9">
        <v>0.61463853622782205</v>
      </c>
      <c r="R16090" s="9">
        <v>0.48908067220833301</v>
      </c>
      <c r="S16090" s="9">
        <v>0.23102096319531201</v>
      </c>
      <c r="T16090" s="9">
        <v>0.40933362428194398</v>
      </c>
    </row>
    <row r="16091" spans="1:20" x14ac:dyDescent="0.35">
      <c r="A16091">
        <f t="shared" si="490"/>
        <v>16091</v>
      </c>
      <c r="B16091" s="3" t="s">
        <v>1038</v>
      </c>
      <c r="C16091" s="3" t="s">
        <v>86</v>
      </c>
      <c r="D16091" s="3" t="s">
        <v>34</v>
      </c>
      <c r="E16091">
        <v>2024</v>
      </c>
      <c r="F16091" s="3" t="str">
        <f t="shared" si="489"/>
        <v>RCQOutPRST L2024</v>
      </c>
      <c r="G16091" s="9">
        <v>1.4472077316854799</v>
      </c>
      <c r="H16091" s="9">
        <v>1.1987396682430498</v>
      </c>
      <c r="I16091" s="9">
        <v>1.7481372323333297</v>
      </c>
      <c r="J16091" s="9">
        <v>1.22124056986223</v>
      </c>
      <c r="K16091" s="9">
        <v>1.1458106279400999</v>
      </c>
      <c r="L16091" s="9">
        <v>0.96288684270766101</v>
      </c>
      <c r="M16091" s="9">
        <v>0.65011321698749902</v>
      </c>
      <c r="N16091" s="9">
        <v>0.78115056431805496</v>
      </c>
      <c r="O16091" s="9">
        <v>2.58509122647849</v>
      </c>
      <c r="P16091" s="9">
        <v>1.83323892694444</v>
      </c>
      <c r="Q16091" s="9">
        <v>0.1976600737459</v>
      </c>
      <c r="R16091" s="9">
        <v>0.99101948490611103</v>
      </c>
      <c r="S16091" s="9">
        <v>0.55345634479535399</v>
      </c>
      <c r="T16091" s="9">
        <v>0.207401344164729</v>
      </c>
    </row>
    <row r="16092" spans="1:20" x14ac:dyDescent="0.35">
      <c r="A16092">
        <f t="shared" si="490"/>
        <v>16092</v>
      </c>
      <c r="B16092" s="3" t="s">
        <v>1038</v>
      </c>
      <c r="C16092" s="3" t="s">
        <v>86</v>
      </c>
      <c r="D16092" s="3" t="s">
        <v>34</v>
      </c>
      <c r="E16092">
        <v>2025</v>
      </c>
      <c r="F16092" s="3" t="str">
        <f t="shared" si="489"/>
        <v>RCQOutPRST L2025</v>
      </c>
      <c r="G16092" s="9">
        <v>1.0725626873387</v>
      </c>
      <c r="H16092" s="9">
        <v>1.1808007176008699</v>
      </c>
      <c r="I16092" s="9">
        <v>0.92533118348611099</v>
      </c>
      <c r="J16092" s="9">
        <v>1.5271583047668</v>
      </c>
      <c r="K16092" s="9">
        <v>1.4275842596041597</v>
      </c>
      <c r="L16092" s="9">
        <v>0.955724006633064</v>
      </c>
      <c r="M16092" s="9">
        <v>2.3198183328570798</v>
      </c>
      <c r="N16092" s="9">
        <v>2.35442417136111</v>
      </c>
      <c r="O16092" s="9">
        <v>3.5912807003763403</v>
      </c>
      <c r="P16092" s="9">
        <v>2.3573341180418699</v>
      </c>
      <c r="Q16092" s="9">
        <v>4.8956368077956898E-2</v>
      </c>
      <c r="R16092" s="9">
        <v>0.24219998162499901</v>
      </c>
      <c r="S16092" s="9">
        <v>0.351509091283984</v>
      </c>
      <c r="T16092" s="9">
        <v>0.80391195341187405</v>
      </c>
    </row>
    <row r="16093" spans="1:20" x14ac:dyDescent="0.35">
      <c r="A16093">
        <f t="shared" si="490"/>
        <v>16093</v>
      </c>
      <c r="B16093" s="3" t="s">
        <v>1038</v>
      </c>
      <c r="C16093" s="3" t="s">
        <v>86</v>
      </c>
      <c r="D16093" s="3" t="s">
        <v>34</v>
      </c>
      <c r="E16093">
        <v>2026</v>
      </c>
      <c r="F16093" s="3" t="str">
        <f t="shared" si="489"/>
        <v>RCQOutPRST L2026</v>
      </c>
      <c r="G16093" s="9">
        <v>1.4019144879287599</v>
      </c>
      <c r="H16093" s="9">
        <v>1.9635188558124901</v>
      </c>
      <c r="I16093" s="9">
        <v>3.5797525521527702</v>
      </c>
      <c r="J16093" s="9">
        <v>2.85205401965053</v>
      </c>
      <c r="K16093" s="9">
        <v>1.2778447633926999</v>
      </c>
      <c r="L16093" s="9">
        <v>1.17954304007251</v>
      </c>
      <c r="M16093" s="9">
        <v>1.5362838029777699</v>
      </c>
      <c r="N16093" s="9">
        <v>2.6836670935277702</v>
      </c>
      <c r="O16093" s="9">
        <v>3.0932984742069798</v>
      </c>
      <c r="P16093" s="9">
        <v>2.4393571387499899</v>
      </c>
      <c r="Q16093" s="9">
        <v>0.26476814629435402</v>
      </c>
      <c r="R16093" s="9">
        <v>0.497389585408333</v>
      </c>
      <c r="S16093" s="9">
        <v>0.41558506228385406</v>
      </c>
      <c r="T16093" s="9">
        <v>0.23387268991041599</v>
      </c>
    </row>
    <row r="16094" spans="1:20" x14ac:dyDescent="0.35">
      <c r="A16094">
        <f t="shared" si="490"/>
        <v>16094</v>
      </c>
      <c r="B16094" s="3" t="s">
        <v>1038</v>
      </c>
      <c r="C16094" s="3" t="s">
        <v>86</v>
      </c>
      <c r="D16094" s="3" t="s">
        <v>34</v>
      </c>
      <c r="E16094">
        <v>2027</v>
      </c>
      <c r="F16094" s="3" t="str">
        <f t="shared" si="489"/>
        <v>RCQOutPRST L2027</v>
      </c>
      <c r="G16094" s="9">
        <v>0.80266289655981105</v>
      </c>
      <c r="H16094" s="9">
        <v>0.82443169688493001</v>
      </c>
      <c r="I16094" s="9">
        <v>0.696853494514722</v>
      </c>
      <c r="J16094" s="9">
        <v>0.49660665945295601</v>
      </c>
      <c r="K16094" s="9">
        <v>0.40008485126541599</v>
      </c>
      <c r="L16094" s="9">
        <v>0.227187027837432</v>
      </c>
      <c r="M16094" s="9">
        <v>0.73547515960527698</v>
      </c>
      <c r="N16094" s="9">
        <v>1.57673080820694</v>
      </c>
      <c r="O16094" s="9">
        <v>3.3131848534542998</v>
      </c>
      <c r="P16094" s="9">
        <v>2.639096130125</v>
      </c>
      <c r="Q16094" s="9">
        <v>0.18619475236297001</v>
      </c>
      <c r="R16094" s="9">
        <v>0.75130169849583295</v>
      </c>
      <c r="S16094" s="9">
        <v>0.96892856874479105</v>
      </c>
      <c r="T16094" s="9">
        <v>0.47698800200138802</v>
      </c>
    </row>
    <row r="16095" spans="1:20" x14ac:dyDescent="0.35">
      <c r="A16095">
        <f t="shared" si="490"/>
        <v>16095</v>
      </c>
      <c r="B16095" s="3" t="s">
        <v>1038</v>
      </c>
      <c r="C16095" s="3" t="s">
        <v>86</v>
      </c>
      <c r="D16095" s="3" t="s">
        <v>34</v>
      </c>
      <c r="E16095">
        <v>2028</v>
      </c>
      <c r="F16095" s="3" t="str">
        <f t="shared" si="489"/>
        <v>RCQOutPRST L2028</v>
      </c>
      <c r="G16095" s="9">
        <v>1.0182198893924701</v>
      </c>
      <c r="H16095" s="9">
        <v>0.81933167429312403</v>
      </c>
      <c r="I16095" s="9">
        <v>0.38399322733430502</v>
      </c>
      <c r="J16095" s="9">
        <v>0.27759156296196202</v>
      </c>
      <c r="K16095" s="9">
        <v>0.26986178021301999</v>
      </c>
      <c r="L16095" s="9">
        <v>0.24657801730013401</v>
      </c>
      <c r="M16095" s="9">
        <v>0.688318131724999</v>
      </c>
      <c r="N16095" s="9">
        <v>1.2824299988791601</v>
      </c>
      <c r="O16095" s="9">
        <v>3.12723191723118</v>
      </c>
      <c r="P16095" s="9">
        <v>1.7775369698333301</v>
      </c>
      <c r="Q16095" s="9">
        <v>0.18170557649059099</v>
      </c>
      <c r="R16095" s="9">
        <v>0.36733691837499999</v>
      </c>
      <c r="S16095" s="9">
        <v>4.3041692084635402E-2</v>
      </c>
      <c r="T16095" s="9">
        <v>9.2680735048611101E-2</v>
      </c>
    </row>
    <row r="16096" spans="1:20" x14ac:dyDescent="0.35">
      <c r="A16096">
        <f t="shared" si="490"/>
        <v>16096</v>
      </c>
      <c r="B16096" s="3" t="s">
        <v>1038</v>
      </c>
      <c r="C16096" s="3" t="s">
        <v>86</v>
      </c>
      <c r="D16096" s="3" t="s">
        <v>34</v>
      </c>
      <c r="E16096">
        <v>2029</v>
      </c>
      <c r="F16096" s="3" t="str">
        <f t="shared" si="489"/>
        <v>RCQOutPRST L2029</v>
      </c>
      <c r="G16096" s="9">
        <v>0.80243946747849404</v>
      </c>
      <c r="H16096" s="9">
        <v>0.81602094846805495</v>
      </c>
      <c r="I16096" s="9">
        <v>0.853128996963055</v>
      </c>
      <c r="J16096" s="9">
        <v>1.0567400958803701</v>
      </c>
      <c r="K16096" s="9">
        <v>0.79456427618333303</v>
      </c>
      <c r="L16096" s="9">
        <v>0.90969793865322501</v>
      </c>
      <c r="M16096" s="9">
        <v>2.1737451171138802</v>
      </c>
      <c r="N16096" s="9">
        <v>2.8747494955277699</v>
      </c>
      <c r="O16096" s="9">
        <v>4.5090611389358202</v>
      </c>
      <c r="P16096" s="9">
        <v>2.69393394880555</v>
      </c>
      <c r="Q16096" s="9">
        <v>0.31349664243615499</v>
      </c>
      <c r="R16096" s="9">
        <v>0.75134675455</v>
      </c>
      <c r="S16096" s="9">
        <v>0.73024338882669204</v>
      </c>
      <c r="T16096" s="9">
        <v>0.46624474246874997</v>
      </c>
    </row>
    <row r="16097" spans="1:20" x14ac:dyDescent="0.35">
      <c r="A16097">
        <f t="shared" si="490"/>
        <v>16097</v>
      </c>
      <c r="B16097" s="3" t="s">
        <v>1038</v>
      </c>
      <c r="C16097" s="3" t="s">
        <v>95</v>
      </c>
      <c r="D16097" s="3" t="s">
        <v>34</v>
      </c>
      <c r="E16097">
        <v>2020</v>
      </c>
      <c r="F16097" s="3" t="str">
        <f t="shared" si="489"/>
        <v>RCSpillPRST L2020</v>
      </c>
      <c r="G16097" s="9">
        <v>0.89778280005241895</v>
      </c>
      <c r="H16097" s="9">
        <v>1.482348007875</v>
      </c>
      <c r="I16097" s="9">
        <v>2.36490934200694</v>
      </c>
      <c r="J16097" s="9">
        <v>1.13402356529301</v>
      </c>
      <c r="K16097" s="9">
        <v>0.54121278031249997</v>
      </c>
      <c r="L16097" s="9">
        <v>0.38914695400987898</v>
      </c>
      <c r="M16097" s="9">
        <v>0.586142094689861</v>
      </c>
      <c r="N16097" s="9">
        <v>1.86392795623611</v>
      </c>
      <c r="O16097" s="9">
        <v>3.5213313685215</v>
      </c>
      <c r="P16097" s="9">
        <v>6.7465140329999898</v>
      </c>
      <c r="Q16097" s="9">
        <v>1.4539487955887</v>
      </c>
      <c r="R16097" s="9">
        <v>0.22222238422222201</v>
      </c>
      <c r="S16097" s="9">
        <v>0.22197496156901</v>
      </c>
      <c r="T16097" s="9">
        <v>0.33660143710569401</v>
      </c>
    </row>
    <row r="16098" spans="1:20" x14ac:dyDescent="0.35">
      <c r="A16098">
        <f t="shared" si="490"/>
        <v>16098</v>
      </c>
      <c r="B16098" s="3" t="s">
        <v>1038</v>
      </c>
      <c r="C16098" s="3" t="s">
        <v>95</v>
      </c>
      <c r="D16098" s="3" t="s">
        <v>34</v>
      </c>
      <c r="E16098">
        <v>2021</v>
      </c>
      <c r="F16098" s="3" t="str">
        <f t="shared" si="489"/>
        <v>RCSpillPRST L2021</v>
      </c>
      <c r="G16098" s="9">
        <v>1.3724266812741901</v>
      </c>
      <c r="H16098" s="9">
        <v>1.0064781788327699</v>
      </c>
      <c r="I16098" s="9">
        <v>0.64471142968263795</v>
      </c>
      <c r="J16098" s="9">
        <v>0.58973372895161202</v>
      </c>
      <c r="K16098" s="9">
        <v>0.50830645249999995</v>
      </c>
      <c r="L16098" s="9">
        <v>0.52299469198252602</v>
      </c>
      <c r="M16098" s="9">
        <v>1.5875242199444399</v>
      </c>
      <c r="N16098" s="9">
        <v>2.2174027463291601</v>
      </c>
      <c r="O16098" s="9">
        <v>4.3986286016034901</v>
      </c>
      <c r="P16098" s="9">
        <v>3.8158000721944401</v>
      </c>
      <c r="Q16098" s="9">
        <v>1.48114779152553</v>
      </c>
      <c r="R16098" s="9">
        <v>0.51920603486111105</v>
      </c>
      <c r="S16098" s="9">
        <v>0.58168780368489503</v>
      </c>
      <c r="T16098" s="9">
        <v>0.40141151333402703</v>
      </c>
    </row>
    <row r="16099" spans="1:20" x14ac:dyDescent="0.35">
      <c r="A16099">
        <f t="shared" si="490"/>
        <v>16099</v>
      </c>
      <c r="B16099" s="3" t="s">
        <v>1038</v>
      </c>
      <c r="C16099" s="3" t="s">
        <v>95</v>
      </c>
      <c r="D16099" s="3" t="s">
        <v>34</v>
      </c>
      <c r="E16099">
        <v>2022</v>
      </c>
      <c r="F16099" s="3" t="str">
        <f t="shared" si="489"/>
        <v>RCSpillPRST L2022</v>
      </c>
      <c r="G16099" s="9">
        <v>0.98430081444690798</v>
      </c>
      <c r="H16099" s="9">
        <v>0.78565129920763799</v>
      </c>
      <c r="I16099" s="9">
        <v>0.77744311910222197</v>
      </c>
      <c r="J16099" s="9">
        <v>1.1123208934287601</v>
      </c>
      <c r="K16099" s="9">
        <v>2.19215942246875</v>
      </c>
      <c r="L16099" s="9">
        <v>1.4243241584983799</v>
      </c>
      <c r="M16099" s="9">
        <v>1.3110129592874999</v>
      </c>
      <c r="N16099" s="9">
        <v>3.1153547106111099</v>
      </c>
      <c r="O16099" s="9">
        <v>4.7070306897983798</v>
      </c>
      <c r="P16099" s="9">
        <v>4.5569220340840904</v>
      </c>
      <c r="Q16099" s="9">
        <v>0.27694091873743198</v>
      </c>
      <c r="R16099" s="9">
        <v>0.86308343220749995</v>
      </c>
      <c r="S16099" s="9">
        <v>9.2924672184895807E-2</v>
      </c>
      <c r="T16099" s="9">
        <v>4.8131985761805503E-2</v>
      </c>
    </row>
    <row r="16100" spans="1:20" x14ac:dyDescent="0.35">
      <c r="A16100">
        <f t="shared" si="490"/>
        <v>16100</v>
      </c>
      <c r="B16100" s="3" t="s">
        <v>1038</v>
      </c>
      <c r="C16100" s="3" t="s">
        <v>95</v>
      </c>
      <c r="D16100" s="3" t="s">
        <v>34</v>
      </c>
      <c r="E16100">
        <v>2023</v>
      </c>
      <c r="F16100" s="3" t="str">
        <f t="shared" si="489"/>
        <v>RCSpillPRST L2023</v>
      </c>
      <c r="G16100" s="9">
        <v>0.98007746986370903</v>
      </c>
      <c r="H16100" s="9">
        <v>1.11813776924062</v>
      </c>
      <c r="I16100" s="9">
        <v>1.16503131926319</v>
      </c>
      <c r="J16100" s="9">
        <v>1.0537611901908599</v>
      </c>
      <c r="K16100" s="9">
        <v>1.4990248019166601</v>
      </c>
      <c r="L16100" s="9">
        <v>1.09369809777553</v>
      </c>
      <c r="M16100" s="9">
        <v>1.06238448030555</v>
      </c>
      <c r="N16100" s="9">
        <v>1.9174266497361101</v>
      </c>
      <c r="O16100" s="9">
        <v>2.9905339032352098</v>
      </c>
      <c r="P16100" s="9">
        <v>2.2936589751736101</v>
      </c>
      <c r="Q16100" s="9">
        <v>0.61463853622782205</v>
      </c>
      <c r="R16100" s="9">
        <v>0.48908067220833301</v>
      </c>
      <c r="S16100" s="9">
        <v>0.23102096319531201</v>
      </c>
      <c r="T16100" s="9">
        <v>0.40933362428194398</v>
      </c>
    </row>
    <row r="16101" spans="1:20" x14ac:dyDescent="0.35">
      <c r="A16101">
        <f t="shared" si="490"/>
        <v>16101</v>
      </c>
      <c r="B16101" s="3" t="s">
        <v>1038</v>
      </c>
      <c r="C16101" s="3" t="s">
        <v>95</v>
      </c>
      <c r="D16101" s="3" t="s">
        <v>34</v>
      </c>
      <c r="E16101">
        <v>2024</v>
      </c>
      <c r="F16101" s="3" t="str">
        <f t="shared" si="489"/>
        <v>RCSpillPRST L2024</v>
      </c>
      <c r="G16101" s="9">
        <v>1.4472077316854799</v>
      </c>
      <c r="H16101" s="9">
        <v>1.1987396682430498</v>
      </c>
      <c r="I16101" s="9">
        <v>1.7481372323333297</v>
      </c>
      <c r="J16101" s="9">
        <v>1.22124056986223</v>
      </c>
      <c r="K16101" s="9">
        <v>1.1458106279400999</v>
      </c>
      <c r="L16101" s="9">
        <v>0.96288684270766101</v>
      </c>
      <c r="M16101" s="9">
        <v>0.65011321698749902</v>
      </c>
      <c r="N16101" s="9">
        <v>0.78115056431805496</v>
      </c>
      <c r="O16101" s="9">
        <v>2.58509122647849</v>
      </c>
      <c r="P16101" s="9">
        <v>1.83323892694444</v>
      </c>
      <c r="Q16101" s="9">
        <v>0.1976600737459</v>
      </c>
      <c r="R16101" s="9">
        <v>0.99101948490611103</v>
      </c>
      <c r="S16101" s="9">
        <v>0.55345634479535399</v>
      </c>
      <c r="T16101" s="9">
        <v>0.207401344164729</v>
      </c>
    </row>
    <row r="16102" spans="1:20" x14ac:dyDescent="0.35">
      <c r="A16102">
        <f t="shared" si="490"/>
        <v>16102</v>
      </c>
      <c r="B16102" s="3" t="s">
        <v>1038</v>
      </c>
      <c r="C16102" s="3" t="s">
        <v>95</v>
      </c>
      <c r="D16102" s="3" t="s">
        <v>34</v>
      </c>
      <c r="E16102">
        <v>2025</v>
      </c>
      <c r="F16102" s="3" t="str">
        <f t="shared" si="489"/>
        <v>RCSpillPRST L2025</v>
      </c>
      <c r="G16102" s="9">
        <v>1.0725626873387</v>
      </c>
      <c r="H16102" s="9">
        <v>1.1808007176008699</v>
      </c>
      <c r="I16102" s="9">
        <v>0.92533118348611099</v>
      </c>
      <c r="J16102" s="9">
        <v>1.5271583047668</v>
      </c>
      <c r="K16102" s="9">
        <v>1.4275842596041597</v>
      </c>
      <c r="L16102" s="9">
        <v>0.955724006633064</v>
      </c>
      <c r="M16102" s="9">
        <v>2.3198183328570798</v>
      </c>
      <c r="N16102" s="9">
        <v>2.35442417136111</v>
      </c>
      <c r="O16102" s="9">
        <v>3.5912807003763403</v>
      </c>
      <c r="P16102" s="9">
        <v>2.3573341180418699</v>
      </c>
      <c r="Q16102" s="9">
        <v>4.8956368077956898E-2</v>
      </c>
      <c r="R16102" s="9">
        <v>0.24219998162499901</v>
      </c>
      <c r="S16102" s="9">
        <v>0.351509091283984</v>
      </c>
      <c r="T16102" s="9">
        <v>0.80391195341187405</v>
      </c>
    </row>
    <row r="16103" spans="1:20" x14ac:dyDescent="0.35">
      <c r="A16103">
        <f t="shared" si="490"/>
        <v>16103</v>
      </c>
      <c r="B16103" s="3" t="s">
        <v>1038</v>
      </c>
      <c r="C16103" s="3" t="s">
        <v>95</v>
      </c>
      <c r="D16103" s="3" t="s">
        <v>34</v>
      </c>
      <c r="E16103">
        <v>2026</v>
      </c>
      <c r="F16103" s="3" t="str">
        <f t="shared" si="489"/>
        <v>RCSpillPRST L2026</v>
      </c>
      <c r="G16103" s="9">
        <v>1.4019144879287599</v>
      </c>
      <c r="H16103" s="9">
        <v>1.9635188558124901</v>
      </c>
      <c r="I16103" s="9">
        <v>3.5797525521527702</v>
      </c>
      <c r="J16103" s="9">
        <v>2.85205401965053</v>
      </c>
      <c r="K16103" s="9">
        <v>1.2778447633926999</v>
      </c>
      <c r="L16103" s="9">
        <v>1.17954304007251</v>
      </c>
      <c r="M16103" s="9">
        <v>1.5362838029777699</v>
      </c>
      <c r="N16103" s="9">
        <v>2.6836670935277702</v>
      </c>
      <c r="O16103" s="9">
        <v>3.0932984742069798</v>
      </c>
      <c r="P16103" s="9">
        <v>2.4393571387499899</v>
      </c>
      <c r="Q16103" s="9">
        <v>0.26476814629435402</v>
      </c>
      <c r="R16103" s="9">
        <v>0.497389585408333</v>
      </c>
      <c r="S16103" s="9">
        <v>0.41558506228385406</v>
      </c>
      <c r="T16103" s="9">
        <v>0.23387268991041599</v>
      </c>
    </row>
    <row r="16104" spans="1:20" x14ac:dyDescent="0.35">
      <c r="A16104">
        <f t="shared" si="490"/>
        <v>16104</v>
      </c>
      <c r="B16104" s="3" t="s">
        <v>1038</v>
      </c>
      <c r="C16104" s="3" t="s">
        <v>95</v>
      </c>
      <c r="D16104" s="3" t="s">
        <v>34</v>
      </c>
      <c r="E16104">
        <v>2027</v>
      </c>
      <c r="F16104" s="3" t="str">
        <f t="shared" si="489"/>
        <v>RCSpillPRST L2027</v>
      </c>
      <c r="G16104" s="9">
        <v>0.80266289655981105</v>
      </c>
      <c r="H16104" s="9">
        <v>0.82443169688493001</v>
      </c>
      <c r="I16104" s="9">
        <v>0.696853494514722</v>
      </c>
      <c r="J16104" s="9">
        <v>0.49660665945295601</v>
      </c>
      <c r="K16104" s="9">
        <v>0.40008485126541599</v>
      </c>
      <c r="L16104" s="9">
        <v>0.227187027837432</v>
      </c>
      <c r="M16104" s="9">
        <v>0.73547515960527698</v>
      </c>
      <c r="N16104" s="9">
        <v>1.57673080820694</v>
      </c>
      <c r="O16104" s="9">
        <v>3.3131848534542998</v>
      </c>
      <c r="P16104" s="9">
        <v>2.639096130125</v>
      </c>
      <c r="Q16104" s="9">
        <v>0.18619475236297001</v>
      </c>
      <c r="R16104" s="9">
        <v>0.75130169849583295</v>
      </c>
      <c r="S16104" s="9">
        <v>0.96892856874479105</v>
      </c>
      <c r="T16104" s="9">
        <v>0.47698800200138802</v>
      </c>
    </row>
    <row r="16105" spans="1:20" x14ac:dyDescent="0.35">
      <c r="A16105">
        <f t="shared" si="490"/>
        <v>16105</v>
      </c>
      <c r="B16105" s="3" t="s">
        <v>1038</v>
      </c>
      <c r="C16105" s="3" t="s">
        <v>95</v>
      </c>
      <c r="D16105" s="3" t="s">
        <v>34</v>
      </c>
      <c r="E16105">
        <v>2028</v>
      </c>
      <c r="F16105" s="3" t="str">
        <f t="shared" si="489"/>
        <v>RCSpillPRST L2028</v>
      </c>
      <c r="G16105" s="9">
        <v>1.0182198893924701</v>
      </c>
      <c r="H16105" s="9">
        <v>0.81933167429312403</v>
      </c>
      <c r="I16105" s="9">
        <v>0.38399322733430502</v>
      </c>
      <c r="J16105" s="9">
        <v>0.27759156296196202</v>
      </c>
      <c r="K16105" s="9">
        <v>0.26986178021301999</v>
      </c>
      <c r="L16105" s="9">
        <v>0.24657801730013401</v>
      </c>
      <c r="M16105" s="9">
        <v>0.688318131724999</v>
      </c>
      <c r="N16105" s="9">
        <v>1.2824299988791601</v>
      </c>
      <c r="O16105" s="9">
        <v>3.12723191723118</v>
      </c>
      <c r="P16105" s="9">
        <v>1.7775369698333301</v>
      </c>
      <c r="Q16105" s="9">
        <v>0.18170557649059099</v>
      </c>
      <c r="R16105" s="9">
        <v>0.36733691837499999</v>
      </c>
      <c r="S16105" s="9">
        <v>4.3041692084635402E-2</v>
      </c>
      <c r="T16105" s="9">
        <v>9.2680735048611101E-2</v>
      </c>
    </row>
    <row r="16106" spans="1:20" x14ac:dyDescent="0.35">
      <c r="A16106">
        <f t="shared" si="490"/>
        <v>16106</v>
      </c>
      <c r="B16106" s="3" t="s">
        <v>1038</v>
      </c>
      <c r="C16106" s="3" t="s">
        <v>95</v>
      </c>
      <c r="D16106" s="3" t="s">
        <v>34</v>
      </c>
      <c r="E16106">
        <v>2029</v>
      </c>
      <c r="F16106" s="3" t="str">
        <f t="shared" si="489"/>
        <v>RCSpillPRST L2029</v>
      </c>
      <c r="G16106" s="9">
        <v>0.80243946747849404</v>
      </c>
      <c r="H16106" s="9">
        <v>0.81602094846805495</v>
      </c>
      <c r="I16106" s="9">
        <v>0.853128996963055</v>
      </c>
      <c r="J16106" s="9">
        <v>1.0567400958803701</v>
      </c>
      <c r="K16106" s="9">
        <v>0.79456427618333303</v>
      </c>
      <c r="L16106" s="9">
        <v>0.90969793865322501</v>
      </c>
      <c r="M16106" s="9">
        <v>2.1737451171138802</v>
      </c>
      <c r="N16106" s="9">
        <v>2.8747494955277699</v>
      </c>
      <c r="O16106" s="9">
        <v>4.5090611389358202</v>
      </c>
      <c r="P16106" s="9">
        <v>2.69393394880555</v>
      </c>
      <c r="Q16106" s="9">
        <v>0.31349664243615499</v>
      </c>
      <c r="R16106" s="9">
        <v>0.75134675455</v>
      </c>
      <c r="S16106" s="9">
        <v>0.73024338882669204</v>
      </c>
      <c r="T16106" s="9">
        <v>0.46624474246874997</v>
      </c>
    </row>
    <row r="16107" spans="1:20" x14ac:dyDescent="0.35">
      <c r="A16107">
        <f t="shared" si="490"/>
        <v>16107</v>
      </c>
      <c r="B16107" s="3" t="s">
        <v>1038</v>
      </c>
      <c r="C16107" s="3" t="s">
        <v>77</v>
      </c>
      <c r="D16107" s="3" t="s">
        <v>34</v>
      </c>
      <c r="E16107">
        <v>2020</v>
      </c>
      <c r="F16107" s="3" t="str">
        <f t="shared" si="489"/>
        <v>RCGenPRST L2020</v>
      </c>
      <c r="G16107" s="9">
        <v>0</v>
      </c>
      <c r="H16107" s="9">
        <v>0</v>
      </c>
      <c r="I16107" s="9">
        <v>0</v>
      </c>
      <c r="J16107" s="9">
        <v>0</v>
      </c>
      <c r="K16107" s="9">
        <v>0</v>
      </c>
      <c r="L16107" s="9">
        <v>0</v>
      </c>
      <c r="M16107" s="9">
        <v>0</v>
      </c>
      <c r="N16107" s="9">
        <v>0</v>
      </c>
      <c r="O16107" s="9">
        <v>0</v>
      </c>
      <c r="P16107" s="9">
        <v>0</v>
      </c>
      <c r="Q16107" s="9">
        <v>0</v>
      </c>
      <c r="R16107" s="9">
        <v>0</v>
      </c>
      <c r="S16107" s="9">
        <v>0</v>
      </c>
      <c r="T16107" s="9">
        <v>0</v>
      </c>
    </row>
    <row r="16108" spans="1:20" x14ac:dyDescent="0.35">
      <c r="A16108">
        <f t="shared" si="490"/>
        <v>16108</v>
      </c>
      <c r="B16108" s="3" t="s">
        <v>1038</v>
      </c>
      <c r="C16108" s="3" t="s">
        <v>77</v>
      </c>
      <c r="D16108" s="3" t="s">
        <v>34</v>
      </c>
      <c r="E16108">
        <v>2021</v>
      </c>
      <c r="F16108" s="3" t="str">
        <f t="shared" si="489"/>
        <v>RCGenPRST L2021</v>
      </c>
      <c r="G16108" s="9">
        <v>0</v>
      </c>
      <c r="H16108" s="9">
        <v>0</v>
      </c>
      <c r="I16108" s="9">
        <v>0</v>
      </c>
      <c r="J16108" s="9">
        <v>0</v>
      </c>
      <c r="K16108" s="9">
        <v>0</v>
      </c>
      <c r="L16108" s="9">
        <v>0</v>
      </c>
      <c r="M16108" s="9">
        <v>0</v>
      </c>
      <c r="N16108" s="9">
        <v>0</v>
      </c>
      <c r="O16108" s="9">
        <v>0</v>
      </c>
      <c r="P16108" s="9">
        <v>0</v>
      </c>
      <c r="Q16108" s="9">
        <v>0</v>
      </c>
      <c r="R16108" s="9">
        <v>0</v>
      </c>
      <c r="S16108" s="9">
        <v>0</v>
      </c>
      <c r="T16108" s="9">
        <v>0</v>
      </c>
    </row>
    <row r="16109" spans="1:20" x14ac:dyDescent="0.35">
      <c r="A16109">
        <f t="shared" si="490"/>
        <v>16109</v>
      </c>
      <c r="B16109" s="3" t="s">
        <v>1038</v>
      </c>
      <c r="C16109" s="3" t="s">
        <v>77</v>
      </c>
      <c r="D16109" s="3" t="s">
        <v>34</v>
      </c>
      <c r="E16109">
        <v>2022</v>
      </c>
      <c r="F16109" s="3" t="str">
        <f t="shared" si="489"/>
        <v>RCGenPRST L2022</v>
      </c>
      <c r="G16109" s="9">
        <v>0</v>
      </c>
      <c r="H16109" s="9">
        <v>0</v>
      </c>
      <c r="I16109" s="9">
        <v>0</v>
      </c>
      <c r="J16109" s="9">
        <v>0</v>
      </c>
      <c r="K16109" s="9">
        <v>0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  <c r="Q16109" s="9">
        <v>0</v>
      </c>
      <c r="R16109" s="9">
        <v>0</v>
      </c>
      <c r="S16109" s="9">
        <v>0</v>
      </c>
      <c r="T16109" s="9">
        <v>0</v>
      </c>
    </row>
    <row r="16110" spans="1:20" x14ac:dyDescent="0.35">
      <c r="A16110">
        <f t="shared" si="490"/>
        <v>16110</v>
      </c>
      <c r="B16110" s="3" t="s">
        <v>1038</v>
      </c>
      <c r="C16110" s="3" t="s">
        <v>77</v>
      </c>
      <c r="D16110" s="3" t="s">
        <v>34</v>
      </c>
      <c r="E16110">
        <v>2023</v>
      </c>
      <c r="F16110" s="3" t="str">
        <f t="shared" si="489"/>
        <v>RCGenPRST L2023</v>
      </c>
      <c r="G16110" s="9">
        <v>0</v>
      </c>
      <c r="H16110" s="9">
        <v>0</v>
      </c>
      <c r="I16110" s="9">
        <v>0</v>
      </c>
      <c r="J16110" s="9">
        <v>0</v>
      </c>
      <c r="K16110" s="9">
        <v>0</v>
      </c>
      <c r="L16110" s="9">
        <v>0</v>
      </c>
      <c r="M16110" s="9">
        <v>0</v>
      </c>
      <c r="N16110" s="9">
        <v>0</v>
      </c>
      <c r="O16110" s="9">
        <v>0</v>
      </c>
      <c r="P16110" s="9">
        <v>0</v>
      </c>
      <c r="Q16110" s="9">
        <v>0</v>
      </c>
      <c r="R16110" s="9">
        <v>0</v>
      </c>
      <c r="S16110" s="9">
        <v>0</v>
      </c>
      <c r="T16110" s="9">
        <v>0</v>
      </c>
    </row>
    <row r="16111" spans="1:20" x14ac:dyDescent="0.35">
      <c r="A16111">
        <f t="shared" si="490"/>
        <v>16111</v>
      </c>
      <c r="B16111" s="3" t="s">
        <v>1038</v>
      </c>
      <c r="C16111" s="3" t="s">
        <v>77</v>
      </c>
      <c r="D16111" s="3" t="s">
        <v>34</v>
      </c>
      <c r="E16111">
        <v>2024</v>
      </c>
      <c r="F16111" s="3" t="str">
        <f t="shared" si="489"/>
        <v>RCGenPRST L2024</v>
      </c>
      <c r="G16111" s="9">
        <v>0</v>
      </c>
      <c r="H16111" s="9">
        <v>0</v>
      </c>
      <c r="I16111" s="9">
        <v>0</v>
      </c>
      <c r="J16111" s="9">
        <v>0</v>
      </c>
      <c r="K16111" s="9">
        <v>0</v>
      </c>
      <c r="L16111" s="9">
        <v>0</v>
      </c>
      <c r="M16111" s="9">
        <v>0</v>
      </c>
      <c r="N16111" s="9">
        <v>0</v>
      </c>
      <c r="O16111" s="9">
        <v>0</v>
      </c>
      <c r="P16111" s="9">
        <v>0</v>
      </c>
      <c r="Q16111" s="9">
        <v>0</v>
      </c>
      <c r="R16111" s="9">
        <v>0</v>
      </c>
      <c r="S16111" s="9">
        <v>0</v>
      </c>
      <c r="T16111" s="9">
        <v>0</v>
      </c>
    </row>
    <row r="16112" spans="1:20" x14ac:dyDescent="0.35">
      <c r="A16112">
        <f t="shared" si="490"/>
        <v>16112</v>
      </c>
      <c r="B16112" s="3" t="s">
        <v>1038</v>
      </c>
      <c r="C16112" s="3" t="s">
        <v>77</v>
      </c>
      <c r="D16112" s="3" t="s">
        <v>34</v>
      </c>
      <c r="E16112">
        <v>2025</v>
      </c>
      <c r="F16112" s="3" t="str">
        <f t="shared" si="489"/>
        <v>RCGenPRST L2025</v>
      </c>
      <c r="G16112" s="9">
        <v>0</v>
      </c>
      <c r="H16112" s="9">
        <v>0</v>
      </c>
      <c r="I16112" s="9">
        <v>0</v>
      </c>
      <c r="J16112" s="9">
        <v>0</v>
      </c>
      <c r="K16112" s="9">
        <v>0</v>
      </c>
      <c r="L16112" s="9">
        <v>0</v>
      </c>
      <c r="M16112" s="9">
        <v>0</v>
      </c>
      <c r="N16112" s="9">
        <v>0</v>
      </c>
      <c r="O16112" s="9">
        <v>0</v>
      </c>
      <c r="P16112" s="9">
        <v>0</v>
      </c>
      <c r="Q16112" s="9">
        <v>0</v>
      </c>
      <c r="R16112" s="9">
        <v>0</v>
      </c>
      <c r="S16112" s="9">
        <v>0</v>
      </c>
      <c r="T16112" s="9">
        <v>0</v>
      </c>
    </row>
    <row r="16113" spans="1:20" x14ac:dyDescent="0.35">
      <c r="A16113">
        <f t="shared" si="490"/>
        <v>16113</v>
      </c>
      <c r="B16113" s="3" t="s">
        <v>1038</v>
      </c>
      <c r="C16113" s="3" t="s">
        <v>77</v>
      </c>
      <c r="D16113" s="3" t="s">
        <v>34</v>
      </c>
      <c r="E16113">
        <v>2026</v>
      </c>
      <c r="F16113" s="3" t="str">
        <f t="shared" si="489"/>
        <v>RCGenPRST L2026</v>
      </c>
      <c r="G16113" s="9">
        <v>0</v>
      </c>
      <c r="H16113" s="9">
        <v>0</v>
      </c>
      <c r="I16113" s="9">
        <v>0</v>
      </c>
      <c r="J16113" s="9">
        <v>0</v>
      </c>
      <c r="K16113" s="9">
        <v>0</v>
      </c>
      <c r="L16113" s="9">
        <v>0</v>
      </c>
      <c r="M16113" s="9">
        <v>0</v>
      </c>
      <c r="N16113" s="9">
        <v>0</v>
      </c>
      <c r="O16113" s="9">
        <v>0</v>
      </c>
      <c r="P16113" s="9">
        <v>0</v>
      </c>
      <c r="Q16113" s="9">
        <v>0</v>
      </c>
      <c r="R16113" s="9">
        <v>0</v>
      </c>
      <c r="S16113" s="9">
        <v>0</v>
      </c>
      <c r="T16113" s="9">
        <v>0</v>
      </c>
    </row>
    <row r="16114" spans="1:20" x14ac:dyDescent="0.35">
      <c r="A16114">
        <f t="shared" si="490"/>
        <v>16114</v>
      </c>
      <c r="B16114" s="3" t="s">
        <v>1038</v>
      </c>
      <c r="C16114" s="3" t="s">
        <v>77</v>
      </c>
      <c r="D16114" s="3" t="s">
        <v>34</v>
      </c>
      <c r="E16114">
        <v>2027</v>
      </c>
      <c r="F16114" s="3" t="str">
        <f t="shared" si="489"/>
        <v>RCGenPRST L2027</v>
      </c>
      <c r="G16114" s="9">
        <v>0</v>
      </c>
      <c r="H16114" s="9">
        <v>0</v>
      </c>
      <c r="I16114" s="9">
        <v>0</v>
      </c>
      <c r="J16114" s="9">
        <v>0</v>
      </c>
      <c r="K16114" s="9">
        <v>0</v>
      </c>
      <c r="L16114" s="9">
        <v>0</v>
      </c>
      <c r="M16114" s="9">
        <v>0</v>
      </c>
      <c r="N16114" s="9">
        <v>0</v>
      </c>
      <c r="O16114" s="9">
        <v>0</v>
      </c>
      <c r="P16114" s="9">
        <v>0</v>
      </c>
      <c r="Q16114" s="9">
        <v>0</v>
      </c>
      <c r="R16114" s="9">
        <v>0</v>
      </c>
      <c r="S16114" s="9">
        <v>0</v>
      </c>
      <c r="T16114" s="9">
        <v>0</v>
      </c>
    </row>
    <row r="16115" spans="1:20" x14ac:dyDescent="0.35">
      <c r="A16115">
        <f t="shared" si="490"/>
        <v>16115</v>
      </c>
      <c r="B16115" s="3" t="s">
        <v>1038</v>
      </c>
      <c r="C16115" s="3" t="s">
        <v>77</v>
      </c>
      <c r="D16115" s="3" t="s">
        <v>34</v>
      </c>
      <c r="E16115">
        <v>2028</v>
      </c>
      <c r="F16115" s="3" t="str">
        <f t="shared" si="489"/>
        <v>RCGenPRST L2028</v>
      </c>
      <c r="G16115" s="9">
        <v>0</v>
      </c>
      <c r="H16115" s="9">
        <v>0</v>
      </c>
      <c r="I16115" s="9">
        <v>0</v>
      </c>
      <c r="J16115" s="9">
        <v>0</v>
      </c>
      <c r="K16115" s="9">
        <v>0</v>
      </c>
      <c r="L16115" s="9">
        <v>0</v>
      </c>
      <c r="M16115" s="9">
        <v>0</v>
      </c>
      <c r="N16115" s="9">
        <v>0</v>
      </c>
      <c r="O16115" s="9">
        <v>0</v>
      </c>
      <c r="P16115" s="9">
        <v>0</v>
      </c>
      <c r="Q16115" s="9">
        <v>0</v>
      </c>
      <c r="R16115" s="9">
        <v>0</v>
      </c>
      <c r="S16115" s="9">
        <v>0</v>
      </c>
      <c r="T16115" s="9">
        <v>0</v>
      </c>
    </row>
    <row r="16116" spans="1:20" x14ac:dyDescent="0.35">
      <c r="A16116">
        <f t="shared" si="490"/>
        <v>16116</v>
      </c>
      <c r="B16116" s="3" t="s">
        <v>1038</v>
      </c>
      <c r="C16116" s="3" t="s">
        <v>77</v>
      </c>
      <c r="D16116" s="3" t="s">
        <v>34</v>
      </c>
      <c r="E16116">
        <v>2029</v>
      </c>
      <c r="F16116" s="3" t="str">
        <f t="shared" si="489"/>
        <v>RCGenPRST L2029</v>
      </c>
      <c r="G16116" s="9">
        <v>0</v>
      </c>
      <c r="H16116" s="9">
        <v>0</v>
      </c>
      <c r="I16116" s="9">
        <v>0</v>
      </c>
      <c r="J16116" s="9">
        <v>0</v>
      </c>
      <c r="K16116" s="9">
        <v>0</v>
      </c>
      <c r="L16116" s="9">
        <v>0</v>
      </c>
      <c r="M16116" s="9">
        <v>0</v>
      </c>
      <c r="N16116" s="9">
        <v>0</v>
      </c>
      <c r="O16116" s="9">
        <v>0</v>
      </c>
      <c r="P16116" s="9">
        <v>0</v>
      </c>
      <c r="Q16116" s="9">
        <v>0</v>
      </c>
      <c r="R16116" s="9">
        <v>0</v>
      </c>
      <c r="S16116" s="9">
        <v>0</v>
      </c>
      <c r="T16116" s="9">
        <v>0</v>
      </c>
    </row>
    <row r="16117" spans="1:20" x14ac:dyDescent="0.35">
      <c r="A16117">
        <f t="shared" si="490"/>
        <v>16117</v>
      </c>
      <c r="B16117" s="3" t="s">
        <v>1038</v>
      </c>
      <c r="C16117" s="3" t="s">
        <v>75</v>
      </c>
      <c r="D16117" s="3" t="s">
        <v>51</v>
      </c>
      <c r="E16117">
        <v>2020</v>
      </c>
      <c r="F16117" s="3" t="str">
        <f t="shared" ref="F16117:F16180" si="491">_xlfn.CONCAT(B16117,C16117,D16117,E16117)</f>
        <v>RCElevR RECH2020</v>
      </c>
      <c r="G16117" s="9">
        <v>702.99871015999997</v>
      </c>
      <c r="H16117" s="9">
        <v>702.99871015999997</v>
      </c>
      <c r="I16117" s="9">
        <v>702.99871015999997</v>
      </c>
      <c r="J16117" s="9">
        <v>702.99871015999997</v>
      </c>
      <c r="K16117" s="9">
        <v>706.99805412000001</v>
      </c>
      <c r="L16117" s="9">
        <v>706.99805412000001</v>
      </c>
      <c r="M16117" s="9">
        <v>702.99871015999997</v>
      </c>
      <c r="N16117" s="9">
        <v>702.99871015999997</v>
      </c>
      <c r="O16117" s="9">
        <v>704.87535063999997</v>
      </c>
      <c r="P16117" s="9">
        <v>706.99805412000001</v>
      </c>
      <c r="Q16117" s="9">
        <v>703.40553432000002</v>
      </c>
      <c r="R16117" s="9">
        <v>706.99805412000001</v>
      </c>
      <c r="S16117" s="9">
        <v>702.99871015999997</v>
      </c>
      <c r="T16117" s="9">
        <v>702.99871015999997</v>
      </c>
    </row>
    <row r="16118" spans="1:20" x14ac:dyDescent="0.35">
      <c r="A16118">
        <f t="shared" si="490"/>
        <v>16118</v>
      </c>
      <c r="B16118" s="3" t="s">
        <v>1038</v>
      </c>
      <c r="C16118" s="3" t="s">
        <v>75</v>
      </c>
      <c r="D16118" s="3" t="s">
        <v>51</v>
      </c>
      <c r="E16118">
        <v>2021</v>
      </c>
      <c r="F16118" s="3" t="str">
        <f t="shared" si="491"/>
        <v>RCElevR RECH2021</v>
      </c>
      <c r="G16118" s="9">
        <v>702.99871015999997</v>
      </c>
      <c r="H16118" s="9">
        <v>702.99871015999997</v>
      </c>
      <c r="I16118" s="9">
        <v>702.99871015999997</v>
      </c>
      <c r="J16118" s="9">
        <v>702.99871015999997</v>
      </c>
      <c r="K16118" s="9">
        <v>703.64503563999995</v>
      </c>
      <c r="L16118" s="9">
        <v>706.99805412000001</v>
      </c>
      <c r="M16118" s="9">
        <v>702.99871015999997</v>
      </c>
      <c r="N16118" s="9">
        <v>704.66209604000005</v>
      </c>
      <c r="O16118" s="9">
        <v>705.72836903999996</v>
      </c>
      <c r="P16118" s="9">
        <v>706.99805412000001</v>
      </c>
      <c r="Q16118" s="9">
        <v>706.99805412000001</v>
      </c>
      <c r="R16118" s="9">
        <v>705.87928767999995</v>
      </c>
      <c r="S16118" s="9">
        <v>706.99805412000001</v>
      </c>
      <c r="T16118" s="9">
        <v>702.99871015999997</v>
      </c>
    </row>
    <row r="16119" spans="1:20" x14ac:dyDescent="0.35">
      <c r="A16119">
        <f t="shared" si="490"/>
        <v>16119</v>
      </c>
      <c r="B16119" s="3" t="s">
        <v>1038</v>
      </c>
      <c r="C16119" s="3" t="s">
        <v>75</v>
      </c>
      <c r="D16119" s="3" t="s">
        <v>51</v>
      </c>
      <c r="E16119">
        <v>2022</v>
      </c>
      <c r="F16119" s="3" t="str">
        <f t="shared" si="491"/>
        <v>RCElevR RECH2022</v>
      </c>
      <c r="G16119" s="9">
        <v>702.99871015999997</v>
      </c>
      <c r="H16119" s="9">
        <v>702.99871015999997</v>
      </c>
      <c r="I16119" s="9">
        <v>702.99871015999997</v>
      </c>
      <c r="J16119" s="9">
        <v>706.99805412000001</v>
      </c>
      <c r="K16119" s="9">
        <v>706.07285723999996</v>
      </c>
      <c r="L16119" s="9">
        <v>706.89962891999903</v>
      </c>
      <c r="M16119" s="9">
        <v>703.46458943999903</v>
      </c>
      <c r="N16119" s="9">
        <v>702.99871015999997</v>
      </c>
      <c r="O16119" s="9">
        <v>702.99871015999997</v>
      </c>
      <c r="P16119" s="9">
        <v>705.44293596</v>
      </c>
      <c r="Q16119" s="9">
        <v>702.99871015999997</v>
      </c>
      <c r="R16119" s="9">
        <v>705.76117743999998</v>
      </c>
      <c r="S16119" s="9">
        <v>702.99871015999997</v>
      </c>
      <c r="T16119" s="9">
        <v>702.99871015999997</v>
      </c>
    </row>
    <row r="16120" spans="1:20" x14ac:dyDescent="0.35">
      <c r="A16120">
        <f t="shared" si="490"/>
        <v>16120</v>
      </c>
      <c r="B16120" s="3" t="s">
        <v>1038</v>
      </c>
      <c r="C16120" s="3" t="s">
        <v>75</v>
      </c>
      <c r="D16120" s="3" t="s">
        <v>51</v>
      </c>
      <c r="E16120">
        <v>2023</v>
      </c>
      <c r="F16120" s="3" t="str">
        <f t="shared" si="491"/>
        <v>RCElevR RECH2023</v>
      </c>
      <c r="G16120" s="9">
        <v>703.36616423999999</v>
      </c>
      <c r="H16120" s="9">
        <v>702.99871015999997</v>
      </c>
      <c r="I16120" s="9">
        <v>706.99805412000001</v>
      </c>
      <c r="J16120" s="9">
        <v>704.79004880000002</v>
      </c>
      <c r="K16120" s="9">
        <v>706.99805412000001</v>
      </c>
      <c r="L16120" s="9">
        <v>706.78479951999998</v>
      </c>
      <c r="M16120" s="9">
        <v>706.99805412000001</v>
      </c>
      <c r="N16120" s="9">
        <v>703.66800151999996</v>
      </c>
      <c r="O16120" s="9">
        <v>702.99871015999997</v>
      </c>
      <c r="P16120" s="9">
        <v>702.99871015999997</v>
      </c>
      <c r="Q16120" s="9">
        <v>702.99871015999997</v>
      </c>
      <c r="R16120" s="9">
        <v>702.99871015999997</v>
      </c>
      <c r="S16120" s="9">
        <v>702.99871015999997</v>
      </c>
      <c r="T16120" s="9">
        <v>702.99871015999997</v>
      </c>
    </row>
    <row r="16121" spans="1:20" x14ac:dyDescent="0.35">
      <c r="A16121">
        <f t="shared" si="490"/>
        <v>16121</v>
      </c>
      <c r="B16121" s="3" t="s">
        <v>1038</v>
      </c>
      <c r="C16121" s="3" t="s">
        <v>75</v>
      </c>
      <c r="D16121" s="3" t="s">
        <v>51</v>
      </c>
      <c r="E16121">
        <v>2024</v>
      </c>
      <c r="F16121" s="3" t="str">
        <f t="shared" si="491"/>
        <v>RCElevR RECH2024</v>
      </c>
      <c r="G16121" s="9">
        <v>702.99871015999997</v>
      </c>
      <c r="H16121" s="9">
        <v>706.99805412000001</v>
      </c>
      <c r="I16121" s="9">
        <v>702.99871015999997</v>
      </c>
      <c r="J16121" s="9">
        <v>705.14766036000003</v>
      </c>
      <c r="K16121" s="9">
        <v>706.78479951999998</v>
      </c>
      <c r="L16121" s="9">
        <v>706.58794911999996</v>
      </c>
      <c r="M16121" s="9">
        <v>705.41668923999998</v>
      </c>
      <c r="N16121" s="9">
        <v>702.99871015999997</v>
      </c>
      <c r="O16121" s="9">
        <v>706.99805412000001</v>
      </c>
      <c r="P16121" s="9">
        <v>702.99871015999997</v>
      </c>
      <c r="Q16121" s="9">
        <v>702.99871015999997</v>
      </c>
      <c r="R16121" s="9">
        <v>705.64962888000002</v>
      </c>
      <c r="S16121" s="9">
        <v>702.99871015999997</v>
      </c>
      <c r="T16121" s="9">
        <v>702.99871015999997</v>
      </c>
    </row>
    <row r="16122" spans="1:20" x14ac:dyDescent="0.35">
      <c r="A16122">
        <f t="shared" si="490"/>
        <v>16122</v>
      </c>
      <c r="B16122" s="3" t="s">
        <v>1038</v>
      </c>
      <c r="C16122" s="3" t="s">
        <v>75</v>
      </c>
      <c r="D16122" s="3" t="s">
        <v>51</v>
      </c>
      <c r="E16122">
        <v>2025</v>
      </c>
      <c r="F16122" s="3" t="str">
        <f t="shared" si="491"/>
        <v>RCElevR RECH2025</v>
      </c>
      <c r="G16122" s="9">
        <v>703.16931383999997</v>
      </c>
      <c r="H16122" s="9">
        <v>702.99871015999997</v>
      </c>
      <c r="I16122" s="9">
        <v>702.99871015999997</v>
      </c>
      <c r="J16122" s="9">
        <v>706.99805412000001</v>
      </c>
      <c r="K16122" s="9">
        <v>706.58794911999996</v>
      </c>
      <c r="L16122" s="9">
        <v>706.99805412000001</v>
      </c>
      <c r="M16122" s="9">
        <v>706.99805412000001</v>
      </c>
      <c r="N16122" s="9">
        <v>702.99871015999997</v>
      </c>
      <c r="O16122" s="9">
        <v>705.62994384000001</v>
      </c>
      <c r="P16122" s="9">
        <v>704.43243724000001</v>
      </c>
      <c r="Q16122" s="9">
        <v>702.99871015999997</v>
      </c>
      <c r="R16122" s="9">
        <v>702.99871015999997</v>
      </c>
      <c r="S16122" s="9">
        <v>702.99871015999997</v>
      </c>
      <c r="T16122" s="9">
        <v>702.99871015999997</v>
      </c>
    </row>
    <row r="16123" spans="1:20" x14ac:dyDescent="0.35">
      <c r="A16123">
        <f t="shared" si="490"/>
        <v>16123</v>
      </c>
      <c r="B16123" s="3" t="s">
        <v>1038</v>
      </c>
      <c r="C16123" s="3" t="s">
        <v>75</v>
      </c>
      <c r="D16123" s="3" t="s">
        <v>51</v>
      </c>
      <c r="E16123">
        <v>2026</v>
      </c>
      <c r="F16123" s="3" t="str">
        <f t="shared" si="491"/>
        <v>RCElevR RECH2026</v>
      </c>
      <c r="G16123" s="9">
        <v>702.99871015999997</v>
      </c>
      <c r="H16123" s="9">
        <v>704.86222727999996</v>
      </c>
      <c r="I16123" s="9">
        <v>702.99871015999997</v>
      </c>
      <c r="J16123" s="9">
        <v>705.137817839999</v>
      </c>
      <c r="K16123" s="9">
        <v>704.2487102</v>
      </c>
      <c r="L16123" s="9">
        <v>706.2992352</v>
      </c>
      <c r="M16123" s="9">
        <v>702.99871015999997</v>
      </c>
      <c r="N16123" s="9">
        <v>703.70080991999998</v>
      </c>
      <c r="O16123" s="9">
        <v>706.84713548000002</v>
      </c>
      <c r="P16123" s="9">
        <v>706.69949767999901</v>
      </c>
      <c r="Q16123" s="9">
        <v>702.99871015999997</v>
      </c>
      <c r="R16123" s="9">
        <v>702.99871015999997</v>
      </c>
      <c r="S16123" s="9">
        <v>702.99871015999997</v>
      </c>
      <c r="T16123" s="9">
        <v>702.99871015999997</v>
      </c>
    </row>
    <row r="16124" spans="1:20" x14ac:dyDescent="0.35">
      <c r="A16124">
        <f t="shared" si="490"/>
        <v>16124</v>
      </c>
      <c r="B16124" s="3" t="s">
        <v>1038</v>
      </c>
      <c r="C16124" s="3" t="s">
        <v>75</v>
      </c>
      <c r="D16124" s="3" t="s">
        <v>51</v>
      </c>
      <c r="E16124">
        <v>2027</v>
      </c>
      <c r="F16124" s="3" t="str">
        <f t="shared" si="491"/>
        <v>RCElevR RECH2027</v>
      </c>
      <c r="G16124" s="9">
        <v>704.77364460000001</v>
      </c>
      <c r="H16124" s="9">
        <v>703.29070491999903</v>
      </c>
      <c r="I16124" s="9">
        <v>704.72115115999998</v>
      </c>
      <c r="J16124" s="9">
        <v>702.99871015999997</v>
      </c>
      <c r="K16124" s="9">
        <v>706.14175488000001</v>
      </c>
      <c r="L16124" s="9">
        <v>706.99805412000001</v>
      </c>
      <c r="M16124" s="9">
        <v>703.79923512000005</v>
      </c>
      <c r="N16124" s="9">
        <v>702.99871015999997</v>
      </c>
      <c r="O16124" s="9">
        <v>704.49477319999903</v>
      </c>
      <c r="P16124" s="9">
        <v>702.99871015999997</v>
      </c>
      <c r="Q16124" s="9">
        <v>702.99871015999997</v>
      </c>
      <c r="R16124" s="9">
        <v>704.46852648000004</v>
      </c>
      <c r="S16124" s="9">
        <v>702.99871015999997</v>
      </c>
      <c r="T16124" s="9">
        <v>702.99871015999997</v>
      </c>
    </row>
    <row r="16125" spans="1:20" x14ac:dyDescent="0.35">
      <c r="A16125">
        <f t="shared" si="490"/>
        <v>16125</v>
      </c>
      <c r="B16125" s="3" t="s">
        <v>1038</v>
      </c>
      <c r="C16125" s="3" t="s">
        <v>75</v>
      </c>
      <c r="D16125" s="3" t="s">
        <v>51</v>
      </c>
      <c r="E16125">
        <v>2028</v>
      </c>
      <c r="F16125" s="3" t="str">
        <f t="shared" si="491"/>
        <v>RCElevR RECH2028</v>
      </c>
      <c r="G16125" s="9">
        <v>702.99871015999997</v>
      </c>
      <c r="H16125" s="9">
        <v>702.99871015999997</v>
      </c>
      <c r="I16125" s="9">
        <v>706.99805412000001</v>
      </c>
      <c r="J16125" s="9">
        <v>706.99805412000001</v>
      </c>
      <c r="K16125" s="9">
        <v>706.99805412000001</v>
      </c>
      <c r="L16125" s="9">
        <v>704.786767959999</v>
      </c>
      <c r="M16125" s="9">
        <v>705.87928767999995</v>
      </c>
      <c r="N16125" s="9">
        <v>702.99871015999997</v>
      </c>
      <c r="O16125" s="9">
        <v>703.62535060000005</v>
      </c>
      <c r="P16125" s="9">
        <v>705.39044251999997</v>
      </c>
      <c r="Q16125" s="9">
        <v>702.99871015999997</v>
      </c>
      <c r="R16125" s="9">
        <v>702.99871015999997</v>
      </c>
      <c r="S16125" s="9">
        <v>702.99871015999997</v>
      </c>
      <c r="T16125" s="9">
        <v>702.99871015999997</v>
      </c>
    </row>
    <row r="16126" spans="1:20" x14ac:dyDescent="0.35">
      <c r="A16126">
        <f t="shared" si="490"/>
        <v>16126</v>
      </c>
      <c r="B16126" s="3" t="s">
        <v>1038</v>
      </c>
      <c r="C16126" s="3" t="s">
        <v>75</v>
      </c>
      <c r="D16126" s="3" t="s">
        <v>51</v>
      </c>
      <c r="E16126">
        <v>2029</v>
      </c>
      <c r="F16126" s="3" t="str">
        <f t="shared" si="491"/>
        <v>RCElevR RECH2029</v>
      </c>
      <c r="G16126" s="9">
        <v>704.79332964000002</v>
      </c>
      <c r="H16126" s="9">
        <v>706.99805412000001</v>
      </c>
      <c r="I16126" s="9">
        <v>702.99871015999997</v>
      </c>
      <c r="J16126" s="9">
        <v>702.99871015999997</v>
      </c>
      <c r="K16126" s="9">
        <v>702.99871015999997</v>
      </c>
      <c r="L16126" s="9">
        <v>705.05907767999997</v>
      </c>
      <c r="M16126" s="9">
        <v>702.99871015999997</v>
      </c>
      <c r="N16126" s="9">
        <v>703.40225348000001</v>
      </c>
      <c r="O16126" s="9">
        <v>705.61682048</v>
      </c>
      <c r="P16126" s="9">
        <v>702.99871015999997</v>
      </c>
      <c r="Q16126" s="9">
        <v>702.99871015999997</v>
      </c>
      <c r="R16126" s="9">
        <v>702.99871015999997</v>
      </c>
      <c r="S16126" s="9">
        <v>703.97311963999903</v>
      </c>
      <c r="T16126" s="9">
        <v>702.99871015999997</v>
      </c>
    </row>
    <row r="16127" spans="1:20" x14ac:dyDescent="0.35">
      <c r="A16127">
        <f t="shared" si="490"/>
        <v>16127</v>
      </c>
      <c r="B16127" s="3" t="s">
        <v>1038</v>
      </c>
      <c r="C16127" s="3" t="s">
        <v>86</v>
      </c>
      <c r="D16127" s="3" t="s">
        <v>51</v>
      </c>
      <c r="E16127">
        <v>2020</v>
      </c>
      <c r="F16127" s="3" t="str">
        <f t="shared" si="491"/>
        <v>RCQOutR RECH2020</v>
      </c>
      <c r="G16127" s="9">
        <v>74.461735639502194</v>
      </c>
      <c r="H16127" s="9">
        <v>143.464283136522</v>
      </c>
      <c r="I16127" s="9">
        <v>162.299019323219</v>
      </c>
      <c r="J16127" s="9">
        <v>150.562676824861</v>
      </c>
      <c r="K16127" s="9">
        <v>142.22159442627</v>
      </c>
      <c r="L16127" s="9">
        <v>96.327137779370403</v>
      </c>
      <c r="M16127" s="9">
        <v>128.19874888822301</v>
      </c>
      <c r="N16127" s="9">
        <v>148.07383050502699</v>
      </c>
      <c r="O16127" s="9">
        <v>155.703491746743</v>
      </c>
      <c r="P16127" s="9">
        <v>217.67977318331299</v>
      </c>
      <c r="Q16127" s="9">
        <v>165.69102840838201</v>
      </c>
      <c r="R16127" s="9">
        <v>119.559068064475</v>
      </c>
      <c r="S16127" s="9">
        <v>94.224555278899601</v>
      </c>
      <c r="T16127" s="9">
        <v>76.236591381992696</v>
      </c>
    </row>
    <row r="16128" spans="1:20" x14ac:dyDescent="0.35">
      <c r="A16128">
        <f t="shared" si="490"/>
        <v>16128</v>
      </c>
      <c r="B16128" s="3" t="s">
        <v>1038</v>
      </c>
      <c r="C16128" s="3" t="s">
        <v>86</v>
      </c>
      <c r="D16128" s="3" t="s">
        <v>51</v>
      </c>
      <c r="E16128">
        <v>2021</v>
      </c>
      <c r="F16128" s="3" t="str">
        <f t="shared" si="491"/>
        <v>RCQOutR RECH2021</v>
      </c>
      <c r="G16128" s="9">
        <v>79.430001624416406</v>
      </c>
      <c r="H16128" s="9">
        <v>116.97403487081</v>
      </c>
      <c r="I16128" s="9">
        <v>131.29342382347701</v>
      </c>
      <c r="J16128" s="9">
        <v>164.275233869967</v>
      </c>
      <c r="K16128" s="9">
        <v>162.745825409133</v>
      </c>
      <c r="L16128" s="9">
        <v>148.04700430907201</v>
      </c>
      <c r="M16128" s="9">
        <v>163.73686858176501</v>
      </c>
      <c r="N16128" s="9">
        <v>155.46789170825599</v>
      </c>
      <c r="O16128" s="9">
        <v>210.27794335489699</v>
      </c>
      <c r="P16128" s="9">
        <v>208.17335853254301</v>
      </c>
      <c r="Q16128" s="9">
        <v>237.63610511503401</v>
      </c>
      <c r="R16128" s="9">
        <v>180.21842105334801</v>
      </c>
      <c r="S16128" s="9">
        <v>163.73217481981899</v>
      </c>
      <c r="T16128" s="9">
        <v>101.05344138527001</v>
      </c>
    </row>
    <row r="16129" spans="1:20" x14ac:dyDescent="0.35">
      <c r="A16129">
        <f t="shared" si="490"/>
        <v>16129</v>
      </c>
      <c r="B16129" s="3" t="s">
        <v>1038</v>
      </c>
      <c r="C16129" s="3" t="s">
        <v>86</v>
      </c>
      <c r="D16129" s="3" t="s">
        <v>51</v>
      </c>
      <c r="E16129">
        <v>2022</v>
      </c>
      <c r="F16129" s="3" t="str">
        <f t="shared" si="491"/>
        <v>RCQOutR RECH2022</v>
      </c>
      <c r="G16129" s="9">
        <v>90.554797398357294</v>
      </c>
      <c r="H16129" s="9">
        <v>102.53438188292</v>
      </c>
      <c r="I16129" s="9">
        <v>123.130714356593</v>
      </c>
      <c r="J16129" s="9">
        <v>172.02614647062299</v>
      </c>
      <c r="K16129" s="9">
        <v>210.250198674622</v>
      </c>
      <c r="L16129" s="9">
        <v>162.31591651327699</v>
      </c>
      <c r="M16129" s="9">
        <v>104.105570241724</v>
      </c>
      <c r="N16129" s="9">
        <v>110.35369625775</v>
      </c>
      <c r="O16129" s="9">
        <v>146.56613371513896</v>
      </c>
      <c r="P16129" s="9">
        <v>182.13295410970099</v>
      </c>
      <c r="Q16129" s="9">
        <v>101.347438039952</v>
      </c>
      <c r="R16129" s="9">
        <v>86.748509418026899</v>
      </c>
      <c r="S16129" s="9">
        <v>69.519707417544197</v>
      </c>
      <c r="T16129" s="9">
        <v>54.175845808597899</v>
      </c>
    </row>
    <row r="16130" spans="1:20" x14ac:dyDescent="0.35">
      <c r="A16130">
        <f t="shared" si="490"/>
        <v>16130</v>
      </c>
      <c r="B16130" s="3" t="s">
        <v>1038</v>
      </c>
      <c r="C16130" s="3" t="s">
        <v>86</v>
      </c>
      <c r="D16130" s="3" t="s">
        <v>51</v>
      </c>
      <c r="E16130">
        <v>2023</v>
      </c>
      <c r="F16130" s="3" t="str">
        <f t="shared" si="491"/>
        <v>RCQOutR RECH2023</v>
      </c>
      <c r="G16130" s="9">
        <v>71.711372794198894</v>
      </c>
      <c r="H16130" s="9">
        <v>83.789877041239905</v>
      </c>
      <c r="I16130" s="9">
        <v>105.11372679241801</v>
      </c>
      <c r="J16130" s="9">
        <v>145.25935394544001</v>
      </c>
      <c r="K16130" s="9">
        <v>164.54149239261599</v>
      </c>
      <c r="L16130" s="9">
        <v>120.101964979467</v>
      </c>
      <c r="M16130" s="9">
        <v>121.344152061698</v>
      </c>
      <c r="N16130" s="9">
        <v>146.50167946373699</v>
      </c>
      <c r="O16130" s="9">
        <v>135.65608846759</v>
      </c>
      <c r="P16130" s="9">
        <v>140.86194483309399</v>
      </c>
      <c r="Q16130" s="9">
        <v>154.33967953316301</v>
      </c>
      <c r="R16130" s="9">
        <v>133.733413775636</v>
      </c>
      <c r="S16130" s="9">
        <v>93.461719538623697</v>
      </c>
      <c r="T16130" s="9">
        <v>79.461523198662505</v>
      </c>
    </row>
    <row r="16131" spans="1:20" x14ac:dyDescent="0.35">
      <c r="A16131">
        <f t="shared" ref="A16131:A16194" si="492">A16130+1</f>
        <v>16131</v>
      </c>
      <c r="B16131" s="3" t="s">
        <v>1038</v>
      </c>
      <c r="C16131" s="3" t="s">
        <v>86</v>
      </c>
      <c r="D16131" s="3" t="s">
        <v>51</v>
      </c>
      <c r="E16131">
        <v>2024</v>
      </c>
      <c r="F16131" s="3" t="str">
        <f t="shared" si="491"/>
        <v>RCQOutR RECH2024</v>
      </c>
      <c r="G16131" s="9">
        <v>101.561254454215</v>
      </c>
      <c r="H16131" s="9">
        <v>136.70304102152099</v>
      </c>
      <c r="I16131" s="9">
        <v>143.15487206528201</v>
      </c>
      <c r="J16131" s="9">
        <v>147.50522258674999</v>
      </c>
      <c r="K16131" s="9">
        <v>128.52922774692701</v>
      </c>
      <c r="L16131" s="9">
        <v>106.290267322426</v>
      </c>
      <c r="M16131" s="9">
        <v>111.657816635313</v>
      </c>
      <c r="N16131" s="9">
        <v>110.03721634531099</v>
      </c>
      <c r="O16131" s="9">
        <v>115.93793151489299</v>
      </c>
      <c r="P16131" s="9">
        <v>128.70588853802801</v>
      </c>
      <c r="Q16131" s="9">
        <v>89.744899136592295</v>
      </c>
      <c r="R16131" s="9">
        <v>81.869499462746504</v>
      </c>
      <c r="S16131" s="9">
        <v>77.324774652789401</v>
      </c>
      <c r="T16131" s="9">
        <v>76.034353409496802</v>
      </c>
    </row>
    <row r="16132" spans="1:20" x14ac:dyDescent="0.35">
      <c r="A16132">
        <f t="shared" si="492"/>
        <v>16132</v>
      </c>
      <c r="B16132" s="3" t="s">
        <v>1038</v>
      </c>
      <c r="C16132" s="3" t="s">
        <v>86</v>
      </c>
      <c r="D16132" s="3" t="s">
        <v>51</v>
      </c>
      <c r="E16132">
        <v>2025</v>
      </c>
      <c r="F16132" s="3" t="str">
        <f t="shared" si="491"/>
        <v>RCQOutR RECH2025</v>
      </c>
      <c r="G16132" s="9">
        <v>65.3185849560397</v>
      </c>
      <c r="H16132" s="9">
        <v>86.093675187856306</v>
      </c>
      <c r="I16132" s="9">
        <v>113.71484078987601</v>
      </c>
      <c r="J16132" s="9">
        <v>138.86695824119599</v>
      </c>
      <c r="K16132" s="9">
        <v>174.00984166721699</v>
      </c>
      <c r="L16132" s="9">
        <v>132.20406754460001</v>
      </c>
      <c r="M16132" s="9">
        <v>112.74611672813801</v>
      </c>
      <c r="N16132" s="9">
        <v>145.99164753014699</v>
      </c>
      <c r="O16132" s="9">
        <v>189.89893202828401</v>
      </c>
      <c r="P16132" s="9">
        <v>172.840346559702</v>
      </c>
      <c r="Q16132" s="9">
        <v>110.34372366350701</v>
      </c>
      <c r="R16132" s="9">
        <v>86.322757862016601</v>
      </c>
      <c r="S16132" s="9">
        <v>83.224222738960805</v>
      </c>
      <c r="T16132" s="9">
        <v>59.503482460559297</v>
      </c>
    </row>
    <row r="16133" spans="1:20" x14ac:dyDescent="0.35">
      <c r="A16133">
        <f t="shared" si="492"/>
        <v>16133</v>
      </c>
      <c r="B16133" s="3" t="s">
        <v>1038</v>
      </c>
      <c r="C16133" s="3" t="s">
        <v>86</v>
      </c>
      <c r="D16133" s="3" t="s">
        <v>51</v>
      </c>
      <c r="E16133">
        <v>2026</v>
      </c>
      <c r="F16133" s="3" t="str">
        <f t="shared" si="491"/>
        <v>RCQOutR RECH2026</v>
      </c>
      <c r="G16133" s="9">
        <v>63.446268055092403</v>
      </c>
      <c r="H16133" s="9">
        <v>149.31173360626596</v>
      </c>
      <c r="I16133" s="9">
        <v>186.86334143143</v>
      </c>
      <c r="J16133" s="9">
        <v>200.708216081617</v>
      </c>
      <c r="K16133" s="9">
        <v>195.872174243404</v>
      </c>
      <c r="L16133" s="9">
        <v>169.89882846967299</v>
      </c>
      <c r="M16133" s="9">
        <v>167.41326906356099</v>
      </c>
      <c r="N16133" s="9">
        <v>198.71385430206499</v>
      </c>
      <c r="O16133" s="9">
        <v>187.03437966084499</v>
      </c>
      <c r="P16133" s="9">
        <v>173.34440320363001</v>
      </c>
      <c r="Q16133" s="9">
        <v>111.29938595319101</v>
      </c>
      <c r="R16133" s="9">
        <v>78.883457635643893</v>
      </c>
      <c r="S16133" s="9">
        <v>72.243107028248701</v>
      </c>
      <c r="T16133" s="9">
        <v>55.506306417117003</v>
      </c>
    </row>
    <row r="16134" spans="1:20" x14ac:dyDescent="0.35">
      <c r="A16134">
        <f t="shared" si="492"/>
        <v>16134</v>
      </c>
      <c r="B16134" s="3" t="s">
        <v>1038</v>
      </c>
      <c r="C16134" s="3" t="s">
        <v>86</v>
      </c>
      <c r="D16134" s="3" t="s">
        <v>51</v>
      </c>
      <c r="E16134">
        <v>2027</v>
      </c>
      <c r="F16134" s="3" t="str">
        <f t="shared" si="491"/>
        <v>RCQOutR RECH2027</v>
      </c>
      <c r="G16134" s="9">
        <v>70.805964134040806</v>
      </c>
      <c r="H16134" s="9">
        <v>90.275442824586193</v>
      </c>
      <c r="I16134" s="9">
        <v>86.655068306394099</v>
      </c>
      <c r="J16134" s="9">
        <v>105.80657887886601</v>
      </c>
      <c r="K16134" s="9">
        <v>111.576419325252</v>
      </c>
      <c r="L16134" s="9">
        <v>76.376380764526601</v>
      </c>
      <c r="M16134" s="9">
        <v>107.855872998962</v>
      </c>
      <c r="N16134" s="9">
        <v>105.57087295866801</v>
      </c>
      <c r="O16134" s="9">
        <v>140.43071367555001</v>
      </c>
      <c r="P16134" s="9">
        <v>111.746723097537</v>
      </c>
      <c r="Q16134" s="9">
        <v>80.806088126350602</v>
      </c>
      <c r="R16134" s="9">
        <v>81.693212991201307</v>
      </c>
      <c r="S16134" s="9">
        <v>82.907062694139299</v>
      </c>
      <c r="T16134" s="9">
        <v>67.762096844004304</v>
      </c>
    </row>
    <row r="16135" spans="1:20" x14ac:dyDescent="0.35">
      <c r="A16135">
        <f t="shared" si="492"/>
        <v>16135</v>
      </c>
      <c r="B16135" s="3" t="s">
        <v>1038</v>
      </c>
      <c r="C16135" s="3" t="s">
        <v>86</v>
      </c>
      <c r="D16135" s="3" t="s">
        <v>51</v>
      </c>
      <c r="E16135">
        <v>2028</v>
      </c>
      <c r="F16135" s="3" t="str">
        <f t="shared" si="491"/>
        <v>RCQOutR RECH2028</v>
      </c>
      <c r="G16135" s="9">
        <v>65.750964721918393</v>
      </c>
      <c r="H16135" s="9">
        <v>87.568417446853601</v>
      </c>
      <c r="I16135" s="9">
        <v>106.711167060202</v>
      </c>
      <c r="J16135" s="9">
        <v>115.049356830058</v>
      </c>
      <c r="K16135" s="9">
        <v>78.470884910768206</v>
      </c>
      <c r="L16135" s="9">
        <v>77.000310488717901</v>
      </c>
      <c r="M16135" s="9">
        <v>86.526046648523604</v>
      </c>
      <c r="N16135" s="9">
        <v>94.817070113159701</v>
      </c>
      <c r="O16135" s="9">
        <v>124.29361853323699</v>
      </c>
      <c r="P16135" s="9">
        <v>106.267940369871</v>
      </c>
      <c r="Q16135" s="9">
        <v>65.351900230874193</v>
      </c>
      <c r="R16135" s="9">
        <v>91.450822511051996</v>
      </c>
      <c r="S16135" s="9">
        <v>83.528172336009206</v>
      </c>
      <c r="T16135" s="9">
        <v>42.208232760347002</v>
      </c>
    </row>
    <row r="16136" spans="1:20" x14ac:dyDescent="0.35">
      <c r="A16136">
        <f t="shared" si="492"/>
        <v>16136</v>
      </c>
      <c r="B16136" s="3" t="s">
        <v>1038</v>
      </c>
      <c r="C16136" s="3" t="s">
        <v>86</v>
      </c>
      <c r="D16136" s="3" t="s">
        <v>51</v>
      </c>
      <c r="E16136">
        <v>2029</v>
      </c>
      <c r="F16136" s="3" t="str">
        <f t="shared" si="491"/>
        <v>RCQOutR RECH2029</v>
      </c>
      <c r="G16136" s="9">
        <v>61.503487512002998</v>
      </c>
      <c r="H16136" s="9">
        <v>89.740846555000104</v>
      </c>
      <c r="I16136" s="9">
        <v>77.8933992700441</v>
      </c>
      <c r="J16136" s="9">
        <v>102.576445106923</v>
      </c>
      <c r="K16136" s="9">
        <v>83.898661051576994</v>
      </c>
      <c r="L16136" s="9">
        <v>87.869716235428001</v>
      </c>
      <c r="M16136" s="9">
        <v>124.486338285293</v>
      </c>
      <c r="N16136" s="9">
        <v>157.29547233837499</v>
      </c>
      <c r="O16136" s="9">
        <v>142.05436312733397</v>
      </c>
      <c r="P16136" s="9">
        <v>151.74410776880603</v>
      </c>
      <c r="Q16136" s="9">
        <v>109.31569020932901</v>
      </c>
      <c r="R16136" s="9">
        <v>96.238508181414801</v>
      </c>
      <c r="S16136" s="9">
        <v>72.584771402965686</v>
      </c>
      <c r="T16136" s="9">
        <v>60.043903489712903</v>
      </c>
    </row>
    <row r="16137" spans="1:20" x14ac:dyDescent="0.35">
      <c r="A16137">
        <f t="shared" si="492"/>
        <v>16137</v>
      </c>
      <c r="B16137" s="3" t="s">
        <v>1038</v>
      </c>
      <c r="C16137" s="3" t="s">
        <v>95</v>
      </c>
      <c r="D16137" s="3" t="s">
        <v>51</v>
      </c>
      <c r="E16137">
        <v>2020</v>
      </c>
      <c r="F16137" s="3" t="str">
        <f t="shared" si="491"/>
        <v>RCSpillR RECH2020</v>
      </c>
      <c r="G16137" s="9">
        <v>0.12466658319509399</v>
      </c>
      <c r="H16137" s="9">
        <v>22.789992611481601</v>
      </c>
      <c r="I16137" s="9">
        <v>15.453559439087201</v>
      </c>
      <c r="J16137" s="9">
        <v>6.8815118143902501</v>
      </c>
      <c r="K16137" s="9">
        <v>2.0662608525791599</v>
      </c>
      <c r="L16137" s="9">
        <v>1.2777252714488501</v>
      </c>
      <c r="M16137" s="9">
        <v>6.0608782324805501</v>
      </c>
      <c r="N16137" s="9">
        <v>9.4038298386861108</v>
      </c>
      <c r="O16137" s="9">
        <v>21.450434130242598</v>
      </c>
      <c r="P16137" s="9">
        <v>88.139667819641602</v>
      </c>
      <c r="Q16137" s="9">
        <v>46.527034798171996</v>
      </c>
      <c r="R16137" s="9">
        <v>11.6014501422263</v>
      </c>
      <c r="S16137" s="9">
        <v>3.64877394164062</v>
      </c>
      <c r="T16137" s="9">
        <v>7.7459704205138896E-2</v>
      </c>
    </row>
    <row r="16138" spans="1:20" x14ac:dyDescent="0.35">
      <c r="A16138">
        <f t="shared" si="492"/>
        <v>16138</v>
      </c>
      <c r="B16138" s="3" t="s">
        <v>1038</v>
      </c>
      <c r="C16138" s="3" t="s">
        <v>95</v>
      </c>
      <c r="D16138" s="3" t="s">
        <v>51</v>
      </c>
      <c r="E16138">
        <v>2021</v>
      </c>
      <c r="F16138" s="3" t="str">
        <f t="shared" si="491"/>
        <v>RCSpillR RECH2021</v>
      </c>
      <c r="G16138" s="9">
        <v>6.6819863700672E-2</v>
      </c>
      <c r="H16138" s="9">
        <v>0.62309963506923605</v>
      </c>
      <c r="I16138" s="9">
        <v>2.84067457880986</v>
      </c>
      <c r="J16138" s="9">
        <v>24.708931624795301</v>
      </c>
      <c r="K16138" s="9">
        <v>18.940745775904599</v>
      </c>
      <c r="L16138" s="9">
        <v>21.758649400663501</v>
      </c>
      <c r="M16138" s="9">
        <v>16.026986614741599</v>
      </c>
      <c r="N16138" s="9">
        <v>21.439981625338799</v>
      </c>
      <c r="O16138" s="9">
        <v>71.664319779547</v>
      </c>
      <c r="P16138" s="9">
        <v>80.296625214399995</v>
      </c>
      <c r="Q16138" s="9">
        <v>118.87792469478801</v>
      </c>
      <c r="R16138" s="9">
        <v>38.096400247529097</v>
      </c>
      <c r="S16138" s="9">
        <v>19.1665542500924</v>
      </c>
      <c r="T16138" s="9">
        <v>0.65204202419027701</v>
      </c>
    </row>
    <row r="16139" spans="1:20" x14ac:dyDescent="0.35">
      <c r="A16139">
        <f t="shared" si="492"/>
        <v>16139</v>
      </c>
      <c r="B16139" s="3" t="s">
        <v>1038</v>
      </c>
      <c r="C16139" s="3" t="s">
        <v>95</v>
      </c>
      <c r="D16139" s="3" t="s">
        <v>51</v>
      </c>
      <c r="E16139">
        <v>2022</v>
      </c>
      <c r="F16139" s="3" t="str">
        <f t="shared" si="491"/>
        <v>RCSpillR RECH2022</v>
      </c>
      <c r="G16139" s="9">
        <v>6.6999971150000004E-2</v>
      </c>
      <c r="H16139" s="9">
        <v>8.1308421683125007E-2</v>
      </c>
      <c r="I16139" s="9">
        <v>1.01260682339152</v>
      </c>
      <c r="J16139" s="9">
        <v>39.501425507072597</v>
      </c>
      <c r="K16139" s="9">
        <v>65.245661199882804</v>
      </c>
      <c r="L16139" s="9">
        <v>33.504144038713299</v>
      </c>
      <c r="M16139" s="9">
        <v>0.496595880783333</v>
      </c>
      <c r="N16139" s="9">
        <v>6.0644429580097201</v>
      </c>
      <c r="O16139" s="9">
        <v>14.303624130805099</v>
      </c>
      <c r="P16139" s="9">
        <v>41.635535968541603</v>
      </c>
      <c r="Q16139" s="9">
        <v>9.74552073571774</v>
      </c>
      <c r="R16139" s="9">
        <v>9.2340162878249998</v>
      </c>
      <c r="S16139" s="9">
        <v>2.5780546584388002</v>
      </c>
      <c r="T16139" s="9">
        <v>6.6999971150000004E-2</v>
      </c>
    </row>
    <row r="16140" spans="1:20" x14ac:dyDescent="0.35">
      <c r="A16140">
        <f t="shared" si="492"/>
        <v>16140</v>
      </c>
      <c r="B16140" s="3" t="s">
        <v>1038</v>
      </c>
      <c r="C16140" s="3" t="s">
        <v>95</v>
      </c>
      <c r="D16140" s="3" t="s">
        <v>51</v>
      </c>
      <c r="E16140">
        <v>2023</v>
      </c>
      <c r="F16140" s="3" t="str">
        <f t="shared" si="491"/>
        <v>RCSpillR RECH2023</v>
      </c>
      <c r="G16140" s="9">
        <v>6.6994594631115595E-2</v>
      </c>
      <c r="H16140" s="9">
        <v>6.7246789156458306E-2</v>
      </c>
      <c r="I16140" s="9">
        <v>6.6999971150000004E-2</v>
      </c>
      <c r="J16140" s="9">
        <v>14.094301321028899</v>
      </c>
      <c r="K16140" s="9">
        <v>15.470254264064</v>
      </c>
      <c r="L16140" s="9">
        <v>2.81197640694805</v>
      </c>
      <c r="M16140" s="9">
        <v>7.638746625125</v>
      </c>
      <c r="N16140" s="9">
        <v>10.031738445322201</v>
      </c>
      <c r="O16140" s="9">
        <v>13.456518137407199</v>
      </c>
      <c r="P16140" s="9">
        <v>25.5806828807881</v>
      </c>
      <c r="Q16140" s="9">
        <v>21.475584732766801</v>
      </c>
      <c r="R16140" s="9">
        <v>12.7654063012194</v>
      </c>
      <c r="S16140" s="9">
        <v>3.4488932948111901</v>
      </c>
      <c r="T16140" s="9">
        <v>6.6999971150000004E-2</v>
      </c>
    </row>
    <row r="16141" spans="1:20" x14ac:dyDescent="0.35">
      <c r="A16141">
        <f t="shared" si="492"/>
        <v>16141</v>
      </c>
      <c r="B16141" s="3" t="s">
        <v>1038</v>
      </c>
      <c r="C16141" s="3" t="s">
        <v>95</v>
      </c>
      <c r="D16141" s="3" t="s">
        <v>51</v>
      </c>
      <c r="E16141">
        <v>2024</v>
      </c>
      <c r="F16141" s="3" t="str">
        <f t="shared" si="491"/>
        <v>RCSpillR RECH2024</v>
      </c>
      <c r="G16141" s="9">
        <v>9.4081077642473102E-2</v>
      </c>
      <c r="H16141" s="9">
        <v>8.0190932613647892</v>
      </c>
      <c r="I16141" s="9">
        <v>3.2112102420878399</v>
      </c>
      <c r="J16141" s="9">
        <v>13.048836569868699</v>
      </c>
      <c r="K16141" s="9">
        <v>0.77214394986510404</v>
      </c>
      <c r="L16141" s="9">
        <v>8.5720223861962305E-2</v>
      </c>
      <c r="M16141" s="9">
        <v>0.77477095861666601</v>
      </c>
      <c r="N16141" s="9">
        <v>2.58483431871388</v>
      </c>
      <c r="O16141" s="9">
        <v>4.4246178736713704</v>
      </c>
      <c r="P16141" s="9">
        <v>17.066968058539501</v>
      </c>
      <c r="Q16141" s="9">
        <v>8.70812555604099</v>
      </c>
      <c r="R16141" s="9">
        <v>7.6033605438777698</v>
      </c>
      <c r="S16141" s="9">
        <v>2.5325560355885401</v>
      </c>
      <c r="T16141" s="9">
        <v>7.6448718647291594E-2</v>
      </c>
    </row>
    <row r="16142" spans="1:20" x14ac:dyDescent="0.35">
      <c r="A16142">
        <f t="shared" si="492"/>
        <v>16142</v>
      </c>
      <c r="B16142" s="3" t="s">
        <v>1038</v>
      </c>
      <c r="C16142" s="3" t="s">
        <v>95</v>
      </c>
      <c r="D16142" s="3" t="s">
        <v>51</v>
      </c>
      <c r="E16142">
        <v>2025</v>
      </c>
      <c r="F16142" s="3" t="str">
        <f t="shared" si="491"/>
        <v>RCSpillR RECH2025</v>
      </c>
      <c r="G16142" s="9">
        <v>0.291881479622983</v>
      </c>
      <c r="H16142" s="9">
        <v>6.6813860119027693E-2</v>
      </c>
      <c r="I16142" s="9">
        <v>0.16583894521784701</v>
      </c>
      <c r="J16142" s="9">
        <v>10.987875023398299</v>
      </c>
      <c r="K16142" s="9">
        <v>28.032005975811401</v>
      </c>
      <c r="L16142" s="9">
        <v>2.9158200775845402</v>
      </c>
      <c r="M16142" s="9">
        <v>1.95706119415138</v>
      </c>
      <c r="N16142" s="9">
        <v>10.853328412334699</v>
      </c>
      <c r="O16142" s="9">
        <v>40.479462889668604</v>
      </c>
      <c r="P16142" s="9">
        <v>39.5113857316354</v>
      </c>
      <c r="Q16142" s="9">
        <v>11.400272382309799</v>
      </c>
      <c r="R16142" s="9">
        <v>7.8505824067902701</v>
      </c>
      <c r="S16142" s="9">
        <v>2.6527219851161399</v>
      </c>
      <c r="T16142" s="9">
        <v>6.6999971150000004E-2</v>
      </c>
    </row>
    <row r="16143" spans="1:20" x14ac:dyDescent="0.35">
      <c r="A16143">
        <f t="shared" si="492"/>
        <v>16143</v>
      </c>
      <c r="B16143" s="3" t="s">
        <v>1038</v>
      </c>
      <c r="C16143" s="3" t="s">
        <v>95</v>
      </c>
      <c r="D16143" s="3" t="s">
        <v>51</v>
      </c>
      <c r="E16143">
        <v>2026</v>
      </c>
      <c r="F16143" s="3" t="str">
        <f t="shared" si="491"/>
        <v>RCSpillR RECH2026</v>
      </c>
      <c r="G16143" s="9">
        <v>6.6639756251343996E-2</v>
      </c>
      <c r="H16143" s="9">
        <v>19.067010134184901</v>
      </c>
      <c r="I16143" s="9">
        <v>48.393601396291103</v>
      </c>
      <c r="J16143" s="9">
        <v>66.306035067728502</v>
      </c>
      <c r="K16143" s="9">
        <v>49.103928800732199</v>
      </c>
      <c r="L16143" s="9">
        <v>29.628011241112301</v>
      </c>
      <c r="M16143" s="9">
        <v>33.628483136198597</v>
      </c>
      <c r="N16143" s="9">
        <v>57.623636295049998</v>
      </c>
      <c r="O16143" s="9">
        <v>43.245416034375602</v>
      </c>
      <c r="P16143" s="9">
        <v>48.155691804096499</v>
      </c>
      <c r="Q16143" s="9">
        <v>15.3653526792876</v>
      </c>
      <c r="R16143" s="9">
        <v>7.5710464556222199</v>
      </c>
      <c r="S16143" s="9">
        <v>2.6852033573385401</v>
      </c>
      <c r="T16143" s="9">
        <v>6.9207618235486101E-2</v>
      </c>
    </row>
    <row r="16144" spans="1:20" x14ac:dyDescent="0.35">
      <c r="A16144">
        <f t="shared" si="492"/>
        <v>16144</v>
      </c>
      <c r="B16144" s="3" t="s">
        <v>1038</v>
      </c>
      <c r="C16144" s="3" t="s">
        <v>95</v>
      </c>
      <c r="D16144" s="3" t="s">
        <v>51</v>
      </c>
      <c r="E16144">
        <v>2027</v>
      </c>
      <c r="F16144" s="3" t="str">
        <f t="shared" si="491"/>
        <v>RCSpillR RECH2027</v>
      </c>
      <c r="G16144" s="9">
        <v>6.6819863700672E-2</v>
      </c>
      <c r="H16144" s="9">
        <v>0.39128156450152701</v>
      </c>
      <c r="I16144" s="9">
        <v>0.138553364226666</v>
      </c>
      <c r="J16144" s="9">
        <v>1.3876489338711</v>
      </c>
      <c r="K16144" s="9">
        <v>0.43842684737656201</v>
      </c>
      <c r="L16144" s="9">
        <v>0.14695138770920699</v>
      </c>
      <c r="M16144" s="9">
        <v>0.43015578971944401</v>
      </c>
      <c r="N16144" s="9">
        <v>2.6835834558361098</v>
      </c>
      <c r="O16144" s="9">
        <v>10.9595945392876</v>
      </c>
      <c r="P16144" s="9">
        <v>15.2792839218493</v>
      </c>
      <c r="Q16144" s="9">
        <v>7.6387183066720397</v>
      </c>
      <c r="R16144" s="9">
        <v>9.2253053722083287</v>
      </c>
      <c r="S16144" s="9">
        <v>2.1254476677018199</v>
      </c>
      <c r="T16144" s="9">
        <v>6.6999971150000004E-2</v>
      </c>
    </row>
    <row r="16145" spans="1:20" x14ac:dyDescent="0.35">
      <c r="A16145">
        <f t="shared" si="492"/>
        <v>16145</v>
      </c>
      <c r="B16145" s="3" t="s">
        <v>1038</v>
      </c>
      <c r="C16145" s="3" t="s">
        <v>95</v>
      </c>
      <c r="D16145" s="3" t="s">
        <v>51</v>
      </c>
      <c r="E16145">
        <v>2028</v>
      </c>
      <c r="F16145" s="3" t="str">
        <f t="shared" si="491"/>
        <v>RCSpillR RECH2028</v>
      </c>
      <c r="G16145" s="9">
        <v>6.6909917425336002E-2</v>
      </c>
      <c r="H16145" s="9">
        <v>0.41754827095624902</v>
      </c>
      <c r="I16145" s="9">
        <v>1.0868840830186099</v>
      </c>
      <c r="J16145" s="9">
        <v>6.8935450546102103E-2</v>
      </c>
      <c r="K16145" s="9">
        <v>0.14826718495781199</v>
      </c>
      <c r="L16145" s="9">
        <v>0.109264374092002</v>
      </c>
      <c r="M16145" s="9">
        <v>0.427000728</v>
      </c>
      <c r="N16145" s="9">
        <v>0.69490406531388804</v>
      </c>
      <c r="O16145" s="9">
        <v>6.54574789725537</v>
      </c>
      <c r="P16145" s="9">
        <v>12.043670060765901</v>
      </c>
      <c r="Q16145" s="9">
        <v>5.9815123511208297</v>
      </c>
      <c r="R16145" s="9">
        <v>8.8201023374722194</v>
      </c>
      <c r="S16145" s="9">
        <v>2.9697426671992102</v>
      </c>
      <c r="T16145" s="9">
        <v>7.2021263363680504E-2</v>
      </c>
    </row>
    <row r="16146" spans="1:20" x14ac:dyDescent="0.35">
      <c r="A16146">
        <f t="shared" si="492"/>
        <v>16146</v>
      </c>
      <c r="B16146" s="3" t="s">
        <v>1038</v>
      </c>
      <c r="C16146" s="3" t="s">
        <v>95</v>
      </c>
      <c r="D16146" s="3" t="s">
        <v>51</v>
      </c>
      <c r="E16146">
        <v>2029</v>
      </c>
      <c r="F16146" s="3" t="str">
        <f t="shared" si="491"/>
        <v>RCSpillR RECH2029</v>
      </c>
      <c r="G16146" s="9">
        <v>0.30053789384697499</v>
      </c>
      <c r="H16146" s="9">
        <v>6.6999971150000004E-2</v>
      </c>
      <c r="I16146" s="9">
        <v>7.1304473337222202E-2</v>
      </c>
      <c r="J16146" s="9">
        <v>0.47990593251444802</v>
      </c>
      <c r="K16146" s="9">
        <v>6.6999971150000004E-2</v>
      </c>
      <c r="L16146" s="9">
        <v>2.2538428015362899</v>
      </c>
      <c r="M16146" s="9">
        <v>5.2872578169444404</v>
      </c>
      <c r="N16146" s="9">
        <v>14.116756308559699</v>
      </c>
      <c r="O16146" s="9">
        <v>20.711101922221101</v>
      </c>
      <c r="P16146" s="9">
        <v>26.208755824795801</v>
      </c>
      <c r="Q16146" s="9">
        <v>10.645518194481101</v>
      </c>
      <c r="R16146" s="9">
        <v>8.7292833994138892</v>
      </c>
      <c r="S16146" s="9">
        <v>2.25234250054296</v>
      </c>
      <c r="T16146" s="9">
        <v>6.6999971150000004E-2</v>
      </c>
    </row>
    <row r="16147" spans="1:20" x14ac:dyDescent="0.35">
      <c r="A16147">
        <f t="shared" si="492"/>
        <v>16147</v>
      </c>
      <c r="B16147" s="3" t="s">
        <v>1038</v>
      </c>
      <c r="C16147" s="3" t="s">
        <v>77</v>
      </c>
      <c r="D16147" s="3" t="s">
        <v>51</v>
      </c>
      <c r="E16147">
        <v>2020</v>
      </c>
      <c r="F16147" s="3" t="str">
        <f t="shared" si="491"/>
        <v>RCGenR RECH2020</v>
      </c>
      <c r="G16147" s="9">
        <v>508.98005599354798</v>
      </c>
      <c r="H16147" s="9">
        <v>826.247172777777</v>
      </c>
      <c r="I16147" s="9">
        <v>1005.43897874999</v>
      </c>
      <c r="J16147" s="9">
        <v>983.77331149193503</v>
      </c>
      <c r="K16147" s="9">
        <v>959.63217842261895</v>
      </c>
      <c r="L16147" s="9">
        <v>650.79581664784905</v>
      </c>
      <c r="M16147" s="9">
        <v>836.26818980555504</v>
      </c>
      <c r="N16147" s="9">
        <v>949.46262547222204</v>
      </c>
      <c r="O16147" s="9">
        <v>919.21975604838701</v>
      </c>
      <c r="P16147" s="9">
        <v>886.94881284722203</v>
      </c>
      <c r="Q16147" s="9">
        <v>815.90626267473101</v>
      </c>
      <c r="R16147" s="9">
        <v>739.17713305555503</v>
      </c>
      <c r="S16147" s="9">
        <v>620.16513424218704</v>
      </c>
      <c r="T16147" s="9">
        <v>521.45560491388801</v>
      </c>
    </row>
    <row r="16148" spans="1:20" x14ac:dyDescent="0.35">
      <c r="A16148">
        <f t="shared" si="492"/>
        <v>16148</v>
      </c>
      <c r="B16148" s="3" t="s">
        <v>1038</v>
      </c>
      <c r="C16148" s="3" t="s">
        <v>77</v>
      </c>
      <c r="D16148" s="3" t="s">
        <v>51</v>
      </c>
      <c r="E16148">
        <v>2021</v>
      </c>
      <c r="F16148" s="3" t="str">
        <f t="shared" si="491"/>
        <v>RCGenR RECH2021</v>
      </c>
      <c r="G16148" s="9">
        <v>543.39351193548396</v>
      </c>
      <c r="H16148" s="9">
        <v>796.645556888888</v>
      </c>
      <c r="I16148" s="9">
        <v>879.50569708333296</v>
      </c>
      <c r="J16148" s="9">
        <v>955.59912163978402</v>
      </c>
      <c r="K16148" s="9">
        <v>984.62176488095201</v>
      </c>
      <c r="L16148" s="9">
        <v>864.68618114247295</v>
      </c>
      <c r="M16148" s="9">
        <v>1011.3576351527699</v>
      </c>
      <c r="N16148" s="9">
        <v>917.67814741666598</v>
      </c>
      <c r="O16148" s="9">
        <v>949.07608665322505</v>
      </c>
      <c r="P16148" s="9">
        <v>875.55998875</v>
      </c>
      <c r="Q16148" s="9">
        <v>813.12753016129</v>
      </c>
      <c r="R16148" s="9">
        <v>973.09793722222196</v>
      </c>
      <c r="S16148" s="9">
        <v>989.82898697916596</v>
      </c>
      <c r="T16148" s="9">
        <v>687.44046647222206</v>
      </c>
    </row>
    <row r="16149" spans="1:20" x14ac:dyDescent="0.35">
      <c r="A16149">
        <f t="shared" si="492"/>
        <v>16149</v>
      </c>
      <c r="B16149" s="3" t="s">
        <v>1038</v>
      </c>
      <c r="C16149" s="3" t="s">
        <v>77</v>
      </c>
      <c r="D16149" s="3" t="s">
        <v>51</v>
      </c>
      <c r="E16149">
        <v>2022</v>
      </c>
      <c r="F16149" s="3" t="str">
        <f t="shared" si="491"/>
        <v>RCGenR RECH2022</v>
      </c>
      <c r="G16149" s="9">
        <v>619.56296740591404</v>
      </c>
      <c r="H16149" s="9">
        <v>701.48814448472206</v>
      </c>
      <c r="I16149" s="9">
        <v>836.13287858333297</v>
      </c>
      <c r="J16149" s="9">
        <v>907.38612783602105</v>
      </c>
      <c r="K16149" s="9">
        <v>992.83428125</v>
      </c>
      <c r="L16149" s="9">
        <v>881.96373706989198</v>
      </c>
      <c r="M16149" s="9">
        <v>709.40256455555505</v>
      </c>
      <c r="N16149" s="9">
        <v>714.06017941666596</v>
      </c>
      <c r="O16149" s="9">
        <v>905.59063294354803</v>
      </c>
      <c r="P16149" s="9">
        <v>961.97222194444396</v>
      </c>
      <c r="Q16149" s="9">
        <v>627.190923158602</v>
      </c>
      <c r="R16149" s="9">
        <v>530.73552733333304</v>
      </c>
      <c r="S16149" s="9">
        <v>458.34409125260402</v>
      </c>
      <c r="T16149" s="9">
        <v>370.479041402777</v>
      </c>
    </row>
    <row r="16150" spans="1:20" x14ac:dyDescent="0.35">
      <c r="A16150">
        <f t="shared" si="492"/>
        <v>16150</v>
      </c>
      <c r="B16150" s="3" t="s">
        <v>1038</v>
      </c>
      <c r="C16150" s="3" t="s">
        <v>77</v>
      </c>
      <c r="D16150" s="3" t="s">
        <v>51</v>
      </c>
      <c r="E16150">
        <v>2023</v>
      </c>
      <c r="F16150" s="3" t="str">
        <f t="shared" si="491"/>
        <v>RCGenR RECH2023</v>
      </c>
      <c r="G16150" s="9">
        <v>490.543492509408</v>
      </c>
      <c r="H16150" s="9">
        <v>573.24223537499995</v>
      </c>
      <c r="I16150" s="9">
        <v>719.24662637500001</v>
      </c>
      <c r="J16150" s="9">
        <v>898.07664875672003</v>
      </c>
      <c r="K16150" s="9">
        <v>1020.6787063988</v>
      </c>
      <c r="L16150" s="9">
        <v>803.07528981182702</v>
      </c>
      <c r="M16150" s="9">
        <v>778.53167822222201</v>
      </c>
      <c r="N16150" s="9">
        <v>934.39847316666601</v>
      </c>
      <c r="O16150" s="9">
        <v>836.69046262096697</v>
      </c>
      <c r="P16150" s="9">
        <v>789.32006226388899</v>
      </c>
      <c r="Q16150" s="9">
        <v>909.70987284946204</v>
      </c>
      <c r="R16150" s="9">
        <v>828.25825972222196</v>
      </c>
      <c r="S16150" s="9">
        <v>616.31075078125002</v>
      </c>
      <c r="T16150" s="9">
        <v>543.60796956111096</v>
      </c>
    </row>
    <row r="16151" spans="1:20" x14ac:dyDescent="0.35">
      <c r="A16151">
        <f t="shared" si="492"/>
        <v>16151</v>
      </c>
      <c r="B16151" s="3" t="s">
        <v>1038</v>
      </c>
      <c r="C16151" s="3" t="s">
        <v>77</v>
      </c>
      <c r="D16151" s="3" t="s">
        <v>51</v>
      </c>
      <c r="E16151">
        <v>2024</v>
      </c>
      <c r="F16151" s="3" t="str">
        <f t="shared" si="491"/>
        <v>RCGenR RECH2024</v>
      </c>
      <c r="G16151" s="9">
        <v>694.73771251343999</v>
      </c>
      <c r="H16151" s="9">
        <v>881.08881944444397</v>
      </c>
      <c r="I16151" s="9">
        <v>958.18295027777697</v>
      </c>
      <c r="J16151" s="9">
        <v>920.61200282258005</v>
      </c>
      <c r="K16151" s="9">
        <v>874.74264447916596</v>
      </c>
      <c r="L16151" s="9">
        <v>727.17405200268797</v>
      </c>
      <c r="M16151" s="9">
        <v>759.20734609738895</v>
      </c>
      <c r="N16151" s="9">
        <v>735.71778813611104</v>
      </c>
      <c r="O16151" s="9">
        <v>763.522646826612</v>
      </c>
      <c r="P16151" s="9">
        <v>764.38122933333295</v>
      </c>
      <c r="Q16151" s="9">
        <v>554.85236916666599</v>
      </c>
      <c r="R16151" s="9">
        <v>508.49421587500001</v>
      </c>
      <c r="S16151" s="9">
        <v>512.09639407031204</v>
      </c>
      <c r="T16151" s="9">
        <v>520.07778237499997</v>
      </c>
    </row>
    <row r="16152" spans="1:20" x14ac:dyDescent="0.35">
      <c r="A16152">
        <f t="shared" si="492"/>
        <v>16152</v>
      </c>
      <c r="B16152" s="3" t="s">
        <v>1038</v>
      </c>
      <c r="C16152" s="3" t="s">
        <v>77</v>
      </c>
      <c r="D16152" s="3" t="s">
        <v>51</v>
      </c>
      <c r="E16152">
        <v>2025</v>
      </c>
      <c r="F16152" s="3" t="str">
        <f t="shared" si="491"/>
        <v>RCGenR RECH2025</v>
      </c>
      <c r="G16152" s="9">
        <v>445.23280519086001</v>
      </c>
      <c r="H16152" s="9">
        <v>589.01905498611097</v>
      </c>
      <c r="I16152" s="9">
        <v>777.461060138888</v>
      </c>
      <c r="J16152" s="9">
        <v>875.57783446236499</v>
      </c>
      <c r="K16152" s="9">
        <v>999.49841160714197</v>
      </c>
      <c r="L16152" s="9">
        <v>885.22632231182797</v>
      </c>
      <c r="M16152" s="9">
        <v>758.56383280555497</v>
      </c>
      <c r="N16152" s="9">
        <v>925.281068333333</v>
      </c>
      <c r="O16152" s="9">
        <v>1023.06289516129</v>
      </c>
      <c r="P16152" s="9">
        <v>912.89078490694396</v>
      </c>
      <c r="Q16152" s="9">
        <v>677.45776055241902</v>
      </c>
      <c r="R16152" s="9">
        <v>537.29263772222203</v>
      </c>
      <c r="S16152" s="9">
        <v>551.66674723958295</v>
      </c>
      <c r="T16152" s="9">
        <v>406.95693452916601</v>
      </c>
    </row>
    <row r="16153" spans="1:20" x14ac:dyDescent="0.35">
      <c r="A16153">
        <f t="shared" si="492"/>
        <v>16153</v>
      </c>
      <c r="B16153" s="3" t="s">
        <v>1038</v>
      </c>
      <c r="C16153" s="3" t="s">
        <v>77</v>
      </c>
      <c r="D16153" s="3" t="s">
        <v>51</v>
      </c>
      <c r="E16153">
        <v>2026</v>
      </c>
      <c r="F16153" s="3" t="str">
        <f t="shared" si="491"/>
        <v>RCGenR RECH2026</v>
      </c>
      <c r="G16153" s="9">
        <v>433.95533431451599</v>
      </c>
      <c r="H16153" s="9">
        <v>891.77509219444403</v>
      </c>
      <c r="I16153" s="9">
        <v>948.09105534722198</v>
      </c>
      <c r="J16153" s="9">
        <v>920.24096133064495</v>
      </c>
      <c r="K16153" s="9">
        <v>1004.91030684523</v>
      </c>
      <c r="L16153" s="9">
        <v>960.42292102150498</v>
      </c>
      <c r="M16153" s="9">
        <v>916.01354472222204</v>
      </c>
      <c r="N16153" s="9">
        <v>966.03324166666596</v>
      </c>
      <c r="O16153" s="9">
        <v>984.51138995967699</v>
      </c>
      <c r="P16153" s="9">
        <v>857.15564258333302</v>
      </c>
      <c r="Q16153" s="9">
        <v>656.852625473118</v>
      </c>
      <c r="R16153" s="9">
        <v>488.27043661111099</v>
      </c>
      <c r="S16153" s="9">
        <v>476.25737770833302</v>
      </c>
      <c r="T16153" s="9">
        <v>379.57345084444398</v>
      </c>
    </row>
    <row r="16154" spans="1:20" x14ac:dyDescent="0.35">
      <c r="A16154">
        <f t="shared" si="492"/>
        <v>16154</v>
      </c>
      <c r="B16154" s="3" t="s">
        <v>1038</v>
      </c>
      <c r="C16154" s="3" t="s">
        <v>77</v>
      </c>
      <c r="D16154" s="3" t="s">
        <v>51</v>
      </c>
      <c r="E16154">
        <v>2027</v>
      </c>
      <c r="F16154" s="3" t="str">
        <f t="shared" si="491"/>
        <v>RCGenR RECH2027</v>
      </c>
      <c r="G16154" s="9">
        <v>484.34534633602101</v>
      </c>
      <c r="H16154" s="9">
        <v>615.42986177777698</v>
      </c>
      <c r="I16154" s="9">
        <v>592.37166514861099</v>
      </c>
      <c r="J16154" s="9">
        <v>714.94799936155903</v>
      </c>
      <c r="K16154" s="9">
        <v>760.95302393898805</v>
      </c>
      <c r="L16154" s="9">
        <v>521.93685079435397</v>
      </c>
      <c r="M16154" s="9">
        <v>735.535182111111</v>
      </c>
      <c r="N16154" s="9">
        <v>704.46119686111103</v>
      </c>
      <c r="O16154" s="9">
        <v>886.47821323655899</v>
      </c>
      <c r="P16154" s="9">
        <v>660.50398062500005</v>
      </c>
      <c r="Q16154" s="9">
        <v>500.97117304032201</v>
      </c>
      <c r="R16154" s="9">
        <v>496.182040444444</v>
      </c>
      <c r="S16154" s="9">
        <v>553.10520705729095</v>
      </c>
      <c r="T16154" s="9">
        <v>463.502991816666</v>
      </c>
    </row>
    <row r="16155" spans="1:20" x14ac:dyDescent="0.35">
      <c r="A16155">
        <f t="shared" si="492"/>
        <v>16155</v>
      </c>
      <c r="B16155" s="3" t="s">
        <v>1038</v>
      </c>
      <c r="C16155" s="3" t="s">
        <v>77</v>
      </c>
      <c r="D16155" s="3" t="s">
        <v>51</v>
      </c>
      <c r="E16155">
        <v>2028</v>
      </c>
      <c r="F16155" s="3" t="str">
        <f t="shared" si="491"/>
        <v>RCGenR RECH2028</v>
      </c>
      <c r="G16155" s="9">
        <v>449.73358115093998</v>
      </c>
      <c r="H16155" s="9">
        <v>596.71517860277697</v>
      </c>
      <c r="I16155" s="9">
        <v>723.201082916666</v>
      </c>
      <c r="J16155" s="9">
        <v>787.26185275</v>
      </c>
      <c r="K16155" s="9">
        <v>536.26868565476195</v>
      </c>
      <c r="L16155" s="9">
        <v>526.46690479704296</v>
      </c>
      <c r="M16155" s="9">
        <v>589.51334913888797</v>
      </c>
      <c r="N16155" s="9">
        <v>644.44708961111098</v>
      </c>
      <c r="O16155" s="9">
        <v>806.21022540860201</v>
      </c>
      <c r="P16155" s="9">
        <v>645.14494399166597</v>
      </c>
      <c r="Q16155" s="9">
        <v>406.50436485214999</v>
      </c>
      <c r="R16155" s="9">
        <v>565.76604358333304</v>
      </c>
      <c r="S16155" s="9">
        <v>551.57729989973905</v>
      </c>
      <c r="T16155" s="9">
        <v>288.50337078055497</v>
      </c>
    </row>
    <row r="16156" spans="1:20" x14ac:dyDescent="0.35">
      <c r="A16156">
        <f t="shared" si="492"/>
        <v>16156</v>
      </c>
      <c r="B16156" s="3" t="s">
        <v>1038</v>
      </c>
      <c r="C16156" s="3" t="s">
        <v>77</v>
      </c>
      <c r="D16156" s="3" t="s">
        <v>51</v>
      </c>
      <c r="E16156">
        <v>2029</v>
      </c>
      <c r="F16156" s="3" t="str">
        <f t="shared" si="491"/>
        <v>RCGenR RECH2029</v>
      </c>
      <c r="G16156" s="9">
        <v>419.051769642473</v>
      </c>
      <c r="H16156" s="9">
        <v>613.98967115041603</v>
      </c>
      <c r="I16156" s="9">
        <v>532.84182883333301</v>
      </c>
      <c r="J16156" s="9">
        <v>699.04689549731097</v>
      </c>
      <c r="K16156" s="9">
        <v>573.98869937500001</v>
      </c>
      <c r="L16156" s="9">
        <v>586.20504512096704</v>
      </c>
      <c r="M16156" s="9">
        <v>816.14645558333302</v>
      </c>
      <c r="N16156" s="9">
        <v>980.33299180555503</v>
      </c>
      <c r="O16156" s="9">
        <v>830.82758394489201</v>
      </c>
      <c r="P16156" s="9">
        <v>859.528523351388</v>
      </c>
      <c r="Q16156" s="9">
        <v>675.58681022849396</v>
      </c>
      <c r="R16156" s="9">
        <v>599.168865083333</v>
      </c>
      <c r="S16156" s="9">
        <v>481.56053143229099</v>
      </c>
      <c r="T16156" s="9">
        <v>410.65716225833302</v>
      </c>
    </row>
    <row r="16157" spans="1:20" x14ac:dyDescent="0.35">
      <c r="A16157">
        <f t="shared" si="492"/>
        <v>16157</v>
      </c>
      <c r="B16157" s="3" t="s">
        <v>1038</v>
      </c>
      <c r="C16157" s="3" t="s">
        <v>75</v>
      </c>
      <c r="D16157" s="3" t="s">
        <v>67</v>
      </c>
      <c r="E16157">
        <v>2020</v>
      </c>
      <c r="F16157" s="3" t="str">
        <f t="shared" si="491"/>
        <v>RCElevREREG2020</v>
      </c>
      <c r="G16157" s="9" t="e">
        <v>#N/A</v>
      </c>
      <c r="H16157" s="9" t="e">
        <v>#N/A</v>
      </c>
      <c r="I16157" s="9" t="e">
        <v>#N/A</v>
      </c>
      <c r="J16157" s="9" t="e">
        <v>#N/A</v>
      </c>
      <c r="K16157" s="9" t="e">
        <v>#N/A</v>
      </c>
      <c r="L16157" s="9" t="e">
        <v>#N/A</v>
      </c>
      <c r="M16157" s="9" t="e">
        <v>#N/A</v>
      </c>
      <c r="N16157" s="9" t="e">
        <v>#N/A</v>
      </c>
      <c r="O16157" s="9" t="e">
        <v>#N/A</v>
      </c>
      <c r="P16157" s="9" t="e">
        <v>#N/A</v>
      </c>
      <c r="Q16157" s="9" t="e">
        <v>#N/A</v>
      </c>
      <c r="R16157" s="9" t="e">
        <v>#N/A</v>
      </c>
      <c r="S16157" s="9" t="e">
        <v>#N/A</v>
      </c>
      <c r="T16157" s="9" t="e">
        <v>#N/A</v>
      </c>
    </row>
    <row r="16158" spans="1:20" x14ac:dyDescent="0.35">
      <c r="A16158">
        <f t="shared" si="492"/>
        <v>16158</v>
      </c>
      <c r="B16158" s="3" t="s">
        <v>1038</v>
      </c>
      <c r="C16158" s="3" t="s">
        <v>75</v>
      </c>
      <c r="D16158" s="3" t="s">
        <v>67</v>
      </c>
      <c r="E16158">
        <v>2021</v>
      </c>
      <c r="F16158" s="3" t="str">
        <f t="shared" si="491"/>
        <v>RCElevREREG2021</v>
      </c>
      <c r="G16158" s="9" t="e">
        <v>#N/A</v>
      </c>
      <c r="H16158" s="9" t="e">
        <v>#N/A</v>
      </c>
      <c r="I16158" s="9" t="e">
        <v>#N/A</v>
      </c>
      <c r="J16158" s="9" t="e">
        <v>#N/A</v>
      </c>
      <c r="K16158" s="9" t="e">
        <v>#N/A</v>
      </c>
      <c r="L16158" s="9" t="e">
        <v>#N/A</v>
      </c>
      <c r="M16158" s="9" t="e">
        <v>#N/A</v>
      </c>
      <c r="N16158" s="9" t="e">
        <v>#N/A</v>
      </c>
      <c r="O16158" s="9" t="e">
        <v>#N/A</v>
      </c>
      <c r="P16158" s="9" t="e">
        <v>#N/A</v>
      </c>
      <c r="Q16158" s="9" t="e">
        <v>#N/A</v>
      </c>
      <c r="R16158" s="9" t="e">
        <v>#N/A</v>
      </c>
      <c r="S16158" s="9" t="e">
        <v>#N/A</v>
      </c>
      <c r="T16158" s="9" t="e">
        <v>#N/A</v>
      </c>
    </row>
    <row r="16159" spans="1:20" x14ac:dyDescent="0.35">
      <c r="A16159">
        <f t="shared" si="492"/>
        <v>16159</v>
      </c>
      <c r="B16159" s="3" t="s">
        <v>1038</v>
      </c>
      <c r="C16159" s="3" t="s">
        <v>75</v>
      </c>
      <c r="D16159" s="3" t="s">
        <v>67</v>
      </c>
      <c r="E16159">
        <v>2022</v>
      </c>
      <c r="F16159" s="3" t="str">
        <f t="shared" si="491"/>
        <v>RCElevREREG2022</v>
      </c>
      <c r="G16159" s="9" t="e">
        <v>#N/A</v>
      </c>
      <c r="H16159" s="9" t="e">
        <v>#N/A</v>
      </c>
      <c r="I16159" s="9" t="e">
        <v>#N/A</v>
      </c>
      <c r="J16159" s="9" t="e">
        <v>#N/A</v>
      </c>
      <c r="K16159" s="9" t="e">
        <v>#N/A</v>
      </c>
      <c r="L16159" s="9" t="e">
        <v>#N/A</v>
      </c>
      <c r="M16159" s="9" t="e">
        <v>#N/A</v>
      </c>
      <c r="N16159" s="9" t="e">
        <v>#N/A</v>
      </c>
      <c r="O16159" s="9" t="e">
        <v>#N/A</v>
      </c>
      <c r="P16159" s="9" t="e">
        <v>#N/A</v>
      </c>
      <c r="Q16159" s="9" t="e">
        <v>#N/A</v>
      </c>
      <c r="R16159" s="9" t="e">
        <v>#N/A</v>
      </c>
      <c r="S16159" s="9" t="e">
        <v>#N/A</v>
      </c>
      <c r="T16159" s="9" t="e">
        <v>#N/A</v>
      </c>
    </row>
    <row r="16160" spans="1:20" x14ac:dyDescent="0.35">
      <c r="A16160">
        <f t="shared" si="492"/>
        <v>16160</v>
      </c>
      <c r="B16160" s="3" t="s">
        <v>1038</v>
      </c>
      <c r="C16160" s="3" t="s">
        <v>75</v>
      </c>
      <c r="D16160" s="3" t="s">
        <v>67</v>
      </c>
      <c r="E16160">
        <v>2023</v>
      </c>
      <c r="F16160" s="3" t="str">
        <f t="shared" si="491"/>
        <v>RCElevREREG2023</v>
      </c>
      <c r="G16160" s="9" t="e">
        <v>#N/A</v>
      </c>
      <c r="H16160" s="9" t="e">
        <v>#N/A</v>
      </c>
      <c r="I16160" s="9" t="e">
        <v>#N/A</v>
      </c>
      <c r="J16160" s="9" t="e">
        <v>#N/A</v>
      </c>
      <c r="K16160" s="9" t="e">
        <v>#N/A</v>
      </c>
      <c r="L16160" s="9" t="e">
        <v>#N/A</v>
      </c>
      <c r="M16160" s="9" t="e">
        <v>#N/A</v>
      </c>
      <c r="N16160" s="9" t="e">
        <v>#N/A</v>
      </c>
      <c r="O16160" s="9" t="e">
        <v>#N/A</v>
      </c>
      <c r="P16160" s="9" t="e">
        <v>#N/A</v>
      </c>
      <c r="Q16160" s="9" t="e">
        <v>#N/A</v>
      </c>
      <c r="R16160" s="9" t="e">
        <v>#N/A</v>
      </c>
      <c r="S16160" s="9" t="e">
        <v>#N/A</v>
      </c>
      <c r="T16160" s="9" t="e">
        <v>#N/A</v>
      </c>
    </row>
    <row r="16161" spans="1:20" x14ac:dyDescent="0.35">
      <c r="A16161">
        <f t="shared" si="492"/>
        <v>16161</v>
      </c>
      <c r="B16161" s="3" t="s">
        <v>1038</v>
      </c>
      <c r="C16161" s="3" t="s">
        <v>75</v>
      </c>
      <c r="D16161" s="3" t="s">
        <v>67</v>
      </c>
      <c r="E16161">
        <v>2024</v>
      </c>
      <c r="F16161" s="3" t="str">
        <f t="shared" si="491"/>
        <v>RCElevREREG2024</v>
      </c>
      <c r="G16161" s="9" t="e">
        <v>#N/A</v>
      </c>
      <c r="H16161" s="9" t="e">
        <v>#N/A</v>
      </c>
      <c r="I16161" s="9" t="e">
        <v>#N/A</v>
      </c>
      <c r="J16161" s="9" t="e">
        <v>#N/A</v>
      </c>
      <c r="K16161" s="9" t="e">
        <v>#N/A</v>
      </c>
      <c r="L16161" s="9" t="e">
        <v>#N/A</v>
      </c>
      <c r="M16161" s="9" t="e">
        <v>#N/A</v>
      </c>
      <c r="N16161" s="9" t="e">
        <v>#N/A</v>
      </c>
      <c r="O16161" s="9" t="e">
        <v>#N/A</v>
      </c>
      <c r="P16161" s="9" t="e">
        <v>#N/A</v>
      </c>
      <c r="Q16161" s="9" t="e">
        <v>#N/A</v>
      </c>
      <c r="R16161" s="9" t="e">
        <v>#N/A</v>
      </c>
      <c r="S16161" s="9" t="e">
        <v>#N/A</v>
      </c>
      <c r="T16161" s="9" t="e">
        <v>#N/A</v>
      </c>
    </row>
    <row r="16162" spans="1:20" x14ac:dyDescent="0.35">
      <c r="A16162">
        <f t="shared" si="492"/>
        <v>16162</v>
      </c>
      <c r="B16162" s="3" t="s">
        <v>1038</v>
      </c>
      <c r="C16162" s="3" t="s">
        <v>75</v>
      </c>
      <c r="D16162" s="3" t="s">
        <v>67</v>
      </c>
      <c r="E16162">
        <v>2025</v>
      </c>
      <c r="F16162" s="3" t="str">
        <f t="shared" si="491"/>
        <v>RCElevREREG2025</v>
      </c>
      <c r="G16162" s="9" t="e">
        <v>#N/A</v>
      </c>
      <c r="H16162" s="9" t="e">
        <v>#N/A</v>
      </c>
      <c r="I16162" s="9" t="e">
        <v>#N/A</v>
      </c>
      <c r="J16162" s="9" t="e">
        <v>#N/A</v>
      </c>
      <c r="K16162" s="9" t="e">
        <v>#N/A</v>
      </c>
      <c r="L16162" s="9" t="e">
        <v>#N/A</v>
      </c>
      <c r="M16162" s="9" t="e">
        <v>#N/A</v>
      </c>
      <c r="N16162" s="9" t="e">
        <v>#N/A</v>
      </c>
      <c r="O16162" s="9" t="e">
        <v>#N/A</v>
      </c>
      <c r="P16162" s="9" t="e">
        <v>#N/A</v>
      </c>
      <c r="Q16162" s="9" t="e">
        <v>#N/A</v>
      </c>
      <c r="R16162" s="9" t="e">
        <v>#N/A</v>
      </c>
      <c r="S16162" s="9" t="e">
        <v>#N/A</v>
      </c>
      <c r="T16162" s="9" t="e">
        <v>#N/A</v>
      </c>
    </row>
    <row r="16163" spans="1:20" x14ac:dyDescent="0.35">
      <c r="A16163">
        <f t="shared" si="492"/>
        <v>16163</v>
      </c>
      <c r="B16163" s="3" t="s">
        <v>1038</v>
      </c>
      <c r="C16163" s="3" t="s">
        <v>75</v>
      </c>
      <c r="D16163" s="3" t="s">
        <v>67</v>
      </c>
      <c r="E16163">
        <v>2026</v>
      </c>
      <c r="F16163" s="3" t="str">
        <f t="shared" si="491"/>
        <v>RCElevREREG2026</v>
      </c>
      <c r="G16163" s="9" t="e">
        <v>#N/A</v>
      </c>
      <c r="H16163" s="9" t="e">
        <v>#N/A</v>
      </c>
      <c r="I16163" s="9" t="e">
        <v>#N/A</v>
      </c>
      <c r="J16163" s="9" t="e">
        <v>#N/A</v>
      </c>
      <c r="K16163" s="9" t="e">
        <v>#N/A</v>
      </c>
      <c r="L16163" s="9" t="e">
        <v>#N/A</v>
      </c>
      <c r="M16163" s="9" t="e">
        <v>#N/A</v>
      </c>
      <c r="N16163" s="9" t="e">
        <v>#N/A</v>
      </c>
      <c r="O16163" s="9" t="e">
        <v>#N/A</v>
      </c>
      <c r="P16163" s="9" t="e">
        <v>#N/A</v>
      </c>
      <c r="Q16163" s="9" t="e">
        <v>#N/A</v>
      </c>
      <c r="R16163" s="9" t="e">
        <v>#N/A</v>
      </c>
      <c r="S16163" s="9" t="e">
        <v>#N/A</v>
      </c>
      <c r="T16163" s="9" t="e">
        <v>#N/A</v>
      </c>
    </row>
    <row r="16164" spans="1:20" x14ac:dyDescent="0.35">
      <c r="A16164">
        <f t="shared" si="492"/>
        <v>16164</v>
      </c>
      <c r="B16164" s="3" t="s">
        <v>1038</v>
      </c>
      <c r="C16164" s="3" t="s">
        <v>75</v>
      </c>
      <c r="D16164" s="3" t="s">
        <v>67</v>
      </c>
      <c r="E16164">
        <v>2027</v>
      </c>
      <c r="F16164" s="3" t="str">
        <f t="shared" si="491"/>
        <v>RCElevREREG2027</v>
      </c>
      <c r="G16164" s="9" t="e">
        <v>#N/A</v>
      </c>
      <c r="H16164" s="9" t="e">
        <v>#N/A</v>
      </c>
      <c r="I16164" s="9" t="e">
        <v>#N/A</v>
      </c>
      <c r="J16164" s="9" t="e">
        <v>#N/A</v>
      </c>
      <c r="K16164" s="9" t="e">
        <v>#N/A</v>
      </c>
      <c r="L16164" s="9" t="e">
        <v>#N/A</v>
      </c>
      <c r="M16164" s="9" t="e">
        <v>#N/A</v>
      </c>
      <c r="N16164" s="9" t="e">
        <v>#N/A</v>
      </c>
      <c r="O16164" s="9" t="e">
        <v>#N/A</v>
      </c>
      <c r="P16164" s="9" t="e">
        <v>#N/A</v>
      </c>
      <c r="Q16164" s="9" t="e">
        <v>#N/A</v>
      </c>
      <c r="R16164" s="9" t="e">
        <v>#N/A</v>
      </c>
      <c r="S16164" s="9" t="e">
        <v>#N/A</v>
      </c>
      <c r="T16164" s="9" t="e">
        <v>#N/A</v>
      </c>
    </row>
    <row r="16165" spans="1:20" x14ac:dyDescent="0.35">
      <c r="A16165">
        <f t="shared" si="492"/>
        <v>16165</v>
      </c>
      <c r="B16165" s="3" t="s">
        <v>1038</v>
      </c>
      <c r="C16165" s="3" t="s">
        <v>75</v>
      </c>
      <c r="D16165" s="3" t="s">
        <v>67</v>
      </c>
      <c r="E16165">
        <v>2028</v>
      </c>
      <c r="F16165" s="3" t="str">
        <f t="shared" si="491"/>
        <v>RCElevREREG2028</v>
      </c>
      <c r="G16165" s="9" t="e">
        <v>#N/A</v>
      </c>
      <c r="H16165" s="9" t="e">
        <v>#N/A</v>
      </c>
      <c r="I16165" s="9" t="e">
        <v>#N/A</v>
      </c>
      <c r="J16165" s="9" t="e">
        <v>#N/A</v>
      </c>
      <c r="K16165" s="9" t="e">
        <v>#N/A</v>
      </c>
      <c r="L16165" s="9" t="e">
        <v>#N/A</v>
      </c>
      <c r="M16165" s="9" t="e">
        <v>#N/A</v>
      </c>
      <c r="N16165" s="9" t="e">
        <v>#N/A</v>
      </c>
      <c r="O16165" s="9" t="e">
        <v>#N/A</v>
      </c>
      <c r="P16165" s="9" t="e">
        <v>#N/A</v>
      </c>
      <c r="Q16165" s="9" t="e">
        <v>#N/A</v>
      </c>
      <c r="R16165" s="9" t="e">
        <v>#N/A</v>
      </c>
      <c r="S16165" s="9" t="e">
        <v>#N/A</v>
      </c>
      <c r="T16165" s="9" t="e">
        <v>#N/A</v>
      </c>
    </row>
    <row r="16166" spans="1:20" x14ac:dyDescent="0.35">
      <c r="A16166">
        <f t="shared" si="492"/>
        <v>16166</v>
      </c>
      <c r="B16166" s="3" t="s">
        <v>1038</v>
      </c>
      <c r="C16166" s="3" t="s">
        <v>75</v>
      </c>
      <c r="D16166" s="3" t="s">
        <v>67</v>
      </c>
      <c r="E16166">
        <v>2029</v>
      </c>
      <c r="F16166" s="3" t="str">
        <f t="shared" si="491"/>
        <v>RCElevREREG2029</v>
      </c>
      <c r="G16166" s="9" t="e">
        <v>#N/A</v>
      </c>
      <c r="H16166" s="9" t="e">
        <v>#N/A</v>
      </c>
      <c r="I16166" s="9" t="e">
        <v>#N/A</v>
      </c>
      <c r="J16166" s="9" t="e">
        <v>#N/A</v>
      </c>
      <c r="K16166" s="9" t="e">
        <v>#N/A</v>
      </c>
      <c r="L16166" s="9" t="e">
        <v>#N/A</v>
      </c>
      <c r="M16166" s="9" t="e">
        <v>#N/A</v>
      </c>
      <c r="N16166" s="9" t="e">
        <v>#N/A</v>
      </c>
      <c r="O16166" s="9" t="e">
        <v>#N/A</v>
      </c>
      <c r="P16166" s="9" t="e">
        <v>#N/A</v>
      </c>
      <c r="Q16166" s="9" t="e">
        <v>#N/A</v>
      </c>
      <c r="R16166" s="9" t="e">
        <v>#N/A</v>
      </c>
      <c r="S16166" s="9" t="e">
        <v>#N/A</v>
      </c>
      <c r="T16166" s="9" t="e">
        <v>#N/A</v>
      </c>
    </row>
    <row r="16167" spans="1:20" x14ac:dyDescent="0.35">
      <c r="A16167">
        <f t="shared" si="492"/>
        <v>16167</v>
      </c>
      <c r="B16167" s="3" t="s">
        <v>1038</v>
      </c>
      <c r="C16167" s="3" t="s">
        <v>86</v>
      </c>
      <c r="D16167" s="3" t="s">
        <v>67</v>
      </c>
      <c r="E16167">
        <v>2020</v>
      </c>
      <c r="F16167" s="3" t="str">
        <f t="shared" si="491"/>
        <v>RCQOutREREG2020</v>
      </c>
      <c r="G16167" s="9">
        <v>4.6486943131143796</v>
      </c>
      <c r="H16167" s="9">
        <v>5.6094633239947802</v>
      </c>
      <c r="I16167" s="9">
        <v>7.0249717421736797</v>
      </c>
      <c r="J16167" s="9">
        <v>6.5583267193688597</v>
      </c>
      <c r="K16167" s="9">
        <v>5.5169063749510396</v>
      </c>
      <c r="L16167" s="9">
        <v>5.9995512840689198</v>
      </c>
      <c r="M16167" s="9">
        <v>6.5637395269318004</v>
      </c>
      <c r="N16167" s="9">
        <v>7.3779401443016104</v>
      </c>
      <c r="O16167" s="9">
        <v>7.5041256938495797</v>
      </c>
      <c r="P16167" s="9">
        <v>7.6822044345658398</v>
      </c>
      <c r="Q16167" s="9">
        <v>6.5919888233090704</v>
      </c>
      <c r="R16167" s="9">
        <v>5.8547199433061099</v>
      </c>
      <c r="S16167" s="9">
        <v>4.9665310745330702</v>
      </c>
      <c r="T16167" s="9">
        <v>5.2259873404565997</v>
      </c>
    </row>
    <row r="16168" spans="1:20" x14ac:dyDescent="0.35">
      <c r="A16168">
        <f t="shared" si="492"/>
        <v>16168</v>
      </c>
      <c r="B16168" s="3" t="s">
        <v>1038</v>
      </c>
      <c r="C16168" s="3" t="s">
        <v>86</v>
      </c>
      <c r="D16168" s="3" t="s">
        <v>67</v>
      </c>
      <c r="E16168">
        <v>2021</v>
      </c>
      <c r="F16168" s="3" t="str">
        <f t="shared" si="491"/>
        <v>RCQOutREREG2021</v>
      </c>
      <c r="G16168" s="9">
        <v>5.7488894971284603</v>
      </c>
      <c r="H16168" s="9">
        <v>6.1419419858106998</v>
      </c>
      <c r="I16168" s="9">
        <v>7.3219900878381203</v>
      </c>
      <c r="J16168" s="9">
        <v>11.2728354432461</v>
      </c>
      <c r="K16168" s="9">
        <v>9.3052216469520808</v>
      </c>
      <c r="L16168" s="9">
        <v>8.8729091552194195</v>
      </c>
      <c r="M16168" s="9">
        <v>8.5983649478786095</v>
      </c>
      <c r="N16168" s="9">
        <v>8.8342000315187494</v>
      </c>
      <c r="O16168" s="9">
        <v>8.2933713585196909</v>
      </c>
      <c r="P16168" s="9">
        <v>6.4258796644510401</v>
      </c>
      <c r="Q16168" s="9">
        <v>6.1834254563591298</v>
      </c>
      <c r="R16168" s="9">
        <v>5.7386392544127496</v>
      </c>
      <c r="S16168" s="9">
        <v>4.6892556058596302</v>
      </c>
      <c r="T16168" s="9">
        <v>4.5079767087044296</v>
      </c>
    </row>
    <row r="16169" spans="1:20" x14ac:dyDescent="0.35">
      <c r="A16169">
        <f t="shared" si="492"/>
        <v>16169</v>
      </c>
      <c r="B16169" s="3" t="s">
        <v>1038</v>
      </c>
      <c r="C16169" s="3" t="s">
        <v>86</v>
      </c>
      <c r="D16169" s="3" t="s">
        <v>67</v>
      </c>
      <c r="E16169">
        <v>2022</v>
      </c>
      <c r="F16169" s="3" t="str">
        <f t="shared" si="491"/>
        <v>RCQOutREREG2022</v>
      </c>
      <c r="G16169" s="9">
        <v>5.2258827015942204</v>
      </c>
      <c r="H16169" s="9">
        <v>5.13298517872534</v>
      </c>
      <c r="I16169" s="9">
        <v>5.9966826356336096</v>
      </c>
      <c r="J16169" s="9">
        <v>6.2803038911619602</v>
      </c>
      <c r="K16169" s="9">
        <v>6.3501581385151002</v>
      </c>
      <c r="L16169" s="9">
        <v>4.9387924421970402</v>
      </c>
      <c r="M16169" s="9">
        <v>5.3966977274653303</v>
      </c>
      <c r="N16169" s="9">
        <v>5.1573775449884698</v>
      </c>
      <c r="O16169" s="9">
        <v>4.3449922197600603</v>
      </c>
      <c r="P16169" s="9">
        <v>4.1385042945847195</v>
      </c>
      <c r="Q16169" s="9">
        <v>4.7142887022662299</v>
      </c>
      <c r="R16169" s="9">
        <v>3.64310409729972</v>
      </c>
      <c r="S16169" s="9">
        <v>3.7891629072819</v>
      </c>
      <c r="T16169" s="9">
        <v>3.8257727437125002</v>
      </c>
    </row>
    <row r="16170" spans="1:20" x14ac:dyDescent="0.35">
      <c r="A16170">
        <f t="shared" si="492"/>
        <v>16170</v>
      </c>
      <c r="B16170" s="3" t="s">
        <v>1038</v>
      </c>
      <c r="C16170" s="3" t="s">
        <v>86</v>
      </c>
      <c r="D16170" s="3" t="s">
        <v>67</v>
      </c>
      <c r="E16170">
        <v>2023</v>
      </c>
      <c r="F16170" s="3" t="str">
        <f t="shared" si="491"/>
        <v>RCQOutREREG2023</v>
      </c>
      <c r="G16170" s="9">
        <v>3.8306900878533598</v>
      </c>
      <c r="H16170" s="9">
        <v>4.1771100203481204</v>
      </c>
      <c r="I16170" s="9">
        <v>4.6454364795552703</v>
      </c>
      <c r="J16170" s="9">
        <v>5.4110910552181402</v>
      </c>
      <c r="K16170" s="9">
        <v>5.2344958866609304</v>
      </c>
      <c r="L16170" s="9">
        <v>5.11196752379852</v>
      </c>
      <c r="M16170" s="9">
        <v>5.6771241863820503</v>
      </c>
      <c r="N16170" s="9">
        <v>5.4975166367138799</v>
      </c>
      <c r="O16170" s="9">
        <v>5.7634456436065404</v>
      </c>
      <c r="P16170" s="9">
        <v>6.6977250721401296</v>
      </c>
      <c r="Q16170" s="9">
        <v>5.9728059337048203</v>
      </c>
      <c r="R16170" s="9">
        <v>4.8403705505824801</v>
      </c>
      <c r="S16170" s="9">
        <v>4.4826102292534999</v>
      </c>
      <c r="T16170" s="9">
        <v>4.1219652216156897</v>
      </c>
    </row>
    <row r="16171" spans="1:20" x14ac:dyDescent="0.35">
      <c r="A16171">
        <f t="shared" si="492"/>
        <v>16171</v>
      </c>
      <c r="B16171" s="3" t="s">
        <v>1038</v>
      </c>
      <c r="C16171" s="3" t="s">
        <v>86</v>
      </c>
      <c r="D16171" s="3" t="s">
        <v>67</v>
      </c>
      <c r="E16171">
        <v>2024</v>
      </c>
      <c r="F16171" s="3" t="str">
        <f t="shared" si="491"/>
        <v>RCQOutREREG2024</v>
      </c>
      <c r="G16171" s="9">
        <v>4.9072961680157201</v>
      </c>
      <c r="H16171" s="9">
        <v>5.3551150425818497</v>
      </c>
      <c r="I16171" s="9">
        <v>6.1966311598795096</v>
      </c>
      <c r="J16171" s="9">
        <v>6.1034145483806697</v>
      </c>
      <c r="K16171" s="9">
        <v>5.2766363762853299</v>
      </c>
      <c r="L16171" s="9">
        <v>5.6833669714289297</v>
      </c>
      <c r="M16171" s="9">
        <v>4.6441120787677699</v>
      </c>
      <c r="N16171" s="9">
        <v>4.8353315000248598</v>
      </c>
      <c r="O16171" s="9">
        <v>3.8400173738699901</v>
      </c>
      <c r="P16171" s="9">
        <v>4.04529962717708</v>
      </c>
      <c r="Q16171" s="9">
        <v>4.5147259977227296</v>
      </c>
      <c r="R16171" s="9">
        <v>4.0784276859627697</v>
      </c>
      <c r="S16171" s="9">
        <v>3.8140776530351399</v>
      </c>
      <c r="T16171" s="9">
        <v>4.4048678230994698</v>
      </c>
    </row>
    <row r="16172" spans="1:20" x14ac:dyDescent="0.35">
      <c r="A16172">
        <f t="shared" si="492"/>
        <v>16172</v>
      </c>
      <c r="B16172" s="3" t="s">
        <v>1038</v>
      </c>
      <c r="C16172" s="3" t="s">
        <v>86</v>
      </c>
      <c r="D16172" s="3" t="s">
        <v>67</v>
      </c>
      <c r="E16172">
        <v>2025</v>
      </c>
      <c r="F16172" s="3" t="str">
        <f t="shared" si="491"/>
        <v>RCQOutREREG2025</v>
      </c>
      <c r="G16172" s="9">
        <v>4.0393503972481097</v>
      </c>
      <c r="H16172" s="9">
        <v>3.7209471939465399</v>
      </c>
      <c r="I16172" s="9">
        <v>3.7973395440170501</v>
      </c>
      <c r="J16172" s="9">
        <v>4.5225338645981799</v>
      </c>
      <c r="K16172" s="9">
        <v>4.4761191301473904</v>
      </c>
      <c r="L16172" s="9">
        <v>3.9967534656079904</v>
      </c>
      <c r="M16172" s="9">
        <v>4.8670156010524996</v>
      </c>
      <c r="N16172" s="9">
        <v>5.0021733468046596</v>
      </c>
      <c r="O16172" s="9">
        <v>3.8524897798956101</v>
      </c>
      <c r="P16172" s="9">
        <v>4.4521541059888401</v>
      </c>
      <c r="Q16172" s="9">
        <v>4.3022090446893602</v>
      </c>
      <c r="R16172" s="9">
        <v>3.6951678167852702</v>
      </c>
      <c r="S16172" s="9">
        <v>4.2627776733025096</v>
      </c>
      <c r="T16172" s="9">
        <v>3.7782899100027598</v>
      </c>
    </row>
    <row r="16173" spans="1:20" x14ac:dyDescent="0.35">
      <c r="A16173">
        <f t="shared" si="492"/>
        <v>16173</v>
      </c>
      <c r="B16173" s="3" t="s">
        <v>1038</v>
      </c>
      <c r="C16173" s="3" t="s">
        <v>86</v>
      </c>
      <c r="D16173" s="3" t="s">
        <v>67</v>
      </c>
      <c r="E16173">
        <v>2026</v>
      </c>
      <c r="F16173" s="3" t="str">
        <f t="shared" si="491"/>
        <v>RCQOutREREG2026</v>
      </c>
      <c r="G16173" s="9">
        <v>4.0731521096263403</v>
      </c>
      <c r="H16173" s="9">
        <v>4.7230058050028596</v>
      </c>
      <c r="I16173" s="9">
        <v>8.2394226783760391</v>
      </c>
      <c r="J16173" s="9">
        <v>10.1689864704756</v>
      </c>
      <c r="K16173" s="9">
        <v>8.7687687475711904</v>
      </c>
      <c r="L16173" s="9">
        <v>9.2767017682344104</v>
      </c>
      <c r="M16173" s="9">
        <v>8.6580929464812009</v>
      </c>
      <c r="N16173" s="9">
        <v>9.26585141933597</v>
      </c>
      <c r="O16173" s="9">
        <v>8.5468052003485901</v>
      </c>
      <c r="P16173" s="9">
        <v>8.1949173256572205</v>
      </c>
      <c r="Q16173" s="9">
        <v>6.5365770712609201</v>
      </c>
      <c r="R16173" s="9">
        <v>4.9797672278861098</v>
      </c>
      <c r="S16173" s="9">
        <v>4.7566708641200002</v>
      </c>
      <c r="T16173" s="9">
        <v>4.0433136849639197</v>
      </c>
    </row>
    <row r="16174" spans="1:20" x14ac:dyDescent="0.35">
      <c r="A16174">
        <f t="shared" si="492"/>
        <v>16174</v>
      </c>
      <c r="B16174" s="3" t="s">
        <v>1038</v>
      </c>
      <c r="C16174" s="3" t="s">
        <v>86</v>
      </c>
      <c r="D16174" s="3" t="s">
        <v>67</v>
      </c>
      <c r="E16174">
        <v>2027</v>
      </c>
      <c r="F16174" s="3" t="str">
        <f t="shared" si="491"/>
        <v>RCQOutREREG2027</v>
      </c>
      <c r="G16174" s="9">
        <v>4.1223627941200203</v>
      </c>
      <c r="H16174" s="9">
        <v>4.79374747358339</v>
      </c>
      <c r="I16174" s="9">
        <v>5.7945499327383398</v>
      </c>
      <c r="J16174" s="9">
        <v>6.2611589533607201</v>
      </c>
      <c r="K16174" s="9">
        <v>5.6385676991600002</v>
      </c>
      <c r="L16174" s="9">
        <v>4.9626788189849398</v>
      </c>
      <c r="M16174" s="9">
        <v>5.1583907019283304</v>
      </c>
      <c r="N16174" s="9">
        <v>5.2761811553636102</v>
      </c>
      <c r="O16174" s="9">
        <v>4.4473260770302998</v>
      </c>
      <c r="P16174" s="9">
        <v>4.6669152724833296</v>
      </c>
      <c r="Q16174" s="9">
        <v>4.6746531873688104</v>
      </c>
      <c r="R16174" s="9">
        <v>3.9391936582679699</v>
      </c>
      <c r="S16174" s="9">
        <v>3.8432699421219998</v>
      </c>
      <c r="T16174" s="9">
        <v>4.07614899049263</v>
      </c>
    </row>
    <row r="16175" spans="1:20" x14ac:dyDescent="0.35">
      <c r="A16175">
        <f t="shared" si="492"/>
        <v>16175</v>
      </c>
      <c r="B16175" s="3" t="s">
        <v>1038</v>
      </c>
      <c r="C16175" s="3" t="s">
        <v>86</v>
      </c>
      <c r="D16175" s="3" t="s">
        <v>67</v>
      </c>
      <c r="E16175">
        <v>2028</v>
      </c>
      <c r="F16175" s="3" t="str">
        <f t="shared" si="491"/>
        <v>RCQOutREREG2028</v>
      </c>
      <c r="G16175" s="9">
        <v>4.0626110355728402</v>
      </c>
      <c r="H16175" s="9">
        <v>4.2169604257389501</v>
      </c>
      <c r="I16175" s="9">
        <v>5.0203623051825801</v>
      </c>
      <c r="J16175" s="9">
        <v>4.8236489042752604</v>
      </c>
      <c r="K16175" s="9">
        <v>5.12061871103261</v>
      </c>
      <c r="L16175" s="9">
        <v>4.9966390624866897</v>
      </c>
      <c r="M16175" s="9">
        <v>4.46452601592277</v>
      </c>
      <c r="N16175" s="9">
        <v>4.77263440657208</v>
      </c>
      <c r="O16175" s="9">
        <v>3.8966684059738301</v>
      </c>
      <c r="P16175" s="9">
        <v>4.8287750323890899</v>
      </c>
      <c r="Q16175" s="9">
        <v>4.8632959825093396</v>
      </c>
      <c r="R16175" s="9">
        <v>3.7767806385633298</v>
      </c>
      <c r="S16175" s="9">
        <v>3.8776524311537699</v>
      </c>
      <c r="T16175" s="9">
        <v>3.9244691816335799</v>
      </c>
    </row>
    <row r="16176" spans="1:20" x14ac:dyDescent="0.35">
      <c r="A16176">
        <f t="shared" si="492"/>
        <v>16176</v>
      </c>
      <c r="B16176" s="3" t="s">
        <v>1038</v>
      </c>
      <c r="C16176" s="3" t="s">
        <v>86</v>
      </c>
      <c r="D16176" s="3" t="s">
        <v>67</v>
      </c>
      <c r="E16176">
        <v>2029</v>
      </c>
      <c r="F16176" s="3" t="str">
        <f t="shared" si="491"/>
        <v>RCQOutREREG2029</v>
      </c>
      <c r="G16176" s="9">
        <v>4.80339104168461</v>
      </c>
      <c r="H16176" s="9">
        <v>5.7163952619505203</v>
      </c>
      <c r="I16176" s="9">
        <v>6.5991191254240897</v>
      </c>
      <c r="J16176" s="9">
        <v>6.9016756413001303</v>
      </c>
      <c r="K16176" s="9">
        <v>6.7270588402671798</v>
      </c>
      <c r="L16176" s="9">
        <v>8.5619311757352801</v>
      </c>
      <c r="M16176" s="9">
        <v>8.7071603392452701</v>
      </c>
      <c r="N16176" s="9">
        <v>9.5476716378963893</v>
      </c>
      <c r="O16176" s="9">
        <v>9.1707550934157904</v>
      </c>
      <c r="P16176" s="9">
        <v>8.0480861357307596</v>
      </c>
      <c r="Q16176" s="9">
        <v>7.1242934544757999</v>
      </c>
      <c r="R16176" s="9">
        <v>5.9930648372019402</v>
      </c>
      <c r="S16176" s="9">
        <v>4.93309375377018</v>
      </c>
      <c r="T16176" s="9">
        <v>5.3300299005168004</v>
      </c>
    </row>
    <row r="16177" spans="1:20" x14ac:dyDescent="0.35">
      <c r="A16177">
        <f t="shared" si="492"/>
        <v>16177</v>
      </c>
      <c r="B16177" s="3" t="s">
        <v>1038</v>
      </c>
      <c r="C16177" s="3" t="s">
        <v>95</v>
      </c>
      <c r="D16177" s="3" t="s">
        <v>67</v>
      </c>
      <c r="E16177">
        <v>2020</v>
      </c>
      <c r="F16177" s="3" t="str">
        <f t="shared" si="491"/>
        <v>RCSpillREREG2020</v>
      </c>
      <c r="G16177" s="9">
        <v>0.93443680719986499</v>
      </c>
      <c r="H16177" s="9">
        <v>0.67729866028518704</v>
      </c>
      <c r="I16177" s="9">
        <v>1.7321397943480501</v>
      </c>
      <c r="J16177" s="9">
        <v>1.34929190098908</v>
      </c>
      <c r="K16177" s="9">
        <v>0.66918596876562497</v>
      </c>
      <c r="L16177" s="9">
        <v>0.84547044477141098</v>
      </c>
      <c r="M16177" s="9">
        <v>2.4911762439831899</v>
      </c>
      <c r="N16177" s="9">
        <v>3.4283338274811102</v>
      </c>
      <c r="O16177" s="9">
        <v>2.6867899258637</v>
      </c>
      <c r="P16177" s="9">
        <v>2.0065793626745898</v>
      </c>
      <c r="Q16177" s="9">
        <v>1.2318453325721099</v>
      </c>
      <c r="R16177" s="9">
        <v>1.2857260488693001</v>
      </c>
      <c r="S16177" s="9">
        <v>0.77524777457330696</v>
      </c>
      <c r="T16177" s="9">
        <v>1.0327040474629301</v>
      </c>
    </row>
    <row r="16178" spans="1:20" x14ac:dyDescent="0.35">
      <c r="A16178">
        <f t="shared" si="492"/>
        <v>16178</v>
      </c>
      <c r="B16178" s="3" t="s">
        <v>1038</v>
      </c>
      <c r="C16178" s="3" t="s">
        <v>95</v>
      </c>
      <c r="D16178" s="3" t="s">
        <v>67</v>
      </c>
      <c r="E16178">
        <v>2021</v>
      </c>
      <c r="F16178" s="3" t="str">
        <f t="shared" si="491"/>
        <v>RCSpillREREG2021</v>
      </c>
      <c r="G16178" s="9">
        <v>1.41056138096294</v>
      </c>
      <c r="H16178" s="9">
        <v>0.87852398486771499</v>
      </c>
      <c r="I16178" s="9">
        <v>1.5083690774138101</v>
      </c>
      <c r="J16178" s="9">
        <v>5.3897022549409996</v>
      </c>
      <c r="K16178" s="9">
        <v>3.1254887380458301</v>
      </c>
      <c r="L16178" s="9">
        <v>3.2124928054385</v>
      </c>
      <c r="M16178" s="9">
        <v>4.1148403232494397</v>
      </c>
      <c r="N16178" s="9">
        <v>3.4282548111495799</v>
      </c>
      <c r="O16178" s="9">
        <v>2.5598415872138398</v>
      </c>
      <c r="P16178" s="9">
        <v>1.24937801056541</v>
      </c>
      <c r="Q16178" s="9">
        <v>1.07278817646169</v>
      </c>
      <c r="R16178" s="9">
        <v>1.2479092809044099</v>
      </c>
      <c r="S16178" s="9">
        <v>0.56964353464739503</v>
      </c>
      <c r="T16178" s="9">
        <v>0.50299775077742304</v>
      </c>
    </row>
    <row r="16179" spans="1:20" x14ac:dyDescent="0.35">
      <c r="A16179">
        <f t="shared" si="492"/>
        <v>16179</v>
      </c>
      <c r="B16179" s="3" t="s">
        <v>1038</v>
      </c>
      <c r="C16179" s="3" t="s">
        <v>95</v>
      </c>
      <c r="D16179" s="3" t="s">
        <v>67</v>
      </c>
      <c r="E16179">
        <v>2022</v>
      </c>
      <c r="F16179" s="3" t="str">
        <f t="shared" si="491"/>
        <v>RCSpillREREG2022</v>
      </c>
      <c r="G16179" s="9">
        <v>1.04244420604784</v>
      </c>
      <c r="H16179" s="9">
        <v>1.18066674269298</v>
      </c>
      <c r="I16179" s="9">
        <v>0.90774579019264501</v>
      </c>
      <c r="J16179" s="9">
        <v>1.6278078797548601</v>
      </c>
      <c r="K16179" s="9">
        <v>1.9278993001984299</v>
      </c>
      <c r="L16179" s="9">
        <v>1.00691870633864</v>
      </c>
      <c r="M16179" s="9">
        <v>0.78091458340602704</v>
      </c>
      <c r="N16179" s="9">
        <v>1.6139587776131901</v>
      </c>
      <c r="O16179" s="9">
        <v>1.85492353151545</v>
      </c>
      <c r="P16179" s="9">
        <v>0.651433516820625</v>
      </c>
      <c r="Q16179" s="9">
        <v>1.0641101539669999</v>
      </c>
      <c r="R16179" s="9">
        <v>1.24947520235027</v>
      </c>
      <c r="S16179" s="9">
        <v>0.64741867145156196</v>
      </c>
      <c r="T16179" s="9">
        <v>0.132667095832152</v>
      </c>
    </row>
    <row r="16180" spans="1:20" x14ac:dyDescent="0.35">
      <c r="A16180">
        <f t="shared" si="492"/>
        <v>16180</v>
      </c>
      <c r="B16180" s="3" t="s">
        <v>1038</v>
      </c>
      <c r="C16180" s="3" t="s">
        <v>95</v>
      </c>
      <c r="D16180" s="3" t="s">
        <v>67</v>
      </c>
      <c r="E16180">
        <v>2023</v>
      </c>
      <c r="F16180" s="3" t="str">
        <f t="shared" si="491"/>
        <v>RCSpillREREG2023</v>
      </c>
      <c r="G16180" s="9">
        <v>0.424422106443548</v>
      </c>
      <c r="H16180" s="9">
        <v>0.42101639279340197</v>
      </c>
      <c r="I16180" s="9">
        <v>0.90233047591847204</v>
      </c>
      <c r="J16180" s="9">
        <v>0.93256846522620895</v>
      </c>
      <c r="K16180" s="9">
        <v>0.71297136453281196</v>
      </c>
      <c r="L16180" s="9">
        <v>1.2376240209549001</v>
      </c>
      <c r="M16180" s="9">
        <v>3.69795474121111</v>
      </c>
      <c r="N16180" s="9">
        <v>2.7965675770102698</v>
      </c>
      <c r="O16180" s="9">
        <v>2.83746377255278</v>
      </c>
      <c r="P16180" s="9">
        <v>1.7006047242390201</v>
      </c>
      <c r="Q16180" s="9">
        <v>0.64866646206626299</v>
      </c>
      <c r="R16180" s="9">
        <v>0.76517988068248599</v>
      </c>
      <c r="S16180" s="9">
        <v>0.31265873156600599</v>
      </c>
      <c r="T16180" s="9">
        <v>0.19865873201125001</v>
      </c>
    </row>
    <row r="16181" spans="1:20" x14ac:dyDescent="0.35">
      <c r="A16181">
        <f t="shared" si="492"/>
        <v>16181</v>
      </c>
      <c r="B16181" s="3" t="s">
        <v>1038</v>
      </c>
      <c r="C16181" s="3" t="s">
        <v>95</v>
      </c>
      <c r="D16181" s="3" t="s">
        <v>67</v>
      </c>
      <c r="E16181">
        <v>2024</v>
      </c>
      <c r="F16181" s="3" t="str">
        <f t="shared" ref="F16181:F16244" si="493">_xlfn.CONCAT(B16181,C16181,D16181,E16181)</f>
        <v>RCSpillREREG2024</v>
      </c>
      <c r="G16181" s="9">
        <v>1.0994229981856101</v>
      </c>
      <c r="H16181" s="9">
        <v>0.61112997978935901</v>
      </c>
      <c r="I16181" s="9">
        <v>1.0116273221371499</v>
      </c>
      <c r="J16181" s="9">
        <v>1.0955257301930701</v>
      </c>
      <c r="K16181" s="9">
        <v>0.820655765548854</v>
      </c>
      <c r="L16181" s="9">
        <v>2.0136535275577199</v>
      </c>
      <c r="M16181" s="9">
        <v>1.32862260255763</v>
      </c>
      <c r="N16181" s="9">
        <v>0.59072467797777695</v>
      </c>
      <c r="O16181" s="9">
        <v>1.8256469923390699</v>
      </c>
      <c r="P16181" s="9">
        <v>1.47116447918027</v>
      </c>
      <c r="Q16181" s="9">
        <v>1.0679088159291801</v>
      </c>
      <c r="R16181" s="9">
        <v>1.2211547079267999</v>
      </c>
      <c r="S16181" s="9">
        <v>0.68601512342024595</v>
      </c>
      <c r="T16181" s="9">
        <v>0.69119023666656199</v>
      </c>
    </row>
    <row r="16182" spans="1:20" x14ac:dyDescent="0.35">
      <c r="A16182">
        <f t="shared" si="492"/>
        <v>16182</v>
      </c>
      <c r="B16182" s="3" t="s">
        <v>1038</v>
      </c>
      <c r="C16182" s="3" t="s">
        <v>95</v>
      </c>
      <c r="D16182" s="3" t="s">
        <v>67</v>
      </c>
      <c r="E16182">
        <v>2025</v>
      </c>
      <c r="F16182" s="3" t="str">
        <f t="shared" si="493"/>
        <v>RCSpillREREG2025</v>
      </c>
      <c r="G16182" s="9">
        <v>0.517322089100268</v>
      </c>
      <c r="H16182" s="9">
        <v>0.35849188281370098</v>
      </c>
      <c r="I16182" s="9">
        <v>0.49333178547284701</v>
      </c>
      <c r="J16182" s="9">
        <v>0.51512728890611503</v>
      </c>
      <c r="K16182" s="9">
        <v>0.51902178235208296</v>
      </c>
      <c r="L16182" s="9">
        <v>0.59068183559818499</v>
      </c>
      <c r="M16182" s="9">
        <v>0.59113112812250002</v>
      </c>
      <c r="N16182" s="9">
        <v>1.3874713468875</v>
      </c>
      <c r="O16182" s="9">
        <v>1.3078339308028</v>
      </c>
      <c r="P16182" s="9">
        <v>0.86501518271933298</v>
      </c>
      <c r="Q16182" s="9">
        <v>0.81589510476297</v>
      </c>
      <c r="R16182" s="9">
        <v>0.62283816722361096</v>
      </c>
      <c r="S16182" s="9">
        <v>0.77700440530225201</v>
      </c>
      <c r="T16182" s="9">
        <v>0.18851870614159699</v>
      </c>
    </row>
    <row r="16183" spans="1:20" x14ac:dyDescent="0.35">
      <c r="A16183">
        <f t="shared" si="492"/>
        <v>16183</v>
      </c>
      <c r="B16183" s="3" t="s">
        <v>1038</v>
      </c>
      <c r="C16183" s="3" t="s">
        <v>95</v>
      </c>
      <c r="D16183" s="3" t="s">
        <v>67</v>
      </c>
      <c r="E16183">
        <v>2026</v>
      </c>
      <c r="F16183" s="3" t="str">
        <f t="shared" si="493"/>
        <v>RCSpillREREG2026</v>
      </c>
      <c r="G16183" s="9">
        <v>0.43160657437963701</v>
      </c>
      <c r="H16183" s="9">
        <v>0.47668926947347201</v>
      </c>
      <c r="I16183" s="9">
        <v>2.6938546195438802</v>
      </c>
      <c r="J16183" s="9">
        <v>4.6129219547200098</v>
      </c>
      <c r="K16183" s="9">
        <v>3.2592644554784802</v>
      </c>
      <c r="L16183" s="9">
        <v>3.47259710209382</v>
      </c>
      <c r="M16183" s="9">
        <v>3.7853561251200798</v>
      </c>
      <c r="N16183" s="9">
        <v>3.7531018045179101</v>
      </c>
      <c r="O16183" s="9">
        <v>2.7709465990096094</v>
      </c>
      <c r="P16183" s="9">
        <v>2.2256455135531898</v>
      </c>
      <c r="Q16183" s="9">
        <v>0.87321099718256701</v>
      </c>
      <c r="R16183" s="9">
        <v>1.6433666601255501</v>
      </c>
      <c r="S16183" s="9">
        <v>0.22699807612252601</v>
      </c>
      <c r="T16183" s="9">
        <v>0.384603747413715</v>
      </c>
    </row>
    <row r="16184" spans="1:20" x14ac:dyDescent="0.35">
      <c r="A16184">
        <f t="shared" si="492"/>
        <v>16184</v>
      </c>
      <c r="B16184" s="3" t="s">
        <v>1038</v>
      </c>
      <c r="C16184" s="3" t="s">
        <v>95</v>
      </c>
      <c r="D16184" s="3" t="s">
        <v>67</v>
      </c>
      <c r="E16184">
        <v>2027</v>
      </c>
      <c r="F16184" s="3" t="str">
        <f t="shared" si="493"/>
        <v>RCSpillREREG2027</v>
      </c>
      <c r="G16184" s="9">
        <v>0.45197219803467698</v>
      </c>
      <c r="H16184" s="9">
        <v>1.0372455884426299</v>
      </c>
      <c r="I16184" s="9">
        <v>1.1373364746989501</v>
      </c>
      <c r="J16184" s="9">
        <v>1.5429265430225501</v>
      </c>
      <c r="K16184" s="9">
        <v>1.2784733555730201</v>
      </c>
      <c r="L16184" s="9">
        <v>1.26127466299784</v>
      </c>
      <c r="M16184" s="9">
        <v>1.33859290600875</v>
      </c>
      <c r="N16184" s="9">
        <v>2.0184707703912501</v>
      </c>
      <c r="O16184" s="9">
        <v>1.4395510191331899</v>
      </c>
      <c r="P16184" s="9">
        <v>1.6865390975368</v>
      </c>
      <c r="Q16184" s="9">
        <v>1.3310208839053601</v>
      </c>
      <c r="R16184" s="9">
        <v>1.5253150913079701</v>
      </c>
      <c r="S16184" s="9">
        <v>0.48521923354388002</v>
      </c>
      <c r="T16184" s="9">
        <v>0.342318074312083</v>
      </c>
    </row>
    <row r="16185" spans="1:20" x14ac:dyDescent="0.35">
      <c r="A16185">
        <f t="shared" si="492"/>
        <v>16185</v>
      </c>
      <c r="B16185" s="3" t="s">
        <v>1038</v>
      </c>
      <c r="C16185" s="3" t="s">
        <v>95</v>
      </c>
      <c r="D16185" s="3" t="s">
        <v>67</v>
      </c>
      <c r="E16185">
        <v>2028</v>
      </c>
      <c r="F16185" s="3" t="str">
        <f t="shared" si="493"/>
        <v>RCSpillREREG2028</v>
      </c>
      <c r="G16185" s="9">
        <v>0.62088835628218397</v>
      </c>
      <c r="H16185" s="9">
        <v>0.74942091331673599</v>
      </c>
      <c r="I16185" s="9">
        <v>1.3874456066668699</v>
      </c>
      <c r="J16185" s="9">
        <v>0.85296071345671998</v>
      </c>
      <c r="K16185" s="9">
        <v>1.2945427806878202</v>
      </c>
      <c r="L16185" s="9">
        <v>0.902755534156922</v>
      </c>
      <c r="M16185" s="9">
        <v>0.66964272295569405</v>
      </c>
      <c r="N16185" s="9">
        <v>1.1678211228424999</v>
      </c>
      <c r="O16185" s="9">
        <v>1.2157254253154299</v>
      </c>
      <c r="P16185" s="9">
        <v>1.7765441984772199</v>
      </c>
      <c r="Q16185" s="9">
        <v>1.1376133122591301</v>
      </c>
      <c r="R16185" s="9">
        <v>1.4097247596259701</v>
      </c>
      <c r="S16185" s="9">
        <v>0.14832583715559797</v>
      </c>
      <c r="T16185" s="9">
        <v>0.20643301731208299</v>
      </c>
    </row>
    <row r="16186" spans="1:20" x14ac:dyDescent="0.35">
      <c r="A16186">
        <f t="shared" si="492"/>
        <v>16186</v>
      </c>
      <c r="B16186" s="3" t="s">
        <v>1038</v>
      </c>
      <c r="C16186" s="3" t="s">
        <v>95</v>
      </c>
      <c r="D16186" s="3" t="s">
        <v>67</v>
      </c>
      <c r="E16186">
        <v>2029</v>
      </c>
      <c r="F16186" s="3" t="str">
        <f t="shared" si="493"/>
        <v>RCSpillREREG2029</v>
      </c>
      <c r="G16186" s="9">
        <v>0.88723149067715001</v>
      </c>
      <c r="H16186" s="9">
        <v>0.89567355574618002</v>
      </c>
      <c r="I16186" s="9">
        <v>1.1095181909665901</v>
      </c>
      <c r="J16186" s="9">
        <v>1.3716408869243899</v>
      </c>
      <c r="K16186" s="9">
        <v>1.1122626786041601</v>
      </c>
      <c r="L16186" s="9">
        <v>3.1693723687951598</v>
      </c>
      <c r="M16186" s="9">
        <v>5.27380060750958</v>
      </c>
      <c r="N16186" s="9">
        <v>6.06238983514013</v>
      </c>
      <c r="O16186" s="9">
        <v>4.3011181555106104</v>
      </c>
      <c r="P16186" s="9">
        <v>2.4762430195990199</v>
      </c>
      <c r="Q16186" s="9">
        <v>1.6580570612911201</v>
      </c>
      <c r="R16186" s="9">
        <v>1.6344432894688801</v>
      </c>
      <c r="S16186" s="9">
        <v>0.52914521230885403</v>
      </c>
      <c r="T16186" s="9">
        <v>1.0470791363710401</v>
      </c>
    </row>
    <row r="16187" spans="1:20" x14ac:dyDescent="0.35">
      <c r="A16187">
        <f t="shared" si="492"/>
        <v>16187</v>
      </c>
      <c r="B16187" s="3" t="s">
        <v>1038</v>
      </c>
      <c r="C16187" s="3" t="s">
        <v>77</v>
      </c>
      <c r="D16187" s="3" t="s">
        <v>67</v>
      </c>
      <c r="E16187">
        <v>2020</v>
      </c>
      <c r="F16187" s="3" t="str">
        <f t="shared" si="493"/>
        <v>RCGenREREG2020</v>
      </c>
      <c r="G16187" s="9">
        <v>8.4387027419354794</v>
      </c>
      <c r="H16187" s="9">
        <v>11.2057603298611</v>
      </c>
      <c r="I16187" s="9">
        <v>12.0251882097222</v>
      </c>
      <c r="J16187" s="9">
        <v>11.8348027244623</v>
      </c>
      <c r="K16187" s="9">
        <v>11.0139052470238</v>
      </c>
      <c r="L16187" s="9">
        <v>11.709948235215</v>
      </c>
      <c r="M16187" s="9">
        <v>9.2527664083333292</v>
      </c>
      <c r="N16187" s="9">
        <v>8.9734116947222198</v>
      </c>
      <c r="O16187" s="9">
        <v>10.9448719825268</v>
      </c>
      <c r="P16187" s="9">
        <v>12.8948852569444</v>
      </c>
      <c r="Q16187" s="9">
        <v>12.1781184341397</v>
      </c>
      <c r="R16187" s="9">
        <v>10.3806447166666</v>
      </c>
      <c r="S16187" s="9">
        <v>9.5224950078125001</v>
      </c>
      <c r="T16187" s="9">
        <v>9.5270390972222199</v>
      </c>
    </row>
    <row r="16188" spans="1:20" x14ac:dyDescent="0.35">
      <c r="A16188">
        <f t="shared" si="492"/>
        <v>16188</v>
      </c>
      <c r="B16188" s="3" t="s">
        <v>1038</v>
      </c>
      <c r="C16188" s="3" t="s">
        <v>77</v>
      </c>
      <c r="D16188" s="3" t="s">
        <v>67</v>
      </c>
      <c r="E16188">
        <v>2021</v>
      </c>
      <c r="F16188" s="3" t="str">
        <f t="shared" si="493"/>
        <v>RCGenREREG2021</v>
      </c>
      <c r="G16188" s="9">
        <v>9.8565778158602093</v>
      </c>
      <c r="H16188" s="9">
        <v>11.9583601291666</v>
      </c>
      <c r="I16188" s="9">
        <v>13.208408819444401</v>
      </c>
      <c r="J16188" s="9">
        <v>13.3663386559139</v>
      </c>
      <c r="K16188" s="9">
        <v>14.0402063244047</v>
      </c>
      <c r="L16188" s="9">
        <v>12.860331337365499</v>
      </c>
      <c r="M16188" s="9">
        <v>10.1864606388888</v>
      </c>
      <c r="N16188" s="9">
        <v>12.2821788027777</v>
      </c>
      <c r="O16188" s="9">
        <v>13.026443308870901</v>
      </c>
      <c r="P16188" s="9">
        <v>11.760888109722201</v>
      </c>
      <c r="Q16188" s="9">
        <v>11.611246358870901</v>
      </c>
      <c r="R16188" s="9">
        <v>10.2028300833333</v>
      </c>
      <c r="S16188" s="9">
        <v>9.3596591927083299</v>
      </c>
      <c r="T16188" s="9">
        <v>9.0992158027777705</v>
      </c>
    </row>
    <row r="16189" spans="1:20" x14ac:dyDescent="0.35">
      <c r="A16189">
        <f t="shared" si="492"/>
        <v>16189</v>
      </c>
      <c r="B16189" s="3" t="s">
        <v>1038</v>
      </c>
      <c r="C16189" s="3" t="s">
        <v>77</v>
      </c>
      <c r="D16189" s="3" t="s">
        <v>67</v>
      </c>
      <c r="E16189">
        <v>2022</v>
      </c>
      <c r="F16189" s="3" t="str">
        <f t="shared" si="493"/>
        <v>RCGenREREG2022</v>
      </c>
      <c r="G16189" s="9">
        <v>9.5046718427419297</v>
      </c>
      <c r="H16189" s="9">
        <v>8.9795726569444394</v>
      </c>
      <c r="I16189" s="9">
        <v>11.5619426652777</v>
      </c>
      <c r="J16189" s="9">
        <v>10.5703594516129</v>
      </c>
      <c r="K16189" s="9">
        <v>10.0472651919642</v>
      </c>
      <c r="L16189" s="9">
        <v>8.9331227836021494</v>
      </c>
      <c r="M16189" s="9">
        <v>10.4869488972222</v>
      </c>
      <c r="N16189" s="9">
        <v>8.0505626916666593</v>
      </c>
      <c r="O16189" s="9">
        <v>5.6573763517473097</v>
      </c>
      <c r="P16189" s="9">
        <v>7.9225404791666598</v>
      </c>
      <c r="Q16189" s="9">
        <v>8.2931183584677406</v>
      </c>
      <c r="R16189" s="9">
        <v>5.4382662916666602</v>
      </c>
      <c r="S16189" s="9">
        <v>7.1379661328124904</v>
      </c>
      <c r="T16189" s="9">
        <v>8.3906476249999997</v>
      </c>
    </row>
    <row r="16190" spans="1:20" x14ac:dyDescent="0.35">
      <c r="A16190">
        <f t="shared" si="492"/>
        <v>16190</v>
      </c>
      <c r="B16190" s="3" t="s">
        <v>1038</v>
      </c>
      <c r="C16190" s="3" t="s">
        <v>77</v>
      </c>
      <c r="D16190" s="3" t="s">
        <v>67</v>
      </c>
      <c r="E16190">
        <v>2023</v>
      </c>
      <c r="F16190" s="3" t="str">
        <f t="shared" si="493"/>
        <v>RCGenREREG2023</v>
      </c>
      <c r="G16190" s="9">
        <v>7.7389581760752604</v>
      </c>
      <c r="H16190" s="9">
        <v>8.5337536291666591</v>
      </c>
      <c r="I16190" s="9">
        <v>8.5042460583333295</v>
      </c>
      <c r="J16190" s="9">
        <v>10.1750957193548</v>
      </c>
      <c r="K16190" s="9">
        <v>10.272795641368999</v>
      </c>
      <c r="L16190" s="9">
        <v>8.8024153360215003</v>
      </c>
      <c r="M16190" s="9">
        <v>4.4966255658333303</v>
      </c>
      <c r="N16190" s="9">
        <v>6.1364915055555498</v>
      </c>
      <c r="O16190" s="9">
        <v>6.6477612352150501</v>
      </c>
      <c r="P16190" s="9">
        <v>11.3533381638888</v>
      </c>
      <c r="Q16190" s="9">
        <v>12.0963178268817</v>
      </c>
      <c r="R16190" s="9">
        <v>9.2587353888888799</v>
      </c>
      <c r="S16190" s="9">
        <v>9.4740299687499991</v>
      </c>
      <c r="T16190" s="9">
        <v>8.9136587486111107</v>
      </c>
    </row>
    <row r="16191" spans="1:20" x14ac:dyDescent="0.35">
      <c r="A16191">
        <f t="shared" si="492"/>
        <v>16191</v>
      </c>
      <c r="B16191" s="3" t="s">
        <v>1038</v>
      </c>
      <c r="C16191" s="3" t="s">
        <v>77</v>
      </c>
      <c r="D16191" s="3" t="s">
        <v>67</v>
      </c>
      <c r="E16191">
        <v>2024</v>
      </c>
      <c r="F16191" s="3" t="str">
        <f t="shared" si="493"/>
        <v>RCGenREREG2024</v>
      </c>
      <c r="G16191" s="9">
        <v>8.65139516666666</v>
      </c>
      <c r="H16191" s="9">
        <v>10.7782207763888</v>
      </c>
      <c r="I16191" s="9">
        <v>11.780204076388801</v>
      </c>
      <c r="J16191" s="9">
        <v>11.377802435483799</v>
      </c>
      <c r="K16191" s="9">
        <v>10.123881159493999</v>
      </c>
      <c r="L16191" s="9">
        <v>8.3375003935618199</v>
      </c>
      <c r="M16191" s="9">
        <v>7.5327130777777702</v>
      </c>
      <c r="N16191" s="9">
        <v>9.6436451944444403</v>
      </c>
      <c r="O16191" s="9">
        <v>4.5766009690860203</v>
      </c>
      <c r="P16191" s="9">
        <v>5.8483723999999997</v>
      </c>
      <c r="Q16191" s="9">
        <v>7.8310856357526797</v>
      </c>
      <c r="R16191" s="9">
        <v>6.4916542166666602</v>
      </c>
      <c r="S16191" s="9">
        <v>7.1068821080729103</v>
      </c>
      <c r="T16191" s="9">
        <v>8.4373864222222199</v>
      </c>
    </row>
    <row r="16192" spans="1:20" x14ac:dyDescent="0.35">
      <c r="A16192">
        <f t="shared" si="492"/>
        <v>16192</v>
      </c>
      <c r="B16192" s="3" t="s">
        <v>1038</v>
      </c>
      <c r="C16192" s="3" t="s">
        <v>77</v>
      </c>
      <c r="D16192" s="3" t="s">
        <v>67</v>
      </c>
      <c r="E16192">
        <v>2025</v>
      </c>
      <c r="F16192" s="3" t="str">
        <f t="shared" si="493"/>
        <v>RCGenREREG2025</v>
      </c>
      <c r="G16192" s="9">
        <v>8.0019629690860192</v>
      </c>
      <c r="H16192" s="9">
        <v>7.6394161666666598</v>
      </c>
      <c r="I16192" s="9">
        <v>7.5066250444444398</v>
      </c>
      <c r="J16192" s="9">
        <v>9.1047308373655902</v>
      </c>
      <c r="K16192" s="9">
        <v>8.9904302725148799</v>
      </c>
      <c r="L16192" s="9">
        <v>7.7385119565860201</v>
      </c>
      <c r="M16192" s="9">
        <v>9.7147082111111107</v>
      </c>
      <c r="N16192" s="9">
        <v>8.2125154372222209</v>
      </c>
      <c r="O16192" s="9">
        <v>5.7813968561827904</v>
      </c>
      <c r="P16192" s="9">
        <v>8.1498926874999995</v>
      </c>
      <c r="Q16192" s="9">
        <v>7.9208211799731103</v>
      </c>
      <c r="R16192" s="9">
        <v>6.9802584777777703</v>
      </c>
      <c r="S16192" s="9">
        <v>7.9195927656249996</v>
      </c>
      <c r="T16192" s="9">
        <v>8.1558732647222207</v>
      </c>
    </row>
    <row r="16193" spans="1:20" x14ac:dyDescent="0.35">
      <c r="A16193">
        <f t="shared" si="492"/>
        <v>16193</v>
      </c>
      <c r="B16193" s="3" t="s">
        <v>1038</v>
      </c>
      <c r="C16193" s="3" t="s">
        <v>77</v>
      </c>
      <c r="D16193" s="3" t="s">
        <v>67</v>
      </c>
      <c r="E16193">
        <v>2026</v>
      </c>
      <c r="F16193" s="3" t="str">
        <f t="shared" si="493"/>
        <v>RCGenREREG2026</v>
      </c>
      <c r="G16193" s="9">
        <v>8.2735032594085993</v>
      </c>
      <c r="H16193" s="9">
        <v>9.6475290163888801</v>
      </c>
      <c r="I16193" s="9">
        <v>12.5993989388888</v>
      </c>
      <c r="J16193" s="9">
        <v>12.6232461008064</v>
      </c>
      <c r="K16193" s="9">
        <v>12.5174622886904</v>
      </c>
      <c r="L16193" s="9">
        <v>13.186787755376301</v>
      </c>
      <c r="M16193" s="9">
        <v>11.0707417222222</v>
      </c>
      <c r="N16193" s="9">
        <v>12.5248358194444</v>
      </c>
      <c r="O16193" s="9">
        <v>13.1226130026881</v>
      </c>
      <c r="P16193" s="9">
        <v>13.5620435513888</v>
      </c>
      <c r="Q16193" s="9">
        <v>12.867032802419301</v>
      </c>
      <c r="R16193" s="9">
        <v>7.5802208694444397</v>
      </c>
      <c r="S16193" s="9">
        <v>10.2913087354166</v>
      </c>
      <c r="T16193" s="9">
        <v>8.3125012861111092</v>
      </c>
    </row>
    <row r="16194" spans="1:20" x14ac:dyDescent="0.35">
      <c r="A16194">
        <f t="shared" si="492"/>
        <v>16194</v>
      </c>
      <c r="B16194" s="3" t="s">
        <v>1038</v>
      </c>
      <c r="C16194" s="3" t="s">
        <v>77</v>
      </c>
      <c r="D16194" s="3" t="s">
        <v>67</v>
      </c>
      <c r="E16194">
        <v>2027</v>
      </c>
      <c r="F16194" s="3" t="str">
        <f t="shared" si="493"/>
        <v>RCGenREREG2027</v>
      </c>
      <c r="G16194" s="9">
        <v>8.3390388037634402</v>
      </c>
      <c r="H16194" s="9">
        <v>8.5346815784722203</v>
      </c>
      <c r="I16194" s="9">
        <v>10.5810768322222</v>
      </c>
      <c r="J16194" s="9">
        <v>10.719711055107499</v>
      </c>
      <c r="K16194" s="9">
        <v>9.9060293809523792</v>
      </c>
      <c r="L16194" s="9">
        <v>8.4095005604838704</v>
      </c>
      <c r="M16194" s="9">
        <v>8.6784891861111095</v>
      </c>
      <c r="N16194" s="9">
        <v>7.4014401944444401</v>
      </c>
      <c r="O16194" s="9">
        <v>6.8335931034946196</v>
      </c>
      <c r="P16194" s="9">
        <v>6.7713429972222201</v>
      </c>
      <c r="Q16194" s="9">
        <v>7.5966515672043</v>
      </c>
      <c r="R16194" s="9">
        <v>5.4842727388888797</v>
      </c>
      <c r="S16194" s="9">
        <v>7.6294097916666601</v>
      </c>
      <c r="T16194" s="9">
        <v>8.4831741125000004</v>
      </c>
    </row>
    <row r="16195" spans="1:20" x14ac:dyDescent="0.35">
      <c r="A16195">
        <f t="shared" ref="A16195:A16258" si="494">A16194+1</f>
        <v>16195</v>
      </c>
      <c r="B16195" s="3" t="s">
        <v>1038</v>
      </c>
      <c r="C16195" s="3" t="s">
        <v>77</v>
      </c>
      <c r="D16195" s="3" t="s">
        <v>67</v>
      </c>
      <c r="E16195">
        <v>2028</v>
      </c>
      <c r="F16195" s="3" t="str">
        <f t="shared" si="493"/>
        <v>RCGenREREG2028</v>
      </c>
      <c r="G16195" s="9">
        <v>7.8195106384408497</v>
      </c>
      <c r="H16195" s="9">
        <v>7.8781664180555504</v>
      </c>
      <c r="I16195" s="9">
        <v>8.2538981405555507</v>
      </c>
      <c r="J16195" s="9">
        <v>9.0213085080645108</v>
      </c>
      <c r="K16195" s="9">
        <v>8.6927514940476094</v>
      </c>
      <c r="L16195" s="9">
        <v>9.3012049852150493</v>
      </c>
      <c r="M16195" s="9">
        <v>8.6218835527777706</v>
      </c>
      <c r="N16195" s="9">
        <v>8.1900499083333305</v>
      </c>
      <c r="O16195" s="9">
        <v>6.0910376814516098</v>
      </c>
      <c r="P16195" s="9">
        <v>6.93459455138888</v>
      </c>
      <c r="Q16195" s="9">
        <v>8.4646612620967705</v>
      </c>
      <c r="R16195" s="9">
        <v>5.37789284166666</v>
      </c>
      <c r="S16195" s="9">
        <v>8.4729408619791595</v>
      </c>
      <c r="T16195" s="9">
        <v>8.44728892152777</v>
      </c>
    </row>
    <row r="16196" spans="1:20" x14ac:dyDescent="0.35">
      <c r="A16196">
        <f t="shared" si="494"/>
        <v>16196</v>
      </c>
      <c r="B16196" s="3" t="s">
        <v>1038</v>
      </c>
      <c r="C16196" s="3" t="s">
        <v>77</v>
      </c>
      <c r="D16196" s="3" t="s">
        <v>67</v>
      </c>
      <c r="E16196">
        <v>2029</v>
      </c>
      <c r="F16196" s="3" t="str">
        <f t="shared" si="493"/>
        <v>RCGenREREG2029</v>
      </c>
      <c r="G16196" s="9">
        <v>8.8974199086021493</v>
      </c>
      <c r="H16196" s="9">
        <v>10.952564077361099</v>
      </c>
      <c r="I16196" s="9">
        <v>12.4722416666666</v>
      </c>
      <c r="J16196" s="9">
        <v>12.564107080645099</v>
      </c>
      <c r="K16196" s="9">
        <v>12.7566832425595</v>
      </c>
      <c r="L16196" s="9">
        <v>12.251765151881701</v>
      </c>
      <c r="M16196" s="9">
        <v>7.8005106888888802</v>
      </c>
      <c r="N16196" s="9">
        <v>7.9184766222222196</v>
      </c>
      <c r="O16196" s="9">
        <v>11.0636983709677</v>
      </c>
      <c r="P16196" s="9">
        <v>12.6590950513888</v>
      </c>
      <c r="Q16196" s="9">
        <v>12.419158838709601</v>
      </c>
      <c r="R16196" s="9">
        <v>9.9026835000000002</v>
      </c>
      <c r="S16196" s="9">
        <v>10.005665070312499</v>
      </c>
      <c r="T16196" s="9">
        <v>9.7307610251805503</v>
      </c>
    </row>
    <row r="16197" spans="1:20" x14ac:dyDescent="0.35">
      <c r="A16197">
        <f t="shared" si="494"/>
        <v>16197</v>
      </c>
      <c r="B16197" s="3" t="s">
        <v>1038</v>
      </c>
      <c r="C16197" s="3" t="s">
        <v>75</v>
      </c>
      <c r="D16197" s="3" t="s">
        <v>18</v>
      </c>
      <c r="E16197">
        <v>2020</v>
      </c>
      <c r="F16197" s="3" t="str">
        <f t="shared" si="493"/>
        <v>RCElevREVELS2020</v>
      </c>
      <c r="G16197" s="9">
        <v>1874.92788151999</v>
      </c>
      <c r="H16197" s="9">
        <v>1875.36423324</v>
      </c>
      <c r="I16197" s="9">
        <v>1875.3084589600001</v>
      </c>
      <c r="J16197" s="9">
        <v>1874.5374615600001</v>
      </c>
      <c r="K16197" s="9">
        <v>1873.83864263999</v>
      </c>
      <c r="L16197" s="9">
        <v>1875.6398237999999</v>
      </c>
      <c r="M16197" s="9">
        <v>1875.2133146000001</v>
      </c>
      <c r="N16197" s="9">
        <v>1874.70806523999</v>
      </c>
      <c r="O16197" s="9">
        <v>1874.23234343999</v>
      </c>
      <c r="P16197" s="9">
        <v>1875.6267004399999</v>
      </c>
      <c r="Q16197" s="9">
        <v>1873.47775023999</v>
      </c>
      <c r="R16197" s="9">
        <v>1873.61226468</v>
      </c>
      <c r="S16197" s="9">
        <v>1875.2854930799999</v>
      </c>
      <c r="T16197" s="9">
        <v>1875.6398237999999</v>
      </c>
    </row>
    <row r="16198" spans="1:20" x14ac:dyDescent="0.35">
      <c r="A16198">
        <f t="shared" si="494"/>
        <v>16198</v>
      </c>
      <c r="B16198" s="3" t="s">
        <v>1038</v>
      </c>
      <c r="C16198" s="3" t="s">
        <v>75</v>
      </c>
      <c r="D16198" s="3" t="s">
        <v>18</v>
      </c>
      <c r="E16198">
        <v>2021</v>
      </c>
      <c r="F16198" s="3" t="str">
        <f t="shared" si="493"/>
        <v>RCElevREVELS2021</v>
      </c>
      <c r="G16198" s="9">
        <v>1874.34061116</v>
      </c>
      <c r="H16198" s="9">
        <v>1875.28877391999</v>
      </c>
      <c r="I16198" s="9">
        <v>1875.3084589600001</v>
      </c>
      <c r="J16198" s="9">
        <v>1873.6713198</v>
      </c>
      <c r="K16198" s="9">
        <v>1873.67788148</v>
      </c>
      <c r="L16198" s="9">
        <v>1874.5407424</v>
      </c>
      <c r="M16198" s="9">
        <v>1875.3084589600001</v>
      </c>
      <c r="N16198" s="9">
        <v>1874.39966628</v>
      </c>
      <c r="O16198" s="9">
        <v>1875.1378552799999</v>
      </c>
      <c r="P16198" s="9">
        <v>1875.5873303599999</v>
      </c>
      <c r="Q16198" s="9">
        <v>1875.6070153999999</v>
      </c>
      <c r="R16198" s="9">
        <v>1875.6398237999999</v>
      </c>
      <c r="S16198" s="9">
        <v>1875.6201387599999</v>
      </c>
      <c r="T16198" s="9">
        <v>1875.3084589600001</v>
      </c>
    </row>
    <row r="16199" spans="1:20" x14ac:dyDescent="0.35">
      <c r="A16199">
        <f t="shared" si="494"/>
        <v>16199</v>
      </c>
      <c r="B16199" s="3" t="s">
        <v>1038</v>
      </c>
      <c r="C16199" s="3" t="s">
        <v>75</v>
      </c>
      <c r="D16199" s="3" t="s">
        <v>18</v>
      </c>
      <c r="E16199">
        <v>2022</v>
      </c>
      <c r="F16199" s="3" t="str">
        <f t="shared" si="493"/>
        <v>RCElevREVELS2022</v>
      </c>
      <c r="G16199" s="9">
        <v>1873.96659539999</v>
      </c>
      <c r="H16199" s="9">
        <v>1875.51843272</v>
      </c>
      <c r="I16199" s="9">
        <v>1875.3084589600001</v>
      </c>
      <c r="J16199" s="9">
        <v>1871.8701386400001</v>
      </c>
      <c r="K16199" s="9">
        <v>1873.74349827999</v>
      </c>
      <c r="L16199" s="9">
        <v>1875.4396925599999</v>
      </c>
      <c r="M16199" s="9">
        <v>1875.1411361200001</v>
      </c>
      <c r="N16199" s="9">
        <v>1874.2913985600001</v>
      </c>
      <c r="O16199" s="9">
        <v>1875.38391827999</v>
      </c>
      <c r="P16199" s="9">
        <v>1875.3478290400001</v>
      </c>
      <c r="Q16199" s="9">
        <v>1873.4941544400001</v>
      </c>
      <c r="R16199" s="9">
        <v>1874.01908884</v>
      </c>
      <c r="S16199" s="9">
        <v>1874.50137231999</v>
      </c>
      <c r="T16199" s="9">
        <v>1875.3084589600001</v>
      </c>
    </row>
    <row r="16200" spans="1:20" x14ac:dyDescent="0.35">
      <c r="A16200">
        <f t="shared" si="494"/>
        <v>16200</v>
      </c>
      <c r="B16200" s="3" t="s">
        <v>1038</v>
      </c>
      <c r="C16200" s="3" t="s">
        <v>75</v>
      </c>
      <c r="D16200" s="3" t="s">
        <v>18</v>
      </c>
      <c r="E16200">
        <v>2023</v>
      </c>
      <c r="F16200" s="3" t="str">
        <f t="shared" si="493"/>
        <v>RCElevREVELS2023</v>
      </c>
      <c r="G16200" s="9">
        <v>1875.28877391999</v>
      </c>
      <c r="H16200" s="9">
        <v>1874.9738132799901</v>
      </c>
      <c r="I16200" s="9">
        <v>1875.6398237999999</v>
      </c>
      <c r="J16200" s="9">
        <v>1874.01252715999</v>
      </c>
      <c r="K16200" s="9">
        <v>1874.09126731999</v>
      </c>
      <c r="L16200" s="9">
        <v>1875.6267004399999</v>
      </c>
      <c r="M16200" s="9">
        <v>1875.2198762800001</v>
      </c>
      <c r="N16200" s="9">
        <v>1874.53418071999</v>
      </c>
      <c r="O16200" s="9">
        <v>1875.36423324</v>
      </c>
      <c r="P16200" s="9">
        <v>1875.4134458399999</v>
      </c>
      <c r="Q16200" s="9">
        <v>1873.9895612800001</v>
      </c>
      <c r="R16200" s="9">
        <v>1874.90819648</v>
      </c>
      <c r="S16200" s="9">
        <v>1874.7179077599999</v>
      </c>
      <c r="T16200" s="9">
        <v>1875.3084589600001</v>
      </c>
    </row>
    <row r="16201" spans="1:20" x14ac:dyDescent="0.35">
      <c r="A16201">
        <f t="shared" si="494"/>
        <v>16201</v>
      </c>
      <c r="B16201" s="3" t="s">
        <v>1038</v>
      </c>
      <c r="C16201" s="3" t="s">
        <v>75</v>
      </c>
      <c r="D16201" s="3" t="s">
        <v>18</v>
      </c>
      <c r="E16201">
        <v>2024</v>
      </c>
      <c r="F16201" s="3" t="str">
        <f t="shared" si="493"/>
        <v>RCElevREVELS2024</v>
      </c>
      <c r="G16201" s="9">
        <v>1875.0131833600001</v>
      </c>
      <c r="H16201" s="9">
        <v>1875.0525534399901</v>
      </c>
      <c r="I16201" s="9">
        <v>1875.3084589600001</v>
      </c>
      <c r="J16201" s="9">
        <v>1873.7467791199999</v>
      </c>
      <c r="K16201" s="9">
        <v>1873.88457439999</v>
      </c>
      <c r="L16201" s="9">
        <v>1875.46265843999</v>
      </c>
      <c r="M16201" s="9">
        <v>1875.2001912400001</v>
      </c>
      <c r="N16201" s="9">
        <v>1875.6398237999999</v>
      </c>
      <c r="O16201" s="9">
        <v>1875.3412673600001</v>
      </c>
      <c r="P16201" s="9">
        <v>1875.6267004399999</v>
      </c>
      <c r="Q16201" s="9">
        <v>1873.5860179599999</v>
      </c>
      <c r="R16201" s="9">
        <v>1874.6260442399901</v>
      </c>
      <c r="S16201" s="9">
        <v>1875.0164642</v>
      </c>
      <c r="T16201" s="9">
        <v>1875.3084589600001</v>
      </c>
    </row>
    <row r="16202" spans="1:20" x14ac:dyDescent="0.35">
      <c r="A16202">
        <f t="shared" si="494"/>
        <v>16202</v>
      </c>
      <c r="B16202" s="3" t="s">
        <v>1038</v>
      </c>
      <c r="C16202" s="3" t="s">
        <v>75</v>
      </c>
      <c r="D16202" s="3" t="s">
        <v>18</v>
      </c>
      <c r="E16202">
        <v>2025</v>
      </c>
      <c r="F16202" s="3" t="str">
        <f t="shared" si="493"/>
        <v>RCElevREVELS2025</v>
      </c>
      <c r="G16202" s="9">
        <v>1874.836018</v>
      </c>
      <c r="H16202" s="9">
        <v>1875.16410199999</v>
      </c>
      <c r="I16202" s="9">
        <v>1875.3084589600001</v>
      </c>
      <c r="J16202" s="9">
        <v>1874.4357555199999</v>
      </c>
      <c r="K16202" s="9">
        <v>1874.1503224399901</v>
      </c>
      <c r="L16202" s="9">
        <v>1875.42985003999</v>
      </c>
      <c r="M16202" s="9">
        <v>1875.3084589600001</v>
      </c>
      <c r="N16202" s="9">
        <v>1874.8261754800001</v>
      </c>
      <c r="O16202" s="9">
        <v>1874.9049156399999</v>
      </c>
      <c r="P16202" s="9">
        <v>1875.6267004399999</v>
      </c>
      <c r="Q16202" s="9">
        <v>1873.6089838400001</v>
      </c>
      <c r="R16202" s="9">
        <v>1874.5046531600001</v>
      </c>
      <c r="S16202" s="9">
        <v>1875.37079492</v>
      </c>
      <c r="T16202" s="9">
        <v>1875.3084589600001</v>
      </c>
    </row>
    <row r="16203" spans="1:20" x14ac:dyDescent="0.35">
      <c r="A16203">
        <f t="shared" si="494"/>
        <v>16203</v>
      </c>
      <c r="B16203" s="3" t="s">
        <v>1038</v>
      </c>
      <c r="C16203" s="3" t="s">
        <v>75</v>
      </c>
      <c r="D16203" s="3" t="s">
        <v>18</v>
      </c>
      <c r="E16203">
        <v>2026</v>
      </c>
      <c r="F16203" s="3" t="str">
        <f t="shared" si="493"/>
        <v>RCElevREVELS2026</v>
      </c>
      <c r="G16203" s="9">
        <v>1874.6260442399901</v>
      </c>
      <c r="H16203" s="9">
        <v>1875.33798651999</v>
      </c>
      <c r="I16203" s="9">
        <v>1875.3084589600001</v>
      </c>
      <c r="J16203" s="9">
        <v>1872.8904798799999</v>
      </c>
      <c r="K16203" s="9">
        <v>1874.0486163999999</v>
      </c>
      <c r="L16203" s="9">
        <v>1875.5085901999901</v>
      </c>
      <c r="M16203" s="9">
        <v>1875.3084589600001</v>
      </c>
      <c r="N16203" s="9">
        <v>1875.3773566</v>
      </c>
      <c r="O16203" s="9">
        <v>1875.21003375999</v>
      </c>
      <c r="P16203" s="9">
        <v>1875.24284215999</v>
      </c>
      <c r="Q16203" s="9">
        <v>1874.95412824</v>
      </c>
      <c r="R16203" s="9">
        <v>1872.88719904</v>
      </c>
      <c r="S16203" s="9">
        <v>1874.8721072400001</v>
      </c>
      <c r="T16203" s="9">
        <v>1875.3084589600001</v>
      </c>
    </row>
    <row r="16204" spans="1:20" x14ac:dyDescent="0.35">
      <c r="A16204">
        <f t="shared" si="494"/>
        <v>16204</v>
      </c>
      <c r="B16204" s="3" t="s">
        <v>1038</v>
      </c>
      <c r="C16204" s="3" t="s">
        <v>75</v>
      </c>
      <c r="D16204" s="3" t="s">
        <v>18</v>
      </c>
      <c r="E16204">
        <v>2027</v>
      </c>
      <c r="F16204" s="3" t="str">
        <f t="shared" si="493"/>
        <v>RCElevREVELS2027</v>
      </c>
      <c r="G16204" s="9">
        <v>1874.8852306000001</v>
      </c>
      <c r="H16204" s="9">
        <v>1875.1345744400001</v>
      </c>
      <c r="I16204" s="9">
        <v>1875.3051781199999</v>
      </c>
      <c r="J16204" s="9">
        <v>1874.16016496</v>
      </c>
      <c r="K16204" s="9">
        <v>1873.84520432</v>
      </c>
      <c r="L16204" s="9">
        <v>1875.6267004399999</v>
      </c>
      <c r="M16204" s="9">
        <v>1875.3084589600001</v>
      </c>
      <c r="N16204" s="9">
        <v>1874.4554405599899</v>
      </c>
      <c r="O16204" s="9">
        <v>1875.00334084</v>
      </c>
      <c r="P16204" s="9">
        <v>1875.6267004399999</v>
      </c>
      <c r="Q16204" s="9">
        <v>1874.2618709999999</v>
      </c>
      <c r="R16204" s="9">
        <v>1874.5177765199901</v>
      </c>
      <c r="S16204" s="9">
        <v>1874.7310311199999</v>
      </c>
      <c r="T16204" s="9">
        <v>1875.3084589600001</v>
      </c>
    </row>
    <row r="16205" spans="1:20" x14ac:dyDescent="0.35">
      <c r="A16205">
        <f t="shared" si="494"/>
        <v>16205</v>
      </c>
      <c r="B16205" s="3" t="s">
        <v>1038</v>
      </c>
      <c r="C16205" s="3" t="s">
        <v>75</v>
      </c>
      <c r="D16205" s="3" t="s">
        <v>18</v>
      </c>
      <c r="E16205">
        <v>2028</v>
      </c>
      <c r="F16205" s="3" t="str">
        <f t="shared" si="493"/>
        <v>RCElevREVELS2028</v>
      </c>
      <c r="G16205" s="9">
        <v>1874.8261754800001</v>
      </c>
      <c r="H16205" s="9">
        <v>1875.54467944</v>
      </c>
      <c r="I16205" s="9">
        <v>1875.3084589600001</v>
      </c>
      <c r="J16205" s="9">
        <v>1874.4784064400001</v>
      </c>
      <c r="K16205" s="9">
        <v>1874.0486163999999</v>
      </c>
      <c r="L16205" s="9">
        <v>1875.51843272</v>
      </c>
      <c r="M16205" s="9">
        <v>1875.3084589600001</v>
      </c>
      <c r="N16205" s="9">
        <v>1874.54730407999</v>
      </c>
      <c r="O16205" s="9">
        <v>1874.9574090799999</v>
      </c>
      <c r="P16205" s="9">
        <v>1875.0919235199999</v>
      </c>
      <c r="Q16205" s="9">
        <v>1875.4003224799901</v>
      </c>
      <c r="R16205" s="9">
        <v>1874.4095087999999</v>
      </c>
      <c r="S16205" s="9">
        <v>1873.9141019599999</v>
      </c>
      <c r="T16205" s="9">
        <v>1875.3084589600001</v>
      </c>
    </row>
    <row r="16206" spans="1:20" x14ac:dyDescent="0.35">
      <c r="A16206">
        <f t="shared" si="494"/>
        <v>16206</v>
      </c>
      <c r="B16206" s="3" t="s">
        <v>1038</v>
      </c>
      <c r="C16206" s="3" t="s">
        <v>75</v>
      </c>
      <c r="D16206" s="3" t="s">
        <v>18</v>
      </c>
      <c r="E16206">
        <v>2029</v>
      </c>
      <c r="F16206" s="3" t="str">
        <f t="shared" si="493"/>
        <v>RCElevREVELS2029</v>
      </c>
      <c r="G16206" s="9">
        <v>1874.71462692</v>
      </c>
      <c r="H16206" s="9">
        <v>1875.3740757600001</v>
      </c>
      <c r="I16206" s="9">
        <v>1874.7999287599901</v>
      </c>
      <c r="J16206" s="9">
        <v>1874.8983539599999</v>
      </c>
      <c r="K16206" s="9">
        <v>1874.02565052</v>
      </c>
      <c r="L16206" s="9">
        <v>1875.6267004399999</v>
      </c>
      <c r="M16206" s="9">
        <v>1875.3084589600001</v>
      </c>
      <c r="N16206" s="9">
        <v>1875.6201387599999</v>
      </c>
      <c r="O16206" s="9">
        <v>1875.57748784</v>
      </c>
      <c r="P16206" s="9">
        <v>1875.6267004399999</v>
      </c>
      <c r="Q16206" s="9">
        <v>1873.6942856799999</v>
      </c>
      <c r="R16206" s="9">
        <v>1874.36029619999</v>
      </c>
      <c r="S16206" s="9">
        <v>1875.0131833600001</v>
      </c>
      <c r="T16206" s="9">
        <v>1875.3084589600001</v>
      </c>
    </row>
    <row r="16207" spans="1:20" x14ac:dyDescent="0.35">
      <c r="A16207">
        <f t="shared" si="494"/>
        <v>16207</v>
      </c>
      <c r="B16207" s="3" t="s">
        <v>1038</v>
      </c>
      <c r="C16207" s="3" t="s">
        <v>86</v>
      </c>
      <c r="D16207" s="3" t="s">
        <v>18</v>
      </c>
      <c r="E16207">
        <v>2020</v>
      </c>
      <c r="F16207" s="3" t="str">
        <f t="shared" si="493"/>
        <v>RCQOutREVELS2020</v>
      </c>
      <c r="G16207" s="9">
        <v>15.435258285096699</v>
      </c>
      <c r="H16207" s="9">
        <v>28.0692772608169</v>
      </c>
      <c r="I16207" s="9">
        <v>31.631742671037198</v>
      </c>
      <c r="J16207" s="9">
        <v>16.919870094119101</v>
      </c>
      <c r="K16207" s="9">
        <v>30.407219997107799</v>
      </c>
      <c r="L16207" s="9">
        <v>16.914854561177499</v>
      </c>
      <c r="M16207" s="9">
        <v>16.534878550562301</v>
      </c>
      <c r="N16207" s="9">
        <v>18.2266775741661</v>
      </c>
      <c r="O16207" s="9">
        <v>24.648934015322101</v>
      </c>
      <c r="P16207" s="9">
        <v>39.763509279270899</v>
      </c>
      <c r="Q16207" s="9">
        <v>64.1102430631922</v>
      </c>
      <c r="R16207" s="9">
        <v>46.961575253894502</v>
      </c>
      <c r="S16207" s="9">
        <v>30.218593033276001</v>
      </c>
      <c r="T16207" s="9">
        <v>30.611683473431601</v>
      </c>
    </row>
    <row r="16208" spans="1:20" x14ac:dyDescent="0.35">
      <c r="A16208">
        <f t="shared" si="494"/>
        <v>16208</v>
      </c>
      <c r="B16208" s="3" t="s">
        <v>1038</v>
      </c>
      <c r="C16208" s="3" t="s">
        <v>86</v>
      </c>
      <c r="D16208" s="3" t="s">
        <v>18</v>
      </c>
      <c r="E16208">
        <v>2021</v>
      </c>
      <c r="F16208" s="3" t="str">
        <f t="shared" si="493"/>
        <v>RCQOutREVELS2021</v>
      </c>
      <c r="G16208" s="9">
        <v>20.2024855611348</v>
      </c>
      <c r="H16208" s="9">
        <v>20.2890120907511</v>
      </c>
      <c r="I16208" s="9">
        <v>29.1979258908944</v>
      </c>
      <c r="J16208" s="9">
        <v>17.4108894222224</v>
      </c>
      <c r="K16208" s="9">
        <v>39.056040000636898</v>
      </c>
      <c r="L16208" s="9">
        <v>22.726622687930799</v>
      </c>
      <c r="M16208" s="9">
        <v>31.0335266065611</v>
      </c>
      <c r="N16208" s="9">
        <v>20.243848858404299</v>
      </c>
      <c r="O16208" s="9">
        <v>26.330033334714901</v>
      </c>
      <c r="P16208" s="9">
        <v>48.708079478936597</v>
      </c>
      <c r="Q16208" s="9">
        <v>101.51056791623699</v>
      </c>
      <c r="R16208" s="9">
        <v>75.288376606760096</v>
      </c>
      <c r="S16208" s="9">
        <v>56.418057752320102</v>
      </c>
      <c r="T16208" s="9">
        <v>33.725084990851499</v>
      </c>
    </row>
    <row r="16209" spans="1:20" x14ac:dyDescent="0.35">
      <c r="A16209">
        <f t="shared" si="494"/>
        <v>16209</v>
      </c>
      <c r="B16209" s="3" t="s">
        <v>1038</v>
      </c>
      <c r="C16209" s="3" t="s">
        <v>86</v>
      </c>
      <c r="D16209" s="3" t="s">
        <v>18</v>
      </c>
      <c r="E16209">
        <v>2022</v>
      </c>
      <c r="F16209" s="3" t="str">
        <f t="shared" si="493"/>
        <v>RCQOutREVELS2022</v>
      </c>
      <c r="G16209" s="9">
        <v>25.270089245730201</v>
      </c>
      <c r="H16209" s="9">
        <v>20.0317337326365</v>
      </c>
      <c r="I16209" s="9">
        <v>30.254682330009299</v>
      </c>
      <c r="J16209" s="9">
        <v>20.450634821104501</v>
      </c>
      <c r="K16209" s="9">
        <v>28.129521257196</v>
      </c>
      <c r="L16209" s="9">
        <v>22.727259279301101</v>
      </c>
      <c r="M16209" s="9">
        <v>13.561495138102799</v>
      </c>
      <c r="N16209" s="9">
        <v>25.110943050046298</v>
      </c>
      <c r="O16209" s="9">
        <v>27.9605599728289</v>
      </c>
      <c r="P16209" s="9">
        <v>65.477856583912398</v>
      </c>
      <c r="Q16209" s="9">
        <v>54.1274675603605</v>
      </c>
      <c r="R16209" s="9">
        <v>41.030047883262</v>
      </c>
      <c r="S16209" s="9">
        <v>36.635114998829302</v>
      </c>
      <c r="T16209" s="9">
        <v>31.803632898548599</v>
      </c>
    </row>
    <row r="16210" spans="1:20" x14ac:dyDescent="0.35">
      <c r="A16210">
        <f t="shared" si="494"/>
        <v>16210</v>
      </c>
      <c r="B16210" s="3" t="s">
        <v>1038</v>
      </c>
      <c r="C16210" s="3" t="s">
        <v>86</v>
      </c>
      <c r="D16210" s="3" t="s">
        <v>18</v>
      </c>
      <c r="E16210">
        <v>2023</v>
      </c>
      <c r="F16210" s="3" t="str">
        <f t="shared" si="493"/>
        <v>RCQOutREVELS2023</v>
      </c>
      <c r="G16210" s="9">
        <v>19.215877203973299</v>
      </c>
      <c r="H16210" s="9">
        <v>42.959170957182501</v>
      </c>
      <c r="I16210" s="9">
        <v>32.126432125155702</v>
      </c>
      <c r="J16210" s="9">
        <v>16.842858403867599</v>
      </c>
      <c r="K16210" s="9">
        <v>19.1052187699953</v>
      </c>
      <c r="L16210" s="9">
        <v>12.6651113635751</v>
      </c>
      <c r="M16210" s="9">
        <v>15.673921535545</v>
      </c>
      <c r="N16210" s="9">
        <v>15.510633344219</v>
      </c>
      <c r="O16210" s="9">
        <v>27.324744226067601</v>
      </c>
      <c r="P16210" s="9">
        <v>50.713728839871798</v>
      </c>
      <c r="Q16210" s="9">
        <v>49.824481005916503</v>
      </c>
      <c r="R16210" s="9">
        <v>55.5015263587254</v>
      </c>
      <c r="S16210" s="9">
        <v>38.7613202439112</v>
      </c>
      <c r="T16210" s="9">
        <v>36.201919811372697</v>
      </c>
    </row>
    <row r="16211" spans="1:20" x14ac:dyDescent="0.35">
      <c r="A16211">
        <f t="shared" si="494"/>
        <v>16211</v>
      </c>
      <c r="B16211" s="3" t="s">
        <v>1038</v>
      </c>
      <c r="C16211" s="3" t="s">
        <v>86</v>
      </c>
      <c r="D16211" s="3" t="s">
        <v>18</v>
      </c>
      <c r="E16211">
        <v>2024</v>
      </c>
      <c r="F16211" s="3" t="str">
        <f t="shared" si="493"/>
        <v>RCQOutREVELS2024</v>
      </c>
      <c r="G16211" s="9">
        <v>29.422212590183101</v>
      </c>
      <c r="H16211" s="9">
        <v>25.596863080814298</v>
      </c>
      <c r="I16211" s="9">
        <v>33.293371897674298</v>
      </c>
      <c r="J16211" s="9">
        <v>16.64639858696</v>
      </c>
      <c r="K16211" s="9">
        <v>37.864461361298403</v>
      </c>
      <c r="L16211" s="9">
        <v>24.035132575174298</v>
      </c>
      <c r="M16211" s="9">
        <v>16.2774356967473</v>
      </c>
      <c r="N16211" s="9">
        <v>13.125944701477199</v>
      </c>
      <c r="O16211" s="9">
        <v>27.9093575937721</v>
      </c>
      <c r="P16211" s="9">
        <v>30.110528994621699</v>
      </c>
      <c r="Q16211" s="9">
        <v>45.058918127727097</v>
      </c>
      <c r="R16211" s="9">
        <v>32.791536626182598</v>
      </c>
      <c r="S16211" s="9">
        <v>38.626475732718099</v>
      </c>
      <c r="T16211" s="9">
        <v>30.876930674441201</v>
      </c>
    </row>
    <row r="16212" spans="1:20" x14ac:dyDescent="0.35">
      <c r="A16212">
        <f t="shared" si="494"/>
        <v>16212</v>
      </c>
      <c r="B16212" s="3" t="s">
        <v>1038</v>
      </c>
      <c r="C16212" s="3" t="s">
        <v>86</v>
      </c>
      <c r="D16212" s="3" t="s">
        <v>18</v>
      </c>
      <c r="E16212">
        <v>2025</v>
      </c>
      <c r="F16212" s="3" t="str">
        <f t="shared" si="493"/>
        <v>RCQOutREVELS2025</v>
      </c>
      <c r="G16212" s="9">
        <v>15.486650756871599</v>
      </c>
      <c r="H16212" s="9">
        <v>32.673076064903199</v>
      </c>
      <c r="I16212" s="9">
        <v>30.9518920577197</v>
      </c>
      <c r="J16212" s="9">
        <v>5.2910893409697497</v>
      </c>
      <c r="K16212" s="9">
        <v>10.639239261274399</v>
      </c>
      <c r="L16212" s="9">
        <v>13.8722242436336</v>
      </c>
      <c r="M16212" s="9">
        <v>15.910499512391899</v>
      </c>
      <c r="N16212" s="9">
        <v>16.768121295426599</v>
      </c>
      <c r="O16212" s="9">
        <v>38.791263101725299</v>
      </c>
      <c r="P16212" s="9">
        <v>38.815816301311301</v>
      </c>
      <c r="Q16212" s="9">
        <v>44.745118409919897</v>
      </c>
      <c r="R16212" s="9">
        <v>33.2863659326255</v>
      </c>
      <c r="S16212" s="9">
        <v>42.605735222487397</v>
      </c>
      <c r="T16212" s="9">
        <v>42.698134109502</v>
      </c>
    </row>
    <row r="16213" spans="1:20" x14ac:dyDescent="0.35">
      <c r="A16213">
        <f t="shared" si="494"/>
        <v>16213</v>
      </c>
      <c r="B16213" s="3" t="s">
        <v>1038</v>
      </c>
      <c r="C16213" s="3" t="s">
        <v>86</v>
      </c>
      <c r="D16213" s="3" t="s">
        <v>18</v>
      </c>
      <c r="E16213">
        <v>2026</v>
      </c>
      <c r="F16213" s="3" t="str">
        <f t="shared" si="493"/>
        <v>RCQOutREVELS2026</v>
      </c>
      <c r="G16213" s="9">
        <v>18.712032916924301</v>
      </c>
      <c r="H16213" s="9">
        <v>24.458427036754799</v>
      </c>
      <c r="I16213" s="9">
        <v>31.255674474661799</v>
      </c>
      <c r="J16213" s="9">
        <v>20.464433500846798</v>
      </c>
      <c r="K16213" s="9">
        <v>24.9303495555307</v>
      </c>
      <c r="L16213" s="9">
        <v>26.246023568195401</v>
      </c>
      <c r="M16213" s="9">
        <v>91.001699284980504</v>
      </c>
      <c r="N16213" s="9">
        <v>65.883925629215497</v>
      </c>
      <c r="O16213" s="9">
        <v>29.4061602143674</v>
      </c>
      <c r="P16213" s="9">
        <v>50.438454747047501</v>
      </c>
      <c r="Q16213" s="9">
        <v>65.432778649237804</v>
      </c>
      <c r="R16213" s="9">
        <v>40.282120572156998</v>
      </c>
      <c r="S16213" s="9">
        <v>33.797297631258303</v>
      </c>
      <c r="T16213" s="9">
        <v>15.604871550716799</v>
      </c>
    </row>
    <row r="16214" spans="1:20" x14ac:dyDescent="0.35">
      <c r="A16214">
        <f t="shared" si="494"/>
        <v>16214</v>
      </c>
      <c r="B16214" s="3" t="s">
        <v>1038</v>
      </c>
      <c r="C16214" s="3" t="s">
        <v>86</v>
      </c>
      <c r="D16214" s="3" t="s">
        <v>18</v>
      </c>
      <c r="E16214">
        <v>2027</v>
      </c>
      <c r="F16214" s="3" t="str">
        <f t="shared" si="493"/>
        <v>RCQOutREVELS2027</v>
      </c>
      <c r="G16214" s="9">
        <v>18.659841517322</v>
      </c>
      <c r="H16214" s="9">
        <v>34.1250474566531</v>
      </c>
      <c r="I16214" s="9">
        <v>36.1329251631877</v>
      </c>
      <c r="J16214" s="9">
        <v>16.453903963552001</v>
      </c>
      <c r="K16214" s="9">
        <v>23.8801591967209</v>
      </c>
      <c r="L16214" s="9">
        <v>11.490778766669401</v>
      </c>
      <c r="M16214" s="9">
        <v>14.7425679669998</v>
      </c>
      <c r="N16214" s="9">
        <v>18.7972074218759</v>
      </c>
      <c r="O16214" s="9">
        <v>28.942807470411001</v>
      </c>
      <c r="P16214" s="9">
        <v>37.949918904374897</v>
      </c>
      <c r="Q16214" s="9">
        <v>26.557167839179399</v>
      </c>
      <c r="R16214" s="9">
        <v>31.336312745171298</v>
      </c>
      <c r="S16214" s="9">
        <v>36.3060395845364</v>
      </c>
      <c r="T16214" s="9">
        <v>31.611307668506299</v>
      </c>
    </row>
    <row r="16215" spans="1:20" x14ac:dyDescent="0.35">
      <c r="A16215">
        <f t="shared" si="494"/>
        <v>16215</v>
      </c>
      <c r="B16215" s="3" t="s">
        <v>1038</v>
      </c>
      <c r="C16215" s="3" t="s">
        <v>86</v>
      </c>
      <c r="D16215" s="3" t="s">
        <v>18</v>
      </c>
      <c r="E16215">
        <v>2028</v>
      </c>
      <c r="F16215" s="3" t="str">
        <f t="shared" si="493"/>
        <v>RCQOutREVELS2028</v>
      </c>
      <c r="G16215" s="9">
        <v>15.069511493375501</v>
      </c>
      <c r="H16215" s="9">
        <v>18.834773517643502</v>
      </c>
      <c r="I16215" s="9">
        <v>33.2513729029139</v>
      </c>
      <c r="J16215" s="9">
        <v>16.184508849944802</v>
      </c>
      <c r="K16215" s="9">
        <v>20.578800204867701</v>
      </c>
      <c r="L16215" s="9">
        <v>12.900735555971499</v>
      </c>
      <c r="M16215" s="9">
        <v>12.287013350801301</v>
      </c>
      <c r="N16215" s="9">
        <v>14.9379346478561</v>
      </c>
      <c r="O16215" s="9">
        <v>25.7678308208224</v>
      </c>
      <c r="P16215" s="9">
        <v>22.786973063717401</v>
      </c>
      <c r="Q16215" s="9">
        <v>21.3372402042673</v>
      </c>
      <c r="R16215" s="9">
        <v>23.420979985330799</v>
      </c>
      <c r="S16215" s="9">
        <v>41.164334545104097</v>
      </c>
      <c r="T16215" s="9">
        <v>28.550472534913698</v>
      </c>
    </row>
    <row r="16216" spans="1:20" x14ac:dyDescent="0.35">
      <c r="A16216">
        <f t="shared" si="494"/>
        <v>16216</v>
      </c>
      <c r="B16216" s="3" t="s">
        <v>1038</v>
      </c>
      <c r="C16216" s="3" t="s">
        <v>86</v>
      </c>
      <c r="D16216" s="3" t="s">
        <v>18</v>
      </c>
      <c r="E16216">
        <v>2029</v>
      </c>
      <c r="F16216" s="3" t="str">
        <f t="shared" si="493"/>
        <v>RCQOutREVELS2029</v>
      </c>
      <c r="G16216" s="9">
        <v>14.246730205501301</v>
      </c>
      <c r="H16216" s="9">
        <v>17.362418826926099</v>
      </c>
      <c r="I16216" s="9">
        <v>17.399453631193801</v>
      </c>
      <c r="J16216" s="9">
        <v>4.0481231314874799</v>
      </c>
      <c r="K16216" s="9">
        <v>11.440691688268201</v>
      </c>
      <c r="L16216" s="9">
        <v>13.3889474768065</v>
      </c>
      <c r="M16216" s="9">
        <v>20.410638287718101</v>
      </c>
      <c r="N16216" s="9">
        <v>23.849686673446602</v>
      </c>
      <c r="O16216" s="9">
        <v>24.668951174052999</v>
      </c>
      <c r="P16216" s="9">
        <v>40.452524977890697</v>
      </c>
      <c r="Q16216" s="9">
        <v>39.3450249549213</v>
      </c>
      <c r="R16216" s="9">
        <v>34.892677448676601</v>
      </c>
      <c r="S16216" s="9">
        <v>33.916414268490101</v>
      </c>
      <c r="T16216" s="9">
        <v>31.322878826724502</v>
      </c>
    </row>
    <row r="16217" spans="1:20" x14ac:dyDescent="0.35">
      <c r="A16217">
        <f t="shared" si="494"/>
        <v>16217</v>
      </c>
      <c r="B16217" s="3" t="s">
        <v>1038</v>
      </c>
      <c r="C16217" s="3" t="s">
        <v>95</v>
      </c>
      <c r="D16217" s="3" t="s">
        <v>18</v>
      </c>
      <c r="E16217">
        <v>2020</v>
      </c>
      <c r="F16217" s="3" t="str">
        <f t="shared" si="493"/>
        <v>RCSpillREVELS2020</v>
      </c>
      <c r="G16217" s="9">
        <v>4.0685763156471699</v>
      </c>
      <c r="H16217" s="9">
        <v>9.6420951260131904</v>
      </c>
      <c r="I16217" s="9">
        <v>8.4565906565145799</v>
      </c>
      <c r="J16217" s="9">
        <v>6.7832071818884403</v>
      </c>
      <c r="K16217" s="9">
        <v>11.2542155000208</v>
      </c>
      <c r="L16217" s="9">
        <v>2.5580133078293001</v>
      </c>
      <c r="M16217" s="9">
        <v>3.4716616754166596</v>
      </c>
      <c r="N16217" s="9">
        <v>4.94738056730555</v>
      </c>
      <c r="O16217" s="9">
        <v>8.6817072636827906</v>
      </c>
      <c r="P16217" s="9">
        <v>9.4724930531437401</v>
      </c>
      <c r="Q16217" s="9">
        <v>15.585353433567199</v>
      </c>
      <c r="R16217" s="9">
        <v>6.6212235240676298</v>
      </c>
      <c r="S16217" s="9">
        <v>6.0307931782829396</v>
      </c>
      <c r="T16217" s="9">
        <v>6.9565118994437496</v>
      </c>
    </row>
    <row r="16218" spans="1:20" x14ac:dyDescent="0.35">
      <c r="A16218">
        <f t="shared" si="494"/>
        <v>16218</v>
      </c>
      <c r="B16218" s="3" t="s">
        <v>1038</v>
      </c>
      <c r="C16218" s="3" t="s">
        <v>95</v>
      </c>
      <c r="D16218" s="3" t="s">
        <v>18</v>
      </c>
      <c r="E16218">
        <v>2021</v>
      </c>
      <c r="F16218" s="3" t="str">
        <f t="shared" si="493"/>
        <v>RCSpillREVELS2021</v>
      </c>
      <c r="G16218" s="9">
        <v>6.0490459119849396</v>
      </c>
      <c r="H16218" s="9">
        <v>7.1346829265347198</v>
      </c>
      <c r="I16218" s="9">
        <v>8.6445050234374996</v>
      </c>
      <c r="J16218" s="9">
        <v>5.5828754786841497</v>
      </c>
      <c r="K16218" s="9">
        <v>12.257662552604099</v>
      </c>
      <c r="L16218" s="9">
        <v>8.77971863501344</v>
      </c>
      <c r="M16218" s="9">
        <v>6.7033041685555501</v>
      </c>
      <c r="N16218" s="9">
        <v>5.4611937073750001</v>
      </c>
      <c r="O16218" s="9">
        <v>9.5480696437056398</v>
      </c>
      <c r="P16218" s="9">
        <v>7.87649568906326</v>
      </c>
      <c r="Q16218" s="9">
        <v>36.702233609772499</v>
      </c>
      <c r="R16218" s="9">
        <v>6.6750913789962496</v>
      </c>
      <c r="S16218" s="9">
        <v>0.33121000049858002</v>
      </c>
      <c r="T16218" s="9">
        <v>0.58747273642263798</v>
      </c>
    </row>
    <row r="16219" spans="1:20" x14ac:dyDescent="0.35">
      <c r="A16219">
        <f t="shared" si="494"/>
        <v>16219</v>
      </c>
      <c r="B16219" s="3" t="s">
        <v>1038</v>
      </c>
      <c r="C16219" s="3" t="s">
        <v>95</v>
      </c>
      <c r="D16219" s="3" t="s">
        <v>18</v>
      </c>
      <c r="E16219">
        <v>2022</v>
      </c>
      <c r="F16219" s="3" t="str">
        <f t="shared" si="493"/>
        <v>RCSpillREVELS2022</v>
      </c>
      <c r="G16219" s="9">
        <v>6.42968555511841</v>
      </c>
      <c r="H16219" s="9">
        <v>7.57653921338611</v>
      </c>
      <c r="I16219" s="9">
        <v>9.0147863299375004</v>
      </c>
      <c r="J16219" s="9">
        <v>6.72905005825067</v>
      </c>
      <c r="K16219" s="9">
        <v>12.7451550693229</v>
      </c>
      <c r="L16219" s="9">
        <v>8.4299255536021498</v>
      </c>
      <c r="M16219" s="9">
        <v>0</v>
      </c>
      <c r="N16219" s="9">
        <v>5.7920041544847196</v>
      </c>
      <c r="O16219" s="9">
        <v>8.0286117794354794</v>
      </c>
      <c r="P16219" s="9">
        <v>15.1269706609193</v>
      </c>
      <c r="Q16219" s="9">
        <v>8.50876319914099</v>
      </c>
      <c r="R16219" s="9">
        <v>11.7765711206743</v>
      </c>
      <c r="S16219" s="9">
        <v>11.141770402648699</v>
      </c>
      <c r="T16219" s="9">
        <v>0.82383757400145796</v>
      </c>
    </row>
    <row r="16220" spans="1:20" x14ac:dyDescent="0.35">
      <c r="A16220">
        <f t="shared" si="494"/>
        <v>16220</v>
      </c>
      <c r="B16220" s="3" t="s">
        <v>1038</v>
      </c>
      <c r="C16220" s="3" t="s">
        <v>95</v>
      </c>
      <c r="D16220" s="3" t="s">
        <v>18</v>
      </c>
      <c r="E16220">
        <v>2023</v>
      </c>
      <c r="F16220" s="3" t="str">
        <f t="shared" si="493"/>
        <v>RCSpillREVELS2023</v>
      </c>
      <c r="G16220" s="9">
        <v>5.4669250461272796</v>
      </c>
      <c r="H16220" s="9">
        <v>10.486955527244</v>
      </c>
      <c r="I16220" s="9">
        <v>9.65151022322034</v>
      </c>
      <c r="J16220" s="9">
        <v>5.0193818493884397</v>
      </c>
      <c r="K16220" s="9">
        <v>6.9226878293749996</v>
      </c>
      <c r="L16220" s="9">
        <v>2.9731983298386999</v>
      </c>
      <c r="M16220" s="9">
        <v>3.0955125854722199</v>
      </c>
      <c r="N16220" s="9">
        <v>4.4216130564549996</v>
      </c>
      <c r="O16220" s="9">
        <v>8.9137768432661293</v>
      </c>
      <c r="P16220" s="9">
        <v>10.6430645744018</v>
      </c>
      <c r="Q16220" s="9">
        <v>4.1172737018371599</v>
      </c>
      <c r="R16220" s="9">
        <v>4.0707748832809703</v>
      </c>
      <c r="S16220" s="9">
        <v>2.7446232414763001</v>
      </c>
      <c r="T16220" s="9">
        <v>1.4051164841850601</v>
      </c>
    </row>
    <row r="16221" spans="1:20" x14ac:dyDescent="0.35">
      <c r="A16221">
        <f t="shared" si="494"/>
        <v>16221</v>
      </c>
      <c r="B16221" s="3" t="s">
        <v>1038</v>
      </c>
      <c r="C16221" s="3" t="s">
        <v>95</v>
      </c>
      <c r="D16221" s="3" t="s">
        <v>18</v>
      </c>
      <c r="E16221">
        <v>2024</v>
      </c>
      <c r="F16221" s="3" t="str">
        <f t="shared" si="493"/>
        <v>RCSpillREVELS2024</v>
      </c>
      <c r="G16221" s="9">
        <v>8.5144630363436793</v>
      </c>
      <c r="H16221" s="9">
        <v>9.3439398364861095</v>
      </c>
      <c r="I16221" s="9">
        <v>10.5710339182291</v>
      </c>
      <c r="J16221" s="9">
        <v>6.9099062472849404</v>
      </c>
      <c r="K16221" s="9">
        <v>12.030267176031201</v>
      </c>
      <c r="L16221" s="9">
        <v>5.0006157394369799</v>
      </c>
      <c r="M16221" s="9">
        <v>0</v>
      </c>
      <c r="N16221" s="9">
        <v>2.52482434361111</v>
      </c>
      <c r="O16221" s="9">
        <v>5.9906537760487204</v>
      </c>
      <c r="P16221" s="9">
        <v>6.7877996179189504</v>
      </c>
      <c r="Q16221" s="9">
        <v>8.3068042731648504</v>
      </c>
      <c r="R16221" s="9">
        <v>5.3121064989464903</v>
      </c>
      <c r="S16221" s="9">
        <v>11.270908050858701</v>
      </c>
      <c r="T16221" s="9">
        <v>3.8767085074934</v>
      </c>
    </row>
    <row r="16222" spans="1:20" x14ac:dyDescent="0.35">
      <c r="A16222">
        <f t="shared" si="494"/>
        <v>16222</v>
      </c>
      <c r="B16222" s="3" t="s">
        <v>1038</v>
      </c>
      <c r="C16222" s="3" t="s">
        <v>95</v>
      </c>
      <c r="D16222" s="3" t="s">
        <v>18</v>
      </c>
      <c r="E16222">
        <v>2025</v>
      </c>
      <c r="F16222" s="3" t="str">
        <f t="shared" si="493"/>
        <v>RCSpillREVELS2025</v>
      </c>
      <c r="G16222" s="9">
        <v>4.5244533933859499</v>
      </c>
      <c r="H16222" s="9">
        <v>10.883523634433802</v>
      </c>
      <c r="I16222" s="9">
        <v>8.0013146780014495</v>
      </c>
      <c r="J16222" s="9">
        <v>0.622949147775537</v>
      </c>
      <c r="K16222" s="9">
        <v>3.3371785923854098</v>
      </c>
      <c r="L16222" s="9">
        <v>3.7640165374254</v>
      </c>
      <c r="M16222" s="9">
        <v>0</v>
      </c>
      <c r="N16222" s="9">
        <v>5.8149237562499998</v>
      </c>
      <c r="O16222" s="9">
        <v>8.2156853688319895</v>
      </c>
      <c r="P16222" s="9">
        <v>9.8618123637040895</v>
      </c>
      <c r="Q16222" s="9">
        <v>15.040809912065701</v>
      </c>
      <c r="R16222" s="9">
        <v>7.9074671780251302</v>
      </c>
      <c r="S16222" s="9">
        <v>7.8688977798703101</v>
      </c>
      <c r="T16222" s="9">
        <v>6.0102394845261804</v>
      </c>
    </row>
    <row r="16223" spans="1:20" x14ac:dyDescent="0.35">
      <c r="A16223">
        <f t="shared" si="494"/>
        <v>16223</v>
      </c>
      <c r="B16223" s="3" t="s">
        <v>1038</v>
      </c>
      <c r="C16223" s="3" t="s">
        <v>95</v>
      </c>
      <c r="D16223" s="3" t="s">
        <v>18</v>
      </c>
      <c r="E16223">
        <v>2026</v>
      </c>
      <c r="F16223" s="3" t="str">
        <f t="shared" si="493"/>
        <v>RCSpillREVELS2026</v>
      </c>
      <c r="G16223" s="9">
        <v>5.7205728985887099</v>
      </c>
      <c r="H16223" s="9">
        <v>9.6889591953680494</v>
      </c>
      <c r="I16223" s="9">
        <v>9.0831390519722195</v>
      </c>
      <c r="J16223" s="9">
        <v>10.4389857173131</v>
      </c>
      <c r="K16223" s="9">
        <v>13.4159328196718</v>
      </c>
      <c r="L16223" s="9">
        <v>10.085695340188099</v>
      </c>
      <c r="M16223" s="9">
        <v>35.969103154736104</v>
      </c>
      <c r="N16223" s="9">
        <v>21.607953420472199</v>
      </c>
      <c r="O16223" s="9">
        <v>5.3221339268077896</v>
      </c>
      <c r="P16223" s="9">
        <v>11.1800547620961</v>
      </c>
      <c r="Q16223" s="9">
        <v>10.6393461484044</v>
      </c>
      <c r="R16223" s="9">
        <v>2.24361062280065</v>
      </c>
      <c r="S16223" s="9">
        <v>1.0512044291267</v>
      </c>
      <c r="T16223" s="9">
        <v>0.62489893971458299</v>
      </c>
    </row>
    <row r="16224" spans="1:20" x14ac:dyDescent="0.35">
      <c r="A16224">
        <f t="shared" si="494"/>
        <v>16224</v>
      </c>
      <c r="B16224" s="3" t="s">
        <v>1038</v>
      </c>
      <c r="C16224" s="3" t="s">
        <v>95</v>
      </c>
      <c r="D16224" s="3" t="s">
        <v>18</v>
      </c>
      <c r="E16224">
        <v>2027</v>
      </c>
      <c r="F16224" s="3" t="str">
        <f t="shared" si="493"/>
        <v>RCSpillREVELS2027</v>
      </c>
      <c r="G16224" s="9">
        <v>5.4866306229390398</v>
      </c>
      <c r="H16224" s="9">
        <v>10.4322929455174</v>
      </c>
      <c r="I16224" s="9">
        <v>7.6331158264214505</v>
      </c>
      <c r="J16224" s="9">
        <v>5.1567387472534696</v>
      </c>
      <c r="K16224" s="9">
        <v>8.1846076456166603</v>
      </c>
      <c r="L16224" s="9">
        <v>1.69387346888243</v>
      </c>
      <c r="M16224" s="9">
        <v>4.16669913333333E-4</v>
      </c>
      <c r="N16224" s="9">
        <v>5.0226817608333301</v>
      </c>
      <c r="O16224" s="9">
        <v>9.4608899790529506</v>
      </c>
      <c r="P16224" s="9">
        <v>8.3097335455743195</v>
      </c>
      <c r="Q16224" s="9">
        <v>9.5006885084175803</v>
      </c>
      <c r="R16224" s="9">
        <v>6.7065688931597203</v>
      </c>
      <c r="S16224" s="9">
        <v>6.8565749769371003</v>
      </c>
      <c r="T16224" s="9">
        <v>2.2822916019842299</v>
      </c>
    </row>
    <row r="16225" spans="1:20" x14ac:dyDescent="0.35">
      <c r="A16225">
        <f t="shared" si="494"/>
        <v>16225</v>
      </c>
      <c r="B16225" s="3" t="s">
        <v>1038</v>
      </c>
      <c r="C16225" s="3" t="s">
        <v>95</v>
      </c>
      <c r="D16225" s="3" t="s">
        <v>18</v>
      </c>
      <c r="E16225">
        <v>2028</v>
      </c>
      <c r="F16225" s="3" t="str">
        <f t="shared" si="493"/>
        <v>RCSpillREVELS2028</v>
      </c>
      <c r="G16225" s="9">
        <v>3.2798240925201601</v>
      </c>
      <c r="H16225" s="9">
        <v>6.1670729561267299</v>
      </c>
      <c r="I16225" s="9">
        <v>9.0786580199097209</v>
      </c>
      <c r="J16225" s="9">
        <v>5.3084862456989201</v>
      </c>
      <c r="K16225" s="9">
        <v>7.8368800326374997</v>
      </c>
      <c r="L16225" s="9">
        <v>1.4393058786366999</v>
      </c>
      <c r="M16225" s="9">
        <v>4.0794941361805503E-2</v>
      </c>
      <c r="N16225" s="9">
        <v>0.958667856805555</v>
      </c>
      <c r="O16225" s="9">
        <v>5.6013438822362902</v>
      </c>
      <c r="P16225" s="9">
        <v>1.1794365333868</v>
      </c>
      <c r="Q16225" s="9">
        <v>0.29023554420950198</v>
      </c>
      <c r="R16225" s="9">
        <v>0.16356416100167501</v>
      </c>
      <c r="S16225" s="9">
        <v>3.2746201614583297E-2</v>
      </c>
      <c r="T16225" s="9">
        <v>1.3870516967315001</v>
      </c>
    </row>
    <row r="16226" spans="1:20" x14ac:dyDescent="0.35">
      <c r="A16226">
        <f t="shared" si="494"/>
        <v>16226</v>
      </c>
      <c r="B16226" s="3" t="s">
        <v>1038</v>
      </c>
      <c r="C16226" s="3" t="s">
        <v>95</v>
      </c>
      <c r="D16226" s="3" t="s">
        <v>18</v>
      </c>
      <c r="E16226">
        <v>2029</v>
      </c>
      <c r="F16226" s="3" t="str">
        <f t="shared" si="493"/>
        <v>RCSpillREVELS2029</v>
      </c>
      <c r="G16226" s="9">
        <v>2.76562347324868</v>
      </c>
      <c r="H16226" s="9">
        <v>5.6181333265463103</v>
      </c>
      <c r="I16226" s="9">
        <v>2.9586149454011101</v>
      </c>
      <c r="J16226" s="9">
        <v>0.44647691252688099</v>
      </c>
      <c r="K16226" s="9">
        <v>3.0528431701562502</v>
      </c>
      <c r="L16226" s="9">
        <v>3.1298824223752</v>
      </c>
      <c r="M16226" s="9">
        <v>5.4659062979305499</v>
      </c>
      <c r="N16226" s="9">
        <v>8.4285408005555507</v>
      </c>
      <c r="O16226" s="9">
        <v>3.5145172823118198</v>
      </c>
      <c r="P16226" s="9">
        <v>7.4420050939436804</v>
      </c>
      <c r="Q16226" s="9">
        <v>10.7404938640615</v>
      </c>
      <c r="R16226" s="9">
        <v>11.2305871011487</v>
      </c>
      <c r="S16226" s="9">
        <v>10.6613675730078</v>
      </c>
      <c r="T16226" s="9">
        <v>4.7251302020867101</v>
      </c>
    </row>
    <row r="16227" spans="1:20" x14ac:dyDescent="0.35">
      <c r="A16227">
        <f t="shared" si="494"/>
        <v>16227</v>
      </c>
      <c r="B16227" s="3" t="s">
        <v>1038</v>
      </c>
      <c r="C16227" s="3" t="s">
        <v>77</v>
      </c>
      <c r="D16227" s="3" t="s">
        <v>18</v>
      </c>
      <c r="E16227">
        <v>2020</v>
      </c>
      <c r="F16227" s="3" t="str">
        <f t="shared" si="493"/>
        <v>RCGenREVELS2020</v>
      </c>
      <c r="G16227" s="9">
        <v>381.05224301075202</v>
      </c>
      <c r="H16227" s="9">
        <v>617.745667305555</v>
      </c>
      <c r="I16227" s="9">
        <v>776.91472892222203</v>
      </c>
      <c r="J16227" s="9">
        <v>339.81747422042997</v>
      </c>
      <c r="K16227" s="9">
        <v>642.07779037202295</v>
      </c>
      <c r="L16227" s="9">
        <v>481.293180297042</v>
      </c>
      <c r="M16227" s="9">
        <v>437.92625308333299</v>
      </c>
      <c r="N16227" s="9">
        <v>445.16998715555502</v>
      </c>
      <c r="O16227" s="9">
        <v>535.27906790322504</v>
      </c>
      <c r="P16227" s="9">
        <v>1015.4643124722199</v>
      </c>
      <c r="Q16227" s="9">
        <v>1626.72940200268</v>
      </c>
      <c r="R16227" s="9">
        <v>1352.35439961111</v>
      </c>
      <c r="S16227" s="9">
        <v>810.86270336197902</v>
      </c>
      <c r="T16227" s="9">
        <v>793.00676751388801</v>
      </c>
    </row>
    <row r="16228" spans="1:20" x14ac:dyDescent="0.35">
      <c r="A16228">
        <f t="shared" si="494"/>
        <v>16228</v>
      </c>
      <c r="B16228" s="3" t="s">
        <v>1038</v>
      </c>
      <c r="C16228" s="3" t="s">
        <v>77</v>
      </c>
      <c r="D16228" s="3" t="s">
        <v>18</v>
      </c>
      <c r="E16228">
        <v>2021</v>
      </c>
      <c r="F16228" s="3" t="str">
        <f t="shared" si="493"/>
        <v>RCGenREVELS2021</v>
      </c>
      <c r="G16228" s="9">
        <v>474.47437626343998</v>
      </c>
      <c r="H16228" s="9">
        <v>440.98059469763803</v>
      </c>
      <c r="I16228" s="9">
        <v>689.02485354166595</v>
      </c>
      <c r="J16228" s="9">
        <v>396.51770384408599</v>
      </c>
      <c r="K16228" s="9">
        <v>898.37840709821398</v>
      </c>
      <c r="L16228" s="9">
        <v>467.55056154569797</v>
      </c>
      <c r="M16228" s="9">
        <v>815.63686094444404</v>
      </c>
      <c r="N16228" s="9">
        <v>495.56795247222198</v>
      </c>
      <c r="O16228" s="9">
        <v>562.59202282258002</v>
      </c>
      <c r="P16228" s="9">
        <v>1368.82214665277</v>
      </c>
      <c r="Q16228" s="9">
        <v>2172.6081115591301</v>
      </c>
      <c r="R16228" s="9">
        <v>2300.1634166666599</v>
      </c>
      <c r="S16228" s="9">
        <v>1880.2334192708299</v>
      </c>
      <c r="T16228" s="9">
        <v>1110.8925801944399</v>
      </c>
    </row>
    <row r="16229" spans="1:20" x14ac:dyDescent="0.35">
      <c r="A16229">
        <f t="shared" si="494"/>
        <v>16229</v>
      </c>
      <c r="B16229" s="3" t="s">
        <v>1038</v>
      </c>
      <c r="C16229" s="3" t="s">
        <v>77</v>
      </c>
      <c r="D16229" s="3" t="s">
        <v>18</v>
      </c>
      <c r="E16229">
        <v>2022</v>
      </c>
      <c r="F16229" s="3" t="str">
        <f t="shared" si="493"/>
        <v>RCGenREVELS2022</v>
      </c>
      <c r="G16229" s="9">
        <v>631.59833914784895</v>
      </c>
      <c r="H16229" s="9">
        <v>417.54306330555499</v>
      </c>
      <c r="I16229" s="9">
        <v>712.03796480555502</v>
      </c>
      <c r="J16229" s="9">
        <v>459.99697537634398</v>
      </c>
      <c r="K16229" s="9">
        <v>515.73945581249995</v>
      </c>
      <c r="L16229" s="9">
        <v>479.29825825268802</v>
      </c>
      <c r="M16229" s="9">
        <v>454.63041128888801</v>
      </c>
      <c r="N16229" s="9">
        <v>647.64064405555496</v>
      </c>
      <c r="O16229" s="9">
        <v>668.190879766129</v>
      </c>
      <c r="P16229" s="9">
        <v>1687.94299305555</v>
      </c>
      <c r="Q16229" s="9">
        <v>1529.3037444623601</v>
      </c>
      <c r="R16229" s="9">
        <v>980.68210550000003</v>
      </c>
      <c r="S16229" s="9">
        <v>854.62884877604097</v>
      </c>
      <c r="T16229" s="9">
        <v>1038.55456326388</v>
      </c>
    </row>
    <row r="16230" spans="1:20" x14ac:dyDescent="0.35">
      <c r="A16230">
        <f t="shared" si="494"/>
        <v>16230</v>
      </c>
      <c r="B16230" s="3" t="s">
        <v>1038</v>
      </c>
      <c r="C16230" s="3" t="s">
        <v>77</v>
      </c>
      <c r="D16230" s="3" t="s">
        <v>18</v>
      </c>
      <c r="E16230">
        <v>2023</v>
      </c>
      <c r="F16230" s="3" t="str">
        <f t="shared" si="493"/>
        <v>RCGenREVELS2023</v>
      </c>
      <c r="G16230" s="9">
        <v>460.914485518817</v>
      </c>
      <c r="H16230" s="9">
        <v>1088.58605387222</v>
      </c>
      <c r="I16230" s="9">
        <v>753.44057031944396</v>
      </c>
      <c r="J16230" s="9">
        <v>396.36558287499997</v>
      </c>
      <c r="K16230" s="9">
        <v>408.40237895833297</v>
      </c>
      <c r="L16230" s="9">
        <v>324.90789045698898</v>
      </c>
      <c r="M16230" s="9">
        <v>421.67363433333298</v>
      </c>
      <c r="N16230" s="9">
        <v>371.74398538888801</v>
      </c>
      <c r="O16230" s="9">
        <v>617.20218794354798</v>
      </c>
      <c r="P16230" s="9">
        <v>1343.3136602499901</v>
      </c>
      <c r="Q16230" s="9">
        <v>1532.2705635483801</v>
      </c>
      <c r="R16230" s="9">
        <v>1724.1448194444399</v>
      </c>
      <c r="S16230" s="9">
        <v>1207.4096432291601</v>
      </c>
      <c r="T16230" s="9">
        <v>1166.51483398611</v>
      </c>
    </row>
    <row r="16231" spans="1:20" x14ac:dyDescent="0.35">
      <c r="A16231">
        <f t="shared" si="494"/>
        <v>16231</v>
      </c>
      <c r="B16231" s="3" t="s">
        <v>1038</v>
      </c>
      <c r="C16231" s="3" t="s">
        <v>77</v>
      </c>
      <c r="D16231" s="3" t="s">
        <v>18</v>
      </c>
      <c r="E16231">
        <v>2024</v>
      </c>
      <c r="F16231" s="3" t="str">
        <f t="shared" si="493"/>
        <v>RCGenREVELS2024</v>
      </c>
      <c r="G16231" s="9">
        <v>700.90327749999994</v>
      </c>
      <c r="H16231" s="9">
        <v>544.85663780833295</v>
      </c>
      <c r="I16231" s="9">
        <v>761.73472086111099</v>
      </c>
      <c r="J16231" s="9">
        <v>326.40231606182698</v>
      </c>
      <c r="K16231" s="9">
        <v>866.05560053571401</v>
      </c>
      <c r="L16231" s="9">
        <v>638.10574134408603</v>
      </c>
      <c r="M16231" s="9">
        <v>545.67855119444403</v>
      </c>
      <c r="N16231" s="9">
        <v>355.38788969444403</v>
      </c>
      <c r="O16231" s="9">
        <v>734.79416931451601</v>
      </c>
      <c r="P16231" s="9">
        <v>781.86225720833295</v>
      </c>
      <c r="Q16231" s="9">
        <v>1232.0637154973101</v>
      </c>
      <c r="R16231" s="9">
        <v>921.20983777777701</v>
      </c>
      <c r="S16231" s="9">
        <v>917.05732708333301</v>
      </c>
      <c r="T16231" s="9">
        <v>905.14498624999999</v>
      </c>
    </row>
    <row r="16232" spans="1:20" x14ac:dyDescent="0.35">
      <c r="A16232">
        <f t="shared" si="494"/>
        <v>16232</v>
      </c>
      <c r="B16232" s="3" t="s">
        <v>1038</v>
      </c>
      <c r="C16232" s="3" t="s">
        <v>77</v>
      </c>
      <c r="D16232" s="3" t="s">
        <v>18</v>
      </c>
      <c r="E16232">
        <v>2025</v>
      </c>
      <c r="F16232" s="3" t="str">
        <f t="shared" si="493"/>
        <v>RCGenREVELS2025</v>
      </c>
      <c r="G16232" s="9">
        <v>367.49239221774098</v>
      </c>
      <c r="H16232" s="9">
        <v>730.46435288888802</v>
      </c>
      <c r="I16232" s="9">
        <v>769.38644758333305</v>
      </c>
      <c r="J16232" s="9">
        <v>156.49295704300999</v>
      </c>
      <c r="K16232" s="9">
        <v>244.79140315476101</v>
      </c>
      <c r="L16232" s="9">
        <v>338.863588279569</v>
      </c>
      <c r="M16232" s="9">
        <v>533.37750897222202</v>
      </c>
      <c r="N16232" s="9">
        <v>367.19067097222199</v>
      </c>
      <c r="O16232" s="9">
        <v>1025.00392495967</v>
      </c>
      <c r="P16232" s="9">
        <v>970.64288027777695</v>
      </c>
      <c r="Q16232" s="9">
        <v>995.79595235215004</v>
      </c>
      <c r="R16232" s="9">
        <v>850.79240380555495</v>
      </c>
      <c r="S16232" s="9">
        <v>1164.5042187500001</v>
      </c>
      <c r="T16232" s="9">
        <v>1229.9105353749901</v>
      </c>
    </row>
    <row r="16233" spans="1:20" x14ac:dyDescent="0.35">
      <c r="A16233">
        <f t="shared" si="494"/>
        <v>16233</v>
      </c>
      <c r="B16233" s="3" t="s">
        <v>1038</v>
      </c>
      <c r="C16233" s="3" t="s">
        <v>77</v>
      </c>
      <c r="D16233" s="3" t="s">
        <v>18</v>
      </c>
      <c r="E16233">
        <v>2026</v>
      </c>
      <c r="F16233" s="3" t="str">
        <f t="shared" si="493"/>
        <v>RCGenREVELS2026</v>
      </c>
      <c r="G16233" s="9">
        <v>435.520653575268</v>
      </c>
      <c r="H16233" s="9">
        <v>495.12579145833303</v>
      </c>
      <c r="I16233" s="9">
        <v>743.30349462499998</v>
      </c>
      <c r="J16233" s="9">
        <v>336.08909563037599</v>
      </c>
      <c r="K16233" s="9">
        <v>386.00469901785698</v>
      </c>
      <c r="L16233" s="9">
        <v>541.75261130376305</v>
      </c>
      <c r="M16233" s="9">
        <v>1844.8904788888799</v>
      </c>
      <c r="N16233" s="9">
        <v>1484.29018938888</v>
      </c>
      <c r="O16233" s="9">
        <v>807.38351918010699</v>
      </c>
      <c r="P16233" s="9">
        <v>1316.08366388888</v>
      </c>
      <c r="Q16233" s="9">
        <v>1836.8730159811801</v>
      </c>
      <c r="R16233" s="9">
        <v>1275.18838524999</v>
      </c>
      <c r="S16233" s="9">
        <v>1097.76730101562</v>
      </c>
      <c r="T16233" s="9">
        <v>502.182874958333</v>
      </c>
    </row>
    <row r="16234" spans="1:20" x14ac:dyDescent="0.35">
      <c r="A16234">
        <f t="shared" si="494"/>
        <v>16234</v>
      </c>
      <c r="B16234" s="3" t="s">
        <v>1038</v>
      </c>
      <c r="C16234" s="3" t="s">
        <v>77</v>
      </c>
      <c r="D16234" s="3" t="s">
        <v>18</v>
      </c>
      <c r="E16234">
        <v>2027</v>
      </c>
      <c r="F16234" s="3" t="str">
        <f t="shared" si="493"/>
        <v>RCGenREVELS2027</v>
      </c>
      <c r="G16234" s="9">
        <v>441.61357938172</v>
      </c>
      <c r="H16234" s="9">
        <v>794.26674540277702</v>
      </c>
      <c r="I16234" s="9">
        <v>955.41657591666603</v>
      </c>
      <c r="J16234" s="9">
        <v>378.72178252016101</v>
      </c>
      <c r="K16234" s="9">
        <v>526.171582008928</v>
      </c>
      <c r="L16234" s="9">
        <v>328.427670232526</v>
      </c>
      <c r="M16234" s="9">
        <v>494.21020988888802</v>
      </c>
      <c r="N16234" s="9">
        <v>461.77182370833299</v>
      </c>
      <c r="O16234" s="9">
        <v>653.10429766129005</v>
      </c>
      <c r="P16234" s="9">
        <v>993.64622008333299</v>
      </c>
      <c r="Q16234" s="9">
        <v>571.79488349462304</v>
      </c>
      <c r="R16234" s="9">
        <v>825.67813461111098</v>
      </c>
      <c r="S16234" s="9">
        <v>987.25241109374997</v>
      </c>
      <c r="T16234" s="9">
        <v>983.21471436111096</v>
      </c>
    </row>
    <row r="16235" spans="1:20" x14ac:dyDescent="0.35">
      <c r="A16235">
        <f t="shared" si="494"/>
        <v>16235</v>
      </c>
      <c r="B16235" s="3" t="s">
        <v>1038</v>
      </c>
      <c r="C16235" s="3" t="s">
        <v>77</v>
      </c>
      <c r="D16235" s="3" t="s">
        <v>18</v>
      </c>
      <c r="E16235">
        <v>2028</v>
      </c>
      <c r="F16235" s="3" t="str">
        <f t="shared" si="493"/>
        <v>RCGenREVELS2028</v>
      </c>
      <c r="G16235" s="9">
        <v>395.23289599327899</v>
      </c>
      <c r="H16235" s="9">
        <v>424.66703712638798</v>
      </c>
      <c r="I16235" s="9">
        <v>810.35681254166605</v>
      </c>
      <c r="J16235" s="9">
        <v>364.60354611559097</v>
      </c>
      <c r="K16235" s="9">
        <v>427.15519113095201</v>
      </c>
      <c r="L16235" s="9">
        <v>384.22858226612902</v>
      </c>
      <c r="M16235" s="9">
        <v>410.53757797222198</v>
      </c>
      <c r="N16235" s="9">
        <v>468.63566005555498</v>
      </c>
      <c r="O16235" s="9">
        <v>676.05356757661298</v>
      </c>
      <c r="P16235" s="9">
        <v>724.36277130555504</v>
      </c>
      <c r="Q16235" s="9">
        <v>705.57179126343999</v>
      </c>
      <c r="R16235" s="9">
        <v>779.672836111111</v>
      </c>
      <c r="S16235" s="9">
        <v>1378.87963541666</v>
      </c>
      <c r="T16235" s="9">
        <v>910.61618869444396</v>
      </c>
    </row>
    <row r="16236" spans="1:20" x14ac:dyDescent="0.35">
      <c r="A16236">
        <f t="shared" si="494"/>
        <v>16236</v>
      </c>
      <c r="B16236" s="3" t="s">
        <v>1038</v>
      </c>
      <c r="C16236" s="3" t="s">
        <v>77</v>
      </c>
      <c r="D16236" s="3" t="s">
        <v>18</v>
      </c>
      <c r="E16236">
        <v>2029</v>
      </c>
      <c r="F16236" s="3" t="str">
        <f t="shared" si="493"/>
        <v>RCGenREVELS2029</v>
      </c>
      <c r="G16236" s="9">
        <v>384.88814522849401</v>
      </c>
      <c r="H16236" s="9">
        <v>393.71083763888799</v>
      </c>
      <c r="I16236" s="9">
        <v>484.108994219583</v>
      </c>
      <c r="J16236" s="9">
        <v>120.74017975268799</v>
      </c>
      <c r="K16236" s="9">
        <v>281.190901294642</v>
      </c>
      <c r="L16236" s="9">
        <v>343.92087333333302</v>
      </c>
      <c r="M16236" s="9">
        <v>501.00134663888798</v>
      </c>
      <c r="N16236" s="9">
        <v>516.972394333333</v>
      </c>
      <c r="O16236" s="9">
        <v>709.17311840725802</v>
      </c>
      <c r="P16236" s="9">
        <v>1106.63189815277</v>
      </c>
      <c r="Q16236" s="9">
        <v>958.927031814516</v>
      </c>
      <c r="R16236" s="9">
        <v>793.23893497222195</v>
      </c>
      <c r="S16236" s="9">
        <v>779.5931290625</v>
      </c>
      <c r="T16236" s="9">
        <v>891.65276298611104</v>
      </c>
    </row>
    <row r="16237" spans="1:20" x14ac:dyDescent="0.35">
      <c r="A16237">
        <f t="shared" si="494"/>
        <v>16237</v>
      </c>
      <c r="B16237" s="3" t="s">
        <v>1038</v>
      </c>
      <c r="C16237" s="3" t="s">
        <v>75</v>
      </c>
      <c r="D16237" s="3" t="s">
        <v>65</v>
      </c>
      <c r="E16237">
        <v>2020</v>
      </c>
      <c r="F16237" s="3" t="str">
        <f t="shared" si="493"/>
        <v>RCElevRND B2020</v>
      </c>
      <c r="G16237" s="9">
        <v>1942.2015057199901</v>
      </c>
      <c r="H16237" s="9">
        <v>1944.5833955599901</v>
      </c>
      <c r="I16237" s="9">
        <v>1938.5991434</v>
      </c>
      <c r="J16237" s="9">
        <v>1934.9311642800001</v>
      </c>
      <c r="K16237" s="9">
        <v>1938.8419255599899</v>
      </c>
      <c r="L16237" s="9">
        <v>1940.3478311199999</v>
      </c>
      <c r="M16237" s="9">
        <v>1943.3990123199901</v>
      </c>
      <c r="N16237" s="9">
        <v>1942.34586268</v>
      </c>
      <c r="O16237" s="9">
        <v>1944.71462916</v>
      </c>
      <c r="P16237" s="9">
        <v>1945.00006224</v>
      </c>
      <c r="Q16237" s="9">
        <v>1944.90163704</v>
      </c>
      <c r="R16237" s="9">
        <v>1945.00006224</v>
      </c>
      <c r="S16237" s="9">
        <v>1944.11751628</v>
      </c>
      <c r="T16237" s="9">
        <v>1943.24153199999</v>
      </c>
    </row>
    <row r="16238" spans="1:20" x14ac:dyDescent="0.35">
      <c r="A16238">
        <f t="shared" si="494"/>
        <v>16238</v>
      </c>
      <c r="B16238" s="3" t="s">
        <v>1038</v>
      </c>
      <c r="C16238" s="3" t="s">
        <v>75</v>
      </c>
      <c r="D16238" s="3" t="s">
        <v>65</v>
      </c>
      <c r="E16238">
        <v>2021</v>
      </c>
      <c r="F16238" s="3" t="str">
        <f t="shared" si="493"/>
        <v>RCElevRND B2021</v>
      </c>
      <c r="G16238" s="9">
        <v>1945.00006224</v>
      </c>
      <c r="H16238" s="9">
        <v>1943.08733252</v>
      </c>
      <c r="I16238" s="9">
        <v>1937.29336907999</v>
      </c>
      <c r="J16238" s="9">
        <v>1937.7001932399901</v>
      </c>
      <c r="K16238" s="9">
        <v>1937.1588546400001</v>
      </c>
      <c r="L16238" s="9">
        <v>1944.91476039999</v>
      </c>
      <c r="M16238" s="9">
        <v>1944.27827744</v>
      </c>
      <c r="N16238" s="9">
        <v>1944.7343142</v>
      </c>
      <c r="O16238" s="9">
        <v>1944.9246029199901</v>
      </c>
      <c r="P16238" s="9">
        <v>1945.00006224</v>
      </c>
      <c r="Q16238" s="9">
        <v>1944.96725384</v>
      </c>
      <c r="R16238" s="9">
        <v>1943.1660726800001</v>
      </c>
      <c r="S16238" s="9">
        <v>1944.05846116</v>
      </c>
      <c r="T16238" s="9">
        <v>1943.24153199999</v>
      </c>
    </row>
    <row r="16239" spans="1:20" x14ac:dyDescent="0.35">
      <c r="A16239">
        <f t="shared" si="494"/>
        <v>16239</v>
      </c>
      <c r="B16239" s="3" t="s">
        <v>1038</v>
      </c>
      <c r="C16239" s="3" t="s">
        <v>75</v>
      </c>
      <c r="D16239" s="3" t="s">
        <v>65</v>
      </c>
      <c r="E16239">
        <v>2022</v>
      </c>
      <c r="F16239" s="3" t="str">
        <f t="shared" si="493"/>
        <v>RCElevRND B2022</v>
      </c>
      <c r="G16239" s="9">
        <v>1941.4731592399901</v>
      </c>
      <c r="H16239" s="9">
        <v>1940.3872011999999</v>
      </c>
      <c r="I16239" s="9">
        <v>1937.7953376</v>
      </c>
      <c r="J16239" s="9">
        <v>1941.5650227599999</v>
      </c>
      <c r="K16239" s="9">
        <v>1939.0158100799899</v>
      </c>
      <c r="L16239" s="9">
        <v>1944.92132208</v>
      </c>
      <c r="M16239" s="9">
        <v>1943.3990123199901</v>
      </c>
      <c r="N16239" s="9">
        <v>1942.07027212</v>
      </c>
      <c r="O16239" s="9">
        <v>1944.4948128799999</v>
      </c>
      <c r="P16239" s="9">
        <v>1945.00006224</v>
      </c>
      <c r="Q16239" s="9">
        <v>1942.2802458799899</v>
      </c>
      <c r="R16239" s="9">
        <v>1944.17000971999</v>
      </c>
      <c r="S16239" s="9">
        <v>1943.73037715999</v>
      </c>
      <c r="T16239" s="9">
        <v>1943.24153199999</v>
      </c>
    </row>
    <row r="16240" spans="1:20" x14ac:dyDescent="0.35">
      <c r="A16240">
        <f t="shared" si="494"/>
        <v>16240</v>
      </c>
      <c r="B16240" s="3" t="s">
        <v>1038</v>
      </c>
      <c r="C16240" s="3" t="s">
        <v>75</v>
      </c>
      <c r="D16240" s="3" t="s">
        <v>65</v>
      </c>
      <c r="E16240">
        <v>2023</v>
      </c>
      <c r="F16240" s="3" t="str">
        <f t="shared" si="493"/>
        <v>RCElevRND B2023</v>
      </c>
      <c r="G16240" s="9">
        <v>1944.7704034399901</v>
      </c>
      <c r="H16240" s="9">
        <v>1941.12210936</v>
      </c>
      <c r="I16240" s="9">
        <v>1938.5991434</v>
      </c>
      <c r="J16240" s="9">
        <v>1938.1824767200001</v>
      </c>
      <c r="K16240" s="9">
        <v>1939.06830352</v>
      </c>
      <c r="L16240" s="9">
        <v>1943.3202721599901</v>
      </c>
      <c r="M16240" s="9">
        <v>1943.3990123199901</v>
      </c>
      <c r="N16240" s="9">
        <v>1943.0282774</v>
      </c>
      <c r="O16240" s="9">
        <v>1941.1450752399901</v>
      </c>
      <c r="P16240" s="9">
        <v>1945.00006224</v>
      </c>
      <c r="Q16240" s="9">
        <v>1943.7992747999999</v>
      </c>
      <c r="R16240" s="9">
        <v>1945.00006224</v>
      </c>
      <c r="S16240" s="9">
        <v>1943.9862826799999</v>
      </c>
      <c r="T16240" s="9">
        <v>1943.24153199999</v>
      </c>
    </row>
    <row r="16241" spans="1:20" x14ac:dyDescent="0.35">
      <c r="A16241">
        <f t="shared" si="494"/>
        <v>16241</v>
      </c>
      <c r="B16241" s="3" t="s">
        <v>1038</v>
      </c>
      <c r="C16241" s="3" t="s">
        <v>75</v>
      </c>
      <c r="D16241" s="3" t="s">
        <v>65</v>
      </c>
      <c r="E16241">
        <v>2024</v>
      </c>
      <c r="F16241" s="3" t="str">
        <f t="shared" si="493"/>
        <v>RCElevRND B2024</v>
      </c>
      <c r="G16241" s="9">
        <v>1944.1109546</v>
      </c>
      <c r="H16241" s="9">
        <v>1943.46134827999</v>
      </c>
      <c r="I16241" s="9">
        <v>1937.29336907999</v>
      </c>
      <c r="J16241" s="9">
        <v>1936.5683034399999</v>
      </c>
      <c r="K16241" s="9">
        <v>1940.6168600000001</v>
      </c>
      <c r="L16241" s="9">
        <v>1943.3530805599901</v>
      </c>
      <c r="M16241" s="9">
        <v>1943.3990123199901</v>
      </c>
      <c r="N16241" s="9">
        <v>1942.17853984</v>
      </c>
      <c r="O16241" s="9">
        <v>1945.00006224</v>
      </c>
      <c r="P16241" s="9">
        <v>1945.00006224</v>
      </c>
      <c r="Q16241" s="9">
        <v>1944.0617419999901</v>
      </c>
      <c r="R16241" s="9">
        <v>1944.26515407999</v>
      </c>
      <c r="S16241" s="9">
        <v>1944.8557052799999</v>
      </c>
      <c r="T16241" s="9">
        <v>1943.24153199999</v>
      </c>
    </row>
    <row r="16242" spans="1:20" x14ac:dyDescent="0.35">
      <c r="A16242">
        <f t="shared" si="494"/>
        <v>16242</v>
      </c>
      <c r="B16242" s="3" t="s">
        <v>1038</v>
      </c>
      <c r="C16242" s="3" t="s">
        <v>75</v>
      </c>
      <c r="D16242" s="3" t="s">
        <v>65</v>
      </c>
      <c r="E16242">
        <v>2025</v>
      </c>
      <c r="F16242" s="3" t="str">
        <f t="shared" si="493"/>
        <v>RCElevRND B2025</v>
      </c>
      <c r="G16242" s="9">
        <v>1942.2211907599999</v>
      </c>
      <c r="H16242" s="9">
        <v>1940.25268676</v>
      </c>
      <c r="I16242" s="9">
        <v>1937.29336907999</v>
      </c>
      <c r="J16242" s="9">
        <v>1938.2021617600001</v>
      </c>
      <c r="K16242" s="9">
        <v>1939.8983560399899</v>
      </c>
      <c r="L16242" s="9">
        <v>1945.00006224</v>
      </c>
      <c r="M16242" s="9">
        <v>1943.3990123199901</v>
      </c>
      <c r="N16242" s="9">
        <v>1942.1424506000001</v>
      </c>
      <c r="O16242" s="9">
        <v>1944.20609896</v>
      </c>
      <c r="P16242" s="9">
        <v>1944.8228968799999</v>
      </c>
      <c r="Q16242" s="9">
        <v>1943.4777524799999</v>
      </c>
      <c r="R16242" s="9">
        <v>1943.98956352</v>
      </c>
      <c r="S16242" s="9">
        <v>1942.5820831599999</v>
      </c>
      <c r="T16242" s="9">
        <v>1943.24153199999</v>
      </c>
    </row>
    <row r="16243" spans="1:20" x14ac:dyDescent="0.35">
      <c r="A16243">
        <f t="shared" si="494"/>
        <v>16243</v>
      </c>
      <c r="B16243" s="3" t="s">
        <v>1038</v>
      </c>
      <c r="C16243" s="3" t="s">
        <v>75</v>
      </c>
      <c r="D16243" s="3" t="s">
        <v>65</v>
      </c>
      <c r="E16243">
        <v>2026</v>
      </c>
      <c r="F16243" s="3" t="str">
        <f t="shared" si="493"/>
        <v>RCElevRND B2026</v>
      </c>
      <c r="G16243" s="9">
        <v>1944.3537367599999</v>
      </c>
      <c r="H16243" s="9">
        <v>1940.3872011999999</v>
      </c>
      <c r="I16243" s="9">
        <v>1937.29336907999</v>
      </c>
      <c r="J16243" s="9">
        <v>1938.65163683999</v>
      </c>
      <c r="K16243" s="9">
        <v>1942.41804115999</v>
      </c>
      <c r="L16243" s="9">
        <v>1944.9803772</v>
      </c>
      <c r="M16243" s="9">
        <v>1944.27827744</v>
      </c>
      <c r="N16243" s="9">
        <v>1944.25203071999</v>
      </c>
      <c r="O16243" s="9">
        <v>1945.00006224</v>
      </c>
      <c r="P16243" s="9">
        <v>1945.00006224</v>
      </c>
      <c r="Q16243" s="9">
        <v>1939.5997996000001</v>
      </c>
      <c r="R16243" s="9">
        <v>1944.27827744</v>
      </c>
      <c r="S16243" s="9">
        <v>1942.5820831599999</v>
      </c>
      <c r="T16243" s="9">
        <v>1943.2185661200001</v>
      </c>
    </row>
    <row r="16244" spans="1:20" x14ac:dyDescent="0.35">
      <c r="A16244">
        <f t="shared" si="494"/>
        <v>16244</v>
      </c>
      <c r="B16244" s="3" t="s">
        <v>1038</v>
      </c>
      <c r="C16244" s="3" t="s">
        <v>75</v>
      </c>
      <c r="D16244" s="3" t="s">
        <v>65</v>
      </c>
      <c r="E16244">
        <v>2027</v>
      </c>
      <c r="F16244" s="3" t="str">
        <f t="shared" si="493"/>
        <v>RCElevRND B2027</v>
      </c>
      <c r="G16244" s="9">
        <v>1944.5505871599901</v>
      </c>
      <c r="H16244" s="9">
        <v>1940.8891697199999</v>
      </c>
      <c r="I16244" s="9">
        <v>1937.29336907999</v>
      </c>
      <c r="J16244" s="9">
        <v>1938.7795896</v>
      </c>
      <c r="K16244" s="9">
        <v>1940.4856264</v>
      </c>
      <c r="L16244" s="9">
        <v>1943.0938942</v>
      </c>
      <c r="M16244" s="9">
        <v>1943.3990123199901</v>
      </c>
      <c r="N16244" s="9">
        <v>1942.1194847199999</v>
      </c>
      <c r="O16244" s="9">
        <v>1944.3242092</v>
      </c>
      <c r="P16244" s="9">
        <v>1945.00006224</v>
      </c>
      <c r="Q16244" s="9">
        <v>1943.2054427599901</v>
      </c>
      <c r="R16244" s="9">
        <v>1944.2815582799999</v>
      </c>
      <c r="S16244" s="9">
        <v>1944.20609896</v>
      </c>
      <c r="T16244" s="9">
        <v>1943.24153199999</v>
      </c>
    </row>
    <row r="16245" spans="1:20" x14ac:dyDescent="0.35">
      <c r="A16245">
        <f t="shared" si="494"/>
        <v>16245</v>
      </c>
      <c r="B16245" s="3" t="s">
        <v>1038</v>
      </c>
      <c r="C16245" s="3" t="s">
        <v>75</v>
      </c>
      <c r="D16245" s="3" t="s">
        <v>65</v>
      </c>
      <c r="E16245">
        <v>2028</v>
      </c>
      <c r="F16245" s="3" t="str">
        <f t="shared" ref="F16245:F16308" si="495">_xlfn.CONCAT(B16245,C16245,D16245,E16245)</f>
        <v>RCElevRND B2028</v>
      </c>
      <c r="G16245" s="9">
        <v>1945.00006224</v>
      </c>
      <c r="H16245" s="9">
        <v>1939.98365788</v>
      </c>
      <c r="I16245" s="9">
        <v>1937.3163349599999</v>
      </c>
      <c r="J16245" s="9">
        <v>1938.70084944</v>
      </c>
      <c r="K16245" s="9">
        <v>1941.2631854799999</v>
      </c>
      <c r="L16245" s="9">
        <v>1943.37604644</v>
      </c>
      <c r="M16245" s="9">
        <v>1943.3990123199901</v>
      </c>
      <c r="N16245" s="9">
        <v>1942.2343141199999</v>
      </c>
      <c r="O16245" s="9">
        <v>1943.9206658799999</v>
      </c>
      <c r="P16245" s="9">
        <v>1945.00006224</v>
      </c>
      <c r="Q16245" s="9">
        <v>1942.7887760799999</v>
      </c>
      <c r="R16245" s="9">
        <v>1943.7927131199999</v>
      </c>
      <c r="S16245" s="9">
        <v>1942.42460284</v>
      </c>
      <c r="T16245" s="9">
        <v>1943.24153199999</v>
      </c>
    </row>
    <row r="16246" spans="1:20" x14ac:dyDescent="0.35">
      <c r="A16246">
        <f t="shared" si="494"/>
        <v>16246</v>
      </c>
      <c r="B16246" s="3" t="s">
        <v>1038</v>
      </c>
      <c r="C16246" s="3" t="s">
        <v>75</v>
      </c>
      <c r="D16246" s="3" t="s">
        <v>65</v>
      </c>
      <c r="E16246">
        <v>2029</v>
      </c>
      <c r="F16246" s="3" t="str">
        <f t="shared" si="495"/>
        <v>RCElevRND B2029</v>
      </c>
      <c r="G16246" s="9">
        <v>1944.56042968</v>
      </c>
      <c r="H16246" s="9">
        <v>1942.5427130799901</v>
      </c>
      <c r="I16246" s="9">
        <v>1937.29336907999</v>
      </c>
      <c r="J16246" s="9">
        <v>1934.6818204399999</v>
      </c>
      <c r="K16246" s="9">
        <v>1940.80714872</v>
      </c>
      <c r="L16246" s="9">
        <v>1942.53287055999</v>
      </c>
      <c r="M16246" s="9">
        <v>1944.27827744</v>
      </c>
      <c r="N16246" s="9">
        <v>1942.82158448</v>
      </c>
      <c r="O16246" s="9">
        <v>1944.9049178800001</v>
      </c>
      <c r="P16246" s="9">
        <v>1945.00006224</v>
      </c>
      <c r="Q16246" s="9">
        <v>1943.3268338400001</v>
      </c>
      <c r="R16246" s="9">
        <v>1942.90032464</v>
      </c>
      <c r="S16246" s="9">
        <v>1943.87801496</v>
      </c>
      <c r="T16246" s="9">
        <v>1943.24153199999</v>
      </c>
    </row>
    <row r="16247" spans="1:20" x14ac:dyDescent="0.35">
      <c r="A16247">
        <f t="shared" si="494"/>
        <v>16247</v>
      </c>
      <c r="B16247" s="3" t="s">
        <v>1038</v>
      </c>
      <c r="C16247" s="3" t="s">
        <v>86</v>
      </c>
      <c r="D16247" s="3" t="s">
        <v>65</v>
      </c>
      <c r="E16247">
        <v>2020</v>
      </c>
      <c r="F16247" s="3" t="str">
        <f t="shared" si="495"/>
        <v>RCQOutRND B2020</v>
      </c>
      <c r="G16247" s="9">
        <v>4.3718009922567198</v>
      </c>
      <c r="H16247" s="9">
        <v>5.6434184967197902</v>
      </c>
      <c r="I16247" s="9">
        <v>7.5512714932370102</v>
      </c>
      <c r="J16247" s="9">
        <v>6.4617623305295</v>
      </c>
      <c r="K16247" s="9">
        <v>5.9199406486208304</v>
      </c>
      <c r="L16247" s="9">
        <v>6.2171983585325199</v>
      </c>
      <c r="M16247" s="9">
        <v>6.6416845298669402</v>
      </c>
      <c r="N16247" s="9">
        <v>7.3956603243065198</v>
      </c>
      <c r="O16247" s="9">
        <v>7.7247979266372901</v>
      </c>
      <c r="P16247" s="9">
        <v>7.9379539220158302</v>
      </c>
      <c r="Q16247" s="9">
        <v>6.2382214758133001</v>
      </c>
      <c r="R16247" s="9">
        <v>4.5866803645084699</v>
      </c>
      <c r="S16247" s="9">
        <v>4.30863708890735</v>
      </c>
      <c r="T16247" s="9">
        <v>4.5046175295712496</v>
      </c>
    </row>
    <row r="16248" spans="1:20" x14ac:dyDescent="0.35">
      <c r="A16248">
        <f t="shared" si="494"/>
        <v>16248</v>
      </c>
      <c r="B16248" s="3" t="s">
        <v>1038</v>
      </c>
      <c r="C16248" s="3" t="s">
        <v>86</v>
      </c>
      <c r="D16248" s="3" t="s">
        <v>65</v>
      </c>
      <c r="E16248">
        <v>2021</v>
      </c>
      <c r="F16248" s="3" t="str">
        <f t="shared" si="495"/>
        <v>RCQOutRND B2021</v>
      </c>
      <c r="G16248" s="9">
        <v>4.7528345096608797</v>
      </c>
      <c r="H16248" s="9">
        <v>5.8342045239095599</v>
      </c>
      <c r="I16248" s="9">
        <v>7.25440726272305</v>
      </c>
      <c r="J16248" s="9">
        <v>11.6793769908149</v>
      </c>
      <c r="K16248" s="9">
        <v>10.1301787657322</v>
      </c>
      <c r="L16248" s="9">
        <v>8.8875078683289601</v>
      </c>
      <c r="M16248" s="9">
        <v>8.4878342892427696</v>
      </c>
      <c r="N16248" s="9">
        <v>9.1222651123790204</v>
      </c>
      <c r="O16248" s="9">
        <v>8.6557147212275698</v>
      </c>
      <c r="P16248" s="9">
        <v>6.5650687923605497</v>
      </c>
      <c r="Q16248" s="9">
        <v>6.1826757086563902</v>
      </c>
      <c r="R16248" s="9">
        <v>6.08426848509861</v>
      </c>
      <c r="S16248" s="9">
        <v>4.6213282251035102</v>
      </c>
      <c r="T16248" s="9">
        <v>4.3164439579546698</v>
      </c>
    </row>
    <row r="16249" spans="1:20" x14ac:dyDescent="0.35">
      <c r="A16249">
        <f t="shared" si="494"/>
        <v>16249</v>
      </c>
      <c r="B16249" s="3" t="s">
        <v>1038</v>
      </c>
      <c r="C16249" s="3" t="s">
        <v>86</v>
      </c>
      <c r="D16249" s="3" t="s">
        <v>65</v>
      </c>
      <c r="E16249">
        <v>2022</v>
      </c>
      <c r="F16249" s="3" t="str">
        <f t="shared" si="495"/>
        <v>RCQOutRND B2022</v>
      </c>
      <c r="G16249" s="9">
        <v>4.80528455888635</v>
      </c>
      <c r="H16249" s="9">
        <v>4.3509065857954301</v>
      </c>
      <c r="I16249" s="9">
        <v>5.7314588618593003</v>
      </c>
      <c r="J16249" s="9">
        <v>6.2132965280698196</v>
      </c>
      <c r="K16249" s="9">
        <v>6.2450629398614499</v>
      </c>
      <c r="L16249" s="9">
        <v>4.9374968293051698</v>
      </c>
      <c r="M16249" s="9">
        <v>5.2570930555043001</v>
      </c>
      <c r="N16249" s="9">
        <v>5.1806557460544402</v>
      </c>
      <c r="O16249" s="9">
        <v>4.0634703818116904</v>
      </c>
      <c r="P16249" s="9">
        <v>3.9789151307519401</v>
      </c>
      <c r="Q16249" s="9">
        <v>4.06977630453766</v>
      </c>
      <c r="R16249" s="9">
        <v>2.8334377742716099</v>
      </c>
      <c r="S16249" s="9">
        <v>3.3669522088576098</v>
      </c>
      <c r="T16249" s="9">
        <v>3.5190949973772101</v>
      </c>
    </row>
    <row r="16250" spans="1:20" x14ac:dyDescent="0.35">
      <c r="A16250">
        <f t="shared" si="494"/>
        <v>16250</v>
      </c>
      <c r="B16250" s="3" t="s">
        <v>1038</v>
      </c>
      <c r="C16250" s="3" t="s">
        <v>86</v>
      </c>
      <c r="D16250" s="3" t="s">
        <v>65</v>
      </c>
      <c r="E16250">
        <v>2023</v>
      </c>
      <c r="F16250" s="3" t="str">
        <f t="shared" si="495"/>
        <v>RCQOutRND B2023</v>
      </c>
      <c r="G16250" s="9">
        <v>3.5472990637889099</v>
      </c>
      <c r="H16250" s="9">
        <v>3.8508981914982594</v>
      </c>
      <c r="I16250" s="9">
        <v>3.6977108185441598</v>
      </c>
      <c r="J16250" s="9">
        <v>5.4483533898217704</v>
      </c>
      <c r="K16250" s="9">
        <v>5.6441530182395798</v>
      </c>
      <c r="L16250" s="9">
        <v>5.3498067731490497</v>
      </c>
      <c r="M16250" s="9">
        <v>5.6252195015245796</v>
      </c>
      <c r="N16250" s="9">
        <v>5.3014683953884703</v>
      </c>
      <c r="O16250" s="9">
        <v>5.6517940501317199</v>
      </c>
      <c r="P16250" s="9">
        <v>6.2449823196053096</v>
      </c>
      <c r="Q16250" s="9">
        <v>5.7483008078501303</v>
      </c>
      <c r="R16250" s="9">
        <v>4.2153774176208296</v>
      </c>
      <c r="S16250" s="9">
        <v>4.3298998048313804</v>
      </c>
      <c r="T16250" s="9">
        <v>4.1310821155294404</v>
      </c>
    </row>
    <row r="16251" spans="1:20" x14ac:dyDescent="0.35">
      <c r="A16251">
        <f t="shared" si="494"/>
        <v>16251</v>
      </c>
      <c r="B16251" s="3" t="s">
        <v>1038</v>
      </c>
      <c r="C16251" s="3" t="s">
        <v>86</v>
      </c>
      <c r="D16251" s="3" t="s">
        <v>65</v>
      </c>
      <c r="E16251">
        <v>2024</v>
      </c>
      <c r="F16251" s="3" t="str">
        <f t="shared" si="495"/>
        <v>RCQOutRND B2024</v>
      </c>
      <c r="G16251" s="9">
        <v>4.6116352576315096</v>
      </c>
      <c r="H16251" s="9">
        <v>5.1322438109303397</v>
      </c>
      <c r="I16251" s="9">
        <v>6.2088300600588804</v>
      </c>
      <c r="J16251" s="9">
        <v>6.3301958058029504</v>
      </c>
      <c r="K16251" s="9">
        <v>5.4295550198958296</v>
      </c>
      <c r="L16251" s="9">
        <v>4.0744093702383397</v>
      </c>
      <c r="M16251" s="9">
        <v>4.7045877576804092</v>
      </c>
      <c r="N16251" s="9">
        <v>4.7851360166312498</v>
      </c>
      <c r="O16251" s="9">
        <v>3.4724394650331298</v>
      </c>
      <c r="P16251" s="9">
        <v>3.4756898185999301</v>
      </c>
      <c r="Q16251" s="9">
        <v>3.67544130086827</v>
      </c>
      <c r="R16251" s="9">
        <v>2.8238738610278098</v>
      </c>
      <c r="S16251" s="9">
        <v>3.1393776618029898</v>
      </c>
      <c r="T16251" s="9">
        <v>3.7735643592723598</v>
      </c>
    </row>
    <row r="16252" spans="1:20" x14ac:dyDescent="0.35">
      <c r="A16252">
        <f t="shared" si="494"/>
        <v>16252</v>
      </c>
      <c r="B16252" s="3" t="s">
        <v>1038</v>
      </c>
      <c r="C16252" s="3" t="s">
        <v>86</v>
      </c>
      <c r="D16252" s="3" t="s">
        <v>65</v>
      </c>
      <c r="E16252">
        <v>2025</v>
      </c>
      <c r="F16252" s="3" t="str">
        <f t="shared" si="495"/>
        <v>RCQOutRND B2025</v>
      </c>
      <c r="G16252" s="9">
        <v>3.6718471134680901</v>
      </c>
      <c r="H16252" s="9">
        <v>3.2134623713587498</v>
      </c>
      <c r="I16252" s="9">
        <v>3.4882558652909701</v>
      </c>
      <c r="J16252" s="9">
        <v>4.8608051771115504</v>
      </c>
      <c r="K16252" s="9">
        <v>4.6774298570557198</v>
      </c>
      <c r="L16252" s="9">
        <v>3.9544693247137701</v>
      </c>
      <c r="M16252" s="9">
        <v>4.9786515740636101</v>
      </c>
      <c r="N16252" s="9">
        <v>4.5151766910279099</v>
      </c>
      <c r="O16252" s="9">
        <v>3.42596116427042</v>
      </c>
      <c r="P16252" s="9">
        <v>4.3223145415352704</v>
      </c>
      <c r="Q16252" s="9">
        <v>3.5932363862180101</v>
      </c>
      <c r="R16252" s="9">
        <v>3.1604867763913802</v>
      </c>
      <c r="S16252" s="9">
        <v>3.28497403019843</v>
      </c>
      <c r="T16252" s="9">
        <v>3.6037000180839498</v>
      </c>
    </row>
    <row r="16253" spans="1:20" x14ac:dyDescent="0.35">
      <c r="A16253">
        <f t="shared" si="494"/>
        <v>16253</v>
      </c>
      <c r="B16253" s="3" t="s">
        <v>1038</v>
      </c>
      <c r="C16253" s="3" t="s">
        <v>86</v>
      </c>
      <c r="D16253" s="3" t="s">
        <v>65</v>
      </c>
      <c r="E16253">
        <v>2026</v>
      </c>
      <c r="F16253" s="3" t="str">
        <f t="shared" si="495"/>
        <v>RCQOutRND B2026</v>
      </c>
      <c r="G16253" s="9">
        <v>3.9796259179720401</v>
      </c>
      <c r="H16253" s="9">
        <v>4.4247439587905504</v>
      </c>
      <c r="I16253" s="9">
        <v>8.8657835882399105</v>
      </c>
      <c r="J16253" s="9">
        <v>9.9303745115524205</v>
      </c>
      <c r="K16253" s="9">
        <v>8.9131198803994796</v>
      </c>
      <c r="L16253" s="9">
        <v>9.7140577938649795</v>
      </c>
      <c r="M16253" s="9">
        <v>9.1394394050818004</v>
      </c>
      <c r="N16253" s="9">
        <v>9.2048452698844407</v>
      </c>
      <c r="O16253" s="9">
        <v>9.1316186990362205</v>
      </c>
      <c r="P16253" s="9">
        <v>8.6673239828481208</v>
      </c>
      <c r="Q16253" s="9">
        <v>6.5494266122947096</v>
      </c>
      <c r="R16253" s="9">
        <v>3.7110329716473598</v>
      </c>
      <c r="S16253" s="9">
        <v>4.7383673670575499</v>
      </c>
      <c r="T16253" s="9">
        <v>3.9205640346113801</v>
      </c>
    </row>
    <row r="16254" spans="1:20" x14ac:dyDescent="0.35">
      <c r="A16254">
        <f t="shared" si="494"/>
        <v>16254</v>
      </c>
      <c r="B16254" s="3" t="s">
        <v>1038</v>
      </c>
      <c r="C16254" s="3" t="s">
        <v>86</v>
      </c>
      <c r="D16254" s="3" t="s">
        <v>65</v>
      </c>
      <c r="E16254">
        <v>2027</v>
      </c>
      <c r="F16254" s="3" t="str">
        <f t="shared" si="495"/>
        <v>RCQOutRND B2027</v>
      </c>
      <c r="G16254" s="9">
        <v>3.73543425607135</v>
      </c>
      <c r="H16254" s="9">
        <v>3.9780769045554898</v>
      </c>
      <c r="I16254" s="9">
        <v>5.0276894155711798</v>
      </c>
      <c r="J16254" s="9">
        <v>5.1086407981108204</v>
      </c>
      <c r="K16254" s="9">
        <v>4.7115278900687496</v>
      </c>
      <c r="L16254" s="9">
        <v>4.1661522848303001</v>
      </c>
      <c r="M16254" s="9">
        <v>4.9469508798908297</v>
      </c>
      <c r="N16254" s="9">
        <v>5.2670678106073598</v>
      </c>
      <c r="O16254" s="9">
        <v>4.2449151005422703</v>
      </c>
      <c r="P16254" s="9">
        <v>4.0566348059371897</v>
      </c>
      <c r="Q16254" s="9">
        <v>3.7056871593294902</v>
      </c>
      <c r="R16254" s="9">
        <v>3.0369060480888801</v>
      </c>
      <c r="S16254" s="9">
        <v>3.3889393485500001</v>
      </c>
      <c r="T16254" s="9">
        <v>3.8461674627663101</v>
      </c>
    </row>
    <row r="16255" spans="1:20" x14ac:dyDescent="0.35">
      <c r="A16255">
        <f t="shared" si="494"/>
        <v>16255</v>
      </c>
      <c r="B16255" s="3" t="s">
        <v>1038</v>
      </c>
      <c r="C16255" s="3" t="s">
        <v>86</v>
      </c>
      <c r="D16255" s="3" t="s">
        <v>65</v>
      </c>
      <c r="E16255">
        <v>2028</v>
      </c>
      <c r="F16255" s="3" t="str">
        <f t="shared" si="495"/>
        <v>RCQOutRND B2028</v>
      </c>
      <c r="G16255" s="9">
        <v>3.6632149182616098</v>
      </c>
      <c r="H16255" s="9">
        <v>3.4099820669531899</v>
      </c>
      <c r="I16255" s="9">
        <v>3.49902400718402</v>
      </c>
      <c r="J16255" s="9">
        <v>3.88300980621693</v>
      </c>
      <c r="K16255" s="9">
        <v>4.1699643514015596</v>
      </c>
      <c r="L16255" s="9">
        <v>4.1863308799605496</v>
      </c>
      <c r="M16255" s="9">
        <v>4.5338216494384698</v>
      </c>
      <c r="N16255" s="9">
        <v>4.7718988157224898</v>
      </c>
      <c r="O16255" s="9">
        <v>3.8150491550462302</v>
      </c>
      <c r="P16255" s="9">
        <v>4.1294558208838898</v>
      </c>
      <c r="Q16255" s="9">
        <v>4.2751769887383002</v>
      </c>
      <c r="R16255" s="9">
        <v>3.0768167511435598</v>
      </c>
      <c r="S16255" s="9">
        <v>3.9645272511432199</v>
      </c>
      <c r="T16255" s="9">
        <v>3.8500624421207998</v>
      </c>
    </row>
    <row r="16256" spans="1:20" x14ac:dyDescent="0.35">
      <c r="A16256">
        <f t="shared" si="494"/>
        <v>16256</v>
      </c>
      <c r="B16256" s="3" t="s">
        <v>1038</v>
      </c>
      <c r="C16256" s="3" t="s">
        <v>86</v>
      </c>
      <c r="D16256" s="3" t="s">
        <v>65</v>
      </c>
      <c r="E16256">
        <v>2029</v>
      </c>
      <c r="F16256" s="3" t="str">
        <f t="shared" si="495"/>
        <v>RCQOutRND B2029</v>
      </c>
      <c r="G16256" s="9">
        <v>4.68113055203104</v>
      </c>
      <c r="H16256" s="9">
        <v>5.0670804753236096</v>
      </c>
      <c r="I16256" s="9">
        <v>5.9787632054067297</v>
      </c>
      <c r="J16256" s="9">
        <v>6.8981555213690102</v>
      </c>
      <c r="K16256" s="9">
        <v>6.4171628265824401</v>
      </c>
      <c r="L16256" s="9">
        <v>8.3042176758295696</v>
      </c>
      <c r="M16256" s="9">
        <v>9.0892796271151397</v>
      </c>
      <c r="N16256" s="9">
        <v>9.0147929456141593</v>
      </c>
      <c r="O16256" s="9">
        <v>9.6056745067137701</v>
      </c>
      <c r="P16256" s="9">
        <v>8.0955697925365193</v>
      </c>
      <c r="Q16256" s="9">
        <v>6.27587056472795</v>
      </c>
      <c r="R16256" s="9">
        <v>4.8755465295534801</v>
      </c>
      <c r="S16256" s="9">
        <v>4.7565877265402303</v>
      </c>
      <c r="T16256" s="9">
        <v>4.6057676123934002</v>
      </c>
    </row>
    <row r="16257" spans="1:20" x14ac:dyDescent="0.35">
      <c r="A16257">
        <f t="shared" si="494"/>
        <v>16257</v>
      </c>
      <c r="B16257" s="3" t="s">
        <v>1038</v>
      </c>
      <c r="C16257" s="3" t="s">
        <v>95</v>
      </c>
      <c r="D16257" s="3" t="s">
        <v>65</v>
      </c>
      <c r="E16257">
        <v>2020</v>
      </c>
      <c r="F16257" s="3" t="str">
        <f t="shared" si="495"/>
        <v>RCSpillRND B2020</v>
      </c>
      <c r="G16257" s="9">
        <v>0.19838724139838701</v>
      </c>
      <c r="H16257" s="9">
        <v>0.45898910404861099</v>
      </c>
      <c r="I16257" s="9">
        <v>1.19484938353861</v>
      </c>
      <c r="J16257" s="9">
        <v>0.48695266530524101</v>
      </c>
      <c r="K16257" s="9">
        <v>0.27051957831874901</v>
      </c>
      <c r="L16257" s="9">
        <v>0.214600696808467</v>
      </c>
      <c r="M16257" s="9">
        <v>2.3991651647172199</v>
      </c>
      <c r="N16257" s="9">
        <v>3.57159580736388</v>
      </c>
      <c r="O16257" s="9">
        <v>2.79193995564213</v>
      </c>
      <c r="P16257" s="9">
        <v>1.4439369496727701</v>
      </c>
      <c r="Q16257" s="9">
        <v>0.32264212051975799</v>
      </c>
      <c r="R16257" s="9">
        <v>0.200000145799999</v>
      </c>
      <c r="S16257" s="9">
        <v>0.200000145799999</v>
      </c>
      <c r="T16257" s="9">
        <v>0.200000145799999</v>
      </c>
    </row>
    <row r="16258" spans="1:20" x14ac:dyDescent="0.35">
      <c r="A16258">
        <f t="shared" si="494"/>
        <v>16258</v>
      </c>
      <c r="B16258" s="3" t="s">
        <v>1038</v>
      </c>
      <c r="C16258" s="3" t="s">
        <v>95</v>
      </c>
      <c r="D16258" s="3" t="s">
        <v>65</v>
      </c>
      <c r="E16258">
        <v>2021</v>
      </c>
      <c r="F16258" s="3" t="str">
        <f t="shared" si="495"/>
        <v>RCSpillRND B2021</v>
      </c>
      <c r="G16258" s="9">
        <v>0.198656058798655</v>
      </c>
      <c r="H16258" s="9">
        <v>0.19944458983944396</v>
      </c>
      <c r="I16258" s="9">
        <v>0.302730992275833</v>
      </c>
      <c r="J16258" s="9">
        <v>3.01737621862137</v>
      </c>
      <c r="K16258" s="9">
        <v>1.4141027762218701</v>
      </c>
      <c r="L16258" s="9">
        <v>1.3892238907862899</v>
      </c>
      <c r="M16258" s="9">
        <v>3.0501077623274999</v>
      </c>
      <c r="N16258" s="9">
        <v>3.5805447323469402</v>
      </c>
      <c r="O16258" s="9">
        <v>3.7685419363299699</v>
      </c>
      <c r="P16258" s="9">
        <v>0.72148998895847205</v>
      </c>
      <c r="Q16258" s="9">
        <v>0.73635845433481095</v>
      </c>
      <c r="R16258" s="9">
        <v>0.200000145799999</v>
      </c>
      <c r="S16258" s="9">
        <v>0.200000145799999</v>
      </c>
      <c r="T16258" s="9">
        <v>0.200000145799999</v>
      </c>
    </row>
    <row r="16259" spans="1:20" x14ac:dyDescent="0.35">
      <c r="A16259">
        <f t="shared" ref="A16259:A16322" si="496">A16258+1</f>
        <v>16259</v>
      </c>
      <c r="B16259" s="3" t="s">
        <v>1038</v>
      </c>
      <c r="C16259" s="3" t="s">
        <v>95</v>
      </c>
      <c r="D16259" s="3" t="s">
        <v>65</v>
      </c>
      <c r="E16259">
        <v>2022</v>
      </c>
      <c r="F16259" s="3" t="str">
        <f t="shared" si="495"/>
        <v>RCSpillRND B2022</v>
      </c>
      <c r="G16259" s="9">
        <v>0.19838724139838701</v>
      </c>
      <c r="H16259" s="9">
        <v>0.19916681185916599</v>
      </c>
      <c r="I16259" s="9">
        <v>0.213628041458611</v>
      </c>
      <c r="J16259" s="9">
        <v>0.80988697283158595</v>
      </c>
      <c r="K16259" s="9">
        <v>1.1474853267260401</v>
      </c>
      <c r="L16259" s="9">
        <v>0.69378349061827904</v>
      </c>
      <c r="M16259" s="9">
        <v>0.35991557608902702</v>
      </c>
      <c r="N16259" s="9">
        <v>1.3853143096304099</v>
      </c>
      <c r="O16259" s="9">
        <v>1.36629961896034</v>
      </c>
      <c r="P16259" s="9">
        <v>0.27732796711861102</v>
      </c>
      <c r="Q16259" s="9">
        <v>0.19704315439704201</v>
      </c>
      <c r="R16259" s="9">
        <v>0.56117836753222206</v>
      </c>
      <c r="S16259" s="9">
        <v>0.200000145799999</v>
      </c>
      <c r="T16259" s="9">
        <v>0.19944458983944396</v>
      </c>
    </row>
    <row r="16260" spans="1:20" x14ac:dyDescent="0.35">
      <c r="A16260">
        <f t="shared" si="496"/>
        <v>16260</v>
      </c>
      <c r="B16260" s="3" t="s">
        <v>1038</v>
      </c>
      <c r="C16260" s="3" t="s">
        <v>95</v>
      </c>
      <c r="D16260" s="3" t="s">
        <v>65</v>
      </c>
      <c r="E16260">
        <v>2023</v>
      </c>
      <c r="F16260" s="3" t="str">
        <f t="shared" si="495"/>
        <v>RCSpillRND B2023</v>
      </c>
      <c r="G16260" s="9">
        <v>0.196505519596505</v>
      </c>
      <c r="H16260" s="9">
        <v>0.21018226273527699</v>
      </c>
      <c r="I16260" s="9">
        <v>0.198333477918333</v>
      </c>
      <c r="J16260" s="9">
        <v>0.26641620336088701</v>
      </c>
      <c r="K16260" s="9">
        <v>0.237045797314583</v>
      </c>
      <c r="L16260" s="9">
        <v>0.69300367276263397</v>
      </c>
      <c r="M16260" s="9">
        <v>3.3169638804030499</v>
      </c>
      <c r="N16260" s="9">
        <v>1.5537513337830497</v>
      </c>
      <c r="O16260" s="9">
        <v>2.5760128426229101</v>
      </c>
      <c r="P16260" s="9">
        <v>0.67621809245472198</v>
      </c>
      <c r="Q16260" s="9">
        <v>0.203245963588575</v>
      </c>
      <c r="R16260" s="9">
        <v>0.200000145799999</v>
      </c>
      <c r="S16260" s="9">
        <v>0.200000145799999</v>
      </c>
      <c r="T16260" s="9">
        <v>0.19916681185916599</v>
      </c>
    </row>
    <row r="16261" spans="1:20" x14ac:dyDescent="0.35">
      <c r="A16261">
        <f t="shared" si="496"/>
        <v>16261</v>
      </c>
      <c r="B16261" s="3" t="s">
        <v>1038</v>
      </c>
      <c r="C16261" s="3" t="s">
        <v>95</v>
      </c>
      <c r="D16261" s="3" t="s">
        <v>65</v>
      </c>
      <c r="E16261">
        <v>2024</v>
      </c>
      <c r="F16261" s="3" t="str">
        <f t="shared" si="495"/>
        <v>RCSpillRND B2024</v>
      </c>
      <c r="G16261" s="9">
        <v>0.19919369359919301</v>
      </c>
      <c r="H16261" s="9">
        <v>0.32299000510388798</v>
      </c>
      <c r="I16261" s="9">
        <v>0.23975216261986099</v>
      </c>
      <c r="J16261" s="9">
        <v>0.45031488217257998</v>
      </c>
      <c r="K16261" s="9">
        <v>0.20235769847395799</v>
      </c>
      <c r="L16261" s="9">
        <v>0.236021639462903</v>
      </c>
      <c r="M16261" s="9">
        <v>0.67404620818305505</v>
      </c>
      <c r="N16261" s="9">
        <v>0.43558623612777703</v>
      </c>
      <c r="O16261" s="9">
        <v>0.80337392801034901</v>
      </c>
      <c r="P16261" s="9">
        <v>0.54565096434916605</v>
      </c>
      <c r="Q16261" s="9">
        <v>0.21348033507876299</v>
      </c>
      <c r="R16261" s="9">
        <v>0.22967807328861101</v>
      </c>
      <c r="S16261" s="9">
        <v>0.200000145799999</v>
      </c>
      <c r="T16261" s="9">
        <v>0.205787130486388</v>
      </c>
    </row>
    <row r="16262" spans="1:20" x14ac:dyDescent="0.35">
      <c r="A16262">
        <f t="shared" si="496"/>
        <v>16262</v>
      </c>
      <c r="B16262" s="3" t="s">
        <v>1038</v>
      </c>
      <c r="C16262" s="3" t="s">
        <v>95</v>
      </c>
      <c r="D16262" s="3" t="s">
        <v>65</v>
      </c>
      <c r="E16262">
        <v>2025</v>
      </c>
      <c r="F16262" s="3" t="str">
        <f t="shared" si="495"/>
        <v>RCSpillRND B2025</v>
      </c>
      <c r="G16262" s="9">
        <v>0.19611032006397802</v>
      </c>
      <c r="H16262" s="9">
        <v>0.19888903387888801</v>
      </c>
      <c r="I16262" s="9">
        <v>0.19878233549222199</v>
      </c>
      <c r="J16262" s="9">
        <v>0.21508307407661201</v>
      </c>
      <c r="K16262" s="9">
        <v>0.28986733725104102</v>
      </c>
      <c r="L16262" s="9">
        <v>0.19973132839973101</v>
      </c>
      <c r="M16262" s="9">
        <v>0.45849577311805501</v>
      </c>
      <c r="N16262" s="9">
        <v>1.16131397996152</v>
      </c>
      <c r="O16262" s="9">
        <v>0.79059826111498599</v>
      </c>
      <c r="P16262" s="9">
        <v>0.20880638739236099</v>
      </c>
      <c r="Q16262" s="9">
        <v>0.19758078919757999</v>
      </c>
      <c r="R16262" s="9">
        <v>0.200000145799999</v>
      </c>
      <c r="S16262" s="9">
        <v>0.200000145799999</v>
      </c>
      <c r="T16262" s="9">
        <v>0.19916681185916599</v>
      </c>
    </row>
    <row r="16263" spans="1:20" x14ac:dyDescent="0.35">
      <c r="A16263">
        <f t="shared" si="496"/>
        <v>16263</v>
      </c>
      <c r="B16263" s="3" t="s">
        <v>1038</v>
      </c>
      <c r="C16263" s="3" t="s">
        <v>95</v>
      </c>
      <c r="D16263" s="3" t="s">
        <v>65</v>
      </c>
      <c r="E16263">
        <v>2026</v>
      </c>
      <c r="F16263" s="3" t="str">
        <f t="shared" si="495"/>
        <v>RCSpillRND B2026</v>
      </c>
      <c r="G16263" s="9">
        <v>0.22189981460725799</v>
      </c>
      <c r="H16263" s="9">
        <v>0.29111005101013798</v>
      </c>
      <c r="I16263" s="9">
        <v>1.6659504378222201</v>
      </c>
      <c r="J16263" s="9">
        <v>2.98903589124959</v>
      </c>
      <c r="K16263" s="9">
        <v>1.9458417213031201</v>
      </c>
      <c r="L16263" s="9">
        <v>1.88260688122123</v>
      </c>
      <c r="M16263" s="9">
        <v>3.1071694519026298</v>
      </c>
      <c r="N16263" s="9">
        <v>3.95642394702333</v>
      </c>
      <c r="O16263" s="9">
        <v>3.94157293320611</v>
      </c>
      <c r="P16263" s="9">
        <v>1.1538403798138099</v>
      </c>
      <c r="Q16263" s="9">
        <v>0.35468309345094001</v>
      </c>
      <c r="R16263" s="9">
        <v>0.68967697248527704</v>
      </c>
      <c r="S16263" s="9">
        <v>0.200000145799999</v>
      </c>
      <c r="T16263" s="9">
        <v>0.193055696293055</v>
      </c>
    </row>
    <row r="16264" spans="1:20" x14ac:dyDescent="0.35">
      <c r="A16264">
        <f t="shared" si="496"/>
        <v>16264</v>
      </c>
      <c r="B16264" s="3" t="s">
        <v>1038</v>
      </c>
      <c r="C16264" s="3" t="s">
        <v>95</v>
      </c>
      <c r="D16264" s="3" t="s">
        <v>65</v>
      </c>
      <c r="E16264">
        <v>2027</v>
      </c>
      <c r="F16264" s="3" t="str">
        <f t="shared" si="495"/>
        <v>RCSpillRND B2027</v>
      </c>
      <c r="G16264" s="9">
        <v>0.204878419399462</v>
      </c>
      <c r="H16264" s="9">
        <v>0.23166641226215201</v>
      </c>
      <c r="I16264" s="9">
        <v>0.19888903387888801</v>
      </c>
      <c r="J16264" s="9">
        <v>0.19919369359919301</v>
      </c>
      <c r="K16264" s="9">
        <v>0.19910728800624899</v>
      </c>
      <c r="L16264" s="9">
        <v>0.419028810086155</v>
      </c>
      <c r="M16264" s="9">
        <v>0.67809820027250001</v>
      </c>
      <c r="N16264" s="9">
        <v>1.83332662684208</v>
      </c>
      <c r="O16264" s="9">
        <v>1.30916641245974</v>
      </c>
      <c r="P16264" s="9">
        <v>0.47521866262402701</v>
      </c>
      <c r="Q16264" s="9">
        <v>0.37146860439462298</v>
      </c>
      <c r="R16264" s="9">
        <v>0.74710105379972203</v>
      </c>
      <c r="S16264" s="9">
        <v>0.200000145799999</v>
      </c>
      <c r="T16264" s="9">
        <v>0.20388920330819399</v>
      </c>
    </row>
    <row r="16265" spans="1:20" x14ac:dyDescent="0.35">
      <c r="A16265">
        <f t="shared" si="496"/>
        <v>16265</v>
      </c>
      <c r="B16265" s="3" t="s">
        <v>1038</v>
      </c>
      <c r="C16265" s="3" t="s">
        <v>95</v>
      </c>
      <c r="D16265" s="3" t="s">
        <v>65</v>
      </c>
      <c r="E16265">
        <v>2028</v>
      </c>
      <c r="F16265" s="3" t="str">
        <f t="shared" si="495"/>
        <v>RCSpillRND B2028</v>
      </c>
      <c r="G16265" s="9">
        <v>0.19892487619892399</v>
      </c>
      <c r="H16265" s="9">
        <v>0.184555878541319</v>
      </c>
      <c r="I16265" s="9">
        <v>0.198055699938055</v>
      </c>
      <c r="J16265" s="9">
        <v>0.19919369359919301</v>
      </c>
      <c r="K16265" s="9">
        <v>0.19940490727083299</v>
      </c>
      <c r="L16265" s="9">
        <v>0.244654508929569</v>
      </c>
      <c r="M16265" s="9">
        <v>0.200000144819027</v>
      </c>
      <c r="N16265" s="9">
        <v>0.93883646154083311</v>
      </c>
      <c r="O16265" s="9">
        <v>0.90943796329354798</v>
      </c>
      <c r="P16265" s="9">
        <v>0.45862312096999902</v>
      </c>
      <c r="Q16265" s="9">
        <v>0.34963446010161198</v>
      </c>
      <c r="R16265" s="9">
        <v>0.83536993102305501</v>
      </c>
      <c r="S16265" s="9">
        <v>0.200000145799999</v>
      </c>
      <c r="T16265" s="9">
        <v>0.20496993157666599</v>
      </c>
    </row>
    <row r="16266" spans="1:20" x14ac:dyDescent="0.35">
      <c r="A16266">
        <f t="shared" si="496"/>
        <v>16266</v>
      </c>
      <c r="B16266" s="3" t="s">
        <v>1038</v>
      </c>
      <c r="C16266" s="3" t="s">
        <v>95</v>
      </c>
      <c r="D16266" s="3" t="s">
        <v>65</v>
      </c>
      <c r="E16266">
        <v>2029</v>
      </c>
      <c r="F16266" s="3" t="str">
        <f t="shared" si="495"/>
        <v>RCSpillRND B2029</v>
      </c>
      <c r="G16266" s="9">
        <v>0.21107563989731101</v>
      </c>
      <c r="H16266" s="9">
        <v>0.200000145799999</v>
      </c>
      <c r="I16266" s="9">
        <v>0.19916681185916599</v>
      </c>
      <c r="J16266" s="9">
        <v>0.29953252848467699</v>
      </c>
      <c r="K16266" s="9">
        <v>0.200000145799999</v>
      </c>
      <c r="L16266" s="9">
        <v>1.2920228002961001</v>
      </c>
      <c r="M16266" s="9">
        <v>3.9965194169327698</v>
      </c>
      <c r="N16266" s="9">
        <v>4.6579362767777699</v>
      </c>
      <c r="O16266" s="9">
        <v>4.3917166097776201</v>
      </c>
      <c r="P16266" s="9">
        <v>0.93931281184222204</v>
      </c>
      <c r="Q16266" s="9">
        <v>0.20779462957204201</v>
      </c>
      <c r="R16266" s="9">
        <v>0.49206636514972202</v>
      </c>
      <c r="S16266" s="9">
        <v>0.200000145799999</v>
      </c>
      <c r="T16266" s="9">
        <v>0.199722367819722</v>
      </c>
    </row>
    <row r="16267" spans="1:20" x14ac:dyDescent="0.35">
      <c r="A16267">
        <f t="shared" si="496"/>
        <v>16267</v>
      </c>
      <c r="B16267" s="3" t="s">
        <v>1038</v>
      </c>
      <c r="C16267" s="3" t="s">
        <v>77</v>
      </c>
      <c r="D16267" s="3" t="s">
        <v>65</v>
      </c>
      <c r="E16267">
        <v>2020</v>
      </c>
      <c r="F16267" s="3" t="str">
        <f t="shared" si="495"/>
        <v>RCGenRND B2020</v>
      </c>
      <c r="G16267" s="9">
        <v>105.690502325268</v>
      </c>
      <c r="H16267" s="9">
        <v>131.29415468055501</v>
      </c>
      <c r="I16267" s="9">
        <v>160.97453144444401</v>
      </c>
      <c r="J16267" s="9">
        <v>151.31030912634401</v>
      </c>
      <c r="K16267" s="9">
        <v>143.06993511904699</v>
      </c>
      <c r="L16267" s="9">
        <v>152.01404541666599</v>
      </c>
      <c r="M16267" s="9">
        <v>107.440521</v>
      </c>
      <c r="N16267" s="9">
        <v>96.843291805555495</v>
      </c>
      <c r="O16267" s="9">
        <v>124.923486975806</v>
      </c>
      <c r="P16267" s="9">
        <v>164.459196805555</v>
      </c>
      <c r="Q16267" s="9">
        <v>149.81030638440799</v>
      </c>
      <c r="R16267" s="9">
        <v>111.091407916666</v>
      </c>
      <c r="S16267" s="9">
        <v>104.050052630208</v>
      </c>
      <c r="T16267" s="9">
        <v>109.013198944444</v>
      </c>
    </row>
    <row r="16268" spans="1:20" x14ac:dyDescent="0.35">
      <c r="A16268">
        <f t="shared" si="496"/>
        <v>16268</v>
      </c>
      <c r="B16268" s="3" t="s">
        <v>1038</v>
      </c>
      <c r="C16268" s="3" t="s">
        <v>77</v>
      </c>
      <c r="D16268" s="3" t="s">
        <v>65</v>
      </c>
      <c r="E16268">
        <v>2021</v>
      </c>
      <c r="F16268" s="3" t="str">
        <f t="shared" si="495"/>
        <v>RCGenRND B2021</v>
      </c>
      <c r="G16268" s="9">
        <v>115.333241801075</v>
      </c>
      <c r="H16268" s="9">
        <v>142.698649072222</v>
      </c>
      <c r="I16268" s="9">
        <v>176.04916388888799</v>
      </c>
      <c r="J16268" s="9">
        <v>219.362595564516</v>
      </c>
      <c r="K16268" s="9">
        <v>220.732050744047</v>
      </c>
      <c r="L16268" s="9">
        <v>189.891833508064</v>
      </c>
      <c r="M16268" s="9">
        <v>137.708795277777</v>
      </c>
      <c r="N16268" s="9">
        <v>140.34236908333301</v>
      </c>
      <c r="O16268" s="9">
        <v>123.766509719086</v>
      </c>
      <c r="P16268" s="9">
        <v>147.98705468055499</v>
      </c>
      <c r="Q16268" s="9">
        <v>137.92644016935401</v>
      </c>
      <c r="R16268" s="9">
        <v>149.017365277777</v>
      </c>
      <c r="S16268" s="9">
        <v>111.96884859375</v>
      </c>
      <c r="T16268" s="9">
        <v>104.24774499305499</v>
      </c>
    </row>
    <row r="16269" spans="1:20" x14ac:dyDescent="0.35">
      <c r="A16269">
        <f t="shared" si="496"/>
        <v>16269</v>
      </c>
      <c r="B16269" s="3" t="s">
        <v>1038</v>
      </c>
      <c r="C16269" s="3" t="s">
        <v>77</v>
      </c>
      <c r="D16269" s="3" t="s">
        <v>65</v>
      </c>
      <c r="E16269">
        <v>2022</v>
      </c>
      <c r="F16269" s="3" t="str">
        <f t="shared" si="495"/>
        <v>RCGenRND B2022</v>
      </c>
      <c r="G16269" s="9">
        <v>116.668328817204</v>
      </c>
      <c r="H16269" s="9">
        <v>105.141603048611</v>
      </c>
      <c r="I16269" s="9">
        <v>139.737446944444</v>
      </c>
      <c r="J16269" s="9">
        <v>136.839750376344</v>
      </c>
      <c r="K16269" s="9">
        <v>129.094669345238</v>
      </c>
      <c r="L16269" s="9">
        <v>107.470808279569</v>
      </c>
      <c r="M16269" s="9">
        <v>124.01954183333299</v>
      </c>
      <c r="N16269" s="9">
        <v>96.115887694444396</v>
      </c>
      <c r="O16269" s="9">
        <v>68.305174637096698</v>
      </c>
      <c r="P16269" s="9">
        <v>93.741698430555502</v>
      </c>
      <c r="Q16269" s="9">
        <v>98.075841724462293</v>
      </c>
      <c r="R16269" s="9">
        <v>57.544312202777697</v>
      </c>
      <c r="S16269" s="9">
        <v>80.202153835937494</v>
      </c>
      <c r="T16269" s="9">
        <v>84.069196106375003</v>
      </c>
    </row>
    <row r="16270" spans="1:20" x14ac:dyDescent="0.35">
      <c r="A16270">
        <f t="shared" si="496"/>
        <v>16270</v>
      </c>
      <c r="B16270" s="3" t="s">
        <v>1038</v>
      </c>
      <c r="C16270" s="3" t="s">
        <v>77</v>
      </c>
      <c r="D16270" s="3" t="s">
        <v>65</v>
      </c>
      <c r="E16270">
        <v>2023</v>
      </c>
      <c r="F16270" s="3" t="str">
        <f t="shared" si="495"/>
        <v>RCGenRND B2023</v>
      </c>
      <c r="G16270" s="9">
        <v>84.857893360215002</v>
      </c>
      <c r="H16270" s="9">
        <v>92.200072805555493</v>
      </c>
      <c r="I16270" s="9">
        <v>88.620733513888894</v>
      </c>
      <c r="J16270" s="9">
        <v>131.231047459677</v>
      </c>
      <c r="K16270" s="9">
        <v>136.933385372023</v>
      </c>
      <c r="L16270" s="9">
        <v>117.932204448924</v>
      </c>
      <c r="M16270" s="9">
        <v>58.4558869166666</v>
      </c>
      <c r="N16270" s="9">
        <v>94.909839527777706</v>
      </c>
      <c r="O16270" s="9">
        <v>77.893428602150493</v>
      </c>
      <c r="P16270" s="9">
        <v>141.02743249444401</v>
      </c>
      <c r="Q16270" s="9">
        <v>140.426901209677</v>
      </c>
      <c r="R16270" s="9">
        <v>101.688265</v>
      </c>
      <c r="S16270" s="9">
        <v>104.588517734375</v>
      </c>
      <c r="T16270" s="9">
        <v>99.574629305555504</v>
      </c>
    </row>
    <row r="16271" spans="1:20" x14ac:dyDescent="0.35">
      <c r="A16271">
        <f t="shared" si="496"/>
        <v>16271</v>
      </c>
      <c r="B16271" s="3" t="s">
        <v>1038</v>
      </c>
      <c r="C16271" s="3" t="s">
        <v>77</v>
      </c>
      <c r="D16271" s="3" t="s">
        <v>65</v>
      </c>
      <c r="E16271">
        <v>2024</v>
      </c>
      <c r="F16271" s="3" t="str">
        <f t="shared" si="495"/>
        <v>RCGenRND B2024</v>
      </c>
      <c r="G16271" s="9">
        <v>111.74380924731101</v>
      </c>
      <c r="H16271" s="9">
        <v>121.792938444444</v>
      </c>
      <c r="I16271" s="9">
        <v>151.16515181944399</v>
      </c>
      <c r="J16271" s="9">
        <v>148.906251008064</v>
      </c>
      <c r="K16271" s="9">
        <v>132.377251041666</v>
      </c>
      <c r="L16271" s="9">
        <v>97.206078696236503</v>
      </c>
      <c r="M16271" s="9">
        <v>102.072269888888</v>
      </c>
      <c r="N16271" s="9">
        <v>110.151044805555</v>
      </c>
      <c r="O16271" s="9">
        <v>67.593410846774205</v>
      </c>
      <c r="P16271" s="9">
        <v>74.202439666666606</v>
      </c>
      <c r="Q16271" s="9">
        <v>87.673169704301003</v>
      </c>
      <c r="R16271" s="9">
        <v>65.6972708083333</v>
      </c>
      <c r="S16271" s="9">
        <v>74.438888463541602</v>
      </c>
      <c r="T16271" s="9">
        <v>90.352936249999999</v>
      </c>
    </row>
    <row r="16272" spans="1:20" x14ac:dyDescent="0.35">
      <c r="A16272">
        <f t="shared" si="496"/>
        <v>16272</v>
      </c>
      <c r="B16272" s="3" t="s">
        <v>1038</v>
      </c>
      <c r="C16272" s="3" t="s">
        <v>77</v>
      </c>
      <c r="D16272" s="3" t="s">
        <v>65</v>
      </c>
      <c r="E16272">
        <v>2025</v>
      </c>
      <c r="F16272" s="3" t="str">
        <f t="shared" si="495"/>
        <v>RCGenRND B2025</v>
      </c>
      <c r="G16272" s="9">
        <v>88.022032540322499</v>
      </c>
      <c r="H16272" s="9">
        <v>76.343197902777703</v>
      </c>
      <c r="I16272" s="9">
        <v>83.304963749999999</v>
      </c>
      <c r="J16272" s="9">
        <v>117.651549462365</v>
      </c>
      <c r="K16272" s="9">
        <v>111.113743363095</v>
      </c>
      <c r="L16272" s="9">
        <v>95.087660107526801</v>
      </c>
      <c r="M16272" s="9">
        <v>114.471592722222</v>
      </c>
      <c r="N16272" s="9">
        <v>84.935591694444398</v>
      </c>
      <c r="O16272" s="9">
        <v>66.739893279569799</v>
      </c>
      <c r="P16272" s="9">
        <v>104.17346504166601</v>
      </c>
      <c r="Q16272" s="9">
        <v>85.993990913978493</v>
      </c>
      <c r="R16272" s="9">
        <v>74.973466083333307</v>
      </c>
      <c r="S16272" s="9">
        <v>78.126086458333305</v>
      </c>
      <c r="T16272" s="9">
        <v>86.218827361111096</v>
      </c>
    </row>
    <row r="16273" spans="1:20" x14ac:dyDescent="0.35">
      <c r="A16273">
        <f t="shared" si="496"/>
        <v>16273</v>
      </c>
      <c r="B16273" s="3" t="s">
        <v>1038</v>
      </c>
      <c r="C16273" s="3" t="s">
        <v>77</v>
      </c>
      <c r="D16273" s="3" t="s">
        <v>65</v>
      </c>
      <c r="E16273">
        <v>2026</v>
      </c>
      <c r="F16273" s="3" t="str">
        <f t="shared" si="495"/>
        <v>RCGenRND B2026</v>
      </c>
      <c r="G16273" s="9">
        <v>95.163333951612898</v>
      </c>
      <c r="H16273" s="9">
        <v>104.68307299999999</v>
      </c>
      <c r="I16273" s="9">
        <v>182.333652497222</v>
      </c>
      <c r="J16273" s="9">
        <v>175.78734125</v>
      </c>
      <c r="K16273" s="9">
        <v>176.44426532738001</v>
      </c>
      <c r="L16273" s="9">
        <v>198.32918685483801</v>
      </c>
      <c r="M16273" s="9">
        <v>152.76541</v>
      </c>
      <c r="N16273" s="9">
        <v>132.91466999999901</v>
      </c>
      <c r="O16273" s="9">
        <v>131.43672204301001</v>
      </c>
      <c r="P16273" s="9">
        <v>190.27696308333299</v>
      </c>
      <c r="Q16273" s="9">
        <v>156.88005685349401</v>
      </c>
      <c r="R16273" s="9">
        <v>76.514965055555507</v>
      </c>
      <c r="S16273" s="9">
        <v>114.93282317708299</v>
      </c>
      <c r="T16273" s="9">
        <v>94.398071305555504</v>
      </c>
    </row>
    <row r="16274" spans="1:20" x14ac:dyDescent="0.35">
      <c r="A16274">
        <f t="shared" si="496"/>
        <v>16274</v>
      </c>
      <c r="B16274" s="3" t="s">
        <v>1038</v>
      </c>
      <c r="C16274" s="3" t="s">
        <v>77</v>
      </c>
      <c r="D16274" s="3" t="s">
        <v>65</v>
      </c>
      <c r="E16274">
        <v>2027</v>
      </c>
      <c r="F16274" s="3" t="str">
        <f t="shared" si="495"/>
        <v>RCGenRND B2027</v>
      </c>
      <c r="G16274" s="9">
        <v>89.410308497311803</v>
      </c>
      <c r="H16274" s="9">
        <v>94.876750952777698</v>
      </c>
      <c r="I16274" s="9">
        <v>122.287963333333</v>
      </c>
      <c r="J16274" s="9">
        <v>124.330318575268</v>
      </c>
      <c r="K16274" s="9">
        <v>114.275749553571</v>
      </c>
      <c r="L16274" s="9">
        <v>94.894844543010706</v>
      </c>
      <c r="M16274" s="9">
        <v>108.107431861111</v>
      </c>
      <c r="N16274" s="9">
        <v>86.958456111111104</v>
      </c>
      <c r="O16274" s="9">
        <v>74.347129233870902</v>
      </c>
      <c r="P16274" s="9">
        <v>90.698386127777695</v>
      </c>
      <c r="Q16274" s="9">
        <v>84.438126376344002</v>
      </c>
      <c r="R16274" s="9">
        <v>57.988651472222202</v>
      </c>
      <c r="S16274" s="9">
        <v>80.75898203125</v>
      </c>
      <c r="T16274" s="9">
        <v>92.239644333333302</v>
      </c>
    </row>
    <row r="16275" spans="1:20" x14ac:dyDescent="0.35">
      <c r="A16275">
        <f t="shared" si="496"/>
        <v>16275</v>
      </c>
      <c r="B16275" s="3" t="s">
        <v>1038</v>
      </c>
      <c r="C16275" s="3" t="s">
        <v>77</v>
      </c>
      <c r="D16275" s="3" t="s">
        <v>65</v>
      </c>
      <c r="E16275">
        <v>2028</v>
      </c>
      <c r="F16275" s="3" t="str">
        <f t="shared" si="495"/>
        <v>RCGenRND B2028</v>
      </c>
      <c r="G16275" s="9">
        <v>87.732149064516094</v>
      </c>
      <c r="H16275" s="9">
        <v>81.682985000000002</v>
      </c>
      <c r="I16275" s="9">
        <v>83.596070583333301</v>
      </c>
      <c r="J16275" s="9">
        <v>93.291580712365601</v>
      </c>
      <c r="K16275" s="9">
        <v>100.5532715625</v>
      </c>
      <c r="L16275" s="9">
        <v>99.821837930107506</v>
      </c>
      <c r="M16275" s="9">
        <v>109.752743333333</v>
      </c>
      <c r="N16275" s="9">
        <v>97.071194138888799</v>
      </c>
      <c r="O16275" s="9">
        <v>73.583845618279497</v>
      </c>
      <c r="P16275" s="9">
        <v>92.962827624999903</v>
      </c>
      <c r="Q16275" s="9">
        <v>99.413238897849396</v>
      </c>
      <c r="R16275" s="9">
        <v>56.763986722222199</v>
      </c>
      <c r="S16275" s="9">
        <v>95.335556171874998</v>
      </c>
      <c r="T16275" s="9">
        <v>92.310920269986099</v>
      </c>
    </row>
    <row r="16276" spans="1:20" x14ac:dyDescent="0.35">
      <c r="A16276">
        <f t="shared" si="496"/>
        <v>16276</v>
      </c>
      <c r="B16276" s="3" t="s">
        <v>1038</v>
      </c>
      <c r="C16276" s="3" t="s">
        <v>77</v>
      </c>
      <c r="D16276" s="3" t="s">
        <v>65</v>
      </c>
      <c r="E16276">
        <v>2029</v>
      </c>
      <c r="F16276" s="3" t="str">
        <f t="shared" si="495"/>
        <v>RCGenRND B2029</v>
      </c>
      <c r="G16276" s="9">
        <v>113.202847177419</v>
      </c>
      <c r="H16276" s="9">
        <v>123.25740083333299</v>
      </c>
      <c r="I16276" s="9">
        <v>146.36658490277699</v>
      </c>
      <c r="J16276" s="9">
        <v>167.10819013440801</v>
      </c>
      <c r="K16276" s="9">
        <v>157.447836822916</v>
      </c>
      <c r="L16276" s="9">
        <v>177.581787029569</v>
      </c>
      <c r="M16276" s="9">
        <v>128.972618333333</v>
      </c>
      <c r="N16276" s="9">
        <v>110.33610324999999</v>
      </c>
      <c r="O16276" s="9">
        <v>132.04227607526801</v>
      </c>
      <c r="P16276" s="9">
        <v>181.230266138888</v>
      </c>
      <c r="Q16276" s="9">
        <v>153.672236693548</v>
      </c>
      <c r="R16276" s="9">
        <v>111.010353413888</v>
      </c>
      <c r="S16276" s="9">
        <v>115.39427153645801</v>
      </c>
      <c r="T16276" s="9">
        <v>111.581818222222</v>
      </c>
    </row>
    <row r="16277" spans="1:20" x14ac:dyDescent="0.35">
      <c r="A16277">
        <f t="shared" si="496"/>
        <v>16277</v>
      </c>
      <c r="B16277" s="3" t="s">
        <v>1038</v>
      </c>
      <c r="C16277" s="3" t="s">
        <v>75</v>
      </c>
      <c r="D16277" s="3" t="s">
        <v>52</v>
      </c>
      <c r="E16277">
        <v>2020</v>
      </c>
      <c r="F16277" s="3" t="str">
        <f t="shared" si="495"/>
        <v>RCElevROCK I2020</v>
      </c>
      <c r="G16277" s="9">
        <v>608.99936331999902</v>
      </c>
      <c r="H16277" s="9">
        <v>608.99936331999902</v>
      </c>
      <c r="I16277" s="9">
        <v>608.99936331999902</v>
      </c>
      <c r="J16277" s="9">
        <v>608.99936331999902</v>
      </c>
      <c r="K16277" s="9">
        <v>613.00198811999996</v>
      </c>
      <c r="L16277" s="9">
        <v>608.99936331999902</v>
      </c>
      <c r="M16277" s="9">
        <v>608.99936331999902</v>
      </c>
      <c r="N16277" s="9">
        <v>610.25592503999997</v>
      </c>
      <c r="O16277" s="9">
        <v>612.92652880000003</v>
      </c>
      <c r="P16277" s="9">
        <v>613.00198811999996</v>
      </c>
      <c r="Q16277" s="9">
        <v>610.92193555999995</v>
      </c>
      <c r="R16277" s="9">
        <v>608.99936331999902</v>
      </c>
      <c r="S16277" s="9">
        <v>608.99936331999902</v>
      </c>
      <c r="T16277" s="9">
        <v>608.99936331999902</v>
      </c>
    </row>
    <row r="16278" spans="1:20" x14ac:dyDescent="0.35">
      <c r="A16278">
        <f t="shared" si="496"/>
        <v>16278</v>
      </c>
      <c r="B16278" s="3" t="s">
        <v>1038</v>
      </c>
      <c r="C16278" s="3" t="s">
        <v>75</v>
      </c>
      <c r="D16278" s="3" t="s">
        <v>52</v>
      </c>
      <c r="E16278">
        <v>2021</v>
      </c>
      <c r="F16278" s="3" t="str">
        <f t="shared" si="495"/>
        <v>RCElevROCK I2021</v>
      </c>
      <c r="G16278" s="9">
        <v>608.99936331999902</v>
      </c>
      <c r="H16278" s="9">
        <v>608.99936331999902</v>
      </c>
      <c r="I16278" s="9">
        <v>608.99936331999902</v>
      </c>
      <c r="J16278" s="9">
        <v>608.99936331999902</v>
      </c>
      <c r="K16278" s="9">
        <v>613.00198811999996</v>
      </c>
      <c r="L16278" s="9">
        <v>612.59188311999901</v>
      </c>
      <c r="M16278" s="9">
        <v>608.99936331999902</v>
      </c>
      <c r="N16278" s="9">
        <v>613.00198811999996</v>
      </c>
      <c r="O16278" s="9">
        <v>613.00198811999996</v>
      </c>
      <c r="P16278" s="9">
        <v>613.00198811999996</v>
      </c>
      <c r="Q16278" s="9">
        <v>613.00198811999996</v>
      </c>
      <c r="R16278" s="9">
        <v>613.00198811999996</v>
      </c>
      <c r="S16278" s="9">
        <v>613.00198811999996</v>
      </c>
      <c r="T16278" s="9">
        <v>608.99936331999902</v>
      </c>
    </row>
    <row r="16279" spans="1:20" x14ac:dyDescent="0.35">
      <c r="A16279">
        <f t="shared" si="496"/>
        <v>16279</v>
      </c>
      <c r="B16279" s="3" t="s">
        <v>1038</v>
      </c>
      <c r="C16279" s="3" t="s">
        <v>75</v>
      </c>
      <c r="D16279" s="3" t="s">
        <v>52</v>
      </c>
      <c r="E16279">
        <v>2022</v>
      </c>
      <c r="F16279" s="3" t="str">
        <f t="shared" si="495"/>
        <v>RCElevROCK I2022</v>
      </c>
      <c r="G16279" s="9">
        <v>608.99936331999902</v>
      </c>
      <c r="H16279" s="9">
        <v>608.99936331999902</v>
      </c>
      <c r="I16279" s="9">
        <v>608.99936331999902</v>
      </c>
      <c r="J16279" s="9">
        <v>613.00198811999996</v>
      </c>
      <c r="K16279" s="9">
        <v>613.00198811999996</v>
      </c>
      <c r="L16279" s="9">
        <v>613.00198811999996</v>
      </c>
      <c r="M16279" s="9">
        <v>611.35172560000001</v>
      </c>
      <c r="N16279" s="9">
        <v>608.99936331999902</v>
      </c>
      <c r="O16279" s="9">
        <v>613.00198811999996</v>
      </c>
      <c r="P16279" s="9">
        <v>610.89240799999902</v>
      </c>
      <c r="Q16279" s="9">
        <v>608.99936331999902</v>
      </c>
      <c r="R16279" s="9">
        <v>613.00198811999996</v>
      </c>
      <c r="S16279" s="9">
        <v>608.99936331999902</v>
      </c>
      <c r="T16279" s="9">
        <v>608.99936331999902</v>
      </c>
    </row>
    <row r="16280" spans="1:20" x14ac:dyDescent="0.35">
      <c r="A16280">
        <f t="shared" si="496"/>
        <v>16280</v>
      </c>
      <c r="B16280" s="3" t="s">
        <v>1038</v>
      </c>
      <c r="C16280" s="3" t="s">
        <v>75</v>
      </c>
      <c r="D16280" s="3" t="s">
        <v>52</v>
      </c>
      <c r="E16280">
        <v>2023</v>
      </c>
      <c r="F16280" s="3" t="str">
        <f t="shared" si="495"/>
        <v>RCElevROCK I2023</v>
      </c>
      <c r="G16280" s="9">
        <v>611.59122692000005</v>
      </c>
      <c r="H16280" s="9">
        <v>613.00198811999996</v>
      </c>
      <c r="I16280" s="9">
        <v>613.00198811999996</v>
      </c>
      <c r="J16280" s="9">
        <v>610.92849723999996</v>
      </c>
      <c r="K16280" s="9">
        <v>613.00198811999996</v>
      </c>
      <c r="L16280" s="9">
        <v>611.99148939999998</v>
      </c>
      <c r="M16280" s="9">
        <v>613.00198811999996</v>
      </c>
      <c r="N16280" s="9">
        <v>608.99936331999902</v>
      </c>
      <c r="O16280" s="9">
        <v>608.99936331999902</v>
      </c>
      <c r="P16280" s="9">
        <v>608.99936331999902</v>
      </c>
      <c r="Q16280" s="9">
        <v>608.99936331999902</v>
      </c>
      <c r="R16280" s="9">
        <v>608.99936331999902</v>
      </c>
      <c r="S16280" s="9">
        <v>608.99936331999902</v>
      </c>
      <c r="T16280" s="9">
        <v>608.99936331999902</v>
      </c>
    </row>
    <row r="16281" spans="1:20" x14ac:dyDescent="0.35">
      <c r="A16281">
        <f t="shared" si="496"/>
        <v>16281</v>
      </c>
      <c r="B16281" s="3" t="s">
        <v>1038</v>
      </c>
      <c r="C16281" s="3" t="s">
        <v>75</v>
      </c>
      <c r="D16281" s="3" t="s">
        <v>52</v>
      </c>
      <c r="E16281">
        <v>2024</v>
      </c>
      <c r="F16281" s="3" t="str">
        <f t="shared" si="495"/>
        <v>RCElevROCK I2024</v>
      </c>
      <c r="G16281" s="9">
        <v>608.99936331999902</v>
      </c>
      <c r="H16281" s="9">
        <v>613.00198811999996</v>
      </c>
      <c r="I16281" s="9">
        <v>608.99936331999902</v>
      </c>
      <c r="J16281" s="9">
        <v>610.74805103999995</v>
      </c>
      <c r="K16281" s="9">
        <v>611.15487519999999</v>
      </c>
      <c r="L16281" s="9">
        <v>613.00198811999996</v>
      </c>
      <c r="M16281" s="9">
        <v>612.23755240000003</v>
      </c>
      <c r="N16281" s="9">
        <v>608.99936331999902</v>
      </c>
      <c r="O16281" s="9">
        <v>613.00198811999996</v>
      </c>
      <c r="P16281" s="9">
        <v>608.99936331999902</v>
      </c>
      <c r="Q16281" s="9">
        <v>612.73295924000001</v>
      </c>
      <c r="R16281" s="9">
        <v>613.00198811999996</v>
      </c>
      <c r="S16281" s="9">
        <v>608.99936331999902</v>
      </c>
      <c r="T16281" s="9">
        <v>608.99936331999902</v>
      </c>
    </row>
    <row r="16282" spans="1:20" x14ac:dyDescent="0.35">
      <c r="A16282">
        <f t="shared" si="496"/>
        <v>16282</v>
      </c>
      <c r="B16282" s="3" t="s">
        <v>1038</v>
      </c>
      <c r="C16282" s="3" t="s">
        <v>75</v>
      </c>
      <c r="D16282" s="3" t="s">
        <v>52</v>
      </c>
      <c r="E16282">
        <v>2025</v>
      </c>
      <c r="F16282" s="3" t="str">
        <f t="shared" si="495"/>
        <v>RCElevROCK I2025</v>
      </c>
      <c r="G16282" s="9">
        <v>613.00198811999996</v>
      </c>
      <c r="H16282" s="9">
        <v>613.00198811999996</v>
      </c>
      <c r="I16282" s="9">
        <v>608.99936331999902</v>
      </c>
      <c r="J16282" s="9">
        <v>609.01248668000005</v>
      </c>
      <c r="K16282" s="9">
        <v>613.00198811999996</v>
      </c>
      <c r="L16282" s="9">
        <v>613.00198811999996</v>
      </c>
      <c r="M16282" s="9">
        <v>613.00198811999996</v>
      </c>
      <c r="N16282" s="9">
        <v>612.72967840000001</v>
      </c>
      <c r="O16282" s="9">
        <v>610.71524263999902</v>
      </c>
      <c r="P16282" s="9">
        <v>613.00198811999996</v>
      </c>
      <c r="Q16282" s="9">
        <v>612.84122695999997</v>
      </c>
      <c r="R16282" s="9">
        <v>613.00198811999996</v>
      </c>
      <c r="S16282" s="9">
        <v>608.99936331999902</v>
      </c>
      <c r="T16282" s="9">
        <v>608.99936331999902</v>
      </c>
    </row>
    <row r="16283" spans="1:20" x14ac:dyDescent="0.35">
      <c r="A16283">
        <f t="shared" si="496"/>
        <v>16283</v>
      </c>
      <c r="B16283" s="3" t="s">
        <v>1038</v>
      </c>
      <c r="C16283" s="3" t="s">
        <v>75</v>
      </c>
      <c r="D16283" s="3" t="s">
        <v>52</v>
      </c>
      <c r="E16283">
        <v>2026</v>
      </c>
      <c r="F16283" s="3" t="str">
        <f t="shared" si="495"/>
        <v>RCElevROCK I2026</v>
      </c>
      <c r="G16283" s="9">
        <v>613.00198811999996</v>
      </c>
      <c r="H16283" s="9">
        <v>610.29529511999999</v>
      </c>
      <c r="I16283" s="9">
        <v>608.99936331999902</v>
      </c>
      <c r="J16283" s="9">
        <v>608.99936331999902</v>
      </c>
      <c r="K16283" s="9">
        <v>610.91209303999995</v>
      </c>
      <c r="L16283" s="9">
        <v>610.85631876000002</v>
      </c>
      <c r="M16283" s="9">
        <v>608.99936331999902</v>
      </c>
      <c r="N16283" s="9">
        <v>613.00198811999996</v>
      </c>
      <c r="O16283" s="9">
        <v>612.12600383999995</v>
      </c>
      <c r="P16283" s="9">
        <v>613.00198811999996</v>
      </c>
      <c r="Q16283" s="9">
        <v>608.99936331999902</v>
      </c>
      <c r="R16283" s="9">
        <v>608.99936331999902</v>
      </c>
      <c r="S16283" s="9">
        <v>608.99936331999902</v>
      </c>
      <c r="T16283" s="9">
        <v>608.99936331999902</v>
      </c>
    </row>
    <row r="16284" spans="1:20" x14ac:dyDescent="0.35">
      <c r="A16284">
        <f t="shared" si="496"/>
        <v>16284</v>
      </c>
      <c r="B16284" s="3" t="s">
        <v>1038</v>
      </c>
      <c r="C16284" s="3" t="s">
        <v>75</v>
      </c>
      <c r="D16284" s="3" t="s">
        <v>52</v>
      </c>
      <c r="E16284">
        <v>2027</v>
      </c>
      <c r="F16284" s="3" t="str">
        <f t="shared" si="495"/>
        <v>RCElevROCK I2027</v>
      </c>
      <c r="G16284" s="9">
        <v>608.99936331999902</v>
      </c>
      <c r="H16284" s="9">
        <v>608.99936331999902</v>
      </c>
      <c r="I16284" s="9">
        <v>613.00198811999996</v>
      </c>
      <c r="J16284" s="9">
        <v>608.99936331999902</v>
      </c>
      <c r="K16284" s="9">
        <v>613.00198811999996</v>
      </c>
      <c r="L16284" s="9">
        <v>613.00198811999996</v>
      </c>
      <c r="M16284" s="9">
        <v>611.33204056</v>
      </c>
      <c r="N16284" s="9">
        <v>608.99936331999902</v>
      </c>
      <c r="O16284" s="9">
        <v>613.00198811999996</v>
      </c>
      <c r="P16284" s="9">
        <v>608.99936331999902</v>
      </c>
      <c r="Q16284" s="9">
        <v>608.99936331999902</v>
      </c>
      <c r="R16284" s="9">
        <v>608.99936331999902</v>
      </c>
      <c r="S16284" s="9">
        <v>608.99936331999902</v>
      </c>
      <c r="T16284" s="9">
        <v>608.99936331999902</v>
      </c>
    </row>
    <row r="16285" spans="1:20" x14ac:dyDescent="0.35">
      <c r="A16285">
        <f t="shared" si="496"/>
        <v>16285</v>
      </c>
      <c r="B16285" s="3" t="s">
        <v>1038</v>
      </c>
      <c r="C16285" s="3" t="s">
        <v>75</v>
      </c>
      <c r="D16285" s="3" t="s">
        <v>52</v>
      </c>
      <c r="E16285">
        <v>2028</v>
      </c>
      <c r="F16285" s="3" t="str">
        <f t="shared" si="495"/>
        <v>RCElevROCK I2028</v>
      </c>
      <c r="G16285" s="9">
        <v>608.99936331999902</v>
      </c>
      <c r="H16285" s="9">
        <v>608.99936331999902</v>
      </c>
      <c r="I16285" s="9">
        <v>613.00198811999996</v>
      </c>
      <c r="J16285" s="9">
        <v>613.00198811999996</v>
      </c>
      <c r="K16285" s="9">
        <v>613.00198811999996</v>
      </c>
      <c r="L16285" s="9">
        <v>611.37141064000002</v>
      </c>
      <c r="M16285" s="9">
        <v>613.00198811999996</v>
      </c>
      <c r="N16285" s="9">
        <v>608.99936331999902</v>
      </c>
      <c r="O16285" s="9">
        <v>608.99936331999902</v>
      </c>
      <c r="P16285" s="9">
        <v>611.81104319999997</v>
      </c>
      <c r="Q16285" s="9">
        <v>608.99936331999902</v>
      </c>
      <c r="R16285" s="9">
        <v>608.99936331999902</v>
      </c>
      <c r="S16285" s="9">
        <v>608.99936331999902</v>
      </c>
      <c r="T16285" s="9">
        <v>608.99936331999902</v>
      </c>
    </row>
    <row r="16286" spans="1:20" x14ac:dyDescent="0.35">
      <c r="A16286">
        <f t="shared" si="496"/>
        <v>16286</v>
      </c>
      <c r="B16286" s="3" t="s">
        <v>1038</v>
      </c>
      <c r="C16286" s="3" t="s">
        <v>75</v>
      </c>
      <c r="D16286" s="3" t="s">
        <v>52</v>
      </c>
      <c r="E16286">
        <v>2029</v>
      </c>
      <c r="F16286" s="3" t="str">
        <f t="shared" si="495"/>
        <v>RCElevROCK I2029</v>
      </c>
      <c r="G16286" s="9">
        <v>613.00198811999996</v>
      </c>
      <c r="H16286" s="9">
        <v>613.00198811999996</v>
      </c>
      <c r="I16286" s="9">
        <v>608.99936331999902</v>
      </c>
      <c r="J16286" s="9">
        <v>608.99936331999902</v>
      </c>
      <c r="K16286" s="9">
        <v>608.99936331999902</v>
      </c>
      <c r="L16286" s="9">
        <v>608.99936331999902</v>
      </c>
      <c r="M16286" s="9">
        <v>612.00461275999999</v>
      </c>
      <c r="N16286" s="9">
        <v>608.99936331999902</v>
      </c>
      <c r="O16286" s="9">
        <v>611.84385159999999</v>
      </c>
      <c r="P16286" s="9">
        <v>608.99936331999902</v>
      </c>
      <c r="Q16286" s="9">
        <v>608.99936331999902</v>
      </c>
      <c r="R16286" s="9">
        <v>613.00198811999996</v>
      </c>
      <c r="S16286" s="9">
        <v>608.99936331999902</v>
      </c>
      <c r="T16286" s="9">
        <v>608.99936331999902</v>
      </c>
    </row>
    <row r="16287" spans="1:20" x14ac:dyDescent="0.35">
      <c r="A16287">
        <f t="shared" si="496"/>
        <v>16287</v>
      </c>
      <c r="B16287" s="3" t="s">
        <v>1038</v>
      </c>
      <c r="C16287" s="3" t="s">
        <v>86</v>
      </c>
      <c r="D16287" s="3" t="s">
        <v>52</v>
      </c>
      <c r="E16287">
        <v>2020</v>
      </c>
      <c r="F16287" s="3" t="str">
        <f t="shared" si="495"/>
        <v>RCQOutROCK I2020</v>
      </c>
      <c r="G16287" s="9">
        <v>76.113193365573295</v>
      </c>
      <c r="H16287" s="9">
        <v>149.14202335619501</v>
      </c>
      <c r="I16287" s="9">
        <v>169.01841043709899</v>
      </c>
      <c r="J16287" s="9">
        <v>149.53408174494101</v>
      </c>
      <c r="K16287" s="9">
        <v>140.329734921252</v>
      </c>
      <c r="L16287" s="9">
        <v>96.386404378311596</v>
      </c>
      <c r="M16287" s="9">
        <v>132.53193475913901</v>
      </c>
      <c r="N16287" s="9">
        <v>149.54702249094899</v>
      </c>
      <c r="O16287" s="9">
        <v>162.09869859950999</v>
      </c>
      <c r="P16287" s="9">
        <v>222.329678632406</v>
      </c>
      <c r="Q16287" s="9">
        <v>168.74073384390701</v>
      </c>
      <c r="R16287" s="9">
        <v>121.197839442627</v>
      </c>
      <c r="S16287" s="9">
        <v>98.163021520465193</v>
      </c>
      <c r="T16287" s="9">
        <v>79.606996023109701</v>
      </c>
    </row>
    <row r="16288" spans="1:20" x14ac:dyDescent="0.35">
      <c r="A16288">
        <f t="shared" si="496"/>
        <v>16288</v>
      </c>
      <c r="B16288" s="3" t="s">
        <v>1038</v>
      </c>
      <c r="C16288" s="3" t="s">
        <v>86</v>
      </c>
      <c r="D16288" s="3" t="s">
        <v>52</v>
      </c>
      <c r="E16288">
        <v>2021</v>
      </c>
      <c r="F16288" s="3" t="str">
        <f t="shared" si="495"/>
        <v>RCQOutROCK I2021</v>
      </c>
      <c r="G16288" s="9">
        <v>83.090896068740193</v>
      </c>
      <c r="H16288" s="9">
        <v>119.162806986386</v>
      </c>
      <c r="I16288" s="9">
        <v>130.636195160771</v>
      </c>
      <c r="J16288" s="9">
        <v>165.369824565285</v>
      </c>
      <c r="K16288" s="9">
        <v>160.36087232171599</v>
      </c>
      <c r="L16288" s="9">
        <v>150.52265168933701</v>
      </c>
      <c r="M16288" s="9">
        <v>163.353993688956</v>
      </c>
      <c r="N16288" s="9">
        <v>159.68233552382301</v>
      </c>
      <c r="O16288" s="9">
        <v>221.92663871595701</v>
      </c>
      <c r="P16288" s="9">
        <v>207.36509568725799</v>
      </c>
      <c r="Q16288" s="9">
        <v>245.54013731623201</v>
      </c>
      <c r="R16288" s="9">
        <v>183.784347420041</v>
      </c>
      <c r="S16288" s="9">
        <v>159.92669727644801</v>
      </c>
      <c r="T16288" s="9">
        <v>101.807253058643</v>
      </c>
    </row>
    <row r="16289" spans="1:20" x14ac:dyDescent="0.35">
      <c r="A16289">
        <f t="shared" si="496"/>
        <v>16289</v>
      </c>
      <c r="B16289" s="3" t="s">
        <v>1038</v>
      </c>
      <c r="C16289" s="3" t="s">
        <v>86</v>
      </c>
      <c r="D16289" s="3" t="s">
        <v>52</v>
      </c>
      <c r="E16289">
        <v>2022</v>
      </c>
      <c r="F16289" s="3" t="str">
        <f t="shared" si="495"/>
        <v>RCQOutROCK I2022</v>
      </c>
      <c r="G16289" s="9">
        <v>89.812074158121604</v>
      </c>
      <c r="H16289" s="9">
        <v>107.000520243425</v>
      </c>
      <c r="I16289" s="9">
        <v>121.22037740401601</v>
      </c>
      <c r="J16289" s="9">
        <v>172.45133515369599</v>
      </c>
      <c r="K16289" s="9">
        <v>211.33687606717899</v>
      </c>
      <c r="L16289" s="9">
        <v>160.47943981473199</v>
      </c>
      <c r="M16289" s="9">
        <v>110.329188078397</v>
      </c>
      <c r="N16289" s="9">
        <v>112.920993247523</v>
      </c>
      <c r="O16289" s="9">
        <v>149.74652413633299</v>
      </c>
      <c r="P16289" s="9">
        <v>187.43168556070799</v>
      </c>
      <c r="Q16289" s="9">
        <v>103.388332754723</v>
      </c>
      <c r="R16289" s="9">
        <v>87.636183317461501</v>
      </c>
      <c r="S16289" s="9">
        <v>72.554320297450602</v>
      </c>
      <c r="T16289" s="9">
        <v>53.874925967678401</v>
      </c>
    </row>
    <row r="16290" spans="1:20" x14ac:dyDescent="0.35">
      <c r="A16290">
        <f t="shared" si="496"/>
        <v>16290</v>
      </c>
      <c r="B16290" s="3" t="s">
        <v>1038</v>
      </c>
      <c r="C16290" s="3" t="s">
        <v>86</v>
      </c>
      <c r="D16290" s="3" t="s">
        <v>52</v>
      </c>
      <c r="E16290">
        <v>2023</v>
      </c>
      <c r="F16290" s="3" t="str">
        <f t="shared" si="495"/>
        <v>RCQOutROCK I2023</v>
      </c>
      <c r="G16290" s="9">
        <v>71.253790670524396</v>
      </c>
      <c r="H16290" s="9">
        <v>89.387504377053205</v>
      </c>
      <c r="I16290" s="9">
        <v>109.788358758795</v>
      </c>
      <c r="J16290" s="9">
        <v>155.935948888041</v>
      </c>
      <c r="K16290" s="9">
        <v>166.23195380177799</v>
      </c>
      <c r="L16290" s="9">
        <v>124.175469564121</v>
      </c>
      <c r="M16290" s="9">
        <v>125.699455025528</v>
      </c>
      <c r="N16290" s="9">
        <v>154.542018214878</v>
      </c>
      <c r="O16290" s="9">
        <v>141.09099489840901</v>
      </c>
      <c r="P16290" s="9">
        <v>144.94087895430499</v>
      </c>
      <c r="Q16290" s="9">
        <v>156.50945854714698</v>
      </c>
      <c r="R16290" s="9">
        <v>133.35394747122501</v>
      </c>
      <c r="S16290" s="9">
        <v>96.433817313511199</v>
      </c>
      <c r="T16290" s="9">
        <v>81.747855469373803</v>
      </c>
    </row>
    <row r="16291" spans="1:20" x14ac:dyDescent="0.35">
      <c r="A16291">
        <f t="shared" si="496"/>
        <v>16291</v>
      </c>
      <c r="B16291" s="3" t="s">
        <v>1038</v>
      </c>
      <c r="C16291" s="3" t="s">
        <v>86</v>
      </c>
      <c r="D16291" s="3" t="s">
        <v>52</v>
      </c>
      <c r="E16291">
        <v>2024</v>
      </c>
      <c r="F16291" s="3" t="str">
        <f t="shared" si="495"/>
        <v>RCQOutROCK I2024</v>
      </c>
      <c r="G16291" s="9">
        <v>103.29018392260301</v>
      </c>
      <c r="H16291" s="9">
        <v>143.91166850948201</v>
      </c>
      <c r="I16291" s="9">
        <v>142.60830006464201</v>
      </c>
      <c r="J16291" s="9">
        <v>153.58169702745701</v>
      </c>
      <c r="K16291" s="9">
        <v>127.29520907668601</v>
      </c>
      <c r="L16291" s="9">
        <v>106.560568953097</v>
      </c>
      <c r="M16291" s="9">
        <v>111.451009431195</v>
      </c>
      <c r="N16291" s="9">
        <v>116.72093963242099</v>
      </c>
      <c r="O16291" s="9">
        <v>124.60662273662101</v>
      </c>
      <c r="P16291" s="9">
        <v>132.98799392821601</v>
      </c>
      <c r="Q16291" s="9">
        <v>90.429031378044598</v>
      </c>
      <c r="R16291" s="9">
        <v>76.261654701766602</v>
      </c>
      <c r="S16291" s="9">
        <v>77.445807589245703</v>
      </c>
      <c r="T16291" s="9">
        <v>76.811179170897901</v>
      </c>
    </row>
    <row r="16292" spans="1:20" x14ac:dyDescent="0.35">
      <c r="A16292">
        <f t="shared" si="496"/>
        <v>16292</v>
      </c>
      <c r="B16292" s="3" t="s">
        <v>1038</v>
      </c>
      <c r="C16292" s="3" t="s">
        <v>86</v>
      </c>
      <c r="D16292" s="3" t="s">
        <v>52</v>
      </c>
      <c r="E16292">
        <v>2025</v>
      </c>
      <c r="F16292" s="3" t="str">
        <f t="shared" si="495"/>
        <v>RCQOutROCK I2025</v>
      </c>
      <c r="G16292" s="9">
        <v>70.127781385481299</v>
      </c>
      <c r="H16292" s="9">
        <v>88.857568681386894</v>
      </c>
      <c r="I16292" s="9">
        <v>118.67004775074599</v>
      </c>
      <c r="J16292" s="9">
        <v>142.95985485103</v>
      </c>
      <c r="K16292" s="9">
        <v>177.078915405369</v>
      </c>
      <c r="L16292" s="9">
        <v>134.61067026245399</v>
      </c>
      <c r="M16292" s="9">
        <v>114.96489795026901</v>
      </c>
      <c r="N16292" s="9">
        <v>145.61205641565999</v>
      </c>
      <c r="O16292" s="9">
        <v>194.672316670133</v>
      </c>
      <c r="P16292" s="9">
        <v>173.98122328173</v>
      </c>
      <c r="Q16292" s="9">
        <v>108.66319984713201</v>
      </c>
      <c r="R16292" s="9">
        <v>88.521760828246599</v>
      </c>
      <c r="S16292" s="9">
        <v>81.002491807199902</v>
      </c>
      <c r="T16292" s="9">
        <v>60.550273919959402</v>
      </c>
    </row>
    <row r="16293" spans="1:20" x14ac:dyDescent="0.35">
      <c r="A16293">
        <f t="shared" si="496"/>
        <v>16293</v>
      </c>
      <c r="B16293" s="3" t="s">
        <v>1038</v>
      </c>
      <c r="C16293" s="3" t="s">
        <v>86</v>
      </c>
      <c r="D16293" s="3" t="s">
        <v>52</v>
      </c>
      <c r="E16293">
        <v>2026</v>
      </c>
      <c r="F16293" s="3" t="str">
        <f t="shared" si="495"/>
        <v>RCQOutROCK I2026</v>
      </c>
      <c r="G16293" s="9">
        <v>66.010401561119807</v>
      </c>
      <c r="H16293" s="9">
        <v>153.79626381620099</v>
      </c>
      <c r="I16293" s="9">
        <v>188.18159154369704</v>
      </c>
      <c r="J16293" s="9">
        <v>208.17052456091</v>
      </c>
      <c r="K16293" s="9">
        <v>191.77328350568399</v>
      </c>
      <c r="L16293" s="9">
        <v>168.591149998253</v>
      </c>
      <c r="M16293" s="9">
        <v>170.21460609023799</v>
      </c>
      <c r="N16293" s="9">
        <v>204.70848779134701</v>
      </c>
      <c r="O16293" s="9">
        <v>190.605434463927</v>
      </c>
      <c r="P16293" s="9">
        <v>179.78670040742099</v>
      </c>
      <c r="Q16293" s="9">
        <v>114.079923865095</v>
      </c>
      <c r="R16293" s="9">
        <v>82.201117408912594</v>
      </c>
      <c r="S16293" s="9">
        <v>70.958228930112895</v>
      </c>
      <c r="T16293" s="9">
        <v>57.897127508627797</v>
      </c>
    </row>
    <row r="16294" spans="1:20" x14ac:dyDescent="0.35">
      <c r="A16294">
        <f t="shared" si="496"/>
        <v>16294</v>
      </c>
      <c r="B16294" s="3" t="s">
        <v>1038</v>
      </c>
      <c r="C16294" s="3" t="s">
        <v>86</v>
      </c>
      <c r="D16294" s="3" t="s">
        <v>52</v>
      </c>
      <c r="E16294">
        <v>2027</v>
      </c>
      <c r="F16294" s="3" t="str">
        <f t="shared" si="495"/>
        <v>RCQOutROCK I2027</v>
      </c>
      <c r="G16294" s="9">
        <v>67.600675806520499</v>
      </c>
      <c r="H16294" s="9">
        <v>92.123793098888996</v>
      </c>
      <c r="I16294" s="9">
        <v>92.794214478355798</v>
      </c>
      <c r="J16294" s="9">
        <v>108.17251964987599</v>
      </c>
      <c r="K16294" s="9">
        <v>113.414846186331</v>
      </c>
      <c r="L16294" s="9">
        <v>80.485731611427497</v>
      </c>
      <c r="M16294" s="9">
        <v>107.059079053077</v>
      </c>
      <c r="N16294" s="9">
        <v>112.888575513666</v>
      </c>
      <c r="O16294" s="9">
        <v>143.962770518578</v>
      </c>
      <c r="P16294" s="9">
        <v>118.485771097609</v>
      </c>
      <c r="Q16294" s="9">
        <v>82.174452326663896</v>
      </c>
      <c r="R16294" s="9">
        <v>82.401304607476902</v>
      </c>
      <c r="S16294" s="9">
        <v>80.829838950142104</v>
      </c>
      <c r="T16294" s="9">
        <v>69.962637745915998</v>
      </c>
    </row>
    <row r="16295" spans="1:20" x14ac:dyDescent="0.35">
      <c r="A16295">
        <f t="shared" si="496"/>
        <v>16295</v>
      </c>
      <c r="B16295" s="3" t="s">
        <v>1038</v>
      </c>
      <c r="C16295" s="3" t="s">
        <v>86</v>
      </c>
      <c r="D16295" s="3" t="s">
        <v>52</v>
      </c>
      <c r="E16295">
        <v>2028</v>
      </c>
      <c r="F16295" s="3" t="str">
        <f t="shared" si="495"/>
        <v>RCQOutROCK I2028</v>
      </c>
      <c r="G16295" s="9">
        <v>71.986482543085501</v>
      </c>
      <c r="H16295" s="9">
        <v>87.335037694013394</v>
      </c>
      <c r="I16295" s="9">
        <v>109.387707845707</v>
      </c>
      <c r="J16295" s="9">
        <v>115.428277378388</v>
      </c>
      <c r="K16295" s="9">
        <v>77.771556746619694</v>
      </c>
      <c r="L16295" s="9">
        <v>78.743753804187904</v>
      </c>
      <c r="M16295" s="9">
        <v>90.531852007370205</v>
      </c>
      <c r="N16295" s="9">
        <v>96.754755567757698</v>
      </c>
      <c r="O16295" s="9">
        <v>130.997050627833</v>
      </c>
      <c r="P16295" s="9">
        <v>112.739888365006</v>
      </c>
      <c r="Q16295" s="9">
        <v>68.551156711348796</v>
      </c>
      <c r="R16295" s="9">
        <v>89.913846289812199</v>
      </c>
      <c r="S16295" s="9">
        <v>82.255189143038095</v>
      </c>
      <c r="T16295" s="9">
        <v>45.8058135703345</v>
      </c>
    </row>
    <row r="16296" spans="1:20" x14ac:dyDescent="0.35">
      <c r="A16296">
        <f t="shared" si="496"/>
        <v>16296</v>
      </c>
      <c r="B16296" s="3" t="s">
        <v>1038</v>
      </c>
      <c r="C16296" s="3" t="s">
        <v>86</v>
      </c>
      <c r="D16296" s="3" t="s">
        <v>52</v>
      </c>
      <c r="E16296">
        <v>2029</v>
      </c>
      <c r="F16296" s="3" t="str">
        <f t="shared" si="495"/>
        <v>RCQOutROCK I2029</v>
      </c>
      <c r="G16296" s="9">
        <v>63.605583248509497</v>
      </c>
      <c r="H16296" s="9">
        <v>93.227703663187398</v>
      </c>
      <c r="I16296" s="9">
        <v>78.063033845466194</v>
      </c>
      <c r="J16296" s="9">
        <v>108.764345374399</v>
      </c>
      <c r="K16296" s="9">
        <v>88.350091006912507</v>
      </c>
      <c r="L16296" s="9">
        <v>90.288331705106003</v>
      </c>
      <c r="M16296" s="9">
        <v>134.007948898161</v>
      </c>
      <c r="N16296" s="9">
        <v>158.94532551251604</v>
      </c>
      <c r="O16296" s="9">
        <v>151.22301622158801</v>
      </c>
      <c r="P16296" s="9">
        <v>156.86997308155301</v>
      </c>
      <c r="Q16296" s="9">
        <v>112.848086387737</v>
      </c>
      <c r="R16296" s="9">
        <v>95.372787571662698</v>
      </c>
      <c r="S16296" s="9">
        <v>74.1397511027468</v>
      </c>
      <c r="T16296" s="9">
        <v>65.542712156602406</v>
      </c>
    </row>
    <row r="16297" spans="1:20" x14ac:dyDescent="0.35">
      <c r="A16297">
        <f t="shared" si="496"/>
        <v>16297</v>
      </c>
      <c r="B16297" s="3" t="s">
        <v>1038</v>
      </c>
      <c r="C16297" s="3" t="s">
        <v>95</v>
      </c>
      <c r="D16297" s="3" t="s">
        <v>52</v>
      </c>
      <c r="E16297">
        <v>2020</v>
      </c>
      <c r="F16297" s="3" t="str">
        <f t="shared" si="495"/>
        <v>RCSpillROCK I2020</v>
      </c>
      <c r="G16297" s="9">
        <v>0.72231980864542999</v>
      </c>
      <c r="H16297" s="9">
        <v>16.916004477511802</v>
      </c>
      <c r="I16297" s="9">
        <v>17.815397795070499</v>
      </c>
      <c r="J16297" s="9">
        <v>6.0620860839583299</v>
      </c>
      <c r="K16297" s="9">
        <v>3.5734122387682201</v>
      </c>
      <c r="L16297" s="9">
        <v>0.61151659054838703</v>
      </c>
      <c r="M16297" s="9">
        <v>8.8042250440598604</v>
      </c>
      <c r="N16297" s="9">
        <v>20.041738536390199</v>
      </c>
      <c r="O16297" s="9">
        <v>33.784237518007401</v>
      </c>
      <c r="P16297" s="9">
        <v>78.800101097973396</v>
      </c>
      <c r="Q16297" s="9">
        <v>50.965500586628899</v>
      </c>
      <c r="R16297" s="9">
        <v>24.652333581266799</v>
      </c>
      <c r="S16297" s="9">
        <v>8.0705804867734301</v>
      </c>
      <c r="T16297" s="9">
        <v>0.82434106338986102</v>
      </c>
    </row>
    <row r="16298" spans="1:20" x14ac:dyDescent="0.35">
      <c r="A16298">
        <f t="shared" si="496"/>
        <v>16298</v>
      </c>
      <c r="B16298" s="3" t="s">
        <v>1038</v>
      </c>
      <c r="C16298" s="3" t="s">
        <v>95</v>
      </c>
      <c r="D16298" s="3" t="s">
        <v>52</v>
      </c>
      <c r="E16298">
        <v>2021</v>
      </c>
      <c r="F16298" s="3" t="str">
        <f t="shared" si="495"/>
        <v>RCSpillROCK I2021</v>
      </c>
      <c r="G16298" s="9">
        <v>0.83884002020000004</v>
      </c>
      <c r="H16298" s="9">
        <v>1.5198368388860399</v>
      </c>
      <c r="I16298" s="9">
        <v>3.4249721102294401</v>
      </c>
      <c r="J16298" s="9">
        <v>22.390924963684601</v>
      </c>
      <c r="K16298" s="9">
        <v>18.833678511450501</v>
      </c>
      <c r="L16298" s="9">
        <v>21.614241580101201</v>
      </c>
      <c r="M16298" s="9">
        <v>18.744375650581301</v>
      </c>
      <c r="N16298" s="9">
        <v>31.319989878480101</v>
      </c>
      <c r="O16298" s="9">
        <v>79.3082324409351</v>
      </c>
      <c r="P16298" s="9">
        <v>73.955713973107294</v>
      </c>
      <c r="Q16298" s="9">
        <v>110.859846766112</v>
      </c>
      <c r="R16298" s="9">
        <v>44.4691233791388</v>
      </c>
      <c r="S16298" s="9">
        <v>15.030101215940199</v>
      </c>
      <c r="T16298" s="9">
        <v>0.995501274769652</v>
      </c>
    </row>
    <row r="16299" spans="1:20" x14ac:dyDescent="0.35">
      <c r="A16299">
        <f t="shared" si="496"/>
        <v>16299</v>
      </c>
      <c r="B16299" s="3" t="s">
        <v>1038</v>
      </c>
      <c r="C16299" s="3" t="s">
        <v>95</v>
      </c>
      <c r="D16299" s="3" t="s">
        <v>52</v>
      </c>
      <c r="E16299">
        <v>2022</v>
      </c>
      <c r="F16299" s="3" t="str">
        <f t="shared" si="495"/>
        <v>RCSpillROCK I2022</v>
      </c>
      <c r="G16299" s="9">
        <v>0.83267368798588703</v>
      </c>
      <c r="H16299" s="9">
        <v>1.2845607034083999</v>
      </c>
      <c r="I16299" s="9">
        <v>1.3094703441720801</v>
      </c>
      <c r="J16299" s="9">
        <v>29.562445967943798</v>
      </c>
      <c r="K16299" s="9">
        <v>59.500640070772903</v>
      </c>
      <c r="L16299" s="9">
        <v>25.1756361210977</v>
      </c>
      <c r="M16299" s="9">
        <v>0.53349449072791599</v>
      </c>
      <c r="N16299" s="9">
        <v>14.7881948512569</v>
      </c>
      <c r="O16299" s="9">
        <v>25.200995243982302</v>
      </c>
      <c r="P16299" s="9">
        <v>51.374716106965899</v>
      </c>
      <c r="Q16299" s="9">
        <v>21.042343455991599</v>
      </c>
      <c r="R16299" s="9">
        <v>18.3383770012673</v>
      </c>
      <c r="S16299" s="9">
        <v>5.7552510728115802</v>
      </c>
      <c r="T16299" s="9">
        <v>0.30108145952645798</v>
      </c>
    </row>
    <row r="16300" spans="1:20" x14ac:dyDescent="0.35">
      <c r="A16300">
        <f t="shared" si="496"/>
        <v>16300</v>
      </c>
      <c r="B16300" s="3" t="s">
        <v>1038</v>
      </c>
      <c r="C16300" s="3" t="s">
        <v>95</v>
      </c>
      <c r="D16300" s="3" t="s">
        <v>52</v>
      </c>
      <c r="E16300">
        <v>2023</v>
      </c>
      <c r="F16300" s="3" t="str">
        <f t="shared" si="495"/>
        <v>RCSpillROCK I2023</v>
      </c>
      <c r="G16300" s="9">
        <v>1.1911296912643099</v>
      </c>
      <c r="H16300" s="9">
        <v>1.32344168556298</v>
      </c>
      <c r="I16300" s="9">
        <v>1.5759687482743701</v>
      </c>
      <c r="J16300" s="9">
        <v>9.9140753133159194</v>
      </c>
      <c r="K16300" s="9">
        <v>17.1033369017578</v>
      </c>
      <c r="L16300" s="9">
        <v>4.2433839693522097</v>
      </c>
      <c r="M16300" s="9">
        <v>13.598173909131299</v>
      </c>
      <c r="N16300" s="9">
        <v>25.176433131314301</v>
      </c>
      <c r="O16300" s="9">
        <v>25.160689152723101</v>
      </c>
      <c r="P16300" s="9">
        <v>29.455797856783899</v>
      </c>
      <c r="Q16300" s="9">
        <v>33.6411591818839</v>
      </c>
      <c r="R16300" s="9">
        <v>27.625741017834098</v>
      </c>
      <c r="S16300" s="9">
        <v>7.8724399525415301</v>
      </c>
      <c r="T16300" s="9">
        <v>0.673699438916875</v>
      </c>
    </row>
    <row r="16301" spans="1:20" x14ac:dyDescent="0.35">
      <c r="A16301">
        <f t="shared" si="496"/>
        <v>16301</v>
      </c>
      <c r="B16301" s="3" t="s">
        <v>1038</v>
      </c>
      <c r="C16301" s="3" t="s">
        <v>95</v>
      </c>
      <c r="D16301" s="3" t="s">
        <v>52</v>
      </c>
      <c r="E16301">
        <v>2024</v>
      </c>
      <c r="F16301" s="3" t="str">
        <f t="shared" si="495"/>
        <v>RCSpillROCK I2024</v>
      </c>
      <c r="G16301" s="9">
        <v>1.5847636751907199</v>
      </c>
      <c r="H16301" s="9">
        <v>9.2560547793592995</v>
      </c>
      <c r="I16301" s="9">
        <v>3.2811491525526302</v>
      </c>
      <c r="J16301" s="9">
        <v>8.4826160652258</v>
      </c>
      <c r="K16301" s="9">
        <v>1.2231505814676999</v>
      </c>
      <c r="L16301" s="9">
        <v>1.02559691758736</v>
      </c>
      <c r="M16301" s="9">
        <v>1.1183632461963799</v>
      </c>
      <c r="N16301" s="9">
        <v>14.419423732854501</v>
      </c>
      <c r="O16301" s="9">
        <v>16.780201586903299</v>
      </c>
      <c r="P16301" s="9">
        <v>28.883421645229301</v>
      </c>
      <c r="Q16301" s="9">
        <v>19.387194383693</v>
      </c>
      <c r="R16301" s="9">
        <v>15.8802040637723</v>
      </c>
      <c r="S16301" s="9">
        <v>5.6157662806100204</v>
      </c>
      <c r="T16301" s="9">
        <v>1.3799137970989499</v>
      </c>
    </row>
    <row r="16302" spans="1:20" x14ac:dyDescent="0.35">
      <c r="A16302">
        <f t="shared" si="496"/>
        <v>16302</v>
      </c>
      <c r="B16302" s="3" t="s">
        <v>1038</v>
      </c>
      <c r="C16302" s="3" t="s">
        <v>95</v>
      </c>
      <c r="D16302" s="3" t="s">
        <v>52</v>
      </c>
      <c r="E16302">
        <v>2025</v>
      </c>
      <c r="F16302" s="3" t="str">
        <f t="shared" si="495"/>
        <v>RCSpillROCK I2025</v>
      </c>
      <c r="G16302" s="9">
        <v>1.7236654714473101</v>
      </c>
      <c r="H16302" s="9">
        <v>1.04423797350055</v>
      </c>
      <c r="I16302" s="9">
        <v>1.8617630535437499</v>
      </c>
      <c r="J16302" s="9">
        <v>8.5999484933005288</v>
      </c>
      <c r="K16302" s="9">
        <v>33.088550826635398</v>
      </c>
      <c r="L16302" s="9">
        <v>3.26406336164482</v>
      </c>
      <c r="M16302" s="9">
        <v>2.2578482202606902</v>
      </c>
      <c r="N16302" s="9">
        <v>20.2091005994101</v>
      </c>
      <c r="O16302" s="9">
        <v>50.488066596365698</v>
      </c>
      <c r="P16302" s="9">
        <v>46.1081857862441</v>
      </c>
      <c r="Q16302" s="9">
        <v>22.681264774577201</v>
      </c>
      <c r="R16302" s="9">
        <v>18.597383355096301</v>
      </c>
      <c r="S16302" s="9">
        <v>5.1379163881372296</v>
      </c>
      <c r="T16302" s="9">
        <v>0.71237449587305501</v>
      </c>
    </row>
    <row r="16303" spans="1:20" x14ac:dyDescent="0.35">
      <c r="A16303">
        <f t="shared" si="496"/>
        <v>16303</v>
      </c>
      <c r="B16303" s="3" t="s">
        <v>1038</v>
      </c>
      <c r="C16303" s="3" t="s">
        <v>95</v>
      </c>
      <c r="D16303" s="3" t="s">
        <v>52</v>
      </c>
      <c r="E16303">
        <v>2026</v>
      </c>
      <c r="F16303" s="3" t="str">
        <f t="shared" si="495"/>
        <v>RCSpillROCK I2026</v>
      </c>
      <c r="G16303" s="9">
        <v>0.87569021593770102</v>
      </c>
      <c r="H16303" s="9">
        <v>19.7396479453434</v>
      </c>
      <c r="I16303" s="9">
        <v>41.597528139461801</v>
      </c>
      <c r="J16303" s="9">
        <v>52.235503330991598</v>
      </c>
      <c r="K16303" s="9">
        <v>44.194124122148899</v>
      </c>
      <c r="L16303" s="9">
        <v>28.2468511641354</v>
      </c>
      <c r="M16303" s="9">
        <v>33.012149472059697</v>
      </c>
      <c r="N16303" s="9">
        <v>61.545619966175103</v>
      </c>
      <c r="O16303" s="9">
        <v>48.909440856616598</v>
      </c>
      <c r="P16303" s="9">
        <v>54.656211892919998</v>
      </c>
      <c r="Q16303" s="9">
        <v>26.406210901611999</v>
      </c>
      <c r="R16303" s="9">
        <v>18.2567009420959</v>
      </c>
      <c r="S16303" s="9">
        <v>5.3200231444518202</v>
      </c>
      <c r="T16303" s="9">
        <v>0.77813096358131895</v>
      </c>
    </row>
    <row r="16304" spans="1:20" x14ac:dyDescent="0.35">
      <c r="A16304">
        <f t="shared" si="496"/>
        <v>16304</v>
      </c>
      <c r="B16304" s="3" t="s">
        <v>1038</v>
      </c>
      <c r="C16304" s="3" t="s">
        <v>95</v>
      </c>
      <c r="D16304" s="3" t="s">
        <v>52</v>
      </c>
      <c r="E16304">
        <v>2027</v>
      </c>
      <c r="F16304" s="3" t="str">
        <f t="shared" si="495"/>
        <v>RCSpillROCK I2027</v>
      </c>
      <c r="G16304" s="9">
        <v>1.24348033968205</v>
      </c>
      <c r="H16304" s="9">
        <v>3.070014633595</v>
      </c>
      <c r="I16304" s="9">
        <v>1.7291067037718</v>
      </c>
      <c r="J16304" s="9">
        <v>2.1242342633477098</v>
      </c>
      <c r="K16304" s="9">
        <v>2.3384315164562501</v>
      </c>
      <c r="L16304" s="9">
        <v>1.70990830481982</v>
      </c>
      <c r="M16304" s="9">
        <v>0.78932520694513797</v>
      </c>
      <c r="N16304" s="9">
        <v>12.7651421891631</v>
      </c>
      <c r="O16304" s="9">
        <v>22.076852773137201</v>
      </c>
      <c r="P16304" s="9">
        <v>24.8324081138345</v>
      </c>
      <c r="Q16304" s="9">
        <v>17.440321205189399</v>
      </c>
      <c r="R16304" s="9">
        <v>18.093274532764799</v>
      </c>
      <c r="S16304" s="9">
        <v>4.1786873609605397</v>
      </c>
      <c r="T16304" s="9">
        <v>0.75822112094895799</v>
      </c>
    </row>
    <row r="16305" spans="1:20" x14ac:dyDescent="0.35">
      <c r="A16305">
        <f t="shared" si="496"/>
        <v>16305</v>
      </c>
      <c r="B16305" s="3" t="s">
        <v>1038</v>
      </c>
      <c r="C16305" s="3" t="s">
        <v>95</v>
      </c>
      <c r="D16305" s="3" t="s">
        <v>52</v>
      </c>
      <c r="E16305">
        <v>2028</v>
      </c>
      <c r="F16305" s="3" t="str">
        <f t="shared" si="495"/>
        <v>RCSpillROCK I2028</v>
      </c>
      <c r="G16305" s="9">
        <v>2.5396181662414601</v>
      </c>
      <c r="H16305" s="9">
        <v>1.49023477390326</v>
      </c>
      <c r="I16305" s="9">
        <v>3.5098966638195801</v>
      </c>
      <c r="J16305" s="9">
        <v>1.3674996577854801</v>
      </c>
      <c r="K16305" s="9">
        <v>1.14233137679791</v>
      </c>
      <c r="L16305" s="9">
        <v>1.13488566187735</v>
      </c>
      <c r="M16305" s="9">
        <v>1.4712608753966601</v>
      </c>
      <c r="N16305" s="9">
        <v>9.7786510669730493</v>
      </c>
      <c r="O16305" s="9">
        <v>18.630631608864299</v>
      </c>
      <c r="P16305" s="9">
        <v>21.957712142603601</v>
      </c>
      <c r="Q16305" s="9">
        <v>14.113941986117601</v>
      </c>
      <c r="R16305" s="9">
        <v>19.2301529900618</v>
      </c>
      <c r="S16305" s="9">
        <v>6.2869455544947899</v>
      </c>
      <c r="T16305" s="9">
        <v>0.38134699835895802</v>
      </c>
    </row>
    <row r="16306" spans="1:20" x14ac:dyDescent="0.35">
      <c r="A16306">
        <f t="shared" si="496"/>
        <v>16306</v>
      </c>
      <c r="B16306" s="3" t="s">
        <v>1038</v>
      </c>
      <c r="C16306" s="3" t="s">
        <v>95</v>
      </c>
      <c r="D16306" s="3" t="s">
        <v>52</v>
      </c>
      <c r="E16306">
        <v>2029</v>
      </c>
      <c r="F16306" s="3" t="str">
        <f t="shared" si="495"/>
        <v>RCSpillROCK I2029</v>
      </c>
      <c r="G16306" s="9">
        <v>1.4179566181224399</v>
      </c>
      <c r="H16306" s="9">
        <v>2.6213656619777002</v>
      </c>
      <c r="I16306" s="9">
        <v>2.0107589921499298</v>
      </c>
      <c r="J16306" s="9">
        <v>1.4194216238736499</v>
      </c>
      <c r="K16306" s="9">
        <v>0.454126225745833</v>
      </c>
      <c r="L16306" s="9">
        <v>4.9690953902511996</v>
      </c>
      <c r="M16306" s="9">
        <v>11.3271652774865</v>
      </c>
      <c r="N16306" s="9">
        <v>26.345193018087201</v>
      </c>
      <c r="O16306" s="9">
        <v>30.9513791707124</v>
      </c>
      <c r="P16306" s="9">
        <v>34.8599079601548</v>
      </c>
      <c r="Q16306" s="9">
        <v>23.442563137589399</v>
      </c>
      <c r="R16306" s="9">
        <v>19.282809262875201</v>
      </c>
      <c r="S16306" s="9">
        <v>5.3397296602972597</v>
      </c>
      <c r="T16306" s="9">
        <v>1.4419704069210399</v>
      </c>
    </row>
    <row r="16307" spans="1:20" x14ac:dyDescent="0.35">
      <c r="A16307">
        <f t="shared" si="496"/>
        <v>16307</v>
      </c>
      <c r="B16307" s="3" t="s">
        <v>1038</v>
      </c>
      <c r="C16307" s="3" t="s">
        <v>77</v>
      </c>
      <c r="D16307" s="3" t="s">
        <v>52</v>
      </c>
      <c r="E16307">
        <v>2020</v>
      </c>
      <c r="F16307" s="3" t="str">
        <f t="shared" si="495"/>
        <v>RCGenROCK I2020</v>
      </c>
      <c r="G16307" s="9">
        <v>223.908400643817</v>
      </c>
      <c r="H16307" s="9">
        <v>392.706961597222</v>
      </c>
      <c r="I16307" s="9">
        <v>449.068240541666</v>
      </c>
      <c r="J16307" s="9">
        <v>426.10721752688102</v>
      </c>
      <c r="K16307" s="9">
        <v>406.16179906249999</v>
      </c>
      <c r="L16307" s="9">
        <v>284.44826697715001</v>
      </c>
      <c r="M16307" s="9">
        <v>367.46725005555498</v>
      </c>
      <c r="N16307" s="9">
        <v>384.62643491666603</v>
      </c>
      <c r="O16307" s="9">
        <v>381.08977612903197</v>
      </c>
      <c r="P16307" s="9">
        <v>426.27792795833301</v>
      </c>
      <c r="Q16307" s="9">
        <v>349.78853965053702</v>
      </c>
      <c r="R16307" s="9">
        <v>286.73700443055498</v>
      </c>
      <c r="S16307" s="9">
        <v>267.571590645833</v>
      </c>
      <c r="T16307" s="9">
        <v>233.98177068888799</v>
      </c>
    </row>
    <row r="16308" spans="1:20" x14ac:dyDescent="0.35">
      <c r="A16308">
        <f t="shared" si="496"/>
        <v>16308</v>
      </c>
      <c r="B16308" s="3" t="s">
        <v>1038</v>
      </c>
      <c r="C16308" s="3" t="s">
        <v>77</v>
      </c>
      <c r="D16308" s="3" t="s">
        <v>52</v>
      </c>
      <c r="E16308">
        <v>2021</v>
      </c>
      <c r="F16308" s="3" t="str">
        <f t="shared" si="495"/>
        <v>RCGenROCK I2021</v>
      </c>
      <c r="G16308" s="9">
        <v>244.28586260752601</v>
      </c>
      <c r="H16308" s="9">
        <v>349.39574201388803</v>
      </c>
      <c r="I16308" s="9">
        <v>377.81333004166601</v>
      </c>
      <c r="J16308" s="9">
        <v>424.64274756720403</v>
      </c>
      <c r="K16308" s="9">
        <v>420.33114639880898</v>
      </c>
      <c r="L16308" s="9">
        <v>382.85375680172001</v>
      </c>
      <c r="M16308" s="9">
        <v>429.48586555555499</v>
      </c>
      <c r="N16308" s="9">
        <v>381.23198474999998</v>
      </c>
      <c r="O16308" s="9">
        <v>423.57203903225798</v>
      </c>
      <c r="P16308" s="9">
        <v>396.221300736111</v>
      </c>
      <c r="Q16308" s="9">
        <v>399.99604376344001</v>
      </c>
      <c r="R16308" s="9">
        <v>413.76164138888799</v>
      </c>
      <c r="S16308" s="9">
        <v>430.338222135416</v>
      </c>
      <c r="T16308" s="9">
        <v>299.40746385694399</v>
      </c>
    </row>
    <row r="16309" spans="1:20" x14ac:dyDescent="0.35">
      <c r="A16309">
        <f t="shared" si="496"/>
        <v>16309</v>
      </c>
      <c r="B16309" s="3" t="s">
        <v>1038</v>
      </c>
      <c r="C16309" s="3" t="s">
        <v>77</v>
      </c>
      <c r="D16309" s="3" t="s">
        <v>52</v>
      </c>
      <c r="E16309">
        <v>2022</v>
      </c>
      <c r="F16309" s="3" t="str">
        <f t="shared" ref="F16309:F16372" si="497">_xlfn.CONCAT(B16309,C16309,D16309,E16309)</f>
        <v>RCGenROCK I2022</v>
      </c>
      <c r="G16309" s="9">
        <v>264.26585942204298</v>
      </c>
      <c r="H16309" s="9">
        <v>313.97289231944399</v>
      </c>
      <c r="I16309" s="9">
        <v>356.13155</v>
      </c>
      <c r="J16309" s="9">
        <v>424.37539688172001</v>
      </c>
      <c r="K16309" s="9">
        <v>450.94870044642801</v>
      </c>
      <c r="L16309" s="9">
        <v>401.84788485215</v>
      </c>
      <c r="M16309" s="9">
        <v>326.089613222222</v>
      </c>
      <c r="N16309" s="9">
        <v>291.45114261111098</v>
      </c>
      <c r="O16309" s="9">
        <v>369.89615302594001</v>
      </c>
      <c r="P16309" s="9">
        <v>404.08454809722201</v>
      </c>
      <c r="Q16309" s="9">
        <v>244.56486369623599</v>
      </c>
      <c r="R16309" s="9">
        <v>205.81216028888801</v>
      </c>
      <c r="S16309" s="9">
        <v>198.39106420833301</v>
      </c>
      <c r="T16309" s="9">
        <v>159.11249521527699</v>
      </c>
    </row>
    <row r="16310" spans="1:20" x14ac:dyDescent="0.35">
      <c r="A16310">
        <f t="shared" si="496"/>
        <v>16310</v>
      </c>
      <c r="B16310" s="3" t="s">
        <v>1038</v>
      </c>
      <c r="C16310" s="3" t="s">
        <v>77</v>
      </c>
      <c r="D16310" s="3" t="s">
        <v>52</v>
      </c>
      <c r="E16310">
        <v>2023</v>
      </c>
      <c r="F16310" s="3" t="str">
        <f t="shared" si="497"/>
        <v>RCGenROCK I2023</v>
      </c>
      <c r="G16310" s="9">
        <v>208.083773790322</v>
      </c>
      <c r="H16310" s="9">
        <v>261.54735461111102</v>
      </c>
      <c r="I16310" s="9">
        <v>321.38733343055497</v>
      </c>
      <c r="J16310" s="9">
        <v>433.68027602150499</v>
      </c>
      <c r="K16310" s="9">
        <v>442.90716747023799</v>
      </c>
      <c r="L16310" s="9">
        <v>356.19437080645099</v>
      </c>
      <c r="M16310" s="9">
        <v>332.937138888888</v>
      </c>
      <c r="N16310" s="9">
        <v>384.21152325000003</v>
      </c>
      <c r="O16310" s="9">
        <v>344.30916049059101</v>
      </c>
      <c r="P16310" s="9">
        <v>342.986719763888</v>
      </c>
      <c r="Q16310" s="9">
        <v>364.91481895161201</v>
      </c>
      <c r="R16310" s="9">
        <v>314.009333305555</v>
      </c>
      <c r="S16310" s="9">
        <v>263.02440043489503</v>
      </c>
      <c r="T16310" s="9">
        <v>240.78749115416599</v>
      </c>
    </row>
    <row r="16311" spans="1:20" x14ac:dyDescent="0.35">
      <c r="A16311">
        <f t="shared" si="496"/>
        <v>16311</v>
      </c>
      <c r="B16311" s="3" t="s">
        <v>1038</v>
      </c>
      <c r="C16311" s="3" t="s">
        <v>77</v>
      </c>
      <c r="D16311" s="3" t="s">
        <v>52</v>
      </c>
      <c r="E16311">
        <v>2024</v>
      </c>
      <c r="F16311" s="3" t="str">
        <f t="shared" si="497"/>
        <v>RCGenROCK I2024</v>
      </c>
      <c r="G16311" s="9">
        <v>302.06171876344001</v>
      </c>
      <c r="H16311" s="9">
        <v>399.92276063888801</v>
      </c>
      <c r="I16311" s="9">
        <v>413.797265430555</v>
      </c>
      <c r="J16311" s="9">
        <v>430.93963305107502</v>
      </c>
      <c r="K16311" s="9">
        <v>374.42989043154699</v>
      </c>
      <c r="L16311" s="9">
        <v>313.43538624193502</v>
      </c>
      <c r="M16311" s="9">
        <v>327.68433955555503</v>
      </c>
      <c r="N16311" s="9">
        <v>303.83213545000001</v>
      </c>
      <c r="O16311" s="9">
        <v>320.240914112903</v>
      </c>
      <c r="P16311" s="9">
        <v>309.18703986111097</v>
      </c>
      <c r="Q16311" s="9">
        <v>210.99191028494599</v>
      </c>
      <c r="R16311" s="9">
        <v>179.33091862500001</v>
      </c>
      <c r="S16311" s="9">
        <v>213.332902684895</v>
      </c>
      <c r="T16311" s="9">
        <v>224.02828079444399</v>
      </c>
    </row>
    <row r="16312" spans="1:20" x14ac:dyDescent="0.35">
      <c r="A16312">
        <f t="shared" si="496"/>
        <v>16312</v>
      </c>
      <c r="B16312" s="3" t="s">
        <v>1038</v>
      </c>
      <c r="C16312" s="3" t="s">
        <v>77</v>
      </c>
      <c r="D16312" s="3" t="s">
        <v>52</v>
      </c>
      <c r="E16312">
        <v>2025</v>
      </c>
      <c r="F16312" s="3" t="str">
        <f t="shared" si="497"/>
        <v>RCGenROCK I2025</v>
      </c>
      <c r="G16312" s="9">
        <v>203.157959598118</v>
      </c>
      <c r="H16312" s="9">
        <v>260.802713505555</v>
      </c>
      <c r="I16312" s="9">
        <v>346.91689025972198</v>
      </c>
      <c r="J16312" s="9">
        <v>399.04461719085998</v>
      </c>
      <c r="K16312" s="9">
        <v>427.64670918154701</v>
      </c>
      <c r="L16312" s="9">
        <v>390.095100591397</v>
      </c>
      <c r="M16312" s="9">
        <v>334.73622800555501</v>
      </c>
      <c r="N16312" s="9">
        <v>372.44264813888799</v>
      </c>
      <c r="O16312" s="9">
        <v>428.22253424731099</v>
      </c>
      <c r="P16312" s="9">
        <v>379.778560458333</v>
      </c>
      <c r="Q16312" s="9">
        <v>255.363525147849</v>
      </c>
      <c r="R16312" s="9">
        <v>207.67312143611099</v>
      </c>
      <c r="S16312" s="9">
        <v>225.31531015833301</v>
      </c>
      <c r="T16312" s="9">
        <v>177.71653047361099</v>
      </c>
    </row>
    <row r="16313" spans="1:20" x14ac:dyDescent="0.35">
      <c r="A16313">
        <f t="shared" si="496"/>
        <v>16313</v>
      </c>
      <c r="B16313" s="3" t="s">
        <v>1038</v>
      </c>
      <c r="C16313" s="3" t="s">
        <v>77</v>
      </c>
      <c r="D16313" s="3" t="s">
        <v>52</v>
      </c>
      <c r="E16313">
        <v>2026</v>
      </c>
      <c r="F16313" s="3" t="str">
        <f t="shared" si="497"/>
        <v>RCGenROCK I2026</v>
      </c>
      <c r="G16313" s="9">
        <v>193.447929287634</v>
      </c>
      <c r="H16313" s="9">
        <v>398.14375126388802</v>
      </c>
      <c r="I16313" s="9">
        <v>435.35010388888799</v>
      </c>
      <c r="J16313" s="9">
        <v>463.122059811827</v>
      </c>
      <c r="K16313" s="9">
        <v>438.305318184523</v>
      </c>
      <c r="L16313" s="9">
        <v>416.81797482526798</v>
      </c>
      <c r="M16313" s="9">
        <v>407.48684138888802</v>
      </c>
      <c r="N16313" s="9">
        <v>425.18904877777697</v>
      </c>
      <c r="O16313" s="9">
        <v>420.83245552822501</v>
      </c>
      <c r="P16313" s="9">
        <v>371.63329499583301</v>
      </c>
      <c r="Q16313" s="9">
        <v>260.388002163978</v>
      </c>
      <c r="R16313" s="9">
        <v>189.91274219444401</v>
      </c>
      <c r="S16313" s="9">
        <v>194.94328028906199</v>
      </c>
      <c r="T16313" s="9">
        <v>169.641480248611</v>
      </c>
    </row>
    <row r="16314" spans="1:20" x14ac:dyDescent="0.35">
      <c r="A16314">
        <f t="shared" si="496"/>
        <v>16314</v>
      </c>
      <c r="B16314" s="3" t="s">
        <v>1038</v>
      </c>
      <c r="C16314" s="3" t="s">
        <v>77</v>
      </c>
      <c r="D16314" s="3" t="s">
        <v>52</v>
      </c>
      <c r="E16314">
        <v>2027</v>
      </c>
      <c r="F16314" s="3" t="str">
        <f t="shared" si="497"/>
        <v>RCGenROCK I2027</v>
      </c>
      <c r="G16314" s="9">
        <v>197.07867621291601</v>
      </c>
      <c r="H16314" s="9">
        <v>264.48677304166603</v>
      </c>
      <c r="I16314" s="9">
        <v>270.46045641666598</v>
      </c>
      <c r="J16314" s="9">
        <v>314.95995947580599</v>
      </c>
      <c r="K16314" s="9">
        <v>329.893308229166</v>
      </c>
      <c r="L16314" s="9">
        <v>233.96158960026801</v>
      </c>
      <c r="M16314" s="9">
        <v>315.617672305555</v>
      </c>
      <c r="N16314" s="9">
        <v>297.36326799722201</v>
      </c>
      <c r="O16314" s="9">
        <v>361.99717903225797</v>
      </c>
      <c r="P16314" s="9">
        <v>278.14728293055498</v>
      </c>
      <c r="Q16314" s="9">
        <v>192.25820021505299</v>
      </c>
      <c r="R16314" s="9">
        <v>190.992700875</v>
      </c>
      <c r="S16314" s="9">
        <v>227.65141123697899</v>
      </c>
      <c r="T16314" s="9">
        <v>205.53477985861099</v>
      </c>
    </row>
    <row r="16315" spans="1:20" x14ac:dyDescent="0.35">
      <c r="A16315">
        <f t="shared" si="496"/>
        <v>16315</v>
      </c>
      <c r="B16315" s="3" t="s">
        <v>1038</v>
      </c>
      <c r="C16315" s="3" t="s">
        <v>77</v>
      </c>
      <c r="D16315" s="3" t="s">
        <v>52</v>
      </c>
      <c r="E16315">
        <v>2028</v>
      </c>
      <c r="F16315" s="3" t="str">
        <f t="shared" si="497"/>
        <v>RCGenROCK I2028</v>
      </c>
      <c r="G16315" s="9">
        <v>206.25484930645101</v>
      </c>
      <c r="H16315" s="9">
        <v>254.95624232499901</v>
      </c>
      <c r="I16315" s="9">
        <v>314.45373129166597</v>
      </c>
      <c r="J16315" s="9">
        <v>338.75675530241898</v>
      </c>
      <c r="K16315" s="9">
        <v>227.58629120223199</v>
      </c>
      <c r="L16315" s="9">
        <v>230.49579787096701</v>
      </c>
      <c r="M16315" s="9">
        <v>264.50701883333301</v>
      </c>
      <c r="N16315" s="9">
        <v>258.31617966666602</v>
      </c>
      <c r="O16315" s="9">
        <v>333.724580913978</v>
      </c>
      <c r="P16315" s="9">
        <v>269.61998640277699</v>
      </c>
      <c r="Q16315" s="9">
        <v>161.676718729838</v>
      </c>
      <c r="R16315" s="9">
        <v>209.9281809</v>
      </c>
      <c r="S16315" s="9">
        <v>225.62314507812499</v>
      </c>
      <c r="T16315" s="9">
        <v>134.909133363888</v>
      </c>
    </row>
    <row r="16316" spans="1:20" x14ac:dyDescent="0.35">
      <c r="A16316">
        <f t="shared" si="496"/>
        <v>16316</v>
      </c>
      <c r="B16316" s="3" t="s">
        <v>1038</v>
      </c>
      <c r="C16316" s="3" t="s">
        <v>77</v>
      </c>
      <c r="D16316" s="3" t="s">
        <v>52</v>
      </c>
      <c r="E16316">
        <v>2029</v>
      </c>
      <c r="F16316" s="3" t="str">
        <f t="shared" si="497"/>
        <v>RCGenROCK I2029</v>
      </c>
      <c r="G16316" s="9">
        <v>184.69518374999899</v>
      </c>
      <c r="H16316" s="9">
        <v>269.097824541666</v>
      </c>
      <c r="I16316" s="9">
        <v>225.872822455555</v>
      </c>
      <c r="J16316" s="9">
        <v>318.810924236559</v>
      </c>
      <c r="K16316" s="9">
        <v>261.04811578868998</v>
      </c>
      <c r="L16316" s="9">
        <v>253.395337432795</v>
      </c>
      <c r="M16316" s="9">
        <v>364.35792683333301</v>
      </c>
      <c r="N16316" s="9">
        <v>393.81798734444402</v>
      </c>
      <c r="O16316" s="9">
        <v>357.20281797042998</v>
      </c>
      <c r="P16316" s="9">
        <v>362.36569723611098</v>
      </c>
      <c r="Q16316" s="9">
        <v>265.531435416666</v>
      </c>
      <c r="R16316" s="9">
        <v>225.984687512222</v>
      </c>
      <c r="S16316" s="9">
        <v>204.33380121614499</v>
      </c>
      <c r="T16316" s="9">
        <v>190.37704674861101</v>
      </c>
    </row>
    <row r="16317" spans="1:20" x14ac:dyDescent="0.35">
      <c r="A16317">
        <f t="shared" si="496"/>
        <v>16317</v>
      </c>
      <c r="B16317" s="3" t="s">
        <v>1038</v>
      </c>
      <c r="C16317" s="3" t="s">
        <v>75</v>
      </c>
      <c r="D16317" s="3" t="s">
        <v>27</v>
      </c>
      <c r="E16317">
        <v>2020</v>
      </c>
      <c r="F16317" s="3" t="str">
        <f t="shared" si="497"/>
        <v>RCElevS SLOC2020</v>
      </c>
      <c r="G16317" s="9" t="e">
        <v>#N/A</v>
      </c>
      <c r="H16317" s="9" t="e">
        <v>#N/A</v>
      </c>
      <c r="I16317" s="9" t="e">
        <v>#N/A</v>
      </c>
      <c r="J16317" s="9" t="e">
        <v>#N/A</v>
      </c>
      <c r="K16317" s="9" t="e">
        <v>#N/A</v>
      </c>
      <c r="L16317" s="9" t="e">
        <v>#N/A</v>
      </c>
      <c r="M16317" s="9" t="e">
        <v>#N/A</v>
      </c>
      <c r="N16317" s="9" t="e">
        <v>#N/A</v>
      </c>
      <c r="O16317" s="9" t="e">
        <v>#N/A</v>
      </c>
      <c r="P16317" s="9" t="e">
        <v>#N/A</v>
      </c>
      <c r="Q16317" s="9" t="e">
        <v>#N/A</v>
      </c>
      <c r="R16317" s="9" t="e">
        <v>#N/A</v>
      </c>
      <c r="S16317" s="9" t="e">
        <v>#N/A</v>
      </c>
      <c r="T16317" s="9" t="e">
        <v>#N/A</v>
      </c>
    </row>
    <row r="16318" spans="1:20" x14ac:dyDescent="0.35">
      <c r="A16318">
        <f t="shared" si="496"/>
        <v>16318</v>
      </c>
      <c r="B16318" s="3" t="s">
        <v>1038</v>
      </c>
      <c r="C16318" s="3" t="s">
        <v>75</v>
      </c>
      <c r="D16318" s="3" t="s">
        <v>27</v>
      </c>
      <c r="E16318">
        <v>2021</v>
      </c>
      <c r="F16318" s="3" t="str">
        <f t="shared" si="497"/>
        <v>RCElevS SLOC2021</v>
      </c>
      <c r="G16318" s="9" t="e">
        <v>#N/A</v>
      </c>
      <c r="H16318" s="9" t="e">
        <v>#N/A</v>
      </c>
      <c r="I16318" s="9" t="e">
        <v>#N/A</v>
      </c>
      <c r="J16318" s="9" t="e">
        <v>#N/A</v>
      </c>
      <c r="K16318" s="9" t="e">
        <v>#N/A</v>
      </c>
      <c r="L16318" s="9" t="e">
        <v>#N/A</v>
      </c>
      <c r="M16318" s="9" t="e">
        <v>#N/A</v>
      </c>
      <c r="N16318" s="9" t="e">
        <v>#N/A</v>
      </c>
      <c r="O16318" s="9" t="e">
        <v>#N/A</v>
      </c>
      <c r="P16318" s="9" t="e">
        <v>#N/A</v>
      </c>
      <c r="Q16318" s="9" t="e">
        <v>#N/A</v>
      </c>
      <c r="R16318" s="9" t="e">
        <v>#N/A</v>
      </c>
      <c r="S16318" s="9" t="e">
        <v>#N/A</v>
      </c>
      <c r="T16318" s="9" t="e">
        <v>#N/A</v>
      </c>
    </row>
    <row r="16319" spans="1:20" x14ac:dyDescent="0.35">
      <c r="A16319">
        <f t="shared" si="496"/>
        <v>16319</v>
      </c>
      <c r="B16319" s="3" t="s">
        <v>1038</v>
      </c>
      <c r="C16319" s="3" t="s">
        <v>75</v>
      </c>
      <c r="D16319" s="3" t="s">
        <v>27</v>
      </c>
      <c r="E16319">
        <v>2022</v>
      </c>
      <c r="F16319" s="3" t="str">
        <f t="shared" si="497"/>
        <v>RCElevS SLOC2022</v>
      </c>
      <c r="G16319" s="9" t="e">
        <v>#N/A</v>
      </c>
      <c r="H16319" s="9" t="e">
        <v>#N/A</v>
      </c>
      <c r="I16319" s="9" t="e">
        <v>#N/A</v>
      </c>
      <c r="J16319" s="9" t="e">
        <v>#N/A</v>
      </c>
      <c r="K16319" s="9" t="e">
        <v>#N/A</v>
      </c>
      <c r="L16319" s="9" t="e">
        <v>#N/A</v>
      </c>
      <c r="M16319" s="9" t="e">
        <v>#N/A</v>
      </c>
      <c r="N16319" s="9" t="e">
        <v>#N/A</v>
      </c>
      <c r="O16319" s="9" t="e">
        <v>#N/A</v>
      </c>
      <c r="P16319" s="9" t="e">
        <v>#N/A</v>
      </c>
      <c r="Q16319" s="9" t="e">
        <v>#N/A</v>
      </c>
      <c r="R16319" s="9" t="e">
        <v>#N/A</v>
      </c>
      <c r="S16319" s="9" t="e">
        <v>#N/A</v>
      </c>
      <c r="T16319" s="9" t="e">
        <v>#N/A</v>
      </c>
    </row>
    <row r="16320" spans="1:20" x14ac:dyDescent="0.35">
      <c r="A16320">
        <f t="shared" si="496"/>
        <v>16320</v>
      </c>
      <c r="B16320" s="3" t="s">
        <v>1038</v>
      </c>
      <c r="C16320" s="3" t="s">
        <v>75</v>
      </c>
      <c r="D16320" s="3" t="s">
        <v>27</v>
      </c>
      <c r="E16320">
        <v>2023</v>
      </c>
      <c r="F16320" s="3" t="str">
        <f t="shared" si="497"/>
        <v>RCElevS SLOC2023</v>
      </c>
      <c r="G16320" s="9" t="e">
        <v>#N/A</v>
      </c>
      <c r="H16320" s="9" t="e">
        <v>#N/A</v>
      </c>
      <c r="I16320" s="9" t="e">
        <v>#N/A</v>
      </c>
      <c r="J16320" s="9" t="e">
        <v>#N/A</v>
      </c>
      <c r="K16320" s="9" t="e">
        <v>#N/A</v>
      </c>
      <c r="L16320" s="9" t="e">
        <v>#N/A</v>
      </c>
      <c r="M16320" s="9" t="e">
        <v>#N/A</v>
      </c>
      <c r="N16320" s="9" t="e">
        <v>#N/A</v>
      </c>
      <c r="O16320" s="9" t="e">
        <v>#N/A</v>
      </c>
      <c r="P16320" s="9" t="e">
        <v>#N/A</v>
      </c>
      <c r="Q16320" s="9" t="e">
        <v>#N/A</v>
      </c>
      <c r="R16320" s="9" t="e">
        <v>#N/A</v>
      </c>
      <c r="S16320" s="9" t="e">
        <v>#N/A</v>
      </c>
      <c r="T16320" s="9" t="e">
        <v>#N/A</v>
      </c>
    </row>
    <row r="16321" spans="1:20" x14ac:dyDescent="0.35">
      <c r="A16321">
        <f t="shared" si="496"/>
        <v>16321</v>
      </c>
      <c r="B16321" s="3" t="s">
        <v>1038</v>
      </c>
      <c r="C16321" s="3" t="s">
        <v>75</v>
      </c>
      <c r="D16321" s="3" t="s">
        <v>27</v>
      </c>
      <c r="E16321">
        <v>2024</v>
      </c>
      <c r="F16321" s="3" t="str">
        <f t="shared" si="497"/>
        <v>RCElevS SLOC2024</v>
      </c>
      <c r="G16321" s="9" t="e">
        <v>#N/A</v>
      </c>
      <c r="H16321" s="9" t="e">
        <v>#N/A</v>
      </c>
      <c r="I16321" s="9" t="e">
        <v>#N/A</v>
      </c>
      <c r="J16321" s="9" t="e">
        <v>#N/A</v>
      </c>
      <c r="K16321" s="9" t="e">
        <v>#N/A</v>
      </c>
      <c r="L16321" s="9" t="e">
        <v>#N/A</v>
      </c>
      <c r="M16321" s="9" t="e">
        <v>#N/A</v>
      </c>
      <c r="N16321" s="9" t="e">
        <v>#N/A</v>
      </c>
      <c r="O16321" s="9" t="e">
        <v>#N/A</v>
      </c>
      <c r="P16321" s="9" t="e">
        <v>#N/A</v>
      </c>
      <c r="Q16321" s="9" t="e">
        <v>#N/A</v>
      </c>
      <c r="R16321" s="9" t="e">
        <v>#N/A</v>
      </c>
      <c r="S16321" s="9" t="e">
        <v>#N/A</v>
      </c>
      <c r="T16321" s="9" t="e">
        <v>#N/A</v>
      </c>
    </row>
    <row r="16322" spans="1:20" x14ac:dyDescent="0.35">
      <c r="A16322">
        <f t="shared" si="496"/>
        <v>16322</v>
      </c>
      <c r="B16322" s="3" t="s">
        <v>1038</v>
      </c>
      <c r="C16322" s="3" t="s">
        <v>75</v>
      </c>
      <c r="D16322" s="3" t="s">
        <v>27</v>
      </c>
      <c r="E16322">
        <v>2025</v>
      </c>
      <c r="F16322" s="3" t="str">
        <f t="shared" si="497"/>
        <v>RCElevS SLOC2025</v>
      </c>
      <c r="G16322" s="9" t="e">
        <v>#N/A</v>
      </c>
      <c r="H16322" s="9" t="e">
        <v>#N/A</v>
      </c>
      <c r="I16322" s="9" t="e">
        <v>#N/A</v>
      </c>
      <c r="J16322" s="9" t="e">
        <v>#N/A</v>
      </c>
      <c r="K16322" s="9" t="e">
        <v>#N/A</v>
      </c>
      <c r="L16322" s="9" t="e">
        <v>#N/A</v>
      </c>
      <c r="M16322" s="9" t="e">
        <v>#N/A</v>
      </c>
      <c r="N16322" s="9" t="e">
        <v>#N/A</v>
      </c>
      <c r="O16322" s="9" t="e">
        <v>#N/A</v>
      </c>
      <c r="P16322" s="9" t="e">
        <v>#N/A</v>
      </c>
      <c r="Q16322" s="9" t="e">
        <v>#N/A</v>
      </c>
      <c r="R16322" s="9" t="e">
        <v>#N/A</v>
      </c>
      <c r="S16322" s="9" t="e">
        <v>#N/A</v>
      </c>
      <c r="T16322" s="9" t="e">
        <v>#N/A</v>
      </c>
    </row>
    <row r="16323" spans="1:20" x14ac:dyDescent="0.35">
      <c r="A16323">
        <f t="shared" ref="A16323:A16386" si="498">A16322+1</f>
        <v>16323</v>
      </c>
      <c r="B16323" s="3" t="s">
        <v>1038</v>
      </c>
      <c r="C16323" s="3" t="s">
        <v>75</v>
      </c>
      <c r="D16323" s="3" t="s">
        <v>27</v>
      </c>
      <c r="E16323">
        <v>2026</v>
      </c>
      <c r="F16323" s="3" t="str">
        <f t="shared" si="497"/>
        <v>RCElevS SLOC2026</v>
      </c>
      <c r="G16323" s="9" t="e">
        <v>#N/A</v>
      </c>
      <c r="H16323" s="9" t="e">
        <v>#N/A</v>
      </c>
      <c r="I16323" s="9" t="e">
        <v>#N/A</v>
      </c>
      <c r="J16323" s="9" t="e">
        <v>#N/A</v>
      </c>
      <c r="K16323" s="9" t="e">
        <v>#N/A</v>
      </c>
      <c r="L16323" s="9" t="e">
        <v>#N/A</v>
      </c>
      <c r="M16323" s="9" t="e">
        <v>#N/A</v>
      </c>
      <c r="N16323" s="9" t="e">
        <v>#N/A</v>
      </c>
      <c r="O16323" s="9" t="e">
        <v>#N/A</v>
      </c>
      <c r="P16323" s="9" t="e">
        <v>#N/A</v>
      </c>
      <c r="Q16323" s="9" t="e">
        <v>#N/A</v>
      </c>
      <c r="R16323" s="9" t="e">
        <v>#N/A</v>
      </c>
      <c r="S16323" s="9" t="e">
        <v>#N/A</v>
      </c>
      <c r="T16323" s="9" t="e">
        <v>#N/A</v>
      </c>
    </row>
    <row r="16324" spans="1:20" x14ac:dyDescent="0.35">
      <c r="A16324">
        <f t="shared" si="498"/>
        <v>16324</v>
      </c>
      <c r="B16324" s="3" t="s">
        <v>1038</v>
      </c>
      <c r="C16324" s="3" t="s">
        <v>75</v>
      </c>
      <c r="D16324" s="3" t="s">
        <v>27</v>
      </c>
      <c r="E16324">
        <v>2027</v>
      </c>
      <c r="F16324" s="3" t="str">
        <f t="shared" si="497"/>
        <v>RCElevS SLOC2027</v>
      </c>
      <c r="G16324" s="9" t="e">
        <v>#N/A</v>
      </c>
      <c r="H16324" s="9" t="e">
        <v>#N/A</v>
      </c>
      <c r="I16324" s="9" t="e">
        <v>#N/A</v>
      </c>
      <c r="J16324" s="9" t="e">
        <v>#N/A</v>
      </c>
      <c r="K16324" s="9" t="e">
        <v>#N/A</v>
      </c>
      <c r="L16324" s="9" t="e">
        <v>#N/A</v>
      </c>
      <c r="M16324" s="9" t="e">
        <v>#N/A</v>
      </c>
      <c r="N16324" s="9" t="e">
        <v>#N/A</v>
      </c>
      <c r="O16324" s="9" t="e">
        <v>#N/A</v>
      </c>
      <c r="P16324" s="9" t="e">
        <v>#N/A</v>
      </c>
      <c r="Q16324" s="9" t="e">
        <v>#N/A</v>
      </c>
      <c r="R16324" s="9" t="e">
        <v>#N/A</v>
      </c>
      <c r="S16324" s="9" t="e">
        <v>#N/A</v>
      </c>
      <c r="T16324" s="9" t="e">
        <v>#N/A</v>
      </c>
    </row>
    <row r="16325" spans="1:20" x14ac:dyDescent="0.35">
      <c r="A16325">
        <f t="shared" si="498"/>
        <v>16325</v>
      </c>
      <c r="B16325" s="3" t="s">
        <v>1038</v>
      </c>
      <c r="C16325" s="3" t="s">
        <v>75</v>
      </c>
      <c r="D16325" s="3" t="s">
        <v>27</v>
      </c>
      <c r="E16325">
        <v>2028</v>
      </c>
      <c r="F16325" s="3" t="str">
        <f t="shared" si="497"/>
        <v>RCElevS SLOC2028</v>
      </c>
      <c r="G16325" s="9" t="e">
        <v>#N/A</v>
      </c>
      <c r="H16325" s="9" t="e">
        <v>#N/A</v>
      </c>
      <c r="I16325" s="9" t="e">
        <v>#N/A</v>
      </c>
      <c r="J16325" s="9" t="e">
        <v>#N/A</v>
      </c>
      <c r="K16325" s="9" t="e">
        <v>#N/A</v>
      </c>
      <c r="L16325" s="9" t="e">
        <v>#N/A</v>
      </c>
      <c r="M16325" s="9" t="e">
        <v>#N/A</v>
      </c>
      <c r="N16325" s="9" t="e">
        <v>#N/A</v>
      </c>
      <c r="O16325" s="9" t="e">
        <v>#N/A</v>
      </c>
      <c r="P16325" s="9" t="e">
        <v>#N/A</v>
      </c>
      <c r="Q16325" s="9" t="e">
        <v>#N/A</v>
      </c>
      <c r="R16325" s="9" t="e">
        <v>#N/A</v>
      </c>
      <c r="S16325" s="9" t="e">
        <v>#N/A</v>
      </c>
      <c r="T16325" s="9" t="e">
        <v>#N/A</v>
      </c>
    </row>
    <row r="16326" spans="1:20" x14ac:dyDescent="0.35">
      <c r="A16326">
        <f t="shared" si="498"/>
        <v>16326</v>
      </c>
      <c r="B16326" s="3" t="s">
        <v>1038</v>
      </c>
      <c r="C16326" s="3" t="s">
        <v>75</v>
      </c>
      <c r="D16326" s="3" t="s">
        <v>27</v>
      </c>
      <c r="E16326">
        <v>2029</v>
      </c>
      <c r="F16326" s="3" t="str">
        <f t="shared" si="497"/>
        <v>RCElevS SLOC2029</v>
      </c>
      <c r="G16326" s="9" t="e">
        <v>#N/A</v>
      </c>
      <c r="H16326" s="9" t="e">
        <v>#N/A</v>
      </c>
      <c r="I16326" s="9" t="e">
        <v>#N/A</v>
      </c>
      <c r="J16326" s="9" t="e">
        <v>#N/A</v>
      </c>
      <c r="K16326" s="9" t="e">
        <v>#N/A</v>
      </c>
      <c r="L16326" s="9" t="e">
        <v>#N/A</v>
      </c>
      <c r="M16326" s="9" t="e">
        <v>#N/A</v>
      </c>
      <c r="N16326" s="9" t="e">
        <v>#N/A</v>
      </c>
      <c r="O16326" s="9" t="e">
        <v>#N/A</v>
      </c>
      <c r="P16326" s="9" t="e">
        <v>#N/A</v>
      </c>
      <c r="Q16326" s="9" t="e">
        <v>#N/A</v>
      </c>
      <c r="R16326" s="9" t="e">
        <v>#N/A</v>
      </c>
      <c r="S16326" s="9" t="e">
        <v>#N/A</v>
      </c>
      <c r="T16326" s="9" t="e">
        <v>#N/A</v>
      </c>
    </row>
    <row r="16327" spans="1:20" x14ac:dyDescent="0.35">
      <c r="A16327">
        <f t="shared" si="498"/>
        <v>16327</v>
      </c>
      <c r="B16327" s="3" t="s">
        <v>1038</v>
      </c>
      <c r="C16327" s="3" t="s">
        <v>86</v>
      </c>
      <c r="D16327" s="3" t="s">
        <v>27</v>
      </c>
      <c r="E16327">
        <v>2020</v>
      </c>
      <c r="F16327" s="3" t="str">
        <f t="shared" si="497"/>
        <v>RCQOutS SLOC2020</v>
      </c>
      <c r="G16327" s="9">
        <v>2.2768739567729099</v>
      </c>
      <c r="H16327" s="9">
        <v>6.7651673066215903</v>
      </c>
      <c r="I16327" s="9">
        <v>7.8457752343264504</v>
      </c>
      <c r="J16327" s="9">
        <v>6.0344439062263096</v>
      </c>
      <c r="K16327" s="9">
        <v>3.4379142656994701</v>
      </c>
      <c r="L16327" s="9">
        <v>4.05719403482862</v>
      </c>
      <c r="M16327" s="9">
        <v>3.7508793393565201</v>
      </c>
      <c r="N16327" s="9">
        <v>5.3328236892417999</v>
      </c>
      <c r="O16327" s="9">
        <v>8.4411179954104796</v>
      </c>
      <c r="P16327" s="9">
        <v>3.4145120681680501</v>
      </c>
      <c r="Q16327" s="9">
        <v>5.60969220109045</v>
      </c>
      <c r="R16327" s="9">
        <v>4.09510348291625</v>
      </c>
      <c r="S16327" s="9">
        <v>2.7564771470295502</v>
      </c>
      <c r="T16327" s="9">
        <v>2.6804997515075599</v>
      </c>
    </row>
    <row r="16328" spans="1:20" x14ac:dyDescent="0.35">
      <c r="A16328">
        <f t="shared" si="498"/>
        <v>16328</v>
      </c>
      <c r="B16328" s="3" t="s">
        <v>1038</v>
      </c>
      <c r="C16328" s="3" t="s">
        <v>86</v>
      </c>
      <c r="D16328" s="3" t="s">
        <v>27</v>
      </c>
      <c r="E16328">
        <v>2021</v>
      </c>
      <c r="F16328" s="3" t="str">
        <f t="shared" si="497"/>
        <v>RCQOutS SLOC2021</v>
      </c>
      <c r="G16328" s="9">
        <v>1.7206003568113499</v>
      </c>
      <c r="H16328" s="9">
        <v>4.6458049322314503</v>
      </c>
      <c r="I16328" s="9">
        <v>3.5424279427585401</v>
      </c>
      <c r="J16328" s="9">
        <v>5.4528248190873798</v>
      </c>
      <c r="K16328" s="9">
        <v>5.9489395403755196</v>
      </c>
      <c r="L16328" s="9">
        <v>4.0467439475467701</v>
      </c>
      <c r="M16328" s="9">
        <v>5.22297960521652</v>
      </c>
      <c r="N16328" s="9">
        <v>2.2240666573999999</v>
      </c>
      <c r="O16328" s="9">
        <v>2.4538213634158601</v>
      </c>
      <c r="P16328" s="9">
        <v>6.9215663532020804</v>
      </c>
      <c r="Q16328" s="9">
        <v>4.8134920150342699</v>
      </c>
      <c r="R16328" s="9">
        <v>8.2147794292763798</v>
      </c>
      <c r="S16328" s="9">
        <v>7.5456137995245998</v>
      </c>
      <c r="T16328" s="9">
        <v>3.57091571814217</v>
      </c>
    </row>
    <row r="16329" spans="1:20" x14ac:dyDescent="0.35">
      <c r="A16329">
        <f t="shared" si="498"/>
        <v>16329</v>
      </c>
      <c r="B16329" s="3" t="s">
        <v>1038</v>
      </c>
      <c r="C16329" s="3" t="s">
        <v>86</v>
      </c>
      <c r="D16329" s="3" t="s">
        <v>27</v>
      </c>
      <c r="E16329">
        <v>2022</v>
      </c>
      <c r="F16329" s="3" t="str">
        <f t="shared" si="497"/>
        <v>RCQOutS SLOC2022</v>
      </c>
      <c r="G16329" s="9">
        <v>2.3942573680309098</v>
      </c>
      <c r="H16329" s="9">
        <v>4.9217804795434699</v>
      </c>
      <c r="I16329" s="9">
        <v>4.6595031133726197</v>
      </c>
      <c r="J16329" s="9">
        <v>4.7831836594433499</v>
      </c>
      <c r="K16329" s="9">
        <v>5.7864119576687498</v>
      </c>
      <c r="L16329" s="9">
        <v>2.7074199281937501</v>
      </c>
      <c r="M16329" s="9">
        <v>2.56608431485486</v>
      </c>
      <c r="N16329" s="9">
        <v>4.8718699921237496</v>
      </c>
      <c r="O16329" s="9">
        <v>10.0557566848709</v>
      </c>
      <c r="P16329" s="9">
        <v>9.4600074854138096</v>
      </c>
      <c r="Q16329" s="9">
        <v>5.8115942343547697</v>
      </c>
      <c r="R16329" s="9">
        <v>1.3366285836876299</v>
      </c>
      <c r="S16329" s="9">
        <v>3.9826228835638799</v>
      </c>
      <c r="T16329" s="9">
        <v>1.3397173135368701</v>
      </c>
    </row>
    <row r="16330" spans="1:20" x14ac:dyDescent="0.35">
      <c r="A16330">
        <f t="shared" si="498"/>
        <v>16330</v>
      </c>
      <c r="B16330" s="3" t="s">
        <v>1038</v>
      </c>
      <c r="C16330" s="3" t="s">
        <v>86</v>
      </c>
      <c r="D16330" s="3" t="s">
        <v>27</v>
      </c>
      <c r="E16330">
        <v>2023</v>
      </c>
      <c r="F16330" s="3" t="str">
        <f t="shared" si="497"/>
        <v>RCQOutS SLOC2023</v>
      </c>
      <c r="G16330" s="9">
        <v>1.79276115697075</v>
      </c>
      <c r="H16330" s="9">
        <v>2.5697842374851998</v>
      </c>
      <c r="I16330" s="9">
        <v>4.6685917947214497</v>
      </c>
      <c r="J16330" s="9">
        <v>6.9534413964223099</v>
      </c>
      <c r="K16330" s="9">
        <v>4.7132798052072902</v>
      </c>
      <c r="L16330" s="9">
        <v>1.7707483486341</v>
      </c>
      <c r="M16330" s="9">
        <v>1.2889902172622201</v>
      </c>
      <c r="N16330" s="9">
        <v>4.7229031131127597</v>
      </c>
      <c r="O16330" s="9">
        <v>10.1887050162939</v>
      </c>
      <c r="P16330" s="9">
        <v>9.9085771004984107</v>
      </c>
      <c r="Q16330" s="9">
        <v>9.5529190603933305</v>
      </c>
      <c r="R16330" s="9">
        <v>6.2512600349101302</v>
      </c>
      <c r="S16330" s="9">
        <v>3.6102634114449201</v>
      </c>
      <c r="T16330" s="9">
        <v>2.67480469004947</v>
      </c>
    </row>
    <row r="16331" spans="1:20" x14ac:dyDescent="0.35">
      <c r="A16331">
        <f t="shared" si="498"/>
        <v>16331</v>
      </c>
      <c r="B16331" s="3" t="s">
        <v>1038</v>
      </c>
      <c r="C16331" s="3" t="s">
        <v>86</v>
      </c>
      <c r="D16331" s="3" t="s">
        <v>27</v>
      </c>
      <c r="E16331">
        <v>2024</v>
      </c>
      <c r="F16331" s="3" t="str">
        <f t="shared" si="497"/>
        <v>RCQOutS SLOC2024</v>
      </c>
      <c r="G16331" s="9">
        <v>2.7242204074761198</v>
      </c>
      <c r="H16331" s="9">
        <v>6.5320240637317299</v>
      </c>
      <c r="I16331" s="9">
        <v>4.2519182140234699</v>
      </c>
      <c r="J16331" s="9">
        <v>5.0317739597840001</v>
      </c>
      <c r="K16331" s="9">
        <v>2.19485458922391</v>
      </c>
      <c r="L16331" s="9">
        <v>2.76839686139704</v>
      </c>
      <c r="M16331" s="9">
        <v>3.73925442319138</v>
      </c>
      <c r="N16331" s="9">
        <v>3.4042970121475</v>
      </c>
      <c r="O16331" s="9">
        <v>9.4563979969671301</v>
      </c>
      <c r="P16331" s="9">
        <v>10.840325869300701</v>
      </c>
      <c r="Q16331" s="9">
        <v>3.68773998552627</v>
      </c>
      <c r="R16331" s="9">
        <v>2.1892064302363798</v>
      </c>
      <c r="S16331" s="9">
        <v>2.1868219409585898</v>
      </c>
      <c r="T16331" s="9">
        <v>2.86471299165673</v>
      </c>
    </row>
    <row r="16332" spans="1:20" x14ac:dyDescent="0.35">
      <c r="A16332">
        <f t="shared" si="498"/>
        <v>16332</v>
      </c>
      <c r="B16332" s="3" t="s">
        <v>1038</v>
      </c>
      <c r="C16332" s="3" t="s">
        <v>86</v>
      </c>
      <c r="D16332" s="3" t="s">
        <v>27</v>
      </c>
      <c r="E16332">
        <v>2025</v>
      </c>
      <c r="F16332" s="3" t="str">
        <f t="shared" si="497"/>
        <v>RCQOutS SLOC2025</v>
      </c>
      <c r="G16332" s="9">
        <v>1.9457750723438101</v>
      </c>
      <c r="H16332" s="9">
        <v>1.6067953515629101</v>
      </c>
      <c r="I16332" s="9">
        <v>3.7891845692944401</v>
      </c>
      <c r="J16332" s="9">
        <v>7.0426737862236299</v>
      </c>
      <c r="K16332" s="9">
        <v>6.4511745928807196</v>
      </c>
      <c r="L16332" s="9">
        <v>6.2220616180356796</v>
      </c>
      <c r="M16332" s="9">
        <v>3.8544880902461101</v>
      </c>
      <c r="N16332" s="9">
        <v>5.0754526396505497</v>
      </c>
      <c r="O16332" s="9">
        <v>10.325369612949</v>
      </c>
      <c r="P16332" s="9">
        <v>10.8312805716446</v>
      </c>
      <c r="Q16332" s="9">
        <v>2.83157125652022</v>
      </c>
      <c r="R16332" s="9">
        <v>1.6966182486847201</v>
      </c>
      <c r="S16332" s="9">
        <v>2.5367879975776</v>
      </c>
      <c r="T16332" s="9">
        <v>1.71770595202159</v>
      </c>
    </row>
    <row r="16333" spans="1:20" x14ac:dyDescent="0.35">
      <c r="A16333">
        <f t="shared" si="498"/>
        <v>16333</v>
      </c>
      <c r="B16333" s="3" t="s">
        <v>1038</v>
      </c>
      <c r="C16333" s="3" t="s">
        <v>86</v>
      </c>
      <c r="D16333" s="3" t="s">
        <v>27</v>
      </c>
      <c r="E16333">
        <v>2026</v>
      </c>
      <c r="F16333" s="3" t="str">
        <f t="shared" si="497"/>
        <v>RCQOutS SLOC2026</v>
      </c>
      <c r="G16333" s="9">
        <v>1.5127879491746601</v>
      </c>
      <c r="H16333" s="9">
        <v>8.5001175461664502</v>
      </c>
      <c r="I16333" s="9">
        <v>9.5468688048343697</v>
      </c>
      <c r="J16333" s="9">
        <v>7.3024316640271199</v>
      </c>
      <c r="K16333" s="9">
        <v>5.0019341131989501</v>
      </c>
      <c r="L16333" s="9">
        <v>4.90488148210685</v>
      </c>
      <c r="M16333" s="9">
        <v>2.7279749601805499</v>
      </c>
      <c r="N16333" s="9">
        <v>2.8692488899861099</v>
      </c>
      <c r="O16333" s="9">
        <v>2.5490088343764699</v>
      </c>
      <c r="P16333" s="9">
        <v>5.5394611215455498</v>
      </c>
      <c r="Q16333" s="9">
        <v>5.99006340118164</v>
      </c>
      <c r="R16333" s="9">
        <v>2.2060266145292999</v>
      </c>
      <c r="S16333" s="9">
        <v>2.0138263084178298</v>
      </c>
      <c r="T16333" s="9">
        <v>0.64890072305867996</v>
      </c>
    </row>
    <row r="16334" spans="1:20" x14ac:dyDescent="0.35">
      <c r="A16334">
        <f t="shared" si="498"/>
        <v>16334</v>
      </c>
      <c r="B16334" s="3" t="s">
        <v>1038</v>
      </c>
      <c r="C16334" s="3" t="s">
        <v>86</v>
      </c>
      <c r="D16334" s="3" t="s">
        <v>27</v>
      </c>
      <c r="E16334">
        <v>2027</v>
      </c>
      <c r="F16334" s="3" t="str">
        <f t="shared" si="497"/>
        <v>RCQOutS SLOC2027</v>
      </c>
      <c r="G16334" s="9">
        <v>1.5160754324926</v>
      </c>
      <c r="H16334" s="9">
        <v>2.1240959392108705</v>
      </c>
      <c r="I16334" s="9">
        <v>2.9376875044771502</v>
      </c>
      <c r="J16334" s="9">
        <v>2.4435604273561098</v>
      </c>
      <c r="K16334" s="9">
        <v>2.3511008656708801</v>
      </c>
      <c r="L16334" s="9">
        <v>2.6775509248313498</v>
      </c>
      <c r="M16334" s="9">
        <v>2.99609666877791</v>
      </c>
      <c r="N16334" s="9">
        <v>4.4944072934203696</v>
      </c>
      <c r="O16334" s="9">
        <v>9.7065015118346292</v>
      </c>
      <c r="P16334" s="9">
        <v>10.7756852967341</v>
      </c>
      <c r="Q16334" s="9">
        <v>4.5045622112486399</v>
      </c>
      <c r="R16334" s="9">
        <v>2.27625777476708</v>
      </c>
      <c r="S16334" s="9">
        <v>2.1565703532378899</v>
      </c>
      <c r="T16334" s="9">
        <v>1.5198160937759699</v>
      </c>
    </row>
    <row r="16335" spans="1:20" x14ac:dyDescent="0.35">
      <c r="A16335">
        <f t="shared" si="498"/>
        <v>16335</v>
      </c>
      <c r="B16335" s="3" t="s">
        <v>1038</v>
      </c>
      <c r="C16335" s="3" t="s">
        <v>86</v>
      </c>
      <c r="D16335" s="3" t="s">
        <v>27</v>
      </c>
      <c r="E16335">
        <v>2028</v>
      </c>
      <c r="F16335" s="3" t="str">
        <f t="shared" si="497"/>
        <v>RCQOutS SLOC2028</v>
      </c>
      <c r="G16335" s="9">
        <v>1.9000021402903799</v>
      </c>
      <c r="H16335" s="9">
        <v>2.92863777380756</v>
      </c>
      <c r="I16335" s="9">
        <v>3.4815977684424899</v>
      </c>
      <c r="J16335" s="9">
        <v>2.1197298783063698</v>
      </c>
      <c r="K16335" s="9">
        <v>2.1157029874939499</v>
      </c>
      <c r="L16335" s="9">
        <v>2.5443438757657399</v>
      </c>
      <c r="M16335" s="9">
        <v>2.6586901369787501</v>
      </c>
      <c r="N16335" s="9">
        <v>3.7974511123422201</v>
      </c>
      <c r="O16335" s="9">
        <v>9.7712776203710305</v>
      </c>
      <c r="P16335" s="9">
        <v>8.2701487331154002</v>
      </c>
      <c r="Q16335" s="9">
        <v>3.4139950818834599</v>
      </c>
      <c r="R16335" s="9">
        <v>3.6171440712098599</v>
      </c>
      <c r="S16335" s="9">
        <v>1.99248177435234</v>
      </c>
      <c r="T16335" s="9">
        <v>1.7579050331981201</v>
      </c>
    </row>
    <row r="16336" spans="1:20" x14ac:dyDescent="0.35">
      <c r="A16336">
        <f t="shared" si="498"/>
        <v>16336</v>
      </c>
      <c r="B16336" s="3" t="s">
        <v>1038</v>
      </c>
      <c r="C16336" s="3" t="s">
        <v>86</v>
      </c>
      <c r="D16336" s="3" t="s">
        <v>27</v>
      </c>
      <c r="E16336">
        <v>2029</v>
      </c>
      <c r="F16336" s="3" t="str">
        <f t="shared" si="497"/>
        <v>RCQOutS SLOC2029</v>
      </c>
      <c r="G16336" s="9">
        <v>1.51291385142163</v>
      </c>
      <c r="H16336" s="9">
        <v>2.55594187083963</v>
      </c>
      <c r="I16336" s="9">
        <v>2.28107813885486</v>
      </c>
      <c r="J16336" s="9">
        <v>3.2666055942265499</v>
      </c>
      <c r="K16336" s="9">
        <v>2.1338407070651</v>
      </c>
      <c r="L16336" s="9">
        <v>1.9287944101405301</v>
      </c>
      <c r="M16336" s="9">
        <v>2.79312680526726</v>
      </c>
      <c r="N16336" s="9">
        <v>3.9005352675393601</v>
      </c>
      <c r="O16336" s="9">
        <v>4.0435730692324503</v>
      </c>
      <c r="P16336" s="9">
        <v>10.409067294642901</v>
      </c>
      <c r="Q16336" s="9">
        <v>5.0462903389614304</v>
      </c>
      <c r="R16336" s="9">
        <v>3.11053484093333</v>
      </c>
      <c r="S16336" s="9">
        <v>1.9911010507381499</v>
      </c>
      <c r="T16336" s="9">
        <v>2.4425706321288998</v>
      </c>
    </row>
    <row r="16337" spans="1:20" x14ac:dyDescent="0.35">
      <c r="A16337">
        <f t="shared" si="498"/>
        <v>16337</v>
      </c>
      <c r="B16337" s="3" t="s">
        <v>1038</v>
      </c>
      <c r="C16337" s="3" t="s">
        <v>95</v>
      </c>
      <c r="D16337" s="3" t="s">
        <v>27</v>
      </c>
      <c r="E16337">
        <v>2020</v>
      </c>
      <c r="F16337" s="3" t="str">
        <f t="shared" si="497"/>
        <v>RCSpillS SLOC2020</v>
      </c>
      <c r="G16337" s="9">
        <v>0.180920107285618</v>
      </c>
      <c r="H16337" s="9">
        <v>0.29438172433104098</v>
      </c>
      <c r="I16337" s="9">
        <v>0.75240467325236104</v>
      </c>
      <c r="J16337" s="9">
        <v>0.64188835643041597</v>
      </c>
      <c r="K16337" s="9">
        <v>0.243540206895833</v>
      </c>
      <c r="L16337" s="9">
        <v>0.37027093224408597</v>
      </c>
      <c r="M16337" s="9">
        <v>0.79180192931583304</v>
      </c>
      <c r="N16337" s="9">
        <v>4.4145711944444397E-3</v>
      </c>
      <c r="O16337" s="9">
        <v>0.24279299737056401</v>
      </c>
      <c r="P16337" s="9">
        <v>1.79611213991805</v>
      </c>
      <c r="Q16337" s="9">
        <v>0.54826629917076597</v>
      </c>
      <c r="R16337" s="9">
        <v>0.19475651279875</v>
      </c>
      <c r="S16337" s="9">
        <v>0.14392474666536401</v>
      </c>
      <c r="T16337" s="9">
        <v>0.42135243709027698</v>
      </c>
    </row>
    <row r="16338" spans="1:20" x14ac:dyDescent="0.35">
      <c r="A16338">
        <f t="shared" si="498"/>
        <v>16338</v>
      </c>
      <c r="B16338" s="3" t="s">
        <v>1038</v>
      </c>
      <c r="C16338" s="3" t="s">
        <v>95</v>
      </c>
      <c r="D16338" s="3" t="s">
        <v>27</v>
      </c>
      <c r="E16338">
        <v>2021</v>
      </c>
      <c r="F16338" s="3" t="str">
        <f t="shared" si="497"/>
        <v>RCSpillS SLOC2021</v>
      </c>
      <c r="G16338" s="9">
        <v>0.134913823300403</v>
      </c>
      <c r="H16338" s="9">
        <v>0.52092508077361099</v>
      </c>
      <c r="I16338" s="9">
        <v>0.52578765070076305</v>
      </c>
      <c r="J16338" s="9">
        <v>0.57429452738602105</v>
      </c>
      <c r="K16338" s="9">
        <v>0.67904485468802001</v>
      </c>
      <c r="L16338" s="9">
        <v>0.61609414885356095</v>
      </c>
      <c r="M16338" s="9">
        <v>0.21437252678333299</v>
      </c>
      <c r="N16338" s="9">
        <v>0.36328671950277702</v>
      </c>
      <c r="O16338" s="9">
        <v>0.76808957611411199</v>
      </c>
      <c r="P16338" s="9">
        <v>1.81643959125416</v>
      </c>
      <c r="Q16338" s="9">
        <v>1.59805439189986</v>
      </c>
      <c r="R16338" s="9">
        <v>0.82319437651111105</v>
      </c>
      <c r="S16338" s="9">
        <v>0.45036985262226498</v>
      </c>
      <c r="T16338" s="9">
        <v>0.12048574083145799</v>
      </c>
    </row>
    <row r="16339" spans="1:20" x14ac:dyDescent="0.35">
      <c r="A16339">
        <f t="shared" si="498"/>
        <v>16339</v>
      </c>
      <c r="B16339" s="3" t="s">
        <v>1038</v>
      </c>
      <c r="C16339" s="3" t="s">
        <v>95</v>
      </c>
      <c r="D16339" s="3" t="s">
        <v>27</v>
      </c>
      <c r="E16339">
        <v>2022</v>
      </c>
      <c r="F16339" s="3" t="str">
        <f t="shared" si="497"/>
        <v>RCSpillS SLOC2022</v>
      </c>
      <c r="G16339" s="9">
        <v>0.26420609193077899</v>
      </c>
      <c r="H16339" s="9">
        <v>0.30330709263954098</v>
      </c>
      <c r="I16339" s="9">
        <v>0.50833305185609701</v>
      </c>
      <c r="J16339" s="9">
        <v>0.47611951422479798</v>
      </c>
      <c r="K16339" s="9">
        <v>1.0438509125520801</v>
      </c>
      <c r="L16339" s="9">
        <v>5.7839562036290301E-2</v>
      </c>
      <c r="M16339" s="9">
        <v>0.30483652456736099</v>
      </c>
      <c r="N16339" s="9">
        <v>0.57256185564277695</v>
      </c>
      <c r="O16339" s="9">
        <v>0.81736825384939504</v>
      </c>
      <c r="P16339" s="9">
        <v>0.75850936001701297</v>
      </c>
      <c r="Q16339" s="9">
        <v>0.45605624160358199</v>
      </c>
      <c r="R16339" s="9">
        <v>0.35816433761111105</v>
      </c>
      <c r="S16339" s="9">
        <v>1.0903298498476499</v>
      </c>
      <c r="T16339" s="9">
        <v>0.11905480057479099</v>
      </c>
    </row>
    <row r="16340" spans="1:20" x14ac:dyDescent="0.35">
      <c r="A16340">
        <f t="shared" si="498"/>
        <v>16340</v>
      </c>
      <c r="B16340" s="3" t="s">
        <v>1038</v>
      </c>
      <c r="C16340" s="3" t="s">
        <v>95</v>
      </c>
      <c r="D16340" s="3" t="s">
        <v>27</v>
      </c>
      <c r="E16340">
        <v>2023</v>
      </c>
      <c r="F16340" s="3" t="str">
        <f t="shared" si="497"/>
        <v>RCSpillS SLOC2023</v>
      </c>
      <c r="G16340" s="9">
        <v>0.113988340602688</v>
      </c>
      <c r="H16340" s="9">
        <v>5.4854799309722202E-2</v>
      </c>
      <c r="I16340" s="9">
        <v>0.42936091577555502</v>
      </c>
      <c r="J16340" s="9">
        <v>0.80976209443481095</v>
      </c>
      <c r="K16340" s="9">
        <v>0.41290868715625001</v>
      </c>
      <c r="L16340" s="9">
        <v>6.9868050395161294E-2</v>
      </c>
      <c r="M16340" s="9">
        <v>0</v>
      </c>
      <c r="N16340" s="9">
        <v>0.32348686729901099</v>
      </c>
      <c r="O16340" s="9">
        <v>0.978548823112385</v>
      </c>
      <c r="P16340" s="9">
        <v>0.31035968216992998</v>
      </c>
      <c r="Q16340" s="9">
        <v>0.29276551854652499</v>
      </c>
      <c r="R16340" s="9">
        <v>1.0657302145768</v>
      </c>
      <c r="S16340" s="9">
        <v>0.77996953629947896</v>
      </c>
      <c r="T16340" s="9">
        <v>0.164743877587916</v>
      </c>
    </row>
    <row r="16341" spans="1:20" x14ac:dyDescent="0.35">
      <c r="A16341">
        <f t="shared" si="498"/>
        <v>16341</v>
      </c>
      <c r="B16341" s="3" t="s">
        <v>1038</v>
      </c>
      <c r="C16341" s="3" t="s">
        <v>95</v>
      </c>
      <c r="D16341" s="3" t="s">
        <v>27</v>
      </c>
      <c r="E16341">
        <v>2024</v>
      </c>
      <c r="F16341" s="3" t="str">
        <f t="shared" si="497"/>
        <v>RCSpillS SLOC2024</v>
      </c>
      <c r="G16341" s="9">
        <v>6.564273548178759E-2</v>
      </c>
      <c r="H16341" s="9">
        <v>6.62029724202777E-2</v>
      </c>
      <c r="I16341" s="9">
        <v>0.47671352646409698</v>
      </c>
      <c r="J16341" s="9">
        <v>0.21124060808144399</v>
      </c>
      <c r="K16341" s="9">
        <v>2.83913944010416E-2</v>
      </c>
      <c r="L16341" s="9">
        <v>0.88295740722023497</v>
      </c>
      <c r="M16341" s="9">
        <v>1.1357733371541601</v>
      </c>
      <c r="N16341" s="9">
        <v>0.52120355916805505</v>
      </c>
      <c r="O16341" s="9">
        <v>0.742196998319959</v>
      </c>
      <c r="P16341" s="9">
        <v>1.30494108996756</v>
      </c>
      <c r="Q16341" s="9">
        <v>0.36640313993528201</v>
      </c>
      <c r="R16341" s="9">
        <v>0.146913003500277</v>
      </c>
      <c r="S16341" s="9">
        <v>0.233327377568359</v>
      </c>
      <c r="T16341" s="9">
        <v>0.59964963192361098</v>
      </c>
    </row>
    <row r="16342" spans="1:20" x14ac:dyDescent="0.35">
      <c r="A16342">
        <f t="shared" si="498"/>
        <v>16342</v>
      </c>
      <c r="B16342" s="3" t="s">
        <v>1038</v>
      </c>
      <c r="C16342" s="3" t="s">
        <v>95</v>
      </c>
      <c r="D16342" s="3" t="s">
        <v>27</v>
      </c>
      <c r="E16342">
        <v>2025</v>
      </c>
      <c r="F16342" s="3" t="str">
        <f t="shared" si="497"/>
        <v>RCSpillS SLOC2025</v>
      </c>
      <c r="G16342" s="9">
        <v>0.397087826526209</v>
      </c>
      <c r="H16342" s="9">
        <v>0.26751510382333299</v>
      </c>
      <c r="I16342" s="9">
        <v>0.50195331342916605</v>
      </c>
      <c r="J16342" s="9">
        <v>0.62550704360403198</v>
      </c>
      <c r="K16342" s="9">
        <v>0.77136044192083297</v>
      </c>
      <c r="L16342" s="9">
        <v>0.39418802833534899</v>
      </c>
      <c r="M16342" s="9">
        <v>0.88913958180347197</v>
      </c>
      <c r="N16342" s="9">
        <v>0.326832996156527</v>
      </c>
      <c r="O16342" s="9">
        <v>0.76551256556720404</v>
      </c>
      <c r="P16342" s="9">
        <v>1.1527195675488799</v>
      </c>
      <c r="Q16342" s="9">
        <v>0.34964496726344002</v>
      </c>
      <c r="R16342" s="9">
        <v>0.184886973833333</v>
      </c>
      <c r="S16342" s="9">
        <v>0.12670926355208301</v>
      </c>
      <c r="T16342" s="9">
        <v>7.7665450376111098E-2</v>
      </c>
    </row>
    <row r="16343" spans="1:20" x14ac:dyDescent="0.35">
      <c r="A16343">
        <f t="shared" si="498"/>
        <v>16343</v>
      </c>
      <c r="B16343" s="3" t="s">
        <v>1038</v>
      </c>
      <c r="C16343" s="3" t="s">
        <v>95</v>
      </c>
      <c r="D16343" s="3" t="s">
        <v>27</v>
      </c>
      <c r="E16343">
        <v>2026</v>
      </c>
      <c r="F16343" s="3" t="str">
        <f t="shared" si="497"/>
        <v>RCSpillS SLOC2026</v>
      </c>
      <c r="G16343" s="9">
        <v>9.2995359737903203E-3</v>
      </c>
      <c r="H16343" s="9">
        <v>0.69521949595097199</v>
      </c>
      <c r="I16343" s="9">
        <v>0.78863889180173596</v>
      </c>
      <c r="J16343" s="9">
        <v>1.8914224161014099</v>
      </c>
      <c r="K16343" s="9">
        <v>0.65733634633854099</v>
      </c>
      <c r="L16343" s="9">
        <v>0.57319807590490501</v>
      </c>
      <c r="M16343" s="9">
        <v>0.390789119388888</v>
      </c>
      <c r="N16343" s="9">
        <v>0.38680045690416598</v>
      </c>
      <c r="O16343" s="9">
        <v>0.83224747295967705</v>
      </c>
      <c r="P16343" s="9">
        <v>0.76103913876083296</v>
      </c>
      <c r="Q16343" s="9">
        <v>0.2350185656264</v>
      </c>
      <c r="R16343" s="9">
        <v>0.197729871976388</v>
      </c>
      <c r="S16343" s="9">
        <v>0.153587041024739</v>
      </c>
      <c r="T16343" s="9">
        <v>1.94603307499999E-2</v>
      </c>
    </row>
    <row r="16344" spans="1:20" x14ac:dyDescent="0.35">
      <c r="A16344">
        <f t="shared" si="498"/>
        <v>16344</v>
      </c>
      <c r="B16344" s="3" t="s">
        <v>1038</v>
      </c>
      <c r="C16344" s="3" t="s">
        <v>95</v>
      </c>
      <c r="D16344" s="3" t="s">
        <v>27</v>
      </c>
      <c r="E16344">
        <v>2027</v>
      </c>
      <c r="F16344" s="3" t="str">
        <f t="shared" si="497"/>
        <v>RCSpillS SLOC2027</v>
      </c>
      <c r="G16344" s="9">
        <v>6.0999272456518802E-2</v>
      </c>
      <c r="H16344" s="9">
        <v>0.65878669487837405</v>
      </c>
      <c r="I16344" s="9">
        <v>0.51912659671152706</v>
      </c>
      <c r="J16344" s="9">
        <v>0.11853060147043</v>
      </c>
      <c r="K16344" s="9">
        <v>0.365314823989635</v>
      </c>
      <c r="L16344" s="9">
        <v>0.30776578048383701</v>
      </c>
      <c r="M16344" s="9">
        <v>0.78219682024166604</v>
      </c>
      <c r="N16344" s="9">
        <v>0.31439834824222201</v>
      </c>
      <c r="O16344" s="9">
        <v>0.50334404155573198</v>
      </c>
      <c r="P16344" s="9">
        <v>1.48521368965569</v>
      </c>
      <c r="Q16344" s="9">
        <v>0.88058566525322501</v>
      </c>
      <c r="R16344" s="9">
        <v>5.9640021048611103E-2</v>
      </c>
      <c r="S16344" s="9">
        <v>0</v>
      </c>
      <c r="T16344" s="9">
        <v>3.9485196299305497E-2</v>
      </c>
    </row>
    <row r="16345" spans="1:20" x14ac:dyDescent="0.35">
      <c r="A16345">
        <f t="shared" si="498"/>
        <v>16345</v>
      </c>
      <c r="B16345" s="3" t="s">
        <v>1038</v>
      </c>
      <c r="C16345" s="3" t="s">
        <v>95</v>
      </c>
      <c r="D16345" s="3" t="s">
        <v>27</v>
      </c>
      <c r="E16345">
        <v>2028</v>
      </c>
      <c r="F16345" s="3" t="str">
        <f t="shared" si="497"/>
        <v>RCSpillS SLOC2028</v>
      </c>
      <c r="G16345" s="9">
        <v>5.2024510595430097E-2</v>
      </c>
      <c r="H16345" s="9">
        <v>0.59231152709263801</v>
      </c>
      <c r="I16345" s="9">
        <v>0.38279824375965199</v>
      </c>
      <c r="J16345" s="9">
        <v>0.117945542517137</v>
      </c>
      <c r="K16345" s="9">
        <v>0.37743574870156199</v>
      </c>
      <c r="L16345" s="9">
        <v>0.26604573334697501</v>
      </c>
      <c r="M16345" s="9">
        <v>0.71874564363194404</v>
      </c>
      <c r="N16345" s="9">
        <v>0.67645802845055503</v>
      </c>
      <c r="O16345" s="9">
        <v>0.71409798869086005</v>
      </c>
      <c r="P16345" s="9">
        <v>0.70465751632081897</v>
      </c>
      <c r="Q16345" s="9">
        <v>0.68143841420168005</v>
      </c>
      <c r="R16345" s="9">
        <v>0.73969794484444396</v>
      </c>
      <c r="S16345" s="9">
        <v>4.1737512813281197E-2</v>
      </c>
      <c r="T16345" s="9">
        <v>8.3218556570138894E-2</v>
      </c>
    </row>
    <row r="16346" spans="1:20" x14ac:dyDescent="0.35">
      <c r="A16346">
        <f t="shared" si="498"/>
        <v>16346</v>
      </c>
      <c r="B16346" s="3" t="s">
        <v>1038</v>
      </c>
      <c r="C16346" s="3" t="s">
        <v>95</v>
      </c>
      <c r="D16346" s="3" t="s">
        <v>27</v>
      </c>
      <c r="E16346">
        <v>2029</v>
      </c>
      <c r="F16346" s="3" t="str">
        <f t="shared" si="497"/>
        <v>RCSpillS SLOC2029</v>
      </c>
      <c r="G16346" s="9">
        <v>0.21751159644045601</v>
      </c>
      <c r="H16346" s="9">
        <v>0.27662221886643701</v>
      </c>
      <c r="I16346" s="9">
        <v>0.146500378135416</v>
      </c>
      <c r="J16346" s="9">
        <v>0.34816215022110197</v>
      </c>
      <c r="K16346" s="9">
        <v>1.7216719401041601E-2</v>
      </c>
      <c r="L16346" s="9">
        <v>5.82427368729838E-2</v>
      </c>
      <c r="M16346" s="9">
        <v>6.9633126218055499E-3</v>
      </c>
      <c r="N16346" s="9">
        <v>7.4653074990277707E-2</v>
      </c>
      <c r="O16346" s="9">
        <v>0.33491254605779502</v>
      </c>
      <c r="P16346" s="9">
        <v>0.79192095950430497</v>
      </c>
      <c r="Q16346" s="9">
        <v>0.47934608519597399</v>
      </c>
      <c r="R16346" s="9">
        <v>0.90187123279166603</v>
      </c>
      <c r="S16346" s="9">
        <v>0.127547810869791</v>
      </c>
      <c r="T16346" s="9">
        <v>8.9593777325694401E-2</v>
      </c>
    </row>
    <row r="16347" spans="1:20" x14ac:dyDescent="0.35">
      <c r="A16347">
        <f t="shared" si="498"/>
        <v>16347</v>
      </c>
      <c r="B16347" s="3" t="s">
        <v>1038</v>
      </c>
      <c r="C16347" s="3" t="s">
        <v>77</v>
      </c>
      <c r="D16347" s="3" t="s">
        <v>27</v>
      </c>
      <c r="E16347">
        <v>2020</v>
      </c>
      <c r="F16347" s="3" t="str">
        <f t="shared" si="497"/>
        <v>RCGenS SLOC2020</v>
      </c>
      <c r="G16347" s="9">
        <v>10.4901293091397</v>
      </c>
      <c r="H16347" s="9">
        <v>32.385912274999903</v>
      </c>
      <c r="I16347" s="9">
        <v>35.501917534722203</v>
      </c>
      <c r="J16347" s="9">
        <v>26.989434876343999</v>
      </c>
      <c r="K16347" s="9">
        <v>15.987659513392799</v>
      </c>
      <c r="L16347" s="9">
        <v>18.452839739919298</v>
      </c>
      <c r="M16347" s="9">
        <v>14.810013666666601</v>
      </c>
      <c r="N16347" s="9">
        <v>26.668384572222202</v>
      </c>
      <c r="O16347" s="9">
        <v>41.032150819892401</v>
      </c>
      <c r="P16347" s="9">
        <v>8.1</v>
      </c>
      <c r="Q16347" s="9">
        <v>25.332148877688098</v>
      </c>
      <c r="R16347" s="9">
        <v>19.521014419444398</v>
      </c>
      <c r="S16347" s="9">
        <v>13.075677442708299</v>
      </c>
      <c r="T16347" s="9">
        <v>11.306904716666599</v>
      </c>
    </row>
    <row r="16348" spans="1:20" x14ac:dyDescent="0.35">
      <c r="A16348">
        <f t="shared" si="498"/>
        <v>16348</v>
      </c>
      <c r="B16348" s="3" t="s">
        <v>1038</v>
      </c>
      <c r="C16348" s="3" t="s">
        <v>77</v>
      </c>
      <c r="D16348" s="3" t="s">
        <v>27</v>
      </c>
      <c r="E16348">
        <v>2021</v>
      </c>
      <c r="F16348" s="3" t="str">
        <f t="shared" si="497"/>
        <v>RCGenS SLOC2021</v>
      </c>
      <c r="G16348" s="9">
        <v>7.9362705416666603</v>
      </c>
      <c r="H16348" s="9">
        <v>20.644789284722201</v>
      </c>
      <c r="I16348" s="9">
        <v>15.0981125791666</v>
      </c>
      <c r="J16348" s="9">
        <v>24.416765767473098</v>
      </c>
      <c r="K16348" s="9">
        <v>26.375522004464202</v>
      </c>
      <c r="L16348" s="9">
        <v>17.170207278225799</v>
      </c>
      <c r="M16348" s="9">
        <v>25.067793861111099</v>
      </c>
      <c r="N16348" s="9">
        <v>9.3130983611111091</v>
      </c>
      <c r="O16348" s="9">
        <v>8.4369920564516097</v>
      </c>
      <c r="P16348" s="9">
        <v>25.550869055555498</v>
      </c>
      <c r="Q16348" s="9">
        <v>16.093082016128999</v>
      </c>
      <c r="R16348" s="9">
        <v>36.994458963888803</v>
      </c>
      <c r="S16348" s="9">
        <v>35.511292760416602</v>
      </c>
      <c r="T16348" s="9">
        <v>17.2692062979166</v>
      </c>
    </row>
    <row r="16349" spans="1:20" x14ac:dyDescent="0.35">
      <c r="A16349">
        <f t="shared" si="498"/>
        <v>16349</v>
      </c>
      <c r="B16349" s="3" t="s">
        <v>1038</v>
      </c>
      <c r="C16349" s="3" t="s">
        <v>77</v>
      </c>
      <c r="D16349" s="3" t="s">
        <v>27</v>
      </c>
      <c r="E16349">
        <v>2022</v>
      </c>
      <c r="F16349" s="3" t="str">
        <f t="shared" si="497"/>
        <v>RCGenS SLOC2022</v>
      </c>
      <c r="G16349" s="9">
        <v>10.660783373655899</v>
      </c>
      <c r="H16349" s="9">
        <v>23.1151954808333</v>
      </c>
      <c r="I16349" s="9">
        <v>20.776368305555501</v>
      </c>
      <c r="J16349" s="9">
        <v>21.556609186827899</v>
      </c>
      <c r="K16349" s="9">
        <v>23.7362488988095</v>
      </c>
      <c r="L16349" s="9">
        <v>13.260999372311799</v>
      </c>
      <c r="M16349" s="9">
        <v>11.317416083333301</v>
      </c>
      <c r="N16349" s="9">
        <v>21.5177920916666</v>
      </c>
      <c r="O16349" s="9">
        <v>46.237610806451599</v>
      </c>
      <c r="P16349" s="9">
        <v>43.550505086111102</v>
      </c>
      <c r="Q16349" s="9">
        <v>26.8041636872311</v>
      </c>
      <c r="R16349" s="9">
        <v>4.8971572611111096</v>
      </c>
      <c r="S16349" s="9">
        <v>14.4757636041666</v>
      </c>
      <c r="T16349" s="9">
        <v>6.1093458805555496</v>
      </c>
    </row>
    <row r="16350" spans="1:20" x14ac:dyDescent="0.35">
      <c r="A16350">
        <f t="shared" si="498"/>
        <v>16350</v>
      </c>
      <c r="B16350" s="3" t="s">
        <v>1038</v>
      </c>
      <c r="C16350" s="3" t="s">
        <v>77</v>
      </c>
      <c r="D16350" s="3" t="s">
        <v>27</v>
      </c>
      <c r="E16350">
        <v>2023</v>
      </c>
      <c r="F16350" s="3" t="str">
        <f t="shared" si="497"/>
        <v>RCGenS SLOC2023</v>
      </c>
      <c r="G16350" s="9">
        <v>8.4021608258064493</v>
      </c>
      <c r="H16350" s="9">
        <v>12.587078852777701</v>
      </c>
      <c r="I16350" s="9">
        <v>21.2171091805555</v>
      </c>
      <c r="J16350" s="9">
        <v>30.748766626344</v>
      </c>
      <c r="K16350" s="9">
        <v>21.523112638392799</v>
      </c>
      <c r="L16350" s="9">
        <v>8.5128096557795701</v>
      </c>
      <c r="M16350" s="9">
        <v>6.4513237694444401</v>
      </c>
      <c r="N16350" s="9">
        <v>22.018827972222201</v>
      </c>
      <c r="O16350" s="9">
        <v>46.096309008064502</v>
      </c>
      <c r="P16350" s="9">
        <v>48.0385343930555</v>
      </c>
      <c r="Q16350" s="9">
        <v>46.346542727150499</v>
      </c>
      <c r="R16350" s="9">
        <v>25.953282083333299</v>
      </c>
      <c r="S16350" s="9">
        <v>14.1654592317708</v>
      </c>
      <c r="T16350" s="9">
        <v>12.562712083333301</v>
      </c>
    </row>
    <row r="16351" spans="1:20" x14ac:dyDescent="0.35">
      <c r="A16351">
        <f t="shared" si="498"/>
        <v>16351</v>
      </c>
      <c r="B16351" s="3" t="s">
        <v>1038</v>
      </c>
      <c r="C16351" s="3" t="s">
        <v>77</v>
      </c>
      <c r="D16351" s="3" t="s">
        <v>27</v>
      </c>
      <c r="E16351">
        <v>2024</v>
      </c>
      <c r="F16351" s="3" t="str">
        <f t="shared" si="497"/>
        <v>RCGenS SLOC2024</v>
      </c>
      <c r="G16351" s="9">
        <v>13.3060302865591</v>
      </c>
      <c r="H16351" s="9">
        <v>32.361066736111098</v>
      </c>
      <c r="I16351" s="9">
        <v>18.894684579166601</v>
      </c>
      <c r="J16351" s="9">
        <v>24.1264951317204</v>
      </c>
      <c r="K16351" s="9">
        <v>10.8430247821428</v>
      </c>
      <c r="L16351" s="9">
        <v>9.4365163763440805</v>
      </c>
      <c r="M16351" s="9">
        <v>13.0302735861111</v>
      </c>
      <c r="N16351" s="9">
        <v>14.429720108333299</v>
      </c>
      <c r="O16351" s="9">
        <v>43.614081317204302</v>
      </c>
      <c r="P16351" s="9">
        <v>47.724060083333299</v>
      </c>
      <c r="Q16351" s="9">
        <v>16.623101875</v>
      </c>
      <c r="R16351" s="9">
        <v>10.2215633333333</v>
      </c>
      <c r="S16351" s="9">
        <v>9.7771290937500002</v>
      </c>
      <c r="T16351" s="9">
        <v>11.3365126763888</v>
      </c>
    </row>
    <row r="16352" spans="1:20" x14ac:dyDescent="0.35">
      <c r="A16352">
        <f t="shared" si="498"/>
        <v>16352</v>
      </c>
      <c r="B16352" s="3" t="s">
        <v>1038</v>
      </c>
      <c r="C16352" s="3" t="s">
        <v>77</v>
      </c>
      <c r="D16352" s="3" t="s">
        <v>27</v>
      </c>
      <c r="E16352">
        <v>2025</v>
      </c>
      <c r="F16352" s="3" t="str">
        <f t="shared" si="497"/>
        <v>RCGenS SLOC2025</v>
      </c>
      <c r="G16352" s="9">
        <v>7.75109125</v>
      </c>
      <c r="H16352" s="9">
        <v>6.7030214388888796</v>
      </c>
      <c r="I16352" s="9">
        <v>16.452405800000001</v>
      </c>
      <c r="J16352" s="9">
        <v>32.117555826881699</v>
      </c>
      <c r="K16352" s="9">
        <v>28.427146919642801</v>
      </c>
      <c r="L16352" s="9">
        <v>29.168177380376299</v>
      </c>
      <c r="M16352" s="9">
        <v>14.8414006888888</v>
      </c>
      <c r="N16352" s="9">
        <v>23.766570461111101</v>
      </c>
      <c r="O16352" s="9">
        <v>47.846541747311797</v>
      </c>
      <c r="P16352" s="9">
        <v>48.440648929166599</v>
      </c>
      <c r="Q16352" s="9">
        <v>12.421898961021499</v>
      </c>
      <c r="R16352" s="9">
        <v>7.5661302777777699</v>
      </c>
      <c r="S16352" s="9">
        <v>12.06230796875</v>
      </c>
      <c r="T16352" s="9">
        <v>8.2083102055555504</v>
      </c>
    </row>
    <row r="16353" spans="1:20" x14ac:dyDescent="0.35">
      <c r="A16353">
        <f t="shared" si="498"/>
        <v>16353</v>
      </c>
      <c r="B16353" s="3" t="s">
        <v>1038</v>
      </c>
      <c r="C16353" s="3" t="s">
        <v>77</v>
      </c>
      <c r="D16353" s="3" t="s">
        <v>27</v>
      </c>
      <c r="E16353">
        <v>2026</v>
      </c>
      <c r="F16353" s="3" t="str">
        <f t="shared" si="497"/>
        <v>RCGenS SLOC2026</v>
      </c>
      <c r="G16353" s="9">
        <v>7.52487229704301</v>
      </c>
      <c r="H16353" s="9">
        <v>39.0630716152777</v>
      </c>
      <c r="I16353" s="9">
        <v>43.834443861111097</v>
      </c>
      <c r="J16353" s="9">
        <v>27.081794410887099</v>
      </c>
      <c r="K16353" s="9">
        <v>21.744465520833302</v>
      </c>
      <c r="L16353" s="9">
        <v>21.6798281854838</v>
      </c>
      <c r="M16353" s="9">
        <v>11.697482777777701</v>
      </c>
      <c r="N16353" s="9">
        <v>12.424512333333301</v>
      </c>
      <c r="O16353" s="9">
        <v>8.5922931747311804</v>
      </c>
      <c r="P16353" s="9">
        <v>23.915730416666602</v>
      </c>
      <c r="Q16353" s="9">
        <v>28.803673205645101</v>
      </c>
      <c r="R16353" s="9">
        <v>10.0514115555555</v>
      </c>
      <c r="S16353" s="9">
        <v>9.3103918255208296</v>
      </c>
      <c r="T16353" s="9">
        <v>3.1503129250000002</v>
      </c>
    </row>
    <row r="16354" spans="1:20" x14ac:dyDescent="0.35">
      <c r="A16354">
        <f t="shared" si="498"/>
        <v>16354</v>
      </c>
      <c r="B16354" s="3" t="s">
        <v>1038</v>
      </c>
      <c r="C16354" s="3" t="s">
        <v>77</v>
      </c>
      <c r="D16354" s="3" t="s">
        <v>27</v>
      </c>
      <c r="E16354">
        <v>2027</v>
      </c>
      <c r="F16354" s="3" t="str">
        <f t="shared" si="497"/>
        <v>RCGenS SLOC2027</v>
      </c>
      <c r="G16354" s="9">
        <v>7.2825728965053704</v>
      </c>
      <c r="H16354" s="9">
        <v>7.3337881347222202</v>
      </c>
      <c r="I16354" s="9">
        <v>12.104759</v>
      </c>
      <c r="J16354" s="9">
        <v>11.636641516129</v>
      </c>
      <c r="K16354" s="9">
        <v>9.9387450639880903</v>
      </c>
      <c r="L16354" s="9">
        <v>11.8606400268817</v>
      </c>
      <c r="M16354" s="9">
        <v>11.080442330555501</v>
      </c>
      <c r="N16354" s="9">
        <v>20.9207067986111</v>
      </c>
      <c r="O16354" s="9">
        <v>46.0612815053763</v>
      </c>
      <c r="P16354" s="9">
        <v>46.498283680555502</v>
      </c>
      <c r="Q16354" s="9">
        <v>18.137797126612899</v>
      </c>
      <c r="R16354" s="9">
        <v>11.0940439861111</v>
      </c>
      <c r="S16354" s="9">
        <v>10.793510893229101</v>
      </c>
      <c r="T16354" s="9">
        <v>7.4089702694444401</v>
      </c>
    </row>
    <row r="16355" spans="1:20" x14ac:dyDescent="0.35">
      <c r="A16355">
        <f t="shared" si="498"/>
        <v>16355</v>
      </c>
      <c r="B16355" s="3" t="s">
        <v>1038</v>
      </c>
      <c r="C16355" s="3" t="s">
        <v>77</v>
      </c>
      <c r="D16355" s="3" t="s">
        <v>27</v>
      </c>
      <c r="E16355">
        <v>2028</v>
      </c>
      <c r="F16355" s="3" t="str">
        <f t="shared" si="497"/>
        <v>RCGenS SLOC2028</v>
      </c>
      <c r="G16355" s="9">
        <v>9.2490199932795694</v>
      </c>
      <c r="H16355" s="9">
        <v>11.693178919444399</v>
      </c>
      <c r="I16355" s="9">
        <v>15.5093147777777</v>
      </c>
      <c r="J16355" s="9">
        <v>10.0188154493145</v>
      </c>
      <c r="K16355" s="9">
        <v>8.6999280529761904</v>
      </c>
      <c r="L16355" s="9">
        <v>11.402752263440799</v>
      </c>
      <c r="M16355" s="9">
        <v>9.7093099111111094</v>
      </c>
      <c r="N16355" s="9">
        <v>15.620390888888799</v>
      </c>
      <c r="O16355" s="9">
        <v>45.330671184139703</v>
      </c>
      <c r="P16355" s="9">
        <v>37.864855888888798</v>
      </c>
      <c r="Q16355" s="9">
        <v>13.6762913844086</v>
      </c>
      <c r="R16355" s="9">
        <v>14.4014541555555</v>
      </c>
      <c r="S16355" s="9">
        <v>9.7633633072916606</v>
      </c>
      <c r="T16355" s="9">
        <v>8.3817105638888894</v>
      </c>
    </row>
    <row r="16356" spans="1:20" x14ac:dyDescent="0.35">
      <c r="A16356">
        <f t="shared" si="498"/>
        <v>16356</v>
      </c>
      <c r="B16356" s="3" t="s">
        <v>1038</v>
      </c>
      <c r="C16356" s="3" t="s">
        <v>77</v>
      </c>
      <c r="D16356" s="3" t="s">
        <v>27</v>
      </c>
      <c r="E16356">
        <v>2029</v>
      </c>
      <c r="F16356" s="3" t="str">
        <f t="shared" si="497"/>
        <v>RCGenS SLOC2029</v>
      </c>
      <c r="G16356" s="9">
        <v>6.4834133857526801</v>
      </c>
      <c r="H16356" s="9">
        <v>11.407863679166599</v>
      </c>
      <c r="I16356" s="9">
        <v>10.6834393333333</v>
      </c>
      <c r="J16356" s="9">
        <v>14.6066426774193</v>
      </c>
      <c r="K16356" s="9">
        <v>10.593583404761899</v>
      </c>
      <c r="L16356" s="9">
        <v>9.3620041774193492</v>
      </c>
      <c r="M16356" s="9">
        <v>13.944588596944399</v>
      </c>
      <c r="N16356" s="9">
        <v>19.148322026111099</v>
      </c>
      <c r="O16356" s="9">
        <v>18.5616346276881</v>
      </c>
      <c r="P16356" s="9">
        <v>48.133272597222202</v>
      </c>
      <c r="Q16356" s="9">
        <v>22.857295794354801</v>
      </c>
      <c r="R16356" s="9">
        <v>11.0542370833333</v>
      </c>
      <c r="S16356" s="9">
        <v>9.3269787239583302</v>
      </c>
      <c r="T16356" s="9">
        <v>11.776513997222199</v>
      </c>
    </row>
    <row r="16357" spans="1:20" x14ac:dyDescent="0.35">
      <c r="A16357">
        <f t="shared" si="498"/>
        <v>16357</v>
      </c>
      <c r="B16357" s="3" t="s">
        <v>1038</v>
      </c>
      <c r="C16357" s="3" t="s">
        <v>75</v>
      </c>
      <c r="D16357" s="3" t="s">
        <v>31</v>
      </c>
      <c r="E16357">
        <v>2020</v>
      </c>
      <c r="F16357" s="3" t="str">
        <f t="shared" si="497"/>
        <v>RCElevTHOM F2020</v>
      </c>
      <c r="G16357" s="9" t="e">
        <v>#N/A</v>
      </c>
      <c r="H16357" s="9" t="e">
        <v>#N/A</v>
      </c>
      <c r="I16357" s="9" t="e">
        <v>#N/A</v>
      </c>
      <c r="J16357" s="9" t="e">
        <v>#N/A</v>
      </c>
      <c r="K16357" s="9" t="e">
        <v>#N/A</v>
      </c>
      <c r="L16357" s="9" t="e">
        <v>#N/A</v>
      </c>
      <c r="M16357" s="9" t="e">
        <v>#N/A</v>
      </c>
      <c r="N16357" s="9" t="e">
        <v>#N/A</v>
      </c>
      <c r="O16357" s="9" t="e">
        <v>#N/A</v>
      </c>
      <c r="P16357" s="9" t="e">
        <v>#N/A</v>
      </c>
      <c r="Q16357" s="9" t="e">
        <v>#N/A</v>
      </c>
      <c r="R16357" s="9" t="e">
        <v>#N/A</v>
      </c>
      <c r="S16357" s="9" t="e">
        <v>#N/A</v>
      </c>
      <c r="T16357" s="9" t="e">
        <v>#N/A</v>
      </c>
    </row>
    <row r="16358" spans="1:20" x14ac:dyDescent="0.35">
      <c r="A16358">
        <f t="shared" si="498"/>
        <v>16358</v>
      </c>
      <c r="B16358" s="3" t="s">
        <v>1038</v>
      </c>
      <c r="C16358" s="3" t="s">
        <v>75</v>
      </c>
      <c r="D16358" s="3" t="s">
        <v>31</v>
      </c>
      <c r="E16358">
        <v>2021</v>
      </c>
      <c r="F16358" s="3" t="str">
        <f t="shared" si="497"/>
        <v>RCElevTHOM F2021</v>
      </c>
      <c r="G16358" s="9" t="e">
        <v>#N/A</v>
      </c>
      <c r="H16358" s="9" t="e">
        <v>#N/A</v>
      </c>
      <c r="I16358" s="9" t="e">
        <v>#N/A</v>
      </c>
      <c r="J16358" s="9" t="e">
        <v>#N/A</v>
      </c>
      <c r="K16358" s="9" t="e">
        <v>#N/A</v>
      </c>
      <c r="L16358" s="9" t="e">
        <v>#N/A</v>
      </c>
      <c r="M16358" s="9" t="e">
        <v>#N/A</v>
      </c>
      <c r="N16358" s="9" t="e">
        <v>#N/A</v>
      </c>
      <c r="O16358" s="9" t="e">
        <v>#N/A</v>
      </c>
      <c r="P16358" s="9" t="e">
        <v>#N/A</v>
      </c>
      <c r="Q16358" s="9" t="e">
        <v>#N/A</v>
      </c>
      <c r="R16358" s="9" t="e">
        <v>#N/A</v>
      </c>
      <c r="S16358" s="9" t="e">
        <v>#N/A</v>
      </c>
      <c r="T16358" s="9" t="e">
        <v>#N/A</v>
      </c>
    </row>
    <row r="16359" spans="1:20" x14ac:dyDescent="0.35">
      <c r="A16359">
        <f t="shared" si="498"/>
        <v>16359</v>
      </c>
      <c r="B16359" s="3" t="s">
        <v>1038</v>
      </c>
      <c r="C16359" s="3" t="s">
        <v>75</v>
      </c>
      <c r="D16359" s="3" t="s">
        <v>31</v>
      </c>
      <c r="E16359">
        <v>2022</v>
      </c>
      <c r="F16359" s="3" t="str">
        <f t="shared" si="497"/>
        <v>RCElevTHOM F2022</v>
      </c>
      <c r="G16359" s="9" t="e">
        <v>#N/A</v>
      </c>
      <c r="H16359" s="9" t="e">
        <v>#N/A</v>
      </c>
      <c r="I16359" s="9" t="e">
        <v>#N/A</v>
      </c>
      <c r="J16359" s="9" t="e">
        <v>#N/A</v>
      </c>
      <c r="K16359" s="9" t="e">
        <v>#N/A</v>
      </c>
      <c r="L16359" s="9" t="e">
        <v>#N/A</v>
      </c>
      <c r="M16359" s="9" t="e">
        <v>#N/A</v>
      </c>
      <c r="N16359" s="9" t="e">
        <v>#N/A</v>
      </c>
      <c r="O16359" s="9" t="e">
        <v>#N/A</v>
      </c>
      <c r="P16359" s="9" t="e">
        <v>#N/A</v>
      </c>
      <c r="Q16359" s="9" t="e">
        <v>#N/A</v>
      </c>
      <c r="R16359" s="9" t="e">
        <v>#N/A</v>
      </c>
      <c r="S16359" s="9" t="e">
        <v>#N/A</v>
      </c>
      <c r="T16359" s="9" t="e">
        <v>#N/A</v>
      </c>
    </row>
    <row r="16360" spans="1:20" x14ac:dyDescent="0.35">
      <c r="A16360">
        <f t="shared" si="498"/>
        <v>16360</v>
      </c>
      <c r="B16360" s="3" t="s">
        <v>1038</v>
      </c>
      <c r="C16360" s="3" t="s">
        <v>75</v>
      </c>
      <c r="D16360" s="3" t="s">
        <v>31</v>
      </c>
      <c r="E16360">
        <v>2023</v>
      </c>
      <c r="F16360" s="3" t="str">
        <f t="shared" si="497"/>
        <v>RCElevTHOM F2023</v>
      </c>
      <c r="G16360" s="9" t="e">
        <v>#N/A</v>
      </c>
      <c r="H16360" s="9" t="e">
        <v>#N/A</v>
      </c>
      <c r="I16360" s="9" t="e">
        <v>#N/A</v>
      </c>
      <c r="J16360" s="9" t="e">
        <v>#N/A</v>
      </c>
      <c r="K16360" s="9" t="e">
        <v>#N/A</v>
      </c>
      <c r="L16360" s="9" t="e">
        <v>#N/A</v>
      </c>
      <c r="M16360" s="9" t="e">
        <v>#N/A</v>
      </c>
      <c r="N16360" s="9" t="e">
        <v>#N/A</v>
      </c>
      <c r="O16360" s="9" t="e">
        <v>#N/A</v>
      </c>
      <c r="P16360" s="9" t="e">
        <v>#N/A</v>
      </c>
      <c r="Q16360" s="9" t="e">
        <v>#N/A</v>
      </c>
      <c r="R16360" s="9" t="e">
        <v>#N/A</v>
      </c>
      <c r="S16360" s="9" t="e">
        <v>#N/A</v>
      </c>
      <c r="T16360" s="9" t="e">
        <v>#N/A</v>
      </c>
    </row>
    <row r="16361" spans="1:20" x14ac:dyDescent="0.35">
      <c r="A16361">
        <f t="shared" si="498"/>
        <v>16361</v>
      </c>
      <c r="B16361" s="3" t="s">
        <v>1038</v>
      </c>
      <c r="C16361" s="3" t="s">
        <v>75</v>
      </c>
      <c r="D16361" s="3" t="s">
        <v>31</v>
      </c>
      <c r="E16361">
        <v>2024</v>
      </c>
      <c r="F16361" s="3" t="str">
        <f t="shared" si="497"/>
        <v>RCElevTHOM F2024</v>
      </c>
      <c r="G16361" s="9" t="e">
        <v>#N/A</v>
      </c>
      <c r="H16361" s="9" t="e">
        <v>#N/A</v>
      </c>
      <c r="I16361" s="9" t="e">
        <v>#N/A</v>
      </c>
      <c r="J16361" s="9" t="e">
        <v>#N/A</v>
      </c>
      <c r="K16361" s="9" t="e">
        <v>#N/A</v>
      </c>
      <c r="L16361" s="9" t="e">
        <v>#N/A</v>
      </c>
      <c r="M16361" s="9" t="e">
        <v>#N/A</v>
      </c>
      <c r="N16361" s="9" t="e">
        <v>#N/A</v>
      </c>
      <c r="O16361" s="9" t="e">
        <v>#N/A</v>
      </c>
      <c r="P16361" s="9" t="e">
        <v>#N/A</v>
      </c>
      <c r="Q16361" s="9" t="e">
        <v>#N/A</v>
      </c>
      <c r="R16361" s="9" t="e">
        <v>#N/A</v>
      </c>
      <c r="S16361" s="9" t="e">
        <v>#N/A</v>
      </c>
      <c r="T16361" s="9" t="e">
        <v>#N/A</v>
      </c>
    </row>
    <row r="16362" spans="1:20" x14ac:dyDescent="0.35">
      <c r="A16362">
        <f t="shared" si="498"/>
        <v>16362</v>
      </c>
      <c r="B16362" s="3" t="s">
        <v>1038</v>
      </c>
      <c r="C16362" s="3" t="s">
        <v>75</v>
      </c>
      <c r="D16362" s="3" t="s">
        <v>31</v>
      </c>
      <c r="E16362">
        <v>2025</v>
      </c>
      <c r="F16362" s="3" t="str">
        <f t="shared" si="497"/>
        <v>RCElevTHOM F2025</v>
      </c>
      <c r="G16362" s="9" t="e">
        <v>#N/A</v>
      </c>
      <c r="H16362" s="9" t="e">
        <v>#N/A</v>
      </c>
      <c r="I16362" s="9" t="e">
        <v>#N/A</v>
      </c>
      <c r="J16362" s="9" t="e">
        <v>#N/A</v>
      </c>
      <c r="K16362" s="9" t="e">
        <v>#N/A</v>
      </c>
      <c r="L16362" s="9" t="e">
        <v>#N/A</v>
      </c>
      <c r="M16362" s="9" t="e">
        <v>#N/A</v>
      </c>
      <c r="N16362" s="9" t="e">
        <v>#N/A</v>
      </c>
      <c r="O16362" s="9" t="e">
        <v>#N/A</v>
      </c>
      <c r="P16362" s="9" t="e">
        <v>#N/A</v>
      </c>
      <c r="Q16362" s="9" t="e">
        <v>#N/A</v>
      </c>
      <c r="R16362" s="9" t="e">
        <v>#N/A</v>
      </c>
      <c r="S16362" s="9" t="e">
        <v>#N/A</v>
      </c>
      <c r="T16362" s="9" t="e">
        <v>#N/A</v>
      </c>
    </row>
    <row r="16363" spans="1:20" x14ac:dyDescent="0.35">
      <c r="A16363">
        <f t="shared" si="498"/>
        <v>16363</v>
      </c>
      <c r="B16363" s="3" t="s">
        <v>1038</v>
      </c>
      <c r="C16363" s="3" t="s">
        <v>75</v>
      </c>
      <c r="D16363" s="3" t="s">
        <v>31</v>
      </c>
      <c r="E16363">
        <v>2026</v>
      </c>
      <c r="F16363" s="3" t="str">
        <f t="shared" si="497"/>
        <v>RCElevTHOM F2026</v>
      </c>
      <c r="G16363" s="9" t="e">
        <v>#N/A</v>
      </c>
      <c r="H16363" s="9" t="e">
        <v>#N/A</v>
      </c>
      <c r="I16363" s="9" t="e">
        <v>#N/A</v>
      </c>
      <c r="J16363" s="9" t="e">
        <v>#N/A</v>
      </c>
      <c r="K16363" s="9" t="e">
        <v>#N/A</v>
      </c>
      <c r="L16363" s="9" t="e">
        <v>#N/A</v>
      </c>
      <c r="M16363" s="9" t="e">
        <v>#N/A</v>
      </c>
      <c r="N16363" s="9" t="e">
        <v>#N/A</v>
      </c>
      <c r="O16363" s="9" t="e">
        <v>#N/A</v>
      </c>
      <c r="P16363" s="9" t="e">
        <v>#N/A</v>
      </c>
      <c r="Q16363" s="9" t="e">
        <v>#N/A</v>
      </c>
      <c r="R16363" s="9" t="e">
        <v>#N/A</v>
      </c>
      <c r="S16363" s="9" t="e">
        <v>#N/A</v>
      </c>
      <c r="T16363" s="9" t="e">
        <v>#N/A</v>
      </c>
    </row>
    <row r="16364" spans="1:20" x14ac:dyDescent="0.35">
      <c r="A16364">
        <f t="shared" si="498"/>
        <v>16364</v>
      </c>
      <c r="B16364" s="3" t="s">
        <v>1038</v>
      </c>
      <c r="C16364" s="3" t="s">
        <v>75</v>
      </c>
      <c r="D16364" s="3" t="s">
        <v>31</v>
      </c>
      <c r="E16364">
        <v>2027</v>
      </c>
      <c r="F16364" s="3" t="str">
        <f t="shared" si="497"/>
        <v>RCElevTHOM F2027</v>
      </c>
      <c r="G16364" s="9" t="e">
        <v>#N/A</v>
      </c>
      <c r="H16364" s="9" t="e">
        <v>#N/A</v>
      </c>
      <c r="I16364" s="9" t="e">
        <v>#N/A</v>
      </c>
      <c r="J16364" s="9" t="e">
        <v>#N/A</v>
      </c>
      <c r="K16364" s="9" t="e">
        <v>#N/A</v>
      </c>
      <c r="L16364" s="9" t="e">
        <v>#N/A</v>
      </c>
      <c r="M16364" s="9" t="e">
        <v>#N/A</v>
      </c>
      <c r="N16364" s="9" t="e">
        <v>#N/A</v>
      </c>
      <c r="O16364" s="9" t="e">
        <v>#N/A</v>
      </c>
      <c r="P16364" s="9" t="e">
        <v>#N/A</v>
      </c>
      <c r="Q16364" s="9" t="e">
        <v>#N/A</v>
      </c>
      <c r="R16364" s="9" t="e">
        <v>#N/A</v>
      </c>
      <c r="S16364" s="9" t="e">
        <v>#N/A</v>
      </c>
      <c r="T16364" s="9" t="e">
        <v>#N/A</v>
      </c>
    </row>
    <row r="16365" spans="1:20" x14ac:dyDescent="0.35">
      <c r="A16365">
        <f t="shared" si="498"/>
        <v>16365</v>
      </c>
      <c r="B16365" s="3" t="s">
        <v>1038</v>
      </c>
      <c r="C16365" s="3" t="s">
        <v>75</v>
      </c>
      <c r="D16365" s="3" t="s">
        <v>31</v>
      </c>
      <c r="E16365">
        <v>2028</v>
      </c>
      <c r="F16365" s="3" t="str">
        <f t="shared" si="497"/>
        <v>RCElevTHOM F2028</v>
      </c>
      <c r="G16365" s="9" t="e">
        <v>#N/A</v>
      </c>
      <c r="H16365" s="9" t="e">
        <v>#N/A</v>
      </c>
      <c r="I16365" s="9" t="e">
        <v>#N/A</v>
      </c>
      <c r="J16365" s="9" t="e">
        <v>#N/A</v>
      </c>
      <c r="K16365" s="9" t="e">
        <v>#N/A</v>
      </c>
      <c r="L16365" s="9" t="e">
        <v>#N/A</v>
      </c>
      <c r="M16365" s="9" t="e">
        <v>#N/A</v>
      </c>
      <c r="N16365" s="9" t="e">
        <v>#N/A</v>
      </c>
      <c r="O16365" s="9" t="e">
        <v>#N/A</v>
      </c>
      <c r="P16365" s="9" t="e">
        <v>#N/A</v>
      </c>
      <c r="Q16365" s="9" t="e">
        <v>#N/A</v>
      </c>
      <c r="R16365" s="9" t="e">
        <v>#N/A</v>
      </c>
      <c r="S16365" s="9" t="e">
        <v>#N/A</v>
      </c>
      <c r="T16365" s="9" t="e">
        <v>#N/A</v>
      </c>
    </row>
    <row r="16366" spans="1:20" x14ac:dyDescent="0.35">
      <c r="A16366">
        <f t="shared" si="498"/>
        <v>16366</v>
      </c>
      <c r="B16366" s="3" t="s">
        <v>1038</v>
      </c>
      <c r="C16366" s="3" t="s">
        <v>75</v>
      </c>
      <c r="D16366" s="3" t="s">
        <v>31</v>
      </c>
      <c r="E16366">
        <v>2029</v>
      </c>
      <c r="F16366" s="3" t="str">
        <f t="shared" si="497"/>
        <v>RCElevTHOM F2029</v>
      </c>
      <c r="G16366" s="9" t="e">
        <v>#N/A</v>
      </c>
      <c r="H16366" s="9" t="e">
        <v>#N/A</v>
      </c>
      <c r="I16366" s="9" t="e">
        <v>#N/A</v>
      </c>
      <c r="J16366" s="9" t="e">
        <v>#N/A</v>
      </c>
      <c r="K16366" s="9" t="e">
        <v>#N/A</v>
      </c>
      <c r="L16366" s="9" t="e">
        <v>#N/A</v>
      </c>
      <c r="M16366" s="9" t="e">
        <v>#N/A</v>
      </c>
      <c r="N16366" s="9" t="e">
        <v>#N/A</v>
      </c>
      <c r="O16366" s="9" t="e">
        <v>#N/A</v>
      </c>
      <c r="P16366" s="9" t="e">
        <v>#N/A</v>
      </c>
      <c r="Q16366" s="9" t="e">
        <v>#N/A</v>
      </c>
      <c r="R16366" s="9" t="e">
        <v>#N/A</v>
      </c>
      <c r="S16366" s="9" t="e">
        <v>#N/A</v>
      </c>
      <c r="T16366" s="9" t="e">
        <v>#N/A</v>
      </c>
    </row>
    <row r="16367" spans="1:20" x14ac:dyDescent="0.35">
      <c r="A16367">
        <f t="shared" si="498"/>
        <v>16367</v>
      </c>
      <c r="B16367" s="3" t="s">
        <v>1038</v>
      </c>
      <c r="C16367" s="3" t="s">
        <v>86</v>
      </c>
      <c r="D16367" s="3" t="s">
        <v>31</v>
      </c>
      <c r="E16367">
        <v>2020</v>
      </c>
      <c r="F16367" s="3" t="str">
        <f t="shared" si="497"/>
        <v>RCQOutTHOM F2020</v>
      </c>
      <c r="G16367" s="9">
        <v>11.560772783580999</v>
      </c>
      <c r="H16367" s="9">
        <v>16.864680714202201</v>
      </c>
      <c r="I16367" s="9">
        <v>20.614970646110599</v>
      </c>
      <c r="J16367" s="9">
        <v>14.7177160244559</v>
      </c>
      <c r="K16367" s="9">
        <v>12.376353167031199</v>
      </c>
      <c r="L16367" s="9">
        <v>13.176141329095801</v>
      </c>
      <c r="M16367" s="9">
        <v>18.3875990335527</v>
      </c>
      <c r="N16367" s="9">
        <v>36.395136792251797</v>
      </c>
      <c r="O16367" s="9">
        <v>41.367377166441599</v>
      </c>
      <c r="P16367" s="9">
        <v>66.594048842004298</v>
      </c>
      <c r="Q16367" s="9">
        <v>33.004012678916702</v>
      </c>
      <c r="R16367" s="9">
        <v>12.0658192118527</v>
      </c>
      <c r="S16367" s="9">
        <v>10.2279642998841</v>
      </c>
      <c r="T16367" s="9">
        <v>12.2539349593259</v>
      </c>
    </row>
    <row r="16368" spans="1:20" x14ac:dyDescent="0.35">
      <c r="A16368">
        <f t="shared" si="498"/>
        <v>16368</v>
      </c>
      <c r="B16368" s="3" t="s">
        <v>1038</v>
      </c>
      <c r="C16368" s="3" t="s">
        <v>86</v>
      </c>
      <c r="D16368" s="3" t="s">
        <v>31</v>
      </c>
      <c r="E16368">
        <v>2021</v>
      </c>
      <c r="F16368" s="3" t="str">
        <f t="shared" si="497"/>
        <v>RCQOutTHOM F2021</v>
      </c>
      <c r="G16368" s="9">
        <v>11.6967950443875</v>
      </c>
      <c r="H16368" s="9">
        <v>12.439832774808499</v>
      </c>
      <c r="I16368" s="9">
        <v>16.445744928912799</v>
      </c>
      <c r="J16368" s="9">
        <v>19.097618373594699</v>
      </c>
      <c r="K16368" s="9">
        <v>18.018134575440101</v>
      </c>
      <c r="L16368" s="9">
        <v>19.530387384583602</v>
      </c>
      <c r="M16368" s="9">
        <v>30.401619886753799</v>
      </c>
      <c r="N16368" s="9">
        <v>47.061242236891701</v>
      </c>
      <c r="O16368" s="9">
        <v>60.757491069189797</v>
      </c>
      <c r="P16368" s="9">
        <v>64.718578222063897</v>
      </c>
      <c r="Q16368" s="9">
        <v>49.1961765932856</v>
      </c>
      <c r="R16368" s="9">
        <v>26.213157555063798</v>
      </c>
      <c r="S16368" s="9">
        <v>19.120056064860599</v>
      </c>
      <c r="T16368" s="9">
        <v>16.2834916818707</v>
      </c>
    </row>
    <row r="16369" spans="1:20" x14ac:dyDescent="0.35">
      <c r="A16369">
        <f t="shared" si="498"/>
        <v>16369</v>
      </c>
      <c r="B16369" s="3" t="s">
        <v>1038</v>
      </c>
      <c r="C16369" s="3" t="s">
        <v>86</v>
      </c>
      <c r="D16369" s="3" t="s">
        <v>31</v>
      </c>
      <c r="E16369">
        <v>2022</v>
      </c>
      <c r="F16369" s="3" t="str">
        <f t="shared" si="497"/>
        <v>RCQOutTHOM F2022</v>
      </c>
      <c r="G16369" s="9">
        <v>13.432132109759401</v>
      </c>
      <c r="H16369" s="9">
        <v>12.0016077818689</v>
      </c>
      <c r="I16369" s="9">
        <v>14.185983038095999</v>
      </c>
      <c r="J16369" s="9">
        <v>31.3909924653688</v>
      </c>
      <c r="K16369" s="9">
        <v>29.074609316935099</v>
      </c>
      <c r="L16369" s="9">
        <v>21.174812393362199</v>
      </c>
      <c r="M16369" s="9">
        <v>17.857206905735499</v>
      </c>
      <c r="N16369" s="9">
        <v>33.710755559775002</v>
      </c>
      <c r="O16369" s="9">
        <v>45.515856245115501</v>
      </c>
      <c r="P16369" s="9">
        <v>28.087815113050599</v>
      </c>
      <c r="Q16369" s="9">
        <v>11.563105764440101</v>
      </c>
      <c r="R16369" s="9">
        <v>5.01225351306263</v>
      </c>
      <c r="S16369" s="9">
        <v>5.5084601616950302</v>
      </c>
      <c r="T16369" s="9">
        <v>7.6936121271359497</v>
      </c>
    </row>
    <row r="16370" spans="1:20" x14ac:dyDescent="0.35">
      <c r="A16370">
        <f t="shared" si="498"/>
        <v>16370</v>
      </c>
      <c r="B16370" s="3" t="s">
        <v>1038</v>
      </c>
      <c r="C16370" s="3" t="s">
        <v>86</v>
      </c>
      <c r="D16370" s="3" t="s">
        <v>31</v>
      </c>
      <c r="E16370">
        <v>2023</v>
      </c>
      <c r="F16370" s="3" t="str">
        <f t="shared" si="497"/>
        <v>RCQOutTHOM F2023</v>
      </c>
      <c r="G16370" s="9">
        <v>5.6778877672614199</v>
      </c>
      <c r="H16370" s="9">
        <v>8.38307100578613</v>
      </c>
      <c r="I16370" s="9">
        <v>11.007871223350699</v>
      </c>
      <c r="J16370" s="9">
        <v>16.723609453194399</v>
      </c>
      <c r="K16370" s="9">
        <v>14.518733803101499</v>
      </c>
      <c r="L16370" s="9">
        <v>13.5568024543817</v>
      </c>
      <c r="M16370" s="9">
        <v>18.034181090800001</v>
      </c>
      <c r="N16370" s="9">
        <v>25.124198500962301</v>
      </c>
      <c r="O16370" s="9">
        <v>30.898496218919899</v>
      </c>
      <c r="P16370" s="9">
        <v>39.306209637955497</v>
      </c>
      <c r="Q16370" s="9">
        <v>22.930931926409201</v>
      </c>
      <c r="R16370" s="9">
        <v>12.184988160121</v>
      </c>
      <c r="S16370" s="9">
        <v>10.8772455123933</v>
      </c>
      <c r="T16370" s="9">
        <v>11.843278933968399</v>
      </c>
    </row>
    <row r="16371" spans="1:20" x14ac:dyDescent="0.35">
      <c r="A16371">
        <f t="shared" si="498"/>
        <v>16371</v>
      </c>
      <c r="B16371" s="3" t="s">
        <v>1038</v>
      </c>
      <c r="C16371" s="3" t="s">
        <v>86</v>
      </c>
      <c r="D16371" s="3" t="s">
        <v>31</v>
      </c>
      <c r="E16371">
        <v>2024</v>
      </c>
      <c r="F16371" s="3" t="str">
        <f t="shared" si="497"/>
        <v>RCQOutTHOM F2024</v>
      </c>
      <c r="G16371" s="9">
        <v>12.6216540100601</v>
      </c>
      <c r="H16371" s="9">
        <v>14.898166277895699</v>
      </c>
      <c r="I16371" s="9">
        <v>15.080742772111501</v>
      </c>
      <c r="J16371" s="9">
        <v>21.925966486549999</v>
      </c>
      <c r="K16371" s="9">
        <v>16.211337853928899</v>
      </c>
      <c r="L16371" s="9">
        <v>14.947163851191</v>
      </c>
      <c r="M16371" s="9">
        <v>14.575063027730099</v>
      </c>
      <c r="N16371" s="9">
        <v>16.630455534486099</v>
      </c>
      <c r="O16371" s="9">
        <v>48.303009682078603</v>
      </c>
      <c r="P16371" s="9">
        <v>32.2816109580465</v>
      </c>
      <c r="Q16371" s="9">
        <v>14.128747701137501</v>
      </c>
      <c r="R16371" s="9">
        <v>12.842253152838399</v>
      </c>
      <c r="S16371" s="9">
        <v>7.0273301394296803</v>
      </c>
      <c r="T16371" s="9">
        <v>10.820959762894599</v>
      </c>
    </row>
    <row r="16372" spans="1:20" x14ac:dyDescent="0.35">
      <c r="A16372">
        <f t="shared" si="498"/>
        <v>16372</v>
      </c>
      <c r="B16372" s="3" t="s">
        <v>1038</v>
      </c>
      <c r="C16372" s="3" t="s">
        <v>86</v>
      </c>
      <c r="D16372" s="3" t="s">
        <v>31</v>
      </c>
      <c r="E16372">
        <v>2025</v>
      </c>
      <c r="F16372" s="3" t="str">
        <f t="shared" si="497"/>
        <v>RCQOutTHOM F2025</v>
      </c>
      <c r="G16372" s="9">
        <v>10.0382065781656</v>
      </c>
      <c r="H16372" s="9">
        <v>10.5945503600728</v>
      </c>
      <c r="I16372" s="9">
        <v>11.3180573341595</v>
      </c>
      <c r="J16372" s="9">
        <v>27.511796407643999</v>
      </c>
      <c r="K16372" s="9">
        <v>20.850717578213501</v>
      </c>
      <c r="L16372" s="9">
        <v>26.148515008891899</v>
      </c>
      <c r="M16372" s="9">
        <v>27.124691851885697</v>
      </c>
      <c r="N16372" s="9">
        <v>35.438905306505497</v>
      </c>
      <c r="O16372" s="9">
        <v>63.882010655344409</v>
      </c>
      <c r="P16372" s="9">
        <v>45.712016235315602</v>
      </c>
      <c r="Q16372" s="9">
        <v>14.936198892094399</v>
      </c>
      <c r="R16372" s="9">
        <v>8.8068698854500003</v>
      </c>
      <c r="S16372" s="9">
        <v>8.1564078988100199</v>
      </c>
      <c r="T16372" s="9">
        <v>11.4892220415312</v>
      </c>
    </row>
    <row r="16373" spans="1:20" x14ac:dyDescent="0.35">
      <c r="A16373">
        <f t="shared" si="498"/>
        <v>16373</v>
      </c>
      <c r="B16373" s="3" t="s">
        <v>1038</v>
      </c>
      <c r="C16373" s="3" t="s">
        <v>86</v>
      </c>
      <c r="D16373" s="3" t="s">
        <v>31</v>
      </c>
      <c r="E16373">
        <v>2026</v>
      </c>
      <c r="F16373" s="3" t="str">
        <f t="shared" ref="F16373:F16436" si="499">_xlfn.CONCAT(B16373,C16373,D16373,E16373)</f>
        <v>RCQOutTHOM F2026</v>
      </c>
      <c r="G16373" s="9">
        <v>10.7223339226046</v>
      </c>
      <c r="H16373" s="9">
        <v>14.380271055924601</v>
      </c>
      <c r="I16373" s="9">
        <v>20.7734654879504</v>
      </c>
      <c r="J16373" s="9">
        <v>31.652431002486701</v>
      </c>
      <c r="K16373" s="9">
        <v>20.613579164158299</v>
      </c>
      <c r="L16373" s="9">
        <v>15.4811628998551</v>
      </c>
      <c r="M16373" s="9">
        <v>21.8682364780611</v>
      </c>
      <c r="N16373" s="9">
        <v>34.450321858147198</v>
      </c>
      <c r="O16373" s="9">
        <v>50.148037938727398</v>
      </c>
      <c r="P16373" s="9">
        <v>46.581870613944602</v>
      </c>
      <c r="Q16373" s="9">
        <v>18.186123915988301</v>
      </c>
      <c r="R16373" s="9">
        <v>11.461890765676699</v>
      </c>
      <c r="S16373" s="9">
        <v>8.4754413951848893</v>
      </c>
      <c r="T16373" s="9">
        <v>8.6953115883699699</v>
      </c>
    </row>
    <row r="16374" spans="1:20" x14ac:dyDescent="0.35">
      <c r="A16374">
        <f t="shared" si="498"/>
        <v>16374</v>
      </c>
      <c r="B16374" s="3" t="s">
        <v>1038</v>
      </c>
      <c r="C16374" s="3" t="s">
        <v>86</v>
      </c>
      <c r="D16374" s="3" t="s">
        <v>31</v>
      </c>
      <c r="E16374">
        <v>2027</v>
      </c>
      <c r="F16374" s="3" t="str">
        <f t="shared" si="499"/>
        <v>RCQOutTHOM F2027</v>
      </c>
      <c r="G16374" s="9">
        <v>9.7591610270204594</v>
      </c>
      <c r="H16374" s="9">
        <v>9.7982249305431903</v>
      </c>
      <c r="I16374" s="9">
        <v>10.0399712718642</v>
      </c>
      <c r="J16374" s="9">
        <v>10.865940029346699</v>
      </c>
      <c r="K16374" s="9">
        <v>10.680890183757199</v>
      </c>
      <c r="L16374" s="9">
        <v>11.134516901239</v>
      </c>
      <c r="M16374" s="9">
        <v>13.7863899750422</v>
      </c>
      <c r="N16374" s="9">
        <v>22.408181001919701</v>
      </c>
      <c r="O16374" s="9">
        <v>41.641768209747802</v>
      </c>
      <c r="P16374" s="9">
        <v>31.723496076514799</v>
      </c>
      <c r="Q16374" s="9">
        <v>11.9239379313229</v>
      </c>
      <c r="R16374" s="9">
        <v>8.7760196098302696</v>
      </c>
      <c r="S16374" s="9">
        <v>3.8612946068429599</v>
      </c>
      <c r="T16374" s="9">
        <v>11.1322705312813</v>
      </c>
    </row>
    <row r="16375" spans="1:20" x14ac:dyDescent="0.35">
      <c r="A16375">
        <f t="shared" si="498"/>
        <v>16375</v>
      </c>
      <c r="B16375" s="3" t="s">
        <v>1038</v>
      </c>
      <c r="C16375" s="3" t="s">
        <v>86</v>
      </c>
      <c r="D16375" s="3" t="s">
        <v>31</v>
      </c>
      <c r="E16375">
        <v>2028</v>
      </c>
      <c r="F16375" s="3" t="str">
        <f t="shared" si="499"/>
        <v>RCQOutTHOM F2028</v>
      </c>
      <c r="G16375" s="9">
        <v>9.3594679011608797</v>
      </c>
      <c r="H16375" s="9">
        <v>8.6139946004450092</v>
      </c>
      <c r="I16375" s="9">
        <v>10.088548437191699</v>
      </c>
      <c r="J16375" s="9">
        <v>12.213840997053699</v>
      </c>
      <c r="K16375" s="9">
        <v>15.1465214765506</v>
      </c>
      <c r="L16375" s="9">
        <v>15.4574171019243</v>
      </c>
      <c r="M16375" s="9">
        <v>15.0592952871081</v>
      </c>
      <c r="N16375" s="9">
        <v>17.097225232664101</v>
      </c>
      <c r="O16375" s="9">
        <v>55.530788124032902</v>
      </c>
      <c r="P16375" s="9">
        <v>64.524842839547205</v>
      </c>
      <c r="Q16375" s="9">
        <v>21.690361170115899</v>
      </c>
      <c r="R16375" s="9">
        <v>13.847188447769399</v>
      </c>
      <c r="S16375" s="9">
        <v>8.7910832444777292</v>
      </c>
      <c r="T16375" s="9">
        <v>10.510932278972801</v>
      </c>
    </row>
    <row r="16376" spans="1:20" x14ac:dyDescent="0.35">
      <c r="A16376">
        <f t="shared" si="498"/>
        <v>16376</v>
      </c>
      <c r="B16376" s="3" t="s">
        <v>1038</v>
      </c>
      <c r="C16376" s="3" t="s">
        <v>86</v>
      </c>
      <c r="D16376" s="3" t="s">
        <v>31</v>
      </c>
      <c r="E16376">
        <v>2029</v>
      </c>
      <c r="F16376" s="3" t="str">
        <f t="shared" si="499"/>
        <v>RCQOutTHOM F2029</v>
      </c>
      <c r="G16376" s="9">
        <v>13.5111870105201</v>
      </c>
      <c r="H16376" s="9">
        <v>9.1349450868296191</v>
      </c>
      <c r="I16376" s="9">
        <v>13.637897270330198</v>
      </c>
      <c r="J16376" s="9">
        <v>12.609473522761</v>
      </c>
      <c r="K16376" s="9">
        <v>11.737660583508299</v>
      </c>
      <c r="L16376" s="9">
        <v>11.945665376185</v>
      </c>
      <c r="M16376" s="9">
        <v>27.3312163977319</v>
      </c>
      <c r="N16376" s="9">
        <v>30.748810631573601</v>
      </c>
      <c r="O16376" s="9">
        <v>35.098267577770798</v>
      </c>
      <c r="P16376" s="9">
        <v>24.386749785144399</v>
      </c>
      <c r="Q16376" s="9">
        <v>12.919997329558001</v>
      </c>
      <c r="R16376" s="9">
        <v>4.7098094914577704</v>
      </c>
      <c r="S16376" s="9">
        <v>4.3544167589197897</v>
      </c>
      <c r="T16376" s="9">
        <v>6.6213395608193704</v>
      </c>
    </row>
    <row r="16377" spans="1:20" x14ac:dyDescent="0.35">
      <c r="A16377">
        <f t="shared" si="498"/>
        <v>16377</v>
      </c>
      <c r="B16377" s="3" t="s">
        <v>1038</v>
      </c>
      <c r="C16377" s="3" t="s">
        <v>95</v>
      </c>
      <c r="D16377" s="3" t="s">
        <v>31</v>
      </c>
      <c r="E16377">
        <v>2020</v>
      </c>
      <c r="F16377" s="3" t="str">
        <f t="shared" si="499"/>
        <v>RCSpillTHOM F2020</v>
      </c>
      <c r="G16377" s="9">
        <v>1.9953086644764999</v>
      </c>
      <c r="H16377" s="9">
        <v>3.8645196897465199</v>
      </c>
      <c r="I16377" s="9">
        <v>3.4429291421516202</v>
      </c>
      <c r="J16377" s="9">
        <v>3.5868931059180098</v>
      </c>
      <c r="K16377" s="9">
        <v>2.4490139729479101</v>
      </c>
      <c r="L16377" s="9">
        <v>2.0313719958768601</v>
      </c>
      <c r="M16377" s="9">
        <v>1.1146444609416599</v>
      </c>
      <c r="N16377" s="9">
        <v>15.003263790821199</v>
      </c>
      <c r="O16377" s="9">
        <v>19.857399131441603</v>
      </c>
      <c r="P16377" s="9">
        <v>45.141632324489002</v>
      </c>
      <c r="Q16377" s="9">
        <v>12.353032954071301</v>
      </c>
      <c r="R16377" s="9">
        <v>0.26968132984722198</v>
      </c>
      <c r="S16377" s="9">
        <v>4.44182413554687E-2</v>
      </c>
      <c r="T16377" s="9">
        <v>0.32489382125452698</v>
      </c>
    </row>
    <row r="16378" spans="1:20" x14ac:dyDescent="0.35">
      <c r="A16378">
        <f t="shared" si="498"/>
        <v>16378</v>
      </c>
      <c r="B16378" s="3" t="s">
        <v>1038</v>
      </c>
      <c r="C16378" s="3" t="s">
        <v>95</v>
      </c>
      <c r="D16378" s="3" t="s">
        <v>31</v>
      </c>
      <c r="E16378">
        <v>2021</v>
      </c>
      <c r="F16378" s="3" t="str">
        <f t="shared" si="499"/>
        <v>RCSpillTHOM F2021</v>
      </c>
      <c r="G16378" s="9">
        <v>1.95970564815243</v>
      </c>
      <c r="H16378" s="9">
        <v>1.0455458238152</v>
      </c>
      <c r="I16378" s="9">
        <v>4.9537866602869602</v>
      </c>
      <c r="J16378" s="9">
        <v>5.7129077066391103</v>
      </c>
      <c r="K16378" s="9">
        <v>5.0214724349192696</v>
      </c>
      <c r="L16378" s="9">
        <v>4.7924170247651299</v>
      </c>
      <c r="M16378" s="9">
        <v>11.080535495073303</v>
      </c>
      <c r="N16378" s="9">
        <v>25.670764079863901</v>
      </c>
      <c r="O16378" s="9">
        <v>39.276424294989503</v>
      </c>
      <c r="P16378" s="9">
        <v>43.256775929091603</v>
      </c>
      <c r="Q16378" s="9">
        <v>27.765647909938799</v>
      </c>
      <c r="R16378" s="9">
        <v>4.9211283968972204</v>
      </c>
      <c r="S16378" s="9">
        <v>0.88013370917572897</v>
      </c>
      <c r="T16378" s="9">
        <v>0.228291148470777</v>
      </c>
    </row>
    <row r="16379" spans="1:20" x14ac:dyDescent="0.35">
      <c r="A16379">
        <f t="shared" si="498"/>
        <v>16379</v>
      </c>
      <c r="B16379" s="3" t="s">
        <v>1038</v>
      </c>
      <c r="C16379" s="3" t="s">
        <v>95</v>
      </c>
      <c r="D16379" s="3" t="s">
        <v>31</v>
      </c>
      <c r="E16379">
        <v>2022</v>
      </c>
      <c r="F16379" s="3" t="str">
        <f t="shared" si="499"/>
        <v>RCSpillTHOM F2022</v>
      </c>
      <c r="G16379" s="9">
        <v>2.14113289089451</v>
      </c>
      <c r="H16379" s="9">
        <v>1.63237218547656</v>
      </c>
      <c r="I16379" s="9">
        <v>2.4352566753515901</v>
      </c>
      <c r="J16379" s="9">
        <v>16.467875243695399</v>
      </c>
      <c r="K16379" s="9">
        <v>15.5428123020444</v>
      </c>
      <c r="L16379" s="9">
        <v>5.48387611796801</v>
      </c>
      <c r="M16379" s="9">
        <v>2.06067279672722</v>
      </c>
      <c r="N16379" s="9">
        <v>12.302669049455501</v>
      </c>
      <c r="O16379" s="9">
        <v>24.324372945579299</v>
      </c>
      <c r="P16379" s="9">
        <v>9.0522903648408199</v>
      </c>
      <c r="Q16379" s="9">
        <v>0.54360576029873597</v>
      </c>
      <c r="R16379" s="9">
        <v>1.9798815215277699E-2</v>
      </c>
      <c r="S16379" s="9">
        <v>1.52716314752604E-2</v>
      </c>
      <c r="T16379" s="9">
        <v>6.0062556979638797E-2</v>
      </c>
    </row>
    <row r="16380" spans="1:20" x14ac:dyDescent="0.35">
      <c r="A16380">
        <f t="shared" si="498"/>
        <v>16380</v>
      </c>
      <c r="B16380" s="3" t="s">
        <v>1038</v>
      </c>
      <c r="C16380" s="3" t="s">
        <v>95</v>
      </c>
      <c r="D16380" s="3" t="s">
        <v>31</v>
      </c>
      <c r="E16380">
        <v>2023</v>
      </c>
      <c r="F16380" s="3" t="str">
        <f t="shared" si="499"/>
        <v>RCSpillTHOM F2023</v>
      </c>
      <c r="G16380" s="9">
        <v>3.4568695319892401E-2</v>
      </c>
      <c r="H16380" s="9">
        <v>0.88038855913750003</v>
      </c>
      <c r="I16380" s="9">
        <v>3.2503778317574801</v>
      </c>
      <c r="J16380" s="9">
        <v>6.6613896605261997</v>
      </c>
      <c r="K16380" s="9">
        <v>4.2526860765468699</v>
      </c>
      <c r="L16380" s="9">
        <v>2.5526163794380698</v>
      </c>
      <c r="M16380" s="9">
        <v>3.21038867049444</v>
      </c>
      <c r="N16380" s="9">
        <v>8.9181658270026283</v>
      </c>
      <c r="O16380" s="9">
        <v>11.429996074652401</v>
      </c>
      <c r="P16380" s="9">
        <v>17.802064316643001</v>
      </c>
      <c r="Q16380" s="9">
        <v>4.2260350213487898</v>
      </c>
      <c r="R16380" s="9">
        <v>3.33962588474861E-2</v>
      </c>
      <c r="S16380" s="9">
        <v>3.1250317072916599E-4</v>
      </c>
      <c r="T16380" s="9">
        <v>0.135918086530916</v>
      </c>
    </row>
    <row r="16381" spans="1:20" x14ac:dyDescent="0.35">
      <c r="A16381">
        <f t="shared" si="498"/>
        <v>16381</v>
      </c>
      <c r="B16381" s="3" t="s">
        <v>1038</v>
      </c>
      <c r="C16381" s="3" t="s">
        <v>95</v>
      </c>
      <c r="D16381" s="3" t="s">
        <v>31</v>
      </c>
      <c r="E16381">
        <v>2024</v>
      </c>
      <c r="F16381" s="3" t="str">
        <f t="shared" si="499"/>
        <v>RCSpillTHOM F2024</v>
      </c>
      <c r="G16381" s="9">
        <v>1.77083931404587</v>
      </c>
      <c r="H16381" s="9">
        <v>2.2448830012578398</v>
      </c>
      <c r="I16381" s="9">
        <v>4.1905987508729101</v>
      </c>
      <c r="J16381" s="9">
        <v>7.6310233200645099</v>
      </c>
      <c r="K16381" s="9">
        <v>3.79103930524666</v>
      </c>
      <c r="L16381" s="9">
        <v>2.07952661443991</v>
      </c>
      <c r="M16381" s="9">
        <v>7.9180448180555502E-2</v>
      </c>
      <c r="N16381" s="9">
        <v>2.7185016133333302</v>
      </c>
      <c r="O16381" s="9">
        <v>26.827892298718403</v>
      </c>
      <c r="P16381" s="9">
        <v>12.5854503363118</v>
      </c>
      <c r="Q16381" s="9">
        <v>0.26758554234388393</v>
      </c>
      <c r="R16381" s="9">
        <v>0.205772754338472</v>
      </c>
      <c r="S16381" s="9">
        <v>3.4917338385416601E-3</v>
      </c>
      <c r="T16381" s="9">
        <v>5.0000644652777702E-5</v>
      </c>
    </row>
    <row r="16382" spans="1:20" x14ac:dyDescent="0.35">
      <c r="A16382">
        <f t="shared" si="498"/>
        <v>16382</v>
      </c>
      <c r="B16382" s="3" t="s">
        <v>1038</v>
      </c>
      <c r="C16382" s="3" t="s">
        <v>95</v>
      </c>
      <c r="D16382" s="3" t="s">
        <v>31</v>
      </c>
      <c r="E16382">
        <v>2025</v>
      </c>
      <c r="F16382" s="3" t="str">
        <f t="shared" si="499"/>
        <v>RCSpillTHOM F2025</v>
      </c>
      <c r="G16382" s="9">
        <v>1.0568203616540699</v>
      </c>
      <c r="H16382" s="9">
        <v>1.94200226111986</v>
      </c>
      <c r="I16382" s="9">
        <v>2.81731033539501</v>
      </c>
      <c r="J16382" s="9">
        <v>12.7928855210483</v>
      </c>
      <c r="K16382" s="9">
        <v>7.5696572787864502</v>
      </c>
      <c r="L16382" s="9">
        <v>10.823806168492</v>
      </c>
      <c r="M16382" s="9">
        <v>10.767874202510701</v>
      </c>
      <c r="N16382" s="9">
        <v>17.257948866151299</v>
      </c>
      <c r="O16382" s="9">
        <v>42.372032620344399</v>
      </c>
      <c r="P16382" s="9">
        <v>24.293269254614302</v>
      </c>
      <c r="Q16382" s="9">
        <v>0.490063381858938</v>
      </c>
      <c r="R16382" s="9">
        <v>0</v>
      </c>
      <c r="S16382" s="9">
        <v>1.60469888541666E-2</v>
      </c>
      <c r="T16382" s="9">
        <v>0.29418357520134703</v>
      </c>
    </row>
    <row r="16383" spans="1:20" x14ac:dyDescent="0.35">
      <c r="A16383">
        <f t="shared" si="498"/>
        <v>16383</v>
      </c>
      <c r="B16383" s="3" t="s">
        <v>1038</v>
      </c>
      <c r="C16383" s="3" t="s">
        <v>95</v>
      </c>
      <c r="D16383" s="3" t="s">
        <v>31</v>
      </c>
      <c r="E16383">
        <v>2026</v>
      </c>
      <c r="F16383" s="3" t="str">
        <f t="shared" si="499"/>
        <v>RCSpillTHOM F2026</v>
      </c>
      <c r="G16383" s="9">
        <v>1.55552648921814</v>
      </c>
      <c r="H16383" s="9">
        <v>2.04078933165313</v>
      </c>
      <c r="I16383" s="9">
        <v>6.0672894053775597</v>
      </c>
      <c r="J16383" s="9">
        <v>16.830356047778999</v>
      </c>
      <c r="K16383" s="9">
        <v>9.73607447839583</v>
      </c>
      <c r="L16383" s="9">
        <v>2.7112112113145099</v>
      </c>
      <c r="M16383" s="9">
        <v>7.9567129290417196</v>
      </c>
      <c r="N16383" s="9">
        <v>17.800306228036099</v>
      </c>
      <c r="O16383" s="9">
        <v>28.6865989947019</v>
      </c>
      <c r="P16383" s="9">
        <v>25.0903414292363</v>
      </c>
      <c r="Q16383" s="9">
        <v>0.42083000011264698</v>
      </c>
      <c r="R16383" s="9">
        <v>3.3333632305555497E-5</v>
      </c>
      <c r="S16383" s="9">
        <v>0</v>
      </c>
      <c r="T16383" s="9">
        <v>1.6666816152777701E-5</v>
      </c>
    </row>
    <row r="16384" spans="1:20" x14ac:dyDescent="0.35">
      <c r="A16384">
        <f t="shared" si="498"/>
        <v>16384</v>
      </c>
      <c r="B16384" s="3" t="s">
        <v>1038</v>
      </c>
      <c r="C16384" s="3" t="s">
        <v>95</v>
      </c>
      <c r="D16384" s="3" t="s">
        <v>31</v>
      </c>
      <c r="E16384">
        <v>2027</v>
      </c>
      <c r="F16384" s="3" t="str">
        <f t="shared" si="499"/>
        <v>RCSpillTHOM F2027</v>
      </c>
      <c r="G16384" s="9">
        <v>1.41909425762096</v>
      </c>
      <c r="H16384" s="9">
        <v>2.1909787380356902</v>
      </c>
      <c r="I16384" s="9">
        <v>2.1262110633506901</v>
      </c>
      <c r="J16384" s="9">
        <v>2.5674730286559102</v>
      </c>
      <c r="K16384" s="9">
        <v>2.7851836906249998</v>
      </c>
      <c r="L16384" s="9">
        <v>2.0115532911649798</v>
      </c>
      <c r="M16384" s="9">
        <v>5.0731959444444398E-2</v>
      </c>
      <c r="N16384" s="9">
        <v>3.9744765178902699</v>
      </c>
      <c r="O16384" s="9">
        <v>20.363601299794801</v>
      </c>
      <c r="P16384" s="9">
        <v>12.0968125249941</v>
      </c>
      <c r="Q16384" s="9">
        <v>7.8204668972123595E-2</v>
      </c>
      <c r="R16384" s="9">
        <v>7.6508434840833306E-2</v>
      </c>
      <c r="S16384" s="9">
        <v>2.39262711679687E-2</v>
      </c>
      <c r="T16384" s="9">
        <v>0.16789655485818</v>
      </c>
    </row>
    <row r="16385" spans="1:20" x14ac:dyDescent="0.35">
      <c r="A16385">
        <f t="shared" si="498"/>
        <v>16385</v>
      </c>
      <c r="B16385" s="3" t="s">
        <v>1038</v>
      </c>
      <c r="C16385" s="3" t="s">
        <v>95</v>
      </c>
      <c r="D16385" s="3" t="s">
        <v>31</v>
      </c>
      <c r="E16385">
        <v>2028</v>
      </c>
      <c r="F16385" s="3" t="str">
        <f t="shared" si="499"/>
        <v>RCSpillTHOM F2028</v>
      </c>
      <c r="G16385" s="9">
        <v>1.40475442149865</v>
      </c>
      <c r="H16385" s="9">
        <v>1.08253618065833</v>
      </c>
      <c r="I16385" s="9">
        <v>2.4639689334903601</v>
      </c>
      <c r="J16385" s="9">
        <v>2.7083867897634399</v>
      </c>
      <c r="K16385" s="9">
        <v>4.5777467557249896</v>
      </c>
      <c r="L16385" s="9">
        <v>3.95502177330241</v>
      </c>
      <c r="M16385" s="9">
        <v>1.29262560123958</v>
      </c>
      <c r="N16385" s="9">
        <v>0.185544189122444</v>
      </c>
      <c r="O16385" s="9">
        <v>34.266589435773497</v>
      </c>
      <c r="P16385" s="9">
        <v>43.072781110255498</v>
      </c>
      <c r="Q16385" s="9">
        <v>3.9874366343028198</v>
      </c>
      <c r="R16385" s="9">
        <v>0</v>
      </c>
      <c r="S16385" s="9">
        <v>0</v>
      </c>
      <c r="T16385" s="9">
        <v>8.6116297356881893E-2</v>
      </c>
    </row>
    <row r="16386" spans="1:20" x14ac:dyDescent="0.35">
      <c r="A16386">
        <f t="shared" si="498"/>
        <v>16386</v>
      </c>
      <c r="B16386" s="3" t="s">
        <v>1038</v>
      </c>
      <c r="C16386" s="3" t="s">
        <v>95</v>
      </c>
      <c r="D16386" s="3" t="s">
        <v>31</v>
      </c>
      <c r="E16386">
        <v>2029</v>
      </c>
      <c r="F16386" s="3" t="str">
        <f t="shared" si="499"/>
        <v>RCSpillTHOM F2029</v>
      </c>
      <c r="G16386" s="9">
        <v>2.0757778218145102</v>
      </c>
      <c r="H16386" s="9">
        <v>1.2755216981986099</v>
      </c>
      <c r="I16386" s="9">
        <v>2.6221110317960301</v>
      </c>
      <c r="J16386" s="9">
        <v>1.64506204125403</v>
      </c>
      <c r="K16386" s="9">
        <v>2.7861258701255198</v>
      </c>
      <c r="L16386" s="9">
        <v>2.24650676579724</v>
      </c>
      <c r="M16386" s="9">
        <v>10.8935760545791</v>
      </c>
      <c r="N16386" s="9">
        <v>9.6750894841708295</v>
      </c>
      <c r="O16386" s="9">
        <v>15.897537582636399</v>
      </c>
      <c r="P16386" s="9">
        <v>5.0196519594569402</v>
      </c>
      <c r="Q16386" s="9">
        <v>1.98403488244509</v>
      </c>
      <c r="R16386" s="9">
        <v>2.8473062090277699E-2</v>
      </c>
      <c r="S16386" s="9">
        <v>1.84614404570312E-2</v>
      </c>
      <c r="T16386" s="9">
        <v>9.2616138027777697E-2</v>
      </c>
    </row>
    <row r="16387" spans="1:20" x14ac:dyDescent="0.35">
      <c r="A16387">
        <f t="shared" ref="A16387:A16450" si="500">A16386+1</f>
        <v>16387</v>
      </c>
      <c r="B16387" s="3" t="s">
        <v>1038</v>
      </c>
      <c r="C16387" s="3" t="s">
        <v>77</v>
      </c>
      <c r="D16387" s="3" t="s">
        <v>31</v>
      </c>
      <c r="E16387">
        <v>2020</v>
      </c>
      <c r="F16387" s="3" t="str">
        <f t="shared" si="499"/>
        <v>RCGenTHOM F2020</v>
      </c>
      <c r="G16387" s="9">
        <v>37.888383573924699</v>
      </c>
      <c r="H16387" s="9">
        <v>51.4930433888888</v>
      </c>
      <c r="I16387" s="9">
        <v>68.017659888888801</v>
      </c>
      <c r="J16387" s="9">
        <v>44.0886820698924</v>
      </c>
      <c r="K16387" s="9">
        <v>39.321746919642798</v>
      </c>
      <c r="L16387" s="9">
        <v>44.143928294354801</v>
      </c>
      <c r="M16387" s="9">
        <v>68.417368361111102</v>
      </c>
      <c r="N16387" s="9">
        <v>84.732191944444395</v>
      </c>
      <c r="O16387" s="9">
        <v>85.2</v>
      </c>
      <c r="P16387" s="9">
        <v>84.972001527777707</v>
      </c>
      <c r="Q16387" s="9">
        <v>81.7975517473118</v>
      </c>
      <c r="R16387" s="9">
        <v>46.723973638888801</v>
      </c>
      <c r="S16387" s="9">
        <v>40.336578645833299</v>
      </c>
      <c r="T16387" s="9">
        <v>47.250386499999998</v>
      </c>
    </row>
    <row r="16388" spans="1:20" x14ac:dyDescent="0.35">
      <c r="A16388">
        <f t="shared" si="500"/>
        <v>16388</v>
      </c>
      <c r="B16388" s="3" t="s">
        <v>1038</v>
      </c>
      <c r="C16388" s="3" t="s">
        <v>77</v>
      </c>
      <c r="D16388" s="3" t="s">
        <v>31</v>
      </c>
      <c r="E16388">
        <v>2021</v>
      </c>
      <c r="F16388" s="3" t="str">
        <f t="shared" si="499"/>
        <v>RCGenTHOM F2021</v>
      </c>
      <c r="G16388" s="9">
        <v>38.568184377688098</v>
      </c>
      <c r="H16388" s="9">
        <v>45.132257666666597</v>
      </c>
      <c r="I16388" s="9">
        <v>45.519119283750001</v>
      </c>
      <c r="J16388" s="9">
        <v>53.016219327956897</v>
      </c>
      <c r="K16388" s="9">
        <v>51.479180773809503</v>
      </c>
      <c r="L16388" s="9">
        <v>58.376424677419301</v>
      </c>
      <c r="M16388" s="9">
        <v>76.529902499999906</v>
      </c>
      <c r="N16388" s="9">
        <v>84.726666666666603</v>
      </c>
      <c r="O16388" s="9">
        <v>85.085483870967707</v>
      </c>
      <c r="P16388" s="9">
        <v>85.009178194444402</v>
      </c>
      <c r="Q16388" s="9">
        <v>84.885304973118195</v>
      </c>
      <c r="R16388" s="9">
        <v>84.336718611111095</v>
      </c>
      <c r="S16388" s="9">
        <v>72.247489166666597</v>
      </c>
      <c r="T16388" s="9">
        <v>63.593909861111101</v>
      </c>
    </row>
    <row r="16389" spans="1:20" x14ac:dyDescent="0.35">
      <c r="A16389">
        <f t="shared" si="500"/>
        <v>16389</v>
      </c>
      <c r="B16389" s="3" t="s">
        <v>1038</v>
      </c>
      <c r="C16389" s="3" t="s">
        <v>77</v>
      </c>
      <c r="D16389" s="3" t="s">
        <v>31</v>
      </c>
      <c r="E16389">
        <v>2022</v>
      </c>
      <c r="F16389" s="3" t="str">
        <f t="shared" si="499"/>
        <v>RCGenTHOM F2022</v>
      </c>
      <c r="G16389" s="9">
        <v>44.723147580645097</v>
      </c>
      <c r="H16389" s="9">
        <v>41.072080041666602</v>
      </c>
      <c r="I16389" s="9">
        <v>46.544098069444402</v>
      </c>
      <c r="J16389" s="9">
        <v>59.109785483870901</v>
      </c>
      <c r="K16389" s="9">
        <v>53.598833645833302</v>
      </c>
      <c r="L16389" s="9">
        <v>62.151071045698899</v>
      </c>
      <c r="M16389" s="9">
        <v>62.5693445</v>
      </c>
      <c r="N16389" s="9">
        <v>84.796413611111106</v>
      </c>
      <c r="O16389" s="9">
        <v>83.938459139784896</v>
      </c>
      <c r="P16389" s="9">
        <v>75.398820258333302</v>
      </c>
      <c r="Q16389" s="9">
        <v>43.647735716397797</v>
      </c>
      <c r="R16389" s="9">
        <v>19.774901644444402</v>
      </c>
      <c r="S16389" s="9">
        <v>21.758265138541599</v>
      </c>
      <c r="T16389" s="9">
        <v>30.236161668055502</v>
      </c>
    </row>
    <row r="16390" spans="1:20" x14ac:dyDescent="0.35">
      <c r="A16390">
        <f t="shared" si="500"/>
        <v>16390</v>
      </c>
      <c r="B16390" s="3" t="s">
        <v>1038</v>
      </c>
      <c r="C16390" s="3" t="s">
        <v>77</v>
      </c>
      <c r="D16390" s="3" t="s">
        <v>31</v>
      </c>
      <c r="E16390">
        <v>2023</v>
      </c>
      <c r="F16390" s="3" t="str">
        <f t="shared" si="499"/>
        <v>RCGenTHOM F2023</v>
      </c>
      <c r="G16390" s="9">
        <v>22.352946643817202</v>
      </c>
      <c r="H16390" s="9">
        <v>29.7177937436111</v>
      </c>
      <c r="I16390" s="9">
        <v>30.7270887166666</v>
      </c>
      <c r="J16390" s="9">
        <v>39.855990475806401</v>
      </c>
      <c r="K16390" s="9">
        <v>40.663343517857101</v>
      </c>
      <c r="L16390" s="9">
        <v>43.587082813172003</v>
      </c>
      <c r="M16390" s="9">
        <v>58.716365833333299</v>
      </c>
      <c r="N16390" s="9">
        <v>64.191343888888895</v>
      </c>
      <c r="O16390" s="9">
        <v>77.113810483870907</v>
      </c>
      <c r="P16390" s="9">
        <v>85.176896944444394</v>
      </c>
      <c r="Q16390" s="9">
        <v>74.089222043010693</v>
      </c>
      <c r="R16390" s="9">
        <v>48.1319053333333</v>
      </c>
      <c r="S16390" s="9">
        <v>43.083047916666601</v>
      </c>
      <c r="T16390" s="9">
        <v>46.372328749999902</v>
      </c>
    </row>
    <row r="16391" spans="1:20" x14ac:dyDescent="0.35">
      <c r="A16391">
        <f t="shared" si="500"/>
        <v>16391</v>
      </c>
      <c r="B16391" s="3" t="s">
        <v>1038</v>
      </c>
      <c r="C16391" s="3" t="s">
        <v>77</v>
      </c>
      <c r="D16391" s="3" t="s">
        <v>31</v>
      </c>
      <c r="E16391">
        <v>2024</v>
      </c>
      <c r="F16391" s="3" t="str">
        <f t="shared" si="499"/>
        <v>RCGenTHOM F2024</v>
      </c>
      <c r="G16391" s="9">
        <v>42.979587634408603</v>
      </c>
      <c r="H16391" s="9">
        <v>50.119079851263798</v>
      </c>
      <c r="I16391" s="9">
        <v>43.135367315277698</v>
      </c>
      <c r="J16391" s="9">
        <v>56.621612436827903</v>
      </c>
      <c r="K16391" s="9">
        <v>49.196233749999998</v>
      </c>
      <c r="L16391" s="9">
        <v>50.968121280913898</v>
      </c>
      <c r="M16391" s="9">
        <v>57.417529191666603</v>
      </c>
      <c r="N16391" s="9">
        <v>55.104624166666603</v>
      </c>
      <c r="O16391" s="9">
        <v>85.061918817204301</v>
      </c>
      <c r="P16391" s="9">
        <v>78.015566250000006</v>
      </c>
      <c r="Q16391" s="9">
        <v>54.903431478494603</v>
      </c>
      <c r="R16391" s="9">
        <v>50.052526111111099</v>
      </c>
      <c r="S16391" s="9">
        <v>27.8211326041666</v>
      </c>
      <c r="T16391" s="9">
        <v>42.8611491666666</v>
      </c>
    </row>
    <row r="16392" spans="1:20" x14ac:dyDescent="0.35">
      <c r="A16392">
        <f t="shared" si="500"/>
        <v>16392</v>
      </c>
      <c r="B16392" s="3" t="s">
        <v>1038</v>
      </c>
      <c r="C16392" s="3" t="s">
        <v>77</v>
      </c>
      <c r="D16392" s="3" t="s">
        <v>31</v>
      </c>
      <c r="E16392">
        <v>2025</v>
      </c>
      <c r="F16392" s="3" t="str">
        <f t="shared" si="499"/>
        <v>RCGenTHOM F2025</v>
      </c>
      <c r="G16392" s="9">
        <v>35.574869717741898</v>
      </c>
      <c r="H16392" s="9">
        <v>34.272354343333298</v>
      </c>
      <c r="I16392" s="9">
        <v>33.6710813125</v>
      </c>
      <c r="J16392" s="9">
        <v>58.3009210618279</v>
      </c>
      <c r="K16392" s="9">
        <v>52.605671428571398</v>
      </c>
      <c r="L16392" s="9">
        <v>60.700459247311798</v>
      </c>
      <c r="M16392" s="9">
        <v>64.788594166666599</v>
      </c>
      <c r="N16392" s="9">
        <v>72.013916277777696</v>
      </c>
      <c r="O16392" s="9">
        <v>85.2</v>
      </c>
      <c r="P16392" s="9">
        <v>84.8386381944444</v>
      </c>
      <c r="Q16392" s="9">
        <v>57.220485630376302</v>
      </c>
      <c r="R16392" s="9">
        <v>34.8836297</v>
      </c>
      <c r="S16392" s="9">
        <v>32.243620796875</v>
      </c>
      <c r="T16392" s="9">
        <v>44.343050513888798</v>
      </c>
    </row>
    <row r="16393" spans="1:20" x14ac:dyDescent="0.35">
      <c r="A16393">
        <f t="shared" si="500"/>
        <v>16393</v>
      </c>
      <c r="B16393" s="3" t="s">
        <v>1038</v>
      </c>
      <c r="C16393" s="3" t="s">
        <v>77</v>
      </c>
      <c r="D16393" s="3" t="s">
        <v>31</v>
      </c>
      <c r="E16393">
        <v>2026</v>
      </c>
      <c r="F16393" s="3" t="str">
        <f t="shared" si="499"/>
        <v>RCGenTHOM F2026</v>
      </c>
      <c r="G16393" s="9">
        <v>36.3093167458333</v>
      </c>
      <c r="H16393" s="9">
        <v>48.876134666666601</v>
      </c>
      <c r="I16393" s="9">
        <v>58.2504821527777</v>
      </c>
      <c r="J16393" s="9">
        <v>58.709556008064503</v>
      </c>
      <c r="K16393" s="9">
        <v>43.085313553571403</v>
      </c>
      <c r="L16393" s="9">
        <v>50.581202053763398</v>
      </c>
      <c r="M16393" s="9">
        <v>55.102911027777701</v>
      </c>
      <c r="N16393" s="9">
        <v>65.949935555555498</v>
      </c>
      <c r="O16393" s="9">
        <v>85.007739247311804</v>
      </c>
      <c r="P16393" s="9">
        <v>85.126925555555502</v>
      </c>
      <c r="Q16393" s="9">
        <v>70.367504193548299</v>
      </c>
      <c r="R16393" s="9">
        <v>45.399915416666602</v>
      </c>
      <c r="S16393" s="9">
        <v>33.570855989583301</v>
      </c>
      <c r="T16393" s="9">
        <v>34.441684647222203</v>
      </c>
    </row>
    <row r="16394" spans="1:20" x14ac:dyDescent="0.35">
      <c r="A16394">
        <f t="shared" si="500"/>
        <v>16394</v>
      </c>
      <c r="B16394" s="3" t="s">
        <v>1038</v>
      </c>
      <c r="C16394" s="3" t="s">
        <v>77</v>
      </c>
      <c r="D16394" s="3" t="s">
        <v>31</v>
      </c>
      <c r="E16394">
        <v>2027</v>
      </c>
      <c r="F16394" s="3" t="str">
        <f t="shared" si="499"/>
        <v>RCGenTHOM F2027</v>
      </c>
      <c r="G16394" s="9">
        <v>33.034631255779502</v>
      </c>
      <c r="H16394" s="9">
        <v>30.131961906944401</v>
      </c>
      <c r="I16394" s="9">
        <v>31.3460495333333</v>
      </c>
      <c r="J16394" s="9">
        <v>32.869855725806403</v>
      </c>
      <c r="K16394" s="9">
        <v>31.274539678571401</v>
      </c>
      <c r="L16394" s="9">
        <v>36.135647016128999</v>
      </c>
      <c r="M16394" s="9">
        <v>54.406322591666601</v>
      </c>
      <c r="N16394" s="9">
        <v>73.015042601944401</v>
      </c>
      <c r="O16394" s="9">
        <v>84.281808602150505</v>
      </c>
      <c r="P16394" s="9">
        <v>77.740366109722203</v>
      </c>
      <c r="Q16394" s="9">
        <v>46.9204236021505</v>
      </c>
      <c r="R16394" s="9">
        <v>34.458375241666602</v>
      </c>
      <c r="S16394" s="9">
        <v>15.199633963541601</v>
      </c>
      <c r="T16394" s="9">
        <v>43.429393594444399</v>
      </c>
    </row>
    <row r="16395" spans="1:20" x14ac:dyDescent="0.35">
      <c r="A16395">
        <f t="shared" si="500"/>
        <v>16395</v>
      </c>
      <c r="B16395" s="3" t="s">
        <v>1038</v>
      </c>
      <c r="C16395" s="3" t="s">
        <v>77</v>
      </c>
      <c r="D16395" s="3" t="s">
        <v>31</v>
      </c>
      <c r="E16395">
        <v>2028</v>
      </c>
      <c r="F16395" s="3" t="str">
        <f t="shared" si="499"/>
        <v>RCGenTHOM F2028</v>
      </c>
      <c r="G16395" s="9">
        <v>31.508272021505299</v>
      </c>
      <c r="H16395" s="9">
        <v>29.831778519444399</v>
      </c>
      <c r="I16395" s="9">
        <v>30.2006243934722</v>
      </c>
      <c r="J16395" s="9">
        <v>37.650672189516101</v>
      </c>
      <c r="K16395" s="9">
        <v>41.862430342261902</v>
      </c>
      <c r="L16395" s="9">
        <v>45.560465551075197</v>
      </c>
      <c r="M16395" s="9">
        <v>54.529143005277703</v>
      </c>
      <c r="N16395" s="9">
        <v>66.986385833333301</v>
      </c>
      <c r="O16395" s="9">
        <v>84.226480913978406</v>
      </c>
      <c r="P16395" s="9">
        <v>84.970596944444395</v>
      </c>
      <c r="Q16395" s="9">
        <v>70.120459139784899</v>
      </c>
      <c r="R16395" s="9">
        <v>54.848096388888798</v>
      </c>
      <c r="S16395" s="9">
        <v>34.821099609374997</v>
      </c>
      <c r="T16395" s="9">
        <v>41.292231749999999</v>
      </c>
    </row>
    <row r="16396" spans="1:20" x14ac:dyDescent="0.35">
      <c r="A16396">
        <f t="shared" si="500"/>
        <v>16396</v>
      </c>
      <c r="B16396" s="3" t="s">
        <v>1038</v>
      </c>
      <c r="C16396" s="3" t="s">
        <v>77</v>
      </c>
      <c r="D16396" s="3" t="s">
        <v>31</v>
      </c>
      <c r="E16396">
        <v>2029</v>
      </c>
      <c r="F16396" s="3" t="str">
        <f t="shared" si="499"/>
        <v>RCGenTHOM F2029</v>
      </c>
      <c r="G16396" s="9">
        <v>45.2951466532258</v>
      </c>
      <c r="H16396" s="9">
        <v>31.130830175277701</v>
      </c>
      <c r="I16396" s="9">
        <v>43.633033714722202</v>
      </c>
      <c r="J16396" s="9">
        <v>43.429535116397801</v>
      </c>
      <c r="K16396" s="9">
        <v>35.456633941964199</v>
      </c>
      <c r="L16396" s="9">
        <v>38.417941962365497</v>
      </c>
      <c r="M16396" s="9">
        <v>65.108732777777703</v>
      </c>
      <c r="N16396" s="9">
        <v>83.472008888888894</v>
      </c>
      <c r="O16396" s="9">
        <v>76.053194086021506</v>
      </c>
      <c r="P16396" s="9">
        <v>76.712164444444397</v>
      </c>
      <c r="Q16396" s="9">
        <v>43.316861330645096</v>
      </c>
      <c r="R16396" s="9">
        <v>18.54256225</v>
      </c>
      <c r="S16396" s="9">
        <v>17.1745300390625</v>
      </c>
      <c r="T16396" s="9">
        <v>25.859992119444399</v>
      </c>
    </row>
    <row r="16397" spans="1:20" x14ac:dyDescent="0.35">
      <c r="A16397">
        <f t="shared" si="500"/>
        <v>16397</v>
      </c>
      <c r="B16397" s="3" t="s">
        <v>1038</v>
      </c>
      <c r="C16397" s="3" t="s">
        <v>75</v>
      </c>
      <c r="D16397" s="3" t="s">
        <v>25</v>
      </c>
      <c r="E16397">
        <v>2020</v>
      </c>
      <c r="F16397" s="3" t="str">
        <f t="shared" si="499"/>
        <v>RCElevUP BON2020</v>
      </c>
      <c r="G16397" s="9" t="e">
        <v>#N/A</v>
      </c>
      <c r="H16397" s="9" t="e">
        <v>#N/A</v>
      </c>
      <c r="I16397" s="9" t="e">
        <v>#N/A</v>
      </c>
      <c r="J16397" s="9" t="e">
        <v>#N/A</v>
      </c>
      <c r="K16397" s="9" t="e">
        <v>#N/A</v>
      </c>
      <c r="L16397" s="9" t="e">
        <v>#N/A</v>
      </c>
      <c r="M16397" s="9" t="e">
        <v>#N/A</v>
      </c>
      <c r="N16397" s="9" t="e">
        <v>#N/A</v>
      </c>
      <c r="O16397" s="9" t="e">
        <v>#N/A</v>
      </c>
      <c r="P16397" s="9" t="e">
        <v>#N/A</v>
      </c>
      <c r="Q16397" s="9" t="e">
        <v>#N/A</v>
      </c>
      <c r="R16397" s="9" t="e">
        <v>#N/A</v>
      </c>
      <c r="S16397" s="9" t="e">
        <v>#N/A</v>
      </c>
      <c r="T16397" s="9" t="e">
        <v>#N/A</v>
      </c>
    </row>
    <row r="16398" spans="1:20" x14ac:dyDescent="0.35">
      <c r="A16398">
        <f t="shared" si="500"/>
        <v>16398</v>
      </c>
      <c r="B16398" s="3" t="s">
        <v>1038</v>
      </c>
      <c r="C16398" s="3" t="s">
        <v>75</v>
      </c>
      <c r="D16398" s="3" t="s">
        <v>25</v>
      </c>
      <c r="E16398">
        <v>2021</v>
      </c>
      <c r="F16398" s="3" t="str">
        <f t="shared" si="499"/>
        <v>RCElevUP BON2021</v>
      </c>
      <c r="G16398" s="9" t="e">
        <v>#N/A</v>
      </c>
      <c r="H16398" s="9" t="e">
        <v>#N/A</v>
      </c>
      <c r="I16398" s="9" t="e">
        <v>#N/A</v>
      </c>
      <c r="J16398" s="9" t="e">
        <v>#N/A</v>
      </c>
      <c r="K16398" s="9" t="e">
        <v>#N/A</v>
      </c>
      <c r="L16398" s="9" t="e">
        <v>#N/A</v>
      </c>
      <c r="M16398" s="9" t="e">
        <v>#N/A</v>
      </c>
      <c r="N16398" s="9" t="e">
        <v>#N/A</v>
      </c>
      <c r="O16398" s="9" t="e">
        <v>#N/A</v>
      </c>
      <c r="P16398" s="9" t="e">
        <v>#N/A</v>
      </c>
      <c r="Q16398" s="9" t="e">
        <v>#N/A</v>
      </c>
      <c r="R16398" s="9" t="e">
        <v>#N/A</v>
      </c>
      <c r="S16398" s="9" t="e">
        <v>#N/A</v>
      </c>
      <c r="T16398" s="9" t="e">
        <v>#N/A</v>
      </c>
    </row>
    <row r="16399" spans="1:20" x14ac:dyDescent="0.35">
      <c r="A16399">
        <f t="shared" si="500"/>
        <v>16399</v>
      </c>
      <c r="B16399" s="3" t="s">
        <v>1038</v>
      </c>
      <c r="C16399" s="3" t="s">
        <v>75</v>
      </c>
      <c r="D16399" s="3" t="s">
        <v>25</v>
      </c>
      <c r="E16399">
        <v>2022</v>
      </c>
      <c r="F16399" s="3" t="str">
        <f t="shared" si="499"/>
        <v>RCElevUP BON2022</v>
      </c>
      <c r="G16399" s="9" t="e">
        <v>#N/A</v>
      </c>
      <c r="H16399" s="9" t="e">
        <v>#N/A</v>
      </c>
      <c r="I16399" s="9" t="e">
        <v>#N/A</v>
      </c>
      <c r="J16399" s="9" t="e">
        <v>#N/A</v>
      </c>
      <c r="K16399" s="9" t="e">
        <v>#N/A</v>
      </c>
      <c r="L16399" s="9" t="e">
        <v>#N/A</v>
      </c>
      <c r="M16399" s="9" t="e">
        <v>#N/A</v>
      </c>
      <c r="N16399" s="9" t="e">
        <v>#N/A</v>
      </c>
      <c r="O16399" s="9" t="e">
        <v>#N/A</v>
      </c>
      <c r="P16399" s="9" t="e">
        <v>#N/A</v>
      </c>
      <c r="Q16399" s="9" t="e">
        <v>#N/A</v>
      </c>
      <c r="R16399" s="9" t="e">
        <v>#N/A</v>
      </c>
      <c r="S16399" s="9" t="e">
        <v>#N/A</v>
      </c>
      <c r="T16399" s="9" t="e">
        <v>#N/A</v>
      </c>
    </row>
    <row r="16400" spans="1:20" x14ac:dyDescent="0.35">
      <c r="A16400">
        <f t="shared" si="500"/>
        <v>16400</v>
      </c>
      <c r="B16400" s="3" t="s">
        <v>1038</v>
      </c>
      <c r="C16400" s="3" t="s">
        <v>75</v>
      </c>
      <c r="D16400" s="3" t="s">
        <v>25</v>
      </c>
      <c r="E16400">
        <v>2023</v>
      </c>
      <c r="F16400" s="3" t="str">
        <f t="shared" si="499"/>
        <v>RCElevUP BON2023</v>
      </c>
      <c r="G16400" s="9" t="e">
        <v>#N/A</v>
      </c>
      <c r="H16400" s="9" t="e">
        <v>#N/A</v>
      </c>
      <c r="I16400" s="9" t="e">
        <v>#N/A</v>
      </c>
      <c r="J16400" s="9" t="e">
        <v>#N/A</v>
      </c>
      <c r="K16400" s="9" t="e">
        <v>#N/A</v>
      </c>
      <c r="L16400" s="9" t="e">
        <v>#N/A</v>
      </c>
      <c r="M16400" s="9" t="e">
        <v>#N/A</v>
      </c>
      <c r="N16400" s="9" t="e">
        <v>#N/A</v>
      </c>
      <c r="O16400" s="9" t="e">
        <v>#N/A</v>
      </c>
      <c r="P16400" s="9" t="e">
        <v>#N/A</v>
      </c>
      <c r="Q16400" s="9" t="e">
        <v>#N/A</v>
      </c>
      <c r="R16400" s="9" t="e">
        <v>#N/A</v>
      </c>
      <c r="S16400" s="9" t="e">
        <v>#N/A</v>
      </c>
      <c r="T16400" s="9" t="e">
        <v>#N/A</v>
      </c>
    </row>
    <row r="16401" spans="1:20" x14ac:dyDescent="0.35">
      <c r="A16401">
        <f t="shared" si="500"/>
        <v>16401</v>
      </c>
      <c r="B16401" s="3" t="s">
        <v>1038</v>
      </c>
      <c r="C16401" s="3" t="s">
        <v>75</v>
      </c>
      <c r="D16401" s="3" t="s">
        <v>25</v>
      </c>
      <c r="E16401">
        <v>2024</v>
      </c>
      <c r="F16401" s="3" t="str">
        <f t="shared" si="499"/>
        <v>RCElevUP BON2024</v>
      </c>
      <c r="G16401" s="9" t="e">
        <v>#N/A</v>
      </c>
      <c r="H16401" s="9" t="e">
        <v>#N/A</v>
      </c>
      <c r="I16401" s="9" t="e">
        <v>#N/A</v>
      </c>
      <c r="J16401" s="9" t="e">
        <v>#N/A</v>
      </c>
      <c r="K16401" s="9" t="e">
        <v>#N/A</v>
      </c>
      <c r="L16401" s="9" t="e">
        <v>#N/A</v>
      </c>
      <c r="M16401" s="9" t="e">
        <v>#N/A</v>
      </c>
      <c r="N16401" s="9" t="e">
        <v>#N/A</v>
      </c>
      <c r="O16401" s="9" t="e">
        <v>#N/A</v>
      </c>
      <c r="P16401" s="9" t="e">
        <v>#N/A</v>
      </c>
      <c r="Q16401" s="9" t="e">
        <v>#N/A</v>
      </c>
      <c r="R16401" s="9" t="e">
        <v>#N/A</v>
      </c>
      <c r="S16401" s="9" t="e">
        <v>#N/A</v>
      </c>
      <c r="T16401" s="9" t="e">
        <v>#N/A</v>
      </c>
    </row>
    <row r="16402" spans="1:20" x14ac:dyDescent="0.35">
      <c r="A16402">
        <f t="shared" si="500"/>
        <v>16402</v>
      </c>
      <c r="B16402" s="3" t="s">
        <v>1038</v>
      </c>
      <c r="C16402" s="3" t="s">
        <v>75</v>
      </c>
      <c r="D16402" s="3" t="s">
        <v>25</v>
      </c>
      <c r="E16402">
        <v>2025</v>
      </c>
      <c r="F16402" s="3" t="str">
        <f t="shared" si="499"/>
        <v>RCElevUP BON2025</v>
      </c>
      <c r="G16402" s="9" t="e">
        <v>#N/A</v>
      </c>
      <c r="H16402" s="9" t="e">
        <v>#N/A</v>
      </c>
      <c r="I16402" s="9" t="e">
        <v>#N/A</v>
      </c>
      <c r="J16402" s="9" t="e">
        <v>#N/A</v>
      </c>
      <c r="K16402" s="9" t="e">
        <v>#N/A</v>
      </c>
      <c r="L16402" s="9" t="e">
        <v>#N/A</v>
      </c>
      <c r="M16402" s="9" t="e">
        <v>#N/A</v>
      </c>
      <c r="N16402" s="9" t="e">
        <v>#N/A</v>
      </c>
      <c r="O16402" s="9" t="e">
        <v>#N/A</v>
      </c>
      <c r="P16402" s="9" t="e">
        <v>#N/A</v>
      </c>
      <c r="Q16402" s="9" t="e">
        <v>#N/A</v>
      </c>
      <c r="R16402" s="9" t="e">
        <v>#N/A</v>
      </c>
      <c r="S16402" s="9" t="e">
        <v>#N/A</v>
      </c>
      <c r="T16402" s="9" t="e">
        <v>#N/A</v>
      </c>
    </row>
    <row r="16403" spans="1:20" x14ac:dyDescent="0.35">
      <c r="A16403">
        <f t="shared" si="500"/>
        <v>16403</v>
      </c>
      <c r="B16403" s="3" t="s">
        <v>1038</v>
      </c>
      <c r="C16403" s="3" t="s">
        <v>75</v>
      </c>
      <c r="D16403" s="3" t="s">
        <v>25</v>
      </c>
      <c r="E16403">
        <v>2026</v>
      </c>
      <c r="F16403" s="3" t="str">
        <f t="shared" si="499"/>
        <v>RCElevUP BON2026</v>
      </c>
      <c r="G16403" s="9" t="e">
        <v>#N/A</v>
      </c>
      <c r="H16403" s="9" t="e">
        <v>#N/A</v>
      </c>
      <c r="I16403" s="9" t="e">
        <v>#N/A</v>
      </c>
      <c r="J16403" s="9" t="e">
        <v>#N/A</v>
      </c>
      <c r="K16403" s="9" t="e">
        <v>#N/A</v>
      </c>
      <c r="L16403" s="9" t="e">
        <v>#N/A</v>
      </c>
      <c r="M16403" s="9" t="e">
        <v>#N/A</v>
      </c>
      <c r="N16403" s="9" t="e">
        <v>#N/A</v>
      </c>
      <c r="O16403" s="9" t="e">
        <v>#N/A</v>
      </c>
      <c r="P16403" s="9" t="e">
        <v>#N/A</v>
      </c>
      <c r="Q16403" s="9" t="e">
        <v>#N/A</v>
      </c>
      <c r="R16403" s="9" t="e">
        <v>#N/A</v>
      </c>
      <c r="S16403" s="9" t="e">
        <v>#N/A</v>
      </c>
      <c r="T16403" s="9" t="e">
        <v>#N/A</v>
      </c>
    </row>
    <row r="16404" spans="1:20" x14ac:dyDescent="0.35">
      <c r="A16404">
        <f t="shared" si="500"/>
        <v>16404</v>
      </c>
      <c r="B16404" s="3" t="s">
        <v>1038</v>
      </c>
      <c r="C16404" s="3" t="s">
        <v>75</v>
      </c>
      <c r="D16404" s="3" t="s">
        <v>25</v>
      </c>
      <c r="E16404">
        <v>2027</v>
      </c>
      <c r="F16404" s="3" t="str">
        <f t="shared" si="499"/>
        <v>RCElevUP BON2027</v>
      </c>
      <c r="G16404" s="9" t="e">
        <v>#N/A</v>
      </c>
      <c r="H16404" s="9" t="e">
        <v>#N/A</v>
      </c>
      <c r="I16404" s="9" t="e">
        <v>#N/A</v>
      </c>
      <c r="J16404" s="9" t="e">
        <v>#N/A</v>
      </c>
      <c r="K16404" s="9" t="e">
        <v>#N/A</v>
      </c>
      <c r="L16404" s="9" t="e">
        <v>#N/A</v>
      </c>
      <c r="M16404" s="9" t="e">
        <v>#N/A</v>
      </c>
      <c r="N16404" s="9" t="e">
        <v>#N/A</v>
      </c>
      <c r="O16404" s="9" t="e">
        <v>#N/A</v>
      </c>
      <c r="P16404" s="9" t="e">
        <v>#N/A</v>
      </c>
      <c r="Q16404" s="9" t="e">
        <v>#N/A</v>
      </c>
      <c r="R16404" s="9" t="e">
        <v>#N/A</v>
      </c>
      <c r="S16404" s="9" t="e">
        <v>#N/A</v>
      </c>
      <c r="T16404" s="9" t="e">
        <v>#N/A</v>
      </c>
    </row>
    <row r="16405" spans="1:20" x14ac:dyDescent="0.35">
      <c r="A16405">
        <f t="shared" si="500"/>
        <v>16405</v>
      </c>
      <c r="B16405" s="3" t="s">
        <v>1038</v>
      </c>
      <c r="C16405" s="3" t="s">
        <v>75</v>
      </c>
      <c r="D16405" s="3" t="s">
        <v>25</v>
      </c>
      <c r="E16405">
        <v>2028</v>
      </c>
      <c r="F16405" s="3" t="str">
        <f t="shared" si="499"/>
        <v>RCElevUP BON2028</v>
      </c>
      <c r="G16405" s="9" t="e">
        <v>#N/A</v>
      </c>
      <c r="H16405" s="9" t="e">
        <v>#N/A</v>
      </c>
      <c r="I16405" s="9" t="e">
        <v>#N/A</v>
      </c>
      <c r="J16405" s="9" t="e">
        <v>#N/A</v>
      </c>
      <c r="K16405" s="9" t="e">
        <v>#N/A</v>
      </c>
      <c r="L16405" s="9" t="e">
        <v>#N/A</v>
      </c>
      <c r="M16405" s="9" t="e">
        <v>#N/A</v>
      </c>
      <c r="N16405" s="9" t="e">
        <v>#N/A</v>
      </c>
      <c r="O16405" s="9" t="e">
        <v>#N/A</v>
      </c>
      <c r="P16405" s="9" t="e">
        <v>#N/A</v>
      </c>
      <c r="Q16405" s="9" t="e">
        <v>#N/A</v>
      </c>
      <c r="R16405" s="9" t="e">
        <v>#N/A</v>
      </c>
      <c r="S16405" s="9" t="e">
        <v>#N/A</v>
      </c>
      <c r="T16405" s="9" t="e">
        <v>#N/A</v>
      </c>
    </row>
    <row r="16406" spans="1:20" x14ac:dyDescent="0.35">
      <c r="A16406">
        <f t="shared" si="500"/>
        <v>16406</v>
      </c>
      <c r="B16406" s="3" t="s">
        <v>1038</v>
      </c>
      <c r="C16406" s="3" t="s">
        <v>75</v>
      </c>
      <c r="D16406" s="3" t="s">
        <v>25</v>
      </c>
      <c r="E16406">
        <v>2029</v>
      </c>
      <c r="F16406" s="3" t="str">
        <f t="shared" si="499"/>
        <v>RCElevUP BON2029</v>
      </c>
      <c r="G16406" s="9" t="e">
        <v>#N/A</v>
      </c>
      <c r="H16406" s="9" t="e">
        <v>#N/A</v>
      </c>
      <c r="I16406" s="9" t="e">
        <v>#N/A</v>
      </c>
      <c r="J16406" s="9" t="e">
        <v>#N/A</v>
      </c>
      <c r="K16406" s="9" t="e">
        <v>#N/A</v>
      </c>
      <c r="L16406" s="9" t="e">
        <v>#N/A</v>
      </c>
      <c r="M16406" s="9" t="e">
        <v>#N/A</v>
      </c>
      <c r="N16406" s="9" t="e">
        <v>#N/A</v>
      </c>
      <c r="O16406" s="9" t="e">
        <v>#N/A</v>
      </c>
      <c r="P16406" s="9" t="e">
        <v>#N/A</v>
      </c>
      <c r="Q16406" s="9" t="e">
        <v>#N/A</v>
      </c>
      <c r="R16406" s="9" t="e">
        <v>#N/A</v>
      </c>
      <c r="S16406" s="9" t="e">
        <v>#N/A</v>
      </c>
      <c r="T16406" s="9" t="e">
        <v>#N/A</v>
      </c>
    </row>
    <row r="16407" spans="1:20" x14ac:dyDescent="0.35">
      <c r="A16407">
        <f t="shared" si="500"/>
        <v>16407</v>
      </c>
      <c r="B16407" s="3" t="s">
        <v>1038</v>
      </c>
      <c r="C16407" s="3" t="s">
        <v>86</v>
      </c>
      <c r="D16407" s="3" t="s">
        <v>25</v>
      </c>
      <c r="E16407">
        <v>2020</v>
      </c>
      <c r="F16407" s="3" t="str">
        <f t="shared" si="499"/>
        <v>RCQOutUP BON2020</v>
      </c>
      <c r="G16407" s="9">
        <v>2.1026497381956899</v>
      </c>
      <c r="H16407" s="9">
        <v>6.8636630984462901</v>
      </c>
      <c r="I16407" s="9">
        <v>8.0111208093748605</v>
      </c>
      <c r="J16407" s="9">
        <v>6.1818190050143098</v>
      </c>
      <c r="K16407" s="9">
        <v>3.4797119992588499</v>
      </c>
      <c r="L16407" s="9">
        <v>4.1270909163138398</v>
      </c>
      <c r="M16407" s="9">
        <v>3.5223997070791602</v>
      </c>
      <c r="N16407" s="9">
        <v>5.56485110958194</v>
      </c>
      <c r="O16407" s="9">
        <v>8.6535176331055705</v>
      </c>
      <c r="P16407" s="9">
        <v>3.6867059082145799</v>
      </c>
      <c r="Q16407" s="9">
        <v>5.7642566158425499</v>
      </c>
      <c r="R16407" s="9">
        <v>4.2755016956069403</v>
      </c>
      <c r="S16407" s="9">
        <v>2.90523341885546</v>
      </c>
      <c r="T16407" s="9">
        <v>2.3324347823913798</v>
      </c>
    </row>
    <row r="16408" spans="1:20" x14ac:dyDescent="0.35">
      <c r="A16408">
        <f t="shared" si="500"/>
        <v>16408</v>
      </c>
      <c r="B16408" s="3" t="s">
        <v>1038</v>
      </c>
      <c r="C16408" s="3" t="s">
        <v>86</v>
      </c>
      <c r="D16408" s="3" t="s">
        <v>25</v>
      </c>
      <c r="E16408">
        <v>2021</v>
      </c>
      <c r="F16408" s="3" t="str">
        <f t="shared" si="499"/>
        <v>RCQOutUP BON2021</v>
      </c>
      <c r="G16408" s="9">
        <v>1.7728647265070501</v>
      </c>
      <c r="H16408" s="9">
        <v>4.6424037563531204</v>
      </c>
      <c r="I16408" s="9">
        <v>3.6633349767763601</v>
      </c>
      <c r="J16408" s="9">
        <v>5.5597501952898698</v>
      </c>
      <c r="K16408" s="9">
        <v>6.0625937912119703</v>
      </c>
      <c r="L16408" s="9">
        <v>4.0657531880300999</v>
      </c>
      <c r="M16408" s="9">
        <v>5.5089123742245798</v>
      </c>
      <c r="N16408" s="9">
        <v>2.4056133423388801</v>
      </c>
      <c r="O16408" s="9">
        <v>2.66730700998454</v>
      </c>
      <c r="P16408" s="9">
        <v>7.1415577323111297</v>
      </c>
      <c r="Q16408" s="9">
        <v>5.0860774688434098</v>
      </c>
      <c r="R16408" s="9">
        <v>8.3291963437637495</v>
      </c>
      <c r="S16408" s="9">
        <v>7.4996085140247297</v>
      </c>
      <c r="T16408" s="9">
        <v>3.6111495334016599</v>
      </c>
    </row>
    <row r="16409" spans="1:20" x14ac:dyDescent="0.35">
      <c r="A16409">
        <f t="shared" si="500"/>
        <v>16409</v>
      </c>
      <c r="B16409" s="3" t="s">
        <v>1038</v>
      </c>
      <c r="C16409" s="3" t="s">
        <v>86</v>
      </c>
      <c r="D16409" s="3" t="s">
        <v>25</v>
      </c>
      <c r="E16409">
        <v>2022</v>
      </c>
      <c r="F16409" s="3" t="str">
        <f t="shared" si="499"/>
        <v>RCQOutUP BON2022</v>
      </c>
      <c r="G16409" s="9">
        <v>2.1341396144287099</v>
      </c>
      <c r="H16409" s="9">
        <v>5.0473895562620799</v>
      </c>
      <c r="I16409" s="9">
        <v>4.73257308180421</v>
      </c>
      <c r="J16409" s="9">
        <v>4.9762096013443804</v>
      </c>
      <c r="K16409" s="9">
        <v>6.029447240149219</v>
      </c>
      <c r="L16409" s="9">
        <v>2.87572232954115</v>
      </c>
      <c r="M16409" s="9">
        <v>2.8821949378095799</v>
      </c>
      <c r="N16409" s="9">
        <v>4.9914781488288797</v>
      </c>
      <c r="O16409" s="9">
        <v>10.2314837214065</v>
      </c>
      <c r="P16409" s="9">
        <v>9.6018449312790199</v>
      </c>
      <c r="Q16409" s="9">
        <v>5.5872468618961602</v>
      </c>
      <c r="R16409" s="9">
        <v>1.21561566269431</v>
      </c>
      <c r="S16409" s="9">
        <v>3.35385656306822</v>
      </c>
      <c r="T16409" s="9">
        <v>1.50684755761555</v>
      </c>
    </row>
    <row r="16410" spans="1:20" x14ac:dyDescent="0.35">
      <c r="A16410">
        <f t="shared" si="500"/>
        <v>16410</v>
      </c>
      <c r="B16410" s="3" t="s">
        <v>1038</v>
      </c>
      <c r="C16410" s="3" t="s">
        <v>86</v>
      </c>
      <c r="D16410" s="3" t="s">
        <v>25</v>
      </c>
      <c r="E16410">
        <v>2023</v>
      </c>
      <c r="F16410" s="3" t="str">
        <f t="shared" si="499"/>
        <v>RCQOutUP BON2023</v>
      </c>
      <c r="G16410" s="9">
        <v>1.8698762475961599</v>
      </c>
      <c r="H16410" s="9">
        <v>2.5864696984865199</v>
      </c>
      <c r="I16410" s="9">
        <v>4.3811662350600198</v>
      </c>
      <c r="J16410" s="9">
        <v>7.0712097729827903</v>
      </c>
      <c r="K16410" s="9">
        <v>4.8203491260244702</v>
      </c>
      <c r="L16410" s="9">
        <v>1.86117575797379</v>
      </c>
      <c r="M16410" s="9">
        <v>1.4965637844908299</v>
      </c>
      <c r="N16410" s="9">
        <v>4.5611718917041602</v>
      </c>
      <c r="O16410" s="9">
        <v>10.189368845687001</v>
      </c>
      <c r="P16410" s="9">
        <v>10.102559443753</v>
      </c>
      <c r="Q16410" s="9">
        <v>9.6862007869186808</v>
      </c>
      <c r="R16410" s="9">
        <v>5.4437674019273601</v>
      </c>
      <c r="S16410" s="9">
        <v>2.94199922159244</v>
      </c>
      <c r="T16410" s="9">
        <v>2.5568331815140599</v>
      </c>
    </row>
    <row r="16411" spans="1:20" x14ac:dyDescent="0.35">
      <c r="A16411">
        <f t="shared" si="500"/>
        <v>16411</v>
      </c>
      <c r="B16411" s="3" t="s">
        <v>1038</v>
      </c>
      <c r="C16411" s="3" t="s">
        <v>86</v>
      </c>
      <c r="D16411" s="3" t="s">
        <v>25</v>
      </c>
      <c r="E16411">
        <v>2024</v>
      </c>
      <c r="F16411" s="3" t="str">
        <f t="shared" si="499"/>
        <v>RCQOutUP BON2024</v>
      </c>
      <c r="G16411" s="9">
        <v>2.6779551147369598</v>
      </c>
      <c r="H16411" s="9">
        <v>6.6260893375794403</v>
      </c>
      <c r="I16411" s="9">
        <v>4.2855063433860403</v>
      </c>
      <c r="J16411" s="9">
        <v>5.4858478484014697</v>
      </c>
      <c r="K16411" s="9">
        <v>2.2805024758015602</v>
      </c>
      <c r="L16411" s="9">
        <v>2.0302796077092702</v>
      </c>
      <c r="M16411" s="9">
        <v>3.6674664835802702</v>
      </c>
      <c r="N16411" s="9">
        <v>3.62732849931569</v>
      </c>
      <c r="O16411" s="9">
        <v>9.3684295732134402</v>
      </c>
      <c r="P16411" s="9">
        <v>11.1380298738381</v>
      </c>
      <c r="Q16411" s="9">
        <v>3.7539132434435398</v>
      </c>
      <c r="R16411" s="9">
        <v>2.1954532476138802</v>
      </c>
      <c r="S16411" s="9">
        <v>2.0152904554425701</v>
      </c>
      <c r="T16411" s="9">
        <v>2.6967897374813798</v>
      </c>
    </row>
    <row r="16412" spans="1:20" x14ac:dyDescent="0.35">
      <c r="A16412">
        <f t="shared" si="500"/>
        <v>16412</v>
      </c>
      <c r="B16412" s="3" t="s">
        <v>1038</v>
      </c>
      <c r="C16412" s="3" t="s">
        <v>86</v>
      </c>
      <c r="D16412" s="3" t="s">
        <v>25</v>
      </c>
      <c r="E16412">
        <v>2025</v>
      </c>
      <c r="F16412" s="3" t="str">
        <f t="shared" si="499"/>
        <v>RCQOutUP BON2025</v>
      </c>
      <c r="G16412" s="9">
        <v>1.74927947517058</v>
      </c>
      <c r="H16412" s="9">
        <v>1.66834974922243</v>
      </c>
      <c r="I16412" s="9">
        <v>3.6583342050791599</v>
      </c>
      <c r="J16412" s="9">
        <v>7.1816965677305102</v>
      </c>
      <c r="K16412" s="9">
        <v>6.5009908809713499</v>
      </c>
      <c r="L16412" s="9">
        <v>6.41860705383493</v>
      </c>
      <c r="M16412" s="9">
        <v>3.9958557774527699</v>
      </c>
      <c r="N16412" s="9">
        <v>5.1884769272228404</v>
      </c>
      <c r="O16412" s="9">
        <v>10.641181843132101</v>
      </c>
      <c r="P16412" s="9">
        <v>10.742684557254099</v>
      </c>
      <c r="Q16412" s="9">
        <v>3.0066137732878002</v>
      </c>
      <c r="R16412" s="9">
        <v>1.6265354555906899</v>
      </c>
      <c r="S16412" s="9">
        <v>2.56219987882942</v>
      </c>
      <c r="T16412" s="9">
        <v>1.8822115906956201</v>
      </c>
    </row>
    <row r="16413" spans="1:20" x14ac:dyDescent="0.35">
      <c r="A16413">
        <f t="shared" si="500"/>
        <v>16413</v>
      </c>
      <c r="B16413" s="3" t="s">
        <v>1038</v>
      </c>
      <c r="C16413" s="3" t="s">
        <v>86</v>
      </c>
      <c r="D16413" s="3" t="s">
        <v>25</v>
      </c>
      <c r="E16413">
        <v>2026</v>
      </c>
      <c r="F16413" s="3" t="str">
        <f t="shared" si="499"/>
        <v>RCQOutUP BON2026</v>
      </c>
      <c r="G16413" s="9">
        <v>1.35671997000759</v>
      </c>
      <c r="H16413" s="9">
        <v>8.6464318422095801</v>
      </c>
      <c r="I16413" s="9">
        <v>9.8690130573795791</v>
      </c>
      <c r="J16413" s="9">
        <v>7.3132341156451597</v>
      </c>
      <c r="K16413" s="9">
        <v>5.4481453214770799</v>
      </c>
      <c r="L16413" s="9">
        <v>4.9870989644352797</v>
      </c>
      <c r="M16413" s="9">
        <v>3.2585893292166599</v>
      </c>
      <c r="N16413" s="9">
        <v>2.97679237441249</v>
      </c>
      <c r="O16413" s="9">
        <v>2.8016506631166598</v>
      </c>
      <c r="P16413" s="9">
        <v>5.8083203343788101</v>
      </c>
      <c r="Q16413" s="9">
        <v>6.0281848388157897</v>
      </c>
      <c r="R16413" s="9">
        <v>2.2297604497252701</v>
      </c>
      <c r="S16413" s="9">
        <v>1.9943824984662699</v>
      </c>
      <c r="T16413" s="9">
        <v>0.70131241153944401</v>
      </c>
    </row>
    <row r="16414" spans="1:20" x14ac:dyDescent="0.35">
      <c r="A16414">
        <f t="shared" si="500"/>
        <v>16414</v>
      </c>
      <c r="B16414" s="3" t="s">
        <v>1038</v>
      </c>
      <c r="C16414" s="3" t="s">
        <v>86</v>
      </c>
      <c r="D16414" s="3" t="s">
        <v>25</v>
      </c>
      <c r="E16414">
        <v>2027</v>
      </c>
      <c r="F16414" s="3" t="str">
        <f t="shared" si="499"/>
        <v>RCQOutUP BON2027</v>
      </c>
      <c r="G16414" s="9">
        <v>1.56717097869038</v>
      </c>
      <c r="H16414" s="9">
        <v>1.56470669814861</v>
      </c>
      <c r="I16414" s="9">
        <v>2.7669024811288101</v>
      </c>
      <c r="J16414" s="9">
        <v>2.54958673254899</v>
      </c>
      <c r="K16414" s="9">
        <v>1.7569795612661401</v>
      </c>
      <c r="L16414" s="9">
        <v>2.2934143374728402</v>
      </c>
      <c r="M16414" s="9">
        <v>3.1786721130198599</v>
      </c>
      <c r="N16414" s="9">
        <v>4.70505968085416</v>
      </c>
      <c r="O16414" s="9">
        <v>9.8206995588149795</v>
      </c>
      <c r="P16414" s="9">
        <v>10.4305707375881</v>
      </c>
      <c r="Q16414" s="9">
        <v>3.9646304541945399</v>
      </c>
      <c r="R16414" s="9">
        <v>1.9997534868606901</v>
      </c>
      <c r="S16414" s="9">
        <v>2.2861774525716099</v>
      </c>
      <c r="T16414" s="9">
        <v>1.6036531817804101</v>
      </c>
    </row>
    <row r="16415" spans="1:20" x14ac:dyDescent="0.35">
      <c r="A16415">
        <f t="shared" si="500"/>
        <v>16415</v>
      </c>
      <c r="B16415" s="3" t="s">
        <v>1038</v>
      </c>
      <c r="C16415" s="3" t="s">
        <v>86</v>
      </c>
      <c r="D16415" s="3" t="s">
        <v>25</v>
      </c>
      <c r="E16415">
        <v>2028</v>
      </c>
      <c r="F16415" s="3" t="str">
        <f t="shared" si="499"/>
        <v>RCQOutUP BON2028</v>
      </c>
      <c r="G16415" s="9">
        <v>1.4655247753849401</v>
      </c>
      <c r="H16415" s="9">
        <v>2.7494754301913402</v>
      </c>
      <c r="I16415" s="9">
        <v>3.0831881570977702</v>
      </c>
      <c r="J16415" s="9">
        <v>2.1252676493967599</v>
      </c>
      <c r="K16415" s="9">
        <v>1.9205323473567699</v>
      </c>
      <c r="L16415" s="9">
        <v>2.1176878711510598</v>
      </c>
      <c r="M16415" s="9">
        <v>2.6688415112255499</v>
      </c>
      <c r="N16415" s="9">
        <v>4.0727723771777704</v>
      </c>
      <c r="O16415" s="9">
        <v>9.6740728161098701</v>
      </c>
      <c r="P16415" s="9">
        <v>8.2278041653354101</v>
      </c>
      <c r="Q16415" s="9">
        <v>3.29547587946848</v>
      </c>
      <c r="R16415" s="9">
        <v>3.1508025931083301</v>
      </c>
      <c r="S16415" s="9">
        <v>2.0130043674270799</v>
      </c>
      <c r="T16415" s="9">
        <v>1.75938320187194</v>
      </c>
    </row>
    <row r="16416" spans="1:20" x14ac:dyDescent="0.35">
      <c r="A16416">
        <f t="shared" si="500"/>
        <v>16416</v>
      </c>
      <c r="B16416" s="3" t="s">
        <v>1038</v>
      </c>
      <c r="C16416" s="3" t="s">
        <v>86</v>
      </c>
      <c r="D16416" s="3" t="s">
        <v>25</v>
      </c>
      <c r="E16416">
        <v>2029</v>
      </c>
      <c r="F16416" s="3" t="str">
        <f t="shared" si="499"/>
        <v>RCQOutUP BON2029</v>
      </c>
      <c r="G16416" s="9">
        <v>1.28457628224408</v>
      </c>
      <c r="H16416" s="9">
        <v>2.7919341592513098</v>
      </c>
      <c r="I16416" s="9">
        <v>2.6141173033524301</v>
      </c>
      <c r="J16416" s="9">
        <v>3.46432762548943</v>
      </c>
      <c r="K16416" s="9">
        <v>2.1724294448770798</v>
      </c>
      <c r="L16416" s="9">
        <v>1.9351714578460999</v>
      </c>
      <c r="M16416" s="9">
        <v>2.8394561326358798</v>
      </c>
      <c r="N16416" s="9">
        <v>4.1163645618122198</v>
      </c>
      <c r="O16416" s="9">
        <v>4.3604813737760901</v>
      </c>
      <c r="P16416" s="9">
        <v>10.711345486130799</v>
      </c>
      <c r="Q16416" s="9">
        <v>4.8840327929209</v>
      </c>
      <c r="R16416" s="9">
        <v>2.5370639791524998</v>
      </c>
      <c r="S16416" s="9">
        <v>2.1634288692716099</v>
      </c>
      <c r="T16416" s="9">
        <v>2.5721435502335401</v>
      </c>
    </row>
    <row r="16417" spans="1:20" x14ac:dyDescent="0.35">
      <c r="A16417">
        <f t="shared" si="500"/>
        <v>16417</v>
      </c>
      <c r="B16417" s="3" t="s">
        <v>1038</v>
      </c>
      <c r="C16417" s="3" t="s">
        <v>95</v>
      </c>
      <c r="D16417" s="3" t="s">
        <v>25</v>
      </c>
      <c r="E16417">
        <v>2020</v>
      </c>
      <c r="F16417" s="3" t="str">
        <f t="shared" si="499"/>
        <v>RCSpillUP BON2020</v>
      </c>
      <c r="G16417" s="9">
        <v>6.8170148864247299E-2</v>
      </c>
      <c r="H16417" s="9">
        <v>0.236757546607993</v>
      </c>
      <c r="I16417" s="9">
        <v>0.68311505996319399</v>
      </c>
      <c r="J16417" s="9">
        <v>0.47185976101579302</v>
      </c>
      <c r="K16417" s="9">
        <v>0.193619473116145</v>
      </c>
      <c r="L16417" s="9">
        <v>0.29716464159610201</v>
      </c>
      <c r="M16417" s="9">
        <v>0.53628140632499999</v>
      </c>
      <c r="N16417" s="9">
        <v>3.01796104166666E-2</v>
      </c>
      <c r="O16417" s="9">
        <v>0.50222885966599395</v>
      </c>
      <c r="P16417" s="9">
        <v>1.8699894915041599</v>
      </c>
      <c r="Q16417" s="9">
        <v>0.67969232620766096</v>
      </c>
      <c r="R16417" s="9">
        <v>0.235044112984722</v>
      </c>
      <c r="S16417" s="9">
        <v>0.18601007360286401</v>
      </c>
      <c r="T16417" s="9">
        <v>0.20138130564027701</v>
      </c>
    </row>
    <row r="16418" spans="1:20" x14ac:dyDescent="0.35">
      <c r="A16418">
        <f t="shared" si="500"/>
        <v>16418</v>
      </c>
      <c r="B16418" s="3" t="s">
        <v>1038</v>
      </c>
      <c r="C16418" s="3" t="s">
        <v>95</v>
      </c>
      <c r="D16418" s="3" t="s">
        <v>25</v>
      </c>
      <c r="E16418">
        <v>2021</v>
      </c>
      <c r="F16418" s="3" t="str">
        <f t="shared" si="499"/>
        <v>RCSpillUP BON2021</v>
      </c>
      <c r="G16418" s="9">
        <v>3.2307534253561802E-2</v>
      </c>
      <c r="H16418" s="9">
        <v>0.35412057882152698</v>
      </c>
      <c r="I16418" s="9">
        <v>0.49825446839680498</v>
      </c>
      <c r="J16418" s="9">
        <v>0.34427727523037599</v>
      </c>
      <c r="K16418" s="9">
        <v>0.52898914996354096</v>
      </c>
      <c r="L16418" s="9">
        <v>0.50041492889885697</v>
      </c>
      <c r="M16418" s="9">
        <v>0.26651180859722201</v>
      </c>
      <c r="N16418" s="9">
        <v>0.47279015699999999</v>
      </c>
      <c r="O16418" s="9">
        <v>0.90617435604838703</v>
      </c>
      <c r="P16418" s="9">
        <v>1.8146910082680501</v>
      </c>
      <c r="Q16418" s="9">
        <v>1.7372740487883001</v>
      </c>
      <c r="R16418" s="9">
        <v>1.10280887902986</v>
      </c>
      <c r="S16418" s="9">
        <v>0.490085963345052</v>
      </c>
      <c r="T16418" s="9">
        <v>0.101665930498611</v>
      </c>
    </row>
    <row r="16419" spans="1:20" x14ac:dyDescent="0.35">
      <c r="A16419">
        <f t="shared" si="500"/>
        <v>16419</v>
      </c>
      <c r="B16419" s="3" t="s">
        <v>1038</v>
      </c>
      <c r="C16419" s="3" t="s">
        <v>95</v>
      </c>
      <c r="D16419" s="3" t="s">
        <v>25</v>
      </c>
      <c r="E16419">
        <v>2022</v>
      </c>
      <c r="F16419" s="3" t="str">
        <f t="shared" si="499"/>
        <v>RCSpillUP BON2022</v>
      </c>
      <c r="G16419" s="9">
        <v>3.1485316088709601E-2</v>
      </c>
      <c r="H16419" s="9">
        <v>0.36206158721833298</v>
      </c>
      <c r="I16419" s="9">
        <v>0.48284201107532598</v>
      </c>
      <c r="J16419" s="9">
        <v>0.40116169657459599</v>
      </c>
      <c r="K16419" s="9">
        <v>0.96240138453125001</v>
      </c>
      <c r="L16419" s="9">
        <v>8.6787998518817105E-2</v>
      </c>
      <c r="M16419" s="9">
        <v>0.43275604297916598</v>
      </c>
      <c r="N16419" s="9">
        <v>0.58706176693888801</v>
      </c>
      <c r="O16419" s="9">
        <v>0.45997243060416598</v>
      </c>
      <c r="P16419" s="9">
        <v>0.85039818807222201</v>
      </c>
      <c r="Q16419" s="9">
        <v>0.101134712522177</v>
      </c>
      <c r="R16419" s="9">
        <v>3.7576788413888798E-2</v>
      </c>
      <c r="S16419" s="9">
        <v>0.29765543880989498</v>
      </c>
      <c r="T16419" s="9">
        <v>4.7830361327777703E-2</v>
      </c>
    </row>
    <row r="16420" spans="1:20" x14ac:dyDescent="0.35">
      <c r="A16420">
        <f t="shared" si="500"/>
        <v>16420</v>
      </c>
      <c r="B16420" s="3" t="s">
        <v>1038</v>
      </c>
      <c r="C16420" s="3" t="s">
        <v>95</v>
      </c>
      <c r="D16420" s="3" t="s">
        <v>25</v>
      </c>
      <c r="E16420">
        <v>2023</v>
      </c>
      <c r="F16420" s="3" t="str">
        <f t="shared" si="499"/>
        <v>RCSpillUP BON2023</v>
      </c>
      <c r="G16420" s="9">
        <v>7.6563830405510694E-2</v>
      </c>
      <c r="H16420" s="9">
        <v>6.7247019194444403E-3</v>
      </c>
      <c r="I16420" s="9">
        <v>0.346200591678472</v>
      </c>
      <c r="J16420" s="9">
        <v>0.52550740644556404</v>
      </c>
      <c r="K16420" s="9">
        <v>0.274885758854166</v>
      </c>
      <c r="L16420" s="9">
        <v>6.06052648052419E-2</v>
      </c>
      <c r="M16420" s="9">
        <v>5.8724411005555498E-2</v>
      </c>
      <c r="N16420" s="9">
        <v>0.27592895554583302</v>
      </c>
      <c r="O16420" s="9">
        <v>0.251110360538709</v>
      </c>
      <c r="P16420" s="9">
        <v>0.278180963666666</v>
      </c>
      <c r="Q16420" s="9">
        <v>0.59841614431901802</v>
      </c>
      <c r="R16420" s="9">
        <v>0.44447961159680499</v>
      </c>
      <c r="S16420" s="9">
        <v>5.9322164589843698E-2</v>
      </c>
      <c r="T16420" s="9">
        <v>0.13752554175208301</v>
      </c>
    </row>
    <row r="16421" spans="1:20" x14ac:dyDescent="0.35">
      <c r="A16421">
        <f t="shared" si="500"/>
        <v>16421</v>
      </c>
      <c r="B16421" s="3" t="s">
        <v>1038</v>
      </c>
      <c r="C16421" s="3" t="s">
        <v>95</v>
      </c>
      <c r="D16421" s="3" t="s">
        <v>25</v>
      </c>
      <c r="E16421">
        <v>2024</v>
      </c>
      <c r="F16421" s="3" t="str">
        <f t="shared" si="499"/>
        <v>RCSpillUP BON2024</v>
      </c>
      <c r="G16421" s="9">
        <v>1.1765776561357501E-2</v>
      </c>
      <c r="H16421" s="9">
        <v>0.17126012192916601</v>
      </c>
      <c r="I16421" s="9">
        <v>0.48657570764736102</v>
      </c>
      <c r="J16421" s="9">
        <v>0.27970452586491901</v>
      </c>
      <c r="K16421" s="9">
        <v>2.47765205208333E-2</v>
      </c>
      <c r="L16421" s="9">
        <v>0.148830567210819</v>
      </c>
      <c r="M16421" s="9">
        <v>0.73060013378333299</v>
      </c>
      <c r="N16421" s="9">
        <v>0.731659341483194</v>
      </c>
      <c r="O16421" s="9">
        <v>5.0724165778360197E-2</v>
      </c>
      <c r="P16421" s="9">
        <v>5.5970257918750002E-2</v>
      </c>
      <c r="Q16421" s="9">
        <v>0.19113645958185399</v>
      </c>
      <c r="R16421" s="9">
        <v>7.7196922347222197E-2</v>
      </c>
      <c r="S16421" s="9">
        <v>7.3763194622395806E-2</v>
      </c>
      <c r="T16421" s="9">
        <v>0.22517657863604101</v>
      </c>
    </row>
    <row r="16422" spans="1:20" x14ac:dyDescent="0.35">
      <c r="A16422">
        <f t="shared" si="500"/>
        <v>16422</v>
      </c>
      <c r="B16422" s="3" t="s">
        <v>1038</v>
      </c>
      <c r="C16422" s="3" t="s">
        <v>95</v>
      </c>
      <c r="D16422" s="3" t="s">
        <v>25</v>
      </c>
      <c r="E16422">
        <v>2025</v>
      </c>
      <c r="F16422" s="3" t="str">
        <f t="shared" si="499"/>
        <v>RCSpillUP BON2025</v>
      </c>
      <c r="G16422" s="9">
        <v>0.141646086933467</v>
      </c>
      <c r="H16422" s="9">
        <v>9.5211309851388801E-2</v>
      </c>
      <c r="I16422" s="9">
        <v>0.35188495784166601</v>
      </c>
      <c r="J16422" s="9">
        <v>0.39755860300672002</v>
      </c>
      <c r="K16422" s="9">
        <v>0.66970411391406204</v>
      </c>
      <c r="L16422" s="9">
        <v>0.31333831000697498</v>
      </c>
      <c r="M16422" s="9">
        <v>0.91451729885833299</v>
      </c>
      <c r="N16422" s="9">
        <v>1.14445124305555E-2</v>
      </c>
      <c r="O16422" s="9">
        <v>1.00860769700268</v>
      </c>
      <c r="P16422" s="9">
        <v>0.679884247961138</v>
      </c>
      <c r="Q16422" s="9">
        <v>0.39371282656256701</v>
      </c>
      <c r="R16422" s="9">
        <v>6.6369931930555497E-3</v>
      </c>
      <c r="S16422" s="9">
        <v>0.193524066385416</v>
      </c>
      <c r="T16422" s="9">
        <v>1.00464210097222E-2</v>
      </c>
    </row>
    <row r="16423" spans="1:20" x14ac:dyDescent="0.35">
      <c r="A16423">
        <f t="shared" si="500"/>
        <v>16423</v>
      </c>
      <c r="B16423" s="3" t="s">
        <v>1038</v>
      </c>
      <c r="C16423" s="3" t="s">
        <v>95</v>
      </c>
      <c r="D16423" s="3" t="s">
        <v>25</v>
      </c>
      <c r="E16423">
        <v>2026</v>
      </c>
      <c r="F16423" s="3" t="str">
        <f t="shared" si="499"/>
        <v>RCSpillUP BON2026</v>
      </c>
      <c r="G16423" s="9">
        <v>4.6261843071236496E-3</v>
      </c>
      <c r="H16423" s="9">
        <v>0.43346561452152693</v>
      </c>
      <c r="I16423" s="9">
        <v>0.64802626725277701</v>
      </c>
      <c r="J16423" s="9">
        <v>1.1852754938104799</v>
      </c>
      <c r="K16423" s="9">
        <v>0.67239602343750005</v>
      </c>
      <c r="L16423" s="9">
        <v>0.332027705952889</v>
      </c>
      <c r="M16423" s="9">
        <v>0.69096034116666605</v>
      </c>
      <c r="N16423" s="9">
        <v>0.49101505133333301</v>
      </c>
      <c r="O16423" s="9">
        <v>0.96602221663104804</v>
      </c>
      <c r="P16423" s="9">
        <v>0.945828936504861</v>
      </c>
      <c r="Q16423" s="9">
        <v>0.179660681351478</v>
      </c>
      <c r="R16423" s="9">
        <v>3.8260683008333303E-2</v>
      </c>
      <c r="S16423" s="9">
        <v>0</v>
      </c>
      <c r="T16423" s="9">
        <v>0</v>
      </c>
    </row>
    <row r="16424" spans="1:20" x14ac:dyDescent="0.35">
      <c r="A16424">
        <f t="shared" si="500"/>
        <v>16424</v>
      </c>
      <c r="B16424" s="3" t="s">
        <v>1038</v>
      </c>
      <c r="C16424" s="3" t="s">
        <v>95</v>
      </c>
      <c r="D16424" s="3" t="s">
        <v>25</v>
      </c>
      <c r="E16424">
        <v>2027</v>
      </c>
      <c r="F16424" s="3" t="str">
        <f t="shared" si="499"/>
        <v>RCSpillUP BON2027</v>
      </c>
      <c r="G16424" s="9">
        <v>5.3318937776680099E-2</v>
      </c>
      <c r="H16424" s="9">
        <v>1.72821761038888E-2</v>
      </c>
      <c r="I16424" s="9">
        <v>7.2857647147152704E-2</v>
      </c>
      <c r="J16424" s="9">
        <v>0.125163443410551</v>
      </c>
      <c r="K16424" s="9">
        <v>6.2720769567708307E-2</v>
      </c>
      <c r="L16424" s="9">
        <v>0.13967638711249999</v>
      </c>
      <c r="M16424" s="9">
        <v>0.83445948481777699</v>
      </c>
      <c r="N16424" s="9">
        <v>0.38303316061111098</v>
      </c>
      <c r="O16424" s="9">
        <v>0.26075528480712301</v>
      </c>
      <c r="P16424" s="9">
        <v>0.18419604434374301</v>
      </c>
      <c r="Q16424" s="9">
        <v>0.104730965773912</v>
      </c>
      <c r="R16424" s="9">
        <v>3.8880928201111102E-2</v>
      </c>
      <c r="S16424" s="9">
        <v>1.2463803880208299E-3</v>
      </c>
      <c r="T16424" s="9">
        <v>5.88794585701388E-2</v>
      </c>
    </row>
    <row r="16425" spans="1:20" x14ac:dyDescent="0.35">
      <c r="A16425">
        <f t="shared" si="500"/>
        <v>16425</v>
      </c>
      <c r="B16425" s="3" t="s">
        <v>1038</v>
      </c>
      <c r="C16425" s="3" t="s">
        <v>95</v>
      </c>
      <c r="D16425" s="3" t="s">
        <v>25</v>
      </c>
      <c r="E16425">
        <v>2028</v>
      </c>
      <c r="F16425" s="3" t="str">
        <f t="shared" si="499"/>
        <v>RCSpillUP BON2028</v>
      </c>
      <c r="G16425" s="9">
        <v>8.7468182506720404E-3</v>
      </c>
      <c r="H16425" s="9">
        <v>0.257782731309881</v>
      </c>
      <c r="I16425" s="9">
        <v>0.167120477460377</v>
      </c>
      <c r="J16425" s="9">
        <v>6.6081774504704302E-2</v>
      </c>
      <c r="K16425" s="9">
        <v>5.1511904182291603E-2</v>
      </c>
      <c r="L16425" s="9">
        <v>0.105876516572909</v>
      </c>
      <c r="M16425" s="9">
        <v>0.44934828268069399</v>
      </c>
      <c r="N16425" s="9">
        <v>0.76577274566527698</v>
      </c>
      <c r="O16425" s="9">
        <v>0.208979170618279</v>
      </c>
      <c r="P16425" s="9">
        <v>0.19780262136687499</v>
      </c>
      <c r="Q16425" s="9">
        <v>0.250485492941532</v>
      </c>
      <c r="R16425" s="9">
        <v>0.22940107027638801</v>
      </c>
      <c r="S16425" s="9">
        <v>1.47082008828125E-2</v>
      </c>
      <c r="T16425" s="9">
        <v>4.5959480534722198E-4</v>
      </c>
    </row>
    <row r="16426" spans="1:20" x14ac:dyDescent="0.35">
      <c r="A16426">
        <f t="shared" si="500"/>
        <v>16426</v>
      </c>
      <c r="B16426" s="3" t="s">
        <v>1038</v>
      </c>
      <c r="C16426" s="3" t="s">
        <v>95</v>
      </c>
      <c r="D16426" s="3" t="s">
        <v>25</v>
      </c>
      <c r="E16426">
        <v>2029</v>
      </c>
      <c r="F16426" s="3" t="str">
        <f t="shared" si="499"/>
        <v>RCSpillUP BON2029</v>
      </c>
      <c r="G16426" s="9">
        <v>4.3000616740591399E-2</v>
      </c>
      <c r="H16426" s="9">
        <v>0.26462147512500001</v>
      </c>
      <c r="I16426" s="9">
        <v>0.1829020354</v>
      </c>
      <c r="J16426" s="9">
        <v>0.32645774583333298</v>
      </c>
      <c r="K16426" s="9">
        <v>2.2546210104166602E-3</v>
      </c>
      <c r="L16426" s="9">
        <v>4.6871092799529501E-2</v>
      </c>
      <c r="M16426" s="9">
        <v>0</v>
      </c>
      <c r="N16426" s="9">
        <v>3.9740636561111098E-2</v>
      </c>
      <c r="O16426" s="9">
        <v>0.51086337484014099</v>
      </c>
      <c r="P16426" s="9">
        <v>0.50328858436986101</v>
      </c>
      <c r="Q16426" s="9">
        <v>9.4340928640188101E-2</v>
      </c>
      <c r="R16426" s="9">
        <v>0.217798591888888</v>
      </c>
      <c r="S16426" s="9">
        <v>0.11126949956901</v>
      </c>
      <c r="T16426" s="9">
        <v>0.191819592815277</v>
      </c>
    </row>
    <row r="16427" spans="1:20" x14ac:dyDescent="0.35">
      <c r="A16427">
        <f t="shared" si="500"/>
        <v>16427</v>
      </c>
      <c r="B16427" s="3" t="s">
        <v>1038</v>
      </c>
      <c r="C16427" s="3" t="s">
        <v>77</v>
      </c>
      <c r="D16427" s="3" t="s">
        <v>25</v>
      </c>
      <c r="E16427">
        <v>2020</v>
      </c>
      <c r="F16427" s="3" t="str">
        <f t="shared" si="499"/>
        <v>RCGenUP BON2020</v>
      </c>
      <c r="G16427" s="9">
        <v>8.6708555134408591</v>
      </c>
      <c r="H16427" s="9">
        <v>28.243556773750001</v>
      </c>
      <c r="I16427" s="9">
        <v>31.231616158333299</v>
      </c>
      <c r="J16427" s="9">
        <v>24.335576017473102</v>
      </c>
      <c r="K16427" s="9">
        <v>14.0051698794642</v>
      </c>
      <c r="L16427" s="9">
        <v>16.322965998655899</v>
      </c>
      <c r="M16427" s="9">
        <v>12.7266955111111</v>
      </c>
      <c r="N16427" s="9">
        <v>23.5885088166666</v>
      </c>
      <c r="O16427" s="9">
        <v>34.740409169354798</v>
      </c>
      <c r="P16427" s="9">
        <v>7.74276138888888</v>
      </c>
      <c r="Q16427" s="9">
        <v>21.670173346774099</v>
      </c>
      <c r="R16427" s="9">
        <v>17.2202378</v>
      </c>
      <c r="S16427" s="9">
        <v>11.5892032864583</v>
      </c>
      <c r="T16427" s="9">
        <v>9.0824467611111093</v>
      </c>
    </row>
    <row r="16428" spans="1:20" x14ac:dyDescent="0.35">
      <c r="A16428">
        <f t="shared" si="500"/>
        <v>16428</v>
      </c>
      <c r="B16428" s="3" t="s">
        <v>1038</v>
      </c>
      <c r="C16428" s="3" t="s">
        <v>77</v>
      </c>
      <c r="D16428" s="3" t="s">
        <v>25</v>
      </c>
      <c r="E16428">
        <v>2021</v>
      </c>
      <c r="F16428" s="3" t="str">
        <f t="shared" si="499"/>
        <v>RCGenUP BON2021</v>
      </c>
      <c r="G16428" s="9">
        <v>7.4181711115591398</v>
      </c>
      <c r="H16428" s="9">
        <v>18.276459063888801</v>
      </c>
      <c r="I16428" s="9">
        <v>13.4894220855555</v>
      </c>
      <c r="J16428" s="9">
        <v>22.228099934139699</v>
      </c>
      <c r="K16428" s="9">
        <v>23.583963467261899</v>
      </c>
      <c r="L16428" s="9">
        <v>15.1953041008064</v>
      </c>
      <c r="M16428" s="9">
        <v>22.342861888888802</v>
      </c>
      <c r="N16428" s="9">
        <v>8.237603</v>
      </c>
      <c r="O16428" s="9">
        <v>7.5058658467741903</v>
      </c>
      <c r="P16428" s="9">
        <v>22.702853979583299</v>
      </c>
      <c r="Q16428" s="9">
        <v>14.2724447580645</v>
      </c>
      <c r="R16428" s="9">
        <v>30.798523452777701</v>
      </c>
      <c r="S16428" s="9">
        <v>29.874253984374999</v>
      </c>
      <c r="T16428" s="9">
        <v>14.9572472013888</v>
      </c>
    </row>
    <row r="16429" spans="1:20" x14ac:dyDescent="0.35">
      <c r="A16429">
        <f t="shared" si="500"/>
        <v>16429</v>
      </c>
      <c r="B16429" s="3" t="s">
        <v>1038</v>
      </c>
      <c r="C16429" s="3" t="s">
        <v>77</v>
      </c>
      <c r="D16429" s="3" t="s">
        <v>25</v>
      </c>
      <c r="E16429">
        <v>2022</v>
      </c>
      <c r="F16429" s="3" t="str">
        <f t="shared" si="499"/>
        <v>RCGenUP BON2022</v>
      </c>
      <c r="G16429" s="9">
        <v>8.9614121263440794</v>
      </c>
      <c r="H16429" s="9">
        <v>19.968641341666601</v>
      </c>
      <c r="I16429" s="9">
        <v>18.1121488194444</v>
      </c>
      <c r="J16429" s="9">
        <v>19.498638649193499</v>
      </c>
      <c r="K16429" s="9">
        <v>21.595513016116001</v>
      </c>
      <c r="L16429" s="9">
        <v>11.8863048029569</v>
      </c>
      <c r="M16429" s="9">
        <v>10.4393924808333</v>
      </c>
      <c r="N16429" s="9">
        <v>18.7714161527777</v>
      </c>
      <c r="O16429" s="9">
        <v>41.645722241935403</v>
      </c>
      <c r="P16429" s="9">
        <v>37.298251888888799</v>
      </c>
      <c r="Q16429" s="9">
        <v>23.381550772849401</v>
      </c>
      <c r="R16429" s="9">
        <v>5.0207460138888802</v>
      </c>
      <c r="S16429" s="9">
        <v>13.0253860104166</v>
      </c>
      <c r="T16429" s="9">
        <v>6.2182626166666601</v>
      </c>
    </row>
    <row r="16430" spans="1:20" x14ac:dyDescent="0.35">
      <c r="A16430">
        <f t="shared" si="500"/>
        <v>16430</v>
      </c>
      <c r="B16430" s="3" t="s">
        <v>1038</v>
      </c>
      <c r="C16430" s="3" t="s">
        <v>77</v>
      </c>
      <c r="D16430" s="3" t="s">
        <v>25</v>
      </c>
      <c r="E16430">
        <v>2023</v>
      </c>
      <c r="F16430" s="3" t="str">
        <f t="shared" si="499"/>
        <v>RCGenUP BON2023</v>
      </c>
      <c r="G16430" s="9">
        <v>7.6430106693548296</v>
      </c>
      <c r="H16430" s="9">
        <v>10.994749437499999</v>
      </c>
      <c r="I16430" s="9">
        <v>17.196833447361101</v>
      </c>
      <c r="J16430" s="9">
        <v>27.897477634408599</v>
      </c>
      <c r="K16430" s="9">
        <v>19.372550162202302</v>
      </c>
      <c r="L16430" s="9">
        <v>7.6739453481182798</v>
      </c>
      <c r="M16430" s="9">
        <v>6.1280027638888797</v>
      </c>
      <c r="N16430" s="9">
        <v>18.263502272222201</v>
      </c>
      <c r="O16430" s="9">
        <v>42.356392432795701</v>
      </c>
      <c r="P16430" s="9">
        <v>41.871040968055503</v>
      </c>
      <c r="Q16430" s="9">
        <v>38.731707318548303</v>
      </c>
      <c r="R16430" s="9">
        <v>21.306729194444401</v>
      </c>
      <c r="S16430" s="9">
        <v>12.2858328479166</v>
      </c>
      <c r="T16430" s="9">
        <v>10.310974412638799</v>
      </c>
    </row>
    <row r="16431" spans="1:20" x14ac:dyDescent="0.35">
      <c r="A16431">
        <f t="shared" si="500"/>
        <v>16431</v>
      </c>
      <c r="B16431" s="3" t="s">
        <v>1038</v>
      </c>
      <c r="C16431" s="3" t="s">
        <v>77</v>
      </c>
      <c r="D16431" s="3" t="s">
        <v>25</v>
      </c>
      <c r="E16431">
        <v>2024</v>
      </c>
      <c r="F16431" s="3" t="str">
        <f t="shared" si="499"/>
        <v>RCGenUP BON2024</v>
      </c>
      <c r="G16431" s="9">
        <v>11.363170633064501</v>
      </c>
      <c r="H16431" s="9">
        <v>27.51017465</v>
      </c>
      <c r="I16431" s="9">
        <v>16.190860856944401</v>
      </c>
      <c r="J16431" s="9">
        <v>22.188333803763399</v>
      </c>
      <c r="K16431" s="9">
        <v>9.6137971235118993</v>
      </c>
      <c r="L16431" s="9">
        <v>8.0186448790322498</v>
      </c>
      <c r="M16431" s="9">
        <v>12.5167864138888</v>
      </c>
      <c r="N16431" s="9">
        <v>12.3412032111111</v>
      </c>
      <c r="O16431" s="9">
        <v>39.711621442204297</v>
      </c>
      <c r="P16431" s="9">
        <v>47.231221583333301</v>
      </c>
      <c r="Q16431" s="9">
        <v>15.184386954301001</v>
      </c>
      <c r="R16431" s="9">
        <v>9.0279102499999997</v>
      </c>
      <c r="S16431" s="9">
        <v>8.2746972239583307</v>
      </c>
      <c r="T16431" s="9">
        <v>10.533897558333299</v>
      </c>
    </row>
    <row r="16432" spans="1:20" x14ac:dyDescent="0.35">
      <c r="A16432">
        <f t="shared" si="500"/>
        <v>16432</v>
      </c>
      <c r="B16432" s="3" t="s">
        <v>1038</v>
      </c>
      <c r="C16432" s="3" t="s">
        <v>77</v>
      </c>
      <c r="D16432" s="3" t="s">
        <v>25</v>
      </c>
      <c r="E16432">
        <v>2025</v>
      </c>
      <c r="F16432" s="3" t="str">
        <f t="shared" si="499"/>
        <v>RCGenUP BON2025</v>
      </c>
      <c r="G16432" s="9">
        <v>6.8516536311827902</v>
      </c>
      <c r="H16432" s="9">
        <v>6.7046411388888796</v>
      </c>
      <c r="I16432" s="9">
        <v>14.091929001388801</v>
      </c>
      <c r="J16432" s="9">
        <v>28.913677741935398</v>
      </c>
      <c r="K16432" s="9">
        <v>24.8526710119047</v>
      </c>
      <c r="L16432" s="9">
        <v>26.020367486559099</v>
      </c>
      <c r="M16432" s="9">
        <v>13.13252</v>
      </c>
      <c r="N16432" s="9">
        <v>22.064270011111098</v>
      </c>
      <c r="O16432" s="9">
        <v>41.053579412365501</v>
      </c>
      <c r="P16432" s="9">
        <v>42.887183027777702</v>
      </c>
      <c r="Q16432" s="9">
        <v>11.1360602447446</v>
      </c>
      <c r="R16432" s="9">
        <v>6.9039328250000001</v>
      </c>
      <c r="S16432" s="9">
        <v>10.0951851510416</v>
      </c>
      <c r="T16432" s="9">
        <v>7.9790790708333299</v>
      </c>
    </row>
    <row r="16433" spans="1:20" x14ac:dyDescent="0.35">
      <c r="A16433">
        <f t="shared" si="500"/>
        <v>16433</v>
      </c>
      <c r="B16433" s="3" t="s">
        <v>1038</v>
      </c>
      <c r="C16433" s="3" t="s">
        <v>77</v>
      </c>
      <c r="D16433" s="3" t="s">
        <v>25</v>
      </c>
      <c r="E16433">
        <v>2026</v>
      </c>
      <c r="F16433" s="3" t="str">
        <f t="shared" si="499"/>
        <v>RCGenUP BON2026</v>
      </c>
      <c r="G16433" s="9">
        <v>5.7625581438172002</v>
      </c>
      <c r="H16433" s="9">
        <v>35.003275695833302</v>
      </c>
      <c r="I16433" s="9">
        <v>39.299411599999999</v>
      </c>
      <c r="J16433" s="9">
        <v>26.117075067204301</v>
      </c>
      <c r="K16433" s="9">
        <v>20.354020312499902</v>
      </c>
      <c r="L16433" s="9">
        <v>19.839693424731099</v>
      </c>
      <c r="M16433" s="9">
        <v>10.9431158055555</v>
      </c>
      <c r="N16433" s="9">
        <v>10.59426725</v>
      </c>
      <c r="O16433" s="9">
        <v>7.8233635658602099</v>
      </c>
      <c r="P16433" s="9">
        <v>20.7237122902777</v>
      </c>
      <c r="Q16433" s="9">
        <v>24.9261343427419</v>
      </c>
      <c r="R16433" s="9">
        <v>9.3400692833333299</v>
      </c>
      <c r="S16433" s="9">
        <v>8.4999654010416599</v>
      </c>
      <c r="T16433" s="9">
        <v>2.98896030833333</v>
      </c>
    </row>
    <row r="16434" spans="1:20" x14ac:dyDescent="0.35">
      <c r="A16434">
        <f t="shared" si="500"/>
        <v>16434</v>
      </c>
      <c r="B16434" s="3" t="s">
        <v>1038</v>
      </c>
      <c r="C16434" s="3" t="s">
        <v>77</v>
      </c>
      <c r="D16434" s="3" t="s">
        <v>25</v>
      </c>
      <c r="E16434">
        <v>2027</v>
      </c>
      <c r="F16434" s="3" t="str">
        <f t="shared" si="499"/>
        <v>RCGenUP BON2027</v>
      </c>
      <c r="G16434" s="9">
        <v>6.4519637741935396</v>
      </c>
      <c r="H16434" s="9">
        <v>6.5950482791666598</v>
      </c>
      <c r="I16434" s="9">
        <v>11.4818906263888</v>
      </c>
      <c r="J16434" s="9">
        <v>10.3327772862903</v>
      </c>
      <c r="K16434" s="9">
        <v>7.22084997916666</v>
      </c>
      <c r="L16434" s="9">
        <v>9.1791297594085997</v>
      </c>
      <c r="M16434" s="9">
        <v>9.9909219611111109</v>
      </c>
      <c r="N16434" s="9">
        <v>18.4202724444444</v>
      </c>
      <c r="O16434" s="9">
        <v>40.744033844085997</v>
      </c>
      <c r="P16434" s="9">
        <v>43.669568099999999</v>
      </c>
      <c r="Q16434" s="9">
        <v>16.450710551075201</v>
      </c>
      <c r="R16434" s="9">
        <v>8.3571462833333303</v>
      </c>
      <c r="S16434" s="9">
        <v>9.7382692187500002</v>
      </c>
      <c r="T16434" s="9">
        <v>6.5837510986111099</v>
      </c>
    </row>
    <row r="16435" spans="1:20" x14ac:dyDescent="0.35">
      <c r="A16435">
        <f t="shared" si="500"/>
        <v>16435</v>
      </c>
      <c r="B16435" s="3" t="s">
        <v>1038</v>
      </c>
      <c r="C16435" s="3" t="s">
        <v>77</v>
      </c>
      <c r="D16435" s="3" t="s">
        <v>25</v>
      </c>
      <c r="E16435">
        <v>2028</v>
      </c>
      <c r="F16435" s="3" t="str">
        <f t="shared" si="499"/>
        <v>RCGenUP BON2028</v>
      </c>
      <c r="G16435" s="9">
        <v>6.2087162513440797</v>
      </c>
      <c r="H16435" s="9">
        <v>10.6194738541666</v>
      </c>
      <c r="I16435" s="9">
        <v>12.4281406569444</v>
      </c>
      <c r="J16435" s="9">
        <v>8.7761516147177403</v>
      </c>
      <c r="K16435" s="9">
        <v>7.9656740357142803</v>
      </c>
      <c r="L16435" s="9">
        <v>8.5742455295698896</v>
      </c>
      <c r="M16435" s="9">
        <v>9.4593740138888798</v>
      </c>
      <c r="N16435" s="9">
        <v>14.094273611111101</v>
      </c>
      <c r="O16435" s="9">
        <v>40.339786272849402</v>
      </c>
      <c r="P16435" s="9">
        <v>34.223487912499998</v>
      </c>
      <c r="Q16435" s="9">
        <v>12.9776055497311</v>
      </c>
      <c r="R16435" s="9">
        <v>12.450877888888799</v>
      </c>
      <c r="S16435" s="9">
        <v>8.5166449739583303</v>
      </c>
      <c r="T16435" s="9">
        <v>7.49644976805555</v>
      </c>
    </row>
    <row r="16436" spans="1:20" x14ac:dyDescent="0.35">
      <c r="A16436">
        <f t="shared" si="500"/>
        <v>16436</v>
      </c>
      <c r="B16436" s="3" t="s">
        <v>1038</v>
      </c>
      <c r="C16436" s="3" t="s">
        <v>77</v>
      </c>
      <c r="D16436" s="3" t="s">
        <v>25</v>
      </c>
      <c r="E16436">
        <v>2029</v>
      </c>
      <c r="F16436" s="3" t="str">
        <f t="shared" si="499"/>
        <v>RCGenUP BON2029</v>
      </c>
      <c r="G16436" s="9">
        <v>5.2915358319892398</v>
      </c>
      <c r="H16436" s="9">
        <v>10.7712851472222</v>
      </c>
      <c r="I16436" s="9">
        <v>10.3617229138888</v>
      </c>
      <c r="J16436" s="9">
        <v>13.3734518627688</v>
      </c>
      <c r="K16436" s="9">
        <v>9.2491801011904702</v>
      </c>
      <c r="L16436" s="9">
        <v>8.0478450134408597</v>
      </c>
      <c r="M16436" s="9">
        <v>12.101630103333299</v>
      </c>
      <c r="N16436" s="9">
        <v>17.374373833333301</v>
      </c>
      <c r="O16436" s="9">
        <v>16.4068910040322</v>
      </c>
      <c r="P16436" s="9">
        <v>43.506258439722203</v>
      </c>
      <c r="Q16436" s="9">
        <v>20.4134444569892</v>
      </c>
      <c r="R16436" s="9">
        <v>9.8845984805555496</v>
      </c>
      <c r="S16436" s="9">
        <v>8.7462063541666595</v>
      </c>
      <c r="T16436" s="9">
        <v>10.144827875000001</v>
      </c>
    </row>
    <row r="16437" spans="1:20" x14ac:dyDescent="0.35">
      <c r="A16437">
        <f t="shared" si="500"/>
        <v>16437</v>
      </c>
      <c r="B16437" s="3" t="s">
        <v>1038</v>
      </c>
      <c r="C16437" s="3" t="s">
        <v>75</v>
      </c>
      <c r="D16437" s="3" t="s">
        <v>42</v>
      </c>
      <c r="E16437">
        <v>2020</v>
      </c>
      <c r="F16437" s="3" t="str">
        <f t="shared" ref="F16437:F16500" si="501">_xlfn.CONCAT(B16437,C16437,D16437,E16437)</f>
        <v>RCElevUP FLS2020</v>
      </c>
      <c r="G16437" s="9" t="e">
        <v>#N/A</v>
      </c>
      <c r="H16437" s="9" t="e">
        <v>#N/A</v>
      </c>
      <c r="I16437" s="9" t="e">
        <v>#N/A</v>
      </c>
      <c r="J16437" s="9" t="e">
        <v>#N/A</v>
      </c>
      <c r="K16437" s="9" t="e">
        <v>#N/A</v>
      </c>
      <c r="L16437" s="9" t="e">
        <v>#N/A</v>
      </c>
      <c r="M16437" s="9" t="e">
        <v>#N/A</v>
      </c>
      <c r="N16437" s="9" t="e">
        <v>#N/A</v>
      </c>
      <c r="O16437" s="9" t="e">
        <v>#N/A</v>
      </c>
      <c r="P16437" s="9" t="e">
        <v>#N/A</v>
      </c>
      <c r="Q16437" s="9" t="e">
        <v>#N/A</v>
      </c>
      <c r="R16437" s="9" t="e">
        <v>#N/A</v>
      </c>
      <c r="S16437" s="9" t="e">
        <v>#N/A</v>
      </c>
      <c r="T16437" s="9" t="e">
        <v>#N/A</v>
      </c>
    </row>
    <row r="16438" spans="1:20" x14ac:dyDescent="0.35">
      <c r="A16438">
        <f t="shared" si="500"/>
        <v>16438</v>
      </c>
      <c r="B16438" s="3" t="s">
        <v>1038</v>
      </c>
      <c r="C16438" s="3" t="s">
        <v>75</v>
      </c>
      <c r="D16438" s="3" t="s">
        <v>42</v>
      </c>
      <c r="E16438">
        <v>2021</v>
      </c>
      <c r="F16438" s="3" t="str">
        <f t="shared" si="501"/>
        <v>RCElevUP FLS2021</v>
      </c>
      <c r="G16438" s="9" t="e">
        <v>#N/A</v>
      </c>
      <c r="H16438" s="9" t="e">
        <v>#N/A</v>
      </c>
      <c r="I16438" s="9" t="e">
        <v>#N/A</v>
      </c>
      <c r="J16438" s="9" t="e">
        <v>#N/A</v>
      </c>
      <c r="K16438" s="9" t="e">
        <v>#N/A</v>
      </c>
      <c r="L16438" s="9" t="e">
        <v>#N/A</v>
      </c>
      <c r="M16438" s="9" t="e">
        <v>#N/A</v>
      </c>
      <c r="N16438" s="9" t="e">
        <v>#N/A</v>
      </c>
      <c r="O16438" s="9" t="e">
        <v>#N/A</v>
      </c>
      <c r="P16438" s="9" t="e">
        <v>#N/A</v>
      </c>
      <c r="Q16438" s="9" t="e">
        <v>#N/A</v>
      </c>
      <c r="R16438" s="9" t="e">
        <v>#N/A</v>
      </c>
      <c r="S16438" s="9" t="e">
        <v>#N/A</v>
      </c>
      <c r="T16438" s="9" t="e">
        <v>#N/A</v>
      </c>
    </row>
    <row r="16439" spans="1:20" x14ac:dyDescent="0.35">
      <c r="A16439">
        <f t="shared" si="500"/>
        <v>16439</v>
      </c>
      <c r="B16439" s="3" t="s">
        <v>1038</v>
      </c>
      <c r="C16439" s="3" t="s">
        <v>75</v>
      </c>
      <c r="D16439" s="3" t="s">
        <v>42</v>
      </c>
      <c r="E16439">
        <v>2022</v>
      </c>
      <c r="F16439" s="3" t="str">
        <f t="shared" si="501"/>
        <v>RCElevUP FLS2022</v>
      </c>
      <c r="G16439" s="9" t="e">
        <v>#N/A</v>
      </c>
      <c r="H16439" s="9" t="e">
        <v>#N/A</v>
      </c>
      <c r="I16439" s="9" t="e">
        <v>#N/A</v>
      </c>
      <c r="J16439" s="9" t="e">
        <v>#N/A</v>
      </c>
      <c r="K16439" s="9" t="e">
        <v>#N/A</v>
      </c>
      <c r="L16439" s="9" t="e">
        <v>#N/A</v>
      </c>
      <c r="M16439" s="9" t="e">
        <v>#N/A</v>
      </c>
      <c r="N16439" s="9" t="e">
        <v>#N/A</v>
      </c>
      <c r="O16439" s="9" t="e">
        <v>#N/A</v>
      </c>
      <c r="P16439" s="9" t="e">
        <v>#N/A</v>
      </c>
      <c r="Q16439" s="9" t="e">
        <v>#N/A</v>
      </c>
      <c r="R16439" s="9" t="e">
        <v>#N/A</v>
      </c>
      <c r="S16439" s="9" t="e">
        <v>#N/A</v>
      </c>
      <c r="T16439" s="9" t="e">
        <v>#N/A</v>
      </c>
    </row>
    <row r="16440" spans="1:20" x14ac:dyDescent="0.35">
      <c r="A16440">
        <f t="shared" si="500"/>
        <v>16440</v>
      </c>
      <c r="B16440" s="3" t="s">
        <v>1038</v>
      </c>
      <c r="C16440" s="3" t="s">
        <v>75</v>
      </c>
      <c r="D16440" s="3" t="s">
        <v>42</v>
      </c>
      <c r="E16440">
        <v>2023</v>
      </c>
      <c r="F16440" s="3" t="str">
        <f t="shared" si="501"/>
        <v>RCElevUP FLS2023</v>
      </c>
      <c r="G16440" s="9" t="e">
        <v>#N/A</v>
      </c>
      <c r="H16440" s="9" t="e">
        <v>#N/A</v>
      </c>
      <c r="I16440" s="9" t="e">
        <v>#N/A</v>
      </c>
      <c r="J16440" s="9" t="e">
        <v>#N/A</v>
      </c>
      <c r="K16440" s="9" t="e">
        <v>#N/A</v>
      </c>
      <c r="L16440" s="9" t="e">
        <v>#N/A</v>
      </c>
      <c r="M16440" s="9" t="e">
        <v>#N/A</v>
      </c>
      <c r="N16440" s="9" t="e">
        <v>#N/A</v>
      </c>
      <c r="O16440" s="9" t="e">
        <v>#N/A</v>
      </c>
      <c r="P16440" s="9" t="e">
        <v>#N/A</v>
      </c>
      <c r="Q16440" s="9" t="e">
        <v>#N/A</v>
      </c>
      <c r="R16440" s="9" t="e">
        <v>#N/A</v>
      </c>
      <c r="S16440" s="9" t="e">
        <v>#N/A</v>
      </c>
      <c r="T16440" s="9" t="e">
        <v>#N/A</v>
      </c>
    </row>
    <row r="16441" spans="1:20" x14ac:dyDescent="0.35">
      <c r="A16441">
        <f t="shared" si="500"/>
        <v>16441</v>
      </c>
      <c r="B16441" s="3" t="s">
        <v>1038</v>
      </c>
      <c r="C16441" s="3" t="s">
        <v>75</v>
      </c>
      <c r="D16441" s="3" t="s">
        <v>42</v>
      </c>
      <c r="E16441">
        <v>2024</v>
      </c>
      <c r="F16441" s="3" t="str">
        <f t="shared" si="501"/>
        <v>RCElevUP FLS2024</v>
      </c>
      <c r="G16441" s="9" t="e">
        <v>#N/A</v>
      </c>
      <c r="H16441" s="9" t="e">
        <v>#N/A</v>
      </c>
      <c r="I16441" s="9" t="e">
        <v>#N/A</v>
      </c>
      <c r="J16441" s="9" t="e">
        <v>#N/A</v>
      </c>
      <c r="K16441" s="9" t="e">
        <v>#N/A</v>
      </c>
      <c r="L16441" s="9" t="e">
        <v>#N/A</v>
      </c>
      <c r="M16441" s="9" t="e">
        <v>#N/A</v>
      </c>
      <c r="N16441" s="9" t="e">
        <v>#N/A</v>
      </c>
      <c r="O16441" s="9" t="e">
        <v>#N/A</v>
      </c>
      <c r="P16441" s="9" t="e">
        <v>#N/A</v>
      </c>
      <c r="Q16441" s="9" t="e">
        <v>#N/A</v>
      </c>
      <c r="R16441" s="9" t="e">
        <v>#N/A</v>
      </c>
      <c r="S16441" s="9" t="e">
        <v>#N/A</v>
      </c>
      <c r="T16441" s="9" t="e">
        <v>#N/A</v>
      </c>
    </row>
    <row r="16442" spans="1:20" x14ac:dyDescent="0.35">
      <c r="A16442">
        <f t="shared" si="500"/>
        <v>16442</v>
      </c>
      <c r="B16442" s="3" t="s">
        <v>1038</v>
      </c>
      <c r="C16442" s="3" t="s">
        <v>75</v>
      </c>
      <c r="D16442" s="3" t="s">
        <v>42</v>
      </c>
      <c r="E16442">
        <v>2025</v>
      </c>
      <c r="F16442" s="3" t="str">
        <f t="shared" si="501"/>
        <v>RCElevUP FLS2025</v>
      </c>
      <c r="G16442" s="9" t="e">
        <v>#N/A</v>
      </c>
      <c r="H16442" s="9" t="e">
        <v>#N/A</v>
      </c>
      <c r="I16442" s="9" t="e">
        <v>#N/A</v>
      </c>
      <c r="J16442" s="9" t="e">
        <v>#N/A</v>
      </c>
      <c r="K16442" s="9" t="e">
        <v>#N/A</v>
      </c>
      <c r="L16442" s="9" t="e">
        <v>#N/A</v>
      </c>
      <c r="M16442" s="9" t="e">
        <v>#N/A</v>
      </c>
      <c r="N16442" s="9" t="e">
        <v>#N/A</v>
      </c>
      <c r="O16442" s="9" t="e">
        <v>#N/A</v>
      </c>
      <c r="P16442" s="9" t="e">
        <v>#N/A</v>
      </c>
      <c r="Q16442" s="9" t="e">
        <v>#N/A</v>
      </c>
      <c r="R16442" s="9" t="e">
        <v>#N/A</v>
      </c>
      <c r="S16442" s="9" t="e">
        <v>#N/A</v>
      </c>
      <c r="T16442" s="9" t="e">
        <v>#N/A</v>
      </c>
    </row>
    <row r="16443" spans="1:20" x14ac:dyDescent="0.35">
      <c r="A16443">
        <f t="shared" si="500"/>
        <v>16443</v>
      </c>
      <c r="B16443" s="3" t="s">
        <v>1038</v>
      </c>
      <c r="C16443" s="3" t="s">
        <v>75</v>
      </c>
      <c r="D16443" s="3" t="s">
        <v>42</v>
      </c>
      <c r="E16443">
        <v>2026</v>
      </c>
      <c r="F16443" s="3" t="str">
        <f t="shared" si="501"/>
        <v>RCElevUP FLS2026</v>
      </c>
      <c r="G16443" s="9" t="e">
        <v>#N/A</v>
      </c>
      <c r="H16443" s="9" t="e">
        <v>#N/A</v>
      </c>
      <c r="I16443" s="9" t="e">
        <v>#N/A</v>
      </c>
      <c r="J16443" s="9" t="e">
        <v>#N/A</v>
      </c>
      <c r="K16443" s="9" t="e">
        <v>#N/A</v>
      </c>
      <c r="L16443" s="9" t="e">
        <v>#N/A</v>
      </c>
      <c r="M16443" s="9" t="e">
        <v>#N/A</v>
      </c>
      <c r="N16443" s="9" t="e">
        <v>#N/A</v>
      </c>
      <c r="O16443" s="9" t="e">
        <v>#N/A</v>
      </c>
      <c r="P16443" s="9" t="e">
        <v>#N/A</v>
      </c>
      <c r="Q16443" s="9" t="e">
        <v>#N/A</v>
      </c>
      <c r="R16443" s="9" t="e">
        <v>#N/A</v>
      </c>
      <c r="S16443" s="9" t="e">
        <v>#N/A</v>
      </c>
      <c r="T16443" s="9" t="e">
        <v>#N/A</v>
      </c>
    </row>
    <row r="16444" spans="1:20" x14ac:dyDescent="0.35">
      <c r="A16444">
        <f t="shared" si="500"/>
        <v>16444</v>
      </c>
      <c r="B16444" s="3" t="s">
        <v>1038</v>
      </c>
      <c r="C16444" s="3" t="s">
        <v>75</v>
      </c>
      <c r="D16444" s="3" t="s">
        <v>42</v>
      </c>
      <c r="E16444">
        <v>2027</v>
      </c>
      <c r="F16444" s="3" t="str">
        <f t="shared" si="501"/>
        <v>RCElevUP FLS2027</v>
      </c>
      <c r="G16444" s="9" t="e">
        <v>#N/A</v>
      </c>
      <c r="H16444" s="9" t="e">
        <v>#N/A</v>
      </c>
      <c r="I16444" s="9" t="e">
        <v>#N/A</v>
      </c>
      <c r="J16444" s="9" t="e">
        <v>#N/A</v>
      </c>
      <c r="K16444" s="9" t="e">
        <v>#N/A</v>
      </c>
      <c r="L16444" s="9" t="e">
        <v>#N/A</v>
      </c>
      <c r="M16444" s="9" t="e">
        <v>#N/A</v>
      </c>
      <c r="N16444" s="9" t="e">
        <v>#N/A</v>
      </c>
      <c r="O16444" s="9" t="e">
        <v>#N/A</v>
      </c>
      <c r="P16444" s="9" t="e">
        <v>#N/A</v>
      </c>
      <c r="Q16444" s="9" t="e">
        <v>#N/A</v>
      </c>
      <c r="R16444" s="9" t="e">
        <v>#N/A</v>
      </c>
      <c r="S16444" s="9" t="e">
        <v>#N/A</v>
      </c>
      <c r="T16444" s="9" t="e">
        <v>#N/A</v>
      </c>
    </row>
    <row r="16445" spans="1:20" x14ac:dyDescent="0.35">
      <c r="A16445">
        <f t="shared" si="500"/>
        <v>16445</v>
      </c>
      <c r="B16445" s="3" t="s">
        <v>1038</v>
      </c>
      <c r="C16445" s="3" t="s">
        <v>75</v>
      </c>
      <c r="D16445" s="3" t="s">
        <v>42</v>
      </c>
      <c r="E16445">
        <v>2028</v>
      </c>
      <c r="F16445" s="3" t="str">
        <f t="shared" si="501"/>
        <v>RCElevUP FLS2028</v>
      </c>
      <c r="G16445" s="9" t="e">
        <v>#N/A</v>
      </c>
      <c r="H16445" s="9" t="e">
        <v>#N/A</v>
      </c>
      <c r="I16445" s="9" t="e">
        <v>#N/A</v>
      </c>
      <c r="J16445" s="9" t="e">
        <v>#N/A</v>
      </c>
      <c r="K16445" s="9" t="e">
        <v>#N/A</v>
      </c>
      <c r="L16445" s="9" t="e">
        <v>#N/A</v>
      </c>
      <c r="M16445" s="9" t="e">
        <v>#N/A</v>
      </c>
      <c r="N16445" s="9" t="e">
        <v>#N/A</v>
      </c>
      <c r="O16445" s="9" t="e">
        <v>#N/A</v>
      </c>
      <c r="P16445" s="9" t="e">
        <v>#N/A</v>
      </c>
      <c r="Q16445" s="9" t="e">
        <v>#N/A</v>
      </c>
      <c r="R16445" s="9" t="e">
        <v>#N/A</v>
      </c>
      <c r="S16445" s="9" t="e">
        <v>#N/A</v>
      </c>
      <c r="T16445" s="9" t="e">
        <v>#N/A</v>
      </c>
    </row>
    <row r="16446" spans="1:20" x14ac:dyDescent="0.35">
      <c r="A16446">
        <f t="shared" si="500"/>
        <v>16446</v>
      </c>
      <c r="B16446" s="3" t="s">
        <v>1038</v>
      </c>
      <c r="C16446" s="3" t="s">
        <v>75</v>
      </c>
      <c r="D16446" s="3" t="s">
        <v>42</v>
      </c>
      <c r="E16446">
        <v>2029</v>
      </c>
      <c r="F16446" s="3" t="str">
        <f t="shared" si="501"/>
        <v>RCElevUP FLS2029</v>
      </c>
      <c r="G16446" s="9" t="e">
        <v>#N/A</v>
      </c>
      <c r="H16446" s="9" t="e">
        <v>#N/A</v>
      </c>
      <c r="I16446" s="9" t="e">
        <v>#N/A</v>
      </c>
      <c r="J16446" s="9" t="e">
        <v>#N/A</v>
      </c>
      <c r="K16446" s="9" t="e">
        <v>#N/A</v>
      </c>
      <c r="L16446" s="9" t="e">
        <v>#N/A</v>
      </c>
      <c r="M16446" s="9" t="e">
        <v>#N/A</v>
      </c>
      <c r="N16446" s="9" t="e">
        <v>#N/A</v>
      </c>
      <c r="O16446" s="9" t="e">
        <v>#N/A</v>
      </c>
      <c r="P16446" s="9" t="e">
        <v>#N/A</v>
      </c>
      <c r="Q16446" s="9" t="e">
        <v>#N/A</v>
      </c>
      <c r="R16446" s="9" t="e">
        <v>#N/A</v>
      </c>
      <c r="S16446" s="9" t="e">
        <v>#N/A</v>
      </c>
      <c r="T16446" s="9" t="e">
        <v>#N/A</v>
      </c>
    </row>
    <row r="16447" spans="1:20" x14ac:dyDescent="0.35">
      <c r="A16447">
        <f t="shared" si="500"/>
        <v>16447</v>
      </c>
      <c r="B16447" s="3" t="s">
        <v>1038</v>
      </c>
      <c r="C16447" s="3" t="s">
        <v>86</v>
      </c>
      <c r="D16447" s="3" t="s">
        <v>42</v>
      </c>
      <c r="E16447">
        <v>2020</v>
      </c>
      <c r="F16447" s="3" t="str">
        <f t="shared" si="501"/>
        <v>RCQOutUP FLS2020</v>
      </c>
      <c r="G16447" s="9">
        <v>3.2063154145979502</v>
      </c>
      <c r="H16447" s="9">
        <v>11.6376520535346</v>
      </c>
      <c r="I16447" s="9">
        <v>14.0479135078607</v>
      </c>
      <c r="J16447" s="9">
        <v>5.5861995178212087</v>
      </c>
      <c r="K16447" s="9">
        <v>1.6016624657710401</v>
      </c>
      <c r="L16447" s="9">
        <v>7.2657433694322497</v>
      </c>
      <c r="M16447" s="9">
        <v>14.097440485122</v>
      </c>
      <c r="N16447" s="9">
        <v>23.793514369584098</v>
      </c>
      <c r="O16447" s="9">
        <v>19.457087468815701</v>
      </c>
      <c r="P16447" s="9">
        <v>13.3287582242566</v>
      </c>
      <c r="Q16447" s="9">
        <v>5.0096373916911796</v>
      </c>
      <c r="R16447" s="9">
        <v>1.73987529887402</v>
      </c>
      <c r="S16447" s="9">
        <v>1.0449021135829399</v>
      </c>
      <c r="T16447" s="9">
        <v>1.9892555445745399</v>
      </c>
    </row>
    <row r="16448" spans="1:20" x14ac:dyDescent="0.35">
      <c r="A16448">
        <f t="shared" si="500"/>
        <v>16448</v>
      </c>
      <c r="B16448" s="3" t="s">
        <v>1038</v>
      </c>
      <c r="C16448" s="3" t="s">
        <v>86</v>
      </c>
      <c r="D16448" s="3" t="s">
        <v>42</v>
      </c>
      <c r="E16448">
        <v>2021</v>
      </c>
      <c r="F16448" s="3" t="str">
        <f t="shared" si="501"/>
        <v>RCQOutUP FLS2021</v>
      </c>
      <c r="G16448" s="9">
        <v>3.1207375126067798</v>
      </c>
      <c r="H16448" s="9">
        <v>3.15689066043779</v>
      </c>
      <c r="I16448" s="9">
        <v>6.81107131513909</v>
      </c>
      <c r="J16448" s="9">
        <v>11.0557012815802</v>
      </c>
      <c r="K16448" s="9">
        <v>5.89419188039947</v>
      </c>
      <c r="L16448" s="9">
        <v>14.515010030967099</v>
      </c>
      <c r="M16448" s="9">
        <v>16.438483201352899</v>
      </c>
      <c r="N16448" s="9">
        <v>18.551158795266801</v>
      </c>
      <c r="O16448" s="9">
        <v>20.9167175785573</v>
      </c>
      <c r="P16448" s="9">
        <v>13.0129276810452</v>
      </c>
      <c r="Q16448" s="9">
        <v>7.3912336422505298</v>
      </c>
      <c r="R16448" s="9">
        <v>2.3354181180565199</v>
      </c>
      <c r="S16448" s="9">
        <v>3.0030864854206398</v>
      </c>
      <c r="T16448" s="9">
        <v>2.4941021463242903</v>
      </c>
    </row>
    <row r="16449" spans="1:20" x14ac:dyDescent="0.35">
      <c r="A16449">
        <f t="shared" si="500"/>
        <v>16449</v>
      </c>
      <c r="B16449" s="3" t="s">
        <v>1038</v>
      </c>
      <c r="C16449" s="3" t="s">
        <v>86</v>
      </c>
      <c r="D16449" s="3" t="s">
        <v>42</v>
      </c>
      <c r="E16449">
        <v>2022</v>
      </c>
      <c r="F16449" s="3" t="str">
        <f t="shared" si="501"/>
        <v>RCQOutUP FLS2022</v>
      </c>
      <c r="G16449" s="9">
        <v>2.30484542908003</v>
      </c>
      <c r="H16449" s="9">
        <v>3.9259203687645199</v>
      </c>
      <c r="I16449" s="9">
        <v>9.7959419526388096</v>
      </c>
      <c r="J16449" s="9">
        <v>15.7044212079901</v>
      </c>
      <c r="K16449" s="9">
        <v>15.034756293014</v>
      </c>
      <c r="L16449" s="9">
        <v>11.181734844013402</v>
      </c>
      <c r="M16449" s="9">
        <v>7.7114439387387499</v>
      </c>
      <c r="N16449" s="9">
        <v>10.4924277223587</v>
      </c>
      <c r="O16449" s="9">
        <v>7.6530115947763697</v>
      </c>
      <c r="P16449" s="9">
        <v>3.6905607793313102</v>
      </c>
      <c r="Q16449" s="9">
        <v>1.6579586388512899</v>
      </c>
      <c r="R16449" s="9">
        <v>1.11207506643905</v>
      </c>
      <c r="S16449" s="9">
        <v>1.49619556234312</v>
      </c>
      <c r="T16449" s="9">
        <v>1.4457041179133601</v>
      </c>
    </row>
    <row r="16450" spans="1:20" x14ac:dyDescent="0.35">
      <c r="A16450">
        <f t="shared" si="500"/>
        <v>16450</v>
      </c>
      <c r="B16450" s="3" t="s">
        <v>1038</v>
      </c>
      <c r="C16450" s="3" t="s">
        <v>86</v>
      </c>
      <c r="D16450" s="3" t="s">
        <v>42</v>
      </c>
      <c r="E16450">
        <v>2023</v>
      </c>
      <c r="F16450" s="3" t="str">
        <f t="shared" si="501"/>
        <v>RCQOutUP FLS2023</v>
      </c>
      <c r="G16450" s="9">
        <v>1.7407368483780701</v>
      </c>
      <c r="H16450" s="9">
        <v>3.78925327958085</v>
      </c>
      <c r="I16450" s="9">
        <v>2.7085602066752599</v>
      </c>
      <c r="J16450" s="9">
        <v>10.1920258822073</v>
      </c>
      <c r="K16450" s="9">
        <v>9.0494064009996293</v>
      </c>
      <c r="L16450" s="9">
        <v>10.948392109504899</v>
      </c>
      <c r="M16450" s="9">
        <v>11.541710666289999</v>
      </c>
      <c r="N16450" s="9">
        <v>14.582218358797601</v>
      </c>
      <c r="O16450" s="9">
        <v>8.5334497573913506</v>
      </c>
      <c r="P16450" s="9">
        <v>5.9134312823663198</v>
      </c>
      <c r="Q16450" s="9">
        <v>3.10525799835162</v>
      </c>
      <c r="R16450" s="9">
        <v>1.33657101582326</v>
      </c>
      <c r="S16450" s="9">
        <v>1.74971216499615</v>
      </c>
      <c r="T16450" s="9">
        <v>2.15269533778054</v>
      </c>
    </row>
    <row r="16451" spans="1:20" x14ac:dyDescent="0.35">
      <c r="A16451">
        <f t="shared" ref="A16451:A16514" si="502">A16450+1</f>
        <v>16451</v>
      </c>
      <c r="B16451" s="3" t="s">
        <v>1038</v>
      </c>
      <c r="C16451" s="3" t="s">
        <v>86</v>
      </c>
      <c r="D16451" s="3" t="s">
        <v>42</v>
      </c>
      <c r="E16451">
        <v>2024</v>
      </c>
      <c r="F16451" s="3" t="str">
        <f t="shared" si="501"/>
        <v>RCQOutUP FLS2024</v>
      </c>
      <c r="G16451" s="9">
        <v>2.7382309067307702</v>
      </c>
      <c r="H16451" s="9">
        <v>7.24854930533402</v>
      </c>
      <c r="I16451" s="9">
        <v>7.1040861683731498</v>
      </c>
      <c r="J16451" s="9">
        <v>10.880959191264401</v>
      </c>
      <c r="K16451" s="9">
        <v>8.0006404420244799</v>
      </c>
      <c r="L16451" s="9">
        <v>8.5725288706985197</v>
      </c>
      <c r="M16451" s="9">
        <v>4.4472879657151898</v>
      </c>
      <c r="N16451" s="9">
        <v>7.9999073571034698</v>
      </c>
      <c r="O16451" s="9">
        <v>9.5314472827457202</v>
      </c>
      <c r="P16451" s="9">
        <v>4.7697122651313304</v>
      </c>
      <c r="Q16451" s="9">
        <v>1.5545593404767399</v>
      </c>
      <c r="R16451" s="9">
        <v>1.08478791601003</v>
      </c>
      <c r="S16451" s="9">
        <v>1.4751539843232</v>
      </c>
      <c r="T16451" s="9">
        <v>2.0374256965517201</v>
      </c>
    </row>
    <row r="16452" spans="1:20" x14ac:dyDescent="0.35">
      <c r="A16452">
        <f t="shared" si="502"/>
        <v>16452</v>
      </c>
      <c r="B16452" s="3" t="s">
        <v>1038</v>
      </c>
      <c r="C16452" s="3" t="s">
        <v>86</v>
      </c>
      <c r="D16452" s="3" t="s">
        <v>42</v>
      </c>
      <c r="E16452">
        <v>2025</v>
      </c>
      <c r="F16452" s="3" t="str">
        <f t="shared" si="501"/>
        <v>RCQOutUP FLS2025</v>
      </c>
      <c r="G16452" s="9">
        <v>2.67011660588091</v>
      </c>
      <c r="H16452" s="9">
        <v>3.07853536488973</v>
      </c>
      <c r="I16452" s="9">
        <v>3.7675992321885499</v>
      </c>
      <c r="J16452" s="9">
        <v>17.456287506388499</v>
      </c>
      <c r="K16452" s="9">
        <v>12.535133700431301</v>
      </c>
      <c r="L16452" s="9">
        <v>11.3694875107662</v>
      </c>
      <c r="M16452" s="9">
        <v>11.3249581596355</v>
      </c>
      <c r="N16452" s="9">
        <v>11.981527773124199</v>
      </c>
      <c r="O16452" s="9">
        <v>10.2429770440719</v>
      </c>
      <c r="P16452" s="9">
        <v>4.7762297404946201</v>
      </c>
      <c r="Q16452" s="9">
        <v>1.75977837646879</v>
      </c>
      <c r="R16452" s="9">
        <v>0.91810944677929096</v>
      </c>
      <c r="S16452" s="9">
        <v>1.2963747575537099</v>
      </c>
      <c r="T16452" s="9">
        <v>2.2421854041723699</v>
      </c>
    </row>
    <row r="16453" spans="1:20" x14ac:dyDescent="0.35">
      <c r="A16453">
        <f t="shared" si="502"/>
        <v>16453</v>
      </c>
      <c r="B16453" s="3" t="s">
        <v>1038</v>
      </c>
      <c r="C16453" s="3" t="s">
        <v>86</v>
      </c>
      <c r="D16453" s="3" t="s">
        <v>42</v>
      </c>
      <c r="E16453">
        <v>2026</v>
      </c>
      <c r="F16453" s="3" t="str">
        <f t="shared" si="501"/>
        <v>RCQOutUP FLS2026</v>
      </c>
      <c r="G16453" s="9">
        <v>2.4039641405410599</v>
      </c>
      <c r="H16453" s="9">
        <v>6.79228262305993</v>
      </c>
      <c r="I16453" s="9">
        <v>14.145565486214497</v>
      </c>
      <c r="J16453" s="9">
        <v>17.525156205414</v>
      </c>
      <c r="K16453" s="9">
        <v>7.4428942460447898</v>
      </c>
      <c r="L16453" s="9">
        <v>12.7916106831356</v>
      </c>
      <c r="M16453" s="9">
        <v>13.5231130834234</v>
      </c>
      <c r="N16453" s="9">
        <v>15.5455175324139</v>
      </c>
      <c r="O16453" s="9">
        <v>8.3298005004519702</v>
      </c>
      <c r="P16453" s="9">
        <v>5.0909963639061004</v>
      </c>
      <c r="Q16453" s="9">
        <v>1.9915524588576099</v>
      </c>
      <c r="R16453" s="9">
        <v>1.1017114110590001</v>
      </c>
      <c r="S16453" s="9">
        <v>1.0719229321639401</v>
      </c>
      <c r="T16453" s="9">
        <v>1.38927539149252</v>
      </c>
    </row>
    <row r="16454" spans="1:20" x14ac:dyDescent="0.35">
      <c r="A16454">
        <f t="shared" si="502"/>
        <v>16454</v>
      </c>
      <c r="B16454" s="3" t="s">
        <v>1038</v>
      </c>
      <c r="C16454" s="3" t="s">
        <v>86</v>
      </c>
      <c r="D16454" s="3" t="s">
        <v>42</v>
      </c>
      <c r="E16454">
        <v>2027</v>
      </c>
      <c r="F16454" s="3" t="str">
        <f t="shared" si="501"/>
        <v>RCQOutUP FLS2027</v>
      </c>
      <c r="G16454" s="9">
        <v>1.4475119107547101</v>
      </c>
      <c r="H16454" s="9">
        <v>2.208396925742</v>
      </c>
      <c r="I16454" s="9">
        <v>2.8723032755073601</v>
      </c>
      <c r="J16454" s="9">
        <v>3.1109398672918003</v>
      </c>
      <c r="K16454" s="9">
        <v>1.8006292619836399</v>
      </c>
      <c r="L16454" s="9">
        <v>1.1097643616041699</v>
      </c>
      <c r="M16454" s="9">
        <v>10.9677420317363</v>
      </c>
      <c r="N16454" s="9">
        <v>24.369087283480901</v>
      </c>
      <c r="O16454" s="9">
        <v>19.131330413023701</v>
      </c>
      <c r="P16454" s="9">
        <v>5.1479504195904102</v>
      </c>
      <c r="Q16454" s="9">
        <v>1.7948058847433399</v>
      </c>
      <c r="R16454" s="9">
        <v>1.2927331099093</v>
      </c>
      <c r="S16454" s="9">
        <v>0.97784586292230402</v>
      </c>
      <c r="T16454" s="9">
        <v>2.49857349928102</v>
      </c>
    </row>
    <row r="16455" spans="1:20" x14ac:dyDescent="0.35">
      <c r="A16455">
        <f t="shared" si="502"/>
        <v>16455</v>
      </c>
      <c r="B16455" s="3" t="s">
        <v>1038</v>
      </c>
      <c r="C16455" s="3" t="s">
        <v>86</v>
      </c>
      <c r="D16455" s="3" t="s">
        <v>42</v>
      </c>
      <c r="E16455">
        <v>2028</v>
      </c>
      <c r="F16455" s="3" t="str">
        <f t="shared" si="501"/>
        <v>RCQOutUP FLS2028</v>
      </c>
      <c r="G16455" s="9">
        <v>1.6624559029693899</v>
      </c>
      <c r="H16455" s="9">
        <v>1.9039927458763399</v>
      </c>
      <c r="I16455" s="9">
        <v>2.5083112613049101</v>
      </c>
      <c r="J16455" s="9">
        <v>3.1651805519630098</v>
      </c>
      <c r="K16455" s="9">
        <v>3.1543397044463699</v>
      </c>
      <c r="L16455" s="9">
        <v>6.36527586360444</v>
      </c>
      <c r="M16455" s="9">
        <v>8.5690967619908101</v>
      </c>
      <c r="N16455" s="9">
        <v>15.018576424850799</v>
      </c>
      <c r="O16455" s="9">
        <v>15.534788581253499</v>
      </c>
      <c r="P16455" s="9">
        <v>7.3284622546940401</v>
      </c>
      <c r="Q16455" s="9">
        <v>2.4684414527613501</v>
      </c>
      <c r="R16455" s="9">
        <v>1.33169527536305</v>
      </c>
      <c r="S16455" s="9">
        <v>1.1108099896389001</v>
      </c>
      <c r="T16455" s="9">
        <v>1.60421002669432</v>
      </c>
    </row>
    <row r="16456" spans="1:20" x14ac:dyDescent="0.35">
      <c r="A16456">
        <f t="shared" si="502"/>
        <v>16456</v>
      </c>
      <c r="B16456" s="3" t="s">
        <v>1038</v>
      </c>
      <c r="C16456" s="3" t="s">
        <v>86</v>
      </c>
      <c r="D16456" s="3" t="s">
        <v>42</v>
      </c>
      <c r="E16456">
        <v>2029</v>
      </c>
      <c r="F16456" s="3" t="str">
        <f t="shared" si="501"/>
        <v>RCQOutUP FLS2029</v>
      </c>
      <c r="G16456" s="9">
        <v>2.5338337888684799</v>
      </c>
      <c r="H16456" s="9">
        <v>2.21664170140855</v>
      </c>
      <c r="I16456" s="9">
        <v>5.77694318019714</v>
      </c>
      <c r="J16456" s="9">
        <v>5.9696182423651898</v>
      </c>
      <c r="K16456" s="9">
        <v>7.8349460497026504</v>
      </c>
      <c r="L16456" s="9">
        <v>8.4211738629257393</v>
      </c>
      <c r="M16456" s="9">
        <v>10.477120174670102</v>
      </c>
      <c r="N16456" s="9">
        <v>8.2966125934053991</v>
      </c>
      <c r="O16456" s="9">
        <v>9.5618092904856802</v>
      </c>
      <c r="P16456" s="9">
        <v>4.25672195332975</v>
      </c>
      <c r="Q16456" s="9">
        <v>2.11379202644321</v>
      </c>
      <c r="R16456" s="9">
        <v>1.14338783065369</v>
      </c>
      <c r="S16456" s="9">
        <v>0.92145090203131497</v>
      </c>
      <c r="T16456" s="9">
        <v>2.1914659102754901</v>
      </c>
    </row>
    <row r="16457" spans="1:20" x14ac:dyDescent="0.35">
      <c r="A16457">
        <f t="shared" si="502"/>
        <v>16457</v>
      </c>
      <c r="B16457" s="3" t="s">
        <v>1038</v>
      </c>
      <c r="C16457" s="3" t="s">
        <v>95</v>
      </c>
      <c r="D16457" s="3" t="s">
        <v>42</v>
      </c>
      <c r="E16457">
        <v>2020</v>
      </c>
      <c r="F16457" s="3" t="str">
        <f t="shared" si="501"/>
        <v>RCSpillUP FLS2020</v>
      </c>
      <c r="G16457" s="9">
        <v>1.20868851849619</v>
      </c>
      <c r="H16457" s="9">
        <v>8.9298644662712903</v>
      </c>
      <c r="I16457" s="9">
        <v>11.3018872265718</v>
      </c>
      <c r="J16457" s="9">
        <v>2.8856392203205301</v>
      </c>
      <c r="K16457" s="9">
        <v>7.5928138130208295E-2</v>
      </c>
      <c r="L16457" s="9">
        <v>4.6286599802337998</v>
      </c>
      <c r="M16457" s="9">
        <v>11.7185013323463</v>
      </c>
      <c r="N16457" s="9">
        <v>21.043489410084099</v>
      </c>
      <c r="O16457" s="9">
        <v>16.748011068237702</v>
      </c>
      <c r="P16457" s="9">
        <v>12.044013048040799</v>
      </c>
      <c r="Q16457" s="9">
        <v>3.14158516550633</v>
      </c>
      <c r="R16457" s="9">
        <v>0.25627913725847201</v>
      </c>
      <c r="S16457" s="9">
        <v>3.76557333796875E-2</v>
      </c>
      <c r="T16457" s="9">
        <v>0.24641340265047901</v>
      </c>
    </row>
    <row r="16458" spans="1:20" x14ac:dyDescent="0.35">
      <c r="A16458">
        <f t="shared" si="502"/>
        <v>16458</v>
      </c>
      <c r="B16458" s="3" t="s">
        <v>1038</v>
      </c>
      <c r="C16458" s="3" t="s">
        <v>95</v>
      </c>
      <c r="D16458" s="3" t="s">
        <v>42</v>
      </c>
      <c r="E16458">
        <v>2021</v>
      </c>
      <c r="F16458" s="3" t="str">
        <f t="shared" si="501"/>
        <v>RCSpillUP FLS2021</v>
      </c>
      <c r="G16458" s="9">
        <v>1.0921490499189499</v>
      </c>
      <c r="H16458" s="9">
        <v>0.92726076457787499</v>
      </c>
      <c r="I16458" s="9">
        <v>4.4083785188858302</v>
      </c>
      <c r="J16458" s="9">
        <v>8.3470553964841603</v>
      </c>
      <c r="K16458" s="9">
        <v>3.3120297419307199</v>
      </c>
      <c r="L16458" s="9">
        <v>11.778668090359901</v>
      </c>
      <c r="M16458" s="9">
        <v>13.6919580466404</v>
      </c>
      <c r="N16458" s="9">
        <v>15.8019946879404</v>
      </c>
      <c r="O16458" s="9">
        <v>19.458818815645198</v>
      </c>
      <c r="P16458" s="9">
        <v>11.180585553609101</v>
      </c>
      <c r="Q16458" s="9">
        <v>6.1649666936595997</v>
      </c>
      <c r="R16458" s="9">
        <v>0.44829604773138798</v>
      </c>
      <c r="S16458" s="9">
        <v>0.67259057936010003</v>
      </c>
      <c r="T16458" s="9">
        <v>0.41789039924284699</v>
      </c>
    </row>
    <row r="16459" spans="1:20" x14ac:dyDescent="0.35">
      <c r="A16459">
        <f t="shared" si="502"/>
        <v>16459</v>
      </c>
      <c r="B16459" s="3" t="s">
        <v>1038</v>
      </c>
      <c r="C16459" s="3" t="s">
        <v>95</v>
      </c>
      <c r="D16459" s="3" t="s">
        <v>42</v>
      </c>
      <c r="E16459">
        <v>2022</v>
      </c>
      <c r="F16459" s="3" t="str">
        <f t="shared" si="501"/>
        <v>RCSpillUP FLS2022</v>
      </c>
      <c r="G16459" s="9">
        <v>0.33217976085602102</v>
      </c>
      <c r="H16459" s="9">
        <v>1.34987090429041</v>
      </c>
      <c r="I16459" s="9">
        <v>7.2353682590520103</v>
      </c>
      <c r="J16459" s="9">
        <v>13.0434934554618</v>
      </c>
      <c r="K16459" s="9">
        <v>12.517680343308299</v>
      </c>
      <c r="L16459" s="9">
        <v>8.4423873225504096</v>
      </c>
      <c r="M16459" s="9">
        <v>5.3048828055630501</v>
      </c>
      <c r="N16459" s="9">
        <v>7.9704091839458302</v>
      </c>
      <c r="O16459" s="9">
        <v>5.0778925909420298</v>
      </c>
      <c r="P16459" s="9">
        <v>1.7279265652497899</v>
      </c>
      <c r="Q16459" s="9">
        <v>0.23862168004151799</v>
      </c>
      <c r="R16459" s="9">
        <v>7.8372478257499906E-2</v>
      </c>
      <c r="S16459" s="9">
        <v>0.34202723836531201</v>
      </c>
      <c r="T16459" s="9">
        <v>0.132482737798541</v>
      </c>
    </row>
    <row r="16460" spans="1:20" x14ac:dyDescent="0.35">
      <c r="A16460">
        <f t="shared" si="502"/>
        <v>16460</v>
      </c>
      <c r="B16460" s="3" t="s">
        <v>1038</v>
      </c>
      <c r="C16460" s="3" t="s">
        <v>95</v>
      </c>
      <c r="D16460" s="3" t="s">
        <v>42</v>
      </c>
      <c r="E16460">
        <v>2023</v>
      </c>
      <c r="F16460" s="3" t="str">
        <f t="shared" si="501"/>
        <v>RCSpillUP FLS2023</v>
      </c>
      <c r="G16460" s="9">
        <v>0.212106135394623</v>
      </c>
      <c r="H16460" s="9">
        <v>1.4176935619087501</v>
      </c>
      <c r="I16460" s="9">
        <v>0.56025071291602702</v>
      </c>
      <c r="J16460" s="9">
        <v>7.80698392925067</v>
      </c>
      <c r="K16460" s="9">
        <v>6.3194273969006698</v>
      </c>
      <c r="L16460" s="9">
        <v>8.2278766806057995</v>
      </c>
      <c r="M16460" s="9">
        <v>8.8886009202666596</v>
      </c>
      <c r="N16460" s="9">
        <v>11.8850793520423</v>
      </c>
      <c r="O16460" s="9">
        <v>5.9529662687809797</v>
      </c>
      <c r="P16460" s="9">
        <v>3.2352204588501299</v>
      </c>
      <c r="Q16460" s="9">
        <v>0.83091072450077197</v>
      </c>
      <c r="R16460" s="9">
        <v>8.7676306237916585E-2</v>
      </c>
      <c r="S16460" s="9">
        <v>0.145098509205143</v>
      </c>
      <c r="T16460" s="9">
        <v>0.30540850788875001</v>
      </c>
    </row>
    <row r="16461" spans="1:20" x14ac:dyDescent="0.35">
      <c r="A16461">
        <f t="shared" si="502"/>
        <v>16461</v>
      </c>
      <c r="B16461" s="3" t="s">
        <v>1038</v>
      </c>
      <c r="C16461" s="3" t="s">
        <v>95</v>
      </c>
      <c r="D16461" s="3" t="s">
        <v>42</v>
      </c>
      <c r="E16461">
        <v>2024</v>
      </c>
      <c r="F16461" s="3" t="str">
        <f t="shared" si="501"/>
        <v>RCSpillUP FLS2024</v>
      </c>
      <c r="G16461" s="9">
        <v>0.69845872290362898</v>
      </c>
      <c r="H16461" s="9">
        <v>4.5186648042451303</v>
      </c>
      <c r="I16461" s="9">
        <v>4.3669875485134302</v>
      </c>
      <c r="J16461" s="9">
        <v>8.1619229828786892</v>
      </c>
      <c r="K16461" s="9">
        <v>5.32794717906875</v>
      </c>
      <c r="L16461" s="9">
        <v>5.9159062098584601</v>
      </c>
      <c r="M16461" s="9">
        <v>2.2253205035261598</v>
      </c>
      <c r="N16461" s="9">
        <v>5.5187425516795798</v>
      </c>
      <c r="O16461" s="9">
        <v>6.9496100781480097</v>
      </c>
      <c r="P16461" s="9">
        <v>2.2703491933745901</v>
      </c>
      <c r="Q16461" s="9">
        <v>0.14166720473387001</v>
      </c>
      <c r="R16461" s="9">
        <v>0.13068960641138799</v>
      </c>
      <c r="S16461" s="9">
        <v>5.3138451346731702E-2</v>
      </c>
      <c r="T16461" s="9">
        <v>0.45419334323465199</v>
      </c>
    </row>
    <row r="16462" spans="1:20" x14ac:dyDescent="0.35">
      <c r="A16462">
        <f t="shared" si="502"/>
        <v>16462</v>
      </c>
      <c r="B16462" s="3" t="s">
        <v>1038</v>
      </c>
      <c r="C16462" s="3" t="s">
        <v>95</v>
      </c>
      <c r="D16462" s="3" t="s">
        <v>42</v>
      </c>
      <c r="E16462">
        <v>2025</v>
      </c>
      <c r="F16462" s="3" t="str">
        <f t="shared" si="501"/>
        <v>RCSpillUP FLS2025</v>
      </c>
      <c r="G16462" s="9">
        <v>0.65823373633923299</v>
      </c>
      <c r="H16462" s="9">
        <v>0.69752936397161103</v>
      </c>
      <c r="I16462" s="9">
        <v>1.1878000706516301</v>
      </c>
      <c r="J16462" s="9">
        <v>14.720114831905301</v>
      </c>
      <c r="K16462" s="9">
        <v>9.8528983061875</v>
      </c>
      <c r="L16462" s="9">
        <v>8.6275816406452908</v>
      </c>
      <c r="M16462" s="9">
        <v>8.9676114787729109</v>
      </c>
      <c r="N16462" s="9">
        <v>9.3620438370780406</v>
      </c>
      <c r="O16462" s="9">
        <v>7.5601491363007298</v>
      </c>
      <c r="P16462" s="9">
        <v>2.2608593551090501</v>
      </c>
      <c r="Q16462" s="9">
        <v>0.35126316782332601</v>
      </c>
      <c r="R16462" s="9">
        <v>6.3926388983333304E-3</v>
      </c>
      <c r="S16462" s="9">
        <v>0.18467929772213501</v>
      </c>
      <c r="T16462" s="9">
        <v>0.64810927664154505</v>
      </c>
    </row>
    <row r="16463" spans="1:20" x14ac:dyDescent="0.35">
      <c r="A16463">
        <f t="shared" si="502"/>
        <v>16463</v>
      </c>
      <c r="B16463" s="3" t="s">
        <v>1038</v>
      </c>
      <c r="C16463" s="3" t="s">
        <v>95</v>
      </c>
      <c r="D16463" s="3" t="s">
        <v>42</v>
      </c>
      <c r="E16463">
        <v>2026</v>
      </c>
      <c r="F16463" s="3" t="str">
        <f t="shared" si="501"/>
        <v>RCSpillUP FLS2026</v>
      </c>
      <c r="G16463" s="9">
        <v>0.405145500034926</v>
      </c>
      <c r="H16463" s="9">
        <v>4.2981383315203399</v>
      </c>
      <c r="I16463" s="9">
        <v>11.4453534250556</v>
      </c>
      <c r="J16463" s="9">
        <v>15.4492784843946</v>
      </c>
      <c r="K16463" s="9">
        <v>5.6869278337656199</v>
      </c>
      <c r="L16463" s="9">
        <v>10.154984570993101</v>
      </c>
      <c r="M16463" s="9">
        <v>11.321545991178599</v>
      </c>
      <c r="N16463" s="9">
        <v>13.3488163382408</v>
      </c>
      <c r="O16463" s="9">
        <v>7.1761494166391104</v>
      </c>
      <c r="P16463" s="9">
        <v>3.7686907658169999</v>
      </c>
      <c r="Q16463" s="9">
        <v>0.359997892480728</v>
      </c>
      <c r="R16463" s="9">
        <v>4.2693204032500001E-2</v>
      </c>
      <c r="S16463" s="9">
        <v>0.152395296804296</v>
      </c>
      <c r="T16463" s="9">
        <v>8.4832988710992999E-2</v>
      </c>
    </row>
    <row r="16464" spans="1:20" x14ac:dyDescent="0.35">
      <c r="A16464">
        <f t="shared" si="502"/>
        <v>16464</v>
      </c>
      <c r="B16464" s="3" t="s">
        <v>1038</v>
      </c>
      <c r="C16464" s="3" t="s">
        <v>95</v>
      </c>
      <c r="D16464" s="3" t="s">
        <v>42</v>
      </c>
      <c r="E16464">
        <v>2027</v>
      </c>
      <c r="F16464" s="3" t="str">
        <f t="shared" si="501"/>
        <v>RCSpillUP FLS2027</v>
      </c>
      <c r="G16464" s="9">
        <v>0.118014524009139</v>
      </c>
      <c r="H16464" s="9">
        <v>0.79874707433208303</v>
      </c>
      <c r="I16464" s="9">
        <v>1.08204915983159</v>
      </c>
      <c r="J16464" s="9">
        <v>0.84948334750694199</v>
      </c>
      <c r="K16464" s="9">
        <v>0.215654327117864</v>
      </c>
      <c r="L16464" s="9">
        <v>0.16285498632839701</v>
      </c>
      <c r="M16464" s="9">
        <v>8.5098334486958294</v>
      </c>
      <c r="N16464" s="9">
        <v>21.802057481779102</v>
      </c>
      <c r="O16464" s="9">
        <v>16.473589995884499</v>
      </c>
      <c r="P16464" s="9">
        <v>2.6646461897751998</v>
      </c>
      <c r="Q16464" s="9">
        <v>0.21825822460406499</v>
      </c>
      <c r="R16464" s="9">
        <v>0.23829539630749999</v>
      </c>
      <c r="S16464" s="9">
        <v>3.8023658660677001E-2</v>
      </c>
      <c r="T16464" s="9">
        <v>0.86457486853062404</v>
      </c>
    </row>
    <row r="16465" spans="1:20" x14ac:dyDescent="0.35">
      <c r="A16465">
        <f t="shared" si="502"/>
        <v>16465</v>
      </c>
      <c r="B16465" s="3" t="s">
        <v>1038</v>
      </c>
      <c r="C16465" s="3" t="s">
        <v>95</v>
      </c>
      <c r="D16465" s="3" t="s">
        <v>42</v>
      </c>
      <c r="E16465">
        <v>2028</v>
      </c>
      <c r="F16465" s="3" t="str">
        <f t="shared" si="501"/>
        <v>RCSpillUP FLS2028</v>
      </c>
      <c r="G16465" s="9">
        <v>0.20297065792094399</v>
      </c>
      <c r="H16465" s="9">
        <v>0.28228424343631903</v>
      </c>
      <c r="I16465" s="9">
        <v>0.55159441194686099</v>
      </c>
      <c r="J16465" s="9">
        <v>0.73927005385883704</v>
      </c>
      <c r="K16465" s="9">
        <v>0.77114877358552003</v>
      </c>
      <c r="L16465" s="9">
        <v>3.81174136887847</v>
      </c>
      <c r="M16465" s="9">
        <v>6.1158494555355496</v>
      </c>
      <c r="N16465" s="9">
        <v>12.343955957215501</v>
      </c>
      <c r="O16465" s="9">
        <v>12.912187866672401</v>
      </c>
      <c r="P16465" s="9">
        <v>4.7416354763837498</v>
      </c>
      <c r="Q16465" s="9">
        <v>0.62301386311111395</v>
      </c>
      <c r="R16465" s="9">
        <v>0.28790792812930499</v>
      </c>
      <c r="S16465" s="9">
        <v>9.0978349784401003E-2</v>
      </c>
      <c r="T16465" s="9">
        <v>0.24369566874600601</v>
      </c>
    </row>
    <row r="16466" spans="1:20" x14ac:dyDescent="0.35">
      <c r="A16466">
        <f t="shared" si="502"/>
        <v>16466</v>
      </c>
      <c r="B16466" s="3" t="s">
        <v>1038</v>
      </c>
      <c r="C16466" s="3" t="s">
        <v>95</v>
      </c>
      <c r="D16466" s="3" t="s">
        <v>42</v>
      </c>
      <c r="E16466">
        <v>2029</v>
      </c>
      <c r="F16466" s="3" t="str">
        <f t="shared" si="501"/>
        <v>RCSpillUP FLS2029</v>
      </c>
      <c r="G16466" s="9">
        <v>0.72343456653966998</v>
      </c>
      <c r="H16466" s="9">
        <v>0.62142544803548605</v>
      </c>
      <c r="I16466" s="9">
        <v>3.1823510374983499</v>
      </c>
      <c r="J16466" s="9">
        <v>3.2688700975443599</v>
      </c>
      <c r="K16466" s="9">
        <v>5.2456257641104598</v>
      </c>
      <c r="L16466" s="9">
        <v>5.8473885808554398</v>
      </c>
      <c r="M16466" s="9">
        <v>7.8302708815381896</v>
      </c>
      <c r="N16466" s="9">
        <v>5.5656249612911104</v>
      </c>
      <c r="O16466" s="9">
        <v>7.3417945551463699</v>
      </c>
      <c r="P16466" s="9">
        <v>1.8091925311908601</v>
      </c>
      <c r="Q16466" s="9">
        <v>0.50969035009135</v>
      </c>
      <c r="R16466" s="9">
        <v>0.16781237635652699</v>
      </c>
      <c r="S16466" s="9">
        <v>2.5506619993020799E-2</v>
      </c>
      <c r="T16466" s="9">
        <v>0.40088296648166599</v>
      </c>
    </row>
    <row r="16467" spans="1:20" x14ac:dyDescent="0.35">
      <c r="A16467">
        <f t="shared" si="502"/>
        <v>16467</v>
      </c>
      <c r="B16467" s="3" t="s">
        <v>1038</v>
      </c>
      <c r="C16467" s="3" t="s">
        <v>77</v>
      </c>
      <c r="D16467" s="3" t="s">
        <v>42</v>
      </c>
      <c r="E16467">
        <v>2020</v>
      </c>
      <c r="F16467" s="3" t="str">
        <f t="shared" si="501"/>
        <v>RCGenUP FLS2020</v>
      </c>
      <c r="G16467" s="9">
        <v>6.8238169681451604</v>
      </c>
      <c r="H16467" s="9">
        <v>9.2496987291666599</v>
      </c>
      <c r="I16467" s="9">
        <v>9.3803206527777707</v>
      </c>
      <c r="J16467" s="9">
        <v>9.2250105779569793</v>
      </c>
      <c r="K16467" s="9">
        <v>5.2118498971726099</v>
      </c>
      <c r="L16467" s="9">
        <v>9.0081759879032202</v>
      </c>
      <c r="M16467" s="9">
        <v>8.1263649499999993</v>
      </c>
      <c r="N16467" s="9">
        <v>9.3939799999999902</v>
      </c>
      <c r="O16467" s="9">
        <v>9.2541013709677404</v>
      </c>
      <c r="P16467" s="9">
        <v>4.3886408447222198</v>
      </c>
      <c r="Q16467" s="9">
        <v>6.3811948883064504</v>
      </c>
      <c r="R16467" s="9">
        <v>5.0679077499999998</v>
      </c>
      <c r="S16467" s="9">
        <v>3.4407148177083302</v>
      </c>
      <c r="T16467" s="9">
        <v>5.9534820135555497</v>
      </c>
    </row>
    <row r="16468" spans="1:20" x14ac:dyDescent="0.35">
      <c r="A16468">
        <f t="shared" si="502"/>
        <v>16468</v>
      </c>
      <c r="B16468" s="3" t="s">
        <v>1038</v>
      </c>
      <c r="C16468" s="3" t="s">
        <v>77</v>
      </c>
      <c r="D16468" s="3" t="s">
        <v>42</v>
      </c>
      <c r="E16468">
        <v>2021</v>
      </c>
      <c r="F16468" s="3" t="str">
        <f t="shared" si="501"/>
        <v>RCGenUP FLS2021</v>
      </c>
      <c r="G16468" s="9">
        <v>6.9295804604838702</v>
      </c>
      <c r="H16468" s="9">
        <v>7.6163303523611097</v>
      </c>
      <c r="I16468" s="9">
        <v>8.2075065652777699</v>
      </c>
      <c r="J16468" s="9">
        <v>9.2526306317204199</v>
      </c>
      <c r="K16468" s="9">
        <v>8.8205670535714198</v>
      </c>
      <c r="L16468" s="9">
        <v>9.3472393037634394</v>
      </c>
      <c r="M16468" s="9">
        <v>9.3820248055555506</v>
      </c>
      <c r="N16468" s="9">
        <v>9.39103936111111</v>
      </c>
      <c r="O16468" s="9">
        <v>4.9801262313172003</v>
      </c>
      <c r="P16468" s="9">
        <v>6.2592105845833297</v>
      </c>
      <c r="Q16468" s="9">
        <v>4.1888807607526797</v>
      </c>
      <c r="R16468" s="9">
        <v>6.4463365091666596</v>
      </c>
      <c r="S16468" s="9">
        <v>7.9608847291666596</v>
      </c>
      <c r="T16468" s="9">
        <v>7.0922599177777697</v>
      </c>
    </row>
    <row r="16469" spans="1:20" x14ac:dyDescent="0.35">
      <c r="A16469">
        <f t="shared" si="502"/>
        <v>16469</v>
      </c>
      <c r="B16469" s="3" t="s">
        <v>1038</v>
      </c>
      <c r="C16469" s="3" t="s">
        <v>77</v>
      </c>
      <c r="D16469" s="3" t="s">
        <v>42</v>
      </c>
      <c r="E16469">
        <v>2022</v>
      </c>
      <c r="F16469" s="3" t="str">
        <f t="shared" si="501"/>
        <v>RCGenUP FLS2022</v>
      </c>
      <c r="G16469" s="9">
        <v>6.7385504397849401</v>
      </c>
      <c r="H16469" s="9">
        <v>8.7996863484722194</v>
      </c>
      <c r="I16469" s="9">
        <v>8.7468217163888902</v>
      </c>
      <c r="J16469" s="9">
        <v>9.0896273736559099</v>
      </c>
      <c r="K16469" s="9">
        <v>8.59823518005952</v>
      </c>
      <c r="L16469" s="9">
        <v>9.3575062634408592</v>
      </c>
      <c r="M16469" s="9">
        <v>8.2207206999999993</v>
      </c>
      <c r="N16469" s="9">
        <v>8.6151187611111109</v>
      </c>
      <c r="O16469" s="9">
        <v>8.7965078830645105</v>
      </c>
      <c r="P16469" s="9">
        <v>6.7042831874999997</v>
      </c>
      <c r="Q16469" s="9">
        <v>4.8484005448655898</v>
      </c>
      <c r="R16469" s="9">
        <v>3.5310883942222202</v>
      </c>
      <c r="S16469" s="9">
        <v>3.9425949890625001</v>
      </c>
      <c r="T16469" s="9">
        <v>4.4859139123611103</v>
      </c>
    </row>
    <row r="16470" spans="1:20" x14ac:dyDescent="0.35">
      <c r="A16470">
        <f t="shared" si="502"/>
        <v>16470</v>
      </c>
      <c r="B16470" s="3" t="s">
        <v>1038</v>
      </c>
      <c r="C16470" s="3" t="s">
        <v>77</v>
      </c>
      <c r="D16470" s="3" t="s">
        <v>42</v>
      </c>
      <c r="E16470">
        <v>2023</v>
      </c>
      <c r="F16470" s="3" t="str">
        <f t="shared" si="501"/>
        <v>RCGenUP FLS2023</v>
      </c>
      <c r="G16470" s="9">
        <v>5.22174410443548</v>
      </c>
      <c r="H16470" s="9">
        <v>8.1011571865277698</v>
      </c>
      <c r="I16470" s="9">
        <v>7.3385427805555503</v>
      </c>
      <c r="J16470" s="9">
        <v>8.1472120188171999</v>
      </c>
      <c r="K16470" s="9">
        <v>9.3255037648809491</v>
      </c>
      <c r="L16470" s="9">
        <v>9.2931765658602092</v>
      </c>
      <c r="M16470" s="9">
        <v>9.0629212500000005</v>
      </c>
      <c r="N16470" s="9">
        <v>9.2133235777777696</v>
      </c>
      <c r="O16470" s="9">
        <v>8.8148328584677405</v>
      </c>
      <c r="P16470" s="9">
        <v>9.1486655833333295</v>
      </c>
      <c r="Q16470" s="9">
        <v>7.7690831485215002</v>
      </c>
      <c r="R16470" s="9">
        <v>4.2661761488888796</v>
      </c>
      <c r="S16470" s="9">
        <v>5.4812988411458301</v>
      </c>
      <c r="T16470" s="9">
        <v>6.3102610956944396</v>
      </c>
    </row>
    <row r="16471" spans="1:20" x14ac:dyDescent="0.35">
      <c r="A16471">
        <f t="shared" si="502"/>
        <v>16471</v>
      </c>
      <c r="B16471" s="3" t="s">
        <v>1038</v>
      </c>
      <c r="C16471" s="3" t="s">
        <v>77</v>
      </c>
      <c r="D16471" s="3" t="s">
        <v>42</v>
      </c>
      <c r="E16471">
        <v>2024</v>
      </c>
      <c r="F16471" s="3" t="str">
        <f t="shared" si="501"/>
        <v>RCGenUP FLS2024</v>
      </c>
      <c r="G16471" s="9">
        <v>6.9677837379032201</v>
      </c>
      <c r="H16471" s="9">
        <v>9.3251809583333305</v>
      </c>
      <c r="I16471" s="9">
        <v>9.3498241249999996</v>
      </c>
      <c r="J16471" s="9">
        <v>9.28812358870967</v>
      </c>
      <c r="K16471" s="9">
        <v>9.1298178422619003</v>
      </c>
      <c r="L16471" s="9">
        <v>9.0749211962365592</v>
      </c>
      <c r="M16471" s="9">
        <v>7.5901559111111103</v>
      </c>
      <c r="N16471" s="9">
        <v>8.4755639388888895</v>
      </c>
      <c r="O16471" s="9">
        <v>8.8194570430107504</v>
      </c>
      <c r="P16471" s="9">
        <v>8.5377284847222192</v>
      </c>
      <c r="Q16471" s="9">
        <v>4.8263854206989203</v>
      </c>
      <c r="R16471" s="9">
        <v>3.25916312055555</v>
      </c>
      <c r="S16471" s="9">
        <v>4.85755053072916</v>
      </c>
      <c r="T16471" s="9">
        <v>5.4082610308333301</v>
      </c>
    </row>
    <row r="16472" spans="1:20" x14ac:dyDescent="0.35">
      <c r="A16472">
        <f t="shared" si="502"/>
        <v>16472</v>
      </c>
      <c r="B16472" s="3" t="s">
        <v>1038</v>
      </c>
      <c r="C16472" s="3" t="s">
        <v>77</v>
      </c>
      <c r="D16472" s="3" t="s">
        <v>42</v>
      </c>
      <c r="E16472">
        <v>2025</v>
      </c>
      <c r="F16472" s="3" t="str">
        <f t="shared" si="501"/>
        <v>RCGenUP FLS2025</v>
      </c>
      <c r="G16472" s="9">
        <v>6.8725147649193499</v>
      </c>
      <c r="H16472" s="9">
        <v>8.1334253097222202</v>
      </c>
      <c r="I16472" s="9">
        <v>8.8124951294444394</v>
      </c>
      <c r="J16472" s="9">
        <v>9.3466611290322508</v>
      </c>
      <c r="K16472" s="9">
        <v>9.1624134334821399</v>
      </c>
      <c r="L16472" s="9">
        <v>9.3662455107526803</v>
      </c>
      <c r="M16472" s="9">
        <v>8.0526059541666601</v>
      </c>
      <c r="N16472" s="9">
        <v>8.9480567861111098</v>
      </c>
      <c r="O16472" s="9">
        <v>9.1644374193548295</v>
      </c>
      <c r="P16472" s="9">
        <v>8.5924088999999899</v>
      </c>
      <c r="Q16472" s="9">
        <v>4.8114340299731104</v>
      </c>
      <c r="R16472" s="9">
        <v>3.1143901583333302</v>
      </c>
      <c r="S16472" s="9">
        <v>3.7975088718749999</v>
      </c>
      <c r="T16472" s="9">
        <v>5.4453029041666596</v>
      </c>
    </row>
    <row r="16473" spans="1:20" x14ac:dyDescent="0.35">
      <c r="A16473">
        <f t="shared" si="502"/>
        <v>16473</v>
      </c>
      <c r="B16473" s="3" t="s">
        <v>1038</v>
      </c>
      <c r="C16473" s="3" t="s">
        <v>77</v>
      </c>
      <c r="D16473" s="3" t="s">
        <v>42</v>
      </c>
      <c r="E16473">
        <v>2026</v>
      </c>
      <c r="F16473" s="3" t="str">
        <f t="shared" si="501"/>
        <v>RCGenUP FLS2026</v>
      </c>
      <c r="G16473" s="9">
        <v>6.8278878135752601</v>
      </c>
      <c r="H16473" s="9">
        <v>8.5199012713888802</v>
      </c>
      <c r="I16473" s="9">
        <v>9.2238210388888895</v>
      </c>
      <c r="J16473" s="9">
        <v>7.0911188736559101</v>
      </c>
      <c r="K16473" s="9">
        <v>5.99831399107142</v>
      </c>
      <c r="L16473" s="9">
        <v>9.0066138907258004</v>
      </c>
      <c r="M16473" s="9">
        <v>7.5204686111111103</v>
      </c>
      <c r="N16473" s="9">
        <v>7.5038468199999997</v>
      </c>
      <c r="O16473" s="9">
        <v>3.9408277274596699</v>
      </c>
      <c r="P16473" s="9">
        <v>4.5169446916666596</v>
      </c>
      <c r="Q16473" s="9">
        <v>5.5733280196236503</v>
      </c>
      <c r="R16473" s="9">
        <v>3.6175653591666599</v>
      </c>
      <c r="S16473" s="9">
        <v>3.1410712734374999</v>
      </c>
      <c r="T16473" s="9">
        <v>4.4559252273611101</v>
      </c>
    </row>
    <row r="16474" spans="1:20" x14ac:dyDescent="0.35">
      <c r="A16474">
        <f t="shared" si="502"/>
        <v>16474</v>
      </c>
      <c r="B16474" s="3" t="s">
        <v>1038</v>
      </c>
      <c r="C16474" s="3" t="s">
        <v>77</v>
      </c>
      <c r="D16474" s="3" t="s">
        <v>42</v>
      </c>
      <c r="E16474">
        <v>2027</v>
      </c>
      <c r="F16474" s="3" t="str">
        <f t="shared" si="501"/>
        <v>RCGenUP FLS2027</v>
      </c>
      <c r="G16474" s="9">
        <v>4.5415124420967699</v>
      </c>
      <c r="H16474" s="9">
        <v>4.8153097419444402</v>
      </c>
      <c r="I16474" s="9">
        <v>6.1154393336111097</v>
      </c>
      <c r="J16474" s="9">
        <v>7.7250489256720396</v>
      </c>
      <c r="K16474" s="9">
        <v>5.4142136785714197</v>
      </c>
      <c r="L16474" s="9">
        <v>3.2346061990591299</v>
      </c>
      <c r="M16474" s="9">
        <v>8.3961216805555505</v>
      </c>
      <c r="N16474" s="9">
        <v>8.7688755164444405</v>
      </c>
      <c r="O16474" s="9">
        <v>9.0787394905913903</v>
      </c>
      <c r="P16474" s="9">
        <v>8.4828721472222206</v>
      </c>
      <c r="Q16474" s="9">
        <v>5.3854263814516097</v>
      </c>
      <c r="R16474" s="9">
        <v>3.6019187111111099</v>
      </c>
      <c r="S16474" s="9">
        <v>3.21039642005208</v>
      </c>
      <c r="T16474" s="9">
        <v>5.5816766980555501</v>
      </c>
    </row>
    <row r="16475" spans="1:20" x14ac:dyDescent="0.35">
      <c r="A16475">
        <f t="shared" si="502"/>
        <v>16475</v>
      </c>
      <c r="B16475" s="3" t="s">
        <v>1038</v>
      </c>
      <c r="C16475" s="3" t="s">
        <v>77</v>
      </c>
      <c r="D16475" s="3" t="s">
        <v>42</v>
      </c>
      <c r="E16475">
        <v>2028</v>
      </c>
      <c r="F16475" s="3" t="str">
        <f t="shared" si="501"/>
        <v>RCGenUP FLS2028</v>
      </c>
      <c r="G16475" s="9">
        <v>4.9855458327956903</v>
      </c>
      <c r="H16475" s="9">
        <v>5.5396940644444399</v>
      </c>
      <c r="I16475" s="9">
        <v>6.68406980972222</v>
      </c>
      <c r="J16475" s="9">
        <v>8.2868173643817098</v>
      </c>
      <c r="K16475" s="9">
        <v>8.1408890244047605</v>
      </c>
      <c r="L16475" s="9">
        <v>8.7227760938172008</v>
      </c>
      <c r="M16475" s="9">
        <v>8.3801988419444395</v>
      </c>
      <c r="N16475" s="9">
        <v>9.1364011277777699</v>
      </c>
      <c r="O16475" s="9">
        <v>8.9587036466397798</v>
      </c>
      <c r="P16475" s="9">
        <v>8.8365012055555496</v>
      </c>
      <c r="Q16475" s="9">
        <v>6.3039100596774196</v>
      </c>
      <c r="R16475" s="9">
        <v>3.5655373833333299</v>
      </c>
      <c r="S16475" s="9">
        <v>3.4837058152343698</v>
      </c>
      <c r="T16475" s="9">
        <v>4.6474650227222201</v>
      </c>
    </row>
    <row r="16476" spans="1:20" x14ac:dyDescent="0.35">
      <c r="A16476">
        <f t="shared" si="502"/>
        <v>16476</v>
      </c>
      <c r="B16476" s="3" t="s">
        <v>1038</v>
      </c>
      <c r="C16476" s="3" t="s">
        <v>77</v>
      </c>
      <c r="D16476" s="3" t="s">
        <v>42</v>
      </c>
      <c r="E16476">
        <v>2029</v>
      </c>
      <c r="F16476" s="3" t="str">
        <f t="shared" si="501"/>
        <v>RCGenUP FLS2029</v>
      </c>
      <c r="G16476" s="9">
        <v>6.1842542239247296</v>
      </c>
      <c r="H16476" s="9">
        <v>5.4491976365277699</v>
      </c>
      <c r="I16476" s="9">
        <v>8.8630273416666601</v>
      </c>
      <c r="J16476" s="9">
        <v>9.2256522741935392</v>
      </c>
      <c r="K16476" s="9">
        <v>8.8450188794642806</v>
      </c>
      <c r="L16476" s="9">
        <v>8.7919520188172005</v>
      </c>
      <c r="M16476" s="9">
        <v>9.0415359444444405</v>
      </c>
      <c r="N16476" s="9">
        <v>9.3289492216666599</v>
      </c>
      <c r="O16476" s="9">
        <v>7.5834851881720402</v>
      </c>
      <c r="P16476" s="9">
        <v>8.3606668652777696</v>
      </c>
      <c r="Q16476" s="9">
        <v>5.4795499151881701</v>
      </c>
      <c r="R16476" s="9">
        <v>3.3325282358333301</v>
      </c>
      <c r="S16476" s="9">
        <v>3.0605114419270798</v>
      </c>
      <c r="T16476" s="9">
        <v>6.1165627536111096</v>
      </c>
    </row>
    <row r="16477" spans="1:20" x14ac:dyDescent="0.35">
      <c r="A16477">
        <f t="shared" si="502"/>
        <v>16477</v>
      </c>
      <c r="B16477" s="3" t="s">
        <v>1038</v>
      </c>
      <c r="C16477" s="3" t="s">
        <v>75</v>
      </c>
      <c r="D16477" s="3" t="s">
        <v>53</v>
      </c>
      <c r="E16477">
        <v>2020</v>
      </c>
      <c r="F16477" s="3" t="str">
        <f t="shared" si="501"/>
        <v>RCElevWANAP2020</v>
      </c>
      <c r="G16477" s="9">
        <v>561.80119907999995</v>
      </c>
      <c r="H16477" s="9">
        <v>561.3681282</v>
      </c>
      <c r="I16477" s="9">
        <v>568.53020191999997</v>
      </c>
      <c r="J16477" s="9">
        <v>569.29791848000002</v>
      </c>
      <c r="K16477" s="9">
        <v>560.72836440000003</v>
      </c>
      <c r="L16477" s="9">
        <v>569.44555628000001</v>
      </c>
      <c r="M16477" s="9">
        <v>560.00001792</v>
      </c>
      <c r="N16477" s="9">
        <v>566.41077927999902</v>
      </c>
      <c r="O16477" s="9">
        <v>563.34319387999994</v>
      </c>
      <c r="P16477" s="9">
        <v>565.6660286</v>
      </c>
      <c r="Q16477" s="9">
        <v>568.37272159999998</v>
      </c>
      <c r="R16477" s="9">
        <v>570.97114687999999</v>
      </c>
      <c r="S16477" s="9">
        <v>560.15749824</v>
      </c>
      <c r="T16477" s="9">
        <v>560.00001792</v>
      </c>
    </row>
    <row r="16478" spans="1:20" x14ac:dyDescent="0.35">
      <c r="A16478">
        <f t="shared" si="502"/>
        <v>16478</v>
      </c>
      <c r="B16478" s="3" t="s">
        <v>1038</v>
      </c>
      <c r="C16478" s="3" t="s">
        <v>75</v>
      </c>
      <c r="D16478" s="3" t="s">
        <v>53</v>
      </c>
      <c r="E16478">
        <v>2021</v>
      </c>
      <c r="F16478" s="3" t="str">
        <f t="shared" si="501"/>
        <v>RCElevWANAP2021</v>
      </c>
      <c r="G16478" s="9">
        <v>571.00067444000001</v>
      </c>
      <c r="H16478" s="9">
        <v>560.00001792</v>
      </c>
      <c r="I16478" s="9">
        <v>560.00001792</v>
      </c>
      <c r="J16478" s="9">
        <v>569.13387648000003</v>
      </c>
      <c r="K16478" s="9">
        <v>568.83203919999903</v>
      </c>
      <c r="L16478" s="9">
        <v>565.97770839999998</v>
      </c>
      <c r="M16478" s="9">
        <v>560.00001792</v>
      </c>
      <c r="N16478" s="9">
        <v>567.81497879999995</v>
      </c>
      <c r="O16478" s="9">
        <v>571.00067444000001</v>
      </c>
      <c r="P16478" s="9">
        <v>563.98951936000003</v>
      </c>
      <c r="Q16478" s="9">
        <v>570.90224923999995</v>
      </c>
      <c r="R16478" s="9">
        <v>571.00067444000001</v>
      </c>
      <c r="S16478" s="9">
        <v>570.98427024</v>
      </c>
      <c r="T16478" s="9">
        <v>560.00001792</v>
      </c>
    </row>
    <row r="16479" spans="1:20" x14ac:dyDescent="0.35">
      <c r="A16479">
        <f t="shared" si="502"/>
        <v>16479</v>
      </c>
      <c r="B16479" s="3" t="s">
        <v>1038</v>
      </c>
      <c r="C16479" s="3" t="s">
        <v>75</v>
      </c>
      <c r="D16479" s="3" t="s">
        <v>53</v>
      </c>
      <c r="E16479">
        <v>2022</v>
      </c>
      <c r="F16479" s="3" t="str">
        <f t="shared" si="501"/>
        <v>RCElevWANAP2022</v>
      </c>
      <c r="G16479" s="9">
        <v>560.00001792</v>
      </c>
      <c r="H16479" s="9">
        <v>560.00001792</v>
      </c>
      <c r="I16479" s="9">
        <v>560.00001792</v>
      </c>
      <c r="J16479" s="9">
        <v>571.00067444000001</v>
      </c>
      <c r="K16479" s="9">
        <v>565.72180287999902</v>
      </c>
      <c r="L16479" s="9">
        <v>569.72114683999996</v>
      </c>
      <c r="M16479" s="9">
        <v>560.17718328000001</v>
      </c>
      <c r="N16479" s="9">
        <v>560.95146151999995</v>
      </c>
      <c r="O16479" s="9">
        <v>561.84713083999998</v>
      </c>
      <c r="P16479" s="9">
        <v>571.00067444000001</v>
      </c>
      <c r="Q16479" s="9">
        <v>560.00001792</v>
      </c>
      <c r="R16479" s="9">
        <v>567.18505751999999</v>
      </c>
      <c r="S16479" s="9">
        <v>563.37600227999997</v>
      </c>
      <c r="T16479" s="9">
        <v>560.00001792</v>
      </c>
    </row>
    <row r="16480" spans="1:20" x14ac:dyDescent="0.35">
      <c r="A16480">
        <f t="shared" si="502"/>
        <v>16480</v>
      </c>
      <c r="B16480" s="3" t="s">
        <v>1038</v>
      </c>
      <c r="C16480" s="3" t="s">
        <v>75</v>
      </c>
      <c r="D16480" s="3" t="s">
        <v>53</v>
      </c>
      <c r="E16480">
        <v>2023</v>
      </c>
      <c r="F16480" s="3" t="str">
        <f t="shared" si="501"/>
        <v>RCElevWANAP2023</v>
      </c>
      <c r="G16480" s="9">
        <v>567.7165536</v>
      </c>
      <c r="H16480" s="9">
        <v>570.51839096000003</v>
      </c>
      <c r="I16480" s="9">
        <v>571.00067444000001</v>
      </c>
      <c r="J16480" s="9">
        <v>566.62403387999996</v>
      </c>
      <c r="K16480" s="9">
        <v>570.69555632000004</v>
      </c>
      <c r="L16480" s="9">
        <v>571.00067444000001</v>
      </c>
      <c r="M16480" s="9">
        <v>571.00067444000001</v>
      </c>
      <c r="N16480" s="9">
        <v>560.96130403999996</v>
      </c>
      <c r="O16480" s="9">
        <v>561.79463740000006</v>
      </c>
      <c r="P16480" s="9">
        <v>561.09581847999902</v>
      </c>
      <c r="Q16480" s="9">
        <v>560.30185519999998</v>
      </c>
      <c r="R16480" s="9">
        <v>560.00001792</v>
      </c>
      <c r="S16480" s="9">
        <v>560.00001792</v>
      </c>
      <c r="T16480" s="9">
        <v>560.00001792</v>
      </c>
    </row>
    <row r="16481" spans="1:20" x14ac:dyDescent="0.35">
      <c r="A16481">
        <f t="shared" si="502"/>
        <v>16481</v>
      </c>
      <c r="B16481" s="3" t="s">
        <v>1038</v>
      </c>
      <c r="C16481" s="3" t="s">
        <v>75</v>
      </c>
      <c r="D16481" s="3" t="s">
        <v>53</v>
      </c>
      <c r="E16481">
        <v>2024</v>
      </c>
      <c r="F16481" s="3" t="str">
        <f t="shared" si="501"/>
        <v>RCElevWANAP2024</v>
      </c>
      <c r="G16481" s="9">
        <v>562.19161903999998</v>
      </c>
      <c r="H16481" s="9">
        <v>566.94555620000006</v>
      </c>
      <c r="I16481" s="9">
        <v>560.00001792</v>
      </c>
      <c r="J16481" s="9">
        <v>565.95146167999997</v>
      </c>
      <c r="K16481" s="9">
        <v>569.60959828</v>
      </c>
      <c r="L16481" s="9">
        <v>569.00592371999903</v>
      </c>
      <c r="M16481" s="9">
        <v>560.32154023999999</v>
      </c>
      <c r="N16481" s="9">
        <v>560.00001792</v>
      </c>
      <c r="O16481" s="9">
        <v>568.52692107999997</v>
      </c>
      <c r="P16481" s="9">
        <v>568.88781347999998</v>
      </c>
      <c r="Q16481" s="9">
        <v>571.00067444000001</v>
      </c>
      <c r="R16481" s="9">
        <v>570.49542508000002</v>
      </c>
      <c r="S16481" s="9">
        <v>565.47902071999999</v>
      </c>
      <c r="T16481" s="9">
        <v>560.00001792</v>
      </c>
    </row>
    <row r="16482" spans="1:20" x14ac:dyDescent="0.35">
      <c r="A16482">
        <f t="shared" si="502"/>
        <v>16482</v>
      </c>
      <c r="B16482" s="3" t="s">
        <v>1038</v>
      </c>
      <c r="C16482" s="3" t="s">
        <v>75</v>
      </c>
      <c r="D16482" s="3" t="s">
        <v>53</v>
      </c>
      <c r="E16482">
        <v>2025</v>
      </c>
      <c r="F16482" s="3" t="str">
        <f t="shared" si="501"/>
        <v>RCElevWANAP2025</v>
      </c>
      <c r="G16482" s="9">
        <v>571.00067444000001</v>
      </c>
      <c r="H16482" s="9">
        <v>571.00067444000001</v>
      </c>
      <c r="I16482" s="9">
        <v>560.00001792</v>
      </c>
      <c r="J16482" s="9">
        <v>563.06104163999998</v>
      </c>
      <c r="K16482" s="9">
        <v>569.09122556</v>
      </c>
      <c r="L16482" s="9">
        <v>567.14896827999996</v>
      </c>
      <c r="M16482" s="9">
        <v>560.52167148000001</v>
      </c>
      <c r="N16482" s="9">
        <v>562.03741955999999</v>
      </c>
      <c r="O16482" s="9">
        <v>560.00001792</v>
      </c>
      <c r="P16482" s="9">
        <v>571.00067444000001</v>
      </c>
      <c r="Q16482" s="9">
        <v>571.00067444000001</v>
      </c>
      <c r="R16482" s="9">
        <v>570.68243295999901</v>
      </c>
      <c r="S16482" s="9">
        <v>560.00001792</v>
      </c>
      <c r="T16482" s="9">
        <v>560.00001792</v>
      </c>
    </row>
    <row r="16483" spans="1:20" x14ac:dyDescent="0.35">
      <c r="A16483">
        <f t="shared" si="502"/>
        <v>16483</v>
      </c>
      <c r="B16483" s="3" t="s">
        <v>1038</v>
      </c>
      <c r="C16483" s="3" t="s">
        <v>75</v>
      </c>
      <c r="D16483" s="3" t="s">
        <v>53</v>
      </c>
      <c r="E16483">
        <v>2026</v>
      </c>
      <c r="F16483" s="3" t="str">
        <f t="shared" si="501"/>
        <v>RCElevWANAP2026</v>
      </c>
      <c r="G16483" s="9">
        <v>570.31825972000001</v>
      </c>
      <c r="H16483" s="9">
        <v>570.20999200000006</v>
      </c>
      <c r="I16483" s="9">
        <v>560.00001792</v>
      </c>
      <c r="J16483" s="9">
        <v>571.00067444000001</v>
      </c>
      <c r="K16483" s="9">
        <v>571.00067444000001</v>
      </c>
      <c r="L16483" s="9">
        <v>565.702117839999</v>
      </c>
      <c r="M16483" s="9">
        <v>560.00001792</v>
      </c>
      <c r="N16483" s="9">
        <v>570.43308911999998</v>
      </c>
      <c r="O16483" s="9">
        <v>571.00067444000001</v>
      </c>
      <c r="P16483" s="9">
        <v>568.55316779999998</v>
      </c>
      <c r="Q16483" s="9">
        <v>560.00001792</v>
      </c>
      <c r="R16483" s="9">
        <v>563.2546112</v>
      </c>
      <c r="S16483" s="9">
        <v>562.53938807999998</v>
      </c>
      <c r="T16483" s="9">
        <v>560.00001792</v>
      </c>
    </row>
    <row r="16484" spans="1:20" x14ac:dyDescent="0.35">
      <c r="A16484">
        <f t="shared" si="502"/>
        <v>16484</v>
      </c>
      <c r="B16484" s="3" t="s">
        <v>1038</v>
      </c>
      <c r="C16484" s="3" t="s">
        <v>75</v>
      </c>
      <c r="D16484" s="3" t="s">
        <v>53</v>
      </c>
      <c r="E16484">
        <v>2027</v>
      </c>
      <c r="F16484" s="3" t="str">
        <f t="shared" si="501"/>
        <v>RCElevWANAP2027</v>
      </c>
      <c r="G16484" s="9">
        <v>568.77298408000001</v>
      </c>
      <c r="H16484" s="9">
        <v>569.85566128000005</v>
      </c>
      <c r="I16484" s="9">
        <v>566.11878451999996</v>
      </c>
      <c r="J16484" s="9">
        <v>563.96327263999899</v>
      </c>
      <c r="K16484" s="9">
        <v>571.00067444000001</v>
      </c>
      <c r="L16484" s="9">
        <v>567.40159295999899</v>
      </c>
      <c r="M16484" s="9">
        <v>560.19686832000002</v>
      </c>
      <c r="N16484" s="9">
        <v>561.50592347999998</v>
      </c>
      <c r="O16484" s="9">
        <v>565.06891571999995</v>
      </c>
      <c r="P16484" s="9">
        <v>560.00001792</v>
      </c>
      <c r="Q16484" s="9">
        <v>560.00001792</v>
      </c>
      <c r="R16484" s="9">
        <v>569.41274787999998</v>
      </c>
      <c r="S16484" s="9">
        <v>562.29004423999902</v>
      </c>
      <c r="T16484" s="9">
        <v>560.00001792</v>
      </c>
    </row>
    <row r="16485" spans="1:20" x14ac:dyDescent="0.35">
      <c r="A16485">
        <f t="shared" si="502"/>
        <v>16485</v>
      </c>
      <c r="B16485" s="3" t="s">
        <v>1038</v>
      </c>
      <c r="C16485" s="3" t="s">
        <v>75</v>
      </c>
      <c r="D16485" s="3" t="s">
        <v>53</v>
      </c>
      <c r="E16485">
        <v>2028</v>
      </c>
      <c r="F16485" s="3" t="str">
        <f t="shared" si="501"/>
        <v>RCElevWANAP2028</v>
      </c>
      <c r="G16485" s="9">
        <v>562.11615972000004</v>
      </c>
      <c r="H16485" s="9">
        <v>569.03217043999996</v>
      </c>
      <c r="I16485" s="9">
        <v>571.00067444000001</v>
      </c>
      <c r="J16485" s="9">
        <v>568.45474259999901</v>
      </c>
      <c r="K16485" s="9">
        <v>570.58728859999997</v>
      </c>
      <c r="L16485" s="9">
        <v>568.87140927999997</v>
      </c>
      <c r="M16485" s="9">
        <v>571.00067444000001</v>
      </c>
      <c r="N16485" s="9">
        <v>560.00001792</v>
      </c>
      <c r="O16485" s="9">
        <v>567.08663232000004</v>
      </c>
      <c r="P16485" s="9">
        <v>568.75657988</v>
      </c>
      <c r="Q16485" s="9">
        <v>560.00001792</v>
      </c>
      <c r="R16485" s="9">
        <v>560.00001792</v>
      </c>
      <c r="S16485" s="9">
        <v>560.00001792</v>
      </c>
      <c r="T16485" s="9">
        <v>560.00001792</v>
      </c>
    </row>
    <row r="16486" spans="1:20" x14ac:dyDescent="0.35">
      <c r="A16486">
        <f t="shared" si="502"/>
        <v>16486</v>
      </c>
      <c r="B16486" s="3" t="s">
        <v>1038</v>
      </c>
      <c r="C16486" s="3" t="s">
        <v>75</v>
      </c>
      <c r="D16486" s="3" t="s">
        <v>53</v>
      </c>
      <c r="E16486">
        <v>2029</v>
      </c>
      <c r="F16486" s="3" t="str">
        <f t="shared" si="501"/>
        <v>RCElevWANAP2029</v>
      </c>
      <c r="G16486" s="9">
        <v>568.19227539999997</v>
      </c>
      <c r="H16486" s="9">
        <v>571.00067444000001</v>
      </c>
      <c r="I16486" s="9">
        <v>560.00001792</v>
      </c>
      <c r="J16486" s="9">
        <v>570.30513636000001</v>
      </c>
      <c r="K16486" s="9">
        <v>571.00067444000001</v>
      </c>
      <c r="L16486" s="9">
        <v>569.91799723999998</v>
      </c>
      <c r="M16486" s="9">
        <v>560.00001792</v>
      </c>
      <c r="N16486" s="9">
        <v>561.88978176000001</v>
      </c>
      <c r="O16486" s="9">
        <v>570.13781352000001</v>
      </c>
      <c r="P16486" s="9">
        <v>566.67652731999999</v>
      </c>
      <c r="Q16486" s="9">
        <v>560.00001792</v>
      </c>
      <c r="R16486" s="9">
        <v>571.00067444000001</v>
      </c>
      <c r="S16486" s="9">
        <v>564.41602855999997</v>
      </c>
      <c r="T16486" s="9">
        <v>560.00001792</v>
      </c>
    </row>
    <row r="16487" spans="1:20" x14ac:dyDescent="0.35">
      <c r="A16487">
        <f t="shared" si="502"/>
        <v>16487</v>
      </c>
      <c r="B16487" s="3" t="s">
        <v>1038</v>
      </c>
      <c r="C16487" s="3" t="s">
        <v>86</v>
      </c>
      <c r="D16487" s="3" t="s">
        <v>53</v>
      </c>
      <c r="E16487">
        <v>2020</v>
      </c>
      <c r="F16487" s="3" t="str">
        <f t="shared" si="501"/>
        <v>RCQOutWANAP2020</v>
      </c>
      <c r="G16487" s="9">
        <v>72.543271626703699</v>
      </c>
      <c r="H16487" s="9">
        <v>156.28522196034999</v>
      </c>
      <c r="I16487" s="9">
        <v>178.65008727907599</v>
      </c>
      <c r="J16487" s="9">
        <v>161.99746034046501</v>
      </c>
      <c r="K16487" s="9">
        <v>147.17887987693501</v>
      </c>
      <c r="L16487" s="9">
        <v>98.805516258698205</v>
      </c>
      <c r="M16487" s="9">
        <v>139.05015679237999</v>
      </c>
      <c r="N16487" s="9">
        <v>148.11334406613801</v>
      </c>
      <c r="O16487" s="9">
        <v>163.09626719442801</v>
      </c>
      <c r="P16487" s="9">
        <v>232.04159455982801</v>
      </c>
      <c r="Q16487" s="9">
        <v>179.484091784041</v>
      </c>
      <c r="R16487" s="9">
        <v>119.73229177299601</v>
      </c>
      <c r="S16487" s="9">
        <v>100.420291177165</v>
      </c>
      <c r="T16487" s="9">
        <v>74.363006012224503</v>
      </c>
    </row>
    <row r="16488" spans="1:20" x14ac:dyDescent="0.35">
      <c r="A16488">
        <f t="shared" si="502"/>
        <v>16488</v>
      </c>
      <c r="B16488" s="3" t="s">
        <v>1038</v>
      </c>
      <c r="C16488" s="3" t="s">
        <v>86</v>
      </c>
      <c r="D16488" s="3" t="s">
        <v>53</v>
      </c>
      <c r="E16488">
        <v>2021</v>
      </c>
      <c r="F16488" s="3" t="str">
        <f t="shared" si="501"/>
        <v>RCQOutWANAP2021</v>
      </c>
      <c r="G16488" s="9">
        <v>78.666142718374701</v>
      </c>
      <c r="H16488" s="9">
        <v>135.34815286269799</v>
      </c>
      <c r="I16488" s="9">
        <v>132.66077917543799</v>
      </c>
      <c r="J16488" s="9">
        <v>171.63602872957301</v>
      </c>
      <c r="K16488" s="9">
        <v>170.39150031016101</v>
      </c>
      <c r="L16488" s="9">
        <v>152.49714015572502</v>
      </c>
      <c r="M16488" s="9">
        <v>182.07658427727199</v>
      </c>
      <c r="N16488" s="9">
        <v>166.59528043686504</v>
      </c>
      <c r="O16488" s="9">
        <v>220.20928948747499</v>
      </c>
      <c r="P16488" s="9">
        <v>213.737703072974</v>
      </c>
      <c r="Q16488" s="9">
        <v>249.30983746731999</v>
      </c>
      <c r="R16488" s="9">
        <v>195.74557549127701</v>
      </c>
      <c r="S16488" s="9">
        <v>163.86400932908799</v>
      </c>
      <c r="T16488" s="9">
        <v>103.743398391266</v>
      </c>
    </row>
    <row r="16489" spans="1:20" x14ac:dyDescent="0.35">
      <c r="A16489">
        <f t="shared" si="502"/>
        <v>16489</v>
      </c>
      <c r="B16489" s="3" t="s">
        <v>1038</v>
      </c>
      <c r="C16489" s="3" t="s">
        <v>86</v>
      </c>
      <c r="D16489" s="3" t="s">
        <v>53</v>
      </c>
      <c r="E16489">
        <v>2022</v>
      </c>
      <c r="F16489" s="3" t="str">
        <f t="shared" si="501"/>
        <v>RCQOutWANAP2022</v>
      </c>
      <c r="G16489" s="9">
        <v>89.242957142000293</v>
      </c>
      <c r="H16489" s="9">
        <v>105.953330592686</v>
      </c>
      <c r="I16489" s="9">
        <v>120.641393870245</v>
      </c>
      <c r="J16489" s="9">
        <v>170.03996248246102</v>
      </c>
      <c r="K16489" s="9">
        <v>226.82126020275501</v>
      </c>
      <c r="L16489" s="9">
        <v>169.52743890632399</v>
      </c>
      <c r="M16489" s="9">
        <v>110.03695977202599</v>
      </c>
      <c r="N16489" s="9">
        <v>116.83725486157</v>
      </c>
      <c r="O16489" s="9">
        <v>153.36556009397299</v>
      </c>
      <c r="P16489" s="9">
        <v>201.29654531419001</v>
      </c>
      <c r="Q16489" s="9">
        <v>109.011429479382</v>
      </c>
      <c r="R16489" s="9">
        <v>85.216358817905004</v>
      </c>
      <c r="S16489" s="9">
        <v>85.345721561533793</v>
      </c>
      <c r="T16489" s="9">
        <v>53.354689462208199</v>
      </c>
    </row>
    <row r="16490" spans="1:20" x14ac:dyDescent="0.35">
      <c r="A16490">
        <f t="shared" si="502"/>
        <v>16490</v>
      </c>
      <c r="B16490" s="3" t="s">
        <v>1038</v>
      </c>
      <c r="C16490" s="3" t="s">
        <v>86</v>
      </c>
      <c r="D16490" s="3" t="s">
        <v>53</v>
      </c>
      <c r="E16490">
        <v>2023</v>
      </c>
      <c r="F16490" s="3" t="str">
        <f t="shared" si="501"/>
        <v>RCQOutWANAP2023</v>
      </c>
      <c r="G16490" s="9">
        <v>67.170529879005301</v>
      </c>
      <c r="H16490" s="9">
        <v>82.083054363897205</v>
      </c>
      <c r="I16490" s="9">
        <v>119.321890656704</v>
      </c>
      <c r="J16490" s="9">
        <v>168.76825588523101</v>
      </c>
      <c r="K16490" s="9">
        <v>165.275566138703</v>
      </c>
      <c r="L16490" s="9">
        <v>118.09687284570499</v>
      </c>
      <c r="M16490" s="9">
        <v>126.354133748647</v>
      </c>
      <c r="N16490" s="9">
        <v>158.16148552750599</v>
      </c>
      <c r="O16490" s="9">
        <v>143.14761984357199</v>
      </c>
      <c r="P16490" s="9">
        <v>141.03755653897201</v>
      </c>
      <c r="Q16490" s="9">
        <v>164.88426765700299</v>
      </c>
      <c r="R16490" s="9">
        <v>138.29617743210599</v>
      </c>
      <c r="S16490" s="9">
        <v>93.353936613592396</v>
      </c>
      <c r="T16490" s="9">
        <v>78.617832486637496</v>
      </c>
    </row>
    <row r="16491" spans="1:20" x14ac:dyDescent="0.35">
      <c r="A16491">
        <f t="shared" si="502"/>
        <v>16491</v>
      </c>
      <c r="B16491" s="3" t="s">
        <v>1038</v>
      </c>
      <c r="C16491" s="3" t="s">
        <v>86</v>
      </c>
      <c r="D16491" s="3" t="s">
        <v>53</v>
      </c>
      <c r="E16491">
        <v>2024</v>
      </c>
      <c r="F16491" s="3" t="str">
        <f t="shared" si="501"/>
        <v>RCQOutWANAP2024</v>
      </c>
      <c r="G16491" s="9">
        <v>98.821325251133217</v>
      </c>
      <c r="H16491" s="9">
        <v>150.99413966624101</v>
      </c>
      <c r="I16491" s="9">
        <v>151.641961518502</v>
      </c>
      <c r="J16491" s="9">
        <v>158.45797891787899</v>
      </c>
      <c r="K16491" s="9">
        <v>131.240605944283</v>
      </c>
      <c r="L16491" s="9">
        <v>118.40727015070701</v>
      </c>
      <c r="M16491" s="9">
        <v>115.43165257198299</v>
      </c>
      <c r="N16491" s="9">
        <v>110.990566056427</v>
      </c>
      <c r="O16491" s="9">
        <v>123.10256441051899</v>
      </c>
      <c r="P16491" s="9">
        <v>135.41925956663999</v>
      </c>
      <c r="Q16491" s="9">
        <v>93.730208681517496</v>
      </c>
      <c r="R16491" s="9">
        <v>83.552514456813796</v>
      </c>
      <c r="S16491" s="9">
        <v>87.057505489643006</v>
      </c>
      <c r="T16491" s="9">
        <v>80.767951748091804</v>
      </c>
    </row>
    <row r="16492" spans="1:20" x14ac:dyDescent="0.35">
      <c r="A16492">
        <f t="shared" si="502"/>
        <v>16492</v>
      </c>
      <c r="B16492" s="3" t="s">
        <v>1038</v>
      </c>
      <c r="C16492" s="3" t="s">
        <v>86</v>
      </c>
      <c r="D16492" s="3" t="s">
        <v>53</v>
      </c>
      <c r="E16492">
        <v>2025</v>
      </c>
      <c r="F16492" s="3" t="str">
        <f t="shared" si="501"/>
        <v>RCQOutWANAP2025</v>
      </c>
      <c r="G16492" s="9">
        <v>61.8945064803668</v>
      </c>
      <c r="H16492" s="9">
        <v>87.654028105659094</v>
      </c>
      <c r="I16492" s="9">
        <v>131.31885437863801</v>
      </c>
      <c r="J16492" s="9">
        <v>147.373781875508</v>
      </c>
      <c r="K16492" s="9">
        <v>181.176675706786</v>
      </c>
      <c r="L16492" s="9">
        <v>138.93200888273</v>
      </c>
      <c r="M16492" s="9">
        <v>120.979888679384</v>
      </c>
      <c r="N16492" s="9">
        <v>141.628558263125</v>
      </c>
      <c r="O16492" s="9">
        <v>200.24004037665401</v>
      </c>
      <c r="P16492" s="9">
        <v>179.44848751428199</v>
      </c>
      <c r="Q16492" s="9">
        <v>116.475523370682</v>
      </c>
      <c r="R16492" s="9">
        <v>87.801515717562495</v>
      </c>
      <c r="S16492" s="9">
        <v>91.375211597003897</v>
      </c>
      <c r="T16492" s="9">
        <v>59.071690435169003</v>
      </c>
    </row>
    <row r="16493" spans="1:20" x14ac:dyDescent="0.35">
      <c r="A16493">
        <f t="shared" si="502"/>
        <v>16493</v>
      </c>
      <c r="B16493" s="3" t="s">
        <v>1038</v>
      </c>
      <c r="C16493" s="3" t="s">
        <v>86</v>
      </c>
      <c r="D16493" s="3" t="s">
        <v>53</v>
      </c>
      <c r="E16493">
        <v>2026</v>
      </c>
      <c r="F16493" s="3" t="str">
        <f t="shared" si="501"/>
        <v>RCQOutWANAP2026</v>
      </c>
      <c r="G16493" s="9">
        <v>61.457506428403001</v>
      </c>
      <c r="H16493" s="9">
        <v>165.03717004118201</v>
      </c>
      <c r="I16493" s="9">
        <v>206.292029713354</v>
      </c>
      <c r="J16493" s="9">
        <v>218.11375300385399</v>
      </c>
      <c r="K16493" s="9">
        <v>208.68242291185899</v>
      </c>
      <c r="L16493" s="9">
        <v>171.49575494888899</v>
      </c>
      <c r="M16493" s="9">
        <v>182.688263345933</v>
      </c>
      <c r="N16493" s="9">
        <v>209.55709596562201</v>
      </c>
      <c r="O16493" s="9">
        <v>193.80245244189501</v>
      </c>
      <c r="P16493" s="9">
        <v>182.69933201303101</v>
      </c>
      <c r="Q16493" s="9">
        <v>114.799468490508</v>
      </c>
      <c r="R16493" s="9">
        <v>76.539535956936106</v>
      </c>
      <c r="S16493" s="9">
        <v>69.821334623125097</v>
      </c>
      <c r="T16493" s="9">
        <v>57.448152600651397</v>
      </c>
    </row>
    <row r="16494" spans="1:20" x14ac:dyDescent="0.35">
      <c r="A16494">
        <f t="shared" si="502"/>
        <v>16494</v>
      </c>
      <c r="B16494" s="3" t="s">
        <v>1038</v>
      </c>
      <c r="C16494" s="3" t="s">
        <v>86</v>
      </c>
      <c r="D16494" s="3" t="s">
        <v>53</v>
      </c>
      <c r="E16494">
        <v>2027</v>
      </c>
      <c r="F16494" s="3" t="str">
        <f t="shared" si="501"/>
        <v>RCQOutWANAP2027</v>
      </c>
      <c r="G16494" s="9">
        <v>70.5827555796144</v>
      </c>
      <c r="H16494" s="9">
        <v>110.005052341881</v>
      </c>
      <c r="I16494" s="9">
        <v>96.8895710099236</v>
      </c>
      <c r="J16494" s="9">
        <v>127.851318141872</v>
      </c>
      <c r="K16494" s="9">
        <v>127.79475196899401</v>
      </c>
      <c r="L16494" s="9">
        <v>80.472642228381304</v>
      </c>
      <c r="M16494" s="9">
        <v>111.818088581461</v>
      </c>
      <c r="N16494" s="9">
        <v>110.574372946604</v>
      </c>
      <c r="O16494" s="9">
        <v>146.34223037900401</v>
      </c>
      <c r="P16494" s="9">
        <v>116.303466473527</v>
      </c>
      <c r="Q16494" s="9">
        <v>81.567430398628801</v>
      </c>
      <c r="R16494" s="9">
        <v>76.913603177993295</v>
      </c>
      <c r="S16494" s="9">
        <v>97.631027281567299</v>
      </c>
      <c r="T16494" s="9">
        <v>66.841729120495401</v>
      </c>
    </row>
    <row r="16495" spans="1:20" x14ac:dyDescent="0.35">
      <c r="A16495">
        <f t="shared" si="502"/>
        <v>16495</v>
      </c>
      <c r="B16495" s="3" t="s">
        <v>1038</v>
      </c>
      <c r="C16495" s="3" t="s">
        <v>86</v>
      </c>
      <c r="D16495" s="3" t="s">
        <v>53</v>
      </c>
      <c r="E16495">
        <v>2028</v>
      </c>
      <c r="F16495" s="3" t="str">
        <f t="shared" si="501"/>
        <v>RCQOutWANAP2028</v>
      </c>
      <c r="G16495" s="9">
        <v>60.5311363466014</v>
      </c>
      <c r="H16495" s="9">
        <v>114.814860708472</v>
      </c>
      <c r="I16495" s="9">
        <v>117.03515412536299</v>
      </c>
      <c r="J16495" s="9">
        <v>125.483860449688</v>
      </c>
      <c r="K16495" s="9">
        <v>80.645533788936802</v>
      </c>
      <c r="L16495" s="9">
        <v>77.725176381273599</v>
      </c>
      <c r="M16495" s="9">
        <v>91.448688667902204</v>
      </c>
      <c r="N16495" s="9">
        <v>104.57415547404599</v>
      </c>
      <c r="O16495" s="9">
        <v>129.74257028746101</v>
      </c>
      <c r="P16495" s="9">
        <v>111.820761883798</v>
      </c>
      <c r="Q16495" s="9">
        <v>80.618554710354502</v>
      </c>
      <c r="R16495" s="9">
        <v>88.992125430387006</v>
      </c>
      <c r="S16495" s="9">
        <v>82.219367603623098</v>
      </c>
      <c r="T16495" s="9">
        <v>44.913875190907902</v>
      </c>
    </row>
    <row r="16496" spans="1:20" x14ac:dyDescent="0.35">
      <c r="A16496">
        <f t="shared" si="502"/>
        <v>16496</v>
      </c>
      <c r="B16496" s="3" t="s">
        <v>1038</v>
      </c>
      <c r="C16496" s="3" t="s">
        <v>86</v>
      </c>
      <c r="D16496" s="3" t="s">
        <v>53</v>
      </c>
      <c r="E16496">
        <v>2029</v>
      </c>
      <c r="F16496" s="3" t="str">
        <f t="shared" si="501"/>
        <v>RCQOutWANAP2029</v>
      </c>
      <c r="G16496" s="9">
        <v>59.662533043285599</v>
      </c>
      <c r="H16496" s="9">
        <v>91.863866633335405</v>
      </c>
      <c r="I16496" s="9">
        <v>77.545815629172907</v>
      </c>
      <c r="J16496" s="9">
        <v>102.12767771998099</v>
      </c>
      <c r="K16496" s="9">
        <v>81.802547474101004</v>
      </c>
      <c r="L16496" s="9">
        <v>82.787397265613706</v>
      </c>
      <c r="M16496" s="9">
        <v>138.51637544281201</v>
      </c>
      <c r="N16496" s="9">
        <v>164.729467390454</v>
      </c>
      <c r="O16496" s="9">
        <v>146.24338703563799</v>
      </c>
      <c r="P16496" s="9">
        <v>165.139732438051</v>
      </c>
      <c r="Q16496" s="9">
        <v>114.762968858801</v>
      </c>
      <c r="R16496" s="9">
        <v>89.869787289926293</v>
      </c>
      <c r="S16496" s="9">
        <v>80.440337212101497</v>
      </c>
      <c r="T16496" s="9">
        <v>64.5782542114124</v>
      </c>
    </row>
    <row r="16497" spans="1:20" x14ac:dyDescent="0.35">
      <c r="A16497">
        <f t="shared" si="502"/>
        <v>16497</v>
      </c>
      <c r="B16497" s="3" t="s">
        <v>1038</v>
      </c>
      <c r="C16497" s="3" t="s">
        <v>95</v>
      </c>
      <c r="D16497" s="3" t="s">
        <v>53</v>
      </c>
      <c r="E16497">
        <v>2020</v>
      </c>
      <c r="F16497" s="3" t="str">
        <f t="shared" si="501"/>
        <v>RCSpillWANAP2020</v>
      </c>
      <c r="G16497" s="9">
        <v>4.3112854778658596</v>
      </c>
      <c r="H16497" s="9">
        <v>34.967039058573597</v>
      </c>
      <c r="I16497" s="9">
        <v>53.877882770006899</v>
      </c>
      <c r="J16497" s="9">
        <v>36.598862447427997</v>
      </c>
      <c r="K16497" s="9">
        <v>22.570680200321299</v>
      </c>
      <c r="L16497" s="9">
        <v>8.4635816836901796</v>
      </c>
      <c r="M16497" s="9">
        <v>26.454921210054099</v>
      </c>
      <c r="N16497" s="9">
        <v>37.874987391013804</v>
      </c>
      <c r="O16497" s="9">
        <v>44.228385150550999</v>
      </c>
      <c r="P16497" s="9">
        <v>103.783159265284</v>
      </c>
      <c r="Q16497" s="9">
        <v>58.610180809099397</v>
      </c>
      <c r="R16497" s="9">
        <v>20.214983753708299</v>
      </c>
      <c r="S16497" s="9">
        <v>14.3034192630136</v>
      </c>
      <c r="T16497" s="9">
        <v>3.7837255329411801</v>
      </c>
    </row>
    <row r="16498" spans="1:20" x14ac:dyDescent="0.35">
      <c r="A16498">
        <f t="shared" si="502"/>
        <v>16498</v>
      </c>
      <c r="B16498" s="3" t="s">
        <v>1038</v>
      </c>
      <c r="C16498" s="3" t="s">
        <v>95</v>
      </c>
      <c r="D16498" s="3" t="s">
        <v>53</v>
      </c>
      <c r="E16498">
        <v>2021</v>
      </c>
      <c r="F16498" s="3" t="str">
        <f t="shared" si="501"/>
        <v>RCSpillWANAP2021</v>
      </c>
      <c r="G16498" s="9">
        <v>4.9806190089146503</v>
      </c>
      <c r="H16498" s="9">
        <v>21.042601878408998</v>
      </c>
      <c r="I16498" s="9">
        <v>13.9011193919645</v>
      </c>
      <c r="J16498" s="9">
        <v>52.309599063923997</v>
      </c>
      <c r="K16498" s="9">
        <v>46.486420496775999</v>
      </c>
      <c r="L16498" s="9">
        <v>41.486141395623598</v>
      </c>
      <c r="M16498" s="9">
        <v>62.787079133411098</v>
      </c>
      <c r="N16498" s="9">
        <v>53.6074008196805</v>
      </c>
      <c r="O16498" s="9">
        <v>98.286622184079206</v>
      </c>
      <c r="P16498" s="9">
        <v>84.429991098006894</v>
      </c>
      <c r="Q16498" s="9">
        <v>123.10919872012001</v>
      </c>
      <c r="R16498" s="9">
        <v>67.3293277668472</v>
      </c>
      <c r="S16498" s="9">
        <v>37.743688238137999</v>
      </c>
      <c r="T16498" s="9">
        <v>7.1634485930194396</v>
      </c>
    </row>
    <row r="16499" spans="1:20" x14ac:dyDescent="0.35">
      <c r="A16499">
        <f t="shared" si="502"/>
        <v>16499</v>
      </c>
      <c r="B16499" s="3" t="s">
        <v>1038</v>
      </c>
      <c r="C16499" s="3" t="s">
        <v>95</v>
      </c>
      <c r="D16499" s="3" t="s">
        <v>53</v>
      </c>
      <c r="E16499">
        <v>2022</v>
      </c>
      <c r="F16499" s="3" t="str">
        <f t="shared" si="501"/>
        <v>RCSpillWANAP2022</v>
      </c>
      <c r="G16499" s="9">
        <v>8.9872754323004003</v>
      </c>
      <c r="H16499" s="9">
        <v>4.0921791811784702</v>
      </c>
      <c r="I16499" s="9">
        <v>8.1457604701472199</v>
      </c>
      <c r="J16499" s="9">
        <v>54.734063895653897</v>
      </c>
      <c r="K16499" s="9">
        <v>101.303661911609</v>
      </c>
      <c r="L16499" s="9">
        <v>55.126919423535597</v>
      </c>
      <c r="M16499" s="9">
        <v>7.21178604831805</v>
      </c>
      <c r="N16499" s="9">
        <v>27.189976644998598</v>
      </c>
      <c r="O16499" s="9">
        <v>49.276188316377898</v>
      </c>
      <c r="P16499" s="9">
        <v>68.952612348180494</v>
      </c>
      <c r="Q16499" s="9">
        <v>22.986873022397099</v>
      </c>
      <c r="R16499" s="9">
        <v>20.999262687491601</v>
      </c>
      <c r="S16499" s="9">
        <v>23.401339277950498</v>
      </c>
      <c r="T16499" s="9">
        <v>3.3020680212508302</v>
      </c>
    </row>
    <row r="16500" spans="1:20" x14ac:dyDescent="0.35">
      <c r="A16500">
        <f t="shared" si="502"/>
        <v>16500</v>
      </c>
      <c r="B16500" s="3" t="s">
        <v>1038</v>
      </c>
      <c r="C16500" s="3" t="s">
        <v>95</v>
      </c>
      <c r="D16500" s="3" t="s">
        <v>53</v>
      </c>
      <c r="E16500">
        <v>2023</v>
      </c>
      <c r="F16500" s="3" t="str">
        <f t="shared" si="501"/>
        <v>RCSpillWANAP2023</v>
      </c>
      <c r="G16500" s="9">
        <v>8.0149706040711006</v>
      </c>
      <c r="H16500" s="9">
        <v>5.1993290290569396</v>
      </c>
      <c r="I16500" s="9">
        <v>14.8434824457013</v>
      </c>
      <c r="J16500" s="9">
        <v>41.721294117106098</v>
      </c>
      <c r="K16500" s="9">
        <v>36.919837407453102</v>
      </c>
      <c r="L16500" s="9">
        <v>16.113592868220401</v>
      </c>
      <c r="M16500" s="9">
        <v>47.326151876334698</v>
      </c>
      <c r="N16500" s="9">
        <v>46.370136303555498</v>
      </c>
      <c r="O16500" s="9">
        <v>41.639775909276203</v>
      </c>
      <c r="P16500" s="9">
        <v>29.141718816471499</v>
      </c>
      <c r="Q16500" s="9">
        <v>38.922538492249998</v>
      </c>
      <c r="R16500" s="9">
        <v>27.7221388312458</v>
      </c>
      <c r="S16500" s="9">
        <v>11.9916127171093</v>
      </c>
      <c r="T16500" s="9">
        <v>3.3477376813902699</v>
      </c>
    </row>
    <row r="16501" spans="1:20" x14ac:dyDescent="0.35">
      <c r="A16501">
        <f t="shared" si="502"/>
        <v>16501</v>
      </c>
      <c r="B16501" s="3" t="s">
        <v>1038</v>
      </c>
      <c r="C16501" s="3" t="s">
        <v>95</v>
      </c>
      <c r="D16501" s="3" t="s">
        <v>53</v>
      </c>
      <c r="E16501">
        <v>2024</v>
      </c>
      <c r="F16501" s="3" t="str">
        <f t="shared" ref="F16501:F16564" si="503">_xlfn.CONCAT(B16501,C16501,D16501,E16501)</f>
        <v>RCSpillWANAP2024</v>
      </c>
      <c r="G16501" s="9">
        <v>5.1349726005215004</v>
      </c>
      <c r="H16501" s="9">
        <v>26.8230331945819</v>
      </c>
      <c r="I16501" s="9">
        <v>24.007363055238802</v>
      </c>
      <c r="J16501" s="9">
        <v>35.353699263980502</v>
      </c>
      <c r="K16501" s="9">
        <v>13.966524791015599</v>
      </c>
      <c r="L16501" s="9">
        <v>15.674625424631701</v>
      </c>
      <c r="M16501" s="9">
        <v>6.5417598603777698</v>
      </c>
      <c r="N16501" s="9">
        <v>23.171227771649999</v>
      </c>
      <c r="O16501" s="9">
        <v>36.264995054491202</v>
      </c>
      <c r="P16501" s="9">
        <v>34.587143763729301</v>
      </c>
      <c r="Q16501" s="9">
        <v>20.509779641679401</v>
      </c>
      <c r="R16501" s="9">
        <v>24.338341474222201</v>
      </c>
      <c r="S16501" s="9">
        <v>18.802700359120902</v>
      </c>
      <c r="T16501" s="9">
        <v>9.4688376122083309</v>
      </c>
    </row>
    <row r="16502" spans="1:20" x14ac:dyDescent="0.35">
      <c r="A16502">
        <f t="shared" si="502"/>
        <v>16502</v>
      </c>
      <c r="B16502" s="3" t="s">
        <v>1038</v>
      </c>
      <c r="C16502" s="3" t="s">
        <v>95</v>
      </c>
      <c r="D16502" s="3" t="s">
        <v>53</v>
      </c>
      <c r="E16502">
        <v>2025</v>
      </c>
      <c r="F16502" s="3" t="str">
        <f t="shared" si="503"/>
        <v>RCSpillWANAP2025</v>
      </c>
      <c r="G16502" s="9">
        <v>4.2944130558527798</v>
      </c>
      <c r="H16502" s="9">
        <v>7.58240664858541</v>
      </c>
      <c r="I16502" s="9">
        <v>20.878150787676301</v>
      </c>
      <c r="J16502" s="9">
        <v>30.068251086049699</v>
      </c>
      <c r="K16502" s="9">
        <v>54.721770701942702</v>
      </c>
      <c r="L16502" s="9">
        <v>17.367694150008699</v>
      </c>
      <c r="M16502" s="9">
        <v>13.446488428683301</v>
      </c>
      <c r="N16502" s="9">
        <v>37.446866328972902</v>
      </c>
      <c r="O16502" s="9">
        <v>77.606475069751298</v>
      </c>
      <c r="P16502" s="9">
        <v>52.952737603378402</v>
      </c>
      <c r="Q16502" s="9">
        <v>24.219812720776801</v>
      </c>
      <c r="R16502" s="9">
        <v>22.444186820902701</v>
      </c>
      <c r="S16502" s="9">
        <v>17.483364346838499</v>
      </c>
      <c r="T16502" s="9">
        <v>3.3707322039280498</v>
      </c>
    </row>
    <row r="16503" spans="1:20" x14ac:dyDescent="0.35">
      <c r="A16503">
        <f t="shared" si="502"/>
        <v>16503</v>
      </c>
      <c r="B16503" s="3" t="s">
        <v>1038</v>
      </c>
      <c r="C16503" s="3" t="s">
        <v>95</v>
      </c>
      <c r="D16503" s="3" t="s">
        <v>53</v>
      </c>
      <c r="E16503">
        <v>2026</v>
      </c>
      <c r="F16503" s="3" t="str">
        <f t="shared" si="503"/>
        <v>RCSpillWANAP2026</v>
      </c>
      <c r="G16503" s="9">
        <v>4.5914448101417298</v>
      </c>
      <c r="H16503" s="9">
        <v>43.127397239023601</v>
      </c>
      <c r="I16503" s="9">
        <v>81.223707752118699</v>
      </c>
      <c r="J16503" s="9">
        <v>98.177801005168007</v>
      </c>
      <c r="K16503" s="9">
        <v>84.498349658578107</v>
      </c>
      <c r="L16503" s="9">
        <v>47.228693623976397</v>
      </c>
      <c r="M16503" s="9">
        <v>63.048767256348597</v>
      </c>
      <c r="N16503" s="9">
        <v>89.404853749263793</v>
      </c>
      <c r="O16503" s="9">
        <v>69.747032250658606</v>
      </c>
      <c r="P16503" s="9">
        <v>58.655095115944398</v>
      </c>
      <c r="Q16503" s="9">
        <v>24.45440264742</v>
      </c>
      <c r="R16503" s="9">
        <v>19.661018998765201</v>
      </c>
      <c r="S16503" s="9">
        <v>11.6795547241433</v>
      </c>
      <c r="T16503" s="9">
        <v>3.26029639549638</v>
      </c>
    </row>
    <row r="16504" spans="1:20" x14ac:dyDescent="0.35">
      <c r="A16504">
        <f t="shared" si="502"/>
        <v>16504</v>
      </c>
      <c r="B16504" s="3" t="s">
        <v>1038</v>
      </c>
      <c r="C16504" s="3" t="s">
        <v>95</v>
      </c>
      <c r="D16504" s="3" t="s">
        <v>53</v>
      </c>
      <c r="E16504">
        <v>2027</v>
      </c>
      <c r="F16504" s="3" t="str">
        <f t="shared" si="503"/>
        <v>RCSpillWANAP2027</v>
      </c>
      <c r="G16504" s="9">
        <v>6.5910369553301997</v>
      </c>
      <c r="H16504" s="9">
        <v>29.046499021210401</v>
      </c>
      <c r="I16504" s="9">
        <v>14.8743302698715</v>
      </c>
      <c r="J16504" s="9">
        <v>29.279801200618401</v>
      </c>
      <c r="K16504" s="9">
        <v>22.3381668536041</v>
      </c>
      <c r="L16504" s="9">
        <v>6.0192503488706297</v>
      </c>
      <c r="M16504" s="9">
        <v>7.8604047933638803</v>
      </c>
      <c r="N16504" s="9">
        <v>23.489274308499901</v>
      </c>
      <c r="O16504" s="9">
        <v>43.2883461302889</v>
      </c>
      <c r="P16504" s="9">
        <v>29.794435984983998</v>
      </c>
      <c r="Q16504" s="9">
        <v>16.783995004113301</v>
      </c>
      <c r="R16504" s="9">
        <v>21.190807950836401</v>
      </c>
      <c r="S16504" s="9">
        <v>24.144876434774702</v>
      </c>
      <c r="T16504" s="9">
        <v>3.3904311669617999</v>
      </c>
    </row>
    <row r="16505" spans="1:20" x14ac:dyDescent="0.35">
      <c r="A16505">
        <f t="shared" si="502"/>
        <v>16505</v>
      </c>
      <c r="B16505" s="3" t="s">
        <v>1038</v>
      </c>
      <c r="C16505" s="3" t="s">
        <v>95</v>
      </c>
      <c r="D16505" s="3" t="s">
        <v>53</v>
      </c>
      <c r="E16505">
        <v>2028</v>
      </c>
      <c r="F16505" s="3" t="str">
        <f t="shared" si="503"/>
        <v>RCSpillWANAP2028</v>
      </c>
      <c r="G16505" s="9">
        <v>4.5058482547580603</v>
      </c>
      <c r="H16505" s="9">
        <v>31.851023439509099</v>
      </c>
      <c r="I16505" s="9">
        <v>17.3914040721092</v>
      </c>
      <c r="J16505" s="9">
        <v>16.504453402387</v>
      </c>
      <c r="K16505" s="9">
        <v>7.2441746978197896</v>
      </c>
      <c r="L16505" s="9">
        <v>5.3080721061243201</v>
      </c>
      <c r="M16505" s="9">
        <v>6.9078439987472198</v>
      </c>
      <c r="N16505" s="9">
        <v>20.758549368288399</v>
      </c>
      <c r="O16505" s="9">
        <v>33.077076630866898</v>
      </c>
      <c r="P16505" s="9">
        <v>28.799201391927301</v>
      </c>
      <c r="Q16505" s="9">
        <v>19.816670823583198</v>
      </c>
      <c r="R16505" s="9">
        <v>20.1638162524069</v>
      </c>
      <c r="S16505" s="9">
        <v>11.485467717344999</v>
      </c>
      <c r="T16505" s="9">
        <v>3.4069844453895799</v>
      </c>
    </row>
    <row r="16506" spans="1:20" x14ac:dyDescent="0.35">
      <c r="A16506">
        <f t="shared" si="502"/>
        <v>16506</v>
      </c>
      <c r="B16506" s="3" t="s">
        <v>1038</v>
      </c>
      <c r="C16506" s="3" t="s">
        <v>95</v>
      </c>
      <c r="D16506" s="3" t="s">
        <v>53</v>
      </c>
      <c r="E16506">
        <v>2029</v>
      </c>
      <c r="F16506" s="3" t="str">
        <f t="shared" si="503"/>
        <v>RCSpillWANAP2029</v>
      </c>
      <c r="G16506" s="9">
        <v>6.4280180111969001</v>
      </c>
      <c r="H16506" s="9">
        <v>8.0059424649798601</v>
      </c>
      <c r="I16506" s="9">
        <v>5.32128860168402</v>
      </c>
      <c r="J16506" s="9">
        <v>4.3531544634045698</v>
      </c>
      <c r="K16506" s="9">
        <v>3.2634627340520801</v>
      </c>
      <c r="L16506" s="9">
        <v>15.8030082641351</v>
      </c>
      <c r="M16506" s="9">
        <v>43.203486967452697</v>
      </c>
      <c r="N16506" s="9">
        <v>50.858227863984702</v>
      </c>
      <c r="O16506" s="9">
        <v>39.673993722708303</v>
      </c>
      <c r="P16506" s="9">
        <v>46.527630118569398</v>
      </c>
      <c r="Q16506" s="9">
        <v>19.820196577443401</v>
      </c>
      <c r="R16506" s="9">
        <v>17.5436157956111</v>
      </c>
      <c r="S16506" s="9">
        <v>14.7075886457864</v>
      </c>
      <c r="T16506" s="9">
        <v>3.8493697932208701</v>
      </c>
    </row>
    <row r="16507" spans="1:20" x14ac:dyDescent="0.35">
      <c r="A16507">
        <f t="shared" si="502"/>
        <v>16507</v>
      </c>
      <c r="B16507" s="3" t="s">
        <v>1038</v>
      </c>
      <c r="C16507" s="3" t="s">
        <v>77</v>
      </c>
      <c r="D16507" s="3" t="s">
        <v>53</v>
      </c>
      <c r="E16507">
        <v>2020</v>
      </c>
      <c r="F16507" s="3" t="str">
        <f t="shared" si="503"/>
        <v>RCGenWANAP2020</v>
      </c>
      <c r="G16507" s="9">
        <v>392.94349954300998</v>
      </c>
      <c r="H16507" s="9">
        <v>698.66336375000003</v>
      </c>
      <c r="I16507" s="9">
        <v>718.55483500000003</v>
      </c>
      <c r="J16507" s="9">
        <v>722.162190389785</v>
      </c>
      <c r="K16507" s="9">
        <v>717.61035699404704</v>
      </c>
      <c r="L16507" s="9">
        <v>520.273230725806</v>
      </c>
      <c r="M16507" s="9">
        <v>648.42848772222203</v>
      </c>
      <c r="N16507" s="9">
        <v>634.85542499999997</v>
      </c>
      <c r="O16507" s="9">
        <v>684.55226225806405</v>
      </c>
      <c r="P16507" s="9">
        <v>738.63122255555504</v>
      </c>
      <c r="Q16507" s="9">
        <v>696.10498853494596</v>
      </c>
      <c r="R16507" s="9">
        <v>573.11382497222201</v>
      </c>
      <c r="S16507" s="9">
        <v>495.94160212760403</v>
      </c>
      <c r="T16507" s="9">
        <v>406.46142720833302</v>
      </c>
    </row>
    <row r="16508" spans="1:20" x14ac:dyDescent="0.35">
      <c r="A16508">
        <f t="shared" si="502"/>
        <v>16508</v>
      </c>
      <c r="B16508" s="3" t="s">
        <v>1038</v>
      </c>
      <c r="C16508" s="3" t="s">
        <v>77</v>
      </c>
      <c r="D16508" s="3" t="s">
        <v>53</v>
      </c>
      <c r="E16508">
        <v>2021</v>
      </c>
      <c r="F16508" s="3" t="str">
        <f t="shared" si="503"/>
        <v>RCGenWANAP2021</v>
      </c>
      <c r="G16508" s="9">
        <v>424.35005766666598</v>
      </c>
      <c r="H16508" s="9">
        <v>658.27808816666595</v>
      </c>
      <c r="I16508" s="9">
        <v>683.92901055555501</v>
      </c>
      <c r="J16508" s="9">
        <v>687.19298081451598</v>
      </c>
      <c r="K16508" s="9">
        <v>713.56114598214197</v>
      </c>
      <c r="L16508" s="9">
        <v>639.30497432795698</v>
      </c>
      <c r="M16508" s="9">
        <v>686.98035833333302</v>
      </c>
      <c r="N16508" s="9">
        <v>650.68970120833296</v>
      </c>
      <c r="O16508" s="9">
        <v>702.14455504032196</v>
      </c>
      <c r="P16508" s="9">
        <v>744.67391930555505</v>
      </c>
      <c r="Q16508" s="9">
        <v>726.78127805107499</v>
      </c>
      <c r="R16508" s="9">
        <v>739.54102972222199</v>
      </c>
      <c r="S16508" s="9">
        <v>726.31904427083305</v>
      </c>
      <c r="T16508" s="9">
        <v>556.19756558333302</v>
      </c>
    </row>
    <row r="16509" spans="1:20" x14ac:dyDescent="0.35">
      <c r="A16509">
        <f t="shared" si="502"/>
        <v>16509</v>
      </c>
      <c r="B16509" s="3" t="s">
        <v>1038</v>
      </c>
      <c r="C16509" s="3" t="s">
        <v>77</v>
      </c>
      <c r="D16509" s="3" t="s">
        <v>53</v>
      </c>
      <c r="E16509">
        <v>2022</v>
      </c>
      <c r="F16509" s="3" t="str">
        <f t="shared" si="503"/>
        <v>RCGenWANAP2022</v>
      </c>
      <c r="G16509" s="9">
        <v>462.18715836827897</v>
      </c>
      <c r="H16509" s="9">
        <v>586.61164515277699</v>
      </c>
      <c r="I16509" s="9">
        <v>647.85491893055496</v>
      </c>
      <c r="J16509" s="9">
        <v>664.03902620967699</v>
      </c>
      <c r="K16509" s="9">
        <v>722.84752485118997</v>
      </c>
      <c r="L16509" s="9">
        <v>658.82499717741905</v>
      </c>
      <c r="M16509" s="9">
        <v>592.16334972222205</v>
      </c>
      <c r="N16509" s="9">
        <v>516.272783638889</v>
      </c>
      <c r="O16509" s="9">
        <v>599.44380087365505</v>
      </c>
      <c r="P16509" s="9">
        <v>762.15930352777696</v>
      </c>
      <c r="Q16509" s="9">
        <v>495.40980671236503</v>
      </c>
      <c r="R16509" s="9">
        <v>369.82215688055499</v>
      </c>
      <c r="S16509" s="9">
        <v>356.73375354166598</v>
      </c>
      <c r="T16509" s="9">
        <v>288.24976140277698</v>
      </c>
    </row>
    <row r="16510" spans="1:20" x14ac:dyDescent="0.35">
      <c r="A16510">
        <f t="shared" si="502"/>
        <v>16510</v>
      </c>
      <c r="B16510" s="3" t="s">
        <v>1038</v>
      </c>
      <c r="C16510" s="3" t="s">
        <v>77</v>
      </c>
      <c r="D16510" s="3" t="s">
        <v>53</v>
      </c>
      <c r="E16510">
        <v>2023</v>
      </c>
      <c r="F16510" s="3" t="str">
        <f t="shared" si="503"/>
        <v>RCGenWANAP2023</v>
      </c>
      <c r="G16510" s="9">
        <v>340.672983201612</v>
      </c>
      <c r="H16510" s="9">
        <v>442.76831658333299</v>
      </c>
      <c r="I16510" s="9">
        <v>601.68422763888896</v>
      </c>
      <c r="J16510" s="9">
        <v>731.65500954301001</v>
      </c>
      <c r="K16510" s="9">
        <v>739.19211011904702</v>
      </c>
      <c r="L16510" s="9">
        <v>587.31495680107503</v>
      </c>
      <c r="M16510" s="9">
        <v>455.11690798888799</v>
      </c>
      <c r="N16510" s="9">
        <v>643.798976583333</v>
      </c>
      <c r="O16510" s="9">
        <v>584.57693541666595</v>
      </c>
      <c r="P16510" s="9">
        <v>644.40024591666599</v>
      </c>
      <c r="Q16510" s="9">
        <v>725.40539831989202</v>
      </c>
      <c r="R16510" s="9">
        <v>636.78883722222201</v>
      </c>
      <c r="S16510" s="9">
        <v>468.56043471354099</v>
      </c>
      <c r="T16510" s="9">
        <v>433.475546986111</v>
      </c>
    </row>
    <row r="16511" spans="1:20" x14ac:dyDescent="0.35">
      <c r="A16511">
        <f t="shared" si="502"/>
        <v>16511</v>
      </c>
      <c r="B16511" s="3" t="s">
        <v>1038</v>
      </c>
      <c r="C16511" s="3" t="s">
        <v>77</v>
      </c>
      <c r="D16511" s="3" t="s">
        <v>53</v>
      </c>
      <c r="E16511">
        <v>2024</v>
      </c>
      <c r="F16511" s="3" t="str">
        <f t="shared" si="503"/>
        <v>RCGenWANAP2024</v>
      </c>
      <c r="G16511" s="9">
        <v>539.53353073405901</v>
      </c>
      <c r="H16511" s="9">
        <v>715.09315972222203</v>
      </c>
      <c r="I16511" s="9">
        <v>735.03917777777701</v>
      </c>
      <c r="J16511" s="9">
        <v>708.94938025537601</v>
      </c>
      <c r="K16511" s="9">
        <v>675.37367018898794</v>
      </c>
      <c r="L16511" s="9">
        <v>591.63051350806404</v>
      </c>
      <c r="M16511" s="9">
        <v>627.08969088055505</v>
      </c>
      <c r="N16511" s="9">
        <v>505.74575688888802</v>
      </c>
      <c r="O16511" s="9">
        <v>500.09183025537601</v>
      </c>
      <c r="P16511" s="9">
        <v>580.68509194444403</v>
      </c>
      <c r="Q16511" s="9">
        <v>421.67169993279498</v>
      </c>
      <c r="R16511" s="9">
        <v>341.01064133333301</v>
      </c>
      <c r="S16511" s="9">
        <v>393.07511156249899</v>
      </c>
      <c r="T16511" s="9">
        <v>410.60694694444402</v>
      </c>
    </row>
    <row r="16512" spans="1:20" x14ac:dyDescent="0.35">
      <c r="A16512">
        <f t="shared" si="502"/>
        <v>16512</v>
      </c>
      <c r="B16512" s="3" t="s">
        <v>1038</v>
      </c>
      <c r="C16512" s="3" t="s">
        <v>77</v>
      </c>
      <c r="D16512" s="3" t="s">
        <v>53</v>
      </c>
      <c r="E16512">
        <v>2025</v>
      </c>
      <c r="F16512" s="3" t="str">
        <f t="shared" si="503"/>
        <v>RCGenWANAP2025</v>
      </c>
      <c r="G16512" s="9">
        <v>331.71517267473098</v>
      </c>
      <c r="H16512" s="9">
        <v>461.12719203611101</v>
      </c>
      <c r="I16512" s="9">
        <v>636.02066965277697</v>
      </c>
      <c r="J16512" s="9">
        <v>675.55476034946196</v>
      </c>
      <c r="K16512" s="9">
        <v>728.24539657738001</v>
      </c>
      <c r="L16512" s="9">
        <v>700.08083332795695</v>
      </c>
      <c r="M16512" s="9">
        <v>619.27772744722199</v>
      </c>
      <c r="N16512" s="9">
        <v>599.97546111111103</v>
      </c>
      <c r="O16512" s="9">
        <v>706.23856451612903</v>
      </c>
      <c r="P16512" s="9">
        <v>728.48009740826296</v>
      </c>
      <c r="Q16512" s="9">
        <v>531.29465755376305</v>
      </c>
      <c r="R16512" s="9">
        <v>376.38869616666602</v>
      </c>
      <c r="S16512" s="9">
        <v>425.53844471354103</v>
      </c>
      <c r="T16512" s="9">
        <v>320.778149722222</v>
      </c>
    </row>
    <row r="16513" spans="1:20" x14ac:dyDescent="0.35">
      <c r="A16513">
        <f t="shared" si="502"/>
        <v>16513</v>
      </c>
      <c r="B16513" s="3" t="s">
        <v>1038</v>
      </c>
      <c r="C16513" s="3" t="s">
        <v>77</v>
      </c>
      <c r="D16513" s="3" t="s">
        <v>53</v>
      </c>
      <c r="E16513">
        <v>2026</v>
      </c>
      <c r="F16513" s="3" t="str">
        <f t="shared" si="503"/>
        <v>RCGenWANAP2026</v>
      </c>
      <c r="G16513" s="9">
        <v>327.48790997715003</v>
      </c>
      <c r="H16513" s="9">
        <v>702.07029027777696</v>
      </c>
      <c r="I16513" s="9">
        <v>720.26016527777699</v>
      </c>
      <c r="J16513" s="9">
        <v>690.70319690860197</v>
      </c>
      <c r="K16513" s="9">
        <v>715.16782604166599</v>
      </c>
      <c r="L16513" s="9">
        <v>715.64576760752698</v>
      </c>
      <c r="M16513" s="9">
        <v>688.99591416666601</v>
      </c>
      <c r="N16513" s="9">
        <v>691.94879416666595</v>
      </c>
      <c r="O16513" s="9">
        <v>714.42693629032203</v>
      </c>
      <c r="P16513" s="9">
        <v>714.36202152916599</v>
      </c>
      <c r="Q16513" s="9">
        <v>520.29134190860202</v>
      </c>
      <c r="R16513" s="9">
        <v>327.55973166666598</v>
      </c>
      <c r="S16513" s="9">
        <v>334.83482888020802</v>
      </c>
      <c r="T16513" s="9">
        <v>312.06431519583299</v>
      </c>
    </row>
    <row r="16514" spans="1:20" x14ac:dyDescent="0.35">
      <c r="A16514">
        <f t="shared" si="502"/>
        <v>16514</v>
      </c>
      <c r="B16514" s="3" t="s">
        <v>1038</v>
      </c>
      <c r="C16514" s="3" t="s">
        <v>77</v>
      </c>
      <c r="D16514" s="3" t="s">
        <v>53</v>
      </c>
      <c r="E16514">
        <v>2027</v>
      </c>
      <c r="F16514" s="3" t="str">
        <f t="shared" si="503"/>
        <v>RCGenWANAP2027</v>
      </c>
      <c r="G16514" s="9">
        <v>368.52406463709599</v>
      </c>
      <c r="H16514" s="9">
        <v>466.23492705000001</v>
      </c>
      <c r="I16514" s="9">
        <v>472.320350625</v>
      </c>
      <c r="J16514" s="9">
        <v>567.666837532258</v>
      </c>
      <c r="K16514" s="9">
        <v>607.31749708333302</v>
      </c>
      <c r="L16514" s="9">
        <v>428.77221071236499</v>
      </c>
      <c r="M16514" s="9">
        <v>598.68543713888801</v>
      </c>
      <c r="N16514" s="9">
        <v>501.5172948</v>
      </c>
      <c r="O16514" s="9">
        <v>593.48048139784896</v>
      </c>
      <c r="P16514" s="9">
        <v>498.19949865277698</v>
      </c>
      <c r="Q16514" s="9">
        <v>373.08356580645102</v>
      </c>
      <c r="R16514" s="9">
        <v>320.903994527777</v>
      </c>
      <c r="S16514" s="9">
        <v>423.202086028125</v>
      </c>
      <c r="T16514" s="9">
        <v>365.41186322083303</v>
      </c>
    </row>
    <row r="16515" spans="1:20" x14ac:dyDescent="0.35">
      <c r="A16515">
        <f t="shared" ref="A16515:A16578" si="504">A16514+1</f>
        <v>16515</v>
      </c>
      <c r="B16515" s="3" t="s">
        <v>1038</v>
      </c>
      <c r="C16515" s="3" t="s">
        <v>77</v>
      </c>
      <c r="D16515" s="3" t="s">
        <v>53</v>
      </c>
      <c r="E16515">
        <v>2028</v>
      </c>
      <c r="F16515" s="3" t="str">
        <f t="shared" si="503"/>
        <v>RCGenWANAP2028</v>
      </c>
      <c r="G16515" s="9">
        <v>322.64597118279499</v>
      </c>
      <c r="H16515" s="9">
        <v>477.78325266666599</v>
      </c>
      <c r="I16515" s="9">
        <v>573.84176115277705</v>
      </c>
      <c r="J16515" s="9">
        <v>627.60519701612895</v>
      </c>
      <c r="K16515" s="9">
        <v>422.71360490580298</v>
      </c>
      <c r="L16515" s="9">
        <v>417.04534606317202</v>
      </c>
      <c r="M16515" s="9">
        <v>486.86514146111102</v>
      </c>
      <c r="N16515" s="9">
        <v>482.688542583333</v>
      </c>
      <c r="O16515" s="9">
        <v>556.69020649193499</v>
      </c>
      <c r="P16515" s="9">
        <v>478.11544540277703</v>
      </c>
      <c r="Q16515" s="9">
        <v>350.15410366935401</v>
      </c>
      <c r="R16515" s="9">
        <v>396.37783980277698</v>
      </c>
      <c r="S16515" s="9">
        <v>407.35202429687502</v>
      </c>
      <c r="T16515" s="9">
        <v>239.03546736249999</v>
      </c>
    </row>
    <row r="16516" spans="1:20" x14ac:dyDescent="0.35">
      <c r="A16516">
        <f t="shared" si="504"/>
        <v>16516</v>
      </c>
      <c r="B16516" s="3" t="s">
        <v>1038</v>
      </c>
      <c r="C16516" s="3" t="s">
        <v>77</v>
      </c>
      <c r="D16516" s="3" t="s">
        <v>53</v>
      </c>
      <c r="E16516">
        <v>2029</v>
      </c>
      <c r="F16516" s="3" t="str">
        <f t="shared" si="503"/>
        <v>RCGenWANAP2029</v>
      </c>
      <c r="G16516" s="9">
        <v>306.57406253225798</v>
      </c>
      <c r="H16516" s="9">
        <v>482.932224166666</v>
      </c>
      <c r="I16516" s="9">
        <v>415.93625881944399</v>
      </c>
      <c r="J16516" s="9">
        <v>563.07702948924702</v>
      </c>
      <c r="K16516" s="9">
        <v>452.30141469047601</v>
      </c>
      <c r="L16516" s="9">
        <v>385.75869049731102</v>
      </c>
      <c r="M16516" s="9">
        <v>548.90062638888799</v>
      </c>
      <c r="N16516" s="9">
        <v>655.776930361111</v>
      </c>
      <c r="O16516" s="9">
        <v>613.72609153225801</v>
      </c>
      <c r="P16516" s="9">
        <v>683.07875312500005</v>
      </c>
      <c r="Q16516" s="9">
        <v>546.76922489247295</v>
      </c>
      <c r="R16516" s="9">
        <v>416.521794555555</v>
      </c>
      <c r="S16516" s="9">
        <v>378.55072239583302</v>
      </c>
      <c r="T16516" s="9">
        <v>349.73368200277702</v>
      </c>
    </row>
    <row r="16517" spans="1:20" x14ac:dyDescent="0.35">
      <c r="A16517">
        <f t="shared" si="504"/>
        <v>16517</v>
      </c>
      <c r="B16517" s="3" t="s">
        <v>1038</v>
      </c>
      <c r="C16517" s="3" t="s">
        <v>75</v>
      </c>
      <c r="D16517" s="3" t="s">
        <v>39</v>
      </c>
      <c r="E16517">
        <v>2020</v>
      </c>
      <c r="F16517" s="3" t="str">
        <f t="shared" si="503"/>
        <v>RCElevWANETA2020</v>
      </c>
      <c r="G16517" s="9">
        <v>1506.3681584399999</v>
      </c>
      <c r="H16517" s="9">
        <v>1516.14506164</v>
      </c>
      <c r="I16517" s="9">
        <v>1517.00136088</v>
      </c>
      <c r="J16517" s="9">
        <v>1504.1339063999999</v>
      </c>
      <c r="K16517" s="9">
        <v>1504.8360061599999</v>
      </c>
      <c r="L16517" s="9">
        <v>1516.35175456</v>
      </c>
      <c r="M16517" s="9">
        <v>1503.9993919599999</v>
      </c>
      <c r="N16517" s="9">
        <v>1506.2336439999999</v>
      </c>
      <c r="O16517" s="9">
        <v>1510.9252451999901</v>
      </c>
      <c r="P16517" s="9">
        <v>1517.00136088</v>
      </c>
      <c r="Q16517" s="9">
        <v>1516.6437493200001</v>
      </c>
      <c r="R16517" s="9">
        <v>1516.51251572</v>
      </c>
      <c r="S16517" s="9">
        <v>1515.91868368</v>
      </c>
      <c r="T16517" s="9">
        <v>1503.9993919599999</v>
      </c>
    </row>
    <row r="16518" spans="1:20" x14ac:dyDescent="0.35">
      <c r="A16518">
        <f t="shared" si="504"/>
        <v>16518</v>
      </c>
      <c r="B16518" s="3" t="s">
        <v>1038</v>
      </c>
      <c r="C16518" s="3" t="s">
        <v>75</v>
      </c>
      <c r="D16518" s="3" t="s">
        <v>39</v>
      </c>
      <c r="E16518">
        <v>2021</v>
      </c>
      <c r="F16518" s="3" t="str">
        <f t="shared" si="503"/>
        <v>RCElevWANETA2021</v>
      </c>
      <c r="G16518" s="9">
        <v>1513.31369671999</v>
      </c>
      <c r="H16518" s="9">
        <v>1503.9993919599999</v>
      </c>
      <c r="I16518" s="9">
        <v>1503.9993919599999</v>
      </c>
      <c r="J16518" s="9">
        <v>1505.5184208799999</v>
      </c>
      <c r="K16518" s="9">
        <v>1509.22248924</v>
      </c>
      <c r="L16518" s="9">
        <v>1515.7316757999999</v>
      </c>
      <c r="M16518" s="9">
        <v>1503.9993919599999</v>
      </c>
      <c r="N16518" s="9">
        <v>1507.35569128</v>
      </c>
      <c r="O16518" s="9">
        <v>1516.8373188799901</v>
      </c>
      <c r="P16518" s="9">
        <v>1517.00136088</v>
      </c>
      <c r="Q16518" s="9">
        <v>1516.00398552</v>
      </c>
      <c r="R16518" s="9">
        <v>1516.8241955199901</v>
      </c>
      <c r="S16518" s="9">
        <v>1507.7461112399999</v>
      </c>
      <c r="T16518" s="9">
        <v>1503.9993919599999</v>
      </c>
    </row>
    <row r="16519" spans="1:20" x14ac:dyDescent="0.35">
      <c r="A16519">
        <f t="shared" si="504"/>
        <v>16519</v>
      </c>
      <c r="B16519" s="3" t="s">
        <v>1038</v>
      </c>
      <c r="C16519" s="3" t="s">
        <v>75</v>
      </c>
      <c r="D16519" s="3" t="s">
        <v>39</v>
      </c>
      <c r="E16519">
        <v>2022</v>
      </c>
      <c r="F16519" s="3" t="str">
        <f t="shared" si="503"/>
        <v>RCElevWANETA2022</v>
      </c>
      <c r="G16519" s="9">
        <v>1504.55057308</v>
      </c>
      <c r="H16519" s="9">
        <v>1503.9993919599999</v>
      </c>
      <c r="I16519" s="9">
        <v>1510.4560850800001</v>
      </c>
      <c r="J16519" s="9">
        <v>1509.8196021199999</v>
      </c>
      <c r="K16519" s="9">
        <v>1511.3583160799999</v>
      </c>
      <c r="L16519" s="9">
        <v>1515.8071351199901</v>
      </c>
      <c r="M16519" s="9">
        <v>1503.9993919599999</v>
      </c>
      <c r="N16519" s="9">
        <v>1503.9993919599999</v>
      </c>
      <c r="O16519" s="9">
        <v>1508.8353501199999</v>
      </c>
      <c r="P16519" s="9">
        <v>1515.2526731599901</v>
      </c>
      <c r="Q16519" s="9">
        <v>1511.89637384</v>
      </c>
      <c r="R16519" s="9">
        <v>1508.35962832</v>
      </c>
      <c r="S16519" s="9">
        <v>1504.0387620399999</v>
      </c>
      <c r="T16519" s="9">
        <v>1503.9993919599999</v>
      </c>
    </row>
    <row r="16520" spans="1:20" x14ac:dyDescent="0.35">
      <c r="A16520">
        <f t="shared" si="504"/>
        <v>16520</v>
      </c>
      <c r="B16520" s="3" t="s">
        <v>1038</v>
      </c>
      <c r="C16520" s="3" t="s">
        <v>75</v>
      </c>
      <c r="D16520" s="3" t="s">
        <v>39</v>
      </c>
      <c r="E16520">
        <v>2023</v>
      </c>
      <c r="F16520" s="3" t="str">
        <f t="shared" si="503"/>
        <v>RCElevWANETA2023</v>
      </c>
      <c r="G16520" s="9">
        <v>1503.9993919599999</v>
      </c>
      <c r="H16520" s="9">
        <v>1516.7093661199999</v>
      </c>
      <c r="I16520" s="9">
        <v>1517.00136088</v>
      </c>
      <c r="J16520" s="9">
        <v>1507.9659275199999</v>
      </c>
      <c r="K16520" s="9">
        <v>1516.54532412</v>
      </c>
      <c r="L16520" s="9">
        <v>1509.3930929199901</v>
      </c>
      <c r="M16520" s="9">
        <v>1517.00136088</v>
      </c>
      <c r="N16520" s="9">
        <v>1515.7972926</v>
      </c>
      <c r="O16520" s="9">
        <v>1504.4455862</v>
      </c>
      <c r="P16520" s="9">
        <v>1504.9114654800001</v>
      </c>
      <c r="Q16520" s="9">
        <v>1503.9993919599999</v>
      </c>
      <c r="R16520" s="9">
        <v>1505.5643526399999</v>
      </c>
      <c r="S16520" s="9">
        <v>1503.9993919599999</v>
      </c>
      <c r="T16520" s="9">
        <v>1503.9993919599999</v>
      </c>
    </row>
    <row r="16521" spans="1:20" x14ac:dyDescent="0.35">
      <c r="A16521">
        <f t="shared" si="504"/>
        <v>16521</v>
      </c>
      <c r="B16521" s="3" t="s">
        <v>1038</v>
      </c>
      <c r="C16521" s="3" t="s">
        <v>75</v>
      </c>
      <c r="D16521" s="3" t="s">
        <v>39</v>
      </c>
      <c r="E16521">
        <v>2024</v>
      </c>
      <c r="F16521" s="3" t="str">
        <f t="shared" si="503"/>
        <v>RCElevWANETA2024</v>
      </c>
      <c r="G16521" s="9">
        <v>1511.14178064</v>
      </c>
      <c r="H16521" s="9">
        <v>1517.00136088</v>
      </c>
      <c r="I16521" s="9">
        <v>1512.50661008</v>
      </c>
      <c r="J16521" s="9">
        <v>1508.2087096800001</v>
      </c>
      <c r="K16521" s="9">
        <v>1517.00136088</v>
      </c>
      <c r="L16521" s="9">
        <v>1516.3091036399901</v>
      </c>
      <c r="M16521" s="9">
        <v>1503.9993919599999</v>
      </c>
      <c r="N16521" s="9">
        <v>1503.9993919599999</v>
      </c>
      <c r="O16521" s="9">
        <v>1515.73823748</v>
      </c>
      <c r="P16521" s="9">
        <v>1516.72577032</v>
      </c>
      <c r="Q16521" s="9">
        <v>1517.00136088</v>
      </c>
      <c r="R16521" s="9">
        <v>1515.0755078</v>
      </c>
      <c r="S16521" s="9">
        <v>1517.00136088</v>
      </c>
      <c r="T16521" s="9">
        <v>1503.9993919599999</v>
      </c>
    </row>
    <row r="16522" spans="1:20" x14ac:dyDescent="0.35">
      <c r="A16522">
        <f t="shared" si="504"/>
        <v>16522</v>
      </c>
      <c r="B16522" s="3" t="s">
        <v>1038</v>
      </c>
      <c r="C16522" s="3" t="s">
        <v>75</v>
      </c>
      <c r="D16522" s="3" t="s">
        <v>39</v>
      </c>
      <c r="E16522">
        <v>2025</v>
      </c>
      <c r="F16522" s="3" t="str">
        <f t="shared" si="503"/>
        <v>RCElevWANETA2025</v>
      </c>
      <c r="G16522" s="9">
        <v>1510.4495233999901</v>
      </c>
      <c r="H16522" s="9">
        <v>1517.00136088</v>
      </c>
      <c r="I16522" s="9">
        <v>1503.9993919599999</v>
      </c>
      <c r="J16522" s="9">
        <v>1503.9993919599999</v>
      </c>
      <c r="K16522" s="9">
        <v>1512.35897228</v>
      </c>
      <c r="L16522" s="9">
        <v>1517.00136088</v>
      </c>
      <c r="M16522" s="9">
        <v>1517.00136088</v>
      </c>
      <c r="N16522" s="9">
        <v>1504.1601531199999</v>
      </c>
      <c r="O16522" s="9">
        <v>1505.7677647200001</v>
      </c>
      <c r="P16522" s="9">
        <v>1516.65359184</v>
      </c>
      <c r="Q16522" s="9">
        <v>1511.32222684</v>
      </c>
      <c r="R16522" s="9">
        <v>1509.86225304</v>
      </c>
      <c r="S16522" s="9">
        <v>1503.9993919599999</v>
      </c>
      <c r="T16522" s="9">
        <v>1503.9993919599999</v>
      </c>
    </row>
    <row r="16523" spans="1:20" x14ac:dyDescent="0.35">
      <c r="A16523">
        <f t="shared" si="504"/>
        <v>16523</v>
      </c>
      <c r="B16523" s="3" t="s">
        <v>1038</v>
      </c>
      <c r="C16523" s="3" t="s">
        <v>75</v>
      </c>
      <c r="D16523" s="3" t="s">
        <v>39</v>
      </c>
      <c r="E16523">
        <v>2026</v>
      </c>
      <c r="F16523" s="3" t="str">
        <f t="shared" si="503"/>
        <v>RCElevWANETA2026</v>
      </c>
      <c r="G16523" s="9">
        <v>1516.5551666399999</v>
      </c>
      <c r="H16523" s="9">
        <v>1506.1811505600001</v>
      </c>
      <c r="I16523" s="9">
        <v>1503.9993919599999</v>
      </c>
      <c r="J16523" s="9">
        <v>1515.8727519199999</v>
      </c>
      <c r="K16523" s="9">
        <v>1516.732332</v>
      </c>
      <c r="L16523" s="9">
        <v>1505.09519252</v>
      </c>
      <c r="M16523" s="9">
        <v>1512.82157072</v>
      </c>
      <c r="N16523" s="9">
        <v>1516.61422176</v>
      </c>
      <c r="O16523" s="9">
        <v>1516.4501797600001</v>
      </c>
      <c r="P16523" s="9">
        <v>1516.5682899999999</v>
      </c>
      <c r="Q16523" s="9">
        <v>1504.71789591999</v>
      </c>
      <c r="R16523" s="9">
        <v>1503.9993919599999</v>
      </c>
      <c r="S16523" s="9">
        <v>1508.99939212</v>
      </c>
      <c r="T16523" s="9">
        <v>1503.9993919599999</v>
      </c>
    </row>
    <row r="16524" spans="1:20" x14ac:dyDescent="0.35">
      <c r="A16524">
        <f t="shared" si="504"/>
        <v>16524</v>
      </c>
      <c r="B16524" s="3" t="s">
        <v>1038</v>
      </c>
      <c r="C16524" s="3" t="s">
        <v>75</v>
      </c>
      <c r="D16524" s="3" t="s">
        <v>39</v>
      </c>
      <c r="E16524">
        <v>2027</v>
      </c>
      <c r="F16524" s="3" t="str">
        <f t="shared" si="503"/>
        <v>RCElevWANETA2027</v>
      </c>
      <c r="G16524" s="9">
        <v>1503.9993919599999</v>
      </c>
      <c r="H16524" s="9">
        <v>1517.00136088</v>
      </c>
      <c r="I16524" s="9">
        <v>1510.6627779999999</v>
      </c>
      <c r="J16524" s="9">
        <v>1514.6982112000001</v>
      </c>
      <c r="K16524" s="9">
        <v>1516.6306259600001</v>
      </c>
      <c r="L16524" s="9">
        <v>1514.62603272</v>
      </c>
      <c r="M16524" s="9">
        <v>1503.9993919599999</v>
      </c>
      <c r="N16524" s="9">
        <v>1503.9993919599999</v>
      </c>
      <c r="O16524" s="9">
        <v>1505.0623841199999</v>
      </c>
      <c r="P16524" s="9">
        <v>1515.2920432399901</v>
      </c>
      <c r="Q16524" s="9">
        <v>1516.6043792400001</v>
      </c>
      <c r="R16524" s="9">
        <v>1507.10634744</v>
      </c>
      <c r="S16524" s="9">
        <v>1507.5591033600001</v>
      </c>
      <c r="T16524" s="9">
        <v>1503.9993919599999</v>
      </c>
    </row>
    <row r="16525" spans="1:20" x14ac:dyDescent="0.35">
      <c r="A16525">
        <f t="shared" si="504"/>
        <v>16525</v>
      </c>
      <c r="B16525" s="3" t="s">
        <v>1038</v>
      </c>
      <c r="C16525" s="3" t="s">
        <v>75</v>
      </c>
      <c r="D16525" s="3" t="s">
        <v>39</v>
      </c>
      <c r="E16525">
        <v>2028</v>
      </c>
      <c r="F16525" s="3" t="str">
        <f t="shared" si="503"/>
        <v>RCElevWANETA2028</v>
      </c>
      <c r="G16525" s="9">
        <v>1511.9751140000001</v>
      </c>
      <c r="H16525" s="9">
        <v>1516.56500916</v>
      </c>
      <c r="I16525" s="9">
        <v>1513.16933976</v>
      </c>
      <c r="J16525" s="9">
        <v>1513.1660589200001</v>
      </c>
      <c r="K16525" s="9">
        <v>1514.5571350800001</v>
      </c>
      <c r="L16525" s="9">
        <v>1517.00136088</v>
      </c>
      <c r="M16525" s="9">
        <v>1503.9993919599999</v>
      </c>
      <c r="N16525" s="9">
        <v>1503.9993919599999</v>
      </c>
      <c r="O16525" s="9">
        <v>1512.19821112</v>
      </c>
      <c r="P16525" s="9">
        <v>1516.7979487999901</v>
      </c>
      <c r="Q16525" s="9">
        <v>1504.4554287199901</v>
      </c>
      <c r="R16525" s="9">
        <v>1503.9993919599999</v>
      </c>
      <c r="S16525" s="9">
        <v>1504.58666232</v>
      </c>
      <c r="T16525" s="9">
        <v>1503.9993919599999</v>
      </c>
    </row>
    <row r="16526" spans="1:20" x14ac:dyDescent="0.35">
      <c r="A16526">
        <f t="shared" si="504"/>
        <v>16526</v>
      </c>
      <c r="B16526" s="3" t="s">
        <v>1038</v>
      </c>
      <c r="C16526" s="3" t="s">
        <v>75</v>
      </c>
      <c r="D16526" s="3" t="s">
        <v>39</v>
      </c>
      <c r="E16526">
        <v>2029</v>
      </c>
      <c r="F16526" s="3" t="str">
        <f t="shared" si="503"/>
        <v>RCElevWANETA2029</v>
      </c>
      <c r="G16526" s="9">
        <v>1512.9856127200001</v>
      </c>
      <c r="H16526" s="9">
        <v>1506.4698644800001</v>
      </c>
      <c r="I16526" s="9">
        <v>1503.9993919599999</v>
      </c>
      <c r="J16526" s="9">
        <v>1508.4350876399999</v>
      </c>
      <c r="K16526" s="9">
        <v>1515.98430048</v>
      </c>
      <c r="L16526" s="9">
        <v>1508.9764262399999</v>
      </c>
      <c r="M16526" s="9">
        <v>1503.9993919599999</v>
      </c>
      <c r="N16526" s="9">
        <v>1504.7014917199999</v>
      </c>
      <c r="O16526" s="9">
        <v>1516.1024107200001</v>
      </c>
      <c r="P16526" s="9">
        <v>1516.73889368</v>
      </c>
      <c r="Q16526" s="9">
        <v>1516.4501797600001</v>
      </c>
      <c r="R16526" s="9">
        <v>1511.80451032</v>
      </c>
      <c r="S16526" s="9">
        <v>1504.6161898800001</v>
      </c>
      <c r="T16526" s="9">
        <v>1503.9993919599999</v>
      </c>
    </row>
    <row r="16527" spans="1:20" x14ac:dyDescent="0.35">
      <c r="A16527">
        <f t="shared" si="504"/>
        <v>16527</v>
      </c>
      <c r="B16527" s="3" t="s">
        <v>1038</v>
      </c>
      <c r="C16527" s="3" t="s">
        <v>86</v>
      </c>
      <c r="D16527" s="3" t="s">
        <v>39</v>
      </c>
      <c r="E16527">
        <v>2020</v>
      </c>
      <c r="F16527" s="3" t="str">
        <f t="shared" si="503"/>
        <v>RCQOutWANETA2020</v>
      </c>
      <c r="G16527" s="9">
        <v>25.723396446979301</v>
      </c>
      <c r="H16527" s="9">
        <v>25.714426725574999</v>
      </c>
      <c r="I16527" s="9">
        <v>31.742386526657398</v>
      </c>
      <c r="J16527" s="9">
        <v>25.852046416927202</v>
      </c>
      <c r="K16527" s="9">
        <v>16.558445796179601</v>
      </c>
      <c r="L16527" s="9">
        <v>13.3310484664296</v>
      </c>
      <c r="M16527" s="9">
        <v>32.264653700543001</v>
      </c>
      <c r="N16527" s="9">
        <v>45.785505101301297</v>
      </c>
      <c r="O16527" s="9">
        <v>58.984612029665101</v>
      </c>
      <c r="P16527" s="9">
        <v>80.878168611371194</v>
      </c>
      <c r="Q16527" s="9">
        <v>43.565564487748503</v>
      </c>
      <c r="R16527" s="9">
        <v>16.437479155683</v>
      </c>
      <c r="S16527" s="9">
        <v>13.314562446206498</v>
      </c>
      <c r="T16527" s="9">
        <v>23.881379845033901</v>
      </c>
    </row>
    <row r="16528" spans="1:20" x14ac:dyDescent="0.35">
      <c r="A16528">
        <f t="shared" si="504"/>
        <v>16528</v>
      </c>
      <c r="B16528" s="3" t="s">
        <v>1038</v>
      </c>
      <c r="C16528" s="3" t="s">
        <v>86</v>
      </c>
      <c r="D16528" s="3" t="s">
        <v>39</v>
      </c>
      <c r="E16528">
        <v>2021</v>
      </c>
      <c r="F16528" s="3" t="str">
        <f t="shared" si="503"/>
        <v>RCQOutWANETA2021</v>
      </c>
      <c r="G16528" s="9">
        <v>24.1116066703072</v>
      </c>
      <c r="H16528" s="9">
        <v>20.916755082642698</v>
      </c>
      <c r="I16528" s="9">
        <v>24.1480714928162</v>
      </c>
      <c r="J16528" s="9">
        <v>23.066403196035299</v>
      </c>
      <c r="K16528" s="9">
        <v>22.1078036695958</v>
      </c>
      <c r="L16528" s="9">
        <v>22.070838048408</v>
      </c>
      <c r="M16528" s="9">
        <v>46.750088985765203</v>
      </c>
      <c r="N16528" s="9">
        <v>45.042448386045798</v>
      </c>
      <c r="O16528" s="9">
        <v>81.263164086632997</v>
      </c>
      <c r="P16528" s="9">
        <v>74.417193151539493</v>
      </c>
      <c r="Q16528" s="9">
        <v>56.416962861038797</v>
      </c>
      <c r="R16528" s="9">
        <v>30.789535593319901</v>
      </c>
      <c r="S16528" s="9">
        <v>35.385906354532501</v>
      </c>
      <c r="T16528" s="9">
        <v>23.973537213253998</v>
      </c>
    </row>
    <row r="16529" spans="1:20" x14ac:dyDescent="0.35">
      <c r="A16529">
        <f t="shared" si="504"/>
        <v>16529</v>
      </c>
      <c r="B16529" s="3" t="s">
        <v>1038</v>
      </c>
      <c r="C16529" s="3" t="s">
        <v>86</v>
      </c>
      <c r="D16529" s="3" t="s">
        <v>39</v>
      </c>
      <c r="E16529">
        <v>2022</v>
      </c>
      <c r="F16529" s="3" t="str">
        <f t="shared" si="503"/>
        <v>RCQOutWANETA2022</v>
      </c>
      <c r="G16529" s="9">
        <v>28.230231870074398</v>
      </c>
      <c r="H16529" s="9">
        <v>19.458785953202302</v>
      </c>
      <c r="I16529" s="9">
        <v>15.6512793267284</v>
      </c>
      <c r="J16529" s="9">
        <v>36.285006971840097</v>
      </c>
      <c r="K16529" s="9">
        <v>46.751410016737999</v>
      </c>
      <c r="L16529" s="9">
        <v>28.612108058439599</v>
      </c>
      <c r="M16529" s="9">
        <v>39.595622017456897</v>
      </c>
      <c r="N16529" s="9">
        <v>33.661042609750602</v>
      </c>
      <c r="O16529" s="9">
        <v>56.995889121316502</v>
      </c>
      <c r="P16529" s="9">
        <v>33.8176962799336</v>
      </c>
      <c r="Q16529" s="9">
        <v>21.875208988205699</v>
      </c>
      <c r="R16529" s="9">
        <v>10.7125803052216</v>
      </c>
      <c r="S16529" s="9">
        <v>11.355268828738099</v>
      </c>
      <c r="T16529" s="9">
        <v>11.9815024230363</v>
      </c>
    </row>
    <row r="16530" spans="1:20" x14ac:dyDescent="0.35">
      <c r="A16530">
        <f t="shared" si="504"/>
        <v>16530</v>
      </c>
      <c r="B16530" s="3" t="s">
        <v>1038</v>
      </c>
      <c r="C16530" s="3" t="s">
        <v>86</v>
      </c>
      <c r="D16530" s="3" t="s">
        <v>39</v>
      </c>
      <c r="E16530">
        <v>2023</v>
      </c>
      <c r="F16530" s="3" t="str">
        <f t="shared" si="503"/>
        <v>RCQOutWANETA2023</v>
      </c>
      <c r="G16530" s="9">
        <v>19.850595387970198</v>
      </c>
      <c r="H16530" s="9">
        <v>8.9683642175074301</v>
      </c>
      <c r="I16530" s="9">
        <v>16.354413984341502</v>
      </c>
      <c r="J16530" s="9">
        <v>28.334002985473798</v>
      </c>
      <c r="K16530" s="9">
        <v>19.2245052966692</v>
      </c>
      <c r="L16530" s="9">
        <v>25.416934888605201</v>
      </c>
      <c r="M16530" s="9">
        <v>22.433920050969501</v>
      </c>
      <c r="N16530" s="9">
        <v>32.917872334207701</v>
      </c>
      <c r="O16530" s="9">
        <v>42.296196143897006</v>
      </c>
      <c r="P16530" s="9">
        <v>44.687247908318703</v>
      </c>
      <c r="Q16530" s="9">
        <v>31.941011522511801</v>
      </c>
      <c r="R16530" s="9">
        <v>17.330020303791802</v>
      </c>
      <c r="S16530" s="9">
        <v>14.205650056045201</v>
      </c>
      <c r="T16530" s="9">
        <v>17.6723399236256</v>
      </c>
    </row>
    <row r="16531" spans="1:20" x14ac:dyDescent="0.35">
      <c r="A16531">
        <f t="shared" si="504"/>
        <v>16531</v>
      </c>
      <c r="B16531" s="3" t="s">
        <v>1038</v>
      </c>
      <c r="C16531" s="3" t="s">
        <v>86</v>
      </c>
      <c r="D16531" s="3" t="s">
        <v>39</v>
      </c>
      <c r="E16531">
        <v>2024</v>
      </c>
      <c r="F16531" s="3" t="str">
        <f t="shared" si="503"/>
        <v>RCQOutWANETA2024</v>
      </c>
      <c r="G16531" s="9">
        <v>24.289410313333001</v>
      </c>
      <c r="H16531" s="9">
        <v>24.656379540376999</v>
      </c>
      <c r="I16531" s="9">
        <v>27.7734739679473</v>
      </c>
      <c r="J16531" s="9">
        <v>29.022266736180899</v>
      </c>
      <c r="K16531" s="9">
        <v>22.198489034026899</v>
      </c>
      <c r="L16531" s="9">
        <v>22.368257042684199</v>
      </c>
      <c r="M16531" s="9">
        <v>29.175692252594001</v>
      </c>
      <c r="N16531" s="9">
        <v>16.651133805032199</v>
      </c>
      <c r="O16531" s="9">
        <v>51.3786596597119</v>
      </c>
      <c r="P16531" s="9">
        <v>35.805006252362503</v>
      </c>
      <c r="Q16531" s="9">
        <v>21.168846128217702</v>
      </c>
      <c r="R16531" s="9">
        <v>14.638507054033299</v>
      </c>
      <c r="S16531" s="9">
        <v>10.023787199805799</v>
      </c>
      <c r="T16531" s="9">
        <v>21.7646015025468</v>
      </c>
    </row>
    <row r="16532" spans="1:20" x14ac:dyDescent="0.35">
      <c r="A16532">
        <f t="shared" si="504"/>
        <v>16532</v>
      </c>
      <c r="B16532" s="3" t="s">
        <v>1038</v>
      </c>
      <c r="C16532" s="3" t="s">
        <v>86</v>
      </c>
      <c r="D16532" s="3" t="s">
        <v>39</v>
      </c>
      <c r="E16532">
        <v>2025</v>
      </c>
      <c r="F16532" s="3" t="str">
        <f t="shared" si="503"/>
        <v>RCQOutWANETA2025</v>
      </c>
      <c r="G16532" s="9">
        <v>22.742774017942899</v>
      </c>
      <c r="H16532" s="9">
        <v>15.766724591943801</v>
      </c>
      <c r="I16532" s="9">
        <v>21.432738046010201</v>
      </c>
      <c r="J16532" s="9">
        <v>33.4484023689986</v>
      </c>
      <c r="K16532" s="9">
        <v>35.571446548191098</v>
      </c>
      <c r="L16532" s="9">
        <v>28.045965896750801</v>
      </c>
      <c r="M16532" s="9">
        <v>41.147268277062402</v>
      </c>
      <c r="N16532" s="9">
        <v>48.186487254159701</v>
      </c>
      <c r="O16532" s="9">
        <v>65.498721886272705</v>
      </c>
      <c r="P16532" s="9">
        <v>59.866610140872503</v>
      </c>
      <c r="Q16532" s="9">
        <v>23.516593986329301</v>
      </c>
      <c r="R16532" s="9">
        <v>16.3953355550716</v>
      </c>
      <c r="S16532" s="9">
        <v>15.7900450936356</v>
      </c>
      <c r="T16532" s="9">
        <v>16.273969053235302</v>
      </c>
    </row>
    <row r="16533" spans="1:20" x14ac:dyDescent="0.35">
      <c r="A16533">
        <f t="shared" si="504"/>
        <v>16533</v>
      </c>
      <c r="B16533" s="3" t="s">
        <v>1038</v>
      </c>
      <c r="C16533" s="3" t="s">
        <v>86</v>
      </c>
      <c r="D16533" s="3" t="s">
        <v>39</v>
      </c>
      <c r="E16533">
        <v>2026</v>
      </c>
      <c r="F16533" s="3" t="str">
        <f t="shared" si="503"/>
        <v>RCQOutWANETA2026</v>
      </c>
      <c r="G16533" s="9">
        <v>21.588385961068401</v>
      </c>
      <c r="H16533" s="9">
        <v>29.045789062183999</v>
      </c>
      <c r="I16533" s="9">
        <v>38.087929797633301</v>
      </c>
      <c r="J16533" s="9">
        <v>39.802278978892403</v>
      </c>
      <c r="K16533" s="9">
        <v>35.458568254090103</v>
      </c>
      <c r="L16533" s="9">
        <v>25.247908585673201</v>
      </c>
      <c r="M16533" s="9">
        <v>32.842430861652197</v>
      </c>
      <c r="N16533" s="9">
        <v>42.424274451095798</v>
      </c>
      <c r="O16533" s="9">
        <v>57.036077953910898</v>
      </c>
      <c r="P16533" s="9">
        <v>51.744896460633498</v>
      </c>
      <c r="Q16533" s="9">
        <v>31.271442987036</v>
      </c>
      <c r="R16533" s="9">
        <v>17.277675639747599</v>
      </c>
      <c r="S16533" s="9">
        <v>11.659412751080399</v>
      </c>
      <c r="T16533" s="9">
        <v>14.664118179302401</v>
      </c>
    </row>
    <row r="16534" spans="1:20" x14ac:dyDescent="0.35">
      <c r="A16534">
        <f t="shared" si="504"/>
        <v>16534</v>
      </c>
      <c r="B16534" s="3" t="s">
        <v>1038</v>
      </c>
      <c r="C16534" s="3" t="s">
        <v>86</v>
      </c>
      <c r="D16534" s="3" t="s">
        <v>39</v>
      </c>
      <c r="E16534">
        <v>2027</v>
      </c>
      <c r="F16534" s="3" t="str">
        <f t="shared" si="503"/>
        <v>RCQOutWANETA2027</v>
      </c>
      <c r="G16534" s="9">
        <v>22.744826867026301</v>
      </c>
      <c r="H16534" s="9">
        <v>11.7129487962934</v>
      </c>
      <c r="I16534" s="9">
        <v>14.737934140077302</v>
      </c>
      <c r="J16534" s="9">
        <v>13.7410828490412</v>
      </c>
      <c r="K16534" s="9">
        <v>12.9951782904062</v>
      </c>
      <c r="L16534" s="9">
        <v>12.30587784646</v>
      </c>
      <c r="M16534" s="9">
        <v>28.330193315550801</v>
      </c>
      <c r="N16534" s="9">
        <v>27.457906458752699</v>
      </c>
      <c r="O16534" s="9">
        <v>56.375587717944299</v>
      </c>
      <c r="P16534" s="9">
        <v>36.830566016516201</v>
      </c>
      <c r="Q16534" s="9">
        <v>18.978362092685799</v>
      </c>
      <c r="R16534" s="9">
        <v>14.0977057004777</v>
      </c>
      <c r="S16534" s="9">
        <v>12.400772102944501</v>
      </c>
      <c r="T16534" s="9">
        <v>18.556921289736401</v>
      </c>
    </row>
    <row r="16535" spans="1:20" x14ac:dyDescent="0.35">
      <c r="A16535">
        <f t="shared" si="504"/>
        <v>16535</v>
      </c>
      <c r="B16535" s="3" t="s">
        <v>1038</v>
      </c>
      <c r="C16535" s="3" t="s">
        <v>86</v>
      </c>
      <c r="D16535" s="3" t="s">
        <v>39</v>
      </c>
      <c r="E16535">
        <v>2028</v>
      </c>
      <c r="F16535" s="3" t="str">
        <f t="shared" si="503"/>
        <v>RCQOutWANETA2028</v>
      </c>
      <c r="G16535" s="9">
        <v>21.295409586862199</v>
      </c>
      <c r="H16535" s="9">
        <v>9.8963384864433994</v>
      </c>
      <c r="I16535" s="9">
        <v>14.5215648708219</v>
      </c>
      <c r="J16535" s="9">
        <v>14.877026052104901</v>
      </c>
      <c r="K16535" s="9">
        <v>17.063967859366301</v>
      </c>
      <c r="L16535" s="9">
        <v>19.177018920772301</v>
      </c>
      <c r="M16535" s="9">
        <v>19.499291516587299</v>
      </c>
      <c r="N16535" s="9">
        <v>29.0789647040083</v>
      </c>
      <c r="O16535" s="9">
        <v>60.040245625428</v>
      </c>
      <c r="P16535" s="9">
        <v>67.423594532879804</v>
      </c>
      <c r="Q16535" s="9">
        <v>33.454538324616799</v>
      </c>
      <c r="R16535" s="9">
        <v>17.567148883670502</v>
      </c>
      <c r="S16535" s="9">
        <v>11.960833945413199</v>
      </c>
      <c r="T16535" s="9">
        <v>16.289640378777001</v>
      </c>
    </row>
    <row r="16536" spans="1:20" x14ac:dyDescent="0.35">
      <c r="A16536">
        <f t="shared" si="504"/>
        <v>16536</v>
      </c>
      <c r="B16536" s="3" t="s">
        <v>1038</v>
      </c>
      <c r="C16536" s="3" t="s">
        <v>86</v>
      </c>
      <c r="D16536" s="3" t="s">
        <v>39</v>
      </c>
      <c r="E16536">
        <v>2029</v>
      </c>
      <c r="F16536" s="3" t="str">
        <f t="shared" si="503"/>
        <v>RCQOutWANETA2029</v>
      </c>
      <c r="G16536" s="9">
        <v>25.012916191917402</v>
      </c>
      <c r="H16536" s="9">
        <v>17.0627318722388</v>
      </c>
      <c r="I16536" s="9">
        <v>17.906166203494902</v>
      </c>
      <c r="J16536" s="9">
        <v>19.781206940147399</v>
      </c>
      <c r="K16536" s="9">
        <v>12.114938541426501</v>
      </c>
      <c r="L16536" s="9">
        <v>20.650001839157301</v>
      </c>
      <c r="M16536" s="9">
        <v>38.249590924888096</v>
      </c>
      <c r="N16536" s="9">
        <v>38.461066988944403</v>
      </c>
      <c r="O16536" s="9">
        <v>43.2659507969448</v>
      </c>
      <c r="P16536" s="9">
        <v>29.7366009498813</v>
      </c>
      <c r="Q16536" s="9">
        <v>18.457495099454501</v>
      </c>
      <c r="R16536" s="9">
        <v>8.8578514807436086</v>
      </c>
      <c r="S16536" s="9">
        <v>11.5604126245207</v>
      </c>
      <c r="T16536" s="9">
        <v>15.779005900166201</v>
      </c>
    </row>
    <row r="16537" spans="1:20" x14ac:dyDescent="0.35">
      <c r="A16537">
        <f t="shared" si="504"/>
        <v>16537</v>
      </c>
      <c r="B16537" s="3" t="s">
        <v>1038</v>
      </c>
      <c r="C16537" s="3" t="s">
        <v>95</v>
      </c>
      <c r="D16537" s="3" t="s">
        <v>39</v>
      </c>
      <c r="E16537">
        <v>2020</v>
      </c>
      <c r="F16537" s="3" t="str">
        <f t="shared" si="503"/>
        <v>RCSpillWANETA2020</v>
      </c>
      <c r="G16537" s="9">
        <v>0.426223029044354</v>
      </c>
      <c r="H16537" s="9">
        <v>2.3135513751388798E-2</v>
      </c>
      <c r="I16537" s="9">
        <v>0.59894681878937495</v>
      </c>
      <c r="J16537" s="9">
        <v>0.41162351375268802</v>
      </c>
      <c r="K16537" s="9">
        <v>0.31818079270833299</v>
      </c>
      <c r="L16537" s="9">
        <v>1.20233797878024</v>
      </c>
      <c r="M16537" s="9">
        <v>1.19012854693055</v>
      </c>
      <c r="N16537" s="9">
        <v>0.87675346847083302</v>
      </c>
      <c r="O16537" s="9">
        <v>9.7975172867061797</v>
      </c>
      <c r="P16537" s="9">
        <v>34.587450434775</v>
      </c>
      <c r="Q16537" s="9">
        <v>8.5214120324986506</v>
      </c>
      <c r="R16537" s="9">
        <v>0</v>
      </c>
      <c r="S16537" s="9">
        <v>8.7364914018229101E-2</v>
      </c>
      <c r="T16537" s="9">
        <v>0.56603711951548596</v>
      </c>
    </row>
    <row r="16538" spans="1:20" x14ac:dyDescent="0.35">
      <c r="A16538">
        <f t="shared" si="504"/>
        <v>16538</v>
      </c>
      <c r="B16538" s="3" t="s">
        <v>1038</v>
      </c>
      <c r="C16538" s="3" t="s">
        <v>95</v>
      </c>
      <c r="D16538" s="3" t="s">
        <v>39</v>
      </c>
      <c r="E16538">
        <v>2021</v>
      </c>
      <c r="F16538" s="3" t="str">
        <f t="shared" si="503"/>
        <v>RCSpillWANETA2021</v>
      </c>
      <c r="G16538" s="9">
        <v>0.479767484898521</v>
      </c>
      <c r="H16538" s="9">
        <v>4.5529375667270798E-2</v>
      </c>
      <c r="I16538" s="9">
        <v>7.7858485109027695E-2</v>
      </c>
      <c r="J16538" s="9">
        <v>0.133751765188172</v>
      </c>
      <c r="K16538" s="9">
        <v>0.34659424321874999</v>
      </c>
      <c r="L16538" s="9">
        <v>0.119045611887096</v>
      </c>
      <c r="M16538" s="9">
        <v>4.1128166050222204</v>
      </c>
      <c r="N16538" s="9">
        <v>10.8453357940083</v>
      </c>
      <c r="O16538" s="9">
        <v>41.045255042209</v>
      </c>
      <c r="P16538" s="9">
        <v>29.228935031041601</v>
      </c>
      <c r="Q16538" s="9">
        <v>23.225321914972401</v>
      </c>
      <c r="R16538" s="9">
        <v>6.0398292672462501</v>
      </c>
      <c r="S16538" s="9">
        <v>2.4592646824739499</v>
      </c>
      <c r="T16538" s="9">
        <v>0.51427162196180498</v>
      </c>
    </row>
    <row r="16539" spans="1:20" x14ac:dyDescent="0.35">
      <c r="A16539">
        <f t="shared" si="504"/>
        <v>16539</v>
      </c>
      <c r="B16539" s="3" t="s">
        <v>1038</v>
      </c>
      <c r="C16539" s="3" t="s">
        <v>95</v>
      </c>
      <c r="D16539" s="3" t="s">
        <v>39</v>
      </c>
      <c r="E16539">
        <v>2022</v>
      </c>
      <c r="F16539" s="3" t="str">
        <f t="shared" si="503"/>
        <v>RCSpillWANETA2022</v>
      </c>
      <c r="G16539" s="9">
        <v>1.1100510075638399</v>
      </c>
      <c r="H16539" s="9">
        <v>0.17315864651944399</v>
      </c>
      <c r="I16539" s="9">
        <v>1.71474385881944E-2</v>
      </c>
      <c r="J16539" s="9">
        <v>7.71385454813844</v>
      </c>
      <c r="K16539" s="9">
        <v>11.9859733856291</v>
      </c>
      <c r="L16539" s="9">
        <v>0.11559901028628999</v>
      </c>
      <c r="M16539" s="9">
        <v>0.2430944222875</v>
      </c>
      <c r="N16539" s="9">
        <v>0.125627050091666</v>
      </c>
      <c r="O16539" s="9">
        <v>9.4251566263608808</v>
      </c>
      <c r="P16539" s="9">
        <v>4.8689711868350001</v>
      </c>
      <c r="Q16539" s="9">
        <v>0.483806665791364</v>
      </c>
      <c r="R16539" s="9">
        <v>0.197825355888611</v>
      </c>
      <c r="S16539" s="9">
        <v>0.18977785302473901</v>
      </c>
      <c r="T16539" s="9">
        <v>0.23892668675701301</v>
      </c>
    </row>
    <row r="16540" spans="1:20" x14ac:dyDescent="0.35">
      <c r="A16540">
        <f t="shared" si="504"/>
        <v>16540</v>
      </c>
      <c r="B16540" s="3" t="s">
        <v>1038</v>
      </c>
      <c r="C16540" s="3" t="s">
        <v>95</v>
      </c>
      <c r="D16540" s="3" t="s">
        <v>39</v>
      </c>
      <c r="E16540">
        <v>2023</v>
      </c>
      <c r="F16540" s="3" t="str">
        <f t="shared" si="503"/>
        <v>RCSpillWANETA2023</v>
      </c>
      <c r="G16540" s="9">
        <v>0.111489803878024</v>
      </c>
      <c r="H16540" s="9">
        <v>3.6795654947916603E-2</v>
      </c>
      <c r="I16540" s="9">
        <v>8.8210675160416599E-2</v>
      </c>
      <c r="J16540" s="9">
        <v>0.47270916983198902</v>
      </c>
      <c r="K16540" s="9">
        <v>0.21666540781249899</v>
      </c>
      <c r="L16540" s="9">
        <v>0.67484486257237897</v>
      </c>
      <c r="M16540" s="9">
        <v>0.22783305484722199</v>
      </c>
      <c r="N16540" s="9">
        <v>0.78572472988333297</v>
      </c>
      <c r="O16540" s="9">
        <v>3.0776927021340699</v>
      </c>
      <c r="P16540" s="9">
        <v>3.8367785874371498</v>
      </c>
      <c r="Q16540" s="9">
        <v>0.56623714954549698</v>
      </c>
      <c r="R16540" s="9">
        <v>1.94542296913611</v>
      </c>
      <c r="S16540" s="9">
        <v>0</v>
      </c>
      <c r="T16540" s="9">
        <v>1.3013454878472202E-2</v>
      </c>
    </row>
    <row r="16541" spans="1:20" x14ac:dyDescent="0.35">
      <c r="A16541">
        <f t="shared" si="504"/>
        <v>16541</v>
      </c>
      <c r="B16541" s="3" t="s">
        <v>1038</v>
      </c>
      <c r="C16541" s="3" t="s">
        <v>95</v>
      </c>
      <c r="D16541" s="3" t="s">
        <v>39</v>
      </c>
      <c r="E16541">
        <v>2024</v>
      </c>
      <c r="F16541" s="3" t="str">
        <f t="shared" si="503"/>
        <v>RCSpillWANETA2024</v>
      </c>
      <c r="G16541" s="9">
        <v>0.255042433267473</v>
      </c>
      <c r="H16541" s="9">
        <v>0</v>
      </c>
      <c r="I16541" s="9">
        <v>5.1262027784722199E-2</v>
      </c>
      <c r="J16541" s="9">
        <v>2.43726614899193E-2</v>
      </c>
      <c r="K16541" s="9">
        <v>3.4864418437499998E-3</v>
      </c>
      <c r="L16541" s="9">
        <v>0.17734308226344001</v>
      </c>
      <c r="M16541" s="9">
        <v>1.14195529559125</v>
      </c>
      <c r="N16541" s="9">
        <v>0.29252751565138801</v>
      </c>
      <c r="O16541" s="9">
        <v>9.35110994188131</v>
      </c>
      <c r="P16541" s="9">
        <v>4.3419798248497203</v>
      </c>
      <c r="Q16541" s="9">
        <v>0.32263162190188099</v>
      </c>
      <c r="R16541" s="9">
        <v>7.2821491944444396E-3</v>
      </c>
      <c r="S16541" s="9">
        <v>9.3881497162760397E-2</v>
      </c>
      <c r="T16541" s="9">
        <v>0.517702742017222</v>
      </c>
    </row>
    <row r="16542" spans="1:20" x14ac:dyDescent="0.35">
      <c r="A16542">
        <f t="shared" si="504"/>
        <v>16542</v>
      </c>
      <c r="B16542" s="3" t="s">
        <v>1038</v>
      </c>
      <c r="C16542" s="3" t="s">
        <v>95</v>
      </c>
      <c r="D16542" s="3" t="s">
        <v>39</v>
      </c>
      <c r="E16542">
        <v>2025</v>
      </c>
      <c r="F16542" s="3" t="str">
        <f t="shared" si="503"/>
        <v>RCSpillWANETA2025</v>
      </c>
      <c r="G16542" s="9">
        <v>0.52743078285954215</v>
      </c>
      <c r="H16542" s="9">
        <v>3.32881642430555E-3</v>
      </c>
      <c r="I16542" s="9">
        <v>7.0314168145277703E-2</v>
      </c>
      <c r="J16542" s="9">
        <v>0.20447486198360201</v>
      </c>
      <c r="K16542" s="9">
        <v>2.6556861396562499</v>
      </c>
      <c r="L16542" s="9">
        <v>0.162230274838709</v>
      </c>
      <c r="M16542" s="9">
        <v>5.4505966568472202</v>
      </c>
      <c r="N16542" s="9">
        <v>5.7171904158638798</v>
      </c>
      <c r="O16542" s="9">
        <v>16.774367760603401</v>
      </c>
      <c r="P16542" s="9">
        <v>14.422177370391401</v>
      </c>
      <c r="Q16542" s="9">
        <v>0.60157007523064498</v>
      </c>
      <c r="R16542" s="9">
        <v>0</v>
      </c>
      <c r="S16542" s="9">
        <v>0.22110985994635399</v>
      </c>
      <c r="T16542" s="9">
        <v>0.146873785211805</v>
      </c>
    </row>
    <row r="16543" spans="1:20" x14ac:dyDescent="0.35">
      <c r="A16543">
        <f t="shared" si="504"/>
        <v>16543</v>
      </c>
      <c r="B16543" s="3" t="s">
        <v>1038</v>
      </c>
      <c r="C16543" s="3" t="s">
        <v>95</v>
      </c>
      <c r="D16543" s="3" t="s">
        <v>39</v>
      </c>
      <c r="E16543">
        <v>2026</v>
      </c>
      <c r="F16543" s="3" t="str">
        <f t="shared" si="503"/>
        <v>RCSpillWANETA2026</v>
      </c>
      <c r="G16543" s="9">
        <v>4.8110469401881698E-2</v>
      </c>
      <c r="H16543" s="9">
        <v>0.353212429072222</v>
      </c>
      <c r="I16543" s="9">
        <v>2.4510551834513801</v>
      </c>
      <c r="J16543" s="9">
        <v>8.4714027078239198</v>
      </c>
      <c r="K16543" s="9">
        <v>8.1545432104479101</v>
      </c>
      <c r="L16543" s="9">
        <v>7.3627892248655902E-2</v>
      </c>
      <c r="M16543" s="9">
        <v>11.3499585682875</v>
      </c>
      <c r="N16543" s="9">
        <v>12.5479123110152</v>
      </c>
      <c r="O16543" s="9">
        <v>15.5573298656068</v>
      </c>
      <c r="P16543" s="9">
        <v>16.834847988806398</v>
      </c>
      <c r="Q16543" s="9">
        <v>2.3200265186743199</v>
      </c>
      <c r="R16543" s="9">
        <v>1.52063955226944</v>
      </c>
      <c r="S16543" s="9">
        <v>1.02577902360937</v>
      </c>
      <c r="T16543" s="9">
        <v>0.58386379700395796</v>
      </c>
    </row>
    <row r="16544" spans="1:20" x14ac:dyDescent="0.35">
      <c r="A16544">
        <f t="shared" si="504"/>
        <v>16544</v>
      </c>
      <c r="B16544" s="3" t="s">
        <v>1038</v>
      </c>
      <c r="C16544" s="3" t="s">
        <v>95</v>
      </c>
      <c r="D16544" s="3" t="s">
        <v>39</v>
      </c>
      <c r="E16544">
        <v>2027</v>
      </c>
      <c r="F16544" s="3" t="str">
        <f t="shared" si="503"/>
        <v>RCSpillWANETA2027</v>
      </c>
      <c r="G16544" s="9">
        <v>0.47638863351135702</v>
      </c>
      <c r="H16544" s="9">
        <v>0.59314767642374999</v>
      </c>
      <c r="I16544" s="9">
        <v>0.239602465768263</v>
      </c>
      <c r="J16544" s="9">
        <v>2.7393142997311801E-2</v>
      </c>
      <c r="K16544" s="9">
        <v>0.15144701797760399</v>
      </c>
      <c r="L16544" s="9">
        <v>0.56580920721706895</v>
      </c>
      <c r="M16544" s="9">
        <v>0.25071479118281897</v>
      </c>
      <c r="N16544" s="9">
        <v>7.3915266162499896E-2</v>
      </c>
      <c r="O16544" s="9">
        <v>12.5703730893516</v>
      </c>
      <c r="P16544" s="9">
        <v>1.7075093897798601</v>
      </c>
      <c r="Q16544" s="9">
        <v>0.121031527321297</v>
      </c>
      <c r="R16544" s="9">
        <v>3.7696329688888801E-2</v>
      </c>
      <c r="S16544" s="9">
        <v>0</v>
      </c>
      <c r="T16544" s="9">
        <v>0.47948958417013798</v>
      </c>
    </row>
    <row r="16545" spans="1:20" x14ac:dyDescent="0.35">
      <c r="A16545">
        <f t="shared" si="504"/>
        <v>16545</v>
      </c>
      <c r="B16545" s="3" t="s">
        <v>1038</v>
      </c>
      <c r="C16545" s="3" t="s">
        <v>95</v>
      </c>
      <c r="D16545" s="3" t="s">
        <v>39</v>
      </c>
      <c r="E16545">
        <v>2028</v>
      </c>
      <c r="F16545" s="3" t="str">
        <f t="shared" si="503"/>
        <v>RCSpillWANETA2028</v>
      </c>
      <c r="G16545" s="9">
        <v>0.12589307646774101</v>
      </c>
      <c r="H16545" s="9">
        <v>0.27303994477423599</v>
      </c>
      <c r="I16545" s="9">
        <v>0.31380543833090202</v>
      </c>
      <c r="J16545" s="9">
        <v>5.5807117333333302E-3</v>
      </c>
      <c r="K16545" s="9">
        <v>0.21664905885937397</v>
      </c>
      <c r="L16545" s="9">
        <v>0.213221508405913</v>
      </c>
      <c r="M16545" s="9">
        <v>0.89832995249861103</v>
      </c>
      <c r="N16545" s="9">
        <v>0.30588325626250001</v>
      </c>
      <c r="O16545" s="9">
        <v>16.022882774884302</v>
      </c>
      <c r="P16545" s="9">
        <v>21.453876822194399</v>
      </c>
      <c r="Q16545" s="9">
        <v>0.96019331449529499</v>
      </c>
      <c r="R16545" s="9">
        <v>0.43013682752638799</v>
      </c>
      <c r="S16545" s="9">
        <v>6.94419243091145E-2</v>
      </c>
      <c r="T16545" s="9">
        <v>1.0666104154465199</v>
      </c>
    </row>
    <row r="16546" spans="1:20" x14ac:dyDescent="0.35">
      <c r="A16546">
        <f t="shared" si="504"/>
        <v>16546</v>
      </c>
      <c r="B16546" s="3" t="s">
        <v>1038</v>
      </c>
      <c r="C16546" s="3" t="s">
        <v>95</v>
      </c>
      <c r="D16546" s="3" t="s">
        <v>39</v>
      </c>
      <c r="E16546">
        <v>2029</v>
      </c>
      <c r="F16546" s="3" t="str">
        <f t="shared" si="503"/>
        <v>RCSpillWANETA2029</v>
      </c>
      <c r="G16546" s="9">
        <v>0.13830061723991899</v>
      </c>
      <c r="H16546" s="9">
        <v>0.40324972284722199</v>
      </c>
      <c r="I16546" s="9">
        <v>0.253659844063645</v>
      </c>
      <c r="J16546" s="9">
        <v>0</v>
      </c>
      <c r="K16546" s="9">
        <v>1.850506E-2</v>
      </c>
      <c r="L16546" s="9">
        <v>0</v>
      </c>
      <c r="M16546" s="9">
        <v>0.92366523465708295</v>
      </c>
      <c r="N16546" s="9">
        <v>0.92422190990694397</v>
      </c>
      <c r="O16546" s="9">
        <v>15.1905211105873</v>
      </c>
      <c r="P16546" s="9">
        <v>3.1090010952782601</v>
      </c>
      <c r="Q16546" s="9">
        <v>0.37736713783736497</v>
      </c>
      <c r="R16546" s="9">
        <v>0</v>
      </c>
      <c r="S16546" s="9">
        <v>0.127992320039062</v>
      </c>
      <c r="T16546" s="9">
        <v>0.71906315491111095</v>
      </c>
    </row>
    <row r="16547" spans="1:20" x14ac:dyDescent="0.35">
      <c r="A16547">
        <f t="shared" si="504"/>
        <v>16547</v>
      </c>
      <c r="B16547" s="3" t="s">
        <v>1038</v>
      </c>
      <c r="C16547" s="3" t="s">
        <v>77</v>
      </c>
      <c r="D16547" s="3" t="s">
        <v>39</v>
      </c>
      <c r="E16547">
        <v>2020</v>
      </c>
      <c r="F16547" s="3" t="str">
        <f t="shared" si="503"/>
        <v>RCGenWANETA2020</v>
      </c>
      <c r="G16547" s="9">
        <v>403.93998644623599</v>
      </c>
      <c r="H16547" s="9">
        <v>410.23308930555498</v>
      </c>
      <c r="I16547" s="9">
        <v>497.29187458333303</v>
      </c>
      <c r="J16547" s="9">
        <v>406.22726372311803</v>
      </c>
      <c r="K16547" s="9">
        <v>259.32125199404697</v>
      </c>
      <c r="L16547" s="9">
        <v>193.668741626344</v>
      </c>
      <c r="M16547" s="9">
        <v>496.19147113888801</v>
      </c>
      <c r="N16547" s="9">
        <v>717.093267138888</v>
      </c>
      <c r="O16547" s="9">
        <v>785.40864596774099</v>
      </c>
      <c r="P16547" s="9">
        <v>739.16003395833297</v>
      </c>
      <c r="Q16547" s="9">
        <v>559.57757411290299</v>
      </c>
      <c r="R16547" s="9">
        <v>262.47029369444402</v>
      </c>
      <c r="S16547" s="9">
        <v>211.20912822135401</v>
      </c>
      <c r="T16547" s="9">
        <v>372.29443711111099</v>
      </c>
    </row>
    <row r="16548" spans="1:20" x14ac:dyDescent="0.35">
      <c r="A16548">
        <f t="shared" si="504"/>
        <v>16548</v>
      </c>
      <c r="B16548" s="3" t="s">
        <v>1038</v>
      </c>
      <c r="C16548" s="3" t="s">
        <v>77</v>
      </c>
      <c r="D16548" s="3" t="s">
        <v>39</v>
      </c>
      <c r="E16548">
        <v>2021</v>
      </c>
      <c r="F16548" s="3" t="str">
        <f t="shared" si="503"/>
        <v>RCGenWANETA2021</v>
      </c>
      <c r="G16548" s="9">
        <v>377.34825456720398</v>
      </c>
      <c r="H16548" s="9">
        <v>333.26735662499999</v>
      </c>
      <c r="I16548" s="9">
        <v>384.348100049999</v>
      </c>
      <c r="J16548" s="9">
        <v>366.18378376343998</v>
      </c>
      <c r="K16548" s="9">
        <v>347.47844135416602</v>
      </c>
      <c r="L16548" s="9">
        <v>350.52157463978398</v>
      </c>
      <c r="M16548" s="9">
        <v>680.82272666666597</v>
      </c>
      <c r="N16548" s="9">
        <v>546.05216063888804</v>
      </c>
      <c r="O16548" s="9">
        <v>642.19076592741897</v>
      </c>
      <c r="P16548" s="9">
        <v>721.55614562499898</v>
      </c>
      <c r="Q16548" s="9">
        <v>529.99701167741898</v>
      </c>
      <c r="R16548" s="9">
        <v>395.19810502777699</v>
      </c>
      <c r="S16548" s="9">
        <v>525.76556872007802</v>
      </c>
      <c r="T16548" s="9">
        <v>374.59260674444403</v>
      </c>
    </row>
    <row r="16549" spans="1:20" x14ac:dyDescent="0.35">
      <c r="A16549">
        <f t="shared" si="504"/>
        <v>16549</v>
      </c>
      <c r="B16549" s="3" t="s">
        <v>1038</v>
      </c>
      <c r="C16549" s="3" t="s">
        <v>77</v>
      </c>
      <c r="D16549" s="3" t="s">
        <v>39</v>
      </c>
      <c r="E16549">
        <v>2022</v>
      </c>
      <c r="F16549" s="3" t="str">
        <f t="shared" si="503"/>
        <v>RCGenWANETA2022</v>
      </c>
      <c r="G16549" s="9">
        <v>433.04928194892398</v>
      </c>
      <c r="H16549" s="9">
        <v>307.94899276388799</v>
      </c>
      <c r="I16549" s="9">
        <v>249.642624818055</v>
      </c>
      <c r="J16549" s="9">
        <v>456.21804233870898</v>
      </c>
      <c r="K16549" s="9">
        <v>555.12696409226101</v>
      </c>
      <c r="L16549" s="9">
        <v>455.02626495967701</v>
      </c>
      <c r="M16549" s="9">
        <v>628.37275999999997</v>
      </c>
      <c r="N16549" s="9">
        <v>535.48639621666598</v>
      </c>
      <c r="O16549" s="9">
        <v>759.59897540322504</v>
      </c>
      <c r="P16549" s="9">
        <v>462.24706441666598</v>
      </c>
      <c r="Q16549" s="9">
        <v>341.57344717741898</v>
      </c>
      <c r="R16549" s="9">
        <v>167.897440841666</v>
      </c>
      <c r="S16549" s="9">
        <v>178.28834044270801</v>
      </c>
      <c r="T16549" s="9">
        <v>187.50303699583301</v>
      </c>
    </row>
    <row r="16550" spans="1:20" x14ac:dyDescent="0.35">
      <c r="A16550">
        <f t="shared" si="504"/>
        <v>16550</v>
      </c>
      <c r="B16550" s="3" t="s">
        <v>1038</v>
      </c>
      <c r="C16550" s="3" t="s">
        <v>77</v>
      </c>
      <c r="D16550" s="3" t="s">
        <v>39</v>
      </c>
      <c r="E16550">
        <v>2023</v>
      </c>
      <c r="F16550" s="3" t="str">
        <f t="shared" si="503"/>
        <v>RCGenWANETA2023</v>
      </c>
      <c r="G16550" s="9">
        <v>315.189942311827</v>
      </c>
      <c r="H16550" s="9">
        <v>142.61743341666599</v>
      </c>
      <c r="I16550" s="9">
        <v>259.73546851069398</v>
      </c>
      <c r="J16550" s="9">
        <v>444.88322084677401</v>
      </c>
      <c r="K16550" s="9">
        <v>303.51325099702302</v>
      </c>
      <c r="L16550" s="9">
        <v>395.07651739247302</v>
      </c>
      <c r="M16550" s="9">
        <v>354.58212127777699</v>
      </c>
      <c r="N16550" s="9">
        <v>513.07939211111102</v>
      </c>
      <c r="O16550" s="9">
        <v>626.23259791599401</v>
      </c>
      <c r="P16550" s="9">
        <v>652.29146290138794</v>
      </c>
      <c r="Q16550" s="9">
        <v>500.98575611559102</v>
      </c>
      <c r="R16550" s="9">
        <v>245.65809524999901</v>
      </c>
      <c r="S16550" s="9">
        <v>226.8328894375</v>
      </c>
      <c r="T16550" s="9">
        <v>281.980494305555</v>
      </c>
    </row>
    <row r="16551" spans="1:20" x14ac:dyDescent="0.35">
      <c r="A16551">
        <f t="shared" si="504"/>
        <v>16551</v>
      </c>
      <c r="B16551" s="3" t="s">
        <v>1038</v>
      </c>
      <c r="C16551" s="3" t="s">
        <v>77</v>
      </c>
      <c r="D16551" s="3" t="s">
        <v>39</v>
      </c>
      <c r="E16551">
        <v>2024</v>
      </c>
      <c r="F16551" s="3" t="str">
        <f t="shared" si="503"/>
        <v>RCGenWANETA2024</v>
      </c>
      <c r="G16551" s="9">
        <v>383.77569187365498</v>
      </c>
      <c r="H16551" s="9">
        <v>393.70790749999998</v>
      </c>
      <c r="I16551" s="9">
        <v>442.66241338888801</v>
      </c>
      <c r="J16551" s="9">
        <v>463.03222393951597</v>
      </c>
      <c r="K16551" s="9">
        <v>354.405116891369</v>
      </c>
      <c r="L16551" s="9">
        <v>354.33986858870901</v>
      </c>
      <c r="M16551" s="9">
        <v>447.63682311111103</v>
      </c>
      <c r="N16551" s="9">
        <v>261.21098254722199</v>
      </c>
      <c r="O16551" s="9">
        <v>671.08676884408601</v>
      </c>
      <c r="P16551" s="9">
        <v>502.39482643055499</v>
      </c>
      <c r="Q16551" s="9">
        <v>332.86799889784902</v>
      </c>
      <c r="R16551" s="9">
        <v>233.62827769444399</v>
      </c>
      <c r="S16551" s="9">
        <v>158.55866143229099</v>
      </c>
      <c r="T16551" s="9">
        <v>339.26602459722199</v>
      </c>
    </row>
    <row r="16552" spans="1:20" x14ac:dyDescent="0.35">
      <c r="A16552">
        <f t="shared" si="504"/>
        <v>16552</v>
      </c>
      <c r="B16552" s="3" t="s">
        <v>1038</v>
      </c>
      <c r="C16552" s="3" t="s">
        <v>77</v>
      </c>
      <c r="D16552" s="3" t="s">
        <v>39</v>
      </c>
      <c r="E16552">
        <v>2025</v>
      </c>
      <c r="F16552" s="3" t="str">
        <f t="shared" si="503"/>
        <v>RCGenWANETA2025</v>
      </c>
      <c r="G16552" s="9">
        <v>354.73002200268797</v>
      </c>
      <c r="H16552" s="9">
        <v>251.706615191666</v>
      </c>
      <c r="I16552" s="9">
        <v>341.11072735694398</v>
      </c>
      <c r="J16552" s="9">
        <v>530.83191643951602</v>
      </c>
      <c r="K16552" s="9">
        <v>525.59179096726098</v>
      </c>
      <c r="L16552" s="9">
        <v>445.24158361559103</v>
      </c>
      <c r="M16552" s="9">
        <v>569.99695916666599</v>
      </c>
      <c r="N16552" s="9">
        <v>678.14049694444395</v>
      </c>
      <c r="O16552" s="9">
        <v>778.01977241935401</v>
      </c>
      <c r="P16552" s="9">
        <v>725.64677097222204</v>
      </c>
      <c r="Q16552" s="9">
        <v>365.90233801075198</v>
      </c>
      <c r="R16552" s="9">
        <v>261.79734797222198</v>
      </c>
      <c r="S16552" s="9">
        <v>248.601525755208</v>
      </c>
      <c r="T16552" s="9">
        <v>257.514107958333</v>
      </c>
    </row>
    <row r="16553" spans="1:20" x14ac:dyDescent="0.35">
      <c r="A16553">
        <f t="shared" si="504"/>
        <v>16553</v>
      </c>
      <c r="B16553" s="3" t="s">
        <v>1038</v>
      </c>
      <c r="C16553" s="3" t="s">
        <v>77</v>
      </c>
      <c r="D16553" s="3" t="s">
        <v>39</v>
      </c>
      <c r="E16553">
        <v>2026</v>
      </c>
      <c r="F16553" s="3" t="str">
        <f t="shared" si="503"/>
        <v>RCGenWANETA2026</v>
      </c>
      <c r="G16553" s="9">
        <v>343.950580591397</v>
      </c>
      <c r="H16553" s="9">
        <v>458.157060426388</v>
      </c>
      <c r="I16553" s="9">
        <v>569.04192230555498</v>
      </c>
      <c r="J16553" s="9">
        <v>500.28468403225799</v>
      </c>
      <c r="K16553" s="9">
        <v>435.98481305059499</v>
      </c>
      <c r="L16553" s="9">
        <v>401.97761269085998</v>
      </c>
      <c r="M16553" s="9">
        <v>343.18716708333301</v>
      </c>
      <c r="N16553" s="9">
        <v>477.05934427777697</v>
      </c>
      <c r="O16553" s="9">
        <v>662.32370179783595</v>
      </c>
      <c r="P16553" s="9">
        <v>557.43607430555505</v>
      </c>
      <c r="Q16553" s="9">
        <v>462.29001790322502</v>
      </c>
      <c r="R16553" s="9">
        <v>251.605135283333</v>
      </c>
      <c r="S16553" s="9">
        <v>169.79570276301999</v>
      </c>
      <c r="T16553" s="9">
        <v>224.830638019444</v>
      </c>
    </row>
    <row r="16554" spans="1:20" x14ac:dyDescent="0.35">
      <c r="A16554">
        <f t="shared" si="504"/>
        <v>16554</v>
      </c>
      <c r="B16554" s="3" t="s">
        <v>1038</v>
      </c>
      <c r="C16554" s="3" t="s">
        <v>77</v>
      </c>
      <c r="D16554" s="3" t="s">
        <v>39</v>
      </c>
      <c r="E16554">
        <v>2027</v>
      </c>
      <c r="F16554" s="3" t="str">
        <f t="shared" si="503"/>
        <v>RCGenWANETA2027</v>
      </c>
      <c r="G16554" s="9">
        <v>355.57779399193498</v>
      </c>
      <c r="H16554" s="9">
        <v>177.55871073611101</v>
      </c>
      <c r="I16554" s="9">
        <v>231.506384138888</v>
      </c>
      <c r="J16554" s="9">
        <v>218.97736839784901</v>
      </c>
      <c r="K16554" s="9">
        <v>205.08613008928501</v>
      </c>
      <c r="L16554" s="9">
        <v>187.46306009408599</v>
      </c>
      <c r="M16554" s="9">
        <v>448.36715827777698</v>
      </c>
      <c r="N16554" s="9">
        <v>437.26187263888801</v>
      </c>
      <c r="O16554" s="9">
        <v>699.472094086021</v>
      </c>
      <c r="P16554" s="9">
        <v>560.83750569861104</v>
      </c>
      <c r="Q16554" s="9">
        <v>301.10991276881703</v>
      </c>
      <c r="R16554" s="9">
        <v>224.507334377777</v>
      </c>
      <c r="S16554" s="9">
        <v>198.012995989583</v>
      </c>
      <c r="T16554" s="9">
        <v>288.6566288125</v>
      </c>
    </row>
    <row r="16555" spans="1:20" x14ac:dyDescent="0.35">
      <c r="A16555">
        <f t="shared" si="504"/>
        <v>16555</v>
      </c>
      <c r="B16555" s="3" t="s">
        <v>1038</v>
      </c>
      <c r="C16555" s="3" t="s">
        <v>77</v>
      </c>
      <c r="D16555" s="3" t="s">
        <v>39</v>
      </c>
      <c r="E16555">
        <v>2028</v>
      </c>
      <c r="F16555" s="3" t="str">
        <f t="shared" si="503"/>
        <v>RCGenWANETA2028</v>
      </c>
      <c r="G16555" s="9">
        <v>338.03043247311803</v>
      </c>
      <c r="H16555" s="9">
        <v>153.66285227749901</v>
      </c>
      <c r="I16555" s="9">
        <v>226.86660690277699</v>
      </c>
      <c r="J16555" s="9">
        <v>237.464187755376</v>
      </c>
      <c r="K16555" s="9">
        <v>269.01442706249998</v>
      </c>
      <c r="L16555" s="9">
        <v>302.80999774193498</v>
      </c>
      <c r="M16555" s="9">
        <v>297.01640080555501</v>
      </c>
      <c r="N16555" s="9">
        <v>459.44248805555497</v>
      </c>
      <c r="O16555" s="9">
        <v>702.85961478494596</v>
      </c>
      <c r="P16555" s="9">
        <v>734.03439220833297</v>
      </c>
      <c r="Q16555" s="9">
        <v>518.86271702956901</v>
      </c>
      <c r="R16555" s="9">
        <v>273.64041308333299</v>
      </c>
      <c r="S16555" s="9">
        <v>189.87931015624901</v>
      </c>
      <c r="T16555" s="9">
        <v>243.07822962500001</v>
      </c>
    </row>
    <row r="16556" spans="1:20" x14ac:dyDescent="0.35">
      <c r="A16556">
        <f t="shared" si="504"/>
        <v>16556</v>
      </c>
      <c r="B16556" s="3" t="s">
        <v>1038</v>
      </c>
      <c r="C16556" s="3" t="s">
        <v>77</v>
      </c>
      <c r="D16556" s="3" t="s">
        <v>39</v>
      </c>
      <c r="E16556">
        <v>2029</v>
      </c>
      <c r="F16556" s="3" t="str">
        <f t="shared" si="503"/>
        <v>RCGenWANETA2029</v>
      </c>
      <c r="G16556" s="9">
        <v>397.19260614247298</v>
      </c>
      <c r="H16556" s="9">
        <v>266.01518722222198</v>
      </c>
      <c r="I16556" s="9">
        <v>281.87152284722202</v>
      </c>
      <c r="J16556" s="9">
        <v>315.862260766129</v>
      </c>
      <c r="K16556" s="9">
        <v>193.153423586309</v>
      </c>
      <c r="L16556" s="9">
        <v>329.73491629166602</v>
      </c>
      <c r="M16556" s="9">
        <v>596.01231466666604</v>
      </c>
      <c r="N16556" s="9">
        <v>599.38030088888797</v>
      </c>
      <c r="O16556" s="9">
        <v>448.30238869623599</v>
      </c>
      <c r="P16556" s="9">
        <v>425.18392237499899</v>
      </c>
      <c r="Q16556" s="9">
        <v>288.69967222446201</v>
      </c>
      <c r="R16556" s="9">
        <v>141.44035789722199</v>
      </c>
      <c r="S16556" s="9">
        <v>182.550559557291</v>
      </c>
      <c r="T16556" s="9">
        <v>240.47406788888799</v>
      </c>
    </row>
    <row r="16557" spans="1:20" x14ac:dyDescent="0.35">
      <c r="A16557">
        <f t="shared" si="504"/>
        <v>16557</v>
      </c>
      <c r="B16557" s="3" t="s">
        <v>1038</v>
      </c>
      <c r="C16557" s="3" t="s">
        <v>75</v>
      </c>
      <c r="D16557" s="3" t="s">
        <v>49</v>
      </c>
      <c r="E16557">
        <v>2020</v>
      </c>
      <c r="F16557" s="3" t="str">
        <f t="shared" si="503"/>
        <v>RCElevWELLS2020</v>
      </c>
      <c r="G16557" s="9">
        <v>771.00068083999997</v>
      </c>
      <c r="H16557" s="9">
        <v>776.00396183999999</v>
      </c>
      <c r="I16557" s="9">
        <v>781.00068116</v>
      </c>
      <c r="J16557" s="9">
        <v>781.00068116</v>
      </c>
      <c r="K16557" s="9">
        <v>779.81957876000001</v>
      </c>
      <c r="L16557" s="9">
        <v>777.18178339999997</v>
      </c>
      <c r="M16557" s="9">
        <v>771.00068083999997</v>
      </c>
      <c r="N16557" s="9">
        <v>775.82351563999998</v>
      </c>
      <c r="O16557" s="9">
        <v>772.18506407999996</v>
      </c>
      <c r="P16557" s="9">
        <v>781.00068116</v>
      </c>
      <c r="Q16557" s="9">
        <v>777.51970991999997</v>
      </c>
      <c r="R16557" s="9">
        <v>781.00068116</v>
      </c>
      <c r="S16557" s="9">
        <v>771.27299056000004</v>
      </c>
      <c r="T16557" s="9">
        <v>771.00068083999997</v>
      </c>
    </row>
    <row r="16558" spans="1:20" x14ac:dyDescent="0.35">
      <c r="A16558">
        <f t="shared" si="504"/>
        <v>16558</v>
      </c>
      <c r="B16558" s="3" t="s">
        <v>1038</v>
      </c>
      <c r="C16558" s="3" t="s">
        <v>75</v>
      </c>
      <c r="D16558" s="3" t="s">
        <v>49</v>
      </c>
      <c r="E16558">
        <v>2021</v>
      </c>
      <c r="F16558" s="3" t="str">
        <f t="shared" si="503"/>
        <v>RCElevWELLS2021</v>
      </c>
      <c r="G16558" s="9">
        <v>781.00068116</v>
      </c>
      <c r="H16558" s="9">
        <v>772.28677012000003</v>
      </c>
      <c r="I16558" s="9">
        <v>771.00068083999997</v>
      </c>
      <c r="J16558" s="9">
        <v>776.73230832000002</v>
      </c>
      <c r="K16558" s="9">
        <v>774.00921112000003</v>
      </c>
      <c r="L16558" s="9">
        <v>780.16078612000001</v>
      </c>
      <c r="M16558" s="9">
        <v>771.00068083999997</v>
      </c>
      <c r="N16558" s="9">
        <v>781.00068116</v>
      </c>
      <c r="O16558" s="9">
        <v>781.00068116</v>
      </c>
      <c r="P16558" s="9">
        <v>781.00068116</v>
      </c>
      <c r="Q16558" s="9">
        <v>781.00068116</v>
      </c>
      <c r="R16558" s="9">
        <v>779.79989372</v>
      </c>
      <c r="S16558" s="9">
        <v>778.26774144000001</v>
      </c>
      <c r="T16558" s="9">
        <v>771.00068083999997</v>
      </c>
    </row>
    <row r="16559" spans="1:20" x14ac:dyDescent="0.35">
      <c r="A16559">
        <f t="shared" si="504"/>
        <v>16559</v>
      </c>
      <c r="B16559" s="3" t="s">
        <v>1038</v>
      </c>
      <c r="C16559" s="3" t="s">
        <v>75</v>
      </c>
      <c r="D16559" s="3" t="s">
        <v>49</v>
      </c>
      <c r="E16559">
        <v>2022</v>
      </c>
      <c r="F16559" s="3" t="str">
        <f t="shared" si="503"/>
        <v>RCElevWELLS2022</v>
      </c>
      <c r="G16559" s="9">
        <v>771.00068083999997</v>
      </c>
      <c r="H16559" s="9">
        <v>771.00068083999997</v>
      </c>
      <c r="I16559" s="9">
        <v>771.00068083999997</v>
      </c>
      <c r="J16559" s="9">
        <v>781.00068116</v>
      </c>
      <c r="K16559" s="9">
        <v>781.00068116</v>
      </c>
      <c r="L16559" s="9">
        <v>773.90422423999996</v>
      </c>
      <c r="M16559" s="9">
        <v>771.22049712</v>
      </c>
      <c r="N16559" s="9">
        <v>774.11091715999999</v>
      </c>
      <c r="O16559" s="9">
        <v>771.88978847999999</v>
      </c>
      <c r="P16559" s="9">
        <v>779.62929004</v>
      </c>
      <c r="Q16559" s="9">
        <v>771.00068083999997</v>
      </c>
      <c r="R16559" s="9">
        <v>771.00068083999997</v>
      </c>
      <c r="S16559" s="9">
        <v>771.67325303999996</v>
      </c>
      <c r="T16559" s="9">
        <v>771.00068083999997</v>
      </c>
    </row>
    <row r="16560" spans="1:20" x14ac:dyDescent="0.35">
      <c r="A16560">
        <f t="shared" si="504"/>
        <v>16560</v>
      </c>
      <c r="B16560" s="3" t="s">
        <v>1038</v>
      </c>
      <c r="C16560" s="3" t="s">
        <v>75</v>
      </c>
      <c r="D16560" s="3" t="s">
        <v>49</v>
      </c>
      <c r="E16560">
        <v>2023</v>
      </c>
      <c r="F16560" s="3" t="str">
        <f t="shared" si="503"/>
        <v>RCElevWELLS2023</v>
      </c>
      <c r="G16560" s="9">
        <v>779.22902755999996</v>
      </c>
      <c r="H16560" s="9">
        <v>779.53414568000005</v>
      </c>
      <c r="I16560" s="9">
        <v>781.00068116</v>
      </c>
      <c r="J16560" s="9">
        <v>777.86091727999997</v>
      </c>
      <c r="K16560" s="9">
        <v>781.00068116</v>
      </c>
      <c r="L16560" s="9">
        <v>775.94818755999995</v>
      </c>
      <c r="M16560" s="9">
        <v>781.00068116</v>
      </c>
      <c r="N16560" s="9">
        <v>775.82023479999998</v>
      </c>
      <c r="O16560" s="9">
        <v>771.00068083999997</v>
      </c>
      <c r="P16560" s="9">
        <v>771.00068083999997</v>
      </c>
      <c r="Q16560" s="9">
        <v>771.39766248000001</v>
      </c>
      <c r="R16560" s="9">
        <v>771.00068083999997</v>
      </c>
      <c r="S16560" s="9">
        <v>771.00068083999997</v>
      </c>
      <c r="T16560" s="9">
        <v>771.00068083999997</v>
      </c>
    </row>
    <row r="16561" spans="1:20" x14ac:dyDescent="0.35">
      <c r="A16561">
        <f t="shared" si="504"/>
        <v>16561</v>
      </c>
      <c r="B16561" s="3" t="s">
        <v>1038</v>
      </c>
      <c r="C16561" s="3" t="s">
        <v>75</v>
      </c>
      <c r="D16561" s="3" t="s">
        <v>49</v>
      </c>
      <c r="E16561">
        <v>2024</v>
      </c>
      <c r="F16561" s="3" t="str">
        <f t="shared" si="503"/>
        <v>RCElevWELLS2024</v>
      </c>
      <c r="G16561" s="9">
        <v>771.00068083999997</v>
      </c>
      <c r="H16561" s="9">
        <v>781.00068116</v>
      </c>
      <c r="I16561" s="9">
        <v>771.00068083999997</v>
      </c>
      <c r="J16561" s="9">
        <v>774.28808251999999</v>
      </c>
      <c r="K16561" s="9">
        <v>781.00068116</v>
      </c>
      <c r="L16561" s="9">
        <v>776.55186212000001</v>
      </c>
      <c r="M16561" s="9">
        <v>771.96852863999902</v>
      </c>
      <c r="N16561" s="9">
        <v>771.00068083999997</v>
      </c>
      <c r="O16561" s="9">
        <v>776.02364688</v>
      </c>
      <c r="P16561" s="9">
        <v>773.29726884000002</v>
      </c>
      <c r="Q16561" s="9">
        <v>776.35173087999999</v>
      </c>
      <c r="R16561" s="9">
        <v>777.14569415999995</v>
      </c>
      <c r="S16561" s="9">
        <v>777.27036608000003</v>
      </c>
      <c r="T16561" s="9">
        <v>771.00068083999997</v>
      </c>
    </row>
    <row r="16562" spans="1:20" x14ac:dyDescent="0.35">
      <c r="A16562">
        <f t="shared" si="504"/>
        <v>16562</v>
      </c>
      <c r="B16562" s="3" t="s">
        <v>1038</v>
      </c>
      <c r="C16562" s="3" t="s">
        <v>75</v>
      </c>
      <c r="D16562" s="3" t="s">
        <v>49</v>
      </c>
      <c r="E16562">
        <v>2025</v>
      </c>
      <c r="F16562" s="3" t="str">
        <f t="shared" si="503"/>
        <v>RCElevWELLS2025</v>
      </c>
      <c r="G16562" s="9">
        <v>778.24149471999999</v>
      </c>
      <c r="H16562" s="9">
        <v>771.51577271999997</v>
      </c>
      <c r="I16562" s="9">
        <v>771.00068083999997</v>
      </c>
      <c r="J16562" s="9">
        <v>774.12404051999999</v>
      </c>
      <c r="K16562" s="9">
        <v>779.41603543999997</v>
      </c>
      <c r="L16562" s="9">
        <v>781.00068116</v>
      </c>
      <c r="M16562" s="9">
        <v>774.79005103999998</v>
      </c>
      <c r="N16562" s="9">
        <v>781.00068116</v>
      </c>
      <c r="O16562" s="9">
        <v>781.00068116</v>
      </c>
      <c r="P16562" s="9">
        <v>775.74477548000004</v>
      </c>
      <c r="Q16562" s="9">
        <v>774.75396179999996</v>
      </c>
      <c r="R16562" s="9">
        <v>775.40356811999902</v>
      </c>
      <c r="S16562" s="9">
        <v>771.26314803999901</v>
      </c>
      <c r="T16562" s="9">
        <v>771.00068083999997</v>
      </c>
    </row>
    <row r="16563" spans="1:20" x14ac:dyDescent="0.35">
      <c r="A16563">
        <f t="shared" si="504"/>
        <v>16563</v>
      </c>
      <c r="B16563" s="3" t="s">
        <v>1038</v>
      </c>
      <c r="C16563" s="3" t="s">
        <v>75</v>
      </c>
      <c r="D16563" s="3" t="s">
        <v>49</v>
      </c>
      <c r="E16563">
        <v>2026</v>
      </c>
      <c r="F16563" s="3" t="str">
        <f t="shared" si="503"/>
        <v>RCElevWELLS2026</v>
      </c>
      <c r="G16563" s="9">
        <v>776.85698023999998</v>
      </c>
      <c r="H16563" s="9">
        <v>775.44949987999996</v>
      </c>
      <c r="I16563" s="9">
        <v>771.00068083999997</v>
      </c>
      <c r="J16563" s="9">
        <v>779.23230839999997</v>
      </c>
      <c r="K16563" s="9">
        <v>781.00068116</v>
      </c>
      <c r="L16563" s="9">
        <v>781.00068116</v>
      </c>
      <c r="M16563" s="9">
        <v>771.00068083999997</v>
      </c>
      <c r="N16563" s="9">
        <v>780.51183600000002</v>
      </c>
      <c r="O16563" s="9">
        <v>778.60894880000001</v>
      </c>
      <c r="P16563" s="9">
        <v>780.48558928</v>
      </c>
      <c r="Q16563" s="9">
        <v>771.00068083999997</v>
      </c>
      <c r="R16563" s="9">
        <v>771.00068083999997</v>
      </c>
      <c r="S16563" s="9">
        <v>771.00068083999997</v>
      </c>
      <c r="T16563" s="9">
        <v>771.00068083999997</v>
      </c>
    </row>
    <row r="16564" spans="1:20" x14ac:dyDescent="0.35">
      <c r="A16564">
        <f t="shared" si="504"/>
        <v>16564</v>
      </c>
      <c r="B16564" s="3" t="s">
        <v>1038</v>
      </c>
      <c r="C16564" s="3" t="s">
        <v>75</v>
      </c>
      <c r="D16564" s="3" t="s">
        <v>49</v>
      </c>
      <c r="E16564">
        <v>2027</v>
      </c>
      <c r="F16564" s="3" t="str">
        <f t="shared" si="503"/>
        <v>RCElevWELLS2027</v>
      </c>
      <c r="G16564" s="9">
        <v>773.39569403999997</v>
      </c>
      <c r="H16564" s="9">
        <v>780.16406696000001</v>
      </c>
      <c r="I16564" s="9">
        <v>774.24215075999996</v>
      </c>
      <c r="J16564" s="9">
        <v>778.19228211999996</v>
      </c>
      <c r="K16564" s="9">
        <v>781.00068116</v>
      </c>
      <c r="L16564" s="9">
        <v>779.38322703999995</v>
      </c>
      <c r="M16564" s="9">
        <v>771.36485407999999</v>
      </c>
      <c r="N16564" s="9">
        <v>771.00068083999997</v>
      </c>
      <c r="O16564" s="9">
        <v>771.00068083999997</v>
      </c>
      <c r="P16564" s="9">
        <v>771.00068083999997</v>
      </c>
      <c r="Q16564" s="9">
        <v>771.00068083999997</v>
      </c>
      <c r="R16564" s="9">
        <v>774.43243947999997</v>
      </c>
      <c r="S16564" s="9">
        <v>771.63716379999903</v>
      </c>
      <c r="T16564" s="9">
        <v>771.00068083999997</v>
      </c>
    </row>
    <row r="16565" spans="1:20" x14ac:dyDescent="0.35">
      <c r="A16565">
        <f t="shared" si="504"/>
        <v>16565</v>
      </c>
      <c r="B16565" s="3" t="s">
        <v>1038</v>
      </c>
      <c r="C16565" s="3" t="s">
        <v>75</v>
      </c>
      <c r="D16565" s="3" t="s">
        <v>49</v>
      </c>
      <c r="E16565">
        <v>2028</v>
      </c>
      <c r="F16565" s="3" t="str">
        <f t="shared" ref="F16565:F16628" si="505">_xlfn.CONCAT(B16565,C16565,D16565,E16565)</f>
        <v>RCElevWELLS2028</v>
      </c>
      <c r="G16565" s="9">
        <v>771.00068083999997</v>
      </c>
      <c r="H16565" s="9">
        <v>777.40159968</v>
      </c>
      <c r="I16565" s="9">
        <v>781.00068116</v>
      </c>
      <c r="J16565" s="9">
        <v>778.42194092</v>
      </c>
      <c r="K16565" s="9">
        <v>781.00068116</v>
      </c>
      <c r="L16565" s="9">
        <v>773.98296440000001</v>
      </c>
      <c r="M16565" s="9">
        <v>772.04726879999998</v>
      </c>
      <c r="N16565" s="9">
        <v>771.00068083999997</v>
      </c>
      <c r="O16565" s="9">
        <v>781.00068116</v>
      </c>
      <c r="P16565" s="9">
        <v>771.08926351999901</v>
      </c>
      <c r="Q16565" s="9">
        <v>771.00068083999997</v>
      </c>
      <c r="R16565" s="9">
        <v>771.00068083999997</v>
      </c>
      <c r="S16565" s="9">
        <v>771.00068083999997</v>
      </c>
      <c r="T16565" s="9">
        <v>771.00068083999997</v>
      </c>
    </row>
    <row r="16566" spans="1:20" x14ac:dyDescent="0.35">
      <c r="A16566">
        <f t="shared" si="504"/>
        <v>16566</v>
      </c>
      <c r="B16566" s="3" t="s">
        <v>1038</v>
      </c>
      <c r="C16566" s="3" t="s">
        <v>75</v>
      </c>
      <c r="D16566" s="3" t="s">
        <v>49</v>
      </c>
      <c r="E16566">
        <v>2029</v>
      </c>
      <c r="F16566" s="3" t="str">
        <f t="shared" si="505"/>
        <v>RCElevWELLS2029</v>
      </c>
      <c r="G16566" s="9">
        <v>780.14766276</v>
      </c>
      <c r="H16566" s="9">
        <v>778.47115351999901</v>
      </c>
      <c r="I16566" s="9">
        <v>771.00068083999997</v>
      </c>
      <c r="J16566" s="9">
        <v>780.81039243999999</v>
      </c>
      <c r="K16566" s="9">
        <v>779.02561548000006</v>
      </c>
      <c r="L16566" s="9">
        <v>776.25986736000004</v>
      </c>
      <c r="M16566" s="9">
        <v>771.00068083999997</v>
      </c>
      <c r="N16566" s="9">
        <v>776.46656027999995</v>
      </c>
      <c r="O16566" s="9">
        <v>779.28808268</v>
      </c>
      <c r="P16566" s="9">
        <v>771.00068083999997</v>
      </c>
      <c r="Q16566" s="9">
        <v>771.00068083999997</v>
      </c>
      <c r="R16566" s="9">
        <v>771.95540528000004</v>
      </c>
      <c r="S16566" s="9">
        <v>771.00068083999997</v>
      </c>
      <c r="T16566" s="9">
        <v>771.00068083999997</v>
      </c>
    </row>
    <row r="16567" spans="1:20" x14ac:dyDescent="0.35">
      <c r="A16567">
        <f t="shared" si="504"/>
        <v>16567</v>
      </c>
      <c r="B16567" s="3" t="s">
        <v>1038</v>
      </c>
      <c r="C16567" s="3" t="s">
        <v>86</v>
      </c>
      <c r="D16567" s="3" t="s">
        <v>49</v>
      </c>
      <c r="E16567">
        <v>2020</v>
      </c>
      <c r="F16567" s="3" t="str">
        <f t="shared" si="505"/>
        <v>RCQOutWELLS2020</v>
      </c>
      <c r="G16567" s="9">
        <v>74.195407506435004</v>
      </c>
      <c r="H16567" s="9">
        <v>153.94773443626499</v>
      </c>
      <c r="I16567" s="9">
        <v>169.41047958691999</v>
      </c>
      <c r="J16567" s="9">
        <v>158.772759336512</v>
      </c>
      <c r="K16567" s="9">
        <v>143.120514659885</v>
      </c>
      <c r="L16567" s="9">
        <v>97.947055692773205</v>
      </c>
      <c r="M16567" s="9">
        <v>130.58396081391999</v>
      </c>
      <c r="N16567" s="9">
        <v>159.83345332447499</v>
      </c>
      <c r="O16567" s="9">
        <v>155.05957781124499</v>
      </c>
      <c r="P16567" s="9">
        <v>220.22012056379899</v>
      </c>
      <c r="Q16567" s="9">
        <v>166.644648784955</v>
      </c>
      <c r="R16567" s="9">
        <v>123.395866726037</v>
      </c>
      <c r="S16567" s="9">
        <v>97.479723999975207</v>
      </c>
      <c r="T16567" s="9">
        <v>78.592010139018001</v>
      </c>
    </row>
    <row r="16568" spans="1:20" x14ac:dyDescent="0.35">
      <c r="A16568">
        <f t="shared" si="504"/>
        <v>16568</v>
      </c>
      <c r="B16568" s="3" t="s">
        <v>1038</v>
      </c>
      <c r="C16568" s="3" t="s">
        <v>86</v>
      </c>
      <c r="D16568" s="3" t="s">
        <v>49</v>
      </c>
      <c r="E16568">
        <v>2021</v>
      </c>
      <c r="F16568" s="3" t="str">
        <f t="shared" si="505"/>
        <v>RCQOutWELLS2021</v>
      </c>
      <c r="G16568" s="9">
        <v>71.563099195944204</v>
      </c>
      <c r="H16568" s="9">
        <v>133.96943170955501</v>
      </c>
      <c r="I16568" s="9">
        <v>140.67430301556999</v>
      </c>
      <c r="J16568" s="9">
        <v>181.09060742684801</v>
      </c>
      <c r="K16568" s="9">
        <v>167.45629502584299</v>
      </c>
      <c r="L16568" s="9">
        <v>158.85575675868401</v>
      </c>
      <c r="M16568" s="9">
        <v>180.432527785708</v>
      </c>
      <c r="N16568" s="9">
        <v>161.32738235687501</v>
      </c>
      <c r="O16568" s="9">
        <v>216.77400896906099</v>
      </c>
      <c r="P16568" s="9">
        <v>209.99789324391099</v>
      </c>
      <c r="Q16568" s="9">
        <v>236.29395267793399</v>
      </c>
      <c r="R16568" s="9">
        <v>185.766099273018</v>
      </c>
      <c r="S16568" s="9">
        <v>166.045407995158</v>
      </c>
      <c r="T16568" s="9">
        <v>96.829104941595801</v>
      </c>
    </row>
    <row r="16569" spans="1:20" x14ac:dyDescent="0.35">
      <c r="A16569">
        <f t="shared" si="504"/>
        <v>16569</v>
      </c>
      <c r="B16569" s="3" t="s">
        <v>1038</v>
      </c>
      <c r="C16569" s="3" t="s">
        <v>86</v>
      </c>
      <c r="D16569" s="3" t="s">
        <v>49</v>
      </c>
      <c r="E16569">
        <v>2022</v>
      </c>
      <c r="F16569" s="3" t="str">
        <f t="shared" si="505"/>
        <v>RCQOutWELLS2022</v>
      </c>
      <c r="G16569" s="9">
        <v>93.356119940030894</v>
      </c>
      <c r="H16569" s="9">
        <v>100.46572858826799</v>
      </c>
      <c r="I16569" s="9">
        <v>124.28510482197601</v>
      </c>
      <c r="J16569" s="9">
        <v>184.68704572158899</v>
      </c>
      <c r="K16569" s="9">
        <v>212.02147632083799</v>
      </c>
      <c r="L16569" s="9">
        <v>178.44236011222901</v>
      </c>
      <c r="M16569" s="9">
        <v>109.825535467988</v>
      </c>
      <c r="N16569" s="9">
        <v>108.137025505045</v>
      </c>
      <c r="O16569" s="9">
        <v>146.13746247229599</v>
      </c>
      <c r="P16569" s="9">
        <v>185.928361226139</v>
      </c>
      <c r="Q16569" s="9">
        <v>100.83299289017501</v>
      </c>
      <c r="R16569" s="9">
        <v>86.513339104927695</v>
      </c>
      <c r="S16569" s="9">
        <v>72.224941948696596</v>
      </c>
      <c r="T16569" s="9">
        <v>52.473346009994998</v>
      </c>
    </row>
    <row r="16570" spans="1:20" x14ac:dyDescent="0.35">
      <c r="A16570">
        <f t="shared" si="504"/>
        <v>16570</v>
      </c>
      <c r="B16570" s="3" t="s">
        <v>1038</v>
      </c>
      <c r="C16570" s="3" t="s">
        <v>86</v>
      </c>
      <c r="D16570" s="3" t="s">
        <v>49</v>
      </c>
      <c r="E16570">
        <v>2023</v>
      </c>
      <c r="F16570" s="3" t="str">
        <f t="shared" si="505"/>
        <v>RCQOutWELLS2023</v>
      </c>
      <c r="G16570" s="9">
        <v>64.278848547552798</v>
      </c>
      <c r="H16570" s="9">
        <v>82.9692382322513</v>
      </c>
      <c r="I16570" s="9">
        <v>110.447758919808</v>
      </c>
      <c r="J16570" s="9">
        <v>157.83866806949899</v>
      </c>
      <c r="K16570" s="9">
        <v>178.61389204919698</v>
      </c>
      <c r="L16570" s="9">
        <v>117.0496670908</v>
      </c>
      <c r="M16570" s="9">
        <v>119.056328916761</v>
      </c>
      <c r="N16570" s="9">
        <v>147.89288358061901</v>
      </c>
      <c r="O16570" s="9">
        <v>133.879484104726</v>
      </c>
      <c r="P16570" s="9">
        <v>137.553306527214</v>
      </c>
      <c r="Q16570" s="9">
        <v>149.094371385773</v>
      </c>
      <c r="R16570" s="9">
        <v>135.30594575786901</v>
      </c>
      <c r="S16570" s="9">
        <v>91.050049194334605</v>
      </c>
      <c r="T16570" s="9">
        <v>73.755565081508294</v>
      </c>
    </row>
    <row r="16571" spans="1:20" x14ac:dyDescent="0.35">
      <c r="A16571">
        <f t="shared" si="504"/>
        <v>16571</v>
      </c>
      <c r="B16571" s="3" t="s">
        <v>1038</v>
      </c>
      <c r="C16571" s="3" t="s">
        <v>86</v>
      </c>
      <c r="D16571" s="3" t="s">
        <v>49</v>
      </c>
      <c r="E16571">
        <v>2024</v>
      </c>
      <c r="F16571" s="3" t="str">
        <f t="shared" si="505"/>
        <v>RCQOutWELLS2024</v>
      </c>
      <c r="G16571" s="9">
        <v>105.405675267539</v>
      </c>
      <c r="H16571" s="9">
        <v>148.18442407733599</v>
      </c>
      <c r="I16571" s="9">
        <v>159.952953933271</v>
      </c>
      <c r="J16571" s="9">
        <v>169.17367134000801</v>
      </c>
      <c r="K16571" s="9">
        <v>139.26280226921801</v>
      </c>
      <c r="L16571" s="9">
        <v>107.55807087576299</v>
      </c>
      <c r="M16571" s="9">
        <v>105.093977099387</v>
      </c>
      <c r="N16571" s="9">
        <v>107.22135508315</v>
      </c>
      <c r="O16571" s="9">
        <v>111.113099923135</v>
      </c>
      <c r="P16571" s="9">
        <v>132.51502681216601</v>
      </c>
      <c r="Q16571" s="9">
        <v>92.306269530091996</v>
      </c>
      <c r="R16571" s="9">
        <v>83.442232666906904</v>
      </c>
      <c r="S16571" s="9">
        <v>80.338182431262993</v>
      </c>
      <c r="T16571" s="9">
        <v>82.435998173885295</v>
      </c>
    </row>
    <row r="16572" spans="1:20" x14ac:dyDescent="0.35">
      <c r="A16572">
        <f t="shared" si="504"/>
        <v>16572</v>
      </c>
      <c r="B16572" s="3" t="s">
        <v>1038</v>
      </c>
      <c r="C16572" s="3" t="s">
        <v>86</v>
      </c>
      <c r="D16572" s="3" t="s">
        <v>49</v>
      </c>
      <c r="E16572">
        <v>2025</v>
      </c>
      <c r="F16572" s="3" t="str">
        <f t="shared" si="505"/>
        <v>RCQOutWELLS2025</v>
      </c>
      <c r="G16572" s="9">
        <v>58.488153194340299</v>
      </c>
      <c r="H16572" s="9">
        <v>78.879856630819006</v>
      </c>
      <c r="I16572" s="9">
        <v>113.708935837884</v>
      </c>
      <c r="J16572" s="9">
        <v>162.892966599863</v>
      </c>
      <c r="K16572" s="9">
        <v>183.43753278915099</v>
      </c>
      <c r="L16572" s="9">
        <v>139.95669673810599</v>
      </c>
      <c r="M16572" s="9">
        <v>119.1878622564</v>
      </c>
      <c r="N16572" s="9">
        <v>142.52535705041601</v>
      </c>
      <c r="O16572" s="9">
        <v>192.79334209235199</v>
      </c>
      <c r="P16572" s="9">
        <v>175.53377399183799</v>
      </c>
      <c r="Q16572" s="9">
        <v>127.38679415885299</v>
      </c>
      <c r="R16572" s="9">
        <v>84.236304494333993</v>
      </c>
      <c r="S16572" s="9">
        <v>85.2491154937278</v>
      </c>
      <c r="T16572" s="9">
        <v>58.281775963139303</v>
      </c>
    </row>
    <row r="16573" spans="1:20" x14ac:dyDescent="0.35">
      <c r="A16573">
        <f t="shared" si="504"/>
        <v>16573</v>
      </c>
      <c r="B16573" s="3" t="s">
        <v>1038</v>
      </c>
      <c r="C16573" s="3" t="s">
        <v>86</v>
      </c>
      <c r="D16573" s="3" t="s">
        <v>49</v>
      </c>
      <c r="E16573">
        <v>2026</v>
      </c>
      <c r="F16573" s="3" t="str">
        <f t="shared" si="505"/>
        <v>RCQOutWELLS2026</v>
      </c>
      <c r="G16573" s="9">
        <v>60.436913596001297</v>
      </c>
      <c r="H16573" s="9">
        <v>171.578988426363</v>
      </c>
      <c r="I16573" s="9">
        <v>201.15080843164</v>
      </c>
      <c r="J16573" s="9">
        <v>208.50254913977699</v>
      </c>
      <c r="K16573" s="9">
        <v>206.410465668093</v>
      </c>
      <c r="L16573" s="9">
        <v>172.71907394889999</v>
      </c>
      <c r="M16573" s="9">
        <v>174.64965177394501</v>
      </c>
      <c r="N16573" s="9">
        <v>199.02234242215599</v>
      </c>
      <c r="O16573" s="9">
        <v>191.658351112031</v>
      </c>
      <c r="P16573" s="9">
        <v>171.00817634166299</v>
      </c>
      <c r="Q16573" s="9">
        <v>105.68097497338999</v>
      </c>
      <c r="R16573" s="9">
        <v>76.786440533212001</v>
      </c>
      <c r="S16573" s="9">
        <v>67.800137012917901</v>
      </c>
      <c r="T16573" s="9">
        <v>55.583860296617402</v>
      </c>
    </row>
    <row r="16574" spans="1:20" x14ac:dyDescent="0.35">
      <c r="A16574">
        <f t="shared" si="504"/>
        <v>16574</v>
      </c>
      <c r="B16574" s="3" t="s">
        <v>1038</v>
      </c>
      <c r="C16574" s="3" t="s">
        <v>86</v>
      </c>
      <c r="D16574" s="3" t="s">
        <v>49</v>
      </c>
      <c r="E16574">
        <v>2027</v>
      </c>
      <c r="F16574" s="3" t="str">
        <f t="shared" si="505"/>
        <v>RCQOutWELLS2027</v>
      </c>
      <c r="G16574" s="9">
        <v>64.424337700599096</v>
      </c>
      <c r="H16574" s="9">
        <v>85.040621813425801</v>
      </c>
      <c r="I16574" s="9">
        <v>83.548996901333993</v>
      </c>
      <c r="J16574" s="9">
        <v>114.65738173503</v>
      </c>
      <c r="K16574" s="9">
        <v>126.398674351756</v>
      </c>
      <c r="L16574" s="9">
        <v>72.572763930894396</v>
      </c>
      <c r="M16574" s="9">
        <v>104.837664017547</v>
      </c>
      <c r="N16574" s="9">
        <v>109.70224688989001</v>
      </c>
      <c r="O16574" s="9">
        <v>136.888608989261</v>
      </c>
      <c r="P16574" s="9">
        <v>109.917365450953</v>
      </c>
      <c r="Q16574" s="9">
        <v>84.043994966176001</v>
      </c>
      <c r="R16574" s="9">
        <v>82.215667545005502</v>
      </c>
      <c r="S16574" s="9">
        <v>81.525278682695301</v>
      </c>
      <c r="T16574" s="9">
        <v>64.630051670904905</v>
      </c>
    </row>
    <row r="16575" spans="1:20" x14ac:dyDescent="0.35">
      <c r="A16575">
        <f t="shared" si="504"/>
        <v>16575</v>
      </c>
      <c r="B16575" s="3" t="s">
        <v>1038</v>
      </c>
      <c r="C16575" s="3" t="s">
        <v>86</v>
      </c>
      <c r="D16575" s="3" t="s">
        <v>49</v>
      </c>
      <c r="E16575">
        <v>2028</v>
      </c>
      <c r="F16575" s="3" t="str">
        <f t="shared" si="505"/>
        <v>RCQOutWELLS2028</v>
      </c>
      <c r="G16575" s="9">
        <v>62.220320880029199</v>
      </c>
      <c r="H16575" s="9">
        <v>91.586301362169394</v>
      </c>
      <c r="I16575" s="9">
        <v>104.965404778295</v>
      </c>
      <c r="J16575" s="9">
        <v>114.219436437599</v>
      </c>
      <c r="K16575" s="9">
        <v>76.4053408071197</v>
      </c>
      <c r="L16575" s="9">
        <v>71.487100796756707</v>
      </c>
      <c r="M16575" s="9">
        <v>84.7975934086069</v>
      </c>
      <c r="N16575" s="9">
        <v>93.285837767781899</v>
      </c>
      <c r="O16575" s="9">
        <v>129.11897191280701</v>
      </c>
      <c r="P16575" s="9">
        <v>112.43111601556998</v>
      </c>
      <c r="Q16575" s="9">
        <v>71.183366754434601</v>
      </c>
      <c r="R16575" s="9">
        <v>89.703726919168005</v>
      </c>
      <c r="S16575" s="9">
        <v>80.310245047447907</v>
      </c>
      <c r="T16575" s="9">
        <v>41.015770077320198</v>
      </c>
    </row>
    <row r="16576" spans="1:20" x14ac:dyDescent="0.35">
      <c r="A16576">
        <f t="shared" si="504"/>
        <v>16576</v>
      </c>
      <c r="B16576" s="3" t="s">
        <v>1038</v>
      </c>
      <c r="C16576" s="3" t="s">
        <v>86</v>
      </c>
      <c r="D16576" s="3" t="s">
        <v>49</v>
      </c>
      <c r="E16576">
        <v>2029</v>
      </c>
      <c r="F16576" s="3" t="str">
        <f t="shared" si="505"/>
        <v>RCQOutWELLS2029</v>
      </c>
      <c r="G16576" s="9">
        <v>59.964794474315703</v>
      </c>
      <c r="H16576" s="9">
        <v>85.456095331075005</v>
      </c>
      <c r="I16576" s="9">
        <v>74.867947549944802</v>
      </c>
      <c r="J16576" s="9">
        <v>120.02462478581</v>
      </c>
      <c r="K16576" s="9">
        <v>77.304123857725003</v>
      </c>
      <c r="L16576" s="9">
        <v>80.273349278462106</v>
      </c>
      <c r="M16576" s="9">
        <v>136.96492928192001</v>
      </c>
      <c r="N16576" s="9">
        <v>170.76056164842399</v>
      </c>
      <c r="O16576" s="9">
        <v>139.40374700588001</v>
      </c>
      <c r="P16576" s="9">
        <v>152.86531629109001</v>
      </c>
      <c r="Q16576" s="9">
        <v>110.392570188645</v>
      </c>
      <c r="R16576" s="9">
        <v>95.975744291966393</v>
      </c>
      <c r="S16576" s="9">
        <v>69.645963925322704</v>
      </c>
      <c r="T16576" s="9">
        <v>63.0533321370118</v>
      </c>
    </row>
    <row r="16577" spans="1:20" x14ac:dyDescent="0.35">
      <c r="A16577">
        <f t="shared" si="504"/>
        <v>16577</v>
      </c>
      <c r="B16577" s="3" t="s">
        <v>1038</v>
      </c>
      <c r="C16577" s="3" t="s">
        <v>95</v>
      </c>
      <c r="D16577" s="3" t="s">
        <v>49</v>
      </c>
      <c r="E16577">
        <v>2020</v>
      </c>
      <c r="F16577" s="3" t="str">
        <f t="shared" si="505"/>
        <v>RCSpillWELLS2020</v>
      </c>
      <c r="G16577" s="9">
        <v>5.5449483609926</v>
      </c>
      <c r="H16577" s="9">
        <v>39.1505998242381</v>
      </c>
      <c r="I16577" s="9">
        <v>43.444483384448603</v>
      </c>
      <c r="J16577" s="9">
        <v>26.979638380718999</v>
      </c>
      <c r="K16577" s="9">
        <v>15.1177743835312</v>
      </c>
      <c r="L16577" s="9">
        <v>9.2023993464657199</v>
      </c>
      <c r="M16577" s="9">
        <v>25.867547189847201</v>
      </c>
      <c r="N16577" s="9">
        <v>43.4777757472527</v>
      </c>
      <c r="O16577" s="9">
        <v>38.4576600819099</v>
      </c>
      <c r="P16577" s="9">
        <v>83.335391411445798</v>
      </c>
      <c r="Q16577" s="9">
        <v>59.940917231012001</v>
      </c>
      <c r="R16577" s="9">
        <v>30.1681273225986</v>
      </c>
      <c r="S16577" s="9">
        <v>16.595736288113201</v>
      </c>
      <c r="T16577" s="9">
        <v>15.029989289155498</v>
      </c>
    </row>
    <row r="16578" spans="1:20" x14ac:dyDescent="0.35">
      <c r="A16578">
        <f t="shared" si="504"/>
        <v>16578</v>
      </c>
      <c r="B16578" s="3" t="s">
        <v>1038</v>
      </c>
      <c r="C16578" s="3" t="s">
        <v>95</v>
      </c>
      <c r="D16578" s="3" t="s">
        <v>49</v>
      </c>
      <c r="E16578">
        <v>2021</v>
      </c>
      <c r="F16578" s="3" t="str">
        <f t="shared" si="505"/>
        <v>RCSpillWELLS2021</v>
      </c>
      <c r="G16578" s="9">
        <v>2.4208182399549698</v>
      </c>
      <c r="H16578" s="9">
        <v>33.146501867869397</v>
      </c>
      <c r="I16578" s="9">
        <v>22.439509383486801</v>
      </c>
      <c r="J16578" s="9">
        <v>53.633150981351399</v>
      </c>
      <c r="K16578" s="9">
        <v>43.103956675843698</v>
      </c>
      <c r="L16578" s="9">
        <v>53.233686963215703</v>
      </c>
      <c r="M16578" s="9">
        <v>65.409236894652693</v>
      </c>
      <c r="N16578" s="9">
        <v>49.664536661376303</v>
      </c>
      <c r="O16578" s="9">
        <v>81.1417839206606</v>
      </c>
      <c r="P16578" s="9">
        <v>77.707806471001305</v>
      </c>
      <c r="Q16578" s="9">
        <v>115.297038803276</v>
      </c>
      <c r="R16578" s="9">
        <v>70.062264200045803</v>
      </c>
      <c r="S16578" s="9">
        <v>56.319450192450503</v>
      </c>
      <c r="T16578" s="9">
        <v>17.651311566165202</v>
      </c>
    </row>
    <row r="16579" spans="1:20" x14ac:dyDescent="0.35">
      <c r="A16579">
        <f t="shared" ref="A16579:A16642" si="506">A16578+1</f>
        <v>16579</v>
      </c>
      <c r="B16579" s="3" t="s">
        <v>1038</v>
      </c>
      <c r="C16579" s="3" t="s">
        <v>95</v>
      </c>
      <c r="D16579" s="3" t="s">
        <v>49</v>
      </c>
      <c r="E16579">
        <v>2022</v>
      </c>
      <c r="F16579" s="3" t="str">
        <f t="shared" si="505"/>
        <v>RCSpillWELLS2022</v>
      </c>
      <c r="G16579" s="9">
        <v>12.1635752636444</v>
      </c>
      <c r="H16579" s="9">
        <v>7.6356258581944401</v>
      </c>
      <c r="I16579" s="9">
        <v>15.1510764684708</v>
      </c>
      <c r="J16579" s="9">
        <v>81.463518589028894</v>
      </c>
      <c r="K16579" s="9">
        <v>89.803517712505197</v>
      </c>
      <c r="L16579" s="9">
        <v>72.334091225139701</v>
      </c>
      <c r="M16579" s="9">
        <v>16.135180513180501</v>
      </c>
      <c r="N16579" s="9">
        <v>19.313623038480504</v>
      </c>
      <c r="O16579" s="9">
        <v>27.9412452184358</v>
      </c>
      <c r="P16579" s="9">
        <v>63.5336868062506</v>
      </c>
      <c r="Q16579" s="9">
        <v>20.312934714554402</v>
      </c>
      <c r="R16579" s="9">
        <v>8.0555125560194405</v>
      </c>
      <c r="S16579" s="9">
        <v>6.7258874427682196</v>
      </c>
      <c r="T16579" s="9">
        <v>2.4260105358951298</v>
      </c>
    </row>
    <row r="16580" spans="1:20" x14ac:dyDescent="0.35">
      <c r="A16580">
        <f t="shared" si="506"/>
        <v>16580</v>
      </c>
      <c r="B16580" s="3" t="s">
        <v>1038</v>
      </c>
      <c r="C16580" s="3" t="s">
        <v>95</v>
      </c>
      <c r="D16580" s="3" t="s">
        <v>49</v>
      </c>
      <c r="E16580">
        <v>2023</v>
      </c>
      <c r="F16580" s="3" t="str">
        <f t="shared" si="505"/>
        <v>RCSpillWELLS2023</v>
      </c>
      <c r="G16580" s="9">
        <v>4.1249487720188096</v>
      </c>
      <c r="H16580" s="9">
        <v>15.2780095604548</v>
      </c>
      <c r="I16580" s="9">
        <v>12.2599092894006</v>
      </c>
      <c r="J16580" s="9">
        <v>50.2569362481619</v>
      </c>
      <c r="K16580" s="9">
        <v>61.717498501541598</v>
      </c>
      <c r="L16580" s="9">
        <v>14.2482386147641</v>
      </c>
      <c r="M16580" s="9">
        <v>26.397867394742999</v>
      </c>
      <c r="N16580" s="9">
        <v>37.093855347451303</v>
      </c>
      <c r="O16580" s="9">
        <v>26.4537975323219</v>
      </c>
      <c r="P16580" s="9">
        <v>40.333315463281899</v>
      </c>
      <c r="Q16580" s="9">
        <v>49.271546321963001</v>
      </c>
      <c r="R16580" s="9">
        <v>26.627779669263795</v>
      </c>
      <c r="S16580" s="9">
        <v>5.1405256442695295</v>
      </c>
      <c r="T16580" s="9">
        <v>2.14633298629166</v>
      </c>
    </row>
    <row r="16581" spans="1:20" x14ac:dyDescent="0.35">
      <c r="A16581">
        <f t="shared" si="506"/>
        <v>16581</v>
      </c>
      <c r="B16581" s="3" t="s">
        <v>1038</v>
      </c>
      <c r="C16581" s="3" t="s">
        <v>95</v>
      </c>
      <c r="D16581" s="3" t="s">
        <v>49</v>
      </c>
      <c r="E16581">
        <v>2024</v>
      </c>
      <c r="F16581" s="3" t="str">
        <f t="shared" si="505"/>
        <v>RCSpillWELLS2024</v>
      </c>
      <c r="G16581" s="9">
        <v>10.7091242118602</v>
      </c>
      <c r="H16581" s="9">
        <v>43.282293537690201</v>
      </c>
      <c r="I16581" s="9">
        <v>38.890061283028402</v>
      </c>
      <c r="J16581" s="9">
        <v>65.281153982817798</v>
      </c>
      <c r="K16581" s="9">
        <v>27.8142305828645</v>
      </c>
      <c r="L16581" s="9">
        <v>10.4848826292244</v>
      </c>
      <c r="M16581" s="9">
        <v>6.7217942196805502</v>
      </c>
      <c r="N16581" s="9">
        <v>10.910424026872199</v>
      </c>
      <c r="O16581" s="9">
        <v>14.005970836883</v>
      </c>
      <c r="P16581" s="9">
        <v>26.304765163888199</v>
      </c>
      <c r="Q16581" s="9">
        <v>13.6424509763575</v>
      </c>
      <c r="R16581" s="9">
        <v>12.1840179380791</v>
      </c>
      <c r="S16581" s="9">
        <v>7.5888110955690102</v>
      </c>
      <c r="T16581" s="9">
        <v>12.3379826368555</v>
      </c>
    </row>
    <row r="16582" spans="1:20" x14ac:dyDescent="0.35">
      <c r="A16582">
        <f t="shared" si="506"/>
        <v>16582</v>
      </c>
      <c r="B16582" s="3" t="s">
        <v>1038</v>
      </c>
      <c r="C16582" s="3" t="s">
        <v>95</v>
      </c>
      <c r="D16582" s="3" t="s">
        <v>49</v>
      </c>
      <c r="E16582">
        <v>2025</v>
      </c>
      <c r="F16582" s="3" t="str">
        <f t="shared" si="505"/>
        <v>RCSpillWELLS2025</v>
      </c>
      <c r="G16582" s="9">
        <v>2.9234926833108199</v>
      </c>
      <c r="H16582" s="9">
        <v>5.7486408610798598</v>
      </c>
      <c r="I16582" s="9">
        <v>9.0533621306527703</v>
      </c>
      <c r="J16582" s="9">
        <v>62.132226186163898</v>
      </c>
      <c r="K16582" s="9">
        <v>61.225940129984302</v>
      </c>
      <c r="L16582" s="9">
        <v>41.059332991974401</v>
      </c>
      <c r="M16582" s="9">
        <v>25.683321705202701</v>
      </c>
      <c r="N16582" s="9">
        <v>35.220040378191598</v>
      </c>
      <c r="O16582" s="9">
        <v>62.2489302379254</v>
      </c>
      <c r="P16582" s="9">
        <v>62.8111148117979</v>
      </c>
      <c r="Q16582" s="9">
        <v>29.070984497512001</v>
      </c>
      <c r="R16582" s="9">
        <v>6.5993559963722204</v>
      </c>
      <c r="S16582" s="9">
        <v>14.540160709010401</v>
      </c>
      <c r="T16582" s="9">
        <v>6.5848076579108996</v>
      </c>
    </row>
    <row r="16583" spans="1:20" x14ac:dyDescent="0.35">
      <c r="A16583">
        <f t="shared" si="506"/>
        <v>16583</v>
      </c>
      <c r="B16583" s="3" t="s">
        <v>1038</v>
      </c>
      <c r="C16583" s="3" t="s">
        <v>95</v>
      </c>
      <c r="D16583" s="3" t="s">
        <v>49</v>
      </c>
      <c r="E16583">
        <v>2026</v>
      </c>
      <c r="F16583" s="3" t="str">
        <f t="shared" si="505"/>
        <v>RCSpillWELLS2026</v>
      </c>
      <c r="G16583" s="9">
        <v>10.2686558380517</v>
      </c>
      <c r="H16583" s="9">
        <v>70.761075894634004</v>
      </c>
      <c r="I16583" s="9">
        <v>73.226245909716596</v>
      </c>
      <c r="J16583" s="9">
        <v>98.361710432270797</v>
      </c>
      <c r="K16583" s="9">
        <v>84.835341432729095</v>
      </c>
      <c r="L16583" s="9">
        <v>50.429275883188097</v>
      </c>
      <c r="M16583" s="9">
        <v>64.751818122473594</v>
      </c>
      <c r="N16583" s="9">
        <v>75.450396469670807</v>
      </c>
      <c r="O16583" s="9">
        <v>63.302100148691508</v>
      </c>
      <c r="P16583" s="9">
        <v>52.773529561122203</v>
      </c>
      <c r="Q16583" s="9">
        <v>21.681433916897799</v>
      </c>
      <c r="R16583" s="9">
        <v>7.0922401235097201</v>
      </c>
      <c r="S16583" s="9">
        <v>3.6391421892382798</v>
      </c>
      <c r="T16583" s="9">
        <v>1.5106095223245799</v>
      </c>
    </row>
    <row r="16584" spans="1:20" x14ac:dyDescent="0.35">
      <c r="A16584">
        <f t="shared" si="506"/>
        <v>16584</v>
      </c>
      <c r="B16584" s="3" t="s">
        <v>1038</v>
      </c>
      <c r="C16584" s="3" t="s">
        <v>95</v>
      </c>
      <c r="D16584" s="3" t="s">
        <v>49</v>
      </c>
      <c r="E16584">
        <v>2027</v>
      </c>
      <c r="F16584" s="3" t="str">
        <f t="shared" si="505"/>
        <v>RCSpillWELLS2027</v>
      </c>
      <c r="G16584" s="9">
        <v>3.5710848825383001</v>
      </c>
      <c r="H16584" s="9">
        <v>12.0876703043395</v>
      </c>
      <c r="I16584" s="9">
        <v>14.204859783075602</v>
      </c>
      <c r="J16584" s="9">
        <v>14.385383577108801</v>
      </c>
      <c r="K16584" s="9">
        <v>19.7242799631093</v>
      </c>
      <c r="L16584" s="9">
        <v>5.0748421060194797</v>
      </c>
      <c r="M16584" s="9">
        <v>3.5228062121583301</v>
      </c>
      <c r="N16584" s="9">
        <v>21.2394977817555</v>
      </c>
      <c r="O16584" s="9">
        <v>27.159784026257299</v>
      </c>
      <c r="P16584" s="9">
        <v>27.153271945795101</v>
      </c>
      <c r="Q16584" s="9">
        <v>12.2366129159825</v>
      </c>
      <c r="R16584" s="9">
        <v>9.8488179676444396</v>
      </c>
      <c r="S16584" s="9">
        <v>16.1806086194557</v>
      </c>
      <c r="T16584" s="9">
        <v>3.71246943183472</v>
      </c>
    </row>
    <row r="16585" spans="1:20" x14ac:dyDescent="0.35">
      <c r="A16585">
        <f t="shared" si="506"/>
        <v>16585</v>
      </c>
      <c r="B16585" s="3" t="s">
        <v>1038</v>
      </c>
      <c r="C16585" s="3" t="s">
        <v>95</v>
      </c>
      <c r="D16585" s="3" t="s">
        <v>49</v>
      </c>
      <c r="E16585">
        <v>2028</v>
      </c>
      <c r="F16585" s="3" t="str">
        <f t="shared" si="505"/>
        <v>RCSpillWELLS2028</v>
      </c>
      <c r="G16585" s="9">
        <v>2.8521650577950202</v>
      </c>
      <c r="H16585" s="9">
        <v>12.2625085273541</v>
      </c>
      <c r="I16585" s="9">
        <v>9.6059012484749999</v>
      </c>
      <c r="J16585" s="9">
        <v>9.5078205875954307</v>
      </c>
      <c r="K16585" s="9">
        <v>4.0706469684270798</v>
      </c>
      <c r="L16585" s="9">
        <v>4.9399429118629001</v>
      </c>
      <c r="M16585" s="9">
        <v>6.7974668092916604</v>
      </c>
      <c r="N16585" s="9">
        <v>9.5520523282722198</v>
      </c>
      <c r="O16585" s="9">
        <v>23.5449872335134</v>
      </c>
      <c r="P16585" s="9">
        <v>22.1979739663986</v>
      </c>
      <c r="Q16585" s="9">
        <v>8.3151327629313094</v>
      </c>
      <c r="R16585" s="9">
        <v>8.9816070241819403</v>
      </c>
      <c r="S16585" s="9">
        <v>4.6875927806914</v>
      </c>
      <c r="T16585" s="9">
        <v>1.04050257891465</v>
      </c>
    </row>
    <row r="16586" spans="1:20" x14ac:dyDescent="0.35">
      <c r="A16586">
        <f t="shared" si="506"/>
        <v>16586</v>
      </c>
      <c r="B16586" s="3" t="s">
        <v>1038</v>
      </c>
      <c r="C16586" s="3" t="s">
        <v>95</v>
      </c>
      <c r="D16586" s="3" t="s">
        <v>49</v>
      </c>
      <c r="E16586">
        <v>2029</v>
      </c>
      <c r="F16586" s="3" t="str">
        <f t="shared" si="505"/>
        <v>RCSpillWELLS2029</v>
      </c>
      <c r="G16586" s="9">
        <v>5.3066250317542298</v>
      </c>
      <c r="H16586" s="9">
        <v>9.5731002252277708</v>
      </c>
      <c r="I16586" s="9">
        <v>4.0531298553127497</v>
      </c>
      <c r="J16586" s="9">
        <v>26.365976992503999</v>
      </c>
      <c r="K16586" s="9">
        <v>1.6672652884947901</v>
      </c>
      <c r="L16586" s="9">
        <v>11.160641455103899</v>
      </c>
      <c r="M16586" s="9">
        <v>30.652099915490201</v>
      </c>
      <c r="N16586" s="9">
        <v>48.8526992160958</v>
      </c>
      <c r="O16586" s="9">
        <v>36.093491739421999</v>
      </c>
      <c r="P16586" s="9">
        <v>48.521605390635401</v>
      </c>
      <c r="Q16586" s="9">
        <v>27.256935671950199</v>
      </c>
      <c r="R16586" s="9">
        <v>11.2691642952369</v>
      </c>
      <c r="S16586" s="9">
        <v>7.1635337947486901</v>
      </c>
      <c r="T16586" s="9">
        <v>5.6838782079916603</v>
      </c>
    </row>
    <row r="16587" spans="1:20" x14ac:dyDescent="0.35">
      <c r="A16587">
        <f t="shared" si="506"/>
        <v>16587</v>
      </c>
      <c r="B16587" s="3" t="s">
        <v>1038</v>
      </c>
      <c r="C16587" s="3" t="s">
        <v>77</v>
      </c>
      <c r="D16587" s="3" t="s">
        <v>49</v>
      </c>
      <c r="E16587">
        <v>2020</v>
      </c>
      <c r="F16587" s="3" t="str">
        <f t="shared" si="505"/>
        <v>RCGenWELLS2020</v>
      </c>
      <c r="G16587" s="9">
        <v>325.94863159543002</v>
      </c>
      <c r="H16587" s="9">
        <v>545.05061249999903</v>
      </c>
      <c r="I16587" s="9">
        <v>598.07978138888802</v>
      </c>
      <c r="J16587" s="9">
        <v>625.746630376344</v>
      </c>
      <c r="K16587" s="9">
        <v>607.75014538690402</v>
      </c>
      <c r="L16587" s="9">
        <v>421.35486688198898</v>
      </c>
      <c r="M16587" s="9">
        <v>497.18789144444401</v>
      </c>
      <c r="N16587" s="9">
        <v>552.450500277777</v>
      </c>
      <c r="O16587" s="9">
        <v>553.61968149193501</v>
      </c>
      <c r="P16587" s="9">
        <v>649.92139097222196</v>
      </c>
      <c r="Q16587" s="9">
        <v>506.623634368279</v>
      </c>
      <c r="R16587" s="9">
        <v>442.64028494444398</v>
      </c>
      <c r="S16587" s="9">
        <v>384.03282908854101</v>
      </c>
      <c r="T16587" s="9">
        <v>301.78896318055502</v>
      </c>
    </row>
    <row r="16588" spans="1:20" x14ac:dyDescent="0.35">
      <c r="A16588">
        <f t="shared" si="506"/>
        <v>16588</v>
      </c>
      <c r="B16588" s="3" t="s">
        <v>1038</v>
      </c>
      <c r="C16588" s="3" t="s">
        <v>77</v>
      </c>
      <c r="D16588" s="3" t="s">
        <v>49</v>
      </c>
      <c r="E16588">
        <v>2021</v>
      </c>
      <c r="F16588" s="3" t="str">
        <f t="shared" si="505"/>
        <v>RCGenWELLS2021</v>
      </c>
      <c r="G16588" s="9">
        <v>328.28377241532201</v>
      </c>
      <c r="H16588" s="9">
        <v>478.70186080555499</v>
      </c>
      <c r="I16588" s="9">
        <v>561.37245097222205</v>
      </c>
      <c r="J16588" s="9">
        <v>605.16118682795695</v>
      </c>
      <c r="K16588" s="9">
        <v>590.41823214285705</v>
      </c>
      <c r="L16588" s="9">
        <v>501.48791357526801</v>
      </c>
      <c r="M16588" s="9">
        <v>546.12440944444404</v>
      </c>
      <c r="N16588" s="9">
        <v>530.16918966666594</v>
      </c>
      <c r="O16588" s="9">
        <v>643.97455241935404</v>
      </c>
      <c r="P16588" s="9">
        <v>628.10627597222197</v>
      </c>
      <c r="Q16588" s="9">
        <v>574.48689932795696</v>
      </c>
      <c r="R16588" s="9">
        <v>549.35556388888801</v>
      </c>
      <c r="S16588" s="9">
        <v>520.97295052083302</v>
      </c>
      <c r="T16588" s="9">
        <v>375.93176222222201</v>
      </c>
    </row>
    <row r="16589" spans="1:20" x14ac:dyDescent="0.35">
      <c r="A16589">
        <f t="shared" si="506"/>
        <v>16589</v>
      </c>
      <c r="B16589" s="3" t="s">
        <v>1038</v>
      </c>
      <c r="C16589" s="3" t="s">
        <v>77</v>
      </c>
      <c r="D16589" s="3" t="s">
        <v>49</v>
      </c>
      <c r="E16589">
        <v>2022</v>
      </c>
      <c r="F16589" s="3" t="str">
        <f t="shared" si="505"/>
        <v>RCGenWELLS2022</v>
      </c>
      <c r="G16589" s="9">
        <v>385.49771732526801</v>
      </c>
      <c r="H16589" s="9">
        <v>440.752370069444</v>
      </c>
      <c r="I16589" s="9">
        <v>518.16250597222199</v>
      </c>
      <c r="J16589" s="9">
        <v>490.09975604838701</v>
      </c>
      <c r="K16589" s="9">
        <v>580.28428720238105</v>
      </c>
      <c r="L16589" s="9">
        <v>503.79634059139698</v>
      </c>
      <c r="M16589" s="9">
        <v>444.836773341666</v>
      </c>
      <c r="N16589" s="9">
        <v>421.72873211111101</v>
      </c>
      <c r="O16589" s="9">
        <v>561.18929720430106</v>
      </c>
      <c r="P16589" s="9">
        <v>581.12340069444394</v>
      </c>
      <c r="Q16589" s="9">
        <v>382.30493014784901</v>
      </c>
      <c r="R16589" s="9">
        <v>372.51354644444399</v>
      </c>
      <c r="S16589" s="9">
        <v>310.985988515624</v>
      </c>
      <c r="T16589" s="9">
        <v>237.622008613888</v>
      </c>
    </row>
    <row r="16590" spans="1:20" x14ac:dyDescent="0.35">
      <c r="A16590">
        <f t="shared" si="506"/>
        <v>16590</v>
      </c>
      <c r="B16590" s="3" t="s">
        <v>1038</v>
      </c>
      <c r="C16590" s="3" t="s">
        <v>77</v>
      </c>
      <c r="D16590" s="3" t="s">
        <v>49</v>
      </c>
      <c r="E16590">
        <v>2023</v>
      </c>
      <c r="F16590" s="3" t="str">
        <f t="shared" si="505"/>
        <v>RCGenWELLS2023</v>
      </c>
      <c r="G16590" s="9">
        <v>285.60743970430099</v>
      </c>
      <c r="H16590" s="9">
        <v>321.39430466666602</v>
      </c>
      <c r="I16590" s="9">
        <v>466.19066301319401</v>
      </c>
      <c r="J16590" s="9">
        <v>510.79225940860198</v>
      </c>
      <c r="K16590" s="9">
        <v>555.01777678571398</v>
      </c>
      <c r="L16590" s="9">
        <v>488.09566271350798</v>
      </c>
      <c r="M16590" s="9">
        <v>439.937393722222</v>
      </c>
      <c r="N16590" s="9">
        <v>526.06782330555495</v>
      </c>
      <c r="O16590" s="9">
        <v>510.05141870967702</v>
      </c>
      <c r="P16590" s="9">
        <v>461.595285593055</v>
      </c>
      <c r="Q16590" s="9">
        <v>473.95344274193502</v>
      </c>
      <c r="R16590" s="9">
        <v>515.99810111111105</v>
      </c>
      <c r="S16590" s="9">
        <v>407.89381067708302</v>
      </c>
      <c r="T16590" s="9">
        <v>339.99665755555498</v>
      </c>
    </row>
    <row r="16591" spans="1:20" x14ac:dyDescent="0.35">
      <c r="A16591">
        <f t="shared" si="506"/>
        <v>16591</v>
      </c>
      <c r="B16591" s="3" t="s">
        <v>1038</v>
      </c>
      <c r="C16591" s="3" t="s">
        <v>77</v>
      </c>
      <c r="D16591" s="3" t="s">
        <v>49</v>
      </c>
      <c r="E16591">
        <v>2024</v>
      </c>
      <c r="F16591" s="3" t="str">
        <f t="shared" si="505"/>
        <v>RCGenWELLS2024</v>
      </c>
      <c r="G16591" s="9">
        <v>449.614088897849</v>
      </c>
      <c r="H16591" s="9">
        <v>498.06966722222199</v>
      </c>
      <c r="I16591" s="9">
        <v>574.80008833333295</v>
      </c>
      <c r="J16591" s="9">
        <v>493.27608198924702</v>
      </c>
      <c r="K16591" s="9">
        <v>529.151839285714</v>
      </c>
      <c r="L16591" s="9">
        <v>460.89828935483803</v>
      </c>
      <c r="M16591" s="9">
        <v>467.06582644444399</v>
      </c>
      <c r="N16591" s="9">
        <v>457.279131388888</v>
      </c>
      <c r="O16591" s="9">
        <v>461.05945273252598</v>
      </c>
      <c r="P16591" s="9">
        <v>504.28063304166602</v>
      </c>
      <c r="Q16591" s="9">
        <v>373.49160837365503</v>
      </c>
      <c r="R16591" s="9">
        <v>338.33020080555502</v>
      </c>
      <c r="S16591" s="9">
        <v>345.41009710937499</v>
      </c>
      <c r="T16591" s="9">
        <v>332.82147118888798</v>
      </c>
    </row>
    <row r="16592" spans="1:20" x14ac:dyDescent="0.35">
      <c r="A16592">
        <f t="shared" si="506"/>
        <v>16592</v>
      </c>
      <c r="B16592" s="3" t="s">
        <v>1038</v>
      </c>
      <c r="C16592" s="3" t="s">
        <v>77</v>
      </c>
      <c r="D16592" s="3" t="s">
        <v>49</v>
      </c>
      <c r="E16592">
        <v>2025</v>
      </c>
      <c r="F16592" s="3" t="str">
        <f t="shared" si="505"/>
        <v>RCGenWELLS2025</v>
      </c>
      <c r="G16592" s="9">
        <v>263.81801934139702</v>
      </c>
      <c r="H16592" s="9">
        <v>347.22308151388802</v>
      </c>
      <c r="I16592" s="9">
        <v>496.89907080555503</v>
      </c>
      <c r="J16592" s="9">
        <v>478.406574327957</v>
      </c>
      <c r="K16592" s="9">
        <v>580.25406502976102</v>
      </c>
      <c r="L16592" s="9">
        <v>469.55935939381698</v>
      </c>
      <c r="M16592" s="9">
        <v>443.95455794444399</v>
      </c>
      <c r="N16592" s="9">
        <v>509.47989208333303</v>
      </c>
      <c r="O16592" s="9">
        <v>619.81790275537605</v>
      </c>
      <c r="P16592" s="9">
        <v>535.20115493194396</v>
      </c>
      <c r="Q16592" s="9">
        <v>466.798213642473</v>
      </c>
      <c r="R16592" s="9">
        <v>368.61604188055497</v>
      </c>
      <c r="S16592" s="9">
        <v>335.72231619791597</v>
      </c>
      <c r="T16592" s="9">
        <v>245.45435784652699</v>
      </c>
    </row>
    <row r="16593" spans="1:20" x14ac:dyDescent="0.35">
      <c r="A16593">
        <f t="shared" si="506"/>
        <v>16593</v>
      </c>
      <c r="B16593" s="3" t="s">
        <v>1038</v>
      </c>
      <c r="C16593" s="3" t="s">
        <v>77</v>
      </c>
      <c r="D16593" s="3" t="s">
        <v>49</v>
      </c>
      <c r="E16593">
        <v>2026</v>
      </c>
      <c r="F16593" s="3" t="str">
        <f t="shared" si="505"/>
        <v>RCGenWELLS2026</v>
      </c>
      <c r="G16593" s="9">
        <v>238.19619028225799</v>
      </c>
      <c r="H16593" s="9">
        <v>478.677991111111</v>
      </c>
      <c r="I16593" s="9">
        <v>607.37895111111095</v>
      </c>
      <c r="J16593" s="9">
        <v>522.94278965053695</v>
      </c>
      <c r="K16593" s="9">
        <v>577.23213467261905</v>
      </c>
      <c r="L16593" s="9">
        <v>580.62539301075196</v>
      </c>
      <c r="M16593" s="9">
        <v>521.78896444444399</v>
      </c>
      <c r="N16593" s="9">
        <v>586.71296111111099</v>
      </c>
      <c r="O16593" s="9">
        <v>609.42861155913897</v>
      </c>
      <c r="P16593" s="9">
        <v>561.37178611111096</v>
      </c>
      <c r="Q16593" s="9">
        <v>398.82534127688098</v>
      </c>
      <c r="R16593" s="9">
        <v>330.90433416666599</v>
      </c>
      <c r="S16593" s="9">
        <v>304.63295812500002</v>
      </c>
      <c r="T16593" s="9">
        <v>256.73683196805501</v>
      </c>
    </row>
    <row r="16594" spans="1:20" x14ac:dyDescent="0.35">
      <c r="A16594">
        <f t="shared" si="506"/>
        <v>16594</v>
      </c>
      <c r="B16594" s="3" t="s">
        <v>1038</v>
      </c>
      <c r="C16594" s="3" t="s">
        <v>77</v>
      </c>
      <c r="D16594" s="3" t="s">
        <v>49</v>
      </c>
      <c r="E16594">
        <v>2027</v>
      </c>
      <c r="F16594" s="3" t="str">
        <f t="shared" si="505"/>
        <v>RCGenWELLS2027</v>
      </c>
      <c r="G16594" s="9">
        <v>288.927955336021</v>
      </c>
      <c r="H16594" s="9">
        <v>346.37668640277701</v>
      </c>
      <c r="I16594" s="9">
        <v>329.24224438888803</v>
      </c>
      <c r="J16594" s="9">
        <v>476.08603825268801</v>
      </c>
      <c r="K16594" s="9">
        <v>506.48429810062498</v>
      </c>
      <c r="L16594" s="9">
        <v>320.47651124999999</v>
      </c>
      <c r="M16594" s="9">
        <v>481.03749449999998</v>
      </c>
      <c r="N16594" s="9">
        <v>420.01635966666601</v>
      </c>
      <c r="O16594" s="9">
        <v>520.98661034946201</v>
      </c>
      <c r="P16594" s="9">
        <v>392.95949794444402</v>
      </c>
      <c r="Q16594" s="9">
        <v>340.93759856182697</v>
      </c>
      <c r="R16594" s="9">
        <v>343.59387486111098</v>
      </c>
      <c r="S16594" s="9">
        <v>310.25297356770801</v>
      </c>
      <c r="T16594" s="9">
        <v>289.233288723611</v>
      </c>
    </row>
    <row r="16595" spans="1:20" x14ac:dyDescent="0.35">
      <c r="A16595">
        <f t="shared" si="506"/>
        <v>16595</v>
      </c>
      <c r="B16595" s="3" t="s">
        <v>1038</v>
      </c>
      <c r="C16595" s="3" t="s">
        <v>77</v>
      </c>
      <c r="D16595" s="3" t="s">
        <v>49</v>
      </c>
      <c r="E16595">
        <v>2028</v>
      </c>
      <c r="F16595" s="3" t="str">
        <f t="shared" si="505"/>
        <v>RCGenWELLS2028</v>
      </c>
      <c r="G16595" s="9">
        <v>281.876790801075</v>
      </c>
      <c r="H16595" s="9">
        <v>376.62509408333301</v>
      </c>
      <c r="I16595" s="9">
        <v>452.76179006944398</v>
      </c>
      <c r="J16595" s="9">
        <v>497.16515268817199</v>
      </c>
      <c r="K16595" s="9">
        <v>343.44125110119001</v>
      </c>
      <c r="L16595" s="9">
        <v>315.962332647849</v>
      </c>
      <c r="M16595" s="9">
        <v>370.340422222222</v>
      </c>
      <c r="N16595" s="9">
        <v>397.563510833333</v>
      </c>
      <c r="O16595" s="9">
        <v>501.25963520161201</v>
      </c>
      <c r="P16595" s="9">
        <v>428.42213005138802</v>
      </c>
      <c r="Q16595" s="9">
        <v>298.49500504569801</v>
      </c>
      <c r="R16595" s="9">
        <v>383.264334166666</v>
      </c>
      <c r="S16595" s="9">
        <v>359.05223851562499</v>
      </c>
      <c r="T16595" s="9">
        <v>189.80036076388799</v>
      </c>
    </row>
    <row r="16596" spans="1:20" x14ac:dyDescent="0.35">
      <c r="A16596">
        <f t="shared" si="506"/>
        <v>16596</v>
      </c>
      <c r="B16596" s="3" t="s">
        <v>1038</v>
      </c>
      <c r="C16596" s="3" t="s">
        <v>77</v>
      </c>
      <c r="D16596" s="3" t="s">
        <v>49</v>
      </c>
      <c r="E16596">
        <v>2029</v>
      </c>
      <c r="F16596" s="3" t="str">
        <f t="shared" si="505"/>
        <v>RCGenWELLS2029</v>
      </c>
      <c r="G16596" s="9">
        <v>259.514022530913</v>
      </c>
      <c r="H16596" s="9">
        <v>360.28838868055499</v>
      </c>
      <c r="I16596" s="9">
        <v>336.22499967777702</v>
      </c>
      <c r="J16596" s="9">
        <v>444.68621817204303</v>
      </c>
      <c r="K16596" s="9">
        <v>359.119731086309</v>
      </c>
      <c r="L16596" s="9">
        <v>328.14344956989203</v>
      </c>
      <c r="M16596" s="9">
        <v>504.76761486111099</v>
      </c>
      <c r="N16596" s="9">
        <v>578.81195805555501</v>
      </c>
      <c r="O16596" s="9">
        <v>490.51154112903203</v>
      </c>
      <c r="P16596" s="9">
        <v>495.41832430555502</v>
      </c>
      <c r="Q16596" s="9">
        <v>394.72354229838697</v>
      </c>
      <c r="R16596" s="9">
        <v>402.18231106111102</v>
      </c>
      <c r="S16596" s="9">
        <v>296.66322475260398</v>
      </c>
      <c r="T16596" s="9">
        <v>272.38700568749999</v>
      </c>
    </row>
    <row r="16597" spans="1:20" x14ac:dyDescent="0.35">
      <c r="A16597">
        <f t="shared" si="506"/>
        <v>16597</v>
      </c>
      <c r="B16597" s="3" t="s">
        <v>1039</v>
      </c>
      <c r="C16597" s="3" t="s">
        <v>75</v>
      </c>
      <c r="D16597" s="3" t="s">
        <v>38</v>
      </c>
      <c r="E16597">
        <v>2020</v>
      </c>
      <c r="F16597" s="3" t="str">
        <f t="shared" si="505"/>
        <v>RGElev7-MILE2020</v>
      </c>
      <c r="G16597" s="9">
        <v>1717.6903436800001</v>
      </c>
      <c r="H16597" s="9">
        <v>1715.0755142</v>
      </c>
      <c r="I16597" s="9">
        <v>1713.0053041599999</v>
      </c>
      <c r="J16597" s="9">
        <v>1688.9993978800001</v>
      </c>
      <c r="K16597" s="9">
        <v>1695.6037288</v>
      </c>
      <c r="L16597" s="9">
        <v>1717.46396571999</v>
      </c>
      <c r="M16597" s="9">
        <v>1704.3570099200001</v>
      </c>
      <c r="N16597" s="9">
        <v>1688.9993978800001</v>
      </c>
      <c r="O16597" s="9">
        <v>1689.35044776</v>
      </c>
      <c r="P16597" s="9">
        <v>1703.89113064</v>
      </c>
      <c r="Q16597" s="9">
        <v>1712.4836505999999</v>
      </c>
      <c r="R16597" s="9">
        <v>1717.1194775199999</v>
      </c>
      <c r="S16597" s="9">
        <v>1695.95805952</v>
      </c>
      <c r="T16597" s="9">
        <v>1688.9993978800001</v>
      </c>
    </row>
    <row r="16598" spans="1:20" x14ac:dyDescent="0.35">
      <c r="A16598">
        <f t="shared" si="506"/>
        <v>16598</v>
      </c>
      <c r="B16598" s="3" t="s">
        <v>1039</v>
      </c>
      <c r="C16598" s="3" t="s">
        <v>75</v>
      </c>
      <c r="D16598" s="3" t="s">
        <v>38</v>
      </c>
      <c r="E16598">
        <v>2021</v>
      </c>
      <c r="F16598" s="3" t="str">
        <f t="shared" si="505"/>
        <v>RGElev7-MILE2021</v>
      </c>
      <c r="G16598" s="9">
        <v>1689.7605527599901</v>
      </c>
      <c r="H16598" s="9">
        <v>1716.22052736</v>
      </c>
      <c r="I16598" s="9">
        <v>1701.4862749199999</v>
      </c>
      <c r="J16598" s="9">
        <v>1707.93312552</v>
      </c>
      <c r="K16598" s="9">
        <v>1688.9993978800001</v>
      </c>
      <c r="L16598" s="9">
        <v>1718.0053043200001</v>
      </c>
      <c r="M16598" s="9">
        <v>1718.0053043200001</v>
      </c>
      <c r="N16598" s="9">
        <v>1718.0053043200001</v>
      </c>
      <c r="O16598" s="9">
        <v>1688.9993978800001</v>
      </c>
      <c r="P16598" s="9">
        <v>1689.2192141600001</v>
      </c>
      <c r="Q16598" s="9">
        <v>1688.9993978800001</v>
      </c>
      <c r="R16598" s="9">
        <v>1708.3005796</v>
      </c>
      <c r="S16598" s="9">
        <v>1691.46330872</v>
      </c>
      <c r="T16598" s="9">
        <v>1688.9993978800001</v>
      </c>
    </row>
    <row r="16599" spans="1:20" x14ac:dyDescent="0.35">
      <c r="A16599">
        <f t="shared" si="506"/>
        <v>16599</v>
      </c>
      <c r="B16599" s="3" t="s">
        <v>1039</v>
      </c>
      <c r="C16599" s="3" t="s">
        <v>75</v>
      </c>
      <c r="D16599" s="3" t="s">
        <v>38</v>
      </c>
      <c r="E16599">
        <v>2022</v>
      </c>
      <c r="F16599" s="3" t="str">
        <f t="shared" si="505"/>
        <v>RGElev7-MILE2022</v>
      </c>
      <c r="G16599" s="9">
        <v>1714.54073728</v>
      </c>
      <c r="H16599" s="9">
        <v>1715.03614412</v>
      </c>
      <c r="I16599" s="9">
        <v>1688.9993978800001</v>
      </c>
      <c r="J16599" s="9">
        <v>1716.4764328799999</v>
      </c>
      <c r="K16599" s="9">
        <v>1688.9993978800001</v>
      </c>
      <c r="L16599" s="9">
        <v>1717.4049106</v>
      </c>
      <c r="M16599" s="9">
        <v>1718.0053043200001</v>
      </c>
      <c r="N16599" s="9">
        <v>1688.9993978800001</v>
      </c>
      <c r="O16599" s="9">
        <v>1711.4075350799999</v>
      </c>
      <c r="P16599" s="9">
        <v>1718.0053043200001</v>
      </c>
      <c r="Q16599" s="9">
        <v>1688.9993978800001</v>
      </c>
      <c r="R16599" s="9">
        <v>1697.6673771599999</v>
      </c>
      <c r="S16599" s="9">
        <v>1688.9993978800001</v>
      </c>
      <c r="T16599" s="9">
        <v>1688.9993978800001</v>
      </c>
    </row>
    <row r="16600" spans="1:20" x14ac:dyDescent="0.35">
      <c r="A16600">
        <f t="shared" si="506"/>
        <v>16600</v>
      </c>
      <c r="B16600" s="3" t="s">
        <v>1039</v>
      </c>
      <c r="C16600" s="3" t="s">
        <v>75</v>
      </c>
      <c r="D16600" s="3" t="s">
        <v>38</v>
      </c>
      <c r="E16600">
        <v>2023</v>
      </c>
      <c r="F16600" s="3" t="str">
        <f t="shared" si="505"/>
        <v>RGElev7-MILE2023</v>
      </c>
      <c r="G16600" s="9">
        <v>1716.68968747999</v>
      </c>
      <c r="H16600" s="9">
        <v>1708.8845691199999</v>
      </c>
      <c r="I16600" s="9">
        <v>1718.0053043200001</v>
      </c>
      <c r="J16600" s="9">
        <v>1717.4803699199999</v>
      </c>
      <c r="K16600" s="9">
        <v>1705.9908682400001</v>
      </c>
      <c r="L16600" s="9">
        <v>1707.9396872</v>
      </c>
      <c r="M16600" s="9">
        <v>1688.9993978800001</v>
      </c>
      <c r="N16600" s="9">
        <v>1718.0053043200001</v>
      </c>
      <c r="O16600" s="9">
        <v>1693.31698332</v>
      </c>
      <c r="P16600" s="9">
        <v>1718.0053043200001</v>
      </c>
      <c r="Q16600" s="9">
        <v>1716.4731520400001</v>
      </c>
      <c r="R16600" s="9">
        <v>1708.54008092</v>
      </c>
      <c r="S16600" s="9">
        <v>1704.2421805199999</v>
      </c>
      <c r="T16600" s="9">
        <v>1688.9993978800001</v>
      </c>
    </row>
    <row r="16601" spans="1:20" x14ac:dyDescent="0.35">
      <c r="A16601">
        <f t="shared" si="506"/>
        <v>16601</v>
      </c>
      <c r="B16601" s="3" t="s">
        <v>1039</v>
      </c>
      <c r="C16601" s="3" t="s">
        <v>75</v>
      </c>
      <c r="D16601" s="3" t="s">
        <v>38</v>
      </c>
      <c r="E16601">
        <v>2024</v>
      </c>
      <c r="F16601" s="3" t="str">
        <f t="shared" si="505"/>
        <v>RGElev7-MILE2024</v>
      </c>
      <c r="G16601" s="9">
        <v>1707.9954614799999</v>
      </c>
      <c r="H16601" s="9">
        <v>1706.8504483199999</v>
      </c>
      <c r="I16601" s="9">
        <v>1697.7690832000001</v>
      </c>
      <c r="J16601" s="9">
        <v>1716.2106848399901</v>
      </c>
      <c r="K16601" s="9">
        <v>1713.6942805599999</v>
      </c>
      <c r="L16601" s="9">
        <v>1708.35963471999</v>
      </c>
      <c r="M16601" s="9">
        <v>1688.9993978800001</v>
      </c>
      <c r="N16601" s="9">
        <v>1688.9993978800001</v>
      </c>
      <c r="O16601" s="9">
        <v>1695.94493616</v>
      </c>
      <c r="P16601" s="9">
        <v>1710.54139332</v>
      </c>
      <c r="Q16601" s="9">
        <v>1718.0053043200001</v>
      </c>
      <c r="R16601" s="9">
        <v>1712.9068789600001</v>
      </c>
      <c r="S16601" s="9">
        <v>1717.5755142800001</v>
      </c>
      <c r="T16601" s="9">
        <v>1688.9993978800001</v>
      </c>
    </row>
    <row r="16602" spans="1:20" x14ac:dyDescent="0.35">
      <c r="A16602">
        <f t="shared" si="506"/>
        <v>16602</v>
      </c>
      <c r="B16602" s="3" t="s">
        <v>1039</v>
      </c>
      <c r="C16602" s="3" t="s">
        <v>75</v>
      </c>
      <c r="D16602" s="3" t="s">
        <v>38</v>
      </c>
      <c r="E16602">
        <v>2025</v>
      </c>
      <c r="F16602" s="3" t="str">
        <f t="shared" si="505"/>
        <v>RGElev7-MILE2025</v>
      </c>
      <c r="G16602" s="9">
        <v>1696.4370621599901</v>
      </c>
      <c r="H16602" s="9">
        <v>1702.8117342800001</v>
      </c>
      <c r="I16602" s="9">
        <v>1703.1857500399999</v>
      </c>
      <c r="J16602" s="9">
        <v>1688.9993978800001</v>
      </c>
      <c r="K16602" s="9">
        <v>1697.7461173199999</v>
      </c>
      <c r="L16602" s="9">
        <v>1718.0053043200001</v>
      </c>
      <c r="M16602" s="9">
        <v>1688.9993978800001</v>
      </c>
      <c r="N16602" s="9">
        <v>1688.9993978800001</v>
      </c>
      <c r="O16602" s="9">
        <v>1693.6417864799901</v>
      </c>
      <c r="P16602" s="9">
        <v>1688.9993978800001</v>
      </c>
      <c r="Q16602" s="9">
        <v>1712.3917870800001</v>
      </c>
      <c r="R16602" s="9">
        <v>1717.8642282000001</v>
      </c>
      <c r="S16602" s="9">
        <v>1714.08141968</v>
      </c>
      <c r="T16602" s="9">
        <v>1688.9993978800001</v>
      </c>
    </row>
    <row r="16603" spans="1:20" x14ac:dyDescent="0.35">
      <c r="A16603">
        <f t="shared" si="506"/>
        <v>16603</v>
      </c>
      <c r="B16603" s="3" t="s">
        <v>1039</v>
      </c>
      <c r="C16603" s="3" t="s">
        <v>75</v>
      </c>
      <c r="D16603" s="3" t="s">
        <v>38</v>
      </c>
      <c r="E16603">
        <v>2026</v>
      </c>
      <c r="F16603" s="3" t="str">
        <f t="shared" si="505"/>
        <v>RGElev7-MILE2026</v>
      </c>
      <c r="G16603" s="9">
        <v>1703.2546476800001</v>
      </c>
      <c r="H16603" s="9">
        <v>1715.9022858799999</v>
      </c>
      <c r="I16603" s="9">
        <v>1694.72774452</v>
      </c>
      <c r="J16603" s="9">
        <v>1717.0079289600001</v>
      </c>
      <c r="K16603" s="9">
        <v>1716.2106848399901</v>
      </c>
      <c r="L16603" s="9">
        <v>1709.1700022</v>
      </c>
      <c r="M16603" s="9">
        <v>1717.4869315999999</v>
      </c>
      <c r="N16603" s="9">
        <v>1702.6083222</v>
      </c>
      <c r="O16603" s="9">
        <v>1695.2658022799999</v>
      </c>
      <c r="P16603" s="9">
        <v>1694.47840067999</v>
      </c>
      <c r="Q16603" s="9">
        <v>1688.9993978800001</v>
      </c>
      <c r="R16603" s="9">
        <v>1705.0919180799999</v>
      </c>
      <c r="S16603" s="9">
        <v>1693.1102903999899</v>
      </c>
      <c r="T16603" s="9">
        <v>1688.9993978800001</v>
      </c>
    </row>
    <row r="16604" spans="1:20" x14ac:dyDescent="0.35">
      <c r="A16604">
        <f t="shared" si="506"/>
        <v>16604</v>
      </c>
      <c r="B16604" s="3" t="s">
        <v>1039</v>
      </c>
      <c r="C16604" s="3" t="s">
        <v>75</v>
      </c>
      <c r="D16604" s="3" t="s">
        <v>38</v>
      </c>
      <c r="E16604">
        <v>2027</v>
      </c>
      <c r="F16604" s="3" t="str">
        <f t="shared" si="505"/>
        <v>RGElev7-MILE2027</v>
      </c>
      <c r="G16604" s="9">
        <v>1717.6542544399999</v>
      </c>
      <c r="H16604" s="9">
        <v>1714.19296824</v>
      </c>
      <c r="I16604" s="9">
        <v>1691.2927050399901</v>
      </c>
      <c r="J16604" s="9">
        <v>1708.6581911599999</v>
      </c>
      <c r="K16604" s="9">
        <v>1707.4081911200001</v>
      </c>
      <c r="L16604" s="9">
        <v>1710.0558289999999</v>
      </c>
      <c r="M16604" s="9">
        <v>1688.9993978800001</v>
      </c>
      <c r="N16604" s="9">
        <v>1688.9993978800001</v>
      </c>
      <c r="O16604" s="9">
        <v>1705.5545165199901</v>
      </c>
      <c r="P16604" s="9">
        <v>1718.0053043200001</v>
      </c>
      <c r="Q16604" s="9">
        <v>1688.9993978800001</v>
      </c>
      <c r="R16604" s="9">
        <v>1715.73824388</v>
      </c>
      <c r="S16604" s="9">
        <v>1713.47774512</v>
      </c>
      <c r="T16604" s="9">
        <v>1688.9993978800001</v>
      </c>
    </row>
    <row r="16605" spans="1:20" x14ac:dyDescent="0.35">
      <c r="A16605">
        <f t="shared" si="506"/>
        <v>16605</v>
      </c>
      <c r="B16605" s="3" t="s">
        <v>1039</v>
      </c>
      <c r="C16605" s="3" t="s">
        <v>75</v>
      </c>
      <c r="D16605" s="3" t="s">
        <v>38</v>
      </c>
      <c r="E16605">
        <v>2028</v>
      </c>
      <c r="F16605" s="3" t="str">
        <f t="shared" si="505"/>
        <v>RGElev7-MILE2028</v>
      </c>
      <c r="G16605" s="9">
        <v>1701.5486108799901</v>
      </c>
      <c r="H16605" s="9">
        <v>1692.1358809200001</v>
      </c>
      <c r="I16605" s="9">
        <v>1688.9993978800001</v>
      </c>
      <c r="J16605" s="9">
        <v>1716.30911004</v>
      </c>
      <c r="K16605" s="9">
        <v>1706.2500546000001</v>
      </c>
      <c r="L16605" s="9">
        <v>1718.0053043200001</v>
      </c>
      <c r="M16605" s="9">
        <v>1718.0020234799999</v>
      </c>
      <c r="N16605" s="9">
        <v>1691.96527724</v>
      </c>
      <c r="O16605" s="9">
        <v>1688.9993978800001</v>
      </c>
      <c r="P16605" s="9">
        <v>1718.0053043200001</v>
      </c>
      <c r="Q16605" s="9">
        <v>1712.06698392</v>
      </c>
      <c r="R16605" s="9">
        <v>1688.9993978800001</v>
      </c>
      <c r="S16605" s="9">
        <v>1688.9993978800001</v>
      </c>
      <c r="T16605" s="9">
        <v>1688.9993978800001</v>
      </c>
    </row>
    <row r="16606" spans="1:20" x14ac:dyDescent="0.35">
      <c r="A16606">
        <f t="shared" si="506"/>
        <v>16606</v>
      </c>
      <c r="B16606" s="3" t="s">
        <v>1039</v>
      </c>
      <c r="C16606" s="3" t="s">
        <v>75</v>
      </c>
      <c r="D16606" s="3" t="s">
        <v>38</v>
      </c>
      <c r="E16606">
        <v>2029</v>
      </c>
      <c r="F16606" s="3" t="str">
        <f t="shared" si="505"/>
        <v>RGElev7-MILE2029</v>
      </c>
      <c r="G16606" s="9">
        <v>1689.9738073599999</v>
      </c>
      <c r="H16606" s="9">
        <v>1712.27367683999</v>
      </c>
      <c r="I16606" s="9">
        <v>1688.9993978800001</v>
      </c>
      <c r="J16606" s="9">
        <v>1710.5906059199999</v>
      </c>
      <c r="K16606" s="9">
        <v>1714.90819135999</v>
      </c>
      <c r="L16606" s="9">
        <v>1708.86816492</v>
      </c>
      <c r="M16606" s="9">
        <v>1714.0748579999999</v>
      </c>
      <c r="N16606" s="9">
        <v>1691.2270882400001</v>
      </c>
      <c r="O16606" s="9">
        <v>1718.0053043200001</v>
      </c>
      <c r="P16606" s="9">
        <v>1718.0053043200001</v>
      </c>
      <c r="Q16606" s="9">
        <v>1702.7264324400001</v>
      </c>
      <c r="R16606" s="9">
        <v>1711.30910987999</v>
      </c>
      <c r="S16606" s="9">
        <v>1716.7585851199999</v>
      </c>
      <c r="T16606" s="9">
        <v>1688.9993978800001</v>
      </c>
    </row>
    <row r="16607" spans="1:20" x14ac:dyDescent="0.35">
      <c r="A16607">
        <f t="shared" si="506"/>
        <v>16607</v>
      </c>
      <c r="B16607" s="3" t="s">
        <v>1039</v>
      </c>
      <c r="C16607" s="3" t="s">
        <v>86</v>
      </c>
      <c r="D16607" s="3" t="s">
        <v>38</v>
      </c>
      <c r="E16607">
        <v>2020</v>
      </c>
      <c r="F16607" s="3" t="str">
        <f t="shared" si="505"/>
        <v>RGQOut7-MILE2020</v>
      </c>
      <c r="G16607" s="9">
        <v>24.168272137227401</v>
      </c>
      <c r="H16607" s="9">
        <v>19.924422629738899</v>
      </c>
      <c r="I16607" s="9">
        <v>17.4526630492139</v>
      </c>
      <c r="J16607" s="9">
        <v>19.543238475395299</v>
      </c>
      <c r="K16607" s="9">
        <v>11.9157555290213</v>
      </c>
      <c r="L16607" s="9">
        <v>17.376806450029498</v>
      </c>
      <c r="M16607" s="9">
        <v>23.993224425221499</v>
      </c>
      <c r="N16607" s="9">
        <v>27.296705646827299</v>
      </c>
      <c r="O16607" s="9">
        <v>65.327807938681701</v>
      </c>
      <c r="P16607" s="9">
        <v>55.942714107121503</v>
      </c>
      <c r="Q16607" s="9">
        <v>29.8442182155386</v>
      </c>
      <c r="R16607" s="9">
        <v>14.181541388242399</v>
      </c>
      <c r="S16607" s="9">
        <v>15.236180574127699</v>
      </c>
      <c r="T16607" s="9">
        <v>15.047809403743598</v>
      </c>
    </row>
    <row r="16608" spans="1:20" x14ac:dyDescent="0.35">
      <c r="A16608">
        <f t="shared" si="506"/>
        <v>16608</v>
      </c>
      <c r="B16608" s="3" t="s">
        <v>1039</v>
      </c>
      <c r="C16608" s="3" t="s">
        <v>86</v>
      </c>
      <c r="D16608" s="3" t="s">
        <v>38</v>
      </c>
      <c r="E16608">
        <v>2021</v>
      </c>
      <c r="F16608" s="3" t="str">
        <f t="shared" si="505"/>
        <v>RGQOut7-MILE2021</v>
      </c>
      <c r="G16608" s="9">
        <v>24.737656692478801</v>
      </c>
      <c r="H16608" s="9">
        <v>20.0917830564971</v>
      </c>
      <c r="I16608" s="9">
        <v>12.973686554951099</v>
      </c>
      <c r="J16608" s="9">
        <v>16.3055903758539</v>
      </c>
      <c r="K16608" s="9">
        <v>16.657673682430701</v>
      </c>
      <c r="L16608" s="9">
        <v>13.6188864597201</v>
      </c>
      <c r="M16608" s="9">
        <v>15.1592582123558</v>
      </c>
      <c r="N16608" s="9">
        <v>15.67338198601</v>
      </c>
      <c r="O16608" s="9">
        <v>32.355750556417597</v>
      </c>
      <c r="P16608" s="9">
        <v>45.892182160650897</v>
      </c>
      <c r="Q16608" s="9">
        <v>26.0585900454235</v>
      </c>
      <c r="R16608" s="9">
        <v>13.954932737209701</v>
      </c>
      <c r="S16608" s="9">
        <v>11.9182320280807</v>
      </c>
      <c r="T16608" s="9">
        <v>15.4124717962147</v>
      </c>
    </row>
    <row r="16609" spans="1:20" x14ac:dyDescent="0.35">
      <c r="A16609">
        <f t="shared" si="506"/>
        <v>16609</v>
      </c>
      <c r="B16609" s="3" t="s">
        <v>1039</v>
      </c>
      <c r="C16609" s="3" t="s">
        <v>86</v>
      </c>
      <c r="D16609" s="3" t="s">
        <v>38</v>
      </c>
      <c r="E16609">
        <v>2022</v>
      </c>
      <c r="F16609" s="3" t="str">
        <f t="shared" si="505"/>
        <v>RGQOut7-MILE2022</v>
      </c>
      <c r="G16609" s="9">
        <v>20.444248231039101</v>
      </c>
      <c r="H16609" s="9">
        <v>15.132684346527499</v>
      </c>
      <c r="I16609" s="9">
        <v>15.5566448577766</v>
      </c>
      <c r="J16609" s="9">
        <v>18.936859137581301</v>
      </c>
      <c r="K16609" s="9">
        <v>16.5508453998367</v>
      </c>
      <c r="L16609" s="9">
        <v>15.064753148898999</v>
      </c>
      <c r="M16609" s="9">
        <v>22.6003470132055</v>
      </c>
      <c r="N16609" s="9">
        <v>19.608448304006501</v>
      </c>
      <c r="O16609" s="9">
        <v>46.0361470662424</v>
      </c>
      <c r="P16609" s="9">
        <v>99.6256703972536</v>
      </c>
      <c r="Q16609" s="9">
        <v>60.760056720553003</v>
      </c>
      <c r="R16609" s="9">
        <v>35.0820936020625</v>
      </c>
      <c r="S16609" s="9">
        <v>18.929087082685001</v>
      </c>
      <c r="T16609" s="9">
        <v>20.768691973379301</v>
      </c>
    </row>
    <row r="16610" spans="1:20" x14ac:dyDescent="0.35">
      <c r="A16610">
        <f t="shared" si="506"/>
        <v>16610</v>
      </c>
      <c r="B16610" s="3" t="s">
        <v>1039</v>
      </c>
      <c r="C16610" s="3" t="s">
        <v>86</v>
      </c>
      <c r="D16610" s="3" t="s">
        <v>38</v>
      </c>
      <c r="E16610">
        <v>2023</v>
      </c>
      <c r="F16610" s="3" t="str">
        <f t="shared" si="505"/>
        <v>RGQOut7-MILE2023</v>
      </c>
      <c r="G16610" s="9">
        <v>24.252177905486299</v>
      </c>
      <c r="H16610" s="9">
        <v>19.471865860610599</v>
      </c>
      <c r="I16610" s="9">
        <v>30.911933588134598</v>
      </c>
      <c r="J16610" s="9">
        <v>23.120952935039998</v>
      </c>
      <c r="K16610" s="9">
        <v>22.523449516246799</v>
      </c>
      <c r="L16610" s="9">
        <v>35.409769250699703</v>
      </c>
      <c r="M16610" s="9">
        <v>43.929493618365797</v>
      </c>
      <c r="N16610" s="9">
        <v>58.109301849802698</v>
      </c>
      <c r="O16610" s="9">
        <v>81.017735279240597</v>
      </c>
      <c r="P16610" s="9">
        <v>84.675483753606102</v>
      </c>
      <c r="Q16610" s="9">
        <v>62.388595281043401</v>
      </c>
      <c r="R16610" s="9">
        <v>25.3318316083</v>
      </c>
      <c r="S16610" s="9">
        <v>13.892584275153601</v>
      </c>
      <c r="T16610" s="9">
        <v>22.970365519012901</v>
      </c>
    </row>
    <row r="16611" spans="1:20" x14ac:dyDescent="0.35">
      <c r="A16611">
        <f t="shared" si="506"/>
        <v>16611</v>
      </c>
      <c r="B16611" s="3" t="s">
        <v>1039</v>
      </c>
      <c r="C16611" s="3" t="s">
        <v>86</v>
      </c>
      <c r="D16611" s="3" t="s">
        <v>38</v>
      </c>
      <c r="E16611">
        <v>2024</v>
      </c>
      <c r="F16611" s="3" t="str">
        <f t="shared" si="505"/>
        <v>RGQOut7-MILE2024</v>
      </c>
      <c r="G16611" s="9">
        <v>27.136101576411601</v>
      </c>
      <c r="H16611" s="9">
        <v>23.448013712376898</v>
      </c>
      <c r="I16611" s="9">
        <v>15.5187439416221</v>
      </c>
      <c r="J16611" s="9">
        <v>23.4497810788293</v>
      </c>
      <c r="K16611" s="9">
        <v>18.461099861198399</v>
      </c>
      <c r="L16611" s="9">
        <v>16.489941056287002</v>
      </c>
      <c r="M16611" s="9">
        <v>32.143927687046002</v>
      </c>
      <c r="N16611" s="9">
        <v>32.895909921974102</v>
      </c>
      <c r="O16611" s="9">
        <v>42.245156794829001</v>
      </c>
      <c r="P16611" s="9">
        <v>35.892935878000301</v>
      </c>
      <c r="Q16611" s="9">
        <v>17.817737666784801</v>
      </c>
      <c r="R16611" s="9">
        <v>8.6747511163036108</v>
      </c>
      <c r="S16611" s="9">
        <v>9.3702408102624997</v>
      </c>
      <c r="T16611" s="9">
        <v>14.505139096220599</v>
      </c>
    </row>
    <row r="16612" spans="1:20" x14ac:dyDescent="0.35">
      <c r="A16612">
        <f t="shared" si="506"/>
        <v>16612</v>
      </c>
      <c r="B16612" s="3" t="s">
        <v>1039</v>
      </c>
      <c r="C16612" s="3" t="s">
        <v>86</v>
      </c>
      <c r="D16612" s="3" t="s">
        <v>38</v>
      </c>
      <c r="E16612">
        <v>2025</v>
      </c>
      <c r="F16612" s="3" t="str">
        <f t="shared" si="505"/>
        <v>RGQOut7-MILE2025</v>
      </c>
      <c r="G16612" s="9">
        <v>26.812007786679501</v>
      </c>
      <c r="H16612" s="9">
        <v>18.366745400012501</v>
      </c>
      <c r="I16612" s="9">
        <v>13.4958141727854</v>
      </c>
      <c r="J16612" s="9">
        <v>23.469898959689999</v>
      </c>
      <c r="K16612" s="9">
        <v>18.8544957521271</v>
      </c>
      <c r="L16612" s="9">
        <v>28.1277280025969</v>
      </c>
      <c r="M16612" s="9">
        <v>25.390881394646598</v>
      </c>
      <c r="N16612" s="9">
        <v>26.2646486614438</v>
      </c>
      <c r="O16612" s="9">
        <v>55.124191766983202</v>
      </c>
      <c r="P16612" s="9">
        <v>45.856472065259702</v>
      </c>
      <c r="Q16612" s="9">
        <v>18.141711872901801</v>
      </c>
      <c r="R16612" s="9">
        <v>11.9038332405513</v>
      </c>
      <c r="S16612" s="9">
        <v>12.013752384034101</v>
      </c>
      <c r="T16612" s="9">
        <v>22.2286768492791</v>
      </c>
    </row>
    <row r="16613" spans="1:20" x14ac:dyDescent="0.35">
      <c r="A16613">
        <f t="shared" si="506"/>
        <v>16613</v>
      </c>
      <c r="B16613" s="3" t="s">
        <v>1039</v>
      </c>
      <c r="C16613" s="3" t="s">
        <v>86</v>
      </c>
      <c r="D16613" s="3" t="s">
        <v>38</v>
      </c>
      <c r="E16613">
        <v>2026</v>
      </c>
      <c r="F16613" s="3" t="str">
        <f t="shared" si="505"/>
        <v>RGQOut7-MILE2026</v>
      </c>
      <c r="G16613" s="9">
        <v>22.6518457410371</v>
      </c>
      <c r="H16613" s="9">
        <v>16.791563577536099</v>
      </c>
      <c r="I16613" s="9">
        <v>18.4574125281904</v>
      </c>
      <c r="J16613" s="9">
        <v>22.1404366877881</v>
      </c>
      <c r="K16613" s="9">
        <v>14.3542276539015</v>
      </c>
      <c r="L16613" s="9">
        <v>18.111530292154999</v>
      </c>
      <c r="M16613" s="9">
        <v>20.423922429128702</v>
      </c>
      <c r="N16613" s="9">
        <v>22.0929649119958</v>
      </c>
      <c r="O16613" s="9">
        <v>31.136829643169399</v>
      </c>
      <c r="P16613" s="9">
        <v>58.811077239030197</v>
      </c>
      <c r="Q16613" s="9">
        <v>45.816063843558403</v>
      </c>
      <c r="R16613" s="9">
        <v>21.0626369558791</v>
      </c>
      <c r="S16613" s="9">
        <v>19.329904950930299</v>
      </c>
      <c r="T16613" s="9">
        <v>21.3959155330238</v>
      </c>
    </row>
    <row r="16614" spans="1:20" x14ac:dyDescent="0.35">
      <c r="A16614">
        <f t="shared" si="506"/>
        <v>16614</v>
      </c>
      <c r="B16614" s="3" t="s">
        <v>1039</v>
      </c>
      <c r="C16614" s="3" t="s">
        <v>86</v>
      </c>
      <c r="D16614" s="3" t="s">
        <v>38</v>
      </c>
      <c r="E16614">
        <v>2027</v>
      </c>
      <c r="F16614" s="3" t="str">
        <f t="shared" si="505"/>
        <v>RGQOut7-MILE2027</v>
      </c>
      <c r="G16614" s="9">
        <v>24.515752299784999</v>
      </c>
      <c r="H16614" s="9">
        <v>16.400146401276402</v>
      </c>
      <c r="I16614" s="9">
        <v>16.256465241760999</v>
      </c>
      <c r="J16614" s="9">
        <v>23.8939971397707</v>
      </c>
      <c r="K16614" s="9">
        <v>22.599772934331199</v>
      </c>
      <c r="L16614" s="9">
        <v>22.694463745384599</v>
      </c>
      <c r="M16614" s="9">
        <v>31.2809852859777</v>
      </c>
      <c r="N16614" s="9">
        <v>24.402073552227701</v>
      </c>
      <c r="O16614" s="9">
        <v>46.930150692991397</v>
      </c>
      <c r="P16614" s="9">
        <v>91.6595360798337</v>
      </c>
      <c r="Q16614" s="9">
        <v>58.647971248674899</v>
      </c>
      <c r="R16614" s="9">
        <v>28.418020058685801</v>
      </c>
      <c r="S16614" s="9">
        <v>19.196763262085902</v>
      </c>
      <c r="T16614" s="9">
        <v>25.985107182497298</v>
      </c>
    </row>
    <row r="16615" spans="1:20" x14ac:dyDescent="0.35">
      <c r="A16615">
        <f t="shared" si="506"/>
        <v>16615</v>
      </c>
      <c r="B16615" s="3" t="s">
        <v>1039</v>
      </c>
      <c r="C16615" s="3" t="s">
        <v>86</v>
      </c>
      <c r="D16615" s="3" t="s">
        <v>38</v>
      </c>
      <c r="E16615">
        <v>2028</v>
      </c>
      <c r="F16615" s="3" t="str">
        <f t="shared" si="505"/>
        <v>RGQOut7-MILE2028</v>
      </c>
      <c r="G16615" s="9">
        <v>23.696129223959201</v>
      </c>
      <c r="H16615" s="9">
        <v>22.667466870245999</v>
      </c>
      <c r="I16615" s="9">
        <v>18.237515627153702</v>
      </c>
      <c r="J16615" s="9">
        <v>16.677499745624299</v>
      </c>
      <c r="K16615" s="9">
        <v>18.130577494975</v>
      </c>
      <c r="L16615" s="9">
        <v>21.086480807473698</v>
      </c>
      <c r="M16615" s="9">
        <v>12.288240184091601</v>
      </c>
      <c r="N16615" s="9">
        <v>24.352741001061201</v>
      </c>
      <c r="O16615" s="9">
        <v>58.3070339327639</v>
      </c>
      <c r="P16615" s="9">
        <v>110.29777254402001</v>
      </c>
      <c r="Q16615" s="9">
        <v>65.924450424149597</v>
      </c>
      <c r="R16615" s="9">
        <v>25.855294029641801</v>
      </c>
      <c r="S16615" s="9">
        <v>29.9143163765632</v>
      </c>
      <c r="T16615" s="9">
        <v>17.8286855094271</v>
      </c>
    </row>
    <row r="16616" spans="1:20" x14ac:dyDescent="0.35">
      <c r="A16616">
        <f t="shared" si="506"/>
        <v>16616</v>
      </c>
      <c r="B16616" s="3" t="s">
        <v>1039</v>
      </c>
      <c r="C16616" s="3" t="s">
        <v>86</v>
      </c>
      <c r="D16616" s="3" t="s">
        <v>38</v>
      </c>
      <c r="E16616">
        <v>2029</v>
      </c>
      <c r="F16616" s="3" t="str">
        <f t="shared" si="505"/>
        <v>RGQOut7-MILE2029</v>
      </c>
      <c r="G16616" s="9">
        <v>26.430314840302199</v>
      </c>
      <c r="H16616" s="9">
        <v>14.122647354779399</v>
      </c>
      <c r="I16616" s="9">
        <v>17.402917983924802</v>
      </c>
      <c r="J16616" s="9">
        <v>12.1247748165404</v>
      </c>
      <c r="K16616" s="9">
        <v>13.292593678656701</v>
      </c>
      <c r="L16616" s="9">
        <v>20.650893025571101</v>
      </c>
      <c r="M16616" s="9">
        <v>35.127284196569398</v>
      </c>
      <c r="N16616" s="9">
        <v>31.703045592623599</v>
      </c>
      <c r="O16616" s="9">
        <v>52.712729334416601</v>
      </c>
      <c r="P16616" s="9">
        <v>73.161640814500899</v>
      </c>
      <c r="Q16616" s="9">
        <v>31.259792285683801</v>
      </c>
      <c r="R16616" s="9">
        <v>15.7930763791004</v>
      </c>
      <c r="S16616" s="9">
        <v>13.880495159744701</v>
      </c>
      <c r="T16616" s="9">
        <v>18.4927921902006</v>
      </c>
    </row>
    <row r="16617" spans="1:20" x14ac:dyDescent="0.35">
      <c r="A16617">
        <f t="shared" si="506"/>
        <v>16617</v>
      </c>
      <c r="B16617" s="3" t="s">
        <v>1039</v>
      </c>
      <c r="C16617" s="3" t="s">
        <v>95</v>
      </c>
      <c r="D16617" s="3" t="s">
        <v>38</v>
      </c>
      <c r="E16617">
        <v>2020</v>
      </c>
      <c r="F16617" s="3" t="str">
        <f t="shared" si="505"/>
        <v>RGSpill7-MILE2020</v>
      </c>
      <c r="G16617" s="9">
        <v>2.7583657644233801</v>
      </c>
      <c r="H16617" s="9">
        <v>0.56527863277423596</v>
      </c>
      <c r="I16617" s="9">
        <v>2.0513125230165499</v>
      </c>
      <c r="J16617" s="9">
        <v>3.2447374286776798</v>
      </c>
      <c r="K16617" s="9">
        <v>0.25264692798749999</v>
      </c>
      <c r="L16617" s="9">
        <v>1.60748157109317</v>
      </c>
      <c r="M16617" s="9">
        <v>2.4784826037066598</v>
      </c>
      <c r="N16617" s="9">
        <v>2.9129222402622199</v>
      </c>
      <c r="O16617" s="9">
        <v>19.760439682414901</v>
      </c>
      <c r="P16617" s="9">
        <v>9.4750697189263793</v>
      </c>
      <c r="Q16617" s="9">
        <v>0.78150511046303694</v>
      </c>
      <c r="R16617" s="9">
        <v>0.58916304867777702</v>
      </c>
      <c r="S16617" s="9">
        <v>0.32839793721874999</v>
      </c>
      <c r="T16617" s="9">
        <v>0.79136888776088798</v>
      </c>
    </row>
    <row r="16618" spans="1:20" x14ac:dyDescent="0.35">
      <c r="A16618">
        <f t="shared" si="506"/>
        <v>16618</v>
      </c>
      <c r="B16618" s="3" t="s">
        <v>1039</v>
      </c>
      <c r="C16618" s="3" t="s">
        <v>95</v>
      </c>
      <c r="D16618" s="3" t="s">
        <v>38</v>
      </c>
      <c r="E16618">
        <v>2021</v>
      </c>
      <c r="F16618" s="3" t="str">
        <f t="shared" si="505"/>
        <v>RGSpill7-MILE2021</v>
      </c>
      <c r="G16618" s="9">
        <v>0.93678021471774098</v>
      </c>
      <c r="H16618" s="9">
        <v>1.234379285685</v>
      </c>
      <c r="I16618" s="9">
        <v>1.5133636038004099</v>
      </c>
      <c r="J16618" s="9">
        <v>0.79276950231189502</v>
      </c>
      <c r="K16618" s="9">
        <v>1.2962700309369699</v>
      </c>
      <c r="L16618" s="9">
        <v>2.6930226164342699</v>
      </c>
      <c r="M16618" s="9">
        <v>6.0762225940947197</v>
      </c>
      <c r="N16618" s="9">
        <v>1.22992673026513</v>
      </c>
      <c r="O16618" s="9">
        <v>1.7739936910467</v>
      </c>
      <c r="P16618" s="9">
        <v>6.26198570855375</v>
      </c>
      <c r="Q16618" s="9">
        <v>0.138655976468474</v>
      </c>
      <c r="R16618" s="9">
        <v>5.2073468387499898E-2</v>
      </c>
      <c r="S16618" s="9">
        <v>4.9167704204427003E-2</v>
      </c>
      <c r="T16618" s="9">
        <v>1.0225180002134</v>
      </c>
    </row>
    <row r="16619" spans="1:20" x14ac:dyDescent="0.35">
      <c r="A16619">
        <f t="shared" si="506"/>
        <v>16619</v>
      </c>
      <c r="B16619" s="3" t="s">
        <v>1039</v>
      </c>
      <c r="C16619" s="3" t="s">
        <v>95</v>
      </c>
      <c r="D16619" s="3" t="s">
        <v>38</v>
      </c>
      <c r="E16619">
        <v>2022</v>
      </c>
      <c r="F16619" s="3" t="str">
        <f t="shared" si="505"/>
        <v>RGSpill7-MILE2022</v>
      </c>
      <c r="G16619" s="9">
        <v>0.90828105623481104</v>
      </c>
      <c r="H16619" s="9">
        <v>0.33274551065904101</v>
      </c>
      <c r="I16619" s="9">
        <v>0.84626928462144402</v>
      </c>
      <c r="J16619" s="9">
        <v>2.3143019182518798</v>
      </c>
      <c r="K16619" s="9">
        <v>0.35368412098176999</v>
      </c>
      <c r="L16619" s="9">
        <v>1.9565077071561801</v>
      </c>
      <c r="M16619" s="9">
        <v>3.8735360803093801</v>
      </c>
      <c r="N16619" s="9">
        <v>4.4454709208738796</v>
      </c>
      <c r="O16619" s="9">
        <v>7.9805801258987099</v>
      </c>
      <c r="P16619" s="9">
        <v>55.288335589068197</v>
      </c>
      <c r="Q16619" s="9">
        <v>11.842161415912599</v>
      </c>
      <c r="R16619" s="9">
        <v>0.111030703340277</v>
      </c>
      <c r="S16619" s="9">
        <v>5.9088818888020797E-2</v>
      </c>
      <c r="T16619" s="9">
        <v>0.372461507699409</v>
      </c>
    </row>
    <row r="16620" spans="1:20" x14ac:dyDescent="0.35">
      <c r="A16620">
        <f t="shared" si="506"/>
        <v>16620</v>
      </c>
      <c r="B16620" s="3" t="s">
        <v>1039</v>
      </c>
      <c r="C16620" s="3" t="s">
        <v>95</v>
      </c>
      <c r="D16620" s="3" t="s">
        <v>38</v>
      </c>
      <c r="E16620">
        <v>2023</v>
      </c>
      <c r="F16620" s="3" t="str">
        <f t="shared" si="505"/>
        <v>RGSpill7-MILE2023</v>
      </c>
      <c r="G16620" s="9">
        <v>0.80980422242929395</v>
      </c>
      <c r="H16620" s="9">
        <v>0.58122572824604102</v>
      </c>
      <c r="I16620" s="9">
        <v>2.42508335773715</v>
      </c>
      <c r="J16620" s="9">
        <v>1.1125028591875601</v>
      </c>
      <c r="K16620" s="9">
        <v>0.570317563989583</v>
      </c>
      <c r="L16620" s="9">
        <v>0.31787354271505303</v>
      </c>
      <c r="M16620" s="9">
        <v>0.58596352144944397</v>
      </c>
      <c r="N16620" s="9">
        <v>8.7944496293791605</v>
      </c>
      <c r="O16620" s="9">
        <v>30.936002076555098</v>
      </c>
      <c r="P16620" s="9">
        <v>40.465551651860395</v>
      </c>
      <c r="Q16620" s="9">
        <v>28.022265586343799</v>
      </c>
      <c r="R16620" s="9">
        <v>2.8768308468540198</v>
      </c>
      <c r="S16620" s="9">
        <v>0.50149792282551997</v>
      </c>
      <c r="T16620" s="9">
        <v>0.43843813868215198</v>
      </c>
    </row>
    <row r="16621" spans="1:20" x14ac:dyDescent="0.35">
      <c r="A16621">
        <f t="shared" si="506"/>
        <v>16621</v>
      </c>
      <c r="B16621" s="3" t="s">
        <v>1039</v>
      </c>
      <c r="C16621" s="3" t="s">
        <v>95</v>
      </c>
      <c r="D16621" s="3" t="s">
        <v>38</v>
      </c>
      <c r="E16621">
        <v>2024</v>
      </c>
      <c r="F16621" s="3" t="str">
        <f t="shared" si="505"/>
        <v>RGSpill7-MILE2024</v>
      </c>
      <c r="G16621" s="9">
        <v>0.115259313687432</v>
      </c>
      <c r="H16621" s="9">
        <v>0.23688794297826299</v>
      </c>
      <c r="I16621" s="9">
        <v>2.1806377212579102</v>
      </c>
      <c r="J16621" s="9">
        <v>3.4276548560065101</v>
      </c>
      <c r="K16621" s="9">
        <v>0.69119943580364496</v>
      </c>
      <c r="L16621" s="9">
        <v>1.0128319353781501</v>
      </c>
      <c r="M16621" s="9">
        <v>0.83526137595026295</v>
      </c>
      <c r="N16621" s="9">
        <v>1.4025544324361101</v>
      </c>
      <c r="O16621" s="9">
        <v>2.0293851575534898</v>
      </c>
      <c r="P16621" s="9">
        <v>7.0819796945809701</v>
      </c>
      <c r="Q16621" s="9">
        <v>0.63504131515510698</v>
      </c>
      <c r="R16621" s="9">
        <v>0.80983737240777698</v>
      </c>
      <c r="S16621" s="9">
        <v>1.1774347406244701</v>
      </c>
      <c r="T16621" s="9">
        <v>0.63189216708430496</v>
      </c>
    </row>
    <row r="16622" spans="1:20" x14ac:dyDescent="0.35">
      <c r="A16622">
        <f t="shared" si="506"/>
        <v>16622</v>
      </c>
      <c r="B16622" s="3" t="s">
        <v>1039</v>
      </c>
      <c r="C16622" s="3" t="s">
        <v>95</v>
      </c>
      <c r="D16622" s="3" t="s">
        <v>38</v>
      </c>
      <c r="E16622">
        <v>2025</v>
      </c>
      <c r="F16622" s="3" t="str">
        <f t="shared" si="505"/>
        <v>RGSpill7-MILE2025</v>
      </c>
      <c r="G16622" s="9">
        <v>1.32121750222875</v>
      </c>
      <c r="H16622" s="9">
        <v>0.82589283736714503</v>
      </c>
      <c r="I16622" s="9">
        <v>0.72520470710236096</v>
      </c>
      <c r="J16622" s="9">
        <v>0.39432629557896498</v>
      </c>
      <c r="K16622" s="9">
        <v>1.2992343197476499</v>
      </c>
      <c r="L16622" s="9">
        <v>5.7966585914247297E-2</v>
      </c>
      <c r="M16622" s="9">
        <v>0.77588120100399904</v>
      </c>
      <c r="N16622" s="9">
        <v>1.8301586094225</v>
      </c>
      <c r="O16622" s="9">
        <v>7.8782438273366902</v>
      </c>
      <c r="P16622" s="9">
        <v>1.73553423585208</v>
      </c>
      <c r="Q16622" s="9">
        <v>0.56938947894086001</v>
      </c>
      <c r="R16622" s="9">
        <v>0.31090707987499999</v>
      </c>
      <c r="S16622" s="9">
        <v>2.1887843844726498</v>
      </c>
      <c r="T16622" s="9">
        <v>3.6131825895034698E-2</v>
      </c>
    </row>
    <row r="16623" spans="1:20" x14ac:dyDescent="0.35">
      <c r="A16623">
        <f t="shared" si="506"/>
        <v>16623</v>
      </c>
      <c r="B16623" s="3" t="s">
        <v>1039</v>
      </c>
      <c r="C16623" s="3" t="s">
        <v>95</v>
      </c>
      <c r="D16623" s="3" t="s">
        <v>38</v>
      </c>
      <c r="E16623">
        <v>2026</v>
      </c>
      <c r="F16623" s="3" t="str">
        <f t="shared" si="505"/>
        <v>RGSpill7-MILE2026</v>
      </c>
      <c r="G16623" s="9">
        <v>0.72398298470900502</v>
      </c>
      <c r="H16623" s="9">
        <v>0.142928692804527</v>
      </c>
      <c r="I16623" s="9">
        <v>0.90894126636249895</v>
      </c>
      <c r="J16623" s="9">
        <v>2.4859733564542998</v>
      </c>
      <c r="K16623" s="9">
        <v>0.42040077123802</v>
      </c>
      <c r="L16623" s="9">
        <v>0.60785744011397802</v>
      </c>
      <c r="M16623" s="9">
        <v>5.6862014974780504</v>
      </c>
      <c r="N16623" s="9">
        <v>2.3860178728555499</v>
      </c>
      <c r="O16623" s="9">
        <v>1.6575656158999299</v>
      </c>
      <c r="P16623" s="9">
        <v>10.653084461584401</v>
      </c>
      <c r="Q16623" s="9">
        <v>5.8815928467352103</v>
      </c>
      <c r="R16623" s="9">
        <v>0.83632892750555488</v>
      </c>
      <c r="S16623" s="9">
        <v>0.57612563821239504</v>
      </c>
      <c r="T16623" s="9">
        <v>2.4693667506044399</v>
      </c>
    </row>
    <row r="16624" spans="1:20" x14ac:dyDescent="0.35">
      <c r="A16624">
        <f t="shared" si="506"/>
        <v>16624</v>
      </c>
      <c r="B16624" s="3" t="s">
        <v>1039</v>
      </c>
      <c r="C16624" s="3" t="s">
        <v>95</v>
      </c>
      <c r="D16624" s="3" t="s">
        <v>38</v>
      </c>
      <c r="E16624">
        <v>2027</v>
      </c>
      <c r="F16624" s="3" t="str">
        <f t="shared" si="505"/>
        <v>RGSpill7-MILE2027</v>
      </c>
      <c r="G16624" s="9">
        <v>1.18139788170075</v>
      </c>
      <c r="H16624" s="9">
        <v>0.94065762420923604</v>
      </c>
      <c r="I16624" s="9">
        <v>0.45048114182404803</v>
      </c>
      <c r="J16624" s="9">
        <v>3.1425074850354799</v>
      </c>
      <c r="K16624" s="9">
        <v>0.48096073997864502</v>
      </c>
      <c r="L16624" s="9">
        <v>7.0220535865591294E-2</v>
      </c>
      <c r="M16624" s="9">
        <v>1.44021691858333</v>
      </c>
      <c r="N16624" s="9">
        <v>1.2142595414833299</v>
      </c>
      <c r="O16624" s="9">
        <v>4.8189823521700896</v>
      </c>
      <c r="P16624" s="9">
        <v>42.417073870722596</v>
      </c>
      <c r="Q16624" s="9">
        <v>20.9982068012688</v>
      </c>
      <c r="R16624" s="9">
        <v>0.63941737274722199</v>
      </c>
      <c r="S16624" s="9">
        <v>1.5558885340651001</v>
      </c>
      <c r="T16624" s="9">
        <v>0.45002003087708298</v>
      </c>
    </row>
    <row r="16625" spans="1:20" x14ac:dyDescent="0.35">
      <c r="A16625">
        <f t="shared" si="506"/>
        <v>16625</v>
      </c>
      <c r="B16625" s="3" t="s">
        <v>1039</v>
      </c>
      <c r="C16625" s="3" t="s">
        <v>95</v>
      </c>
      <c r="D16625" s="3" t="s">
        <v>38</v>
      </c>
      <c r="E16625">
        <v>2028</v>
      </c>
      <c r="F16625" s="3" t="str">
        <f t="shared" si="505"/>
        <v>RGSpill7-MILE2028</v>
      </c>
      <c r="G16625" s="9">
        <v>1.38395063457573</v>
      </c>
      <c r="H16625" s="9">
        <v>0.22019309603472201</v>
      </c>
      <c r="I16625" s="9">
        <v>2.0563820546373601</v>
      </c>
      <c r="J16625" s="9">
        <v>1.9469081151963701</v>
      </c>
      <c r="K16625" s="9">
        <v>0.78380992115416592</v>
      </c>
      <c r="L16625" s="9">
        <v>0.40990713260376299</v>
      </c>
      <c r="M16625" s="9">
        <v>3.2872067119402701</v>
      </c>
      <c r="N16625" s="9">
        <v>0.53421493634736084</v>
      </c>
      <c r="O16625" s="9">
        <v>12.936922080331801</v>
      </c>
      <c r="P16625" s="9">
        <v>61.178386249020797</v>
      </c>
      <c r="Q16625" s="9">
        <v>25.752486773815502</v>
      </c>
      <c r="R16625" s="9">
        <v>2.1832389368513798</v>
      </c>
      <c r="S16625" s="9">
        <v>2.15714219045572E-2</v>
      </c>
      <c r="T16625" s="9">
        <v>0.40216880255343701</v>
      </c>
    </row>
    <row r="16626" spans="1:20" x14ac:dyDescent="0.35">
      <c r="A16626">
        <f t="shared" si="506"/>
        <v>16626</v>
      </c>
      <c r="B16626" s="3" t="s">
        <v>1039</v>
      </c>
      <c r="C16626" s="3" t="s">
        <v>95</v>
      </c>
      <c r="D16626" s="3" t="s">
        <v>38</v>
      </c>
      <c r="E16626">
        <v>2029</v>
      </c>
      <c r="F16626" s="3" t="str">
        <f t="shared" si="505"/>
        <v>RGSpill7-MILE2029</v>
      </c>
      <c r="G16626" s="9">
        <v>0.16087896834065099</v>
      </c>
      <c r="H16626" s="9">
        <v>1.0750654915456901</v>
      </c>
      <c r="I16626" s="9">
        <v>1.59085141384069</v>
      </c>
      <c r="J16626" s="9">
        <v>1.9625825892316699</v>
      </c>
      <c r="K16626" s="9">
        <v>0.51244887992812405</v>
      </c>
      <c r="L16626" s="9">
        <v>0.91932833393192204</v>
      </c>
      <c r="M16626" s="9">
        <v>0.26702958535555499</v>
      </c>
      <c r="N16626" s="9">
        <v>0.80845409170555504</v>
      </c>
      <c r="O16626" s="9">
        <v>7.9094379703010702</v>
      </c>
      <c r="P16626" s="9">
        <v>32.814653758152701</v>
      </c>
      <c r="Q16626" s="9">
        <v>2.7531680756675398</v>
      </c>
      <c r="R16626" s="9">
        <v>2.6236262570388802</v>
      </c>
      <c r="S16626" s="9">
        <v>2.11586766740872</v>
      </c>
      <c r="T16626" s="9">
        <v>0.42987913593333299</v>
      </c>
    </row>
    <row r="16627" spans="1:20" x14ac:dyDescent="0.35">
      <c r="A16627">
        <f t="shared" si="506"/>
        <v>16627</v>
      </c>
      <c r="B16627" s="3" t="s">
        <v>1039</v>
      </c>
      <c r="C16627" s="3" t="s">
        <v>77</v>
      </c>
      <c r="D16627" s="3" t="s">
        <v>38</v>
      </c>
      <c r="E16627">
        <v>2020</v>
      </c>
      <c r="F16627" s="3" t="str">
        <f t="shared" si="505"/>
        <v>RGGen7-MILE2020</v>
      </c>
      <c r="G16627" s="9">
        <v>336.92347600806397</v>
      </c>
      <c r="H16627" s="9">
        <v>304.65110405555498</v>
      </c>
      <c r="I16627" s="9">
        <v>242.36807128708301</v>
      </c>
      <c r="J16627" s="9">
        <v>256.48639223118198</v>
      </c>
      <c r="K16627" s="9">
        <v>183.54012730654699</v>
      </c>
      <c r="L16627" s="9">
        <v>248.158799459677</v>
      </c>
      <c r="M16627" s="9">
        <v>338.57326230277698</v>
      </c>
      <c r="N16627" s="9">
        <v>383.72283530555501</v>
      </c>
      <c r="O16627" s="9">
        <v>717.08445913978403</v>
      </c>
      <c r="P16627" s="9">
        <v>731.25190308333299</v>
      </c>
      <c r="Q16627" s="9">
        <v>457.35421260752599</v>
      </c>
      <c r="R16627" s="9">
        <v>213.90059144444399</v>
      </c>
      <c r="S16627" s="9">
        <v>234.60092984375001</v>
      </c>
      <c r="T16627" s="9">
        <v>224.35090825</v>
      </c>
    </row>
    <row r="16628" spans="1:20" x14ac:dyDescent="0.35">
      <c r="A16628">
        <f t="shared" si="506"/>
        <v>16628</v>
      </c>
      <c r="B16628" s="3" t="s">
        <v>1039</v>
      </c>
      <c r="C16628" s="3" t="s">
        <v>77</v>
      </c>
      <c r="D16628" s="3" t="s">
        <v>38</v>
      </c>
      <c r="E16628">
        <v>2021</v>
      </c>
      <c r="F16628" s="3" t="str">
        <f t="shared" si="505"/>
        <v>RGGen7-MILE2021</v>
      </c>
      <c r="G16628" s="9">
        <v>374.54982103494598</v>
      </c>
      <c r="H16628" s="9">
        <v>296.75525255000002</v>
      </c>
      <c r="I16628" s="9">
        <v>180.348927498611</v>
      </c>
      <c r="J16628" s="9">
        <v>244.12227990591299</v>
      </c>
      <c r="K16628" s="9">
        <v>241.739423244047</v>
      </c>
      <c r="L16628" s="9">
        <v>171.93824874999899</v>
      </c>
      <c r="M16628" s="9">
        <v>142.938030055555</v>
      </c>
      <c r="N16628" s="9">
        <v>227.29397933888799</v>
      </c>
      <c r="O16628" s="9">
        <v>481.25910638440803</v>
      </c>
      <c r="P16628" s="9">
        <v>623.65244091666602</v>
      </c>
      <c r="Q16628" s="9">
        <v>407.89696292338698</v>
      </c>
      <c r="R16628" s="9">
        <v>218.78661880555501</v>
      </c>
      <c r="S16628" s="9">
        <v>186.781210989583</v>
      </c>
      <c r="T16628" s="9">
        <v>226.45199129166599</v>
      </c>
    </row>
    <row r="16629" spans="1:20" x14ac:dyDescent="0.35">
      <c r="A16629">
        <f t="shared" si="506"/>
        <v>16629</v>
      </c>
      <c r="B16629" s="3" t="s">
        <v>1039</v>
      </c>
      <c r="C16629" s="3" t="s">
        <v>77</v>
      </c>
      <c r="D16629" s="3" t="s">
        <v>38</v>
      </c>
      <c r="E16629">
        <v>2022</v>
      </c>
      <c r="F16629" s="3" t="str">
        <f t="shared" ref="F16629:F16692" si="507">_xlfn.CONCAT(B16629,C16629,D16629,E16629)</f>
        <v>RGGen7-MILE2022</v>
      </c>
      <c r="G16629" s="9">
        <v>307.43376012096701</v>
      </c>
      <c r="H16629" s="9">
        <v>232.903785458333</v>
      </c>
      <c r="I16629" s="9">
        <v>231.494309394444</v>
      </c>
      <c r="J16629" s="9">
        <v>261.585893405913</v>
      </c>
      <c r="K16629" s="9">
        <v>254.891599316964</v>
      </c>
      <c r="L16629" s="9">
        <v>206.281915591397</v>
      </c>
      <c r="M16629" s="9">
        <v>294.70030513888798</v>
      </c>
      <c r="N16629" s="9">
        <v>238.61685083333299</v>
      </c>
      <c r="O16629" s="9">
        <v>598.87282662634402</v>
      </c>
      <c r="P16629" s="9">
        <v>697.72766161111099</v>
      </c>
      <c r="Q16629" s="9">
        <v>769.81098897849404</v>
      </c>
      <c r="R16629" s="9">
        <v>550.33268305555498</v>
      </c>
      <c r="S16629" s="9">
        <v>296.95355270833301</v>
      </c>
      <c r="T16629" s="9">
        <v>320.971599805555</v>
      </c>
    </row>
    <row r="16630" spans="1:20" x14ac:dyDescent="0.35">
      <c r="A16630">
        <f t="shared" si="506"/>
        <v>16630</v>
      </c>
      <c r="B16630" s="3" t="s">
        <v>1039</v>
      </c>
      <c r="C16630" s="3" t="s">
        <v>77</v>
      </c>
      <c r="D16630" s="3" t="s">
        <v>38</v>
      </c>
      <c r="E16630">
        <v>2023</v>
      </c>
      <c r="F16630" s="3" t="str">
        <f t="shared" si="507"/>
        <v>RGGen7-MILE2023</v>
      </c>
      <c r="G16630" s="9">
        <v>368.90804704301001</v>
      </c>
      <c r="H16630" s="9">
        <v>297.278398736111</v>
      </c>
      <c r="I16630" s="9">
        <v>448.29196119583298</v>
      </c>
      <c r="J16630" s="9">
        <v>346.34271607795699</v>
      </c>
      <c r="K16630" s="9">
        <v>345.47216694940403</v>
      </c>
      <c r="L16630" s="9">
        <v>552.23421017473095</v>
      </c>
      <c r="M16630" s="9">
        <v>682.08849236111098</v>
      </c>
      <c r="N16630" s="9">
        <v>776.05776916666605</v>
      </c>
      <c r="O16630" s="9">
        <v>788.12605564516105</v>
      </c>
      <c r="P16630" s="9">
        <v>695.72275719444394</v>
      </c>
      <c r="Q16630" s="9">
        <v>540.81610322580605</v>
      </c>
      <c r="R16630" s="9">
        <v>353.37002788888799</v>
      </c>
      <c r="S16630" s="9">
        <v>210.73299791666599</v>
      </c>
      <c r="T16630" s="9">
        <v>354.58056440277699</v>
      </c>
    </row>
    <row r="16631" spans="1:20" x14ac:dyDescent="0.35">
      <c r="A16631">
        <f t="shared" si="506"/>
        <v>16631</v>
      </c>
      <c r="B16631" s="3" t="s">
        <v>1039</v>
      </c>
      <c r="C16631" s="3" t="s">
        <v>77</v>
      </c>
      <c r="D16631" s="3" t="s">
        <v>38</v>
      </c>
      <c r="E16631">
        <v>2024</v>
      </c>
      <c r="F16631" s="3" t="str">
        <f t="shared" si="507"/>
        <v>RGGen7-MILE2024</v>
      </c>
      <c r="G16631" s="9">
        <v>425.22170615295698</v>
      </c>
      <c r="H16631" s="9">
        <v>365.26899304166602</v>
      </c>
      <c r="I16631" s="9">
        <v>209.89924330555499</v>
      </c>
      <c r="J16631" s="9">
        <v>315.08435830645101</v>
      </c>
      <c r="K16631" s="9">
        <v>279.64149180059502</v>
      </c>
      <c r="L16631" s="9">
        <v>243.56027077956901</v>
      </c>
      <c r="M16631" s="9">
        <v>492.69828397222199</v>
      </c>
      <c r="N16631" s="9">
        <v>495.60474588888798</v>
      </c>
      <c r="O16631" s="9">
        <v>632.86760067204295</v>
      </c>
      <c r="P16631" s="9">
        <v>453.39236233333298</v>
      </c>
      <c r="Q16631" s="9">
        <v>270.400783051075</v>
      </c>
      <c r="R16631" s="9">
        <v>123.768675</v>
      </c>
      <c r="S16631" s="9">
        <v>128.92863341145801</v>
      </c>
      <c r="T16631" s="9">
        <v>218.32062976388801</v>
      </c>
    </row>
    <row r="16632" spans="1:20" x14ac:dyDescent="0.35">
      <c r="A16632">
        <f t="shared" si="506"/>
        <v>16632</v>
      </c>
      <c r="B16632" s="3" t="s">
        <v>1039</v>
      </c>
      <c r="C16632" s="3" t="s">
        <v>77</v>
      </c>
      <c r="D16632" s="3" t="s">
        <v>38</v>
      </c>
      <c r="E16632">
        <v>2025</v>
      </c>
      <c r="F16632" s="3" t="str">
        <f t="shared" si="507"/>
        <v>RGGen7-MILE2025</v>
      </c>
      <c r="G16632" s="9">
        <v>401.14357447983798</v>
      </c>
      <c r="H16632" s="9">
        <v>276.03701744444402</v>
      </c>
      <c r="I16632" s="9">
        <v>200.96865634444401</v>
      </c>
      <c r="J16632" s="9">
        <v>363.135778588709</v>
      </c>
      <c r="K16632" s="9">
        <v>276.26369916517802</v>
      </c>
      <c r="L16632" s="9">
        <v>441.72833052419298</v>
      </c>
      <c r="M16632" s="9">
        <v>387.36140708333301</v>
      </c>
      <c r="N16632" s="9">
        <v>384.52085418055498</v>
      </c>
      <c r="O16632" s="9">
        <v>743.49999771505304</v>
      </c>
      <c r="P16632" s="9">
        <v>694.322376805555</v>
      </c>
      <c r="Q16632" s="9">
        <v>276.53228338709602</v>
      </c>
      <c r="R16632" s="9">
        <v>182.435644305555</v>
      </c>
      <c r="S16632" s="9">
        <v>154.613698466145</v>
      </c>
      <c r="T16632" s="9">
        <v>349.23976716250002</v>
      </c>
    </row>
    <row r="16633" spans="1:20" x14ac:dyDescent="0.35">
      <c r="A16633">
        <f t="shared" si="506"/>
        <v>16633</v>
      </c>
      <c r="B16633" s="3" t="s">
        <v>1039</v>
      </c>
      <c r="C16633" s="3" t="s">
        <v>77</v>
      </c>
      <c r="D16633" s="3" t="s">
        <v>38</v>
      </c>
      <c r="E16633">
        <v>2026</v>
      </c>
      <c r="F16633" s="3" t="str">
        <f t="shared" si="507"/>
        <v>RGGen7-MILE2026</v>
      </c>
      <c r="G16633" s="9">
        <v>345.07454629032202</v>
      </c>
      <c r="H16633" s="9">
        <v>261.99638329166601</v>
      </c>
      <c r="I16633" s="9">
        <v>276.156954219444</v>
      </c>
      <c r="J16633" s="9">
        <v>309.298457123655</v>
      </c>
      <c r="K16633" s="9">
        <v>219.27392147321399</v>
      </c>
      <c r="L16633" s="9">
        <v>275.45190388440801</v>
      </c>
      <c r="M16633" s="9">
        <v>231.92469169444399</v>
      </c>
      <c r="N16633" s="9">
        <v>310.12437519444399</v>
      </c>
      <c r="O16633" s="9">
        <v>463.90943172043001</v>
      </c>
      <c r="P16633" s="9">
        <v>757.85257555555495</v>
      </c>
      <c r="Q16633" s="9">
        <v>628.44080172043004</v>
      </c>
      <c r="R16633" s="9">
        <v>318.29749066666602</v>
      </c>
      <c r="S16633" s="9">
        <v>295.12458432291601</v>
      </c>
      <c r="T16633" s="9">
        <v>297.843451625</v>
      </c>
    </row>
    <row r="16634" spans="1:20" x14ac:dyDescent="0.35">
      <c r="A16634">
        <f t="shared" si="506"/>
        <v>16634</v>
      </c>
      <c r="B16634" s="3" t="s">
        <v>1039</v>
      </c>
      <c r="C16634" s="3" t="s">
        <v>77</v>
      </c>
      <c r="D16634" s="3" t="s">
        <v>38</v>
      </c>
      <c r="E16634">
        <v>2027</v>
      </c>
      <c r="F16634" s="3" t="str">
        <f t="shared" si="507"/>
        <v>RGGen7-MILE2027</v>
      </c>
      <c r="G16634" s="9">
        <v>367.20818014784902</v>
      </c>
      <c r="H16634" s="9">
        <v>243.28298663888799</v>
      </c>
      <c r="I16634" s="9">
        <v>248.73577857083299</v>
      </c>
      <c r="J16634" s="9">
        <v>326.56217244623599</v>
      </c>
      <c r="K16634" s="9">
        <v>348.079467946428</v>
      </c>
      <c r="L16634" s="9">
        <v>356.03330224462297</v>
      </c>
      <c r="M16634" s="9">
        <v>469.598243611111</v>
      </c>
      <c r="N16634" s="9">
        <v>364.901984999999</v>
      </c>
      <c r="O16634" s="9">
        <v>662.69500361559096</v>
      </c>
      <c r="P16634" s="9">
        <v>774.91862305555503</v>
      </c>
      <c r="Q16634" s="9">
        <v>592.48682043010695</v>
      </c>
      <c r="R16634" s="9">
        <v>437.14638277777698</v>
      </c>
      <c r="S16634" s="9">
        <v>277.61099314843699</v>
      </c>
      <c r="T16634" s="9">
        <v>401.840735361111</v>
      </c>
    </row>
    <row r="16635" spans="1:20" x14ac:dyDescent="0.35">
      <c r="A16635">
        <f t="shared" si="506"/>
        <v>16635</v>
      </c>
      <c r="B16635" s="3" t="s">
        <v>1039</v>
      </c>
      <c r="C16635" s="3" t="s">
        <v>77</v>
      </c>
      <c r="D16635" s="3" t="s">
        <v>38</v>
      </c>
      <c r="E16635">
        <v>2028</v>
      </c>
      <c r="F16635" s="3" t="str">
        <f t="shared" si="507"/>
        <v>RGGen7-MILE2028</v>
      </c>
      <c r="G16635" s="9">
        <v>351.12237009946199</v>
      </c>
      <c r="H16635" s="9">
        <v>353.24836888888802</v>
      </c>
      <c r="I16635" s="9">
        <v>254.63935131944399</v>
      </c>
      <c r="J16635" s="9">
        <v>231.812497217741</v>
      </c>
      <c r="K16635" s="9">
        <v>272.98273616071401</v>
      </c>
      <c r="L16635" s="9">
        <v>325.38330421908603</v>
      </c>
      <c r="M16635" s="9">
        <v>141.64755400000001</v>
      </c>
      <c r="N16635" s="9">
        <v>374.82755829444397</v>
      </c>
      <c r="O16635" s="9">
        <v>713.98033436827905</v>
      </c>
      <c r="P16635" s="9">
        <v>772.98176861111097</v>
      </c>
      <c r="Q16635" s="9">
        <v>632.17807715053698</v>
      </c>
      <c r="R16635" s="9">
        <v>372.52247961111101</v>
      </c>
      <c r="S16635" s="9">
        <v>470.41623625</v>
      </c>
      <c r="T16635" s="9">
        <v>274.23770707083298</v>
      </c>
    </row>
    <row r="16636" spans="1:20" x14ac:dyDescent="0.35">
      <c r="A16636">
        <f t="shared" si="506"/>
        <v>16636</v>
      </c>
      <c r="B16636" s="3" t="s">
        <v>1039</v>
      </c>
      <c r="C16636" s="3" t="s">
        <v>77</v>
      </c>
      <c r="D16636" s="3" t="s">
        <v>38</v>
      </c>
      <c r="E16636">
        <v>2029</v>
      </c>
      <c r="F16636" s="3" t="str">
        <f t="shared" si="507"/>
        <v>RGGen7-MILE2029</v>
      </c>
      <c r="G16636" s="9">
        <v>413.39700700134398</v>
      </c>
      <c r="H16636" s="9">
        <v>205.327372902777</v>
      </c>
      <c r="I16636" s="9">
        <v>248.83141309166601</v>
      </c>
      <c r="J16636" s="9">
        <v>159.92051592741899</v>
      </c>
      <c r="K16636" s="9">
        <v>201.11868691369</v>
      </c>
      <c r="L16636" s="9">
        <v>310.51186614247302</v>
      </c>
      <c r="M16636" s="9">
        <v>548.58883500000002</v>
      </c>
      <c r="N16636" s="9">
        <v>486.18211694444398</v>
      </c>
      <c r="O16636" s="9">
        <v>705.06039514784902</v>
      </c>
      <c r="P16636" s="9">
        <v>634.93239143055496</v>
      </c>
      <c r="Q16636" s="9">
        <v>448.603178224462</v>
      </c>
      <c r="R16636" s="9">
        <v>207.245144491666</v>
      </c>
      <c r="S16636" s="9">
        <v>185.13766677083299</v>
      </c>
      <c r="T16636" s="9">
        <v>284.25253106666599</v>
      </c>
    </row>
    <row r="16637" spans="1:20" x14ac:dyDescent="0.35">
      <c r="A16637">
        <f t="shared" si="506"/>
        <v>16637</v>
      </c>
      <c r="B16637" s="3" t="s">
        <v>1039</v>
      </c>
      <c r="C16637" s="3" t="s">
        <v>75</v>
      </c>
      <c r="D16637" s="3" t="s">
        <v>35</v>
      </c>
      <c r="E16637">
        <v>2020</v>
      </c>
      <c r="F16637" s="3" t="str">
        <f t="shared" si="507"/>
        <v>RGElevALBENI2020</v>
      </c>
      <c r="G16637" s="9">
        <v>2053.1037402399902</v>
      </c>
      <c r="H16637" s="9">
        <v>2051.38458008</v>
      </c>
      <c r="I16637" s="9">
        <v>2051.2336614400001</v>
      </c>
      <c r="J16637" s="9">
        <v>2051.0400918800001</v>
      </c>
      <c r="K16637" s="9">
        <v>2051.61751972</v>
      </c>
      <c r="L16637" s="9">
        <v>2051.2894357199998</v>
      </c>
      <c r="M16637" s="9">
        <v>2053.0315617599999</v>
      </c>
      <c r="N16637" s="9">
        <v>2054.1109581199999</v>
      </c>
      <c r="O16637" s="9">
        <v>2059.98694256</v>
      </c>
      <c r="P16637" s="9">
        <v>2062.1194885599998</v>
      </c>
      <c r="Q16637" s="9">
        <v>2062.2736880399998</v>
      </c>
      <c r="R16637" s="9">
        <v>2062.4442917199999</v>
      </c>
      <c r="S16637" s="9">
        <v>2061.9652890799998</v>
      </c>
      <c r="T16637" s="9">
        <v>2060.88917356</v>
      </c>
    </row>
    <row r="16638" spans="1:20" x14ac:dyDescent="0.35">
      <c r="A16638">
        <f t="shared" si="506"/>
        <v>16638</v>
      </c>
      <c r="B16638" s="3" t="s">
        <v>1039</v>
      </c>
      <c r="C16638" s="3" t="s">
        <v>75</v>
      </c>
      <c r="D16638" s="3" t="s">
        <v>35</v>
      </c>
      <c r="E16638">
        <v>2021</v>
      </c>
      <c r="F16638" s="3" t="str">
        <f t="shared" si="507"/>
        <v>RGElevALBENI2021</v>
      </c>
      <c r="G16638" s="9">
        <v>2053.3530840799999</v>
      </c>
      <c r="H16638" s="9">
        <v>2051.1089895199998</v>
      </c>
      <c r="I16638" s="9">
        <v>2051.2631889999998</v>
      </c>
      <c r="J16638" s="9">
        <v>2051.3222441200001</v>
      </c>
      <c r="K16638" s="9">
        <v>2051.2533464799999</v>
      </c>
      <c r="L16638" s="9">
        <v>2051.19101052</v>
      </c>
      <c r="M16638" s="9">
        <v>2053.0315617599999</v>
      </c>
      <c r="N16638" s="9">
        <v>2054.8819555199998</v>
      </c>
      <c r="O16638" s="9">
        <v>2059.0026905599998</v>
      </c>
      <c r="P16638" s="9">
        <v>2060.9416670000001</v>
      </c>
      <c r="Q16638" s="9">
        <v>2061.7421919600001</v>
      </c>
      <c r="R16638" s="9">
        <v>2061.67329432</v>
      </c>
      <c r="S16638" s="9">
        <v>2061.7093835599999</v>
      </c>
      <c r="T16638" s="9">
        <v>2060.88917356</v>
      </c>
    </row>
    <row r="16639" spans="1:20" x14ac:dyDescent="0.35">
      <c r="A16639">
        <f t="shared" si="506"/>
        <v>16639</v>
      </c>
      <c r="B16639" s="3" t="s">
        <v>1039</v>
      </c>
      <c r="C16639" s="3" t="s">
        <v>75</v>
      </c>
      <c r="D16639" s="3" t="s">
        <v>35</v>
      </c>
      <c r="E16639">
        <v>2022</v>
      </c>
      <c r="F16639" s="3" t="str">
        <f t="shared" si="507"/>
        <v>RGElevALBENI2022</v>
      </c>
      <c r="G16639" s="9">
        <v>2053.4646326399902</v>
      </c>
      <c r="H16639" s="9">
        <v>2051.2894357199998</v>
      </c>
      <c r="I16639" s="9">
        <v>2051.2631889999998</v>
      </c>
      <c r="J16639" s="9">
        <v>2051.03681104</v>
      </c>
      <c r="K16639" s="9">
        <v>2050.7710630000001</v>
      </c>
      <c r="L16639" s="9">
        <v>2050.9252624799901</v>
      </c>
      <c r="M16639" s="9">
        <v>2053.0315617599999</v>
      </c>
      <c r="N16639" s="9">
        <v>2053.99940956</v>
      </c>
      <c r="O16639" s="9">
        <v>2059.2487535599998</v>
      </c>
      <c r="P16639" s="9">
        <v>2062.9856303199999</v>
      </c>
      <c r="Q16639" s="9">
        <v>2062.52303188</v>
      </c>
      <c r="R16639" s="9">
        <v>2061.9160764799999</v>
      </c>
      <c r="S16639" s="9">
        <v>2061.3714570400002</v>
      </c>
      <c r="T16639" s="9">
        <v>2060.88917356</v>
      </c>
    </row>
    <row r="16640" spans="1:20" x14ac:dyDescent="0.35">
      <c r="A16640">
        <f t="shared" si="506"/>
        <v>16640</v>
      </c>
      <c r="B16640" s="3" t="s">
        <v>1039</v>
      </c>
      <c r="C16640" s="3" t="s">
        <v>75</v>
      </c>
      <c r="D16640" s="3" t="s">
        <v>35</v>
      </c>
      <c r="E16640">
        <v>2023</v>
      </c>
      <c r="F16640" s="3" t="str">
        <f t="shared" si="507"/>
        <v>RGElevALBENI2023</v>
      </c>
      <c r="G16640" s="9">
        <v>2053.2480971999998</v>
      </c>
      <c r="H16640" s="9">
        <v>2051.4534777200001</v>
      </c>
      <c r="I16640" s="9">
        <v>2052.2671260399902</v>
      </c>
      <c r="J16640" s="9">
        <v>2051.2008530399999</v>
      </c>
      <c r="K16640" s="9">
        <v>2051.1811680000001</v>
      </c>
      <c r="L16640" s="9">
        <v>2052.8576772400002</v>
      </c>
      <c r="M16640" s="9">
        <v>2056.7192259200001</v>
      </c>
      <c r="N16640" s="9">
        <v>2059.5899609200001</v>
      </c>
      <c r="O16640" s="9">
        <v>2066.2795936799998</v>
      </c>
      <c r="P16640" s="9">
        <v>2066.1417984</v>
      </c>
      <c r="Q16640" s="9">
        <v>2062.67723136</v>
      </c>
      <c r="R16640" s="9">
        <v>2062.8445541999999</v>
      </c>
      <c r="S16640" s="9">
        <v>2062.4377300399901</v>
      </c>
      <c r="T16640" s="9">
        <v>2060.88917356</v>
      </c>
    </row>
    <row r="16641" spans="1:20" x14ac:dyDescent="0.35">
      <c r="A16641">
        <f t="shared" si="506"/>
        <v>16641</v>
      </c>
      <c r="B16641" s="3" t="s">
        <v>1039</v>
      </c>
      <c r="C16641" s="3" t="s">
        <v>75</v>
      </c>
      <c r="D16641" s="3" t="s">
        <v>35</v>
      </c>
      <c r="E16641">
        <v>2024</v>
      </c>
      <c r="F16641" s="3" t="str">
        <f t="shared" si="507"/>
        <v>RGElevALBENI2024</v>
      </c>
      <c r="G16641" s="9">
        <v>2052.7428478400002</v>
      </c>
      <c r="H16641" s="9">
        <v>2050.3839238800001</v>
      </c>
      <c r="I16641" s="9">
        <v>2051.2631889999998</v>
      </c>
      <c r="J16641" s="9">
        <v>2050.9318241599999</v>
      </c>
      <c r="K16641" s="9">
        <v>2050.8924540799999</v>
      </c>
      <c r="L16641" s="9">
        <v>2051.0991469999999</v>
      </c>
      <c r="M16641" s="9">
        <v>2052.9659449599999</v>
      </c>
      <c r="N16641" s="9">
        <v>2054.58011824</v>
      </c>
      <c r="O16641" s="9">
        <v>2058.8944228400001</v>
      </c>
      <c r="P16641" s="9">
        <v>2062.7625331999998</v>
      </c>
      <c r="Q16641" s="9">
        <v>2062.70347808</v>
      </c>
      <c r="R16641" s="9">
        <v>2062.38195576</v>
      </c>
      <c r="S16641" s="9">
        <v>2062.2769688799999</v>
      </c>
      <c r="T16641" s="9">
        <v>2060.88917356</v>
      </c>
    </row>
    <row r="16642" spans="1:20" x14ac:dyDescent="0.35">
      <c r="A16642">
        <f t="shared" si="506"/>
        <v>16642</v>
      </c>
      <c r="B16642" s="3" t="s">
        <v>1039</v>
      </c>
      <c r="C16642" s="3" t="s">
        <v>75</v>
      </c>
      <c r="D16642" s="3" t="s">
        <v>35</v>
      </c>
      <c r="E16642">
        <v>2025</v>
      </c>
      <c r="F16642" s="3" t="str">
        <f t="shared" si="507"/>
        <v>RGElevALBENI2025</v>
      </c>
      <c r="G16642" s="9">
        <v>2053.1267061200001</v>
      </c>
      <c r="H16642" s="9">
        <v>2051.5223753599998</v>
      </c>
      <c r="I16642" s="9">
        <v>2051.2631889999998</v>
      </c>
      <c r="J16642" s="9">
        <v>2051.9849737999998</v>
      </c>
      <c r="K16642" s="9">
        <v>2053.7992783200002</v>
      </c>
      <c r="L16642" s="9">
        <v>2051.1811680000001</v>
      </c>
      <c r="M16642" s="9">
        <v>2052.9659449599999</v>
      </c>
      <c r="N16642" s="9">
        <v>2054.0289371200001</v>
      </c>
      <c r="O16642" s="9">
        <v>2058.7172574799902</v>
      </c>
      <c r="P16642" s="9">
        <v>2061.5912733199998</v>
      </c>
      <c r="Q16642" s="9">
        <v>2062.56240196</v>
      </c>
      <c r="R16642" s="9">
        <v>2062.3885174399902</v>
      </c>
      <c r="S16642" s="9">
        <v>2062.1851053599999</v>
      </c>
      <c r="T16642" s="9">
        <v>2060.88917356</v>
      </c>
    </row>
    <row r="16643" spans="1:20" x14ac:dyDescent="0.35">
      <c r="A16643">
        <f t="shared" ref="A16643:A16706" si="508">A16642+1</f>
        <v>16643</v>
      </c>
      <c r="B16643" s="3" t="s">
        <v>1039</v>
      </c>
      <c r="C16643" s="3" t="s">
        <v>75</v>
      </c>
      <c r="D16643" s="3" t="s">
        <v>35</v>
      </c>
      <c r="E16643">
        <v>2026</v>
      </c>
      <c r="F16643" s="3" t="str">
        <f t="shared" si="507"/>
        <v>RGElevALBENI2026</v>
      </c>
      <c r="G16643" s="9">
        <v>2053.4810368399999</v>
      </c>
      <c r="H16643" s="9">
        <v>2051.5945538400001</v>
      </c>
      <c r="I16643" s="9">
        <v>2051.2336614400001</v>
      </c>
      <c r="J16643" s="9">
        <v>2051.6798556799999</v>
      </c>
      <c r="K16643" s="9">
        <v>2051.7421916399999</v>
      </c>
      <c r="L16643" s="9">
        <v>2050.8005905599998</v>
      </c>
      <c r="M16643" s="9">
        <v>2053.0315617599999</v>
      </c>
      <c r="N16643" s="9">
        <v>2055.0361549999998</v>
      </c>
      <c r="O16643" s="9">
        <v>2057.47709996</v>
      </c>
      <c r="P16643" s="9">
        <v>2063.2940292799999</v>
      </c>
      <c r="Q16643" s="9">
        <v>2062.5066276799998</v>
      </c>
      <c r="R16643" s="9">
        <v>2062.3917982799999</v>
      </c>
      <c r="S16643" s="9">
        <v>2062.2441604800001</v>
      </c>
      <c r="T16643" s="9">
        <v>2060.88917356</v>
      </c>
    </row>
    <row r="16644" spans="1:20" x14ac:dyDescent="0.35">
      <c r="A16644">
        <f t="shared" si="508"/>
        <v>16644</v>
      </c>
      <c r="B16644" s="3" t="s">
        <v>1039</v>
      </c>
      <c r="C16644" s="3" t="s">
        <v>75</v>
      </c>
      <c r="D16644" s="3" t="s">
        <v>35</v>
      </c>
      <c r="E16644">
        <v>2027</v>
      </c>
      <c r="F16644" s="3" t="str">
        <f t="shared" si="507"/>
        <v>RGElevALBENI2027</v>
      </c>
      <c r="G16644" s="9">
        <v>2053.0840552</v>
      </c>
      <c r="H16644" s="9">
        <v>2051.4337926799999</v>
      </c>
      <c r="I16644" s="9">
        <v>2051.2631889999998</v>
      </c>
      <c r="J16644" s="9">
        <v>2050.9547900399998</v>
      </c>
      <c r="K16644" s="9">
        <v>2050.2854986799998</v>
      </c>
      <c r="L16644" s="9">
        <v>2050.8137139199998</v>
      </c>
      <c r="M16644" s="9">
        <v>2053.0315617599999</v>
      </c>
      <c r="N16644" s="9">
        <v>2054.3274935599902</v>
      </c>
      <c r="O16644" s="9">
        <v>2062.5427169200002</v>
      </c>
      <c r="P16644" s="9">
        <v>2061.62408172</v>
      </c>
      <c r="Q16644" s="9">
        <v>2062.5328743999999</v>
      </c>
      <c r="R16644" s="9">
        <v>2062.5591211199999</v>
      </c>
      <c r="S16644" s="9">
        <v>2062.5591211199999</v>
      </c>
      <c r="T16644" s="9">
        <v>2060.88917356</v>
      </c>
    </row>
    <row r="16645" spans="1:20" x14ac:dyDescent="0.35">
      <c r="A16645">
        <f t="shared" si="508"/>
        <v>16645</v>
      </c>
      <c r="B16645" s="3" t="s">
        <v>1039</v>
      </c>
      <c r="C16645" s="3" t="s">
        <v>75</v>
      </c>
      <c r="D16645" s="3" t="s">
        <v>35</v>
      </c>
      <c r="E16645">
        <v>2028</v>
      </c>
      <c r="F16645" s="3" t="str">
        <f t="shared" si="507"/>
        <v>RGElevALBENI2028</v>
      </c>
      <c r="G16645" s="9">
        <v>2053.2809056000001</v>
      </c>
      <c r="H16645" s="9">
        <v>2050.8333989600001</v>
      </c>
      <c r="I16645" s="9">
        <v>2051.2336614400001</v>
      </c>
      <c r="J16645" s="9">
        <v>2051.0860236399999</v>
      </c>
      <c r="K16645" s="9">
        <v>2051.2763123599998</v>
      </c>
      <c r="L16645" s="9">
        <v>2051.1483595999998</v>
      </c>
      <c r="M16645" s="9">
        <v>2053.0315617599999</v>
      </c>
      <c r="N16645" s="9">
        <v>2053.2677822400001</v>
      </c>
      <c r="O16645" s="9">
        <v>2062.1424544400002</v>
      </c>
      <c r="P16645" s="9">
        <v>2062.3458665199901</v>
      </c>
      <c r="Q16645" s="9">
        <v>2062.92329436</v>
      </c>
      <c r="R16645" s="9">
        <v>2062.3852366000001</v>
      </c>
      <c r="S16645" s="9">
        <v>2061.7618769999999</v>
      </c>
      <c r="T16645" s="9">
        <v>2060.88917356</v>
      </c>
    </row>
    <row r="16646" spans="1:20" x14ac:dyDescent="0.35">
      <c r="A16646">
        <f t="shared" si="508"/>
        <v>16646</v>
      </c>
      <c r="B16646" s="3" t="s">
        <v>1039</v>
      </c>
      <c r="C16646" s="3" t="s">
        <v>75</v>
      </c>
      <c r="D16646" s="3" t="s">
        <v>35</v>
      </c>
      <c r="E16646">
        <v>2029</v>
      </c>
      <c r="F16646" s="3" t="str">
        <f t="shared" si="507"/>
        <v>RGElevALBENI2029</v>
      </c>
      <c r="G16646" s="9">
        <v>2052.92985572</v>
      </c>
      <c r="H16646" s="9">
        <v>2051.2992782400001</v>
      </c>
      <c r="I16646" s="9">
        <v>2051.2336614400001</v>
      </c>
      <c r="J16646" s="9">
        <v>2051.3386483200002</v>
      </c>
      <c r="K16646" s="9">
        <v>2051.97841212</v>
      </c>
      <c r="L16646" s="9">
        <v>2051.14179792</v>
      </c>
      <c r="M16646" s="9">
        <v>2052.9659449599999</v>
      </c>
      <c r="N16646" s="9">
        <v>2053.3596457600001</v>
      </c>
      <c r="O16646" s="9">
        <v>2062.3360240000002</v>
      </c>
      <c r="P16646" s="9">
        <v>2062.7953416</v>
      </c>
      <c r="Q16646" s="9">
        <v>2062.3327431600001</v>
      </c>
      <c r="R16646" s="9">
        <v>2062.5952103599998</v>
      </c>
      <c r="S16646" s="9">
        <v>2062.2605646799998</v>
      </c>
      <c r="T16646" s="9">
        <v>2060.88917356</v>
      </c>
    </row>
    <row r="16647" spans="1:20" x14ac:dyDescent="0.35">
      <c r="A16647">
        <f t="shared" si="508"/>
        <v>16647</v>
      </c>
      <c r="B16647" s="3" t="s">
        <v>1039</v>
      </c>
      <c r="C16647" s="3" t="s">
        <v>86</v>
      </c>
      <c r="D16647" s="3" t="s">
        <v>35</v>
      </c>
      <c r="E16647">
        <v>2020</v>
      </c>
      <c r="F16647" s="3" t="str">
        <f t="shared" si="507"/>
        <v>RGQOutALBENI2020</v>
      </c>
      <c r="G16647" s="9">
        <v>23.495718224683401</v>
      </c>
      <c r="H16647" s="9">
        <v>18.906322637556102</v>
      </c>
      <c r="I16647" s="9">
        <v>16.068045289013899</v>
      </c>
      <c r="J16647" s="9">
        <v>14.732538883864001</v>
      </c>
      <c r="K16647" s="9">
        <v>12.8832764087583</v>
      </c>
      <c r="L16647" s="9">
        <v>16.9025985706932</v>
      </c>
      <c r="M16647" s="9">
        <v>16.876004261967001</v>
      </c>
      <c r="N16647" s="9">
        <v>22.816471384511299</v>
      </c>
      <c r="O16647" s="9">
        <v>60.591372577725998</v>
      </c>
      <c r="P16647" s="9">
        <v>52.716471502615697</v>
      </c>
      <c r="Q16647" s="9">
        <v>24.941090531867399</v>
      </c>
      <c r="R16647" s="9">
        <v>10.3730694948134</v>
      </c>
      <c r="S16647" s="9">
        <v>15.0387423848917</v>
      </c>
      <c r="T16647" s="9">
        <v>13.1762061184172</v>
      </c>
    </row>
    <row r="16648" spans="1:20" x14ac:dyDescent="0.35">
      <c r="A16648">
        <f t="shared" si="508"/>
        <v>16648</v>
      </c>
      <c r="B16648" s="3" t="s">
        <v>1039</v>
      </c>
      <c r="C16648" s="3" t="s">
        <v>86</v>
      </c>
      <c r="D16648" s="3" t="s">
        <v>35</v>
      </c>
      <c r="E16648">
        <v>2021</v>
      </c>
      <c r="F16648" s="3" t="str">
        <f t="shared" si="507"/>
        <v>RGQOutALBENI2021</v>
      </c>
      <c r="G16648" s="9">
        <v>24.798444269072899</v>
      </c>
      <c r="H16648" s="9">
        <v>19.7125673288845</v>
      </c>
      <c r="I16648" s="9">
        <v>11.3015163000308</v>
      </c>
      <c r="J16648" s="9">
        <v>15.6270537287492</v>
      </c>
      <c r="K16648" s="9">
        <v>14.666882191972901</v>
      </c>
      <c r="L16648" s="9">
        <v>13.7806363547716</v>
      </c>
      <c r="M16648" s="9">
        <v>6.74460052464761</v>
      </c>
      <c r="N16648" s="9">
        <v>13.303001207768601</v>
      </c>
      <c r="O16648" s="9">
        <v>28.367556607129099</v>
      </c>
      <c r="P16648" s="9">
        <v>41.285887696034699</v>
      </c>
      <c r="Q16648" s="9">
        <v>22.322184808885801</v>
      </c>
      <c r="R16648" s="9">
        <v>13.664888832315899</v>
      </c>
      <c r="S16648" s="9">
        <v>10.0515352492378</v>
      </c>
      <c r="T16648" s="9">
        <v>13.5664255745821</v>
      </c>
    </row>
    <row r="16649" spans="1:20" x14ac:dyDescent="0.35">
      <c r="A16649">
        <f t="shared" si="508"/>
        <v>16649</v>
      </c>
      <c r="B16649" s="3" t="s">
        <v>1039</v>
      </c>
      <c r="C16649" s="3" t="s">
        <v>86</v>
      </c>
      <c r="D16649" s="3" t="s">
        <v>35</v>
      </c>
      <c r="E16649">
        <v>2022</v>
      </c>
      <c r="F16649" s="3" t="str">
        <f t="shared" si="507"/>
        <v>RGQOutALBENI2022</v>
      </c>
      <c r="G16649" s="9">
        <v>20.921503892418901</v>
      </c>
      <c r="H16649" s="9">
        <v>15.3339792292997</v>
      </c>
      <c r="I16649" s="9">
        <v>13.876139083923899</v>
      </c>
      <c r="J16649" s="9">
        <v>17.532236890397002</v>
      </c>
      <c r="K16649" s="9">
        <v>16.454396855902001</v>
      </c>
      <c r="L16649" s="9">
        <v>15.5749211917522</v>
      </c>
      <c r="M16649" s="9">
        <v>14.9671377779223</v>
      </c>
      <c r="N16649" s="9">
        <v>14.386188534244701</v>
      </c>
      <c r="O16649" s="9">
        <v>48.982559362742101</v>
      </c>
      <c r="P16649" s="9">
        <v>100.400428767544</v>
      </c>
      <c r="Q16649" s="9">
        <v>54.685532974121102</v>
      </c>
      <c r="R16649" s="9">
        <v>30.307196634070401</v>
      </c>
      <c r="S16649" s="9">
        <v>17.634678599991702</v>
      </c>
      <c r="T16649" s="9">
        <v>18.494723656083401</v>
      </c>
    </row>
    <row r="16650" spans="1:20" x14ac:dyDescent="0.35">
      <c r="A16650">
        <f t="shared" si="508"/>
        <v>16650</v>
      </c>
      <c r="B16650" s="3" t="s">
        <v>1039</v>
      </c>
      <c r="C16650" s="3" t="s">
        <v>86</v>
      </c>
      <c r="D16650" s="3" t="s">
        <v>35</v>
      </c>
      <c r="E16650">
        <v>2023</v>
      </c>
      <c r="F16650" s="3" t="str">
        <f t="shared" si="507"/>
        <v>RGQOutALBENI2023</v>
      </c>
      <c r="G16650" s="9">
        <v>25.137478290653501</v>
      </c>
      <c r="H16650" s="9">
        <v>18.843636808901699</v>
      </c>
      <c r="I16650" s="9">
        <v>29.085056524341301</v>
      </c>
      <c r="J16650" s="9">
        <v>21.598391703580901</v>
      </c>
      <c r="K16650" s="9">
        <v>23.302228261226499</v>
      </c>
      <c r="L16650" s="9">
        <v>34.150832709836401</v>
      </c>
      <c r="M16650" s="9">
        <v>38.035951209860102</v>
      </c>
      <c r="N16650" s="9">
        <v>57.641188149246503</v>
      </c>
      <c r="O16650" s="9">
        <v>75.658342548854506</v>
      </c>
      <c r="P16650" s="9">
        <v>80.297697883000694</v>
      </c>
      <c r="Q16650" s="9">
        <v>54.971240733859801</v>
      </c>
      <c r="R16650" s="9">
        <v>21.057866722218598</v>
      </c>
      <c r="S16650" s="9">
        <v>13.6157623559216</v>
      </c>
      <c r="T16650" s="9">
        <v>20.572624819154701</v>
      </c>
    </row>
    <row r="16651" spans="1:20" x14ac:dyDescent="0.35">
      <c r="A16651">
        <f t="shared" si="508"/>
        <v>16651</v>
      </c>
      <c r="B16651" s="3" t="s">
        <v>1039</v>
      </c>
      <c r="C16651" s="3" t="s">
        <v>86</v>
      </c>
      <c r="D16651" s="3" t="s">
        <v>35</v>
      </c>
      <c r="E16651">
        <v>2024</v>
      </c>
      <c r="F16651" s="3" t="str">
        <f t="shared" si="507"/>
        <v>RGQOutALBENI2024</v>
      </c>
      <c r="G16651" s="9">
        <v>27.668096424872999</v>
      </c>
      <c r="H16651" s="9">
        <v>21.4879000043993</v>
      </c>
      <c r="I16651" s="9">
        <v>14.2021128859461</v>
      </c>
      <c r="J16651" s="9">
        <v>19.465884815996201</v>
      </c>
      <c r="K16651" s="9">
        <v>16.287821061667699</v>
      </c>
      <c r="L16651" s="9">
        <v>15.8457651186135</v>
      </c>
      <c r="M16651" s="9">
        <v>23.9424554870481</v>
      </c>
      <c r="N16651" s="9">
        <v>30.109712198401098</v>
      </c>
      <c r="O16651" s="9">
        <v>37.352487431961002</v>
      </c>
      <c r="P16651" s="9">
        <v>32.903087879656397</v>
      </c>
      <c r="Q16651" s="9">
        <v>14.5470073519477</v>
      </c>
      <c r="R16651" s="9">
        <v>8.2601840346452704</v>
      </c>
      <c r="S16651" s="9">
        <v>7.5031563389352796</v>
      </c>
      <c r="T16651" s="9">
        <v>12.415452811663901</v>
      </c>
    </row>
    <row r="16652" spans="1:20" x14ac:dyDescent="0.35">
      <c r="A16652">
        <f t="shared" si="508"/>
        <v>16652</v>
      </c>
      <c r="B16652" s="3" t="s">
        <v>1039</v>
      </c>
      <c r="C16652" s="3" t="s">
        <v>86</v>
      </c>
      <c r="D16652" s="3" t="s">
        <v>35</v>
      </c>
      <c r="E16652">
        <v>2025</v>
      </c>
      <c r="F16652" s="3" t="str">
        <f t="shared" si="507"/>
        <v>RGQOutALBENI2025</v>
      </c>
      <c r="G16652" s="9">
        <v>26.395953667124299</v>
      </c>
      <c r="H16652" s="9">
        <v>16.841559893403701</v>
      </c>
      <c r="I16652" s="9">
        <v>13.11067145721</v>
      </c>
      <c r="J16652" s="9">
        <v>21.525825425277802</v>
      </c>
      <c r="K16652" s="9">
        <v>18.9761922901208</v>
      </c>
      <c r="L16652" s="9">
        <v>28.462363584121899</v>
      </c>
      <c r="M16652" s="9">
        <v>18.0640943348862</v>
      </c>
      <c r="N16652" s="9">
        <v>26.5862693666616</v>
      </c>
      <c r="O16652" s="9">
        <v>51.108277319836503</v>
      </c>
      <c r="P16652" s="9">
        <v>39.354194816319406</v>
      </c>
      <c r="Q16652" s="9">
        <v>15.8645432893495</v>
      </c>
      <c r="R16652" s="9">
        <v>10.494261817674399</v>
      </c>
      <c r="S16652" s="9">
        <v>9.2423262820870402</v>
      </c>
      <c r="T16652" s="9">
        <v>19.3317952139491</v>
      </c>
    </row>
    <row r="16653" spans="1:20" x14ac:dyDescent="0.35">
      <c r="A16653">
        <f t="shared" si="508"/>
        <v>16653</v>
      </c>
      <c r="B16653" s="3" t="s">
        <v>1039</v>
      </c>
      <c r="C16653" s="3" t="s">
        <v>86</v>
      </c>
      <c r="D16653" s="3" t="s">
        <v>35</v>
      </c>
      <c r="E16653">
        <v>2026</v>
      </c>
      <c r="F16653" s="3" t="str">
        <f t="shared" si="507"/>
        <v>RGQOutALBENI2026</v>
      </c>
      <c r="G16653" s="9">
        <v>24.062832677006</v>
      </c>
      <c r="H16653" s="9">
        <v>16.505072527720898</v>
      </c>
      <c r="I16653" s="9">
        <v>16.822102033968001</v>
      </c>
      <c r="J16653" s="9">
        <v>19.350352656435302</v>
      </c>
      <c r="K16653" s="9">
        <v>13.5918628043348</v>
      </c>
      <c r="L16653" s="9">
        <v>17.715632961809298</v>
      </c>
      <c r="M16653" s="9">
        <v>13.000447287845599</v>
      </c>
      <c r="N16653" s="9">
        <v>16.749918718898002</v>
      </c>
      <c r="O16653" s="9">
        <v>28.385841330008901</v>
      </c>
      <c r="P16653" s="9">
        <v>55.295064322293001</v>
      </c>
      <c r="Q16653" s="9">
        <v>40.2049477017962</v>
      </c>
      <c r="R16653" s="9">
        <v>18.432746490787199</v>
      </c>
      <c r="S16653" s="9">
        <v>15.569416888904501</v>
      </c>
      <c r="T16653" s="9">
        <v>17.8976400645418</v>
      </c>
    </row>
    <row r="16654" spans="1:20" x14ac:dyDescent="0.35">
      <c r="A16654">
        <f t="shared" si="508"/>
        <v>16654</v>
      </c>
      <c r="B16654" s="3" t="s">
        <v>1039</v>
      </c>
      <c r="C16654" s="3" t="s">
        <v>86</v>
      </c>
      <c r="D16654" s="3" t="s">
        <v>35</v>
      </c>
      <c r="E16654">
        <v>2027</v>
      </c>
      <c r="F16654" s="3" t="str">
        <f t="shared" si="507"/>
        <v>RGQOutALBENI2027</v>
      </c>
      <c r="G16654" s="9">
        <v>24.829846472448299</v>
      </c>
      <c r="H16654" s="9">
        <v>15.742774270892999</v>
      </c>
      <c r="I16654" s="9">
        <v>15.834143843374299</v>
      </c>
      <c r="J16654" s="9">
        <v>20.890480216953101</v>
      </c>
      <c r="K16654" s="9">
        <v>22.195851822971601</v>
      </c>
      <c r="L16654" s="9">
        <v>21.916419578969101</v>
      </c>
      <c r="M16654" s="9">
        <v>26.8993608735191</v>
      </c>
      <c r="N16654" s="9">
        <v>22.925649861226301</v>
      </c>
      <c r="O16654" s="9">
        <v>45.140887266336598</v>
      </c>
      <c r="P16654" s="9">
        <v>91.645420283906802</v>
      </c>
      <c r="Q16654" s="9">
        <v>51.304142519149998</v>
      </c>
      <c r="R16654" s="9">
        <v>26.326871297871602</v>
      </c>
      <c r="S16654" s="9">
        <v>16.950734828796701</v>
      </c>
      <c r="T16654" s="9">
        <v>23.093247193413799</v>
      </c>
    </row>
    <row r="16655" spans="1:20" x14ac:dyDescent="0.35">
      <c r="A16655">
        <f t="shared" si="508"/>
        <v>16655</v>
      </c>
      <c r="B16655" s="3" t="s">
        <v>1039</v>
      </c>
      <c r="C16655" s="3" t="s">
        <v>86</v>
      </c>
      <c r="D16655" s="3" t="s">
        <v>35</v>
      </c>
      <c r="E16655">
        <v>2028</v>
      </c>
      <c r="F16655" s="3" t="str">
        <f t="shared" si="507"/>
        <v>RGQOutALBENI2028</v>
      </c>
      <c r="G16655" s="9">
        <v>24.259753898913299</v>
      </c>
      <c r="H16655" s="9">
        <v>20.895072548896099</v>
      </c>
      <c r="I16655" s="9">
        <v>15.701644608762001</v>
      </c>
      <c r="J16655" s="9">
        <v>16.566049486951599</v>
      </c>
      <c r="K16655" s="9">
        <v>17.3538626941796</v>
      </c>
      <c r="L16655" s="9">
        <v>20.6955685321803</v>
      </c>
      <c r="M16655" s="9">
        <v>7.0798473667388997</v>
      </c>
      <c r="N16655" s="9">
        <v>22.515052130633599</v>
      </c>
      <c r="O16655" s="9">
        <v>55.2699582405602</v>
      </c>
      <c r="P16655" s="9">
        <v>104.897361986096</v>
      </c>
      <c r="Q16655" s="9">
        <v>58.760454257498701</v>
      </c>
      <c r="R16655" s="9">
        <v>21.896496102373398</v>
      </c>
      <c r="S16655" s="9">
        <v>26.476230754679801</v>
      </c>
      <c r="T16655" s="9">
        <v>15.9954122658672</v>
      </c>
    </row>
    <row r="16656" spans="1:20" x14ac:dyDescent="0.35">
      <c r="A16656">
        <f t="shared" si="508"/>
        <v>16656</v>
      </c>
      <c r="B16656" s="3" t="s">
        <v>1039</v>
      </c>
      <c r="C16656" s="3" t="s">
        <v>86</v>
      </c>
      <c r="D16656" s="3" t="s">
        <v>35</v>
      </c>
      <c r="E16656">
        <v>2029</v>
      </c>
      <c r="F16656" s="3" t="str">
        <f t="shared" si="507"/>
        <v>RGQOutALBENI2029</v>
      </c>
      <c r="G16656" s="9">
        <v>26.136589128645198</v>
      </c>
      <c r="H16656" s="9">
        <v>15.0178563245336</v>
      </c>
      <c r="I16656" s="9">
        <v>13.4921075922966</v>
      </c>
      <c r="J16656" s="9">
        <v>11.5184323484883</v>
      </c>
      <c r="K16656" s="9">
        <v>12.900043382700501</v>
      </c>
      <c r="L16656" s="9">
        <v>20.209546534794299</v>
      </c>
      <c r="M16656" s="9">
        <v>29.688358656736099</v>
      </c>
      <c r="N16656" s="9">
        <v>28.861461752622901</v>
      </c>
      <c r="O16656" s="9">
        <v>52.905438343892598</v>
      </c>
      <c r="P16656" s="9">
        <v>69.1138945866862</v>
      </c>
      <c r="Q16656" s="9">
        <v>27.8941282439994</v>
      </c>
      <c r="R16656" s="9">
        <v>13.040207090641999</v>
      </c>
      <c r="S16656" s="9">
        <v>10.509126891619101</v>
      </c>
      <c r="T16656" s="9">
        <v>15.8079443048724</v>
      </c>
    </row>
    <row r="16657" spans="1:20" x14ac:dyDescent="0.35">
      <c r="A16657">
        <f t="shared" si="508"/>
        <v>16657</v>
      </c>
      <c r="B16657" s="3" t="s">
        <v>1039</v>
      </c>
      <c r="C16657" s="3" t="s">
        <v>95</v>
      </c>
      <c r="D16657" s="3" t="s">
        <v>35</v>
      </c>
      <c r="E16657">
        <v>2020</v>
      </c>
      <c r="F16657" s="3" t="str">
        <f t="shared" si="507"/>
        <v>RGSpillALBENI2020</v>
      </c>
      <c r="G16657" s="9">
        <v>6.1043169276823903</v>
      </c>
      <c r="H16657" s="9">
        <v>4.9137112678869403</v>
      </c>
      <c r="I16657" s="9">
        <v>2.3278271269249302</v>
      </c>
      <c r="J16657" s="9">
        <v>3.0387054281899801</v>
      </c>
      <c r="K16657" s="9">
        <v>2.8889223938828099</v>
      </c>
      <c r="L16657" s="9">
        <v>3.9013100240276799</v>
      </c>
      <c r="M16657" s="9">
        <v>3.0575050168405502</v>
      </c>
      <c r="N16657" s="9">
        <v>4.5536571186808299</v>
      </c>
      <c r="O16657" s="9">
        <v>43.753166152687697</v>
      </c>
      <c r="P16657" s="9">
        <v>37.946529655451101</v>
      </c>
      <c r="Q16657" s="9">
        <v>14.5504030040663</v>
      </c>
      <c r="R16657" s="9">
        <v>4.2120698706362498</v>
      </c>
      <c r="S16657" s="9">
        <v>7.9964559410699803</v>
      </c>
      <c r="T16657" s="9">
        <v>4.6110650110597398</v>
      </c>
    </row>
    <row r="16658" spans="1:20" x14ac:dyDescent="0.35">
      <c r="A16658">
        <f t="shared" si="508"/>
        <v>16658</v>
      </c>
      <c r="B16658" s="3" t="s">
        <v>1039</v>
      </c>
      <c r="C16658" s="3" t="s">
        <v>95</v>
      </c>
      <c r="D16658" s="3" t="s">
        <v>35</v>
      </c>
      <c r="E16658">
        <v>2021</v>
      </c>
      <c r="F16658" s="3" t="str">
        <f t="shared" si="507"/>
        <v>RGSpillALBENI2021</v>
      </c>
      <c r="G16658" s="9">
        <v>6.7557030349224396</v>
      </c>
      <c r="H16658" s="9">
        <v>5.7629384963942298</v>
      </c>
      <c r="I16658" s="9">
        <v>1.6412075162306199</v>
      </c>
      <c r="J16658" s="9">
        <v>2.6610772968387</v>
      </c>
      <c r="K16658" s="9">
        <v>2.0902767048166599</v>
      </c>
      <c r="L16658" s="9">
        <v>1.8399922342670401</v>
      </c>
      <c r="M16658" s="9">
        <v>5.7799876371513799E-2</v>
      </c>
      <c r="N16658" s="9">
        <v>1.1575003886463799</v>
      </c>
      <c r="O16658" s="9">
        <v>13.722365672911298</v>
      </c>
      <c r="P16658" s="9">
        <v>27.930745854672399</v>
      </c>
      <c r="Q16658" s="9">
        <v>11.621780999276501</v>
      </c>
      <c r="R16658" s="9">
        <v>6.2841949412462501</v>
      </c>
      <c r="S16658" s="9">
        <v>3.1018068839898398</v>
      </c>
      <c r="T16658" s="9">
        <v>3.7922754102449501</v>
      </c>
    </row>
    <row r="16659" spans="1:20" x14ac:dyDescent="0.35">
      <c r="A16659">
        <f t="shared" si="508"/>
        <v>16659</v>
      </c>
      <c r="B16659" s="3" t="s">
        <v>1039</v>
      </c>
      <c r="C16659" s="3" t="s">
        <v>95</v>
      </c>
      <c r="D16659" s="3" t="s">
        <v>35</v>
      </c>
      <c r="E16659">
        <v>2022</v>
      </c>
      <c r="F16659" s="3" t="str">
        <f t="shared" si="507"/>
        <v>RGSpillALBENI2022</v>
      </c>
      <c r="G16659" s="9">
        <v>5.2577969387684798</v>
      </c>
      <c r="H16659" s="9">
        <v>2.6420444514581201</v>
      </c>
      <c r="I16659" s="9">
        <v>2.47247890901326</v>
      </c>
      <c r="J16659" s="9">
        <v>4.8753859056776196</v>
      </c>
      <c r="K16659" s="9">
        <v>4.3311400459536404</v>
      </c>
      <c r="L16659" s="9">
        <v>3.0113902644150499</v>
      </c>
      <c r="M16659" s="9">
        <v>0.58120613479736105</v>
      </c>
      <c r="N16659" s="9">
        <v>0.68354460709888809</v>
      </c>
      <c r="O16659" s="9">
        <v>32.709303458797201</v>
      </c>
      <c r="P16659" s="9">
        <v>86.314139435404002</v>
      </c>
      <c r="Q16659" s="9">
        <v>42.2049300237179</v>
      </c>
      <c r="R16659" s="9">
        <v>19.310422978584299</v>
      </c>
      <c r="S16659" s="9">
        <v>9.0290097956588493</v>
      </c>
      <c r="T16659" s="9">
        <v>7.1243186906349303</v>
      </c>
    </row>
    <row r="16660" spans="1:20" x14ac:dyDescent="0.35">
      <c r="A16660">
        <f t="shared" si="508"/>
        <v>16660</v>
      </c>
      <c r="B16660" s="3" t="s">
        <v>1039</v>
      </c>
      <c r="C16660" s="3" t="s">
        <v>95</v>
      </c>
      <c r="D16660" s="3" t="s">
        <v>35</v>
      </c>
      <c r="E16660">
        <v>2023</v>
      </c>
      <c r="F16660" s="3" t="str">
        <f t="shared" si="507"/>
        <v>RGSpillALBENI2023</v>
      </c>
      <c r="G16660" s="9">
        <v>8.8945611282241206</v>
      </c>
      <c r="H16660" s="9">
        <v>3.7977203370294998</v>
      </c>
      <c r="I16660" s="9">
        <v>12.533894436225999</v>
      </c>
      <c r="J16660" s="9">
        <v>6.3367486189216304</v>
      </c>
      <c r="K16660" s="9">
        <v>9.4088263618416601</v>
      </c>
      <c r="L16660" s="9">
        <v>14.032046052560201</v>
      </c>
      <c r="M16660" s="9">
        <v>16.110688492401799</v>
      </c>
      <c r="N16660" s="9">
        <v>35.130304732663099</v>
      </c>
      <c r="O16660" s="9">
        <v>57.349972313071497</v>
      </c>
      <c r="P16660" s="9">
        <v>66.212374837928394</v>
      </c>
      <c r="Q16660" s="9">
        <v>44.445069718107199</v>
      </c>
      <c r="R16660" s="9">
        <v>13.209978184044401</v>
      </c>
      <c r="S16660" s="9">
        <v>6.6781408500305899</v>
      </c>
      <c r="T16660" s="9">
        <v>9.7175387267879803</v>
      </c>
    </row>
    <row r="16661" spans="1:20" x14ac:dyDescent="0.35">
      <c r="A16661">
        <f t="shared" si="508"/>
        <v>16661</v>
      </c>
      <c r="B16661" s="3" t="s">
        <v>1039</v>
      </c>
      <c r="C16661" s="3" t="s">
        <v>95</v>
      </c>
      <c r="D16661" s="3" t="s">
        <v>35</v>
      </c>
      <c r="E16661">
        <v>2024</v>
      </c>
      <c r="F16661" s="3" t="str">
        <f t="shared" si="507"/>
        <v>RGSpillALBENI2024</v>
      </c>
      <c r="G16661" s="9">
        <v>8.6622805994247898</v>
      </c>
      <c r="H16661" s="9">
        <v>3.6009979972944399</v>
      </c>
      <c r="I16661" s="9">
        <v>0.91518393344272198</v>
      </c>
      <c r="J16661" s="9">
        <v>2.9478729897387699</v>
      </c>
      <c r="K16661" s="9">
        <v>3.8727195146312501</v>
      </c>
      <c r="L16661" s="9">
        <v>3.4314717330089999</v>
      </c>
      <c r="M16661" s="9">
        <v>6.4952142381495799</v>
      </c>
      <c r="N16661" s="9">
        <v>10.882645655956599</v>
      </c>
      <c r="O16661" s="9">
        <v>20.687033808462399</v>
      </c>
      <c r="P16661" s="9">
        <v>21.554738302007799</v>
      </c>
      <c r="Q16661" s="9">
        <v>6.5227538099528202</v>
      </c>
      <c r="R16661" s="9">
        <v>2.5640188680312499</v>
      </c>
      <c r="S16661" s="9">
        <v>2.6601173001857998</v>
      </c>
      <c r="T16661" s="9">
        <v>3.85660353398668</v>
      </c>
    </row>
    <row r="16662" spans="1:20" x14ac:dyDescent="0.35">
      <c r="A16662">
        <f t="shared" si="508"/>
        <v>16662</v>
      </c>
      <c r="B16662" s="3" t="s">
        <v>1039</v>
      </c>
      <c r="C16662" s="3" t="s">
        <v>95</v>
      </c>
      <c r="D16662" s="3" t="s">
        <v>35</v>
      </c>
      <c r="E16662">
        <v>2025</v>
      </c>
      <c r="F16662" s="3" t="str">
        <f t="shared" si="507"/>
        <v>RGSpillALBENI2025</v>
      </c>
      <c r="G16662" s="9">
        <v>8.9202353972796899</v>
      </c>
      <c r="H16662" s="9">
        <v>3.0215601424244398</v>
      </c>
      <c r="I16662" s="9">
        <v>1.7386555960746299</v>
      </c>
      <c r="J16662" s="9">
        <v>6.2363912460344704</v>
      </c>
      <c r="K16662" s="9">
        <v>6.3469621126218696</v>
      </c>
      <c r="L16662" s="9">
        <v>8.9387790411481092</v>
      </c>
      <c r="M16662" s="9">
        <v>2.1245143345562498</v>
      </c>
      <c r="N16662" s="9">
        <v>9.3735558665894398</v>
      </c>
      <c r="O16662" s="9">
        <v>33.271923805529802</v>
      </c>
      <c r="P16662" s="9">
        <v>24.285697796111101</v>
      </c>
      <c r="Q16662" s="9">
        <v>6.0650955257309098</v>
      </c>
      <c r="R16662" s="9">
        <v>3.83586274735611</v>
      </c>
      <c r="S16662" s="9">
        <v>3.7773756118884099</v>
      </c>
      <c r="T16662" s="9">
        <v>8.6384782337150696</v>
      </c>
    </row>
    <row r="16663" spans="1:20" x14ac:dyDescent="0.35">
      <c r="A16663">
        <f t="shared" si="508"/>
        <v>16663</v>
      </c>
      <c r="B16663" s="3" t="s">
        <v>1039</v>
      </c>
      <c r="C16663" s="3" t="s">
        <v>95</v>
      </c>
      <c r="D16663" s="3" t="s">
        <v>35</v>
      </c>
      <c r="E16663">
        <v>2026</v>
      </c>
      <c r="F16663" s="3" t="str">
        <f t="shared" si="507"/>
        <v>RGSpillALBENI2026</v>
      </c>
      <c r="G16663" s="9">
        <v>7.2852300914994599</v>
      </c>
      <c r="H16663" s="9">
        <v>2.7704282615702698</v>
      </c>
      <c r="I16663" s="9">
        <v>2.3022235696602902</v>
      </c>
      <c r="J16663" s="9">
        <v>2.5336434326169299</v>
      </c>
      <c r="K16663" s="9">
        <v>2.0928809070151</v>
      </c>
      <c r="L16663" s="9">
        <v>4.7554773352163897</v>
      </c>
      <c r="M16663" s="9">
        <v>0.45567024253041599</v>
      </c>
      <c r="N16663" s="9">
        <v>0.85338835297168003</v>
      </c>
      <c r="O16663" s="9">
        <v>12.8351168028872</v>
      </c>
      <c r="P16663" s="9">
        <v>40.492910653227</v>
      </c>
      <c r="Q16663" s="9">
        <v>28.482686809840999</v>
      </c>
      <c r="R16663" s="9">
        <v>9.6311930823927678</v>
      </c>
      <c r="S16663" s="9">
        <v>8.2520448301302007</v>
      </c>
      <c r="T16663" s="9">
        <v>6.1968134671906903</v>
      </c>
    </row>
    <row r="16664" spans="1:20" x14ac:dyDescent="0.35">
      <c r="A16664">
        <f t="shared" si="508"/>
        <v>16664</v>
      </c>
      <c r="B16664" s="3" t="s">
        <v>1039</v>
      </c>
      <c r="C16664" s="3" t="s">
        <v>95</v>
      </c>
      <c r="D16664" s="3" t="s">
        <v>35</v>
      </c>
      <c r="E16664">
        <v>2027</v>
      </c>
      <c r="F16664" s="3" t="str">
        <f t="shared" si="507"/>
        <v>RGSpillALBENI2027</v>
      </c>
      <c r="G16664" s="9">
        <v>7.9625180538411202</v>
      </c>
      <c r="H16664" s="9">
        <v>2.3699340156318698</v>
      </c>
      <c r="I16664" s="9">
        <v>3.0212394724147198</v>
      </c>
      <c r="J16664" s="9">
        <v>3.2290753244331301</v>
      </c>
      <c r="K16664" s="9">
        <v>7.1538580031750003</v>
      </c>
      <c r="L16664" s="9">
        <v>7.2762200829899797</v>
      </c>
      <c r="M16664" s="9">
        <v>10.509558170508001</v>
      </c>
      <c r="N16664" s="9">
        <v>9.4719998811306905</v>
      </c>
      <c r="O16664" s="9">
        <v>28.579463359444802</v>
      </c>
      <c r="P16664" s="9">
        <v>76.492830160091998</v>
      </c>
      <c r="Q16664" s="9">
        <v>40.927211574614397</v>
      </c>
      <c r="R16664" s="9">
        <v>16.569037679821601</v>
      </c>
      <c r="S16664" s="9">
        <v>8.8731313123496101</v>
      </c>
      <c r="T16664" s="9">
        <v>10.998038126865699</v>
      </c>
    </row>
    <row r="16665" spans="1:20" x14ac:dyDescent="0.35">
      <c r="A16665">
        <f t="shared" si="508"/>
        <v>16665</v>
      </c>
      <c r="B16665" s="3" t="s">
        <v>1039</v>
      </c>
      <c r="C16665" s="3" t="s">
        <v>95</v>
      </c>
      <c r="D16665" s="3" t="s">
        <v>35</v>
      </c>
      <c r="E16665">
        <v>2028</v>
      </c>
      <c r="F16665" s="3" t="str">
        <f t="shared" si="507"/>
        <v>RGSpillALBENI2028</v>
      </c>
      <c r="G16665" s="9">
        <v>8.6068839254576623</v>
      </c>
      <c r="H16665" s="9">
        <v>4.1858694445506899</v>
      </c>
      <c r="I16665" s="9">
        <v>1.83355249618673</v>
      </c>
      <c r="J16665" s="9">
        <v>2.66903610880544</v>
      </c>
      <c r="K16665" s="9">
        <v>3.8988092071359302</v>
      </c>
      <c r="L16665" s="9">
        <v>4.4564831606481796</v>
      </c>
      <c r="M16665" s="9">
        <v>0.27155119111584702</v>
      </c>
      <c r="N16665" s="9">
        <v>5.9955160081891599</v>
      </c>
      <c r="O16665" s="9">
        <v>38.641377948396297</v>
      </c>
      <c r="P16665" s="9">
        <v>89.529609530728393</v>
      </c>
      <c r="Q16665" s="9">
        <v>47.324185903258801</v>
      </c>
      <c r="R16665" s="9">
        <v>13.749817983722901</v>
      </c>
      <c r="S16665" s="9">
        <v>16.7651295938464</v>
      </c>
      <c r="T16665" s="9">
        <v>4.2272108521844398</v>
      </c>
    </row>
    <row r="16666" spans="1:20" x14ac:dyDescent="0.35">
      <c r="A16666">
        <f t="shared" si="508"/>
        <v>16666</v>
      </c>
      <c r="B16666" s="3" t="s">
        <v>1039</v>
      </c>
      <c r="C16666" s="3" t="s">
        <v>95</v>
      </c>
      <c r="D16666" s="3" t="s">
        <v>35</v>
      </c>
      <c r="E16666">
        <v>2029</v>
      </c>
      <c r="F16666" s="3" t="str">
        <f t="shared" si="507"/>
        <v>RGSpillALBENI2029</v>
      </c>
      <c r="G16666" s="9">
        <v>8.1973326161614199</v>
      </c>
      <c r="H16666" s="9">
        <v>2.3208005195229102</v>
      </c>
      <c r="I16666" s="9">
        <v>2.4342348289597902</v>
      </c>
      <c r="J16666" s="9">
        <v>1.65822064559243</v>
      </c>
      <c r="K16666" s="9">
        <v>3.1204001613328098</v>
      </c>
      <c r="L16666" s="9">
        <v>4.6633640962374301</v>
      </c>
      <c r="M16666" s="9">
        <v>11.9374584217252</v>
      </c>
      <c r="N16666" s="9">
        <v>9.9544507389006895</v>
      </c>
      <c r="O16666" s="9">
        <v>35.8935008158684</v>
      </c>
      <c r="P16666" s="9">
        <v>56.826075529064703</v>
      </c>
      <c r="Q16666" s="9">
        <v>17.550160016678898</v>
      </c>
      <c r="R16666" s="9">
        <v>5.5913749690759698</v>
      </c>
      <c r="S16666" s="9">
        <v>4.6531168696897103</v>
      </c>
      <c r="T16666" s="9">
        <v>6.2959111195624997</v>
      </c>
    </row>
    <row r="16667" spans="1:20" x14ac:dyDescent="0.35">
      <c r="A16667">
        <f t="shared" si="508"/>
        <v>16667</v>
      </c>
      <c r="B16667" s="3" t="s">
        <v>1039</v>
      </c>
      <c r="C16667" s="3" t="s">
        <v>77</v>
      </c>
      <c r="D16667" s="3" t="s">
        <v>35</v>
      </c>
      <c r="E16667">
        <v>2020</v>
      </c>
      <c r="F16667" s="3" t="str">
        <f t="shared" si="507"/>
        <v>RGGenALBENI2020</v>
      </c>
      <c r="G16667" s="9">
        <v>23.908979341397799</v>
      </c>
      <c r="H16667" s="9">
        <v>18.407615179444399</v>
      </c>
      <c r="I16667" s="9">
        <v>18.069384802777702</v>
      </c>
      <c r="J16667" s="9">
        <v>14.7748196451612</v>
      </c>
      <c r="K16667" s="9">
        <v>13.43705553125</v>
      </c>
      <c r="L16667" s="9">
        <v>17.193852057795699</v>
      </c>
      <c r="M16667" s="9">
        <v>17.709624461111101</v>
      </c>
      <c r="N16667" s="9">
        <v>22.790491902777699</v>
      </c>
      <c r="O16667" s="9">
        <v>20.955046142473101</v>
      </c>
      <c r="P16667" s="9">
        <v>18.154310511111099</v>
      </c>
      <c r="Q16667" s="9">
        <v>13.6382241680107</v>
      </c>
      <c r="R16667" s="9">
        <v>9.3492661388888791</v>
      </c>
      <c r="S16667" s="9">
        <v>9.2951279661458308</v>
      </c>
      <c r="T16667" s="9">
        <v>12.3530283483333</v>
      </c>
    </row>
    <row r="16668" spans="1:20" x14ac:dyDescent="0.35">
      <c r="A16668">
        <f t="shared" si="508"/>
        <v>16668</v>
      </c>
      <c r="B16668" s="3" t="s">
        <v>1039</v>
      </c>
      <c r="C16668" s="3" t="s">
        <v>77</v>
      </c>
      <c r="D16668" s="3" t="s">
        <v>35</v>
      </c>
      <c r="E16668">
        <v>2021</v>
      </c>
      <c r="F16668" s="3" t="str">
        <f t="shared" si="507"/>
        <v>RGGenALBENI2021</v>
      </c>
      <c r="G16668" s="9">
        <v>24.3027691290322</v>
      </c>
      <c r="H16668" s="9">
        <v>18.785552783472198</v>
      </c>
      <c r="I16668" s="9">
        <v>12.964419475</v>
      </c>
      <c r="J16668" s="9">
        <v>17.004780147849399</v>
      </c>
      <c r="K16668" s="9">
        <v>16.399009008928498</v>
      </c>
      <c r="L16668" s="9">
        <v>15.490878209677399</v>
      </c>
      <c r="M16668" s="9">
        <v>8.9342567141666596</v>
      </c>
      <c r="N16668" s="9">
        <v>16.918441222222199</v>
      </c>
      <c r="O16668" s="9">
        <v>18.6776716129032</v>
      </c>
      <c r="P16668" s="9">
        <v>17.151012118055501</v>
      </c>
      <c r="Q16668" s="9">
        <v>13.986373618279501</v>
      </c>
      <c r="R16668" s="9">
        <v>9.6176973138888808</v>
      </c>
      <c r="S16668" s="9">
        <v>9.5565569713541603</v>
      </c>
      <c r="T16668" s="9">
        <v>13.3236286486111</v>
      </c>
    </row>
    <row r="16669" spans="1:20" x14ac:dyDescent="0.35">
      <c r="A16669">
        <f t="shared" si="508"/>
        <v>16669</v>
      </c>
      <c r="B16669" s="3" t="s">
        <v>1039</v>
      </c>
      <c r="C16669" s="3" t="s">
        <v>77</v>
      </c>
      <c r="D16669" s="3" t="s">
        <v>35</v>
      </c>
      <c r="E16669">
        <v>2022</v>
      </c>
      <c r="F16669" s="3" t="str">
        <f t="shared" si="507"/>
        <v>RGGenALBENI2022</v>
      </c>
      <c r="G16669" s="9">
        <v>22.423994159139699</v>
      </c>
      <c r="H16669" s="9">
        <v>17.174247962500001</v>
      </c>
      <c r="I16669" s="9">
        <v>15.340535952777699</v>
      </c>
      <c r="J16669" s="9">
        <v>16.239307663440801</v>
      </c>
      <c r="K16669" s="9">
        <v>15.838224672619001</v>
      </c>
      <c r="L16669" s="9">
        <v>15.750409060483801</v>
      </c>
      <c r="M16669" s="9">
        <v>18.571411444444401</v>
      </c>
      <c r="N16669" s="9">
        <v>17.398430611111099</v>
      </c>
      <c r="O16669" s="9">
        <v>19.520056478494599</v>
      </c>
      <c r="P16669" s="9">
        <v>17.005509624999998</v>
      </c>
      <c r="Q16669" s="9">
        <v>15.4469243279569</v>
      </c>
      <c r="R16669" s="9">
        <v>13.5548666666666</v>
      </c>
      <c r="S16669" s="9">
        <v>10.856869171874999</v>
      </c>
      <c r="T16669" s="9">
        <v>14.9348178583333</v>
      </c>
    </row>
    <row r="16670" spans="1:20" x14ac:dyDescent="0.35">
      <c r="A16670">
        <f t="shared" si="508"/>
        <v>16670</v>
      </c>
      <c r="B16670" s="3" t="s">
        <v>1039</v>
      </c>
      <c r="C16670" s="3" t="s">
        <v>77</v>
      </c>
      <c r="D16670" s="3" t="s">
        <v>35</v>
      </c>
      <c r="E16670">
        <v>2023</v>
      </c>
      <c r="F16670" s="3" t="str">
        <f t="shared" si="507"/>
        <v>RGGenALBENI2023</v>
      </c>
      <c r="G16670" s="9">
        <v>22.385949717741902</v>
      </c>
      <c r="H16670" s="9">
        <v>20.2183895777777</v>
      </c>
      <c r="I16670" s="9">
        <v>21.309930124999902</v>
      </c>
      <c r="J16670" s="9">
        <v>19.540302970026801</v>
      </c>
      <c r="K16670" s="9">
        <v>18.1727891517857</v>
      </c>
      <c r="L16670" s="9">
        <v>25.186629489247299</v>
      </c>
      <c r="M16670" s="9">
        <v>27.5654627777777</v>
      </c>
      <c r="N16670" s="9">
        <v>28.105350277777699</v>
      </c>
      <c r="O16670" s="9">
        <v>22.305924287634401</v>
      </c>
      <c r="P16670" s="9">
        <v>17.028840916666599</v>
      </c>
      <c r="Q16670" s="9">
        <v>13.1334664153225</v>
      </c>
      <c r="R16670" s="9">
        <v>11.701863638888801</v>
      </c>
      <c r="S16670" s="9">
        <v>9.7944042968749994</v>
      </c>
      <c r="T16670" s="9">
        <v>14.6289290319444</v>
      </c>
    </row>
    <row r="16671" spans="1:20" x14ac:dyDescent="0.35">
      <c r="A16671">
        <f t="shared" si="508"/>
        <v>16671</v>
      </c>
      <c r="B16671" s="3" t="s">
        <v>1039</v>
      </c>
      <c r="C16671" s="3" t="s">
        <v>77</v>
      </c>
      <c r="D16671" s="3" t="s">
        <v>35</v>
      </c>
      <c r="E16671">
        <v>2024</v>
      </c>
      <c r="F16671" s="3" t="str">
        <f t="shared" si="507"/>
        <v>RGGenALBENI2024</v>
      </c>
      <c r="G16671" s="9">
        <v>24.975978588709602</v>
      </c>
      <c r="H16671" s="9">
        <v>22.9512858749999</v>
      </c>
      <c r="I16671" s="9">
        <v>17.206685147222199</v>
      </c>
      <c r="J16671" s="9">
        <v>21.303995512096702</v>
      </c>
      <c r="K16671" s="9">
        <v>16.4089456041666</v>
      </c>
      <c r="L16671" s="9">
        <v>16.429478938172</v>
      </c>
      <c r="M16671" s="9">
        <v>21.874201444444399</v>
      </c>
      <c r="N16671" s="9">
        <v>23.857127861111099</v>
      </c>
      <c r="O16671" s="9">
        <v>20.508715846774098</v>
      </c>
      <c r="P16671" s="9">
        <v>15.139098000000001</v>
      </c>
      <c r="Q16671" s="9">
        <v>11.5232515551075</v>
      </c>
      <c r="R16671" s="9">
        <v>8.6756640166666603</v>
      </c>
      <c r="S16671" s="9">
        <v>7.51929959635416</v>
      </c>
      <c r="T16671" s="9">
        <v>12.890892388888799</v>
      </c>
    </row>
    <row r="16672" spans="1:20" x14ac:dyDescent="0.35">
      <c r="A16672">
        <f t="shared" si="508"/>
        <v>16672</v>
      </c>
      <c r="B16672" s="3" t="s">
        <v>1039</v>
      </c>
      <c r="C16672" s="3" t="s">
        <v>77</v>
      </c>
      <c r="D16672" s="3" t="s">
        <v>35</v>
      </c>
      <c r="E16672">
        <v>2025</v>
      </c>
      <c r="F16672" s="3" t="str">
        <f t="shared" si="507"/>
        <v>RGGenALBENI2025</v>
      </c>
      <c r="G16672" s="9">
        <v>23.766747399193498</v>
      </c>
      <c r="H16672" s="9">
        <v>18.985194003194401</v>
      </c>
      <c r="I16672" s="9">
        <v>15.1622175652777</v>
      </c>
      <c r="J16672" s="9">
        <v>19.898277813172001</v>
      </c>
      <c r="K16672" s="9">
        <v>16.681592711309499</v>
      </c>
      <c r="L16672" s="9">
        <v>24.561968723118198</v>
      </c>
      <c r="M16672" s="9">
        <v>20.4839844819444</v>
      </c>
      <c r="N16672" s="9">
        <v>21.852854555555499</v>
      </c>
      <c r="O16672" s="9">
        <v>21.723970844086001</v>
      </c>
      <c r="P16672" s="9">
        <v>18.549909694444398</v>
      </c>
      <c r="Q16672" s="9">
        <v>14.211175272849401</v>
      </c>
      <c r="R16672" s="9">
        <v>10.3142735111111</v>
      </c>
      <c r="S16672" s="9">
        <v>8.4053910645833305</v>
      </c>
      <c r="T16672" s="9">
        <v>14.138192322555501</v>
      </c>
    </row>
    <row r="16673" spans="1:20" x14ac:dyDescent="0.35">
      <c r="A16673">
        <f t="shared" si="508"/>
        <v>16673</v>
      </c>
      <c r="B16673" s="3" t="s">
        <v>1039</v>
      </c>
      <c r="C16673" s="3" t="s">
        <v>77</v>
      </c>
      <c r="D16673" s="3" t="s">
        <v>35</v>
      </c>
      <c r="E16673">
        <v>2026</v>
      </c>
      <c r="F16673" s="3" t="str">
        <f t="shared" si="507"/>
        <v>RGGenALBENI2026</v>
      </c>
      <c r="G16673" s="9">
        <v>22.970659212096699</v>
      </c>
      <c r="H16673" s="9">
        <v>18.516012236111099</v>
      </c>
      <c r="I16673" s="9">
        <v>18.6401504166666</v>
      </c>
      <c r="J16673" s="9">
        <v>21.364529723118199</v>
      </c>
      <c r="K16673" s="9">
        <v>15.394210811309501</v>
      </c>
      <c r="L16673" s="9">
        <v>17.084753763440801</v>
      </c>
      <c r="M16673" s="9">
        <v>15.8310457222222</v>
      </c>
      <c r="N16673" s="9">
        <v>20.001721974999999</v>
      </c>
      <c r="O16673" s="9">
        <v>19.269057594086</v>
      </c>
      <c r="P16673" s="9">
        <v>17.969319833333302</v>
      </c>
      <c r="Q16673" s="9">
        <v>14.6907235551075</v>
      </c>
      <c r="R16673" s="9">
        <v>12.1722599722222</v>
      </c>
      <c r="S16673" s="9">
        <v>10.22962034375</v>
      </c>
      <c r="T16673" s="9">
        <v>15.2253805208333</v>
      </c>
    </row>
    <row r="16674" spans="1:20" x14ac:dyDescent="0.35">
      <c r="A16674">
        <f t="shared" si="508"/>
        <v>16674</v>
      </c>
      <c r="B16674" s="3" t="s">
        <v>1039</v>
      </c>
      <c r="C16674" s="3" t="s">
        <v>77</v>
      </c>
      <c r="D16674" s="3" t="s">
        <v>35</v>
      </c>
      <c r="E16674">
        <v>2027</v>
      </c>
      <c r="F16674" s="3" t="str">
        <f t="shared" si="507"/>
        <v>RGGenALBENI2027</v>
      </c>
      <c r="G16674" s="9">
        <v>22.792555102150502</v>
      </c>
      <c r="H16674" s="9">
        <v>17.6365008281944</v>
      </c>
      <c r="I16674" s="9">
        <v>16.584415508333301</v>
      </c>
      <c r="J16674" s="9">
        <v>22.1185734462365</v>
      </c>
      <c r="K16674" s="9">
        <v>19.199419710565401</v>
      </c>
      <c r="L16674" s="9">
        <v>18.968147513440801</v>
      </c>
      <c r="M16674" s="9">
        <v>20.7198400777777</v>
      </c>
      <c r="N16674" s="9">
        <v>17.470470461111098</v>
      </c>
      <c r="O16674" s="9">
        <v>20.778917997311801</v>
      </c>
      <c r="P16674" s="9">
        <v>18.490808894444399</v>
      </c>
      <c r="Q16674" s="9">
        <v>13.1084041129032</v>
      </c>
      <c r="R16674" s="9">
        <v>12.571969416666599</v>
      </c>
      <c r="S16674" s="9">
        <v>11.100176966145799</v>
      </c>
      <c r="T16674" s="9">
        <v>15.6720898277777</v>
      </c>
    </row>
    <row r="16675" spans="1:20" x14ac:dyDescent="0.35">
      <c r="A16675">
        <f t="shared" si="508"/>
        <v>16675</v>
      </c>
      <c r="B16675" s="3" t="s">
        <v>1039</v>
      </c>
      <c r="C16675" s="3" t="s">
        <v>77</v>
      </c>
      <c r="D16675" s="3" t="s">
        <v>35</v>
      </c>
      <c r="E16675">
        <v>2028</v>
      </c>
      <c r="F16675" s="3" t="str">
        <f t="shared" si="507"/>
        <v>RGGenALBENI2028</v>
      </c>
      <c r="G16675" s="9">
        <v>22.961859021505301</v>
      </c>
      <c r="H16675" s="9">
        <v>21.9778460430555</v>
      </c>
      <c r="I16675" s="9">
        <v>17.895931133055502</v>
      </c>
      <c r="J16675" s="9">
        <v>17.913995595430102</v>
      </c>
      <c r="K16675" s="9">
        <v>17.6849038110119</v>
      </c>
      <c r="L16675" s="9">
        <v>20.767877382661201</v>
      </c>
      <c r="M16675" s="9">
        <v>8.6529535416666601</v>
      </c>
      <c r="N16675" s="9">
        <v>21.044178341666601</v>
      </c>
      <c r="O16675" s="9">
        <v>20.564698655913901</v>
      </c>
      <c r="P16675" s="9">
        <v>18.629392180555499</v>
      </c>
      <c r="Q16675" s="9">
        <v>14.363981599462299</v>
      </c>
      <c r="R16675" s="9">
        <v>11.446176927777699</v>
      </c>
      <c r="S16675" s="9">
        <v>12.4733526041666</v>
      </c>
      <c r="T16675" s="9">
        <v>15.6347893958333</v>
      </c>
    </row>
    <row r="16676" spans="1:20" x14ac:dyDescent="0.35">
      <c r="A16676">
        <f t="shared" si="508"/>
        <v>16676</v>
      </c>
      <c r="B16676" s="3" t="s">
        <v>1039</v>
      </c>
      <c r="C16676" s="3" t="s">
        <v>77</v>
      </c>
      <c r="D16676" s="3" t="s">
        <v>35</v>
      </c>
      <c r="E16676">
        <v>2029</v>
      </c>
      <c r="F16676" s="3" t="str">
        <f t="shared" si="507"/>
        <v>RGGenALBENI2029</v>
      </c>
      <c r="G16676" s="9">
        <v>23.888025241935399</v>
      </c>
      <c r="H16676" s="9">
        <v>17.057139299305501</v>
      </c>
      <c r="I16676" s="9">
        <v>14.4547956930555</v>
      </c>
      <c r="J16676" s="9">
        <v>13.2958032016129</v>
      </c>
      <c r="K16676" s="9">
        <v>13.2251043392857</v>
      </c>
      <c r="L16676" s="9">
        <v>20.1079970954301</v>
      </c>
      <c r="M16676" s="9">
        <v>21.895339888888799</v>
      </c>
      <c r="N16676" s="9">
        <v>23.6348188611111</v>
      </c>
      <c r="O16676" s="9">
        <v>20.268963776881701</v>
      </c>
      <c r="P16676" s="9">
        <v>15.2780798986111</v>
      </c>
      <c r="Q16676" s="9">
        <v>13.7516593951612</v>
      </c>
      <c r="R16676" s="9">
        <v>10.8186521913888</v>
      </c>
      <c r="S16676" s="9">
        <v>9.1758954729166593</v>
      </c>
      <c r="T16676" s="9">
        <v>13.7771855638888</v>
      </c>
    </row>
    <row r="16677" spans="1:20" x14ac:dyDescent="0.35">
      <c r="A16677">
        <f t="shared" si="508"/>
        <v>16677</v>
      </c>
      <c r="B16677" s="3" t="s">
        <v>1039</v>
      </c>
      <c r="C16677" s="3" t="s">
        <v>75</v>
      </c>
      <c r="D16677" s="3" t="s">
        <v>19</v>
      </c>
      <c r="E16677">
        <v>2020</v>
      </c>
      <c r="F16677" s="3" t="str">
        <f t="shared" si="507"/>
        <v>RGElevARROW2020</v>
      </c>
      <c r="G16677" s="9">
        <v>1438.03154208</v>
      </c>
      <c r="H16677" s="9">
        <v>1432.5459776</v>
      </c>
      <c r="I16677" s="9">
        <v>1425.1181558399901</v>
      </c>
      <c r="J16677" s="9">
        <v>1404.04860136</v>
      </c>
      <c r="K16677" s="9">
        <v>1389.6293095599999</v>
      </c>
      <c r="L16677" s="9">
        <v>1386.1516191600001</v>
      </c>
      <c r="M16677" s="9">
        <v>1389.6850838400001</v>
      </c>
      <c r="N16677" s="9">
        <v>1395.3773412399901</v>
      </c>
      <c r="O16677" s="9">
        <v>1417.8642186</v>
      </c>
      <c r="P16677" s="9">
        <v>1435.99742128</v>
      </c>
      <c r="Q16677" s="9">
        <v>1440.5577888799901</v>
      </c>
      <c r="R16677" s="9">
        <v>1440.73495424</v>
      </c>
      <c r="S16677" s="9">
        <v>1441.63718524</v>
      </c>
      <c r="T16677" s="9">
        <v>1443.99939004</v>
      </c>
    </row>
    <row r="16678" spans="1:20" x14ac:dyDescent="0.35">
      <c r="A16678">
        <f t="shared" si="508"/>
        <v>16678</v>
      </c>
      <c r="B16678" s="3" t="s">
        <v>1039</v>
      </c>
      <c r="C16678" s="3" t="s">
        <v>75</v>
      </c>
      <c r="D16678" s="3" t="s">
        <v>19</v>
      </c>
      <c r="E16678">
        <v>2021</v>
      </c>
      <c r="F16678" s="3" t="str">
        <f t="shared" si="507"/>
        <v>RGElevARROW2021</v>
      </c>
      <c r="G16678" s="9">
        <v>1441.3615946800001</v>
      </c>
      <c r="H16678" s="9">
        <v>1438.3497835599901</v>
      </c>
      <c r="I16678" s="9">
        <v>1430.6102820000001</v>
      </c>
      <c r="J16678" s="9">
        <v>1411.3517512000001</v>
      </c>
      <c r="K16678" s="9">
        <v>1405.7185489200001</v>
      </c>
      <c r="L16678" s="9">
        <v>1399.3176300800001</v>
      </c>
      <c r="M16678" s="9">
        <v>1400.8268164799999</v>
      </c>
      <c r="N16678" s="9">
        <v>1404.0945331200001</v>
      </c>
      <c r="O16678" s="9">
        <v>1419.7867908399901</v>
      </c>
      <c r="P16678" s="9">
        <v>1442.9462404000001</v>
      </c>
      <c r="Q16678" s="9">
        <v>1443.5860041999999</v>
      </c>
      <c r="R16678" s="9">
        <v>1443.2513585199999</v>
      </c>
      <c r="S16678" s="9">
        <v>1441.8668440399999</v>
      </c>
      <c r="T16678" s="9">
        <v>1440.76120096</v>
      </c>
    </row>
    <row r="16679" spans="1:20" x14ac:dyDescent="0.35">
      <c r="A16679">
        <f t="shared" si="508"/>
        <v>16679</v>
      </c>
      <c r="B16679" s="3" t="s">
        <v>1039</v>
      </c>
      <c r="C16679" s="3" t="s">
        <v>75</v>
      </c>
      <c r="D16679" s="3" t="s">
        <v>19</v>
      </c>
      <c r="E16679">
        <v>2022</v>
      </c>
      <c r="F16679" s="3" t="str">
        <f t="shared" si="507"/>
        <v>RGElevARROW2022</v>
      </c>
      <c r="G16679" s="9">
        <v>1434.6982086400001</v>
      </c>
      <c r="H16679" s="9">
        <v>1431.99151564</v>
      </c>
      <c r="I16679" s="9">
        <v>1428.8386284000001</v>
      </c>
      <c r="J16679" s="9">
        <v>1410.70542572</v>
      </c>
      <c r="K16679" s="9">
        <v>1400.7808847199999</v>
      </c>
      <c r="L16679" s="9">
        <v>1400.22314192</v>
      </c>
      <c r="M16679" s="9">
        <v>1402.1457141599999</v>
      </c>
      <c r="N16679" s="9">
        <v>1404.06172472</v>
      </c>
      <c r="O16679" s="9">
        <v>1417.76251256</v>
      </c>
      <c r="P16679" s="9">
        <v>1437.0636942799999</v>
      </c>
      <c r="Q16679" s="9">
        <v>1443.979705</v>
      </c>
      <c r="R16679" s="9">
        <v>1443.70411444</v>
      </c>
      <c r="S16679" s="9">
        <v>1443.2251117999999</v>
      </c>
      <c r="T16679" s="9">
        <v>1440.40030856</v>
      </c>
    </row>
    <row r="16680" spans="1:20" x14ac:dyDescent="0.35">
      <c r="A16680">
        <f t="shared" si="508"/>
        <v>16680</v>
      </c>
      <c r="B16680" s="3" t="s">
        <v>1039</v>
      </c>
      <c r="C16680" s="3" t="s">
        <v>75</v>
      </c>
      <c r="D16680" s="3" t="s">
        <v>19</v>
      </c>
      <c r="E16680">
        <v>2023</v>
      </c>
      <c r="F16680" s="3" t="str">
        <f t="shared" si="507"/>
        <v>RGElevARROW2023</v>
      </c>
      <c r="G16680" s="9">
        <v>1438.8320670399901</v>
      </c>
      <c r="H16680" s="9">
        <v>1428.4022766800001</v>
      </c>
      <c r="I16680" s="9">
        <v>1420.5085756399999</v>
      </c>
      <c r="J16680" s="9">
        <v>1401.84059604</v>
      </c>
      <c r="K16680" s="9">
        <v>1389.1634302799901</v>
      </c>
      <c r="L16680" s="9">
        <v>1378.0381018400001</v>
      </c>
      <c r="M16680" s="9">
        <v>1384.75070048</v>
      </c>
      <c r="N16680" s="9">
        <v>1385.4626427599901</v>
      </c>
      <c r="O16680" s="9">
        <v>1388.3661861599901</v>
      </c>
      <c r="P16680" s="9">
        <v>1402.88390316</v>
      </c>
      <c r="Q16680" s="9">
        <v>1443.29729028</v>
      </c>
      <c r="R16680" s="9">
        <v>1443.4350855600001</v>
      </c>
      <c r="S16680" s="9">
        <v>1442.8839044399999</v>
      </c>
      <c r="T16680" s="9">
        <v>1440.40030856</v>
      </c>
    </row>
    <row r="16681" spans="1:20" x14ac:dyDescent="0.35">
      <c r="A16681">
        <f t="shared" si="508"/>
        <v>16681</v>
      </c>
      <c r="B16681" s="3" t="s">
        <v>1039</v>
      </c>
      <c r="C16681" s="3" t="s">
        <v>75</v>
      </c>
      <c r="D16681" s="3" t="s">
        <v>19</v>
      </c>
      <c r="E16681">
        <v>2024</v>
      </c>
      <c r="F16681" s="3" t="str">
        <f t="shared" si="507"/>
        <v>RGElevARROW2024</v>
      </c>
      <c r="G16681" s="9">
        <v>1438.1496523200001</v>
      </c>
      <c r="H16681" s="9">
        <v>1429.6522767199999</v>
      </c>
      <c r="I16681" s="9">
        <v>1421.9718302799999</v>
      </c>
      <c r="J16681" s="9">
        <v>1401.58797136</v>
      </c>
      <c r="K16681" s="9">
        <v>1388.5991257999999</v>
      </c>
      <c r="L16681" s="9">
        <v>1390.9285221999901</v>
      </c>
      <c r="M16681" s="9">
        <v>1393.0873149199999</v>
      </c>
      <c r="N16681" s="9">
        <v>1395.13127824</v>
      </c>
      <c r="O16681" s="9">
        <v>1400.2723545199999</v>
      </c>
      <c r="P16681" s="9">
        <v>1418.1923025999999</v>
      </c>
      <c r="Q16681" s="9">
        <v>1438.4974213600001</v>
      </c>
      <c r="R16681" s="9">
        <v>1438.9501772799999</v>
      </c>
      <c r="S16681" s="9">
        <v>1439.6391536799999</v>
      </c>
      <c r="T16681" s="9">
        <v>1442.35897003999</v>
      </c>
    </row>
    <row r="16682" spans="1:20" x14ac:dyDescent="0.35">
      <c r="A16682">
        <f t="shared" si="508"/>
        <v>16682</v>
      </c>
      <c r="B16682" s="3" t="s">
        <v>1039</v>
      </c>
      <c r="C16682" s="3" t="s">
        <v>75</v>
      </c>
      <c r="D16682" s="3" t="s">
        <v>19</v>
      </c>
      <c r="E16682">
        <v>2025</v>
      </c>
      <c r="F16682" s="3" t="str">
        <f t="shared" si="507"/>
        <v>RGElevARROW2025</v>
      </c>
      <c r="G16682" s="9">
        <v>1442.1489962799999</v>
      </c>
      <c r="H16682" s="9">
        <v>1438.2546391999999</v>
      </c>
      <c r="I16682" s="9">
        <v>1430.9842977599999</v>
      </c>
      <c r="J16682" s="9">
        <v>1412.6968955999901</v>
      </c>
      <c r="K16682" s="9">
        <v>1396.5617244800001</v>
      </c>
      <c r="L16682" s="9">
        <v>1390.7940077599901</v>
      </c>
      <c r="M16682" s="9">
        <v>1392.6017505999901</v>
      </c>
      <c r="N16682" s="9">
        <v>1398.5925644399999</v>
      </c>
      <c r="O16682" s="9">
        <v>1411.4764231199999</v>
      </c>
      <c r="P16682" s="9">
        <v>1424.7244550399901</v>
      </c>
      <c r="Q16682" s="9">
        <v>1443.64505932</v>
      </c>
      <c r="R16682" s="9">
        <v>1443.3563454</v>
      </c>
      <c r="S16682" s="9">
        <v>1441.18114848</v>
      </c>
      <c r="T16682" s="9">
        <v>1443.4416472400001</v>
      </c>
    </row>
    <row r="16683" spans="1:20" x14ac:dyDescent="0.35">
      <c r="A16683">
        <f t="shared" si="508"/>
        <v>16683</v>
      </c>
      <c r="B16683" s="3" t="s">
        <v>1039</v>
      </c>
      <c r="C16683" s="3" t="s">
        <v>75</v>
      </c>
      <c r="D16683" s="3" t="s">
        <v>19</v>
      </c>
      <c r="E16683">
        <v>2026</v>
      </c>
      <c r="F16683" s="3" t="str">
        <f t="shared" si="507"/>
        <v>RGElevARROW2026</v>
      </c>
      <c r="G16683" s="9">
        <v>1440.5315421600001</v>
      </c>
      <c r="H16683" s="9">
        <v>1431.0794421199901</v>
      </c>
      <c r="I16683" s="9">
        <v>1422.3064759599999</v>
      </c>
      <c r="J16683" s="9">
        <v>1402.03416559999</v>
      </c>
      <c r="K16683" s="9">
        <v>1389.3766848800001</v>
      </c>
      <c r="L16683" s="9">
        <v>1390.6988633999999</v>
      </c>
      <c r="M16683" s="9">
        <v>1393.1496508800001</v>
      </c>
      <c r="N16683" s="9">
        <v>1396.3090998</v>
      </c>
      <c r="O16683" s="9">
        <v>1406.63718412</v>
      </c>
      <c r="P16683" s="9">
        <v>1430.9318043200001</v>
      </c>
      <c r="Q16683" s="9">
        <v>1443.7598887199999</v>
      </c>
      <c r="R16683" s="9">
        <v>1443.7533270399999</v>
      </c>
      <c r="S16683" s="9">
        <v>1443.2579201999999</v>
      </c>
      <c r="T16683" s="9">
        <v>1443.4416472400001</v>
      </c>
    </row>
    <row r="16684" spans="1:20" x14ac:dyDescent="0.35">
      <c r="A16684">
        <f t="shared" si="508"/>
        <v>16684</v>
      </c>
      <c r="B16684" s="3" t="s">
        <v>1039</v>
      </c>
      <c r="C16684" s="3" t="s">
        <v>75</v>
      </c>
      <c r="D16684" s="3" t="s">
        <v>19</v>
      </c>
      <c r="E16684">
        <v>2027</v>
      </c>
      <c r="F16684" s="3" t="str">
        <f t="shared" si="507"/>
        <v>RGElevARROW2027</v>
      </c>
      <c r="G16684" s="9">
        <v>1442.2178939200001</v>
      </c>
      <c r="H16684" s="9">
        <v>1435.9154002799901</v>
      </c>
      <c r="I16684" s="9">
        <v>1429.5112005999999</v>
      </c>
      <c r="J16684" s="9">
        <v>1409.32747292</v>
      </c>
      <c r="K16684" s="9">
        <v>1392.4475511200001</v>
      </c>
      <c r="L16684" s="9">
        <v>1390.5741914799901</v>
      </c>
      <c r="M16684" s="9">
        <v>1392.30975584</v>
      </c>
      <c r="N16684" s="9">
        <v>1393.50070076</v>
      </c>
      <c r="O16684" s="9">
        <v>1399.3832468799999</v>
      </c>
      <c r="P16684" s="9">
        <v>1418.6286543199999</v>
      </c>
      <c r="Q16684" s="9">
        <v>1443.3465028799999</v>
      </c>
      <c r="R16684" s="9">
        <v>1443.4875790000001</v>
      </c>
      <c r="S16684" s="9">
        <v>1443.1398099600001</v>
      </c>
      <c r="T16684" s="9">
        <v>1440.40030856</v>
      </c>
    </row>
    <row r="16685" spans="1:20" x14ac:dyDescent="0.35">
      <c r="A16685">
        <f t="shared" si="508"/>
        <v>16685</v>
      </c>
      <c r="B16685" s="3" t="s">
        <v>1039</v>
      </c>
      <c r="C16685" s="3" t="s">
        <v>75</v>
      </c>
      <c r="D16685" s="3" t="s">
        <v>19</v>
      </c>
      <c r="E16685">
        <v>2028</v>
      </c>
      <c r="F16685" s="3" t="str">
        <f t="shared" si="507"/>
        <v>RGElevARROW2028</v>
      </c>
      <c r="G16685" s="9">
        <v>1437.6673688400001</v>
      </c>
      <c r="H16685" s="9">
        <v>1432.19164688</v>
      </c>
      <c r="I16685" s="9">
        <v>1425.8661873599999</v>
      </c>
      <c r="J16685" s="9">
        <v>1404.8064754</v>
      </c>
      <c r="K16685" s="9">
        <v>1386.9685483199901</v>
      </c>
      <c r="L16685" s="9">
        <v>1378.02169764</v>
      </c>
      <c r="M16685" s="9">
        <v>1383.1496505600001</v>
      </c>
      <c r="N16685" s="9">
        <v>1388.2644801199999</v>
      </c>
      <c r="O16685" s="9">
        <v>1395.09846984</v>
      </c>
      <c r="P16685" s="9">
        <v>1413.5007014</v>
      </c>
      <c r="Q16685" s="9">
        <v>1443.6877102399999</v>
      </c>
      <c r="R16685" s="9">
        <v>1443.8091013199901</v>
      </c>
      <c r="S16685" s="9">
        <v>1443.91080736</v>
      </c>
      <c r="T16685" s="9">
        <v>1440.40030856</v>
      </c>
    </row>
    <row r="16686" spans="1:20" x14ac:dyDescent="0.35">
      <c r="A16686">
        <f t="shared" si="508"/>
        <v>16686</v>
      </c>
      <c r="B16686" s="3" t="s">
        <v>1039</v>
      </c>
      <c r="C16686" s="3" t="s">
        <v>75</v>
      </c>
      <c r="D16686" s="3" t="s">
        <v>19</v>
      </c>
      <c r="E16686">
        <v>2029</v>
      </c>
      <c r="F16686" s="3" t="str">
        <f t="shared" si="507"/>
        <v>RGElevARROW2029</v>
      </c>
      <c r="G16686" s="9">
        <v>1438.0413845999999</v>
      </c>
      <c r="H16686" s="9">
        <v>1429.6588383999999</v>
      </c>
      <c r="I16686" s="9">
        <v>1422.2408591599999</v>
      </c>
      <c r="J16686" s="9">
        <v>1401.5321970800001</v>
      </c>
      <c r="K16686" s="9">
        <v>1387.9298344399999</v>
      </c>
      <c r="L16686" s="9">
        <v>1387.4213042399999</v>
      </c>
      <c r="M16686" s="9">
        <v>1390.5676298000001</v>
      </c>
      <c r="N16686" s="9">
        <v>1392.07353535999</v>
      </c>
      <c r="O16686" s="9">
        <v>1398.3005696800001</v>
      </c>
      <c r="P16686" s="9">
        <v>1423.4186807200001</v>
      </c>
      <c r="Q16686" s="9">
        <v>1443.651621</v>
      </c>
      <c r="R16686" s="9">
        <v>1443.8419097200001</v>
      </c>
      <c r="S16686" s="9">
        <v>1440.6857416399901</v>
      </c>
      <c r="T16686" s="9">
        <v>1443.2940094400001</v>
      </c>
    </row>
    <row r="16687" spans="1:20" x14ac:dyDescent="0.35">
      <c r="A16687">
        <f t="shared" si="508"/>
        <v>16687</v>
      </c>
      <c r="B16687" s="3" t="s">
        <v>1039</v>
      </c>
      <c r="C16687" s="3" t="s">
        <v>86</v>
      </c>
      <c r="D16687" s="3" t="s">
        <v>19</v>
      </c>
      <c r="E16687">
        <v>2020</v>
      </c>
      <c r="F16687" s="3" t="str">
        <f t="shared" si="507"/>
        <v>RGQOutARROW2020</v>
      </c>
      <c r="G16687" s="9">
        <v>24.272483157389399</v>
      </c>
      <c r="H16687" s="9">
        <v>35.734520619817701</v>
      </c>
      <c r="I16687" s="9">
        <v>47.791211216874999</v>
      </c>
      <c r="J16687" s="9">
        <v>55.109520523318999</v>
      </c>
      <c r="K16687" s="9">
        <v>49.788360216109297</v>
      </c>
      <c r="L16687" s="9">
        <v>24.287560567744698</v>
      </c>
      <c r="M16687" s="9">
        <v>16.820365870875001</v>
      </c>
      <c r="N16687" s="9">
        <v>15.1294324935541</v>
      </c>
      <c r="O16687" s="9">
        <v>19.997632319336802</v>
      </c>
      <c r="P16687" s="9">
        <v>22.6098905341949</v>
      </c>
      <c r="Q16687" s="9">
        <v>34.879869325157102</v>
      </c>
      <c r="R16687" s="9">
        <v>42.572190602676301</v>
      </c>
      <c r="S16687" s="9">
        <v>39.796774925480598</v>
      </c>
      <c r="T16687" s="9">
        <v>26.770342245871799</v>
      </c>
    </row>
    <row r="16688" spans="1:20" x14ac:dyDescent="0.35">
      <c r="A16688">
        <f t="shared" si="508"/>
        <v>16688</v>
      </c>
      <c r="B16688" s="3" t="s">
        <v>1039</v>
      </c>
      <c r="C16688" s="3" t="s">
        <v>86</v>
      </c>
      <c r="D16688" s="3" t="s">
        <v>19</v>
      </c>
      <c r="E16688">
        <v>2021</v>
      </c>
      <c r="F16688" s="3" t="str">
        <f t="shared" si="507"/>
        <v>RGQOutARROW2021</v>
      </c>
      <c r="G16688" s="9">
        <v>23.230894109667599</v>
      </c>
      <c r="H16688" s="9">
        <v>29.967826418563</v>
      </c>
      <c r="I16688" s="9">
        <v>47.345433604905601</v>
      </c>
      <c r="J16688" s="9">
        <v>54.179206382573902</v>
      </c>
      <c r="K16688" s="9">
        <v>36.744730845092697</v>
      </c>
      <c r="L16688" s="9">
        <v>41.508536446542699</v>
      </c>
      <c r="M16688" s="9">
        <v>14.959816579166599</v>
      </c>
      <c r="N16688" s="9">
        <v>14.2808268458333</v>
      </c>
      <c r="O16688" s="9">
        <v>20.228669753490799</v>
      </c>
      <c r="P16688" s="9">
        <v>15.801380829857701</v>
      </c>
      <c r="Q16688" s="9">
        <v>53.882957026034198</v>
      </c>
      <c r="R16688" s="9">
        <v>47.243777313930501</v>
      </c>
      <c r="S16688" s="9">
        <v>42.010556542523602</v>
      </c>
      <c r="T16688" s="9">
        <v>40.372879379659103</v>
      </c>
    </row>
    <row r="16689" spans="1:20" x14ac:dyDescent="0.35">
      <c r="A16689">
        <f t="shared" si="508"/>
        <v>16689</v>
      </c>
      <c r="B16689" s="3" t="s">
        <v>1039</v>
      </c>
      <c r="C16689" s="3" t="s">
        <v>86</v>
      </c>
      <c r="D16689" s="3" t="s">
        <v>19</v>
      </c>
      <c r="E16689">
        <v>2022</v>
      </c>
      <c r="F16689" s="3" t="str">
        <f t="shared" si="507"/>
        <v>RGQOutARROW2022</v>
      </c>
      <c r="G16689" s="9">
        <v>31.851783051488798</v>
      </c>
      <c r="H16689" s="9">
        <v>43.4666705187798</v>
      </c>
      <c r="I16689" s="9">
        <v>40.656908260611303</v>
      </c>
      <c r="J16689" s="9">
        <v>53.527097971563101</v>
      </c>
      <c r="K16689" s="9">
        <v>43.998610310916597</v>
      </c>
      <c r="L16689" s="9">
        <v>17.047891510704002</v>
      </c>
      <c r="M16689" s="9">
        <v>14.0217132354444</v>
      </c>
      <c r="N16689" s="9">
        <v>15.8213697614136</v>
      </c>
      <c r="O16689" s="9">
        <v>30.1119750845229</v>
      </c>
      <c r="P16689" s="9">
        <v>42.317432597486899</v>
      </c>
      <c r="Q16689" s="9">
        <v>35.711403071049503</v>
      </c>
      <c r="R16689" s="9">
        <v>52.2369093466111</v>
      </c>
      <c r="S16689" s="9">
        <v>34.743649805440597</v>
      </c>
      <c r="T16689" s="9">
        <v>41.576752280082303</v>
      </c>
    </row>
    <row r="16690" spans="1:20" x14ac:dyDescent="0.35">
      <c r="A16690">
        <f t="shared" si="508"/>
        <v>16690</v>
      </c>
      <c r="B16690" s="3" t="s">
        <v>1039</v>
      </c>
      <c r="C16690" s="3" t="s">
        <v>86</v>
      </c>
      <c r="D16690" s="3" t="s">
        <v>19</v>
      </c>
      <c r="E16690">
        <v>2023</v>
      </c>
      <c r="F16690" s="3" t="str">
        <f t="shared" si="507"/>
        <v>RGQOutARROW2023</v>
      </c>
      <c r="G16690" s="9">
        <v>34.0127571625911</v>
      </c>
      <c r="H16690" s="9">
        <v>52.644616263895799</v>
      </c>
      <c r="I16690" s="9">
        <v>57.912056759583997</v>
      </c>
      <c r="J16690" s="9">
        <v>55.3871590903561</v>
      </c>
      <c r="K16690" s="9">
        <v>56.051449994114499</v>
      </c>
      <c r="L16690" s="9">
        <v>43.902203336381703</v>
      </c>
      <c r="M16690" s="9">
        <v>16.553252236996599</v>
      </c>
      <c r="N16690" s="9">
        <v>34.420771629698599</v>
      </c>
      <c r="O16690" s="9">
        <v>60.540027510168002</v>
      </c>
      <c r="P16690" s="9">
        <v>90.489111212451306</v>
      </c>
      <c r="Q16690" s="9">
        <v>68.038291759251706</v>
      </c>
      <c r="R16690" s="9">
        <v>70.999023798208299</v>
      </c>
      <c r="S16690" s="9">
        <v>47.877376224677299</v>
      </c>
      <c r="T16690" s="9">
        <v>37.074484883566598</v>
      </c>
    </row>
    <row r="16691" spans="1:20" x14ac:dyDescent="0.35">
      <c r="A16691">
        <f t="shared" si="508"/>
        <v>16691</v>
      </c>
      <c r="B16691" s="3" t="s">
        <v>1039</v>
      </c>
      <c r="C16691" s="3" t="s">
        <v>86</v>
      </c>
      <c r="D16691" s="3" t="s">
        <v>19</v>
      </c>
      <c r="E16691">
        <v>2024</v>
      </c>
      <c r="F16691" s="3" t="str">
        <f t="shared" si="507"/>
        <v>RGQOutARROW2024</v>
      </c>
      <c r="G16691" s="9">
        <v>31.309095706370599</v>
      </c>
      <c r="H16691" s="9">
        <v>44.418838036727699</v>
      </c>
      <c r="I16691" s="9">
        <v>48.901738566829103</v>
      </c>
      <c r="J16691" s="9">
        <v>55.635917713024099</v>
      </c>
      <c r="K16691" s="9">
        <v>55.7535229624593</v>
      </c>
      <c r="L16691" s="9">
        <v>19.243555142841998</v>
      </c>
      <c r="M16691" s="9">
        <v>22.365187373084101</v>
      </c>
      <c r="N16691" s="9">
        <v>27.854103588734301</v>
      </c>
      <c r="O16691" s="9">
        <v>51.241071275676802</v>
      </c>
      <c r="P16691" s="9">
        <v>73.247290377193295</v>
      </c>
      <c r="Q16691" s="9">
        <v>28.194012782341201</v>
      </c>
      <c r="R16691" s="9">
        <v>46.931977994694698</v>
      </c>
      <c r="S16691" s="9">
        <v>43.440171762916698</v>
      </c>
      <c r="T16691" s="9">
        <v>33.083279142523203</v>
      </c>
    </row>
    <row r="16692" spans="1:20" x14ac:dyDescent="0.35">
      <c r="A16692">
        <f t="shared" si="508"/>
        <v>16692</v>
      </c>
      <c r="B16692" s="3" t="s">
        <v>1039</v>
      </c>
      <c r="C16692" s="3" t="s">
        <v>86</v>
      </c>
      <c r="D16692" s="3" t="s">
        <v>19</v>
      </c>
      <c r="E16692">
        <v>2025</v>
      </c>
      <c r="F16692" s="3" t="str">
        <f t="shared" si="507"/>
        <v>RGQOutARROW2025</v>
      </c>
      <c r="G16692" s="9">
        <v>23.263313615160101</v>
      </c>
      <c r="H16692" s="9">
        <v>35.107103250491797</v>
      </c>
      <c r="I16692" s="9">
        <v>48.780490557118</v>
      </c>
      <c r="J16692" s="9">
        <v>53.489626231350798</v>
      </c>
      <c r="K16692" s="9">
        <v>55.132880202310403</v>
      </c>
      <c r="L16692" s="9">
        <v>35.069547264796299</v>
      </c>
      <c r="M16692" s="9">
        <v>22.728037180704099</v>
      </c>
      <c r="N16692" s="9">
        <v>17.809229330592999</v>
      </c>
      <c r="O16692" s="9">
        <v>34.042863617795497</v>
      </c>
      <c r="P16692" s="9">
        <v>45.129238760574303</v>
      </c>
      <c r="Q16692" s="9">
        <v>62.826599332856105</v>
      </c>
      <c r="R16692" s="9">
        <v>52.866285232638802</v>
      </c>
      <c r="S16692" s="9">
        <v>46.220235388277302</v>
      </c>
      <c r="T16692" s="9">
        <v>36.9982513516727</v>
      </c>
    </row>
    <row r="16693" spans="1:20" x14ac:dyDescent="0.35">
      <c r="A16693">
        <f t="shared" si="508"/>
        <v>16693</v>
      </c>
      <c r="B16693" s="3" t="s">
        <v>1039</v>
      </c>
      <c r="C16693" s="3" t="s">
        <v>86</v>
      </c>
      <c r="D16693" s="3" t="s">
        <v>19</v>
      </c>
      <c r="E16693">
        <v>2026</v>
      </c>
      <c r="F16693" s="3" t="str">
        <f t="shared" ref="F16693:F16756" si="509">_xlfn.CONCAT(B16693,C16693,D16693,E16693)</f>
        <v>RGQOutARROW2026</v>
      </c>
      <c r="G16693" s="9">
        <v>33.658153462576401</v>
      </c>
      <c r="H16693" s="9">
        <v>49.023499360149998</v>
      </c>
      <c r="I16693" s="9">
        <v>53.240345670861799</v>
      </c>
      <c r="J16693" s="9">
        <v>55.572774160759401</v>
      </c>
      <c r="K16693" s="9">
        <v>55.298942000908802</v>
      </c>
      <c r="L16693" s="9">
        <v>19.320909647143001</v>
      </c>
      <c r="M16693" s="9">
        <v>14.811196442680499</v>
      </c>
      <c r="N16693" s="9">
        <v>15.6622683232361</v>
      </c>
      <c r="O16693" s="9">
        <v>28.138898098554101</v>
      </c>
      <c r="P16693" s="9">
        <v>39.858737115070902</v>
      </c>
      <c r="Q16693" s="9">
        <v>37.595187739323201</v>
      </c>
      <c r="R16693" s="9">
        <v>51.320611004395801</v>
      </c>
      <c r="S16693" s="9">
        <v>33.231130259937203</v>
      </c>
      <c r="T16693" s="9">
        <v>40.683443048037802</v>
      </c>
    </row>
    <row r="16694" spans="1:20" x14ac:dyDescent="0.35">
      <c r="A16694">
        <f t="shared" si="508"/>
        <v>16694</v>
      </c>
      <c r="B16694" s="3" t="s">
        <v>1039</v>
      </c>
      <c r="C16694" s="3" t="s">
        <v>86</v>
      </c>
      <c r="D16694" s="3" t="s">
        <v>19</v>
      </c>
      <c r="E16694">
        <v>2027</v>
      </c>
      <c r="F16694" s="3" t="str">
        <f t="shared" si="509"/>
        <v>RGQOutARROW2027</v>
      </c>
      <c r="G16694" s="9">
        <v>24.5459417893356</v>
      </c>
      <c r="H16694" s="9">
        <v>38.213612636890502</v>
      </c>
      <c r="I16694" s="9">
        <v>46.736950716886099</v>
      </c>
      <c r="J16694" s="9">
        <v>56.681008842876302</v>
      </c>
      <c r="K16694" s="9">
        <v>55.729792634098899</v>
      </c>
      <c r="L16694" s="9">
        <v>23.415043357707699</v>
      </c>
      <c r="M16694" s="9">
        <v>19.284265691733101</v>
      </c>
      <c r="N16694" s="9">
        <v>19.8698568832137</v>
      </c>
      <c r="O16694" s="9">
        <v>39.317529651087597</v>
      </c>
      <c r="P16694" s="9">
        <v>61.778324149441602</v>
      </c>
      <c r="Q16694" s="9">
        <v>31.6289308060461</v>
      </c>
      <c r="R16694" s="9">
        <v>43.760486213800398</v>
      </c>
      <c r="S16694" s="9">
        <v>29.792490631232202</v>
      </c>
      <c r="T16694" s="9">
        <v>26.476313725003799</v>
      </c>
    </row>
    <row r="16695" spans="1:20" x14ac:dyDescent="0.35">
      <c r="A16695">
        <f t="shared" si="508"/>
        <v>16695</v>
      </c>
      <c r="B16695" s="3" t="s">
        <v>1039</v>
      </c>
      <c r="C16695" s="3" t="s">
        <v>86</v>
      </c>
      <c r="D16695" s="3" t="s">
        <v>19</v>
      </c>
      <c r="E16695">
        <v>2028</v>
      </c>
      <c r="F16695" s="3" t="str">
        <f t="shared" si="509"/>
        <v>RGQOutARROW2028</v>
      </c>
      <c r="G16695" s="9">
        <v>22.4197575109567</v>
      </c>
      <c r="H16695" s="9">
        <v>34.660066743626501</v>
      </c>
      <c r="I16695" s="9">
        <v>45.034706174612701</v>
      </c>
      <c r="J16695" s="9">
        <v>53.7228752816197</v>
      </c>
      <c r="K16695" s="9">
        <v>57.058578719531198</v>
      </c>
      <c r="L16695" s="9">
        <v>34.498967236512598</v>
      </c>
      <c r="M16695" s="9">
        <v>18.8326791855533</v>
      </c>
      <c r="N16695" s="9">
        <v>14.315567458149001</v>
      </c>
      <c r="O16695" s="9">
        <v>38.2609259318642</v>
      </c>
      <c r="P16695" s="9">
        <v>50.684731483443699</v>
      </c>
      <c r="Q16695" s="9">
        <v>75.826042573702907</v>
      </c>
      <c r="R16695" s="9">
        <v>74.855354474084706</v>
      </c>
      <c r="S16695" s="9">
        <v>54.352837987267897</v>
      </c>
      <c r="T16695" s="9">
        <v>36.2948713322278</v>
      </c>
    </row>
    <row r="16696" spans="1:20" x14ac:dyDescent="0.35">
      <c r="A16696">
        <f t="shared" si="508"/>
        <v>16696</v>
      </c>
      <c r="B16696" s="3" t="s">
        <v>1039</v>
      </c>
      <c r="C16696" s="3" t="s">
        <v>86</v>
      </c>
      <c r="D16696" s="3" t="s">
        <v>19</v>
      </c>
      <c r="E16696">
        <v>2029</v>
      </c>
      <c r="F16696" s="3" t="str">
        <f t="shared" si="509"/>
        <v>RGQOutARROW2029</v>
      </c>
      <c r="G16696" s="9">
        <v>37.967840652178701</v>
      </c>
      <c r="H16696" s="9">
        <v>43.090192729568003</v>
      </c>
      <c r="I16696" s="9">
        <v>49.018033642885399</v>
      </c>
      <c r="J16696" s="9">
        <v>54.064769693838301</v>
      </c>
      <c r="K16696" s="9">
        <v>55.734079254984302</v>
      </c>
      <c r="L16696" s="9">
        <v>22.345899774020999</v>
      </c>
      <c r="M16696" s="9">
        <v>19.751081603316301</v>
      </c>
      <c r="N16696" s="9">
        <v>34.795957635449298</v>
      </c>
      <c r="O16696" s="9">
        <v>54.000335767548002</v>
      </c>
      <c r="P16696" s="9">
        <v>73.90775021181949</v>
      </c>
      <c r="Q16696" s="9">
        <v>35.438280606622897</v>
      </c>
      <c r="R16696" s="9">
        <v>43.182294416333299</v>
      </c>
      <c r="S16696" s="9">
        <v>41.128516599726098</v>
      </c>
      <c r="T16696" s="9">
        <v>26.503776453245099</v>
      </c>
    </row>
    <row r="16697" spans="1:20" x14ac:dyDescent="0.35">
      <c r="A16697">
        <f t="shared" si="508"/>
        <v>16697</v>
      </c>
      <c r="B16697" s="3" t="s">
        <v>1039</v>
      </c>
      <c r="C16697" s="3" t="s">
        <v>95</v>
      </c>
      <c r="D16697" s="3" t="s">
        <v>19</v>
      </c>
      <c r="E16697">
        <v>2020</v>
      </c>
      <c r="F16697" s="3" t="str">
        <f t="shared" si="509"/>
        <v>RGSpillARROW2020</v>
      </c>
      <c r="G16697" s="9">
        <v>1.9261741413292801</v>
      </c>
      <c r="H16697" s="9">
        <v>10.4950641234638</v>
      </c>
      <c r="I16697" s="9">
        <v>19.7985518242361</v>
      </c>
      <c r="J16697" s="9">
        <v>26.3636838224723</v>
      </c>
      <c r="K16697" s="9">
        <v>22.4355651769114</v>
      </c>
      <c r="L16697" s="9">
        <v>2.51898138983938</v>
      </c>
      <c r="M16697" s="9">
        <v>0</v>
      </c>
      <c r="N16697" s="9">
        <v>0</v>
      </c>
      <c r="O16697" s="9">
        <v>1.3842165323178699</v>
      </c>
      <c r="P16697" s="9">
        <v>2.2612040251927699</v>
      </c>
      <c r="Q16697" s="9">
        <v>11.1695006009713</v>
      </c>
      <c r="R16697" s="9">
        <v>14.7186324825652</v>
      </c>
      <c r="S16697" s="9">
        <v>13.4580043135872</v>
      </c>
      <c r="T16697" s="9">
        <v>2.2858440035593701</v>
      </c>
    </row>
    <row r="16698" spans="1:20" x14ac:dyDescent="0.35">
      <c r="A16698">
        <f t="shared" si="508"/>
        <v>16698</v>
      </c>
      <c r="B16698" s="3" t="s">
        <v>1039</v>
      </c>
      <c r="C16698" s="3" t="s">
        <v>95</v>
      </c>
      <c r="D16698" s="3" t="s">
        <v>19</v>
      </c>
      <c r="E16698">
        <v>2021</v>
      </c>
      <c r="F16698" s="3" t="str">
        <f t="shared" si="509"/>
        <v>RGSpillARROW2021</v>
      </c>
      <c r="G16698" s="9">
        <v>1.30851908613642</v>
      </c>
      <c r="H16698" s="9">
        <v>5.9159846991072902</v>
      </c>
      <c r="I16698" s="9">
        <v>19.420048248907602</v>
      </c>
      <c r="J16698" s="9">
        <v>25.712062513534899</v>
      </c>
      <c r="K16698" s="9">
        <v>11.6004984352083</v>
      </c>
      <c r="L16698" s="9">
        <v>14.104159378917</v>
      </c>
      <c r="M16698" s="9">
        <v>0</v>
      </c>
      <c r="N16698" s="9">
        <v>0</v>
      </c>
      <c r="O16698" s="9">
        <v>1.3702547038734501</v>
      </c>
      <c r="P16698" s="9">
        <v>0.58209741869124998</v>
      </c>
      <c r="Q16698" s="9">
        <v>21.7833635396915</v>
      </c>
      <c r="R16698" s="9">
        <v>14.2134812389305</v>
      </c>
      <c r="S16698" s="9">
        <v>8.9802604675236903</v>
      </c>
      <c r="T16698" s="9">
        <v>9.5186527035128403</v>
      </c>
    </row>
    <row r="16699" spans="1:20" x14ac:dyDescent="0.35">
      <c r="A16699">
        <f t="shared" si="508"/>
        <v>16699</v>
      </c>
      <c r="B16699" s="3" t="s">
        <v>1039</v>
      </c>
      <c r="C16699" s="3" t="s">
        <v>95</v>
      </c>
      <c r="D16699" s="3" t="s">
        <v>19</v>
      </c>
      <c r="E16699">
        <v>2022</v>
      </c>
      <c r="F16699" s="3" t="str">
        <f t="shared" si="509"/>
        <v>RGSpillARROW2022</v>
      </c>
      <c r="G16699" s="9">
        <v>6.2094911854020101</v>
      </c>
      <c r="H16699" s="9">
        <v>14.2677901713423</v>
      </c>
      <c r="I16699" s="9">
        <v>11.895324925618199</v>
      </c>
      <c r="J16699" s="9">
        <v>24.8762236807009</v>
      </c>
      <c r="K16699" s="9">
        <v>17.583366457708301</v>
      </c>
      <c r="L16699" s="9">
        <v>0.97327935894489204</v>
      </c>
      <c r="M16699" s="9">
        <v>0</v>
      </c>
      <c r="N16699" s="9">
        <v>0</v>
      </c>
      <c r="O16699" s="9">
        <v>6.7293251355194803</v>
      </c>
      <c r="P16699" s="9">
        <v>16.238971260167801</v>
      </c>
      <c r="Q16699" s="9">
        <v>8.6677738229922703</v>
      </c>
      <c r="R16699" s="9">
        <v>19.206613271611101</v>
      </c>
      <c r="S16699" s="9">
        <v>2.1993961906619699</v>
      </c>
      <c r="T16699" s="9">
        <v>9.7029146462351701</v>
      </c>
    </row>
    <row r="16700" spans="1:20" x14ac:dyDescent="0.35">
      <c r="A16700">
        <f t="shared" si="508"/>
        <v>16700</v>
      </c>
      <c r="B16700" s="3" t="s">
        <v>1039</v>
      </c>
      <c r="C16700" s="3" t="s">
        <v>95</v>
      </c>
      <c r="D16700" s="3" t="s">
        <v>19</v>
      </c>
      <c r="E16700">
        <v>2023</v>
      </c>
      <c r="F16700" s="3" t="str">
        <f t="shared" si="509"/>
        <v>RGSpillARROW2023</v>
      </c>
      <c r="G16700" s="9">
        <v>8.4963285859088007</v>
      </c>
      <c r="H16700" s="9">
        <v>25.192168120972202</v>
      </c>
      <c r="I16700" s="9">
        <v>28.210284632021501</v>
      </c>
      <c r="J16700" s="9">
        <v>26.4402841099193</v>
      </c>
      <c r="K16700" s="9">
        <v>27.306635895781199</v>
      </c>
      <c r="L16700" s="9">
        <v>16.8423901323313</v>
      </c>
      <c r="M16700" s="9">
        <v>8.5483303792444398E-2</v>
      </c>
      <c r="N16700" s="9">
        <v>10.276002647555501</v>
      </c>
      <c r="O16700" s="9">
        <v>30.8232870961223</v>
      </c>
      <c r="P16700" s="9">
        <v>59.593564656597202</v>
      </c>
      <c r="Q16700" s="9">
        <v>36.945327193566101</v>
      </c>
      <c r="R16700" s="9">
        <v>37.968727723208296</v>
      </c>
      <c r="S16700" s="9">
        <v>16.0362626531278</v>
      </c>
      <c r="T16700" s="9">
        <v>10.166970993933999</v>
      </c>
    </row>
    <row r="16701" spans="1:20" x14ac:dyDescent="0.35">
      <c r="A16701">
        <f t="shared" si="508"/>
        <v>16701</v>
      </c>
      <c r="B16701" s="3" t="s">
        <v>1039</v>
      </c>
      <c r="C16701" s="3" t="s">
        <v>95</v>
      </c>
      <c r="D16701" s="3" t="s">
        <v>19</v>
      </c>
      <c r="E16701">
        <v>2024</v>
      </c>
      <c r="F16701" s="3" t="str">
        <f t="shared" si="509"/>
        <v>RGSpillARROW2024</v>
      </c>
      <c r="G16701" s="9">
        <v>6.5377242010960996</v>
      </c>
      <c r="H16701" s="9">
        <v>18.071574898465201</v>
      </c>
      <c r="I16701" s="9">
        <v>21.149903793520799</v>
      </c>
      <c r="J16701" s="9">
        <v>26.503134414778199</v>
      </c>
      <c r="K16701" s="9">
        <v>26.287007057198899</v>
      </c>
      <c r="L16701" s="9">
        <v>2.3082377175873598</v>
      </c>
      <c r="M16701" s="9">
        <v>0.28379146115006898</v>
      </c>
      <c r="N16701" s="9">
        <v>1.7781030879218001</v>
      </c>
      <c r="O16701" s="9">
        <v>22.331450771306798</v>
      </c>
      <c r="P16701" s="9">
        <v>41.336550378239799</v>
      </c>
      <c r="Q16701" s="9">
        <v>6.7215456834063101</v>
      </c>
      <c r="R16701" s="9">
        <v>22.4547242185097</v>
      </c>
      <c r="S16701" s="9">
        <v>18.177638356992102</v>
      </c>
      <c r="T16701" s="9">
        <v>7.7449900162745804</v>
      </c>
    </row>
    <row r="16702" spans="1:20" x14ac:dyDescent="0.35">
      <c r="A16702">
        <f t="shared" si="508"/>
        <v>16702</v>
      </c>
      <c r="B16702" s="3" t="s">
        <v>1039</v>
      </c>
      <c r="C16702" s="3" t="s">
        <v>95</v>
      </c>
      <c r="D16702" s="3" t="s">
        <v>19</v>
      </c>
      <c r="E16702">
        <v>2025</v>
      </c>
      <c r="F16702" s="3" t="str">
        <f t="shared" si="509"/>
        <v>RGSpillARROW2025</v>
      </c>
      <c r="G16702" s="9">
        <v>1.1406901214288601</v>
      </c>
      <c r="H16702" s="9">
        <v>9.9961517405409701</v>
      </c>
      <c r="I16702" s="9">
        <v>21.729686825048599</v>
      </c>
      <c r="J16702" s="9">
        <v>25.0686497472513</v>
      </c>
      <c r="K16702" s="9">
        <v>26.9015784341697</v>
      </c>
      <c r="L16702" s="9">
        <v>8.7236415515930101</v>
      </c>
      <c r="M16702" s="9">
        <v>0.30983390116874998</v>
      </c>
      <c r="N16702" s="9">
        <v>0.11157767873680501</v>
      </c>
      <c r="O16702" s="9">
        <v>8.5760085283734497</v>
      </c>
      <c r="P16702" s="9">
        <v>18.428574763190198</v>
      </c>
      <c r="Q16702" s="9">
        <v>30.3774044154301</v>
      </c>
      <c r="R16702" s="9">
        <v>24.922960404513798</v>
      </c>
      <c r="S16702" s="9">
        <v>18.952869742278601</v>
      </c>
      <c r="T16702" s="9">
        <v>8.8065916887907694</v>
      </c>
    </row>
    <row r="16703" spans="1:20" x14ac:dyDescent="0.35">
      <c r="A16703">
        <f t="shared" si="508"/>
        <v>16703</v>
      </c>
      <c r="B16703" s="3" t="s">
        <v>1039</v>
      </c>
      <c r="C16703" s="3" t="s">
        <v>95</v>
      </c>
      <c r="D16703" s="3" t="s">
        <v>19</v>
      </c>
      <c r="E16703">
        <v>2026</v>
      </c>
      <c r="F16703" s="3" t="str">
        <f t="shared" si="509"/>
        <v>RGSpillARROW2026</v>
      </c>
      <c r="G16703" s="9">
        <v>7.7709081147572698</v>
      </c>
      <c r="H16703" s="9">
        <v>21.372254734152701</v>
      </c>
      <c r="I16703" s="9">
        <v>24.8526156221875</v>
      </c>
      <c r="J16703" s="9">
        <v>26.4216959362567</v>
      </c>
      <c r="K16703" s="9">
        <v>26.0732713476276</v>
      </c>
      <c r="L16703" s="9">
        <v>1.44773871929166</v>
      </c>
      <c r="M16703" s="9">
        <v>0</v>
      </c>
      <c r="N16703" s="9">
        <v>0</v>
      </c>
      <c r="O16703" s="9">
        <v>3.6015867161285202</v>
      </c>
      <c r="P16703" s="9">
        <v>14.511284442812499</v>
      </c>
      <c r="Q16703" s="9">
        <v>12.686596631742599</v>
      </c>
      <c r="R16703" s="9">
        <v>24.265957986375</v>
      </c>
      <c r="S16703" s="9">
        <v>6.8712872675544201</v>
      </c>
      <c r="T16703" s="9">
        <v>11.264757088593299</v>
      </c>
    </row>
    <row r="16704" spans="1:20" x14ac:dyDescent="0.35">
      <c r="A16704">
        <f t="shared" si="508"/>
        <v>16704</v>
      </c>
      <c r="B16704" s="3" t="s">
        <v>1039</v>
      </c>
      <c r="C16704" s="3" t="s">
        <v>95</v>
      </c>
      <c r="D16704" s="3" t="s">
        <v>19</v>
      </c>
      <c r="E16704">
        <v>2027</v>
      </c>
      <c r="F16704" s="3" t="str">
        <f t="shared" si="509"/>
        <v>RGSpillARROW2027</v>
      </c>
      <c r="G16704" s="9">
        <v>2.3888269311158599</v>
      </c>
      <c r="H16704" s="9">
        <v>12.161077105426299</v>
      </c>
      <c r="I16704" s="9">
        <v>19.030337124798599</v>
      </c>
      <c r="J16704" s="9">
        <v>27.693549285349398</v>
      </c>
      <c r="K16704" s="9">
        <v>28.3568311060416</v>
      </c>
      <c r="L16704" s="9">
        <v>2.5109017239144098</v>
      </c>
      <c r="M16704" s="9">
        <v>0.51517749879847197</v>
      </c>
      <c r="N16704" s="9">
        <v>0.32281382151180499</v>
      </c>
      <c r="O16704" s="9">
        <v>13.0332651644172</v>
      </c>
      <c r="P16704" s="9">
        <v>32.547073778712502</v>
      </c>
      <c r="Q16704" s="9">
        <v>5.3697560861164604</v>
      </c>
      <c r="R16704" s="9">
        <v>15.3720539704948</v>
      </c>
      <c r="S16704" s="9">
        <v>6.4615586876084601</v>
      </c>
      <c r="T16704" s="9">
        <v>3.6196250745433298</v>
      </c>
    </row>
    <row r="16705" spans="1:20" x14ac:dyDescent="0.35">
      <c r="A16705">
        <f t="shared" si="508"/>
        <v>16705</v>
      </c>
      <c r="B16705" s="3" t="s">
        <v>1039</v>
      </c>
      <c r="C16705" s="3" t="s">
        <v>95</v>
      </c>
      <c r="D16705" s="3" t="s">
        <v>19</v>
      </c>
      <c r="E16705">
        <v>2028</v>
      </c>
      <c r="F16705" s="3" t="str">
        <f t="shared" si="509"/>
        <v>RGSpillARROW2028</v>
      </c>
      <c r="G16705" s="9">
        <v>1.1089814457971101</v>
      </c>
      <c r="H16705" s="9">
        <v>9.5858723707492999</v>
      </c>
      <c r="I16705" s="9">
        <v>17.1445923796933</v>
      </c>
      <c r="J16705" s="9">
        <v>24.556777122446299</v>
      </c>
      <c r="K16705" s="9">
        <v>27.6370096652083</v>
      </c>
      <c r="L16705" s="9">
        <v>8.0237052329507996</v>
      </c>
      <c r="M16705" s="9">
        <v>0</v>
      </c>
      <c r="N16705" s="9">
        <v>0</v>
      </c>
      <c r="O16705" s="9">
        <v>10.7184689026182</v>
      </c>
      <c r="P16705" s="9">
        <v>21.574420356513802</v>
      </c>
      <c r="Q16705" s="9">
        <v>43.615909510927402</v>
      </c>
      <c r="R16705" s="9">
        <v>44.027078137418002</v>
      </c>
      <c r="S16705" s="9">
        <v>21.532790868361701</v>
      </c>
      <c r="T16705" s="9">
        <v>6.4961242637139698</v>
      </c>
    </row>
    <row r="16706" spans="1:20" x14ac:dyDescent="0.35">
      <c r="A16706">
        <f t="shared" si="508"/>
        <v>16706</v>
      </c>
      <c r="B16706" s="3" t="s">
        <v>1039</v>
      </c>
      <c r="C16706" s="3" t="s">
        <v>95</v>
      </c>
      <c r="D16706" s="3" t="s">
        <v>19</v>
      </c>
      <c r="E16706">
        <v>2029</v>
      </c>
      <c r="F16706" s="3" t="str">
        <f t="shared" si="509"/>
        <v>RGSpillARROW2029</v>
      </c>
      <c r="G16706" s="9">
        <v>11.4548548143655</v>
      </c>
      <c r="H16706" s="9">
        <v>16.511459233699298</v>
      </c>
      <c r="I16706" s="9">
        <v>20.5502031265173</v>
      </c>
      <c r="J16706" s="9">
        <v>25.114231114416299</v>
      </c>
      <c r="K16706" s="9">
        <v>26.9537925897395</v>
      </c>
      <c r="L16706" s="9">
        <v>1.6367374698387001</v>
      </c>
      <c r="M16706" s="9">
        <v>5.4273492828333297E-2</v>
      </c>
      <c r="N16706" s="9">
        <v>7.9955385482631902</v>
      </c>
      <c r="O16706" s="9">
        <v>25.069267334927002</v>
      </c>
      <c r="P16706" s="9">
        <v>41.129716342916701</v>
      </c>
      <c r="Q16706" s="9">
        <v>7.1434781919972403</v>
      </c>
      <c r="R16706" s="9">
        <v>17.4224273701527</v>
      </c>
      <c r="S16706" s="9">
        <v>14.302714557706601</v>
      </c>
      <c r="T16706" s="9">
        <v>2.2265382182382001</v>
      </c>
    </row>
    <row r="16707" spans="1:20" x14ac:dyDescent="0.35">
      <c r="A16707">
        <f t="shared" ref="A16707:A16770" si="510">A16706+1</f>
        <v>16707</v>
      </c>
      <c r="B16707" s="3" t="s">
        <v>1039</v>
      </c>
      <c r="C16707" s="3" t="s">
        <v>77</v>
      </c>
      <c r="D16707" s="3" t="s">
        <v>19</v>
      </c>
      <c r="E16707">
        <v>2020</v>
      </c>
      <c r="F16707" s="3" t="str">
        <f t="shared" si="509"/>
        <v>RGGenARROW2020</v>
      </c>
      <c r="G16707" s="9">
        <v>73.240992874999904</v>
      </c>
      <c r="H16707" s="9">
        <v>75.539055639861104</v>
      </c>
      <c r="I16707" s="9">
        <v>88.541987638888799</v>
      </c>
      <c r="J16707" s="9">
        <v>83.667097849462294</v>
      </c>
      <c r="K16707" s="9">
        <v>51.920682038690401</v>
      </c>
      <c r="L16707" s="9">
        <v>22.955735432795699</v>
      </c>
      <c r="M16707" s="9">
        <v>19.023120833333302</v>
      </c>
      <c r="N16707" s="9">
        <v>21.814401957499999</v>
      </c>
      <c r="O16707" s="9">
        <v>44.575583756720398</v>
      </c>
      <c r="P16707" s="9">
        <v>67.810208429166593</v>
      </c>
      <c r="Q16707" s="9">
        <v>72.061387215053699</v>
      </c>
      <c r="R16707" s="9">
        <v>93.5382125</v>
      </c>
      <c r="S16707" s="9">
        <v>82.888891929687503</v>
      </c>
      <c r="T16707" s="9">
        <v>88.165006805555507</v>
      </c>
    </row>
    <row r="16708" spans="1:20" x14ac:dyDescent="0.35">
      <c r="A16708">
        <f t="shared" si="510"/>
        <v>16708</v>
      </c>
      <c r="B16708" s="3" t="s">
        <v>1039</v>
      </c>
      <c r="C16708" s="3" t="s">
        <v>77</v>
      </c>
      <c r="D16708" s="3" t="s">
        <v>19</v>
      </c>
      <c r="E16708">
        <v>2021</v>
      </c>
      <c r="F16708" s="3" t="str">
        <f t="shared" si="509"/>
        <v>RGGenARROW2021</v>
      </c>
      <c r="G16708" s="9">
        <v>73.266426071236495</v>
      </c>
      <c r="H16708" s="9">
        <v>73.130595901388801</v>
      </c>
      <c r="I16708" s="9">
        <v>88.388879063888794</v>
      </c>
      <c r="J16708" s="9">
        <v>85.2884137096774</v>
      </c>
      <c r="K16708" s="9">
        <v>66.712999778273797</v>
      </c>
      <c r="L16708" s="9">
        <v>62.353654397849397</v>
      </c>
      <c r="M16708" s="9">
        <v>33.584587499999998</v>
      </c>
      <c r="N16708" s="9">
        <v>34.803334444444403</v>
      </c>
      <c r="O16708" s="9">
        <v>53.686641774193497</v>
      </c>
      <c r="P16708" s="9">
        <v>58.6660014666666</v>
      </c>
      <c r="Q16708" s="9">
        <v>91.660451881720405</v>
      </c>
      <c r="R16708" s="9">
        <v>93.9370997222222</v>
      </c>
      <c r="S16708" s="9">
        <v>93.692471874999995</v>
      </c>
      <c r="T16708" s="9">
        <v>90.659125681944403</v>
      </c>
    </row>
    <row r="16709" spans="1:20" x14ac:dyDescent="0.35">
      <c r="A16709">
        <f t="shared" si="510"/>
        <v>16709</v>
      </c>
      <c r="B16709" s="3" t="s">
        <v>1039</v>
      </c>
      <c r="C16709" s="3" t="s">
        <v>77</v>
      </c>
      <c r="D16709" s="3" t="s">
        <v>19</v>
      </c>
      <c r="E16709">
        <v>2022</v>
      </c>
      <c r="F16709" s="3" t="str">
        <f t="shared" si="509"/>
        <v>RGGenARROW2022</v>
      </c>
      <c r="G16709" s="9">
        <v>77.970725548387094</v>
      </c>
      <c r="H16709" s="9">
        <v>89.736992499999999</v>
      </c>
      <c r="I16709" s="9">
        <v>91.080095694444395</v>
      </c>
      <c r="J16709" s="9">
        <v>84.553740725806406</v>
      </c>
      <c r="K16709" s="9">
        <v>68.148892053571402</v>
      </c>
      <c r="L16709" s="9">
        <v>35.638507782258003</v>
      </c>
      <c r="M16709" s="9">
        <v>33.116378333333301</v>
      </c>
      <c r="N16709" s="9">
        <v>39.457865105555499</v>
      </c>
      <c r="O16709" s="9">
        <v>61.724162056451597</v>
      </c>
      <c r="P16709" s="9">
        <v>76.367610431944399</v>
      </c>
      <c r="Q16709" s="9">
        <v>80.532526473118196</v>
      </c>
      <c r="R16709" s="9">
        <v>93.937098611111097</v>
      </c>
      <c r="S16709" s="9">
        <v>93.937099479166605</v>
      </c>
      <c r="T16709" s="9">
        <v>93.937099444444399</v>
      </c>
    </row>
    <row r="16710" spans="1:20" x14ac:dyDescent="0.35">
      <c r="A16710">
        <f t="shared" si="510"/>
        <v>16710</v>
      </c>
      <c r="B16710" s="3" t="s">
        <v>1039</v>
      </c>
      <c r="C16710" s="3" t="s">
        <v>77</v>
      </c>
      <c r="D16710" s="3" t="s">
        <v>19</v>
      </c>
      <c r="E16710">
        <v>2023</v>
      </c>
      <c r="F16710" s="3" t="str">
        <f t="shared" si="509"/>
        <v>RGGenARROW2023</v>
      </c>
      <c r="G16710" s="9">
        <v>76.434815974462296</v>
      </c>
      <c r="H16710" s="9">
        <v>85.075030138888806</v>
      </c>
      <c r="I16710" s="9">
        <v>91.476257083333294</v>
      </c>
      <c r="J16710" s="9">
        <v>82.118826612903206</v>
      </c>
      <c r="K16710" s="9">
        <v>50.946540624999997</v>
      </c>
      <c r="L16710" s="9">
        <v>20.883459314516099</v>
      </c>
      <c r="M16710" s="9">
        <v>7.4593993888888797</v>
      </c>
      <c r="N16710" s="9">
        <v>17.919273511111101</v>
      </c>
      <c r="O16710" s="9">
        <v>25.646464865591302</v>
      </c>
      <c r="P16710" s="9">
        <v>42.781204597222199</v>
      </c>
      <c r="Q16710" s="9">
        <v>71.853033254032198</v>
      </c>
      <c r="R16710" s="9">
        <v>92.632417777777704</v>
      </c>
      <c r="S16710" s="9">
        <v>93.937098697916596</v>
      </c>
      <c r="T16710" s="9">
        <v>86.685721736111105</v>
      </c>
    </row>
    <row r="16711" spans="1:20" x14ac:dyDescent="0.35">
      <c r="A16711">
        <f t="shared" si="510"/>
        <v>16711</v>
      </c>
      <c r="B16711" s="3" t="s">
        <v>1039</v>
      </c>
      <c r="C16711" s="3" t="s">
        <v>77</v>
      </c>
      <c r="D16711" s="3" t="s">
        <v>19</v>
      </c>
      <c r="E16711">
        <v>2024</v>
      </c>
      <c r="F16711" s="3" t="str">
        <f t="shared" si="509"/>
        <v>RGGenARROW2024</v>
      </c>
      <c r="G16711" s="9">
        <v>75.522799232526793</v>
      </c>
      <c r="H16711" s="9">
        <v>80.286585555555504</v>
      </c>
      <c r="I16711" s="9">
        <v>85.706913097222198</v>
      </c>
      <c r="J16711" s="9">
        <v>82.936714247311798</v>
      </c>
      <c r="K16711" s="9">
        <v>50.839018601190404</v>
      </c>
      <c r="L16711" s="9">
        <v>21.566240270161199</v>
      </c>
      <c r="M16711" s="9">
        <v>30.192951346111101</v>
      </c>
      <c r="N16711" s="9">
        <v>39.276450888888803</v>
      </c>
      <c r="O16711" s="9">
        <v>49.241807236559097</v>
      </c>
      <c r="P16711" s="9">
        <v>77.6536628333333</v>
      </c>
      <c r="Q16711" s="9">
        <v>64.538580798387002</v>
      </c>
      <c r="R16711" s="9">
        <v>70.321109425000003</v>
      </c>
      <c r="S16711" s="9">
        <v>72.366939296875003</v>
      </c>
      <c r="T16711" s="9">
        <v>79.634639550000003</v>
      </c>
    </row>
    <row r="16712" spans="1:20" x14ac:dyDescent="0.35">
      <c r="A16712">
        <f t="shared" si="510"/>
        <v>16712</v>
      </c>
      <c r="B16712" s="3" t="s">
        <v>1039</v>
      </c>
      <c r="C16712" s="3" t="s">
        <v>77</v>
      </c>
      <c r="D16712" s="3" t="s">
        <v>19</v>
      </c>
      <c r="E16712">
        <v>2025</v>
      </c>
      <c r="F16712" s="3" t="str">
        <f t="shared" si="509"/>
        <v>RGGenARROW2025</v>
      </c>
      <c r="G16712" s="9">
        <v>74.0269044462365</v>
      </c>
      <c r="H16712" s="9">
        <v>74.335879776388893</v>
      </c>
      <c r="I16712" s="9">
        <v>85.278994999999995</v>
      </c>
      <c r="J16712" s="9">
        <v>85.835710752688101</v>
      </c>
      <c r="K16712" s="9">
        <v>72.0224980654761</v>
      </c>
      <c r="L16712" s="9">
        <v>40.090553899193502</v>
      </c>
      <c r="M16712" s="9">
        <v>30.215271663611102</v>
      </c>
      <c r="N16712" s="9">
        <v>28.7925314269444</v>
      </c>
      <c r="O16712" s="9">
        <v>57.882260295698899</v>
      </c>
      <c r="P16712" s="9">
        <v>76.663693055555498</v>
      </c>
      <c r="Q16712" s="9">
        <v>87.014301478494602</v>
      </c>
      <c r="R16712" s="9">
        <v>87.643842500000005</v>
      </c>
      <c r="S16712" s="9">
        <v>85.488276041666595</v>
      </c>
      <c r="T16712" s="9">
        <v>91.419933472222198</v>
      </c>
    </row>
    <row r="16713" spans="1:20" x14ac:dyDescent="0.35">
      <c r="A16713">
        <f t="shared" si="510"/>
        <v>16713</v>
      </c>
      <c r="B16713" s="3" t="s">
        <v>1039</v>
      </c>
      <c r="C16713" s="3" t="s">
        <v>77</v>
      </c>
      <c r="D16713" s="3" t="s">
        <v>19</v>
      </c>
      <c r="E16713">
        <v>2026</v>
      </c>
      <c r="F16713" s="3" t="str">
        <f t="shared" si="509"/>
        <v>RGGenARROW2026</v>
      </c>
      <c r="G16713" s="9">
        <v>79.420216438172005</v>
      </c>
      <c r="H16713" s="9">
        <v>86.906535277777706</v>
      </c>
      <c r="I16713" s="9">
        <v>88.303300486111098</v>
      </c>
      <c r="J16713" s="9">
        <v>84.413789381720406</v>
      </c>
      <c r="K16713" s="9">
        <v>52.105811458333299</v>
      </c>
      <c r="L16713" s="9">
        <v>22.5102035688172</v>
      </c>
      <c r="M16713" s="9">
        <v>22.782128333333301</v>
      </c>
      <c r="N16713" s="9">
        <v>27.112449444444401</v>
      </c>
      <c r="O16713" s="9">
        <v>49.277803013440803</v>
      </c>
      <c r="P16713" s="9">
        <v>71.550870948611106</v>
      </c>
      <c r="Q16713" s="9">
        <v>84.536817096774101</v>
      </c>
      <c r="R16713" s="9">
        <v>81.586595833333305</v>
      </c>
      <c r="S16713" s="9">
        <v>81.3672296875</v>
      </c>
      <c r="T16713" s="9">
        <v>91.223707916666598</v>
      </c>
    </row>
    <row r="16714" spans="1:20" x14ac:dyDescent="0.35">
      <c r="A16714">
        <f t="shared" si="510"/>
        <v>16714</v>
      </c>
      <c r="B16714" s="3" t="s">
        <v>1039</v>
      </c>
      <c r="C16714" s="3" t="s">
        <v>77</v>
      </c>
      <c r="D16714" s="3" t="s">
        <v>19</v>
      </c>
      <c r="E16714">
        <v>2027</v>
      </c>
      <c r="F16714" s="3" t="str">
        <f t="shared" si="509"/>
        <v>RGGenARROW2027</v>
      </c>
      <c r="G16714" s="9">
        <v>73.168795271505303</v>
      </c>
      <c r="H16714" s="9">
        <v>78.200080512499994</v>
      </c>
      <c r="I16714" s="9">
        <v>85.6316048611111</v>
      </c>
      <c r="J16714" s="9">
        <v>86.413738978494607</v>
      </c>
      <c r="K16714" s="9">
        <v>61.224293794642797</v>
      </c>
      <c r="L16714" s="9">
        <v>28.210145801747299</v>
      </c>
      <c r="M16714" s="9">
        <v>24.956072880555499</v>
      </c>
      <c r="N16714" s="9">
        <v>28.3913597111111</v>
      </c>
      <c r="O16714" s="9">
        <v>42.545134330645098</v>
      </c>
      <c r="P16714" s="9">
        <v>69.215694666666593</v>
      </c>
      <c r="Q16714" s="9">
        <v>75.011955497311803</v>
      </c>
      <c r="R16714" s="9">
        <v>90.590635000000006</v>
      </c>
      <c r="S16714" s="9">
        <v>77.855960361979101</v>
      </c>
      <c r="T16714" s="9">
        <v>83.121966913888798</v>
      </c>
    </row>
    <row r="16715" spans="1:20" x14ac:dyDescent="0.35">
      <c r="A16715">
        <f t="shared" si="510"/>
        <v>16715</v>
      </c>
      <c r="B16715" s="3" t="s">
        <v>1039</v>
      </c>
      <c r="C16715" s="3" t="s">
        <v>77</v>
      </c>
      <c r="D16715" s="3" t="s">
        <v>19</v>
      </c>
      <c r="E16715">
        <v>2028</v>
      </c>
      <c r="F16715" s="3" t="str">
        <f t="shared" si="509"/>
        <v>RGGenARROW2028</v>
      </c>
      <c r="G16715" s="9">
        <v>73.884329017473107</v>
      </c>
      <c r="H16715" s="9">
        <v>73.513464570833307</v>
      </c>
      <c r="I16715" s="9">
        <v>85.073565833333305</v>
      </c>
      <c r="J16715" s="9">
        <v>84.837811559139695</v>
      </c>
      <c r="K16715" s="9">
        <v>54.267453273809501</v>
      </c>
      <c r="L16715" s="9">
        <v>15.495392107526801</v>
      </c>
      <c r="M16715" s="9">
        <v>8.0141614825000005</v>
      </c>
      <c r="N16715" s="9">
        <v>13.0291001472222</v>
      </c>
      <c r="O16715" s="9">
        <v>30.3923064247311</v>
      </c>
      <c r="P16715" s="9">
        <v>63.419825944444398</v>
      </c>
      <c r="Q16715" s="9">
        <v>83.058957338709604</v>
      </c>
      <c r="R16715" s="9">
        <v>81.433551666666602</v>
      </c>
      <c r="S16715" s="9">
        <v>93.937100000000001</v>
      </c>
      <c r="T16715" s="9">
        <v>93.936847916666594</v>
      </c>
    </row>
    <row r="16716" spans="1:20" x14ac:dyDescent="0.35">
      <c r="A16716">
        <f t="shared" si="510"/>
        <v>16716</v>
      </c>
      <c r="B16716" s="3" t="s">
        <v>1039</v>
      </c>
      <c r="C16716" s="3" t="s">
        <v>77</v>
      </c>
      <c r="D16716" s="3" t="s">
        <v>19</v>
      </c>
      <c r="E16716">
        <v>2029</v>
      </c>
      <c r="F16716" s="3" t="str">
        <f t="shared" si="509"/>
        <v>RGGenARROW2029</v>
      </c>
      <c r="G16716" s="9">
        <v>81.341382661290297</v>
      </c>
      <c r="H16716" s="9">
        <v>79.374595361111105</v>
      </c>
      <c r="I16716" s="9">
        <v>86.622736666666597</v>
      </c>
      <c r="J16716" s="9">
        <v>81.986436155913907</v>
      </c>
      <c r="K16716" s="9">
        <v>48.587788690476103</v>
      </c>
      <c r="L16716" s="9">
        <v>21.0260649271505</v>
      </c>
      <c r="M16716" s="9">
        <v>23.064085855555501</v>
      </c>
      <c r="N16716" s="9">
        <v>33.287220499999997</v>
      </c>
      <c r="O16716" s="9">
        <v>42.159636760752598</v>
      </c>
      <c r="P16716" s="9">
        <v>75.085363611111106</v>
      </c>
      <c r="Q16716" s="9">
        <v>78.532658154569802</v>
      </c>
      <c r="R16716" s="9">
        <v>78.056094722222198</v>
      </c>
      <c r="S16716" s="9">
        <v>83.466446875000003</v>
      </c>
      <c r="T16716" s="9">
        <v>87.746629444444395</v>
      </c>
    </row>
    <row r="16717" spans="1:20" x14ac:dyDescent="0.35">
      <c r="A16717">
        <f t="shared" si="510"/>
        <v>16717</v>
      </c>
      <c r="B16717" s="3" t="s">
        <v>1039</v>
      </c>
      <c r="C16717" s="3" t="s">
        <v>75</v>
      </c>
      <c r="D16717" s="3" t="s">
        <v>21</v>
      </c>
      <c r="E16717">
        <v>2020</v>
      </c>
      <c r="F16717" s="3" t="str">
        <f t="shared" si="509"/>
        <v>RGElevBONFER2020</v>
      </c>
      <c r="G16717" s="9" t="e">
        <v>#N/A</v>
      </c>
      <c r="H16717" s="9" t="e">
        <v>#N/A</v>
      </c>
      <c r="I16717" s="9" t="e">
        <v>#N/A</v>
      </c>
      <c r="J16717" s="9" t="e">
        <v>#N/A</v>
      </c>
      <c r="K16717" s="9" t="e">
        <v>#N/A</v>
      </c>
      <c r="L16717" s="9" t="e">
        <v>#N/A</v>
      </c>
      <c r="M16717" s="9" t="e">
        <v>#N/A</v>
      </c>
      <c r="N16717" s="9" t="e">
        <v>#N/A</v>
      </c>
      <c r="O16717" s="9" t="e">
        <v>#N/A</v>
      </c>
      <c r="P16717" s="9" t="e">
        <v>#N/A</v>
      </c>
      <c r="Q16717" s="9" t="e">
        <v>#N/A</v>
      </c>
      <c r="R16717" s="9" t="e">
        <v>#N/A</v>
      </c>
      <c r="S16717" s="9" t="e">
        <v>#N/A</v>
      </c>
      <c r="T16717" s="9" t="e">
        <v>#N/A</v>
      </c>
    </row>
    <row r="16718" spans="1:20" x14ac:dyDescent="0.35">
      <c r="A16718">
        <f t="shared" si="510"/>
        <v>16718</v>
      </c>
      <c r="B16718" s="3" t="s">
        <v>1039</v>
      </c>
      <c r="C16718" s="3" t="s">
        <v>75</v>
      </c>
      <c r="D16718" s="3" t="s">
        <v>21</v>
      </c>
      <c r="E16718">
        <v>2021</v>
      </c>
      <c r="F16718" s="3" t="str">
        <f t="shared" si="509"/>
        <v>RGElevBONFER2021</v>
      </c>
      <c r="G16718" s="9" t="e">
        <v>#N/A</v>
      </c>
      <c r="H16718" s="9" t="e">
        <v>#N/A</v>
      </c>
      <c r="I16718" s="9" t="e">
        <v>#N/A</v>
      </c>
      <c r="J16718" s="9" t="e">
        <v>#N/A</v>
      </c>
      <c r="K16718" s="9" t="e">
        <v>#N/A</v>
      </c>
      <c r="L16718" s="9" t="e">
        <v>#N/A</v>
      </c>
      <c r="M16718" s="9" t="e">
        <v>#N/A</v>
      </c>
      <c r="N16718" s="9" t="e">
        <v>#N/A</v>
      </c>
      <c r="O16718" s="9" t="e">
        <v>#N/A</v>
      </c>
      <c r="P16718" s="9" t="e">
        <v>#N/A</v>
      </c>
      <c r="Q16718" s="9" t="e">
        <v>#N/A</v>
      </c>
      <c r="R16718" s="9" t="e">
        <v>#N/A</v>
      </c>
      <c r="S16718" s="9" t="e">
        <v>#N/A</v>
      </c>
      <c r="T16718" s="9" t="e">
        <v>#N/A</v>
      </c>
    </row>
    <row r="16719" spans="1:20" x14ac:dyDescent="0.35">
      <c r="A16719">
        <f t="shared" si="510"/>
        <v>16719</v>
      </c>
      <c r="B16719" s="3" t="s">
        <v>1039</v>
      </c>
      <c r="C16719" s="3" t="s">
        <v>75</v>
      </c>
      <c r="D16719" s="3" t="s">
        <v>21</v>
      </c>
      <c r="E16719">
        <v>2022</v>
      </c>
      <c r="F16719" s="3" t="str">
        <f t="shared" si="509"/>
        <v>RGElevBONFER2022</v>
      </c>
      <c r="G16719" s="9" t="e">
        <v>#N/A</v>
      </c>
      <c r="H16719" s="9" t="e">
        <v>#N/A</v>
      </c>
      <c r="I16719" s="9" t="e">
        <v>#N/A</v>
      </c>
      <c r="J16719" s="9" t="e">
        <v>#N/A</v>
      </c>
      <c r="K16719" s="9" t="e">
        <v>#N/A</v>
      </c>
      <c r="L16719" s="9" t="e">
        <v>#N/A</v>
      </c>
      <c r="M16719" s="9" t="e">
        <v>#N/A</v>
      </c>
      <c r="N16719" s="9" t="e">
        <v>#N/A</v>
      </c>
      <c r="O16719" s="9" t="e">
        <v>#N/A</v>
      </c>
      <c r="P16719" s="9" t="e">
        <v>#N/A</v>
      </c>
      <c r="Q16719" s="9" t="e">
        <v>#N/A</v>
      </c>
      <c r="R16719" s="9" t="e">
        <v>#N/A</v>
      </c>
      <c r="S16719" s="9" t="e">
        <v>#N/A</v>
      </c>
      <c r="T16719" s="9" t="e">
        <v>#N/A</v>
      </c>
    </row>
    <row r="16720" spans="1:20" x14ac:dyDescent="0.35">
      <c r="A16720">
        <f t="shared" si="510"/>
        <v>16720</v>
      </c>
      <c r="B16720" s="3" t="s">
        <v>1039</v>
      </c>
      <c r="C16720" s="3" t="s">
        <v>75</v>
      </c>
      <c r="D16720" s="3" t="s">
        <v>21</v>
      </c>
      <c r="E16720">
        <v>2023</v>
      </c>
      <c r="F16720" s="3" t="str">
        <f t="shared" si="509"/>
        <v>RGElevBONFER2023</v>
      </c>
      <c r="G16720" s="9" t="e">
        <v>#N/A</v>
      </c>
      <c r="H16720" s="9" t="e">
        <v>#N/A</v>
      </c>
      <c r="I16720" s="9" t="e">
        <v>#N/A</v>
      </c>
      <c r="J16720" s="9" t="e">
        <v>#N/A</v>
      </c>
      <c r="K16720" s="9" t="e">
        <v>#N/A</v>
      </c>
      <c r="L16720" s="9" t="e">
        <v>#N/A</v>
      </c>
      <c r="M16720" s="9" t="e">
        <v>#N/A</v>
      </c>
      <c r="N16720" s="9" t="e">
        <v>#N/A</v>
      </c>
      <c r="O16720" s="9" t="e">
        <v>#N/A</v>
      </c>
      <c r="P16720" s="9" t="e">
        <v>#N/A</v>
      </c>
      <c r="Q16720" s="9" t="e">
        <v>#N/A</v>
      </c>
      <c r="R16720" s="9" t="e">
        <v>#N/A</v>
      </c>
      <c r="S16720" s="9" t="e">
        <v>#N/A</v>
      </c>
      <c r="T16720" s="9" t="e">
        <v>#N/A</v>
      </c>
    </row>
    <row r="16721" spans="1:20" x14ac:dyDescent="0.35">
      <c r="A16721">
        <f t="shared" si="510"/>
        <v>16721</v>
      </c>
      <c r="B16721" s="3" t="s">
        <v>1039</v>
      </c>
      <c r="C16721" s="3" t="s">
        <v>75</v>
      </c>
      <c r="D16721" s="3" t="s">
        <v>21</v>
      </c>
      <c r="E16721">
        <v>2024</v>
      </c>
      <c r="F16721" s="3" t="str">
        <f t="shared" si="509"/>
        <v>RGElevBONFER2024</v>
      </c>
      <c r="G16721" s="9" t="e">
        <v>#N/A</v>
      </c>
      <c r="H16721" s="9" t="e">
        <v>#N/A</v>
      </c>
      <c r="I16721" s="9" t="e">
        <v>#N/A</v>
      </c>
      <c r="J16721" s="9" t="e">
        <v>#N/A</v>
      </c>
      <c r="K16721" s="9" t="e">
        <v>#N/A</v>
      </c>
      <c r="L16721" s="9" t="e">
        <v>#N/A</v>
      </c>
      <c r="M16721" s="9" t="e">
        <v>#N/A</v>
      </c>
      <c r="N16721" s="9" t="e">
        <v>#N/A</v>
      </c>
      <c r="O16721" s="9" t="e">
        <v>#N/A</v>
      </c>
      <c r="P16721" s="9" t="e">
        <v>#N/A</v>
      </c>
      <c r="Q16721" s="9" t="e">
        <v>#N/A</v>
      </c>
      <c r="R16721" s="9" t="e">
        <v>#N/A</v>
      </c>
      <c r="S16721" s="9" t="e">
        <v>#N/A</v>
      </c>
      <c r="T16721" s="9" t="e">
        <v>#N/A</v>
      </c>
    </row>
    <row r="16722" spans="1:20" x14ac:dyDescent="0.35">
      <c r="A16722">
        <f t="shared" si="510"/>
        <v>16722</v>
      </c>
      <c r="B16722" s="3" t="s">
        <v>1039</v>
      </c>
      <c r="C16722" s="3" t="s">
        <v>75</v>
      </c>
      <c r="D16722" s="3" t="s">
        <v>21</v>
      </c>
      <c r="E16722">
        <v>2025</v>
      </c>
      <c r="F16722" s="3" t="str">
        <f t="shared" si="509"/>
        <v>RGElevBONFER2025</v>
      </c>
      <c r="G16722" s="9" t="e">
        <v>#N/A</v>
      </c>
      <c r="H16722" s="9" t="e">
        <v>#N/A</v>
      </c>
      <c r="I16722" s="9" t="e">
        <v>#N/A</v>
      </c>
      <c r="J16722" s="9" t="e">
        <v>#N/A</v>
      </c>
      <c r="K16722" s="9" t="e">
        <v>#N/A</v>
      </c>
      <c r="L16722" s="9" t="e">
        <v>#N/A</v>
      </c>
      <c r="M16722" s="9" t="e">
        <v>#N/A</v>
      </c>
      <c r="N16722" s="9" t="e">
        <v>#N/A</v>
      </c>
      <c r="O16722" s="9" t="e">
        <v>#N/A</v>
      </c>
      <c r="P16722" s="9" t="e">
        <v>#N/A</v>
      </c>
      <c r="Q16722" s="9" t="e">
        <v>#N/A</v>
      </c>
      <c r="R16722" s="9" t="e">
        <v>#N/A</v>
      </c>
      <c r="S16722" s="9" t="e">
        <v>#N/A</v>
      </c>
      <c r="T16722" s="9" t="e">
        <v>#N/A</v>
      </c>
    </row>
    <row r="16723" spans="1:20" x14ac:dyDescent="0.35">
      <c r="A16723">
        <f t="shared" si="510"/>
        <v>16723</v>
      </c>
      <c r="B16723" s="3" t="s">
        <v>1039</v>
      </c>
      <c r="C16723" s="3" t="s">
        <v>75</v>
      </c>
      <c r="D16723" s="3" t="s">
        <v>21</v>
      </c>
      <c r="E16723">
        <v>2026</v>
      </c>
      <c r="F16723" s="3" t="str">
        <f t="shared" si="509"/>
        <v>RGElevBONFER2026</v>
      </c>
      <c r="G16723" s="9" t="e">
        <v>#N/A</v>
      </c>
      <c r="H16723" s="9" t="e">
        <v>#N/A</v>
      </c>
      <c r="I16723" s="9" t="e">
        <v>#N/A</v>
      </c>
      <c r="J16723" s="9" t="e">
        <v>#N/A</v>
      </c>
      <c r="K16723" s="9" t="e">
        <v>#N/A</v>
      </c>
      <c r="L16723" s="9" t="e">
        <v>#N/A</v>
      </c>
      <c r="M16723" s="9" t="e">
        <v>#N/A</v>
      </c>
      <c r="N16723" s="9" t="e">
        <v>#N/A</v>
      </c>
      <c r="O16723" s="9" t="e">
        <v>#N/A</v>
      </c>
      <c r="P16723" s="9" t="e">
        <v>#N/A</v>
      </c>
      <c r="Q16723" s="9" t="e">
        <v>#N/A</v>
      </c>
      <c r="R16723" s="9" t="e">
        <v>#N/A</v>
      </c>
      <c r="S16723" s="9" t="e">
        <v>#N/A</v>
      </c>
      <c r="T16723" s="9" t="e">
        <v>#N/A</v>
      </c>
    </row>
    <row r="16724" spans="1:20" x14ac:dyDescent="0.35">
      <c r="A16724">
        <f t="shared" si="510"/>
        <v>16724</v>
      </c>
      <c r="B16724" s="3" t="s">
        <v>1039</v>
      </c>
      <c r="C16724" s="3" t="s">
        <v>75</v>
      </c>
      <c r="D16724" s="3" t="s">
        <v>21</v>
      </c>
      <c r="E16724">
        <v>2027</v>
      </c>
      <c r="F16724" s="3" t="str">
        <f t="shared" si="509"/>
        <v>RGElevBONFER2027</v>
      </c>
      <c r="G16724" s="9" t="e">
        <v>#N/A</v>
      </c>
      <c r="H16724" s="9" t="e">
        <v>#N/A</v>
      </c>
      <c r="I16724" s="9" t="e">
        <v>#N/A</v>
      </c>
      <c r="J16724" s="9" t="e">
        <v>#N/A</v>
      </c>
      <c r="K16724" s="9" t="e">
        <v>#N/A</v>
      </c>
      <c r="L16724" s="9" t="e">
        <v>#N/A</v>
      </c>
      <c r="M16724" s="9" t="e">
        <v>#N/A</v>
      </c>
      <c r="N16724" s="9" t="e">
        <v>#N/A</v>
      </c>
      <c r="O16724" s="9" t="e">
        <v>#N/A</v>
      </c>
      <c r="P16724" s="9" t="e">
        <v>#N/A</v>
      </c>
      <c r="Q16724" s="9" t="e">
        <v>#N/A</v>
      </c>
      <c r="R16724" s="9" t="e">
        <v>#N/A</v>
      </c>
      <c r="S16724" s="9" t="e">
        <v>#N/A</v>
      </c>
      <c r="T16724" s="9" t="e">
        <v>#N/A</v>
      </c>
    </row>
    <row r="16725" spans="1:20" x14ac:dyDescent="0.35">
      <c r="A16725">
        <f t="shared" si="510"/>
        <v>16725</v>
      </c>
      <c r="B16725" s="3" t="s">
        <v>1039</v>
      </c>
      <c r="C16725" s="3" t="s">
        <v>75</v>
      </c>
      <c r="D16725" s="3" t="s">
        <v>21</v>
      </c>
      <c r="E16725">
        <v>2028</v>
      </c>
      <c r="F16725" s="3" t="str">
        <f t="shared" si="509"/>
        <v>RGElevBONFER2028</v>
      </c>
      <c r="G16725" s="9" t="e">
        <v>#N/A</v>
      </c>
      <c r="H16725" s="9" t="e">
        <v>#N/A</v>
      </c>
      <c r="I16725" s="9" t="e">
        <v>#N/A</v>
      </c>
      <c r="J16725" s="9" t="e">
        <v>#N/A</v>
      </c>
      <c r="K16725" s="9" t="e">
        <v>#N/A</v>
      </c>
      <c r="L16725" s="9" t="e">
        <v>#N/A</v>
      </c>
      <c r="M16725" s="9" t="e">
        <v>#N/A</v>
      </c>
      <c r="N16725" s="9" t="e">
        <v>#N/A</v>
      </c>
      <c r="O16725" s="9" t="e">
        <v>#N/A</v>
      </c>
      <c r="P16725" s="9" t="e">
        <v>#N/A</v>
      </c>
      <c r="Q16725" s="9" t="e">
        <v>#N/A</v>
      </c>
      <c r="R16725" s="9" t="e">
        <v>#N/A</v>
      </c>
      <c r="S16725" s="9" t="e">
        <v>#N/A</v>
      </c>
      <c r="T16725" s="9" t="e">
        <v>#N/A</v>
      </c>
    </row>
    <row r="16726" spans="1:20" x14ac:dyDescent="0.35">
      <c r="A16726">
        <f t="shared" si="510"/>
        <v>16726</v>
      </c>
      <c r="B16726" s="3" t="s">
        <v>1039</v>
      </c>
      <c r="C16726" s="3" t="s">
        <v>75</v>
      </c>
      <c r="D16726" s="3" t="s">
        <v>21</v>
      </c>
      <c r="E16726">
        <v>2029</v>
      </c>
      <c r="F16726" s="3" t="str">
        <f t="shared" si="509"/>
        <v>RGElevBONFER2029</v>
      </c>
      <c r="G16726" s="9" t="e">
        <v>#N/A</v>
      </c>
      <c r="H16726" s="9" t="e">
        <v>#N/A</v>
      </c>
      <c r="I16726" s="9" t="e">
        <v>#N/A</v>
      </c>
      <c r="J16726" s="9" t="e">
        <v>#N/A</v>
      </c>
      <c r="K16726" s="9" t="e">
        <v>#N/A</v>
      </c>
      <c r="L16726" s="9" t="e">
        <v>#N/A</v>
      </c>
      <c r="M16726" s="9" t="e">
        <v>#N/A</v>
      </c>
      <c r="N16726" s="9" t="e">
        <v>#N/A</v>
      </c>
      <c r="O16726" s="9" t="e">
        <v>#N/A</v>
      </c>
      <c r="P16726" s="9" t="e">
        <v>#N/A</v>
      </c>
      <c r="Q16726" s="9" t="e">
        <v>#N/A</v>
      </c>
      <c r="R16726" s="9" t="e">
        <v>#N/A</v>
      </c>
      <c r="S16726" s="9" t="e">
        <v>#N/A</v>
      </c>
      <c r="T16726" s="9" t="e">
        <v>#N/A</v>
      </c>
    </row>
    <row r="16727" spans="1:20" x14ac:dyDescent="0.35">
      <c r="A16727">
        <f t="shared" si="510"/>
        <v>16727</v>
      </c>
      <c r="B16727" s="3" t="s">
        <v>1039</v>
      </c>
      <c r="C16727" s="3" t="s">
        <v>86</v>
      </c>
      <c r="D16727" s="3" t="s">
        <v>21</v>
      </c>
      <c r="E16727">
        <v>2020</v>
      </c>
      <c r="F16727" s="3" t="str">
        <f t="shared" si="509"/>
        <v>RGQOutBONFER2020</v>
      </c>
      <c r="G16727" s="9">
        <v>5.90712659802284</v>
      </c>
      <c r="H16727" s="9">
        <v>10.579480520690201</v>
      </c>
      <c r="I16727" s="9">
        <v>12.898121567202001</v>
      </c>
      <c r="J16727" s="9">
        <v>6.2552162623077896</v>
      </c>
      <c r="K16727" s="9">
        <v>4.7368035408177001</v>
      </c>
      <c r="L16727" s="9">
        <v>5.0135640876162597</v>
      </c>
      <c r="M16727" s="9">
        <v>9.4458715221694405</v>
      </c>
      <c r="N16727" s="9">
        <v>9.1709714789583305</v>
      </c>
      <c r="O16727" s="9">
        <v>23.223860173010699</v>
      </c>
      <c r="P16727" s="9">
        <v>21.1550185826875</v>
      </c>
      <c r="Q16727" s="9">
        <v>10.516367788674</v>
      </c>
      <c r="R16727" s="9">
        <v>10.050670306716601</v>
      </c>
      <c r="S16727" s="9">
        <v>6.9202229448515604</v>
      </c>
      <c r="T16727" s="9">
        <v>7.1231504258006897</v>
      </c>
    </row>
    <row r="16728" spans="1:20" x14ac:dyDescent="0.35">
      <c r="A16728">
        <f t="shared" si="510"/>
        <v>16728</v>
      </c>
      <c r="B16728" s="3" t="s">
        <v>1039</v>
      </c>
      <c r="C16728" s="3" t="s">
        <v>86</v>
      </c>
      <c r="D16728" s="3" t="s">
        <v>21</v>
      </c>
      <c r="E16728">
        <v>2021</v>
      </c>
      <c r="F16728" s="3" t="str">
        <f t="shared" si="509"/>
        <v>RGQOutBONFER2021</v>
      </c>
      <c r="G16728" s="9">
        <v>6.9289553054307698</v>
      </c>
      <c r="H16728" s="9">
        <v>15.145079839229799</v>
      </c>
      <c r="I16728" s="9">
        <v>16.619463255154798</v>
      </c>
      <c r="J16728" s="9">
        <v>8.7905654996108797</v>
      </c>
      <c r="K16728" s="9">
        <v>4.1308842999583302</v>
      </c>
      <c r="L16728" s="9">
        <v>5.3138212552184099</v>
      </c>
      <c r="M16728" s="9">
        <v>4.9145165656416596</v>
      </c>
      <c r="N16728" s="9">
        <v>8.7401627148888892</v>
      </c>
      <c r="O16728" s="9">
        <v>25.3716349796169</v>
      </c>
      <c r="P16728" s="9">
        <v>23.572487484437499</v>
      </c>
      <c r="Q16728" s="9">
        <v>16.485372911992599</v>
      </c>
      <c r="R16728" s="9">
        <v>15.1920917705277</v>
      </c>
      <c r="S16728" s="9">
        <v>13.5899736728164</v>
      </c>
      <c r="T16728" s="9">
        <v>13.373559225988799</v>
      </c>
    </row>
    <row r="16729" spans="1:20" x14ac:dyDescent="0.35">
      <c r="A16729">
        <f t="shared" si="510"/>
        <v>16729</v>
      </c>
      <c r="B16729" s="3" t="s">
        <v>1039</v>
      </c>
      <c r="C16729" s="3" t="s">
        <v>86</v>
      </c>
      <c r="D16729" s="3" t="s">
        <v>21</v>
      </c>
      <c r="E16729">
        <v>2022</v>
      </c>
      <c r="F16729" s="3" t="str">
        <f t="shared" si="509"/>
        <v>RGQOutBONFER2022</v>
      </c>
      <c r="G16729" s="9">
        <v>4.8613408259180098</v>
      </c>
      <c r="H16729" s="9">
        <v>10.572844062127</v>
      </c>
      <c r="I16729" s="9">
        <v>14.762054649017999</v>
      </c>
      <c r="J16729" s="9">
        <v>4.7609736070759396</v>
      </c>
      <c r="K16729" s="9">
        <v>5.1058906380104103</v>
      </c>
      <c r="L16729" s="9">
        <v>4.34806350483787</v>
      </c>
      <c r="M16729" s="9">
        <v>7.0383232317416597</v>
      </c>
      <c r="N16729" s="9">
        <v>6.1714916008083298</v>
      </c>
      <c r="O16729" s="9">
        <v>31.5845353849327</v>
      </c>
      <c r="P16729" s="9">
        <v>37.766298611708301</v>
      </c>
      <c r="Q16729" s="9">
        <v>25.602516665127599</v>
      </c>
      <c r="R16729" s="9">
        <v>13.933181914798601</v>
      </c>
      <c r="S16729" s="9">
        <v>10.9997900224479</v>
      </c>
      <c r="T16729" s="9">
        <v>11.3022115601694</v>
      </c>
    </row>
    <row r="16730" spans="1:20" x14ac:dyDescent="0.35">
      <c r="A16730">
        <f t="shared" si="510"/>
        <v>16730</v>
      </c>
      <c r="B16730" s="3" t="s">
        <v>1039</v>
      </c>
      <c r="C16730" s="3" t="s">
        <v>86</v>
      </c>
      <c r="D16730" s="3" t="s">
        <v>21</v>
      </c>
      <c r="E16730">
        <v>2023</v>
      </c>
      <c r="F16730" s="3" t="str">
        <f t="shared" si="509"/>
        <v>RGQOutBONFER2023</v>
      </c>
      <c r="G16730" s="9">
        <v>6.5955828920907198</v>
      </c>
      <c r="H16730" s="9">
        <v>20.4857135172375</v>
      </c>
      <c r="I16730" s="9">
        <v>21.6503478811861</v>
      </c>
      <c r="J16730" s="9">
        <v>7.3401180676061797</v>
      </c>
      <c r="K16730" s="9">
        <v>15.2372407676083</v>
      </c>
      <c r="L16730" s="9">
        <v>22.7877141843232</v>
      </c>
      <c r="M16730" s="9">
        <v>27.8212830549305</v>
      </c>
      <c r="N16730" s="9">
        <v>31.979672764958298</v>
      </c>
      <c r="O16730" s="9">
        <v>36.764546277694798</v>
      </c>
      <c r="P16730" s="9">
        <v>40.759291605034697</v>
      </c>
      <c r="Q16730" s="9">
        <v>31.950786015806401</v>
      </c>
      <c r="R16730" s="9">
        <v>16.825259431186101</v>
      </c>
      <c r="S16730" s="9">
        <v>13.630257999130199</v>
      </c>
      <c r="T16730" s="9">
        <v>14.5831878526638</v>
      </c>
    </row>
    <row r="16731" spans="1:20" x14ac:dyDescent="0.35">
      <c r="A16731">
        <f t="shared" si="510"/>
        <v>16731</v>
      </c>
      <c r="B16731" s="3" t="s">
        <v>1039</v>
      </c>
      <c r="C16731" s="3" t="s">
        <v>86</v>
      </c>
      <c r="D16731" s="3" t="s">
        <v>21</v>
      </c>
      <c r="E16731">
        <v>2024</v>
      </c>
      <c r="F16731" s="3" t="str">
        <f t="shared" si="509"/>
        <v>RGQOutBONFER2024</v>
      </c>
      <c r="G16731" s="9">
        <v>8.4961922714327898</v>
      </c>
      <c r="H16731" s="9">
        <v>21.0918507893333</v>
      </c>
      <c r="I16731" s="9">
        <v>21.357892859381899</v>
      </c>
      <c r="J16731" s="9">
        <v>6.3564449108313088</v>
      </c>
      <c r="K16731" s="9">
        <v>5.36281158279166</v>
      </c>
      <c r="L16731" s="9">
        <v>5.5279972132056399</v>
      </c>
      <c r="M16731" s="9">
        <v>11.502331070669401</v>
      </c>
      <c r="N16731" s="9">
        <v>10.6850887627361</v>
      </c>
      <c r="O16731" s="9">
        <v>28.6690411480309</v>
      </c>
      <c r="P16731" s="9">
        <v>20.965029670423601</v>
      </c>
      <c r="Q16731" s="9">
        <v>13.6345869096942</v>
      </c>
      <c r="R16731" s="9">
        <v>10.450315535420801</v>
      </c>
      <c r="S16731" s="9">
        <v>6.5284307568411402</v>
      </c>
      <c r="T16731" s="9">
        <v>9.0416719827777694</v>
      </c>
    </row>
    <row r="16732" spans="1:20" x14ac:dyDescent="0.35">
      <c r="A16732">
        <f t="shared" si="510"/>
        <v>16732</v>
      </c>
      <c r="B16732" s="3" t="s">
        <v>1039</v>
      </c>
      <c r="C16732" s="3" t="s">
        <v>86</v>
      </c>
      <c r="D16732" s="3" t="s">
        <v>21</v>
      </c>
      <c r="E16732">
        <v>2025</v>
      </c>
      <c r="F16732" s="3" t="str">
        <f t="shared" si="509"/>
        <v>RGQOutBONFER2025</v>
      </c>
      <c r="G16732" s="9">
        <v>6.0752928829240496</v>
      </c>
      <c r="H16732" s="9">
        <v>18.121240590152699</v>
      </c>
      <c r="I16732" s="9">
        <v>17.694030753208999</v>
      </c>
      <c r="J16732" s="9">
        <v>7.4647132940907204</v>
      </c>
      <c r="K16732" s="9">
        <v>10.979919491156201</v>
      </c>
      <c r="L16732" s="9">
        <v>7.4424208000201597</v>
      </c>
      <c r="M16732" s="9">
        <v>9.5984098775250004</v>
      </c>
      <c r="N16732" s="9">
        <v>12.349851498249899</v>
      </c>
      <c r="O16732" s="9">
        <v>31.530766731041599</v>
      </c>
      <c r="P16732" s="9">
        <v>20.837581366923601</v>
      </c>
      <c r="Q16732" s="9">
        <v>14.3921590066841</v>
      </c>
      <c r="R16732" s="9">
        <v>10.5419254411916</v>
      </c>
      <c r="S16732" s="9">
        <v>11.453943782594999</v>
      </c>
      <c r="T16732" s="9">
        <v>9.9033386674347206</v>
      </c>
    </row>
    <row r="16733" spans="1:20" x14ac:dyDescent="0.35">
      <c r="A16733">
        <f t="shared" si="510"/>
        <v>16733</v>
      </c>
      <c r="B16733" s="3" t="s">
        <v>1039</v>
      </c>
      <c r="C16733" s="3" t="s">
        <v>86</v>
      </c>
      <c r="D16733" s="3" t="s">
        <v>21</v>
      </c>
      <c r="E16733">
        <v>2026</v>
      </c>
      <c r="F16733" s="3" t="str">
        <f t="shared" si="509"/>
        <v>RGQOutBONFER2026</v>
      </c>
      <c r="G16733" s="9">
        <v>5.4299821062694802</v>
      </c>
      <c r="H16733" s="9">
        <v>18.0232223214798</v>
      </c>
      <c r="I16733" s="9">
        <v>20.036196023715199</v>
      </c>
      <c r="J16733" s="9">
        <v>10.440957969876999</v>
      </c>
      <c r="K16733" s="9">
        <v>4.7357613489218702</v>
      </c>
      <c r="L16733" s="9">
        <v>5.8227799719710998</v>
      </c>
      <c r="M16733" s="9">
        <v>6.1523584439138803</v>
      </c>
      <c r="N16733" s="9">
        <v>8.3665024593791593</v>
      </c>
      <c r="O16733" s="9">
        <v>23.2056751551982</v>
      </c>
      <c r="P16733" s="9">
        <v>24.6382140390069</v>
      </c>
      <c r="Q16733" s="9">
        <v>12.8956831666061</v>
      </c>
      <c r="R16733" s="9">
        <v>7.8238894365138796</v>
      </c>
      <c r="S16733" s="9">
        <v>11.195607972818999</v>
      </c>
      <c r="T16733" s="9">
        <v>8.4931123357305491</v>
      </c>
    </row>
    <row r="16734" spans="1:20" x14ac:dyDescent="0.35">
      <c r="A16734">
        <f t="shared" si="510"/>
        <v>16734</v>
      </c>
      <c r="B16734" s="3" t="s">
        <v>1039</v>
      </c>
      <c r="C16734" s="3" t="s">
        <v>86</v>
      </c>
      <c r="D16734" s="3" t="s">
        <v>21</v>
      </c>
      <c r="E16734">
        <v>2027</v>
      </c>
      <c r="F16734" s="3" t="str">
        <f t="shared" si="509"/>
        <v>RGQOutBONFER2027</v>
      </c>
      <c r="G16734" s="9">
        <v>6.6931986072620901</v>
      </c>
      <c r="H16734" s="9">
        <v>13.9200778916597</v>
      </c>
      <c r="I16734" s="9">
        <v>18.8675629668409</v>
      </c>
      <c r="J16734" s="9">
        <v>13.767380423242599</v>
      </c>
      <c r="K16734" s="9">
        <v>6.4561934855312497</v>
      </c>
      <c r="L16734" s="9">
        <v>15.7808148860739</v>
      </c>
      <c r="M16734" s="9">
        <v>9.1043137395875</v>
      </c>
      <c r="N16734" s="9">
        <v>6.8394677235694399</v>
      </c>
      <c r="O16734" s="9">
        <v>28.8056647252217</v>
      </c>
      <c r="P16734" s="9">
        <v>28.3125856782708</v>
      </c>
      <c r="Q16734" s="9">
        <v>15.347675148467699</v>
      </c>
      <c r="R16734" s="9">
        <v>11.3634164182972</v>
      </c>
      <c r="S16734" s="9">
        <v>11.187628778484299</v>
      </c>
      <c r="T16734" s="9">
        <v>9.2075098935604096</v>
      </c>
    </row>
    <row r="16735" spans="1:20" x14ac:dyDescent="0.35">
      <c r="A16735">
        <f t="shared" si="510"/>
        <v>16735</v>
      </c>
      <c r="B16735" s="3" t="s">
        <v>1039</v>
      </c>
      <c r="C16735" s="3" t="s">
        <v>86</v>
      </c>
      <c r="D16735" s="3" t="s">
        <v>21</v>
      </c>
      <c r="E16735">
        <v>2028</v>
      </c>
      <c r="F16735" s="3" t="str">
        <f t="shared" si="509"/>
        <v>RGQOutBONFER2028</v>
      </c>
      <c r="G16735" s="9">
        <v>6.4511316312305098</v>
      </c>
      <c r="H16735" s="9">
        <v>15.0640122604513</v>
      </c>
      <c r="I16735" s="9">
        <v>18.832215957717299</v>
      </c>
      <c r="J16735" s="9">
        <v>13.235222148543</v>
      </c>
      <c r="K16735" s="9">
        <v>22.869931016328099</v>
      </c>
      <c r="L16735" s="9">
        <v>8.0361216613313093</v>
      </c>
      <c r="M16735" s="9">
        <v>6.5551106176499996</v>
      </c>
      <c r="N16735" s="9">
        <v>18.0070437891555</v>
      </c>
      <c r="O16735" s="9">
        <v>29.508309670188101</v>
      </c>
      <c r="P16735" s="9">
        <v>35.956945083111101</v>
      </c>
      <c r="Q16735" s="9">
        <v>27.5656623258803</v>
      </c>
      <c r="R16735" s="9">
        <v>17.493370005999999</v>
      </c>
      <c r="S16735" s="9">
        <v>18.779687833229101</v>
      </c>
      <c r="T16735" s="9">
        <v>12.567250564677</v>
      </c>
    </row>
    <row r="16736" spans="1:20" x14ac:dyDescent="0.35">
      <c r="A16736">
        <f t="shared" si="510"/>
        <v>16736</v>
      </c>
      <c r="B16736" s="3" t="s">
        <v>1039</v>
      </c>
      <c r="C16736" s="3" t="s">
        <v>86</v>
      </c>
      <c r="D16736" s="3" t="s">
        <v>21</v>
      </c>
      <c r="E16736">
        <v>2029</v>
      </c>
      <c r="F16736" s="3" t="str">
        <f t="shared" si="509"/>
        <v>RGQOutBONFER2029</v>
      </c>
      <c r="G16736" s="9">
        <v>7.1655418966061797</v>
      </c>
      <c r="H16736" s="9">
        <v>16.8806395950743</v>
      </c>
      <c r="I16736" s="9">
        <v>17.713864255602001</v>
      </c>
      <c r="J16736" s="9">
        <v>4.9366210804354802</v>
      </c>
      <c r="K16736" s="9">
        <v>4.6447949749427</v>
      </c>
      <c r="L16736" s="9">
        <v>19.362860965522099</v>
      </c>
      <c r="M16736" s="9">
        <v>9.5158073273666606</v>
      </c>
      <c r="N16736" s="9">
        <v>11.190498404263799</v>
      </c>
      <c r="O16736" s="9">
        <v>35.804091627452898</v>
      </c>
      <c r="P16736" s="9">
        <v>43.216622656375002</v>
      </c>
      <c r="Q16736" s="9">
        <v>20.062482414864899</v>
      </c>
      <c r="R16736" s="9">
        <v>11.332243936465201</v>
      </c>
      <c r="S16736" s="9">
        <v>7.5548784203138002</v>
      </c>
      <c r="T16736" s="9">
        <v>8.1121855824381903</v>
      </c>
    </row>
    <row r="16737" spans="1:20" x14ac:dyDescent="0.35">
      <c r="A16737">
        <f t="shared" si="510"/>
        <v>16737</v>
      </c>
      <c r="B16737" s="3" t="s">
        <v>1039</v>
      </c>
      <c r="C16737" s="3" t="s">
        <v>95</v>
      </c>
      <c r="D16737" s="3" t="s">
        <v>21</v>
      </c>
      <c r="E16737">
        <v>2020</v>
      </c>
      <c r="F16737" s="3" t="str">
        <f t="shared" si="509"/>
        <v>RGSpillBONFER2020</v>
      </c>
      <c r="G16737" s="9">
        <v>5.90712659802284</v>
      </c>
      <c r="H16737" s="9">
        <v>10.579480520690201</v>
      </c>
      <c r="I16737" s="9">
        <v>12.898121567202001</v>
      </c>
      <c r="J16737" s="9">
        <v>6.2552162623077896</v>
      </c>
      <c r="K16737" s="9">
        <v>4.7368035408177001</v>
      </c>
      <c r="L16737" s="9">
        <v>5.0135640876162597</v>
      </c>
      <c r="M16737" s="9">
        <v>9.4458715221694405</v>
      </c>
      <c r="N16737" s="9">
        <v>9.1709714789583305</v>
      </c>
      <c r="O16737" s="9">
        <v>23.223860173010699</v>
      </c>
      <c r="P16737" s="9">
        <v>21.1550185826875</v>
      </c>
      <c r="Q16737" s="9">
        <v>10.516367788674</v>
      </c>
      <c r="R16737" s="9">
        <v>10.050670306716601</v>
      </c>
      <c r="S16737" s="9">
        <v>6.9202229448515604</v>
      </c>
      <c r="T16737" s="9">
        <v>7.1231504258006897</v>
      </c>
    </row>
    <row r="16738" spans="1:20" x14ac:dyDescent="0.35">
      <c r="A16738">
        <f t="shared" si="510"/>
        <v>16738</v>
      </c>
      <c r="B16738" s="3" t="s">
        <v>1039</v>
      </c>
      <c r="C16738" s="3" t="s">
        <v>95</v>
      </c>
      <c r="D16738" s="3" t="s">
        <v>21</v>
      </c>
      <c r="E16738">
        <v>2021</v>
      </c>
      <c r="F16738" s="3" t="str">
        <f t="shared" si="509"/>
        <v>RGSpillBONFER2021</v>
      </c>
      <c r="G16738" s="9">
        <v>6.9289553054307698</v>
      </c>
      <c r="H16738" s="9">
        <v>15.145079839229799</v>
      </c>
      <c r="I16738" s="9">
        <v>16.619463255154798</v>
      </c>
      <c r="J16738" s="9">
        <v>8.7905654996108797</v>
      </c>
      <c r="K16738" s="9">
        <v>4.1308842999583302</v>
      </c>
      <c r="L16738" s="9">
        <v>5.3138212552184099</v>
      </c>
      <c r="M16738" s="9">
        <v>4.9145165656416596</v>
      </c>
      <c r="N16738" s="9">
        <v>8.7401627148888892</v>
      </c>
      <c r="O16738" s="9">
        <v>25.3716349796169</v>
      </c>
      <c r="P16738" s="9">
        <v>23.572487484437499</v>
      </c>
      <c r="Q16738" s="9">
        <v>16.485372911992599</v>
      </c>
      <c r="R16738" s="9">
        <v>15.1920917705277</v>
      </c>
      <c r="S16738" s="9">
        <v>13.5899736728164</v>
      </c>
      <c r="T16738" s="9">
        <v>13.373559225988799</v>
      </c>
    </row>
    <row r="16739" spans="1:20" x14ac:dyDescent="0.35">
      <c r="A16739">
        <f t="shared" si="510"/>
        <v>16739</v>
      </c>
      <c r="B16739" s="3" t="s">
        <v>1039</v>
      </c>
      <c r="C16739" s="3" t="s">
        <v>95</v>
      </c>
      <c r="D16739" s="3" t="s">
        <v>21</v>
      </c>
      <c r="E16739">
        <v>2022</v>
      </c>
      <c r="F16739" s="3" t="str">
        <f t="shared" si="509"/>
        <v>RGSpillBONFER2022</v>
      </c>
      <c r="G16739" s="9">
        <v>4.8613408259180098</v>
      </c>
      <c r="H16739" s="9">
        <v>10.572844062127</v>
      </c>
      <c r="I16739" s="9">
        <v>14.762054649017999</v>
      </c>
      <c r="J16739" s="9">
        <v>4.7609736070759396</v>
      </c>
      <c r="K16739" s="9">
        <v>5.1058906380104103</v>
      </c>
      <c r="L16739" s="9">
        <v>4.34806350483787</v>
      </c>
      <c r="M16739" s="9">
        <v>7.0383232317416597</v>
      </c>
      <c r="N16739" s="9">
        <v>6.1714916008083298</v>
      </c>
      <c r="O16739" s="9">
        <v>31.5845353849327</v>
      </c>
      <c r="P16739" s="9">
        <v>37.766298611708301</v>
      </c>
      <c r="Q16739" s="9">
        <v>25.602516665127599</v>
      </c>
      <c r="R16739" s="9">
        <v>13.933181914798601</v>
      </c>
      <c r="S16739" s="9">
        <v>10.9997900224479</v>
      </c>
      <c r="T16739" s="9">
        <v>11.3022115601694</v>
      </c>
    </row>
    <row r="16740" spans="1:20" x14ac:dyDescent="0.35">
      <c r="A16740">
        <f t="shared" si="510"/>
        <v>16740</v>
      </c>
      <c r="B16740" s="3" t="s">
        <v>1039</v>
      </c>
      <c r="C16740" s="3" t="s">
        <v>95</v>
      </c>
      <c r="D16740" s="3" t="s">
        <v>21</v>
      </c>
      <c r="E16740">
        <v>2023</v>
      </c>
      <c r="F16740" s="3" t="str">
        <f t="shared" si="509"/>
        <v>RGSpillBONFER2023</v>
      </c>
      <c r="G16740" s="9">
        <v>6.5955828920907198</v>
      </c>
      <c r="H16740" s="9">
        <v>20.4857135172375</v>
      </c>
      <c r="I16740" s="9">
        <v>21.6503478811861</v>
      </c>
      <c r="J16740" s="9">
        <v>7.3401180676061797</v>
      </c>
      <c r="K16740" s="9">
        <v>15.2372407676083</v>
      </c>
      <c r="L16740" s="9">
        <v>22.7877141843232</v>
      </c>
      <c r="M16740" s="9">
        <v>27.8212830549305</v>
      </c>
      <c r="N16740" s="9">
        <v>31.979672764958298</v>
      </c>
      <c r="O16740" s="9">
        <v>36.764546277694798</v>
      </c>
      <c r="P16740" s="9">
        <v>40.759291605034697</v>
      </c>
      <c r="Q16740" s="9">
        <v>31.950786015806401</v>
      </c>
      <c r="R16740" s="9">
        <v>16.825259431186101</v>
      </c>
      <c r="S16740" s="9">
        <v>13.630257999130199</v>
      </c>
      <c r="T16740" s="9">
        <v>14.5831878526638</v>
      </c>
    </row>
    <row r="16741" spans="1:20" x14ac:dyDescent="0.35">
      <c r="A16741">
        <f t="shared" si="510"/>
        <v>16741</v>
      </c>
      <c r="B16741" s="3" t="s">
        <v>1039</v>
      </c>
      <c r="C16741" s="3" t="s">
        <v>95</v>
      </c>
      <c r="D16741" s="3" t="s">
        <v>21</v>
      </c>
      <c r="E16741">
        <v>2024</v>
      </c>
      <c r="F16741" s="3" t="str">
        <f t="shared" si="509"/>
        <v>RGSpillBONFER2024</v>
      </c>
      <c r="G16741" s="9">
        <v>8.4961922714327898</v>
      </c>
      <c r="H16741" s="9">
        <v>21.0918507893333</v>
      </c>
      <c r="I16741" s="9">
        <v>21.357892859381899</v>
      </c>
      <c r="J16741" s="9">
        <v>6.3564449108313088</v>
      </c>
      <c r="K16741" s="9">
        <v>5.36281158279166</v>
      </c>
      <c r="L16741" s="9">
        <v>5.5279972132056399</v>
      </c>
      <c r="M16741" s="9">
        <v>11.502331070669401</v>
      </c>
      <c r="N16741" s="9">
        <v>10.6850887627361</v>
      </c>
      <c r="O16741" s="9">
        <v>28.6690411480309</v>
      </c>
      <c r="P16741" s="9">
        <v>20.965029670423601</v>
      </c>
      <c r="Q16741" s="9">
        <v>13.6345869096942</v>
      </c>
      <c r="R16741" s="9">
        <v>10.450315535420801</v>
      </c>
      <c r="S16741" s="9">
        <v>6.5284307568411402</v>
      </c>
      <c r="T16741" s="9">
        <v>9.0416719827777694</v>
      </c>
    </row>
    <row r="16742" spans="1:20" x14ac:dyDescent="0.35">
      <c r="A16742">
        <f t="shared" si="510"/>
        <v>16742</v>
      </c>
      <c r="B16742" s="3" t="s">
        <v>1039</v>
      </c>
      <c r="C16742" s="3" t="s">
        <v>95</v>
      </c>
      <c r="D16742" s="3" t="s">
        <v>21</v>
      </c>
      <c r="E16742">
        <v>2025</v>
      </c>
      <c r="F16742" s="3" t="str">
        <f t="shared" si="509"/>
        <v>RGSpillBONFER2025</v>
      </c>
      <c r="G16742" s="9">
        <v>6.0752928829240496</v>
      </c>
      <c r="H16742" s="9">
        <v>18.121240590152699</v>
      </c>
      <c r="I16742" s="9">
        <v>17.694030753208999</v>
      </c>
      <c r="J16742" s="9">
        <v>7.4647132940907204</v>
      </c>
      <c r="K16742" s="9">
        <v>10.979919491156201</v>
      </c>
      <c r="L16742" s="9">
        <v>7.4424208000201597</v>
      </c>
      <c r="M16742" s="9">
        <v>9.5984098775250004</v>
      </c>
      <c r="N16742" s="9">
        <v>12.349851498249899</v>
      </c>
      <c r="O16742" s="9">
        <v>31.530766731041599</v>
      </c>
      <c r="P16742" s="9">
        <v>20.837581366923601</v>
      </c>
      <c r="Q16742" s="9">
        <v>14.3921590066841</v>
      </c>
      <c r="R16742" s="9">
        <v>10.5419254411916</v>
      </c>
      <c r="S16742" s="9">
        <v>11.453943782594999</v>
      </c>
      <c r="T16742" s="9">
        <v>9.9033386674347206</v>
      </c>
    </row>
    <row r="16743" spans="1:20" x14ac:dyDescent="0.35">
      <c r="A16743">
        <f t="shared" si="510"/>
        <v>16743</v>
      </c>
      <c r="B16743" s="3" t="s">
        <v>1039</v>
      </c>
      <c r="C16743" s="3" t="s">
        <v>95</v>
      </c>
      <c r="D16743" s="3" t="s">
        <v>21</v>
      </c>
      <c r="E16743">
        <v>2026</v>
      </c>
      <c r="F16743" s="3" t="str">
        <f t="shared" si="509"/>
        <v>RGSpillBONFER2026</v>
      </c>
      <c r="G16743" s="9">
        <v>5.4299821062694802</v>
      </c>
      <c r="H16743" s="9">
        <v>18.0232223214798</v>
      </c>
      <c r="I16743" s="9">
        <v>20.036196023715199</v>
      </c>
      <c r="J16743" s="9">
        <v>10.440957969876999</v>
      </c>
      <c r="K16743" s="9">
        <v>4.7357613489218702</v>
      </c>
      <c r="L16743" s="9">
        <v>5.8227799719710998</v>
      </c>
      <c r="M16743" s="9">
        <v>6.1523584439138803</v>
      </c>
      <c r="N16743" s="9">
        <v>8.3665024593791593</v>
      </c>
      <c r="O16743" s="9">
        <v>23.2056751551982</v>
      </c>
      <c r="P16743" s="9">
        <v>24.6382140390069</v>
      </c>
      <c r="Q16743" s="9">
        <v>12.8956831666061</v>
      </c>
      <c r="R16743" s="9">
        <v>7.8238894365138796</v>
      </c>
      <c r="S16743" s="9">
        <v>11.195607972818999</v>
      </c>
      <c r="T16743" s="9">
        <v>8.4931123357305491</v>
      </c>
    </row>
    <row r="16744" spans="1:20" x14ac:dyDescent="0.35">
      <c r="A16744">
        <f t="shared" si="510"/>
        <v>16744</v>
      </c>
      <c r="B16744" s="3" t="s">
        <v>1039</v>
      </c>
      <c r="C16744" s="3" t="s">
        <v>95</v>
      </c>
      <c r="D16744" s="3" t="s">
        <v>21</v>
      </c>
      <c r="E16744">
        <v>2027</v>
      </c>
      <c r="F16744" s="3" t="str">
        <f t="shared" si="509"/>
        <v>RGSpillBONFER2027</v>
      </c>
      <c r="G16744" s="9">
        <v>6.6931986072620901</v>
      </c>
      <c r="H16744" s="9">
        <v>13.9200778916597</v>
      </c>
      <c r="I16744" s="9">
        <v>18.8675629668409</v>
      </c>
      <c r="J16744" s="9">
        <v>13.767380423242599</v>
      </c>
      <c r="K16744" s="9">
        <v>6.4561934855312497</v>
      </c>
      <c r="L16744" s="9">
        <v>15.7808148860739</v>
      </c>
      <c r="M16744" s="9">
        <v>9.1043137395875</v>
      </c>
      <c r="N16744" s="9">
        <v>6.8394677235694399</v>
      </c>
      <c r="O16744" s="9">
        <v>28.8056647252217</v>
      </c>
      <c r="P16744" s="9">
        <v>28.3125856782708</v>
      </c>
      <c r="Q16744" s="9">
        <v>15.347675148467699</v>
      </c>
      <c r="R16744" s="9">
        <v>11.3634164182972</v>
      </c>
      <c r="S16744" s="9">
        <v>11.187628778484299</v>
      </c>
      <c r="T16744" s="9">
        <v>9.2075098935604096</v>
      </c>
    </row>
    <row r="16745" spans="1:20" x14ac:dyDescent="0.35">
      <c r="A16745">
        <f t="shared" si="510"/>
        <v>16745</v>
      </c>
      <c r="B16745" s="3" t="s">
        <v>1039</v>
      </c>
      <c r="C16745" s="3" t="s">
        <v>95</v>
      </c>
      <c r="D16745" s="3" t="s">
        <v>21</v>
      </c>
      <c r="E16745">
        <v>2028</v>
      </c>
      <c r="F16745" s="3" t="str">
        <f t="shared" si="509"/>
        <v>RGSpillBONFER2028</v>
      </c>
      <c r="G16745" s="9">
        <v>6.4511316312305098</v>
      </c>
      <c r="H16745" s="9">
        <v>15.0640122604513</v>
      </c>
      <c r="I16745" s="9">
        <v>18.832215957717299</v>
      </c>
      <c r="J16745" s="9">
        <v>13.235222148543</v>
      </c>
      <c r="K16745" s="9">
        <v>22.869931016328099</v>
      </c>
      <c r="L16745" s="9">
        <v>8.0361216613313093</v>
      </c>
      <c r="M16745" s="9">
        <v>6.5551106176499996</v>
      </c>
      <c r="N16745" s="9">
        <v>18.0070437891555</v>
      </c>
      <c r="O16745" s="9">
        <v>29.508309670188101</v>
      </c>
      <c r="P16745" s="9">
        <v>35.956945083111101</v>
      </c>
      <c r="Q16745" s="9">
        <v>27.5656623258803</v>
      </c>
      <c r="R16745" s="9">
        <v>17.493370005999999</v>
      </c>
      <c r="S16745" s="9">
        <v>18.779687833229101</v>
      </c>
      <c r="T16745" s="9">
        <v>12.567250564677</v>
      </c>
    </row>
    <row r="16746" spans="1:20" x14ac:dyDescent="0.35">
      <c r="A16746">
        <f t="shared" si="510"/>
        <v>16746</v>
      </c>
      <c r="B16746" s="3" t="s">
        <v>1039</v>
      </c>
      <c r="C16746" s="3" t="s">
        <v>95</v>
      </c>
      <c r="D16746" s="3" t="s">
        <v>21</v>
      </c>
      <c r="E16746">
        <v>2029</v>
      </c>
      <c r="F16746" s="3" t="str">
        <f t="shared" si="509"/>
        <v>RGSpillBONFER2029</v>
      </c>
      <c r="G16746" s="9">
        <v>7.1655418966061797</v>
      </c>
      <c r="H16746" s="9">
        <v>16.8806395950743</v>
      </c>
      <c r="I16746" s="9">
        <v>17.713864255602001</v>
      </c>
      <c r="J16746" s="9">
        <v>4.9366210804354802</v>
      </c>
      <c r="K16746" s="9">
        <v>4.6447949749427</v>
      </c>
      <c r="L16746" s="9">
        <v>19.362860965522099</v>
      </c>
      <c r="M16746" s="9">
        <v>9.5158073273666606</v>
      </c>
      <c r="N16746" s="9">
        <v>11.190498404263799</v>
      </c>
      <c r="O16746" s="9">
        <v>35.804091627452898</v>
      </c>
      <c r="P16746" s="9">
        <v>43.216622656375002</v>
      </c>
      <c r="Q16746" s="9">
        <v>20.062482414864899</v>
      </c>
      <c r="R16746" s="9">
        <v>11.332243936465201</v>
      </c>
      <c r="S16746" s="9">
        <v>7.5548784203138002</v>
      </c>
      <c r="T16746" s="9">
        <v>8.1121855824381903</v>
      </c>
    </row>
    <row r="16747" spans="1:20" x14ac:dyDescent="0.35">
      <c r="A16747">
        <f t="shared" si="510"/>
        <v>16747</v>
      </c>
      <c r="B16747" s="3" t="s">
        <v>1039</v>
      </c>
      <c r="C16747" s="3" t="s">
        <v>77</v>
      </c>
      <c r="D16747" s="3" t="s">
        <v>21</v>
      </c>
      <c r="E16747">
        <v>2020</v>
      </c>
      <c r="F16747" s="3" t="str">
        <f t="shared" si="509"/>
        <v>RGGenBONFER2020</v>
      </c>
      <c r="G16747" s="9">
        <v>0</v>
      </c>
      <c r="H16747" s="9">
        <v>0</v>
      </c>
      <c r="I16747" s="9">
        <v>0</v>
      </c>
      <c r="J16747" s="9">
        <v>0</v>
      </c>
      <c r="K16747" s="9">
        <v>0</v>
      </c>
      <c r="L16747" s="9">
        <v>0</v>
      </c>
      <c r="M16747" s="9">
        <v>0</v>
      </c>
      <c r="N16747" s="9">
        <v>0</v>
      </c>
      <c r="O16747" s="9">
        <v>0</v>
      </c>
      <c r="P16747" s="9">
        <v>0</v>
      </c>
      <c r="Q16747" s="9">
        <v>0</v>
      </c>
      <c r="R16747" s="9">
        <v>0</v>
      </c>
      <c r="S16747" s="9">
        <v>0</v>
      </c>
      <c r="T16747" s="9">
        <v>0</v>
      </c>
    </row>
    <row r="16748" spans="1:20" x14ac:dyDescent="0.35">
      <c r="A16748">
        <f t="shared" si="510"/>
        <v>16748</v>
      </c>
      <c r="B16748" s="3" t="s">
        <v>1039</v>
      </c>
      <c r="C16748" s="3" t="s">
        <v>77</v>
      </c>
      <c r="D16748" s="3" t="s">
        <v>21</v>
      </c>
      <c r="E16748">
        <v>2021</v>
      </c>
      <c r="F16748" s="3" t="str">
        <f t="shared" si="509"/>
        <v>RGGenBONFER2021</v>
      </c>
      <c r="G16748" s="9">
        <v>0</v>
      </c>
      <c r="H16748" s="9">
        <v>0</v>
      </c>
      <c r="I16748" s="9">
        <v>0</v>
      </c>
      <c r="J16748" s="9">
        <v>0</v>
      </c>
      <c r="K16748" s="9">
        <v>0</v>
      </c>
      <c r="L16748" s="9">
        <v>0</v>
      </c>
      <c r="M16748" s="9">
        <v>0</v>
      </c>
      <c r="N16748" s="9">
        <v>0</v>
      </c>
      <c r="O16748" s="9">
        <v>0</v>
      </c>
      <c r="P16748" s="9">
        <v>0</v>
      </c>
      <c r="Q16748" s="9">
        <v>0</v>
      </c>
      <c r="R16748" s="9">
        <v>0</v>
      </c>
      <c r="S16748" s="9">
        <v>0</v>
      </c>
      <c r="T16748" s="9">
        <v>0</v>
      </c>
    </row>
    <row r="16749" spans="1:20" x14ac:dyDescent="0.35">
      <c r="A16749">
        <f t="shared" si="510"/>
        <v>16749</v>
      </c>
      <c r="B16749" s="3" t="s">
        <v>1039</v>
      </c>
      <c r="C16749" s="3" t="s">
        <v>77</v>
      </c>
      <c r="D16749" s="3" t="s">
        <v>21</v>
      </c>
      <c r="E16749">
        <v>2022</v>
      </c>
      <c r="F16749" s="3" t="str">
        <f t="shared" si="509"/>
        <v>RGGenBONFER2022</v>
      </c>
      <c r="G16749" s="9">
        <v>0</v>
      </c>
      <c r="H16749" s="9">
        <v>0</v>
      </c>
      <c r="I16749" s="9">
        <v>0</v>
      </c>
      <c r="J16749" s="9">
        <v>0</v>
      </c>
      <c r="K16749" s="9">
        <v>0</v>
      </c>
      <c r="L16749" s="9">
        <v>0</v>
      </c>
      <c r="M16749" s="9">
        <v>0</v>
      </c>
      <c r="N16749" s="9">
        <v>0</v>
      </c>
      <c r="O16749" s="9">
        <v>0</v>
      </c>
      <c r="P16749" s="9">
        <v>0</v>
      </c>
      <c r="Q16749" s="9">
        <v>0</v>
      </c>
      <c r="R16749" s="9">
        <v>0</v>
      </c>
      <c r="S16749" s="9">
        <v>0</v>
      </c>
      <c r="T16749" s="9">
        <v>0</v>
      </c>
    </row>
    <row r="16750" spans="1:20" x14ac:dyDescent="0.35">
      <c r="A16750">
        <f t="shared" si="510"/>
        <v>16750</v>
      </c>
      <c r="B16750" s="3" t="s">
        <v>1039</v>
      </c>
      <c r="C16750" s="3" t="s">
        <v>77</v>
      </c>
      <c r="D16750" s="3" t="s">
        <v>21</v>
      </c>
      <c r="E16750">
        <v>2023</v>
      </c>
      <c r="F16750" s="3" t="str">
        <f t="shared" si="509"/>
        <v>RGGenBONFER2023</v>
      </c>
      <c r="G16750" s="9">
        <v>0</v>
      </c>
      <c r="H16750" s="9">
        <v>0</v>
      </c>
      <c r="I16750" s="9">
        <v>0</v>
      </c>
      <c r="J16750" s="9">
        <v>0</v>
      </c>
      <c r="K16750" s="9">
        <v>0</v>
      </c>
      <c r="L16750" s="9">
        <v>0</v>
      </c>
      <c r="M16750" s="9">
        <v>0</v>
      </c>
      <c r="N16750" s="9">
        <v>0</v>
      </c>
      <c r="O16750" s="9">
        <v>0</v>
      </c>
      <c r="P16750" s="9">
        <v>0</v>
      </c>
      <c r="Q16750" s="9">
        <v>0</v>
      </c>
      <c r="R16750" s="9">
        <v>0</v>
      </c>
      <c r="S16750" s="9">
        <v>0</v>
      </c>
      <c r="T16750" s="9">
        <v>0</v>
      </c>
    </row>
    <row r="16751" spans="1:20" x14ac:dyDescent="0.35">
      <c r="A16751">
        <f t="shared" si="510"/>
        <v>16751</v>
      </c>
      <c r="B16751" s="3" t="s">
        <v>1039</v>
      </c>
      <c r="C16751" s="3" t="s">
        <v>77</v>
      </c>
      <c r="D16751" s="3" t="s">
        <v>21</v>
      </c>
      <c r="E16751">
        <v>2024</v>
      </c>
      <c r="F16751" s="3" t="str">
        <f t="shared" si="509"/>
        <v>RGGenBONFER2024</v>
      </c>
      <c r="G16751" s="9">
        <v>0</v>
      </c>
      <c r="H16751" s="9">
        <v>0</v>
      </c>
      <c r="I16751" s="9">
        <v>0</v>
      </c>
      <c r="J16751" s="9">
        <v>0</v>
      </c>
      <c r="K16751" s="9">
        <v>0</v>
      </c>
      <c r="L16751" s="9">
        <v>0</v>
      </c>
      <c r="M16751" s="9">
        <v>0</v>
      </c>
      <c r="N16751" s="9">
        <v>0</v>
      </c>
      <c r="O16751" s="9">
        <v>0</v>
      </c>
      <c r="P16751" s="9">
        <v>0</v>
      </c>
      <c r="Q16751" s="9">
        <v>0</v>
      </c>
      <c r="R16751" s="9">
        <v>0</v>
      </c>
      <c r="S16751" s="9">
        <v>0</v>
      </c>
      <c r="T16751" s="9">
        <v>0</v>
      </c>
    </row>
    <row r="16752" spans="1:20" x14ac:dyDescent="0.35">
      <c r="A16752">
        <f t="shared" si="510"/>
        <v>16752</v>
      </c>
      <c r="B16752" s="3" t="s">
        <v>1039</v>
      </c>
      <c r="C16752" s="3" t="s">
        <v>77</v>
      </c>
      <c r="D16752" s="3" t="s">
        <v>21</v>
      </c>
      <c r="E16752">
        <v>2025</v>
      </c>
      <c r="F16752" s="3" t="str">
        <f t="shared" si="509"/>
        <v>RGGenBONFER2025</v>
      </c>
      <c r="G16752" s="9">
        <v>0</v>
      </c>
      <c r="H16752" s="9">
        <v>0</v>
      </c>
      <c r="I16752" s="9">
        <v>0</v>
      </c>
      <c r="J16752" s="9">
        <v>0</v>
      </c>
      <c r="K16752" s="9">
        <v>0</v>
      </c>
      <c r="L16752" s="9">
        <v>0</v>
      </c>
      <c r="M16752" s="9">
        <v>0</v>
      </c>
      <c r="N16752" s="9">
        <v>0</v>
      </c>
      <c r="O16752" s="9">
        <v>0</v>
      </c>
      <c r="P16752" s="9">
        <v>0</v>
      </c>
      <c r="Q16752" s="9">
        <v>0</v>
      </c>
      <c r="R16752" s="9">
        <v>0</v>
      </c>
      <c r="S16752" s="9">
        <v>0</v>
      </c>
      <c r="T16752" s="9">
        <v>0</v>
      </c>
    </row>
    <row r="16753" spans="1:20" x14ac:dyDescent="0.35">
      <c r="A16753">
        <f t="shared" si="510"/>
        <v>16753</v>
      </c>
      <c r="B16753" s="3" t="s">
        <v>1039</v>
      </c>
      <c r="C16753" s="3" t="s">
        <v>77</v>
      </c>
      <c r="D16753" s="3" t="s">
        <v>21</v>
      </c>
      <c r="E16753">
        <v>2026</v>
      </c>
      <c r="F16753" s="3" t="str">
        <f t="shared" si="509"/>
        <v>RGGenBONFER2026</v>
      </c>
      <c r="G16753" s="9">
        <v>0</v>
      </c>
      <c r="H16753" s="9">
        <v>0</v>
      </c>
      <c r="I16753" s="9">
        <v>0</v>
      </c>
      <c r="J16753" s="9">
        <v>0</v>
      </c>
      <c r="K16753" s="9">
        <v>0</v>
      </c>
      <c r="L16753" s="9">
        <v>0</v>
      </c>
      <c r="M16753" s="9">
        <v>0</v>
      </c>
      <c r="N16753" s="9">
        <v>0</v>
      </c>
      <c r="O16753" s="9">
        <v>0</v>
      </c>
      <c r="P16753" s="9">
        <v>0</v>
      </c>
      <c r="Q16753" s="9">
        <v>0</v>
      </c>
      <c r="R16753" s="9">
        <v>0</v>
      </c>
      <c r="S16753" s="9">
        <v>0</v>
      </c>
      <c r="T16753" s="9">
        <v>0</v>
      </c>
    </row>
    <row r="16754" spans="1:20" x14ac:dyDescent="0.35">
      <c r="A16754">
        <f t="shared" si="510"/>
        <v>16754</v>
      </c>
      <c r="B16754" s="3" t="s">
        <v>1039</v>
      </c>
      <c r="C16754" s="3" t="s">
        <v>77</v>
      </c>
      <c r="D16754" s="3" t="s">
        <v>21</v>
      </c>
      <c r="E16754">
        <v>2027</v>
      </c>
      <c r="F16754" s="3" t="str">
        <f t="shared" si="509"/>
        <v>RGGenBONFER2027</v>
      </c>
      <c r="G16754" s="9">
        <v>0</v>
      </c>
      <c r="H16754" s="9">
        <v>0</v>
      </c>
      <c r="I16754" s="9">
        <v>0</v>
      </c>
      <c r="J16754" s="9">
        <v>0</v>
      </c>
      <c r="K16754" s="9">
        <v>0</v>
      </c>
      <c r="L16754" s="9">
        <v>0</v>
      </c>
      <c r="M16754" s="9">
        <v>0</v>
      </c>
      <c r="N16754" s="9">
        <v>0</v>
      </c>
      <c r="O16754" s="9">
        <v>0</v>
      </c>
      <c r="P16754" s="9">
        <v>0</v>
      </c>
      <c r="Q16754" s="9">
        <v>0</v>
      </c>
      <c r="R16754" s="9">
        <v>0</v>
      </c>
      <c r="S16754" s="9">
        <v>0</v>
      </c>
      <c r="T16754" s="9">
        <v>0</v>
      </c>
    </row>
    <row r="16755" spans="1:20" x14ac:dyDescent="0.35">
      <c r="A16755">
        <f t="shared" si="510"/>
        <v>16755</v>
      </c>
      <c r="B16755" s="3" t="s">
        <v>1039</v>
      </c>
      <c r="C16755" s="3" t="s">
        <v>77</v>
      </c>
      <c r="D16755" s="3" t="s">
        <v>21</v>
      </c>
      <c r="E16755">
        <v>2028</v>
      </c>
      <c r="F16755" s="3" t="str">
        <f t="shared" si="509"/>
        <v>RGGenBONFER2028</v>
      </c>
      <c r="G16755" s="9">
        <v>0</v>
      </c>
      <c r="H16755" s="9">
        <v>0</v>
      </c>
      <c r="I16755" s="9">
        <v>0</v>
      </c>
      <c r="J16755" s="9">
        <v>0</v>
      </c>
      <c r="K16755" s="9">
        <v>0</v>
      </c>
      <c r="L16755" s="9">
        <v>0</v>
      </c>
      <c r="M16755" s="9">
        <v>0</v>
      </c>
      <c r="N16755" s="9">
        <v>0</v>
      </c>
      <c r="O16755" s="9">
        <v>0</v>
      </c>
      <c r="P16755" s="9">
        <v>0</v>
      </c>
      <c r="Q16755" s="9">
        <v>0</v>
      </c>
      <c r="R16755" s="9">
        <v>0</v>
      </c>
      <c r="S16755" s="9">
        <v>0</v>
      </c>
      <c r="T16755" s="9">
        <v>0</v>
      </c>
    </row>
    <row r="16756" spans="1:20" x14ac:dyDescent="0.35">
      <c r="A16756">
        <f t="shared" si="510"/>
        <v>16756</v>
      </c>
      <c r="B16756" s="3" t="s">
        <v>1039</v>
      </c>
      <c r="C16756" s="3" t="s">
        <v>77</v>
      </c>
      <c r="D16756" s="3" t="s">
        <v>21</v>
      </c>
      <c r="E16756">
        <v>2029</v>
      </c>
      <c r="F16756" s="3" t="str">
        <f t="shared" si="509"/>
        <v>RGGenBONFER2029</v>
      </c>
      <c r="G16756" s="9">
        <v>0</v>
      </c>
      <c r="H16756" s="9">
        <v>0</v>
      </c>
      <c r="I16756" s="9">
        <v>0</v>
      </c>
      <c r="J16756" s="9">
        <v>0</v>
      </c>
      <c r="K16756" s="9">
        <v>0</v>
      </c>
      <c r="L16756" s="9">
        <v>0</v>
      </c>
      <c r="M16756" s="9">
        <v>0</v>
      </c>
      <c r="N16756" s="9">
        <v>0</v>
      </c>
      <c r="O16756" s="9">
        <v>0</v>
      </c>
      <c r="P16756" s="9">
        <v>0</v>
      </c>
      <c r="Q16756" s="9">
        <v>0</v>
      </c>
      <c r="R16756" s="9">
        <v>0</v>
      </c>
      <c r="S16756" s="9">
        <v>0</v>
      </c>
      <c r="T16756" s="9">
        <v>0</v>
      </c>
    </row>
    <row r="16757" spans="1:20" x14ac:dyDescent="0.35">
      <c r="A16757">
        <f t="shared" si="510"/>
        <v>16757</v>
      </c>
      <c r="B16757" s="3" t="s">
        <v>1039</v>
      </c>
      <c r="C16757" s="3" t="s">
        <v>75</v>
      </c>
      <c r="D16757" s="3" t="s">
        <v>69</v>
      </c>
      <c r="E16757">
        <v>2020</v>
      </c>
      <c r="F16757" s="3" t="str">
        <f t="shared" ref="F16757:F16820" si="511">_xlfn.CONCAT(B16757,C16757,D16757,E16757)</f>
        <v>RGElevBONN2020</v>
      </c>
      <c r="G16757" s="9">
        <v>82.000002624000004</v>
      </c>
      <c r="H16757" s="9">
        <v>80.481957956000002</v>
      </c>
      <c r="I16757" s="9">
        <v>72.649280539999907</v>
      </c>
      <c r="J16757" s="9">
        <v>80.088913324000004</v>
      </c>
      <c r="K16757" s="9">
        <v>78.968506464000001</v>
      </c>
      <c r="L16757" s="9">
        <v>74.840225492000002</v>
      </c>
      <c r="M16757" s="9">
        <v>72.979333044000001</v>
      </c>
      <c r="N16757" s="9">
        <v>72.462928828000003</v>
      </c>
      <c r="O16757" s="9">
        <v>71.437666328000006</v>
      </c>
      <c r="P16757" s="9">
        <v>72.979333044000001</v>
      </c>
      <c r="Q16757" s="9">
        <v>71.658794943999993</v>
      </c>
      <c r="R16757" s="9">
        <v>72.918637504000003</v>
      </c>
      <c r="S16757" s="9">
        <v>71.437666328000006</v>
      </c>
      <c r="T16757" s="9">
        <v>71.437666328000006</v>
      </c>
    </row>
    <row r="16758" spans="1:20" x14ac:dyDescent="0.35">
      <c r="A16758">
        <f t="shared" si="510"/>
        <v>16758</v>
      </c>
      <c r="B16758" s="3" t="s">
        <v>1039</v>
      </c>
      <c r="C16758" s="3" t="s">
        <v>75</v>
      </c>
      <c r="D16758" s="3" t="s">
        <v>69</v>
      </c>
      <c r="E16758">
        <v>2021</v>
      </c>
      <c r="F16758" s="3" t="str">
        <f t="shared" si="511"/>
        <v>RGElevBONN2021</v>
      </c>
      <c r="G16758" s="9">
        <v>71.994424875999997</v>
      </c>
      <c r="H16758" s="9">
        <v>80.271656112000002</v>
      </c>
      <c r="I16758" s="9">
        <v>82.000002624000004</v>
      </c>
      <c r="J16758" s="9">
        <v>78.747377847999999</v>
      </c>
      <c r="K16758" s="9">
        <v>75.442259632000003</v>
      </c>
      <c r="L16758" s="9">
        <v>80.878283428000003</v>
      </c>
      <c r="M16758" s="9">
        <v>71.437666328000006</v>
      </c>
      <c r="N16758" s="9">
        <v>71.917653220000005</v>
      </c>
      <c r="O16758" s="9">
        <v>71.437666328000006</v>
      </c>
      <c r="P16758" s="9">
        <v>72.236878951999998</v>
      </c>
      <c r="Q16758" s="9">
        <v>71.437666328000006</v>
      </c>
      <c r="R16758" s="9">
        <v>71.437666328000006</v>
      </c>
      <c r="S16758" s="9">
        <v>72.623361904000006</v>
      </c>
      <c r="T16758" s="9">
        <v>74.342850147999997</v>
      </c>
    </row>
    <row r="16759" spans="1:20" x14ac:dyDescent="0.35">
      <c r="A16759">
        <f t="shared" si="510"/>
        <v>16759</v>
      </c>
      <c r="B16759" s="3" t="s">
        <v>1039</v>
      </c>
      <c r="C16759" s="3" t="s">
        <v>75</v>
      </c>
      <c r="D16759" s="3" t="s">
        <v>69</v>
      </c>
      <c r="E16759">
        <v>2022</v>
      </c>
      <c r="F16759" s="3" t="str">
        <f t="shared" si="511"/>
        <v>RGElevBONN2022</v>
      </c>
      <c r="G16759" s="9">
        <v>82.000002624000004</v>
      </c>
      <c r="H16759" s="9">
        <v>74.475396083999996</v>
      </c>
      <c r="I16759" s="9">
        <v>71.437666328000006</v>
      </c>
      <c r="J16759" s="9">
        <v>80.264110180000003</v>
      </c>
      <c r="K16759" s="9">
        <v>80.965553772000007</v>
      </c>
      <c r="L16759" s="9">
        <v>80.745081323999997</v>
      </c>
      <c r="M16759" s="9">
        <v>72.252955068000006</v>
      </c>
      <c r="N16759" s="9">
        <v>71.613847436</v>
      </c>
      <c r="O16759" s="9">
        <v>71.437666328000006</v>
      </c>
      <c r="P16759" s="9">
        <v>72.979333044000001</v>
      </c>
      <c r="Q16759" s="9">
        <v>72.979333044000001</v>
      </c>
      <c r="R16759" s="9">
        <v>71.437666328000006</v>
      </c>
      <c r="S16759" s="9">
        <v>72.979333044000001</v>
      </c>
      <c r="T16759" s="9">
        <v>74.038716280000003</v>
      </c>
    </row>
    <row r="16760" spans="1:20" x14ac:dyDescent="0.35">
      <c r="A16760">
        <f t="shared" si="510"/>
        <v>16760</v>
      </c>
      <c r="B16760" s="3" t="s">
        <v>1039</v>
      </c>
      <c r="C16760" s="3" t="s">
        <v>75</v>
      </c>
      <c r="D16760" s="3" t="s">
        <v>69</v>
      </c>
      <c r="E16760">
        <v>2023</v>
      </c>
      <c r="F16760" s="3" t="str">
        <f t="shared" si="511"/>
        <v>RGElevBONN2023</v>
      </c>
      <c r="G16760" s="9">
        <v>80.456695487999994</v>
      </c>
      <c r="H16760" s="9">
        <v>78.614503827999997</v>
      </c>
      <c r="I16760" s="9">
        <v>82.000002624000004</v>
      </c>
      <c r="J16760" s="9">
        <v>82.000002624000004</v>
      </c>
      <c r="K16760" s="9">
        <v>75.696852815999904</v>
      </c>
      <c r="L16760" s="9">
        <v>71.437666328000006</v>
      </c>
      <c r="M16760" s="9">
        <v>72.979333044000001</v>
      </c>
      <c r="N16760" s="9">
        <v>71.437666328000006</v>
      </c>
      <c r="O16760" s="9">
        <v>71.437666328000006</v>
      </c>
      <c r="P16760" s="9">
        <v>71.437666328000006</v>
      </c>
      <c r="Q16760" s="9">
        <v>72.115487871999903</v>
      </c>
      <c r="R16760" s="9">
        <v>71.437666328000006</v>
      </c>
      <c r="S16760" s="9">
        <v>72.979333044000001</v>
      </c>
      <c r="T16760" s="9">
        <v>75.937010303999998</v>
      </c>
    </row>
    <row r="16761" spans="1:20" x14ac:dyDescent="0.35">
      <c r="A16761">
        <f t="shared" si="510"/>
        <v>16761</v>
      </c>
      <c r="B16761" s="3" t="s">
        <v>1039</v>
      </c>
      <c r="C16761" s="3" t="s">
        <v>75</v>
      </c>
      <c r="D16761" s="3" t="s">
        <v>69</v>
      </c>
      <c r="E16761">
        <v>2024</v>
      </c>
      <c r="F16761" s="3" t="str">
        <f t="shared" si="511"/>
        <v>RGElevBONN2024</v>
      </c>
      <c r="G16761" s="9">
        <v>81.284779503999999</v>
      </c>
      <c r="H16761" s="9">
        <v>71.437666328000006</v>
      </c>
      <c r="I16761" s="9">
        <v>82.000002624000004</v>
      </c>
      <c r="J16761" s="9">
        <v>82.000002624000004</v>
      </c>
      <c r="K16761" s="9">
        <v>80.468834595999994</v>
      </c>
      <c r="L16761" s="9">
        <v>79.539700707999998</v>
      </c>
      <c r="M16761" s="9">
        <v>71.437666328000006</v>
      </c>
      <c r="N16761" s="9">
        <v>72.671590252000001</v>
      </c>
      <c r="O16761" s="9">
        <v>71.437666328000006</v>
      </c>
      <c r="P16761" s="9">
        <v>72.720146683999999</v>
      </c>
      <c r="Q16761" s="9">
        <v>72.105645351999996</v>
      </c>
      <c r="R16761" s="9">
        <v>71.437666328000006</v>
      </c>
      <c r="S16761" s="9">
        <v>71.904529859999997</v>
      </c>
      <c r="T16761" s="9">
        <v>71.437666328000006</v>
      </c>
    </row>
    <row r="16762" spans="1:20" x14ac:dyDescent="0.35">
      <c r="A16762">
        <f t="shared" si="510"/>
        <v>16762</v>
      </c>
      <c r="B16762" s="3" t="s">
        <v>1039</v>
      </c>
      <c r="C16762" s="3" t="s">
        <v>75</v>
      </c>
      <c r="D16762" s="3" t="s">
        <v>69</v>
      </c>
      <c r="E16762">
        <v>2025</v>
      </c>
      <c r="F16762" s="3" t="str">
        <f t="shared" si="511"/>
        <v>RGElevBONN2025</v>
      </c>
      <c r="G16762" s="9">
        <v>82.000002624000004</v>
      </c>
      <c r="H16762" s="9">
        <v>78.771656063999998</v>
      </c>
      <c r="I16762" s="9">
        <v>82.000002624000004</v>
      </c>
      <c r="J16762" s="9">
        <v>82.000002624000004</v>
      </c>
      <c r="K16762" s="9">
        <v>82.000002624000004</v>
      </c>
      <c r="L16762" s="9">
        <v>74.213585051999999</v>
      </c>
      <c r="M16762" s="9">
        <v>71.437666328000006</v>
      </c>
      <c r="N16762" s="9">
        <v>72.130251651999998</v>
      </c>
      <c r="O16762" s="9">
        <v>71.437666328000006</v>
      </c>
      <c r="P16762" s="9">
        <v>71.986222776000005</v>
      </c>
      <c r="Q16762" s="9">
        <v>71.437666328000006</v>
      </c>
      <c r="R16762" s="9">
        <v>72.183073175999994</v>
      </c>
      <c r="S16762" s="9">
        <v>72.661747731999995</v>
      </c>
      <c r="T16762" s="9">
        <v>74.087928880000007</v>
      </c>
    </row>
    <row r="16763" spans="1:20" x14ac:dyDescent="0.35">
      <c r="A16763">
        <f t="shared" si="510"/>
        <v>16763</v>
      </c>
      <c r="B16763" s="3" t="s">
        <v>1039</v>
      </c>
      <c r="C16763" s="3" t="s">
        <v>75</v>
      </c>
      <c r="D16763" s="3" t="s">
        <v>69</v>
      </c>
      <c r="E16763">
        <v>2026</v>
      </c>
      <c r="F16763" s="3" t="str">
        <f t="shared" si="511"/>
        <v>RGElevBONN2026</v>
      </c>
      <c r="G16763" s="9">
        <v>81.936026244000004</v>
      </c>
      <c r="H16763" s="9">
        <v>80.081695475999993</v>
      </c>
      <c r="I16763" s="9">
        <v>71.437666328000006</v>
      </c>
      <c r="J16763" s="9">
        <v>82.000002624000004</v>
      </c>
      <c r="K16763" s="9">
        <v>81.020015716000003</v>
      </c>
      <c r="L16763" s="9">
        <v>82.000002624000004</v>
      </c>
      <c r="M16763" s="9">
        <v>71.437666328000006</v>
      </c>
      <c r="N16763" s="9">
        <v>71.437666328000006</v>
      </c>
      <c r="O16763" s="9">
        <v>72.685041695999999</v>
      </c>
      <c r="P16763" s="9">
        <v>71.786419620000004</v>
      </c>
      <c r="Q16763" s="9">
        <v>71.437666328000006</v>
      </c>
      <c r="R16763" s="9">
        <v>71.437666328000006</v>
      </c>
      <c r="S16763" s="9">
        <v>72.283138796000003</v>
      </c>
      <c r="T16763" s="9">
        <v>71.437666328000006</v>
      </c>
    </row>
    <row r="16764" spans="1:20" x14ac:dyDescent="0.35">
      <c r="A16764">
        <f t="shared" si="510"/>
        <v>16764</v>
      </c>
      <c r="B16764" s="3" t="s">
        <v>1039</v>
      </c>
      <c r="C16764" s="3" t="s">
        <v>75</v>
      </c>
      <c r="D16764" s="3" t="s">
        <v>69</v>
      </c>
      <c r="E16764">
        <v>2027</v>
      </c>
      <c r="F16764" s="3" t="str">
        <f t="shared" si="511"/>
        <v>RGElevBONN2027</v>
      </c>
      <c r="G16764" s="9">
        <v>79.689963180000007</v>
      </c>
      <c r="H16764" s="9">
        <v>74.625330472000002</v>
      </c>
      <c r="I16764" s="9">
        <v>79.922246651999998</v>
      </c>
      <c r="J16764" s="9">
        <v>82.000002624000004</v>
      </c>
      <c r="K16764" s="9">
        <v>75.619424992000006</v>
      </c>
      <c r="L16764" s="9">
        <v>82.000002624000004</v>
      </c>
      <c r="M16764" s="9">
        <v>71.437666328000006</v>
      </c>
      <c r="N16764" s="9">
        <v>72.775920963999994</v>
      </c>
      <c r="O16764" s="9">
        <v>71.437666328000006</v>
      </c>
      <c r="P16764" s="9">
        <v>72.979333044000001</v>
      </c>
      <c r="Q16764" s="9">
        <v>71.437666328000006</v>
      </c>
      <c r="R16764" s="9">
        <v>71.437666328000006</v>
      </c>
      <c r="S16764" s="9">
        <v>72.979333044000001</v>
      </c>
      <c r="T16764" s="9">
        <v>79.062338487999995</v>
      </c>
    </row>
    <row r="16765" spans="1:20" x14ac:dyDescent="0.35">
      <c r="A16765">
        <f t="shared" si="510"/>
        <v>16765</v>
      </c>
      <c r="B16765" s="3" t="s">
        <v>1039</v>
      </c>
      <c r="C16765" s="3" t="s">
        <v>75</v>
      </c>
      <c r="D16765" s="3" t="s">
        <v>69</v>
      </c>
      <c r="E16765">
        <v>2028</v>
      </c>
      <c r="F16765" s="3" t="str">
        <f t="shared" si="511"/>
        <v>RGElevBONN2028</v>
      </c>
      <c r="G16765" s="9">
        <v>71.437666328000006</v>
      </c>
      <c r="H16765" s="9">
        <v>71.437666328000006</v>
      </c>
      <c r="I16765" s="9">
        <v>71.437666328000006</v>
      </c>
      <c r="J16765" s="9">
        <v>82.000002624000004</v>
      </c>
      <c r="K16765" s="9">
        <v>71.886485239999999</v>
      </c>
      <c r="L16765" s="9">
        <v>82.000002624000004</v>
      </c>
      <c r="M16765" s="9">
        <v>71.437666328000006</v>
      </c>
      <c r="N16765" s="9">
        <v>71.437666328000006</v>
      </c>
      <c r="O16765" s="9">
        <v>71.437666328000006</v>
      </c>
      <c r="P16765" s="9">
        <v>71.437666328000006</v>
      </c>
      <c r="Q16765" s="9">
        <v>72.775920963999994</v>
      </c>
      <c r="R16765" s="9">
        <v>72.979333044000001</v>
      </c>
      <c r="S16765" s="9">
        <v>72.413060060000007</v>
      </c>
      <c r="T16765" s="9">
        <v>71.437666328000006</v>
      </c>
    </row>
    <row r="16766" spans="1:20" x14ac:dyDescent="0.35">
      <c r="A16766">
        <f t="shared" si="510"/>
        <v>16766</v>
      </c>
      <c r="B16766" s="3" t="s">
        <v>1039</v>
      </c>
      <c r="C16766" s="3" t="s">
        <v>75</v>
      </c>
      <c r="D16766" s="3" t="s">
        <v>69</v>
      </c>
      <c r="E16766">
        <v>2029</v>
      </c>
      <c r="F16766" s="3" t="str">
        <f t="shared" si="511"/>
        <v>RGElevBONN2029</v>
      </c>
      <c r="G16766" s="9">
        <v>71.437666328000006</v>
      </c>
      <c r="H16766" s="9">
        <v>71.437666328000006</v>
      </c>
      <c r="I16766" s="9">
        <v>71.437666328000006</v>
      </c>
      <c r="J16766" s="9">
        <v>79.841537987999999</v>
      </c>
      <c r="K16766" s="9">
        <v>79.933729592000006</v>
      </c>
      <c r="L16766" s="9">
        <v>82.000002624000004</v>
      </c>
      <c r="M16766" s="9">
        <v>72.979333044000001</v>
      </c>
      <c r="N16766" s="9">
        <v>72.979333044000001</v>
      </c>
      <c r="O16766" s="9">
        <v>71.557745072000003</v>
      </c>
      <c r="P16766" s="9">
        <v>71.437666328000006</v>
      </c>
      <c r="Q16766" s="9">
        <v>71.437666328000006</v>
      </c>
      <c r="R16766" s="9">
        <v>72.054464248000002</v>
      </c>
      <c r="S16766" s="9">
        <v>72.979333044000001</v>
      </c>
      <c r="T16766" s="9">
        <v>71.437666328000006</v>
      </c>
    </row>
    <row r="16767" spans="1:20" x14ac:dyDescent="0.35">
      <c r="A16767">
        <f t="shared" si="510"/>
        <v>16767</v>
      </c>
      <c r="B16767" s="3" t="s">
        <v>1039</v>
      </c>
      <c r="C16767" s="3" t="s">
        <v>86</v>
      </c>
      <c r="D16767" s="3" t="s">
        <v>69</v>
      </c>
      <c r="E16767">
        <v>2020</v>
      </c>
      <c r="F16767" s="3" t="str">
        <f t="shared" si="511"/>
        <v>RGQOutBONN2020</v>
      </c>
      <c r="G16767" s="9">
        <v>83.682325459758005</v>
      </c>
      <c r="H16767" s="9">
        <v>159.351076969583</v>
      </c>
      <c r="I16767" s="9">
        <v>161.80738128634701</v>
      </c>
      <c r="J16767" s="9">
        <v>184.57917598288901</v>
      </c>
      <c r="K16767" s="9">
        <v>185.15604007958299</v>
      </c>
      <c r="L16767" s="9">
        <v>173.454559052842</v>
      </c>
      <c r="M16767" s="9">
        <v>195.530077867833</v>
      </c>
      <c r="N16767" s="9">
        <v>197.768263795763</v>
      </c>
      <c r="O16767" s="9">
        <v>279.22819643292303</v>
      </c>
      <c r="P16767" s="9">
        <v>246.83803555677699</v>
      </c>
      <c r="Q16767" s="9">
        <v>169.01614004394401</v>
      </c>
      <c r="R16767" s="9">
        <v>127.95292375318</v>
      </c>
      <c r="S16767" s="9">
        <v>117.90232451912701</v>
      </c>
      <c r="T16767" s="9">
        <v>104.800343586604</v>
      </c>
    </row>
    <row r="16768" spans="1:20" x14ac:dyDescent="0.35">
      <c r="A16768">
        <f t="shared" si="510"/>
        <v>16768</v>
      </c>
      <c r="B16768" s="3" t="s">
        <v>1039</v>
      </c>
      <c r="C16768" s="3" t="s">
        <v>86</v>
      </c>
      <c r="D16768" s="3" t="s">
        <v>69</v>
      </c>
      <c r="E16768">
        <v>2021</v>
      </c>
      <c r="F16768" s="3" t="str">
        <f t="shared" si="511"/>
        <v>RGQOutBONN2021</v>
      </c>
      <c r="G16768" s="9">
        <v>90.423979465241899</v>
      </c>
      <c r="H16768" s="9">
        <v>116.96802285354801</v>
      </c>
      <c r="I16768" s="9">
        <v>129.22652141170099</v>
      </c>
      <c r="J16768" s="9">
        <v>149.11085927101001</v>
      </c>
      <c r="K16768" s="9">
        <v>128.01836196330001</v>
      </c>
      <c r="L16768" s="9">
        <v>116.692945051525</v>
      </c>
      <c r="M16768" s="9">
        <v>112.31637867974899</v>
      </c>
      <c r="N16768" s="9">
        <v>120.74456593791599</v>
      </c>
      <c r="O16768" s="9">
        <v>153.66098077359501</v>
      </c>
      <c r="P16768" s="9">
        <v>257.81844012118</v>
      </c>
      <c r="Q16768" s="9">
        <v>198.525349439704</v>
      </c>
      <c r="R16768" s="9">
        <v>157.15335526294399</v>
      </c>
      <c r="S16768" s="9">
        <v>123.00308195109299</v>
      </c>
      <c r="T16768" s="9">
        <v>97.555617010979091</v>
      </c>
    </row>
    <row r="16769" spans="1:20" x14ac:dyDescent="0.35">
      <c r="A16769">
        <f t="shared" si="510"/>
        <v>16769</v>
      </c>
      <c r="B16769" s="3" t="s">
        <v>1039</v>
      </c>
      <c r="C16769" s="3" t="s">
        <v>86</v>
      </c>
      <c r="D16769" s="3" t="s">
        <v>69</v>
      </c>
      <c r="E16769">
        <v>2022</v>
      </c>
      <c r="F16769" s="3" t="str">
        <f t="shared" si="511"/>
        <v>RGQOutBONN2022</v>
      </c>
      <c r="G16769" s="9">
        <v>69.789434140496596</v>
      </c>
      <c r="H16769" s="9">
        <v>140.691323094534</v>
      </c>
      <c r="I16769" s="9">
        <v>145.55221654015901</v>
      </c>
      <c r="J16769" s="9">
        <v>126.204473723614</v>
      </c>
      <c r="K16769" s="9">
        <v>137.47233639380201</v>
      </c>
      <c r="L16769" s="9">
        <v>108.58512727591101</v>
      </c>
      <c r="M16769" s="9">
        <v>155.14094234819399</v>
      </c>
      <c r="N16769" s="9">
        <v>152.01069893168</v>
      </c>
      <c r="O16769" s="9">
        <v>180.51531289542999</v>
      </c>
      <c r="P16769" s="9">
        <v>473.09456396173607</v>
      </c>
      <c r="Q16769" s="9">
        <v>286.94342931032202</v>
      </c>
      <c r="R16769" s="9">
        <v>210.80383086719399</v>
      </c>
      <c r="S16769" s="9">
        <v>150.124992938411</v>
      </c>
      <c r="T16769" s="9">
        <v>117.826997838715</v>
      </c>
    </row>
    <row r="16770" spans="1:20" x14ac:dyDescent="0.35">
      <c r="A16770">
        <f t="shared" si="510"/>
        <v>16770</v>
      </c>
      <c r="B16770" s="3" t="s">
        <v>1039</v>
      </c>
      <c r="C16770" s="3" t="s">
        <v>86</v>
      </c>
      <c r="D16770" s="3" t="s">
        <v>69</v>
      </c>
      <c r="E16770">
        <v>2023</v>
      </c>
      <c r="F16770" s="3" t="str">
        <f t="shared" si="511"/>
        <v>RGQOutBONN2023</v>
      </c>
      <c r="G16770" s="9">
        <v>86.056027077002597</v>
      </c>
      <c r="H16770" s="9">
        <v>140.167900742965</v>
      </c>
      <c r="I16770" s="9">
        <v>210.008995377416</v>
      </c>
      <c r="J16770" s="9">
        <v>207.67482561799699</v>
      </c>
      <c r="K16770" s="9">
        <v>181.26044242958301</v>
      </c>
      <c r="L16770" s="9">
        <v>270.34820246926699</v>
      </c>
      <c r="M16770" s="9">
        <v>301.58881433780499</v>
      </c>
      <c r="N16770" s="9">
        <v>294.595076470138</v>
      </c>
      <c r="O16770" s="9">
        <v>398.50535496229799</v>
      </c>
      <c r="P16770" s="9">
        <v>460.00781329124999</v>
      </c>
      <c r="Q16770" s="9">
        <v>348.89973105194798</v>
      </c>
      <c r="R16770" s="9">
        <v>220.64565707304101</v>
      </c>
      <c r="S16770" s="9">
        <v>168.32488268832</v>
      </c>
      <c r="T16770" s="9">
        <v>119.48142004793699</v>
      </c>
    </row>
    <row r="16771" spans="1:20" x14ac:dyDescent="0.35">
      <c r="A16771">
        <f t="shared" ref="A16771:A16834" si="512">A16770+1</f>
        <v>16771</v>
      </c>
      <c r="B16771" s="3" t="s">
        <v>1039</v>
      </c>
      <c r="C16771" s="3" t="s">
        <v>86</v>
      </c>
      <c r="D16771" s="3" t="s">
        <v>69</v>
      </c>
      <c r="E16771">
        <v>2024</v>
      </c>
      <c r="F16771" s="3" t="str">
        <f t="shared" si="511"/>
        <v>RGQOutBONN2024</v>
      </c>
      <c r="G16771" s="9">
        <v>128.43808535908599</v>
      </c>
      <c r="H16771" s="9">
        <v>177.47984529532599</v>
      </c>
      <c r="I16771" s="9">
        <v>170.45149970863099</v>
      </c>
      <c r="J16771" s="9">
        <v>182.55636504579999</v>
      </c>
      <c r="K16771" s="9">
        <v>199.04319480223899</v>
      </c>
      <c r="L16771" s="9">
        <v>164.11665380621599</v>
      </c>
      <c r="M16771" s="9">
        <v>191.948440279458</v>
      </c>
      <c r="N16771" s="9">
        <v>208.952433850125</v>
      </c>
      <c r="O16771" s="9">
        <v>237.788603795759</v>
      </c>
      <c r="P16771" s="9">
        <v>320.84167593722202</v>
      </c>
      <c r="Q16771" s="9">
        <v>158.53088448072501</v>
      </c>
      <c r="R16771" s="9">
        <v>117.686625765722</v>
      </c>
      <c r="S16771" s="9">
        <v>105.560125818164</v>
      </c>
      <c r="T16771" s="9">
        <v>96.185317582841606</v>
      </c>
    </row>
    <row r="16772" spans="1:20" x14ac:dyDescent="0.35">
      <c r="A16772">
        <f t="shared" si="512"/>
        <v>16772</v>
      </c>
      <c r="B16772" s="3" t="s">
        <v>1039</v>
      </c>
      <c r="C16772" s="3" t="s">
        <v>86</v>
      </c>
      <c r="D16772" s="3" t="s">
        <v>69</v>
      </c>
      <c r="E16772">
        <v>2025</v>
      </c>
      <c r="F16772" s="3" t="str">
        <f t="shared" si="511"/>
        <v>RGQOutBONN2025</v>
      </c>
      <c r="G16772" s="9">
        <v>96.319291411028203</v>
      </c>
      <c r="H16772" s="9">
        <v>142.673395470375</v>
      </c>
      <c r="I16772" s="9">
        <v>146.893540569951</v>
      </c>
      <c r="J16772" s="9">
        <v>233.294139055946</v>
      </c>
      <c r="K16772" s="9">
        <v>212.58390538093701</v>
      </c>
      <c r="L16772" s="9">
        <v>243.54693844475801</v>
      </c>
      <c r="M16772" s="9">
        <v>206.68374076515201</v>
      </c>
      <c r="N16772" s="9">
        <v>243.699933179402</v>
      </c>
      <c r="O16772" s="9">
        <v>274.74596617614202</v>
      </c>
      <c r="P16772" s="9">
        <v>276.67104043152699</v>
      </c>
      <c r="Q16772" s="9">
        <v>202.854786501001</v>
      </c>
      <c r="R16772" s="9">
        <v>149.23940688679099</v>
      </c>
      <c r="S16772" s="9">
        <v>137.33992280130201</v>
      </c>
      <c r="T16772" s="9">
        <v>111.78890569767999</v>
      </c>
    </row>
    <row r="16773" spans="1:20" x14ac:dyDescent="0.35">
      <c r="A16773">
        <f t="shared" si="512"/>
        <v>16773</v>
      </c>
      <c r="B16773" s="3" t="s">
        <v>1039</v>
      </c>
      <c r="C16773" s="3" t="s">
        <v>86</v>
      </c>
      <c r="D16773" s="3" t="s">
        <v>69</v>
      </c>
      <c r="E16773">
        <v>2026</v>
      </c>
      <c r="F16773" s="3" t="str">
        <f t="shared" si="511"/>
        <v>RGQOutBONN2026</v>
      </c>
      <c r="G16773" s="9">
        <v>100.23199164560999</v>
      </c>
      <c r="H16773" s="9">
        <v>160.01007914864499</v>
      </c>
      <c r="I16773" s="9">
        <v>170.11912105970799</v>
      </c>
      <c r="J16773" s="9">
        <v>183.394402417756</v>
      </c>
      <c r="K16773" s="9">
        <v>185.644032314062</v>
      </c>
      <c r="L16773" s="9">
        <v>170.54637160336</v>
      </c>
      <c r="M16773" s="9">
        <v>174.9357377355</v>
      </c>
      <c r="N16773" s="9">
        <v>177.80776159970799</v>
      </c>
      <c r="O16773" s="9">
        <v>174.28803695926001</v>
      </c>
      <c r="P16773" s="9">
        <v>292.37520985511799</v>
      </c>
      <c r="Q16773" s="9">
        <v>229.59256839542999</v>
      </c>
      <c r="R16773" s="9">
        <v>159.52892370197199</v>
      </c>
      <c r="S16773" s="9">
        <v>143.16835500488199</v>
      </c>
      <c r="T16773" s="9">
        <v>107.609040053277</v>
      </c>
    </row>
    <row r="16774" spans="1:20" x14ac:dyDescent="0.35">
      <c r="A16774">
        <f t="shared" si="512"/>
        <v>16774</v>
      </c>
      <c r="B16774" s="3" t="s">
        <v>1039</v>
      </c>
      <c r="C16774" s="3" t="s">
        <v>86</v>
      </c>
      <c r="D16774" s="3" t="s">
        <v>69</v>
      </c>
      <c r="E16774">
        <v>2027</v>
      </c>
      <c r="F16774" s="3" t="str">
        <f t="shared" si="511"/>
        <v>RGQOutBONN2027</v>
      </c>
      <c r="G16774" s="9">
        <v>96.993202458137006</v>
      </c>
      <c r="H16774" s="9">
        <v>139.01403545283301</v>
      </c>
      <c r="I16774" s="9">
        <v>161.66013284331899</v>
      </c>
      <c r="J16774" s="9">
        <v>199.651747566155</v>
      </c>
      <c r="K16774" s="9">
        <v>224.51834340208299</v>
      </c>
      <c r="L16774" s="9">
        <v>190.54099105764701</v>
      </c>
      <c r="M16774" s="9">
        <v>241.944534986875</v>
      </c>
      <c r="N16774" s="9">
        <v>235.01139726681899</v>
      </c>
      <c r="O16774" s="9">
        <v>282.04342440726401</v>
      </c>
      <c r="P16774" s="9">
        <v>464.801153065763</v>
      </c>
      <c r="Q16774" s="9">
        <v>302.10139669316499</v>
      </c>
      <c r="R16774" s="9">
        <v>196.40155603065199</v>
      </c>
      <c r="S16774" s="9">
        <v>138.767697215364</v>
      </c>
      <c r="T16774" s="9">
        <v>127.23524879167999</v>
      </c>
    </row>
    <row r="16775" spans="1:20" x14ac:dyDescent="0.35">
      <c r="A16775">
        <f t="shared" si="512"/>
        <v>16775</v>
      </c>
      <c r="B16775" s="3" t="s">
        <v>1039</v>
      </c>
      <c r="C16775" s="3" t="s">
        <v>86</v>
      </c>
      <c r="D16775" s="3" t="s">
        <v>69</v>
      </c>
      <c r="E16775">
        <v>2028</v>
      </c>
      <c r="F16775" s="3" t="str">
        <f t="shared" si="511"/>
        <v>RGQOutBONN2028</v>
      </c>
      <c r="G16775" s="9">
        <v>79.919068346725098</v>
      </c>
      <c r="H16775" s="9">
        <v>164.982715728687</v>
      </c>
      <c r="I16775" s="9">
        <v>172.88459888223599</v>
      </c>
      <c r="J16775" s="9">
        <v>167.31341411853899</v>
      </c>
      <c r="K16775" s="9">
        <v>207.03850081734299</v>
      </c>
      <c r="L16775" s="9">
        <v>207.427399044852</v>
      </c>
      <c r="M16775" s="9">
        <v>173.919986418402</v>
      </c>
      <c r="N16775" s="9">
        <v>207.776699991486</v>
      </c>
      <c r="O16775" s="9">
        <v>279.40563028992602</v>
      </c>
      <c r="P16775" s="9">
        <v>440.31831222506901</v>
      </c>
      <c r="Q16775" s="9">
        <v>399.88849684112898</v>
      </c>
      <c r="R16775" s="9">
        <v>242.01371756236102</v>
      </c>
      <c r="S16775" s="9">
        <v>217.710521735546</v>
      </c>
      <c r="T16775" s="9">
        <v>135.089405047041</v>
      </c>
    </row>
    <row r="16776" spans="1:20" x14ac:dyDescent="0.35">
      <c r="A16776">
        <f t="shared" si="512"/>
        <v>16776</v>
      </c>
      <c r="B16776" s="3" t="s">
        <v>1039</v>
      </c>
      <c r="C16776" s="3" t="s">
        <v>86</v>
      </c>
      <c r="D16776" s="3" t="s">
        <v>69</v>
      </c>
      <c r="E16776">
        <v>2029</v>
      </c>
      <c r="F16776" s="3" t="str">
        <f t="shared" si="511"/>
        <v>RGQOutBONN2029</v>
      </c>
      <c r="G16776" s="9">
        <v>124.93352899529501</v>
      </c>
      <c r="H16776" s="9">
        <v>118.816262660569</v>
      </c>
      <c r="I16776" s="9">
        <v>169.95372389484001</v>
      </c>
      <c r="J16776" s="9">
        <v>160.103151603307</v>
      </c>
      <c r="K16776" s="9">
        <v>182.331836624739</v>
      </c>
      <c r="L16776" s="9">
        <v>174.363317954254</v>
      </c>
      <c r="M16776" s="9">
        <v>213.45162871141599</v>
      </c>
      <c r="N16776" s="9">
        <v>197.76371659712396</v>
      </c>
      <c r="O16776" s="9">
        <v>239.74824738567801</v>
      </c>
      <c r="P16776" s="9">
        <v>381.37862720868702</v>
      </c>
      <c r="Q16776" s="9">
        <v>228.484702384825</v>
      </c>
      <c r="R16776" s="9">
        <v>132.92931755493001</v>
      </c>
      <c r="S16776" s="9">
        <v>122.55172102805901</v>
      </c>
      <c r="T16776" s="9">
        <v>104.491100628006</v>
      </c>
    </row>
    <row r="16777" spans="1:20" x14ac:dyDescent="0.35">
      <c r="A16777">
        <f t="shared" si="512"/>
        <v>16777</v>
      </c>
      <c r="B16777" s="3" t="s">
        <v>1039</v>
      </c>
      <c r="C16777" s="3" t="s">
        <v>95</v>
      </c>
      <c r="D16777" s="3" t="s">
        <v>69</v>
      </c>
      <c r="E16777">
        <v>2020</v>
      </c>
      <c r="F16777" s="3" t="str">
        <f t="shared" si="511"/>
        <v>RGSpillBONN2020</v>
      </c>
      <c r="G16777" s="9">
        <v>6.6408069915456904</v>
      </c>
      <c r="H16777" s="9">
        <v>19.064938124166598</v>
      </c>
      <c r="I16777" s="9">
        <v>8.7919026232916604</v>
      </c>
      <c r="J16777" s="9">
        <v>14.600506295120899</v>
      </c>
      <c r="K16777" s="9">
        <v>17.236215278020801</v>
      </c>
      <c r="L16777" s="9">
        <v>40.691623595282202</v>
      </c>
      <c r="M16777" s="9">
        <v>128.406185598055</v>
      </c>
      <c r="N16777" s="9">
        <v>129.57895849013801</v>
      </c>
      <c r="O16777" s="9">
        <v>144.57069628514699</v>
      </c>
      <c r="P16777" s="9">
        <v>119.97547684888799</v>
      </c>
      <c r="Q16777" s="9">
        <v>95.992613563508002</v>
      </c>
      <c r="R16777" s="9">
        <v>91.1746621294444</v>
      </c>
      <c r="S16777" s="9">
        <v>49.970888699739497</v>
      </c>
      <c r="T16777" s="9">
        <v>7.8535290707708301</v>
      </c>
    </row>
    <row r="16778" spans="1:20" x14ac:dyDescent="0.35">
      <c r="A16778">
        <f t="shared" si="512"/>
        <v>16778</v>
      </c>
      <c r="B16778" s="3" t="s">
        <v>1039</v>
      </c>
      <c r="C16778" s="3" t="s">
        <v>95</v>
      </c>
      <c r="D16778" s="3" t="s">
        <v>69</v>
      </c>
      <c r="E16778">
        <v>2021</v>
      </c>
      <c r="F16778" s="3" t="str">
        <f t="shared" si="511"/>
        <v>RGSpillBONN2021</v>
      </c>
      <c r="G16778" s="9">
        <v>7.0887634791599403</v>
      </c>
      <c r="H16778" s="9">
        <v>7.2131738493402704</v>
      </c>
      <c r="I16778" s="9">
        <v>6.3811014387847198</v>
      </c>
      <c r="J16778" s="9">
        <v>6.09828784170967</v>
      </c>
      <c r="K16778" s="9">
        <v>4.0521526731958302</v>
      </c>
      <c r="L16778" s="9">
        <v>36.382279962056401</v>
      </c>
      <c r="M16778" s="9">
        <v>78.187676432055497</v>
      </c>
      <c r="N16778" s="9">
        <v>88.764367862333302</v>
      </c>
      <c r="O16778" s="9">
        <v>104.986618254818</v>
      </c>
      <c r="P16778" s="9">
        <v>124.00832085104101</v>
      </c>
      <c r="Q16778" s="9">
        <v>96.656754858266098</v>
      </c>
      <c r="R16778" s="9">
        <v>94.496183063333305</v>
      </c>
      <c r="S16778" s="9">
        <v>50.039322548176997</v>
      </c>
      <c r="T16778" s="9">
        <v>8.0622516586111104</v>
      </c>
    </row>
    <row r="16779" spans="1:20" x14ac:dyDescent="0.35">
      <c r="A16779">
        <f t="shared" si="512"/>
        <v>16779</v>
      </c>
      <c r="B16779" s="3" t="s">
        <v>1039</v>
      </c>
      <c r="C16779" s="3" t="s">
        <v>95</v>
      </c>
      <c r="D16779" s="3" t="s">
        <v>69</v>
      </c>
      <c r="E16779">
        <v>2022</v>
      </c>
      <c r="F16779" s="3" t="str">
        <f t="shared" si="511"/>
        <v>RGSpillBONN2022</v>
      </c>
      <c r="G16779" s="9">
        <v>6.2869534113702903</v>
      </c>
      <c r="H16779" s="9">
        <v>8.9176987243263799</v>
      </c>
      <c r="I16779" s="9">
        <v>6.6985639636319396</v>
      </c>
      <c r="J16779" s="9">
        <v>5.2548407955900496</v>
      </c>
      <c r="K16779" s="9">
        <v>5.4119797113541601</v>
      </c>
      <c r="L16779" s="9">
        <v>34.394844743983199</v>
      </c>
      <c r="M16779" s="9">
        <v>120.88306656115201</v>
      </c>
      <c r="N16779" s="9">
        <v>118.567308390902</v>
      </c>
      <c r="O16779" s="9">
        <v>122.74113169260001</v>
      </c>
      <c r="P16779" s="9">
        <v>316.25984554548597</v>
      </c>
      <c r="Q16779" s="9">
        <v>151.41261156921999</v>
      </c>
      <c r="R16779" s="9">
        <v>97.911821415138803</v>
      </c>
      <c r="S16779" s="9">
        <v>54.5631584139322</v>
      </c>
      <c r="T16779" s="9">
        <v>10.3208590248263</v>
      </c>
    </row>
    <row r="16780" spans="1:20" x14ac:dyDescent="0.35">
      <c r="A16780">
        <f t="shared" si="512"/>
        <v>16780</v>
      </c>
      <c r="B16780" s="3" t="s">
        <v>1039</v>
      </c>
      <c r="C16780" s="3" t="s">
        <v>95</v>
      </c>
      <c r="D16780" s="3" t="s">
        <v>69</v>
      </c>
      <c r="E16780">
        <v>2023</v>
      </c>
      <c r="F16780" s="3" t="str">
        <f t="shared" si="511"/>
        <v>RGSpillBONN2023</v>
      </c>
      <c r="G16780" s="9">
        <v>6.47208668359543</v>
      </c>
      <c r="H16780" s="9">
        <v>10.602298189631899</v>
      </c>
      <c r="I16780" s="9">
        <v>43.8561164860972</v>
      </c>
      <c r="J16780" s="9">
        <v>36.161360334260699</v>
      </c>
      <c r="K16780" s="9">
        <v>15.3575728926041</v>
      </c>
      <c r="L16780" s="9">
        <v>99.2930314273991</v>
      </c>
      <c r="M16780" s="9">
        <v>155.10120512541599</v>
      </c>
      <c r="N16780" s="9">
        <v>151.52361905041599</v>
      </c>
      <c r="O16780" s="9">
        <v>250.79435916565799</v>
      </c>
      <c r="P16780" s="9">
        <v>303.13965304145802</v>
      </c>
      <c r="Q16780" s="9">
        <v>199.62157754395099</v>
      </c>
      <c r="R16780" s="9">
        <v>100.674468740416</v>
      </c>
      <c r="S16780" s="9">
        <v>52.897339747656197</v>
      </c>
      <c r="T16780" s="9">
        <v>10.064996258284697</v>
      </c>
    </row>
    <row r="16781" spans="1:20" x14ac:dyDescent="0.35">
      <c r="A16781">
        <f t="shared" si="512"/>
        <v>16781</v>
      </c>
      <c r="B16781" s="3" t="s">
        <v>1039</v>
      </c>
      <c r="C16781" s="3" t="s">
        <v>95</v>
      </c>
      <c r="D16781" s="3" t="s">
        <v>69</v>
      </c>
      <c r="E16781">
        <v>2024</v>
      </c>
      <c r="F16781" s="3" t="str">
        <f t="shared" si="511"/>
        <v>RGSpillBONN2024</v>
      </c>
      <c r="G16781" s="9">
        <v>12.289015467956901</v>
      </c>
      <c r="H16781" s="9">
        <v>25.8116515397708</v>
      </c>
      <c r="I16781" s="9">
        <v>12.9633110609236</v>
      </c>
      <c r="J16781" s="9">
        <v>12.167144243112199</v>
      </c>
      <c r="K16781" s="9">
        <v>30.240719923593701</v>
      </c>
      <c r="L16781" s="9">
        <v>40.450263322715003</v>
      </c>
      <c r="M16781" s="9">
        <v>128.86938989069401</v>
      </c>
      <c r="N16781" s="9">
        <v>127.748700737777</v>
      </c>
      <c r="O16781" s="9">
        <v>132.76270453353399</v>
      </c>
      <c r="P16781" s="9">
        <v>167.65705559118001</v>
      </c>
      <c r="Q16781" s="9">
        <v>93.288930864650496</v>
      </c>
      <c r="R16781" s="9">
        <v>84.319617155569404</v>
      </c>
      <c r="S16781" s="9">
        <v>49.518611150130198</v>
      </c>
      <c r="T16781" s="9">
        <v>7.6598204295569401</v>
      </c>
    </row>
    <row r="16782" spans="1:20" x14ac:dyDescent="0.35">
      <c r="A16782">
        <f t="shared" si="512"/>
        <v>16782</v>
      </c>
      <c r="B16782" s="3" t="s">
        <v>1039</v>
      </c>
      <c r="C16782" s="3" t="s">
        <v>95</v>
      </c>
      <c r="D16782" s="3" t="s">
        <v>69</v>
      </c>
      <c r="E16782">
        <v>2025</v>
      </c>
      <c r="F16782" s="3" t="str">
        <f t="shared" si="511"/>
        <v>RGSpillBONN2025</v>
      </c>
      <c r="G16782" s="9">
        <v>6.9927451744085998</v>
      </c>
      <c r="H16782" s="9">
        <v>12.040697219541601</v>
      </c>
      <c r="I16782" s="9">
        <v>9.8073291895347197</v>
      </c>
      <c r="J16782" s="9">
        <v>60.013809261188101</v>
      </c>
      <c r="K16782" s="9">
        <v>41.337058108020798</v>
      </c>
      <c r="L16782" s="9">
        <v>83.946011505087299</v>
      </c>
      <c r="M16782" s="9">
        <v>129.374068707916</v>
      </c>
      <c r="N16782" s="9">
        <v>135.55383565305499</v>
      </c>
      <c r="O16782" s="9">
        <v>139.63751925262</v>
      </c>
      <c r="P16782" s="9">
        <v>127.295352763541</v>
      </c>
      <c r="Q16782" s="9">
        <v>98.061761183938103</v>
      </c>
      <c r="R16782" s="9">
        <v>94.337060540138793</v>
      </c>
      <c r="S16782" s="9">
        <v>50.392985719270797</v>
      </c>
      <c r="T16782" s="9">
        <v>10.7006447259444</v>
      </c>
    </row>
    <row r="16783" spans="1:20" x14ac:dyDescent="0.35">
      <c r="A16783">
        <f t="shared" si="512"/>
        <v>16783</v>
      </c>
      <c r="B16783" s="3" t="s">
        <v>1039</v>
      </c>
      <c r="C16783" s="3" t="s">
        <v>95</v>
      </c>
      <c r="D16783" s="3" t="s">
        <v>69</v>
      </c>
      <c r="E16783">
        <v>2026</v>
      </c>
      <c r="F16783" s="3" t="str">
        <f t="shared" si="511"/>
        <v>RGSpillBONN2026</v>
      </c>
      <c r="G16783" s="9">
        <v>7.6489653858662603</v>
      </c>
      <c r="H16783" s="9">
        <v>15.6131266669097</v>
      </c>
      <c r="I16783" s="9">
        <v>9.5270195651944398</v>
      </c>
      <c r="J16783" s="9">
        <v>11.7785336019637</v>
      </c>
      <c r="K16783" s="9">
        <v>19.099090882291598</v>
      </c>
      <c r="L16783" s="9">
        <v>40.049321495241898</v>
      </c>
      <c r="M16783" s="9">
        <v>124.84393319795798</v>
      </c>
      <c r="N16783" s="9">
        <v>124.366178340541</v>
      </c>
      <c r="O16783" s="9">
        <v>122.252883068373</v>
      </c>
      <c r="P16783" s="9">
        <v>144.03528862381901</v>
      </c>
      <c r="Q16783" s="9">
        <v>108.22747870026799</v>
      </c>
      <c r="R16783" s="9">
        <v>94.2210370315277</v>
      </c>
      <c r="S16783" s="9">
        <v>50.141659716276003</v>
      </c>
      <c r="T16783" s="9">
        <v>8.5137001763333302</v>
      </c>
    </row>
    <row r="16784" spans="1:20" x14ac:dyDescent="0.35">
      <c r="A16784">
        <f t="shared" si="512"/>
        <v>16784</v>
      </c>
      <c r="B16784" s="3" t="s">
        <v>1039</v>
      </c>
      <c r="C16784" s="3" t="s">
        <v>95</v>
      </c>
      <c r="D16784" s="3" t="s">
        <v>69</v>
      </c>
      <c r="E16784">
        <v>2027</v>
      </c>
      <c r="F16784" s="3" t="str">
        <f t="shared" si="511"/>
        <v>RGSpillBONN2027</v>
      </c>
      <c r="G16784" s="9">
        <v>6.9536359289099403</v>
      </c>
      <c r="H16784" s="9">
        <v>9.3164833068611124</v>
      </c>
      <c r="I16784" s="9">
        <v>8.6343623101944402</v>
      </c>
      <c r="J16784" s="9">
        <v>26.887176258494598</v>
      </c>
      <c r="K16784" s="9">
        <v>52.373145066145803</v>
      </c>
      <c r="L16784" s="9">
        <v>43.890842719227102</v>
      </c>
      <c r="M16784" s="9">
        <v>136.620578200555</v>
      </c>
      <c r="N16784" s="9">
        <v>133.82956351294399</v>
      </c>
      <c r="O16784" s="9">
        <v>159.13602959973099</v>
      </c>
      <c r="P16784" s="9">
        <v>307.90408111215203</v>
      </c>
      <c r="Q16784" s="9">
        <v>165.054523137432</v>
      </c>
      <c r="R16784" s="9">
        <v>97.026664673750005</v>
      </c>
      <c r="S16784" s="9">
        <v>50.182250814062499</v>
      </c>
      <c r="T16784" s="9">
        <v>12.463422478208299</v>
      </c>
    </row>
    <row r="16785" spans="1:20" x14ac:dyDescent="0.35">
      <c r="A16785">
        <f t="shared" si="512"/>
        <v>16785</v>
      </c>
      <c r="B16785" s="3" t="s">
        <v>1039</v>
      </c>
      <c r="C16785" s="3" t="s">
        <v>95</v>
      </c>
      <c r="D16785" s="3" t="s">
        <v>69</v>
      </c>
      <c r="E16785">
        <v>2028</v>
      </c>
      <c r="F16785" s="3" t="str">
        <f t="shared" si="511"/>
        <v>RGSpillBONN2028</v>
      </c>
      <c r="G16785" s="9">
        <v>6.5616631288823903</v>
      </c>
      <c r="H16785" s="9">
        <v>14.339272533201299</v>
      </c>
      <c r="I16785" s="9">
        <v>11.157250607027702</v>
      </c>
      <c r="J16785" s="9">
        <v>6.3837000690100796</v>
      </c>
      <c r="K16785" s="9">
        <v>36.083498386093702</v>
      </c>
      <c r="L16785" s="9">
        <v>56.688674618662603</v>
      </c>
      <c r="M16785" s="9">
        <v>127.72765819692999</v>
      </c>
      <c r="N16785" s="9">
        <v>128.98899649844401</v>
      </c>
      <c r="O16785" s="9">
        <v>153.65228269858801</v>
      </c>
      <c r="P16785" s="9">
        <v>283.730778208402</v>
      </c>
      <c r="Q16785" s="9">
        <v>250.035180174462</v>
      </c>
      <c r="R16785" s="9">
        <v>107.401990955</v>
      </c>
      <c r="S16785" s="9">
        <v>79.856873284635398</v>
      </c>
      <c r="T16785" s="9">
        <v>16.972720470513799</v>
      </c>
    </row>
    <row r="16786" spans="1:20" x14ac:dyDescent="0.35">
      <c r="A16786">
        <f t="shared" si="512"/>
        <v>16786</v>
      </c>
      <c r="B16786" s="3" t="s">
        <v>1039</v>
      </c>
      <c r="C16786" s="3" t="s">
        <v>95</v>
      </c>
      <c r="D16786" s="3" t="s">
        <v>69</v>
      </c>
      <c r="E16786">
        <v>2029</v>
      </c>
      <c r="F16786" s="3" t="str">
        <f t="shared" si="511"/>
        <v>RGSpillBONN2029</v>
      </c>
      <c r="G16786" s="9">
        <v>9.8279389871438099</v>
      </c>
      <c r="H16786" s="9">
        <v>7.1105814690555498</v>
      </c>
      <c r="I16786" s="9">
        <v>13.184407877618</v>
      </c>
      <c r="J16786" s="9">
        <v>7.4863953655383</v>
      </c>
      <c r="K16786" s="9">
        <v>15.5080527877604</v>
      </c>
      <c r="L16786" s="9">
        <v>43.110692266532197</v>
      </c>
      <c r="M16786" s="9">
        <v>134.92461064055499</v>
      </c>
      <c r="N16786" s="9">
        <v>128.829496693333</v>
      </c>
      <c r="O16786" s="9">
        <v>135.94601287345401</v>
      </c>
      <c r="P16786" s="9">
        <v>225.05897478118001</v>
      </c>
      <c r="Q16786" s="9">
        <v>116.49689416129</v>
      </c>
      <c r="R16786" s="9">
        <v>92.694259712638896</v>
      </c>
      <c r="S16786" s="9">
        <v>50.074953911718701</v>
      </c>
      <c r="T16786" s="9">
        <v>8.0646133982847203</v>
      </c>
    </row>
    <row r="16787" spans="1:20" x14ac:dyDescent="0.35">
      <c r="A16787">
        <f t="shared" si="512"/>
        <v>16787</v>
      </c>
      <c r="B16787" s="3" t="s">
        <v>1039</v>
      </c>
      <c r="C16787" s="3" t="s">
        <v>77</v>
      </c>
      <c r="D16787" s="3" t="s">
        <v>69</v>
      </c>
      <c r="E16787">
        <v>2020</v>
      </c>
      <c r="F16787" s="3" t="str">
        <f t="shared" si="511"/>
        <v>RGGenBONN2020</v>
      </c>
      <c r="G16787" s="9">
        <v>416.005405913978</v>
      </c>
      <c r="H16787" s="9">
        <v>647.64490138888902</v>
      </c>
      <c r="I16787" s="9">
        <v>704.034871581944</v>
      </c>
      <c r="J16787" s="9">
        <v>716.78433500000006</v>
      </c>
      <c r="K16787" s="9">
        <v>723.43175446428495</v>
      </c>
      <c r="L16787" s="9">
        <v>670.664262096774</v>
      </c>
      <c r="M16787" s="9">
        <v>338.64671915555499</v>
      </c>
      <c r="N16787" s="9">
        <v>376.03600833333297</v>
      </c>
      <c r="O16787" s="9">
        <v>481.72754381720398</v>
      </c>
      <c r="P16787" s="9">
        <v>521.26668666666603</v>
      </c>
      <c r="Q16787" s="9">
        <v>392.72862137096701</v>
      </c>
      <c r="R16787" s="9">
        <v>210.860822222222</v>
      </c>
      <c r="S16787" s="9">
        <v>370.97707031250002</v>
      </c>
      <c r="T16787" s="9">
        <v>491.28643194444402</v>
      </c>
    </row>
    <row r="16788" spans="1:20" x14ac:dyDescent="0.35">
      <c r="A16788">
        <f t="shared" si="512"/>
        <v>16788</v>
      </c>
      <c r="B16788" s="3" t="s">
        <v>1039</v>
      </c>
      <c r="C16788" s="3" t="s">
        <v>77</v>
      </c>
      <c r="D16788" s="3" t="s">
        <v>69</v>
      </c>
      <c r="E16788">
        <v>2021</v>
      </c>
      <c r="F16788" s="3" t="str">
        <f t="shared" si="511"/>
        <v>RGGenBONN2021</v>
      </c>
      <c r="G16788" s="9">
        <v>447.467702956989</v>
      </c>
      <c r="H16788" s="9">
        <v>618.31141777777702</v>
      </c>
      <c r="I16788" s="9">
        <v>712.95366944444402</v>
      </c>
      <c r="J16788" s="9">
        <v>715.46272983870904</v>
      </c>
      <c r="K16788" s="9">
        <v>696.33740327380895</v>
      </c>
      <c r="L16788" s="9">
        <v>433.08234825268801</v>
      </c>
      <c r="M16788" s="9">
        <v>203.54548611111099</v>
      </c>
      <c r="N16788" s="9">
        <v>185.468227777777</v>
      </c>
      <c r="O16788" s="9">
        <v>242.273920040322</v>
      </c>
      <c r="P16788" s="9">
        <v>581.12983736111096</v>
      </c>
      <c r="Q16788" s="9">
        <v>510.00887674731098</v>
      </c>
      <c r="R16788" s="9">
        <v>335.75324166666599</v>
      </c>
      <c r="S16788" s="9">
        <v>390.99966145833298</v>
      </c>
      <c r="T16788" s="9">
        <v>467.69983611111098</v>
      </c>
    </row>
    <row r="16789" spans="1:20" x14ac:dyDescent="0.35">
      <c r="A16789">
        <f t="shared" si="512"/>
        <v>16789</v>
      </c>
      <c r="B16789" s="3" t="s">
        <v>1039</v>
      </c>
      <c r="C16789" s="3" t="s">
        <v>77</v>
      </c>
      <c r="D16789" s="3" t="s">
        <v>69</v>
      </c>
      <c r="E16789">
        <v>2022</v>
      </c>
      <c r="F16789" s="3" t="str">
        <f t="shared" si="511"/>
        <v>RGGenBONN2022</v>
      </c>
      <c r="G16789" s="9">
        <v>372.80592204301001</v>
      </c>
      <c r="H16789" s="9">
        <v>662.317245833333</v>
      </c>
      <c r="I16789" s="9">
        <v>723.49709444444397</v>
      </c>
      <c r="J16789" s="9">
        <v>583.89364744623595</v>
      </c>
      <c r="K16789" s="9">
        <v>658.24090624999997</v>
      </c>
      <c r="L16789" s="9">
        <v>397.13082016128999</v>
      </c>
      <c r="M16789" s="9">
        <v>208.67081388888801</v>
      </c>
      <c r="N16789" s="9">
        <v>194.91802311111101</v>
      </c>
      <c r="O16789" s="9">
        <v>260.68239838709599</v>
      </c>
      <c r="P16789" s="9">
        <v>577.23171277777703</v>
      </c>
      <c r="Q16789" s="9">
        <v>613.89967836021503</v>
      </c>
      <c r="R16789" s="9">
        <v>560.29796972222198</v>
      </c>
      <c r="S16789" s="9">
        <v>477.55963020833298</v>
      </c>
      <c r="T16789" s="9">
        <v>520.800854166666</v>
      </c>
    </row>
    <row r="16790" spans="1:20" x14ac:dyDescent="0.35">
      <c r="A16790">
        <f t="shared" si="512"/>
        <v>16790</v>
      </c>
      <c r="B16790" s="3" t="s">
        <v>1039</v>
      </c>
      <c r="C16790" s="3" t="s">
        <v>77</v>
      </c>
      <c r="D16790" s="3" t="s">
        <v>69</v>
      </c>
      <c r="E16790">
        <v>2023</v>
      </c>
      <c r="F16790" s="3" t="str">
        <f t="shared" si="511"/>
        <v>RGGenBONN2023</v>
      </c>
      <c r="G16790" s="9">
        <v>446.14376075268802</v>
      </c>
      <c r="H16790" s="9">
        <v>661.65990597222196</v>
      </c>
      <c r="I16790" s="9">
        <v>650.721562833333</v>
      </c>
      <c r="J16790" s="9">
        <v>679.03171075268801</v>
      </c>
      <c r="K16790" s="9">
        <v>668.870623511904</v>
      </c>
      <c r="L16790" s="9">
        <v>494.51094886599401</v>
      </c>
      <c r="M16790" s="9">
        <v>419.19139247222199</v>
      </c>
      <c r="N16790" s="9">
        <v>495.83263358333301</v>
      </c>
      <c r="O16790" s="9">
        <v>500.55029537634402</v>
      </c>
      <c r="P16790" s="9">
        <v>599.21357413888802</v>
      </c>
      <c r="Q16790" s="9">
        <v>629.10555067204302</v>
      </c>
      <c r="R16790" s="9">
        <v>562.44792305555495</v>
      </c>
      <c r="S16790" s="9">
        <v>566.18542187499997</v>
      </c>
      <c r="T16790" s="9">
        <v>520.766411527777</v>
      </c>
    </row>
    <row r="16791" spans="1:20" x14ac:dyDescent="0.35">
      <c r="A16791">
        <f t="shared" si="512"/>
        <v>16791</v>
      </c>
      <c r="B16791" s="3" t="s">
        <v>1039</v>
      </c>
      <c r="C16791" s="3" t="s">
        <v>77</v>
      </c>
      <c r="D16791" s="3" t="s">
        <v>69</v>
      </c>
      <c r="E16791">
        <v>2024</v>
      </c>
      <c r="F16791" s="3" t="str">
        <f t="shared" si="511"/>
        <v>RGGenBONN2024</v>
      </c>
      <c r="G16791" s="9">
        <v>516.69148400537597</v>
      </c>
      <c r="H16791" s="9">
        <v>646.69489166666597</v>
      </c>
      <c r="I16791" s="9">
        <v>723.66366388888798</v>
      </c>
      <c r="J16791" s="9">
        <v>738.97525806451597</v>
      </c>
      <c r="K16791" s="9">
        <v>645.74149613095199</v>
      </c>
      <c r="L16791" s="9">
        <v>598.69450752688101</v>
      </c>
      <c r="M16791" s="9">
        <v>340.77294166666599</v>
      </c>
      <c r="N16791" s="9">
        <v>398.96885531388801</v>
      </c>
      <c r="O16791" s="9">
        <v>453.97037365591399</v>
      </c>
      <c r="P16791" s="9">
        <v>575.540260416666</v>
      </c>
      <c r="Q16791" s="9">
        <v>347.086580107526</v>
      </c>
      <c r="R16791" s="9">
        <v>194.48169166666599</v>
      </c>
      <c r="S16791" s="9">
        <v>312.2247265625</v>
      </c>
      <c r="T16791" s="9">
        <v>461.55691944444402</v>
      </c>
    </row>
    <row r="16792" spans="1:20" x14ac:dyDescent="0.35">
      <c r="A16792">
        <f t="shared" si="512"/>
        <v>16792</v>
      </c>
      <c r="B16792" s="3" t="s">
        <v>1039</v>
      </c>
      <c r="C16792" s="3" t="s">
        <v>77</v>
      </c>
      <c r="D16792" s="3" t="s">
        <v>69</v>
      </c>
      <c r="E16792">
        <v>2025</v>
      </c>
      <c r="F16792" s="3" t="str">
        <f t="shared" si="511"/>
        <v>RGGenBONN2025</v>
      </c>
      <c r="G16792" s="9">
        <v>491.98630510752599</v>
      </c>
      <c r="H16792" s="9">
        <v>662.00800416666596</v>
      </c>
      <c r="I16792" s="9">
        <v>719.272895833333</v>
      </c>
      <c r="J16792" s="9">
        <v>713.76008198924706</v>
      </c>
      <c r="K16792" s="9">
        <v>677.85013958333298</v>
      </c>
      <c r="L16792" s="9">
        <v>564.73598337365502</v>
      </c>
      <c r="M16792" s="9">
        <v>367.80723972222199</v>
      </c>
      <c r="N16792" s="9">
        <v>451.56684416666599</v>
      </c>
      <c r="O16792" s="9">
        <v>507.21907123655899</v>
      </c>
      <c r="P16792" s="9">
        <v>606.83868943055495</v>
      </c>
      <c r="Q16792" s="9">
        <v>514.644029032258</v>
      </c>
      <c r="R16792" s="9">
        <v>307.18707777777701</v>
      </c>
      <c r="S16792" s="9">
        <v>457.37371875000002</v>
      </c>
      <c r="T16792" s="9">
        <v>515.58996666666599</v>
      </c>
    </row>
    <row r="16793" spans="1:20" x14ac:dyDescent="0.35">
      <c r="A16793">
        <f t="shared" si="512"/>
        <v>16793</v>
      </c>
      <c r="B16793" s="3" t="s">
        <v>1039</v>
      </c>
      <c r="C16793" s="3" t="s">
        <v>77</v>
      </c>
      <c r="D16793" s="3" t="s">
        <v>69</v>
      </c>
      <c r="E16793">
        <v>2026</v>
      </c>
      <c r="F16793" s="3" t="str">
        <f t="shared" si="511"/>
        <v>RGGenBONN2026</v>
      </c>
      <c r="G16793" s="9">
        <v>493.53554032258</v>
      </c>
      <c r="H16793" s="9">
        <v>655.87928888888803</v>
      </c>
      <c r="I16793" s="9">
        <v>714.39490416666604</v>
      </c>
      <c r="J16793" s="9">
        <v>744.22828091397798</v>
      </c>
      <c r="K16793" s="9">
        <v>701.88353764880901</v>
      </c>
      <c r="L16793" s="9">
        <v>583.33010010752605</v>
      </c>
      <c r="M16793" s="9">
        <v>276.20054722222199</v>
      </c>
      <c r="N16793" s="9">
        <v>300.451111111111</v>
      </c>
      <c r="O16793" s="9">
        <v>274.90517231182702</v>
      </c>
      <c r="P16793" s="9">
        <v>602.67815125000004</v>
      </c>
      <c r="Q16793" s="9">
        <v>567.37002473118196</v>
      </c>
      <c r="R16793" s="9">
        <v>363.65318833333299</v>
      </c>
      <c r="S16793" s="9">
        <v>496.40981432291602</v>
      </c>
      <c r="T16793" s="9">
        <v>505.86482916666603</v>
      </c>
    </row>
    <row r="16794" spans="1:20" x14ac:dyDescent="0.35">
      <c r="A16794">
        <f t="shared" si="512"/>
        <v>16794</v>
      </c>
      <c r="B16794" s="3" t="s">
        <v>1039</v>
      </c>
      <c r="C16794" s="3" t="s">
        <v>77</v>
      </c>
      <c r="D16794" s="3" t="s">
        <v>69</v>
      </c>
      <c r="E16794">
        <v>2027</v>
      </c>
      <c r="F16794" s="3" t="str">
        <f t="shared" si="511"/>
        <v>RGGenBONN2027</v>
      </c>
      <c r="G16794" s="9">
        <v>474.38894623655898</v>
      </c>
      <c r="H16794" s="9">
        <v>654.60797083333296</v>
      </c>
      <c r="I16794" s="9">
        <v>708.43794486111096</v>
      </c>
      <c r="J16794" s="9">
        <v>704.09706760752601</v>
      </c>
      <c r="K16794" s="9">
        <v>686.51282142857099</v>
      </c>
      <c r="L16794" s="9">
        <v>610.46320161290305</v>
      </c>
      <c r="M16794" s="9">
        <v>505.58877027777697</v>
      </c>
      <c r="N16794" s="9">
        <v>404.92525222222201</v>
      </c>
      <c r="O16794" s="9">
        <v>457.97851733870903</v>
      </c>
      <c r="P16794" s="9">
        <v>594.99691777777696</v>
      </c>
      <c r="Q16794" s="9">
        <v>625.83710349462297</v>
      </c>
      <c r="R16794" s="9">
        <v>521.33891472222194</v>
      </c>
      <c r="S16794" s="9">
        <v>473.12142968749998</v>
      </c>
      <c r="T16794" s="9">
        <v>544.50698888888803</v>
      </c>
    </row>
    <row r="16795" spans="1:20" x14ac:dyDescent="0.35">
      <c r="A16795">
        <f t="shared" si="512"/>
        <v>16795</v>
      </c>
      <c r="B16795" s="3" t="s">
        <v>1039</v>
      </c>
      <c r="C16795" s="3" t="s">
        <v>77</v>
      </c>
      <c r="D16795" s="3" t="s">
        <v>69</v>
      </c>
      <c r="E16795">
        <v>2028</v>
      </c>
      <c r="F16795" s="3" t="str">
        <f t="shared" si="511"/>
        <v>RGGenBONN2028</v>
      </c>
      <c r="G16795" s="9">
        <v>391.44999865591399</v>
      </c>
      <c r="H16795" s="9">
        <v>638.35250958333302</v>
      </c>
      <c r="I16795" s="9">
        <v>720.77324999999996</v>
      </c>
      <c r="J16795" s="9">
        <v>726.64865322580602</v>
      </c>
      <c r="K16795" s="9">
        <v>671.96176339285705</v>
      </c>
      <c r="L16795" s="9">
        <v>574.64956747311805</v>
      </c>
      <c r="M16795" s="9">
        <v>243.63545747777701</v>
      </c>
      <c r="N16795" s="9">
        <v>388.57559416666601</v>
      </c>
      <c r="O16795" s="9">
        <v>461.14471263440799</v>
      </c>
      <c r="P16795" s="9">
        <v>607.69674944444398</v>
      </c>
      <c r="Q16795" s="9">
        <v>638.06819354838694</v>
      </c>
      <c r="R16795" s="9">
        <v>600.74492694444405</v>
      </c>
      <c r="S16795" s="9">
        <v>601.51315364583297</v>
      </c>
      <c r="T16795" s="9">
        <v>549.34907083333303</v>
      </c>
    </row>
    <row r="16796" spans="1:20" x14ac:dyDescent="0.35">
      <c r="A16796">
        <f t="shared" si="512"/>
        <v>16796</v>
      </c>
      <c r="B16796" s="3" t="s">
        <v>1039</v>
      </c>
      <c r="C16796" s="3" t="s">
        <v>77</v>
      </c>
      <c r="D16796" s="3" t="s">
        <v>69</v>
      </c>
      <c r="E16796">
        <v>2029</v>
      </c>
      <c r="F16796" s="3" t="str">
        <f t="shared" si="511"/>
        <v>RGGenBONN2029</v>
      </c>
      <c r="G16796" s="9">
        <v>563.26537231182795</v>
      </c>
      <c r="H16796" s="9">
        <v>599.487168055555</v>
      </c>
      <c r="I16796" s="9">
        <v>717.66292222222205</v>
      </c>
      <c r="J16796" s="9">
        <v>716.59069139784901</v>
      </c>
      <c r="K16796" s="9">
        <v>683.73190476190405</v>
      </c>
      <c r="L16796" s="9">
        <v>633.86253713709596</v>
      </c>
      <c r="M16796" s="9">
        <v>418.29028666666602</v>
      </c>
      <c r="N16796" s="9">
        <v>358.34918972222198</v>
      </c>
      <c r="O16796" s="9">
        <v>374.83752177419302</v>
      </c>
      <c r="P16796" s="9">
        <v>596.95528291666596</v>
      </c>
      <c r="Q16796" s="9">
        <v>520.58645200268802</v>
      </c>
      <c r="R16796" s="9">
        <v>230.45511944444399</v>
      </c>
      <c r="S16796" s="9">
        <v>385.46821354166599</v>
      </c>
      <c r="T16796" s="9">
        <v>488.89814305555501</v>
      </c>
    </row>
    <row r="16797" spans="1:20" x14ac:dyDescent="0.35">
      <c r="A16797">
        <f t="shared" si="512"/>
        <v>16797</v>
      </c>
      <c r="B16797" s="3" t="s">
        <v>1039</v>
      </c>
      <c r="C16797" s="3" t="s">
        <v>75</v>
      </c>
      <c r="D16797" s="3" t="s">
        <v>37</v>
      </c>
      <c r="E16797">
        <v>2020</v>
      </c>
      <c r="F16797" s="3" t="str">
        <f t="shared" si="511"/>
        <v>RGElevBOUND2020</v>
      </c>
      <c r="G16797" s="9">
        <v>1974.3898269599999</v>
      </c>
      <c r="H16797" s="9">
        <v>1976.87670368</v>
      </c>
      <c r="I16797" s="9">
        <v>1990.0033445199999</v>
      </c>
      <c r="J16797" s="9">
        <v>1971.0007192399901</v>
      </c>
      <c r="K16797" s="9">
        <v>1979.70478776</v>
      </c>
      <c r="L16797" s="9">
        <v>1990.0033445199999</v>
      </c>
      <c r="M16797" s="9">
        <v>1980.6726355599999</v>
      </c>
      <c r="N16797" s="9">
        <v>1971.0007192399901</v>
      </c>
      <c r="O16797" s="9">
        <v>1990.0033445199999</v>
      </c>
      <c r="P16797" s="9">
        <v>1971.0007192399901</v>
      </c>
      <c r="Q16797" s="9">
        <v>1971.0007192399901</v>
      </c>
      <c r="R16797" s="9">
        <v>1971.0007192399901</v>
      </c>
      <c r="S16797" s="9">
        <v>1971.0007192399901</v>
      </c>
      <c r="T16797" s="9">
        <v>1971.0007192399901</v>
      </c>
    </row>
    <row r="16798" spans="1:20" x14ac:dyDescent="0.35">
      <c r="A16798">
        <f t="shared" si="512"/>
        <v>16798</v>
      </c>
      <c r="B16798" s="3" t="s">
        <v>1039</v>
      </c>
      <c r="C16798" s="3" t="s">
        <v>75</v>
      </c>
      <c r="D16798" s="3" t="s">
        <v>37</v>
      </c>
      <c r="E16798">
        <v>2021</v>
      </c>
      <c r="F16798" s="3" t="str">
        <f t="shared" si="511"/>
        <v>RGElevBOUND2021</v>
      </c>
      <c r="G16798" s="9">
        <v>1971.0007192399901</v>
      </c>
      <c r="H16798" s="9">
        <v>1974.8524253999999</v>
      </c>
      <c r="I16798" s="9">
        <v>1990.0033445199999</v>
      </c>
      <c r="J16798" s="9">
        <v>1971.0007192399901</v>
      </c>
      <c r="K16798" s="9">
        <v>1971.0007192399901</v>
      </c>
      <c r="L16798" s="9">
        <v>1990.0033445199999</v>
      </c>
      <c r="M16798" s="9">
        <v>1971.0007192399901</v>
      </c>
      <c r="N16798" s="9">
        <v>1971.0007192399901</v>
      </c>
      <c r="O16798" s="9">
        <v>1971.0007192399901</v>
      </c>
      <c r="P16798" s="9">
        <v>1971.0007192399901</v>
      </c>
      <c r="Q16798" s="9">
        <v>1971.0007192399901</v>
      </c>
      <c r="R16798" s="9">
        <v>1971.0007192399901</v>
      </c>
      <c r="S16798" s="9">
        <v>1971.0007192399901</v>
      </c>
      <c r="T16798" s="9">
        <v>1971.0007192399901</v>
      </c>
    </row>
    <row r="16799" spans="1:20" x14ac:dyDescent="0.35">
      <c r="A16799">
        <f t="shared" si="512"/>
        <v>16799</v>
      </c>
      <c r="B16799" s="3" t="s">
        <v>1039</v>
      </c>
      <c r="C16799" s="3" t="s">
        <v>75</v>
      </c>
      <c r="D16799" s="3" t="s">
        <v>37</v>
      </c>
      <c r="E16799">
        <v>2022</v>
      </c>
      <c r="F16799" s="3" t="str">
        <f t="shared" si="511"/>
        <v>RGElevBOUND2022</v>
      </c>
      <c r="G16799" s="9">
        <v>1971.0007192399901</v>
      </c>
      <c r="H16799" s="9">
        <v>1980.14770116</v>
      </c>
      <c r="I16799" s="9">
        <v>1976.51581128</v>
      </c>
      <c r="J16799" s="9">
        <v>1971.0007192399901</v>
      </c>
      <c r="K16799" s="9">
        <v>1975.47250416</v>
      </c>
      <c r="L16799" s="9">
        <v>1982.00793744</v>
      </c>
      <c r="M16799" s="9">
        <v>1971.0007192399901</v>
      </c>
      <c r="N16799" s="9">
        <v>1971.0007192399901</v>
      </c>
      <c r="O16799" s="9">
        <v>1971.0007192399901</v>
      </c>
      <c r="P16799" s="9">
        <v>1988.3990137599999</v>
      </c>
      <c r="Q16799" s="9">
        <v>1979.29140192</v>
      </c>
      <c r="R16799" s="9">
        <v>1971.0007192399901</v>
      </c>
      <c r="S16799" s="9">
        <v>1971.0007192399901</v>
      </c>
      <c r="T16799" s="9">
        <v>1971.0007192399901</v>
      </c>
    </row>
    <row r="16800" spans="1:20" x14ac:dyDescent="0.35">
      <c r="A16800">
        <f t="shared" si="512"/>
        <v>16800</v>
      </c>
      <c r="B16800" s="3" t="s">
        <v>1039</v>
      </c>
      <c r="C16800" s="3" t="s">
        <v>75</v>
      </c>
      <c r="D16800" s="3" t="s">
        <v>37</v>
      </c>
      <c r="E16800">
        <v>2023</v>
      </c>
      <c r="F16800" s="3" t="str">
        <f t="shared" si="511"/>
        <v>RGElevBOUND2023</v>
      </c>
      <c r="G16800" s="9">
        <v>1985.7973076399901</v>
      </c>
      <c r="H16800" s="9">
        <v>1989.6555754799999</v>
      </c>
      <c r="I16800" s="9">
        <v>1990.0033445199999</v>
      </c>
      <c r="J16800" s="9">
        <v>1971.0007192399901</v>
      </c>
      <c r="K16800" s="9">
        <v>1971.0007192399901</v>
      </c>
      <c r="L16800" s="9">
        <v>1971.0007192399901</v>
      </c>
      <c r="M16800" s="9">
        <v>1971.0007192399901</v>
      </c>
      <c r="N16800" s="9">
        <v>1971.0007192399901</v>
      </c>
      <c r="O16800" s="9">
        <v>1971.0007192399901</v>
      </c>
      <c r="P16800" s="9">
        <v>1971.0007192399901</v>
      </c>
      <c r="Q16800" s="9">
        <v>1982.3327406000001</v>
      </c>
      <c r="R16800" s="9">
        <v>1971.0007192399901</v>
      </c>
      <c r="S16800" s="9">
        <v>1983.6844466799901</v>
      </c>
      <c r="T16800" s="9">
        <v>1971.0007192399901</v>
      </c>
    </row>
    <row r="16801" spans="1:20" x14ac:dyDescent="0.35">
      <c r="A16801">
        <f t="shared" si="512"/>
        <v>16801</v>
      </c>
      <c r="B16801" s="3" t="s">
        <v>1039</v>
      </c>
      <c r="C16801" s="3" t="s">
        <v>75</v>
      </c>
      <c r="D16801" s="3" t="s">
        <v>37</v>
      </c>
      <c r="E16801">
        <v>2024</v>
      </c>
      <c r="F16801" s="3" t="str">
        <f t="shared" si="511"/>
        <v>RGElevBOUND2024</v>
      </c>
      <c r="G16801" s="9">
        <v>1981.55846236</v>
      </c>
      <c r="H16801" s="9">
        <v>1971.0007192399901</v>
      </c>
      <c r="I16801" s="9">
        <v>1990.0033445199999</v>
      </c>
      <c r="J16801" s="9">
        <v>1971.0007192399901</v>
      </c>
      <c r="K16801" s="9">
        <v>1971.0007192399901</v>
      </c>
      <c r="L16801" s="9">
        <v>1990.0033445199999</v>
      </c>
      <c r="M16801" s="9">
        <v>1971.0007192399901</v>
      </c>
      <c r="N16801" s="9">
        <v>1971.0007192399901</v>
      </c>
      <c r="O16801" s="9">
        <v>1971.0007192399901</v>
      </c>
      <c r="P16801" s="9">
        <v>1986.48956488</v>
      </c>
      <c r="Q16801" s="9">
        <v>1971.0007192399901</v>
      </c>
      <c r="R16801" s="9">
        <v>1984.3668614000001</v>
      </c>
      <c r="S16801" s="9">
        <v>1977.3425829599901</v>
      </c>
      <c r="T16801" s="9">
        <v>1971.0007192399901</v>
      </c>
    </row>
    <row r="16802" spans="1:20" x14ac:dyDescent="0.35">
      <c r="A16802">
        <f t="shared" si="512"/>
        <v>16802</v>
      </c>
      <c r="B16802" s="3" t="s">
        <v>1039</v>
      </c>
      <c r="C16802" s="3" t="s">
        <v>75</v>
      </c>
      <c r="D16802" s="3" t="s">
        <v>37</v>
      </c>
      <c r="E16802">
        <v>2025</v>
      </c>
      <c r="F16802" s="3" t="str">
        <f t="shared" si="511"/>
        <v>RGElevBOUND2025</v>
      </c>
      <c r="G16802" s="9">
        <v>1983.04468288</v>
      </c>
      <c r="H16802" s="9">
        <v>1982.14901356</v>
      </c>
      <c r="I16802" s="9">
        <v>1990.0033445199999</v>
      </c>
      <c r="J16802" s="9">
        <v>1971.0007192399901</v>
      </c>
      <c r="K16802" s="9">
        <v>1971.0007192399901</v>
      </c>
      <c r="L16802" s="9">
        <v>1990.0033445199999</v>
      </c>
      <c r="M16802" s="9">
        <v>1971.0007192399901</v>
      </c>
      <c r="N16802" s="9">
        <v>1971.0007192399901</v>
      </c>
      <c r="O16802" s="9">
        <v>1971.0007192399901</v>
      </c>
      <c r="P16802" s="9">
        <v>1971.0007192399901</v>
      </c>
      <c r="Q16802" s="9">
        <v>1971.0007192399901</v>
      </c>
      <c r="R16802" s="9">
        <v>1971.0007192399901</v>
      </c>
      <c r="S16802" s="9">
        <v>1987.99547044</v>
      </c>
      <c r="T16802" s="9">
        <v>1971.0007192399901</v>
      </c>
    </row>
    <row r="16803" spans="1:20" x14ac:dyDescent="0.35">
      <c r="A16803">
        <f t="shared" si="512"/>
        <v>16803</v>
      </c>
      <c r="B16803" s="3" t="s">
        <v>1039</v>
      </c>
      <c r="C16803" s="3" t="s">
        <v>75</v>
      </c>
      <c r="D16803" s="3" t="s">
        <v>37</v>
      </c>
      <c r="E16803">
        <v>2026</v>
      </c>
      <c r="F16803" s="3" t="str">
        <f t="shared" si="511"/>
        <v>RGElevBOUND2026</v>
      </c>
      <c r="G16803" s="9">
        <v>1987.75268827999</v>
      </c>
      <c r="H16803" s="9">
        <v>1990.0033445199999</v>
      </c>
      <c r="I16803" s="9">
        <v>1990.0033445199999</v>
      </c>
      <c r="J16803" s="9">
        <v>1971.0007192399901</v>
      </c>
      <c r="K16803" s="9">
        <v>1971.0007192399901</v>
      </c>
      <c r="L16803" s="9">
        <v>1989.4226358399901</v>
      </c>
      <c r="M16803" s="9">
        <v>1990.0033445199999</v>
      </c>
      <c r="N16803" s="9">
        <v>1971.0007192399901</v>
      </c>
      <c r="O16803" s="9">
        <v>1971.0007192399901</v>
      </c>
      <c r="P16803" s="9">
        <v>1971.0007192399901</v>
      </c>
      <c r="Q16803" s="9">
        <v>1973.6483571199999</v>
      </c>
      <c r="R16803" s="9">
        <v>1971.0007192399901</v>
      </c>
      <c r="S16803" s="9">
        <v>1971.0007192399901</v>
      </c>
      <c r="T16803" s="9">
        <v>1971.0007192399901</v>
      </c>
    </row>
    <row r="16804" spans="1:20" x14ac:dyDescent="0.35">
      <c r="A16804">
        <f t="shared" si="512"/>
        <v>16804</v>
      </c>
      <c r="B16804" s="3" t="s">
        <v>1039</v>
      </c>
      <c r="C16804" s="3" t="s">
        <v>75</v>
      </c>
      <c r="D16804" s="3" t="s">
        <v>37</v>
      </c>
      <c r="E16804">
        <v>2027</v>
      </c>
      <c r="F16804" s="3" t="str">
        <f t="shared" si="511"/>
        <v>RGElevBOUND2027</v>
      </c>
      <c r="G16804" s="9">
        <v>1973.3465198399999</v>
      </c>
      <c r="H16804" s="9">
        <v>1980.3970449999999</v>
      </c>
      <c r="I16804" s="9">
        <v>1990.0033445199999</v>
      </c>
      <c r="J16804" s="9">
        <v>1971.0007192399901</v>
      </c>
      <c r="K16804" s="9">
        <v>1971.0007192399901</v>
      </c>
      <c r="L16804" s="9">
        <v>1971.0007192399901</v>
      </c>
      <c r="M16804" s="9">
        <v>1971.0007192399901</v>
      </c>
      <c r="N16804" s="9">
        <v>1971.0007192399901</v>
      </c>
      <c r="O16804" s="9">
        <v>1971.0007192399901</v>
      </c>
      <c r="P16804" s="9">
        <v>1979.43247804</v>
      </c>
      <c r="Q16804" s="9">
        <v>1971.0007192399901</v>
      </c>
      <c r="R16804" s="9">
        <v>1971.0007192399901</v>
      </c>
      <c r="S16804" s="9">
        <v>1971.0007192399901</v>
      </c>
      <c r="T16804" s="9">
        <v>1971.0007192399901</v>
      </c>
    </row>
    <row r="16805" spans="1:20" x14ac:dyDescent="0.35">
      <c r="A16805">
        <f t="shared" si="512"/>
        <v>16805</v>
      </c>
      <c r="B16805" s="3" t="s">
        <v>1039</v>
      </c>
      <c r="C16805" s="3" t="s">
        <v>75</v>
      </c>
      <c r="D16805" s="3" t="s">
        <v>37</v>
      </c>
      <c r="E16805">
        <v>2028</v>
      </c>
      <c r="F16805" s="3" t="str">
        <f t="shared" si="511"/>
        <v>RGElevBOUND2028</v>
      </c>
      <c r="G16805" s="9">
        <v>1971.0007192399901</v>
      </c>
      <c r="H16805" s="9">
        <v>1971.0007192399901</v>
      </c>
      <c r="I16805" s="9">
        <v>1971.0007192399901</v>
      </c>
      <c r="J16805" s="9">
        <v>1971.0007192399901</v>
      </c>
      <c r="K16805" s="9">
        <v>1981.0663363599999</v>
      </c>
      <c r="L16805" s="9">
        <v>1982.88392172</v>
      </c>
      <c r="M16805" s="9">
        <v>1990.0033445199999</v>
      </c>
      <c r="N16805" s="9">
        <v>1971.0007192399901</v>
      </c>
      <c r="O16805" s="9">
        <v>1971.0007192399901</v>
      </c>
      <c r="P16805" s="9">
        <v>1990.0033445199999</v>
      </c>
      <c r="Q16805" s="9">
        <v>1984.26843619999</v>
      </c>
      <c r="R16805" s="9">
        <v>1971.0007192399901</v>
      </c>
      <c r="S16805" s="9">
        <v>1971.0007192399901</v>
      </c>
      <c r="T16805" s="9">
        <v>1971.0007192399901</v>
      </c>
    </row>
    <row r="16806" spans="1:20" x14ac:dyDescent="0.35">
      <c r="A16806">
        <f t="shared" si="512"/>
        <v>16806</v>
      </c>
      <c r="B16806" s="3" t="s">
        <v>1039</v>
      </c>
      <c r="C16806" s="3" t="s">
        <v>75</v>
      </c>
      <c r="D16806" s="3" t="s">
        <v>37</v>
      </c>
      <c r="E16806">
        <v>2029</v>
      </c>
      <c r="F16806" s="3" t="str">
        <f t="shared" si="511"/>
        <v>RGElevBOUND2029</v>
      </c>
      <c r="G16806" s="9">
        <v>1971.0007192399901</v>
      </c>
      <c r="H16806" s="9">
        <v>1990.0033445199999</v>
      </c>
      <c r="I16806" s="9">
        <v>1971.0007192399901</v>
      </c>
      <c r="J16806" s="9">
        <v>1971.0007192399901</v>
      </c>
      <c r="K16806" s="9">
        <v>1971.98497124</v>
      </c>
      <c r="L16806" s="9">
        <v>1990.0033445199999</v>
      </c>
      <c r="M16806" s="9">
        <v>1971.0007192399901</v>
      </c>
      <c r="N16806" s="9">
        <v>1971.0007192399901</v>
      </c>
      <c r="O16806" s="9">
        <v>1971.0007192399901</v>
      </c>
      <c r="P16806" s="9">
        <v>1988.3793287199901</v>
      </c>
      <c r="Q16806" s="9">
        <v>1990.0033445199999</v>
      </c>
      <c r="R16806" s="9">
        <v>1989.56043112</v>
      </c>
      <c r="S16806" s="9">
        <v>1975.59061439999</v>
      </c>
      <c r="T16806" s="9">
        <v>1971.0007192399901</v>
      </c>
    </row>
    <row r="16807" spans="1:20" x14ac:dyDescent="0.35">
      <c r="A16807">
        <f t="shared" si="512"/>
        <v>16807</v>
      </c>
      <c r="B16807" s="3" t="s">
        <v>1039</v>
      </c>
      <c r="C16807" s="3" t="s">
        <v>86</v>
      </c>
      <c r="D16807" s="3" t="s">
        <v>37</v>
      </c>
      <c r="E16807">
        <v>2020</v>
      </c>
      <c r="F16807" s="3" t="str">
        <f t="shared" si="511"/>
        <v>RGQOutBOUND2020</v>
      </c>
      <c r="G16807" s="9">
        <v>24.446456140927001</v>
      </c>
      <c r="H16807" s="9">
        <v>19.4268137707489</v>
      </c>
      <c r="I16807" s="9">
        <v>16.264157755571699</v>
      </c>
      <c r="J16807" s="9">
        <v>17.854996654390298</v>
      </c>
      <c r="K16807" s="9">
        <v>14.1240626033869</v>
      </c>
      <c r="L16807" s="9">
        <v>16.762033470451101</v>
      </c>
      <c r="M16807" s="9">
        <v>20.563710211522899</v>
      </c>
      <c r="N16807" s="9">
        <v>22.524746890759101</v>
      </c>
      <c r="O16807" s="9">
        <v>59.972071596660399</v>
      </c>
      <c r="P16807" s="9">
        <v>55.216750346472097</v>
      </c>
      <c r="Q16807" s="9">
        <v>29.269778119627599</v>
      </c>
      <c r="R16807" s="9">
        <v>14.0867755902611</v>
      </c>
      <c r="S16807" s="9">
        <v>13.7451872445699</v>
      </c>
      <c r="T16807" s="9">
        <v>14.974400265147199</v>
      </c>
    </row>
    <row r="16808" spans="1:20" x14ac:dyDescent="0.35">
      <c r="A16808">
        <f t="shared" si="512"/>
        <v>16808</v>
      </c>
      <c r="B16808" s="3" t="s">
        <v>1039</v>
      </c>
      <c r="C16808" s="3" t="s">
        <v>86</v>
      </c>
      <c r="D16808" s="3" t="s">
        <v>37</v>
      </c>
      <c r="E16808">
        <v>2021</v>
      </c>
      <c r="F16808" s="3" t="str">
        <f t="shared" si="511"/>
        <v>RGQOutBOUND2021</v>
      </c>
      <c r="G16808" s="9">
        <v>23.8412692469348</v>
      </c>
      <c r="H16808" s="9">
        <v>21.122053974474401</v>
      </c>
      <c r="I16808" s="9">
        <v>11.686780578468801</v>
      </c>
      <c r="J16808" s="9">
        <v>15.607040188049501</v>
      </c>
      <c r="K16808" s="9">
        <v>14.2606556220312</v>
      </c>
      <c r="L16808" s="9">
        <v>12.431120986427199</v>
      </c>
      <c r="M16808" s="9">
        <v>9.0033666164847208</v>
      </c>
      <c r="N16808" s="9">
        <v>13.0945507435847</v>
      </c>
      <c r="O16808" s="9">
        <v>29.201671165626799</v>
      </c>
      <c r="P16808" s="9">
        <v>43.516878032816798</v>
      </c>
      <c r="Q16808" s="9">
        <v>23.927472273363801</v>
      </c>
      <c r="R16808" s="9">
        <v>14.766798714067299</v>
      </c>
      <c r="S16808" s="9">
        <v>11.1464411330963</v>
      </c>
      <c r="T16808" s="9">
        <v>14.066070403308601</v>
      </c>
    </row>
    <row r="16809" spans="1:20" x14ac:dyDescent="0.35">
      <c r="A16809">
        <f t="shared" si="512"/>
        <v>16809</v>
      </c>
      <c r="B16809" s="3" t="s">
        <v>1039</v>
      </c>
      <c r="C16809" s="3" t="s">
        <v>86</v>
      </c>
      <c r="D16809" s="3" t="s">
        <v>37</v>
      </c>
      <c r="E16809">
        <v>2022</v>
      </c>
      <c r="F16809" s="3" t="str">
        <f t="shared" si="511"/>
        <v>RGQOutBOUND2022</v>
      </c>
      <c r="G16809" s="9">
        <v>19.904361374439599</v>
      </c>
      <c r="H16809" s="9">
        <v>14.835036546106799</v>
      </c>
      <c r="I16809" s="9">
        <v>14.4955765498145</v>
      </c>
      <c r="J16809" s="9">
        <v>17.012774275515699</v>
      </c>
      <c r="K16809" s="9">
        <v>15.572740575500999</v>
      </c>
      <c r="L16809" s="9">
        <v>14.5851192737462</v>
      </c>
      <c r="M16809" s="9">
        <v>19.353298205936504</v>
      </c>
      <c r="N16809" s="9">
        <v>14.1805281924561</v>
      </c>
      <c r="O16809" s="9">
        <v>45.255917961916197</v>
      </c>
      <c r="P16809" s="9">
        <v>102.663614273243</v>
      </c>
      <c r="Q16809" s="9">
        <v>59.907777316512501</v>
      </c>
      <c r="R16809" s="9">
        <v>36.9479075470448</v>
      </c>
      <c r="S16809" s="9">
        <v>17.041986220182199</v>
      </c>
      <c r="T16809" s="9">
        <v>19.231595509842101</v>
      </c>
    </row>
    <row r="16810" spans="1:20" x14ac:dyDescent="0.35">
      <c r="A16810">
        <f t="shared" si="512"/>
        <v>16810</v>
      </c>
      <c r="B16810" s="3" t="s">
        <v>1039</v>
      </c>
      <c r="C16810" s="3" t="s">
        <v>86</v>
      </c>
      <c r="D16810" s="3" t="s">
        <v>37</v>
      </c>
      <c r="E16810">
        <v>2023</v>
      </c>
      <c r="F16810" s="3" t="str">
        <f t="shared" si="511"/>
        <v>RGQOutBOUND2023</v>
      </c>
      <c r="G16810" s="9">
        <v>23.8648755401729</v>
      </c>
      <c r="H16810" s="9">
        <v>19.159217047388001</v>
      </c>
      <c r="I16810" s="9">
        <v>31.7514419999384</v>
      </c>
      <c r="J16810" s="9">
        <v>23.530113622083299</v>
      </c>
      <c r="K16810" s="9">
        <v>23.371040479408801</v>
      </c>
      <c r="L16810" s="9">
        <v>34.714229445214698</v>
      </c>
      <c r="M16810" s="9">
        <v>40.7333949213022</v>
      </c>
      <c r="N16810" s="9">
        <v>56.135722589613898</v>
      </c>
      <c r="O16810" s="9">
        <v>78.106885034614294</v>
      </c>
      <c r="P16810" s="9">
        <v>81.219330588337996</v>
      </c>
      <c r="Q16810" s="9">
        <v>59.560407435485097</v>
      </c>
      <c r="R16810" s="9">
        <v>25.229341977007699</v>
      </c>
      <c r="S16810" s="9">
        <v>12.790776102135</v>
      </c>
      <c r="T16810" s="9">
        <v>21.717051683088599</v>
      </c>
    </row>
    <row r="16811" spans="1:20" x14ac:dyDescent="0.35">
      <c r="A16811">
        <f t="shared" si="512"/>
        <v>16811</v>
      </c>
      <c r="B16811" s="3" t="s">
        <v>1039</v>
      </c>
      <c r="C16811" s="3" t="s">
        <v>86</v>
      </c>
      <c r="D16811" s="3" t="s">
        <v>37</v>
      </c>
      <c r="E16811">
        <v>2024</v>
      </c>
      <c r="F16811" s="3" t="str">
        <f t="shared" si="511"/>
        <v>RGQOutBOUND2024</v>
      </c>
      <c r="G16811" s="9">
        <v>26.624573681162602</v>
      </c>
      <c r="H16811" s="9">
        <v>22.5208700419407</v>
      </c>
      <c r="I16811" s="9">
        <v>14.564559855753499</v>
      </c>
      <c r="J16811" s="9">
        <v>20.697681489339899</v>
      </c>
      <c r="K16811" s="9">
        <v>19.856397843985398</v>
      </c>
      <c r="L16811" s="9">
        <v>15.611073208041301</v>
      </c>
      <c r="M16811" s="9">
        <v>30.138819767058301</v>
      </c>
      <c r="N16811" s="9">
        <v>28.481879941676301</v>
      </c>
      <c r="O16811" s="9">
        <v>39.304922906184899</v>
      </c>
      <c r="P16811" s="9">
        <v>31.771489774132</v>
      </c>
      <c r="Q16811" s="9">
        <v>16.656144735220401</v>
      </c>
      <c r="R16811" s="9">
        <v>7.5703683929076302</v>
      </c>
      <c r="S16811" s="9">
        <v>7.8141260100494696</v>
      </c>
      <c r="T16811" s="9">
        <v>13.2592699926387</v>
      </c>
    </row>
    <row r="16812" spans="1:20" x14ac:dyDescent="0.35">
      <c r="A16812">
        <f t="shared" si="512"/>
        <v>16812</v>
      </c>
      <c r="B16812" s="3" t="s">
        <v>1039</v>
      </c>
      <c r="C16812" s="3" t="s">
        <v>86</v>
      </c>
      <c r="D16812" s="3" t="s">
        <v>37</v>
      </c>
      <c r="E16812">
        <v>2025</v>
      </c>
      <c r="F16812" s="3" t="str">
        <f t="shared" si="511"/>
        <v>RGQOutBOUND2025</v>
      </c>
      <c r="G16812" s="9">
        <v>26.652722312638701</v>
      </c>
      <c r="H16812" s="9">
        <v>17.964721295506799</v>
      </c>
      <c r="I16812" s="9">
        <v>13.245159392185901</v>
      </c>
      <c r="J16812" s="9">
        <v>20.995411274697499</v>
      </c>
      <c r="K16812" s="9">
        <v>18.7087276001416</v>
      </c>
      <c r="L16812" s="9">
        <v>27.482833462107699</v>
      </c>
      <c r="M16812" s="9">
        <v>22.8021835397902</v>
      </c>
      <c r="N16812" s="9">
        <v>22.094349070668098</v>
      </c>
      <c r="O16812" s="9">
        <v>53.399691612979701</v>
      </c>
      <c r="P16812" s="9">
        <v>43.666775697648397</v>
      </c>
      <c r="Q16812" s="9">
        <v>18.686218915479799</v>
      </c>
      <c r="R16812" s="9">
        <v>12.0344862959377</v>
      </c>
      <c r="S16812" s="9">
        <v>9.9620994424674407</v>
      </c>
      <c r="T16812" s="9">
        <v>20.756496315067899</v>
      </c>
    </row>
    <row r="16813" spans="1:20" x14ac:dyDescent="0.35">
      <c r="A16813">
        <f t="shared" si="512"/>
        <v>16813</v>
      </c>
      <c r="B16813" s="3" t="s">
        <v>1039</v>
      </c>
      <c r="C16813" s="3" t="s">
        <v>86</v>
      </c>
      <c r="D16813" s="3" t="s">
        <v>37</v>
      </c>
      <c r="E16813">
        <v>2026</v>
      </c>
      <c r="F16813" s="3" t="str">
        <f t="shared" si="511"/>
        <v>RGQOutBOUND2026</v>
      </c>
      <c r="G16813" s="9">
        <v>22.092851079599399</v>
      </c>
      <c r="H16813" s="9">
        <v>16.449899644244301</v>
      </c>
      <c r="I16813" s="9">
        <v>17.751956911802299</v>
      </c>
      <c r="J16813" s="9">
        <v>21.628173807075999</v>
      </c>
      <c r="K16813" s="9">
        <v>14.4340442294078</v>
      </c>
      <c r="L16813" s="9">
        <v>17.6449628631457</v>
      </c>
      <c r="M16813" s="9">
        <v>14.9698552381355</v>
      </c>
      <c r="N16813" s="9">
        <v>18.159351145172199</v>
      </c>
      <c r="O16813" s="9">
        <v>29.319305393223299</v>
      </c>
      <c r="P16813" s="9">
        <v>56.4113068600671</v>
      </c>
      <c r="Q16813" s="9">
        <v>43.0861419962241</v>
      </c>
      <c r="R16813" s="9">
        <v>21.711981966652601</v>
      </c>
      <c r="S16813" s="9">
        <v>17.896776784339298</v>
      </c>
      <c r="T16813" s="9">
        <v>19.542803103562996</v>
      </c>
    </row>
    <row r="16814" spans="1:20" x14ac:dyDescent="0.35">
      <c r="A16814">
        <f t="shared" si="512"/>
        <v>16814</v>
      </c>
      <c r="B16814" s="3" t="s">
        <v>1039</v>
      </c>
      <c r="C16814" s="3" t="s">
        <v>86</v>
      </c>
      <c r="D16814" s="3" t="s">
        <v>37</v>
      </c>
      <c r="E16814">
        <v>2027</v>
      </c>
      <c r="F16814" s="3" t="str">
        <f t="shared" si="511"/>
        <v>RGQOutBOUND2027</v>
      </c>
      <c r="G16814" s="9">
        <v>24.6289563013102</v>
      </c>
      <c r="H16814" s="9">
        <v>16.1017529898654</v>
      </c>
      <c r="I16814" s="9">
        <v>17.362020928259504</v>
      </c>
      <c r="J16814" s="9">
        <v>23.3919720685399</v>
      </c>
      <c r="K16814" s="9">
        <v>23.464759468450499</v>
      </c>
      <c r="L16814" s="9">
        <v>23.284921862688702</v>
      </c>
      <c r="M16814" s="9">
        <v>27.9588865996698</v>
      </c>
      <c r="N16814" s="9">
        <v>24.185777480176601</v>
      </c>
      <c r="O16814" s="9">
        <v>44.4328478134805</v>
      </c>
      <c r="P16814" s="9">
        <v>92.893418244111501</v>
      </c>
      <c r="Q16814" s="9">
        <v>56.338298290375199</v>
      </c>
      <c r="R16814" s="9">
        <v>27.649356060236901</v>
      </c>
      <c r="S16814" s="9">
        <v>18.6293416755049</v>
      </c>
      <c r="T16814" s="9">
        <v>26.035440118051</v>
      </c>
    </row>
    <row r="16815" spans="1:20" x14ac:dyDescent="0.35">
      <c r="A16815">
        <f t="shared" si="512"/>
        <v>16815</v>
      </c>
      <c r="B16815" s="3" t="s">
        <v>1039</v>
      </c>
      <c r="C16815" s="3" t="s">
        <v>86</v>
      </c>
      <c r="D16815" s="3" t="s">
        <v>37</v>
      </c>
      <c r="E16815">
        <v>2028</v>
      </c>
      <c r="F16815" s="3" t="str">
        <f t="shared" si="511"/>
        <v>RGQOutBOUND2028</v>
      </c>
      <c r="G16815" s="9">
        <v>23.957389755345002</v>
      </c>
      <c r="H16815" s="9">
        <v>22.960710988067699</v>
      </c>
      <c r="I16815" s="9">
        <v>17.257055043991802</v>
      </c>
      <c r="J16815" s="9">
        <v>15.846778720345201</v>
      </c>
      <c r="K16815" s="9">
        <v>16.2890547155177</v>
      </c>
      <c r="L16815" s="9">
        <v>21.142720947986199</v>
      </c>
      <c r="M16815" s="9">
        <v>10.537679136162399</v>
      </c>
      <c r="N16815" s="9">
        <v>21.348458185402599</v>
      </c>
      <c r="O16815" s="9">
        <v>54.262213674434697</v>
      </c>
      <c r="P16815" s="9">
        <v>105.720661928461</v>
      </c>
      <c r="Q16815" s="9">
        <v>65.864609189876006</v>
      </c>
      <c r="R16815" s="9">
        <v>24.036968805734301</v>
      </c>
      <c r="S16815" s="9">
        <v>29.139793536814199</v>
      </c>
      <c r="T16815" s="9">
        <v>17.715867242452799</v>
      </c>
    </row>
    <row r="16816" spans="1:20" x14ac:dyDescent="0.35">
      <c r="A16816">
        <f t="shared" si="512"/>
        <v>16816</v>
      </c>
      <c r="B16816" s="3" t="s">
        <v>1039</v>
      </c>
      <c r="C16816" s="3" t="s">
        <v>86</v>
      </c>
      <c r="D16816" s="3" t="s">
        <v>37</v>
      </c>
      <c r="E16816">
        <v>2029</v>
      </c>
      <c r="F16816" s="3" t="str">
        <f t="shared" si="511"/>
        <v>RGQOutBOUND2029</v>
      </c>
      <c r="G16816" s="9">
        <v>26.6070011778172</v>
      </c>
      <c r="H16816" s="9">
        <v>14.881988688547199</v>
      </c>
      <c r="I16816" s="9">
        <v>16.265230003482401</v>
      </c>
      <c r="J16816" s="9">
        <v>10.293980918035798</v>
      </c>
      <c r="K16816" s="9">
        <v>13.007370300166601</v>
      </c>
      <c r="L16816" s="9">
        <v>19.234350348374299</v>
      </c>
      <c r="M16816" s="9">
        <v>33.532732644774903</v>
      </c>
      <c r="N16816" s="9">
        <v>28.1584469658129</v>
      </c>
      <c r="O16816" s="9">
        <v>53.108662712453601</v>
      </c>
      <c r="P16816" s="9">
        <v>71.391889959365301</v>
      </c>
      <c r="Q16816" s="9">
        <v>29.849901975803</v>
      </c>
      <c r="R16816" s="9">
        <v>17.290688052833602</v>
      </c>
      <c r="S16816" s="9">
        <v>11.8377023415091</v>
      </c>
      <c r="T16816" s="9">
        <v>17.965602528849701</v>
      </c>
    </row>
    <row r="16817" spans="1:20" x14ac:dyDescent="0.35">
      <c r="A16817">
        <f t="shared" si="512"/>
        <v>16817</v>
      </c>
      <c r="B16817" s="3" t="s">
        <v>1039</v>
      </c>
      <c r="C16817" s="3" t="s">
        <v>95</v>
      </c>
      <c r="D16817" s="3" t="s">
        <v>37</v>
      </c>
      <c r="E16817">
        <v>2020</v>
      </c>
      <c r="F16817" s="3" t="str">
        <f t="shared" si="511"/>
        <v>RGSpillBOUND2020</v>
      </c>
      <c r="G16817" s="9">
        <v>3.4684027027905899</v>
      </c>
      <c r="H16817" s="9">
        <v>1.3400941260583299</v>
      </c>
      <c r="I16817" s="9">
        <v>0</v>
      </c>
      <c r="J16817" s="9">
        <v>4.5313083287029501E-2</v>
      </c>
      <c r="K16817" s="9">
        <v>0</v>
      </c>
      <c r="L16817" s="9">
        <v>0</v>
      </c>
      <c r="M16817" s="9">
        <v>0.123757199319444</v>
      </c>
      <c r="N16817" s="9">
        <v>0.25272575471111097</v>
      </c>
      <c r="O16817" s="9">
        <v>18.709422269789201</v>
      </c>
      <c r="P16817" s="9">
        <v>14.092555919247101</v>
      </c>
      <c r="Q16817" s="9">
        <v>1.27437190666935</v>
      </c>
      <c r="R16817" s="9">
        <v>4.3079179325000001E-2</v>
      </c>
      <c r="S16817" s="9">
        <v>0.2680112736875</v>
      </c>
      <c r="T16817" s="9">
        <v>1.0365235256904699</v>
      </c>
    </row>
    <row r="16818" spans="1:20" x14ac:dyDescent="0.35">
      <c r="A16818">
        <f t="shared" si="512"/>
        <v>16818</v>
      </c>
      <c r="B16818" s="3" t="s">
        <v>1039</v>
      </c>
      <c r="C16818" s="3" t="s">
        <v>95</v>
      </c>
      <c r="D16818" s="3" t="s">
        <v>37</v>
      </c>
      <c r="E16818">
        <v>2021</v>
      </c>
      <c r="F16818" s="3" t="str">
        <f t="shared" si="511"/>
        <v>RGSpillBOUND2021</v>
      </c>
      <c r="G16818" s="9">
        <v>1.9358928820644401</v>
      </c>
      <c r="H16818" s="9">
        <v>2.48745981109986</v>
      </c>
      <c r="I16818" s="9">
        <v>1.9342923089583301E-2</v>
      </c>
      <c r="J16818" s="9">
        <v>0</v>
      </c>
      <c r="K16818" s="9">
        <v>0</v>
      </c>
      <c r="L16818" s="9">
        <v>0</v>
      </c>
      <c r="M16818" s="9">
        <v>0</v>
      </c>
      <c r="N16818" s="9">
        <v>0</v>
      </c>
      <c r="O16818" s="9">
        <v>2.2041322593241199</v>
      </c>
      <c r="P16818" s="9">
        <v>8.2994889468886104</v>
      </c>
      <c r="Q16818" s="9">
        <v>1.6097186919479101</v>
      </c>
      <c r="R16818" s="9">
        <v>0.20253713616111099</v>
      </c>
      <c r="S16818" s="9">
        <v>0.17009524010026</v>
      </c>
      <c r="T16818" s="9">
        <v>0.34964538844861098</v>
      </c>
    </row>
    <row r="16819" spans="1:20" x14ac:dyDescent="0.35">
      <c r="A16819">
        <f t="shared" si="512"/>
        <v>16819</v>
      </c>
      <c r="B16819" s="3" t="s">
        <v>1039</v>
      </c>
      <c r="C16819" s="3" t="s">
        <v>95</v>
      </c>
      <c r="D16819" s="3" t="s">
        <v>37</v>
      </c>
      <c r="E16819">
        <v>2022</v>
      </c>
      <c r="F16819" s="3" t="str">
        <f t="shared" si="511"/>
        <v>RGSpillBOUND2022</v>
      </c>
      <c r="G16819" s="9">
        <v>0.538979566308467</v>
      </c>
      <c r="H16819" s="9">
        <v>0.26783025733576299</v>
      </c>
      <c r="I16819" s="9">
        <v>0</v>
      </c>
      <c r="J16819" s="9">
        <v>2.7604843131720399E-2</v>
      </c>
      <c r="K16819" s="9">
        <v>0</v>
      </c>
      <c r="L16819" s="9">
        <v>0.60651060860550998</v>
      </c>
      <c r="M16819" s="9">
        <v>1.4711934708333299E-2</v>
      </c>
      <c r="N16819" s="9">
        <v>0</v>
      </c>
      <c r="O16819" s="9">
        <v>11.394333826149699</v>
      </c>
      <c r="P16819" s="9">
        <v>66.0351460336759</v>
      </c>
      <c r="Q16819" s="9">
        <v>22.532329935556898</v>
      </c>
      <c r="R16819" s="9">
        <v>6.06981666596569</v>
      </c>
      <c r="S16819" s="9">
        <v>0.70628041121093699</v>
      </c>
      <c r="T16819" s="9">
        <v>1.3275616663847201</v>
      </c>
    </row>
    <row r="16820" spans="1:20" x14ac:dyDescent="0.35">
      <c r="A16820">
        <f t="shared" si="512"/>
        <v>16820</v>
      </c>
      <c r="B16820" s="3" t="s">
        <v>1039</v>
      </c>
      <c r="C16820" s="3" t="s">
        <v>95</v>
      </c>
      <c r="D16820" s="3" t="s">
        <v>37</v>
      </c>
      <c r="E16820">
        <v>2023</v>
      </c>
      <c r="F16820" s="3" t="str">
        <f t="shared" si="511"/>
        <v>RGSpillBOUND2023</v>
      </c>
      <c r="G16820" s="9">
        <v>4.1373366711955599</v>
      </c>
      <c r="H16820" s="9">
        <v>0.199704608298611</v>
      </c>
      <c r="I16820" s="9">
        <v>2.5165881547867999</v>
      </c>
      <c r="J16820" s="9">
        <v>0.30528300473924702</v>
      </c>
      <c r="K16820" s="9">
        <v>1.8036976491666601</v>
      </c>
      <c r="L16820" s="9">
        <v>1.4084507630424301</v>
      </c>
      <c r="M16820" s="9">
        <v>5.3256475390008298</v>
      </c>
      <c r="N16820" s="9">
        <v>17.3867440301903</v>
      </c>
      <c r="O16820" s="9">
        <v>36.002348754436198</v>
      </c>
      <c r="P16820" s="9">
        <v>45.181019995374797</v>
      </c>
      <c r="Q16820" s="9">
        <v>32.551859156251901</v>
      </c>
      <c r="R16820" s="9">
        <v>4.4079700391095802</v>
      </c>
      <c r="S16820" s="9">
        <v>7.3280280390624994E-2</v>
      </c>
      <c r="T16820" s="9">
        <v>1.7862129819678401</v>
      </c>
    </row>
    <row r="16821" spans="1:20" x14ac:dyDescent="0.35">
      <c r="A16821">
        <f t="shared" si="512"/>
        <v>16821</v>
      </c>
      <c r="B16821" s="3" t="s">
        <v>1039</v>
      </c>
      <c r="C16821" s="3" t="s">
        <v>95</v>
      </c>
      <c r="D16821" s="3" t="s">
        <v>37</v>
      </c>
      <c r="E16821">
        <v>2024</v>
      </c>
      <c r="F16821" s="3" t="str">
        <f t="shared" ref="F16821:F16884" si="513">_xlfn.CONCAT(B16821,C16821,D16821,E16821)</f>
        <v>RGSpillBOUND2024</v>
      </c>
      <c r="G16821" s="9">
        <v>2.3192059774973099</v>
      </c>
      <c r="H16821" s="9">
        <v>0.92406362513402696</v>
      </c>
      <c r="I16821" s="9">
        <v>1.3012106041666599E-5</v>
      </c>
      <c r="J16821" s="9">
        <v>0</v>
      </c>
      <c r="K16821" s="9">
        <v>1.2494573125E-2</v>
      </c>
      <c r="L16821" s="9">
        <v>1.4288914170698899E-2</v>
      </c>
      <c r="M16821" s="9">
        <v>0.54756927711111103</v>
      </c>
      <c r="N16821" s="9">
        <v>0.81018237837638796</v>
      </c>
      <c r="O16821" s="9">
        <v>3.3703050731484501</v>
      </c>
      <c r="P16821" s="9">
        <v>9.1407489348209001</v>
      </c>
      <c r="Q16821" s="9">
        <v>0.27893015240510699</v>
      </c>
      <c r="R16821" s="9">
        <v>0</v>
      </c>
      <c r="S16821" s="9">
        <v>0.12863856614583299</v>
      </c>
      <c r="T16821" s="9">
        <v>0.350208549886805</v>
      </c>
    </row>
    <row r="16822" spans="1:20" x14ac:dyDescent="0.35">
      <c r="A16822">
        <f t="shared" si="512"/>
        <v>16822</v>
      </c>
      <c r="B16822" s="3" t="s">
        <v>1039</v>
      </c>
      <c r="C16822" s="3" t="s">
        <v>95</v>
      </c>
      <c r="D16822" s="3" t="s">
        <v>37</v>
      </c>
      <c r="E16822">
        <v>2025</v>
      </c>
      <c r="F16822" s="3" t="str">
        <f t="shared" si="513"/>
        <v>RGSpillBOUND2025</v>
      </c>
      <c r="G16822" s="9">
        <v>3.9042141540020099</v>
      </c>
      <c r="H16822" s="9">
        <v>0.26128347189583301</v>
      </c>
      <c r="I16822" s="9">
        <v>4.2711481506944402E-3</v>
      </c>
      <c r="J16822" s="9">
        <v>0.28406536351478401</v>
      </c>
      <c r="K16822" s="9">
        <v>1.08171878765625</v>
      </c>
      <c r="L16822" s="9">
        <v>0.40003512434139699</v>
      </c>
      <c r="M16822" s="9">
        <v>4.4167057900000001E-2</v>
      </c>
      <c r="N16822" s="9">
        <v>1.5261157708416599</v>
      </c>
      <c r="O16822" s="9">
        <v>10.8004791948795</v>
      </c>
      <c r="P16822" s="9">
        <v>4.8779548435123496</v>
      </c>
      <c r="Q16822" s="9">
        <v>0.14306245101881701</v>
      </c>
      <c r="R16822" s="9">
        <v>0</v>
      </c>
      <c r="S16822" s="9">
        <v>0</v>
      </c>
      <c r="T16822" s="9">
        <v>1.68364665287194</v>
      </c>
    </row>
    <row r="16823" spans="1:20" x14ac:dyDescent="0.35">
      <c r="A16823">
        <f t="shared" si="512"/>
        <v>16823</v>
      </c>
      <c r="B16823" s="3" t="s">
        <v>1039</v>
      </c>
      <c r="C16823" s="3" t="s">
        <v>95</v>
      </c>
      <c r="D16823" s="3" t="s">
        <v>37</v>
      </c>
      <c r="E16823">
        <v>2026</v>
      </c>
      <c r="F16823" s="3" t="str">
        <f t="shared" si="513"/>
        <v>RGSpillBOUND2026</v>
      </c>
      <c r="G16823" s="9">
        <v>2.45485272526986</v>
      </c>
      <c r="H16823" s="9">
        <v>4.5266727761111097E-2</v>
      </c>
      <c r="I16823" s="9">
        <v>5.9751508541666604E-3</v>
      </c>
      <c r="J16823" s="9">
        <v>0</v>
      </c>
      <c r="K16823" s="9">
        <v>0</v>
      </c>
      <c r="L16823" s="9">
        <v>0</v>
      </c>
      <c r="M16823" s="9">
        <v>1.86212071111111E-2</v>
      </c>
      <c r="N16823" s="9">
        <v>3.6663640611111102E-3</v>
      </c>
      <c r="O16823" s="9">
        <v>3.1649578580412601</v>
      </c>
      <c r="P16823" s="9">
        <v>16.468946992555502</v>
      </c>
      <c r="Q16823" s="9">
        <v>9.8290457241186804</v>
      </c>
      <c r="R16823" s="9">
        <v>0.114772105890555</v>
      </c>
      <c r="S16823" s="9">
        <v>7.7719302317708294E-2</v>
      </c>
      <c r="T16823" s="9">
        <v>1.6642118872390199</v>
      </c>
    </row>
    <row r="16824" spans="1:20" x14ac:dyDescent="0.35">
      <c r="A16824">
        <f t="shared" si="512"/>
        <v>16824</v>
      </c>
      <c r="B16824" s="3" t="s">
        <v>1039</v>
      </c>
      <c r="C16824" s="3" t="s">
        <v>95</v>
      </c>
      <c r="D16824" s="3" t="s">
        <v>37</v>
      </c>
      <c r="E16824">
        <v>2027</v>
      </c>
      <c r="F16824" s="3" t="str">
        <f t="shared" si="513"/>
        <v>RGSpillBOUND2027</v>
      </c>
      <c r="G16824" s="9">
        <v>2.9491720448938099</v>
      </c>
      <c r="H16824" s="9">
        <v>1.2388654786423601</v>
      </c>
      <c r="I16824" s="9">
        <v>0</v>
      </c>
      <c r="J16824" s="9">
        <v>0</v>
      </c>
      <c r="K16824" s="9">
        <v>0.78077452122916602</v>
      </c>
      <c r="L16824" s="9">
        <v>0.364385253651209</v>
      </c>
      <c r="M16824" s="9">
        <v>1.5359656933055501</v>
      </c>
      <c r="N16824" s="9">
        <v>2.2998726003750001</v>
      </c>
      <c r="O16824" s="9">
        <v>6.8700665801223604</v>
      </c>
      <c r="P16824" s="9">
        <v>52.771952613940897</v>
      </c>
      <c r="Q16824" s="9">
        <v>25.992185193492499</v>
      </c>
      <c r="R16824" s="9">
        <v>0.223883798016666</v>
      </c>
      <c r="S16824" s="9">
        <v>0.15263851139322901</v>
      </c>
      <c r="T16824" s="9">
        <v>4.0333492404184499</v>
      </c>
    </row>
    <row r="16825" spans="1:20" x14ac:dyDescent="0.35">
      <c r="A16825">
        <f t="shared" si="512"/>
        <v>16825</v>
      </c>
      <c r="B16825" s="3" t="s">
        <v>1039</v>
      </c>
      <c r="C16825" s="3" t="s">
        <v>95</v>
      </c>
      <c r="D16825" s="3" t="s">
        <v>37</v>
      </c>
      <c r="E16825">
        <v>2028</v>
      </c>
      <c r="F16825" s="3" t="str">
        <f t="shared" si="513"/>
        <v>RGSpillBOUND2028</v>
      </c>
      <c r="G16825" s="9">
        <v>5.1342711278541602</v>
      </c>
      <c r="H16825" s="9">
        <v>0.68918208377083301</v>
      </c>
      <c r="I16825" s="9">
        <v>2.6038436180555499E-2</v>
      </c>
      <c r="J16825" s="9">
        <v>2.0470168870967702E-3</v>
      </c>
      <c r="K16825" s="9">
        <v>0</v>
      </c>
      <c r="L16825" s="9">
        <v>6.8250509475806399E-3</v>
      </c>
      <c r="M16825" s="9">
        <v>0.63068940783333305</v>
      </c>
      <c r="N16825" s="9">
        <v>0.11514108485833301</v>
      </c>
      <c r="O16825" s="9">
        <v>15.1649426378836</v>
      </c>
      <c r="P16825" s="9">
        <v>64.136826320427701</v>
      </c>
      <c r="Q16825" s="9">
        <v>36.011736826159201</v>
      </c>
      <c r="R16825" s="9">
        <v>4.41337204419027</v>
      </c>
      <c r="S16825" s="9">
        <v>2.8116983505308699</v>
      </c>
      <c r="T16825" s="9">
        <v>0.75787996431534699</v>
      </c>
    </row>
    <row r="16826" spans="1:20" x14ac:dyDescent="0.35">
      <c r="A16826">
        <f t="shared" si="512"/>
        <v>16826</v>
      </c>
      <c r="B16826" s="3" t="s">
        <v>1039</v>
      </c>
      <c r="C16826" s="3" t="s">
        <v>95</v>
      </c>
      <c r="D16826" s="3" t="s">
        <v>37</v>
      </c>
      <c r="E16826">
        <v>2029</v>
      </c>
      <c r="F16826" s="3" t="str">
        <f t="shared" si="513"/>
        <v>RGSpillBOUND2029</v>
      </c>
      <c r="G16826" s="9">
        <v>3.3987770453469399</v>
      </c>
      <c r="H16826" s="9">
        <v>0.17214145351651999</v>
      </c>
      <c r="I16826" s="9">
        <v>1.43991713347222E-2</v>
      </c>
      <c r="J16826" s="9">
        <v>0</v>
      </c>
      <c r="K16826" s="9">
        <v>3.9872579427083299E-3</v>
      </c>
      <c r="L16826" s="9">
        <v>0.107266663875</v>
      </c>
      <c r="M16826" s="9">
        <v>0.812738036638888</v>
      </c>
      <c r="N16826" s="9">
        <v>1.0967612980916599</v>
      </c>
      <c r="O16826" s="9">
        <v>13.2617726934876</v>
      </c>
      <c r="P16826" s="9">
        <v>38.423185601641599</v>
      </c>
      <c r="Q16826" s="9">
        <v>4.4341795001075202</v>
      </c>
      <c r="R16826" s="9">
        <v>0</v>
      </c>
      <c r="S16826" s="9">
        <v>0.130690146927083</v>
      </c>
      <c r="T16826" s="9">
        <v>0.97264938951687496</v>
      </c>
    </row>
    <row r="16827" spans="1:20" x14ac:dyDescent="0.35">
      <c r="A16827">
        <f t="shared" si="512"/>
        <v>16827</v>
      </c>
      <c r="B16827" s="3" t="s">
        <v>1039</v>
      </c>
      <c r="C16827" s="3" t="s">
        <v>77</v>
      </c>
      <c r="D16827" s="3" t="s">
        <v>37</v>
      </c>
      <c r="E16827">
        <v>2020</v>
      </c>
      <c r="F16827" s="3" t="str">
        <f t="shared" si="513"/>
        <v>RGGenBOUND2020</v>
      </c>
      <c r="G16827" s="9">
        <v>428.30410725268803</v>
      </c>
      <c r="H16827" s="9">
        <v>369.27222834027702</v>
      </c>
      <c r="I16827" s="9">
        <v>332.061959541666</v>
      </c>
      <c r="J16827" s="9">
        <v>363.61643922042998</v>
      </c>
      <c r="K16827" s="9">
        <v>288.36776596279702</v>
      </c>
      <c r="L16827" s="9">
        <v>342.22650661290299</v>
      </c>
      <c r="M16827" s="9">
        <v>417.318036694444</v>
      </c>
      <c r="N16827" s="9">
        <v>454.72301527777699</v>
      </c>
      <c r="O16827" s="9">
        <v>842.45101026881696</v>
      </c>
      <c r="P16827" s="9">
        <v>839.62415124999995</v>
      </c>
      <c r="Q16827" s="9">
        <v>571.575283333333</v>
      </c>
      <c r="R16827" s="9">
        <v>286.72694861111103</v>
      </c>
      <c r="S16827" s="9">
        <v>275.16042825520799</v>
      </c>
      <c r="T16827" s="9">
        <v>284.56642912499899</v>
      </c>
    </row>
    <row r="16828" spans="1:20" x14ac:dyDescent="0.35">
      <c r="A16828">
        <f t="shared" si="512"/>
        <v>16828</v>
      </c>
      <c r="B16828" s="3" t="s">
        <v>1039</v>
      </c>
      <c r="C16828" s="3" t="s">
        <v>77</v>
      </c>
      <c r="D16828" s="3" t="s">
        <v>37</v>
      </c>
      <c r="E16828">
        <v>2021</v>
      </c>
      <c r="F16828" s="3" t="str">
        <f t="shared" si="513"/>
        <v>RGGenBOUND2021</v>
      </c>
      <c r="G16828" s="9">
        <v>447.23703637096702</v>
      </c>
      <c r="H16828" s="9">
        <v>380.45809183333301</v>
      </c>
      <c r="I16828" s="9">
        <v>238.21164505138799</v>
      </c>
      <c r="J16828" s="9">
        <v>318.64544594085999</v>
      </c>
      <c r="K16828" s="9">
        <v>291.15660845238</v>
      </c>
      <c r="L16828" s="9">
        <v>253.80325767473099</v>
      </c>
      <c r="M16828" s="9">
        <v>183.81972194444401</v>
      </c>
      <c r="N16828" s="9">
        <v>267.34850944444401</v>
      </c>
      <c r="O16828" s="9">
        <v>551.202958870967</v>
      </c>
      <c r="P16828" s="9">
        <v>719.02605158333301</v>
      </c>
      <c r="Q16828" s="9">
        <v>455.65614858870902</v>
      </c>
      <c r="R16828" s="9">
        <v>297.35514261111098</v>
      </c>
      <c r="S16828" s="9">
        <v>224.101540078125</v>
      </c>
      <c r="T16828" s="9">
        <v>280.04509378888798</v>
      </c>
    </row>
    <row r="16829" spans="1:20" x14ac:dyDescent="0.35">
      <c r="A16829">
        <f t="shared" si="512"/>
        <v>16829</v>
      </c>
      <c r="B16829" s="3" t="s">
        <v>1039</v>
      </c>
      <c r="C16829" s="3" t="s">
        <v>77</v>
      </c>
      <c r="D16829" s="3" t="s">
        <v>37</v>
      </c>
      <c r="E16829">
        <v>2022</v>
      </c>
      <c r="F16829" s="3" t="str">
        <f t="shared" si="513"/>
        <v>RGGenBOUND2022</v>
      </c>
      <c r="G16829" s="9">
        <v>395.37855236559102</v>
      </c>
      <c r="H16829" s="9">
        <v>297.41519445833302</v>
      </c>
      <c r="I16829" s="9">
        <v>295.95331626388798</v>
      </c>
      <c r="J16829" s="9">
        <v>346.78248312943498</v>
      </c>
      <c r="K16829" s="9">
        <v>317.94514002976098</v>
      </c>
      <c r="L16829" s="9">
        <v>285.39805474731099</v>
      </c>
      <c r="M16829" s="9">
        <v>394.83162089166598</v>
      </c>
      <c r="N16829" s="9">
        <v>289.520717361111</v>
      </c>
      <c r="O16829" s="9">
        <v>691.34487224462305</v>
      </c>
      <c r="P16829" s="9">
        <v>747.83568486111096</v>
      </c>
      <c r="Q16829" s="9">
        <v>763.08503387096698</v>
      </c>
      <c r="R16829" s="9">
        <v>630.43065194444398</v>
      </c>
      <c r="S16829" s="9">
        <v>333.52239041666598</v>
      </c>
      <c r="T16829" s="9">
        <v>365.54255731055503</v>
      </c>
    </row>
    <row r="16830" spans="1:20" x14ac:dyDescent="0.35">
      <c r="A16830">
        <f t="shared" si="512"/>
        <v>16830</v>
      </c>
      <c r="B16830" s="3" t="s">
        <v>1039</v>
      </c>
      <c r="C16830" s="3" t="s">
        <v>77</v>
      </c>
      <c r="D16830" s="3" t="s">
        <v>37</v>
      </c>
      <c r="E16830">
        <v>2023</v>
      </c>
      <c r="F16830" s="3" t="str">
        <f t="shared" si="513"/>
        <v>RGGenBOUND2023</v>
      </c>
      <c r="G16830" s="9">
        <v>402.77262611559098</v>
      </c>
      <c r="H16830" s="9">
        <v>387.09186720833299</v>
      </c>
      <c r="I16830" s="9">
        <v>596.88255617361096</v>
      </c>
      <c r="J16830" s="9">
        <v>474.17633323924701</v>
      </c>
      <c r="K16830" s="9">
        <v>440.33576901785699</v>
      </c>
      <c r="L16830" s="9">
        <v>679.99613350806396</v>
      </c>
      <c r="M16830" s="9">
        <v>722.91241694444398</v>
      </c>
      <c r="N16830" s="9">
        <v>791.12971194444401</v>
      </c>
      <c r="O16830" s="9">
        <v>859.63956774193502</v>
      </c>
      <c r="P16830" s="9">
        <v>735.78661</v>
      </c>
      <c r="Q16830" s="9">
        <v>551.42690233870906</v>
      </c>
      <c r="R16830" s="9">
        <v>425.10510647222202</v>
      </c>
      <c r="S16830" s="9">
        <v>259.65019294270797</v>
      </c>
      <c r="T16830" s="9">
        <v>406.92337054166597</v>
      </c>
    </row>
    <row r="16831" spans="1:20" x14ac:dyDescent="0.35">
      <c r="A16831">
        <f t="shared" si="512"/>
        <v>16831</v>
      </c>
      <c r="B16831" s="3" t="s">
        <v>1039</v>
      </c>
      <c r="C16831" s="3" t="s">
        <v>77</v>
      </c>
      <c r="D16831" s="3" t="s">
        <v>37</v>
      </c>
      <c r="E16831">
        <v>2024</v>
      </c>
      <c r="F16831" s="3" t="str">
        <f t="shared" si="513"/>
        <v>RGGenBOUND2024</v>
      </c>
      <c r="G16831" s="9">
        <v>496.23711532258</v>
      </c>
      <c r="H16831" s="9">
        <v>440.93687258888798</v>
      </c>
      <c r="I16831" s="9">
        <v>297.36111425000001</v>
      </c>
      <c r="J16831" s="9">
        <v>422.57998147849401</v>
      </c>
      <c r="K16831" s="9">
        <v>405.14864086309501</v>
      </c>
      <c r="L16831" s="9">
        <v>318.43592161290297</v>
      </c>
      <c r="M16831" s="9">
        <v>604.15815330555495</v>
      </c>
      <c r="N16831" s="9">
        <v>564.96702388888798</v>
      </c>
      <c r="O16831" s="9">
        <v>733.66942961021402</v>
      </c>
      <c r="P16831" s="9">
        <v>462.04684862361103</v>
      </c>
      <c r="Q16831" s="9">
        <v>334.36955920698898</v>
      </c>
      <c r="R16831" s="9">
        <v>154.56245834999999</v>
      </c>
      <c r="S16831" s="9">
        <v>156.91285640104101</v>
      </c>
      <c r="T16831" s="9">
        <v>263.56133849166599</v>
      </c>
    </row>
    <row r="16832" spans="1:20" x14ac:dyDescent="0.35">
      <c r="A16832">
        <f t="shared" si="512"/>
        <v>16832</v>
      </c>
      <c r="B16832" s="3" t="s">
        <v>1039</v>
      </c>
      <c r="C16832" s="3" t="s">
        <v>77</v>
      </c>
      <c r="D16832" s="3" t="s">
        <v>37</v>
      </c>
      <c r="E16832">
        <v>2025</v>
      </c>
      <c r="F16832" s="3" t="str">
        <f t="shared" si="513"/>
        <v>RGGenBOUND2025</v>
      </c>
      <c r="G16832" s="9">
        <v>464.45107577150497</v>
      </c>
      <c r="H16832" s="9">
        <v>361.44689668055503</v>
      </c>
      <c r="I16832" s="9">
        <v>270.33635678749999</v>
      </c>
      <c r="J16832" s="9">
        <v>422.85901043010699</v>
      </c>
      <c r="K16832" s="9">
        <v>359.88675931547601</v>
      </c>
      <c r="L16832" s="9">
        <v>552.94323103494605</v>
      </c>
      <c r="M16832" s="9">
        <v>464.64543341666598</v>
      </c>
      <c r="N16832" s="9">
        <v>419.937145416666</v>
      </c>
      <c r="O16832" s="9">
        <v>869.73930971774098</v>
      </c>
      <c r="P16832" s="9">
        <v>791.94316166666601</v>
      </c>
      <c r="Q16832" s="9">
        <v>378.59117126344</v>
      </c>
      <c r="R16832" s="9">
        <v>245.70532152777699</v>
      </c>
      <c r="S16832" s="9">
        <v>203.39391298437499</v>
      </c>
      <c r="T16832" s="9">
        <v>389.405983416666</v>
      </c>
    </row>
    <row r="16833" spans="1:20" x14ac:dyDescent="0.35">
      <c r="A16833">
        <f t="shared" si="512"/>
        <v>16833</v>
      </c>
      <c r="B16833" s="3" t="s">
        <v>1039</v>
      </c>
      <c r="C16833" s="3" t="s">
        <v>77</v>
      </c>
      <c r="D16833" s="3" t="s">
        <v>37</v>
      </c>
      <c r="E16833">
        <v>2026</v>
      </c>
      <c r="F16833" s="3" t="str">
        <f t="shared" si="513"/>
        <v>RGGenBOUND2026</v>
      </c>
      <c r="G16833" s="9">
        <v>400.94449845430103</v>
      </c>
      <c r="H16833" s="9">
        <v>334.92949013888801</v>
      </c>
      <c r="I16833" s="9">
        <v>362.31592121249997</v>
      </c>
      <c r="J16833" s="9">
        <v>441.57767831989202</v>
      </c>
      <c r="K16833" s="9">
        <v>294.69664569047598</v>
      </c>
      <c r="L16833" s="9">
        <v>360.253053508064</v>
      </c>
      <c r="M16833" s="9">
        <v>305.256006986111</v>
      </c>
      <c r="N16833" s="9">
        <v>370.68056594444403</v>
      </c>
      <c r="O16833" s="9">
        <v>533.98771600913904</v>
      </c>
      <c r="P16833" s="9">
        <v>815.49483558333304</v>
      </c>
      <c r="Q16833" s="9">
        <v>679.00183817204299</v>
      </c>
      <c r="R16833" s="9">
        <v>440.94525469444397</v>
      </c>
      <c r="S16833" s="9">
        <v>363.80764396874901</v>
      </c>
      <c r="T16833" s="9">
        <v>365.02308145833302</v>
      </c>
    </row>
    <row r="16834" spans="1:20" x14ac:dyDescent="0.35">
      <c r="A16834">
        <f t="shared" si="512"/>
        <v>16834</v>
      </c>
      <c r="B16834" s="3" t="s">
        <v>1039</v>
      </c>
      <c r="C16834" s="3" t="s">
        <v>77</v>
      </c>
      <c r="D16834" s="3" t="s">
        <v>37</v>
      </c>
      <c r="E16834">
        <v>2027</v>
      </c>
      <c r="F16834" s="3" t="str">
        <f t="shared" si="513"/>
        <v>RGGenBOUND2027</v>
      </c>
      <c r="G16834" s="9">
        <v>442.631173924731</v>
      </c>
      <c r="H16834" s="9">
        <v>303.45204996249998</v>
      </c>
      <c r="I16834" s="9">
        <v>354.476767188888</v>
      </c>
      <c r="J16834" s="9">
        <v>477.58871593010701</v>
      </c>
      <c r="K16834" s="9">
        <v>463.13399985714199</v>
      </c>
      <c r="L16834" s="9">
        <v>467.963216107123</v>
      </c>
      <c r="M16834" s="9">
        <v>539.47100897500002</v>
      </c>
      <c r="N16834" s="9">
        <v>446.83980611111099</v>
      </c>
      <c r="O16834" s="9">
        <v>766.911475766129</v>
      </c>
      <c r="P16834" s="9">
        <v>819.15152456944395</v>
      </c>
      <c r="Q16834" s="9">
        <v>619.56889865591404</v>
      </c>
      <c r="R16834" s="9">
        <v>559.93930366666598</v>
      </c>
      <c r="S16834" s="9">
        <v>377.23466479166598</v>
      </c>
      <c r="T16834" s="9">
        <v>449.21164013888801</v>
      </c>
    </row>
    <row r="16835" spans="1:20" x14ac:dyDescent="0.35">
      <c r="A16835">
        <f t="shared" ref="A16835:A16898" si="514">A16834+1</f>
        <v>16835</v>
      </c>
      <c r="B16835" s="3" t="s">
        <v>1039</v>
      </c>
      <c r="C16835" s="3" t="s">
        <v>77</v>
      </c>
      <c r="D16835" s="3" t="s">
        <v>37</v>
      </c>
      <c r="E16835">
        <v>2028</v>
      </c>
      <c r="F16835" s="3" t="str">
        <f t="shared" si="513"/>
        <v>RGGenBOUND2028</v>
      </c>
      <c r="G16835" s="9">
        <v>384.30728583333303</v>
      </c>
      <c r="H16835" s="9">
        <v>454.71252148611097</v>
      </c>
      <c r="I16835" s="9">
        <v>351.80201580555502</v>
      </c>
      <c r="J16835" s="9">
        <v>323.49838815053698</v>
      </c>
      <c r="K16835" s="9">
        <v>332.57005561755898</v>
      </c>
      <c r="L16835" s="9">
        <v>431.52663258064501</v>
      </c>
      <c r="M16835" s="9">
        <v>202.26877775</v>
      </c>
      <c r="N16835" s="9">
        <v>433.51596197222199</v>
      </c>
      <c r="O16835" s="9">
        <v>798.24087420698902</v>
      </c>
      <c r="P16835" s="9">
        <v>849.00863305555504</v>
      </c>
      <c r="Q16835" s="9">
        <v>609.49876143817198</v>
      </c>
      <c r="R16835" s="9">
        <v>400.650422055555</v>
      </c>
      <c r="S16835" s="9">
        <v>537.53477515625002</v>
      </c>
      <c r="T16835" s="9">
        <v>346.22733412500003</v>
      </c>
    </row>
    <row r="16836" spans="1:20" x14ac:dyDescent="0.35">
      <c r="A16836">
        <f t="shared" si="514"/>
        <v>16836</v>
      </c>
      <c r="B16836" s="3" t="s">
        <v>1039</v>
      </c>
      <c r="C16836" s="3" t="s">
        <v>77</v>
      </c>
      <c r="D16836" s="3" t="s">
        <v>37</v>
      </c>
      <c r="E16836">
        <v>2029</v>
      </c>
      <c r="F16836" s="3" t="str">
        <f t="shared" si="513"/>
        <v>RGGenBOUND2029</v>
      </c>
      <c r="G16836" s="9">
        <v>473.83698485483802</v>
      </c>
      <c r="H16836" s="9">
        <v>300.32747303117998</v>
      </c>
      <c r="I16836" s="9">
        <v>331.78997353055502</v>
      </c>
      <c r="J16836" s="9">
        <v>210.169892849462</v>
      </c>
      <c r="K16836" s="9">
        <v>265.48721528273802</v>
      </c>
      <c r="L16836" s="9">
        <v>390.51316642473103</v>
      </c>
      <c r="M16836" s="9">
        <v>668.03718083333297</v>
      </c>
      <c r="N16836" s="9">
        <v>552.51265222222196</v>
      </c>
      <c r="O16836" s="9">
        <v>813.54553740591302</v>
      </c>
      <c r="P16836" s="9">
        <v>673.11500484722205</v>
      </c>
      <c r="Q16836" s="9">
        <v>518.90642952956898</v>
      </c>
      <c r="R16836" s="9">
        <v>353.01995275000002</v>
      </c>
      <c r="S16836" s="9">
        <v>239.019421822916</v>
      </c>
      <c r="T16836" s="9">
        <v>346.94122244444401</v>
      </c>
    </row>
    <row r="16837" spans="1:20" x14ac:dyDescent="0.35">
      <c r="A16837">
        <f t="shared" si="514"/>
        <v>16837</v>
      </c>
      <c r="B16837" s="3" t="s">
        <v>1039</v>
      </c>
      <c r="C16837" s="3" t="s">
        <v>75</v>
      </c>
      <c r="D16837" s="3" t="s">
        <v>36</v>
      </c>
      <c r="E16837">
        <v>2020</v>
      </c>
      <c r="F16837" s="3" t="str">
        <f t="shared" si="513"/>
        <v>RGElevBOX C2020</v>
      </c>
      <c r="G16837" s="9" t="e">
        <v>#N/A</v>
      </c>
      <c r="H16837" s="9" t="e">
        <v>#N/A</v>
      </c>
      <c r="I16837" s="9" t="e">
        <v>#N/A</v>
      </c>
      <c r="J16837" s="9" t="e">
        <v>#N/A</v>
      </c>
      <c r="K16837" s="9" t="e">
        <v>#N/A</v>
      </c>
      <c r="L16837" s="9" t="e">
        <v>#N/A</v>
      </c>
      <c r="M16837" s="9" t="e">
        <v>#N/A</v>
      </c>
      <c r="N16837" s="9" t="e">
        <v>#N/A</v>
      </c>
      <c r="O16837" s="9" t="e">
        <v>#N/A</v>
      </c>
      <c r="P16837" s="9" t="e">
        <v>#N/A</v>
      </c>
      <c r="Q16837" s="9" t="e">
        <v>#N/A</v>
      </c>
      <c r="R16837" s="9" t="e">
        <v>#N/A</v>
      </c>
      <c r="S16837" s="9" t="e">
        <v>#N/A</v>
      </c>
      <c r="T16837" s="9" t="e">
        <v>#N/A</v>
      </c>
    </row>
    <row r="16838" spans="1:20" x14ac:dyDescent="0.35">
      <c r="A16838">
        <f t="shared" si="514"/>
        <v>16838</v>
      </c>
      <c r="B16838" s="3" t="s">
        <v>1039</v>
      </c>
      <c r="C16838" s="3" t="s">
        <v>75</v>
      </c>
      <c r="D16838" s="3" t="s">
        <v>36</v>
      </c>
      <c r="E16838">
        <v>2021</v>
      </c>
      <c r="F16838" s="3" t="str">
        <f t="shared" si="513"/>
        <v>RGElevBOX C2021</v>
      </c>
      <c r="G16838" s="9" t="e">
        <v>#N/A</v>
      </c>
      <c r="H16838" s="9" t="e">
        <v>#N/A</v>
      </c>
      <c r="I16838" s="9" t="e">
        <v>#N/A</v>
      </c>
      <c r="J16838" s="9" t="e">
        <v>#N/A</v>
      </c>
      <c r="K16838" s="9" t="e">
        <v>#N/A</v>
      </c>
      <c r="L16838" s="9" t="e">
        <v>#N/A</v>
      </c>
      <c r="M16838" s="9" t="e">
        <v>#N/A</v>
      </c>
      <c r="N16838" s="9" t="e">
        <v>#N/A</v>
      </c>
      <c r="O16838" s="9" t="e">
        <v>#N/A</v>
      </c>
      <c r="P16838" s="9" t="e">
        <v>#N/A</v>
      </c>
      <c r="Q16838" s="9" t="e">
        <v>#N/A</v>
      </c>
      <c r="R16838" s="9" t="e">
        <v>#N/A</v>
      </c>
      <c r="S16838" s="9" t="e">
        <v>#N/A</v>
      </c>
      <c r="T16838" s="9" t="e">
        <v>#N/A</v>
      </c>
    </row>
    <row r="16839" spans="1:20" x14ac:dyDescent="0.35">
      <c r="A16839">
        <f t="shared" si="514"/>
        <v>16839</v>
      </c>
      <c r="B16839" s="3" t="s">
        <v>1039</v>
      </c>
      <c r="C16839" s="3" t="s">
        <v>75</v>
      </c>
      <c r="D16839" s="3" t="s">
        <v>36</v>
      </c>
      <c r="E16839">
        <v>2022</v>
      </c>
      <c r="F16839" s="3" t="str">
        <f t="shared" si="513"/>
        <v>RGElevBOX C2022</v>
      </c>
      <c r="G16839" s="9" t="e">
        <v>#N/A</v>
      </c>
      <c r="H16839" s="9" t="e">
        <v>#N/A</v>
      </c>
      <c r="I16839" s="9" t="e">
        <v>#N/A</v>
      </c>
      <c r="J16839" s="9" t="e">
        <v>#N/A</v>
      </c>
      <c r="K16839" s="9" t="e">
        <v>#N/A</v>
      </c>
      <c r="L16839" s="9" t="e">
        <v>#N/A</v>
      </c>
      <c r="M16839" s="9" t="e">
        <v>#N/A</v>
      </c>
      <c r="N16839" s="9" t="e">
        <v>#N/A</v>
      </c>
      <c r="O16839" s="9" t="e">
        <v>#N/A</v>
      </c>
      <c r="P16839" s="9" t="e">
        <v>#N/A</v>
      </c>
      <c r="Q16839" s="9" t="e">
        <v>#N/A</v>
      </c>
      <c r="R16839" s="9" t="e">
        <v>#N/A</v>
      </c>
      <c r="S16839" s="9" t="e">
        <v>#N/A</v>
      </c>
      <c r="T16839" s="9" t="e">
        <v>#N/A</v>
      </c>
    </row>
    <row r="16840" spans="1:20" x14ac:dyDescent="0.35">
      <c r="A16840">
        <f t="shared" si="514"/>
        <v>16840</v>
      </c>
      <c r="B16840" s="3" t="s">
        <v>1039</v>
      </c>
      <c r="C16840" s="3" t="s">
        <v>75</v>
      </c>
      <c r="D16840" s="3" t="s">
        <v>36</v>
      </c>
      <c r="E16840">
        <v>2023</v>
      </c>
      <c r="F16840" s="3" t="str">
        <f t="shared" si="513"/>
        <v>RGElevBOX C2023</v>
      </c>
      <c r="G16840" s="9" t="e">
        <v>#N/A</v>
      </c>
      <c r="H16840" s="9" t="e">
        <v>#N/A</v>
      </c>
      <c r="I16840" s="9" t="e">
        <v>#N/A</v>
      </c>
      <c r="J16840" s="9" t="e">
        <v>#N/A</v>
      </c>
      <c r="K16840" s="9" t="e">
        <v>#N/A</v>
      </c>
      <c r="L16840" s="9" t="e">
        <v>#N/A</v>
      </c>
      <c r="M16840" s="9" t="e">
        <v>#N/A</v>
      </c>
      <c r="N16840" s="9" t="e">
        <v>#N/A</v>
      </c>
      <c r="O16840" s="9" t="e">
        <v>#N/A</v>
      </c>
      <c r="P16840" s="9" t="e">
        <v>#N/A</v>
      </c>
      <c r="Q16840" s="9" t="e">
        <v>#N/A</v>
      </c>
      <c r="R16840" s="9" t="e">
        <v>#N/A</v>
      </c>
      <c r="S16840" s="9" t="e">
        <v>#N/A</v>
      </c>
      <c r="T16840" s="9" t="e">
        <v>#N/A</v>
      </c>
    </row>
    <row r="16841" spans="1:20" x14ac:dyDescent="0.35">
      <c r="A16841">
        <f t="shared" si="514"/>
        <v>16841</v>
      </c>
      <c r="B16841" s="3" t="s">
        <v>1039</v>
      </c>
      <c r="C16841" s="3" t="s">
        <v>75</v>
      </c>
      <c r="D16841" s="3" t="s">
        <v>36</v>
      </c>
      <c r="E16841">
        <v>2024</v>
      </c>
      <c r="F16841" s="3" t="str">
        <f t="shared" si="513"/>
        <v>RGElevBOX C2024</v>
      </c>
      <c r="G16841" s="9" t="e">
        <v>#N/A</v>
      </c>
      <c r="H16841" s="9" t="e">
        <v>#N/A</v>
      </c>
      <c r="I16841" s="9" t="e">
        <v>#N/A</v>
      </c>
      <c r="J16841" s="9" t="e">
        <v>#N/A</v>
      </c>
      <c r="K16841" s="9" t="e">
        <v>#N/A</v>
      </c>
      <c r="L16841" s="9" t="e">
        <v>#N/A</v>
      </c>
      <c r="M16841" s="9" t="e">
        <v>#N/A</v>
      </c>
      <c r="N16841" s="9" t="e">
        <v>#N/A</v>
      </c>
      <c r="O16841" s="9" t="e">
        <v>#N/A</v>
      </c>
      <c r="P16841" s="9" t="e">
        <v>#N/A</v>
      </c>
      <c r="Q16841" s="9" t="e">
        <v>#N/A</v>
      </c>
      <c r="R16841" s="9" t="e">
        <v>#N/A</v>
      </c>
      <c r="S16841" s="9" t="e">
        <v>#N/A</v>
      </c>
      <c r="T16841" s="9" t="e">
        <v>#N/A</v>
      </c>
    </row>
    <row r="16842" spans="1:20" x14ac:dyDescent="0.35">
      <c r="A16842">
        <f t="shared" si="514"/>
        <v>16842</v>
      </c>
      <c r="B16842" s="3" t="s">
        <v>1039</v>
      </c>
      <c r="C16842" s="3" t="s">
        <v>75</v>
      </c>
      <c r="D16842" s="3" t="s">
        <v>36</v>
      </c>
      <c r="E16842">
        <v>2025</v>
      </c>
      <c r="F16842" s="3" t="str">
        <f t="shared" si="513"/>
        <v>RGElevBOX C2025</v>
      </c>
      <c r="G16842" s="9" t="e">
        <v>#N/A</v>
      </c>
      <c r="H16842" s="9" t="e">
        <v>#N/A</v>
      </c>
      <c r="I16842" s="9" t="e">
        <v>#N/A</v>
      </c>
      <c r="J16842" s="9" t="e">
        <v>#N/A</v>
      </c>
      <c r="K16842" s="9" t="e">
        <v>#N/A</v>
      </c>
      <c r="L16842" s="9" t="e">
        <v>#N/A</v>
      </c>
      <c r="M16842" s="9" t="e">
        <v>#N/A</v>
      </c>
      <c r="N16842" s="9" t="e">
        <v>#N/A</v>
      </c>
      <c r="O16842" s="9" t="e">
        <v>#N/A</v>
      </c>
      <c r="P16842" s="9" t="e">
        <v>#N/A</v>
      </c>
      <c r="Q16842" s="9" t="e">
        <v>#N/A</v>
      </c>
      <c r="R16842" s="9" t="e">
        <v>#N/A</v>
      </c>
      <c r="S16842" s="9" t="e">
        <v>#N/A</v>
      </c>
      <c r="T16842" s="9" t="e">
        <v>#N/A</v>
      </c>
    </row>
    <row r="16843" spans="1:20" x14ac:dyDescent="0.35">
      <c r="A16843">
        <f t="shared" si="514"/>
        <v>16843</v>
      </c>
      <c r="B16843" s="3" t="s">
        <v>1039</v>
      </c>
      <c r="C16843" s="3" t="s">
        <v>75</v>
      </c>
      <c r="D16843" s="3" t="s">
        <v>36</v>
      </c>
      <c r="E16843">
        <v>2026</v>
      </c>
      <c r="F16843" s="3" t="str">
        <f t="shared" si="513"/>
        <v>RGElevBOX C2026</v>
      </c>
      <c r="G16843" s="9" t="e">
        <v>#N/A</v>
      </c>
      <c r="H16843" s="9" t="e">
        <v>#N/A</v>
      </c>
      <c r="I16843" s="9" t="e">
        <v>#N/A</v>
      </c>
      <c r="J16843" s="9" t="e">
        <v>#N/A</v>
      </c>
      <c r="K16843" s="9" t="e">
        <v>#N/A</v>
      </c>
      <c r="L16843" s="9" t="e">
        <v>#N/A</v>
      </c>
      <c r="M16843" s="9" t="e">
        <v>#N/A</v>
      </c>
      <c r="N16843" s="9" t="e">
        <v>#N/A</v>
      </c>
      <c r="O16843" s="9" t="e">
        <v>#N/A</v>
      </c>
      <c r="P16843" s="9" t="e">
        <v>#N/A</v>
      </c>
      <c r="Q16843" s="9" t="e">
        <v>#N/A</v>
      </c>
      <c r="R16843" s="9" t="e">
        <v>#N/A</v>
      </c>
      <c r="S16843" s="9" t="e">
        <v>#N/A</v>
      </c>
      <c r="T16843" s="9" t="e">
        <v>#N/A</v>
      </c>
    </row>
    <row r="16844" spans="1:20" x14ac:dyDescent="0.35">
      <c r="A16844">
        <f t="shared" si="514"/>
        <v>16844</v>
      </c>
      <c r="B16844" s="3" t="s">
        <v>1039</v>
      </c>
      <c r="C16844" s="3" t="s">
        <v>75</v>
      </c>
      <c r="D16844" s="3" t="s">
        <v>36</v>
      </c>
      <c r="E16844">
        <v>2027</v>
      </c>
      <c r="F16844" s="3" t="str">
        <f t="shared" si="513"/>
        <v>RGElevBOX C2027</v>
      </c>
      <c r="G16844" s="9" t="e">
        <v>#N/A</v>
      </c>
      <c r="H16844" s="9" t="e">
        <v>#N/A</v>
      </c>
      <c r="I16844" s="9" t="e">
        <v>#N/A</v>
      </c>
      <c r="J16844" s="9" t="e">
        <v>#N/A</v>
      </c>
      <c r="K16844" s="9" t="e">
        <v>#N/A</v>
      </c>
      <c r="L16844" s="9" t="e">
        <v>#N/A</v>
      </c>
      <c r="M16844" s="9" t="e">
        <v>#N/A</v>
      </c>
      <c r="N16844" s="9" t="e">
        <v>#N/A</v>
      </c>
      <c r="O16844" s="9" t="e">
        <v>#N/A</v>
      </c>
      <c r="P16844" s="9" t="e">
        <v>#N/A</v>
      </c>
      <c r="Q16844" s="9" t="e">
        <v>#N/A</v>
      </c>
      <c r="R16844" s="9" t="e">
        <v>#N/A</v>
      </c>
      <c r="S16844" s="9" t="e">
        <v>#N/A</v>
      </c>
      <c r="T16844" s="9" t="e">
        <v>#N/A</v>
      </c>
    </row>
    <row r="16845" spans="1:20" x14ac:dyDescent="0.35">
      <c r="A16845">
        <f t="shared" si="514"/>
        <v>16845</v>
      </c>
      <c r="B16845" s="3" t="s">
        <v>1039</v>
      </c>
      <c r="C16845" s="3" t="s">
        <v>75</v>
      </c>
      <c r="D16845" s="3" t="s">
        <v>36</v>
      </c>
      <c r="E16845">
        <v>2028</v>
      </c>
      <c r="F16845" s="3" t="str">
        <f t="shared" si="513"/>
        <v>RGElevBOX C2028</v>
      </c>
      <c r="G16845" s="9" t="e">
        <v>#N/A</v>
      </c>
      <c r="H16845" s="9" t="e">
        <v>#N/A</v>
      </c>
      <c r="I16845" s="9" t="e">
        <v>#N/A</v>
      </c>
      <c r="J16845" s="9" t="e">
        <v>#N/A</v>
      </c>
      <c r="K16845" s="9" t="e">
        <v>#N/A</v>
      </c>
      <c r="L16845" s="9" t="e">
        <v>#N/A</v>
      </c>
      <c r="M16845" s="9" t="e">
        <v>#N/A</v>
      </c>
      <c r="N16845" s="9" t="e">
        <v>#N/A</v>
      </c>
      <c r="O16845" s="9" t="e">
        <v>#N/A</v>
      </c>
      <c r="P16845" s="9" t="e">
        <v>#N/A</v>
      </c>
      <c r="Q16845" s="9" t="e">
        <v>#N/A</v>
      </c>
      <c r="R16845" s="9" t="e">
        <v>#N/A</v>
      </c>
      <c r="S16845" s="9" t="e">
        <v>#N/A</v>
      </c>
      <c r="T16845" s="9" t="e">
        <v>#N/A</v>
      </c>
    </row>
    <row r="16846" spans="1:20" x14ac:dyDescent="0.35">
      <c r="A16846">
        <f t="shared" si="514"/>
        <v>16846</v>
      </c>
      <c r="B16846" s="3" t="s">
        <v>1039</v>
      </c>
      <c r="C16846" s="3" t="s">
        <v>75</v>
      </c>
      <c r="D16846" s="3" t="s">
        <v>36</v>
      </c>
      <c r="E16846">
        <v>2029</v>
      </c>
      <c r="F16846" s="3" t="str">
        <f t="shared" si="513"/>
        <v>RGElevBOX C2029</v>
      </c>
      <c r="G16846" s="9" t="e">
        <v>#N/A</v>
      </c>
      <c r="H16846" s="9" t="e">
        <v>#N/A</v>
      </c>
      <c r="I16846" s="9" t="e">
        <v>#N/A</v>
      </c>
      <c r="J16846" s="9" t="e">
        <v>#N/A</v>
      </c>
      <c r="K16846" s="9" t="e">
        <v>#N/A</v>
      </c>
      <c r="L16846" s="9" t="e">
        <v>#N/A</v>
      </c>
      <c r="M16846" s="9" t="e">
        <v>#N/A</v>
      </c>
      <c r="N16846" s="9" t="e">
        <v>#N/A</v>
      </c>
      <c r="O16846" s="9" t="e">
        <v>#N/A</v>
      </c>
      <c r="P16846" s="9" t="e">
        <v>#N/A</v>
      </c>
      <c r="Q16846" s="9" t="e">
        <v>#N/A</v>
      </c>
      <c r="R16846" s="9" t="e">
        <v>#N/A</v>
      </c>
      <c r="S16846" s="9" t="e">
        <v>#N/A</v>
      </c>
      <c r="T16846" s="9" t="e">
        <v>#N/A</v>
      </c>
    </row>
    <row r="16847" spans="1:20" x14ac:dyDescent="0.35">
      <c r="A16847">
        <f t="shared" si="514"/>
        <v>16847</v>
      </c>
      <c r="B16847" s="3" t="s">
        <v>1039</v>
      </c>
      <c r="C16847" s="3" t="s">
        <v>86</v>
      </c>
      <c r="D16847" s="3" t="s">
        <v>36</v>
      </c>
      <c r="E16847">
        <v>2020</v>
      </c>
      <c r="F16847" s="3" t="str">
        <f t="shared" si="513"/>
        <v>RGQOutBOX C2020</v>
      </c>
      <c r="G16847" s="9">
        <v>22.8092968083511</v>
      </c>
      <c r="H16847" s="9">
        <v>18.8119997932654</v>
      </c>
      <c r="I16847" s="9">
        <v>15.5999830566368</v>
      </c>
      <c r="J16847" s="9">
        <v>14.0201459209357</v>
      </c>
      <c r="K16847" s="9">
        <v>12.823501945992099</v>
      </c>
      <c r="L16847" s="9">
        <v>16.058940495519099</v>
      </c>
      <c r="M16847" s="9">
        <v>18.551030818611601</v>
      </c>
      <c r="N16847" s="9">
        <v>19.522157198233401</v>
      </c>
      <c r="O16847" s="9">
        <v>60.7644037098813</v>
      </c>
      <c r="P16847" s="9">
        <v>52.945385965152802</v>
      </c>
      <c r="Q16847" s="9">
        <v>27.788119876832901</v>
      </c>
      <c r="R16847" s="9">
        <v>10.8827433705997</v>
      </c>
      <c r="S16847" s="9">
        <v>14.8474985335637</v>
      </c>
      <c r="T16847" s="9">
        <v>13.279895490655999</v>
      </c>
    </row>
    <row r="16848" spans="1:20" x14ac:dyDescent="0.35">
      <c r="A16848">
        <f t="shared" si="514"/>
        <v>16848</v>
      </c>
      <c r="B16848" s="3" t="s">
        <v>1039</v>
      </c>
      <c r="C16848" s="3" t="s">
        <v>86</v>
      </c>
      <c r="D16848" s="3" t="s">
        <v>36</v>
      </c>
      <c r="E16848">
        <v>2021</v>
      </c>
      <c r="F16848" s="3" t="str">
        <f t="shared" si="513"/>
        <v>RGQOutBOX C2021</v>
      </c>
      <c r="G16848" s="9">
        <v>24.207294897525198</v>
      </c>
      <c r="H16848" s="9">
        <v>19.8991817925254</v>
      </c>
      <c r="I16848" s="9">
        <v>11.105263210124001</v>
      </c>
      <c r="J16848" s="9">
        <v>14.988177125325199</v>
      </c>
      <c r="K16848" s="9">
        <v>13.6310600356252</v>
      </c>
      <c r="L16848" s="9">
        <v>12.8764102370396</v>
      </c>
      <c r="M16848" s="9">
        <v>7.4460934453761496</v>
      </c>
      <c r="N16848" s="9">
        <v>11.6709832808887</v>
      </c>
      <c r="O16848" s="9">
        <v>28.380634839796201</v>
      </c>
      <c r="P16848" s="9">
        <v>41.864843564917898</v>
      </c>
      <c r="Q16848" s="9">
        <v>24.177180819207901</v>
      </c>
      <c r="R16848" s="9">
        <v>13.770661210928299</v>
      </c>
      <c r="S16848" s="9">
        <v>10.6431217398223</v>
      </c>
      <c r="T16848" s="9">
        <v>13.5067568708377</v>
      </c>
    </row>
    <row r="16849" spans="1:20" x14ac:dyDescent="0.35">
      <c r="A16849">
        <f t="shared" si="514"/>
        <v>16849</v>
      </c>
      <c r="B16849" s="3" t="s">
        <v>1039</v>
      </c>
      <c r="C16849" s="3" t="s">
        <v>86</v>
      </c>
      <c r="D16849" s="3" t="s">
        <v>36</v>
      </c>
      <c r="E16849">
        <v>2022</v>
      </c>
      <c r="F16849" s="3" t="str">
        <f t="shared" si="513"/>
        <v>RGQOutBOX C2022</v>
      </c>
      <c r="G16849" s="9">
        <v>20.310829098500498</v>
      </c>
      <c r="H16849" s="9">
        <v>15.0365325887106</v>
      </c>
      <c r="I16849" s="9">
        <v>13.8788991841058</v>
      </c>
      <c r="J16849" s="9">
        <v>16.168532181704599</v>
      </c>
      <c r="K16849" s="9">
        <v>16.577472477648399</v>
      </c>
      <c r="L16849" s="9">
        <v>14.0886743385763</v>
      </c>
      <c r="M16849" s="9">
        <v>16.066753090111099</v>
      </c>
      <c r="N16849" s="9">
        <v>12.078247733105</v>
      </c>
      <c r="O16849" s="9">
        <v>46.427921652953003</v>
      </c>
      <c r="P16849" s="9">
        <v>101.170546537397</v>
      </c>
      <c r="Q16849" s="9">
        <v>58.233479022427801</v>
      </c>
      <c r="R16849" s="9">
        <v>31.932095994759699</v>
      </c>
      <c r="S16849" s="9">
        <v>18.334006849721298</v>
      </c>
      <c r="T16849" s="9">
        <v>19.087656580785499</v>
      </c>
    </row>
    <row r="16850" spans="1:20" x14ac:dyDescent="0.35">
      <c r="A16850">
        <f t="shared" si="514"/>
        <v>16850</v>
      </c>
      <c r="B16850" s="3" t="s">
        <v>1039</v>
      </c>
      <c r="C16850" s="3" t="s">
        <v>86</v>
      </c>
      <c r="D16850" s="3" t="s">
        <v>36</v>
      </c>
      <c r="E16850">
        <v>2023</v>
      </c>
      <c r="F16850" s="3" t="str">
        <f t="shared" si="513"/>
        <v>RGQOutBOX C2023</v>
      </c>
      <c r="G16850" s="9">
        <v>24.962711119140501</v>
      </c>
      <c r="H16850" s="9">
        <v>18.418833898841701</v>
      </c>
      <c r="I16850" s="9">
        <v>30.074032423389699</v>
      </c>
      <c r="J16850" s="9">
        <v>21.5810573186955</v>
      </c>
      <c r="K16850" s="9">
        <v>22.165648403045299</v>
      </c>
      <c r="L16850" s="9">
        <v>34.143944080022202</v>
      </c>
      <c r="M16850" s="9">
        <v>39.669011686550498</v>
      </c>
      <c r="N16850" s="9">
        <v>56.404241557234798</v>
      </c>
      <c r="O16850" s="9">
        <v>75.4545733588904</v>
      </c>
      <c r="P16850" s="9">
        <v>80.2534472269422</v>
      </c>
      <c r="Q16850" s="9">
        <v>60.523017114823197</v>
      </c>
      <c r="R16850" s="9">
        <v>22.137040408891501</v>
      </c>
      <c r="S16850" s="9">
        <v>14.0735559613851</v>
      </c>
      <c r="T16850" s="9">
        <v>20.3155243653556</v>
      </c>
    </row>
    <row r="16851" spans="1:20" x14ac:dyDescent="0.35">
      <c r="A16851">
        <f t="shared" si="514"/>
        <v>16851</v>
      </c>
      <c r="B16851" s="3" t="s">
        <v>1039</v>
      </c>
      <c r="C16851" s="3" t="s">
        <v>86</v>
      </c>
      <c r="D16851" s="3" t="s">
        <v>36</v>
      </c>
      <c r="E16851">
        <v>2024</v>
      </c>
      <c r="F16851" s="3" t="str">
        <f t="shared" si="513"/>
        <v>RGQOutBOX C2024</v>
      </c>
      <c r="G16851" s="9">
        <v>27.8005801779303</v>
      </c>
      <c r="H16851" s="9">
        <v>21.110465350406599</v>
      </c>
      <c r="I16851" s="9">
        <v>14.339394736050201</v>
      </c>
      <c r="J16851" s="9">
        <v>18.643718468786599</v>
      </c>
      <c r="K16851" s="9">
        <v>16.241358821009801</v>
      </c>
      <c r="L16851" s="9">
        <v>15.491491275223501</v>
      </c>
      <c r="M16851" s="9">
        <v>24.180698714271902</v>
      </c>
      <c r="N16851" s="9">
        <v>29.796391744398601</v>
      </c>
      <c r="O16851" s="9">
        <v>37.0417736874711</v>
      </c>
      <c r="P16851" s="9">
        <v>34.640965030276099</v>
      </c>
      <c r="Q16851" s="9">
        <v>15.112172010575</v>
      </c>
      <c r="R16851" s="9">
        <v>8.4016101887773598</v>
      </c>
      <c r="S16851" s="9">
        <v>7.2766242506753898</v>
      </c>
      <c r="T16851" s="9">
        <v>11.856141227452801</v>
      </c>
    </row>
    <row r="16852" spans="1:20" x14ac:dyDescent="0.35">
      <c r="A16852">
        <f t="shared" si="514"/>
        <v>16852</v>
      </c>
      <c r="B16852" s="3" t="s">
        <v>1039</v>
      </c>
      <c r="C16852" s="3" t="s">
        <v>86</v>
      </c>
      <c r="D16852" s="3" t="s">
        <v>36</v>
      </c>
      <c r="E16852">
        <v>2025</v>
      </c>
      <c r="F16852" s="3" t="str">
        <f t="shared" si="513"/>
        <v>RGQOutBOX C2025</v>
      </c>
      <c r="G16852" s="9">
        <v>26.481013321063298</v>
      </c>
      <c r="H16852" s="9">
        <v>16.9398645432323</v>
      </c>
      <c r="I16852" s="9">
        <v>12.875971623980201</v>
      </c>
      <c r="J16852" s="9">
        <v>20.488367385850403</v>
      </c>
      <c r="K16852" s="9">
        <v>19.136831248699401</v>
      </c>
      <c r="L16852" s="9">
        <v>27.937687905069399</v>
      </c>
      <c r="M16852" s="9">
        <v>19.266561269869804</v>
      </c>
      <c r="N16852" s="9">
        <v>22.8467453016736</v>
      </c>
      <c r="O16852" s="9">
        <v>52.289848610481101</v>
      </c>
      <c r="P16852" s="9">
        <v>40.567919300237698</v>
      </c>
      <c r="Q16852" s="9">
        <v>16.899468113101999</v>
      </c>
      <c r="R16852" s="9">
        <v>10.8049918605115</v>
      </c>
      <c r="S16852" s="9">
        <v>9.5199973518735597</v>
      </c>
      <c r="T16852" s="9">
        <v>19.4221656063288</v>
      </c>
    </row>
    <row r="16853" spans="1:20" x14ac:dyDescent="0.35">
      <c r="A16853">
        <f t="shared" si="514"/>
        <v>16853</v>
      </c>
      <c r="B16853" s="3" t="s">
        <v>1039</v>
      </c>
      <c r="C16853" s="3" t="s">
        <v>86</v>
      </c>
      <c r="D16853" s="3" t="s">
        <v>36</v>
      </c>
      <c r="E16853">
        <v>2026</v>
      </c>
      <c r="F16853" s="3" t="str">
        <f t="shared" si="513"/>
        <v>RGQOutBOX C2026</v>
      </c>
      <c r="G16853" s="9">
        <v>23.468477191261002</v>
      </c>
      <c r="H16853" s="9">
        <v>16.136222183059001</v>
      </c>
      <c r="I16853" s="9">
        <v>16.470455558615601</v>
      </c>
      <c r="J16853" s="9">
        <v>18.3072617311594</v>
      </c>
      <c r="K16853" s="9">
        <v>13.646874295739</v>
      </c>
      <c r="L16853" s="9">
        <v>17.610159402202299</v>
      </c>
      <c r="M16853" s="9">
        <v>13.7455863390293</v>
      </c>
      <c r="N16853" s="9">
        <v>15.196803346757999</v>
      </c>
      <c r="O16853" s="9">
        <v>28.0538764648201</v>
      </c>
      <c r="P16853" s="9">
        <v>54.741632290691598</v>
      </c>
      <c r="Q16853" s="9">
        <v>43.259795173624703</v>
      </c>
      <c r="R16853" s="9">
        <v>19.249657018219398</v>
      </c>
      <c r="S16853" s="9">
        <v>16.337168829594699</v>
      </c>
      <c r="T16853" s="9">
        <v>17.769105440250598</v>
      </c>
    </row>
    <row r="16854" spans="1:20" x14ac:dyDescent="0.35">
      <c r="A16854">
        <f t="shared" si="514"/>
        <v>16854</v>
      </c>
      <c r="B16854" s="3" t="s">
        <v>1039</v>
      </c>
      <c r="C16854" s="3" t="s">
        <v>86</v>
      </c>
      <c r="D16854" s="3" t="s">
        <v>36</v>
      </c>
      <c r="E16854">
        <v>2027</v>
      </c>
      <c r="F16854" s="3" t="str">
        <f t="shared" si="513"/>
        <v>RGQOutBOX C2027</v>
      </c>
      <c r="G16854" s="9">
        <v>24.2712573044859</v>
      </c>
      <c r="H16854" s="9">
        <v>15.3531714230645</v>
      </c>
      <c r="I16854" s="9">
        <v>15.671079371249</v>
      </c>
      <c r="J16854" s="9">
        <v>19.8046947966536</v>
      </c>
      <c r="K16854" s="9">
        <v>21.643361536632799</v>
      </c>
      <c r="L16854" s="9">
        <v>22.129741073443402</v>
      </c>
      <c r="M16854" s="9">
        <v>27.7946652777445</v>
      </c>
      <c r="N16854" s="9">
        <v>22.967593349390196</v>
      </c>
      <c r="O16854" s="9">
        <v>44.515920534637999</v>
      </c>
      <c r="P16854" s="9">
        <v>91.359570885765905</v>
      </c>
      <c r="Q16854" s="9">
        <v>55.247901900362898</v>
      </c>
      <c r="R16854" s="9">
        <v>27.312279078208</v>
      </c>
      <c r="S16854" s="9">
        <v>17.075853326334499</v>
      </c>
      <c r="T16854" s="9">
        <v>23.396517549330301</v>
      </c>
    </row>
    <row r="16855" spans="1:20" x14ac:dyDescent="0.35">
      <c r="A16855">
        <f t="shared" si="514"/>
        <v>16855</v>
      </c>
      <c r="B16855" s="3" t="s">
        <v>1039</v>
      </c>
      <c r="C16855" s="3" t="s">
        <v>86</v>
      </c>
      <c r="D16855" s="3" t="s">
        <v>36</v>
      </c>
      <c r="E16855">
        <v>2028</v>
      </c>
      <c r="F16855" s="3" t="str">
        <f t="shared" si="513"/>
        <v>RGQOutBOX C2028</v>
      </c>
      <c r="G16855" s="9">
        <v>23.7388519391803</v>
      </c>
      <c r="H16855" s="9">
        <v>21.314278787295201</v>
      </c>
      <c r="I16855" s="9">
        <v>15.366247457594399</v>
      </c>
      <c r="J16855" s="9">
        <v>15.955490140094099</v>
      </c>
      <c r="K16855" s="9">
        <v>17.263693111734799</v>
      </c>
      <c r="L16855" s="9">
        <v>20.4238730570024</v>
      </c>
      <c r="M16855" s="9">
        <v>8.3067293498291601</v>
      </c>
      <c r="N16855" s="9">
        <v>17.886325931167299</v>
      </c>
      <c r="O16855" s="9">
        <v>54.889260261698503</v>
      </c>
      <c r="P16855" s="9">
        <v>106.76319552845101</v>
      </c>
      <c r="Q16855" s="9">
        <v>63.456941151310602</v>
      </c>
      <c r="R16855" s="9">
        <v>22.6484827519708</v>
      </c>
      <c r="S16855" s="9">
        <v>26.588702034734698</v>
      </c>
      <c r="T16855" s="9">
        <v>16.820614823869398</v>
      </c>
    </row>
    <row r="16856" spans="1:20" x14ac:dyDescent="0.35">
      <c r="A16856">
        <f t="shared" si="514"/>
        <v>16856</v>
      </c>
      <c r="B16856" s="3" t="s">
        <v>1039</v>
      </c>
      <c r="C16856" s="3" t="s">
        <v>86</v>
      </c>
      <c r="D16856" s="3" t="s">
        <v>36</v>
      </c>
      <c r="E16856">
        <v>2029</v>
      </c>
      <c r="F16856" s="3" t="str">
        <f t="shared" si="513"/>
        <v>RGQOutBOX C2029</v>
      </c>
      <c r="G16856" s="9">
        <v>25.8408449403647</v>
      </c>
      <c r="H16856" s="9">
        <v>14.7062491527413</v>
      </c>
      <c r="I16856" s="9">
        <v>13.242072039965</v>
      </c>
      <c r="J16856" s="9">
        <v>11.180048265117</v>
      </c>
      <c r="K16856" s="9">
        <v>12.6180125240914</v>
      </c>
      <c r="L16856" s="9">
        <v>19.265505667622602</v>
      </c>
      <c r="M16856" s="9">
        <v>31.6561091716625</v>
      </c>
      <c r="N16856" s="9">
        <v>25.995705804542599</v>
      </c>
      <c r="O16856" s="9">
        <v>52.373837440284497</v>
      </c>
      <c r="P16856" s="9">
        <v>71.5074510912319</v>
      </c>
      <c r="Q16856" s="9">
        <v>29.679393048136902</v>
      </c>
      <c r="R16856" s="9">
        <v>12.703798828548299</v>
      </c>
      <c r="S16856" s="9">
        <v>10.564152630642001</v>
      </c>
      <c r="T16856" s="9">
        <v>15.6730778086449</v>
      </c>
    </row>
    <row r="16857" spans="1:20" x14ac:dyDescent="0.35">
      <c r="A16857">
        <f t="shared" si="514"/>
        <v>16857</v>
      </c>
      <c r="B16857" s="3" t="s">
        <v>1039</v>
      </c>
      <c r="C16857" s="3" t="s">
        <v>95</v>
      </c>
      <c r="D16857" s="3" t="s">
        <v>36</v>
      </c>
      <c r="E16857">
        <v>2020</v>
      </c>
      <c r="F16857" s="3" t="str">
        <f t="shared" si="513"/>
        <v>RGSpillBOX C2020</v>
      </c>
      <c r="G16857" s="9">
        <v>3.47344560969875</v>
      </c>
      <c r="H16857" s="9">
        <v>3.5521755341240899</v>
      </c>
      <c r="I16857" s="9">
        <v>0.99064649278097205</v>
      </c>
      <c r="J16857" s="9">
        <v>1.7014611120349401</v>
      </c>
      <c r="K16857" s="9">
        <v>1.66859486723906</v>
      </c>
      <c r="L16857" s="9">
        <v>2.0682800300848698</v>
      </c>
      <c r="M16857" s="9">
        <v>2.4096964999158299</v>
      </c>
      <c r="N16857" s="9">
        <v>1.94992823611736</v>
      </c>
      <c r="O16857" s="9">
        <v>36.114368189805397</v>
      </c>
      <c r="P16857" s="9">
        <v>27.686118946886801</v>
      </c>
      <c r="Q16857" s="9">
        <v>8.3924806627577198</v>
      </c>
      <c r="R16857" s="9">
        <v>0.50405158358333302</v>
      </c>
      <c r="S16857" s="9">
        <v>1.56139926048111</v>
      </c>
      <c r="T16857" s="9">
        <v>1.3077479880669101</v>
      </c>
    </row>
    <row r="16858" spans="1:20" x14ac:dyDescent="0.35">
      <c r="A16858">
        <f t="shared" si="514"/>
        <v>16858</v>
      </c>
      <c r="B16858" s="3" t="s">
        <v>1039</v>
      </c>
      <c r="C16858" s="3" t="s">
        <v>95</v>
      </c>
      <c r="D16858" s="3" t="s">
        <v>36</v>
      </c>
      <c r="E16858">
        <v>2021</v>
      </c>
      <c r="F16858" s="3" t="str">
        <f t="shared" si="513"/>
        <v>RGSpillBOX C2021</v>
      </c>
      <c r="G16858" s="9">
        <v>4.0640991525707602</v>
      </c>
      <c r="H16858" s="9">
        <v>4.1230749636090902</v>
      </c>
      <c r="I16858" s="9">
        <v>0.72740277891798599</v>
      </c>
      <c r="J16858" s="9">
        <v>1.4812665111571901</v>
      </c>
      <c r="K16858" s="9">
        <v>0.60622151045781192</v>
      </c>
      <c r="L16858" s="9">
        <v>1.25145419569639</v>
      </c>
      <c r="M16858" s="9">
        <v>0.69118155726958297</v>
      </c>
      <c r="N16858" s="9">
        <v>0.51539227383777697</v>
      </c>
      <c r="O16858" s="9">
        <v>8.7429092673079793</v>
      </c>
      <c r="P16858" s="9">
        <v>19.7541323876886</v>
      </c>
      <c r="Q16858" s="9">
        <v>5.4213140119794812</v>
      </c>
      <c r="R16858" s="9">
        <v>1.1318111955477601</v>
      </c>
      <c r="S16858" s="9">
        <v>0.33987242448177002</v>
      </c>
      <c r="T16858" s="9">
        <v>1.1493352305492299</v>
      </c>
    </row>
    <row r="16859" spans="1:20" x14ac:dyDescent="0.35">
      <c r="A16859">
        <f t="shared" si="514"/>
        <v>16859</v>
      </c>
      <c r="B16859" s="3" t="s">
        <v>1039</v>
      </c>
      <c r="C16859" s="3" t="s">
        <v>95</v>
      </c>
      <c r="D16859" s="3" t="s">
        <v>36</v>
      </c>
      <c r="E16859">
        <v>2022</v>
      </c>
      <c r="F16859" s="3" t="str">
        <f t="shared" si="513"/>
        <v>RGSpillBOX C2022</v>
      </c>
      <c r="G16859" s="9">
        <v>2.97675615850026</v>
      </c>
      <c r="H16859" s="9">
        <v>1.5811346421699299</v>
      </c>
      <c r="I16859" s="9">
        <v>1.36687829732222</v>
      </c>
      <c r="J16859" s="9">
        <v>2.4451269205378998</v>
      </c>
      <c r="K16859" s="9">
        <v>3.05483592623749</v>
      </c>
      <c r="L16859" s="9">
        <v>1.8630676323635</v>
      </c>
      <c r="M16859" s="9">
        <v>0.46974985922083301</v>
      </c>
      <c r="N16859" s="9">
        <v>0.62365690184534694</v>
      </c>
      <c r="O16859" s="9">
        <v>23.556495050613002</v>
      </c>
      <c r="P16859" s="9">
        <v>76.810234586368793</v>
      </c>
      <c r="Q16859" s="9">
        <v>33.174525084372704</v>
      </c>
      <c r="R16859" s="9">
        <v>9.6333097987486092</v>
      </c>
      <c r="S16859" s="9">
        <v>2.9559208360299398</v>
      </c>
      <c r="T16859" s="9">
        <v>2.3001912773140201</v>
      </c>
    </row>
    <row r="16860" spans="1:20" x14ac:dyDescent="0.35">
      <c r="A16860">
        <f t="shared" si="514"/>
        <v>16860</v>
      </c>
      <c r="B16860" s="3" t="s">
        <v>1039</v>
      </c>
      <c r="C16860" s="3" t="s">
        <v>95</v>
      </c>
      <c r="D16860" s="3" t="s">
        <v>36</v>
      </c>
      <c r="E16860">
        <v>2023</v>
      </c>
      <c r="F16860" s="3" t="str">
        <f t="shared" si="513"/>
        <v>RGSpillBOX C2023</v>
      </c>
      <c r="G16860" s="9">
        <v>6.21189682041814</v>
      </c>
      <c r="H16860" s="9">
        <v>2.0595922489576299</v>
      </c>
      <c r="I16860" s="9">
        <v>10.679594769437699</v>
      </c>
      <c r="J16860" s="9">
        <v>4.7800794730067198</v>
      </c>
      <c r="K16860" s="9">
        <v>6.7850609903291597</v>
      </c>
      <c r="L16860" s="9">
        <v>10.9487797633991</v>
      </c>
      <c r="M16860" s="9">
        <v>13.990681560403299</v>
      </c>
      <c r="N16860" s="9">
        <v>29.853913107747299</v>
      </c>
      <c r="O16860" s="9">
        <v>48.8962583229481</v>
      </c>
      <c r="P16860" s="9">
        <v>55.735680091585898</v>
      </c>
      <c r="Q16860" s="9">
        <v>38.764112632111001</v>
      </c>
      <c r="R16860" s="9">
        <v>6.8426324802373601</v>
      </c>
      <c r="S16860" s="9">
        <v>1.3070134867954399</v>
      </c>
      <c r="T16860" s="9">
        <v>3.9981744406741599</v>
      </c>
    </row>
    <row r="16861" spans="1:20" x14ac:dyDescent="0.35">
      <c r="A16861">
        <f t="shared" si="514"/>
        <v>16861</v>
      </c>
      <c r="B16861" s="3" t="s">
        <v>1039</v>
      </c>
      <c r="C16861" s="3" t="s">
        <v>95</v>
      </c>
      <c r="D16861" s="3" t="s">
        <v>36</v>
      </c>
      <c r="E16861">
        <v>2024</v>
      </c>
      <c r="F16861" s="3" t="str">
        <f t="shared" si="513"/>
        <v>RGSpillBOX C2024</v>
      </c>
      <c r="G16861" s="9">
        <v>6.1224658283127598</v>
      </c>
      <c r="H16861" s="9">
        <v>1.72757951841752</v>
      </c>
      <c r="I16861" s="9">
        <v>0.51966081534908304</v>
      </c>
      <c r="J16861" s="9">
        <v>1.12037650646861</v>
      </c>
      <c r="K16861" s="9">
        <v>2.5006479345989501</v>
      </c>
      <c r="L16861" s="9">
        <v>2.09408280999825</v>
      </c>
      <c r="M16861" s="9">
        <v>4.0577971848400001</v>
      </c>
      <c r="N16861" s="9">
        <v>8.4519706157833294</v>
      </c>
      <c r="O16861" s="9">
        <v>13.971030715575999</v>
      </c>
      <c r="P16861" s="9">
        <v>15.532227665755199</v>
      </c>
      <c r="Q16861" s="9">
        <v>1.62876775033108</v>
      </c>
      <c r="R16861" s="9">
        <v>0.35515392613166602</v>
      </c>
      <c r="S16861" s="9">
        <v>5.04940215664062E-2</v>
      </c>
      <c r="T16861" s="9">
        <v>0.51172508713336096</v>
      </c>
    </row>
    <row r="16862" spans="1:20" x14ac:dyDescent="0.35">
      <c r="A16862">
        <f t="shared" si="514"/>
        <v>16862</v>
      </c>
      <c r="B16862" s="3" t="s">
        <v>1039</v>
      </c>
      <c r="C16862" s="3" t="s">
        <v>95</v>
      </c>
      <c r="D16862" s="3" t="s">
        <v>36</v>
      </c>
      <c r="E16862">
        <v>2025</v>
      </c>
      <c r="F16862" s="3" t="str">
        <f t="shared" si="513"/>
        <v>RGSpillBOX C2025</v>
      </c>
      <c r="G16862" s="9">
        <v>6.4135028761137702</v>
      </c>
      <c r="H16862" s="9">
        <v>1.7853239464622901</v>
      </c>
      <c r="I16862" s="9">
        <v>1.2354217118930499</v>
      </c>
      <c r="J16862" s="9">
        <v>3.76153934681451</v>
      </c>
      <c r="K16862" s="9">
        <v>4.5677260414427003</v>
      </c>
      <c r="L16862" s="9">
        <v>6.1381134479961501</v>
      </c>
      <c r="M16862" s="9">
        <v>1.3304651685684701</v>
      </c>
      <c r="N16862" s="9">
        <v>5.2502909872486097</v>
      </c>
      <c r="O16862" s="9">
        <v>26.810385851510901</v>
      </c>
      <c r="P16862" s="9">
        <v>15.575272046562</v>
      </c>
      <c r="Q16862" s="9">
        <v>1.51854504129576</v>
      </c>
      <c r="R16862" s="9">
        <v>0.385117824680555</v>
      </c>
      <c r="S16862" s="9">
        <v>0.393230504503776</v>
      </c>
      <c r="T16862" s="9">
        <v>3.4491303076324304</v>
      </c>
    </row>
    <row r="16863" spans="1:20" x14ac:dyDescent="0.35">
      <c r="A16863">
        <f t="shared" si="514"/>
        <v>16863</v>
      </c>
      <c r="B16863" s="3" t="s">
        <v>1039</v>
      </c>
      <c r="C16863" s="3" t="s">
        <v>95</v>
      </c>
      <c r="D16863" s="3" t="s">
        <v>36</v>
      </c>
      <c r="E16863">
        <v>2026</v>
      </c>
      <c r="F16863" s="3" t="str">
        <f t="shared" si="513"/>
        <v>RGSpillBOX C2026</v>
      </c>
      <c r="G16863" s="9">
        <v>4.8180768418689501</v>
      </c>
      <c r="H16863" s="9">
        <v>1.4735091533706199</v>
      </c>
      <c r="I16863" s="9">
        <v>1.28825302399451</v>
      </c>
      <c r="J16863" s="9">
        <v>1.10666074905194</v>
      </c>
      <c r="K16863" s="9">
        <v>0.98987499936406198</v>
      </c>
      <c r="L16863" s="9">
        <v>3.2428678117565801</v>
      </c>
      <c r="M16863" s="9">
        <v>0.37234709548672201</v>
      </c>
      <c r="N16863" s="9">
        <v>0.93256076041722202</v>
      </c>
      <c r="O16863" s="9">
        <v>7.7419804313433396</v>
      </c>
      <c r="P16863" s="9">
        <v>29.606347546011701</v>
      </c>
      <c r="Q16863" s="9">
        <v>20.098728735019801</v>
      </c>
      <c r="R16863" s="9">
        <v>2.86789095956805</v>
      </c>
      <c r="S16863" s="9">
        <v>2.1510009489261099</v>
      </c>
      <c r="T16863" s="9">
        <v>2.1481131026298601</v>
      </c>
    </row>
    <row r="16864" spans="1:20" x14ac:dyDescent="0.35">
      <c r="A16864">
        <f t="shared" si="514"/>
        <v>16864</v>
      </c>
      <c r="B16864" s="3" t="s">
        <v>1039</v>
      </c>
      <c r="C16864" s="3" t="s">
        <v>95</v>
      </c>
      <c r="D16864" s="3" t="s">
        <v>36</v>
      </c>
      <c r="E16864">
        <v>2027</v>
      </c>
      <c r="F16864" s="3" t="str">
        <f t="shared" si="513"/>
        <v>RGSpillBOX C2027</v>
      </c>
      <c r="G16864" s="9">
        <v>5.1225866868641798</v>
      </c>
      <c r="H16864" s="9">
        <v>1.2632433819415201</v>
      </c>
      <c r="I16864" s="9">
        <v>1.68548760508537</v>
      </c>
      <c r="J16864" s="9">
        <v>1.6127518806846699</v>
      </c>
      <c r="K16864" s="9">
        <v>5.2274965177744699</v>
      </c>
      <c r="L16864" s="9">
        <v>5.1173065485005997</v>
      </c>
      <c r="M16864" s="9">
        <v>8.4235060881513792</v>
      </c>
      <c r="N16864" s="9">
        <v>7.491790031143049</v>
      </c>
      <c r="O16864" s="9">
        <v>20.976780177835799</v>
      </c>
      <c r="P16864" s="9">
        <v>64.524693834771497</v>
      </c>
      <c r="Q16864" s="9">
        <v>34.378834935558402</v>
      </c>
      <c r="R16864" s="9">
        <v>7.2911860243483293</v>
      </c>
      <c r="S16864" s="9">
        <v>1.8318493549607999</v>
      </c>
      <c r="T16864" s="9">
        <v>4.72018760811451</v>
      </c>
    </row>
    <row r="16865" spans="1:20" x14ac:dyDescent="0.35">
      <c r="A16865">
        <f t="shared" si="514"/>
        <v>16865</v>
      </c>
      <c r="B16865" s="3" t="s">
        <v>1039</v>
      </c>
      <c r="C16865" s="3" t="s">
        <v>95</v>
      </c>
      <c r="D16865" s="3" t="s">
        <v>36</v>
      </c>
      <c r="E16865">
        <v>2028</v>
      </c>
      <c r="F16865" s="3" t="str">
        <f t="shared" si="513"/>
        <v>RGSpillBOX C2028</v>
      </c>
      <c r="G16865" s="9">
        <v>6.0886136809881704</v>
      </c>
      <c r="H16865" s="9">
        <v>2.5647733651584699</v>
      </c>
      <c r="I16865" s="9">
        <v>0.65576994425833302</v>
      </c>
      <c r="J16865" s="9">
        <v>1.2411193482370899</v>
      </c>
      <c r="K16865" s="9">
        <v>2.5724000608411401</v>
      </c>
      <c r="L16865" s="9">
        <v>2.49886551918057</v>
      </c>
      <c r="M16865" s="9">
        <v>0.645473993344444</v>
      </c>
      <c r="N16865" s="9">
        <v>1.91732412931013</v>
      </c>
      <c r="O16865" s="9">
        <v>31.3201388521178</v>
      </c>
      <c r="P16865" s="9">
        <v>79.479925972688804</v>
      </c>
      <c r="Q16865" s="9">
        <v>39.595894191997303</v>
      </c>
      <c r="R16865" s="9">
        <v>6.5752190541848599</v>
      </c>
      <c r="S16865" s="9">
        <v>4.8469866892380198</v>
      </c>
      <c r="T16865" s="9">
        <v>1.44341875933655</v>
      </c>
    </row>
    <row r="16866" spans="1:20" x14ac:dyDescent="0.35">
      <c r="A16866">
        <f t="shared" si="514"/>
        <v>16866</v>
      </c>
      <c r="B16866" s="3" t="s">
        <v>1039</v>
      </c>
      <c r="C16866" s="3" t="s">
        <v>95</v>
      </c>
      <c r="D16866" s="3" t="s">
        <v>36</v>
      </c>
      <c r="E16866">
        <v>2029</v>
      </c>
      <c r="F16866" s="3" t="str">
        <f t="shared" si="513"/>
        <v>RGSpillBOX C2029</v>
      </c>
      <c r="G16866" s="9">
        <v>5.7070381253257301</v>
      </c>
      <c r="H16866" s="9">
        <v>0.93941739132888802</v>
      </c>
      <c r="I16866" s="9">
        <v>1.2478090985276302</v>
      </c>
      <c r="J16866" s="9">
        <v>0.742948157388575</v>
      </c>
      <c r="K16866" s="9">
        <v>1.8844613367645799</v>
      </c>
      <c r="L16866" s="9">
        <v>2.4273028785104098</v>
      </c>
      <c r="M16866" s="9">
        <v>10.0480532690222</v>
      </c>
      <c r="N16866" s="9">
        <v>5.5696137679787396</v>
      </c>
      <c r="O16866" s="9">
        <v>27.887341612591602</v>
      </c>
      <c r="P16866" s="9">
        <v>49.781248727142902</v>
      </c>
      <c r="Q16866" s="9">
        <v>10.3645453792816</v>
      </c>
      <c r="R16866" s="9">
        <v>0.61699617353888803</v>
      </c>
      <c r="S16866" s="9">
        <v>0.54107317194565097</v>
      </c>
      <c r="T16866" s="9">
        <v>1.77164333090402</v>
      </c>
    </row>
    <row r="16867" spans="1:20" x14ac:dyDescent="0.35">
      <c r="A16867">
        <f t="shared" si="514"/>
        <v>16867</v>
      </c>
      <c r="B16867" s="3" t="s">
        <v>1039</v>
      </c>
      <c r="C16867" s="3" t="s">
        <v>77</v>
      </c>
      <c r="D16867" s="3" t="s">
        <v>36</v>
      </c>
      <c r="E16867">
        <v>2020</v>
      </c>
      <c r="F16867" s="3" t="str">
        <f t="shared" si="513"/>
        <v>RGGenBOX C2020</v>
      </c>
      <c r="G16867" s="9">
        <v>55.319258854838701</v>
      </c>
      <c r="H16867" s="9">
        <v>43.657868645833297</v>
      </c>
      <c r="I16867" s="9">
        <v>41.796847091666599</v>
      </c>
      <c r="J16867" s="9">
        <v>35.243366604838698</v>
      </c>
      <c r="K16867" s="9">
        <v>31.913835437500001</v>
      </c>
      <c r="L16867" s="9">
        <v>40.026833747043</v>
      </c>
      <c r="M16867" s="9">
        <v>46.1798418611111</v>
      </c>
      <c r="N16867" s="9">
        <v>50.273588716666602</v>
      </c>
      <c r="O16867" s="9">
        <v>70.5229751209677</v>
      </c>
      <c r="P16867" s="9">
        <v>72.2659639305555</v>
      </c>
      <c r="Q16867" s="9">
        <v>55.4903120026881</v>
      </c>
      <c r="R16867" s="9">
        <v>29.693107297222198</v>
      </c>
      <c r="S16867" s="9">
        <v>38.011105232812497</v>
      </c>
      <c r="T16867" s="9">
        <v>34.251931931944398</v>
      </c>
    </row>
    <row r="16868" spans="1:20" x14ac:dyDescent="0.35">
      <c r="A16868">
        <f t="shared" si="514"/>
        <v>16868</v>
      </c>
      <c r="B16868" s="3" t="s">
        <v>1039</v>
      </c>
      <c r="C16868" s="3" t="s">
        <v>77</v>
      </c>
      <c r="D16868" s="3" t="s">
        <v>36</v>
      </c>
      <c r="E16868">
        <v>2021</v>
      </c>
      <c r="F16868" s="3" t="str">
        <f t="shared" si="513"/>
        <v>RGGenBOX C2021</v>
      </c>
      <c r="G16868" s="9">
        <v>57.629044370967698</v>
      </c>
      <c r="H16868" s="9">
        <v>45.134943179875002</v>
      </c>
      <c r="I16868" s="9">
        <v>29.6907271458333</v>
      </c>
      <c r="J16868" s="9">
        <v>38.642841043010698</v>
      </c>
      <c r="K16868" s="9">
        <v>37.263647313244</v>
      </c>
      <c r="L16868" s="9">
        <v>33.258627821236502</v>
      </c>
      <c r="M16868" s="9">
        <v>19.3255899525</v>
      </c>
      <c r="N16868" s="9">
        <v>31.915790752777699</v>
      </c>
      <c r="O16868" s="9">
        <v>56.182911906182703</v>
      </c>
      <c r="P16868" s="9">
        <v>63.258045918055501</v>
      </c>
      <c r="Q16868" s="9">
        <v>53.659939504032202</v>
      </c>
      <c r="R16868" s="9">
        <v>36.159351166666603</v>
      </c>
      <c r="S16868" s="9">
        <v>29.477262468749998</v>
      </c>
      <c r="T16868" s="9">
        <v>35.354185244444402</v>
      </c>
    </row>
    <row r="16869" spans="1:20" x14ac:dyDescent="0.35">
      <c r="A16869">
        <f t="shared" si="514"/>
        <v>16869</v>
      </c>
      <c r="B16869" s="3" t="s">
        <v>1039</v>
      </c>
      <c r="C16869" s="3" t="s">
        <v>77</v>
      </c>
      <c r="D16869" s="3" t="s">
        <v>36</v>
      </c>
      <c r="E16869">
        <v>2022</v>
      </c>
      <c r="F16869" s="3" t="str">
        <f t="shared" si="513"/>
        <v>RGGenBOX C2022</v>
      </c>
      <c r="G16869" s="9">
        <v>49.592231439516098</v>
      </c>
      <c r="H16869" s="9">
        <v>38.495468816666602</v>
      </c>
      <c r="I16869" s="9">
        <v>35.796491181388802</v>
      </c>
      <c r="J16869" s="9">
        <v>39.262223940053701</v>
      </c>
      <c r="K16869" s="9">
        <v>38.687834348214203</v>
      </c>
      <c r="L16869" s="9">
        <v>34.977073155913899</v>
      </c>
      <c r="M16869" s="9">
        <v>44.622527249999997</v>
      </c>
      <c r="N16869" s="9">
        <v>32.771219194444399</v>
      </c>
      <c r="O16869" s="9">
        <v>65.434429233870901</v>
      </c>
      <c r="P16869" s="9">
        <v>69.694085097222199</v>
      </c>
      <c r="Q16869" s="9">
        <v>71.692876008064502</v>
      </c>
      <c r="R16869" s="9">
        <v>63.796121083333297</v>
      </c>
      <c r="S16869" s="9">
        <v>43.996214218749998</v>
      </c>
      <c r="T16869" s="9">
        <v>48.028406611111102</v>
      </c>
    </row>
    <row r="16870" spans="1:20" x14ac:dyDescent="0.35">
      <c r="A16870">
        <f t="shared" si="514"/>
        <v>16870</v>
      </c>
      <c r="B16870" s="3" t="s">
        <v>1039</v>
      </c>
      <c r="C16870" s="3" t="s">
        <v>77</v>
      </c>
      <c r="D16870" s="3" t="s">
        <v>36</v>
      </c>
      <c r="E16870">
        <v>2023</v>
      </c>
      <c r="F16870" s="3" t="str">
        <f t="shared" si="513"/>
        <v>RGGenBOX C2023</v>
      </c>
      <c r="G16870" s="9">
        <v>53.645484551075199</v>
      </c>
      <c r="H16870" s="9">
        <v>46.803271440277697</v>
      </c>
      <c r="I16870" s="9">
        <v>55.486868902777701</v>
      </c>
      <c r="J16870" s="9">
        <v>48.067063911290298</v>
      </c>
      <c r="K16870" s="9">
        <v>44.003371354166603</v>
      </c>
      <c r="L16870" s="9">
        <v>66.360632120967693</v>
      </c>
      <c r="M16870" s="9">
        <v>73.464894055555504</v>
      </c>
      <c r="N16870" s="9">
        <v>75.959653111111095</v>
      </c>
      <c r="O16870" s="9">
        <v>75.982502913978493</v>
      </c>
      <c r="P16870" s="9">
        <v>70.1445595</v>
      </c>
      <c r="Q16870" s="9">
        <v>62.2515395215053</v>
      </c>
      <c r="R16870" s="9">
        <v>43.756814888888798</v>
      </c>
      <c r="S16870" s="9">
        <v>36.524669666666597</v>
      </c>
      <c r="T16870" s="9">
        <v>46.683420587500002</v>
      </c>
    </row>
    <row r="16871" spans="1:20" x14ac:dyDescent="0.35">
      <c r="A16871">
        <f t="shared" si="514"/>
        <v>16871</v>
      </c>
      <c r="B16871" s="3" t="s">
        <v>1039</v>
      </c>
      <c r="C16871" s="3" t="s">
        <v>77</v>
      </c>
      <c r="D16871" s="3" t="s">
        <v>36</v>
      </c>
      <c r="E16871">
        <v>2024</v>
      </c>
      <c r="F16871" s="3" t="str">
        <f t="shared" si="513"/>
        <v>RGGenBOX C2024</v>
      </c>
      <c r="G16871" s="9">
        <v>62.0203987647849</v>
      </c>
      <c r="H16871" s="9">
        <v>55.453820129166601</v>
      </c>
      <c r="I16871" s="9">
        <v>39.5378160880555</v>
      </c>
      <c r="J16871" s="9">
        <v>50.133725635752597</v>
      </c>
      <c r="K16871" s="9">
        <v>39.311736093452303</v>
      </c>
      <c r="L16871" s="9">
        <v>38.329558788978403</v>
      </c>
      <c r="M16871" s="9">
        <v>57.570986750000003</v>
      </c>
      <c r="N16871" s="9">
        <v>61.0657158333333</v>
      </c>
      <c r="O16871" s="9">
        <v>66.004667446236496</v>
      </c>
      <c r="P16871" s="9">
        <v>54.6694934113888</v>
      </c>
      <c r="Q16871" s="9">
        <v>38.575590849999998</v>
      </c>
      <c r="R16871" s="9">
        <v>23.020652619444402</v>
      </c>
      <c r="S16871" s="9">
        <v>20.673725421875002</v>
      </c>
      <c r="T16871" s="9">
        <v>32.456012744583298</v>
      </c>
    </row>
    <row r="16872" spans="1:20" x14ac:dyDescent="0.35">
      <c r="A16872">
        <f t="shared" si="514"/>
        <v>16872</v>
      </c>
      <c r="B16872" s="3" t="s">
        <v>1039</v>
      </c>
      <c r="C16872" s="3" t="s">
        <v>77</v>
      </c>
      <c r="D16872" s="3" t="s">
        <v>36</v>
      </c>
      <c r="E16872">
        <v>2025</v>
      </c>
      <c r="F16872" s="3" t="str">
        <f t="shared" si="513"/>
        <v>RGGenBOX C2025</v>
      </c>
      <c r="G16872" s="9">
        <v>57.412512526881699</v>
      </c>
      <c r="H16872" s="9">
        <v>43.356656962499997</v>
      </c>
      <c r="I16872" s="9">
        <v>33.3032368055555</v>
      </c>
      <c r="J16872" s="9">
        <v>47.854921201612903</v>
      </c>
      <c r="K16872" s="9">
        <v>41.681748483630898</v>
      </c>
      <c r="L16872" s="9">
        <v>62.367891188172003</v>
      </c>
      <c r="M16872" s="9">
        <v>51.314600694444401</v>
      </c>
      <c r="N16872" s="9">
        <v>50.342898750000003</v>
      </c>
      <c r="O16872" s="9">
        <v>72.895939943548299</v>
      </c>
      <c r="P16872" s="9">
        <v>71.503173875000002</v>
      </c>
      <c r="Q16872" s="9">
        <v>44.004332869623603</v>
      </c>
      <c r="R16872" s="9">
        <v>29.810927188888801</v>
      </c>
      <c r="S16872" s="9">
        <v>26.111390729166601</v>
      </c>
      <c r="T16872" s="9">
        <v>45.698346008333303</v>
      </c>
    </row>
    <row r="16873" spans="1:20" x14ac:dyDescent="0.35">
      <c r="A16873">
        <f t="shared" si="514"/>
        <v>16873</v>
      </c>
      <c r="B16873" s="3" t="s">
        <v>1039</v>
      </c>
      <c r="C16873" s="3" t="s">
        <v>77</v>
      </c>
      <c r="D16873" s="3" t="s">
        <v>36</v>
      </c>
      <c r="E16873">
        <v>2026</v>
      </c>
      <c r="F16873" s="3" t="str">
        <f t="shared" si="513"/>
        <v>RGGenBOX C2026</v>
      </c>
      <c r="G16873" s="9">
        <v>53.358204536639697</v>
      </c>
      <c r="H16873" s="9">
        <v>41.949556144444401</v>
      </c>
      <c r="I16873" s="9">
        <v>43.4357971444444</v>
      </c>
      <c r="J16873" s="9">
        <v>49.210374055107501</v>
      </c>
      <c r="K16873" s="9">
        <v>36.211269769345201</v>
      </c>
      <c r="L16873" s="9">
        <v>41.1043616879032</v>
      </c>
      <c r="M16873" s="9">
        <v>38.260411045833301</v>
      </c>
      <c r="N16873" s="9">
        <v>40.809543247222202</v>
      </c>
      <c r="O16873" s="9">
        <v>58.1116890967741</v>
      </c>
      <c r="P16873" s="9">
        <v>71.911257222222204</v>
      </c>
      <c r="Q16873" s="9">
        <v>66.263078951612897</v>
      </c>
      <c r="R16873" s="9">
        <v>46.8677123055555</v>
      </c>
      <c r="S16873" s="9">
        <v>40.586174799479103</v>
      </c>
      <c r="T16873" s="9">
        <v>44.691164213888797</v>
      </c>
    </row>
    <row r="16874" spans="1:20" x14ac:dyDescent="0.35">
      <c r="A16874">
        <f t="shared" si="514"/>
        <v>16874</v>
      </c>
      <c r="B16874" s="3" t="s">
        <v>1039</v>
      </c>
      <c r="C16874" s="3" t="s">
        <v>77</v>
      </c>
      <c r="D16874" s="3" t="s">
        <v>36</v>
      </c>
      <c r="E16874">
        <v>2027</v>
      </c>
      <c r="F16874" s="3" t="str">
        <f t="shared" si="513"/>
        <v>RGGenBOX C2027</v>
      </c>
      <c r="G16874" s="9">
        <v>54.783739248655898</v>
      </c>
      <c r="H16874" s="9">
        <v>40.310836526388798</v>
      </c>
      <c r="I16874" s="9">
        <v>40.012333424305503</v>
      </c>
      <c r="J16874" s="9">
        <v>52.046569024193502</v>
      </c>
      <c r="K16874" s="9">
        <v>46.965268263392801</v>
      </c>
      <c r="L16874" s="9">
        <v>48.672034245967701</v>
      </c>
      <c r="M16874" s="9">
        <v>55.420273613888803</v>
      </c>
      <c r="N16874" s="9">
        <v>44.275780750000003</v>
      </c>
      <c r="O16874" s="9">
        <v>67.344736641129003</v>
      </c>
      <c r="P16874" s="9">
        <v>76.773738986111098</v>
      </c>
      <c r="Q16874" s="9">
        <v>59.705742365591398</v>
      </c>
      <c r="R16874" s="9">
        <v>57.279712777777704</v>
      </c>
      <c r="S16874" s="9">
        <v>43.612610416666598</v>
      </c>
      <c r="T16874" s="9">
        <v>53.432388320277703</v>
      </c>
    </row>
    <row r="16875" spans="1:20" x14ac:dyDescent="0.35">
      <c r="A16875">
        <f t="shared" si="514"/>
        <v>16875</v>
      </c>
      <c r="B16875" s="3" t="s">
        <v>1039</v>
      </c>
      <c r="C16875" s="3" t="s">
        <v>77</v>
      </c>
      <c r="D16875" s="3" t="s">
        <v>36</v>
      </c>
      <c r="E16875">
        <v>2028</v>
      </c>
      <c r="F16875" s="3" t="str">
        <f t="shared" si="513"/>
        <v>RGGenBOX C2028</v>
      </c>
      <c r="G16875" s="9">
        <v>50.496770075268799</v>
      </c>
      <c r="H16875" s="9">
        <v>53.641739902777701</v>
      </c>
      <c r="I16875" s="9">
        <v>42.086204527777703</v>
      </c>
      <c r="J16875" s="9">
        <v>42.097345415860197</v>
      </c>
      <c r="K16875" s="9">
        <v>42.031322483630902</v>
      </c>
      <c r="L16875" s="9">
        <v>51.282875942204299</v>
      </c>
      <c r="M16875" s="9">
        <v>21.918604055555502</v>
      </c>
      <c r="N16875" s="9">
        <v>45.686810688888798</v>
      </c>
      <c r="O16875" s="9">
        <v>67.430513615591394</v>
      </c>
      <c r="P16875" s="9">
        <v>78.056575583333299</v>
      </c>
      <c r="Q16875" s="9">
        <v>68.265703010752603</v>
      </c>
      <c r="R16875" s="9">
        <v>45.985098033333301</v>
      </c>
      <c r="S16875" s="9">
        <v>62.2023572109375</v>
      </c>
      <c r="T16875" s="9">
        <v>43.9936691805555</v>
      </c>
    </row>
    <row r="16876" spans="1:20" x14ac:dyDescent="0.35">
      <c r="A16876">
        <f t="shared" si="514"/>
        <v>16876</v>
      </c>
      <c r="B16876" s="3" t="s">
        <v>1039</v>
      </c>
      <c r="C16876" s="3" t="s">
        <v>77</v>
      </c>
      <c r="D16876" s="3" t="s">
        <v>36</v>
      </c>
      <c r="E16876">
        <v>2029</v>
      </c>
      <c r="F16876" s="3" t="str">
        <f t="shared" si="513"/>
        <v>RGGenBOX C2029</v>
      </c>
      <c r="G16876" s="9">
        <v>57.602184475806403</v>
      </c>
      <c r="H16876" s="9">
        <v>39.386464563888801</v>
      </c>
      <c r="I16876" s="9">
        <v>34.315205844444399</v>
      </c>
      <c r="J16876" s="9">
        <v>29.8602096336021</v>
      </c>
      <c r="K16876" s="9">
        <v>30.708349034970201</v>
      </c>
      <c r="L16876" s="9">
        <v>48.173562526881703</v>
      </c>
      <c r="M16876" s="9">
        <v>61.819966444444397</v>
      </c>
      <c r="N16876" s="9">
        <v>58.438406294444398</v>
      </c>
      <c r="O16876" s="9">
        <v>70.055092405913896</v>
      </c>
      <c r="P16876" s="9">
        <v>62.157979793333297</v>
      </c>
      <c r="Q16876" s="9">
        <v>55.259167479838702</v>
      </c>
      <c r="R16876" s="9">
        <v>34.579956641666598</v>
      </c>
      <c r="S16876" s="9">
        <v>28.6757098385416</v>
      </c>
      <c r="T16876" s="9">
        <v>39.7715610815277</v>
      </c>
    </row>
    <row r="16877" spans="1:20" x14ac:dyDescent="0.35">
      <c r="A16877">
        <f t="shared" si="514"/>
        <v>16877</v>
      </c>
      <c r="B16877" s="3" t="s">
        <v>1039</v>
      </c>
      <c r="C16877" s="3" t="s">
        <v>75</v>
      </c>
      <c r="D16877" s="3" t="s">
        <v>28</v>
      </c>
      <c r="E16877">
        <v>2020</v>
      </c>
      <c r="F16877" s="3" t="str">
        <f t="shared" si="513"/>
        <v>RGElevBRILL2020</v>
      </c>
      <c r="G16877" s="9">
        <v>1476.86356432</v>
      </c>
      <c r="H16877" s="9">
        <v>1476.6995223199999</v>
      </c>
      <c r="I16877" s="9">
        <v>1472.9987348</v>
      </c>
      <c r="J16877" s="9">
        <v>1472.9987348</v>
      </c>
      <c r="K16877" s="9">
        <v>1476.5650078799999</v>
      </c>
      <c r="L16877" s="9">
        <v>1476.0171075999999</v>
      </c>
      <c r="M16877" s="9">
        <v>1474.1863988800001</v>
      </c>
      <c r="N16877" s="9">
        <v>1473.4974224800001</v>
      </c>
      <c r="O16877" s="9">
        <v>1476.5584461999999</v>
      </c>
      <c r="P16877" s="9">
        <v>1475.1968976000001</v>
      </c>
      <c r="Q16877" s="9">
        <v>1475.25267188</v>
      </c>
      <c r="R16877" s="9">
        <v>1473.94033588</v>
      </c>
      <c r="S16877" s="9">
        <v>1473.4908608000001</v>
      </c>
      <c r="T16877" s="9">
        <v>1472.9987348</v>
      </c>
    </row>
    <row r="16878" spans="1:20" x14ac:dyDescent="0.35">
      <c r="A16878">
        <f t="shared" si="514"/>
        <v>16878</v>
      </c>
      <c r="B16878" s="3" t="s">
        <v>1039</v>
      </c>
      <c r="C16878" s="3" t="s">
        <v>75</v>
      </c>
      <c r="D16878" s="3" t="s">
        <v>28</v>
      </c>
      <c r="E16878">
        <v>2021</v>
      </c>
      <c r="F16878" s="3" t="str">
        <f t="shared" si="513"/>
        <v>RGElevBRILL2021</v>
      </c>
      <c r="G16878" s="9">
        <v>1472.9987348</v>
      </c>
      <c r="H16878" s="9">
        <v>1476.64374804</v>
      </c>
      <c r="I16878" s="9">
        <v>1477.0013595999999</v>
      </c>
      <c r="J16878" s="9">
        <v>1476.87668768</v>
      </c>
      <c r="K16878" s="9">
        <v>1474.6522781599999</v>
      </c>
      <c r="L16878" s="9">
        <v>1474.1699946799999</v>
      </c>
      <c r="M16878" s="9">
        <v>1477.0013595999999</v>
      </c>
      <c r="N16878" s="9">
        <v>1476.45017848</v>
      </c>
      <c r="O16878" s="9">
        <v>1475.81369552</v>
      </c>
      <c r="P16878" s="9">
        <v>1472.9987348</v>
      </c>
      <c r="Q16878" s="9">
        <v>1473.8320681600001</v>
      </c>
      <c r="R16878" s="9">
        <v>1473.4875799599999</v>
      </c>
      <c r="S16878" s="9">
        <v>1472.9987348</v>
      </c>
      <c r="T16878" s="9">
        <v>1472.9987348</v>
      </c>
    </row>
    <row r="16879" spans="1:20" x14ac:dyDescent="0.35">
      <c r="A16879">
        <f t="shared" si="514"/>
        <v>16879</v>
      </c>
      <c r="B16879" s="3" t="s">
        <v>1039</v>
      </c>
      <c r="C16879" s="3" t="s">
        <v>75</v>
      </c>
      <c r="D16879" s="3" t="s">
        <v>28</v>
      </c>
      <c r="E16879">
        <v>2022</v>
      </c>
      <c r="F16879" s="3" t="str">
        <f t="shared" si="513"/>
        <v>RGElevBRILL2022</v>
      </c>
      <c r="G16879" s="9">
        <v>1476.76513912</v>
      </c>
      <c r="H16879" s="9">
        <v>1473.71395792</v>
      </c>
      <c r="I16879" s="9">
        <v>1472.9987348</v>
      </c>
      <c r="J16879" s="9">
        <v>1473.75988968</v>
      </c>
      <c r="K16879" s="9">
        <v>1473.97970596</v>
      </c>
      <c r="L16879" s="9">
        <v>1477.0013595999999</v>
      </c>
      <c r="M16879" s="9">
        <v>1477.0013595999999</v>
      </c>
      <c r="N16879" s="9">
        <v>1472.9987348</v>
      </c>
      <c r="O16879" s="9">
        <v>1475.6365301599999</v>
      </c>
      <c r="P16879" s="9">
        <v>1477.0013595999999</v>
      </c>
      <c r="Q16879" s="9">
        <v>1476.9685512000001</v>
      </c>
      <c r="R16879" s="9">
        <v>1473.0938791599999</v>
      </c>
      <c r="S16879" s="9">
        <v>1472.9987348</v>
      </c>
      <c r="T16879" s="9">
        <v>1472.9987348</v>
      </c>
    </row>
    <row r="16880" spans="1:20" x14ac:dyDescent="0.35">
      <c r="A16880">
        <f t="shared" si="514"/>
        <v>16880</v>
      </c>
      <c r="B16880" s="3" t="s">
        <v>1039</v>
      </c>
      <c r="C16880" s="3" t="s">
        <v>75</v>
      </c>
      <c r="D16880" s="3" t="s">
        <v>28</v>
      </c>
      <c r="E16880">
        <v>2023</v>
      </c>
      <c r="F16880" s="3" t="str">
        <f t="shared" si="513"/>
        <v>RGElevBRILL2023</v>
      </c>
      <c r="G16880" s="9">
        <v>1476.2861364799901</v>
      </c>
      <c r="H16880" s="9">
        <v>1475.0328555999999</v>
      </c>
      <c r="I16880" s="9">
        <v>1473.0676324399999</v>
      </c>
      <c r="J16880" s="9">
        <v>1476.5682887200001</v>
      </c>
      <c r="K16880" s="9">
        <v>1474.6063463999999</v>
      </c>
      <c r="L16880" s="9">
        <v>1476.1713070799999</v>
      </c>
      <c r="M16880" s="9">
        <v>1472.9987348</v>
      </c>
      <c r="N16880" s="9">
        <v>1472.9987348</v>
      </c>
      <c r="O16880" s="9">
        <v>1476.52235696</v>
      </c>
      <c r="P16880" s="9">
        <v>1475.40687136</v>
      </c>
      <c r="Q16880" s="9">
        <v>1476.2926981599901</v>
      </c>
      <c r="R16880" s="9">
        <v>1475.40687136</v>
      </c>
      <c r="S16880" s="9">
        <v>1473.2480786399999</v>
      </c>
      <c r="T16880" s="9">
        <v>1472.9987348</v>
      </c>
    </row>
    <row r="16881" spans="1:20" x14ac:dyDescent="0.35">
      <c r="A16881">
        <f t="shared" si="514"/>
        <v>16881</v>
      </c>
      <c r="B16881" s="3" t="s">
        <v>1039</v>
      </c>
      <c r="C16881" s="3" t="s">
        <v>75</v>
      </c>
      <c r="D16881" s="3" t="s">
        <v>28</v>
      </c>
      <c r="E16881">
        <v>2024</v>
      </c>
      <c r="F16881" s="3" t="str">
        <f t="shared" si="513"/>
        <v>RGElevBRILL2024</v>
      </c>
      <c r="G16881" s="9">
        <v>1474.1371862799999</v>
      </c>
      <c r="H16881" s="9">
        <v>1472.9987348</v>
      </c>
      <c r="I16881" s="9">
        <v>1474.3734067600001</v>
      </c>
      <c r="J16881" s="9">
        <v>1474.8884986399901</v>
      </c>
      <c r="K16881" s="9">
        <v>1475.4593648</v>
      </c>
      <c r="L16881" s="9">
        <v>1477.0013595999999</v>
      </c>
      <c r="M16881" s="9">
        <v>1473.1759001600001</v>
      </c>
      <c r="N16881" s="9">
        <v>1473.5728818</v>
      </c>
      <c r="O16881" s="9">
        <v>1476.3123832000001</v>
      </c>
      <c r="P16881" s="9">
        <v>1477.0013595999999</v>
      </c>
      <c r="Q16881" s="9">
        <v>1475.5446666399901</v>
      </c>
      <c r="R16881" s="9">
        <v>1476.542042</v>
      </c>
      <c r="S16881" s="9">
        <v>1475.8629081199999</v>
      </c>
      <c r="T16881" s="9">
        <v>1472.9987348</v>
      </c>
    </row>
    <row r="16882" spans="1:20" x14ac:dyDescent="0.35">
      <c r="A16882">
        <f t="shared" si="514"/>
        <v>16882</v>
      </c>
      <c r="B16882" s="3" t="s">
        <v>1039</v>
      </c>
      <c r="C16882" s="3" t="s">
        <v>75</v>
      </c>
      <c r="D16882" s="3" t="s">
        <v>28</v>
      </c>
      <c r="E16882">
        <v>2025</v>
      </c>
      <c r="F16882" s="3" t="str">
        <f t="shared" si="513"/>
        <v>RGElevBRILL2025</v>
      </c>
      <c r="G16882" s="9">
        <v>1476.75857744</v>
      </c>
      <c r="H16882" s="9">
        <v>1477.0013595999999</v>
      </c>
      <c r="I16882" s="9">
        <v>1474.4587085999999</v>
      </c>
      <c r="J16882" s="9">
        <v>1473.5728818</v>
      </c>
      <c r="K16882" s="9">
        <v>1476.6535905600001</v>
      </c>
      <c r="L16882" s="9">
        <v>1476.0663201999901</v>
      </c>
      <c r="M16882" s="9">
        <v>1473.0643516</v>
      </c>
      <c r="N16882" s="9">
        <v>1473.9501783999999</v>
      </c>
      <c r="O16882" s="9">
        <v>1476.3976850399999</v>
      </c>
      <c r="P16882" s="9">
        <v>1472.9987348</v>
      </c>
      <c r="Q16882" s="9">
        <v>1476.0860052400001</v>
      </c>
      <c r="R16882" s="9">
        <v>1476.69624148</v>
      </c>
      <c r="S16882" s="9">
        <v>1473.8517532000001</v>
      </c>
      <c r="T16882" s="9">
        <v>1472.9987348</v>
      </c>
    </row>
    <row r="16883" spans="1:20" x14ac:dyDescent="0.35">
      <c r="A16883">
        <f t="shared" si="514"/>
        <v>16883</v>
      </c>
      <c r="B16883" s="3" t="s">
        <v>1039</v>
      </c>
      <c r="C16883" s="3" t="s">
        <v>75</v>
      </c>
      <c r="D16883" s="3" t="s">
        <v>28</v>
      </c>
      <c r="E16883">
        <v>2026</v>
      </c>
      <c r="F16883" s="3" t="str">
        <f t="shared" si="513"/>
        <v>RGElevBRILL2026</v>
      </c>
      <c r="G16883" s="9">
        <v>1476.3386299199999</v>
      </c>
      <c r="H16883" s="9">
        <v>1476.4534593200001</v>
      </c>
      <c r="I16883" s="9">
        <v>1475.15752752</v>
      </c>
      <c r="J16883" s="9">
        <v>1476.5453228399999</v>
      </c>
      <c r="K16883" s="9">
        <v>1476.870126</v>
      </c>
      <c r="L16883" s="9">
        <v>1476.8077900399901</v>
      </c>
      <c r="M16883" s="9">
        <v>1477.0013595999999</v>
      </c>
      <c r="N16883" s="9">
        <v>1476.3648766399999</v>
      </c>
      <c r="O16883" s="9">
        <v>1476.52891864</v>
      </c>
      <c r="P16883" s="9">
        <v>1475.4921732</v>
      </c>
      <c r="Q16883" s="9">
        <v>1476.6929606399999</v>
      </c>
      <c r="R16883" s="9">
        <v>1476.34191076</v>
      </c>
      <c r="S16883" s="9">
        <v>1473.4908608000001</v>
      </c>
      <c r="T16883" s="9">
        <v>1472.9987348</v>
      </c>
    </row>
    <row r="16884" spans="1:20" x14ac:dyDescent="0.35">
      <c r="A16884">
        <f t="shared" si="514"/>
        <v>16884</v>
      </c>
      <c r="B16884" s="3" t="s">
        <v>1039</v>
      </c>
      <c r="C16884" s="3" t="s">
        <v>75</v>
      </c>
      <c r="D16884" s="3" t="s">
        <v>28</v>
      </c>
      <c r="E16884">
        <v>2027</v>
      </c>
      <c r="F16884" s="3" t="str">
        <f t="shared" si="513"/>
        <v>RGElevBRILL2027</v>
      </c>
      <c r="G16884" s="9">
        <v>1475.69886612</v>
      </c>
      <c r="H16884" s="9">
        <v>1475.98101836</v>
      </c>
      <c r="I16884" s="9">
        <v>1477.0013595999999</v>
      </c>
      <c r="J16884" s="9">
        <v>1476.0499159999999</v>
      </c>
      <c r="K16884" s="9">
        <v>1472.9987348</v>
      </c>
      <c r="L16884" s="9">
        <v>1477.0013595999999</v>
      </c>
      <c r="M16884" s="9">
        <v>1476.9849554</v>
      </c>
      <c r="N16884" s="9">
        <v>1475.9580524800001</v>
      </c>
      <c r="O16884" s="9">
        <v>1475.7316745200001</v>
      </c>
      <c r="P16884" s="9">
        <v>1477.0013595999999</v>
      </c>
      <c r="Q16884" s="9">
        <v>1476.7388923999999</v>
      </c>
      <c r="R16884" s="9">
        <v>1476.3648766399999</v>
      </c>
      <c r="S16884" s="9">
        <v>1475.0197322399999</v>
      </c>
      <c r="T16884" s="9">
        <v>1472.9987348</v>
      </c>
    </row>
    <row r="16885" spans="1:20" x14ac:dyDescent="0.35">
      <c r="A16885">
        <f t="shared" si="514"/>
        <v>16885</v>
      </c>
      <c r="B16885" s="3" t="s">
        <v>1039</v>
      </c>
      <c r="C16885" s="3" t="s">
        <v>75</v>
      </c>
      <c r="D16885" s="3" t="s">
        <v>28</v>
      </c>
      <c r="E16885">
        <v>2028</v>
      </c>
      <c r="F16885" s="3" t="str">
        <f t="shared" ref="F16885:F16948" si="515">_xlfn.CONCAT(B16885,C16885,D16885,E16885)</f>
        <v>RGElevBRILL2028</v>
      </c>
      <c r="G16885" s="9">
        <v>1473.3596272</v>
      </c>
      <c r="H16885" s="9">
        <v>1473.09716</v>
      </c>
      <c r="I16885" s="9">
        <v>1472.9987348</v>
      </c>
      <c r="J16885" s="9">
        <v>1474.5571338</v>
      </c>
      <c r="K16885" s="9">
        <v>1476.56172703999</v>
      </c>
      <c r="L16885" s="9">
        <v>1473.52695004</v>
      </c>
      <c r="M16885" s="9">
        <v>1477.0013595999999</v>
      </c>
      <c r="N16885" s="9">
        <v>1472.9987348</v>
      </c>
      <c r="O16885" s="9">
        <v>1474.9016220000001</v>
      </c>
      <c r="P16885" s="9">
        <v>1477.0013595999999</v>
      </c>
      <c r="Q16885" s="9">
        <v>1476.78482416</v>
      </c>
      <c r="R16885" s="9">
        <v>1475.0295747600001</v>
      </c>
      <c r="S16885" s="9">
        <v>1475.8202572</v>
      </c>
      <c r="T16885" s="9">
        <v>1472.9987348</v>
      </c>
    </row>
    <row r="16886" spans="1:20" x14ac:dyDescent="0.35">
      <c r="A16886">
        <f t="shared" si="514"/>
        <v>16886</v>
      </c>
      <c r="B16886" s="3" t="s">
        <v>1039</v>
      </c>
      <c r="C16886" s="3" t="s">
        <v>75</v>
      </c>
      <c r="D16886" s="3" t="s">
        <v>28</v>
      </c>
      <c r="E16886">
        <v>2029</v>
      </c>
      <c r="F16886" s="3" t="str">
        <f t="shared" si="515"/>
        <v>RGElevBRILL2029</v>
      </c>
      <c r="G16886" s="9">
        <v>1472.9987348</v>
      </c>
      <c r="H16886" s="9">
        <v>1473.2546403199999</v>
      </c>
      <c r="I16886" s="9">
        <v>1472.9987348</v>
      </c>
      <c r="J16886" s="9">
        <v>1474.71789496</v>
      </c>
      <c r="K16886" s="9">
        <v>1476.4436168</v>
      </c>
      <c r="L16886" s="9">
        <v>1473.74020464</v>
      </c>
      <c r="M16886" s="9">
        <v>1473.27104452</v>
      </c>
      <c r="N16886" s="9">
        <v>1473.72708128</v>
      </c>
      <c r="O16886" s="9">
        <v>1474.1142204</v>
      </c>
      <c r="P16886" s="9">
        <v>1477.0013595999999</v>
      </c>
      <c r="Q16886" s="9">
        <v>1476.7487349200001</v>
      </c>
      <c r="R16886" s="9">
        <v>1476.3058215200001</v>
      </c>
      <c r="S16886" s="9">
        <v>1476.7717008</v>
      </c>
      <c r="T16886" s="9">
        <v>1472.9987348</v>
      </c>
    </row>
    <row r="16887" spans="1:20" x14ac:dyDescent="0.35">
      <c r="A16887">
        <f t="shared" si="514"/>
        <v>16887</v>
      </c>
      <c r="B16887" s="3" t="s">
        <v>1039</v>
      </c>
      <c r="C16887" s="3" t="s">
        <v>86</v>
      </c>
      <c r="D16887" s="3" t="s">
        <v>28</v>
      </c>
      <c r="E16887">
        <v>2020</v>
      </c>
      <c r="F16887" s="3" t="str">
        <f t="shared" si="515"/>
        <v>RGQOutBRILL2020</v>
      </c>
      <c r="G16887" s="9">
        <v>11.623540617899501</v>
      </c>
      <c r="H16887" s="9">
        <v>18.4541919880465</v>
      </c>
      <c r="I16887" s="9">
        <v>22.786948001839001</v>
      </c>
      <c r="J16887" s="9">
        <v>20.3762970437188</v>
      </c>
      <c r="K16887" s="9">
        <v>12.0389309823838</v>
      </c>
      <c r="L16887" s="9">
        <v>15.834568746112801</v>
      </c>
      <c r="M16887" s="9">
        <v>18.532461759885699</v>
      </c>
      <c r="N16887" s="9">
        <v>24.0498296958888</v>
      </c>
      <c r="O16887" s="9">
        <v>43.781569574768803</v>
      </c>
      <c r="P16887" s="9">
        <v>52.3161224517983</v>
      </c>
      <c r="Q16887" s="9">
        <v>26.501203717147</v>
      </c>
      <c r="R16887" s="9">
        <v>25.270440129035599</v>
      </c>
      <c r="S16887" s="9">
        <v>14.5419689262175</v>
      </c>
      <c r="T16887" s="9">
        <v>11.5384863636272</v>
      </c>
    </row>
    <row r="16888" spans="1:20" x14ac:dyDescent="0.35">
      <c r="A16888">
        <f t="shared" si="514"/>
        <v>16888</v>
      </c>
      <c r="B16888" s="3" t="s">
        <v>1039</v>
      </c>
      <c r="C16888" s="3" t="s">
        <v>86</v>
      </c>
      <c r="D16888" s="3" t="s">
        <v>28</v>
      </c>
      <c r="E16888">
        <v>2021</v>
      </c>
      <c r="F16888" s="3" t="str">
        <f t="shared" si="515"/>
        <v>RGQOutBRILL2021</v>
      </c>
      <c r="G16888" s="9">
        <v>12.0262080624858</v>
      </c>
      <c r="H16888" s="9">
        <v>20.961515043145798</v>
      </c>
      <c r="I16888" s="9">
        <v>24.516603425666499</v>
      </c>
      <c r="J16888" s="9">
        <v>21.989986347313302</v>
      </c>
      <c r="K16888" s="9">
        <v>16.030176679652001</v>
      </c>
      <c r="L16888" s="9">
        <v>15.099651438544299</v>
      </c>
      <c r="M16888" s="9">
        <v>9.8898892194520798</v>
      </c>
      <c r="N16888" s="9">
        <v>19.671814373428099</v>
      </c>
      <c r="O16888" s="9">
        <v>35.831378880511203</v>
      </c>
      <c r="P16888" s="9">
        <v>65.2200544038472</v>
      </c>
      <c r="Q16888" s="9">
        <v>41.258902694441502</v>
      </c>
      <c r="R16888" s="9">
        <v>32.812482938235902</v>
      </c>
      <c r="S16888" s="9">
        <v>26.542928313552402</v>
      </c>
      <c r="T16888" s="9">
        <v>19.534645330224699</v>
      </c>
    </row>
    <row r="16889" spans="1:20" x14ac:dyDescent="0.35">
      <c r="A16889">
        <f t="shared" si="514"/>
        <v>16889</v>
      </c>
      <c r="B16889" s="3" t="s">
        <v>1039</v>
      </c>
      <c r="C16889" s="3" t="s">
        <v>86</v>
      </c>
      <c r="D16889" s="3" t="s">
        <v>28</v>
      </c>
      <c r="E16889">
        <v>2022</v>
      </c>
      <c r="F16889" s="3" t="str">
        <f t="shared" si="515"/>
        <v>RGQOutBRILL2022</v>
      </c>
      <c r="G16889" s="9">
        <v>10.566139238296399</v>
      </c>
      <c r="H16889" s="9">
        <v>17.968207285262501</v>
      </c>
      <c r="I16889" s="9">
        <v>24.0958324471083</v>
      </c>
      <c r="J16889" s="9">
        <v>19.554853734585102</v>
      </c>
      <c r="K16889" s="9">
        <v>14.616468135495801</v>
      </c>
      <c r="L16889" s="9">
        <v>13.5089263056059</v>
      </c>
      <c r="M16889" s="9">
        <v>14.3106929461603</v>
      </c>
      <c r="N16889" s="9">
        <v>15.08936388855</v>
      </c>
      <c r="O16889" s="9">
        <v>34.779316658421301</v>
      </c>
      <c r="P16889" s="9">
        <v>76.893952075711397</v>
      </c>
      <c r="Q16889" s="9">
        <v>77.040453222565105</v>
      </c>
      <c r="R16889" s="9">
        <v>33.3557690816777</v>
      </c>
      <c r="S16889" s="9">
        <v>21.470406251348098</v>
      </c>
      <c r="T16889" s="9">
        <v>19.840973493686</v>
      </c>
    </row>
    <row r="16890" spans="1:20" x14ac:dyDescent="0.35">
      <c r="A16890">
        <f t="shared" si="514"/>
        <v>16890</v>
      </c>
      <c r="B16890" s="3" t="s">
        <v>1039</v>
      </c>
      <c r="C16890" s="3" t="s">
        <v>86</v>
      </c>
      <c r="D16890" s="3" t="s">
        <v>28</v>
      </c>
      <c r="E16890">
        <v>2023</v>
      </c>
      <c r="F16890" s="3" t="str">
        <f t="shared" si="515"/>
        <v>RGQOutBRILL2023</v>
      </c>
      <c r="G16890" s="9">
        <v>14.040690334847501</v>
      </c>
      <c r="H16890" s="9">
        <v>29.841639518991599</v>
      </c>
      <c r="I16890" s="9">
        <v>34.546565920349003</v>
      </c>
      <c r="J16890" s="9">
        <v>23.193176371369098</v>
      </c>
      <c r="K16890" s="9">
        <v>27.1020199433713</v>
      </c>
      <c r="L16890" s="9">
        <v>31.926598846354</v>
      </c>
      <c r="M16890" s="9">
        <v>35.0907899502416</v>
      </c>
      <c r="N16890" s="9">
        <v>44.521963742180503</v>
      </c>
      <c r="O16890" s="9">
        <v>55.710703768767097</v>
      </c>
      <c r="P16890" s="9">
        <v>90.189098309780505</v>
      </c>
      <c r="Q16890" s="9">
        <v>96.879583344403301</v>
      </c>
      <c r="R16890" s="9">
        <v>45.702909133466598</v>
      </c>
      <c r="S16890" s="9">
        <v>25.543982446361401</v>
      </c>
      <c r="T16890" s="9">
        <v>21.570262170747899</v>
      </c>
    </row>
    <row r="16891" spans="1:20" x14ac:dyDescent="0.35">
      <c r="A16891">
        <f t="shared" si="514"/>
        <v>16891</v>
      </c>
      <c r="B16891" s="3" t="s">
        <v>1039</v>
      </c>
      <c r="C16891" s="3" t="s">
        <v>86</v>
      </c>
      <c r="D16891" s="3" t="s">
        <v>28</v>
      </c>
      <c r="E16891">
        <v>2024</v>
      </c>
      <c r="F16891" s="3" t="str">
        <f t="shared" si="515"/>
        <v>RGQOutBRILL2024</v>
      </c>
      <c r="G16891" s="9">
        <v>18.479853535696101</v>
      </c>
      <c r="H16891" s="9">
        <v>31.720340569630199</v>
      </c>
      <c r="I16891" s="9">
        <v>30.910775242204799</v>
      </c>
      <c r="J16891" s="9">
        <v>23.4314553894102</v>
      </c>
      <c r="K16891" s="9">
        <v>16.976346563387999</v>
      </c>
      <c r="L16891" s="9">
        <v>17.5175612186401</v>
      </c>
      <c r="M16891" s="9">
        <v>26.063638033815199</v>
      </c>
      <c r="N16891" s="9">
        <v>25.786044593050896</v>
      </c>
      <c r="O16891" s="9">
        <v>44.828962427148198</v>
      </c>
      <c r="P16891" s="9">
        <v>69.335897614238405</v>
      </c>
      <c r="Q16891" s="9">
        <v>41.308927605182603</v>
      </c>
      <c r="R16891" s="9">
        <v>21.750236536438202</v>
      </c>
      <c r="S16891" s="9">
        <v>14.417483467528299</v>
      </c>
      <c r="T16891" s="9">
        <v>15.912753702194999</v>
      </c>
    </row>
    <row r="16892" spans="1:20" x14ac:dyDescent="0.35">
      <c r="A16892">
        <f t="shared" si="514"/>
        <v>16892</v>
      </c>
      <c r="B16892" s="3" t="s">
        <v>1039</v>
      </c>
      <c r="C16892" s="3" t="s">
        <v>86</v>
      </c>
      <c r="D16892" s="3" t="s">
        <v>28</v>
      </c>
      <c r="E16892">
        <v>2025</v>
      </c>
      <c r="F16892" s="3" t="str">
        <f t="shared" si="515"/>
        <v>RGQOutBRILL2025</v>
      </c>
      <c r="G16892" s="9">
        <v>11.364903391655499</v>
      </c>
      <c r="H16892" s="9">
        <v>25.4997470215643</v>
      </c>
      <c r="I16892" s="9">
        <v>26.889751760606799</v>
      </c>
      <c r="J16892" s="9">
        <v>22.479375615661901</v>
      </c>
      <c r="K16892" s="9">
        <v>21.8731791727343</v>
      </c>
      <c r="L16892" s="9">
        <v>21.0624417000036</v>
      </c>
      <c r="M16892" s="9">
        <v>19.978922474452101</v>
      </c>
      <c r="N16892" s="9">
        <v>24.858426517679401</v>
      </c>
      <c r="O16892" s="9">
        <v>48.398206898840002</v>
      </c>
      <c r="P16892" s="9">
        <v>67.015813880818001</v>
      </c>
      <c r="Q16892" s="9">
        <v>36.9514800633604</v>
      </c>
      <c r="R16892" s="9">
        <v>20.661576360833301</v>
      </c>
      <c r="S16892" s="9">
        <v>24.657524360710902</v>
      </c>
      <c r="T16892" s="9">
        <v>15.936844395465901</v>
      </c>
    </row>
    <row r="16893" spans="1:20" x14ac:dyDescent="0.35">
      <c r="A16893">
        <f t="shared" si="514"/>
        <v>16893</v>
      </c>
      <c r="B16893" s="3" t="s">
        <v>1039</v>
      </c>
      <c r="C16893" s="3" t="s">
        <v>86</v>
      </c>
      <c r="D16893" s="3" t="s">
        <v>28</v>
      </c>
      <c r="E16893">
        <v>2026</v>
      </c>
      <c r="F16893" s="3" t="str">
        <f t="shared" si="515"/>
        <v>RGQOutBRILL2026</v>
      </c>
      <c r="G16893" s="9">
        <v>12.8735349338359</v>
      </c>
      <c r="H16893" s="9">
        <v>26.689804515695901</v>
      </c>
      <c r="I16893" s="9">
        <v>30.4744422115437</v>
      </c>
      <c r="J16893" s="9">
        <v>24.360962578323299</v>
      </c>
      <c r="K16893" s="9">
        <v>14.714958875250501</v>
      </c>
      <c r="L16893" s="9">
        <v>18.171353973971701</v>
      </c>
      <c r="M16893" s="9">
        <v>13.689532651581199</v>
      </c>
      <c r="N16893" s="9">
        <v>18.975989059442899</v>
      </c>
      <c r="O16893" s="9">
        <v>32.339143157910598</v>
      </c>
      <c r="P16893" s="9">
        <v>61.235534328405201</v>
      </c>
      <c r="Q16893" s="9">
        <v>44.066806492523298</v>
      </c>
      <c r="R16893" s="9">
        <v>24.1386055631</v>
      </c>
      <c r="S16893" s="9">
        <v>20.948652001351299</v>
      </c>
      <c r="T16893" s="9">
        <v>15.162034666276501</v>
      </c>
    </row>
    <row r="16894" spans="1:20" x14ac:dyDescent="0.35">
      <c r="A16894">
        <f t="shared" si="514"/>
        <v>16894</v>
      </c>
      <c r="B16894" s="3" t="s">
        <v>1039</v>
      </c>
      <c r="C16894" s="3" t="s">
        <v>86</v>
      </c>
      <c r="D16894" s="3" t="s">
        <v>28</v>
      </c>
      <c r="E16894">
        <v>2027</v>
      </c>
      <c r="F16894" s="3" t="str">
        <f t="shared" si="515"/>
        <v>RGQOutBRILL2027</v>
      </c>
      <c r="G16894" s="9">
        <v>11.8856865583738</v>
      </c>
      <c r="H16894" s="9">
        <v>20.675041840845001</v>
      </c>
      <c r="I16894" s="9">
        <v>27.0141552018639</v>
      </c>
      <c r="J16894" s="9">
        <v>28.023196838621899</v>
      </c>
      <c r="K16894" s="9">
        <v>18.139706770369699</v>
      </c>
      <c r="L16894" s="9">
        <v>25.366330723576599</v>
      </c>
      <c r="M16894" s="9">
        <v>19.092480272066201</v>
      </c>
      <c r="N16894" s="9">
        <v>17.615431225006802</v>
      </c>
      <c r="O16894" s="9">
        <v>35.999345910018199</v>
      </c>
      <c r="P16894" s="9">
        <v>68.529644637324296</v>
      </c>
      <c r="Q16894" s="9">
        <v>62.025081219487703</v>
      </c>
      <c r="R16894" s="9">
        <v>23.675612390397902</v>
      </c>
      <c r="S16894" s="9">
        <v>18.7388705667789</v>
      </c>
      <c r="T16894" s="9">
        <v>17.751001714134699</v>
      </c>
    </row>
    <row r="16895" spans="1:20" x14ac:dyDescent="0.35">
      <c r="A16895">
        <f t="shared" si="514"/>
        <v>16895</v>
      </c>
      <c r="B16895" s="3" t="s">
        <v>1039</v>
      </c>
      <c r="C16895" s="3" t="s">
        <v>86</v>
      </c>
      <c r="D16895" s="3" t="s">
        <v>28</v>
      </c>
      <c r="E16895">
        <v>2028</v>
      </c>
      <c r="F16895" s="3" t="str">
        <f t="shared" si="515"/>
        <v>RGQOutBRILL2028</v>
      </c>
      <c r="G16895" s="9">
        <v>11.4781186926042</v>
      </c>
      <c r="H16895" s="9">
        <v>21.3505459993738</v>
      </c>
      <c r="I16895" s="9">
        <v>28.682961101207699</v>
      </c>
      <c r="J16895" s="9">
        <v>25.9872027232703</v>
      </c>
      <c r="K16895" s="9">
        <v>34.965038234731502</v>
      </c>
      <c r="L16895" s="9">
        <v>18.5683245013931</v>
      </c>
      <c r="M16895" s="9">
        <v>13.0322394076486</v>
      </c>
      <c r="N16895" s="9">
        <v>25.201892319093101</v>
      </c>
      <c r="O16895" s="9">
        <v>35.385419130954702</v>
      </c>
      <c r="P16895" s="9">
        <v>73.310574277438704</v>
      </c>
      <c r="Q16895" s="9">
        <v>99.071231370072297</v>
      </c>
      <c r="R16895" s="9">
        <v>55.152460391329498</v>
      </c>
      <c r="S16895" s="9">
        <v>41.6130984812092</v>
      </c>
      <c r="T16895" s="9">
        <v>22.309173510263399</v>
      </c>
    </row>
    <row r="16896" spans="1:20" x14ac:dyDescent="0.35">
      <c r="A16896">
        <f t="shared" si="514"/>
        <v>16896</v>
      </c>
      <c r="B16896" s="3" t="s">
        <v>1039</v>
      </c>
      <c r="C16896" s="3" t="s">
        <v>86</v>
      </c>
      <c r="D16896" s="3" t="s">
        <v>28</v>
      </c>
      <c r="E16896">
        <v>2029</v>
      </c>
      <c r="F16896" s="3" t="str">
        <f t="shared" si="515"/>
        <v>RGQOutBRILL2029</v>
      </c>
      <c r="G16896" s="9">
        <v>16.908958370960999</v>
      </c>
      <c r="H16896" s="9">
        <v>25.1724693305895</v>
      </c>
      <c r="I16896" s="9">
        <v>27.2010076030836</v>
      </c>
      <c r="J16896" s="9">
        <v>17.0609201317295</v>
      </c>
      <c r="K16896" s="9">
        <v>14.0831070011447</v>
      </c>
      <c r="L16896" s="9">
        <v>27.960778833506701</v>
      </c>
      <c r="M16896" s="9">
        <v>23.899284528942999</v>
      </c>
      <c r="N16896" s="9">
        <v>26.954576819714397</v>
      </c>
      <c r="O16896" s="9">
        <v>45.724219864841203</v>
      </c>
      <c r="P16896" s="9">
        <v>92.204271511146104</v>
      </c>
      <c r="Q16896" s="9">
        <v>58.503954851218602</v>
      </c>
      <c r="R16896" s="9">
        <v>24.357115467756898</v>
      </c>
      <c r="S16896" s="9">
        <v>18.7144229082617</v>
      </c>
      <c r="T16896" s="9">
        <v>13.650276520417201</v>
      </c>
    </row>
    <row r="16897" spans="1:20" x14ac:dyDescent="0.35">
      <c r="A16897">
        <f t="shared" si="514"/>
        <v>16897</v>
      </c>
      <c r="B16897" s="3" t="s">
        <v>1039</v>
      </c>
      <c r="C16897" s="3" t="s">
        <v>95</v>
      </c>
      <c r="D16897" s="3" t="s">
        <v>28</v>
      </c>
      <c r="E16897">
        <v>2020</v>
      </c>
      <c r="F16897" s="3" t="str">
        <f t="shared" si="515"/>
        <v>RGSpillBRILL2020</v>
      </c>
      <c r="G16897" s="9">
        <v>1.4369804554724399</v>
      </c>
      <c r="H16897" s="9">
        <v>0.38716300952291599</v>
      </c>
      <c r="I16897" s="9">
        <v>0.39212363449048598</v>
      </c>
      <c r="J16897" s="9">
        <v>0.55579329887365503</v>
      </c>
      <c r="K16897" s="9">
        <v>0.170600784572916</v>
      </c>
      <c r="L16897" s="9">
        <v>0.47880798963911197</v>
      </c>
      <c r="M16897" s="9">
        <v>0.2072330992375</v>
      </c>
      <c r="N16897" s="9">
        <v>0.79858841482777698</v>
      </c>
      <c r="O16897" s="9">
        <v>10.616318309502599</v>
      </c>
      <c r="P16897" s="9">
        <v>18.975104013992802</v>
      </c>
      <c r="Q16897" s="9">
        <v>1.6287971090101401</v>
      </c>
      <c r="R16897" s="9">
        <v>1.0912392072963799</v>
      </c>
      <c r="S16897" s="9">
        <v>1.0507489330378901</v>
      </c>
      <c r="T16897" s="9">
        <v>1.6784392049930501</v>
      </c>
    </row>
    <row r="16898" spans="1:20" x14ac:dyDescent="0.35">
      <c r="A16898">
        <f t="shared" si="514"/>
        <v>16898</v>
      </c>
      <c r="B16898" s="3" t="s">
        <v>1039</v>
      </c>
      <c r="C16898" s="3" t="s">
        <v>95</v>
      </c>
      <c r="D16898" s="3" t="s">
        <v>28</v>
      </c>
      <c r="E16898">
        <v>2021</v>
      </c>
      <c r="F16898" s="3" t="str">
        <f t="shared" si="515"/>
        <v>RGSpillBRILL2021</v>
      </c>
      <c r="G16898" s="9">
        <v>1.29049303376498</v>
      </c>
      <c r="H16898" s="9">
        <v>0.71317195565972202</v>
      </c>
      <c r="I16898" s="9">
        <v>0.66612962305166601</v>
      </c>
      <c r="J16898" s="9">
        <v>0.61686534918467695</v>
      </c>
      <c r="K16898" s="9">
        <v>2.6702793581572899</v>
      </c>
      <c r="L16898" s="9">
        <v>1.2221350456498601</v>
      </c>
      <c r="M16898" s="9">
        <v>0.71479232557638805</v>
      </c>
      <c r="N16898" s="9">
        <v>1.45773668027361</v>
      </c>
      <c r="O16898" s="9">
        <v>5.7872994832229798</v>
      </c>
      <c r="P16898" s="9">
        <v>32.232573356877097</v>
      </c>
      <c r="Q16898" s="9">
        <v>7.5179577243373599</v>
      </c>
      <c r="R16898" s="9">
        <v>3.9628522844818002</v>
      </c>
      <c r="S16898" s="9">
        <v>1.82022779359804</v>
      </c>
      <c r="T16898" s="9">
        <v>1.27435602313104</v>
      </c>
    </row>
    <row r="16899" spans="1:20" x14ac:dyDescent="0.35">
      <c r="A16899">
        <f t="shared" ref="A16899:A16962" si="516">A16898+1</f>
        <v>16899</v>
      </c>
      <c r="B16899" s="3" t="s">
        <v>1039</v>
      </c>
      <c r="C16899" s="3" t="s">
        <v>95</v>
      </c>
      <c r="D16899" s="3" t="s">
        <v>28</v>
      </c>
      <c r="E16899">
        <v>2022</v>
      </c>
      <c r="F16899" s="3" t="str">
        <f t="shared" si="515"/>
        <v>RGSpillBRILL2022</v>
      </c>
      <c r="G16899" s="9">
        <v>0.305957578198924</v>
      </c>
      <c r="H16899" s="9">
        <v>0.67575138707222204</v>
      </c>
      <c r="I16899" s="9">
        <v>1.2743964789159699</v>
      </c>
      <c r="J16899" s="9">
        <v>1.7489761634168599</v>
      </c>
      <c r="K16899" s="9">
        <v>0.744120073729166</v>
      </c>
      <c r="L16899" s="9">
        <v>1.1344492838206901</v>
      </c>
      <c r="M16899" s="9">
        <v>7.7767602937499999E-2</v>
      </c>
      <c r="N16899" s="9">
        <v>0.20211779996527701</v>
      </c>
      <c r="O16899" s="9">
        <v>7.9159396910637696</v>
      </c>
      <c r="P16899" s="9">
        <v>64.223594627986103</v>
      </c>
      <c r="Q16899" s="9">
        <v>47.5689773394556</v>
      </c>
      <c r="R16899" s="9">
        <v>1.5369596732194399</v>
      </c>
      <c r="S16899" s="9">
        <v>0.19073666447135401</v>
      </c>
      <c r="T16899" s="9">
        <v>1.38366106193923</v>
      </c>
    </row>
    <row r="16900" spans="1:20" x14ac:dyDescent="0.35">
      <c r="A16900">
        <f t="shared" si="516"/>
        <v>16900</v>
      </c>
      <c r="B16900" s="3" t="s">
        <v>1039</v>
      </c>
      <c r="C16900" s="3" t="s">
        <v>95</v>
      </c>
      <c r="D16900" s="3" t="s">
        <v>28</v>
      </c>
      <c r="E16900">
        <v>2023</v>
      </c>
      <c r="F16900" s="3" t="str">
        <f t="shared" si="515"/>
        <v>RGSpillBRILL2023</v>
      </c>
      <c r="G16900" s="9">
        <v>0.32380776044636994</v>
      </c>
      <c r="H16900" s="9">
        <v>0.74604392477999903</v>
      </c>
      <c r="I16900" s="9">
        <v>0.96351154301742992</v>
      </c>
      <c r="J16900" s="9">
        <v>0.23218151958938099</v>
      </c>
      <c r="K16900" s="9">
        <v>0.49255245569947897</v>
      </c>
      <c r="L16900" s="9">
        <v>3.3996714308534899</v>
      </c>
      <c r="M16900" s="9">
        <v>11.9337959187708</v>
      </c>
      <c r="N16900" s="9">
        <v>10.079672053976299</v>
      </c>
      <c r="O16900" s="9">
        <v>42.9067376039919</v>
      </c>
      <c r="P16900" s="9">
        <v>75.166762727763199</v>
      </c>
      <c r="Q16900" s="9">
        <v>78.772397518262906</v>
      </c>
      <c r="R16900" s="9">
        <v>11.9229683103416</v>
      </c>
      <c r="S16900" s="9">
        <v>1.06729537439583</v>
      </c>
      <c r="T16900" s="9">
        <v>0.33802876444166602</v>
      </c>
    </row>
    <row r="16901" spans="1:20" x14ac:dyDescent="0.35">
      <c r="A16901">
        <f t="shared" si="516"/>
        <v>16901</v>
      </c>
      <c r="B16901" s="3" t="s">
        <v>1039</v>
      </c>
      <c r="C16901" s="3" t="s">
        <v>95</v>
      </c>
      <c r="D16901" s="3" t="s">
        <v>28</v>
      </c>
      <c r="E16901">
        <v>2024</v>
      </c>
      <c r="F16901" s="3" t="str">
        <f t="shared" si="515"/>
        <v>RGSpillBRILL2024</v>
      </c>
      <c r="G16901" s="9">
        <v>0.52182060256243201</v>
      </c>
      <c r="H16901" s="9">
        <v>1.52855974247375</v>
      </c>
      <c r="I16901" s="9">
        <v>0.45015102500277698</v>
      </c>
      <c r="J16901" s="9">
        <v>3.2269252129032193E-2</v>
      </c>
      <c r="K16901" s="9">
        <v>0.123236196213541</v>
      </c>
      <c r="L16901" s="9">
        <v>0.205851177719758</v>
      </c>
      <c r="M16901" s="9">
        <v>0.71359893362916604</v>
      </c>
      <c r="N16901" s="9">
        <v>0.67915449644680503</v>
      </c>
      <c r="O16901" s="9">
        <v>12.8545267513786</v>
      </c>
      <c r="P16901" s="9">
        <v>43.227069265493199</v>
      </c>
      <c r="Q16901" s="9">
        <v>10.6273822255962</v>
      </c>
      <c r="R16901" s="9">
        <v>0.75094121082361098</v>
      </c>
      <c r="S16901" s="9">
        <v>0.94280874865624997</v>
      </c>
      <c r="T16901" s="9">
        <v>1.1843627895020801</v>
      </c>
    </row>
    <row r="16902" spans="1:20" x14ac:dyDescent="0.35">
      <c r="A16902">
        <f t="shared" si="516"/>
        <v>16902</v>
      </c>
      <c r="B16902" s="3" t="s">
        <v>1039</v>
      </c>
      <c r="C16902" s="3" t="s">
        <v>95</v>
      </c>
      <c r="D16902" s="3" t="s">
        <v>28</v>
      </c>
      <c r="E16902">
        <v>2025</v>
      </c>
      <c r="F16902" s="3" t="str">
        <f t="shared" si="515"/>
        <v>RGSpillBRILL2025</v>
      </c>
      <c r="G16902" s="9">
        <v>0.221599237440188</v>
      </c>
      <c r="H16902" s="9">
        <v>0.65813500942777703</v>
      </c>
      <c r="I16902" s="9">
        <v>0.71774126050763798</v>
      </c>
      <c r="J16902" s="9">
        <v>0.13749848732930101</v>
      </c>
      <c r="K16902" s="9">
        <v>0.343644605140625</v>
      </c>
      <c r="L16902" s="9">
        <v>0.476062358985819</v>
      </c>
      <c r="M16902" s="9">
        <v>0.56218297726111099</v>
      </c>
      <c r="N16902" s="9">
        <v>0.83389802929027701</v>
      </c>
      <c r="O16902" s="9">
        <v>13.766073687549699</v>
      </c>
      <c r="P16902" s="9">
        <v>31.828070227673599</v>
      </c>
      <c r="Q16902" s="9">
        <v>5.4643755936216296</v>
      </c>
      <c r="R16902" s="9">
        <v>0.52628110081944401</v>
      </c>
      <c r="S16902" s="9">
        <v>0.52738937258072904</v>
      </c>
      <c r="T16902" s="9">
        <v>0.62213304439027695</v>
      </c>
    </row>
    <row r="16903" spans="1:20" x14ac:dyDescent="0.35">
      <c r="A16903">
        <f t="shared" si="516"/>
        <v>16903</v>
      </c>
      <c r="B16903" s="3" t="s">
        <v>1039</v>
      </c>
      <c r="C16903" s="3" t="s">
        <v>95</v>
      </c>
      <c r="D16903" s="3" t="s">
        <v>28</v>
      </c>
      <c r="E16903">
        <v>2026</v>
      </c>
      <c r="F16903" s="3" t="str">
        <f t="shared" si="515"/>
        <v>RGSpillBRILL2026</v>
      </c>
      <c r="G16903" s="9">
        <v>0.451497577725268</v>
      </c>
      <c r="H16903" s="9">
        <v>0.334463932477013</v>
      </c>
      <c r="I16903" s="9">
        <v>0.49771591072291599</v>
      </c>
      <c r="J16903" s="9">
        <v>0.631047274569287</v>
      </c>
      <c r="K16903" s="9">
        <v>6.8560715998437494E-2</v>
      </c>
      <c r="L16903" s="9">
        <v>0.19008457302008699</v>
      </c>
      <c r="M16903" s="9">
        <v>0.229346106402777</v>
      </c>
      <c r="N16903" s="9">
        <v>0.24124677091666599</v>
      </c>
      <c r="O16903" s="9">
        <v>4.5390559935188097</v>
      </c>
      <c r="P16903" s="9">
        <v>27.226994409224599</v>
      </c>
      <c r="Q16903" s="9">
        <v>10.920586651636201</v>
      </c>
      <c r="R16903" s="9">
        <v>1.72282942426388</v>
      </c>
      <c r="S16903" s="9">
        <v>2.61249543745312</v>
      </c>
      <c r="T16903" s="9">
        <v>0.65896502513197197</v>
      </c>
    </row>
    <row r="16904" spans="1:20" x14ac:dyDescent="0.35">
      <c r="A16904">
        <f t="shared" si="516"/>
        <v>16904</v>
      </c>
      <c r="B16904" s="3" t="s">
        <v>1039</v>
      </c>
      <c r="C16904" s="3" t="s">
        <v>95</v>
      </c>
      <c r="D16904" s="3" t="s">
        <v>28</v>
      </c>
      <c r="E16904">
        <v>2027</v>
      </c>
      <c r="F16904" s="3" t="str">
        <f t="shared" si="515"/>
        <v>RGSpillBRILL2027</v>
      </c>
      <c r="G16904" s="9">
        <v>1.0773826467596199</v>
      </c>
      <c r="H16904" s="9">
        <v>0.73019142642152701</v>
      </c>
      <c r="I16904" s="9">
        <v>0.40293156559784699</v>
      </c>
      <c r="J16904" s="9">
        <v>0.80474982319421995</v>
      </c>
      <c r="K16904" s="9">
        <v>9.8539665218750003E-2</v>
      </c>
      <c r="L16904" s="9">
        <v>1.47070765557399</v>
      </c>
      <c r="M16904" s="9">
        <v>0.46408917765097202</v>
      </c>
      <c r="N16904" s="9">
        <v>0.59950129911388805</v>
      </c>
      <c r="O16904" s="9">
        <v>12.4090957239045</v>
      </c>
      <c r="P16904" s="9">
        <v>57.14877842518051</v>
      </c>
      <c r="Q16904" s="9">
        <v>39.281291715871802</v>
      </c>
      <c r="R16904" s="9">
        <v>2.0551926523041599</v>
      </c>
      <c r="S16904" s="9">
        <v>0.142700794980989</v>
      </c>
      <c r="T16904" s="9">
        <v>1.8078616317076299</v>
      </c>
    </row>
    <row r="16905" spans="1:20" x14ac:dyDescent="0.35">
      <c r="A16905">
        <f t="shared" si="516"/>
        <v>16905</v>
      </c>
      <c r="B16905" s="3" t="s">
        <v>1039</v>
      </c>
      <c r="C16905" s="3" t="s">
        <v>95</v>
      </c>
      <c r="D16905" s="3" t="s">
        <v>28</v>
      </c>
      <c r="E16905">
        <v>2028</v>
      </c>
      <c r="F16905" s="3" t="str">
        <f t="shared" si="515"/>
        <v>RGSpillBRILL2028</v>
      </c>
      <c r="G16905" s="9">
        <v>0.30553622847849399</v>
      </c>
      <c r="H16905" s="9">
        <v>0.28742703249312501</v>
      </c>
      <c r="I16905" s="9">
        <v>1.67125648027625</v>
      </c>
      <c r="J16905" s="9">
        <v>0.72859744481585997</v>
      </c>
      <c r="K16905" s="9">
        <v>1.8481148693825999</v>
      </c>
      <c r="L16905" s="9">
        <v>0.13916357533938101</v>
      </c>
      <c r="M16905" s="9">
        <v>1.6592257751416599</v>
      </c>
      <c r="N16905" s="9">
        <v>3.7375583457624999</v>
      </c>
      <c r="O16905" s="9">
        <v>7.0869453266839102</v>
      </c>
      <c r="P16905" s="9">
        <v>60.9979550472152</v>
      </c>
      <c r="Q16905" s="9">
        <v>78.999383920351207</v>
      </c>
      <c r="R16905" s="9">
        <v>20.6730933877115</v>
      </c>
      <c r="S16905" s="9">
        <v>8.6650090292345006</v>
      </c>
      <c r="T16905" s="9">
        <v>1.3590927480078401</v>
      </c>
    </row>
    <row r="16906" spans="1:20" x14ac:dyDescent="0.35">
      <c r="A16906">
        <f t="shared" si="516"/>
        <v>16906</v>
      </c>
      <c r="B16906" s="3" t="s">
        <v>1039</v>
      </c>
      <c r="C16906" s="3" t="s">
        <v>95</v>
      </c>
      <c r="D16906" s="3" t="s">
        <v>28</v>
      </c>
      <c r="E16906">
        <v>2029</v>
      </c>
      <c r="F16906" s="3" t="str">
        <f t="shared" si="515"/>
        <v>RGSpillBRILL2029</v>
      </c>
      <c r="G16906" s="9">
        <v>0.62173555444583295</v>
      </c>
      <c r="H16906" s="9">
        <v>1.85433359175069</v>
      </c>
      <c r="I16906" s="9">
        <v>1.3767309704322199</v>
      </c>
      <c r="J16906" s="9">
        <v>0.136032724963709</v>
      </c>
      <c r="K16906" s="9">
        <v>0.12380857616302</v>
      </c>
      <c r="L16906" s="9">
        <v>1.8990935195161902</v>
      </c>
      <c r="M16906" s="9">
        <v>0.95478610067361103</v>
      </c>
      <c r="N16906" s="9">
        <v>2.2358341627825</v>
      </c>
      <c r="O16906" s="9">
        <v>16.0183407546712</v>
      </c>
      <c r="P16906" s="9">
        <v>74.5339919754704</v>
      </c>
      <c r="Q16906" s="9">
        <v>25.7571871428812</v>
      </c>
      <c r="R16906" s="9">
        <v>1.1870880431472199</v>
      </c>
      <c r="S16906" s="9">
        <v>0.82765600616927004</v>
      </c>
      <c r="T16906" s="9">
        <v>0.44940793363958298</v>
      </c>
    </row>
    <row r="16907" spans="1:20" x14ac:dyDescent="0.35">
      <c r="A16907">
        <f t="shared" si="516"/>
        <v>16907</v>
      </c>
      <c r="B16907" s="3" t="s">
        <v>1039</v>
      </c>
      <c r="C16907" s="3" t="s">
        <v>77</v>
      </c>
      <c r="D16907" s="3" t="s">
        <v>28</v>
      </c>
      <c r="E16907">
        <v>2020</v>
      </c>
      <c r="F16907" s="3" t="str">
        <f t="shared" si="515"/>
        <v>RGGenBRILL2020</v>
      </c>
      <c r="G16907" s="9">
        <v>76.734253581989194</v>
      </c>
      <c r="H16907" s="9">
        <v>136.09691380000001</v>
      </c>
      <c r="I16907" s="9">
        <v>168.69768526388799</v>
      </c>
      <c r="J16907" s="9">
        <v>149.30561203225801</v>
      </c>
      <c r="K16907" s="9">
        <v>89.402813943452301</v>
      </c>
      <c r="L16907" s="9">
        <v>115.673243840053</v>
      </c>
      <c r="M16907" s="9">
        <v>138.04189865277701</v>
      </c>
      <c r="N16907" s="9">
        <v>175.14894100000001</v>
      </c>
      <c r="O16907" s="9">
        <v>249.82994430107499</v>
      </c>
      <c r="P16907" s="9">
        <v>251.15397999999999</v>
      </c>
      <c r="Q16907" s="9">
        <v>187.36096545698899</v>
      </c>
      <c r="R16907" s="9">
        <v>182.139132472222</v>
      </c>
      <c r="S16907" s="9">
        <v>101.627860989583</v>
      </c>
      <c r="T16907" s="9">
        <v>74.274656916666601</v>
      </c>
    </row>
    <row r="16908" spans="1:20" x14ac:dyDescent="0.35">
      <c r="A16908">
        <f t="shared" si="516"/>
        <v>16908</v>
      </c>
      <c r="B16908" s="3" t="s">
        <v>1039</v>
      </c>
      <c r="C16908" s="3" t="s">
        <v>77</v>
      </c>
      <c r="D16908" s="3" t="s">
        <v>28</v>
      </c>
      <c r="E16908">
        <v>2021</v>
      </c>
      <c r="F16908" s="3" t="str">
        <f t="shared" si="515"/>
        <v>RGGenBRILL2021</v>
      </c>
      <c r="G16908" s="9">
        <v>80.870954483870904</v>
      </c>
      <c r="H16908" s="9">
        <v>152.528468888888</v>
      </c>
      <c r="I16908" s="9">
        <v>179.66289484722199</v>
      </c>
      <c r="J16908" s="9">
        <v>161.00131889784899</v>
      </c>
      <c r="K16908" s="9">
        <v>100.638624300595</v>
      </c>
      <c r="L16908" s="9">
        <v>104.53775459677399</v>
      </c>
      <c r="M16908" s="9">
        <v>69.114990655555502</v>
      </c>
      <c r="N16908" s="9">
        <v>137.20461227777699</v>
      </c>
      <c r="O16908" s="9">
        <v>226.318568670698</v>
      </c>
      <c r="P16908" s="9">
        <v>248.490811944444</v>
      </c>
      <c r="Q16908" s="9">
        <v>254.16658696236499</v>
      </c>
      <c r="R16908" s="9">
        <v>217.32092577777701</v>
      </c>
      <c r="S16908" s="9">
        <v>186.23329848958301</v>
      </c>
      <c r="T16908" s="9">
        <v>137.55271407222199</v>
      </c>
    </row>
    <row r="16909" spans="1:20" x14ac:dyDescent="0.35">
      <c r="A16909">
        <f t="shared" si="516"/>
        <v>16909</v>
      </c>
      <c r="B16909" s="3" t="s">
        <v>1039</v>
      </c>
      <c r="C16909" s="3" t="s">
        <v>77</v>
      </c>
      <c r="D16909" s="3" t="s">
        <v>28</v>
      </c>
      <c r="E16909">
        <v>2022</v>
      </c>
      <c r="F16909" s="3" t="str">
        <f t="shared" si="515"/>
        <v>RGGenBRILL2022</v>
      </c>
      <c r="G16909" s="9">
        <v>77.288836806451599</v>
      </c>
      <c r="H16909" s="9">
        <v>130.262119472222</v>
      </c>
      <c r="I16909" s="9">
        <v>171.911268333333</v>
      </c>
      <c r="J16909" s="9">
        <v>134.129672884408</v>
      </c>
      <c r="K16909" s="9">
        <v>104.498816275297</v>
      </c>
      <c r="L16909" s="9">
        <v>93.215565428763398</v>
      </c>
      <c r="M16909" s="9">
        <v>107.21506277833301</v>
      </c>
      <c r="N16909" s="9">
        <v>112.143943888888</v>
      </c>
      <c r="O16909" s="9">
        <v>202.358727688172</v>
      </c>
      <c r="P16909" s="9">
        <v>95.444409944444402</v>
      </c>
      <c r="Q16909" s="9">
        <v>222.00521629032201</v>
      </c>
      <c r="R16909" s="9">
        <v>239.68743472222201</v>
      </c>
      <c r="S16909" s="9">
        <v>160.297335520833</v>
      </c>
      <c r="T16909" s="9">
        <v>139.03685816666601</v>
      </c>
    </row>
    <row r="16910" spans="1:20" x14ac:dyDescent="0.35">
      <c r="A16910">
        <f t="shared" si="516"/>
        <v>16910</v>
      </c>
      <c r="B16910" s="3" t="s">
        <v>1039</v>
      </c>
      <c r="C16910" s="3" t="s">
        <v>77</v>
      </c>
      <c r="D16910" s="3" t="s">
        <v>28</v>
      </c>
      <c r="E16910">
        <v>2023</v>
      </c>
      <c r="F16910" s="3" t="str">
        <f t="shared" si="515"/>
        <v>RGGenBRILL2023</v>
      </c>
      <c r="G16910" s="9">
        <v>103.327749368279</v>
      </c>
      <c r="H16910" s="9">
        <v>219.17376048888801</v>
      </c>
      <c r="I16910" s="9">
        <v>252.977247388888</v>
      </c>
      <c r="J16910" s="9">
        <v>172.96259321774099</v>
      </c>
      <c r="K16910" s="9">
        <v>200.44606092261901</v>
      </c>
      <c r="L16910" s="9">
        <v>214.89003254032201</v>
      </c>
      <c r="M16910" s="9">
        <v>174.43897819444399</v>
      </c>
      <c r="N16910" s="9">
        <v>259.44976305555502</v>
      </c>
      <c r="O16910" s="9">
        <v>96.450826881720403</v>
      </c>
      <c r="P16910" s="9">
        <v>113.161538430555</v>
      </c>
      <c r="Q16910" s="9">
        <v>136.39942408602101</v>
      </c>
      <c r="R16910" s="9">
        <v>254.46037583333299</v>
      </c>
      <c r="S16910" s="9">
        <v>184.38009046875001</v>
      </c>
      <c r="T16910" s="9">
        <v>159.94003393472201</v>
      </c>
    </row>
    <row r="16911" spans="1:20" x14ac:dyDescent="0.35">
      <c r="A16911">
        <f t="shared" si="516"/>
        <v>16911</v>
      </c>
      <c r="B16911" s="3" t="s">
        <v>1039</v>
      </c>
      <c r="C16911" s="3" t="s">
        <v>77</v>
      </c>
      <c r="D16911" s="3" t="s">
        <v>28</v>
      </c>
      <c r="E16911">
        <v>2024</v>
      </c>
      <c r="F16911" s="3" t="str">
        <f t="shared" si="515"/>
        <v>RGGenBRILL2024</v>
      </c>
      <c r="G16911" s="9">
        <v>135.27583864247299</v>
      </c>
      <c r="H16911" s="9">
        <v>227.431203030555</v>
      </c>
      <c r="I16911" s="9">
        <v>229.45638908333299</v>
      </c>
      <c r="J16911" s="9">
        <v>176.26339432392399</v>
      </c>
      <c r="K16911" s="9">
        <v>126.95258132440399</v>
      </c>
      <c r="L16911" s="9">
        <v>130.40714804301001</v>
      </c>
      <c r="M16911" s="9">
        <v>190.958962833333</v>
      </c>
      <c r="N16911" s="9">
        <v>189.127347777777</v>
      </c>
      <c r="O16911" s="9">
        <v>240.859698803763</v>
      </c>
      <c r="P16911" s="9">
        <v>196.67477722222199</v>
      </c>
      <c r="Q16911" s="9">
        <v>231.12050568548301</v>
      </c>
      <c r="R16911" s="9">
        <v>158.18537586666599</v>
      </c>
      <c r="S16911" s="9">
        <v>101.503238028645</v>
      </c>
      <c r="T16911" s="9">
        <v>110.947306943055</v>
      </c>
    </row>
    <row r="16912" spans="1:20" x14ac:dyDescent="0.35">
      <c r="A16912">
        <f t="shared" si="516"/>
        <v>16912</v>
      </c>
      <c r="B16912" s="3" t="s">
        <v>1039</v>
      </c>
      <c r="C16912" s="3" t="s">
        <v>77</v>
      </c>
      <c r="D16912" s="3" t="s">
        <v>28</v>
      </c>
      <c r="E16912">
        <v>2025</v>
      </c>
      <c r="F16912" s="3" t="str">
        <f t="shared" si="515"/>
        <v>RGGenBRILL2025</v>
      </c>
      <c r="G16912" s="9">
        <v>83.9412965053763</v>
      </c>
      <c r="H16912" s="9">
        <v>187.12901695277699</v>
      </c>
      <c r="I16912" s="9">
        <v>197.15075085138801</v>
      </c>
      <c r="J16912" s="9">
        <v>168.29885442204301</v>
      </c>
      <c r="K16912" s="9">
        <v>162.179522991071</v>
      </c>
      <c r="L16912" s="9">
        <v>155.07485532661201</v>
      </c>
      <c r="M16912" s="9">
        <v>146.26410065833301</v>
      </c>
      <c r="N16912" s="9">
        <v>180.97402041388801</v>
      </c>
      <c r="O16912" s="9">
        <v>260.87979475806401</v>
      </c>
      <c r="P16912" s="9">
        <v>265.065136402777</v>
      </c>
      <c r="Q16912" s="9">
        <v>237.18868635349401</v>
      </c>
      <c r="R16912" s="9">
        <v>151.67690391666599</v>
      </c>
      <c r="S16912" s="9">
        <v>181.76953880208299</v>
      </c>
      <c r="T16912" s="9">
        <v>115.364000847222</v>
      </c>
    </row>
    <row r="16913" spans="1:20" x14ac:dyDescent="0.35">
      <c r="A16913">
        <f t="shared" si="516"/>
        <v>16913</v>
      </c>
      <c r="B16913" s="3" t="s">
        <v>1039</v>
      </c>
      <c r="C16913" s="3" t="s">
        <v>77</v>
      </c>
      <c r="D16913" s="3" t="s">
        <v>28</v>
      </c>
      <c r="E16913">
        <v>2026</v>
      </c>
      <c r="F16913" s="3" t="str">
        <f t="shared" si="515"/>
        <v>RGGenBRILL2026</v>
      </c>
      <c r="G16913" s="9">
        <v>93.573839314516107</v>
      </c>
      <c r="H16913" s="9">
        <v>198.53176512499999</v>
      </c>
      <c r="I16913" s="9">
        <v>225.81123277777701</v>
      </c>
      <c r="J16913" s="9">
        <v>178.75476896505299</v>
      </c>
      <c r="K16913" s="9">
        <v>110.329716741071</v>
      </c>
      <c r="L16913" s="9">
        <v>135.450930094086</v>
      </c>
      <c r="M16913" s="9">
        <v>101.39405208333299</v>
      </c>
      <c r="N16913" s="9">
        <v>141.12671314444401</v>
      </c>
      <c r="O16913" s="9">
        <v>209.41487853494601</v>
      </c>
      <c r="P16913" s="9">
        <v>256.18233291666598</v>
      </c>
      <c r="Q16913" s="9">
        <v>249.68658889784899</v>
      </c>
      <c r="R16913" s="9">
        <v>168.85555138888799</v>
      </c>
      <c r="S16913" s="9">
        <v>138.124165234375</v>
      </c>
      <c r="T16913" s="9">
        <v>109.24999892083299</v>
      </c>
    </row>
    <row r="16914" spans="1:20" x14ac:dyDescent="0.35">
      <c r="A16914">
        <f t="shared" si="516"/>
        <v>16914</v>
      </c>
      <c r="B16914" s="3" t="s">
        <v>1039</v>
      </c>
      <c r="C16914" s="3" t="s">
        <v>77</v>
      </c>
      <c r="D16914" s="3" t="s">
        <v>28</v>
      </c>
      <c r="E16914">
        <v>2027</v>
      </c>
      <c r="F16914" s="3" t="str">
        <f t="shared" si="515"/>
        <v>RGGenBRILL2027</v>
      </c>
      <c r="G16914" s="9">
        <v>81.417782258064506</v>
      </c>
      <c r="H16914" s="9">
        <v>150.24230751805499</v>
      </c>
      <c r="I16914" s="9">
        <v>200.45931455277699</v>
      </c>
      <c r="J16914" s="9">
        <v>205.033453803763</v>
      </c>
      <c r="K16914" s="9">
        <v>135.90205883928499</v>
      </c>
      <c r="L16914" s="9">
        <v>180.00298190860201</v>
      </c>
      <c r="M16914" s="9">
        <v>140.32556108333301</v>
      </c>
      <c r="N16914" s="9">
        <v>128.179085008333</v>
      </c>
      <c r="O16914" s="9">
        <v>177.70262265591299</v>
      </c>
      <c r="P16914" s="9">
        <v>85.730777097222202</v>
      </c>
      <c r="Q16914" s="9">
        <v>171.32636890994601</v>
      </c>
      <c r="R16914" s="9">
        <v>162.864145638888</v>
      </c>
      <c r="S16914" s="9">
        <v>140.08286393229099</v>
      </c>
      <c r="T16914" s="9">
        <v>120.097890666666</v>
      </c>
    </row>
    <row r="16915" spans="1:20" x14ac:dyDescent="0.35">
      <c r="A16915">
        <f t="shared" si="516"/>
        <v>16915</v>
      </c>
      <c r="B16915" s="3" t="s">
        <v>1039</v>
      </c>
      <c r="C16915" s="3" t="s">
        <v>77</v>
      </c>
      <c r="D16915" s="3" t="s">
        <v>28</v>
      </c>
      <c r="E16915">
        <v>2028</v>
      </c>
      <c r="F16915" s="3" t="str">
        <f t="shared" si="515"/>
        <v>RGGenBRILL2028</v>
      </c>
      <c r="G16915" s="9">
        <v>84.161826962365495</v>
      </c>
      <c r="H16915" s="9">
        <v>158.66607073888801</v>
      </c>
      <c r="I16915" s="9">
        <v>203.47607662499999</v>
      </c>
      <c r="J16915" s="9">
        <v>190.270175122311</v>
      </c>
      <c r="K16915" s="9">
        <v>249.46594071428501</v>
      </c>
      <c r="L16915" s="9">
        <v>138.82479168010701</v>
      </c>
      <c r="M16915" s="9">
        <v>85.671676111111097</v>
      </c>
      <c r="N16915" s="9">
        <v>161.68840800000001</v>
      </c>
      <c r="O16915" s="9">
        <v>213.169129973118</v>
      </c>
      <c r="P16915" s="9">
        <v>92.749575944444402</v>
      </c>
      <c r="Q16915" s="9">
        <v>151.19894365591301</v>
      </c>
      <c r="R16915" s="9">
        <v>259.72904444444401</v>
      </c>
      <c r="S16915" s="9">
        <v>248.19413159375</v>
      </c>
      <c r="T16915" s="9">
        <v>157.81459125000001</v>
      </c>
    </row>
    <row r="16916" spans="1:20" x14ac:dyDescent="0.35">
      <c r="A16916">
        <f t="shared" si="516"/>
        <v>16916</v>
      </c>
      <c r="B16916" s="3" t="s">
        <v>1039</v>
      </c>
      <c r="C16916" s="3" t="s">
        <v>77</v>
      </c>
      <c r="D16916" s="3" t="s">
        <v>28</v>
      </c>
      <c r="E16916">
        <v>2029</v>
      </c>
      <c r="F16916" s="3" t="str">
        <f t="shared" si="515"/>
        <v>RGGenBRILL2029</v>
      </c>
      <c r="G16916" s="9">
        <v>122.689851814516</v>
      </c>
      <c r="H16916" s="9">
        <v>175.65286429166599</v>
      </c>
      <c r="I16916" s="9">
        <v>194.53133181944401</v>
      </c>
      <c r="J16916" s="9">
        <v>127.493274672043</v>
      </c>
      <c r="K16916" s="9">
        <v>105.153833979166</v>
      </c>
      <c r="L16916" s="9">
        <v>196.31968928494601</v>
      </c>
      <c r="M16916" s="9">
        <v>172.83832666666601</v>
      </c>
      <c r="N16916" s="9">
        <v>186.20346116666599</v>
      </c>
      <c r="O16916" s="9">
        <v>223.770934368279</v>
      </c>
      <c r="P16916" s="9">
        <v>133.108219572222</v>
      </c>
      <c r="Q16916" s="9">
        <v>246.67756693548299</v>
      </c>
      <c r="R16916" s="9">
        <v>174.53718488888799</v>
      </c>
      <c r="S16916" s="9">
        <v>134.73897486979101</v>
      </c>
      <c r="T16916" s="9">
        <v>99.440673519708298</v>
      </c>
    </row>
    <row r="16917" spans="1:20" x14ac:dyDescent="0.35">
      <c r="A16917">
        <f t="shared" si="516"/>
        <v>16917</v>
      </c>
      <c r="B16917" s="3" t="s">
        <v>1039</v>
      </c>
      <c r="C16917" s="3" t="s">
        <v>75</v>
      </c>
      <c r="D16917" s="3" t="s">
        <v>55</v>
      </c>
      <c r="E16917">
        <v>2020</v>
      </c>
      <c r="F16917" s="3" t="str">
        <f t="shared" si="515"/>
        <v>RGElevBRNLEE2020</v>
      </c>
      <c r="G16917" s="9">
        <v>2049.5407479999999</v>
      </c>
      <c r="H16917" s="9">
        <v>2073.05780912</v>
      </c>
      <c r="I16917" s="9">
        <v>2069.63261216</v>
      </c>
      <c r="J16917" s="9">
        <v>2073.1201450799999</v>
      </c>
      <c r="K16917" s="9">
        <v>2044.8655509999901</v>
      </c>
      <c r="L16917" s="9">
        <v>2031.7914036</v>
      </c>
      <c r="M16917" s="9">
        <v>2035.6857606799999</v>
      </c>
      <c r="N16917" s="9">
        <v>2039.3143697199901</v>
      </c>
      <c r="O16917" s="9">
        <v>2076.1417987199902</v>
      </c>
      <c r="P16917" s="9">
        <v>2074.2782815999999</v>
      </c>
      <c r="Q16917" s="9">
        <v>2062.22775628</v>
      </c>
      <c r="R16917" s="9">
        <v>2057.6772311999998</v>
      </c>
      <c r="S16917" s="9">
        <v>2047.6345799600001</v>
      </c>
      <c r="T16917" s="9">
        <v>2046.7979657599999</v>
      </c>
    </row>
    <row r="16918" spans="1:20" x14ac:dyDescent="0.35">
      <c r="A16918">
        <f t="shared" si="516"/>
        <v>16918</v>
      </c>
      <c r="B16918" s="3" t="s">
        <v>1039</v>
      </c>
      <c r="C16918" s="3" t="s">
        <v>75</v>
      </c>
      <c r="D16918" s="3" t="s">
        <v>55</v>
      </c>
      <c r="E16918">
        <v>2021</v>
      </c>
      <c r="F16918" s="3" t="str">
        <f t="shared" si="515"/>
        <v>RGElevBRNLEE2021</v>
      </c>
      <c r="G16918" s="9">
        <v>2050.5250000000001</v>
      </c>
      <c r="H16918" s="9">
        <v>2071.6962605200001</v>
      </c>
      <c r="I16918" s="9">
        <v>2069.5013785599999</v>
      </c>
      <c r="J16918" s="9">
        <v>2062.2835305599901</v>
      </c>
      <c r="K16918" s="9">
        <v>2056.90951464</v>
      </c>
      <c r="L16918" s="9">
        <v>2066.9980976399902</v>
      </c>
      <c r="M16918" s="9">
        <v>2061.08274312</v>
      </c>
      <c r="N16918" s="9">
        <v>2071.7553156399999</v>
      </c>
      <c r="O16918" s="9">
        <v>2063.72053848</v>
      </c>
      <c r="P16918" s="9">
        <v>2074.46200864</v>
      </c>
      <c r="Q16918" s="9">
        <v>2058.8419294</v>
      </c>
      <c r="R16918" s="9">
        <v>2054.8524279599901</v>
      </c>
      <c r="S16918" s="9">
        <v>2051.6864173600002</v>
      </c>
      <c r="T16918" s="9">
        <v>2046.7979657599999</v>
      </c>
    </row>
    <row r="16919" spans="1:20" x14ac:dyDescent="0.35">
      <c r="A16919">
        <f t="shared" si="516"/>
        <v>16919</v>
      </c>
      <c r="B16919" s="3" t="s">
        <v>1039</v>
      </c>
      <c r="C16919" s="3" t="s">
        <v>75</v>
      </c>
      <c r="D16919" s="3" t="s">
        <v>55</v>
      </c>
      <c r="E16919">
        <v>2022</v>
      </c>
      <c r="F16919" s="3" t="str">
        <f t="shared" si="515"/>
        <v>RGElevBRNLEE2022</v>
      </c>
      <c r="G16919" s="9">
        <v>2051.1221128799998</v>
      </c>
      <c r="H16919" s="9">
        <v>2064.6162077999902</v>
      </c>
      <c r="I16919" s="9">
        <v>2069.2520347199902</v>
      </c>
      <c r="J16919" s="9">
        <v>2062.5984911999999</v>
      </c>
      <c r="K16919" s="9">
        <v>2046.5650261200001</v>
      </c>
      <c r="L16919" s="9">
        <v>2044.9803803999901</v>
      </c>
      <c r="M16919" s="9">
        <v>2056.76843852</v>
      </c>
      <c r="N16919" s="9">
        <v>2066.1910109999999</v>
      </c>
      <c r="O16919" s="9">
        <v>2071.8799875599998</v>
      </c>
      <c r="P16919" s="9">
        <v>2070.2822184800002</v>
      </c>
      <c r="Q16919" s="9">
        <v>2060.2395672399998</v>
      </c>
      <c r="R16919" s="9">
        <v>2055.8694883600001</v>
      </c>
      <c r="S16919" s="9">
        <v>2052.41476384</v>
      </c>
      <c r="T16919" s="9">
        <v>2046.7979657599999</v>
      </c>
    </row>
    <row r="16920" spans="1:20" x14ac:dyDescent="0.35">
      <c r="A16920">
        <f t="shared" si="516"/>
        <v>16920</v>
      </c>
      <c r="B16920" s="3" t="s">
        <v>1039</v>
      </c>
      <c r="C16920" s="3" t="s">
        <v>75</v>
      </c>
      <c r="D16920" s="3" t="s">
        <v>55</v>
      </c>
      <c r="E16920">
        <v>2023</v>
      </c>
      <c r="F16920" s="3" t="str">
        <f t="shared" si="515"/>
        <v>RGElevBRNLEE2023</v>
      </c>
      <c r="G16920" s="9">
        <v>2051.64376644</v>
      </c>
      <c r="H16920" s="9">
        <v>2067.5755254800001</v>
      </c>
      <c r="I16920" s="9">
        <v>2069.3832683199998</v>
      </c>
      <c r="J16920" s="9">
        <v>2061.21069588</v>
      </c>
      <c r="K16920" s="9">
        <v>2043.4121388799999</v>
      </c>
      <c r="L16920" s="9">
        <v>2026.9291987199999</v>
      </c>
      <c r="M16920" s="9">
        <v>2027.5722433599999</v>
      </c>
      <c r="N16920" s="9">
        <v>2023.294028</v>
      </c>
      <c r="O16920" s="9">
        <v>2062.5427169200002</v>
      </c>
      <c r="P16920" s="9">
        <v>2072.87736292</v>
      </c>
      <c r="Q16920" s="9">
        <v>2062.16213948</v>
      </c>
      <c r="R16920" s="9">
        <v>2059.7343178800002</v>
      </c>
      <c r="S16920" s="9">
        <v>2053.3891733199998</v>
      </c>
      <c r="T16920" s="9">
        <v>2047.8904854800001</v>
      </c>
    </row>
    <row r="16921" spans="1:20" x14ac:dyDescent="0.35">
      <c r="A16921">
        <f t="shared" si="516"/>
        <v>16921</v>
      </c>
      <c r="B16921" s="3" t="s">
        <v>1039</v>
      </c>
      <c r="C16921" s="3" t="s">
        <v>75</v>
      </c>
      <c r="D16921" s="3" t="s">
        <v>55</v>
      </c>
      <c r="E16921">
        <v>2024</v>
      </c>
      <c r="F16921" s="3" t="str">
        <f t="shared" si="515"/>
        <v>RGElevBRNLEE2024</v>
      </c>
      <c r="G16921" s="9">
        <v>2051.4009842800001</v>
      </c>
      <c r="H16921" s="9">
        <v>2071.9718510799999</v>
      </c>
      <c r="I16921" s="9">
        <v>2069.4882551999999</v>
      </c>
      <c r="J16921" s="9">
        <v>2062.3589898800001</v>
      </c>
      <c r="K16921" s="9">
        <v>2048.25465872</v>
      </c>
      <c r="L16921" s="9">
        <v>2052.7953412799998</v>
      </c>
      <c r="M16921" s="9">
        <v>2066.1877301599998</v>
      </c>
      <c r="N16921" s="9">
        <v>2074.4423235999998</v>
      </c>
      <c r="O16921" s="9">
        <v>2071.30584056</v>
      </c>
      <c r="P16921" s="9">
        <v>2075.9482291600002</v>
      </c>
      <c r="Q16921" s="9">
        <v>2061.2369426</v>
      </c>
      <c r="R16921" s="9">
        <v>2058.4449477600001</v>
      </c>
      <c r="S16921" s="9">
        <v>2053.6877297599999</v>
      </c>
      <c r="T16921" s="9">
        <v>2046.7979657599999</v>
      </c>
    </row>
    <row r="16922" spans="1:20" x14ac:dyDescent="0.35">
      <c r="A16922">
        <f t="shared" si="516"/>
        <v>16922</v>
      </c>
      <c r="B16922" s="3" t="s">
        <v>1039</v>
      </c>
      <c r="C16922" s="3" t="s">
        <v>75</v>
      </c>
      <c r="D16922" s="3" t="s">
        <v>55</v>
      </c>
      <c r="E16922">
        <v>2025</v>
      </c>
      <c r="F16922" s="3" t="str">
        <f t="shared" si="515"/>
        <v>RGElevBRNLEE2025</v>
      </c>
      <c r="G16922" s="9">
        <v>2051.6076772000001</v>
      </c>
      <c r="H16922" s="9">
        <v>2073.7697514000001</v>
      </c>
      <c r="I16922" s="9">
        <v>2069.5866803999902</v>
      </c>
      <c r="J16922" s="9">
        <v>2059.8753940000001</v>
      </c>
      <c r="K16922" s="9">
        <v>2043.37604964</v>
      </c>
      <c r="L16922" s="9">
        <v>2030.8727684</v>
      </c>
      <c r="M16922" s="9">
        <v>2032.9987527200001</v>
      </c>
      <c r="N16922" s="9">
        <v>2035.64967144</v>
      </c>
      <c r="O16922" s="9">
        <v>2066.1385175599999</v>
      </c>
      <c r="P16922" s="9">
        <v>2071.84717916</v>
      </c>
      <c r="Q16922" s="9">
        <v>2061.2205383999999</v>
      </c>
      <c r="R16922" s="9">
        <v>2057.8084647999999</v>
      </c>
      <c r="S16922" s="9">
        <v>2051.8406168399902</v>
      </c>
      <c r="T16922" s="9">
        <v>2046.7979657599999</v>
      </c>
    </row>
    <row r="16923" spans="1:20" x14ac:dyDescent="0.35">
      <c r="A16923">
        <f t="shared" si="516"/>
        <v>16923</v>
      </c>
      <c r="B16923" s="3" t="s">
        <v>1039</v>
      </c>
      <c r="C16923" s="3" t="s">
        <v>75</v>
      </c>
      <c r="D16923" s="3" t="s">
        <v>55</v>
      </c>
      <c r="E16923">
        <v>2026</v>
      </c>
      <c r="F16923" s="3" t="str">
        <f t="shared" si="515"/>
        <v>RGElevBRNLEE2026</v>
      </c>
      <c r="G16923" s="9">
        <v>2051.28287404</v>
      </c>
      <c r="H16923" s="9">
        <v>2075.8202763999998</v>
      </c>
      <c r="I16923" s="9">
        <v>2069.7179139999998</v>
      </c>
      <c r="J16923" s="9">
        <v>2062.7198822800001</v>
      </c>
      <c r="K16923" s="9">
        <v>2046.53549856</v>
      </c>
      <c r="L16923" s="9">
        <v>2041.9620075999901</v>
      </c>
      <c r="M16923" s="9">
        <v>2041.2664695199901</v>
      </c>
      <c r="N16923" s="9">
        <v>2043.3399603999901</v>
      </c>
      <c r="O16923" s="9">
        <v>2068.4187013599999</v>
      </c>
      <c r="P16923" s="9">
        <v>2073.3826122800001</v>
      </c>
      <c r="Q16923" s="9">
        <v>2061.3714570400002</v>
      </c>
      <c r="R16923" s="9">
        <v>2056.4009844399998</v>
      </c>
      <c r="S16923" s="9">
        <v>2052.4213255199902</v>
      </c>
      <c r="T16923" s="9">
        <v>2046.7979657599999</v>
      </c>
    </row>
    <row r="16924" spans="1:20" x14ac:dyDescent="0.35">
      <c r="A16924">
        <f t="shared" si="516"/>
        <v>16924</v>
      </c>
      <c r="B16924" s="3" t="s">
        <v>1039</v>
      </c>
      <c r="C16924" s="3" t="s">
        <v>75</v>
      </c>
      <c r="D16924" s="3" t="s">
        <v>55</v>
      </c>
      <c r="E16924">
        <v>2027</v>
      </c>
      <c r="F16924" s="3" t="str">
        <f t="shared" si="515"/>
        <v>RGElevBRNLEE2027</v>
      </c>
      <c r="G16924" s="9">
        <v>2050.0820865999999</v>
      </c>
      <c r="H16924" s="9">
        <v>2074.96397716</v>
      </c>
      <c r="I16924" s="9">
        <v>2070.8826122</v>
      </c>
      <c r="J16924" s="9">
        <v>2064.4456041200001</v>
      </c>
      <c r="K16924" s="9">
        <v>2043.389173</v>
      </c>
      <c r="L16924" s="9">
        <v>2027.36883128</v>
      </c>
      <c r="M16924" s="9">
        <v>2028.33339824</v>
      </c>
      <c r="N16924" s="9">
        <v>2025.6529519599901</v>
      </c>
      <c r="O16924" s="9">
        <v>2067.8248693199998</v>
      </c>
      <c r="P16924" s="9">
        <v>2067.97250712</v>
      </c>
      <c r="Q16924" s="9">
        <v>2070.83011876</v>
      </c>
      <c r="R16924" s="9">
        <v>2055.8235565999998</v>
      </c>
      <c r="S16924" s="9">
        <v>2052.2572835199999</v>
      </c>
      <c r="T16924" s="9">
        <v>2046.7979657599999</v>
      </c>
    </row>
    <row r="16925" spans="1:20" x14ac:dyDescent="0.35">
      <c r="A16925">
        <f t="shared" si="516"/>
        <v>16925</v>
      </c>
      <c r="B16925" s="3" t="s">
        <v>1039</v>
      </c>
      <c r="C16925" s="3" t="s">
        <v>75</v>
      </c>
      <c r="D16925" s="3" t="s">
        <v>55</v>
      </c>
      <c r="E16925">
        <v>2028</v>
      </c>
      <c r="F16925" s="3" t="str">
        <f t="shared" si="515"/>
        <v>RGElevBRNLEE2028</v>
      </c>
      <c r="G16925" s="9">
        <v>2052.5525591199998</v>
      </c>
      <c r="H16925" s="9">
        <v>2072.5919298399999</v>
      </c>
      <c r="I16925" s="9">
        <v>2069.5505911599998</v>
      </c>
      <c r="J16925" s="9">
        <v>2063.1103022399998</v>
      </c>
      <c r="K16925" s="9">
        <v>2043.81240135999</v>
      </c>
      <c r="L16925" s="9">
        <v>2035.1247370399999</v>
      </c>
      <c r="M16925" s="9">
        <v>2029.57027492</v>
      </c>
      <c r="N16925" s="9">
        <v>2026.9291987199999</v>
      </c>
      <c r="O16925" s="9">
        <v>2076.0597777200001</v>
      </c>
      <c r="P16925" s="9">
        <v>2070.7349743999998</v>
      </c>
      <c r="Q16925" s="9">
        <v>2061.33864864</v>
      </c>
      <c r="R16925" s="9">
        <v>2059.8393047599998</v>
      </c>
      <c r="S16925" s="9">
        <v>2052.55583996</v>
      </c>
      <c r="T16925" s="9">
        <v>2046.7979657599999</v>
      </c>
    </row>
    <row r="16926" spans="1:20" x14ac:dyDescent="0.35">
      <c r="A16926">
        <f t="shared" si="516"/>
        <v>16926</v>
      </c>
      <c r="B16926" s="3" t="s">
        <v>1039</v>
      </c>
      <c r="C16926" s="3" t="s">
        <v>75</v>
      </c>
      <c r="D16926" s="3" t="s">
        <v>55</v>
      </c>
      <c r="E16926">
        <v>2029</v>
      </c>
      <c r="F16926" s="3" t="str">
        <f t="shared" si="515"/>
        <v>RGElevBRNLEE2029</v>
      </c>
      <c r="G16926" s="9">
        <v>2050.7316929200001</v>
      </c>
      <c r="H16926" s="9">
        <v>2071.1680452800001</v>
      </c>
      <c r="I16926" s="9">
        <v>2069.5571528400001</v>
      </c>
      <c r="J16926" s="9">
        <v>2065.5807747600002</v>
      </c>
      <c r="K16926" s="9">
        <v>2044.6096454799999</v>
      </c>
      <c r="L16926" s="9">
        <v>2030.2953405599901</v>
      </c>
      <c r="M16926" s="9">
        <v>2056.76843852</v>
      </c>
      <c r="N16926" s="9">
        <v>2065.8169952399999</v>
      </c>
      <c r="O16926" s="9">
        <v>2070.6660767600001</v>
      </c>
      <c r="P16926" s="9">
        <v>2072.5788064799999</v>
      </c>
      <c r="Q16926" s="9">
        <v>2062.8904859600002</v>
      </c>
      <c r="R16926" s="9">
        <v>2058.8320868800001</v>
      </c>
      <c r="S16926" s="9">
        <v>2050.8530839999999</v>
      </c>
      <c r="T16926" s="9">
        <v>2046.7979657599999</v>
      </c>
    </row>
    <row r="16927" spans="1:20" x14ac:dyDescent="0.35">
      <c r="A16927">
        <f t="shared" si="516"/>
        <v>16927</v>
      </c>
      <c r="B16927" s="3" t="s">
        <v>1039</v>
      </c>
      <c r="C16927" s="3" t="s">
        <v>86</v>
      </c>
      <c r="D16927" s="3" t="s">
        <v>55</v>
      </c>
      <c r="E16927">
        <v>2020</v>
      </c>
      <c r="F16927" s="3" t="str">
        <f t="shared" si="515"/>
        <v>RGQOutBRNLEE2020</v>
      </c>
      <c r="G16927" s="9">
        <v>15.1600800362647</v>
      </c>
      <c r="H16927" s="9">
        <v>18.363404427365701</v>
      </c>
      <c r="I16927" s="9">
        <v>21.206508828754799</v>
      </c>
      <c r="J16927" s="9">
        <v>36.085296861394802</v>
      </c>
      <c r="K16927" s="9">
        <v>42.3488967145828</v>
      </c>
      <c r="L16927" s="9">
        <v>35.185351087842697</v>
      </c>
      <c r="M16927" s="9">
        <v>39.214489615404098</v>
      </c>
      <c r="N16927" s="9">
        <v>40.732417252994402</v>
      </c>
      <c r="O16927" s="9">
        <v>43.957767725888097</v>
      </c>
      <c r="P16927" s="9">
        <v>24.080347595557299</v>
      </c>
      <c r="Q16927" s="9">
        <v>14.391761537308399</v>
      </c>
      <c r="R16927" s="9">
        <v>9.9137866298041608</v>
      </c>
      <c r="S16927" s="9">
        <v>22.781572588094999</v>
      </c>
      <c r="T16927" s="9">
        <v>13.7692478650951</v>
      </c>
    </row>
    <row r="16928" spans="1:20" x14ac:dyDescent="0.35">
      <c r="A16928">
        <f t="shared" si="516"/>
        <v>16928</v>
      </c>
      <c r="B16928" s="3" t="s">
        <v>1039</v>
      </c>
      <c r="C16928" s="3" t="s">
        <v>86</v>
      </c>
      <c r="D16928" s="3" t="s">
        <v>55</v>
      </c>
      <c r="E16928">
        <v>2021</v>
      </c>
      <c r="F16928" s="3" t="str">
        <f t="shared" si="515"/>
        <v>RGQOutBRNLEE2021</v>
      </c>
      <c r="G16928" s="9">
        <v>12.4878569504415</v>
      </c>
      <c r="H16928" s="9">
        <v>9.1727957194270804</v>
      </c>
      <c r="I16928" s="9">
        <v>13.564750618907601</v>
      </c>
      <c r="J16928" s="9">
        <v>17.1908857083654</v>
      </c>
      <c r="K16928" s="9">
        <v>15.410417911760399</v>
      </c>
      <c r="L16928" s="9">
        <v>12.0643612409381</v>
      </c>
      <c r="M16928" s="9">
        <v>7.6883639941208299</v>
      </c>
      <c r="N16928" s="9">
        <v>9.5832521497999998</v>
      </c>
      <c r="O16928" s="9">
        <v>26.059662596576501</v>
      </c>
      <c r="P16928" s="9">
        <v>20.003871636919001</v>
      </c>
      <c r="Q16928" s="9">
        <v>14.817442670968401</v>
      </c>
      <c r="R16928" s="9">
        <v>13.2749236560208</v>
      </c>
      <c r="S16928" s="9">
        <v>12.067163972718699</v>
      </c>
      <c r="T16928" s="9">
        <v>11.422998557079801</v>
      </c>
    </row>
    <row r="16929" spans="1:20" x14ac:dyDescent="0.35">
      <c r="A16929">
        <f t="shared" si="516"/>
        <v>16929</v>
      </c>
      <c r="B16929" s="3" t="s">
        <v>1039</v>
      </c>
      <c r="C16929" s="3" t="s">
        <v>86</v>
      </c>
      <c r="D16929" s="3" t="s">
        <v>55</v>
      </c>
      <c r="E16929">
        <v>2022</v>
      </c>
      <c r="F16929" s="3" t="str">
        <f t="shared" si="515"/>
        <v>RGQOutBRNLEE2022</v>
      </c>
      <c r="G16929" s="9">
        <v>9.0472522780725804</v>
      </c>
      <c r="H16929" s="9">
        <v>9.3305817562562492</v>
      </c>
      <c r="I16929" s="9">
        <v>10.1945221613827</v>
      </c>
      <c r="J16929" s="9">
        <v>17.6318523654794</v>
      </c>
      <c r="K16929" s="9">
        <v>25.382242728692098</v>
      </c>
      <c r="L16929" s="9">
        <v>21.992582455015999</v>
      </c>
      <c r="M16929" s="9">
        <v>15.970096514865601</v>
      </c>
      <c r="N16929" s="9">
        <v>23.946611435706899</v>
      </c>
      <c r="O16929" s="9">
        <v>23.7208234708642</v>
      </c>
      <c r="P16929" s="9">
        <v>34.581346240065997</v>
      </c>
      <c r="Q16929" s="9">
        <v>15.9202528708299</v>
      </c>
      <c r="R16929" s="9">
        <v>12.379102971608299</v>
      </c>
      <c r="S16929" s="9">
        <v>13.9090760858619</v>
      </c>
      <c r="T16929" s="9">
        <v>14.701691097192301</v>
      </c>
    </row>
    <row r="16930" spans="1:20" x14ac:dyDescent="0.35">
      <c r="A16930">
        <f t="shared" si="516"/>
        <v>16930</v>
      </c>
      <c r="B16930" s="3" t="s">
        <v>1039</v>
      </c>
      <c r="C16930" s="3" t="s">
        <v>86</v>
      </c>
      <c r="D16930" s="3" t="s">
        <v>55</v>
      </c>
      <c r="E16930">
        <v>2023</v>
      </c>
      <c r="F16930" s="3" t="str">
        <f t="shared" si="515"/>
        <v>RGQOutBRNLEE2023</v>
      </c>
      <c r="G16930" s="9">
        <v>12.0383372092271</v>
      </c>
      <c r="H16930" s="9">
        <v>9.50796579347708</v>
      </c>
      <c r="I16930" s="9">
        <v>12.5113339021756</v>
      </c>
      <c r="J16930" s="9">
        <v>20.297565710095199</v>
      </c>
      <c r="K16930" s="9">
        <v>35.494220797697899</v>
      </c>
      <c r="L16930" s="9">
        <v>37.110758794989302</v>
      </c>
      <c r="M16930" s="9">
        <v>40.502763622590599</v>
      </c>
      <c r="N16930" s="9">
        <v>43.6229054796081</v>
      </c>
      <c r="O16930" s="9">
        <v>29.879109369085601</v>
      </c>
      <c r="P16930" s="9">
        <v>44.211806556711103</v>
      </c>
      <c r="Q16930" s="9">
        <v>20.612912801097099</v>
      </c>
      <c r="R16930" s="9">
        <v>14.3271512284152</v>
      </c>
      <c r="S16930" s="9">
        <v>14.907431724445299</v>
      </c>
      <c r="T16930" s="9">
        <v>17.061562835379501</v>
      </c>
    </row>
    <row r="16931" spans="1:20" x14ac:dyDescent="0.35">
      <c r="A16931">
        <f t="shared" si="516"/>
        <v>16931</v>
      </c>
      <c r="B16931" s="3" t="s">
        <v>1039</v>
      </c>
      <c r="C16931" s="3" t="s">
        <v>86</v>
      </c>
      <c r="D16931" s="3" t="s">
        <v>55</v>
      </c>
      <c r="E16931">
        <v>2024</v>
      </c>
      <c r="F16931" s="3" t="str">
        <f t="shared" si="515"/>
        <v>RGQOutBRNLEE2024</v>
      </c>
      <c r="G16931" s="9">
        <v>20.419778895591101</v>
      </c>
      <c r="H16931" s="9">
        <v>15.238167009218101</v>
      </c>
      <c r="I16931" s="9">
        <v>22.054994872565601</v>
      </c>
      <c r="J16931" s="9">
        <v>23.367295368158601</v>
      </c>
      <c r="K16931" s="9">
        <v>24.096149513744301</v>
      </c>
      <c r="L16931" s="9">
        <v>23.620842450881302</v>
      </c>
      <c r="M16931" s="9">
        <v>13.6927897178333</v>
      </c>
      <c r="N16931" s="9">
        <v>33.863512367834701</v>
      </c>
      <c r="O16931" s="9">
        <v>21.967024989515998</v>
      </c>
      <c r="P16931" s="9">
        <v>29.1671965603209</v>
      </c>
      <c r="Q16931" s="9">
        <v>14.587836393327899</v>
      </c>
      <c r="R16931" s="9">
        <v>13.065536194637501</v>
      </c>
      <c r="S16931" s="9">
        <v>13.042483820734301</v>
      </c>
      <c r="T16931" s="9">
        <v>13.7653983829493</v>
      </c>
    </row>
    <row r="16932" spans="1:20" x14ac:dyDescent="0.35">
      <c r="A16932">
        <f t="shared" si="516"/>
        <v>16932</v>
      </c>
      <c r="B16932" s="3" t="s">
        <v>1039</v>
      </c>
      <c r="C16932" s="3" t="s">
        <v>86</v>
      </c>
      <c r="D16932" s="3" t="s">
        <v>55</v>
      </c>
      <c r="E16932">
        <v>2025</v>
      </c>
      <c r="F16932" s="3" t="str">
        <f t="shared" si="515"/>
        <v>RGQOutBRNLEE2025</v>
      </c>
      <c r="G16932" s="9">
        <v>11.555682514226399</v>
      </c>
      <c r="H16932" s="9">
        <v>9.1761611751638892</v>
      </c>
      <c r="I16932" s="9">
        <v>14.188542170471599</v>
      </c>
      <c r="J16932" s="9">
        <v>23.386999130329901</v>
      </c>
      <c r="K16932" s="9">
        <v>36.298910792481202</v>
      </c>
      <c r="L16932" s="9">
        <v>36.106949274887697</v>
      </c>
      <c r="M16932" s="9">
        <v>33.451619953045899</v>
      </c>
      <c r="N16932" s="9">
        <v>48.902557271923598</v>
      </c>
      <c r="O16932" s="9">
        <v>40.860841889350901</v>
      </c>
      <c r="P16932" s="9">
        <v>31.4393769510231</v>
      </c>
      <c r="Q16932" s="9">
        <v>15.8150593004569</v>
      </c>
      <c r="R16932" s="9">
        <v>13.408592505481199</v>
      </c>
      <c r="S16932" s="9">
        <v>14.1988029668971</v>
      </c>
      <c r="T16932" s="9">
        <v>14.1536570893958</v>
      </c>
    </row>
    <row r="16933" spans="1:20" x14ac:dyDescent="0.35">
      <c r="A16933">
        <f t="shared" si="516"/>
        <v>16933</v>
      </c>
      <c r="B16933" s="3" t="s">
        <v>1039</v>
      </c>
      <c r="C16933" s="3" t="s">
        <v>86</v>
      </c>
      <c r="D16933" s="3" t="s">
        <v>55</v>
      </c>
      <c r="E16933">
        <v>2026</v>
      </c>
      <c r="F16933" s="3" t="str">
        <f t="shared" si="515"/>
        <v>RGQOutBRNLEE2026</v>
      </c>
      <c r="G16933" s="9">
        <v>15.013868189748599</v>
      </c>
      <c r="H16933" s="9">
        <v>8.9482257264361103</v>
      </c>
      <c r="I16933" s="9">
        <v>14.426064388997901</v>
      </c>
      <c r="J16933" s="9">
        <v>21.674188194999299</v>
      </c>
      <c r="K16933" s="9">
        <v>24.238792652573402</v>
      </c>
      <c r="L16933" s="9">
        <v>22.5091082512483</v>
      </c>
      <c r="M16933" s="9">
        <v>16.553862891027698</v>
      </c>
      <c r="N16933" s="9">
        <v>22.816139551430101</v>
      </c>
      <c r="O16933" s="9">
        <v>16.4012248331364</v>
      </c>
      <c r="P16933" s="9">
        <v>31.927498933351799</v>
      </c>
      <c r="Q16933" s="9">
        <v>16.1038385566888</v>
      </c>
      <c r="R16933" s="9">
        <v>12.912321802275001</v>
      </c>
      <c r="S16933" s="9">
        <v>11.370240169595</v>
      </c>
      <c r="T16933" s="9">
        <v>14.069246494620099</v>
      </c>
    </row>
    <row r="16934" spans="1:20" x14ac:dyDescent="0.35">
      <c r="A16934">
        <f t="shared" si="516"/>
        <v>16934</v>
      </c>
      <c r="B16934" s="3" t="s">
        <v>1039</v>
      </c>
      <c r="C16934" s="3" t="s">
        <v>86</v>
      </c>
      <c r="D16934" s="3" t="s">
        <v>55</v>
      </c>
      <c r="E16934">
        <v>2027</v>
      </c>
      <c r="F16934" s="3" t="str">
        <f t="shared" si="515"/>
        <v>RGQOutBRNLEE2027</v>
      </c>
      <c r="G16934" s="9">
        <v>13.7215301138407</v>
      </c>
      <c r="H16934" s="9">
        <v>10.1859116742687</v>
      </c>
      <c r="I16934" s="9">
        <v>15.8126438516365</v>
      </c>
      <c r="J16934" s="9">
        <v>25.9187277361805</v>
      </c>
      <c r="K16934" s="9">
        <v>32.249935553828102</v>
      </c>
      <c r="L16934" s="9">
        <v>45.014383991382203</v>
      </c>
      <c r="M16934" s="9">
        <v>39.882622951422199</v>
      </c>
      <c r="N16934" s="9">
        <v>56.239441130522202</v>
      </c>
      <c r="O16934" s="9">
        <v>50.484719042422697</v>
      </c>
      <c r="P16934" s="9">
        <v>55.9738190686354</v>
      </c>
      <c r="Q16934" s="9">
        <v>22.9276323586211</v>
      </c>
      <c r="R16934" s="9">
        <v>24.421691326174599</v>
      </c>
      <c r="S16934" s="9">
        <v>11.800453642933501</v>
      </c>
      <c r="T16934" s="9">
        <v>16.369667096979001</v>
      </c>
    </row>
    <row r="16935" spans="1:20" x14ac:dyDescent="0.35">
      <c r="A16935">
        <f t="shared" si="516"/>
        <v>16935</v>
      </c>
      <c r="B16935" s="3" t="s">
        <v>1039</v>
      </c>
      <c r="C16935" s="3" t="s">
        <v>86</v>
      </c>
      <c r="D16935" s="3" t="s">
        <v>55</v>
      </c>
      <c r="E16935">
        <v>2028</v>
      </c>
      <c r="F16935" s="3" t="str">
        <f t="shared" si="515"/>
        <v>RGQOutBRNLEE2028</v>
      </c>
      <c r="G16935" s="9">
        <v>13.598362050046999</v>
      </c>
      <c r="H16935" s="9">
        <v>13.294608687777499</v>
      </c>
      <c r="I16935" s="9">
        <v>15.268618620179099</v>
      </c>
      <c r="J16935" s="9">
        <v>21.5537484195358</v>
      </c>
      <c r="K16935" s="9">
        <v>29.226825853124499</v>
      </c>
      <c r="L16935" s="9">
        <v>33.3252908984418</v>
      </c>
      <c r="M16935" s="9">
        <v>29.703418993538801</v>
      </c>
      <c r="N16935" s="9">
        <v>35.7970931688115</v>
      </c>
      <c r="O16935" s="9">
        <v>37.145835746162604</v>
      </c>
      <c r="P16935" s="9">
        <v>36.163501449587102</v>
      </c>
      <c r="Q16935" s="9">
        <v>23.678168241848599</v>
      </c>
      <c r="R16935" s="9">
        <v>12.7488670506944</v>
      </c>
      <c r="S16935" s="9">
        <v>17.108567594544201</v>
      </c>
      <c r="T16935" s="9">
        <v>15.4523704374812</v>
      </c>
    </row>
    <row r="16936" spans="1:20" x14ac:dyDescent="0.35">
      <c r="A16936">
        <f t="shared" si="516"/>
        <v>16936</v>
      </c>
      <c r="B16936" s="3" t="s">
        <v>1039</v>
      </c>
      <c r="C16936" s="3" t="s">
        <v>86</v>
      </c>
      <c r="D16936" s="3" t="s">
        <v>55</v>
      </c>
      <c r="E16936">
        <v>2029</v>
      </c>
      <c r="F16936" s="3" t="str">
        <f t="shared" si="515"/>
        <v>RGQOutBRNLEE2029</v>
      </c>
      <c r="G16936" s="9">
        <v>14.1875219501204</v>
      </c>
      <c r="H16936" s="9">
        <v>12.2925028026888</v>
      </c>
      <c r="I16936" s="9">
        <v>20.455443869462499</v>
      </c>
      <c r="J16936" s="9">
        <v>34.061457065924202</v>
      </c>
      <c r="K16936" s="9">
        <v>44.402167062128598</v>
      </c>
      <c r="L16936" s="9">
        <v>40.6271725977019</v>
      </c>
      <c r="M16936" s="9">
        <v>25.958815864430498</v>
      </c>
      <c r="N16936" s="9">
        <v>35.329340268661397</v>
      </c>
      <c r="O16936" s="9">
        <v>47.004257343669998</v>
      </c>
      <c r="P16936" s="9">
        <v>33.8863611457598</v>
      </c>
      <c r="Q16936" s="9">
        <v>16.7889134879224</v>
      </c>
      <c r="R16936" s="9">
        <v>17.79724745855</v>
      </c>
      <c r="S16936" s="9">
        <v>15.547647408708301</v>
      </c>
      <c r="T16936" s="9">
        <v>16.4407575726975</v>
      </c>
    </row>
    <row r="16937" spans="1:20" x14ac:dyDescent="0.35">
      <c r="A16937">
        <f t="shared" si="516"/>
        <v>16937</v>
      </c>
      <c r="B16937" s="3" t="s">
        <v>1039</v>
      </c>
      <c r="C16937" s="3" t="s">
        <v>95</v>
      </c>
      <c r="D16937" s="3" t="s">
        <v>55</v>
      </c>
      <c r="E16937">
        <v>2020</v>
      </c>
      <c r="F16937" s="3" t="str">
        <f t="shared" si="515"/>
        <v>RGSpillBRNLEE2020</v>
      </c>
      <c r="G16937" s="9">
        <v>0.60309593290389696</v>
      </c>
      <c r="H16937" s="9">
        <v>0.49619196007548599</v>
      </c>
      <c r="I16937" s="9">
        <v>1.2291714817131898</v>
      </c>
      <c r="J16937" s="9">
        <v>9.7560039991637098</v>
      </c>
      <c r="K16937" s="9">
        <v>14.993502838228601</v>
      </c>
      <c r="L16937" s="9">
        <v>8.2782812822782201</v>
      </c>
      <c r="M16937" s="9">
        <v>11.1966880028069</v>
      </c>
      <c r="N16937" s="9">
        <v>13.2688001036888</v>
      </c>
      <c r="O16937" s="9">
        <v>16.738855505585601</v>
      </c>
      <c r="P16937" s="9">
        <v>1.45254587655041</v>
      </c>
      <c r="Q16937" s="9">
        <v>0</v>
      </c>
      <c r="R16937" s="9">
        <v>6.0775771068055498E-2</v>
      </c>
      <c r="S16937" s="9">
        <v>7.56217006654557</v>
      </c>
      <c r="T16937" s="9">
        <v>1.0081778142479101</v>
      </c>
    </row>
    <row r="16938" spans="1:20" x14ac:dyDescent="0.35">
      <c r="A16938">
        <f t="shared" si="516"/>
        <v>16938</v>
      </c>
      <c r="B16938" s="3" t="s">
        <v>1039</v>
      </c>
      <c r="C16938" s="3" t="s">
        <v>95</v>
      </c>
      <c r="D16938" s="3" t="s">
        <v>55</v>
      </c>
      <c r="E16938">
        <v>2021</v>
      </c>
      <c r="F16938" s="3" t="str">
        <f t="shared" si="515"/>
        <v>RGSpillBRNLEE2021</v>
      </c>
      <c r="G16938" s="9">
        <v>0.24893372146303699</v>
      </c>
      <c r="H16938" s="9">
        <v>4.3100167225694402E-2</v>
      </c>
      <c r="I16938" s="9">
        <v>0.123118434352083</v>
      </c>
      <c r="J16938" s="9">
        <v>0.414397664116465</v>
      </c>
      <c r="K16938" s="9">
        <v>0.252444190458333</v>
      </c>
      <c r="L16938" s="9">
        <v>2.4193765383064499E-4</v>
      </c>
      <c r="M16938" s="9">
        <v>0</v>
      </c>
      <c r="N16938" s="9">
        <v>0</v>
      </c>
      <c r="O16938" s="9">
        <v>14.130963706470199</v>
      </c>
      <c r="P16938" s="9">
        <v>7.40711187276034</v>
      </c>
      <c r="Q16938" s="9">
        <v>0.22969135641196201</v>
      </c>
      <c r="R16938" s="9">
        <v>0.53152846838194401</v>
      </c>
      <c r="S16938" s="9">
        <v>0.74546917241927002</v>
      </c>
      <c r="T16938" s="9">
        <v>0.32768354419791601</v>
      </c>
    </row>
    <row r="16939" spans="1:20" x14ac:dyDescent="0.35">
      <c r="A16939">
        <f t="shared" si="516"/>
        <v>16939</v>
      </c>
      <c r="B16939" s="3" t="s">
        <v>1039</v>
      </c>
      <c r="C16939" s="3" t="s">
        <v>95</v>
      </c>
      <c r="D16939" s="3" t="s">
        <v>55</v>
      </c>
      <c r="E16939">
        <v>2022</v>
      </c>
      <c r="F16939" s="3" t="str">
        <f t="shared" si="515"/>
        <v>RGSpillBRNLEE2022</v>
      </c>
      <c r="G16939" s="9">
        <v>0.14626906251209601</v>
      </c>
      <c r="H16939" s="9">
        <v>5.8388756645138797E-2</v>
      </c>
      <c r="I16939" s="9">
        <v>9.5406101505555493E-2</v>
      </c>
      <c r="J16939" s="9">
        <v>0.59058928229301</v>
      </c>
      <c r="K16939" s="9">
        <v>3.4167959450984302</v>
      </c>
      <c r="L16939" s="9">
        <v>1.82875607628602</v>
      </c>
      <c r="M16939" s="9">
        <v>1.6666816152777699E-4</v>
      </c>
      <c r="N16939" s="9">
        <v>0.58865252130416601</v>
      </c>
      <c r="O16939" s="9">
        <v>1.6971608506222799</v>
      </c>
      <c r="P16939" s="9">
        <v>8.1647519384549003</v>
      </c>
      <c r="Q16939" s="9">
        <v>1.0652831143038901</v>
      </c>
      <c r="R16939" s="9">
        <v>0.47757088588611102</v>
      </c>
      <c r="S16939" s="9">
        <v>0.77788905975520795</v>
      </c>
      <c r="T16939" s="9">
        <v>0.67095468305347195</v>
      </c>
    </row>
    <row r="16940" spans="1:20" x14ac:dyDescent="0.35">
      <c r="A16940">
        <f t="shared" si="516"/>
        <v>16940</v>
      </c>
      <c r="B16940" s="3" t="s">
        <v>1039</v>
      </c>
      <c r="C16940" s="3" t="s">
        <v>95</v>
      </c>
      <c r="D16940" s="3" t="s">
        <v>55</v>
      </c>
      <c r="E16940">
        <v>2023</v>
      </c>
      <c r="F16940" s="3" t="str">
        <f t="shared" si="515"/>
        <v>RGSpillBRNLEE2023</v>
      </c>
      <c r="G16940" s="9">
        <v>0.39444289441196201</v>
      </c>
      <c r="H16940" s="9">
        <v>0.32641864918541602</v>
      </c>
      <c r="I16940" s="9">
        <v>0.32405373116180503</v>
      </c>
      <c r="J16940" s="9">
        <v>1.2783091380462299</v>
      </c>
      <c r="K16940" s="9">
        <v>11.8751450925937</v>
      </c>
      <c r="L16940" s="9">
        <v>10.9424925546802</v>
      </c>
      <c r="M16940" s="9">
        <v>14.4265966998406</v>
      </c>
      <c r="N16940" s="9">
        <v>16.505366795844299</v>
      </c>
      <c r="O16940" s="9">
        <v>4.8900655651340701</v>
      </c>
      <c r="P16940" s="9">
        <v>17.0884532091486</v>
      </c>
      <c r="Q16940" s="9">
        <v>2.4798347621790899</v>
      </c>
      <c r="R16940" s="9">
        <v>0.101846233193055</v>
      </c>
      <c r="S16940" s="9">
        <v>0.14297689758333301</v>
      </c>
      <c r="T16940" s="9">
        <v>0.42650080248368</v>
      </c>
    </row>
    <row r="16941" spans="1:20" x14ac:dyDescent="0.35">
      <c r="A16941">
        <f t="shared" si="516"/>
        <v>16941</v>
      </c>
      <c r="B16941" s="3" t="s">
        <v>1039</v>
      </c>
      <c r="C16941" s="3" t="s">
        <v>95</v>
      </c>
      <c r="D16941" s="3" t="s">
        <v>55</v>
      </c>
      <c r="E16941">
        <v>2024</v>
      </c>
      <c r="F16941" s="3" t="str">
        <f t="shared" si="515"/>
        <v>RGSpillBRNLEE2024</v>
      </c>
      <c r="G16941" s="9">
        <v>1.1696615849527101</v>
      </c>
      <c r="H16941" s="9">
        <v>0.40254536664368001</v>
      </c>
      <c r="I16941" s="9">
        <v>1.28287697019061</v>
      </c>
      <c r="J16941" s="9">
        <v>2.46784760993279</v>
      </c>
      <c r="K16941" s="9">
        <v>1.56157070962973</v>
      </c>
      <c r="L16941" s="9">
        <v>1.44279660576041</v>
      </c>
      <c r="M16941" s="9">
        <v>0</v>
      </c>
      <c r="N16941" s="9">
        <v>6.7261342075569397</v>
      </c>
      <c r="O16941" s="9">
        <v>1.5062339598386401</v>
      </c>
      <c r="P16941" s="9">
        <v>9.8910551790015901</v>
      </c>
      <c r="Q16941" s="9">
        <v>0.40676719336223099</v>
      </c>
      <c r="R16941" s="9">
        <v>0.19649769238750001</v>
      </c>
      <c r="S16941" s="9">
        <v>6.3388475317708304E-2</v>
      </c>
      <c r="T16941" s="9">
        <v>0.47972420329652699</v>
      </c>
    </row>
    <row r="16942" spans="1:20" x14ac:dyDescent="0.35">
      <c r="A16942">
        <f t="shared" si="516"/>
        <v>16942</v>
      </c>
      <c r="B16942" s="3" t="s">
        <v>1039</v>
      </c>
      <c r="C16942" s="3" t="s">
        <v>95</v>
      </c>
      <c r="D16942" s="3" t="s">
        <v>55</v>
      </c>
      <c r="E16942">
        <v>2025</v>
      </c>
      <c r="F16942" s="3" t="str">
        <f t="shared" si="515"/>
        <v>RGSpillBRNLEE2025</v>
      </c>
      <c r="G16942" s="9">
        <v>3.2139749555779501E-2</v>
      </c>
      <c r="H16942" s="9">
        <v>8.7697930789583295E-2</v>
      </c>
      <c r="I16942" s="9">
        <v>0.33427477994166599</v>
      </c>
      <c r="J16942" s="9">
        <v>3.53231939818615</v>
      </c>
      <c r="K16942" s="9">
        <v>10.063419154147899</v>
      </c>
      <c r="L16942" s="9">
        <v>8.7255627075288906</v>
      </c>
      <c r="M16942" s="9">
        <v>6.3898336483654097</v>
      </c>
      <c r="N16942" s="9">
        <v>19.813571661992999</v>
      </c>
      <c r="O16942" s="9">
        <v>13.441331118168097</v>
      </c>
      <c r="P16942" s="9">
        <v>5.26565910948145</v>
      </c>
      <c r="Q16942" s="9">
        <v>0.44637039793010702</v>
      </c>
      <c r="R16942" s="9">
        <v>4.1462218286805498E-2</v>
      </c>
      <c r="S16942" s="9">
        <v>0.44439438632421802</v>
      </c>
      <c r="T16942" s="9">
        <v>0.21921030901388799</v>
      </c>
    </row>
    <row r="16943" spans="1:20" x14ac:dyDescent="0.35">
      <c r="A16943">
        <f t="shared" si="516"/>
        <v>16943</v>
      </c>
      <c r="B16943" s="3" t="s">
        <v>1039</v>
      </c>
      <c r="C16943" s="3" t="s">
        <v>95</v>
      </c>
      <c r="D16943" s="3" t="s">
        <v>55</v>
      </c>
      <c r="E16943">
        <v>2026</v>
      </c>
      <c r="F16943" s="3" t="str">
        <f t="shared" si="515"/>
        <v>RGSpillBRNLEE2026</v>
      </c>
      <c r="G16943" s="9">
        <v>0.58581757075672003</v>
      </c>
      <c r="H16943" s="9">
        <v>0.14054451809999999</v>
      </c>
      <c r="I16943" s="9">
        <v>0.126633601164583</v>
      </c>
      <c r="J16943" s="9">
        <v>0.69091283204905896</v>
      </c>
      <c r="K16943" s="9">
        <v>3.2670936252817699</v>
      </c>
      <c r="L16943" s="9">
        <v>1.0283468758518299</v>
      </c>
      <c r="M16943" s="9">
        <v>0</v>
      </c>
      <c r="N16943" s="9">
        <v>0.61222853513849995</v>
      </c>
      <c r="O16943" s="9">
        <v>0.231049664346102</v>
      </c>
      <c r="P16943" s="9">
        <v>7.7980869830601502</v>
      </c>
      <c r="Q16943" s="9">
        <v>5.2235821505376298E-2</v>
      </c>
      <c r="R16943" s="9">
        <v>0.24280490795555501</v>
      </c>
      <c r="S16943" s="9">
        <v>0.14193230011588501</v>
      </c>
      <c r="T16943" s="9">
        <v>0.42232590977986101</v>
      </c>
    </row>
    <row r="16944" spans="1:20" x14ac:dyDescent="0.35">
      <c r="A16944">
        <f t="shared" si="516"/>
        <v>16944</v>
      </c>
      <c r="B16944" s="3" t="s">
        <v>1039</v>
      </c>
      <c r="C16944" s="3" t="s">
        <v>95</v>
      </c>
      <c r="D16944" s="3" t="s">
        <v>55</v>
      </c>
      <c r="E16944">
        <v>2027</v>
      </c>
      <c r="F16944" s="3" t="str">
        <f t="shared" si="515"/>
        <v>RGSpillBRNLEE2027</v>
      </c>
      <c r="G16944" s="9">
        <v>0.40331009219421998</v>
      </c>
      <c r="H16944" s="9">
        <v>0.21325938326874999</v>
      </c>
      <c r="I16944" s="9">
        <v>0.614064911803194</v>
      </c>
      <c r="J16944" s="9">
        <v>4.66925469092513</v>
      </c>
      <c r="K16944" s="9">
        <v>6.8283281726301999</v>
      </c>
      <c r="L16944" s="9">
        <v>17.313832083290901</v>
      </c>
      <c r="M16944" s="9">
        <v>12.98260377295</v>
      </c>
      <c r="N16944" s="9">
        <v>27.934798629577703</v>
      </c>
      <c r="O16944" s="9">
        <v>22.324377321199499</v>
      </c>
      <c r="P16944" s="9">
        <v>26.577467149017298</v>
      </c>
      <c r="Q16944" s="9">
        <v>2.5956313840982501</v>
      </c>
      <c r="R16944" s="9">
        <v>4.0255768393690596</v>
      </c>
      <c r="S16944" s="9">
        <v>0.14028903062890599</v>
      </c>
      <c r="T16944" s="9">
        <v>0.29125186574993001</v>
      </c>
    </row>
    <row r="16945" spans="1:20" x14ac:dyDescent="0.35">
      <c r="A16945">
        <f t="shared" si="516"/>
        <v>16945</v>
      </c>
      <c r="B16945" s="3" t="s">
        <v>1039</v>
      </c>
      <c r="C16945" s="3" t="s">
        <v>95</v>
      </c>
      <c r="D16945" s="3" t="s">
        <v>55</v>
      </c>
      <c r="E16945">
        <v>2028</v>
      </c>
      <c r="F16945" s="3" t="str">
        <f t="shared" si="515"/>
        <v>RGSpillBRNLEE2028</v>
      </c>
      <c r="G16945" s="9">
        <v>0.46924174946908598</v>
      </c>
      <c r="H16945" s="9">
        <v>0.29230010323743</v>
      </c>
      <c r="I16945" s="9">
        <v>0.236319411207638</v>
      </c>
      <c r="J16945" s="9">
        <v>2.1588641964914599</v>
      </c>
      <c r="K16945" s="9">
        <v>3.9163158883849398</v>
      </c>
      <c r="L16945" s="9">
        <v>6.9614257904041601</v>
      </c>
      <c r="M16945" s="9">
        <v>4.15620828285833</v>
      </c>
      <c r="N16945" s="9">
        <v>10.830089465853099</v>
      </c>
      <c r="O16945" s="9">
        <v>14.048204911075199</v>
      </c>
      <c r="P16945" s="9">
        <v>9.8395686069204498</v>
      </c>
      <c r="Q16945" s="9">
        <v>5.6778501482424701</v>
      </c>
      <c r="R16945" s="9">
        <v>5.5065796625000003E-2</v>
      </c>
      <c r="S16945" s="9">
        <v>0</v>
      </c>
      <c r="T16945" s="9">
        <v>0.42110435412013802</v>
      </c>
    </row>
    <row r="16946" spans="1:20" x14ac:dyDescent="0.35">
      <c r="A16946">
        <f t="shared" si="516"/>
        <v>16946</v>
      </c>
      <c r="B16946" s="3" t="s">
        <v>1039</v>
      </c>
      <c r="C16946" s="3" t="s">
        <v>95</v>
      </c>
      <c r="D16946" s="3" t="s">
        <v>55</v>
      </c>
      <c r="E16946">
        <v>2029</v>
      </c>
      <c r="F16946" s="3" t="str">
        <f t="shared" si="515"/>
        <v>RGSpillBRNLEE2029</v>
      </c>
      <c r="G16946" s="9">
        <v>0.32840377795900499</v>
      </c>
      <c r="H16946" s="9">
        <v>0.28374835870208293</v>
      </c>
      <c r="I16946" s="9">
        <v>0.96776087699452695</v>
      </c>
      <c r="J16946" s="9">
        <v>11.801935813424199</v>
      </c>
      <c r="K16946" s="9">
        <v>17.916850912649402</v>
      </c>
      <c r="L16946" s="9">
        <v>12.8543058223524</v>
      </c>
      <c r="M16946" s="9">
        <v>1.3289040385833299</v>
      </c>
      <c r="N16946" s="9">
        <v>6.3854327007169998</v>
      </c>
      <c r="O16946" s="9">
        <v>18.470284963501999</v>
      </c>
      <c r="P16946" s="9">
        <v>6.4169228582390501</v>
      </c>
      <c r="Q16946" s="9">
        <v>0.69394056737137</v>
      </c>
      <c r="R16946" s="9">
        <v>1.01940506585555</v>
      </c>
      <c r="S16946" s="9">
        <v>0.193892740270833</v>
      </c>
      <c r="T16946" s="9">
        <v>0.54648340854819399</v>
      </c>
    </row>
    <row r="16947" spans="1:20" x14ac:dyDescent="0.35">
      <c r="A16947">
        <f t="shared" si="516"/>
        <v>16947</v>
      </c>
      <c r="B16947" s="3" t="s">
        <v>1039</v>
      </c>
      <c r="C16947" s="3" t="s">
        <v>77</v>
      </c>
      <c r="D16947" s="3" t="s">
        <v>55</v>
      </c>
      <c r="E16947">
        <v>2020</v>
      </c>
      <c r="F16947" s="3" t="str">
        <f t="shared" si="515"/>
        <v>RGGenBRNLEE2020</v>
      </c>
      <c r="G16947" s="9">
        <v>291.04024032258002</v>
      </c>
      <c r="H16947" s="9">
        <v>333.02240547222198</v>
      </c>
      <c r="I16947" s="9">
        <v>409.50121180555499</v>
      </c>
      <c r="J16947" s="9">
        <v>502.66514233870902</v>
      </c>
      <c r="K16947" s="9">
        <v>467.579583690476</v>
      </c>
      <c r="L16947" s="9">
        <v>456.40336219085998</v>
      </c>
      <c r="M16947" s="9">
        <v>447.14981338888799</v>
      </c>
      <c r="N16947" s="9">
        <v>402.874607999999</v>
      </c>
      <c r="O16947" s="9">
        <v>428.69195741935403</v>
      </c>
      <c r="P16947" s="9">
        <v>435.55565583333299</v>
      </c>
      <c r="Q16947" s="9">
        <v>320.042536424731</v>
      </c>
      <c r="R16947" s="9">
        <v>214.43527499999999</v>
      </c>
      <c r="S16947" s="9">
        <v>299.56612760416601</v>
      </c>
      <c r="T16947" s="9">
        <v>258.76773469444402</v>
      </c>
    </row>
    <row r="16948" spans="1:20" x14ac:dyDescent="0.35">
      <c r="A16948">
        <f t="shared" si="516"/>
        <v>16948</v>
      </c>
      <c r="B16948" s="3" t="s">
        <v>1039</v>
      </c>
      <c r="C16948" s="3" t="s">
        <v>77</v>
      </c>
      <c r="D16948" s="3" t="s">
        <v>55</v>
      </c>
      <c r="E16948">
        <v>2021</v>
      </c>
      <c r="F16948" s="3" t="str">
        <f t="shared" si="515"/>
        <v>RGGenBRNLEE2021</v>
      </c>
      <c r="G16948" s="9">
        <v>248.576683870967</v>
      </c>
      <c r="H16948" s="9">
        <v>186.11039722222199</v>
      </c>
      <c r="I16948" s="9">
        <v>286.49611754166602</v>
      </c>
      <c r="J16948" s="9">
        <v>350.24002958333301</v>
      </c>
      <c r="K16948" s="9">
        <v>316.01462619047601</v>
      </c>
      <c r="L16948" s="9">
        <v>245.069716478494</v>
      </c>
      <c r="M16948" s="9">
        <v>170.100166388888</v>
      </c>
      <c r="N16948" s="9">
        <v>199.55437624999999</v>
      </c>
      <c r="O16948" s="9">
        <v>219.798979354838</v>
      </c>
      <c r="P16948" s="9">
        <v>272.90000433333302</v>
      </c>
      <c r="Q16948" s="9">
        <v>324.03062056451603</v>
      </c>
      <c r="R16948" s="9">
        <v>273.18684999999999</v>
      </c>
      <c r="S16948" s="9">
        <v>235.85919140625001</v>
      </c>
      <c r="T16948" s="9">
        <v>230.76446583333299</v>
      </c>
    </row>
    <row r="16949" spans="1:20" x14ac:dyDescent="0.35">
      <c r="A16949">
        <f t="shared" si="516"/>
        <v>16949</v>
      </c>
      <c r="B16949" s="3" t="s">
        <v>1039</v>
      </c>
      <c r="C16949" s="3" t="s">
        <v>77</v>
      </c>
      <c r="D16949" s="3" t="s">
        <v>55</v>
      </c>
      <c r="E16949">
        <v>2022</v>
      </c>
      <c r="F16949" s="3" t="str">
        <f t="shared" ref="F16949:F17012" si="517">_xlfn.CONCAT(B16949,C16949,D16949,E16949)</f>
        <v>RGGenBRNLEE2022</v>
      </c>
      <c r="G16949" s="9">
        <v>174.71990564516099</v>
      </c>
      <c r="H16949" s="9">
        <v>194.92402281944399</v>
      </c>
      <c r="I16949" s="9">
        <v>223.04376299722199</v>
      </c>
      <c r="J16949" s="9">
        <v>348.34657580779498</v>
      </c>
      <c r="K16949" s="9">
        <v>384.485494166666</v>
      </c>
      <c r="L16949" s="9">
        <v>364.62016762096698</v>
      </c>
      <c r="M16949" s="9">
        <v>303.19107694444398</v>
      </c>
      <c r="N16949" s="9">
        <v>455.77861441666602</v>
      </c>
      <c r="O16949" s="9">
        <v>410.47665752688101</v>
      </c>
      <c r="P16949" s="9">
        <v>413.94187221805498</v>
      </c>
      <c r="Q16949" s="9">
        <v>314.25629991935398</v>
      </c>
      <c r="R16949" s="9">
        <v>257.83147499999899</v>
      </c>
      <c r="S16949" s="9">
        <v>279.43906445312501</v>
      </c>
      <c r="T16949" s="9">
        <v>290.840312083333</v>
      </c>
    </row>
    <row r="16950" spans="1:20" x14ac:dyDescent="0.35">
      <c r="A16950">
        <f t="shared" si="516"/>
        <v>16950</v>
      </c>
      <c r="B16950" s="3" t="s">
        <v>1039</v>
      </c>
      <c r="C16950" s="3" t="s">
        <v>77</v>
      </c>
      <c r="D16950" s="3" t="s">
        <v>55</v>
      </c>
      <c r="E16950">
        <v>2023</v>
      </c>
      <c r="F16950" s="3" t="str">
        <f t="shared" si="517"/>
        <v>RGGenBRNLEE2023</v>
      </c>
      <c r="G16950" s="9">
        <v>230.32246924731101</v>
      </c>
      <c r="H16950" s="9">
        <v>192.970648333333</v>
      </c>
      <c r="I16950" s="9">
        <v>246.280648125</v>
      </c>
      <c r="J16950" s="9">
        <v>384.51412781451597</v>
      </c>
      <c r="K16950" s="9">
        <v>421.537867410714</v>
      </c>
      <c r="L16950" s="9">
        <v>340.576482227822</v>
      </c>
      <c r="M16950" s="9">
        <v>305.02332602777699</v>
      </c>
      <c r="N16950" s="9">
        <v>369.44892633333302</v>
      </c>
      <c r="O16950" s="9">
        <v>362.74354888440803</v>
      </c>
      <c r="P16950" s="9">
        <v>487.43636722222197</v>
      </c>
      <c r="Q16950" s="9">
        <v>367.481472580645</v>
      </c>
      <c r="R16950" s="9">
        <v>310.43831666666603</v>
      </c>
      <c r="S16950" s="9">
        <v>317.0571875</v>
      </c>
      <c r="T16950" s="9">
        <v>323.32925466666597</v>
      </c>
    </row>
    <row r="16951" spans="1:20" x14ac:dyDescent="0.35">
      <c r="A16951">
        <f t="shared" si="516"/>
        <v>16951</v>
      </c>
      <c r="B16951" s="3" t="s">
        <v>1039</v>
      </c>
      <c r="C16951" s="3" t="s">
        <v>77</v>
      </c>
      <c r="D16951" s="3" t="s">
        <v>55</v>
      </c>
      <c r="E16951">
        <v>2024</v>
      </c>
      <c r="F16951" s="3" t="str">
        <f t="shared" si="517"/>
        <v>RGGenBRNLEE2024</v>
      </c>
      <c r="G16951" s="9">
        <v>364.34129969086001</v>
      </c>
      <c r="H16951" s="9">
        <v>314.18523866666601</v>
      </c>
      <c r="I16951" s="9">
        <v>410.02765986111098</v>
      </c>
      <c r="J16951" s="9">
        <v>424.03099879032197</v>
      </c>
      <c r="K16951" s="9">
        <v>402.22084327380901</v>
      </c>
      <c r="L16951" s="9">
        <v>370.114786495967</v>
      </c>
      <c r="M16951" s="9">
        <v>290.81166388888801</v>
      </c>
      <c r="N16951" s="9">
        <v>407.71270819444402</v>
      </c>
      <c r="O16951" s="9">
        <v>376.566567016129</v>
      </c>
      <c r="P16951" s="9">
        <v>373.46723933194397</v>
      </c>
      <c r="Q16951" s="9">
        <v>317.00642970430101</v>
      </c>
      <c r="R16951" s="9">
        <v>276.89944166666601</v>
      </c>
      <c r="S16951" s="9">
        <v>278.04500260416597</v>
      </c>
      <c r="T16951" s="9">
        <v>278.1794625</v>
      </c>
    </row>
    <row r="16952" spans="1:20" x14ac:dyDescent="0.35">
      <c r="A16952">
        <f t="shared" si="516"/>
        <v>16952</v>
      </c>
      <c r="B16952" s="3" t="s">
        <v>1039</v>
      </c>
      <c r="C16952" s="3" t="s">
        <v>77</v>
      </c>
      <c r="D16952" s="3" t="s">
        <v>55</v>
      </c>
      <c r="E16952">
        <v>2025</v>
      </c>
      <c r="F16952" s="3" t="str">
        <f t="shared" si="517"/>
        <v>RGGenBRNLEE2025</v>
      </c>
      <c r="G16952" s="9">
        <v>229.999100241935</v>
      </c>
      <c r="H16952" s="9">
        <v>183.171263833333</v>
      </c>
      <c r="I16952" s="9">
        <v>308.28600616666603</v>
      </c>
      <c r="J16952" s="9">
        <v>405.69760349462302</v>
      </c>
      <c r="K16952" s="9">
        <v>436.622399360119</v>
      </c>
      <c r="L16952" s="9">
        <v>388.46135547043002</v>
      </c>
      <c r="M16952" s="9">
        <v>375.71374472222197</v>
      </c>
      <c r="N16952" s="9">
        <v>416.20934388888799</v>
      </c>
      <c r="O16952" s="9">
        <v>433.44916720430098</v>
      </c>
      <c r="P16952" s="9">
        <v>490.54261680555499</v>
      </c>
      <c r="Q16952" s="9">
        <v>335.91015456989197</v>
      </c>
      <c r="R16952" s="9">
        <v>288.953708333333</v>
      </c>
      <c r="S16952" s="9">
        <v>293.528734375</v>
      </c>
      <c r="T16952" s="9">
        <v>287.66146286111098</v>
      </c>
    </row>
    <row r="16953" spans="1:20" x14ac:dyDescent="0.35">
      <c r="A16953">
        <f t="shared" si="516"/>
        <v>16953</v>
      </c>
      <c r="B16953" s="3" t="s">
        <v>1039</v>
      </c>
      <c r="C16953" s="3" t="s">
        <v>77</v>
      </c>
      <c r="D16953" s="3" t="s">
        <v>55</v>
      </c>
      <c r="E16953">
        <v>2026</v>
      </c>
      <c r="F16953" s="3" t="str">
        <f t="shared" si="517"/>
        <v>RGGenBRNLEE2026</v>
      </c>
      <c r="G16953" s="9">
        <v>287.34233212365501</v>
      </c>
      <c r="H16953" s="9">
        <v>187.698409208333</v>
      </c>
      <c r="I16953" s="9">
        <v>327.05454111111101</v>
      </c>
      <c r="J16953" s="9">
        <v>440.05115860215</v>
      </c>
      <c r="K16953" s="9">
        <v>417.94605208333297</v>
      </c>
      <c r="L16953" s="9">
        <v>366.63675766129001</v>
      </c>
      <c r="M16953" s="9">
        <v>314.50938361111099</v>
      </c>
      <c r="N16953" s="9">
        <v>418.43597333333298</v>
      </c>
      <c r="O16953" s="9">
        <v>331.23921774193502</v>
      </c>
      <c r="P16953" s="9">
        <v>468.77807597222198</v>
      </c>
      <c r="Q16953" s="9">
        <v>354.336912768817</v>
      </c>
      <c r="R16953" s="9">
        <v>275.919452777777</v>
      </c>
      <c r="S16953" s="9">
        <v>241.2399453125</v>
      </c>
      <c r="T16953" s="9">
        <v>283.98770263888798</v>
      </c>
    </row>
    <row r="16954" spans="1:20" x14ac:dyDescent="0.35">
      <c r="A16954">
        <f t="shared" si="516"/>
        <v>16954</v>
      </c>
      <c r="B16954" s="3" t="s">
        <v>1039</v>
      </c>
      <c r="C16954" s="3" t="s">
        <v>77</v>
      </c>
      <c r="D16954" s="3" t="s">
        <v>55</v>
      </c>
      <c r="E16954">
        <v>2027</v>
      </c>
      <c r="F16954" s="3" t="str">
        <f t="shared" si="517"/>
        <v>RGGenBRNLEE2027</v>
      </c>
      <c r="G16954" s="9">
        <v>274.009576612903</v>
      </c>
      <c r="H16954" s="9">
        <v>205.57108409166599</v>
      </c>
      <c r="I16954" s="9">
        <v>327.82688708333302</v>
      </c>
      <c r="J16954" s="9">
        <v>413.43037903225797</v>
      </c>
      <c r="K16954" s="9">
        <v>477.47856532738001</v>
      </c>
      <c r="L16954" s="9">
        <v>438.492173790322</v>
      </c>
      <c r="M16954" s="9">
        <v>429.073787777777</v>
      </c>
      <c r="N16954" s="9">
        <v>388.75901691666598</v>
      </c>
      <c r="O16954" s="9">
        <v>469.537045604838</v>
      </c>
      <c r="P16954" s="9">
        <v>486.70055138888802</v>
      </c>
      <c r="Q16954" s="9">
        <v>421.79438978494602</v>
      </c>
      <c r="R16954" s="9">
        <v>414.52104444444399</v>
      </c>
      <c r="S16954" s="9">
        <v>249.775074739583</v>
      </c>
      <c r="T16954" s="9">
        <v>335.06392111111097</v>
      </c>
    </row>
    <row r="16955" spans="1:20" x14ac:dyDescent="0.35">
      <c r="A16955">
        <f t="shared" si="516"/>
        <v>16955</v>
      </c>
      <c r="B16955" s="3" t="s">
        <v>1039</v>
      </c>
      <c r="C16955" s="3" t="s">
        <v>77</v>
      </c>
      <c r="D16955" s="3" t="s">
        <v>55</v>
      </c>
      <c r="E16955">
        <v>2028</v>
      </c>
      <c r="F16955" s="3" t="str">
        <f t="shared" si="517"/>
        <v>RGGenBRNLEE2028</v>
      </c>
      <c r="G16955" s="9">
        <v>259.690638319892</v>
      </c>
      <c r="H16955" s="9">
        <v>272.922651097222</v>
      </c>
      <c r="I16955" s="9">
        <v>335.16977152777702</v>
      </c>
      <c r="J16955" s="9">
        <v>399.87108844085998</v>
      </c>
      <c r="K16955" s="9">
        <v>450.003993050595</v>
      </c>
      <c r="L16955" s="9">
        <v>410.35864135752598</v>
      </c>
      <c r="M16955" s="9">
        <v>416.94823794444397</v>
      </c>
      <c r="N16955" s="9">
        <v>441.811909622222</v>
      </c>
      <c r="O16955" s="9">
        <v>368.565496895161</v>
      </c>
      <c r="P16955" s="9">
        <v>439.83004097222198</v>
      </c>
      <c r="Q16955" s="9">
        <v>358.88344528225798</v>
      </c>
      <c r="R16955" s="9">
        <v>276.90868333333299</v>
      </c>
      <c r="S16955" s="9">
        <v>367.89917187499998</v>
      </c>
      <c r="T16955" s="9">
        <v>310.94754166666598</v>
      </c>
    </row>
    <row r="16956" spans="1:20" x14ac:dyDescent="0.35">
      <c r="A16956">
        <f t="shared" si="516"/>
        <v>16956</v>
      </c>
      <c r="B16956" s="3" t="s">
        <v>1039</v>
      </c>
      <c r="C16956" s="3" t="s">
        <v>77</v>
      </c>
      <c r="D16956" s="3" t="s">
        <v>55</v>
      </c>
      <c r="E16956">
        <v>2029</v>
      </c>
      <c r="F16956" s="3" t="str">
        <f t="shared" si="517"/>
        <v>RGGenBRNLEE2029</v>
      </c>
      <c r="G16956" s="9">
        <v>278.99338010752598</v>
      </c>
      <c r="H16956" s="9">
        <v>247.49703805555501</v>
      </c>
      <c r="I16956" s="9">
        <v>394.28684986111102</v>
      </c>
      <c r="J16956" s="9">
        <v>450.13362365591399</v>
      </c>
      <c r="K16956" s="9">
        <v>466.44977232142799</v>
      </c>
      <c r="L16956" s="9">
        <v>455.12716714919299</v>
      </c>
      <c r="M16956" s="9">
        <v>377.74630033333301</v>
      </c>
      <c r="N16956" s="9">
        <v>462.87156944444399</v>
      </c>
      <c r="O16956" s="9">
        <v>427.68914186827902</v>
      </c>
      <c r="P16956" s="9">
        <v>472.68218065277699</v>
      </c>
      <c r="Q16956" s="9">
        <v>345.43540188172</v>
      </c>
      <c r="R16956" s="9">
        <v>356.99978055555499</v>
      </c>
      <c r="S16956" s="9">
        <v>326.59976484374999</v>
      </c>
      <c r="T16956" s="9">
        <v>325.55993861111102</v>
      </c>
    </row>
    <row r="16957" spans="1:20" x14ac:dyDescent="0.35">
      <c r="A16957">
        <f t="shared" si="516"/>
        <v>16957</v>
      </c>
      <c r="B16957" s="3" t="s">
        <v>1039</v>
      </c>
      <c r="C16957" s="3" t="s">
        <v>75</v>
      </c>
      <c r="D16957" s="3" t="s">
        <v>33</v>
      </c>
      <c r="E16957">
        <v>2020</v>
      </c>
      <c r="F16957" s="3" t="str">
        <f t="shared" si="517"/>
        <v>RGElevCAB G2020</v>
      </c>
      <c r="G16957" s="9">
        <v>2213.8025642799998</v>
      </c>
      <c r="H16957" s="9">
        <v>2215.3379973999999</v>
      </c>
      <c r="I16957" s="9">
        <v>2179.7015133199998</v>
      </c>
      <c r="J16957" s="9">
        <v>2160.0000691199998</v>
      </c>
      <c r="K16957" s="9">
        <v>2190.3215924000001</v>
      </c>
      <c r="L16957" s="9">
        <v>2214.2257926399998</v>
      </c>
      <c r="M16957" s="9">
        <v>2216.79469036</v>
      </c>
      <c r="N16957" s="9">
        <v>2164.8950823999999</v>
      </c>
      <c r="O16957" s="9">
        <v>2187.75597552</v>
      </c>
      <c r="P16957" s="9">
        <v>2216.8176562399999</v>
      </c>
      <c r="Q16957" s="9">
        <v>2216.2172625200001</v>
      </c>
      <c r="R16957" s="9">
        <v>2210.0066323999999</v>
      </c>
      <c r="S16957" s="9">
        <v>2188.85177608</v>
      </c>
      <c r="T16957" s="9">
        <v>2160.0000691199998</v>
      </c>
    </row>
    <row r="16958" spans="1:20" x14ac:dyDescent="0.35">
      <c r="A16958">
        <f t="shared" si="516"/>
        <v>16958</v>
      </c>
      <c r="B16958" s="3" t="s">
        <v>1039</v>
      </c>
      <c r="C16958" s="3" t="s">
        <v>75</v>
      </c>
      <c r="D16958" s="3" t="s">
        <v>33</v>
      </c>
      <c r="E16958">
        <v>2021</v>
      </c>
      <c r="F16958" s="3" t="str">
        <f t="shared" si="517"/>
        <v>RGElevCAB G2021</v>
      </c>
      <c r="G16958" s="9">
        <v>2211.61752484</v>
      </c>
      <c r="H16958" s="9">
        <v>2194.2651620800002</v>
      </c>
      <c r="I16958" s="9">
        <v>2210.2625379199999</v>
      </c>
      <c r="J16958" s="9">
        <v>2207.1555824399902</v>
      </c>
      <c r="K16958" s="9">
        <v>2210.16411272</v>
      </c>
      <c r="L16958" s="9">
        <v>2216.8176562399999</v>
      </c>
      <c r="M16958" s="9">
        <v>2216.8176562399999</v>
      </c>
      <c r="N16958" s="9">
        <v>2207.2080758799998</v>
      </c>
      <c r="O16958" s="9">
        <v>2180.7809096800001</v>
      </c>
      <c r="P16958" s="9">
        <v>2163.9141112399998</v>
      </c>
      <c r="Q16958" s="9">
        <v>2160.0000691199998</v>
      </c>
      <c r="R16958" s="9">
        <v>2167.9068935199998</v>
      </c>
      <c r="S16958" s="9">
        <v>2164.34390128</v>
      </c>
      <c r="T16958" s="9">
        <v>2160.0000691199998</v>
      </c>
    </row>
    <row r="16959" spans="1:20" x14ac:dyDescent="0.35">
      <c r="A16959">
        <f t="shared" si="516"/>
        <v>16959</v>
      </c>
      <c r="B16959" s="3" t="s">
        <v>1039</v>
      </c>
      <c r="C16959" s="3" t="s">
        <v>75</v>
      </c>
      <c r="D16959" s="3" t="s">
        <v>33</v>
      </c>
      <c r="E16959">
        <v>2022</v>
      </c>
      <c r="F16959" s="3" t="str">
        <f t="shared" si="517"/>
        <v>RGElevCAB G2022</v>
      </c>
      <c r="G16959" s="9">
        <v>2216.1811732799902</v>
      </c>
      <c r="H16959" s="9">
        <v>2208.43839088</v>
      </c>
      <c r="I16959" s="9">
        <v>2213.8222493200001</v>
      </c>
      <c r="J16959" s="9">
        <v>2160.0000691199998</v>
      </c>
      <c r="K16959" s="9">
        <v>2174.3110932</v>
      </c>
      <c r="L16959" s="9">
        <v>2216.8176562399999</v>
      </c>
      <c r="M16959" s="9">
        <v>2216.8176562399999</v>
      </c>
      <c r="N16959" s="9">
        <v>2172.1457387999999</v>
      </c>
      <c r="O16959" s="9">
        <v>2204.3898343199999</v>
      </c>
      <c r="P16959" s="9">
        <v>2207.4607005599901</v>
      </c>
      <c r="Q16959" s="9">
        <v>2209.90492636</v>
      </c>
      <c r="R16959" s="9">
        <v>2164.5538750400001</v>
      </c>
      <c r="S16959" s="9">
        <v>2174.35046328</v>
      </c>
      <c r="T16959" s="9">
        <v>2160.0000691199998</v>
      </c>
    </row>
    <row r="16960" spans="1:20" x14ac:dyDescent="0.35">
      <c r="A16960">
        <f t="shared" si="516"/>
        <v>16960</v>
      </c>
      <c r="B16960" s="3" t="s">
        <v>1039</v>
      </c>
      <c r="C16960" s="3" t="s">
        <v>75</v>
      </c>
      <c r="D16960" s="3" t="s">
        <v>33</v>
      </c>
      <c r="E16960">
        <v>2023</v>
      </c>
      <c r="F16960" s="3" t="str">
        <f t="shared" si="517"/>
        <v>RGElevCAB G2023</v>
      </c>
      <c r="G16960" s="9">
        <v>2216.2172625200001</v>
      </c>
      <c r="H16960" s="9">
        <v>2169.26516128</v>
      </c>
      <c r="I16960" s="9">
        <v>2160.5479694000001</v>
      </c>
      <c r="J16960" s="9">
        <v>2215.1247427999901</v>
      </c>
      <c r="K16960" s="9">
        <v>2198.3137186399999</v>
      </c>
      <c r="L16960" s="9">
        <v>2195.9285479599998</v>
      </c>
      <c r="M16960" s="9">
        <v>2160.0000691199998</v>
      </c>
      <c r="N16960" s="9">
        <v>2195.6529574000001</v>
      </c>
      <c r="O16960" s="9">
        <v>2214.3274986800002</v>
      </c>
      <c r="P16960" s="9">
        <v>2210.9908843999901</v>
      </c>
      <c r="Q16960" s="9">
        <v>2213.1562388000002</v>
      </c>
      <c r="R16960" s="9">
        <v>2216.8176562399999</v>
      </c>
      <c r="S16960" s="9">
        <v>2215.6595197199999</v>
      </c>
      <c r="T16960" s="9">
        <v>2160.0000691199998</v>
      </c>
    </row>
    <row r="16961" spans="1:20" x14ac:dyDescent="0.35">
      <c r="A16961">
        <f t="shared" si="516"/>
        <v>16961</v>
      </c>
      <c r="B16961" s="3" t="s">
        <v>1039</v>
      </c>
      <c r="C16961" s="3" t="s">
        <v>75</v>
      </c>
      <c r="D16961" s="3" t="s">
        <v>33</v>
      </c>
      <c r="E16961">
        <v>2024</v>
      </c>
      <c r="F16961" s="3" t="str">
        <f t="shared" si="517"/>
        <v>RGElevCAB G2024</v>
      </c>
      <c r="G16961" s="9">
        <v>2216.8176562399999</v>
      </c>
      <c r="H16961" s="9">
        <v>2179.5112245999999</v>
      </c>
      <c r="I16961" s="9">
        <v>2216.8176562399999</v>
      </c>
      <c r="J16961" s="9">
        <v>2160.0000691199998</v>
      </c>
      <c r="K16961" s="9">
        <v>2162.4344523999998</v>
      </c>
      <c r="L16961" s="9">
        <v>2216.8176562399999</v>
      </c>
      <c r="M16961" s="9">
        <v>2160.7710665199902</v>
      </c>
      <c r="N16961" s="9">
        <v>2160.0000691199998</v>
      </c>
      <c r="O16961" s="9">
        <v>2201.8406216399999</v>
      </c>
      <c r="P16961" s="9">
        <v>2213.1135878800001</v>
      </c>
      <c r="Q16961" s="9">
        <v>2199.3406215599998</v>
      </c>
      <c r="R16961" s="9">
        <v>2215.8826168399901</v>
      </c>
      <c r="S16961" s="9">
        <v>2216.7586011200001</v>
      </c>
      <c r="T16961" s="9">
        <v>2160.0000691199998</v>
      </c>
    </row>
    <row r="16962" spans="1:20" x14ac:dyDescent="0.35">
      <c r="A16962">
        <f t="shared" si="516"/>
        <v>16962</v>
      </c>
      <c r="B16962" s="3" t="s">
        <v>1039</v>
      </c>
      <c r="C16962" s="3" t="s">
        <v>75</v>
      </c>
      <c r="D16962" s="3" t="s">
        <v>33</v>
      </c>
      <c r="E16962">
        <v>2025</v>
      </c>
      <c r="F16962" s="3" t="str">
        <f t="shared" si="517"/>
        <v>RGElevCAB G2025</v>
      </c>
      <c r="G16962" s="9">
        <v>2212.00466396</v>
      </c>
      <c r="H16962" s="9">
        <v>2207.7986270800002</v>
      </c>
      <c r="I16962" s="9">
        <v>2214.8163438400002</v>
      </c>
      <c r="J16962" s="9">
        <v>2160.3773657199999</v>
      </c>
      <c r="K16962" s="9">
        <v>2216.8176562399999</v>
      </c>
      <c r="L16962" s="9">
        <v>2216.5945591200002</v>
      </c>
      <c r="M16962" s="9">
        <v>2160.7054497199902</v>
      </c>
      <c r="N16962" s="9">
        <v>2169.62605368</v>
      </c>
      <c r="O16962" s="9">
        <v>2215.80387668</v>
      </c>
      <c r="P16962" s="9">
        <v>2167.6870772399998</v>
      </c>
      <c r="Q16962" s="9">
        <v>2207.1851099999999</v>
      </c>
      <c r="R16962" s="9">
        <v>2209.8688371200001</v>
      </c>
      <c r="S16962" s="9">
        <v>2214.3767112800001</v>
      </c>
      <c r="T16962" s="9">
        <v>2160.0000691199998</v>
      </c>
    </row>
    <row r="16963" spans="1:20" x14ac:dyDescent="0.35">
      <c r="A16963">
        <f t="shared" ref="A16963:A17026" si="518">A16962+1</f>
        <v>16963</v>
      </c>
      <c r="B16963" s="3" t="s">
        <v>1039</v>
      </c>
      <c r="C16963" s="3" t="s">
        <v>75</v>
      </c>
      <c r="D16963" s="3" t="s">
        <v>33</v>
      </c>
      <c r="E16963">
        <v>2026</v>
      </c>
      <c r="F16963" s="3" t="str">
        <f t="shared" si="517"/>
        <v>RGElevCAB G2026</v>
      </c>
      <c r="G16963" s="9">
        <v>2216.3747428400002</v>
      </c>
      <c r="H16963" s="9">
        <v>2216.5190997999998</v>
      </c>
      <c r="I16963" s="9">
        <v>2160.2690980000002</v>
      </c>
      <c r="J16963" s="9">
        <v>2195.0919337599998</v>
      </c>
      <c r="K16963" s="9">
        <v>2205.2264485199998</v>
      </c>
      <c r="L16963" s="9">
        <v>2216.8176562399999</v>
      </c>
      <c r="M16963" s="9">
        <v>2216.8143753999998</v>
      </c>
      <c r="N16963" s="9">
        <v>2200.5578132000001</v>
      </c>
      <c r="O16963" s="9">
        <v>2162.6772345599902</v>
      </c>
      <c r="P16963" s="9">
        <v>2215.99744624</v>
      </c>
      <c r="Q16963" s="9">
        <v>2196.23038523999</v>
      </c>
      <c r="R16963" s="9">
        <v>2202.8281544800002</v>
      </c>
      <c r="S16963" s="9">
        <v>2167.7297281599999</v>
      </c>
      <c r="T16963" s="9">
        <v>2160.0000691199998</v>
      </c>
    </row>
    <row r="16964" spans="1:20" x14ac:dyDescent="0.35">
      <c r="A16964">
        <f t="shared" si="518"/>
        <v>16964</v>
      </c>
      <c r="B16964" s="3" t="s">
        <v>1039</v>
      </c>
      <c r="C16964" s="3" t="s">
        <v>75</v>
      </c>
      <c r="D16964" s="3" t="s">
        <v>33</v>
      </c>
      <c r="E16964">
        <v>2027</v>
      </c>
      <c r="F16964" s="3" t="str">
        <f t="shared" si="517"/>
        <v>RGElevCAB G2027</v>
      </c>
      <c r="G16964" s="9">
        <v>2213.2120130799999</v>
      </c>
      <c r="H16964" s="9">
        <v>2211.3681809999998</v>
      </c>
      <c r="I16964" s="9">
        <v>2183.2284163199902</v>
      </c>
      <c r="J16964" s="9">
        <v>2190.1280228400001</v>
      </c>
      <c r="K16964" s="9">
        <v>2198.0315664</v>
      </c>
      <c r="L16964" s="9">
        <v>2216.8176562399999</v>
      </c>
      <c r="M16964" s="9">
        <v>2190.8169992399999</v>
      </c>
      <c r="N16964" s="9">
        <v>2171.8668674</v>
      </c>
      <c r="O16964" s="9">
        <v>2210.6103069599999</v>
      </c>
      <c r="P16964" s="9">
        <v>2208.8977084799999</v>
      </c>
      <c r="Q16964" s="9">
        <v>2215.37736748</v>
      </c>
      <c r="R16964" s="9">
        <v>2197.3753984</v>
      </c>
      <c r="S16964" s="9">
        <v>2211.0893096</v>
      </c>
      <c r="T16964" s="9">
        <v>2160.0000691199998</v>
      </c>
    </row>
    <row r="16965" spans="1:20" x14ac:dyDescent="0.35">
      <c r="A16965">
        <f t="shared" si="518"/>
        <v>16965</v>
      </c>
      <c r="B16965" s="3" t="s">
        <v>1039</v>
      </c>
      <c r="C16965" s="3" t="s">
        <v>75</v>
      </c>
      <c r="D16965" s="3" t="s">
        <v>33</v>
      </c>
      <c r="E16965">
        <v>2028</v>
      </c>
      <c r="F16965" s="3" t="str">
        <f t="shared" si="517"/>
        <v>RGElevCAB G2028</v>
      </c>
      <c r="G16965" s="9">
        <v>2176.6076811999901</v>
      </c>
      <c r="H16965" s="9">
        <v>2169.4882584000002</v>
      </c>
      <c r="I16965" s="9">
        <v>2160.3215914399998</v>
      </c>
      <c r="J16965" s="9">
        <v>2193.6024324</v>
      </c>
      <c r="K16965" s="9">
        <v>2212.7592571599998</v>
      </c>
      <c r="L16965" s="9">
        <v>2211.0696245599902</v>
      </c>
      <c r="M16965" s="9">
        <v>2216.8176562399999</v>
      </c>
      <c r="N16965" s="9">
        <v>2168.3957386799998</v>
      </c>
      <c r="O16965" s="9">
        <v>2214.1995459200002</v>
      </c>
      <c r="P16965" s="9">
        <v>2208.8517767200001</v>
      </c>
      <c r="Q16965" s="9">
        <v>2216.8176562399999</v>
      </c>
      <c r="R16965" s="9">
        <v>2210.1706743999998</v>
      </c>
      <c r="S16965" s="9">
        <v>2160.0000691199998</v>
      </c>
      <c r="T16965" s="9">
        <v>2160.0000691199998</v>
      </c>
    </row>
    <row r="16966" spans="1:20" x14ac:dyDescent="0.35">
      <c r="A16966">
        <f t="shared" si="518"/>
        <v>16966</v>
      </c>
      <c r="B16966" s="3" t="s">
        <v>1039</v>
      </c>
      <c r="C16966" s="3" t="s">
        <v>75</v>
      </c>
      <c r="D16966" s="3" t="s">
        <v>33</v>
      </c>
      <c r="E16966">
        <v>2029</v>
      </c>
      <c r="F16966" s="3" t="str">
        <f t="shared" si="517"/>
        <v>RGElevCAB G2029</v>
      </c>
      <c r="G16966" s="9">
        <v>2179.4095185599999</v>
      </c>
      <c r="H16966" s="9">
        <v>2178.149676</v>
      </c>
      <c r="I16966" s="9">
        <v>2160.0000691199998</v>
      </c>
      <c r="J16966" s="9">
        <v>2202.4508578800001</v>
      </c>
      <c r="K16966" s="9">
        <v>2208.5893095199999</v>
      </c>
      <c r="L16966" s="9">
        <v>2171.2041377199998</v>
      </c>
      <c r="M16966" s="9">
        <v>2160.75138148</v>
      </c>
      <c r="N16966" s="9">
        <v>2164.2717227999901</v>
      </c>
      <c r="O16966" s="9">
        <v>2210.4823541999999</v>
      </c>
      <c r="P16966" s="9">
        <v>2214.0420656000001</v>
      </c>
      <c r="Q16966" s="9">
        <v>2215.9777611999998</v>
      </c>
      <c r="R16966" s="9">
        <v>2198.8648997599998</v>
      </c>
      <c r="S16966" s="9">
        <v>2214.4029580000001</v>
      </c>
      <c r="T16966" s="9">
        <v>2160.0000691199998</v>
      </c>
    </row>
    <row r="16967" spans="1:20" x14ac:dyDescent="0.35">
      <c r="A16967">
        <f t="shared" si="518"/>
        <v>16967</v>
      </c>
      <c r="B16967" s="3" t="s">
        <v>1039</v>
      </c>
      <c r="C16967" s="3" t="s">
        <v>86</v>
      </c>
      <c r="D16967" s="3" t="s">
        <v>33</v>
      </c>
      <c r="E16967">
        <v>2020</v>
      </c>
      <c r="F16967" s="3" t="str">
        <f t="shared" si="517"/>
        <v>RGQOutCAB G2020</v>
      </c>
      <c r="G16967" s="9">
        <v>7.8525150380442801</v>
      </c>
      <c r="H16967" s="9">
        <v>13.082411750496</v>
      </c>
      <c r="I16967" s="9">
        <v>13.460755677205899</v>
      </c>
      <c r="J16967" s="9">
        <v>12.190038032586999</v>
      </c>
      <c r="K16967" s="9">
        <v>11.7139549714437</v>
      </c>
      <c r="L16967" s="9">
        <v>13.738027507072101</v>
      </c>
      <c r="M16967" s="9">
        <v>17.8351011157791</v>
      </c>
      <c r="N16967" s="9">
        <v>21.888737916788699</v>
      </c>
      <c r="O16967" s="9">
        <v>60.927841791895901</v>
      </c>
      <c r="P16967" s="9">
        <v>48.012297745668803</v>
      </c>
      <c r="Q16967" s="9">
        <v>22.525441171507701</v>
      </c>
      <c r="R16967" s="9">
        <v>8.6808425486620795</v>
      </c>
      <c r="S16967" s="9">
        <v>11.971580469130901</v>
      </c>
      <c r="T16967" s="9">
        <v>9.5367647755442206</v>
      </c>
    </row>
    <row r="16968" spans="1:20" x14ac:dyDescent="0.35">
      <c r="A16968">
        <f t="shared" si="518"/>
        <v>16968</v>
      </c>
      <c r="B16968" s="3" t="s">
        <v>1039</v>
      </c>
      <c r="C16968" s="3" t="s">
        <v>86</v>
      </c>
      <c r="D16968" s="3" t="s">
        <v>33</v>
      </c>
      <c r="E16968">
        <v>2021</v>
      </c>
      <c r="F16968" s="3" t="str">
        <f t="shared" si="517"/>
        <v>RGQOutCAB G2021</v>
      </c>
      <c r="G16968" s="9">
        <v>10.5634944164941</v>
      </c>
      <c r="H16968" s="9">
        <v>15.063416654436001</v>
      </c>
      <c r="I16968" s="9">
        <v>9.4179048706066499</v>
      </c>
      <c r="J16968" s="9">
        <v>14.1558879733557</v>
      </c>
      <c r="K16968" s="9">
        <v>11.538297300115101</v>
      </c>
      <c r="L16968" s="9">
        <v>10.6715174160756</v>
      </c>
      <c r="M16968" s="9">
        <v>8.9955868535330907</v>
      </c>
      <c r="N16968" s="9">
        <v>14.694567540011301</v>
      </c>
      <c r="O16968" s="9">
        <v>28.506534972571199</v>
      </c>
      <c r="P16968" s="9">
        <v>40.598888275948802</v>
      </c>
      <c r="Q16968" s="9">
        <v>20.292337484606001</v>
      </c>
      <c r="R16968" s="9">
        <v>11.2956410241167</v>
      </c>
      <c r="S16968" s="9">
        <v>8.1968858397952609</v>
      </c>
      <c r="T16968" s="9">
        <v>10.228967140159799</v>
      </c>
    </row>
    <row r="16969" spans="1:20" x14ac:dyDescent="0.35">
      <c r="A16969">
        <f t="shared" si="518"/>
        <v>16969</v>
      </c>
      <c r="B16969" s="3" t="s">
        <v>1039</v>
      </c>
      <c r="C16969" s="3" t="s">
        <v>86</v>
      </c>
      <c r="D16969" s="3" t="s">
        <v>33</v>
      </c>
      <c r="E16969">
        <v>2022</v>
      </c>
      <c r="F16969" s="3" t="str">
        <f t="shared" si="517"/>
        <v>RGQOutCAB G2022</v>
      </c>
      <c r="G16969" s="9">
        <v>7.0539888427011599</v>
      </c>
      <c r="H16969" s="9">
        <v>9.6944791489191502</v>
      </c>
      <c r="I16969" s="9">
        <v>11.913287056830198</v>
      </c>
      <c r="J16969" s="9">
        <v>14.048773194264301</v>
      </c>
      <c r="K16969" s="9">
        <v>13.877296819457801</v>
      </c>
      <c r="L16969" s="9">
        <v>12.8297245768971</v>
      </c>
      <c r="M16969" s="9">
        <v>16.322035544092401</v>
      </c>
      <c r="N16969" s="9">
        <v>14.5704408787914</v>
      </c>
      <c r="O16969" s="9">
        <v>49.4784784234811</v>
      </c>
      <c r="P16969" s="9">
        <v>92.057188408534003</v>
      </c>
      <c r="Q16969" s="9">
        <v>50.267061692813002</v>
      </c>
      <c r="R16969" s="9">
        <v>25.196623559469401</v>
      </c>
      <c r="S16969" s="9">
        <v>14.006123398039</v>
      </c>
      <c r="T16969" s="9">
        <v>15.2570245403853</v>
      </c>
    </row>
    <row r="16970" spans="1:20" x14ac:dyDescent="0.35">
      <c r="A16970">
        <f t="shared" si="518"/>
        <v>16970</v>
      </c>
      <c r="B16970" s="3" t="s">
        <v>1039</v>
      </c>
      <c r="C16970" s="3" t="s">
        <v>86</v>
      </c>
      <c r="D16970" s="3" t="s">
        <v>33</v>
      </c>
      <c r="E16970">
        <v>2023</v>
      </c>
      <c r="F16970" s="3" t="str">
        <f t="shared" si="517"/>
        <v>RGQOutCAB G2023</v>
      </c>
      <c r="G16970" s="9">
        <v>10.350552026029099</v>
      </c>
      <c r="H16970" s="9">
        <v>13.7443057029441</v>
      </c>
      <c r="I16970" s="9">
        <v>27.509432807050299</v>
      </c>
      <c r="J16970" s="9">
        <v>17.680269609213799</v>
      </c>
      <c r="K16970" s="9">
        <v>20.658590532763</v>
      </c>
      <c r="L16970" s="9">
        <v>29.404621430264999</v>
      </c>
      <c r="M16970" s="9">
        <v>41.362496182194398</v>
      </c>
      <c r="N16970" s="9">
        <v>54.220340889875402</v>
      </c>
      <c r="O16970" s="9">
        <v>73.731483551372307</v>
      </c>
      <c r="P16970" s="9">
        <v>71.056461963340894</v>
      </c>
      <c r="Q16970" s="9">
        <v>41.332668016246799</v>
      </c>
      <c r="R16970" s="9">
        <v>18.919733518125401</v>
      </c>
      <c r="S16970" s="9">
        <v>10.068793591701899</v>
      </c>
      <c r="T16970" s="9">
        <v>16.046688839262799</v>
      </c>
    </row>
    <row r="16971" spans="1:20" x14ac:dyDescent="0.35">
      <c r="A16971">
        <f t="shared" si="518"/>
        <v>16971</v>
      </c>
      <c r="B16971" s="3" t="s">
        <v>1039</v>
      </c>
      <c r="C16971" s="3" t="s">
        <v>86</v>
      </c>
      <c r="D16971" s="3" t="s">
        <v>33</v>
      </c>
      <c r="E16971">
        <v>2024</v>
      </c>
      <c r="F16971" s="3" t="str">
        <f t="shared" si="517"/>
        <v>RGQOutCAB G2024</v>
      </c>
      <c r="G16971" s="9">
        <v>11.496740983072501</v>
      </c>
      <c r="H16971" s="9">
        <v>14.5553169628246</v>
      </c>
      <c r="I16971" s="9">
        <v>11.1875359359379</v>
      </c>
      <c r="J16971" s="9">
        <v>15.010362211054201</v>
      </c>
      <c r="K16971" s="9">
        <v>13.0592052499931</v>
      </c>
      <c r="L16971" s="9">
        <v>11.694021141418601</v>
      </c>
      <c r="M16971" s="9">
        <v>23.399048224927999</v>
      </c>
      <c r="N16971" s="9">
        <v>27.985571515183299</v>
      </c>
      <c r="O16971" s="9">
        <v>35.610686224688799</v>
      </c>
      <c r="P16971" s="9">
        <v>31.825573683385802</v>
      </c>
      <c r="Q16971" s="9">
        <v>11.8483408678391</v>
      </c>
      <c r="R16971" s="9">
        <v>4.9493125368684803</v>
      </c>
      <c r="S16971" s="9">
        <v>4.7257350679550498</v>
      </c>
      <c r="T16971" s="9">
        <v>8.5493621634734396</v>
      </c>
    </row>
    <row r="16972" spans="1:20" x14ac:dyDescent="0.35">
      <c r="A16972">
        <f t="shared" si="518"/>
        <v>16972</v>
      </c>
      <c r="B16972" s="3" t="s">
        <v>1039</v>
      </c>
      <c r="C16972" s="3" t="s">
        <v>86</v>
      </c>
      <c r="D16972" s="3" t="s">
        <v>33</v>
      </c>
      <c r="E16972">
        <v>2025</v>
      </c>
      <c r="F16972" s="3" t="str">
        <f t="shared" si="517"/>
        <v>RGQOutCAB G2025</v>
      </c>
      <c r="G16972" s="9">
        <v>11.3165954608994</v>
      </c>
      <c r="H16972" s="9">
        <v>11.450737000464001</v>
      </c>
      <c r="I16972" s="9">
        <v>10.6378035394438</v>
      </c>
      <c r="J16972" s="9">
        <v>21.117300425512202</v>
      </c>
      <c r="K16972" s="9">
        <v>17.7715442125197</v>
      </c>
      <c r="L16972" s="9">
        <v>19.662223383455501</v>
      </c>
      <c r="M16972" s="9">
        <v>17.749494413528801</v>
      </c>
      <c r="N16972" s="9">
        <v>22.776521875420801</v>
      </c>
      <c r="O16972" s="9">
        <v>46.829729381916998</v>
      </c>
      <c r="P16972" s="9">
        <v>35.9134689239472</v>
      </c>
      <c r="Q16972" s="9">
        <v>14.286843620446399</v>
      </c>
      <c r="R16972" s="9">
        <v>7.6311014965888804</v>
      </c>
      <c r="S16972" s="9">
        <v>6.3492684993788</v>
      </c>
      <c r="T16972" s="9">
        <v>15.3108733673957</v>
      </c>
    </row>
    <row r="16973" spans="1:20" x14ac:dyDescent="0.35">
      <c r="A16973">
        <f t="shared" si="518"/>
        <v>16973</v>
      </c>
      <c r="B16973" s="3" t="s">
        <v>1039</v>
      </c>
      <c r="C16973" s="3" t="s">
        <v>86</v>
      </c>
      <c r="D16973" s="3" t="s">
        <v>33</v>
      </c>
      <c r="E16973">
        <v>2026</v>
      </c>
      <c r="F16973" s="3" t="str">
        <f t="shared" si="517"/>
        <v>RGQOutCAB G2026</v>
      </c>
      <c r="G16973" s="9">
        <v>9.7807253015356999</v>
      </c>
      <c r="H16973" s="9">
        <v>10.407311993517499</v>
      </c>
      <c r="I16973" s="9">
        <v>13.4197577959404</v>
      </c>
      <c r="J16973" s="9">
        <v>17.753461257735701</v>
      </c>
      <c r="K16973" s="9">
        <v>10.9586390611467</v>
      </c>
      <c r="L16973" s="9">
        <v>12.9903771304726</v>
      </c>
      <c r="M16973" s="9">
        <v>14.0174362387373</v>
      </c>
      <c r="N16973" s="9">
        <v>17.0644213795082</v>
      </c>
      <c r="O16973" s="9">
        <v>25.864800380381698</v>
      </c>
      <c r="P16973" s="9">
        <v>54.233440105269402</v>
      </c>
      <c r="Q16973" s="9">
        <v>34.992327866334399</v>
      </c>
      <c r="R16973" s="9">
        <v>15.668538456557499</v>
      </c>
      <c r="S16973" s="9">
        <v>12.319550603983799</v>
      </c>
      <c r="T16973" s="9">
        <v>13.388439402828601</v>
      </c>
    </row>
    <row r="16974" spans="1:20" x14ac:dyDescent="0.35">
      <c r="A16974">
        <f t="shared" si="518"/>
        <v>16974</v>
      </c>
      <c r="B16974" s="3" t="s">
        <v>1039</v>
      </c>
      <c r="C16974" s="3" t="s">
        <v>86</v>
      </c>
      <c r="D16974" s="3" t="s">
        <v>33</v>
      </c>
      <c r="E16974">
        <v>2027</v>
      </c>
      <c r="F16974" s="3" t="str">
        <f t="shared" si="517"/>
        <v>RGQOutCAB G2027</v>
      </c>
      <c r="G16974" s="9">
        <v>9.8164645216441393</v>
      </c>
      <c r="H16974" s="9">
        <v>10.2592314600784</v>
      </c>
      <c r="I16974" s="9">
        <v>12.385291088898001</v>
      </c>
      <c r="J16974" s="9">
        <v>17.686778912164002</v>
      </c>
      <c r="K16974" s="9">
        <v>18.085967628964099</v>
      </c>
      <c r="L16974" s="9">
        <v>18.322498271616698</v>
      </c>
      <c r="M16974" s="9">
        <v>28.1060729365614</v>
      </c>
      <c r="N16974" s="9">
        <v>20.906578686786499</v>
      </c>
      <c r="O16974" s="9">
        <v>47.852655349158802</v>
      </c>
      <c r="P16974" s="9">
        <v>78.871030402898597</v>
      </c>
      <c r="Q16974" s="9">
        <v>46.302974128490298</v>
      </c>
      <c r="R16974" s="9">
        <v>22.5932487598105</v>
      </c>
      <c r="S16974" s="9">
        <v>13.719571191117</v>
      </c>
      <c r="T16974" s="9">
        <v>18.351446590319298</v>
      </c>
    </row>
    <row r="16975" spans="1:20" x14ac:dyDescent="0.35">
      <c r="A16975">
        <f t="shared" si="518"/>
        <v>16975</v>
      </c>
      <c r="B16975" s="3" t="s">
        <v>1039</v>
      </c>
      <c r="C16975" s="3" t="s">
        <v>86</v>
      </c>
      <c r="D16975" s="3" t="s">
        <v>33</v>
      </c>
      <c r="E16975">
        <v>2028</v>
      </c>
      <c r="F16975" s="3" t="str">
        <f t="shared" si="517"/>
        <v>RGQOutCAB G2028</v>
      </c>
      <c r="G16975" s="9">
        <v>10.409960827320599</v>
      </c>
      <c r="H16975" s="9">
        <v>13.2423963243179</v>
      </c>
      <c r="I16975" s="9">
        <v>12.5236025195604</v>
      </c>
      <c r="J16975" s="9">
        <v>12.964669449866999</v>
      </c>
      <c r="K16975" s="9">
        <v>14.203809853761401</v>
      </c>
      <c r="L16975" s="9">
        <v>16.089416442407401</v>
      </c>
      <c r="M16975" s="9">
        <v>7.22148432326708</v>
      </c>
      <c r="N16975" s="9">
        <v>19.055713208534701</v>
      </c>
      <c r="O16975" s="9">
        <v>53.988955530157902</v>
      </c>
      <c r="P16975" s="9">
        <v>93.240438657819396</v>
      </c>
      <c r="Q16975" s="9">
        <v>48.453807922769897</v>
      </c>
      <c r="R16975" s="9">
        <v>17.686973800902699</v>
      </c>
      <c r="S16975" s="9">
        <v>21.269742508556501</v>
      </c>
      <c r="T16975" s="9">
        <v>12.138870943667399</v>
      </c>
    </row>
    <row r="16976" spans="1:20" x14ac:dyDescent="0.35">
      <c r="A16976">
        <f t="shared" si="518"/>
        <v>16976</v>
      </c>
      <c r="B16976" s="3" t="s">
        <v>1039</v>
      </c>
      <c r="C16976" s="3" t="s">
        <v>86</v>
      </c>
      <c r="D16976" s="3" t="s">
        <v>33</v>
      </c>
      <c r="E16976">
        <v>2029</v>
      </c>
      <c r="F16976" s="3" t="str">
        <f t="shared" si="517"/>
        <v>RGQOutCAB G2029</v>
      </c>
      <c r="G16976" s="9">
        <v>11.184840682065699</v>
      </c>
      <c r="H16976" s="9">
        <v>9.55815528381709</v>
      </c>
      <c r="I16976" s="9">
        <v>11.036172741651299</v>
      </c>
      <c r="J16976" s="9">
        <v>9.6801146402600509</v>
      </c>
      <c r="K16976" s="9">
        <v>12.102168898978199</v>
      </c>
      <c r="L16976" s="9">
        <v>15.4331002833224</v>
      </c>
      <c r="M16976" s="9">
        <v>28.0357151561569</v>
      </c>
      <c r="N16976" s="9">
        <v>26.973633031109699</v>
      </c>
      <c r="O16976" s="9">
        <v>57.628628992097397</v>
      </c>
      <c r="P16976" s="9">
        <v>64.047483063788107</v>
      </c>
      <c r="Q16976" s="9">
        <v>24.0704020021636</v>
      </c>
      <c r="R16976" s="9">
        <v>12.1191472112812</v>
      </c>
      <c r="S16976" s="9">
        <v>6.2367303551535898</v>
      </c>
      <c r="T16976" s="9">
        <v>12.0820356445293</v>
      </c>
    </row>
    <row r="16977" spans="1:20" x14ac:dyDescent="0.35">
      <c r="A16977">
        <f t="shared" si="518"/>
        <v>16977</v>
      </c>
      <c r="B16977" s="3" t="s">
        <v>1039</v>
      </c>
      <c r="C16977" s="3" t="s">
        <v>95</v>
      </c>
      <c r="D16977" s="3" t="s">
        <v>33</v>
      </c>
      <c r="E16977">
        <v>2020</v>
      </c>
      <c r="F16977" s="3" t="str">
        <f t="shared" si="517"/>
        <v>RGSpillCAB G2020</v>
      </c>
      <c r="G16977" s="9">
        <v>9.3007001821303698E-2</v>
      </c>
      <c r="H16977" s="9">
        <v>2.4981054069999901E-2</v>
      </c>
      <c r="I16977" s="9">
        <v>0.193254323548611</v>
      </c>
      <c r="J16977" s="9">
        <v>0.13641301624999999</v>
      </c>
      <c r="K16977" s="9">
        <v>1.8629450781249999E-3</v>
      </c>
      <c r="L16977" s="9">
        <v>0.24014171045497301</v>
      </c>
      <c r="M16977" s="9">
        <v>0.79309919856980504</v>
      </c>
      <c r="N16977" s="9">
        <v>9.7881911572083299E-2</v>
      </c>
      <c r="O16977" s="9">
        <v>25.7170295682849</v>
      </c>
      <c r="P16977" s="9">
        <v>15.105121753054203</v>
      </c>
      <c r="Q16977" s="9">
        <v>0.27464357356135699</v>
      </c>
      <c r="R16977" s="9">
        <v>0.14548161395833301</v>
      </c>
      <c r="S16977" s="9">
        <v>0.135021963917968</v>
      </c>
      <c r="T16977" s="9">
        <v>0</v>
      </c>
    </row>
    <row r="16978" spans="1:20" x14ac:dyDescent="0.35">
      <c r="A16978">
        <f t="shared" si="518"/>
        <v>16978</v>
      </c>
      <c r="B16978" s="3" t="s">
        <v>1039</v>
      </c>
      <c r="C16978" s="3" t="s">
        <v>95</v>
      </c>
      <c r="D16978" s="3" t="s">
        <v>33</v>
      </c>
      <c r="E16978">
        <v>2021</v>
      </c>
      <c r="F16978" s="3" t="str">
        <f t="shared" si="517"/>
        <v>RGSpillCAB G2021</v>
      </c>
      <c r="G16978" s="9">
        <v>0.263048385632836</v>
      </c>
      <c r="H16978" s="9">
        <v>3.5349714644999999</v>
      </c>
      <c r="I16978" s="9">
        <v>7.4954733758333295E-2</v>
      </c>
      <c r="J16978" s="9">
        <v>6.7675803418548296E-3</v>
      </c>
      <c r="K16978" s="9">
        <v>0.54635175237135403</v>
      </c>
      <c r="L16978" s="9">
        <v>8.97936088037634E-2</v>
      </c>
      <c r="M16978" s="9">
        <v>5.4854332366944397E-2</v>
      </c>
      <c r="N16978" s="9">
        <v>1.38888990138888E-2</v>
      </c>
      <c r="O16978" s="9">
        <v>2.7384952458662699</v>
      </c>
      <c r="P16978" s="9">
        <v>8.58062087560854</v>
      </c>
      <c r="Q16978" s="9">
        <v>7.2777410041578602E-2</v>
      </c>
      <c r="R16978" s="9">
        <v>3.2103208656944403E-2</v>
      </c>
      <c r="S16978" s="9">
        <v>0</v>
      </c>
      <c r="T16978" s="9">
        <v>1.08982305813888E-2</v>
      </c>
    </row>
    <row r="16979" spans="1:20" x14ac:dyDescent="0.35">
      <c r="A16979">
        <f t="shared" si="518"/>
        <v>16979</v>
      </c>
      <c r="B16979" s="3" t="s">
        <v>1039</v>
      </c>
      <c r="C16979" s="3" t="s">
        <v>95</v>
      </c>
      <c r="D16979" s="3" t="s">
        <v>33</v>
      </c>
      <c r="E16979">
        <v>2022</v>
      </c>
      <c r="F16979" s="3" t="str">
        <f t="shared" si="517"/>
        <v>RGSpillCAB G2022</v>
      </c>
      <c r="G16979" s="9">
        <v>0.26881748223569102</v>
      </c>
      <c r="H16979" s="9">
        <v>0.23101944572938099</v>
      </c>
      <c r="I16979" s="9">
        <v>3.72564617444444E-2</v>
      </c>
      <c r="J16979" s="9">
        <v>0.62603872611827893</v>
      </c>
      <c r="K16979" s="9">
        <v>7.7664374880208303E-2</v>
      </c>
      <c r="L16979" s="9">
        <v>2.5865407553360201E-2</v>
      </c>
      <c r="M16979" s="9">
        <v>9.5455385549999996E-4</v>
      </c>
      <c r="N16979" s="9">
        <v>0.14768281252481899</v>
      </c>
      <c r="O16979" s="9">
        <v>19.613596767766101</v>
      </c>
      <c r="P16979" s="9">
        <v>57.2440582461319</v>
      </c>
      <c r="Q16979" s="9">
        <v>15.991248140425199</v>
      </c>
      <c r="R16979" s="9">
        <v>4.23612253749999E-3</v>
      </c>
      <c r="S16979" s="9">
        <v>0</v>
      </c>
      <c r="T16979" s="9">
        <v>2.6872424429861099E-3</v>
      </c>
    </row>
    <row r="16980" spans="1:20" x14ac:dyDescent="0.35">
      <c r="A16980">
        <f t="shared" si="518"/>
        <v>16980</v>
      </c>
      <c r="B16980" s="3" t="s">
        <v>1039</v>
      </c>
      <c r="C16980" s="3" t="s">
        <v>95</v>
      </c>
      <c r="D16980" s="3" t="s">
        <v>33</v>
      </c>
      <c r="E16980">
        <v>2023</v>
      </c>
      <c r="F16980" s="3" t="str">
        <f t="shared" si="517"/>
        <v>RGSpillCAB G2023</v>
      </c>
      <c r="G16980" s="9">
        <v>7.0458408971774099E-3</v>
      </c>
      <c r="H16980" s="9">
        <v>1.6666816152777701E-5</v>
      </c>
      <c r="I16980" s="9">
        <v>4.9248394687673596</v>
      </c>
      <c r="J16980" s="9">
        <v>1.8541049687378999</v>
      </c>
      <c r="K16980" s="9">
        <v>3.36146031980156</v>
      </c>
      <c r="L16980" s="9">
        <v>4.6861429496271896</v>
      </c>
      <c r="M16980" s="9">
        <v>10.546549685388801</v>
      </c>
      <c r="N16980" s="9">
        <v>21.204827968166999</v>
      </c>
      <c r="O16980" s="9">
        <v>36.959990376486502</v>
      </c>
      <c r="P16980" s="9">
        <v>37.985232320889502</v>
      </c>
      <c r="Q16980" s="9">
        <v>14.0745657721298</v>
      </c>
      <c r="R16980" s="9">
        <v>1.19596209444444</v>
      </c>
      <c r="S16980" s="9">
        <v>1.6733635688802005E-2</v>
      </c>
      <c r="T16980" s="9">
        <v>0.154064718802263</v>
      </c>
    </row>
    <row r="16981" spans="1:20" x14ac:dyDescent="0.35">
      <c r="A16981">
        <f t="shared" si="518"/>
        <v>16981</v>
      </c>
      <c r="B16981" s="3" t="s">
        <v>1039</v>
      </c>
      <c r="C16981" s="3" t="s">
        <v>95</v>
      </c>
      <c r="D16981" s="3" t="s">
        <v>33</v>
      </c>
      <c r="E16981">
        <v>2024</v>
      </c>
      <c r="F16981" s="3" t="str">
        <f t="shared" si="517"/>
        <v>RGSpillCAB G2024</v>
      </c>
      <c r="G16981" s="9">
        <v>0.11775554231103399</v>
      </c>
      <c r="H16981" s="9">
        <v>2.1834626868055498E-2</v>
      </c>
      <c r="I16981" s="9">
        <v>8.2444584201388799E-3</v>
      </c>
      <c r="J16981" s="9">
        <v>4.4577464717069797E-2</v>
      </c>
      <c r="K16981" s="9">
        <v>2.7889650337395801E-2</v>
      </c>
      <c r="L16981" s="9">
        <v>3.8373372793602097E-2</v>
      </c>
      <c r="M16981" s="9">
        <v>3.5760793016666598E-2</v>
      </c>
      <c r="N16981" s="9">
        <v>9.8670110000000002E-4</v>
      </c>
      <c r="O16981" s="9">
        <v>3.7469702954569799</v>
      </c>
      <c r="P16981" s="9">
        <v>7.9758014121668701</v>
      </c>
      <c r="Q16981" s="9">
        <v>7.94232100092742E-2</v>
      </c>
      <c r="R16981" s="9">
        <v>6.2664338790277704E-2</v>
      </c>
      <c r="S16981" s="9">
        <v>5.35677968619791E-2</v>
      </c>
      <c r="T16981" s="9">
        <v>0.14828159267201296</v>
      </c>
    </row>
    <row r="16982" spans="1:20" x14ac:dyDescent="0.35">
      <c r="A16982">
        <f t="shared" si="518"/>
        <v>16982</v>
      </c>
      <c r="B16982" s="3" t="s">
        <v>1039</v>
      </c>
      <c r="C16982" s="3" t="s">
        <v>95</v>
      </c>
      <c r="D16982" s="3" t="s">
        <v>33</v>
      </c>
      <c r="E16982">
        <v>2025</v>
      </c>
      <c r="F16982" s="3" t="str">
        <f t="shared" si="517"/>
        <v>RGSpillCAB G2025</v>
      </c>
      <c r="G16982" s="9">
        <v>0.90970867583721704</v>
      </c>
      <c r="H16982" s="9">
        <v>0.63899815966340201</v>
      </c>
      <c r="I16982" s="9">
        <v>0.90391299404097203</v>
      </c>
      <c r="J16982" s="9">
        <v>3.0840211197555698</v>
      </c>
      <c r="K16982" s="9">
        <v>4.6422512071145796</v>
      </c>
      <c r="L16982" s="9">
        <v>3.3631695810416598E-2</v>
      </c>
      <c r="M16982" s="9">
        <v>4.0437136648611101E-2</v>
      </c>
      <c r="N16982" s="9">
        <v>0</v>
      </c>
      <c r="O16982" s="9">
        <v>12.157457635277201</v>
      </c>
      <c r="P16982" s="9">
        <v>3.5364568918777701</v>
      </c>
      <c r="Q16982" s="9">
        <v>1.3470788558669299E-2</v>
      </c>
      <c r="R16982" s="9">
        <v>0</v>
      </c>
      <c r="S16982" s="9">
        <v>7.1492824724817702E-2</v>
      </c>
      <c r="T16982" s="9">
        <v>6.1835447182152697E-2</v>
      </c>
    </row>
    <row r="16983" spans="1:20" x14ac:dyDescent="0.35">
      <c r="A16983">
        <f t="shared" si="518"/>
        <v>16983</v>
      </c>
      <c r="B16983" s="3" t="s">
        <v>1039</v>
      </c>
      <c r="C16983" s="3" t="s">
        <v>95</v>
      </c>
      <c r="D16983" s="3" t="s">
        <v>33</v>
      </c>
      <c r="E16983">
        <v>2026</v>
      </c>
      <c r="F16983" s="3" t="str">
        <f t="shared" si="517"/>
        <v>RGSpillCAB G2026</v>
      </c>
      <c r="G16983" s="9">
        <v>1.0455396879763501</v>
      </c>
      <c r="H16983" s="9">
        <v>2.3260352276388799E-2</v>
      </c>
      <c r="I16983" s="9">
        <v>0.31338167893131902</v>
      </c>
      <c r="J16983" s="9">
        <v>1.0631950513239199</v>
      </c>
      <c r="K16983" s="9">
        <v>0.1836001625</v>
      </c>
      <c r="L16983" s="9">
        <v>0.11798342782258001</v>
      </c>
      <c r="M16983" s="9">
        <v>1.6666816152777699E-4</v>
      </c>
      <c r="N16983" s="9">
        <v>0</v>
      </c>
      <c r="O16983" s="9">
        <v>0.29442763226465002</v>
      </c>
      <c r="P16983" s="9">
        <v>18.358555261443001</v>
      </c>
      <c r="Q16983" s="9">
        <v>6.2072509911929403</v>
      </c>
      <c r="R16983" s="9">
        <v>0.192776983642444</v>
      </c>
      <c r="S16983" s="9">
        <v>1.9275378553776E-2</v>
      </c>
      <c r="T16983" s="9">
        <v>9.3567190597222197E-2</v>
      </c>
    </row>
    <row r="16984" spans="1:20" x14ac:dyDescent="0.35">
      <c r="A16984">
        <f t="shared" si="518"/>
        <v>16984</v>
      </c>
      <c r="B16984" s="3" t="s">
        <v>1039</v>
      </c>
      <c r="C16984" s="3" t="s">
        <v>95</v>
      </c>
      <c r="D16984" s="3" t="s">
        <v>33</v>
      </c>
      <c r="E16984">
        <v>2027</v>
      </c>
      <c r="F16984" s="3" t="str">
        <f t="shared" si="517"/>
        <v>RGSpillCAB G2027</v>
      </c>
      <c r="G16984" s="9">
        <v>0.63880373286761405</v>
      </c>
      <c r="H16984" s="9">
        <v>3.3862819340388803E-2</v>
      </c>
      <c r="I16984" s="9">
        <v>1.1460840713194399E-2</v>
      </c>
      <c r="J16984" s="9">
        <v>0.90026424498161195</v>
      </c>
      <c r="K16984" s="9">
        <v>0.67899660078703095</v>
      </c>
      <c r="L16984" s="9">
        <v>0.15260625382258003</v>
      </c>
      <c r="M16984" s="9">
        <v>0.78369282249999905</v>
      </c>
      <c r="N16984" s="9">
        <v>1.44460627879166</v>
      </c>
      <c r="O16984" s="9">
        <v>14.693386421159399</v>
      </c>
      <c r="P16984" s="9">
        <v>42.7519978080513</v>
      </c>
      <c r="Q16984" s="9">
        <v>16.3231603179124</v>
      </c>
      <c r="R16984" s="9">
        <v>5.2074127600833298E-2</v>
      </c>
      <c r="S16984" s="9">
        <v>9.4888897083203097E-2</v>
      </c>
      <c r="T16984" s="9">
        <v>0.26247884295451301</v>
      </c>
    </row>
    <row r="16985" spans="1:20" x14ac:dyDescent="0.35">
      <c r="A16985">
        <f t="shared" si="518"/>
        <v>16985</v>
      </c>
      <c r="B16985" s="3" t="s">
        <v>1039</v>
      </c>
      <c r="C16985" s="3" t="s">
        <v>95</v>
      </c>
      <c r="D16985" s="3" t="s">
        <v>33</v>
      </c>
      <c r="E16985">
        <v>2028</v>
      </c>
      <c r="F16985" s="3" t="str">
        <f t="shared" si="517"/>
        <v>RGSpillCAB G2028</v>
      </c>
      <c r="G16985" s="9">
        <v>9.8661442778151795E-2</v>
      </c>
      <c r="H16985" s="9">
        <v>3.2202331191333297E-2</v>
      </c>
      <c r="I16985" s="9">
        <v>8.5815352393263794E-2</v>
      </c>
      <c r="J16985" s="9">
        <v>4.2051858380376299E-3</v>
      </c>
      <c r="K16985" s="9">
        <v>0.33661164391145798</v>
      </c>
      <c r="L16985" s="9">
        <v>4.9263475672042999E-2</v>
      </c>
      <c r="M16985" s="9">
        <v>0.16120120333333299</v>
      </c>
      <c r="N16985" s="9">
        <v>2.4246290670486101</v>
      </c>
      <c r="O16985" s="9">
        <v>19.8048192620927</v>
      </c>
      <c r="P16985" s="9">
        <v>56.710921424742999</v>
      </c>
      <c r="Q16985" s="9">
        <v>18.919401022938501</v>
      </c>
      <c r="R16985" s="9">
        <v>0.93194666395833303</v>
      </c>
      <c r="S16985" s="9">
        <v>1.79332176320572E-2</v>
      </c>
      <c r="T16985" s="9">
        <v>3.9885359393055497E-3</v>
      </c>
    </row>
    <row r="16986" spans="1:20" x14ac:dyDescent="0.35">
      <c r="A16986">
        <f t="shared" si="518"/>
        <v>16986</v>
      </c>
      <c r="B16986" s="3" t="s">
        <v>1039</v>
      </c>
      <c r="C16986" s="3" t="s">
        <v>95</v>
      </c>
      <c r="D16986" s="3" t="s">
        <v>33</v>
      </c>
      <c r="E16986">
        <v>2029</v>
      </c>
      <c r="F16986" s="3" t="str">
        <f t="shared" si="517"/>
        <v>RGSpillCAB G2029</v>
      </c>
      <c r="G16986" s="9">
        <v>2.3729657931451599E-4</v>
      </c>
      <c r="H16986" s="9">
        <v>0.29871633157479099</v>
      </c>
      <c r="I16986" s="9">
        <v>2.18925827069444E-2</v>
      </c>
      <c r="J16986" s="9">
        <v>0</v>
      </c>
      <c r="K16986" s="9">
        <v>0.51832755156864496</v>
      </c>
      <c r="L16986" s="9">
        <v>0.14095887896294301</v>
      </c>
      <c r="M16986" s="9">
        <v>2.7959090326999898</v>
      </c>
      <c r="N16986" s="9">
        <v>1.6902238008736099</v>
      </c>
      <c r="O16986" s="9">
        <v>23.283192410860199</v>
      </c>
      <c r="P16986" s="9">
        <v>33.104154577204802</v>
      </c>
      <c r="Q16986" s="9">
        <v>1.4342222424264099</v>
      </c>
      <c r="R16986" s="9">
        <v>5.4655455944444403E-2</v>
      </c>
      <c r="S16986" s="9">
        <v>5.5227289177083298E-2</v>
      </c>
      <c r="T16986" s="9">
        <v>0.16686709082467999</v>
      </c>
    </row>
    <row r="16987" spans="1:20" x14ac:dyDescent="0.35">
      <c r="A16987">
        <f t="shared" si="518"/>
        <v>16987</v>
      </c>
      <c r="B16987" s="3" t="s">
        <v>1039</v>
      </c>
      <c r="C16987" s="3" t="s">
        <v>77</v>
      </c>
      <c r="D16987" s="3" t="s">
        <v>33</v>
      </c>
      <c r="E16987">
        <v>2020</v>
      </c>
      <c r="F16987" s="3" t="str">
        <f t="shared" si="517"/>
        <v>RGGenCAB G2020</v>
      </c>
      <c r="G16987" s="9">
        <v>54.416674948790302</v>
      </c>
      <c r="H16987" s="9">
        <v>91.570400852777695</v>
      </c>
      <c r="I16987" s="9">
        <v>93.043613826388807</v>
      </c>
      <c r="J16987" s="9">
        <v>84.5308215067204</v>
      </c>
      <c r="K16987" s="9">
        <v>82.135713961309506</v>
      </c>
      <c r="L16987" s="9">
        <v>94.659265048387098</v>
      </c>
      <c r="M16987" s="9">
        <v>119.513788858333</v>
      </c>
      <c r="N16987" s="9">
        <v>152.81694486111101</v>
      </c>
      <c r="O16987" s="9">
        <v>246.929508655913</v>
      </c>
      <c r="P16987" s="9">
        <v>230.77439138888801</v>
      </c>
      <c r="Q16987" s="9">
        <v>156.04248932231101</v>
      </c>
      <c r="R16987" s="9">
        <v>59.857658305555503</v>
      </c>
      <c r="S16987" s="9">
        <v>83.0085649166666</v>
      </c>
      <c r="T16987" s="9">
        <v>66.880394996388802</v>
      </c>
    </row>
    <row r="16988" spans="1:20" x14ac:dyDescent="0.35">
      <c r="A16988">
        <f t="shared" si="518"/>
        <v>16988</v>
      </c>
      <c r="B16988" s="3" t="s">
        <v>1039</v>
      </c>
      <c r="C16988" s="3" t="s">
        <v>77</v>
      </c>
      <c r="D16988" s="3" t="s">
        <v>33</v>
      </c>
      <c r="E16988">
        <v>2021</v>
      </c>
      <c r="F16988" s="3" t="str">
        <f t="shared" si="517"/>
        <v>RGGenCAB G2021</v>
      </c>
      <c r="G16988" s="9">
        <v>72.236006997177398</v>
      </c>
      <c r="H16988" s="9">
        <v>80.847820619166598</v>
      </c>
      <c r="I16988" s="9">
        <v>65.521183545</v>
      </c>
      <c r="J16988" s="9">
        <v>99.2263184663978</v>
      </c>
      <c r="K16988" s="9">
        <v>77.085411553571404</v>
      </c>
      <c r="L16988" s="9">
        <v>74.208565796774195</v>
      </c>
      <c r="M16988" s="9">
        <v>62.700495811111097</v>
      </c>
      <c r="N16988" s="9">
        <v>102.95409461611101</v>
      </c>
      <c r="O16988" s="9">
        <v>180.70847561827901</v>
      </c>
      <c r="P16988" s="9">
        <v>224.540561111111</v>
      </c>
      <c r="Q16988" s="9">
        <v>141.797619758064</v>
      </c>
      <c r="R16988" s="9">
        <v>78.9900431133333</v>
      </c>
      <c r="S16988" s="9">
        <v>57.483952017708297</v>
      </c>
      <c r="T16988" s="9">
        <v>71.658294373333305</v>
      </c>
    </row>
    <row r="16989" spans="1:20" x14ac:dyDescent="0.35">
      <c r="A16989">
        <f t="shared" si="518"/>
        <v>16989</v>
      </c>
      <c r="B16989" s="3" t="s">
        <v>1039</v>
      </c>
      <c r="C16989" s="3" t="s">
        <v>77</v>
      </c>
      <c r="D16989" s="3" t="s">
        <v>33</v>
      </c>
      <c r="E16989">
        <v>2022</v>
      </c>
      <c r="F16989" s="3" t="str">
        <f t="shared" si="517"/>
        <v>RGGenCAB G2022</v>
      </c>
      <c r="G16989" s="9">
        <v>47.583774563037601</v>
      </c>
      <c r="H16989" s="9">
        <v>66.366295160416598</v>
      </c>
      <c r="I16989" s="9">
        <v>83.285400403888801</v>
      </c>
      <c r="J16989" s="9">
        <v>94.132239621774104</v>
      </c>
      <c r="K16989" s="9">
        <v>96.775408834821405</v>
      </c>
      <c r="L16989" s="9">
        <v>89.792135395161196</v>
      </c>
      <c r="M16989" s="9">
        <v>114.458022963888</v>
      </c>
      <c r="N16989" s="9">
        <v>101.14531694444401</v>
      </c>
      <c r="O16989" s="9">
        <v>209.43912143817201</v>
      </c>
      <c r="P16989" s="9">
        <v>244.14060401388801</v>
      </c>
      <c r="Q16989" s="9">
        <v>240.372479408602</v>
      </c>
      <c r="R16989" s="9">
        <v>176.67149416666601</v>
      </c>
      <c r="S16989" s="9">
        <v>98.223461458333304</v>
      </c>
      <c r="T16989" s="9">
        <v>106.977097347222</v>
      </c>
    </row>
    <row r="16990" spans="1:20" x14ac:dyDescent="0.35">
      <c r="A16990">
        <f t="shared" si="518"/>
        <v>16990</v>
      </c>
      <c r="B16990" s="3" t="s">
        <v>1039</v>
      </c>
      <c r="C16990" s="3" t="s">
        <v>77</v>
      </c>
      <c r="D16990" s="3" t="s">
        <v>33</v>
      </c>
      <c r="E16990">
        <v>2023</v>
      </c>
      <c r="F16990" s="3" t="str">
        <f t="shared" si="517"/>
        <v>RGGenCAB G2023</v>
      </c>
      <c r="G16990" s="9">
        <v>72.537972455645104</v>
      </c>
      <c r="H16990" s="9">
        <v>96.387286631388804</v>
      </c>
      <c r="I16990" s="9">
        <v>158.38331102777701</v>
      </c>
      <c r="J16990" s="9">
        <v>110.987226391129</v>
      </c>
      <c r="K16990" s="9">
        <v>121.302929147321</v>
      </c>
      <c r="L16990" s="9">
        <v>173.348031216397</v>
      </c>
      <c r="M16990" s="9">
        <v>216.10883944444399</v>
      </c>
      <c r="N16990" s="9">
        <v>231.534163333333</v>
      </c>
      <c r="O16990" s="9">
        <v>257.87437849462299</v>
      </c>
      <c r="P16990" s="9">
        <v>231.92486861111101</v>
      </c>
      <c r="Q16990" s="9">
        <v>191.15808225806401</v>
      </c>
      <c r="R16990" s="9">
        <v>124.294945825</v>
      </c>
      <c r="S16990" s="9">
        <v>70.494125817708294</v>
      </c>
      <c r="T16990" s="9">
        <v>111.453328498194</v>
      </c>
    </row>
    <row r="16991" spans="1:20" x14ac:dyDescent="0.35">
      <c r="A16991">
        <f t="shared" si="518"/>
        <v>16991</v>
      </c>
      <c r="B16991" s="3" t="s">
        <v>1039</v>
      </c>
      <c r="C16991" s="3" t="s">
        <v>77</v>
      </c>
      <c r="D16991" s="3" t="s">
        <v>33</v>
      </c>
      <c r="E16991">
        <v>2024</v>
      </c>
      <c r="F16991" s="3" t="str">
        <f t="shared" si="517"/>
        <v>RGGenCAB G2024</v>
      </c>
      <c r="G16991" s="9">
        <v>79.799663979301002</v>
      </c>
      <c r="H16991" s="9">
        <v>101.921818375</v>
      </c>
      <c r="I16991" s="9">
        <v>78.399240174722195</v>
      </c>
      <c r="J16991" s="9">
        <v>104.95349095403201</v>
      </c>
      <c r="K16991" s="9">
        <v>91.387297988095199</v>
      </c>
      <c r="L16991" s="9">
        <v>81.739873430107494</v>
      </c>
      <c r="M16991" s="9">
        <v>163.84423389166599</v>
      </c>
      <c r="N16991" s="9">
        <v>196.252828055555</v>
      </c>
      <c r="O16991" s="9">
        <v>223.45674565860199</v>
      </c>
      <c r="P16991" s="9">
        <v>167.25585202194401</v>
      </c>
      <c r="Q16991" s="9">
        <v>82.534238141128995</v>
      </c>
      <c r="R16991" s="9">
        <v>34.269632965277701</v>
      </c>
      <c r="S16991" s="9">
        <v>32.765497008854098</v>
      </c>
      <c r="T16991" s="9">
        <v>58.9159610108333</v>
      </c>
    </row>
    <row r="16992" spans="1:20" x14ac:dyDescent="0.35">
      <c r="A16992">
        <f t="shared" si="518"/>
        <v>16992</v>
      </c>
      <c r="B16992" s="3" t="s">
        <v>1039</v>
      </c>
      <c r="C16992" s="3" t="s">
        <v>77</v>
      </c>
      <c r="D16992" s="3" t="s">
        <v>33</v>
      </c>
      <c r="E16992">
        <v>2025</v>
      </c>
      <c r="F16992" s="3" t="str">
        <f t="shared" si="517"/>
        <v>RGGenCAB G2025</v>
      </c>
      <c r="G16992" s="9">
        <v>72.9824516760752</v>
      </c>
      <c r="H16992" s="9">
        <v>75.821653854166598</v>
      </c>
      <c r="I16992" s="9">
        <v>68.262777773611106</v>
      </c>
      <c r="J16992" s="9">
        <v>126.465472830376</v>
      </c>
      <c r="K16992" s="9">
        <v>92.074362696428494</v>
      </c>
      <c r="L16992" s="9">
        <v>137.65325756720401</v>
      </c>
      <c r="M16992" s="9">
        <v>124.19172296666601</v>
      </c>
      <c r="N16992" s="9">
        <v>159.72930361111099</v>
      </c>
      <c r="O16992" s="9">
        <v>243.15278884408599</v>
      </c>
      <c r="P16992" s="9">
        <v>227.05642152777699</v>
      </c>
      <c r="Q16992" s="9">
        <v>100.097701478494</v>
      </c>
      <c r="R16992" s="9">
        <v>53.5161912777777</v>
      </c>
      <c r="S16992" s="9">
        <v>44.025473452604103</v>
      </c>
      <c r="T16992" s="9">
        <v>106.939913669444</v>
      </c>
    </row>
    <row r="16993" spans="1:20" x14ac:dyDescent="0.35">
      <c r="A16993">
        <f t="shared" si="518"/>
        <v>16993</v>
      </c>
      <c r="B16993" s="3" t="s">
        <v>1039</v>
      </c>
      <c r="C16993" s="3" t="s">
        <v>77</v>
      </c>
      <c r="D16993" s="3" t="s">
        <v>33</v>
      </c>
      <c r="E16993">
        <v>2026</v>
      </c>
      <c r="F16993" s="3" t="str">
        <f t="shared" si="517"/>
        <v>RGGenCAB G2026</v>
      </c>
      <c r="G16993" s="9">
        <v>61.258996971774103</v>
      </c>
      <c r="H16993" s="9">
        <v>72.822294273194402</v>
      </c>
      <c r="I16993" s="9">
        <v>91.913648291666604</v>
      </c>
      <c r="J16993" s="9">
        <v>117.047067392473</v>
      </c>
      <c r="K16993" s="9">
        <v>75.564244662797606</v>
      </c>
      <c r="L16993" s="9">
        <v>90.2727753290322</v>
      </c>
      <c r="M16993" s="9">
        <v>98.301694824999998</v>
      </c>
      <c r="N16993" s="9">
        <v>119.670986788888</v>
      </c>
      <c r="O16993" s="9">
        <v>179.32226362338699</v>
      </c>
      <c r="P16993" s="9">
        <v>251.58656958333299</v>
      </c>
      <c r="Q16993" s="9">
        <v>201.86662625537599</v>
      </c>
      <c r="R16993" s="9">
        <v>108.52994455555501</v>
      </c>
      <c r="S16993" s="9">
        <v>86.260575874479102</v>
      </c>
      <c r="T16993" s="9">
        <v>93.235561298611103</v>
      </c>
    </row>
    <row r="16994" spans="1:20" x14ac:dyDescent="0.35">
      <c r="A16994">
        <f t="shared" si="518"/>
        <v>16994</v>
      </c>
      <c r="B16994" s="3" t="s">
        <v>1039</v>
      </c>
      <c r="C16994" s="3" t="s">
        <v>77</v>
      </c>
      <c r="D16994" s="3" t="s">
        <v>33</v>
      </c>
      <c r="E16994">
        <v>2027</v>
      </c>
      <c r="F16994" s="3" t="str">
        <f t="shared" si="517"/>
        <v>RGGenCAB G2027</v>
      </c>
      <c r="G16994" s="9">
        <v>64.362015463709596</v>
      </c>
      <c r="H16994" s="9">
        <v>71.709491948333294</v>
      </c>
      <c r="I16994" s="9">
        <v>86.7764010136666</v>
      </c>
      <c r="J16994" s="9">
        <v>117.72204753360199</v>
      </c>
      <c r="K16994" s="9">
        <v>122.07323671130899</v>
      </c>
      <c r="L16994" s="9">
        <v>127.423519435483</v>
      </c>
      <c r="M16994" s="9">
        <v>191.60886987722199</v>
      </c>
      <c r="N16994" s="9">
        <v>136.48471481944401</v>
      </c>
      <c r="O16994" s="9">
        <v>232.542285215053</v>
      </c>
      <c r="P16994" s="9">
        <v>253.29874305555501</v>
      </c>
      <c r="Q16994" s="9">
        <v>210.245143817204</v>
      </c>
      <c r="R16994" s="9">
        <v>158.07882780555499</v>
      </c>
      <c r="S16994" s="9">
        <v>95.548497942708295</v>
      </c>
      <c r="T16994" s="9">
        <v>126.85603927083299</v>
      </c>
    </row>
    <row r="16995" spans="1:20" x14ac:dyDescent="0.35">
      <c r="A16995">
        <f t="shared" si="518"/>
        <v>16995</v>
      </c>
      <c r="B16995" s="3" t="s">
        <v>1039</v>
      </c>
      <c r="C16995" s="3" t="s">
        <v>77</v>
      </c>
      <c r="D16995" s="3" t="s">
        <v>33</v>
      </c>
      <c r="E16995">
        <v>2028</v>
      </c>
      <c r="F16995" s="3" t="str">
        <f t="shared" si="517"/>
        <v>RGGenCAB G2028</v>
      </c>
      <c r="G16995" s="9">
        <v>72.312091663978407</v>
      </c>
      <c r="H16995" s="9">
        <v>92.641750549722204</v>
      </c>
      <c r="I16995" s="9">
        <v>87.224939774999996</v>
      </c>
      <c r="J16995" s="9">
        <v>90.8904109677419</v>
      </c>
      <c r="K16995" s="9">
        <v>97.249213995535698</v>
      </c>
      <c r="L16995" s="9">
        <v>112.48791018252599</v>
      </c>
      <c r="M16995" s="9">
        <v>49.513119427777703</v>
      </c>
      <c r="N16995" s="9">
        <v>116.632020277777</v>
      </c>
      <c r="O16995" s="9">
        <v>239.72955551075199</v>
      </c>
      <c r="P16995" s="9">
        <v>256.17743138888801</v>
      </c>
      <c r="Q16995" s="9">
        <v>207.12153884408599</v>
      </c>
      <c r="R16995" s="9">
        <v>117.50126241666599</v>
      </c>
      <c r="S16995" s="9">
        <v>149.03669453124999</v>
      </c>
      <c r="T16995" s="9">
        <v>85.100682001388805</v>
      </c>
    </row>
    <row r="16996" spans="1:20" x14ac:dyDescent="0.35">
      <c r="A16996">
        <f t="shared" si="518"/>
        <v>16996</v>
      </c>
      <c r="B16996" s="3" t="s">
        <v>1039</v>
      </c>
      <c r="C16996" s="3" t="s">
        <v>77</v>
      </c>
      <c r="D16996" s="3" t="s">
        <v>33</v>
      </c>
      <c r="E16996">
        <v>2029</v>
      </c>
      <c r="F16996" s="3" t="str">
        <f t="shared" si="517"/>
        <v>RGGenCAB G2029</v>
      </c>
      <c r="G16996" s="9">
        <v>78.436499194623593</v>
      </c>
      <c r="H16996" s="9">
        <v>64.935539720277703</v>
      </c>
      <c r="I16996" s="9">
        <v>77.242001739999907</v>
      </c>
      <c r="J16996" s="9">
        <v>67.885665888171999</v>
      </c>
      <c r="K16996" s="9">
        <v>81.236259997470199</v>
      </c>
      <c r="L16996" s="9">
        <v>107.242211491935</v>
      </c>
      <c r="M16996" s="9">
        <v>177.00402158333301</v>
      </c>
      <c r="N16996" s="9">
        <v>177.30980277777701</v>
      </c>
      <c r="O16996" s="9">
        <v>240.86072946236499</v>
      </c>
      <c r="P16996" s="9">
        <v>217.00214458333301</v>
      </c>
      <c r="Q16996" s="9">
        <v>158.74510856182701</v>
      </c>
      <c r="R16996" s="9">
        <v>84.6070688916666</v>
      </c>
      <c r="S16996" s="9">
        <v>43.350305926562498</v>
      </c>
      <c r="T16996" s="9">
        <v>83.559889769166602</v>
      </c>
    </row>
    <row r="16997" spans="1:20" x14ac:dyDescent="0.35">
      <c r="A16997">
        <f t="shared" si="518"/>
        <v>16997</v>
      </c>
      <c r="B16997" s="3" t="s">
        <v>1039</v>
      </c>
      <c r="C16997" s="3" t="s">
        <v>75</v>
      </c>
      <c r="D16997" s="3" t="s">
        <v>24</v>
      </c>
      <c r="E16997">
        <v>2020</v>
      </c>
      <c r="F16997" s="3" t="str">
        <f t="shared" si="517"/>
        <v>RGElevCANAL2020</v>
      </c>
      <c r="G16997" s="9" t="e">
        <v>#N/A</v>
      </c>
      <c r="H16997" s="9" t="e">
        <v>#N/A</v>
      </c>
      <c r="I16997" s="9" t="e">
        <v>#N/A</v>
      </c>
      <c r="J16997" s="9" t="e">
        <v>#N/A</v>
      </c>
      <c r="K16997" s="9" t="e">
        <v>#N/A</v>
      </c>
      <c r="L16997" s="9" t="e">
        <v>#N/A</v>
      </c>
      <c r="M16997" s="9" t="e">
        <v>#N/A</v>
      </c>
      <c r="N16997" s="9" t="e">
        <v>#N/A</v>
      </c>
      <c r="O16997" s="9" t="e">
        <v>#N/A</v>
      </c>
      <c r="P16997" s="9" t="e">
        <v>#N/A</v>
      </c>
      <c r="Q16997" s="9" t="e">
        <v>#N/A</v>
      </c>
      <c r="R16997" s="9" t="e">
        <v>#N/A</v>
      </c>
      <c r="S16997" s="9" t="e">
        <v>#N/A</v>
      </c>
      <c r="T16997" s="9" t="e">
        <v>#N/A</v>
      </c>
    </row>
    <row r="16998" spans="1:20" x14ac:dyDescent="0.35">
      <c r="A16998">
        <f t="shared" si="518"/>
        <v>16998</v>
      </c>
      <c r="B16998" s="3" t="s">
        <v>1039</v>
      </c>
      <c r="C16998" s="3" t="s">
        <v>75</v>
      </c>
      <c r="D16998" s="3" t="s">
        <v>24</v>
      </c>
      <c r="E16998">
        <v>2021</v>
      </c>
      <c r="F16998" s="3" t="str">
        <f t="shared" si="517"/>
        <v>RGElevCANAL2021</v>
      </c>
      <c r="G16998" s="9" t="e">
        <v>#N/A</v>
      </c>
      <c r="H16998" s="9" t="e">
        <v>#N/A</v>
      </c>
      <c r="I16998" s="9" t="e">
        <v>#N/A</v>
      </c>
      <c r="J16998" s="9" t="e">
        <v>#N/A</v>
      </c>
      <c r="K16998" s="9" t="e">
        <v>#N/A</v>
      </c>
      <c r="L16998" s="9" t="e">
        <v>#N/A</v>
      </c>
      <c r="M16998" s="9" t="e">
        <v>#N/A</v>
      </c>
      <c r="N16998" s="9" t="e">
        <v>#N/A</v>
      </c>
      <c r="O16998" s="9" t="e">
        <v>#N/A</v>
      </c>
      <c r="P16998" s="9" t="e">
        <v>#N/A</v>
      </c>
      <c r="Q16998" s="9" t="e">
        <v>#N/A</v>
      </c>
      <c r="R16998" s="9" t="e">
        <v>#N/A</v>
      </c>
      <c r="S16998" s="9" t="e">
        <v>#N/A</v>
      </c>
      <c r="T16998" s="9" t="e">
        <v>#N/A</v>
      </c>
    </row>
    <row r="16999" spans="1:20" x14ac:dyDescent="0.35">
      <c r="A16999">
        <f t="shared" si="518"/>
        <v>16999</v>
      </c>
      <c r="B16999" s="3" t="s">
        <v>1039</v>
      </c>
      <c r="C16999" s="3" t="s">
        <v>75</v>
      </c>
      <c r="D16999" s="3" t="s">
        <v>24</v>
      </c>
      <c r="E16999">
        <v>2022</v>
      </c>
      <c r="F16999" s="3" t="str">
        <f t="shared" si="517"/>
        <v>RGElevCANAL2022</v>
      </c>
      <c r="G16999" s="9" t="e">
        <v>#N/A</v>
      </c>
      <c r="H16999" s="9" t="e">
        <v>#N/A</v>
      </c>
      <c r="I16999" s="9" t="e">
        <v>#N/A</v>
      </c>
      <c r="J16999" s="9" t="e">
        <v>#N/A</v>
      </c>
      <c r="K16999" s="9" t="e">
        <v>#N/A</v>
      </c>
      <c r="L16999" s="9" t="e">
        <v>#N/A</v>
      </c>
      <c r="M16999" s="9" t="e">
        <v>#N/A</v>
      </c>
      <c r="N16999" s="9" t="e">
        <v>#N/A</v>
      </c>
      <c r="O16999" s="9" t="e">
        <v>#N/A</v>
      </c>
      <c r="P16999" s="9" t="e">
        <v>#N/A</v>
      </c>
      <c r="Q16999" s="9" t="e">
        <v>#N/A</v>
      </c>
      <c r="R16999" s="9" t="e">
        <v>#N/A</v>
      </c>
      <c r="S16999" s="9" t="e">
        <v>#N/A</v>
      </c>
      <c r="T16999" s="9" t="e">
        <v>#N/A</v>
      </c>
    </row>
    <row r="17000" spans="1:20" x14ac:dyDescent="0.35">
      <c r="A17000">
        <f t="shared" si="518"/>
        <v>17000</v>
      </c>
      <c r="B17000" s="3" t="s">
        <v>1039</v>
      </c>
      <c r="C17000" s="3" t="s">
        <v>75</v>
      </c>
      <c r="D17000" s="3" t="s">
        <v>24</v>
      </c>
      <c r="E17000">
        <v>2023</v>
      </c>
      <c r="F17000" s="3" t="str">
        <f t="shared" si="517"/>
        <v>RGElevCANAL2023</v>
      </c>
      <c r="G17000" s="9" t="e">
        <v>#N/A</v>
      </c>
      <c r="H17000" s="9" t="e">
        <v>#N/A</v>
      </c>
      <c r="I17000" s="9" t="e">
        <v>#N/A</v>
      </c>
      <c r="J17000" s="9" t="e">
        <v>#N/A</v>
      </c>
      <c r="K17000" s="9" t="e">
        <v>#N/A</v>
      </c>
      <c r="L17000" s="9" t="e">
        <v>#N/A</v>
      </c>
      <c r="M17000" s="9" t="e">
        <v>#N/A</v>
      </c>
      <c r="N17000" s="9" t="e">
        <v>#N/A</v>
      </c>
      <c r="O17000" s="9" t="e">
        <v>#N/A</v>
      </c>
      <c r="P17000" s="9" t="e">
        <v>#N/A</v>
      </c>
      <c r="Q17000" s="9" t="e">
        <v>#N/A</v>
      </c>
      <c r="R17000" s="9" t="e">
        <v>#N/A</v>
      </c>
      <c r="S17000" s="9" t="e">
        <v>#N/A</v>
      </c>
      <c r="T17000" s="9" t="e">
        <v>#N/A</v>
      </c>
    </row>
    <row r="17001" spans="1:20" x14ac:dyDescent="0.35">
      <c r="A17001">
        <f t="shared" si="518"/>
        <v>17001</v>
      </c>
      <c r="B17001" s="3" t="s">
        <v>1039</v>
      </c>
      <c r="C17001" s="3" t="s">
        <v>75</v>
      </c>
      <c r="D17001" s="3" t="s">
        <v>24</v>
      </c>
      <c r="E17001">
        <v>2024</v>
      </c>
      <c r="F17001" s="3" t="str">
        <f t="shared" si="517"/>
        <v>RGElevCANAL2024</v>
      </c>
      <c r="G17001" s="9" t="e">
        <v>#N/A</v>
      </c>
      <c r="H17001" s="9" t="e">
        <v>#N/A</v>
      </c>
      <c r="I17001" s="9" t="e">
        <v>#N/A</v>
      </c>
      <c r="J17001" s="9" t="e">
        <v>#N/A</v>
      </c>
      <c r="K17001" s="9" t="e">
        <v>#N/A</v>
      </c>
      <c r="L17001" s="9" t="e">
        <v>#N/A</v>
      </c>
      <c r="M17001" s="9" t="e">
        <v>#N/A</v>
      </c>
      <c r="N17001" s="9" t="e">
        <v>#N/A</v>
      </c>
      <c r="O17001" s="9" t="e">
        <v>#N/A</v>
      </c>
      <c r="P17001" s="9" t="e">
        <v>#N/A</v>
      </c>
      <c r="Q17001" s="9" t="e">
        <v>#N/A</v>
      </c>
      <c r="R17001" s="9" t="e">
        <v>#N/A</v>
      </c>
      <c r="S17001" s="9" t="e">
        <v>#N/A</v>
      </c>
      <c r="T17001" s="9" t="e">
        <v>#N/A</v>
      </c>
    </row>
    <row r="17002" spans="1:20" x14ac:dyDescent="0.35">
      <c r="A17002">
        <f t="shared" si="518"/>
        <v>17002</v>
      </c>
      <c r="B17002" s="3" t="s">
        <v>1039</v>
      </c>
      <c r="C17002" s="3" t="s">
        <v>75</v>
      </c>
      <c r="D17002" s="3" t="s">
        <v>24</v>
      </c>
      <c r="E17002">
        <v>2025</v>
      </c>
      <c r="F17002" s="3" t="str">
        <f t="shared" si="517"/>
        <v>RGElevCANAL2025</v>
      </c>
      <c r="G17002" s="9" t="e">
        <v>#N/A</v>
      </c>
      <c r="H17002" s="9" t="e">
        <v>#N/A</v>
      </c>
      <c r="I17002" s="9" t="e">
        <v>#N/A</v>
      </c>
      <c r="J17002" s="9" t="e">
        <v>#N/A</v>
      </c>
      <c r="K17002" s="9" t="e">
        <v>#N/A</v>
      </c>
      <c r="L17002" s="9" t="e">
        <v>#N/A</v>
      </c>
      <c r="M17002" s="9" t="e">
        <v>#N/A</v>
      </c>
      <c r="N17002" s="9" t="e">
        <v>#N/A</v>
      </c>
      <c r="O17002" s="9" t="e">
        <v>#N/A</v>
      </c>
      <c r="P17002" s="9" t="e">
        <v>#N/A</v>
      </c>
      <c r="Q17002" s="9" t="e">
        <v>#N/A</v>
      </c>
      <c r="R17002" s="9" t="e">
        <v>#N/A</v>
      </c>
      <c r="S17002" s="9" t="e">
        <v>#N/A</v>
      </c>
      <c r="T17002" s="9" t="e">
        <v>#N/A</v>
      </c>
    </row>
    <row r="17003" spans="1:20" x14ac:dyDescent="0.35">
      <c r="A17003">
        <f t="shared" si="518"/>
        <v>17003</v>
      </c>
      <c r="B17003" s="3" t="s">
        <v>1039</v>
      </c>
      <c r="C17003" s="3" t="s">
        <v>75</v>
      </c>
      <c r="D17003" s="3" t="s">
        <v>24</v>
      </c>
      <c r="E17003">
        <v>2026</v>
      </c>
      <c r="F17003" s="3" t="str">
        <f t="shared" si="517"/>
        <v>RGElevCANAL2026</v>
      </c>
      <c r="G17003" s="9" t="e">
        <v>#N/A</v>
      </c>
      <c r="H17003" s="9" t="e">
        <v>#N/A</v>
      </c>
      <c r="I17003" s="9" t="e">
        <v>#N/A</v>
      </c>
      <c r="J17003" s="9" t="e">
        <v>#N/A</v>
      </c>
      <c r="K17003" s="9" t="e">
        <v>#N/A</v>
      </c>
      <c r="L17003" s="9" t="e">
        <v>#N/A</v>
      </c>
      <c r="M17003" s="9" t="e">
        <v>#N/A</v>
      </c>
      <c r="N17003" s="9" t="e">
        <v>#N/A</v>
      </c>
      <c r="O17003" s="9" t="e">
        <v>#N/A</v>
      </c>
      <c r="P17003" s="9" t="e">
        <v>#N/A</v>
      </c>
      <c r="Q17003" s="9" t="e">
        <v>#N/A</v>
      </c>
      <c r="R17003" s="9" t="e">
        <v>#N/A</v>
      </c>
      <c r="S17003" s="9" t="e">
        <v>#N/A</v>
      </c>
      <c r="T17003" s="9" t="e">
        <v>#N/A</v>
      </c>
    </row>
    <row r="17004" spans="1:20" x14ac:dyDescent="0.35">
      <c r="A17004">
        <f t="shared" si="518"/>
        <v>17004</v>
      </c>
      <c r="B17004" s="3" t="s">
        <v>1039</v>
      </c>
      <c r="C17004" s="3" t="s">
        <v>75</v>
      </c>
      <c r="D17004" s="3" t="s">
        <v>24</v>
      </c>
      <c r="E17004">
        <v>2027</v>
      </c>
      <c r="F17004" s="3" t="str">
        <f t="shared" si="517"/>
        <v>RGElevCANAL2027</v>
      </c>
      <c r="G17004" s="9" t="e">
        <v>#N/A</v>
      </c>
      <c r="H17004" s="9" t="e">
        <v>#N/A</v>
      </c>
      <c r="I17004" s="9" t="e">
        <v>#N/A</v>
      </c>
      <c r="J17004" s="9" t="e">
        <v>#N/A</v>
      </c>
      <c r="K17004" s="9" t="e">
        <v>#N/A</v>
      </c>
      <c r="L17004" s="9" t="e">
        <v>#N/A</v>
      </c>
      <c r="M17004" s="9" t="e">
        <v>#N/A</v>
      </c>
      <c r="N17004" s="9" t="e">
        <v>#N/A</v>
      </c>
      <c r="O17004" s="9" t="e">
        <v>#N/A</v>
      </c>
      <c r="P17004" s="9" t="e">
        <v>#N/A</v>
      </c>
      <c r="Q17004" s="9" t="e">
        <v>#N/A</v>
      </c>
      <c r="R17004" s="9" t="e">
        <v>#N/A</v>
      </c>
      <c r="S17004" s="9" t="e">
        <v>#N/A</v>
      </c>
      <c r="T17004" s="9" t="e">
        <v>#N/A</v>
      </c>
    </row>
    <row r="17005" spans="1:20" x14ac:dyDescent="0.35">
      <c r="A17005">
        <f t="shared" si="518"/>
        <v>17005</v>
      </c>
      <c r="B17005" s="3" t="s">
        <v>1039</v>
      </c>
      <c r="C17005" s="3" t="s">
        <v>75</v>
      </c>
      <c r="D17005" s="3" t="s">
        <v>24</v>
      </c>
      <c r="E17005">
        <v>2028</v>
      </c>
      <c r="F17005" s="3" t="str">
        <f t="shared" si="517"/>
        <v>RGElevCANAL2028</v>
      </c>
      <c r="G17005" s="9" t="e">
        <v>#N/A</v>
      </c>
      <c r="H17005" s="9" t="e">
        <v>#N/A</v>
      </c>
      <c r="I17005" s="9" t="e">
        <v>#N/A</v>
      </c>
      <c r="J17005" s="9" t="e">
        <v>#N/A</v>
      </c>
      <c r="K17005" s="9" t="e">
        <v>#N/A</v>
      </c>
      <c r="L17005" s="9" t="e">
        <v>#N/A</v>
      </c>
      <c r="M17005" s="9" t="e">
        <v>#N/A</v>
      </c>
      <c r="N17005" s="9" t="e">
        <v>#N/A</v>
      </c>
      <c r="O17005" s="9" t="e">
        <v>#N/A</v>
      </c>
      <c r="P17005" s="9" t="e">
        <v>#N/A</v>
      </c>
      <c r="Q17005" s="9" t="e">
        <v>#N/A</v>
      </c>
      <c r="R17005" s="9" t="e">
        <v>#N/A</v>
      </c>
      <c r="S17005" s="9" t="e">
        <v>#N/A</v>
      </c>
      <c r="T17005" s="9" t="e">
        <v>#N/A</v>
      </c>
    </row>
    <row r="17006" spans="1:20" x14ac:dyDescent="0.35">
      <c r="A17006">
        <f t="shared" si="518"/>
        <v>17006</v>
      </c>
      <c r="B17006" s="3" t="s">
        <v>1039</v>
      </c>
      <c r="C17006" s="3" t="s">
        <v>75</v>
      </c>
      <c r="D17006" s="3" t="s">
        <v>24</v>
      </c>
      <c r="E17006">
        <v>2029</v>
      </c>
      <c r="F17006" s="3" t="str">
        <f t="shared" si="517"/>
        <v>RGElevCANAL2029</v>
      </c>
      <c r="G17006" s="9" t="e">
        <v>#N/A</v>
      </c>
      <c r="H17006" s="9" t="e">
        <v>#N/A</v>
      </c>
      <c r="I17006" s="9" t="e">
        <v>#N/A</v>
      </c>
      <c r="J17006" s="9" t="e">
        <v>#N/A</v>
      </c>
      <c r="K17006" s="9" t="e">
        <v>#N/A</v>
      </c>
      <c r="L17006" s="9" t="e">
        <v>#N/A</v>
      </c>
      <c r="M17006" s="9" t="e">
        <v>#N/A</v>
      </c>
      <c r="N17006" s="9" t="e">
        <v>#N/A</v>
      </c>
      <c r="O17006" s="9" t="e">
        <v>#N/A</v>
      </c>
      <c r="P17006" s="9" t="e">
        <v>#N/A</v>
      </c>
      <c r="Q17006" s="9" t="e">
        <v>#N/A</v>
      </c>
      <c r="R17006" s="9" t="e">
        <v>#N/A</v>
      </c>
      <c r="S17006" s="9" t="e">
        <v>#N/A</v>
      </c>
      <c r="T17006" s="9" t="e">
        <v>#N/A</v>
      </c>
    </row>
    <row r="17007" spans="1:20" x14ac:dyDescent="0.35">
      <c r="A17007">
        <f t="shared" si="518"/>
        <v>17007</v>
      </c>
      <c r="B17007" s="3" t="s">
        <v>1039</v>
      </c>
      <c r="C17007" s="3" t="s">
        <v>86</v>
      </c>
      <c r="D17007" s="3" t="s">
        <v>24</v>
      </c>
      <c r="E17007">
        <v>2020</v>
      </c>
      <c r="F17007" s="3" t="str">
        <f t="shared" si="517"/>
        <v>RGQOutCANAL2020</v>
      </c>
      <c r="G17007" s="9">
        <v>9.9160367006788999</v>
      </c>
      <c r="H17007" s="9">
        <v>14.830604574427101</v>
      </c>
      <c r="I17007" s="9">
        <v>17.2638703337911</v>
      </c>
      <c r="J17007" s="9">
        <v>15.5618827409104</v>
      </c>
      <c r="K17007" s="9">
        <v>10.683015481447899</v>
      </c>
      <c r="L17007" s="9">
        <v>12.7276727727474</v>
      </c>
      <c r="M17007" s="9">
        <v>12.861085233662299</v>
      </c>
      <c r="N17007" s="9">
        <v>16.3980522938779</v>
      </c>
      <c r="O17007" s="9">
        <v>28.3840596794325</v>
      </c>
      <c r="P17007" s="9">
        <v>35.563914130229001</v>
      </c>
      <c r="Q17007" s="9">
        <v>19.8477435148924</v>
      </c>
      <c r="R17007" s="9">
        <v>20.543361287685801</v>
      </c>
      <c r="S17007" s="9">
        <v>10.897711659038899</v>
      </c>
      <c r="T17007" s="9">
        <v>7.9027173684024996</v>
      </c>
    </row>
    <row r="17008" spans="1:20" x14ac:dyDescent="0.35">
      <c r="A17008">
        <f t="shared" si="518"/>
        <v>17008</v>
      </c>
      <c r="B17008" s="3" t="s">
        <v>1039</v>
      </c>
      <c r="C17008" s="3" t="s">
        <v>86</v>
      </c>
      <c r="D17008" s="3" t="s">
        <v>24</v>
      </c>
      <c r="E17008">
        <v>2021</v>
      </c>
      <c r="F17008" s="3" t="str">
        <f t="shared" si="517"/>
        <v>RGQOutCANAL2021</v>
      </c>
      <c r="G17008" s="9">
        <v>9.4110743387362596</v>
      </c>
      <c r="H17008" s="9">
        <v>17.745691444671401</v>
      </c>
      <c r="I17008" s="9">
        <v>19.303462242976501</v>
      </c>
      <c r="J17008" s="9">
        <v>17.3508616764755</v>
      </c>
      <c r="K17008" s="9">
        <v>11.8322442829223</v>
      </c>
      <c r="L17008" s="9">
        <v>11.805736965568601</v>
      </c>
      <c r="M17008" s="9">
        <v>10.669842786749999</v>
      </c>
      <c r="N17008" s="9">
        <v>14.3706456921774</v>
      </c>
      <c r="O17008" s="9">
        <v>24.368375705188399</v>
      </c>
      <c r="P17008" s="9">
        <v>46.013844471889598</v>
      </c>
      <c r="Q17008" s="9">
        <v>27.6706391210116</v>
      </c>
      <c r="R17008" s="9">
        <v>23.269660927809699</v>
      </c>
      <c r="S17008" s="9">
        <v>20.5351833054001</v>
      </c>
      <c r="T17008" s="9">
        <v>15.3505747017952</v>
      </c>
    </row>
    <row r="17009" spans="1:20" x14ac:dyDescent="0.35">
      <c r="A17009">
        <f t="shared" si="518"/>
        <v>17009</v>
      </c>
      <c r="B17009" s="3" t="s">
        <v>1039</v>
      </c>
      <c r="C17009" s="3" t="s">
        <v>86</v>
      </c>
      <c r="D17009" s="3" t="s">
        <v>24</v>
      </c>
      <c r="E17009">
        <v>2022</v>
      </c>
      <c r="F17009" s="3" t="str">
        <f t="shared" si="517"/>
        <v>RGQOutCANAL2022</v>
      </c>
      <c r="G17009" s="9">
        <v>9.4102744235128295</v>
      </c>
      <c r="H17009" s="9">
        <v>13.401823204150199</v>
      </c>
      <c r="I17009" s="9">
        <v>19.232362458959798</v>
      </c>
      <c r="J17009" s="9">
        <v>15.792830146497</v>
      </c>
      <c r="K17009" s="9">
        <v>12.193491074893201</v>
      </c>
      <c r="L17009" s="9">
        <v>11.2836499437981</v>
      </c>
      <c r="M17009" s="9">
        <v>10.619045937954899</v>
      </c>
      <c r="N17009" s="9">
        <v>8.6074402976187496</v>
      </c>
      <c r="O17009" s="9">
        <v>22.365546270831299</v>
      </c>
      <c r="P17009" s="9">
        <v>64.473150847664499</v>
      </c>
      <c r="Q17009" s="9">
        <v>62.572422087184798</v>
      </c>
      <c r="R17009" s="9">
        <v>22.5077503090222</v>
      </c>
      <c r="S17009" s="9">
        <v>17.713150716026998</v>
      </c>
      <c r="T17009" s="9">
        <v>15.5723942841084</v>
      </c>
    </row>
    <row r="17010" spans="1:20" x14ac:dyDescent="0.35">
      <c r="A17010">
        <f t="shared" si="518"/>
        <v>17010</v>
      </c>
      <c r="B17010" s="3" t="s">
        <v>1039</v>
      </c>
      <c r="C17010" s="3" t="s">
        <v>86</v>
      </c>
      <c r="D17010" s="3" t="s">
        <v>24</v>
      </c>
      <c r="E17010">
        <v>2023</v>
      </c>
      <c r="F17010" s="3" t="str">
        <f t="shared" si="517"/>
        <v>RGQOutCANAL2023</v>
      </c>
      <c r="G17010" s="9">
        <v>12.1200601944072</v>
      </c>
      <c r="H17010" s="9">
        <v>22.201437797953702</v>
      </c>
      <c r="I17010" s="9">
        <v>24.631046217220099</v>
      </c>
      <c r="J17010" s="9">
        <v>18.623179028878599</v>
      </c>
      <c r="K17010" s="9">
        <v>20.898299354873899</v>
      </c>
      <c r="L17010" s="9">
        <v>25.152486475017401</v>
      </c>
      <c r="M17010" s="9">
        <v>24.933659345683399</v>
      </c>
      <c r="N17010" s="9">
        <v>29.813924386254101</v>
      </c>
      <c r="O17010" s="9">
        <v>45.020114190846101</v>
      </c>
      <c r="P17010" s="9">
        <v>73.062035637364303</v>
      </c>
      <c r="Q17010" s="9">
        <v>86.834976523507194</v>
      </c>
      <c r="R17010" s="9">
        <v>33.526911183819799</v>
      </c>
      <c r="S17010" s="9">
        <v>19.5207530328472</v>
      </c>
      <c r="T17010" s="9">
        <v>17.500679500776101</v>
      </c>
    </row>
    <row r="17011" spans="1:20" x14ac:dyDescent="0.35">
      <c r="A17011">
        <f t="shared" si="518"/>
        <v>17011</v>
      </c>
      <c r="B17011" s="3" t="s">
        <v>1039</v>
      </c>
      <c r="C17011" s="3" t="s">
        <v>86</v>
      </c>
      <c r="D17011" s="3" t="s">
        <v>24</v>
      </c>
      <c r="E17011">
        <v>2024</v>
      </c>
      <c r="F17011" s="3" t="str">
        <f t="shared" si="517"/>
        <v>RGQOutCANAL2024</v>
      </c>
      <c r="G17011" s="9">
        <v>14.981868285694199</v>
      </c>
      <c r="H17011" s="9">
        <v>22.4880782535169</v>
      </c>
      <c r="I17011" s="9">
        <v>23.586351414765399</v>
      </c>
      <c r="J17011" s="9">
        <v>18.022014093593501</v>
      </c>
      <c r="K17011" s="9">
        <v>13.9157996756041</v>
      </c>
      <c r="L17011" s="9">
        <v>14.798306720359999</v>
      </c>
      <c r="M17011" s="9">
        <v>17.224261946509699</v>
      </c>
      <c r="N17011" s="9">
        <v>18.8301311158957</v>
      </c>
      <c r="O17011" s="9">
        <v>28.947704040408201</v>
      </c>
      <c r="P17011" s="9">
        <v>52.525779872862401</v>
      </c>
      <c r="Q17011" s="9">
        <v>30.429907678854399</v>
      </c>
      <c r="R17011" s="9">
        <v>17.882704039481901</v>
      </c>
      <c r="S17011" s="9">
        <v>11.1812216194191</v>
      </c>
      <c r="T17011" s="9">
        <v>11.089534967593</v>
      </c>
    </row>
    <row r="17012" spans="1:20" x14ac:dyDescent="0.35">
      <c r="A17012">
        <f t="shared" si="518"/>
        <v>17012</v>
      </c>
      <c r="B17012" s="3" t="s">
        <v>1039</v>
      </c>
      <c r="C17012" s="3" t="s">
        <v>86</v>
      </c>
      <c r="D17012" s="3" t="s">
        <v>24</v>
      </c>
      <c r="E17012">
        <v>2025</v>
      </c>
      <c r="F17012" s="3" t="str">
        <f t="shared" si="517"/>
        <v>RGQOutCANAL2025</v>
      </c>
      <c r="G17012" s="9">
        <v>9.7951254610891798</v>
      </c>
      <c r="H17012" s="9">
        <v>20.624380640888798</v>
      </c>
      <c r="I17012" s="9">
        <v>20.851958618924499</v>
      </c>
      <c r="J17012" s="9">
        <v>17.099981544389699</v>
      </c>
      <c r="K17012" s="9">
        <v>17.983671267084802</v>
      </c>
      <c r="L17012" s="9">
        <v>16.943911309144799</v>
      </c>
      <c r="M17012" s="9">
        <v>13.54516508373</v>
      </c>
      <c r="N17012" s="9">
        <v>18.406129595887599</v>
      </c>
      <c r="O17012" s="9">
        <v>32.013915244408302</v>
      </c>
      <c r="P17012" s="9">
        <v>46.899115784286103</v>
      </c>
      <c r="Q17012" s="9">
        <v>25.526651726166801</v>
      </c>
      <c r="R17012" s="9">
        <v>16.9180767097202</v>
      </c>
      <c r="S17012" s="9">
        <v>18.892651959859599</v>
      </c>
      <c r="T17012" s="9">
        <v>11.978065349607601</v>
      </c>
    </row>
    <row r="17013" spans="1:20" x14ac:dyDescent="0.35">
      <c r="A17013">
        <f t="shared" si="518"/>
        <v>17013</v>
      </c>
      <c r="B17013" s="3" t="s">
        <v>1039</v>
      </c>
      <c r="C17013" s="3" t="s">
        <v>86</v>
      </c>
      <c r="D17013" s="3" t="s">
        <v>24</v>
      </c>
      <c r="E17013">
        <v>2026</v>
      </c>
      <c r="F17013" s="3" t="str">
        <f t="shared" ref="F17013:F17076" si="519">_xlfn.CONCAT(B17013,C17013,D17013,E17013)</f>
        <v>RGQOutCANAL2026</v>
      </c>
      <c r="G17013" s="9">
        <v>11.2145186435719</v>
      </c>
      <c r="H17013" s="9">
        <v>20.987322420638598</v>
      </c>
      <c r="I17013" s="9">
        <v>23.6674172841016</v>
      </c>
      <c r="J17013" s="9">
        <v>18.888507425813401</v>
      </c>
      <c r="K17013" s="9">
        <v>11.930715290946299</v>
      </c>
      <c r="L17013" s="9">
        <v>15.388327658516999</v>
      </c>
      <c r="M17013" s="9">
        <v>10.317054745880499</v>
      </c>
      <c r="N17013" s="9">
        <v>13.907272472541299</v>
      </c>
      <c r="O17013" s="9">
        <v>23.866197469385</v>
      </c>
      <c r="P17013" s="9">
        <v>37.991326875682603</v>
      </c>
      <c r="Q17013" s="9">
        <v>31.594327636356098</v>
      </c>
      <c r="R17013" s="9">
        <v>17.281303828293701</v>
      </c>
      <c r="S17013" s="9">
        <v>14.457874156000599</v>
      </c>
      <c r="T17013" s="9">
        <v>11.4931370841597</v>
      </c>
    </row>
    <row r="17014" spans="1:20" x14ac:dyDescent="0.35">
      <c r="A17014">
        <f t="shared" si="518"/>
        <v>17014</v>
      </c>
      <c r="B17014" s="3" t="s">
        <v>1039</v>
      </c>
      <c r="C17014" s="3" t="s">
        <v>86</v>
      </c>
      <c r="D17014" s="3" t="s">
        <v>24</v>
      </c>
      <c r="E17014">
        <v>2027</v>
      </c>
      <c r="F17014" s="3" t="str">
        <f t="shared" si="519"/>
        <v>RGQOutCANAL2027</v>
      </c>
      <c r="G17014" s="9">
        <v>10.3653436633697</v>
      </c>
      <c r="H17014" s="9">
        <v>17.407372773018402</v>
      </c>
      <c r="I17014" s="9">
        <v>21.341813047197199</v>
      </c>
      <c r="J17014" s="9">
        <v>20.8626767796341</v>
      </c>
      <c r="K17014" s="9">
        <v>13.645910688215899</v>
      </c>
      <c r="L17014" s="9">
        <v>21.193646970317399</v>
      </c>
      <c r="M17014" s="9">
        <v>15.723665000672201</v>
      </c>
      <c r="N17014" s="9">
        <v>13.8059622209891</v>
      </c>
      <c r="O17014" s="9">
        <v>24.226803526758999</v>
      </c>
      <c r="P17014" s="9">
        <v>54.7338769719981</v>
      </c>
      <c r="Q17014" s="9">
        <v>52.786737847505101</v>
      </c>
      <c r="R17014" s="9">
        <v>18.541032770323099</v>
      </c>
      <c r="S17014" s="9">
        <v>14.8287562648239</v>
      </c>
      <c r="T17014" s="9">
        <v>12.887162449146301</v>
      </c>
    </row>
    <row r="17015" spans="1:20" x14ac:dyDescent="0.35">
      <c r="A17015">
        <f t="shared" si="518"/>
        <v>17015</v>
      </c>
      <c r="B17015" s="3" t="s">
        <v>1039</v>
      </c>
      <c r="C17015" s="3" t="s">
        <v>86</v>
      </c>
      <c r="D17015" s="3" t="s">
        <v>24</v>
      </c>
      <c r="E17015">
        <v>2028</v>
      </c>
      <c r="F17015" s="3" t="str">
        <f t="shared" si="519"/>
        <v>RGQOutCANAL2028</v>
      </c>
      <c r="G17015" s="9">
        <v>9.35351292922177</v>
      </c>
      <c r="H17015" s="9">
        <v>17.516678784460598</v>
      </c>
      <c r="I17015" s="9">
        <v>21.753853075742999</v>
      </c>
      <c r="J17015" s="9">
        <v>20.425775647073898</v>
      </c>
      <c r="K17015" s="9">
        <v>25.7895729906562</v>
      </c>
      <c r="L17015" s="9">
        <v>14.1277530845885</v>
      </c>
      <c r="M17015" s="9">
        <v>11.618956638229299</v>
      </c>
      <c r="N17015" s="9">
        <v>16.054745437823701</v>
      </c>
      <c r="O17015" s="9">
        <v>24.237018230547299</v>
      </c>
      <c r="P17015" s="9">
        <v>62.281105315138802</v>
      </c>
      <c r="Q17015" s="9">
        <v>82.600859647320505</v>
      </c>
      <c r="R17015" s="9">
        <v>39.451381166594402</v>
      </c>
      <c r="S17015" s="9">
        <v>29.9733295606536</v>
      </c>
      <c r="T17015" s="9">
        <v>16.902121750775098</v>
      </c>
    </row>
    <row r="17016" spans="1:20" x14ac:dyDescent="0.35">
      <c r="A17016">
        <f t="shared" si="518"/>
        <v>17016</v>
      </c>
      <c r="B17016" s="3" t="s">
        <v>1039</v>
      </c>
      <c r="C17016" s="3" t="s">
        <v>86</v>
      </c>
      <c r="D17016" s="3" t="s">
        <v>24</v>
      </c>
      <c r="E17016">
        <v>2029</v>
      </c>
      <c r="F17016" s="3" t="str">
        <f t="shared" si="519"/>
        <v>RGQOutCANAL2029</v>
      </c>
      <c r="G17016" s="9">
        <v>13.220196797149301</v>
      </c>
      <c r="H17016" s="9">
        <v>18.219094111407699</v>
      </c>
      <c r="I17016" s="9">
        <v>20.28678763608</v>
      </c>
      <c r="J17016" s="9">
        <v>14.2880553877438</v>
      </c>
      <c r="K17016" s="9">
        <v>12.019692619546801</v>
      </c>
      <c r="L17016" s="9">
        <v>22.238609239342001</v>
      </c>
      <c r="M17016" s="9">
        <v>17.315137841482901</v>
      </c>
      <c r="N17016" s="9">
        <v>19.008557882641199</v>
      </c>
      <c r="O17016" s="9">
        <v>30.828555026128299</v>
      </c>
      <c r="P17016" s="9">
        <v>79.350443752774396</v>
      </c>
      <c r="Q17016" s="9">
        <v>45.805903682933298</v>
      </c>
      <c r="R17016" s="9">
        <v>18.561416448044099</v>
      </c>
      <c r="S17016" s="9">
        <v>16.9980477566451</v>
      </c>
      <c r="T17016" s="9">
        <v>9.6918597958359705</v>
      </c>
    </row>
    <row r="17017" spans="1:20" x14ac:dyDescent="0.35">
      <c r="A17017">
        <f t="shared" si="518"/>
        <v>17017</v>
      </c>
      <c r="B17017" s="3" t="s">
        <v>1039</v>
      </c>
      <c r="C17017" s="3" t="s">
        <v>95</v>
      </c>
      <c r="D17017" s="3" t="s">
        <v>24</v>
      </c>
      <c r="E17017">
        <v>2020</v>
      </c>
      <c r="F17017" s="3" t="str">
        <f t="shared" si="519"/>
        <v>RGSpillCANAL2020</v>
      </c>
      <c r="G17017" s="9">
        <v>0.95495531395174704</v>
      </c>
      <c r="H17017" s="9">
        <v>0.32848955021458298</v>
      </c>
      <c r="I17017" s="9">
        <v>0.12341168618819399</v>
      </c>
      <c r="J17017" s="9">
        <v>3.28987609905914E-2</v>
      </c>
      <c r="K17017" s="9">
        <v>0</v>
      </c>
      <c r="L17017" s="9">
        <v>0.32365021282661199</v>
      </c>
      <c r="M17017" s="9">
        <v>6.5138615597222199E-2</v>
      </c>
      <c r="N17017" s="9">
        <v>3.9967388290277697E-2</v>
      </c>
      <c r="O17017" s="9">
        <v>2.2500281325780702</v>
      </c>
      <c r="P17017" s="9">
        <v>8.3024288676499207</v>
      </c>
      <c r="Q17017" s="9">
        <v>0.187270603427419</v>
      </c>
      <c r="R17017" s="9">
        <v>0.63616849084444405</v>
      </c>
      <c r="S17017" s="9">
        <v>0.34943828589960901</v>
      </c>
      <c r="T17017" s="9">
        <v>0.422124115455486</v>
      </c>
    </row>
    <row r="17018" spans="1:20" x14ac:dyDescent="0.35">
      <c r="A17018">
        <f t="shared" si="518"/>
        <v>17018</v>
      </c>
      <c r="B17018" s="3" t="s">
        <v>1039</v>
      </c>
      <c r="C17018" s="3" t="s">
        <v>95</v>
      </c>
      <c r="D17018" s="3" t="s">
        <v>24</v>
      </c>
      <c r="E17018">
        <v>2021</v>
      </c>
      <c r="F17018" s="3" t="str">
        <f t="shared" si="519"/>
        <v>RGSpillCANAL2021</v>
      </c>
      <c r="G17018" s="9">
        <v>0.58983476117943501</v>
      </c>
      <c r="H17018" s="9">
        <v>0.29341367102249999</v>
      </c>
      <c r="I17018" s="9">
        <v>0.24788086729875</v>
      </c>
      <c r="J17018" s="9">
        <v>0.32970048874865499</v>
      </c>
      <c r="K17018" s="9">
        <v>1.41980367509531</v>
      </c>
      <c r="L17018" s="9">
        <v>1.05136113247647</v>
      </c>
      <c r="M17018" s="9">
        <v>2.0685404617548602</v>
      </c>
      <c r="N17018" s="9">
        <v>0.274243439263888</v>
      </c>
      <c r="O17018" s="9">
        <v>2.0816711026256698</v>
      </c>
      <c r="P17018" s="9">
        <v>18.679106617890799</v>
      </c>
      <c r="Q17018" s="9">
        <v>1.41059046258064</v>
      </c>
      <c r="R17018" s="9">
        <v>0.32209650028888798</v>
      </c>
      <c r="S17018" s="9">
        <v>0.20679983017057199</v>
      </c>
      <c r="T17018" s="9">
        <v>0.29631004350013801</v>
      </c>
    </row>
    <row r="17019" spans="1:20" x14ac:dyDescent="0.35">
      <c r="A17019">
        <f t="shared" si="518"/>
        <v>17019</v>
      </c>
      <c r="B17019" s="3" t="s">
        <v>1039</v>
      </c>
      <c r="C17019" s="3" t="s">
        <v>95</v>
      </c>
      <c r="D17019" s="3" t="s">
        <v>24</v>
      </c>
      <c r="E17019">
        <v>2022</v>
      </c>
      <c r="F17019" s="3" t="str">
        <f t="shared" si="519"/>
        <v>RGSpillCANAL2022</v>
      </c>
      <c r="G17019" s="9">
        <v>9.3805582669354806E-2</v>
      </c>
      <c r="H17019" s="9">
        <v>0.28900914645506898</v>
      </c>
      <c r="I17019" s="9">
        <v>0.46599199953721498</v>
      </c>
      <c r="J17019" s="9">
        <v>0.86917227068555103</v>
      </c>
      <c r="K17019" s="9">
        <v>0.290046088958333</v>
      </c>
      <c r="L17019" s="9">
        <v>0.42042925014435401</v>
      </c>
      <c r="M17019" s="9">
        <v>0.121030125970833</v>
      </c>
      <c r="N17019" s="9">
        <v>0.16256473608374999</v>
      </c>
      <c r="O17019" s="9">
        <v>4.0980677225805504</v>
      </c>
      <c r="P17019" s="9">
        <v>59.952878546506902</v>
      </c>
      <c r="Q17019" s="9">
        <v>41.4630169513526</v>
      </c>
      <c r="R17019" s="9">
        <v>0.23191301641666601</v>
      </c>
      <c r="S17019" s="9">
        <v>9.3024400273437405E-2</v>
      </c>
      <c r="T17019" s="9">
        <v>0.107088439370208</v>
      </c>
    </row>
    <row r="17020" spans="1:20" x14ac:dyDescent="0.35">
      <c r="A17020">
        <f t="shared" si="518"/>
        <v>17020</v>
      </c>
      <c r="B17020" s="3" t="s">
        <v>1039</v>
      </c>
      <c r="C17020" s="3" t="s">
        <v>95</v>
      </c>
      <c r="D17020" s="3" t="s">
        <v>24</v>
      </c>
      <c r="E17020">
        <v>2023</v>
      </c>
      <c r="F17020" s="3" t="str">
        <f t="shared" si="519"/>
        <v>RGSpillCANAL2023</v>
      </c>
      <c r="G17020" s="9">
        <v>0.14774896844025501</v>
      </c>
      <c r="H17020" s="9">
        <v>6.6720467639583295E-2</v>
      </c>
      <c r="I17020" s="9">
        <v>6.0675976763888799E-2</v>
      </c>
      <c r="J17020" s="9">
        <v>2.2171658861559099E-2</v>
      </c>
      <c r="K17020" s="9">
        <v>0.16128295335416601</v>
      </c>
      <c r="L17020" s="9">
        <v>2.2371063727466298</v>
      </c>
      <c r="M17020" s="9">
        <v>1.44763248</v>
      </c>
      <c r="N17020" s="9">
        <v>3.2868030811097202</v>
      </c>
      <c r="O17020" s="9">
        <v>41.114023462298299</v>
      </c>
      <c r="P17020" s="9">
        <v>67.210273446458302</v>
      </c>
      <c r="Q17020" s="9">
        <v>77.037062403475105</v>
      </c>
      <c r="R17020" s="9">
        <v>8.5651477608997197</v>
      </c>
      <c r="S17020" s="9">
        <v>0.38261530927001303</v>
      </c>
      <c r="T17020" s="9">
        <v>0.19890554756527701</v>
      </c>
    </row>
    <row r="17021" spans="1:20" x14ac:dyDescent="0.35">
      <c r="A17021">
        <f t="shared" si="518"/>
        <v>17021</v>
      </c>
      <c r="B17021" s="3" t="s">
        <v>1039</v>
      </c>
      <c r="C17021" s="3" t="s">
        <v>95</v>
      </c>
      <c r="D17021" s="3" t="s">
        <v>24</v>
      </c>
      <c r="E17021">
        <v>2024</v>
      </c>
      <c r="F17021" s="3" t="str">
        <f t="shared" si="519"/>
        <v>RGSpillCANAL2024</v>
      </c>
      <c r="G17021" s="9">
        <v>7.7870828112903204E-2</v>
      </c>
      <c r="H17021" s="9">
        <v>7.6900570638888804E-2</v>
      </c>
      <c r="I17021" s="9">
        <v>6.2395212984999997E-2</v>
      </c>
      <c r="J17021" s="9">
        <v>3.4154731370967702E-2</v>
      </c>
      <c r="K17021" s="9">
        <v>2.8503393401041601E-2</v>
      </c>
      <c r="L17021" s="9">
        <v>8.6128585826612918E-3</v>
      </c>
      <c r="M17021" s="9">
        <v>3.7350321166666603E-2</v>
      </c>
      <c r="N17021" s="9">
        <v>0.15538228584297201</v>
      </c>
      <c r="O17021" s="9">
        <v>4.9196447469778199</v>
      </c>
      <c r="P17021" s="9">
        <v>38.789770955162503</v>
      </c>
      <c r="Q17021" s="9">
        <v>6.0578359052913688</v>
      </c>
      <c r="R17021" s="9">
        <v>0.48251443654166598</v>
      </c>
      <c r="S17021" s="9">
        <v>0.63321791585025999</v>
      </c>
      <c r="T17021" s="9">
        <v>0.39045965692513801</v>
      </c>
    </row>
    <row r="17022" spans="1:20" x14ac:dyDescent="0.35">
      <c r="A17022">
        <f t="shared" si="518"/>
        <v>17022</v>
      </c>
      <c r="B17022" s="3" t="s">
        <v>1039</v>
      </c>
      <c r="C17022" s="3" t="s">
        <v>95</v>
      </c>
      <c r="D17022" s="3" t="s">
        <v>24</v>
      </c>
      <c r="E17022">
        <v>2025</v>
      </c>
      <c r="F17022" s="3" t="str">
        <f t="shared" si="519"/>
        <v>RGSpillCANAL2025</v>
      </c>
      <c r="G17022" s="9">
        <v>0.16741123216397799</v>
      </c>
      <c r="H17022" s="9">
        <v>0.128184900827083</v>
      </c>
      <c r="I17022" s="9">
        <v>0.164613971360416</v>
      </c>
      <c r="J17022" s="9">
        <v>6.5510843924731194E-2</v>
      </c>
      <c r="K17022" s="9">
        <v>4.1588420713541602E-2</v>
      </c>
      <c r="L17022" s="9">
        <v>0</v>
      </c>
      <c r="M17022" s="9">
        <v>5.5007644591666599E-2</v>
      </c>
      <c r="N17022" s="9">
        <v>0.293933170368055</v>
      </c>
      <c r="O17022" s="9">
        <v>5.5327524176247298</v>
      </c>
      <c r="P17022" s="9">
        <v>19.046892948849301</v>
      </c>
      <c r="Q17022" s="9">
        <v>2.5041692678051</v>
      </c>
      <c r="R17022" s="9">
        <v>6.1076370386111099E-2</v>
      </c>
      <c r="S17022" s="9">
        <v>5.5063534257812498E-2</v>
      </c>
      <c r="T17022" s="9">
        <v>0.14605403086944399</v>
      </c>
    </row>
    <row r="17023" spans="1:20" x14ac:dyDescent="0.35">
      <c r="A17023">
        <f t="shared" si="518"/>
        <v>17023</v>
      </c>
      <c r="B17023" s="3" t="s">
        <v>1039</v>
      </c>
      <c r="C17023" s="3" t="s">
        <v>95</v>
      </c>
      <c r="D17023" s="3" t="s">
        <v>24</v>
      </c>
      <c r="E17023">
        <v>2026</v>
      </c>
      <c r="F17023" s="3" t="str">
        <f t="shared" si="519"/>
        <v>RGSpillCANAL2026</v>
      </c>
      <c r="G17023" s="9">
        <v>0.50026314227580604</v>
      </c>
      <c r="H17023" s="9">
        <v>2.2072855972222198E-3</v>
      </c>
      <c r="I17023" s="9">
        <v>0.141401824549513</v>
      </c>
      <c r="J17023" s="9">
        <v>7.3382011561155897E-2</v>
      </c>
      <c r="K17023" s="9">
        <v>1.5140964661458299E-2</v>
      </c>
      <c r="L17023" s="9">
        <v>0.30482803456921997</v>
      </c>
      <c r="M17023" s="9">
        <v>0.29436345421388799</v>
      </c>
      <c r="N17023" s="9">
        <v>6.1359832119444409E-2</v>
      </c>
      <c r="O17023" s="9">
        <v>2.8146138350994598</v>
      </c>
      <c r="P17023" s="9">
        <v>11.435827343937399</v>
      </c>
      <c r="Q17023" s="9">
        <v>5.8072539553131701</v>
      </c>
      <c r="R17023" s="9">
        <v>0.59725117445972198</v>
      </c>
      <c r="S17023" s="9">
        <v>0.87286227783854098</v>
      </c>
      <c r="T17023" s="9">
        <v>0.16662801180618</v>
      </c>
    </row>
    <row r="17024" spans="1:20" x14ac:dyDescent="0.35">
      <c r="A17024">
        <f t="shared" si="518"/>
        <v>17024</v>
      </c>
      <c r="B17024" s="3" t="s">
        <v>1039</v>
      </c>
      <c r="C17024" s="3" t="s">
        <v>95</v>
      </c>
      <c r="D17024" s="3" t="s">
        <v>24</v>
      </c>
      <c r="E17024">
        <v>2027</v>
      </c>
      <c r="F17024" s="3" t="str">
        <f t="shared" si="519"/>
        <v>RGSpillCANAL2027</v>
      </c>
      <c r="G17024" s="9">
        <v>0.89069855380794305</v>
      </c>
      <c r="H17024" s="9">
        <v>0.63966660737875014</v>
      </c>
      <c r="I17024" s="9">
        <v>0.25911550857013799</v>
      </c>
      <c r="J17024" s="9">
        <v>0.112484094380376</v>
      </c>
      <c r="K17024" s="9">
        <v>8.1567139583333306E-3</v>
      </c>
      <c r="L17024" s="9">
        <v>4.5985118718413903E-2</v>
      </c>
      <c r="M17024" s="9">
        <v>1.9056562583333301E-2</v>
      </c>
      <c r="N17024" s="9">
        <v>7.0026850210138797E-2</v>
      </c>
      <c r="O17024" s="9">
        <v>9.9333380950887094</v>
      </c>
      <c r="P17024" s="9">
        <v>50.6748882463055</v>
      </c>
      <c r="Q17024" s="9">
        <v>37.122686045727598</v>
      </c>
      <c r="R17024" s="9">
        <v>0.66106344302055497</v>
      </c>
      <c r="S17024" s="9">
        <v>8.9632468096354098E-2</v>
      </c>
      <c r="T17024" s="9">
        <v>0.73142066701763797</v>
      </c>
    </row>
    <row r="17025" spans="1:20" x14ac:dyDescent="0.35">
      <c r="A17025">
        <f t="shared" si="518"/>
        <v>17025</v>
      </c>
      <c r="B17025" s="3" t="s">
        <v>1039</v>
      </c>
      <c r="C17025" s="3" t="s">
        <v>95</v>
      </c>
      <c r="D17025" s="3" t="s">
        <v>24</v>
      </c>
      <c r="E17025">
        <v>2028</v>
      </c>
      <c r="F17025" s="3" t="str">
        <f t="shared" si="519"/>
        <v>RGSpillCANAL2028</v>
      </c>
      <c r="G17025" s="9">
        <v>6.0622991606182702E-2</v>
      </c>
      <c r="H17025" s="9">
        <v>0.169855075415277</v>
      </c>
      <c r="I17025" s="9">
        <v>0.56238094236041603</v>
      </c>
      <c r="J17025" s="9">
        <v>1.3965800907258E-2</v>
      </c>
      <c r="K17025" s="9">
        <v>0.106911953078125</v>
      </c>
      <c r="L17025" s="9">
        <v>2.49901091397849E-3</v>
      </c>
      <c r="M17025" s="9">
        <v>2.6006547520333299</v>
      </c>
      <c r="N17025" s="9">
        <v>1.1226410227763799</v>
      </c>
      <c r="O17025" s="9">
        <v>4.8767143757594003</v>
      </c>
      <c r="P17025" s="9">
        <v>58.308101109027703</v>
      </c>
      <c r="Q17025" s="9">
        <v>72.154278466196203</v>
      </c>
      <c r="R17025" s="9">
        <v>13.79149102275</v>
      </c>
      <c r="S17025" s="9">
        <v>3.1845910065885401</v>
      </c>
      <c r="T17025" s="9">
        <v>0.155261092806944</v>
      </c>
    </row>
    <row r="17026" spans="1:20" x14ac:dyDescent="0.35">
      <c r="A17026">
        <f t="shared" si="518"/>
        <v>17026</v>
      </c>
      <c r="B17026" s="3" t="s">
        <v>1039</v>
      </c>
      <c r="C17026" s="3" t="s">
        <v>95</v>
      </c>
      <c r="D17026" s="3" t="s">
        <v>24</v>
      </c>
      <c r="E17026">
        <v>2029</v>
      </c>
      <c r="F17026" s="3" t="str">
        <f t="shared" si="519"/>
        <v>RGSpillCANAL2029</v>
      </c>
      <c r="G17026" s="9">
        <v>0.21661215713906501</v>
      </c>
      <c r="H17026" s="9">
        <v>0.43904396946909702</v>
      </c>
      <c r="I17026" s="9">
        <v>0.316930197327916</v>
      </c>
      <c r="J17026" s="9">
        <v>9.1339257116935399E-2</v>
      </c>
      <c r="K17026" s="9">
        <v>7.0031237328124996E-2</v>
      </c>
      <c r="L17026" s="9">
        <v>2.0750218434825198</v>
      </c>
      <c r="M17026" s="9">
        <v>0.615979160397222</v>
      </c>
      <c r="N17026" s="9">
        <v>1.5376120187662401</v>
      </c>
      <c r="O17026" s="9">
        <v>10.4513359424099</v>
      </c>
      <c r="P17026" s="9">
        <v>70.009707526322998</v>
      </c>
      <c r="Q17026" s="9">
        <v>19.712862874401399</v>
      </c>
      <c r="R17026" s="9">
        <v>0.71798766601527697</v>
      </c>
      <c r="S17026" s="9">
        <v>1.0104352673163799</v>
      </c>
      <c r="T17026" s="9">
        <v>0.15892099667548601</v>
      </c>
    </row>
    <row r="17027" spans="1:20" x14ac:dyDescent="0.35">
      <c r="A17027">
        <f t="shared" ref="A17027:A17090" si="520">A17026+1</f>
        <v>17027</v>
      </c>
      <c r="B17027" s="3" t="s">
        <v>1039</v>
      </c>
      <c r="C17027" s="3" t="s">
        <v>77</v>
      </c>
      <c r="D17027" s="3" t="s">
        <v>24</v>
      </c>
      <c r="E17027">
        <v>2020</v>
      </c>
      <c r="F17027" s="3" t="str">
        <f t="shared" si="519"/>
        <v>RGGenCANAL2020</v>
      </c>
      <c r="G17027" s="9">
        <v>179.34502105336</v>
      </c>
      <c r="H17027" s="9">
        <v>290.24197109722201</v>
      </c>
      <c r="I17027" s="9">
        <v>343.04515184722197</v>
      </c>
      <c r="J17027" s="9">
        <v>310.79348100806402</v>
      </c>
      <c r="K17027" s="9">
        <v>213.807391815476</v>
      </c>
      <c r="L17027" s="9">
        <v>248.25124329300999</v>
      </c>
      <c r="M17027" s="9">
        <v>256.09513097222202</v>
      </c>
      <c r="N17027" s="9">
        <v>327.38691548333298</v>
      </c>
      <c r="O17027" s="9">
        <v>523.04038372849402</v>
      </c>
      <c r="P17027" s="9">
        <v>545.60496736111099</v>
      </c>
      <c r="Q17027" s="9">
        <v>393.48011834677402</v>
      </c>
      <c r="R17027" s="9">
        <v>398.417907472222</v>
      </c>
      <c r="S17027" s="9">
        <v>211.110700911458</v>
      </c>
      <c r="T17027" s="9">
        <v>149.71486219444401</v>
      </c>
    </row>
    <row r="17028" spans="1:20" x14ac:dyDescent="0.35">
      <c r="A17028">
        <f t="shared" si="520"/>
        <v>17028</v>
      </c>
      <c r="B17028" s="3" t="s">
        <v>1039</v>
      </c>
      <c r="C17028" s="3" t="s">
        <v>77</v>
      </c>
      <c r="D17028" s="3" t="s">
        <v>24</v>
      </c>
      <c r="E17028">
        <v>2021</v>
      </c>
      <c r="F17028" s="3" t="str">
        <f t="shared" si="519"/>
        <v>RGGenCANAL2021</v>
      </c>
      <c r="G17028" s="9">
        <v>176.546256498655</v>
      </c>
      <c r="H17028" s="9">
        <v>349.28583705555502</v>
      </c>
      <c r="I17028" s="9">
        <v>381.37396556944401</v>
      </c>
      <c r="J17028" s="9">
        <v>340.657561424731</v>
      </c>
      <c r="K17028" s="9">
        <v>208.39219078868999</v>
      </c>
      <c r="L17028" s="9">
        <v>215.235604443548</v>
      </c>
      <c r="M17028" s="9">
        <v>172.14449463888801</v>
      </c>
      <c r="N17028" s="9">
        <v>282.12215074333301</v>
      </c>
      <c r="O17028" s="9">
        <v>446.040895134408</v>
      </c>
      <c r="P17028" s="9">
        <v>547.07103477638805</v>
      </c>
      <c r="Q17028" s="9">
        <v>525.56246168010705</v>
      </c>
      <c r="R17028" s="9">
        <v>459.26718499999998</v>
      </c>
      <c r="S17028" s="9">
        <v>406.84752187499902</v>
      </c>
      <c r="T17028" s="9">
        <v>301.29256837499997</v>
      </c>
    </row>
    <row r="17029" spans="1:20" x14ac:dyDescent="0.35">
      <c r="A17029">
        <f t="shared" si="520"/>
        <v>17029</v>
      </c>
      <c r="B17029" s="3" t="s">
        <v>1039</v>
      </c>
      <c r="C17029" s="3" t="s">
        <v>77</v>
      </c>
      <c r="D17029" s="3" t="s">
        <v>24</v>
      </c>
      <c r="E17029">
        <v>2022</v>
      </c>
      <c r="F17029" s="3" t="str">
        <f t="shared" si="519"/>
        <v>RGGenCANAL2022</v>
      </c>
      <c r="G17029" s="9">
        <v>186.45766247311801</v>
      </c>
      <c r="H17029" s="9">
        <v>262.43682862499998</v>
      </c>
      <c r="I17029" s="9">
        <v>375.58577272222198</v>
      </c>
      <c r="J17029" s="9">
        <v>298.67862918010701</v>
      </c>
      <c r="K17029" s="9">
        <v>238.23279261904699</v>
      </c>
      <c r="L17029" s="9">
        <v>217.41398741935399</v>
      </c>
      <c r="M17029" s="9">
        <v>210.104869561111</v>
      </c>
      <c r="N17029" s="9">
        <v>169.01381366666601</v>
      </c>
      <c r="O17029" s="9">
        <v>365.60104556451603</v>
      </c>
      <c r="P17029" s="9">
        <v>90.467672133333295</v>
      </c>
      <c r="Q17029" s="9">
        <v>422.47868717741898</v>
      </c>
      <c r="R17029" s="9">
        <v>445.82341486111102</v>
      </c>
      <c r="S17029" s="9">
        <v>352.64511583333302</v>
      </c>
      <c r="T17029" s="9">
        <v>309.51904077777698</v>
      </c>
    </row>
    <row r="17030" spans="1:20" x14ac:dyDescent="0.35">
      <c r="A17030">
        <f t="shared" si="520"/>
        <v>17030</v>
      </c>
      <c r="B17030" s="3" t="s">
        <v>1039</v>
      </c>
      <c r="C17030" s="3" t="s">
        <v>77</v>
      </c>
      <c r="D17030" s="3" t="s">
        <v>24</v>
      </c>
      <c r="E17030">
        <v>2023</v>
      </c>
      <c r="F17030" s="3" t="str">
        <f t="shared" si="519"/>
        <v>RGGenCANAL2023</v>
      </c>
      <c r="G17030" s="9">
        <v>239.611068080645</v>
      </c>
      <c r="H17030" s="9">
        <v>442.99906912500001</v>
      </c>
      <c r="I17030" s="9">
        <v>491.74565352777699</v>
      </c>
      <c r="J17030" s="9">
        <v>372.27622463709599</v>
      </c>
      <c r="K17030" s="9">
        <v>415.02580778273801</v>
      </c>
      <c r="L17030" s="9">
        <v>458.62307942204302</v>
      </c>
      <c r="M17030" s="9">
        <v>470.04383880555503</v>
      </c>
      <c r="N17030" s="9">
        <v>530.90758444444396</v>
      </c>
      <c r="O17030" s="9">
        <v>78.175583064516104</v>
      </c>
      <c r="P17030" s="9">
        <v>117.115802291666</v>
      </c>
      <c r="Q17030" s="9">
        <v>196.09316599462301</v>
      </c>
      <c r="R17030" s="9">
        <v>499.578883666666</v>
      </c>
      <c r="S17030" s="9">
        <v>383.026238619791</v>
      </c>
      <c r="T17030" s="9">
        <v>346.273677513888</v>
      </c>
    </row>
    <row r="17031" spans="1:20" x14ac:dyDescent="0.35">
      <c r="A17031">
        <f t="shared" si="520"/>
        <v>17031</v>
      </c>
      <c r="B17031" s="3" t="s">
        <v>1039</v>
      </c>
      <c r="C17031" s="3" t="s">
        <v>77</v>
      </c>
      <c r="D17031" s="3" t="s">
        <v>24</v>
      </c>
      <c r="E17031">
        <v>2024</v>
      </c>
      <c r="F17031" s="3" t="str">
        <f t="shared" si="519"/>
        <v>RGGenCANAL2024</v>
      </c>
      <c r="G17031" s="9">
        <v>298.28515076612899</v>
      </c>
      <c r="H17031" s="9">
        <v>448.53206849444399</v>
      </c>
      <c r="I17031" s="9">
        <v>470.80296254166598</v>
      </c>
      <c r="J17031" s="9">
        <v>360.00482267473097</v>
      </c>
      <c r="K17031" s="9">
        <v>277.93714083333299</v>
      </c>
      <c r="L17031" s="9">
        <v>295.997491478494</v>
      </c>
      <c r="M17031" s="9">
        <v>343.97486069444398</v>
      </c>
      <c r="N17031" s="9">
        <v>373.752101777777</v>
      </c>
      <c r="O17031" s="9">
        <v>480.89195221774099</v>
      </c>
      <c r="P17031" s="9">
        <v>274.90927476388799</v>
      </c>
      <c r="Q17031" s="9">
        <v>487.77694243279501</v>
      </c>
      <c r="R17031" s="9">
        <v>348.243339722222</v>
      </c>
      <c r="S17031" s="9">
        <v>211.10530122395801</v>
      </c>
      <c r="T17031" s="9">
        <v>214.128813638888</v>
      </c>
    </row>
    <row r="17032" spans="1:20" x14ac:dyDescent="0.35">
      <c r="A17032">
        <f t="shared" si="520"/>
        <v>17032</v>
      </c>
      <c r="B17032" s="3" t="s">
        <v>1039</v>
      </c>
      <c r="C17032" s="3" t="s">
        <v>77</v>
      </c>
      <c r="D17032" s="3" t="s">
        <v>24</v>
      </c>
      <c r="E17032">
        <v>2025</v>
      </c>
      <c r="F17032" s="3" t="str">
        <f t="shared" si="519"/>
        <v>RGGenCANAL2025</v>
      </c>
      <c r="G17032" s="9">
        <v>192.686856182795</v>
      </c>
      <c r="H17032" s="9">
        <v>410.20609570833301</v>
      </c>
      <c r="I17032" s="9">
        <v>414.031694547222</v>
      </c>
      <c r="J17032" s="9">
        <v>340.92393908602099</v>
      </c>
      <c r="K17032" s="9">
        <v>359.08867900297599</v>
      </c>
      <c r="L17032" s="9">
        <v>339.11150581182699</v>
      </c>
      <c r="M17032" s="9">
        <v>269.98889591666602</v>
      </c>
      <c r="N17032" s="9">
        <v>362.49329199999897</v>
      </c>
      <c r="O17032" s="9">
        <v>529.98778239247304</v>
      </c>
      <c r="P17032" s="9">
        <v>557.42785763888799</v>
      </c>
      <c r="Q17032" s="9">
        <v>460.76658688172</v>
      </c>
      <c r="R17032" s="9">
        <v>337.37207513888802</v>
      </c>
      <c r="S17032" s="9">
        <v>377.01110309895802</v>
      </c>
      <c r="T17032" s="9">
        <v>236.80312807638799</v>
      </c>
    </row>
    <row r="17033" spans="1:20" x14ac:dyDescent="0.35">
      <c r="A17033">
        <f t="shared" si="520"/>
        <v>17033</v>
      </c>
      <c r="B17033" s="3" t="s">
        <v>1039</v>
      </c>
      <c r="C17033" s="3" t="s">
        <v>77</v>
      </c>
      <c r="D17033" s="3" t="s">
        <v>24</v>
      </c>
      <c r="E17033">
        <v>2026</v>
      </c>
      <c r="F17033" s="3" t="str">
        <f t="shared" si="519"/>
        <v>RGGenCANAL2026</v>
      </c>
      <c r="G17033" s="9">
        <v>214.43263634408601</v>
      </c>
      <c r="H17033" s="9">
        <v>419.99120329166601</v>
      </c>
      <c r="I17033" s="9">
        <v>470.84417746236102</v>
      </c>
      <c r="J17033" s="9">
        <v>376.56155118279497</v>
      </c>
      <c r="K17033" s="9">
        <v>238.47553723363001</v>
      </c>
      <c r="L17033" s="9">
        <v>301.877657177419</v>
      </c>
      <c r="M17033" s="9">
        <v>200.591826861111</v>
      </c>
      <c r="N17033" s="9">
        <v>277.10889099999901</v>
      </c>
      <c r="O17033" s="9">
        <v>421.32147857526797</v>
      </c>
      <c r="P17033" s="9">
        <v>531.47555555555505</v>
      </c>
      <c r="Q17033" s="9">
        <v>516.09645611559097</v>
      </c>
      <c r="R17033" s="9">
        <v>333.91074958333297</v>
      </c>
      <c r="S17033" s="9">
        <v>271.88727609895801</v>
      </c>
      <c r="T17033" s="9">
        <v>226.686132030555</v>
      </c>
    </row>
    <row r="17034" spans="1:20" x14ac:dyDescent="0.35">
      <c r="A17034">
        <f t="shared" si="520"/>
        <v>17034</v>
      </c>
      <c r="B17034" s="3" t="s">
        <v>1039</v>
      </c>
      <c r="C17034" s="3" t="s">
        <v>77</v>
      </c>
      <c r="D17034" s="3" t="s">
        <v>24</v>
      </c>
      <c r="E17034">
        <v>2027</v>
      </c>
      <c r="F17034" s="3" t="str">
        <f t="shared" si="519"/>
        <v>RGGenCANAL2027</v>
      </c>
      <c r="G17034" s="9">
        <v>189.62336865188101</v>
      </c>
      <c r="H17034" s="9">
        <v>335.58497962500002</v>
      </c>
      <c r="I17034" s="9">
        <v>421.94420486111102</v>
      </c>
      <c r="J17034" s="9">
        <v>415.28951913978398</v>
      </c>
      <c r="K17034" s="9">
        <v>272.942845330654</v>
      </c>
      <c r="L17034" s="9">
        <v>423.24436932795697</v>
      </c>
      <c r="M17034" s="9">
        <v>314.30840819444398</v>
      </c>
      <c r="N17034" s="9">
        <v>274.90783972222198</v>
      </c>
      <c r="O17034" s="9">
        <v>286.06608592741901</v>
      </c>
      <c r="P17034" s="9">
        <v>81.235649097222193</v>
      </c>
      <c r="Q17034" s="9">
        <v>313.496670779569</v>
      </c>
      <c r="R17034" s="9">
        <v>357.84554124999897</v>
      </c>
      <c r="S17034" s="9">
        <v>294.98541869791597</v>
      </c>
      <c r="T17034" s="9">
        <v>243.28220070833299</v>
      </c>
    </row>
    <row r="17035" spans="1:20" x14ac:dyDescent="0.35">
      <c r="A17035">
        <f t="shared" si="520"/>
        <v>17035</v>
      </c>
      <c r="B17035" s="3" t="s">
        <v>1039</v>
      </c>
      <c r="C17035" s="3" t="s">
        <v>77</v>
      </c>
      <c r="D17035" s="3" t="s">
        <v>24</v>
      </c>
      <c r="E17035">
        <v>2028</v>
      </c>
      <c r="F17035" s="3" t="str">
        <f t="shared" si="519"/>
        <v>RGGenCANAL2028</v>
      </c>
      <c r="G17035" s="9">
        <v>185.98575666666599</v>
      </c>
      <c r="H17035" s="9">
        <v>347.17529456944402</v>
      </c>
      <c r="I17035" s="9">
        <v>424.12117416666598</v>
      </c>
      <c r="J17035" s="9">
        <v>408.51720916666602</v>
      </c>
      <c r="K17035" s="9">
        <v>514.00676724107097</v>
      </c>
      <c r="L17035" s="9">
        <v>282.69955292338699</v>
      </c>
      <c r="M17035" s="9">
        <v>180.490203277777</v>
      </c>
      <c r="N17035" s="9">
        <v>298.84766586111101</v>
      </c>
      <c r="O17035" s="9">
        <v>387.47260186827901</v>
      </c>
      <c r="P17035" s="9">
        <v>79.514772222222206</v>
      </c>
      <c r="Q17035" s="9">
        <v>209.07543212365499</v>
      </c>
      <c r="R17035" s="9">
        <v>513.55103777777697</v>
      </c>
      <c r="S17035" s="9">
        <v>536.14354427083299</v>
      </c>
      <c r="T17035" s="9">
        <v>335.16776605555498</v>
      </c>
    </row>
    <row r="17036" spans="1:20" x14ac:dyDescent="0.35">
      <c r="A17036">
        <f t="shared" si="520"/>
        <v>17036</v>
      </c>
      <c r="B17036" s="3" t="s">
        <v>1039</v>
      </c>
      <c r="C17036" s="3" t="s">
        <v>77</v>
      </c>
      <c r="D17036" s="3" t="s">
        <v>24</v>
      </c>
      <c r="E17036">
        <v>2029</v>
      </c>
      <c r="F17036" s="3" t="str">
        <f t="shared" si="519"/>
        <v>RGGenCANAL2029</v>
      </c>
      <c r="G17036" s="9">
        <v>260.25074212365502</v>
      </c>
      <c r="H17036" s="9">
        <v>355.845769111111</v>
      </c>
      <c r="I17036" s="9">
        <v>399.67206302777703</v>
      </c>
      <c r="J17036" s="9">
        <v>284.12977807795698</v>
      </c>
      <c r="K17036" s="9">
        <v>239.157770193452</v>
      </c>
      <c r="L17036" s="9">
        <v>403.549330443548</v>
      </c>
      <c r="M17036" s="9">
        <v>334.21310814444399</v>
      </c>
      <c r="N17036" s="9">
        <v>349.659462972222</v>
      </c>
      <c r="O17036" s="9">
        <v>407.82488430107497</v>
      </c>
      <c r="P17036" s="9">
        <v>186.94332006944401</v>
      </c>
      <c r="Q17036" s="9">
        <v>522.22001162634399</v>
      </c>
      <c r="R17036" s="9">
        <v>357.11423616666599</v>
      </c>
      <c r="S17036" s="9">
        <v>319.97237070312502</v>
      </c>
      <c r="T17036" s="9">
        <v>190.79004481944401</v>
      </c>
    </row>
    <row r="17037" spans="1:20" x14ac:dyDescent="0.35">
      <c r="A17037">
        <f t="shared" si="520"/>
        <v>17037</v>
      </c>
      <c r="B17037" s="3" t="s">
        <v>1039</v>
      </c>
      <c r="C17037" s="3" t="s">
        <v>75</v>
      </c>
      <c r="D17037" s="3" t="s">
        <v>40</v>
      </c>
      <c r="E17037">
        <v>2020</v>
      </c>
      <c r="F17037" s="3" t="str">
        <f t="shared" si="519"/>
        <v>RGElevCDA LK2020</v>
      </c>
      <c r="G17037" s="9">
        <v>2125.5348449200001</v>
      </c>
      <c r="H17037" s="9">
        <v>2123.9173907999998</v>
      </c>
      <c r="I17037" s="9">
        <v>2122.5295954799999</v>
      </c>
      <c r="J17037" s="9">
        <v>2121.0860258799999</v>
      </c>
      <c r="K17037" s="9">
        <v>2125.5348449200001</v>
      </c>
      <c r="L17037" s="9">
        <v>2123.1595167599999</v>
      </c>
      <c r="M17037" s="9">
        <v>2127.1457373600001</v>
      </c>
      <c r="N17037" s="9">
        <v>2128.4121415999998</v>
      </c>
      <c r="O17037" s="9">
        <v>2128.6319578799998</v>
      </c>
      <c r="P17037" s="9">
        <v>2127.8150287200001</v>
      </c>
      <c r="Q17037" s="9">
        <v>2128.0217216400001</v>
      </c>
      <c r="R17037" s="9">
        <v>2127.9856324000002</v>
      </c>
      <c r="S17037" s="9">
        <v>2127.8019053600001</v>
      </c>
      <c r="T17037" s="9">
        <v>2126.9259210800001</v>
      </c>
    </row>
    <row r="17038" spans="1:20" x14ac:dyDescent="0.35">
      <c r="A17038">
        <f t="shared" si="520"/>
        <v>17038</v>
      </c>
      <c r="B17038" s="3" t="s">
        <v>1039</v>
      </c>
      <c r="C17038" s="3" t="s">
        <v>75</v>
      </c>
      <c r="D17038" s="3" t="s">
        <v>40</v>
      </c>
      <c r="E17038">
        <v>2021</v>
      </c>
      <c r="F17038" s="3" t="str">
        <f t="shared" si="519"/>
        <v>RGElevCDA LK2021</v>
      </c>
      <c r="G17038" s="9">
        <v>2125.9252648799902</v>
      </c>
      <c r="H17038" s="9">
        <v>2123.8517740000002</v>
      </c>
      <c r="I17038" s="9">
        <v>2122.5230338000001</v>
      </c>
      <c r="J17038" s="9">
        <v>2121.04009412</v>
      </c>
      <c r="K17038" s="9">
        <v>2120.7612227200002</v>
      </c>
      <c r="L17038" s="9">
        <v>2123.1956059999902</v>
      </c>
      <c r="M17038" s="9">
        <v>2126.5781520400001</v>
      </c>
      <c r="N17038" s="9">
        <v>2127.9331389600002</v>
      </c>
      <c r="O17038" s="9">
        <v>2128.8616166799902</v>
      </c>
      <c r="P17038" s="9">
        <v>2127.8740838399999</v>
      </c>
      <c r="Q17038" s="9">
        <v>2127.9200156000002</v>
      </c>
      <c r="R17038" s="9">
        <v>2127.93970064</v>
      </c>
      <c r="S17038" s="9">
        <v>2127.8412754400001</v>
      </c>
      <c r="T17038" s="9">
        <v>2126.9259210800001</v>
      </c>
    </row>
    <row r="17039" spans="1:20" x14ac:dyDescent="0.35">
      <c r="A17039">
        <f t="shared" si="520"/>
        <v>17039</v>
      </c>
      <c r="B17039" s="3" t="s">
        <v>1039</v>
      </c>
      <c r="C17039" s="3" t="s">
        <v>75</v>
      </c>
      <c r="D17039" s="3" t="s">
        <v>40</v>
      </c>
      <c r="E17039">
        <v>2022</v>
      </c>
      <c r="F17039" s="3" t="str">
        <f t="shared" si="519"/>
        <v>RGElevCDA LK2022</v>
      </c>
      <c r="G17039" s="9">
        <v>2125.6135850799901</v>
      </c>
      <c r="H17039" s="9">
        <v>2123.8780207199902</v>
      </c>
      <c r="I17039" s="9">
        <v>2122.4902253999999</v>
      </c>
      <c r="J17039" s="9">
        <v>2121.0335324399998</v>
      </c>
      <c r="K17039" s="9">
        <v>2121.0335324399998</v>
      </c>
      <c r="L17039" s="9">
        <v>2123.1168658399902</v>
      </c>
      <c r="M17039" s="9">
        <v>2126.5781520400001</v>
      </c>
      <c r="N17039" s="9">
        <v>2127.9068922400002</v>
      </c>
      <c r="O17039" s="9">
        <v>2134.6293334000002</v>
      </c>
      <c r="P17039" s="9">
        <v>2133.85177432</v>
      </c>
      <c r="Q17039" s="9">
        <v>2128.1529552399902</v>
      </c>
      <c r="R17039" s="9">
        <v>2127.9692282000001</v>
      </c>
      <c r="S17039" s="9">
        <v>2127.8609604799999</v>
      </c>
      <c r="T17039" s="9">
        <v>2126.9259210800001</v>
      </c>
    </row>
    <row r="17040" spans="1:20" x14ac:dyDescent="0.35">
      <c r="A17040">
        <f t="shared" si="520"/>
        <v>17040</v>
      </c>
      <c r="B17040" s="3" t="s">
        <v>1039</v>
      </c>
      <c r="C17040" s="3" t="s">
        <v>75</v>
      </c>
      <c r="D17040" s="3" t="s">
        <v>40</v>
      </c>
      <c r="E17040">
        <v>2023</v>
      </c>
      <c r="F17040" s="3" t="str">
        <f t="shared" si="519"/>
        <v>RGElevCDA LK2023</v>
      </c>
      <c r="G17040" s="9">
        <v>2125.3445561999902</v>
      </c>
      <c r="H17040" s="9">
        <v>2124.1897005199999</v>
      </c>
      <c r="I17040" s="9">
        <v>2126.3517740799998</v>
      </c>
      <c r="J17040" s="9">
        <v>2123.9501992</v>
      </c>
      <c r="K17040" s="9">
        <v>2127.9561048400001</v>
      </c>
      <c r="L17040" s="9">
        <v>2128.23825708</v>
      </c>
      <c r="M17040" s="9">
        <v>2130.8990183199999</v>
      </c>
      <c r="N17040" s="9">
        <v>2131.1844513999999</v>
      </c>
      <c r="O17040" s="9">
        <v>2132.0505931600001</v>
      </c>
      <c r="P17040" s="9">
        <v>2130.64639364</v>
      </c>
      <c r="Q17040" s="9">
        <v>2128.1103043200001</v>
      </c>
      <c r="R17040" s="9">
        <v>2128.10702348</v>
      </c>
      <c r="S17040" s="9">
        <v>2128.0545300399999</v>
      </c>
      <c r="T17040" s="9">
        <v>2126.9259210800001</v>
      </c>
    </row>
    <row r="17041" spans="1:20" x14ac:dyDescent="0.35">
      <c r="A17041">
        <f t="shared" si="520"/>
        <v>17041</v>
      </c>
      <c r="B17041" s="3" t="s">
        <v>1039</v>
      </c>
      <c r="C17041" s="3" t="s">
        <v>75</v>
      </c>
      <c r="D17041" s="3" t="s">
        <v>40</v>
      </c>
      <c r="E17041">
        <v>2024</v>
      </c>
      <c r="F17041" s="3" t="str">
        <f t="shared" si="519"/>
        <v>RGElevCDA LK2024</v>
      </c>
      <c r="G17041" s="9">
        <v>2125.6299892799998</v>
      </c>
      <c r="H17041" s="9">
        <v>2123.9075482799999</v>
      </c>
      <c r="I17041" s="9">
        <v>2122.5131912799998</v>
      </c>
      <c r="J17041" s="9">
        <v>2123.7795955199999</v>
      </c>
      <c r="K17041" s="9">
        <v>2127.5000680799999</v>
      </c>
      <c r="L17041" s="9">
        <v>2123.35636716</v>
      </c>
      <c r="M17041" s="9">
        <v>2127.0571546800002</v>
      </c>
      <c r="N17041" s="9">
        <v>2127.9036114</v>
      </c>
      <c r="O17041" s="9">
        <v>2128.6516429200001</v>
      </c>
      <c r="P17041" s="9">
        <v>2128.2940313599902</v>
      </c>
      <c r="Q17041" s="9">
        <v>2127.9429814800001</v>
      </c>
      <c r="R17041" s="9">
        <v>2128.0643725599998</v>
      </c>
      <c r="S17041" s="9">
        <v>2128.0118791199998</v>
      </c>
      <c r="T17041" s="9">
        <v>2126.9259210800001</v>
      </c>
    </row>
    <row r="17042" spans="1:20" x14ac:dyDescent="0.35">
      <c r="A17042">
        <f t="shared" si="520"/>
        <v>17042</v>
      </c>
      <c r="B17042" s="3" t="s">
        <v>1039</v>
      </c>
      <c r="C17042" s="3" t="s">
        <v>75</v>
      </c>
      <c r="D17042" s="3" t="s">
        <v>40</v>
      </c>
      <c r="E17042">
        <v>2025</v>
      </c>
      <c r="F17042" s="3" t="str">
        <f t="shared" si="519"/>
        <v>RGElevCDA LK2025</v>
      </c>
      <c r="G17042" s="9">
        <v>2125.6168659199998</v>
      </c>
      <c r="H17042" s="9">
        <v>2123.9830075999998</v>
      </c>
      <c r="I17042" s="9">
        <v>2122.5689655599999</v>
      </c>
      <c r="J17042" s="9">
        <v>2123.6877319999999</v>
      </c>
      <c r="K17042" s="9">
        <v>2128.0118791199998</v>
      </c>
      <c r="L17042" s="9">
        <v>2124.5177845200001</v>
      </c>
      <c r="M17042" s="9">
        <v>2127.3163410399902</v>
      </c>
      <c r="N17042" s="9">
        <v>2129.3635851999902</v>
      </c>
      <c r="O17042" s="9">
        <v>2129.0945563199998</v>
      </c>
      <c r="P17042" s="9">
        <v>2127.97907072</v>
      </c>
      <c r="Q17042" s="9">
        <v>2128.0414066799999</v>
      </c>
      <c r="R17042" s="9">
        <v>2128.0545300399999</v>
      </c>
      <c r="S17042" s="9">
        <v>2128.0217216400001</v>
      </c>
      <c r="T17042" s="9">
        <v>2126.9259210800001</v>
      </c>
    </row>
    <row r="17043" spans="1:20" x14ac:dyDescent="0.35">
      <c r="A17043">
        <f t="shared" si="520"/>
        <v>17043</v>
      </c>
      <c r="B17043" s="3" t="s">
        <v>1039</v>
      </c>
      <c r="C17043" s="3" t="s">
        <v>75</v>
      </c>
      <c r="D17043" s="3" t="s">
        <v>40</v>
      </c>
      <c r="E17043">
        <v>2026</v>
      </c>
      <c r="F17043" s="3" t="str">
        <f t="shared" si="519"/>
        <v>RGElevCDA LK2026</v>
      </c>
      <c r="G17043" s="9">
        <v>2125.58405752</v>
      </c>
      <c r="H17043" s="9">
        <v>2124.0322201999902</v>
      </c>
      <c r="I17043" s="9">
        <v>2122.51975296</v>
      </c>
      <c r="J17043" s="9">
        <v>2121.14180016</v>
      </c>
      <c r="K17043" s="9">
        <v>2125.8530863999999</v>
      </c>
      <c r="L17043" s="9">
        <v>2123.4318264799999</v>
      </c>
      <c r="M17043" s="9">
        <v>2126.5781520400001</v>
      </c>
      <c r="N17043" s="9">
        <v>2127.97907072</v>
      </c>
      <c r="O17043" s="9">
        <v>2128.0873384399902</v>
      </c>
      <c r="P17043" s="9">
        <v>2129.8163411199998</v>
      </c>
      <c r="Q17043" s="9">
        <v>2128.0348450000001</v>
      </c>
      <c r="R17043" s="9">
        <v>2127.9068922400002</v>
      </c>
      <c r="S17043" s="9">
        <v>2127.8937688800002</v>
      </c>
      <c r="T17043" s="9">
        <v>2126.9259210800001</v>
      </c>
    </row>
    <row r="17044" spans="1:20" x14ac:dyDescent="0.35">
      <c r="A17044">
        <f t="shared" si="520"/>
        <v>17044</v>
      </c>
      <c r="B17044" s="3" t="s">
        <v>1039</v>
      </c>
      <c r="C17044" s="3" t="s">
        <v>75</v>
      </c>
      <c r="D17044" s="3" t="s">
        <v>40</v>
      </c>
      <c r="E17044">
        <v>2027</v>
      </c>
      <c r="F17044" s="3" t="str">
        <f t="shared" si="519"/>
        <v>RGElevCDA LK2027</v>
      </c>
      <c r="G17044" s="9">
        <v>2125.4725089600001</v>
      </c>
      <c r="H17044" s="9">
        <v>2123.9436375199998</v>
      </c>
      <c r="I17044" s="9">
        <v>2122.5689655599999</v>
      </c>
      <c r="J17044" s="9">
        <v>2122.2769708000001</v>
      </c>
      <c r="K17044" s="9">
        <v>2126.6864197599998</v>
      </c>
      <c r="L17044" s="9">
        <v>2124.3931125999902</v>
      </c>
      <c r="M17044" s="9">
        <v>2127.5230339599998</v>
      </c>
      <c r="N17044" s="9">
        <v>2128.1759211200001</v>
      </c>
      <c r="O17044" s="9">
        <v>2137.4180474</v>
      </c>
      <c r="P17044" s="9">
        <v>2132.4147664000002</v>
      </c>
      <c r="Q17044" s="9">
        <v>2128.0512491999998</v>
      </c>
      <c r="R17044" s="9">
        <v>2127.9068922400002</v>
      </c>
      <c r="S17044" s="9">
        <v>2128.04468752</v>
      </c>
      <c r="T17044" s="9">
        <v>2126.9259210800001</v>
      </c>
    </row>
    <row r="17045" spans="1:20" x14ac:dyDescent="0.35">
      <c r="A17045">
        <f t="shared" si="520"/>
        <v>17045</v>
      </c>
      <c r="B17045" s="3" t="s">
        <v>1039</v>
      </c>
      <c r="C17045" s="3" t="s">
        <v>75</v>
      </c>
      <c r="D17045" s="3" t="s">
        <v>40</v>
      </c>
      <c r="E17045">
        <v>2028</v>
      </c>
      <c r="F17045" s="3" t="str">
        <f t="shared" si="519"/>
        <v>RGElevCDA LK2028</v>
      </c>
      <c r="G17045" s="9">
        <v>2126.22710216</v>
      </c>
      <c r="H17045" s="9">
        <v>2123.9698842399998</v>
      </c>
      <c r="I17045" s="9">
        <v>2122.5230338000001</v>
      </c>
      <c r="J17045" s="9">
        <v>2122.9036112399999</v>
      </c>
      <c r="K17045" s="9">
        <v>2127.9003305599999</v>
      </c>
      <c r="L17045" s="9">
        <v>2123.1792018000001</v>
      </c>
      <c r="M17045" s="9">
        <v>2126.5781520400001</v>
      </c>
      <c r="N17045" s="9">
        <v>2127.6673909199999</v>
      </c>
      <c r="O17045" s="9">
        <v>2134.2323517599998</v>
      </c>
      <c r="P17045" s="9">
        <v>2132.37211548</v>
      </c>
      <c r="Q17045" s="9">
        <v>2128.1398318800002</v>
      </c>
      <c r="R17045" s="9">
        <v>2128.1431127199999</v>
      </c>
      <c r="S17045" s="9">
        <v>2127.8675221599901</v>
      </c>
      <c r="T17045" s="9">
        <v>2126.9259210800001</v>
      </c>
    </row>
    <row r="17046" spans="1:20" x14ac:dyDescent="0.35">
      <c r="A17046">
        <f t="shared" si="520"/>
        <v>17046</v>
      </c>
      <c r="B17046" s="3" t="s">
        <v>1039</v>
      </c>
      <c r="C17046" s="3" t="s">
        <v>75</v>
      </c>
      <c r="D17046" s="3" t="s">
        <v>40</v>
      </c>
      <c r="E17046">
        <v>2029</v>
      </c>
      <c r="F17046" s="3" t="str">
        <f t="shared" si="519"/>
        <v>RGElevCDA LK2029</v>
      </c>
      <c r="G17046" s="9">
        <v>2125.4856323199901</v>
      </c>
      <c r="H17046" s="9">
        <v>2124.0092543199999</v>
      </c>
      <c r="I17046" s="9">
        <v>2122.5033487599999</v>
      </c>
      <c r="J17046" s="9">
        <v>2121.3878631600001</v>
      </c>
      <c r="K17046" s="9">
        <v>2125.9613541200001</v>
      </c>
      <c r="L17046" s="9">
        <v>2123.3005928799998</v>
      </c>
      <c r="M17046" s="9">
        <v>2126.58799456</v>
      </c>
      <c r="N17046" s="9">
        <v>2127.8084670399999</v>
      </c>
      <c r="O17046" s="9">
        <v>2131.3878634799999</v>
      </c>
      <c r="P17046" s="9">
        <v>2130.1378634399998</v>
      </c>
      <c r="Q17046" s="9">
        <v>2128.0971809600001</v>
      </c>
      <c r="R17046" s="9">
        <v>2127.9298581200001</v>
      </c>
      <c r="S17046" s="9">
        <v>2127.9561048400001</v>
      </c>
      <c r="T17046" s="9">
        <v>2126.9259210800001</v>
      </c>
    </row>
    <row r="17047" spans="1:20" x14ac:dyDescent="0.35">
      <c r="A17047">
        <f t="shared" si="520"/>
        <v>17047</v>
      </c>
      <c r="B17047" s="3" t="s">
        <v>1039</v>
      </c>
      <c r="C17047" s="3" t="s">
        <v>86</v>
      </c>
      <c r="D17047" s="3" t="s">
        <v>40</v>
      </c>
      <c r="E17047">
        <v>2020</v>
      </c>
      <c r="F17047" s="3" t="str">
        <f t="shared" si="519"/>
        <v>RGQOutCDA LK2020</v>
      </c>
      <c r="G17047" s="9">
        <v>3.1545377599820998</v>
      </c>
      <c r="H17047" s="9">
        <v>4.3735929844186803</v>
      </c>
      <c r="I17047" s="9">
        <v>1.4816004759448398</v>
      </c>
      <c r="J17047" s="9">
        <v>2.2377010612080599</v>
      </c>
      <c r="K17047" s="9">
        <v>0.81480694906218698</v>
      </c>
      <c r="L17047" s="9">
        <v>7.4074081472091997</v>
      </c>
      <c r="M17047" s="9">
        <v>8.2493077778416595</v>
      </c>
      <c r="N17047" s="9">
        <v>14.595698180623099</v>
      </c>
      <c r="O17047" s="9">
        <v>17.658354422217101</v>
      </c>
      <c r="P17047" s="9">
        <v>12.371258278497701</v>
      </c>
      <c r="Q17047" s="9">
        <v>4.9307976084556397</v>
      </c>
      <c r="R17047" s="9">
        <v>2.6591094997589302</v>
      </c>
      <c r="S17047" s="9">
        <v>2.2052669523994002</v>
      </c>
      <c r="T17047" s="9">
        <v>2.1145913032736501</v>
      </c>
    </row>
    <row r="17048" spans="1:20" x14ac:dyDescent="0.35">
      <c r="A17048">
        <f t="shared" si="520"/>
        <v>17048</v>
      </c>
      <c r="B17048" s="3" t="s">
        <v>1039</v>
      </c>
      <c r="C17048" s="3" t="s">
        <v>86</v>
      </c>
      <c r="D17048" s="3" t="s">
        <v>40</v>
      </c>
      <c r="E17048">
        <v>2021</v>
      </c>
      <c r="F17048" s="3" t="str">
        <f t="shared" si="519"/>
        <v>RGQOutCDA LK2021</v>
      </c>
      <c r="G17048" s="9">
        <v>3.9780101190694799</v>
      </c>
      <c r="H17048" s="9">
        <v>3.5894840528271601</v>
      </c>
      <c r="I17048" s="9">
        <v>1.8842161838884</v>
      </c>
      <c r="J17048" s="9">
        <v>2.6039112535587301</v>
      </c>
      <c r="K17048" s="9">
        <v>1.9804970630638501</v>
      </c>
      <c r="L17048" s="9">
        <v>3.5123366323255301</v>
      </c>
      <c r="M17048" s="9">
        <v>3.7309997400977699</v>
      </c>
      <c r="N17048" s="9">
        <v>10.182238791451001</v>
      </c>
      <c r="O17048" s="9">
        <v>14.4839434070027</v>
      </c>
      <c r="P17048" s="9">
        <v>10.943125500567801</v>
      </c>
      <c r="Q17048" s="9">
        <v>3.9858302679228399</v>
      </c>
      <c r="R17048" s="9">
        <v>1.28707695297572</v>
      </c>
      <c r="S17048" s="9">
        <v>1.24718017547065</v>
      </c>
      <c r="T17048" s="9">
        <v>1.76604831772381</v>
      </c>
    </row>
    <row r="17049" spans="1:20" x14ac:dyDescent="0.35">
      <c r="A17049">
        <f t="shared" si="520"/>
        <v>17049</v>
      </c>
      <c r="B17049" s="3" t="s">
        <v>1039</v>
      </c>
      <c r="C17049" s="3" t="s">
        <v>86</v>
      </c>
      <c r="D17049" s="3" t="s">
        <v>40</v>
      </c>
      <c r="E17049">
        <v>2022</v>
      </c>
      <c r="F17049" s="3" t="str">
        <f t="shared" si="519"/>
        <v>RGQOutCDA LK2022</v>
      </c>
      <c r="G17049" s="9">
        <v>1.2137965072279799</v>
      </c>
      <c r="H17049" s="9">
        <v>1.6052509017842</v>
      </c>
      <c r="I17049" s="9">
        <v>2.42326241819088</v>
      </c>
      <c r="J17049" s="9">
        <v>2.7138331696922</v>
      </c>
      <c r="K17049" s="9">
        <v>1.69064390783333</v>
      </c>
      <c r="L17049" s="9">
        <v>3.7419069117346599</v>
      </c>
      <c r="M17049" s="9">
        <v>6.3925815892494198</v>
      </c>
      <c r="N17049" s="9">
        <v>7.4979508996583295</v>
      </c>
      <c r="O17049" s="9">
        <v>18.0818830700779</v>
      </c>
      <c r="P17049" s="9">
        <v>22.8396722844757</v>
      </c>
      <c r="Q17049" s="9">
        <v>12.113897233066798</v>
      </c>
      <c r="R17049" s="9">
        <v>3.8259010450694402</v>
      </c>
      <c r="S17049" s="9">
        <v>2.9516973634357999</v>
      </c>
      <c r="T17049" s="9">
        <v>2.0210671285045598</v>
      </c>
    </row>
    <row r="17050" spans="1:20" x14ac:dyDescent="0.35">
      <c r="A17050">
        <f t="shared" si="520"/>
        <v>17050</v>
      </c>
      <c r="B17050" s="3" t="s">
        <v>1039</v>
      </c>
      <c r="C17050" s="3" t="s">
        <v>86</v>
      </c>
      <c r="D17050" s="3" t="s">
        <v>40</v>
      </c>
      <c r="E17050">
        <v>2023</v>
      </c>
      <c r="F17050" s="3" t="str">
        <f t="shared" si="519"/>
        <v>RGQOutCDA LK2023</v>
      </c>
      <c r="G17050" s="9">
        <v>3.4078452290533603</v>
      </c>
      <c r="H17050" s="9">
        <v>2.4609157043391598</v>
      </c>
      <c r="I17050" s="9">
        <v>8.0258359577481908</v>
      </c>
      <c r="J17050" s="9">
        <v>8.04578341338709</v>
      </c>
      <c r="K17050" s="9">
        <v>7.5673341850390603</v>
      </c>
      <c r="L17050" s="9">
        <v>15.7861505776855</v>
      </c>
      <c r="M17050" s="9">
        <v>17.662103120628</v>
      </c>
      <c r="N17050" s="9">
        <v>20.745264186066301</v>
      </c>
      <c r="O17050" s="9">
        <v>18.5862219278957</v>
      </c>
      <c r="P17050" s="9">
        <v>11.373852616847699</v>
      </c>
      <c r="Q17050" s="9">
        <v>5.7135634082659301</v>
      </c>
      <c r="R17050" s="9">
        <v>1.33017502543333</v>
      </c>
      <c r="S17050" s="9">
        <v>1.38303835738778</v>
      </c>
      <c r="T17050" s="9">
        <v>1.71295754205012</v>
      </c>
    </row>
    <row r="17051" spans="1:20" x14ac:dyDescent="0.35">
      <c r="A17051">
        <f t="shared" si="520"/>
        <v>17051</v>
      </c>
      <c r="B17051" s="3" t="s">
        <v>1039</v>
      </c>
      <c r="C17051" s="3" t="s">
        <v>86</v>
      </c>
      <c r="D17051" s="3" t="s">
        <v>40</v>
      </c>
      <c r="E17051">
        <v>2024</v>
      </c>
      <c r="F17051" s="3" t="str">
        <f t="shared" si="519"/>
        <v>RGQOutCDA LK2024</v>
      </c>
      <c r="G17051" s="9">
        <v>3.3586743949739901</v>
      </c>
      <c r="H17051" s="9">
        <v>3.93221239110777</v>
      </c>
      <c r="I17051" s="9">
        <v>3.5276109601493002</v>
      </c>
      <c r="J17051" s="9">
        <v>4.65436259551017</v>
      </c>
      <c r="K17051" s="9">
        <v>2.1578943479291599</v>
      </c>
      <c r="L17051" s="9">
        <v>10.338024086264101</v>
      </c>
      <c r="M17051" s="9">
        <v>8.2599503072226295</v>
      </c>
      <c r="N17051" s="9">
        <v>13.1240044070897</v>
      </c>
      <c r="O17051" s="9">
        <v>12.4275784096686</v>
      </c>
      <c r="P17051" s="9">
        <v>8.2944330111504101</v>
      </c>
      <c r="Q17051" s="9">
        <v>3.2611866852856801</v>
      </c>
      <c r="R17051" s="9">
        <v>1.09248729737184</v>
      </c>
      <c r="S17051" s="9">
        <v>1.3999859920442399</v>
      </c>
      <c r="T17051" s="9">
        <v>2.9731672314908399</v>
      </c>
    </row>
    <row r="17052" spans="1:20" x14ac:dyDescent="0.35">
      <c r="A17052">
        <f t="shared" si="520"/>
        <v>17052</v>
      </c>
      <c r="B17052" s="3" t="s">
        <v>1039</v>
      </c>
      <c r="C17052" s="3" t="s">
        <v>86</v>
      </c>
      <c r="D17052" s="3" t="s">
        <v>40</v>
      </c>
      <c r="E17052">
        <v>2025</v>
      </c>
      <c r="F17052" s="3" t="str">
        <f t="shared" si="519"/>
        <v>RGQOutCDA LK2025</v>
      </c>
      <c r="G17052" s="9">
        <v>3.6475597791413401</v>
      </c>
      <c r="H17052" s="9">
        <v>3.0817431418982602</v>
      </c>
      <c r="I17052" s="9">
        <v>2.8512221716611101</v>
      </c>
      <c r="J17052" s="9">
        <v>3.85167364663817</v>
      </c>
      <c r="K17052" s="9">
        <v>5.7138146751588499</v>
      </c>
      <c r="L17052" s="9">
        <v>12.242303504357499</v>
      </c>
      <c r="M17052" s="9">
        <v>10.302625427307399</v>
      </c>
      <c r="N17052" s="9">
        <v>15.5721537869965</v>
      </c>
      <c r="O17052" s="9">
        <v>17.3994971264211</v>
      </c>
      <c r="P17052" s="9">
        <v>10.3774900067756</v>
      </c>
      <c r="Q17052" s="9">
        <v>3.70757645045544</v>
      </c>
      <c r="R17052" s="9">
        <v>1.4920100962302001</v>
      </c>
      <c r="S17052" s="9">
        <v>0.86019988998817698</v>
      </c>
      <c r="T17052" s="9">
        <v>2.6074006037138799</v>
      </c>
    </row>
    <row r="17053" spans="1:20" x14ac:dyDescent="0.35">
      <c r="A17053">
        <f t="shared" si="520"/>
        <v>17053</v>
      </c>
      <c r="B17053" s="3" t="s">
        <v>1039</v>
      </c>
      <c r="C17053" s="3" t="s">
        <v>86</v>
      </c>
      <c r="D17053" s="3" t="s">
        <v>40</v>
      </c>
      <c r="E17053">
        <v>2026</v>
      </c>
      <c r="F17053" s="3" t="str">
        <f t="shared" si="519"/>
        <v>RGQOutCDA LK2026</v>
      </c>
      <c r="G17053" s="9">
        <v>3.27665944701854</v>
      </c>
      <c r="H17053" s="9">
        <v>3.75321977035152</v>
      </c>
      <c r="I17053" s="9">
        <v>2.3053585065384001</v>
      </c>
      <c r="J17053" s="9">
        <v>2.5940510777200201</v>
      </c>
      <c r="K17053" s="9">
        <v>0.629297433475</v>
      </c>
      <c r="L17053" s="9">
        <v>8.4290976071924</v>
      </c>
      <c r="M17053" s="9">
        <v>7.0559069793070801</v>
      </c>
      <c r="N17053" s="9">
        <v>11.746852422999099</v>
      </c>
      <c r="O17053" s="9">
        <v>16.044699621472599</v>
      </c>
      <c r="P17053" s="9">
        <v>16.6008838345175</v>
      </c>
      <c r="Q17053" s="9">
        <v>8.0228095201888401</v>
      </c>
      <c r="R17053" s="9">
        <v>3.6565622994784701</v>
      </c>
      <c r="S17053" s="9">
        <v>2.1378671277136898</v>
      </c>
      <c r="T17053" s="9">
        <v>1.54737273215578</v>
      </c>
    </row>
    <row r="17054" spans="1:20" x14ac:dyDescent="0.35">
      <c r="A17054">
        <f t="shared" si="520"/>
        <v>17054</v>
      </c>
      <c r="B17054" s="3" t="s">
        <v>1039</v>
      </c>
      <c r="C17054" s="3" t="s">
        <v>86</v>
      </c>
      <c r="D17054" s="3" t="s">
        <v>40</v>
      </c>
      <c r="E17054">
        <v>2027</v>
      </c>
      <c r="F17054" s="3" t="str">
        <f t="shared" si="519"/>
        <v>RGQOutCDA LK2027</v>
      </c>
      <c r="G17054" s="9">
        <v>4.6398830862844704</v>
      </c>
      <c r="H17054" s="9">
        <v>2.84749933499111</v>
      </c>
      <c r="I17054" s="9">
        <v>4.0024429225423601</v>
      </c>
      <c r="J17054" s="9">
        <v>2.4026776392989202</v>
      </c>
      <c r="K17054" s="9">
        <v>1.5755095926292699</v>
      </c>
      <c r="L17054" s="9">
        <v>9.3803686837691505</v>
      </c>
      <c r="M17054" s="9">
        <v>9.7258515339572202</v>
      </c>
      <c r="N17054" s="9">
        <v>12.127309318064301</v>
      </c>
      <c r="O17054" s="9">
        <v>19.268657216195699</v>
      </c>
      <c r="P17054" s="9">
        <v>22.338623629908099</v>
      </c>
      <c r="Q17054" s="9">
        <v>10.4328901629094</v>
      </c>
      <c r="R17054" s="9">
        <v>4.4418789988708296</v>
      </c>
      <c r="S17054" s="9">
        <v>3.3654583057265599</v>
      </c>
      <c r="T17054" s="9">
        <v>3.5061761751065901</v>
      </c>
    </row>
    <row r="17055" spans="1:20" x14ac:dyDescent="0.35">
      <c r="A17055">
        <f t="shared" si="520"/>
        <v>17055</v>
      </c>
      <c r="B17055" s="3" t="s">
        <v>1039</v>
      </c>
      <c r="C17055" s="3" t="s">
        <v>86</v>
      </c>
      <c r="D17055" s="3" t="s">
        <v>40</v>
      </c>
      <c r="E17055">
        <v>2028</v>
      </c>
      <c r="F17055" s="3" t="str">
        <f t="shared" si="519"/>
        <v>RGQOutCDA LK2028</v>
      </c>
      <c r="G17055" s="9">
        <v>1.7439200532080099</v>
      </c>
      <c r="H17055" s="9">
        <v>5.2369464669977699</v>
      </c>
      <c r="I17055" s="9">
        <v>4.1141434175299301</v>
      </c>
      <c r="J17055" s="9">
        <v>3.95482264464348</v>
      </c>
      <c r="K17055" s="9">
        <v>4.46934618973697</v>
      </c>
      <c r="L17055" s="9">
        <v>9.9212700596257992</v>
      </c>
      <c r="M17055" s="9">
        <v>8.6771523006740807</v>
      </c>
      <c r="N17055" s="9">
        <v>12.945601855839699</v>
      </c>
      <c r="O17055" s="9">
        <v>17.776249587696899</v>
      </c>
      <c r="P17055" s="9">
        <v>19.664231365448501</v>
      </c>
      <c r="Q17055" s="9">
        <v>10.2517005222403</v>
      </c>
      <c r="R17055" s="9">
        <v>3.3320127457166602</v>
      </c>
      <c r="S17055" s="9">
        <v>3.9464597752617099</v>
      </c>
      <c r="T17055" s="9">
        <v>1.7739381709991799</v>
      </c>
    </row>
    <row r="17056" spans="1:20" x14ac:dyDescent="0.35">
      <c r="A17056">
        <f t="shared" si="520"/>
        <v>17056</v>
      </c>
      <c r="B17056" s="3" t="s">
        <v>1039</v>
      </c>
      <c r="C17056" s="3" t="s">
        <v>86</v>
      </c>
      <c r="D17056" s="3" t="s">
        <v>40</v>
      </c>
      <c r="E17056">
        <v>2029</v>
      </c>
      <c r="F17056" s="3" t="str">
        <f t="shared" si="519"/>
        <v>RGQOutCDA LK2029</v>
      </c>
      <c r="G17056" s="9">
        <v>2.34666079073736</v>
      </c>
      <c r="H17056" s="9">
        <v>2.0798132506816298</v>
      </c>
      <c r="I17056" s="9">
        <v>1.57330166382958</v>
      </c>
      <c r="J17056" s="9">
        <v>1.52348744627069</v>
      </c>
      <c r="K17056" s="9">
        <v>0.66205138389426998</v>
      </c>
      <c r="L17056" s="9">
        <v>7.8151174465159903</v>
      </c>
      <c r="M17056" s="9">
        <v>7.69169339618555</v>
      </c>
      <c r="N17056" s="9">
        <v>11.6812291376713</v>
      </c>
      <c r="O17056" s="9">
        <v>14.3240846032403</v>
      </c>
      <c r="P17056" s="9">
        <v>12.0309618015509</v>
      </c>
      <c r="Q17056" s="9">
        <v>5.7768657443178704</v>
      </c>
      <c r="R17056" s="9">
        <v>2.7500607188804098</v>
      </c>
      <c r="S17056" s="9">
        <v>1.0396528570357999</v>
      </c>
      <c r="T17056" s="9">
        <v>1.5691852017551999</v>
      </c>
    </row>
    <row r="17057" spans="1:20" x14ac:dyDescent="0.35">
      <c r="A17057">
        <f t="shared" si="520"/>
        <v>17057</v>
      </c>
      <c r="B17057" s="3" t="s">
        <v>1039</v>
      </c>
      <c r="C17057" s="3" t="s">
        <v>95</v>
      </c>
      <c r="D17057" s="3" t="s">
        <v>40</v>
      </c>
      <c r="E17057">
        <v>2020</v>
      </c>
      <c r="F17057" s="3" t="str">
        <f t="shared" si="519"/>
        <v>RGSpillCDA LK2020</v>
      </c>
      <c r="G17057" s="9">
        <v>0</v>
      </c>
      <c r="H17057" s="9">
        <v>0.237040288454861</v>
      </c>
      <c r="I17057" s="9">
        <v>0</v>
      </c>
      <c r="J17057" s="9">
        <v>1.3902528198924699E-3</v>
      </c>
      <c r="K17057" s="9">
        <v>0</v>
      </c>
      <c r="L17057" s="9">
        <v>0.25901190619509401</v>
      </c>
      <c r="M17057" s="9">
        <v>0.20680315873194399</v>
      </c>
      <c r="N17057" s="9">
        <v>2.22728433359541</v>
      </c>
      <c r="O17057" s="9">
        <v>5.1814695100108201</v>
      </c>
      <c r="P17057" s="9">
        <v>1.1716926170240201</v>
      </c>
      <c r="Q17057" s="9">
        <v>0</v>
      </c>
      <c r="R17057" s="9">
        <v>0</v>
      </c>
      <c r="S17057" s="9">
        <v>0</v>
      </c>
      <c r="T17057" s="9">
        <v>0</v>
      </c>
    </row>
    <row r="17058" spans="1:20" x14ac:dyDescent="0.35">
      <c r="A17058">
        <f t="shared" si="520"/>
        <v>17058</v>
      </c>
      <c r="B17058" s="3" t="s">
        <v>1039</v>
      </c>
      <c r="C17058" s="3" t="s">
        <v>95</v>
      </c>
      <c r="D17058" s="3" t="s">
        <v>40</v>
      </c>
      <c r="E17058">
        <v>2021</v>
      </c>
      <c r="F17058" s="3" t="str">
        <f t="shared" si="519"/>
        <v>RGSpillCDA LK2021</v>
      </c>
      <c r="G17058" s="9">
        <v>3.8058415396505299E-3</v>
      </c>
      <c r="H17058" s="9">
        <v>2.20305760694444E-3</v>
      </c>
      <c r="I17058" s="9">
        <v>1.7675353694444399E-4</v>
      </c>
      <c r="J17058" s="9">
        <v>1.2883728422043E-2</v>
      </c>
      <c r="K17058" s="9">
        <v>0</v>
      </c>
      <c r="L17058" s="9">
        <v>1.6346820798790299E-2</v>
      </c>
      <c r="M17058" s="9">
        <v>4.7431772694444402E-4</v>
      </c>
      <c r="N17058" s="9">
        <v>0.86506710695241595</v>
      </c>
      <c r="O17058" s="9">
        <v>2.8956520565437498</v>
      </c>
      <c r="P17058" s="9">
        <v>1.6580811223088101</v>
      </c>
      <c r="Q17058" s="9">
        <v>7.1594915922043006E-2</v>
      </c>
      <c r="R17058" s="9">
        <v>0</v>
      </c>
      <c r="S17058" s="9">
        <v>0</v>
      </c>
      <c r="T17058" s="9">
        <v>0</v>
      </c>
    </row>
    <row r="17059" spans="1:20" x14ac:dyDescent="0.35">
      <c r="A17059">
        <f t="shared" si="520"/>
        <v>17059</v>
      </c>
      <c r="B17059" s="3" t="s">
        <v>1039</v>
      </c>
      <c r="C17059" s="3" t="s">
        <v>95</v>
      </c>
      <c r="D17059" s="3" t="s">
        <v>40</v>
      </c>
      <c r="E17059">
        <v>2022</v>
      </c>
      <c r="F17059" s="3" t="str">
        <f t="shared" si="519"/>
        <v>RGSpillCDA LK2022</v>
      </c>
      <c r="G17059" s="9">
        <v>0</v>
      </c>
      <c r="H17059" s="9">
        <v>0</v>
      </c>
      <c r="I17059" s="9">
        <v>2.1335949638888799E-4</v>
      </c>
      <c r="J17059" s="9">
        <v>1.6692697997311799E-2</v>
      </c>
      <c r="K17059" s="9">
        <v>0</v>
      </c>
      <c r="L17059" s="9">
        <v>1.20675721908602E-2</v>
      </c>
      <c r="M17059" s="9">
        <v>0.29901787605958302</v>
      </c>
      <c r="N17059" s="9">
        <v>8.8602186079166603E-2</v>
      </c>
      <c r="O17059" s="9">
        <v>6.0280872417311802</v>
      </c>
      <c r="P17059" s="9">
        <v>18.578499824241302</v>
      </c>
      <c r="Q17059" s="9">
        <v>6.5383340873487903</v>
      </c>
      <c r="R17059" s="9">
        <v>0</v>
      </c>
      <c r="S17059" s="9">
        <v>0</v>
      </c>
      <c r="T17059" s="9">
        <v>0</v>
      </c>
    </row>
    <row r="17060" spans="1:20" x14ac:dyDescent="0.35">
      <c r="A17060">
        <f t="shared" si="520"/>
        <v>17060</v>
      </c>
      <c r="B17060" s="3" t="s">
        <v>1039</v>
      </c>
      <c r="C17060" s="3" t="s">
        <v>95</v>
      </c>
      <c r="D17060" s="3" t="s">
        <v>40</v>
      </c>
      <c r="E17060">
        <v>2023</v>
      </c>
      <c r="F17060" s="3" t="str">
        <f t="shared" si="519"/>
        <v>RGSpillCDA LK2023</v>
      </c>
      <c r="G17060" s="9">
        <v>1.6122242081317201E-2</v>
      </c>
      <c r="H17060" s="9">
        <v>0</v>
      </c>
      <c r="I17060" s="9">
        <v>2.5398850752551998</v>
      </c>
      <c r="J17060" s="9">
        <v>1.48772755036895</v>
      </c>
      <c r="K17060" s="9">
        <v>1.63893940552083</v>
      </c>
      <c r="L17060" s="9">
        <v>6.0555526556418604</v>
      </c>
      <c r="M17060" s="9">
        <v>6.3477552355163303</v>
      </c>
      <c r="N17060" s="9">
        <v>8.8489724873083304</v>
      </c>
      <c r="O17060" s="9">
        <v>13.9437874173514</v>
      </c>
      <c r="P17060" s="9">
        <v>9.1398758857291593</v>
      </c>
      <c r="Q17060" s="9">
        <v>3.11653539281324</v>
      </c>
      <c r="R17060" s="9">
        <v>0</v>
      </c>
      <c r="S17060" s="9">
        <v>0</v>
      </c>
      <c r="T17060" s="9">
        <v>4.2920428590277698E-2</v>
      </c>
    </row>
    <row r="17061" spans="1:20" x14ac:dyDescent="0.35">
      <c r="A17061">
        <f t="shared" si="520"/>
        <v>17061</v>
      </c>
      <c r="B17061" s="3" t="s">
        <v>1039</v>
      </c>
      <c r="C17061" s="3" t="s">
        <v>95</v>
      </c>
      <c r="D17061" s="3" t="s">
        <v>40</v>
      </c>
      <c r="E17061">
        <v>2024</v>
      </c>
      <c r="F17061" s="3" t="str">
        <f t="shared" si="519"/>
        <v>RGSpillCDA LK2024</v>
      </c>
      <c r="G17061" s="9">
        <v>0.245717023360215</v>
      </c>
      <c r="H17061" s="9">
        <v>0.62074219254444396</v>
      </c>
      <c r="I17061" s="9">
        <v>2.2394516763888802E-3</v>
      </c>
      <c r="J17061" s="9">
        <v>0.20741605467069801</v>
      </c>
      <c r="K17061" s="9">
        <v>5.8054691109375001E-2</v>
      </c>
      <c r="L17061" s="9">
        <v>1.3273924383919999</v>
      </c>
      <c r="M17061" s="9">
        <v>0.54086798609374998</v>
      </c>
      <c r="N17061" s="9">
        <v>1.81651985832527</v>
      </c>
      <c r="O17061" s="9">
        <v>2.7961473040492599</v>
      </c>
      <c r="P17061" s="9">
        <v>4.8201653084715197</v>
      </c>
      <c r="Q17061" s="9">
        <v>0.112227177755376</v>
      </c>
      <c r="R17061" s="9">
        <v>0</v>
      </c>
      <c r="S17061" s="9">
        <v>2.2880901184895801E-3</v>
      </c>
      <c r="T17061" s="9">
        <v>0</v>
      </c>
    </row>
    <row r="17062" spans="1:20" x14ac:dyDescent="0.35">
      <c r="A17062">
        <f t="shared" si="520"/>
        <v>17062</v>
      </c>
      <c r="B17062" s="3" t="s">
        <v>1039</v>
      </c>
      <c r="C17062" s="3" t="s">
        <v>95</v>
      </c>
      <c r="D17062" s="3" t="s">
        <v>40</v>
      </c>
      <c r="E17062">
        <v>2025</v>
      </c>
      <c r="F17062" s="3" t="str">
        <f t="shared" si="519"/>
        <v>RGSpillCDA LK2025</v>
      </c>
      <c r="G17062" s="9">
        <v>2.0764697869623599E-3</v>
      </c>
      <c r="H17062" s="9">
        <v>1.0086660490277699E-2</v>
      </c>
      <c r="I17062" s="9">
        <v>1.7757794599999901E-2</v>
      </c>
      <c r="J17062" s="9">
        <v>0.68637408084677398</v>
      </c>
      <c r="K17062" s="9">
        <v>0.97308185973958305</v>
      </c>
      <c r="L17062" s="9">
        <v>3.6516175256138399</v>
      </c>
      <c r="M17062" s="9">
        <v>0.99085538002499995</v>
      </c>
      <c r="N17062" s="9">
        <v>3.3238418160694398</v>
      </c>
      <c r="O17062" s="9">
        <v>5.9650798169247903</v>
      </c>
      <c r="P17062" s="9">
        <v>2.9639554405805502</v>
      </c>
      <c r="Q17062" s="9">
        <v>0.226252240262096</v>
      </c>
      <c r="R17062" s="9">
        <v>0</v>
      </c>
      <c r="S17062" s="9">
        <v>0</v>
      </c>
      <c r="T17062" s="9">
        <v>0</v>
      </c>
    </row>
    <row r="17063" spans="1:20" x14ac:dyDescent="0.35">
      <c r="A17063">
        <f t="shared" si="520"/>
        <v>17063</v>
      </c>
      <c r="B17063" s="3" t="s">
        <v>1039</v>
      </c>
      <c r="C17063" s="3" t="s">
        <v>95</v>
      </c>
      <c r="D17063" s="3" t="s">
        <v>40</v>
      </c>
      <c r="E17063">
        <v>2026</v>
      </c>
      <c r="F17063" s="3" t="str">
        <f t="shared" si="519"/>
        <v>RGSpillCDA LK2026</v>
      </c>
      <c r="G17063" s="9">
        <v>0</v>
      </c>
      <c r="H17063" s="9">
        <v>0.36813766638055501</v>
      </c>
      <c r="I17063" s="9">
        <v>2.2451987021527699E-2</v>
      </c>
      <c r="J17063" s="9">
        <v>2.8668517641129002E-2</v>
      </c>
      <c r="K17063" s="9">
        <v>0</v>
      </c>
      <c r="L17063" s="9">
        <v>0.91626758145792997</v>
      </c>
      <c r="M17063" s="9">
        <v>2.7562670819444399E-2</v>
      </c>
      <c r="N17063" s="9">
        <v>0.875448177022222</v>
      </c>
      <c r="O17063" s="9">
        <v>4.1588996741334601</v>
      </c>
      <c r="P17063" s="9">
        <v>6.3579149605834697</v>
      </c>
      <c r="Q17063" s="9">
        <v>1.5082013124462299</v>
      </c>
      <c r="R17063" s="9">
        <v>0</v>
      </c>
      <c r="S17063" s="9">
        <v>0</v>
      </c>
      <c r="T17063" s="9">
        <v>7.43163464652777E-3</v>
      </c>
    </row>
    <row r="17064" spans="1:20" x14ac:dyDescent="0.35">
      <c r="A17064">
        <f t="shared" si="520"/>
        <v>17064</v>
      </c>
      <c r="B17064" s="3" t="s">
        <v>1039</v>
      </c>
      <c r="C17064" s="3" t="s">
        <v>95</v>
      </c>
      <c r="D17064" s="3" t="s">
        <v>40</v>
      </c>
      <c r="E17064">
        <v>2027</v>
      </c>
      <c r="F17064" s="3" t="str">
        <f t="shared" si="519"/>
        <v>RGSpillCDA LK2027</v>
      </c>
      <c r="G17064" s="9">
        <v>4.1396205026881697E-2</v>
      </c>
      <c r="H17064" s="9">
        <v>1.4477183150694401E-2</v>
      </c>
      <c r="I17064" s="9">
        <v>6.72489615194444E-2</v>
      </c>
      <c r="J17064" s="9">
        <v>0.289323937893817</v>
      </c>
      <c r="K17064" s="9">
        <v>0.26001089166666602</v>
      </c>
      <c r="L17064" s="9">
        <v>1.42260607757775</v>
      </c>
      <c r="M17064" s="9">
        <v>0.13726727629027699</v>
      </c>
      <c r="N17064" s="9">
        <v>1.58874226176166</v>
      </c>
      <c r="O17064" s="9">
        <v>7.8221319382307097</v>
      </c>
      <c r="P17064" s="9">
        <v>18.4378217389255</v>
      </c>
      <c r="Q17064" s="9">
        <v>6.2373968639180104</v>
      </c>
      <c r="R17064" s="9">
        <v>2.6565316361111101E-2</v>
      </c>
      <c r="S17064" s="9">
        <v>2.7234946393229102E-2</v>
      </c>
      <c r="T17064" s="9">
        <v>3.9529894298611097E-2</v>
      </c>
    </row>
    <row r="17065" spans="1:20" x14ac:dyDescent="0.35">
      <c r="A17065">
        <f t="shared" si="520"/>
        <v>17065</v>
      </c>
      <c r="B17065" s="3" t="s">
        <v>1039</v>
      </c>
      <c r="C17065" s="3" t="s">
        <v>95</v>
      </c>
      <c r="D17065" s="3" t="s">
        <v>40</v>
      </c>
      <c r="E17065">
        <v>2028</v>
      </c>
      <c r="F17065" s="3" t="str">
        <f t="shared" si="519"/>
        <v>RGSpillCDA LK2028</v>
      </c>
      <c r="G17065" s="9">
        <v>4.631168278897849E-3</v>
      </c>
      <c r="H17065" s="9">
        <v>6.9000865096527683E-2</v>
      </c>
      <c r="I17065" s="9">
        <v>0</v>
      </c>
      <c r="J17065" s="9">
        <v>2.9417703531586001E-2</v>
      </c>
      <c r="K17065" s="9">
        <v>0.70289447785416603</v>
      </c>
      <c r="L17065" s="9">
        <v>2.3706226542870898</v>
      </c>
      <c r="M17065" s="9">
        <v>1.53147065295972</v>
      </c>
      <c r="N17065" s="9">
        <v>2.2167392785193001</v>
      </c>
      <c r="O17065" s="9">
        <v>6.5263323937714999</v>
      </c>
      <c r="P17065" s="9">
        <v>17.061328402637798</v>
      </c>
      <c r="Q17065" s="9">
        <v>7.3855041319038897</v>
      </c>
      <c r="R17065" s="9">
        <v>0.500612000680555</v>
      </c>
      <c r="S17065" s="9">
        <v>0.48973971080598899</v>
      </c>
      <c r="T17065" s="9">
        <v>0</v>
      </c>
    </row>
    <row r="17066" spans="1:20" x14ac:dyDescent="0.35">
      <c r="A17066">
        <f t="shared" si="520"/>
        <v>17066</v>
      </c>
      <c r="B17066" s="3" t="s">
        <v>1039</v>
      </c>
      <c r="C17066" s="3" t="s">
        <v>95</v>
      </c>
      <c r="D17066" s="3" t="s">
        <v>40</v>
      </c>
      <c r="E17066">
        <v>2029</v>
      </c>
      <c r="F17066" s="3" t="str">
        <f t="shared" si="519"/>
        <v>RGSpillCDA LK2029</v>
      </c>
      <c r="G17066" s="9">
        <v>0</v>
      </c>
      <c r="H17066" s="9">
        <v>0</v>
      </c>
      <c r="I17066" s="9">
        <v>2.45018412916666E-2</v>
      </c>
      <c r="J17066" s="9">
        <v>5.3992078225806404E-3</v>
      </c>
      <c r="K17066" s="9">
        <v>0</v>
      </c>
      <c r="L17066" s="9">
        <v>1.4762228413690801</v>
      </c>
      <c r="M17066" s="9">
        <v>0.41771681866055499</v>
      </c>
      <c r="N17066" s="9">
        <v>0.56620147111111097</v>
      </c>
      <c r="O17066" s="9">
        <v>3.6531970620870902</v>
      </c>
      <c r="P17066" s="9">
        <v>9.12108879621527</v>
      </c>
      <c r="Q17066" s="9">
        <v>1.7114571414509401</v>
      </c>
      <c r="R17066" s="9">
        <v>0</v>
      </c>
      <c r="S17066" s="9">
        <v>0</v>
      </c>
      <c r="T17066" s="9">
        <v>0</v>
      </c>
    </row>
    <row r="17067" spans="1:20" x14ac:dyDescent="0.35">
      <c r="A17067">
        <f t="shared" si="520"/>
        <v>17067</v>
      </c>
      <c r="B17067" s="3" t="s">
        <v>1039</v>
      </c>
      <c r="C17067" s="3" t="s">
        <v>77</v>
      </c>
      <c r="D17067" s="3" t="s">
        <v>40</v>
      </c>
      <c r="E17067">
        <v>2020</v>
      </c>
      <c r="F17067" s="3" t="str">
        <f t="shared" si="519"/>
        <v>RGGenCDA LK2020</v>
      </c>
      <c r="G17067" s="9">
        <v>0</v>
      </c>
      <c r="H17067" s="9">
        <v>0</v>
      </c>
      <c r="I17067" s="9">
        <v>0</v>
      </c>
      <c r="J17067" s="9">
        <v>0</v>
      </c>
      <c r="K17067" s="9">
        <v>0</v>
      </c>
      <c r="L17067" s="9">
        <v>0</v>
      </c>
      <c r="M17067" s="9">
        <v>0</v>
      </c>
      <c r="N17067" s="9">
        <v>0</v>
      </c>
      <c r="O17067" s="9">
        <v>0</v>
      </c>
      <c r="P17067" s="9">
        <v>0</v>
      </c>
      <c r="Q17067" s="9">
        <v>0</v>
      </c>
      <c r="R17067" s="9">
        <v>0</v>
      </c>
      <c r="S17067" s="9">
        <v>0</v>
      </c>
      <c r="T17067" s="9">
        <v>0</v>
      </c>
    </row>
    <row r="17068" spans="1:20" x14ac:dyDescent="0.35">
      <c r="A17068">
        <f t="shared" si="520"/>
        <v>17068</v>
      </c>
      <c r="B17068" s="3" t="s">
        <v>1039</v>
      </c>
      <c r="C17068" s="3" t="s">
        <v>77</v>
      </c>
      <c r="D17068" s="3" t="s">
        <v>40</v>
      </c>
      <c r="E17068">
        <v>2021</v>
      </c>
      <c r="F17068" s="3" t="str">
        <f t="shared" si="519"/>
        <v>RGGenCDA LK2021</v>
      </c>
      <c r="G17068" s="9">
        <v>0</v>
      </c>
      <c r="H17068" s="9">
        <v>0</v>
      </c>
      <c r="I17068" s="9">
        <v>0</v>
      </c>
      <c r="J17068" s="9">
        <v>0</v>
      </c>
      <c r="K17068" s="9">
        <v>0</v>
      </c>
      <c r="L17068" s="9">
        <v>0</v>
      </c>
      <c r="M17068" s="9">
        <v>0</v>
      </c>
      <c r="N17068" s="9">
        <v>0</v>
      </c>
      <c r="O17068" s="9">
        <v>0</v>
      </c>
      <c r="P17068" s="9">
        <v>0</v>
      </c>
      <c r="Q17068" s="9">
        <v>0</v>
      </c>
      <c r="R17068" s="9">
        <v>0</v>
      </c>
      <c r="S17068" s="9">
        <v>0</v>
      </c>
      <c r="T17068" s="9">
        <v>0</v>
      </c>
    </row>
    <row r="17069" spans="1:20" x14ac:dyDescent="0.35">
      <c r="A17069">
        <f t="shared" si="520"/>
        <v>17069</v>
      </c>
      <c r="B17069" s="3" t="s">
        <v>1039</v>
      </c>
      <c r="C17069" s="3" t="s">
        <v>77</v>
      </c>
      <c r="D17069" s="3" t="s">
        <v>40</v>
      </c>
      <c r="E17069">
        <v>2022</v>
      </c>
      <c r="F17069" s="3" t="str">
        <f t="shared" si="519"/>
        <v>RGGenCDA LK2022</v>
      </c>
      <c r="G17069" s="9">
        <v>0</v>
      </c>
      <c r="H17069" s="9">
        <v>0</v>
      </c>
      <c r="I17069" s="9">
        <v>0</v>
      </c>
      <c r="J17069" s="9">
        <v>0</v>
      </c>
      <c r="K17069" s="9">
        <v>0</v>
      </c>
      <c r="L17069" s="9">
        <v>0</v>
      </c>
      <c r="M17069" s="9">
        <v>0</v>
      </c>
      <c r="N17069" s="9">
        <v>0</v>
      </c>
      <c r="O17069" s="9">
        <v>0</v>
      </c>
      <c r="P17069" s="9">
        <v>0</v>
      </c>
      <c r="Q17069" s="9">
        <v>0</v>
      </c>
      <c r="R17069" s="9">
        <v>0</v>
      </c>
      <c r="S17069" s="9">
        <v>0</v>
      </c>
      <c r="T17069" s="9">
        <v>0</v>
      </c>
    </row>
    <row r="17070" spans="1:20" x14ac:dyDescent="0.35">
      <c r="A17070">
        <f t="shared" si="520"/>
        <v>17070</v>
      </c>
      <c r="B17070" s="3" t="s">
        <v>1039</v>
      </c>
      <c r="C17070" s="3" t="s">
        <v>77</v>
      </c>
      <c r="D17070" s="3" t="s">
        <v>40</v>
      </c>
      <c r="E17070">
        <v>2023</v>
      </c>
      <c r="F17070" s="3" t="str">
        <f t="shared" si="519"/>
        <v>RGGenCDA LK2023</v>
      </c>
      <c r="G17070" s="9">
        <v>0</v>
      </c>
      <c r="H17070" s="9">
        <v>0</v>
      </c>
      <c r="I17070" s="9">
        <v>0</v>
      </c>
      <c r="J17070" s="9">
        <v>0</v>
      </c>
      <c r="K17070" s="9">
        <v>0</v>
      </c>
      <c r="L17070" s="9">
        <v>0</v>
      </c>
      <c r="M17070" s="9">
        <v>0</v>
      </c>
      <c r="N17070" s="9">
        <v>0</v>
      </c>
      <c r="O17070" s="9">
        <v>0</v>
      </c>
      <c r="P17070" s="9">
        <v>0</v>
      </c>
      <c r="Q17070" s="9">
        <v>0</v>
      </c>
      <c r="R17070" s="9">
        <v>0</v>
      </c>
      <c r="S17070" s="9">
        <v>0</v>
      </c>
      <c r="T17070" s="9">
        <v>0</v>
      </c>
    </row>
    <row r="17071" spans="1:20" x14ac:dyDescent="0.35">
      <c r="A17071">
        <f t="shared" si="520"/>
        <v>17071</v>
      </c>
      <c r="B17071" s="3" t="s">
        <v>1039</v>
      </c>
      <c r="C17071" s="3" t="s">
        <v>77</v>
      </c>
      <c r="D17071" s="3" t="s">
        <v>40</v>
      </c>
      <c r="E17071">
        <v>2024</v>
      </c>
      <c r="F17071" s="3" t="str">
        <f t="shared" si="519"/>
        <v>RGGenCDA LK2024</v>
      </c>
      <c r="G17071" s="9">
        <v>0</v>
      </c>
      <c r="H17071" s="9">
        <v>0</v>
      </c>
      <c r="I17071" s="9">
        <v>0</v>
      </c>
      <c r="J17071" s="9">
        <v>0</v>
      </c>
      <c r="K17071" s="9">
        <v>0</v>
      </c>
      <c r="L17071" s="9">
        <v>0</v>
      </c>
      <c r="M17071" s="9">
        <v>0</v>
      </c>
      <c r="N17071" s="9">
        <v>0</v>
      </c>
      <c r="O17071" s="9">
        <v>0</v>
      </c>
      <c r="P17071" s="9">
        <v>0</v>
      </c>
      <c r="Q17071" s="9">
        <v>0</v>
      </c>
      <c r="R17071" s="9">
        <v>0</v>
      </c>
      <c r="S17071" s="9">
        <v>0</v>
      </c>
      <c r="T17071" s="9">
        <v>0</v>
      </c>
    </row>
    <row r="17072" spans="1:20" x14ac:dyDescent="0.35">
      <c r="A17072">
        <f t="shared" si="520"/>
        <v>17072</v>
      </c>
      <c r="B17072" s="3" t="s">
        <v>1039</v>
      </c>
      <c r="C17072" s="3" t="s">
        <v>77</v>
      </c>
      <c r="D17072" s="3" t="s">
        <v>40</v>
      </c>
      <c r="E17072">
        <v>2025</v>
      </c>
      <c r="F17072" s="3" t="str">
        <f t="shared" si="519"/>
        <v>RGGenCDA LK2025</v>
      </c>
      <c r="G17072" s="9">
        <v>0</v>
      </c>
      <c r="H17072" s="9">
        <v>0</v>
      </c>
      <c r="I17072" s="9">
        <v>0</v>
      </c>
      <c r="J17072" s="9">
        <v>0</v>
      </c>
      <c r="K17072" s="9">
        <v>0</v>
      </c>
      <c r="L17072" s="9">
        <v>0</v>
      </c>
      <c r="M17072" s="9">
        <v>0</v>
      </c>
      <c r="N17072" s="9">
        <v>0</v>
      </c>
      <c r="O17072" s="9">
        <v>0</v>
      </c>
      <c r="P17072" s="9">
        <v>0</v>
      </c>
      <c r="Q17072" s="9">
        <v>0</v>
      </c>
      <c r="R17072" s="9">
        <v>0</v>
      </c>
      <c r="S17072" s="9">
        <v>0</v>
      </c>
      <c r="T17072" s="9">
        <v>0</v>
      </c>
    </row>
    <row r="17073" spans="1:20" x14ac:dyDescent="0.35">
      <c r="A17073">
        <f t="shared" si="520"/>
        <v>17073</v>
      </c>
      <c r="B17073" s="3" t="s">
        <v>1039</v>
      </c>
      <c r="C17073" s="3" t="s">
        <v>77</v>
      </c>
      <c r="D17073" s="3" t="s">
        <v>40</v>
      </c>
      <c r="E17073">
        <v>2026</v>
      </c>
      <c r="F17073" s="3" t="str">
        <f t="shared" si="519"/>
        <v>RGGenCDA LK2026</v>
      </c>
      <c r="G17073" s="9">
        <v>0</v>
      </c>
      <c r="H17073" s="9">
        <v>0</v>
      </c>
      <c r="I17073" s="9">
        <v>0</v>
      </c>
      <c r="J17073" s="9">
        <v>0</v>
      </c>
      <c r="K17073" s="9">
        <v>0</v>
      </c>
      <c r="L17073" s="9">
        <v>0</v>
      </c>
      <c r="M17073" s="9">
        <v>0</v>
      </c>
      <c r="N17073" s="9">
        <v>0</v>
      </c>
      <c r="O17073" s="9">
        <v>0</v>
      </c>
      <c r="P17073" s="9">
        <v>0</v>
      </c>
      <c r="Q17073" s="9">
        <v>0</v>
      </c>
      <c r="R17073" s="9">
        <v>0</v>
      </c>
      <c r="S17073" s="9">
        <v>0</v>
      </c>
      <c r="T17073" s="9">
        <v>0</v>
      </c>
    </row>
    <row r="17074" spans="1:20" x14ac:dyDescent="0.35">
      <c r="A17074">
        <f t="shared" si="520"/>
        <v>17074</v>
      </c>
      <c r="B17074" s="3" t="s">
        <v>1039</v>
      </c>
      <c r="C17074" s="3" t="s">
        <v>77</v>
      </c>
      <c r="D17074" s="3" t="s">
        <v>40</v>
      </c>
      <c r="E17074">
        <v>2027</v>
      </c>
      <c r="F17074" s="3" t="str">
        <f t="shared" si="519"/>
        <v>RGGenCDA LK2027</v>
      </c>
      <c r="G17074" s="9">
        <v>0</v>
      </c>
      <c r="H17074" s="9">
        <v>0</v>
      </c>
      <c r="I17074" s="9">
        <v>0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  <c r="Q17074" s="9">
        <v>0</v>
      </c>
      <c r="R17074" s="9">
        <v>0</v>
      </c>
      <c r="S17074" s="9">
        <v>0</v>
      </c>
      <c r="T17074" s="9">
        <v>0</v>
      </c>
    </row>
    <row r="17075" spans="1:20" x14ac:dyDescent="0.35">
      <c r="A17075">
        <f t="shared" si="520"/>
        <v>17075</v>
      </c>
      <c r="B17075" s="3" t="s">
        <v>1039</v>
      </c>
      <c r="C17075" s="3" t="s">
        <v>77</v>
      </c>
      <c r="D17075" s="3" t="s">
        <v>40</v>
      </c>
      <c r="E17075">
        <v>2028</v>
      </c>
      <c r="F17075" s="3" t="str">
        <f t="shared" si="519"/>
        <v>RGGenCDA LK2028</v>
      </c>
      <c r="G17075" s="9">
        <v>0</v>
      </c>
      <c r="H17075" s="9">
        <v>0</v>
      </c>
      <c r="I17075" s="9">
        <v>0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0</v>
      </c>
      <c r="P17075" s="9">
        <v>0</v>
      </c>
      <c r="Q17075" s="9">
        <v>0</v>
      </c>
      <c r="R17075" s="9">
        <v>0</v>
      </c>
      <c r="S17075" s="9">
        <v>0</v>
      </c>
      <c r="T17075" s="9">
        <v>0</v>
      </c>
    </row>
    <row r="17076" spans="1:20" x14ac:dyDescent="0.35">
      <c r="A17076">
        <f t="shared" si="520"/>
        <v>17076</v>
      </c>
      <c r="B17076" s="3" t="s">
        <v>1039</v>
      </c>
      <c r="C17076" s="3" t="s">
        <v>77</v>
      </c>
      <c r="D17076" s="3" t="s">
        <v>40</v>
      </c>
      <c r="E17076">
        <v>2029</v>
      </c>
      <c r="F17076" s="3" t="str">
        <f t="shared" si="519"/>
        <v>RGGenCDA LK2029</v>
      </c>
      <c r="G17076" s="9">
        <v>0</v>
      </c>
      <c r="H17076" s="9">
        <v>0</v>
      </c>
      <c r="I17076" s="9">
        <v>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  <c r="Q17076" s="9">
        <v>0</v>
      </c>
      <c r="R17076" s="9">
        <v>0</v>
      </c>
      <c r="S17076" s="9">
        <v>0</v>
      </c>
      <c r="T17076" s="9">
        <v>0</v>
      </c>
    </row>
    <row r="17077" spans="1:20" x14ac:dyDescent="0.35">
      <c r="A17077">
        <f t="shared" si="520"/>
        <v>17077</v>
      </c>
      <c r="B17077" s="3" t="s">
        <v>1039</v>
      </c>
      <c r="C17077" s="3" t="s">
        <v>75</v>
      </c>
      <c r="D17077" s="3" t="s">
        <v>48</v>
      </c>
      <c r="E17077">
        <v>2020</v>
      </c>
      <c r="F17077" s="3" t="str">
        <f t="shared" ref="F17077:F17140" si="521">_xlfn.CONCAT(B17077,C17077,D17077,E17077)</f>
        <v>RGElevCH JOE2020</v>
      </c>
      <c r="G17077" s="9">
        <v>962.00134312</v>
      </c>
      <c r="H17077" s="9">
        <v>958.67457135999996</v>
      </c>
      <c r="I17077" s="9">
        <v>950.99740575999897</v>
      </c>
      <c r="J17077" s="9">
        <v>962.00134312</v>
      </c>
      <c r="K17077" s="9">
        <v>958.95672360000003</v>
      </c>
      <c r="L17077" s="9">
        <v>957.88060808</v>
      </c>
      <c r="M17077" s="9">
        <v>955.19360011999902</v>
      </c>
      <c r="N17077" s="9">
        <v>952.250686639999</v>
      </c>
      <c r="O17077" s="9">
        <v>960.78415147999897</v>
      </c>
      <c r="P17077" s="9">
        <v>956.71919072000003</v>
      </c>
      <c r="Q17077" s="9">
        <v>957.39504376000002</v>
      </c>
      <c r="R17077" s="9">
        <v>950.99740575999897</v>
      </c>
      <c r="S17077" s="9">
        <v>960.48231420000002</v>
      </c>
      <c r="T17077" s="9">
        <v>950.99740575999897</v>
      </c>
    </row>
    <row r="17078" spans="1:20" x14ac:dyDescent="0.35">
      <c r="A17078">
        <f t="shared" si="520"/>
        <v>17078</v>
      </c>
      <c r="B17078" s="3" t="s">
        <v>1039</v>
      </c>
      <c r="C17078" s="3" t="s">
        <v>75</v>
      </c>
      <c r="D17078" s="3" t="s">
        <v>48</v>
      </c>
      <c r="E17078">
        <v>2021</v>
      </c>
      <c r="F17078" s="3" t="str">
        <f t="shared" si="521"/>
        <v>RGElevCH JOE2021</v>
      </c>
      <c r="G17078" s="9">
        <v>953.17588351999996</v>
      </c>
      <c r="H17078" s="9">
        <v>960.1050176</v>
      </c>
      <c r="I17078" s="9">
        <v>962.00134312</v>
      </c>
      <c r="J17078" s="9">
        <v>953.58270768</v>
      </c>
      <c r="K17078" s="9">
        <v>960.94819347999999</v>
      </c>
      <c r="L17078" s="9">
        <v>962.00134312</v>
      </c>
      <c r="M17078" s="9">
        <v>962.00134312</v>
      </c>
      <c r="N17078" s="9">
        <v>958.24150048000001</v>
      </c>
      <c r="O17078" s="9">
        <v>953.62863944000003</v>
      </c>
      <c r="P17078" s="9">
        <v>950.99740575999897</v>
      </c>
      <c r="Q17078" s="9">
        <v>950.99740575999897</v>
      </c>
      <c r="R17078" s="9">
        <v>950.99740575999897</v>
      </c>
      <c r="S17078" s="9">
        <v>950.99740575999897</v>
      </c>
      <c r="T17078" s="9">
        <v>950.99740575999897</v>
      </c>
    </row>
    <row r="17079" spans="1:20" x14ac:dyDescent="0.35">
      <c r="A17079">
        <f t="shared" si="520"/>
        <v>17079</v>
      </c>
      <c r="B17079" s="3" t="s">
        <v>1039</v>
      </c>
      <c r="C17079" s="3" t="s">
        <v>75</v>
      </c>
      <c r="D17079" s="3" t="s">
        <v>48</v>
      </c>
      <c r="E17079">
        <v>2022</v>
      </c>
      <c r="F17079" s="3" t="str">
        <f t="shared" si="521"/>
        <v>RGElevCH JOE2022</v>
      </c>
      <c r="G17079" s="9">
        <v>955.15751088000002</v>
      </c>
      <c r="H17079" s="9">
        <v>962.00134312</v>
      </c>
      <c r="I17079" s="9">
        <v>955.20344264000005</v>
      </c>
      <c r="J17079" s="9">
        <v>957.59189416000004</v>
      </c>
      <c r="K17079" s="9">
        <v>955.12142163999897</v>
      </c>
      <c r="L17079" s="9">
        <v>959.28152676000002</v>
      </c>
      <c r="M17079" s="9">
        <v>962.00134312</v>
      </c>
      <c r="N17079" s="9">
        <v>958.49084431999995</v>
      </c>
      <c r="O17079" s="9">
        <v>959.34386271999995</v>
      </c>
      <c r="P17079" s="9">
        <v>962.00134312</v>
      </c>
      <c r="Q17079" s="9">
        <v>957.37207788000001</v>
      </c>
      <c r="R17079" s="9">
        <v>957.78546371999903</v>
      </c>
      <c r="S17079" s="9">
        <v>950.99740575999897</v>
      </c>
      <c r="T17079" s="9">
        <v>950.99740575999897</v>
      </c>
    </row>
    <row r="17080" spans="1:20" x14ac:dyDescent="0.35">
      <c r="A17080">
        <f t="shared" si="520"/>
        <v>17080</v>
      </c>
      <c r="B17080" s="3" t="s">
        <v>1039</v>
      </c>
      <c r="C17080" s="3" t="s">
        <v>75</v>
      </c>
      <c r="D17080" s="3" t="s">
        <v>48</v>
      </c>
      <c r="E17080">
        <v>2023</v>
      </c>
      <c r="F17080" s="3" t="str">
        <f t="shared" si="521"/>
        <v>RGElevCH JOE2023</v>
      </c>
      <c r="G17080" s="9">
        <v>956.93572615999994</v>
      </c>
      <c r="H17080" s="9">
        <v>962.00134312</v>
      </c>
      <c r="I17080" s="9">
        <v>950.99740575999897</v>
      </c>
      <c r="J17080" s="9">
        <v>962.00134312</v>
      </c>
      <c r="K17080" s="9">
        <v>952.85764203999997</v>
      </c>
      <c r="L17080" s="9">
        <v>962.00134312</v>
      </c>
      <c r="M17080" s="9">
        <v>950.99740575999897</v>
      </c>
      <c r="N17080" s="9">
        <v>950.99740575999897</v>
      </c>
      <c r="O17080" s="9">
        <v>957.24412511999901</v>
      </c>
      <c r="P17080" s="9">
        <v>962.00134312</v>
      </c>
      <c r="Q17080" s="9">
        <v>961.51577880000002</v>
      </c>
      <c r="R17080" s="9">
        <v>962.00134312</v>
      </c>
      <c r="S17080" s="9">
        <v>954.07811451999999</v>
      </c>
      <c r="T17080" s="9">
        <v>950.99740575999897</v>
      </c>
    </row>
    <row r="17081" spans="1:20" x14ac:dyDescent="0.35">
      <c r="A17081">
        <f t="shared" si="520"/>
        <v>17081</v>
      </c>
      <c r="B17081" s="3" t="s">
        <v>1039</v>
      </c>
      <c r="C17081" s="3" t="s">
        <v>75</v>
      </c>
      <c r="D17081" s="3" t="s">
        <v>48</v>
      </c>
      <c r="E17081">
        <v>2024</v>
      </c>
      <c r="F17081" s="3" t="str">
        <f t="shared" si="521"/>
        <v>RGElevCH JOE2024</v>
      </c>
      <c r="G17081" s="9">
        <v>950.99740575999897</v>
      </c>
      <c r="H17081" s="9">
        <v>957.73297027999899</v>
      </c>
      <c r="I17081" s="9">
        <v>950.99740575999897</v>
      </c>
      <c r="J17081" s="9">
        <v>962.00134312</v>
      </c>
      <c r="K17081" s="9">
        <v>962.00134312</v>
      </c>
      <c r="L17081" s="9">
        <v>958.31039811999995</v>
      </c>
      <c r="M17081" s="9">
        <v>951.64373123999997</v>
      </c>
      <c r="N17081" s="9">
        <v>957.29989939999996</v>
      </c>
      <c r="O17081" s="9">
        <v>950.99740575999897</v>
      </c>
      <c r="P17081" s="9">
        <v>960.01971575999903</v>
      </c>
      <c r="Q17081" s="9">
        <v>951.23362623999901</v>
      </c>
      <c r="R17081" s="9">
        <v>957.27037184000005</v>
      </c>
      <c r="S17081" s="9">
        <v>960.62010948</v>
      </c>
      <c r="T17081" s="9">
        <v>950.99740575999897</v>
      </c>
    </row>
    <row r="17082" spans="1:20" x14ac:dyDescent="0.35">
      <c r="A17082">
        <f t="shared" si="520"/>
        <v>17082</v>
      </c>
      <c r="B17082" s="3" t="s">
        <v>1039</v>
      </c>
      <c r="C17082" s="3" t="s">
        <v>75</v>
      </c>
      <c r="D17082" s="3" t="s">
        <v>48</v>
      </c>
      <c r="E17082">
        <v>2025</v>
      </c>
      <c r="F17082" s="3" t="str">
        <f t="shared" si="521"/>
        <v>RGElevCH JOE2025</v>
      </c>
      <c r="G17082" s="9">
        <v>961.85042448000002</v>
      </c>
      <c r="H17082" s="9">
        <v>955.20016179999902</v>
      </c>
      <c r="I17082" s="9">
        <v>962.00134312</v>
      </c>
      <c r="J17082" s="9">
        <v>961.63060819999998</v>
      </c>
      <c r="K17082" s="9">
        <v>962.00134312</v>
      </c>
      <c r="L17082" s="9">
        <v>954.41604103999998</v>
      </c>
      <c r="M17082" s="9">
        <v>951.57811444000004</v>
      </c>
      <c r="N17082" s="9">
        <v>950.99740575999897</v>
      </c>
      <c r="O17082" s="9">
        <v>960.85961080000004</v>
      </c>
      <c r="P17082" s="9">
        <v>953.103705039999</v>
      </c>
      <c r="Q17082" s="9">
        <v>955.76774711999997</v>
      </c>
      <c r="R17082" s="9">
        <v>950.99740575999897</v>
      </c>
      <c r="S17082" s="9">
        <v>957.68703851999999</v>
      </c>
      <c r="T17082" s="9">
        <v>950.99740575999897</v>
      </c>
    </row>
    <row r="17083" spans="1:20" x14ac:dyDescent="0.35">
      <c r="A17083">
        <f t="shared" si="520"/>
        <v>17083</v>
      </c>
      <c r="B17083" s="3" t="s">
        <v>1039</v>
      </c>
      <c r="C17083" s="3" t="s">
        <v>75</v>
      </c>
      <c r="D17083" s="3" t="s">
        <v>48</v>
      </c>
      <c r="E17083">
        <v>2026</v>
      </c>
      <c r="F17083" s="3" t="str">
        <f t="shared" si="521"/>
        <v>RGElevCH JOE2026</v>
      </c>
      <c r="G17083" s="9">
        <v>961.22706487999994</v>
      </c>
      <c r="H17083" s="9">
        <v>958.63520128000005</v>
      </c>
      <c r="I17083" s="9">
        <v>962.00134312</v>
      </c>
      <c r="J17083" s="9">
        <v>962.00134312</v>
      </c>
      <c r="K17083" s="9">
        <v>962.00134312</v>
      </c>
      <c r="L17083" s="9">
        <v>955.03940064000005</v>
      </c>
      <c r="M17083" s="9">
        <v>962.00134312</v>
      </c>
      <c r="N17083" s="9">
        <v>953.60895440000002</v>
      </c>
      <c r="O17083" s="9">
        <v>951.48953175999998</v>
      </c>
      <c r="P17083" s="9">
        <v>953.06105411999999</v>
      </c>
      <c r="Q17083" s="9">
        <v>951.43375748000005</v>
      </c>
      <c r="R17083" s="9">
        <v>956.77496499999995</v>
      </c>
      <c r="S17083" s="9">
        <v>957.04399388000002</v>
      </c>
      <c r="T17083" s="9">
        <v>950.99740575999897</v>
      </c>
    </row>
    <row r="17084" spans="1:20" x14ac:dyDescent="0.35">
      <c r="A17084">
        <f t="shared" si="520"/>
        <v>17084</v>
      </c>
      <c r="B17084" s="3" t="s">
        <v>1039</v>
      </c>
      <c r="C17084" s="3" t="s">
        <v>75</v>
      </c>
      <c r="D17084" s="3" t="s">
        <v>48</v>
      </c>
      <c r="E17084">
        <v>2027</v>
      </c>
      <c r="F17084" s="3" t="str">
        <f t="shared" si="521"/>
        <v>RGElevCH JOE2027</v>
      </c>
      <c r="G17084" s="9">
        <v>962.00134312</v>
      </c>
      <c r="H17084" s="9">
        <v>960.34451892000004</v>
      </c>
      <c r="I17084" s="9">
        <v>962.00134312</v>
      </c>
      <c r="J17084" s="9">
        <v>962.00134312</v>
      </c>
      <c r="K17084" s="9">
        <v>955.03611980000005</v>
      </c>
      <c r="L17084" s="9">
        <v>962.00134312</v>
      </c>
      <c r="M17084" s="9">
        <v>961.58139559999995</v>
      </c>
      <c r="N17084" s="9">
        <v>961.69950583999901</v>
      </c>
      <c r="O17084" s="9">
        <v>957.09320647999903</v>
      </c>
      <c r="P17084" s="9">
        <v>962.00134312</v>
      </c>
      <c r="Q17084" s="9">
        <v>960.43966327999999</v>
      </c>
      <c r="R17084" s="9">
        <v>950.99740575999897</v>
      </c>
      <c r="S17084" s="9">
        <v>960.144387679999</v>
      </c>
      <c r="T17084" s="9">
        <v>950.99740575999897</v>
      </c>
    </row>
    <row r="17085" spans="1:20" x14ac:dyDescent="0.35">
      <c r="A17085">
        <f t="shared" si="520"/>
        <v>17085</v>
      </c>
      <c r="B17085" s="3" t="s">
        <v>1039</v>
      </c>
      <c r="C17085" s="3" t="s">
        <v>75</v>
      </c>
      <c r="D17085" s="3" t="s">
        <v>48</v>
      </c>
      <c r="E17085">
        <v>2028</v>
      </c>
      <c r="F17085" s="3" t="str">
        <f t="shared" si="521"/>
        <v>RGElevCH JOE2028</v>
      </c>
      <c r="G17085" s="9">
        <v>954.09451872</v>
      </c>
      <c r="H17085" s="9">
        <v>950.99740575999897</v>
      </c>
      <c r="I17085" s="9">
        <v>950.99740575999897</v>
      </c>
      <c r="J17085" s="9">
        <v>962.00134312</v>
      </c>
      <c r="K17085" s="9">
        <v>962.00134312</v>
      </c>
      <c r="L17085" s="9">
        <v>950.99740575999897</v>
      </c>
      <c r="M17085" s="9">
        <v>962.00134312</v>
      </c>
      <c r="N17085" s="9">
        <v>951.83730079999998</v>
      </c>
      <c r="O17085" s="9">
        <v>950.99740575999897</v>
      </c>
      <c r="P17085" s="9">
        <v>952.51971551999895</v>
      </c>
      <c r="Q17085" s="9">
        <v>956.04989935999902</v>
      </c>
      <c r="R17085" s="9">
        <v>955.71525368000005</v>
      </c>
      <c r="S17085" s="9">
        <v>961.25331159999996</v>
      </c>
      <c r="T17085" s="9">
        <v>950.99740575999897</v>
      </c>
    </row>
    <row r="17086" spans="1:20" x14ac:dyDescent="0.35">
      <c r="A17086">
        <f t="shared" si="520"/>
        <v>17086</v>
      </c>
      <c r="B17086" s="3" t="s">
        <v>1039</v>
      </c>
      <c r="C17086" s="3" t="s">
        <v>75</v>
      </c>
      <c r="D17086" s="3" t="s">
        <v>48</v>
      </c>
      <c r="E17086">
        <v>2029</v>
      </c>
      <c r="F17086" s="3" t="str">
        <f t="shared" si="521"/>
        <v>RGElevCH JOE2029</v>
      </c>
      <c r="G17086" s="9">
        <v>950.99740575999897</v>
      </c>
      <c r="H17086" s="9">
        <v>950.99740575999897</v>
      </c>
      <c r="I17086" s="9">
        <v>950.99740575999897</v>
      </c>
      <c r="J17086" s="9">
        <v>962.00134312</v>
      </c>
      <c r="K17086" s="9">
        <v>960.55121183999995</v>
      </c>
      <c r="L17086" s="9">
        <v>962.00134312</v>
      </c>
      <c r="M17086" s="9">
        <v>954.11420376000001</v>
      </c>
      <c r="N17086" s="9">
        <v>950.99740575999897</v>
      </c>
      <c r="O17086" s="9">
        <v>956.020371799999</v>
      </c>
      <c r="P17086" s="9">
        <v>962.00134312</v>
      </c>
      <c r="Q17086" s="9">
        <v>959.97378400000002</v>
      </c>
      <c r="R17086" s="9">
        <v>950.99740575999897</v>
      </c>
      <c r="S17086" s="9">
        <v>957.18507</v>
      </c>
      <c r="T17086" s="9">
        <v>950.99740575999897</v>
      </c>
    </row>
    <row r="17087" spans="1:20" x14ac:dyDescent="0.35">
      <c r="A17087">
        <f t="shared" si="520"/>
        <v>17087</v>
      </c>
      <c r="B17087" s="3" t="s">
        <v>1039</v>
      </c>
      <c r="C17087" s="3" t="s">
        <v>86</v>
      </c>
      <c r="D17087" s="3" t="s">
        <v>48</v>
      </c>
      <c r="E17087">
        <v>2020</v>
      </c>
      <c r="F17087" s="3" t="str">
        <f t="shared" si="521"/>
        <v>RGQOutCH JOE2020</v>
      </c>
      <c r="G17087" s="9">
        <v>57.083843197876803</v>
      </c>
      <c r="H17087" s="9">
        <v>91.969660985431204</v>
      </c>
      <c r="I17087" s="9">
        <v>104.342396073956</v>
      </c>
      <c r="J17087" s="9">
        <v>124.71951549580101</v>
      </c>
      <c r="K17087" s="9">
        <v>91.588622902302006</v>
      </c>
      <c r="L17087" s="9">
        <v>87.270419450352406</v>
      </c>
      <c r="M17087" s="9">
        <v>91.87817290169582</v>
      </c>
      <c r="N17087" s="9">
        <v>96.426681228750795</v>
      </c>
      <c r="O17087" s="9">
        <v>104.820907269025</v>
      </c>
      <c r="P17087" s="9">
        <v>141.71262849977899</v>
      </c>
      <c r="Q17087" s="9">
        <v>112.64072785427101</v>
      </c>
      <c r="R17087" s="9">
        <v>102.47544481528401</v>
      </c>
      <c r="S17087" s="9">
        <v>74.462742661097593</v>
      </c>
      <c r="T17087" s="9">
        <v>45.717835611214298</v>
      </c>
    </row>
    <row r="17088" spans="1:20" x14ac:dyDescent="0.35">
      <c r="A17088">
        <f t="shared" si="520"/>
        <v>17088</v>
      </c>
      <c r="B17088" s="3" t="s">
        <v>1039</v>
      </c>
      <c r="C17088" s="3" t="s">
        <v>86</v>
      </c>
      <c r="D17088" s="3" t="s">
        <v>48</v>
      </c>
      <c r="E17088">
        <v>2021</v>
      </c>
      <c r="F17088" s="3" t="str">
        <f t="shared" si="521"/>
        <v>RGQOutCH JOE2021</v>
      </c>
      <c r="G17088" s="9">
        <v>58.653598056451202</v>
      </c>
      <c r="H17088" s="9">
        <v>92.475464904219393</v>
      </c>
      <c r="I17088" s="9">
        <v>90.612482335438102</v>
      </c>
      <c r="J17088" s="9">
        <v>107.230145617003</v>
      </c>
      <c r="K17088" s="9">
        <v>89.892666357218701</v>
      </c>
      <c r="L17088" s="9">
        <v>81.365294985940096</v>
      </c>
      <c r="M17088" s="9">
        <v>70.575096209956499</v>
      </c>
      <c r="N17088" s="9">
        <v>72.057293119661097</v>
      </c>
      <c r="O17088" s="9">
        <v>84.583551185765302</v>
      </c>
      <c r="P17088" s="9">
        <v>132.89036107813399</v>
      </c>
      <c r="Q17088" s="9">
        <v>131.674728927724</v>
      </c>
      <c r="R17088" s="9">
        <v>113.78970082106602</v>
      </c>
      <c r="S17088" s="9">
        <v>84.324940465709602</v>
      </c>
      <c r="T17088" s="9">
        <v>65.077512268738403</v>
      </c>
    </row>
    <row r="17089" spans="1:20" x14ac:dyDescent="0.35">
      <c r="A17089">
        <f t="shared" si="520"/>
        <v>17089</v>
      </c>
      <c r="B17089" s="3" t="s">
        <v>1039</v>
      </c>
      <c r="C17089" s="3" t="s">
        <v>86</v>
      </c>
      <c r="D17089" s="3" t="s">
        <v>48</v>
      </c>
      <c r="E17089">
        <v>2022</v>
      </c>
      <c r="F17089" s="3" t="str">
        <f t="shared" si="521"/>
        <v>RGQOutCH JOE2022</v>
      </c>
      <c r="G17089" s="9">
        <v>55.831567544000002</v>
      </c>
      <c r="H17089" s="9">
        <v>112.860433731781</v>
      </c>
      <c r="I17089" s="9">
        <v>90.448045174511094</v>
      </c>
      <c r="J17089" s="9">
        <v>102.78450651236599</v>
      </c>
      <c r="K17089" s="9">
        <v>73.682048640463506</v>
      </c>
      <c r="L17089" s="9">
        <v>58.650457364867201</v>
      </c>
      <c r="M17089" s="9">
        <v>79.871515055305494</v>
      </c>
      <c r="N17089" s="9">
        <v>77.133737476122604</v>
      </c>
      <c r="O17089" s="9">
        <v>101.252336354063</v>
      </c>
      <c r="P17089" s="9">
        <v>254.31654171382499</v>
      </c>
      <c r="Q17089" s="9">
        <v>199.61656048335101</v>
      </c>
      <c r="R17089" s="9">
        <v>162.79950981136099</v>
      </c>
      <c r="S17089" s="9">
        <v>100.34412229807199</v>
      </c>
      <c r="T17089" s="9">
        <v>75.925193119516294</v>
      </c>
    </row>
    <row r="17090" spans="1:20" x14ac:dyDescent="0.35">
      <c r="A17090">
        <f t="shared" si="520"/>
        <v>17090</v>
      </c>
      <c r="B17090" s="3" t="s">
        <v>1039</v>
      </c>
      <c r="C17090" s="3" t="s">
        <v>86</v>
      </c>
      <c r="D17090" s="3" t="s">
        <v>48</v>
      </c>
      <c r="E17090">
        <v>2023</v>
      </c>
      <c r="F17090" s="3" t="str">
        <f t="shared" si="521"/>
        <v>RGQOutCH JOE2023</v>
      </c>
      <c r="G17090" s="9">
        <v>66.963970692495295</v>
      </c>
      <c r="H17090" s="9">
        <v>112.33661532248701</v>
      </c>
      <c r="I17090" s="9">
        <v>159.56181461170399</v>
      </c>
      <c r="J17090" s="9">
        <v>166.77739878131001</v>
      </c>
      <c r="K17090" s="9">
        <v>129.68646544491099</v>
      </c>
      <c r="L17090" s="9">
        <v>171.49821694930301</v>
      </c>
      <c r="M17090" s="9">
        <v>188.93059335429001</v>
      </c>
      <c r="N17090" s="9">
        <v>184.80315750662402</v>
      </c>
      <c r="O17090" s="9">
        <v>208.49188971713701</v>
      </c>
      <c r="P17090" s="9">
        <v>248.03898721585099</v>
      </c>
      <c r="Q17090" s="9">
        <v>235.187632244442</v>
      </c>
      <c r="R17090" s="9">
        <v>160.528561785161</v>
      </c>
      <c r="S17090" s="9">
        <v>116.68139226725199</v>
      </c>
      <c r="T17090" s="9">
        <v>81.236286827592295</v>
      </c>
    </row>
    <row r="17091" spans="1:20" x14ac:dyDescent="0.35">
      <c r="A17091">
        <f t="shared" ref="A17091:A17154" si="522">A17090+1</f>
        <v>17091</v>
      </c>
      <c r="B17091" s="3" t="s">
        <v>1039</v>
      </c>
      <c r="C17091" s="3" t="s">
        <v>86</v>
      </c>
      <c r="D17091" s="3" t="s">
        <v>48</v>
      </c>
      <c r="E17091">
        <v>2024</v>
      </c>
      <c r="F17091" s="3" t="str">
        <f t="shared" si="521"/>
        <v>RGQOutCH JOE2024</v>
      </c>
      <c r="G17091" s="9">
        <v>83.287481407831294</v>
      </c>
      <c r="H17091" s="9">
        <v>126.141374764606</v>
      </c>
      <c r="I17091" s="9">
        <v>119.996930466145</v>
      </c>
      <c r="J17091" s="9">
        <v>125.667956804212</v>
      </c>
      <c r="K17091" s="9">
        <v>149.57851688302</v>
      </c>
      <c r="L17091" s="9">
        <v>89.4147044875169</v>
      </c>
      <c r="M17091" s="9">
        <v>94.212026723188799</v>
      </c>
      <c r="N17091" s="9">
        <v>96.5280503445222</v>
      </c>
      <c r="O17091" s="9">
        <v>125.342469138645</v>
      </c>
      <c r="P17091" s="9">
        <v>185.64220791593701</v>
      </c>
      <c r="Q17091" s="9">
        <v>100.75305839016499</v>
      </c>
      <c r="R17091" s="9">
        <v>81.818226618761997</v>
      </c>
      <c r="S17091" s="9">
        <v>66.279461763375906</v>
      </c>
      <c r="T17091" s="9">
        <v>59.692014093462397</v>
      </c>
    </row>
    <row r="17092" spans="1:20" x14ac:dyDescent="0.35">
      <c r="A17092">
        <f t="shared" si="522"/>
        <v>17092</v>
      </c>
      <c r="B17092" s="3" t="s">
        <v>1039</v>
      </c>
      <c r="C17092" s="3" t="s">
        <v>86</v>
      </c>
      <c r="D17092" s="3" t="s">
        <v>48</v>
      </c>
      <c r="E17092">
        <v>2025</v>
      </c>
      <c r="F17092" s="3" t="str">
        <f t="shared" si="521"/>
        <v>RGQOutCH JOE2025</v>
      </c>
      <c r="G17092" s="9">
        <v>56.987422817135801</v>
      </c>
      <c r="H17092" s="9">
        <v>96.633651611855498</v>
      </c>
      <c r="I17092" s="9">
        <v>98.716439625878394</v>
      </c>
      <c r="J17092" s="9">
        <v>164.974828242103</v>
      </c>
      <c r="K17092" s="9">
        <v>124.041098972791</v>
      </c>
      <c r="L17092" s="9">
        <v>131.99316152492599</v>
      </c>
      <c r="M17092" s="9">
        <v>102.76510073114601</v>
      </c>
      <c r="N17092" s="9">
        <v>114.681806161475</v>
      </c>
      <c r="O17092" s="9">
        <v>125.977080120114</v>
      </c>
      <c r="P17092" s="9">
        <v>154.00085039854801</v>
      </c>
      <c r="Q17092" s="9">
        <v>125.67224660222701</v>
      </c>
      <c r="R17092" s="9">
        <v>104.18358158094399</v>
      </c>
      <c r="S17092" s="9">
        <v>91.871855555848896</v>
      </c>
      <c r="T17092" s="9">
        <v>67.918702568924601</v>
      </c>
    </row>
    <row r="17093" spans="1:20" x14ac:dyDescent="0.35">
      <c r="A17093">
        <f t="shared" si="522"/>
        <v>17093</v>
      </c>
      <c r="B17093" s="3" t="s">
        <v>1039</v>
      </c>
      <c r="C17093" s="3" t="s">
        <v>86</v>
      </c>
      <c r="D17093" s="3" t="s">
        <v>48</v>
      </c>
      <c r="E17093">
        <v>2026</v>
      </c>
      <c r="F17093" s="3" t="str">
        <f t="shared" si="521"/>
        <v>RGQOutCH JOE2026</v>
      </c>
      <c r="G17093" s="9">
        <v>62.156526301672699</v>
      </c>
      <c r="H17093" s="9">
        <v>111.50649989756099</v>
      </c>
      <c r="I17093" s="9">
        <v>125.55799427250599</v>
      </c>
      <c r="J17093" s="9">
        <v>132.78293251935</v>
      </c>
      <c r="K17093" s="9">
        <v>123.260962849015</v>
      </c>
      <c r="L17093" s="9">
        <v>98.704888896465405</v>
      </c>
      <c r="M17093" s="9">
        <v>67.404407368559703</v>
      </c>
      <c r="N17093" s="9">
        <v>87.186092317168004</v>
      </c>
      <c r="O17093" s="9">
        <v>89.374983652196505</v>
      </c>
      <c r="P17093" s="9">
        <v>142.248762613125</v>
      </c>
      <c r="Q17093" s="9">
        <v>144.33959584599501</v>
      </c>
      <c r="R17093" s="9">
        <v>119.223751593073</v>
      </c>
      <c r="S17093" s="9">
        <v>88.796676001605405</v>
      </c>
      <c r="T17093" s="9">
        <v>66.434136439387899</v>
      </c>
    </row>
    <row r="17094" spans="1:20" x14ac:dyDescent="0.35">
      <c r="A17094">
        <f t="shared" si="522"/>
        <v>17094</v>
      </c>
      <c r="B17094" s="3" t="s">
        <v>1039</v>
      </c>
      <c r="C17094" s="3" t="s">
        <v>86</v>
      </c>
      <c r="D17094" s="3" t="s">
        <v>48</v>
      </c>
      <c r="E17094">
        <v>2027</v>
      </c>
      <c r="F17094" s="3" t="str">
        <f t="shared" si="521"/>
        <v>RGQOutCH JOE2027</v>
      </c>
      <c r="G17094" s="9">
        <v>66.418952843124799</v>
      </c>
      <c r="H17094" s="9">
        <v>92.686198556235695</v>
      </c>
      <c r="I17094" s="9">
        <v>106.112819391288</v>
      </c>
      <c r="J17094" s="9">
        <v>147.89478189180099</v>
      </c>
      <c r="K17094" s="9">
        <v>135.04174915722899</v>
      </c>
      <c r="L17094" s="9">
        <v>102.778232723204</v>
      </c>
      <c r="M17094" s="9">
        <v>115.527996204337</v>
      </c>
      <c r="N17094" s="9">
        <v>109.63837381674701</v>
      </c>
      <c r="O17094" s="9">
        <v>109.47162559063899</v>
      </c>
      <c r="P17094" s="9">
        <v>218.732904000595</v>
      </c>
      <c r="Q17094" s="9">
        <v>166.38703914152799</v>
      </c>
      <c r="R17094" s="9">
        <v>130.90232827583301</v>
      </c>
      <c r="S17094" s="9">
        <v>94.245599659376296</v>
      </c>
      <c r="T17094" s="9">
        <v>75.199842507510397</v>
      </c>
    </row>
    <row r="17095" spans="1:20" x14ac:dyDescent="0.35">
      <c r="A17095">
        <f t="shared" si="522"/>
        <v>17095</v>
      </c>
      <c r="B17095" s="3" t="s">
        <v>1039</v>
      </c>
      <c r="C17095" s="3" t="s">
        <v>86</v>
      </c>
      <c r="D17095" s="3" t="s">
        <v>48</v>
      </c>
      <c r="E17095">
        <v>2028</v>
      </c>
      <c r="F17095" s="3" t="str">
        <f t="shared" si="521"/>
        <v>RGQOutCH JOE2028</v>
      </c>
      <c r="G17095" s="9">
        <v>54.600916670578002</v>
      </c>
      <c r="H17095" s="9">
        <v>106.625725249769</v>
      </c>
      <c r="I17095" s="9">
        <v>106.2277691228</v>
      </c>
      <c r="J17095" s="9">
        <v>129.82569493666799</v>
      </c>
      <c r="K17095" s="9">
        <v>144.53545033197301</v>
      </c>
      <c r="L17095" s="9">
        <v>123.770074126398</v>
      </c>
      <c r="M17095" s="9">
        <v>88.999863830742996</v>
      </c>
      <c r="N17095" s="9">
        <v>111.029870144654</v>
      </c>
      <c r="O17095" s="9">
        <v>120.477655362528</v>
      </c>
      <c r="P17095" s="9">
        <v>234.893314594511</v>
      </c>
      <c r="Q17095" s="9">
        <v>256.69307872414601</v>
      </c>
      <c r="R17095" s="9">
        <v>181.870696728583</v>
      </c>
      <c r="S17095" s="9">
        <v>160.22284439045501</v>
      </c>
      <c r="T17095" s="9">
        <v>80.098483436896103</v>
      </c>
    </row>
    <row r="17096" spans="1:20" x14ac:dyDescent="0.35">
      <c r="A17096">
        <f t="shared" si="522"/>
        <v>17096</v>
      </c>
      <c r="B17096" s="3" t="s">
        <v>1039</v>
      </c>
      <c r="C17096" s="3" t="s">
        <v>86</v>
      </c>
      <c r="D17096" s="3" t="s">
        <v>48</v>
      </c>
      <c r="E17096">
        <v>2029</v>
      </c>
      <c r="F17096" s="3" t="str">
        <f t="shared" si="521"/>
        <v>RGQOutCH JOE2029</v>
      </c>
      <c r="G17096" s="9">
        <v>81.405199103737203</v>
      </c>
      <c r="H17096" s="9">
        <v>87.716071109396495</v>
      </c>
      <c r="I17096" s="9">
        <v>102.410928224363</v>
      </c>
      <c r="J17096" s="9">
        <v>119.00109349412099</v>
      </c>
      <c r="K17096" s="9">
        <v>90.274236862320805</v>
      </c>
      <c r="L17096" s="9">
        <v>107.545131516723</v>
      </c>
      <c r="M17096" s="9">
        <v>93.3546601695069</v>
      </c>
      <c r="N17096" s="9">
        <v>102.810103631136</v>
      </c>
      <c r="O17096" s="9">
        <v>135.449024171204</v>
      </c>
      <c r="P17096" s="9">
        <v>257.46832965870601</v>
      </c>
      <c r="Q17096" s="9">
        <v>147.760895407482</v>
      </c>
      <c r="R17096" s="9">
        <v>92.359235263915195</v>
      </c>
      <c r="S17096" s="9">
        <v>78.066921142619705</v>
      </c>
      <c r="T17096" s="9">
        <v>56.648091649892301</v>
      </c>
    </row>
    <row r="17097" spans="1:20" x14ac:dyDescent="0.35">
      <c r="A17097">
        <f t="shared" si="522"/>
        <v>17097</v>
      </c>
      <c r="B17097" s="3" t="s">
        <v>1039</v>
      </c>
      <c r="C17097" s="3" t="s">
        <v>95</v>
      </c>
      <c r="D17097" s="3" t="s">
        <v>48</v>
      </c>
      <c r="E17097">
        <v>2020</v>
      </c>
      <c r="F17097" s="3" t="str">
        <f t="shared" si="521"/>
        <v>RGSpillCH JOE2020</v>
      </c>
      <c r="G17097" s="9">
        <v>0</v>
      </c>
      <c r="H17097" s="9">
        <v>4.8365167763888802E-3</v>
      </c>
      <c r="I17097" s="9">
        <v>0</v>
      </c>
      <c r="J17097" s="9">
        <v>1.66158192359005</v>
      </c>
      <c r="K17097" s="9">
        <v>0.246626443604166</v>
      </c>
      <c r="L17097" s="9">
        <v>9.0301214462365498E-2</v>
      </c>
      <c r="M17097" s="9">
        <v>0.114757073472222</v>
      </c>
      <c r="N17097" s="9">
        <v>0</v>
      </c>
      <c r="O17097" s="9">
        <v>0.45350749297714998</v>
      </c>
      <c r="P17097" s="9">
        <v>4.2429353895833299E-2</v>
      </c>
      <c r="Q17097" s="9">
        <v>4.1099872305107497E-2</v>
      </c>
      <c r="R17097" s="9">
        <v>1.75780088779166</v>
      </c>
      <c r="S17097" s="9">
        <v>0</v>
      </c>
      <c r="T17097" s="9">
        <v>0</v>
      </c>
    </row>
    <row r="17098" spans="1:20" x14ac:dyDescent="0.35">
      <c r="A17098">
        <f t="shared" si="522"/>
        <v>17098</v>
      </c>
      <c r="B17098" s="3" t="s">
        <v>1039</v>
      </c>
      <c r="C17098" s="3" t="s">
        <v>95</v>
      </c>
      <c r="D17098" s="3" t="s">
        <v>48</v>
      </c>
      <c r="E17098">
        <v>2021</v>
      </c>
      <c r="F17098" s="3" t="str">
        <f t="shared" si="521"/>
        <v>RGSpillCH JOE2021</v>
      </c>
      <c r="G17098" s="9">
        <v>0</v>
      </c>
      <c r="H17098" s="9">
        <v>0.16054444243055499</v>
      </c>
      <c r="I17098" s="9">
        <v>0</v>
      </c>
      <c r="J17098" s="9">
        <v>0.13923460880376301</v>
      </c>
      <c r="K17098" s="9">
        <v>1.1515843124999999E-2</v>
      </c>
      <c r="L17098" s="9">
        <v>4.2611297345430101E-2</v>
      </c>
      <c r="M17098" s="9">
        <v>0</v>
      </c>
      <c r="N17098" s="9">
        <v>0</v>
      </c>
      <c r="O17098" s="9">
        <v>0.30053639343413902</v>
      </c>
      <c r="P17098" s="9">
        <v>1.52050163738472</v>
      </c>
      <c r="Q17098" s="9">
        <v>0.265718551738575</v>
      </c>
      <c r="R17098" s="9">
        <v>0</v>
      </c>
      <c r="S17098" s="9">
        <v>0</v>
      </c>
      <c r="T17098" s="9">
        <v>0</v>
      </c>
    </row>
    <row r="17099" spans="1:20" x14ac:dyDescent="0.35">
      <c r="A17099">
        <f t="shared" si="522"/>
        <v>17099</v>
      </c>
      <c r="B17099" s="3" t="s">
        <v>1039</v>
      </c>
      <c r="C17099" s="3" t="s">
        <v>95</v>
      </c>
      <c r="D17099" s="3" t="s">
        <v>48</v>
      </c>
      <c r="E17099">
        <v>2022</v>
      </c>
      <c r="F17099" s="3" t="str">
        <f t="shared" si="521"/>
        <v>RGSpillCH JOE2022</v>
      </c>
      <c r="G17099" s="9">
        <v>0</v>
      </c>
      <c r="H17099" s="9">
        <v>3.32627570625E-3</v>
      </c>
      <c r="I17099" s="9">
        <v>0</v>
      </c>
      <c r="J17099" s="9">
        <v>9.09817402083333E-2</v>
      </c>
      <c r="K17099" s="9">
        <v>0</v>
      </c>
      <c r="L17099" s="9">
        <v>0</v>
      </c>
      <c r="M17099" s="9">
        <v>9.0037652541666596E-2</v>
      </c>
      <c r="N17099" s="9">
        <v>0.13847992472222198</v>
      </c>
      <c r="O17099" s="9">
        <v>3.2315564144086002</v>
      </c>
      <c r="P17099" s="9">
        <v>81.808434378936312</v>
      </c>
      <c r="Q17099" s="9">
        <v>38.338299392820502</v>
      </c>
      <c r="R17099" s="9">
        <v>0.86206131997222202</v>
      </c>
      <c r="S17099" s="9">
        <v>0</v>
      </c>
      <c r="T17099" s="9">
        <v>0</v>
      </c>
    </row>
    <row r="17100" spans="1:20" x14ac:dyDescent="0.35">
      <c r="A17100">
        <f t="shared" si="522"/>
        <v>17100</v>
      </c>
      <c r="B17100" s="3" t="s">
        <v>1039</v>
      </c>
      <c r="C17100" s="3" t="s">
        <v>95</v>
      </c>
      <c r="D17100" s="3" t="s">
        <v>48</v>
      </c>
      <c r="E17100">
        <v>2023</v>
      </c>
      <c r="F17100" s="3" t="str">
        <f t="shared" si="521"/>
        <v>RGSpillCH JOE2023</v>
      </c>
      <c r="G17100" s="9">
        <v>6.0055910551075203E-3</v>
      </c>
      <c r="H17100" s="9">
        <v>7.0449501111111102E-4</v>
      </c>
      <c r="I17100" s="9">
        <v>6.0796261517736099</v>
      </c>
      <c r="J17100" s="9">
        <v>11.3965764159879</v>
      </c>
      <c r="K17100" s="9">
        <v>3.83652787335937</v>
      </c>
      <c r="L17100" s="9">
        <v>22.292777145921299</v>
      </c>
      <c r="M17100" s="9">
        <v>23.209138689012502</v>
      </c>
      <c r="N17100" s="9">
        <v>19.888441742361099</v>
      </c>
      <c r="O17100" s="9">
        <v>44.959023643354499</v>
      </c>
      <c r="P17100" s="9">
        <v>76.203235788171497</v>
      </c>
      <c r="Q17100" s="9">
        <v>77.818328145640393</v>
      </c>
      <c r="R17100" s="9">
        <v>7.2363672208333298</v>
      </c>
      <c r="S17100" s="9">
        <v>8.5000813880208304E-2</v>
      </c>
      <c r="T17100" s="9">
        <v>5.7486639875000002E-2</v>
      </c>
    </row>
    <row r="17101" spans="1:20" x14ac:dyDescent="0.35">
      <c r="A17101">
        <f t="shared" si="522"/>
        <v>17101</v>
      </c>
      <c r="B17101" s="3" t="s">
        <v>1039</v>
      </c>
      <c r="C17101" s="3" t="s">
        <v>95</v>
      </c>
      <c r="D17101" s="3" t="s">
        <v>48</v>
      </c>
      <c r="E17101">
        <v>2024</v>
      </c>
      <c r="F17101" s="3" t="str">
        <f t="shared" si="521"/>
        <v>RGSpillCH JOE2024</v>
      </c>
      <c r="G17101" s="9">
        <v>0.15620731108198899</v>
      </c>
      <c r="H17101" s="9">
        <v>4.4318226700416599</v>
      </c>
      <c r="I17101" s="9">
        <v>0.32327115566666598</v>
      </c>
      <c r="J17101" s="9">
        <v>0.10192217531585999</v>
      </c>
      <c r="K17101" s="9">
        <v>7.2431957859895801</v>
      </c>
      <c r="L17101" s="9">
        <v>5.0064091404569799E-2</v>
      </c>
      <c r="M17101" s="9">
        <v>0.14766810294444399</v>
      </c>
      <c r="N17101" s="9">
        <v>0.26902967</v>
      </c>
      <c r="O17101" s="9">
        <v>4.1682393230107504</v>
      </c>
      <c r="P17101" s="9">
        <v>30.724691212492999</v>
      </c>
      <c r="Q17101" s="9">
        <v>1.5533178388037601</v>
      </c>
      <c r="R17101" s="9">
        <v>0.436412665986111</v>
      </c>
      <c r="S17101" s="9">
        <v>0</v>
      </c>
      <c r="T17101" s="9">
        <v>0</v>
      </c>
    </row>
    <row r="17102" spans="1:20" x14ac:dyDescent="0.35">
      <c r="A17102">
        <f t="shared" si="522"/>
        <v>17102</v>
      </c>
      <c r="B17102" s="3" t="s">
        <v>1039</v>
      </c>
      <c r="C17102" s="3" t="s">
        <v>95</v>
      </c>
      <c r="D17102" s="3" t="s">
        <v>48</v>
      </c>
      <c r="E17102">
        <v>2025</v>
      </c>
      <c r="F17102" s="3" t="str">
        <f t="shared" si="521"/>
        <v>RGSpillCH JOE2025</v>
      </c>
      <c r="G17102" s="9">
        <v>0</v>
      </c>
      <c r="H17102" s="9">
        <v>0</v>
      </c>
      <c r="I17102" s="9">
        <v>0</v>
      </c>
      <c r="J17102" s="9">
        <v>8.3678453910483803</v>
      </c>
      <c r="K17102" s="9">
        <v>3.8589952763593698</v>
      </c>
      <c r="L17102" s="9">
        <v>10.2326609910752</v>
      </c>
      <c r="M17102" s="9">
        <v>0.65325981291666602</v>
      </c>
      <c r="N17102" s="9">
        <v>0</v>
      </c>
      <c r="O17102" s="9">
        <v>2.2488848793212299</v>
      </c>
      <c r="P17102" s="9">
        <v>4.1324807621805499</v>
      </c>
      <c r="Q17102" s="9">
        <v>3.6385183576545699</v>
      </c>
      <c r="R17102" s="9">
        <v>0</v>
      </c>
      <c r="S17102" s="9">
        <v>0</v>
      </c>
      <c r="T17102" s="9">
        <v>0</v>
      </c>
    </row>
    <row r="17103" spans="1:20" x14ac:dyDescent="0.35">
      <c r="A17103">
        <f t="shared" si="522"/>
        <v>17103</v>
      </c>
      <c r="B17103" s="3" t="s">
        <v>1039</v>
      </c>
      <c r="C17103" s="3" t="s">
        <v>95</v>
      </c>
      <c r="D17103" s="3" t="s">
        <v>48</v>
      </c>
      <c r="E17103">
        <v>2026</v>
      </c>
      <c r="F17103" s="3" t="str">
        <f t="shared" si="521"/>
        <v>RGSpillCH JOE2026</v>
      </c>
      <c r="G17103" s="9">
        <v>0</v>
      </c>
      <c r="H17103" s="9">
        <v>0</v>
      </c>
      <c r="I17103" s="9">
        <v>0.73744537756944395</v>
      </c>
      <c r="J17103" s="9">
        <v>7.3137697264784904E-2</v>
      </c>
      <c r="K17103" s="9">
        <v>2.0501539711666599</v>
      </c>
      <c r="L17103" s="9">
        <v>1.0642725860215E-2</v>
      </c>
      <c r="M17103" s="9">
        <v>0.21266604712500001</v>
      </c>
      <c r="N17103" s="9">
        <v>0.36069112586111102</v>
      </c>
      <c r="O17103" s="9">
        <v>0.37132364961021502</v>
      </c>
      <c r="P17103" s="9">
        <v>12.1923976578541</v>
      </c>
      <c r="Q17103" s="9">
        <v>7.45955436592069</v>
      </c>
      <c r="R17103" s="9">
        <v>0</v>
      </c>
      <c r="S17103" s="9">
        <v>5.2790958828124901E-2</v>
      </c>
      <c r="T17103" s="9">
        <v>0</v>
      </c>
    </row>
    <row r="17104" spans="1:20" x14ac:dyDescent="0.35">
      <c r="A17104">
        <f t="shared" si="522"/>
        <v>17104</v>
      </c>
      <c r="B17104" s="3" t="s">
        <v>1039</v>
      </c>
      <c r="C17104" s="3" t="s">
        <v>95</v>
      </c>
      <c r="D17104" s="3" t="s">
        <v>48</v>
      </c>
      <c r="E17104">
        <v>2027</v>
      </c>
      <c r="F17104" s="3" t="str">
        <f t="shared" si="521"/>
        <v>RGSpillCH JOE2027</v>
      </c>
      <c r="G17104" s="9">
        <v>7.4830301545698905E-2</v>
      </c>
      <c r="H17104" s="9">
        <v>0</v>
      </c>
      <c r="I17104" s="9">
        <v>0</v>
      </c>
      <c r="J17104" s="9">
        <v>2.72089586590725</v>
      </c>
      <c r="K17104" s="9">
        <v>7.1196350228541601</v>
      </c>
      <c r="L17104" s="9">
        <v>4.0148265961021501E-2</v>
      </c>
      <c r="M17104" s="9">
        <v>0.25781588223611102</v>
      </c>
      <c r="N17104" s="9">
        <v>4.4346615055555497E-2</v>
      </c>
      <c r="O17104" s="9">
        <v>6.0767815335866899</v>
      </c>
      <c r="P17104" s="9">
        <v>45.165717581113803</v>
      </c>
      <c r="Q17104" s="9">
        <v>28.4423511251814</v>
      </c>
      <c r="R17104" s="9">
        <v>0.31361407272222203</v>
      </c>
      <c r="S17104" s="9">
        <v>0</v>
      </c>
      <c r="T17104" s="9">
        <v>0.50999666763888896</v>
      </c>
    </row>
    <row r="17105" spans="1:20" x14ac:dyDescent="0.35">
      <c r="A17105">
        <f t="shared" si="522"/>
        <v>17105</v>
      </c>
      <c r="B17105" s="3" t="s">
        <v>1039</v>
      </c>
      <c r="C17105" s="3" t="s">
        <v>95</v>
      </c>
      <c r="D17105" s="3" t="s">
        <v>48</v>
      </c>
      <c r="E17105">
        <v>2028</v>
      </c>
      <c r="F17105" s="3" t="str">
        <f t="shared" si="521"/>
        <v>RGSpillCH JOE2028</v>
      </c>
      <c r="G17105" s="9">
        <v>0</v>
      </c>
      <c r="H17105" s="9">
        <v>0.22985062041666601</v>
      </c>
      <c r="I17105" s="9">
        <v>0</v>
      </c>
      <c r="J17105" s="9">
        <v>0.14480816070564501</v>
      </c>
      <c r="K17105" s="9">
        <v>5.5422574347864506</v>
      </c>
      <c r="L17105" s="9">
        <v>3.3799555979771498</v>
      </c>
      <c r="M17105" s="9">
        <v>0.34173501483333302</v>
      </c>
      <c r="N17105" s="9">
        <v>2.17293695295833</v>
      </c>
      <c r="O17105" s="9">
        <v>6.4339724382217698</v>
      </c>
      <c r="P17105" s="9">
        <v>56.285843838831198</v>
      </c>
      <c r="Q17105" s="9">
        <v>97.343204030954297</v>
      </c>
      <c r="R17105" s="9">
        <v>21.354675319541599</v>
      </c>
      <c r="S17105" s="9">
        <v>13.214815337226501</v>
      </c>
      <c r="T17105" s="9">
        <v>0.14148846843055499</v>
      </c>
    </row>
    <row r="17106" spans="1:20" x14ac:dyDescent="0.35">
      <c r="A17106">
        <f t="shared" si="522"/>
        <v>17106</v>
      </c>
      <c r="B17106" s="3" t="s">
        <v>1039</v>
      </c>
      <c r="C17106" s="3" t="s">
        <v>95</v>
      </c>
      <c r="D17106" s="3" t="s">
        <v>48</v>
      </c>
      <c r="E17106">
        <v>2029</v>
      </c>
      <c r="F17106" s="3" t="str">
        <f t="shared" si="521"/>
        <v>RGSpillCH JOE2029</v>
      </c>
      <c r="G17106" s="9">
        <v>0</v>
      </c>
      <c r="H17106" s="9">
        <v>0</v>
      </c>
      <c r="I17106" s="9">
        <v>0</v>
      </c>
      <c r="J17106" s="9">
        <v>0.255893871272177</v>
      </c>
      <c r="K17106" s="9">
        <v>0.17758242343750003</v>
      </c>
      <c r="L17106" s="9">
        <v>0.594209620403225</v>
      </c>
      <c r="M17106" s="9">
        <v>0.15778928384722199</v>
      </c>
      <c r="N17106" s="9">
        <v>0.118749630416666</v>
      </c>
      <c r="O17106" s="9">
        <v>9.4331020029637092</v>
      </c>
      <c r="P17106" s="9">
        <v>78.318484020976996</v>
      </c>
      <c r="Q17106" s="9">
        <v>19.430990440430101</v>
      </c>
      <c r="R17106" s="9">
        <v>2.2745283001388801</v>
      </c>
      <c r="S17106" s="9">
        <v>0</v>
      </c>
      <c r="T17106" s="9">
        <v>0</v>
      </c>
    </row>
    <row r="17107" spans="1:20" x14ac:dyDescent="0.35">
      <c r="A17107">
        <f t="shared" si="522"/>
        <v>17107</v>
      </c>
      <c r="B17107" s="3" t="s">
        <v>1039</v>
      </c>
      <c r="C17107" s="3" t="s">
        <v>77</v>
      </c>
      <c r="D17107" s="3" t="s">
        <v>48</v>
      </c>
      <c r="E17107">
        <v>2020</v>
      </c>
      <c r="F17107" s="3" t="str">
        <f t="shared" si="521"/>
        <v>RGGenCH JOE2020</v>
      </c>
      <c r="G17107" s="9">
        <v>832.22939541666597</v>
      </c>
      <c r="H17107" s="9">
        <v>1058.3414870833301</v>
      </c>
      <c r="I17107" s="9">
        <v>1451.2285855</v>
      </c>
      <c r="J17107" s="9">
        <v>1557.29816088709</v>
      </c>
      <c r="K17107" s="9">
        <v>1140.9483968750001</v>
      </c>
      <c r="L17107" s="9">
        <v>1221.91787685483</v>
      </c>
      <c r="M17107" s="9">
        <v>1300.18024297222</v>
      </c>
      <c r="N17107" s="9">
        <v>1279.06034863888</v>
      </c>
      <c r="O17107" s="9">
        <v>889.26559986559096</v>
      </c>
      <c r="P17107" s="9">
        <v>763.45730069444403</v>
      </c>
      <c r="Q17107" s="9">
        <v>1218.3711284543001</v>
      </c>
      <c r="R17107" s="9">
        <v>1392.23860341666</v>
      </c>
      <c r="S17107" s="9">
        <v>1097.5139505208299</v>
      </c>
      <c r="T17107" s="9">
        <v>682.81149843333299</v>
      </c>
    </row>
    <row r="17108" spans="1:20" x14ac:dyDescent="0.35">
      <c r="A17108">
        <f t="shared" si="522"/>
        <v>17108</v>
      </c>
      <c r="B17108" s="3" t="s">
        <v>1039</v>
      </c>
      <c r="C17108" s="3" t="s">
        <v>77</v>
      </c>
      <c r="D17108" s="3" t="s">
        <v>48</v>
      </c>
      <c r="E17108">
        <v>2021</v>
      </c>
      <c r="F17108" s="3" t="str">
        <f t="shared" si="521"/>
        <v>RGGenCH JOE2021</v>
      </c>
      <c r="G17108" s="9">
        <v>822.488038696236</v>
      </c>
      <c r="H17108" s="9">
        <v>1178.30665180555</v>
      </c>
      <c r="I17108" s="9">
        <v>1348.23104236111</v>
      </c>
      <c r="J17108" s="9">
        <v>1497.23837120967</v>
      </c>
      <c r="K17108" s="9">
        <v>1227.28374675595</v>
      </c>
      <c r="L17108" s="9">
        <v>1100.8455341935401</v>
      </c>
      <c r="M17108" s="9">
        <v>1034.0437781666601</v>
      </c>
      <c r="N17108" s="9">
        <v>1001.8111791666601</v>
      </c>
      <c r="O17108" s="9">
        <v>1046.5598143157299</v>
      </c>
      <c r="P17108" s="9">
        <v>1080.36476180555</v>
      </c>
      <c r="Q17108" s="9">
        <v>1152.9049032257999</v>
      </c>
      <c r="R17108" s="9">
        <v>1450.4935085</v>
      </c>
      <c r="S17108" s="9">
        <v>1163.88773828125</v>
      </c>
      <c r="T17108" s="9">
        <v>916.10391487499999</v>
      </c>
    </row>
    <row r="17109" spans="1:20" x14ac:dyDescent="0.35">
      <c r="A17109">
        <f t="shared" si="522"/>
        <v>17109</v>
      </c>
      <c r="B17109" s="3" t="s">
        <v>1039</v>
      </c>
      <c r="C17109" s="3" t="s">
        <v>77</v>
      </c>
      <c r="D17109" s="3" t="s">
        <v>48</v>
      </c>
      <c r="E17109">
        <v>2022</v>
      </c>
      <c r="F17109" s="3" t="str">
        <f t="shared" si="521"/>
        <v>RGGenCH JOE2022</v>
      </c>
      <c r="G17109" s="9">
        <v>831.87816077553703</v>
      </c>
      <c r="H17109" s="9">
        <v>1532.0624731944399</v>
      </c>
      <c r="I17109" s="9">
        <v>1321.7770861111101</v>
      </c>
      <c r="J17109" s="9">
        <v>1480.14025551075</v>
      </c>
      <c r="K17109" s="9">
        <v>1095.2480554910701</v>
      </c>
      <c r="L17109" s="9">
        <v>831.104607395161</v>
      </c>
      <c r="M17109" s="9">
        <v>1177.5123122222201</v>
      </c>
      <c r="N17109" s="9">
        <v>1103.9443523888799</v>
      </c>
      <c r="O17109" s="9">
        <v>827.78037684139701</v>
      </c>
      <c r="P17109" s="9">
        <v>84.970364000000004</v>
      </c>
      <c r="Q17109" s="9">
        <v>845.86858817204302</v>
      </c>
      <c r="R17109" s="9">
        <v>1306.3137855</v>
      </c>
      <c r="S17109" s="9">
        <v>1207.1743565911399</v>
      </c>
      <c r="T17109" s="9">
        <v>1043.7111508333301</v>
      </c>
    </row>
    <row r="17110" spans="1:20" x14ac:dyDescent="0.35">
      <c r="A17110">
        <f t="shared" si="522"/>
        <v>17110</v>
      </c>
      <c r="B17110" s="3" t="s">
        <v>1039</v>
      </c>
      <c r="C17110" s="3" t="s">
        <v>77</v>
      </c>
      <c r="D17110" s="3" t="s">
        <v>48</v>
      </c>
      <c r="E17110">
        <v>2023</v>
      </c>
      <c r="F17110" s="3" t="str">
        <f t="shared" si="521"/>
        <v>RGGenCH JOE2023</v>
      </c>
      <c r="G17110" s="9">
        <v>986.28700387096706</v>
      </c>
      <c r="H17110" s="9">
        <v>1340.86888958333</v>
      </c>
      <c r="I17110" s="9">
        <v>899.38146093055502</v>
      </c>
      <c r="J17110" s="9">
        <v>1307.6654518145101</v>
      </c>
      <c r="K17110" s="9">
        <v>1261.86935922619</v>
      </c>
      <c r="L17110" s="9">
        <v>473.36605766128997</v>
      </c>
      <c r="M17110" s="9">
        <v>513.35749416666602</v>
      </c>
      <c r="N17110" s="9">
        <v>898.58504500000004</v>
      </c>
      <c r="O17110" s="9">
        <v>256.762619369623</v>
      </c>
      <c r="P17110" s="9">
        <v>158.406839861111</v>
      </c>
      <c r="Q17110" s="9">
        <v>721.22945508467706</v>
      </c>
      <c r="R17110" s="9">
        <v>1920.42289027777</v>
      </c>
      <c r="S17110" s="9">
        <v>1654.32561744791</v>
      </c>
      <c r="T17110" s="9">
        <v>1106.48013375</v>
      </c>
    </row>
    <row r="17111" spans="1:20" x14ac:dyDescent="0.35">
      <c r="A17111">
        <f t="shared" si="522"/>
        <v>17111</v>
      </c>
      <c r="B17111" s="3" t="s">
        <v>1039</v>
      </c>
      <c r="C17111" s="3" t="s">
        <v>77</v>
      </c>
      <c r="D17111" s="3" t="s">
        <v>48</v>
      </c>
      <c r="E17111">
        <v>2024</v>
      </c>
      <c r="F17111" s="3" t="str">
        <f t="shared" si="521"/>
        <v>RGGenCH JOE2024</v>
      </c>
      <c r="G17111" s="9">
        <v>1084.3294945564501</v>
      </c>
      <c r="H17111" s="9">
        <v>1098.2621269583301</v>
      </c>
      <c r="I17111" s="9">
        <v>1290.5005681944399</v>
      </c>
      <c r="J17111" s="9">
        <v>1262.42219491935</v>
      </c>
      <c r="K17111" s="9">
        <v>993.89374366071399</v>
      </c>
      <c r="L17111" s="9">
        <v>1184.8735669354801</v>
      </c>
      <c r="M17111" s="9">
        <v>1339.59781527777</v>
      </c>
      <c r="N17111" s="9">
        <v>1272.5317552777699</v>
      </c>
      <c r="O17111" s="9">
        <v>1007.4081497311799</v>
      </c>
      <c r="P17111" s="9">
        <v>819.14347252777702</v>
      </c>
      <c r="Q17111" s="9">
        <v>1310.06302135752</v>
      </c>
      <c r="R17111" s="9">
        <v>1146.2848673611099</v>
      </c>
      <c r="S17111" s="9">
        <v>976.95648101562495</v>
      </c>
      <c r="T17111" s="9">
        <v>875.62681874999998</v>
      </c>
    </row>
    <row r="17112" spans="1:20" x14ac:dyDescent="0.35">
      <c r="A17112">
        <f t="shared" si="522"/>
        <v>17112</v>
      </c>
      <c r="B17112" s="3" t="s">
        <v>1039</v>
      </c>
      <c r="C17112" s="3" t="s">
        <v>77</v>
      </c>
      <c r="D17112" s="3" t="s">
        <v>48</v>
      </c>
      <c r="E17112">
        <v>2025</v>
      </c>
      <c r="F17112" s="3" t="str">
        <f t="shared" si="521"/>
        <v>RGGenCH JOE2025</v>
      </c>
      <c r="G17112" s="9">
        <v>862.44366396505302</v>
      </c>
      <c r="H17112" s="9">
        <v>1322.29494736111</v>
      </c>
      <c r="I17112" s="9">
        <v>1404.7002960694399</v>
      </c>
      <c r="J17112" s="9">
        <v>981.473568844086</v>
      </c>
      <c r="K17112" s="9">
        <v>811.16251249999902</v>
      </c>
      <c r="L17112" s="9">
        <v>773.83952698924702</v>
      </c>
      <c r="M17112" s="9">
        <v>1324.1185122055499</v>
      </c>
      <c r="N17112" s="9">
        <v>1183.83113577777</v>
      </c>
      <c r="O17112" s="9">
        <v>998.28786336021506</v>
      </c>
      <c r="P17112" s="9">
        <v>839.09660701388805</v>
      </c>
      <c r="Q17112" s="9">
        <v>1200.7370461155899</v>
      </c>
      <c r="R17112" s="9">
        <v>1490.26972833333</v>
      </c>
      <c r="S17112" s="9">
        <v>1354.1438758854099</v>
      </c>
      <c r="T17112" s="9">
        <v>963.29576185555504</v>
      </c>
    </row>
    <row r="17113" spans="1:20" x14ac:dyDescent="0.35">
      <c r="A17113">
        <f t="shared" si="522"/>
        <v>17113</v>
      </c>
      <c r="B17113" s="3" t="s">
        <v>1039</v>
      </c>
      <c r="C17113" s="3" t="s">
        <v>77</v>
      </c>
      <c r="D17113" s="3" t="s">
        <v>48</v>
      </c>
      <c r="E17113">
        <v>2026</v>
      </c>
      <c r="F17113" s="3" t="str">
        <f t="shared" si="521"/>
        <v>RGGenCH JOE2026</v>
      </c>
      <c r="G17113" s="9">
        <v>912.49292854020098</v>
      </c>
      <c r="H17113" s="9">
        <v>1266.22591541666</v>
      </c>
      <c r="I17113" s="9">
        <v>1452.0765065416599</v>
      </c>
      <c r="J17113" s="9">
        <v>1394.0312685214999</v>
      </c>
      <c r="K17113" s="9">
        <v>1244.1979419642801</v>
      </c>
      <c r="L17113" s="9">
        <v>1084.36661553763</v>
      </c>
      <c r="M17113" s="9">
        <v>960.399219972222</v>
      </c>
      <c r="N17113" s="9">
        <v>1256.7998848055499</v>
      </c>
      <c r="O17113" s="9">
        <v>1224.03888428763</v>
      </c>
      <c r="P17113" s="9">
        <v>712.18590318055499</v>
      </c>
      <c r="Q17113" s="9">
        <v>1204.40310120967</v>
      </c>
      <c r="R17113" s="9">
        <v>1685.43142625</v>
      </c>
      <c r="S17113" s="9">
        <v>1340.1499335937499</v>
      </c>
      <c r="T17113" s="9">
        <v>919.59735390277694</v>
      </c>
    </row>
    <row r="17114" spans="1:20" x14ac:dyDescent="0.35">
      <c r="A17114">
        <f t="shared" si="522"/>
        <v>17114</v>
      </c>
      <c r="B17114" s="3" t="s">
        <v>1039</v>
      </c>
      <c r="C17114" s="3" t="s">
        <v>77</v>
      </c>
      <c r="D17114" s="3" t="s">
        <v>48</v>
      </c>
      <c r="E17114">
        <v>2027</v>
      </c>
      <c r="F17114" s="3" t="str">
        <f t="shared" si="521"/>
        <v>RGGenCH JOE2027</v>
      </c>
      <c r="G17114" s="9">
        <v>926.01341697714997</v>
      </c>
      <c r="H17114" s="9">
        <v>1300.1806266972201</v>
      </c>
      <c r="I17114" s="9">
        <v>1313.0768351527699</v>
      </c>
      <c r="J17114" s="9">
        <v>1541.0997483870899</v>
      </c>
      <c r="K17114" s="9">
        <v>1265.38511735119</v>
      </c>
      <c r="L17114" s="9">
        <v>1101.6180896814501</v>
      </c>
      <c r="M17114" s="9">
        <v>1563.71416388888</v>
      </c>
      <c r="N17114" s="9">
        <v>1383.92329666666</v>
      </c>
      <c r="O17114" s="9">
        <v>847.71623707123604</v>
      </c>
      <c r="P17114" s="9">
        <v>60.859408236111101</v>
      </c>
      <c r="Q17114" s="9">
        <v>956.64389977150495</v>
      </c>
      <c r="R17114" s="9">
        <v>1638.1704841666599</v>
      </c>
      <c r="S17114" s="9">
        <v>1302.8043572916599</v>
      </c>
      <c r="T17114" s="9">
        <v>983.60810811111105</v>
      </c>
    </row>
    <row r="17115" spans="1:20" x14ac:dyDescent="0.35">
      <c r="A17115">
        <f t="shared" si="522"/>
        <v>17115</v>
      </c>
      <c r="B17115" s="3" t="s">
        <v>1039</v>
      </c>
      <c r="C17115" s="3" t="s">
        <v>77</v>
      </c>
      <c r="D17115" s="3" t="s">
        <v>48</v>
      </c>
      <c r="E17115">
        <v>2028</v>
      </c>
      <c r="F17115" s="3" t="str">
        <f t="shared" si="521"/>
        <v>RGGenCH JOE2028</v>
      </c>
      <c r="G17115" s="9">
        <v>728.79872190860203</v>
      </c>
      <c r="H17115" s="9">
        <v>1282.7138490555501</v>
      </c>
      <c r="I17115" s="9">
        <v>1376.5194125138801</v>
      </c>
      <c r="J17115" s="9">
        <v>1485.36115057795</v>
      </c>
      <c r="K17115" s="9">
        <v>935.90948669642796</v>
      </c>
      <c r="L17115" s="9">
        <v>1005.16448967204</v>
      </c>
      <c r="M17115" s="9">
        <v>1311.8579125000001</v>
      </c>
      <c r="N17115" s="9">
        <v>1445.4373902499999</v>
      </c>
      <c r="O17115" s="9">
        <v>947.51773255779494</v>
      </c>
      <c r="P17115" s="9">
        <v>49.925756222222198</v>
      </c>
      <c r="Q17115" s="9">
        <v>482.25024958333302</v>
      </c>
      <c r="R17115" s="9">
        <v>1766.95236472222</v>
      </c>
      <c r="S17115" s="9">
        <v>1105.3358658854099</v>
      </c>
      <c r="T17115" s="9">
        <v>1040.661721875</v>
      </c>
    </row>
    <row r="17116" spans="1:20" x14ac:dyDescent="0.35">
      <c r="A17116">
        <f t="shared" si="522"/>
        <v>17116</v>
      </c>
      <c r="B17116" s="3" t="s">
        <v>1039</v>
      </c>
      <c r="C17116" s="3" t="s">
        <v>77</v>
      </c>
      <c r="D17116" s="3" t="s">
        <v>48</v>
      </c>
      <c r="E17116">
        <v>2029</v>
      </c>
      <c r="F17116" s="3" t="str">
        <f t="shared" si="521"/>
        <v>RGGenCH JOE2029</v>
      </c>
      <c r="G17116" s="9">
        <v>1053.4357970026799</v>
      </c>
      <c r="H17116" s="9">
        <v>1215.3637706944401</v>
      </c>
      <c r="I17116" s="9">
        <v>1413.2138011111099</v>
      </c>
      <c r="J17116" s="9">
        <v>1532.8540263534901</v>
      </c>
      <c r="K17116" s="9">
        <v>1116.23862462797</v>
      </c>
      <c r="L17116" s="9">
        <v>1162.68399502688</v>
      </c>
      <c r="M17116" s="9">
        <v>1252.12110472222</v>
      </c>
      <c r="N17116" s="9">
        <v>1370.52035072222</v>
      </c>
      <c r="O17116" s="9">
        <v>764.48375618279499</v>
      </c>
      <c r="P17116" s="9">
        <v>86.936962402777695</v>
      </c>
      <c r="Q17116" s="9">
        <v>1179.64068021505</v>
      </c>
      <c r="R17116" s="9">
        <v>1318.1756002777699</v>
      </c>
      <c r="S17116" s="9">
        <v>1123.93624036458</v>
      </c>
      <c r="T17116" s="9">
        <v>849.86574505555495</v>
      </c>
    </row>
    <row r="17117" spans="1:20" x14ac:dyDescent="0.35">
      <c r="A17117">
        <f t="shared" si="522"/>
        <v>17117</v>
      </c>
      <c r="B17117" s="3" t="s">
        <v>1039</v>
      </c>
      <c r="C17117" s="3" t="s">
        <v>75</v>
      </c>
      <c r="D17117" s="3" t="s">
        <v>50</v>
      </c>
      <c r="E17117">
        <v>2020</v>
      </c>
      <c r="F17117" s="3" t="str">
        <f t="shared" si="521"/>
        <v>RGElevCHELAN2020</v>
      </c>
      <c r="G17117" s="9">
        <v>1098.3038409199901</v>
      </c>
      <c r="H17117" s="9">
        <v>1095.93835528</v>
      </c>
      <c r="I17117" s="9">
        <v>1092.60830268</v>
      </c>
      <c r="J17117" s="9">
        <v>1089.3044967999999</v>
      </c>
      <c r="K17117" s="9">
        <v>1086.73887992</v>
      </c>
      <c r="L17117" s="9">
        <v>1084.80646516</v>
      </c>
      <c r="M17117" s="9">
        <v>1085.4462289599901</v>
      </c>
      <c r="N17117" s="9">
        <v>1086.8930794</v>
      </c>
      <c r="O17117" s="9">
        <v>1093.9665704399999</v>
      </c>
      <c r="P17117" s="9">
        <v>1098.2480666399999</v>
      </c>
      <c r="Q17117" s="9">
        <v>1099.8097464799901</v>
      </c>
      <c r="R17117" s="9">
        <v>1099.737568</v>
      </c>
      <c r="S17117" s="9">
        <v>1099.2520036799999</v>
      </c>
      <c r="T17117" s="9">
        <v>1098.0413737199999</v>
      </c>
    </row>
    <row r="17118" spans="1:20" x14ac:dyDescent="0.35">
      <c r="A17118">
        <f t="shared" si="522"/>
        <v>17118</v>
      </c>
      <c r="B17118" s="3" t="s">
        <v>1039</v>
      </c>
      <c r="C17118" s="3" t="s">
        <v>75</v>
      </c>
      <c r="D17118" s="3" t="s">
        <v>50</v>
      </c>
      <c r="E17118">
        <v>2021</v>
      </c>
      <c r="F17118" s="3" t="str">
        <f t="shared" si="521"/>
        <v>RGElevCHELAN2021</v>
      </c>
      <c r="G17118" s="9">
        <v>1098.0348120399999</v>
      </c>
      <c r="H17118" s="9">
        <v>1095.8268067199999</v>
      </c>
      <c r="I17118" s="9">
        <v>1092.86748904</v>
      </c>
      <c r="J17118" s="9">
        <v>1089.45541543999</v>
      </c>
      <c r="K17118" s="9">
        <v>1086.60108464</v>
      </c>
      <c r="L17118" s="9">
        <v>1084.5571213199901</v>
      </c>
      <c r="M17118" s="9">
        <v>1084.67195072</v>
      </c>
      <c r="N17118" s="9">
        <v>1085.4855990399999</v>
      </c>
      <c r="O17118" s="9">
        <v>1090.4626333199999</v>
      </c>
      <c r="P17118" s="9">
        <v>1097.5820561200001</v>
      </c>
      <c r="Q17118" s="9">
        <v>1099.66538952</v>
      </c>
      <c r="R17118" s="9">
        <v>1099.5866493599999</v>
      </c>
      <c r="S17118" s="9">
        <v>1098.7697201999999</v>
      </c>
      <c r="T17118" s="9">
        <v>1098.0413737199999</v>
      </c>
    </row>
    <row r="17119" spans="1:20" x14ac:dyDescent="0.35">
      <c r="A17119">
        <f t="shared" si="522"/>
        <v>17119</v>
      </c>
      <c r="B17119" s="3" t="s">
        <v>1039</v>
      </c>
      <c r="C17119" s="3" t="s">
        <v>75</v>
      </c>
      <c r="D17119" s="3" t="s">
        <v>50</v>
      </c>
      <c r="E17119">
        <v>2022</v>
      </c>
      <c r="F17119" s="3" t="str">
        <f t="shared" si="521"/>
        <v>RGElevCHELAN2022</v>
      </c>
      <c r="G17119" s="9">
        <v>1098.2021348799999</v>
      </c>
      <c r="H17119" s="9">
        <v>1095.8760193200001</v>
      </c>
      <c r="I17119" s="9">
        <v>1092.57221344</v>
      </c>
      <c r="J17119" s="9">
        <v>1089.5800873599901</v>
      </c>
      <c r="K17119" s="9">
        <v>1086.3812683599999</v>
      </c>
      <c r="L17119" s="9">
        <v>1084.79990348</v>
      </c>
      <c r="M17119" s="9">
        <v>1085.2100084799999</v>
      </c>
      <c r="N17119" s="9">
        <v>1085.78415548</v>
      </c>
      <c r="O17119" s="9">
        <v>1090.8235257199999</v>
      </c>
      <c r="P17119" s="9">
        <v>1098.19885404</v>
      </c>
      <c r="Q17119" s="9">
        <v>1099.9508226</v>
      </c>
      <c r="R17119" s="9">
        <v>1099.7605338799999</v>
      </c>
      <c r="S17119" s="9">
        <v>1098.87470708</v>
      </c>
      <c r="T17119" s="9">
        <v>1098.0413737199999</v>
      </c>
    </row>
    <row r="17120" spans="1:20" x14ac:dyDescent="0.35">
      <c r="A17120">
        <f t="shared" si="522"/>
        <v>17120</v>
      </c>
      <c r="B17120" s="3" t="s">
        <v>1039</v>
      </c>
      <c r="C17120" s="3" t="s">
        <v>75</v>
      </c>
      <c r="D17120" s="3" t="s">
        <v>50</v>
      </c>
      <c r="E17120">
        <v>2023</v>
      </c>
      <c r="F17120" s="3" t="str">
        <f t="shared" si="521"/>
        <v>RGElevCHELAN2023</v>
      </c>
      <c r="G17120" s="9">
        <v>1098.5499039199999</v>
      </c>
      <c r="H17120" s="9">
        <v>1095.81040252</v>
      </c>
      <c r="I17120" s="9">
        <v>1092.8117147600001</v>
      </c>
      <c r="J17120" s="9">
        <v>1089.49478551999</v>
      </c>
      <c r="K17120" s="9">
        <v>1086.7552841199999</v>
      </c>
      <c r="L17120" s="9">
        <v>1086.2467539199999</v>
      </c>
      <c r="M17120" s="9">
        <v>1086.99478544</v>
      </c>
      <c r="N17120" s="9">
        <v>1088.5105335200001</v>
      </c>
      <c r="O17120" s="9">
        <v>1096.6568592399999</v>
      </c>
      <c r="P17120" s="9">
        <v>1099.9508226</v>
      </c>
      <c r="Q17120" s="9">
        <v>1099.9803501599999</v>
      </c>
      <c r="R17120" s="9">
        <v>1099.99347352</v>
      </c>
      <c r="S17120" s="9">
        <v>1098.91407716</v>
      </c>
      <c r="T17120" s="9">
        <v>1098.0413737199999</v>
      </c>
    </row>
    <row r="17121" spans="1:20" x14ac:dyDescent="0.35">
      <c r="A17121">
        <f t="shared" si="522"/>
        <v>17121</v>
      </c>
      <c r="B17121" s="3" t="s">
        <v>1039</v>
      </c>
      <c r="C17121" s="3" t="s">
        <v>75</v>
      </c>
      <c r="D17121" s="3" t="s">
        <v>50</v>
      </c>
      <c r="E17121">
        <v>2024</v>
      </c>
      <c r="F17121" s="3" t="str">
        <f t="shared" si="521"/>
        <v>RGElevCHELAN2024</v>
      </c>
      <c r="G17121" s="9">
        <v>1098.03809288</v>
      </c>
      <c r="H17121" s="9">
        <v>1095.6397988399999</v>
      </c>
      <c r="I17121" s="9">
        <v>1092.65423444</v>
      </c>
      <c r="J17121" s="9">
        <v>1089.3668327599901</v>
      </c>
      <c r="K17121" s="9">
        <v>1086.7159140399999</v>
      </c>
      <c r="L17121" s="9">
        <v>1085.6332368400001</v>
      </c>
      <c r="M17121" s="9">
        <v>1086.5945229599999</v>
      </c>
      <c r="N17121" s="9">
        <v>1088.87470676</v>
      </c>
      <c r="O17121" s="9">
        <v>1097.3097464</v>
      </c>
      <c r="P17121" s="9">
        <v>1100.0000352</v>
      </c>
      <c r="Q17121" s="9">
        <v>1099.71788296</v>
      </c>
      <c r="R17121" s="9">
        <v>1099.9770693200001</v>
      </c>
      <c r="S17121" s="9">
        <v>1099.4062031599999</v>
      </c>
      <c r="T17121" s="9">
        <v>1098.0413737199999</v>
      </c>
    </row>
    <row r="17122" spans="1:20" x14ac:dyDescent="0.35">
      <c r="A17122">
        <f t="shared" si="522"/>
        <v>17122</v>
      </c>
      <c r="B17122" s="3" t="s">
        <v>1039</v>
      </c>
      <c r="C17122" s="3" t="s">
        <v>75</v>
      </c>
      <c r="D17122" s="3" t="s">
        <v>50</v>
      </c>
      <c r="E17122">
        <v>2025</v>
      </c>
      <c r="F17122" s="3" t="str">
        <f t="shared" si="521"/>
        <v>RGElevCHELAN2025</v>
      </c>
      <c r="G17122" s="9">
        <v>1098.37273856</v>
      </c>
      <c r="H17122" s="9">
        <v>1095.97116368</v>
      </c>
      <c r="I17122" s="9">
        <v>1092.7231320799999</v>
      </c>
      <c r="J17122" s="9">
        <v>1089.3340243600001</v>
      </c>
      <c r="K17122" s="9">
        <v>1086.5781187600001</v>
      </c>
      <c r="L17122" s="9">
        <v>1085.8268063999999</v>
      </c>
      <c r="M17122" s="9">
        <v>1086.6371738799901</v>
      </c>
      <c r="N17122" s="9">
        <v>1088.5564652799901</v>
      </c>
      <c r="O17122" s="9">
        <v>1095.4527909599999</v>
      </c>
      <c r="P17122" s="9">
        <v>1099.7047596</v>
      </c>
      <c r="Q17122" s="9">
        <v>1099.96394596</v>
      </c>
      <c r="R17122" s="9">
        <v>1099.90489084</v>
      </c>
      <c r="S17122" s="9">
        <v>1099.0059406799901</v>
      </c>
      <c r="T17122" s="9">
        <v>1098.0413737199999</v>
      </c>
    </row>
    <row r="17123" spans="1:20" x14ac:dyDescent="0.35">
      <c r="A17123">
        <f t="shared" si="522"/>
        <v>17123</v>
      </c>
      <c r="B17123" s="3" t="s">
        <v>1039</v>
      </c>
      <c r="C17123" s="3" t="s">
        <v>75</v>
      </c>
      <c r="D17123" s="3" t="s">
        <v>50</v>
      </c>
      <c r="E17123">
        <v>2026</v>
      </c>
      <c r="F17123" s="3" t="str">
        <f t="shared" si="521"/>
        <v>RGElevCHELAN2026</v>
      </c>
      <c r="G17123" s="9">
        <v>1098.6778566800001</v>
      </c>
      <c r="H17123" s="9">
        <v>1095.9088277200001</v>
      </c>
      <c r="I17123" s="9">
        <v>1092.6050218400001</v>
      </c>
      <c r="J17123" s="9">
        <v>1089.3340243600001</v>
      </c>
      <c r="K17123" s="9">
        <v>1086.614208</v>
      </c>
      <c r="L17123" s="9">
        <v>1085.10174076</v>
      </c>
      <c r="M17123" s="9">
        <v>1085.5479350000001</v>
      </c>
      <c r="N17123" s="9">
        <v>1086.7716883200001</v>
      </c>
      <c r="O17123" s="9">
        <v>1090.5643393600001</v>
      </c>
      <c r="P17123" s="9">
        <v>1098.74675432</v>
      </c>
      <c r="Q17123" s="9">
        <v>1099.7014787600001</v>
      </c>
      <c r="R17123" s="9">
        <v>1099.9901926799901</v>
      </c>
      <c r="S17123" s="9">
        <v>1099.0059406799901</v>
      </c>
      <c r="T17123" s="9">
        <v>1098.0413737199999</v>
      </c>
    </row>
    <row r="17124" spans="1:20" x14ac:dyDescent="0.35">
      <c r="A17124">
        <f t="shared" si="522"/>
        <v>17124</v>
      </c>
      <c r="B17124" s="3" t="s">
        <v>1039</v>
      </c>
      <c r="C17124" s="3" t="s">
        <v>75</v>
      </c>
      <c r="D17124" s="3" t="s">
        <v>50</v>
      </c>
      <c r="E17124">
        <v>2027</v>
      </c>
      <c r="F17124" s="3" t="str">
        <f t="shared" si="521"/>
        <v>RGElevCHELAN2027</v>
      </c>
      <c r="G17124" s="9">
        <v>1098.56630812</v>
      </c>
      <c r="H17124" s="9">
        <v>1096.01709543999</v>
      </c>
      <c r="I17124" s="9">
        <v>1092.87405072</v>
      </c>
      <c r="J17124" s="9">
        <v>1089.4915046799999</v>
      </c>
      <c r="K17124" s="9">
        <v>1086.4698510400001</v>
      </c>
      <c r="L17124" s="9">
        <v>1085.29531032</v>
      </c>
      <c r="M17124" s="9">
        <v>1085.98428672</v>
      </c>
      <c r="N17124" s="9">
        <v>1087.08664896</v>
      </c>
      <c r="O17124" s="9">
        <v>1093.04137356</v>
      </c>
      <c r="P17124" s="9">
        <v>1099.15029764</v>
      </c>
      <c r="Q17124" s="9">
        <v>1099.9541034399999</v>
      </c>
      <c r="R17124" s="9">
        <v>1099.71788296</v>
      </c>
      <c r="S17124" s="9">
        <v>1098.98953648</v>
      </c>
      <c r="T17124" s="9">
        <v>1098.0413737199999</v>
      </c>
    </row>
    <row r="17125" spans="1:20" x14ac:dyDescent="0.35">
      <c r="A17125">
        <f t="shared" si="522"/>
        <v>17125</v>
      </c>
      <c r="B17125" s="3" t="s">
        <v>1039</v>
      </c>
      <c r="C17125" s="3" t="s">
        <v>75</v>
      </c>
      <c r="D17125" s="3" t="s">
        <v>50</v>
      </c>
      <c r="E17125">
        <v>2028</v>
      </c>
      <c r="F17125" s="3" t="str">
        <f t="shared" si="521"/>
        <v>RGElevCHELAN2028</v>
      </c>
      <c r="G17125" s="9">
        <v>1098.13323724</v>
      </c>
      <c r="H17125" s="9">
        <v>1095.57746288</v>
      </c>
      <c r="I17125" s="9">
        <v>1092.6050218400001</v>
      </c>
      <c r="J17125" s="9">
        <v>1089.3865178000001</v>
      </c>
      <c r="K17125" s="9">
        <v>1086.7290373999999</v>
      </c>
      <c r="L17125" s="9">
        <v>1085.5118457599999</v>
      </c>
      <c r="M17125" s="9">
        <v>1085.8661764799999</v>
      </c>
      <c r="N17125" s="9">
        <v>1086.9521345200001</v>
      </c>
      <c r="O17125" s="9">
        <v>1093.5006911599901</v>
      </c>
      <c r="P17125" s="9">
        <v>1099.5407175999901</v>
      </c>
      <c r="Q17125" s="9">
        <v>1099.89832916</v>
      </c>
      <c r="R17125" s="9">
        <v>1099.7014787600001</v>
      </c>
      <c r="S17125" s="9">
        <v>1099.38323728</v>
      </c>
      <c r="T17125" s="9">
        <v>1098.0413737199999</v>
      </c>
    </row>
    <row r="17126" spans="1:20" x14ac:dyDescent="0.35">
      <c r="A17126">
        <f t="shared" si="522"/>
        <v>17126</v>
      </c>
      <c r="B17126" s="3" t="s">
        <v>1039</v>
      </c>
      <c r="C17126" s="3" t="s">
        <v>75</v>
      </c>
      <c r="D17126" s="3" t="s">
        <v>50</v>
      </c>
      <c r="E17126">
        <v>2029</v>
      </c>
      <c r="F17126" s="3" t="str">
        <f t="shared" si="521"/>
        <v>RGElevCHELAN2029</v>
      </c>
      <c r="G17126" s="9">
        <v>1098.01184616</v>
      </c>
      <c r="H17126" s="9">
        <v>1095.4855993599999</v>
      </c>
      <c r="I17126" s="9">
        <v>1092.6050218400001</v>
      </c>
      <c r="J17126" s="9">
        <v>1089.38979864</v>
      </c>
      <c r="K17126" s="9">
        <v>1086.5289061599999</v>
      </c>
      <c r="L17126" s="9">
        <v>1085.1903234399999</v>
      </c>
      <c r="M17126" s="9">
        <v>1085.8661764799999</v>
      </c>
      <c r="N17126" s="9">
        <v>1087.2867801999901</v>
      </c>
      <c r="O17126" s="9">
        <v>1091.2992475199901</v>
      </c>
      <c r="P17126" s="9">
        <v>1096.1745757599999</v>
      </c>
      <c r="Q17126" s="9">
        <v>1098.46788292</v>
      </c>
      <c r="R17126" s="9">
        <v>1098.9928173200001</v>
      </c>
      <c r="S17126" s="9">
        <v>1099.0387490799999</v>
      </c>
      <c r="T17126" s="9">
        <v>1098.0413737199999</v>
      </c>
    </row>
    <row r="17127" spans="1:20" x14ac:dyDescent="0.35">
      <c r="A17127">
        <f t="shared" si="522"/>
        <v>17127</v>
      </c>
      <c r="B17127" s="3" t="s">
        <v>1039</v>
      </c>
      <c r="C17127" s="3" t="s">
        <v>86</v>
      </c>
      <c r="D17127" s="3" t="s">
        <v>50</v>
      </c>
      <c r="E17127">
        <v>2020</v>
      </c>
      <c r="F17127" s="3" t="str">
        <f t="shared" si="521"/>
        <v>RGQOutCHELAN2020</v>
      </c>
      <c r="G17127" s="9">
        <v>0.64464211276142402</v>
      </c>
      <c r="H17127" s="9">
        <v>2.03713939573763</v>
      </c>
      <c r="I17127" s="9">
        <v>2.32070413017333</v>
      </c>
      <c r="J17127" s="9">
        <v>2.31255305442291</v>
      </c>
      <c r="K17127" s="9">
        <v>1.9308029457442699</v>
      </c>
      <c r="L17127" s="9">
        <v>1.72104849476301</v>
      </c>
      <c r="M17127" s="9">
        <v>0.89212550429236104</v>
      </c>
      <c r="N17127" s="9">
        <v>1.43448374414722</v>
      </c>
      <c r="O17127" s="9">
        <v>2.2275680356985799</v>
      </c>
      <c r="P17127" s="9">
        <v>1.1137267089457601</v>
      </c>
      <c r="Q17127" s="9">
        <v>0.82959132833293003</v>
      </c>
      <c r="R17127" s="9">
        <v>0.97250974606100005</v>
      </c>
      <c r="S17127" s="9">
        <v>1.0492785555826598</v>
      </c>
      <c r="T17127" s="9">
        <v>1.05343855268312</v>
      </c>
    </row>
    <row r="17128" spans="1:20" x14ac:dyDescent="0.35">
      <c r="A17128">
        <f t="shared" si="522"/>
        <v>17128</v>
      </c>
      <c r="B17128" s="3" t="s">
        <v>1039</v>
      </c>
      <c r="C17128" s="3" t="s">
        <v>86</v>
      </c>
      <c r="D17128" s="3" t="s">
        <v>50</v>
      </c>
      <c r="E17128">
        <v>2021</v>
      </c>
      <c r="F17128" s="3" t="str">
        <f t="shared" si="521"/>
        <v>RGQOutCHELAN2021</v>
      </c>
      <c r="G17128" s="9">
        <v>0.70869157214643796</v>
      </c>
      <c r="H17128" s="9">
        <v>1.9207002683249299</v>
      </c>
      <c r="I17128" s="9">
        <v>2.0544285745117299</v>
      </c>
      <c r="J17128" s="9">
        <v>2.0554227290545</v>
      </c>
      <c r="K17128" s="9">
        <v>2.0130332253526002</v>
      </c>
      <c r="L17128" s="9">
        <v>1.5618980014873201</v>
      </c>
      <c r="M17128" s="9">
        <v>0.86747250204805504</v>
      </c>
      <c r="N17128" s="9">
        <v>0.84293878504499897</v>
      </c>
      <c r="O17128" s="9">
        <v>1.55241510709061</v>
      </c>
      <c r="P17128" s="9">
        <v>2.2007373001040902</v>
      </c>
      <c r="Q17128" s="9">
        <v>2.3296675502234501</v>
      </c>
      <c r="R17128" s="9">
        <v>1.8162760710324899</v>
      </c>
      <c r="S17128" s="9">
        <v>1.8058127697522099</v>
      </c>
      <c r="T17128" s="9">
        <v>1.2805315669417101</v>
      </c>
    </row>
    <row r="17129" spans="1:20" x14ac:dyDescent="0.35">
      <c r="A17129">
        <f t="shared" si="522"/>
        <v>17129</v>
      </c>
      <c r="B17129" s="3" t="s">
        <v>1039</v>
      </c>
      <c r="C17129" s="3" t="s">
        <v>86</v>
      </c>
      <c r="D17129" s="3" t="s">
        <v>50</v>
      </c>
      <c r="E17129">
        <v>2022</v>
      </c>
      <c r="F17129" s="3" t="str">
        <f t="shared" si="521"/>
        <v>RGQOutCHELAN2022</v>
      </c>
      <c r="G17129" s="9">
        <v>0.46504626433877599</v>
      </c>
      <c r="H17129" s="9">
        <v>1.78469020009977</v>
      </c>
      <c r="I17129" s="9">
        <v>2.1829586093243001</v>
      </c>
      <c r="J17129" s="9">
        <v>2.2523890030762699</v>
      </c>
      <c r="K17129" s="9">
        <v>2.2922301794973903</v>
      </c>
      <c r="L17129" s="9">
        <v>1.5878396278767599</v>
      </c>
      <c r="M17129" s="9">
        <v>0.84271270802852705</v>
      </c>
      <c r="N17129" s="9">
        <v>1.0644395455001301</v>
      </c>
      <c r="O17129" s="9">
        <v>2.3094737644218997</v>
      </c>
      <c r="P17129" s="9">
        <v>0.73646113135242997</v>
      </c>
      <c r="Q17129" s="9">
        <v>0.69487546269542999</v>
      </c>
      <c r="R17129" s="9">
        <v>0.88149253056180499</v>
      </c>
      <c r="S17129" s="9">
        <v>1.5049279176595001</v>
      </c>
      <c r="T17129" s="9">
        <v>1.5639008706688799</v>
      </c>
    </row>
    <row r="17130" spans="1:20" x14ac:dyDescent="0.35">
      <c r="A17130">
        <f t="shared" si="522"/>
        <v>17130</v>
      </c>
      <c r="B17130" s="3" t="s">
        <v>1039</v>
      </c>
      <c r="C17130" s="3" t="s">
        <v>86</v>
      </c>
      <c r="D17130" s="3" t="s">
        <v>50</v>
      </c>
      <c r="E17130">
        <v>2023</v>
      </c>
      <c r="F17130" s="3" t="str">
        <f t="shared" si="521"/>
        <v>RGQOutCHELAN2023</v>
      </c>
      <c r="G17130" s="9">
        <v>0.70142775335147101</v>
      </c>
      <c r="H17130" s="9">
        <v>2.1760396062368002</v>
      </c>
      <c r="I17130" s="9">
        <v>2.72952468734458</v>
      </c>
      <c r="J17130" s="9">
        <v>2.5290107482612898</v>
      </c>
      <c r="K17130" s="9">
        <v>2.4260703629385398</v>
      </c>
      <c r="L17130" s="9">
        <v>1.7703188287599401</v>
      </c>
      <c r="M17130" s="9">
        <v>0.958358231562083</v>
      </c>
      <c r="N17130" s="9">
        <v>1.01782991581541</v>
      </c>
      <c r="O17130" s="9">
        <v>2.7602112983182101</v>
      </c>
      <c r="P17130" s="9">
        <v>8.7794995607209696</v>
      </c>
      <c r="Q17130" s="9">
        <v>3.8658557519204302</v>
      </c>
      <c r="R17130" s="9">
        <v>1.5255915853918001</v>
      </c>
      <c r="S17130" s="9">
        <v>1.99575036061497</v>
      </c>
      <c r="T17130" s="9">
        <v>1.1701998863080501</v>
      </c>
    </row>
    <row r="17131" spans="1:20" x14ac:dyDescent="0.35">
      <c r="A17131">
        <f t="shared" si="522"/>
        <v>17131</v>
      </c>
      <c r="B17131" s="3" t="s">
        <v>1039</v>
      </c>
      <c r="C17131" s="3" t="s">
        <v>86</v>
      </c>
      <c r="D17131" s="3" t="s">
        <v>50</v>
      </c>
      <c r="E17131">
        <v>2024</v>
      </c>
      <c r="F17131" s="3" t="str">
        <f t="shared" si="521"/>
        <v>RGQOutCHELAN2024</v>
      </c>
      <c r="G17131" s="9">
        <v>1.3364992569932099</v>
      </c>
      <c r="H17131" s="9">
        <v>2.5619339557758298</v>
      </c>
      <c r="I17131" s="9">
        <v>2.7138378742134699</v>
      </c>
      <c r="J17131" s="9">
        <v>2.5964595906238501</v>
      </c>
      <c r="K17131" s="9">
        <v>2.28117170062208</v>
      </c>
      <c r="L17131" s="9">
        <v>1.7072385530008001</v>
      </c>
      <c r="M17131" s="9">
        <v>1.08464412908444</v>
      </c>
      <c r="N17131" s="9">
        <v>0.979184054848805</v>
      </c>
      <c r="O17131" s="9">
        <v>2.73061450121955</v>
      </c>
      <c r="P17131" s="9">
        <v>5.6269807130565903</v>
      </c>
      <c r="Q17131" s="9">
        <v>2.5257370510839299</v>
      </c>
      <c r="R17131" s="9">
        <v>0.86680364379583297</v>
      </c>
      <c r="S17131" s="9">
        <v>1.3897399153522101</v>
      </c>
      <c r="T17131" s="9">
        <v>1.7520900491120801</v>
      </c>
    </row>
    <row r="17132" spans="1:20" x14ac:dyDescent="0.35">
      <c r="A17132">
        <f t="shared" si="522"/>
        <v>17132</v>
      </c>
      <c r="B17132" s="3" t="s">
        <v>1039</v>
      </c>
      <c r="C17132" s="3" t="s">
        <v>86</v>
      </c>
      <c r="D17132" s="3" t="s">
        <v>50</v>
      </c>
      <c r="E17132">
        <v>2025</v>
      </c>
      <c r="F17132" s="3" t="str">
        <f t="shared" si="521"/>
        <v>RGQOutCHELAN2025</v>
      </c>
      <c r="G17132" s="9">
        <v>0.79830113758716303</v>
      </c>
      <c r="H17132" s="9">
        <v>2.0993051794297899</v>
      </c>
      <c r="I17132" s="9">
        <v>2.3388246721150598</v>
      </c>
      <c r="J17132" s="9">
        <v>2.5622413245300399</v>
      </c>
      <c r="K17132" s="9">
        <v>2.3508306333464501</v>
      </c>
      <c r="L17132" s="9">
        <v>1.7125383418834901</v>
      </c>
      <c r="M17132" s="9">
        <v>1.06561305588713</v>
      </c>
      <c r="N17132" s="9">
        <v>1.0897788702451301</v>
      </c>
      <c r="O17132" s="9">
        <v>2.6441980101876998</v>
      </c>
      <c r="P17132" s="9">
        <v>3.1707807626631599</v>
      </c>
      <c r="Q17132" s="9">
        <v>2.5463648905126304</v>
      </c>
      <c r="R17132" s="9">
        <v>1.01684403382722</v>
      </c>
      <c r="S17132" s="9">
        <v>1.7656366526449201</v>
      </c>
      <c r="T17132" s="9">
        <v>1.44320588748145</v>
      </c>
    </row>
    <row r="17133" spans="1:20" x14ac:dyDescent="0.35">
      <c r="A17133">
        <f t="shared" si="522"/>
        <v>17133</v>
      </c>
      <c r="B17133" s="3" t="s">
        <v>1039</v>
      </c>
      <c r="C17133" s="3" t="s">
        <v>86</v>
      </c>
      <c r="D17133" s="3" t="s">
        <v>50</v>
      </c>
      <c r="E17133">
        <v>2026</v>
      </c>
      <c r="F17133" s="3" t="str">
        <f t="shared" si="521"/>
        <v>RGQOutCHELAN2026</v>
      </c>
      <c r="G17133" s="9">
        <v>0.92879274823595404</v>
      </c>
      <c r="H17133" s="9">
        <v>2.75495917767631</v>
      </c>
      <c r="I17133" s="9">
        <v>2.6755206391374999</v>
      </c>
      <c r="J17133" s="9">
        <v>2.2316876101921301</v>
      </c>
      <c r="K17133" s="9">
        <v>2.15906389506927</v>
      </c>
      <c r="L17133" s="9">
        <v>1.6406414224291199</v>
      </c>
      <c r="M17133" s="9">
        <v>0.8239099957472219</v>
      </c>
      <c r="N17133" s="9">
        <v>0.92985729808902695</v>
      </c>
      <c r="O17133" s="9">
        <v>2.3715363098221101</v>
      </c>
      <c r="P17133" s="9">
        <v>2.4578932936075</v>
      </c>
      <c r="Q17133" s="9">
        <v>2.1384681639632999</v>
      </c>
      <c r="R17133" s="9">
        <v>0.75506819333458297</v>
      </c>
      <c r="S17133" s="9">
        <v>1.6532066764253901</v>
      </c>
      <c r="T17133" s="9">
        <v>1.31983314490951</v>
      </c>
    </row>
    <row r="17134" spans="1:20" x14ac:dyDescent="0.35">
      <c r="A17134">
        <f t="shared" si="522"/>
        <v>17134</v>
      </c>
      <c r="B17134" s="3" t="s">
        <v>1039</v>
      </c>
      <c r="C17134" s="3" t="s">
        <v>86</v>
      </c>
      <c r="D17134" s="3" t="s">
        <v>50</v>
      </c>
      <c r="E17134">
        <v>2027</v>
      </c>
      <c r="F17134" s="3" t="str">
        <f t="shared" si="521"/>
        <v>RGQOutCHELAN2027</v>
      </c>
      <c r="G17134" s="9">
        <v>0.62681449698884395</v>
      </c>
      <c r="H17134" s="9">
        <v>1.94990169493291</v>
      </c>
      <c r="I17134" s="9">
        <v>2.5356436902922201</v>
      </c>
      <c r="J17134" s="9">
        <v>2.3211777468532202</v>
      </c>
      <c r="K17134" s="9">
        <v>2.4965728747374998</v>
      </c>
      <c r="L17134" s="9">
        <v>1.6486803430557699</v>
      </c>
      <c r="M17134" s="9">
        <v>1.0235158211240201</v>
      </c>
      <c r="N17134" s="9">
        <v>0.83238042602361095</v>
      </c>
      <c r="O17134" s="9">
        <v>2.48941863801458</v>
      </c>
      <c r="P17134" s="9">
        <v>2.5649733231028402</v>
      </c>
      <c r="Q17134" s="9">
        <v>1.60869544243356</v>
      </c>
      <c r="R17134" s="9">
        <v>1.1391760059741201</v>
      </c>
      <c r="S17134" s="9">
        <v>1.4038974109981699</v>
      </c>
      <c r="T17134" s="9">
        <v>1.13560412945175</v>
      </c>
    </row>
    <row r="17135" spans="1:20" x14ac:dyDescent="0.35">
      <c r="A17135">
        <f t="shared" si="522"/>
        <v>17135</v>
      </c>
      <c r="B17135" s="3" t="s">
        <v>1039</v>
      </c>
      <c r="C17135" s="3" t="s">
        <v>86</v>
      </c>
      <c r="D17135" s="3" t="s">
        <v>50</v>
      </c>
      <c r="E17135">
        <v>2028</v>
      </c>
      <c r="F17135" s="3" t="str">
        <f t="shared" si="521"/>
        <v>RGQOutCHELAN2028</v>
      </c>
      <c r="G17135" s="9">
        <v>0.65648507523925403</v>
      </c>
      <c r="H17135" s="9">
        <v>2.9646332261704802</v>
      </c>
      <c r="I17135" s="9">
        <v>2.8839645847609701</v>
      </c>
      <c r="J17135" s="9">
        <v>2.3389812155198899</v>
      </c>
      <c r="K17135" s="9">
        <v>2.3294373251406202</v>
      </c>
      <c r="L17135" s="9">
        <v>1.8038959002397099</v>
      </c>
      <c r="M17135" s="9">
        <v>0.84926501840211099</v>
      </c>
      <c r="N17135" s="9">
        <v>1.3517157765669401</v>
      </c>
      <c r="O17135" s="9">
        <v>2.63347375998225</v>
      </c>
      <c r="P17135" s="9">
        <v>5.0175472217529098</v>
      </c>
      <c r="Q17135" s="9">
        <v>6.7073732128368801</v>
      </c>
      <c r="R17135" s="9">
        <v>2.52597552334263</v>
      </c>
      <c r="S17135" s="9">
        <v>1.77508578051419</v>
      </c>
      <c r="T17135" s="9">
        <v>1.6398478597919399</v>
      </c>
    </row>
    <row r="17136" spans="1:20" x14ac:dyDescent="0.35">
      <c r="A17136">
        <f t="shared" si="522"/>
        <v>17136</v>
      </c>
      <c r="B17136" s="3" t="s">
        <v>1039</v>
      </c>
      <c r="C17136" s="3" t="s">
        <v>86</v>
      </c>
      <c r="D17136" s="3" t="s">
        <v>50</v>
      </c>
      <c r="E17136">
        <v>2029</v>
      </c>
      <c r="F17136" s="3" t="str">
        <f t="shared" si="521"/>
        <v>RGQOutCHELAN2029</v>
      </c>
      <c r="G17136" s="9">
        <v>2.08880324407943</v>
      </c>
      <c r="H17136" s="9">
        <v>2.4878522436420099</v>
      </c>
      <c r="I17136" s="9">
        <v>2.6561839403166601</v>
      </c>
      <c r="J17136" s="9">
        <v>2.1673326822277499</v>
      </c>
      <c r="K17136" s="9">
        <v>2.04478294277135</v>
      </c>
      <c r="L17136" s="9">
        <v>1.62904170573158</v>
      </c>
      <c r="M17136" s="9">
        <v>1.04554036598005</v>
      </c>
      <c r="N17136" s="9">
        <v>1.1442311825379099</v>
      </c>
      <c r="O17136" s="9">
        <v>2.0947055017357501</v>
      </c>
      <c r="P17136" s="9">
        <v>0.30767700056109698</v>
      </c>
      <c r="Q17136" s="9">
        <v>6.0092249875940799E-2</v>
      </c>
      <c r="R17136" s="9">
        <v>7.5700295209583296E-2</v>
      </c>
      <c r="S17136" s="9">
        <v>0.43622856417018202</v>
      </c>
      <c r="T17136" s="9">
        <v>0.952637222652986</v>
      </c>
    </row>
    <row r="17137" spans="1:20" x14ac:dyDescent="0.35">
      <c r="A17137">
        <f t="shared" si="522"/>
        <v>17137</v>
      </c>
      <c r="B17137" s="3" t="s">
        <v>1039</v>
      </c>
      <c r="C17137" s="3" t="s">
        <v>95</v>
      </c>
      <c r="D17137" s="3" t="s">
        <v>50</v>
      </c>
      <c r="E17137">
        <v>2020</v>
      </c>
      <c r="F17137" s="3" t="str">
        <f t="shared" si="521"/>
        <v>RGSpillCHELAN2020</v>
      </c>
      <c r="G17137" s="9">
        <v>4.2043078520766101E-2</v>
      </c>
      <c r="H17137" s="9">
        <v>0.110679109162222</v>
      </c>
      <c r="I17137" s="9">
        <v>0.152967943692083</v>
      </c>
      <c r="J17137" s="9">
        <v>0.36339134620268798</v>
      </c>
      <c r="K17137" s="9">
        <v>0.110003892738541</v>
      </c>
      <c r="L17137" s="9">
        <v>0.30887357477271499</v>
      </c>
      <c r="M17137" s="9">
        <v>0.18939133930111102</v>
      </c>
      <c r="N17137" s="9">
        <v>0.84844930036805499</v>
      </c>
      <c r="O17137" s="9">
        <v>1.32405100998756</v>
      </c>
      <c r="P17137" s="9">
        <v>0.386286771290486</v>
      </c>
      <c r="Q17137" s="9">
        <v>0.10730300035188101</v>
      </c>
      <c r="R17137" s="9">
        <v>9.9380206362500001E-2</v>
      </c>
      <c r="S17137" s="9">
        <v>8.0000128949999999E-2</v>
      </c>
      <c r="T17137" s="9">
        <v>8.2540102447638805E-2</v>
      </c>
    </row>
    <row r="17138" spans="1:20" x14ac:dyDescent="0.35">
      <c r="A17138">
        <f t="shared" si="522"/>
        <v>17138</v>
      </c>
      <c r="B17138" s="3" t="s">
        <v>1039</v>
      </c>
      <c r="C17138" s="3" t="s">
        <v>95</v>
      </c>
      <c r="D17138" s="3" t="s">
        <v>50</v>
      </c>
      <c r="E17138">
        <v>2021</v>
      </c>
      <c r="F17138" s="3" t="str">
        <f t="shared" si="521"/>
        <v>RGSpillCHELAN2021</v>
      </c>
      <c r="G17138" s="9">
        <v>0.101797484886021</v>
      </c>
      <c r="H17138" s="9">
        <v>8.1251339890486093E-2</v>
      </c>
      <c r="I17138" s="9">
        <v>0.110012981936666</v>
      </c>
      <c r="J17138" s="9">
        <v>9.5027817256787606E-2</v>
      </c>
      <c r="K17138" s="9">
        <v>0.26742440250104099</v>
      </c>
      <c r="L17138" s="9">
        <v>0.26547531635342703</v>
      </c>
      <c r="M17138" s="9">
        <v>0.103870586109305</v>
      </c>
      <c r="N17138" s="9">
        <v>8.7748780465694398E-2</v>
      </c>
      <c r="O17138" s="9">
        <v>0.43384221409290302</v>
      </c>
      <c r="P17138" s="9">
        <v>0.86403659288625001</v>
      </c>
      <c r="Q17138" s="9">
        <v>0.484258671447513</v>
      </c>
      <c r="R17138" s="9">
        <v>0.20402777053944399</v>
      </c>
      <c r="S17138" s="9">
        <v>0.104031275551692</v>
      </c>
      <c r="T17138" s="9">
        <v>0.336237879480902</v>
      </c>
    </row>
    <row r="17139" spans="1:20" x14ac:dyDescent="0.35">
      <c r="A17139">
        <f t="shared" si="522"/>
        <v>17139</v>
      </c>
      <c r="B17139" s="3" t="s">
        <v>1039</v>
      </c>
      <c r="C17139" s="3" t="s">
        <v>95</v>
      </c>
      <c r="D17139" s="3" t="s">
        <v>50</v>
      </c>
      <c r="E17139">
        <v>2022</v>
      </c>
      <c r="F17139" s="3" t="str">
        <f t="shared" si="521"/>
        <v>RGSpillCHELAN2022</v>
      </c>
      <c r="G17139" s="9">
        <v>8.2466121288306396E-2</v>
      </c>
      <c r="H17139" s="9">
        <v>0.15154981836604101</v>
      </c>
      <c r="I17139" s="9">
        <v>0.34577569484159698</v>
      </c>
      <c r="J17139" s="9">
        <v>0.69271667810530901</v>
      </c>
      <c r="K17139" s="9">
        <v>0.29511064096093698</v>
      </c>
      <c r="L17139" s="9">
        <v>0.39296643549361499</v>
      </c>
      <c r="M17139" s="9">
        <v>0.20369327078333299</v>
      </c>
      <c r="N17139" s="9">
        <v>0.35375422689736102</v>
      </c>
      <c r="O17139" s="9">
        <v>1.12616100378918</v>
      </c>
      <c r="P17139" s="9">
        <v>0.62173653787048599</v>
      </c>
      <c r="Q17139" s="9">
        <v>0.25840584003810402</v>
      </c>
      <c r="R17139" s="9">
        <v>8.5758007209583306E-2</v>
      </c>
      <c r="S17139" s="9">
        <v>0.12561557271666601</v>
      </c>
      <c r="T17139" s="9">
        <v>0.56837753628638799</v>
      </c>
    </row>
    <row r="17140" spans="1:20" x14ac:dyDescent="0.35">
      <c r="A17140">
        <f t="shared" si="522"/>
        <v>17140</v>
      </c>
      <c r="B17140" s="3" t="s">
        <v>1039</v>
      </c>
      <c r="C17140" s="3" t="s">
        <v>95</v>
      </c>
      <c r="D17140" s="3" t="s">
        <v>50</v>
      </c>
      <c r="E17140">
        <v>2023</v>
      </c>
      <c r="F17140" s="3" t="str">
        <f t="shared" si="521"/>
        <v>RGSpillCHELAN2023</v>
      </c>
      <c r="G17140" s="9">
        <v>9.7930231320833297E-2</v>
      </c>
      <c r="H17140" s="9">
        <v>0.15042706279513801</v>
      </c>
      <c r="I17140" s="9">
        <v>1.1161023298668</v>
      </c>
      <c r="J17140" s="9">
        <v>0.46486478178790303</v>
      </c>
      <c r="K17140" s="9">
        <v>0.31832397506354099</v>
      </c>
      <c r="L17140" s="9">
        <v>0.82937745281350805</v>
      </c>
      <c r="M17140" s="9">
        <v>0.64304255265152699</v>
      </c>
      <c r="N17140" s="9">
        <v>0.67337378409680504</v>
      </c>
      <c r="O17140" s="9">
        <v>2.2165400464468998</v>
      </c>
      <c r="P17140" s="9">
        <v>7.12070133545555</v>
      </c>
      <c r="Q17140" s="9">
        <v>2.5304479871190795</v>
      </c>
      <c r="R17140" s="9">
        <v>0.13561254684055499</v>
      </c>
      <c r="S17140" s="9">
        <v>0.24696290923736899</v>
      </c>
      <c r="T17140" s="9">
        <v>0.32700905810805503</v>
      </c>
    </row>
    <row r="17141" spans="1:20" x14ac:dyDescent="0.35">
      <c r="A17141">
        <f t="shared" si="522"/>
        <v>17141</v>
      </c>
      <c r="B17141" s="3" t="s">
        <v>1039</v>
      </c>
      <c r="C17141" s="3" t="s">
        <v>95</v>
      </c>
      <c r="D17141" s="3" t="s">
        <v>50</v>
      </c>
      <c r="E17141">
        <v>2024</v>
      </c>
      <c r="F17141" s="3" t="str">
        <f t="shared" ref="F17141:F17204" si="523">_xlfn.CONCAT(B17141,C17141,D17141,E17141)</f>
        <v>RGSpillCHELAN2024</v>
      </c>
      <c r="G17141" s="9">
        <v>0.102912323425672</v>
      </c>
      <c r="H17141" s="9">
        <v>0.77670757141541602</v>
      </c>
      <c r="I17141" s="9">
        <v>0.47152226413638798</v>
      </c>
      <c r="J17141" s="9">
        <v>0.38680983294173299</v>
      </c>
      <c r="K17141" s="9">
        <v>0.32436269239218701</v>
      </c>
      <c r="L17141" s="9">
        <v>0.19763500721586</v>
      </c>
      <c r="M17141" s="9">
        <v>0.41177215838499998</v>
      </c>
      <c r="N17141" s="9">
        <v>0.50551915824763805</v>
      </c>
      <c r="O17141" s="9">
        <v>1.4277610380315799</v>
      </c>
      <c r="P17141" s="9">
        <v>3.70743192022631</v>
      </c>
      <c r="Q17141" s="9">
        <v>0.39530970773225799</v>
      </c>
      <c r="R17141" s="9">
        <v>8.5834263085277696E-2</v>
      </c>
      <c r="S17141" s="9">
        <v>8.4832370526822895E-2</v>
      </c>
      <c r="T17141" s="9">
        <v>0.53007779243562503</v>
      </c>
    </row>
    <row r="17142" spans="1:20" x14ac:dyDescent="0.35">
      <c r="A17142">
        <f t="shared" si="522"/>
        <v>17142</v>
      </c>
      <c r="B17142" s="3" t="s">
        <v>1039</v>
      </c>
      <c r="C17142" s="3" t="s">
        <v>95</v>
      </c>
      <c r="D17142" s="3" t="s">
        <v>50</v>
      </c>
      <c r="E17142">
        <v>2025</v>
      </c>
      <c r="F17142" s="3" t="str">
        <f t="shared" si="523"/>
        <v>RGSpillCHELAN2025</v>
      </c>
      <c r="G17142" s="9">
        <v>8.2600936775470396E-2</v>
      </c>
      <c r="H17142" s="9">
        <v>9.2460071723541606E-2</v>
      </c>
      <c r="I17142" s="9">
        <v>0.22884666842965201</v>
      </c>
      <c r="J17142" s="9">
        <v>0.453333095260819</v>
      </c>
      <c r="K17142" s="9">
        <v>0.31345941526927001</v>
      </c>
      <c r="L17142" s="9">
        <v>0.52386750220752598</v>
      </c>
      <c r="M17142" s="9">
        <v>0.402228355169861</v>
      </c>
      <c r="N17142" s="9">
        <v>0.58342807317666601</v>
      </c>
      <c r="O17142" s="9">
        <v>1.4728410712731099</v>
      </c>
      <c r="P17142" s="9">
        <v>1.4329152289127001</v>
      </c>
      <c r="Q17142" s="9">
        <v>0.98288768662056403</v>
      </c>
      <c r="R17142" s="9">
        <v>9.0134978719722203E-2</v>
      </c>
      <c r="S17142" s="9">
        <v>0.346538532623828</v>
      </c>
      <c r="T17142" s="9">
        <v>0.18771744950194399</v>
      </c>
    </row>
    <row r="17143" spans="1:20" x14ac:dyDescent="0.35">
      <c r="A17143">
        <f t="shared" si="522"/>
        <v>17143</v>
      </c>
      <c r="B17143" s="3" t="s">
        <v>1039</v>
      </c>
      <c r="C17143" s="3" t="s">
        <v>95</v>
      </c>
      <c r="D17143" s="3" t="s">
        <v>50</v>
      </c>
      <c r="E17143">
        <v>2026</v>
      </c>
      <c r="F17143" s="3" t="str">
        <f t="shared" si="523"/>
        <v>RGSpillCHELAN2026</v>
      </c>
      <c r="G17143" s="9">
        <v>0.10625754012331901</v>
      </c>
      <c r="H17143" s="9">
        <v>0.60198882051729097</v>
      </c>
      <c r="I17143" s="9">
        <v>0.47623111326388801</v>
      </c>
      <c r="J17143" s="9">
        <v>9.3137537263373593E-2</v>
      </c>
      <c r="K17143" s="9">
        <v>0.24325875738177</v>
      </c>
      <c r="L17143" s="9">
        <v>0.26823172662567202</v>
      </c>
      <c r="M17143" s="9">
        <v>0.19097286566069399</v>
      </c>
      <c r="N17143" s="9">
        <v>0.20248304240986101</v>
      </c>
      <c r="O17143" s="9">
        <v>0.95364319129737896</v>
      </c>
      <c r="P17143" s="9">
        <v>1.03240008875645</v>
      </c>
      <c r="Q17143" s="9">
        <v>0.53981235951209605</v>
      </c>
      <c r="R17143" s="9">
        <v>8.0000126988055503E-2</v>
      </c>
      <c r="S17143" s="9">
        <v>8.0000128949999999E-2</v>
      </c>
      <c r="T17143" s="9">
        <v>0.28845014532006902</v>
      </c>
    </row>
    <row r="17144" spans="1:20" x14ac:dyDescent="0.35">
      <c r="A17144">
        <f t="shared" si="522"/>
        <v>17144</v>
      </c>
      <c r="B17144" s="3" t="s">
        <v>1039</v>
      </c>
      <c r="C17144" s="3" t="s">
        <v>95</v>
      </c>
      <c r="D17144" s="3" t="s">
        <v>50</v>
      </c>
      <c r="E17144">
        <v>2027</v>
      </c>
      <c r="F17144" s="3" t="str">
        <f t="shared" si="523"/>
        <v>RGSpillCHELAN2027</v>
      </c>
      <c r="G17144" s="9">
        <v>0.106359958844623</v>
      </c>
      <c r="H17144" s="9">
        <v>8.1359622547291593E-2</v>
      </c>
      <c r="I17144" s="9">
        <v>0.46632960441374999</v>
      </c>
      <c r="J17144" s="9">
        <v>0.192478759947983</v>
      </c>
      <c r="K17144" s="9">
        <v>0.39890209810208299</v>
      </c>
      <c r="L17144" s="9">
        <v>0.29375720974146502</v>
      </c>
      <c r="M17144" s="9">
        <v>0.422002224261527</v>
      </c>
      <c r="N17144" s="9">
        <v>0.17278300086444401</v>
      </c>
      <c r="O17144" s="9">
        <v>1.06176814922358</v>
      </c>
      <c r="P17144" s="9">
        <v>2.0263403414479102</v>
      </c>
      <c r="Q17144" s="9">
        <v>0.63834738489045695</v>
      </c>
      <c r="R17144" s="9">
        <v>7.9777906369583304E-2</v>
      </c>
      <c r="S17144" s="9">
        <v>8.0000128949999999E-2</v>
      </c>
      <c r="T17144" s="9">
        <v>0.14930446123687499</v>
      </c>
    </row>
    <row r="17145" spans="1:20" x14ac:dyDescent="0.35">
      <c r="A17145">
        <f t="shared" si="522"/>
        <v>17145</v>
      </c>
      <c r="B17145" s="3" t="s">
        <v>1039</v>
      </c>
      <c r="C17145" s="3" t="s">
        <v>95</v>
      </c>
      <c r="D17145" s="3" t="s">
        <v>50</v>
      </c>
      <c r="E17145">
        <v>2028</v>
      </c>
      <c r="F17145" s="3" t="str">
        <f t="shared" si="523"/>
        <v>RGSpillCHELAN2028</v>
      </c>
      <c r="G17145" s="9">
        <v>0.18262379781841301</v>
      </c>
      <c r="H17145" s="9">
        <v>0.790733296925347</v>
      </c>
      <c r="I17145" s="9">
        <v>0.62783283437972204</v>
      </c>
      <c r="J17145" s="9">
        <v>0.26162621346411202</v>
      </c>
      <c r="K17145" s="9">
        <v>0.31882436759270799</v>
      </c>
      <c r="L17145" s="9">
        <v>0.33821098556968998</v>
      </c>
      <c r="M17145" s="9">
        <v>0.35243645061527701</v>
      </c>
      <c r="N17145" s="9">
        <v>0.96166489370972197</v>
      </c>
      <c r="O17145" s="9">
        <v>1.45955283088595</v>
      </c>
      <c r="P17145" s="9">
        <v>3.8166399237147202</v>
      </c>
      <c r="Q17145" s="9">
        <v>5.7024822468231102</v>
      </c>
      <c r="R17145" s="9">
        <v>0.58826352559819395</v>
      </c>
      <c r="S17145" s="9">
        <v>0.470878626863932</v>
      </c>
      <c r="T17145" s="9">
        <v>0.32632228681256897</v>
      </c>
    </row>
    <row r="17146" spans="1:20" x14ac:dyDescent="0.35">
      <c r="A17146">
        <f t="shared" si="522"/>
        <v>17146</v>
      </c>
      <c r="B17146" s="3" t="s">
        <v>1039</v>
      </c>
      <c r="C17146" s="3" t="s">
        <v>95</v>
      </c>
      <c r="D17146" s="3" t="s">
        <v>50</v>
      </c>
      <c r="E17146">
        <v>2029</v>
      </c>
      <c r="F17146" s="3" t="str">
        <f t="shared" si="523"/>
        <v>RGSpillCHELAN2029</v>
      </c>
      <c r="G17146" s="9">
        <v>0.81751898007311796</v>
      </c>
      <c r="H17146" s="9">
        <v>0.66127820775965196</v>
      </c>
      <c r="I17146" s="9">
        <v>0.75532822650833298</v>
      </c>
      <c r="J17146" s="9">
        <v>0.28767357063770099</v>
      </c>
      <c r="K17146" s="9">
        <v>0.32972415630833302</v>
      </c>
      <c r="L17146" s="9">
        <v>0.37279956598763397</v>
      </c>
      <c r="M17146" s="9">
        <v>0.32424748396638797</v>
      </c>
      <c r="N17146" s="9">
        <v>0.62920897752805505</v>
      </c>
      <c r="O17146" s="9">
        <v>1.21248293354482</v>
      </c>
      <c r="P17146" s="9">
        <v>0.262787005372208</v>
      </c>
      <c r="Q17146" s="9">
        <v>6.0092249875940799E-2</v>
      </c>
      <c r="R17146" s="9">
        <v>5.3111192795694401E-2</v>
      </c>
      <c r="S17146" s="9">
        <v>8.0000122512369695E-2</v>
      </c>
      <c r="T17146" s="9">
        <v>0.101601883312708</v>
      </c>
    </row>
    <row r="17147" spans="1:20" x14ac:dyDescent="0.35">
      <c r="A17147">
        <f t="shared" si="522"/>
        <v>17147</v>
      </c>
      <c r="B17147" s="3" t="s">
        <v>1039</v>
      </c>
      <c r="C17147" s="3" t="s">
        <v>77</v>
      </c>
      <c r="D17147" s="3" t="s">
        <v>50</v>
      </c>
      <c r="E17147">
        <v>2020</v>
      </c>
      <c r="F17147" s="3" t="str">
        <f t="shared" si="523"/>
        <v>RGGenCHELAN2020</v>
      </c>
      <c r="G17147" s="9">
        <v>14.3965317876344</v>
      </c>
      <c r="H17147" s="9">
        <v>46.024545555555498</v>
      </c>
      <c r="I17147" s="9">
        <v>51.788805694444399</v>
      </c>
      <c r="J17147" s="9">
        <v>46.566901954301002</v>
      </c>
      <c r="K17147" s="9">
        <v>43.500224345238003</v>
      </c>
      <c r="L17147" s="9">
        <v>33.737913909946201</v>
      </c>
      <c r="M17147" s="9">
        <v>16.788831527777699</v>
      </c>
      <c r="N17147" s="9">
        <v>14.000788888888801</v>
      </c>
      <c r="O17147" s="9">
        <v>21.585667338709602</v>
      </c>
      <c r="P17147" s="9">
        <v>17.379071138888801</v>
      </c>
      <c r="Q17147" s="9">
        <v>17.255996733870901</v>
      </c>
      <c r="R17147" s="9">
        <v>20.859701566666601</v>
      </c>
      <c r="S17147" s="9">
        <v>23.156771658854101</v>
      </c>
      <c r="T17147" s="9">
        <v>23.195475305555501</v>
      </c>
    </row>
    <row r="17148" spans="1:20" x14ac:dyDescent="0.35">
      <c r="A17148">
        <f t="shared" si="522"/>
        <v>17148</v>
      </c>
      <c r="B17148" s="3" t="s">
        <v>1039</v>
      </c>
      <c r="C17148" s="3" t="s">
        <v>77</v>
      </c>
      <c r="D17148" s="3" t="s">
        <v>50</v>
      </c>
      <c r="E17148">
        <v>2021</v>
      </c>
      <c r="F17148" s="3" t="str">
        <f t="shared" si="523"/>
        <v>RGGenCHELAN2021</v>
      </c>
      <c r="G17148" s="9">
        <v>14.499142634408599</v>
      </c>
      <c r="H17148" s="9">
        <v>43.945779166666597</v>
      </c>
      <c r="I17148" s="9">
        <v>46.4535125833333</v>
      </c>
      <c r="J17148" s="9">
        <v>46.835271639784899</v>
      </c>
      <c r="K17148" s="9">
        <v>41.703874672619001</v>
      </c>
      <c r="L17148" s="9">
        <v>30.9725078494623</v>
      </c>
      <c r="M17148" s="9">
        <v>18.2430065555555</v>
      </c>
      <c r="N17148" s="9">
        <v>18.042038372222201</v>
      </c>
      <c r="O17148" s="9">
        <v>26.723506424731099</v>
      </c>
      <c r="P17148" s="9">
        <v>31.934755624999902</v>
      </c>
      <c r="Q17148" s="9">
        <v>44.088169435483799</v>
      </c>
      <c r="R17148" s="9">
        <v>38.517793583333301</v>
      </c>
      <c r="S17148" s="9">
        <v>40.656806249999903</v>
      </c>
      <c r="T17148" s="9">
        <v>22.5598684236111</v>
      </c>
    </row>
    <row r="17149" spans="1:20" x14ac:dyDescent="0.35">
      <c r="A17149">
        <f t="shared" si="522"/>
        <v>17149</v>
      </c>
      <c r="B17149" s="3" t="s">
        <v>1039</v>
      </c>
      <c r="C17149" s="3" t="s">
        <v>77</v>
      </c>
      <c r="D17149" s="3" t="s">
        <v>50</v>
      </c>
      <c r="E17149">
        <v>2022</v>
      </c>
      <c r="F17149" s="3" t="str">
        <f t="shared" si="523"/>
        <v>RGGenCHELAN2022</v>
      </c>
      <c r="G17149" s="9">
        <v>9.1401185967741903</v>
      </c>
      <c r="H17149" s="9">
        <v>39.016915724999997</v>
      </c>
      <c r="I17149" s="9">
        <v>43.891646416666603</v>
      </c>
      <c r="J17149" s="9">
        <v>37.261715900537602</v>
      </c>
      <c r="K17149" s="9">
        <v>47.712649553571403</v>
      </c>
      <c r="L17149" s="9">
        <v>28.5464145712365</v>
      </c>
      <c r="M17149" s="9">
        <v>15.266641280555501</v>
      </c>
      <c r="N17149" s="9">
        <v>16.978789111111102</v>
      </c>
      <c r="O17149" s="9">
        <v>28.270188844086</v>
      </c>
      <c r="P17149" s="9">
        <v>2.74085347222222</v>
      </c>
      <c r="Q17149" s="9">
        <v>10.427579220430101</v>
      </c>
      <c r="R17149" s="9">
        <v>19.0106806055555</v>
      </c>
      <c r="S17149" s="9">
        <v>32.952782369791599</v>
      </c>
      <c r="T17149" s="9">
        <v>23.783781680555499</v>
      </c>
    </row>
    <row r="17150" spans="1:20" x14ac:dyDescent="0.35">
      <c r="A17150">
        <f t="shared" si="522"/>
        <v>17150</v>
      </c>
      <c r="B17150" s="3" t="s">
        <v>1039</v>
      </c>
      <c r="C17150" s="3" t="s">
        <v>77</v>
      </c>
      <c r="D17150" s="3" t="s">
        <v>50</v>
      </c>
      <c r="E17150">
        <v>2023</v>
      </c>
      <c r="F17150" s="3" t="str">
        <f t="shared" si="523"/>
        <v>RGGenCHELAN2023</v>
      </c>
      <c r="G17150" s="9">
        <v>14.4179962217741</v>
      </c>
      <c r="H17150" s="9">
        <v>48.393366388888801</v>
      </c>
      <c r="I17150" s="9">
        <v>38.545842097222199</v>
      </c>
      <c r="J17150" s="9">
        <v>49.3139592204301</v>
      </c>
      <c r="K17150" s="9">
        <v>50.355605505952298</v>
      </c>
      <c r="L17150" s="9">
        <v>22.479793844086</v>
      </c>
      <c r="M17150" s="9">
        <v>7.5331214444444399</v>
      </c>
      <c r="N17150" s="9">
        <v>8.2293073611111094</v>
      </c>
      <c r="O17150" s="9">
        <v>12.9886954435483</v>
      </c>
      <c r="P17150" s="9">
        <v>39.629903847222202</v>
      </c>
      <c r="Q17150" s="9">
        <v>31.903870241935401</v>
      </c>
      <c r="R17150" s="9">
        <v>33.2076158333333</v>
      </c>
      <c r="S17150" s="9">
        <v>41.779813020833302</v>
      </c>
      <c r="T17150" s="9">
        <v>20.144446527777699</v>
      </c>
    </row>
    <row r="17151" spans="1:20" x14ac:dyDescent="0.35">
      <c r="A17151">
        <f t="shared" si="522"/>
        <v>17151</v>
      </c>
      <c r="B17151" s="3" t="s">
        <v>1039</v>
      </c>
      <c r="C17151" s="3" t="s">
        <v>77</v>
      </c>
      <c r="D17151" s="3" t="s">
        <v>50</v>
      </c>
      <c r="E17151">
        <v>2024</v>
      </c>
      <c r="F17151" s="3" t="str">
        <f t="shared" si="523"/>
        <v>RGGenCHELAN2024</v>
      </c>
      <c r="G17151" s="9">
        <v>29.471293991935401</v>
      </c>
      <c r="H17151" s="9">
        <v>42.650363888888798</v>
      </c>
      <c r="I17151" s="9">
        <v>53.570562777777702</v>
      </c>
      <c r="J17151" s="9">
        <v>52.790151747311803</v>
      </c>
      <c r="K17151" s="9">
        <v>46.749601041666601</v>
      </c>
      <c r="L17151" s="9">
        <v>36.065556720430102</v>
      </c>
      <c r="M17151" s="9">
        <v>16.075402666666601</v>
      </c>
      <c r="N17151" s="9">
        <v>11.3161988638888</v>
      </c>
      <c r="O17151" s="9">
        <v>31.126101629032199</v>
      </c>
      <c r="P17151" s="9">
        <v>45.859424097222202</v>
      </c>
      <c r="Q17151" s="9">
        <v>50.897469946236498</v>
      </c>
      <c r="R17151" s="9">
        <v>18.657931138888799</v>
      </c>
      <c r="S17151" s="9">
        <v>31.175197916666601</v>
      </c>
      <c r="T17151" s="9">
        <v>29.194767847222199</v>
      </c>
    </row>
    <row r="17152" spans="1:20" x14ac:dyDescent="0.35">
      <c r="A17152">
        <f t="shared" si="522"/>
        <v>17152</v>
      </c>
      <c r="B17152" s="3" t="s">
        <v>1039</v>
      </c>
      <c r="C17152" s="3" t="s">
        <v>77</v>
      </c>
      <c r="D17152" s="3" t="s">
        <v>50</v>
      </c>
      <c r="E17152">
        <v>2025</v>
      </c>
      <c r="F17152" s="3" t="str">
        <f t="shared" si="523"/>
        <v>RGGenCHELAN2025</v>
      </c>
      <c r="G17152" s="9">
        <v>17.0986004704301</v>
      </c>
      <c r="H17152" s="9">
        <v>47.944996666666597</v>
      </c>
      <c r="I17152" s="9">
        <v>50.408920555555497</v>
      </c>
      <c r="J17152" s="9">
        <v>50.383362244623598</v>
      </c>
      <c r="K17152" s="9">
        <v>48.674290822916603</v>
      </c>
      <c r="L17152" s="9">
        <v>28.398235228494599</v>
      </c>
      <c r="M17152" s="9">
        <v>15.8487457805555</v>
      </c>
      <c r="N17152" s="9">
        <v>12.097088749999999</v>
      </c>
      <c r="O17152" s="9">
        <v>27.984555010752601</v>
      </c>
      <c r="P17152" s="9">
        <v>41.518878204583302</v>
      </c>
      <c r="Q17152" s="9">
        <v>37.352615340053703</v>
      </c>
      <c r="R17152" s="9">
        <v>22.139757777777699</v>
      </c>
      <c r="S17152" s="9">
        <v>33.903293541666599</v>
      </c>
      <c r="T17152" s="9">
        <v>29.99453875</v>
      </c>
    </row>
    <row r="17153" spans="1:20" x14ac:dyDescent="0.35">
      <c r="A17153">
        <f t="shared" si="522"/>
        <v>17153</v>
      </c>
      <c r="B17153" s="3" t="s">
        <v>1039</v>
      </c>
      <c r="C17153" s="3" t="s">
        <v>77</v>
      </c>
      <c r="D17153" s="3" t="s">
        <v>50</v>
      </c>
      <c r="E17153">
        <v>2026</v>
      </c>
      <c r="F17153" s="3" t="str">
        <f t="shared" si="523"/>
        <v>RGGenCHELAN2026</v>
      </c>
      <c r="G17153" s="9">
        <v>19.650967721774101</v>
      </c>
      <c r="H17153" s="9">
        <v>51.436038611111101</v>
      </c>
      <c r="I17153" s="9">
        <v>52.5426380555555</v>
      </c>
      <c r="J17153" s="9">
        <v>51.091527956989196</v>
      </c>
      <c r="K17153" s="9">
        <v>45.769988898809501</v>
      </c>
      <c r="L17153" s="9">
        <v>32.7878929435483</v>
      </c>
      <c r="M17153" s="9">
        <v>15.121330361111101</v>
      </c>
      <c r="N17153" s="9">
        <v>17.377500000000001</v>
      </c>
      <c r="O17153" s="9">
        <v>33.874480819892398</v>
      </c>
      <c r="P17153" s="9">
        <v>34.056075402777701</v>
      </c>
      <c r="Q17153" s="9">
        <v>38.193058736559102</v>
      </c>
      <c r="R17153" s="9">
        <v>16.1278720555555</v>
      </c>
      <c r="S17153" s="9">
        <v>37.585057343750002</v>
      </c>
      <c r="T17153" s="9">
        <v>24.640495736111099</v>
      </c>
    </row>
    <row r="17154" spans="1:20" x14ac:dyDescent="0.35">
      <c r="A17154">
        <f t="shared" si="522"/>
        <v>17154</v>
      </c>
      <c r="B17154" s="3" t="s">
        <v>1039</v>
      </c>
      <c r="C17154" s="3" t="s">
        <v>77</v>
      </c>
      <c r="D17154" s="3" t="s">
        <v>50</v>
      </c>
      <c r="E17154">
        <v>2027</v>
      </c>
      <c r="F17154" s="3" t="str">
        <f t="shared" si="523"/>
        <v>RGGenCHELAN2027</v>
      </c>
      <c r="G17154" s="9">
        <v>12.4340392338709</v>
      </c>
      <c r="H17154" s="9">
        <v>44.640836069444397</v>
      </c>
      <c r="I17154" s="9">
        <v>49.437429999999999</v>
      </c>
      <c r="J17154" s="9">
        <v>50.856178360214997</v>
      </c>
      <c r="K17154" s="9">
        <v>50.114891517857103</v>
      </c>
      <c r="L17154" s="9">
        <v>32.370126733870897</v>
      </c>
      <c r="M17154" s="9">
        <v>14.3705994444444</v>
      </c>
      <c r="N17154" s="9">
        <v>15.7582623611111</v>
      </c>
      <c r="O17154" s="9">
        <v>34.107591196236498</v>
      </c>
      <c r="P17154" s="9">
        <v>12.868336073611101</v>
      </c>
      <c r="Q17154" s="9">
        <v>23.182323327956901</v>
      </c>
      <c r="R17154" s="9">
        <v>25.309795563888802</v>
      </c>
      <c r="S17154" s="9">
        <v>31.628876041666601</v>
      </c>
      <c r="T17154" s="9">
        <v>23.5634216083333</v>
      </c>
    </row>
    <row r="17155" spans="1:20" x14ac:dyDescent="0.35">
      <c r="A17155">
        <f t="shared" ref="A17155:A17218" si="524">A17154+1</f>
        <v>17155</v>
      </c>
      <c r="B17155" s="3" t="s">
        <v>1039</v>
      </c>
      <c r="C17155" s="3" t="s">
        <v>77</v>
      </c>
      <c r="D17155" s="3" t="s">
        <v>50</v>
      </c>
      <c r="E17155">
        <v>2028</v>
      </c>
      <c r="F17155" s="3" t="str">
        <f t="shared" si="523"/>
        <v>RGGenCHELAN2028</v>
      </c>
      <c r="G17155" s="9">
        <v>11.320891401881701</v>
      </c>
      <c r="H17155" s="9">
        <v>51.936061250000002</v>
      </c>
      <c r="I17155" s="9">
        <v>53.900640555555498</v>
      </c>
      <c r="J17155" s="9">
        <v>49.629533333333299</v>
      </c>
      <c r="K17155" s="9">
        <v>48.035016026785698</v>
      </c>
      <c r="L17155" s="9">
        <v>35.016307526881697</v>
      </c>
      <c r="M17155" s="9">
        <v>11.8695991194444</v>
      </c>
      <c r="N17155" s="9">
        <v>9.3185991666666599</v>
      </c>
      <c r="O17155" s="9">
        <v>28.045810551075199</v>
      </c>
      <c r="P17155" s="9">
        <v>28.690552930555501</v>
      </c>
      <c r="Q17155" s="9">
        <v>24.007581234206899</v>
      </c>
      <c r="R17155" s="9">
        <v>46.293359444444398</v>
      </c>
      <c r="S17155" s="9">
        <v>31.15846484375</v>
      </c>
      <c r="T17155" s="9">
        <v>31.3810880972222</v>
      </c>
    </row>
    <row r="17156" spans="1:20" x14ac:dyDescent="0.35">
      <c r="A17156">
        <f t="shared" si="524"/>
        <v>17156</v>
      </c>
      <c r="B17156" s="3" t="s">
        <v>1039</v>
      </c>
      <c r="C17156" s="3" t="s">
        <v>77</v>
      </c>
      <c r="D17156" s="3" t="s">
        <v>50</v>
      </c>
      <c r="E17156">
        <v>2029</v>
      </c>
      <c r="F17156" s="3" t="str">
        <f t="shared" si="523"/>
        <v>RGGenCHELAN2029</v>
      </c>
      <c r="G17156" s="9">
        <v>30.371911290322501</v>
      </c>
      <c r="H17156" s="9">
        <v>43.638188333333296</v>
      </c>
      <c r="I17156" s="9">
        <v>45.412835944444403</v>
      </c>
      <c r="J17156" s="9">
        <v>44.906434139784899</v>
      </c>
      <c r="K17156" s="9">
        <v>40.974011785714197</v>
      </c>
      <c r="L17156" s="9">
        <v>30.012565053763399</v>
      </c>
      <c r="M17156" s="9">
        <v>17.232213224999999</v>
      </c>
      <c r="N17156" s="9">
        <v>12.304255055555499</v>
      </c>
      <c r="O17156" s="9">
        <v>21.076928776881701</v>
      </c>
      <c r="P17156" s="9">
        <v>1.0724540277777701</v>
      </c>
      <c r="Q17156" s="9">
        <v>0</v>
      </c>
      <c r="R17156" s="9">
        <v>0.53966999999999998</v>
      </c>
      <c r="S17156" s="9">
        <v>8.5105586197916594</v>
      </c>
      <c r="T17156" s="9">
        <v>20.3318576527777</v>
      </c>
    </row>
    <row r="17157" spans="1:20" x14ac:dyDescent="0.35">
      <c r="A17157">
        <f t="shared" si="524"/>
        <v>17157</v>
      </c>
      <c r="B17157" s="3" t="s">
        <v>1039</v>
      </c>
      <c r="C17157" s="3" t="s">
        <v>75</v>
      </c>
      <c r="D17157" s="3" t="s">
        <v>30</v>
      </c>
      <c r="E17157">
        <v>2020</v>
      </c>
      <c r="F17157" s="3" t="str">
        <f t="shared" si="523"/>
        <v>RGElevCOLFLS2020</v>
      </c>
      <c r="G17157" s="9" t="e">
        <v>#N/A</v>
      </c>
      <c r="H17157" s="9" t="e">
        <v>#N/A</v>
      </c>
      <c r="I17157" s="9" t="e">
        <v>#N/A</v>
      </c>
      <c r="J17157" s="9" t="e">
        <v>#N/A</v>
      </c>
      <c r="K17157" s="9" t="e">
        <v>#N/A</v>
      </c>
      <c r="L17157" s="9" t="e">
        <v>#N/A</v>
      </c>
      <c r="M17157" s="9" t="e">
        <v>#N/A</v>
      </c>
      <c r="N17157" s="9" t="e">
        <v>#N/A</v>
      </c>
      <c r="O17157" s="9" t="e">
        <v>#N/A</v>
      </c>
      <c r="P17157" s="9" t="e">
        <v>#N/A</v>
      </c>
      <c r="Q17157" s="9" t="e">
        <v>#N/A</v>
      </c>
      <c r="R17157" s="9" t="e">
        <v>#N/A</v>
      </c>
      <c r="S17157" s="9" t="e">
        <v>#N/A</v>
      </c>
      <c r="T17157" s="9" t="e">
        <v>#N/A</v>
      </c>
    </row>
    <row r="17158" spans="1:20" x14ac:dyDescent="0.35">
      <c r="A17158">
        <f t="shared" si="524"/>
        <v>17158</v>
      </c>
      <c r="B17158" s="3" t="s">
        <v>1039</v>
      </c>
      <c r="C17158" s="3" t="s">
        <v>75</v>
      </c>
      <c r="D17158" s="3" t="s">
        <v>30</v>
      </c>
      <c r="E17158">
        <v>2021</v>
      </c>
      <c r="F17158" s="3" t="str">
        <f t="shared" si="523"/>
        <v>RGElevCOLFLS2021</v>
      </c>
      <c r="G17158" s="9" t="e">
        <v>#N/A</v>
      </c>
      <c r="H17158" s="9" t="e">
        <v>#N/A</v>
      </c>
      <c r="I17158" s="9" t="e">
        <v>#N/A</v>
      </c>
      <c r="J17158" s="9" t="e">
        <v>#N/A</v>
      </c>
      <c r="K17158" s="9" t="e">
        <v>#N/A</v>
      </c>
      <c r="L17158" s="9" t="e">
        <v>#N/A</v>
      </c>
      <c r="M17158" s="9" t="e">
        <v>#N/A</v>
      </c>
      <c r="N17158" s="9" t="e">
        <v>#N/A</v>
      </c>
      <c r="O17158" s="9" t="e">
        <v>#N/A</v>
      </c>
      <c r="P17158" s="9" t="e">
        <v>#N/A</v>
      </c>
      <c r="Q17158" s="9" t="e">
        <v>#N/A</v>
      </c>
      <c r="R17158" s="9" t="e">
        <v>#N/A</v>
      </c>
      <c r="S17158" s="9" t="e">
        <v>#N/A</v>
      </c>
      <c r="T17158" s="9" t="e">
        <v>#N/A</v>
      </c>
    </row>
    <row r="17159" spans="1:20" x14ac:dyDescent="0.35">
      <c r="A17159">
        <f t="shared" si="524"/>
        <v>17159</v>
      </c>
      <c r="B17159" s="3" t="s">
        <v>1039</v>
      </c>
      <c r="C17159" s="3" t="s">
        <v>75</v>
      </c>
      <c r="D17159" s="3" t="s">
        <v>30</v>
      </c>
      <c r="E17159">
        <v>2022</v>
      </c>
      <c r="F17159" s="3" t="str">
        <f t="shared" si="523"/>
        <v>RGElevCOLFLS2022</v>
      </c>
      <c r="G17159" s="9" t="e">
        <v>#N/A</v>
      </c>
      <c r="H17159" s="9" t="e">
        <v>#N/A</v>
      </c>
      <c r="I17159" s="9" t="e">
        <v>#N/A</v>
      </c>
      <c r="J17159" s="9" t="e">
        <v>#N/A</v>
      </c>
      <c r="K17159" s="9" t="e">
        <v>#N/A</v>
      </c>
      <c r="L17159" s="9" t="e">
        <v>#N/A</v>
      </c>
      <c r="M17159" s="9" t="e">
        <v>#N/A</v>
      </c>
      <c r="N17159" s="9" t="e">
        <v>#N/A</v>
      </c>
      <c r="O17159" s="9" t="e">
        <v>#N/A</v>
      </c>
      <c r="P17159" s="9" t="e">
        <v>#N/A</v>
      </c>
      <c r="Q17159" s="9" t="e">
        <v>#N/A</v>
      </c>
      <c r="R17159" s="9" t="e">
        <v>#N/A</v>
      </c>
      <c r="S17159" s="9" t="e">
        <v>#N/A</v>
      </c>
      <c r="T17159" s="9" t="e">
        <v>#N/A</v>
      </c>
    </row>
    <row r="17160" spans="1:20" x14ac:dyDescent="0.35">
      <c r="A17160">
        <f t="shared" si="524"/>
        <v>17160</v>
      </c>
      <c r="B17160" s="3" t="s">
        <v>1039</v>
      </c>
      <c r="C17160" s="3" t="s">
        <v>75</v>
      </c>
      <c r="D17160" s="3" t="s">
        <v>30</v>
      </c>
      <c r="E17160">
        <v>2023</v>
      </c>
      <c r="F17160" s="3" t="str">
        <f t="shared" si="523"/>
        <v>RGElevCOLFLS2023</v>
      </c>
      <c r="G17160" s="9" t="e">
        <v>#N/A</v>
      </c>
      <c r="H17160" s="9" t="e">
        <v>#N/A</v>
      </c>
      <c r="I17160" s="9" t="e">
        <v>#N/A</v>
      </c>
      <c r="J17160" s="9" t="e">
        <v>#N/A</v>
      </c>
      <c r="K17160" s="9" t="e">
        <v>#N/A</v>
      </c>
      <c r="L17160" s="9" t="e">
        <v>#N/A</v>
      </c>
      <c r="M17160" s="9" t="e">
        <v>#N/A</v>
      </c>
      <c r="N17160" s="9" t="e">
        <v>#N/A</v>
      </c>
      <c r="O17160" s="9" t="e">
        <v>#N/A</v>
      </c>
      <c r="P17160" s="9" t="e">
        <v>#N/A</v>
      </c>
      <c r="Q17160" s="9" t="e">
        <v>#N/A</v>
      </c>
      <c r="R17160" s="9" t="e">
        <v>#N/A</v>
      </c>
      <c r="S17160" s="9" t="e">
        <v>#N/A</v>
      </c>
      <c r="T17160" s="9" t="e">
        <v>#N/A</v>
      </c>
    </row>
    <row r="17161" spans="1:20" x14ac:dyDescent="0.35">
      <c r="A17161">
        <f t="shared" si="524"/>
        <v>17161</v>
      </c>
      <c r="B17161" s="3" t="s">
        <v>1039</v>
      </c>
      <c r="C17161" s="3" t="s">
        <v>75</v>
      </c>
      <c r="D17161" s="3" t="s">
        <v>30</v>
      </c>
      <c r="E17161">
        <v>2024</v>
      </c>
      <c r="F17161" s="3" t="str">
        <f t="shared" si="523"/>
        <v>RGElevCOLFLS2024</v>
      </c>
      <c r="G17161" s="9" t="e">
        <v>#N/A</v>
      </c>
      <c r="H17161" s="9" t="e">
        <v>#N/A</v>
      </c>
      <c r="I17161" s="9" t="e">
        <v>#N/A</v>
      </c>
      <c r="J17161" s="9" t="e">
        <v>#N/A</v>
      </c>
      <c r="K17161" s="9" t="e">
        <v>#N/A</v>
      </c>
      <c r="L17161" s="9" t="e">
        <v>#N/A</v>
      </c>
      <c r="M17161" s="9" t="e">
        <v>#N/A</v>
      </c>
      <c r="N17161" s="9" t="e">
        <v>#N/A</v>
      </c>
      <c r="O17161" s="9" t="e">
        <v>#N/A</v>
      </c>
      <c r="P17161" s="9" t="e">
        <v>#N/A</v>
      </c>
      <c r="Q17161" s="9" t="e">
        <v>#N/A</v>
      </c>
      <c r="R17161" s="9" t="e">
        <v>#N/A</v>
      </c>
      <c r="S17161" s="9" t="e">
        <v>#N/A</v>
      </c>
      <c r="T17161" s="9" t="e">
        <v>#N/A</v>
      </c>
    </row>
    <row r="17162" spans="1:20" x14ac:dyDescent="0.35">
      <c r="A17162">
        <f t="shared" si="524"/>
        <v>17162</v>
      </c>
      <c r="B17162" s="3" t="s">
        <v>1039</v>
      </c>
      <c r="C17162" s="3" t="s">
        <v>75</v>
      </c>
      <c r="D17162" s="3" t="s">
        <v>30</v>
      </c>
      <c r="E17162">
        <v>2025</v>
      </c>
      <c r="F17162" s="3" t="str">
        <f t="shared" si="523"/>
        <v>RGElevCOLFLS2025</v>
      </c>
      <c r="G17162" s="9" t="e">
        <v>#N/A</v>
      </c>
      <c r="H17162" s="9" t="e">
        <v>#N/A</v>
      </c>
      <c r="I17162" s="9" t="e">
        <v>#N/A</v>
      </c>
      <c r="J17162" s="9" t="e">
        <v>#N/A</v>
      </c>
      <c r="K17162" s="9" t="e">
        <v>#N/A</v>
      </c>
      <c r="L17162" s="9" t="e">
        <v>#N/A</v>
      </c>
      <c r="M17162" s="9" t="e">
        <v>#N/A</v>
      </c>
      <c r="N17162" s="9" t="e">
        <v>#N/A</v>
      </c>
      <c r="O17162" s="9" t="e">
        <v>#N/A</v>
      </c>
      <c r="P17162" s="9" t="e">
        <v>#N/A</v>
      </c>
      <c r="Q17162" s="9" t="e">
        <v>#N/A</v>
      </c>
      <c r="R17162" s="9" t="e">
        <v>#N/A</v>
      </c>
      <c r="S17162" s="9" t="e">
        <v>#N/A</v>
      </c>
      <c r="T17162" s="9" t="e">
        <v>#N/A</v>
      </c>
    </row>
    <row r="17163" spans="1:20" x14ac:dyDescent="0.35">
      <c r="A17163">
        <f t="shared" si="524"/>
        <v>17163</v>
      </c>
      <c r="B17163" s="3" t="s">
        <v>1039</v>
      </c>
      <c r="C17163" s="3" t="s">
        <v>75</v>
      </c>
      <c r="D17163" s="3" t="s">
        <v>30</v>
      </c>
      <c r="E17163">
        <v>2026</v>
      </c>
      <c r="F17163" s="3" t="str">
        <f t="shared" si="523"/>
        <v>RGElevCOLFLS2026</v>
      </c>
      <c r="G17163" s="9" t="e">
        <v>#N/A</v>
      </c>
      <c r="H17163" s="9" t="e">
        <v>#N/A</v>
      </c>
      <c r="I17163" s="9" t="e">
        <v>#N/A</v>
      </c>
      <c r="J17163" s="9" t="e">
        <v>#N/A</v>
      </c>
      <c r="K17163" s="9" t="e">
        <v>#N/A</v>
      </c>
      <c r="L17163" s="9" t="e">
        <v>#N/A</v>
      </c>
      <c r="M17163" s="9" t="e">
        <v>#N/A</v>
      </c>
      <c r="N17163" s="9" t="e">
        <v>#N/A</v>
      </c>
      <c r="O17163" s="9" t="e">
        <v>#N/A</v>
      </c>
      <c r="P17163" s="9" t="e">
        <v>#N/A</v>
      </c>
      <c r="Q17163" s="9" t="e">
        <v>#N/A</v>
      </c>
      <c r="R17163" s="9" t="e">
        <v>#N/A</v>
      </c>
      <c r="S17163" s="9" t="e">
        <v>#N/A</v>
      </c>
      <c r="T17163" s="9" t="e">
        <v>#N/A</v>
      </c>
    </row>
    <row r="17164" spans="1:20" x14ac:dyDescent="0.35">
      <c r="A17164">
        <f t="shared" si="524"/>
        <v>17164</v>
      </c>
      <c r="B17164" s="3" t="s">
        <v>1039</v>
      </c>
      <c r="C17164" s="3" t="s">
        <v>75</v>
      </c>
      <c r="D17164" s="3" t="s">
        <v>30</v>
      </c>
      <c r="E17164">
        <v>2027</v>
      </c>
      <c r="F17164" s="3" t="str">
        <f t="shared" si="523"/>
        <v>RGElevCOLFLS2027</v>
      </c>
      <c r="G17164" s="9" t="e">
        <v>#N/A</v>
      </c>
      <c r="H17164" s="9" t="e">
        <v>#N/A</v>
      </c>
      <c r="I17164" s="9" t="e">
        <v>#N/A</v>
      </c>
      <c r="J17164" s="9" t="e">
        <v>#N/A</v>
      </c>
      <c r="K17164" s="9" t="e">
        <v>#N/A</v>
      </c>
      <c r="L17164" s="9" t="e">
        <v>#N/A</v>
      </c>
      <c r="M17164" s="9" t="e">
        <v>#N/A</v>
      </c>
      <c r="N17164" s="9" t="e">
        <v>#N/A</v>
      </c>
      <c r="O17164" s="9" t="e">
        <v>#N/A</v>
      </c>
      <c r="P17164" s="9" t="e">
        <v>#N/A</v>
      </c>
      <c r="Q17164" s="9" t="e">
        <v>#N/A</v>
      </c>
      <c r="R17164" s="9" t="e">
        <v>#N/A</v>
      </c>
      <c r="S17164" s="9" t="e">
        <v>#N/A</v>
      </c>
      <c r="T17164" s="9" t="e">
        <v>#N/A</v>
      </c>
    </row>
    <row r="17165" spans="1:20" x14ac:dyDescent="0.35">
      <c r="A17165">
        <f t="shared" si="524"/>
        <v>17165</v>
      </c>
      <c r="B17165" s="3" t="s">
        <v>1039</v>
      </c>
      <c r="C17165" s="3" t="s">
        <v>75</v>
      </c>
      <c r="D17165" s="3" t="s">
        <v>30</v>
      </c>
      <c r="E17165">
        <v>2028</v>
      </c>
      <c r="F17165" s="3" t="str">
        <f t="shared" si="523"/>
        <v>RGElevCOLFLS2028</v>
      </c>
      <c r="G17165" s="9" t="e">
        <v>#N/A</v>
      </c>
      <c r="H17165" s="9" t="e">
        <v>#N/A</v>
      </c>
      <c r="I17165" s="9" t="e">
        <v>#N/A</v>
      </c>
      <c r="J17165" s="9" t="e">
        <v>#N/A</v>
      </c>
      <c r="K17165" s="9" t="e">
        <v>#N/A</v>
      </c>
      <c r="L17165" s="9" t="e">
        <v>#N/A</v>
      </c>
      <c r="M17165" s="9" t="e">
        <v>#N/A</v>
      </c>
      <c r="N17165" s="9" t="e">
        <v>#N/A</v>
      </c>
      <c r="O17165" s="9" t="e">
        <v>#N/A</v>
      </c>
      <c r="P17165" s="9" t="e">
        <v>#N/A</v>
      </c>
      <c r="Q17165" s="9" t="e">
        <v>#N/A</v>
      </c>
      <c r="R17165" s="9" t="e">
        <v>#N/A</v>
      </c>
      <c r="S17165" s="9" t="e">
        <v>#N/A</v>
      </c>
      <c r="T17165" s="9" t="e">
        <v>#N/A</v>
      </c>
    </row>
    <row r="17166" spans="1:20" x14ac:dyDescent="0.35">
      <c r="A17166">
        <f t="shared" si="524"/>
        <v>17166</v>
      </c>
      <c r="B17166" s="3" t="s">
        <v>1039</v>
      </c>
      <c r="C17166" s="3" t="s">
        <v>75</v>
      </c>
      <c r="D17166" s="3" t="s">
        <v>30</v>
      </c>
      <c r="E17166">
        <v>2029</v>
      </c>
      <c r="F17166" s="3" t="str">
        <f t="shared" si="523"/>
        <v>RGElevCOLFLS2029</v>
      </c>
      <c r="G17166" s="9" t="e">
        <v>#N/A</v>
      </c>
      <c r="H17166" s="9" t="e">
        <v>#N/A</v>
      </c>
      <c r="I17166" s="9" t="e">
        <v>#N/A</v>
      </c>
      <c r="J17166" s="9" t="e">
        <v>#N/A</v>
      </c>
      <c r="K17166" s="9" t="e">
        <v>#N/A</v>
      </c>
      <c r="L17166" s="9" t="e">
        <v>#N/A</v>
      </c>
      <c r="M17166" s="9" t="e">
        <v>#N/A</v>
      </c>
      <c r="N17166" s="9" t="e">
        <v>#N/A</v>
      </c>
      <c r="O17166" s="9" t="e">
        <v>#N/A</v>
      </c>
      <c r="P17166" s="9" t="e">
        <v>#N/A</v>
      </c>
      <c r="Q17166" s="9" t="e">
        <v>#N/A</v>
      </c>
      <c r="R17166" s="9" t="e">
        <v>#N/A</v>
      </c>
      <c r="S17166" s="9" t="e">
        <v>#N/A</v>
      </c>
      <c r="T17166" s="9" t="e">
        <v>#N/A</v>
      </c>
    </row>
    <row r="17167" spans="1:20" x14ac:dyDescent="0.35">
      <c r="A17167">
        <f t="shared" si="524"/>
        <v>17167</v>
      </c>
      <c r="B17167" s="3" t="s">
        <v>1039</v>
      </c>
      <c r="C17167" s="3" t="s">
        <v>86</v>
      </c>
      <c r="D17167" s="3" t="s">
        <v>30</v>
      </c>
      <c r="E17167">
        <v>2020</v>
      </c>
      <c r="F17167" s="3" t="str">
        <f t="shared" si="523"/>
        <v>RGQOutCOLFLS2020</v>
      </c>
      <c r="G17167" s="9">
        <v>3.1803468213612298</v>
      </c>
      <c r="H17167" s="9">
        <v>3.2777929105483801</v>
      </c>
      <c r="I17167" s="9">
        <v>3.4983213431575599</v>
      </c>
      <c r="J17167" s="9">
        <v>3.8599827648930098</v>
      </c>
      <c r="K17167" s="9">
        <v>3.9324674953515601</v>
      </c>
      <c r="L17167" s="9">
        <v>9.3976214710211696</v>
      </c>
      <c r="M17167" s="9">
        <v>4.6617392342559301</v>
      </c>
      <c r="N17167" s="9">
        <v>10.646118562138801</v>
      </c>
      <c r="O17167" s="9">
        <v>27.638306847271501</v>
      </c>
      <c r="P17167" s="9">
        <v>23.482567318034</v>
      </c>
      <c r="Q17167" s="9">
        <v>12.5049540194287</v>
      </c>
      <c r="R17167" s="9">
        <v>4.9524780913611099</v>
      </c>
      <c r="S17167" s="9">
        <v>5.6792842580559899</v>
      </c>
      <c r="T17167" s="9">
        <v>5.2455047433366602</v>
      </c>
    </row>
    <row r="17168" spans="1:20" x14ac:dyDescent="0.35">
      <c r="A17168">
        <f t="shared" si="524"/>
        <v>17168</v>
      </c>
      <c r="B17168" s="3" t="s">
        <v>1039</v>
      </c>
      <c r="C17168" s="3" t="s">
        <v>86</v>
      </c>
      <c r="D17168" s="3" t="s">
        <v>30</v>
      </c>
      <c r="E17168">
        <v>2021</v>
      </c>
      <c r="F17168" s="3" t="str">
        <f t="shared" si="523"/>
        <v>RGQOutCOLFLS2021</v>
      </c>
      <c r="G17168" s="9">
        <v>3.8125949357985802</v>
      </c>
      <c r="H17168" s="9">
        <v>3.3022090114834701</v>
      </c>
      <c r="I17168" s="9">
        <v>3.0901307754704699</v>
      </c>
      <c r="J17168" s="9">
        <v>4.90061372511384</v>
      </c>
      <c r="K17168" s="9">
        <v>3.4803438019510402</v>
      </c>
      <c r="L17168" s="9">
        <v>2.8070347263720499</v>
      </c>
      <c r="M17168" s="9">
        <v>3.35075894124533</v>
      </c>
      <c r="N17168" s="9">
        <v>5.4054484011013804</v>
      </c>
      <c r="O17168" s="9">
        <v>19.0237693496384</v>
      </c>
      <c r="P17168" s="9">
        <v>27.0533131718256</v>
      </c>
      <c r="Q17168" s="9">
        <v>14.277672153086</v>
      </c>
      <c r="R17168" s="9">
        <v>9.0401127666694396</v>
      </c>
      <c r="S17168" s="9">
        <v>6.9878043682799396</v>
      </c>
      <c r="T17168" s="9">
        <v>7.2832267911552897</v>
      </c>
    </row>
    <row r="17169" spans="1:20" x14ac:dyDescent="0.35">
      <c r="A17169">
        <f t="shared" si="524"/>
        <v>17169</v>
      </c>
      <c r="B17169" s="3" t="s">
        <v>1039</v>
      </c>
      <c r="C17169" s="3" t="s">
        <v>86</v>
      </c>
      <c r="D17169" s="3" t="s">
        <v>30</v>
      </c>
      <c r="E17169">
        <v>2022</v>
      </c>
      <c r="F17169" s="3" t="str">
        <f t="shared" si="523"/>
        <v>RGQOutCOLFLS2022</v>
      </c>
      <c r="G17169" s="9">
        <v>3.2308162433364198</v>
      </c>
      <c r="H17169" s="9">
        <v>3.9919975324782699</v>
      </c>
      <c r="I17169" s="9">
        <v>3.2059255016908601</v>
      </c>
      <c r="J17169" s="9">
        <v>5.6638445866323899</v>
      </c>
      <c r="K17169" s="9">
        <v>6.54473915237031</v>
      </c>
      <c r="L17169" s="9">
        <v>6.5726632411186099</v>
      </c>
      <c r="M17169" s="9">
        <v>4.0610868957876303</v>
      </c>
      <c r="N17169" s="9">
        <v>4.4212195011901301</v>
      </c>
      <c r="O17169" s="9">
        <v>20.903163285450201</v>
      </c>
      <c r="P17169" s="9">
        <v>33.453798263666599</v>
      </c>
      <c r="Q17169" s="9">
        <v>21.798212941834599</v>
      </c>
      <c r="R17169" s="9">
        <v>9.7459792358055495</v>
      </c>
      <c r="S17169" s="9">
        <v>7.6800028036848902</v>
      </c>
      <c r="T17169" s="9">
        <v>7.30369072643194</v>
      </c>
    </row>
    <row r="17170" spans="1:20" x14ac:dyDescent="0.35">
      <c r="A17170">
        <f t="shared" si="524"/>
        <v>17170</v>
      </c>
      <c r="B17170" s="3" t="s">
        <v>1039</v>
      </c>
      <c r="C17170" s="3" t="s">
        <v>86</v>
      </c>
      <c r="D17170" s="3" t="s">
        <v>30</v>
      </c>
      <c r="E17170">
        <v>2023</v>
      </c>
      <c r="F17170" s="3" t="str">
        <f t="shared" si="523"/>
        <v>RGQOutCOLFLS2023</v>
      </c>
      <c r="G17170" s="9">
        <v>3.2734439513819802</v>
      </c>
      <c r="H17170" s="9">
        <v>4.4508844141202699</v>
      </c>
      <c r="I17170" s="9">
        <v>6.4935553071958303</v>
      </c>
      <c r="J17170" s="9">
        <v>6.64091113139858</v>
      </c>
      <c r="K17170" s="9">
        <v>7.3772175184854101</v>
      </c>
      <c r="L17170" s="9">
        <v>14.202385490604801</v>
      </c>
      <c r="M17170" s="9">
        <v>19.740298162180501</v>
      </c>
      <c r="N17170" s="9">
        <v>28.1781017929444</v>
      </c>
      <c r="O17170" s="9">
        <v>26.549951899502599</v>
      </c>
      <c r="P17170" s="9">
        <v>31.227521436611099</v>
      </c>
      <c r="Q17170" s="9">
        <v>23.254040400490499</v>
      </c>
      <c r="R17170" s="9">
        <v>10.3729079885277</v>
      </c>
      <c r="S17170" s="9">
        <v>6.1011752329554598</v>
      </c>
      <c r="T17170" s="9">
        <v>6.8497056401666603</v>
      </c>
    </row>
    <row r="17171" spans="1:20" x14ac:dyDescent="0.35">
      <c r="A17171">
        <f t="shared" si="524"/>
        <v>17171</v>
      </c>
      <c r="B17171" s="3" t="s">
        <v>1039</v>
      </c>
      <c r="C17171" s="3" t="s">
        <v>86</v>
      </c>
      <c r="D17171" s="3" t="s">
        <v>30</v>
      </c>
      <c r="E17171">
        <v>2024</v>
      </c>
      <c r="F17171" s="3" t="str">
        <f t="shared" si="523"/>
        <v>RGQOutCOLFLS2024</v>
      </c>
      <c r="G17171" s="9">
        <v>4.0562432672157902</v>
      </c>
      <c r="H17171" s="9">
        <v>3.3830945184821899</v>
      </c>
      <c r="I17171" s="9">
        <v>3.5958261080399998</v>
      </c>
      <c r="J17171" s="9">
        <v>3.4111674016692399</v>
      </c>
      <c r="K17171" s="9">
        <v>4.2468594180155197</v>
      </c>
      <c r="L17171" s="9">
        <v>3.3794165567472403</v>
      </c>
      <c r="M17171" s="9">
        <v>6.5824619870527696</v>
      </c>
      <c r="N17171" s="9">
        <v>10.436243420224899</v>
      </c>
      <c r="O17171" s="9">
        <v>21.557671037432701</v>
      </c>
      <c r="P17171" s="9">
        <v>16.782829841856898</v>
      </c>
      <c r="Q17171" s="9">
        <v>6.2543417746202898</v>
      </c>
      <c r="R17171" s="9">
        <v>5.0634713529536102</v>
      </c>
      <c r="S17171" s="9">
        <v>3.4489687226850201</v>
      </c>
      <c r="T17171" s="9">
        <v>4.3373074789738704</v>
      </c>
    </row>
    <row r="17172" spans="1:20" x14ac:dyDescent="0.35">
      <c r="A17172">
        <f t="shared" si="524"/>
        <v>17172</v>
      </c>
      <c r="B17172" s="3" t="s">
        <v>1039</v>
      </c>
      <c r="C17172" s="3" t="s">
        <v>86</v>
      </c>
      <c r="D17172" s="3" t="s">
        <v>30</v>
      </c>
      <c r="E17172">
        <v>2025</v>
      </c>
      <c r="F17172" s="3" t="str">
        <f t="shared" si="523"/>
        <v>RGQOutCOLFLS2025</v>
      </c>
      <c r="G17172" s="9">
        <v>3.4918791137242602</v>
      </c>
      <c r="H17172" s="9">
        <v>3.8126879657771502</v>
      </c>
      <c r="I17172" s="9">
        <v>3.1774545121496498</v>
      </c>
      <c r="J17172" s="9">
        <v>6.6396861990109599</v>
      </c>
      <c r="K17172" s="9">
        <v>8.4753447398166593</v>
      </c>
      <c r="L17172" s="9">
        <v>5.80209480879771</v>
      </c>
      <c r="M17172" s="9">
        <v>4.0048800469883297</v>
      </c>
      <c r="N17172" s="9">
        <v>12.3691963685694</v>
      </c>
      <c r="O17172" s="9">
        <v>24.921256186787598</v>
      </c>
      <c r="P17172" s="9">
        <v>15.3822618193125</v>
      </c>
      <c r="Q17172" s="9">
        <v>8.1293316783602094</v>
      </c>
      <c r="R17172" s="9">
        <v>5.58738207958194</v>
      </c>
      <c r="S17172" s="9">
        <v>4.8383607466614498</v>
      </c>
      <c r="T17172" s="9">
        <v>6.0032088320851997</v>
      </c>
    </row>
    <row r="17173" spans="1:20" x14ac:dyDescent="0.35">
      <c r="A17173">
        <f t="shared" si="524"/>
        <v>17173</v>
      </c>
      <c r="B17173" s="3" t="s">
        <v>1039</v>
      </c>
      <c r="C17173" s="3" t="s">
        <v>86</v>
      </c>
      <c r="D17173" s="3" t="s">
        <v>30</v>
      </c>
      <c r="E17173">
        <v>2026</v>
      </c>
      <c r="F17173" s="3" t="str">
        <f t="shared" si="523"/>
        <v>RGQOutCOLFLS2026</v>
      </c>
      <c r="G17173" s="9">
        <v>3.8208193308527001</v>
      </c>
      <c r="H17173" s="9">
        <v>3.13375805703479</v>
      </c>
      <c r="I17173" s="9">
        <v>3.5475369684191098</v>
      </c>
      <c r="J17173" s="9">
        <v>8.8643153235423302</v>
      </c>
      <c r="K17173" s="9">
        <v>3.9484422088</v>
      </c>
      <c r="L17173" s="9">
        <v>4.1748259882150496</v>
      </c>
      <c r="M17173" s="9">
        <v>6.8298952690986097</v>
      </c>
      <c r="N17173" s="9">
        <v>9.6508144573905508</v>
      </c>
      <c r="O17173" s="9">
        <v>10.965460621852801</v>
      </c>
      <c r="P17173" s="9">
        <v>28.349886018902701</v>
      </c>
      <c r="Q17173" s="9">
        <v>15.6332516522244</v>
      </c>
      <c r="R17173" s="9">
        <v>8.2066178090555493</v>
      </c>
      <c r="S17173" s="9">
        <v>5.6948994198723897</v>
      </c>
      <c r="T17173" s="9">
        <v>6.2413024855693697</v>
      </c>
    </row>
    <row r="17174" spans="1:20" x14ac:dyDescent="0.35">
      <c r="A17174">
        <f t="shared" si="524"/>
        <v>17174</v>
      </c>
      <c r="B17174" s="3" t="s">
        <v>1039</v>
      </c>
      <c r="C17174" s="3" t="s">
        <v>86</v>
      </c>
      <c r="D17174" s="3" t="s">
        <v>30</v>
      </c>
      <c r="E17174">
        <v>2027</v>
      </c>
      <c r="F17174" s="3" t="str">
        <f t="shared" si="523"/>
        <v>RGQOutCOLFLS2027</v>
      </c>
      <c r="G17174" s="9">
        <v>3.3409883823834599</v>
      </c>
      <c r="H17174" s="9">
        <v>3.7937973449454101</v>
      </c>
      <c r="I17174" s="9">
        <v>2.9708079101099498</v>
      </c>
      <c r="J17174" s="9">
        <v>7.4358048527950196</v>
      </c>
      <c r="K17174" s="9">
        <v>9.0959010065937491</v>
      </c>
      <c r="L17174" s="9">
        <v>11.7384118127594</v>
      </c>
      <c r="M17174" s="9">
        <v>5.0247151691041596</v>
      </c>
      <c r="N17174" s="9">
        <v>6.4248922447888797</v>
      </c>
      <c r="O17174" s="9">
        <v>18.094799284502599</v>
      </c>
      <c r="P17174" s="9">
        <v>35.462961511736097</v>
      </c>
      <c r="Q17174" s="9">
        <v>21.2808287780779</v>
      </c>
      <c r="R17174" s="9">
        <v>10.1038844986527</v>
      </c>
      <c r="S17174" s="9">
        <v>7.7209913147773399</v>
      </c>
      <c r="T17174" s="9">
        <v>7.6554285606592902</v>
      </c>
    </row>
    <row r="17175" spans="1:20" x14ac:dyDescent="0.35">
      <c r="A17175">
        <f t="shared" si="524"/>
        <v>17175</v>
      </c>
      <c r="B17175" s="3" t="s">
        <v>1039</v>
      </c>
      <c r="C17175" s="3" t="s">
        <v>86</v>
      </c>
      <c r="D17175" s="3" t="s">
        <v>30</v>
      </c>
      <c r="E17175">
        <v>2028</v>
      </c>
      <c r="F17175" s="3" t="str">
        <f t="shared" si="523"/>
        <v>RGQOutCOLFLS2028</v>
      </c>
      <c r="G17175" s="9">
        <v>3.57608104131014</v>
      </c>
      <c r="H17175" s="9">
        <v>3.6008252549529098</v>
      </c>
      <c r="I17175" s="9">
        <v>3.27504018374613</v>
      </c>
      <c r="J17175" s="9">
        <v>4.2680809730106102</v>
      </c>
      <c r="K17175" s="9">
        <v>4.79022982385312</v>
      </c>
      <c r="L17175" s="9">
        <v>6.5610325164270797</v>
      </c>
      <c r="M17175" s="9">
        <v>3.4155418074623598</v>
      </c>
      <c r="N17175" s="9">
        <v>8.0297817527277697</v>
      </c>
      <c r="O17175" s="9">
        <v>24.420864376397802</v>
      </c>
      <c r="P17175" s="9">
        <v>47.085659943923602</v>
      </c>
      <c r="Q17175" s="9">
        <v>25.877840237083301</v>
      </c>
      <c r="R17175" s="9">
        <v>8.7859698013888892</v>
      </c>
      <c r="S17175" s="9">
        <v>9.7706134654296797</v>
      </c>
      <c r="T17175" s="9">
        <v>5.9238678904727697</v>
      </c>
    </row>
    <row r="17176" spans="1:20" x14ac:dyDescent="0.35">
      <c r="A17176">
        <f t="shared" si="524"/>
        <v>17176</v>
      </c>
      <c r="B17176" s="3" t="s">
        <v>1039</v>
      </c>
      <c r="C17176" s="3" t="s">
        <v>86</v>
      </c>
      <c r="D17176" s="3" t="s">
        <v>30</v>
      </c>
      <c r="E17176">
        <v>2029</v>
      </c>
      <c r="F17176" s="3" t="str">
        <f t="shared" si="523"/>
        <v>RGQOutCOLFLS2029</v>
      </c>
      <c r="G17176" s="9">
        <v>3.8983609827716998</v>
      </c>
      <c r="H17176" s="9">
        <v>3.3662664318694402</v>
      </c>
      <c r="I17176" s="9">
        <v>3.17908748069256</v>
      </c>
      <c r="J17176" s="9">
        <v>3.2390250764845399</v>
      </c>
      <c r="K17176" s="9">
        <v>4.5159090298494702</v>
      </c>
      <c r="L17176" s="9">
        <v>11.1728929603459</v>
      </c>
      <c r="M17176" s="9">
        <v>3.99709666022722</v>
      </c>
      <c r="N17176" s="9">
        <v>10.948457045847199</v>
      </c>
      <c r="O17176" s="9">
        <v>28.321175392237901</v>
      </c>
      <c r="P17176" s="9">
        <v>27.2932487605555</v>
      </c>
      <c r="Q17176" s="9">
        <v>12.199997697425999</v>
      </c>
      <c r="R17176" s="9">
        <v>5.352805262525</v>
      </c>
      <c r="S17176" s="9">
        <v>5.0362567824570297</v>
      </c>
      <c r="T17176" s="9">
        <v>5.0102444584081898</v>
      </c>
    </row>
    <row r="17177" spans="1:20" x14ac:dyDescent="0.35">
      <c r="A17177">
        <f t="shared" si="524"/>
        <v>17177</v>
      </c>
      <c r="B17177" s="3" t="s">
        <v>1039</v>
      </c>
      <c r="C17177" s="3" t="s">
        <v>95</v>
      </c>
      <c r="D17177" s="3" t="s">
        <v>30</v>
      </c>
      <c r="E17177">
        <v>2020</v>
      </c>
      <c r="F17177" s="3" t="str">
        <f t="shared" si="523"/>
        <v>RGSpillCOLFLS2020</v>
      </c>
      <c r="G17177" s="9">
        <v>3.1803468213612298</v>
      </c>
      <c r="H17177" s="9">
        <v>3.2777929105483801</v>
      </c>
      <c r="I17177" s="9">
        <v>3.4983213431575599</v>
      </c>
      <c r="J17177" s="9">
        <v>3.8599827648930098</v>
      </c>
      <c r="K17177" s="9">
        <v>3.9324674953515601</v>
      </c>
      <c r="L17177" s="9">
        <v>9.3976214710211696</v>
      </c>
      <c r="M17177" s="9">
        <v>4.6617392342559301</v>
      </c>
      <c r="N17177" s="9">
        <v>10.646118562138801</v>
      </c>
      <c r="O17177" s="9">
        <v>27.638306847271501</v>
      </c>
      <c r="P17177" s="9">
        <v>23.482567318034</v>
      </c>
      <c r="Q17177" s="9">
        <v>12.5049540194287</v>
      </c>
      <c r="R17177" s="9">
        <v>4.9524780913611099</v>
      </c>
      <c r="S17177" s="9">
        <v>5.6792842580559899</v>
      </c>
      <c r="T17177" s="9">
        <v>5.2455047433366602</v>
      </c>
    </row>
    <row r="17178" spans="1:20" x14ac:dyDescent="0.35">
      <c r="A17178">
        <f t="shared" si="524"/>
        <v>17178</v>
      </c>
      <c r="B17178" s="3" t="s">
        <v>1039</v>
      </c>
      <c r="C17178" s="3" t="s">
        <v>95</v>
      </c>
      <c r="D17178" s="3" t="s">
        <v>30</v>
      </c>
      <c r="E17178">
        <v>2021</v>
      </c>
      <c r="F17178" s="3" t="str">
        <f t="shared" si="523"/>
        <v>RGSpillCOLFLS2021</v>
      </c>
      <c r="G17178" s="9">
        <v>3.8125949357985802</v>
      </c>
      <c r="H17178" s="9">
        <v>3.3022090114834701</v>
      </c>
      <c r="I17178" s="9">
        <v>3.0901307754704699</v>
      </c>
      <c r="J17178" s="9">
        <v>4.90061372511384</v>
      </c>
      <c r="K17178" s="9">
        <v>3.4803438019510402</v>
      </c>
      <c r="L17178" s="9">
        <v>2.8070347263720499</v>
      </c>
      <c r="M17178" s="9">
        <v>3.35075894124533</v>
      </c>
      <c r="N17178" s="9">
        <v>5.4054484011013804</v>
      </c>
      <c r="O17178" s="9">
        <v>19.0237693496384</v>
      </c>
      <c r="P17178" s="9">
        <v>27.0533131718256</v>
      </c>
      <c r="Q17178" s="9">
        <v>14.277672153086</v>
      </c>
      <c r="R17178" s="9">
        <v>9.0401127666694396</v>
      </c>
      <c r="S17178" s="9">
        <v>6.9878043682799396</v>
      </c>
      <c r="T17178" s="9">
        <v>7.2832267911552897</v>
      </c>
    </row>
    <row r="17179" spans="1:20" x14ac:dyDescent="0.35">
      <c r="A17179">
        <f t="shared" si="524"/>
        <v>17179</v>
      </c>
      <c r="B17179" s="3" t="s">
        <v>1039</v>
      </c>
      <c r="C17179" s="3" t="s">
        <v>95</v>
      </c>
      <c r="D17179" s="3" t="s">
        <v>30</v>
      </c>
      <c r="E17179">
        <v>2022</v>
      </c>
      <c r="F17179" s="3" t="str">
        <f t="shared" si="523"/>
        <v>RGSpillCOLFLS2022</v>
      </c>
      <c r="G17179" s="9">
        <v>3.2308162433364198</v>
      </c>
      <c r="H17179" s="9">
        <v>3.9919975324782699</v>
      </c>
      <c r="I17179" s="9">
        <v>3.2059255016908601</v>
      </c>
      <c r="J17179" s="9">
        <v>5.6638445866323899</v>
      </c>
      <c r="K17179" s="9">
        <v>6.54473915237031</v>
      </c>
      <c r="L17179" s="9">
        <v>6.5726632411186099</v>
      </c>
      <c r="M17179" s="9">
        <v>4.0610868957876303</v>
      </c>
      <c r="N17179" s="9">
        <v>4.4212195011901301</v>
      </c>
      <c r="O17179" s="9">
        <v>20.903163285450201</v>
      </c>
      <c r="P17179" s="9">
        <v>33.453798263666599</v>
      </c>
      <c r="Q17179" s="9">
        <v>21.798212941834599</v>
      </c>
      <c r="R17179" s="9">
        <v>9.7459792358055495</v>
      </c>
      <c r="S17179" s="9">
        <v>7.6800028036848902</v>
      </c>
      <c r="T17179" s="9">
        <v>7.30369072643194</v>
      </c>
    </row>
    <row r="17180" spans="1:20" x14ac:dyDescent="0.35">
      <c r="A17180">
        <f t="shared" si="524"/>
        <v>17180</v>
      </c>
      <c r="B17180" s="3" t="s">
        <v>1039</v>
      </c>
      <c r="C17180" s="3" t="s">
        <v>95</v>
      </c>
      <c r="D17180" s="3" t="s">
        <v>30</v>
      </c>
      <c r="E17180">
        <v>2023</v>
      </c>
      <c r="F17180" s="3" t="str">
        <f t="shared" si="523"/>
        <v>RGSpillCOLFLS2023</v>
      </c>
      <c r="G17180" s="9">
        <v>3.2734439513819802</v>
      </c>
      <c r="H17180" s="9">
        <v>4.4508844141202699</v>
      </c>
      <c r="I17180" s="9">
        <v>6.4935553071958303</v>
      </c>
      <c r="J17180" s="9">
        <v>6.64091113139858</v>
      </c>
      <c r="K17180" s="9">
        <v>7.3772175184854101</v>
      </c>
      <c r="L17180" s="9">
        <v>14.202385490604801</v>
      </c>
      <c r="M17180" s="9">
        <v>19.740298162180501</v>
      </c>
      <c r="N17180" s="9">
        <v>28.1781017929444</v>
      </c>
      <c r="O17180" s="9">
        <v>26.549951899502599</v>
      </c>
      <c r="P17180" s="9">
        <v>31.227521436611099</v>
      </c>
      <c r="Q17180" s="9">
        <v>23.254040400490499</v>
      </c>
      <c r="R17180" s="9">
        <v>10.3729079885277</v>
      </c>
      <c r="S17180" s="9">
        <v>6.1011752329554598</v>
      </c>
      <c r="T17180" s="9">
        <v>6.8497056401666603</v>
      </c>
    </row>
    <row r="17181" spans="1:20" x14ac:dyDescent="0.35">
      <c r="A17181">
        <f t="shared" si="524"/>
        <v>17181</v>
      </c>
      <c r="B17181" s="3" t="s">
        <v>1039</v>
      </c>
      <c r="C17181" s="3" t="s">
        <v>95</v>
      </c>
      <c r="D17181" s="3" t="s">
        <v>30</v>
      </c>
      <c r="E17181">
        <v>2024</v>
      </c>
      <c r="F17181" s="3" t="str">
        <f t="shared" si="523"/>
        <v>RGSpillCOLFLS2024</v>
      </c>
      <c r="G17181" s="9">
        <v>4.0562432672157902</v>
      </c>
      <c r="H17181" s="9">
        <v>3.3830945184821899</v>
      </c>
      <c r="I17181" s="9">
        <v>3.5958261080399998</v>
      </c>
      <c r="J17181" s="9">
        <v>3.4111674016692399</v>
      </c>
      <c r="K17181" s="9">
        <v>4.2468594180155197</v>
      </c>
      <c r="L17181" s="9">
        <v>3.3794165567472403</v>
      </c>
      <c r="M17181" s="9">
        <v>6.5824619870527696</v>
      </c>
      <c r="N17181" s="9">
        <v>10.436243420224899</v>
      </c>
      <c r="O17181" s="9">
        <v>21.557671037432701</v>
      </c>
      <c r="P17181" s="9">
        <v>16.782829841856898</v>
      </c>
      <c r="Q17181" s="9">
        <v>6.2543417746202898</v>
      </c>
      <c r="R17181" s="9">
        <v>5.0634713529536102</v>
      </c>
      <c r="S17181" s="9">
        <v>3.4489687226850201</v>
      </c>
      <c r="T17181" s="9">
        <v>4.3373074789738704</v>
      </c>
    </row>
    <row r="17182" spans="1:20" x14ac:dyDescent="0.35">
      <c r="A17182">
        <f t="shared" si="524"/>
        <v>17182</v>
      </c>
      <c r="B17182" s="3" t="s">
        <v>1039</v>
      </c>
      <c r="C17182" s="3" t="s">
        <v>95</v>
      </c>
      <c r="D17182" s="3" t="s">
        <v>30</v>
      </c>
      <c r="E17182">
        <v>2025</v>
      </c>
      <c r="F17182" s="3" t="str">
        <f t="shared" si="523"/>
        <v>RGSpillCOLFLS2025</v>
      </c>
      <c r="G17182" s="9">
        <v>3.4918791137242602</v>
      </c>
      <c r="H17182" s="9">
        <v>3.8126879657771502</v>
      </c>
      <c r="I17182" s="9">
        <v>3.1774545121496498</v>
      </c>
      <c r="J17182" s="9">
        <v>6.6396861990109599</v>
      </c>
      <c r="K17182" s="9">
        <v>8.4753447398166593</v>
      </c>
      <c r="L17182" s="9">
        <v>5.80209480879771</v>
      </c>
      <c r="M17182" s="9">
        <v>4.0048800469883297</v>
      </c>
      <c r="N17182" s="9">
        <v>12.3691963685694</v>
      </c>
      <c r="O17182" s="9">
        <v>24.921256186787598</v>
      </c>
      <c r="P17182" s="9">
        <v>15.3822618193125</v>
      </c>
      <c r="Q17182" s="9">
        <v>8.1293316783602094</v>
      </c>
      <c r="R17182" s="9">
        <v>5.58738207958194</v>
      </c>
      <c r="S17182" s="9">
        <v>4.8383607466614498</v>
      </c>
      <c r="T17182" s="9">
        <v>6.0032088320851997</v>
      </c>
    </row>
    <row r="17183" spans="1:20" x14ac:dyDescent="0.35">
      <c r="A17183">
        <f t="shared" si="524"/>
        <v>17183</v>
      </c>
      <c r="B17183" s="3" t="s">
        <v>1039</v>
      </c>
      <c r="C17183" s="3" t="s">
        <v>95</v>
      </c>
      <c r="D17183" s="3" t="s">
        <v>30</v>
      </c>
      <c r="E17183">
        <v>2026</v>
      </c>
      <c r="F17183" s="3" t="str">
        <f t="shared" si="523"/>
        <v>RGSpillCOLFLS2026</v>
      </c>
      <c r="G17183" s="9">
        <v>3.8208193308527001</v>
      </c>
      <c r="H17183" s="9">
        <v>3.13375805703479</v>
      </c>
      <c r="I17183" s="9">
        <v>3.5475369684191098</v>
      </c>
      <c r="J17183" s="9">
        <v>8.8643153235423302</v>
      </c>
      <c r="K17183" s="9">
        <v>3.9484422088</v>
      </c>
      <c r="L17183" s="9">
        <v>4.1748259882150496</v>
      </c>
      <c r="M17183" s="9">
        <v>6.8298952690986097</v>
      </c>
      <c r="N17183" s="9">
        <v>9.6508144573905508</v>
      </c>
      <c r="O17183" s="9">
        <v>10.965460621852801</v>
      </c>
      <c r="P17183" s="9">
        <v>28.349886018902701</v>
      </c>
      <c r="Q17183" s="9">
        <v>15.6332516522244</v>
      </c>
      <c r="R17183" s="9">
        <v>8.2066178090555493</v>
      </c>
      <c r="S17183" s="9">
        <v>5.6948994198723897</v>
      </c>
      <c r="T17183" s="9">
        <v>6.2413024855693697</v>
      </c>
    </row>
    <row r="17184" spans="1:20" x14ac:dyDescent="0.35">
      <c r="A17184">
        <f t="shared" si="524"/>
        <v>17184</v>
      </c>
      <c r="B17184" s="3" t="s">
        <v>1039</v>
      </c>
      <c r="C17184" s="3" t="s">
        <v>95</v>
      </c>
      <c r="D17184" s="3" t="s">
        <v>30</v>
      </c>
      <c r="E17184">
        <v>2027</v>
      </c>
      <c r="F17184" s="3" t="str">
        <f t="shared" si="523"/>
        <v>RGSpillCOLFLS2027</v>
      </c>
      <c r="G17184" s="9">
        <v>3.3409883823834599</v>
      </c>
      <c r="H17184" s="9">
        <v>3.7937973449454101</v>
      </c>
      <c r="I17184" s="9">
        <v>2.9708079101099498</v>
      </c>
      <c r="J17184" s="9">
        <v>7.4358048527950196</v>
      </c>
      <c r="K17184" s="9">
        <v>9.0959010065937491</v>
      </c>
      <c r="L17184" s="9">
        <v>11.7384118127594</v>
      </c>
      <c r="M17184" s="9">
        <v>5.0247151691041596</v>
      </c>
      <c r="N17184" s="9">
        <v>6.4248922447888797</v>
      </c>
      <c r="O17184" s="9">
        <v>18.094799284502599</v>
      </c>
      <c r="P17184" s="9">
        <v>35.462961511736097</v>
      </c>
      <c r="Q17184" s="9">
        <v>21.2808287780779</v>
      </c>
      <c r="R17184" s="9">
        <v>10.1038844986527</v>
      </c>
      <c r="S17184" s="9">
        <v>7.7209913147773399</v>
      </c>
      <c r="T17184" s="9">
        <v>7.6554285606592902</v>
      </c>
    </row>
    <row r="17185" spans="1:20" x14ac:dyDescent="0.35">
      <c r="A17185">
        <f t="shared" si="524"/>
        <v>17185</v>
      </c>
      <c r="B17185" s="3" t="s">
        <v>1039</v>
      </c>
      <c r="C17185" s="3" t="s">
        <v>95</v>
      </c>
      <c r="D17185" s="3" t="s">
        <v>30</v>
      </c>
      <c r="E17185">
        <v>2028</v>
      </c>
      <c r="F17185" s="3" t="str">
        <f t="shared" si="523"/>
        <v>RGSpillCOLFLS2028</v>
      </c>
      <c r="G17185" s="9">
        <v>3.57608104131014</v>
      </c>
      <c r="H17185" s="9">
        <v>3.6008252549529098</v>
      </c>
      <c r="I17185" s="9">
        <v>3.27504018374613</v>
      </c>
      <c r="J17185" s="9">
        <v>4.2680809730106102</v>
      </c>
      <c r="K17185" s="9">
        <v>4.79022982385312</v>
      </c>
      <c r="L17185" s="9">
        <v>6.5610325164270797</v>
      </c>
      <c r="M17185" s="9">
        <v>3.4155418074623598</v>
      </c>
      <c r="N17185" s="9">
        <v>8.0297817527277697</v>
      </c>
      <c r="O17185" s="9">
        <v>24.420864376397802</v>
      </c>
      <c r="P17185" s="9">
        <v>47.085659943923602</v>
      </c>
      <c r="Q17185" s="9">
        <v>25.877840237083301</v>
      </c>
      <c r="R17185" s="9">
        <v>8.7859698013888892</v>
      </c>
      <c r="S17185" s="9">
        <v>9.7706134654296797</v>
      </c>
      <c r="T17185" s="9">
        <v>5.9238678904727697</v>
      </c>
    </row>
    <row r="17186" spans="1:20" x14ac:dyDescent="0.35">
      <c r="A17186">
        <f t="shared" si="524"/>
        <v>17186</v>
      </c>
      <c r="B17186" s="3" t="s">
        <v>1039</v>
      </c>
      <c r="C17186" s="3" t="s">
        <v>95</v>
      </c>
      <c r="D17186" s="3" t="s">
        <v>30</v>
      </c>
      <c r="E17186">
        <v>2029</v>
      </c>
      <c r="F17186" s="3" t="str">
        <f t="shared" si="523"/>
        <v>RGSpillCOLFLS2029</v>
      </c>
      <c r="G17186" s="9">
        <v>3.8983609827716998</v>
      </c>
      <c r="H17186" s="9">
        <v>3.3662664318694402</v>
      </c>
      <c r="I17186" s="9">
        <v>3.17908748069256</v>
      </c>
      <c r="J17186" s="9">
        <v>3.2390250764845399</v>
      </c>
      <c r="K17186" s="9">
        <v>4.5159090298494702</v>
      </c>
      <c r="L17186" s="9">
        <v>11.1728929603459</v>
      </c>
      <c r="M17186" s="9">
        <v>3.99709666022722</v>
      </c>
      <c r="N17186" s="9">
        <v>10.948457045847199</v>
      </c>
      <c r="O17186" s="9">
        <v>28.321175392237901</v>
      </c>
      <c r="P17186" s="9">
        <v>27.2932487605555</v>
      </c>
      <c r="Q17186" s="9">
        <v>12.199997697425999</v>
      </c>
      <c r="R17186" s="9">
        <v>5.352805262525</v>
      </c>
      <c r="S17186" s="9">
        <v>5.0362567824570297</v>
      </c>
      <c r="T17186" s="9">
        <v>5.0102444584081898</v>
      </c>
    </row>
    <row r="17187" spans="1:20" x14ac:dyDescent="0.35">
      <c r="A17187">
        <f t="shared" si="524"/>
        <v>17187</v>
      </c>
      <c r="B17187" s="3" t="s">
        <v>1039</v>
      </c>
      <c r="C17187" s="3" t="s">
        <v>77</v>
      </c>
      <c r="D17187" s="3" t="s">
        <v>30</v>
      </c>
      <c r="E17187">
        <v>2020</v>
      </c>
      <c r="F17187" s="3" t="str">
        <f t="shared" si="523"/>
        <v>RGGenCOLFLS2020</v>
      </c>
      <c r="G17187" s="9">
        <v>0</v>
      </c>
      <c r="H17187" s="9">
        <v>0</v>
      </c>
      <c r="I17187" s="9">
        <v>0</v>
      </c>
      <c r="J17187" s="9">
        <v>0</v>
      </c>
      <c r="K17187" s="9">
        <v>0</v>
      </c>
      <c r="L17187" s="9">
        <v>0</v>
      </c>
      <c r="M17187" s="9">
        <v>0</v>
      </c>
      <c r="N17187" s="9">
        <v>0</v>
      </c>
      <c r="O17187" s="9">
        <v>0</v>
      </c>
      <c r="P17187" s="9">
        <v>0</v>
      </c>
      <c r="Q17187" s="9">
        <v>0</v>
      </c>
      <c r="R17187" s="9">
        <v>0</v>
      </c>
      <c r="S17187" s="9">
        <v>0</v>
      </c>
      <c r="T17187" s="9">
        <v>0</v>
      </c>
    </row>
    <row r="17188" spans="1:20" x14ac:dyDescent="0.35">
      <c r="A17188">
        <f t="shared" si="524"/>
        <v>17188</v>
      </c>
      <c r="B17188" s="3" t="s">
        <v>1039</v>
      </c>
      <c r="C17188" s="3" t="s">
        <v>77</v>
      </c>
      <c r="D17188" s="3" t="s">
        <v>30</v>
      </c>
      <c r="E17188">
        <v>2021</v>
      </c>
      <c r="F17188" s="3" t="str">
        <f t="shared" si="523"/>
        <v>RGGenCOLFLS2021</v>
      </c>
      <c r="G17188" s="9">
        <v>0</v>
      </c>
      <c r="H17188" s="9">
        <v>0</v>
      </c>
      <c r="I17188" s="9">
        <v>0</v>
      </c>
      <c r="J17188" s="9">
        <v>0</v>
      </c>
      <c r="K17188" s="9">
        <v>0</v>
      </c>
      <c r="L17188" s="9">
        <v>0</v>
      </c>
      <c r="M17188" s="9">
        <v>0</v>
      </c>
      <c r="N17188" s="9">
        <v>0</v>
      </c>
      <c r="O17188" s="9">
        <v>0</v>
      </c>
      <c r="P17188" s="9">
        <v>0</v>
      </c>
      <c r="Q17188" s="9">
        <v>0</v>
      </c>
      <c r="R17188" s="9">
        <v>0</v>
      </c>
      <c r="S17188" s="9">
        <v>0</v>
      </c>
      <c r="T17188" s="9">
        <v>0</v>
      </c>
    </row>
    <row r="17189" spans="1:20" x14ac:dyDescent="0.35">
      <c r="A17189">
        <f t="shared" si="524"/>
        <v>17189</v>
      </c>
      <c r="B17189" s="3" t="s">
        <v>1039</v>
      </c>
      <c r="C17189" s="3" t="s">
        <v>77</v>
      </c>
      <c r="D17189" s="3" t="s">
        <v>30</v>
      </c>
      <c r="E17189">
        <v>2022</v>
      </c>
      <c r="F17189" s="3" t="str">
        <f t="shared" si="523"/>
        <v>RGGenCOLFLS2022</v>
      </c>
      <c r="G17189" s="9">
        <v>0</v>
      </c>
      <c r="H17189" s="9">
        <v>0</v>
      </c>
      <c r="I17189" s="9">
        <v>0</v>
      </c>
      <c r="J17189" s="9">
        <v>0</v>
      </c>
      <c r="K17189" s="9">
        <v>0</v>
      </c>
      <c r="L17189" s="9">
        <v>0</v>
      </c>
      <c r="M17189" s="9">
        <v>0</v>
      </c>
      <c r="N17189" s="9">
        <v>0</v>
      </c>
      <c r="O17189" s="9">
        <v>0</v>
      </c>
      <c r="P17189" s="9">
        <v>0</v>
      </c>
      <c r="Q17189" s="9">
        <v>0</v>
      </c>
      <c r="R17189" s="9">
        <v>0</v>
      </c>
      <c r="S17189" s="9">
        <v>0</v>
      </c>
      <c r="T17189" s="9">
        <v>0</v>
      </c>
    </row>
    <row r="17190" spans="1:20" x14ac:dyDescent="0.35">
      <c r="A17190">
        <f t="shared" si="524"/>
        <v>17190</v>
      </c>
      <c r="B17190" s="3" t="s">
        <v>1039</v>
      </c>
      <c r="C17190" s="3" t="s">
        <v>77</v>
      </c>
      <c r="D17190" s="3" t="s">
        <v>30</v>
      </c>
      <c r="E17190">
        <v>2023</v>
      </c>
      <c r="F17190" s="3" t="str">
        <f t="shared" si="523"/>
        <v>RGGenCOLFLS2023</v>
      </c>
      <c r="G17190" s="9">
        <v>0</v>
      </c>
      <c r="H17190" s="9">
        <v>0</v>
      </c>
      <c r="I17190" s="9">
        <v>0</v>
      </c>
      <c r="J17190" s="9">
        <v>0</v>
      </c>
      <c r="K17190" s="9">
        <v>0</v>
      </c>
      <c r="L17190" s="9">
        <v>0</v>
      </c>
      <c r="M17190" s="9">
        <v>0</v>
      </c>
      <c r="N17190" s="9">
        <v>0</v>
      </c>
      <c r="O17190" s="9">
        <v>0</v>
      </c>
      <c r="P17190" s="9">
        <v>0</v>
      </c>
      <c r="Q17190" s="9">
        <v>0</v>
      </c>
      <c r="R17190" s="9">
        <v>0</v>
      </c>
      <c r="S17190" s="9">
        <v>0</v>
      </c>
      <c r="T17190" s="9">
        <v>0</v>
      </c>
    </row>
    <row r="17191" spans="1:20" x14ac:dyDescent="0.35">
      <c r="A17191">
        <f t="shared" si="524"/>
        <v>17191</v>
      </c>
      <c r="B17191" s="3" t="s">
        <v>1039</v>
      </c>
      <c r="C17191" s="3" t="s">
        <v>77</v>
      </c>
      <c r="D17191" s="3" t="s">
        <v>30</v>
      </c>
      <c r="E17191">
        <v>2024</v>
      </c>
      <c r="F17191" s="3" t="str">
        <f t="shared" si="523"/>
        <v>RGGenCOLFLS2024</v>
      </c>
      <c r="G17191" s="9">
        <v>0</v>
      </c>
      <c r="H17191" s="9">
        <v>0</v>
      </c>
      <c r="I17191" s="9">
        <v>0</v>
      </c>
      <c r="J17191" s="9">
        <v>0</v>
      </c>
      <c r="K17191" s="9">
        <v>0</v>
      </c>
      <c r="L17191" s="9">
        <v>0</v>
      </c>
      <c r="M17191" s="9">
        <v>0</v>
      </c>
      <c r="N17191" s="9">
        <v>0</v>
      </c>
      <c r="O17191" s="9">
        <v>0</v>
      </c>
      <c r="P17191" s="9">
        <v>0</v>
      </c>
      <c r="Q17191" s="9">
        <v>0</v>
      </c>
      <c r="R17191" s="9">
        <v>0</v>
      </c>
      <c r="S17191" s="9">
        <v>0</v>
      </c>
      <c r="T17191" s="9">
        <v>0</v>
      </c>
    </row>
    <row r="17192" spans="1:20" x14ac:dyDescent="0.35">
      <c r="A17192">
        <f t="shared" si="524"/>
        <v>17192</v>
      </c>
      <c r="B17192" s="3" t="s">
        <v>1039</v>
      </c>
      <c r="C17192" s="3" t="s">
        <v>77</v>
      </c>
      <c r="D17192" s="3" t="s">
        <v>30</v>
      </c>
      <c r="E17192">
        <v>2025</v>
      </c>
      <c r="F17192" s="3" t="str">
        <f t="shared" si="523"/>
        <v>RGGenCOLFLS2025</v>
      </c>
      <c r="G17192" s="9">
        <v>0</v>
      </c>
      <c r="H17192" s="9">
        <v>0</v>
      </c>
      <c r="I17192" s="9">
        <v>0</v>
      </c>
      <c r="J17192" s="9">
        <v>0</v>
      </c>
      <c r="K17192" s="9">
        <v>0</v>
      </c>
      <c r="L17192" s="9">
        <v>0</v>
      </c>
      <c r="M17192" s="9">
        <v>0</v>
      </c>
      <c r="N17192" s="9">
        <v>0</v>
      </c>
      <c r="O17192" s="9">
        <v>0</v>
      </c>
      <c r="P17192" s="9">
        <v>0</v>
      </c>
      <c r="Q17192" s="9">
        <v>0</v>
      </c>
      <c r="R17192" s="9">
        <v>0</v>
      </c>
      <c r="S17192" s="9">
        <v>0</v>
      </c>
      <c r="T17192" s="9">
        <v>0</v>
      </c>
    </row>
    <row r="17193" spans="1:20" x14ac:dyDescent="0.35">
      <c r="A17193">
        <f t="shared" si="524"/>
        <v>17193</v>
      </c>
      <c r="B17193" s="3" t="s">
        <v>1039</v>
      </c>
      <c r="C17193" s="3" t="s">
        <v>77</v>
      </c>
      <c r="D17193" s="3" t="s">
        <v>30</v>
      </c>
      <c r="E17193">
        <v>2026</v>
      </c>
      <c r="F17193" s="3" t="str">
        <f t="shared" si="523"/>
        <v>RGGenCOLFLS2026</v>
      </c>
      <c r="G17193" s="9">
        <v>0</v>
      </c>
      <c r="H17193" s="9">
        <v>0</v>
      </c>
      <c r="I17193" s="9">
        <v>0</v>
      </c>
      <c r="J17193" s="9">
        <v>0</v>
      </c>
      <c r="K17193" s="9">
        <v>0</v>
      </c>
      <c r="L17193" s="9">
        <v>0</v>
      </c>
      <c r="M17193" s="9">
        <v>0</v>
      </c>
      <c r="N17193" s="9">
        <v>0</v>
      </c>
      <c r="O17193" s="9">
        <v>0</v>
      </c>
      <c r="P17193" s="9">
        <v>0</v>
      </c>
      <c r="Q17193" s="9">
        <v>0</v>
      </c>
      <c r="R17193" s="9">
        <v>0</v>
      </c>
      <c r="S17193" s="9">
        <v>0</v>
      </c>
      <c r="T17193" s="9">
        <v>0</v>
      </c>
    </row>
    <row r="17194" spans="1:20" x14ac:dyDescent="0.35">
      <c r="A17194">
        <f t="shared" si="524"/>
        <v>17194</v>
      </c>
      <c r="B17194" s="3" t="s">
        <v>1039</v>
      </c>
      <c r="C17194" s="3" t="s">
        <v>77</v>
      </c>
      <c r="D17194" s="3" t="s">
        <v>30</v>
      </c>
      <c r="E17194">
        <v>2027</v>
      </c>
      <c r="F17194" s="3" t="str">
        <f t="shared" si="523"/>
        <v>RGGenCOLFLS2027</v>
      </c>
      <c r="G17194" s="9">
        <v>0</v>
      </c>
      <c r="H17194" s="9">
        <v>0</v>
      </c>
      <c r="I17194" s="9">
        <v>0</v>
      </c>
      <c r="J17194" s="9">
        <v>0</v>
      </c>
      <c r="K17194" s="9">
        <v>0</v>
      </c>
      <c r="L17194" s="9">
        <v>0</v>
      </c>
      <c r="M17194" s="9">
        <v>0</v>
      </c>
      <c r="N17194" s="9">
        <v>0</v>
      </c>
      <c r="O17194" s="9">
        <v>0</v>
      </c>
      <c r="P17194" s="9">
        <v>0</v>
      </c>
      <c r="Q17194" s="9">
        <v>0</v>
      </c>
      <c r="R17194" s="9">
        <v>0</v>
      </c>
      <c r="S17194" s="9">
        <v>0</v>
      </c>
      <c r="T17194" s="9">
        <v>0</v>
      </c>
    </row>
    <row r="17195" spans="1:20" x14ac:dyDescent="0.35">
      <c r="A17195">
        <f t="shared" si="524"/>
        <v>17195</v>
      </c>
      <c r="B17195" s="3" t="s">
        <v>1039</v>
      </c>
      <c r="C17195" s="3" t="s">
        <v>77</v>
      </c>
      <c r="D17195" s="3" t="s">
        <v>30</v>
      </c>
      <c r="E17195">
        <v>2028</v>
      </c>
      <c r="F17195" s="3" t="str">
        <f t="shared" si="523"/>
        <v>RGGenCOLFLS2028</v>
      </c>
      <c r="G17195" s="9">
        <v>0</v>
      </c>
      <c r="H17195" s="9">
        <v>0</v>
      </c>
      <c r="I17195" s="9">
        <v>0</v>
      </c>
      <c r="J17195" s="9">
        <v>0</v>
      </c>
      <c r="K17195" s="9">
        <v>0</v>
      </c>
      <c r="L17195" s="9">
        <v>0</v>
      </c>
      <c r="M17195" s="9">
        <v>0</v>
      </c>
      <c r="N17195" s="9">
        <v>0</v>
      </c>
      <c r="O17195" s="9">
        <v>0</v>
      </c>
      <c r="P17195" s="9">
        <v>0</v>
      </c>
      <c r="Q17195" s="9">
        <v>0</v>
      </c>
      <c r="R17195" s="9">
        <v>0</v>
      </c>
      <c r="S17195" s="9">
        <v>0</v>
      </c>
      <c r="T17195" s="9">
        <v>0</v>
      </c>
    </row>
    <row r="17196" spans="1:20" x14ac:dyDescent="0.35">
      <c r="A17196">
        <f t="shared" si="524"/>
        <v>17196</v>
      </c>
      <c r="B17196" s="3" t="s">
        <v>1039</v>
      </c>
      <c r="C17196" s="3" t="s">
        <v>77</v>
      </c>
      <c r="D17196" s="3" t="s">
        <v>30</v>
      </c>
      <c r="E17196">
        <v>2029</v>
      </c>
      <c r="F17196" s="3" t="str">
        <f t="shared" si="523"/>
        <v>RGGenCOLFLS2029</v>
      </c>
      <c r="G17196" s="9">
        <v>0</v>
      </c>
      <c r="H17196" s="9">
        <v>0</v>
      </c>
      <c r="I17196" s="9">
        <v>0</v>
      </c>
      <c r="J17196" s="9">
        <v>0</v>
      </c>
      <c r="K17196" s="9">
        <v>0</v>
      </c>
      <c r="L17196" s="9">
        <v>0</v>
      </c>
      <c r="M17196" s="9">
        <v>0</v>
      </c>
      <c r="N17196" s="9">
        <v>0</v>
      </c>
      <c r="O17196" s="9">
        <v>0</v>
      </c>
      <c r="P17196" s="9">
        <v>0</v>
      </c>
      <c r="Q17196" s="9">
        <v>0</v>
      </c>
      <c r="R17196" s="9">
        <v>0</v>
      </c>
      <c r="S17196" s="9">
        <v>0</v>
      </c>
      <c r="T17196" s="9">
        <v>0</v>
      </c>
    </row>
    <row r="17197" spans="1:20" x14ac:dyDescent="0.35">
      <c r="A17197">
        <f t="shared" si="524"/>
        <v>17197</v>
      </c>
      <c r="B17197" s="3" t="s">
        <v>1039</v>
      </c>
      <c r="C17197" s="3" t="s">
        <v>75</v>
      </c>
      <c r="D17197" s="3" t="s">
        <v>23</v>
      </c>
      <c r="E17197">
        <v>2020</v>
      </c>
      <c r="F17197" s="3" t="str">
        <f t="shared" si="523"/>
        <v>RGElevCORA L2020</v>
      </c>
      <c r="G17197" s="9">
        <v>1745.6365387999999</v>
      </c>
      <c r="H17197" s="9">
        <v>1745.3215781599999</v>
      </c>
      <c r="I17197" s="9">
        <v>1745.07223432</v>
      </c>
      <c r="J17197" s="9">
        <v>1743.2579298000001</v>
      </c>
      <c r="K17197" s="9">
        <v>1742.3721029999999</v>
      </c>
      <c r="L17197" s="9">
        <v>1739.4160661599999</v>
      </c>
      <c r="M17197" s="9">
        <v>1739.3209218</v>
      </c>
      <c r="N17197" s="9">
        <v>1739.46527875999</v>
      </c>
      <c r="O17197" s="9">
        <v>1745.8235466799999</v>
      </c>
      <c r="P17197" s="9">
        <v>1743.79598756</v>
      </c>
      <c r="Q17197" s="9">
        <v>1742.8215780799901</v>
      </c>
      <c r="R17197" s="9">
        <v>1742.6608169199999</v>
      </c>
      <c r="S17197" s="9">
        <v>1743.0085859599999</v>
      </c>
      <c r="T17197" s="9">
        <v>1745.07223432</v>
      </c>
    </row>
    <row r="17198" spans="1:20" x14ac:dyDescent="0.35">
      <c r="A17198">
        <f t="shared" si="524"/>
        <v>17198</v>
      </c>
      <c r="B17198" s="3" t="s">
        <v>1039</v>
      </c>
      <c r="C17198" s="3" t="s">
        <v>75</v>
      </c>
      <c r="D17198" s="3" t="s">
        <v>23</v>
      </c>
      <c r="E17198">
        <v>2021</v>
      </c>
      <c r="F17198" s="3" t="str">
        <f t="shared" si="523"/>
        <v>RGElevCORA L2021</v>
      </c>
      <c r="G17198" s="9">
        <v>1745.1444127999901</v>
      </c>
      <c r="H17198" s="9">
        <v>1745.16737868</v>
      </c>
      <c r="I17198" s="9">
        <v>1745.21331044</v>
      </c>
      <c r="J17198" s="9">
        <v>1743.6647539600001</v>
      </c>
      <c r="K17198" s="9">
        <v>1741.94231295999</v>
      </c>
      <c r="L17198" s="9">
        <v>1739.8655412400001</v>
      </c>
      <c r="M17198" s="9">
        <v>1739.3209218</v>
      </c>
      <c r="N17198" s="9">
        <v>1739.1765648400001</v>
      </c>
      <c r="O17198" s="9">
        <v>1745.85635507999</v>
      </c>
      <c r="P17198" s="9">
        <v>1745.3839141200001</v>
      </c>
      <c r="Q17198" s="9">
        <v>1742.7756463199901</v>
      </c>
      <c r="R17198" s="9">
        <v>1742.6148851600001</v>
      </c>
      <c r="S17198" s="9">
        <v>1742.8609481599999</v>
      </c>
      <c r="T17198" s="9">
        <v>1745.07223432</v>
      </c>
    </row>
    <row r="17199" spans="1:20" x14ac:dyDescent="0.35">
      <c r="A17199">
        <f t="shared" si="524"/>
        <v>17199</v>
      </c>
      <c r="B17199" s="3" t="s">
        <v>1039</v>
      </c>
      <c r="C17199" s="3" t="s">
        <v>75</v>
      </c>
      <c r="D17199" s="3" t="s">
        <v>23</v>
      </c>
      <c r="E17199">
        <v>2022</v>
      </c>
      <c r="F17199" s="3" t="str">
        <f t="shared" si="523"/>
        <v>RGElevCORA L2022</v>
      </c>
      <c r="G17199" s="9">
        <v>1745.0755151599999</v>
      </c>
      <c r="H17199" s="9">
        <v>1745.1444127999901</v>
      </c>
      <c r="I17199" s="9">
        <v>1745.21331044</v>
      </c>
      <c r="J17199" s="9">
        <v>1743.5302395199999</v>
      </c>
      <c r="K17199" s="9">
        <v>1742.04073816</v>
      </c>
      <c r="L17199" s="9">
        <v>1739.24546247999</v>
      </c>
      <c r="M17199" s="9">
        <v>1739.3176409600001</v>
      </c>
      <c r="N17199" s="9">
        <v>1739.1371947600001</v>
      </c>
      <c r="O17199" s="9">
        <v>1752.5689537199901</v>
      </c>
      <c r="P17199" s="9">
        <v>1757.8609486400001</v>
      </c>
      <c r="Q17199" s="9">
        <v>1743.4646227200001</v>
      </c>
      <c r="R17199" s="9">
        <v>1743.03811352</v>
      </c>
      <c r="S17199" s="9">
        <v>1742.7822080000001</v>
      </c>
      <c r="T17199" s="9">
        <v>1745.06567263999</v>
      </c>
    </row>
    <row r="17200" spans="1:20" x14ac:dyDescent="0.35">
      <c r="A17200">
        <f t="shared" si="524"/>
        <v>17200</v>
      </c>
      <c r="B17200" s="3" t="s">
        <v>1039</v>
      </c>
      <c r="C17200" s="3" t="s">
        <v>75</v>
      </c>
      <c r="D17200" s="3" t="s">
        <v>23</v>
      </c>
      <c r="E17200">
        <v>2023</v>
      </c>
      <c r="F17200" s="3" t="str">
        <f t="shared" si="523"/>
        <v>RGElevCORA L2023</v>
      </c>
      <c r="G17200" s="9">
        <v>1745.13128944</v>
      </c>
      <c r="H17200" s="9">
        <v>1745.13128944</v>
      </c>
      <c r="I17200" s="9">
        <v>1745.21331044</v>
      </c>
      <c r="J17200" s="9">
        <v>1743.8189534399901</v>
      </c>
      <c r="K17200" s="9">
        <v>1742.7493996000001</v>
      </c>
      <c r="L17200" s="9">
        <v>1742.1424442</v>
      </c>
      <c r="M17200" s="9">
        <v>1743.4974311200001</v>
      </c>
      <c r="N17200" s="9">
        <v>1745.03942592</v>
      </c>
      <c r="O17200" s="9">
        <v>1753.79598788</v>
      </c>
      <c r="P17200" s="9">
        <v>1761.4797151600001</v>
      </c>
      <c r="Q17200" s="9">
        <v>1746.6798459199999</v>
      </c>
      <c r="R17200" s="9">
        <v>1743.52039699999</v>
      </c>
      <c r="S17200" s="9">
        <v>1743.2677723199999</v>
      </c>
      <c r="T17200" s="9">
        <v>1745.07223432</v>
      </c>
    </row>
    <row r="17201" spans="1:20" x14ac:dyDescent="0.35">
      <c r="A17201">
        <f t="shared" si="524"/>
        <v>17201</v>
      </c>
      <c r="B17201" s="3" t="s">
        <v>1039</v>
      </c>
      <c r="C17201" s="3" t="s">
        <v>75</v>
      </c>
      <c r="D17201" s="3" t="s">
        <v>23</v>
      </c>
      <c r="E17201">
        <v>2024</v>
      </c>
      <c r="F17201" s="3" t="str">
        <f t="shared" si="523"/>
        <v>RGElevCORA L2024</v>
      </c>
      <c r="G17201" s="9">
        <v>1745.23955715999</v>
      </c>
      <c r="H17201" s="9">
        <v>1745.1903445599901</v>
      </c>
      <c r="I17201" s="9">
        <v>1745.21331044</v>
      </c>
      <c r="J17201" s="9">
        <v>1743.5892946399999</v>
      </c>
      <c r="K17201" s="9">
        <v>1742.00136808</v>
      </c>
      <c r="L17201" s="9">
        <v>1739.3242026399901</v>
      </c>
      <c r="M17201" s="9">
        <v>1739.29795592</v>
      </c>
      <c r="N17201" s="9">
        <v>1740.3117354799999</v>
      </c>
      <c r="O17201" s="9">
        <v>1747.6772212799999</v>
      </c>
      <c r="P17201" s="9">
        <v>1749.2979562400001</v>
      </c>
      <c r="Q17201" s="9">
        <v>1742.9889009200001</v>
      </c>
      <c r="R17201" s="9">
        <v>1743.2152788799999</v>
      </c>
      <c r="S17201" s="9">
        <v>1743.2907382000001</v>
      </c>
      <c r="T17201" s="9">
        <v>1745.07223432</v>
      </c>
    </row>
    <row r="17202" spans="1:20" x14ac:dyDescent="0.35">
      <c r="A17202">
        <f t="shared" si="524"/>
        <v>17202</v>
      </c>
      <c r="B17202" s="3" t="s">
        <v>1039</v>
      </c>
      <c r="C17202" s="3" t="s">
        <v>75</v>
      </c>
      <c r="D17202" s="3" t="s">
        <v>23</v>
      </c>
      <c r="E17202">
        <v>2025</v>
      </c>
      <c r="F17202" s="3" t="str">
        <f t="shared" si="523"/>
        <v>RGElevCORA L2025</v>
      </c>
      <c r="G17202" s="9">
        <v>1745.08535768</v>
      </c>
      <c r="H17202" s="9">
        <v>1745.05911096</v>
      </c>
      <c r="I17202" s="9">
        <v>1745.21331044</v>
      </c>
      <c r="J17202" s="9">
        <v>1743.6844390000001</v>
      </c>
      <c r="K17202" s="9">
        <v>1742.11619747999</v>
      </c>
      <c r="L17202" s="9">
        <v>1739.37997692</v>
      </c>
      <c r="M17202" s="9">
        <v>1739.29795592</v>
      </c>
      <c r="N17202" s="9">
        <v>1740.08207667999</v>
      </c>
      <c r="O17202" s="9">
        <v>1748.96002972</v>
      </c>
      <c r="P17202" s="9">
        <v>1744.18312667999</v>
      </c>
      <c r="Q17202" s="9">
        <v>1743.07748359999</v>
      </c>
      <c r="R17202" s="9">
        <v>1742.8675098399999</v>
      </c>
      <c r="S17202" s="9">
        <v>1743.2972998799901</v>
      </c>
      <c r="T17202" s="9">
        <v>1745.07223432</v>
      </c>
    </row>
    <row r="17203" spans="1:20" x14ac:dyDescent="0.35">
      <c r="A17203">
        <f t="shared" si="524"/>
        <v>17203</v>
      </c>
      <c r="B17203" s="3" t="s">
        <v>1039</v>
      </c>
      <c r="C17203" s="3" t="s">
        <v>75</v>
      </c>
      <c r="D17203" s="3" t="s">
        <v>23</v>
      </c>
      <c r="E17203">
        <v>2026</v>
      </c>
      <c r="F17203" s="3" t="str">
        <f t="shared" si="523"/>
        <v>RGElevCORA L2026</v>
      </c>
      <c r="G17203" s="9">
        <v>1745.38719496</v>
      </c>
      <c r="H17203" s="9">
        <v>1745.3576674000001</v>
      </c>
      <c r="I17203" s="9">
        <v>1745.07223432</v>
      </c>
      <c r="J17203" s="9">
        <v>1743.96987208</v>
      </c>
      <c r="K17203" s="9">
        <v>1742.5689534000001</v>
      </c>
      <c r="L17203" s="9">
        <v>1739.41934699999</v>
      </c>
      <c r="M17203" s="9">
        <v>1739.3209218</v>
      </c>
      <c r="N17203" s="9">
        <v>1739.091263</v>
      </c>
      <c r="O17203" s="9">
        <v>1742.3589796399999</v>
      </c>
      <c r="P17203" s="9">
        <v>1749.0682974399999</v>
      </c>
      <c r="Q17203" s="9">
        <v>1743.0610793999999</v>
      </c>
      <c r="R17203" s="9">
        <v>1742.6509744</v>
      </c>
      <c r="S17203" s="9">
        <v>1743.1037303200001</v>
      </c>
      <c r="T17203" s="9">
        <v>1745.07223432</v>
      </c>
    </row>
    <row r="17204" spans="1:20" x14ac:dyDescent="0.35">
      <c r="A17204">
        <f t="shared" si="524"/>
        <v>17204</v>
      </c>
      <c r="B17204" s="3" t="s">
        <v>1039</v>
      </c>
      <c r="C17204" s="3" t="s">
        <v>75</v>
      </c>
      <c r="D17204" s="3" t="s">
        <v>23</v>
      </c>
      <c r="E17204">
        <v>2027</v>
      </c>
      <c r="F17204" s="3" t="str">
        <f t="shared" si="523"/>
        <v>RGElevCORA L2027</v>
      </c>
      <c r="G17204" s="9">
        <v>1745.4954626799999</v>
      </c>
      <c r="H17204" s="9">
        <v>1745.2362763199999</v>
      </c>
      <c r="I17204" s="9">
        <v>1745.21331044</v>
      </c>
      <c r="J17204" s="9">
        <v>1743.65491144</v>
      </c>
      <c r="K17204" s="9">
        <v>1742.03417647999</v>
      </c>
      <c r="L17204" s="9">
        <v>1739.4816829599999</v>
      </c>
      <c r="M17204" s="9">
        <v>1739.29795592</v>
      </c>
      <c r="N17204" s="9">
        <v>1739.173284</v>
      </c>
      <c r="O17204" s="9">
        <v>1750.26908487999</v>
      </c>
      <c r="P17204" s="9">
        <v>1756.9948068799999</v>
      </c>
      <c r="Q17204" s="9">
        <v>1743.1102919999901</v>
      </c>
      <c r="R17204" s="9">
        <v>1742.9692158799901</v>
      </c>
      <c r="S17204" s="9">
        <v>1743.15294292</v>
      </c>
      <c r="T17204" s="9">
        <v>1745.07223432</v>
      </c>
    </row>
    <row r="17205" spans="1:20" x14ac:dyDescent="0.35">
      <c r="A17205">
        <f t="shared" si="524"/>
        <v>17205</v>
      </c>
      <c r="B17205" s="3" t="s">
        <v>1039</v>
      </c>
      <c r="C17205" s="3" t="s">
        <v>75</v>
      </c>
      <c r="D17205" s="3" t="s">
        <v>23</v>
      </c>
      <c r="E17205">
        <v>2028</v>
      </c>
      <c r="F17205" s="3" t="str">
        <f t="shared" ref="F17205:F17268" si="525">_xlfn.CONCAT(B17205,C17205,D17205,E17205)</f>
        <v>RGElevCORA L2028</v>
      </c>
      <c r="G17205" s="9">
        <v>1745.0230217200001</v>
      </c>
      <c r="H17205" s="9">
        <v>1745.20674876</v>
      </c>
      <c r="I17205" s="9">
        <v>1745.07223432</v>
      </c>
      <c r="J17205" s="9">
        <v>1743.5302395199999</v>
      </c>
      <c r="K17205" s="9">
        <v>1742.1391633600001</v>
      </c>
      <c r="L17205" s="9">
        <v>1740.0394257600001</v>
      </c>
      <c r="M17205" s="9">
        <v>1739.3209218</v>
      </c>
      <c r="N17205" s="9">
        <v>1740.4003181600001</v>
      </c>
      <c r="O17205" s="9">
        <v>1750.5906072</v>
      </c>
      <c r="P17205" s="9">
        <v>1758.3760405199901</v>
      </c>
      <c r="Q17205" s="9">
        <v>1748.3399509599999</v>
      </c>
      <c r="R17205" s="9">
        <v>1744.7999245999999</v>
      </c>
      <c r="S17205" s="9">
        <v>1743.25136811999</v>
      </c>
      <c r="T17205" s="9">
        <v>1745.0689534799999</v>
      </c>
    </row>
    <row r="17206" spans="1:20" x14ac:dyDescent="0.35">
      <c r="A17206">
        <f t="shared" si="524"/>
        <v>17206</v>
      </c>
      <c r="B17206" s="3" t="s">
        <v>1039</v>
      </c>
      <c r="C17206" s="3" t="s">
        <v>75</v>
      </c>
      <c r="D17206" s="3" t="s">
        <v>23</v>
      </c>
      <c r="E17206">
        <v>2029</v>
      </c>
      <c r="F17206" s="3" t="str">
        <f t="shared" si="525"/>
        <v>RGElevCORA L2029</v>
      </c>
      <c r="G17206" s="9">
        <v>1744.88522644</v>
      </c>
      <c r="H17206" s="9">
        <v>1745.05254928</v>
      </c>
      <c r="I17206" s="9">
        <v>1745.07223432</v>
      </c>
      <c r="J17206" s="9">
        <v>1743.89441276</v>
      </c>
      <c r="K17206" s="9">
        <v>1742.1260399999901</v>
      </c>
      <c r="L17206" s="9">
        <v>1740.8793208</v>
      </c>
      <c r="M17206" s="9">
        <v>1739.29795592</v>
      </c>
      <c r="N17206" s="9">
        <v>1740.02958324</v>
      </c>
      <c r="O17206" s="9">
        <v>1754.9344393599999</v>
      </c>
      <c r="P17206" s="9">
        <v>1754.28483304</v>
      </c>
      <c r="Q17206" s="9">
        <v>1743.1595046</v>
      </c>
      <c r="R17206" s="9">
        <v>1742.71659119999</v>
      </c>
      <c r="S17206" s="9">
        <v>1743.1299770400001</v>
      </c>
      <c r="T17206" s="9">
        <v>1745.07223432</v>
      </c>
    </row>
    <row r="17207" spans="1:20" x14ac:dyDescent="0.35">
      <c r="A17207">
        <f t="shared" si="524"/>
        <v>17207</v>
      </c>
      <c r="B17207" s="3" t="s">
        <v>1039</v>
      </c>
      <c r="C17207" s="3" t="s">
        <v>86</v>
      </c>
      <c r="D17207" s="3" t="s">
        <v>23</v>
      </c>
      <c r="E17207">
        <v>2020</v>
      </c>
      <c r="F17207" s="3" t="str">
        <f t="shared" si="525"/>
        <v>RGQOutCORA L2020</v>
      </c>
      <c r="G17207" s="9">
        <v>12.990150908848101</v>
      </c>
      <c r="H17207" s="9">
        <v>17.137021734416098</v>
      </c>
      <c r="I17207" s="9">
        <v>20.318475028808901</v>
      </c>
      <c r="J17207" s="9">
        <v>19.205487100312599</v>
      </c>
      <c r="K17207" s="9">
        <v>12.7030416974406</v>
      </c>
      <c r="L17207" s="9">
        <v>14.765106021587499</v>
      </c>
      <c r="M17207" s="9">
        <v>15.242488698529099</v>
      </c>
      <c r="N17207" s="9">
        <v>20.276033950480201</v>
      </c>
      <c r="O17207" s="9">
        <v>35.526491557538002</v>
      </c>
      <c r="P17207" s="9">
        <v>46.779254584815199</v>
      </c>
      <c r="Q17207" s="9">
        <v>22.7119236099782</v>
      </c>
      <c r="R17207" s="9">
        <v>23.569831487431198</v>
      </c>
      <c r="S17207" s="9">
        <v>13.3623945315929</v>
      </c>
      <c r="T17207" s="9">
        <v>9.1997000725408302</v>
      </c>
    </row>
    <row r="17208" spans="1:20" x14ac:dyDescent="0.35">
      <c r="A17208">
        <f t="shared" si="524"/>
        <v>17208</v>
      </c>
      <c r="B17208" s="3" t="s">
        <v>1039</v>
      </c>
      <c r="C17208" s="3" t="s">
        <v>86</v>
      </c>
      <c r="D17208" s="3" t="s">
        <v>23</v>
      </c>
      <c r="E17208">
        <v>2021</v>
      </c>
      <c r="F17208" s="3" t="str">
        <f t="shared" si="525"/>
        <v>RGQOutCORA L2021</v>
      </c>
      <c r="G17208" s="9">
        <v>11.8113603887059</v>
      </c>
      <c r="H17208" s="9">
        <v>21.661770100679501</v>
      </c>
      <c r="I17208" s="9">
        <v>23.372520811371601</v>
      </c>
      <c r="J17208" s="9">
        <v>21.607595964716101</v>
      </c>
      <c r="K17208" s="9">
        <v>12.7484015781358</v>
      </c>
      <c r="L17208" s="9">
        <v>13.0633711932071</v>
      </c>
      <c r="M17208" s="9">
        <v>14.306099448771599</v>
      </c>
      <c r="N17208" s="9">
        <v>15.789541737046299</v>
      </c>
      <c r="O17208" s="9">
        <v>30.854118723807801</v>
      </c>
      <c r="P17208" s="9">
        <v>61.712468616291503</v>
      </c>
      <c r="Q17208" s="9">
        <v>35.090194188754801</v>
      </c>
      <c r="R17208" s="9">
        <v>28.629850609120499</v>
      </c>
      <c r="S17208" s="9">
        <v>22.854978615636099</v>
      </c>
      <c r="T17208" s="9">
        <v>17.7318228807212</v>
      </c>
    </row>
    <row r="17209" spans="1:20" x14ac:dyDescent="0.35">
      <c r="A17209">
        <f t="shared" si="524"/>
        <v>17209</v>
      </c>
      <c r="B17209" s="3" t="s">
        <v>1039</v>
      </c>
      <c r="C17209" s="3" t="s">
        <v>86</v>
      </c>
      <c r="D17209" s="3" t="s">
        <v>23</v>
      </c>
      <c r="E17209">
        <v>2022</v>
      </c>
      <c r="F17209" s="3" t="str">
        <f t="shared" si="525"/>
        <v>RGQOutCORA L2022</v>
      </c>
      <c r="G17209" s="9">
        <v>10.228697252795699</v>
      </c>
      <c r="H17209" s="9">
        <v>16.4500681988644</v>
      </c>
      <c r="I17209" s="9">
        <v>21.962282892423602</v>
      </c>
      <c r="J17209" s="9">
        <v>20.3808082815567</v>
      </c>
      <c r="K17209" s="9">
        <v>13.851048077547301</v>
      </c>
      <c r="L17209" s="9">
        <v>12.5858734509911</v>
      </c>
      <c r="M17209" s="9">
        <v>12.6541152264661</v>
      </c>
      <c r="N17209" s="9">
        <v>11.057733053763402</v>
      </c>
      <c r="O17209" s="9">
        <v>27.392674016959798</v>
      </c>
      <c r="P17209" s="9">
        <v>68.813500506609003</v>
      </c>
      <c r="Q17209" s="9">
        <v>70.6978152791566</v>
      </c>
      <c r="R17209" s="9">
        <v>26.4530291507653</v>
      </c>
      <c r="S17209" s="9">
        <v>19.603762598588801</v>
      </c>
      <c r="T17209" s="9">
        <v>16.882666416607101</v>
      </c>
    </row>
    <row r="17210" spans="1:20" x14ac:dyDescent="0.35">
      <c r="A17210">
        <f t="shared" si="524"/>
        <v>17210</v>
      </c>
      <c r="B17210" s="3" t="s">
        <v>1039</v>
      </c>
      <c r="C17210" s="3" t="s">
        <v>86</v>
      </c>
      <c r="D17210" s="3" t="s">
        <v>23</v>
      </c>
      <c r="E17210">
        <v>2023</v>
      </c>
      <c r="F17210" s="3" t="str">
        <f t="shared" si="525"/>
        <v>RGQOutCORA L2023</v>
      </c>
      <c r="G17210" s="9">
        <v>13.679761390292599</v>
      </c>
      <c r="H17210" s="9">
        <v>27.401561080980095</v>
      </c>
      <c r="I17210" s="9">
        <v>31.185967121709101</v>
      </c>
      <c r="J17210" s="9">
        <v>22.4560066249839</v>
      </c>
      <c r="K17210" s="9">
        <v>24.631888472262499</v>
      </c>
      <c r="L17210" s="9">
        <v>31.580795622789498</v>
      </c>
      <c r="M17210" s="9">
        <v>31.2301372647668</v>
      </c>
      <c r="N17210" s="9">
        <v>39.156885389037498</v>
      </c>
      <c r="O17210" s="9">
        <v>49.657908028914598</v>
      </c>
      <c r="P17210" s="9">
        <v>77.054907492040101</v>
      </c>
      <c r="Q17210" s="9">
        <v>93.019101093601805</v>
      </c>
      <c r="R17210" s="9">
        <v>43.062602551306497</v>
      </c>
      <c r="S17210" s="9">
        <v>22.647193405919101</v>
      </c>
      <c r="T17210" s="9">
        <v>20.214093065755002</v>
      </c>
    </row>
    <row r="17211" spans="1:20" x14ac:dyDescent="0.35">
      <c r="A17211">
        <f t="shared" si="524"/>
        <v>17211</v>
      </c>
      <c r="B17211" s="3" t="s">
        <v>1039</v>
      </c>
      <c r="C17211" s="3" t="s">
        <v>86</v>
      </c>
      <c r="D17211" s="3" t="s">
        <v>23</v>
      </c>
      <c r="E17211">
        <v>2024</v>
      </c>
      <c r="F17211" s="3" t="str">
        <f t="shared" si="525"/>
        <v>RGQOutCORA L2024</v>
      </c>
      <c r="G17211" s="9">
        <v>16.441917295320501</v>
      </c>
      <c r="H17211" s="9">
        <v>28.443545349768399</v>
      </c>
      <c r="I17211" s="9">
        <v>29.7001421952953</v>
      </c>
      <c r="J17211" s="9">
        <v>20.809836246995001</v>
      </c>
      <c r="K17211" s="9">
        <v>16.108089841350001</v>
      </c>
      <c r="L17211" s="9">
        <v>16.345773772882598</v>
      </c>
      <c r="M17211" s="9">
        <v>20.449908241054398</v>
      </c>
      <c r="N17211" s="9">
        <v>22.018825916479503</v>
      </c>
      <c r="O17211" s="9">
        <v>37.013604575668403</v>
      </c>
      <c r="P17211" s="9">
        <v>58.924381496565204</v>
      </c>
      <c r="Q17211" s="9">
        <v>37.674664494751902</v>
      </c>
      <c r="R17211" s="9">
        <v>19.704600875735998</v>
      </c>
      <c r="S17211" s="9">
        <v>14.7723689790596</v>
      </c>
      <c r="T17211" s="9">
        <v>13.309877814635501</v>
      </c>
    </row>
    <row r="17212" spans="1:20" x14ac:dyDescent="0.35">
      <c r="A17212">
        <f t="shared" si="524"/>
        <v>17212</v>
      </c>
      <c r="B17212" s="3" t="s">
        <v>1039</v>
      </c>
      <c r="C17212" s="3" t="s">
        <v>86</v>
      </c>
      <c r="D17212" s="3" t="s">
        <v>23</v>
      </c>
      <c r="E17212">
        <v>2025</v>
      </c>
      <c r="F17212" s="3" t="str">
        <f t="shared" si="525"/>
        <v>RGQOutCORA L2025</v>
      </c>
      <c r="G17212" s="9">
        <v>10.8698016783169</v>
      </c>
      <c r="H17212" s="9">
        <v>24.380993891391601</v>
      </c>
      <c r="I17212" s="9">
        <v>24.400819984992001</v>
      </c>
      <c r="J17212" s="9">
        <v>18.694926041606099</v>
      </c>
      <c r="K17212" s="9">
        <v>21.573744053943699</v>
      </c>
      <c r="L17212" s="9">
        <v>18.552123412403599</v>
      </c>
      <c r="M17212" s="9">
        <v>16.262783961361301</v>
      </c>
      <c r="N17212" s="9">
        <v>22.089316345713701</v>
      </c>
      <c r="O17212" s="9">
        <v>43.1624301569802</v>
      </c>
      <c r="P17212" s="9">
        <v>56.753225002892997</v>
      </c>
      <c r="Q17212" s="9">
        <v>31.155121144393199</v>
      </c>
      <c r="R17212" s="9">
        <v>19.361942272220102</v>
      </c>
      <c r="S17212" s="9">
        <v>21.030353350415702</v>
      </c>
      <c r="T17212" s="9">
        <v>13.5856328438789</v>
      </c>
    </row>
    <row r="17213" spans="1:20" x14ac:dyDescent="0.35">
      <c r="A17213">
        <f t="shared" si="524"/>
        <v>17213</v>
      </c>
      <c r="B17213" s="3" t="s">
        <v>1039</v>
      </c>
      <c r="C17213" s="3" t="s">
        <v>86</v>
      </c>
      <c r="D17213" s="3" t="s">
        <v>23</v>
      </c>
      <c r="E17213">
        <v>2026</v>
      </c>
      <c r="F17213" s="3" t="str">
        <f t="shared" si="525"/>
        <v>RGQOutCORA L2026</v>
      </c>
      <c r="G17213" s="9">
        <v>12.311965511758499</v>
      </c>
      <c r="H17213" s="9">
        <v>24.8309095698771</v>
      </c>
      <c r="I17213" s="9">
        <v>28.7505130708225</v>
      </c>
      <c r="J17213" s="9">
        <v>21.841204273768099</v>
      </c>
      <c r="K17213" s="9">
        <v>13.9793861067369</v>
      </c>
      <c r="L17213" s="9">
        <v>16.988221549576298</v>
      </c>
      <c r="M17213" s="9">
        <v>14.242456096662499</v>
      </c>
      <c r="N17213" s="9">
        <v>16.768077676496802</v>
      </c>
      <c r="O17213" s="9">
        <v>28.639212184331299</v>
      </c>
      <c r="P17213" s="9">
        <v>50.566431719530897</v>
      </c>
      <c r="Q17213" s="9">
        <v>40.2777303114826</v>
      </c>
      <c r="R17213" s="9">
        <v>21.551931768437701</v>
      </c>
      <c r="S17213" s="9">
        <v>17.016619251609399</v>
      </c>
      <c r="T17213" s="9">
        <v>12.9941835232411</v>
      </c>
    </row>
    <row r="17214" spans="1:20" x14ac:dyDescent="0.35">
      <c r="A17214">
        <f t="shared" si="524"/>
        <v>17214</v>
      </c>
      <c r="B17214" s="3" t="s">
        <v>1039</v>
      </c>
      <c r="C17214" s="3" t="s">
        <v>86</v>
      </c>
      <c r="D17214" s="3" t="s">
        <v>23</v>
      </c>
      <c r="E17214">
        <v>2027</v>
      </c>
      <c r="F17214" s="3" t="str">
        <f t="shared" si="525"/>
        <v>RGQOutCORA L2027</v>
      </c>
      <c r="G17214" s="9">
        <v>11.254323528592201</v>
      </c>
      <c r="H17214" s="9">
        <v>20.0573544016863</v>
      </c>
      <c r="I17214" s="9">
        <v>26.6603335777605</v>
      </c>
      <c r="J17214" s="9">
        <v>25.265659289268001</v>
      </c>
      <c r="K17214" s="9">
        <v>15.794776535954799</v>
      </c>
      <c r="L17214" s="9">
        <v>24.170872003082199</v>
      </c>
      <c r="M17214" s="9">
        <v>17.6704391903763</v>
      </c>
      <c r="N17214" s="9">
        <v>15.6660946279512</v>
      </c>
      <c r="O17214" s="9">
        <v>29.308620974208303</v>
      </c>
      <c r="P17214" s="9">
        <v>59.111258424542903</v>
      </c>
      <c r="Q17214" s="9">
        <v>58.428697862830703</v>
      </c>
      <c r="R17214" s="9">
        <v>20.268373505338101</v>
      </c>
      <c r="S17214" s="9">
        <v>16.273501147633301</v>
      </c>
      <c r="T17214" s="9">
        <v>15.1050962517528</v>
      </c>
    </row>
    <row r="17215" spans="1:20" x14ac:dyDescent="0.35">
      <c r="A17215">
        <f t="shared" si="524"/>
        <v>17215</v>
      </c>
      <c r="B17215" s="3" t="s">
        <v>1039</v>
      </c>
      <c r="C17215" s="3" t="s">
        <v>86</v>
      </c>
      <c r="D17215" s="3" t="s">
        <v>23</v>
      </c>
      <c r="E17215">
        <v>2028</v>
      </c>
      <c r="F17215" s="3" t="str">
        <f t="shared" si="525"/>
        <v>RGQOutCORA L2028</v>
      </c>
      <c r="G17215" s="9">
        <v>10.8417477307702</v>
      </c>
      <c r="H17215" s="9">
        <v>20.656587453946099</v>
      </c>
      <c r="I17215" s="9">
        <v>28.625058939647399</v>
      </c>
      <c r="J17215" s="9">
        <v>25.033677180462199</v>
      </c>
      <c r="K17215" s="9">
        <v>33.176286958059897</v>
      </c>
      <c r="L17215" s="9">
        <v>15.9225907670717</v>
      </c>
      <c r="M17215" s="9">
        <v>17.287527581052299</v>
      </c>
      <c r="N17215" s="9">
        <v>19.953400640904299</v>
      </c>
      <c r="O17215" s="9">
        <v>30.524240049065799</v>
      </c>
      <c r="P17215" s="9">
        <v>65.860046750409694</v>
      </c>
      <c r="Q17215" s="9">
        <v>88.4013462308165</v>
      </c>
      <c r="R17215" s="9">
        <v>49.248717098908998</v>
      </c>
      <c r="S17215" s="9">
        <v>36.299152927781698</v>
      </c>
      <c r="T17215" s="9">
        <v>19.163485122348899</v>
      </c>
    </row>
    <row r="17216" spans="1:20" x14ac:dyDescent="0.35">
      <c r="A17216">
        <f t="shared" si="524"/>
        <v>17216</v>
      </c>
      <c r="B17216" s="3" t="s">
        <v>1039</v>
      </c>
      <c r="C17216" s="3" t="s">
        <v>86</v>
      </c>
      <c r="D17216" s="3" t="s">
        <v>23</v>
      </c>
      <c r="E17216">
        <v>2029</v>
      </c>
      <c r="F17216" s="3" t="str">
        <f t="shared" si="525"/>
        <v>RGQOutCORA L2029</v>
      </c>
      <c r="G17216" s="9">
        <v>15.4684955736837</v>
      </c>
      <c r="H17216" s="9">
        <v>26.405503845598801</v>
      </c>
      <c r="I17216" s="9">
        <v>26.267098714024598</v>
      </c>
      <c r="J17216" s="9">
        <v>16.146229348360901</v>
      </c>
      <c r="K17216" s="9">
        <v>14.009554786845801</v>
      </c>
      <c r="L17216" s="9">
        <v>26.5977942929294</v>
      </c>
      <c r="M17216" s="9">
        <v>21.080883334485101</v>
      </c>
      <c r="N17216" s="9">
        <v>23.2981674606722</v>
      </c>
      <c r="O17216" s="9">
        <v>36.312838223518902</v>
      </c>
      <c r="P17216" s="9">
        <v>87.108049064616594</v>
      </c>
      <c r="Q17216" s="9">
        <v>57.178241273686602</v>
      </c>
      <c r="R17216" s="9">
        <v>23.678221841143301</v>
      </c>
      <c r="S17216" s="9">
        <v>17.350749843256999</v>
      </c>
      <c r="T17216" s="9">
        <v>10.970993127693401</v>
      </c>
    </row>
    <row r="17217" spans="1:20" x14ac:dyDescent="0.35">
      <c r="A17217">
        <f t="shared" si="524"/>
        <v>17217</v>
      </c>
      <c r="B17217" s="3" t="s">
        <v>1039</v>
      </c>
      <c r="C17217" s="3" t="s">
        <v>95</v>
      </c>
      <c r="D17217" s="3" t="s">
        <v>23</v>
      </c>
      <c r="E17217">
        <v>2020</v>
      </c>
      <c r="F17217" s="3" t="str">
        <f t="shared" si="525"/>
        <v>RGSpillCORA L2020</v>
      </c>
      <c r="G17217" s="9">
        <v>10.923577030428801</v>
      </c>
      <c r="H17217" s="9">
        <v>14.1375439192506</v>
      </c>
      <c r="I17217" s="9">
        <v>16.913253947645899</v>
      </c>
      <c r="J17217" s="9">
        <v>15.2100946059764</v>
      </c>
      <c r="K17217" s="9">
        <v>10.336697324803101</v>
      </c>
      <c r="L17217" s="9">
        <v>12.4223978827496</v>
      </c>
      <c r="M17217" s="9">
        <v>12.5596313779513</v>
      </c>
      <c r="N17217" s="9">
        <v>16.4083852892458</v>
      </c>
      <c r="O17217" s="9">
        <v>26.784736243100198</v>
      </c>
      <c r="P17217" s="9">
        <v>36.822124997160401</v>
      </c>
      <c r="Q17217" s="9">
        <v>19.114760060995899</v>
      </c>
      <c r="R17217" s="9">
        <v>20.191533164431799</v>
      </c>
      <c r="S17217" s="9">
        <v>10.704150867812499</v>
      </c>
      <c r="T17217" s="9">
        <v>7.5314976338079198</v>
      </c>
    </row>
    <row r="17218" spans="1:20" x14ac:dyDescent="0.35">
      <c r="A17218">
        <f t="shared" si="524"/>
        <v>17218</v>
      </c>
      <c r="B17218" s="3" t="s">
        <v>1039</v>
      </c>
      <c r="C17218" s="3" t="s">
        <v>95</v>
      </c>
      <c r="D17218" s="3" t="s">
        <v>23</v>
      </c>
      <c r="E17218">
        <v>2021</v>
      </c>
      <c r="F17218" s="3" t="str">
        <f t="shared" si="525"/>
        <v>RGSpillCORA L2021</v>
      </c>
      <c r="G17218" s="9">
        <v>10.4893536477756</v>
      </c>
      <c r="H17218" s="9">
        <v>17.304312473888601</v>
      </c>
      <c r="I17218" s="9">
        <v>18.770174609861101</v>
      </c>
      <c r="J17218" s="9">
        <v>17.291908382246401</v>
      </c>
      <c r="K17218" s="9">
        <v>11.179544806594199</v>
      </c>
      <c r="L17218" s="9">
        <v>10.972197371535101</v>
      </c>
      <c r="M17218" s="9">
        <v>12.21474407755</v>
      </c>
      <c r="N17218" s="9">
        <v>13.849834523222601</v>
      </c>
      <c r="O17218" s="9">
        <v>24.5643029369133</v>
      </c>
      <c r="P17218" s="9">
        <v>51.3889082720708</v>
      </c>
      <c r="Q17218" s="9">
        <v>26.2678305147172</v>
      </c>
      <c r="R17218" s="9">
        <v>23.3090296604381</v>
      </c>
      <c r="S17218" s="9">
        <v>18.9147905811292</v>
      </c>
      <c r="T17218" s="9">
        <v>14.9957177154647</v>
      </c>
    </row>
    <row r="17219" spans="1:20" x14ac:dyDescent="0.35">
      <c r="A17219">
        <f t="shared" ref="A17219:A17282" si="526">A17218+1</f>
        <v>17219</v>
      </c>
      <c r="B17219" s="3" t="s">
        <v>1039</v>
      </c>
      <c r="C17219" s="3" t="s">
        <v>95</v>
      </c>
      <c r="D17219" s="3" t="s">
        <v>23</v>
      </c>
      <c r="E17219">
        <v>2022</v>
      </c>
      <c r="F17219" s="3" t="str">
        <f t="shared" si="525"/>
        <v>RGSpillCORA L2022</v>
      </c>
      <c r="G17219" s="9">
        <v>8.6773195474684002</v>
      </c>
      <c r="H17219" s="9">
        <v>14.0007994703032</v>
      </c>
      <c r="I17219" s="9">
        <v>18.741560073428399</v>
      </c>
      <c r="J17219" s="9">
        <v>17.6455996220249</v>
      </c>
      <c r="K17219" s="9">
        <v>11.5564707554182</v>
      </c>
      <c r="L17219" s="9">
        <v>10.448066305033599</v>
      </c>
      <c r="M17219" s="9">
        <v>10.4087775419347</v>
      </c>
      <c r="N17219" s="9">
        <v>8.3503553731004097</v>
      </c>
      <c r="O17219" s="9">
        <v>21.799905679021499</v>
      </c>
      <c r="P17219" s="9">
        <v>65.117791250053401</v>
      </c>
      <c r="Q17219" s="9">
        <v>61.121334665737898</v>
      </c>
      <c r="R17219" s="9">
        <v>21.227444105194401</v>
      </c>
      <c r="S17219" s="9">
        <v>17.203191801104101</v>
      </c>
      <c r="T17219" s="9">
        <v>14.7105592087027</v>
      </c>
    </row>
    <row r="17220" spans="1:20" x14ac:dyDescent="0.35">
      <c r="A17220">
        <f t="shared" si="526"/>
        <v>17220</v>
      </c>
      <c r="B17220" s="3" t="s">
        <v>1039</v>
      </c>
      <c r="C17220" s="3" t="s">
        <v>95</v>
      </c>
      <c r="D17220" s="3" t="s">
        <v>23</v>
      </c>
      <c r="E17220">
        <v>2023</v>
      </c>
      <c r="F17220" s="3" t="str">
        <f t="shared" si="525"/>
        <v>RGSpillCORA L2023</v>
      </c>
      <c r="G17220" s="9">
        <v>11.707073336013501</v>
      </c>
      <c r="H17220" s="9">
        <v>21.2504491829933</v>
      </c>
      <c r="I17220" s="9">
        <v>23.3354352918847</v>
      </c>
      <c r="J17220" s="9">
        <v>17.400184982877501</v>
      </c>
      <c r="K17220" s="9">
        <v>20.315830954630201</v>
      </c>
      <c r="L17220" s="9">
        <v>24.726083573482398</v>
      </c>
      <c r="M17220" s="9">
        <v>25.387576757618</v>
      </c>
      <c r="N17220" s="9">
        <v>28.792149379797198</v>
      </c>
      <c r="O17220" s="9">
        <v>45.1540398349428</v>
      </c>
      <c r="P17220" s="9">
        <v>73.711650476809695</v>
      </c>
      <c r="Q17220" s="9">
        <v>87.293528089167296</v>
      </c>
      <c r="R17220" s="9">
        <v>34.030058956494003</v>
      </c>
      <c r="S17220" s="9">
        <v>19.681542410032101</v>
      </c>
      <c r="T17220" s="9">
        <v>17.3717282678824</v>
      </c>
    </row>
    <row r="17221" spans="1:20" x14ac:dyDescent="0.35">
      <c r="A17221">
        <f t="shared" si="526"/>
        <v>17221</v>
      </c>
      <c r="B17221" s="3" t="s">
        <v>1039</v>
      </c>
      <c r="C17221" s="3" t="s">
        <v>95</v>
      </c>
      <c r="D17221" s="3" t="s">
        <v>23</v>
      </c>
      <c r="E17221">
        <v>2024</v>
      </c>
      <c r="F17221" s="3" t="str">
        <f t="shared" si="525"/>
        <v>RGSpillCORA L2024</v>
      </c>
      <c r="G17221" s="9">
        <v>14.678289791849499</v>
      </c>
      <c r="H17221" s="9">
        <v>21.598545539296701</v>
      </c>
      <c r="I17221" s="9">
        <v>22.9269468207874</v>
      </c>
      <c r="J17221" s="9">
        <v>16.795601160672</v>
      </c>
      <c r="K17221" s="9">
        <v>13.282157570635899</v>
      </c>
      <c r="L17221" s="9">
        <v>13.868508321014</v>
      </c>
      <c r="M17221" s="9">
        <v>17.133290790991602</v>
      </c>
      <c r="N17221" s="9">
        <v>18.096885404208301</v>
      </c>
      <c r="O17221" s="9">
        <v>28.191681343000901</v>
      </c>
      <c r="P17221" s="9">
        <v>52.949739512910099</v>
      </c>
      <c r="Q17221" s="9">
        <v>30.4977782781042</v>
      </c>
      <c r="R17221" s="9">
        <v>16.7943243062759</v>
      </c>
      <c r="S17221" s="9">
        <v>12.5883544775989</v>
      </c>
      <c r="T17221" s="9">
        <v>11.170376807263599</v>
      </c>
    </row>
    <row r="17222" spans="1:20" x14ac:dyDescent="0.35">
      <c r="A17222">
        <f t="shared" si="526"/>
        <v>17222</v>
      </c>
      <c r="B17222" s="3" t="s">
        <v>1039</v>
      </c>
      <c r="C17222" s="3" t="s">
        <v>95</v>
      </c>
      <c r="D17222" s="3" t="s">
        <v>23</v>
      </c>
      <c r="E17222">
        <v>2025</v>
      </c>
      <c r="F17222" s="3" t="str">
        <f t="shared" si="525"/>
        <v>RGSpillCORA L2025</v>
      </c>
      <c r="G17222" s="9">
        <v>9.4725353070191201</v>
      </c>
      <c r="H17222" s="9">
        <v>19.9633874531369</v>
      </c>
      <c r="I17222" s="9">
        <v>19.877815581482601</v>
      </c>
      <c r="J17222" s="9">
        <v>14.8940147799883</v>
      </c>
      <c r="K17222" s="9">
        <v>16.9482343151432</v>
      </c>
      <c r="L17222" s="9">
        <v>15.697459491789798</v>
      </c>
      <c r="M17222" s="9">
        <v>13.4551068199809</v>
      </c>
      <c r="N17222" s="9">
        <v>18.087825301719398</v>
      </c>
      <c r="O17222" s="9">
        <v>33.158935201249299</v>
      </c>
      <c r="P17222" s="9">
        <v>45.463176110595803</v>
      </c>
      <c r="Q17222" s="9">
        <v>24.211065135469202</v>
      </c>
      <c r="R17222" s="9">
        <v>16.054919915505099</v>
      </c>
      <c r="S17222" s="9">
        <v>18.046418990878902</v>
      </c>
      <c r="T17222" s="9">
        <v>11.7523576690299</v>
      </c>
    </row>
    <row r="17223" spans="1:20" x14ac:dyDescent="0.35">
      <c r="A17223">
        <f t="shared" si="526"/>
        <v>17223</v>
      </c>
      <c r="B17223" s="3" t="s">
        <v>1039</v>
      </c>
      <c r="C17223" s="3" t="s">
        <v>95</v>
      </c>
      <c r="D17223" s="3" t="s">
        <v>23</v>
      </c>
      <c r="E17223">
        <v>2026</v>
      </c>
      <c r="F17223" s="3" t="str">
        <f t="shared" si="525"/>
        <v>RGSpillCORA L2026</v>
      </c>
      <c r="G17223" s="9">
        <v>10.8410290604573</v>
      </c>
      <c r="H17223" s="9">
        <v>19.857729348763499</v>
      </c>
      <c r="I17223" s="9">
        <v>23.4115783577355</v>
      </c>
      <c r="J17223" s="9">
        <v>17.5642268246567</v>
      </c>
      <c r="K17223" s="9">
        <v>11.619135097711901</v>
      </c>
      <c r="L17223" s="9">
        <v>15.010174216066099</v>
      </c>
      <c r="M17223" s="9">
        <v>11.5938838701233</v>
      </c>
      <c r="N17223" s="9">
        <v>13.7170396052384</v>
      </c>
      <c r="O17223" s="9">
        <v>23.341600015241099</v>
      </c>
      <c r="P17223" s="9">
        <v>40.9221518334951</v>
      </c>
      <c r="Q17223" s="9">
        <v>32.068963163491901</v>
      </c>
      <c r="R17223" s="9">
        <v>17.663629251780499</v>
      </c>
      <c r="S17223" s="9">
        <v>14.3310150082312</v>
      </c>
      <c r="T17223" s="9">
        <v>10.9830084424039</v>
      </c>
    </row>
    <row r="17224" spans="1:20" x14ac:dyDescent="0.35">
      <c r="A17224">
        <f t="shared" si="526"/>
        <v>17224</v>
      </c>
      <c r="B17224" s="3" t="s">
        <v>1039</v>
      </c>
      <c r="C17224" s="3" t="s">
        <v>95</v>
      </c>
      <c r="D17224" s="3" t="s">
        <v>23</v>
      </c>
      <c r="E17224">
        <v>2027</v>
      </c>
      <c r="F17224" s="3" t="str">
        <f t="shared" si="525"/>
        <v>RGSpillCORA L2027</v>
      </c>
      <c r="G17224" s="9">
        <v>9.7615740489947491</v>
      </c>
      <c r="H17224" s="9">
        <v>17.016017613037899</v>
      </c>
      <c r="I17224" s="9">
        <v>20.785808664619399</v>
      </c>
      <c r="J17224" s="9">
        <v>19.391969003020801</v>
      </c>
      <c r="K17224" s="9">
        <v>13.1703975811895</v>
      </c>
      <c r="L17224" s="9">
        <v>20.0679589824733</v>
      </c>
      <c r="M17224" s="9">
        <v>15.605717834962499</v>
      </c>
      <c r="N17224" s="9">
        <v>14.033435650438699</v>
      </c>
      <c r="O17224" s="9">
        <v>24.588489677269401</v>
      </c>
      <c r="P17224" s="9">
        <v>56.259585457397201</v>
      </c>
      <c r="Q17224" s="9">
        <v>53.058929383237697</v>
      </c>
      <c r="R17224" s="9">
        <v>17.326318588434699</v>
      </c>
      <c r="S17224" s="9">
        <v>14.3384174258463</v>
      </c>
      <c r="T17224" s="9">
        <v>13.035345128427201</v>
      </c>
    </row>
    <row r="17225" spans="1:20" x14ac:dyDescent="0.35">
      <c r="A17225">
        <f t="shared" si="526"/>
        <v>17225</v>
      </c>
      <c r="B17225" s="3" t="s">
        <v>1039</v>
      </c>
      <c r="C17225" s="3" t="s">
        <v>95</v>
      </c>
      <c r="D17225" s="3" t="s">
        <v>23</v>
      </c>
      <c r="E17225">
        <v>2028</v>
      </c>
      <c r="F17225" s="3" t="str">
        <f t="shared" si="525"/>
        <v>RGSpillCORA L2028</v>
      </c>
      <c r="G17225" s="9">
        <v>9.2707453645046307</v>
      </c>
      <c r="H17225" s="9">
        <v>17.158597401784501</v>
      </c>
      <c r="I17225" s="9">
        <v>22.881602114072901</v>
      </c>
      <c r="J17225" s="9">
        <v>19.252049118682798</v>
      </c>
      <c r="K17225" s="9">
        <v>24.1411037929713</v>
      </c>
      <c r="L17225" s="9">
        <v>13.425928518938701</v>
      </c>
      <c r="M17225" s="9">
        <v>14.146488463211799</v>
      </c>
      <c r="N17225" s="9">
        <v>15.667987005769501</v>
      </c>
      <c r="O17225" s="9">
        <v>24.469832326276801</v>
      </c>
      <c r="P17225" s="9">
        <v>62.527501013055499</v>
      </c>
      <c r="Q17225" s="9">
        <v>82.839113153962302</v>
      </c>
      <c r="R17225" s="9">
        <v>39.297026766793003</v>
      </c>
      <c r="S17225" s="9">
        <v>27.740416747740799</v>
      </c>
      <c r="T17225" s="9">
        <v>16.962408591553999</v>
      </c>
    </row>
    <row r="17226" spans="1:20" x14ac:dyDescent="0.35">
      <c r="A17226">
        <f t="shared" si="526"/>
        <v>17226</v>
      </c>
      <c r="B17226" s="3" t="s">
        <v>1039</v>
      </c>
      <c r="C17226" s="3" t="s">
        <v>95</v>
      </c>
      <c r="D17226" s="3" t="s">
        <v>23</v>
      </c>
      <c r="E17226">
        <v>2029</v>
      </c>
      <c r="F17226" s="3" t="str">
        <f t="shared" si="525"/>
        <v>RGSpillCORA L2029</v>
      </c>
      <c r="G17226" s="9">
        <v>13.2306522205562</v>
      </c>
      <c r="H17226" s="9">
        <v>20.468689114147299</v>
      </c>
      <c r="I17226" s="9">
        <v>20.973772984315499</v>
      </c>
      <c r="J17226" s="9">
        <v>13.359868115182801</v>
      </c>
      <c r="K17226" s="9">
        <v>11.7080587690588</v>
      </c>
      <c r="L17226" s="9">
        <v>21.450278965435999</v>
      </c>
      <c r="M17226" s="9">
        <v>16.4219849741052</v>
      </c>
      <c r="N17226" s="9">
        <v>18.712811513627699</v>
      </c>
      <c r="O17226" s="9">
        <v>28.354098778795699</v>
      </c>
      <c r="P17226" s="9">
        <v>80.843195715280601</v>
      </c>
      <c r="Q17226" s="9">
        <v>48.381848221884397</v>
      </c>
      <c r="R17226" s="9">
        <v>19.3301936114486</v>
      </c>
      <c r="S17226" s="9">
        <v>15.9534731100445</v>
      </c>
      <c r="T17226" s="9">
        <v>9.3817554116868696</v>
      </c>
    </row>
    <row r="17227" spans="1:20" x14ac:dyDescent="0.35">
      <c r="A17227">
        <f t="shared" si="526"/>
        <v>17227</v>
      </c>
      <c r="B17227" s="3" t="s">
        <v>1039</v>
      </c>
      <c r="C17227" s="3" t="s">
        <v>77</v>
      </c>
      <c r="D17227" s="3" t="s">
        <v>23</v>
      </c>
      <c r="E17227">
        <v>2020</v>
      </c>
      <c r="F17227" s="3" t="str">
        <f t="shared" si="525"/>
        <v>RGGenCORA L2020</v>
      </c>
      <c r="G17227" s="9">
        <v>5.32526889247311</v>
      </c>
      <c r="H17227" s="9">
        <v>11.251927643055501</v>
      </c>
      <c r="I17227" s="9">
        <v>13.486596265277701</v>
      </c>
      <c r="J17227" s="9">
        <v>13.1116537365591</v>
      </c>
      <c r="K17227" s="9">
        <v>6.8358816175595196</v>
      </c>
      <c r="L17227" s="9">
        <v>7.6305952567204303</v>
      </c>
      <c r="M17227" s="9">
        <v>7.781651825</v>
      </c>
      <c r="N17227" s="9">
        <v>12.0348652311111</v>
      </c>
      <c r="O17227" s="9">
        <v>34.749830177419298</v>
      </c>
      <c r="P17227" s="9">
        <v>38.906638486111099</v>
      </c>
      <c r="Q17227" s="9">
        <v>16.508244236559101</v>
      </c>
      <c r="R17227" s="9">
        <v>15.3125139138888</v>
      </c>
      <c r="S17227" s="9">
        <v>8.2539360156249995</v>
      </c>
      <c r="T17227" s="9">
        <v>5.3944932409722197</v>
      </c>
    </row>
    <row r="17228" spans="1:20" x14ac:dyDescent="0.35">
      <c r="A17228">
        <f t="shared" si="526"/>
        <v>17228</v>
      </c>
      <c r="B17228" s="3" t="s">
        <v>1039</v>
      </c>
      <c r="C17228" s="3" t="s">
        <v>77</v>
      </c>
      <c r="D17228" s="3" t="s">
        <v>23</v>
      </c>
      <c r="E17228">
        <v>2021</v>
      </c>
      <c r="F17228" s="3" t="str">
        <f t="shared" si="525"/>
        <v>RGGenCORA L2021</v>
      </c>
      <c r="G17228" s="9">
        <v>5.2220570161290301</v>
      </c>
      <c r="H17228" s="9">
        <v>16.4248957252777</v>
      </c>
      <c r="I17228" s="9">
        <v>18.764583500000001</v>
      </c>
      <c r="J17228" s="9">
        <v>14.772158682795601</v>
      </c>
      <c r="K17228" s="9">
        <v>6.1664371668154701</v>
      </c>
      <c r="L17228" s="9">
        <v>7.9133684421505297</v>
      </c>
      <c r="M17228" s="9">
        <v>6.9517143527777696</v>
      </c>
      <c r="N17228" s="9">
        <v>6.68243519444444</v>
      </c>
      <c r="O17228" s="9">
        <v>21.860641935483802</v>
      </c>
      <c r="P17228" s="9">
        <v>37.529250777777698</v>
      </c>
      <c r="Q17228" s="9">
        <v>35.407153817204303</v>
      </c>
      <c r="R17228" s="9">
        <v>22.4387349722222</v>
      </c>
      <c r="S17228" s="9">
        <v>16.489575184895799</v>
      </c>
      <c r="T17228" s="9">
        <v>10.5610342722222</v>
      </c>
    </row>
    <row r="17229" spans="1:20" x14ac:dyDescent="0.35">
      <c r="A17229">
        <f t="shared" si="526"/>
        <v>17229</v>
      </c>
      <c r="B17229" s="3" t="s">
        <v>1039</v>
      </c>
      <c r="C17229" s="3" t="s">
        <v>77</v>
      </c>
      <c r="D17229" s="3" t="s">
        <v>23</v>
      </c>
      <c r="E17229">
        <v>2022</v>
      </c>
      <c r="F17229" s="3" t="str">
        <f t="shared" si="525"/>
        <v>RGGenCORA L2022</v>
      </c>
      <c r="G17229" s="9">
        <v>4.9473796236559098</v>
      </c>
      <c r="H17229" s="9">
        <v>11.643148368055501</v>
      </c>
      <c r="I17229" s="9">
        <v>12.2940276458333</v>
      </c>
      <c r="J17229" s="9">
        <v>11.448515385215</v>
      </c>
      <c r="K17229" s="9">
        <v>5.7448532440476097</v>
      </c>
      <c r="L17229" s="9">
        <v>6.6741489206989204</v>
      </c>
      <c r="M17229" s="9">
        <v>6.6718962499999996</v>
      </c>
      <c r="N17229" s="9">
        <v>7.6195120361111099</v>
      </c>
      <c r="O17229" s="9">
        <v>19.117430524193502</v>
      </c>
      <c r="P17229" s="9">
        <v>6.6496667222222197</v>
      </c>
      <c r="Q17229" s="9">
        <v>30.365326893817201</v>
      </c>
      <c r="R17229" s="9">
        <v>23.0914912722222</v>
      </c>
      <c r="S17229" s="9">
        <v>10.022502755208301</v>
      </c>
      <c r="T17229" s="9">
        <v>7.7395042541666603</v>
      </c>
    </row>
    <row r="17230" spans="1:20" x14ac:dyDescent="0.35">
      <c r="A17230">
        <f t="shared" si="526"/>
        <v>17230</v>
      </c>
      <c r="B17230" s="3" t="s">
        <v>1039</v>
      </c>
      <c r="C17230" s="3" t="s">
        <v>77</v>
      </c>
      <c r="D17230" s="3" t="s">
        <v>23</v>
      </c>
      <c r="E17230">
        <v>2023</v>
      </c>
      <c r="F17230" s="3" t="str">
        <f t="shared" si="525"/>
        <v>RGGenCORA L2023</v>
      </c>
      <c r="G17230" s="9">
        <v>7.1716760629032201</v>
      </c>
      <c r="H17230" s="9">
        <v>24.9711025583333</v>
      </c>
      <c r="I17230" s="9">
        <v>32.700290402777703</v>
      </c>
      <c r="J17230" s="9">
        <v>17.083616080645101</v>
      </c>
      <c r="K17230" s="9">
        <v>18.269194166666601</v>
      </c>
      <c r="L17230" s="9">
        <v>25.6662126384408</v>
      </c>
      <c r="M17230" s="9">
        <v>24.992408461111101</v>
      </c>
      <c r="N17230" s="9">
        <v>39.5648005555555</v>
      </c>
      <c r="O17230" s="9">
        <v>5.6457459677419299</v>
      </c>
      <c r="P17230" s="9">
        <v>8.5963385277777693</v>
      </c>
      <c r="Q17230" s="9">
        <v>12.661497747311801</v>
      </c>
      <c r="R17230" s="9">
        <v>35.554643222222197</v>
      </c>
      <c r="S17230" s="9">
        <v>13.3398544791666</v>
      </c>
      <c r="T17230" s="9">
        <v>11.800319208333301</v>
      </c>
    </row>
    <row r="17231" spans="1:20" x14ac:dyDescent="0.35">
      <c r="A17231">
        <f t="shared" si="526"/>
        <v>17231</v>
      </c>
      <c r="B17231" s="3" t="s">
        <v>1039</v>
      </c>
      <c r="C17231" s="3" t="s">
        <v>77</v>
      </c>
      <c r="D17231" s="3" t="s">
        <v>23</v>
      </c>
      <c r="E17231">
        <v>2024</v>
      </c>
      <c r="F17231" s="3" t="str">
        <f t="shared" si="525"/>
        <v>RGGenCORA L2024</v>
      </c>
      <c r="G17231" s="9">
        <v>8.2976739462365501</v>
      </c>
      <c r="H17231" s="9">
        <v>26.510772009722199</v>
      </c>
      <c r="I17231" s="9">
        <v>29.082237410874999</v>
      </c>
      <c r="J17231" s="9">
        <v>11.8696785260752</v>
      </c>
      <c r="K17231" s="9">
        <v>10.4756130967261</v>
      </c>
      <c r="L17231" s="9">
        <v>6.12724572177419</v>
      </c>
      <c r="M17231" s="9">
        <v>9.7387504444444399</v>
      </c>
      <c r="N17231" s="9">
        <v>12.745042127777699</v>
      </c>
      <c r="O17231" s="9">
        <v>33.097935739247298</v>
      </c>
      <c r="P17231" s="9">
        <v>17.993460259722202</v>
      </c>
      <c r="Q17231" s="9">
        <v>29.7400937258064</v>
      </c>
      <c r="R17231" s="9">
        <v>11.444817441666601</v>
      </c>
      <c r="S17231" s="9">
        <v>8.2519611458333308</v>
      </c>
      <c r="T17231" s="9">
        <v>7.9533852131944398</v>
      </c>
    </row>
    <row r="17232" spans="1:20" x14ac:dyDescent="0.35">
      <c r="A17232">
        <f t="shared" si="526"/>
        <v>17232</v>
      </c>
      <c r="B17232" s="3" t="s">
        <v>1039</v>
      </c>
      <c r="C17232" s="3" t="s">
        <v>77</v>
      </c>
      <c r="D17232" s="3" t="s">
        <v>23</v>
      </c>
      <c r="E17232">
        <v>2025</v>
      </c>
      <c r="F17232" s="3" t="str">
        <f t="shared" si="525"/>
        <v>RGGenCORA L2025</v>
      </c>
      <c r="G17232" s="9">
        <v>5.6272994059139698</v>
      </c>
      <c r="H17232" s="9">
        <v>16.723801847222202</v>
      </c>
      <c r="I17232" s="9">
        <v>16.5629915305555</v>
      </c>
      <c r="J17232" s="9">
        <v>15.694698334677399</v>
      </c>
      <c r="K17232" s="9">
        <v>17.661192907737998</v>
      </c>
      <c r="L17232" s="9">
        <v>10.707065661290301</v>
      </c>
      <c r="M17232" s="9">
        <v>7.7460689722222202</v>
      </c>
      <c r="N17232" s="9">
        <v>14.24400385</v>
      </c>
      <c r="O17232" s="9">
        <v>38.339501451612897</v>
      </c>
      <c r="P17232" s="9">
        <v>40.866259647222201</v>
      </c>
      <c r="Q17232" s="9">
        <v>27.9771172715053</v>
      </c>
      <c r="R17232" s="9">
        <v>12.768939124999999</v>
      </c>
      <c r="S17232" s="9">
        <v>12.5702236289062</v>
      </c>
      <c r="T17232" s="9">
        <v>6.7199040833333301</v>
      </c>
    </row>
    <row r="17233" spans="1:20" x14ac:dyDescent="0.35">
      <c r="A17233">
        <f t="shared" si="526"/>
        <v>17233</v>
      </c>
      <c r="B17233" s="3" t="s">
        <v>1039</v>
      </c>
      <c r="C17233" s="3" t="s">
        <v>77</v>
      </c>
      <c r="D17233" s="3" t="s">
        <v>23</v>
      </c>
      <c r="E17233">
        <v>2026</v>
      </c>
      <c r="F17233" s="3" t="str">
        <f t="shared" si="525"/>
        <v>RGGenCORA L2026</v>
      </c>
      <c r="G17233" s="9">
        <v>5.4816612795698898</v>
      </c>
      <c r="H17233" s="9">
        <v>19.4493958972222</v>
      </c>
      <c r="I17233" s="9">
        <v>23.462340600000001</v>
      </c>
      <c r="J17233" s="9">
        <v>14.329733729838701</v>
      </c>
      <c r="K17233" s="9">
        <v>9.74067543005952</v>
      </c>
      <c r="L17233" s="9">
        <v>7.2949548938172004</v>
      </c>
      <c r="M17233" s="9">
        <v>7.0671093611111102</v>
      </c>
      <c r="N17233" s="9">
        <v>8.4269998888888793</v>
      </c>
      <c r="O17233" s="9">
        <v>18.472040782257999</v>
      </c>
      <c r="P17233" s="9">
        <v>38.246117888888797</v>
      </c>
      <c r="Q17233" s="9">
        <v>34.491650872311801</v>
      </c>
      <c r="R17233" s="9">
        <v>17.4781883694444</v>
      </c>
      <c r="S17233" s="9">
        <v>11.587159268229099</v>
      </c>
      <c r="T17233" s="9">
        <v>8.0932877624999993</v>
      </c>
    </row>
    <row r="17234" spans="1:20" x14ac:dyDescent="0.35">
      <c r="A17234">
        <f t="shared" si="526"/>
        <v>17234</v>
      </c>
      <c r="B17234" s="3" t="s">
        <v>1039</v>
      </c>
      <c r="C17234" s="3" t="s">
        <v>77</v>
      </c>
      <c r="D17234" s="3" t="s">
        <v>23</v>
      </c>
      <c r="E17234">
        <v>2027</v>
      </c>
      <c r="F17234" s="3" t="str">
        <f t="shared" si="525"/>
        <v>RGGenCORA L2027</v>
      </c>
      <c r="G17234" s="9">
        <v>6.1815442163978496</v>
      </c>
      <c r="H17234" s="9">
        <v>12.023178522222199</v>
      </c>
      <c r="I17234" s="9">
        <v>19.1667102291666</v>
      </c>
      <c r="J17234" s="9">
        <v>19.385902100806401</v>
      </c>
      <c r="K17234" s="9">
        <v>11.381715636011901</v>
      </c>
      <c r="L17234" s="9">
        <v>17.228304057526799</v>
      </c>
      <c r="M17234" s="9">
        <v>7.39812222222222</v>
      </c>
      <c r="N17234" s="9">
        <v>6.6371795833333298</v>
      </c>
      <c r="O17234" s="9">
        <v>16.3822585215053</v>
      </c>
      <c r="P17234" s="9">
        <v>5.7179984583333301</v>
      </c>
      <c r="Q17234" s="9">
        <v>17.2370046612903</v>
      </c>
      <c r="R17234" s="9">
        <v>13.3560151416666</v>
      </c>
      <c r="S17234" s="9">
        <v>8.1123833203124995</v>
      </c>
      <c r="T17234" s="9">
        <v>7.5075285416666597</v>
      </c>
    </row>
    <row r="17235" spans="1:20" x14ac:dyDescent="0.35">
      <c r="A17235">
        <f t="shared" si="526"/>
        <v>17235</v>
      </c>
      <c r="B17235" s="3" t="s">
        <v>1039</v>
      </c>
      <c r="C17235" s="3" t="s">
        <v>77</v>
      </c>
      <c r="D17235" s="3" t="s">
        <v>23</v>
      </c>
      <c r="E17235">
        <v>2028</v>
      </c>
      <c r="F17235" s="3" t="str">
        <f t="shared" si="525"/>
        <v>RGGenCORA L2028</v>
      </c>
      <c r="G17235" s="9">
        <v>5.8458158696236504</v>
      </c>
      <c r="H17235" s="9">
        <v>13.3254924722222</v>
      </c>
      <c r="I17235" s="9">
        <v>22.2223426944444</v>
      </c>
      <c r="J17235" s="9">
        <v>20.182751626344</v>
      </c>
      <c r="K17235" s="9">
        <v>34.9069020833333</v>
      </c>
      <c r="L17235" s="9">
        <v>8.6194576075268792</v>
      </c>
      <c r="M17235" s="9">
        <v>10.3232706111111</v>
      </c>
      <c r="N17235" s="9">
        <v>13.8564185555555</v>
      </c>
      <c r="O17235" s="9">
        <v>23.040120198790301</v>
      </c>
      <c r="P17235" s="9">
        <v>5.7382111111111103</v>
      </c>
      <c r="Q17235" s="9">
        <v>13.855503166895099</v>
      </c>
      <c r="R17235" s="9">
        <v>37.372831788888803</v>
      </c>
      <c r="S17235" s="9">
        <v>34.222474002604102</v>
      </c>
      <c r="T17235" s="9">
        <v>9.6608279277777793</v>
      </c>
    </row>
    <row r="17236" spans="1:20" x14ac:dyDescent="0.35">
      <c r="A17236">
        <f t="shared" si="526"/>
        <v>17236</v>
      </c>
      <c r="B17236" s="3" t="s">
        <v>1039</v>
      </c>
      <c r="C17236" s="3" t="s">
        <v>77</v>
      </c>
      <c r="D17236" s="3" t="s">
        <v>23</v>
      </c>
      <c r="E17236">
        <v>2029</v>
      </c>
      <c r="F17236" s="3" t="str">
        <f t="shared" si="525"/>
        <v>RGGenCORA L2029</v>
      </c>
      <c r="G17236" s="9">
        <v>7.9994319973118202</v>
      </c>
      <c r="H17236" s="9">
        <v>18.688635490277701</v>
      </c>
      <c r="I17236" s="9">
        <v>20.505020937499999</v>
      </c>
      <c r="J17236" s="9">
        <v>11.3796195389784</v>
      </c>
      <c r="K17236" s="9">
        <v>8.7743326369047594</v>
      </c>
      <c r="L17236" s="9">
        <v>18.2460821747311</v>
      </c>
      <c r="M17236" s="9">
        <v>16.642657347222201</v>
      </c>
      <c r="N17236" s="9">
        <v>13.042508138888801</v>
      </c>
      <c r="O17236" s="9">
        <v>28.907752932795699</v>
      </c>
      <c r="P17236" s="9">
        <v>13.846615099999999</v>
      </c>
      <c r="Q17236" s="9">
        <v>32.955884090053701</v>
      </c>
      <c r="R17236" s="9">
        <v>15.587753825</v>
      </c>
      <c r="S17236" s="9">
        <v>5.1954425260416599</v>
      </c>
      <c r="T17236" s="9">
        <v>5.8919778263888896</v>
      </c>
    </row>
    <row r="17237" spans="1:20" x14ac:dyDescent="0.35">
      <c r="A17237">
        <f t="shared" si="526"/>
        <v>17237</v>
      </c>
      <c r="B17237" s="3" t="s">
        <v>1039</v>
      </c>
      <c r="C17237" s="3" t="s">
        <v>75</v>
      </c>
      <c r="D17237" s="3" t="s">
        <v>47</v>
      </c>
      <c r="E17237">
        <v>2020</v>
      </c>
      <c r="F17237" s="3" t="str">
        <f t="shared" si="525"/>
        <v>RGElevCOULEE2020</v>
      </c>
      <c r="G17237" s="9">
        <v>1287.3688075999901</v>
      </c>
      <c r="H17237" s="9">
        <v>1289.8097525600001</v>
      </c>
      <c r="I17237" s="9">
        <v>1287.28350576</v>
      </c>
      <c r="J17237" s="9">
        <v>1275.2264187599999</v>
      </c>
      <c r="K17237" s="9">
        <v>1270.46591992</v>
      </c>
      <c r="L17237" s="9">
        <v>1253.937048</v>
      </c>
      <c r="M17237" s="9">
        <v>1243.16605027999</v>
      </c>
      <c r="N17237" s="9">
        <v>1232.9003019199999</v>
      </c>
      <c r="O17237" s="9">
        <v>1264.6850798400001</v>
      </c>
      <c r="P17237" s="9">
        <v>1285.3346867999901</v>
      </c>
      <c r="Q17237" s="9">
        <v>1283.7336368799999</v>
      </c>
      <c r="R17237" s="9">
        <v>1279.79990972</v>
      </c>
      <c r="S17237" s="9">
        <v>1277.2966288</v>
      </c>
      <c r="T17237" s="9">
        <v>1283.2218258399901</v>
      </c>
    </row>
    <row r="17238" spans="1:20" x14ac:dyDescent="0.35">
      <c r="A17238">
        <f t="shared" si="526"/>
        <v>17238</v>
      </c>
      <c r="B17238" s="3" t="s">
        <v>1039</v>
      </c>
      <c r="C17238" s="3" t="s">
        <v>75</v>
      </c>
      <c r="D17238" s="3" t="s">
        <v>47</v>
      </c>
      <c r="E17238">
        <v>2021</v>
      </c>
      <c r="F17238" s="3" t="str">
        <f t="shared" si="525"/>
        <v>RGElevCOULEE2021</v>
      </c>
      <c r="G17238" s="9">
        <v>1288.93704912</v>
      </c>
      <c r="H17238" s="9">
        <v>1287.0669703200001</v>
      </c>
      <c r="I17238" s="9">
        <v>1288.4022722</v>
      </c>
      <c r="J17238" s="9">
        <v>1287.5984664</v>
      </c>
      <c r="K17238" s="9">
        <v>1280.66933232</v>
      </c>
      <c r="L17238" s="9">
        <v>1281.9226131999999</v>
      </c>
      <c r="M17238" s="9">
        <v>1270.4724816</v>
      </c>
      <c r="N17238" s="9">
        <v>1267.5459723199999</v>
      </c>
      <c r="O17238" s="9">
        <v>1275.8825867600001</v>
      </c>
      <c r="P17238" s="9">
        <v>1283.36946364</v>
      </c>
      <c r="Q17238" s="9">
        <v>1283.0216946</v>
      </c>
      <c r="R17238" s="9">
        <v>1278.03809864</v>
      </c>
      <c r="S17238" s="9">
        <v>1275.9547652399999</v>
      </c>
      <c r="T17238" s="9">
        <v>1282.60174708</v>
      </c>
    </row>
    <row r="17239" spans="1:20" x14ac:dyDescent="0.35">
      <c r="A17239">
        <f t="shared" si="526"/>
        <v>17239</v>
      </c>
      <c r="B17239" s="3" t="s">
        <v>1039</v>
      </c>
      <c r="C17239" s="3" t="s">
        <v>75</v>
      </c>
      <c r="D17239" s="3" t="s">
        <v>47</v>
      </c>
      <c r="E17239">
        <v>2022</v>
      </c>
      <c r="F17239" s="3" t="str">
        <f t="shared" si="525"/>
        <v>RGElevCOULEE2022</v>
      </c>
      <c r="G17239" s="9">
        <v>1289.4849494</v>
      </c>
      <c r="H17239" s="9">
        <v>1275.21657624</v>
      </c>
      <c r="I17239" s="9">
        <v>1274.4915105999901</v>
      </c>
      <c r="J17239" s="9">
        <v>1276.18770488</v>
      </c>
      <c r="K17239" s="9">
        <v>1284.82287576</v>
      </c>
      <c r="L17239" s="9">
        <v>1278.84190444</v>
      </c>
      <c r="M17239" s="9">
        <v>1268.6647387600001</v>
      </c>
      <c r="N17239" s="9">
        <v>1259.7769432</v>
      </c>
      <c r="O17239" s="9">
        <v>1264.4193318</v>
      </c>
      <c r="P17239" s="9">
        <v>1278.01185192</v>
      </c>
      <c r="Q17239" s="9">
        <v>1289.07812524</v>
      </c>
      <c r="R17239" s="9">
        <v>1281.5092273599901</v>
      </c>
      <c r="S17239" s="9">
        <v>1276.1975474000001</v>
      </c>
      <c r="T17239" s="9">
        <v>1282.9232694</v>
      </c>
    </row>
    <row r="17240" spans="1:20" x14ac:dyDescent="0.35">
      <c r="A17240">
        <f t="shared" si="526"/>
        <v>17240</v>
      </c>
      <c r="B17240" s="3" t="s">
        <v>1039</v>
      </c>
      <c r="C17240" s="3" t="s">
        <v>75</v>
      </c>
      <c r="D17240" s="3" t="s">
        <v>47</v>
      </c>
      <c r="E17240">
        <v>2023</v>
      </c>
      <c r="F17240" s="3" t="str">
        <f t="shared" si="525"/>
        <v>RGElevCOULEE2023</v>
      </c>
      <c r="G17240" s="9">
        <v>1288.9108024</v>
      </c>
      <c r="H17240" s="9">
        <v>1289.2257630399999</v>
      </c>
      <c r="I17240" s="9">
        <v>1288.4317997599901</v>
      </c>
      <c r="J17240" s="9">
        <v>1260.0394104</v>
      </c>
      <c r="K17240" s="9">
        <v>1264.05187772</v>
      </c>
      <c r="L17240" s="9">
        <v>1253.9140821199901</v>
      </c>
      <c r="M17240" s="9">
        <v>1232.5328478399999</v>
      </c>
      <c r="N17240" s="9">
        <v>1226.69623348</v>
      </c>
      <c r="O17240" s="9">
        <v>1245.0295673999999</v>
      </c>
      <c r="P17240" s="9">
        <v>1275.06893844</v>
      </c>
      <c r="Q17240" s="9">
        <v>1289.9048969200001</v>
      </c>
      <c r="R17240" s="9">
        <v>1287.7789126</v>
      </c>
      <c r="S17240" s="9">
        <v>1279.4783874</v>
      </c>
      <c r="T17240" s="9">
        <v>1282.2703822399999</v>
      </c>
    </row>
    <row r="17241" spans="1:20" x14ac:dyDescent="0.35">
      <c r="A17241">
        <f t="shared" si="526"/>
        <v>17241</v>
      </c>
      <c r="B17241" s="3" t="s">
        <v>1039</v>
      </c>
      <c r="C17241" s="3" t="s">
        <v>75</v>
      </c>
      <c r="D17241" s="3" t="s">
        <v>47</v>
      </c>
      <c r="E17241">
        <v>2024</v>
      </c>
      <c r="F17241" s="3" t="str">
        <f t="shared" si="525"/>
        <v>RGElevCOULEE2024</v>
      </c>
      <c r="G17241" s="9">
        <v>1288.0905924000001</v>
      </c>
      <c r="H17241" s="9">
        <v>1286.75529052</v>
      </c>
      <c r="I17241" s="9">
        <v>1287.28350576</v>
      </c>
      <c r="J17241" s="9">
        <v>1287.0997787199999</v>
      </c>
      <c r="K17241" s="9">
        <v>1266.7192006400001</v>
      </c>
      <c r="L17241" s="9">
        <v>1255.51513204</v>
      </c>
      <c r="M17241" s="9">
        <v>1254.4619823999999</v>
      </c>
      <c r="N17241" s="9">
        <v>1253.362901</v>
      </c>
      <c r="O17241" s="9">
        <v>1272.2310118400001</v>
      </c>
      <c r="P17241" s="9">
        <v>1287.9921672</v>
      </c>
      <c r="Q17241" s="9">
        <v>1284.36027732</v>
      </c>
      <c r="R17241" s="9">
        <v>1280.30187824</v>
      </c>
      <c r="S17241" s="9">
        <v>1278.9993847599901</v>
      </c>
      <c r="T17241" s="9">
        <v>1282.3720882800001</v>
      </c>
    </row>
    <row r="17242" spans="1:20" x14ac:dyDescent="0.35">
      <c r="A17242">
        <f t="shared" si="526"/>
        <v>17242</v>
      </c>
      <c r="B17242" s="3" t="s">
        <v>1039</v>
      </c>
      <c r="C17242" s="3" t="s">
        <v>75</v>
      </c>
      <c r="D17242" s="3" t="s">
        <v>47</v>
      </c>
      <c r="E17242">
        <v>2025</v>
      </c>
      <c r="F17242" s="3" t="str">
        <f t="shared" si="525"/>
        <v>RGElevCOULEE2025</v>
      </c>
      <c r="G17242" s="9">
        <v>1289.4488601600001</v>
      </c>
      <c r="H17242" s="9">
        <v>1288.8320622399999</v>
      </c>
      <c r="I17242" s="9">
        <v>1288.5302249599999</v>
      </c>
      <c r="J17242" s="9">
        <v>1260.3773369200001</v>
      </c>
      <c r="K17242" s="9">
        <v>1265.4724814399999</v>
      </c>
      <c r="L17242" s="9">
        <v>1254.8753682399999</v>
      </c>
      <c r="M17242" s="9">
        <v>1244.8655254</v>
      </c>
      <c r="N17242" s="9">
        <v>1232.0308793199999</v>
      </c>
      <c r="O17242" s="9">
        <v>1261.04662828</v>
      </c>
      <c r="P17242" s="9">
        <v>1284.1962353199999</v>
      </c>
      <c r="Q17242" s="9">
        <v>1288.3202512</v>
      </c>
      <c r="R17242" s="9">
        <v>1281.41080216</v>
      </c>
      <c r="S17242" s="9">
        <v>1275.7710382</v>
      </c>
      <c r="T17242" s="9">
        <v>1284.45542168</v>
      </c>
    </row>
    <row r="17243" spans="1:20" x14ac:dyDescent="0.35">
      <c r="A17243">
        <f t="shared" si="526"/>
        <v>17243</v>
      </c>
      <c r="B17243" s="3" t="s">
        <v>1039</v>
      </c>
      <c r="C17243" s="3" t="s">
        <v>75</v>
      </c>
      <c r="D17243" s="3" t="s">
        <v>47</v>
      </c>
      <c r="E17243">
        <v>2026</v>
      </c>
      <c r="F17243" s="3" t="str">
        <f t="shared" si="525"/>
        <v>RGElevCOULEE2026</v>
      </c>
      <c r="G17243" s="9">
        <v>1290.00004128</v>
      </c>
      <c r="H17243" s="9">
        <v>1289.61946384</v>
      </c>
      <c r="I17243" s="9">
        <v>1288.0413798</v>
      </c>
      <c r="J17243" s="9">
        <v>1280.6102771999999</v>
      </c>
      <c r="K17243" s="9">
        <v>1268.94689099999</v>
      </c>
      <c r="L17243" s="9">
        <v>1255.249384</v>
      </c>
      <c r="M17243" s="9">
        <v>1248.8222184399999</v>
      </c>
      <c r="N17243" s="9">
        <v>1238.8123756</v>
      </c>
      <c r="O17243" s="9">
        <v>1248.3825858800001</v>
      </c>
      <c r="P17243" s="9">
        <v>1285.4396736799999</v>
      </c>
      <c r="Q17243" s="9">
        <v>1288.4974165599999</v>
      </c>
      <c r="R17243" s="9">
        <v>1282.6181512799999</v>
      </c>
      <c r="S17243" s="9">
        <v>1277.8150015199999</v>
      </c>
      <c r="T17243" s="9">
        <v>1286.2237944399999</v>
      </c>
    </row>
    <row r="17244" spans="1:20" x14ac:dyDescent="0.35">
      <c r="A17244">
        <f t="shared" si="526"/>
        <v>17244</v>
      </c>
      <c r="B17244" s="3" t="s">
        <v>1039</v>
      </c>
      <c r="C17244" s="3" t="s">
        <v>75</v>
      </c>
      <c r="D17244" s="3" t="s">
        <v>47</v>
      </c>
      <c r="E17244">
        <v>2027</v>
      </c>
      <c r="F17244" s="3" t="str">
        <f t="shared" si="525"/>
        <v>RGElevCOULEE2027</v>
      </c>
      <c r="G17244" s="9">
        <v>1288.5728758800001</v>
      </c>
      <c r="H17244" s="9">
        <v>1287.6083089199999</v>
      </c>
      <c r="I17244" s="9">
        <v>1288.60240344</v>
      </c>
      <c r="J17244" s="9">
        <v>1272.49347904</v>
      </c>
      <c r="K17244" s="9">
        <v>1264.3438724800001</v>
      </c>
      <c r="L17244" s="9">
        <v>1256.2992528</v>
      </c>
      <c r="M17244" s="9">
        <v>1242.1260239999999</v>
      </c>
      <c r="N17244" s="9">
        <v>1227.4836350799901</v>
      </c>
      <c r="O17244" s="9">
        <v>1250.38389828</v>
      </c>
      <c r="P17244" s="9">
        <v>1281.1680200000001</v>
      </c>
      <c r="Q17244" s="9">
        <v>1288.5925609199901</v>
      </c>
      <c r="R17244" s="9">
        <v>1284.9737944000001</v>
      </c>
      <c r="S17244" s="9">
        <v>1279.3537154799999</v>
      </c>
      <c r="T17244" s="9">
        <v>1282.3852116399901</v>
      </c>
    </row>
    <row r="17245" spans="1:20" x14ac:dyDescent="0.35">
      <c r="A17245">
        <f t="shared" si="526"/>
        <v>17245</v>
      </c>
      <c r="B17245" s="3" t="s">
        <v>1039</v>
      </c>
      <c r="C17245" s="3" t="s">
        <v>75</v>
      </c>
      <c r="D17245" s="3" t="s">
        <v>47</v>
      </c>
      <c r="E17245">
        <v>2028</v>
      </c>
      <c r="F17245" s="3" t="str">
        <f t="shared" si="525"/>
        <v>RGElevCOULEE2028</v>
      </c>
      <c r="G17245" s="9">
        <v>1288.7401987200001</v>
      </c>
      <c r="H17245" s="9">
        <v>1288.1299624799999</v>
      </c>
      <c r="I17245" s="9">
        <v>1287.28350576</v>
      </c>
      <c r="J17245" s="9">
        <v>1269.9475471999999</v>
      </c>
      <c r="K17245" s="9">
        <v>1268.51382012</v>
      </c>
      <c r="L17245" s="9">
        <v>1253.2382290800001</v>
      </c>
      <c r="M17245" s="9">
        <v>1235.3018767999999</v>
      </c>
      <c r="N17245" s="9">
        <v>1222.1785167999999</v>
      </c>
      <c r="O17245" s="9">
        <v>1248.8747118799999</v>
      </c>
      <c r="P17245" s="9">
        <v>1277.3950540000001</v>
      </c>
      <c r="Q17245" s="9">
        <v>1289.5997788</v>
      </c>
      <c r="R17245" s="9">
        <v>1287.82484436</v>
      </c>
      <c r="S17245" s="9">
        <v>1280.9383611999999</v>
      </c>
      <c r="T17245" s="9">
        <v>1282.2769439199999</v>
      </c>
    </row>
    <row r="17246" spans="1:20" x14ac:dyDescent="0.35">
      <c r="A17246">
        <f t="shared" si="526"/>
        <v>17246</v>
      </c>
      <c r="B17246" s="3" t="s">
        <v>1039</v>
      </c>
      <c r="C17246" s="3" t="s">
        <v>75</v>
      </c>
      <c r="D17246" s="3" t="s">
        <v>47</v>
      </c>
      <c r="E17246">
        <v>2029</v>
      </c>
      <c r="F17246" s="3" t="str">
        <f t="shared" si="525"/>
        <v>RGElevCOULEE2029</v>
      </c>
      <c r="G17246" s="9">
        <v>1285.7841618799901</v>
      </c>
      <c r="H17246" s="9">
        <v>1287.5295687600001</v>
      </c>
      <c r="I17246" s="9">
        <v>1287.28350576</v>
      </c>
      <c r="J17246" s="9">
        <v>1263.0709065599999</v>
      </c>
      <c r="K17246" s="9">
        <v>1268.0151324399999</v>
      </c>
      <c r="L17246" s="9">
        <v>1254.7638196800001</v>
      </c>
      <c r="M17246" s="9">
        <v>1254.4619823999999</v>
      </c>
      <c r="N17246" s="9">
        <v>1253.2841608399999</v>
      </c>
      <c r="O17246" s="9">
        <v>1277.0866550399901</v>
      </c>
      <c r="P17246" s="9">
        <v>1287.79203596</v>
      </c>
      <c r="Q17246" s="9">
        <v>1284.8589649999999</v>
      </c>
      <c r="R17246" s="9">
        <v>1283.2054216399999</v>
      </c>
      <c r="S17246" s="9">
        <v>1280.7743192</v>
      </c>
      <c r="T17246" s="9">
        <v>1283.2087024800001</v>
      </c>
    </row>
    <row r="17247" spans="1:20" x14ac:dyDescent="0.35">
      <c r="A17247">
        <f t="shared" si="526"/>
        <v>17247</v>
      </c>
      <c r="B17247" s="3" t="s">
        <v>1039</v>
      </c>
      <c r="C17247" s="3" t="s">
        <v>86</v>
      </c>
      <c r="D17247" s="3" t="s">
        <v>47</v>
      </c>
      <c r="E17247">
        <v>2020</v>
      </c>
      <c r="F17247" s="3" t="str">
        <f t="shared" si="525"/>
        <v>RGQOutCOULEE2020</v>
      </c>
      <c r="G17247" s="9">
        <v>68.740038691234503</v>
      </c>
      <c r="H17247" s="9">
        <v>90.809239480263798</v>
      </c>
      <c r="I17247" s="9">
        <v>104.78886452923599</v>
      </c>
      <c r="J17247" s="9">
        <v>121.681407441247</v>
      </c>
      <c r="K17247" s="9">
        <v>88.899185071510402</v>
      </c>
      <c r="L17247" s="9">
        <v>89.900584763197301</v>
      </c>
      <c r="M17247" s="9">
        <v>93.206419620222206</v>
      </c>
      <c r="N17247" s="9">
        <v>98.5126800658972</v>
      </c>
      <c r="O17247" s="9">
        <v>99.885258661162595</v>
      </c>
      <c r="P17247" s="9">
        <v>113.96225331994501</v>
      </c>
      <c r="Q17247" s="9">
        <v>95.459500753787594</v>
      </c>
      <c r="R17247" s="9">
        <v>100.378119389359</v>
      </c>
      <c r="S17247" s="9">
        <v>80.149119236121606</v>
      </c>
      <c r="T17247" s="9">
        <v>49.716971372784698</v>
      </c>
    </row>
    <row r="17248" spans="1:20" x14ac:dyDescent="0.35">
      <c r="A17248">
        <f t="shared" si="526"/>
        <v>17248</v>
      </c>
      <c r="B17248" s="3" t="s">
        <v>1039</v>
      </c>
      <c r="C17248" s="3" t="s">
        <v>86</v>
      </c>
      <c r="D17248" s="3" t="s">
        <v>47</v>
      </c>
      <c r="E17248">
        <v>2021</v>
      </c>
      <c r="F17248" s="3" t="str">
        <f t="shared" si="525"/>
        <v>RGQOutCOULEE2021</v>
      </c>
      <c r="G17248" s="9">
        <v>73.717019856431406</v>
      </c>
      <c r="H17248" s="9">
        <v>87.893481637772197</v>
      </c>
      <c r="I17248" s="9">
        <v>93.941885199652702</v>
      </c>
      <c r="J17248" s="9">
        <v>108.471758308196</v>
      </c>
      <c r="K17248" s="9">
        <v>100.49235328988502</v>
      </c>
      <c r="L17248" s="9">
        <v>88.333494161067193</v>
      </c>
      <c r="M17248" s="9">
        <v>76.303204766410204</v>
      </c>
      <c r="N17248" s="9">
        <v>70.935610026069398</v>
      </c>
      <c r="O17248" s="9">
        <v>84.712795197055698</v>
      </c>
      <c r="P17248" s="9">
        <v>125.157062263299</v>
      </c>
      <c r="Q17248" s="9">
        <v>122.166000602229</v>
      </c>
      <c r="R17248" s="9">
        <v>110.75790448070801</v>
      </c>
      <c r="S17248" s="9">
        <v>84.5866718219322</v>
      </c>
      <c r="T17248" s="9">
        <v>72.248576677666804</v>
      </c>
    </row>
    <row r="17249" spans="1:20" x14ac:dyDescent="0.35">
      <c r="A17249">
        <f t="shared" si="526"/>
        <v>17249</v>
      </c>
      <c r="B17249" s="3" t="s">
        <v>1039</v>
      </c>
      <c r="C17249" s="3" t="s">
        <v>86</v>
      </c>
      <c r="D17249" s="3" t="s">
        <v>47</v>
      </c>
      <c r="E17249">
        <v>2022</v>
      </c>
      <c r="F17249" s="3" t="str">
        <f t="shared" si="525"/>
        <v>RGQOutCOULEE2022</v>
      </c>
      <c r="G17249" s="9">
        <v>58.898887171658799</v>
      </c>
      <c r="H17249" s="9">
        <v>111.814470971719</v>
      </c>
      <c r="I17249" s="9">
        <v>95.580072073354103</v>
      </c>
      <c r="J17249" s="9">
        <v>109.43045450877</v>
      </c>
      <c r="K17249" s="9">
        <v>81.103378694062499</v>
      </c>
      <c r="L17249" s="9">
        <v>68.985269440335301</v>
      </c>
      <c r="M17249" s="9">
        <v>81.696607694625001</v>
      </c>
      <c r="N17249" s="9">
        <v>81.073118083368001</v>
      </c>
      <c r="O17249" s="9">
        <v>104.864674126333</v>
      </c>
      <c r="P17249" s="9">
        <v>246.19119904844101</v>
      </c>
      <c r="Q17249" s="9">
        <v>174.643140581263</v>
      </c>
      <c r="R17249" s="9">
        <v>145.51458606706001</v>
      </c>
      <c r="S17249" s="9">
        <v>95.253866664231694</v>
      </c>
      <c r="T17249" s="9">
        <v>74.963249918591799</v>
      </c>
    </row>
    <row r="17250" spans="1:20" x14ac:dyDescent="0.35">
      <c r="A17250">
        <f t="shared" si="526"/>
        <v>17250</v>
      </c>
      <c r="B17250" s="3" t="s">
        <v>1039</v>
      </c>
      <c r="C17250" s="3" t="s">
        <v>86</v>
      </c>
      <c r="D17250" s="3" t="s">
        <v>47</v>
      </c>
      <c r="E17250">
        <v>2023</v>
      </c>
      <c r="F17250" s="3" t="str">
        <f t="shared" si="525"/>
        <v>RGQOutCOULEE2023</v>
      </c>
      <c r="G17250" s="9">
        <v>67.886687747977106</v>
      </c>
      <c r="H17250" s="9">
        <v>107.51886408365201</v>
      </c>
      <c r="I17250" s="9">
        <v>142.54216946344701</v>
      </c>
      <c r="J17250" s="9">
        <v>155.76217203836501</v>
      </c>
      <c r="K17250" s="9">
        <v>120.464959793281</v>
      </c>
      <c r="L17250" s="9">
        <v>162.54737524873602</v>
      </c>
      <c r="M17250" s="9">
        <v>161.91458752233299</v>
      </c>
      <c r="N17250" s="9">
        <v>179.03610087854099</v>
      </c>
      <c r="O17250" s="9">
        <v>200.16508474008501</v>
      </c>
      <c r="P17250" s="9">
        <v>243.061794150797</v>
      </c>
      <c r="Q17250" s="9">
        <v>226.74839813245401</v>
      </c>
      <c r="R17250" s="9">
        <v>153.89384474195199</v>
      </c>
      <c r="S17250" s="9">
        <v>119.541559083424</v>
      </c>
      <c r="T17250" s="9">
        <v>86.505458238956905</v>
      </c>
    </row>
    <row r="17251" spans="1:20" x14ac:dyDescent="0.35">
      <c r="A17251">
        <f t="shared" si="526"/>
        <v>17251</v>
      </c>
      <c r="B17251" s="3" t="s">
        <v>1039</v>
      </c>
      <c r="C17251" s="3" t="s">
        <v>86</v>
      </c>
      <c r="D17251" s="3" t="s">
        <v>47</v>
      </c>
      <c r="E17251">
        <v>2024</v>
      </c>
      <c r="F17251" s="3" t="str">
        <f t="shared" si="525"/>
        <v>RGQOutCOULEE2024</v>
      </c>
      <c r="G17251" s="9">
        <v>84.499228479778196</v>
      </c>
      <c r="H17251" s="9">
        <v>120.147882407938</v>
      </c>
      <c r="I17251" s="9">
        <v>105.934892748902</v>
      </c>
      <c r="J17251" s="9">
        <v>111.72860696486001</v>
      </c>
      <c r="K17251" s="9">
        <v>133.61876007281199</v>
      </c>
      <c r="L17251" s="9">
        <v>85.970211807374994</v>
      </c>
      <c r="M17251" s="9">
        <v>93.325376235777696</v>
      </c>
      <c r="N17251" s="9">
        <v>101.76027574732601</v>
      </c>
      <c r="O17251" s="9">
        <v>116.769167077349</v>
      </c>
      <c r="P17251" s="9">
        <v>175.20226335618599</v>
      </c>
      <c r="Q17251" s="9">
        <v>105.981034970322</v>
      </c>
      <c r="R17251" s="9">
        <v>90.992660185106899</v>
      </c>
      <c r="S17251" s="9">
        <v>70.252006817161401</v>
      </c>
      <c r="T17251" s="9">
        <v>67.066204544821304</v>
      </c>
    </row>
    <row r="17252" spans="1:20" x14ac:dyDescent="0.35">
      <c r="A17252">
        <f t="shared" si="526"/>
        <v>17252</v>
      </c>
      <c r="B17252" s="3" t="s">
        <v>1039</v>
      </c>
      <c r="C17252" s="3" t="s">
        <v>86</v>
      </c>
      <c r="D17252" s="3" t="s">
        <v>47</v>
      </c>
      <c r="E17252">
        <v>2025</v>
      </c>
      <c r="F17252" s="3" t="str">
        <f t="shared" si="525"/>
        <v>RGQOutCOULEE2025</v>
      </c>
      <c r="G17252" s="9">
        <v>61.441955161520099</v>
      </c>
      <c r="H17252" s="9">
        <v>91.338112348933294</v>
      </c>
      <c r="I17252" s="9">
        <v>99.515839275304799</v>
      </c>
      <c r="J17252" s="9">
        <v>149.63539939391001</v>
      </c>
      <c r="K17252" s="9">
        <v>104.32806995352</v>
      </c>
      <c r="L17252" s="9">
        <v>123.098463199351</v>
      </c>
      <c r="M17252" s="9">
        <v>99.678718995683298</v>
      </c>
      <c r="N17252" s="9">
        <v>109.53687990953701</v>
      </c>
      <c r="O17252" s="9">
        <v>119.616875396384</v>
      </c>
      <c r="P17252" s="9">
        <v>147.70507979967601</v>
      </c>
      <c r="Q17252" s="9">
        <v>120.89248122529202</v>
      </c>
      <c r="R17252" s="9">
        <v>100.641786895484</v>
      </c>
      <c r="S17252" s="9">
        <v>95.442657619348907</v>
      </c>
      <c r="T17252" s="9">
        <v>71.046499572411804</v>
      </c>
    </row>
    <row r="17253" spans="1:20" x14ac:dyDescent="0.35">
      <c r="A17253">
        <f t="shared" si="526"/>
        <v>17253</v>
      </c>
      <c r="B17253" s="3" t="s">
        <v>1039</v>
      </c>
      <c r="C17253" s="3" t="s">
        <v>86</v>
      </c>
      <c r="D17253" s="3" t="s">
        <v>47</v>
      </c>
      <c r="E17253">
        <v>2026</v>
      </c>
      <c r="F17253" s="3" t="str">
        <f t="shared" si="525"/>
        <v>RGQOutCOULEE2026</v>
      </c>
      <c r="G17253" s="9">
        <v>72.0896013030967</v>
      </c>
      <c r="H17253" s="9">
        <v>102.99305706457601</v>
      </c>
      <c r="I17253" s="9">
        <v>115.454705537903</v>
      </c>
      <c r="J17253" s="9">
        <v>120.22701535696901</v>
      </c>
      <c r="K17253" s="9">
        <v>112.14475073317701</v>
      </c>
      <c r="L17253" s="9">
        <v>87.725539168961603</v>
      </c>
      <c r="M17253" s="9">
        <v>70.593488920188804</v>
      </c>
      <c r="N17253" s="9">
        <v>88.973678907942499</v>
      </c>
      <c r="O17253" s="9">
        <v>90.009188694386395</v>
      </c>
      <c r="P17253" s="9">
        <v>138.31653130102401</v>
      </c>
      <c r="Q17253" s="9">
        <v>149.26539382825899</v>
      </c>
      <c r="R17253" s="9">
        <v>126.506993554277</v>
      </c>
      <c r="S17253" s="9">
        <v>94.248454810910602</v>
      </c>
      <c r="T17253" s="9">
        <v>68.023746172433306</v>
      </c>
    </row>
    <row r="17254" spans="1:20" x14ac:dyDescent="0.35">
      <c r="A17254">
        <f t="shared" si="526"/>
        <v>17254</v>
      </c>
      <c r="B17254" s="3" t="s">
        <v>1039</v>
      </c>
      <c r="C17254" s="3" t="s">
        <v>86</v>
      </c>
      <c r="D17254" s="3" t="s">
        <v>47</v>
      </c>
      <c r="E17254">
        <v>2027</v>
      </c>
      <c r="F17254" s="3" t="str">
        <f t="shared" si="525"/>
        <v>RGQOutCOULEE2027</v>
      </c>
      <c r="G17254" s="9">
        <v>81.751789546592704</v>
      </c>
      <c r="H17254" s="9">
        <v>99.708145670680494</v>
      </c>
      <c r="I17254" s="9">
        <v>102.28127181124999</v>
      </c>
      <c r="J17254" s="9">
        <v>138.69555242258301</v>
      </c>
      <c r="K17254" s="9">
        <v>127.69309081513001</v>
      </c>
      <c r="L17254" s="9">
        <v>97.301317906248599</v>
      </c>
      <c r="M17254" s="9">
        <v>112.862424399093</v>
      </c>
      <c r="N17254" s="9">
        <v>109.145620639591</v>
      </c>
      <c r="O17254" s="9">
        <v>111.89529611919301</v>
      </c>
      <c r="P17254" s="9">
        <v>212.11070727262401</v>
      </c>
      <c r="Q17254" s="9">
        <v>168.098629012793</v>
      </c>
      <c r="R17254" s="9">
        <v>122.987083348694</v>
      </c>
      <c r="S17254" s="9">
        <v>92.005534473763007</v>
      </c>
      <c r="T17254" s="9">
        <v>80.716748469262001</v>
      </c>
    </row>
    <row r="17255" spans="1:20" x14ac:dyDescent="0.35">
      <c r="A17255">
        <f t="shared" si="526"/>
        <v>17255</v>
      </c>
      <c r="B17255" s="3" t="s">
        <v>1039</v>
      </c>
      <c r="C17255" s="3" t="s">
        <v>86</v>
      </c>
      <c r="D17255" s="3" t="s">
        <v>47</v>
      </c>
      <c r="E17255">
        <v>2028</v>
      </c>
      <c r="F17255" s="3" t="str">
        <f t="shared" si="525"/>
        <v>RGQOutCOULEE2028</v>
      </c>
      <c r="G17255" s="9">
        <v>52.881389355294999</v>
      </c>
      <c r="H17255" s="9">
        <v>101.92624579997199</v>
      </c>
      <c r="I17255" s="9">
        <v>117.175188942573</v>
      </c>
      <c r="J17255" s="9">
        <v>128.45134178417001</v>
      </c>
      <c r="K17255" s="9">
        <v>131.93638831904701</v>
      </c>
      <c r="L17255" s="9">
        <v>118.94033582154802</v>
      </c>
      <c r="M17255" s="9">
        <v>91.868306636234706</v>
      </c>
      <c r="N17255" s="9">
        <v>109.21716238460399</v>
      </c>
      <c r="O17255" s="9">
        <v>114.81976979577</v>
      </c>
      <c r="P17255" s="9">
        <v>228.86528561477701</v>
      </c>
      <c r="Q17255" s="9">
        <v>247.33445531096001</v>
      </c>
      <c r="R17255" s="9">
        <v>174.77349267962501</v>
      </c>
      <c r="S17255" s="9">
        <v>152.751877141536</v>
      </c>
      <c r="T17255" s="9">
        <v>81.103798645397902</v>
      </c>
    </row>
    <row r="17256" spans="1:20" x14ac:dyDescent="0.35">
      <c r="A17256">
        <f t="shared" si="526"/>
        <v>17256</v>
      </c>
      <c r="B17256" s="3" t="s">
        <v>1039</v>
      </c>
      <c r="C17256" s="3" t="s">
        <v>86</v>
      </c>
      <c r="D17256" s="3" t="s">
        <v>47</v>
      </c>
      <c r="E17256">
        <v>2029</v>
      </c>
      <c r="F17256" s="3" t="str">
        <f t="shared" si="525"/>
        <v>RGQOutCOULEE2029</v>
      </c>
      <c r="G17256" s="9">
        <v>84.039764713333298</v>
      </c>
      <c r="H17256" s="9">
        <v>105.310218952122</v>
      </c>
      <c r="I17256" s="9">
        <v>112.316537420675</v>
      </c>
      <c r="J17256" s="9">
        <v>120.44957273450299</v>
      </c>
      <c r="K17256" s="9">
        <v>89.481039036999988</v>
      </c>
      <c r="L17256" s="9">
        <v>100.20793888865499</v>
      </c>
      <c r="M17256" s="9">
        <v>90.194788694208299</v>
      </c>
      <c r="N17256" s="9">
        <v>103.857281869736</v>
      </c>
      <c r="O17256" s="9">
        <v>130.04296223400101</v>
      </c>
      <c r="P17256" s="9">
        <v>245.60642302378599</v>
      </c>
      <c r="Q17256" s="9">
        <v>137.50033980040899</v>
      </c>
      <c r="R17256" s="9">
        <v>93.458745432558302</v>
      </c>
      <c r="S17256" s="9">
        <v>83.388434626054604</v>
      </c>
      <c r="T17256" s="9">
        <v>59.421278035524999</v>
      </c>
    </row>
    <row r="17257" spans="1:20" x14ac:dyDescent="0.35">
      <c r="A17257">
        <f t="shared" si="526"/>
        <v>17257</v>
      </c>
      <c r="B17257" s="3" t="s">
        <v>1039</v>
      </c>
      <c r="C17257" s="3" t="s">
        <v>95</v>
      </c>
      <c r="D17257" s="3" t="s">
        <v>47</v>
      </c>
      <c r="E17257">
        <v>2020</v>
      </c>
      <c r="F17257" s="3" t="str">
        <f t="shared" si="525"/>
        <v>RGSpillCOULEE2020</v>
      </c>
      <c r="G17257" s="9">
        <v>0</v>
      </c>
      <c r="H17257" s="9">
        <v>0.50299581222916601</v>
      </c>
      <c r="I17257" s="9">
        <v>2.3243227787645799</v>
      </c>
      <c r="J17257" s="9">
        <v>0.556627587268817</v>
      </c>
      <c r="K17257" s="9">
        <v>0.429556630104166</v>
      </c>
      <c r="L17257" s="9">
        <v>0.50359772763952904</v>
      </c>
      <c r="M17257" s="9">
        <v>5.2806127111111101E-2</v>
      </c>
      <c r="N17257" s="9">
        <v>2.4598104095833299E-2</v>
      </c>
      <c r="O17257" s="9">
        <v>0.365959709321236</v>
      </c>
      <c r="P17257" s="9">
        <v>3.52219057361111E-2</v>
      </c>
      <c r="Q17257" s="9">
        <v>1.5939596129032198E-2</v>
      </c>
      <c r="R17257" s="9">
        <v>5.2149758597222202E-4</v>
      </c>
      <c r="S17257" s="9">
        <v>0</v>
      </c>
      <c r="T17257" s="9">
        <v>0</v>
      </c>
    </row>
    <row r="17258" spans="1:20" x14ac:dyDescent="0.35">
      <c r="A17258">
        <f t="shared" si="526"/>
        <v>17258</v>
      </c>
      <c r="B17258" s="3" t="s">
        <v>1039</v>
      </c>
      <c r="C17258" s="3" t="s">
        <v>95</v>
      </c>
      <c r="D17258" s="3" t="s">
        <v>47</v>
      </c>
      <c r="E17258">
        <v>2021</v>
      </c>
      <c r="F17258" s="3" t="str">
        <f t="shared" si="525"/>
        <v>RGSpillCOULEE2021</v>
      </c>
      <c r="G17258" s="9">
        <v>1.1028959939516098E-2</v>
      </c>
      <c r="H17258" s="9">
        <v>0.58017401762638798</v>
      </c>
      <c r="I17258" s="9">
        <v>0.35937211061111102</v>
      </c>
      <c r="J17258" s="9">
        <v>0.52653749847849396</v>
      </c>
      <c r="K17258" s="9">
        <v>0.28624336765625003</v>
      </c>
      <c r="L17258" s="9">
        <v>0.107523855805107</v>
      </c>
      <c r="M17258" s="9">
        <v>0</v>
      </c>
      <c r="N17258" s="9">
        <v>9.2709036097222197E-2</v>
      </c>
      <c r="O17258" s="9">
        <v>0.78461817992607497</v>
      </c>
      <c r="P17258" s="9">
        <v>3.2121932179458299</v>
      </c>
      <c r="Q17258" s="9">
        <v>2.3793936927419299E-2</v>
      </c>
      <c r="R17258" s="9">
        <v>0</v>
      </c>
      <c r="S17258" s="9">
        <v>1.28523424531249E-2</v>
      </c>
      <c r="T17258" s="9">
        <v>6.4950170833333303E-3</v>
      </c>
    </row>
    <row r="17259" spans="1:20" x14ac:dyDescent="0.35">
      <c r="A17259">
        <f t="shared" si="526"/>
        <v>17259</v>
      </c>
      <c r="B17259" s="3" t="s">
        <v>1039</v>
      </c>
      <c r="C17259" s="3" t="s">
        <v>95</v>
      </c>
      <c r="D17259" s="3" t="s">
        <v>47</v>
      </c>
      <c r="E17259">
        <v>2022</v>
      </c>
      <c r="F17259" s="3" t="str">
        <f t="shared" si="525"/>
        <v>RGSpillCOULEE2022</v>
      </c>
      <c r="G17259" s="9">
        <v>0</v>
      </c>
      <c r="H17259" s="9">
        <v>1.0630426243791598</v>
      </c>
      <c r="I17259" s="9">
        <v>0.41945651207638801</v>
      </c>
      <c r="J17259" s="9">
        <v>1.6024556709206901</v>
      </c>
      <c r="K17259" s="9">
        <v>0.129978644270833</v>
      </c>
      <c r="L17259" s="9">
        <v>8.2847328676075194E-2</v>
      </c>
      <c r="M17259" s="9">
        <v>1.8055774722222199E-2</v>
      </c>
      <c r="N17259" s="9">
        <v>1.3081509826388799E-2</v>
      </c>
      <c r="O17259" s="9">
        <v>4.6774877319361501</v>
      </c>
      <c r="P17259" s="9">
        <v>95.597648835906796</v>
      </c>
      <c r="Q17259" s="9">
        <v>29.670604167063097</v>
      </c>
      <c r="R17259" s="9">
        <v>1.11111192111111E-3</v>
      </c>
      <c r="S17259" s="9">
        <v>7.2918117708333299E-3</v>
      </c>
      <c r="T17259" s="9">
        <v>6.5027860890416594E-2</v>
      </c>
    </row>
    <row r="17260" spans="1:20" x14ac:dyDescent="0.35">
      <c r="A17260">
        <f t="shared" si="526"/>
        <v>17260</v>
      </c>
      <c r="B17260" s="3" t="s">
        <v>1039</v>
      </c>
      <c r="C17260" s="3" t="s">
        <v>95</v>
      </c>
      <c r="D17260" s="3" t="s">
        <v>47</v>
      </c>
      <c r="E17260">
        <v>2023</v>
      </c>
      <c r="F17260" s="3" t="str">
        <f t="shared" si="525"/>
        <v>RGSpillCOULEE2023</v>
      </c>
      <c r="G17260" s="9">
        <v>2.2796212231182798E-3</v>
      </c>
      <c r="H17260" s="9">
        <v>8.7982957173611098E-2</v>
      </c>
      <c r="I17260" s="9">
        <v>5.6069883701698604</v>
      </c>
      <c r="J17260" s="9">
        <v>7.9483935006169304</v>
      </c>
      <c r="K17260" s="9">
        <v>3.3258610177604102</v>
      </c>
      <c r="L17260" s="9">
        <v>21.409119344327902</v>
      </c>
      <c r="M17260" s="9">
        <v>16.107906444388799</v>
      </c>
      <c r="N17260" s="9">
        <v>15.825021620819401</v>
      </c>
      <c r="O17260" s="9">
        <v>38.295506726368899</v>
      </c>
      <c r="P17260" s="9">
        <v>84.931833316331904</v>
      </c>
      <c r="Q17260" s="9">
        <v>69.182392407581702</v>
      </c>
      <c r="R17260" s="9">
        <v>4.0229249211472196</v>
      </c>
      <c r="S17260" s="9">
        <v>0.15195124838541599</v>
      </c>
      <c r="T17260" s="9">
        <v>0.17867077848472199</v>
      </c>
    </row>
    <row r="17261" spans="1:20" x14ac:dyDescent="0.35">
      <c r="A17261">
        <f t="shared" si="526"/>
        <v>17261</v>
      </c>
      <c r="B17261" s="3" t="s">
        <v>1039</v>
      </c>
      <c r="C17261" s="3" t="s">
        <v>95</v>
      </c>
      <c r="D17261" s="3" t="s">
        <v>47</v>
      </c>
      <c r="E17261">
        <v>2024</v>
      </c>
      <c r="F17261" s="3" t="str">
        <f t="shared" si="525"/>
        <v>RGSpillCOULEE2024</v>
      </c>
      <c r="G17261" s="9">
        <v>0.122868432157258</v>
      </c>
      <c r="H17261" s="9">
        <v>1.02412453793125</v>
      </c>
      <c r="I17261" s="9">
        <v>2.3053288659722199E-2</v>
      </c>
      <c r="J17261" s="9">
        <v>1.4752955169354799E-2</v>
      </c>
      <c r="K17261" s="9">
        <v>4.8192807616145803</v>
      </c>
      <c r="L17261" s="9">
        <v>8.1055424690860203E-3</v>
      </c>
      <c r="M17261" s="9">
        <v>2.9444666027777702E-2</v>
      </c>
      <c r="N17261" s="9">
        <v>1.37579097930555E-2</v>
      </c>
      <c r="O17261" s="9">
        <v>4.4085107353978499</v>
      </c>
      <c r="P17261" s="9">
        <v>32.761567396706901</v>
      </c>
      <c r="Q17261" s="9">
        <v>1.2326434938172</v>
      </c>
      <c r="R17261" s="9">
        <v>0.236157487027777</v>
      </c>
      <c r="S17261" s="9">
        <v>0</v>
      </c>
      <c r="T17261" s="9">
        <v>4.2356188082638802E-2</v>
      </c>
    </row>
    <row r="17262" spans="1:20" x14ac:dyDescent="0.35">
      <c r="A17262">
        <f t="shared" si="526"/>
        <v>17262</v>
      </c>
      <c r="B17262" s="3" t="s">
        <v>1039</v>
      </c>
      <c r="C17262" s="3" t="s">
        <v>95</v>
      </c>
      <c r="D17262" s="3" t="s">
        <v>47</v>
      </c>
      <c r="E17262">
        <v>2025</v>
      </c>
      <c r="F17262" s="3" t="str">
        <f t="shared" si="525"/>
        <v>RGSpillCOULEE2025</v>
      </c>
      <c r="G17262" s="9">
        <v>3.8417118965053702E-3</v>
      </c>
      <c r="H17262" s="9">
        <v>9.8462820759722194E-2</v>
      </c>
      <c r="I17262" s="9">
        <v>0.208769051589583</v>
      </c>
      <c r="J17262" s="9">
        <v>5.5400778016321199</v>
      </c>
      <c r="K17262" s="9">
        <v>4.9907821417499996</v>
      </c>
      <c r="L17262" s="9">
        <v>8.2571850809846694</v>
      </c>
      <c r="M17262" s="9">
        <v>0.118593302683333</v>
      </c>
      <c r="N17262" s="9">
        <v>8.9628390930555496E-3</v>
      </c>
      <c r="O17262" s="9">
        <v>2.0401241965322501</v>
      </c>
      <c r="P17262" s="9">
        <v>5.7104953294958296</v>
      </c>
      <c r="Q17262" s="9">
        <v>2.5905845839012098</v>
      </c>
      <c r="R17262" s="9">
        <v>0</v>
      </c>
      <c r="S17262" s="9">
        <v>0</v>
      </c>
      <c r="T17262" s="9">
        <v>5.8334494166666596E-3</v>
      </c>
    </row>
    <row r="17263" spans="1:20" x14ac:dyDescent="0.35">
      <c r="A17263">
        <f t="shared" si="526"/>
        <v>17263</v>
      </c>
      <c r="B17263" s="3" t="s">
        <v>1039</v>
      </c>
      <c r="C17263" s="3" t="s">
        <v>95</v>
      </c>
      <c r="D17263" s="3" t="s">
        <v>47</v>
      </c>
      <c r="E17263">
        <v>2026</v>
      </c>
      <c r="F17263" s="3" t="str">
        <f t="shared" si="525"/>
        <v>RGSpillCOULEE2026</v>
      </c>
      <c r="G17263" s="9">
        <v>9.5617104516800999E-2</v>
      </c>
      <c r="H17263" s="9">
        <v>5.9504303541666602E-2</v>
      </c>
      <c r="I17263" s="9">
        <v>0.537603124153472</v>
      </c>
      <c r="J17263" s="9">
        <v>4.8868792573924701E-2</v>
      </c>
      <c r="K17263" s="9">
        <v>1.4752970528125</v>
      </c>
      <c r="L17263" s="9">
        <v>0.14484710688508001</v>
      </c>
      <c r="M17263" s="9">
        <v>0.324648067897222</v>
      </c>
      <c r="N17263" s="9">
        <v>7.9359104803611094E-2</v>
      </c>
      <c r="O17263" s="9">
        <v>0.19335773226075201</v>
      </c>
      <c r="P17263" s="9">
        <v>13.5373863055763</v>
      </c>
      <c r="Q17263" s="9">
        <v>6.5428271379032203</v>
      </c>
      <c r="R17263" s="9">
        <v>0.52479463361111101</v>
      </c>
      <c r="S17263" s="9">
        <v>1.46180188802083E-2</v>
      </c>
      <c r="T17263" s="9">
        <v>1.24772701763888E-2</v>
      </c>
    </row>
    <row r="17264" spans="1:20" x14ac:dyDescent="0.35">
      <c r="A17264">
        <f t="shared" si="526"/>
        <v>17264</v>
      </c>
      <c r="B17264" s="3" t="s">
        <v>1039</v>
      </c>
      <c r="C17264" s="3" t="s">
        <v>95</v>
      </c>
      <c r="D17264" s="3" t="s">
        <v>47</v>
      </c>
      <c r="E17264">
        <v>2027</v>
      </c>
      <c r="F17264" s="3" t="str">
        <f t="shared" si="525"/>
        <v>RGSpillCOULEE2027</v>
      </c>
      <c r="G17264" s="9">
        <v>0.27581774462365499</v>
      </c>
      <c r="H17264" s="9">
        <v>1.0644441786319401</v>
      </c>
      <c r="I17264" s="9">
        <v>0.29703211066666602</v>
      </c>
      <c r="J17264" s="9">
        <v>0.707827981319892</v>
      </c>
      <c r="K17264" s="9">
        <v>1.8713865455468699</v>
      </c>
      <c r="L17264" s="9">
        <v>0</v>
      </c>
      <c r="M17264" s="9">
        <v>4.1592270679166599E-2</v>
      </c>
      <c r="N17264" s="9">
        <v>0</v>
      </c>
      <c r="O17264" s="9">
        <v>4.6774271125994602</v>
      </c>
      <c r="P17264" s="9">
        <v>58.596515378722202</v>
      </c>
      <c r="Q17264" s="9">
        <v>32.3168616000981</v>
      </c>
      <c r="R17264" s="9">
        <v>0</v>
      </c>
      <c r="S17264" s="9">
        <v>0</v>
      </c>
      <c r="T17264" s="9">
        <v>3.1747743562499998E-4</v>
      </c>
    </row>
    <row r="17265" spans="1:20" x14ac:dyDescent="0.35">
      <c r="A17265">
        <f t="shared" si="526"/>
        <v>17265</v>
      </c>
      <c r="B17265" s="3" t="s">
        <v>1039</v>
      </c>
      <c r="C17265" s="3" t="s">
        <v>95</v>
      </c>
      <c r="D17265" s="3" t="s">
        <v>47</v>
      </c>
      <c r="E17265">
        <v>2028</v>
      </c>
      <c r="F17265" s="3" t="str">
        <f t="shared" si="525"/>
        <v>RGSpillCOULEE2028</v>
      </c>
      <c r="G17265" s="9">
        <v>0</v>
      </c>
      <c r="H17265" s="9">
        <v>3.8889662777777702E-3</v>
      </c>
      <c r="I17265" s="9">
        <v>1.8034246894416599</v>
      </c>
      <c r="J17265" s="9">
        <v>0.33358393310215001</v>
      </c>
      <c r="K17265" s="9">
        <v>3.764882229725</v>
      </c>
      <c r="L17265" s="9">
        <v>1.5476618282755299</v>
      </c>
      <c r="M17265" s="9">
        <v>0.84142110526249903</v>
      </c>
      <c r="N17265" s="9">
        <v>3.55520803856944</v>
      </c>
      <c r="O17265" s="9">
        <v>5.3634048233923304</v>
      </c>
      <c r="P17265" s="9">
        <v>71.82323273543048</v>
      </c>
      <c r="Q17265" s="9">
        <v>85.776739837734496</v>
      </c>
      <c r="R17265" s="9">
        <v>10.5522230401388</v>
      </c>
      <c r="S17265" s="9">
        <v>8.96611247473958</v>
      </c>
      <c r="T17265" s="9">
        <v>3.3284847085486097E-2</v>
      </c>
    </row>
    <row r="17266" spans="1:20" x14ac:dyDescent="0.35">
      <c r="A17266">
        <f t="shared" si="526"/>
        <v>17266</v>
      </c>
      <c r="B17266" s="3" t="s">
        <v>1039</v>
      </c>
      <c r="C17266" s="3" t="s">
        <v>95</v>
      </c>
      <c r="D17266" s="3" t="s">
        <v>47</v>
      </c>
      <c r="E17266">
        <v>2029</v>
      </c>
      <c r="F17266" s="3" t="str">
        <f t="shared" si="525"/>
        <v>RGSpillCOULEE2029</v>
      </c>
      <c r="G17266" s="9">
        <v>0</v>
      </c>
      <c r="H17266" s="9">
        <v>0.28341081597013801</v>
      </c>
      <c r="I17266" s="9">
        <v>0.46533782874444402</v>
      </c>
      <c r="J17266" s="9">
        <v>9.7333377917002598E-2</v>
      </c>
      <c r="K17266" s="9">
        <v>9.9325203249999994E-2</v>
      </c>
      <c r="L17266" s="9">
        <v>0.184867759435483</v>
      </c>
      <c r="M17266" s="9">
        <v>1.67844347222222E-2</v>
      </c>
      <c r="N17266" s="9">
        <v>1.4826078674166601</v>
      </c>
      <c r="O17266" s="9">
        <v>9.2317213957123592</v>
      </c>
      <c r="P17266" s="9">
        <v>85.598663531106197</v>
      </c>
      <c r="Q17266" s="9">
        <v>12.864506714368201</v>
      </c>
      <c r="R17266" s="9">
        <v>0.90355095152777698</v>
      </c>
      <c r="S17266" s="9">
        <v>0</v>
      </c>
      <c r="T17266" s="9">
        <v>2.9955948749999998E-3</v>
      </c>
    </row>
    <row r="17267" spans="1:20" x14ac:dyDescent="0.35">
      <c r="A17267">
        <f t="shared" si="526"/>
        <v>17267</v>
      </c>
      <c r="B17267" s="3" t="s">
        <v>1039</v>
      </c>
      <c r="C17267" s="3" t="s">
        <v>77</v>
      </c>
      <c r="D17267" s="3" t="s">
        <v>47</v>
      </c>
      <c r="E17267">
        <v>2020</v>
      </c>
      <c r="F17267" s="3" t="str">
        <f t="shared" si="525"/>
        <v>RGGenCOULEE2020</v>
      </c>
      <c r="G17267" s="9">
        <v>1466.0013349462299</v>
      </c>
      <c r="H17267" s="9">
        <v>2202.14426527777</v>
      </c>
      <c r="I17267" s="9">
        <v>2603.3504263888799</v>
      </c>
      <c r="J17267" s="9">
        <v>3075.8168696236498</v>
      </c>
      <c r="K17267" s="9">
        <v>2241.5595089285698</v>
      </c>
      <c r="L17267" s="9">
        <v>2134.01648655913</v>
      </c>
      <c r="M17267" s="9">
        <v>2235.2022277777701</v>
      </c>
      <c r="N17267" s="9">
        <v>2206.7285580555499</v>
      </c>
      <c r="O17267" s="9">
        <v>2118.37552553763</v>
      </c>
      <c r="P17267" s="9">
        <v>2476.5884116666598</v>
      </c>
      <c r="Q17267" s="9">
        <v>2425.3090072580599</v>
      </c>
      <c r="R17267" s="9">
        <v>2466.5860402777698</v>
      </c>
      <c r="S17267" s="9">
        <v>1996.5873800260399</v>
      </c>
      <c r="T17267" s="9">
        <v>1152.8176249999999</v>
      </c>
    </row>
    <row r="17268" spans="1:20" x14ac:dyDescent="0.35">
      <c r="A17268">
        <f t="shared" si="526"/>
        <v>17268</v>
      </c>
      <c r="B17268" s="3" t="s">
        <v>1039</v>
      </c>
      <c r="C17268" s="3" t="s">
        <v>77</v>
      </c>
      <c r="D17268" s="3" t="s">
        <v>47</v>
      </c>
      <c r="E17268">
        <v>2021</v>
      </c>
      <c r="F17268" s="3" t="str">
        <f t="shared" si="525"/>
        <v>RGGenCOULEE2021</v>
      </c>
      <c r="G17268" s="9">
        <v>1490.69411693548</v>
      </c>
      <c r="H17268" s="9">
        <v>2253.87060833333</v>
      </c>
      <c r="I17268" s="9">
        <v>2375.1620680555502</v>
      </c>
      <c r="J17268" s="9">
        <v>2730.8668991935401</v>
      </c>
      <c r="K17268" s="9">
        <v>2124.75231056547</v>
      </c>
      <c r="L17268" s="9">
        <v>1905.76546505376</v>
      </c>
      <c r="M17268" s="9">
        <v>1695.15767720555</v>
      </c>
      <c r="N17268" s="9">
        <v>1619.6632</v>
      </c>
      <c r="O17268" s="9">
        <v>2016.50295443548</v>
      </c>
      <c r="P17268" s="9">
        <v>2880.1761326388801</v>
      </c>
      <c r="Q17268" s="9">
        <v>3109.7713104838699</v>
      </c>
      <c r="R17268" s="9">
        <v>2766.2787861111101</v>
      </c>
      <c r="S17268" s="9">
        <v>2203.3483645833298</v>
      </c>
      <c r="T17268" s="9">
        <v>1689.01318359027</v>
      </c>
    </row>
    <row r="17269" spans="1:20" x14ac:dyDescent="0.35">
      <c r="A17269">
        <f t="shared" si="526"/>
        <v>17269</v>
      </c>
      <c r="B17269" s="3" t="s">
        <v>1039</v>
      </c>
      <c r="C17269" s="3" t="s">
        <v>77</v>
      </c>
      <c r="D17269" s="3" t="s">
        <v>47</v>
      </c>
      <c r="E17269">
        <v>2022</v>
      </c>
      <c r="F17269" s="3" t="str">
        <f t="shared" ref="F17269:F17332" si="527">_xlfn.CONCAT(B17269,C17269,D17269,E17269)</f>
        <v>RGGenCOULEE2022</v>
      </c>
      <c r="G17269" s="9">
        <v>1454.71489735215</v>
      </c>
      <c r="H17269" s="9">
        <v>2719.8851819444399</v>
      </c>
      <c r="I17269" s="9">
        <v>2307.9698583333302</v>
      </c>
      <c r="J17269" s="9">
        <v>2411.6530282258</v>
      </c>
      <c r="K17269" s="9">
        <v>1845.8700297619</v>
      </c>
      <c r="L17269" s="9">
        <v>1519.0096739247299</v>
      </c>
      <c r="M17269" s="9">
        <v>2115.20950277777</v>
      </c>
      <c r="N17269" s="9">
        <v>1843.0250166666599</v>
      </c>
      <c r="O17269" s="9">
        <v>2162.2147293010698</v>
      </c>
      <c r="P17269" s="9">
        <v>3051.4527611111098</v>
      </c>
      <c r="Q17269" s="9">
        <v>3649.2989005376298</v>
      </c>
      <c r="R17269" s="9">
        <v>3796.30038055555</v>
      </c>
      <c r="S17269" s="9">
        <v>2443.02558854166</v>
      </c>
      <c r="T17269" s="9">
        <v>1919.9286194444401</v>
      </c>
    </row>
    <row r="17270" spans="1:20" x14ac:dyDescent="0.35">
      <c r="A17270">
        <f t="shared" si="526"/>
        <v>17270</v>
      </c>
      <c r="B17270" s="3" t="s">
        <v>1039</v>
      </c>
      <c r="C17270" s="3" t="s">
        <v>77</v>
      </c>
      <c r="D17270" s="3" t="s">
        <v>47</v>
      </c>
      <c r="E17270">
        <v>2023</v>
      </c>
      <c r="F17270" s="3" t="str">
        <f t="shared" si="527"/>
        <v>RGGenCOULEE2023</v>
      </c>
      <c r="G17270" s="9">
        <v>1790.54378629032</v>
      </c>
      <c r="H17270" s="9">
        <v>2907.60237777777</v>
      </c>
      <c r="I17270" s="9">
        <v>3420.8633152777702</v>
      </c>
      <c r="J17270" s="9">
        <v>3636.7384072580599</v>
      </c>
      <c r="K17270" s="9">
        <v>2636.1395312499999</v>
      </c>
      <c r="L17270" s="9">
        <v>2897.9070404838699</v>
      </c>
      <c r="M17270" s="9">
        <v>3121.2469388888799</v>
      </c>
      <c r="N17270" s="9">
        <v>3230.04704444444</v>
      </c>
      <c r="O17270" s="9">
        <v>3078.3863696236499</v>
      </c>
      <c r="P17270" s="9">
        <v>3093.4385370833302</v>
      </c>
      <c r="Q17270" s="9">
        <v>3287.5187083333299</v>
      </c>
      <c r="R17270" s="9">
        <v>3869.4228722222201</v>
      </c>
      <c r="S17270" s="9">
        <v>2961.4260026041602</v>
      </c>
      <c r="T17270" s="9">
        <v>2080.4914986111098</v>
      </c>
    </row>
    <row r="17271" spans="1:20" x14ac:dyDescent="0.35">
      <c r="A17271">
        <f t="shared" si="526"/>
        <v>17271</v>
      </c>
      <c r="B17271" s="3" t="s">
        <v>1039</v>
      </c>
      <c r="C17271" s="3" t="s">
        <v>77</v>
      </c>
      <c r="D17271" s="3" t="s">
        <v>47</v>
      </c>
      <c r="E17271">
        <v>2024</v>
      </c>
      <c r="F17271" s="3" t="str">
        <f t="shared" si="527"/>
        <v>RGGenCOULEE2024</v>
      </c>
      <c r="G17271" s="9">
        <v>2131.01430779569</v>
      </c>
      <c r="H17271" s="9">
        <v>3063.2136624999998</v>
      </c>
      <c r="I17271" s="9">
        <v>2831.5301791666602</v>
      </c>
      <c r="J17271" s="9">
        <v>2984.8699368279499</v>
      </c>
      <c r="K17271" s="9">
        <v>3224.5927351190398</v>
      </c>
      <c r="L17271" s="9">
        <v>2080.2753709677399</v>
      </c>
      <c r="M17271" s="9">
        <v>2278.6773916666598</v>
      </c>
      <c r="N17271" s="9">
        <v>2431.2923183333301</v>
      </c>
      <c r="O17271" s="9">
        <v>2632.4349537634398</v>
      </c>
      <c r="P17271" s="9">
        <v>3034.5021268055498</v>
      </c>
      <c r="Q17271" s="9">
        <v>2286.2040537634398</v>
      </c>
      <c r="R17271" s="9">
        <v>2094.3017636111099</v>
      </c>
      <c r="S17271" s="9">
        <v>1730.7683411458299</v>
      </c>
      <c r="T17271" s="9">
        <v>1534.6856398611101</v>
      </c>
    </row>
    <row r="17272" spans="1:20" x14ac:dyDescent="0.35">
      <c r="A17272">
        <f t="shared" si="526"/>
        <v>17272</v>
      </c>
      <c r="B17272" s="3" t="s">
        <v>1039</v>
      </c>
      <c r="C17272" s="3" t="s">
        <v>77</v>
      </c>
      <c r="D17272" s="3" t="s">
        <v>47</v>
      </c>
      <c r="E17272">
        <v>2025</v>
      </c>
      <c r="F17272" s="3" t="str">
        <f t="shared" si="527"/>
        <v>RGGenCOULEE2025</v>
      </c>
      <c r="G17272" s="9">
        <v>1527.65220833333</v>
      </c>
      <c r="H17272" s="9">
        <v>2421.2458375000001</v>
      </c>
      <c r="I17272" s="9">
        <v>2647.0446597222199</v>
      </c>
      <c r="J17272" s="9">
        <v>3572.1655255376299</v>
      </c>
      <c r="K17272" s="9">
        <v>2463.67227083333</v>
      </c>
      <c r="L17272" s="9">
        <v>2691.5660456989199</v>
      </c>
      <c r="M17272" s="9">
        <v>2391.48996111111</v>
      </c>
      <c r="N17272" s="9">
        <v>2494.1264022222199</v>
      </c>
      <c r="O17272" s="9">
        <v>2451.5022634408601</v>
      </c>
      <c r="P17272" s="9">
        <v>3040.4132131944398</v>
      </c>
      <c r="Q17272" s="9">
        <v>2862.8845954301</v>
      </c>
      <c r="R17272" s="9">
        <v>2671.93003611111</v>
      </c>
      <c r="S17272" s="9">
        <v>2449.7486171874998</v>
      </c>
      <c r="T17272" s="9">
        <v>1737.89562083333</v>
      </c>
    </row>
    <row r="17273" spans="1:20" x14ac:dyDescent="0.35">
      <c r="A17273">
        <f t="shared" si="526"/>
        <v>17273</v>
      </c>
      <c r="B17273" s="3" t="s">
        <v>1039</v>
      </c>
      <c r="C17273" s="3" t="s">
        <v>77</v>
      </c>
      <c r="D17273" s="3" t="s">
        <v>47</v>
      </c>
      <c r="E17273">
        <v>2026</v>
      </c>
      <c r="F17273" s="3" t="str">
        <f t="shared" si="527"/>
        <v>RGGenCOULEE2026</v>
      </c>
      <c r="G17273" s="9">
        <v>1682.2014672042999</v>
      </c>
      <c r="H17273" s="9">
        <v>2781.5910847222199</v>
      </c>
      <c r="I17273" s="9">
        <v>2989.6605194444401</v>
      </c>
      <c r="J17273" s="9">
        <v>3173.8599206989202</v>
      </c>
      <c r="K17273" s="9">
        <v>2788.1027752976102</v>
      </c>
      <c r="L17273" s="9">
        <v>2104.3554516129002</v>
      </c>
      <c r="M17273" s="9">
        <v>1644.2818527777699</v>
      </c>
      <c r="N17273" s="9">
        <v>2045.68979722222</v>
      </c>
      <c r="O17273" s="9">
        <v>2049.2240496102099</v>
      </c>
      <c r="P17273" s="9">
        <v>2517.6244981944401</v>
      </c>
      <c r="Q17273" s="9">
        <v>3067.24188575268</v>
      </c>
      <c r="R17273" s="9">
        <v>3024.1416138888799</v>
      </c>
      <c r="S17273" s="9">
        <v>2315.5683354427001</v>
      </c>
      <c r="T17273" s="9">
        <v>1658.29146666666</v>
      </c>
    </row>
    <row r="17274" spans="1:20" x14ac:dyDescent="0.35">
      <c r="A17274">
        <f t="shared" si="526"/>
        <v>17274</v>
      </c>
      <c r="B17274" s="3" t="s">
        <v>1039</v>
      </c>
      <c r="C17274" s="3" t="s">
        <v>77</v>
      </c>
      <c r="D17274" s="3" t="s">
        <v>47</v>
      </c>
      <c r="E17274">
        <v>2027</v>
      </c>
      <c r="F17274" s="3" t="str">
        <f t="shared" si="527"/>
        <v>RGGenCOULEE2027</v>
      </c>
      <c r="G17274" s="9">
        <v>1603.7470954301</v>
      </c>
      <c r="H17274" s="9">
        <v>2260.4798763888798</v>
      </c>
      <c r="I17274" s="9">
        <v>2698.9338819444401</v>
      </c>
      <c r="J17274" s="9">
        <v>3520.4444798386999</v>
      </c>
      <c r="K17274" s="9">
        <v>2892.2753913690399</v>
      </c>
      <c r="L17274" s="9">
        <v>2347.72267741935</v>
      </c>
      <c r="M17274" s="9">
        <v>2733.3707449999902</v>
      </c>
      <c r="N17274" s="9">
        <v>2422.2498791666599</v>
      </c>
      <c r="O17274" s="9">
        <v>2164.6600584677399</v>
      </c>
      <c r="P17274" s="9">
        <v>2998.7201911111101</v>
      </c>
      <c r="Q17274" s="9">
        <v>3047.6065658602101</v>
      </c>
      <c r="R17274" s="9">
        <v>2926.0669555555501</v>
      </c>
      <c r="S17274" s="9">
        <v>2365.0271276041599</v>
      </c>
      <c r="T17274" s="9">
        <v>1834.92357361111</v>
      </c>
    </row>
    <row r="17275" spans="1:20" x14ac:dyDescent="0.35">
      <c r="A17275">
        <f t="shared" si="526"/>
        <v>17275</v>
      </c>
      <c r="B17275" s="3" t="s">
        <v>1039</v>
      </c>
      <c r="C17275" s="3" t="s">
        <v>77</v>
      </c>
      <c r="D17275" s="3" t="s">
        <v>47</v>
      </c>
      <c r="E17275">
        <v>2028</v>
      </c>
      <c r="F17275" s="3" t="str">
        <f t="shared" si="527"/>
        <v>RGGenCOULEE2028</v>
      </c>
      <c r="G17275" s="9">
        <v>1379.1671934139699</v>
      </c>
      <c r="H17275" s="9">
        <v>2590.52474722222</v>
      </c>
      <c r="I17275" s="9">
        <v>2746.2999888888799</v>
      </c>
      <c r="J17275" s="9">
        <v>3296.7955147849402</v>
      </c>
      <c r="K17275" s="9">
        <v>3026.6118511904701</v>
      </c>
      <c r="L17275" s="9">
        <v>2644.3335255376301</v>
      </c>
      <c r="M17275" s="9">
        <v>2039.7444277777699</v>
      </c>
      <c r="N17275" s="9">
        <v>2304.76544666666</v>
      </c>
      <c r="O17275" s="9">
        <v>2234.7716482258002</v>
      </c>
      <c r="P17275" s="9">
        <v>3187.88600972222</v>
      </c>
      <c r="Q17275" s="9">
        <v>3631.39428817204</v>
      </c>
      <c r="R17275" s="9">
        <v>3932.9238027777701</v>
      </c>
      <c r="S17275" s="9">
        <v>3634.1728046875</v>
      </c>
      <c r="T17275" s="9">
        <v>1982.2384291666599</v>
      </c>
    </row>
    <row r="17276" spans="1:20" x14ac:dyDescent="0.35">
      <c r="A17276">
        <f t="shared" si="526"/>
        <v>17276</v>
      </c>
      <c r="B17276" s="3" t="s">
        <v>1039</v>
      </c>
      <c r="C17276" s="3" t="s">
        <v>77</v>
      </c>
      <c r="D17276" s="3" t="s">
        <v>47</v>
      </c>
      <c r="E17276">
        <v>2029</v>
      </c>
      <c r="F17276" s="3" t="str">
        <f t="shared" si="527"/>
        <v>RGGenCOULEE2029</v>
      </c>
      <c r="G17276" s="9">
        <v>2125.4336370967699</v>
      </c>
      <c r="H17276" s="9">
        <v>2293.6398361111101</v>
      </c>
      <c r="I17276" s="9">
        <v>2705.4950013888802</v>
      </c>
      <c r="J17276" s="9">
        <v>3092.3882473118201</v>
      </c>
      <c r="K17276" s="9">
        <v>2098.2588973214201</v>
      </c>
      <c r="L17276" s="9">
        <v>2461.5154516129001</v>
      </c>
      <c r="M17276" s="9">
        <v>2215.3027972222199</v>
      </c>
      <c r="N17276" s="9">
        <v>2441.38918055555</v>
      </c>
      <c r="O17276" s="9">
        <v>2576.58545282258</v>
      </c>
      <c r="P17276" s="9">
        <v>2939.8552954166598</v>
      </c>
      <c r="Q17276" s="9">
        <v>3044.6642319892399</v>
      </c>
      <c r="R17276" s="9">
        <v>2259.50176861111</v>
      </c>
      <c r="S17276" s="9">
        <v>2028.04787760416</v>
      </c>
      <c r="T17276" s="9">
        <v>1497.14582319444</v>
      </c>
    </row>
    <row r="17277" spans="1:20" x14ac:dyDescent="0.35">
      <c r="A17277">
        <f t="shared" si="526"/>
        <v>17277</v>
      </c>
      <c r="B17277" s="3" t="s">
        <v>1039</v>
      </c>
      <c r="C17277" s="3" t="s">
        <v>75</v>
      </c>
      <c r="D17277" s="3" t="s">
        <v>58</v>
      </c>
      <c r="E17277">
        <v>2020</v>
      </c>
      <c r="F17277" s="3" t="str">
        <f t="shared" si="527"/>
        <v>RGElevDWRSHK2020</v>
      </c>
      <c r="G17277" s="9">
        <v>1518.10372312</v>
      </c>
      <c r="H17277" s="9">
        <v>1526.07944516</v>
      </c>
      <c r="I17277" s="9">
        <v>1525.84322468</v>
      </c>
      <c r="J17277" s="9">
        <v>1524.9967679599999</v>
      </c>
      <c r="K17277" s="9">
        <v>1499.16671464</v>
      </c>
      <c r="L17277" s="9">
        <v>1457.5820676400001</v>
      </c>
      <c r="M17277" s="9">
        <v>1474.83600519999</v>
      </c>
      <c r="N17277" s="9">
        <v>1482.81172724</v>
      </c>
      <c r="O17277" s="9">
        <v>1555.9777400800001</v>
      </c>
      <c r="P17277" s="9">
        <v>1595.4888962</v>
      </c>
      <c r="Q17277" s="9">
        <v>1575.3379769200001</v>
      </c>
      <c r="R17277" s="9">
        <v>1556.4337768400001</v>
      </c>
      <c r="S17277" s="9">
        <v>1534.3438811200001</v>
      </c>
      <c r="T17277" s="9">
        <v>1518.5039855999901</v>
      </c>
    </row>
    <row r="17278" spans="1:20" x14ac:dyDescent="0.35">
      <c r="A17278">
        <f t="shared" si="526"/>
        <v>17278</v>
      </c>
      <c r="B17278" s="3" t="s">
        <v>1039</v>
      </c>
      <c r="C17278" s="3" t="s">
        <v>75</v>
      </c>
      <c r="D17278" s="3" t="s">
        <v>58</v>
      </c>
      <c r="E17278">
        <v>2021</v>
      </c>
      <c r="F17278" s="3" t="str">
        <f t="shared" si="527"/>
        <v>RGElevDWRSHK2021</v>
      </c>
      <c r="G17278" s="9">
        <v>1523.6188151599999</v>
      </c>
      <c r="H17278" s="9">
        <v>1527.08994388</v>
      </c>
      <c r="I17278" s="9">
        <v>1527.2539858800001</v>
      </c>
      <c r="J17278" s="9">
        <v>1528.3957181999999</v>
      </c>
      <c r="K17278" s="9">
        <v>1528.2972929999901</v>
      </c>
      <c r="L17278" s="9">
        <v>1533.2021488</v>
      </c>
      <c r="M17278" s="9">
        <v>1537.7822014400001</v>
      </c>
      <c r="N17278" s="9">
        <v>1549.51120444</v>
      </c>
      <c r="O17278" s="9">
        <v>1581.46002436</v>
      </c>
      <c r="P17278" s="9">
        <v>1597.851101</v>
      </c>
      <c r="Q17278" s="9">
        <v>1573.7106802799999</v>
      </c>
      <c r="R17278" s="9">
        <v>1554.64899988</v>
      </c>
      <c r="S17278" s="9">
        <v>1534.6096291599999</v>
      </c>
      <c r="T17278" s="9">
        <v>1518.5039855999901</v>
      </c>
    </row>
    <row r="17279" spans="1:20" x14ac:dyDescent="0.35">
      <c r="A17279">
        <f t="shared" si="526"/>
        <v>17279</v>
      </c>
      <c r="B17279" s="3" t="s">
        <v>1039</v>
      </c>
      <c r="C17279" s="3" t="s">
        <v>75</v>
      </c>
      <c r="D17279" s="3" t="s">
        <v>58</v>
      </c>
      <c r="E17279">
        <v>2022</v>
      </c>
      <c r="F17279" s="3" t="str">
        <f t="shared" si="527"/>
        <v>RGElevDWRSHK2022</v>
      </c>
      <c r="G17279" s="9">
        <v>1515.12143956</v>
      </c>
      <c r="H17279" s="9">
        <v>1510.95477276</v>
      </c>
      <c r="I17279" s="9">
        <v>1508.9075286</v>
      </c>
      <c r="J17279" s="9">
        <v>1505.9482109199901</v>
      </c>
      <c r="K17279" s="9">
        <v>1505.54138676</v>
      </c>
      <c r="L17279" s="9">
        <v>1513.0118594400001</v>
      </c>
      <c r="M17279" s="9">
        <v>1523.2054293199999</v>
      </c>
      <c r="N17279" s="9">
        <v>1517.40818503999</v>
      </c>
      <c r="O17279" s="9">
        <v>1550.36750368</v>
      </c>
      <c r="P17279" s="9">
        <v>1596.41081224</v>
      </c>
      <c r="Q17279" s="9">
        <v>1579.2093681199999</v>
      </c>
      <c r="R17279" s="9">
        <v>1559.83928876</v>
      </c>
      <c r="S17279" s="9">
        <v>1538.62865816</v>
      </c>
      <c r="T17279" s="9">
        <v>1518.5039855999901</v>
      </c>
    </row>
    <row r="17280" spans="1:20" x14ac:dyDescent="0.35">
      <c r="A17280">
        <f t="shared" si="526"/>
        <v>17280</v>
      </c>
      <c r="B17280" s="3" t="s">
        <v>1039</v>
      </c>
      <c r="C17280" s="3" t="s">
        <v>75</v>
      </c>
      <c r="D17280" s="3" t="s">
        <v>58</v>
      </c>
      <c r="E17280">
        <v>2023</v>
      </c>
      <c r="F17280" s="3" t="str">
        <f t="shared" si="527"/>
        <v>RGElevDWRSHK2023</v>
      </c>
      <c r="G17280" s="9">
        <v>1522.8510985999999</v>
      </c>
      <c r="H17280" s="9">
        <v>1524.20608552</v>
      </c>
      <c r="I17280" s="9">
        <v>1540.7119915599999</v>
      </c>
      <c r="J17280" s="9">
        <v>1542.79532496</v>
      </c>
      <c r="K17280" s="9">
        <v>1538.5663221999901</v>
      </c>
      <c r="L17280" s="9">
        <v>1537.91343504</v>
      </c>
      <c r="M17280" s="9">
        <v>1509.9016231200001</v>
      </c>
      <c r="N17280" s="9">
        <v>1495.8727512800001</v>
      </c>
      <c r="O17280" s="9">
        <v>1557.6378451199901</v>
      </c>
      <c r="P17280" s="9">
        <v>1594.9902085199999</v>
      </c>
      <c r="Q17280" s="9">
        <v>1577.2178982400001</v>
      </c>
      <c r="R17280" s="9">
        <v>1557.29335692</v>
      </c>
      <c r="S17280" s="9">
        <v>1535.60372368</v>
      </c>
      <c r="T17280" s="9">
        <v>1518.5039855999901</v>
      </c>
    </row>
    <row r="17281" spans="1:20" x14ac:dyDescent="0.35">
      <c r="A17281">
        <f t="shared" si="526"/>
        <v>17281</v>
      </c>
      <c r="B17281" s="3" t="s">
        <v>1039</v>
      </c>
      <c r="C17281" s="3" t="s">
        <v>75</v>
      </c>
      <c r="D17281" s="3" t="s">
        <v>58</v>
      </c>
      <c r="E17281">
        <v>2024</v>
      </c>
      <c r="F17281" s="3" t="str">
        <f t="shared" si="527"/>
        <v>RGElevDWRSHK2024</v>
      </c>
      <c r="G17281" s="9">
        <v>1521.4567416</v>
      </c>
      <c r="H17281" s="9">
        <v>1522.9921747200001</v>
      </c>
      <c r="I17281" s="9">
        <v>1525.0000488000001</v>
      </c>
      <c r="J17281" s="9">
        <v>1529.8130410799999</v>
      </c>
      <c r="K17281" s="9">
        <v>1532.6640910399999</v>
      </c>
      <c r="L17281" s="9">
        <v>1543.9239339200001</v>
      </c>
      <c r="M17281" s="9">
        <v>1543.5466373199999</v>
      </c>
      <c r="N17281" s="9">
        <v>1539.39637472</v>
      </c>
      <c r="O17281" s="9">
        <v>1573.0873206799999</v>
      </c>
      <c r="P17281" s="9">
        <v>1597.1654054399901</v>
      </c>
      <c r="Q17281" s="9">
        <v>1572.32288496</v>
      </c>
      <c r="R17281" s="9">
        <v>1554.6063489599901</v>
      </c>
      <c r="S17281" s="9">
        <v>1535.24283128</v>
      </c>
      <c r="T17281" s="9">
        <v>1518.5039855999901</v>
      </c>
    </row>
    <row r="17282" spans="1:20" x14ac:dyDescent="0.35">
      <c r="A17282">
        <f t="shared" si="526"/>
        <v>17282</v>
      </c>
      <c r="B17282" s="3" t="s">
        <v>1039</v>
      </c>
      <c r="C17282" s="3" t="s">
        <v>75</v>
      </c>
      <c r="D17282" s="3" t="s">
        <v>58</v>
      </c>
      <c r="E17282">
        <v>2025</v>
      </c>
      <c r="F17282" s="3" t="str">
        <f t="shared" si="527"/>
        <v>RGElevDWRSHK2025</v>
      </c>
      <c r="G17282" s="9">
        <v>1522.70674164</v>
      </c>
      <c r="H17282" s="9">
        <v>1524.62603304</v>
      </c>
      <c r="I17282" s="9">
        <v>1526.2172404399901</v>
      </c>
      <c r="J17282" s="9">
        <v>1518.4055604</v>
      </c>
      <c r="K17282" s="9">
        <v>1492.1260319999999</v>
      </c>
      <c r="L17282" s="9">
        <v>1500.69886692</v>
      </c>
      <c r="M17282" s="9">
        <v>1503.5302318399999</v>
      </c>
      <c r="N17282" s="9">
        <v>1488.56960144</v>
      </c>
      <c r="O17282" s="9">
        <v>1554.80976104</v>
      </c>
      <c r="P17282" s="9">
        <v>1595.5446704799999</v>
      </c>
      <c r="Q17282" s="9">
        <v>1574.0322025999999</v>
      </c>
      <c r="R17282" s="9">
        <v>1555.02301564</v>
      </c>
      <c r="S17282" s="9">
        <v>1535.2920438799999</v>
      </c>
      <c r="T17282" s="9">
        <v>1518.5039855999901</v>
      </c>
    </row>
    <row r="17283" spans="1:20" x14ac:dyDescent="0.35">
      <c r="A17283">
        <f t="shared" ref="A17283:A17346" si="528">A17282+1</f>
        <v>17283</v>
      </c>
      <c r="B17283" s="3" t="s">
        <v>1039</v>
      </c>
      <c r="C17283" s="3" t="s">
        <v>75</v>
      </c>
      <c r="D17283" s="3" t="s">
        <v>58</v>
      </c>
      <c r="E17283">
        <v>2026</v>
      </c>
      <c r="F17283" s="3" t="str">
        <f t="shared" si="527"/>
        <v>RGElevDWRSHK2026</v>
      </c>
      <c r="G17283" s="9">
        <v>1521.97839516</v>
      </c>
      <c r="H17283" s="9">
        <v>1525.2526734799901</v>
      </c>
      <c r="I17283" s="9">
        <v>1525.0066104800001</v>
      </c>
      <c r="J17283" s="9">
        <v>1524.8097600799999</v>
      </c>
      <c r="K17283" s="9">
        <v>1504.4160586400001</v>
      </c>
      <c r="L17283" s="9">
        <v>1480.9285250800001</v>
      </c>
      <c r="M17283" s="9">
        <v>1445.0000462399901</v>
      </c>
      <c r="N17283" s="9">
        <v>1457.9757684399999</v>
      </c>
      <c r="O17283" s="9">
        <v>1507.6312818399999</v>
      </c>
      <c r="P17283" s="9">
        <v>1588.0053001599999</v>
      </c>
      <c r="Q17283" s="9">
        <v>1579.8983445199999</v>
      </c>
      <c r="R17283" s="9">
        <v>1558.80254332</v>
      </c>
      <c r="S17283" s="9">
        <v>1538.6122539599901</v>
      </c>
      <c r="T17283" s="9">
        <v>1518.5039855999901</v>
      </c>
    </row>
    <row r="17284" spans="1:20" x14ac:dyDescent="0.35">
      <c r="A17284">
        <f t="shared" si="528"/>
        <v>17284</v>
      </c>
      <c r="B17284" s="3" t="s">
        <v>1039</v>
      </c>
      <c r="C17284" s="3" t="s">
        <v>75</v>
      </c>
      <c r="D17284" s="3" t="s">
        <v>58</v>
      </c>
      <c r="E17284">
        <v>2027</v>
      </c>
      <c r="F17284" s="3" t="str">
        <f t="shared" si="527"/>
        <v>RGElevDWRSHK2027</v>
      </c>
      <c r="G17284" s="9">
        <v>1522.0144843999999</v>
      </c>
      <c r="H17284" s="9">
        <v>1521.57813268</v>
      </c>
      <c r="I17284" s="9">
        <v>1524.46527187999</v>
      </c>
      <c r="J17284" s="9">
        <v>1524.2881065199999</v>
      </c>
      <c r="K17284" s="9">
        <v>1490.61684559999</v>
      </c>
      <c r="L17284" s="9">
        <v>1448.9797051600001</v>
      </c>
      <c r="M17284" s="9">
        <v>1445.0000462399901</v>
      </c>
      <c r="N17284" s="9">
        <v>1452.8314113199999</v>
      </c>
      <c r="O17284" s="9">
        <v>1544.0846950800001</v>
      </c>
      <c r="P17284" s="9">
        <v>1595.5774788799999</v>
      </c>
      <c r="Q17284" s="9">
        <v>1578.84519488</v>
      </c>
      <c r="R17284" s="9">
        <v>1557.33928868</v>
      </c>
      <c r="S17284" s="9">
        <v>1537.3655347599999</v>
      </c>
      <c r="T17284" s="9">
        <v>1518.5039855999901</v>
      </c>
    </row>
    <row r="17285" spans="1:20" x14ac:dyDescent="0.35">
      <c r="A17285">
        <f t="shared" si="528"/>
        <v>17285</v>
      </c>
      <c r="B17285" s="3" t="s">
        <v>1039</v>
      </c>
      <c r="C17285" s="3" t="s">
        <v>75</v>
      </c>
      <c r="D17285" s="3" t="s">
        <v>58</v>
      </c>
      <c r="E17285">
        <v>2028</v>
      </c>
      <c r="F17285" s="3" t="str">
        <f t="shared" si="527"/>
        <v>RGElevDWRSHK2028</v>
      </c>
      <c r="G17285" s="9">
        <v>1519.8491300000001</v>
      </c>
      <c r="H17285" s="9">
        <v>1524.41934011999</v>
      </c>
      <c r="I17285" s="9">
        <v>1525.1115973599999</v>
      </c>
      <c r="J17285" s="9">
        <v>1527.0669780000001</v>
      </c>
      <c r="K17285" s="9">
        <v>1516.4304947200001</v>
      </c>
      <c r="L17285" s="9">
        <v>1521.26317204</v>
      </c>
      <c r="M17285" s="9">
        <v>1518.96658404</v>
      </c>
      <c r="N17285" s="9">
        <v>1484.2323309599999</v>
      </c>
      <c r="O17285" s="9">
        <v>1541.1450624399999</v>
      </c>
      <c r="P17285" s="9">
        <v>1593.2185549200001</v>
      </c>
      <c r="Q17285" s="9">
        <v>1585.8432266</v>
      </c>
      <c r="R17285" s="9">
        <v>1569.90162504</v>
      </c>
      <c r="S17285" s="9">
        <v>1545.5971623200001</v>
      </c>
      <c r="T17285" s="9">
        <v>1518.5039855999901</v>
      </c>
    </row>
    <row r="17286" spans="1:20" x14ac:dyDescent="0.35">
      <c r="A17286">
        <f t="shared" si="528"/>
        <v>17286</v>
      </c>
      <c r="B17286" s="3" t="s">
        <v>1039</v>
      </c>
      <c r="C17286" s="3" t="s">
        <v>75</v>
      </c>
      <c r="D17286" s="3" t="s">
        <v>58</v>
      </c>
      <c r="E17286">
        <v>2029</v>
      </c>
      <c r="F17286" s="3" t="str">
        <f t="shared" si="527"/>
        <v>RGElevDWRSHK2029</v>
      </c>
      <c r="G17286" s="9">
        <v>1519.0125158000001</v>
      </c>
      <c r="H17286" s="9">
        <v>1516.7651404000001</v>
      </c>
      <c r="I17286" s="9">
        <v>1514.7703896799901</v>
      </c>
      <c r="J17286" s="9">
        <v>1510.4692084400001</v>
      </c>
      <c r="K17286" s="9">
        <v>1496.5879743999999</v>
      </c>
      <c r="L17286" s="9">
        <v>1463.0118578399999</v>
      </c>
      <c r="M17286" s="9">
        <v>1479.6030657199999</v>
      </c>
      <c r="N17286" s="9">
        <v>1505.1903368799999</v>
      </c>
      <c r="O17286" s="9">
        <v>1566.0105487999999</v>
      </c>
      <c r="P17286" s="9">
        <v>1597.0801036</v>
      </c>
      <c r="Q17286" s="9">
        <v>1574.33732072</v>
      </c>
      <c r="R17286" s="9">
        <v>1556.1844329999999</v>
      </c>
      <c r="S17286" s="9">
        <v>1535.04926172</v>
      </c>
      <c r="T17286" s="9">
        <v>1518.5039855999901</v>
      </c>
    </row>
    <row r="17287" spans="1:20" x14ac:dyDescent="0.35">
      <c r="A17287">
        <f t="shared" si="528"/>
        <v>17287</v>
      </c>
      <c r="B17287" s="3" t="s">
        <v>1039</v>
      </c>
      <c r="C17287" s="3" t="s">
        <v>86</v>
      </c>
      <c r="D17287" s="3" t="s">
        <v>58</v>
      </c>
      <c r="E17287">
        <v>2020</v>
      </c>
      <c r="F17287" s="3" t="str">
        <f t="shared" si="527"/>
        <v>RGQOutDWRSHK2020</v>
      </c>
      <c r="G17287" s="9">
        <v>1.83350513970524</v>
      </c>
      <c r="H17287" s="9">
        <v>1.57053389337687</v>
      </c>
      <c r="I17287" s="9">
        <v>1.95057344067687</v>
      </c>
      <c r="J17287" s="9">
        <v>1.95808534497352</v>
      </c>
      <c r="K17287" s="9">
        <v>7.5046004203921797</v>
      </c>
      <c r="L17287" s="9">
        <v>11.1852917326504</v>
      </c>
      <c r="M17287" s="9">
        <v>2.5244006489556901</v>
      </c>
      <c r="N17287" s="9">
        <v>9.6650768802165192</v>
      </c>
      <c r="O17287" s="9">
        <v>3.9911027974228399</v>
      </c>
      <c r="P17287" s="9">
        <v>3.7876102167847199</v>
      </c>
      <c r="Q17287" s="9">
        <v>11.898151739301699</v>
      </c>
      <c r="R17287" s="9">
        <v>12.2496512040145</v>
      </c>
      <c r="S17287" s="9">
        <v>12.5505732389397</v>
      </c>
      <c r="T17287" s="9">
        <v>5.4805113925017297</v>
      </c>
    </row>
    <row r="17288" spans="1:20" x14ac:dyDescent="0.35">
      <c r="A17288">
        <f t="shared" si="528"/>
        <v>17288</v>
      </c>
      <c r="B17288" s="3" t="s">
        <v>1039</v>
      </c>
      <c r="C17288" s="3" t="s">
        <v>86</v>
      </c>
      <c r="D17288" s="3" t="s">
        <v>58</v>
      </c>
      <c r="E17288">
        <v>2021</v>
      </c>
      <c r="F17288" s="3" t="str">
        <f t="shared" si="527"/>
        <v>RGQOutDWRSHK2021</v>
      </c>
      <c r="G17288" s="9">
        <v>1.7467453874904499</v>
      </c>
      <c r="H17288" s="9">
        <v>1.60788387512715</v>
      </c>
      <c r="I17288" s="9">
        <v>1.7332720052649599</v>
      </c>
      <c r="J17288" s="9">
        <v>1.5491989596929401</v>
      </c>
      <c r="K17288" s="9">
        <v>2.11485638888177</v>
      </c>
      <c r="L17288" s="9">
        <v>1.9156442350749301</v>
      </c>
      <c r="M17288" s="9">
        <v>1.53050453167597</v>
      </c>
      <c r="N17288" s="9">
        <v>2.0517574425755498</v>
      </c>
      <c r="O17288" s="9">
        <v>5.8904420851311796</v>
      </c>
      <c r="P17288" s="9">
        <v>6.5215085560294401</v>
      </c>
      <c r="Q17288" s="9">
        <v>11.743374223871699</v>
      </c>
      <c r="R17288" s="9">
        <v>11.6816627517216</v>
      </c>
      <c r="S17288" s="9">
        <v>10.9216548988804</v>
      </c>
      <c r="T17288" s="9">
        <v>5.2023787358311804</v>
      </c>
    </row>
    <row r="17289" spans="1:20" x14ac:dyDescent="0.35">
      <c r="A17289">
        <f t="shared" si="528"/>
        <v>17289</v>
      </c>
      <c r="B17289" s="3" t="s">
        <v>1039</v>
      </c>
      <c r="C17289" s="3" t="s">
        <v>86</v>
      </c>
      <c r="D17289" s="3" t="s">
        <v>58</v>
      </c>
      <c r="E17289">
        <v>2022</v>
      </c>
      <c r="F17289" s="3" t="str">
        <f t="shared" si="527"/>
        <v>RGQOutDWRSHK2022</v>
      </c>
      <c r="G17289" s="9">
        <v>1.53133127990725</v>
      </c>
      <c r="H17289" s="9">
        <v>1.82705087372694</v>
      </c>
      <c r="I17289" s="9">
        <v>1.58927067422083</v>
      </c>
      <c r="J17289" s="9">
        <v>1.86949248699086</v>
      </c>
      <c r="K17289" s="9">
        <v>1.8753385988489499</v>
      </c>
      <c r="L17289" s="9">
        <v>1.4860426702284999</v>
      </c>
      <c r="M17289" s="9">
        <v>1.62992259669944</v>
      </c>
      <c r="N17289" s="9">
        <v>8.9717688125644397</v>
      </c>
      <c r="O17289" s="9">
        <v>12.7096257900678</v>
      </c>
      <c r="P17289" s="9">
        <v>12.199692177598802</v>
      </c>
      <c r="Q17289" s="9">
        <v>13.2879855315299</v>
      </c>
      <c r="R17289" s="9">
        <v>13.7114789337866</v>
      </c>
      <c r="S17289" s="9">
        <v>12.6257222217519</v>
      </c>
      <c r="T17289" s="9">
        <v>6.9093171026614497</v>
      </c>
    </row>
    <row r="17290" spans="1:20" x14ac:dyDescent="0.35">
      <c r="A17290">
        <f t="shared" si="528"/>
        <v>17290</v>
      </c>
      <c r="B17290" s="3" t="s">
        <v>1039</v>
      </c>
      <c r="C17290" s="3" t="s">
        <v>86</v>
      </c>
      <c r="D17290" s="3" t="s">
        <v>58</v>
      </c>
      <c r="E17290">
        <v>2023</v>
      </c>
      <c r="F17290" s="3" t="str">
        <f t="shared" si="527"/>
        <v>RGQOutDWRSHK2023</v>
      </c>
      <c r="G17290" s="9">
        <v>1.5970038268026101</v>
      </c>
      <c r="H17290" s="9">
        <v>1.62227695774386</v>
      </c>
      <c r="I17290" s="9">
        <v>1.75223049927046</v>
      </c>
      <c r="J17290" s="9">
        <v>4.0113030914846002</v>
      </c>
      <c r="K17290" s="9">
        <v>6.3448942228270804</v>
      </c>
      <c r="L17290" s="9">
        <v>9.0016099640527507</v>
      </c>
      <c r="M17290" s="9">
        <v>24.479770098442302</v>
      </c>
      <c r="N17290" s="9">
        <v>19.454070098952201</v>
      </c>
      <c r="O17290" s="9">
        <v>5.8940499205921997</v>
      </c>
      <c r="P17290" s="9">
        <v>5.0101564563711101</v>
      </c>
      <c r="Q17290" s="9">
        <v>11.6148824883823</v>
      </c>
      <c r="R17290" s="9">
        <v>12.5334965690977</v>
      </c>
      <c r="S17290" s="9">
        <v>11.8841373728528</v>
      </c>
      <c r="T17290" s="9">
        <v>6.0241434654974997</v>
      </c>
    </row>
    <row r="17291" spans="1:20" x14ac:dyDescent="0.35">
      <c r="A17291">
        <f t="shared" si="528"/>
        <v>17291</v>
      </c>
      <c r="B17291" s="3" t="s">
        <v>1039</v>
      </c>
      <c r="C17291" s="3" t="s">
        <v>86</v>
      </c>
      <c r="D17291" s="3" t="s">
        <v>58</v>
      </c>
      <c r="E17291">
        <v>2024</v>
      </c>
      <c r="F17291" s="3" t="str">
        <f t="shared" si="527"/>
        <v>RGQOutDWRSHK2024</v>
      </c>
      <c r="G17291" s="9">
        <v>1.5449626544098101</v>
      </c>
      <c r="H17291" s="9">
        <v>1.7468570964459</v>
      </c>
      <c r="I17291" s="9">
        <v>1.6462232954785101</v>
      </c>
      <c r="J17291" s="9">
        <v>1.50345937879799</v>
      </c>
      <c r="K17291" s="9">
        <v>1.65129831439166</v>
      </c>
      <c r="L17291" s="9">
        <v>1.63272222312701</v>
      </c>
      <c r="M17291" s="9">
        <v>7.8627114357516596</v>
      </c>
      <c r="N17291" s="9">
        <v>12.7992776200955</v>
      </c>
      <c r="O17291" s="9">
        <v>4.8835701958500604</v>
      </c>
      <c r="P17291" s="9">
        <v>2.4397615669638202</v>
      </c>
      <c r="Q17291" s="9">
        <v>10.9519988096646</v>
      </c>
      <c r="R17291" s="9">
        <v>10.4434298353593</v>
      </c>
      <c r="S17291" s="9">
        <v>10.571252457381499</v>
      </c>
      <c r="T17291" s="9">
        <v>5.80609608527039</v>
      </c>
    </row>
    <row r="17292" spans="1:20" x14ac:dyDescent="0.35">
      <c r="A17292">
        <f t="shared" si="528"/>
        <v>17292</v>
      </c>
      <c r="B17292" s="3" t="s">
        <v>1039</v>
      </c>
      <c r="C17292" s="3" t="s">
        <v>86</v>
      </c>
      <c r="D17292" s="3" t="s">
        <v>58</v>
      </c>
      <c r="E17292">
        <v>2025</v>
      </c>
      <c r="F17292" s="3" t="str">
        <f t="shared" si="527"/>
        <v>RGQOutDWRSHK2025</v>
      </c>
      <c r="G17292" s="9">
        <v>1.5743316654864901</v>
      </c>
      <c r="H17292" s="9">
        <v>1.75566885124929</v>
      </c>
      <c r="I17292" s="9">
        <v>1.6648983563950599</v>
      </c>
      <c r="J17292" s="9">
        <v>4.7349234308729802</v>
      </c>
      <c r="K17292" s="9">
        <v>9.5670797548583302</v>
      </c>
      <c r="L17292" s="9">
        <v>4.5263223870732503</v>
      </c>
      <c r="M17292" s="9">
        <v>6.8462447309277703</v>
      </c>
      <c r="N17292" s="9">
        <v>18.5021778192475</v>
      </c>
      <c r="O17292" s="9">
        <v>3.5204364491129101</v>
      </c>
      <c r="P17292" s="9">
        <v>1.00960195538611</v>
      </c>
      <c r="Q17292" s="9">
        <v>10.994107255585799</v>
      </c>
      <c r="R17292" s="9">
        <v>11.581600950163599</v>
      </c>
      <c r="S17292" s="9">
        <v>10.5636537895291</v>
      </c>
      <c r="T17292" s="9">
        <v>6.1002781930844403</v>
      </c>
    </row>
    <row r="17293" spans="1:20" x14ac:dyDescent="0.35">
      <c r="A17293">
        <f t="shared" si="528"/>
        <v>17293</v>
      </c>
      <c r="B17293" s="3" t="s">
        <v>1039</v>
      </c>
      <c r="C17293" s="3" t="s">
        <v>86</v>
      </c>
      <c r="D17293" s="3" t="s">
        <v>58</v>
      </c>
      <c r="E17293">
        <v>2026</v>
      </c>
      <c r="F17293" s="3" t="str">
        <f t="shared" si="527"/>
        <v>RGQOutDWRSHK2026</v>
      </c>
      <c r="G17293" s="9">
        <v>1.6343379505831399</v>
      </c>
      <c r="H17293" s="9">
        <v>1.6529051636382599</v>
      </c>
      <c r="I17293" s="9">
        <v>1.6978753273595999</v>
      </c>
      <c r="J17293" s="9">
        <v>1.82436490286129</v>
      </c>
      <c r="K17293" s="9">
        <v>6.5737849237364498</v>
      </c>
      <c r="L17293" s="9">
        <v>8.3618304908833299</v>
      </c>
      <c r="M17293" s="9">
        <v>18.6891687411022</v>
      </c>
      <c r="N17293" s="9">
        <v>4.4105653100113802</v>
      </c>
      <c r="O17293" s="9">
        <v>3.8265852943961001</v>
      </c>
      <c r="P17293" s="9">
        <v>1.2835604756824299</v>
      </c>
      <c r="Q17293" s="9">
        <v>11.3571957823088</v>
      </c>
      <c r="R17293" s="9">
        <v>14.899593352474399</v>
      </c>
      <c r="S17293" s="9">
        <v>12.087285042520399</v>
      </c>
      <c r="T17293" s="9">
        <v>6.6659901075556203</v>
      </c>
    </row>
    <row r="17294" spans="1:20" x14ac:dyDescent="0.35">
      <c r="A17294">
        <f t="shared" si="528"/>
        <v>17294</v>
      </c>
      <c r="B17294" s="3" t="s">
        <v>1039</v>
      </c>
      <c r="C17294" s="3" t="s">
        <v>86</v>
      </c>
      <c r="D17294" s="3" t="s">
        <v>58</v>
      </c>
      <c r="E17294">
        <v>2027</v>
      </c>
      <c r="F17294" s="3" t="str">
        <f t="shared" si="527"/>
        <v>RGQOutDWRSHK2027</v>
      </c>
      <c r="G17294" s="9">
        <v>1.9191101531263397</v>
      </c>
      <c r="H17294" s="9">
        <v>1.9830499524271501</v>
      </c>
      <c r="I17294" s="9">
        <v>1.62996411220904</v>
      </c>
      <c r="J17294" s="9">
        <v>1.7093505129862401</v>
      </c>
      <c r="K17294" s="9">
        <v>9.1926672187281202</v>
      </c>
      <c r="L17294" s="9">
        <v>11.099062517918</v>
      </c>
      <c r="M17294" s="9">
        <v>10.1417252568819</v>
      </c>
      <c r="N17294" s="9">
        <v>6.8355115126268</v>
      </c>
      <c r="O17294" s="9">
        <v>5.8323311216239198</v>
      </c>
      <c r="P17294" s="9">
        <v>8.0048006147846493</v>
      </c>
      <c r="Q17294" s="9">
        <v>13.2807528790294</v>
      </c>
      <c r="R17294" s="9">
        <v>14.803035236429899</v>
      </c>
      <c r="S17294" s="9">
        <v>12.3536437590598</v>
      </c>
      <c r="T17294" s="9">
        <v>7.3542826472848999</v>
      </c>
    </row>
    <row r="17295" spans="1:20" x14ac:dyDescent="0.35">
      <c r="A17295">
        <f t="shared" si="528"/>
        <v>17295</v>
      </c>
      <c r="B17295" s="3" t="s">
        <v>1039</v>
      </c>
      <c r="C17295" s="3" t="s">
        <v>86</v>
      </c>
      <c r="D17295" s="3" t="s">
        <v>58</v>
      </c>
      <c r="E17295">
        <v>2028</v>
      </c>
      <c r="F17295" s="3" t="str">
        <f t="shared" si="527"/>
        <v>RGQOutDWRSHK2028</v>
      </c>
      <c r="G17295" s="9">
        <v>1.5091474914823899</v>
      </c>
      <c r="H17295" s="9">
        <v>1.76489887043827</v>
      </c>
      <c r="I17295" s="9">
        <v>1.9930671880418001</v>
      </c>
      <c r="J17295" s="9">
        <v>1.6338906586820601</v>
      </c>
      <c r="K17295" s="9">
        <v>6.2538601740092101</v>
      </c>
      <c r="L17295" s="9">
        <v>3.5935841287510302</v>
      </c>
      <c r="M17295" s="9">
        <v>6.8080144550173101</v>
      </c>
      <c r="N17295" s="9">
        <v>23.114625843155</v>
      </c>
      <c r="O17295" s="9">
        <v>7.7459015122783601</v>
      </c>
      <c r="P17295" s="9">
        <v>7.8401668115992997</v>
      </c>
      <c r="Q17295" s="9">
        <v>12.0445065327736</v>
      </c>
      <c r="R17295" s="9">
        <v>13.3146658032791</v>
      </c>
      <c r="S17295" s="9">
        <v>15.044236433707001</v>
      </c>
      <c r="T17295" s="9">
        <v>8.5664347856645797</v>
      </c>
    </row>
    <row r="17296" spans="1:20" x14ac:dyDescent="0.35">
      <c r="A17296">
        <f t="shared" si="528"/>
        <v>17296</v>
      </c>
      <c r="B17296" s="3" t="s">
        <v>1039</v>
      </c>
      <c r="C17296" s="3" t="s">
        <v>86</v>
      </c>
      <c r="D17296" s="3" t="s">
        <v>58</v>
      </c>
      <c r="E17296">
        <v>2029</v>
      </c>
      <c r="F17296" s="3" t="str">
        <f t="shared" si="527"/>
        <v>RGQOutDWRSHK2029</v>
      </c>
      <c r="G17296" s="9">
        <v>1.7012912189747</v>
      </c>
      <c r="H17296" s="9">
        <v>1.8062936811697801</v>
      </c>
      <c r="I17296" s="9">
        <v>1.61986945303803</v>
      </c>
      <c r="J17296" s="9">
        <v>1.9408718295204299</v>
      </c>
      <c r="K17296" s="9">
        <v>4.64529254489947</v>
      </c>
      <c r="L17296" s="9">
        <v>10.0223742906512</v>
      </c>
      <c r="M17296" s="9">
        <v>2.3382767309513799</v>
      </c>
      <c r="N17296" s="9">
        <v>2.0983297462672201</v>
      </c>
      <c r="O17296" s="9">
        <v>4.7016458538517396</v>
      </c>
      <c r="P17296" s="9">
        <v>4.8804655419736802</v>
      </c>
      <c r="Q17296" s="9">
        <v>12.0415024850825</v>
      </c>
      <c r="R17296" s="9">
        <v>11.742645400021599</v>
      </c>
      <c r="S17296" s="9">
        <v>11.724887873227001</v>
      </c>
      <c r="T17296" s="9">
        <v>5.2957296485396501</v>
      </c>
    </row>
    <row r="17297" spans="1:20" x14ac:dyDescent="0.35">
      <c r="A17297">
        <f t="shared" si="528"/>
        <v>17297</v>
      </c>
      <c r="B17297" s="3" t="s">
        <v>1039</v>
      </c>
      <c r="C17297" s="3" t="s">
        <v>95</v>
      </c>
      <c r="D17297" s="3" t="s">
        <v>58</v>
      </c>
      <c r="E17297">
        <v>2020</v>
      </c>
      <c r="F17297" s="3" t="str">
        <f t="shared" si="527"/>
        <v>RGSpillDWRSHK2020</v>
      </c>
      <c r="G17297" s="9">
        <v>0.330811642946505</v>
      </c>
      <c r="H17297" s="9">
        <v>0.102985099761249</v>
      </c>
      <c r="I17297" s="9">
        <v>9.8217265754999894E-2</v>
      </c>
      <c r="J17297" s="9">
        <v>0.10791855029516099</v>
      </c>
      <c r="K17297" s="9">
        <v>0.69106727099270804</v>
      </c>
      <c r="L17297" s="9">
        <v>2.7800398534468398</v>
      </c>
      <c r="M17297" s="9">
        <v>1.58702981681125</v>
      </c>
      <c r="N17297" s="9">
        <v>6.9838081264359699</v>
      </c>
      <c r="O17297" s="9">
        <v>1.94943338642029</v>
      </c>
      <c r="P17297" s="9">
        <v>1.01845500406805</v>
      </c>
      <c r="Q17297" s="9">
        <v>2.73944745721706</v>
      </c>
      <c r="R17297" s="9">
        <v>2.9348194286337401</v>
      </c>
      <c r="S17297" s="9">
        <v>3.0395042207678298</v>
      </c>
      <c r="T17297" s="9">
        <v>0.72099442827805504</v>
      </c>
    </row>
    <row r="17298" spans="1:20" x14ac:dyDescent="0.35">
      <c r="A17298">
        <f t="shared" si="528"/>
        <v>17298</v>
      </c>
      <c r="B17298" s="3" t="s">
        <v>1039</v>
      </c>
      <c r="C17298" s="3" t="s">
        <v>95</v>
      </c>
      <c r="D17298" s="3" t="s">
        <v>58</v>
      </c>
      <c r="E17298">
        <v>2021</v>
      </c>
      <c r="F17298" s="3" t="str">
        <f t="shared" si="527"/>
        <v>RGSpillDWRSHK2021</v>
      </c>
      <c r="G17298" s="9">
        <v>0.198157448022446</v>
      </c>
      <c r="H17298" s="9">
        <v>9.1498992637013804E-2</v>
      </c>
      <c r="I17298" s="9">
        <v>9.5785479514617994E-2</v>
      </c>
      <c r="J17298" s="9">
        <v>9.4623724894623604E-2</v>
      </c>
      <c r="K17298" s="9">
        <v>9.1369114227083298E-2</v>
      </c>
      <c r="L17298" s="9">
        <v>9.7849533697849406E-2</v>
      </c>
      <c r="M17298" s="9">
        <v>9.5555625215555495E-2</v>
      </c>
      <c r="N17298" s="9">
        <v>0.12780414332583301</v>
      </c>
      <c r="O17298" s="9">
        <v>1.99066744338413</v>
      </c>
      <c r="P17298" s="9">
        <v>1.57144634223694</v>
      </c>
      <c r="Q17298" s="9">
        <v>2.6801765184231097</v>
      </c>
      <c r="R17298" s="9">
        <v>2.3406504424099999</v>
      </c>
      <c r="S17298" s="9">
        <v>1.89934580442942</v>
      </c>
      <c r="T17298" s="9">
        <v>0.37555953201520798</v>
      </c>
    </row>
    <row r="17299" spans="1:20" x14ac:dyDescent="0.35">
      <c r="A17299">
        <f t="shared" si="528"/>
        <v>17299</v>
      </c>
      <c r="B17299" s="3" t="s">
        <v>1039</v>
      </c>
      <c r="C17299" s="3" t="s">
        <v>95</v>
      </c>
      <c r="D17299" s="3" t="s">
        <v>58</v>
      </c>
      <c r="E17299">
        <v>2022</v>
      </c>
      <c r="F17299" s="3" t="str">
        <f t="shared" si="527"/>
        <v>RGSpillDWRSHK2022</v>
      </c>
      <c r="G17299" s="9">
        <v>9.6314638422446197E-2</v>
      </c>
      <c r="H17299" s="9">
        <v>9.6666737136666597E-2</v>
      </c>
      <c r="I17299" s="9">
        <v>9.6666737136666597E-2</v>
      </c>
      <c r="J17299" s="9">
        <v>0.19614648898447501</v>
      </c>
      <c r="K17299" s="9">
        <v>0.109957435645833</v>
      </c>
      <c r="L17299" s="9">
        <v>0.19166897750470399</v>
      </c>
      <c r="M17299" s="9">
        <v>9.5543418978194405E-2</v>
      </c>
      <c r="N17299" s="9">
        <v>3.32961676815055</v>
      </c>
      <c r="O17299" s="9">
        <v>8.41123386806707</v>
      </c>
      <c r="P17299" s="9">
        <v>8.2145552545612492</v>
      </c>
      <c r="Q17299" s="9">
        <v>3.7058120309385698</v>
      </c>
      <c r="R17299" s="9">
        <v>3.9613445939394398</v>
      </c>
      <c r="S17299" s="9">
        <v>3.0370888826113198</v>
      </c>
      <c r="T17299" s="9">
        <v>0.41341397088298598</v>
      </c>
    </row>
    <row r="17300" spans="1:20" x14ac:dyDescent="0.35">
      <c r="A17300">
        <f t="shared" si="528"/>
        <v>17300</v>
      </c>
      <c r="B17300" s="3" t="s">
        <v>1039</v>
      </c>
      <c r="C17300" s="3" t="s">
        <v>95</v>
      </c>
      <c r="D17300" s="3" t="s">
        <v>58</v>
      </c>
      <c r="E17300">
        <v>2023</v>
      </c>
      <c r="F17300" s="3" t="str">
        <f t="shared" si="527"/>
        <v>RGSpillDWRSHK2023</v>
      </c>
      <c r="G17300" s="9">
        <v>0.14242597124206899</v>
      </c>
      <c r="H17300" s="9">
        <v>9.8888960978888801E-2</v>
      </c>
      <c r="I17300" s="9">
        <v>9.7777849057777699E-2</v>
      </c>
      <c r="J17300" s="9">
        <v>0.25664656113212297</v>
      </c>
      <c r="K17300" s="9">
        <v>0.464900997259375</v>
      </c>
      <c r="L17300" s="9">
        <v>2.4463076851575201</v>
      </c>
      <c r="M17300" s="9">
        <v>18.228687395842702</v>
      </c>
      <c r="N17300" s="9">
        <v>13.4610082615633</v>
      </c>
      <c r="O17300" s="9">
        <v>2.13404497255457</v>
      </c>
      <c r="P17300" s="9">
        <v>2.9101460054906898</v>
      </c>
      <c r="Q17300" s="9">
        <v>2.9225052450576601</v>
      </c>
      <c r="R17300" s="9">
        <v>2.9174454364727702</v>
      </c>
      <c r="S17300" s="9">
        <v>2.3453340229192698</v>
      </c>
      <c r="T17300" s="9">
        <v>0.67760718443638801</v>
      </c>
    </row>
    <row r="17301" spans="1:20" x14ac:dyDescent="0.35">
      <c r="A17301">
        <f t="shared" si="528"/>
        <v>17301</v>
      </c>
      <c r="B17301" s="3" t="s">
        <v>1039</v>
      </c>
      <c r="C17301" s="3" t="s">
        <v>95</v>
      </c>
      <c r="D17301" s="3" t="s">
        <v>58</v>
      </c>
      <c r="E17301">
        <v>2024</v>
      </c>
      <c r="F17301" s="3" t="str">
        <f t="shared" si="527"/>
        <v>RGSpillDWRSHK2024</v>
      </c>
      <c r="G17301" s="9">
        <v>0.103784670378629</v>
      </c>
      <c r="H17301" s="9">
        <v>9.8888960978888801E-2</v>
      </c>
      <c r="I17301" s="9">
        <v>9.7777849057777699E-2</v>
      </c>
      <c r="J17301" s="9">
        <v>9.8924803298924696E-2</v>
      </c>
      <c r="K17301" s="9">
        <v>9.6428641724999903E-2</v>
      </c>
      <c r="L17301" s="9">
        <v>0.100000072899999</v>
      </c>
      <c r="M17301" s="9">
        <v>2.7495603357405498</v>
      </c>
      <c r="N17301" s="9">
        <v>8.8958799754747204</v>
      </c>
      <c r="O17301" s="9">
        <v>1.70277309941008</v>
      </c>
      <c r="P17301" s="9">
        <v>0.470776297543611</v>
      </c>
      <c r="Q17301" s="9">
        <v>2.5175126798104799</v>
      </c>
      <c r="R17301" s="9">
        <v>2.1417061739091601</v>
      </c>
      <c r="S17301" s="9">
        <v>1.7141400869705701</v>
      </c>
      <c r="T17301" s="9">
        <v>1.34935604690541</v>
      </c>
    </row>
    <row r="17302" spans="1:20" x14ac:dyDescent="0.35">
      <c r="A17302">
        <f t="shared" si="528"/>
        <v>17302</v>
      </c>
      <c r="B17302" s="3" t="s">
        <v>1039</v>
      </c>
      <c r="C17302" s="3" t="s">
        <v>95</v>
      </c>
      <c r="D17302" s="3" t="s">
        <v>58</v>
      </c>
      <c r="E17302">
        <v>2025</v>
      </c>
      <c r="F17302" s="3" t="str">
        <f t="shared" si="527"/>
        <v>RGSpillDWRSHK2025</v>
      </c>
      <c r="G17302" s="9">
        <v>0.11046616774986499</v>
      </c>
      <c r="H17302" s="9">
        <v>9.4215058152979106E-2</v>
      </c>
      <c r="I17302" s="9">
        <v>9.8888960978888801E-2</v>
      </c>
      <c r="J17302" s="9">
        <v>0.12843027409878999</v>
      </c>
      <c r="K17302" s="9">
        <v>2.0481645395301999</v>
      </c>
      <c r="L17302" s="9">
        <v>0.13068207526612899</v>
      </c>
      <c r="M17302" s="9">
        <v>3.6319967489458298</v>
      </c>
      <c r="N17302" s="9">
        <v>13.6880241881308</v>
      </c>
      <c r="O17302" s="9">
        <v>1.2384902974302401</v>
      </c>
      <c r="P17302" s="9">
        <v>9.0972288540972196E-2</v>
      </c>
      <c r="Q17302" s="9">
        <v>1.8509233416577899</v>
      </c>
      <c r="R17302" s="9">
        <v>2.2733683063719399</v>
      </c>
      <c r="S17302" s="9">
        <v>1.4173443936749899</v>
      </c>
      <c r="T17302" s="9">
        <v>0.23405278267680499</v>
      </c>
    </row>
    <row r="17303" spans="1:20" x14ac:dyDescent="0.35">
      <c r="A17303">
        <f t="shared" si="528"/>
        <v>17303</v>
      </c>
      <c r="B17303" s="3" t="s">
        <v>1039</v>
      </c>
      <c r="C17303" s="3" t="s">
        <v>95</v>
      </c>
      <c r="D17303" s="3" t="s">
        <v>58</v>
      </c>
      <c r="E17303">
        <v>2026</v>
      </c>
      <c r="F17303" s="3" t="str">
        <f t="shared" si="527"/>
        <v>RGSpillDWRSHK2026</v>
      </c>
      <c r="G17303" s="9">
        <v>0.15080812889126299</v>
      </c>
      <c r="H17303" s="9">
        <v>0.100000072899999</v>
      </c>
      <c r="I17303" s="9">
        <v>9.7777849057777699E-2</v>
      </c>
      <c r="J17303" s="9">
        <v>0.101726017578763</v>
      </c>
      <c r="K17303" s="9">
        <v>0.63600808647083296</v>
      </c>
      <c r="L17303" s="9">
        <v>1.14466070910483</v>
      </c>
      <c r="M17303" s="9">
        <v>11.1791615584395</v>
      </c>
      <c r="N17303" s="9">
        <v>0.22588430840305501</v>
      </c>
      <c r="O17303" s="9">
        <v>1.75147680575094</v>
      </c>
      <c r="P17303" s="9">
        <v>0.73046648808972203</v>
      </c>
      <c r="Q17303" s="9">
        <v>2.5132432586455602</v>
      </c>
      <c r="R17303" s="9">
        <v>5.1350352875577698</v>
      </c>
      <c r="S17303" s="9">
        <v>3.2248972107287699</v>
      </c>
      <c r="T17303" s="9">
        <v>0.59102365231534704</v>
      </c>
    </row>
    <row r="17304" spans="1:20" x14ac:dyDescent="0.35">
      <c r="A17304">
        <f t="shared" si="528"/>
        <v>17304</v>
      </c>
      <c r="B17304" s="3" t="s">
        <v>1039</v>
      </c>
      <c r="C17304" s="3" t="s">
        <v>95</v>
      </c>
      <c r="D17304" s="3" t="s">
        <v>58</v>
      </c>
      <c r="E17304">
        <v>2027</v>
      </c>
      <c r="F17304" s="3" t="str">
        <f t="shared" si="527"/>
        <v>RGSpillDWRSHK2027</v>
      </c>
      <c r="G17304" s="9">
        <v>0.185901318414112</v>
      </c>
      <c r="H17304" s="9">
        <v>9.6457322129583301E-2</v>
      </c>
      <c r="I17304" s="9">
        <v>9.4305624304305502E-2</v>
      </c>
      <c r="J17304" s="9">
        <v>9.8924803298924696E-2</v>
      </c>
      <c r="K17304" s="9">
        <v>1.7953188564104099</v>
      </c>
      <c r="L17304" s="9">
        <v>3.0351271761614198</v>
      </c>
      <c r="M17304" s="9">
        <v>1.1949668196472201</v>
      </c>
      <c r="N17304" s="9">
        <v>1.80582162051277</v>
      </c>
      <c r="O17304" s="9">
        <v>3.9767320435876301</v>
      </c>
      <c r="P17304" s="9">
        <v>5.6078609322088804</v>
      </c>
      <c r="Q17304" s="9">
        <v>3.86616753115739</v>
      </c>
      <c r="R17304" s="9">
        <v>4.9987789914299903</v>
      </c>
      <c r="S17304" s="9">
        <v>3.2393102379895806</v>
      </c>
      <c r="T17304" s="9">
        <v>0.917584430642152</v>
      </c>
    </row>
    <row r="17305" spans="1:20" x14ac:dyDescent="0.35">
      <c r="A17305">
        <f t="shared" si="528"/>
        <v>17305</v>
      </c>
      <c r="B17305" s="3" t="s">
        <v>1039</v>
      </c>
      <c r="C17305" s="3" t="s">
        <v>95</v>
      </c>
      <c r="D17305" s="3" t="s">
        <v>58</v>
      </c>
      <c r="E17305">
        <v>2028</v>
      </c>
      <c r="F17305" s="3" t="str">
        <f t="shared" si="527"/>
        <v>RGSpillDWRSHK2028</v>
      </c>
      <c r="G17305" s="9">
        <v>9.3548455293548299E-2</v>
      </c>
      <c r="H17305" s="9">
        <v>9.6666737136666597E-2</v>
      </c>
      <c r="I17305" s="9">
        <v>9.8642639834861101E-2</v>
      </c>
      <c r="J17305" s="9">
        <v>0.100000072899999</v>
      </c>
      <c r="K17305" s="9">
        <v>9.8809595841666598E-2</v>
      </c>
      <c r="L17305" s="9">
        <v>0.102150448343077</v>
      </c>
      <c r="M17305" s="9">
        <v>3.2789782216878698</v>
      </c>
      <c r="N17305" s="9">
        <v>16.9751628971147</v>
      </c>
      <c r="O17305" s="9">
        <v>4.4034916418118897</v>
      </c>
      <c r="P17305" s="9">
        <v>4.2375998277131899</v>
      </c>
      <c r="Q17305" s="9">
        <v>3.5073870575511998</v>
      </c>
      <c r="R17305" s="9">
        <v>3.6568321796513801</v>
      </c>
      <c r="S17305" s="9">
        <v>5.5236374622989493</v>
      </c>
      <c r="T17305" s="9">
        <v>0.84651242172583296</v>
      </c>
    </row>
    <row r="17306" spans="1:20" x14ac:dyDescent="0.35">
      <c r="A17306">
        <f t="shared" si="528"/>
        <v>17306</v>
      </c>
      <c r="B17306" s="3" t="s">
        <v>1039</v>
      </c>
      <c r="C17306" s="3" t="s">
        <v>95</v>
      </c>
      <c r="D17306" s="3" t="s">
        <v>58</v>
      </c>
      <c r="E17306">
        <v>2029</v>
      </c>
      <c r="F17306" s="3" t="str">
        <f t="shared" si="527"/>
        <v>RGSpillDWRSHK2029</v>
      </c>
      <c r="G17306" s="9">
        <v>0.100000072899999</v>
      </c>
      <c r="H17306" s="9">
        <v>0.11874979620097199</v>
      </c>
      <c r="I17306" s="9">
        <v>9.9883843387222199E-2</v>
      </c>
      <c r="J17306" s="9">
        <v>0.104584417950739</v>
      </c>
      <c r="K17306" s="9">
        <v>0.49466287852291602</v>
      </c>
      <c r="L17306" s="9">
        <v>3.2902608692747299</v>
      </c>
      <c r="M17306" s="9">
        <v>0.59766194676805495</v>
      </c>
      <c r="N17306" s="9">
        <v>1.1693910413577699</v>
      </c>
      <c r="O17306" s="9">
        <v>3.5724375077952901</v>
      </c>
      <c r="P17306" s="9">
        <v>0.70125241429736096</v>
      </c>
      <c r="Q17306" s="9">
        <v>2.83190640204085</v>
      </c>
      <c r="R17306" s="9">
        <v>2.4409635415841602</v>
      </c>
      <c r="S17306" s="9">
        <v>2.14769480994322</v>
      </c>
      <c r="T17306" s="9">
        <v>0.12242987817763799</v>
      </c>
    </row>
    <row r="17307" spans="1:20" x14ac:dyDescent="0.35">
      <c r="A17307">
        <f t="shared" si="528"/>
        <v>17307</v>
      </c>
      <c r="B17307" s="3" t="s">
        <v>1039</v>
      </c>
      <c r="C17307" s="3" t="s">
        <v>77</v>
      </c>
      <c r="D17307" s="3" t="s">
        <v>58</v>
      </c>
      <c r="E17307">
        <v>2020</v>
      </c>
      <c r="F17307" s="3" t="str">
        <f t="shared" si="527"/>
        <v>RGGenDWRSHK2020</v>
      </c>
      <c r="G17307" s="9">
        <v>63.629991935483801</v>
      </c>
      <c r="H17307" s="9">
        <v>65.365599075000006</v>
      </c>
      <c r="I17307" s="9">
        <v>72.785183277777705</v>
      </c>
      <c r="J17307" s="9">
        <v>82.515962016128995</v>
      </c>
      <c r="K17307" s="9">
        <v>307.00042181547599</v>
      </c>
      <c r="L17307" s="9">
        <v>356.81753346774099</v>
      </c>
      <c r="M17307" s="9">
        <v>38.431260277777703</v>
      </c>
      <c r="N17307" s="9">
        <v>113.203570611111</v>
      </c>
      <c r="O17307" s="9">
        <v>86.4017368682795</v>
      </c>
      <c r="P17307" s="9">
        <v>127.574245513888</v>
      </c>
      <c r="Q17307" s="9">
        <v>393.83158333333301</v>
      </c>
      <c r="R17307" s="9">
        <v>399.37658394444401</v>
      </c>
      <c r="S17307" s="9">
        <v>408.91965572916598</v>
      </c>
      <c r="T17307" s="9">
        <v>213.885941194444</v>
      </c>
    </row>
    <row r="17308" spans="1:20" x14ac:dyDescent="0.35">
      <c r="A17308">
        <f t="shared" si="528"/>
        <v>17308</v>
      </c>
      <c r="B17308" s="3" t="s">
        <v>1039</v>
      </c>
      <c r="C17308" s="3" t="s">
        <v>77</v>
      </c>
      <c r="D17308" s="3" t="s">
        <v>58</v>
      </c>
      <c r="E17308">
        <v>2021</v>
      </c>
      <c r="F17308" s="3" t="str">
        <f t="shared" si="527"/>
        <v>RGGenDWRSHK2021</v>
      </c>
      <c r="G17308" s="9">
        <v>67.863508924731093</v>
      </c>
      <c r="H17308" s="9">
        <v>67.683877277777697</v>
      </c>
      <c r="I17308" s="9">
        <v>75.422681763888804</v>
      </c>
      <c r="J17308" s="9">
        <v>64.639880215053694</v>
      </c>
      <c r="K17308" s="9">
        <v>71.785492127976198</v>
      </c>
      <c r="L17308" s="9">
        <v>69.104541895161205</v>
      </c>
      <c r="M17308" s="9">
        <v>67.3416633055555</v>
      </c>
      <c r="N17308" s="9">
        <v>89.4220220277777</v>
      </c>
      <c r="O17308" s="9">
        <v>175.25006907258</v>
      </c>
      <c r="P17308" s="9">
        <v>228.75332152777699</v>
      </c>
      <c r="Q17308" s="9">
        <v>385.80835631720402</v>
      </c>
      <c r="R17308" s="9">
        <v>403.97344805555502</v>
      </c>
      <c r="S17308" s="9">
        <v>391.26844794270801</v>
      </c>
      <c r="T17308" s="9">
        <v>219.08723055555501</v>
      </c>
    </row>
    <row r="17309" spans="1:20" x14ac:dyDescent="0.35">
      <c r="A17309">
        <f t="shared" si="528"/>
        <v>17309</v>
      </c>
      <c r="B17309" s="3" t="s">
        <v>1039</v>
      </c>
      <c r="C17309" s="3" t="s">
        <v>77</v>
      </c>
      <c r="D17309" s="3" t="s">
        <v>58</v>
      </c>
      <c r="E17309">
        <v>2022</v>
      </c>
      <c r="F17309" s="3" t="str">
        <f t="shared" si="527"/>
        <v>RGGenDWRSHK2022</v>
      </c>
      <c r="G17309" s="9">
        <v>65.820402379032203</v>
      </c>
      <c r="H17309" s="9">
        <v>77.722564722222202</v>
      </c>
      <c r="I17309" s="9">
        <v>66.702233958333295</v>
      </c>
      <c r="J17309" s="9">
        <v>68.770382930107502</v>
      </c>
      <c r="K17309" s="9">
        <v>64.026724851190394</v>
      </c>
      <c r="L17309" s="9">
        <v>57.252787396505298</v>
      </c>
      <c r="M17309" s="9">
        <v>69.506305138888806</v>
      </c>
      <c r="N17309" s="9">
        <v>243.39308277777701</v>
      </c>
      <c r="O17309" s="9">
        <v>181.154745887096</v>
      </c>
      <c r="P17309" s="9">
        <v>170.12961476388799</v>
      </c>
      <c r="Q17309" s="9">
        <v>407.21934677419301</v>
      </c>
      <c r="R17309" s="9">
        <v>414</v>
      </c>
      <c r="S17309" s="9">
        <v>411.27410989583302</v>
      </c>
      <c r="T17309" s="9">
        <v>296.42128152777701</v>
      </c>
    </row>
    <row r="17310" spans="1:20" x14ac:dyDescent="0.35">
      <c r="A17310">
        <f t="shared" si="528"/>
        <v>17310</v>
      </c>
      <c r="B17310" s="3" t="s">
        <v>1039</v>
      </c>
      <c r="C17310" s="3" t="s">
        <v>77</v>
      </c>
      <c r="D17310" s="3" t="s">
        <v>58</v>
      </c>
      <c r="E17310">
        <v>2023</v>
      </c>
      <c r="F17310" s="3" t="str">
        <f t="shared" si="527"/>
        <v>RGGenDWRSHK2023</v>
      </c>
      <c r="G17310" s="9">
        <v>67.047388965053699</v>
      </c>
      <c r="H17310" s="9">
        <v>71.023582524999995</v>
      </c>
      <c r="I17310" s="9">
        <v>72.1900872249999</v>
      </c>
      <c r="J17310" s="9">
        <v>171.447901919354</v>
      </c>
      <c r="K17310" s="9">
        <v>272.933675297619</v>
      </c>
      <c r="L17310" s="9">
        <v>291.82179490591398</v>
      </c>
      <c r="M17310" s="9">
        <v>256.52212619444401</v>
      </c>
      <c r="N17310" s="9">
        <v>252.86554361111101</v>
      </c>
      <c r="O17310" s="9">
        <v>161.727129973118</v>
      </c>
      <c r="P17310" s="9">
        <v>88.421206666666606</v>
      </c>
      <c r="Q17310" s="9">
        <v>361.57186868279501</v>
      </c>
      <c r="R17310" s="9">
        <v>410.00273611111101</v>
      </c>
      <c r="S17310" s="9">
        <v>407.17612265624899</v>
      </c>
      <c r="T17310" s="9">
        <v>239.90296402777699</v>
      </c>
    </row>
    <row r="17311" spans="1:20" x14ac:dyDescent="0.35">
      <c r="A17311">
        <f t="shared" si="528"/>
        <v>17311</v>
      </c>
      <c r="B17311" s="3" t="s">
        <v>1039</v>
      </c>
      <c r="C17311" s="3" t="s">
        <v>77</v>
      </c>
      <c r="D17311" s="3" t="s">
        <v>58</v>
      </c>
      <c r="E17311">
        <v>2024</v>
      </c>
      <c r="F17311" s="3" t="str">
        <f t="shared" si="527"/>
        <v>RGGenDWRSHK2024</v>
      </c>
      <c r="G17311" s="9">
        <v>64.682805497311804</v>
      </c>
      <c r="H17311" s="9">
        <v>76.119963305555501</v>
      </c>
      <c r="I17311" s="9">
        <v>72.143888216666596</v>
      </c>
      <c r="J17311" s="9">
        <v>65.502469208333295</v>
      </c>
      <c r="K17311" s="9">
        <v>73.3549302083333</v>
      </c>
      <c r="L17311" s="9">
        <v>72.059393538978497</v>
      </c>
      <c r="M17311" s="9">
        <v>218.91710508333301</v>
      </c>
      <c r="N17311" s="9">
        <v>173.18273308333301</v>
      </c>
      <c r="O17311" s="9">
        <v>139.38489470430099</v>
      </c>
      <c r="P17311" s="9">
        <v>91.797179374999999</v>
      </c>
      <c r="Q17311" s="9">
        <v>363.726243588709</v>
      </c>
      <c r="R17311" s="9">
        <v>368.72711833333301</v>
      </c>
      <c r="S17311" s="9">
        <v>386.791037630208</v>
      </c>
      <c r="T17311" s="9">
        <v>201.97291890972201</v>
      </c>
    </row>
    <row r="17312" spans="1:20" x14ac:dyDescent="0.35">
      <c r="A17312">
        <f t="shared" si="528"/>
        <v>17312</v>
      </c>
      <c r="B17312" s="3" t="s">
        <v>1039</v>
      </c>
      <c r="C17312" s="3" t="s">
        <v>77</v>
      </c>
      <c r="D17312" s="3" t="s">
        <v>58</v>
      </c>
      <c r="E17312">
        <v>2025</v>
      </c>
      <c r="F17312" s="3" t="str">
        <f t="shared" si="527"/>
        <v>RGGenDWRSHK2025</v>
      </c>
      <c r="G17312" s="9">
        <v>66.567379838709599</v>
      </c>
      <c r="H17312" s="9">
        <v>75.594073888888801</v>
      </c>
      <c r="I17312" s="9">
        <v>70.394596555555495</v>
      </c>
      <c r="J17312" s="9">
        <v>209.02883907258001</v>
      </c>
      <c r="K17312" s="9">
        <v>332.80762157738002</v>
      </c>
      <c r="L17312" s="9">
        <v>191.223645698924</v>
      </c>
      <c r="M17312" s="9">
        <v>137.552070833333</v>
      </c>
      <c r="N17312" s="9">
        <v>204.92136333333301</v>
      </c>
      <c r="O17312" s="9">
        <v>95.4528585201612</v>
      </c>
      <c r="P17312" s="9">
        <v>45.655818236111102</v>
      </c>
      <c r="Q17312" s="9">
        <v>394.66172970430102</v>
      </c>
      <c r="R17312" s="9">
        <v>399.82022499999999</v>
      </c>
      <c r="S17312" s="9">
        <v>396.389292187499</v>
      </c>
      <c r="T17312" s="9">
        <v>270.98357652777702</v>
      </c>
    </row>
    <row r="17313" spans="1:20" x14ac:dyDescent="0.35">
      <c r="A17313">
        <f t="shared" si="528"/>
        <v>17313</v>
      </c>
      <c r="B17313" s="3" t="s">
        <v>1039</v>
      </c>
      <c r="C17313" s="3" t="s">
        <v>77</v>
      </c>
      <c r="D17313" s="3" t="s">
        <v>58</v>
      </c>
      <c r="E17313">
        <v>2026</v>
      </c>
      <c r="F17313" s="3" t="str">
        <f t="shared" si="527"/>
        <v>RGGenDWRSHK2026</v>
      </c>
      <c r="G17313" s="9">
        <v>63.9122405564516</v>
      </c>
      <c r="H17313" s="9">
        <v>71.776398666666594</v>
      </c>
      <c r="I17313" s="9">
        <v>73.838399681944395</v>
      </c>
      <c r="J17313" s="9">
        <v>78.436435295698899</v>
      </c>
      <c r="K17313" s="9">
        <v>266.02689940476102</v>
      </c>
      <c r="L17313" s="9">
        <v>314.78741657258001</v>
      </c>
      <c r="M17313" s="9">
        <v>313.81133675000001</v>
      </c>
      <c r="N17313" s="9">
        <v>166.06181000000001</v>
      </c>
      <c r="O17313" s="9">
        <v>87.033776612903196</v>
      </c>
      <c r="P17313" s="9">
        <v>21.858401166666599</v>
      </c>
      <c r="Q17313" s="9">
        <v>391.82279301075198</v>
      </c>
      <c r="R17313" s="9">
        <v>414</v>
      </c>
      <c r="S17313" s="9">
        <v>391.161936458333</v>
      </c>
      <c r="T17313" s="9">
        <v>273.62763861111102</v>
      </c>
    </row>
    <row r="17314" spans="1:20" x14ac:dyDescent="0.35">
      <c r="A17314">
        <f t="shared" si="528"/>
        <v>17314</v>
      </c>
      <c r="B17314" s="3" t="s">
        <v>1039</v>
      </c>
      <c r="C17314" s="3" t="s">
        <v>77</v>
      </c>
      <c r="D17314" s="3" t="s">
        <v>58</v>
      </c>
      <c r="E17314">
        <v>2027</v>
      </c>
      <c r="F17314" s="3" t="str">
        <f t="shared" si="527"/>
        <v>RGGenDWRSHK2027</v>
      </c>
      <c r="G17314" s="9">
        <v>70.828708803763405</v>
      </c>
      <c r="H17314" s="9">
        <v>66.450019319444394</v>
      </c>
      <c r="I17314" s="9">
        <v>67.847366394166599</v>
      </c>
      <c r="J17314" s="9">
        <v>71.503339135752597</v>
      </c>
      <c r="K17314" s="9">
        <v>327.47053035714202</v>
      </c>
      <c r="L17314" s="9">
        <v>337.28965927553702</v>
      </c>
      <c r="M17314" s="9">
        <v>354.77665611111098</v>
      </c>
      <c r="N17314" s="9">
        <v>199.84546638888801</v>
      </c>
      <c r="O17314" s="9">
        <v>76.713533870967694</v>
      </c>
      <c r="P17314" s="9">
        <v>105.615790180555</v>
      </c>
      <c r="Q17314" s="9">
        <v>402.92944368279501</v>
      </c>
      <c r="R17314" s="9">
        <v>414</v>
      </c>
      <c r="S17314" s="9">
        <v>398.055712499999</v>
      </c>
      <c r="T17314" s="9">
        <v>282.86086638194399</v>
      </c>
    </row>
    <row r="17315" spans="1:20" x14ac:dyDescent="0.35">
      <c r="A17315">
        <f t="shared" si="528"/>
        <v>17315</v>
      </c>
      <c r="B17315" s="3" t="s">
        <v>1039</v>
      </c>
      <c r="C17315" s="3" t="s">
        <v>77</v>
      </c>
      <c r="D17315" s="3" t="s">
        <v>58</v>
      </c>
      <c r="E17315">
        <v>2028</v>
      </c>
      <c r="F17315" s="3" t="str">
        <f t="shared" si="527"/>
        <v>RGGenDWRSHK2028</v>
      </c>
      <c r="G17315" s="9">
        <v>65.665879704301005</v>
      </c>
      <c r="H17315" s="9">
        <v>74.214704569444393</v>
      </c>
      <c r="I17315" s="9">
        <v>72.449833486111103</v>
      </c>
      <c r="J17315" s="9">
        <v>70.603722643817207</v>
      </c>
      <c r="K17315" s="9">
        <v>283.84912782738002</v>
      </c>
      <c r="L17315" s="9">
        <v>155.32654098118201</v>
      </c>
      <c r="M17315" s="9">
        <v>149.79588769444399</v>
      </c>
      <c r="N17315" s="9">
        <v>261.13217800000001</v>
      </c>
      <c r="O17315" s="9">
        <v>142.44494729838701</v>
      </c>
      <c r="P17315" s="9">
        <v>153.37848124999999</v>
      </c>
      <c r="Q17315" s="9">
        <v>360.06659247311802</v>
      </c>
      <c r="R17315" s="9">
        <v>403.38978402777701</v>
      </c>
      <c r="S17315" s="9">
        <v>402.60472578125001</v>
      </c>
      <c r="T17315" s="9">
        <v>341.41942388888799</v>
      </c>
    </row>
    <row r="17316" spans="1:20" x14ac:dyDescent="0.35">
      <c r="A17316">
        <f t="shared" si="528"/>
        <v>17316</v>
      </c>
      <c r="B17316" s="3" t="s">
        <v>1039</v>
      </c>
      <c r="C17316" s="3" t="s">
        <v>77</v>
      </c>
      <c r="D17316" s="3" t="s">
        <v>58</v>
      </c>
      <c r="E17316">
        <v>2029</v>
      </c>
      <c r="F17316" s="3" t="str">
        <f t="shared" si="527"/>
        <v>RGGenDWRSHK2029</v>
      </c>
      <c r="G17316" s="9">
        <v>74.005894950268797</v>
      </c>
      <c r="H17316" s="9">
        <v>71.566342133333293</v>
      </c>
      <c r="I17316" s="9">
        <v>65.229789783333302</v>
      </c>
      <c r="J17316" s="9">
        <v>81.037681478494605</v>
      </c>
      <c r="K17316" s="9">
        <v>178.11826124999999</v>
      </c>
      <c r="L17316" s="9">
        <v>286.44483500000001</v>
      </c>
      <c r="M17316" s="9">
        <v>72.4426138888888</v>
      </c>
      <c r="N17316" s="9">
        <v>39.451701944444402</v>
      </c>
      <c r="O17316" s="9">
        <v>48.428362540322503</v>
      </c>
      <c r="P17316" s="9">
        <v>190.21107225</v>
      </c>
      <c r="Q17316" s="9">
        <v>391.28981236559099</v>
      </c>
      <c r="R17316" s="9">
        <v>399.342794444444</v>
      </c>
      <c r="S17316" s="9">
        <v>409.38303124999999</v>
      </c>
      <c r="T17316" s="9">
        <v>238.24389722222199</v>
      </c>
    </row>
    <row r="17317" spans="1:20" x14ac:dyDescent="0.35">
      <c r="A17317">
        <f t="shared" si="528"/>
        <v>17317</v>
      </c>
      <c r="B17317" s="3" t="s">
        <v>1039</v>
      </c>
      <c r="C17317" s="3" t="s">
        <v>75</v>
      </c>
      <c r="D17317" s="3" t="s">
        <v>68</v>
      </c>
      <c r="E17317">
        <v>2020</v>
      </c>
      <c r="F17317" s="3" t="str">
        <f t="shared" si="527"/>
        <v>RGElevDALLES2020</v>
      </c>
      <c r="G17317" s="9">
        <v>160.00000512</v>
      </c>
      <c r="H17317" s="9">
        <v>160.00000512</v>
      </c>
      <c r="I17317" s="9">
        <v>160.00000512</v>
      </c>
      <c r="J17317" s="9">
        <v>155.80381075999901</v>
      </c>
      <c r="K17317" s="9">
        <v>160.00000512</v>
      </c>
      <c r="L17317" s="9">
        <v>155.00000495999899</v>
      </c>
      <c r="M17317" s="9">
        <v>156.50000500799999</v>
      </c>
      <c r="N17317" s="9">
        <v>155.00000495999899</v>
      </c>
      <c r="O17317" s="9">
        <v>156.50000500799999</v>
      </c>
      <c r="P17317" s="9">
        <v>156.50000500799999</v>
      </c>
      <c r="Q17317" s="9">
        <v>156.50000500799999</v>
      </c>
      <c r="R17317" s="9">
        <v>156.50000500799999</v>
      </c>
      <c r="S17317" s="9">
        <v>155.00000495999899</v>
      </c>
      <c r="T17317" s="9">
        <v>155.00000495999899</v>
      </c>
    </row>
    <row r="17318" spans="1:20" x14ac:dyDescent="0.35">
      <c r="A17318">
        <f t="shared" si="528"/>
        <v>17318</v>
      </c>
      <c r="B17318" s="3" t="s">
        <v>1039</v>
      </c>
      <c r="C17318" s="3" t="s">
        <v>75</v>
      </c>
      <c r="D17318" s="3" t="s">
        <v>68</v>
      </c>
      <c r="E17318">
        <v>2021</v>
      </c>
      <c r="F17318" s="3" t="str">
        <f t="shared" si="527"/>
        <v>RGElevDALLES2021</v>
      </c>
      <c r="G17318" s="9">
        <v>155.97146168399999</v>
      </c>
      <c r="H17318" s="9">
        <v>155.293968224</v>
      </c>
      <c r="I17318" s="9">
        <v>160.00000512</v>
      </c>
      <c r="J17318" s="9">
        <v>157.84908641600001</v>
      </c>
      <c r="K17318" s="9">
        <v>160.00000512</v>
      </c>
      <c r="L17318" s="9">
        <v>160.00000512</v>
      </c>
      <c r="M17318" s="9">
        <v>156.50000500799999</v>
      </c>
      <c r="N17318" s="9">
        <v>156.13878452399999</v>
      </c>
      <c r="O17318" s="9">
        <v>155.19160601600001</v>
      </c>
      <c r="P17318" s="9">
        <v>155.00000495999899</v>
      </c>
      <c r="Q17318" s="9">
        <v>155.00000495999899</v>
      </c>
      <c r="R17318" s="9">
        <v>155.41043804399999</v>
      </c>
      <c r="S17318" s="9">
        <v>156.50000500799999</v>
      </c>
      <c r="T17318" s="9">
        <v>155.00000495999899</v>
      </c>
    </row>
    <row r="17319" spans="1:20" x14ac:dyDescent="0.35">
      <c r="A17319">
        <f t="shared" si="528"/>
        <v>17319</v>
      </c>
      <c r="B17319" s="3" t="s">
        <v>1039</v>
      </c>
      <c r="C17319" s="3" t="s">
        <v>75</v>
      </c>
      <c r="D17319" s="3" t="s">
        <v>68</v>
      </c>
      <c r="E17319">
        <v>2022</v>
      </c>
      <c r="F17319" s="3" t="str">
        <f t="shared" si="527"/>
        <v>RGElevDALLES2022</v>
      </c>
      <c r="G17319" s="9">
        <v>158.06594994</v>
      </c>
      <c r="H17319" s="9">
        <v>156.371724164</v>
      </c>
      <c r="I17319" s="9">
        <v>155.00000495999899</v>
      </c>
      <c r="J17319" s="9">
        <v>155.00000495999899</v>
      </c>
      <c r="K17319" s="9">
        <v>157.66995255200001</v>
      </c>
      <c r="L17319" s="9">
        <v>160.00000512</v>
      </c>
      <c r="M17319" s="9">
        <v>156.50000500799999</v>
      </c>
      <c r="N17319" s="9">
        <v>155.00000495999899</v>
      </c>
      <c r="O17319" s="9">
        <v>156.50000500799999</v>
      </c>
      <c r="P17319" s="9">
        <v>156.50000500799999</v>
      </c>
      <c r="Q17319" s="9">
        <v>156.50000500799999</v>
      </c>
      <c r="R17319" s="9">
        <v>155.0689026</v>
      </c>
      <c r="S17319" s="9">
        <v>156.50000500799999</v>
      </c>
      <c r="T17319" s="9">
        <v>155.00000495999899</v>
      </c>
    </row>
    <row r="17320" spans="1:20" x14ac:dyDescent="0.35">
      <c r="A17320">
        <f t="shared" si="528"/>
        <v>17320</v>
      </c>
      <c r="B17320" s="3" t="s">
        <v>1039</v>
      </c>
      <c r="C17320" s="3" t="s">
        <v>75</v>
      </c>
      <c r="D17320" s="3" t="s">
        <v>68</v>
      </c>
      <c r="E17320">
        <v>2023</v>
      </c>
      <c r="F17320" s="3" t="str">
        <f t="shared" si="527"/>
        <v>RGElevDALLES2023</v>
      </c>
      <c r="G17320" s="9">
        <v>160.00000512</v>
      </c>
      <c r="H17320" s="9">
        <v>160.00000512</v>
      </c>
      <c r="I17320" s="9">
        <v>155.00000495999899</v>
      </c>
      <c r="J17320" s="9">
        <v>160.00000512</v>
      </c>
      <c r="K17320" s="9">
        <v>160.00000512</v>
      </c>
      <c r="L17320" s="9">
        <v>160.00000512</v>
      </c>
      <c r="M17320" s="9">
        <v>156.50000500799999</v>
      </c>
      <c r="N17320" s="9">
        <v>156.50000500799999</v>
      </c>
      <c r="O17320" s="9">
        <v>156.50000500799999</v>
      </c>
      <c r="P17320" s="9">
        <v>156.50000500799999</v>
      </c>
      <c r="Q17320" s="9">
        <v>156.50000500799999</v>
      </c>
      <c r="R17320" s="9">
        <v>155.16076612000001</v>
      </c>
      <c r="S17320" s="9">
        <v>156.50000500799999</v>
      </c>
      <c r="T17320" s="9">
        <v>155.00000495999899</v>
      </c>
    </row>
    <row r="17321" spans="1:20" x14ac:dyDescent="0.35">
      <c r="A17321">
        <f t="shared" si="528"/>
        <v>17321</v>
      </c>
      <c r="B17321" s="3" t="s">
        <v>1039</v>
      </c>
      <c r="C17321" s="3" t="s">
        <v>75</v>
      </c>
      <c r="D17321" s="3" t="s">
        <v>68</v>
      </c>
      <c r="E17321">
        <v>2024</v>
      </c>
      <c r="F17321" s="3" t="str">
        <f t="shared" si="527"/>
        <v>RGElevDALLES2024</v>
      </c>
      <c r="G17321" s="9">
        <v>160.00000512</v>
      </c>
      <c r="H17321" s="9">
        <v>155.719493172</v>
      </c>
      <c r="I17321" s="9">
        <v>155.00000495999899</v>
      </c>
      <c r="J17321" s="9">
        <v>156.336619176</v>
      </c>
      <c r="K17321" s="9">
        <v>160.00000512</v>
      </c>
      <c r="L17321" s="9">
        <v>155.07415194399999</v>
      </c>
      <c r="M17321" s="9">
        <v>155.00000495999899</v>
      </c>
      <c r="N17321" s="9">
        <v>155.00000495999899</v>
      </c>
      <c r="O17321" s="9">
        <v>155.81266902799999</v>
      </c>
      <c r="P17321" s="9">
        <v>156.50000500799999</v>
      </c>
      <c r="Q17321" s="9">
        <v>156.50000500799999</v>
      </c>
      <c r="R17321" s="9">
        <v>156.50000500799999</v>
      </c>
      <c r="S17321" s="9">
        <v>156.50000500799999</v>
      </c>
      <c r="T17321" s="9">
        <v>155.00000495999899</v>
      </c>
    </row>
    <row r="17322" spans="1:20" x14ac:dyDescent="0.35">
      <c r="A17322">
        <f t="shared" si="528"/>
        <v>17322</v>
      </c>
      <c r="B17322" s="3" t="s">
        <v>1039</v>
      </c>
      <c r="C17322" s="3" t="s">
        <v>75</v>
      </c>
      <c r="D17322" s="3" t="s">
        <v>68</v>
      </c>
      <c r="E17322">
        <v>2025</v>
      </c>
      <c r="F17322" s="3" t="str">
        <f t="shared" si="527"/>
        <v>RGElevDALLES2025</v>
      </c>
      <c r="G17322" s="9">
        <v>160.00000512</v>
      </c>
      <c r="H17322" s="9">
        <v>157.794952556</v>
      </c>
      <c r="I17322" s="9">
        <v>160.00000512</v>
      </c>
      <c r="J17322" s="9">
        <v>159.61680300800001</v>
      </c>
      <c r="K17322" s="9">
        <v>159.31791848399999</v>
      </c>
      <c r="L17322" s="9">
        <v>155.00000495999899</v>
      </c>
      <c r="M17322" s="9">
        <v>155.00000495999899</v>
      </c>
      <c r="N17322" s="9">
        <v>155.64961127999999</v>
      </c>
      <c r="O17322" s="9">
        <v>156.23228846399999</v>
      </c>
      <c r="P17322" s="9">
        <v>156.50000500799999</v>
      </c>
      <c r="Q17322" s="9">
        <v>155.00000495999899</v>
      </c>
      <c r="R17322" s="9">
        <v>155.00000495999899</v>
      </c>
      <c r="S17322" s="9">
        <v>156.50000500799999</v>
      </c>
      <c r="T17322" s="9">
        <v>155.00000495999899</v>
      </c>
    </row>
    <row r="17323" spans="1:20" x14ac:dyDescent="0.35">
      <c r="A17323">
        <f t="shared" si="528"/>
        <v>17323</v>
      </c>
      <c r="B17323" s="3" t="s">
        <v>1039</v>
      </c>
      <c r="C17323" s="3" t="s">
        <v>75</v>
      </c>
      <c r="D17323" s="3" t="s">
        <v>68</v>
      </c>
      <c r="E17323">
        <v>2026</v>
      </c>
      <c r="F17323" s="3" t="str">
        <f t="shared" si="527"/>
        <v>RGElevDALLES2026</v>
      </c>
      <c r="G17323" s="9">
        <v>160.00000512</v>
      </c>
      <c r="H17323" s="9">
        <v>160.00000512</v>
      </c>
      <c r="I17323" s="9">
        <v>160.00000512</v>
      </c>
      <c r="J17323" s="9">
        <v>158.72933578799999</v>
      </c>
      <c r="K17323" s="9">
        <v>160.00000512</v>
      </c>
      <c r="L17323" s="9">
        <v>155.00000495999899</v>
      </c>
      <c r="M17323" s="9">
        <v>155.00000495999899</v>
      </c>
      <c r="N17323" s="9">
        <v>155.00000495999899</v>
      </c>
      <c r="O17323" s="9">
        <v>155.00000495999899</v>
      </c>
      <c r="P17323" s="9">
        <v>155.293968224</v>
      </c>
      <c r="Q17323" s="9">
        <v>155.07218344</v>
      </c>
      <c r="R17323" s="9">
        <v>155.51936193199899</v>
      </c>
      <c r="S17323" s="9">
        <v>156.50000500799999</v>
      </c>
      <c r="T17323" s="9">
        <v>155.00000495999899</v>
      </c>
    </row>
    <row r="17324" spans="1:20" x14ac:dyDescent="0.35">
      <c r="A17324">
        <f t="shared" si="528"/>
        <v>17324</v>
      </c>
      <c r="B17324" s="3" t="s">
        <v>1039</v>
      </c>
      <c r="C17324" s="3" t="s">
        <v>75</v>
      </c>
      <c r="D17324" s="3" t="s">
        <v>68</v>
      </c>
      <c r="E17324">
        <v>2027</v>
      </c>
      <c r="F17324" s="3" t="str">
        <f t="shared" si="527"/>
        <v>RGElevDALLES2027</v>
      </c>
      <c r="G17324" s="9">
        <v>159.52034631199999</v>
      </c>
      <c r="H17324" s="9">
        <v>160.00000512</v>
      </c>
      <c r="I17324" s="9">
        <v>160.00000512</v>
      </c>
      <c r="J17324" s="9">
        <v>158.14075309200001</v>
      </c>
      <c r="K17324" s="9">
        <v>155.74081863199899</v>
      </c>
      <c r="L17324" s="9">
        <v>155.00000495999899</v>
      </c>
      <c r="M17324" s="9">
        <v>155.00000495999899</v>
      </c>
      <c r="N17324" s="9">
        <v>155.62631731599899</v>
      </c>
      <c r="O17324" s="9">
        <v>156.50000500799999</v>
      </c>
      <c r="P17324" s="9">
        <v>156.50000500799999</v>
      </c>
      <c r="Q17324" s="9">
        <v>156.50000500799999</v>
      </c>
      <c r="R17324" s="9">
        <v>155.00000495999899</v>
      </c>
      <c r="S17324" s="9">
        <v>156.50000500799999</v>
      </c>
      <c r="T17324" s="9">
        <v>155.00000495999899</v>
      </c>
    </row>
    <row r="17325" spans="1:20" x14ac:dyDescent="0.35">
      <c r="A17325">
        <f t="shared" si="528"/>
        <v>17325</v>
      </c>
      <c r="B17325" s="3" t="s">
        <v>1039</v>
      </c>
      <c r="C17325" s="3" t="s">
        <v>75</v>
      </c>
      <c r="D17325" s="3" t="s">
        <v>68</v>
      </c>
      <c r="E17325">
        <v>2028</v>
      </c>
      <c r="F17325" s="3" t="str">
        <f t="shared" si="527"/>
        <v>RGElevDALLES2028</v>
      </c>
      <c r="G17325" s="9">
        <v>157.33432261999999</v>
      </c>
      <c r="H17325" s="9">
        <v>157.08858770399999</v>
      </c>
      <c r="I17325" s="9">
        <v>155.00000495999899</v>
      </c>
      <c r="J17325" s="9">
        <v>156.318246472</v>
      </c>
      <c r="K17325" s="9">
        <v>157.962931564</v>
      </c>
      <c r="L17325" s="9">
        <v>155.00000495999899</v>
      </c>
      <c r="M17325" s="9">
        <v>155.00000495999899</v>
      </c>
      <c r="N17325" s="9">
        <v>156.50000500799999</v>
      </c>
      <c r="O17325" s="9">
        <v>156.50000500799999</v>
      </c>
      <c r="P17325" s="9">
        <v>156.50000500799999</v>
      </c>
      <c r="Q17325" s="9">
        <v>155.00000495999899</v>
      </c>
      <c r="R17325" s="9">
        <v>156.50000500799999</v>
      </c>
      <c r="S17325" s="9">
        <v>156.50000500799999</v>
      </c>
      <c r="T17325" s="9">
        <v>155.00000495999899</v>
      </c>
    </row>
    <row r="17326" spans="1:20" x14ac:dyDescent="0.35">
      <c r="A17326">
        <f t="shared" si="528"/>
        <v>17326</v>
      </c>
      <c r="B17326" s="3" t="s">
        <v>1039</v>
      </c>
      <c r="C17326" s="3" t="s">
        <v>75</v>
      </c>
      <c r="D17326" s="3" t="s">
        <v>68</v>
      </c>
      <c r="E17326">
        <v>2029</v>
      </c>
      <c r="F17326" s="3" t="str">
        <f t="shared" si="527"/>
        <v>RGElevDALLES2029</v>
      </c>
      <c r="G17326" s="9">
        <v>155.00000495999899</v>
      </c>
      <c r="H17326" s="9">
        <v>155.00000495999899</v>
      </c>
      <c r="I17326" s="9">
        <v>155.00000495999899</v>
      </c>
      <c r="J17326" s="9">
        <v>155.00000495999899</v>
      </c>
      <c r="K17326" s="9">
        <v>160.00000512</v>
      </c>
      <c r="L17326" s="9">
        <v>155.00000495999899</v>
      </c>
      <c r="M17326" s="9">
        <v>155.00000495999899</v>
      </c>
      <c r="N17326" s="9">
        <v>155.00000495999899</v>
      </c>
      <c r="O17326" s="9">
        <v>156.50000500799999</v>
      </c>
      <c r="P17326" s="9">
        <v>156.50000500799999</v>
      </c>
      <c r="Q17326" s="9">
        <v>155.00000495999899</v>
      </c>
      <c r="R17326" s="9">
        <v>155.00000495999899</v>
      </c>
      <c r="S17326" s="9">
        <v>156.50000500799999</v>
      </c>
      <c r="T17326" s="9">
        <v>155.00000495999899</v>
      </c>
    </row>
    <row r="17327" spans="1:20" x14ac:dyDescent="0.35">
      <c r="A17327">
        <f t="shared" si="528"/>
        <v>17327</v>
      </c>
      <c r="B17327" s="3" t="s">
        <v>1039</v>
      </c>
      <c r="C17327" s="3" t="s">
        <v>86</v>
      </c>
      <c r="D17327" s="3" t="s">
        <v>68</v>
      </c>
      <c r="E17327">
        <v>2020</v>
      </c>
      <c r="F17327" s="3" t="str">
        <f t="shared" si="527"/>
        <v>RGQOutDALLES2020</v>
      </c>
      <c r="G17327" s="9">
        <v>85.703937447850805</v>
      </c>
      <c r="H17327" s="9">
        <v>156.02292904841801</v>
      </c>
      <c r="I17327" s="9">
        <v>158.48072925953301</v>
      </c>
      <c r="J17327" s="9">
        <v>186.384283254557</v>
      </c>
      <c r="K17327" s="9">
        <v>177.19282966604601</v>
      </c>
      <c r="L17327" s="9">
        <v>167.21275455842499</v>
      </c>
      <c r="M17327" s="9">
        <v>187.02406988708299</v>
      </c>
      <c r="N17327" s="9">
        <v>193.38635642579101</v>
      </c>
      <c r="O17327" s="9">
        <v>278.073560071727</v>
      </c>
      <c r="P17327" s="9">
        <v>243.28902628168001</v>
      </c>
      <c r="Q17327" s="9">
        <v>163.84198441615499</v>
      </c>
      <c r="R17327" s="9">
        <v>125.47255255820799</v>
      </c>
      <c r="S17327" s="9">
        <v>117.82670682717399</v>
      </c>
      <c r="T17327" s="9">
        <v>104.560861844672</v>
      </c>
    </row>
    <row r="17328" spans="1:20" x14ac:dyDescent="0.35">
      <c r="A17328">
        <f t="shared" si="528"/>
        <v>17328</v>
      </c>
      <c r="B17328" s="3" t="s">
        <v>1039</v>
      </c>
      <c r="C17328" s="3" t="s">
        <v>86</v>
      </c>
      <c r="D17328" s="3" t="s">
        <v>68</v>
      </c>
      <c r="E17328">
        <v>2021</v>
      </c>
      <c r="F17328" s="3" t="str">
        <f t="shared" si="527"/>
        <v>RGQOutDALLES2021</v>
      </c>
      <c r="G17328" s="9">
        <v>93.414607941002799</v>
      </c>
      <c r="H17328" s="9">
        <v>116.747660162131</v>
      </c>
      <c r="I17328" s="9">
        <v>127.632523971876</v>
      </c>
      <c r="J17328" s="9">
        <v>147.59178816295</v>
      </c>
      <c r="K17328" s="9">
        <v>128.144613301135</v>
      </c>
      <c r="L17328" s="9">
        <v>117.53990156279301</v>
      </c>
      <c r="M17328" s="9">
        <v>98.046520810252701</v>
      </c>
      <c r="N17328" s="9">
        <v>113.34441567333801</v>
      </c>
      <c r="O17328" s="9">
        <v>156.058425452807</v>
      </c>
      <c r="P17328" s="9">
        <v>252.56902384724299</v>
      </c>
      <c r="Q17328" s="9">
        <v>191.66993400008701</v>
      </c>
      <c r="R17328" s="9">
        <v>152.446526742027</v>
      </c>
      <c r="S17328" s="9">
        <v>121.79982761570299</v>
      </c>
      <c r="T17328" s="9">
        <v>99.928049973397904</v>
      </c>
    </row>
    <row r="17329" spans="1:20" x14ac:dyDescent="0.35">
      <c r="A17329">
        <f t="shared" si="528"/>
        <v>17329</v>
      </c>
      <c r="B17329" s="3" t="s">
        <v>1039</v>
      </c>
      <c r="C17329" s="3" t="s">
        <v>86</v>
      </c>
      <c r="D17329" s="3" t="s">
        <v>68</v>
      </c>
      <c r="E17329">
        <v>2022</v>
      </c>
      <c r="F17329" s="3" t="str">
        <f t="shared" si="527"/>
        <v>RGQOutDALLES2022</v>
      </c>
      <c r="G17329" s="9">
        <v>72.809243068018105</v>
      </c>
      <c r="H17329" s="9">
        <v>140.08334470385199</v>
      </c>
      <c r="I17329" s="9">
        <v>146.79195480450201</v>
      </c>
      <c r="J17329" s="9">
        <v>130.44442378910099</v>
      </c>
      <c r="K17329" s="9">
        <v>135.843659458963</v>
      </c>
      <c r="L17329" s="9">
        <v>104.18647555342601</v>
      </c>
      <c r="M17329" s="9">
        <v>142.53102959321501</v>
      </c>
      <c r="N17329" s="9">
        <v>144.59512900998399</v>
      </c>
      <c r="O17329" s="9">
        <v>182.42418326020001</v>
      </c>
      <c r="P17329" s="9">
        <v>473.33678022750001</v>
      </c>
      <c r="Q17329" s="9">
        <v>283.08918054135</v>
      </c>
      <c r="R17329" s="9">
        <v>208.521068580513</v>
      </c>
      <c r="S17329" s="9">
        <v>150.21930431292901</v>
      </c>
      <c r="T17329" s="9">
        <v>119.086217779763</v>
      </c>
    </row>
    <row r="17330" spans="1:20" x14ac:dyDescent="0.35">
      <c r="A17330">
        <f t="shared" si="528"/>
        <v>17330</v>
      </c>
      <c r="B17330" s="3" t="s">
        <v>1039</v>
      </c>
      <c r="C17330" s="3" t="s">
        <v>86</v>
      </c>
      <c r="D17330" s="3" t="s">
        <v>68</v>
      </c>
      <c r="E17330">
        <v>2023</v>
      </c>
      <c r="F17330" s="3" t="str">
        <f t="shared" si="527"/>
        <v>RGQOutDALLES2023</v>
      </c>
      <c r="G17330" s="9">
        <v>86.081175505565795</v>
      </c>
      <c r="H17330" s="9">
        <v>139.54509791036099</v>
      </c>
      <c r="I17330" s="9">
        <v>209.58782946238401</v>
      </c>
      <c r="J17330" s="9">
        <v>202.585143228129</v>
      </c>
      <c r="K17330" s="9">
        <v>171.50898194141601</v>
      </c>
      <c r="L17330" s="9">
        <v>256.76841359350101</v>
      </c>
      <c r="M17330" s="9">
        <v>293.74612741347198</v>
      </c>
      <c r="N17330" s="9">
        <v>287.17722605288799</v>
      </c>
      <c r="O17330" s="9">
        <v>396.86368449959599</v>
      </c>
      <c r="P17330" s="9">
        <v>465.82839284284699</v>
      </c>
      <c r="Q17330" s="9">
        <v>348.149179648158</v>
      </c>
      <c r="R17330" s="9">
        <v>216.05012289174999</v>
      </c>
      <c r="S17330" s="9">
        <v>169.29063132524701</v>
      </c>
      <c r="T17330" s="9">
        <v>118.565275355401</v>
      </c>
    </row>
    <row r="17331" spans="1:20" x14ac:dyDescent="0.35">
      <c r="A17331">
        <f t="shared" si="528"/>
        <v>17331</v>
      </c>
      <c r="B17331" s="3" t="s">
        <v>1039</v>
      </c>
      <c r="C17331" s="3" t="s">
        <v>86</v>
      </c>
      <c r="D17331" s="3" t="s">
        <v>68</v>
      </c>
      <c r="E17331">
        <v>2024</v>
      </c>
      <c r="F17331" s="3" t="str">
        <f t="shared" si="527"/>
        <v>RGQOutDALLES2024</v>
      </c>
      <c r="G17331" s="9">
        <v>126.879339690221</v>
      </c>
      <c r="H17331" s="9">
        <v>170.108121320083</v>
      </c>
      <c r="I17331" s="9">
        <v>162.26497687030499</v>
      </c>
      <c r="J17331" s="9">
        <v>168.48875595377999</v>
      </c>
      <c r="K17331" s="9">
        <v>186.651698578973</v>
      </c>
      <c r="L17331" s="9">
        <v>153.62012521084</v>
      </c>
      <c r="M17331" s="9">
        <v>180.34788754043001</v>
      </c>
      <c r="N17331" s="9">
        <v>204.38242452681601</v>
      </c>
      <c r="O17331" s="9">
        <v>235.54213414915901</v>
      </c>
      <c r="P17331" s="9">
        <v>322.15746476958299</v>
      </c>
      <c r="Q17331" s="9">
        <v>154.55427260686801</v>
      </c>
      <c r="R17331" s="9">
        <v>112.373082572459</v>
      </c>
      <c r="S17331" s="9">
        <v>103.68849721772099</v>
      </c>
      <c r="T17331" s="9">
        <v>97.775263165951301</v>
      </c>
    </row>
    <row r="17332" spans="1:20" x14ac:dyDescent="0.35">
      <c r="A17332">
        <f t="shared" si="528"/>
        <v>17332</v>
      </c>
      <c r="B17332" s="3" t="s">
        <v>1039</v>
      </c>
      <c r="C17332" s="3" t="s">
        <v>86</v>
      </c>
      <c r="D17332" s="3" t="s">
        <v>68</v>
      </c>
      <c r="E17332">
        <v>2025</v>
      </c>
      <c r="F17332" s="3" t="str">
        <f t="shared" si="527"/>
        <v>RGQOutDALLES2025</v>
      </c>
      <c r="G17332" s="9">
        <v>96.126877405689498</v>
      </c>
      <c r="H17332" s="9">
        <v>139.25042045184301</v>
      </c>
      <c r="I17332" s="9">
        <v>143.55379309369499</v>
      </c>
      <c r="J17332" s="9">
        <v>226.319901661362</v>
      </c>
      <c r="K17332" s="9">
        <v>202.31077857607201</v>
      </c>
      <c r="L17332" s="9">
        <v>227.73797610817201</v>
      </c>
      <c r="M17332" s="9">
        <v>199.28317556894399</v>
      </c>
      <c r="N17332" s="9">
        <v>240.702646519708</v>
      </c>
      <c r="O17332" s="9">
        <v>273.34464523653202</v>
      </c>
      <c r="P17332" s="9">
        <v>277.54527242861798</v>
      </c>
      <c r="Q17332" s="9">
        <v>199.56496337444199</v>
      </c>
      <c r="R17332" s="9">
        <v>144.51431501742999</v>
      </c>
      <c r="S17332" s="9">
        <v>133.80225408010401</v>
      </c>
      <c r="T17332" s="9">
        <v>109.3867610535</v>
      </c>
    </row>
    <row r="17333" spans="1:20" x14ac:dyDescent="0.35">
      <c r="A17333">
        <f t="shared" si="528"/>
        <v>17333</v>
      </c>
      <c r="B17333" s="3" t="s">
        <v>1039</v>
      </c>
      <c r="C17333" s="3" t="s">
        <v>86</v>
      </c>
      <c r="D17333" s="3" t="s">
        <v>68</v>
      </c>
      <c r="E17333">
        <v>2026</v>
      </c>
      <c r="F17333" s="3" t="str">
        <f t="shared" ref="F17333:F17396" si="529">_xlfn.CONCAT(B17333,C17333,D17333,E17333)</f>
        <v>RGQOutDALLES2026</v>
      </c>
      <c r="G17333" s="9">
        <v>101.765514809851</v>
      </c>
      <c r="H17333" s="9">
        <v>156.02986455636301</v>
      </c>
      <c r="I17333" s="9">
        <v>163.304771002362</v>
      </c>
      <c r="J17333" s="9">
        <v>180.833797164553</v>
      </c>
      <c r="K17333" s="9">
        <v>179.76832120566604</v>
      </c>
      <c r="L17333" s="9">
        <v>165.372581329182</v>
      </c>
      <c r="M17333" s="9">
        <v>159.61327858243001</v>
      </c>
      <c r="N17333" s="9">
        <v>169.927560983094</v>
      </c>
      <c r="O17333" s="9">
        <v>170.235870631745</v>
      </c>
      <c r="P17333" s="9">
        <v>294.61076295170102</v>
      </c>
      <c r="Q17333" s="9">
        <v>226.822995406263</v>
      </c>
      <c r="R17333" s="9">
        <v>155.260270261736</v>
      </c>
      <c r="S17333" s="9">
        <v>139.86498355921799</v>
      </c>
      <c r="T17333" s="9">
        <v>106.416721570715</v>
      </c>
    </row>
    <row r="17334" spans="1:20" x14ac:dyDescent="0.35">
      <c r="A17334">
        <f t="shared" si="528"/>
        <v>17334</v>
      </c>
      <c r="B17334" s="3" t="s">
        <v>1039</v>
      </c>
      <c r="C17334" s="3" t="s">
        <v>86</v>
      </c>
      <c r="D17334" s="3" t="s">
        <v>68</v>
      </c>
      <c r="E17334">
        <v>2027</v>
      </c>
      <c r="F17334" s="3" t="str">
        <f t="shared" si="529"/>
        <v>RGQOutDALLES2027</v>
      </c>
      <c r="G17334" s="9">
        <v>97.125928479214295</v>
      </c>
      <c r="H17334" s="9">
        <v>137.52528267731901</v>
      </c>
      <c r="I17334" s="9">
        <v>154.40853642553901</v>
      </c>
      <c r="J17334" s="9">
        <v>194.701487415016</v>
      </c>
      <c r="K17334" s="9">
        <v>210.49961791198399</v>
      </c>
      <c r="L17334" s="9">
        <v>186.99446718326601</v>
      </c>
      <c r="M17334" s="9">
        <v>227.73592937608299</v>
      </c>
      <c r="N17334" s="9">
        <v>228.89706774141601</v>
      </c>
      <c r="O17334" s="9">
        <v>282.31691530159901</v>
      </c>
      <c r="P17334" s="9">
        <v>464.39767820979102</v>
      </c>
      <c r="Q17334" s="9">
        <v>296.91210341403797</v>
      </c>
      <c r="R17334" s="9">
        <v>193.10715162141599</v>
      </c>
      <c r="S17334" s="9">
        <v>133.38507209926999</v>
      </c>
      <c r="T17334" s="9">
        <v>125.344159764843</v>
      </c>
    </row>
    <row r="17335" spans="1:20" x14ac:dyDescent="0.35">
      <c r="A17335">
        <f t="shared" si="528"/>
        <v>17335</v>
      </c>
      <c r="B17335" s="3" t="s">
        <v>1039</v>
      </c>
      <c r="C17335" s="3" t="s">
        <v>86</v>
      </c>
      <c r="D17335" s="3" t="s">
        <v>68</v>
      </c>
      <c r="E17335">
        <v>2028</v>
      </c>
      <c r="F17335" s="3" t="str">
        <f t="shared" si="529"/>
        <v>RGQOutDALLES2028</v>
      </c>
      <c r="G17335" s="9">
        <v>77.996758850635004</v>
      </c>
      <c r="H17335" s="9">
        <v>159.48655340260399</v>
      </c>
      <c r="I17335" s="9">
        <v>167.66855925623599</v>
      </c>
      <c r="J17335" s="9">
        <v>159.25338288738899</v>
      </c>
      <c r="K17335" s="9">
        <v>195.855208179572</v>
      </c>
      <c r="L17335" s="9">
        <v>199.523364677762</v>
      </c>
      <c r="M17335" s="9">
        <v>156.42061629580499</v>
      </c>
      <c r="N17335" s="9">
        <v>203.57573020117999</v>
      </c>
      <c r="O17335" s="9">
        <v>279.11413444155897</v>
      </c>
      <c r="P17335" s="9">
        <v>443.312564639583</v>
      </c>
      <c r="Q17335" s="9">
        <v>396.95707796001301</v>
      </c>
      <c r="R17335" s="9">
        <v>235.055091044861</v>
      </c>
      <c r="S17335" s="9">
        <v>217.30549280498599</v>
      </c>
      <c r="T17335" s="9">
        <v>128.08127048009001</v>
      </c>
    </row>
    <row r="17336" spans="1:20" x14ac:dyDescent="0.35">
      <c r="A17336">
        <f t="shared" si="528"/>
        <v>17336</v>
      </c>
      <c r="B17336" s="3" t="s">
        <v>1039</v>
      </c>
      <c r="C17336" s="3" t="s">
        <v>86</v>
      </c>
      <c r="D17336" s="3" t="s">
        <v>68</v>
      </c>
      <c r="E17336">
        <v>2029</v>
      </c>
      <c r="F17336" s="3" t="str">
        <f t="shared" si="529"/>
        <v>RGQOutDALLES2029</v>
      </c>
      <c r="G17336" s="9">
        <v>119.33489110215</v>
      </c>
      <c r="H17336" s="9">
        <v>117.787720181804</v>
      </c>
      <c r="I17336" s="9">
        <v>164.166698767871</v>
      </c>
      <c r="J17336" s="9">
        <v>157.948661046627</v>
      </c>
      <c r="K17336" s="9">
        <v>178.91568559933299</v>
      </c>
      <c r="L17336" s="9">
        <v>172.54148407934099</v>
      </c>
      <c r="M17336" s="9">
        <v>201.206996293722</v>
      </c>
      <c r="N17336" s="9">
        <v>193.29949293449801</v>
      </c>
      <c r="O17336" s="9">
        <v>244.170078882116</v>
      </c>
      <c r="P17336" s="9">
        <v>385.35439545117998</v>
      </c>
      <c r="Q17336" s="9">
        <v>227.11604971886999</v>
      </c>
      <c r="R17336" s="9">
        <v>129.67242434630501</v>
      </c>
      <c r="S17336" s="9">
        <v>120.049195102721</v>
      </c>
      <c r="T17336" s="9">
        <v>103.524959352043</v>
      </c>
    </row>
    <row r="17337" spans="1:20" x14ac:dyDescent="0.35">
      <c r="A17337">
        <f t="shared" si="528"/>
        <v>17337</v>
      </c>
      <c r="B17337" s="3" t="s">
        <v>1039</v>
      </c>
      <c r="C17337" s="3" t="s">
        <v>95</v>
      </c>
      <c r="D17337" s="3" t="s">
        <v>68</v>
      </c>
      <c r="E17337">
        <v>2020</v>
      </c>
      <c r="F17337" s="3" t="str">
        <f t="shared" si="529"/>
        <v>RGSpillDALLES2020</v>
      </c>
      <c r="G17337" s="9">
        <v>4.4993646011303703</v>
      </c>
      <c r="H17337" s="9">
        <v>5.5151866833486096</v>
      </c>
      <c r="I17337" s="9">
        <v>0.80775389335277703</v>
      </c>
      <c r="J17337" s="9">
        <v>0.96378995737970397</v>
      </c>
      <c r="K17337" s="9">
        <v>0.94680938635937495</v>
      </c>
      <c r="L17337" s="9">
        <v>38.425228888196699</v>
      </c>
      <c r="M17337" s="9">
        <v>131.00826640902699</v>
      </c>
      <c r="N17337" s="9">
        <v>135.35145706162399</v>
      </c>
      <c r="O17337" s="9">
        <v>202.56034901755999</v>
      </c>
      <c r="P17337" s="9">
        <v>141.83687513556899</v>
      </c>
      <c r="Q17337" s="9">
        <v>65.484993154865506</v>
      </c>
      <c r="R17337" s="9">
        <v>50.160209300152701</v>
      </c>
      <c r="S17337" s="9">
        <v>35.179102453997302</v>
      </c>
      <c r="T17337" s="9">
        <v>5.3875330574576301</v>
      </c>
    </row>
    <row r="17338" spans="1:20" x14ac:dyDescent="0.35">
      <c r="A17338">
        <f t="shared" si="528"/>
        <v>17338</v>
      </c>
      <c r="B17338" s="3" t="s">
        <v>1039</v>
      </c>
      <c r="C17338" s="3" t="s">
        <v>95</v>
      </c>
      <c r="D17338" s="3" t="s">
        <v>68</v>
      </c>
      <c r="E17338">
        <v>2021</v>
      </c>
      <c r="F17338" s="3" t="str">
        <f t="shared" si="529"/>
        <v>RGSpillDALLES2021</v>
      </c>
      <c r="G17338" s="9">
        <v>4.6155208009491204</v>
      </c>
      <c r="H17338" s="9">
        <v>5.2029298298395803</v>
      </c>
      <c r="I17338" s="9">
        <v>0.78360529034861104</v>
      </c>
      <c r="J17338" s="9">
        <v>0.92724416792338704</v>
      </c>
      <c r="K17338" s="9">
        <v>0.42776970634426997</v>
      </c>
      <c r="L17338" s="9">
        <v>26.752240537995501</v>
      </c>
      <c r="M17338" s="9">
        <v>45.415939659280497</v>
      </c>
      <c r="N17338" s="9">
        <v>61.237093934449902</v>
      </c>
      <c r="O17338" s="9">
        <v>100.62290261235</v>
      </c>
      <c r="P17338" s="9">
        <v>147.432176231131</v>
      </c>
      <c r="Q17338" s="9">
        <v>76.674046479455598</v>
      </c>
      <c r="R17338" s="9">
        <v>60.9786137574444</v>
      </c>
      <c r="S17338" s="9">
        <v>36.539950620650998</v>
      </c>
      <c r="T17338" s="9">
        <v>6.0536174047173601</v>
      </c>
    </row>
    <row r="17339" spans="1:20" x14ac:dyDescent="0.35">
      <c r="A17339">
        <f t="shared" si="528"/>
        <v>17339</v>
      </c>
      <c r="B17339" s="3" t="s">
        <v>1039</v>
      </c>
      <c r="C17339" s="3" t="s">
        <v>95</v>
      </c>
      <c r="D17339" s="3" t="s">
        <v>68</v>
      </c>
      <c r="E17339">
        <v>2022</v>
      </c>
      <c r="F17339" s="3" t="str">
        <f t="shared" si="529"/>
        <v>RGSpillDALLES2022</v>
      </c>
      <c r="G17339" s="9">
        <v>5.1789068955477102</v>
      </c>
      <c r="H17339" s="9">
        <v>5.4374974301720096</v>
      </c>
      <c r="I17339" s="9">
        <v>0.83561258234999902</v>
      </c>
      <c r="J17339" s="9">
        <v>0.59828637545927399</v>
      </c>
      <c r="K17339" s="9">
        <v>0.57472728813020801</v>
      </c>
      <c r="L17339" s="9">
        <v>21.583556581181401</v>
      </c>
      <c r="M17339" s="9">
        <v>91.290192770438097</v>
      </c>
      <c r="N17339" s="9">
        <v>93.213931738734701</v>
      </c>
      <c r="O17339" s="9">
        <v>124.60612302747199</v>
      </c>
      <c r="P17339" s="9">
        <v>267.25921231430499</v>
      </c>
      <c r="Q17339" s="9">
        <v>122.064906782009</v>
      </c>
      <c r="R17339" s="9">
        <v>83.408427569541601</v>
      </c>
      <c r="S17339" s="9">
        <v>45.065796232460897</v>
      </c>
      <c r="T17339" s="9">
        <v>6.14337542622222</v>
      </c>
    </row>
    <row r="17340" spans="1:20" x14ac:dyDescent="0.35">
      <c r="A17340">
        <f t="shared" si="528"/>
        <v>17340</v>
      </c>
      <c r="B17340" s="3" t="s">
        <v>1039</v>
      </c>
      <c r="C17340" s="3" t="s">
        <v>95</v>
      </c>
      <c r="D17340" s="3" t="s">
        <v>68</v>
      </c>
      <c r="E17340">
        <v>2023</v>
      </c>
      <c r="F17340" s="3" t="str">
        <f t="shared" si="529"/>
        <v>RGSpillDALLES2023</v>
      </c>
      <c r="G17340" s="9">
        <v>5.7225291502298301</v>
      </c>
      <c r="H17340" s="9">
        <v>6.0251772002916599</v>
      </c>
      <c r="I17340" s="9">
        <v>3.8700738220374999</v>
      </c>
      <c r="J17340" s="9">
        <v>6.0802245562210997</v>
      </c>
      <c r="K17340" s="9">
        <v>4.8894428273541601</v>
      </c>
      <c r="L17340" s="9">
        <v>73.927621713326602</v>
      </c>
      <c r="M17340" s="9">
        <v>211.280829002638</v>
      </c>
      <c r="N17340" s="9">
        <v>206.36202101705501</v>
      </c>
      <c r="O17340" s="9">
        <v>239.93912576760701</v>
      </c>
      <c r="P17340" s="9">
        <v>263.23901991090202</v>
      </c>
      <c r="Q17340" s="9">
        <v>161.375610163212</v>
      </c>
      <c r="R17340" s="9">
        <v>86.420044958138803</v>
      </c>
      <c r="S17340" s="9">
        <v>50.787178646731697</v>
      </c>
      <c r="T17340" s="9">
        <v>5.6825862185263798</v>
      </c>
    </row>
    <row r="17341" spans="1:20" x14ac:dyDescent="0.35">
      <c r="A17341">
        <f t="shared" si="528"/>
        <v>17341</v>
      </c>
      <c r="B17341" s="3" t="s">
        <v>1039</v>
      </c>
      <c r="C17341" s="3" t="s">
        <v>95</v>
      </c>
      <c r="D17341" s="3" t="s">
        <v>68</v>
      </c>
      <c r="E17341">
        <v>2024</v>
      </c>
      <c r="F17341" s="3" t="str">
        <f t="shared" si="529"/>
        <v>RGSpillDALLES2024</v>
      </c>
      <c r="G17341" s="9">
        <v>6.0927937105846697</v>
      </c>
      <c r="H17341" s="9">
        <v>6.51374551070833</v>
      </c>
      <c r="I17341" s="9">
        <v>1.06740019127777</v>
      </c>
      <c r="J17341" s="9">
        <v>1.39274528993682</v>
      </c>
      <c r="K17341" s="9">
        <v>7.5771270529322896</v>
      </c>
      <c r="L17341" s="9">
        <v>33.9040044117137</v>
      </c>
      <c r="M17341" s="9">
        <v>124.414868308208</v>
      </c>
      <c r="N17341" s="9">
        <v>145.152643118622</v>
      </c>
      <c r="O17341" s="9">
        <v>169.76398415426701</v>
      </c>
      <c r="P17341" s="9">
        <v>181.97638412527701</v>
      </c>
      <c r="Q17341" s="9">
        <v>61.614965938185399</v>
      </c>
      <c r="R17341" s="9">
        <v>44.505105018431898</v>
      </c>
      <c r="S17341" s="9">
        <v>30.682500339075499</v>
      </c>
      <c r="T17341" s="9">
        <v>5.1315367658819397</v>
      </c>
    </row>
    <row r="17342" spans="1:20" x14ac:dyDescent="0.35">
      <c r="A17342">
        <f t="shared" si="528"/>
        <v>17342</v>
      </c>
      <c r="B17342" s="3" t="s">
        <v>1039</v>
      </c>
      <c r="C17342" s="3" t="s">
        <v>95</v>
      </c>
      <c r="D17342" s="3" t="s">
        <v>68</v>
      </c>
      <c r="E17342">
        <v>2025</v>
      </c>
      <c r="F17342" s="3" t="str">
        <f t="shared" si="529"/>
        <v>RGSpillDALLES2025</v>
      </c>
      <c r="G17342" s="9">
        <v>5.9213181775981099</v>
      </c>
      <c r="H17342" s="9">
        <v>5.5654183028159698</v>
      </c>
      <c r="I17342" s="9">
        <v>0.94320378126527704</v>
      </c>
      <c r="J17342" s="9">
        <v>10.3926386483245</v>
      </c>
      <c r="K17342" s="9">
        <v>4.8052523193020793</v>
      </c>
      <c r="L17342" s="9">
        <v>53.031029960792999</v>
      </c>
      <c r="M17342" s="9">
        <v>140.76463826074999</v>
      </c>
      <c r="N17342" s="9">
        <v>174.355792941652</v>
      </c>
      <c r="O17342" s="9">
        <v>200.20712644540299</v>
      </c>
      <c r="P17342" s="9">
        <v>160.020684046951</v>
      </c>
      <c r="Q17342" s="9">
        <v>79.847290424106106</v>
      </c>
      <c r="R17342" s="9">
        <v>57.636674181041599</v>
      </c>
      <c r="S17342" s="9">
        <v>40.099303671510398</v>
      </c>
      <c r="T17342" s="9">
        <v>5.7527069664166604</v>
      </c>
    </row>
    <row r="17343" spans="1:20" x14ac:dyDescent="0.35">
      <c r="A17343">
        <f t="shared" si="528"/>
        <v>17343</v>
      </c>
      <c r="B17343" s="3" t="s">
        <v>1039</v>
      </c>
      <c r="C17343" s="3" t="s">
        <v>95</v>
      </c>
      <c r="D17343" s="3" t="s">
        <v>68</v>
      </c>
      <c r="E17343">
        <v>2026</v>
      </c>
      <c r="F17343" s="3" t="str">
        <f t="shared" si="529"/>
        <v>RGSpillDALLES2026</v>
      </c>
      <c r="G17343" s="9">
        <v>5.02572607996572</v>
      </c>
      <c r="H17343" s="9">
        <v>6.0162751765715203</v>
      </c>
      <c r="I17343" s="9">
        <v>0.88776001604305499</v>
      </c>
      <c r="J17343" s="9">
        <v>1.5129386725503999</v>
      </c>
      <c r="K17343" s="9">
        <v>1.4140553353541601</v>
      </c>
      <c r="L17343" s="9">
        <v>38.059961002098703</v>
      </c>
      <c r="M17343" s="9">
        <v>106.04380499368</v>
      </c>
      <c r="N17343" s="9">
        <v>115.50646126448299</v>
      </c>
      <c r="O17343" s="9">
        <v>114.945313967632</v>
      </c>
      <c r="P17343" s="9">
        <v>165.325658124131</v>
      </c>
      <c r="Q17343" s="9">
        <v>90.905657458413899</v>
      </c>
      <c r="R17343" s="9">
        <v>62.057655047986103</v>
      </c>
      <c r="S17343" s="9">
        <v>41.916568692031198</v>
      </c>
      <c r="T17343" s="9">
        <v>5.94246190356243</v>
      </c>
    </row>
    <row r="17344" spans="1:20" x14ac:dyDescent="0.35">
      <c r="A17344">
        <f t="shared" si="528"/>
        <v>17344</v>
      </c>
      <c r="B17344" s="3" t="s">
        <v>1039</v>
      </c>
      <c r="C17344" s="3" t="s">
        <v>95</v>
      </c>
      <c r="D17344" s="3" t="s">
        <v>68</v>
      </c>
      <c r="E17344">
        <v>2027</v>
      </c>
      <c r="F17344" s="3" t="str">
        <f t="shared" si="529"/>
        <v>RGSpillDALLES2027</v>
      </c>
      <c r="G17344" s="9">
        <v>4.0870263905719</v>
      </c>
      <c r="H17344" s="9">
        <v>4.9071241159305501</v>
      </c>
      <c r="I17344" s="9">
        <v>0.84810169727548601</v>
      </c>
      <c r="J17344" s="9">
        <v>2.2901463652177401</v>
      </c>
      <c r="K17344" s="9">
        <v>6.6740152020885404</v>
      </c>
      <c r="L17344" s="9">
        <v>44.642924202352098</v>
      </c>
      <c r="M17344" s="9">
        <v>160.48867180538801</v>
      </c>
      <c r="N17344" s="9">
        <v>163.84103627169401</v>
      </c>
      <c r="O17344" s="9">
        <v>194.150145135201</v>
      </c>
      <c r="P17344" s="9">
        <v>256.02628676333302</v>
      </c>
      <c r="Q17344" s="9">
        <v>128.67396340510001</v>
      </c>
      <c r="R17344" s="9">
        <v>77.051056094055497</v>
      </c>
      <c r="S17344" s="9">
        <v>40.002672450963502</v>
      </c>
      <c r="T17344" s="9">
        <v>6.06031051442638</v>
      </c>
    </row>
    <row r="17345" spans="1:20" x14ac:dyDescent="0.35">
      <c r="A17345">
        <f t="shared" si="528"/>
        <v>17345</v>
      </c>
      <c r="B17345" s="3" t="s">
        <v>1039</v>
      </c>
      <c r="C17345" s="3" t="s">
        <v>95</v>
      </c>
      <c r="D17345" s="3" t="s">
        <v>68</v>
      </c>
      <c r="E17345">
        <v>2028</v>
      </c>
      <c r="F17345" s="3" t="str">
        <f t="shared" si="529"/>
        <v>RGSpillDALLES2028</v>
      </c>
      <c r="G17345" s="9">
        <v>5.4943463770449599</v>
      </c>
      <c r="H17345" s="9">
        <v>5.8740800598958298</v>
      </c>
      <c r="I17345" s="9">
        <v>0.72991523859722196</v>
      </c>
      <c r="J17345" s="9">
        <v>1.2325055801982501</v>
      </c>
      <c r="K17345" s="9">
        <v>4.5986475243645799</v>
      </c>
      <c r="L17345" s="9">
        <v>42.298238271982498</v>
      </c>
      <c r="M17345" s="9">
        <v>102.706376712333</v>
      </c>
      <c r="N17345" s="9">
        <v>142.68030504631901</v>
      </c>
      <c r="O17345" s="9">
        <v>196.133402878319</v>
      </c>
      <c r="P17345" s="9">
        <v>246.40888757868001</v>
      </c>
      <c r="Q17345" s="9">
        <v>199.48348640067201</v>
      </c>
      <c r="R17345" s="9">
        <v>94.022032101666596</v>
      </c>
      <c r="S17345" s="9">
        <v>66.837353024257794</v>
      </c>
      <c r="T17345" s="9">
        <v>6.4268998927291596</v>
      </c>
    </row>
    <row r="17346" spans="1:20" x14ac:dyDescent="0.35">
      <c r="A17346">
        <f t="shared" si="528"/>
        <v>17346</v>
      </c>
      <c r="B17346" s="3" t="s">
        <v>1039</v>
      </c>
      <c r="C17346" s="3" t="s">
        <v>95</v>
      </c>
      <c r="D17346" s="3" t="s">
        <v>68</v>
      </c>
      <c r="E17346">
        <v>2029</v>
      </c>
      <c r="F17346" s="3" t="str">
        <f t="shared" si="529"/>
        <v>RGSpillDALLES2029</v>
      </c>
      <c r="G17346" s="9">
        <v>5.8288128989247303</v>
      </c>
      <c r="H17346" s="9">
        <v>4.8634844188875004</v>
      </c>
      <c r="I17346" s="9">
        <v>1.0300774599548601</v>
      </c>
      <c r="J17346" s="9">
        <v>1.0107329290201601</v>
      </c>
      <c r="K17346" s="9">
        <v>0.71959046391666603</v>
      </c>
      <c r="L17346" s="9">
        <v>42.333018563010697</v>
      </c>
      <c r="M17346" s="9">
        <v>140.07063258941599</v>
      </c>
      <c r="N17346" s="9">
        <v>135.821407137276</v>
      </c>
      <c r="O17346" s="9">
        <v>175.81374354696899</v>
      </c>
      <c r="P17346" s="9">
        <v>207.265172124305</v>
      </c>
      <c r="Q17346" s="9">
        <v>93.249130100188097</v>
      </c>
      <c r="R17346" s="9">
        <v>51.512554160472199</v>
      </c>
      <c r="S17346" s="9">
        <v>35.846136956236897</v>
      </c>
      <c r="T17346" s="9">
        <v>5.5786023193347196</v>
      </c>
    </row>
    <row r="17347" spans="1:20" x14ac:dyDescent="0.35">
      <c r="A17347">
        <f t="shared" ref="A17347:A17410" si="530">A17346+1</f>
        <v>17347</v>
      </c>
      <c r="B17347" s="3" t="s">
        <v>1039</v>
      </c>
      <c r="C17347" s="3" t="s">
        <v>77</v>
      </c>
      <c r="D17347" s="3" t="s">
        <v>68</v>
      </c>
      <c r="E17347">
        <v>2020</v>
      </c>
      <c r="F17347" s="3" t="str">
        <f t="shared" si="529"/>
        <v>RGGenDALLES2020</v>
      </c>
      <c r="G17347" s="9">
        <v>564.867213709677</v>
      </c>
      <c r="H17347" s="9">
        <v>925.43319509722198</v>
      </c>
      <c r="I17347" s="9">
        <v>1032.14089583333</v>
      </c>
      <c r="J17347" s="9">
        <v>1148.4949242607499</v>
      </c>
      <c r="K17347" s="9">
        <v>1024.4254290178501</v>
      </c>
      <c r="L17347" s="9">
        <v>861.09640779569895</v>
      </c>
      <c r="M17347" s="9">
        <v>314.03723035277699</v>
      </c>
      <c r="N17347" s="9">
        <v>329.14708722222201</v>
      </c>
      <c r="O17347" s="9">
        <v>344.504128212365</v>
      </c>
      <c r="P17347" s="9">
        <v>528.49258004166597</v>
      </c>
      <c r="Q17347" s="9">
        <v>577.96643478494605</v>
      </c>
      <c r="R17347" s="9">
        <v>485.868301944444</v>
      </c>
      <c r="S17347" s="9">
        <v>529.65884973958305</v>
      </c>
      <c r="T17347" s="9">
        <v>656.45226805555501</v>
      </c>
    </row>
    <row r="17348" spans="1:20" x14ac:dyDescent="0.35">
      <c r="A17348">
        <f t="shared" si="530"/>
        <v>17348</v>
      </c>
      <c r="B17348" s="3" t="s">
        <v>1039</v>
      </c>
      <c r="C17348" s="3" t="s">
        <v>77</v>
      </c>
      <c r="D17348" s="3" t="s">
        <v>68</v>
      </c>
      <c r="E17348">
        <v>2021</v>
      </c>
      <c r="F17348" s="3" t="str">
        <f t="shared" si="529"/>
        <v>RGGenDALLES2021</v>
      </c>
      <c r="G17348" s="9">
        <v>604.11579072580605</v>
      </c>
      <c r="H17348" s="9">
        <v>716.76525125000001</v>
      </c>
      <c r="I17348" s="9">
        <v>856.78486833333295</v>
      </c>
      <c r="J17348" s="9">
        <v>956.19209206989206</v>
      </c>
      <c r="K17348" s="9">
        <v>884.13122172619001</v>
      </c>
      <c r="L17348" s="9">
        <v>612.44696756720396</v>
      </c>
      <c r="M17348" s="9">
        <v>352.094675555555</v>
      </c>
      <c r="N17348" s="9">
        <v>351.17183527777701</v>
      </c>
      <c r="O17348" s="9">
        <v>326.74795094085999</v>
      </c>
      <c r="P17348" s="9">
        <v>587.01563197222197</v>
      </c>
      <c r="Q17348" s="9">
        <v>678.71874163978498</v>
      </c>
      <c r="R17348" s="9">
        <v>581.73698305555502</v>
      </c>
      <c r="S17348" s="9">
        <v>552.233428385416</v>
      </c>
      <c r="T17348" s="9">
        <v>615.09698472222203</v>
      </c>
    </row>
    <row r="17349" spans="1:20" x14ac:dyDescent="0.35">
      <c r="A17349">
        <f t="shared" si="530"/>
        <v>17349</v>
      </c>
      <c r="B17349" s="3" t="s">
        <v>1039</v>
      </c>
      <c r="C17349" s="3" t="s">
        <v>77</v>
      </c>
      <c r="D17349" s="3" t="s">
        <v>68</v>
      </c>
      <c r="E17349">
        <v>2022</v>
      </c>
      <c r="F17349" s="3" t="str">
        <f t="shared" si="529"/>
        <v>RGGenDALLES2022</v>
      </c>
      <c r="G17349" s="9">
        <v>460.67403993279498</v>
      </c>
      <c r="H17349" s="9">
        <v>921.848520680555</v>
      </c>
      <c r="I17349" s="9">
        <v>979.604661111111</v>
      </c>
      <c r="J17349" s="9">
        <v>876.25863709677401</v>
      </c>
      <c r="K17349" s="9">
        <v>892.85355520833298</v>
      </c>
      <c r="L17349" s="9">
        <v>543.70216760752601</v>
      </c>
      <c r="M17349" s="9">
        <v>334.93091583333302</v>
      </c>
      <c r="N17349" s="9">
        <v>348.34645833333298</v>
      </c>
      <c r="O17349" s="9">
        <v>299.61168758467699</v>
      </c>
      <c r="P17349" s="9">
        <v>593.62443194444404</v>
      </c>
      <c r="Q17349" s="9">
        <v>863.96441088709605</v>
      </c>
      <c r="R17349" s="9">
        <v>770.82687777777699</v>
      </c>
      <c r="S17349" s="9">
        <v>651.79140468749995</v>
      </c>
      <c r="T17349" s="9">
        <v>717.10594583333295</v>
      </c>
    </row>
    <row r="17350" spans="1:20" x14ac:dyDescent="0.35">
      <c r="A17350">
        <f t="shared" si="530"/>
        <v>17350</v>
      </c>
      <c r="B17350" s="3" t="s">
        <v>1039</v>
      </c>
      <c r="C17350" s="3" t="s">
        <v>77</v>
      </c>
      <c r="D17350" s="3" t="s">
        <v>68</v>
      </c>
      <c r="E17350">
        <v>2023</v>
      </c>
      <c r="F17350" s="3" t="str">
        <f t="shared" si="529"/>
        <v>RGGenDALLES2023</v>
      </c>
      <c r="G17350" s="9">
        <v>528.94176959677395</v>
      </c>
      <c r="H17350" s="9">
        <v>808.18759797222197</v>
      </c>
      <c r="I17350" s="9">
        <v>999.33558040277705</v>
      </c>
      <c r="J17350" s="9">
        <v>975.37520504569898</v>
      </c>
      <c r="K17350" s="9">
        <v>940.037969791666</v>
      </c>
      <c r="L17350" s="9">
        <v>603.19163864247298</v>
      </c>
      <c r="M17350" s="9">
        <v>271.86711472222203</v>
      </c>
      <c r="N17350" s="9">
        <v>286.19597138888798</v>
      </c>
      <c r="O17350" s="9">
        <v>440.728755241935</v>
      </c>
      <c r="P17350" s="9">
        <v>738.94890944444398</v>
      </c>
      <c r="Q17350" s="9">
        <v>982.43717567204305</v>
      </c>
      <c r="R17350" s="9">
        <v>841.89576053333303</v>
      </c>
      <c r="S17350" s="9">
        <v>737.95870885416605</v>
      </c>
      <c r="T17350" s="9">
        <v>718.54839152777697</v>
      </c>
    </row>
    <row r="17351" spans="1:20" x14ac:dyDescent="0.35">
      <c r="A17351">
        <f t="shared" si="530"/>
        <v>17351</v>
      </c>
      <c r="B17351" s="3" t="s">
        <v>1039</v>
      </c>
      <c r="C17351" s="3" t="s">
        <v>77</v>
      </c>
      <c r="D17351" s="3" t="s">
        <v>68</v>
      </c>
      <c r="E17351">
        <v>2024</v>
      </c>
      <c r="F17351" s="3" t="str">
        <f t="shared" si="529"/>
        <v>RGGenDALLES2024</v>
      </c>
      <c r="G17351" s="9">
        <v>715.36515652822504</v>
      </c>
      <c r="H17351" s="9">
        <v>914.36459002777701</v>
      </c>
      <c r="I17351" s="9">
        <v>891.17036505416604</v>
      </c>
      <c r="J17351" s="9">
        <v>872.03316700268795</v>
      </c>
      <c r="K17351" s="9">
        <v>869.78790406845201</v>
      </c>
      <c r="L17351" s="9">
        <v>685.87291021505303</v>
      </c>
      <c r="M17351" s="9">
        <v>328.201505</v>
      </c>
      <c r="N17351" s="9">
        <v>349.93842361111098</v>
      </c>
      <c r="O17351" s="9">
        <v>334.87349177419298</v>
      </c>
      <c r="P17351" s="9">
        <v>658.32139390416603</v>
      </c>
      <c r="Q17351" s="9">
        <v>599.50449973118202</v>
      </c>
      <c r="R17351" s="9">
        <v>453.05035694444399</v>
      </c>
      <c r="S17351" s="9">
        <v>474.31774270833301</v>
      </c>
      <c r="T17351" s="9">
        <v>606.27784274999999</v>
      </c>
    </row>
    <row r="17352" spans="1:20" x14ac:dyDescent="0.35">
      <c r="A17352">
        <f t="shared" si="530"/>
        <v>17352</v>
      </c>
      <c r="B17352" s="3" t="s">
        <v>1039</v>
      </c>
      <c r="C17352" s="3" t="s">
        <v>77</v>
      </c>
      <c r="D17352" s="3" t="s">
        <v>68</v>
      </c>
      <c r="E17352">
        <v>2025</v>
      </c>
      <c r="F17352" s="3" t="str">
        <f t="shared" si="529"/>
        <v>RGGenDALLES2025</v>
      </c>
      <c r="G17352" s="9">
        <v>618.62704973118196</v>
      </c>
      <c r="H17352" s="9">
        <v>859.25980374999995</v>
      </c>
      <c r="I17352" s="9">
        <v>942.49915625000006</v>
      </c>
      <c r="J17352" s="9">
        <v>1049.08908655913</v>
      </c>
      <c r="K17352" s="9">
        <v>924.09464196428496</v>
      </c>
      <c r="L17352" s="9">
        <v>667.552737575268</v>
      </c>
      <c r="M17352" s="9">
        <v>305.83462138888802</v>
      </c>
      <c r="N17352" s="9">
        <v>326.6661325</v>
      </c>
      <c r="O17352" s="9">
        <v>328.85726852150498</v>
      </c>
      <c r="P17352" s="9">
        <v>614.43402656944397</v>
      </c>
      <c r="Q17352" s="9">
        <v>747.74791008064506</v>
      </c>
      <c r="R17352" s="9">
        <v>547.17846555555502</v>
      </c>
      <c r="S17352" s="9">
        <v>609.02775807291596</v>
      </c>
      <c r="T17352" s="9">
        <v>665.10089361111102</v>
      </c>
    </row>
    <row r="17353" spans="1:20" x14ac:dyDescent="0.35">
      <c r="A17353">
        <f t="shared" si="530"/>
        <v>17353</v>
      </c>
      <c r="B17353" s="3" t="s">
        <v>1039</v>
      </c>
      <c r="C17353" s="3" t="s">
        <v>77</v>
      </c>
      <c r="D17353" s="3" t="s">
        <v>68</v>
      </c>
      <c r="E17353">
        <v>2026</v>
      </c>
      <c r="F17353" s="3" t="str">
        <f t="shared" si="529"/>
        <v>RGGenDALLES2026</v>
      </c>
      <c r="G17353" s="9">
        <v>652.490989704301</v>
      </c>
      <c r="H17353" s="9">
        <v>873.61041569444399</v>
      </c>
      <c r="I17353" s="9">
        <v>1005.53087097222</v>
      </c>
      <c r="J17353" s="9">
        <v>1013.87501338709</v>
      </c>
      <c r="K17353" s="9">
        <v>1004.65781136904</v>
      </c>
      <c r="L17353" s="9">
        <v>765.05733454301003</v>
      </c>
      <c r="M17353" s="9">
        <v>354.08612722222199</v>
      </c>
      <c r="N17353" s="9">
        <v>358.49831666666603</v>
      </c>
      <c r="O17353" s="9">
        <v>355.41221142473103</v>
      </c>
      <c r="P17353" s="9">
        <v>668.22207166666601</v>
      </c>
      <c r="Q17353" s="9">
        <v>825.20198209677403</v>
      </c>
      <c r="R17353" s="9">
        <v>597.91319722222204</v>
      </c>
      <c r="S17353" s="9">
        <v>648.93470885416605</v>
      </c>
      <c r="T17353" s="9">
        <v>616.61647033333304</v>
      </c>
    </row>
    <row r="17354" spans="1:20" x14ac:dyDescent="0.35">
      <c r="A17354">
        <f t="shared" si="530"/>
        <v>17354</v>
      </c>
      <c r="B17354" s="3" t="s">
        <v>1039</v>
      </c>
      <c r="C17354" s="3" t="s">
        <v>77</v>
      </c>
      <c r="D17354" s="3" t="s">
        <v>68</v>
      </c>
      <c r="E17354">
        <v>2027</v>
      </c>
      <c r="F17354" s="3" t="str">
        <f t="shared" si="529"/>
        <v>RGGenDALLES2027</v>
      </c>
      <c r="G17354" s="9">
        <v>627.57402284946204</v>
      </c>
      <c r="H17354" s="9">
        <v>896.68771527777699</v>
      </c>
      <c r="I17354" s="9">
        <v>932.89339866666603</v>
      </c>
      <c r="J17354" s="9">
        <v>1050.7426548387</v>
      </c>
      <c r="K17354" s="9">
        <v>1132.6844763392801</v>
      </c>
      <c r="L17354" s="9">
        <v>764.00948206989199</v>
      </c>
      <c r="M17354" s="9">
        <v>363.60550499999999</v>
      </c>
      <c r="N17354" s="9">
        <v>330.55212694444401</v>
      </c>
      <c r="O17354" s="9">
        <v>397.013821962365</v>
      </c>
      <c r="P17354" s="9">
        <v>700.85881079166597</v>
      </c>
      <c r="Q17354" s="9">
        <v>883.88693299731096</v>
      </c>
      <c r="R17354" s="9">
        <v>735.69195305555502</v>
      </c>
      <c r="S17354" s="9">
        <v>591.85219088541601</v>
      </c>
      <c r="T17354" s="9">
        <v>763.10455036111102</v>
      </c>
    </row>
    <row r="17355" spans="1:20" x14ac:dyDescent="0.35">
      <c r="A17355">
        <f t="shared" si="530"/>
        <v>17355</v>
      </c>
      <c r="B17355" s="3" t="s">
        <v>1039</v>
      </c>
      <c r="C17355" s="3" t="s">
        <v>77</v>
      </c>
      <c r="D17355" s="3" t="s">
        <v>68</v>
      </c>
      <c r="E17355">
        <v>2028</v>
      </c>
      <c r="F17355" s="3" t="str">
        <f t="shared" si="529"/>
        <v>RGGenDALLES2028</v>
      </c>
      <c r="G17355" s="9">
        <v>446.51462594086001</v>
      </c>
      <c r="H17355" s="9">
        <v>966.98502199999996</v>
      </c>
      <c r="I17355" s="9">
        <v>1035.1116484722199</v>
      </c>
      <c r="J17355" s="9">
        <v>902.18978608467705</v>
      </c>
      <c r="K17355" s="9">
        <v>913.20795959821396</v>
      </c>
      <c r="L17355" s="9">
        <v>730.22540462365498</v>
      </c>
      <c r="M17355" s="9">
        <v>342.36979972222201</v>
      </c>
      <c r="N17355" s="9">
        <v>364.31437805555498</v>
      </c>
      <c r="O17355" s="9">
        <v>359.59054549731098</v>
      </c>
      <c r="P17355" s="9">
        <v>582.88170654583303</v>
      </c>
      <c r="Q17355" s="9">
        <v>939.23833751344</v>
      </c>
      <c r="R17355" s="9">
        <v>906.35460611111102</v>
      </c>
      <c r="S17355" s="9">
        <v>915.48728671875006</v>
      </c>
      <c r="T17355" s="9">
        <v>764.57966737499999</v>
      </c>
    </row>
    <row r="17356" spans="1:20" x14ac:dyDescent="0.35">
      <c r="A17356">
        <f t="shared" si="530"/>
        <v>17356</v>
      </c>
      <c r="B17356" s="3" t="s">
        <v>1039</v>
      </c>
      <c r="C17356" s="3" t="s">
        <v>77</v>
      </c>
      <c r="D17356" s="3" t="s">
        <v>68</v>
      </c>
      <c r="E17356">
        <v>2029</v>
      </c>
      <c r="F17356" s="3" t="str">
        <f t="shared" si="529"/>
        <v>RGGenDALLES2029</v>
      </c>
      <c r="G17356" s="9">
        <v>673.006657903225</v>
      </c>
      <c r="H17356" s="9">
        <v>737.93377499999997</v>
      </c>
      <c r="I17356" s="9">
        <v>1044.72464805555</v>
      </c>
      <c r="J17356" s="9">
        <v>927.36732486559094</v>
      </c>
      <c r="K17356" s="9">
        <v>1092.0601339136899</v>
      </c>
      <c r="L17356" s="9">
        <v>756.91381239247301</v>
      </c>
      <c r="M17356" s="9">
        <v>329.827848111111</v>
      </c>
      <c r="N17356" s="9">
        <v>348.23650694444399</v>
      </c>
      <c r="O17356" s="9">
        <v>296.992322392473</v>
      </c>
      <c r="P17356" s="9">
        <v>556.70436499999903</v>
      </c>
      <c r="Q17356" s="9">
        <v>810.73977498655904</v>
      </c>
      <c r="R17356" s="9">
        <v>491.72786277777698</v>
      </c>
      <c r="S17356" s="9">
        <v>555.56693020833302</v>
      </c>
      <c r="T17356" s="9">
        <v>648.14271972222195</v>
      </c>
    </row>
    <row r="17357" spans="1:20" x14ac:dyDescent="0.35">
      <c r="A17357">
        <f t="shared" si="530"/>
        <v>17357</v>
      </c>
      <c r="B17357" s="3" t="s">
        <v>1039</v>
      </c>
      <c r="C17357" s="3" t="s">
        <v>75</v>
      </c>
      <c r="D17357" s="3" t="s">
        <v>22</v>
      </c>
      <c r="E17357">
        <v>2020</v>
      </c>
      <c r="F17357" s="3" t="str">
        <f t="shared" si="529"/>
        <v>RGElevDUNCAN2020</v>
      </c>
      <c r="G17357" s="9">
        <v>1876.1352306399999</v>
      </c>
      <c r="H17357" s="9">
        <v>1870.3773564400001</v>
      </c>
      <c r="I17357" s="9">
        <v>1855.72184416</v>
      </c>
      <c r="J17357" s="9">
        <v>1825.64638388</v>
      </c>
      <c r="K17357" s="9">
        <v>1812.01449368</v>
      </c>
      <c r="L17357" s="9">
        <v>1808.56305</v>
      </c>
      <c r="M17357" s="9">
        <v>1811.9980894800001</v>
      </c>
      <c r="N17357" s="9">
        <v>1816.2894282</v>
      </c>
      <c r="O17357" s="9">
        <v>1838.7795864</v>
      </c>
      <c r="P17357" s="9">
        <v>1867.02105712</v>
      </c>
      <c r="Q17357" s="9">
        <v>1885.7349684799999</v>
      </c>
      <c r="R17357" s="9">
        <v>1879.3865430799999</v>
      </c>
      <c r="S17357" s="9">
        <v>1877.14901019999</v>
      </c>
      <c r="T17357" s="9">
        <v>1871.391136</v>
      </c>
    </row>
    <row r="17358" spans="1:20" x14ac:dyDescent="0.35">
      <c r="A17358">
        <f t="shared" si="530"/>
        <v>17358</v>
      </c>
      <c r="B17358" s="3" t="s">
        <v>1039</v>
      </c>
      <c r="C17358" s="3" t="s">
        <v>75</v>
      </c>
      <c r="D17358" s="3" t="s">
        <v>22</v>
      </c>
      <c r="E17358">
        <v>2021</v>
      </c>
      <c r="F17358" s="3" t="str">
        <f t="shared" si="529"/>
        <v>RGElevDUNCAN2021</v>
      </c>
      <c r="G17358" s="9">
        <v>1874.7769628799999</v>
      </c>
      <c r="H17358" s="9">
        <v>1866.6896922799999</v>
      </c>
      <c r="I17358" s="9">
        <v>1851.8471721199901</v>
      </c>
      <c r="J17358" s="9">
        <v>1821.03680368</v>
      </c>
      <c r="K17358" s="9">
        <v>1811.24349628</v>
      </c>
      <c r="L17358" s="9">
        <v>1803.5696115199901</v>
      </c>
      <c r="M17358" s="9">
        <v>1804.4652808399901</v>
      </c>
      <c r="N17358" s="9">
        <v>1808.0578006400001</v>
      </c>
      <c r="O17358" s="9">
        <v>1837.4836545999999</v>
      </c>
      <c r="P17358" s="9">
        <v>1864.6686948399999</v>
      </c>
      <c r="Q17358" s="9">
        <v>1890.4725014400001</v>
      </c>
      <c r="R17358" s="9">
        <v>1889.2356247600001</v>
      </c>
      <c r="S17358" s="9">
        <v>1880.94166124</v>
      </c>
      <c r="T17358" s="9">
        <v>1874.25859016</v>
      </c>
    </row>
    <row r="17359" spans="1:20" x14ac:dyDescent="0.35">
      <c r="A17359">
        <f t="shared" si="530"/>
        <v>17359</v>
      </c>
      <c r="B17359" s="3" t="s">
        <v>1039</v>
      </c>
      <c r="C17359" s="3" t="s">
        <v>75</v>
      </c>
      <c r="D17359" s="3" t="s">
        <v>22</v>
      </c>
      <c r="E17359">
        <v>2022</v>
      </c>
      <c r="F17359" s="3" t="str">
        <f t="shared" si="529"/>
        <v>RGElevDUNCAN2022</v>
      </c>
      <c r="G17359" s="9">
        <v>1871.45675279999</v>
      </c>
      <c r="H17359" s="9">
        <v>1865.5348366000001</v>
      </c>
      <c r="I17359" s="9">
        <v>1852.08995428</v>
      </c>
      <c r="J17359" s="9">
        <v>1822.0473024</v>
      </c>
      <c r="K17359" s="9">
        <v>1811.69953304</v>
      </c>
      <c r="L17359" s="9">
        <v>1811.2631813199901</v>
      </c>
      <c r="M17359" s="9">
        <v>1813.6581945200001</v>
      </c>
      <c r="N17359" s="9">
        <v>1816.0433651999999</v>
      </c>
      <c r="O17359" s="9">
        <v>1840.7152819999999</v>
      </c>
      <c r="P17359" s="9">
        <v>1873.7664641599999</v>
      </c>
      <c r="Q17359" s="9">
        <v>1891.21069044</v>
      </c>
      <c r="R17359" s="9">
        <v>1891.1680395199901</v>
      </c>
      <c r="S17359" s="9">
        <v>1890.2592468399901</v>
      </c>
      <c r="T17359" s="9">
        <v>1878.84848532</v>
      </c>
    </row>
    <row r="17360" spans="1:20" x14ac:dyDescent="0.35">
      <c r="A17360">
        <f t="shared" si="530"/>
        <v>17360</v>
      </c>
      <c r="B17360" s="3" t="s">
        <v>1039</v>
      </c>
      <c r="C17360" s="3" t="s">
        <v>75</v>
      </c>
      <c r="D17360" s="3" t="s">
        <v>22</v>
      </c>
      <c r="E17360">
        <v>2023</v>
      </c>
      <c r="F17360" s="3" t="str">
        <f t="shared" si="529"/>
        <v>RGElevDUNCAN2023</v>
      </c>
      <c r="G17360" s="9">
        <v>1877.0866742399901</v>
      </c>
      <c r="H17360" s="9">
        <v>1869.3078025999901</v>
      </c>
      <c r="I17360" s="9">
        <v>1856.7356237199999</v>
      </c>
      <c r="J17360" s="9">
        <v>1825.1476961999999</v>
      </c>
      <c r="K17360" s="9">
        <v>1805.0131811199999</v>
      </c>
      <c r="L17360" s="9">
        <v>1806.3386404800001</v>
      </c>
      <c r="M17360" s="9">
        <v>1807.4344410399999</v>
      </c>
      <c r="N17360" s="9">
        <v>1813.81895567999</v>
      </c>
      <c r="O17360" s="9">
        <v>1836.9357543199999</v>
      </c>
      <c r="P17360" s="9">
        <v>1868.9665952399901</v>
      </c>
      <c r="Q17360" s="9">
        <v>1892.00137288</v>
      </c>
      <c r="R17360" s="9">
        <v>1891.42394503999</v>
      </c>
      <c r="S17360" s="9">
        <v>1890.2362809599999</v>
      </c>
      <c r="T17360" s="9">
        <v>1878.84848532</v>
      </c>
    </row>
    <row r="17361" spans="1:20" x14ac:dyDescent="0.35">
      <c r="A17361">
        <f t="shared" si="530"/>
        <v>17361</v>
      </c>
      <c r="B17361" s="3" t="s">
        <v>1039</v>
      </c>
      <c r="C17361" s="3" t="s">
        <v>75</v>
      </c>
      <c r="D17361" s="3" t="s">
        <v>22</v>
      </c>
      <c r="E17361">
        <v>2024</v>
      </c>
      <c r="F17361" s="3" t="str">
        <f t="shared" si="529"/>
        <v>RGElevDUNCAN2024</v>
      </c>
      <c r="G17361" s="9">
        <v>1875.79730412</v>
      </c>
      <c r="H17361" s="9">
        <v>1869.3012409200001</v>
      </c>
      <c r="I17361" s="9">
        <v>1856.81436388</v>
      </c>
      <c r="J17361" s="9">
        <v>1825.25924476</v>
      </c>
      <c r="K17361" s="9">
        <v>1809.60635712</v>
      </c>
      <c r="L17361" s="9">
        <v>1806.8340473199901</v>
      </c>
      <c r="M17361" s="9">
        <v>1807.4541260799999</v>
      </c>
      <c r="N17361" s="9">
        <v>1807.9954646799999</v>
      </c>
      <c r="O17361" s="9">
        <v>1839.0289302399999</v>
      </c>
      <c r="P17361" s="9">
        <v>1864.95412792</v>
      </c>
      <c r="Q17361" s="9">
        <v>1884.1634461199999</v>
      </c>
      <c r="R17361" s="9">
        <v>1880.2329998</v>
      </c>
      <c r="S17361" s="9">
        <v>1878.5564905599899</v>
      </c>
      <c r="T17361" s="9">
        <v>1869.29467923999</v>
      </c>
    </row>
    <row r="17362" spans="1:20" x14ac:dyDescent="0.35">
      <c r="A17362">
        <f t="shared" si="530"/>
        <v>17362</v>
      </c>
      <c r="B17362" s="3" t="s">
        <v>1039</v>
      </c>
      <c r="C17362" s="3" t="s">
        <v>75</v>
      </c>
      <c r="D17362" s="3" t="s">
        <v>22</v>
      </c>
      <c r="E17362">
        <v>2025</v>
      </c>
      <c r="F17362" s="3" t="str">
        <f t="shared" si="529"/>
        <v>RGElevDUNCAN2025</v>
      </c>
      <c r="G17362" s="9">
        <v>1876.5584590000001</v>
      </c>
      <c r="H17362" s="9">
        <v>1869.49152964</v>
      </c>
      <c r="I17362" s="9">
        <v>1856.8504531199901</v>
      </c>
      <c r="J17362" s="9">
        <v>1825.8858851999901</v>
      </c>
      <c r="K17362" s="9">
        <v>1810.9186931199999</v>
      </c>
      <c r="L17362" s="9">
        <v>1807.4902153200001</v>
      </c>
      <c r="M17362" s="9">
        <v>1807.4541260799999</v>
      </c>
      <c r="N17362" s="9">
        <v>1812.50990052</v>
      </c>
      <c r="O17362" s="9">
        <v>1837.3163317599999</v>
      </c>
      <c r="P17362" s="9">
        <v>1863.5204008399901</v>
      </c>
      <c r="Q17362" s="9">
        <v>1891.73890568</v>
      </c>
      <c r="R17362" s="9">
        <v>1890.30845944</v>
      </c>
      <c r="S17362" s="9">
        <v>1879.4193514799999</v>
      </c>
      <c r="T17362" s="9">
        <v>1878.84848532</v>
      </c>
    </row>
    <row r="17363" spans="1:20" x14ac:dyDescent="0.35">
      <c r="A17363">
        <f t="shared" si="530"/>
        <v>17363</v>
      </c>
      <c r="B17363" s="3" t="s">
        <v>1039</v>
      </c>
      <c r="C17363" s="3" t="s">
        <v>75</v>
      </c>
      <c r="D17363" s="3" t="s">
        <v>22</v>
      </c>
      <c r="E17363">
        <v>2026</v>
      </c>
      <c r="F17363" s="3" t="str">
        <f t="shared" si="529"/>
        <v>RGElevDUNCAN2026</v>
      </c>
      <c r="G17363" s="9">
        <v>1877.12276348</v>
      </c>
      <c r="H17363" s="9">
        <v>1870.44625407999</v>
      </c>
      <c r="I17363" s="9">
        <v>1855.72840583999</v>
      </c>
      <c r="J17363" s="9">
        <v>1825.4167250799901</v>
      </c>
      <c r="K17363" s="9">
        <v>1811.71921808</v>
      </c>
      <c r="L17363" s="9">
        <v>1807.51974288</v>
      </c>
      <c r="M17363" s="9">
        <v>1807.6640998400001</v>
      </c>
      <c r="N17363" s="9">
        <v>1807.9364095599999</v>
      </c>
      <c r="O17363" s="9">
        <v>1823.8058326399901</v>
      </c>
      <c r="P17363" s="9">
        <v>1865.8202696799999</v>
      </c>
      <c r="Q17363" s="9">
        <v>1891.5354935999901</v>
      </c>
      <c r="R17363" s="9">
        <v>1891.42394503999</v>
      </c>
      <c r="S17363" s="9">
        <v>1890.03286888</v>
      </c>
      <c r="T17363" s="9">
        <v>1878.84848532</v>
      </c>
    </row>
    <row r="17364" spans="1:20" x14ac:dyDescent="0.35">
      <c r="A17364">
        <f t="shared" si="530"/>
        <v>17364</v>
      </c>
      <c r="B17364" s="3" t="s">
        <v>1039</v>
      </c>
      <c r="C17364" s="3" t="s">
        <v>75</v>
      </c>
      <c r="D17364" s="3" t="s">
        <v>22</v>
      </c>
      <c r="E17364">
        <v>2027</v>
      </c>
      <c r="F17364" s="3" t="str">
        <f t="shared" si="529"/>
        <v>RGElevDUNCAN2027</v>
      </c>
      <c r="G17364" s="9">
        <v>1877.1194826399999</v>
      </c>
      <c r="H17364" s="9">
        <v>1870.5053092000001</v>
      </c>
      <c r="I17364" s="9">
        <v>1856.8110830400001</v>
      </c>
      <c r="J17364" s="9">
        <v>1825.9186935999901</v>
      </c>
      <c r="K17364" s="9">
        <v>1809.5374594800001</v>
      </c>
      <c r="L17364" s="9">
        <v>1807.56567464</v>
      </c>
      <c r="M17364" s="9">
        <v>1807.4541260799999</v>
      </c>
      <c r="N17364" s="9">
        <v>1807.8707927599901</v>
      </c>
      <c r="O17364" s="9">
        <v>1836.8143632399999</v>
      </c>
      <c r="P17364" s="9">
        <v>1872.51974496</v>
      </c>
      <c r="Q17364" s="9">
        <v>1890.49546731999</v>
      </c>
      <c r="R17364" s="9">
        <v>1891.4206641999999</v>
      </c>
      <c r="S17364" s="9">
        <v>1891.7913991200001</v>
      </c>
      <c r="T17364" s="9">
        <v>1878.84848532</v>
      </c>
    </row>
    <row r="17365" spans="1:20" x14ac:dyDescent="0.35">
      <c r="A17365">
        <f t="shared" si="530"/>
        <v>17365</v>
      </c>
      <c r="B17365" s="3" t="s">
        <v>1039</v>
      </c>
      <c r="C17365" s="3" t="s">
        <v>75</v>
      </c>
      <c r="D17365" s="3" t="s">
        <v>22</v>
      </c>
      <c r="E17365">
        <v>2028</v>
      </c>
      <c r="F17365" s="3" t="str">
        <f t="shared" si="529"/>
        <v>RGElevDUNCAN2028</v>
      </c>
      <c r="G17365" s="9">
        <v>1875.5873303599999</v>
      </c>
      <c r="H17365" s="9">
        <v>1869.22250076</v>
      </c>
      <c r="I17365" s="9">
        <v>1855.7251249999999</v>
      </c>
      <c r="J17365" s="9">
        <v>1825.4232867600001</v>
      </c>
      <c r="K17365" s="9">
        <v>1801.4436272</v>
      </c>
      <c r="L17365" s="9">
        <v>1800.9383778399999</v>
      </c>
      <c r="M17365" s="9">
        <v>1801.60438836</v>
      </c>
      <c r="N17365" s="9">
        <v>1807.3753859200001</v>
      </c>
      <c r="O17365" s="9">
        <v>1833.26121352</v>
      </c>
      <c r="P17365" s="9">
        <v>1863.6680386400001</v>
      </c>
      <c r="Q17365" s="9">
        <v>1891.4534725999999</v>
      </c>
      <c r="R17365" s="9">
        <v>1891.3878557999999</v>
      </c>
      <c r="S17365" s="9">
        <v>1889.69166151999</v>
      </c>
      <c r="T17365" s="9">
        <v>1878.84848532</v>
      </c>
    </row>
    <row r="17366" spans="1:20" x14ac:dyDescent="0.35">
      <c r="A17366">
        <f t="shared" si="530"/>
        <v>17366</v>
      </c>
      <c r="B17366" s="3" t="s">
        <v>1039</v>
      </c>
      <c r="C17366" s="3" t="s">
        <v>75</v>
      </c>
      <c r="D17366" s="3" t="s">
        <v>22</v>
      </c>
      <c r="E17366">
        <v>2029</v>
      </c>
      <c r="F17366" s="3" t="str">
        <f t="shared" si="529"/>
        <v>RGElevDUNCAN2029</v>
      </c>
      <c r="G17366" s="9">
        <v>1875.68575555999</v>
      </c>
      <c r="H17366" s="9">
        <v>1869.20281571999</v>
      </c>
      <c r="I17366" s="9">
        <v>1855.7448100399999</v>
      </c>
      <c r="J17366" s="9">
        <v>1825.61357548</v>
      </c>
      <c r="K17366" s="9">
        <v>1811.6470396</v>
      </c>
      <c r="L17366" s="9">
        <v>1807.8248609999901</v>
      </c>
      <c r="M17366" s="9">
        <v>1812.73627848</v>
      </c>
      <c r="N17366" s="9">
        <v>1816.26974316</v>
      </c>
      <c r="O17366" s="9">
        <v>1844.1995340799999</v>
      </c>
      <c r="P17366" s="9">
        <v>1870.8169889999999</v>
      </c>
      <c r="Q17366" s="9">
        <v>1891.9488794399999</v>
      </c>
      <c r="R17366" s="9">
        <v>1889.61948304</v>
      </c>
      <c r="S17366" s="9">
        <v>1879.79336724</v>
      </c>
      <c r="T17366" s="9">
        <v>1871.32223836</v>
      </c>
    </row>
    <row r="17367" spans="1:20" x14ac:dyDescent="0.35">
      <c r="A17367">
        <f t="shared" si="530"/>
        <v>17367</v>
      </c>
      <c r="B17367" s="3" t="s">
        <v>1039</v>
      </c>
      <c r="C17367" s="3" t="s">
        <v>86</v>
      </c>
      <c r="D17367" s="3" t="s">
        <v>22</v>
      </c>
      <c r="E17367">
        <v>2020</v>
      </c>
      <c r="F17367" s="3" t="str">
        <f t="shared" si="529"/>
        <v>RGQOutDUNCAN2020</v>
      </c>
      <c r="G17367" s="9">
        <v>2.24585099994838</v>
      </c>
      <c r="H17367" s="9">
        <v>2.655538017195</v>
      </c>
      <c r="I17367" s="9">
        <v>5.2099956118277504</v>
      </c>
      <c r="J17367" s="9">
        <v>7.6827573766515398</v>
      </c>
      <c r="K17367" s="9">
        <v>3.5231728675182201</v>
      </c>
      <c r="L17367" s="9">
        <v>1.35905400291189</v>
      </c>
      <c r="M17367" s="9">
        <v>0.49950204924958302</v>
      </c>
      <c r="N17367" s="9">
        <v>2.0452443952227699</v>
      </c>
      <c r="O17367" s="9">
        <v>2.5285427692604001</v>
      </c>
      <c r="P17367" s="9">
        <v>1.09640205233027</v>
      </c>
      <c r="Q17367" s="9">
        <v>1.7996430913647097</v>
      </c>
      <c r="R17367" s="9">
        <v>7.9385799804499904</v>
      </c>
      <c r="S17367" s="9">
        <v>4.1793306448377603</v>
      </c>
      <c r="T17367" s="9">
        <v>3.5565617566927701</v>
      </c>
    </row>
    <row r="17368" spans="1:20" x14ac:dyDescent="0.35">
      <c r="A17368">
        <f t="shared" si="530"/>
        <v>17368</v>
      </c>
      <c r="B17368" s="3" t="s">
        <v>1039</v>
      </c>
      <c r="C17368" s="3" t="s">
        <v>86</v>
      </c>
      <c r="D17368" s="3" t="s">
        <v>22</v>
      </c>
      <c r="E17368">
        <v>2021</v>
      </c>
      <c r="F17368" s="3" t="str">
        <f t="shared" si="529"/>
        <v>RGQOutDUNCAN2021</v>
      </c>
      <c r="G17368" s="9">
        <v>0.32167561779603399</v>
      </c>
      <c r="H17368" s="9">
        <v>3.0979860819157601</v>
      </c>
      <c r="I17368" s="9">
        <v>4.4870271133566604</v>
      </c>
      <c r="J17368" s="9">
        <v>7.5521952798259404</v>
      </c>
      <c r="K17368" s="9">
        <v>2.4716924587479099</v>
      </c>
      <c r="L17368" s="9">
        <v>1.86250048912741</v>
      </c>
      <c r="M17368" s="9">
        <v>0.81152914238763796</v>
      </c>
      <c r="N17368" s="9">
        <v>0.94100214018222195</v>
      </c>
      <c r="O17368" s="9">
        <v>0.45997248803850799</v>
      </c>
      <c r="P17368" s="9">
        <v>4.4003059488709004</v>
      </c>
      <c r="Q17368" s="9">
        <v>1.85127333846498</v>
      </c>
      <c r="R17368" s="9">
        <v>5.7147335738762397</v>
      </c>
      <c r="S17368" s="9">
        <v>7.5141341805013004</v>
      </c>
      <c r="T17368" s="9">
        <v>4.1132430017656203</v>
      </c>
    </row>
    <row r="17369" spans="1:20" x14ac:dyDescent="0.35">
      <c r="A17369">
        <f t="shared" si="530"/>
        <v>17369</v>
      </c>
      <c r="B17369" s="3" t="s">
        <v>1039</v>
      </c>
      <c r="C17369" s="3" t="s">
        <v>86</v>
      </c>
      <c r="D17369" s="3" t="s">
        <v>22</v>
      </c>
      <c r="E17369">
        <v>2022</v>
      </c>
      <c r="F17369" s="3" t="str">
        <f t="shared" si="529"/>
        <v>RGQOutDUNCAN2022</v>
      </c>
      <c r="G17369" s="9">
        <v>2.4528942241011999</v>
      </c>
      <c r="H17369" s="9">
        <v>2.69485451766319</v>
      </c>
      <c r="I17369" s="9">
        <v>4.4624260786063097</v>
      </c>
      <c r="J17369" s="9">
        <v>8.7725336653575194</v>
      </c>
      <c r="K17369" s="9">
        <v>2.8634471813270799</v>
      </c>
      <c r="L17369" s="9">
        <v>0.87890580570013399</v>
      </c>
      <c r="M17369" s="9">
        <v>0.58746056059541596</v>
      </c>
      <c r="N17369" s="9">
        <v>0.66172230712777702</v>
      </c>
      <c r="O17369" s="9">
        <v>1.39516646782493</v>
      </c>
      <c r="P17369" s="9">
        <v>6.8622561987777697</v>
      </c>
      <c r="Q17369" s="9">
        <v>3.3805199141145801</v>
      </c>
      <c r="R17369" s="9">
        <v>4.9785433796943002</v>
      </c>
      <c r="S17369" s="9">
        <v>3.8338445258841101</v>
      </c>
      <c r="T17369" s="9">
        <v>6.4060417452305503</v>
      </c>
    </row>
    <row r="17370" spans="1:20" x14ac:dyDescent="0.35">
      <c r="A17370">
        <f t="shared" si="530"/>
        <v>17370</v>
      </c>
      <c r="B17370" s="3" t="s">
        <v>1039</v>
      </c>
      <c r="C17370" s="3" t="s">
        <v>86</v>
      </c>
      <c r="D17370" s="3" t="s">
        <v>22</v>
      </c>
      <c r="E17370">
        <v>2023</v>
      </c>
      <c r="F17370" s="3" t="str">
        <f t="shared" si="529"/>
        <v>RGQOutDUNCAN2023</v>
      </c>
      <c r="G17370" s="9">
        <v>3.1699872432915899</v>
      </c>
      <c r="H17370" s="9">
        <v>3.9822244120954098</v>
      </c>
      <c r="I17370" s="9">
        <v>5.38802517786847</v>
      </c>
      <c r="J17370" s="9">
        <v>8.98320736264583</v>
      </c>
      <c r="K17370" s="9">
        <v>5.4792506667963501</v>
      </c>
      <c r="L17370" s="9">
        <v>1.3762277144677399</v>
      </c>
      <c r="M17370" s="9">
        <v>1.92719484151833</v>
      </c>
      <c r="N17370" s="9">
        <v>0.84267100611458301</v>
      </c>
      <c r="O17370" s="9">
        <v>2.45068727298387</v>
      </c>
      <c r="P17370" s="9">
        <v>7.6681901139861104</v>
      </c>
      <c r="Q17370" s="9">
        <v>8.0148043572846106</v>
      </c>
      <c r="R17370" s="9">
        <v>6.0051766393101298</v>
      </c>
      <c r="S17370" s="9">
        <v>4.2686611531301999</v>
      </c>
      <c r="T17370" s="9">
        <v>5.37727272662611</v>
      </c>
    </row>
    <row r="17371" spans="1:20" x14ac:dyDescent="0.35">
      <c r="A17371">
        <f t="shared" si="530"/>
        <v>17371</v>
      </c>
      <c r="B17371" s="3" t="s">
        <v>1039</v>
      </c>
      <c r="C17371" s="3" t="s">
        <v>86</v>
      </c>
      <c r="D17371" s="3" t="s">
        <v>22</v>
      </c>
      <c r="E17371">
        <v>2024</v>
      </c>
      <c r="F17371" s="3" t="str">
        <f t="shared" si="529"/>
        <v>RGQOutDUNCAN2024</v>
      </c>
      <c r="G17371" s="9">
        <v>2.7062297609553698</v>
      </c>
      <c r="H17371" s="9">
        <v>3.0907482854184001</v>
      </c>
      <c r="I17371" s="9">
        <v>4.5539839933398598</v>
      </c>
      <c r="J17371" s="9">
        <v>8.3634899123548294</v>
      </c>
      <c r="K17371" s="9">
        <v>4.2044911584390601</v>
      </c>
      <c r="L17371" s="9">
        <v>1.6201405182111499</v>
      </c>
      <c r="M17371" s="9">
        <v>1.96294618875347</v>
      </c>
      <c r="N17371" s="9">
        <v>3.5326212590977701</v>
      </c>
      <c r="O17371" s="9">
        <v>0.57586286748534898</v>
      </c>
      <c r="P17371" s="9">
        <v>7.0035529970077697</v>
      </c>
      <c r="Q17371" s="9">
        <v>1.97757351618985</v>
      </c>
      <c r="R17371" s="9">
        <v>6.61914090140138</v>
      </c>
      <c r="S17371" s="9">
        <v>3.9702327002388</v>
      </c>
      <c r="T17371" s="9">
        <v>4.6727740795414503</v>
      </c>
    </row>
    <row r="17372" spans="1:20" x14ac:dyDescent="0.35">
      <c r="A17372">
        <f t="shared" si="530"/>
        <v>17372</v>
      </c>
      <c r="B17372" s="3" t="s">
        <v>1039</v>
      </c>
      <c r="C17372" s="3" t="s">
        <v>86</v>
      </c>
      <c r="D17372" s="3" t="s">
        <v>22</v>
      </c>
      <c r="E17372">
        <v>2025</v>
      </c>
      <c r="F17372" s="3" t="str">
        <f t="shared" si="529"/>
        <v>RGQOutDUNCAN2025</v>
      </c>
      <c r="G17372" s="9">
        <v>7.8551680902352095E-2</v>
      </c>
      <c r="H17372" s="9">
        <v>3.1838497599436102</v>
      </c>
      <c r="I17372" s="9">
        <v>4.4075560761890902</v>
      </c>
      <c r="J17372" s="9">
        <v>8.1539565227462099</v>
      </c>
      <c r="K17372" s="9">
        <v>4.3008422459015598</v>
      </c>
      <c r="L17372" s="9">
        <v>2.02452418023474</v>
      </c>
      <c r="M17372" s="9">
        <v>2.0528707744368</v>
      </c>
      <c r="N17372" s="9">
        <v>1.92004949282416</v>
      </c>
      <c r="O17372" s="9">
        <v>2.2560147414385701</v>
      </c>
      <c r="P17372" s="9">
        <v>3.0222233713675601</v>
      </c>
      <c r="Q17372" s="9">
        <v>2.3846579583420699</v>
      </c>
      <c r="R17372" s="9">
        <v>4.6465273245902701</v>
      </c>
      <c r="S17372" s="9">
        <v>8.2780863520815107</v>
      </c>
      <c r="T17372" s="9">
        <v>2.5084406335892302</v>
      </c>
    </row>
    <row r="17373" spans="1:20" x14ac:dyDescent="0.35">
      <c r="A17373">
        <f t="shared" si="530"/>
        <v>17373</v>
      </c>
      <c r="B17373" s="3" t="s">
        <v>1039</v>
      </c>
      <c r="C17373" s="3" t="s">
        <v>86</v>
      </c>
      <c r="D17373" s="3" t="s">
        <v>22</v>
      </c>
      <c r="E17373">
        <v>2026</v>
      </c>
      <c r="F17373" s="3" t="str">
        <f t="shared" si="529"/>
        <v>RGQOutDUNCAN2026</v>
      </c>
      <c r="G17373" s="9">
        <v>2.71681977490611</v>
      </c>
      <c r="H17373" s="9">
        <v>3.3199965540661101</v>
      </c>
      <c r="I17373" s="9">
        <v>5.1247574071331901</v>
      </c>
      <c r="J17373" s="9">
        <v>8.0011798782256704</v>
      </c>
      <c r="K17373" s="9">
        <v>3.7370443012531198</v>
      </c>
      <c r="L17373" s="9">
        <v>1.81807557619173</v>
      </c>
      <c r="M17373" s="9">
        <v>1.5905902044812401</v>
      </c>
      <c r="N17373" s="9">
        <v>1.98613389709388</v>
      </c>
      <c r="O17373" s="9">
        <v>1.15581208725772</v>
      </c>
      <c r="P17373" s="9">
        <v>1.05371960563916</v>
      </c>
      <c r="Q17373" s="9">
        <v>1.00800970772795</v>
      </c>
      <c r="R17373" s="9">
        <v>5.0963577560991604</v>
      </c>
      <c r="S17373" s="9">
        <v>3.5012825418356699</v>
      </c>
      <c r="T17373" s="9">
        <v>5.3136968184173599</v>
      </c>
    </row>
    <row r="17374" spans="1:20" x14ac:dyDescent="0.35">
      <c r="A17374">
        <f t="shared" si="530"/>
        <v>17374</v>
      </c>
      <c r="B17374" s="3" t="s">
        <v>1039</v>
      </c>
      <c r="C17374" s="3" t="s">
        <v>86</v>
      </c>
      <c r="D17374" s="3" t="s">
        <v>22</v>
      </c>
      <c r="E17374">
        <v>2027</v>
      </c>
      <c r="F17374" s="3" t="str">
        <f t="shared" si="529"/>
        <v>RGQOutDUNCAN2027</v>
      </c>
      <c r="G17374" s="9">
        <v>1.9621868784385701</v>
      </c>
      <c r="H17374" s="9">
        <v>2.84543522866604</v>
      </c>
      <c r="I17374" s="9">
        <v>4.70948878319013</v>
      </c>
      <c r="J17374" s="9">
        <v>8.0410151820870901</v>
      </c>
      <c r="K17374" s="9">
        <v>4.2030328517901001</v>
      </c>
      <c r="L17374" s="9">
        <v>1.2117030255030199</v>
      </c>
      <c r="M17374" s="9">
        <v>1.9357306889083301</v>
      </c>
      <c r="N17374" s="9">
        <v>1.82930888343583</v>
      </c>
      <c r="O17374" s="9">
        <v>0.35103275800127598</v>
      </c>
      <c r="P17374" s="9">
        <v>6.8866072646388803</v>
      </c>
      <c r="Q17374" s="9">
        <v>2.1640157939984701</v>
      </c>
      <c r="R17374" s="9">
        <v>3.27593238249472</v>
      </c>
      <c r="S17374" s="9">
        <v>2.39186952359869</v>
      </c>
      <c r="T17374" s="9">
        <v>5.19813708649618</v>
      </c>
    </row>
    <row r="17375" spans="1:20" x14ac:dyDescent="0.35">
      <c r="A17375">
        <f t="shared" si="530"/>
        <v>17375</v>
      </c>
      <c r="B17375" s="3" t="s">
        <v>1039</v>
      </c>
      <c r="C17375" s="3" t="s">
        <v>86</v>
      </c>
      <c r="D17375" s="3" t="s">
        <v>22</v>
      </c>
      <c r="E17375">
        <v>2028</v>
      </c>
      <c r="F17375" s="3" t="str">
        <f t="shared" si="529"/>
        <v>RGQOutDUNCAN2028</v>
      </c>
      <c r="G17375" s="9">
        <v>2.0256534931777499</v>
      </c>
      <c r="H17375" s="9">
        <v>2.5638462213345101</v>
      </c>
      <c r="I17375" s="9">
        <v>4.2442441737835397</v>
      </c>
      <c r="J17375" s="9">
        <v>7.6404155484200196</v>
      </c>
      <c r="K17375" s="9">
        <v>5.6405919040895798</v>
      </c>
      <c r="L17375" s="9">
        <v>0.859061522580577</v>
      </c>
      <c r="M17375" s="9">
        <v>0.62080943622833296</v>
      </c>
      <c r="N17375" s="9">
        <v>0.154979437043472</v>
      </c>
      <c r="O17375" s="9">
        <v>1.4165145833072701</v>
      </c>
      <c r="P17375" s="9">
        <v>4.4494147391944399</v>
      </c>
      <c r="Q17375" s="9">
        <v>7.2664865959164597</v>
      </c>
      <c r="R17375" s="9">
        <v>6.6726193574444403</v>
      </c>
      <c r="S17375" s="9">
        <v>6.1485226769859302</v>
      </c>
      <c r="T17375" s="9">
        <v>5.6187633458029698</v>
      </c>
    </row>
    <row r="17376" spans="1:20" x14ac:dyDescent="0.35">
      <c r="A17376">
        <f t="shared" si="530"/>
        <v>17376</v>
      </c>
      <c r="B17376" s="3" t="s">
        <v>1039</v>
      </c>
      <c r="C17376" s="3" t="s">
        <v>86</v>
      </c>
      <c r="D17376" s="3" t="s">
        <v>22</v>
      </c>
      <c r="E17376">
        <v>2029</v>
      </c>
      <c r="F17376" s="3" t="str">
        <f t="shared" si="529"/>
        <v>RGQOutDUNCAN2029</v>
      </c>
      <c r="G17376" s="9">
        <v>3.4040515251463002</v>
      </c>
      <c r="H17376" s="9">
        <v>3.0323899418550599</v>
      </c>
      <c r="I17376" s="9">
        <v>4.6216906696313798</v>
      </c>
      <c r="J17376" s="9">
        <v>7.8467379288685404</v>
      </c>
      <c r="K17376" s="9">
        <v>3.6802547374364498</v>
      </c>
      <c r="L17376" s="9">
        <v>2.04764928428864</v>
      </c>
      <c r="M17376" s="9">
        <v>0.39741528068666598</v>
      </c>
      <c r="N17376" s="9">
        <v>3.1114112660409701</v>
      </c>
      <c r="O17376" s="9">
        <v>4.8502754587766796</v>
      </c>
      <c r="P17376" s="9">
        <v>7.10922135106944</v>
      </c>
      <c r="Q17376" s="9">
        <v>3.4052622415376299</v>
      </c>
      <c r="R17376" s="9">
        <v>5.4909929163833304</v>
      </c>
      <c r="S17376" s="9">
        <v>9.2198104593710895</v>
      </c>
      <c r="T17376" s="9">
        <v>4.3312858099754896</v>
      </c>
    </row>
    <row r="17377" spans="1:20" x14ac:dyDescent="0.35">
      <c r="A17377">
        <f t="shared" si="530"/>
        <v>17377</v>
      </c>
      <c r="B17377" s="3" t="s">
        <v>1039</v>
      </c>
      <c r="C17377" s="3" t="s">
        <v>95</v>
      </c>
      <c r="D17377" s="3" t="s">
        <v>22</v>
      </c>
      <c r="E17377">
        <v>2020</v>
      </c>
      <c r="F17377" s="3" t="str">
        <f t="shared" si="529"/>
        <v>RGSpillDUNCAN2020</v>
      </c>
      <c r="G17377" s="9">
        <v>2.24585099994838</v>
      </c>
      <c r="H17377" s="9">
        <v>2.655538017195</v>
      </c>
      <c r="I17377" s="9">
        <v>5.2099956118277504</v>
      </c>
      <c r="J17377" s="9">
        <v>7.6827573766515398</v>
      </c>
      <c r="K17377" s="9">
        <v>3.5231728675182201</v>
      </c>
      <c r="L17377" s="9">
        <v>1.35905400291189</v>
      </c>
      <c r="M17377" s="9">
        <v>0.49950204924958302</v>
      </c>
      <c r="N17377" s="9">
        <v>2.0452443952227699</v>
      </c>
      <c r="O17377" s="9">
        <v>2.5285427692604001</v>
      </c>
      <c r="P17377" s="9">
        <v>1.09640205233027</v>
      </c>
      <c r="Q17377" s="9">
        <v>1.7996430913647097</v>
      </c>
      <c r="R17377" s="9">
        <v>7.9385799804499904</v>
      </c>
      <c r="S17377" s="9">
        <v>4.1793306448377603</v>
      </c>
      <c r="T17377" s="9">
        <v>3.5565617566927701</v>
      </c>
    </row>
    <row r="17378" spans="1:20" x14ac:dyDescent="0.35">
      <c r="A17378">
        <f t="shared" si="530"/>
        <v>17378</v>
      </c>
      <c r="B17378" s="3" t="s">
        <v>1039</v>
      </c>
      <c r="C17378" s="3" t="s">
        <v>95</v>
      </c>
      <c r="D17378" s="3" t="s">
        <v>22</v>
      </c>
      <c r="E17378">
        <v>2021</v>
      </c>
      <c r="F17378" s="3" t="str">
        <f t="shared" si="529"/>
        <v>RGSpillDUNCAN2021</v>
      </c>
      <c r="G17378" s="9">
        <v>0.32167561779603399</v>
      </c>
      <c r="H17378" s="9">
        <v>3.0979860819157601</v>
      </c>
      <c r="I17378" s="9">
        <v>4.4870271133566604</v>
      </c>
      <c r="J17378" s="9">
        <v>7.5521952798259404</v>
      </c>
      <c r="K17378" s="9">
        <v>2.4716924587479099</v>
      </c>
      <c r="L17378" s="9">
        <v>1.86250048912741</v>
      </c>
      <c r="M17378" s="9">
        <v>0.81152914238763796</v>
      </c>
      <c r="N17378" s="9">
        <v>0.94100214018222195</v>
      </c>
      <c r="O17378" s="9">
        <v>0.45997248803850799</v>
      </c>
      <c r="P17378" s="9">
        <v>4.4003059488709004</v>
      </c>
      <c r="Q17378" s="9">
        <v>1.85127333846498</v>
      </c>
      <c r="R17378" s="9">
        <v>5.7147335738762397</v>
      </c>
      <c r="S17378" s="9">
        <v>7.5141341805013004</v>
      </c>
      <c r="T17378" s="9">
        <v>4.1132430017656203</v>
      </c>
    </row>
    <row r="17379" spans="1:20" x14ac:dyDescent="0.35">
      <c r="A17379">
        <f t="shared" si="530"/>
        <v>17379</v>
      </c>
      <c r="B17379" s="3" t="s">
        <v>1039</v>
      </c>
      <c r="C17379" s="3" t="s">
        <v>95</v>
      </c>
      <c r="D17379" s="3" t="s">
        <v>22</v>
      </c>
      <c r="E17379">
        <v>2022</v>
      </c>
      <c r="F17379" s="3" t="str">
        <f t="shared" si="529"/>
        <v>RGSpillDUNCAN2022</v>
      </c>
      <c r="G17379" s="9">
        <v>2.4528942241011999</v>
      </c>
      <c r="H17379" s="9">
        <v>2.69485451766319</v>
      </c>
      <c r="I17379" s="9">
        <v>4.4624260786063097</v>
      </c>
      <c r="J17379" s="9">
        <v>8.7725336653575194</v>
      </c>
      <c r="K17379" s="9">
        <v>2.8634471813270799</v>
      </c>
      <c r="L17379" s="9">
        <v>0.87890580570013399</v>
      </c>
      <c r="M17379" s="9">
        <v>0.58746056059541596</v>
      </c>
      <c r="N17379" s="9">
        <v>0.66172230712777702</v>
      </c>
      <c r="O17379" s="9">
        <v>1.39516646782493</v>
      </c>
      <c r="P17379" s="9">
        <v>6.8622561987777697</v>
      </c>
      <c r="Q17379" s="9">
        <v>3.3805199141145801</v>
      </c>
      <c r="R17379" s="9">
        <v>4.9785433796943002</v>
      </c>
      <c r="S17379" s="9">
        <v>3.8338445258841101</v>
      </c>
      <c r="T17379" s="9">
        <v>6.4060417452305503</v>
      </c>
    </row>
    <row r="17380" spans="1:20" x14ac:dyDescent="0.35">
      <c r="A17380">
        <f t="shared" si="530"/>
        <v>17380</v>
      </c>
      <c r="B17380" s="3" t="s">
        <v>1039</v>
      </c>
      <c r="C17380" s="3" t="s">
        <v>95</v>
      </c>
      <c r="D17380" s="3" t="s">
        <v>22</v>
      </c>
      <c r="E17380">
        <v>2023</v>
      </c>
      <c r="F17380" s="3" t="str">
        <f t="shared" si="529"/>
        <v>RGSpillDUNCAN2023</v>
      </c>
      <c r="G17380" s="9">
        <v>3.1699872432915899</v>
      </c>
      <c r="H17380" s="9">
        <v>3.9822244120954098</v>
      </c>
      <c r="I17380" s="9">
        <v>5.38802517786847</v>
      </c>
      <c r="J17380" s="9">
        <v>8.98320736264583</v>
      </c>
      <c r="K17380" s="9">
        <v>5.4792506667963501</v>
      </c>
      <c r="L17380" s="9">
        <v>1.3762277144677399</v>
      </c>
      <c r="M17380" s="9">
        <v>1.92719484151833</v>
      </c>
      <c r="N17380" s="9">
        <v>0.84267100611458301</v>
      </c>
      <c r="O17380" s="9">
        <v>2.45068727298387</v>
      </c>
      <c r="P17380" s="9">
        <v>7.6681901139861104</v>
      </c>
      <c r="Q17380" s="9">
        <v>8.0148043572846106</v>
      </c>
      <c r="R17380" s="9">
        <v>6.0051766393101298</v>
      </c>
      <c r="S17380" s="9">
        <v>4.2686611531301999</v>
      </c>
      <c r="T17380" s="9">
        <v>5.37727272662611</v>
      </c>
    </row>
    <row r="17381" spans="1:20" x14ac:dyDescent="0.35">
      <c r="A17381">
        <f t="shared" si="530"/>
        <v>17381</v>
      </c>
      <c r="B17381" s="3" t="s">
        <v>1039</v>
      </c>
      <c r="C17381" s="3" t="s">
        <v>95</v>
      </c>
      <c r="D17381" s="3" t="s">
        <v>22</v>
      </c>
      <c r="E17381">
        <v>2024</v>
      </c>
      <c r="F17381" s="3" t="str">
        <f t="shared" si="529"/>
        <v>RGSpillDUNCAN2024</v>
      </c>
      <c r="G17381" s="9">
        <v>2.7062297609553698</v>
      </c>
      <c r="H17381" s="9">
        <v>3.0907482854184001</v>
      </c>
      <c r="I17381" s="9">
        <v>4.5539839933398598</v>
      </c>
      <c r="J17381" s="9">
        <v>8.3634899123548294</v>
      </c>
      <c r="K17381" s="9">
        <v>4.2044911584390601</v>
      </c>
      <c r="L17381" s="9">
        <v>1.6201405182111499</v>
      </c>
      <c r="M17381" s="9">
        <v>1.96294618875347</v>
      </c>
      <c r="N17381" s="9">
        <v>3.5326212590977701</v>
      </c>
      <c r="O17381" s="9">
        <v>0.57586286748534898</v>
      </c>
      <c r="P17381" s="9">
        <v>7.0035529970077697</v>
      </c>
      <c r="Q17381" s="9">
        <v>1.97757351618985</v>
      </c>
      <c r="R17381" s="9">
        <v>6.61914090140138</v>
      </c>
      <c r="S17381" s="9">
        <v>3.9702327002388</v>
      </c>
      <c r="T17381" s="9">
        <v>4.6727740795414503</v>
      </c>
    </row>
    <row r="17382" spans="1:20" x14ac:dyDescent="0.35">
      <c r="A17382">
        <f t="shared" si="530"/>
        <v>17382</v>
      </c>
      <c r="B17382" s="3" t="s">
        <v>1039</v>
      </c>
      <c r="C17382" s="3" t="s">
        <v>95</v>
      </c>
      <c r="D17382" s="3" t="s">
        <v>22</v>
      </c>
      <c r="E17382">
        <v>2025</v>
      </c>
      <c r="F17382" s="3" t="str">
        <f t="shared" si="529"/>
        <v>RGSpillDUNCAN2025</v>
      </c>
      <c r="G17382" s="9">
        <v>7.8551680902352095E-2</v>
      </c>
      <c r="H17382" s="9">
        <v>3.1838497599436102</v>
      </c>
      <c r="I17382" s="9">
        <v>4.4075560761890902</v>
      </c>
      <c r="J17382" s="9">
        <v>8.1539565227462099</v>
      </c>
      <c r="K17382" s="9">
        <v>4.3008422459015598</v>
      </c>
      <c r="L17382" s="9">
        <v>2.02452418023474</v>
      </c>
      <c r="M17382" s="9">
        <v>2.0528707744368</v>
      </c>
      <c r="N17382" s="9">
        <v>1.92004949282416</v>
      </c>
      <c r="O17382" s="9">
        <v>2.2560147414385701</v>
      </c>
      <c r="P17382" s="9">
        <v>3.0222233713675601</v>
      </c>
      <c r="Q17382" s="9">
        <v>2.3846579583420699</v>
      </c>
      <c r="R17382" s="9">
        <v>4.6465273245902701</v>
      </c>
      <c r="S17382" s="9">
        <v>8.2780863520815107</v>
      </c>
      <c r="T17382" s="9">
        <v>2.5084406335892302</v>
      </c>
    </row>
    <row r="17383" spans="1:20" x14ac:dyDescent="0.35">
      <c r="A17383">
        <f t="shared" si="530"/>
        <v>17383</v>
      </c>
      <c r="B17383" s="3" t="s">
        <v>1039</v>
      </c>
      <c r="C17383" s="3" t="s">
        <v>95</v>
      </c>
      <c r="D17383" s="3" t="s">
        <v>22</v>
      </c>
      <c r="E17383">
        <v>2026</v>
      </c>
      <c r="F17383" s="3" t="str">
        <f t="shared" si="529"/>
        <v>RGSpillDUNCAN2026</v>
      </c>
      <c r="G17383" s="9">
        <v>2.71681977490611</v>
      </c>
      <c r="H17383" s="9">
        <v>3.3199965540661101</v>
      </c>
      <c r="I17383" s="9">
        <v>5.1247574071331901</v>
      </c>
      <c r="J17383" s="9">
        <v>8.0011798782256704</v>
      </c>
      <c r="K17383" s="9">
        <v>3.7370443012531198</v>
      </c>
      <c r="L17383" s="9">
        <v>1.81807557619173</v>
      </c>
      <c r="M17383" s="9">
        <v>1.5905902044812401</v>
      </c>
      <c r="N17383" s="9">
        <v>1.98613389709388</v>
      </c>
      <c r="O17383" s="9">
        <v>1.15581208725772</v>
      </c>
      <c r="P17383" s="9">
        <v>1.05371960563916</v>
      </c>
      <c r="Q17383" s="9">
        <v>1.00800970772795</v>
      </c>
      <c r="R17383" s="9">
        <v>5.0963577560991604</v>
      </c>
      <c r="S17383" s="9">
        <v>3.5012825418356699</v>
      </c>
      <c r="T17383" s="9">
        <v>5.3136968184173599</v>
      </c>
    </row>
    <row r="17384" spans="1:20" x14ac:dyDescent="0.35">
      <c r="A17384">
        <f t="shared" si="530"/>
        <v>17384</v>
      </c>
      <c r="B17384" s="3" t="s">
        <v>1039</v>
      </c>
      <c r="C17384" s="3" t="s">
        <v>95</v>
      </c>
      <c r="D17384" s="3" t="s">
        <v>22</v>
      </c>
      <c r="E17384">
        <v>2027</v>
      </c>
      <c r="F17384" s="3" t="str">
        <f t="shared" si="529"/>
        <v>RGSpillDUNCAN2027</v>
      </c>
      <c r="G17384" s="9">
        <v>1.9621868784385701</v>
      </c>
      <c r="H17384" s="9">
        <v>2.84543522866604</v>
      </c>
      <c r="I17384" s="9">
        <v>4.70948878319013</v>
      </c>
      <c r="J17384" s="9">
        <v>8.0410151820870901</v>
      </c>
      <c r="K17384" s="9">
        <v>4.2030328517901001</v>
      </c>
      <c r="L17384" s="9">
        <v>1.2117030255030199</v>
      </c>
      <c r="M17384" s="9">
        <v>1.9357306889083301</v>
      </c>
      <c r="N17384" s="9">
        <v>1.82930888343583</v>
      </c>
      <c r="O17384" s="9">
        <v>0.35103275800127598</v>
      </c>
      <c r="P17384" s="9">
        <v>6.8866072646388803</v>
      </c>
      <c r="Q17384" s="9">
        <v>2.1640157939984701</v>
      </c>
      <c r="R17384" s="9">
        <v>3.27593238249472</v>
      </c>
      <c r="S17384" s="9">
        <v>2.39186952359869</v>
      </c>
      <c r="T17384" s="9">
        <v>5.19813708649618</v>
      </c>
    </row>
    <row r="17385" spans="1:20" x14ac:dyDescent="0.35">
      <c r="A17385">
        <f t="shared" si="530"/>
        <v>17385</v>
      </c>
      <c r="B17385" s="3" t="s">
        <v>1039</v>
      </c>
      <c r="C17385" s="3" t="s">
        <v>95</v>
      </c>
      <c r="D17385" s="3" t="s">
        <v>22</v>
      </c>
      <c r="E17385">
        <v>2028</v>
      </c>
      <c r="F17385" s="3" t="str">
        <f t="shared" si="529"/>
        <v>RGSpillDUNCAN2028</v>
      </c>
      <c r="G17385" s="9">
        <v>2.0256534931777499</v>
      </c>
      <c r="H17385" s="9">
        <v>2.5638462213345101</v>
      </c>
      <c r="I17385" s="9">
        <v>4.2442441737835397</v>
      </c>
      <c r="J17385" s="9">
        <v>7.6404155484200196</v>
      </c>
      <c r="K17385" s="9">
        <v>5.6405919040895798</v>
      </c>
      <c r="L17385" s="9">
        <v>0.859061522580577</v>
      </c>
      <c r="M17385" s="9">
        <v>0.62080943622833296</v>
      </c>
      <c r="N17385" s="9">
        <v>0.154979437043472</v>
      </c>
      <c r="O17385" s="9">
        <v>1.4165145833072701</v>
      </c>
      <c r="P17385" s="9">
        <v>4.4494147391944399</v>
      </c>
      <c r="Q17385" s="9">
        <v>7.2664865959164597</v>
      </c>
      <c r="R17385" s="9">
        <v>6.6726193574444403</v>
      </c>
      <c r="S17385" s="9">
        <v>6.1485226769859302</v>
      </c>
      <c r="T17385" s="9">
        <v>5.6187633458029698</v>
      </c>
    </row>
    <row r="17386" spans="1:20" x14ac:dyDescent="0.35">
      <c r="A17386">
        <f t="shared" si="530"/>
        <v>17386</v>
      </c>
      <c r="B17386" s="3" t="s">
        <v>1039</v>
      </c>
      <c r="C17386" s="3" t="s">
        <v>95</v>
      </c>
      <c r="D17386" s="3" t="s">
        <v>22</v>
      </c>
      <c r="E17386">
        <v>2029</v>
      </c>
      <c r="F17386" s="3" t="str">
        <f t="shared" si="529"/>
        <v>RGSpillDUNCAN2029</v>
      </c>
      <c r="G17386" s="9">
        <v>3.4040515251463002</v>
      </c>
      <c r="H17386" s="9">
        <v>3.0323899418550599</v>
      </c>
      <c r="I17386" s="9">
        <v>4.6216906696313798</v>
      </c>
      <c r="J17386" s="9">
        <v>7.8467379288685404</v>
      </c>
      <c r="K17386" s="9">
        <v>3.6802547374364498</v>
      </c>
      <c r="L17386" s="9">
        <v>2.04764928428864</v>
      </c>
      <c r="M17386" s="9">
        <v>0.39741528068666598</v>
      </c>
      <c r="N17386" s="9">
        <v>3.1114112660409701</v>
      </c>
      <c r="O17386" s="9">
        <v>4.8502754587766796</v>
      </c>
      <c r="P17386" s="9">
        <v>7.10922135106944</v>
      </c>
      <c r="Q17386" s="9">
        <v>3.4052622415376299</v>
      </c>
      <c r="R17386" s="9">
        <v>5.4909929163833304</v>
      </c>
      <c r="S17386" s="9">
        <v>9.2198104593710895</v>
      </c>
      <c r="T17386" s="9">
        <v>4.3312858099754896</v>
      </c>
    </row>
    <row r="17387" spans="1:20" x14ac:dyDescent="0.35">
      <c r="A17387">
        <f t="shared" si="530"/>
        <v>17387</v>
      </c>
      <c r="B17387" s="3" t="s">
        <v>1039</v>
      </c>
      <c r="C17387" s="3" t="s">
        <v>77</v>
      </c>
      <c r="D17387" s="3" t="s">
        <v>22</v>
      </c>
      <c r="E17387">
        <v>2020</v>
      </c>
      <c r="F17387" s="3" t="str">
        <f t="shared" si="529"/>
        <v>RGGenDUNCAN2020</v>
      </c>
      <c r="G17387" s="9">
        <v>0</v>
      </c>
      <c r="H17387" s="9">
        <v>0</v>
      </c>
      <c r="I17387" s="9">
        <v>0</v>
      </c>
      <c r="J17387" s="9">
        <v>0</v>
      </c>
      <c r="K17387" s="9">
        <v>0</v>
      </c>
      <c r="L17387" s="9">
        <v>0</v>
      </c>
      <c r="M17387" s="9">
        <v>0</v>
      </c>
      <c r="N17387" s="9">
        <v>0</v>
      </c>
      <c r="O17387" s="9">
        <v>0</v>
      </c>
      <c r="P17387" s="9">
        <v>0</v>
      </c>
      <c r="Q17387" s="9">
        <v>0</v>
      </c>
      <c r="R17387" s="9">
        <v>0</v>
      </c>
      <c r="S17387" s="9">
        <v>0</v>
      </c>
      <c r="T17387" s="9">
        <v>0</v>
      </c>
    </row>
    <row r="17388" spans="1:20" x14ac:dyDescent="0.35">
      <c r="A17388">
        <f t="shared" si="530"/>
        <v>17388</v>
      </c>
      <c r="B17388" s="3" t="s">
        <v>1039</v>
      </c>
      <c r="C17388" s="3" t="s">
        <v>77</v>
      </c>
      <c r="D17388" s="3" t="s">
        <v>22</v>
      </c>
      <c r="E17388">
        <v>2021</v>
      </c>
      <c r="F17388" s="3" t="str">
        <f t="shared" si="529"/>
        <v>RGGenDUNCAN2021</v>
      </c>
      <c r="G17388" s="9">
        <v>0</v>
      </c>
      <c r="H17388" s="9">
        <v>0</v>
      </c>
      <c r="I17388" s="9">
        <v>0</v>
      </c>
      <c r="J17388" s="9">
        <v>0</v>
      </c>
      <c r="K17388" s="9">
        <v>0</v>
      </c>
      <c r="L17388" s="9">
        <v>0</v>
      </c>
      <c r="M17388" s="9">
        <v>0</v>
      </c>
      <c r="N17388" s="9">
        <v>0</v>
      </c>
      <c r="O17388" s="9">
        <v>0</v>
      </c>
      <c r="P17388" s="9">
        <v>0</v>
      </c>
      <c r="Q17388" s="9">
        <v>0</v>
      </c>
      <c r="R17388" s="9">
        <v>0</v>
      </c>
      <c r="S17388" s="9">
        <v>0</v>
      </c>
      <c r="T17388" s="9">
        <v>0</v>
      </c>
    </row>
    <row r="17389" spans="1:20" x14ac:dyDescent="0.35">
      <c r="A17389">
        <f t="shared" si="530"/>
        <v>17389</v>
      </c>
      <c r="B17389" s="3" t="s">
        <v>1039</v>
      </c>
      <c r="C17389" s="3" t="s">
        <v>77</v>
      </c>
      <c r="D17389" s="3" t="s">
        <v>22</v>
      </c>
      <c r="E17389">
        <v>2022</v>
      </c>
      <c r="F17389" s="3" t="str">
        <f t="shared" si="529"/>
        <v>RGGenDUNCAN2022</v>
      </c>
      <c r="G17389" s="9">
        <v>0</v>
      </c>
      <c r="H17389" s="9">
        <v>0</v>
      </c>
      <c r="I17389" s="9">
        <v>0</v>
      </c>
      <c r="J17389" s="9">
        <v>0</v>
      </c>
      <c r="K17389" s="9">
        <v>0</v>
      </c>
      <c r="L17389" s="9">
        <v>0</v>
      </c>
      <c r="M17389" s="9">
        <v>0</v>
      </c>
      <c r="N17389" s="9">
        <v>0</v>
      </c>
      <c r="O17389" s="9">
        <v>0</v>
      </c>
      <c r="P17389" s="9">
        <v>0</v>
      </c>
      <c r="Q17389" s="9">
        <v>0</v>
      </c>
      <c r="R17389" s="9">
        <v>0</v>
      </c>
      <c r="S17389" s="9">
        <v>0</v>
      </c>
      <c r="T17389" s="9">
        <v>0</v>
      </c>
    </row>
    <row r="17390" spans="1:20" x14ac:dyDescent="0.35">
      <c r="A17390">
        <f t="shared" si="530"/>
        <v>17390</v>
      </c>
      <c r="B17390" s="3" t="s">
        <v>1039</v>
      </c>
      <c r="C17390" s="3" t="s">
        <v>77</v>
      </c>
      <c r="D17390" s="3" t="s">
        <v>22</v>
      </c>
      <c r="E17390">
        <v>2023</v>
      </c>
      <c r="F17390" s="3" t="str">
        <f t="shared" si="529"/>
        <v>RGGenDUNCAN2023</v>
      </c>
      <c r="G17390" s="9">
        <v>0</v>
      </c>
      <c r="H17390" s="9">
        <v>0</v>
      </c>
      <c r="I17390" s="9">
        <v>0</v>
      </c>
      <c r="J17390" s="9">
        <v>0</v>
      </c>
      <c r="K17390" s="9">
        <v>0</v>
      </c>
      <c r="L17390" s="9">
        <v>0</v>
      </c>
      <c r="M17390" s="9">
        <v>0</v>
      </c>
      <c r="N17390" s="9">
        <v>0</v>
      </c>
      <c r="O17390" s="9">
        <v>0</v>
      </c>
      <c r="P17390" s="9">
        <v>0</v>
      </c>
      <c r="Q17390" s="9">
        <v>0</v>
      </c>
      <c r="R17390" s="9">
        <v>0</v>
      </c>
      <c r="S17390" s="9">
        <v>0</v>
      </c>
      <c r="T17390" s="9">
        <v>0</v>
      </c>
    </row>
    <row r="17391" spans="1:20" x14ac:dyDescent="0.35">
      <c r="A17391">
        <f t="shared" si="530"/>
        <v>17391</v>
      </c>
      <c r="B17391" s="3" t="s">
        <v>1039</v>
      </c>
      <c r="C17391" s="3" t="s">
        <v>77</v>
      </c>
      <c r="D17391" s="3" t="s">
        <v>22</v>
      </c>
      <c r="E17391">
        <v>2024</v>
      </c>
      <c r="F17391" s="3" t="str">
        <f t="shared" si="529"/>
        <v>RGGenDUNCAN2024</v>
      </c>
      <c r="G17391" s="9">
        <v>0</v>
      </c>
      <c r="H17391" s="9">
        <v>0</v>
      </c>
      <c r="I17391" s="9">
        <v>0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  <c r="Q17391" s="9">
        <v>0</v>
      </c>
      <c r="R17391" s="9">
        <v>0</v>
      </c>
      <c r="S17391" s="9">
        <v>0</v>
      </c>
      <c r="T17391" s="9">
        <v>0</v>
      </c>
    </row>
    <row r="17392" spans="1:20" x14ac:dyDescent="0.35">
      <c r="A17392">
        <f t="shared" si="530"/>
        <v>17392</v>
      </c>
      <c r="B17392" s="3" t="s">
        <v>1039</v>
      </c>
      <c r="C17392" s="3" t="s">
        <v>77</v>
      </c>
      <c r="D17392" s="3" t="s">
        <v>22</v>
      </c>
      <c r="E17392">
        <v>2025</v>
      </c>
      <c r="F17392" s="3" t="str">
        <f t="shared" si="529"/>
        <v>RGGenDUNCAN2025</v>
      </c>
      <c r="G17392" s="9">
        <v>0</v>
      </c>
      <c r="H17392" s="9">
        <v>0</v>
      </c>
      <c r="I17392" s="9">
        <v>0</v>
      </c>
      <c r="J17392" s="9">
        <v>0</v>
      </c>
      <c r="K17392" s="9">
        <v>0</v>
      </c>
      <c r="L17392" s="9">
        <v>0</v>
      </c>
      <c r="M17392" s="9">
        <v>0</v>
      </c>
      <c r="N17392" s="9">
        <v>0</v>
      </c>
      <c r="O17392" s="9">
        <v>0</v>
      </c>
      <c r="P17392" s="9">
        <v>0</v>
      </c>
      <c r="Q17392" s="9">
        <v>0</v>
      </c>
      <c r="R17392" s="9">
        <v>0</v>
      </c>
      <c r="S17392" s="9">
        <v>0</v>
      </c>
      <c r="T17392" s="9">
        <v>0</v>
      </c>
    </row>
    <row r="17393" spans="1:20" x14ac:dyDescent="0.35">
      <c r="A17393">
        <f t="shared" si="530"/>
        <v>17393</v>
      </c>
      <c r="B17393" s="3" t="s">
        <v>1039</v>
      </c>
      <c r="C17393" s="3" t="s">
        <v>77</v>
      </c>
      <c r="D17393" s="3" t="s">
        <v>22</v>
      </c>
      <c r="E17393">
        <v>2026</v>
      </c>
      <c r="F17393" s="3" t="str">
        <f t="shared" si="529"/>
        <v>RGGenDUNCAN2026</v>
      </c>
      <c r="G17393" s="9">
        <v>0</v>
      </c>
      <c r="H17393" s="9">
        <v>0</v>
      </c>
      <c r="I17393" s="9">
        <v>0</v>
      </c>
      <c r="J17393" s="9">
        <v>0</v>
      </c>
      <c r="K17393" s="9">
        <v>0</v>
      </c>
      <c r="L17393" s="9">
        <v>0</v>
      </c>
      <c r="M17393" s="9">
        <v>0</v>
      </c>
      <c r="N17393" s="9">
        <v>0</v>
      </c>
      <c r="O17393" s="9">
        <v>0</v>
      </c>
      <c r="P17393" s="9">
        <v>0</v>
      </c>
      <c r="Q17393" s="9">
        <v>0</v>
      </c>
      <c r="R17393" s="9">
        <v>0</v>
      </c>
      <c r="S17393" s="9">
        <v>0</v>
      </c>
      <c r="T17393" s="9">
        <v>0</v>
      </c>
    </row>
    <row r="17394" spans="1:20" x14ac:dyDescent="0.35">
      <c r="A17394">
        <f t="shared" si="530"/>
        <v>17394</v>
      </c>
      <c r="B17394" s="3" t="s">
        <v>1039</v>
      </c>
      <c r="C17394" s="3" t="s">
        <v>77</v>
      </c>
      <c r="D17394" s="3" t="s">
        <v>22</v>
      </c>
      <c r="E17394">
        <v>2027</v>
      </c>
      <c r="F17394" s="3" t="str">
        <f t="shared" si="529"/>
        <v>RGGenDUNCAN2027</v>
      </c>
      <c r="G17394" s="9">
        <v>0</v>
      </c>
      <c r="H17394" s="9">
        <v>0</v>
      </c>
      <c r="I17394" s="9">
        <v>0</v>
      </c>
      <c r="J17394" s="9">
        <v>0</v>
      </c>
      <c r="K17394" s="9">
        <v>0</v>
      </c>
      <c r="L17394" s="9">
        <v>0</v>
      </c>
      <c r="M17394" s="9">
        <v>0</v>
      </c>
      <c r="N17394" s="9">
        <v>0</v>
      </c>
      <c r="O17394" s="9">
        <v>0</v>
      </c>
      <c r="P17394" s="9">
        <v>0</v>
      </c>
      <c r="Q17394" s="9">
        <v>0</v>
      </c>
      <c r="R17394" s="9">
        <v>0</v>
      </c>
      <c r="S17394" s="9">
        <v>0</v>
      </c>
      <c r="T17394" s="9">
        <v>0</v>
      </c>
    </row>
    <row r="17395" spans="1:20" x14ac:dyDescent="0.35">
      <c r="A17395">
        <f t="shared" si="530"/>
        <v>17395</v>
      </c>
      <c r="B17395" s="3" t="s">
        <v>1039</v>
      </c>
      <c r="C17395" s="3" t="s">
        <v>77</v>
      </c>
      <c r="D17395" s="3" t="s">
        <v>22</v>
      </c>
      <c r="E17395">
        <v>2028</v>
      </c>
      <c r="F17395" s="3" t="str">
        <f t="shared" si="529"/>
        <v>RGGenDUNCAN2028</v>
      </c>
      <c r="G17395" s="9">
        <v>0</v>
      </c>
      <c r="H17395" s="9">
        <v>0</v>
      </c>
      <c r="I17395" s="9">
        <v>0</v>
      </c>
      <c r="J17395" s="9">
        <v>0</v>
      </c>
      <c r="K17395" s="9">
        <v>0</v>
      </c>
      <c r="L17395" s="9">
        <v>0</v>
      </c>
      <c r="M17395" s="9">
        <v>0</v>
      </c>
      <c r="N17395" s="9">
        <v>0</v>
      </c>
      <c r="O17395" s="9">
        <v>0</v>
      </c>
      <c r="P17395" s="9">
        <v>0</v>
      </c>
      <c r="Q17395" s="9">
        <v>0</v>
      </c>
      <c r="R17395" s="9">
        <v>0</v>
      </c>
      <c r="S17395" s="9">
        <v>0</v>
      </c>
      <c r="T17395" s="9">
        <v>0</v>
      </c>
    </row>
    <row r="17396" spans="1:20" x14ac:dyDescent="0.35">
      <c r="A17396">
        <f t="shared" si="530"/>
        <v>17396</v>
      </c>
      <c r="B17396" s="3" t="s">
        <v>1039</v>
      </c>
      <c r="C17396" s="3" t="s">
        <v>77</v>
      </c>
      <c r="D17396" s="3" t="s">
        <v>22</v>
      </c>
      <c r="E17396">
        <v>2029</v>
      </c>
      <c r="F17396" s="3" t="str">
        <f t="shared" si="529"/>
        <v>RGGenDUNCAN2029</v>
      </c>
      <c r="G17396" s="9">
        <v>0</v>
      </c>
      <c r="H17396" s="9">
        <v>0</v>
      </c>
      <c r="I17396" s="9">
        <v>0</v>
      </c>
      <c r="J17396" s="9">
        <v>0</v>
      </c>
      <c r="K17396" s="9">
        <v>0</v>
      </c>
      <c r="L17396" s="9">
        <v>0</v>
      </c>
      <c r="M17396" s="9">
        <v>0</v>
      </c>
      <c r="N17396" s="9">
        <v>0</v>
      </c>
      <c r="O17396" s="9">
        <v>0</v>
      </c>
      <c r="P17396" s="9">
        <v>0</v>
      </c>
      <c r="Q17396" s="9">
        <v>0</v>
      </c>
      <c r="R17396" s="9">
        <v>0</v>
      </c>
      <c r="S17396" s="9">
        <v>0</v>
      </c>
      <c r="T17396" s="9">
        <v>0</v>
      </c>
    </row>
    <row r="17397" spans="1:20" x14ac:dyDescent="0.35">
      <c r="A17397">
        <f t="shared" si="530"/>
        <v>17397</v>
      </c>
      <c r="B17397" s="3" t="s">
        <v>1039</v>
      </c>
      <c r="C17397" s="3" t="s">
        <v>75</v>
      </c>
      <c r="D17397" s="3" t="s">
        <v>57</v>
      </c>
      <c r="E17397">
        <v>2020</v>
      </c>
      <c r="F17397" s="3" t="str">
        <f t="shared" ref="F17397:F17460" si="531">_xlfn.CONCAT(B17397,C17397,D17397,E17397)</f>
        <v>RGElevHELL C2020</v>
      </c>
      <c r="G17397" s="9">
        <v>1687.35569704</v>
      </c>
      <c r="H17397" s="9">
        <v>1682.9987415199901</v>
      </c>
      <c r="I17397" s="9">
        <v>1683.563046</v>
      </c>
      <c r="J17397" s="9">
        <v>1687.37538208</v>
      </c>
      <c r="K17397" s="9">
        <v>1684.8786628400001</v>
      </c>
      <c r="L17397" s="9">
        <v>1684.1339121599999</v>
      </c>
      <c r="M17397" s="9">
        <v>1684.1535971999999</v>
      </c>
      <c r="N17397" s="9">
        <v>1688.0020225200001</v>
      </c>
      <c r="O17397" s="9">
        <v>1686.3812875599999</v>
      </c>
      <c r="P17397" s="9">
        <v>1682.9987415199901</v>
      </c>
      <c r="Q17397" s="9">
        <v>1682.9987415199901</v>
      </c>
      <c r="R17397" s="9">
        <v>1688.0020225200001</v>
      </c>
      <c r="S17397" s="9">
        <v>1685.9875867600001</v>
      </c>
      <c r="T17397" s="9">
        <v>1682.9987415199901</v>
      </c>
    </row>
    <row r="17398" spans="1:20" x14ac:dyDescent="0.35">
      <c r="A17398">
        <f t="shared" si="530"/>
        <v>17398</v>
      </c>
      <c r="B17398" s="3" t="s">
        <v>1039</v>
      </c>
      <c r="C17398" s="3" t="s">
        <v>75</v>
      </c>
      <c r="D17398" s="3" t="s">
        <v>57</v>
      </c>
      <c r="E17398">
        <v>2021</v>
      </c>
      <c r="F17398" s="3" t="str">
        <f t="shared" si="531"/>
        <v>RGElevHELL C2021</v>
      </c>
      <c r="G17398" s="9">
        <v>1682.9987415199901</v>
      </c>
      <c r="H17398" s="9">
        <v>1682.9987415199901</v>
      </c>
      <c r="I17398" s="9">
        <v>1685.34782295999</v>
      </c>
      <c r="J17398" s="9">
        <v>1687.2244634399999</v>
      </c>
      <c r="K17398" s="9">
        <v>1686.80123507999</v>
      </c>
      <c r="L17398" s="9">
        <v>1682.9987415199901</v>
      </c>
      <c r="M17398" s="9">
        <v>1683.6811562400001</v>
      </c>
      <c r="N17398" s="9">
        <v>1687.3589778800001</v>
      </c>
      <c r="O17398" s="9">
        <v>1688.0020225200001</v>
      </c>
      <c r="P17398" s="9">
        <v>1682.9987415199901</v>
      </c>
      <c r="Q17398" s="9">
        <v>1686.72577576</v>
      </c>
      <c r="R17398" s="9">
        <v>1682.9987415199901</v>
      </c>
      <c r="S17398" s="9">
        <v>1682.9987415199901</v>
      </c>
      <c r="T17398" s="9">
        <v>1682.9987415199901</v>
      </c>
    </row>
    <row r="17399" spans="1:20" x14ac:dyDescent="0.35">
      <c r="A17399">
        <f t="shared" si="530"/>
        <v>17399</v>
      </c>
      <c r="B17399" s="3" t="s">
        <v>1039</v>
      </c>
      <c r="C17399" s="3" t="s">
        <v>75</v>
      </c>
      <c r="D17399" s="3" t="s">
        <v>57</v>
      </c>
      <c r="E17399">
        <v>2022</v>
      </c>
      <c r="F17399" s="3" t="str">
        <f t="shared" si="531"/>
        <v>RGElevHELL C2022</v>
      </c>
      <c r="G17399" s="9">
        <v>1688.0020225200001</v>
      </c>
      <c r="H17399" s="9">
        <v>1682.9987415199901</v>
      </c>
      <c r="I17399" s="9">
        <v>1684.6949357999999</v>
      </c>
      <c r="J17399" s="9">
        <v>1687.8117338</v>
      </c>
      <c r="K17399" s="9">
        <v>1686.4239384800001</v>
      </c>
      <c r="L17399" s="9">
        <v>1682.9987415199901</v>
      </c>
      <c r="M17399" s="9">
        <v>1684.26514576</v>
      </c>
      <c r="N17399" s="9">
        <v>1687.4672456000001</v>
      </c>
      <c r="O17399" s="9">
        <v>1686.9095027999999</v>
      </c>
      <c r="P17399" s="9">
        <v>1684.67196992</v>
      </c>
      <c r="Q17399" s="9">
        <v>1685.8727573599999</v>
      </c>
      <c r="R17399" s="9">
        <v>1687.24086763999</v>
      </c>
      <c r="S17399" s="9">
        <v>1682.9987415199901</v>
      </c>
      <c r="T17399" s="9">
        <v>1682.9987415199901</v>
      </c>
    </row>
    <row r="17400" spans="1:20" x14ac:dyDescent="0.35">
      <c r="A17400">
        <f t="shared" si="530"/>
        <v>17400</v>
      </c>
      <c r="B17400" s="3" t="s">
        <v>1039</v>
      </c>
      <c r="C17400" s="3" t="s">
        <v>75</v>
      </c>
      <c r="D17400" s="3" t="s">
        <v>57</v>
      </c>
      <c r="E17400">
        <v>2023</v>
      </c>
      <c r="F17400" s="3" t="str">
        <f t="shared" si="531"/>
        <v>RGElevHELL C2023</v>
      </c>
      <c r="G17400" s="9">
        <v>1685.76448964</v>
      </c>
      <c r="H17400" s="9">
        <v>1682.9987415199901</v>
      </c>
      <c r="I17400" s="9">
        <v>1686.2139647199999</v>
      </c>
      <c r="J17400" s="9">
        <v>1688.0020225200001</v>
      </c>
      <c r="K17400" s="9">
        <v>1687.39506712</v>
      </c>
      <c r="L17400" s="9">
        <v>1688.0020225200001</v>
      </c>
      <c r="M17400" s="9">
        <v>1684.6785316</v>
      </c>
      <c r="N17400" s="9">
        <v>1688.0020225200001</v>
      </c>
      <c r="O17400" s="9">
        <v>1683.5663268399901</v>
      </c>
      <c r="P17400" s="9">
        <v>1682.9987415199901</v>
      </c>
      <c r="Q17400" s="9">
        <v>1688.0020225200001</v>
      </c>
      <c r="R17400" s="9">
        <v>1686.4436235200001</v>
      </c>
      <c r="S17400" s="9">
        <v>1682.9987415199901</v>
      </c>
      <c r="T17400" s="9">
        <v>1683.2119961200001</v>
      </c>
    </row>
    <row r="17401" spans="1:20" x14ac:dyDescent="0.35">
      <c r="A17401">
        <f t="shared" si="530"/>
        <v>17401</v>
      </c>
      <c r="B17401" s="3" t="s">
        <v>1039</v>
      </c>
      <c r="C17401" s="3" t="s">
        <v>75</v>
      </c>
      <c r="D17401" s="3" t="s">
        <v>57</v>
      </c>
      <c r="E17401">
        <v>2024</v>
      </c>
      <c r="F17401" s="3" t="str">
        <f t="shared" si="531"/>
        <v>RGElevHELL C2024</v>
      </c>
      <c r="G17401" s="9">
        <v>1684.24546071999</v>
      </c>
      <c r="H17401" s="9">
        <v>1682.9987415199901</v>
      </c>
      <c r="I17401" s="9">
        <v>1685.8104214</v>
      </c>
      <c r="J17401" s="9">
        <v>1688.0020225200001</v>
      </c>
      <c r="K17401" s="9">
        <v>1687.8937547999999</v>
      </c>
      <c r="L17401" s="9">
        <v>1682.9987415199901</v>
      </c>
      <c r="M17401" s="9">
        <v>1687.6673768399901</v>
      </c>
      <c r="N17401" s="9">
        <v>1686.3681641999999</v>
      </c>
      <c r="O17401" s="9">
        <v>1682.9987415199901</v>
      </c>
      <c r="P17401" s="9">
        <v>1688.0020225200001</v>
      </c>
      <c r="Q17401" s="9">
        <v>1687.5164582</v>
      </c>
      <c r="R17401" s="9">
        <v>1682.9987415199901</v>
      </c>
      <c r="S17401" s="9">
        <v>1684.45215364</v>
      </c>
      <c r="T17401" s="9">
        <v>1682.9987415199901</v>
      </c>
    </row>
    <row r="17402" spans="1:20" x14ac:dyDescent="0.35">
      <c r="A17402">
        <f t="shared" si="530"/>
        <v>17402</v>
      </c>
      <c r="B17402" s="3" t="s">
        <v>1039</v>
      </c>
      <c r="C17402" s="3" t="s">
        <v>75</v>
      </c>
      <c r="D17402" s="3" t="s">
        <v>57</v>
      </c>
      <c r="E17402">
        <v>2025</v>
      </c>
      <c r="F17402" s="3" t="str">
        <f t="shared" si="531"/>
        <v>RGElevHELL C2025</v>
      </c>
      <c r="G17402" s="9">
        <v>1684.63916151999</v>
      </c>
      <c r="H17402" s="9">
        <v>1682.9987415199901</v>
      </c>
      <c r="I17402" s="9">
        <v>1684.91475208</v>
      </c>
      <c r="J17402" s="9">
        <v>1687.3589778800001</v>
      </c>
      <c r="K17402" s="9">
        <v>1688.0020225200001</v>
      </c>
      <c r="L17402" s="9">
        <v>1684.9902113999999</v>
      </c>
      <c r="M17402" s="9">
        <v>1686.5486103999999</v>
      </c>
      <c r="N17402" s="9">
        <v>1688.0020225200001</v>
      </c>
      <c r="O17402" s="9">
        <v>1682.9987415199901</v>
      </c>
      <c r="P17402" s="9">
        <v>1684.6424423599999</v>
      </c>
      <c r="Q17402" s="9">
        <v>1687.0243321999999</v>
      </c>
      <c r="R17402" s="9">
        <v>1686.83404348</v>
      </c>
      <c r="S17402" s="9">
        <v>1682.9987415199901</v>
      </c>
      <c r="T17402" s="9">
        <v>1682.9987415199901</v>
      </c>
    </row>
    <row r="17403" spans="1:20" x14ac:dyDescent="0.35">
      <c r="A17403">
        <f t="shared" si="530"/>
        <v>17403</v>
      </c>
      <c r="B17403" s="3" t="s">
        <v>1039</v>
      </c>
      <c r="C17403" s="3" t="s">
        <v>75</v>
      </c>
      <c r="D17403" s="3" t="s">
        <v>57</v>
      </c>
      <c r="E17403">
        <v>2026</v>
      </c>
      <c r="F17403" s="3" t="str">
        <f t="shared" si="531"/>
        <v>RGElevHELL C2026</v>
      </c>
      <c r="G17403" s="9">
        <v>1687.72971279999</v>
      </c>
      <c r="H17403" s="9">
        <v>1682.9987415199901</v>
      </c>
      <c r="I17403" s="9">
        <v>1685.6660644399999</v>
      </c>
      <c r="J17403" s="9">
        <v>1687.6050408799899</v>
      </c>
      <c r="K17403" s="9">
        <v>1686.94887288</v>
      </c>
      <c r="L17403" s="9">
        <v>1683.8616024399901</v>
      </c>
      <c r="M17403" s="9">
        <v>1688.0020225200001</v>
      </c>
      <c r="N17403" s="9">
        <v>1686.1811563199999</v>
      </c>
      <c r="O17403" s="9">
        <v>1686.80123507999</v>
      </c>
      <c r="P17403" s="9">
        <v>1683.3005788</v>
      </c>
      <c r="Q17403" s="9">
        <v>1687.55582827999</v>
      </c>
      <c r="R17403" s="9">
        <v>1687.2703951999999</v>
      </c>
      <c r="S17403" s="9">
        <v>1682.9987415199901</v>
      </c>
      <c r="T17403" s="9">
        <v>1682.9987415199901</v>
      </c>
    </row>
    <row r="17404" spans="1:20" x14ac:dyDescent="0.35">
      <c r="A17404">
        <f t="shared" si="530"/>
        <v>17404</v>
      </c>
      <c r="B17404" s="3" t="s">
        <v>1039</v>
      </c>
      <c r="C17404" s="3" t="s">
        <v>75</v>
      </c>
      <c r="D17404" s="3" t="s">
        <v>57</v>
      </c>
      <c r="E17404">
        <v>2027</v>
      </c>
      <c r="F17404" s="3" t="str">
        <f t="shared" si="531"/>
        <v>RGElevHELL C2027</v>
      </c>
      <c r="G17404" s="9">
        <v>1683.9239384</v>
      </c>
      <c r="H17404" s="9">
        <v>1682.9987415199901</v>
      </c>
      <c r="I17404" s="9">
        <v>1688.0020225200001</v>
      </c>
      <c r="J17404" s="9">
        <v>1688.0020225200001</v>
      </c>
      <c r="K17404" s="9">
        <v>1686.8373243200001</v>
      </c>
      <c r="L17404" s="9">
        <v>1687.4475605599901</v>
      </c>
      <c r="M17404" s="9">
        <v>1688.0020225200001</v>
      </c>
      <c r="N17404" s="9">
        <v>1688.0020225200001</v>
      </c>
      <c r="O17404" s="9">
        <v>1688.0020225200001</v>
      </c>
      <c r="P17404" s="9">
        <v>1688.0020225200001</v>
      </c>
      <c r="Q17404" s="9">
        <v>1688.0020225200001</v>
      </c>
      <c r="R17404" s="9">
        <v>1687.4475605599901</v>
      </c>
      <c r="S17404" s="9">
        <v>1682.9987415199901</v>
      </c>
      <c r="T17404" s="9">
        <v>1682.9987415199901</v>
      </c>
    </row>
    <row r="17405" spans="1:20" x14ac:dyDescent="0.35">
      <c r="A17405">
        <f t="shared" si="530"/>
        <v>17405</v>
      </c>
      <c r="B17405" s="3" t="s">
        <v>1039</v>
      </c>
      <c r="C17405" s="3" t="s">
        <v>75</v>
      </c>
      <c r="D17405" s="3" t="s">
        <v>57</v>
      </c>
      <c r="E17405">
        <v>2028</v>
      </c>
      <c r="F17405" s="3" t="str">
        <f t="shared" si="531"/>
        <v>RGElevHELL C2028</v>
      </c>
      <c r="G17405" s="9">
        <v>1683.6713137199999</v>
      </c>
      <c r="H17405" s="9">
        <v>1682.9987415199901</v>
      </c>
      <c r="I17405" s="9">
        <v>1685.8333872799999</v>
      </c>
      <c r="J17405" s="9">
        <v>1685.5512350399999</v>
      </c>
      <c r="K17405" s="9">
        <v>1687.2999227599901</v>
      </c>
      <c r="L17405" s="9">
        <v>1682.9987415199901</v>
      </c>
      <c r="M17405" s="9">
        <v>1688.0020225200001</v>
      </c>
      <c r="N17405" s="9">
        <v>1688.0020225200001</v>
      </c>
      <c r="O17405" s="9">
        <v>1688.0020225200001</v>
      </c>
      <c r="P17405" s="9">
        <v>1682.9987415199901</v>
      </c>
      <c r="Q17405" s="9">
        <v>1688.0020225200001</v>
      </c>
      <c r="R17405" s="9">
        <v>1683.8878491600001</v>
      </c>
      <c r="S17405" s="9">
        <v>1684.8294502399999</v>
      </c>
      <c r="T17405" s="9">
        <v>1682.9987415199901</v>
      </c>
    </row>
    <row r="17406" spans="1:20" x14ac:dyDescent="0.35">
      <c r="A17406">
        <f t="shared" si="530"/>
        <v>17406</v>
      </c>
      <c r="B17406" s="3" t="s">
        <v>1039</v>
      </c>
      <c r="C17406" s="3" t="s">
        <v>75</v>
      </c>
      <c r="D17406" s="3" t="s">
        <v>57</v>
      </c>
      <c r="E17406">
        <v>2029</v>
      </c>
      <c r="F17406" s="3" t="str">
        <f t="shared" si="531"/>
        <v>RGElevHELL C2029</v>
      </c>
      <c r="G17406" s="9">
        <v>1682.9987415199901</v>
      </c>
      <c r="H17406" s="9">
        <v>1682.9987415199901</v>
      </c>
      <c r="I17406" s="9">
        <v>1688.0020225200001</v>
      </c>
      <c r="J17406" s="9">
        <v>1688.0020225200001</v>
      </c>
      <c r="K17406" s="9">
        <v>1685.6791877999999</v>
      </c>
      <c r="L17406" s="9">
        <v>1686.9291878399999</v>
      </c>
      <c r="M17406" s="9">
        <v>1684.49152372</v>
      </c>
      <c r="N17406" s="9">
        <v>1687.69034272</v>
      </c>
      <c r="O17406" s="9">
        <v>1683.53679928</v>
      </c>
      <c r="P17406" s="9">
        <v>1685.61029016</v>
      </c>
      <c r="Q17406" s="9">
        <v>1682.9987415199901</v>
      </c>
      <c r="R17406" s="9">
        <v>1687.3327311599901</v>
      </c>
      <c r="S17406" s="9">
        <v>1685.6988728399999</v>
      </c>
      <c r="T17406" s="9">
        <v>1682.9987415199901</v>
      </c>
    </row>
    <row r="17407" spans="1:20" x14ac:dyDescent="0.35">
      <c r="A17407">
        <f t="shared" si="530"/>
        <v>17407</v>
      </c>
      <c r="B17407" s="3" t="s">
        <v>1039</v>
      </c>
      <c r="C17407" s="3" t="s">
        <v>86</v>
      </c>
      <c r="D17407" s="3" t="s">
        <v>57</v>
      </c>
      <c r="E17407">
        <v>2020</v>
      </c>
      <c r="F17407" s="3" t="str">
        <f t="shared" si="531"/>
        <v>RGQOutHELL C2020</v>
      </c>
      <c r="G17407" s="9">
        <v>15.162215064160097</v>
      </c>
      <c r="H17407" s="9">
        <v>19.0519119786467</v>
      </c>
      <c r="I17407" s="9">
        <v>21.074541473063299</v>
      </c>
      <c r="J17407" s="9">
        <v>35.828585802921303</v>
      </c>
      <c r="K17407" s="9">
        <v>41.9620691408036</v>
      </c>
      <c r="L17407" s="9">
        <v>35.5827142840307</v>
      </c>
      <c r="M17407" s="9">
        <v>40.458857384211697</v>
      </c>
      <c r="N17407" s="9">
        <v>40.589904324861998</v>
      </c>
      <c r="O17407" s="9">
        <v>46.741604939436201</v>
      </c>
      <c r="P17407" s="9">
        <v>26.026963648272002</v>
      </c>
      <c r="Q17407" s="9">
        <v>14.996628710356299</v>
      </c>
      <c r="R17407" s="9">
        <v>9.9341094244651291</v>
      </c>
      <c r="S17407" s="9">
        <v>22.1855480495969</v>
      </c>
      <c r="T17407" s="9">
        <v>14.798070404072501</v>
      </c>
    </row>
    <row r="17408" spans="1:20" x14ac:dyDescent="0.35">
      <c r="A17408">
        <f t="shared" si="530"/>
        <v>17408</v>
      </c>
      <c r="B17408" s="3" t="s">
        <v>1039</v>
      </c>
      <c r="C17408" s="3" t="s">
        <v>86</v>
      </c>
      <c r="D17408" s="3" t="s">
        <v>57</v>
      </c>
      <c r="E17408">
        <v>2021</v>
      </c>
      <c r="F17408" s="3" t="str">
        <f t="shared" si="531"/>
        <v>RGQOutHELL C2021</v>
      </c>
      <c r="G17408" s="9">
        <v>12.636122051048099</v>
      </c>
      <c r="H17408" s="9">
        <v>9.6733671624977902</v>
      </c>
      <c r="I17408" s="9">
        <v>13.4780826678486</v>
      </c>
      <c r="J17408" s="9">
        <v>17.038061956387899</v>
      </c>
      <c r="K17408" s="9">
        <v>15.710221781162399</v>
      </c>
      <c r="L17408" s="9">
        <v>12.861542180080001</v>
      </c>
      <c r="M17408" s="9">
        <v>7.9531107031418697</v>
      </c>
      <c r="N17408" s="9">
        <v>10.4322520541808</v>
      </c>
      <c r="O17408" s="9">
        <v>27.476112371495098</v>
      </c>
      <c r="P17408" s="9">
        <v>21.991698663424</v>
      </c>
      <c r="Q17408" s="9">
        <v>14.2974377544805</v>
      </c>
      <c r="R17408" s="9">
        <v>13.064146768144299</v>
      </c>
      <c r="S17408" s="9">
        <v>11.719356562028601</v>
      </c>
      <c r="T17408" s="9">
        <v>11.2276748618377</v>
      </c>
    </row>
    <row r="17409" spans="1:20" x14ac:dyDescent="0.35">
      <c r="A17409">
        <f t="shared" si="530"/>
        <v>17409</v>
      </c>
      <c r="B17409" s="3" t="s">
        <v>1039</v>
      </c>
      <c r="C17409" s="3" t="s">
        <v>86</v>
      </c>
      <c r="D17409" s="3" t="s">
        <v>57</v>
      </c>
      <c r="E17409">
        <v>2022</v>
      </c>
      <c r="F17409" s="3" t="str">
        <f t="shared" si="531"/>
        <v>RGQOutHELL C2022</v>
      </c>
      <c r="G17409" s="9">
        <v>9.3845702213398496</v>
      </c>
      <c r="H17409" s="9">
        <v>9.7603965805826096</v>
      </c>
      <c r="I17409" s="9">
        <v>10.6163508156564</v>
      </c>
      <c r="J17409" s="9">
        <v>17.390087169698202</v>
      </c>
      <c r="K17409" s="9">
        <v>25.752279506827399</v>
      </c>
      <c r="L17409" s="9">
        <v>22.8381008099486</v>
      </c>
      <c r="M17409" s="9">
        <v>16.568903376876602</v>
      </c>
      <c r="N17409" s="9">
        <v>24.688703861153801</v>
      </c>
      <c r="O17409" s="9">
        <v>25.249191122379401</v>
      </c>
      <c r="P17409" s="9">
        <v>37.0350760785172</v>
      </c>
      <c r="Q17409" s="9">
        <v>16.4632197242051</v>
      </c>
      <c r="R17409" s="9">
        <v>13.610574021918598</v>
      </c>
      <c r="S17409" s="9">
        <v>14.5355991789804</v>
      </c>
      <c r="T17409" s="9">
        <v>14.9240077499022</v>
      </c>
    </row>
    <row r="17410" spans="1:20" x14ac:dyDescent="0.35">
      <c r="A17410">
        <f t="shared" si="530"/>
        <v>17410</v>
      </c>
      <c r="B17410" s="3" t="s">
        <v>1039</v>
      </c>
      <c r="C17410" s="3" t="s">
        <v>86</v>
      </c>
      <c r="D17410" s="3" t="s">
        <v>57</v>
      </c>
      <c r="E17410">
        <v>2023</v>
      </c>
      <c r="F17410" s="3" t="str">
        <f t="shared" si="531"/>
        <v>RGQOutHELL C2023</v>
      </c>
      <c r="G17410" s="9">
        <v>12.2080319408088</v>
      </c>
      <c r="H17410" s="9">
        <v>10.508066863786</v>
      </c>
      <c r="I17410" s="9">
        <v>12.7589449082637</v>
      </c>
      <c r="J17410" s="9">
        <v>20.476292138438001</v>
      </c>
      <c r="K17410" s="9">
        <v>35.098434065240703</v>
      </c>
      <c r="L17410" s="9">
        <v>38.305088768529998</v>
      </c>
      <c r="M17410" s="9">
        <v>41.633722360830802</v>
      </c>
      <c r="N17410" s="9">
        <v>43.915033425654002</v>
      </c>
      <c r="O17410" s="9">
        <v>32.761379713462297</v>
      </c>
      <c r="P17410" s="9">
        <v>46.987908405031298</v>
      </c>
      <c r="Q17410" s="9">
        <v>20.6239916553881</v>
      </c>
      <c r="R17410" s="9">
        <v>14.8087998627975</v>
      </c>
      <c r="S17410" s="9">
        <v>15.386366033795399</v>
      </c>
      <c r="T17410" s="9">
        <v>16.742704134950198</v>
      </c>
    </row>
    <row r="17411" spans="1:20" x14ac:dyDescent="0.35">
      <c r="A17411">
        <f t="shared" ref="A17411:A17474" si="532">A17410+1</f>
        <v>17411</v>
      </c>
      <c r="B17411" s="3" t="s">
        <v>1039</v>
      </c>
      <c r="C17411" s="3" t="s">
        <v>86</v>
      </c>
      <c r="D17411" s="3" t="s">
        <v>57</v>
      </c>
      <c r="E17411">
        <v>2024</v>
      </c>
      <c r="F17411" s="3" t="str">
        <f t="shared" si="531"/>
        <v>RGQOutHELL C2024</v>
      </c>
      <c r="G17411" s="9">
        <v>20.474447149837101</v>
      </c>
      <c r="H17411" s="9">
        <v>15.8655509351115</v>
      </c>
      <c r="I17411" s="9">
        <v>21.763187863991501</v>
      </c>
      <c r="J17411" s="9">
        <v>23.514740438587602</v>
      </c>
      <c r="K17411" s="9">
        <v>24.346142420053202</v>
      </c>
      <c r="L17411" s="9">
        <v>24.542047570584401</v>
      </c>
      <c r="M17411" s="9">
        <v>14.791668393259901</v>
      </c>
      <c r="N17411" s="9">
        <v>34.806641300919402</v>
      </c>
      <c r="O17411" s="9">
        <v>24.0014170218553</v>
      </c>
      <c r="P17411" s="9">
        <v>30.6994295061941</v>
      </c>
      <c r="Q17411" s="9">
        <v>14.9019106732986</v>
      </c>
      <c r="R17411" s="9">
        <v>13.273585660920201</v>
      </c>
      <c r="S17411" s="9">
        <v>13.576615954319999</v>
      </c>
      <c r="T17411" s="9">
        <v>13.8726224250527</v>
      </c>
    </row>
    <row r="17412" spans="1:20" x14ac:dyDescent="0.35">
      <c r="A17412">
        <f t="shared" si="532"/>
        <v>17412</v>
      </c>
      <c r="B17412" s="3" t="s">
        <v>1039</v>
      </c>
      <c r="C17412" s="3" t="s">
        <v>86</v>
      </c>
      <c r="D17412" s="3" t="s">
        <v>57</v>
      </c>
      <c r="E17412">
        <v>2025</v>
      </c>
      <c r="F17412" s="3" t="str">
        <f t="shared" si="531"/>
        <v>RGQOutHELL C2025</v>
      </c>
      <c r="G17412" s="9">
        <v>12.3578988316786</v>
      </c>
      <c r="H17412" s="9">
        <v>9.9364517556033292</v>
      </c>
      <c r="I17412" s="9">
        <v>14.5936514635022</v>
      </c>
      <c r="J17412" s="9">
        <v>23.657558795981299</v>
      </c>
      <c r="K17412" s="9">
        <v>37.203522001454203</v>
      </c>
      <c r="L17412" s="9">
        <v>37.231755931339002</v>
      </c>
      <c r="M17412" s="9">
        <v>35.106836929286096</v>
      </c>
      <c r="N17412" s="9">
        <v>48.947928013052298</v>
      </c>
      <c r="O17412" s="9">
        <v>43.620409643468399</v>
      </c>
      <c r="P17412" s="9">
        <v>32.900261263181598</v>
      </c>
      <c r="Q17412" s="9">
        <v>16.081614057487901</v>
      </c>
      <c r="R17412" s="9">
        <v>14.703220848819001</v>
      </c>
      <c r="S17412" s="9">
        <v>14.268412393837901</v>
      </c>
      <c r="T17412" s="9">
        <v>14.525420069092901</v>
      </c>
    </row>
    <row r="17413" spans="1:20" x14ac:dyDescent="0.35">
      <c r="A17413">
        <f t="shared" si="532"/>
        <v>17413</v>
      </c>
      <c r="B17413" s="3" t="s">
        <v>1039</v>
      </c>
      <c r="C17413" s="3" t="s">
        <v>86</v>
      </c>
      <c r="D17413" s="3" t="s">
        <v>57</v>
      </c>
      <c r="E17413">
        <v>2026</v>
      </c>
      <c r="F17413" s="3" t="str">
        <f t="shared" si="531"/>
        <v>RGQOutHELL C2026</v>
      </c>
      <c r="G17413" s="9">
        <v>15.3289541430336</v>
      </c>
      <c r="H17413" s="9">
        <v>9.6753296381877405</v>
      </c>
      <c r="I17413" s="9">
        <v>14.6692874442109</v>
      </c>
      <c r="J17413" s="9">
        <v>21.429352814411398</v>
      </c>
      <c r="K17413" s="9">
        <v>25.195553808140001</v>
      </c>
      <c r="L17413" s="9">
        <v>23.150947201656699</v>
      </c>
      <c r="M17413" s="9">
        <v>17.546424486829501</v>
      </c>
      <c r="N17413" s="9">
        <v>24.528089433418199</v>
      </c>
      <c r="O17413" s="9">
        <v>17.688015054975601</v>
      </c>
      <c r="P17413" s="9">
        <v>33.940556600384099</v>
      </c>
      <c r="Q17413" s="9">
        <v>16.681730301302601</v>
      </c>
      <c r="R17413" s="9">
        <v>14.215640361734501</v>
      </c>
      <c r="S17413" s="9">
        <v>12.323378726808299</v>
      </c>
      <c r="T17413" s="9">
        <v>14.208095076404099</v>
      </c>
    </row>
    <row r="17414" spans="1:20" x14ac:dyDescent="0.35">
      <c r="A17414">
        <f t="shared" si="532"/>
        <v>17414</v>
      </c>
      <c r="B17414" s="3" t="s">
        <v>1039</v>
      </c>
      <c r="C17414" s="3" t="s">
        <v>86</v>
      </c>
      <c r="D17414" s="3" t="s">
        <v>57</v>
      </c>
      <c r="E17414">
        <v>2027</v>
      </c>
      <c r="F17414" s="3" t="str">
        <f t="shared" si="531"/>
        <v>RGQOutHELL C2027</v>
      </c>
      <c r="G17414" s="9">
        <v>13.789567147938801</v>
      </c>
      <c r="H17414" s="9">
        <v>11.076234177808599</v>
      </c>
      <c r="I17414" s="9">
        <v>15.985154552759999</v>
      </c>
      <c r="J17414" s="9">
        <v>25.748617823041801</v>
      </c>
      <c r="K17414" s="9">
        <v>31.851640984193601</v>
      </c>
      <c r="L17414" s="9">
        <v>46.221669507584103</v>
      </c>
      <c r="M17414" s="9">
        <v>41.360297192679297</v>
      </c>
      <c r="N17414" s="9">
        <v>57.175997824390201</v>
      </c>
      <c r="O17414" s="9">
        <v>53.4144056136155</v>
      </c>
      <c r="P17414" s="9">
        <v>58.710581064934097</v>
      </c>
      <c r="Q17414" s="9">
        <v>23.715142990177501</v>
      </c>
      <c r="R17414" s="9">
        <v>25.329482529053799</v>
      </c>
      <c r="S17414" s="9">
        <v>13.281690794492</v>
      </c>
      <c r="T17414" s="9">
        <v>16.7485446620814</v>
      </c>
    </row>
    <row r="17415" spans="1:20" x14ac:dyDescent="0.35">
      <c r="A17415">
        <f t="shared" si="532"/>
        <v>17415</v>
      </c>
      <c r="B17415" s="3" t="s">
        <v>1039</v>
      </c>
      <c r="C17415" s="3" t="s">
        <v>86</v>
      </c>
      <c r="D17415" s="3" t="s">
        <v>57</v>
      </c>
      <c r="E17415">
        <v>2028</v>
      </c>
      <c r="F17415" s="3" t="str">
        <f t="shared" si="531"/>
        <v>RGQOutHELL C2028</v>
      </c>
      <c r="G17415" s="9">
        <v>14.0616328527608</v>
      </c>
      <c r="H17415" s="9">
        <v>13.7662451665097</v>
      </c>
      <c r="I17415" s="9">
        <v>15.4372410701536</v>
      </c>
      <c r="J17415" s="9">
        <v>21.393816220428501</v>
      </c>
      <c r="K17415" s="9">
        <v>28.597185608273399</v>
      </c>
      <c r="L17415" s="9">
        <v>34.401207760450603</v>
      </c>
      <c r="M17415" s="9">
        <v>30.3056914038063</v>
      </c>
      <c r="N17415" s="9">
        <v>36.209367612441497</v>
      </c>
      <c r="O17415" s="9">
        <v>39.719263433336998</v>
      </c>
      <c r="P17415" s="9">
        <v>38.601719771111803</v>
      </c>
      <c r="Q17415" s="9">
        <v>24.7850719121056</v>
      </c>
      <c r="R17415" s="9">
        <v>13.524907640457499</v>
      </c>
      <c r="S17415" s="9">
        <v>17.305471317465599</v>
      </c>
      <c r="T17415" s="9">
        <v>15.861690732116401</v>
      </c>
    </row>
    <row r="17416" spans="1:20" x14ac:dyDescent="0.35">
      <c r="A17416">
        <f t="shared" si="532"/>
        <v>17416</v>
      </c>
      <c r="B17416" s="3" t="s">
        <v>1039</v>
      </c>
      <c r="C17416" s="3" t="s">
        <v>86</v>
      </c>
      <c r="D17416" s="3" t="s">
        <v>57</v>
      </c>
      <c r="E17416">
        <v>2029</v>
      </c>
      <c r="F17416" s="3" t="str">
        <f t="shared" si="531"/>
        <v>RGQOutHELL C2029</v>
      </c>
      <c r="G17416" s="9">
        <v>14.652980875740299</v>
      </c>
      <c r="H17416" s="9">
        <v>12.1457460902335</v>
      </c>
      <c r="I17416" s="9">
        <v>20.297366687238899</v>
      </c>
      <c r="J17416" s="9">
        <v>33.209182969101597</v>
      </c>
      <c r="K17416" s="9">
        <v>45.387730119857302</v>
      </c>
      <c r="L17416" s="9">
        <v>41.370043271417302</v>
      </c>
      <c r="M17416" s="9">
        <v>27.748024946964499</v>
      </c>
      <c r="N17416" s="9">
        <v>36.339696652702898</v>
      </c>
      <c r="O17416" s="9">
        <v>49.857500276496701</v>
      </c>
      <c r="P17416" s="9">
        <v>35.301841618737797</v>
      </c>
      <c r="Q17416" s="9">
        <v>17.525148885383501</v>
      </c>
      <c r="R17416" s="9">
        <v>16.929079819377201</v>
      </c>
      <c r="S17416" s="9">
        <v>16.612988451096101</v>
      </c>
      <c r="T17416" s="9">
        <v>16.4637566150647</v>
      </c>
    </row>
    <row r="17417" spans="1:20" x14ac:dyDescent="0.35">
      <c r="A17417">
        <f t="shared" si="532"/>
        <v>17417</v>
      </c>
      <c r="B17417" s="3" t="s">
        <v>1039</v>
      </c>
      <c r="C17417" s="3" t="s">
        <v>95</v>
      </c>
      <c r="D17417" s="3" t="s">
        <v>57</v>
      </c>
      <c r="E17417">
        <v>2020</v>
      </c>
      <c r="F17417" s="3" t="str">
        <f t="shared" si="531"/>
        <v>RGSpillHELL C2020</v>
      </c>
      <c r="G17417" s="9">
        <v>0.65762815002006003</v>
      </c>
      <c r="H17417" s="9">
        <v>0.80594489444563799</v>
      </c>
      <c r="I17417" s="9">
        <v>1.9632578847312001</v>
      </c>
      <c r="J17417" s="9">
        <v>11.8353366355235</v>
      </c>
      <c r="K17417" s="9">
        <v>16.899195823110901</v>
      </c>
      <c r="L17417" s="9">
        <v>10.834456409232301</v>
      </c>
      <c r="M17417" s="9">
        <v>14.7238264950486</v>
      </c>
      <c r="N17417" s="9">
        <v>14.872192826553601</v>
      </c>
      <c r="O17417" s="9">
        <v>20.990769536790999</v>
      </c>
      <c r="P17417" s="9">
        <v>3.5473400311824999</v>
      </c>
      <c r="Q17417" s="9">
        <v>0.17997029345308699</v>
      </c>
      <c r="R17417" s="9">
        <v>1.1666800736111101E-3</v>
      </c>
      <c r="S17417" s="9">
        <v>7.4671440415013004</v>
      </c>
      <c r="T17417" s="9">
        <v>1.52662089502027</v>
      </c>
    </row>
    <row r="17418" spans="1:20" x14ac:dyDescent="0.35">
      <c r="A17418">
        <f t="shared" si="532"/>
        <v>17418</v>
      </c>
      <c r="B17418" s="3" t="s">
        <v>1039</v>
      </c>
      <c r="C17418" s="3" t="s">
        <v>95</v>
      </c>
      <c r="D17418" s="3" t="s">
        <v>57</v>
      </c>
      <c r="E17418">
        <v>2021</v>
      </c>
      <c r="F17418" s="3" t="str">
        <f t="shared" si="531"/>
        <v>RGSpillHELL C2021</v>
      </c>
      <c r="G17418" s="9">
        <v>0.1763987251063</v>
      </c>
      <c r="H17418" s="9">
        <v>2.4672605993194402E-3</v>
      </c>
      <c r="I17418" s="9">
        <v>2.26100796219861E-2</v>
      </c>
      <c r="J17418" s="9">
        <v>0.154904405927419</v>
      </c>
      <c r="K17418" s="9">
        <v>0.28627520843802001</v>
      </c>
      <c r="L17418" s="9">
        <v>0.13351982395772799</v>
      </c>
      <c r="M17418" s="9">
        <v>0</v>
      </c>
      <c r="N17418" s="9">
        <v>0</v>
      </c>
      <c r="O17418" s="9">
        <v>15.430397899683999</v>
      </c>
      <c r="P17418" s="9">
        <v>7.7215021358295104</v>
      </c>
      <c r="Q17418" s="9">
        <v>4.8745992256048302E-2</v>
      </c>
      <c r="R17418" s="9">
        <v>0.178507841941527</v>
      </c>
      <c r="S17418" s="9">
        <v>0.332959743147135</v>
      </c>
      <c r="T17418" s="9">
        <v>0.10660618901138801</v>
      </c>
    </row>
    <row r="17419" spans="1:20" x14ac:dyDescent="0.35">
      <c r="A17419">
        <f t="shared" si="532"/>
        <v>17419</v>
      </c>
      <c r="B17419" s="3" t="s">
        <v>1039</v>
      </c>
      <c r="C17419" s="3" t="s">
        <v>95</v>
      </c>
      <c r="D17419" s="3" t="s">
        <v>57</v>
      </c>
      <c r="E17419">
        <v>2022</v>
      </c>
      <c r="F17419" s="3" t="str">
        <f t="shared" si="531"/>
        <v>RGSpillHELL C2022</v>
      </c>
      <c r="G17419" s="9">
        <v>1.54458549305779E-2</v>
      </c>
      <c r="H17419" s="9">
        <v>1.7110171453472199E-3</v>
      </c>
      <c r="I17419" s="9">
        <v>4.9398082023840197E-2</v>
      </c>
      <c r="J17419" s="9">
        <v>0.64704062577682098</v>
      </c>
      <c r="K17419" s="9">
        <v>5.0580639299107801</v>
      </c>
      <c r="L17419" s="9">
        <v>3.2974082892601002</v>
      </c>
      <c r="M17419" s="9">
        <v>0.35456302377999999</v>
      </c>
      <c r="N17419" s="9">
        <v>2.4803431862533301</v>
      </c>
      <c r="O17419" s="9">
        <v>3.3421353656424002</v>
      </c>
      <c r="P17419" s="9">
        <v>13.663345358849799</v>
      </c>
      <c r="Q17419" s="9">
        <v>1.69318037393938</v>
      </c>
      <c r="R17419" s="9">
        <v>0.23298728694499901</v>
      </c>
      <c r="S17419" s="9">
        <v>0.33109706082942703</v>
      </c>
      <c r="T17419" s="9">
        <v>0.37601635655499999</v>
      </c>
    </row>
    <row r="17420" spans="1:20" x14ac:dyDescent="0.35">
      <c r="A17420">
        <f t="shared" si="532"/>
        <v>17420</v>
      </c>
      <c r="B17420" s="3" t="s">
        <v>1039</v>
      </c>
      <c r="C17420" s="3" t="s">
        <v>95</v>
      </c>
      <c r="D17420" s="3" t="s">
        <v>57</v>
      </c>
      <c r="E17420">
        <v>2023</v>
      </c>
      <c r="F17420" s="3" t="str">
        <f t="shared" si="531"/>
        <v>RGSpillHELL C2023</v>
      </c>
      <c r="G17420" s="9">
        <v>0.31091320588830607</v>
      </c>
      <c r="H17420" s="9">
        <v>0.114632724403312</v>
      </c>
      <c r="I17420" s="9">
        <v>0.28424813511062402</v>
      </c>
      <c r="J17420" s="9">
        <v>2.0603677096511102</v>
      </c>
      <c r="K17420" s="9">
        <v>12.938796296741801</v>
      </c>
      <c r="L17420" s="9">
        <v>15.3929528863762</v>
      </c>
      <c r="M17420" s="9">
        <v>18.438449488555801</v>
      </c>
      <c r="N17420" s="9">
        <v>21.793987389209502</v>
      </c>
      <c r="O17420" s="9">
        <v>10.1529854302338</v>
      </c>
      <c r="P17420" s="9">
        <v>21.763436641686202</v>
      </c>
      <c r="Q17420" s="9">
        <v>3.7748784692815098</v>
      </c>
      <c r="R17420" s="9">
        <v>2.3333503374999998E-3</v>
      </c>
      <c r="S17420" s="9">
        <v>2.7814866515625002E-2</v>
      </c>
      <c r="T17420" s="9">
        <v>0.89773590318805496</v>
      </c>
    </row>
    <row r="17421" spans="1:20" x14ac:dyDescent="0.35">
      <c r="A17421">
        <f t="shared" si="532"/>
        <v>17421</v>
      </c>
      <c r="B17421" s="3" t="s">
        <v>1039</v>
      </c>
      <c r="C17421" s="3" t="s">
        <v>95</v>
      </c>
      <c r="D17421" s="3" t="s">
        <v>57</v>
      </c>
      <c r="E17421">
        <v>2024</v>
      </c>
      <c r="F17421" s="3" t="str">
        <f t="shared" si="531"/>
        <v>RGSpillHELL C2024</v>
      </c>
      <c r="G17421" s="9">
        <v>1.6300574201925999</v>
      </c>
      <c r="H17421" s="9">
        <v>0.48466416065083301</v>
      </c>
      <c r="I17421" s="9">
        <v>2.3869024776038699</v>
      </c>
      <c r="J17421" s="9">
        <v>2.9767261705591599</v>
      </c>
      <c r="K17421" s="9">
        <v>3.0459635336767099</v>
      </c>
      <c r="L17421" s="9">
        <v>3.24138564975053</v>
      </c>
      <c r="M17421" s="9">
        <v>0</v>
      </c>
      <c r="N17421" s="9">
        <v>9.3002950481972206</v>
      </c>
      <c r="O17421" s="9">
        <v>3.0187848494811802</v>
      </c>
      <c r="P17421" s="9">
        <v>11.7642428847027</v>
      </c>
      <c r="Q17421" s="9">
        <v>0.37609291942753298</v>
      </c>
      <c r="R17421" s="9">
        <v>9.8093971280277706E-2</v>
      </c>
      <c r="S17421" s="9">
        <v>2.9406359062499901E-2</v>
      </c>
      <c r="T17421" s="9">
        <v>0.28347937072340196</v>
      </c>
    </row>
    <row r="17422" spans="1:20" x14ac:dyDescent="0.35">
      <c r="A17422">
        <f t="shared" si="532"/>
        <v>17422</v>
      </c>
      <c r="B17422" s="3" t="s">
        <v>1039</v>
      </c>
      <c r="C17422" s="3" t="s">
        <v>95</v>
      </c>
      <c r="D17422" s="3" t="s">
        <v>57</v>
      </c>
      <c r="E17422">
        <v>2025</v>
      </c>
      <c r="F17422" s="3" t="str">
        <f t="shared" si="531"/>
        <v>RGSpillHELL C2025</v>
      </c>
      <c r="G17422" s="9">
        <v>3.7595817803541598E-2</v>
      </c>
      <c r="H17422" s="9">
        <v>0.120713037000208</v>
      </c>
      <c r="I17422" s="9">
        <v>0.30975256581888799</v>
      </c>
      <c r="J17422" s="9">
        <v>3.9382175561835999</v>
      </c>
      <c r="K17422" s="9">
        <v>12.911525850417799</v>
      </c>
      <c r="L17422" s="9">
        <v>11.9339300374512</v>
      </c>
      <c r="M17422" s="9">
        <v>9.0219483787027706</v>
      </c>
      <c r="N17422" s="9">
        <v>21.775550696400899</v>
      </c>
      <c r="O17422" s="9">
        <v>18.125992435419299</v>
      </c>
      <c r="P17422" s="9">
        <v>8.3776423029774492</v>
      </c>
      <c r="Q17422" s="9">
        <v>0.249646011769912</v>
      </c>
      <c r="R17422" s="9">
        <v>0.15139312620152701</v>
      </c>
      <c r="S17422" s="9">
        <v>0.161033078274778</v>
      </c>
      <c r="T17422" s="9">
        <v>3.8228197132222197E-2</v>
      </c>
    </row>
    <row r="17423" spans="1:20" x14ac:dyDescent="0.35">
      <c r="A17423">
        <f t="shared" si="532"/>
        <v>17423</v>
      </c>
      <c r="B17423" s="3" t="s">
        <v>1039</v>
      </c>
      <c r="C17423" s="3" t="s">
        <v>95</v>
      </c>
      <c r="D17423" s="3" t="s">
        <v>57</v>
      </c>
      <c r="E17423">
        <v>2026</v>
      </c>
      <c r="F17423" s="3" t="str">
        <f t="shared" si="531"/>
        <v>RGSpillHELL C2026</v>
      </c>
      <c r="G17423" s="9">
        <v>0.92865628575971715</v>
      </c>
      <c r="H17423" s="9">
        <v>2.8238879496527698E-3</v>
      </c>
      <c r="I17423" s="9">
        <v>1.9337960841597199E-2</v>
      </c>
      <c r="J17423" s="9">
        <v>1.19579007416176</v>
      </c>
      <c r="K17423" s="9">
        <v>4.5221958166598899</v>
      </c>
      <c r="L17423" s="9">
        <v>2.3252285834048498</v>
      </c>
      <c r="M17423" s="9">
        <v>0.14455286575430501</v>
      </c>
      <c r="N17423" s="9">
        <v>2.52265324333244</v>
      </c>
      <c r="O17423" s="9">
        <v>0.76115281110053712</v>
      </c>
      <c r="P17423" s="9">
        <v>10.464459202730501</v>
      </c>
      <c r="Q17423" s="9">
        <v>3.48106500616263E-2</v>
      </c>
      <c r="R17423" s="9">
        <v>0.37378367751083302</v>
      </c>
      <c r="S17423" s="9">
        <v>5.9698632606119698E-2</v>
      </c>
      <c r="T17423" s="9">
        <v>0.25293646151146498</v>
      </c>
    </row>
    <row r="17424" spans="1:20" x14ac:dyDescent="0.35">
      <c r="A17424">
        <f t="shared" si="532"/>
        <v>17424</v>
      </c>
      <c r="B17424" s="3" t="s">
        <v>1039</v>
      </c>
      <c r="C17424" s="3" t="s">
        <v>95</v>
      </c>
      <c r="D17424" s="3" t="s">
        <v>57</v>
      </c>
      <c r="E17424">
        <v>2027</v>
      </c>
      <c r="F17424" s="3" t="str">
        <f t="shared" si="531"/>
        <v>RGSpillHELL C2027</v>
      </c>
      <c r="G17424" s="9">
        <v>0.17195569499791599</v>
      </c>
      <c r="H17424" s="9">
        <v>0.13715607543730499</v>
      </c>
      <c r="I17424" s="9">
        <v>0.87740243996367995</v>
      </c>
      <c r="J17424" s="9">
        <v>5.61998588991404</v>
      </c>
      <c r="K17424" s="9">
        <v>8.4801350324812503</v>
      </c>
      <c r="L17424" s="9">
        <v>20.474514032365001</v>
      </c>
      <c r="M17424" s="9">
        <v>15.8177992883681</v>
      </c>
      <c r="N17424" s="9">
        <v>30.358754945876299</v>
      </c>
      <c r="O17424" s="9">
        <v>26.9699761397594</v>
      </c>
      <c r="P17424" s="9">
        <v>31.398094458128604</v>
      </c>
      <c r="Q17424" s="9">
        <v>4.0143099441113703</v>
      </c>
      <c r="R17424" s="9">
        <v>5.0603999887651296</v>
      </c>
      <c r="S17424" s="9">
        <v>7.4272966647395799E-2</v>
      </c>
      <c r="T17424" s="9">
        <v>0.266426503252777</v>
      </c>
    </row>
    <row r="17425" spans="1:20" x14ac:dyDescent="0.35">
      <c r="A17425">
        <f t="shared" si="532"/>
        <v>17425</v>
      </c>
      <c r="B17425" s="3" t="s">
        <v>1039</v>
      </c>
      <c r="C17425" s="3" t="s">
        <v>95</v>
      </c>
      <c r="D17425" s="3" t="s">
        <v>57</v>
      </c>
      <c r="E17425">
        <v>2028</v>
      </c>
      <c r="F17425" s="3" t="str">
        <f t="shared" si="531"/>
        <v>RGSpillHELL C2028</v>
      </c>
      <c r="G17425" s="9">
        <v>0.35062240387190802</v>
      </c>
      <c r="H17425" s="9">
        <v>8.2174183132222203E-2</v>
      </c>
      <c r="I17425" s="9">
        <v>0.32110631968041597</v>
      </c>
      <c r="J17425" s="9">
        <v>2.8214578645843602</v>
      </c>
      <c r="K17425" s="9">
        <v>5.36215569180104</v>
      </c>
      <c r="L17425" s="9">
        <v>9.6633633687467793</v>
      </c>
      <c r="M17425" s="9">
        <v>6.6344837611470799</v>
      </c>
      <c r="N17425" s="9">
        <v>12.200281152830501</v>
      </c>
      <c r="O17425" s="9">
        <v>16.892586453965599</v>
      </c>
      <c r="P17425" s="9">
        <v>14.875241156533299</v>
      </c>
      <c r="Q17425" s="9">
        <v>7.1176739269077398</v>
      </c>
      <c r="R17425" s="9">
        <v>6.2868989215277699E-3</v>
      </c>
      <c r="S17425" s="9">
        <v>5.0765974656249999E-3</v>
      </c>
      <c r="T17425" s="9">
        <v>0.25133403647061098</v>
      </c>
    </row>
    <row r="17426" spans="1:20" x14ac:dyDescent="0.35">
      <c r="A17426">
        <f t="shared" si="532"/>
        <v>17426</v>
      </c>
      <c r="B17426" s="3" t="s">
        <v>1039</v>
      </c>
      <c r="C17426" s="3" t="s">
        <v>95</v>
      </c>
      <c r="D17426" s="3" t="s">
        <v>57</v>
      </c>
      <c r="E17426">
        <v>2029</v>
      </c>
      <c r="F17426" s="3" t="str">
        <f t="shared" si="531"/>
        <v>RGSpillHELL C2029</v>
      </c>
      <c r="G17426" s="9">
        <v>0.58750493821235805</v>
      </c>
      <c r="H17426" s="9">
        <v>0.24931242409645801</v>
      </c>
      <c r="I17426" s="9">
        <v>1.8521351486370801</v>
      </c>
      <c r="J17426" s="9">
        <v>12.0239012493772</v>
      </c>
      <c r="K17426" s="9">
        <v>20.848068746578701</v>
      </c>
      <c r="L17426" s="9">
        <v>15.7926434317251</v>
      </c>
      <c r="M17426" s="9">
        <v>4.1327005902077696</v>
      </c>
      <c r="N17426" s="9">
        <v>9.0182886626904093</v>
      </c>
      <c r="O17426" s="9">
        <v>23.134393221786301</v>
      </c>
      <c r="P17426" s="9">
        <v>11.137343118728699</v>
      </c>
      <c r="Q17426" s="9">
        <v>1.5154354404397501</v>
      </c>
      <c r="R17426" s="9">
        <v>0.35973854336738798</v>
      </c>
      <c r="S17426" s="9">
        <v>0.74174477260069005</v>
      </c>
      <c r="T17426" s="9">
        <v>0.61676331967201303</v>
      </c>
    </row>
    <row r="17427" spans="1:20" x14ac:dyDescent="0.35">
      <c r="A17427">
        <f t="shared" si="532"/>
        <v>17427</v>
      </c>
      <c r="B17427" s="3" t="s">
        <v>1039</v>
      </c>
      <c r="C17427" s="3" t="s">
        <v>77</v>
      </c>
      <c r="D17427" s="3" t="s">
        <v>57</v>
      </c>
      <c r="E17427">
        <v>2020</v>
      </c>
      <c r="F17427" s="3" t="str">
        <f t="shared" si="531"/>
        <v>RGGenHELL C2020</v>
      </c>
      <c r="G17427" s="9">
        <v>213.38909813575199</v>
      </c>
      <c r="H17427" s="9">
        <v>268.431674916666</v>
      </c>
      <c r="I17427" s="9">
        <v>281.162028972222</v>
      </c>
      <c r="J17427" s="9">
        <v>352.98477553763399</v>
      </c>
      <c r="K17427" s="9">
        <v>368.72091845237998</v>
      </c>
      <c r="L17427" s="9">
        <v>364.09231899193497</v>
      </c>
      <c r="M17427" s="9">
        <v>378.60959898888802</v>
      </c>
      <c r="N17427" s="9">
        <v>378.35475233333301</v>
      </c>
      <c r="O17427" s="9">
        <v>378.842070376344</v>
      </c>
      <c r="P17427" s="9">
        <v>330.71651734583298</v>
      </c>
      <c r="Q17427" s="9">
        <v>217.98020028225801</v>
      </c>
      <c r="R17427" s="9">
        <v>146.13176591666601</v>
      </c>
      <c r="S17427" s="9">
        <v>216.53471998437499</v>
      </c>
      <c r="T17427" s="9">
        <v>195.24736204166601</v>
      </c>
    </row>
    <row r="17428" spans="1:20" x14ac:dyDescent="0.35">
      <c r="A17428">
        <f t="shared" si="532"/>
        <v>17428</v>
      </c>
      <c r="B17428" s="3" t="s">
        <v>1039</v>
      </c>
      <c r="C17428" s="3" t="s">
        <v>77</v>
      </c>
      <c r="D17428" s="3" t="s">
        <v>57</v>
      </c>
      <c r="E17428">
        <v>2021</v>
      </c>
      <c r="F17428" s="3" t="str">
        <f t="shared" si="531"/>
        <v>RGGenHELL C2021</v>
      </c>
      <c r="G17428" s="9">
        <v>183.30540287903199</v>
      </c>
      <c r="H17428" s="9">
        <v>142.276713944444</v>
      </c>
      <c r="I17428" s="9">
        <v>197.954672970833</v>
      </c>
      <c r="J17428" s="9">
        <v>248.38222304435399</v>
      </c>
      <c r="K17428" s="9">
        <v>226.914558303571</v>
      </c>
      <c r="L17428" s="9">
        <v>187.252640752688</v>
      </c>
      <c r="M17428" s="9">
        <v>117.005008013055</v>
      </c>
      <c r="N17428" s="9">
        <v>153.47759255555499</v>
      </c>
      <c r="O17428" s="9">
        <v>177.21458485215001</v>
      </c>
      <c r="P17428" s="9">
        <v>209.94080444444401</v>
      </c>
      <c r="Q17428" s="9">
        <v>209.62435725806401</v>
      </c>
      <c r="R17428" s="9">
        <v>189.571316111111</v>
      </c>
      <c r="S17428" s="9">
        <v>167.514771614583</v>
      </c>
      <c r="T17428" s="9">
        <v>163.61126888888799</v>
      </c>
    </row>
    <row r="17429" spans="1:20" x14ac:dyDescent="0.35">
      <c r="A17429">
        <f t="shared" si="532"/>
        <v>17429</v>
      </c>
      <c r="B17429" s="3" t="s">
        <v>1039</v>
      </c>
      <c r="C17429" s="3" t="s">
        <v>77</v>
      </c>
      <c r="D17429" s="3" t="s">
        <v>57</v>
      </c>
      <c r="E17429">
        <v>2022</v>
      </c>
      <c r="F17429" s="3" t="str">
        <f t="shared" si="531"/>
        <v>RGGenHELL C2022</v>
      </c>
      <c r="G17429" s="9">
        <v>137.83702662499999</v>
      </c>
      <c r="H17429" s="9">
        <v>143.56820805138801</v>
      </c>
      <c r="I17429" s="9">
        <v>155.45927270416601</v>
      </c>
      <c r="J17429" s="9">
        <v>246.320897836021</v>
      </c>
      <c r="K17429" s="9">
        <v>304.449899068452</v>
      </c>
      <c r="L17429" s="9">
        <v>287.47949848118202</v>
      </c>
      <c r="M17429" s="9">
        <v>238.542736666666</v>
      </c>
      <c r="N17429" s="9">
        <v>326.725749833333</v>
      </c>
      <c r="O17429" s="9">
        <v>322.29302394489201</v>
      </c>
      <c r="P17429" s="9">
        <v>343.84106927777702</v>
      </c>
      <c r="Q17429" s="9">
        <v>217.294374354838</v>
      </c>
      <c r="R17429" s="9">
        <v>196.80875388888799</v>
      </c>
      <c r="S17429" s="9">
        <v>208.974255729166</v>
      </c>
      <c r="T17429" s="9">
        <v>214.027636388888</v>
      </c>
    </row>
    <row r="17430" spans="1:20" x14ac:dyDescent="0.35">
      <c r="A17430">
        <f t="shared" si="532"/>
        <v>17430</v>
      </c>
      <c r="B17430" s="3" t="s">
        <v>1039</v>
      </c>
      <c r="C17430" s="3" t="s">
        <v>77</v>
      </c>
      <c r="D17430" s="3" t="s">
        <v>57</v>
      </c>
      <c r="E17430">
        <v>2023</v>
      </c>
      <c r="F17430" s="3" t="str">
        <f t="shared" si="531"/>
        <v>RGGenHELL C2023</v>
      </c>
      <c r="G17430" s="9">
        <v>175.028489784946</v>
      </c>
      <c r="H17430" s="9">
        <v>152.90658965041601</v>
      </c>
      <c r="I17430" s="9">
        <v>183.525712397972</v>
      </c>
      <c r="J17430" s="9">
        <v>270.93202747849398</v>
      </c>
      <c r="K17430" s="9">
        <v>326.008986175595</v>
      </c>
      <c r="L17430" s="9">
        <v>337.07960154569798</v>
      </c>
      <c r="M17430" s="9">
        <v>341.24504472222202</v>
      </c>
      <c r="N17430" s="9">
        <v>325.44122027777701</v>
      </c>
      <c r="O17430" s="9">
        <v>332.61097955645101</v>
      </c>
      <c r="P17430" s="9">
        <v>371.09832497222197</v>
      </c>
      <c r="Q17430" s="9">
        <v>247.88139584139699</v>
      </c>
      <c r="R17430" s="9">
        <v>217.830290222222</v>
      </c>
      <c r="S17430" s="9">
        <v>225.95245234375</v>
      </c>
      <c r="T17430" s="9">
        <v>233.108516680555</v>
      </c>
    </row>
    <row r="17431" spans="1:20" x14ac:dyDescent="0.35">
      <c r="A17431">
        <f t="shared" si="532"/>
        <v>17431</v>
      </c>
      <c r="B17431" s="3" t="s">
        <v>1039</v>
      </c>
      <c r="C17431" s="3" t="s">
        <v>77</v>
      </c>
      <c r="D17431" s="3" t="s">
        <v>57</v>
      </c>
      <c r="E17431">
        <v>2024</v>
      </c>
      <c r="F17431" s="3" t="str">
        <f t="shared" si="531"/>
        <v>RGGenHELL C2024</v>
      </c>
      <c r="G17431" s="9">
        <v>277.23555733870899</v>
      </c>
      <c r="H17431" s="9">
        <v>226.281028963333</v>
      </c>
      <c r="I17431" s="9">
        <v>285.06072965972203</v>
      </c>
      <c r="J17431" s="9">
        <v>302.15187261693501</v>
      </c>
      <c r="K17431" s="9">
        <v>313.36473007440401</v>
      </c>
      <c r="L17431" s="9">
        <v>313.37184211021503</v>
      </c>
      <c r="M17431" s="9">
        <v>217.61253153611099</v>
      </c>
      <c r="N17431" s="9">
        <v>375.24519694444399</v>
      </c>
      <c r="O17431" s="9">
        <v>308.69302638440797</v>
      </c>
      <c r="P17431" s="9">
        <v>278.571349347222</v>
      </c>
      <c r="Q17431" s="9">
        <v>213.70141068145099</v>
      </c>
      <c r="R17431" s="9">
        <v>193.83563574999999</v>
      </c>
      <c r="S17431" s="9">
        <v>199.30431119791601</v>
      </c>
      <c r="T17431" s="9">
        <v>199.92116962361101</v>
      </c>
    </row>
    <row r="17432" spans="1:20" x14ac:dyDescent="0.35">
      <c r="A17432">
        <f t="shared" si="532"/>
        <v>17432</v>
      </c>
      <c r="B17432" s="3" t="s">
        <v>1039</v>
      </c>
      <c r="C17432" s="3" t="s">
        <v>77</v>
      </c>
      <c r="D17432" s="3" t="s">
        <v>57</v>
      </c>
      <c r="E17432">
        <v>2025</v>
      </c>
      <c r="F17432" s="3" t="str">
        <f t="shared" si="531"/>
        <v>RGGenHELL C2025</v>
      </c>
      <c r="G17432" s="9">
        <v>181.25425251612899</v>
      </c>
      <c r="H17432" s="9">
        <v>144.40757686111101</v>
      </c>
      <c r="I17432" s="9">
        <v>210.14235079166599</v>
      </c>
      <c r="J17432" s="9">
        <v>290.107675564516</v>
      </c>
      <c r="K17432" s="9">
        <v>357.37988601190398</v>
      </c>
      <c r="L17432" s="9">
        <v>372.17746413978398</v>
      </c>
      <c r="M17432" s="9">
        <v>383.756618888888</v>
      </c>
      <c r="N17432" s="9">
        <v>399.75558111111098</v>
      </c>
      <c r="O17432" s="9">
        <v>375.06969529569801</v>
      </c>
      <c r="P17432" s="9">
        <v>360.77277055555498</v>
      </c>
      <c r="Q17432" s="9">
        <v>232.91726780645101</v>
      </c>
      <c r="R17432" s="9">
        <v>214.08408241666601</v>
      </c>
      <c r="S17432" s="9">
        <v>207.545438747395</v>
      </c>
      <c r="T17432" s="9">
        <v>213.13312157638799</v>
      </c>
    </row>
    <row r="17433" spans="1:20" x14ac:dyDescent="0.35">
      <c r="A17433">
        <f t="shared" si="532"/>
        <v>17433</v>
      </c>
      <c r="B17433" s="3" t="s">
        <v>1039</v>
      </c>
      <c r="C17433" s="3" t="s">
        <v>77</v>
      </c>
      <c r="D17433" s="3" t="s">
        <v>57</v>
      </c>
      <c r="E17433">
        <v>2026</v>
      </c>
      <c r="F17433" s="3" t="str">
        <f t="shared" si="531"/>
        <v>RGGenHELL C2026</v>
      </c>
      <c r="G17433" s="9">
        <v>211.85485191801001</v>
      </c>
      <c r="H17433" s="9">
        <v>142.30038145138801</v>
      </c>
      <c r="I17433" s="9">
        <v>215.52764830277701</v>
      </c>
      <c r="J17433" s="9">
        <v>297.67280973118199</v>
      </c>
      <c r="K17433" s="9">
        <v>304.14303179910701</v>
      </c>
      <c r="L17433" s="9">
        <v>306.38455048386999</v>
      </c>
      <c r="M17433" s="9">
        <v>256.01348127777698</v>
      </c>
      <c r="N17433" s="9">
        <v>323.74034360833298</v>
      </c>
      <c r="O17433" s="9">
        <v>249.025194301075</v>
      </c>
      <c r="P17433" s="9">
        <v>345.376486555555</v>
      </c>
      <c r="Q17433" s="9">
        <v>244.906760430107</v>
      </c>
      <c r="R17433" s="9">
        <v>203.63912622222199</v>
      </c>
      <c r="S17433" s="9">
        <v>180.42120640625001</v>
      </c>
      <c r="T17433" s="9">
        <v>205.305934527777</v>
      </c>
    </row>
    <row r="17434" spans="1:20" x14ac:dyDescent="0.35">
      <c r="A17434">
        <f t="shared" si="532"/>
        <v>17434</v>
      </c>
      <c r="B17434" s="3" t="s">
        <v>1039</v>
      </c>
      <c r="C17434" s="3" t="s">
        <v>77</v>
      </c>
      <c r="D17434" s="3" t="s">
        <v>57</v>
      </c>
      <c r="E17434">
        <v>2027</v>
      </c>
      <c r="F17434" s="3" t="str">
        <f t="shared" si="531"/>
        <v>RGGenHELL C2027</v>
      </c>
      <c r="G17434" s="9">
        <v>200.340086518817</v>
      </c>
      <c r="H17434" s="9">
        <v>160.933945077777</v>
      </c>
      <c r="I17434" s="9">
        <v>222.262718775</v>
      </c>
      <c r="J17434" s="9">
        <v>296.129154481586</v>
      </c>
      <c r="K17434" s="9">
        <v>343.837759328586</v>
      </c>
      <c r="L17434" s="9">
        <v>378.78794294354799</v>
      </c>
      <c r="M17434" s="9">
        <v>375.77705444444399</v>
      </c>
      <c r="N17434" s="9">
        <v>394.53089111111098</v>
      </c>
      <c r="O17434" s="9">
        <v>389.04612392473098</v>
      </c>
      <c r="P17434" s="9">
        <v>401.81686791666601</v>
      </c>
      <c r="Q17434" s="9">
        <v>289.83541376343999</v>
      </c>
      <c r="R17434" s="9">
        <v>298.19540191666601</v>
      </c>
      <c r="S17434" s="9">
        <v>194.30531679687499</v>
      </c>
      <c r="T17434" s="9">
        <v>242.48222531944401</v>
      </c>
    </row>
    <row r="17435" spans="1:20" x14ac:dyDescent="0.35">
      <c r="A17435">
        <f t="shared" si="532"/>
        <v>17435</v>
      </c>
      <c r="B17435" s="3" t="s">
        <v>1039</v>
      </c>
      <c r="C17435" s="3" t="s">
        <v>77</v>
      </c>
      <c r="D17435" s="3" t="s">
        <v>57</v>
      </c>
      <c r="E17435">
        <v>2028</v>
      </c>
      <c r="F17435" s="3" t="str">
        <f t="shared" si="531"/>
        <v>RGGenHELL C2028</v>
      </c>
      <c r="G17435" s="9">
        <v>201.71414217338699</v>
      </c>
      <c r="H17435" s="9">
        <v>201.31778226388801</v>
      </c>
      <c r="I17435" s="9">
        <v>222.386062545833</v>
      </c>
      <c r="J17435" s="9">
        <v>273.23348751344002</v>
      </c>
      <c r="K17435" s="9">
        <v>341.82992077380902</v>
      </c>
      <c r="L17435" s="9">
        <v>363.93912139784902</v>
      </c>
      <c r="M17435" s="9">
        <v>348.24693724999997</v>
      </c>
      <c r="N17435" s="9">
        <v>353.21772311111101</v>
      </c>
      <c r="O17435" s="9">
        <v>335.82228962365502</v>
      </c>
      <c r="P17435" s="9">
        <v>349.060067524999</v>
      </c>
      <c r="Q17435" s="9">
        <v>259.91984361559099</v>
      </c>
      <c r="R17435" s="9">
        <v>198.883667944444</v>
      </c>
      <c r="S17435" s="9">
        <v>254.52048645833301</v>
      </c>
      <c r="T17435" s="9">
        <v>229.65693388888801</v>
      </c>
    </row>
    <row r="17436" spans="1:20" x14ac:dyDescent="0.35">
      <c r="A17436">
        <f t="shared" si="532"/>
        <v>17436</v>
      </c>
      <c r="B17436" s="3" t="s">
        <v>1039</v>
      </c>
      <c r="C17436" s="3" t="s">
        <v>77</v>
      </c>
      <c r="D17436" s="3" t="s">
        <v>57</v>
      </c>
      <c r="E17436">
        <v>2029</v>
      </c>
      <c r="F17436" s="3" t="str">
        <f t="shared" si="531"/>
        <v>RGGenHELL C2029</v>
      </c>
      <c r="G17436" s="9">
        <v>206.92896303629001</v>
      </c>
      <c r="H17436" s="9">
        <v>175.018431320833</v>
      </c>
      <c r="I17436" s="9">
        <v>271.36316165694399</v>
      </c>
      <c r="J17436" s="9">
        <v>311.67437427419299</v>
      </c>
      <c r="K17436" s="9">
        <v>361.02348735119</v>
      </c>
      <c r="L17436" s="9">
        <v>376.29055801075202</v>
      </c>
      <c r="M17436" s="9">
        <v>347.42479502777701</v>
      </c>
      <c r="N17436" s="9">
        <v>401.94811083333298</v>
      </c>
      <c r="O17436" s="9">
        <v>393.14599368279499</v>
      </c>
      <c r="P17436" s="9">
        <v>355.50413031944402</v>
      </c>
      <c r="Q17436" s="9">
        <v>235.53222626344001</v>
      </c>
      <c r="R17436" s="9">
        <v>243.76543577777699</v>
      </c>
      <c r="S17436" s="9">
        <v>233.49513768229099</v>
      </c>
      <c r="T17436" s="9">
        <v>233.13834460555501</v>
      </c>
    </row>
    <row r="17437" spans="1:20" x14ac:dyDescent="0.35">
      <c r="A17437">
        <f t="shared" si="532"/>
        <v>17437</v>
      </c>
      <c r="B17437" s="3" t="s">
        <v>1039</v>
      </c>
      <c r="C17437" s="3" t="s">
        <v>75</v>
      </c>
      <c r="D17437" s="3" t="s">
        <v>29</v>
      </c>
      <c r="E17437">
        <v>2020</v>
      </c>
      <c r="F17437" s="3" t="str">
        <f t="shared" si="531"/>
        <v>RGElevH HORS2020</v>
      </c>
      <c r="G17437" s="9">
        <v>3546.752082</v>
      </c>
      <c r="H17437" s="9">
        <v>3546.4896147999998</v>
      </c>
      <c r="I17437" s="9">
        <v>3541.9948639999998</v>
      </c>
      <c r="J17437" s="9">
        <v>3535.9253100000001</v>
      </c>
      <c r="K17437" s="9">
        <v>3530.1182232000001</v>
      </c>
      <c r="L17437" s="9">
        <v>3508.1365952000001</v>
      </c>
      <c r="M17437" s="9">
        <v>3507.3163851999998</v>
      </c>
      <c r="N17437" s="9">
        <v>3509.9082487999999</v>
      </c>
      <c r="O17437" s="9">
        <v>3537.6641552000001</v>
      </c>
      <c r="P17437" s="9">
        <v>3558.3006387999999</v>
      </c>
      <c r="Q17437" s="9">
        <v>3558.7927648</v>
      </c>
      <c r="R17437" s="9">
        <v>3559.2520823999998</v>
      </c>
      <c r="S17437" s="9">
        <v>3556.4305599999998</v>
      </c>
      <c r="T17437" s="9">
        <v>3550.3938143999999</v>
      </c>
    </row>
    <row r="17438" spans="1:20" x14ac:dyDescent="0.35">
      <c r="A17438">
        <f t="shared" si="532"/>
        <v>17438</v>
      </c>
      <c r="B17438" s="3" t="s">
        <v>1039</v>
      </c>
      <c r="C17438" s="3" t="s">
        <v>75</v>
      </c>
      <c r="D17438" s="3" t="s">
        <v>29</v>
      </c>
      <c r="E17438">
        <v>2021</v>
      </c>
      <c r="F17438" s="3" t="str">
        <f t="shared" si="531"/>
        <v>RGElevH HORS2021</v>
      </c>
      <c r="G17438" s="9">
        <v>3548.49092719999</v>
      </c>
      <c r="H17438" s="9">
        <v>3548.7205859999999</v>
      </c>
      <c r="I17438" s="9">
        <v>3547.0145492000001</v>
      </c>
      <c r="J17438" s="9">
        <v>3539.0749163999999</v>
      </c>
      <c r="K17438" s="9">
        <v>3535.0722916</v>
      </c>
      <c r="L17438" s="9">
        <v>3532.7757035999998</v>
      </c>
      <c r="M17438" s="9">
        <v>3531.0696668</v>
      </c>
      <c r="N17438" s="9">
        <v>3531.6930263999998</v>
      </c>
      <c r="O17438" s="9">
        <v>3541.7323968000001</v>
      </c>
      <c r="P17438" s="9">
        <v>3558.3662555999999</v>
      </c>
      <c r="Q17438" s="9">
        <v>3556.1352843999998</v>
      </c>
      <c r="R17438" s="9">
        <v>3552.0670427999999</v>
      </c>
      <c r="S17438" s="9">
        <v>3547.2770163999999</v>
      </c>
      <c r="T17438" s="9">
        <v>3537.4673048</v>
      </c>
    </row>
    <row r="17439" spans="1:20" x14ac:dyDescent="0.35">
      <c r="A17439">
        <f t="shared" si="532"/>
        <v>17439</v>
      </c>
      <c r="B17439" s="3" t="s">
        <v>1039</v>
      </c>
      <c r="C17439" s="3" t="s">
        <v>75</v>
      </c>
      <c r="D17439" s="3" t="s">
        <v>29</v>
      </c>
      <c r="E17439">
        <v>2022</v>
      </c>
      <c r="F17439" s="3" t="str">
        <f t="shared" si="531"/>
        <v>RGElevH HORS2022</v>
      </c>
      <c r="G17439" s="9">
        <v>3535.7284596</v>
      </c>
      <c r="H17439" s="9">
        <v>3529.4292467999999</v>
      </c>
      <c r="I17439" s="9">
        <v>3525.1313464</v>
      </c>
      <c r="J17439" s="9">
        <v>3512.0736032</v>
      </c>
      <c r="K17439" s="9">
        <v>3491.7652035999999</v>
      </c>
      <c r="L17439" s="9">
        <v>3470.144468</v>
      </c>
      <c r="M17439" s="9">
        <v>3469.5211083999998</v>
      </c>
      <c r="N17439" s="9">
        <v>3467.2573287999999</v>
      </c>
      <c r="O17439" s="9">
        <v>3495.899062</v>
      </c>
      <c r="P17439" s="9">
        <v>3554.5932895999999</v>
      </c>
      <c r="Q17439" s="9">
        <v>3558.1365968</v>
      </c>
      <c r="R17439" s="9">
        <v>3557.9725548000001</v>
      </c>
      <c r="S17439" s="9">
        <v>3555.4791163999998</v>
      </c>
      <c r="T17439" s="9">
        <v>3547.8019507999902</v>
      </c>
    </row>
    <row r="17440" spans="1:20" x14ac:dyDescent="0.35">
      <c r="A17440">
        <f t="shared" si="532"/>
        <v>17440</v>
      </c>
      <c r="B17440" s="3" t="s">
        <v>1039</v>
      </c>
      <c r="C17440" s="3" t="s">
        <v>75</v>
      </c>
      <c r="D17440" s="3" t="s">
        <v>29</v>
      </c>
      <c r="E17440">
        <v>2023</v>
      </c>
      <c r="F17440" s="3" t="str">
        <f t="shared" si="531"/>
        <v>RGElevH HORS2023</v>
      </c>
      <c r="G17440" s="9">
        <v>3551.7717671999999</v>
      </c>
      <c r="H17440" s="9">
        <v>3549.5407959999998</v>
      </c>
      <c r="I17440" s="9">
        <v>3546.9817407999899</v>
      </c>
      <c r="J17440" s="9">
        <v>3542.1589060000001</v>
      </c>
      <c r="K17440" s="9">
        <v>3534.0880395999998</v>
      </c>
      <c r="L17440" s="9">
        <v>3515.0919760000002</v>
      </c>
      <c r="M17440" s="9">
        <v>3497.1457811999999</v>
      </c>
      <c r="N17440" s="9">
        <v>3471.8505048000002</v>
      </c>
      <c r="O17440" s="9">
        <v>3503.8715032</v>
      </c>
      <c r="P17440" s="9">
        <v>3550.4922396000002</v>
      </c>
      <c r="Q17440" s="9">
        <v>3559.3833159999999</v>
      </c>
      <c r="R17440" s="9">
        <v>3558.6615311999999</v>
      </c>
      <c r="S17440" s="9">
        <v>3557.3820035999902</v>
      </c>
      <c r="T17440" s="9">
        <v>3548.55654399999</v>
      </c>
    </row>
    <row r="17441" spans="1:20" x14ac:dyDescent="0.35">
      <c r="A17441">
        <f t="shared" si="532"/>
        <v>17441</v>
      </c>
      <c r="B17441" s="3" t="s">
        <v>1039</v>
      </c>
      <c r="C17441" s="3" t="s">
        <v>75</v>
      </c>
      <c r="D17441" s="3" t="s">
        <v>29</v>
      </c>
      <c r="E17441">
        <v>2024</v>
      </c>
      <c r="F17441" s="3" t="str">
        <f t="shared" si="531"/>
        <v>RGElevH HORS2024</v>
      </c>
      <c r="G17441" s="9">
        <v>3548.2612684000001</v>
      </c>
      <c r="H17441" s="9">
        <v>3547.9331843999998</v>
      </c>
      <c r="I17441" s="9">
        <v>3546.9489323999901</v>
      </c>
      <c r="J17441" s="9">
        <v>3546.09591399999</v>
      </c>
      <c r="K17441" s="9">
        <v>3541.1090371999999</v>
      </c>
      <c r="L17441" s="9">
        <v>3540.7809532000001</v>
      </c>
      <c r="M17441" s="9">
        <v>3540.6825279999998</v>
      </c>
      <c r="N17441" s="9">
        <v>3540.28882719999</v>
      </c>
      <c r="O17441" s="9">
        <v>3543.8977512000001</v>
      </c>
      <c r="P17441" s="9">
        <v>3556.1352843999998</v>
      </c>
      <c r="Q17441" s="9">
        <v>3557.5460455999901</v>
      </c>
      <c r="R17441" s="9">
        <v>3555.2166492000001</v>
      </c>
      <c r="S17441" s="9">
        <v>3554.29801399999</v>
      </c>
      <c r="T17441" s="9">
        <v>3550.3938143999999</v>
      </c>
    </row>
    <row r="17442" spans="1:20" x14ac:dyDescent="0.35">
      <c r="A17442">
        <f t="shared" si="532"/>
        <v>17442</v>
      </c>
      <c r="B17442" s="3" t="s">
        <v>1039</v>
      </c>
      <c r="C17442" s="3" t="s">
        <v>75</v>
      </c>
      <c r="D17442" s="3" t="s">
        <v>29</v>
      </c>
      <c r="E17442">
        <v>2025</v>
      </c>
      <c r="F17442" s="3" t="str">
        <f t="shared" si="531"/>
        <v>RGElevH HORS2025</v>
      </c>
      <c r="G17442" s="9">
        <v>3548.8846279999998</v>
      </c>
      <c r="H17442" s="9">
        <v>3546.1943391999998</v>
      </c>
      <c r="I17442" s="9">
        <v>3542.7166487999998</v>
      </c>
      <c r="J17442" s="9">
        <v>3528.7074619999999</v>
      </c>
      <c r="K17442" s="9">
        <v>3514.10772399999</v>
      </c>
      <c r="L17442" s="9">
        <v>3507.6444692</v>
      </c>
      <c r="M17442" s="9">
        <v>3508.8583800000001</v>
      </c>
      <c r="N17442" s="9">
        <v>3511.8767527999998</v>
      </c>
      <c r="O17442" s="9">
        <v>3529.9869896</v>
      </c>
      <c r="P17442" s="9">
        <v>3553.5434207999901</v>
      </c>
      <c r="Q17442" s="9">
        <v>3558.8583816</v>
      </c>
      <c r="R17442" s="9">
        <v>3557.3491951999999</v>
      </c>
      <c r="S17442" s="9">
        <v>3554.8229483999999</v>
      </c>
      <c r="T17442" s="9">
        <v>3547.8019507999902</v>
      </c>
    </row>
    <row r="17443" spans="1:20" x14ac:dyDescent="0.35">
      <c r="A17443">
        <f t="shared" si="532"/>
        <v>17443</v>
      </c>
      <c r="B17443" s="3" t="s">
        <v>1039</v>
      </c>
      <c r="C17443" s="3" t="s">
        <v>75</v>
      </c>
      <c r="D17443" s="3" t="s">
        <v>29</v>
      </c>
      <c r="E17443">
        <v>2026</v>
      </c>
      <c r="F17443" s="3" t="str">
        <f t="shared" si="531"/>
        <v>RGElevH HORS2026</v>
      </c>
      <c r="G17443" s="9">
        <v>3547.1129744</v>
      </c>
      <c r="H17443" s="9">
        <v>3544.9804284000002</v>
      </c>
      <c r="I17443" s="9">
        <v>3539.9607431999998</v>
      </c>
      <c r="J17443" s="9">
        <v>3518.6680916</v>
      </c>
      <c r="K17443" s="9">
        <v>3512.1720283999998</v>
      </c>
      <c r="L17443" s="9">
        <v>3503.9699283999998</v>
      </c>
      <c r="M17443" s="9">
        <v>3497.0145475999998</v>
      </c>
      <c r="N17443" s="9">
        <v>3487.4344947999998</v>
      </c>
      <c r="O17443" s="9">
        <v>3491.89643719999</v>
      </c>
      <c r="P17443" s="9">
        <v>3536.6799031999999</v>
      </c>
      <c r="Q17443" s="9">
        <v>3556.2993264000002</v>
      </c>
      <c r="R17443" s="9">
        <v>3556.8898776000001</v>
      </c>
      <c r="S17443" s="9">
        <v>3555.446308</v>
      </c>
      <c r="T17443" s="9">
        <v>3547.8019507999902</v>
      </c>
    </row>
    <row r="17444" spans="1:20" x14ac:dyDescent="0.35">
      <c r="A17444">
        <f t="shared" si="532"/>
        <v>17444</v>
      </c>
      <c r="B17444" s="3" t="s">
        <v>1039</v>
      </c>
      <c r="C17444" s="3" t="s">
        <v>75</v>
      </c>
      <c r="D17444" s="3" t="s">
        <v>29</v>
      </c>
      <c r="E17444">
        <v>2027</v>
      </c>
      <c r="F17444" s="3" t="str">
        <f t="shared" si="531"/>
        <v>RGElevH HORS2027</v>
      </c>
      <c r="G17444" s="9">
        <v>3547.76914239999</v>
      </c>
      <c r="H17444" s="9">
        <v>3542.6510319999902</v>
      </c>
      <c r="I17444" s="9">
        <v>3540.0263599999998</v>
      </c>
      <c r="J17444" s="9">
        <v>3522.1457820000001</v>
      </c>
      <c r="K17444" s="9">
        <v>3497.9331827999999</v>
      </c>
      <c r="L17444" s="9">
        <v>3455.1838376000001</v>
      </c>
      <c r="M17444" s="9">
        <v>3454.7245199999902</v>
      </c>
      <c r="N17444" s="9">
        <v>3452.0998479999998</v>
      </c>
      <c r="O17444" s="9">
        <v>3485.5972244</v>
      </c>
      <c r="P17444" s="9">
        <v>3546.2927644000001</v>
      </c>
      <c r="Q17444" s="9">
        <v>3559.8426335999902</v>
      </c>
      <c r="R17444" s="9">
        <v>3558.8255731999998</v>
      </c>
      <c r="S17444" s="9">
        <v>3557.5132371999998</v>
      </c>
      <c r="T17444" s="9">
        <v>3547.8019507999902</v>
      </c>
    </row>
    <row r="17445" spans="1:20" x14ac:dyDescent="0.35">
      <c r="A17445">
        <f t="shared" si="532"/>
        <v>17445</v>
      </c>
      <c r="B17445" s="3" t="s">
        <v>1039</v>
      </c>
      <c r="C17445" s="3" t="s">
        <v>75</v>
      </c>
      <c r="D17445" s="3" t="s">
        <v>29</v>
      </c>
      <c r="E17445">
        <v>2028</v>
      </c>
      <c r="F17445" s="3" t="str">
        <f t="shared" si="531"/>
        <v>RGElevH HORS2028</v>
      </c>
      <c r="G17445" s="9">
        <v>3547.3754416000002</v>
      </c>
      <c r="H17445" s="9">
        <v>3546.7848903999902</v>
      </c>
      <c r="I17445" s="9">
        <v>3543.7337091999998</v>
      </c>
      <c r="J17445" s="9">
        <v>3536.22058559999</v>
      </c>
      <c r="K17445" s="9">
        <v>3529.9541812000002</v>
      </c>
      <c r="L17445" s="9">
        <v>3517.9134983999902</v>
      </c>
      <c r="M17445" s="9">
        <v>3515.0591675999999</v>
      </c>
      <c r="N17445" s="9">
        <v>3515.256018</v>
      </c>
      <c r="O17445" s="9">
        <v>3522.7363332</v>
      </c>
      <c r="P17445" s="9">
        <v>3555.0526071999998</v>
      </c>
      <c r="Q17445" s="9">
        <v>3559.0552319999902</v>
      </c>
      <c r="R17445" s="9">
        <v>3559.9738671999999</v>
      </c>
      <c r="S17445" s="9">
        <v>3555.4134995999998</v>
      </c>
      <c r="T17445" s="9">
        <v>3547.8019507999902</v>
      </c>
    </row>
    <row r="17446" spans="1:20" x14ac:dyDescent="0.35">
      <c r="A17446">
        <f t="shared" si="532"/>
        <v>17446</v>
      </c>
      <c r="B17446" s="3" t="s">
        <v>1039</v>
      </c>
      <c r="C17446" s="3" t="s">
        <v>75</v>
      </c>
      <c r="D17446" s="3" t="s">
        <v>29</v>
      </c>
      <c r="E17446">
        <v>2029</v>
      </c>
      <c r="F17446" s="3" t="str">
        <f t="shared" si="531"/>
        <v>RGElevH HORS2029</v>
      </c>
      <c r="G17446" s="9">
        <v>3546.4568064</v>
      </c>
      <c r="H17446" s="9">
        <v>3542.1589060000001</v>
      </c>
      <c r="I17446" s="9">
        <v>3537.237646</v>
      </c>
      <c r="J17446" s="9">
        <v>3531.1352835999901</v>
      </c>
      <c r="K17446" s="9">
        <v>3522.2770155999901</v>
      </c>
      <c r="L17446" s="9">
        <v>3492.4213715999999</v>
      </c>
      <c r="M17446" s="9">
        <v>3493.7008992000001</v>
      </c>
      <c r="N17446" s="9">
        <v>3498.9502431999999</v>
      </c>
      <c r="O17446" s="9">
        <v>3534.4161236</v>
      </c>
      <c r="P17446" s="9">
        <v>3558.43187239999</v>
      </c>
      <c r="Q17446" s="9">
        <v>3559.4161244000002</v>
      </c>
      <c r="R17446" s="9">
        <v>3559.2848907999901</v>
      </c>
      <c r="S17446" s="9">
        <v>3556.4961767999998</v>
      </c>
      <c r="T17446" s="9">
        <v>3549.0158615999999</v>
      </c>
    </row>
    <row r="17447" spans="1:20" x14ac:dyDescent="0.35">
      <c r="A17447">
        <f t="shared" si="532"/>
        <v>17447</v>
      </c>
      <c r="B17447" s="3" t="s">
        <v>1039</v>
      </c>
      <c r="C17447" s="3" t="s">
        <v>86</v>
      </c>
      <c r="D17447" s="3" t="s">
        <v>29</v>
      </c>
      <c r="E17447">
        <v>2020</v>
      </c>
      <c r="F17447" s="3" t="str">
        <f t="shared" si="531"/>
        <v>RGQOutH HORS2020</v>
      </c>
      <c r="G17447" s="9">
        <v>1.6500237874570201</v>
      </c>
      <c r="H17447" s="9">
        <v>1.2070357027982801</v>
      </c>
      <c r="I17447" s="9">
        <v>2.2734765697624502</v>
      </c>
      <c r="J17447" s="9">
        <v>2.7404731518679699</v>
      </c>
      <c r="K17447" s="9">
        <v>2.91525511759593</v>
      </c>
      <c r="L17447" s="9">
        <v>8.1909100413451608</v>
      </c>
      <c r="M17447" s="9">
        <v>2.3225543481598798</v>
      </c>
      <c r="N17447" s="9">
        <v>3.3658219356980501</v>
      </c>
      <c r="O17447" s="9">
        <v>5.5843804054796804</v>
      </c>
      <c r="P17447" s="9">
        <v>5.86147768113279</v>
      </c>
      <c r="Q17447" s="9">
        <v>5.45676514295989</v>
      </c>
      <c r="R17447" s="9">
        <v>1.73745983213658</v>
      </c>
      <c r="S17447" s="9">
        <v>3.4436056028527302</v>
      </c>
      <c r="T17447" s="9">
        <v>3.2295427216067298</v>
      </c>
    </row>
    <row r="17448" spans="1:20" x14ac:dyDescent="0.35">
      <c r="A17448">
        <f t="shared" si="532"/>
        <v>17448</v>
      </c>
      <c r="B17448" s="3" t="s">
        <v>1039</v>
      </c>
      <c r="C17448" s="3" t="s">
        <v>86</v>
      </c>
      <c r="D17448" s="3" t="s">
        <v>29</v>
      </c>
      <c r="E17448">
        <v>2021</v>
      </c>
      <c r="F17448" s="3" t="str">
        <f t="shared" si="531"/>
        <v>RGQOutH HORS2021</v>
      </c>
      <c r="G17448" s="9">
        <v>1.5480410510932101</v>
      </c>
      <c r="H17448" s="9">
        <v>1.1131719388911001</v>
      </c>
      <c r="I17448" s="9">
        <v>1.53190237088884</v>
      </c>
      <c r="J17448" s="9">
        <v>3.59762748151305</v>
      </c>
      <c r="K17448" s="9">
        <v>2.2953603622547898</v>
      </c>
      <c r="L17448" s="9">
        <v>1.5665393065002799</v>
      </c>
      <c r="M17448" s="9">
        <v>2.2779185215004101</v>
      </c>
      <c r="N17448" s="9">
        <v>1.55247418054166</v>
      </c>
      <c r="O17448" s="9">
        <v>5.1149701323084598</v>
      </c>
      <c r="P17448" s="9">
        <v>5.7816498274834398</v>
      </c>
      <c r="Q17448" s="9">
        <v>5.3239322294058304</v>
      </c>
      <c r="R17448" s="9">
        <v>4.6805356303513799</v>
      </c>
      <c r="S17448" s="9">
        <v>4.4850135160651003</v>
      </c>
      <c r="T17448" s="9">
        <v>4.6381411896002804</v>
      </c>
    </row>
    <row r="17449" spans="1:20" x14ac:dyDescent="0.35">
      <c r="A17449">
        <f t="shared" si="532"/>
        <v>17449</v>
      </c>
      <c r="B17449" s="3" t="s">
        <v>1039</v>
      </c>
      <c r="C17449" s="3" t="s">
        <v>86</v>
      </c>
      <c r="D17449" s="3" t="s">
        <v>29</v>
      </c>
      <c r="E17449">
        <v>2022</v>
      </c>
      <c r="F17449" s="3" t="str">
        <f t="shared" si="531"/>
        <v>RGQOutH HORS2022</v>
      </c>
      <c r="G17449" s="9">
        <v>1.65459784853294</v>
      </c>
      <c r="H17449" s="9">
        <v>2.8073697605032901</v>
      </c>
      <c r="I17449" s="9">
        <v>2.1157629273001102</v>
      </c>
      <c r="J17449" s="9">
        <v>4.90886071350881</v>
      </c>
      <c r="K17449" s="9">
        <v>5.9558170493365097</v>
      </c>
      <c r="L17449" s="9">
        <v>5.7261776385246304</v>
      </c>
      <c r="M17449" s="9">
        <v>1.53675171005125</v>
      </c>
      <c r="N17449" s="9">
        <v>2.3147722853188801</v>
      </c>
      <c r="O17449" s="9">
        <v>4.1758903007203099</v>
      </c>
      <c r="P17449" s="9">
        <v>4.7221306936132201</v>
      </c>
      <c r="Q17449" s="9">
        <v>10.3723603860052</v>
      </c>
      <c r="R17449" s="9">
        <v>4.6216223527638798</v>
      </c>
      <c r="S17449" s="9">
        <v>4.3573741161106696</v>
      </c>
      <c r="T17449" s="9">
        <v>4.3743399736750002</v>
      </c>
    </row>
    <row r="17450" spans="1:20" x14ac:dyDescent="0.35">
      <c r="A17450">
        <f t="shared" si="532"/>
        <v>17450</v>
      </c>
      <c r="B17450" s="3" t="s">
        <v>1039</v>
      </c>
      <c r="C17450" s="3" t="s">
        <v>86</v>
      </c>
      <c r="D17450" s="3" t="s">
        <v>29</v>
      </c>
      <c r="E17450">
        <v>2023</v>
      </c>
      <c r="F17450" s="3" t="str">
        <f t="shared" si="531"/>
        <v>RGQOutH HORS2023</v>
      </c>
      <c r="G17450" s="9">
        <v>0.49735909726632999</v>
      </c>
      <c r="H17450" s="9">
        <v>2.0647739094850901</v>
      </c>
      <c r="I17450" s="9">
        <v>3.0531348163342198</v>
      </c>
      <c r="J17450" s="9">
        <v>3.4368061783903499</v>
      </c>
      <c r="K17450" s="9">
        <v>5.0219164084251497</v>
      </c>
      <c r="L17450" s="9">
        <v>9.3077537889147202</v>
      </c>
      <c r="M17450" s="9">
        <v>13.857504122307001</v>
      </c>
      <c r="N17450" s="9">
        <v>18.4211969790138</v>
      </c>
      <c r="O17450" s="9">
        <v>5.3819587599694003</v>
      </c>
      <c r="P17450" s="9">
        <v>2.46668188564573</v>
      </c>
      <c r="Q17450" s="9">
        <v>8.0446819609412294</v>
      </c>
      <c r="R17450" s="9">
        <v>4.2436991353166604</v>
      </c>
      <c r="S17450" s="9">
        <v>2.87686572765119</v>
      </c>
      <c r="T17450" s="9">
        <v>4.4553087873363104</v>
      </c>
    </row>
    <row r="17451" spans="1:20" x14ac:dyDescent="0.35">
      <c r="A17451">
        <f t="shared" si="532"/>
        <v>17451</v>
      </c>
      <c r="B17451" s="3" t="s">
        <v>1039</v>
      </c>
      <c r="C17451" s="3" t="s">
        <v>86</v>
      </c>
      <c r="D17451" s="3" t="s">
        <v>29</v>
      </c>
      <c r="E17451">
        <v>2024</v>
      </c>
      <c r="F17451" s="3" t="str">
        <f t="shared" si="531"/>
        <v>RGQOutH HORS2024</v>
      </c>
      <c r="G17451" s="9">
        <v>1.34941289930877</v>
      </c>
      <c r="H17451" s="9">
        <v>1.0590268669021301</v>
      </c>
      <c r="I17451" s="9">
        <v>1.2534671440779901</v>
      </c>
      <c r="J17451" s="9">
        <v>1.21054626554265</v>
      </c>
      <c r="K17451" s="9">
        <v>2.6839286852211401</v>
      </c>
      <c r="L17451" s="9">
        <v>1.1234366311994901</v>
      </c>
      <c r="M17451" s="9">
        <v>2.4002211999529099</v>
      </c>
      <c r="N17451" s="9">
        <v>3.6979445989393001</v>
      </c>
      <c r="O17451" s="9">
        <v>7.1996658425056301</v>
      </c>
      <c r="P17451" s="9">
        <v>4.34726144143875</v>
      </c>
      <c r="Q17451" s="9">
        <v>2.2027518504655501</v>
      </c>
      <c r="R17451" s="9">
        <v>2.86531747311638</v>
      </c>
      <c r="S17451" s="9">
        <v>1.5898981717412499</v>
      </c>
      <c r="T17451" s="9">
        <v>2.1946937148619501</v>
      </c>
    </row>
    <row r="17452" spans="1:20" x14ac:dyDescent="0.35">
      <c r="A17452">
        <f t="shared" si="532"/>
        <v>17452</v>
      </c>
      <c r="B17452" s="3" t="s">
        <v>1039</v>
      </c>
      <c r="C17452" s="3" t="s">
        <v>86</v>
      </c>
      <c r="D17452" s="3" t="s">
        <v>29</v>
      </c>
      <c r="E17452">
        <v>2025</v>
      </c>
      <c r="F17452" s="3" t="str">
        <f t="shared" si="531"/>
        <v>RGQOutH HORS2025</v>
      </c>
      <c r="G17452" s="9">
        <v>1.1782841960764101</v>
      </c>
      <c r="H17452" s="9">
        <v>1.80958588878982</v>
      </c>
      <c r="I17452" s="9">
        <v>1.85535598248398</v>
      </c>
      <c r="J17452" s="9">
        <v>5.4808955215254</v>
      </c>
      <c r="K17452" s="9">
        <v>6.5830591363056197</v>
      </c>
      <c r="L17452" s="9">
        <v>3.2800535599443394</v>
      </c>
      <c r="M17452" s="9">
        <v>1.43717078794333</v>
      </c>
      <c r="N17452" s="9">
        <v>3.2207599624293302</v>
      </c>
      <c r="O17452" s="9">
        <v>5.6130945100866398</v>
      </c>
      <c r="P17452" s="9">
        <v>1.5467614837535399</v>
      </c>
      <c r="Q17452" s="9">
        <v>2.3355919406066898</v>
      </c>
      <c r="R17452" s="9">
        <v>2.7459222746899998</v>
      </c>
      <c r="S17452" s="9">
        <v>2.8592615750052</v>
      </c>
      <c r="T17452" s="9">
        <v>3.7859963892170398</v>
      </c>
    </row>
    <row r="17453" spans="1:20" x14ac:dyDescent="0.35">
      <c r="A17453">
        <f t="shared" si="532"/>
        <v>17453</v>
      </c>
      <c r="B17453" s="3" t="s">
        <v>1039</v>
      </c>
      <c r="C17453" s="3" t="s">
        <v>86</v>
      </c>
      <c r="D17453" s="3" t="s">
        <v>29</v>
      </c>
      <c r="E17453">
        <v>2026</v>
      </c>
      <c r="F17453" s="3" t="str">
        <f t="shared" si="531"/>
        <v>RGQOutH HORS2026</v>
      </c>
      <c r="G17453" s="9">
        <v>1.71670789360493</v>
      </c>
      <c r="H17453" s="9">
        <v>1.5585131886655099</v>
      </c>
      <c r="I17453" s="9">
        <v>2.3790927461470499</v>
      </c>
      <c r="J17453" s="9">
        <v>7.8798995288001397</v>
      </c>
      <c r="K17453" s="9">
        <v>3.0410473415131198</v>
      </c>
      <c r="L17453" s="9">
        <v>2.9032400752029299</v>
      </c>
      <c r="M17453" s="9">
        <v>4.6403978103015504</v>
      </c>
      <c r="N17453" s="9">
        <v>6.2926605576957497</v>
      </c>
      <c r="O17453" s="9">
        <v>3.1619558229254001</v>
      </c>
      <c r="P17453" s="9">
        <v>1.7050720293119701</v>
      </c>
      <c r="Q17453" s="9">
        <v>2.7413697736114502</v>
      </c>
      <c r="R17453" s="9">
        <v>2.85883705623502</v>
      </c>
      <c r="S17453" s="9">
        <v>2.7969776213759099</v>
      </c>
      <c r="T17453" s="9">
        <v>4.0366125297131097</v>
      </c>
    </row>
    <row r="17454" spans="1:20" x14ac:dyDescent="0.35">
      <c r="A17454">
        <f t="shared" si="532"/>
        <v>17454</v>
      </c>
      <c r="B17454" s="3" t="s">
        <v>1039</v>
      </c>
      <c r="C17454" s="3" t="s">
        <v>86</v>
      </c>
      <c r="D17454" s="3" t="s">
        <v>29</v>
      </c>
      <c r="E17454">
        <v>2027</v>
      </c>
      <c r="F17454" s="3" t="str">
        <f t="shared" si="531"/>
        <v>RGQOutH HORS2027</v>
      </c>
      <c r="G17454" s="9">
        <v>1.50562569071866</v>
      </c>
      <c r="H17454" s="9">
        <v>2.56563516965991</v>
      </c>
      <c r="I17454" s="9">
        <v>1.66840364643589</v>
      </c>
      <c r="J17454" s="9">
        <v>6.7080162794948004</v>
      </c>
      <c r="K17454" s="9">
        <v>8.3396639806171802</v>
      </c>
      <c r="L17454" s="9">
        <v>10.8107027674794</v>
      </c>
      <c r="M17454" s="9">
        <v>2.1438806542257201</v>
      </c>
      <c r="N17454" s="9">
        <v>3.3150187851374899</v>
      </c>
      <c r="O17454" s="9">
        <v>2.3960868837584801</v>
      </c>
      <c r="P17454" s="9">
        <v>2.0467813044151599</v>
      </c>
      <c r="Q17454" s="9">
        <v>6.2583553014440199</v>
      </c>
      <c r="R17454" s="9">
        <v>4.41002431599488</v>
      </c>
      <c r="S17454" s="9">
        <v>3.4286769296891899</v>
      </c>
      <c r="T17454" s="9">
        <v>4.9505940663740997</v>
      </c>
    </row>
    <row r="17455" spans="1:20" x14ac:dyDescent="0.35">
      <c r="A17455">
        <f t="shared" si="532"/>
        <v>17455</v>
      </c>
      <c r="B17455" s="3" t="s">
        <v>1039</v>
      </c>
      <c r="C17455" s="3" t="s">
        <v>86</v>
      </c>
      <c r="D17455" s="3" t="s">
        <v>29</v>
      </c>
      <c r="E17455">
        <v>2028</v>
      </c>
      <c r="F17455" s="3" t="str">
        <f t="shared" si="531"/>
        <v>RGQOutH HORS2028</v>
      </c>
      <c r="G17455" s="9">
        <v>1.6614433625769001</v>
      </c>
      <c r="H17455" s="9">
        <v>1.2747107632870101</v>
      </c>
      <c r="I17455" s="9">
        <v>1.9084997275676101</v>
      </c>
      <c r="J17455" s="9">
        <v>3.3025293452728701</v>
      </c>
      <c r="K17455" s="9">
        <v>3.2683296791854102</v>
      </c>
      <c r="L17455" s="9">
        <v>5.10583535182188</v>
      </c>
      <c r="M17455" s="9">
        <v>3.0271570036091799</v>
      </c>
      <c r="N17455" s="9">
        <v>2.8922707977368298</v>
      </c>
      <c r="O17455" s="9">
        <v>8.09701050024184</v>
      </c>
      <c r="P17455" s="9">
        <v>9.7667948069515802</v>
      </c>
      <c r="Q17455" s="9">
        <v>8.8486664132475905</v>
      </c>
      <c r="R17455" s="9">
        <v>2.6516652781597201</v>
      </c>
      <c r="S17455" s="9">
        <v>5.4859062596606698</v>
      </c>
      <c r="T17455" s="9">
        <v>3.78773626681041</v>
      </c>
    </row>
    <row r="17456" spans="1:20" x14ac:dyDescent="0.35">
      <c r="A17456">
        <f t="shared" si="532"/>
        <v>17456</v>
      </c>
      <c r="B17456" s="3" t="s">
        <v>1039</v>
      </c>
      <c r="C17456" s="3" t="s">
        <v>86</v>
      </c>
      <c r="D17456" s="3" t="s">
        <v>29</v>
      </c>
      <c r="E17456">
        <v>2029</v>
      </c>
      <c r="F17456" s="3" t="str">
        <f t="shared" si="531"/>
        <v>RGQOutH HORS2029</v>
      </c>
      <c r="G17456" s="9">
        <v>1.8267726632803101</v>
      </c>
      <c r="H17456" s="9">
        <v>2.1074525499500201</v>
      </c>
      <c r="I17456" s="9">
        <v>2.1832270137226102</v>
      </c>
      <c r="J17456" s="9">
        <v>2.4668520306228001</v>
      </c>
      <c r="K17456" s="9">
        <v>3.7777338474323399</v>
      </c>
      <c r="L17456" s="9">
        <v>9.3609962721799</v>
      </c>
      <c r="M17456" s="9">
        <v>1.1409207230467999</v>
      </c>
      <c r="N17456" s="9">
        <v>2.0593779991308598</v>
      </c>
      <c r="O17456" s="9">
        <v>4.4708272872059798</v>
      </c>
      <c r="P17456" s="9">
        <v>5.4425238469355302</v>
      </c>
      <c r="Q17456" s="9">
        <v>4.8271375207106599</v>
      </c>
      <c r="R17456" s="9">
        <v>1.9532149946329</v>
      </c>
      <c r="S17456" s="9">
        <v>3.0709029794770801</v>
      </c>
      <c r="T17456" s="9">
        <v>3.4379920679237199</v>
      </c>
    </row>
    <row r="17457" spans="1:20" x14ac:dyDescent="0.35">
      <c r="A17457">
        <f t="shared" si="532"/>
        <v>17457</v>
      </c>
      <c r="B17457" s="3" t="s">
        <v>1039</v>
      </c>
      <c r="C17457" s="3" t="s">
        <v>95</v>
      </c>
      <c r="D17457" s="3" t="s">
        <v>29</v>
      </c>
      <c r="E17457">
        <v>2020</v>
      </c>
      <c r="F17457" s="3" t="str">
        <f t="shared" si="531"/>
        <v>RGSpillH HORS2020</v>
      </c>
      <c r="G17457" s="9">
        <v>0</v>
      </c>
      <c r="H17457" s="9">
        <v>0</v>
      </c>
      <c r="I17457" s="9">
        <v>0</v>
      </c>
      <c r="J17457" s="9">
        <v>0</v>
      </c>
      <c r="K17457" s="9">
        <v>0</v>
      </c>
      <c r="L17457" s="9">
        <v>1.9480900465400501</v>
      </c>
      <c r="M17457" s="9">
        <v>0</v>
      </c>
      <c r="N17457" s="9">
        <v>0</v>
      </c>
      <c r="O17457" s="9">
        <v>0.26843921454446901</v>
      </c>
      <c r="P17457" s="9">
        <v>0.69835042006411097</v>
      </c>
      <c r="Q17457" s="9">
        <v>0.117385261688051</v>
      </c>
      <c r="R17457" s="9">
        <v>0</v>
      </c>
      <c r="S17457" s="9">
        <v>0</v>
      </c>
      <c r="T17457" s="9">
        <v>0</v>
      </c>
    </row>
    <row r="17458" spans="1:20" x14ac:dyDescent="0.35">
      <c r="A17458">
        <f t="shared" si="532"/>
        <v>17458</v>
      </c>
      <c r="B17458" s="3" t="s">
        <v>1039</v>
      </c>
      <c r="C17458" s="3" t="s">
        <v>95</v>
      </c>
      <c r="D17458" s="3" t="s">
        <v>29</v>
      </c>
      <c r="E17458">
        <v>2021</v>
      </c>
      <c r="F17458" s="3" t="str">
        <f t="shared" si="531"/>
        <v>RGSpillH HORS2021</v>
      </c>
      <c r="G17458" s="9">
        <v>0</v>
      </c>
      <c r="H17458" s="9">
        <v>0</v>
      </c>
      <c r="I17458" s="9">
        <v>0</v>
      </c>
      <c r="J17458" s="9">
        <v>0.237144491754502</v>
      </c>
      <c r="K17458" s="9">
        <v>0</v>
      </c>
      <c r="L17458" s="9">
        <v>0</v>
      </c>
      <c r="M17458" s="9">
        <v>0</v>
      </c>
      <c r="N17458" s="9">
        <v>0</v>
      </c>
      <c r="O17458" s="9">
        <v>0.454191607182795</v>
      </c>
      <c r="P17458" s="9">
        <v>0.16177525513274901</v>
      </c>
      <c r="Q17458" s="9">
        <v>0.33976489365315099</v>
      </c>
      <c r="R17458" s="9">
        <v>0</v>
      </c>
      <c r="S17458" s="9">
        <v>0</v>
      </c>
      <c r="T17458" s="9">
        <v>7.1460788808402698E-3</v>
      </c>
    </row>
    <row r="17459" spans="1:20" x14ac:dyDescent="0.35">
      <c r="A17459">
        <f t="shared" si="532"/>
        <v>17459</v>
      </c>
      <c r="B17459" s="3" t="s">
        <v>1039</v>
      </c>
      <c r="C17459" s="3" t="s">
        <v>95</v>
      </c>
      <c r="D17459" s="3" t="s">
        <v>29</v>
      </c>
      <c r="E17459">
        <v>2022</v>
      </c>
      <c r="F17459" s="3" t="str">
        <f t="shared" si="531"/>
        <v>RGSpillH HORS2022</v>
      </c>
      <c r="G17459" s="9">
        <v>0</v>
      </c>
      <c r="H17459" s="9">
        <v>0</v>
      </c>
      <c r="I17459" s="9">
        <v>0</v>
      </c>
      <c r="J17459" s="9">
        <v>0.112297304469159</v>
      </c>
      <c r="K17459" s="9">
        <v>0.387015709659427</v>
      </c>
      <c r="L17459" s="9">
        <v>0.35384679556582599</v>
      </c>
      <c r="M17459" s="9">
        <v>0</v>
      </c>
      <c r="N17459" s="9">
        <v>0</v>
      </c>
      <c r="O17459" s="9">
        <v>0.37171651417569801</v>
      </c>
      <c r="P17459" s="9">
        <v>0.50189947742836805</v>
      </c>
      <c r="Q17459" s="9">
        <v>2.8955882962605703</v>
      </c>
      <c r="R17459" s="9">
        <v>0</v>
      </c>
      <c r="S17459" s="9">
        <v>0</v>
      </c>
      <c r="T17459" s="9">
        <v>0</v>
      </c>
    </row>
    <row r="17460" spans="1:20" x14ac:dyDescent="0.35">
      <c r="A17460">
        <f t="shared" si="532"/>
        <v>17460</v>
      </c>
      <c r="B17460" s="3" t="s">
        <v>1039</v>
      </c>
      <c r="C17460" s="3" t="s">
        <v>95</v>
      </c>
      <c r="D17460" s="3" t="s">
        <v>29</v>
      </c>
      <c r="E17460">
        <v>2023</v>
      </c>
      <c r="F17460" s="3" t="str">
        <f t="shared" si="531"/>
        <v>RGSpillH HORS2023</v>
      </c>
      <c r="G17460" s="9">
        <v>0</v>
      </c>
      <c r="H17460" s="9">
        <v>0</v>
      </c>
      <c r="I17460" s="9">
        <v>3.9742467192613803E-2</v>
      </c>
      <c r="J17460" s="9">
        <v>0</v>
      </c>
      <c r="K17460" s="9">
        <v>0.33050574909703101</v>
      </c>
      <c r="L17460" s="9">
        <v>2.74324930721713</v>
      </c>
      <c r="M17460" s="9">
        <v>7.1743714991722998</v>
      </c>
      <c r="N17460" s="9">
        <v>11.334174440749999</v>
      </c>
      <c r="O17460" s="9">
        <v>0.49093619013781498</v>
      </c>
      <c r="P17460" s="9">
        <v>6.02386152034722E-2</v>
      </c>
      <c r="Q17460" s="9">
        <v>1.6463970437564199</v>
      </c>
      <c r="R17460" s="9">
        <v>0</v>
      </c>
      <c r="S17460" s="9">
        <v>0</v>
      </c>
      <c r="T17460" s="9">
        <v>0.15724880655783999</v>
      </c>
    </row>
    <row r="17461" spans="1:20" x14ac:dyDescent="0.35">
      <c r="A17461">
        <f t="shared" si="532"/>
        <v>17461</v>
      </c>
      <c r="B17461" s="3" t="s">
        <v>1039</v>
      </c>
      <c r="C17461" s="3" t="s">
        <v>95</v>
      </c>
      <c r="D17461" s="3" t="s">
        <v>29</v>
      </c>
      <c r="E17461">
        <v>2024</v>
      </c>
      <c r="F17461" s="3" t="str">
        <f t="shared" ref="F17461:F17524" si="533">_xlfn.CONCAT(B17461,C17461,D17461,E17461)</f>
        <v>RGSpillH HORS2024</v>
      </c>
      <c r="G17461" s="9">
        <v>0</v>
      </c>
      <c r="H17461" s="9">
        <v>0</v>
      </c>
      <c r="I17461" s="9">
        <v>0</v>
      </c>
      <c r="J17461" s="9">
        <v>0</v>
      </c>
      <c r="K17461" s="9">
        <v>0</v>
      </c>
      <c r="L17461" s="9">
        <v>0</v>
      </c>
      <c r="M17461" s="9">
        <v>0</v>
      </c>
      <c r="N17461" s="9">
        <v>0</v>
      </c>
      <c r="O17461" s="9">
        <v>1.15079271390482</v>
      </c>
      <c r="P17461" s="9">
        <v>0.34644288392053402</v>
      </c>
      <c r="Q17461" s="9">
        <v>0</v>
      </c>
      <c r="R17461" s="9">
        <v>0</v>
      </c>
      <c r="S17461" s="9">
        <v>0</v>
      </c>
      <c r="T17461" s="9">
        <v>0</v>
      </c>
    </row>
    <row r="17462" spans="1:20" x14ac:dyDescent="0.35">
      <c r="A17462">
        <f t="shared" si="532"/>
        <v>17462</v>
      </c>
      <c r="B17462" s="3" t="s">
        <v>1039</v>
      </c>
      <c r="C17462" s="3" t="s">
        <v>95</v>
      </c>
      <c r="D17462" s="3" t="s">
        <v>29</v>
      </c>
      <c r="E17462">
        <v>2025</v>
      </c>
      <c r="F17462" s="3" t="str">
        <f t="shared" si="533"/>
        <v>RGSpillH HORS2025</v>
      </c>
      <c r="G17462" s="9">
        <v>0</v>
      </c>
      <c r="H17462" s="9">
        <v>0</v>
      </c>
      <c r="I17462" s="9">
        <v>0</v>
      </c>
      <c r="J17462" s="9">
        <v>0.58441517603225801</v>
      </c>
      <c r="K17462" s="9">
        <v>1.2425559266050501</v>
      </c>
      <c r="L17462" s="9">
        <v>9.3423929097446196E-3</v>
      </c>
      <c r="M17462" s="9">
        <v>0</v>
      </c>
      <c r="N17462" s="9">
        <v>0</v>
      </c>
      <c r="O17462" s="9">
        <v>0.27349969859201601</v>
      </c>
      <c r="P17462" s="9">
        <v>0</v>
      </c>
      <c r="Q17462" s="9">
        <v>0</v>
      </c>
      <c r="R17462" s="9">
        <v>0</v>
      </c>
      <c r="S17462" s="9">
        <v>0</v>
      </c>
      <c r="T17462" s="9">
        <v>2.54086100773263E-2</v>
      </c>
    </row>
    <row r="17463" spans="1:20" x14ac:dyDescent="0.35">
      <c r="A17463">
        <f t="shared" si="532"/>
        <v>17463</v>
      </c>
      <c r="B17463" s="3" t="s">
        <v>1039</v>
      </c>
      <c r="C17463" s="3" t="s">
        <v>95</v>
      </c>
      <c r="D17463" s="3" t="s">
        <v>29</v>
      </c>
      <c r="E17463">
        <v>2026</v>
      </c>
      <c r="F17463" s="3" t="str">
        <f t="shared" si="533"/>
        <v>RGSpillH HORS2026</v>
      </c>
      <c r="G17463" s="9">
        <v>0</v>
      </c>
      <c r="H17463" s="9">
        <v>0</v>
      </c>
      <c r="I17463" s="9">
        <v>2.4719151163194401E-3</v>
      </c>
      <c r="J17463" s="9">
        <v>1.7877748760797101</v>
      </c>
      <c r="K17463" s="9">
        <v>0</v>
      </c>
      <c r="L17463" s="9">
        <v>8.8030899026545692E-3</v>
      </c>
      <c r="M17463" s="9">
        <v>3.9022596677944402E-2</v>
      </c>
      <c r="N17463" s="9">
        <v>0.35231275963158298</v>
      </c>
      <c r="O17463" s="9">
        <v>0</v>
      </c>
      <c r="P17463" s="9">
        <v>0</v>
      </c>
      <c r="Q17463" s="9">
        <v>0</v>
      </c>
      <c r="R17463" s="9">
        <v>0</v>
      </c>
      <c r="S17463" s="9">
        <v>0</v>
      </c>
      <c r="T17463" s="9">
        <v>0.10598001202672901</v>
      </c>
    </row>
    <row r="17464" spans="1:20" x14ac:dyDescent="0.35">
      <c r="A17464">
        <f t="shared" si="532"/>
        <v>17464</v>
      </c>
      <c r="B17464" s="3" t="s">
        <v>1039</v>
      </c>
      <c r="C17464" s="3" t="s">
        <v>95</v>
      </c>
      <c r="D17464" s="3" t="s">
        <v>29</v>
      </c>
      <c r="E17464">
        <v>2027</v>
      </c>
      <c r="F17464" s="3" t="str">
        <f t="shared" si="533"/>
        <v>RGSpillH HORS2027</v>
      </c>
      <c r="G17464" s="9">
        <v>0</v>
      </c>
      <c r="H17464" s="9">
        <v>0</v>
      </c>
      <c r="I17464" s="9">
        <v>0</v>
      </c>
      <c r="J17464" s="9">
        <v>1.46519626419527</v>
      </c>
      <c r="K17464" s="9">
        <v>2.1058295847942698</v>
      </c>
      <c r="L17464" s="9">
        <v>4.1283664798739199</v>
      </c>
      <c r="M17464" s="9">
        <v>0</v>
      </c>
      <c r="N17464" s="9">
        <v>0</v>
      </c>
      <c r="O17464" s="9">
        <v>0</v>
      </c>
      <c r="P17464" s="9">
        <v>0</v>
      </c>
      <c r="Q17464" s="9">
        <v>0.39239587358515399</v>
      </c>
      <c r="R17464" s="9">
        <v>3.6119933225444399E-2</v>
      </c>
      <c r="S17464" s="9">
        <v>0</v>
      </c>
      <c r="T17464" s="9">
        <v>1.28918256040972E-2</v>
      </c>
    </row>
    <row r="17465" spans="1:20" x14ac:dyDescent="0.35">
      <c r="A17465">
        <f t="shared" si="532"/>
        <v>17465</v>
      </c>
      <c r="B17465" s="3" t="s">
        <v>1039</v>
      </c>
      <c r="C17465" s="3" t="s">
        <v>95</v>
      </c>
      <c r="D17465" s="3" t="s">
        <v>29</v>
      </c>
      <c r="E17465">
        <v>2028</v>
      </c>
      <c r="F17465" s="3" t="str">
        <f t="shared" si="533"/>
        <v>RGSpillH HORS2028</v>
      </c>
      <c r="G17465" s="9">
        <v>0</v>
      </c>
      <c r="H17465" s="9">
        <v>0</v>
      </c>
      <c r="I17465" s="9">
        <v>0</v>
      </c>
      <c r="J17465" s="9">
        <v>0</v>
      </c>
      <c r="K17465" s="9">
        <v>5.0213137565312399E-2</v>
      </c>
      <c r="L17465" s="9">
        <v>0.264947498600759</v>
      </c>
      <c r="M17465" s="9">
        <v>0</v>
      </c>
      <c r="N17465" s="9">
        <v>0</v>
      </c>
      <c r="O17465" s="9">
        <v>1.8210726680335001</v>
      </c>
      <c r="P17465" s="9">
        <v>3.0666536469714401</v>
      </c>
      <c r="Q17465" s="9">
        <v>2.4398278598846899</v>
      </c>
      <c r="R17465" s="9">
        <v>0</v>
      </c>
      <c r="S17465" s="9">
        <v>8.0287438546874992E-3</v>
      </c>
      <c r="T17465" s="9">
        <v>0</v>
      </c>
    </row>
    <row r="17466" spans="1:20" x14ac:dyDescent="0.35">
      <c r="A17466">
        <f t="shared" si="532"/>
        <v>17466</v>
      </c>
      <c r="B17466" s="3" t="s">
        <v>1039</v>
      </c>
      <c r="C17466" s="3" t="s">
        <v>95</v>
      </c>
      <c r="D17466" s="3" t="s">
        <v>29</v>
      </c>
      <c r="E17466">
        <v>2029</v>
      </c>
      <c r="F17466" s="3" t="str">
        <f t="shared" si="533"/>
        <v>RGSpillH HORS2029</v>
      </c>
      <c r="G17466" s="9">
        <v>0</v>
      </c>
      <c r="H17466" s="9">
        <v>0</v>
      </c>
      <c r="I17466" s="9">
        <v>0</v>
      </c>
      <c r="J17466" s="9">
        <v>0</v>
      </c>
      <c r="K17466" s="9">
        <v>0.160451857921875</v>
      </c>
      <c r="L17466" s="9">
        <v>3.4046064595501999</v>
      </c>
      <c r="M17466" s="9">
        <v>0</v>
      </c>
      <c r="N17466" s="9">
        <v>0</v>
      </c>
      <c r="O17466" s="9">
        <v>0.19569309037466801</v>
      </c>
      <c r="P17466" s="9">
        <v>0.19732867685081201</v>
      </c>
      <c r="Q17466" s="9">
        <v>0.15039248743237199</v>
      </c>
      <c r="R17466" s="9">
        <v>0</v>
      </c>
      <c r="S17466" s="9">
        <v>0</v>
      </c>
      <c r="T17466" s="9">
        <v>1.8068313460117998E-2</v>
      </c>
    </row>
    <row r="17467" spans="1:20" x14ac:dyDescent="0.35">
      <c r="A17467">
        <f t="shared" si="532"/>
        <v>17467</v>
      </c>
      <c r="B17467" s="3" t="s">
        <v>1039</v>
      </c>
      <c r="C17467" s="3" t="s">
        <v>77</v>
      </c>
      <c r="D17467" s="3" t="s">
        <v>29</v>
      </c>
      <c r="E17467">
        <v>2020</v>
      </c>
      <c r="F17467" s="3" t="str">
        <f t="shared" si="533"/>
        <v>RGGenH HORS2020</v>
      </c>
      <c r="G17467" s="9">
        <v>65.893381192204302</v>
      </c>
      <c r="H17467" s="9">
        <v>47.515212777777698</v>
      </c>
      <c r="I17467" s="9">
        <v>89.460730137499993</v>
      </c>
      <c r="J17467" s="9">
        <v>103.227231989247</v>
      </c>
      <c r="K17467" s="9">
        <v>112.539263779761</v>
      </c>
      <c r="L17467" s="9">
        <v>202.81429086021501</v>
      </c>
      <c r="M17467" s="9">
        <v>84.672484152777699</v>
      </c>
      <c r="N17467" s="9">
        <v>122.396281166666</v>
      </c>
      <c r="O17467" s="9">
        <v>179.797266760752</v>
      </c>
      <c r="P17467" s="9">
        <v>168.76143500000001</v>
      </c>
      <c r="Q17467" s="9">
        <v>188.360665376344</v>
      </c>
      <c r="R17467" s="9">
        <v>71.014820388888793</v>
      </c>
      <c r="S17467" s="9">
        <v>140.05734028645799</v>
      </c>
      <c r="T17467" s="9">
        <v>128.916414444444</v>
      </c>
    </row>
    <row r="17468" spans="1:20" x14ac:dyDescent="0.35">
      <c r="A17468">
        <f t="shared" si="532"/>
        <v>17468</v>
      </c>
      <c r="B17468" s="3" t="s">
        <v>1039</v>
      </c>
      <c r="C17468" s="3" t="s">
        <v>77</v>
      </c>
      <c r="D17468" s="3" t="s">
        <v>29</v>
      </c>
      <c r="E17468">
        <v>2021</v>
      </c>
      <c r="F17468" s="3" t="str">
        <f t="shared" si="533"/>
        <v>RGGenH HORS2021</v>
      </c>
      <c r="G17468" s="9">
        <v>61.937120587365499</v>
      </c>
      <c r="H17468" s="9">
        <v>44.156472379166601</v>
      </c>
      <c r="I17468" s="9">
        <v>61.163648569444398</v>
      </c>
      <c r="J17468" s="9">
        <v>121.92058241935401</v>
      </c>
      <c r="K17468" s="9">
        <v>89.106026947916604</v>
      </c>
      <c r="L17468" s="9">
        <v>60.719674543010697</v>
      </c>
      <c r="M17468" s="9">
        <v>87.850262916666594</v>
      </c>
      <c r="N17468" s="9">
        <v>59.823065305555502</v>
      </c>
      <c r="O17468" s="9">
        <v>163.74385403225801</v>
      </c>
      <c r="P17468" s="9">
        <v>193.29117109722199</v>
      </c>
      <c r="Q17468" s="9">
        <v>174.588689045698</v>
      </c>
      <c r="R17468" s="9">
        <v>179.86327277777701</v>
      </c>
      <c r="S17468" s="9">
        <v>178.59569739583301</v>
      </c>
      <c r="T17468" s="9">
        <v>171.222521944444</v>
      </c>
    </row>
    <row r="17469" spans="1:20" x14ac:dyDescent="0.35">
      <c r="A17469">
        <f t="shared" si="532"/>
        <v>17469</v>
      </c>
      <c r="B17469" s="3" t="s">
        <v>1039</v>
      </c>
      <c r="C17469" s="3" t="s">
        <v>77</v>
      </c>
      <c r="D17469" s="3" t="s">
        <v>29</v>
      </c>
      <c r="E17469">
        <v>2022</v>
      </c>
      <c r="F17469" s="3" t="str">
        <f t="shared" si="533"/>
        <v>RGGenH HORS2022</v>
      </c>
      <c r="G17469" s="9">
        <v>64.620415712365599</v>
      </c>
      <c r="H17469" s="9">
        <v>107.50655643055499</v>
      </c>
      <c r="I17469" s="9">
        <v>80.723497347222207</v>
      </c>
      <c r="J17469" s="9">
        <v>169.13649885752599</v>
      </c>
      <c r="K17469" s="9">
        <v>184.92023750000001</v>
      </c>
      <c r="L17469" s="9">
        <v>175.67525591397799</v>
      </c>
      <c r="M17469" s="9">
        <v>51.298667666666603</v>
      </c>
      <c r="N17469" s="9">
        <v>76.147168666666602</v>
      </c>
      <c r="O17469" s="9">
        <v>122.959127163978</v>
      </c>
      <c r="P17469" s="9">
        <v>135.46656623611099</v>
      </c>
      <c r="Q17469" s="9">
        <v>233.27700846774101</v>
      </c>
      <c r="R17469" s="9">
        <v>183.543463888888</v>
      </c>
      <c r="S17469" s="9">
        <v>176.70425234375</v>
      </c>
      <c r="T17469" s="9">
        <v>167.438696666666</v>
      </c>
    </row>
    <row r="17470" spans="1:20" x14ac:dyDescent="0.35">
      <c r="A17470">
        <f t="shared" si="532"/>
        <v>17470</v>
      </c>
      <c r="B17470" s="3" t="s">
        <v>1039</v>
      </c>
      <c r="C17470" s="3" t="s">
        <v>77</v>
      </c>
      <c r="D17470" s="3" t="s">
        <v>29</v>
      </c>
      <c r="E17470">
        <v>2023</v>
      </c>
      <c r="F17470" s="3" t="str">
        <f t="shared" si="533"/>
        <v>RGGenH HORS2023</v>
      </c>
      <c r="G17470" s="9">
        <v>20.022943400537599</v>
      </c>
      <c r="H17470" s="9">
        <v>82.285414625000001</v>
      </c>
      <c r="I17470" s="9">
        <v>105.425477575</v>
      </c>
      <c r="J17470" s="9">
        <v>134.15163706317199</v>
      </c>
      <c r="K17470" s="9">
        <v>164.94428511904701</v>
      </c>
      <c r="L17470" s="9">
        <v>206.24348494623601</v>
      </c>
      <c r="M17470" s="9">
        <v>206.31251083333299</v>
      </c>
      <c r="N17470" s="9">
        <v>223.48408333333299</v>
      </c>
      <c r="O17470" s="9">
        <v>150.28965972311801</v>
      </c>
      <c r="P17470" s="9">
        <v>75.911107429166606</v>
      </c>
      <c r="Q17470" s="9">
        <v>200.053205645161</v>
      </c>
      <c r="R17470" s="9">
        <v>164.527790833333</v>
      </c>
      <c r="S17470" s="9">
        <v>113.34612953125</v>
      </c>
      <c r="T17470" s="9">
        <v>161.45016430555501</v>
      </c>
    </row>
    <row r="17471" spans="1:20" x14ac:dyDescent="0.35">
      <c r="A17471">
        <f t="shared" si="532"/>
        <v>17471</v>
      </c>
      <c r="B17471" s="3" t="s">
        <v>1039</v>
      </c>
      <c r="C17471" s="3" t="s">
        <v>77</v>
      </c>
      <c r="D17471" s="3" t="s">
        <v>29</v>
      </c>
      <c r="E17471">
        <v>2024</v>
      </c>
      <c r="F17471" s="3" t="str">
        <f t="shared" si="533"/>
        <v>RGGenH HORS2024</v>
      </c>
      <c r="G17471" s="9">
        <v>53.799716276881703</v>
      </c>
      <c r="H17471" s="9">
        <v>42.067410090277697</v>
      </c>
      <c r="I17471" s="9">
        <v>49.8161419902777</v>
      </c>
      <c r="J17471" s="9">
        <v>48.249518306451598</v>
      </c>
      <c r="K17471" s="9">
        <v>104.401086339285</v>
      </c>
      <c r="L17471" s="9">
        <v>44.135681202956903</v>
      </c>
      <c r="M17471" s="9">
        <v>93.189432916666604</v>
      </c>
      <c r="N17471" s="9">
        <v>144.51929430555501</v>
      </c>
      <c r="O17471" s="9">
        <v>199.41535147849399</v>
      </c>
      <c r="P17471" s="9">
        <v>135.98894808333301</v>
      </c>
      <c r="Q17471" s="9">
        <v>89.0879877688172</v>
      </c>
      <c r="R17471" s="9">
        <v>115.73402027777701</v>
      </c>
      <c r="S17471" s="9">
        <v>64.3931766796875</v>
      </c>
      <c r="T17471" s="9">
        <v>87.593519513888793</v>
      </c>
    </row>
    <row r="17472" spans="1:20" x14ac:dyDescent="0.35">
      <c r="A17472">
        <f t="shared" si="532"/>
        <v>17472</v>
      </c>
      <c r="B17472" s="3" t="s">
        <v>1039</v>
      </c>
      <c r="C17472" s="3" t="s">
        <v>77</v>
      </c>
      <c r="D17472" s="3" t="s">
        <v>29</v>
      </c>
      <c r="E17472">
        <v>2025</v>
      </c>
      <c r="F17472" s="3" t="str">
        <f t="shared" si="533"/>
        <v>RGGenH HORS2025</v>
      </c>
      <c r="G17472" s="9">
        <v>47.242260287634402</v>
      </c>
      <c r="H17472" s="9">
        <v>72.016750045833305</v>
      </c>
      <c r="I17472" s="9">
        <v>73.249002930555505</v>
      </c>
      <c r="J17472" s="9">
        <v>171.96347094085999</v>
      </c>
      <c r="K17472" s="9">
        <v>174.378214330357</v>
      </c>
      <c r="L17472" s="9">
        <v>117.956772379032</v>
      </c>
      <c r="M17472" s="9">
        <v>52.339306305555503</v>
      </c>
      <c r="N17472" s="9">
        <v>113.83435513333301</v>
      </c>
      <c r="O17472" s="9">
        <v>175.90242866935401</v>
      </c>
      <c r="P17472" s="9">
        <v>58.714144266666601</v>
      </c>
      <c r="Q17472" s="9">
        <v>93.222552161290295</v>
      </c>
      <c r="R17472" s="9">
        <v>111.89416583333301</v>
      </c>
      <c r="S17472" s="9">
        <v>116.012559375</v>
      </c>
      <c r="T17472" s="9">
        <v>142.58584350000001</v>
      </c>
    </row>
    <row r="17473" spans="1:20" x14ac:dyDescent="0.35">
      <c r="A17473">
        <f t="shared" si="532"/>
        <v>17473</v>
      </c>
      <c r="B17473" s="3" t="s">
        <v>1039</v>
      </c>
      <c r="C17473" s="3" t="s">
        <v>77</v>
      </c>
      <c r="D17473" s="3" t="s">
        <v>29</v>
      </c>
      <c r="E17473">
        <v>2026</v>
      </c>
      <c r="F17473" s="3" t="str">
        <f t="shared" si="533"/>
        <v>RGGenH HORS2026</v>
      </c>
      <c r="G17473" s="9">
        <v>68.578185608870896</v>
      </c>
      <c r="H17473" s="9">
        <v>61.704567138888798</v>
      </c>
      <c r="I17473" s="9">
        <v>87.722159098611101</v>
      </c>
      <c r="J17473" s="9">
        <v>203.45880228494599</v>
      </c>
      <c r="K17473" s="9">
        <v>110.52181631696401</v>
      </c>
      <c r="L17473" s="9">
        <v>101.47842522043</v>
      </c>
      <c r="M17473" s="9">
        <v>157.70717083333301</v>
      </c>
      <c r="N17473" s="9">
        <v>191.26384174999899</v>
      </c>
      <c r="O17473" s="9">
        <v>109.158267607526</v>
      </c>
      <c r="P17473" s="9">
        <v>60.271344115277699</v>
      </c>
      <c r="Q17473" s="9">
        <v>104.391088158602</v>
      </c>
      <c r="R17473" s="9">
        <v>114.612927222222</v>
      </c>
      <c r="S17473" s="9">
        <v>113.535508072916</v>
      </c>
      <c r="T17473" s="9">
        <v>144.81242981944399</v>
      </c>
    </row>
    <row r="17474" spans="1:20" x14ac:dyDescent="0.35">
      <c r="A17474">
        <f t="shared" si="532"/>
        <v>17474</v>
      </c>
      <c r="B17474" s="3" t="s">
        <v>1039</v>
      </c>
      <c r="C17474" s="3" t="s">
        <v>77</v>
      </c>
      <c r="D17474" s="3" t="s">
        <v>29</v>
      </c>
      <c r="E17474">
        <v>2027</v>
      </c>
      <c r="F17474" s="3" t="str">
        <f t="shared" si="533"/>
        <v>RGGenH HORS2027</v>
      </c>
      <c r="G17474" s="9">
        <v>60.101111346774097</v>
      </c>
      <c r="H17474" s="9">
        <v>100.949322680555</v>
      </c>
      <c r="I17474" s="9">
        <v>64.545216963888805</v>
      </c>
      <c r="J17474" s="9">
        <v>174.03118176075199</v>
      </c>
      <c r="K17474" s="9">
        <v>201.65373452380899</v>
      </c>
      <c r="L17474" s="9">
        <v>210.02518064516099</v>
      </c>
      <c r="M17474" s="9">
        <v>68.763162308333307</v>
      </c>
      <c r="N17474" s="9">
        <v>104.796870388888</v>
      </c>
      <c r="O17474" s="9">
        <v>76.123082848655898</v>
      </c>
      <c r="P17474" s="9">
        <v>67.062223231944401</v>
      </c>
      <c r="Q17474" s="9">
        <v>201.28383158602099</v>
      </c>
      <c r="R17474" s="9">
        <v>160.24322999999899</v>
      </c>
      <c r="S17474" s="9">
        <v>138.030660104166</v>
      </c>
      <c r="T17474" s="9">
        <v>175.59847544444401</v>
      </c>
    </row>
    <row r="17475" spans="1:20" x14ac:dyDescent="0.35">
      <c r="A17475">
        <f t="shared" ref="A17475:A17538" si="534">A17474+1</f>
        <v>17475</v>
      </c>
      <c r="B17475" s="3" t="s">
        <v>1039</v>
      </c>
      <c r="C17475" s="3" t="s">
        <v>77</v>
      </c>
      <c r="D17475" s="3" t="s">
        <v>29</v>
      </c>
      <c r="E17475">
        <v>2028</v>
      </c>
      <c r="F17475" s="3" t="str">
        <f t="shared" si="533"/>
        <v>RGGenH HORS2028</v>
      </c>
      <c r="G17475" s="9">
        <v>66.299428732526806</v>
      </c>
      <c r="H17475" s="9">
        <v>50.552108097222202</v>
      </c>
      <c r="I17475" s="9">
        <v>75.690639402777705</v>
      </c>
      <c r="J17475" s="9">
        <v>125.892671948924</v>
      </c>
      <c r="K17475" s="9">
        <v>119.87984953869</v>
      </c>
      <c r="L17475" s="9">
        <v>163.512071259408</v>
      </c>
      <c r="M17475" s="9">
        <v>111.04395540833301</v>
      </c>
      <c r="N17475" s="9">
        <v>106.071292</v>
      </c>
      <c r="O17475" s="9">
        <v>202.674122446236</v>
      </c>
      <c r="P17475" s="9">
        <v>207.82720115277701</v>
      </c>
      <c r="Q17475" s="9">
        <v>204.11140940860199</v>
      </c>
      <c r="R17475" s="9">
        <v>100.066164619444</v>
      </c>
      <c r="S17475" s="9">
        <v>189.86946953124999</v>
      </c>
      <c r="T17475" s="9">
        <v>149.30358694444399</v>
      </c>
    </row>
    <row r="17476" spans="1:20" x14ac:dyDescent="0.35">
      <c r="A17476">
        <f t="shared" si="534"/>
        <v>17476</v>
      </c>
      <c r="B17476" s="3" t="s">
        <v>1039</v>
      </c>
      <c r="C17476" s="3" t="s">
        <v>77</v>
      </c>
      <c r="D17476" s="3" t="s">
        <v>29</v>
      </c>
      <c r="E17476">
        <v>2029</v>
      </c>
      <c r="F17476" s="3" t="str">
        <f t="shared" si="533"/>
        <v>RGGenH HORS2029</v>
      </c>
      <c r="G17476" s="9">
        <v>72.978832366935407</v>
      </c>
      <c r="H17476" s="9">
        <v>83.542796902777695</v>
      </c>
      <c r="I17476" s="9">
        <v>85.482404958333305</v>
      </c>
      <c r="J17476" s="9">
        <v>95.347841505376294</v>
      </c>
      <c r="K17476" s="9">
        <v>125.88140791666601</v>
      </c>
      <c r="L17476" s="9">
        <v>191.328120967741</v>
      </c>
      <c r="M17476" s="9">
        <v>40.512915611111097</v>
      </c>
      <c r="N17476" s="9">
        <v>72.188919005555505</v>
      </c>
      <c r="O17476" s="9">
        <v>144.26179072580601</v>
      </c>
      <c r="P17476" s="9">
        <v>177.668687638888</v>
      </c>
      <c r="Q17476" s="9">
        <v>151.81030868413899</v>
      </c>
      <c r="R17476" s="9">
        <v>79.877592966666597</v>
      </c>
      <c r="S17476" s="9">
        <v>125.066620442708</v>
      </c>
      <c r="T17476" s="9">
        <v>133.20923519444401</v>
      </c>
    </row>
    <row r="17477" spans="1:20" x14ac:dyDescent="0.35">
      <c r="A17477">
        <f t="shared" si="534"/>
        <v>17477</v>
      </c>
      <c r="B17477" s="3" t="s">
        <v>1039</v>
      </c>
      <c r="C17477" s="3" t="s">
        <v>75</v>
      </c>
      <c r="D17477" s="3" t="s">
        <v>62</v>
      </c>
      <c r="E17477">
        <v>2020</v>
      </c>
      <c r="F17477" s="3" t="str">
        <f t="shared" si="533"/>
        <v>RGElevICE H2020</v>
      </c>
      <c r="G17477" s="9">
        <v>439.86221879999999</v>
      </c>
      <c r="H17477" s="9">
        <v>440.000014079999</v>
      </c>
      <c r="I17477" s="9">
        <v>440.000014079999</v>
      </c>
      <c r="J17477" s="9">
        <v>440.000014079999</v>
      </c>
      <c r="K17477" s="9">
        <v>439.99345240000002</v>
      </c>
      <c r="L17477" s="9">
        <v>437.62140507999999</v>
      </c>
      <c r="M17477" s="9">
        <v>438.5006702</v>
      </c>
      <c r="N17477" s="9">
        <v>436.99804547999997</v>
      </c>
      <c r="O17477" s="9">
        <v>436.99804547999997</v>
      </c>
      <c r="P17477" s="9">
        <v>438.5006702</v>
      </c>
      <c r="Q17477" s="9">
        <v>437.43111635999998</v>
      </c>
      <c r="R17477" s="9">
        <v>436.99804547999997</v>
      </c>
      <c r="S17477" s="9">
        <v>438.5006702</v>
      </c>
      <c r="T17477" s="9">
        <v>436.99804547999997</v>
      </c>
    </row>
    <row r="17478" spans="1:20" x14ac:dyDescent="0.35">
      <c r="A17478">
        <f t="shared" si="534"/>
        <v>17478</v>
      </c>
      <c r="B17478" s="3" t="s">
        <v>1039</v>
      </c>
      <c r="C17478" s="3" t="s">
        <v>75</v>
      </c>
      <c r="D17478" s="3" t="s">
        <v>62</v>
      </c>
      <c r="E17478">
        <v>2021</v>
      </c>
      <c r="F17478" s="3" t="str">
        <f t="shared" si="533"/>
        <v>RGElevICE H2021</v>
      </c>
      <c r="G17478" s="9">
        <v>436.99804547999997</v>
      </c>
      <c r="H17478" s="9">
        <v>439.51444975999999</v>
      </c>
      <c r="I17478" s="9">
        <v>440.000014079999</v>
      </c>
      <c r="J17478" s="9">
        <v>439.33072271999998</v>
      </c>
      <c r="K17478" s="9">
        <v>437.55578827999898</v>
      </c>
      <c r="L17478" s="9">
        <v>436.99804547999997</v>
      </c>
      <c r="M17478" s="9">
        <v>438.5006702</v>
      </c>
      <c r="N17478" s="9">
        <v>437.677179359999</v>
      </c>
      <c r="O17478" s="9">
        <v>436.99804547999997</v>
      </c>
      <c r="P17478" s="9">
        <v>436.99804547999997</v>
      </c>
      <c r="Q17478" s="9">
        <v>436.99804547999997</v>
      </c>
      <c r="R17478" s="9">
        <v>436.99804547999997</v>
      </c>
      <c r="S17478" s="9">
        <v>437.01773051999999</v>
      </c>
      <c r="T17478" s="9">
        <v>436.99804547999997</v>
      </c>
    </row>
    <row r="17479" spans="1:20" x14ac:dyDescent="0.35">
      <c r="A17479">
        <f t="shared" si="534"/>
        <v>17479</v>
      </c>
      <c r="B17479" s="3" t="s">
        <v>1039</v>
      </c>
      <c r="C17479" s="3" t="s">
        <v>75</v>
      </c>
      <c r="D17479" s="3" t="s">
        <v>62</v>
      </c>
      <c r="E17479">
        <v>2022</v>
      </c>
      <c r="F17479" s="3" t="str">
        <f t="shared" si="533"/>
        <v>RGElevICE H2022</v>
      </c>
      <c r="G17479" s="9">
        <v>440.000014079999</v>
      </c>
      <c r="H17479" s="9">
        <v>436.99804547999997</v>
      </c>
      <c r="I17479" s="9">
        <v>436.99804547999997</v>
      </c>
      <c r="J17479" s="9">
        <v>436.99804547999997</v>
      </c>
      <c r="K17479" s="9">
        <v>437.65421347999899</v>
      </c>
      <c r="L17479" s="9">
        <v>436.99804547999997</v>
      </c>
      <c r="M17479" s="9">
        <v>438.5006702</v>
      </c>
      <c r="N17479" s="9">
        <v>437.165368319999</v>
      </c>
      <c r="O17479" s="9">
        <v>437.83465968000002</v>
      </c>
      <c r="P17479" s="9">
        <v>437.84450220000002</v>
      </c>
      <c r="Q17479" s="9">
        <v>438.12665443999998</v>
      </c>
      <c r="R17479" s="9">
        <v>436.99804547999997</v>
      </c>
      <c r="S17479" s="9">
        <v>436.99804547999997</v>
      </c>
      <c r="T17479" s="9">
        <v>436.99804547999997</v>
      </c>
    </row>
    <row r="17480" spans="1:20" x14ac:dyDescent="0.35">
      <c r="A17480">
        <f t="shared" si="534"/>
        <v>17480</v>
      </c>
      <c r="B17480" s="3" t="s">
        <v>1039</v>
      </c>
      <c r="C17480" s="3" t="s">
        <v>75</v>
      </c>
      <c r="D17480" s="3" t="s">
        <v>62</v>
      </c>
      <c r="E17480">
        <v>2023</v>
      </c>
      <c r="F17480" s="3" t="str">
        <f t="shared" si="533"/>
        <v>RGElevICE H2023</v>
      </c>
      <c r="G17480" s="9">
        <v>439.43899044</v>
      </c>
      <c r="H17480" s="9">
        <v>440.000014079999</v>
      </c>
      <c r="I17480" s="9">
        <v>437.09975151999998</v>
      </c>
      <c r="J17480" s="9">
        <v>440.000014079999</v>
      </c>
      <c r="K17480" s="9">
        <v>438.11025024000003</v>
      </c>
      <c r="L17480" s="9">
        <v>436.99804547999997</v>
      </c>
      <c r="M17480" s="9">
        <v>436.99804547999997</v>
      </c>
      <c r="N17480" s="9">
        <v>438.19883291999997</v>
      </c>
      <c r="O17480" s="9">
        <v>436.99804547999997</v>
      </c>
      <c r="P17480" s="9">
        <v>436.99804547999997</v>
      </c>
      <c r="Q17480" s="9">
        <v>437.27035519999998</v>
      </c>
      <c r="R17480" s="9">
        <v>436.99804547999997</v>
      </c>
      <c r="S17480" s="9">
        <v>438.5006702</v>
      </c>
      <c r="T17480" s="9">
        <v>436.99804547999997</v>
      </c>
    </row>
    <row r="17481" spans="1:20" x14ac:dyDescent="0.35">
      <c r="A17481">
        <f t="shared" si="534"/>
        <v>17481</v>
      </c>
      <c r="B17481" s="3" t="s">
        <v>1039</v>
      </c>
      <c r="C17481" s="3" t="s">
        <v>75</v>
      </c>
      <c r="D17481" s="3" t="s">
        <v>62</v>
      </c>
      <c r="E17481">
        <v>2024</v>
      </c>
      <c r="F17481" s="3" t="str">
        <f t="shared" si="533"/>
        <v>RGElevICE H2024</v>
      </c>
      <c r="G17481" s="9">
        <v>440.000014079999</v>
      </c>
      <c r="H17481" s="9">
        <v>436.99804547999997</v>
      </c>
      <c r="I17481" s="9">
        <v>436.99804547999997</v>
      </c>
      <c r="J17481" s="9">
        <v>436.99804547999997</v>
      </c>
      <c r="K17481" s="9">
        <v>438.103688559999</v>
      </c>
      <c r="L17481" s="9">
        <v>436.99804547999997</v>
      </c>
      <c r="M17481" s="9">
        <v>438.5006702</v>
      </c>
      <c r="N17481" s="9">
        <v>437.14240244000001</v>
      </c>
      <c r="O17481" s="9">
        <v>436.99804547999997</v>
      </c>
      <c r="P17481" s="9">
        <v>436.99804547999997</v>
      </c>
      <c r="Q17481" s="9">
        <v>436.99804547999997</v>
      </c>
      <c r="R17481" s="9">
        <v>436.99804547999997</v>
      </c>
      <c r="S17481" s="9">
        <v>438.5006702</v>
      </c>
      <c r="T17481" s="9">
        <v>436.99804547999997</v>
      </c>
    </row>
    <row r="17482" spans="1:20" x14ac:dyDescent="0.35">
      <c r="A17482">
        <f t="shared" si="534"/>
        <v>17482</v>
      </c>
      <c r="B17482" s="3" t="s">
        <v>1039</v>
      </c>
      <c r="C17482" s="3" t="s">
        <v>75</v>
      </c>
      <c r="D17482" s="3" t="s">
        <v>62</v>
      </c>
      <c r="E17482">
        <v>2025</v>
      </c>
      <c r="F17482" s="3" t="str">
        <f t="shared" si="533"/>
        <v>RGElevICE H2025</v>
      </c>
      <c r="G17482" s="9">
        <v>439.727704359999</v>
      </c>
      <c r="H17482" s="9">
        <v>439.71786184000001</v>
      </c>
      <c r="I17482" s="9">
        <v>440.000014079999</v>
      </c>
      <c r="J17482" s="9">
        <v>440.000014079999</v>
      </c>
      <c r="K17482" s="9">
        <v>437.27363603999999</v>
      </c>
      <c r="L17482" s="9">
        <v>438.13321611999999</v>
      </c>
      <c r="M17482" s="9">
        <v>436.99804547999997</v>
      </c>
      <c r="N17482" s="9">
        <v>436.99804547999997</v>
      </c>
      <c r="O17482" s="9">
        <v>436.99804547999997</v>
      </c>
      <c r="P17482" s="9">
        <v>438.33662819999898</v>
      </c>
      <c r="Q17482" s="9">
        <v>436.99804547999997</v>
      </c>
      <c r="R17482" s="9">
        <v>436.99804547999997</v>
      </c>
      <c r="S17482" s="9">
        <v>438.22507963999999</v>
      </c>
      <c r="T17482" s="9">
        <v>436.99804547999997</v>
      </c>
    </row>
    <row r="17483" spans="1:20" x14ac:dyDescent="0.35">
      <c r="A17483">
        <f t="shared" si="534"/>
        <v>17483</v>
      </c>
      <c r="B17483" s="3" t="s">
        <v>1039</v>
      </c>
      <c r="C17483" s="3" t="s">
        <v>75</v>
      </c>
      <c r="D17483" s="3" t="s">
        <v>62</v>
      </c>
      <c r="E17483">
        <v>2026</v>
      </c>
      <c r="F17483" s="3" t="str">
        <f t="shared" si="533"/>
        <v>RGElevICE H2026</v>
      </c>
      <c r="G17483" s="9">
        <v>439.53085396</v>
      </c>
      <c r="H17483" s="9">
        <v>440.000014079999</v>
      </c>
      <c r="I17483" s="9">
        <v>440.000014079999</v>
      </c>
      <c r="J17483" s="9">
        <v>439.33400355999999</v>
      </c>
      <c r="K17483" s="9">
        <v>440.000014079999</v>
      </c>
      <c r="L17483" s="9">
        <v>436.99804547999997</v>
      </c>
      <c r="M17483" s="9">
        <v>438.5006702</v>
      </c>
      <c r="N17483" s="9">
        <v>436.99804547999997</v>
      </c>
      <c r="O17483" s="9">
        <v>436.99804547999997</v>
      </c>
      <c r="P17483" s="9">
        <v>437.69030271999998</v>
      </c>
      <c r="Q17483" s="9">
        <v>436.99804547999997</v>
      </c>
      <c r="R17483" s="9">
        <v>436.99804547999997</v>
      </c>
      <c r="S17483" s="9">
        <v>437.36549955999999</v>
      </c>
      <c r="T17483" s="9">
        <v>436.99804547999997</v>
      </c>
    </row>
    <row r="17484" spans="1:20" x14ac:dyDescent="0.35">
      <c r="A17484">
        <f t="shared" si="534"/>
        <v>17484</v>
      </c>
      <c r="B17484" s="3" t="s">
        <v>1039</v>
      </c>
      <c r="C17484" s="3" t="s">
        <v>75</v>
      </c>
      <c r="D17484" s="3" t="s">
        <v>62</v>
      </c>
      <c r="E17484">
        <v>2027</v>
      </c>
      <c r="F17484" s="3" t="str">
        <f t="shared" si="533"/>
        <v>RGElevICE H2027</v>
      </c>
      <c r="G17484" s="9">
        <v>439.76379359999999</v>
      </c>
      <c r="H17484" s="9">
        <v>440.000014079999</v>
      </c>
      <c r="I17484" s="9">
        <v>440.000014079999</v>
      </c>
      <c r="J17484" s="9">
        <v>439.51116891999999</v>
      </c>
      <c r="K17484" s="9">
        <v>439.00591956</v>
      </c>
      <c r="L17484" s="9">
        <v>438.356313239999</v>
      </c>
      <c r="M17484" s="9">
        <v>438.5006702</v>
      </c>
      <c r="N17484" s="9">
        <v>437.18177251999902</v>
      </c>
      <c r="O17484" s="9">
        <v>436.99804547999997</v>
      </c>
      <c r="P17484" s="9">
        <v>436.99804547999997</v>
      </c>
      <c r="Q17484" s="9">
        <v>436.99804547999997</v>
      </c>
      <c r="R17484" s="9">
        <v>438.5006702</v>
      </c>
      <c r="S17484" s="9">
        <v>438.27101140000002</v>
      </c>
      <c r="T17484" s="9">
        <v>436.99804547999997</v>
      </c>
    </row>
    <row r="17485" spans="1:20" x14ac:dyDescent="0.35">
      <c r="A17485">
        <f t="shared" si="534"/>
        <v>17485</v>
      </c>
      <c r="B17485" s="3" t="s">
        <v>1039</v>
      </c>
      <c r="C17485" s="3" t="s">
        <v>75</v>
      </c>
      <c r="D17485" s="3" t="s">
        <v>62</v>
      </c>
      <c r="E17485">
        <v>2028</v>
      </c>
      <c r="F17485" s="3" t="str">
        <f t="shared" si="533"/>
        <v>RGElevICE H2028</v>
      </c>
      <c r="G17485" s="9">
        <v>437.01444967999998</v>
      </c>
      <c r="H17485" s="9">
        <v>436.99804547999997</v>
      </c>
      <c r="I17485" s="9">
        <v>436.99804547999997</v>
      </c>
      <c r="J17485" s="9">
        <v>437.48360980000001</v>
      </c>
      <c r="K17485" s="9">
        <v>436.99804547999997</v>
      </c>
      <c r="L17485" s="9">
        <v>436.99804547999997</v>
      </c>
      <c r="M17485" s="9">
        <v>438.5006702</v>
      </c>
      <c r="N17485" s="9">
        <v>436.99804547999997</v>
      </c>
      <c r="O17485" s="9">
        <v>438.5006702</v>
      </c>
      <c r="P17485" s="9">
        <v>436.99804547999997</v>
      </c>
      <c r="Q17485" s="9">
        <v>438.5006702</v>
      </c>
      <c r="R17485" s="9">
        <v>437.73951532000001</v>
      </c>
      <c r="S17485" s="9">
        <v>438.47770431999999</v>
      </c>
      <c r="T17485" s="9">
        <v>436.99804547999997</v>
      </c>
    </row>
    <row r="17486" spans="1:20" x14ac:dyDescent="0.35">
      <c r="A17486">
        <f t="shared" si="534"/>
        <v>17486</v>
      </c>
      <c r="B17486" s="3" t="s">
        <v>1039</v>
      </c>
      <c r="C17486" s="3" t="s">
        <v>75</v>
      </c>
      <c r="D17486" s="3" t="s">
        <v>62</v>
      </c>
      <c r="E17486">
        <v>2029</v>
      </c>
      <c r="F17486" s="3" t="str">
        <f t="shared" si="533"/>
        <v>RGElevICE H2029</v>
      </c>
      <c r="G17486" s="9">
        <v>437.54594576</v>
      </c>
      <c r="H17486" s="9">
        <v>436.99804547999997</v>
      </c>
      <c r="I17486" s="9">
        <v>436.99804547999997</v>
      </c>
      <c r="J17486" s="9">
        <v>436.99804547999997</v>
      </c>
      <c r="K17486" s="9">
        <v>439.66536839999998</v>
      </c>
      <c r="L17486" s="9">
        <v>439.85565711999999</v>
      </c>
      <c r="M17486" s="9">
        <v>438.5006702</v>
      </c>
      <c r="N17486" s="9">
        <v>437.84122136000002</v>
      </c>
      <c r="O17486" s="9">
        <v>438.5006702</v>
      </c>
      <c r="P17486" s="9">
        <v>438.451457599999</v>
      </c>
      <c r="Q17486" s="9">
        <v>436.99804547999997</v>
      </c>
      <c r="R17486" s="9">
        <v>436.99804547999997</v>
      </c>
      <c r="S17486" s="9">
        <v>438.18899040000002</v>
      </c>
      <c r="T17486" s="9">
        <v>436.99804547999997</v>
      </c>
    </row>
    <row r="17487" spans="1:20" x14ac:dyDescent="0.35">
      <c r="A17487">
        <f t="shared" si="534"/>
        <v>17487</v>
      </c>
      <c r="B17487" s="3" t="s">
        <v>1039</v>
      </c>
      <c r="C17487" s="3" t="s">
        <v>86</v>
      </c>
      <c r="D17487" s="3" t="s">
        <v>62</v>
      </c>
      <c r="E17487">
        <v>2020</v>
      </c>
      <c r="F17487" s="3" t="str">
        <f t="shared" si="533"/>
        <v>RGQOutICE H2020</v>
      </c>
      <c r="G17487" s="9">
        <v>25.399371354035701</v>
      </c>
      <c r="H17487" s="9">
        <v>37.795434622674101</v>
      </c>
      <c r="I17487" s="9">
        <v>33.907571695365199</v>
      </c>
      <c r="J17487" s="9">
        <v>45.937493483757301</v>
      </c>
      <c r="K17487" s="9">
        <v>65.3123128941875</v>
      </c>
      <c r="L17487" s="9">
        <v>58.266628538477804</v>
      </c>
      <c r="M17487" s="9">
        <v>71.857827446766606</v>
      </c>
      <c r="N17487" s="9">
        <v>87.545944437106897</v>
      </c>
      <c r="O17487" s="9">
        <v>156.89140649094</v>
      </c>
      <c r="P17487" s="9">
        <v>109.842322885847</v>
      </c>
      <c r="Q17487" s="9">
        <v>57.950638149151203</v>
      </c>
      <c r="R17487" s="9">
        <v>30.512412825970799</v>
      </c>
      <c r="S17487" s="9">
        <v>38.442383097708301</v>
      </c>
      <c r="T17487" s="9">
        <v>34.5323989112958</v>
      </c>
    </row>
    <row r="17488" spans="1:20" x14ac:dyDescent="0.35">
      <c r="A17488">
        <f t="shared" si="534"/>
        <v>17488</v>
      </c>
      <c r="B17488" s="3" t="s">
        <v>1039</v>
      </c>
      <c r="C17488" s="3" t="s">
        <v>86</v>
      </c>
      <c r="D17488" s="3" t="s">
        <v>62</v>
      </c>
      <c r="E17488">
        <v>2021</v>
      </c>
      <c r="F17488" s="3" t="str">
        <f t="shared" si="533"/>
        <v>RGQOutICE H2021</v>
      </c>
      <c r="G17488" s="9">
        <v>25.997073191248099</v>
      </c>
      <c r="H17488" s="9">
        <v>20.0249198157079</v>
      </c>
      <c r="I17488" s="9">
        <v>24.2449359056654</v>
      </c>
      <c r="J17488" s="9">
        <v>27.754091199601401</v>
      </c>
      <c r="K17488" s="9">
        <v>27.6782373731515</v>
      </c>
      <c r="L17488" s="9">
        <v>26.549598638905898</v>
      </c>
      <c r="M17488" s="9">
        <v>18.763258157301301</v>
      </c>
      <c r="N17488" s="9">
        <v>42.858387492569399</v>
      </c>
      <c r="O17488" s="9">
        <v>74.594954765633204</v>
      </c>
      <c r="P17488" s="9">
        <v>100.854918973083</v>
      </c>
      <c r="Q17488" s="9">
        <v>43.698156437137001</v>
      </c>
      <c r="R17488" s="9">
        <v>33.510419980333303</v>
      </c>
      <c r="S17488" s="9">
        <v>28.198748033276001</v>
      </c>
      <c r="T17488" s="9">
        <v>22.754401035192299</v>
      </c>
    </row>
    <row r="17489" spans="1:20" x14ac:dyDescent="0.35">
      <c r="A17489">
        <f t="shared" si="534"/>
        <v>17489</v>
      </c>
      <c r="B17489" s="3" t="s">
        <v>1039</v>
      </c>
      <c r="C17489" s="3" t="s">
        <v>86</v>
      </c>
      <c r="D17489" s="3" t="s">
        <v>62</v>
      </c>
      <c r="E17489">
        <v>2022</v>
      </c>
      <c r="F17489" s="3" t="str">
        <f t="shared" si="533"/>
        <v>RGQOutICE H2022</v>
      </c>
      <c r="G17489" s="9">
        <v>17.097803611854701</v>
      </c>
      <c r="H17489" s="9">
        <v>19.443455202577699</v>
      </c>
      <c r="I17489" s="9">
        <v>22.807496489907301</v>
      </c>
      <c r="J17489" s="9">
        <v>24.291388361828801</v>
      </c>
      <c r="K17489" s="9">
        <v>40.321050093265598</v>
      </c>
      <c r="L17489" s="9">
        <v>35.128319885681698</v>
      </c>
      <c r="M17489" s="9">
        <v>40.456327300287498</v>
      </c>
      <c r="N17489" s="9">
        <v>55.346873271520799</v>
      </c>
      <c r="O17489" s="9">
        <v>107.323651087676</v>
      </c>
      <c r="P17489" s="9">
        <v>159.90360986607899</v>
      </c>
      <c r="Q17489" s="9">
        <v>73.3832891050141</v>
      </c>
      <c r="R17489" s="9">
        <v>42.364318743376302</v>
      </c>
      <c r="S17489" s="9">
        <v>40.803310863528601</v>
      </c>
      <c r="T17489" s="9">
        <v>31.424534580852701</v>
      </c>
    </row>
    <row r="17490" spans="1:20" x14ac:dyDescent="0.35">
      <c r="A17490">
        <f t="shared" si="534"/>
        <v>17490</v>
      </c>
      <c r="B17490" s="3" t="s">
        <v>1039</v>
      </c>
      <c r="C17490" s="3" t="s">
        <v>86</v>
      </c>
      <c r="D17490" s="3" t="s">
        <v>62</v>
      </c>
      <c r="E17490">
        <v>2023</v>
      </c>
      <c r="F17490" s="3" t="str">
        <f t="shared" si="533"/>
        <v>RGQOutICE H2023</v>
      </c>
      <c r="G17490" s="9">
        <v>22.4695124921599</v>
      </c>
      <c r="H17490" s="9">
        <v>18.253549218625</v>
      </c>
      <c r="I17490" s="9">
        <v>34.119973345951998</v>
      </c>
      <c r="J17490" s="9">
        <v>34.877594162927402</v>
      </c>
      <c r="K17490" s="9">
        <v>50.158152641088499</v>
      </c>
      <c r="L17490" s="9">
        <v>71.562927832374996</v>
      </c>
      <c r="M17490" s="9">
        <v>107.332873417972</v>
      </c>
      <c r="N17490" s="9">
        <v>103.23622289183101</v>
      </c>
      <c r="O17490" s="9">
        <v>145.091735314072</v>
      </c>
      <c r="P17490" s="9">
        <v>162.016541564373</v>
      </c>
      <c r="Q17490" s="9">
        <v>75.074285907884999</v>
      </c>
      <c r="R17490" s="9">
        <v>42.476954052409702</v>
      </c>
      <c r="S17490" s="9">
        <v>37.905063625351502</v>
      </c>
      <c r="T17490" s="9">
        <v>30.654756143024901</v>
      </c>
    </row>
    <row r="17491" spans="1:20" x14ac:dyDescent="0.35">
      <c r="A17491">
        <f t="shared" si="534"/>
        <v>17491</v>
      </c>
      <c r="B17491" s="3" t="s">
        <v>1039</v>
      </c>
      <c r="C17491" s="3" t="s">
        <v>86</v>
      </c>
      <c r="D17491" s="3" t="s">
        <v>62</v>
      </c>
      <c r="E17491">
        <v>2024</v>
      </c>
      <c r="F17491" s="3" t="str">
        <f t="shared" si="533"/>
        <v>RGQOutICE H2024</v>
      </c>
      <c r="G17491" s="9">
        <v>37.5896679193837</v>
      </c>
      <c r="H17491" s="9">
        <v>29.848023000318001</v>
      </c>
      <c r="I17491" s="9">
        <v>37.268273169915197</v>
      </c>
      <c r="J17491" s="9">
        <v>37.305513803198203</v>
      </c>
      <c r="K17491" s="9">
        <v>38.197078391551997</v>
      </c>
      <c r="L17491" s="9">
        <v>44.3075855409475</v>
      </c>
      <c r="M17491" s="9">
        <v>50.342391959193002</v>
      </c>
      <c r="N17491" s="9">
        <v>92.268347235983299</v>
      </c>
      <c r="O17491" s="9">
        <v>92.992462873135693</v>
      </c>
      <c r="P17491" s="9">
        <v>102.147067944444</v>
      </c>
      <c r="Q17491" s="9">
        <v>41.385614390646502</v>
      </c>
      <c r="R17491" s="9">
        <v>29.7306353026861</v>
      </c>
      <c r="S17491" s="9">
        <v>31.007459993179602</v>
      </c>
      <c r="T17491" s="9">
        <v>27.257386706681199</v>
      </c>
    </row>
    <row r="17492" spans="1:20" x14ac:dyDescent="0.35">
      <c r="A17492">
        <f t="shared" si="534"/>
        <v>17492</v>
      </c>
      <c r="B17492" s="3" t="s">
        <v>1039</v>
      </c>
      <c r="C17492" s="3" t="s">
        <v>86</v>
      </c>
      <c r="D17492" s="3" t="s">
        <v>62</v>
      </c>
      <c r="E17492">
        <v>2025</v>
      </c>
      <c r="F17492" s="3" t="str">
        <f t="shared" si="533"/>
        <v>RGQOutICE H2025</v>
      </c>
      <c r="G17492" s="9">
        <v>26.4376540252943</v>
      </c>
      <c r="H17492" s="9">
        <v>23.836719828482298</v>
      </c>
      <c r="I17492" s="9">
        <v>25.662985920507602</v>
      </c>
      <c r="J17492" s="9">
        <v>41.740784104861497</v>
      </c>
      <c r="K17492" s="9">
        <v>67.815073080947897</v>
      </c>
      <c r="L17492" s="9">
        <v>67.961853438071401</v>
      </c>
      <c r="M17492" s="9">
        <v>72.293409111563804</v>
      </c>
      <c r="N17492" s="9">
        <v>110.210134114101</v>
      </c>
      <c r="O17492" s="9">
        <v>131.55111832046299</v>
      </c>
      <c r="P17492" s="9">
        <v>103.909099618284</v>
      </c>
      <c r="Q17492" s="9">
        <v>56.260092253326597</v>
      </c>
      <c r="R17492" s="9">
        <v>34.295321252704099</v>
      </c>
      <c r="S17492" s="9">
        <v>31.364630835844999</v>
      </c>
      <c r="T17492" s="9">
        <v>30.254274390454501</v>
      </c>
    </row>
    <row r="17493" spans="1:20" x14ac:dyDescent="0.35">
      <c r="A17493">
        <f t="shared" si="534"/>
        <v>17493</v>
      </c>
      <c r="B17493" s="3" t="s">
        <v>1039</v>
      </c>
      <c r="C17493" s="3" t="s">
        <v>86</v>
      </c>
      <c r="D17493" s="3" t="s">
        <v>62</v>
      </c>
      <c r="E17493">
        <v>2026</v>
      </c>
      <c r="F17493" s="3" t="str">
        <f t="shared" si="533"/>
        <v>RGQOutICE H2026</v>
      </c>
      <c r="G17493" s="9">
        <v>29.551602039143098</v>
      </c>
      <c r="H17493" s="9">
        <v>21.475680744631902</v>
      </c>
      <c r="I17493" s="9">
        <v>27.642025615818</v>
      </c>
      <c r="J17493" s="9">
        <v>33.450320826944399</v>
      </c>
      <c r="K17493" s="9">
        <v>43.5314220641093</v>
      </c>
      <c r="L17493" s="9">
        <v>48.323561464674</v>
      </c>
      <c r="M17493" s="9">
        <v>63.8303716870847</v>
      </c>
      <c r="N17493" s="9">
        <v>63.708595502309699</v>
      </c>
      <c r="O17493" s="9">
        <v>68.088528252410597</v>
      </c>
      <c r="P17493" s="9">
        <v>128.70058325877</v>
      </c>
      <c r="Q17493" s="9">
        <v>64.518881881778896</v>
      </c>
      <c r="R17493" s="9">
        <v>41.792521934236099</v>
      </c>
      <c r="S17493" s="9">
        <v>35.708881750809802</v>
      </c>
      <c r="T17493" s="9">
        <v>29.9058458978513</v>
      </c>
    </row>
    <row r="17494" spans="1:20" x14ac:dyDescent="0.35">
      <c r="A17494">
        <f t="shared" si="534"/>
        <v>17494</v>
      </c>
      <c r="B17494" s="3" t="s">
        <v>1039</v>
      </c>
      <c r="C17494" s="3" t="s">
        <v>86</v>
      </c>
      <c r="D17494" s="3" t="s">
        <v>62</v>
      </c>
      <c r="E17494">
        <v>2027</v>
      </c>
      <c r="F17494" s="3" t="str">
        <f t="shared" si="533"/>
        <v>RGQOutICE H2027</v>
      </c>
      <c r="G17494" s="9">
        <v>28.020888017020098</v>
      </c>
      <c r="H17494" s="9">
        <v>23.207234209920799</v>
      </c>
      <c r="I17494" s="9">
        <v>30.480399857929498</v>
      </c>
      <c r="J17494" s="9">
        <v>36.007643817659201</v>
      </c>
      <c r="K17494" s="9">
        <v>53.897755403732198</v>
      </c>
      <c r="L17494" s="9">
        <v>71.075654675850103</v>
      </c>
      <c r="M17494" s="9">
        <v>90.739957453813801</v>
      </c>
      <c r="N17494" s="9">
        <v>105.71159312965401</v>
      </c>
      <c r="O17494" s="9">
        <v>171.88086574063101</v>
      </c>
      <c r="P17494" s="9">
        <v>199.12324737326301</v>
      </c>
      <c r="Q17494" s="9">
        <v>92.658526454563102</v>
      </c>
      <c r="R17494" s="9">
        <v>62.923975553152701</v>
      </c>
      <c r="S17494" s="9">
        <v>38.950673456132797</v>
      </c>
      <c r="T17494" s="9">
        <v>36.935113049090198</v>
      </c>
    </row>
    <row r="17495" spans="1:20" x14ac:dyDescent="0.35">
      <c r="A17495">
        <f t="shared" si="534"/>
        <v>17495</v>
      </c>
      <c r="B17495" s="3" t="s">
        <v>1039</v>
      </c>
      <c r="C17495" s="3" t="s">
        <v>86</v>
      </c>
      <c r="D17495" s="3" t="s">
        <v>62</v>
      </c>
      <c r="E17495">
        <v>2028</v>
      </c>
      <c r="F17495" s="3" t="str">
        <f t="shared" si="533"/>
        <v>RGQOutICE H2028</v>
      </c>
      <c r="G17495" s="9">
        <v>25.2609784080067</v>
      </c>
      <c r="H17495" s="9">
        <v>30.3140254328381</v>
      </c>
      <c r="I17495" s="9">
        <v>30.529579886946301</v>
      </c>
      <c r="J17495" s="9">
        <v>30.586320958883</v>
      </c>
      <c r="K17495" s="9">
        <v>47.638622364572903</v>
      </c>
      <c r="L17495" s="9">
        <v>57.436052120054399</v>
      </c>
      <c r="M17495" s="9">
        <v>53.717396783711102</v>
      </c>
      <c r="N17495" s="9">
        <v>85.507509684226306</v>
      </c>
      <c r="O17495" s="9">
        <v>146.062611961931</v>
      </c>
      <c r="P17495" s="9">
        <v>151.721088562555</v>
      </c>
      <c r="Q17495" s="9">
        <v>91.376444784996593</v>
      </c>
      <c r="R17495" s="9">
        <v>46.159908796419401</v>
      </c>
      <c r="S17495" s="9">
        <v>49.312412107200501</v>
      </c>
      <c r="T17495" s="9">
        <v>31.259443940374901</v>
      </c>
    </row>
    <row r="17496" spans="1:20" x14ac:dyDescent="0.35">
      <c r="A17496">
        <f t="shared" si="534"/>
        <v>17496</v>
      </c>
      <c r="B17496" s="3" t="s">
        <v>1039</v>
      </c>
      <c r="C17496" s="3" t="s">
        <v>86</v>
      </c>
      <c r="D17496" s="3" t="s">
        <v>62</v>
      </c>
      <c r="E17496">
        <v>2029</v>
      </c>
      <c r="F17496" s="3" t="str">
        <f t="shared" si="533"/>
        <v>RGQOutICE H2029</v>
      </c>
      <c r="G17496" s="9">
        <v>28.7510933067942</v>
      </c>
      <c r="H17496" s="9">
        <v>20.501546410866101</v>
      </c>
      <c r="I17496" s="9">
        <v>35.501778474662501</v>
      </c>
      <c r="J17496" s="9">
        <v>33.122485357996297</v>
      </c>
      <c r="K17496" s="9">
        <v>66.556275376619794</v>
      </c>
      <c r="L17496" s="9">
        <v>63.3686646241852</v>
      </c>
      <c r="M17496" s="9">
        <v>71.314001893186102</v>
      </c>
      <c r="N17496" s="9">
        <v>83.707544344277693</v>
      </c>
      <c r="O17496" s="9">
        <v>139.85085845870699</v>
      </c>
      <c r="P17496" s="9">
        <v>125.661442094902</v>
      </c>
      <c r="Q17496" s="9">
        <v>65.135355155669302</v>
      </c>
      <c r="R17496" s="9">
        <v>38.934054517555502</v>
      </c>
      <c r="S17496" s="9">
        <v>39.895251578255198</v>
      </c>
      <c r="T17496" s="9">
        <v>30.0708550293472</v>
      </c>
    </row>
    <row r="17497" spans="1:20" x14ac:dyDescent="0.35">
      <c r="A17497">
        <f t="shared" si="534"/>
        <v>17497</v>
      </c>
      <c r="B17497" s="3" t="s">
        <v>1039</v>
      </c>
      <c r="C17497" s="3" t="s">
        <v>95</v>
      </c>
      <c r="D17497" s="3" t="s">
        <v>62</v>
      </c>
      <c r="E17497">
        <v>2020</v>
      </c>
      <c r="F17497" s="3" t="str">
        <f t="shared" si="533"/>
        <v>RGSpillICE H2020</v>
      </c>
      <c r="G17497" s="9">
        <v>0.77998438865403197</v>
      </c>
      <c r="H17497" s="9">
        <v>0.921902889611666</v>
      </c>
      <c r="I17497" s="9">
        <v>0.63465651835833303</v>
      </c>
      <c r="J17497" s="9">
        <v>1.7720874618689499</v>
      </c>
      <c r="K17497" s="9">
        <v>3.84661693267708</v>
      </c>
      <c r="L17497" s="9">
        <v>15.1099298455611</v>
      </c>
      <c r="M17497" s="9">
        <v>54.835677649822202</v>
      </c>
      <c r="N17497" s="9">
        <v>63.7069671668986</v>
      </c>
      <c r="O17497" s="9">
        <v>102.286205800907</v>
      </c>
      <c r="P17497" s="9">
        <v>66.7653468735069</v>
      </c>
      <c r="Q17497" s="9">
        <v>19.370449323613499</v>
      </c>
      <c r="R17497" s="9">
        <v>9.1447083314708308</v>
      </c>
      <c r="S17497" s="9">
        <v>10.9735851888541</v>
      </c>
      <c r="T17497" s="9">
        <v>1.61214182576805</v>
      </c>
    </row>
    <row r="17498" spans="1:20" x14ac:dyDescent="0.35">
      <c r="A17498">
        <f t="shared" si="534"/>
        <v>17498</v>
      </c>
      <c r="B17498" s="3" t="s">
        <v>1039</v>
      </c>
      <c r="C17498" s="3" t="s">
        <v>95</v>
      </c>
      <c r="D17498" s="3" t="s">
        <v>62</v>
      </c>
      <c r="E17498">
        <v>2021</v>
      </c>
      <c r="F17498" s="3" t="str">
        <f t="shared" si="533"/>
        <v>RGSpillICE H2021</v>
      </c>
      <c r="G17498" s="9">
        <v>0.804712388344892</v>
      </c>
      <c r="H17498" s="9">
        <v>0.51862394458291605</v>
      </c>
      <c r="I17498" s="9">
        <v>0.54794303439458303</v>
      </c>
      <c r="J17498" s="9">
        <v>0.44807584661827898</v>
      </c>
      <c r="K17498" s="9">
        <v>0.39596719825572901</v>
      </c>
      <c r="L17498" s="9">
        <v>8.1324185924140409</v>
      </c>
      <c r="M17498" s="9">
        <v>9.2083832972736097</v>
      </c>
      <c r="N17498" s="9">
        <v>31.142160569138799</v>
      </c>
      <c r="O17498" s="9">
        <v>54.015237055875197</v>
      </c>
      <c r="P17498" s="9">
        <v>65.429009517909705</v>
      </c>
      <c r="Q17498" s="9">
        <v>13.1815087740188</v>
      </c>
      <c r="R17498" s="9">
        <v>10.0720861859722</v>
      </c>
      <c r="S17498" s="9">
        <v>8.0297535693958295</v>
      </c>
      <c r="T17498" s="9">
        <v>0.66721423597013796</v>
      </c>
    </row>
    <row r="17499" spans="1:20" x14ac:dyDescent="0.35">
      <c r="A17499">
        <f t="shared" si="534"/>
        <v>17499</v>
      </c>
      <c r="B17499" s="3" t="s">
        <v>1039</v>
      </c>
      <c r="C17499" s="3" t="s">
        <v>95</v>
      </c>
      <c r="D17499" s="3" t="s">
        <v>62</v>
      </c>
      <c r="E17499">
        <v>2022</v>
      </c>
      <c r="F17499" s="3" t="str">
        <f t="shared" si="533"/>
        <v>RGSpillICE H2022</v>
      </c>
      <c r="G17499" s="9">
        <v>0.70802467874993202</v>
      </c>
      <c r="H17499" s="9">
        <v>0.66617045700138799</v>
      </c>
      <c r="I17499" s="9">
        <v>0.56249607872679797</v>
      </c>
      <c r="J17499" s="9">
        <v>0.31984092997311803</v>
      </c>
      <c r="K17499" s="9">
        <v>0.46809198498437499</v>
      </c>
      <c r="L17499" s="9">
        <v>9.2953356793645803</v>
      </c>
      <c r="M17499" s="9">
        <v>28.983110935829099</v>
      </c>
      <c r="N17499" s="9">
        <v>41.470657836076299</v>
      </c>
      <c r="O17499" s="9">
        <v>74.600500342548997</v>
      </c>
      <c r="P17499" s="9">
        <v>93.2840406659097</v>
      </c>
      <c r="Q17499" s="9">
        <v>29.557236072729101</v>
      </c>
      <c r="R17499" s="9">
        <v>12.774660018195799</v>
      </c>
      <c r="S17499" s="9">
        <v>8.4281981653515601</v>
      </c>
      <c r="T17499" s="9">
        <v>0.74005670600555495</v>
      </c>
    </row>
    <row r="17500" spans="1:20" x14ac:dyDescent="0.35">
      <c r="A17500">
        <f t="shared" si="534"/>
        <v>17500</v>
      </c>
      <c r="B17500" s="3" t="s">
        <v>1039</v>
      </c>
      <c r="C17500" s="3" t="s">
        <v>95</v>
      </c>
      <c r="D17500" s="3" t="s">
        <v>62</v>
      </c>
      <c r="E17500">
        <v>2023</v>
      </c>
      <c r="F17500" s="3" t="str">
        <f t="shared" si="533"/>
        <v>RGSpillICE H2023</v>
      </c>
      <c r="G17500" s="9">
        <v>0.822567460580645</v>
      </c>
      <c r="H17500" s="9">
        <v>0.65645699758333298</v>
      </c>
      <c r="I17500" s="9">
        <v>1.22909186600763</v>
      </c>
      <c r="J17500" s="9">
        <v>3.3359690661801</v>
      </c>
      <c r="K17500" s="9">
        <v>3.60032935541666</v>
      </c>
      <c r="L17500" s="9">
        <v>26.810180720251299</v>
      </c>
      <c r="M17500" s="9">
        <v>76.786256670569401</v>
      </c>
      <c r="N17500" s="9">
        <v>75.387944462318004</v>
      </c>
      <c r="O17500" s="9">
        <v>97.326333239032195</v>
      </c>
      <c r="P17500" s="9">
        <v>99.460385911269398</v>
      </c>
      <c r="Q17500" s="9">
        <v>34.090882472777501</v>
      </c>
      <c r="R17500" s="9">
        <v>12.7377467005347</v>
      </c>
      <c r="S17500" s="9">
        <v>8.4520358823177002</v>
      </c>
      <c r="T17500" s="9">
        <v>0.72434185472638801</v>
      </c>
    </row>
    <row r="17501" spans="1:20" x14ac:dyDescent="0.35">
      <c r="A17501">
        <f t="shared" si="534"/>
        <v>17501</v>
      </c>
      <c r="B17501" s="3" t="s">
        <v>1039</v>
      </c>
      <c r="C17501" s="3" t="s">
        <v>95</v>
      </c>
      <c r="D17501" s="3" t="s">
        <v>62</v>
      </c>
      <c r="E17501">
        <v>2024</v>
      </c>
      <c r="F17501" s="3" t="str">
        <f t="shared" si="533"/>
        <v>RGSpillICE H2024</v>
      </c>
      <c r="G17501" s="9">
        <v>1.1062326966014699</v>
      </c>
      <c r="H17501" s="9">
        <v>0.97653413712361103</v>
      </c>
      <c r="I17501" s="9">
        <v>0.64824486710277696</v>
      </c>
      <c r="J17501" s="9">
        <v>0.90333692395766096</v>
      </c>
      <c r="K17501" s="9">
        <v>1.4873576771093699</v>
      </c>
      <c r="L17501" s="9">
        <v>11.2074442753696</v>
      </c>
      <c r="M17501" s="9">
        <v>37.409001286776302</v>
      </c>
      <c r="N17501" s="9">
        <v>67.909269480441594</v>
      </c>
      <c r="O17501" s="9">
        <v>69.702937590407203</v>
      </c>
      <c r="P17501" s="9">
        <v>63.750008951562499</v>
      </c>
      <c r="Q17501" s="9">
        <v>12.661746040585999</v>
      </c>
      <c r="R17501" s="9">
        <v>8.8746602651583295</v>
      </c>
      <c r="S17501" s="9">
        <v>8.1371888072161394</v>
      </c>
      <c r="T17501" s="9">
        <v>0.81050783062569398</v>
      </c>
    </row>
    <row r="17502" spans="1:20" x14ac:dyDescent="0.35">
      <c r="A17502">
        <f t="shared" si="534"/>
        <v>17502</v>
      </c>
      <c r="B17502" s="3" t="s">
        <v>1039</v>
      </c>
      <c r="C17502" s="3" t="s">
        <v>95</v>
      </c>
      <c r="D17502" s="3" t="s">
        <v>62</v>
      </c>
      <c r="E17502">
        <v>2025</v>
      </c>
      <c r="F17502" s="3" t="str">
        <f t="shared" si="533"/>
        <v>RGSpillICE H2025</v>
      </c>
      <c r="G17502" s="9">
        <v>0.83008508424596705</v>
      </c>
      <c r="H17502" s="9">
        <v>0.60441263954652702</v>
      </c>
      <c r="I17502" s="9">
        <v>0.55986056476388801</v>
      </c>
      <c r="J17502" s="9">
        <v>3.4005183168306399</v>
      </c>
      <c r="K17502" s="9">
        <v>7.8871375259479102</v>
      </c>
      <c r="L17502" s="9">
        <v>21.0561287274733</v>
      </c>
      <c r="M17502" s="9">
        <v>54.015088284286101</v>
      </c>
      <c r="N17502" s="9">
        <v>77.816133212698603</v>
      </c>
      <c r="O17502" s="9">
        <v>90.751539190967705</v>
      </c>
      <c r="P17502" s="9">
        <v>63.595451676895799</v>
      </c>
      <c r="Q17502" s="9">
        <v>18.122419886478401</v>
      </c>
      <c r="R17502" s="9">
        <v>10.284596346801299</v>
      </c>
      <c r="S17502" s="9">
        <v>7.9592721039179599</v>
      </c>
      <c r="T17502" s="9">
        <v>1.0124835116516899</v>
      </c>
    </row>
    <row r="17503" spans="1:20" x14ac:dyDescent="0.35">
      <c r="A17503">
        <f t="shared" si="534"/>
        <v>17503</v>
      </c>
      <c r="B17503" s="3" t="s">
        <v>1039</v>
      </c>
      <c r="C17503" s="3" t="s">
        <v>95</v>
      </c>
      <c r="D17503" s="3" t="s">
        <v>62</v>
      </c>
      <c r="E17503">
        <v>2026</v>
      </c>
      <c r="F17503" s="3" t="str">
        <f t="shared" si="533"/>
        <v>RGSpillICE H2026</v>
      </c>
      <c r="G17503" s="9">
        <v>0.82711798819623605</v>
      </c>
      <c r="H17503" s="9">
        <v>0.68999859599999902</v>
      </c>
      <c r="I17503" s="9">
        <v>0.597240197380555</v>
      </c>
      <c r="J17503" s="9">
        <v>0.50596404177647802</v>
      </c>
      <c r="K17503" s="9">
        <v>0.70871214588020803</v>
      </c>
      <c r="L17503" s="9">
        <v>11.9406913054267</v>
      </c>
      <c r="M17503" s="9">
        <v>47.461935795098597</v>
      </c>
      <c r="N17503" s="9">
        <v>47.674026639351297</v>
      </c>
      <c r="O17503" s="9">
        <v>50.8791397178138</v>
      </c>
      <c r="P17503" s="9">
        <v>75.904150605645796</v>
      </c>
      <c r="Q17503" s="9">
        <v>23.5025440763891</v>
      </c>
      <c r="R17503" s="9">
        <v>12.5615891532638</v>
      </c>
      <c r="S17503" s="9">
        <v>7.9851783326328096</v>
      </c>
      <c r="T17503" s="9">
        <v>0.76343546162916598</v>
      </c>
    </row>
    <row r="17504" spans="1:20" x14ac:dyDescent="0.35">
      <c r="A17504">
        <f t="shared" si="534"/>
        <v>17504</v>
      </c>
      <c r="B17504" s="3" t="s">
        <v>1039</v>
      </c>
      <c r="C17504" s="3" t="s">
        <v>95</v>
      </c>
      <c r="D17504" s="3" t="s">
        <v>62</v>
      </c>
      <c r="E17504">
        <v>2027</v>
      </c>
      <c r="F17504" s="3" t="str">
        <f t="shared" si="533"/>
        <v>RGSpillICE H2027</v>
      </c>
      <c r="G17504" s="9">
        <v>0.82012941550806395</v>
      </c>
      <c r="H17504" s="9">
        <v>0.64040550606666602</v>
      </c>
      <c r="I17504" s="9">
        <v>0.60940550956152695</v>
      </c>
      <c r="J17504" s="9">
        <v>1.6234466838286199</v>
      </c>
      <c r="K17504" s="9">
        <v>3.5167296452426999</v>
      </c>
      <c r="L17504" s="9">
        <v>20.568189616911901</v>
      </c>
      <c r="M17504" s="9">
        <v>69.127386989480499</v>
      </c>
      <c r="N17504" s="9">
        <v>76.568394482251307</v>
      </c>
      <c r="O17504" s="9">
        <v>111.8585144075</v>
      </c>
      <c r="P17504" s="9">
        <v>124.69692391595801</v>
      </c>
      <c r="Q17504" s="9">
        <v>45.760463010443502</v>
      </c>
      <c r="R17504" s="9">
        <v>21.138922152833299</v>
      </c>
      <c r="S17504" s="9">
        <v>8.3999905849999994</v>
      </c>
      <c r="T17504" s="9">
        <v>1.04343641324999</v>
      </c>
    </row>
    <row r="17505" spans="1:20" x14ac:dyDescent="0.35">
      <c r="A17505">
        <f t="shared" si="534"/>
        <v>17505</v>
      </c>
      <c r="B17505" s="3" t="s">
        <v>1039</v>
      </c>
      <c r="C17505" s="3" t="s">
        <v>95</v>
      </c>
      <c r="D17505" s="3" t="s">
        <v>62</v>
      </c>
      <c r="E17505">
        <v>2028</v>
      </c>
      <c r="F17505" s="3" t="str">
        <f t="shared" si="533"/>
        <v>RGSpillICE H2028</v>
      </c>
      <c r="G17505" s="9">
        <v>0.74615235569018801</v>
      </c>
      <c r="H17505" s="9">
        <v>0.819372680403472</v>
      </c>
      <c r="I17505" s="9">
        <v>0.66380651798805501</v>
      </c>
      <c r="J17505" s="9">
        <v>0.71169211634274099</v>
      </c>
      <c r="K17505" s="9">
        <v>2.9545825039479099</v>
      </c>
      <c r="L17505" s="9">
        <v>14.491128273656502</v>
      </c>
      <c r="M17505" s="9">
        <v>40.597634534099903</v>
      </c>
      <c r="N17505" s="9">
        <v>59.264514309087502</v>
      </c>
      <c r="O17505" s="9">
        <v>99.468899358443494</v>
      </c>
      <c r="P17505" s="9">
        <v>89.763144632291599</v>
      </c>
      <c r="Q17505" s="9">
        <v>48.505939896340699</v>
      </c>
      <c r="R17505" s="9">
        <v>14.466556121655501</v>
      </c>
      <c r="S17505" s="9">
        <v>9.2105172895312499</v>
      </c>
      <c r="T17505" s="9">
        <v>0.86597765537499904</v>
      </c>
    </row>
    <row r="17506" spans="1:20" x14ac:dyDescent="0.35">
      <c r="A17506">
        <f t="shared" si="534"/>
        <v>17506</v>
      </c>
      <c r="B17506" s="3" t="s">
        <v>1039</v>
      </c>
      <c r="C17506" s="3" t="s">
        <v>95</v>
      </c>
      <c r="D17506" s="3" t="s">
        <v>62</v>
      </c>
      <c r="E17506">
        <v>2029</v>
      </c>
      <c r="F17506" s="3" t="str">
        <f t="shared" si="533"/>
        <v>RGSpillICE H2029</v>
      </c>
      <c r="G17506" s="9">
        <v>0.79498259747977085</v>
      </c>
      <c r="H17506" s="9">
        <v>0.63581211540777705</v>
      </c>
      <c r="I17506" s="9">
        <v>0.61714231878055503</v>
      </c>
      <c r="J17506" s="9">
        <v>3.6045803080164598</v>
      </c>
      <c r="K17506" s="9">
        <v>11.518413074275999</v>
      </c>
      <c r="L17506" s="9">
        <v>17.548418302713401</v>
      </c>
      <c r="M17506" s="9">
        <v>53.763144854922203</v>
      </c>
      <c r="N17506" s="9">
        <v>61.618178903847202</v>
      </c>
      <c r="O17506" s="9">
        <v>91.115883153599398</v>
      </c>
      <c r="P17506" s="9">
        <v>74.275599576840193</v>
      </c>
      <c r="Q17506" s="9">
        <v>24.9804727110524</v>
      </c>
      <c r="R17506" s="9">
        <v>11.664379108083301</v>
      </c>
      <c r="S17506" s="9">
        <v>8.3811204194010394</v>
      </c>
      <c r="T17506" s="9">
        <v>0.74592823676388798</v>
      </c>
    </row>
    <row r="17507" spans="1:20" x14ac:dyDescent="0.35">
      <c r="A17507">
        <f t="shared" si="534"/>
        <v>17507</v>
      </c>
      <c r="B17507" s="3" t="s">
        <v>1039</v>
      </c>
      <c r="C17507" s="3" t="s">
        <v>77</v>
      </c>
      <c r="D17507" s="3" t="s">
        <v>62</v>
      </c>
      <c r="E17507">
        <v>2020</v>
      </c>
      <c r="F17507" s="3" t="str">
        <f t="shared" si="533"/>
        <v>RGGenICE H2020</v>
      </c>
      <c r="G17507" s="9">
        <v>202.03929408602099</v>
      </c>
      <c r="H17507" s="9">
        <v>293.48813708333302</v>
      </c>
      <c r="I17507" s="9">
        <v>269.65219791666601</v>
      </c>
      <c r="J17507" s="9">
        <v>331.87364973118201</v>
      </c>
      <c r="K17507" s="9">
        <v>477.47082842261898</v>
      </c>
      <c r="L17507" s="9">
        <v>344.67789395161202</v>
      </c>
      <c r="M17507" s="9">
        <v>139.246631944444</v>
      </c>
      <c r="N17507" s="9">
        <v>185.92182722222199</v>
      </c>
      <c r="O17507" s="9">
        <v>278.66197231182798</v>
      </c>
      <c r="P17507" s="9">
        <v>232.29538041666601</v>
      </c>
      <c r="Q17507" s="9">
        <v>286.91381303763399</v>
      </c>
      <c r="R17507" s="9">
        <v>176.544819722222</v>
      </c>
      <c r="S17507" s="9">
        <v>211.25040468750001</v>
      </c>
      <c r="T17507" s="9">
        <v>263.10394263888799</v>
      </c>
    </row>
    <row r="17508" spans="1:20" x14ac:dyDescent="0.35">
      <c r="A17508">
        <f t="shared" si="534"/>
        <v>17508</v>
      </c>
      <c r="B17508" s="3" t="s">
        <v>1039</v>
      </c>
      <c r="C17508" s="3" t="s">
        <v>77</v>
      </c>
      <c r="D17508" s="3" t="s">
        <v>62</v>
      </c>
      <c r="E17508">
        <v>2021</v>
      </c>
      <c r="F17508" s="3" t="str">
        <f t="shared" si="533"/>
        <v>RGGenICE H2021</v>
      </c>
      <c r="G17508" s="9">
        <v>202.12635524193499</v>
      </c>
      <c r="H17508" s="9">
        <v>162.11199416666599</v>
      </c>
      <c r="I17508" s="9">
        <v>197.110244861111</v>
      </c>
      <c r="J17508" s="9">
        <v>217.31784771505301</v>
      </c>
      <c r="K17508" s="9">
        <v>217.05234880952301</v>
      </c>
      <c r="L17508" s="9">
        <v>139.41137311827899</v>
      </c>
      <c r="M17508" s="9">
        <v>80.183855833333297</v>
      </c>
      <c r="N17508" s="9">
        <v>97.112909722222199</v>
      </c>
      <c r="O17508" s="9">
        <v>147.59049912634401</v>
      </c>
      <c r="P17508" s="9">
        <v>198.66279986111101</v>
      </c>
      <c r="Q17508" s="9">
        <v>219.39254852150501</v>
      </c>
      <c r="R17508" s="9">
        <v>185.6443075</v>
      </c>
      <c r="S17508" s="9">
        <v>157.30780859375</v>
      </c>
      <c r="T17508" s="9">
        <v>175.0893475</v>
      </c>
    </row>
    <row r="17509" spans="1:20" x14ac:dyDescent="0.35">
      <c r="A17509">
        <f t="shared" si="534"/>
        <v>17509</v>
      </c>
      <c r="B17509" s="3" t="s">
        <v>1039</v>
      </c>
      <c r="C17509" s="3" t="s">
        <v>77</v>
      </c>
      <c r="D17509" s="3" t="s">
        <v>62</v>
      </c>
      <c r="E17509">
        <v>2022</v>
      </c>
      <c r="F17509" s="3" t="str">
        <f t="shared" si="533"/>
        <v>RGGenICE H2022</v>
      </c>
      <c r="G17509" s="9">
        <v>136.78953293010699</v>
      </c>
      <c r="H17509" s="9">
        <v>152.73396374999999</v>
      </c>
      <c r="I17509" s="9">
        <v>181.998048333333</v>
      </c>
      <c r="J17509" s="9">
        <v>190.628248875</v>
      </c>
      <c r="K17509" s="9">
        <v>324.055142261904</v>
      </c>
      <c r="L17509" s="9">
        <v>205.10156935483801</v>
      </c>
      <c r="M17509" s="9">
        <v>94.2488213888888</v>
      </c>
      <c r="N17509" s="9">
        <v>111.435626944444</v>
      </c>
      <c r="O17509" s="9">
        <v>159.90978797042999</v>
      </c>
      <c r="P17509" s="9">
        <v>236.39047690277701</v>
      </c>
      <c r="Q17509" s="9">
        <v>277.70072284946201</v>
      </c>
      <c r="R17509" s="9">
        <v>201.50992020555501</v>
      </c>
      <c r="S17509" s="9">
        <v>254.72053203125</v>
      </c>
      <c r="T17509" s="9">
        <v>240.390820972222</v>
      </c>
    </row>
    <row r="17510" spans="1:20" x14ac:dyDescent="0.35">
      <c r="A17510">
        <f t="shared" si="534"/>
        <v>17510</v>
      </c>
      <c r="B17510" s="3" t="s">
        <v>1039</v>
      </c>
      <c r="C17510" s="3" t="s">
        <v>77</v>
      </c>
      <c r="D17510" s="3" t="s">
        <v>62</v>
      </c>
      <c r="E17510">
        <v>2023</v>
      </c>
      <c r="F17510" s="3" t="str">
        <f t="shared" si="533"/>
        <v>RGGenICE H2023</v>
      </c>
      <c r="G17510" s="9">
        <v>180.133581451612</v>
      </c>
      <c r="H17510" s="9">
        <v>146.88172152777699</v>
      </c>
      <c r="I17510" s="9">
        <v>226.37958694444399</v>
      </c>
      <c r="J17510" s="9">
        <v>227.943427889784</v>
      </c>
      <c r="K17510" s="9">
        <v>334.12699345238002</v>
      </c>
      <c r="L17510" s="9">
        <v>216.995690537634</v>
      </c>
      <c r="M17510" s="9">
        <v>166.88606111111099</v>
      </c>
      <c r="N17510" s="9">
        <v>199.75385302777701</v>
      </c>
      <c r="O17510" s="9">
        <v>198.806846841397</v>
      </c>
      <c r="P17510" s="9">
        <v>220.712484625</v>
      </c>
      <c r="Q17510" s="9">
        <v>175.444788037634</v>
      </c>
      <c r="R17510" s="9">
        <v>192.025439277777</v>
      </c>
      <c r="S17510" s="9">
        <v>218.678954869791</v>
      </c>
      <c r="T17510" s="9">
        <v>238.30621541666599</v>
      </c>
    </row>
    <row r="17511" spans="1:20" x14ac:dyDescent="0.35">
      <c r="A17511">
        <f t="shared" si="534"/>
        <v>17511</v>
      </c>
      <c r="B17511" s="3" t="s">
        <v>1039</v>
      </c>
      <c r="C17511" s="3" t="s">
        <v>77</v>
      </c>
      <c r="D17511" s="3" t="s">
        <v>62</v>
      </c>
      <c r="E17511">
        <v>2024</v>
      </c>
      <c r="F17511" s="3" t="str">
        <f t="shared" si="533"/>
        <v>RGGenICE H2024</v>
      </c>
      <c r="G17511" s="9">
        <v>290.202860846774</v>
      </c>
      <c r="H17511" s="9">
        <v>226.651083888888</v>
      </c>
      <c r="I17511" s="9">
        <v>293.543444305555</v>
      </c>
      <c r="J17511" s="9">
        <v>293.37957083333299</v>
      </c>
      <c r="K17511" s="9">
        <v>268.93296979166598</v>
      </c>
      <c r="L17511" s="9">
        <v>264.11896720430099</v>
      </c>
      <c r="M17511" s="9">
        <v>105.126007222222</v>
      </c>
      <c r="N17511" s="9">
        <v>184.553689722222</v>
      </c>
      <c r="O17511" s="9">
        <v>147.665776935483</v>
      </c>
      <c r="P17511" s="9">
        <v>162.44254291666601</v>
      </c>
      <c r="Q17511" s="9">
        <v>218.82183279569799</v>
      </c>
      <c r="R17511" s="9">
        <v>173.28206249999999</v>
      </c>
      <c r="S17511" s="9">
        <v>181.31225364583301</v>
      </c>
      <c r="T17511" s="9">
        <v>209.196860416666</v>
      </c>
    </row>
    <row r="17512" spans="1:20" x14ac:dyDescent="0.35">
      <c r="A17512">
        <f t="shared" si="534"/>
        <v>17512</v>
      </c>
      <c r="B17512" s="3" t="s">
        <v>1039</v>
      </c>
      <c r="C17512" s="3" t="s">
        <v>77</v>
      </c>
      <c r="D17512" s="3" t="s">
        <v>62</v>
      </c>
      <c r="E17512">
        <v>2025</v>
      </c>
      <c r="F17512" s="3" t="str">
        <f t="shared" si="533"/>
        <v>RGGenICE H2025</v>
      </c>
      <c r="G17512" s="9">
        <v>213.27289112903199</v>
      </c>
      <c r="H17512" s="9">
        <v>188.21267668055501</v>
      </c>
      <c r="I17512" s="9">
        <v>205.62176611111099</v>
      </c>
      <c r="J17512" s="9">
        <v>289.30967719085999</v>
      </c>
      <c r="K17512" s="9">
        <v>448.75336874999999</v>
      </c>
      <c r="L17512" s="9">
        <v>319.041333333333</v>
      </c>
      <c r="M17512" s="9">
        <v>143.142694444444</v>
      </c>
      <c r="N17512" s="9">
        <v>240.95074611111099</v>
      </c>
      <c r="O17512" s="9">
        <v>241.052708736559</v>
      </c>
      <c r="P17512" s="9">
        <v>246.16363666666601</v>
      </c>
      <c r="Q17512" s="9">
        <v>259.132620026881</v>
      </c>
      <c r="R17512" s="9">
        <v>198.42728027777699</v>
      </c>
      <c r="S17512" s="9">
        <v>190.83605130208301</v>
      </c>
      <c r="T17512" s="9">
        <v>230.82361066222199</v>
      </c>
    </row>
    <row r="17513" spans="1:20" x14ac:dyDescent="0.35">
      <c r="A17513">
        <f t="shared" si="534"/>
        <v>17513</v>
      </c>
      <c r="B17513" s="3" t="s">
        <v>1039</v>
      </c>
      <c r="C17513" s="3" t="s">
        <v>77</v>
      </c>
      <c r="D17513" s="3" t="s">
        <v>62</v>
      </c>
      <c r="E17513">
        <v>2026</v>
      </c>
      <c r="F17513" s="3" t="str">
        <f t="shared" si="533"/>
        <v>RGGenICE H2026</v>
      </c>
      <c r="G17513" s="9">
        <v>234.353873924731</v>
      </c>
      <c r="H17513" s="9">
        <v>171.761355277777</v>
      </c>
      <c r="I17513" s="9">
        <v>219.31561625000001</v>
      </c>
      <c r="J17513" s="9">
        <v>270.64829569892402</v>
      </c>
      <c r="K17513" s="9">
        <v>340.52107916666603</v>
      </c>
      <c r="L17513" s="9">
        <v>288.12696137096702</v>
      </c>
      <c r="M17513" s="9">
        <v>131.724878055555</v>
      </c>
      <c r="N17513" s="9">
        <v>129.925791388888</v>
      </c>
      <c r="O17513" s="9">
        <v>130.17919233870899</v>
      </c>
      <c r="P17513" s="9">
        <v>298.22983870833298</v>
      </c>
      <c r="Q17513" s="9">
        <v>258.41405143817201</v>
      </c>
      <c r="R17513" s="9">
        <v>232.561740833333</v>
      </c>
      <c r="S17513" s="9">
        <v>225.51434114583299</v>
      </c>
      <c r="T17513" s="9">
        <v>229.45828763888801</v>
      </c>
    </row>
    <row r="17514" spans="1:20" x14ac:dyDescent="0.35">
      <c r="A17514">
        <f t="shared" si="534"/>
        <v>17514</v>
      </c>
      <c r="B17514" s="3" t="s">
        <v>1039</v>
      </c>
      <c r="C17514" s="3" t="s">
        <v>77</v>
      </c>
      <c r="D17514" s="3" t="s">
        <v>62</v>
      </c>
      <c r="E17514">
        <v>2027</v>
      </c>
      <c r="F17514" s="3" t="str">
        <f t="shared" si="533"/>
        <v>RGGenICE H2027</v>
      </c>
      <c r="G17514" s="9">
        <v>213.573679435483</v>
      </c>
      <c r="H17514" s="9">
        <v>182.28889322222199</v>
      </c>
      <c r="I17514" s="9">
        <v>238.04570638888799</v>
      </c>
      <c r="J17514" s="9">
        <v>266.41901331989197</v>
      </c>
      <c r="K17514" s="9">
        <v>371.214049404761</v>
      </c>
      <c r="L17514" s="9">
        <v>376.83461674731097</v>
      </c>
      <c r="M17514" s="9">
        <v>172.35617138888799</v>
      </c>
      <c r="N17514" s="9">
        <v>217.16782569444399</v>
      </c>
      <c r="O17514" s="9">
        <v>390.51091594086</v>
      </c>
      <c r="P17514" s="9">
        <v>291.94533722222201</v>
      </c>
      <c r="Q17514" s="9">
        <v>285.46924502688103</v>
      </c>
      <c r="R17514" s="9">
        <v>317.22953305555501</v>
      </c>
      <c r="S17514" s="9">
        <v>250.88241197916599</v>
      </c>
      <c r="T17514" s="9">
        <v>281.20954041666602</v>
      </c>
    </row>
    <row r="17515" spans="1:20" x14ac:dyDescent="0.35">
      <c r="A17515">
        <f t="shared" si="534"/>
        <v>17515</v>
      </c>
      <c r="B17515" s="3" t="s">
        <v>1039</v>
      </c>
      <c r="C17515" s="3" t="s">
        <v>77</v>
      </c>
      <c r="D17515" s="3" t="s">
        <v>62</v>
      </c>
      <c r="E17515">
        <v>2028</v>
      </c>
      <c r="F17515" s="3" t="str">
        <f t="shared" si="533"/>
        <v>RGGenICE H2028</v>
      </c>
      <c r="G17515" s="9">
        <v>203.178032392473</v>
      </c>
      <c r="H17515" s="9">
        <v>224.62808827777701</v>
      </c>
      <c r="I17515" s="9">
        <v>230.992103472222</v>
      </c>
      <c r="J17515" s="9">
        <v>234.21477271505299</v>
      </c>
      <c r="K17515" s="9">
        <v>323.95477380952298</v>
      </c>
      <c r="L17515" s="9">
        <v>295.67922155913902</v>
      </c>
      <c r="M17515" s="9">
        <v>103.172991277777</v>
      </c>
      <c r="N17515" s="9">
        <v>200.15142750000001</v>
      </c>
      <c r="O17515" s="9">
        <v>277.73165376344002</v>
      </c>
      <c r="P17515" s="9">
        <v>239.415288444444</v>
      </c>
      <c r="Q17515" s="9">
        <v>212.32901551075199</v>
      </c>
      <c r="R17515" s="9">
        <v>184.861369305555</v>
      </c>
      <c r="S17515" s="9">
        <v>271.25667786458303</v>
      </c>
      <c r="T17515" s="9">
        <v>237.469153333333</v>
      </c>
    </row>
    <row r="17516" spans="1:20" x14ac:dyDescent="0.35">
      <c r="A17516">
        <f t="shared" si="534"/>
        <v>17516</v>
      </c>
      <c r="B17516" s="3" t="s">
        <v>1039</v>
      </c>
      <c r="C17516" s="3" t="s">
        <v>77</v>
      </c>
      <c r="D17516" s="3" t="s">
        <v>62</v>
      </c>
      <c r="E17516">
        <v>2029</v>
      </c>
      <c r="F17516" s="3" t="str">
        <f t="shared" si="533"/>
        <v>RGGenICE H2029</v>
      </c>
      <c r="G17516" s="9">
        <v>225.066025537634</v>
      </c>
      <c r="H17516" s="9">
        <v>155.43591874999899</v>
      </c>
      <c r="I17516" s="9">
        <v>271.92757208333302</v>
      </c>
      <c r="J17516" s="9">
        <v>220.12640215053699</v>
      </c>
      <c r="K17516" s="9">
        <v>407.09277038690402</v>
      </c>
      <c r="L17516" s="9">
        <v>351.81594045698898</v>
      </c>
      <c r="M17516" s="9">
        <v>141.44428666666599</v>
      </c>
      <c r="N17516" s="9">
        <v>168.09811444444401</v>
      </c>
      <c r="O17516" s="9">
        <v>255.29967645161199</v>
      </c>
      <c r="P17516" s="9">
        <v>162.30189265277701</v>
      </c>
      <c r="Q17516" s="9">
        <v>236.620473655914</v>
      </c>
      <c r="R17516" s="9">
        <v>223.09649405555501</v>
      </c>
      <c r="S17516" s="9">
        <v>244.53012343750001</v>
      </c>
      <c r="T17516" s="9">
        <v>240.190704027777</v>
      </c>
    </row>
    <row r="17517" spans="1:20" x14ac:dyDescent="0.35">
      <c r="A17517">
        <f t="shared" si="534"/>
        <v>17517</v>
      </c>
      <c r="B17517" s="3" t="s">
        <v>1039</v>
      </c>
      <c r="C17517" s="3" t="s">
        <v>75</v>
      </c>
      <c r="D17517" s="3" t="s">
        <v>64</v>
      </c>
      <c r="E17517">
        <v>2020</v>
      </c>
      <c r="F17517" s="3" t="str">
        <f t="shared" si="533"/>
        <v>RGElevJ DAY2020</v>
      </c>
      <c r="G17517" s="9">
        <v>266.86024476</v>
      </c>
      <c r="H17517" s="9">
        <v>268.00000857600003</v>
      </c>
      <c r="I17517" s="9">
        <v>266.94685893599899</v>
      </c>
      <c r="J17517" s="9">
        <v>264.97474601200003</v>
      </c>
      <c r="K17517" s="9">
        <v>267.00033662799899</v>
      </c>
      <c r="L17517" s="9">
        <v>266.93439174399998</v>
      </c>
      <c r="M17517" s="9">
        <v>263.02855172400001</v>
      </c>
      <c r="N17517" s="9">
        <v>262.50000840000001</v>
      </c>
      <c r="O17517" s="9">
        <v>264.23852551599998</v>
      </c>
      <c r="P17517" s="9">
        <v>264.50000846400002</v>
      </c>
      <c r="Q17517" s="9">
        <v>264.03708194000001</v>
      </c>
      <c r="R17517" s="9">
        <v>264.50000846400002</v>
      </c>
      <c r="S17517" s="9">
        <v>264.36450977200002</v>
      </c>
      <c r="T17517" s="9">
        <v>262.50000840000001</v>
      </c>
    </row>
    <row r="17518" spans="1:20" x14ac:dyDescent="0.35">
      <c r="A17518">
        <f t="shared" si="534"/>
        <v>17518</v>
      </c>
      <c r="B17518" s="3" t="s">
        <v>1039</v>
      </c>
      <c r="C17518" s="3" t="s">
        <v>75</v>
      </c>
      <c r="D17518" s="3" t="s">
        <v>64</v>
      </c>
      <c r="E17518">
        <v>2021</v>
      </c>
      <c r="F17518" s="3" t="str">
        <f t="shared" si="533"/>
        <v>RGElevJ DAY2021</v>
      </c>
      <c r="G17518" s="9">
        <v>266.00689827600002</v>
      </c>
      <c r="H17518" s="9">
        <v>267.917331408</v>
      </c>
      <c r="I17518" s="9">
        <v>264.36680636</v>
      </c>
      <c r="J17518" s="9">
        <v>266.67094029200001</v>
      </c>
      <c r="K17518" s="9">
        <v>267.39731826799999</v>
      </c>
      <c r="L17518" s="9">
        <v>265.0508615</v>
      </c>
      <c r="M17518" s="9">
        <v>262.76411602000002</v>
      </c>
      <c r="N17518" s="9">
        <v>264.28773811600001</v>
      </c>
      <c r="O17518" s="9">
        <v>263.30447036800001</v>
      </c>
      <c r="P17518" s="9">
        <v>263.47179320800001</v>
      </c>
      <c r="Q17518" s="9">
        <v>262.50000840000001</v>
      </c>
      <c r="R17518" s="9">
        <v>264.28741003200003</v>
      </c>
      <c r="S17518" s="9">
        <v>264.116806351999</v>
      </c>
      <c r="T17518" s="9">
        <v>262.50000840000001</v>
      </c>
    </row>
    <row r="17519" spans="1:20" x14ac:dyDescent="0.35">
      <c r="A17519">
        <f t="shared" si="534"/>
        <v>17519</v>
      </c>
      <c r="B17519" s="3" t="s">
        <v>1039</v>
      </c>
      <c r="C17519" s="3" t="s">
        <v>75</v>
      </c>
      <c r="D17519" s="3" t="s">
        <v>64</v>
      </c>
      <c r="E17519">
        <v>2022</v>
      </c>
      <c r="F17519" s="3" t="str">
        <f t="shared" si="533"/>
        <v>RGElevJ DAY2022</v>
      </c>
      <c r="G17519" s="9">
        <v>267.62500856399998</v>
      </c>
      <c r="H17519" s="9">
        <v>268.00000857600003</v>
      </c>
      <c r="I17519" s="9">
        <v>262.50000840000001</v>
      </c>
      <c r="J17519" s="9">
        <v>262.50000840000001</v>
      </c>
      <c r="K17519" s="9">
        <v>263.791347024</v>
      </c>
      <c r="L17519" s="9">
        <v>263.67487720399998</v>
      </c>
      <c r="M17519" s="9">
        <v>262.690953288</v>
      </c>
      <c r="N17519" s="9">
        <v>263.79790870400001</v>
      </c>
      <c r="O17519" s="9">
        <v>264.50000846400002</v>
      </c>
      <c r="P17519" s="9">
        <v>264.50000846400002</v>
      </c>
      <c r="Q17519" s="9">
        <v>264.50000846400002</v>
      </c>
      <c r="R17519" s="9">
        <v>263.354339135999</v>
      </c>
      <c r="S17519" s="9">
        <v>264.50000846400002</v>
      </c>
      <c r="T17519" s="9">
        <v>262.50000840000001</v>
      </c>
    </row>
    <row r="17520" spans="1:20" x14ac:dyDescent="0.35">
      <c r="A17520">
        <f t="shared" si="534"/>
        <v>17520</v>
      </c>
      <c r="B17520" s="3" t="s">
        <v>1039</v>
      </c>
      <c r="C17520" s="3" t="s">
        <v>75</v>
      </c>
      <c r="D17520" s="3" t="s">
        <v>64</v>
      </c>
      <c r="E17520">
        <v>2023</v>
      </c>
      <c r="F17520" s="3" t="str">
        <f t="shared" si="533"/>
        <v>RGElevJ DAY2023</v>
      </c>
      <c r="G17520" s="9">
        <v>268.00000857600003</v>
      </c>
      <c r="H17520" s="9">
        <v>268.00000857600003</v>
      </c>
      <c r="I17520" s="9">
        <v>262.50000840000001</v>
      </c>
      <c r="J17520" s="9">
        <v>266.45571718799999</v>
      </c>
      <c r="K17520" s="9">
        <v>266.81070407599998</v>
      </c>
      <c r="L17520" s="9">
        <v>262.57612388799998</v>
      </c>
      <c r="M17520" s="9">
        <v>264.50000846400002</v>
      </c>
      <c r="N17520" s="9">
        <v>263.229667216</v>
      </c>
      <c r="O17520" s="9">
        <v>264.50000846400002</v>
      </c>
      <c r="P17520" s="9">
        <v>264.50000846400002</v>
      </c>
      <c r="Q17520" s="9">
        <v>263.82415542400003</v>
      </c>
      <c r="R17520" s="9">
        <v>264.50000846400002</v>
      </c>
      <c r="S17520" s="9">
        <v>264.50000846400002</v>
      </c>
      <c r="T17520" s="9">
        <v>262.50000840000001</v>
      </c>
    </row>
    <row r="17521" spans="1:20" x14ac:dyDescent="0.35">
      <c r="A17521">
        <f t="shared" si="534"/>
        <v>17521</v>
      </c>
      <c r="B17521" s="3" t="s">
        <v>1039</v>
      </c>
      <c r="C17521" s="3" t="s">
        <v>75</v>
      </c>
      <c r="D17521" s="3" t="s">
        <v>64</v>
      </c>
      <c r="E17521">
        <v>2024</v>
      </c>
      <c r="F17521" s="3" t="str">
        <f t="shared" si="533"/>
        <v>RGElevJ DAY2024</v>
      </c>
      <c r="G17521" s="9">
        <v>268.00000857600003</v>
      </c>
      <c r="H17521" s="9">
        <v>268.00000857600003</v>
      </c>
      <c r="I17521" s="9">
        <v>262.50000840000001</v>
      </c>
      <c r="J17521" s="9">
        <v>263.22474595599999</v>
      </c>
      <c r="K17521" s="9">
        <v>266.42258070399998</v>
      </c>
      <c r="L17521" s="9">
        <v>268.00000857600003</v>
      </c>
      <c r="M17521" s="9">
        <v>262.50000840000001</v>
      </c>
      <c r="N17521" s="9">
        <v>264.03248876399999</v>
      </c>
      <c r="O17521" s="9">
        <v>263.57153074399997</v>
      </c>
      <c r="P17521" s="9">
        <v>262.50000840000001</v>
      </c>
      <c r="Q17521" s="9">
        <v>263.79200319199998</v>
      </c>
      <c r="R17521" s="9">
        <v>264.50000846400002</v>
      </c>
      <c r="S17521" s="9">
        <v>263.926189547999</v>
      </c>
      <c r="T17521" s="9">
        <v>262.50000840000001</v>
      </c>
    </row>
    <row r="17522" spans="1:20" x14ac:dyDescent="0.35">
      <c r="A17522">
        <f t="shared" si="534"/>
        <v>17522</v>
      </c>
      <c r="B17522" s="3" t="s">
        <v>1039</v>
      </c>
      <c r="C17522" s="3" t="s">
        <v>75</v>
      </c>
      <c r="D17522" s="3" t="s">
        <v>64</v>
      </c>
      <c r="E17522">
        <v>2025</v>
      </c>
      <c r="F17522" s="3" t="str">
        <f t="shared" si="533"/>
        <v>RGElevJ DAY2025</v>
      </c>
      <c r="G17522" s="9">
        <v>267.69226578400003</v>
      </c>
      <c r="H17522" s="9">
        <v>268.00000857600003</v>
      </c>
      <c r="I17522" s="9">
        <v>268.00000857600003</v>
      </c>
      <c r="J17522" s="9">
        <v>264.983932364</v>
      </c>
      <c r="K17522" s="9">
        <v>263.09646511199998</v>
      </c>
      <c r="L17522" s="9">
        <v>264.79134705600001</v>
      </c>
      <c r="M17522" s="9">
        <v>263.16634700399999</v>
      </c>
      <c r="N17522" s="9">
        <v>264.37763313200003</v>
      </c>
      <c r="O17522" s="9">
        <v>263.40322365200001</v>
      </c>
      <c r="P17522" s="9">
        <v>263.00492967600002</v>
      </c>
      <c r="Q17522" s="9">
        <v>262.50000840000001</v>
      </c>
      <c r="R17522" s="9">
        <v>263.320874567999</v>
      </c>
      <c r="S17522" s="9">
        <v>264.50000846400002</v>
      </c>
      <c r="T17522" s="9">
        <v>262.50000840000001</v>
      </c>
    </row>
    <row r="17523" spans="1:20" x14ac:dyDescent="0.35">
      <c r="A17523">
        <f t="shared" si="534"/>
        <v>17523</v>
      </c>
      <c r="B17523" s="3" t="s">
        <v>1039</v>
      </c>
      <c r="C17523" s="3" t="s">
        <v>75</v>
      </c>
      <c r="D17523" s="3" t="s">
        <v>64</v>
      </c>
      <c r="E17523">
        <v>2026</v>
      </c>
      <c r="F17523" s="3" t="str">
        <f t="shared" si="533"/>
        <v>RGElevJ DAY2026</v>
      </c>
      <c r="G17523" s="9">
        <v>268.00000857600003</v>
      </c>
      <c r="H17523" s="9">
        <v>268.00000857600003</v>
      </c>
      <c r="I17523" s="9">
        <v>267.57973297199999</v>
      </c>
      <c r="J17523" s="9">
        <v>262.50000840000001</v>
      </c>
      <c r="K17523" s="9">
        <v>266.30906363999998</v>
      </c>
      <c r="L17523" s="9">
        <v>268.00000857600003</v>
      </c>
      <c r="M17523" s="9">
        <v>262.50000840000001</v>
      </c>
      <c r="N17523" s="9">
        <v>262.50000840000001</v>
      </c>
      <c r="O17523" s="9">
        <v>263.217856192</v>
      </c>
      <c r="P17523" s="9">
        <v>263.12172758000003</v>
      </c>
      <c r="Q17523" s="9">
        <v>262.50000840000001</v>
      </c>
      <c r="R17523" s="9">
        <v>263.276255144</v>
      </c>
      <c r="S17523" s="9">
        <v>264.50000846400002</v>
      </c>
      <c r="T17523" s="9">
        <v>262.50000840000001</v>
      </c>
    </row>
    <row r="17524" spans="1:20" x14ac:dyDescent="0.35">
      <c r="A17524">
        <f t="shared" si="534"/>
        <v>17524</v>
      </c>
      <c r="B17524" s="3" t="s">
        <v>1039</v>
      </c>
      <c r="C17524" s="3" t="s">
        <v>75</v>
      </c>
      <c r="D17524" s="3" t="s">
        <v>64</v>
      </c>
      <c r="E17524">
        <v>2027</v>
      </c>
      <c r="F17524" s="3" t="str">
        <f t="shared" si="533"/>
        <v>RGElevJ DAY2027</v>
      </c>
      <c r="G17524" s="9">
        <v>268.00000857600003</v>
      </c>
      <c r="H17524" s="9">
        <v>268.00000857600003</v>
      </c>
      <c r="I17524" s="9">
        <v>268.00000857600003</v>
      </c>
      <c r="J17524" s="9">
        <v>266.13583528800001</v>
      </c>
      <c r="K17524" s="9">
        <v>263.95637327600002</v>
      </c>
      <c r="L17524" s="9">
        <v>267.83432615599997</v>
      </c>
      <c r="M17524" s="9">
        <v>264.22737066000002</v>
      </c>
      <c r="N17524" s="9">
        <v>264.50000846400002</v>
      </c>
      <c r="O17524" s="9">
        <v>264.50000846400002</v>
      </c>
      <c r="P17524" s="9">
        <v>264.256242052</v>
      </c>
      <c r="Q17524" s="9">
        <v>262.61483779999998</v>
      </c>
      <c r="R17524" s="9">
        <v>262.50000840000001</v>
      </c>
      <c r="S17524" s="9">
        <v>264.50000846400002</v>
      </c>
      <c r="T17524" s="9">
        <v>262.50000840000001</v>
      </c>
    </row>
    <row r="17525" spans="1:20" x14ac:dyDescent="0.35">
      <c r="A17525">
        <f t="shared" si="534"/>
        <v>17525</v>
      </c>
      <c r="B17525" s="3" t="s">
        <v>1039</v>
      </c>
      <c r="C17525" s="3" t="s">
        <v>75</v>
      </c>
      <c r="D17525" s="3" t="s">
        <v>64</v>
      </c>
      <c r="E17525">
        <v>2028</v>
      </c>
      <c r="F17525" s="3" t="str">
        <f t="shared" ref="F17525:F17588" si="535">_xlfn.CONCAT(B17525,C17525,D17525,E17525)</f>
        <v>RGElevJ DAY2028</v>
      </c>
      <c r="G17525" s="9">
        <v>268.00000857600003</v>
      </c>
      <c r="H17525" s="9">
        <v>268.00000857600003</v>
      </c>
      <c r="I17525" s="9">
        <v>262.50000840000001</v>
      </c>
      <c r="J17525" s="9">
        <v>262.5656252</v>
      </c>
      <c r="K17525" s="9">
        <v>268.00000857600003</v>
      </c>
      <c r="L17525" s="9">
        <v>265.78675391199999</v>
      </c>
      <c r="M17525" s="9">
        <v>263.16864359200002</v>
      </c>
      <c r="N17525" s="9">
        <v>263.50197693600001</v>
      </c>
      <c r="O17525" s="9">
        <v>264.50000846400002</v>
      </c>
      <c r="P17525" s="9">
        <v>264.50000846400002</v>
      </c>
      <c r="Q17525" s="9">
        <v>264.249680372</v>
      </c>
      <c r="R17525" s="9">
        <v>264.50000846400002</v>
      </c>
      <c r="S17525" s="9">
        <v>263.85499532</v>
      </c>
      <c r="T17525" s="9">
        <v>262.50000840000001</v>
      </c>
    </row>
    <row r="17526" spans="1:20" x14ac:dyDescent="0.35">
      <c r="A17526">
        <f t="shared" si="534"/>
        <v>17526</v>
      </c>
      <c r="B17526" s="3" t="s">
        <v>1039</v>
      </c>
      <c r="C17526" s="3" t="s">
        <v>75</v>
      </c>
      <c r="D17526" s="3" t="s">
        <v>64</v>
      </c>
      <c r="E17526">
        <v>2029</v>
      </c>
      <c r="F17526" s="3" t="str">
        <f t="shared" si="535"/>
        <v>RGElevJ DAY2029</v>
      </c>
      <c r="G17526" s="9">
        <v>262.82776431600001</v>
      </c>
      <c r="H17526" s="9">
        <v>266.105979644</v>
      </c>
      <c r="I17526" s="9">
        <v>262.50000840000001</v>
      </c>
      <c r="J17526" s="9">
        <v>262.50000840000001</v>
      </c>
      <c r="K17526" s="9">
        <v>266.79364370799999</v>
      </c>
      <c r="L17526" s="9">
        <v>267.32809254400001</v>
      </c>
      <c r="M17526" s="9">
        <v>264.50000846400002</v>
      </c>
      <c r="N17526" s="9">
        <v>263.25591393599899</v>
      </c>
      <c r="O17526" s="9">
        <v>264.50000846400002</v>
      </c>
      <c r="P17526" s="9">
        <v>263.73261998800001</v>
      </c>
      <c r="Q17526" s="9">
        <v>264.267396907999</v>
      </c>
      <c r="R17526" s="9">
        <v>264.010507136</v>
      </c>
      <c r="S17526" s="9">
        <v>264.24672761599999</v>
      </c>
      <c r="T17526" s="9">
        <v>262.50000840000001</v>
      </c>
    </row>
    <row r="17527" spans="1:20" x14ac:dyDescent="0.35">
      <c r="A17527">
        <f t="shared" si="534"/>
        <v>17527</v>
      </c>
      <c r="B17527" s="3" t="s">
        <v>1039</v>
      </c>
      <c r="C17527" s="3" t="s">
        <v>86</v>
      </c>
      <c r="D17527" s="3" t="s">
        <v>64</v>
      </c>
      <c r="E17527">
        <v>2020</v>
      </c>
      <c r="F17527" s="3" t="str">
        <f t="shared" si="535"/>
        <v>RGQOutJ DAY2020</v>
      </c>
      <c r="G17527" s="9">
        <v>83.453036534384296</v>
      </c>
      <c r="H17527" s="9">
        <v>145.43781487292301</v>
      </c>
      <c r="I17527" s="9">
        <v>152.77754061334701</v>
      </c>
      <c r="J17527" s="9">
        <v>178.74273134633199</v>
      </c>
      <c r="K17527" s="9">
        <v>170.97058225152699</v>
      </c>
      <c r="L17527" s="9">
        <v>159.945664620922</v>
      </c>
      <c r="M17527" s="9">
        <v>182.83515537232299</v>
      </c>
      <c r="N17527" s="9">
        <v>188.96693785520799</v>
      </c>
      <c r="O17527" s="9">
        <v>274.35125597471102</v>
      </c>
      <c r="P17527" s="9">
        <v>236.943387773506</v>
      </c>
      <c r="Q17527" s="9">
        <v>160.73926072919301</v>
      </c>
      <c r="R17527" s="9">
        <v>123.19578199100199</v>
      </c>
      <c r="S17527" s="9">
        <v>116.920918266971</v>
      </c>
      <c r="T17527" s="9">
        <v>98.826521989527905</v>
      </c>
    </row>
    <row r="17528" spans="1:20" x14ac:dyDescent="0.35">
      <c r="A17528">
        <f t="shared" si="534"/>
        <v>17528</v>
      </c>
      <c r="B17528" s="3" t="s">
        <v>1039</v>
      </c>
      <c r="C17528" s="3" t="s">
        <v>86</v>
      </c>
      <c r="D17528" s="3" t="s">
        <v>64</v>
      </c>
      <c r="E17528">
        <v>2021</v>
      </c>
      <c r="F17528" s="3" t="str">
        <f t="shared" si="535"/>
        <v>RGQOutJ DAY2021</v>
      </c>
      <c r="G17528" s="9">
        <v>90.507926158411905</v>
      </c>
      <c r="H17528" s="9">
        <v>113.811855848177</v>
      </c>
      <c r="I17528" s="9">
        <v>127.926542868916</v>
      </c>
      <c r="J17528" s="9">
        <v>141.55641871189999</v>
      </c>
      <c r="K17528" s="9">
        <v>126.016278983494</v>
      </c>
      <c r="L17528" s="9">
        <v>115.59209896041799</v>
      </c>
      <c r="M17528" s="9">
        <v>95.224074840718004</v>
      </c>
      <c r="N17528" s="9">
        <v>110.565412324508</v>
      </c>
      <c r="O17528" s="9">
        <v>157.53227219607501</v>
      </c>
      <c r="P17528" s="9">
        <v>249.45012596306199</v>
      </c>
      <c r="Q17528" s="9">
        <v>186.943690099099</v>
      </c>
      <c r="R17528" s="9">
        <v>148.21108313540199</v>
      </c>
      <c r="S17528" s="9">
        <v>118.107161175572</v>
      </c>
      <c r="T17528" s="9">
        <v>96.306516014216598</v>
      </c>
    </row>
    <row r="17529" spans="1:20" x14ac:dyDescent="0.35">
      <c r="A17529">
        <f t="shared" si="534"/>
        <v>17529</v>
      </c>
      <c r="B17529" s="3" t="s">
        <v>1039</v>
      </c>
      <c r="C17529" s="3" t="s">
        <v>86</v>
      </c>
      <c r="D17529" s="3" t="s">
        <v>64</v>
      </c>
      <c r="E17529">
        <v>2022</v>
      </c>
      <c r="F17529" s="3" t="str">
        <f t="shared" si="535"/>
        <v>RGQOutJ DAY2022</v>
      </c>
      <c r="G17529" s="9">
        <v>69.813532147168601</v>
      </c>
      <c r="H17529" s="9">
        <v>132.77237841103999</v>
      </c>
      <c r="I17529" s="9">
        <v>143.40890854848001</v>
      </c>
      <c r="J17529" s="9">
        <v>129.29731482110401</v>
      </c>
      <c r="K17529" s="9">
        <v>130.60870271207801</v>
      </c>
      <c r="L17529" s="9">
        <v>101.115900525462</v>
      </c>
      <c r="M17529" s="9">
        <v>136.01080889842601</v>
      </c>
      <c r="N17529" s="9">
        <v>140.805978146895</v>
      </c>
      <c r="O17529" s="9">
        <v>181.954490736591</v>
      </c>
      <c r="P17529" s="9">
        <v>468.94629484402702</v>
      </c>
      <c r="Q17529" s="9">
        <v>276.52191081920699</v>
      </c>
      <c r="R17529" s="9">
        <v>202.799262042902</v>
      </c>
      <c r="S17529" s="9">
        <v>146.25462767197899</v>
      </c>
      <c r="T17529" s="9">
        <v>116.451608641107</v>
      </c>
    </row>
    <row r="17530" spans="1:20" x14ac:dyDescent="0.35">
      <c r="A17530">
        <f t="shared" si="534"/>
        <v>17530</v>
      </c>
      <c r="B17530" s="3" t="s">
        <v>1039</v>
      </c>
      <c r="C17530" s="3" t="s">
        <v>86</v>
      </c>
      <c r="D17530" s="3" t="s">
        <v>64</v>
      </c>
      <c r="E17530">
        <v>2023</v>
      </c>
      <c r="F17530" s="3" t="str">
        <f t="shared" si="535"/>
        <v>RGQOutJ DAY2023</v>
      </c>
      <c r="G17530" s="9">
        <v>84.307840128364205</v>
      </c>
      <c r="H17530" s="9">
        <v>130.95089124683599</v>
      </c>
      <c r="I17530" s="9">
        <v>202.13904586166601</v>
      </c>
      <c r="J17530" s="9">
        <v>199.99808263979099</v>
      </c>
      <c r="K17530" s="9">
        <v>167.238344625</v>
      </c>
      <c r="L17530" s="9">
        <v>254.72391912299901</v>
      </c>
      <c r="M17530" s="9">
        <v>285.70470081416602</v>
      </c>
      <c r="N17530" s="9">
        <v>284.01091395541602</v>
      </c>
      <c r="O17530" s="9">
        <v>395.58756131068498</v>
      </c>
      <c r="P17530" s="9">
        <v>463.56492500451299</v>
      </c>
      <c r="Q17530" s="9">
        <v>342.873000219495</v>
      </c>
      <c r="R17530" s="9">
        <v>211.45919496362399</v>
      </c>
      <c r="S17530" s="9">
        <v>164.275252476498</v>
      </c>
      <c r="T17530" s="9">
        <v>117.763362317805</v>
      </c>
    </row>
    <row r="17531" spans="1:20" x14ac:dyDescent="0.35">
      <c r="A17531">
        <f t="shared" si="534"/>
        <v>17531</v>
      </c>
      <c r="B17531" s="3" t="s">
        <v>1039</v>
      </c>
      <c r="C17531" s="3" t="s">
        <v>86</v>
      </c>
      <c r="D17531" s="3" t="s">
        <v>64</v>
      </c>
      <c r="E17531">
        <v>2024</v>
      </c>
      <c r="F17531" s="3" t="str">
        <f t="shared" si="535"/>
        <v>RGQOutJ DAY2024</v>
      </c>
      <c r="G17531" s="9">
        <v>121.500713952784</v>
      </c>
      <c r="H17531" s="9">
        <v>165.35432128392401</v>
      </c>
      <c r="I17531" s="9">
        <v>158.83765187269501</v>
      </c>
      <c r="J17531" s="9">
        <v>162.10871954546198</v>
      </c>
      <c r="K17531" s="9">
        <v>183.34442079769201</v>
      </c>
      <c r="L17531" s="9">
        <v>150.25330703019401</v>
      </c>
      <c r="M17531" s="9">
        <v>177.65877790510601</v>
      </c>
      <c r="N17531" s="9">
        <v>203.28288331040201</v>
      </c>
      <c r="O17531" s="9">
        <v>235.414547765908</v>
      </c>
      <c r="P17531" s="9">
        <v>319.19120483886798</v>
      </c>
      <c r="Q17531" s="9">
        <v>151.01623223089501</v>
      </c>
      <c r="R17531" s="9">
        <v>109.243063317908</v>
      </c>
      <c r="S17531" s="9">
        <v>102.15274221579</v>
      </c>
      <c r="T17531" s="9">
        <v>94.301933597418696</v>
      </c>
    </row>
    <row r="17532" spans="1:20" x14ac:dyDescent="0.35">
      <c r="A17532">
        <f t="shared" si="534"/>
        <v>17532</v>
      </c>
      <c r="B17532" s="3" t="s">
        <v>1039</v>
      </c>
      <c r="C17532" s="3" t="s">
        <v>86</v>
      </c>
      <c r="D17532" s="3" t="s">
        <v>64</v>
      </c>
      <c r="E17532">
        <v>2025</v>
      </c>
      <c r="F17532" s="3" t="str">
        <f t="shared" si="535"/>
        <v>RGQOutJ DAY2025</v>
      </c>
      <c r="G17532" s="9">
        <v>89.667735520783594</v>
      </c>
      <c r="H17532" s="9">
        <v>133.03187487526799</v>
      </c>
      <c r="I17532" s="9">
        <v>137.90539071894401</v>
      </c>
      <c r="J17532" s="9">
        <v>217.406434289516</v>
      </c>
      <c r="K17532" s="9">
        <v>190.35326545014499</v>
      </c>
      <c r="L17532" s="9">
        <v>222.981828447738</v>
      </c>
      <c r="M17532" s="9">
        <v>192.76185685458299</v>
      </c>
      <c r="N17532" s="9">
        <v>236.25164353743699</v>
      </c>
      <c r="O17532" s="9">
        <v>268.37712189825203</v>
      </c>
      <c r="P17532" s="9">
        <v>270.78402286852702</v>
      </c>
      <c r="Q17532" s="9">
        <v>196.62053604219699</v>
      </c>
      <c r="R17532" s="9">
        <v>142.77445238388799</v>
      </c>
      <c r="S17532" s="9">
        <v>131.41872158743399</v>
      </c>
      <c r="T17532" s="9">
        <v>105.811312442908</v>
      </c>
    </row>
    <row r="17533" spans="1:20" x14ac:dyDescent="0.35">
      <c r="A17533">
        <f t="shared" si="534"/>
        <v>17533</v>
      </c>
      <c r="B17533" s="3" t="s">
        <v>1039</v>
      </c>
      <c r="C17533" s="3" t="s">
        <v>86</v>
      </c>
      <c r="D17533" s="3" t="s">
        <v>64</v>
      </c>
      <c r="E17533">
        <v>2026</v>
      </c>
      <c r="F17533" s="3" t="str">
        <f t="shared" si="535"/>
        <v>RGQOutJ DAY2026</v>
      </c>
      <c r="G17533" s="9">
        <v>97.741530024164291</v>
      </c>
      <c r="H17533" s="9">
        <v>144.541014599459</v>
      </c>
      <c r="I17533" s="9">
        <v>155.69114349039501</v>
      </c>
      <c r="J17533" s="9">
        <v>169.58463574960001</v>
      </c>
      <c r="K17533" s="9">
        <v>172.92346851391099</v>
      </c>
      <c r="L17533" s="9">
        <v>157.499760794118</v>
      </c>
      <c r="M17533" s="9">
        <v>155.52960064877001</v>
      </c>
      <c r="N17533" s="9">
        <v>165.703349155263</v>
      </c>
      <c r="O17533" s="9">
        <v>166.39185943919401</v>
      </c>
      <c r="P17533" s="9">
        <v>285.94350169761202</v>
      </c>
      <c r="Q17533" s="9">
        <v>220.76296751278201</v>
      </c>
      <c r="R17533" s="9">
        <v>152.25064787634699</v>
      </c>
      <c r="S17533" s="9">
        <v>136.76857098078099</v>
      </c>
      <c r="T17533" s="9">
        <v>104.952936626256</v>
      </c>
    </row>
    <row r="17534" spans="1:20" x14ac:dyDescent="0.35">
      <c r="A17534">
        <f t="shared" si="534"/>
        <v>17534</v>
      </c>
      <c r="B17534" s="3" t="s">
        <v>1039</v>
      </c>
      <c r="C17534" s="3" t="s">
        <v>86</v>
      </c>
      <c r="D17534" s="3" t="s">
        <v>64</v>
      </c>
      <c r="E17534">
        <v>2027</v>
      </c>
      <c r="F17534" s="3" t="str">
        <f t="shared" si="535"/>
        <v>RGQOutJ DAY2027</v>
      </c>
      <c r="G17534" s="9">
        <v>93.467033864956903</v>
      </c>
      <c r="H17534" s="9">
        <v>127.86568329388101</v>
      </c>
      <c r="I17534" s="9">
        <v>144.74096429385801</v>
      </c>
      <c r="J17534" s="9">
        <v>184.87555936080301</v>
      </c>
      <c r="K17534" s="9">
        <v>208.10058377131199</v>
      </c>
      <c r="L17534" s="9">
        <v>182.29749928437201</v>
      </c>
      <c r="M17534" s="9">
        <v>219.65387085828399</v>
      </c>
      <c r="N17534" s="9">
        <v>220.61188137541299</v>
      </c>
      <c r="O17534" s="9">
        <v>278.23621623407303</v>
      </c>
      <c r="P17534" s="9">
        <v>455.06949955590198</v>
      </c>
      <c r="Q17534" s="9">
        <v>285.66461649493601</v>
      </c>
      <c r="R17534" s="9">
        <v>184.69487776330601</v>
      </c>
      <c r="S17534" s="9">
        <v>131.780632963036</v>
      </c>
      <c r="T17534" s="9">
        <v>121.278116602056</v>
      </c>
    </row>
    <row r="17535" spans="1:20" x14ac:dyDescent="0.35">
      <c r="A17535">
        <f t="shared" si="534"/>
        <v>17535</v>
      </c>
      <c r="B17535" s="3" t="s">
        <v>1039</v>
      </c>
      <c r="C17535" s="3" t="s">
        <v>86</v>
      </c>
      <c r="D17535" s="3" t="s">
        <v>64</v>
      </c>
      <c r="E17535">
        <v>2028</v>
      </c>
      <c r="F17535" s="3" t="str">
        <f t="shared" si="535"/>
        <v>RGQOutJ DAY2028</v>
      </c>
      <c r="G17535" s="9">
        <v>74.188833278376293</v>
      </c>
      <c r="H17535" s="9">
        <v>150.98198528307199</v>
      </c>
      <c r="I17535" s="9">
        <v>163.35396384581901</v>
      </c>
      <c r="J17535" s="9">
        <v>160.146848737223</v>
      </c>
      <c r="K17535" s="9">
        <v>188.909090419005</v>
      </c>
      <c r="L17535" s="9">
        <v>197.10868530026701</v>
      </c>
      <c r="M17535" s="9">
        <v>151.50660261870601</v>
      </c>
      <c r="N17535" s="9">
        <v>201.64058173890501</v>
      </c>
      <c r="O17535" s="9">
        <v>276.75855815787799</v>
      </c>
      <c r="P17535" s="9">
        <v>439.39028160222199</v>
      </c>
      <c r="Q17535" s="9">
        <v>385.36972516738501</v>
      </c>
      <c r="R17535" s="9">
        <v>230.404179412069</v>
      </c>
      <c r="S17535" s="9">
        <v>210.56424418330701</v>
      </c>
      <c r="T17535" s="9">
        <v>124.97996479258801</v>
      </c>
    </row>
    <row r="17536" spans="1:20" x14ac:dyDescent="0.35">
      <c r="A17536">
        <f t="shared" si="534"/>
        <v>17536</v>
      </c>
      <c r="B17536" s="3" t="s">
        <v>1039</v>
      </c>
      <c r="C17536" s="3" t="s">
        <v>86</v>
      </c>
      <c r="D17536" s="3" t="s">
        <v>64</v>
      </c>
      <c r="E17536">
        <v>2029</v>
      </c>
      <c r="F17536" s="3" t="str">
        <f t="shared" si="535"/>
        <v>RGQOutJ DAY2029</v>
      </c>
      <c r="G17536" s="9">
        <v>115.612925089299</v>
      </c>
      <c r="H17536" s="9">
        <v>114.187516144187</v>
      </c>
      <c r="I17536" s="9">
        <v>161.39464450266101</v>
      </c>
      <c r="J17536" s="9">
        <v>153.97435773900199</v>
      </c>
      <c r="K17536" s="9">
        <v>170.50500311430201</v>
      </c>
      <c r="L17536" s="9">
        <v>166.721133731903</v>
      </c>
      <c r="M17536" s="9">
        <v>196.06265910579401</v>
      </c>
      <c r="N17536" s="9">
        <v>191.384117301484</v>
      </c>
      <c r="O17536" s="9">
        <v>246.23768172761501</v>
      </c>
      <c r="P17536" s="9">
        <v>380.71786232063801</v>
      </c>
      <c r="Q17536" s="9">
        <v>220.446363696209</v>
      </c>
      <c r="R17536" s="9">
        <v>127.35833161183599</v>
      </c>
      <c r="S17536" s="9">
        <v>118.69414727767099</v>
      </c>
      <c r="T17536" s="9">
        <v>100.33483050760201</v>
      </c>
    </row>
    <row r="17537" spans="1:20" x14ac:dyDescent="0.35">
      <c r="A17537">
        <f t="shared" si="534"/>
        <v>17537</v>
      </c>
      <c r="B17537" s="3" t="s">
        <v>1039</v>
      </c>
      <c r="C17537" s="3" t="s">
        <v>95</v>
      </c>
      <c r="D17537" s="3" t="s">
        <v>64</v>
      </c>
      <c r="E17537">
        <v>2020</v>
      </c>
      <c r="F17537" s="3" t="str">
        <f t="shared" si="535"/>
        <v>RGSpillJ DAY2020</v>
      </c>
      <c r="G17537" s="9">
        <v>1.0140199595086601</v>
      </c>
      <c r="H17537" s="9">
        <v>1.27181170049305</v>
      </c>
      <c r="I17537" s="9">
        <v>0.895554262166666</v>
      </c>
      <c r="J17537" s="9">
        <v>0.76481164351008002</v>
      </c>
      <c r="K17537" s="9">
        <v>0.77636161611093701</v>
      </c>
      <c r="L17537" s="9">
        <v>30.8340474047939</v>
      </c>
      <c r="M17537" s="9">
        <v>120.113141301212</v>
      </c>
      <c r="N17537" s="9">
        <v>123.02636471368</v>
      </c>
      <c r="O17537" s="9">
        <v>154.1223703942</v>
      </c>
      <c r="P17537" s="9">
        <v>113.143858031215</v>
      </c>
      <c r="Q17537" s="9">
        <v>56.252603622137002</v>
      </c>
      <c r="R17537" s="9">
        <v>43.018280510586102</v>
      </c>
      <c r="S17537" s="9">
        <v>18.461728024133301</v>
      </c>
      <c r="T17537" s="9">
        <v>1.1056234703057599</v>
      </c>
    </row>
    <row r="17538" spans="1:20" x14ac:dyDescent="0.35">
      <c r="A17538">
        <f t="shared" si="534"/>
        <v>17538</v>
      </c>
      <c r="B17538" s="3" t="s">
        <v>1039</v>
      </c>
      <c r="C17538" s="3" t="s">
        <v>95</v>
      </c>
      <c r="D17538" s="3" t="s">
        <v>64</v>
      </c>
      <c r="E17538">
        <v>2021</v>
      </c>
      <c r="F17538" s="3" t="str">
        <f t="shared" si="535"/>
        <v>RGSpillJ DAY2021</v>
      </c>
      <c r="G17538" s="9">
        <v>0.94314514064448896</v>
      </c>
      <c r="H17538" s="9">
        <v>1.10195270609375</v>
      </c>
      <c r="I17538" s="9">
        <v>0.89147293655534698</v>
      </c>
      <c r="J17538" s="9">
        <v>0.71198939839247299</v>
      </c>
      <c r="K17538" s="9">
        <v>0.47705288245312499</v>
      </c>
      <c r="L17538" s="9">
        <v>23.7515473646048</v>
      </c>
      <c r="M17538" s="9">
        <v>37.720887926273598</v>
      </c>
      <c r="N17538" s="9">
        <v>54.926025545619801</v>
      </c>
      <c r="O17538" s="9">
        <v>93.444401103266813</v>
      </c>
      <c r="P17538" s="9">
        <v>115.462177519937</v>
      </c>
      <c r="Q17538" s="9">
        <v>65.413453413884397</v>
      </c>
      <c r="R17538" s="9">
        <v>51.8368493530416</v>
      </c>
      <c r="S17538" s="9">
        <v>20.000014579999998</v>
      </c>
      <c r="T17538" s="9">
        <v>1.28014051761944</v>
      </c>
    </row>
    <row r="17539" spans="1:20" x14ac:dyDescent="0.35">
      <c r="A17539">
        <f t="shared" ref="A17539:A17602" si="536">A17538+1</f>
        <v>17539</v>
      </c>
      <c r="B17539" s="3" t="s">
        <v>1039</v>
      </c>
      <c r="C17539" s="3" t="s">
        <v>95</v>
      </c>
      <c r="D17539" s="3" t="s">
        <v>64</v>
      </c>
      <c r="E17539">
        <v>2022</v>
      </c>
      <c r="F17539" s="3" t="str">
        <f t="shared" si="535"/>
        <v>RGSpillJ DAY2022</v>
      </c>
      <c r="G17539" s="9">
        <v>1.19635383304368</v>
      </c>
      <c r="H17539" s="9">
        <v>1.14086061985972</v>
      </c>
      <c r="I17539" s="9">
        <v>0.97066526480000004</v>
      </c>
      <c r="J17539" s="9">
        <v>0.43946246115860199</v>
      </c>
      <c r="K17539" s="9">
        <v>0.66958391416145802</v>
      </c>
      <c r="L17539" s="9">
        <v>18.4710350227741</v>
      </c>
      <c r="M17539" s="9">
        <v>80.171319481759696</v>
      </c>
      <c r="N17539" s="9">
        <v>85.318417419812405</v>
      </c>
      <c r="O17539" s="9">
        <v>108.711402404669</v>
      </c>
      <c r="P17539" s="9">
        <v>209.041502400208</v>
      </c>
      <c r="Q17539" s="9">
        <v>103.838057070416</v>
      </c>
      <c r="R17539" s="9">
        <v>70.979743377763796</v>
      </c>
      <c r="S17539" s="9">
        <v>20.117453324973901</v>
      </c>
      <c r="T17539" s="9">
        <v>1.2993132322187499</v>
      </c>
    </row>
    <row r="17540" spans="1:20" x14ac:dyDescent="0.35">
      <c r="A17540">
        <f t="shared" si="536"/>
        <v>17540</v>
      </c>
      <c r="B17540" s="3" t="s">
        <v>1039</v>
      </c>
      <c r="C17540" s="3" t="s">
        <v>95</v>
      </c>
      <c r="D17540" s="3" t="s">
        <v>64</v>
      </c>
      <c r="E17540">
        <v>2023</v>
      </c>
      <c r="F17540" s="3" t="str">
        <f t="shared" si="535"/>
        <v>RGSpillJ DAY2023</v>
      </c>
      <c r="G17540" s="9">
        <v>1.3031448883588701</v>
      </c>
      <c r="H17540" s="9">
        <v>1.3288327611416599</v>
      </c>
      <c r="I17540" s="9">
        <v>3.5347632040972199</v>
      </c>
      <c r="J17540" s="9">
        <v>6.1551901559872304</v>
      </c>
      <c r="K17540" s="9">
        <v>4.5349152901041601</v>
      </c>
      <c r="L17540" s="9">
        <v>55.194349020647103</v>
      </c>
      <c r="M17540" s="9">
        <v>157.90508957999899</v>
      </c>
      <c r="N17540" s="9">
        <v>157.314917071666</v>
      </c>
      <c r="O17540" s="9">
        <v>176.697969772916</v>
      </c>
      <c r="P17540" s="9">
        <v>203.99846595624996</v>
      </c>
      <c r="Q17540" s="9">
        <v>140.152891695504</v>
      </c>
      <c r="R17540" s="9">
        <v>73.893167506958306</v>
      </c>
      <c r="S17540" s="9">
        <v>18.1913568274101</v>
      </c>
      <c r="T17540" s="9">
        <v>1.1708564647499999</v>
      </c>
    </row>
    <row r="17541" spans="1:20" x14ac:dyDescent="0.35">
      <c r="A17541">
        <f t="shared" si="536"/>
        <v>17541</v>
      </c>
      <c r="B17541" s="3" t="s">
        <v>1039</v>
      </c>
      <c r="C17541" s="3" t="s">
        <v>95</v>
      </c>
      <c r="D17541" s="3" t="s">
        <v>64</v>
      </c>
      <c r="E17541">
        <v>2024</v>
      </c>
      <c r="F17541" s="3" t="str">
        <f t="shared" si="535"/>
        <v>RGSpillJ DAY2024</v>
      </c>
      <c r="G17541" s="9">
        <v>1.3915588483360199</v>
      </c>
      <c r="H17541" s="9">
        <v>1.7820256878131899</v>
      </c>
      <c r="I17541" s="9">
        <v>1.0719378450569399</v>
      </c>
      <c r="J17541" s="9">
        <v>0.99044760379569896</v>
      </c>
      <c r="K17541" s="9">
        <v>6.9295906138385401</v>
      </c>
      <c r="L17541" s="9">
        <v>28.228534084361499</v>
      </c>
      <c r="M17541" s="9">
        <v>115.214246541634</v>
      </c>
      <c r="N17541" s="9">
        <v>131.56966042956901</v>
      </c>
      <c r="O17541" s="9">
        <v>143.24231280105599</v>
      </c>
      <c r="P17541" s="9">
        <v>137.54104744046501</v>
      </c>
      <c r="Q17541" s="9">
        <v>52.779188556970396</v>
      </c>
      <c r="R17541" s="9">
        <v>37.779959316963797</v>
      </c>
      <c r="S17541" s="9">
        <v>17.529417176076802</v>
      </c>
      <c r="T17541" s="9">
        <v>1.0549352764465201</v>
      </c>
    </row>
    <row r="17542" spans="1:20" x14ac:dyDescent="0.35">
      <c r="A17542">
        <f t="shared" si="536"/>
        <v>17542</v>
      </c>
      <c r="B17542" s="3" t="s">
        <v>1039</v>
      </c>
      <c r="C17542" s="3" t="s">
        <v>95</v>
      </c>
      <c r="D17542" s="3" t="s">
        <v>64</v>
      </c>
      <c r="E17542">
        <v>2025</v>
      </c>
      <c r="F17542" s="3" t="str">
        <f t="shared" si="535"/>
        <v>RGSpillJ DAY2025</v>
      </c>
      <c r="G17542" s="9">
        <v>1.3324456868991901</v>
      </c>
      <c r="H17542" s="9">
        <v>1.19297170853194</v>
      </c>
      <c r="I17542" s="9">
        <v>1.0241279790836999</v>
      </c>
      <c r="J17542" s="9">
        <v>11.5632575057802</v>
      </c>
      <c r="K17542" s="9">
        <v>5.0646544371250002</v>
      </c>
      <c r="L17542" s="9">
        <v>41.196447651770796</v>
      </c>
      <c r="M17542" s="9">
        <v>124.846706308333</v>
      </c>
      <c r="N17542" s="9">
        <v>141.401595345354</v>
      </c>
      <c r="O17542" s="9">
        <v>154.525101942204</v>
      </c>
      <c r="P17542" s="9">
        <v>122.659088027</v>
      </c>
      <c r="Q17542" s="9">
        <v>68.801732624455596</v>
      </c>
      <c r="R17542" s="9">
        <v>49.853600840555501</v>
      </c>
      <c r="S17542" s="9">
        <v>19.9446571219401</v>
      </c>
      <c r="T17542" s="9">
        <v>1.2020777936032601</v>
      </c>
    </row>
    <row r="17543" spans="1:20" x14ac:dyDescent="0.35">
      <c r="A17543">
        <f t="shared" si="536"/>
        <v>17543</v>
      </c>
      <c r="B17543" s="3" t="s">
        <v>1039</v>
      </c>
      <c r="C17543" s="3" t="s">
        <v>95</v>
      </c>
      <c r="D17543" s="3" t="s">
        <v>64</v>
      </c>
      <c r="E17543">
        <v>2026</v>
      </c>
      <c r="F17543" s="3" t="str">
        <f t="shared" si="535"/>
        <v>RGSpillJ DAY2026</v>
      </c>
      <c r="G17543" s="9">
        <v>1.12245337544798</v>
      </c>
      <c r="H17543" s="9">
        <v>1.3158049889736101</v>
      </c>
      <c r="I17543" s="9">
        <v>1.0262733379645801</v>
      </c>
      <c r="J17543" s="9">
        <v>1.0639814366303699</v>
      </c>
      <c r="K17543" s="9">
        <v>1.1811402295364499</v>
      </c>
      <c r="L17543" s="9">
        <v>30.910163828325199</v>
      </c>
      <c r="M17543" s="9">
        <v>94.638518257937406</v>
      </c>
      <c r="N17543" s="9">
        <v>109.754329285125</v>
      </c>
      <c r="O17543" s="9">
        <v>102.488247206869</v>
      </c>
      <c r="P17543" s="9">
        <v>127.70751547247301</v>
      </c>
      <c r="Q17543" s="9">
        <v>77.321241937916596</v>
      </c>
      <c r="R17543" s="9">
        <v>51.754278566763801</v>
      </c>
      <c r="S17543" s="9">
        <v>18.4209963211458</v>
      </c>
      <c r="T17543" s="9">
        <v>1.28409334028402</v>
      </c>
    </row>
    <row r="17544" spans="1:20" x14ac:dyDescent="0.35">
      <c r="A17544">
        <f t="shared" si="536"/>
        <v>17544</v>
      </c>
      <c r="B17544" s="3" t="s">
        <v>1039</v>
      </c>
      <c r="C17544" s="3" t="s">
        <v>95</v>
      </c>
      <c r="D17544" s="3" t="s">
        <v>64</v>
      </c>
      <c r="E17544">
        <v>2027</v>
      </c>
      <c r="F17544" s="3" t="str">
        <f t="shared" si="535"/>
        <v>RGSpillJ DAY2027</v>
      </c>
      <c r="G17544" s="9">
        <v>0.88212459896975803</v>
      </c>
      <c r="H17544" s="9">
        <v>1.0515273249930499</v>
      </c>
      <c r="I17544" s="9">
        <v>0.99088745781666598</v>
      </c>
      <c r="J17544" s="9">
        <v>1.6311322198763401</v>
      </c>
      <c r="K17544" s="9">
        <v>6.0323001306875002</v>
      </c>
      <c r="L17544" s="9">
        <v>33.602371269184097</v>
      </c>
      <c r="M17544" s="9">
        <v>139.13142226759001</v>
      </c>
      <c r="N17544" s="9">
        <v>135.479220414163</v>
      </c>
      <c r="O17544" s="9">
        <v>151.99900221129101</v>
      </c>
      <c r="P17544" s="9">
        <v>192.112461581736</v>
      </c>
      <c r="Q17544" s="9">
        <v>106.478297710326</v>
      </c>
      <c r="R17544" s="9">
        <v>61.353295774001303</v>
      </c>
      <c r="S17544" s="9">
        <v>19.878802684781199</v>
      </c>
      <c r="T17544" s="9">
        <v>1.60409644094583</v>
      </c>
    </row>
    <row r="17545" spans="1:20" x14ac:dyDescent="0.35">
      <c r="A17545">
        <f t="shared" si="536"/>
        <v>17545</v>
      </c>
      <c r="B17545" s="3" t="s">
        <v>1039</v>
      </c>
      <c r="C17545" s="3" t="s">
        <v>95</v>
      </c>
      <c r="D17545" s="3" t="s">
        <v>64</v>
      </c>
      <c r="E17545">
        <v>2028</v>
      </c>
      <c r="F17545" s="3" t="str">
        <f t="shared" si="535"/>
        <v>RGSpillJ DAY2028</v>
      </c>
      <c r="G17545" s="9">
        <v>1.1513035223111501</v>
      </c>
      <c r="H17545" s="9">
        <v>1.6358842277944401</v>
      </c>
      <c r="I17545" s="9">
        <v>0.83777656783333299</v>
      </c>
      <c r="J17545" s="9">
        <v>1.1349413945483799</v>
      </c>
      <c r="K17545" s="9">
        <v>4.0991547867135401</v>
      </c>
      <c r="L17545" s="9">
        <v>35.296593698587301</v>
      </c>
      <c r="M17545" s="9">
        <v>93.829553092456806</v>
      </c>
      <c r="N17545" s="9">
        <v>121.135064728766</v>
      </c>
      <c r="O17545" s="9">
        <v>148.343430111977</v>
      </c>
      <c r="P17545" s="9">
        <v>184.874039224097</v>
      </c>
      <c r="Q17545" s="9">
        <v>172.22918114561099</v>
      </c>
      <c r="R17545" s="9">
        <v>80.641479073458299</v>
      </c>
      <c r="S17545" s="9">
        <v>24.418197714166599</v>
      </c>
      <c r="T17545" s="9">
        <v>1.3314930008527699</v>
      </c>
    </row>
    <row r="17546" spans="1:20" x14ac:dyDescent="0.35">
      <c r="A17546">
        <f t="shared" si="536"/>
        <v>17546</v>
      </c>
      <c r="B17546" s="3" t="s">
        <v>1039</v>
      </c>
      <c r="C17546" s="3" t="s">
        <v>95</v>
      </c>
      <c r="D17546" s="3" t="s">
        <v>64</v>
      </c>
      <c r="E17546">
        <v>2029</v>
      </c>
      <c r="F17546" s="3" t="str">
        <f t="shared" si="535"/>
        <v>RGSpillJ DAY2029</v>
      </c>
      <c r="G17546" s="9">
        <v>1.3338975700900499</v>
      </c>
      <c r="H17546" s="9">
        <v>1.0329162218958301</v>
      </c>
      <c r="I17546" s="9">
        <v>0.92733199405</v>
      </c>
      <c r="J17546" s="9">
        <v>0.80677436474193498</v>
      </c>
      <c r="K17546" s="9">
        <v>0.73420459919791603</v>
      </c>
      <c r="L17546" s="9">
        <v>34.080655647495199</v>
      </c>
      <c r="M17546" s="9">
        <v>123.081914168849</v>
      </c>
      <c r="N17546" s="9">
        <v>124.787864288568</v>
      </c>
      <c r="O17546" s="9">
        <v>142.485904138704</v>
      </c>
      <c r="P17546" s="9">
        <v>159.63827247938801</v>
      </c>
      <c r="Q17546" s="9">
        <v>78.052201111330604</v>
      </c>
      <c r="R17546" s="9">
        <v>44.156651785905503</v>
      </c>
      <c r="S17546" s="9">
        <v>16.7978529262395</v>
      </c>
      <c r="T17546" s="9">
        <v>1.1827487448942999</v>
      </c>
    </row>
    <row r="17547" spans="1:20" x14ac:dyDescent="0.35">
      <c r="A17547">
        <f t="shared" si="536"/>
        <v>17547</v>
      </c>
      <c r="B17547" s="3" t="s">
        <v>1039</v>
      </c>
      <c r="C17547" s="3" t="s">
        <v>77</v>
      </c>
      <c r="D17547" s="3" t="s">
        <v>64</v>
      </c>
      <c r="E17547">
        <v>2020</v>
      </c>
      <c r="F17547" s="3" t="str">
        <f t="shared" si="535"/>
        <v>RGGenJ DAY2020</v>
      </c>
      <c r="G17547" s="9">
        <v>740.24247620967697</v>
      </c>
      <c r="H17547" s="9">
        <v>1197.76694222222</v>
      </c>
      <c r="I17547" s="9">
        <v>1317.1031849999999</v>
      </c>
      <c r="J17547" s="9">
        <v>1476.9716896505299</v>
      </c>
      <c r="K17547" s="9">
        <v>1410.7882506696401</v>
      </c>
      <c r="L17547" s="9">
        <v>1151.69781909946</v>
      </c>
      <c r="M17547" s="9">
        <v>496.20611666666599</v>
      </c>
      <c r="N17547" s="9">
        <v>502.81674833333301</v>
      </c>
      <c r="O17547" s="9">
        <v>778.01554190860202</v>
      </c>
      <c r="P17547" s="9">
        <v>902.67938593055499</v>
      </c>
      <c r="Q17547" s="9">
        <v>866.72108600806405</v>
      </c>
      <c r="R17547" s="9">
        <v>693.25751861111098</v>
      </c>
      <c r="S17547" s="9">
        <v>840.10096901041595</v>
      </c>
      <c r="T17547" s="9">
        <v>855.05604861111101</v>
      </c>
    </row>
    <row r="17548" spans="1:20" x14ac:dyDescent="0.35">
      <c r="A17548">
        <f t="shared" si="536"/>
        <v>17548</v>
      </c>
      <c r="B17548" s="3" t="s">
        <v>1039</v>
      </c>
      <c r="C17548" s="3" t="s">
        <v>77</v>
      </c>
      <c r="D17548" s="3" t="s">
        <v>64</v>
      </c>
      <c r="E17548">
        <v>2021</v>
      </c>
      <c r="F17548" s="3" t="str">
        <f t="shared" si="535"/>
        <v>RGGenJ DAY2021</v>
      </c>
      <c r="G17548" s="9">
        <v>775.367032258064</v>
      </c>
      <c r="H17548" s="9">
        <v>965.75985097222201</v>
      </c>
      <c r="I17548" s="9">
        <v>1143.44859305555</v>
      </c>
      <c r="J17548" s="9">
        <v>1215.7749448924701</v>
      </c>
      <c r="K17548" s="9">
        <v>1127.02621279761</v>
      </c>
      <c r="L17548" s="9">
        <v>806.99580430107505</v>
      </c>
      <c r="M17548" s="9">
        <v>505.705938888888</v>
      </c>
      <c r="N17548" s="9">
        <v>488.77863277777698</v>
      </c>
      <c r="O17548" s="9">
        <v>516.90711342741895</v>
      </c>
      <c r="P17548" s="9">
        <v>997.600406666666</v>
      </c>
      <c r="Q17548" s="9">
        <v>1008.40924475806</v>
      </c>
      <c r="R17548" s="9">
        <v>823.40755277777703</v>
      </c>
      <c r="S17548" s="9">
        <v>838.15962760416596</v>
      </c>
      <c r="T17548" s="9">
        <v>813.74756388888795</v>
      </c>
    </row>
    <row r="17549" spans="1:20" x14ac:dyDescent="0.35">
      <c r="A17549">
        <f t="shared" si="536"/>
        <v>17549</v>
      </c>
      <c r="B17549" s="3" t="s">
        <v>1039</v>
      </c>
      <c r="C17549" s="3" t="s">
        <v>77</v>
      </c>
      <c r="D17549" s="3" t="s">
        <v>64</v>
      </c>
      <c r="E17549">
        <v>2022</v>
      </c>
      <c r="F17549" s="3" t="str">
        <f t="shared" si="535"/>
        <v>RGGenJ DAY2022</v>
      </c>
      <c r="G17549" s="9">
        <v>612.37608064516098</v>
      </c>
      <c r="H17549" s="9">
        <v>1185.70984444444</v>
      </c>
      <c r="I17549" s="9">
        <v>1236.30445597222</v>
      </c>
      <c r="J17549" s="9">
        <v>1140.9064622311801</v>
      </c>
      <c r="K17549" s="9">
        <v>1137.64820401785</v>
      </c>
      <c r="L17549" s="9">
        <v>717.14738844086003</v>
      </c>
      <c r="M17549" s="9">
        <v>485.145485833333</v>
      </c>
      <c r="N17549" s="9">
        <v>487.65433055555502</v>
      </c>
      <c r="O17549" s="9">
        <v>513.00939126343997</v>
      </c>
      <c r="P17549" s="9">
        <v>1190.60099880555</v>
      </c>
      <c r="Q17549" s="9">
        <v>1266.8831450268799</v>
      </c>
      <c r="R17549" s="9">
        <v>1108.45575027777</v>
      </c>
      <c r="S17549" s="9">
        <v>1062.4523880208301</v>
      </c>
      <c r="T17549" s="9">
        <v>974.79219027777697</v>
      </c>
    </row>
    <row r="17550" spans="1:20" x14ac:dyDescent="0.35">
      <c r="A17550">
        <f t="shared" si="536"/>
        <v>17550</v>
      </c>
      <c r="B17550" s="3" t="s">
        <v>1039</v>
      </c>
      <c r="C17550" s="3" t="s">
        <v>77</v>
      </c>
      <c r="D17550" s="3" t="s">
        <v>64</v>
      </c>
      <c r="E17550">
        <v>2023</v>
      </c>
      <c r="F17550" s="3" t="str">
        <f t="shared" si="535"/>
        <v>RGGenJ DAY2023</v>
      </c>
      <c r="G17550" s="9">
        <v>731.39790063171995</v>
      </c>
      <c r="H17550" s="9">
        <v>1084.0838327777701</v>
      </c>
      <c r="I17550" s="9">
        <v>1307.30155625</v>
      </c>
      <c r="J17550" s="9">
        <v>1359.3303658467701</v>
      </c>
      <c r="K17550" s="9">
        <v>1240.12715193452</v>
      </c>
      <c r="L17550" s="9">
        <v>923.15942298387097</v>
      </c>
      <c r="M17550" s="9">
        <v>558.19239263611098</v>
      </c>
      <c r="N17550" s="9">
        <v>629.22022976944402</v>
      </c>
      <c r="O17550" s="9">
        <v>911.06535024193499</v>
      </c>
      <c r="P17550" s="9">
        <v>1415.48323375</v>
      </c>
      <c r="Q17550" s="9">
        <v>1516.9505766129</v>
      </c>
      <c r="R17550" s="9">
        <v>1178.5918875</v>
      </c>
      <c r="S17550" s="9">
        <v>1242.3501874999999</v>
      </c>
      <c r="T17550" s="9">
        <v>993.73866902777695</v>
      </c>
    </row>
    <row r="17551" spans="1:20" x14ac:dyDescent="0.35">
      <c r="A17551">
        <f t="shared" si="536"/>
        <v>17551</v>
      </c>
      <c r="B17551" s="3" t="s">
        <v>1039</v>
      </c>
      <c r="C17551" s="3" t="s">
        <v>77</v>
      </c>
      <c r="D17551" s="3" t="s">
        <v>64</v>
      </c>
      <c r="E17551">
        <v>2024</v>
      </c>
      <c r="F17551" s="3" t="str">
        <f t="shared" si="535"/>
        <v>RGGenJ DAY2024</v>
      </c>
      <c r="G17551" s="9">
        <v>977.80225967741899</v>
      </c>
      <c r="H17551" s="9">
        <v>1262.30137319444</v>
      </c>
      <c r="I17551" s="9">
        <v>1245.2078873611099</v>
      </c>
      <c r="J17551" s="9">
        <v>1208.15860037634</v>
      </c>
      <c r="K17551" s="9">
        <v>1178.6070971726101</v>
      </c>
      <c r="L17551" s="9">
        <v>988.00751930107504</v>
      </c>
      <c r="M17551" s="9">
        <v>520.07934944444401</v>
      </c>
      <c r="N17551" s="9">
        <v>576.97118055555495</v>
      </c>
      <c r="O17551" s="9">
        <v>656.91593825268797</v>
      </c>
      <c r="P17551" s="9">
        <v>1213.11493833333</v>
      </c>
      <c r="Q17551" s="9">
        <v>845.75551922042996</v>
      </c>
      <c r="R17551" s="9">
        <v>621.70174166666595</v>
      </c>
      <c r="S17551" s="9">
        <v>727.52535742187501</v>
      </c>
      <c r="T17551" s="9">
        <v>811.06706902777705</v>
      </c>
    </row>
    <row r="17552" spans="1:20" x14ac:dyDescent="0.35">
      <c r="A17552">
        <f t="shared" si="536"/>
        <v>17552</v>
      </c>
      <c r="B17552" s="3" t="s">
        <v>1039</v>
      </c>
      <c r="C17552" s="3" t="s">
        <v>77</v>
      </c>
      <c r="D17552" s="3" t="s">
        <v>64</v>
      </c>
      <c r="E17552">
        <v>2025</v>
      </c>
      <c r="F17552" s="3" t="str">
        <f t="shared" si="535"/>
        <v>RGGenJ DAY2025</v>
      </c>
      <c r="G17552" s="9">
        <v>792.80170779569801</v>
      </c>
      <c r="H17552" s="9">
        <v>1135.9929448611099</v>
      </c>
      <c r="I17552" s="9">
        <v>1196.11094861111</v>
      </c>
      <c r="J17552" s="9">
        <v>1369.08933412634</v>
      </c>
      <c r="K17552" s="9">
        <v>1176.41320769345</v>
      </c>
      <c r="L17552" s="9">
        <v>971.64110794354804</v>
      </c>
      <c r="M17552" s="9">
        <v>503.58705083333302</v>
      </c>
      <c r="N17552" s="9">
        <v>646.91550166666605</v>
      </c>
      <c r="O17552" s="9">
        <v>742.28714154300997</v>
      </c>
      <c r="P17552" s="9">
        <v>1059.3413882361101</v>
      </c>
      <c r="Q17552" s="9">
        <v>1084.44371088709</v>
      </c>
      <c r="R17552" s="9">
        <v>783.72077586111095</v>
      </c>
      <c r="S17552" s="9">
        <v>956.64065468750005</v>
      </c>
      <c r="T17552" s="9">
        <v>891.02086750000001</v>
      </c>
    </row>
    <row r="17553" spans="1:20" x14ac:dyDescent="0.35">
      <c r="A17553">
        <f t="shared" si="536"/>
        <v>17553</v>
      </c>
      <c r="B17553" s="3" t="s">
        <v>1039</v>
      </c>
      <c r="C17553" s="3" t="s">
        <v>77</v>
      </c>
      <c r="D17553" s="3" t="s">
        <v>64</v>
      </c>
      <c r="E17553">
        <v>2026</v>
      </c>
      <c r="F17553" s="3" t="str">
        <f t="shared" si="535"/>
        <v>RGGenJ DAY2026</v>
      </c>
      <c r="G17553" s="9">
        <v>844.87324172042997</v>
      </c>
      <c r="H17553" s="9">
        <v>1164.75683140416</v>
      </c>
      <c r="I17553" s="9">
        <v>1314.3838428333299</v>
      </c>
      <c r="J17553" s="9">
        <v>1324.0375329301</v>
      </c>
      <c r="K17553" s="9">
        <v>1320.8281328869</v>
      </c>
      <c r="L17553" s="9">
        <v>1050.64483708333</v>
      </c>
      <c r="M17553" s="9">
        <v>539.36173055555503</v>
      </c>
      <c r="N17553" s="9">
        <v>489.94593055555498</v>
      </c>
      <c r="O17553" s="9">
        <v>553.76781451612896</v>
      </c>
      <c r="P17553" s="9">
        <v>1165.7709662930499</v>
      </c>
      <c r="Q17553" s="9">
        <v>1196.7645819085999</v>
      </c>
      <c r="R17553" s="9">
        <v>862.06615805555498</v>
      </c>
      <c r="S17553" s="9">
        <v>1028.24770312499</v>
      </c>
      <c r="T17553" s="9">
        <v>862.49130500000001</v>
      </c>
    </row>
    <row r="17554" spans="1:20" x14ac:dyDescent="0.35">
      <c r="A17554">
        <f t="shared" si="536"/>
        <v>17554</v>
      </c>
      <c r="B17554" s="3" t="s">
        <v>1039</v>
      </c>
      <c r="C17554" s="3" t="s">
        <v>77</v>
      </c>
      <c r="D17554" s="3" t="s">
        <v>64</v>
      </c>
      <c r="E17554">
        <v>2027</v>
      </c>
      <c r="F17554" s="3" t="str">
        <f t="shared" si="535"/>
        <v>RGGenJ DAY2027</v>
      </c>
      <c r="G17554" s="9">
        <v>824.76580819892399</v>
      </c>
      <c r="H17554" s="9">
        <v>1140.37019027777</v>
      </c>
      <c r="I17554" s="9">
        <v>1181.2559389166599</v>
      </c>
      <c r="J17554" s="9">
        <v>1371.9228915456899</v>
      </c>
      <c r="K17554" s="9">
        <v>1527.00306339285</v>
      </c>
      <c r="L17554" s="9">
        <v>1133.1962192204301</v>
      </c>
      <c r="M17554" s="9">
        <v>631.80995166666605</v>
      </c>
      <c r="N17554" s="9">
        <v>615.25672722222203</v>
      </c>
      <c r="O17554" s="9">
        <v>777.02106253225804</v>
      </c>
      <c r="P17554" s="9">
        <v>1285.41769097222</v>
      </c>
      <c r="Q17554" s="9">
        <v>1299.33336386827</v>
      </c>
      <c r="R17554" s="9">
        <v>1059.56980833333</v>
      </c>
      <c r="S17554" s="9">
        <v>947.73591588541603</v>
      </c>
      <c r="T17554" s="9">
        <v>989.53433194444403</v>
      </c>
    </row>
    <row r="17555" spans="1:20" x14ac:dyDescent="0.35">
      <c r="A17555">
        <f t="shared" si="536"/>
        <v>17555</v>
      </c>
      <c r="B17555" s="3" t="s">
        <v>1039</v>
      </c>
      <c r="C17555" s="3" t="s">
        <v>77</v>
      </c>
      <c r="D17555" s="3" t="s">
        <v>64</v>
      </c>
      <c r="E17555">
        <v>2028</v>
      </c>
      <c r="F17555" s="3" t="str">
        <f t="shared" si="535"/>
        <v>RGGenJ DAY2028</v>
      </c>
      <c r="G17555" s="9">
        <v>612.75081915322505</v>
      </c>
      <c r="H17555" s="9">
        <v>1270.5769416666601</v>
      </c>
      <c r="I17555" s="9">
        <v>1355.68619666666</v>
      </c>
      <c r="J17555" s="9">
        <v>1254.1487749713699</v>
      </c>
      <c r="K17555" s="9">
        <v>1258.8245090773801</v>
      </c>
      <c r="L17555" s="9">
        <v>1057.7455450268801</v>
      </c>
      <c r="M17555" s="9">
        <v>498.03843749999999</v>
      </c>
      <c r="N17555" s="9">
        <v>663.08467277777697</v>
      </c>
      <c r="O17555" s="9">
        <v>794.53371913978503</v>
      </c>
      <c r="P17555" s="9">
        <v>1172.5374652916601</v>
      </c>
      <c r="Q17555" s="9">
        <v>1439.21294139784</v>
      </c>
      <c r="R17555" s="9">
        <v>1274.7592425</v>
      </c>
      <c r="S17555" s="9">
        <v>1547.15915364583</v>
      </c>
      <c r="T17555" s="9">
        <v>1033.28563416666</v>
      </c>
    </row>
    <row r="17556" spans="1:20" x14ac:dyDescent="0.35">
      <c r="A17556">
        <f t="shared" si="536"/>
        <v>17556</v>
      </c>
      <c r="B17556" s="3" t="s">
        <v>1039</v>
      </c>
      <c r="C17556" s="3" t="s">
        <v>77</v>
      </c>
      <c r="D17556" s="3" t="s">
        <v>64</v>
      </c>
      <c r="E17556">
        <v>2029</v>
      </c>
      <c r="F17556" s="3" t="str">
        <f t="shared" si="535"/>
        <v>RGGenJ DAY2029</v>
      </c>
      <c r="G17556" s="9">
        <v>915.92221073924702</v>
      </c>
      <c r="H17556" s="9">
        <v>974.86520138888795</v>
      </c>
      <c r="I17556" s="9">
        <v>1357.4696563888799</v>
      </c>
      <c r="J17556" s="9">
        <v>1239.3347107526799</v>
      </c>
      <c r="K17556" s="9">
        <v>1397.1466294642801</v>
      </c>
      <c r="L17556" s="9">
        <v>1064.46135618279</v>
      </c>
      <c r="M17556" s="9">
        <v>583.43932749999999</v>
      </c>
      <c r="N17556" s="9">
        <v>557.11467500000003</v>
      </c>
      <c r="O17556" s="9">
        <v>621.99986146505296</v>
      </c>
      <c r="P17556" s="9">
        <v>1052.02238236111</v>
      </c>
      <c r="Q17556" s="9">
        <v>1181.9537829301</v>
      </c>
      <c r="R17556" s="9">
        <v>703.43724833333295</v>
      </c>
      <c r="S17556" s="9">
        <v>878.98309505208294</v>
      </c>
      <c r="T17556" s="9">
        <v>881.99229027777699</v>
      </c>
    </row>
    <row r="17557" spans="1:20" x14ac:dyDescent="0.35">
      <c r="A17557">
        <f t="shared" si="536"/>
        <v>17557</v>
      </c>
      <c r="B17557" s="3" t="s">
        <v>1039</v>
      </c>
      <c r="C17557" s="3" t="s">
        <v>75</v>
      </c>
      <c r="D17557" s="3" t="s">
        <v>94</v>
      </c>
      <c r="E17557">
        <v>2020</v>
      </c>
      <c r="F17557" s="3" t="str">
        <f t="shared" si="535"/>
        <v>RGElevSKQ2020</v>
      </c>
      <c r="G17557" s="9">
        <v>2891.33539436</v>
      </c>
      <c r="H17557" s="9">
        <v>2890.1608536399999</v>
      </c>
      <c r="I17557" s="9">
        <v>2887.8117722000002</v>
      </c>
      <c r="J17557" s="9">
        <v>2885.7776514000002</v>
      </c>
      <c r="K17557" s="9">
        <v>2884.4226644800001</v>
      </c>
      <c r="L17557" s="9">
        <v>2884.45875372</v>
      </c>
      <c r="M17557" s="9">
        <v>2883.5073101200001</v>
      </c>
      <c r="N17557" s="9">
        <v>2884.5440555599998</v>
      </c>
      <c r="O17557" s="9">
        <v>2890.9154468399902</v>
      </c>
      <c r="P17557" s="9">
        <v>2892.9987802399901</v>
      </c>
      <c r="Q17557" s="9">
        <v>2892.9101975600001</v>
      </c>
      <c r="R17557" s="9">
        <v>2892.9364442800002</v>
      </c>
      <c r="S17557" s="9">
        <v>2892.9987802399901</v>
      </c>
      <c r="T17557" s="9">
        <v>2892.5919560799998</v>
      </c>
    </row>
    <row r="17558" spans="1:20" x14ac:dyDescent="0.35">
      <c r="A17558">
        <f t="shared" si="536"/>
        <v>17558</v>
      </c>
      <c r="B17558" s="3" t="s">
        <v>1039</v>
      </c>
      <c r="C17558" s="3" t="s">
        <v>75</v>
      </c>
      <c r="D17558" s="3" t="s">
        <v>94</v>
      </c>
      <c r="E17558">
        <v>2021</v>
      </c>
      <c r="F17558" s="3" t="str">
        <f t="shared" si="535"/>
        <v>RGElevSKQ2021</v>
      </c>
      <c r="G17558" s="9">
        <v>2891.5191214000001</v>
      </c>
      <c r="H17558" s="9">
        <v>2890.29208724</v>
      </c>
      <c r="I17558" s="9">
        <v>2887.8084913599901</v>
      </c>
      <c r="J17558" s="9">
        <v>2885.1871001999998</v>
      </c>
      <c r="K17558" s="9">
        <v>2884.1339505599999</v>
      </c>
      <c r="L17558" s="9">
        <v>2883.2776513200001</v>
      </c>
      <c r="M17558" s="9">
        <v>2883.0709584000001</v>
      </c>
      <c r="N17558" s="9">
        <v>2883.4318508000001</v>
      </c>
      <c r="O17558" s="9">
        <v>2890.6890688799999</v>
      </c>
      <c r="P17558" s="9">
        <v>2892.7461555599998</v>
      </c>
      <c r="Q17558" s="9">
        <v>2892.84129992</v>
      </c>
      <c r="R17558" s="9">
        <v>2892.7297513599901</v>
      </c>
      <c r="S17558" s="9">
        <v>2892.8380190799999</v>
      </c>
      <c r="T17558" s="9">
        <v>2892.5919560799998</v>
      </c>
    </row>
    <row r="17559" spans="1:20" x14ac:dyDescent="0.35">
      <c r="A17559">
        <f t="shared" si="536"/>
        <v>17559</v>
      </c>
      <c r="B17559" s="3" t="s">
        <v>1039</v>
      </c>
      <c r="C17559" s="3" t="s">
        <v>75</v>
      </c>
      <c r="D17559" s="3" t="s">
        <v>94</v>
      </c>
      <c r="E17559">
        <v>2022</v>
      </c>
      <c r="F17559" s="3" t="str">
        <f t="shared" si="535"/>
        <v>RGElevSKQ2022</v>
      </c>
      <c r="G17559" s="9">
        <v>2891.1877565599998</v>
      </c>
      <c r="H17559" s="9">
        <v>2890.35770404</v>
      </c>
      <c r="I17559" s="9">
        <v>2887.6542918800001</v>
      </c>
      <c r="J17559" s="9">
        <v>2885.990906</v>
      </c>
      <c r="K17559" s="9">
        <v>2884.4161027999999</v>
      </c>
      <c r="L17559" s="9">
        <v>2883.4876250799998</v>
      </c>
      <c r="M17559" s="9">
        <v>2883.3399872800001</v>
      </c>
      <c r="N17559" s="9">
        <v>2883.49418676</v>
      </c>
      <c r="O17559" s="9">
        <v>2891.4567854400002</v>
      </c>
      <c r="P17559" s="9">
        <v>2892.9987802399901</v>
      </c>
      <c r="Q17559" s="9">
        <v>2892.8642657999999</v>
      </c>
      <c r="R17559" s="9">
        <v>2892.7920873200001</v>
      </c>
      <c r="S17559" s="9">
        <v>2892.7231896799999</v>
      </c>
      <c r="T17559" s="9">
        <v>2892.4049482</v>
      </c>
    </row>
    <row r="17560" spans="1:20" x14ac:dyDescent="0.35">
      <c r="A17560">
        <f t="shared" si="536"/>
        <v>17560</v>
      </c>
      <c r="B17560" s="3" t="s">
        <v>1039</v>
      </c>
      <c r="C17560" s="3" t="s">
        <v>75</v>
      </c>
      <c r="D17560" s="3" t="s">
        <v>94</v>
      </c>
      <c r="E17560">
        <v>2023</v>
      </c>
      <c r="F17560" s="3" t="str">
        <f t="shared" si="535"/>
        <v>RGElevSKQ2023</v>
      </c>
      <c r="G17560" s="9">
        <v>2891.2664967199999</v>
      </c>
      <c r="H17560" s="9">
        <v>2890.61360956</v>
      </c>
      <c r="I17560" s="9">
        <v>2887.6444493600002</v>
      </c>
      <c r="J17560" s="9">
        <v>2886.0204335600001</v>
      </c>
      <c r="K17560" s="9">
        <v>2885.2691212</v>
      </c>
      <c r="L17560" s="9">
        <v>2887.8117722000002</v>
      </c>
      <c r="M17560" s="9">
        <v>2887.49681156</v>
      </c>
      <c r="N17560" s="9">
        <v>2889.32752028</v>
      </c>
      <c r="O17560" s="9">
        <v>2892.0965492400001</v>
      </c>
      <c r="P17560" s="9">
        <v>2892.9987802399901</v>
      </c>
      <c r="Q17560" s="9">
        <v>2892.9233209200002</v>
      </c>
      <c r="R17560" s="9">
        <v>2892.8084915199902</v>
      </c>
      <c r="S17560" s="9">
        <v>2892.9987802399901</v>
      </c>
      <c r="T17560" s="9">
        <v>2892.4049482</v>
      </c>
    </row>
    <row r="17561" spans="1:20" x14ac:dyDescent="0.35">
      <c r="A17561">
        <f t="shared" si="536"/>
        <v>17561</v>
      </c>
      <c r="B17561" s="3" t="s">
        <v>1039</v>
      </c>
      <c r="C17561" s="3" t="s">
        <v>75</v>
      </c>
      <c r="D17561" s="3" t="s">
        <v>94</v>
      </c>
      <c r="E17561">
        <v>2024</v>
      </c>
      <c r="F17561" s="3" t="str">
        <f t="shared" si="535"/>
        <v>RGElevSKQ2024</v>
      </c>
      <c r="G17561" s="9">
        <v>2891.2632158799902</v>
      </c>
      <c r="H17561" s="9">
        <v>2889.763872</v>
      </c>
      <c r="I17561" s="9">
        <v>2887.6641344</v>
      </c>
      <c r="J17561" s="9">
        <v>2885.8465490399999</v>
      </c>
      <c r="K17561" s="9">
        <v>2884.3964177600001</v>
      </c>
      <c r="L17561" s="9">
        <v>2883.28749384</v>
      </c>
      <c r="M17561" s="9">
        <v>2883.3662340000001</v>
      </c>
      <c r="N17561" s="9">
        <v>2884.4226644800001</v>
      </c>
      <c r="O17561" s="9">
        <v>2890.2199087599902</v>
      </c>
      <c r="P17561" s="9">
        <v>2892.89379336</v>
      </c>
      <c r="Q17561" s="9">
        <v>2892.6903812800001</v>
      </c>
      <c r="R17561" s="9">
        <v>2892.8741083199998</v>
      </c>
      <c r="S17561" s="9">
        <v>2892.9134783999998</v>
      </c>
      <c r="T17561" s="9">
        <v>2892.5919560799998</v>
      </c>
    </row>
    <row r="17562" spans="1:20" x14ac:dyDescent="0.35">
      <c r="A17562">
        <f t="shared" si="536"/>
        <v>17562</v>
      </c>
      <c r="B17562" s="3" t="s">
        <v>1039</v>
      </c>
      <c r="C17562" s="3" t="s">
        <v>75</v>
      </c>
      <c r="D17562" s="3" t="s">
        <v>94</v>
      </c>
      <c r="E17562">
        <v>2025</v>
      </c>
      <c r="F17562" s="3" t="str">
        <f t="shared" si="535"/>
        <v>RGElevSKQ2025</v>
      </c>
      <c r="G17562" s="9">
        <v>2891.3321135199999</v>
      </c>
      <c r="H17562" s="9">
        <v>2890.4167591599999</v>
      </c>
      <c r="I17562" s="9">
        <v>2887.8150530399998</v>
      </c>
      <c r="J17562" s="9">
        <v>2885.2264702799998</v>
      </c>
      <c r="K17562" s="9">
        <v>2884.4784387599998</v>
      </c>
      <c r="L17562" s="9">
        <v>2883.26124712</v>
      </c>
      <c r="M17562" s="9">
        <v>2883.18250696</v>
      </c>
      <c r="N17562" s="9">
        <v>2884.52437052</v>
      </c>
      <c r="O17562" s="9">
        <v>2890.35770404</v>
      </c>
      <c r="P17562" s="9">
        <v>2892.9298825999999</v>
      </c>
      <c r="Q17562" s="9">
        <v>2892.8150532</v>
      </c>
      <c r="R17562" s="9">
        <v>2892.93316344</v>
      </c>
      <c r="S17562" s="9">
        <v>2892.9987802399901</v>
      </c>
      <c r="T17562" s="9">
        <v>2892.4049482</v>
      </c>
    </row>
    <row r="17563" spans="1:20" x14ac:dyDescent="0.35">
      <c r="A17563">
        <f t="shared" si="536"/>
        <v>17563</v>
      </c>
      <c r="B17563" s="3" t="s">
        <v>1039</v>
      </c>
      <c r="C17563" s="3" t="s">
        <v>75</v>
      </c>
      <c r="D17563" s="3" t="s">
        <v>94</v>
      </c>
      <c r="E17563">
        <v>2026</v>
      </c>
      <c r="F17563" s="3" t="str">
        <f t="shared" si="535"/>
        <v>RGElevSKQ2026</v>
      </c>
      <c r="G17563" s="9">
        <v>2891.1713523600001</v>
      </c>
      <c r="H17563" s="9">
        <v>2890.3773890799998</v>
      </c>
      <c r="I17563" s="9">
        <v>2887.8052105199999</v>
      </c>
      <c r="J17563" s="9">
        <v>2885.1542918</v>
      </c>
      <c r="K17563" s="9">
        <v>2884.0650529199902</v>
      </c>
      <c r="L17563" s="9">
        <v>2883.2514046000001</v>
      </c>
      <c r="M17563" s="9">
        <v>2883.6910371599902</v>
      </c>
      <c r="N17563" s="9">
        <v>2884.3996985999902</v>
      </c>
      <c r="O17563" s="9">
        <v>2887.2245018399999</v>
      </c>
      <c r="P17563" s="9">
        <v>2892.9987802399901</v>
      </c>
      <c r="Q17563" s="9">
        <v>2892.8839508400001</v>
      </c>
      <c r="R17563" s="9">
        <v>2892.7920873200001</v>
      </c>
      <c r="S17563" s="9">
        <v>2892.9987802399901</v>
      </c>
      <c r="T17563" s="9">
        <v>2892.4049482</v>
      </c>
    </row>
    <row r="17564" spans="1:20" x14ac:dyDescent="0.35">
      <c r="A17564">
        <f t="shared" si="536"/>
        <v>17564</v>
      </c>
      <c r="B17564" s="3" t="s">
        <v>1039</v>
      </c>
      <c r="C17564" s="3" t="s">
        <v>75</v>
      </c>
      <c r="D17564" s="3" t="s">
        <v>94</v>
      </c>
      <c r="E17564">
        <v>2027</v>
      </c>
      <c r="F17564" s="3" t="str">
        <f t="shared" si="535"/>
        <v>RGElevSKQ2027</v>
      </c>
      <c r="G17564" s="9">
        <v>2891.1647906799999</v>
      </c>
      <c r="H17564" s="9">
        <v>2890.3642657199998</v>
      </c>
      <c r="I17564" s="9">
        <v>2887.7855254800002</v>
      </c>
      <c r="J17564" s="9">
        <v>2885.4266015199901</v>
      </c>
      <c r="K17564" s="9">
        <v>2884.0781762800002</v>
      </c>
      <c r="L17564" s="9">
        <v>2884.4784387599998</v>
      </c>
      <c r="M17564" s="9">
        <v>2884.0519295599902</v>
      </c>
      <c r="N17564" s="9">
        <v>2884.56045976</v>
      </c>
      <c r="O17564" s="9">
        <v>2891.2632158799902</v>
      </c>
      <c r="P17564" s="9">
        <v>2892.9987802399901</v>
      </c>
      <c r="Q17564" s="9">
        <v>2892.93316344</v>
      </c>
      <c r="R17564" s="9">
        <v>2892.8577041200001</v>
      </c>
      <c r="S17564" s="9">
        <v>2892.8248957199999</v>
      </c>
      <c r="T17564" s="9">
        <v>2892.4049482</v>
      </c>
    </row>
    <row r="17565" spans="1:20" x14ac:dyDescent="0.35">
      <c r="A17565">
        <f t="shared" si="536"/>
        <v>17565</v>
      </c>
      <c r="B17565" s="3" t="s">
        <v>1039</v>
      </c>
      <c r="C17565" s="3" t="s">
        <v>75</v>
      </c>
      <c r="D17565" s="3" t="s">
        <v>94</v>
      </c>
      <c r="E17565">
        <v>2028</v>
      </c>
      <c r="F17565" s="3" t="str">
        <f t="shared" si="535"/>
        <v>RGElevSKQ2028</v>
      </c>
      <c r="G17565" s="9">
        <v>2891.4961555199998</v>
      </c>
      <c r="H17565" s="9">
        <v>2890.5840819999999</v>
      </c>
      <c r="I17565" s="9">
        <v>2887.8052105199999</v>
      </c>
      <c r="J17565" s="9">
        <v>2885.1477301199998</v>
      </c>
      <c r="K17565" s="9">
        <v>2884.0059977999999</v>
      </c>
      <c r="L17565" s="9">
        <v>2883.58276944</v>
      </c>
      <c r="M17565" s="9">
        <v>2883.19563032</v>
      </c>
      <c r="N17565" s="9">
        <v>2884.1175463599998</v>
      </c>
      <c r="O17565" s="9">
        <v>2891.8078353199999</v>
      </c>
      <c r="P17565" s="9">
        <v>2892.9987802399901</v>
      </c>
      <c r="Q17565" s="9">
        <v>2892.9298825999999</v>
      </c>
      <c r="R17565" s="9">
        <v>2892.9594101600001</v>
      </c>
      <c r="S17565" s="9">
        <v>2892.7461555599998</v>
      </c>
      <c r="T17565" s="9">
        <v>2892.4049482</v>
      </c>
    </row>
    <row r="17566" spans="1:20" x14ac:dyDescent="0.35">
      <c r="A17566">
        <f t="shared" si="536"/>
        <v>17566</v>
      </c>
      <c r="B17566" s="3" t="s">
        <v>1039</v>
      </c>
      <c r="C17566" s="3" t="s">
        <v>75</v>
      </c>
      <c r="D17566" s="3" t="s">
        <v>94</v>
      </c>
      <c r="E17566">
        <v>2029</v>
      </c>
      <c r="F17566" s="3" t="str">
        <f t="shared" si="535"/>
        <v>RGElevSKQ2029</v>
      </c>
      <c r="G17566" s="9">
        <v>2891.1746331999998</v>
      </c>
      <c r="H17566" s="9">
        <v>2890.3642657199998</v>
      </c>
      <c r="I17566" s="9">
        <v>2887.8019296799998</v>
      </c>
      <c r="J17566" s="9">
        <v>2885.1969427200002</v>
      </c>
      <c r="K17566" s="9">
        <v>2884.0716146</v>
      </c>
      <c r="L17566" s="9">
        <v>2887.1424808399902</v>
      </c>
      <c r="M17566" s="9">
        <v>2883.8485174799998</v>
      </c>
      <c r="N17566" s="9">
        <v>2884.5276513599902</v>
      </c>
      <c r="O17566" s="9">
        <v>2892.2671529199902</v>
      </c>
      <c r="P17566" s="9">
        <v>2892.9987802399901</v>
      </c>
      <c r="Q17566" s="9">
        <v>2892.9561293199999</v>
      </c>
      <c r="R17566" s="9">
        <v>2892.8183340400001</v>
      </c>
      <c r="S17566" s="9">
        <v>2892.9987802399901</v>
      </c>
      <c r="T17566" s="9">
        <v>2892.4049482</v>
      </c>
    </row>
    <row r="17567" spans="1:20" x14ac:dyDescent="0.35">
      <c r="A17567">
        <f t="shared" si="536"/>
        <v>17567</v>
      </c>
      <c r="B17567" s="3" t="s">
        <v>1039</v>
      </c>
      <c r="C17567" s="3" t="s">
        <v>86</v>
      </c>
      <c r="D17567" s="3" t="s">
        <v>94</v>
      </c>
      <c r="E17567">
        <v>2020</v>
      </c>
      <c r="F17567" s="3" t="str">
        <f t="shared" si="535"/>
        <v>RGQOutSKQ2020</v>
      </c>
      <c r="G17567" s="9">
        <v>6.3521907613153701</v>
      </c>
      <c r="H17567" s="9">
        <v>7.3768926212561805</v>
      </c>
      <c r="I17567" s="9">
        <v>8.5610905382663791</v>
      </c>
      <c r="J17567" s="9">
        <v>6.94203323122768</v>
      </c>
      <c r="K17567" s="9">
        <v>8.7320807086218704</v>
      </c>
      <c r="L17567" s="9">
        <v>11.0768848993179</v>
      </c>
      <c r="M17567" s="9">
        <v>12.4399268730975</v>
      </c>
      <c r="N17567" s="9">
        <v>5.411001910475</v>
      </c>
      <c r="O17567" s="9">
        <v>20.9510447579623</v>
      </c>
      <c r="P17567" s="9">
        <v>23.4325485950441</v>
      </c>
      <c r="Q17567" s="9">
        <v>14.3773659374051</v>
      </c>
      <c r="R17567" s="9">
        <v>5.1624772281638798</v>
      </c>
      <c r="S17567" s="9">
        <v>5.5958062196184803</v>
      </c>
      <c r="T17567" s="9">
        <v>6.0412266342190897</v>
      </c>
    </row>
    <row r="17568" spans="1:20" x14ac:dyDescent="0.35">
      <c r="A17568">
        <f t="shared" si="536"/>
        <v>17568</v>
      </c>
      <c r="B17568" s="3" t="s">
        <v>1039</v>
      </c>
      <c r="C17568" s="3" t="s">
        <v>86</v>
      </c>
      <c r="D17568" s="3" t="s">
        <v>94</v>
      </c>
      <c r="E17568">
        <v>2021</v>
      </c>
      <c r="F17568" s="3" t="str">
        <f t="shared" si="535"/>
        <v>RGQOutSKQ2021</v>
      </c>
      <c r="G17568" s="9">
        <v>8.0472924214384403</v>
      </c>
      <c r="H17568" s="9">
        <v>6.9599403193731204</v>
      </c>
      <c r="I17568" s="9">
        <v>7.333577078145689</v>
      </c>
      <c r="J17568" s="9">
        <v>9.3665305665227798</v>
      </c>
      <c r="K17568" s="9">
        <v>7.4730447158057203</v>
      </c>
      <c r="L17568" s="9">
        <v>6.4577776593359504</v>
      </c>
      <c r="M17568" s="9">
        <v>5.6117118485361104</v>
      </c>
      <c r="N17568" s="9">
        <v>4.9902966305694401</v>
      </c>
      <c r="O17568" s="9">
        <v>8.4443276143747301</v>
      </c>
      <c r="P17568" s="9">
        <v>24.0164448470236</v>
      </c>
      <c r="Q17568" s="9">
        <v>14.5086119298731</v>
      </c>
      <c r="R17568" s="9">
        <v>10.0917453597916</v>
      </c>
      <c r="S17568" s="9">
        <v>6.6609057643333296</v>
      </c>
      <c r="T17568" s="9">
        <v>7.7353571447055502</v>
      </c>
    </row>
    <row r="17569" spans="1:20" x14ac:dyDescent="0.35">
      <c r="A17569">
        <f t="shared" si="536"/>
        <v>17569</v>
      </c>
      <c r="B17569" s="3" t="s">
        <v>1039</v>
      </c>
      <c r="C17569" s="3" t="s">
        <v>86</v>
      </c>
      <c r="D17569" s="3" t="s">
        <v>94</v>
      </c>
      <c r="E17569">
        <v>2022</v>
      </c>
      <c r="F17569" s="3" t="str">
        <f t="shared" si="535"/>
        <v>RGQOutSKQ2022</v>
      </c>
      <c r="G17569" s="9">
        <v>6.5225706167129696</v>
      </c>
      <c r="H17569" s="9">
        <v>7.1337009188963103</v>
      </c>
      <c r="I17569" s="9">
        <v>8.9532303990184001</v>
      </c>
      <c r="J17569" s="9">
        <v>7.7448154056239904</v>
      </c>
      <c r="K17569" s="9">
        <v>10.8735197737447</v>
      </c>
      <c r="L17569" s="9">
        <v>10.4001242511579</v>
      </c>
      <c r="M17569" s="9">
        <v>7.1345195063722198</v>
      </c>
      <c r="N17569" s="9">
        <v>4.0910746505999898</v>
      </c>
      <c r="O17569" s="9">
        <v>11.914398175789</v>
      </c>
      <c r="P17569" s="9">
        <v>40.652086672760603</v>
      </c>
      <c r="Q17569" s="9">
        <v>26.701128454979401</v>
      </c>
      <c r="R17569" s="9">
        <v>11.786610395301301</v>
      </c>
      <c r="S17569" s="9">
        <v>9.3180894373528602</v>
      </c>
      <c r="T17569" s="9">
        <v>8.8348903858152692</v>
      </c>
    </row>
    <row r="17570" spans="1:20" x14ac:dyDescent="0.35">
      <c r="A17570">
        <f t="shared" si="536"/>
        <v>17570</v>
      </c>
      <c r="B17570" s="3" t="s">
        <v>1039</v>
      </c>
      <c r="C17570" s="3" t="s">
        <v>86</v>
      </c>
      <c r="D17570" s="3" t="s">
        <v>94</v>
      </c>
      <c r="E17570">
        <v>2023</v>
      </c>
      <c r="F17570" s="3" t="str">
        <f t="shared" si="535"/>
        <v>RGQOutSKQ2023</v>
      </c>
      <c r="G17570" s="9">
        <v>6.0096703125920596</v>
      </c>
      <c r="H17570" s="9">
        <v>8.2781843559887491</v>
      </c>
      <c r="I17570" s="9">
        <v>13.4853666572488</v>
      </c>
      <c r="J17570" s="9">
        <v>10.7013072280662</v>
      </c>
      <c r="K17570" s="9">
        <v>10.5732011241041</v>
      </c>
      <c r="L17570" s="9">
        <v>13.132591301805901</v>
      </c>
      <c r="M17570" s="9">
        <v>27.6965316304541</v>
      </c>
      <c r="N17570" s="9">
        <v>26.425813885479499</v>
      </c>
      <c r="O17570" s="9">
        <v>26.228942294601399</v>
      </c>
      <c r="P17570" s="9">
        <v>35.304517267560598</v>
      </c>
      <c r="Q17570" s="9">
        <v>27.452555477106799</v>
      </c>
      <c r="R17570" s="9">
        <v>12.200189746819801</v>
      </c>
      <c r="S17570" s="9">
        <v>6.05975664586067</v>
      </c>
      <c r="T17570" s="9">
        <v>8.6007280736659695</v>
      </c>
    </row>
    <row r="17571" spans="1:20" x14ac:dyDescent="0.35">
      <c r="A17571">
        <f t="shared" si="536"/>
        <v>17571</v>
      </c>
      <c r="B17571" s="3" t="s">
        <v>1039</v>
      </c>
      <c r="C17571" s="3" t="s">
        <v>86</v>
      </c>
      <c r="D17571" s="3" t="s">
        <v>94</v>
      </c>
      <c r="E17571">
        <v>2024</v>
      </c>
      <c r="F17571" s="3" t="str">
        <f t="shared" si="535"/>
        <v>RGQOutSKQ2024</v>
      </c>
      <c r="G17571" s="9">
        <v>7.26527485804825</v>
      </c>
      <c r="H17571" s="9">
        <v>7.2115123747255501</v>
      </c>
      <c r="I17571" s="9">
        <v>7.9469099467853397</v>
      </c>
      <c r="J17571" s="9">
        <v>4.5141377105322498</v>
      </c>
      <c r="K17571" s="9">
        <v>8.2550038135453114</v>
      </c>
      <c r="L17571" s="9">
        <v>7.7052003268620197</v>
      </c>
      <c r="M17571" s="9">
        <v>7.8122532813499896</v>
      </c>
      <c r="N17571" s="9">
        <v>7.3178691593972198</v>
      </c>
      <c r="O17571" s="9">
        <v>15.011163423866501</v>
      </c>
      <c r="P17571" s="9">
        <v>14.373173654504001</v>
      </c>
      <c r="Q17571" s="9">
        <v>7.1113892590176704</v>
      </c>
      <c r="R17571" s="9">
        <v>4.0473367974763796</v>
      </c>
      <c r="S17571" s="9">
        <v>3.0983852338723898</v>
      </c>
      <c r="T17571" s="9">
        <v>4.31621693150423</v>
      </c>
    </row>
    <row r="17572" spans="1:20" x14ac:dyDescent="0.35">
      <c r="A17572">
        <f t="shared" si="536"/>
        <v>17572</v>
      </c>
      <c r="B17572" s="3" t="s">
        <v>1039</v>
      </c>
      <c r="C17572" s="3" t="s">
        <v>86</v>
      </c>
      <c r="D17572" s="3" t="s">
        <v>94</v>
      </c>
      <c r="E17572">
        <v>2025</v>
      </c>
      <c r="F17572" s="3" t="str">
        <f t="shared" si="535"/>
        <v>RGQOutSKQ2025</v>
      </c>
      <c r="G17572" s="9">
        <v>7.6509565552136403</v>
      </c>
      <c r="H17572" s="9">
        <v>6.2260207840463799</v>
      </c>
      <c r="I17572" s="9">
        <v>8.3639584776290192</v>
      </c>
      <c r="J17572" s="9">
        <v>9.3249678621881706</v>
      </c>
      <c r="K17572" s="9">
        <v>12.4532598039322</v>
      </c>
      <c r="L17572" s="9">
        <v>10.6250840141584</v>
      </c>
      <c r="M17572" s="9">
        <v>5.7556338628259702</v>
      </c>
      <c r="N17572" s="9">
        <v>6.5248829837381903</v>
      </c>
      <c r="O17572" s="9">
        <v>18.594373704534895</v>
      </c>
      <c r="P17572" s="9">
        <v>13.802000520035399</v>
      </c>
      <c r="Q17572" s="9">
        <v>9.1920526723262093</v>
      </c>
      <c r="R17572" s="9">
        <v>5.1361751753180496</v>
      </c>
      <c r="S17572" s="9">
        <v>4.6540377368242103</v>
      </c>
      <c r="T17572" s="9">
        <v>8.0651888012752693</v>
      </c>
    </row>
    <row r="17573" spans="1:20" x14ac:dyDescent="0.35">
      <c r="A17573">
        <f t="shared" si="536"/>
        <v>17573</v>
      </c>
      <c r="B17573" s="3" t="s">
        <v>1039</v>
      </c>
      <c r="C17573" s="3" t="s">
        <v>86</v>
      </c>
      <c r="D17573" s="3" t="s">
        <v>94</v>
      </c>
      <c r="E17573">
        <v>2026</v>
      </c>
      <c r="F17573" s="3" t="str">
        <f t="shared" si="535"/>
        <v>RGQOutSKQ2026</v>
      </c>
      <c r="G17573" s="9">
        <v>7.3796465282613504</v>
      </c>
      <c r="H17573" s="9">
        <v>5.0478185050047202</v>
      </c>
      <c r="I17573" s="9">
        <v>8.8985968565219409</v>
      </c>
      <c r="J17573" s="9">
        <v>13.5594825832097</v>
      </c>
      <c r="K17573" s="9">
        <v>9.4876855288317703</v>
      </c>
      <c r="L17573" s="9">
        <v>5.9876395639031497</v>
      </c>
      <c r="M17573" s="9">
        <v>6.0254502244805499</v>
      </c>
      <c r="N17573" s="9">
        <v>6.9087080390805502</v>
      </c>
      <c r="O17573" s="9">
        <v>7.98205181415927</v>
      </c>
      <c r="P17573" s="9">
        <v>22.757276948513301</v>
      </c>
      <c r="Q17573" s="9">
        <v>18.574244357216401</v>
      </c>
      <c r="R17573" s="9">
        <v>9.9555606452069405</v>
      </c>
      <c r="S17573" s="9">
        <v>5.3547531477981698</v>
      </c>
      <c r="T17573" s="9">
        <v>8.0661062614319405</v>
      </c>
    </row>
    <row r="17574" spans="1:20" x14ac:dyDescent="0.35">
      <c r="A17574">
        <f t="shared" si="536"/>
        <v>17574</v>
      </c>
      <c r="B17574" s="3" t="s">
        <v>1039</v>
      </c>
      <c r="C17574" s="3" t="s">
        <v>86</v>
      </c>
      <c r="D17574" s="3" t="s">
        <v>94</v>
      </c>
      <c r="E17574">
        <v>2027</v>
      </c>
      <c r="F17574" s="3" t="str">
        <f t="shared" si="535"/>
        <v>RGQOutSKQ2027</v>
      </c>
      <c r="G17574" s="9">
        <v>7.0111225085026199</v>
      </c>
      <c r="H17574" s="9">
        <v>6.17370716581111</v>
      </c>
      <c r="I17574" s="9">
        <v>10.195591553045601</v>
      </c>
      <c r="J17574" s="9">
        <v>12.0955377833622</v>
      </c>
      <c r="K17574" s="9">
        <v>13.3218573209755</v>
      </c>
      <c r="L17574" s="9">
        <v>11.4067117645028</v>
      </c>
      <c r="M17574" s="9">
        <v>9.1082086633095791</v>
      </c>
      <c r="N17574" s="9">
        <v>5.8643049561833296</v>
      </c>
      <c r="O17574" s="9">
        <v>10.905961721411201</v>
      </c>
      <c r="P17574" s="9">
        <v>38.656033265024803</v>
      </c>
      <c r="Q17574" s="9">
        <v>25.356795910908598</v>
      </c>
      <c r="R17574" s="9">
        <v>12.519533284922201</v>
      </c>
      <c r="S17574" s="9">
        <v>9.2308587387278607</v>
      </c>
      <c r="T17574" s="9">
        <v>9.3841518115615195</v>
      </c>
    </row>
    <row r="17575" spans="1:20" x14ac:dyDescent="0.35">
      <c r="A17575">
        <f t="shared" si="536"/>
        <v>17575</v>
      </c>
      <c r="B17575" s="3" t="s">
        <v>1039</v>
      </c>
      <c r="C17575" s="3" t="s">
        <v>86</v>
      </c>
      <c r="D17575" s="3" t="s">
        <v>94</v>
      </c>
      <c r="E17575">
        <v>2028</v>
      </c>
      <c r="F17575" s="3" t="str">
        <f t="shared" si="535"/>
        <v>RGQOutSKQ2028</v>
      </c>
      <c r="G17575" s="9">
        <v>6.2110249742356798</v>
      </c>
      <c r="H17575" s="9">
        <v>6.5032129850999301</v>
      </c>
      <c r="I17575" s="9">
        <v>8.7513081465463802</v>
      </c>
      <c r="J17575" s="9">
        <v>9.5311908850233795</v>
      </c>
      <c r="K17575" s="9">
        <v>10.588121308529599</v>
      </c>
      <c r="L17575" s="9">
        <v>8.72413077399038</v>
      </c>
      <c r="M17575" s="9">
        <v>6.3736584503656903</v>
      </c>
      <c r="N17575" s="9">
        <v>3.9900724684692999</v>
      </c>
      <c r="O17575" s="9">
        <v>16.047266103355401</v>
      </c>
      <c r="P17575" s="9">
        <v>53.201419599299903</v>
      </c>
      <c r="Q17575" s="9">
        <v>30.883363641740502</v>
      </c>
      <c r="R17575" s="9">
        <v>10.5873078451972</v>
      </c>
      <c r="S17575" s="9">
        <v>11.8365775587591</v>
      </c>
      <c r="T17575" s="9">
        <v>7.62390110701479</v>
      </c>
    </row>
    <row r="17576" spans="1:20" x14ac:dyDescent="0.35">
      <c r="A17576">
        <f t="shared" si="536"/>
        <v>17576</v>
      </c>
      <c r="B17576" s="3" t="s">
        <v>1039</v>
      </c>
      <c r="C17576" s="3" t="s">
        <v>86</v>
      </c>
      <c r="D17576" s="3" t="s">
        <v>94</v>
      </c>
      <c r="E17576">
        <v>2029</v>
      </c>
      <c r="F17576" s="3" t="str">
        <f t="shared" si="535"/>
        <v>RGQOutSKQ2029</v>
      </c>
      <c r="G17576" s="9">
        <v>7.8324532781296998</v>
      </c>
      <c r="H17576" s="9">
        <v>5.2415863689831204</v>
      </c>
      <c r="I17576" s="9">
        <v>7.4693802877283302</v>
      </c>
      <c r="J17576" s="9">
        <v>7.2621558837653204</v>
      </c>
      <c r="K17576" s="9">
        <v>9.0765040484010395</v>
      </c>
      <c r="L17576" s="9">
        <v>5.4550071274195497</v>
      </c>
      <c r="M17576" s="9">
        <v>19.533239107034699</v>
      </c>
      <c r="N17576" s="9">
        <v>9.6446291685527701</v>
      </c>
      <c r="O17576" s="9">
        <v>17.704815998194501</v>
      </c>
      <c r="P17576" s="9">
        <v>33.208901355440901</v>
      </c>
      <c r="Q17576" s="9">
        <v>14.0622000667218</v>
      </c>
      <c r="R17576" s="9">
        <v>6.198355760547221</v>
      </c>
      <c r="S17576" s="9">
        <v>4.4847643347126303</v>
      </c>
      <c r="T17576" s="9">
        <v>6.37962232464987</v>
      </c>
    </row>
    <row r="17577" spans="1:20" x14ac:dyDescent="0.35">
      <c r="A17577">
        <f t="shared" si="536"/>
        <v>17577</v>
      </c>
      <c r="B17577" s="3" t="s">
        <v>1039</v>
      </c>
      <c r="C17577" s="3" t="s">
        <v>95</v>
      </c>
      <c r="D17577" s="3" t="s">
        <v>94</v>
      </c>
      <c r="E17577">
        <v>2020</v>
      </c>
      <c r="F17577" s="3" t="str">
        <f t="shared" si="535"/>
        <v>RGSpillSKQ2020</v>
      </c>
      <c r="G17577" s="9">
        <v>1.45412443151349</v>
      </c>
      <c r="H17577" s="9">
        <v>1.6702349909583298</v>
      </c>
      <c r="I17577" s="9">
        <v>2.1043480319414498</v>
      </c>
      <c r="J17577" s="9">
        <v>2.1666411808266099</v>
      </c>
      <c r="K17577" s="9">
        <v>3.3511118365989501</v>
      </c>
      <c r="L17577" s="9">
        <v>4.2321444816983096</v>
      </c>
      <c r="M17577" s="9">
        <v>4.4053515211280487</v>
      </c>
      <c r="N17577" s="9">
        <v>0</v>
      </c>
      <c r="O17577" s="9">
        <v>12.6893293624529</v>
      </c>
      <c r="P17577" s="9">
        <v>11.805358045807999</v>
      </c>
      <c r="Q17577" s="9">
        <v>3.6305079684431298</v>
      </c>
      <c r="R17577" s="9">
        <v>0</v>
      </c>
      <c r="S17577" s="9">
        <v>0</v>
      </c>
      <c r="T17577" s="9">
        <v>0.49931692115277698</v>
      </c>
    </row>
    <row r="17578" spans="1:20" x14ac:dyDescent="0.35">
      <c r="A17578">
        <f t="shared" si="536"/>
        <v>17578</v>
      </c>
      <c r="B17578" s="3" t="s">
        <v>1039</v>
      </c>
      <c r="C17578" s="3" t="s">
        <v>95</v>
      </c>
      <c r="D17578" s="3" t="s">
        <v>94</v>
      </c>
      <c r="E17578">
        <v>2021</v>
      </c>
      <c r="F17578" s="3" t="str">
        <f t="shared" si="535"/>
        <v>RGSpillSKQ2021</v>
      </c>
      <c r="G17578" s="9">
        <v>3.2003433893111501</v>
      </c>
      <c r="H17578" s="9">
        <v>2.5711109538576302</v>
      </c>
      <c r="I17578" s="9">
        <v>2.02729637735625</v>
      </c>
      <c r="J17578" s="9">
        <v>3.3655530967163898</v>
      </c>
      <c r="K17578" s="9">
        <v>2.6825853702031202</v>
      </c>
      <c r="L17578" s="9">
        <v>1.0010616789381701</v>
      </c>
      <c r="M17578" s="9">
        <v>0</v>
      </c>
      <c r="N17578" s="9">
        <v>0</v>
      </c>
      <c r="O17578" s="9">
        <v>1.9219491468615499</v>
      </c>
      <c r="P17578" s="9">
        <v>13.102716194501999</v>
      </c>
      <c r="Q17578" s="9">
        <v>3.8476930300243199</v>
      </c>
      <c r="R17578" s="9">
        <v>0.15448036644444399</v>
      </c>
      <c r="S17578" s="9">
        <v>0</v>
      </c>
      <c r="T17578" s="9">
        <v>0.40777475151388798</v>
      </c>
    </row>
    <row r="17579" spans="1:20" x14ac:dyDescent="0.35">
      <c r="A17579">
        <f t="shared" si="536"/>
        <v>17579</v>
      </c>
      <c r="B17579" s="3" t="s">
        <v>1039</v>
      </c>
      <c r="C17579" s="3" t="s">
        <v>95</v>
      </c>
      <c r="D17579" s="3" t="s">
        <v>94</v>
      </c>
      <c r="E17579">
        <v>2022</v>
      </c>
      <c r="F17579" s="3" t="str">
        <f t="shared" si="535"/>
        <v>RGSpillSKQ2022</v>
      </c>
      <c r="G17579" s="9">
        <v>2.0021081686290301</v>
      </c>
      <c r="H17579" s="9">
        <v>2.21485902159375</v>
      </c>
      <c r="I17579" s="9">
        <v>1.99493544081027</v>
      </c>
      <c r="J17579" s="9">
        <v>2.8981307627567201</v>
      </c>
      <c r="K17579" s="9">
        <v>5.4719533049999898</v>
      </c>
      <c r="L17579" s="9">
        <v>3.91287797725604</v>
      </c>
      <c r="M17579" s="9">
        <v>0</v>
      </c>
      <c r="N17579" s="9">
        <v>0</v>
      </c>
      <c r="O17579" s="9">
        <v>6.7003532269032204</v>
      </c>
      <c r="P17579" s="9">
        <v>29.938883472740201</v>
      </c>
      <c r="Q17579" s="9">
        <v>15.065885057304699</v>
      </c>
      <c r="R17579" s="9">
        <v>1.84339181286944</v>
      </c>
      <c r="S17579" s="9">
        <v>0.32131867760416599</v>
      </c>
      <c r="T17579" s="9">
        <v>1.9068187104166599E-2</v>
      </c>
    </row>
    <row r="17580" spans="1:20" x14ac:dyDescent="0.35">
      <c r="A17580">
        <f t="shared" si="536"/>
        <v>17580</v>
      </c>
      <c r="B17580" s="3" t="s">
        <v>1039</v>
      </c>
      <c r="C17580" s="3" t="s">
        <v>95</v>
      </c>
      <c r="D17580" s="3" t="s">
        <v>94</v>
      </c>
      <c r="E17580">
        <v>2023</v>
      </c>
      <c r="F17580" s="3" t="str">
        <f t="shared" si="535"/>
        <v>RGSpillSKQ2023</v>
      </c>
      <c r="G17580" s="9">
        <v>1.6688708304173301</v>
      </c>
      <c r="H17580" s="9">
        <v>3.4684014093312499</v>
      </c>
      <c r="I17580" s="9">
        <v>5.2488034360659697</v>
      </c>
      <c r="J17580" s="9">
        <v>5.0823892442909901</v>
      </c>
      <c r="K17580" s="9">
        <v>4.7959481621354101</v>
      </c>
      <c r="L17580" s="9">
        <v>7.5026212571446198</v>
      </c>
      <c r="M17580" s="9">
        <v>20.055279131406898</v>
      </c>
      <c r="N17580" s="9">
        <v>19.492801322944398</v>
      </c>
      <c r="O17580" s="9">
        <v>23.439576387128302</v>
      </c>
      <c r="P17580" s="9">
        <v>25.8277707291615</v>
      </c>
      <c r="Q17580" s="9">
        <v>15.692024807106799</v>
      </c>
      <c r="R17580" s="9">
        <v>0.93739800605597201</v>
      </c>
      <c r="S17580" s="9">
        <v>0.12252692833463499</v>
      </c>
      <c r="T17580" s="9">
        <v>0.78283839569444402</v>
      </c>
    </row>
    <row r="17581" spans="1:20" x14ac:dyDescent="0.35">
      <c r="A17581">
        <f t="shared" si="536"/>
        <v>17581</v>
      </c>
      <c r="B17581" s="3" t="s">
        <v>1039</v>
      </c>
      <c r="C17581" s="3" t="s">
        <v>95</v>
      </c>
      <c r="D17581" s="3" t="s">
        <v>94</v>
      </c>
      <c r="E17581">
        <v>2024</v>
      </c>
      <c r="F17581" s="3" t="str">
        <f t="shared" si="535"/>
        <v>RGSpillSKQ2024</v>
      </c>
      <c r="G17581" s="9">
        <v>2.2929446137970402</v>
      </c>
      <c r="H17581" s="9">
        <v>0.62968764390486098</v>
      </c>
      <c r="I17581" s="9">
        <v>3.2798180880208299</v>
      </c>
      <c r="J17581" s="9">
        <v>0.40254771064516098</v>
      </c>
      <c r="K17581" s="9">
        <v>3.10430596441666</v>
      </c>
      <c r="L17581" s="9">
        <v>2.0827686728897801</v>
      </c>
      <c r="M17581" s="9">
        <v>0.86606866997777698</v>
      </c>
      <c r="N17581" s="9">
        <v>0</v>
      </c>
      <c r="O17581" s="9">
        <v>5.0382899038528199</v>
      </c>
      <c r="P17581" s="9">
        <v>8.6428305430930497</v>
      </c>
      <c r="Q17581" s="9">
        <v>5.78017436584677E-2</v>
      </c>
      <c r="R17581" s="9">
        <v>0</v>
      </c>
      <c r="S17581" s="9">
        <v>0</v>
      </c>
      <c r="T17581" s="9">
        <v>0.554833101744444</v>
      </c>
    </row>
    <row r="17582" spans="1:20" x14ac:dyDescent="0.35">
      <c r="A17582">
        <f t="shared" si="536"/>
        <v>17582</v>
      </c>
      <c r="B17582" s="3" t="s">
        <v>1039</v>
      </c>
      <c r="C17582" s="3" t="s">
        <v>95</v>
      </c>
      <c r="D17582" s="3" t="s">
        <v>94</v>
      </c>
      <c r="E17582">
        <v>2025</v>
      </c>
      <c r="F17582" s="3" t="str">
        <f t="shared" si="535"/>
        <v>RGSpillSKQ2025</v>
      </c>
      <c r="G17582" s="9">
        <v>2.9363467713407201</v>
      </c>
      <c r="H17582" s="9">
        <v>2.2843869238263794</v>
      </c>
      <c r="I17582" s="9">
        <v>3.0113188149868</v>
      </c>
      <c r="J17582" s="9">
        <v>3.0720384407425998</v>
      </c>
      <c r="K17582" s="9">
        <v>6.8262372250833296</v>
      </c>
      <c r="L17582" s="9">
        <v>4.3466465620422001</v>
      </c>
      <c r="M17582" s="9">
        <v>0</v>
      </c>
      <c r="N17582" s="9">
        <v>1.13895929949861</v>
      </c>
      <c r="O17582" s="9">
        <v>8.1175245542943504</v>
      </c>
      <c r="P17582" s="9">
        <v>2.7309041123354798</v>
      </c>
      <c r="Q17582" s="9">
        <v>0.44542428249892402</v>
      </c>
      <c r="R17582" s="9">
        <v>0</v>
      </c>
      <c r="S17582" s="9">
        <v>0</v>
      </c>
      <c r="T17582" s="9">
        <v>0.94934315177430495</v>
      </c>
    </row>
    <row r="17583" spans="1:20" x14ac:dyDescent="0.35">
      <c r="A17583">
        <f t="shared" si="536"/>
        <v>17583</v>
      </c>
      <c r="B17583" s="3" t="s">
        <v>1039</v>
      </c>
      <c r="C17583" s="3" t="s">
        <v>95</v>
      </c>
      <c r="D17583" s="3" t="s">
        <v>94</v>
      </c>
      <c r="E17583">
        <v>2026</v>
      </c>
      <c r="F17583" s="3" t="str">
        <f t="shared" si="535"/>
        <v>RGSpillSKQ2026</v>
      </c>
      <c r="G17583" s="9">
        <v>2.6745450091001302</v>
      </c>
      <c r="H17583" s="9">
        <v>0.215965586433333</v>
      </c>
      <c r="I17583" s="9">
        <v>3.4810989107144401</v>
      </c>
      <c r="J17583" s="9">
        <v>7.2664779560827197</v>
      </c>
      <c r="K17583" s="9">
        <v>4.3923671334374896</v>
      </c>
      <c r="L17583" s="9">
        <v>1.20104550673991</v>
      </c>
      <c r="M17583" s="9">
        <v>0</v>
      </c>
      <c r="N17583" s="9">
        <v>0</v>
      </c>
      <c r="O17583" s="9">
        <v>1.17187928967741</v>
      </c>
      <c r="P17583" s="9">
        <v>11.8151444660161</v>
      </c>
      <c r="Q17583" s="9">
        <v>6.9143073729893096</v>
      </c>
      <c r="R17583" s="9">
        <v>4.3781476958333301E-2</v>
      </c>
      <c r="S17583" s="9">
        <v>5.5103355598958297E-4</v>
      </c>
      <c r="T17583" s="9">
        <v>0.152810996965277</v>
      </c>
    </row>
    <row r="17584" spans="1:20" x14ac:dyDescent="0.35">
      <c r="A17584">
        <f t="shared" si="536"/>
        <v>17584</v>
      </c>
      <c r="B17584" s="3" t="s">
        <v>1039</v>
      </c>
      <c r="C17584" s="3" t="s">
        <v>95</v>
      </c>
      <c r="D17584" s="3" t="s">
        <v>94</v>
      </c>
      <c r="E17584">
        <v>2027</v>
      </c>
      <c r="F17584" s="3" t="str">
        <f t="shared" si="535"/>
        <v>RGSpillSKQ2027</v>
      </c>
      <c r="G17584" s="9">
        <v>2.1770759611444799</v>
      </c>
      <c r="H17584" s="9">
        <v>1.1716600070549299</v>
      </c>
      <c r="I17584" s="9">
        <v>5.43342620465069</v>
      </c>
      <c r="J17584" s="9">
        <v>5.8073080337802399</v>
      </c>
      <c r="K17584" s="9">
        <v>7.4652924868244703</v>
      </c>
      <c r="L17584" s="9">
        <v>4.86085823979771</v>
      </c>
      <c r="M17584" s="9">
        <v>3.9895484988333298</v>
      </c>
      <c r="N17584" s="9">
        <v>1.42093218186111</v>
      </c>
      <c r="O17584" s="9">
        <v>7.9156689033333301</v>
      </c>
      <c r="P17584" s="9">
        <v>29.187799380369501</v>
      </c>
      <c r="Q17584" s="9">
        <v>13.753145653991901</v>
      </c>
      <c r="R17584" s="9">
        <v>2.5056876748361101</v>
      </c>
      <c r="S17584" s="9">
        <v>8.9479261694010395E-2</v>
      </c>
      <c r="T17584" s="9">
        <v>0.40633502763194401</v>
      </c>
    </row>
    <row r="17585" spans="1:20" x14ac:dyDescent="0.35">
      <c r="A17585">
        <f t="shared" si="536"/>
        <v>17585</v>
      </c>
      <c r="B17585" s="3" t="s">
        <v>1039</v>
      </c>
      <c r="C17585" s="3" t="s">
        <v>95</v>
      </c>
      <c r="D17585" s="3" t="s">
        <v>94</v>
      </c>
      <c r="E17585">
        <v>2028</v>
      </c>
      <c r="F17585" s="3" t="str">
        <f t="shared" si="535"/>
        <v>RGSpillSKQ2028</v>
      </c>
      <c r="G17585" s="9">
        <v>1.3472303875954299</v>
      </c>
      <c r="H17585" s="9">
        <v>2.13223855397777</v>
      </c>
      <c r="I17585" s="9">
        <v>3.4363976908770799</v>
      </c>
      <c r="J17585" s="9">
        <v>3.5545937933192202</v>
      </c>
      <c r="K17585" s="9">
        <v>5.0968745450885402</v>
      </c>
      <c r="L17585" s="9">
        <v>2.8278639310146501</v>
      </c>
      <c r="M17585" s="9">
        <v>0</v>
      </c>
      <c r="N17585" s="9">
        <v>0.70147969869444404</v>
      </c>
      <c r="O17585" s="9">
        <v>10.3097247337856</v>
      </c>
      <c r="P17585" s="9">
        <v>42.244726604966601</v>
      </c>
      <c r="Q17585" s="9">
        <v>19.1783523287835</v>
      </c>
      <c r="R17585" s="9">
        <v>0.212147858358333</v>
      </c>
      <c r="S17585" s="9">
        <v>0.43946057733593702</v>
      </c>
      <c r="T17585" s="9">
        <v>0.27063098502173599</v>
      </c>
    </row>
    <row r="17586" spans="1:20" x14ac:dyDescent="0.35">
      <c r="A17586">
        <f t="shared" si="536"/>
        <v>17586</v>
      </c>
      <c r="B17586" s="3" t="s">
        <v>1039</v>
      </c>
      <c r="C17586" s="3" t="s">
        <v>95</v>
      </c>
      <c r="D17586" s="3" t="s">
        <v>94</v>
      </c>
      <c r="E17586">
        <v>2029</v>
      </c>
      <c r="F17586" s="3" t="str">
        <f t="shared" si="535"/>
        <v>RGSpillSKQ2029</v>
      </c>
      <c r="G17586" s="9">
        <v>2.7427346334274101</v>
      </c>
      <c r="H17586" s="9">
        <v>0.67171585373472198</v>
      </c>
      <c r="I17586" s="9">
        <v>2.0356600435208301</v>
      </c>
      <c r="J17586" s="9">
        <v>1.4885635712876299</v>
      </c>
      <c r="K17586" s="9">
        <v>4.0866191441354101</v>
      </c>
      <c r="L17586" s="9">
        <v>1.3741879267130299</v>
      </c>
      <c r="M17586" s="9">
        <v>10.4991777029513</v>
      </c>
      <c r="N17586" s="9">
        <v>0.552439411805555</v>
      </c>
      <c r="O17586" s="9">
        <v>10.8266517809418</v>
      </c>
      <c r="P17586" s="9">
        <v>22.370784094578401</v>
      </c>
      <c r="Q17586" s="9">
        <v>3.7822563143731101</v>
      </c>
      <c r="R17586" s="9">
        <v>0</v>
      </c>
      <c r="S17586" s="9">
        <v>0</v>
      </c>
      <c r="T17586" s="9">
        <v>0.153986692173611</v>
      </c>
    </row>
    <row r="17587" spans="1:20" x14ac:dyDescent="0.35">
      <c r="A17587">
        <f t="shared" si="536"/>
        <v>17587</v>
      </c>
      <c r="B17587" s="3" t="s">
        <v>1039</v>
      </c>
      <c r="C17587" s="3" t="s">
        <v>77</v>
      </c>
      <c r="D17587" s="3" t="s">
        <v>94</v>
      </c>
      <c r="E17587">
        <v>2020</v>
      </c>
      <c r="F17587" s="3" t="str">
        <f t="shared" si="535"/>
        <v>RGGenSKQ2020</v>
      </c>
      <c r="G17587" s="9">
        <v>66.637353279569894</v>
      </c>
      <c r="H17587" s="9">
        <v>77.638112944444401</v>
      </c>
      <c r="I17587" s="9">
        <v>87.842881069444402</v>
      </c>
      <c r="J17587" s="9">
        <v>64.968392258064497</v>
      </c>
      <c r="K17587" s="9">
        <v>73.207161220238007</v>
      </c>
      <c r="L17587" s="9">
        <v>93.121521626344006</v>
      </c>
      <c r="M17587" s="9">
        <v>109.30902372222199</v>
      </c>
      <c r="N17587" s="9">
        <v>73.6158022222222</v>
      </c>
      <c r="O17587" s="9">
        <v>112.39924637096701</v>
      </c>
      <c r="P17587" s="9">
        <v>158.18593111111099</v>
      </c>
      <c r="Q17587" s="9">
        <v>146.20916279569801</v>
      </c>
      <c r="R17587" s="9">
        <v>70.234629999999996</v>
      </c>
      <c r="S17587" s="9">
        <v>76.130022395833294</v>
      </c>
      <c r="T17587" s="9">
        <v>75.396756062500003</v>
      </c>
    </row>
    <row r="17588" spans="1:20" x14ac:dyDescent="0.35">
      <c r="A17588">
        <f t="shared" si="536"/>
        <v>17588</v>
      </c>
      <c r="B17588" s="3" t="s">
        <v>1039</v>
      </c>
      <c r="C17588" s="3" t="s">
        <v>77</v>
      </c>
      <c r="D17588" s="3" t="s">
        <v>94</v>
      </c>
      <c r="E17588">
        <v>2021</v>
      </c>
      <c r="F17588" s="3" t="str">
        <f t="shared" si="535"/>
        <v>RGGenSKQ2021</v>
      </c>
      <c r="G17588" s="9">
        <v>65.941912090053705</v>
      </c>
      <c r="H17588" s="9">
        <v>59.709274366666598</v>
      </c>
      <c r="I17588" s="9">
        <v>72.191041583333302</v>
      </c>
      <c r="J17588" s="9">
        <v>81.642272795698901</v>
      </c>
      <c r="K17588" s="9">
        <v>65.173382991071406</v>
      </c>
      <c r="L17588" s="9">
        <v>74.237696196236499</v>
      </c>
      <c r="M17588" s="9">
        <v>76.346388888888896</v>
      </c>
      <c r="N17588" s="9">
        <v>67.892177083333294</v>
      </c>
      <c r="O17588" s="9">
        <v>88.735872983870905</v>
      </c>
      <c r="P17588" s="9">
        <v>148.47940458333301</v>
      </c>
      <c r="Q17588" s="9">
        <v>145.03997956989201</v>
      </c>
      <c r="R17588" s="9">
        <v>135.19478527777699</v>
      </c>
      <c r="S17588" s="9">
        <v>90.620528723958301</v>
      </c>
      <c r="T17588" s="9">
        <v>99.690553611111099</v>
      </c>
    </row>
    <row r="17589" spans="1:20" x14ac:dyDescent="0.35">
      <c r="A17589">
        <f t="shared" si="536"/>
        <v>17589</v>
      </c>
      <c r="B17589" s="3" t="s">
        <v>1039</v>
      </c>
      <c r="C17589" s="3" t="s">
        <v>77</v>
      </c>
      <c r="D17589" s="3" t="s">
        <v>94</v>
      </c>
      <c r="E17589">
        <v>2022</v>
      </c>
      <c r="F17589" s="3" t="str">
        <f t="shared" ref="F17589:F17652" si="537">_xlfn.CONCAT(B17589,C17589,D17589,E17589)</f>
        <v>RGGenSKQ2022</v>
      </c>
      <c r="G17589" s="9">
        <v>61.500119180107497</v>
      </c>
      <c r="H17589" s="9">
        <v>66.920006263888894</v>
      </c>
      <c r="I17589" s="9">
        <v>94.666418583333297</v>
      </c>
      <c r="J17589" s="9">
        <v>65.938317069892406</v>
      </c>
      <c r="K17589" s="9">
        <v>73.487386011904704</v>
      </c>
      <c r="L17589" s="9">
        <v>88.257877231182704</v>
      </c>
      <c r="M17589" s="9">
        <v>97.063924444444396</v>
      </c>
      <c r="N17589" s="9">
        <v>55.658426527777699</v>
      </c>
      <c r="O17589" s="9">
        <v>70.936219395161203</v>
      </c>
      <c r="P17589" s="9">
        <v>145.75129231944399</v>
      </c>
      <c r="Q17589" s="9">
        <v>158.29549556451599</v>
      </c>
      <c r="R17589" s="9">
        <v>135.275788888888</v>
      </c>
      <c r="S17589" s="9">
        <v>122.39952890625</v>
      </c>
      <c r="T17589" s="9">
        <v>119.93776041666599</v>
      </c>
    </row>
    <row r="17590" spans="1:20" x14ac:dyDescent="0.35">
      <c r="A17590">
        <f t="shared" si="536"/>
        <v>17590</v>
      </c>
      <c r="B17590" s="3" t="s">
        <v>1039</v>
      </c>
      <c r="C17590" s="3" t="s">
        <v>77</v>
      </c>
      <c r="D17590" s="3" t="s">
        <v>94</v>
      </c>
      <c r="E17590">
        <v>2023</v>
      </c>
      <c r="F17590" s="3" t="str">
        <f t="shared" si="537"/>
        <v>RGGenSKQ2023</v>
      </c>
      <c r="G17590" s="9">
        <v>59.055834677419298</v>
      </c>
      <c r="H17590" s="9">
        <v>65.436274347222195</v>
      </c>
      <c r="I17590" s="9">
        <v>112.05702918055501</v>
      </c>
      <c r="J17590" s="9">
        <v>76.444419704300998</v>
      </c>
      <c r="K17590" s="9">
        <v>78.598538288690406</v>
      </c>
      <c r="L17590" s="9">
        <v>76.5947772446236</v>
      </c>
      <c r="M17590" s="9">
        <v>103.95793888888799</v>
      </c>
      <c r="N17590" s="9">
        <v>94.322496814555507</v>
      </c>
      <c r="O17590" s="9">
        <v>37.948848252688101</v>
      </c>
      <c r="P17590" s="9">
        <v>128.92950944444399</v>
      </c>
      <c r="Q17590" s="9">
        <v>160</v>
      </c>
      <c r="R17590" s="9">
        <v>153.228356666666</v>
      </c>
      <c r="S17590" s="9">
        <v>80.775078906250002</v>
      </c>
      <c r="T17590" s="9">
        <v>106.36106581944399</v>
      </c>
    </row>
    <row r="17591" spans="1:20" x14ac:dyDescent="0.35">
      <c r="A17591">
        <f t="shared" si="536"/>
        <v>17591</v>
      </c>
      <c r="B17591" s="3" t="s">
        <v>1039</v>
      </c>
      <c r="C17591" s="3" t="s">
        <v>77</v>
      </c>
      <c r="D17591" s="3" t="s">
        <v>94</v>
      </c>
      <c r="E17591">
        <v>2024</v>
      </c>
      <c r="F17591" s="3" t="str">
        <f t="shared" si="537"/>
        <v>RGGenSKQ2024</v>
      </c>
      <c r="G17591" s="9">
        <v>67.647704623655898</v>
      </c>
      <c r="H17591" s="9">
        <v>89.544607680555501</v>
      </c>
      <c r="I17591" s="9">
        <v>63.494989305555499</v>
      </c>
      <c r="J17591" s="9">
        <v>55.937480618279501</v>
      </c>
      <c r="K17591" s="9">
        <v>70.074364866071406</v>
      </c>
      <c r="L17591" s="9">
        <v>76.492229368279496</v>
      </c>
      <c r="M17591" s="9">
        <v>94.501662222222194</v>
      </c>
      <c r="N17591" s="9">
        <v>99.558384166666599</v>
      </c>
      <c r="O17591" s="9">
        <v>135.67926120967701</v>
      </c>
      <c r="P17591" s="9">
        <v>77.960338861111097</v>
      </c>
      <c r="Q17591" s="9">
        <v>95.962999341397804</v>
      </c>
      <c r="R17591" s="9">
        <v>55.063362222222203</v>
      </c>
      <c r="S17591" s="9">
        <v>42.153078906250002</v>
      </c>
      <c r="T17591" s="9">
        <v>51.173077041666602</v>
      </c>
    </row>
    <row r="17592" spans="1:20" x14ac:dyDescent="0.35">
      <c r="A17592">
        <f t="shared" si="536"/>
        <v>17592</v>
      </c>
      <c r="B17592" s="3" t="s">
        <v>1039</v>
      </c>
      <c r="C17592" s="3" t="s">
        <v>77</v>
      </c>
      <c r="D17592" s="3" t="s">
        <v>94</v>
      </c>
      <c r="E17592">
        <v>2025</v>
      </c>
      <c r="F17592" s="3" t="str">
        <f t="shared" si="537"/>
        <v>RGGenSKQ2025</v>
      </c>
      <c r="G17592" s="9">
        <v>64.141461653225804</v>
      </c>
      <c r="H17592" s="9">
        <v>53.625258277777696</v>
      </c>
      <c r="I17592" s="9">
        <v>72.821747972222198</v>
      </c>
      <c r="J17592" s="9">
        <v>85.070032392473095</v>
      </c>
      <c r="K17592" s="9">
        <v>76.554677083333303</v>
      </c>
      <c r="L17592" s="9">
        <v>85.417070860215006</v>
      </c>
      <c r="M17592" s="9">
        <v>78.304419416666605</v>
      </c>
      <c r="N17592" s="9">
        <v>73.274599755555499</v>
      </c>
      <c r="O17592" s="9">
        <v>142.53580013440799</v>
      </c>
      <c r="P17592" s="9">
        <v>150.62036708333301</v>
      </c>
      <c r="Q17592" s="9">
        <v>118.996510349462</v>
      </c>
      <c r="R17592" s="9">
        <v>69.876889444444402</v>
      </c>
      <c r="S17592" s="9">
        <v>63.317500312499902</v>
      </c>
      <c r="T17592" s="9">
        <v>96.809877499999999</v>
      </c>
    </row>
    <row r="17593" spans="1:20" x14ac:dyDescent="0.35">
      <c r="A17593">
        <f t="shared" si="536"/>
        <v>17593</v>
      </c>
      <c r="B17593" s="3" t="s">
        <v>1039</v>
      </c>
      <c r="C17593" s="3" t="s">
        <v>77</v>
      </c>
      <c r="D17593" s="3" t="s">
        <v>94</v>
      </c>
      <c r="E17593">
        <v>2026</v>
      </c>
      <c r="F17593" s="3" t="str">
        <f t="shared" si="537"/>
        <v>RGGenSKQ2026</v>
      </c>
      <c r="G17593" s="9">
        <v>64.012100900537604</v>
      </c>
      <c r="H17593" s="9">
        <v>65.736531861111104</v>
      </c>
      <c r="I17593" s="9">
        <v>73.704133111111105</v>
      </c>
      <c r="J17593" s="9">
        <v>85.615251209677396</v>
      </c>
      <c r="K17593" s="9">
        <v>69.320934776785705</v>
      </c>
      <c r="L17593" s="9">
        <v>65.120798655913902</v>
      </c>
      <c r="M17593" s="9">
        <v>81.975228333333305</v>
      </c>
      <c r="N17593" s="9">
        <v>93.991814722222202</v>
      </c>
      <c r="O17593" s="9">
        <v>92.651318279569793</v>
      </c>
      <c r="P17593" s="9">
        <v>148.86583361111099</v>
      </c>
      <c r="Q17593" s="9">
        <v>158.631443145161</v>
      </c>
      <c r="R17593" s="9">
        <v>134.84808583333299</v>
      </c>
      <c r="S17593" s="9">
        <v>72.843024218750003</v>
      </c>
      <c r="T17593" s="9">
        <v>107.659041666666</v>
      </c>
    </row>
    <row r="17594" spans="1:20" x14ac:dyDescent="0.35">
      <c r="A17594">
        <f t="shared" si="536"/>
        <v>17594</v>
      </c>
      <c r="B17594" s="3" t="s">
        <v>1039</v>
      </c>
      <c r="C17594" s="3" t="s">
        <v>77</v>
      </c>
      <c r="D17594" s="3" t="s">
        <v>94</v>
      </c>
      <c r="E17594">
        <v>2027</v>
      </c>
      <c r="F17594" s="3" t="str">
        <f t="shared" si="537"/>
        <v>RGGenSKQ2027</v>
      </c>
      <c r="G17594" s="9">
        <v>65.766375497311799</v>
      </c>
      <c r="H17594" s="9">
        <v>68.051994958333296</v>
      </c>
      <c r="I17594" s="9">
        <v>64.788446166666603</v>
      </c>
      <c r="J17594" s="9">
        <v>85.550286962365504</v>
      </c>
      <c r="K17594" s="9">
        <v>79.677560565476099</v>
      </c>
      <c r="L17594" s="9">
        <v>89.055215430107495</v>
      </c>
      <c r="M17594" s="9">
        <v>69.638494638888901</v>
      </c>
      <c r="N17594" s="9">
        <v>60.4513302777777</v>
      </c>
      <c r="O17594" s="9">
        <v>40.682451572580597</v>
      </c>
      <c r="P17594" s="9">
        <v>128.81369723569401</v>
      </c>
      <c r="Q17594" s="9">
        <v>157.86566895161201</v>
      </c>
      <c r="R17594" s="9">
        <v>136.23665388888799</v>
      </c>
      <c r="S17594" s="9">
        <v>124.36691875</v>
      </c>
      <c r="T17594" s="9">
        <v>122.141675972222</v>
      </c>
    </row>
    <row r="17595" spans="1:20" x14ac:dyDescent="0.35">
      <c r="A17595">
        <f t="shared" si="536"/>
        <v>17595</v>
      </c>
      <c r="B17595" s="3" t="s">
        <v>1039</v>
      </c>
      <c r="C17595" s="3" t="s">
        <v>77</v>
      </c>
      <c r="D17595" s="3" t="s">
        <v>94</v>
      </c>
      <c r="E17595">
        <v>2028</v>
      </c>
      <c r="F17595" s="3" t="str">
        <f t="shared" si="537"/>
        <v>RGGenSKQ2028</v>
      </c>
      <c r="G17595" s="9">
        <v>66.171093397849404</v>
      </c>
      <c r="H17595" s="9">
        <v>59.466361486111097</v>
      </c>
      <c r="I17595" s="9">
        <v>72.3084467222222</v>
      </c>
      <c r="J17595" s="9">
        <v>81.310579489247303</v>
      </c>
      <c r="K17595" s="9">
        <v>74.707470937500005</v>
      </c>
      <c r="L17595" s="9">
        <v>80.217703642473097</v>
      </c>
      <c r="M17595" s="9">
        <v>86.712617166666604</v>
      </c>
      <c r="N17595" s="9">
        <v>44.740769916666601</v>
      </c>
      <c r="O17595" s="9">
        <v>78.058288303763405</v>
      </c>
      <c r="P17595" s="9">
        <v>149.06392666666599</v>
      </c>
      <c r="Q17595" s="9">
        <v>159.244670295698</v>
      </c>
      <c r="R17595" s="9">
        <v>141.15228027777701</v>
      </c>
      <c r="S17595" s="9">
        <v>155.05582421874999</v>
      </c>
      <c r="T17595" s="9">
        <v>100.03999125</v>
      </c>
    </row>
    <row r="17596" spans="1:20" x14ac:dyDescent="0.35">
      <c r="A17596">
        <f t="shared" si="536"/>
        <v>17596</v>
      </c>
      <c r="B17596" s="3" t="s">
        <v>1039</v>
      </c>
      <c r="C17596" s="3" t="s">
        <v>77</v>
      </c>
      <c r="D17596" s="3" t="s">
        <v>94</v>
      </c>
      <c r="E17596">
        <v>2029</v>
      </c>
      <c r="F17596" s="3" t="str">
        <f t="shared" si="537"/>
        <v>RGGenSKQ2029</v>
      </c>
      <c r="G17596" s="9">
        <v>69.244751478494607</v>
      </c>
      <c r="H17596" s="9">
        <v>62.1723064027777</v>
      </c>
      <c r="I17596" s="9">
        <v>73.924834638888896</v>
      </c>
      <c r="J17596" s="9">
        <v>78.548735403225805</v>
      </c>
      <c r="K17596" s="9">
        <v>67.886529866071399</v>
      </c>
      <c r="L17596" s="9">
        <v>55.5188480913978</v>
      </c>
      <c r="M17596" s="9">
        <v>122.906862222222</v>
      </c>
      <c r="N17596" s="9">
        <v>123.69771083333301</v>
      </c>
      <c r="O17596" s="9">
        <v>93.576284756720398</v>
      </c>
      <c r="P17596" s="9">
        <v>147.45072666666599</v>
      </c>
      <c r="Q17596" s="9">
        <v>139.856912037634</v>
      </c>
      <c r="R17596" s="9">
        <v>84.327649166666603</v>
      </c>
      <c r="S17596" s="9">
        <v>61.014527395833298</v>
      </c>
      <c r="T17596" s="9">
        <v>84.698732837500003</v>
      </c>
    </row>
    <row r="17597" spans="1:20" x14ac:dyDescent="0.35">
      <c r="A17597">
        <f t="shared" si="536"/>
        <v>17597</v>
      </c>
      <c r="B17597" s="3" t="s">
        <v>1039</v>
      </c>
      <c r="C17597" s="3" t="s">
        <v>75</v>
      </c>
      <c r="D17597" s="3" t="s">
        <v>46</v>
      </c>
      <c r="E17597">
        <v>2020</v>
      </c>
      <c r="F17597" s="3" t="str">
        <f t="shared" si="537"/>
        <v>RGElevL FALL2020</v>
      </c>
      <c r="G17597" s="9" t="e">
        <v>#N/A</v>
      </c>
      <c r="H17597" s="9" t="e">
        <v>#N/A</v>
      </c>
      <c r="I17597" s="9" t="e">
        <v>#N/A</v>
      </c>
      <c r="J17597" s="9" t="e">
        <v>#N/A</v>
      </c>
      <c r="K17597" s="9" t="e">
        <v>#N/A</v>
      </c>
      <c r="L17597" s="9" t="e">
        <v>#N/A</v>
      </c>
      <c r="M17597" s="9" t="e">
        <v>#N/A</v>
      </c>
      <c r="N17597" s="9" t="e">
        <v>#N/A</v>
      </c>
      <c r="O17597" s="9" t="e">
        <v>#N/A</v>
      </c>
      <c r="P17597" s="9" t="e">
        <v>#N/A</v>
      </c>
      <c r="Q17597" s="9" t="e">
        <v>#N/A</v>
      </c>
      <c r="R17597" s="9" t="e">
        <v>#N/A</v>
      </c>
      <c r="S17597" s="9" t="e">
        <v>#N/A</v>
      </c>
      <c r="T17597" s="9" t="e">
        <v>#N/A</v>
      </c>
    </row>
    <row r="17598" spans="1:20" x14ac:dyDescent="0.35">
      <c r="A17598">
        <f t="shared" si="536"/>
        <v>17598</v>
      </c>
      <c r="B17598" s="3" t="s">
        <v>1039</v>
      </c>
      <c r="C17598" s="3" t="s">
        <v>75</v>
      </c>
      <c r="D17598" s="3" t="s">
        <v>46</v>
      </c>
      <c r="E17598">
        <v>2021</v>
      </c>
      <c r="F17598" s="3" t="str">
        <f t="shared" si="537"/>
        <v>RGElevL FALL2021</v>
      </c>
      <c r="G17598" s="9" t="e">
        <v>#N/A</v>
      </c>
      <c r="H17598" s="9" t="e">
        <v>#N/A</v>
      </c>
      <c r="I17598" s="9" t="e">
        <v>#N/A</v>
      </c>
      <c r="J17598" s="9" t="e">
        <v>#N/A</v>
      </c>
      <c r="K17598" s="9" t="e">
        <v>#N/A</v>
      </c>
      <c r="L17598" s="9" t="e">
        <v>#N/A</v>
      </c>
      <c r="M17598" s="9" t="e">
        <v>#N/A</v>
      </c>
      <c r="N17598" s="9" t="e">
        <v>#N/A</v>
      </c>
      <c r="O17598" s="9" t="e">
        <v>#N/A</v>
      </c>
      <c r="P17598" s="9" t="e">
        <v>#N/A</v>
      </c>
      <c r="Q17598" s="9" t="e">
        <v>#N/A</v>
      </c>
      <c r="R17598" s="9" t="e">
        <v>#N/A</v>
      </c>
      <c r="S17598" s="9" t="e">
        <v>#N/A</v>
      </c>
      <c r="T17598" s="9" t="e">
        <v>#N/A</v>
      </c>
    </row>
    <row r="17599" spans="1:20" x14ac:dyDescent="0.35">
      <c r="A17599">
        <f t="shared" si="536"/>
        <v>17599</v>
      </c>
      <c r="B17599" s="3" t="s">
        <v>1039</v>
      </c>
      <c r="C17599" s="3" t="s">
        <v>75</v>
      </c>
      <c r="D17599" s="3" t="s">
        <v>46</v>
      </c>
      <c r="E17599">
        <v>2022</v>
      </c>
      <c r="F17599" s="3" t="str">
        <f t="shared" si="537"/>
        <v>RGElevL FALL2022</v>
      </c>
      <c r="G17599" s="9" t="e">
        <v>#N/A</v>
      </c>
      <c r="H17599" s="9" t="e">
        <v>#N/A</v>
      </c>
      <c r="I17599" s="9" t="e">
        <v>#N/A</v>
      </c>
      <c r="J17599" s="9" t="e">
        <v>#N/A</v>
      </c>
      <c r="K17599" s="9" t="e">
        <v>#N/A</v>
      </c>
      <c r="L17599" s="9" t="e">
        <v>#N/A</v>
      </c>
      <c r="M17599" s="9" t="e">
        <v>#N/A</v>
      </c>
      <c r="N17599" s="9" t="e">
        <v>#N/A</v>
      </c>
      <c r="O17599" s="9" t="e">
        <v>#N/A</v>
      </c>
      <c r="P17599" s="9" t="e">
        <v>#N/A</v>
      </c>
      <c r="Q17599" s="9" t="e">
        <v>#N/A</v>
      </c>
      <c r="R17599" s="9" t="e">
        <v>#N/A</v>
      </c>
      <c r="S17599" s="9" t="e">
        <v>#N/A</v>
      </c>
      <c r="T17599" s="9" t="e">
        <v>#N/A</v>
      </c>
    </row>
    <row r="17600" spans="1:20" x14ac:dyDescent="0.35">
      <c r="A17600">
        <f t="shared" si="536"/>
        <v>17600</v>
      </c>
      <c r="B17600" s="3" t="s">
        <v>1039</v>
      </c>
      <c r="C17600" s="3" t="s">
        <v>75</v>
      </c>
      <c r="D17600" s="3" t="s">
        <v>46</v>
      </c>
      <c r="E17600">
        <v>2023</v>
      </c>
      <c r="F17600" s="3" t="str">
        <f t="shared" si="537"/>
        <v>RGElevL FALL2023</v>
      </c>
      <c r="G17600" s="9" t="e">
        <v>#N/A</v>
      </c>
      <c r="H17600" s="9" t="e">
        <v>#N/A</v>
      </c>
      <c r="I17600" s="9" t="e">
        <v>#N/A</v>
      </c>
      <c r="J17600" s="9" t="e">
        <v>#N/A</v>
      </c>
      <c r="K17600" s="9" t="e">
        <v>#N/A</v>
      </c>
      <c r="L17600" s="9" t="e">
        <v>#N/A</v>
      </c>
      <c r="M17600" s="9" t="e">
        <v>#N/A</v>
      </c>
      <c r="N17600" s="9" t="e">
        <v>#N/A</v>
      </c>
      <c r="O17600" s="9" t="e">
        <v>#N/A</v>
      </c>
      <c r="P17600" s="9" t="e">
        <v>#N/A</v>
      </c>
      <c r="Q17600" s="9" t="e">
        <v>#N/A</v>
      </c>
      <c r="R17600" s="9" t="e">
        <v>#N/A</v>
      </c>
      <c r="S17600" s="9" t="e">
        <v>#N/A</v>
      </c>
      <c r="T17600" s="9" t="e">
        <v>#N/A</v>
      </c>
    </row>
    <row r="17601" spans="1:20" x14ac:dyDescent="0.35">
      <c r="A17601">
        <f t="shared" si="536"/>
        <v>17601</v>
      </c>
      <c r="B17601" s="3" t="s">
        <v>1039</v>
      </c>
      <c r="C17601" s="3" t="s">
        <v>75</v>
      </c>
      <c r="D17601" s="3" t="s">
        <v>46</v>
      </c>
      <c r="E17601">
        <v>2024</v>
      </c>
      <c r="F17601" s="3" t="str">
        <f t="shared" si="537"/>
        <v>RGElevL FALL2024</v>
      </c>
      <c r="G17601" s="9" t="e">
        <v>#N/A</v>
      </c>
      <c r="H17601" s="9" t="e">
        <v>#N/A</v>
      </c>
      <c r="I17601" s="9" t="e">
        <v>#N/A</v>
      </c>
      <c r="J17601" s="9" t="e">
        <v>#N/A</v>
      </c>
      <c r="K17601" s="9" t="e">
        <v>#N/A</v>
      </c>
      <c r="L17601" s="9" t="e">
        <v>#N/A</v>
      </c>
      <c r="M17601" s="9" t="e">
        <v>#N/A</v>
      </c>
      <c r="N17601" s="9" t="e">
        <v>#N/A</v>
      </c>
      <c r="O17601" s="9" t="e">
        <v>#N/A</v>
      </c>
      <c r="P17601" s="9" t="e">
        <v>#N/A</v>
      </c>
      <c r="Q17601" s="9" t="e">
        <v>#N/A</v>
      </c>
      <c r="R17601" s="9" t="e">
        <v>#N/A</v>
      </c>
      <c r="S17601" s="9" t="e">
        <v>#N/A</v>
      </c>
      <c r="T17601" s="9" t="e">
        <v>#N/A</v>
      </c>
    </row>
    <row r="17602" spans="1:20" x14ac:dyDescent="0.35">
      <c r="A17602">
        <f t="shared" si="536"/>
        <v>17602</v>
      </c>
      <c r="B17602" s="3" t="s">
        <v>1039</v>
      </c>
      <c r="C17602" s="3" t="s">
        <v>75</v>
      </c>
      <c r="D17602" s="3" t="s">
        <v>46</v>
      </c>
      <c r="E17602">
        <v>2025</v>
      </c>
      <c r="F17602" s="3" t="str">
        <f t="shared" si="537"/>
        <v>RGElevL FALL2025</v>
      </c>
      <c r="G17602" s="9" t="e">
        <v>#N/A</v>
      </c>
      <c r="H17602" s="9" t="e">
        <v>#N/A</v>
      </c>
      <c r="I17602" s="9" t="e">
        <v>#N/A</v>
      </c>
      <c r="J17602" s="9" t="e">
        <v>#N/A</v>
      </c>
      <c r="K17602" s="9" t="e">
        <v>#N/A</v>
      </c>
      <c r="L17602" s="9" t="e">
        <v>#N/A</v>
      </c>
      <c r="M17602" s="9" t="e">
        <v>#N/A</v>
      </c>
      <c r="N17602" s="9" t="e">
        <v>#N/A</v>
      </c>
      <c r="O17602" s="9" t="e">
        <v>#N/A</v>
      </c>
      <c r="P17602" s="9" t="e">
        <v>#N/A</v>
      </c>
      <c r="Q17602" s="9" t="e">
        <v>#N/A</v>
      </c>
      <c r="R17602" s="9" t="e">
        <v>#N/A</v>
      </c>
      <c r="S17602" s="9" t="e">
        <v>#N/A</v>
      </c>
      <c r="T17602" s="9" t="e">
        <v>#N/A</v>
      </c>
    </row>
    <row r="17603" spans="1:20" x14ac:dyDescent="0.35">
      <c r="A17603">
        <f t="shared" ref="A17603:A17666" si="538">A17602+1</f>
        <v>17603</v>
      </c>
      <c r="B17603" s="3" t="s">
        <v>1039</v>
      </c>
      <c r="C17603" s="3" t="s">
        <v>75</v>
      </c>
      <c r="D17603" s="3" t="s">
        <v>46</v>
      </c>
      <c r="E17603">
        <v>2026</v>
      </c>
      <c r="F17603" s="3" t="str">
        <f t="shared" si="537"/>
        <v>RGElevL FALL2026</v>
      </c>
      <c r="G17603" s="9" t="e">
        <v>#N/A</v>
      </c>
      <c r="H17603" s="9" t="e">
        <v>#N/A</v>
      </c>
      <c r="I17603" s="9" t="e">
        <v>#N/A</v>
      </c>
      <c r="J17603" s="9" t="e">
        <v>#N/A</v>
      </c>
      <c r="K17603" s="9" t="e">
        <v>#N/A</v>
      </c>
      <c r="L17603" s="9" t="e">
        <v>#N/A</v>
      </c>
      <c r="M17603" s="9" t="e">
        <v>#N/A</v>
      </c>
      <c r="N17603" s="9" t="e">
        <v>#N/A</v>
      </c>
      <c r="O17603" s="9" t="e">
        <v>#N/A</v>
      </c>
      <c r="P17603" s="9" t="e">
        <v>#N/A</v>
      </c>
      <c r="Q17603" s="9" t="e">
        <v>#N/A</v>
      </c>
      <c r="R17603" s="9" t="e">
        <v>#N/A</v>
      </c>
      <c r="S17603" s="9" t="e">
        <v>#N/A</v>
      </c>
      <c r="T17603" s="9" t="e">
        <v>#N/A</v>
      </c>
    </row>
    <row r="17604" spans="1:20" x14ac:dyDescent="0.35">
      <c r="A17604">
        <f t="shared" si="538"/>
        <v>17604</v>
      </c>
      <c r="B17604" s="3" t="s">
        <v>1039</v>
      </c>
      <c r="C17604" s="3" t="s">
        <v>75</v>
      </c>
      <c r="D17604" s="3" t="s">
        <v>46</v>
      </c>
      <c r="E17604">
        <v>2027</v>
      </c>
      <c r="F17604" s="3" t="str">
        <f t="shared" si="537"/>
        <v>RGElevL FALL2027</v>
      </c>
      <c r="G17604" s="9" t="e">
        <v>#N/A</v>
      </c>
      <c r="H17604" s="9" t="e">
        <v>#N/A</v>
      </c>
      <c r="I17604" s="9" t="e">
        <v>#N/A</v>
      </c>
      <c r="J17604" s="9" t="e">
        <v>#N/A</v>
      </c>
      <c r="K17604" s="9" t="e">
        <v>#N/A</v>
      </c>
      <c r="L17604" s="9" t="e">
        <v>#N/A</v>
      </c>
      <c r="M17604" s="9" t="e">
        <v>#N/A</v>
      </c>
      <c r="N17604" s="9" t="e">
        <v>#N/A</v>
      </c>
      <c r="O17604" s="9" t="e">
        <v>#N/A</v>
      </c>
      <c r="P17604" s="9" t="e">
        <v>#N/A</v>
      </c>
      <c r="Q17604" s="9" t="e">
        <v>#N/A</v>
      </c>
      <c r="R17604" s="9" t="e">
        <v>#N/A</v>
      </c>
      <c r="S17604" s="9" t="e">
        <v>#N/A</v>
      </c>
      <c r="T17604" s="9" t="e">
        <v>#N/A</v>
      </c>
    </row>
    <row r="17605" spans="1:20" x14ac:dyDescent="0.35">
      <c r="A17605">
        <f t="shared" si="538"/>
        <v>17605</v>
      </c>
      <c r="B17605" s="3" t="s">
        <v>1039</v>
      </c>
      <c r="C17605" s="3" t="s">
        <v>75</v>
      </c>
      <c r="D17605" s="3" t="s">
        <v>46</v>
      </c>
      <c r="E17605">
        <v>2028</v>
      </c>
      <c r="F17605" s="3" t="str">
        <f t="shared" si="537"/>
        <v>RGElevL FALL2028</v>
      </c>
      <c r="G17605" s="9" t="e">
        <v>#N/A</v>
      </c>
      <c r="H17605" s="9" t="e">
        <v>#N/A</v>
      </c>
      <c r="I17605" s="9" t="e">
        <v>#N/A</v>
      </c>
      <c r="J17605" s="9" t="e">
        <v>#N/A</v>
      </c>
      <c r="K17605" s="9" t="e">
        <v>#N/A</v>
      </c>
      <c r="L17605" s="9" t="e">
        <v>#N/A</v>
      </c>
      <c r="M17605" s="9" t="e">
        <v>#N/A</v>
      </c>
      <c r="N17605" s="9" t="e">
        <v>#N/A</v>
      </c>
      <c r="O17605" s="9" t="e">
        <v>#N/A</v>
      </c>
      <c r="P17605" s="9" t="e">
        <v>#N/A</v>
      </c>
      <c r="Q17605" s="9" t="e">
        <v>#N/A</v>
      </c>
      <c r="R17605" s="9" t="e">
        <v>#N/A</v>
      </c>
      <c r="S17605" s="9" t="e">
        <v>#N/A</v>
      </c>
      <c r="T17605" s="9" t="e">
        <v>#N/A</v>
      </c>
    </row>
    <row r="17606" spans="1:20" x14ac:dyDescent="0.35">
      <c r="A17606">
        <f t="shared" si="538"/>
        <v>17606</v>
      </c>
      <c r="B17606" s="3" t="s">
        <v>1039</v>
      </c>
      <c r="C17606" s="3" t="s">
        <v>75</v>
      </c>
      <c r="D17606" s="3" t="s">
        <v>46</v>
      </c>
      <c r="E17606">
        <v>2029</v>
      </c>
      <c r="F17606" s="3" t="str">
        <f t="shared" si="537"/>
        <v>RGElevL FALL2029</v>
      </c>
      <c r="G17606" s="9" t="e">
        <v>#N/A</v>
      </c>
      <c r="H17606" s="9" t="e">
        <v>#N/A</v>
      </c>
      <c r="I17606" s="9" t="e">
        <v>#N/A</v>
      </c>
      <c r="J17606" s="9" t="e">
        <v>#N/A</v>
      </c>
      <c r="K17606" s="9" t="e">
        <v>#N/A</v>
      </c>
      <c r="L17606" s="9" t="e">
        <v>#N/A</v>
      </c>
      <c r="M17606" s="9" t="e">
        <v>#N/A</v>
      </c>
      <c r="N17606" s="9" t="e">
        <v>#N/A</v>
      </c>
      <c r="O17606" s="9" t="e">
        <v>#N/A</v>
      </c>
      <c r="P17606" s="9" t="e">
        <v>#N/A</v>
      </c>
      <c r="Q17606" s="9" t="e">
        <v>#N/A</v>
      </c>
      <c r="R17606" s="9" t="e">
        <v>#N/A</v>
      </c>
      <c r="S17606" s="9" t="e">
        <v>#N/A</v>
      </c>
      <c r="T17606" s="9" t="e">
        <v>#N/A</v>
      </c>
    </row>
    <row r="17607" spans="1:20" x14ac:dyDescent="0.35">
      <c r="A17607">
        <f t="shared" si="538"/>
        <v>17607</v>
      </c>
      <c r="B17607" s="3" t="s">
        <v>1039</v>
      </c>
      <c r="C17607" s="3" t="s">
        <v>86</v>
      </c>
      <c r="D17607" s="3" t="s">
        <v>46</v>
      </c>
      <c r="E17607">
        <v>2020</v>
      </c>
      <c r="F17607" s="3" t="str">
        <f t="shared" si="537"/>
        <v>RGQOutL FALL2020</v>
      </c>
      <c r="G17607" s="9">
        <v>3.3181830461612898</v>
      </c>
      <c r="H17607" s="9">
        <v>5.5005237472218003</v>
      </c>
      <c r="I17607" s="9">
        <v>2.3430882285217298</v>
      </c>
      <c r="J17607" s="9">
        <v>4.24556621848145</v>
      </c>
      <c r="K17607" s="9">
        <v>2.4539478221910902</v>
      </c>
      <c r="L17607" s="9">
        <v>6.6270546712374303</v>
      </c>
      <c r="M17607" s="9">
        <v>8.7167507955373598</v>
      </c>
      <c r="N17607" s="9">
        <v>15.3397678850723</v>
      </c>
      <c r="O17607" s="9">
        <v>17.849589941323298</v>
      </c>
      <c r="P17607" s="9">
        <v>13.1111424151071</v>
      </c>
      <c r="Q17607" s="9">
        <v>4.7402681105792999</v>
      </c>
      <c r="R17607" s="9">
        <v>2.87240941060996</v>
      </c>
      <c r="S17607" s="9">
        <v>2.1675700538692402</v>
      </c>
      <c r="T17607" s="9">
        <v>2.2270390522819401</v>
      </c>
    </row>
    <row r="17608" spans="1:20" x14ac:dyDescent="0.35">
      <c r="A17608">
        <f t="shared" si="538"/>
        <v>17608</v>
      </c>
      <c r="B17608" s="3" t="s">
        <v>1039</v>
      </c>
      <c r="C17608" s="3" t="s">
        <v>86</v>
      </c>
      <c r="D17608" s="3" t="s">
        <v>46</v>
      </c>
      <c r="E17608">
        <v>2021</v>
      </c>
      <c r="F17608" s="3" t="str">
        <f t="shared" si="537"/>
        <v>RGQOutL FALL2021</v>
      </c>
      <c r="G17608" s="9">
        <v>4.1906292954999298</v>
      </c>
      <c r="H17608" s="9">
        <v>4.3295686634704502</v>
      </c>
      <c r="I17608" s="9">
        <v>2.6047539832325199</v>
      </c>
      <c r="J17608" s="9">
        <v>4.2331679834965703</v>
      </c>
      <c r="K17608" s="9">
        <v>2.42961033848598</v>
      </c>
      <c r="L17608" s="9">
        <v>4.0369056173582099</v>
      </c>
      <c r="M17608" s="9">
        <v>1.3487927000634701</v>
      </c>
      <c r="N17608" s="9">
        <v>9.1200683154348994</v>
      </c>
      <c r="O17608" s="9">
        <v>14.0520165175038</v>
      </c>
      <c r="P17608" s="9">
        <v>9.8793975876327007</v>
      </c>
      <c r="Q17608" s="9">
        <v>4.0528805306706897</v>
      </c>
      <c r="R17608" s="9">
        <v>2.1525307223916799</v>
      </c>
      <c r="S17608" s="9">
        <v>1.72068963105766</v>
      </c>
      <c r="T17608" s="9">
        <v>2.30584019107244</v>
      </c>
    </row>
    <row r="17609" spans="1:20" x14ac:dyDescent="0.35">
      <c r="A17609">
        <f t="shared" si="538"/>
        <v>17609</v>
      </c>
      <c r="B17609" s="3" t="s">
        <v>1039</v>
      </c>
      <c r="C17609" s="3" t="s">
        <v>86</v>
      </c>
      <c r="D17609" s="3" t="s">
        <v>46</v>
      </c>
      <c r="E17609">
        <v>2022</v>
      </c>
      <c r="F17609" s="3" t="str">
        <f t="shared" si="537"/>
        <v>RGQOutL FALL2022</v>
      </c>
      <c r="G17609" s="9">
        <v>1.7660536620082601</v>
      </c>
      <c r="H17609" s="9">
        <v>2.1570705390184002</v>
      </c>
      <c r="I17609" s="9">
        <v>3.1319536308806102</v>
      </c>
      <c r="J17609" s="9">
        <v>4.32776961601071</v>
      </c>
      <c r="K17609" s="9">
        <v>2.7927668653348898</v>
      </c>
      <c r="L17609" s="9">
        <v>3.88596220391684</v>
      </c>
      <c r="M17609" s="9">
        <v>5.3265157818191602</v>
      </c>
      <c r="N17609" s="9">
        <v>7.29125166794881</v>
      </c>
      <c r="O17609" s="9">
        <v>18.541107326585401</v>
      </c>
      <c r="P17609" s="9">
        <v>24.113695031123001</v>
      </c>
      <c r="Q17609" s="9">
        <v>12.639566048998301</v>
      </c>
      <c r="R17609" s="9">
        <v>4.8791679732288804</v>
      </c>
      <c r="S17609" s="9">
        <v>3.5159437020348898</v>
      </c>
      <c r="T17609" s="9">
        <v>2.7777106054876999</v>
      </c>
    </row>
    <row r="17610" spans="1:20" x14ac:dyDescent="0.35">
      <c r="A17610">
        <f t="shared" si="538"/>
        <v>17610</v>
      </c>
      <c r="B17610" s="3" t="s">
        <v>1039</v>
      </c>
      <c r="C17610" s="3" t="s">
        <v>86</v>
      </c>
      <c r="D17610" s="3" t="s">
        <v>46</v>
      </c>
      <c r="E17610">
        <v>2023</v>
      </c>
      <c r="F17610" s="3" t="str">
        <f t="shared" si="537"/>
        <v>RGQOutL FALL2023</v>
      </c>
      <c r="G17610" s="9">
        <v>4.2278560820435391</v>
      </c>
      <c r="H17610" s="9">
        <v>2.46287067730831</v>
      </c>
      <c r="I17610" s="9">
        <v>8.8749020723586796</v>
      </c>
      <c r="J17610" s="9">
        <v>9.0430910897880299</v>
      </c>
      <c r="K17610" s="9">
        <v>9.1274488262656206</v>
      </c>
      <c r="L17610" s="9">
        <v>18.897075529278801</v>
      </c>
      <c r="M17610" s="9">
        <v>22.9996043947259</v>
      </c>
      <c r="N17610" s="9">
        <v>23.222662522156799</v>
      </c>
      <c r="O17610" s="9">
        <v>21.0206794160793</v>
      </c>
      <c r="P17610" s="9">
        <v>12.655646218826501</v>
      </c>
      <c r="Q17610" s="9">
        <v>6.4572034398092697</v>
      </c>
      <c r="R17610" s="9">
        <v>2.2962940536339</v>
      </c>
      <c r="S17610" s="9">
        <v>2.1844381720209598</v>
      </c>
      <c r="T17610" s="9">
        <v>2.71327666505714</v>
      </c>
    </row>
    <row r="17611" spans="1:20" x14ac:dyDescent="0.35">
      <c r="A17611">
        <f t="shared" si="538"/>
        <v>17611</v>
      </c>
      <c r="B17611" s="3" t="s">
        <v>1039</v>
      </c>
      <c r="C17611" s="3" t="s">
        <v>86</v>
      </c>
      <c r="D17611" s="3" t="s">
        <v>46</v>
      </c>
      <c r="E17611">
        <v>2024</v>
      </c>
      <c r="F17611" s="3" t="str">
        <f t="shared" si="537"/>
        <v>RGQOutL FALL2024</v>
      </c>
      <c r="G17611" s="9">
        <v>4.7004357891882904</v>
      </c>
      <c r="H17611" s="9">
        <v>5.0444876123527003</v>
      </c>
      <c r="I17611" s="9">
        <v>5.46732864928493</v>
      </c>
      <c r="J17611" s="9">
        <v>6.2903506464933399</v>
      </c>
      <c r="K17611" s="9">
        <v>4.8054293772557202</v>
      </c>
      <c r="L17611" s="9">
        <v>10.955774906386001</v>
      </c>
      <c r="M17611" s="9">
        <v>9.88231451981666</v>
      </c>
      <c r="N17611" s="9">
        <v>16.276731724594399</v>
      </c>
      <c r="O17611" s="9">
        <v>12.9627115795268</v>
      </c>
      <c r="P17611" s="9">
        <v>9.1306138206791605</v>
      </c>
      <c r="Q17611" s="9">
        <v>3.4866727462122298</v>
      </c>
      <c r="R17611" s="9">
        <v>1.4592560728336099</v>
      </c>
      <c r="S17611" s="9">
        <v>1.89324235712317</v>
      </c>
      <c r="T17611" s="9">
        <v>3.39148439867208</v>
      </c>
    </row>
    <row r="17612" spans="1:20" x14ac:dyDescent="0.35">
      <c r="A17612">
        <f t="shared" si="538"/>
        <v>17612</v>
      </c>
      <c r="B17612" s="3" t="s">
        <v>1039</v>
      </c>
      <c r="C17612" s="3" t="s">
        <v>86</v>
      </c>
      <c r="D17612" s="3" t="s">
        <v>46</v>
      </c>
      <c r="E17612">
        <v>2025</v>
      </c>
      <c r="F17612" s="3" t="str">
        <f t="shared" si="537"/>
        <v>RGQOutL FALL2025</v>
      </c>
      <c r="G17612" s="9">
        <v>4.2497283432305499</v>
      </c>
      <c r="H17612" s="9">
        <v>4.1559096278272198</v>
      </c>
      <c r="I17612" s="9">
        <v>3.96872845474826</v>
      </c>
      <c r="J17612" s="9">
        <v>6.1181030279273498</v>
      </c>
      <c r="K17612" s="9">
        <v>7.5498404956635401</v>
      </c>
      <c r="L17612" s="9">
        <v>14.2475714279303</v>
      </c>
      <c r="M17612" s="9">
        <v>11.5960328918563</v>
      </c>
      <c r="N17612" s="9">
        <v>17.754838763929101</v>
      </c>
      <c r="O17612" s="9">
        <v>17.5378473417747</v>
      </c>
      <c r="P17612" s="9">
        <v>9.9895570604075505</v>
      </c>
      <c r="Q17612" s="9">
        <v>3.8315051048909901</v>
      </c>
      <c r="R17612" s="9">
        <v>1.9017154284661699</v>
      </c>
      <c r="S17612" s="9">
        <v>1.43467197156445</v>
      </c>
      <c r="T17612" s="9">
        <v>3.5106262624003399</v>
      </c>
    </row>
    <row r="17613" spans="1:20" x14ac:dyDescent="0.35">
      <c r="A17613">
        <f t="shared" si="538"/>
        <v>17613</v>
      </c>
      <c r="B17613" s="3" t="s">
        <v>1039</v>
      </c>
      <c r="C17613" s="3" t="s">
        <v>86</v>
      </c>
      <c r="D17613" s="3" t="s">
        <v>46</v>
      </c>
      <c r="E17613">
        <v>2026</v>
      </c>
      <c r="F17613" s="3" t="str">
        <f t="shared" si="537"/>
        <v>RGQOutL FALL2026</v>
      </c>
      <c r="G17613" s="9">
        <v>4.0329373911829904</v>
      </c>
      <c r="H17613" s="9">
        <v>4.9864129996033801</v>
      </c>
      <c r="I17613" s="9">
        <v>3.5106712291860398</v>
      </c>
      <c r="J17613" s="9">
        <v>5.2018155106297899</v>
      </c>
      <c r="K17613" s="9">
        <v>2.1835581386960401</v>
      </c>
      <c r="L17613" s="9">
        <v>8.6481122397468209</v>
      </c>
      <c r="M17613" s="9">
        <v>8.7532141706693007</v>
      </c>
      <c r="N17613" s="9">
        <v>12.6974104281366</v>
      </c>
      <c r="O17613" s="9">
        <v>17.616086903390901</v>
      </c>
      <c r="P17613" s="9">
        <v>16.908514298197801</v>
      </c>
      <c r="Q17613" s="9">
        <v>8.7953063013136905</v>
      </c>
      <c r="R17613" s="9">
        <v>4.32228621890527</v>
      </c>
      <c r="S17613" s="9">
        <v>2.99754177807473</v>
      </c>
      <c r="T17613" s="9">
        <v>2.5755553181594402</v>
      </c>
    </row>
    <row r="17614" spans="1:20" x14ac:dyDescent="0.35">
      <c r="A17614">
        <f t="shared" si="538"/>
        <v>17614</v>
      </c>
      <c r="B17614" s="3" t="s">
        <v>1039</v>
      </c>
      <c r="C17614" s="3" t="s">
        <v>86</v>
      </c>
      <c r="D17614" s="3" t="s">
        <v>46</v>
      </c>
      <c r="E17614">
        <v>2027</v>
      </c>
      <c r="F17614" s="3" t="str">
        <f t="shared" si="537"/>
        <v>RGQOutL FALL2027</v>
      </c>
      <c r="G17614" s="9">
        <v>4.9659984922101801</v>
      </c>
      <c r="H17614" s="9">
        <v>3.57445388356884</v>
      </c>
      <c r="I17614" s="9">
        <v>6.1184021149659689</v>
      </c>
      <c r="J17614" s="9">
        <v>4.0519500202450001</v>
      </c>
      <c r="K17614" s="9">
        <v>3.9947104266932199</v>
      </c>
      <c r="L17614" s="9">
        <v>9.2729422672703397</v>
      </c>
      <c r="M17614" s="9">
        <v>11.398931205061899</v>
      </c>
      <c r="N17614" s="9">
        <v>14.458598867377701</v>
      </c>
      <c r="O17614" s="9">
        <v>20.394232947432801</v>
      </c>
      <c r="P17614" s="9">
        <v>23.860427218629098</v>
      </c>
      <c r="Q17614" s="9">
        <v>11.1772250025055</v>
      </c>
      <c r="R17614" s="9">
        <v>4.8737727319516599</v>
      </c>
      <c r="S17614" s="9">
        <v>4.1438874335463201</v>
      </c>
      <c r="T17614" s="9">
        <v>4.1268323172581898</v>
      </c>
    </row>
    <row r="17615" spans="1:20" x14ac:dyDescent="0.35">
      <c r="A17615">
        <f t="shared" si="538"/>
        <v>17615</v>
      </c>
      <c r="B17615" s="3" t="s">
        <v>1039</v>
      </c>
      <c r="C17615" s="3" t="s">
        <v>86</v>
      </c>
      <c r="D17615" s="3" t="s">
        <v>46</v>
      </c>
      <c r="E17615">
        <v>2028</v>
      </c>
      <c r="F17615" s="3" t="str">
        <f t="shared" si="537"/>
        <v>RGQOutL FALL2028</v>
      </c>
      <c r="G17615" s="9">
        <v>2.8752059583577898</v>
      </c>
      <c r="H17615" s="9">
        <v>7.9320306031833603</v>
      </c>
      <c r="I17615" s="9">
        <v>5.2446897511926203</v>
      </c>
      <c r="J17615" s="9">
        <v>5.5380327802323901</v>
      </c>
      <c r="K17615" s="9">
        <v>5.7527281900274598</v>
      </c>
      <c r="L17615" s="9">
        <v>11.9872593675211</v>
      </c>
      <c r="M17615" s="9">
        <v>10.186844898648999</v>
      </c>
      <c r="N17615" s="9">
        <v>17.810390454341899</v>
      </c>
      <c r="O17615" s="9">
        <v>18.3918066514108</v>
      </c>
      <c r="P17615" s="9">
        <v>21.191976098051999</v>
      </c>
      <c r="Q17615" s="9">
        <v>11.0749969114768</v>
      </c>
      <c r="R17615" s="9">
        <v>4.17050022411944</v>
      </c>
      <c r="S17615" s="9">
        <v>5.2427084784611901</v>
      </c>
      <c r="T17615" s="9">
        <v>2.2959201210506901</v>
      </c>
    </row>
    <row r="17616" spans="1:20" x14ac:dyDescent="0.35">
      <c r="A17616">
        <f t="shared" si="538"/>
        <v>17616</v>
      </c>
      <c r="B17616" s="3" t="s">
        <v>1039</v>
      </c>
      <c r="C17616" s="3" t="s">
        <v>86</v>
      </c>
      <c r="D17616" s="3" t="s">
        <v>46</v>
      </c>
      <c r="E17616">
        <v>2029</v>
      </c>
      <c r="F17616" s="3" t="str">
        <f t="shared" si="537"/>
        <v>RGQOutL FALL2029</v>
      </c>
      <c r="G17616" s="9">
        <v>3.3967785304795601</v>
      </c>
      <c r="H17616" s="9">
        <v>2.9784189636930494</v>
      </c>
      <c r="I17616" s="9">
        <v>2.9523394282588402</v>
      </c>
      <c r="J17616" s="9">
        <v>3.6090278482632998</v>
      </c>
      <c r="K17616" s="9">
        <v>2.3853116744562399</v>
      </c>
      <c r="L17616" s="9">
        <v>7.2497960406472801</v>
      </c>
      <c r="M17616" s="9">
        <v>8.5129175209870507</v>
      </c>
      <c r="N17616" s="9">
        <v>13.680700618365201</v>
      </c>
      <c r="O17616" s="9">
        <v>13.3107363122477</v>
      </c>
      <c r="P17616" s="9">
        <v>12.1436988006172</v>
      </c>
      <c r="Q17616" s="9">
        <v>6.2186237603149497</v>
      </c>
      <c r="R17616" s="9">
        <v>2.71217135249666</v>
      </c>
      <c r="S17616" s="9">
        <v>1.7611653846281199</v>
      </c>
      <c r="T17616" s="9">
        <v>1.8645712143014901</v>
      </c>
    </row>
    <row r="17617" spans="1:20" x14ac:dyDescent="0.35">
      <c r="A17617">
        <f t="shared" si="538"/>
        <v>17617</v>
      </c>
      <c r="B17617" s="3" t="s">
        <v>1039</v>
      </c>
      <c r="C17617" s="3" t="s">
        <v>95</v>
      </c>
      <c r="D17617" s="3" t="s">
        <v>46</v>
      </c>
      <c r="E17617">
        <v>2020</v>
      </c>
      <c r="F17617" s="3" t="str">
        <f t="shared" si="537"/>
        <v>RGSpillL FALL2020</v>
      </c>
      <c r="G17617" s="9">
        <v>0.27882943820215</v>
      </c>
      <c r="H17617" s="9">
        <v>0.86459673587291597</v>
      </c>
      <c r="I17617" s="9">
        <v>7.8805051202013796E-2</v>
      </c>
      <c r="J17617" s="9">
        <v>1.03264234989379</v>
      </c>
      <c r="K17617" s="9">
        <v>4.7038518973437499E-2</v>
      </c>
      <c r="L17617" s="9">
        <v>1.2619294828413901</v>
      </c>
      <c r="M17617" s="9">
        <v>3.2418616564901299</v>
      </c>
      <c r="N17617" s="9">
        <v>9.6130011497070793</v>
      </c>
      <c r="O17617" s="9">
        <v>11.601188272166301</v>
      </c>
      <c r="P17617" s="9">
        <v>6.5700921360814402</v>
      </c>
      <c r="Q17617" s="9">
        <v>0.17054536944530199</v>
      </c>
      <c r="R17617" s="9">
        <v>0.12510738769871799</v>
      </c>
      <c r="S17617" s="9">
        <v>3.9878407058984301E-2</v>
      </c>
      <c r="T17617" s="9">
        <v>0.19530258913423601</v>
      </c>
    </row>
    <row r="17618" spans="1:20" x14ac:dyDescent="0.35">
      <c r="A17618">
        <f t="shared" si="538"/>
        <v>17618</v>
      </c>
      <c r="B17618" s="3" t="s">
        <v>1039</v>
      </c>
      <c r="C17618" s="3" t="s">
        <v>95</v>
      </c>
      <c r="D17618" s="3" t="s">
        <v>46</v>
      </c>
      <c r="E17618">
        <v>2021</v>
      </c>
      <c r="F17618" s="3" t="str">
        <f t="shared" si="537"/>
        <v>RGSpillL FALL2021</v>
      </c>
      <c r="G17618" s="9">
        <v>0.56346902741424698</v>
      </c>
      <c r="H17618" s="9">
        <v>0.72368986242767996</v>
      </c>
      <c r="I17618" s="9">
        <v>7.9281566306736106E-2</v>
      </c>
      <c r="J17618" s="9">
        <v>0.75666889450504005</v>
      </c>
      <c r="K17618" s="9">
        <v>0.21695075564010399</v>
      </c>
      <c r="L17618" s="9">
        <v>0.341786823931922</v>
      </c>
      <c r="M17618" s="9">
        <v>0.57630365352486101</v>
      </c>
      <c r="N17618" s="9">
        <v>2.8703471668666598</v>
      </c>
      <c r="O17618" s="9">
        <v>7.77066725962211</v>
      </c>
      <c r="P17618" s="9">
        <v>3.6163296548278399</v>
      </c>
      <c r="Q17618" s="9">
        <v>0.25947439551720403</v>
      </c>
      <c r="R17618" s="9">
        <v>0.267993734885138</v>
      </c>
      <c r="S17618" s="9">
        <v>4.2557950157551996E-2</v>
      </c>
      <c r="T17618" s="9">
        <v>9.5463503095138805E-2</v>
      </c>
    </row>
    <row r="17619" spans="1:20" x14ac:dyDescent="0.35">
      <c r="A17619">
        <f t="shared" si="538"/>
        <v>17619</v>
      </c>
      <c r="B17619" s="3" t="s">
        <v>1039</v>
      </c>
      <c r="C17619" s="3" t="s">
        <v>95</v>
      </c>
      <c r="D17619" s="3" t="s">
        <v>46</v>
      </c>
      <c r="E17619">
        <v>2022</v>
      </c>
      <c r="F17619" s="3" t="str">
        <f t="shared" si="537"/>
        <v>RGSpillL FALL2022</v>
      </c>
      <c r="G17619" s="9">
        <v>7.1602090468077903E-2</v>
      </c>
      <c r="H17619" s="9">
        <v>6.8845312331249894E-2</v>
      </c>
      <c r="I17619" s="9">
        <v>0.32191996702925602</v>
      </c>
      <c r="J17619" s="9">
        <v>1.13858415326922</v>
      </c>
      <c r="K17619" s="9">
        <v>0.115547726572916</v>
      </c>
      <c r="L17619" s="9">
        <v>0.48723676270857502</v>
      </c>
      <c r="M17619" s="9">
        <v>0.71239425363458297</v>
      </c>
      <c r="N17619" s="9">
        <v>1.31450247367638</v>
      </c>
      <c r="O17619" s="9">
        <v>12.7651958135034</v>
      </c>
      <c r="P17619" s="9">
        <v>21.0726521427333</v>
      </c>
      <c r="Q17619" s="9">
        <v>7.45210699727083</v>
      </c>
      <c r="R17619" s="9">
        <v>0.200329173693055</v>
      </c>
      <c r="S17619" s="9">
        <v>0.213457831496875</v>
      </c>
      <c r="T17619" s="9">
        <v>0.112634041126736</v>
      </c>
    </row>
    <row r="17620" spans="1:20" x14ac:dyDescent="0.35">
      <c r="A17620">
        <f t="shared" si="538"/>
        <v>17620</v>
      </c>
      <c r="B17620" s="3" t="s">
        <v>1039</v>
      </c>
      <c r="C17620" s="3" t="s">
        <v>95</v>
      </c>
      <c r="D17620" s="3" t="s">
        <v>46</v>
      </c>
      <c r="E17620">
        <v>2023</v>
      </c>
      <c r="F17620" s="3" t="str">
        <f t="shared" si="537"/>
        <v>RGSpillL FALL2023</v>
      </c>
      <c r="G17620" s="9">
        <v>0.89940337787190816</v>
      </c>
      <c r="H17620" s="9">
        <v>4.7288676265395797E-2</v>
      </c>
      <c r="I17620" s="9">
        <v>3.6228209692315199</v>
      </c>
      <c r="J17620" s="9">
        <v>3.4070396094131699</v>
      </c>
      <c r="K17620" s="9">
        <v>3.1424882691458298</v>
      </c>
      <c r="L17620" s="9">
        <v>12.939395508756</v>
      </c>
      <c r="M17620" s="9">
        <v>16.454843426409301</v>
      </c>
      <c r="N17620" s="9">
        <v>16.5327241589873</v>
      </c>
      <c r="O17620" s="9">
        <v>16.065829838610799</v>
      </c>
      <c r="P17620" s="9">
        <v>9.9669033322303395</v>
      </c>
      <c r="Q17620" s="9">
        <v>3.5319035972876298</v>
      </c>
      <c r="R17620" s="9">
        <v>0.14814458077222201</v>
      </c>
      <c r="S17620" s="9">
        <v>8.8908915247395803E-2</v>
      </c>
      <c r="T17620" s="9">
        <v>0.31731393207986103</v>
      </c>
    </row>
    <row r="17621" spans="1:20" x14ac:dyDescent="0.35">
      <c r="A17621">
        <f t="shared" si="538"/>
        <v>17621</v>
      </c>
      <c r="B17621" s="3" t="s">
        <v>1039</v>
      </c>
      <c r="C17621" s="3" t="s">
        <v>95</v>
      </c>
      <c r="D17621" s="3" t="s">
        <v>46</v>
      </c>
      <c r="E17621">
        <v>2024</v>
      </c>
      <c r="F17621" s="3" t="str">
        <f t="shared" si="537"/>
        <v>RGSpillL FALL2024</v>
      </c>
      <c r="G17621" s="9">
        <v>0.212093156197035</v>
      </c>
      <c r="H17621" s="9">
        <v>0.97710424335465196</v>
      </c>
      <c r="I17621" s="9">
        <v>0.71262480270722195</v>
      </c>
      <c r="J17621" s="9">
        <v>0.84146933492002596</v>
      </c>
      <c r="K17621" s="9">
        <v>0.49873075346354101</v>
      </c>
      <c r="L17621" s="9">
        <v>4.5393392008322504</v>
      </c>
      <c r="M17621" s="9">
        <v>4.2790520498930498</v>
      </c>
      <c r="N17621" s="9">
        <v>10.1457688341916</v>
      </c>
      <c r="O17621" s="9">
        <v>7.0876576610396098</v>
      </c>
      <c r="P17621" s="9">
        <v>5.6306340032104103</v>
      </c>
      <c r="Q17621" s="9">
        <v>0.26357415468830597</v>
      </c>
      <c r="R17621" s="9">
        <v>0.110433595358333</v>
      </c>
      <c r="S17621" s="9">
        <v>0.152536658886718</v>
      </c>
      <c r="T17621" s="9">
        <v>0.95422045541375</v>
      </c>
    </row>
    <row r="17622" spans="1:20" x14ac:dyDescent="0.35">
      <c r="A17622">
        <f t="shared" si="538"/>
        <v>17622</v>
      </c>
      <c r="B17622" s="3" t="s">
        <v>1039</v>
      </c>
      <c r="C17622" s="3" t="s">
        <v>95</v>
      </c>
      <c r="D17622" s="3" t="s">
        <v>46</v>
      </c>
      <c r="E17622">
        <v>2025</v>
      </c>
      <c r="F17622" s="3" t="str">
        <f t="shared" si="537"/>
        <v>RGSpillL FALL2025</v>
      </c>
      <c r="G17622" s="9">
        <v>0.230206801430967</v>
      </c>
      <c r="H17622" s="9">
        <v>0.68879799684986098</v>
      </c>
      <c r="I17622" s="9">
        <v>0.34227171160291597</v>
      </c>
      <c r="J17622" s="9">
        <v>1.2593535573763399</v>
      </c>
      <c r="K17622" s="9">
        <v>1.8024331440906201</v>
      </c>
      <c r="L17622" s="9">
        <v>8.12242749228853</v>
      </c>
      <c r="M17622" s="9">
        <v>6.22279395243722</v>
      </c>
      <c r="N17622" s="9">
        <v>11.8851999086236</v>
      </c>
      <c r="O17622" s="9">
        <v>10.939666922261299</v>
      </c>
      <c r="P17622" s="9">
        <v>3.6085608456082499</v>
      </c>
      <c r="Q17622" s="9">
        <v>0.28295038257594002</v>
      </c>
      <c r="R17622" s="9">
        <v>4.4910360172222198E-2</v>
      </c>
      <c r="S17622" s="9">
        <v>7.6764095944010402E-2</v>
      </c>
      <c r="T17622" s="9">
        <v>0.178871343160416</v>
      </c>
    </row>
    <row r="17623" spans="1:20" x14ac:dyDescent="0.35">
      <c r="A17623">
        <f t="shared" si="538"/>
        <v>17623</v>
      </c>
      <c r="B17623" s="3" t="s">
        <v>1039</v>
      </c>
      <c r="C17623" s="3" t="s">
        <v>95</v>
      </c>
      <c r="D17623" s="3" t="s">
        <v>46</v>
      </c>
      <c r="E17623">
        <v>2026</v>
      </c>
      <c r="F17623" s="3" t="str">
        <f t="shared" si="537"/>
        <v>RGSpillL FALL2026</v>
      </c>
      <c r="G17623" s="9">
        <v>0.32792498108125001</v>
      </c>
      <c r="H17623" s="9">
        <v>0.42940257648866598</v>
      </c>
      <c r="I17623" s="9">
        <v>0.215870565539999</v>
      </c>
      <c r="J17623" s="9">
        <v>0.19812261143627</v>
      </c>
      <c r="K17623" s="9">
        <v>4.52520403296875E-2</v>
      </c>
      <c r="L17623" s="9">
        <v>2.6604326203745101</v>
      </c>
      <c r="M17623" s="9">
        <v>3.0863332654291602</v>
      </c>
      <c r="N17623" s="9">
        <v>6.6504830430658401</v>
      </c>
      <c r="O17623" s="9">
        <v>11.603573501662799</v>
      </c>
      <c r="P17623" s="9">
        <v>10.544956792258899</v>
      </c>
      <c r="Q17623" s="9">
        <v>3.03791141864084</v>
      </c>
      <c r="R17623" s="9">
        <v>0.54728404962777699</v>
      </c>
      <c r="S17623" s="9">
        <v>9.1593320596093694E-2</v>
      </c>
      <c r="T17623" s="9">
        <v>0.30281137853506901</v>
      </c>
    </row>
    <row r="17624" spans="1:20" x14ac:dyDescent="0.35">
      <c r="A17624">
        <f t="shared" si="538"/>
        <v>17624</v>
      </c>
      <c r="B17624" s="3" t="s">
        <v>1039</v>
      </c>
      <c r="C17624" s="3" t="s">
        <v>95</v>
      </c>
      <c r="D17624" s="3" t="s">
        <v>46</v>
      </c>
      <c r="E17624">
        <v>2027</v>
      </c>
      <c r="F17624" s="3" t="str">
        <f t="shared" si="537"/>
        <v>RGSpillL FALL2027</v>
      </c>
      <c r="G17624" s="9">
        <v>0.438037494832903</v>
      </c>
      <c r="H17624" s="9">
        <v>0.372938901411902</v>
      </c>
      <c r="I17624" s="9">
        <v>2.3179705323784701</v>
      </c>
      <c r="J17624" s="9">
        <v>0.23708140131713701</v>
      </c>
      <c r="K17624" s="9">
        <v>0.45370858488020799</v>
      </c>
      <c r="L17624" s="9">
        <v>3.5792937572669801</v>
      </c>
      <c r="M17624" s="9">
        <v>5.73443004131666</v>
      </c>
      <c r="N17624" s="9">
        <v>8.4565693645125002</v>
      </c>
      <c r="O17624" s="9">
        <v>14.449413368317201</v>
      </c>
      <c r="P17624" s="9">
        <v>20.639130313598599</v>
      </c>
      <c r="Q17624" s="9">
        <v>6.7050710256301702</v>
      </c>
      <c r="R17624" s="9">
        <v>0.40357510152361098</v>
      </c>
      <c r="S17624" s="9">
        <v>0.30894264216703099</v>
      </c>
      <c r="T17624" s="9">
        <v>0.48635721030895801</v>
      </c>
    </row>
    <row r="17625" spans="1:20" x14ac:dyDescent="0.35">
      <c r="A17625">
        <f t="shared" si="538"/>
        <v>17625</v>
      </c>
      <c r="B17625" s="3" t="s">
        <v>1039</v>
      </c>
      <c r="C17625" s="3" t="s">
        <v>95</v>
      </c>
      <c r="D17625" s="3" t="s">
        <v>46</v>
      </c>
      <c r="E17625">
        <v>2028</v>
      </c>
      <c r="F17625" s="3" t="str">
        <f t="shared" si="537"/>
        <v>RGSpillL FALL2028</v>
      </c>
      <c r="G17625" s="9">
        <v>0.29387173239421999</v>
      </c>
      <c r="H17625" s="9">
        <v>2.37930492141377</v>
      </c>
      <c r="I17625" s="9">
        <v>0.69486966612012602</v>
      </c>
      <c r="J17625" s="9">
        <v>0.98992017806801003</v>
      </c>
      <c r="K17625" s="9">
        <v>0.246822066632291</v>
      </c>
      <c r="L17625" s="9">
        <v>5.5209148934323897</v>
      </c>
      <c r="M17625" s="9">
        <v>5.12284888055013</v>
      </c>
      <c r="N17625" s="9">
        <v>13.018560190073801</v>
      </c>
      <c r="O17625" s="9">
        <v>12.414585303476599</v>
      </c>
      <c r="P17625" s="9">
        <v>18.183049020869397</v>
      </c>
      <c r="Q17625" s="9">
        <v>7.8742373401120203</v>
      </c>
      <c r="R17625" s="9">
        <v>1.06125106499999E-2</v>
      </c>
      <c r="S17625" s="9">
        <v>0.34618672808854101</v>
      </c>
      <c r="T17625" s="9">
        <v>0.10616589091062401</v>
      </c>
    </row>
    <row r="17626" spans="1:20" x14ac:dyDescent="0.35">
      <c r="A17626">
        <f t="shared" si="538"/>
        <v>17626</v>
      </c>
      <c r="B17626" s="3" t="s">
        <v>1039</v>
      </c>
      <c r="C17626" s="3" t="s">
        <v>95</v>
      </c>
      <c r="D17626" s="3" t="s">
        <v>46</v>
      </c>
      <c r="E17626">
        <v>2029</v>
      </c>
      <c r="F17626" s="3" t="str">
        <f t="shared" si="537"/>
        <v>RGSpillL FALL2029</v>
      </c>
      <c r="G17626" s="9">
        <v>0.288918468056787</v>
      </c>
      <c r="H17626" s="9">
        <v>0.413357133842916</v>
      </c>
      <c r="I17626" s="9">
        <v>0.14049694781402702</v>
      </c>
      <c r="J17626" s="9">
        <v>0.76174721761155895</v>
      </c>
      <c r="K17626" s="9">
        <v>8.7241871197916598E-2</v>
      </c>
      <c r="L17626" s="9">
        <v>2.3621049360232194</v>
      </c>
      <c r="M17626" s="9">
        <v>3.2302207559712199</v>
      </c>
      <c r="N17626" s="9">
        <v>7.80184976683194</v>
      </c>
      <c r="O17626" s="9">
        <v>7.7125080208895804</v>
      </c>
      <c r="P17626" s="9">
        <v>9.9722999944458302</v>
      </c>
      <c r="Q17626" s="9">
        <v>2.0514992733756001</v>
      </c>
      <c r="R17626" s="9">
        <v>0.18513927988888801</v>
      </c>
      <c r="S17626" s="9">
        <v>7.2640777241666593E-2</v>
      </c>
      <c r="T17626" s="9">
        <v>6.1398161941374998E-2</v>
      </c>
    </row>
    <row r="17627" spans="1:20" x14ac:dyDescent="0.35">
      <c r="A17627">
        <f t="shared" si="538"/>
        <v>17627</v>
      </c>
      <c r="B17627" s="3" t="s">
        <v>1039</v>
      </c>
      <c r="C17627" s="3" t="s">
        <v>77</v>
      </c>
      <c r="D17627" s="3" t="s">
        <v>46</v>
      </c>
      <c r="E17627">
        <v>2020</v>
      </c>
      <c r="F17627" s="3" t="str">
        <f t="shared" si="537"/>
        <v>RGGenL FALL2020</v>
      </c>
      <c r="G17627" s="9">
        <v>12.959670349865499</v>
      </c>
      <c r="H17627" s="9">
        <v>19.767395268055498</v>
      </c>
      <c r="I17627" s="9">
        <v>9.6548041500000004</v>
      </c>
      <c r="J17627" s="9">
        <v>13.6997664502688</v>
      </c>
      <c r="K17627" s="9">
        <v>10.2629557041666</v>
      </c>
      <c r="L17627" s="9">
        <v>22.876665244623599</v>
      </c>
      <c r="M17627" s="9">
        <v>23.344694777777701</v>
      </c>
      <c r="N17627" s="9">
        <v>24.418691944444401</v>
      </c>
      <c r="O17627" s="9">
        <v>26.642921610215001</v>
      </c>
      <c r="P17627" s="9">
        <v>27.890763097222202</v>
      </c>
      <c r="Q17627" s="9">
        <v>19.485099811827901</v>
      </c>
      <c r="R17627" s="9">
        <v>11.714375316666599</v>
      </c>
      <c r="S17627" s="9">
        <v>9.0723843723958293</v>
      </c>
      <c r="T17627" s="9">
        <v>8.6632349347222206</v>
      </c>
    </row>
    <row r="17628" spans="1:20" x14ac:dyDescent="0.35">
      <c r="A17628">
        <f t="shared" si="538"/>
        <v>17628</v>
      </c>
      <c r="B17628" s="3" t="s">
        <v>1039</v>
      </c>
      <c r="C17628" s="3" t="s">
        <v>77</v>
      </c>
      <c r="D17628" s="3" t="s">
        <v>46</v>
      </c>
      <c r="E17628">
        <v>2021</v>
      </c>
      <c r="F17628" s="3" t="str">
        <f t="shared" si="537"/>
        <v>RGGenL FALL2021</v>
      </c>
      <c r="G17628" s="9">
        <v>15.466054259408599</v>
      </c>
      <c r="H17628" s="9">
        <v>15.3753123666666</v>
      </c>
      <c r="I17628" s="9">
        <v>10.768502828888799</v>
      </c>
      <c r="J17628" s="9">
        <v>14.82364175</v>
      </c>
      <c r="K17628" s="9">
        <v>9.4346825522321396</v>
      </c>
      <c r="L17628" s="9">
        <v>15.755827054838701</v>
      </c>
      <c r="M17628" s="9">
        <v>3.2938584</v>
      </c>
      <c r="N17628" s="9">
        <v>26.648546172222201</v>
      </c>
      <c r="O17628" s="9">
        <v>26.783408575268801</v>
      </c>
      <c r="P17628" s="9">
        <v>26.705458111111099</v>
      </c>
      <c r="Q17628" s="9">
        <v>16.1749184408602</v>
      </c>
      <c r="R17628" s="9">
        <v>8.0355837333333309</v>
      </c>
      <c r="S17628" s="9">
        <v>7.1554790570312496</v>
      </c>
      <c r="T17628" s="9">
        <v>9.42495003583333</v>
      </c>
    </row>
    <row r="17629" spans="1:20" x14ac:dyDescent="0.35">
      <c r="A17629">
        <f t="shared" si="538"/>
        <v>17629</v>
      </c>
      <c r="B17629" s="3" t="s">
        <v>1039</v>
      </c>
      <c r="C17629" s="3" t="s">
        <v>77</v>
      </c>
      <c r="D17629" s="3" t="s">
        <v>46</v>
      </c>
      <c r="E17629">
        <v>2022</v>
      </c>
      <c r="F17629" s="3" t="str">
        <f t="shared" si="537"/>
        <v>RGGenL FALL2022</v>
      </c>
      <c r="G17629" s="9">
        <v>7.2250646370967697</v>
      </c>
      <c r="H17629" s="9">
        <v>8.9041002986111106</v>
      </c>
      <c r="I17629" s="9">
        <v>11.9818615847222</v>
      </c>
      <c r="J17629" s="9">
        <v>13.5985504063172</v>
      </c>
      <c r="K17629" s="9">
        <v>11.4155448273809</v>
      </c>
      <c r="L17629" s="9">
        <v>14.4920190725806</v>
      </c>
      <c r="M17629" s="9">
        <v>19.674417694444401</v>
      </c>
      <c r="N17629" s="9">
        <v>25.484605171999998</v>
      </c>
      <c r="O17629" s="9">
        <v>24.628243561827901</v>
      </c>
      <c r="P17629" s="9">
        <v>12.9668753597222</v>
      </c>
      <c r="Q17629" s="9">
        <v>22.1191031048387</v>
      </c>
      <c r="R17629" s="9">
        <v>19.950367802777699</v>
      </c>
      <c r="S17629" s="9">
        <v>14.0816578385416</v>
      </c>
      <c r="T17629" s="9">
        <v>11.3637715277777</v>
      </c>
    </row>
    <row r="17630" spans="1:20" x14ac:dyDescent="0.35">
      <c r="A17630">
        <f t="shared" si="538"/>
        <v>17630</v>
      </c>
      <c r="B17630" s="3" t="s">
        <v>1039</v>
      </c>
      <c r="C17630" s="3" t="s">
        <v>77</v>
      </c>
      <c r="D17630" s="3" t="s">
        <v>46</v>
      </c>
      <c r="E17630">
        <v>2023</v>
      </c>
      <c r="F17630" s="3" t="str">
        <f t="shared" si="537"/>
        <v>RGGenL FALL2023</v>
      </c>
      <c r="G17630" s="9">
        <v>14.192378822580601</v>
      </c>
      <c r="H17630" s="9">
        <v>10.2999341634722</v>
      </c>
      <c r="I17630" s="9">
        <v>22.394646520833302</v>
      </c>
      <c r="J17630" s="9">
        <v>24.0318829166666</v>
      </c>
      <c r="K17630" s="9">
        <v>25.5196171875</v>
      </c>
      <c r="L17630" s="9">
        <v>25.4032956317204</v>
      </c>
      <c r="M17630" s="9">
        <v>27.906586000000001</v>
      </c>
      <c r="N17630" s="9">
        <v>28.525614222222199</v>
      </c>
      <c r="O17630" s="9">
        <v>21.127266747311801</v>
      </c>
      <c r="P17630" s="9">
        <v>11.4646835416666</v>
      </c>
      <c r="Q17630" s="9">
        <v>12.4733501801075</v>
      </c>
      <c r="R17630" s="9">
        <v>9.1596139944444399</v>
      </c>
      <c r="S17630" s="9">
        <v>8.9352444661458303</v>
      </c>
      <c r="T17630" s="9">
        <v>10.2162809195833</v>
      </c>
    </row>
    <row r="17631" spans="1:20" x14ac:dyDescent="0.35">
      <c r="A17631">
        <f t="shared" si="538"/>
        <v>17631</v>
      </c>
      <c r="B17631" s="3" t="s">
        <v>1039</v>
      </c>
      <c r="C17631" s="3" t="s">
        <v>77</v>
      </c>
      <c r="D17631" s="3" t="s">
        <v>46</v>
      </c>
      <c r="E17631">
        <v>2024</v>
      </c>
      <c r="F17631" s="3" t="str">
        <f t="shared" si="537"/>
        <v>RGGenL FALL2024</v>
      </c>
      <c r="G17631" s="9">
        <v>19.138099170698901</v>
      </c>
      <c r="H17631" s="9">
        <v>17.3431455541666</v>
      </c>
      <c r="I17631" s="9">
        <v>20.27385275</v>
      </c>
      <c r="J17631" s="9">
        <v>23.233795913978401</v>
      </c>
      <c r="K17631" s="9">
        <v>18.363575401785699</v>
      </c>
      <c r="L17631" s="9">
        <v>27.3594117688172</v>
      </c>
      <c r="M17631" s="9">
        <v>23.892074055555501</v>
      </c>
      <c r="N17631" s="9">
        <v>26.142167749999999</v>
      </c>
      <c r="O17631" s="9">
        <v>25.050980564516099</v>
      </c>
      <c r="P17631" s="9">
        <v>14.9237631388888</v>
      </c>
      <c r="Q17631" s="9">
        <v>13.743152338709599</v>
      </c>
      <c r="R17631" s="9">
        <v>5.7513185083333296</v>
      </c>
      <c r="S17631" s="9">
        <v>7.4222940312499999</v>
      </c>
      <c r="T17631" s="9">
        <v>10.392387812375</v>
      </c>
    </row>
    <row r="17632" spans="1:20" x14ac:dyDescent="0.35">
      <c r="A17632">
        <f t="shared" si="538"/>
        <v>17632</v>
      </c>
      <c r="B17632" s="3" t="s">
        <v>1039</v>
      </c>
      <c r="C17632" s="3" t="s">
        <v>77</v>
      </c>
      <c r="D17632" s="3" t="s">
        <v>46</v>
      </c>
      <c r="E17632">
        <v>2025</v>
      </c>
      <c r="F17632" s="3" t="str">
        <f t="shared" si="537"/>
        <v>RGGenL FALL2025</v>
      </c>
      <c r="G17632" s="9">
        <v>17.1390647299731</v>
      </c>
      <c r="H17632" s="9">
        <v>14.7836153055555</v>
      </c>
      <c r="I17632" s="9">
        <v>15.4630543611111</v>
      </c>
      <c r="J17632" s="9">
        <v>20.7174970362903</v>
      </c>
      <c r="K17632" s="9">
        <v>24.5067004017857</v>
      </c>
      <c r="L17632" s="9">
        <v>26.117354502688102</v>
      </c>
      <c r="M17632" s="9">
        <v>22.9112636277777</v>
      </c>
      <c r="N17632" s="9">
        <v>25.027890750000001</v>
      </c>
      <c r="O17632" s="9">
        <v>28.134363454300999</v>
      </c>
      <c r="P17632" s="9">
        <v>27.208296541666599</v>
      </c>
      <c r="Q17632" s="9">
        <v>15.1308829099462</v>
      </c>
      <c r="R17632" s="9">
        <v>7.9173340093888802</v>
      </c>
      <c r="S17632" s="9">
        <v>5.7900591770833296</v>
      </c>
      <c r="T17632" s="9">
        <v>14.2064597194444</v>
      </c>
    </row>
    <row r="17633" spans="1:20" x14ac:dyDescent="0.35">
      <c r="A17633">
        <f t="shared" si="538"/>
        <v>17633</v>
      </c>
      <c r="B17633" s="3" t="s">
        <v>1039</v>
      </c>
      <c r="C17633" s="3" t="s">
        <v>77</v>
      </c>
      <c r="D17633" s="3" t="s">
        <v>46</v>
      </c>
      <c r="E17633">
        <v>2026</v>
      </c>
      <c r="F17633" s="3" t="str">
        <f t="shared" si="537"/>
        <v>RGGenL FALL2026</v>
      </c>
      <c r="G17633" s="9">
        <v>15.798010998655901</v>
      </c>
      <c r="H17633" s="9">
        <v>19.4308958611111</v>
      </c>
      <c r="I17633" s="9">
        <v>14.048884981944401</v>
      </c>
      <c r="J17633" s="9">
        <v>21.335532064516102</v>
      </c>
      <c r="K17633" s="9">
        <v>9.1176423291666602</v>
      </c>
      <c r="L17633" s="9">
        <v>25.531212674731101</v>
      </c>
      <c r="M17633" s="9">
        <v>24.163339236111099</v>
      </c>
      <c r="N17633" s="9">
        <v>25.783843916666601</v>
      </c>
      <c r="O17633" s="9">
        <v>25.6371028212365</v>
      </c>
      <c r="P17633" s="9">
        <v>27.133941166666599</v>
      </c>
      <c r="Q17633" s="9">
        <v>24.549284826612901</v>
      </c>
      <c r="R17633" s="9">
        <v>16.0964450833333</v>
      </c>
      <c r="S17633" s="9">
        <v>12.3908357552083</v>
      </c>
      <c r="T17633" s="9">
        <v>9.69088170694444</v>
      </c>
    </row>
    <row r="17634" spans="1:20" x14ac:dyDescent="0.35">
      <c r="A17634">
        <f t="shared" si="538"/>
        <v>17634</v>
      </c>
      <c r="B17634" s="3" t="s">
        <v>1039</v>
      </c>
      <c r="C17634" s="3" t="s">
        <v>77</v>
      </c>
      <c r="D17634" s="3" t="s">
        <v>46</v>
      </c>
      <c r="E17634">
        <v>2027</v>
      </c>
      <c r="F17634" s="3" t="str">
        <f t="shared" si="537"/>
        <v>RGGenL FALL2027</v>
      </c>
      <c r="G17634" s="9">
        <v>19.307031653225799</v>
      </c>
      <c r="H17634" s="9">
        <v>13.651121013888799</v>
      </c>
      <c r="I17634" s="9">
        <v>16.204877627777702</v>
      </c>
      <c r="J17634" s="9">
        <v>16.2664347142473</v>
      </c>
      <c r="K17634" s="9">
        <v>15.098678669642799</v>
      </c>
      <c r="L17634" s="9">
        <v>24.277474583333301</v>
      </c>
      <c r="M17634" s="9">
        <v>24.153192138888802</v>
      </c>
      <c r="N17634" s="9">
        <v>25.592400752777699</v>
      </c>
      <c r="O17634" s="9">
        <v>25.348459341397799</v>
      </c>
      <c r="P17634" s="9">
        <v>13.7354701111111</v>
      </c>
      <c r="Q17634" s="9">
        <v>19.069070213709601</v>
      </c>
      <c r="R17634" s="9">
        <v>19.0607294166666</v>
      </c>
      <c r="S17634" s="9">
        <v>16.352039851562498</v>
      </c>
      <c r="T17634" s="9">
        <v>15.522828625000001</v>
      </c>
    </row>
    <row r="17635" spans="1:20" x14ac:dyDescent="0.35">
      <c r="A17635">
        <f t="shared" si="538"/>
        <v>17635</v>
      </c>
      <c r="B17635" s="3" t="s">
        <v>1039</v>
      </c>
      <c r="C17635" s="3" t="s">
        <v>77</v>
      </c>
      <c r="D17635" s="3" t="s">
        <v>46</v>
      </c>
      <c r="E17635">
        <v>2028</v>
      </c>
      <c r="F17635" s="3" t="str">
        <f t="shared" si="537"/>
        <v>RGGenL FALL2028</v>
      </c>
      <c r="G17635" s="9">
        <v>11.006696206989201</v>
      </c>
      <c r="H17635" s="9">
        <v>23.676585166666602</v>
      </c>
      <c r="I17635" s="9">
        <v>19.4002382916666</v>
      </c>
      <c r="J17635" s="9">
        <v>19.3929579838709</v>
      </c>
      <c r="K17635" s="9">
        <v>23.4769484986607</v>
      </c>
      <c r="L17635" s="9">
        <v>27.572219516129</v>
      </c>
      <c r="M17635" s="9">
        <v>21.592663955555501</v>
      </c>
      <c r="N17635" s="9">
        <v>20.43216275</v>
      </c>
      <c r="O17635" s="9">
        <v>25.486619301075201</v>
      </c>
      <c r="P17635" s="9">
        <v>12.8299365138888</v>
      </c>
      <c r="Q17635" s="9">
        <v>13.647898561827899</v>
      </c>
      <c r="R17635" s="9">
        <v>17.737578638888799</v>
      </c>
      <c r="S17635" s="9">
        <v>20.878556901041598</v>
      </c>
      <c r="T17635" s="9">
        <v>9.3370161027777705</v>
      </c>
    </row>
    <row r="17636" spans="1:20" x14ac:dyDescent="0.35">
      <c r="A17636">
        <f t="shared" si="538"/>
        <v>17636</v>
      </c>
      <c r="B17636" s="3" t="s">
        <v>1039</v>
      </c>
      <c r="C17636" s="3" t="s">
        <v>77</v>
      </c>
      <c r="D17636" s="3" t="s">
        <v>46</v>
      </c>
      <c r="E17636">
        <v>2029</v>
      </c>
      <c r="F17636" s="3" t="str">
        <f t="shared" si="537"/>
        <v>RGGenL FALL2029</v>
      </c>
      <c r="G17636" s="9">
        <v>13.251780040322499</v>
      </c>
      <c r="H17636" s="9">
        <v>10.9373108375</v>
      </c>
      <c r="I17636" s="9">
        <v>11.9895742083333</v>
      </c>
      <c r="J17636" s="9">
        <v>12.140679844086</v>
      </c>
      <c r="K17636" s="9">
        <v>9.7988696369047599</v>
      </c>
      <c r="L17636" s="9">
        <v>20.8409056182795</v>
      </c>
      <c r="M17636" s="9">
        <v>22.5251956916666</v>
      </c>
      <c r="N17636" s="9">
        <v>25.0671708333333</v>
      </c>
      <c r="O17636" s="9">
        <v>23.870608131720399</v>
      </c>
      <c r="P17636" s="9">
        <v>9.2587492805555502</v>
      </c>
      <c r="Q17636" s="9">
        <v>17.768438145698902</v>
      </c>
      <c r="R17636" s="9">
        <v>10.7751533333333</v>
      </c>
      <c r="S17636" s="9">
        <v>7.1997932906250002</v>
      </c>
      <c r="T17636" s="9">
        <v>7.6886501763888804</v>
      </c>
    </row>
    <row r="17637" spans="1:20" x14ac:dyDescent="0.35">
      <c r="A17637">
        <f t="shared" si="538"/>
        <v>17637</v>
      </c>
      <c r="B17637" s="3" t="s">
        <v>1039</v>
      </c>
      <c r="C17637" s="3" t="s">
        <v>75</v>
      </c>
      <c r="D17637" s="3" t="s">
        <v>60</v>
      </c>
      <c r="E17637">
        <v>2020</v>
      </c>
      <c r="F17637" s="3" t="str">
        <f t="shared" si="537"/>
        <v>RGElevL GOOS2020</v>
      </c>
      <c r="G17637" s="9">
        <v>633.64503339999999</v>
      </c>
      <c r="H17637" s="9">
        <v>638.01839311999902</v>
      </c>
      <c r="I17637" s="9">
        <v>638.01839311999902</v>
      </c>
      <c r="J17637" s="9">
        <v>633.07416723999995</v>
      </c>
      <c r="K17637" s="9">
        <v>638.01839311999902</v>
      </c>
      <c r="L17637" s="9">
        <v>635.86616207999998</v>
      </c>
      <c r="M17637" s="9">
        <v>633.09713311999997</v>
      </c>
      <c r="N17637" s="9">
        <v>632.53939032000005</v>
      </c>
      <c r="O17637" s="9">
        <v>632.53939032000005</v>
      </c>
      <c r="P17637" s="9">
        <v>634.17324864</v>
      </c>
      <c r="Q17637" s="9">
        <v>632.53939032000005</v>
      </c>
      <c r="R17637" s="9">
        <v>633.20540084000004</v>
      </c>
      <c r="S17637" s="9">
        <v>634.17324864</v>
      </c>
      <c r="T17637" s="9">
        <v>632.53939032000005</v>
      </c>
    </row>
    <row r="17638" spans="1:20" x14ac:dyDescent="0.35">
      <c r="A17638">
        <f t="shared" si="538"/>
        <v>17638</v>
      </c>
      <c r="B17638" s="3" t="s">
        <v>1039</v>
      </c>
      <c r="C17638" s="3" t="s">
        <v>75</v>
      </c>
      <c r="D17638" s="3" t="s">
        <v>60</v>
      </c>
      <c r="E17638">
        <v>2021</v>
      </c>
      <c r="F17638" s="3" t="str">
        <f t="shared" si="537"/>
        <v>RGElevL GOOS2021</v>
      </c>
      <c r="G17638" s="9">
        <v>632.53939032000005</v>
      </c>
      <c r="H17638" s="9">
        <v>637.71983667999996</v>
      </c>
      <c r="I17638" s="9">
        <v>638.01839311999902</v>
      </c>
      <c r="J17638" s="9">
        <v>635.84975787999997</v>
      </c>
      <c r="K17638" s="9">
        <v>633.11681815999998</v>
      </c>
      <c r="L17638" s="9">
        <v>632.53939032000005</v>
      </c>
      <c r="M17638" s="9">
        <v>634.17324864</v>
      </c>
      <c r="N17638" s="9">
        <v>634.17324864</v>
      </c>
      <c r="O17638" s="9">
        <v>632.53939032000005</v>
      </c>
      <c r="P17638" s="9">
        <v>632.53939032000005</v>
      </c>
      <c r="Q17638" s="9">
        <v>632.53939032000005</v>
      </c>
      <c r="R17638" s="9">
        <v>633.37272367999901</v>
      </c>
      <c r="S17638" s="9">
        <v>633.71721188000004</v>
      </c>
      <c r="T17638" s="9">
        <v>632.53939032000005</v>
      </c>
    </row>
    <row r="17639" spans="1:20" x14ac:dyDescent="0.35">
      <c r="A17639">
        <f t="shared" si="538"/>
        <v>17639</v>
      </c>
      <c r="B17639" s="3" t="s">
        <v>1039</v>
      </c>
      <c r="C17639" s="3" t="s">
        <v>75</v>
      </c>
      <c r="D17639" s="3" t="s">
        <v>60</v>
      </c>
      <c r="E17639">
        <v>2022</v>
      </c>
      <c r="F17639" s="3" t="str">
        <f t="shared" si="537"/>
        <v>RGElevL GOOS2022</v>
      </c>
      <c r="G17639" s="9">
        <v>638.01839311999902</v>
      </c>
      <c r="H17639" s="9">
        <v>637.67062407999902</v>
      </c>
      <c r="I17639" s="9">
        <v>632.53939032000005</v>
      </c>
      <c r="J17639" s="9">
        <v>632.53939032000005</v>
      </c>
      <c r="K17639" s="9">
        <v>635.13781559999995</v>
      </c>
      <c r="L17639" s="9">
        <v>638.01839311999902</v>
      </c>
      <c r="M17639" s="9">
        <v>634.17324864</v>
      </c>
      <c r="N17639" s="9">
        <v>632.53939032000005</v>
      </c>
      <c r="O17639" s="9">
        <v>632.53939032000005</v>
      </c>
      <c r="P17639" s="9">
        <v>632.53939032000005</v>
      </c>
      <c r="Q17639" s="9">
        <v>634.17324864</v>
      </c>
      <c r="R17639" s="9">
        <v>632.53939032000005</v>
      </c>
      <c r="S17639" s="9">
        <v>634.17324864</v>
      </c>
      <c r="T17639" s="9">
        <v>632.53939032000005</v>
      </c>
    </row>
    <row r="17640" spans="1:20" x14ac:dyDescent="0.35">
      <c r="A17640">
        <f t="shared" si="538"/>
        <v>17640</v>
      </c>
      <c r="B17640" s="3" t="s">
        <v>1039</v>
      </c>
      <c r="C17640" s="3" t="s">
        <v>75</v>
      </c>
      <c r="D17640" s="3" t="s">
        <v>60</v>
      </c>
      <c r="E17640">
        <v>2023</v>
      </c>
      <c r="F17640" s="3" t="str">
        <f t="shared" si="537"/>
        <v>RGElevL GOOS2023</v>
      </c>
      <c r="G17640" s="9">
        <v>636.67981039999995</v>
      </c>
      <c r="H17640" s="9">
        <v>638.01839311999902</v>
      </c>
      <c r="I17640" s="9">
        <v>632.53939032000005</v>
      </c>
      <c r="J17640" s="9">
        <v>638.01839311999902</v>
      </c>
      <c r="K17640" s="9">
        <v>634.03873420000002</v>
      </c>
      <c r="L17640" s="9">
        <v>633.60238247999996</v>
      </c>
      <c r="M17640" s="9">
        <v>634.17324864</v>
      </c>
      <c r="N17640" s="9">
        <v>632.53939032000005</v>
      </c>
      <c r="O17640" s="9">
        <v>633.64831423999999</v>
      </c>
      <c r="P17640" s="9">
        <v>632.53939032000005</v>
      </c>
      <c r="Q17640" s="9">
        <v>633.72705439999902</v>
      </c>
      <c r="R17640" s="9">
        <v>632.86091263999901</v>
      </c>
      <c r="S17640" s="9">
        <v>634.17324864</v>
      </c>
      <c r="T17640" s="9">
        <v>632.53939032000005</v>
      </c>
    </row>
    <row r="17641" spans="1:20" x14ac:dyDescent="0.35">
      <c r="A17641">
        <f t="shared" si="538"/>
        <v>17641</v>
      </c>
      <c r="B17641" s="3" t="s">
        <v>1039</v>
      </c>
      <c r="C17641" s="3" t="s">
        <v>75</v>
      </c>
      <c r="D17641" s="3" t="s">
        <v>60</v>
      </c>
      <c r="E17641">
        <v>2024</v>
      </c>
      <c r="F17641" s="3" t="str">
        <f t="shared" si="537"/>
        <v>RGElevL GOOS2024</v>
      </c>
      <c r="G17641" s="9">
        <v>638.01839311999902</v>
      </c>
      <c r="H17641" s="9">
        <v>637.33925923999902</v>
      </c>
      <c r="I17641" s="9">
        <v>632.53939032000005</v>
      </c>
      <c r="J17641" s="9">
        <v>632.53939032000005</v>
      </c>
      <c r="K17641" s="9">
        <v>632.53939032000005</v>
      </c>
      <c r="L17641" s="9">
        <v>632.53939032000005</v>
      </c>
      <c r="M17641" s="9">
        <v>634.17324864</v>
      </c>
      <c r="N17641" s="9">
        <v>633.19227748000003</v>
      </c>
      <c r="O17641" s="9">
        <v>633.27101763999997</v>
      </c>
      <c r="P17641" s="9">
        <v>634.17324864</v>
      </c>
      <c r="Q17641" s="9">
        <v>632.53939032000005</v>
      </c>
      <c r="R17641" s="9">
        <v>632.74936407999996</v>
      </c>
      <c r="S17641" s="9">
        <v>634.02889168000002</v>
      </c>
      <c r="T17641" s="9">
        <v>632.53939032000005</v>
      </c>
    </row>
    <row r="17642" spans="1:20" x14ac:dyDescent="0.35">
      <c r="A17642">
        <f t="shared" si="538"/>
        <v>17642</v>
      </c>
      <c r="B17642" s="3" t="s">
        <v>1039</v>
      </c>
      <c r="C17642" s="3" t="s">
        <v>75</v>
      </c>
      <c r="D17642" s="3" t="s">
        <v>60</v>
      </c>
      <c r="E17642">
        <v>2025</v>
      </c>
      <c r="F17642" s="3" t="str">
        <f t="shared" si="537"/>
        <v>RGElevL GOOS2025</v>
      </c>
      <c r="G17642" s="9">
        <v>637.93965295999999</v>
      </c>
      <c r="H17642" s="9">
        <v>638.01839311999902</v>
      </c>
      <c r="I17642" s="9">
        <v>638.01839311999902</v>
      </c>
      <c r="J17642" s="9">
        <v>633.39240871999903</v>
      </c>
      <c r="K17642" s="9">
        <v>632.53939032000005</v>
      </c>
      <c r="L17642" s="9">
        <v>632.53939032000005</v>
      </c>
      <c r="M17642" s="9">
        <v>632.53939032000005</v>
      </c>
      <c r="N17642" s="9">
        <v>632.53939032000005</v>
      </c>
      <c r="O17642" s="9">
        <v>632.53939032000005</v>
      </c>
      <c r="P17642" s="9">
        <v>632.53939032000005</v>
      </c>
      <c r="Q17642" s="9">
        <v>632.53939032000005</v>
      </c>
      <c r="R17642" s="9">
        <v>632.53939032000005</v>
      </c>
      <c r="S17642" s="9">
        <v>634.17324864</v>
      </c>
      <c r="T17642" s="9">
        <v>632.53939032000005</v>
      </c>
    </row>
    <row r="17643" spans="1:20" x14ac:dyDescent="0.35">
      <c r="A17643">
        <f t="shared" si="538"/>
        <v>17643</v>
      </c>
      <c r="B17643" s="3" t="s">
        <v>1039</v>
      </c>
      <c r="C17643" s="3" t="s">
        <v>75</v>
      </c>
      <c r="D17643" s="3" t="s">
        <v>60</v>
      </c>
      <c r="E17643">
        <v>2026</v>
      </c>
      <c r="F17643" s="3" t="str">
        <f t="shared" si="537"/>
        <v>RGElevL GOOS2026</v>
      </c>
      <c r="G17643" s="9">
        <v>637.51314375999902</v>
      </c>
      <c r="H17643" s="9">
        <v>638.01839311999902</v>
      </c>
      <c r="I17643" s="9">
        <v>638.01839311999902</v>
      </c>
      <c r="J17643" s="9">
        <v>632.53939032000005</v>
      </c>
      <c r="K17643" s="9">
        <v>637.04070279999996</v>
      </c>
      <c r="L17643" s="9">
        <v>636.19752691999997</v>
      </c>
      <c r="M17643" s="9">
        <v>634.17324864</v>
      </c>
      <c r="N17643" s="9">
        <v>632.53939032000005</v>
      </c>
      <c r="O17643" s="9">
        <v>632.99542708000001</v>
      </c>
      <c r="P17643" s="9">
        <v>632.53939032000005</v>
      </c>
      <c r="Q17643" s="9">
        <v>632.53939032000005</v>
      </c>
      <c r="R17643" s="9">
        <v>632.53939032000005</v>
      </c>
      <c r="S17643" s="9">
        <v>633.71393104000003</v>
      </c>
      <c r="T17643" s="9">
        <v>632.53939032000005</v>
      </c>
    </row>
    <row r="17644" spans="1:20" x14ac:dyDescent="0.35">
      <c r="A17644">
        <f t="shared" si="538"/>
        <v>17644</v>
      </c>
      <c r="B17644" s="3" t="s">
        <v>1039</v>
      </c>
      <c r="C17644" s="3" t="s">
        <v>75</v>
      </c>
      <c r="D17644" s="3" t="s">
        <v>60</v>
      </c>
      <c r="E17644">
        <v>2027</v>
      </c>
      <c r="F17644" s="3" t="str">
        <f t="shared" si="537"/>
        <v>RGElevL GOOS2027</v>
      </c>
      <c r="G17644" s="9">
        <v>638.01839311999902</v>
      </c>
      <c r="H17644" s="9">
        <v>638.01839311999902</v>
      </c>
      <c r="I17644" s="9">
        <v>638.01839311999902</v>
      </c>
      <c r="J17644" s="9">
        <v>632.53939032000005</v>
      </c>
      <c r="K17644" s="9">
        <v>632.53939032000005</v>
      </c>
      <c r="L17644" s="9">
        <v>638.01839311999902</v>
      </c>
      <c r="M17644" s="9">
        <v>634.17324864</v>
      </c>
      <c r="N17644" s="9">
        <v>632.53939032000005</v>
      </c>
      <c r="O17644" s="9">
        <v>634.17324864</v>
      </c>
      <c r="P17644" s="9">
        <v>632.53939032000005</v>
      </c>
      <c r="Q17644" s="9">
        <v>632.53939032000005</v>
      </c>
      <c r="R17644" s="9">
        <v>632.53939032000005</v>
      </c>
      <c r="S17644" s="9">
        <v>634.17324864</v>
      </c>
      <c r="T17644" s="9">
        <v>632.53939032000005</v>
      </c>
    </row>
    <row r="17645" spans="1:20" x14ac:dyDescent="0.35">
      <c r="A17645">
        <f t="shared" si="538"/>
        <v>17645</v>
      </c>
      <c r="B17645" s="3" t="s">
        <v>1039</v>
      </c>
      <c r="C17645" s="3" t="s">
        <v>75</v>
      </c>
      <c r="D17645" s="3" t="s">
        <v>60</v>
      </c>
      <c r="E17645">
        <v>2028</v>
      </c>
      <c r="F17645" s="3" t="str">
        <f t="shared" si="537"/>
        <v>RGElevL GOOS2028</v>
      </c>
      <c r="G17645" s="9">
        <v>632.65750056000002</v>
      </c>
      <c r="H17645" s="9">
        <v>637.647658199999</v>
      </c>
      <c r="I17645" s="9">
        <v>632.53939032000005</v>
      </c>
      <c r="J17645" s="9">
        <v>632.53939032000005</v>
      </c>
      <c r="K17645" s="9">
        <v>634.55054524000002</v>
      </c>
      <c r="L17645" s="9">
        <v>636.54201511999997</v>
      </c>
      <c r="M17645" s="9">
        <v>634.17324864</v>
      </c>
      <c r="N17645" s="9">
        <v>632.53939032000005</v>
      </c>
      <c r="O17645" s="9">
        <v>632.67718560000003</v>
      </c>
      <c r="P17645" s="9">
        <v>632.53939032000005</v>
      </c>
      <c r="Q17645" s="9">
        <v>634.17324864</v>
      </c>
      <c r="R17645" s="9">
        <v>634.03217251999899</v>
      </c>
      <c r="S17645" s="9">
        <v>634.05185755999901</v>
      </c>
      <c r="T17645" s="9">
        <v>632.53939032000005</v>
      </c>
    </row>
    <row r="17646" spans="1:20" x14ac:dyDescent="0.35">
      <c r="A17646">
        <f t="shared" si="538"/>
        <v>17646</v>
      </c>
      <c r="B17646" s="3" t="s">
        <v>1039</v>
      </c>
      <c r="C17646" s="3" t="s">
        <v>75</v>
      </c>
      <c r="D17646" s="3" t="s">
        <v>60</v>
      </c>
      <c r="E17646">
        <v>2029</v>
      </c>
      <c r="F17646" s="3" t="str">
        <f t="shared" si="537"/>
        <v>RGElevL GOOS2029</v>
      </c>
      <c r="G17646" s="9">
        <v>632.53939032000005</v>
      </c>
      <c r="H17646" s="9">
        <v>632.53939032000005</v>
      </c>
      <c r="I17646" s="9">
        <v>632.53939032000005</v>
      </c>
      <c r="J17646" s="9">
        <v>632.53939032000005</v>
      </c>
      <c r="K17646" s="9">
        <v>632.9724612</v>
      </c>
      <c r="L17646" s="9">
        <v>637.67718576000004</v>
      </c>
      <c r="M17646" s="9">
        <v>634.17324864</v>
      </c>
      <c r="N17646" s="9">
        <v>632.53939032000005</v>
      </c>
      <c r="O17646" s="9">
        <v>633.63191003999998</v>
      </c>
      <c r="P17646" s="9">
        <v>634.17324864</v>
      </c>
      <c r="Q17646" s="9">
        <v>632.53939032000005</v>
      </c>
      <c r="R17646" s="9">
        <v>632.53939032000005</v>
      </c>
      <c r="S17646" s="9">
        <v>632.53939032000005</v>
      </c>
      <c r="T17646" s="9">
        <v>632.53939032000005</v>
      </c>
    </row>
    <row r="17647" spans="1:20" x14ac:dyDescent="0.35">
      <c r="A17647">
        <f t="shared" si="538"/>
        <v>17647</v>
      </c>
      <c r="B17647" s="3" t="s">
        <v>1039</v>
      </c>
      <c r="C17647" s="3" t="s">
        <v>86</v>
      </c>
      <c r="D17647" s="3" t="s">
        <v>60</v>
      </c>
      <c r="E17647">
        <v>2020</v>
      </c>
      <c r="F17647" s="3" t="str">
        <f t="shared" si="537"/>
        <v>RGQOutL GOOS2020</v>
      </c>
      <c r="G17647" s="9">
        <v>28.622472828668599</v>
      </c>
      <c r="H17647" s="9">
        <v>39.412613355281202</v>
      </c>
      <c r="I17647" s="9">
        <v>36.509361301790399</v>
      </c>
      <c r="J17647" s="9">
        <v>47.7651713812268</v>
      </c>
      <c r="K17647" s="9">
        <v>66.978920586902007</v>
      </c>
      <c r="L17647" s="9">
        <v>60.5814886302405</v>
      </c>
      <c r="M17647" s="9">
        <v>75.115711986680495</v>
      </c>
      <c r="N17647" s="9">
        <v>89.979346495694386</v>
      </c>
      <c r="O17647" s="9">
        <v>158.74559450688801</v>
      </c>
      <c r="P17647" s="9">
        <v>111.67163606005499</v>
      </c>
      <c r="Q17647" s="9">
        <v>60.241512995416599</v>
      </c>
      <c r="R17647" s="9">
        <v>35.133627025622197</v>
      </c>
      <c r="S17647" s="9">
        <v>42.636626475217497</v>
      </c>
      <c r="T17647" s="9">
        <v>36.650116835844102</v>
      </c>
    </row>
    <row r="17648" spans="1:20" x14ac:dyDescent="0.35">
      <c r="A17648">
        <f t="shared" si="538"/>
        <v>17648</v>
      </c>
      <c r="B17648" s="3" t="s">
        <v>1039</v>
      </c>
      <c r="C17648" s="3" t="s">
        <v>86</v>
      </c>
      <c r="D17648" s="3" t="s">
        <v>60</v>
      </c>
      <c r="E17648">
        <v>2021</v>
      </c>
      <c r="F17648" s="3" t="str">
        <f t="shared" si="537"/>
        <v>RGQOutL GOOS2021</v>
      </c>
      <c r="G17648" s="9">
        <v>27.614979534938701</v>
      </c>
      <c r="H17648" s="9">
        <v>22.803115566403399</v>
      </c>
      <c r="I17648" s="9">
        <v>26.838069660897101</v>
      </c>
      <c r="J17648" s="9">
        <v>28.504038865461599</v>
      </c>
      <c r="K17648" s="9">
        <v>28.284093765923402</v>
      </c>
      <c r="L17648" s="9">
        <v>27.743896257498601</v>
      </c>
      <c r="M17648" s="9">
        <v>19.495098053588801</v>
      </c>
      <c r="N17648" s="9">
        <v>44.351283649506897</v>
      </c>
      <c r="O17648" s="9">
        <v>77.8889919274758</v>
      </c>
      <c r="P17648" s="9">
        <v>97.698507926347204</v>
      </c>
      <c r="Q17648" s="9">
        <v>45.317623495450199</v>
      </c>
      <c r="R17648" s="9">
        <v>35.733343873762507</v>
      </c>
      <c r="S17648" s="9">
        <v>32.008220997110598</v>
      </c>
      <c r="T17648" s="9">
        <v>26.021009081501301</v>
      </c>
    </row>
    <row r="17649" spans="1:20" x14ac:dyDescent="0.35">
      <c r="A17649">
        <f t="shared" si="538"/>
        <v>17649</v>
      </c>
      <c r="B17649" s="3" t="s">
        <v>1039</v>
      </c>
      <c r="C17649" s="3" t="s">
        <v>86</v>
      </c>
      <c r="D17649" s="3" t="s">
        <v>60</v>
      </c>
      <c r="E17649">
        <v>2022</v>
      </c>
      <c r="F17649" s="3" t="str">
        <f t="shared" si="537"/>
        <v>RGQOutL GOOS2022</v>
      </c>
      <c r="G17649" s="9">
        <v>19.5254363258198</v>
      </c>
      <c r="H17649" s="9">
        <v>20.982502468068699</v>
      </c>
      <c r="I17649" s="9">
        <v>24.488659009016295</v>
      </c>
      <c r="J17649" s="9">
        <v>26.308429730444299</v>
      </c>
      <c r="K17649" s="9">
        <v>41.329877789698898</v>
      </c>
      <c r="L17649" s="9">
        <v>37.5331323741175</v>
      </c>
      <c r="M17649" s="9">
        <v>42.704069094448599</v>
      </c>
      <c r="N17649" s="9">
        <v>58.004195826295799</v>
      </c>
      <c r="O17649" s="9">
        <v>112.03767490219001</v>
      </c>
      <c r="P17649" s="9">
        <v>160.68323355890499</v>
      </c>
      <c r="Q17649" s="9">
        <v>74.053470038474401</v>
      </c>
      <c r="R17649" s="9">
        <v>44.677411445333298</v>
      </c>
      <c r="S17649" s="9">
        <v>43.877180424400997</v>
      </c>
      <c r="T17649" s="9">
        <v>35.475289737897903</v>
      </c>
    </row>
    <row r="17650" spans="1:20" x14ac:dyDescent="0.35">
      <c r="A17650">
        <f t="shared" si="538"/>
        <v>17650</v>
      </c>
      <c r="B17650" s="3" t="s">
        <v>1039</v>
      </c>
      <c r="C17650" s="3" t="s">
        <v>86</v>
      </c>
      <c r="D17650" s="3" t="s">
        <v>60</v>
      </c>
      <c r="E17650">
        <v>2023</v>
      </c>
      <c r="F17650" s="3" t="str">
        <f t="shared" si="537"/>
        <v>RGQOutL GOOS2023</v>
      </c>
      <c r="G17650" s="9">
        <v>25.572701866730299</v>
      </c>
      <c r="H17650" s="9">
        <v>21.899416694074301</v>
      </c>
      <c r="I17650" s="9">
        <v>35.153688123380498</v>
      </c>
      <c r="J17650" s="9">
        <v>37.577482723560301</v>
      </c>
      <c r="K17650" s="9">
        <v>52.708625857541598</v>
      </c>
      <c r="L17650" s="9">
        <v>71.657777476438099</v>
      </c>
      <c r="M17650" s="9">
        <v>109.175447315822</v>
      </c>
      <c r="N17650" s="9">
        <v>105.73228127466599</v>
      </c>
      <c r="O17650" s="9">
        <v>147.710772087506</v>
      </c>
      <c r="P17650" s="9">
        <v>167.185972031555</v>
      </c>
      <c r="Q17650" s="9">
        <v>77.332905048931394</v>
      </c>
      <c r="R17650" s="9">
        <v>45.064377990644402</v>
      </c>
      <c r="S17650" s="9">
        <v>40.683743654075499</v>
      </c>
      <c r="T17650" s="9">
        <v>33.377869670715697</v>
      </c>
    </row>
    <row r="17651" spans="1:20" x14ac:dyDescent="0.35">
      <c r="A17651">
        <f t="shared" si="538"/>
        <v>17651</v>
      </c>
      <c r="B17651" s="3" t="s">
        <v>1039</v>
      </c>
      <c r="C17651" s="3" t="s">
        <v>86</v>
      </c>
      <c r="D17651" s="3" t="s">
        <v>60</v>
      </c>
      <c r="E17651">
        <v>2024</v>
      </c>
      <c r="F17651" s="3" t="str">
        <f t="shared" si="537"/>
        <v>RGQOutL GOOS2024</v>
      </c>
      <c r="G17651" s="9">
        <v>39.073516325854797</v>
      </c>
      <c r="H17651" s="9">
        <v>31.833108537842399</v>
      </c>
      <c r="I17651" s="9">
        <v>39.6868474929665</v>
      </c>
      <c r="J17651" s="9">
        <v>38.448308653771299</v>
      </c>
      <c r="K17651" s="9">
        <v>40.37997159998379</v>
      </c>
      <c r="L17651" s="9">
        <v>44.418609709430598</v>
      </c>
      <c r="M17651" s="9">
        <v>51.7922795206998</v>
      </c>
      <c r="N17651" s="9">
        <v>92.951623072388799</v>
      </c>
      <c r="O17651" s="9">
        <v>92.795642305766108</v>
      </c>
      <c r="P17651" s="9">
        <v>102.419252764451</v>
      </c>
      <c r="Q17651" s="9">
        <v>44.027765049926003</v>
      </c>
      <c r="R17651" s="9">
        <v>33.599101939073599</v>
      </c>
      <c r="S17651" s="9">
        <v>35.086101413125</v>
      </c>
      <c r="T17651" s="9">
        <v>30.474215911061801</v>
      </c>
    </row>
    <row r="17652" spans="1:20" x14ac:dyDescent="0.35">
      <c r="A17652">
        <f t="shared" si="538"/>
        <v>17652</v>
      </c>
      <c r="B17652" s="3" t="s">
        <v>1039</v>
      </c>
      <c r="C17652" s="3" t="s">
        <v>86</v>
      </c>
      <c r="D17652" s="3" t="s">
        <v>60</v>
      </c>
      <c r="E17652">
        <v>2025</v>
      </c>
      <c r="F17652" s="3" t="str">
        <f t="shared" si="537"/>
        <v>RGQOutL GOOS2025</v>
      </c>
      <c r="G17652" s="9">
        <v>28.428598453147099</v>
      </c>
      <c r="H17652" s="9">
        <v>25.565326162847899</v>
      </c>
      <c r="I17652" s="9">
        <v>27.902412361386101</v>
      </c>
      <c r="J17652" s="9">
        <v>42.638513915326001</v>
      </c>
      <c r="K17652" s="9">
        <v>66.824988939532204</v>
      </c>
      <c r="L17652" s="9">
        <v>67.946993474180104</v>
      </c>
      <c r="M17652" s="9">
        <v>72.827697594341601</v>
      </c>
      <c r="N17652" s="9">
        <v>111.811617362763</v>
      </c>
      <c r="O17652" s="9">
        <v>134.315938878944</v>
      </c>
      <c r="P17652" s="9">
        <v>106.300281064055</v>
      </c>
      <c r="Q17652" s="9">
        <v>58.316240441243202</v>
      </c>
      <c r="R17652" s="9">
        <v>37.890104565347201</v>
      </c>
      <c r="S17652" s="9">
        <v>35.518739748634097</v>
      </c>
      <c r="T17652" s="9">
        <v>33.322239756204503</v>
      </c>
    </row>
    <row r="17653" spans="1:20" x14ac:dyDescent="0.35">
      <c r="A17653">
        <f t="shared" si="538"/>
        <v>17653</v>
      </c>
      <c r="B17653" s="3" t="s">
        <v>1039</v>
      </c>
      <c r="C17653" s="3" t="s">
        <v>86</v>
      </c>
      <c r="D17653" s="3" t="s">
        <v>60</v>
      </c>
      <c r="E17653">
        <v>2026</v>
      </c>
      <c r="F17653" s="3" t="str">
        <f t="shared" ref="F17653:F17716" si="539">_xlfn.CONCAT(B17653,C17653,D17653,E17653)</f>
        <v>RGQOutL GOOS2026</v>
      </c>
      <c r="G17653" s="9">
        <v>31.223931508639701</v>
      </c>
      <c r="H17653" s="9">
        <v>23.1852008331756</v>
      </c>
      <c r="I17653" s="9">
        <v>29.912846959265199</v>
      </c>
      <c r="J17653" s="9">
        <v>35.2166385070255</v>
      </c>
      <c r="K17653" s="9">
        <v>45.279831509402598</v>
      </c>
      <c r="L17653" s="9">
        <v>48.375710313498601</v>
      </c>
      <c r="M17653" s="9">
        <v>65.055075584883596</v>
      </c>
      <c r="N17653" s="9">
        <v>63.420788251359497</v>
      </c>
      <c r="O17653" s="9">
        <v>69.363272499744596</v>
      </c>
      <c r="P17653" s="9">
        <v>129.151506809208</v>
      </c>
      <c r="Q17653" s="9">
        <v>65.940965350044294</v>
      </c>
      <c r="R17653" s="9">
        <v>45.078940739097199</v>
      </c>
      <c r="S17653" s="9">
        <v>39.234763410208302</v>
      </c>
      <c r="T17653" s="9">
        <v>33.145178212620799</v>
      </c>
    </row>
    <row r="17654" spans="1:20" x14ac:dyDescent="0.35">
      <c r="A17654">
        <f t="shared" si="538"/>
        <v>17654</v>
      </c>
      <c r="B17654" s="3" t="s">
        <v>1039</v>
      </c>
      <c r="C17654" s="3" t="s">
        <v>86</v>
      </c>
      <c r="D17654" s="3" t="s">
        <v>60</v>
      </c>
      <c r="E17654">
        <v>2027</v>
      </c>
      <c r="F17654" s="3" t="str">
        <f t="shared" si="539"/>
        <v>RGQOutL GOOS2027</v>
      </c>
      <c r="G17654" s="9">
        <v>29.975685002920699</v>
      </c>
      <c r="H17654" s="9">
        <v>24.918502160436098</v>
      </c>
      <c r="I17654" s="9">
        <v>31.898633555896499</v>
      </c>
      <c r="J17654" s="9">
        <v>38.447247323627302</v>
      </c>
      <c r="K17654" s="9">
        <v>56.8201628552453</v>
      </c>
      <c r="L17654" s="9">
        <v>73.237622952143496</v>
      </c>
      <c r="M17654" s="9">
        <v>92.045756437833305</v>
      </c>
      <c r="N17654" s="9">
        <v>106.424493336388</v>
      </c>
      <c r="O17654" s="9">
        <v>177.62947851188801</v>
      </c>
      <c r="P17654" s="9">
        <v>204.92019442115199</v>
      </c>
      <c r="Q17654" s="9">
        <v>96.056683517459604</v>
      </c>
      <c r="R17654" s="9">
        <v>66.035175552111099</v>
      </c>
      <c r="S17654" s="9">
        <v>41.1890150398307</v>
      </c>
      <c r="T17654" s="9">
        <v>40.591206223127699</v>
      </c>
    </row>
    <row r="17655" spans="1:20" x14ac:dyDescent="0.35">
      <c r="A17655">
        <f t="shared" si="538"/>
        <v>17655</v>
      </c>
      <c r="B17655" s="3" t="s">
        <v>1039</v>
      </c>
      <c r="C17655" s="3" t="s">
        <v>86</v>
      </c>
      <c r="D17655" s="3" t="s">
        <v>60</v>
      </c>
      <c r="E17655">
        <v>2028</v>
      </c>
      <c r="F17655" s="3" t="str">
        <f t="shared" si="539"/>
        <v>RGQOutL GOOS2028</v>
      </c>
      <c r="G17655" s="9">
        <v>27.567935738498601</v>
      </c>
      <c r="H17655" s="9">
        <v>31.108508322450898</v>
      </c>
      <c r="I17655" s="9">
        <v>33.196966996493103</v>
      </c>
      <c r="J17655" s="9">
        <v>33.7317556734153</v>
      </c>
      <c r="K17655" s="9">
        <v>49.4044094915687</v>
      </c>
      <c r="L17655" s="9">
        <v>58.540689165340503</v>
      </c>
      <c r="M17655" s="9">
        <v>55.346969485276297</v>
      </c>
      <c r="N17655" s="9">
        <v>88.494390651644395</v>
      </c>
      <c r="O17655" s="9">
        <v>148.14838749821899</v>
      </c>
      <c r="P17655" s="9">
        <v>153.55825358557601</v>
      </c>
      <c r="Q17655" s="9">
        <v>92.618950918158603</v>
      </c>
      <c r="R17655" s="9">
        <v>49.5119764793888</v>
      </c>
      <c r="S17655" s="9">
        <v>52.311173284635402</v>
      </c>
      <c r="T17655" s="9">
        <v>35.7015120510708</v>
      </c>
    </row>
    <row r="17656" spans="1:20" x14ac:dyDescent="0.35">
      <c r="A17656">
        <f t="shared" si="538"/>
        <v>17656</v>
      </c>
      <c r="B17656" s="3" t="s">
        <v>1039</v>
      </c>
      <c r="C17656" s="3" t="s">
        <v>86</v>
      </c>
      <c r="D17656" s="3" t="s">
        <v>60</v>
      </c>
      <c r="E17656">
        <v>2029</v>
      </c>
      <c r="F17656" s="3" t="str">
        <f t="shared" si="539"/>
        <v>RGQOutL GOOS2029</v>
      </c>
      <c r="G17656" s="9">
        <v>30.6064086482668</v>
      </c>
      <c r="H17656" s="9">
        <v>23.062258679845801</v>
      </c>
      <c r="I17656" s="9">
        <v>37.035188420437002</v>
      </c>
      <c r="J17656" s="9">
        <v>36.089609681039803</v>
      </c>
      <c r="K17656" s="9">
        <v>67.513116727611404</v>
      </c>
      <c r="L17656" s="9">
        <v>66.524383712735201</v>
      </c>
      <c r="M17656" s="9">
        <v>71.074463357867998</v>
      </c>
      <c r="N17656" s="9">
        <v>84.666540532486096</v>
      </c>
      <c r="O17656" s="9">
        <v>144.75169073905201</v>
      </c>
      <c r="P17656" s="9">
        <v>127.776034400631</v>
      </c>
      <c r="Q17656" s="9">
        <v>67.9991496945362</v>
      </c>
      <c r="R17656" s="9">
        <v>42.059684323611101</v>
      </c>
      <c r="S17656" s="9">
        <v>42.393759042851499</v>
      </c>
      <c r="T17656" s="9">
        <v>34.0013601295326</v>
      </c>
    </row>
    <row r="17657" spans="1:20" x14ac:dyDescent="0.35">
      <c r="A17657">
        <f t="shared" si="538"/>
        <v>17657</v>
      </c>
      <c r="B17657" s="3" t="s">
        <v>1039</v>
      </c>
      <c r="C17657" s="3" t="s">
        <v>95</v>
      </c>
      <c r="D17657" s="3" t="s">
        <v>60</v>
      </c>
      <c r="E17657">
        <v>2020</v>
      </c>
      <c r="F17657" s="3" t="str">
        <f t="shared" si="539"/>
        <v>RGSpillL GOOS2020</v>
      </c>
      <c r="G17657" s="9">
        <v>0.63279397772782198</v>
      </c>
      <c r="H17657" s="9">
        <v>0.49093090844097198</v>
      </c>
      <c r="I17657" s="9">
        <v>0.43039356953833302</v>
      </c>
      <c r="J17657" s="9">
        <v>0.27386876720799702</v>
      </c>
      <c r="K17657" s="9">
        <v>0.900430353464583</v>
      </c>
      <c r="L17657" s="9">
        <v>12.300218610590001</v>
      </c>
      <c r="M17657" s="9">
        <v>49.7614672427638</v>
      </c>
      <c r="N17657" s="9">
        <v>54.572950196625001</v>
      </c>
      <c r="O17657" s="9">
        <v>78.440349178192207</v>
      </c>
      <c r="P17657" s="9">
        <v>51.644868184291603</v>
      </c>
      <c r="Q17657" s="9">
        <v>18.096373412654501</v>
      </c>
      <c r="R17657" s="9">
        <v>10.523329935552699</v>
      </c>
      <c r="S17657" s="9">
        <v>8.2407651979779892</v>
      </c>
      <c r="T17657" s="9">
        <v>1.1841409926636099</v>
      </c>
    </row>
    <row r="17658" spans="1:20" x14ac:dyDescent="0.35">
      <c r="A17658">
        <f t="shared" si="538"/>
        <v>17658</v>
      </c>
      <c r="B17658" s="3" t="s">
        <v>1039</v>
      </c>
      <c r="C17658" s="3" t="s">
        <v>95</v>
      </c>
      <c r="D17658" s="3" t="s">
        <v>60</v>
      </c>
      <c r="E17658">
        <v>2021</v>
      </c>
      <c r="F17658" s="3" t="str">
        <f t="shared" si="539"/>
        <v>RGSpillL GOOS2021</v>
      </c>
      <c r="G17658" s="9">
        <v>0.58391520439442102</v>
      </c>
      <c r="H17658" s="9">
        <v>0.421434480702083</v>
      </c>
      <c r="I17658" s="9">
        <v>0.42585201099923597</v>
      </c>
      <c r="J17658" s="9">
        <v>0.104298401575873</v>
      </c>
      <c r="K17658" s="9">
        <v>0.206708415558854</v>
      </c>
      <c r="L17658" s="9">
        <v>7.5744812235336001</v>
      </c>
      <c r="M17658" s="9">
        <v>7.9910432577694399</v>
      </c>
      <c r="N17658" s="9">
        <v>29.846678401312499</v>
      </c>
      <c r="O17658" s="9">
        <v>51.345322253194801</v>
      </c>
      <c r="P17658" s="9">
        <v>55.545047219812403</v>
      </c>
      <c r="Q17658" s="9">
        <v>13.5952855629368</v>
      </c>
      <c r="R17658" s="9">
        <v>10.7116229136097</v>
      </c>
      <c r="S17658" s="9">
        <v>6.8816301334648404</v>
      </c>
      <c r="T17658" s="9">
        <v>0.67754929334166603</v>
      </c>
    </row>
    <row r="17659" spans="1:20" x14ac:dyDescent="0.35">
      <c r="A17659">
        <f t="shared" si="538"/>
        <v>17659</v>
      </c>
      <c r="B17659" s="3" t="s">
        <v>1039</v>
      </c>
      <c r="C17659" s="3" t="s">
        <v>95</v>
      </c>
      <c r="D17659" s="3" t="s">
        <v>60</v>
      </c>
      <c r="E17659">
        <v>2022</v>
      </c>
      <c r="F17659" s="3" t="str">
        <f t="shared" si="539"/>
        <v>RGSpillL GOOS2022</v>
      </c>
      <c r="G17659" s="9">
        <v>0.57118245566666603</v>
      </c>
      <c r="H17659" s="9">
        <v>0.446750607415972</v>
      </c>
      <c r="I17659" s="9">
        <v>0.430090518280208</v>
      </c>
      <c r="J17659" s="9">
        <v>8.4838721590188099E-2</v>
      </c>
      <c r="K17659" s="9">
        <v>0.23964289079270801</v>
      </c>
      <c r="L17659" s="9">
        <v>0.86162544327148505</v>
      </c>
      <c r="M17659" s="9">
        <v>3.23533409761527</v>
      </c>
      <c r="N17659" s="9">
        <v>4.1471517020597197</v>
      </c>
      <c r="O17659" s="9">
        <v>29.932201168756698</v>
      </c>
      <c r="P17659" s="9">
        <v>69.967309110329097</v>
      </c>
      <c r="Q17659" s="9">
        <v>23.271552321048301</v>
      </c>
      <c r="R17659" s="9">
        <v>13.403220059055499</v>
      </c>
      <c r="S17659" s="9">
        <v>6.9999980400000004</v>
      </c>
      <c r="T17659" s="9">
        <v>0.74852933856458304</v>
      </c>
    </row>
    <row r="17660" spans="1:20" x14ac:dyDescent="0.35">
      <c r="A17660">
        <f t="shared" si="538"/>
        <v>17660</v>
      </c>
      <c r="B17660" s="3" t="s">
        <v>1039</v>
      </c>
      <c r="C17660" s="3" t="s">
        <v>95</v>
      </c>
      <c r="D17660" s="3" t="s">
        <v>60</v>
      </c>
      <c r="E17660">
        <v>2023</v>
      </c>
      <c r="F17660" s="3" t="str">
        <f t="shared" si="539"/>
        <v>RGSpillL GOOS2023</v>
      </c>
      <c r="G17660" s="9">
        <v>0.60909506805423308</v>
      </c>
      <c r="H17660" s="9">
        <v>0.48125035083124901</v>
      </c>
      <c r="I17660" s="9">
        <v>0.50868700105416598</v>
      </c>
      <c r="J17660" s="9">
        <v>0.76061399818400499</v>
      </c>
      <c r="K17660" s="9">
        <v>0.84996923974999905</v>
      </c>
      <c r="L17660" s="9">
        <v>15.9036194474462</v>
      </c>
      <c r="M17660" s="9">
        <v>60.101246759516599</v>
      </c>
      <c r="N17660" s="9">
        <v>60.118441103291602</v>
      </c>
      <c r="O17660" s="9">
        <v>69.771248135383004</v>
      </c>
      <c r="P17660" s="9">
        <v>80.882720056638803</v>
      </c>
      <c r="Q17660" s="9">
        <v>25.2747266799059</v>
      </c>
      <c r="R17660" s="9">
        <v>13.5036603138111</v>
      </c>
      <c r="S17660" s="9">
        <v>6.9999980400000004</v>
      </c>
      <c r="T17660" s="9">
        <v>0.66775586114416596</v>
      </c>
    </row>
    <row r="17661" spans="1:20" x14ac:dyDescent="0.35">
      <c r="A17661">
        <f t="shared" si="538"/>
        <v>17661</v>
      </c>
      <c r="B17661" s="3" t="s">
        <v>1039</v>
      </c>
      <c r="C17661" s="3" t="s">
        <v>95</v>
      </c>
      <c r="D17661" s="3" t="s">
        <v>60</v>
      </c>
      <c r="E17661">
        <v>2024</v>
      </c>
      <c r="F17661" s="3" t="str">
        <f t="shared" si="539"/>
        <v>RGSpillL GOOS2024</v>
      </c>
      <c r="G17661" s="9">
        <v>0.65967705156048295</v>
      </c>
      <c r="H17661" s="9">
        <v>0.47641145279384001</v>
      </c>
      <c r="I17661" s="9">
        <v>0.44334493476097198</v>
      </c>
      <c r="J17661" s="9">
        <v>0.115615607386962</v>
      </c>
      <c r="K17661" s="9">
        <v>0.46242277711926999</v>
      </c>
      <c r="L17661" s="9">
        <v>10.0657752575032</v>
      </c>
      <c r="M17661" s="9">
        <v>36.246930922296997</v>
      </c>
      <c r="N17661" s="9">
        <v>56.104548895888797</v>
      </c>
      <c r="O17661" s="9">
        <v>57.176706748649103</v>
      </c>
      <c r="P17661" s="9">
        <v>49.815189794124997</v>
      </c>
      <c r="Q17661" s="9">
        <v>13.2083256274798</v>
      </c>
      <c r="R17661" s="9">
        <v>10.071350859004101</v>
      </c>
      <c r="S17661" s="9">
        <v>6.9740110742057198</v>
      </c>
      <c r="T17661" s="9">
        <v>0.70517353488263801</v>
      </c>
    </row>
    <row r="17662" spans="1:20" x14ac:dyDescent="0.35">
      <c r="A17662">
        <f t="shared" si="538"/>
        <v>17662</v>
      </c>
      <c r="B17662" s="3" t="s">
        <v>1039</v>
      </c>
      <c r="C17662" s="3" t="s">
        <v>95</v>
      </c>
      <c r="D17662" s="3" t="s">
        <v>60</v>
      </c>
      <c r="E17662">
        <v>2025</v>
      </c>
      <c r="F17662" s="3" t="str">
        <f t="shared" si="539"/>
        <v>RGSpillL GOOS2025</v>
      </c>
      <c r="G17662" s="9">
        <v>0.63908967391330596</v>
      </c>
      <c r="H17662" s="9">
        <v>0.44375032349374999</v>
      </c>
      <c r="I17662" s="9">
        <v>0.42613802178888799</v>
      </c>
      <c r="J17662" s="9">
        <v>0.54471099809489198</v>
      </c>
      <c r="K17662" s="9">
        <v>1.1729517152614499</v>
      </c>
      <c r="L17662" s="9">
        <v>13.2278521168951</v>
      </c>
      <c r="M17662" s="9">
        <v>49.970566004022196</v>
      </c>
      <c r="N17662" s="9">
        <v>59.880362970749999</v>
      </c>
      <c r="O17662" s="9">
        <v>65.710136675006694</v>
      </c>
      <c r="P17662" s="9">
        <v>50.361197314409701</v>
      </c>
      <c r="Q17662" s="9">
        <v>17.509415993313102</v>
      </c>
      <c r="R17662" s="9">
        <v>11.367027985249999</v>
      </c>
      <c r="S17662" s="9">
        <v>6.8018243032304602</v>
      </c>
      <c r="T17662" s="9">
        <v>0.71784189452402702</v>
      </c>
    </row>
    <row r="17663" spans="1:20" x14ac:dyDescent="0.35">
      <c r="A17663">
        <f t="shared" si="538"/>
        <v>17663</v>
      </c>
      <c r="B17663" s="3" t="s">
        <v>1039</v>
      </c>
      <c r="C17663" s="3" t="s">
        <v>95</v>
      </c>
      <c r="D17663" s="3" t="s">
        <v>60</v>
      </c>
      <c r="E17663">
        <v>2026</v>
      </c>
      <c r="F17663" s="3" t="str">
        <f t="shared" si="539"/>
        <v>RGSpillL GOOS2026</v>
      </c>
      <c r="G17663" s="9">
        <v>0.635396128377688</v>
      </c>
      <c r="H17663" s="9">
        <v>0.49791702964791601</v>
      </c>
      <c r="I17663" s="9">
        <v>0.430610234911111</v>
      </c>
      <c r="J17663" s="9">
        <v>0.116129048564516</v>
      </c>
      <c r="K17663" s="9">
        <v>0.29375280653801999</v>
      </c>
      <c r="L17663" s="9">
        <v>10.631303223465</v>
      </c>
      <c r="M17663" s="9">
        <v>45.450668169341903</v>
      </c>
      <c r="N17663" s="9">
        <v>44.565040589734501</v>
      </c>
      <c r="O17663" s="9">
        <v>46.9212092938373</v>
      </c>
      <c r="P17663" s="9">
        <v>57.927650357791599</v>
      </c>
      <c r="Q17663" s="9">
        <v>19.8937867372284</v>
      </c>
      <c r="R17663" s="9">
        <v>13.523680603124999</v>
      </c>
      <c r="S17663" s="9">
        <v>6.7986086425650996</v>
      </c>
      <c r="T17663" s="9">
        <v>0.74754045480138898</v>
      </c>
    </row>
    <row r="17664" spans="1:20" x14ac:dyDescent="0.35">
      <c r="A17664">
        <f t="shared" si="538"/>
        <v>17664</v>
      </c>
      <c r="B17664" s="3" t="s">
        <v>1039</v>
      </c>
      <c r="C17664" s="3" t="s">
        <v>95</v>
      </c>
      <c r="D17664" s="3" t="s">
        <v>60</v>
      </c>
      <c r="E17664">
        <v>2027</v>
      </c>
      <c r="F17664" s="3" t="str">
        <f t="shared" si="539"/>
        <v>RGSpillL GOOS2027</v>
      </c>
      <c r="G17664" s="9">
        <v>0.59726711620766104</v>
      </c>
      <c r="H17664" s="9">
        <v>0.46666700686666601</v>
      </c>
      <c r="I17664" s="9">
        <v>0.383871440613888</v>
      </c>
      <c r="J17664" s="9">
        <v>0.24605395171875</v>
      </c>
      <c r="K17664" s="9">
        <v>0.60261406639114501</v>
      </c>
      <c r="L17664" s="9">
        <v>13.9512608540723</v>
      </c>
      <c r="M17664" s="9">
        <v>55.495459417319402</v>
      </c>
      <c r="N17664" s="9">
        <v>59.494069843250003</v>
      </c>
      <c r="O17664" s="9">
        <v>95.075399187849399</v>
      </c>
      <c r="P17664" s="9">
        <v>110.51893312390899</v>
      </c>
      <c r="Q17664" s="9">
        <v>34.362749204630298</v>
      </c>
      <c r="R17664" s="9">
        <v>19.849701187361099</v>
      </c>
      <c r="S17664" s="9">
        <v>7.0169227537500003</v>
      </c>
      <c r="T17664" s="9">
        <v>0.74698767695416601</v>
      </c>
    </row>
    <row r="17665" spans="1:20" x14ac:dyDescent="0.35">
      <c r="A17665">
        <f t="shared" si="538"/>
        <v>17665</v>
      </c>
      <c r="B17665" s="3" t="s">
        <v>1039</v>
      </c>
      <c r="C17665" s="3" t="s">
        <v>95</v>
      </c>
      <c r="D17665" s="3" t="s">
        <v>60</v>
      </c>
      <c r="E17665">
        <v>2028</v>
      </c>
      <c r="F17665" s="3" t="str">
        <f t="shared" si="539"/>
        <v>RGSpillL GOOS2028</v>
      </c>
      <c r="G17665" s="9">
        <v>0.58718080570295605</v>
      </c>
      <c r="H17665" s="9">
        <v>0.46527811696527699</v>
      </c>
      <c r="I17665" s="9">
        <v>0.418984118526458</v>
      </c>
      <c r="J17665" s="9">
        <v>0.118225823052486</v>
      </c>
      <c r="K17665" s="9">
        <v>0.60264802502187498</v>
      </c>
      <c r="L17665" s="9">
        <v>11.540617631725</v>
      </c>
      <c r="M17665" s="9">
        <v>39.527907368804101</v>
      </c>
      <c r="N17665" s="9">
        <v>49.937948147908301</v>
      </c>
      <c r="O17665" s="9">
        <v>78.364879931464998</v>
      </c>
      <c r="P17665" s="9">
        <v>68.444668315868</v>
      </c>
      <c r="Q17665" s="9">
        <v>34.460460588326598</v>
      </c>
      <c r="R17665" s="9">
        <v>14.8636110637777</v>
      </c>
      <c r="S17665" s="9">
        <v>6.9999980400000004</v>
      </c>
      <c r="T17665" s="9">
        <v>0.74869494139027704</v>
      </c>
    </row>
    <row r="17666" spans="1:20" x14ac:dyDescent="0.35">
      <c r="A17666">
        <f t="shared" si="538"/>
        <v>17666</v>
      </c>
      <c r="B17666" s="3" t="s">
        <v>1039</v>
      </c>
      <c r="C17666" s="3" t="s">
        <v>95</v>
      </c>
      <c r="D17666" s="3" t="s">
        <v>60</v>
      </c>
      <c r="E17666">
        <v>2029</v>
      </c>
      <c r="F17666" s="3" t="str">
        <f t="shared" si="539"/>
        <v>RGSpillL GOOS2029</v>
      </c>
      <c r="G17666" s="9">
        <v>0.62956818031653194</v>
      </c>
      <c r="H17666" s="9">
        <v>0.47431980593849399</v>
      </c>
      <c r="I17666" s="9">
        <v>0.43705328204805499</v>
      </c>
      <c r="J17666" s="9">
        <v>1.5586139685492999</v>
      </c>
      <c r="K17666" s="9">
        <v>4.4592034227156203</v>
      </c>
      <c r="L17666" s="9">
        <v>13.045931308770101</v>
      </c>
      <c r="M17666" s="9">
        <v>48.3183365914375</v>
      </c>
      <c r="N17666" s="9">
        <v>53.313324672611103</v>
      </c>
      <c r="O17666" s="9">
        <v>69.5209033280981</v>
      </c>
      <c r="P17666" s="9">
        <v>57.392676273527698</v>
      </c>
      <c r="Q17666" s="9">
        <v>20.481108783944801</v>
      </c>
      <c r="R17666" s="9">
        <v>12.617902844652701</v>
      </c>
      <c r="S17666" s="9">
        <v>7.1619846342187499</v>
      </c>
      <c r="T17666" s="9">
        <v>0.72359674256041595</v>
      </c>
    </row>
    <row r="17667" spans="1:20" x14ac:dyDescent="0.35">
      <c r="A17667">
        <f t="shared" ref="A17667:A17730" si="540">A17666+1</f>
        <v>17667</v>
      </c>
      <c r="B17667" s="3" t="s">
        <v>1039</v>
      </c>
      <c r="C17667" s="3" t="s">
        <v>77</v>
      </c>
      <c r="D17667" s="3" t="s">
        <v>60</v>
      </c>
      <c r="E17667">
        <v>2020</v>
      </c>
      <c r="F17667" s="3" t="str">
        <f t="shared" si="539"/>
        <v>RGGenL GOOS2020</v>
      </c>
      <c r="G17667" s="9">
        <v>227.90532473118199</v>
      </c>
      <c r="H17667" s="9">
        <v>322.721756944444</v>
      </c>
      <c r="I17667" s="9">
        <v>301.48396319444402</v>
      </c>
      <c r="J17667" s="9">
        <v>379.60599287634398</v>
      </c>
      <c r="K17667" s="9">
        <v>544.53594895833305</v>
      </c>
      <c r="L17667" s="9">
        <v>401.68379583333302</v>
      </c>
      <c r="M17667" s="9">
        <v>202.81804805555501</v>
      </c>
      <c r="N17667" s="9">
        <v>278.16449055555501</v>
      </c>
      <c r="O17667" s="9">
        <v>548.43228225806399</v>
      </c>
      <c r="P17667" s="9">
        <v>341.28814513888801</v>
      </c>
      <c r="Q17667" s="9">
        <v>330.24274892473102</v>
      </c>
      <c r="R17667" s="9">
        <v>193.622442777777</v>
      </c>
      <c r="S17667" s="9">
        <v>266.83413411458298</v>
      </c>
      <c r="T17667" s="9">
        <v>277.04399277777702</v>
      </c>
    </row>
    <row r="17668" spans="1:20" x14ac:dyDescent="0.35">
      <c r="A17668">
        <f t="shared" si="540"/>
        <v>17668</v>
      </c>
      <c r="B17668" s="3" t="s">
        <v>1039</v>
      </c>
      <c r="C17668" s="3" t="s">
        <v>77</v>
      </c>
      <c r="D17668" s="3" t="s">
        <v>60</v>
      </c>
      <c r="E17668">
        <v>2021</v>
      </c>
      <c r="F17668" s="3" t="str">
        <f t="shared" si="539"/>
        <v>RGGenL GOOS2021</v>
      </c>
      <c r="G17668" s="9">
        <v>212.78930591397801</v>
      </c>
      <c r="H17668" s="9">
        <v>184.73642958333301</v>
      </c>
      <c r="I17668" s="9">
        <v>220.06211124999999</v>
      </c>
      <c r="J17668" s="9">
        <v>233.53083322580599</v>
      </c>
      <c r="K17668" s="9">
        <v>228.562472767857</v>
      </c>
      <c r="L17668" s="9">
        <v>157.84752029569799</v>
      </c>
      <c r="M17668" s="9">
        <v>92.708358333333294</v>
      </c>
      <c r="N17668" s="9">
        <v>116.688745833333</v>
      </c>
      <c r="O17668" s="9">
        <v>193.31923413978399</v>
      </c>
      <c r="P17668" s="9">
        <v>260.72556669444401</v>
      </c>
      <c r="Q17668" s="9">
        <v>234.25272385752601</v>
      </c>
      <c r="R17668" s="9">
        <v>198.04226638888801</v>
      </c>
      <c r="S17668" s="9">
        <v>193.179649739583</v>
      </c>
      <c r="T17668" s="9">
        <v>196.975705</v>
      </c>
    </row>
    <row r="17669" spans="1:20" x14ac:dyDescent="0.35">
      <c r="A17669">
        <f t="shared" si="540"/>
        <v>17669</v>
      </c>
      <c r="B17669" s="3" t="s">
        <v>1039</v>
      </c>
      <c r="C17669" s="3" t="s">
        <v>77</v>
      </c>
      <c r="D17669" s="3" t="s">
        <v>60</v>
      </c>
      <c r="E17669">
        <v>2022</v>
      </c>
      <c r="F17669" s="3" t="str">
        <f t="shared" si="539"/>
        <v>RGGenL GOOS2022</v>
      </c>
      <c r="G17669" s="9">
        <v>159.58205282258001</v>
      </c>
      <c r="H17669" s="9">
        <v>171.92380016666601</v>
      </c>
      <c r="I17669" s="9">
        <v>196.25181805555499</v>
      </c>
      <c r="J17669" s="9">
        <v>211.033795241935</v>
      </c>
      <c r="K17669" s="9">
        <v>334.783784970238</v>
      </c>
      <c r="L17669" s="9">
        <v>290.25591223118198</v>
      </c>
      <c r="M17669" s="9">
        <v>318.86880916666598</v>
      </c>
      <c r="N17669" s="9">
        <v>428.852971111111</v>
      </c>
      <c r="O17669" s="9">
        <v>548.71371142473095</v>
      </c>
      <c r="P17669" s="9">
        <v>541.03556791666597</v>
      </c>
      <c r="Q17669" s="9">
        <v>366.37264395161202</v>
      </c>
      <c r="R17669" s="9">
        <v>211.24579027777699</v>
      </c>
      <c r="S17669" s="9">
        <v>291.834828645833</v>
      </c>
      <c r="T17669" s="9">
        <v>268.47014944444402</v>
      </c>
    </row>
    <row r="17670" spans="1:20" x14ac:dyDescent="0.35">
      <c r="A17670">
        <f t="shared" si="540"/>
        <v>17670</v>
      </c>
      <c r="B17670" s="3" t="s">
        <v>1039</v>
      </c>
      <c r="C17670" s="3" t="s">
        <v>77</v>
      </c>
      <c r="D17670" s="3" t="s">
        <v>60</v>
      </c>
      <c r="E17670">
        <v>2023</v>
      </c>
      <c r="F17670" s="3" t="str">
        <f t="shared" si="539"/>
        <v>RGGenL GOOS2023</v>
      </c>
      <c r="G17670" s="9">
        <v>205.16369153225801</v>
      </c>
      <c r="H17670" s="9">
        <v>179.75920472222199</v>
      </c>
      <c r="I17670" s="9">
        <v>264.76344402777698</v>
      </c>
      <c r="J17670" s="9">
        <v>271.751240994623</v>
      </c>
      <c r="K17670" s="9">
        <v>383.416950372023</v>
      </c>
      <c r="L17670" s="9">
        <v>330.93431770161197</v>
      </c>
      <c r="M17670" s="9">
        <v>305.00336111111102</v>
      </c>
      <c r="N17670" s="9">
        <v>353.196449999999</v>
      </c>
      <c r="O17670" s="9">
        <v>440.97023844085999</v>
      </c>
      <c r="P17670" s="9">
        <v>492.75195666666599</v>
      </c>
      <c r="Q17670" s="9">
        <v>292.18793709677402</v>
      </c>
      <c r="R17670" s="9">
        <v>220.48273972222199</v>
      </c>
      <c r="S17670" s="9">
        <v>252.99913020833301</v>
      </c>
      <c r="T17670" s="9">
        <v>259.398014055555</v>
      </c>
    </row>
    <row r="17671" spans="1:20" x14ac:dyDescent="0.35">
      <c r="A17671">
        <f t="shared" si="540"/>
        <v>17671</v>
      </c>
      <c r="B17671" s="3" t="s">
        <v>1039</v>
      </c>
      <c r="C17671" s="3" t="s">
        <v>77</v>
      </c>
      <c r="D17671" s="3" t="s">
        <v>60</v>
      </c>
      <c r="E17671">
        <v>2024</v>
      </c>
      <c r="F17671" s="3" t="str">
        <f t="shared" si="539"/>
        <v>RGGenL GOOS2024</v>
      </c>
      <c r="G17671" s="9">
        <v>315.61053346774099</v>
      </c>
      <c r="H17671" s="9">
        <v>249.83704055555501</v>
      </c>
      <c r="I17671" s="9">
        <v>317.25457263888802</v>
      </c>
      <c r="J17671" s="9">
        <v>307.222361827957</v>
      </c>
      <c r="K17671" s="9">
        <v>303.32478750000001</v>
      </c>
      <c r="L17671" s="9">
        <v>274.82227459677398</v>
      </c>
      <c r="M17671" s="9">
        <v>122.445251666666</v>
      </c>
      <c r="N17671" s="9">
        <v>289.31523194444401</v>
      </c>
      <c r="O17671" s="9">
        <v>239.83780577956901</v>
      </c>
      <c r="P17671" s="9">
        <v>267.30213106944399</v>
      </c>
      <c r="Q17671" s="9">
        <v>237.22819475806401</v>
      </c>
      <c r="R17671" s="9">
        <v>188.94911833333299</v>
      </c>
      <c r="S17671" s="9">
        <v>222.360313802083</v>
      </c>
      <c r="T17671" s="9">
        <v>232.006196666666</v>
      </c>
    </row>
    <row r="17672" spans="1:20" x14ac:dyDescent="0.35">
      <c r="A17672">
        <f t="shared" si="540"/>
        <v>17672</v>
      </c>
      <c r="B17672" s="3" t="s">
        <v>1039</v>
      </c>
      <c r="C17672" s="3" t="s">
        <v>77</v>
      </c>
      <c r="D17672" s="3" t="s">
        <v>60</v>
      </c>
      <c r="E17672">
        <v>2025</v>
      </c>
      <c r="F17672" s="3" t="str">
        <f t="shared" si="539"/>
        <v>RGGenL GOOS2025</v>
      </c>
      <c r="G17672" s="9">
        <v>233.836229569892</v>
      </c>
      <c r="H17672" s="9">
        <v>204.325105277777</v>
      </c>
      <c r="I17672" s="9">
        <v>229.67102374999999</v>
      </c>
      <c r="J17672" s="9">
        <v>344.84646693548302</v>
      </c>
      <c r="K17672" s="9">
        <v>535.10280044642798</v>
      </c>
      <c r="L17672" s="9">
        <v>401.95200026881702</v>
      </c>
      <c r="M17672" s="9">
        <v>177.91393722222199</v>
      </c>
      <c r="N17672" s="9">
        <v>408.115842777777</v>
      </c>
      <c r="O17672" s="9">
        <v>468.86584516129</v>
      </c>
      <c r="P17672" s="9">
        <v>366.123027777777</v>
      </c>
      <c r="Q17672" s="9">
        <v>290.29421276881698</v>
      </c>
      <c r="R17672" s="9">
        <v>212.13802833333301</v>
      </c>
      <c r="S17672" s="9">
        <v>229.76252395833299</v>
      </c>
      <c r="T17672" s="9">
        <v>254.57507055555499</v>
      </c>
    </row>
    <row r="17673" spans="1:20" x14ac:dyDescent="0.35">
      <c r="A17673">
        <f t="shared" si="540"/>
        <v>17673</v>
      </c>
      <c r="B17673" s="3" t="s">
        <v>1039</v>
      </c>
      <c r="C17673" s="3" t="s">
        <v>77</v>
      </c>
      <c r="D17673" s="3" t="s">
        <v>60</v>
      </c>
      <c r="E17673">
        <v>2026</v>
      </c>
      <c r="F17673" s="3" t="str">
        <f t="shared" si="539"/>
        <v>RGGenL GOOS2026</v>
      </c>
      <c r="G17673" s="9">
        <v>251.53829381720399</v>
      </c>
      <c r="H17673" s="9">
        <v>189.72509902777699</v>
      </c>
      <c r="I17673" s="9">
        <v>243.595198333333</v>
      </c>
      <c r="J17673" s="9">
        <v>294.82937768817197</v>
      </c>
      <c r="K17673" s="9">
        <v>374.53474360118997</v>
      </c>
      <c r="L17673" s="9">
        <v>305.01297069892399</v>
      </c>
      <c r="M17673" s="9">
        <v>158.30583249999901</v>
      </c>
      <c r="N17673" s="9">
        <v>151.005875</v>
      </c>
      <c r="O17673" s="9">
        <v>169.85402755376299</v>
      </c>
      <c r="P17673" s="9">
        <v>467.58832097222199</v>
      </c>
      <c r="Q17673" s="9">
        <v>315.20417432795699</v>
      </c>
      <c r="R17673" s="9">
        <v>241.82536666666601</v>
      </c>
      <c r="S17673" s="9">
        <v>253.92064765625</v>
      </c>
      <c r="T17673" s="9">
        <v>255.086407777777</v>
      </c>
    </row>
    <row r="17674" spans="1:20" x14ac:dyDescent="0.35">
      <c r="A17674">
        <f t="shared" si="540"/>
        <v>17674</v>
      </c>
      <c r="B17674" s="3" t="s">
        <v>1039</v>
      </c>
      <c r="C17674" s="3" t="s">
        <v>77</v>
      </c>
      <c r="D17674" s="3" t="s">
        <v>60</v>
      </c>
      <c r="E17674">
        <v>2027</v>
      </c>
      <c r="F17674" s="3" t="str">
        <f t="shared" si="539"/>
        <v>RGGenL GOOS2027</v>
      </c>
      <c r="G17674" s="9">
        <v>231.15027258064501</v>
      </c>
      <c r="H17674" s="9">
        <v>204.31659152777701</v>
      </c>
      <c r="I17674" s="9">
        <v>247.43936208333301</v>
      </c>
      <c r="J17674" s="9">
        <v>304.04352862903198</v>
      </c>
      <c r="K17674" s="9">
        <v>436.54191587797601</v>
      </c>
      <c r="L17674" s="9">
        <v>459.233733064516</v>
      </c>
      <c r="M17674" s="9">
        <v>296.881040277777</v>
      </c>
      <c r="N17674" s="9">
        <v>363.05597861111102</v>
      </c>
      <c r="O17674" s="9">
        <v>600.21554368279499</v>
      </c>
      <c r="P17674" s="9">
        <v>576.41088944444402</v>
      </c>
      <c r="Q17674" s="9">
        <v>416.51107509408598</v>
      </c>
      <c r="R17674" s="9">
        <v>362.99408333333298</v>
      </c>
      <c r="S17674" s="9">
        <v>274.08425182291597</v>
      </c>
      <c r="T17674" s="9">
        <v>306.33918888888797</v>
      </c>
    </row>
    <row r="17675" spans="1:20" x14ac:dyDescent="0.35">
      <c r="A17675">
        <f t="shared" si="540"/>
        <v>17675</v>
      </c>
      <c r="B17675" s="3" t="s">
        <v>1039</v>
      </c>
      <c r="C17675" s="3" t="s">
        <v>77</v>
      </c>
      <c r="D17675" s="3" t="s">
        <v>60</v>
      </c>
      <c r="E17675">
        <v>2028</v>
      </c>
      <c r="F17675" s="3" t="str">
        <f t="shared" si="539"/>
        <v>RGGenL GOOS2028</v>
      </c>
      <c r="G17675" s="9">
        <v>225.70111491935401</v>
      </c>
      <c r="H17675" s="9">
        <v>240.878282125</v>
      </c>
      <c r="I17675" s="9">
        <v>252.90434812500001</v>
      </c>
      <c r="J17675" s="9">
        <v>263.72692755376301</v>
      </c>
      <c r="K17675" s="9">
        <v>384.245699107142</v>
      </c>
      <c r="L17675" s="9">
        <v>336.49876008064501</v>
      </c>
      <c r="M17675" s="9">
        <v>120.193931388888</v>
      </c>
      <c r="N17675" s="9">
        <v>296.19595638888802</v>
      </c>
      <c r="O17675" s="9">
        <v>485.93084489247298</v>
      </c>
      <c r="P17675" s="9">
        <v>494.48859708333299</v>
      </c>
      <c r="Q17675" s="9">
        <v>364.91650564516101</v>
      </c>
      <c r="R17675" s="9">
        <v>209.56261541666601</v>
      </c>
      <c r="S17675" s="9">
        <v>318.51071406249901</v>
      </c>
      <c r="T17675" s="9">
        <v>267.56393176388798</v>
      </c>
    </row>
    <row r="17676" spans="1:20" x14ac:dyDescent="0.35">
      <c r="A17676">
        <f t="shared" si="540"/>
        <v>17676</v>
      </c>
      <c r="B17676" s="3" t="s">
        <v>1039</v>
      </c>
      <c r="C17676" s="3" t="s">
        <v>77</v>
      </c>
      <c r="D17676" s="3" t="s">
        <v>60</v>
      </c>
      <c r="E17676">
        <v>2029</v>
      </c>
      <c r="F17676" s="3" t="str">
        <f t="shared" si="539"/>
        <v>RGGenL GOOS2029</v>
      </c>
      <c r="G17676" s="9">
        <v>245.98088306451601</v>
      </c>
      <c r="H17676" s="9">
        <v>178.17035216666599</v>
      </c>
      <c r="I17676" s="9">
        <v>285.63624149999998</v>
      </c>
      <c r="J17676" s="9">
        <v>270.89105416666598</v>
      </c>
      <c r="K17676" s="9">
        <v>498.35375907738</v>
      </c>
      <c r="L17676" s="9">
        <v>430.764083870967</v>
      </c>
      <c r="M17676" s="9">
        <v>180.328579166666</v>
      </c>
      <c r="N17676" s="9">
        <v>246.420739444444</v>
      </c>
      <c r="O17676" s="9">
        <v>498.43310994623602</v>
      </c>
      <c r="P17676" s="9">
        <v>329.74894083333299</v>
      </c>
      <c r="Q17676" s="9">
        <v>304.37999327956902</v>
      </c>
      <c r="R17676" s="9">
        <v>237.51339888888799</v>
      </c>
      <c r="S17676" s="9">
        <v>269.56158619791597</v>
      </c>
      <c r="T17676" s="9">
        <v>262.11554625000002</v>
      </c>
    </row>
    <row r="17677" spans="1:20" x14ac:dyDescent="0.35">
      <c r="A17677">
        <f t="shared" si="540"/>
        <v>17677</v>
      </c>
      <c r="B17677" s="3" t="s">
        <v>1039</v>
      </c>
      <c r="C17677" s="3" t="s">
        <v>75</v>
      </c>
      <c r="D17677" s="3" t="s">
        <v>20</v>
      </c>
      <c r="E17677">
        <v>2020</v>
      </c>
      <c r="F17677" s="3" t="str">
        <f t="shared" si="539"/>
        <v>RGElevLIBBY2020</v>
      </c>
      <c r="G17677" s="9">
        <v>2441.22055056</v>
      </c>
      <c r="H17677" s="9">
        <v>2434.3373482399902</v>
      </c>
      <c r="I17677" s="9">
        <v>2418.9469277999901</v>
      </c>
      <c r="J17677" s="9">
        <v>2413.4154315599999</v>
      </c>
      <c r="K17677" s="9">
        <v>2411.8537517200002</v>
      </c>
      <c r="L17677" s="9">
        <v>2410.8268487999999</v>
      </c>
      <c r="M17677" s="9">
        <v>2413.1168751199998</v>
      </c>
      <c r="N17677" s="9">
        <v>2420.2395787599999</v>
      </c>
      <c r="O17677" s="9">
        <v>2438.12999928</v>
      </c>
      <c r="P17677" s="9">
        <v>2447.24745364</v>
      </c>
      <c r="Q17677" s="9">
        <v>2453.5630706400002</v>
      </c>
      <c r="R17677" s="9">
        <v>2452.0571650799998</v>
      </c>
      <c r="S17677" s="9">
        <v>2451.20086584</v>
      </c>
      <c r="T17677" s="9">
        <v>2447.5132016799998</v>
      </c>
    </row>
    <row r="17678" spans="1:20" x14ac:dyDescent="0.35">
      <c r="A17678">
        <f t="shared" si="540"/>
        <v>17678</v>
      </c>
      <c r="B17678" s="3" t="s">
        <v>1039</v>
      </c>
      <c r="C17678" s="3" t="s">
        <v>75</v>
      </c>
      <c r="D17678" s="3" t="s">
        <v>20</v>
      </c>
      <c r="E17678">
        <v>2021</v>
      </c>
      <c r="F17678" s="3" t="str">
        <f t="shared" si="539"/>
        <v>RGElevLIBBY2021</v>
      </c>
      <c r="G17678" s="9">
        <v>2446.6142515199999</v>
      </c>
      <c r="H17678" s="9">
        <v>2432.6936473999999</v>
      </c>
      <c r="I17678" s="9">
        <v>2409.41280676</v>
      </c>
      <c r="J17678" s="9">
        <v>2398.7369533999999</v>
      </c>
      <c r="K17678" s="9">
        <v>2396.65362</v>
      </c>
      <c r="L17678" s="9">
        <v>2393.8025700399999</v>
      </c>
      <c r="M17678" s="9">
        <v>2394.5046698000001</v>
      </c>
      <c r="N17678" s="9">
        <v>2397.9429901200001</v>
      </c>
      <c r="O17678" s="9">
        <v>2405.3511268399998</v>
      </c>
      <c r="P17678" s="9">
        <v>2437.2901042399999</v>
      </c>
      <c r="Q17678" s="9">
        <v>2448.7369549999999</v>
      </c>
      <c r="R17678" s="9">
        <v>2447.7461413199999</v>
      </c>
      <c r="S17678" s="9">
        <v>2444.4948288800001</v>
      </c>
      <c r="T17678" s="9">
        <v>2437.66740084</v>
      </c>
    </row>
    <row r="17679" spans="1:20" x14ac:dyDescent="0.35">
      <c r="A17679">
        <f t="shared" si="540"/>
        <v>17679</v>
      </c>
      <c r="B17679" s="3" t="s">
        <v>1039</v>
      </c>
      <c r="C17679" s="3" t="s">
        <v>75</v>
      </c>
      <c r="D17679" s="3" t="s">
        <v>20</v>
      </c>
      <c r="E17679">
        <v>2022</v>
      </c>
      <c r="F17679" s="3" t="str">
        <f t="shared" si="539"/>
        <v>RGElevLIBBY2022</v>
      </c>
      <c r="G17679" s="9">
        <v>2440.5315741600002</v>
      </c>
      <c r="H17679" s="9">
        <v>2433.0742248400002</v>
      </c>
      <c r="I17679" s="9">
        <v>2415.8990274399998</v>
      </c>
      <c r="J17679" s="9">
        <v>2413.7861664799998</v>
      </c>
      <c r="K17679" s="9">
        <v>2411.12540524</v>
      </c>
      <c r="L17679" s="9">
        <v>2412.3557202399902</v>
      </c>
      <c r="M17679" s="9">
        <v>2415.0427282000001</v>
      </c>
      <c r="N17679" s="9">
        <v>2415.8891849199999</v>
      </c>
      <c r="O17679" s="9">
        <v>2426.24351596</v>
      </c>
      <c r="P17679" s="9">
        <v>2453.2185824399999</v>
      </c>
      <c r="Q17679" s="9">
        <v>2452.5164826800001</v>
      </c>
      <c r="R17679" s="9">
        <v>2452.2015220399999</v>
      </c>
      <c r="S17679" s="9">
        <v>2451.0499472000001</v>
      </c>
      <c r="T17679" s="9">
        <v>2447.5132016799998</v>
      </c>
    </row>
    <row r="17680" spans="1:20" x14ac:dyDescent="0.35">
      <c r="A17680">
        <f t="shared" si="540"/>
        <v>17680</v>
      </c>
      <c r="B17680" s="3" t="s">
        <v>1039</v>
      </c>
      <c r="C17680" s="3" t="s">
        <v>75</v>
      </c>
      <c r="D17680" s="3" t="s">
        <v>20</v>
      </c>
      <c r="E17680">
        <v>2023</v>
      </c>
      <c r="F17680" s="3" t="str">
        <f t="shared" si="539"/>
        <v>RGElevLIBBY2023</v>
      </c>
      <c r="G17680" s="9">
        <v>2450.0788185599999</v>
      </c>
      <c r="H17680" s="9">
        <v>2431.2205502399902</v>
      </c>
      <c r="I17680" s="9">
        <v>2409.4324917999902</v>
      </c>
      <c r="J17680" s="9">
        <v>2410.27566768</v>
      </c>
      <c r="K17680" s="9">
        <v>2396.9160872000002</v>
      </c>
      <c r="L17680" s="9">
        <v>2382.53944632</v>
      </c>
      <c r="M17680" s="9">
        <v>2375.8826219600001</v>
      </c>
      <c r="N17680" s="9">
        <v>2371.1910207599999</v>
      </c>
      <c r="O17680" s="9">
        <v>2386.4600501199998</v>
      </c>
      <c r="P17680" s="9">
        <v>2438.01516988</v>
      </c>
      <c r="Q17680" s="9">
        <v>2458.0184513599902</v>
      </c>
      <c r="R17680" s="9">
        <v>2458.5072965199902</v>
      </c>
      <c r="S17680" s="9">
        <v>2456.4797374</v>
      </c>
      <c r="T17680" s="9">
        <v>2447.5132016799998</v>
      </c>
    </row>
    <row r="17681" spans="1:20" x14ac:dyDescent="0.35">
      <c r="A17681">
        <f t="shared" si="540"/>
        <v>17681</v>
      </c>
      <c r="B17681" s="3" t="s">
        <v>1039</v>
      </c>
      <c r="C17681" s="3" t="s">
        <v>75</v>
      </c>
      <c r="D17681" s="3" t="s">
        <v>20</v>
      </c>
      <c r="E17681">
        <v>2024</v>
      </c>
      <c r="F17681" s="3" t="str">
        <f t="shared" si="539"/>
        <v>RGElevLIBBY2024</v>
      </c>
      <c r="G17681" s="9">
        <v>2450.6824931199999</v>
      </c>
      <c r="H17681" s="9">
        <v>2432.5820988400001</v>
      </c>
      <c r="I17681" s="9">
        <v>2408.0282922799902</v>
      </c>
      <c r="J17681" s="9">
        <v>2408.7435154</v>
      </c>
      <c r="K17681" s="9">
        <v>2409.5079511200001</v>
      </c>
      <c r="L17681" s="9">
        <v>2413.8616258000002</v>
      </c>
      <c r="M17681" s="9">
        <v>2416.6076888799998</v>
      </c>
      <c r="N17681" s="9">
        <v>2425.2166130400001</v>
      </c>
      <c r="O17681" s="9">
        <v>2429.6391853599998</v>
      </c>
      <c r="P17681" s="9">
        <v>2450.5742253999902</v>
      </c>
      <c r="Q17681" s="9">
        <v>2450.0624143599998</v>
      </c>
      <c r="R17681" s="9">
        <v>2447.6411544399998</v>
      </c>
      <c r="S17681" s="9">
        <v>2447.3327554799998</v>
      </c>
      <c r="T17681" s="9">
        <v>2445.4790808799999</v>
      </c>
    </row>
    <row r="17682" spans="1:20" x14ac:dyDescent="0.35">
      <c r="A17682">
        <f t="shared" si="540"/>
        <v>17682</v>
      </c>
      <c r="B17682" s="3" t="s">
        <v>1039</v>
      </c>
      <c r="C17682" s="3" t="s">
        <v>75</v>
      </c>
      <c r="D17682" s="3" t="s">
        <v>20</v>
      </c>
      <c r="E17682">
        <v>2025</v>
      </c>
      <c r="F17682" s="3" t="str">
        <f t="shared" si="539"/>
        <v>RGElevLIBBY2025</v>
      </c>
      <c r="G17682" s="9">
        <v>2448.3760625999998</v>
      </c>
      <c r="H17682" s="9">
        <v>2431.8176631199999</v>
      </c>
      <c r="I17682" s="9">
        <v>2409.4948277600001</v>
      </c>
      <c r="J17682" s="9">
        <v>2404.6293420400002</v>
      </c>
      <c r="K17682" s="9">
        <v>2398.9928589199999</v>
      </c>
      <c r="L17682" s="9">
        <v>2402.0407592800002</v>
      </c>
      <c r="M17682" s="9">
        <v>2403.92724228</v>
      </c>
      <c r="N17682" s="9">
        <v>2415.23301692</v>
      </c>
      <c r="O17682" s="9">
        <v>2429.0584766799998</v>
      </c>
      <c r="P17682" s="9">
        <v>2449.12737496</v>
      </c>
      <c r="Q17682" s="9">
        <v>2454.5341992799999</v>
      </c>
      <c r="R17682" s="9">
        <v>2453.1628081600002</v>
      </c>
      <c r="S17682" s="9">
        <v>2449.8721256399999</v>
      </c>
      <c r="T17682" s="9">
        <v>2447.5132016799998</v>
      </c>
    </row>
    <row r="17683" spans="1:20" x14ac:dyDescent="0.35">
      <c r="A17683">
        <f t="shared" si="540"/>
        <v>17683</v>
      </c>
      <c r="B17683" s="3" t="s">
        <v>1039</v>
      </c>
      <c r="C17683" s="3" t="s">
        <v>75</v>
      </c>
      <c r="D17683" s="3" t="s">
        <v>20</v>
      </c>
      <c r="E17683">
        <v>2026</v>
      </c>
      <c r="F17683" s="3" t="str">
        <f t="shared" si="539"/>
        <v>RGElevLIBBY2026</v>
      </c>
      <c r="G17683" s="9">
        <v>2450.62015716</v>
      </c>
      <c r="H17683" s="9">
        <v>2434.6293430000001</v>
      </c>
      <c r="I17683" s="9">
        <v>2408.6614943999998</v>
      </c>
      <c r="J17683" s="9">
        <v>2396.9160872000002</v>
      </c>
      <c r="K17683" s="9">
        <v>2396.30585096</v>
      </c>
      <c r="L17683" s="9">
        <v>2395.8957459600001</v>
      </c>
      <c r="M17683" s="9">
        <v>2397.1719927200002</v>
      </c>
      <c r="N17683" s="9">
        <v>2398.6516515600001</v>
      </c>
      <c r="O17683" s="9">
        <v>2389.4751420799998</v>
      </c>
      <c r="P17683" s="9">
        <v>2434.3373482399902</v>
      </c>
      <c r="Q17683" s="9">
        <v>2450.4987660800002</v>
      </c>
      <c r="R17683" s="9">
        <v>2453.3334118399998</v>
      </c>
      <c r="S17683" s="9">
        <v>2450.6726506</v>
      </c>
      <c r="T17683" s="9">
        <v>2447.5132016799998</v>
      </c>
    </row>
    <row r="17684" spans="1:20" x14ac:dyDescent="0.35">
      <c r="A17684">
        <f t="shared" si="540"/>
        <v>17684</v>
      </c>
      <c r="B17684" s="3" t="s">
        <v>1039</v>
      </c>
      <c r="C17684" s="3" t="s">
        <v>75</v>
      </c>
      <c r="D17684" s="3" t="s">
        <v>20</v>
      </c>
      <c r="E17684">
        <v>2027</v>
      </c>
      <c r="F17684" s="3" t="str">
        <f t="shared" si="539"/>
        <v>RGElevLIBBY2027</v>
      </c>
      <c r="G17684" s="9">
        <v>2446.49942212</v>
      </c>
      <c r="H17684" s="9">
        <v>2432.9397104</v>
      </c>
      <c r="I17684" s="9">
        <v>2407.6181872799998</v>
      </c>
      <c r="J17684" s="9">
        <v>2387.6739609199999</v>
      </c>
      <c r="K17684" s="9">
        <v>2381.9882652000001</v>
      </c>
      <c r="L17684" s="9">
        <v>2359.3570308799999</v>
      </c>
      <c r="M17684" s="9">
        <v>2362.8576871599998</v>
      </c>
      <c r="N17684" s="9">
        <v>2367.7887896799998</v>
      </c>
      <c r="O17684" s="9">
        <v>2379.1667428000001</v>
      </c>
      <c r="P17684" s="9">
        <v>2432.7166132799998</v>
      </c>
      <c r="Q17684" s="9">
        <v>2450.8202883999902</v>
      </c>
      <c r="R17684" s="9">
        <v>2451.2369550799999</v>
      </c>
      <c r="S17684" s="9">
        <v>2449.9049340400002</v>
      </c>
      <c r="T17684" s="9">
        <v>2446.8078210799999</v>
      </c>
    </row>
    <row r="17685" spans="1:20" x14ac:dyDescent="0.35">
      <c r="A17685">
        <f t="shared" si="540"/>
        <v>17685</v>
      </c>
      <c r="B17685" s="3" t="s">
        <v>1039</v>
      </c>
      <c r="C17685" s="3" t="s">
        <v>75</v>
      </c>
      <c r="D17685" s="3" t="s">
        <v>20</v>
      </c>
      <c r="E17685">
        <v>2028</v>
      </c>
      <c r="F17685" s="3" t="str">
        <f t="shared" si="539"/>
        <v>RGElevLIBBY2028</v>
      </c>
      <c r="G17685" s="9">
        <v>2445.7317055599901</v>
      </c>
      <c r="H17685" s="9">
        <v>2432.92658704</v>
      </c>
      <c r="I17685" s="9">
        <v>2407.8347227200002</v>
      </c>
      <c r="J17685" s="9">
        <v>2389.68511584</v>
      </c>
      <c r="K17685" s="9">
        <v>2356.0565058399902</v>
      </c>
      <c r="L17685" s="9">
        <v>2350.4134610399901</v>
      </c>
      <c r="M17685" s="9">
        <v>2348.3662168800001</v>
      </c>
      <c r="N17685" s="9">
        <v>2344.4948256799998</v>
      </c>
      <c r="O17685" s="9">
        <v>2358.1529626000001</v>
      </c>
      <c r="P17685" s="9">
        <v>2417.6870852399902</v>
      </c>
      <c r="Q17685" s="9">
        <v>2453.9502097599998</v>
      </c>
      <c r="R17685" s="9">
        <v>2455.5512596799999</v>
      </c>
      <c r="S17685" s="9">
        <v>2453.6713383599999</v>
      </c>
      <c r="T17685" s="9">
        <v>2447.5132016799998</v>
      </c>
    </row>
    <row r="17686" spans="1:20" x14ac:dyDescent="0.35">
      <c r="A17686">
        <f t="shared" si="540"/>
        <v>17686</v>
      </c>
      <c r="B17686" s="3" t="s">
        <v>1039</v>
      </c>
      <c r="C17686" s="3" t="s">
        <v>75</v>
      </c>
      <c r="D17686" s="3" t="s">
        <v>20</v>
      </c>
      <c r="E17686">
        <v>2029</v>
      </c>
      <c r="F17686" s="3" t="str">
        <f t="shared" si="539"/>
        <v>RGElevLIBBY2029</v>
      </c>
      <c r="G17686" s="9">
        <v>2449.1208132799902</v>
      </c>
      <c r="H17686" s="9">
        <v>2433.0250122399998</v>
      </c>
      <c r="I17686" s="9">
        <v>2409.87868603999</v>
      </c>
      <c r="J17686" s="9">
        <v>2407.12278044</v>
      </c>
      <c r="K17686" s="9">
        <v>2405.6365599199999</v>
      </c>
      <c r="L17686" s="9">
        <v>2385.19036504</v>
      </c>
      <c r="M17686" s="9">
        <v>2388.6122811599998</v>
      </c>
      <c r="N17686" s="9">
        <v>2398.2841974799999</v>
      </c>
      <c r="O17686" s="9">
        <v>2428.92396224</v>
      </c>
      <c r="P17686" s="9">
        <v>2451.0532280399998</v>
      </c>
      <c r="Q17686" s="9">
        <v>2449.475144</v>
      </c>
      <c r="R17686" s="9">
        <v>2447.4639890799999</v>
      </c>
      <c r="S17686" s="9">
        <v>2446.3288184399998</v>
      </c>
      <c r="T17686" s="9">
        <v>2441.8832802399902</v>
      </c>
    </row>
    <row r="17687" spans="1:20" x14ac:dyDescent="0.35">
      <c r="A17687">
        <f t="shared" si="540"/>
        <v>17687</v>
      </c>
      <c r="B17687" s="3" t="s">
        <v>1039</v>
      </c>
      <c r="C17687" s="3" t="s">
        <v>86</v>
      </c>
      <c r="D17687" s="3" t="s">
        <v>20</v>
      </c>
      <c r="E17687">
        <v>2020</v>
      </c>
      <c r="F17687" s="3" t="str">
        <f t="shared" si="539"/>
        <v>RGQOutLIBBY2020</v>
      </c>
      <c r="G17687" s="9">
        <v>4.9061646639763197</v>
      </c>
      <c r="H17687" s="9">
        <v>9.0376944160698596</v>
      </c>
      <c r="I17687" s="9">
        <v>12.010575128921699</v>
      </c>
      <c r="J17687" s="9">
        <v>5.4829782758634398</v>
      </c>
      <c r="K17687" s="9">
        <v>3.7668906605161401</v>
      </c>
      <c r="L17687" s="9">
        <v>3.69360424490712</v>
      </c>
      <c r="M17687" s="9">
        <v>5.8975999195448603</v>
      </c>
      <c r="N17687" s="9">
        <v>4.4411861733090801</v>
      </c>
      <c r="O17687" s="9">
        <v>14.7411241972213</v>
      </c>
      <c r="P17687" s="9">
        <v>13.9222096992922</v>
      </c>
      <c r="Q17687" s="9">
        <v>7.3729179371034901</v>
      </c>
      <c r="R17687" s="9">
        <v>7.9835140507208298</v>
      </c>
      <c r="S17687" s="9">
        <v>5.6821922156316402</v>
      </c>
      <c r="T17687" s="9">
        <v>6.0016421517592304</v>
      </c>
    </row>
    <row r="17688" spans="1:20" x14ac:dyDescent="0.35">
      <c r="A17688">
        <f t="shared" si="540"/>
        <v>17688</v>
      </c>
      <c r="B17688" s="3" t="s">
        <v>1039</v>
      </c>
      <c r="C17688" s="3" t="s">
        <v>86</v>
      </c>
      <c r="D17688" s="3" t="s">
        <v>20</v>
      </c>
      <c r="E17688">
        <v>2021</v>
      </c>
      <c r="F17688" s="3" t="str">
        <f t="shared" si="539"/>
        <v>RGQOutLIBBY2021</v>
      </c>
      <c r="G17688" s="9">
        <v>5.54211820692466</v>
      </c>
      <c r="H17688" s="9">
        <v>13.7109187809902</v>
      </c>
      <c r="I17688" s="9">
        <v>15.750326896201001</v>
      </c>
      <c r="J17688" s="9">
        <v>7.8541560801468098</v>
      </c>
      <c r="K17688" s="9">
        <v>3.46776168861666</v>
      </c>
      <c r="L17688" s="9">
        <v>4.1379804740881703</v>
      </c>
      <c r="M17688" s="9">
        <v>4.13383252620722</v>
      </c>
      <c r="N17688" s="9">
        <v>4.6222031972073605</v>
      </c>
      <c r="O17688" s="9">
        <v>18.615245829305501</v>
      </c>
      <c r="P17688" s="9">
        <v>17.2148188955181</v>
      </c>
      <c r="Q17688" s="9">
        <v>12.418084388673501</v>
      </c>
      <c r="R17688" s="9">
        <v>12.925255404052599</v>
      </c>
      <c r="S17688" s="9">
        <v>11.8372112183791</v>
      </c>
      <c r="T17688" s="9">
        <v>11.7772372483903</v>
      </c>
    </row>
    <row r="17689" spans="1:20" x14ac:dyDescent="0.35">
      <c r="A17689">
        <f t="shared" si="540"/>
        <v>17689</v>
      </c>
      <c r="B17689" s="3" t="s">
        <v>1039</v>
      </c>
      <c r="C17689" s="3" t="s">
        <v>86</v>
      </c>
      <c r="D17689" s="3" t="s">
        <v>20</v>
      </c>
      <c r="E17689">
        <v>2022</v>
      </c>
      <c r="F17689" s="3" t="str">
        <f t="shared" si="539"/>
        <v>RGQOutLIBBY2022</v>
      </c>
      <c r="G17689" s="9">
        <v>3.8046207450512104</v>
      </c>
      <c r="H17689" s="9">
        <v>9.5170776921331299</v>
      </c>
      <c r="I17689" s="9">
        <v>13.704418153236301</v>
      </c>
      <c r="J17689" s="9">
        <v>4.0948544103033599</v>
      </c>
      <c r="K17689" s="9">
        <v>4.4032712608531197</v>
      </c>
      <c r="L17689" s="9">
        <v>3.2484271997802798</v>
      </c>
      <c r="M17689" s="9">
        <v>3.6622732794180495</v>
      </c>
      <c r="N17689" s="9">
        <v>4.6340980288604099</v>
      </c>
      <c r="O17689" s="9">
        <v>22.030139311498299</v>
      </c>
      <c r="P17689" s="9">
        <v>24.741970804871201</v>
      </c>
      <c r="Q17689" s="9">
        <v>19.464802348590499</v>
      </c>
      <c r="R17689" s="9">
        <v>10.8772903736019</v>
      </c>
      <c r="S17689" s="9">
        <v>8.9097922883949199</v>
      </c>
      <c r="T17689" s="9">
        <v>9.6072002332531898</v>
      </c>
    </row>
    <row r="17690" spans="1:20" x14ac:dyDescent="0.35">
      <c r="A17690">
        <f t="shared" si="540"/>
        <v>17690</v>
      </c>
      <c r="B17690" s="3" t="s">
        <v>1039</v>
      </c>
      <c r="C17690" s="3" t="s">
        <v>86</v>
      </c>
      <c r="D17690" s="3" t="s">
        <v>20</v>
      </c>
      <c r="E17690">
        <v>2023</v>
      </c>
      <c r="F17690" s="3" t="str">
        <f t="shared" si="539"/>
        <v>RGQOutLIBBY2023</v>
      </c>
      <c r="G17690" s="9">
        <v>4.9071148852983804</v>
      </c>
      <c r="H17690" s="9">
        <v>19.261135695459998</v>
      </c>
      <c r="I17690" s="9">
        <v>18.9674322101733</v>
      </c>
      <c r="J17690" s="9">
        <v>5.4444853606556398</v>
      </c>
      <c r="K17690" s="9">
        <v>13.5392162927906</v>
      </c>
      <c r="L17690" s="9">
        <v>16.347951794891799</v>
      </c>
      <c r="M17690" s="9">
        <v>19.8127992911595</v>
      </c>
      <c r="N17690" s="9">
        <v>20.602932188450598</v>
      </c>
      <c r="O17690" s="9">
        <v>21.598225903880401</v>
      </c>
      <c r="P17690" s="9">
        <v>27.4133551942531</v>
      </c>
      <c r="Q17690" s="9">
        <v>23.891999518315899</v>
      </c>
      <c r="R17690" s="9">
        <v>13.2311456781904</v>
      </c>
      <c r="S17690" s="9">
        <v>11.1861021514994</v>
      </c>
      <c r="T17690" s="9">
        <v>12.756937872616801</v>
      </c>
    </row>
    <row r="17691" spans="1:20" x14ac:dyDescent="0.35">
      <c r="A17691">
        <f t="shared" si="540"/>
        <v>17691</v>
      </c>
      <c r="B17691" s="3" t="s">
        <v>1039</v>
      </c>
      <c r="C17691" s="3" t="s">
        <v>86</v>
      </c>
      <c r="D17691" s="3" t="s">
        <v>20</v>
      </c>
      <c r="E17691">
        <v>2024</v>
      </c>
      <c r="F17691" s="3" t="str">
        <f t="shared" si="539"/>
        <v>RGQOutLIBBY2024</v>
      </c>
      <c r="G17691" s="9">
        <v>6.1318122292851402</v>
      </c>
      <c r="H17691" s="9">
        <v>19.245102920893402</v>
      </c>
      <c r="I17691" s="9">
        <v>19.554094903633398</v>
      </c>
      <c r="J17691" s="9">
        <v>4.6675252949645802</v>
      </c>
      <c r="K17691" s="9">
        <v>3.8610201041888002</v>
      </c>
      <c r="L17691" s="9">
        <v>3.0369809867720399</v>
      </c>
      <c r="M17691" s="9">
        <v>6.0369644487211103</v>
      </c>
      <c r="N17691" s="9">
        <v>4.2954853642468001</v>
      </c>
      <c r="O17691" s="9">
        <v>21.419537556499598</v>
      </c>
      <c r="P17691" s="9">
        <v>14.0955718386403</v>
      </c>
      <c r="Q17691" s="9">
        <v>10.9281024530666</v>
      </c>
      <c r="R17691" s="9">
        <v>8.8062109938755508</v>
      </c>
      <c r="S17691" s="9">
        <v>5.1828973013644504</v>
      </c>
      <c r="T17691" s="9">
        <v>7.46971577385691</v>
      </c>
    </row>
    <row r="17692" spans="1:20" x14ac:dyDescent="0.35">
      <c r="A17692">
        <f t="shared" si="540"/>
        <v>17692</v>
      </c>
      <c r="B17692" s="3" t="s">
        <v>1039</v>
      </c>
      <c r="C17692" s="3" t="s">
        <v>86</v>
      </c>
      <c r="D17692" s="3" t="s">
        <v>20</v>
      </c>
      <c r="E17692">
        <v>2025</v>
      </c>
      <c r="F17692" s="3" t="str">
        <f t="shared" si="539"/>
        <v>RGQOutLIBBY2025</v>
      </c>
      <c r="G17692" s="9">
        <v>4.2434534455390098</v>
      </c>
      <c r="H17692" s="9">
        <v>16.745086277619802</v>
      </c>
      <c r="I17692" s="9">
        <v>16.4767052330747</v>
      </c>
      <c r="J17692" s="9">
        <v>6.0687142817860797</v>
      </c>
      <c r="K17692" s="9">
        <v>8.8800644124020796</v>
      </c>
      <c r="L17692" s="9">
        <v>4.7814586713772096</v>
      </c>
      <c r="M17692" s="9">
        <v>5.7540995928412499</v>
      </c>
      <c r="N17692" s="9">
        <v>4.39192466395472</v>
      </c>
      <c r="O17692" s="9">
        <v>22.230480363815701</v>
      </c>
      <c r="P17692" s="9">
        <v>13.691372056507101</v>
      </c>
      <c r="Q17692" s="9">
        <v>10.2921943957907</v>
      </c>
      <c r="R17692" s="9">
        <v>8.6242627273570793</v>
      </c>
      <c r="S17692" s="9">
        <v>10.0151774791377</v>
      </c>
      <c r="T17692" s="9">
        <v>8.0086946217881891</v>
      </c>
    </row>
    <row r="17693" spans="1:20" x14ac:dyDescent="0.35">
      <c r="A17693">
        <f t="shared" si="540"/>
        <v>17693</v>
      </c>
      <c r="B17693" s="3" t="s">
        <v>1039</v>
      </c>
      <c r="C17693" s="3" t="s">
        <v>86</v>
      </c>
      <c r="D17693" s="3" t="s">
        <v>20</v>
      </c>
      <c r="E17693">
        <v>2026</v>
      </c>
      <c r="F17693" s="3" t="str">
        <f t="shared" si="539"/>
        <v>RGQOutLIBBY2026</v>
      </c>
      <c r="G17693" s="9">
        <v>4.0508393493025503</v>
      </c>
      <c r="H17693" s="9">
        <v>16.3107599583157</v>
      </c>
      <c r="I17693" s="9">
        <v>18.794315205679499</v>
      </c>
      <c r="J17693" s="9">
        <v>9.3836666068466403</v>
      </c>
      <c r="K17693" s="9">
        <v>3.4795690476072894</v>
      </c>
      <c r="L17693" s="9">
        <v>4.0868575131976401</v>
      </c>
      <c r="M17693" s="9">
        <v>3.9002516156936098</v>
      </c>
      <c r="N17693" s="9">
        <v>4.6805864084165201</v>
      </c>
      <c r="O17693" s="9">
        <v>17.513491412664699</v>
      </c>
      <c r="P17693" s="9">
        <v>13.110094844876899</v>
      </c>
      <c r="Q17693" s="9">
        <v>7.4784555315867598</v>
      </c>
      <c r="R17693" s="9">
        <v>5.11409196518402</v>
      </c>
      <c r="S17693" s="9">
        <v>9.2800806146708297</v>
      </c>
      <c r="T17693" s="9">
        <v>6.9342140334585398</v>
      </c>
    </row>
    <row r="17694" spans="1:20" x14ac:dyDescent="0.35">
      <c r="A17694">
        <f t="shared" si="540"/>
        <v>17694</v>
      </c>
      <c r="B17694" s="3" t="s">
        <v>1039</v>
      </c>
      <c r="C17694" s="3" t="s">
        <v>86</v>
      </c>
      <c r="D17694" s="3" t="s">
        <v>20</v>
      </c>
      <c r="E17694">
        <v>2027</v>
      </c>
      <c r="F17694" s="3" t="str">
        <f t="shared" si="539"/>
        <v>RGQOutLIBBY2027</v>
      </c>
      <c r="G17694" s="9">
        <v>5.29424855773944</v>
      </c>
      <c r="H17694" s="9">
        <v>13.0418545810072</v>
      </c>
      <c r="I17694" s="9">
        <v>17.397404485465199</v>
      </c>
      <c r="J17694" s="9">
        <v>12.9352141928201</v>
      </c>
      <c r="K17694" s="9">
        <v>5.5081232165109304</v>
      </c>
      <c r="L17694" s="9">
        <v>13.7416290105156</v>
      </c>
      <c r="M17694" s="9">
        <v>4.3494749862763804</v>
      </c>
      <c r="N17694" s="9">
        <v>3.4179068088686102</v>
      </c>
      <c r="O17694" s="9">
        <v>17.498862690444099</v>
      </c>
      <c r="P17694" s="9">
        <v>16.393587427256598</v>
      </c>
      <c r="Q17694" s="9">
        <v>8.4784539166960293</v>
      </c>
      <c r="R17694" s="9">
        <v>8.3292534598904098</v>
      </c>
      <c r="S17694" s="9">
        <v>8.5564178128278598</v>
      </c>
      <c r="T17694" s="9">
        <v>7.3255441104698598</v>
      </c>
    </row>
    <row r="17695" spans="1:20" x14ac:dyDescent="0.35">
      <c r="A17695">
        <f t="shared" si="540"/>
        <v>17695</v>
      </c>
      <c r="B17695" s="3" t="s">
        <v>1039</v>
      </c>
      <c r="C17695" s="3" t="s">
        <v>86</v>
      </c>
      <c r="D17695" s="3" t="s">
        <v>20</v>
      </c>
      <c r="E17695">
        <v>2028</v>
      </c>
      <c r="F17695" s="3" t="str">
        <f t="shared" si="539"/>
        <v>RGQOutLIBBY2028</v>
      </c>
      <c r="G17695" s="9">
        <v>5.2636812954221703</v>
      </c>
      <c r="H17695" s="9">
        <v>13.255954763905899</v>
      </c>
      <c r="I17695" s="9">
        <v>17.605004052381599</v>
      </c>
      <c r="J17695" s="9">
        <v>12.275026081945899</v>
      </c>
      <c r="K17695" s="9">
        <v>21.1114595177072</v>
      </c>
      <c r="L17695" s="9">
        <v>6.17723877672426</v>
      </c>
      <c r="M17695" s="9">
        <v>5.7528523543477696</v>
      </c>
      <c r="N17695" s="9">
        <v>12.218561883121801</v>
      </c>
      <c r="O17695" s="9">
        <v>17.9918217240192</v>
      </c>
      <c r="P17695" s="9">
        <v>20.407913398651299</v>
      </c>
      <c r="Q17695" s="9">
        <v>17.983882582317602</v>
      </c>
      <c r="R17695" s="9">
        <v>12.9837957915361</v>
      </c>
      <c r="S17695" s="9">
        <v>14.546505455250699</v>
      </c>
      <c r="T17695" s="9">
        <v>10.590976916251099</v>
      </c>
    </row>
    <row r="17696" spans="1:20" x14ac:dyDescent="0.35">
      <c r="A17696">
        <f t="shared" si="540"/>
        <v>17696</v>
      </c>
      <c r="B17696" s="3" t="s">
        <v>1039</v>
      </c>
      <c r="C17696" s="3" t="s">
        <v>86</v>
      </c>
      <c r="D17696" s="3" t="s">
        <v>20</v>
      </c>
      <c r="E17696">
        <v>2029</v>
      </c>
      <c r="F17696" s="3" t="str">
        <f t="shared" si="539"/>
        <v>RGQOutLIBBY2029</v>
      </c>
      <c r="G17696" s="9">
        <v>5.5817104026108799</v>
      </c>
      <c r="H17696" s="9">
        <v>15.8190710634293</v>
      </c>
      <c r="I17696" s="9">
        <v>16.6224232946916</v>
      </c>
      <c r="J17696" s="9">
        <v>4.1029769072950897</v>
      </c>
      <c r="K17696" s="9">
        <v>3.6963919083457801</v>
      </c>
      <c r="L17696" s="9">
        <v>16.925665315522899</v>
      </c>
      <c r="M17696" s="9">
        <v>5.2226781691291597</v>
      </c>
      <c r="N17696" s="9">
        <v>4.7807837999551301</v>
      </c>
      <c r="O17696" s="9">
        <v>26.8857480524923</v>
      </c>
      <c r="P17696" s="9">
        <v>32.382863775146497</v>
      </c>
      <c r="Q17696" s="9">
        <v>15.9653718355362</v>
      </c>
      <c r="R17696" s="9">
        <v>9.3394767885873602</v>
      </c>
      <c r="S17696" s="9">
        <v>6.3626851417803501</v>
      </c>
      <c r="T17696" s="9">
        <v>6.81786689622548</v>
      </c>
    </row>
    <row r="17697" spans="1:20" x14ac:dyDescent="0.35">
      <c r="A17697">
        <f t="shared" si="540"/>
        <v>17697</v>
      </c>
      <c r="B17697" s="3" t="s">
        <v>1039</v>
      </c>
      <c r="C17697" s="3" t="s">
        <v>95</v>
      </c>
      <c r="D17697" s="3" t="s">
        <v>20</v>
      </c>
      <c r="E17697">
        <v>2020</v>
      </c>
      <c r="F17697" s="3" t="str">
        <f t="shared" si="539"/>
        <v>RGSpillLIBBY2020</v>
      </c>
      <c r="G17697" s="9">
        <v>0.18561867784946201</v>
      </c>
      <c r="H17697" s="9">
        <v>0.23938897040722201</v>
      </c>
      <c r="I17697" s="9">
        <v>0.41237022330534701</v>
      </c>
      <c r="J17697" s="9">
        <v>0.42976059904731101</v>
      </c>
      <c r="K17697" s="9">
        <v>0.29828799404791601</v>
      </c>
      <c r="L17697" s="9">
        <v>0.19932836431384399</v>
      </c>
      <c r="M17697" s="9">
        <v>0.200000145799999</v>
      </c>
      <c r="N17697" s="9">
        <v>0.200000145799999</v>
      </c>
      <c r="O17697" s="9">
        <v>0.205127349803024</v>
      </c>
      <c r="P17697" s="9">
        <v>0.25940497679638802</v>
      </c>
      <c r="Q17697" s="9">
        <v>0.200000145799999</v>
      </c>
      <c r="R17697" s="9">
        <v>0.201706032951111</v>
      </c>
      <c r="S17697" s="9">
        <v>0.200000145799999</v>
      </c>
      <c r="T17697" s="9">
        <v>0.19083347245083299</v>
      </c>
    </row>
    <row r="17698" spans="1:20" x14ac:dyDescent="0.35">
      <c r="A17698">
        <f t="shared" si="540"/>
        <v>17698</v>
      </c>
      <c r="B17698" s="3" t="s">
        <v>1039</v>
      </c>
      <c r="C17698" s="3" t="s">
        <v>95</v>
      </c>
      <c r="D17698" s="3" t="s">
        <v>20</v>
      </c>
      <c r="E17698">
        <v>2021</v>
      </c>
      <c r="F17698" s="3" t="str">
        <f t="shared" si="539"/>
        <v>RGSpillLIBBY2021</v>
      </c>
      <c r="G17698" s="9">
        <v>0.19543024999542999</v>
      </c>
      <c r="H17698" s="9">
        <v>0.27274900803256902</v>
      </c>
      <c r="I17698" s="9">
        <v>0.58618205557430503</v>
      </c>
      <c r="J17698" s="9">
        <v>0.78981147851478495</v>
      </c>
      <c r="K17698" s="9">
        <v>0.192857283449999</v>
      </c>
      <c r="L17698" s="9">
        <v>0.19086035419086</v>
      </c>
      <c r="M17698" s="9">
        <v>0.18277791102277699</v>
      </c>
      <c r="N17698" s="9">
        <v>0.183333466983333</v>
      </c>
      <c r="O17698" s="9">
        <v>0.30868634261706901</v>
      </c>
      <c r="P17698" s="9">
        <v>0.251578427747986</v>
      </c>
      <c r="Q17698" s="9">
        <v>0.226622720243951</v>
      </c>
      <c r="R17698" s="9">
        <v>0.30661490752763798</v>
      </c>
      <c r="S17698" s="9">
        <v>0.245726040907812</v>
      </c>
      <c r="T17698" s="9">
        <v>0.35402404919291602</v>
      </c>
    </row>
    <row r="17699" spans="1:20" x14ac:dyDescent="0.35">
      <c r="A17699">
        <f t="shared" si="540"/>
        <v>17699</v>
      </c>
      <c r="B17699" s="3" t="s">
        <v>1039</v>
      </c>
      <c r="C17699" s="3" t="s">
        <v>95</v>
      </c>
      <c r="D17699" s="3" t="s">
        <v>20</v>
      </c>
      <c r="E17699">
        <v>2022</v>
      </c>
      <c r="F17699" s="3" t="str">
        <f t="shared" si="539"/>
        <v>RGSpillLIBBY2022</v>
      </c>
      <c r="G17699" s="9">
        <v>0.184639774529301</v>
      </c>
      <c r="H17699" s="9">
        <v>0.22008966428555499</v>
      </c>
      <c r="I17699" s="9">
        <v>0.48327739602576297</v>
      </c>
      <c r="J17699" s="9">
        <v>0.17634421267768799</v>
      </c>
      <c r="K17699" s="9">
        <v>0.18624325324010399</v>
      </c>
      <c r="L17699" s="9">
        <v>0.19139798899139701</v>
      </c>
      <c r="M17699" s="9">
        <v>0.200000145799999</v>
      </c>
      <c r="N17699" s="9">
        <v>0.200000145799999</v>
      </c>
      <c r="O17699" s="9">
        <v>3.9713851513301002</v>
      </c>
      <c r="P17699" s="9">
        <v>3.57608991186222</v>
      </c>
      <c r="Q17699" s="9">
        <v>3.1224497365061801</v>
      </c>
      <c r="R17699" s="9">
        <v>0.200000145799999</v>
      </c>
      <c r="S17699" s="9">
        <v>0.200000145799999</v>
      </c>
      <c r="T17699" s="9">
        <v>0.19527792013527701</v>
      </c>
    </row>
    <row r="17700" spans="1:20" x14ac:dyDescent="0.35">
      <c r="A17700">
        <f t="shared" si="540"/>
        <v>17700</v>
      </c>
      <c r="B17700" s="3" t="s">
        <v>1039</v>
      </c>
      <c r="C17700" s="3" t="s">
        <v>95</v>
      </c>
      <c r="D17700" s="3" t="s">
        <v>20</v>
      </c>
      <c r="E17700">
        <v>2023</v>
      </c>
      <c r="F17700" s="3" t="str">
        <f t="shared" si="539"/>
        <v>RGSpillLIBBY2023</v>
      </c>
      <c r="G17700" s="9">
        <v>0.23130188654435396</v>
      </c>
      <c r="H17700" s="9">
        <v>1.23138403758368</v>
      </c>
      <c r="I17700" s="9">
        <v>0.31855383044868002</v>
      </c>
      <c r="J17700" s="9">
        <v>0.35867003069032199</v>
      </c>
      <c r="K17700" s="9">
        <v>1.4825879281051999</v>
      </c>
      <c r="L17700" s="9">
        <v>1.55893640309072</v>
      </c>
      <c r="M17700" s="9">
        <v>3.2381380723193001</v>
      </c>
      <c r="N17700" s="9">
        <v>4.7273577955158297</v>
      </c>
      <c r="O17700" s="9">
        <v>2.7957321961601398</v>
      </c>
      <c r="P17700" s="9">
        <v>6.2287339403420798</v>
      </c>
      <c r="Q17700" s="9">
        <v>6.7149844877217699</v>
      </c>
      <c r="R17700" s="9">
        <v>0.200000145799999</v>
      </c>
      <c r="S17700" s="9">
        <v>0.200000145799999</v>
      </c>
      <c r="T17700" s="9">
        <v>0.31838439349305497</v>
      </c>
    </row>
    <row r="17701" spans="1:20" x14ac:dyDescent="0.35">
      <c r="A17701">
        <f t="shared" si="540"/>
        <v>17701</v>
      </c>
      <c r="B17701" s="3" t="s">
        <v>1039</v>
      </c>
      <c r="C17701" s="3" t="s">
        <v>95</v>
      </c>
      <c r="D17701" s="3" t="s">
        <v>20</v>
      </c>
      <c r="E17701">
        <v>2024</v>
      </c>
      <c r="F17701" s="3" t="str">
        <f t="shared" si="539"/>
        <v>RGSpillLIBBY2024</v>
      </c>
      <c r="G17701" s="9">
        <v>0.197984804189516</v>
      </c>
      <c r="H17701" s="9">
        <v>0.63404383597090197</v>
      </c>
      <c r="I17701" s="9">
        <v>1.5579292370906199</v>
      </c>
      <c r="J17701" s="9">
        <v>0.200000145799999</v>
      </c>
      <c r="K17701" s="9">
        <v>0.200000145799999</v>
      </c>
      <c r="L17701" s="9">
        <v>0.19695424983387</v>
      </c>
      <c r="M17701" s="9">
        <v>0.19861179935722201</v>
      </c>
      <c r="N17701" s="9">
        <v>0.200000145799999</v>
      </c>
      <c r="O17701" s="9">
        <v>2.0033695160029499</v>
      </c>
      <c r="P17701" s="9">
        <v>0.50559824815208299</v>
      </c>
      <c r="Q17701" s="9">
        <v>0.200000145799999</v>
      </c>
      <c r="R17701" s="9">
        <v>0.18277791102277699</v>
      </c>
      <c r="S17701" s="9">
        <v>0.198462549093229</v>
      </c>
      <c r="T17701" s="9">
        <v>0.26804867668687499</v>
      </c>
    </row>
    <row r="17702" spans="1:20" x14ac:dyDescent="0.35">
      <c r="A17702">
        <f t="shared" si="540"/>
        <v>17702</v>
      </c>
      <c r="B17702" s="3" t="s">
        <v>1039</v>
      </c>
      <c r="C17702" s="3" t="s">
        <v>95</v>
      </c>
      <c r="D17702" s="3" t="s">
        <v>20</v>
      </c>
      <c r="E17702">
        <v>2025</v>
      </c>
      <c r="F17702" s="3" t="str">
        <f t="shared" si="539"/>
        <v>RGSpillLIBBY2025</v>
      </c>
      <c r="G17702" s="9">
        <v>0.19018857365403199</v>
      </c>
      <c r="H17702" s="9">
        <v>0.464313649110208</v>
      </c>
      <c r="I17702" s="9">
        <v>0.48131348767492999</v>
      </c>
      <c r="J17702" s="9">
        <v>0.79525473610389696</v>
      </c>
      <c r="K17702" s="9">
        <v>0.40220839560833299</v>
      </c>
      <c r="L17702" s="9">
        <v>0.200000145799999</v>
      </c>
      <c r="M17702" s="9">
        <v>0.200000145799999</v>
      </c>
      <c r="N17702" s="9">
        <v>0.200000145799999</v>
      </c>
      <c r="O17702" s="9">
        <v>1.7158444140870901</v>
      </c>
      <c r="P17702" s="9">
        <v>0.80216840722763805</v>
      </c>
      <c r="Q17702" s="9">
        <v>0.196505519596505</v>
      </c>
      <c r="R17702" s="9">
        <v>0.200000145799999</v>
      </c>
      <c r="S17702" s="9">
        <v>0.291814950304427</v>
      </c>
      <c r="T17702" s="9">
        <v>0.21444565531958301</v>
      </c>
    </row>
    <row r="17703" spans="1:20" x14ac:dyDescent="0.35">
      <c r="A17703">
        <f t="shared" si="540"/>
        <v>17703</v>
      </c>
      <c r="B17703" s="3" t="s">
        <v>1039</v>
      </c>
      <c r="C17703" s="3" t="s">
        <v>95</v>
      </c>
      <c r="D17703" s="3" t="s">
        <v>20</v>
      </c>
      <c r="E17703">
        <v>2026</v>
      </c>
      <c r="F17703" s="3" t="str">
        <f t="shared" si="539"/>
        <v>RGSpillLIBBY2026</v>
      </c>
      <c r="G17703" s="9">
        <v>0.195430247147446</v>
      </c>
      <c r="H17703" s="9">
        <v>0.42299453505118001</v>
      </c>
      <c r="I17703" s="9">
        <v>0.99144591304062402</v>
      </c>
      <c r="J17703" s="9">
        <v>0.35932581410174702</v>
      </c>
      <c r="K17703" s="9">
        <v>0.20000014369791599</v>
      </c>
      <c r="L17703" s="9">
        <v>0.200000145799999</v>
      </c>
      <c r="M17703" s="9">
        <v>0.200000145799999</v>
      </c>
      <c r="N17703" s="9">
        <v>0.200000145799999</v>
      </c>
      <c r="O17703" s="9">
        <v>0.27668572324401802</v>
      </c>
      <c r="P17703" s="9">
        <v>0.221452171919999</v>
      </c>
      <c r="Q17703" s="9">
        <v>0.246204564497782</v>
      </c>
      <c r="R17703" s="9">
        <v>0.19861179935722201</v>
      </c>
      <c r="S17703" s="9">
        <v>0.23973266788150999</v>
      </c>
      <c r="T17703" s="9">
        <v>0.200000145799999</v>
      </c>
    </row>
    <row r="17704" spans="1:20" x14ac:dyDescent="0.35">
      <c r="A17704">
        <f t="shared" si="540"/>
        <v>17704</v>
      </c>
      <c r="B17704" s="3" t="s">
        <v>1039</v>
      </c>
      <c r="C17704" s="3" t="s">
        <v>95</v>
      </c>
      <c r="D17704" s="3" t="s">
        <v>20</v>
      </c>
      <c r="E17704">
        <v>2027</v>
      </c>
      <c r="F17704" s="3" t="str">
        <f t="shared" si="539"/>
        <v>RGSpillLIBBY2027</v>
      </c>
      <c r="G17704" s="9">
        <v>0.19543024999542999</v>
      </c>
      <c r="H17704" s="9">
        <v>0.34869889004270799</v>
      </c>
      <c r="I17704" s="9">
        <v>2.4030057072631901</v>
      </c>
      <c r="J17704" s="9">
        <v>0.86401418267076602</v>
      </c>
      <c r="K17704" s="9">
        <v>0.261306920635416</v>
      </c>
      <c r="L17704" s="9">
        <v>0.72161681278138401</v>
      </c>
      <c r="M17704" s="9">
        <v>0.17555568353555501</v>
      </c>
      <c r="N17704" s="9">
        <v>0.200000145799999</v>
      </c>
      <c r="O17704" s="9">
        <v>0.31669010763588701</v>
      </c>
      <c r="P17704" s="9">
        <v>0.55947508093847198</v>
      </c>
      <c r="Q17704" s="9">
        <v>0.52802769654569803</v>
      </c>
      <c r="R17704" s="9">
        <v>0.200000145799999</v>
      </c>
      <c r="S17704" s="9">
        <v>0.200000145799999</v>
      </c>
      <c r="T17704" s="9">
        <v>0.200000145799999</v>
      </c>
    </row>
    <row r="17705" spans="1:20" x14ac:dyDescent="0.35">
      <c r="A17705">
        <f t="shared" si="540"/>
        <v>17705</v>
      </c>
      <c r="B17705" s="3" t="s">
        <v>1039</v>
      </c>
      <c r="C17705" s="3" t="s">
        <v>95</v>
      </c>
      <c r="D17705" s="3" t="s">
        <v>20</v>
      </c>
      <c r="E17705">
        <v>2028</v>
      </c>
      <c r="F17705" s="3" t="str">
        <f t="shared" si="539"/>
        <v>RGSpillLIBBY2028</v>
      </c>
      <c r="G17705" s="9">
        <v>0.18655927578655901</v>
      </c>
      <c r="H17705" s="9">
        <v>0.307760379962777</v>
      </c>
      <c r="I17705" s="9">
        <v>0.77157155646229103</v>
      </c>
      <c r="J17705" s="9">
        <v>0.53725921981666602</v>
      </c>
      <c r="K17705" s="9">
        <v>4.3473812799203104</v>
      </c>
      <c r="L17705" s="9">
        <v>0.54050035362110205</v>
      </c>
      <c r="M17705" s="9">
        <v>0.200000145799999</v>
      </c>
      <c r="N17705" s="9">
        <v>0.74537844499611094</v>
      </c>
      <c r="O17705" s="9">
        <v>2.7554423740087999</v>
      </c>
      <c r="P17705" s="9">
        <v>1.54388973186388</v>
      </c>
      <c r="Q17705" s="9">
        <v>1.9022291364675401</v>
      </c>
      <c r="R17705" s="9">
        <v>0.200000145799999</v>
      </c>
      <c r="S17705" s="9">
        <v>0.21763089652682199</v>
      </c>
      <c r="T17705" s="9">
        <v>0.192781463546388</v>
      </c>
    </row>
    <row r="17706" spans="1:20" x14ac:dyDescent="0.35">
      <c r="A17706">
        <f t="shared" si="540"/>
        <v>17706</v>
      </c>
      <c r="B17706" s="3" t="s">
        <v>1039</v>
      </c>
      <c r="C17706" s="3" t="s">
        <v>95</v>
      </c>
      <c r="D17706" s="3" t="s">
        <v>20</v>
      </c>
      <c r="E17706">
        <v>2029</v>
      </c>
      <c r="F17706" s="3" t="str">
        <f t="shared" si="539"/>
        <v>RGSpillLIBBY2029</v>
      </c>
      <c r="G17706" s="9">
        <v>0.200000145799999</v>
      </c>
      <c r="H17706" s="9">
        <v>0.33862958736541598</v>
      </c>
      <c r="I17706" s="9">
        <v>0.71427626012409706</v>
      </c>
      <c r="J17706" s="9">
        <v>0.195430246672782</v>
      </c>
      <c r="K17706" s="9">
        <v>0.185206613787187</v>
      </c>
      <c r="L17706" s="9">
        <v>3.1685290674803701</v>
      </c>
      <c r="M17706" s="9">
        <v>0.200000145799999</v>
      </c>
      <c r="N17706" s="9">
        <v>0.200000145799999</v>
      </c>
      <c r="O17706" s="9">
        <v>6.8568036713175999</v>
      </c>
      <c r="P17706" s="9">
        <v>13.124515596619499</v>
      </c>
      <c r="Q17706" s="9">
        <v>1.4343645694710301</v>
      </c>
      <c r="R17706" s="9">
        <v>0.19055569447055501</v>
      </c>
      <c r="S17706" s="9">
        <v>0.200000145799999</v>
      </c>
      <c r="T17706" s="9">
        <v>0.200000145799999</v>
      </c>
    </row>
    <row r="17707" spans="1:20" x14ac:dyDescent="0.35">
      <c r="A17707">
        <f t="shared" si="540"/>
        <v>17707</v>
      </c>
      <c r="B17707" s="3" t="s">
        <v>1039</v>
      </c>
      <c r="C17707" s="3" t="s">
        <v>77</v>
      </c>
      <c r="D17707" s="3" t="s">
        <v>20</v>
      </c>
      <c r="E17707">
        <v>2020</v>
      </c>
      <c r="F17707" s="3" t="str">
        <f t="shared" si="539"/>
        <v>RGGenLIBBY2020</v>
      </c>
      <c r="G17707" s="9">
        <v>124.952798127688</v>
      </c>
      <c r="H17707" s="9">
        <v>233.192441847222</v>
      </c>
      <c r="I17707" s="9">
        <v>292.559258194444</v>
      </c>
      <c r="J17707" s="9">
        <v>124.813006451612</v>
      </c>
      <c r="K17707" s="9">
        <v>83.369016577380904</v>
      </c>
      <c r="L17707" s="9">
        <v>84.968988266129003</v>
      </c>
      <c r="M17707" s="9">
        <v>140.82883666666601</v>
      </c>
      <c r="N17707" s="9">
        <v>106.284594133333</v>
      </c>
      <c r="O17707" s="9">
        <v>369.86842825268798</v>
      </c>
      <c r="P17707" s="9">
        <v>354.49212213888802</v>
      </c>
      <c r="Q17707" s="9">
        <v>198.630626747311</v>
      </c>
      <c r="R17707" s="9">
        <v>215.75163449999999</v>
      </c>
      <c r="S17707" s="9">
        <v>152.701791744791</v>
      </c>
      <c r="T17707" s="9">
        <v>160.88218130555501</v>
      </c>
    </row>
    <row r="17708" spans="1:20" x14ac:dyDescent="0.35">
      <c r="A17708">
        <f t="shared" si="540"/>
        <v>17708</v>
      </c>
      <c r="B17708" s="3" t="s">
        <v>1039</v>
      </c>
      <c r="C17708" s="3" t="s">
        <v>77</v>
      </c>
      <c r="D17708" s="3" t="s">
        <v>20</v>
      </c>
      <c r="E17708">
        <v>2021</v>
      </c>
      <c r="F17708" s="3" t="str">
        <f t="shared" si="539"/>
        <v>RGGenLIBBY2021</v>
      </c>
      <c r="G17708" s="9">
        <v>144.98065454300999</v>
      </c>
      <c r="H17708" s="9">
        <v>355.47187413888798</v>
      </c>
      <c r="I17708" s="9">
        <v>371.58721545833299</v>
      </c>
      <c r="J17708" s="9">
        <v>167.10242224731101</v>
      </c>
      <c r="K17708" s="9">
        <v>72.975758755952299</v>
      </c>
      <c r="L17708" s="9">
        <v>90.631772810483795</v>
      </c>
      <c r="M17708" s="9">
        <v>86.7783831666666</v>
      </c>
      <c r="N17708" s="9">
        <v>102.794304583333</v>
      </c>
      <c r="O17708" s="9">
        <v>418.11922166129</v>
      </c>
      <c r="P17708" s="9">
        <v>410.03773208333303</v>
      </c>
      <c r="Q17708" s="9">
        <v>325.93340005376302</v>
      </c>
      <c r="R17708" s="9">
        <v>336.37457277777702</v>
      </c>
      <c r="S17708" s="9">
        <v>310.16085859374999</v>
      </c>
      <c r="T17708" s="9">
        <v>297.03645395833303</v>
      </c>
    </row>
    <row r="17709" spans="1:20" x14ac:dyDescent="0.35">
      <c r="A17709">
        <f t="shared" si="540"/>
        <v>17709</v>
      </c>
      <c r="B17709" s="3" t="s">
        <v>1039</v>
      </c>
      <c r="C17709" s="3" t="s">
        <v>77</v>
      </c>
      <c r="D17709" s="3" t="s">
        <v>20</v>
      </c>
      <c r="E17709">
        <v>2022</v>
      </c>
      <c r="F17709" s="3" t="str">
        <f t="shared" si="539"/>
        <v>RGGenLIBBY2022</v>
      </c>
      <c r="G17709" s="9">
        <v>96.038268634408595</v>
      </c>
      <c r="H17709" s="9">
        <v>246.766565222222</v>
      </c>
      <c r="I17709" s="9">
        <v>335.01419743055499</v>
      </c>
      <c r="J17709" s="9">
        <v>95.502223346774102</v>
      </c>
      <c r="K17709" s="9">
        <v>101.383317872023</v>
      </c>
      <c r="L17709" s="9">
        <v>73.3844822271505</v>
      </c>
      <c r="M17709" s="9">
        <v>86.098530833333299</v>
      </c>
      <c r="N17709" s="9">
        <v>109.015992833333</v>
      </c>
      <c r="O17709" s="9">
        <v>418.92085744623603</v>
      </c>
      <c r="P17709" s="9">
        <v>476.96258763888801</v>
      </c>
      <c r="Q17709" s="9">
        <v>392.44170991935403</v>
      </c>
      <c r="R17709" s="9">
        <v>296.16236972222202</v>
      </c>
      <c r="S17709" s="9">
        <v>244.494532057291</v>
      </c>
      <c r="T17709" s="9">
        <v>258.174890194444</v>
      </c>
    </row>
    <row r="17710" spans="1:20" x14ac:dyDescent="0.35">
      <c r="A17710">
        <f t="shared" si="540"/>
        <v>17710</v>
      </c>
      <c r="B17710" s="3" t="s">
        <v>1039</v>
      </c>
      <c r="C17710" s="3" t="s">
        <v>77</v>
      </c>
      <c r="D17710" s="3" t="s">
        <v>20</v>
      </c>
      <c r="E17710">
        <v>2023</v>
      </c>
      <c r="F17710" s="3" t="str">
        <f t="shared" si="539"/>
        <v>RGGenLIBBY2023</v>
      </c>
      <c r="G17710" s="9">
        <v>126.693951774193</v>
      </c>
      <c r="H17710" s="9">
        <v>439.59781694444399</v>
      </c>
      <c r="I17710" s="9">
        <v>452.89119602083298</v>
      </c>
      <c r="J17710" s="9">
        <v>121.776972459677</v>
      </c>
      <c r="K17710" s="9">
        <v>286.15440569940398</v>
      </c>
      <c r="L17710" s="9">
        <v>330.81138194892401</v>
      </c>
      <c r="M17710" s="9">
        <v>355.60286113888799</v>
      </c>
      <c r="N17710" s="9">
        <v>336.06166980555503</v>
      </c>
      <c r="O17710" s="9">
        <v>392.77039798387</v>
      </c>
      <c r="P17710" s="9">
        <v>474.32585416666598</v>
      </c>
      <c r="Q17710" s="9">
        <v>395.59650645161202</v>
      </c>
      <c r="R17710" s="9">
        <v>348.90303013888803</v>
      </c>
      <c r="S17710" s="9">
        <v>307.329873307291</v>
      </c>
      <c r="T17710" s="9">
        <v>332.64535562499998</v>
      </c>
    </row>
    <row r="17711" spans="1:20" x14ac:dyDescent="0.35">
      <c r="A17711">
        <f t="shared" si="540"/>
        <v>17711</v>
      </c>
      <c r="B17711" s="3" t="s">
        <v>1039</v>
      </c>
      <c r="C17711" s="3" t="s">
        <v>77</v>
      </c>
      <c r="D17711" s="3" t="s">
        <v>20</v>
      </c>
      <c r="E17711">
        <v>2024</v>
      </c>
      <c r="F17711" s="3" t="str">
        <f t="shared" si="539"/>
        <v>RGGenLIBBY2024</v>
      </c>
      <c r="G17711" s="9">
        <v>165.29676147849401</v>
      </c>
      <c r="H17711" s="9">
        <v>462.43636774999999</v>
      </c>
      <c r="I17711" s="9">
        <v>428.66072127777699</v>
      </c>
      <c r="J17711" s="9">
        <v>109.334242862903</v>
      </c>
      <c r="K17711" s="9">
        <v>89.8129000654762</v>
      </c>
      <c r="L17711" s="9">
        <v>70.144929247311794</v>
      </c>
      <c r="M17711" s="9">
        <v>144.839917277777</v>
      </c>
      <c r="N17711" s="9">
        <v>102.013716166666</v>
      </c>
      <c r="O17711" s="9">
        <v>444.83707990591398</v>
      </c>
      <c r="P17711" s="9">
        <v>336.29161897083299</v>
      </c>
      <c r="Q17711" s="9">
        <v>293.681651209677</v>
      </c>
      <c r="R17711" s="9">
        <v>239.336521388888</v>
      </c>
      <c r="S17711" s="9">
        <v>137.14401828125</v>
      </c>
      <c r="T17711" s="9">
        <v>190.655522546111</v>
      </c>
    </row>
    <row r="17712" spans="1:20" x14ac:dyDescent="0.35">
      <c r="A17712">
        <f t="shared" si="540"/>
        <v>17712</v>
      </c>
      <c r="B17712" s="3" t="s">
        <v>1039</v>
      </c>
      <c r="C17712" s="3" t="s">
        <v>77</v>
      </c>
      <c r="D17712" s="3" t="s">
        <v>20</v>
      </c>
      <c r="E17712">
        <v>2025</v>
      </c>
      <c r="F17712" s="3" t="str">
        <f t="shared" si="539"/>
        <v>RGGenLIBBY2025</v>
      </c>
      <c r="G17712" s="9">
        <v>110.649591474462</v>
      </c>
      <c r="H17712" s="9">
        <v>416.86282365</v>
      </c>
      <c r="I17712" s="9">
        <v>393.137006777777</v>
      </c>
      <c r="J17712" s="9">
        <v>125.119765026881</v>
      </c>
      <c r="K17712" s="9">
        <v>200.121149910714</v>
      </c>
      <c r="L17712" s="9">
        <v>108.07003494623601</v>
      </c>
      <c r="M17712" s="9">
        <v>132.13240108333301</v>
      </c>
      <c r="N17712" s="9">
        <v>99.152843616666601</v>
      </c>
      <c r="O17712" s="9">
        <v>470.94767399193501</v>
      </c>
      <c r="P17712" s="9">
        <v>314.94586159722201</v>
      </c>
      <c r="Q17712" s="9">
        <v>281.00595064516102</v>
      </c>
      <c r="R17712" s="9">
        <v>237.07269541666599</v>
      </c>
      <c r="S17712" s="9">
        <v>263.036799427083</v>
      </c>
      <c r="T17712" s="9">
        <v>211.38281759722199</v>
      </c>
    </row>
    <row r="17713" spans="1:20" x14ac:dyDescent="0.35">
      <c r="A17713">
        <f t="shared" si="540"/>
        <v>17713</v>
      </c>
      <c r="B17713" s="3" t="s">
        <v>1039</v>
      </c>
      <c r="C17713" s="3" t="s">
        <v>77</v>
      </c>
      <c r="D17713" s="3" t="s">
        <v>20</v>
      </c>
      <c r="E17713">
        <v>2026</v>
      </c>
      <c r="F17713" s="3" t="str">
        <f t="shared" si="539"/>
        <v>RGGenLIBBY2026</v>
      </c>
      <c r="G17713" s="9">
        <v>105.089119032258</v>
      </c>
      <c r="H17713" s="9">
        <v>414.37880166666599</v>
      </c>
      <c r="I17713" s="9">
        <v>425.12601501388798</v>
      </c>
      <c r="J17713" s="9">
        <v>215.04617185483801</v>
      </c>
      <c r="K17713" s="9">
        <v>75.461710461309494</v>
      </c>
      <c r="L17713" s="9">
        <v>88.912382674731106</v>
      </c>
      <c r="M17713" s="9">
        <v>86.488868861111101</v>
      </c>
      <c r="N17713" s="9">
        <v>104.903227916666</v>
      </c>
      <c r="O17713" s="9">
        <v>393.531185443548</v>
      </c>
      <c r="P17713" s="9">
        <v>307.31385499999999</v>
      </c>
      <c r="Q17713" s="9">
        <v>188.27614795698901</v>
      </c>
      <c r="R17713" s="9">
        <v>136.64681566666599</v>
      </c>
      <c r="S17713" s="9">
        <v>243.29842263020799</v>
      </c>
      <c r="T17713" s="9">
        <v>187.53802940694399</v>
      </c>
    </row>
    <row r="17714" spans="1:20" x14ac:dyDescent="0.35">
      <c r="A17714">
        <f t="shared" si="540"/>
        <v>17714</v>
      </c>
      <c r="B17714" s="3" t="s">
        <v>1039</v>
      </c>
      <c r="C17714" s="3" t="s">
        <v>77</v>
      </c>
      <c r="D17714" s="3" t="s">
        <v>20</v>
      </c>
      <c r="E17714">
        <v>2027</v>
      </c>
      <c r="F17714" s="3" t="str">
        <f t="shared" si="539"/>
        <v>RGGenLIBBY2027</v>
      </c>
      <c r="G17714" s="9">
        <v>135.91527836021501</v>
      </c>
      <c r="H17714" s="9">
        <v>330.02179080555499</v>
      </c>
      <c r="I17714" s="9">
        <v>367.649767555555</v>
      </c>
      <c r="J17714" s="9">
        <v>278.87737474462301</v>
      </c>
      <c r="K17714" s="9">
        <v>116.555428660714</v>
      </c>
      <c r="L17714" s="9">
        <v>276.09505373655901</v>
      </c>
      <c r="M17714" s="9">
        <v>84.695085333333296</v>
      </c>
      <c r="N17714" s="9">
        <v>65.883870013888796</v>
      </c>
      <c r="O17714" s="9">
        <v>359.862369127688</v>
      </c>
      <c r="P17714" s="9">
        <v>358.39640693055497</v>
      </c>
      <c r="Q17714" s="9">
        <v>203.27891756720399</v>
      </c>
      <c r="R17714" s="9">
        <v>224.234044472222</v>
      </c>
      <c r="S17714" s="9">
        <v>233.24150671875</v>
      </c>
      <c r="T17714" s="9">
        <v>197.070693583333</v>
      </c>
    </row>
    <row r="17715" spans="1:20" x14ac:dyDescent="0.35">
      <c r="A17715">
        <f t="shared" si="540"/>
        <v>17715</v>
      </c>
      <c r="B17715" s="3" t="s">
        <v>1039</v>
      </c>
      <c r="C17715" s="3" t="s">
        <v>77</v>
      </c>
      <c r="D17715" s="3" t="s">
        <v>20</v>
      </c>
      <c r="E17715">
        <v>2028</v>
      </c>
      <c r="F17715" s="3" t="str">
        <f t="shared" si="539"/>
        <v>RGGenLIBBY2028</v>
      </c>
      <c r="G17715" s="9">
        <v>139.97988787634401</v>
      </c>
      <c r="H17715" s="9">
        <v>344.21444398611101</v>
      </c>
      <c r="I17715" s="9">
        <v>405.54412831944398</v>
      </c>
      <c r="J17715" s="9">
        <v>273.95547463709602</v>
      </c>
      <c r="K17715" s="9">
        <v>362.43818447916601</v>
      </c>
      <c r="L17715" s="9">
        <v>109.89320052419301</v>
      </c>
      <c r="M17715" s="9">
        <v>103.18802261111099</v>
      </c>
      <c r="N17715" s="9">
        <v>217.85148341666601</v>
      </c>
      <c r="O17715" s="9">
        <v>287.76078000537598</v>
      </c>
      <c r="P17715" s="9">
        <v>399.02637291666599</v>
      </c>
      <c r="Q17715" s="9">
        <v>390.039338575268</v>
      </c>
      <c r="R17715" s="9">
        <v>351.10953333333299</v>
      </c>
      <c r="S17715" s="9">
        <v>391.421848697916</v>
      </c>
      <c r="T17715" s="9">
        <v>285.39086673611098</v>
      </c>
    </row>
    <row r="17716" spans="1:20" x14ac:dyDescent="0.35">
      <c r="A17716">
        <f t="shared" si="540"/>
        <v>17716</v>
      </c>
      <c r="B17716" s="3" t="s">
        <v>1039</v>
      </c>
      <c r="C17716" s="3" t="s">
        <v>77</v>
      </c>
      <c r="D17716" s="3" t="s">
        <v>20</v>
      </c>
      <c r="E17716">
        <v>2029</v>
      </c>
      <c r="F17716" s="3" t="str">
        <f t="shared" si="539"/>
        <v>RGGenLIBBY2029</v>
      </c>
      <c r="G17716" s="9">
        <v>149.01453141128999</v>
      </c>
      <c r="H17716" s="9">
        <v>405.447061013888</v>
      </c>
      <c r="I17716" s="9">
        <v>387.47698140277703</v>
      </c>
      <c r="J17716" s="9">
        <v>94.503777405913894</v>
      </c>
      <c r="K17716" s="9">
        <v>84.617733098214202</v>
      </c>
      <c r="L17716" s="9">
        <v>316.643921290322</v>
      </c>
      <c r="M17716" s="9">
        <v>112.541400027777</v>
      </c>
      <c r="N17716" s="9">
        <v>104.701480416666</v>
      </c>
      <c r="O17716" s="9">
        <v>453.02933319892401</v>
      </c>
      <c r="P17716" s="9">
        <v>437.15394416666601</v>
      </c>
      <c r="Q17716" s="9">
        <v>346.40235904569801</v>
      </c>
      <c r="R17716" s="9">
        <v>246.396460055555</v>
      </c>
      <c r="S17716" s="9">
        <v>165.02168771093699</v>
      </c>
      <c r="T17716" s="9">
        <v>180.40833393055499</v>
      </c>
    </row>
    <row r="17717" spans="1:20" x14ac:dyDescent="0.35">
      <c r="A17717">
        <f t="shared" si="540"/>
        <v>17717</v>
      </c>
      <c r="B17717" s="3" t="s">
        <v>1039</v>
      </c>
      <c r="C17717" s="3" t="s">
        <v>75</v>
      </c>
      <c r="D17717" s="3" t="s">
        <v>26</v>
      </c>
      <c r="E17717">
        <v>2020</v>
      </c>
      <c r="F17717" s="3" t="str">
        <f t="shared" ref="F17717:F17780" si="541">_xlfn.CONCAT(B17717,C17717,D17717,E17717)</f>
        <v>RGElevLO BON2020</v>
      </c>
      <c r="G17717" s="9" t="e">
        <v>#N/A</v>
      </c>
      <c r="H17717" s="9" t="e">
        <v>#N/A</v>
      </c>
      <c r="I17717" s="9" t="e">
        <v>#N/A</v>
      </c>
      <c r="J17717" s="9" t="e">
        <v>#N/A</v>
      </c>
      <c r="K17717" s="9" t="e">
        <v>#N/A</v>
      </c>
      <c r="L17717" s="9" t="e">
        <v>#N/A</v>
      </c>
      <c r="M17717" s="9" t="e">
        <v>#N/A</v>
      </c>
      <c r="N17717" s="9" t="e">
        <v>#N/A</v>
      </c>
      <c r="O17717" s="9" t="e">
        <v>#N/A</v>
      </c>
      <c r="P17717" s="9" t="e">
        <v>#N/A</v>
      </c>
      <c r="Q17717" s="9" t="e">
        <v>#N/A</v>
      </c>
      <c r="R17717" s="9" t="e">
        <v>#N/A</v>
      </c>
      <c r="S17717" s="9" t="e">
        <v>#N/A</v>
      </c>
      <c r="T17717" s="9" t="e">
        <v>#N/A</v>
      </c>
    </row>
    <row r="17718" spans="1:20" x14ac:dyDescent="0.35">
      <c r="A17718">
        <f t="shared" si="540"/>
        <v>17718</v>
      </c>
      <c r="B17718" s="3" t="s">
        <v>1039</v>
      </c>
      <c r="C17718" s="3" t="s">
        <v>75</v>
      </c>
      <c r="D17718" s="3" t="s">
        <v>26</v>
      </c>
      <c r="E17718">
        <v>2021</v>
      </c>
      <c r="F17718" s="3" t="str">
        <f t="shared" si="541"/>
        <v>RGElevLO BON2021</v>
      </c>
      <c r="G17718" s="9" t="e">
        <v>#N/A</v>
      </c>
      <c r="H17718" s="9" t="e">
        <v>#N/A</v>
      </c>
      <c r="I17718" s="9" t="e">
        <v>#N/A</v>
      </c>
      <c r="J17718" s="9" t="e">
        <v>#N/A</v>
      </c>
      <c r="K17718" s="9" t="e">
        <v>#N/A</v>
      </c>
      <c r="L17718" s="9" t="e">
        <v>#N/A</v>
      </c>
      <c r="M17718" s="9" t="e">
        <v>#N/A</v>
      </c>
      <c r="N17718" s="9" t="e">
        <v>#N/A</v>
      </c>
      <c r="O17718" s="9" t="e">
        <v>#N/A</v>
      </c>
      <c r="P17718" s="9" t="e">
        <v>#N/A</v>
      </c>
      <c r="Q17718" s="9" t="e">
        <v>#N/A</v>
      </c>
      <c r="R17718" s="9" t="e">
        <v>#N/A</v>
      </c>
      <c r="S17718" s="9" t="e">
        <v>#N/A</v>
      </c>
      <c r="T17718" s="9" t="e">
        <v>#N/A</v>
      </c>
    </row>
    <row r="17719" spans="1:20" x14ac:dyDescent="0.35">
      <c r="A17719">
        <f t="shared" si="540"/>
        <v>17719</v>
      </c>
      <c r="B17719" s="3" t="s">
        <v>1039</v>
      </c>
      <c r="C17719" s="3" t="s">
        <v>75</v>
      </c>
      <c r="D17719" s="3" t="s">
        <v>26</v>
      </c>
      <c r="E17719">
        <v>2022</v>
      </c>
      <c r="F17719" s="3" t="str">
        <f t="shared" si="541"/>
        <v>RGElevLO BON2022</v>
      </c>
      <c r="G17719" s="9" t="e">
        <v>#N/A</v>
      </c>
      <c r="H17719" s="9" t="e">
        <v>#N/A</v>
      </c>
      <c r="I17719" s="9" t="e">
        <v>#N/A</v>
      </c>
      <c r="J17719" s="9" t="e">
        <v>#N/A</v>
      </c>
      <c r="K17719" s="9" t="e">
        <v>#N/A</v>
      </c>
      <c r="L17719" s="9" t="e">
        <v>#N/A</v>
      </c>
      <c r="M17719" s="9" t="e">
        <v>#N/A</v>
      </c>
      <c r="N17719" s="9" t="e">
        <v>#N/A</v>
      </c>
      <c r="O17719" s="9" t="e">
        <v>#N/A</v>
      </c>
      <c r="P17719" s="9" t="e">
        <v>#N/A</v>
      </c>
      <c r="Q17719" s="9" t="e">
        <v>#N/A</v>
      </c>
      <c r="R17719" s="9" t="e">
        <v>#N/A</v>
      </c>
      <c r="S17719" s="9" t="e">
        <v>#N/A</v>
      </c>
      <c r="T17719" s="9" t="e">
        <v>#N/A</v>
      </c>
    </row>
    <row r="17720" spans="1:20" x14ac:dyDescent="0.35">
      <c r="A17720">
        <f t="shared" si="540"/>
        <v>17720</v>
      </c>
      <c r="B17720" s="3" t="s">
        <v>1039</v>
      </c>
      <c r="C17720" s="3" t="s">
        <v>75</v>
      </c>
      <c r="D17720" s="3" t="s">
        <v>26</v>
      </c>
      <c r="E17720">
        <v>2023</v>
      </c>
      <c r="F17720" s="3" t="str">
        <f t="shared" si="541"/>
        <v>RGElevLO BON2023</v>
      </c>
      <c r="G17720" s="9" t="e">
        <v>#N/A</v>
      </c>
      <c r="H17720" s="9" t="e">
        <v>#N/A</v>
      </c>
      <c r="I17720" s="9" t="e">
        <v>#N/A</v>
      </c>
      <c r="J17720" s="9" t="e">
        <v>#N/A</v>
      </c>
      <c r="K17720" s="9" t="e">
        <v>#N/A</v>
      </c>
      <c r="L17720" s="9" t="e">
        <v>#N/A</v>
      </c>
      <c r="M17720" s="9" t="e">
        <v>#N/A</v>
      </c>
      <c r="N17720" s="9" t="e">
        <v>#N/A</v>
      </c>
      <c r="O17720" s="9" t="e">
        <v>#N/A</v>
      </c>
      <c r="P17720" s="9" t="e">
        <v>#N/A</v>
      </c>
      <c r="Q17720" s="9" t="e">
        <v>#N/A</v>
      </c>
      <c r="R17720" s="9" t="e">
        <v>#N/A</v>
      </c>
      <c r="S17720" s="9" t="e">
        <v>#N/A</v>
      </c>
      <c r="T17720" s="9" t="e">
        <v>#N/A</v>
      </c>
    </row>
    <row r="17721" spans="1:20" x14ac:dyDescent="0.35">
      <c r="A17721">
        <f t="shared" si="540"/>
        <v>17721</v>
      </c>
      <c r="B17721" s="3" t="s">
        <v>1039</v>
      </c>
      <c r="C17721" s="3" t="s">
        <v>75</v>
      </c>
      <c r="D17721" s="3" t="s">
        <v>26</v>
      </c>
      <c r="E17721">
        <v>2024</v>
      </c>
      <c r="F17721" s="3" t="str">
        <f t="shared" si="541"/>
        <v>RGElevLO BON2024</v>
      </c>
      <c r="G17721" s="9" t="e">
        <v>#N/A</v>
      </c>
      <c r="H17721" s="9" t="e">
        <v>#N/A</v>
      </c>
      <c r="I17721" s="9" t="e">
        <v>#N/A</v>
      </c>
      <c r="J17721" s="9" t="e">
        <v>#N/A</v>
      </c>
      <c r="K17721" s="9" t="e">
        <v>#N/A</v>
      </c>
      <c r="L17721" s="9" t="e">
        <v>#N/A</v>
      </c>
      <c r="M17721" s="9" t="e">
        <v>#N/A</v>
      </c>
      <c r="N17721" s="9" t="e">
        <v>#N/A</v>
      </c>
      <c r="O17721" s="9" t="e">
        <v>#N/A</v>
      </c>
      <c r="P17721" s="9" t="e">
        <v>#N/A</v>
      </c>
      <c r="Q17721" s="9" t="e">
        <v>#N/A</v>
      </c>
      <c r="R17721" s="9" t="e">
        <v>#N/A</v>
      </c>
      <c r="S17721" s="9" t="e">
        <v>#N/A</v>
      </c>
      <c r="T17721" s="9" t="e">
        <v>#N/A</v>
      </c>
    </row>
    <row r="17722" spans="1:20" x14ac:dyDescent="0.35">
      <c r="A17722">
        <f t="shared" si="540"/>
        <v>17722</v>
      </c>
      <c r="B17722" s="3" t="s">
        <v>1039</v>
      </c>
      <c r="C17722" s="3" t="s">
        <v>75</v>
      </c>
      <c r="D17722" s="3" t="s">
        <v>26</v>
      </c>
      <c r="E17722">
        <v>2025</v>
      </c>
      <c r="F17722" s="3" t="str">
        <f t="shared" si="541"/>
        <v>RGElevLO BON2025</v>
      </c>
      <c r="G17722" s="9" t="e">
        <v>#N/A</v>
      </c>
      <c r="H17722" s="9" t="e">
        <v>#N/A</v>
      </c>
      <c r="I17722" s="9" t="e">
        <v>#N/A</v>
      </c>
      <c r="J17722" s="9" t="e">
        <v>#N/A</v>
      </c>
      <c r="K17722" s="9" t="e">
        <v>#N/A</v>
      </c>
      <c r="L17722" s="9" t="e">
        <v>#N/A</v>
      </c>
      <c r="M17722" s="9" t="e">
        <v>#N/A</v>
      </c>
      <c r="N17722" s="9" t="e">
        <v>#N/A</v>
      </c>
      <c r="O17722" s="9" t="e">
        <v>#N/A</v>
      </c>
      <c r="P17722" s="9" t="e">
        <v>#N/A</v>
      </c>
      <c r="Q17722" s="9" t="e">
        <v>#N/A</v>
      </c>
      <c r="R17722" s="9" t="e">
        <v>#N/A</v>
      </c>
      <c r="S17722" s="9" t="e">
        <v>#N/A</v>
      </c>
      <c r="T17722" s="9" t="e">
        <v>#N/A</v>
      </c>
    </row>
    <row r="17723" spans="1:20" x14ac:dyDescent="0.35">
      <c r="A17723">
        <f t="shared" si="540"/>
        <v>17723</v>
      </c>
      <c r="B17723" s="3" t="s">
        <v>1039</v>
      </c>
      <c r="C17723" s="3" t="s">
        <v>75</v>
      </c>
      <c r="D17723" s="3" t="s">
        <v>26</v>
      </c>
      <c r="E17723">
        <v>2026</v>
      </c>
      <c r="F17723" s="3" t="str">
        <f t="shared" si="541"/>
        <v>RGElevLO BON2026</v>
      </c>
      <c r="G17723" s="9" t="e">
        <v>#N/A</v>
      </c>
      <c r="H17723" s="9" t="e">
        <v>#N/A</v>
      </c>
      <c r="I17723" s="9" t="e">
        <v>#N/A</v>
      </c>
      <c r="J17723" s="9" t="e">
        <v>#N/A</v>
      </c>
      <c r="K17723" s="9" t="e">
        <v>#N/A</v>
      </c>
      <c r="L17723" s="9" t="e">
        <v>#N/A</v>
      </c>
      <c r="M17723" s="9" t="e">
        <v>#N/A</v>
      </c>
      <c r="N17723" s="9" t="e">
        <v>#N/A</v>
      </c>
      <c r="O17723" s="9" t="e">
        <v>#N/A</v>
      </c>
      <c r="P17723" s="9" t="e">
        <v>#N/A</v>
      </c>
      <c r="Q17723" s="9" t="e">
        <v>#N/A</v>
      </c>
      <c r="R17723" s="9" t="e">
        <v>#N/A</v>
      </c>
      <c r="S17723" s="9" t="e">
        <v>#N/A</v>
      </c>
      <c r="T17723" s="9" t="e">
        <v>#N/A</v>
      </c>
    </row>
    <row r="17724" spans="1:20" x14ac:dyDescent="0.35">
      <c r="A17724">
        <f t="shared" si="540"/>
        <v>17724</v>
      </c>
      <c r="B17724" s="3" t="s">
        <v>1039</v>
      </c>
      <c r="C17724" s="3" t="s">
        <v>75</v>
      </c>
      <c r="D17724" s="3" t="s">
        <v>26</v>
      </c>
      <c r="E17724">
        <v>2027</v>
      </c>
      <c r="F17724" s="3" t="str">
        <f t="shared" si="541"/>
        <v>RGElevLO BON2027</v>
      </c>
      <c r="G17724" s="9" t="e">
        <v>#N/A</v>
      </c>
      <c r="H17724" s="9" t="e">
        <v>#N/A</v>
      </c>
      <c r="I17724" s="9" t="e">
        <v>#N/A</v>
      </c>
      <c r="J17724" s="9" t="e">
        <v>#N/A</v>
      </c>
      <c r="K17724" s="9" t="e">
        <v>#N/A</v>
      </c>
      <c r="L17724" s="9" t="e">
        <v>#N/A</v>
      </c>
      <c r="M17724" s="9" t="e">
        <v>#N/A</v>
      </c>
      <c r="N17724" s="9" t="e">
        <v>#N/A</v>
      </c>
      <c r="O17724" s="9" t="e">
        <v>#N/A</v>
      </c>
      <c r="P17724" s="9" t="e">
        <v>#N/A</v>
      </c>
      <c r="Q17724" s="9" t="e">
        <v>#N/A</v>
      </c>
      <c r="R17724" s="9" t="e">
        <v>#N/A</v>
      </c>
      <c r="S17724" s="9" t="e">
        <v>#N/A</v>
      </c>
      <c r="T17724" s="9" t="e">
        <v>#N/A</v>
      </c>
    </row>
    <row r="17725" spans="1:20" x14ac:dyDescent="0.35">
      <c r="A17725">
        <f t="shared" si="540"/>
        <v>17725</v>
      </c>
      <c r="B17725" s="3" t="s">
        <v>1039</v>
      </c>
      <c r="C17725" s="3" t="s">
        <v>75</v>
      </c>
      <c r="D17725" s="3" t="s">
        <v>26</v>
      </c>
      <c r="E17725">
        <v>2028</v>
      </c>
      <c r="F17725" s="3" t="str">
        <f t="shared" si="541"/>
        <v>RGElevLO BON2028</v>
      </c>
      <c r="G17725" s="9" t="e">
        <v>#N/A</v>
      </c>
      <c r="H17725" s="9" t="e">
        <v>#N/A</v>
      </c>
      <c r="I17725" s="9" t="e">
        <v>#N/A</v>
      </c>
      <c r="J17725" s="9" t="e">
        <v>#N/A</v>
      </c>
      <c r="K17725" s="9" t="e">
        <v>#N/A</v>
      </c>
      <c r="L17725" s="9" t="e">
        <v>#N/A</v>
      </c>
      <c r="M17725" s="9" t="e">
        <v>#N/A</v>
      </c>
      <c r="N17725" s="9" t="e">
        <v>#N/A</v>
      </c>
      <c r="O17725" s="9" t="e">
        <v>#N/A</v>
      </c>
      <c r="P17725" s="9" t="e">
        <v>#N/A</v>
      </c>
      <c r="Q17725" s="9" t="e">
        <v>#N/A</v>
      </c>
      <c r="R17725" s="9" t="e">
        <v>#N/A</v>
      </c>
      <c r="S17725" s="9" t="e">
        <v>#N/A</v>
      </c>
      <c r="T17725" s="9" t="e">
        <v>#N/A</v>
      </c>
    </row>
    <row r="17726" spans="1:20" x14ac:dyDescent="0.35">
      <c r="A17726">
        <f t="shared" si="540"/>
        <v>17726</v>
      </c>
      <c r="B17726" s="3" t="s">
        <v>1039</v>
      </c>
      <c r="C17726" s="3" t="s">
        <v>75</v>
      </c>
      <c r="D17726" s="3" t="s">
        <v>26</v>
      </c>
      <c r="E17726">
        <v>2029</v>
      </c>
      <c r="F17726" s="3" t="str">
        <f t="shared" si="541"/>
        <v>RGElevLO BON2029</v>
      </c>
      <c r="G17726" s="9" t="e">
        <v>#N/A</v>
      </c>
      <c r="H17726" s="9" t="e">
        <v>#N/A</v>
      </c>
      <c r="I17726" s="9" t="e">
        <v>#N/A</v>
      </c>
      <c r="J17726" s="9" t="e">
        <v>#N/A</v>
      </c>
      <c r="K17726" s="9" t="e">
        <v>#N/A</v>
      </c>
      <c r="L17726" s="9" t="e">
        <v>#N/A</v>
      </c>
      <c r="M17726" s="9" t="e">
        <v>#N/A</v>
      </c>
      <c r="N17726" s="9" t="e">
        <v>#N/A</v>
      </c>
      <c r="O17726" s="9" t="e">
        <v>#N/A</v>
      </c>
      <c r="P17726" s="9" t="e">
        <v>#N/A</v>
      </c>
      <c r="Q17726" s="9" t="e">
        <v>#N/A</v>
      </c>
      <c r="R17726" s="9" t="e">
        <v>#N/A</v>
      </c>
      <c r="S17726" s="9" t="e">
        <v>#N/A</v>
      </c>
      <c r="T17726" s="9" t="e">
        <v>#N/A</v>
      </c>
    </row>
    <row r="17727" spans="1:20" x14ac:dyDescent="0.35">
      <c r="A17727">
        <f t="shared" si="540"/>
        <v>17727</v>
      </c>
      <c r="B17727" s="3" t="s">
        <v>1039</v>
      </c>
      <c r="C17727" s="3" t="s">
        <v>86</v>
      </c>
      <c r="D17727" s="3" t="s">
        <v>26</v>
      </c>
      <c r="E17727">
        <v>2020</v>
      </c>
      <c r="F17727" s="3" t="str">
        <f t="shared" si="541"/>
        <v>RGQOutLO BON2020</v>
      </c>
      <c r="G17727" s="9">
        <v>1.75967164794096</v>
      </c>
      <c r="H17727" s="9">
        <v>3.0450395066572602</v>
      </c>
      <c r="I17727" s="9">
        <v>3.5778758516439102</v>
      </c>
      <c r="J17727" s="9">
        <v>3.9239553926032702</v>
      </c>
      <c r="K17727" s="9">
        <v>2.0843299733408802</v>
      </c>
      <c r="L17727" s="9">
        <v>2.1904980544477302</v>
      </c>
      <c r="M17727" s="9">
        <v>2.5980080389481901</v>
      </c>
      <c r="N17727" s="9">
        <v>3.5952005201291599</v>
      </c>
      <c r="O17727" s="9">
        <v>8.5336366814425997</v>
      </c>
      <c r="P17727" s="9">
        <v>9.8946518120256499</v>
      </c>
      <c r="Q17727" s="9">
        <v>3.7019368628262002</v>
      </c>
      <c r="R17727" s="9">
        <v>3.2698002623513802</v>
      </c>
      <c r="S17727" s="9">
        <v>1.7648846160412699</v>
      </c>
      <c r="T17727" s="9">
        <v>1.6245128733292999</v>
      </c>
    </row>
    <row r="17728" spans="1:20" x14ac:dyDescent="0.35">
      <c r="A17728">
        <f t="shared" si="540"/>
        <v>17728</v>
      </c>
      <c r="B17728" s="3" t="s">
        <v>1039</v>
      </c>
      <c r="C17728" s="3" t="s">
        <v>86</v>
      </c>
      <c r="D17728" s="3" t="s">
        <v>26</v>
      </c>
      <c r="E17728">
        <v>2021</v>
      </c>
      <c r="F17728" s="3" t="str">
        <f t="shared" si="541"/>
        <v>RGQOutLO BON2021</v>
      </c>
      <c r="G17728" s="9">
        <v>1.6145542030695501</v>
      </c>
      <c r="H17728" s="9">
        <v>4.1604586844274998</v>
      </c>
      <c r="I17728" s="9">
        <v>4.7523545848707602</v>
      </c>
      <c r="J17728" s="9">
        <v>4.4575633396987904</v>
      </c>
      <c r="K17728" s="9">
        <v>2.3196767309006701</v>
      </c>
      <c r="L17728" s="9">
        <v>2.22221322251914</v>
      </c>
      <c r="M17728" s="9">
        <v>2.20437939461813</v>
      </c>
      <c r="N17728" s="9">
        <v>2.2275164679191599</v>
      </c>
      <c r="O17728" s="9">
        <v>6.2594614719074304</v>
      </c>
      <c r="P17728" s="9">
        <v>9.77378878986611</v>
      </c>
      <c r="Q17728" s="9">
        <v>8.5698289994564707</v>
      </c>
      <c r="R17728" s="9">
        <v>5.3811652508901293</v>
      </c>
      <c r="S17728" s="9">
        <v>3.6355140615124402</v>
      </c>
      <c r="T17728" s="9">
        <v>2.29748632168124</v>
      </c>
    </row>
    <row r="17729" spans="1:20" x14ac:dyDescent="0.35">
      <c r="A17729">
        <f t="shared" si="540"/>
        <v>17729</v>
      </c>
      <c r="B17729" s="3" t="s">
        <v>1039</v>
      </c>
      <c r="C17729" s="3" t="s">
        <v>86</v>
      </c>
      <c r="D17729" s="3" t="s">
        <v>26</v>
      </c>
      <c r="E17729">
        <v>2022</v>
      </c>
      <c r="F17729" s="3" t="str">
        <f t="shared" si="541"/>
        <v>RGQOutLO BON2022</v>
      </c>
      <c r="G17729" s="9">
        <v>1.60346622198696</v>
      </c>
      <c r="H17729" s="9">
        <v>2.5880538536554698</v>
      </c>
      <c r="I17729" s="9">
        <v>3.34005847682208</v>
      </c>
      <c r="J17729" s="9">
        <v>2.9654459515620699</v>
      </c>
      <c r="K17729" s="9">
        <v>1.8004514008239501</v>
      </c>
      <c r="L17729" s="9">
        <v>2.1267121811438101</v>
      </c>
      <c r="M17729" s="9">
        <v>2.3390369247804998</v>
      </c>
      <c r="N17729" s="9">
        <v>2.27620709185625</v>
      </c>
      <c r="O17729" s="9">
        <v>5.3621074303918803</v>
      </c>
      <c r="P17729" s="9">
        <v>3.3083185584749999</v>
      </c>
      <c r="Q17729" s="9">
        <v>9.1903858422993192</v>
      </c>
      <c r="R17729" s="9">
        <v>5.11586564045861</v>
      </c>
      <c r="S17729" s="9">
        <v>2.3667742356199701</v>
      </c>
      <c r="T17729" s="9">
        <v>2.0318668535781899</v>
      </c>
    </row>
    <row r="17730" spans="1:20" x14ac:dyDescent="0.35">
      <c r="A17730">
        <f t="shared" si="540"/>
        <v>17730</v>
      </c>
      <c r="B17730" s="3" t="s">
        <v>1039</v>
      </c>
      <c r="C17730" s="3" t="s">
        <v>86</v>
      </c>
      <c r="D17730" s="3" t="s">
        <v>26</v>
      </c>
      <c r="E17730">
        <v>2023</v>
      </c>
      <c r="F17730" s="3" t="str">
        <f t="shared" si="541"/>
        <v>RGQOutLO BON2023</v>
      </c>
      <c r="G17730" s="9">
        <v>1.5760313759618201</v>
      </c>
      <c r="H17730" s="9">
        <v>5.5007755636741198</v>
      </c>
      <c r="I17730" s="9">
        <v>7.5838131268773097</v>
      </c>
      <c r="J17730" s="9">
        <v>4.7043902218988496</v>
      </c>
      <c r="K17730" s="9">
        <v>4.3081450258176996</v>
      </c>
      <c r="L17730" s="9">
        <v>6.4488167733269401</v>
      </c>
      <c r="M17730" s="9">
        <v>5.5552412761455496</v>
      </c>
      <c r="N17730" s="9">
        <v>10.3720666214054</v>
      </c>
      <c r="O17730" s="9">
        <v>4.2948222855981104</v>
      </c>
      <c r="P17730" s="9">
        <v>3.1600411319920099</v>
      </c>
      <c r="Q17730" s="9">
        <v>5.5717377076760704</v>
      </c>
      <c r="R17730" s="9">
        <v>8.8053325946594097</v>
      </c>
      <c r="S17730" s="9">
        <v>3.3549470645177002</v>
      </c>
      <c r="T17730" s="9">
        <v>2.9603623026624302</v>
      </c>
    </row>
    <row r="17731" spans="1:20" x14ac:dyDescent="0.35">
      <c r="A17731">
        <f t="shared" ref="A17731:A17794" si="542">A17730+1</f>
        <v>17731</v>
      </c>
      <c r="B17731" s="3" t="s">
        <v>1039</v>
      </c>
      <c r="C17731" s="3" t="s">
        <v>86</v>
      </c>
      <c r="D17731" s="3" t="s">
        <v>26</v>
      </c>
      <c r="E17731">
        <v>2024</v>
      </c>
      <c r="F17731" s="3" t="str">
        <f t="shared" si="541"/>
        <v>RGQOutLO BON2024</v>
      </c>
      <c r="G17731" s="9">
        <v>1.8546858369778598</v>
      </c>
      <c r="H17731" s="9">
        <v>6.6963604493824302</v>
      </c>
      <c r="I17731" s="9">
        <v>6.8397017845226298</v>
      </c>
      <c r="J17731" s="9">
        <v>4.3072646690796299</v>
      </c>
      <c r="K17731" s="9">
        <v>2.53927245092031</v>
      </c>
      <c r="L17731" s="9">
        <v>2.1402812404776799</v>
      </c>
      <c r="M17731" s="9">
        <v>3.5640595333913798</v>
      </c>
      <c r="N17731" s="9">
        <v>3.3249919967788601</v>
      </c>
      <c r="O17731" s="9">
        <v>8.2943709771251992</v>
      </c>
      <c r="P17731" s="9">
        <v>5.6648268958169004</v>
      </c>
      <c r="Q17731" s="9">
        <v>7.4677882590484899</v>
      </c>
      <c r="R17731" s="9">
        <v>3.3844577971607999</v>
      </c>
      <c r="S17731" s="9">
        <v>2.3389110812678502</v>
      </c>
      <c r="T17731" s="9">
        <v>2.5518893780129099</v>
      </c>
    </row>
    <row r="17732" spans="1:20" x14ac:dyDescent="0.35">
      <c r="A17732">
        <f t="shared" si="542"/>
        <v>17732</v>
      </c>
      <c r="B17732" s="3" t="s">
        <v>1039</v>
      </c>
      <c r="C17732" s="3" t="s">
        <v>86</v>
      </c>
      <c r="D17732" s="3" t="s">
        <v>26</v>
      </c>
      <c r="E17732">
        <v>2025</v>
      </c>
      <c r="F17732" s="3" t="str">
        <f t="shared" si="541"/>
        <v>RGQOutLO BON2025</v>
      </c>
      <c r="G17732" s="9">
        <v>1.57315136603756</v>
      </c>
      <c r="H17732" s="9">
        <v>3.9354762843379798</v>
      </c>
      <c r="I17732" s="9">
        <v>4.4300140536646397</v>
      </c>
      <c r="J17732" s="9">
        <v>3.7481404897844701</v>
      </c>
      <c r="K17732" s="9">
        <v>4.41070099031145</v>
      </c>
      <c r="L17732" s="9">
        <v>2.5170111717328099</v>
      </c>
      <c r="M17732" s="9">
        <v>2.9087139479066599</v>
      </c>
      <c r="N17732" s="9">
        <v>3.7448191215341602</v>
      </c>
      <c r="O17732" s="9">
        <v>9.6778456694523491</v>
      </c>
      <c r="P17732" s="9">
        <v>10.5099912246194</v>
      </c>
      <c r="Q17732" s="9">
        <v>7.0004481443895799</v>
      </c>
      <c r="R17732" s="9">
        <v>2.92281935926166</v>
      </c>
      <c r="S17732" s="9">
        <v>2.9301734540011699</v>
      </c>
      <c r="T17732" s="9">
        <v>2.1945367110425602</v>
      </c>
    </row>
    <row r="17733" spans="1:20" x14ac:dyDescent="0.35">
      <c r="A17733">
        <f t="shared" si="542"/>
        <v>17733</v>
      </c>
      <c r="B17733" s="3" t="s">
        <v>1039</v>
      </c>
      <c r="C17733" s="3" t="s">
        <v>86</v>
      </c>
      <c r="D17733" s="3" t="s">
        <v>26</v>
      </c>
      <c r="E17733">
        <v>2026</v>
      </c>
      <c r="F17733" s="3" t="str">
        <f t="shared" si="541"/>
        <v>RGQOutLO BON2026</v>
      </c>
      <c r="G17733" s="9">
        <v>1.5307681309685399</v>
      </c>
      <c r="H17733" s="9">
        <v>4.5260410046909101</v>
      </c>
      <c r="I17733" s="9">
        <v>5.3085321864444701</v>
      </c>
      <c r="J17733" s="9">
        <v>4.4683892906013396</v>
      </c>
      <c r="K17733" s="9">
        <v>2.1584199365546799</v>
      </c>
      <c r="L17733" s="9">
        <v>1.97488823398252</v>
      </c>
      <c r="M17733" s="9">
        <v>2.6366704643174499</v>
      </c>
      <c r="N17733" s="9">
        <v>2.5714463001927701</v>
      </c>
      <c r="O17733" s="9">
        <v>5.1752073896565101</v>
      </c>
      <c r="P17733" s="9">
        <v>9.2669562700056805</v>
      </c>
      <c r="Q17733" s="9">
        <v>8.46873398080443</v>
      </c>
      <c r="R17733" s="9">
        <v>4.22075168051279</v>
      </c>
      <c r="S17733" s="9">
        <v>2.8631074235686098</v>
      </c>
      <c r="T17733" s="9">
        <v>1.9357127964654799</v>
      </c>
    </row>
    <row r="17734" spans="1:20" x14ac:dyDescent="0.35">
      <c r="A17734">
        <f t="shared" si="542"/>
        <v>17734</v>
      </c>
      <c r="B17734" s="3" t="s">
        <v>1039</v>
      </c>
      <c r="C17734" s="3" t="s">
        <v>86</v>
      </c>
      <c r="D17734" s="3" t="s">
        <v>26</v>
      </c>
      <c r="E17734">
        <v>2027</v>
      </c>
      <c r="F17734" s="3" t="str">
        <f t="shared" si="541"/>
        <v>RGQOutLO BON2027</v>
      </c>
      <c r="G17734" s="9">
        <v>1.8877165881132101</v>
      </c>
      <c r="H17734" s="9">
        <v>3.1207065374911802</v>
      </c>
      <c r="I17734" s="9">
        <v>5.4029782806737403</v>
      </c>
      <c r="J17734" s="9">
        <v>5.6654719591717999</v>
      </c>
      <c r="K17734" s="9">
        <v>2.5287950243494701</v>
      </c>
      <c r="L17734" s="9">
        <v>4.0417082391077104</v>
      </c>
      <c r="M17734" s="9">
        <v>1.7762158474549901</v>
      </c>
      <c r="N17734" s="9">
        <v>1.50831579737902</v>
      </c>
      <c r="O17734" s="9">
        <v>4.88181741272063</v>
      </c>
      <c r="P17734" s="9">
        <v>2.5916973764650599</v>
      </c>
      <c r="Q17734" s="9">
        <v>5.1047576390303702</v>
      </c>
      <c r="R17734" s="9">
        <v>3.3636242415567299</v>
      </c>
      <c r="S17734" s="9">
        <v>2.0252656195497298</v>
      </c>
      <c r="T17734" s="9">
        <v>2.4222848159025299</v>
      </c>
    </row>
    <row r="17735" spans="1:20" x14ac:dyDescent="0.35">
      <c r="A17735">
        <f t="shared" si="542"/>
        <v>17735</v>
      </c>
      <c r="B17735" s="3" t="s">
        <v>1039</v>
      </c>
      <c r="C17735" s="3" t="s">
        <v>86</v>
      </c>
      <c r="D17735" s="3" t="s">
        <v>26</v>
      </c>
      <c r="E17735">
        <v>2028</v>
      </c>
      <c r="F17735" s="3" t="str">
        <f t="shared" si="541"/>
        <v>RGQOutLO BON2028</v>
      </c>
      <c r="G17735" s="9">
        <v>1.48722917407674</v>
      </c>
      <c r="H17735" s="9">
        <v>3.2042469586990099</v>
      </c>
      <c r="I17735" s="9">
        <v>5.8067921661884601</v>
      </c>
      <c r="J17735" s="9">
        <v>5.4890586307671301</v>
      </c>
      <c r="K17735" s="9">
        <v>8.9706532058636395</v>
      </c>
      <c r="L17735" s="9">
        <v>2.32866279290571</v>
      </c>
      <c r="M17735" s="9">
        <v>3.1578854411193</v>
      </c>
      <c r="N17735" s="9">
        <v>3.7954435379748599</v>
      </c>
      <c r="O17735" s="9">
        <v>5.7884424888927102</v>
      </c>
      <c r="P17735" s="9">
        <v>2.99910226760763</v>
      </c>
      <c r="Q17735" s="9">
        <v>5.2539962000849396</v>
      </c>
      <c r="R17735" s="9">
        <v>9.7578535640600901</v>
      </c>
      <c r="S17735" s="9">
        <v>8.4776537134761707</v>
      </c>
      <c r="T17735" s="9">
        <v>2.15752237237152</v>
      </c>
    </row>
    <row r="17736" spans="1:20" x14ac:dyDescent="0.35">
      <c r="A17736">
        <f t="shared" si="542"/>
        <v>17736</v>
      </c>
      <c r="B17736" s="3" t="s">
        <v>1039</v>
      </c>
      <c r="C17736" s="3" t="s">
        <v>86</v>
      </c>
      <c r="D17736" s="3" t="s">
        <v>26</v>
      </c>
      <c r="E17736">
        <v>2029</v>
      </c>
      <c r="F17736" s="3" t="str">
        <f t="shared" si="541"/>
        <v>RGQOutLO BON2029</v>
      </c>
      <c r="G17736" s="9">
        <v>1.73315699561487</v>
      </c>
      <c r="H17736" s="9">
        <v>5.5302096637481899</v>
      </c>
      <c r="I17736" s="9">
        <v>5.3471910427424998</v>
      </c>
      <c r="J17736" s="9">
        <v>2.8067764193945499</v>
      </c>
      <c r="K17736" s="9">
        <v>2.0910582720124999</v>
      </c>
      <c r="L17736" s="9">
        <v>5.0866526182368199</v>
      </c>
      <c r="M17736" s="9">
        <v>5.0081091675395202</v>
      </c>
      <c r="N17736" s="9">
        <v>3.8489761770376298</v>
      </c>
      <c r="O17736" s="9">
        <v>7.7224636791848704</v>
      </c>
      <c r="P17736" s="9">
        <v>5.8126644738277404</v>
      </c>
      <c r="Q17736" s="9">
        <v>8.7172997349193793</v>
      </c>
      <c r="R17736" s="9">
        <v>4.74529145587291</v>
      </c>
      <c r="S17736" s="9">
        <v>1.78879363803893</v>
      </c>
      <c r="T17736" s="9">
        <v>2.1411205163254801</v>
      </c>
    </row>
    <row r="17737" spans="1:20" x14ac:dyDescent="0.35">
      <c r="A17737">
        <f t="shared" si="542"/>
        <v>17737</v>
      </c>
      <c r="B17737" s="3" t="s">
        <v>1039</v>
      </c>
      <c r="C17737" s="3" t="s">
        <v>95</v>
      </c>
      <c r="D17737" s="3" t="s">
        <v>26</v>
      </c>
      <c r="E17737">
        <v>2020</v>
      </c>
      <c r="F17737" s="3" t="str">
        <f t="shared" si="541"/>
        <v>RGSpillLO BON2020</v>
      </c>
      <c r="G17737" s="9">
        <v>0.15950203563625601</v>
      </c>
      <c r="H17737" s="9">
        <v>0.46666016453636799</v>
      </c>
      <c r="I17737" s="9">
        <v>0.41630429517638801</v>
      </c>
      <c r="J17737" s="9">
        <v>0.49232954968091303</v>
      </c>
      <c r="K17737" s="9">
        <v>0.13029111895833301</v>
      </c>
      <c r="L17737" s="9">
        <v>0.23873532428111499</v>
      </c>
      <c r="M17737" s="9">
        <v>0.87041056584513798</v>
      </c>
      <c r="N17737" s="9">
        <v>1.13984702540625</v>
      </c>
      <c r="O17737" s="9">
        <v>1.0944446521288902</v>
      </c>
      <c r="P17737" s="9">
        <v>1.55325708554537</v>
      </c>
      <c r="Q17737" s="9">
        <v>0.33392253417654499</v>
      </c>
      <c r="R17737" s="9">
        <v>0.20567687509444399</v>
      </c>
      <c r="S17737" s="9">
        <v>0.17481001331901</v>
      </c>
      <c r="T17737" s="9">
        <v>0.183138589494097</v>
      </c>
    </row>
    <row r="17738" spans="1:20" x14ac:dyDescent="0.35">
      <c r="A17738">
        <f t="shared" si="542"/>
        <v>17738</v>
      </c>
      <c r="B17738" s="3" t="s">
        <v>1039</v>
      </c>
      <c r="C17738" s="3" t="s">
        <v>95</v>
      </c>
      <c r="D17738" s="3" t="s">
        <v>26</v>
      </c>
      <c r="E17738">
        <v>2021</v>
      </c>
      <c r="F17738" s="3" t="str">
        <f t="shared" si="541"/>
        <v>RGSpillLO BON2021</v>
      </c>
      <c r="G17738" s="9">
        <v>0.41849736300524099</v>
      </c>
      <c r="H17738" s="9">
        <v>0.347110894661805</v>
      </c>
      <c r="I17738" s="9">
        <v>0.50809489063520796</v>
      </c>
      <c r="J17738" s="9">
        <v>0.844030212587634</v>
      </c>
      <c r="K17738" s="9">
        <v>0.62386777744999999</v>
      </c>
      <c r="L17738" s="9">
        <v>0.49674324671835302</v>
      </c>
      <c r="M17738" s="9">
        <v>0.69252650844416597</v>
      </c>
      <c r="N17738" s="9">
        <v>0.51685059891499996</v>
      </c>
      <c r="O17738" s="9">
        <v>1.29378451527255</v>
      </c>
      <c r="P17738" s="9">
        <v>1.9180440564857599</v>
      </c>
      <c r="Q17738" s="9">
        <v>1.2445453948940399</v>
      </c>
      <c r="R17738" s="9">
        <v>0.60150185756791597</v>
      </c>
      <c r="S17738" s="9">
        <v>0.266732705148437</v>
      </c>
      <c r="T17738" s="9">
        <v>0.133791779994444</v>
      </c>
    </row>
    <row r="17739" spans="1:20" x14ac:dyDescent="0.35">
      <c r="A17739">
        <f t="shared" si="542"/>
        <v>17739</v>
      </c>
      <c r="B17739" s="3" t="s">
        <v>1039</v>
      </c>
      <c r="C17739" s="3" t="s">
        <v>95</v>
      </c>
      <c r="D17739" s="3" t="s">
        <v>26</v>
      </c>
      <c r="E17739">
        <v>2022</v>
      </c>
      <c r="F17739" s="3" t="str">
        <f t="shared" si="541"/>
        <v>RGSpillLO BON2022</v>
      </c>
      <c r="G17739" s="9">
        <v>2.49404877674731E-2</v>
      </c>
      <c r="H17739" s="9">
        <v>0.33326899451756897</v>
      </c>
      <c r="I17739" s="9">
        <v>0.24906842883756899</v>
      </c>
      <c r="J17739" s="9">
        <v>0.35243945080806399</v>
      </c>
      <c r="K17739" s="9">
        <v>0.16258717256510399</v>
      </c>
      <c r="L17739" s="9">
        <v>0.34463495542338701</v>
      </c>
      <c r="M17739" s="9">
        <v>0.71800331840805498</v>
      </c>
      <c r="N17739" s="9">
        <v>0.91424756583125</v>
      </c>
      <c r="O17739" s="9">
        <v>1.0213527489020999</v>
      </c>
      <c r="P17739" s="9">
        <v>1.7430042706562401</v>
      </c>
      <c r="Q17739" s="9">
        <v>2.5108310049149098</v>
      </c>
      <c r="R17739" s="9">
        <v>0.382168417901666</v>
      </c>
      <c r="S17739" s="9">
        <v>0.31113701915078101</v>
      </c>
      <c r="T17739" s="9">
        <v>0.26821836182847197</v>
      </c>
    </row>
    <row r="17740" spans="1:20" x14ac:dyDescent="0.35">
      <c r="A17740">
        <f t="shared" si="542"/>
        <v>17740</v>
      </c>
      <c r="B17740" s="3" t="s">
        <v>1039</v>
      </c>
      <c r="C17740" s="3" t="s">
        <v>95</v>
      </c>
      <c r="D17740" s="3" t="s">
        <v>26</v>
      </c>
      <c r="E17740">
        <v>2023</v>
      </c>
      <c r="F17740" s="3" t="str">
        <f t="shared" si="541"/>
        <v>RGSpillLO BON2023</v>
      </c>
      <c r="G17740" s="9">
        <v>3.5760211078628999E-2</v>
      </c>
      <c r="H17740" s="9">
        <v>0.416005071671875</v>
      </c>
      <c r="I17740" s="9">
        <v>0.80241805087553397</v>
      </c>
      <c r="J17740" s="9">
        <v>0.64038368244092703</v>
      </c>
      <c r="K17740" s="9">
        <v>0.50619999368020796</v>
      </c>
      <c r="L17740" s="9">
        <v>1.0597105449564499</v>
      </c>
      <c r="M17740" s="9">
        <v>0.37018725088333299</v>
      </c>
      <c r="N17740" s="9">
        <v>1.8379965372581899</v>
      </c>
      <c r="O17740" s="9">
        <v>2.9836557801081902</v>
      </c>
      <c r="P17740" s="9">
        <v>1.21270289061736</v>
      </c>
      <c r="Q17740" s="9">
        <v>2.2206098187211598</v>
      </c>
      <c r="R17740" s="9">
        <v>1.33958033361677</v>
      </c>
      <c r="S17740" s="9">
        <v>0.21074966485507801</v>
      </c>
      <c r="T17740" s="9">
        <v>0.34972953575534699</v>
      </c>
    </row>
    <row r="17741" spans="1:20" x14ac:dyDescent="0.35">
      <c r="A17741">
        <f t="shared" si="542"/>
        <v>17741</v>
      </c>
      <c r="B17741" s="3" t="s">
        <v>1039</v>
      </c>
      <c r="C17741" s="3" t="s">
        <v>95</v>
      </c>
      <c r="D17741" s="3" t="s">
        <v>26</v>
      </c>
      <c r="E17741">
        <v>2024</v>
      </c>
      <c r="F17741" s="3" t="str">
        <f t="shared" si="541"/>
        <v>RGSpillLO BON2024</v>
      </c>
      <c r="G17741" s="9">
        <v>0.19504744109139699</v>
      </c>
      <c r="H17741" s="9">
        <v>0.97071659907638796</v>
      </c>
      <c r="I17741" s="9">
        <v>0.80409430682874905</v>
      </c>
      <c r="J17741" s="9">
        <v>0.66634408212298302</v>
      </c>
      <c r="K17741" s="9">
        <v>0.183169372052083</v>
      </c>
      <c r="L17741" s="9">
        <v>0.166678121148884</v>
      </c>
      <c r="M17741" s="9">
        <v>1.1265932607815199</v>
      </c>
      <c r="N17741" s="9">
        <v>0.58619686079947197</v>
      </c>
      <c r="O17741" s="9">
        <v>1.3014292870828601</v>
      </c>
      <c r="P17741" s="9">
        <v>1.56513171378122</v>
      </c>
      <c r="Q17741" s="9">
        <v>1.28378201191455</v>
      </c>
      <c r="R17741" s="9">
        <v>0.75243987740249996</v>
      </c>
      <c r="S17741" s="9">
        <v>0.581765641071744</v>
      </c>
      <c r="T17741" s="9">
        <v>0.42130928068881901</v>
      </c>
    </row>
    <row r="17742" spans="1:20" x14ac:dyDescent="0.35">
      <c r="A17742">
        <f t="shared" si="542"/>
        <v>17742</v>
      </c>
      <c r="B17742" s="3" t="s">
        <v>1039</v>
      </c>
      <c r="C17742" s="3" t="s">
        <v>95</v>
      </c>
      <c r="D17742" s="3" t="s">
        <v>26</v>
      </c>
      <c r="E17742">
        <v>2025</v>
      </c>
      <c r="F17742" s="3" t="str">
        <f t="shared" si="541"/>
        <v>RGSpillLO BON2025</v>
      </c>
      <c r="G17742" s="9">
        <v>7.6257359810483802E-2</v>
      </c>
      <c r="H17742" s="9">
        <v>0.26392607127395801</v>
      </c>
      <c r="I17742" s="9">
        <v>0.63866929613224299</v>
      </c>
      <c r="J17742" s="9">
        <v>0.20662767055423298</v>
      </c>
      <c r="K17742" s="9">
        <v>0.45807685593749897</v>
      </c>
      <c r="L17742" s="9">
        <v>0.39383473930627</v>
      </c>
      <c r="M17742" s="9">
        <v>1.07735732713875</v>
      </c>
      <c r="N17742" s="9">
        <v>0.72239195858277705</v>
      </c>
      <c r="O17742" s="9">
        <v>1.5586902826979101</v>
      </c>
      <c r="P17742" s="9">
        <v>1.6901262579006899</v>
      </c>
      <c r="Q17742" s="9">
        <v>0.73416581718440799</v>
      </c>
      <c r="R17742" s="9">
        <v>0.26122484507194399</v>
      </c>
      <c r="S17742" s="9">
        <v>0.15818619624426999</v>
      </c>
      <c r="T17742" s="9">
        <v>0.36307845909999997</v>
      </c>
    </row>
    <row r="17743" spans="1:20" x14ac:dyDescent="0.35">
      <c r="A17743">
        <f t="shared" si="542"/>
        <v>17743</v>
      </c>
      <c r="B17743" s="3" t="s">
        <v>1039</v>
      </c>
      <c r="C17743" s="3" t="s">
        <v>95</v>
      </c>
      <c r="D17743" s="3" t="s">
        <v>26</v>
      </c>
      <c r="E17743">
        <v>2026</v>
      </c>
      <c r="F17743" s="3" t="str">
        <f t="shared" si="541"/>
        <v>RGSpillLO BON2026</v>
      </c>
      <c r="G17743" s="9">
        <v>0.22239009882795599</v>
      </c>
      <c r="H17743" s="9">
        <v>0.26726158528611099</v>
      </c>
      <c r="I17743" s="9">
        <v>0.55779653152124997</v>
      </c>
      <c r="J17743" s="9">
        <v>0.55289886011377598</v>
      </c>
      <c r="K17743" s="9">
        <v>8.0553519204166604E-2</v>
      </c>
      <c r="L17743" s="9">
        <v>0.32216696398245198</v>
      </c>
      <c r="M17743" s="9">
        <v>0.98450905969208302</v>
      </c>
      <c r="N17743" s="9">
        <v>1.0001413749113801</v>
      </c>
      <c r="O17743" s="9">
        <v>1.1615638218465001</v>
      </c>
      <c r="P17743" s="9">
        <v>1.2998695082129099</v>
      </c>
      <c r="Q17743" s="9">
        <v>1.20898729013642</v>
      </c>
      <c r="R17743" s="9">
        <v>0.47331239816291598</v>
      </c>
      <c r="S17743" s="9">
        <v>0.43634537313098898</v>
      </c>
      <c r="T17743" s="9">
        <v>0.2278719974825</v>
      </c>
    </row>
    <row r="17744" spans="1:20" x14ac:dyDescent="0.35">
      <c r="A17744">
        <f t="shared" si="542"/>
        <v>17744</v>
      </c>
      <c r="B17744" s="3" t="s">
        <v>1039</v>
      </c>
      <c r="C17744" s="3" t="s">
        <v>95</v>
      </c>
      <c r="D17744" s="3" t="s">
        <v>26</v>
      </c>
      <c r="E17744">
        <v>2027</v>
      </c>
      <c r="F17744" s="3" t="str">
        <f t="shared" si="541"/>
        <v>RGSpillLO BON2027</v>
      </c>
      <c r="G17744" s="9">
        <v>0.59026885334930101</v>
      </c>
      <c r="H17744" s="9">
        <v>0.58556462430034695</v>
      </c>
      <c r="I17744" s="9">
        <v>0.97996991875902695</v>
      </c>
      <c r="J17744" s="9">
        <v>0.90782603432641096</v>
      </c>
      <c r="K17744" s="9">
        <v>0.21255242426562501</v>
      </c>
      <c r="L17744" s="9">
        <v>0.36558270982963698</v>
      </c>
      <c r="M17744" s="9">
        <v>7.1909982365277701E-3</v>
      </c>
      <c r="N17744" s="9">
        <v>0.20139267314638801</v>
      </c>
      <c r="O17744" s="9">
        <v>1.12698454246922</v>
      </c>
      <c r="P17744" s="9">
        <v>1.1961888167444401</v>
      </c>
      <c r="Q17744" s="9">
        <v>0.85299522057862898</v>
      </c>
      <c r="R17744" s="9">
        <v>0.55030301126111103</v>
      </c>
      <c r="S17744" s="9">
        <v>0.39712302588619702</v>
      </c>
      <c r="T17744" s="9">
        <v>0.333501223505138</v>
      </c>
    </row>
    <row r="17745" spans="1:20" x14ac:dyDescent="0.35">
      <c r="A17745">
        <f t="shared" si="542"/>
        <v>17745</v>
      </c>
      <c r="B17745" s="3" t="s">
        <v>1039</v>
      </c>
      <c r="C17745" s="3" t="s">
        <v>95</v>
      </c>
      <c r="D17745" s="3" t="s">
        <v>26</v>
      </c>
      <c r="E17745">
        <v>2028</v>
      </c>
      <c r="F17745" s="3" t="str">
        <f t="shared" si="541"/>
        <v>RGSpillLO BON2028</v>
      </c>
      <c r="G17745" s="9">
        <v>5.3195403153629001E-2</v>
      </c>
      <c r="H17745" s="9">
        <v>0.27810853407312502</v>
      </c>
      <c r="I17745" s="9">
        <v>0.64309937252458305</v>
      </c>
      <c r="J17745" s="9">
        <v>0.70150401841982502</v>
      </c>
      <c r="K17745" s="9">
        <v>1.5955380849730201</v>
      </c>
      <c r="L17745" s="9">
        <v>0.52325790265188099</v>
      </c>
      <c r="M17745" s="9">
        <v>0.98072187026333302</v>
      </c>
      <c r="N17745" s="9">
        <v>1.0251172896679099</v>
      </c>
      <c r="O17745" s="9">
        <v>0.85413528380635695</v>
      </c>
      <c r="P17745" s="9">
        <v>1.6702007795520799</v>
      </c>
      <c r="Q17745" s="9">
        <v>2.0847092117292298</v>
      </c>
      <c r="R17745" s="9">
        <v>1.5946951836871801</v>
      </c>
      <c r="S17745" s="9">
        <v>1.14617804569934</v>
      </c>
      <c r="T17745" s="9">
        <v>0.121240594542083</v>
      </c>
    </row>
    <row r="17746" spans="1:20" x14ac:dyDescent="0.35">
      <c r="A17746">
        <f t="shared" si="542"/>
        <v>17746</v>
      </c>
      <c r="B17746" s="3" t="s">
        <v>1039</v>
      </c>
      <c r="C17746" s="3" t="s">
        <v>95</v>
      </c>
      <c r="D17746" s="3" t="s">
        <v>26</v>
      </c>
      <c r="E17746">
        <v>2029</v>
      </c>
      <c r="F17746" s="3" t="str">
        <f t="shared" si="541"/>
        <v>RGSpillLO BON2029</v>
      </c>
      <c r="G17746" s="9">
        <v>1.05828422526881E-2</v>
      </c>
      <c r="H17746" s="9">
        <v>0.79158272960131904</v>
      </c>
      <c r="I17746" s="9">
        <v>0.66819744186611096</v>
      </c>
      <c r="J17746" s="9">
        <v>0.24194222769274101</v>
      </c>
      <c r="K17746" s="9">
        <v>0.23490737631770803</v>
      </c>
      <c r="L17746" s="9">
        <v>0.97599932736485195</v>
      </c>
      <c r="M17746" s="9">
        <v>1.1322174170278598</v>
      </c>
      <c r="N17746" s="9">
        <v>1.1246230820562499</v>
      </c>
      <c r="O17746" s="9">
        <v>1.44366447236008</v>
      </c>
      <c r="P17746" s="9">
        <v>2.6878337319389298</v>
      </c>
      <c r="Q17746" s="9">
        <v>1.28564440411764</v>
      </c>
      <c r="R17746" s="9">
        <v>1.01068238151513</v>
      </c>
      <c r="S17746" s="9">
        <v>0.52837847767578106</v>
      </c>
      <c r="T17746" s="9">
        <v>0.268354726777083</v>
      </c>
    </row>
    <row r="17747" spans="1:20" x14ac:dyDescent="0.35">
      <c r="A17747">
        <f t="shared" si="542"/>
        <v>17747</v>
      </c>
      <c r="B17747" s="3" t="s">
        <v>1039</v>
      </c>
      <c r="C17747" s="3" t="s">
        <v>77</v>
      </c>
      <c r="D17747" s="3" t="s">
        <v>26</v>
      </c>
      <c r="E17747">
        <v>2020</v>
      </c>
      <c r="F17747" s="3" t="str">
        <f t="shared" si="541"/>
        <v>RGGenLO BON2020</v>
      </c>
      <c r="G17747" s="9">
        <v>7.3238898131720402</v>
      </c>
      <c r="H17747" s="9">
        <v>11.801103575000001</v>
      </c>
      <c r="I17747" s="9">
        <v>14.4703424141666</v>
      </c>
      <c r="J17747" s="9">
        <v>15.706366249999901</v>
      </c>
      <c r="K17747" s="9">
        <v>8.9435304196428493</v>
      </c>
      <c r="L17747" s="9">
        <v>8.9331122674731098</v>
      </c>
      <c r="M17747" s="9">
        <v>7.90711992777777</v>
      </c>
      <c r="N17747" s="9">
        <v>11.2380206111111</v>
      </c>
      <c r="O17747" s="9">
        <v>34.048779112903198</v>
      </c>
      <c r="P17747" s="9">
        <v>38.178112861111103</v>
      </c>
      <c r="Q17747" s="9">
        <v>15.4152199919354</v>
      </c>
      <c r="R17747" s="9">
        <v>14.024327355555499</v>
      </c>
      <c r="S17747" s="9">
        <v>7.2776852213541599</v>
      </c>
      <c r="T17747" s="9">
        <v>6.5970926694444403</v>
      </c>
    </row>
    <row r="17748" spans="1:20" x14ac:dyDescent="0.35">
      <c r="A17748">
        <f t="shared" si="542"/>
        <v>17748</v>
      </c>
      <c r="B17748" s="3" t="s">
        <v>1039</v>
      </c>
      <c r="C17748" s="3" t="s">
        <v>77</v>
      </c>
      <c r="D17748" s="3" t="s">
        <v>26</v>
      </c>
      <c r="E17748">
        <v>2021</v>
      </c>
      <c r="F17748" s="3" t="str">
        <f t="shared" si="541"/>
        <v>RGGenLO BON2021</v>
      </c>
      <c r="G17748" s="9">
        <v>5.4742857419354802</v>
      </c>
      <c r="H17748" s="9">
        <v>17.453486722222198</v>
      </c>
      <c r="I17748" s="9">
        <v>19.425747330555499</v>
      </c>
      <c r="J17748" s="9">
        <v>16.538947165322501</v>
      </c>
      <c r="K17748" s="9">
        <v>7.7616253363095202</v>
      </c>
      <c r="L17748" s="9">
        <v>7.8973815059139696</v>
      </c>
      <c r="M17748" s="9">
        <v>6.91966801388888</v>
      </c>
      <c r="N17748" s="9">
        <v>7.8296255111111099</v>
      </c>
      <c r="O17748" s="9">
        <v>22.727635702956899</v>
      </c>
      <c r="P17748" s="9">
        <v>35.955317645833297</v>
      </c>
      <c r="Q17748" s="9">
        <v>33.527426249999998</v>
      </c>
      <c r="R17748" s="9">
        <v>21.876265166666599</v>
      </c>
      <c r="S17748" s="9">
        <v>15.418738523437501</v>
      </c>
      <c r="T17748" s="9">
        <v>9.9031156152777697</v>
      </c>
    </row>
    <row r="17749" spans="1:20" x14ac:dyDescent="0.35">
      <c r="A17749">
        <f t="shared" si="542"/>
        <v>17749</v>
      </c>
      <c r="B17749" s="3" t="s">
        <v>1039</v>
      </c>
      <c r="C17749" s="3" t="s">
        <v>77</v>
      </c>
      <c r="D17749" s="3" t="s">
        <v>26</v>
      </c>
      <c r="E17749">
        <v>2022</v>
      </c>
      <c r="F17749" s="3" t="str">
        <f t="shared" si="541"/>
        <v>RGGenLO BON2022</v>
      </c>
      <c r="G17749" s="9">
        <v>7.22482701612903</v>
      </c>
      <c r="H17749" s="9">
        <v>10.3200298644444</v>
      </c>
      <c r="I17749" s="9">
        <v>14.1472957569444</v>
      </c>
      <c r="J17749" s="9">
        <v>11.9595905026881</v>
      </c>
      <c r="K17749" s="9">
        <v>7.4964158630952298</v>
      </c>
      <c r="L17749" s="9">
        <v>8.1564714959677396</v>
      </c>
      <c r="M17749" s="9">
        <v>7.41938359194444</v>
      </c>
      <c r="N17749" s="9">
        <v>6.2336148055555496</v>
      </c>
      <c r="O17749" s="9">
        <v>19.8674001814516</v>
      </c>
      <c r="P17749" s="9">
        <v>7.16435854166666</v>
      </c>
      <c r="Q17749" s="9">
        <v>30.571960717741899</v>
      </c>
      <c r="R17749" s="9">
        <v>21.6658775388888</v>
      </c>
      <c r="S17749" s="9">
        <v>9.4085414330729105</v>
      </c>
      <c r="T17749" s="9">
        <v>8.0721240886111101</v>
      </c>
    </row>
    <row r="17750" spans="1:20" x14ac:dyDescent="0.35">
      <c r="A17750">
        <f t="shared" si="542"/>
        <v>17750</v>
      </c>
      <c r="B17750" s="3" t="s">
        <v>1039</v>
      </c>
      <c r="C17750" s="3" t="s">
        <v>77</v>
      </c>
      <c r="D17750" s="3" t="s">
        <v>26</v>
      </c>
      <c r="E17750">
        <v>2023</v>
      </c>
      <c r="F17750" s="3" t="str">
        <f t="shared" si="541"/>
        <v>RGGenLO BON2023</v>
      </c>
      <c r="G17750" s="9">
        <v>7.0497378360215004</v>
      </c>
      <c r="H17750" s="9">
        <v>23.272721376388802</v>
      </c>
      <c r="I17750" s="9">
        <v>31.038078693888799</v>
      </c>
      <c r="J17750" s="9">
        <v>18.600737954301</v>
      </c>
      <c r="K17750" s="9">
        <v>17.4012960863095</v>
      </c>
      <c r="L17750" s="9">
        <v>24.665646360215</v>
      </c>
      <c r="M17750" s="9">
        <v>23.731712219166599</v>
      </c>
      <c r="N17750" s="9">
        <v>39.059976722222203</v>
      </c>
      <c r="O17750" s="9">
        <v>6.0011380376343997</v>
      </c>
      <c r="P17750" s="9">
        <v>8.9128600888888894</v>
      </c>
      <c r="Q17750" s="9">
        <v>15.337930979838699</v>
      </c>
      <c r="R17750" s="9">
        <v>34.170343858333297</v>
      </c>
      <c r="S17750" s="9">
        <v>14.3908237708333</v>
      </c>
      <c r="T17750" s="9">
        <v>11.948725197222201</v>
      </c>
    </row>
    <row r="17751" spans="1:20" x14ac:dyDescent="0.35">
      <c r="A17751">
        <f t="shared" si="542"/>
        <v>17751</v>
      </c>
      <c r="B17751" s="3" t="s">
        <v>1039</v>
      </c>
      <c r="C17751" s="3" t="s">
        <v>77</v>
      </c>
      <c r="D17751" s="3" t="s">
        <v>26</v>
      </c>
      <c r="E17751">
        <v>2024</v>
      </c>
      <c r="F17751" s="3" t="str">
        <f t="shared" si="541"/>
        <v>RGGenLO BON2024</v>
      </c>
      <c r="G17751" s="9">
        <v>7.5960757134408601</v>
      </c>
      <c r="H17751" s="9">
        <v>26.205962668055498</v>
      </c>
      <c r="I17751" s="9">
        <v>27.624649788888799</v>
      </c>
      <c r="J17751" s="9">
        <v>16.664297564516101</v>
      </c>
      <c r="K17751" s="9">
        <v>10.783756458333301</v>
      </c>
      <c r="L17751" s="9">
        <v>9.0330737499999998</v>
      </c>
      <c r="M17751" s="9">
        <v>11.1561519583333</v>
      </c>
      <c r="N17751" s="9">
        <v>12.5353164416666</v>
      </c>
      <c r="O17751" s="9">
        <v>32.006315658602098</v>
      </c>
      <c r="P17751" s="9">
        <v>18.7640828583333</v>
      </c>
      <c r="Q17751" s="9">
        <v>28.303860888440799</v>
      </c>
      <c r="R17751" s="9">
        <v>12.046605392222199</v>
      </c>
      <c r="S17751" s="9">
        <v>8.0423609210937492</v>
      </c>
      <c r="T17751" s="9">
        <v>9.7515497913888805</v>
      </c>
    </row>
    <row r="17752" spans="1:20" x14ac:dyDescent="0.35">
      <c r="A17752">
        <f t="shared" si="542"/>
        <v>17752</v>
      </c>
      <c r="B17752" s="3" t="s">
        <v>1039</v>
      </c>
      <c r="C17752" s="3" t="s">
        <v>77</v>
      </c>
      <c r="D17752" s="3" t="s">
        <v>26</v>
      </c>
      <c r="E17752">
        <v>2025</v>
      </c>
      <c r="F17752" s="3" t="str">
        <f t="shared" si="541"/>
        <v>RGGenLO BON2025</v>
      </c>
      <c r="G17752" s="9">
        <v>6.8512040430107497</v>
      </c>
      <c r="H17752" s="9">
        <v>16.804488427777699</v>
      </c>
      <c r="I17752" s="9">
        <v>17.352782405555502</v>
      </c>
      <c r="J17752" s="9">
        <v>16.2093135900537</v>
      </c>
      <c r="K17752" s="9">
        <v>18.0909461607142</v>
      </c>
      <c r="L17752" s="9">
        <v>9.7176637795698895</v>
      </c>
      <c r="M17752" s="9">
        <v>8.3820212333333295</v>
      </c>
      <c r="N17752" s="9">
        <v>13.83348625</v>
      </c>
      <c r="O17752" s="9">
        <v>37.160934568548299</v>
      </c>
      <c r="P17752" s="9">
        <v>40.368043486111098</v>
      </c>
      <c r="Q17752" s="9">
        <v>28.680435716397799</v>
      </c>
      <c r="R17752" s="9">
        <v>12.1819773333333</v>
      </c>
      <c r="S17752" s="9">
        <v>12.687238018229101</v>
      </c>
      <c r="T17752" s="9">
        <v>8.3824849791666605</v>
      </c>
    </row>
    <row r="17753" spans="1:20" x14ac:dyDescent="0.35">
      <c r="A17753">
        <f t="shared" si="542"/>
        <v>17753</v>
      </c>
      <c r="B17753" s="3" t="s">
        <v>1039</v>
      </c>
      <c r="C17753" s="3" t="s">
        <v>77</v>
      </c>
      <c r="D17753" s="3" t="s">
        <v>26</v>
      </c>
      <c r="E17753">
        <v>2026</v>
      </c>
      <c r="F17753" s="3" t="str">
        <f t="shared" si="541"/>
        <v>RGGenLO BON2026</v>
      </c>
      <c r="G17753" s="9">
        <v>5.9883755309139701</v>
      </c>
      <c r="H17753" s="9">
        <v>19.4922033213888</v>
      </c>
      <c r="I17753" s="9">
        <v>21.743862970833302</v>
      </c>
      <c r="J17753" s="9">
        <v>17.9209878521505</v>
      </c>
      <c r="K17753" s="9">
        <v>9.5102831904761906</v>
      </c>
      <c r="L17753" s="9">
        <v>7.5644172755376298</v>
      </c>
      <c r="M17753" s="9">
        <v>7.5618528925000001</v>
      </c>
      <c r="N17753" s="9">
        <v>7.1917776555555504</v>
      </c>
      <c r="O17753" s="9">
        <v>18.3702298427419</v>
      </c>
      <c r="P17753" s="9">
        <v>36.464925436111102</v>
      </c>
      <c r="Q17753" s="9">
        <v>33.227467876344001</v>
      </c>
      <c r="R17753" s="9">
        <v>17.151828904722201</v>
      </c>
      <c r="S17753" s="9">
        <v>11.1071603125</v>
      </c>
      <c r="T17753" s="9">
        <v>7.8166951805555502</v>
      </c>
    </row>
    <row r="17754" spans="1:20" x14ac:dyDescent="0.35">
      <c r="A17754">
        <f t="shared" si="542"/>
        <v>17754</v>
      </c>
      <c r="B17754" s="3" t="s">
        <v>1039</v>
      </c>
      <c r="C17754" s="3" t="s">
        <v>77</v>
      </c>
      <c r="D17754" s="3" t="s">
        <v>26</v>
      </c>
      <c r="E17754">
        <v>2027</v>
      </c>
      <c r="F17754" s="3" t="str">
        <f t="shared" si="541"/>
        <v>RGGenLO BON2027</v>
      </c>
      <c r="G17754" s="9">
        <v>5.9383481973118197</v>
      </c>
      <c r="H17754" s="9">
        <v>11.603208466666601</v>
      </c>
      <c r="I17754" s="9">
        <v>20.243871273611099</v>
      </c>
      <c r="J17754" s="9">
        <v>21.775488720430101</v>
      </c>
      <c r="K17754" s="9">
        <v>10.601316830357099</v>
      </c>
      <c r="L17754" s="9">
        <v>16.825429031586001</v>
      </c>
      <c r="M17754" s="9">
        <v>8.0967309083333294</v>
      </c>
      <c r="N17754" s="9">
        <v>5.9817181055555499</v>
      </c>
      <c r="O17754" s="9">
        <v>17.185666278225799</v>
      </c>
      <c r="P17754" s="9">
        <v>6.3871668374999997</v>
      </c>
      <c r="Q17754" s="9">
        <v>19.4600862876344</v>
      </c>
      <c r="R17754" s="9">
        <v>12.8764206777777</v>
      </c>
      <c r="S17754" s="9">
        <v>7.4519202942708302</v>
      </c>
      <c r="T17754" s="9">
        <v>9.5602504674999995</v>
      </c>
    </row>
    <row r="17755" spans="1:20" x14ac:dyDescent="0.35">
      <c r="A17755">
        <f t="shared" si="542"/>
        <v>17755</v>
      </c>
      <c r="B17755" s="3" t="s">
        <v>1039</v>
      </c>
      <c r="C17755" s="3" t="s">
        <v>77</v>
      </c>
      <c r="D17755" s="3" t="s">
        <v>26</v>
      </c>
      <c r="E17755">
        <v>2028</v>
      </c>
      <c r="F17755" s="3" t="str">
        <f t="shared" si="541"/>
        <v>RGGenLO BON2028</v>
      </c>
      <c r="G17755" s="9">
        <v>6.5634952849462298</v>
      </c>
      <c r="H17755" s="9">
        <v>13.3927776726388</v>
      </c>
      <c r="I17755" s="9">
        <v>23.633943846944401</v>
      </c>
      <c r="J17755" s="9">
        <v>21.9123793583333</v>
      </c>
      <c r="K17755" s="9">
        <v>33.755503020833302</v>
      </c>
      <c r="L17755" s="9">
        <v>8.2632408064516092</v>
      </c>
      <c r="M17755" s="9">
        <v>9.9647586750000006</v>
      </c>
      <c r="N17755" s="9">
        <v>12.6796338055555</v>
      </c>
      <c r="O17755" s="9">
        <v>22.584057641129</v>
      </c>
      <c r="P17755" s="9">
        <v>6.0823099999999997</v>
      </c>
      <c r="Q17755" s="9">
        <v>14.5056554155107</v>
      </c>
      <c r="R17755" s="9">
        <v>37.362333258333301</v>
      </c>
      <c r="S17755" s="9">
        <v>33.555766770833301</v>
      </c>
      <c r="T17755" s="9">
        <v>9.3199529652777695</v>
      </c>
    </row>
    <row r="17756" spans="1:20" x14ac:dyDescent="0.35">
      <c r="A17756">
        <f t="shared" si="542"/>
        <v>17756</v>
      </c>
      <c r="B17756" s="3" t="s">
        <v>1039</v>
      </c>
      <c r="C17756" s="3" t="s">
        <v>77</v>
      </c>
      <c r="D17756" s="3" t="s">
        <v>26</v>
      </c>
      <c r="E17756">
        <v>2029</v>
      </c>
      <c r="F17756" s="3" t="str">
        <f t="shared" si="541"/>
        <v>RGGenLO BON2029</v>
      </c>
      <c r="G17756" s="9">
        <v>7.8841287032257998</v>
      </c>
      <c r="H17756" s="9">
        <v>21.6884413944444</v>
      </c>
      <c r="I17756" s="9">
        <v>21.4154997493055</v>
      </c>
      <c r="J17756" s="9">
        <v>11.7391089516129</v>
      </c>
      <c r="K17756" s="9">
        <v>8.4955012693452296</v>
      </c>
      <c r="L17756" s="9">
        <v>18.814237881720398</v>
      </c>
      <c r="M17756" s="9">
        <v>17.739748197222202</v>
      </c>
      <c r="N17756" s="9">
        <v>12.4692167666666</v>
      </c>
      <c r="O17756" s="9">
        <v>28.7377239247311</v>
      </c>
      <c r="P17756" s="9">
        <v>14.3021800527777</v>
      </c>
      <c r="Q17756" s="9">
        <v>34.014283172043001</v>
      </c>
      <c r="R17756" s="9">
        <v>17.093105441666602</v>
      </c>
      <c r="S17756" s="9">
        <v>5.7688523802083296</v>
      </c>
      <c r="T17756" s="9">
        <v>8.5715480847222203</v>
      </c>
    </row>
    <row r="17757" spans="1:20" x14ac:dyDescent="0.35">
      <c r="A17757">
        <f t="shared" si="542"/>
        <v>17757</v>
      </c>
      <c r="B17757" s="3" t="s">
        <v>1039</v>
      </c>
      <c r="C17757" s="3" t="s">
        <v>75</v>
      </c>
      <c r="D17757" s="3" t="s">
        <v>45</v>
      </c>
      <c r="E17757">
        <v>2020</v>
      </c>
      <c r="F17757" s="3" t="str">
        <f t="shared" si="541"/>
        <v>RGElevLONG L2020</v>
      </c>
      <c r="G17757" s="9">
        <v>1533.79926168</v>
      </c>
      <c r="H17757" s="9">
        <v>1535.3182906</v>
      </c>
      <c r="I17757" s="9">
        <v>1535.78416988</v>
      </c>
      <c r="J17757" s="9">
        <v>1523.0249831199999</v>
      </c>
      <c r="K17757" s="9">
        <v>1522.5853505600001</v>
      </c>
      <c r="L17757" s="9">
        <v>1536.00070532</v>
      </c>
      <c r="M17757" s="9">
        <v>1535.78416988</v>
      </c>
      <c r="N17757" s="9">
        <v>1530.4167156399999</v>
      </c>
      <c r="O17757" s="9">
        <v>1534.1109414799901</v>
      </c>
      <c r="P17757" s="9">
        <v>1534.8917813999999</v>
      </c>
      <c r="Q17757" s="9">
        <v>1535.4888942800001</v>
      </c>
      <c r="R17757" s="9">
        <v>1535.0328575199901</v>
      </c>
      <c r="S17757" s="9">
        <v>1534.5801016</v>
      </c>
      <c r="T17757" s="9">
        <v>1535.78416988</v>
      </c>
    </row>
    <row r="17758" spans="1:20" x14ac:dyDescent="0.35">
      <c r="A17758">
        <f t="shared" si="542"/>
        <v>17758</v>
      </c>
      <c r="B17758" s="3" t="s">
        <v>1039</v>
      </c>
      <c r="C17758" s="3" t="s">
        <v>75</v>
      </c>
      <c r="D17758" s="3" t="s">
        <v>45</v>
      </c>
      <c r="E17758">
        <v>2021</v>
      </c>
      <c r="F17758" s="3" t="str">
        <f t="shared" si="541"/>
        <v>RGElevLONG L2021</v>
      </c>
      <c r="G17758" s="9">
        <v>1535.93180768</v>
      </c>
      <c r="H17758" s="9">
        <v>1534.90818559999</v>
      </c>
      <c r="I17758" s="9">
        <v>1535.78416988</v>
      </c>
      <c r="J17758" s="9">
        <v>1523.2874503200001</v>
      </c>
      <c r="K17758" s="9">
        <v>1523.7008361599901</v>
      </c>
      <c r="L17758" s="9">
        <v>1522.5492613199999</v>
      </c>
      <c r="M17758" s="9">
        <v>1535.1673719599901</v>
      </c>
      <c r="N17758" s="9">
        <v>1536.00070532</v>
      </c>
      <c r="O17758" s="9">
        <v>1528.50726676</v>
      </c>
      <c r="P17758" s="9">
        <v>1536.00070532</v>
      </c>
      <c r="Q17758" s="9">
        <v>1533.94689948</v>
      </c>
      <c r="R17758" s="9">
        <v>1535.2920438799999</v>
      </c>
      <c r="S17758" s="9">
        <v>1535.4528050399999</v>
      </c>
      <c r="T17758" s="9">
        <v>1535.78416988</v>
      </c>
    </row>
    <row r="17759" spans="1:20" x14ac:dyDescent="0.35">
      <c r="A17759">
        <f t="shared" si="542"/>
        <v>17759</v>
      </c>
      <c r="B17759" s="3" t="s">
        <v>1039</v>
      </c>
      <c r="C17759" s="3" t="s">
        <v>75</v>
      </c>
      <c r="D17759" s="3" t="s">
        <v>45</v>
      </c>
      <c r="E17759">
        <v>2022</v>
      </c>
      <c r="F17759" s="3" t="str">
        <f t="shared" si="541"/>
        <v>RGElevLONG L2022</v>
      </c>
      <c r="G17759" s="9">
        <v>1535.8268208</v>
      </c>
      <c r="H17759" s="9">
        <v>1535.1312827199999</v>
      </c>
      <c r="I17759" s="9">
        <v>1535.78416988</v>
      </c>
      <c r="J17759" s="9">
        <v>1522.1096287600001</v>
      </c>
      <c r="K17759" s="9">
        <v>1521.43049488</v>
      </c>
      <c r="L17759" s="9">
        <v>1522.7723584400001</v>
      </c>
      <c r="M17759" s="9">
        <v>1536.00070532</v>
      </c>
      <c r="N17759" s="9">
        <v>1536.00070532</v>
      </c>
      <c r="O17759" s="9">
        <v>1536.00070532</v>
      </c>
      <c r="P17759" s="9">
        <v>1536.00070532</v>
      </c>
      <c r="Q17759" s="9">
        <v>1535.85306752</v>
      </c>
      <c r="R17759" s="9">
        <v>1535.5085793200001</v>
      </c>
      <c r="S17759" s="9">
        <v>1535.6398129199999</v>
      </c>
      <c r="T17759" s="9">
        <v>1535.78416988</v>
      </c>
    </row>
    <row r="17760" spans="1:20" x14ac:dyDescent="0.35">
      <c r="A17760">
        <f t="shared" si="542"/>
        <v>17760</v>
      </c>
      <c r="B17760" s="3" t="s">
        <v>1039</v>
      </c>
      <c r="C17760" s="3" t="s">
        <v>75</v>
      </c>
      <c r="D17760" s="3" t="s">
        <v>45</v>
      </c>
      <c r="E17760">
        <v>2023</v>
      </c>
      <c r="F17760" s="3" t="str">
        <f t="shared" si="541"/>
        <v>RGElevLONG L2023</v>
      </c>
      <c r="G17760" s="9">
        <v>1535.02957668</v>
      </c>
      <c r="H17760" s="9">
        <v>1535.19689952</v>
      </c>
      <c r="I17760" s="9">
        <v>1535.78416988</v>
      </c>
      <c r="J17760" s="9">
        <v>1536.00070532</v>
      </c>
      <c r="K17760" s="9">
        <v>1532.64768684</v>
      </c>
      <c r="L17760" s="9">
        <v>1536.00070532</v>
      </c>
      <c r="M17760" s="9">
        <v>1535.78416988</v>
      </c>
      <c r="N17760" s="9">
        <v>1535.6070045199999</v>
      </c>
      <c r="O17760" s="9">
        <v>1535.75792316</v>
      </c>
      <c r="P17760" s="9">
        <v>1535.8432250000001</v>
      </c>
      <c r="Q17760" s="9">
        <v>1535.3478181599901</v>
      </c>
      <c r="R17760" s="9">
        <v>1536.00070532</v>
      </c>
      <c r="S17760" s="9">
        <v>1535.6529362799999</v>
      </c>
      <c r="T17760" s="9">
        <v>1535.78416988</v>
      </c>
    </row>
    <row r="17761" spans="1:20" x14ac:dyDescent="0.35">
      <c r="A17761">
        <f t="shared" si="542"/>
        <v>17761</v>
      </c>
      <c r="B17761" s="3" t="s">
        <v>1039</v>
      </c>
      <c r="C17761" s="3" t="s">
        <v>75</v>
      </c>
      <c r="D17761" s="3" t="s">
        <v>45</v>
      </c>
      <c r="E17761">
        <v>2024</v>
      </c>
      <c r="F17761" s="3" t="str">
        <f t="shared" si="541"/>
        <v>RGElevLONG L2024</v>
      </c>
      <c r="G17761" s="9">
        <v>1535.9678969199999</v>
      </c>
      <c r="H17761" s="9">
        <v>1535.5413877200001</v>
      </c>
      <c r="I17761" s="9">
        <v>1535.78416988</v>
      </c>
      <c r="J17761" s="9">
        <v>1533.9961120800001</v>
      </c>
      <c r="K17761" s="9">
        <v>1523.8025421999901</v>
      </c>
      <c r="L17761" s="9">
        <v>1536.00070532</v>
      </c>
      <c r="M17761" s="9">
        <v>1535.78416988</v>
      </c>
      <c r="N17761" s="9">
        <v>1531.8635660799901</v>
      </c>
      <c r="O17761" s="9">
        <v>1535.91868432</v>
      </c>
      <c r="P17761" s="9">
        <v>1535.1411252400001</v>
      </c>
      <c r="Q17761" s="9">
        <v>1534.9049047599999</v>
      </c>
      <c r="R17761" s="9">
        <v>1535.75792316</v>
      </c>
      <c r="S17761" s="9">
        <v>1535.7874507199999</v>
      </c>
      <c r="T17761" s="9">
        <v>1535.78416988</v>
      </c>
    </row>
    <row r="17762" spans="1:20" x14ac:dyDescent="0.35">
      <c r="A17762">
        <f t="shared" si="542"/>
        <v>17762</v>
      </c>
      <c r="B17762" s="3" t="s">
        <v>1039</v>
      </c>
      <c r="C17762" s="3" t="s">
        <v>75</v>
      </c>
      <c r="D17762" s="3" t="s">
        <v>45</v>
      </c>
      <c r="E17762">
        <v>2025</v>
      </c>
      <c r="F17762" s="3" t="str">
        <f t="shared" si="541"/>
        <v>RGElevLONG L2025</v>
      </c>
      <c r="G17762" s="9">
        <v>1535.5643536</v>
      </c>
      <c r="H17762" s="9">
        <v>1534.9541173599901</v>
      </c>
      <c r="I17762" s="9">
        <v>1535.78416988</v>
      </c>
      <c r="J17762" s="9">
        <v>1531.0400752400001</v>
      </c>
      <c r="K17762" s="9">
        <v>1534.8130412399901</v>
      </c>
      <c r="L17762" s="9">
        <v>1535.8071357599999</v>
      </c>
      <c r="M17762" s="9">
        <v>1535.78416988</v>
      </c>
      <c r="N17762" s="9">
        <v>1534.6391567199901</v>
      </c>
      <c r="O17762" s="9">
        <v>1533.63850052</v>
      </c>
      <c r="P17762" s="9">
        <v>1535.7612039999999</v>
      </c>
      <c r="Q17762" s="9">
        <v>1535.3937499199999</v>
      </c>
      <c r="R17762" s="9">
        <v>1534.8196029199901</v>
      </c>
      <c r="S17762" s="9">
        <v>1535.78416988</v>
      </c>
      <c r="T17762" s="9">
        <v>1535.78416988</v>
      </c>
    </row>
    <row r="17763" spans="1:20" x14ac:dyDescent="0.35">
      <c r="A17763">
        <f t="shared" si="542"/>
        <v>17763</v>
      </c>
      <c r="B17763" s="3" t="s">
        <v>1039</v>
      </c>
      <c r="C17763" s="3" t="s">
        <v>75</v>
      </c>
      <c r="D17763" s="3" t="s">
        <v>45</v>
      </c>
      <c r="E17763">
        <v>2026</v>
      </c>
      <c r="F17763" s="3" t="str">
        <f t="shared" si="541"/>
        <v>RGElevLONG L2026</v>
      </c>
      <c r="G17763" s="9">
        <v>1535.5643536</v>
      </c>
      <c r="H17763" s="9">
        <v>1535.57091528</v>
      </c>
      <c r="I17763" s="9">
        <v>1535.78416988</v>
      </c>
      <c r="J17763" s="9">
        <v>1520.29860508</v>
      </c>
      <c r="K17763" s="9">
        <v>1521.6010985599901</v>
      </c>
      <c r="L17763" s="9">
        <v>1536.00070532</v>
      </c>
      <c r="M17763" s="9">
        <v>1536.00070532</v>
      </c>
      <c r="N17763" s="9">
        <v>1536.00070532</v>
      </c>
      <c r="O17763" s="9">
        <v>1534.3570044799999</v>
      </c>
      <c r="P17763" s="9">
        <v>1535.4823325999901</v>
      </c>
      <c r="Q17763" s="9">
        <v>1534.9377131599999</v>
      </c>
      <c r="R17763" s="9">
        <v>1535.2362696</v>
      </c>
      <c r="S17763" s="9">
        <v>1534.7802328400001</v>
      </c>
      <c r="T17763" s="9">
        <v>1535.78416988</v>
      </c>
    </row>
    <row r="17764" spans="1:20" x14ac:dyDescent="0.35">
      <c r="A17764">
        <f t="shared" si="542"/>
        <v>17764</v>
      </c>
      <c r="B17764" s="3" t="s">
        <v>1039</v>
      </c>
      <c r="C17764" s="3" t="s">
        <v>75</v>
      </c>
      <c r="D17764" s="3" t="s">
        <v>45</v>
      </c>
      <c r="E17764">
        <v>2027</v>
      </c>
      <c r="F17764" s="3" t="str">
        <f t="shared" si="541"/>
        <v>RGElevLONG L2027</v>
      </c>
      <c r="G17764" s="9">
        <v>1535.4396816799999</v>
      </c>
      <c r="H17764" s="9">
        <v>1536.00070532</v>
      </c>
      <c r="I17764" s="9">
        <v>1536.00070532</v>
      </c>
      <c r="J17764" s="9">
        <v>1528.8550358</v>
      </c>
      <c r="K17764" s="9">
        <v>1523.20214848</v>
      </c>
      <c r="L17764" s="9">
        <v>1536.00070532</v>
      </c>
      <c r="M17764" s="9">
        <v>1535.8891567600001</v>
      </c>
      <c r="N17764" s="9">
        <v>1534.86881552</v>
      </c>
      <c r="O17764" s="9">
        <v>1533.9304952799901</v>
      </c>
      <c r="P17764" s="9">
        <v>1536.00070532</v>
      </c>
      <c r="Q17764" s="9">
        <v>1535.9547735599999</v>
      </c>
      <c r="R17764" s="9">
        <v>1535.0591042399999</v>
      </c>
      <c r="S17764" s="9">
        <v>1535.679183</v>
      </c>
      <c r="T17764" s="9">
        <v>1535.78416988</v>
      </c>
    </row>
    <row r="17765" spans="1:20" x14ac:dyDescent="0.35">
      <c r="A17765">
        <f t="shared" si="542"/>
        <v>17765</v>
      </c>
      <c r="B17765" s="3" t="s">
        <v>1039</v>
      </c>
      <c r="C17765" s="3" t="s">
        <v>75</v>
      </c>
      <c r="D17765" s="3" t="s">
        <v>45</v>
      </c>
      <c r="E17765">
        <v>2028</v>
      </c>
      <c r="F17765" s="3" t="str">
        <f t="shared" si="541"/>
        <v>RGElevLONG L2028</v>
      </c>
      <c r="G17765" s="9">
        <v>1535.8629100399901</v>
      </c>
      <c r="H17765" s="9">
        <v>1532.76251624</v>
      </c>
      <c r="I17765" s="9">
        <v>1535.78416988</v>
      </c>
      <c r="J17765" s="9">
        <v>1535.85306752</v>
      </c>
      <c r="K17765" s="9">
        <v>1535.79073155999</v>
      </c>
      <c r="L17765" s="9">
        <v>1536.00070532</v>
      </c>
      <c r="M17765" s="9">
        <v>1535.89899928</v>
      </c>
      <c r="N17765" s="9">
        <v>1512.0013607200001</v>
      </c>
      <c r="O17765" s="9">
        <v>1536.00070532</v>
      </c>
      <c r="P17765" s="9">
        <v>1536.00070532</v>
      </c>
      <c r="Q17765" s="9">
        <v>1536.00070532</v>
      </c>
      <c r="R17765" s="9">
        <v>1535.2198653999999</v>
      </c>
      <c r="S17765" s="9">
        <v>1533.7828574800001</v>
      </c>
      <c r="T17765" s="9">
        <v>1535.78416988</v>
      </c>
    </row>
    <row r="17766" spans="1:20" x14ac:dyDescent="0.35">
      <c r="A17766">
        <f t="shared" si="542"/>
        <v>17766</v>
      </c>
      <c r="B17766" s="3" t="s">
        <v>1039</v>
      </c>
      <c r="C17766" s="3" t="s">
        <v>75</v>
      </c>
      <c r="D17766" s="3" t="s">
        <v>45</v>
      </c>
      <c r="E17766">
        <v>2029</v>
      </c>
      <c r="F17766" s="3" t="str">
        <f t="shared" si="541"/>
        <v>RGElevLONG L2029</v>
      </c>
      <c r="G17766" s="9">
        <v>1536.00070532</v>
      </c>
      <c r="H17766" s="9">
        <v>1534.0223587999999</v>
      </c>
      <c r="I17766" s="9">
        <v>1535.78416988</v>
      </c>
      <c r="J17766" s="9">
        <v>1522.6575290399901</v>
      </c>
      <c r="K17766" s="9">
        <v>1522.6017547599999</v>
      </c>
      <c r="L17766" s="9">
        <v>1535.6627788000001</v>
      </c>
      <c r="M17766" s="9">
        <v>1535.78416988</v>
      </c>
      <c r="N17766" s="9">
        <v>1525.78416956</v>
      </c>
      <c r="O17766" s="9">
        <v>1533.6745897599999</v>
      </c>
      <c r="P17766" s="9">
        <v>1536.00070532</v>
      </c>
      <c r="Q17766" s="9">
        <v>1535.4331199999999</v>
      </c>
      <c r="R17766" s="9">
        <v>1534.3340386</v>
      </c>
      <c r="S17766" s="9">
        <v>1535.02957668</v>
      </c>
      <c r="T17766" s="9">
        <v>1535.78416988</v>
      </c>
    </row>
    <row r="17767" spans="1:20" x14ac:dyDescent="0.35">
      <c r="A17767">
        <f t="shared" si="542"/>
        <v>17767</v>
      </c>
      <c r="B17767" s="3" t="s">
        <v>1039</v>
      </c>
      <c r="C17767" s="3" t="s">
        <v>86</v>
      </c>
      <c r="D17767" s="3" t="s">
        <v>45</v>
      </c>
      <c r="E17767">
        <v>2020</v>
      </c>
      <c r="F17767" s="3" t="str">
        <f t="shared" si="541"/>
        <v>RGQOutLONG L2020</v>
      </c>
      <c r="G17767" s="9">
        <v>3.9567781452237898</v>
      </c>
      <c r="H17767" s="9">
        <v>5.9921961720750696</v>
      </c>
      <c r="I17767" s="9">
        <v>2.5515031258900498</v>
      </c>
      <c r="J17767" s="9">
        <v>4.8865428036979104</v>
      </c>
      <c r="K17767" s="9">
        <v>2.6016991080239502</v>
      </c>
      <c r="L17767" s="9">
        <v>6.6699132386118203</v>
      </c>
      <c r="M17767" s="9">
        <v>7.4014795526669799</v>
      </c>
      <c r="N17767" s="9">
        <v>11.9041468004744</v>
      </c>
      <c r="O17767" s="9">
        <v>18.5664772606066</v>
      </c>
      <c r="P17767" s="9">
        <v>14.957941653825101</v>
      </c>
      <c r="Q17767" s="9">
        <v>5.4330842095706302</v>
      </c>
      <c r="R17767" s="9">
        <v>3.1682470828380498</v>
      </c>
      <c r="S17767" s="9">
        <v>2.3403136526355399</v>
      </c>
      <c r="T17767" s="9">
        <v>2.35695402318736</v>
      </c>
    </row>
    <row r="17768" spans="1:20" x14ac:dyDescent="0.35">
      <c r="A17768">
        <f t="shared" si="542"/>
        <v>17768</v>
      </c>
      <c r="B17768" s="3" t="s">
        <v>1039</v>
      </c>
      <c r="C17768" s="3" t="s">
        <v>86</v>
      </c>
      <c r="D17768" s="3" t="s">
        <v>45</v>
      </c>
      <c r="E17768">
        <v>2021</v>
      </c>
      <c r="F17768" s="3" t="str">
        <f t="shared" si="541"/>
        <v>RGQOutLONG L2021</v>
      </c>
      <c r="G17768" s="9">
        <v>4.0390512328709098</v>
      </c>
      <c r="H17768" s="9">
        <v>4.5975653961086103</v>
      </c>
      <c r="I17768" s="9">
        <v>2.7641402577797298</v>
      </c>
      <c r="J17768" s="9">
        <v>4.6867108990325796</v>
      </c>
      <c r="K17768" s="9">
        <v>3.03600848758437</v>
      </c>
      <c r="L17768" s="9">
        <v>4.5971166217591399</v>
      </c>
      <c r="M17768" s="9">
        <v>2.0245638164490201</v>
      </c>
      <c r="N17768" s="9">
        <v>9.1001938200765196</v>
      </c>
      <c r="O17768" s="9">
        <v>11.5004573059762</v>
      </c>
      <c r="P17768" s="9">
        <v>9.92184929768929</v>
      </c>
      <c r="Q17768" s="9">
        <v>4.0544268231028902</v>
      </c>
      <c r="R17768" s="9">
        <v>2.0929758127492999</v>
      </c>
      <c r="S17768" s="9">
        <v>1.78125621927184</v>
      </c>
      <c r="T17768" s="9">
        <v>2.4942294731343799</v>
      </c>
    </row>
    <row r="17769" spans="1:20" x14ac:dyDescent="0.35">
      <c r="A17769">
        <f t="shared" si="542"/>
        <v>17769</v>
      </c>
      <c r="B17769" s="3" t="s">
        <v>1039</v>
      </c>
      <c r="C17769" s="3" t="s">
        <v>86</v>
      </c>
      <c r="D17769" s="3" t="s">
        <v>45</v>
      </c>
      <c r="E17769">
        <v>2022</v>
      </c>
      <c r="F17769" s="3" t="str">
        <f t="shared" si="541"/>
        <v>RGQOutLONG L2022</v>
      </c>
      <c r="G17769" s="9">
        <v>1.84671639101908</v>
      </c>
      <c r="H17769" s="9">
        <v>2.3259695996162502</v>
      </c>
      <c r="I17769" s="9">
        <v>3.0007371521364501</v>
      </c>
      <c r="J17769" s="9">
        <v>5.0260019977695096</v>
      </c>
      <c r="K17769" s="9">
        <v>3.1148080027046801</v>
      </c>
      <c r="L17769" s="9">
        <v>4.30844533117184</v>
      </c>
      <c r="M17769" s="9">
        <v>5.8653661324982496</v>
      </c>
      <c r="N17769" s="9">
        <v>7.2264270779617696</v>
      </c>
      <c r="O17769" s="9">
        <v>16.2574532289124</v>
      </c>
      <c r="P17769" s="9">
        <v>23.1504636135524</v>
      </c>
      <c r="Q17769" s="9">
        <v>13.1962546314902</v>
      </c>
      <c r="R17769" s="9">
        <v>4.9885239999321804</v>
      </c>
      <c r="S17769" s="9">
        <v>3.40840306365416</v>
      </c>
      <c r="T17769" s="9">
        <v>2.7877376846681199</v>
      </c>
    </row>
    <row r="17770" spans="1:20" x14ac:dyDescent="0.35">
      <c r="A17770">
        <f t="shared" si="542"/>
        <v>17770</v>
      </c>
      <c r="B17770" s="3" t="s">
        <v>1039</v>
      </c>
      <c r="C17770" s="3" t="s">
        <v>86</v>
      </c>
      <c r="D17770" s="3" t="s">
        <v>45</v>
      </c>
      <c r="E17770">
        <v>2023</v>
      </c>
      <c r="F17770" s="3" t="str">
        <f t="shared" si="541"/>
        <v>RGQOutLONG L2023</v>
      </c>
      <c r="G17770" s="9">
        <v>3.85194357954625</v>
      </c>
      <c r="H17770" s="9">
        <v>2.5624574079489499</v>
      </c>
      <c r="I17770" s="9">
        <v>9.0190896613343696</v>
      </c>
      <c r="J17770" s="9">
        <v>8.0198537800001297</v>
      </c>
      <c r="K17770" s="9">
        <v>9.5208717837297296</v>
      </c>
      <c r="L17770" s="9">
        <v>18.2997493427529</v>
      </c>
      <c r="M17770" s="9">
        <v>20.8815729387027</v>
      </c>
      <c r="N17770" s="9">
        <v>22.006798662405199</v>
      </c>
      <c r="O17770" s="9">
        <v>20.382414501207101</v>
      </c>
      <c r="P17770" s="9">
        <v>12.1853339898611</v>
      </c>
      <c r="Q17770" s="9">
        <v>6.8690294795808597</v>
      </c>
      <c r="R17770" s="9">
        <v>2.2574294765720802</v>
      </c>
      <c r="S17770" s="9">
        <v>2.2869366239088502</v>
      </c>
      <c r="T17770" s="9">
        <v>2.79896359773916</v>
      </c>
    </row>
    <row r="17771" spans="1:20" x14ac:dyDescent="0.35">
      <c r="A17771">
        <f t="shared" si="542"/>
        <v>17771</v>
      </c>
      <c r="B17771" s="3" t="s">
        <v>1039</v>
      </c>
      <c r="C17771" s="3" t="s">
        <v>86</v>
      </c>
      <c r="D17771" s="3" t="s">
        <v>45</v>
      </c>
      <c r="E17771">
        <v>2024</v>
      </c>
      <c r="F17771" s="3" t="str">
        <f t="shared" si="541"/>
        <v>RGQOutLONG L2024</v>
      </c>
      <c r="G17771" s="9">
        <v>4.8799600397568499</v>
      </c>
      <c r="H17771" s="9">
        <v>5.2680968790147604</v>
      </c>
      <c r="I17771" s="9">
        <v>5.2969115902848003</v>
      </c>
      <c r="J17771" s="9">
        <v>6.7636303306250003</v>
      </c>
      <c r="K17771" s="9">
        <v>4.9188701736166598</v>
      </c>
      <c r="L17771" s="9">
        <v>10.15270946297</v>
      </c>
      <c r="M17771" s="9">
        <v>8.3564832054141593</v>
      </c>
      <c r="N17771" s="9">
        <v>13.713913735290401</v>
      </c>
      <c r="O17771" s="9">
        <v>11.175037883798501</v>
      </c>
      <c r="P17771" s="9">
        <v>9.2423748171285407</v>
      </c>
      <c r="Q17771" s="9">
        <v>4.20320487040581</v>
      </c>
      <c r="R17771" s="9">
        <v>1.62907329253083</v>
      </c>
      <c r="S17771" s="9">
        <v>2.0270424192821599</v>
      </c>
      <c r="T17771" s="9">
        <v>4.16900717703993</v>
      </c>
    </row>
    <row r="17772" spans="1:20" x14ac:dyDescent="0.35">
      <c r="A17772">
        <f t="shared" si="542"/>
        <v>17772</v>
      </c>
      <c r="B17772" s="3" t="s">
        <v>1039</v>
      </c>
      <c r="C17772" s="3" t="s">
        <v>86</v>
      </c>
      <c r="D17772" s="3" t="s">
        <v>45</v>
      </c>
      <c r="E17772">
        <v>2025</v>
      </c>
      <c r="F17772" s="3" t="str">
        <f t="shared" si="541"/>
        <v>RGQOutLONG L2025</v>
      </c>
      <c r="G17772" s="9">
        <v>4.2665776238510098</v>
      </c>
      <c r="H17772" s="9">
        <v>4.3775775866593696</v>
      </c>
      <c r="I17772" s="9">
        <v>3.9444778110135399</v>
      </c>
      <c r="J17772" s="9">
        <v>6.0096391993175997</v>
      </c>
      <c r="K17772" s="9">
        <v>8.0736381707524707</v>
      </c>
      <c r="L17772" s="9">
        <v>13.6732823032646</v>
      </c>
      <c r="M17772" s="9">
        <v>10.399765923997901</v>
      </c>
      <c r="N17772" s="9">
        <v>17.736379958731298</v>
      </c>
      <c r="O17772" s="9">
        <v>16.042046955658101</v>
      </c>
      <c r="P17772" s="9">
        <v>10.3467136410365</v>
      </c>
      <c r="Q17772" s="9">
        <v>4.3551377780124296</v>
      </c>
      <c r="R17772" s="9">
        <v>1.9695706882843</v>
      </c>
      <c r="S17772" s="9">
        <v>1.45710326276976</v>
      </c>
      <c r="T17772" s="9">
        <v>3.6670192675162498</v>
      </c>
    </row>
    <row r="17773" spans="1:20" x14ac:dyDescent="0.35">
      <c r="A17773">
        <f t="shared" si="542"/>
        <v>17773</v>
      </c>
      <c r="B17773" s="3" t="s">
        <v>1039</v>
      </c>
      <c r="C17773" s="3" t="s">
        <v>86</v>
      </c>
      <c r="D17773" s="3" t="s">
        <v>45</v>
      </c>
      <c r="E17773">
        <v>2026</v>
      </c>
      <c r="F17773" s="3" t="str">
        <f t="shared" si="541"/>
        <v>RGQOutLONG L2026</v>
      </c>
      <c r="G17773" s="9">
        <v>4.0544075284393601</v>
      </c>
      <c r="H17773" s="9">
        <v>5.5017190907151612</v>
      </c>
      <c r="I17773" s="9">
        <v>3.3485082592027502</v>
      </c>
      <c r="J17773" s="9">
        <v>5.8588409977590601</v>
      </c>
      <c r="K17773" s="9">
        <v>2.2348049846218201</v>
      </c>
      <c r="L17773" s="9">
        <v>8.1204552431422705</v>
      </c>
      <c r="M17773" s="9">
        <v>8.1722016071966603</v>
      </c>
      <c r="N17773" s="9">
        <v>8.9145314857987508</v>
      </c>
      <c r="O17773" s="9">
        <v>12.714503066398301</v>
      </c>
      <c r="P17773" s="9">
        <v>17.408486406283401</v>
      </c>
      <c r="Q17773" s="9">
        <v>9.4285472650786293</v>
      </c>
      <c r="R17773" s="9">
        <v>4.0102088954769703</v>
      </c>
      <c r="S17773" s="9">
        <v>3.0796517695115799</v>
      </c>
      <c r="T17773" s="9">
        <v>2.5871791324965798</v>
      </c>
    </row>
    <row r="17774" spans="1:20" x14ac:dyDescent="0.35">
      <c r="A17774">
        <f t="shared" si="542"/>
        <v>17774</v>
      </c>
      <c r="B17774" s="3" t="s">
        <v>1039</v>
      </c>
      <c r="C17774" s="3" t="s">
        <v>86</v>
      </c>
      <c r="D17774" s="3" t="s">
        <v>45</v>
      </c>
      <c r="E17774">
        <v>2027</v>
      </c>
      <c r="F17774" s="3" t="str">
        <f t="shared" si="541"/>
        <v>RGQOutLONG L2027</v>
      </c>
      <c r="G17774" s="9">
        <v>5.2743565208129999</v>
      </c>
      <c r="H17774" s="9">
        <v>3.7439069556845799</v>
      </c>
      <c r="I17774" s="9">
        <v>6.5381590156475804</v>
      </c>
      <c r="J17774" s="9">
        <v>4.3384558456314801</v>
      </c>
      <c r="K17774" s="9">
        <v>4.0459968108620803</v>
      </c>
      <c r="L17774" s="9">
        <v>9.2752524627395108</v>
      </c>
      <c r="M17774" s="9">
        <v>12.696090830483399</v>
      </c>
      <c r="N17774" s="9">
        <v>13.408949720630101</v>
      </c>
      <c r="O17774" s="9">
        <v>20.491437777420799</v>
      </c>
      <c r="P17774" s="9">
        <v>23.099359521265399</v>
      </c>
      <c r="Q17774" s="9">
        <v>10.947699308995899</v>
      </c>
      <c r="R17774" s="9">
        <v>4.9752787119865198</v>
      </c>
      <c r="S17774" s="9">
        <v>4.3247945314018201</v>
      </c>
      <c r="T17774" s="9">
        <v>4.2504780649881599</v>
      </c>
    </row>
    <row r="17775" spans="1:20" x14ac:dyDescent="0.35">
      <c r="A17775">
        <f t="shared" si="542"/>
        <v>17775</v>
      </c>
      <c r="B17775" s="3" t="s">
        <v>1039</v>
      </c>
      <c r="C17775" s="3" t="s">
        <v>86</v>
      </c>
      <c r="D17775" s="3" t="s">
        <v>45</v>
      </c>
      <c r="E17775">
        <v>2028</v>
      </c>
      <c r="F17775" s="3" t="str">
        <f t="shared" si="541"/>
        <v>RGQOutLONG L2028</v>
      </c>
      <c r="G17775" s="9">
        <v>2.9117913885693398</v>
      </c>
      <c r="H17775" s="9">
        <v>8.3189029767306906</v>
      </c>
      <c r="I17775" s="9">
        <v>5.6208858950770297</v>
      </c>
      <c r="J17775" s="9">
        <v>5.9466253570067602</v>
      </c>
      <c r="K17775" s="9">
        <v>6.5584382462570803</v>
      </c>
      <c r="L17775" s="9">
        <v>11.3017211561752</v>
      </c>
      <c r="M17775" s="9">
        <v>10.5913316971175</v>
      </c>
      <c r="N17775" s="9">
        <v>16.462858442293399</v>
      </c>
      <c r="O17775" s="9">
        <v>18.6924926731709</v>
      </c>
      <c r="P17775" s="9">
        <v>20.193356375223001</v>
      </c>
      <c r="Q17775" s="9">
        <v>10.8588611190848</v>
      </c>
      <c r="R17775" s="9">
        <v>4.0755601687830501</v>
      </c>
      <c r="S17775" s="9">
        <v>5.6861556944135403</v>
      </c>
      <c r="T17775" s="9">
        <v>2.27780638298024</v>
      </c>
    </row>
    <row r="17776" spans="1:20" x14ac:dyDescent="0.35">
      <c r="A17776">
        <f t="shared" si="542"/>
        <v>17776</v>
      </c>
      <c r="B17776" s="3" t="s">
        <v>1039</v>
      </c>
      <c r="C17776" s="3" t="s">
        <v>86</v>
      </c>
      <c r="D17776" s="3" t="s">
        <v>45</v>
      </c>
      <c r="E17776">
        <v>2029</v>
      </c>
      <c r="F17776" s="3" t="str">
        <f t="shared" si="541"/>
        <v>RGQOutLONG L2029</v>
      </c>
      <c r="G17776" s="9">
        <v>3.5116578851454898</v>
      </c>
      <c r="H17776" s="9">
        <v>2.89949083819553</v>
      </c>
      <c r="I17776" s="9">
        <v>2.9823827072270901</v>
      </c>
      <c r="J17776" s="9">
        <v>3.7540737520172001</v>
      </c>
      <c r="K17776" s="9">
        <v>2.5579325681544698</v>
      </c>
      <c r="L17776" s="9">
        <v>6.9108539616217408</v>
      </c>
      <c r="M17776" s="9">
        <v>7.9162709774282902</v>
      </c>
      <c r="N17776" s="9">
        <v>10.882984456295</v>
      </c>
      <c r="O17776" s="9">
        <v>12.749217467420999</v>
      </c>
      <c r="P17776" s="9">
        <v>12.6536137034366</v>
      </c>
      <c r="Q17776" s="9">
        <v>5.8916074037102799</v>
      </c>
      <c r="R17776" s="9">
        <v>3.0932402476830498</v>
      </c>
      <c r="S17776" s="9">
        <v>1.92956598479166</v>
      </c>
      <c r="T17776" s="9">
        <v>2.1936243107406201</v>
      </c>
    </row>
    <row r="17777" spans="1:20" x14ac:dyDescent="0.35">
      <c r="A17777">
        <f t="shared" si="542"/>
        <v>17777</v>
      </c>
      <c r="B17777" s="3" t="s">
        <v>1039</v>
      </c>
      <c r="C17777" s="3" t="s">
        <v>95</v>
      </c>
      <c r="D17777" s="3" t="s">
        <v>45</v>
      </c>
      <c r="E17777">
        <v>2020</v>
      </c>
      <c r="F17777" s="3" t="str">
        <f t="shared" si="541"/>
        <v>RGSpillLONG L2020</v>
      </c>
      <c r="G17777" s="9">
        <v>0.87975256114469003</v>
      </c>
      <c r="H17777" s="9">
        <v>1.7056703547785399</v>
      </c>
      <c r="I17777" s="9">
        <v>0.27084101460791599</v>
      </c>
      <c r="J17777" s="9">
        <v>1.8037161862868201</v>
      </c>
      <c r="K17777" s="9">
        <v>0.19620824444635401</v>
      </c>
      <c r="L17777" s="9">
        <v>2.09190931747009</v>
      </c>
      <c r="M17777" s="9">
        <v>2.9538032344693002</v>
      </c>
      <c r="N17777" s="9">
        <v>7.1244676311569402</v>
      </c>
      <c r="O17777" s="9">
        <v>13.5570497561182</v>
      </c>
      <c r="P17777" s="9">
        <v>9.8284467031459695</v>
      </c>
      <c r="Q17777" s="9">
        <v>1.17055519457352</v>
      </c>
      <c r="R17777" s="9">
        <v>0.40554444151763802</v>
      </c>
      <c r="S17777" s="9">
        <v>0.23671137214739499</v>
      </c>
      <c r="T17777" s="9">
        <v>0.33737193732326298</v>
      </c>
    </row>
    <row r="17778" spans="1:20" x14ac:dyDescent="0.35">
      <c r="A17778">
        <f t="shared" si="542"/>
        <v>17778</v>
      </c>
      <c r="B17778" s="3" t="s">
        <v>1039</v>
      </c>
      <c r="C17778" s="3" t="s">
        <v>95</v>
      </c>
      <c r="D17778" s="3" t="s">
        <v>45</v>
      </c>
      <c r="E17778">
        <v>2021</v>
      </c>
      <c r="F17778" s="3" t="str">
        <f t="shared" si="541"/>
        <v>RGSpillLONG L2021</v>
      </c>
      <c r="G17778" s="9">
        <v>0.82352007544328598</v>
      </c>
      <c r="H17778" s="9">
        <v>1.11736067002291</v>
      </c>
      <c r="I17778" s="9">
        <v>0.23549549018576299</v>
      </c>
      <c r="J17778" s="9">
        <v>1.4916758290752601</v>
      </c>
      <c r="K17778" s="9">
        <v>0.83078672348645799</v>
      </c>
      <c r="L17778" s="9">
        <v>1.024884442209</v>
      </c>
      <c r="M17778" s="9">
        <v>1.15361977730902</v>
      </c>
      <c r="N17778" s="9">
        <v>4.0216542678277696</v>
      </c>
      <c r="O17778" s="9">
        <v>6.4558886338794297</v>
      </c>
      <c r="P17778" s="9">
        <v>4.8227215879837297</v>
      </c>
      <c r="Q17778" s="9">
        <v>0.447107164712231</v>
      </c>
      <c r="R17778" s="9">
        <v>0.44042973742638802</v>
      </c>
      <c r="S17778" s="9">
        <v>0.123060460733072</v>
      </c>
      <c r="T17778" s="9">
        <v>0.47269115826430502</v>
      </c>
    </row>
    <row r="17779" spans="1:20" x14ac:dyDescent="0.35">
      <c r="A17779">
        <f t="shared" si="542"/>
        <v>17779</v>
      </c>
      <c r="B17779" s="3" t="s">
        <v>1039</v>
      </c>
      <c r="C17779" s="3" t="s">
        <v>95</v>
      </c>
      <c r="D17779" s="3" t="s">
        <v>45</v>
      </c>
      <c r="E17779">
        <v>2022</v>
      </c>
      <c r="F17779" s="3" t="str">
        <f t="shared" si="541"/>
        <v>RGSpillLONG L2022</v>
      </c>
      <c r="G17779" s="9">
        <v>6.99337305991935E-2</v>
      </c>
      <c r="H17779" s="9">
        <v>0.20870417057729099</v>
      </c>
      <c r="I17779" s="9">
        <v>0.33371744302604101</v>
      </c>
      <c r="J17779" s="9">
        <v>2.0974362239529403</v>
      </c>
      <c r="K17779" s="9">
        <v>0.529352057834375</v>
      </c>
      <c r="L17779" s="9">
        <v>1.16134245328151</v>
      </c>
      <c r="M17779" s="9">
        <v>1.69239181893755</v>
      </c>
      <c r="N17779" s="9">
        <v>2.2061429505756598</v>
      </c>
      <c r="O17779" s="9">
        <v>11.4902362189068</v>
      </c>
      <c r="P17779" s="9">
        <v>20.485034105195599</v>
      </c>
      <c r="Q17779" s="9">
        <v>8.7678113382887499</v>
      </c>
      <c r="R17779" s="9">
        <v>0.63742318374583296</v>
      </c>
      <c r="S17779" s="9">
        <v>0.30001601572486902</v>
      </c>
      <c r="T17779" s="9">
        <v>0.185506138485208</v>
      </c>
    </row>
    <row r="17780" spans="1:20" x14ac:dyDescent="0.35">
      <c r="A17780">
        <f t="shared" si="542"/>
        <v>17780</v>
      </c>
      <c r="B17780" s="3" t="s">
        <v>1039</v>
      </c>
      <c r="C17780" s="3" t="s">
        <v>95</v>
      </c>
      <c r="D17780" s="3" t="s">
        <v>45</v>
      </c>
      <c r="E17780">
        <v>2023</v>
      </c>
      <c r="F17780" s="3" t="str">
        <f t="shared" si="541"/>
        <v>RGSpillLONG L2023</v>
      </c>
      <c r="G17780" s="9">
        <v>0.77240643476984505</v>
      </c>
      <c r="H17780" s="9">
        <v>7.5781176859791605E-2</v>
      </c>
      <c r="I17780" s="9">
        <v>4.2723212424024997</v>
      </c>
      <c r="J17780" s="9">
        <v>3.2125878806334001</v>
      </c>
      <c r="K17780" s="9">
        <v>4.3285989740526496</v>
      </c>
      <c r="L17780" s="9">
        <v>13.164602379165601</v>
      </c>
      <c r="M17780" s="9">
        <v>15.378163072125</v>
      </c>
      <c r="N17780" s="9">
        <v>16.4123700925858</v>
      </c>
      <c r="O17780" s="9">
        <v>15.978213007959299</v>
      </c>
      <c r="P17780" s="9">
        <v>9.7512156753374999</v>
      </c>
      <c r="Q17780" s="9">
        <v>4.1555664787757296</v>
      </c>
      <c r="R17780" s="9">
        <v>7.2366723031944399E-2</v>
      </c>
      <c r="S17780" s="9">
        <v>0.19089286069309799</v>
      </c>
      <c r="T17780" s="9">
        <v>0.51212768706020795</v>
      </c>
    </row>
    <row r="17781" spans="1:20" x14ac:dyDescent="0.35">
      <c r="A17781">
        <f t="shared" si="542"/>
        <v>17781</v>
      </c>
      <c r="B17781" s="3" t="s">
        <v>1039</v>
      </c>
      <c r="C17781" s="3" t="s">
        <v>95</v>
      </c>
      <c r="D17781" s="3" t="s">
        <v>45</v>
      </c>
      <c r="E17781">
        <v>2024</v>
      </c>
      <c r="F17781" s="3" t="str">
        <f t="shared" ref="F17781:F17844" si="543">_xlfn.CONCAT(B17781,C17781,D17781,E17781)</f>
        <v>RGSpillLONG L2024</v>
      </c>
      <c r="G17781" s="9">
        <v>0.529745005662701</v>
      </c>
      <c r="H17781" s="9">
        <v>1.34646770966934</v>
      </c>
      <c r="I17781" s="9">
        <v>0.91040366688881902</v>
      </c>
      <c r="J17781" s="9">
        <v>1.76858779046202</v>
      </c>
      <c r="K17781" s="9">
        <v>0.65913029210781204</v>
      </c>
      <c r="L17781" s="9">
        <v>5.0231343766700203</v>
      </c>
      <c r="M17781" s="9">
        <v>3.70418990267666</v>
      </c>
      <c r="N17781" s="9">
        <v>8.7699116029651307</v>
      </c>
      <c r="O17781" s="9">
        <v>6.2637336056820496</v>
      </c>
      <c r="P17781" s="9">
        <v>6.0088183579156196</v>
      </c>
      <c r="Q17781" s="9">
        <v>1.09617612474435</v>
      </c>
      <c r="R17781" s="9">
        <v>0.25590807764861101</v>
      </c>
      <c r="S17781" s="9">
        <v>0.27276190450651</v>
      </c>
      <c r="T17781" s="9">
        <v>1.9447875743969101</v>
      </c>
    </row>
    <row r="17782" spans="1:20" x14ac:dyDescent="0.35">
      <c r="A17782">
        <f t="shared" si="542"/>
        <v>17782</v>
      </c>
      <c r="B17782" s="3" t="s">
        <v>1039</v>
      </c>
      <c r="C17782" s="3" t="s">
        <v>95</v>
      </c>
      <c r="D17782" s="3" t="s">
        <v>45</v>
      </c>
      <c r="E17782">
        <v>2025</v>
      </c>
      <c r="F17782" s="3" t="str">
        <f t="shared" si="543"/>
        <v>RGSpillLONG L2025</v>
      </c>
      <c r="G17782" s="9">
        <v>0.40254370347964102</v>
      </c>
      <c r="H17782" s="9">
        <v>1.13043611253611</v>
      </c>
      <c r="I17782" s="9">
        <v>0.40472813823555498</v>
      </c>
      <c r="J17782" s="9">
        <v>1.27103162790107</v>
      </c>
      <c r="K17782" s="9">
        <v>3.0012215123930899</v>
      </c>
      <c r="L17782" s="9">
        <v>8.42256072711948</v>
      </c>
      <c r="M17782" s="9">
        <v>5.8311659938913802</v>
      </c>
      <c r="N17782" s="9">
        <v>13.0125856899966</v>
      </c>
      <c r="O17782" s="9">
        <v>10.693592887509601</v>
      </c>
      <c r="P17782" s="9">
        <v>4.8620145050949297</v>
      </c>
      <c r="Q17782" s="9">
        <v>0.78674069496693488</v>
      </c>
      <c r="R17782" s="9">
        <v>0.101222391756111</v>
      </c>
      <c r="S17782" s="9">
        <v>7.7769349926406203E-2</v>
      </c>
      <c r="T17782" s="9">
        <v>0.49451987021320098</v>
      </c>
    </row>
    <row r="17783" spans="1:20" x14ac:dyDescent="0.35">
      <c r="A17783">
        <f t="shared" si="542"/>
        <v>17783</v>
      </c>
      <c r="B17783" s="3" t="s">
        <v>1039</v>
      </c>
      <c r="C17783" s="3" t="s">
        <v>95</v>
      </c>
      <c r="D17783" s="3" t="s">
        <v>45</v>
      </c>
      <c r="E17783">
        <v>2026</v>
      </c>
      <c r="F17783" s="3" t="str">
        <f t="shared" si="543"/>
        <v>RGSpillLONG L2026</v>
      </c>
      <c r="G17783" s="9">
        <v>0.31003014334856799</v>
      </c>
      <c r="H17783" s="9">
        <v>1.3235376423038101</v>
      </c>
      <c r="I17783" s="9">
        <v>0.180944097736597</v>
      </c>
      <c r="J17783" s="9">
        <v>1.2457849886755701</v>
      </c>
      <c r="K17783" s="9">
        <v>0.125699901520781</v>
      </c>
      <c r="L17783" s="9">
        <v>3.1762413252114201</v>
      </c>
      <c r="M17783" s="9">
        <v>3.44804460926819</v>
      </c>
      <c r="N17783" s="9">
        <v>3.8761615168918002</v>
      </c>
      <c r="O17783" s="9">
        <v>7.91152881718528</v>
      </c>
      <c r="P17783" s="9">
        <v>12.158658080849801</v>
      </c>
      <c r="Q17783" s="9">
        <v>4.2954171791143798</v>
      </c>
      <c r="R17783" s="9">
        <v>0.37136753743405498</v>
      </c>
      <c r="S17783" s="9">
        <v>0.33279661635663998</v>
      </c>
      <c r="T17783" s="9">
        <v>0.41476277874986101</v>
      </c>
    </row>
    <row r="17784" spans="1:20" x14ac:dyDescent="0.35">
      <c r="A17784">
        <f t="shared" si="542"/>
        <v>17784</v>
      </c>
      <c r="B17784" s="3" t="s">
        <v>1039</v>
      </c>
      <c r="C17784" s="3" t="s">
        <v>95</v>
      </c>
      <c r="D17784" s="3" t="s">
        <v>45</v>
      </c>
      <c r="E17784">
        <v>2027</v>
      </c>
      <c r="F17784" s="3" t="str">
        <f t="shared" si="543"/>
        <v>RGSpillLONG L2027</v>
      </c>
      <c r="G17784" s="9">
        <v>1.1615431654194801</v>
      </c>
      <c r="H17784" s="9">
        <v>0.53461248662159699</v>
      </c>
      <c r="I17784" s="9">
        <v>3.0360487386964499</v>
      </c>
      <c r="J17784" s="9">
        <v>0.59723699616757397</v>
      </c>
      <c r="K17784" s="9">
        <v>0.71741692173187499</v>
      </c>
      <c r="L17784" s="9">
        <v>4.3769289011357504</v>
      </c>
      <c r="M17784" s="9">
        <v>8.1626042487840191</v>
      </c>
      <c r="N17784" s="9">
        <v>8.6780132383884698</v>
      </c>
      <c r="O17784" s="9">
        <v>15.549494071449001</v>
      </c>
      <c r="P17784" s="9">
        <v>20.237783112803399</v>
      </c>
      <c r="Q17784" s="9">
        <v>6.9335943848867396</v>
      </c>
      <c r="R17784" s="9">
        <v>0.60327793328152701</v>
      </c>
      <c r="S17784" s="9">
        <v>0.60249482229817697</v>
      </c>
      <c r="T17784" s="9">
        <v>0.90725643185625005</v>
      </c>
    </row>
    <row r="17785" spans="1:20" x14ac:dyDescent="0.35">
      <c r="A17785">
        <f t="shared" si="542"/>
        <v>17785</v>
      </c>
      <c r="B17785" s="3" t="s">
        <v>1039</v>
      </c>
      <c r="C17785" s="3" t="s">
        <v>95</v>
      </c>
      <c r="D17785" s="3" t="s">
        <v>45</v>
      </c>
      <c r="E17785">
        <v>2028</v>
      </c>
      <c r="F17785" s="3" t="str">
        <f t="shared" si="543"/>
        <v>RGSpillLONG L2028</v>
      </c>
      <c r="G17785" s="9">
        <v>0.398570018910752</v>
      </c>
      <c r="H17785" s="9">
        <v>3.6892555962801299</v>
      </c>
      <c r="I17785" s="9">
        <v>1.45989175068138</v>
      </c>
      <c r="J17785" s="9">
        <v>1.88529824781384</v>
      </c>
      <c r="K17785" s="9">
        <v>1.35967206506005</v>
      </c>
      <c r="L17785" s="9">
        <v>5.8682302810889704</v>
      </c>
      <c r="M17785" s="9">
        <v>6.2593645566617999</v>
      </c>
      <c r="N17785" s="9">
        <v>12.4126426433955</v>
      </c>
      <c r="O17785" s="9">
        <v>13.7524557764162</v>
      </c>
      <c r="P17785" s="9">
        <v>17.509051235437202</v>
      </c>
      <c r="Q17785" s="9">
        <v>7.9786501660852096</v>
      </c>
      <c r="R17785" s="9">
        <v>9.2819192410972196E-2</v>
      </c>
      <c r="S17785" s="9">
        <v>1.0801180485703099</v>
      </c>
      <c r="T17785" s="9">
        <v>0.18859458943913601</v>
      </c>
    </row>
    <row r="17786" spans="1:20" x14ac:dyDescent="0.35">
      <c r="A17786">
        <f t="shared" si="542"/>
        <v>17786</v>
      </c>
      <c r="B17786" s="3" t="s">
        <v>1039</v>
      </c>
      <c r="C17786" s="3" t="s">
        <v>95</v>
      </c>
      <c r="D17786" s="3" t="s">
        <v>45</v>
      </c>
      <c r="E17786">
        <v>2029</v>
      </c>
      <c r="F17786" s="3" t="str">
        <f t="shared" si="543"/>
        <v>RGSpillLONG L2029</v>
      </c>
      <c r="G17786" s="9">
        <v>0.52212883748346695</v>
      </c>
      <c r="H17786" s="9">
        <v>0.338513023341111</v>
      </c>
      <c r="I17786" s="9">
        <v>0.216511037399027</v>
      </c>
      <c r="J17786" s="9">
        <v>0.93010573905073901</v>
      </c>
      <c r="K17786" s="9">
        <v>0.26631369845416603</v>
      </c>
      <c r="L17786" s="9">
        <v>2.5183639775519802</v>
      </c>
      <c r="M17786" s="9">
        <v>3.5227859878856504</v>
      </c>
      <c r="N17786" s="9">
        <v>6.0561937173499896</v>
      </c>
      <c r="O17786" s="9">
        <v>8.0905097279811802</v>
      </c>
      <c r="P17786" s="9">
        <v>10.7660849914809</v>
      </c>
      <c r="Q17786" s="9">
        <v>1.95848873245967</v>
      </c>
      <c r="R17786" s="9">
        <v>0.54266167123972198</v>
      </c>
      <c r="S17786" s="9">
        <v>0.244587781438802</v>
      </c>
      <c r="T17786" s="9">
        <v>0.37050150817954097</v>
      </c>
    </row>
    <row r="17787" spans="1:20" x14ac:dyDescent="0.35">
      <c r="A17787">
        <f t="shared" si="542"/>
        <v>17787</v>
      </c>
      <c r="B17787" s="3" t="s">
        <v>1039</v>
      </c>
      <c r="C17787" s="3" t="s">
        <v>77</v>
      </c>
      <c r="D17787" s="3" t="s">
        <v>45</v>
      </c>
      <c r="E17787">
        <v>2020</v>
      </c>
      <c r="F17787" s="3" t="str">
        <f t="shared" si="543"/>
        <v>RGGenLONG L2020</v>
      </c>
      <c r="G17787" s="9">
        <v>38.533145461021498</v>
      </c>
      <c r="H17787" s="9">
        <v>53.6795434388888</v>
      </c>
      <c r="I17787" s="9">
        <v>28.560402414027699</v>
      </c>
      <c r="J17787" s="9">
        <v>38.6057718279569</v>
      </c>
      <c r="K17787" s="9">
        <v>30.123610781249901</v>
      </c>
      <c r="L17787" s="9">
        <v>57.329680560483801</v>
      </c>
      <c r="M17787" s="9">
        <v>55.697607644444403</v>
      </c>
      <c r="N17787" s="9">
        <v>59.855231586111103</v>
      </c>
      <c r="O17787" s="9">
        <v>62.732335478494598</v>
      </c>
      <c r="P17787" s="9">
        <v>64.235922027777704</v>
      </c>
      <c r="Q17787" s="9">
        <v>53.3790327284946</v>
      </c>
      <c r="R17787" s="9">
        <v>34.596922144444399</v>
      </c>
      <c r="S17787" s="9">
        <v>26.343108984375</v>
      </c>
      <c r="T17787" s="9">
        <v>25.2909324166666</v>
      </c>
    </row>
    <row r="17788" spans="1:20" x14ac:dyDescent="0.35">
      <c r="A17788">
        <f t="shared" si="542"/>
        <v>17788</v>
      </c>
      <c r="B17788" s="3" t="s">
        <v>1039</v>
      </c>
      <c r="C17788" s="3" t="s">
        <v>77</v>
      </c>
      <c r="D17788" s="3" t="s">
        <v>45</v>
      </c>
      <c r="E17788">
        <v>2021</v>
      </c>
      <c r="F17788" s="3" t="str">
        <f t="shared" si="543"/>
        <v>RGGenLONG L2021</v>
      </c>
      <c r="G17788" s="9">
        <v>40.267631397849399</v>
      </c>
      <c r="H17788" s="9">
        <v>43.582098722222199</v>
      </c>
      <c r="I17788" s="9">
        <v>31.6658544986111</v>
      </c>
      <c r="J17788" s="9">
        <v>40.010941465053698</v>
      </c>
      <c r="K17788" s="9">
        <v>27.615670267857102</v>
      </c>
      <c r="L17788" s="9">
        <v>44.734547553763399</v>
      </c>
      <c r="M17788" s="9">
        <v>10.906707722222199</v>
      </c>
      <c r="N17788" s="9">
        <v>63.597815611111102</v>
      </c>
      <c r="O17788" s="9">
        <v>63.172403454300998</v>
      </c>
      <c r="P17788" s="9">
        <v>63.855637833333297</v>
      </c>
      <c r="Q17788" s="9">
        <v>45.173941787634398</v>
      </c>
      <c r="R17788" s="9">
        <v>20.694596999999899</v>
      </c>
      <c r="S17788" s="9">
        <v>20.765350259635401</v>
      </c>
      <c r="T17788" s="9">
        <v>25.3154342843055</v>
      </c>
    </row>
    <row r="17789" spans="1:20" x14ac:dyDescent="0.35">
      <c r="A17789">
        <f t="shared" si="542"/>
        <v>17789</v>
      </c>
      <c r="B17789" s="3" t="s">
        <v>1039</v>
      </c>
      <c r="C17789" s="3" t="s">
        <v>77</v>
      </c>
      <c r="D17789" s="3" t="s">
        <v>45</v>
      </c>
      <c r="E17789">
        <v>2022</v>
      </c>
      <c r="F17789" s="3" t="str">
        <f t="shared" si="543"/>
        <v>RGGenLONG L2022</v>
      </c>
      <c r="G17789" s="9">
        <v>22.2503909112903</v>
      </c>
      <c r="H17789" s="9">
        <v>26.514207111111102</v>
      </c>
      <c r="I17789" s="9">
        <v>33.3987025763888</v>
      </c>
      <c r="J17789" s="9">
        <v>36.673985149865501</v>
      </c>
      <c r="K17789" s="9">
        <v>32.377286066964203</v>
      </c>
      <c r="L17789" s="9">
        <v>39.410712862903203</v>
      </c>
      <c r="M17789" s="9">
        <v>52.257553788888799</v>
      </c>
      <c r="N17789" s="9">
        <v>62.868290833333297</v>
      </c>
      <c r="O17789" s="9">
        <v>59.6991687271505</v>
      </c>
      <c r="P17789" s="9">
        <v>33.378791036111103</v>
      </c>
      <c r="Q17789" s="9">
        <v>55.456752016129002</v>
      </c>
      <c r="R17789" s="9">
        <v>54.488207072222202</v>
      </c>
      <c r="S17789" s="9">
        <v>38.925879765624998</v>
      </c>
      <c r="T17789" s="9">
        <v>32.587372166666597</v>
      </c>
    </row>
    <row r="17790" spans="1:20" x14ac:dyDescent="0.35">
      <c r="A17790">
        <f t="shared" si="542"/>
        <v>17790</v>
      </c>
      <c r="B17790" s="3" t="s">
        <v>1039</v>
      </c>
      <c r="C17790" s="3" t="s">
        <v>77</v>
      </c>
      <c r="D17790" s="3" t="s">
        <v>45</v>
      </c>
      <c r="E17790">
        <v>2023</v>
      </c>
      <c r="F17790" s="3" t="str">
        <f t="shared" si="543"/>
        <v>RGGenLONG L2023</v>
      </c>
      <c r="G17790" s="9">
        <v>38.564599737903201</v>
      </c>
      <c r="H17790" s="9">
        <v>31.140286555555502</v>
      </c>
      <c r="I17790" s="9">
        <v>59.443093897222198</v>
      </c>
      <c r="J17790" s="9">
        <v>60.200659336021502</v>
      </c>
      <c r="K17790" s="9">
        <v>65.022075446428502</v>
      </c>
      <c r="L17790" s="9">
        <v>64.306701868279504</v>
      </c>
      <c r="M17790" s="9">
        <v>68.918405583333296</v>
      </c>
      <c r="N17790" s="9">
        <v>70.058218611111101</v>
      </c>
      <c r="O17790" s="9">
        <v>55.153177379032201</v>
      </c>
      <c r="P17790" s="9">
        <v>30.4821121444444</v>
      </c>
      <c r="Q17790" s="9">
        <v>33.980307294354802</v>
      </c>
      <c r="R17790" s="9">
        <v>27.3632244722222</v>
      </c>
      <c r="S17790" s="9">
        <v>26.248451223958298</v>
      </c>
      <c r="T17790" s="9">
        <v>28.6377184944444</v>
      </c>
    </row>
    <row r="17791" spans="1:20" x14ac:dyDescent="0.35">
      <c r="A17791">
        <f t="shared" si="542"/>
        <v>17791</v>
      </c>
      <c r="B17791" s="3" t="s">
        <v>1039</v>
      </c>
      <c r="C17791" s="3" t="s">
        <v>77</v>
      </c>
      <c r="D17791" s="3" t="s">
        <v>45</v>
      </c>
      <c r="E17791">
        <v>2024</v>
      </c>
      <c r="F17791" s="3" t="str">
        <f t="shared" si="543"/>
        <v>RGGenLONG L2024</v>
      </c>
      <c r="G17791" s="9">
        <v>54.477113211021397</v>
      </c>
      <c r="H17791" s="9">
        <v>49.109996054166601</v>
      </c>
      <c r="I17791" s="9">
        <v>54.931603487499899</v>
      </c>
      <c r="J17791" s="9">
        <v>62.552157822580597</v>
      </c>
      <c r="K17791" s="9">
        <v>53.344100595237997</v>
      </c>
      <c r="L17791" s="9">
        <v>64.236927580645101</v>
      </c>
      <c r="M17791" s="9">
        <v>58.259993972222198</v>
      </c>
      <c r="N17791" s="9">
        <v>61.913023805555497</v>
      </c>
      <c r="O17791" s="9">
        <v>61.503553586021503</v>
      </c>
      <c r="P17791" s="9">
        <v>40.493359777777698</v>
      </c>
      <c r="Q17791" s="9">
        <v>38.9088743508064</v>
      </c>
      <c r="R17791" s="9">
        <v>17.195951097222199</v>
      </c>
      <c r="S17791" s="9">
        <v>21.968603671874899</v>
      </c>
      <c r="T17791" s="9">
        <v>27.853585141666599</v>
      </c>
    </row>
    <row r="17792" spans="1:20" x14ac:dyDescent="0.35">
      <c r="A17792">
        <f t="shared" si="542"/>
        <v>17792</v>
      </c>
      <c r="B17792" s="3" t="s">
        <v>1039</v>
      </c>
      <c r="C17792" s="3" t="s">
        <v>77</v>
      </c>
      <c r="D17792" s="3" t="s">
        <v>45</v>
      </c>
      <c r="E17792">
        <v>2025</v>
      </c>
      <c r="F17792" s="3" t="str">
        <f t="shared" si="543"/>
        <v>RGGenLONG L2025</v>
      </c>
      <c r="G17792" s="9">
        <v>48.388738776881702</v>
      </c>
      <c r="H17792" s="9">
        <v>40.663486159722197</v>
      </c>
      <c r="I17792" s="9">
        <v>44.327774916666598</v>
      </c>
      <c r="J17792" s="9">
        <v>59.340861975806398</v>
      </c>
      <c r="K17792" s="9">
        <v>63.521133764880901</v>
      </c>
      <c r="L17792" s="9">
        <v>65.754027190860199</v>
      </c>
      <c r="M17792" s="9">
        <v>57.211916138888803</v>
      </c>
      <c r="N17792" s="9">
        <v>59.155392888888798</v>
      </c>
      <c r="O17792" s="9">
        <v>66.977916532258007</v>
      </c>
      <c r="P17792" s="9">
        <v>68.684094055555505</v>
      </c>
      <c r="Q17792" s="9">
        <v>44.686519711021504</v>
      </c>
      <c r="R17792" s="9">
        <v>23.397056888888802</v>
      </c>
      <c r="S17792" s="9">
        <v>17.273199744791601</v>
      </c>
      <c r="T17792" s="9">
        <v>39.728753086111098</v>
      </c>
    </row>
    <row r="17793" spans="1:20" x14ac:dyDescent="0.35">
      <c r="A17793">
        <f t="shared" si="542"/>
        <v>17793</v>
      </c>
      <c r="B17793" s="3" t="s">
        <v>1039</v>
      </c>
      <c r="C17793" s="3" t="s">
        <v>77</v>
      </c>
      <c r="D17793" s="3" t="s">
        <v>45</v>
      </c>
      <c r="E17793">
        <v>2026</v>
      </c>
      <c r="F17793" s="3" t="str">
        <f t="shared" si="543"/>
        <v>RGGenLONG L2026</v>
      </c>
      <c r="G17793" s="9">
        <v>46.8902982728494</v>
      </c>
      <c r="H17793" s="9">
        <v>52.322760299999999</v>
      </c>
      <c r="I17793" s="9">
        <v>39.666947537499901</v>
      </c>
      <c r="J17793" s="9">
        <v>57.768600002688103</v>
      </c>
      <c r="K17793" s="9">
        <v>26.412018169642799</v>
      </c>
      <c r="L17793" s="9">
        <v>61.915676290322502</v>
      </c>
      <c r="M17793" s="9">
        <v>59.159934011111098</v>
      </c>
      <c r="N17793" s="9">
        <v>63.094776166666598</v>
      </c>
      <c r="O17793" s="9">
        <v>60.146951698924703</v>
      </c>
      <c r="P17793" s="9">
        <v>65.742838388888799</v>
      </c>
      <c r="Q17793" s="9">
        <v>64.2814466532258</v>
      </c>
      <c r="R17793" s="9">
        <v>45.568690083333301</v>
      </c>
      <c r="S17793" s="9">
        <v>34.398470622395799</v>
      </c>
      <c r="T17793" s="9">
        <v>27.2048579722222</v>
      </c>
    </row>
    <row r="17794" spans="1:20" x14ac:dyDescent="0.35">
      <c r="A17794">
        <f t="shared" si="542"/>
        <v>17794</v>
      </c>
      <c r="B17794" s="3" t="s">
        <v>1039</v>
      </c>
      <c r="C17794" s="3" t="s">
        <v>77</v>
      </c>
      <c r="D17794" s="3" t="s">
        <v>45</v>
      </c>
      <c r="E17794">
        <v>2027</v>
      </c>
      <c r="F17794" s="3" t="str">
        <f t="shared" si="543"/>
        <v>RGGenLONG L2027</v>
      </c>
      <c r="G17794" s="9">
        <v>51.504167194757997</v>
      </c>
      <c r="H17794" s="9">
        <v>40.189531666666603</v>
      </c>
      <c r="I17794" s="9">
        <v>43.856419987499997</v>
      </c>
      <c r="J17794" s="9">
        <v>46.850715747311803</v>
      </c>
      <c r="K17794" s="9">
        <v>41.6833179836309</v>
      </c>
      <c r="L17794" s="9">
        <v>61.340996559139697</v>
      </c>
      <c r="M17794" s="9">
        <v>56.772196833333297</v>
      </c>
      <c r="N17794" s="9">
        <v>59.244832194444399</v>
      </c>
      <c r="O17794" s="9">
        <v>61.8872461827956</v>
      </c>
      <c r="P17794" s="9">
        <v>35.835107205555502</v>
      </c>
      <c r="Q17794" s="9">
        <v>50.2680551438172</v>
      </c>
      <c r="R17794" s="9">
        <v>54.749934055555499</v>
      </c>
      <c r="S17794" s="9">
        <v>46.613820067708303</v>
      </c>
      <c r="T17794" s="9">
        <v>41.866680846111102</v>
      </c>
    </row>
    <row r="17795" spans="1:20" x14ac:dyDescent="0.35">
      <c r="A17795">
        <f t="shared" ref="A17795:A17858" si="544">A17794+1</f>
        <v>17795</v>
      </c>
      <c r="B17795" s="3" t="s">
        <v>1039</v>
      </c>
      <c r="C17795" s="3" t="s">
        <v>77</v>
      </c>
      <c r="D17795" s="3" t="s">
        <v>45</v>
      </c>
      <c r="E17795">
        <v>2028</v>
      </c>
      <c r="F17795" s="3" t="str">
        <f t="shared" si="543"/>
        <v>RGGenLONG L2028</v>
      </c>
      <c r="G17795" s="9">
        <v>31.4727088306451</v>
      </c>
      <c r="H17795" s="9">
        <v>57.976404125000002</v>
      </c>
      <c r="I17795" s="9">
        <v>52.107527635055497</v>
      </c>
      <c r="J17795" s="9">
        <v>50.859380860214998</v>
      </c>
      <c r="K17795" s="9">
        <v>65.103390827380906</v>
      </c>
      <c r="L17795" s="9">
        <v>68.042819717741907</v>
      </c>
      <c r="M17795" s="9">
        <v>54.248600211111103</v>
      </c>
      <c r="N17795" s="9">
        <v>50.720266833333298</v>
      </c>
      <c r="O17795" s="9">
        <v>61.863367822580599</v>
      </c>
      <c r="P17795" s="9">
        <v>33.615166234305498</v>
      </c>
      <c r="Q17795" s="9">
        <v>36.068464513440802</v>
      </c>
      <c r="R17795" s="9">
        <v>49.875290394444399</v>
      </c>
      <c r="S17795" s="9">
        <v>57.680743593750002</v>
      </c>
      <c r="T17795" s="9">
        <v>26.162896501388801</v>
      </c>
    </row>
    <row r="17796" spans="1:20" x14ac:dyDescent="0.35">
      <c r="A17796">
        <f t="shared" si="544"/>
        <v>17796</v>
      </c>
      <c r="B17796" s="3" t="s">
        <v>1039</v>
      </c>
      <c r="C17796" s="3" t="s">
        <v>77</v>
      </c>
      <c r="D17796" s="3" t="s">
        <v>45</v>
      </c>
      <c r="E17796">
        <v>2029</v>
      </c>
      <c r="F17796" s="3" t="str">
        <f t="shared" si="543"/>
        <v>RGGenLONG L2029</v>
      </c>
      <c r="G17796" s="9">
        <v>37.437440147849401</v>
      </c>
      <c r="H17796" s="9">
        <v>32.070755851388803</v>
      </c>
      <c r="I17796" s="9">
        <v>34.636611583888801</v>
      </c>
      <c r="J17796" s="9">
        <v>35.3641232056451</v>
      </c>
      <c r="K17796" s="9">
        <v>28.697609549107099</v>
      </c>
      <c r="L17796" s="9">
        <v>55.0065157379032</v>
      </c>
      <c r="M17796" s="9">
        <v>55.018977555555502</v>
      </c>
      <c r="N17796" s="9">
        <v>60.445202472222199</v>
      </c>
      <c r="O17796" s="9">
        <v>58.340323212365497</v>
      </c>
      <c r="P17796" s="9">
        <v>23.637250023611099</v>
      </c>
      <c r="Q17796" s="9">
        <v>49.253876263440802</v>
      </c>
      <c r="R17796" s="9">
        <v>31.940529522222199</v>
      </c>
      <c r="S17796" s="9">
        <v>21.100739859374901</v>
      </c>
      <c r="T17796" s="9">
        <v>22.830704765277702</v>
      </c>
    </row>
    <row r="17797" spans="1:20" x14ac:dyDescent="0.35">
      <c r="A17797">
        <f t="shared" si="544"/>
        <v>17797</v>
      </c>
      <c r="B17797" s="3" t="s">
        <v>1039</v>
      </c>
      <c r="C17797" s="3" t="s">
        <v>75</v>
      </c>
      <c r="D17797" s="3" t="s">
        <v>59</v>
      </c>
      <c r="E17797">
        <v>2020</v>
      </c>
      <c r="F17797" s="3" t="str">
        <f t="shared" si="543"/>
        <v>RGElevLR.GRN2020</v>
      </c>
      <c r="G17797" s="9">
        <v>732.99543028000005</v>
      </c>
      <c r="H17797" s="9">
        <v>738.01839631999997</v>
      </c>
      <c r="I17797" s="9">
        <v>738.01839631999997</v>
      </c>
      <c r="J17797" s="9">
        <v>732.99543028000005</v>
      </c>
      <c r="K17797" s="9">
        <v>737.30317319999995</v>
      </c>
      <c r="L17797" s="9">
        <v>736.45015479999995</v>
      </c>
      <c r="M17797" s="9">
        <v>732.99543028000005</v>
      </c>
      <c r="N17797" s="9">
        <v>733.49083712000004</v>
      </c>
      <c r="O17797" s="9">
        <v>732.99543028000005</v>
      </c>
      <c r="P17797" s="9">
        <v>734.49477416000002</v>
      </c>
      <c r="Q17797" s="9">
        <v>732.99543028000005</v>
      </c>
      <c r="R17797" s="9">
        <v>732.99543028000005</v>
      </c>
      <c r="S17797" s="9">
        <v>734.49477416000002</v>
      </c>
      <c r="T17797" s="9">
        <v>732.99543028000005</v>
      </c>
    </row>
    <row r="17798" spans="1:20" x14ac:dyDescent="0.35">
      <c r="A17798">
        <f t="shared" si="544"/>
        <v>17798</v>
      </c>
      <c r="B17798" s="3" t="s">
        <v>1039</v>
      </c>
      <c r="C17798" s="3" t="s">
        <v>75</v>
      </c>
      <c r="D17798" s="3" t="s">
        <v>59</v>
      </c>
      <c r="E17798">
        <v>2021</v>
      </c>
      <c r="F17798" s="3" t="str">
        <f t="shared" si="543"/>
        <v>RGElevLR.GRN2021</v>
      </c>
      <c r="G17798" s="9">
        <v>735.98099467999998</v>
      </c>
      <c r="H17798" s="9">
        <v>735.13453795999999</v>
      </c>
      <c r="I17798" s="9">
        <v>732.99543028000005</v>
      </c>
      <c r="J17798" s="9">
        <v>732.99543028000005</v>
      </c>
      <c r="K17798" s="9">
        <v>738.01839631999997</v>
      </c>
      <c r="L17798" s="9">
        <v>732.99543028000005</v>
      </c>
      <c r="M17798" s="9">
        <v>734.49477416000002</v>
      </c>
      <c r="N17798" s="9">
        <v>734.49477416000002</v>
      </c>
      <c r="O17798" s="9">
        <v>732.99543028000005</v>
      </c>
      <c r="P17798" s="9">
        <v>732.99543028000005</v>
      </c>
      <c r="Q17798" s="9">
        <v>732.99543028000005</v>
      </c>
      <c r="R17798" s="9">
        <v>732.99543028000005</v>
      </c>
      <c r="S17798" s="9">
        <v>732.99543028000005</v>
      </c>
      <c r="T17798" s="9">
        <v>732.99543028000005</v>
      </c>
    </row>
    <row r="17799" spans="1:20" x14ac:dyDescent="0.35">
      <c r="A17799">
        <f t="shared" si="544"/>
        <v>17799</v>
      </c>
      <c r="B17799" s="3" t="s">
        <v>1039</v>
      </c>
      <c r="C17799" s="3" t="s">
        <v>75</v>
      </c>
      <c r="D17799" s="3" t="s">
        <v>59</v>
      </c>
      <c r="E17799">
        <v>2022</v>
      </c>
      <c r="F17799" s="3" t="str">
        <f t="shared" si="543"/>
        <v>RGElevLR.GRN2022</v>
      </c>
      <c r="G17799" s="9">
        <v>736.96524667999995</v>
      </c>
      <c r="H17799" s="9">
        <v>736.96196583999995</v>
      </c>
      <c r="I17799" s="9">
        <v>732.99543028000005</v>
      </c>
      <c r="J17799" s="9">
        <v>732.99543028000005</v>
      </c>
      <c r="K17799" s="9">
        <v>733.22180823999997</v>
      </c>
      <c r="L17799" s="9">
        <v>734.90487915999995</v>
      </c>
      <c r="M17799" s="9">
        <v>734.49477416000002</v>
      </c>
      <c r="N17799" s="9">
        <v>733.08401296</v>
      </c>
      <c r="O17799" s="9">
        <v>732.99543028000005</v>
      </c>
      <c r="P17799" s="9">
        <v>732.99543028000005</v>
      </c>
      <c r="Q17799" s="9">
        <v>732.99543028000005</v>
      </c>
      <c r="R17799" s="9">
        <v>732.99543028000005</v>
      </c>
      <c r="S17799" s="9">
        <v>734.49477416000002</v>
      </c>
      <c r="T17799" s="9">
        <v>732.99543028000005</v>
      </c>
    </row>
    <row r="17800" spans="1:20" x14ac:dyDescent="0.35">
      <c r="A17800">
        <f t="shared" si="544"/>
        <v>17800</v>
      </c>
      <c r="B17800" s="3" t="s">
        <v>1039</v>
      </c>
      <c r="C17800" s="3" t="s">
        <v>75</v>
      </c>
      <c r="D17800" s="3" t="s">
        <v>59</v>
      </c>
      <c r="E17800">
        <v>2023</v>
      </c>
      <c r="F17800" s="3" t="str">
        <f t="shared" si="543"/>
        <v>RGElevLR.GRN2023</v>
      </c>
      <c r="G17800" s="9">
        <v>736.06957736000004</v>
      </c>
      <c r="H17800" s="9">
        <v>738.01839631999997</v>
      </c>
      <c r="I17800" s="9">
        <v>732.99543028000005</v>
      </c>
      <c r="J17800" s="9">
        <v>734.47180828</v>
      </c>
      <c r="K17800" s="9">
        <v>733.26774</v>
      </c>
      <c r="L17800" s="9">
        <v>738.01839631999997</v>
      </c>
      <c r="M17800" s="9">
        <v>734.49477416000002</v>
      </c>
      <c r="N17800" s="9">
        <v>732.99543028000005</v>
      </c>
      <c r="O17800" s="9">
        <v>732.99543028000005</v>
      </c>
      <c r="P17800" s="9">
        <v>732.99543028000005</v>
      </c>
      <c r="Q17800" s="9">
        <v>734.49477416000002</v>
      </c>
      <c r="R17800" s="9">
        <v>734.49477416000002</v>
      </c>
      <c r="S17800" s="9">
        <v>734.49477416000002</v>
      </c>
      <c r="T17800" s="9">
        <v>732.99543028000005</v>
      </c>
    </row>
    <row r="17801" spans="1:20" x14ac:dyDescent="0.35">
      <c r="A17801">
        <f t="shared" si="544"/>
        <v>17801</v>
      </c>
      <c r="B17801" s="3" t="s">
        <v>1039</v>
      </c>
      <c r="C17801" s="3" t="s">
        <v>75</v>
      </c>
      <c r="D17801" s="3" t="s">
        <v>59</v>
      </c>
      <c r="E17801">
        <v>2024</v>
      </c>
      <c r="F17801" s="3" t="str">
        <f t="shared" si="543"/>
        <v>RGElevLR.GRN2024</v>
      </c>
      <c r="G17801" s="9">
        <v>738.01839631999997</v>
      </c>
      <c r="H17801" s="9">
        <v>732.99543028000005</v>
      </c>
      <c r="I17801" s="9">
        <v>732.99543028000005</v>
      </c>
      <c r="J17801" s="9">
        <v>732.99543028000005</v>
      </c>
      <c r="K17801" s="9">
        <v>732.99543028000005</v>
      </c>
      <c r="L17801" s="9">
        <v>732.99543028000005</v>
      </c>
      <c r="M17801" s="9">
        <v>734.49477416000002</v>
      </c>
      <c r="N17801" s="9">
        <v>734.49477416000002</v>
      </c>
      <c r="O17801" s="9">
        <v>732.99543028000005</v>
      </c>
      <c r="P17801" s="9">
        <v>734.49477416000002</v>
      </c>
      <c r="Q17801" s="9">
        <v>732.99543028000005</v>
      </c>
      <c r="R17801" s="9">
        <v>732.99543028000005</v>
      </c>
      <c r="S17801" s="9">
        <v>733.34976099999994</v>
      </c>
      <c r="T17801" s="9">
        <v>732.99543028000005</v>
      </c>
    </row>
    <row r="17802" spans="1:20" x14ac:dyDescent="0.35">
      <c r="A17802">
        <f t="shared" si="544"/>
        <v>17802</v>
      </c>
      <c r="B17802" s="3" t="s">
        <v>1039</v>
      </c>
      <c r="C17802" s="3" t="s">
        <v>75</v>
      </c>
      <c r="D17802" s="3" t="s">
        <v>59</v>
      </c>
      <c r="E17802">
        <v>2025</v>
      </c>
      <c r="F17802" s="3" t="str">
        <f t="shared" si="543"/>
        <v>RGElevLR.GRN2025</v>
      </c>
      <c r="G17802" s="9">
        <v>736.77495795999903</v>
      </c>
      <c r="H17802" s="9">
        <v>737.16537791999997</v>
      </c>
      <c r="I17802" s="9">
        <v>738.01839631999997</v>
      </c>
      <c r="J17802" s="9">
        <v>732.99543028000005</v>
      </c>
      <c r="K17802" s="9">
        <v>732.99543028000005</v>
      </c>
      <c r="L17802" s="9">
        <v>736.79464299999995</v>
      </c>
      <c r="M17802" s="9">
        <v>732.99543028000005</v>
      </c>
      <c r="N17802" s="9">
        <v>732.99543028000005</v>
      </c>
      <c r="O17802" s="9">
        <v>732.99543028000005</v>
      </c>
      <c r="P17802" s="9">
        <v>732.99543028000005</v>
      </c>
      <c r="Q17802" s="9">
        <v>732.99543028000005</v>
      </c>
      <c r="R17802" s="9">
        <v>732.99543028000005</v>
      </c>
      <c r="S17802" s="9">
        <v>734.49477416000002</v>
      </c>
      <c r="T17802" s="9">
        <v>732.99543028000005</v>
      </c>
    </row>
    <row r="17803" spans="1:20" x14ac:dyDescent="0.35">
      <c r="A17803">
        <f t="shared" si="544"/>
        <v>17803</v>
      </c>
      <c r="B17803" s="3" t="s">
        <v>1039</v>
      </c>
      <c r="C17803" s="3" t="s">
        <v>75</v>
      </c>
      <c r="D17803" s="3" t="s">
        <v>59</v>
      </c>
      <c r="E17803">
        <v>2026</v>
      </c>
      <c r="F17803" s="3" t="str">
        <f t="shared" si="543"/>
        <v>RGElevLR.GRN2026</v>
      </c>
      <c r="G17803" s="9">
        <v>738.01839631999997</v>
      </c>
      <c r="H17803" s="9">
        <v>738.01839631999997</v>
      </c>
      <c r="I17803" s="9">
        <v>733.86813371999995</v>
      </c>
      <c r="J17803" s="9">
        <v>732.99543028000005</v>
      </c>
      <c r="K17803" s="9">
        <v>735.96459047999997</v>
      </c>
      <c r="L17803" s="9">
        <v>738.01839631999997</v>
      </c>
      <c r="M17803" s="9">
        <v>738.01839631999997</v>
      </c>
      <c r="N17803" s="9">
        <v>732.99543028000005</v>
      </c>
      <c r="O17803" s="9">
        <v>734.49477416000002</v>
      </c>
      <c r="P17803" s="9">
        <v>732.99543028000005</v>
      </c>
      <c r="Q17803" s="9">
        <v>732.99543028000005</v>
      </c>
      <c r="R17803" s="9">
        <v>732.99543028000005</v>
      </c>
      <c r="S17803" s="9">
        <v>734.49477416000002</v>
      </c>
      <c r="T17803" s="9">
        <v>732.99543028000005</v>
      </c>
    </row>
    <row r="17804" spans="1:20" x14ac:dyDescent="0.35">
      <c r="A17804">
        <f t="shared" si="544"/>
        <v>17804</v>
      </c>
      <c r="B17804" s="3" t="s">
        <v>1039</v>
      </c>
      <c r="C17804" s="3" t="s">
        <v>75</v>
      </c>
      <c r="D17804" s="3" t="s">
        <v>59</v>
      </c>
      <c r="E17804">
        <v>2027</v>
      </c>
      <c r="F17804" s="3" t="str">
        <f t="shared" si="543"/>
        <v>RGElevLR.GRN2027</v>
      </c>
      <c r="G17804" s="9">
        <v>737.33598159999997</v>
      </c>
      <c r="H17804" s="9">
        <v>738.01839631999997</v>
      </c>
      <c r="I17804" s="9">
        <v>738.01839631999997</v>
      </c>
      <c r="J17804" s="9">
        <v>735.29529911999998</v>
      </c>
      <c r="K17804" s="9">
        <v>732.99543028000005</v>
      </c>
      <c r="L17804" s="9">
        <v>738.01839631999997</v>
      </c>
      <c r="M17804" s="9">
        <v>734.49477416000002</v>
      </c>
      <c r="N17804" s="9">
        <v>732.99543028000005</v>
      </c>
      <c r="O17804" s="9">
        <v>734.49477416000002</v>
      </c>
      <c r="P17804" s="9">
        <v>732.99543028000005</v>
      </c>
      <c r="Q17804" s="9">
        <v>732.99543028000005</v>
      </c>
      <c r="R17804" s="9">
        <v>732.99543028000005</v>
      </c>
      <c r="S17804" s="9">
        <v>734.49477416000002</v>
      </c>
      <c r="T17804" s="9">
        <v>732.99543028000005</v>
      </c>
    </row>
    <row r="17805" spans="1:20" x14ac:dyDescent="0.35">
      <c r="A17805">
        <f t="shared" si="544"/>
        <v>17805</v>
      </c>
      <c r="B17805" s="3" t="s">
        <v>1039</v>
      </c>
      <c r="C17805" s="3" t="s">
        <v>75</v>
      </c>
      <c r="D17805" s="3" t="s">
        <v>59</v>
      </c>
      <c r="E17805">
        <v>2028</v>
      </c>
      <c r="F17805" s="3" t="str">
        <f t="shared" si="543"/>
        <v>RGElevLR.GRN2028</v>
      </c>
      <c r="G17805" s="9">
        <v>732.99543028000005</v>
      </c>
      <c r="H17805" s="9">
        <v>738.01839631999997</v>
      </c>
      <c r="I17805" s="9">
        <v>732.99543028000005</v>
      </c>
      <c r="J17805" s="9">
        <v>732.99543028000005</v>
      </c>
      <c r="K17805" s="9">
        <v>733.35632267999995</v>
      </c>
      <c r="L17805" s="9">
        <v>734.39962979999996</v>
      </c>
      <c r="M17805" s="9">
        <v>734.49477416000002</v>
      </c>
      <c r="N17805" s="9">
        <v>732.99543028000005</v>
      </c>
      <c r="O17805" s="9">
        <v>733.06432791999998</v>
      </c>
      <c r="P17805" s="9">
        <v>732.99543028000005</v>
      </c>
      <c r="Q17805" s="9">
        <v>734.49477416000002</v>
      </c>
      <c r="R17805" s="9">
        <v>734.49477416000002</v>
      </c>
      <c r="S17805" s="9">
        <v>732.99543028000005</v>
      </c>
      <c r="T17805" s="9">
        <v>732.99543028000005</v>
      </c>
    </row>
    <row r="17806" spans="1:20" x14ac:dyDescent="0.35">
      <c r="A17806">
        <f t="shared" si="544"/>
        <v>17806</v>
      </c>
      <c r="B17806" s="3" t="s">
        <v>1039</v>
      </c>
      <c r="C17806" s="3" t="s">
        <v>75</v>
      </c>
      <c r="D17806" s="3" t="s">
        <v>59</v>
      </c>
      <c r="E17806">
        <v>2029</v>
      </c>
      <c r="F17806" s="3" t="str">
        <f t="shared" si="543"/>
        <v>RGElevLR.GRN2029</v>
      </c>
      <c r="G17806" s="9">
        <v>733.71721507999996</v>
      </c>
      <c r="H17806" s="9">
        <v>738.01839631999997</v>
      </c>
      <c r="I17806" s="9">
        <v>732.99543028000005</v>
      </c>
      <c r="J17806" s="9">
        <v>732.99543028000005</v>
      </c>
      <c r="K17806" s="9">
        <v>738.01839631999997</v>
      </c>
      <c r="L17806" s="9">
        <v>738.01839631999997</v>
      </c>
      <c r="M17806" s="9">
        <v>734.49477416000002</v>
      </c>
      <c r="N17806" s="9">
        <v>733.24477411999999</v>
      </c>
      <c r="O17806" s="9">
        <v>732.99543028000005</v>
      </c>
      <c r="P17806" s="9">
        <v>734.49477416000002</v>
      </c>
      <c r="Q17806" s="9">
        <v>732.99543028000005</v>
      </c>
      <c r="R17806" s="9">
        <v>732.99543028000005</v>
      </c>
      <c r="S17806" s="9">
        <v>732.99543028000005</v>
      </c>
      <c r="T17806" s="9">
        <v>732.99543028000005</v>
      </c>
    </row>
    <row r="17807" spans="1:20" x14ac:dyDescent="0.35">
      <c r="A17807">
        <f t="shared" si="544"/>
        <v>17807</v>
      </c>
      <c r="B17807" s="3" t="s">
        <v>1039</v>
      </c>
      <c r="C17807" s="3" t="s">
        <v>86</v>
      </c>
      <c r="D17807" s="3" t="s">
        <v>59</v>
      </c>
      <c r="E17807">
        <v>2020</v>
      </c>
      <c r="F17807" s="3" t="str">
        <f t="shared" si="543"/>
        <v>RGQOutLR.GRN2020</v>
      </c>
      <c r="G17807" s="9">
        <v>28.199423390643201</v>
      </c>
      <c r="H17807" s="9">
        <v>39.567267653005501</v>
      </c>
      <c r="I17807" s="9">
        <v>36.586161202116898</v>
      </c>
      <c r="J17807" s="9">
        <v>47.5618156197907</v>
      </c>
      <c r="K17807" s="9">
        <v>67.180277133504106</v>
      </c>
      <c r="L17807" s="9">
        <v>60.266170967930698</v>
      </c>
      <c r="M17807" s="9">
        <v>75.606382520569397</v>
      </c>
      <c r="N17807" s="9">
        <v>90.896371002597206</v>
      </c>
      <c r="O17807" s="9">
        <v>158.24925566234501</v>
      </c>
      <c r="P17807" s="9">
        <v>111.582220638194</v>
      </c>
      <c r="Q17807" s="9">
        <v>59.566287917029499</v>
      </c>
      <c r="R17807" s="9">
        <v>35.210780124997299</v>
      </c>
      <c r="S17807" s="9">
        <v>43.696454716341101</v>
      </c>
      <c r="T17807" s="9">
        <v>35.843349519988799</v>
      </c>
    </row>
    <row r="17808" spans="1:20" x14ac:dyDescent="0.35">
      <c r="A17808">
        <f t="shared" si="544"/>
        <v>17808</v>
      </c>
      <c r="B17808" s="3" t="s">
        <v>1039</v>
      </c>
      <c r="C17808" s="3" t="s">
        <v>86</v>
      </c>
      <c r="D17808" s="3" t="s">
        <v>59</v>
      </c>
      <c r="E17808">
        <v>2021</v>
      </c>
      <c r="F17808" s="3" t="str">
        <f t="shared" si="543"/>
        <v>RGQOutLR.GRN2021</v>
      </c>
      <c r="G17808" s="9">
        <v>26.767744638468201</v>
      </c>
      <c r="H17808" s="9">
        <v>23.614045131309599</v>
      </c>
      <c r="I17808" s="9">
        <v>26.8456332112927</v>
      </c>
      <c r="J17808" s="9">
        <v>28.300137732202099</v>
      </c>
      <c r="K17808" s="9">
        <v>27.715092221189501</v>
      </c>
      <c r="L17808" s="9">
        <v>26.454311107354702</v>
      </c>
      <c r="M17808" s="9">
        <v>19.376986104165201</v>
      </c>
      <c r="N17808" s="9">
        <v>42.619804983349994</v>
      </c>
      <c r="O17808" s="9">
        <v>79.170564961362885</v>
      </c>
      <c r="P17808" s="9">
        <v>95.8438748290625</v>
      </c>
      <c r="Q17808" s="9">
        <v>45.091896879091401</v>
      </c>
      <c r="R17808" s="9">
        <v>35.931974307668</v>
      </c>
      <c r="S17808" s="9">
        <v>31.411827926263001</v>
      </c>
      <c r="T17808" s="9">
        <v>25.634708721293102</v>
      </c>
    </row>
    <row r="17809" spans="1:20" x14ac:dyDescent="0.35">
      <c r="A17809">
        <f t="shared" si="544"/>
        <v>17809</v>
      </c>
      <c r="B17809" s="3" t="s">
        <v>1039</v>
      </c>
      <c r="C17809" s="3" t="s">
        <v>86</v>
      </c>
      <c r="D17809" s="3" t="s">
        <v>59</v>
      </c>
      <c r="E17809">
        <v>2022</v>
      </c>
      <c r="F17809" s="3" t="str">
        <f t="shared" si="543"/>
        <v>RGQOutLR.GRN2022</v>
      </c>
      <c r="G17809" s="9">
        <v>19.5405179924396</v>
      </c>
      <c r="H17809" s="9">
        <v>20.768550837227</v>
      </c>
      <c r="I17809" s="9">
        <v>23.9020375872648</v>
      </c>
      <c r="J17809" s="9">
        <v>26.2106837826665</v>
      </c>
      <c r="K17809" s="9">
        <v>41.699460236522903</v>
      </c>
      <c r="L17809" s="9">
        <v>37.1456428656005</v>
      </c>
      <c r="M17809" s="9">
        <v>41.165544201570803</v>
      </c>
      <c r="N17809" s="9">
        <v>57.395695411736099</v>
      </c>
      <c r="O17809" s="9">
        <v>113.424402335755</v>
      </c>
      <c r="P17809" s="9">
        <v>159.01426677864501</v>
      </c>
      <c r="Q17809" s="9">
        <v>73.616974787284903</v>
      </c>
      <c r="R17809" s="9">
        <v>43.277546328625</v>
      </c>
      <c r="S17809" s="9">
        <v>44.106956460273402</v>
      </c>
      <c r="T17809" s="9">
        <v>34.705402819256904</v>
      </c>
    </row>
    <row r="17810" spans="1:20" x14ac:dyDescent="0.35">
      <c r="A17810">
        <f t="shared" si="544"/>
        <v>17810</v>
      </c>
      <c r="B17810" s="3" t="s">
        <v>1039</v>
      </c>
      <c r="C17810" s="3" t="s">
        <v>86</v>
      </c>
      <c r="D17810" s="3" t="s">
        <v>59</v>
      </c>
      <c r="E17810">
        <v>2023</v>
      </c>
      <c r="F17810" s="3" t="str">
        <f t="shared" si="543"/>
        <v>RGQOutLR.GRN2023</v>
      </c>
      <c r="G17810" s="9">
        <v>25.355229776762602</v>
      </c>
      <c r="H17810" s="9">
        <v>22.049863886419399</v>
      </c>
      <c r="I17810" s="9">
        <v>34.702487913271099</v>
      </c>
      <c r="J17810" s="9">
        <v>38.634359888157697</v>
      </c>
      <c r="K17810" s="9">
        <v>51.431701725718703</v>
      </c>
      <c r="L17810" s="9">
        <v>70.064173187495896</v>
      </c>
      <c r="M17810" s="9">
        <v>110.244624695236</v>
      </c>
      <c r="N17810" s="9">
        <v>106.39450236693</v>
      </c>
      <c r="O17810" s="9">
        <v>147.850355004737</v>
      </c>
      <c r="P17810" s="9">
        <v>167.20028009999999</v>
      </c>
      <c r="Q17810" s="9">
        <v>75.939619553413905</v>
      </c>
      <c r="R17810" s="9">
        <v>45.924767508326298</v>
      </c>
      <c r="S17810" s="9">
        <v>39.8455168383854</v>
      </c>
      <c r="T17810" s="9">
        <v>33.283038677908998</v>
      </c>
    </row>
    <row r="17811" spans="1:20" x14ac:dyDescent="0.35">
      <c r="A17811">
        <f t="shared" si="544"/>
        <v>17811</v>
      </c>
      <c r="B17811" s="3" t="s">
        <v>1039</v>
      </c>
      <c r="C17811" s="3" t="s">
        <v>86</v>
      </c>
      <c r="D17811" s="3" t="s">
        <v>59</v>
      </c>
      <c r="E17811">
        <v>2024</v>
      </c>
      <c r="F17811" s="3" t="str">
        <f t="shared" si="543"/>
        <v>RGQOutLR.GRN2024</v>
      </c>
      <c r="G17811" s="9">
        <v>38.255362814025901</v>
      </c>
      <c r="H17811" s="9">
        <v>31.4916589883291</v>
      </c>
      <c r="I17811" s="9">
        <v>38.888991586283097</v>
      </c>
      <c r="J17811" s="9">
        <v>38.362224395864303</v>
      </c>
      <c r="K17811" s="9">
        <v>40.260933729272899</v>
      </c>
      <c r="L17811" s="9">
        <v>43.986230748534602</v>
      </c>
      <c r="M17811" s="9">
        <v>51.716979181598802</v>
      </c>
      <c r="N17811" s="9">
        <v>93.172799053541581</v>
      </c>
      <c r="O17811" s="9">
        <v>93.116243914668615</v>
      </c>
      <c r="P17811" s="9">
        <v>102.36744590469399</v>
      </c>
      <c r="Q17811" s="9">
        <v>44.3039069710604</v>
      </c>
      <c r="R17811" s="9">
        <v>34.078455084722201</v>
      </c>
      <c r="S17811" s="9">
        <v>35.0283519156119</v>
      </c>
      <c r="T17811" s="9">
        <v>29.589974009162201</v>
      </c>
    </row>
    <row r="17812" spans="1:20" x14ac:dyDescent="0.35">
      <c r="A17812">
        <f t="shared" si="544"/>
        <v>17812</v>
      </c>
      <c r="B17812" s="3" t="s">
        <v>1039</v>
      </c>
      <c r="C17812" s="3" t="s">
        <v>86</v>
      </c>
      <c r="D17812" s="3" t="s">
        <v>59</v>
      </c>
      <c r="E17812">
        <v>2025</v>
      </c>
      <c r="F17812" s="3" t="str">
        <f t="shared" si="543"/>
        <v>RGQOutLR.GRN2025</v>
      </c>
      <c r="G17812" s="9">
        <v>28.412764958657199</v>
      </c>
      <c r="H17812" s="9">
        <v>25.415585554984695</v>
      </c>
      <c r="I17812" s="9">
        <v>27.835858058669299</v>
      </c>
      <c r="J17812" s="9">
        <v>41.764547126924001</v>
      </c>
      <c r="K17812" s="9">
        <v>67.033443112702003</v>
      </c>
      <c r="L17812" s="9">
        <v>67.682968868122799</v>
      </c>
      <c r="M17812" s="9">
        <v>73.100187526138797</v>
      </c>
      <c r="N17812" s="9">
        <v>112.08411084568</v>
      </c>
      <c r="O17812" s="9">
        <v>134.31807515164601</v>
      </c>
      <c r="P17812" s="9">
        <v>105.71778476145801</v>
      </c>
      <c r="Q17812" s="9">
        <v>57.738330022399097</v>
      </c>
      <c r="R17812" s="9">
        <v>37.948467909906903</v>
      </c>
      <c r="S17812" s="9">
        <v>35.916643022658803</v>
      </c>
      <c r="T17812" s="9">
        <v>32.6546258466458</v>
      </c>
    </row>
    <row r="17813" spans="1:20" x14ac:dyDescent="0.35">
      <c r="A17813">
        <f t="shared" si="544"/>
        <v>17813</v>
      </c>
      <c r="B17813" s="3" t="s">
        <v>1039</v>
      </c>
      <c r="C17813" s="3" t="s">
        <v>86</v>
      </c>
      <c r="D17813" s="3" t="s">
        <v>59</v>
      </c>
      <c r="E17813">
        <v>2026</v>
      </c>
      <c r="F17813" s="3" t="str">
        <f t="shared" si="543"/>
        <v>RGQOutLR.GRN2026</v>
      </c>
      <c r="G17813" s="9">
        <v>31.154336341616503</v>
      </c>
      <c r="H17813" s="9">
        <v>23.162535891799301</v>
      </c>
      <c r="I17813" s="9">
        <v>29.680451163255199</v>
      </c>
      <c r="J17813" s="9">
        <v>34.372768738457196</v>
      </c>
      <c r="K17813" s="9">
        <v>45.723860564416597</v>
      </c>
      <c r="L17813" s="9">
        <v>48.349424531184603</v>
      </c>
      <c r="M17813" s="9">
        <v>63.411590005419399</v>
      </c>
      <c r="N17813" s="9">
        <v>62.7579519884722</v>
      </c>
      <c r="O17813" s="9">
        <v>69.547321131552394</v>
      </c>
      <c r="P17813" s="9">
        <v>128.570852036715</v>
      </c>
      <c r="Q17813" s="9">
        <v>64.752052378007306</v>
      </c>
      <c r="R17813" s="9">
        <v>45.206670581624998</v>
      </c>
      <c r="S17813" s="9">
        <v>38.691615877651003</v>
      </c>
      <c r="T17813" s="9">
        <v>32.763232126187397</v>
      </c>
    </row>
    <row r="17814" spans="1:20" x14ac:dyDescent="0.35">
      <c r="A17814">
        <f t="shared" si="544"/>
        <v>17814</v>
      </c>
      <c r="B17814" s="3" t="s">
        <v>1039</v>
      </c>
      <c r="C17814" s="3" t="s">
        <v>86</v>
      </c>
      <c r="D17814" s="3" t="s">
        <v>59</v>
      </c>
      <c r="E17814">
        <v>2027</v>
      </c>
      <c r="F17814" s="3" t="str">
        <f t="shared" si="543"/>
        <v>RGQOutLR.GRN2027</v>
      </c>
      <c r="G17814" s="9">
        <v>29.235385092699499</v>
      </c>
      <c r="H17814" s="9">
        <v>24.849224077494402</v>
      </c>
      <c r="I17814" s="9">
        <v>31.6835752451662</v>
      </c>
      <c r="J17814" s="9">
        <v>37.441973600431297</v>
      </c>
      <c r="K17814" s="9">
        <v>57.389349961385399</v>
      </c>
      <c r="L17814" s="9">
        <v>73.709430652963505</v>
      </c>
      <c r="M17814" s="9">
        <v>91.086085144541599</v>
      </c>
      <c r="N17814" s="9">
        <v>105.87899822694401</v>
      </c>
      <c r="O17814" s="9">
        <v>179.49389463471101</v>
      </c>
      <c r="P17814" s="9">
        <v>205.60838709634001</v>
      </c>
      <c r="Q17814" s="9">
        <v>93.650836848662607</v>
      </c>
      <c r="R17814" s="9">
        <v>65.561055098680498</v>
      </c>
      <c r="S17814" s="9">
        <v>41.079510306223902</v>
      </c>
      <c r="T17814" s="9">
        <v>39.714751732918401</v>
      </c>
    </row>
    <row r="17815" spans="1:20" x14ac:dyDescent="0.35">
      <c r="A17815">
        <f t="shared" si="544"/>
        <v>17815</v>
      </c>
      <c r="B17815" s="3" t="s">
        <v>1039</v>
      </c>
      <c r="C17815" s="3" t="s">
        <v>86</v>
      </c>
      <c r="D17815" s="3" t="s">
        <v>59</v>
      </c>
      <c r="E17815">
        <v>2028</v>
      </c>
      <c r="F17815" s="3" t="str">
        <f t="shared" si="543"/>
        <v>RGQOutLR.GRN2028</v>
      </c>
      <c r="G17815" s="9">
        <v>27.032008771835599</v>
      </c>
      <c r="H17815" s="9">
        <v>30.962376112509698</v>
      </c>
      <c r="I17815" s="9">
        <v>32.727259436794498</v>
      </c>
      <c r="J17815" s="9">
        <v>33.644149383152097</v>
      </c>
      <c r="K17815" s="9">
        <v>49.234091672637497</v>
      </c>
      <c r="L17815" s="9">
        <v>57.252405190201003</v>
      </c>
      <c r="M17815" s="9">
        <v>54.942642782455501</v>
      </c>
      <c r="N17815" s="9">
        <v>88.903306538715199</v>
      </c>
      <c r="O17815" s="9">
        <v>148.373336216263</v>
      </c>
      <c r="P17815" s="9">
        <v>152.94082044776999</v>
      </c>
      <c r="Q17815" s="9">
        <v>92.650052420954296</v>
      </c>
      <c r="R17815" s="9">
        <v>48.4516251621111</v>
      </c>
      <c r="S17815" s="9">
        <v>52.322222833124997</v>
      </c>
      <c r="T17815" s="9">
        <v>34.800239731249903</v>
      </c>
    </row>
    <row r="17816" spans="1:20" x14ac:dyDescent="0.35">
      <c r="A17816">
        <f t="shared" si="544"/>
        <v>17816</v>
      </c>
      <c r="B17816" s="3" t="s">
        <v>1039</v>
      </c>
      <c r="C17816" s="3" t="s">
        <v>86</v>
      </c>
      <c r="D17816" s="3" t="s">
        <v>59</v>
      </c>
      <c r="E17816">
        <v>2029</v>
      </c>
      <c r="F17816" s="3" t="str">
        <f t="shared" si="543"/>
        <v>RGQOutLR.GRN2029</v>
      </c>
      <c r="G17816" s="9">
        <v>29.865485561201599</v>
      </c>
      <c r="H17816" s="9">
        <v>23.633202681942201</v>
      </c>
      <c r="I17816" s="9">
        <v>36.632000986382998</v>
      </c>
      <c r="J17816" s="9">
        <v>37.1730787971821</v>
      </c>
      <c r="K17816" s="9">
        <v>66.331613569183304</v>
      </c>
      <c r="L17816" s="9">
        <v>67.990522726092195</v>
      </c>
      <c r="M17816" s="9">
        <v>68.785312440541603</v>
      </c>
      <c r="N17816" s="9">
        <v>83.850111882152703</v>
      </c>
      <c r="O17816" s="9">
        <v>145.10641610133001</v>
      </c>
      <c r="P17816" s="9">
        <v>126.72306097543699</v>
      </c>
      <c r="Q17816" s="9">
        <v>66.878525855383003</v>
      </c>
      <c r="R17816" s="9">
        <v>41.860779256722203</v>
      </c>
      <c r="S17816" s="9">
        <v>40.835030998854101</v>
      </c>
      <c r="T17816" s="9">
        <v>33.672580378305497</v>
      </c>
    </row>
    <row r="17817" spans="1:20" x14ac:dyDescent="0.35">
      <c r="A17817">
        <f t="shared" si="544"/>
        <v>17817</v>
      </c>
      <c r="B17817" s="3" t="s">
        <v>1039</v>
      </c>
      <c r="C17817" s="3" t="s">
        <v>95</v>
      </c>
      <c r="D17817" s="3" t="s">
        <v>59</v>
      </c>
      <c r="E17817">
        <v>2020</v>
      </c>
      <c r="F17817" s="3" t="str">
        <f t="shared" si="543"/>
        <v>RGSpillLR.GRN2020</v>
      </c>
      <c r="G17817" s="9">
        <v>0.525861540898655</v>
      </c>
      <c r="H17817" s="9">
        <v>0.43505444127638798</v>
      </c>
      <c r="I17817" s="9">
        <v>0.324416768380833</v>
      </c>
      <c r="J17817" s="9">
        <v>0.29206911049637002</v>
      </c>
      <c r="K17817" s="9">
        <v>1.0432426705354101</v>
      </c>
      <c r="L17817" s="9">
        <v>11.803729682043601</v>
      </c>
      <c r="M17817" s="9">
        <v>48.642728655013791</v>
      </c>
      <c r="N17817" s="9">
        <v>51.339690570777698</v>
      </c>
      <c r="O17817" s="9">
        <v>74.716581075067197</v>
      </c>
      <c r="P17817" s="9">
        <v>43.753775087555503</v>
      </c>
      <c r="Q17817" s="9">
        <v>17.9271894054637</v>
      </c>
      <c r="R17817" s="9">
        <v>17.0051959355668</v>
      </c>
      <c r="S17817" s="9">
        <v>9.2273602453776</v>
      </c>
      <c r="T17817" s="9">
        <v>0.97966962844722205</v>
      </c>
    </row>
    <row r="17818" spans="1:20" x14ac:dyDescent="0.35">
      <c r="A17818">
        <f t="shared" si="544"/>
        <v>17818</v>
      </c>
      <c r="B17818" s="3" t="s">
        <v>1039</v>
      </c>
      <c r="C17818" s="3" t="s">
        <v>95</v>
      </c>
      <c r="D17818" s="3" t="s">
        <v>59</v>
      </c>
      <c r="E17818">
        <v>2021</v>
      </c>
      <c r="F17818" s="3" t="str">
        <f t="shared" si="543"/>
        <v>RGSpillLR.GRN2021</v>
      </c>
      <c r="G17818" s="9">
        <v>0.493995151277419</v>
      </c>
      <c r="H17818" s="9">
        <v>0.36388343960830499</v>
      </c>
      <c r="I17818" s="9">
        <v>0.30188779171638802</v>
      </c>
      <c r="J17818" s="9">
        <v>8.6828020286827887E-2</v>
      </c>
      <c r="K17818" s="9">
        <v>0.118199555147916</v>
      </c>
      <c r="L17818" s="9">
        <v>5.3231459227512099</v>
      </c>
      <c r="M17818" s="9">
        <v>7.7458921683597204</v>
      </c>
      <c r="N17818" s="9">
        <v>27.445394648544401</v>
      </c>
      <c r="O17818" s="9">
        <v>51.521934694689499</v>
      </c>
      <c r="P17818" s="9">
        <v>52.825766861680499</v>
      </c>
      <c r="Q17818" s="9">
        <v>17.513076298130301</v>
      </c>
      <c r="R17818" s="9">
        <v>17.303113553181898</v>
      </c>
      <c r="S17818" s="9">
        <v>6.7462364055989488</v>
      </c>
      <c r="T17818" s="9">
        <v>0.45578195957097201</v>
      </c>
    </row>
    <row r="17819" spans="1:20" x14ac:dyDescent="0.35">
      <c r="A17819">
        <f t="shared" si="544"/>
        <v>17819</v>
      </c>
      <c r="B17819" s="3" t="s">
        <v>1039</v>
      </c>
      <c r="C17819" s="3" t="s">
        <v>95</v>
      </c>
      <c r="D17819" s="3" t="s">
        <v>59</v>
      </c>
      <c r="E17819">
        <v>2022</v>
      </c>
      <c r="F17819" s="3" t="str">
        <f t="shared" si="543"/>
        <v>RGSpillLR.GRN2022</v>
      </c>
      <c r="G17819" s="9">
        <v>0.47008441093682701</v>
      </c>
      <c r="H17819" s="9">
        <v>0.36444452177777698</v>
      </c>
      <c r="I17819" s="9">
        <v>0.29903898265791601</v>
      </c>
      <c r="J17819" s="9">
        <v>8.2795759282795603E-2</v>
      </c>
      <c r="K17819" s="9">
        <v>0.271901292408333</v>
      </c>
      <c r="L17819" s="9">
        <v>8.3251645896059081</v>
      </c>
      <c r="M17819" s="9">
        <v>27.906522448612499</v>
      </c>
      <c r="N17819" s="9">
        <v>39.224555609458299</v>
      </c>
      <c r="O17819" s="9">
        <v>60.237851427993199</v>
      </c>
      <c r="P17819" s="9">
        <v>70.425941003152701</v>
      </c>
      <c r="Q17819" s="9">
        <v>21.209963202345399</v>
      </c>
      <c r="R17819" s="9">
        <v>17.999984869999999</v>
      </c>
      <c r="S17819" s="9">
        <v>6.8000091949999897</v>
      </c>
      <c r="T17819" s="9">
        <v>0.47800147383333302</v>
      </c>
    </row>
    <row r="17820" spans="1:20" x14ac:dyDescent="0.35">
      <c r="A17820">
        <f t="shared" si="544"/>
        <v>17820</v>
      </c>
      <c r="B17820" s="3" t="s">
        <v>1039</v>
      </c>
      <c r="C17820" s="3" t="s">
        <v>95</v>
      </c>
      <c r="D17820" s="3" t="s">
        <v>59</v>
      </c>
      <c r="E17820">
        <v>2023</v>
      </c>
      <c r="F17820" s="3" t="str">
        <f t="shared" si="543"/>
        <v>RGSpillLR.GRN2023</v>
      </c>
      <c r="G17820" s="9">
        <v>0.48216574904759402</v>
      </c>
      <c r="H17820" s="9">
        <v>0.39462508373749999</v>
      </c>
      <c r="I17820" s="9">
        <v>0.47140836345166598</v>
      </c>
      <c r="J17820" s="9">
        <v>0.39699920960940799</v>
      </c>
      <c r="K17820" s="9">
        <v>1.22840756501041</v>
      </c>
      <c r="L17820" s="9">
        <v>13.732264369155899</v>
      </c>
      <c r="M17820" s="9">
        <v>56.0699827700833</v>
      </c>
      <c r="N17820" s="9">
        <v>54.530956933930497</v>
      </c>
      <c r="O17820" s="9">
        <v>64.105003756848106</v>
      </c>
      <c r="P17820" s="9">
        <v>77.668769986111101</v>
      </c>
      <c r="Q17820" s="9">
        <v>23.2118938466465</v>
      </c>
      <c r="R17820" s="9">
        <v>17.526500528006899</v>
      </c>
      <c r="S17820" s="9">
        <v>6.8000091949999897</v>
      </c>
      <c r="T17820" s="9">
        <v>0.44600137516666599</v>
      </c>
    </row>
    <row r="17821" spans="1:20" x14ac:dyDescent="0.35">
      <c r="A17821">
        <f t="shared" si="544"/>
        <v>17821</v>
      </c>
      <c r="B17821" s="3" t="s">
        <v>1039</v>
      </c>
      <c r="C17821" s="3" t="s">
        <v>95</v>
      </c>
      <c r="D17821" s="3" t="s">
        <v>59</v>
      </c>
      <c r="E17821">
        <v>2024</v>
      </c>
      <c r="F17821" s="3" t="str">
        <f t="shared" si="543"/>
        <v>RGSpillLR.GRN2024</v>
      </c>
      <c r="G17821" s="9">
        <v>0.52928809079435402</v>
      </c>
      <c r="H17821" s="9">
        <v>0.39063897178055507</v>
      </c>
      <c r="I17821" s="9">
        <v>0.31603029461208298</v>
      </c>
      <c r="J17821" s="9">
        <v>9.6639855396639704E-2</v>
      </c>
      <c r="K17821" s="9">
        <v>0.25831884911666603</v>
      </c>
      <c r="L17821" s="9">
        <v>8.4252041493276195</v>
      </c>
      <c r="M17821" s="9">
        <v>36.188340365932198</v>
      </c>
      <c r="N17821" s="9">
        <v>52.112329994472198</v>
      </c>
      <c r="O17821" s="9">
        <v>52.777886422195401</v>
      </c>
      <c r="P17821" s="9">
        <v>45.7559852535625</v>
      </c>
      <c r="Q17821" s="9">
        <v>17.303557102303699</v>
      </c>
      <c r="R17821" s="9">
        <v>16.0514977948888</v>
      </c>
      <c r="S17821" s="9">
        <v>6.7823005618229102</v>
      </c>
      <c r="T17821" s="9">
        <v>0.54429018077340197</v>
      </c>
    </row>
    <row r="17822" spans="1:20" x14ac:dyDescent="0.35">
      <c r="A17822">
        <f t="shared" si="544"/>
        <v>17822</v>
      </c>
      <c r="B17822" s="3" t="s">
        <v>1039</v>
      </c>
      <c r="C17822" s="3" t="s">
        <v>95</v>
      </c>
      <c r="D17822" s="3" t="s">
        <v>59</v>
      </c>
      <c r="E17822">
        <v>2025</v>
      </c>
      <c r="F17822" s="3" t="str">
        <f t="shared" si="543"/>
        <v>RGSpillLR.GRN2025</v>
      </c>
      <c r="G17822" s="9">
        <v>0.52928809079435402</v>
      </c>
      <c r="H17822" s="9">
        <v>0.379819525040277</v>
      </c>
      <c r="I17822" s="9">
        <v>0.32536121312138799</v>
      </c>
      <c r="J17822" s="9">
        <v>0.21941632425604801</v>
      </c>
      <c r="K17822" s="9">
        <v>0.87439452947291596</v>
      </c>
      <c r="L17822" s="9">
        <v>12.194919094742399</v>
      </c>
      <c r="M17822" s="9">
        <v>48.935901424763799</v>
      </c>
      <c r="N17822" s="9">
        <v>55.024391553249998</v>
      </c>
      <c r="O17822" s="9">
        <v>59.860125045470397</v>
      </c>
      <c r="P17822" s="9">
        <v>43.174531983138799</v>
      </c>
      <c r="Q17822" s="9">
        <v>17.846466103158601</v>
      </c>
      <c r="R17822" s="9">
        <v>17.465704342906896</v>
      </c>
      <c r="S17822" s="9">
        <v>6.7009585658749904</v>
      </c>
      <c r="T17822" s="9">
        <v>0.47600146766666601</v>
      </c>
    </row>
    <row r="17823" spans="1:20" x14ac:dyDescent="0.35">
      <c r="A17823">
        <f t="shared" si="544"/>
        <v>17823</v>
      </c>
      <c r="B17823" s="3" t="s">
        <v>1039</v>
      </c>
      <c r="C17823" s="3" t="s">
        <v>95</v>
      </c>
      <c r="D17823" s="3" t="s">
        <v>59</v>
      </c>
      <c r="E17823">
        <v>2026</v>
      </c>
      <c r="F17823" s="3" t="str">
        <f t="shared" si="543"/>
        <v>RGSpillLR.GRN2026</v>
      </c>
      <c r="G17823" s="9">
        <v>0.50973915831680106</v>
      </c>
      <c r="H17823" s="9">
        <v>0.39117204189583299</v>
      </c>
      <c r="I17823" s="9">
        <v>0.32725010260249998</v>
      </c>
      <c r="J17823" s="9">
        <v>9.6505446696505306E-2</v>
      </c>
      <c r="K17823" s="9">
        <v>0.18127674030208299</v>
      </c>
      <c r="L17823" s="9">
        <v>10.3444820729118</v>
      </c>
      <c r="M17823" s="9">
        <v>42.642502522433297</v>
      </c>
      <c r="N17823" s="9">
        <v>42.331180059680499</v>
      </c>
      <c r="O17823" s="9">
        <v>45.424733653118203</v>
      </c>
      <c r="P17823" s="9">
        <v>51.884088511840197</v>
      </c>
      <c r="Q17823" s="9">
        <v>17.999718797106802</v>
      </c>
      <c r="R17823" s="9">
        <v>17.631827466458301</v>
      </c>
      <c r="S17823" s="9">
        <v>6.6239215419999997</v>
      </c>
      <c r="T17823" s="9">
        <v>0.47800147383333302</v>
      </c>
    </row>
    <row r="17824" spans="1:20" x14ac:dyDescent="0.35">
      <c r="A17824">
        <f t="shared" si="544"/>
        <v>17824</v>
      </c>
      <c r="B17824" s="3" t="s">
        <v>1039</v>
      </c>
      <c r="C17824" s="3" t="s">
        <v>95</v>
      </c>
      <c r="D17824" s="3" t="s">
        <v>59</v>
      </c>
      <c r="E17824">
        <v>2027</v>
      </c>
      <c r="F17824" s="3" t="str">
        <f t="shared" si="543"/>
        <v>RGSpillLR.GRN2027</v>
      </c>
      <c r="G17824" s="9">
        <v>0.50293054118548297</v>
      </c>
      <c r="H17824" s="9">
        <v>0.39747230656388799</v>
      </c>
      <c r="I17824" s="9">
        <v>0.31144853632180503</v>
      </c>
      <c r="J17824" s="9">
        <v>0.13736566020954299</v>
      </c>
      <c r="K17824" s="9">
        <v>0.50696476628124998</v>
      </c>
      <c r="L17824" s="9">
        <v>13.300685278769899</v>
      </c>
      <c r="M17824" s="9">
        <v>52.175237584944398</v>
      </c>
      <c r="N17824" s="9">
        <v>54.616157020055496</v>
      </c>
      <c r="O17824" s="9">
        <v>94.821135127560396</v>
      </c>
      <c r="P17824" s="9">
        <v>111.02634183968</v>
      </c>
      <c r="Q17824" s="9">
        <v>32.186836602177401</v>
      </c>
      <c r="R17824" s="9">
        <v>18.741989806458299</v>
      </c>
      <c r="S17824" s="9">
        <v>6.8000091949999897</v>
      </c>
      <c r="T17824" s="9">
        <v>0.46759820210590203</v>
      </c>
    </row>
    <row r="17825" spans="1:20" x14ac:dyDescent="0.35">
      <c r="A17825">
        <f t="shared" si="544"/>
        <v>17825</v>
      </c>
      <c r="B17825" s="3" t="s">
        <v>1039</v>
      </c>
      <c r="C17825" s="3" t="s">
        <v>95</v>
      </c>
      <c r="D17825" s="3" t="s">
        <v>59</v>
      </c>
      <c r="E17825">
        <v>2028</v>
      </c>
      <c r="F17825" s="3" t="str">
        <f t="shared" si="543"/>
        <v>RGSpillLR.GRN2028</v>
      </c>
      <c r="G17825" s="9">
        <v>0.498188185242943</v>
      </c>
      <c r="H17825" s="9">
        <v>0.38209730330138802</v>
      </c>
      <c r="I17825" s="9">
        <v>0.33081777840562498</v>
      </c>
      <c r="J17825" s="9">
        <v>9.9193620699193505E-2</v>
      </c>
      <c r="K17825" s="9">
        <v>0.31769736399166598</v>
      </c>
      <c r="L17825" s="9">
        <v>10.164067041800401</v>
      </c>
      <c r="M17825" s="9">
        <v>38.28960036255269</v>
      </c>
      <c r="N17825" s="9">
        <v>47.368808943312501</v>
      </c>
      <c r="O17825" s="9">
        <v>74.198479788971696</v>
      </c>
      <c r="P17825" s="9">
        <v>64.974228980888796</v>
      </c>
      <c r="Q17825" s="9">
        <v>33.568586433958302</v>
      </c>
      <c r="R17825" s="9">
        <v>18.012067014374999</v>
      </c>
      <c r="S17825" s="9">
        <v>6.8089899650390597</v>
      </c>
      <c r="T17825" s="9">
        <v>0.479334811277777</v>
      </c>
    </row>
    <row r="17826" spans="1:20" x14ac:dyDescent="0.35">
      <c r="A17826">
        <f t="shared" si="544"/>
        <v>17826</v>
      </c>
      <c r="B17826" s="3" t="s">
        <v>1039</v>
      </c>
      <c r="C17826" s="3" t="s">
        <v>95</v>
      </c>
      <c r="D17826" s="3" t="s">
        <v>59</v>
      </c>
      <c r="E17826">
        <v>2029</v>
      </c>
      <c r="F17826" s="3" t="str">
        <f t="shared" si="543"/>
        <v>RGSpillLR.GRN2029</v>
      </c>
      <c r="G17826" s="9">
        <v>0.52145206253225795</v>
      </c>
      <c r="H17826" s="9">
        <v>0.39246675993534702</v>
      </c>
      <c r="I17826" s="9">
        <v>0.324888990751111</v>
      </c>
      <c r="J17826" s="9">
        <v>1.8623811704698201</v>
      </c>
      <c r="K17826" s="9">
        <v>4.2476822342875007</v>
      </c>
      <c r="L17826" s="9">
        <v>12.2219329660317</v>
      </c>
      <c r="M17826" s="9">
        <v>46.1727572370555</v>
      </c>
      <c r="N17826" s="9">
        <v>49.657745616305498</v>
      </c>
      <c r="O17826" s="9">
        <v>66.494294668205598</v>
      </c>
      <c r="P17826" s="9">
        <v>50.335910204854102</v>
      </c>
      <c r="Q17826" s="9">
        <v>18.7727792176881</v>
      </c>
      <c r="R17826" s="9">
        <v>17.765793643694401</v>
      </c>
      <c r="S17826" s="9">
        <v>6.8000091949999897</v>
      </c>
      <c r="T17826" s="9">
        <v>0.479334811277777</v>
      </c>
    </row>
    <row r="17827" spans="1:20" x14ac:dyDescent="0.35">
      <c r="A17827">
        <f t="shared" si="544"/>
        <v>17827</v>
      </c>
      <c r="B17827" s="3" t="s">
        <v>1039</v>
      </c>
      <c r="C17827" s="3" t="s">
        <v>77</v>
      </c>
      <c r="D17827" s="3" t="s">
        <v>59</v>
      </c>
      <c r="E17827">
        <v>2020</v>
      </c>
      <c r="F17827" s="3" t="str">
        <f t="shared" si="543"/>
        <v>RGGenLR.GRN2020</v>
      </c>
      <c r="G17827" s="9">
        <v>230.48476034946199</v>
      </c>
      <c r="H17827" s="9">
        <v>334.886655972222</v>
      </c>
      <c r="I17827" s="9">
        <v>311.53232236111103</v>
      </c>
      <c r="J17827" s="9">
        <v>384.847100403225</v>
      </c>
      <c r="K17827" s="9">
        <v>555.17414970238099</v>
      </c>
      <c r="L17827" s="9">
        <v>410.26694610214997</v>
      </c>
      <c r="M17827" s="9">
        <v>227.31112194444401</v>
      </c>
      <c r="N17827" s="9">
        <v>313.847814444444</v>
      </c>
      <c r="O17827" s="9">
        <v>505.30190094085998</v>
      </c>
      <c r="P17827" s="9">
        <v>357.26636555555501</v>
      </c>
      <c r="Q17827" s="9">
        <v>330.51306424731098</v>
      </c>
      <c r="R17827" s="9">
        <v>148.69935583333299</v>
      </c>
      <c r="S17827" s="9">
        <v>269.97306041666599</v>
      </c>
      <c r="T17827" s="9">
        <v>282.417554861111</v>
      </c>
    </row>
    <row r="17828" spans="1:20" x14ac:dyDescent="0.35">
      <c r="A17828">
        <f t="shared" si="544"/>
        <v>17828</v>
      </c>
      <c r="B17828" s="3" t="s">
        <v>1039</v>
      </c>
      <c r="C17828" s="3" t="s">
        <v>77</v>
      </c>
      <c r="D17828" s="3" t="s">
        <v>59</v>
      </c>
      <c r="E17828">
        <v>2021</v>
      </c>
      <c r="F17828" s="3" t="str">
        <f t="shared" si="543"/>
        <v>RGGenLR.GRN2021</v>
      </c>
      <c r="G17828" s="9">
        <v>212.16342043010701</v>
      </c>
      <c r="H17828" s="9">
        <v>198.49836652777699</v>
      </c>
      <c r="I17828" s="9">
        <v>229.258151111111</v>
      </c>
      <c r="J17828" s="9">
        <v>239.12721330645101</v>
      </c>
      <c r="K17828" s="9">
        <v>233.37121279761899</v>
      </c>
      <c r="L17828" s="9">
        <v>171.585820833333</v>
      </c>
      <c r="M17828" s="9">
        <v>98.4676661111111</v>
      </c>
      <c r="N17828" s="9">
        <v>125.956415277777</v>
      </c>
      <c r="O17828" s="9">
        <v>203.31154888440801</v>
      </c>
      <c r="P17828" s="9">
        <v>257.634870277777</v>
      </c>
      <c r="Q17828" s="9">
        <v>199.85822217741901</v>
      </c>
      <c r="R17828" s="9">
        <v>153.616899166666</v>
      </c>
      <c r="S17828" s="9">
        <v>203.07377734375001</v>
      </c>
      <c r="T17828" s="9">
        <v>206.37427194444399</v>
      </c>
    </row>
    <row r="17829" spans="1:20" x14ac:dyDescent="0.35">
      <c r="A17829">
        <f t="shared" si="544"/>
        <v>17829</v>
      </c>
      <c r="B17829" s="3" t="s">
        <v>1039</v>
      </c>
      <c r="C17829" s="3" t="s">
        <v>77</v>
      </c>
      <c r="D17829" s="3" t="s">
        <v>59</v>
      </c>
      <c r="E17829">
        <v>2022</v>
      </c>
      <c r="F17829" s="3" t="str">
        <f t="shared" si="543"/>
        <v>RGGenLR.GRN2022</v>
      </c>
      <c r="G17829" s="9">
        <v>164.59910392876299</v>
      </c>
      <c r="H17829" s="9">
        <v>176.015212111111</v>
      </c>
      <c r="I17829" s="9">
        <v>197.60616054166599</v>
      </c>
      <c r="J17829" s="9">
        <v>221.05827319892401</v>
      </c>
      <c r="K17829" s="9">
        <v>344.19943645833303</v>
      </c>
      <c r="L17829" s="9">
        <v>234.891492069892</v>
      </c>
      <c r="M17829" s="9">
        <v>111.677146388888</v>
      </c>
      <c r="N17829" s="9">
        <v>143.409041944444</v>
      </c>
      <c r="O17829" s="9">
        <v>305.41906088709601</v>
      </c>
      <c r="P17829" s="9">
        <v>377.28015284722198</v>
      </c>
      <c r="Q17829" s="9">
        <v>359.425773387096</v>
      </c>
      <c r="R17829" s="9">
        <v>178.921259166666</v>
      </c>
      <c r="S17829" s="9">
        <v>307.892218489583</v>
      </c>
      <c r="T17829" s="9">
        <v>280.86763999999999</v>
      </c>
    </row>
    <row r="17830" spans="1:20" x14ac:dyDescent="0.35">
      <c r="A17830">
        <f t="shared" si="544"/>
        <v>17830</v>
      </c>
      <c r="B17830" s="3" t="s">
        <v>1039</v>
      </c>
      <c r="C17830" s="3" t="s">
        <v>77</v>
      </c>
      <c r="D17830" s="3" t="s">
        <v>59</v>
      </c>
      <c r="E17830">
        <v>2023</v>
      </c>
      <c r="F17830" s="3" t="str">
        <f t="shared" si="543"/>
        <v>RGGenLR.GRN2023</v>
      </c>
      <c r="G17830" s="9">
        <v>209.31183454301001</v>
      </c>
      <c r="H17830" s="9">
        <v>188.17180208333301</v>
      </c>
      <c r="I17830" s="9">
        <v>257.26681416666599</v>
      </c>
      <c r="J17830" s="9">
        <v>286.01149489247302</v>
      </c>
      <c r="K17830" s="9">
        <v>375.08548122023802</v>
      </c>
      <c r="L17830" s="9">
        <v>305.30199365591398</v>
      </c>
      <c r="M17830" s="9">
        <v>325.79227972222202</v>
      </c>
      <c r="N17830" s="9">
        <v>397.84878388888802</v>
      </c>
      <c r="O17830" s="9">
        <v>419.41305780913899</v>
      </c>
      <c r="P17830" s="9">
        <v>348.320752458333</v>
      </c>
      <c r="Q17830" s="9">
        <v>249.588176048387</v>
      </c>
      <c r="R17830" s="9">
        <v>184.733500555555</v>
      </c>
      <c r="S17830" s="9">
        <v>267.44638828124999</v>
      </c>
      <c r="T17830" s="9">
        <v>269.275517083333</v>
      </c>
    </row>
    <row r="17831" spans="1:20" x14ac:dyDescent="0.35">
      <c r="A17831">
        <f t="shared" si="544"/>
        <v>17831</v>
      </c>
      <c r="B17831" s="3" t="s">
        <v>1039</v>
      </c>
      <c r="C17831" s="3" t="s">
        <v>77</v>
      </c>
      <c r="D17831" s="3" t="s">
        <v>59</v>
      </c>
      <c r="E17831">
        <v>2024</v>
      </c>
      <c r="F17831" s="3" t="str">
        <f t="shared" si="543"/>
        <v>RGGenLR.GRN2024</v>
      </c>
      <c r="G17831" s="9">
        <v>314.43201090053702</v>
      </c>
      <c r="H17831" s="9">
        <v>255.32128291666601</v>
      </c>
      <c r="I17831" s="9">
        <v>326.03156861666599</v>
      </c>
      <c r="J17831" s="9">
        <v>320.04411948924701</v>
      </c>
      <c r="K17831" s="9">
        <v>308.43191160714201</v>
      </c>
      <c r="L17831" s="9">
        <v>293.49617002688098</v>
      </c>
      <c r="M17831" s="9">
        <v>127.953843888888</v>
      </c>
      <c r="N17831" s="9">
        <v>331.15224361111098</v>
      </c>
      <c r="O17831" s="9">
        <v>273.45318642473097</v>
      </c>
      <c r="P17831" s="9">
        <v>278.38696805555497</v>
      </c>
      <c r="Q17831" s="9">
        <v>207.08784126344</v>
      </c>
      <c r="R17831" s="9">
        <v>151.52161305555501</v>
      </c>
      <c r="S17831" s="9">
        <v>235.317290625</v>
      </c>
      <c r="T17831" s="9">
        <v>237.625588611111</v>
      </c>
    </row>
    <row r="17832" spans="1:20" x14ac:dyDescent="0.35">
      <c r="A17832">
        <f t="shared" si="544"/>
        <v>17832</v>
      </c>
      <c r="B17832" s="3" t="s">
        <v>1039</v>
      </c>
      <c r="C17832" s="3" t="s">
        <v>77</v>
      </c>
      <c r="D17832" s="3" t="s">
        <v>59</v>
      </c>
      <c r="E17832">
        <v>2025</v>
      </c>
      <c r="F17832" s="3" t="str">
        <f t="shared" si="543"/>
        <v>RGGenLR.GRN2025</v>
      </c>
      <c r="G17832" s="9">
        <v>238.692886559139</v>
      </c>
      <c r="H17832" s="9">
        <v>212.377672361111</v>
      </c>
      <c r="I17832" s="9">
        <v>233.21464388888799</v>
      </c>
      <c r="J17832" s="9">
        <v>345.12335510752598</v>
      </c>
      <c r="K17832" s="9">
        <v>547.05805297618997</v>
      </c>
      <c r="L17832" s="9">
        <v>404.98318252688102</v>
      </c>
      <c r="M17832" s="9">
        <v>197.47418555555501</v>
      </c>
      <c r="N17832" s="9">
        <v>440.15888944444401</v>
      </c>
      <c r="O17832" s="9">
        <v>483.883281989247</v>
      </c>
      <c r="P17832" s="9">
        <v>398.48429138888798</v>
      </c>
      <c r="Q17832" s="9">
        <v>270.44061733870899</v>
      </c>
      <c r="R17832" s="9">
        <v>170.156748055555</v>
      </c>
      <c r="S17832" s="9">
        <v>242.50683437500001</v>
      </c>
      <c r="T17832" s="9">
        <v>264.96834875000002</v>
      </c>
    </row>
    <row r="17833" spans="1:20" x14ac:dyDescent="0.35">
      <c r="A17833">
        <f t="shared" si="544"/>
        <v>17833</v>
      </c>
      <c r="B17833" s="3" t="s">
        <v>1039</v>
      </c>
      <c r="C17833" s="3" t="s">
        <v>77</v>
      </c>
      <c r="D17833" s="3" t="s">
        <v>59</v>
      </c>
      <c r="E17833">
        <v>2026</v>
      </c>
      <c r="F17833" s="3" t="str">
        <f t="shared" si="543"/>
        <v>RGGenLR.GRN2026</v>
      </c>
      <c r="G17833" s="9">
        <v>255.87639063172</v>
      </c>
      <c r="H17833" s="9">
        <v>196.25500569444401</v>
      </c>
      <c r="I17833" s="9">
        <v>250.80598569444399</v>
      </c>
      <c r="J17833" s="9">
        <v>294.84407231182797</v>
      </c>
      <c r="K17833" s="9">
        <v>389.71251800595201</v>
      </c>
      <c r="L17833" s="9">
        <v>315.57100268817197</v>
      </c>
      <c r="M17833" s="9">
        <v>172.63568111111101</v>
      </c>
      <c r="N17833" s="9">
        <v>172.41538555555499</v>
      </c>
      <c r="O17833" s="9">
        <v>190.79338897849399</v>
      </c>
      <c r="P17833" s="9">
        <v>471.20318805555502</v>
      </c>
      <c r="Q17833" s="9">
        <v>313.062831451612</v>
      </c>
      <c r="R17833" s="9">
        <v>214.928385555555</v>
      </c>
      <c r="S17833" s="9">
        <v>265.66631406250002</v>
      </c>
      <c r="T17833" s="9">
        <v>265.07039138888803</v>
      </c>
    </row>
    <row r="17834" spans="1:20" x14ac:dyDescent="0.35">
      <c r="A17834">
        <f t="shared" si="544"/>
        <v>17834</v>
      </c>
      <c r="B17834" s="3" t="s">
        <v>1039</v>
      </c>
      <c r="C17834" s="3" t="s">
        <v>77</v>
      </c>
      <c r="D17834" s="3" t="s">
        <v>59</v>
      </c>
      <c r="E17834">
        <v>2027</v>
      </c>
      <c r="F17834" s="3" t="str">
        <f t="shared" si="543"/>
        <v>RGGenLR.GRN2027</v>
      </c>
      <c r="G17834" s="9">
        <v>237.82483319892401</v>
      </c>
      <c r="H17834" s="9">
        <v>210.07102374999999</v>
      </c>
      <c r="I17834" s="9">
        <v>258.02119430555501</v>
      </c>
      <c r="J17834" s="9">
        <v>305.160063575268</v>
      </c>
      <c r="K17834" s="9">
        <v>447.24608452380897</v>
      </c>
      <c r="L17834" s="9">
        <v>474.64584758064501</v>
      </c>
      <c r="M17834" s="9">
        <v>323.34447388888799</v>
      </c>
      <c r="N17834" s="9">
        <v>403.18706277777699</v>
      </c>
      <c r="O17834" s="9">
        <v>570.81477782258003</v>
      </c>
      <c r="P17834" s="9">
        <v>425.103983611111</v>
      </c>
      <c r="Q17834" s="9">
        <v>396.28538522849402</v>
      </c>
      <c r="R17834" s="9">
        <v>366.99563583333298</v>
      </c>
      <c r="S17834" s="9">
        <v>284.04205729166603</v>
      </c>
      <c r="T17834" s="9">
        <v>318.35777597222199</v>
      </c>
    </row>
    <row r="17835" spans="1:20" x14ac:dyDescent="0.35">
      <c r="A17835">
        <f t="shared" si="544"/>
        <v>17835</v>
      </c>
      <c r="B17835" s="3" t="s">
        <v>1039</v>
      </c>
      <c r="C17835" s="3" t="s">
        <v>77</v>
      </c>
      <c r="D17835" s="3" t="s">
        <v>59</v>
      </c>
      <c r="E17835">
        <v>2028</v>
      </c>
      <c r="F17835" s="3" t="str">
        <f t="shared" si="543"/>
        <v>RGGenLR.GRN2028</v>
      </c>
      <c r="G17835" s="9">
        <v>227.163757392473</v>
      </c>
      <c r="H17835" s="9">
        <v>245.64148861111099</v>
      </c>
      <c r="I17835" s="9">
        <v>259.66378694444398</v>
      </c>
      <c r="J17835" s="9">
        <v>276.02943602150498</v>
      </c>
      <c r="K17835" s="9">
        <v>388.50274534226099</v>
      </c>
      <c r="L17835" s="9">
        <v>342.33786989247301</v>
      </c>
      <c r="M17835" s="9">
        <v>134.58637138888801</v>
      </c>
      <c r="N17835" s="9">
        <v>325.72567944444398</v>
      </c>
      <c r="O17835" s="9">
        <v>480.53414341397797</v>
      </c>
      <c r="P17835" s="9">
        <v>374.38436027777698</v>
      </c>
      <c r="Q17835" s="9">
        <v>321.87617759408602</v>
      </c>
      <c r="R17835" s="9">
        <v>184.76858138888801</v>
      </c>
      <c r="S17835" s="9">
        <v>334.4900046875</v>
      </c>
      <c r="T17835" s="9">
        <v>278.15326305555499</v>
      </c>
    </row>
    <row r="17836" spans="1:20" x14ac:dyDescent="0.35">
      <c r="A17836">
        <f t="shared" si="544"/>
        <v>17836</v>
      </c>
      <c r="B17836" s="3" t="s">
        <v>1039</v>
      </c>
      <c r="C17836" s="3" t="s">
        <v>77</v>
      </c>
      <c r="D17836" s="3" t="s">
        <v>59</v>
      </c>
      <c r="E17836">
        <v>2029</v>
      </c>
      <c r="F17836" s="3" t="str">
        <f t="shared" si="543"/>
        <v>RGGenLR.GRN2029</v>
      </c>
      <c r="G17836" s="9">
        <v>245.28859919354801</v>
      </c>
      <c r="H17836" s="9">
        <v>186.092500138888</v>
      </c>
      <c r="I17836" s="9">
        <v>295.649325138888</v>
      </c>
      <c r="J17836" s="9">
        <v>283.028313723118</v>
      </c>
      <c r="K17836" s="9">
        <v>493.73676294642797</v>
      </c>
      <c r="L17836" s="9">
        <v>455.79949408602101</v>
      </c>
      <c r="M17836" s="9">
        <v>182.97172333333299</v>
      </c>
      <c r="N17836" s="9">
        <v>275.65197000000001</v>
      </c>
      <c r="O17836" s="9">
        <v>477.45727674731103</v>
      </c>
      <c r="P17836" s="9">
        <v>306.24342611111098</v>
      </c>
      <c r="Q17836" s="9">
        <v>286.59662165322499</v>
      </c>
      <c r="R17836" s="9">
        <v>201.48226499999899</v>
      </c>
      <c r="S17836" s="9">
        <v>280.41062031249999</v>
      </c>
      <c r="T17836" s="9">
        <v>274.634430833333</v>
      </c>
    </row>
    <row r="17837" spans="1:20" x14ac:dyDescent="0.35">
      <c r="A17837">
        <f t="shared" si="544"/>
        <v>17837</v>
      </c>
      <c r="B17837" s="3" t="s">
        <v>1039</v>
      </c>
      <c r="C17837" s="3" t="s">
        <v>75</v>
      </c>
      <c r="D17837" s="3" t="s">
        <v>61</v>
      </c>
      <c r="E17837">
        <v>2020</v>
      </c>
      <c r="F17837" s="3" t="str">
        <f t="shared" si="543"/>
        <v>RGElevLR MON2020</v>
      </c>
      <c r="G17837" s="9">
        <v>540.00001727999995</v>
      </c>
      <c r="H17837" s="9">
        <v>540.00001727999995</v>
      </c>
      <c r="I17837" s="9">
        <v>540.00001727999995</v>
      </c>
      <c r="J17837" s="9">
        <v>540.00001727999995</v>
      </c>
      <c r="K17837" s="9">
        <v>537.09975471999996</v>
      </c>
      <c r="L17837" s="9">
        <v>538.75985976000004</v>
      </c>
      <c r="M17837" s="9">
        <v>538.5334818</v>
      </c>
      <c r="N17837" s="9">
        <v>537.09975471999996</v>
      </c>
      <c r="O17837" s="9">
        <v>537.09975471999996</v>
      </c>
      <c r="P17837" s="9">
        <v>538.5334818</v>
      </c>
      <c r="Q17837" s="9">
        <v>537.11943975999998</v>
      </c>
      <c r="R17837" s="9">
        <v>537.53938728000003</v>
      </c>
      <c r="S17837" s="9">
        <v>538.48755003999997</v>
      </c>
      <c r="T17837" s="9">
        <v>537.09975471999996</v>
      </c>
    </row>
    <row r="17838" spans="1:20" x14ac:dyDescent="0.35">
      <c r="A17838">
        <f t="shared" si="544"/>
        <v>17838</v>
      </c>
      <c r="B17838" s="3" t="s">
        <v>1039</v>
      </c>
      <c r="C17838" s="3" t="s">
        <v>75</v>
      </c>
      <c r="D17838" s="3" t="s">
        <v>61</v>
      </c>
      <c r="E17838">
        <v>2021</v>
      </c>
      <c r="F17838" s="3" t="str">
        <f t="shared" si="543"/>
        <v>RGElevLR MON2021</v>
      </c>
      <c r="G17838" s="9">
        <v>537.09975471999996</v>
      </c>
      <c r="H17838" s="9">
        <v>539.75067344000001</v>
      </c>
      <c r="I17838" s="9">
        <v>540.00001727999995</v>
      </c>
      <c r="J17838" s="9">
        <v>540.00001727999995</v>
      </c>
      <c r="K17838" s="9">
        <v>537.87075212000002</v>
      </c>
      <c r="L17838" s="9">
        <v>537.09975471999996</v>
      </c>
      <c r="M17838" s="9">
        <v>538.5334818</v>
      </c>
      <c r="N17838" s="9">
        <v>538.5334818</v>
      </c>
      <c r="O17838" s="9">
        <v>537.09975471999996</v>
      </c>
      <c r="P17838" s="9">
        <v>537.09975471999996</v>
      </c>
      <c r="Q17838" s="9">
        <v>537.09975471999996</v>
      </c>
      <c r="R17838" s="9">
        <v>537.09975471999996</v>
      </c>
      <c r="S17838" s="9">
        <v>538.09713007999903</v>
      </c>
      <c r="T17838" s="9">
        <v>537.09975471999996</v>
      </c>
    </row>
    <row r="17839" spans="1:20" x14ac:dyDescent="0.35">
      <c r="A17839">
        <f t="shared" si="544"/>
        <v>17839</v>
      </c>
      <c r="B17839" s="3" t="s">
        <v>1039</v>
      </c>
      <c r="C17839" s="3" t="s">
        <v>75</v>
      </c>
      <c r="D17839" s="3" t="s">
        <v>61</v>
      </c>
      <c r="E17839">
        <v>2022</v>
      </c>
      <c r="F17839" s="3" t="str">
        <f t="shared" si="543"/>
        <v>RGElevLR MON2022</v>
      </c>
      <c r="G17839" s="9">
        <v>540.00001727999995</v>
      </c>
      <c r="H17839" s="9">
        <v>537.09975471999996</v>
      </c>
      <c r="I17839" s="9">
        <v>537.09975471999996</v>
      </c>
      <c r="J17839" s="9">
        <v>537.09975471999996</v>
      </c>
      <c r="K17839" s="9">
        <v>537.93308807999995</v>
      </c>
      <c r="L17839" s="9">
        <v>537.09975471999996</v>
      </c>
      <c r="M17839" s="9">
        <v>538.5334818</v>
      </c>
      <c r="N17839" s="9">
        <v>538.13978099999997</v>
      </c>
      <c r="O17839" s="9">
        <v>537.09975471999996</v>
      </c>
      <c r="P17839" s="9">
        <v>537.09975471999996</v>
      </c>
      <c r="Q17839" s="9">
        <v>537.09975471999996</v>
      </c>
      <c r="R17839" s="9">
        <v>537.09975471999996</v>
      </c>
      <c r="S17839" s="9">
        <v>537.09975471999996</v>
      </c>
      <c r="T17839" s="9">
        <v>537.09975471999996</v>
      </c>
    </row>
    <row r="17840" spans="1:20" x14ac:dyDescent="0.35">
      <c r="A17840">
        <f t="shared" si="544"/>
        <v>17840</v>
      </c>
      <c r="B17840" s="3" t="s">
        <v>1039</v>
      </c>
      <c r="C17840" s="3" t="s">
        <v>75</v>
      </c>
      <c r="D17840" s="3" t="s">
        <v>61</v>
      </c>
      <c r="E17840">
        <v>2023</v>
      </c>
      <c r="F17840" s="3" t="str">
        <f t="shared" si="543"/>
        <v>RGElevLR MON2023</v>
      </c>
      <c r="G17840" s="9">
        <v>539.07482040000002</v>
      </c>
      <c r="H17840" s="9">
        <v>540.00001727999995</v>
      </c>
      <c r="I17840" s="9">
        <v>537.09975471999996</v>
      </c>
      <c r="J17840" s="9">
        <v>540.00001727999995</v>
      </c>
      <c r="K17840" s="9">
        <v>538.051198319999</v>
      </c>
      <c r="L17840" s="9">
        <v>538.46458415999996</v>
      </c>
      <c r="M17840" s="9">
        <v>538.5334818</v>
      </c>
      <c r="N17840" s="9">
        <v>537.09975471999996</v>
      </c>
      <c r="O17840" s="9">
        <v>537.09975471999996</v>
      </c>
      <c r="P17840" s="9">
        <v>537.09975471999996</v>
      </c>
      <c r="Q17840" s="9">
        <v>537.09975471999996</v>
      </c>
      <c r="R17840" s="9">
        <v>538.5334818</v>
      </c>
      <c r="S17840" s="9">
        <v>538.5334818</v>
      </c>
      <c r="T17840" s="9">
        <v>537.09975471999996</v>
      </c>
    </row>
    <row r="17841" spans="1:20" x14ac:dyDescent="0.35">
      <c r="A17841">
        <f t="shared" si="544"/>
        <v>17841</v>
      </c>
      <c r="B17841" s="3" t="s">
        <v>1039</v>
      </c>
      <c r="C17841" s="3" t="s">
        <v>75</v>
      </c>
      <c r="D17841" s="3" t="s">
        <v>61</v>
      </c>
      <c r="E17841">
        <v>2024</v>
      </c>
      <c r="F17841" s="3" t="str">
        <f t="shared" si="543"/>
        <v>RGElevLR MON2024</v>
      </c>
      <c r="G17841" s="9">
        <v>540.00001727999995</v>
      </c>
      <c r="H17841" s="9">
        <v>538.14962351999998</v>
      </c>
      <c r="I17841" s="9">
        <v>537.09975471999996</v>
      </c>
      <c r="J17841" s="9">
        <v>537.09975471999996</v>
      </c>
      <c r="K17841" s="9">
        <v>540.00001727999995</v>
      </c>
      <c r="L17841" s="9">
        <v>537.09975471999996</v>
      </c>
      <c r="M17841" s="9">
        <v>538.34319307999999</v>
      </c>
      <c r="N17841" s="9">
        <v>537.59516155999995</v>
      </c>
      <c r="O17841" s="9">
        <v>537.09975471999996</v>
      </c>
      <c r="P17841" s="9">
        <v>537.13256311999999</v>
      </c>
      <c r="Q17841" s="9">
        <v>537.09975471999996</v>
      </c>
      <c r="R17841" s="9">
        <v>537.09975471999996</v>
      </c>
      <c r="S17841" s="9">
        <v>538.5334818</v>
      </c>
      <c r="T17841" s="9">
        <v>537.09975471999996</v>
      </c>
    </row>
    <row r="17842" spans="1:20" x14ac:dyDescent="0.35">
      <c r="A17842">
        <f t="shared" si="544"/>
        <v>17842</v>
      </c>
      <c r="B17842" s="3" t="s">
        <v>1039</v>
      </c>
      <c r="C17842" s="3" t="s">
        <v>75</v>
      </c>
      <c r="D17842" s="3" t="s">
        <v>61</v>
      </c>
      <c r="E17842">
        <v>2025</v>
      </c>
      <c r="F17842" s="3" t="str">
        <f t="shared" si="543"/>
        <v>RGElevLR MON2025</v>
      </c>
      <c r="G17842" s="9">
        <v>540.00001727999995</v>
      </c>
      <c r="H17842" s="9">
        <v>540.00001727999995</v>
      </c>
      <c r="I17842" s="9">
        <v>540.00001727999995</v>
      </c>
      <c r="J17842" s="9">
        <v>540.00001727999995</v>
      </c>
      <c r="K17842" s="9">
        <v>537.09975471999996</v>
      </c>
      <c r="L17842" s="9">
        <v>537.09975471999996</v>
      </c>
      <c r="M17842" s="9">
        <v>537.09975471999996</v>
      </c>
      <c r="N17842" s="9">
        <v>537.09975471999996</v>
      </c>
      <c r="O17842" s="9">
        <v>537.09975471999996</v>
      </c>
      <c r="P17842" s="9">
        <v>538.5334818</v>
      </c>
      <c r="Q17842" s="9">
        <v>537.09975471999996</v>
      </c>
      <c r="R17842" s="9">
        <v>537.09975471999996</v>
      </c>
      <c r="S17842" s="9">
        <v>538.17915108</v>
      </c>
      <c r="T17842" s="9">
        <v>537.09975471999996</v>
      </c>
    </row>
    <row r="17843" spans="1:20" x14ac:dyDescent="0.35">
      <c r="A17843">
        <f t="shared" si="544"/>
        <v>17843</v>
      </c>
      <c r="B17843" s="3" t="s">
        <v>1039</v>
      </c>
      <c r="C17843" s="3" t="s">
        <v>75</v>
      </c>
      <c r="D17843" s="3" t="s">
        <v>61</v>
      </c>
      <c r="E17843">
        <v>2026</v>
      </c>
      <c r="F17843" s="3" t="str">
        <f t="shared" si="543"/>
        <v>RGElevLR MON2026</v>
      </c>
      <c r="G17843" s="9">
        <v>540.00001727999995</v>
      </c>
      <c r="H17843" s="9">
        <v>540.00001727999995</v>
      </c>
      <c r="I17843" s="9">
        <v>540.00001727999995</v>
      </c>
      <c r="J17843" s="9">
        <v>537.09975471999996</v>
      </c>
      <c r="K17843" s="9">
        <v>540.00001727999995</v>
      </c>
      <c r="L17843" s="9">
        <v>537.09975471999996</v>
      </c>
      <c r="M17843" s="9">
        <v>538.5334818</v>
      </c>
      <c r="N17843" s="9">
        <v>537.09975471999996</v>
      </c>
      <c r="O17843" s="9">
        <v>537.09975471999996</v>
      </c>
      <c r="P17843" s="9">
        <v>537.09975471999996</v>
      </c>
      <c r="Q17843" s="9">
        <v>537.09975471999996</v>
      </c>
      <c r="R17843" s="9">
        <v>537.09975471999996</v>
      </c>
      <c r="S17843" s="9">
        <v>537.44096207999996</v>
      </c>
      <c r="T17843" s="9">
        <v>537.09975471999996</v>
      </c>
    </row>
    <row r="17844" spans="1:20" x14ac:dyDescent="0.35">
      <c r="A17844">
        <f t="shared" si="544"/>
        <v>17844</v>
      </c>
      <c r="B17844" s="3" t="s">
        <v>1039</v>
      </c>
      <c r="C17844" s="3" t="s">
        <v>75</v>
      </c>
      <c r="D17844" s="3" t="s">
        <v>61</v>
      </c>
      <c r="E17844">
        <v>2027</v>
      </c>
      <c r="F17844" s="3" t="str">
        <f t="shared" si="543"/>
        <v>RGElevLR MON2027</v>
      </c>
      <c r="G17844" s="9">
        <v>540.00001727999995</v>
      </c>
      <c r="H17844" s="9">
        <v>540.00001727999995</v>
      </c>
      <c r="I17844" s="9">
        <v>540.00001727999995</v>
      </c>
      <c r="J17844" s="9">
        <v>537.13912479999999</v>
      </c>
      <c r="K17844" s="9">
        <v>537.37206444000003</v>
      </c>
      <c r="L17844" s="9">
        <v>540.00001727999995</v>
      </c>
      <c r="M17844" s="9">
        <v>538.5334818</v>
      </c>
      <c r="N17844" s="9">
        <v>538.00198571999999</v>
      </c>
      <c r="O17844" s="9">
        <v>537.28348175999997</v>
      </c>
      <c r="P17844" s="9">
        <v>537.09975471999996</v>
      </c>
      <c r="Q17844" s="9">
        <v>537.09975471999996</v>
      </c>
      <c r="R17844" s="9">
        <v>537.09975471999996</v>
      </c>
      <c r="S17844" s="9">
        <v>537.13584395999999</v>
      </c>
      <c r="T17844" s="9">
        <v>537.09975471999996</v>
      </c>
    </row>
    <row r="17845" spans="1:20" x14ac:dyDescent="0.35">
      <c r="A17845">
        <f t="shared" si="544"/>
        <v>17845</v>
      </c>
      <c r="B17845" s="3" t="s">
        <v>1039</v>
      </c>
      <c r="C17845" s="3" t="s">
        <v>75</v>
      </c>
      <c r="D17845" s="3" t="s">
        <v>61</v>
      </c>
      <c r="E17845">
        <v>2028</v>
      </c>
      <c r="F17845" s="3" t="str">
        <f t="shared" ref="F17845:F17908" si="545">_xlfn.CONCAT(B17845,C17845,D17845,E17845)</f>
        <v>RGElevLR MON2028</v>
      </c>
      <c r="G17845" s="9">
        <v>537.09975471999996</v>
      </c>
      <c r="H17845" s="9">
        <v>537.09975471999996</v>
      </c>
      <c r="I17845" s="9">
        <v>537.09975471999996</v>
      </c>
      <c r="J17845" s="9">
        <v>539.82613275999995</v>
      </c>
      <c r="K17845" s="9">
        <v>537.09975471999996</v>
      </c>
      <c r="L17845" s="9">
        <v>537.09975471999996</v>
      </c>
      <c r="M17845" s="9">
        <v>538.5334818</v>
      </c>
      <c r="N17845" s="9">
        <v>537.09975471999996</v>
      </c>
      <c r="O17845" s="9">
        <v>538.5334818</v>
      </c>
      <c r="P17845" s="9">
        <v>537.09975471999996</v>
      </c>
      <c r="Q17845" s="9">
        <v>538.5334818</v>
      </c>
      <c r="R17845" s="9">
        <v>538.5334818</v>
      </c>
      <c r="S17845" s="9">
        <v>538.14634267999998</v>
      </c>
      <c r="T17845" s="9">
        <v>537.09975471999996</v>
      </c>
    </row>
    <row r="17846" spans="1:20" x14ac:dyDescent="0.35">
      <c r="A17846">
        <f t="shared" si="544"/>
        <v>17846</v>
      </c>
      <c r="B17846" s="3" t="s">
        <v>1039</v>
      </c>
      <c r="C17846" s="3" t="s">
        <v>75</v>
      </c>
      <c r="D17846" s="3" t="s">
        <v>61</v>
      </c>
      <c r="E17846">
        <v>2029</v>
      </c>
      <c r="F17846" s="3" t="str">
        <f t="shared" si="545"/>
        <v>RGElevLR MON2029</v>
      </c>
      <c r="G17846" s="9">
        <v>537.09975471999996</v>
      </c>
      <c r="H17846" s="9">
        <v>537.09975471999996</v>
      </c>
      <c r="I17846" s="9">
        <v>537.09975471999996</v>
      </c>
      <c r="J17846" s="9">
        <v>537.09975471999996</v>
      </c>
      <c r="K17846" s="9">
        <v>540.00001727999995</v>
      </c>
      <c r="L17846" s="9">
        <v>539.57350808000001</v>
      </c>
      <c r="M17846" s="9">
        <v>538.5334818</v>
      </c>
      <c r="N17846" s="9">
        <v>537.92324556000005</v>
      </c>
      <c r="O17846" s="9">
        <v>538.5334818</v>
      </c>
      <c r="P17846" s="9">
        <v>538.5334818</v>
      </c>
      <c r="Q17846" s="9">
        <v>537.09975471999996</v>
      </c>
      <c r="R17846" s="9">
        <v>537.09975471999996</v>
      </c>
      <c r="S17846" s="9">
        <v>537.09975471999996</v>
      </c>
      <c r="T17846" s="9">
        <v>537.09975471999996</v>
      </c>
    </row>
    <row r="17847" spans="1:20" x14ac:dyDescent="0.35">
      <c r="A17847">
        <f t="shared" si="544"/>
        <v>17847</v>
      </c>
      <c r="B17847" s="3" t="s">
        <v>1039</v>
      </c>
      <c r="C17847" s="3" t="s">
        <v>86</v>
      </c>
      <c r="D17847" s="3" t="s">
        <v>61</v>
      </c>
      <c r="E17847">
        <v>2020</v>
      </c>
      <c r="F17847" s="3" t="str">
        <f t="shared" si="545"/>
        <v>RGQOutLR MON2020</v>
      </c>
      <c r="G17847" s="9">
        <v>25.460686778808402</v>
      </c>
      <c r="H17847" s="9">
        <v>37.397431514002697</v>
      </c>
      <c r="I17847" s="9">
        <v>33.679487315434699</v>
      </c>
      <c r="J17847" s="9">
        <v>45.494101113388403</v>
      </c>
      <c r="K17847" s="9">
        <v>65.370135683463502</v>
      </c>
      <c r="L17847" s="9">
        <v>58.326714200966997</v>
      </c>
      <c r="M17847" s="9">
        <v>72.116363911958302</v>
      </c>
      <c r="N17847" s="9">
        <v>88.329104140442993</v>
      </c>
      <c r="O17847" s="9">
        <v>156.43081368875599</v>
      </c>
      <c r="P17847" s="9">
        <v>110.16248411432602</v>
      </c>
      <c r="Q17847" s="9">
        <v>58.171785326111497</v>
      </c>
      <c r="R17847" s="9">
        <v>31.359727137553801</v>
      </c>
      <c r="S17847" s="9">
        <v>39.323624686992098</v>
      </c>
      <c r="T17847" s="9">
        <v>34.006824341004801</v>
      </c>
    </row>
    <row r="17848" spans="1:20" x14ac:dyDescent="0.35">
      <c r="A17848">
        <f t="shared" si="544"/>
        <v>17848</v>
      </c>
      <c r="B17848" s="3" t="s">
        <v>1039</v>
      </c>
      <c r="C17848" s="3" t="s">
        <v>86</v>
      </c>
      <c r="D17848" s="3" t="s">
        <v>61</v>
      </c>
      <c r="E17848">
        <v>2021</v>
      </c>
      <c r="F17848" s="3" t="str">
        <f t="shared" si="545"/>
        <v>RGQOutLR MON2021</v>
      </c>
      <c r="G17848" s="9">
        <v>25.787060922549902</v>
      </c>
      <c r="H17848" s="9">
        <v>20.313205598641598</v>
      </c>
      <c r="I17848" s="9">
        <v>24.1175193542743</v>
      </c>
      <c r="J17848" s="9">
        <v>26.5815498462335</v>
      </c>
      <c r="K17848" s="9">
        <v>26.596452727749998</v>
      </c>
      <c r="L17848" s="9">
        <v>26.391937522244</v>
      </c>
      <c r="M17848" s="9">
        <v>18.6748390206388</v>
      </c>
      <c r="N17848" s="9">
        <v>41.487522278893003</v>
      </c>
      <c r="O17848" s="9">
        <v>75.689006622687501</v>
      </c>
      <c r="P17848" s="9">
        <v>98.891042768709696</v>
      </c>
      <c r="Q17848" s="9">
        <v>43.524976248151198</v>
      </c>
      <c r="R17848" s="9">
        <v>32.722876655476298</v>
      </c>
      <c r="S17848" s="9">
        <v>27.9372065687513</v>
      </c>
      <c r="T17848" s="9">
        <v>22.818357412496503</v>
      </c>
    </row>
    <row r="17849" spans="1:20" x14ac:dyDescent="0.35">
      <c r="A17849">
        <f t="shared" si="544"/>
        <v>17849</v>
      </c>
      <c r="B17849" s="3" t="s">
        <v>1039</v>
      </c>
      <c r="C17849" s="3" t="s">
        <v>86</v>
      </c>
      <c r="D17849" s="3" t="s">
        <v>61</v>
      </c>
      <c r="E17849">
        <v>2022</v>
      </c>
      <c r="F17849" s="3" t="str">
        <f t="shared" si="545"/>
        <v>RGQOutLR MON2022</v>
      </c>
      <c r="G17849" s="9">
        <v>17.056080395623798</v>
      </c>
      <c r="H17849" s="9">
        <v>18.783733509819399</v>
      </c>
      <c r="I17849" s="9">
        <v>22.467869050093</v>
      </c>
      <c r="J17849" s="9">
        <v>24.314949336139101</v>
      </c>
      <c r="K17849" s="9">
        <v>39.945146500028102</v>
      </c>
      <c r="L17849" s="9">
        <v>35.043731672278199</v>
      </c>
      <c r="M17849" s="9">
        <v>40.647587194496502</v>
      </c>
      <c r="N17849" s="9">
        <v>54.042818446302697</v>
      </c>
      <c r="O17849" s="9">
        <v>108.08837148652999</v>
      </c>
      <c r="P17849" s="9">
        <v>158.435201377347</v>
      </c>
      <c r="Q17849" s="9">
        <v>72.874601464112899</v>
      </c>
      <c r="R17849" s="9">
        <v>41.338724664912498</v>
      </c>
      <c r="S17849" s="9">
        <v>40.775384607617099</v>
      </c>
      <c r="T17849" s="9">
        <v>31.558979163526999</v>
      </c>
    </row>
    <row r="17850" spans="1:20" x14ac:dyDescent="0.35">
      <c r="A17850">
        <f t="shared" si="544"/>
        <v>17850</v>
      </c>
      <c r="B17850" s="3" t="s">
        <v>1039</v>
      </c>
      <c r="C17850" s="3" t="s">
        <v>86</v>
      </c>
      <c r="D17850" s="3" t="s">
        <v>61</v>
      </c>
      <c r="E17850">
        <v>2023</v>
      </c>
      <c r="F17850" s="3" t="str">
        <f t="shared" si="545"/>
        <v>RGQOutLR MON2023</v>
      </c>
      <c r="G17850" s="9">
        <v>22.454596689272798</v>
      </c>
      <c r="H17850" s="9">
        <v>18.243472627324099</v>
      </c>
      <c r="I17850" s="9">
        <v>33.489642223508298</v>
      </c>
      <c r="J17850" s="9">
        <v>35.145915222737798</v>
      </c>
      <c r="K17850" s="9">
        <v>50.548954026834302</v>
      </c>
      <c r="L17850" s="9">
        <v>70.741358210409899</v>
      </c>
      <c r="M17850" s="9">
        <v>108.241499556818</v>
      </c>
      <c r="N17850" s="9">
        <v>104.385727191472</v>
      </c>
      <c r="O17850" s="9">
        <v>144.69352247221099</v>
      </c>
      <c r="P17850" s="9">
        <v>161.99646790036101</v>
      </c>
      <c r="Q17850" s="9">
        <v>75.244248098188805</v>
      </c>
      <c r="R17850" s="9">
        <v>40.853523482790202</v>
      </c>
      <c r="S17850" s="9">
        <v>36.996325777067703</v>
      </c>
      <c r="T17850" s="9">
        <v>30.4240024592</v>
      </c>
    </row>
    <row r="17851" spans="1:20" x14ac:dyDescent="0.35">
      <c r="A17851">
        <f t="shared" si="544"/>
        <v>17851</v>
      </c>
      <c r="B17851" s="3" t="s">
        <v>1039</v>
      </c>
      <c r="C17851" s="3" t="s">
        <v>86</v>
      </c>
      <c r="D17851" s="3" t="s">
        <v>61</v>
      </c>
      <c r="E17851">
        <v>2024</v>
      </c>
      <c r="F17851" s="3" t="str">
        <f t="shared" si="545"/>
        <v>RGQOutLR MON2024</v>
      </c>
      <c r="G17851" s="9">
        <v>37.022803263584002</v>
      </c>
      <c r="H17851" s="9">
        <v>29.090577830849298</v>
      </c>
      <c r="I17851" s="9">
        <v>37.228259813266597</v>
      </c>
      <c r="J17851" s="9">
        <v>37.083831293082902</v>
      </c>
      <c r="K17851" s="9">
        <v>38.076823992664004</v>
      </c>
      <c r="L17851" s="9">
        <v>43.776183529378301</v>
      </c>
      <c r="M17851" s="9">
        <v>50.541374534659106</v>
      </c>
      <c r="N17851" s="9">
        <v>92.295107088945798</v>
      </c>
      <c r="O17851" s="9">
        <v>93.0619268041129</v>
      </c>
      <c r="P17851" s="9">
        <v>101.559472597284</v>
      </c>
      <c r="Q17851" s="9">
        <v>41.359515960103401</v>
      </c>
      <c r="R17851" s="9">
        <v>29.933689842836099</v>
      </c>
      <c r="S17851" s="9">
        <v>31.394461443934802</v>
      </c>
      <c r="T17851" s="9">
        <v>27.193192666293804</v>
      </c>
    </row>
    <row r="17852" spans="1:20" x14ac:dyDescent="0.35">
      <c r="A17852">
        <f t="shared" si="544"/>
        <v>17852</v>
      </c>
      <c r="B17852" s="3" t="s">
        <v>1039</v>
      </c>
      <c r="C17852" s="3" t="s">
        <v>86</v>
      </c>
      <c r="D17852" s="3" t="s">
        <v>61</v>
      </c>
      <c r="E17852">
        <v>2025</v>
      </c>
      <c r="F17852" s="3" t="str">
        <f t="shared" si="545"/>
        <v>RGQOutLR MON2025</v>
      </c>
      <c r="G17852" s="9">
        <v>26.208086015063799</v>
      </c>
      <c r="H17852" s="9">
        <v>23.808381325370799</v>
      </c>
      <c r="I17852" s="9">
        <v>25.696274524226201</v>
      </c>
      <c r="J17852" s="9">
        <v>41.743041768128997</v>
      </c>
      <c r="K17852" s="9">
        <v>67.138896481656204</v>
      </c>
      <c r="L17852" s="9">
        <v>67.7541845683471</v>
      </c>
      <c r="M17852" s="9">
        <v>71.299002700381919</v>
      </c>
      <c r="N17852" s="9">
        <v>110.647148498638</v>
      </c>
      <c r="O17852" s="9">
        <v>131.57623649394401</v>
      </c>
      <c r="P17852" s="9">
        <v>103.803133184041</v>
      </c>
      <c r="Q17852" s="9">
        <v>55.951598559730499</v>
      </c>
      <c r="R17852" s="9">
        <v>34.378268045634698</v>
      </c>
      <c r="S17852" s="9">
        <v>31.493817032799399</v>
      </c>
      <c r="T17852" s="9">
        <v>30.135016420036099</v>
      </c>
    </row>
    <row r="17853" spans="1:20" x14ac:dyDescent="0.35">
      <c r="A17853">
        <f t="shared" si="544"/>
        <v>17853</v>
      </c>
      <c r="B17853" s="3" t="s">
        <v>1039</v>
      </c>
      <c r="C17853" s="3" t="s">
        <v>86</v>
      </c>
      <c r="D17853" s="3" t="s">
        <v>61</v>
      </c>
      <c r="E17853">
        <v>2026</v>
      </c>
      <c r="F17853" s="3" t="str">
        <f t="shared" si="545"/>
        <v>RGQOutLR MON2026</v>
      </c>
      <c r="G17853" s="9">
        <v>29.206526035444199</v>
      </c>
      <c r="H17853" s="9">
        <v>21.379820394129101</v>
      </c>
      <c r="I17853" s="9">
        <v>27.476320278526298</v>
      </c>
      <c r="J17853" s="9">
        <v>33.327263099741899</v>
      </c>
      <c r="K17853" s="9">
        <v>43.350284506948903</v>
      </c>
      <c r="L17853" s="9">
        <v>47.663399261529399</v>
      </c>
      <c r="M17853" s="9">
        <v>63.010810037097201</v>
      </c>
      <c r="N17853" s="9">
        <v>63.2668268162777</v>
      </c>
      <c r="O17853" s="9">
        <v>67.932175547005301</v>
      </c>
      <c r="P17853" s="9">
        <v>128.10157346597899</v>
      </c>
      <c r="Q17853" s="9">
        <v>64.412604227769407</v>
      </c>
      <c r="R17853" s="9">
        <v>42.966463867593198</v>
      </c>
      <c r="S17853" s="9">
        <v>35.413905359400999</v>
      </c>
      <c r="T17853" s="9">
        <v>29.755936616719399</v>
      </c>
    </row>
    <row r="17854" spans="1:20" x14ac:dyDescent="0.35">
      <c r="A17854">
        <f t="shared" si="544"/>
        <v>17854</v>
      </c>
      <c r="B17854" s="3" t="s">
        <v>1039</v>
      </c>
      <c r="C17854" s="3" t="s">
        <v>86</v>
      </c>
      <c r="D17854" s="3" t="s">
        <v>61</v>
      </c>
      <c r="E17854">
        <v>2027</v>
      </c>
      <c r="F17854" s="3" t="str">
        <f t="shared" si="545"/>
        <v>RGQOutLR MON2027</v>
      </c>
      <c r="G17854" s="9">
        <v>27.626727315090001</v>
      </c>
      <c r="H17854" s="9">
        <v>22.668173792672899</v>
      </c>
      <c r="I17854" s="9">
        <v>30.739429608927001</v>
      </c>
      <c r="J17854" s="9">
        <v>35.803076990479099</v>
      </c>
      <c r="K17854" s="9">
        <v>54.003337860572898</v>
      </c>
      <c r="L17854" s="9">
        <v>71.372288989148302</v>
      </c>
      <c r="M17854" s="9">
        <v>90.769983171270198</v>
      </c>
      <c r="N17854" s="9">
        <v>105.281400151277</v>
      </c>
      <c r="O17854" s="9">
        <v>173.16205563524801</v>
      </c>
      <c r="P17854" s="9">
        <v>198.98575661188099</v>
      </c>
      <c r="Q17854" s="9">
        <v>92.348179373756693</v>
      </c>
      <c r="R17854" s="9">
        <v>63.078235573616602</v>
      </c>
      <c r="S17854" s="9">
        <v>38.6614869221875</v>
      </c>
      <c r="T17854" s="9">
        <v>36.884994565149299</v>
      </c>
    </row>
    <row r="17855" spans="1:20" x14ac:dyDescent="0.35">
      <c r="A17855">
        <f t="shared" si="544"/>
        <v>17855</v>
      </c>
      <c r="B17855" s="3" t="s">
        <v>1039</v>
      </c>
      <c r="C17855" s="3" t="s">
        <v>86</v>
      </c>
      <c r="D17855" s="3" t="s">
        <v>61</v>
      </c>
      <c r="E17855">
        <v>2028</v>
      </c>
      <c r="F17855" s="3" t="str">
        <f t="shared" si="545"/>
        <v>RGQOutLR MON2028</v>
      </c>
      <c r="G17855" s="9">
        <v>25.0459260105137</v>
      </c>
      <c r="H17855" s="9">
        <v>29.613343124379401</v>
      </c>
      <c r="I17855" s="9">
        <v>30.729694487189899</v>
      </c>
      <c r="J17855" s="9">
        <v>30.7115883228517</v>
      </c>
      <c r="K17855" s="9">
        <v>47.576025665218701</v>
      </c>
      <c r="L17855" s="9">
        <v>57.057106031479101</v>
      </c>
      <c r="M17855" s="9">
        <v>54.388245673815199</v>
      </c>
      <c r="N17855" s="9">
        <v>85.734505596998602</v>
      </c>
      <c r="O17855" s="9">
        <v>146.22843673417299</v>
      </c>
      <c r="P17855" s="9">
        <v>151.417667428854</v>
      </c>
      <c r="Q17855" s="9">
        <v>90.921315612030199</v>
      </c>
      <c r="R17855" s="9">
        <v>44.176549865699997</v>
      </c>
      <c r="S17855" s="9">
        <v>49.7390705555989</v>
      </c>
      <c r="T17855" s="9">
        <v>31.1818907534409</v>
      </c>
    </row>
    <row r="17856" spans="1:20" x14ac:dyDescent="0.35">
      <c r="A17856">
        <f t="shared" si="544"/>
        <v>17856</v>
      </c>
      <c r="B17856" s="3" t="s">
        <v>1039</v>
      </c>
      <c r="C17856" s="3" t="s">
        <v>86</v>
      </c>
      <c r="D17856" s="3" t="s">
        <v>61</v>
      </c>
      <c r="E17856">
        <v>2029</v>
      </c>
      <c r="F17856" s="3" t="str">
        <f t="shared" si="545"/>
        <v>RGQOutLR MON2029</v>
      </c>
      <c r="G17856" s="9">
        <v>28.299772698514701</v>
      </c>
      <c r="H17856" s="9">
        <v>19.983161575319397</v>
      </c>
      <c r="I17856" s="9">
        <v>35.189188775316502</v>
      </c>
      <c r="J17856" s="9">
        <v>33.419058641848103</v>
      </c>
      <c r="K17856" s="9">
        <v>65.967116308937406</v>
      </c>
      <c r="L17856" s="9">
        <v>64.045335490128295</v>
      </c>
      <c r="M17856" s="9">
        <v>70.219495654038894</v>
      </c>
      <c r="N17856" s="9">
        <v>83.157226284902706</v>
      </c>
      <c r="O17856" s="9">
        <v>140.68048820729101</v>
      </c>
      <c r="P17856" s="9">
        <v>124.77433024154</v>
      </c>
      <c r="Q17856" s="9">
        <v>65.862304643098099</v>
      </c>
      <c r="R17856" s="9">
        <v>38.710568837305502</v>
      </c>
      <c r="S17856" s="9">
        <v>39.564135839101503</v>
      </c>
      <c r="T17856" s="9">
        <v>29.904572139754801</v>
      </c>
    </row>
    <row r="17857" spans="1:20" x14ac:dyDescent="0.35">
      <c r="A17857">
        <f t="shared" si="544"/>
        <v>17857</v>
      </c>
      <c r="B17857" s="3" t="s">
        <v>1039</v>
      </c>
      <c r="C17857" s="3" t="s">
        <v>95</v>
      </c>
      <c r="D17857" s="3" t="s">
        <v>61</v>
      </c>
      <c r="E17857">
        <v>2020</v>
      </c>
      <c r="F17857" s="3" t="str">
        <f t="shared" si="545"/>
        <v>RGSpillLR MON2020</v>
      </c>
      <c r="G17857" s="9">
        <v>0.73969830210819898</v>
      </c>
      <c r="H17857" s="9">
        <v>0.71562383687083297</v>
      </c>
      <c r="I17857" s="9">
        <v>0.67399877229027705</v>
      </c>
      <c r="J17857" s="9">
        <v>0.438994660821236</v>
      </c>
      <c r="K17857" s="9">
        <v>1.1626394577864501</v>
      </c>
      <c r="L17857" s="9">
        <v>14.874145678588</v>
      </c>
      <c r="M17857" s="9">
        <v>56.141451991819402</v>
      </c>
      <c r="N17857" s="9">
        <v>63.459261616012498</v>
      </c>
      <c r="O17857" s="9">
        <v>83.765195097641097</v>
      </c>
      <c r="P17857" s="9">
        <v>55.569868318513798</v>
      </c>
      <c r="Q17857" s="9">
        <v>16.646261041205602</v>
      </c>
      <c r="R17857" s="9">
        <v>14.9070567304011</v>
      </c>
      <c r="S17857" s="9">
        <v>7.8952722836458298</v>
      </c>
      <c r="T17857" s="9">
        <v>1.0599922765395799</v>
      </c>
    </row>
    <row r="17858" spans="1:20" x14ac:dyDescent="0.35">
      <c r="A17858">
        <f t="shared" si="544"/>
        <v>17858</v>
      </c>
      <c r="B17858" s="3" t="s">
        <v>1039</v>
      </c>
      <c r="C17858" s="3" t="s">
        <v>95</v>
      </c>
      <c r="D17858" s="3" t="s">
        <v>61</v>
      </c>
      <c r="E17858">
        <v>2021</v>
      </c>
      <c r="F17858" s="3" t="str">
        <f t="shared" si="545"/>
        <v>RGSpillLR MON2021</v>
      </c>
      <c r="G17858" s="9">
        <v>0.67726625738192203</v>
      </c>
      <c r="H17858" s="9">
        <v>0.52291581675277699</v>
      </c>
      <c r="I17858" s="9">
        <v>0.64316631995486095</v>
      </c>
      <c r="J17858" s="9">
        <v>0.39979977882090001</v>
      </c>
      <c r="K17858" s="9">
        <v>0.33190483233333301</v>
      </c>
      <c r="L17858" s="9">
        <v>7.1375224615450898</v>
      </c>
      <c r="M17858" s="9">
        <v>7.17438301951388</v>
      </c>
      <c r="N17858" s="9">
        <v>28.960058402518001</v>
      </c>
      <c r="O17858" s="9">
        <v>51.884360326585302</v>
      </c>
      <c r="P17858" s="9">
        <v>59.6575096448138</v>
      </c>
      <c r="Q17858" s="9">
        <v>16.2546962718272</v>
      </c>
      <c r="R17858" s="9">
        <v>14.968556462893</v>
      </c>
      <c r="S17858" s="9">
        <v>6.5182281153919197</v>
      </c>
      <c r="T17858" s="9">
        <v>0.69160707162847201</v>
      </c>
    </row>
    <row r="17859" spans="1:20" x14ac:dyDescent="0.35">
      <c r="A17859">
        <f t="shared" ref="A17859:A17922" si="546">A17858+1</f>
        <v>17859</v>
      </c>
      <c r="B17859" s="3" t="s">
        <v>1039</v>
      </c>
      <c r="C17859" s="3" t="s">
        <v>95</v>
      </c>
      <c r="D17859" s="3" t="s">
        <v>61</v>
      </c>
      <c r="E17859">
        <v>2022</v>
      </c>
      <c r="F17859" s="3" t="str">
        <f t="shared" si="545"/>
        <v>RGSpillLR MON2022</v>
      </c>
      <c r="G17859" s="9">
        <v>0.55125440100020096</v>
      </c>
      <c r="H17859" s="9">
        <v>0.65520571846527698</v>
      </c>
      <c r="I17859" s="9">
        <v>0.61199888522499901</v>
      </c>
      <c r="J17859" s="9">
        <v>0.30399711875181201</v>
      </c>
      <c r="K17859" s="9">
        <v>0.40770841992395801</v>
      </c>
      <c r="L17859" s="9">
        <v>9.2227305764435403</v>
      </c>
      <c r="M17859" s="9">
        <v>27.124088365524301</v>
      </c>
      <c r="N17859" s="9">
        <v>39.541441970080498</v>
      </c>
      <c r="O17859" s="9">
        <v>70.569712591079906</v>
      </c>
      <c r="P17859" s="9">
        <v>76.122212980965202</v>
      </c>
      <c r="Q17859" s="9">
        <v>20.456278636565798</v>
      </c>
      <c r="R17859" s="9">
        <v>15.8829020131347</v>
      </c>
      <c r="S17859" s="9">
        <v>6.8000091949999897</v>
      </c>
      <c r="T17859" s="9">
        <v>0.78958230014513797</v>
      </c>
    </row>
    <row r="17860" spans="1:20" x14ac:dyDescent="0.35">
      <c r="A17860">
        <f t="shared" si="546"/>
        <v>17860</v>
      </c>
      <c r="B17860" s="3" t="s">
        <v>1039</v>
      </c>
      <c r="C17860" s="3" t="s">
        <v>95</v>
      </c>
      <c r="D17860" s="3" t="s">
        <v>61</v>
      </c>
      <c r="E17860">
        <v>2023</v>
      </c>
      <c r="F17860" s="3" t="str">
        <f t="shared" si="545"/>
        <v>RGSpillLR MON2023</v>
      </c>
      <c r="G17860" s="9">
        <v>0.71580564931317203</v>
      </c>
      <c r="H17860" s="9">
        <v>0.64298280899076399</v>
      </c>
      <c r="I17860" s="9">
        <v>0.66984287366111095</v>
      </c>
      <c r="J17860" s="9">
        <v>1.09005213398111</v>
      </c>
      <c r="K17860" s="9">
        <v>1.10526383839166</v>
      </c>
      <c r="L17860" s="9">
        <v>19.177939716202896</v>
      </c>
      <c r="M17860" s="9">
        <v>70.905033249429096</v>
      </c>
      <c r="N17860" s="9">
        <v>69.718512296513893</v>
      </c>
      <c r="O17860" s="9">
        <v>80.051314245188095</v>
      </c>
      <c r="P17860" s="9">
        <v>83.415281622458295</v>
      </c>
      <c r="Q17860" s="9">
        <v>22.480536548820499</v>
      </c>
      <c r="R17860" s="9">
        <v>16.370320172859699</v>
      </c>
      <c r="S17860" s="9">
        <v>6.7908607338906197</v>
      </c>
      <c r="T17860" s="9">
        <v>0.66359075510972199</v>
      </c>
    </row>
    <row r="17861" spans="1:20" x14ac:dyDescent="0.35">
      <c r="A17861">
        <f t="shared" si="546"/>
        <v>17861</v>
      </c>
      <c r="B17861" s="3" t="s">
        <v>1039</v>
      </c>
      <c r="C17861" s="3" t="s">
        <v>95</v>
      </c>
      <c r="D17861" s="3" t="s">
        <v>61</v>
      </c>
      <c r="E17861">
        <v>2024</v>
      </c>
      <c r="F17861" s="3" t="str">
        <f t="shared" si="545"/>
        <v>RGSpillLR MON2024</v>
      </c>
      <c r="G17861" s="9">
        <v>0.85322488199798296</v>
      </c>
      <c r="H17861" s="9">
        <v>0.65491506130069399</v>
      </c>
      <c r="I17861" s="9">
        <v>0.67062516957916596</v>
      </c>
      <c r="J17861" s="9">
        <v>0.432277114144825</v>
      </c>
      <c r="K17861" s="9">
        <v>0.816332855768229</v>
      </c>
      <c r="L17861" s="9">
        <v>11.2153025511323</v>
      </c>
      <c r="M17861" s="9">
        <v>37.546328286617502</v>
      </c>
      <c r="N17861" s="9">
        <v>66.934824657195804</v>
      </c>
      <c r="O17861" s="9">
        <v>68.422921008185398</v>
      </c>
      <c r="P17861" s="9">
        <v>56.854754858222201</v>
      </c>
      <c r="Q17861" s="9">
        <v>15.769628347186799</v>
      </c>
      <c r="R17861" s="9">
        <v>13.8549453482805</v>
      </c>
      <c r="S17861" s="9">
        <v>6.56905198273697</v>
      </c>
      <c r="T17861" s="9">
        <v>0.69502056753694397</v>
      </c>
    </row>
    <row r="17862" spans="1:20" x14ac:dyDescent="0.35">
      <c r="A17862">
        <f t="shared" si="546"/>
        <v>17862</v>
      </c>
      <c r="B17862" s="3" t="s">
        <v>1039</v>
      </c>
      <c r="C17862" s="3" t="s">
        <v>95</v>
      </c>
      <c r="D17862" s="3" t="s">
        <v>61</v>
      </c>
      <c r="E17862">
        <v>2025</v>
      </c>
      <c r="F17862" s="3" t="str">
        <f t="shared" si="545"/>
        <v>RGSpillLR MON2025</v>
      </c>
      <c r="G17862" s="9">
        <v>0.81586348217405902</v>
      </c>
      <c r="H17862" s="9">
        <v>0.63749896385000004</v>
      </c>
      <c r="I17862" s="9">
        <v>0.61443330807347196</v>
      </c>
      <c r="J17862" s="9">
        <v>0.87339829569623606</v>
      </c>
      <c r="K17862" s="9">
        <v>1.5083947858229101</v>
      </c>
      <c r="L17862" s="9">
        <v>16.4251812532396</v>
      </c>
      <c r="M17862" s="9">
        <v>55.812051084076302</v>
      </c>
      <c r="N17862" s="9">
        <v>69.506450626374999</v>
      </c>
      <c r="O17862" s="9">
        <v>76.1025504322849</v>
      </c>
      <c r="P17862" s="9">
        <v>54.532975431423601</v>
      </c>
      <c r="Q17862" s="9">
        <v>16.889268231645801</v>
      </c>
      <c r="R17862" s="9">
        <v>15.7878532601902</v>
      </c>
      <c r="S17862" s="9">
        <v>6.3611663358723902</v>
      </c>
      <c r="T17862" s="9">
        <v>0.74227133908472198</v>
      </c>
    </row>
    <row r="17863" spans="1:20" x14ac:dyDescent="0.35">
      <c r="A17863">
        <f t="shared" si="546"/>
        <v>17863</v>
      </c>
      <c r="B17863" s="3" t="s">
        <v>1039</v>
      </c>
      <c r="C17863" s="3" t="s">
        <v>95</v>
      </c>
      <c r="D17863" s="3" t="s">
        <v>61</v>
      </c>
      <c r="E17863">
        <v>2026</v>
      </c>
      <c r="F17863" s="3" t="str">
        <f t="shared" si="545"/>
        <v>RGSpillLR MON2026</v>
      </c>
      <c r="G17863" s="9">
        <v>0.77876256844825198</v>
      </c>
      <c r="H17863" s="9">
        <v>0.67499890289999998</v>
      </c>
      <c r="I17863" s="9">
        <v>0.67399877229027705</v>
      </c>
      <c r="J17863" s="9">
        <v>0.436090054284274</v>
      </c>
      <c r="K17863" s="9">
        <v>0.45534038382395797</v>
      </c>
      <c r="L17863" s="9">
        <v>12.0890130073156</v>
      </c>
      <c r="M17863" s="9">
        <v>48.053083321152698</v>
      </c>
      <c r="N17863" s="9">
        <v>48.821341134319397</v>
      </c>
      <c r="O17863" s="9">
        <v>51.489541925499999</v>
      </c>
      <c r="P17863" s="9">
        <v>62.217849970013802</v>
      </c>
      <c r="Q17863" s="9">
        <v>17.345599044953602</v>
      </c>
      <c r="R17863" s="9">
        <v>16.279971245079299</v>
      </c>
      <c r="S17863" s="9">
        <v>6.2933879301562499</v>
      </c>
      <c r="T17863" s="9">
        <v>0.76155846937916605</v>
      </c>
    </row>
    <row r="17864" spans="1:20" x14ac:dyDescent="0.35">
      <c r="A17864">
        <f t="shared" si="546"/>
        <v>17864</v>
      </c>
      <c r="B17864" s="3" t="s">
        <v>1039</v>
      </c>
      <c r="C17864" s="3" t="s">
        <v>95</v>
      </c>
      <c r="D17864" s="3" t="s">
        <v>61</v>
      </c>
      <c r="E17864">
        <v>2027</v>
      </c>
      <c r="F17864" s="3" t="str">
        <f t="shared" si="545"/>
        <v>RGSpillLR MON2027</v>
      </c>
      <c r="G17864" s="9">
        <v>0.750751844895161</v>
      </c>
      <c r="H17864" s="9">
        <v>0.63722897577013804</v>
      </c>
      <c r="I17864" s="9">
        <v>0.609994744260416</v>
      </c>
      <c r="J17864" s="9">
        <v>0.59203713558669302</v>
      </c>
      <c r="K17864" s="9">
        <v>0.90812585562500003</v>
      </c>
      <c r="L17864" s="9">
        <v>16.4524659673203</v>
      </c>
      <c r="M17864" s="9">
        <v>65.302114474895205</v>
      </c>
      <c r="N17864" s="9">
        <v>70.220330206347199</v>
      </c>
      <c r="O17864" s="9">
        <v>93.932477723508001</v>
      </c>
      <c r="P17864" s="9">
        <v>107.716358806777</v>
      </c>
      <c r="Q17864" s="9">
        <v>29.750079435369599</v>
      </c>
      <c r="R17864" s="9">
        <v>16.993279470533299</v>
      </c>
      <c r="S17864" s="9">
        <v>6.8000091949999897</v>
      </c>
      <c r="T17864" s="9">
        <v>0.77939206860763799</v>
      </c>
    </row>
    <row r="17865" spans="1:20" x14ac:dyDescent="0.35">
      <c r="A17865">
        <f t="shared" si="546"/>
        <v>17865</v>
      </c>
      <c r="B17865" s="3" t="s">
        <v>1039</v>
      </c>
      <c r="C17865" s="3" t="s">
        <v>95</v>
      </c>
      <c r="D17865" s="3" t="s">
        <v>61</v>
      </c>
      <c r="E17865">
        <v>2028</v>
      </c>
      <c r="F17865" s="3" t="str">
        <f t="shared" si="545"/>
        <v>RGSpillLR MON2028</v>
      </c>
      <c r="G17865" s="9">
        <v>0.70465600985443499</v>
      </c>
      <c r="H17865" s="9">
        <v>0.66958085755011099</v>
      </c>
      <c r="I17865" s="9">
        <v>0.63123774432881896</v>
      </c>
      <c r="J17865" s="9">
        <v>0.43578506748884399</v>
      </c>
      <c r="K17865" s="9">
        <v>0.80575643631249905</v>
      </c>
      <c r="L17865" s="9">
        <v>12.336057739301699</v>
      </c>
      <c r="M17865" s="9">
        <v>41.340162279704103</v>
      </c>
      <c r="N17865" s="9">
        <v>54.099566678956897</v>
      </c>
      <c r="O17865" s="9">
        <v>85.302617436599405</v>
      </c>
      <c r="P17865" s="9">
        <v>72.8578797356666</v>
      </c>
      <c r="Q17865" s="9">
        <v>31.701713768407899</v>
      </c>
      <c r="R17865" s="9">
        <v>16.520547190894401</v>
      </c>
      <c r="S17865" s="9">
        <v>6.8000091949999897</v>
      </c>
      <c r="T17865" s="9">
        <v>0.78751285095486101</v>
      </c>
    </row>
    <row r="17866" spans="1:20" x14ac:dyDescent="0.35">
      <c r="A17866">
        <f t="shared" si="546"/>
        <v>17866</v>
      </c>
      <c r="B17866" s="3" t="s">
        <v>1039</v>
      </c>
      <c r="C17866" s="3" t="s">
        <v>95</v>
      </c>
      <c r="D17866" s="3" t="s">
        <v>61</v>
      </c>
      <c r="E17866">
        <v>2029</v>
      </c>
      <c r="F17866" s="3" t="str">
        <f t="shared" si="545"/>
        <v>RGSpillLR MON2029</v>
      </c>
      <c r="G17866" s="9">
        <v>0.69363390026545702</v>
      </c>
      <c r="H17866" s="9">
        <v>0.58038922331249998</v>
      </c>
      <c r="I17866" s="9">
        <v>0.65168244195541603</v>
      </c>
      <c r="J17866" s="9">
        <v>1.5725669345900499</v>
      </c>
      <c r="K17866" s="9">
        <v>4.7905338471145802</v>
      </c>
      <c r="L17866" s="9">
        <v>15.568513926747899</v>
      </c>
      <c r="M17866" s="9">
        <v>52.9661234451222</v>
      </c>
      <c r="N17866" s="9">
        <v>61.7460975835277</v>
      </c>
      <c r="O17866" s="9">
        <v>76.394766725638405</v>
      </c>
      <c r="P17866" s="9">
        <v>60.528164865131195</v>
      </c>
      <c r="Q17866" s="9">
        <v>17.790402591330601</v>
      </c>
      <c r="R17866" s="9">
        <v>16.755229805805499</v>
      </c>
      <c r="S17866" s="9">
        <v>6.7823008377213503</v>
      </c>
      <c r="T17866" s="9">
        <v>0.75795141980347203</v>
      </c>
    </row>
    <row r="17867" spans="1:20" x14ac:dyDescent="0.35">
      <c r="A17867">
        <f t="shared" si="546"/>
        <v>17867</v>
      </c>
      <c r="B17867" s="3" t="s">
        <v>1039</v>
      </c>
      <c r="C17867" s="3" t="s">
        <v>77</v>
      </c>
      <c r="D17867" s="3" t="s">
        <v>61</v>
      </c>
      <c r="E17867">
        <v>2020</v>
      </c>
      <c r="F17867" s="3" t="str">
        <f t="shared" si="545"/>
        <v>RGGenLR MON2020</v>
      </c>
      <c r="G17867" s="9">
        <v>206.27089166666599</v>
      </c>
      <c r="H17867" s="9">
        <v>306.23031158333299</v>
      </c>
      <c r="I17867" s="9">
        <v>278.28254915277699</v>
      </c>
      <c r="J17867" s="9">
        <v>357.51771908602097</v>
      </c>
      <c r="K17867" s="9">
        <v>535.85536517857099</v>
      </c>
      <c r="L17867" s="9">
        <v>361.16879116397803</v>
      </c>
      <c r="M17867" s="9">
        <v>132.43795694444401</v>
      </c>
      <c r="N17867" s="9">
        <v>203.363580277777</v>
      </c>
      <c r="O17867" s="9">
        <v>412.07386794354801</v>
      </c>
      <c r="P17867" s="9">
        <v>297.82362847222203</v>
      </c>
      <c r="Q17867" s="9">
        <v>330.86510639784899</v>
      </c>
      <c r="R17867" s="9">
        <v>131.18887361111101</v>
      </c>
      <c r="S17867" s="9">
        <v>252.013381510416</v>
      </c>
      <c r="T17867" s="9">
        <v>269.39349333333303</v>
      </c>
    </row>
    <row r="17868" spans="1:20" x14ac:dyDescent="0.35">
      <c r="A17868">
        <f t="shared" si="546"/>
        <v>17868</v>
      </c>
      <c r="B17868" s="3" t="s">
        <v>1039</v>
      </c>
      <c r="C17868" s="3" t="s">
        <v>77</v>
      </c>
      <c r="D17868" s="3" t="s">
        <v>61</v>
      </c>
      <c r="E17868">
        <v>2021</v>
      </c>
      <c r="F17868" s="3" t="str">
        <f t="shared" si="545"/>
        <v>RGGenLR MON2021</v>
      </c>
      <c r="G17868" s="9">
        <v>203.52754650537599</v>
      </c>
      <c r="H17868" s="9">
        <v>167.124593333333</v>
      </c>
      <c r="I17868" s="9">
        <v>199.83674833333299</v>
      </c>
      <c r="J17868" s="9">
        <v>222.61595645161199</v>
      </c>
      <c r="K17868" s="9">
        <v>221.151145833333</v>
      </c>
      <c r="L17868" s="9">
        <v>145.41005631720401</v>
      </c>
      <c r="M17868" s="9">
        <v>96.880371666666605</v>
      </c>
      <c r="N17868" s="9">
        <v>106.006672777777</v>
      </c>
      <c r="O17868" s="9">
        <v>177.86050594086001</v>
      </c>
      <c r="P17868" s="9">
        <v>230.70705724999999</v>
      </c>
      <c r="Q17868" s="9">
        <v>202.68955547043001</v>
      </c>
      <c r="R17868" s="9">
        <v>145.7514027</v>
      </c>
      <c r="S17868" s="9">
        <v>176.88487838541599</v>
      </c>
      <c r="T17868" s="9">
        <v>181.96384930555499</v>
      </c>
    </row>
    <row r="17869" spans="1:20" x14ac:dyDescent="0.35">
      <c r="A17869">
        <f t="shared" si="546"/>
        <v>17869</v>
      </c>
      <c r="B17869" s="3" t="s">
        <v>1039</v>
      </c>
      <c r="C17869" s="3" t="s">
        <v>77</v>
      </c>
      <c r="D17869" s="3" t="s">
        <v>61</v>
      </c>
      <c r="E17869">
        <v>2022</v>
      </c>
      <c r="F17869" s="3" t="str">
        <f t="shared" si="545"/>
        <v>RGGenLR MON2022</v>
      </c>
      <c r="G17869" s="9">
        <v>141.41129744623601</v>
      </c>
      <c r="H17869" s="9">
        <v>151.13200166666601</v>
      </c>
      <c r="I17869" s="9">
        <v>185.32064458333301</v>
      </c>
      <c r="J17869" s="9">
        <v>196.563340504032</v>
      </c>
      <c r="K17869" s="9">
        <v>328.77711398809498</v>
      </c>
      <c r="L17869" s="9">
        <v>210.958117029569</v>
      </c>
      <c r="M17869" s="9">
        <v>112.388458888888</v>
      </c>
      <c r="N17869" s="9">
        <v>119.442268069444</v>
      </c>
      <c r="O17869" s="9">
        <v>183.15027266128999</v>
      </c>
      <c r="P17869" s="9">
        <v>344.97001888888798</v>
      </c>
      <c r="Q17869" s="9">
        <v>349.59647902956902</v>
      </c>
      <c r="R17869" s="9">
        <v>177.230169166666</v>
      </c>
      <c r="S17869" s="9">
        <v>279.455097421875</v>
      </c>
      <c r="T17869" s="9">
        <v>248.58611361111099</v>
      </c>
    </row>
    <row r="17870" spans="1:20" x14ac:dyDescent="0.35">
      <c r="A17870">
        <f t="shared" si="546"/>
        <v>17870</v>
      </c>
      <c r="B17870" s="3" t="s">
        <v>1039</v>
      </c>
      <c r="C17870" s="3" t="s">
        <v>77</v>
      </c>
      <c r="D17870" s="3" t="s">
        <v>61</v>
      </c>
      <c r="E17870">
        <v>2023</v>
      </c>
      <c r="F17870" s="3" t="str">
        <f t="shared" si="545"/>
        <v>RGGenLR MON2023</v>
      </c>
      <c r="G17870" s="9">
        <v>183.94191155913899</v>
      </c>
      <c r="H17870" s="9">
        <v>150.43428458333301</v>
      </c>
      <c r="I17870" s="9">
        <v>236.11790119444399</v>
      </c>
      <c r="J17870" s="9">
        <v>254.73398145161201</v>
      </c>
      <c r="K17870" s="9">
        <v>364.55364940476102</v>
      </c>
      <c r="L17870" s="9">
        <v>269.82359947983798</v>
      </c>
      <c r="M17870" s="9">
        <v>203.05362002777699</v>
      </c>
      <c r="N17870" s="9">
        <v>254.76091716666599</v>
      </c>
      <c r="O17870" s="9">
        <v>303.188476612903</v>
      </c>
      <c r="P17870" s="9">
        <v>326.66775124999998</v>
      </c>
      <c r="Q17870" s="9">
        <v>248.87891678763401</v>
      </c>
      <c r="R17870" s="9">
        <v>153.33764238888801</v>
      </c>
      <c r="S17870" s="9">
        <v>233.35439226562499</v>
      </c>
      <c r="T17870" s="9">
        <v>244.63126124999999</v>
      </c>
    </row>
    <row r="17871" spans="1:20" x14ac:dyDescent="0.35">
      <c r="A17871">
        <f t="shared" si="546"/>
        <v>17871</v>
      </c>
      <c r="B17871" s="3" t="s">
        <v>1039</v>
      </c>
      <c r="C17871" s="3" t="s">
        <v>77</v>
      </c>
      <c r="D17871" s="3" t="s">
        <v>61</v>
      </c>
      <c r="E17871">
        <v>2024</v>
      </c>
      <c r="F17871" s="3" t="str">
        <f t="shared" si="545"/>
        <v>RGGenLR MON2024</v>
      </c>
      <c r="G17871" s="9">
        <v>296.153091282258</v>
      </c>
      <c r="H17871" s="9">
        <v>233.17320055555501</v>
      </c>
      <c r="I17871" s="9">
        <v>303.93473765277702</v>
      </c>
      <c r="J17871" s="9">
        <v>305.36048119623598</v>
      </c>
      <c r="K17871" s="9">
        <v>280.11065683035702</v>
      </c>
      <c r="L17871" s="9">
        <v>266.250218145161</v>
      </c>
      <c r="M17871" s="9">
        <v>107.64013722222199</v>
      </c>
      <c r="N17871" s="9">
        <v>196.04412933333299</v>
      </c>
      <c r="O17871" s="9">
        <v>150.309363494623</v>
      </c>
      <c r="P17871" s="9">
        <v>194.111779972222</v>
      </c>
      <c r="Q17871" s="9">
        <v>196.02638729838699</v>
      </c>
      <c r="R17871" s="9">
        <v>135.451348611111</v>
      </c>
      <c r="S17871" s="9">
        <v>199.93713984375</v>
      </c>
      <c r="T17871" s="9">
        <v>214.729971527777</v>
      </c>
    </row>
    <row r="17872" spans="1:20" x14ac:dyDescent="0.35">
      <c r="A17872">
        <f t="shared" si="546"/>
        <v>17872</v>
      </c>
      <c r="B17872" s="3" t="s">
        <v>1039</v>
      </c>
      <c r="C17872" s="3" t="s">
        <v>77</v>
      </c>
      <c r="D17872" s="3" t="s">
        <v>61</v>
      </c>
      <c r="E17872">
        <v>2025</v>
      </c>
      <c r="F17872" s="3" t="str">
        <f t="shared" si="545"/>
        <v>RGGenLR MON2025</v>
      </c>
      <c r="G17872" s="9">
        <v>216.601726075268</v>
      </c>
      <c r="H17872" s="9">
        <v>190.629754166666</v>
      </c>
      <c r="I17872" s="9">
        <v>209.309934861111</v>
      </c>
      <c r="J17872" s="9">
        <v>327.95533202956898</v>
      </c>
      <c r="K17872" s="9">
        <v>533.99950669642806</v>
      </c>
      <c r="L17872" s="9">
        <v>368.108059408602</v>
      </c>
      <c r="M17872" s="9">
        <v>122.768076666666</v>
      </c>
      <c r="N17872" s="9">
        <v>323.80214444444402</v>
      </c>
      <c r="O17872" s="9">
        <v>351.89133599462298</v>
      </c>
      <c r="P17872" s="9">
        <v>307.89392647499898</v>
      </c>
      <c r="Q17872" s="9">
        <v>266.28251820161199</v>
      </c>
      <c r="R17872" s="9">
        <v>153.892030277777</v>
      </c>
      <c r="S17872" s="9">
        <v>209.55728828125001</v>
      </c>
      <c r="T17872" s="9">
        <v>240.14686402777701</v>
      </c>
    </row>
    <row r="17873" spans="1:20" x14ac:dyDescent="0.35">
      <c r="A17873">
        <f t="shared" si="546"/>
        <v>17873</v>
      </c>
      <c r="B17873" s="3" t="s">
        <v>1039</v>
      </c>
      <c r="C17873" s="3" t="s">
        <v>77</v>
      </c>
      <c r="D17873" s="3" t="s">
        <v>61</v>
      </c>
      <c r="E17873">
        <v>2026</v>
      </c>
      <c r="F17873" s="3" t="str">
        <f t="shared" si="545"/>
        <v>RGGenLR MON2026</v>
      </c>
      <c r="G17873" s="9">
        <v>239.105875672043</v>
      </c>
      <c r="H17873" s="9">
        <v>174.58454341666601</v>
      </c>
      <c r="I17873" s="9">
        <v>222.13471691666601</v>
      </c>
      <c r="J17873" s="9">
        <v>278.02408951612898</v>
      </c>
      <c r="K17873" s="9">
        <v>356.77838599702301</v>
      </c>
      <c r="L17873" s="9">
        <v>287.51706026747303</v>
      </c>
      <c r="M17873" s="9">
        <v>123.15352583333301</v>
      </c>
      <c r="N17873" s="9">
        <v>119.979404166666</v>
      </c>
      <c r="O17873" s="9">
        <v>126.160976354838</v>
      </c>
      <c r="P17873" s="9">
        <v>411.47904138888799</v>
      </c>
      <c r="Q17873" s="9">
        <v>307.85060478494597</v>
      </c>
      <c r="R17873" s="9">
        <v>201.054110277777</v>
      </c>
      <c r="S17873" s="9">
        <v>243.33435520833299</v>
      </c>
      <c r="T17873" s="9">
        <v>237.84827637500001</v>
      </c>
    </row>
    <row r="17874" spans="1:20" x14ac:dyDescent="0.35">
      <c r="A17874">
        <f t="shared" si="546"/>
        <v>17874</v>
      </c>
      <c r="B17874" s="3" t="s">
        <v>1039</v>
      </c>
      <c r="C17874" s="3" t="s">
        <v>77</v>
      </c>
      <c r="D17874" s="3" t="s">
        <v>61</v>
      </c>
      <c r="E17874">
        <v>2027</v>
      </c>
      <c r="F17874" s="3" t="str">
        <f t="shared" si="545"/>
        <v>RGGenLR MON2027</v>
      </c>
      <c r="G17874" s="9">
        <v>217.315127688172</v>
      </c>
      <c r="H17874" s="9">
        <v>185.18906493055499</v>
      </c>
      <c r="I17874" s="9">
        <v>243.48403943055499</v>
      </c>
      <c r="J17874" s="9">
        <v>280.77941721774101</v>
      </c>
      <c r="K17874" s="9">
        <v>414.36461860118999</v>
      </c>
      <c r="L17874" s="9">
        <v>435.46439923387101</v>
      </c>
      <c r="M17874" s="9">
        <v>211.40064583333299</v>
      </c>
      <c r="N17874" s="9">
        <v>271.90186222222201</v>
      </c>
      <c r="O17874" s="9">
        <v>554.63517244623597</v>
      </c>
      <c r="P17874" s="9">
        <v>436.28278222222201</v>
      </c>
      <c r="Q17874" s="9">
        <v>406.872604301075</v>
      </c>
      <c r="R17874" s="9">
        <v>368.73730111111098</v>
      </c>
      <c r="S17874" s="9">
        <v>265.95000703124998</v>
      </c>
      <c r="T17874" s="9">
        <v>293.26881168194399</v>
      </c>
    </row>
    <row r="17875" spans="1:20" x14ac:dyDescent="0.35">
      <c r="A17875">
        <f t="shared" si="546"/>
        <v>17875</v>
      </c>
      <c r="B17875" s="3" t="s">
        <v>1039</v>
      </c>
      <c r="C17875" s="3" t="s">
        <v>77</v>
      </c>
      <c r="D17875" s="3" t="s">
        <v>61</v>
      </c>
      <c r="E17875">
        <v>2028</v>
      </c>
      <c r="F17875" s="3" t="str">
        <f t="shared" si="545"/>
        <v>RGGenLR MON2028</v>
      </c>
      <c r="G17875" s="9">
        <v>207.47877903225799</v>
      </c>
      <c r="H17875" s="9">
        <v>231.104634347222</v>
      </c>
      <c r="I17875" s="9">
        <v>238.20874541666601</v>
      </c>
      <c r="J17875" s="9">
        <v>247.91684301075199</v>
      </c>
      <c r="K17875" s="9">
        <v>359.51938104166601</v>
      </c>
      <c r="L17875" s="9">
        <v>319.86568996370897</v>
      </c>
      <c r="M17875" s="9">
        <v>102.71299727777701</v>
      </c>
      <c r="N17875" s="9">
        <v>250.101509555555</v>
      </c>
      <c r="O17875" s="9">
        <v>386.94477862903199</v>
      </c>
      <c r="P17875" s="9">
        <v>347.692196805555</v>
      </c>
      <c r="Q17875" s="9">
        <v>330.52729016129001</v>
      </c>
      <c r="R17875" s="9">
        <v>163.285352222222</v>
      </c>
      <c r="S17875" s="9">
        <v>305.09769999999997</v>
      </c>
      <c r="T17875" s="9">
        <v>246.97802777777699</v>
      </c>
    </row>
    <row r="17876" spans="1:20" x14ac:dyDescent="0.35">
      <c r="A17876">
        <f t="shared" si="546"/>
        <v>17876</v>
      </c>
      <c r="B17876" s="3" t="s">
        <v>1039</v>
      </c>
      <c r="C17876" s="3" t="s">
        <v>77</v>
      </c>
      <c r="D17876" s="3" t="s">
        <v>61</v>
      </c>
      <c r="E17876">
        <v>2029</v>
      </c>
      <c r="F17876" s="3" t="str">
        <f t="shared" si="545"/>
        <v>RGGenLR MON2029</v>
      </c>
      <c r="G17876" s="9">
        <v>231.08762553763401</v>
      </c>
      <c r="H17876" s="9">
        <v>159.73992222222199</v>
      </c>
      <c r="I17876" s="9">
        <v>278.66495736111102</v>
      </c>
      <c r="J17876" s="9">
        <v>250.88447354838701</v>
      </c>
      <c r="K17876" s="9">
        <v>472.15864404761902</v>
      </c>
      <c r="L17876" s="9">
        <v>390.63548615591299</v>
      </c>
      <c r="M17876" s="9">
        <v>140.266950277777</v>
      </c>
      <c r="N17876" s="9">
        <v>168.16625908333299</v>
      </c>
      <c r="O17876" s="9">
        <v>367.17714028225799</v>
      </c>
      <c r="P17876" s="9">
        <v>224.16869169444399</v>
      </c>
      <c r="Q17876" s="9">
        <v>283.70872357526798</v>
      </c>
      <c r="R17876" s="9">
        <v>184.838172222222</v>
      </c>
      <c r="S17876" s="9">
        <v>263.28678697916598</v>
      </c>
      <c r="T17876" s="9">
        <v>241.976378472222</v>
      </c>
    </row>
    <row r="17877" spans="1:20" x14ac:dyDescent="0.35">
      <c r="A17877">
        <f t="shared" si="546"/>
        <v>17877</v>
      </c>
      <c r="B17877" s="3" t="s">
        <v>1039</v>
      </c>
      <c r="C17877" s="3" t="s">
        <v>75</v>
      </c>
      <c r="D17877" s="3" t="s">
        <v>63</v>
      </c>
      <c r="E17877">
        <v>2020</v>
      </c>
      <c r="F17877" s="3" t="str">
        <f t="shared" si="545"/>
        <v>RGElevMCNARY2020</v>
      </c>
      <c r="G17877" s="9">
        <v>340.00001087999999</v>
      </c>
      <c r="H17877" s="9">
        <v>340.00001087999999</v>
      </c>
      <c r="I17877" s="9">
        <v>340.00001087999999</v>
      </c>
      <c r="J17877" s="9">
        <v>338.83531268000002</v>
      </c>
      <c r="K17877" s="9">
        <v>340.00001087999999</v>
      </c>
      <c r="L17877" s="9">
        <v>337.16536511999999</v>
      </c>
      <c r="M17877" s="9">
        <v>338.49410532000002</v>
      </c>
      <c r="N17877" s="9">
        <v>336.97507639999998</v>
      </c>
      <c r="O17877" s="9">
        <v>337.73295044000002</v>
      </c>
      <c r="P17877" s="9">
        <v>338.49410532000002</v>
      </c>
      <c r="Q17877" s="9">
        <v>337.32940711999998</v>
      </c>
      <c r="R17877" s="9">
        <v>337.67717615999999</v>
      </c>
      <c r="S17877" s="9">
        <v>338.23819980000002</v>
      </c>
      <c r="T17877" s="9">
        <v>336.97507639999998</v>
      </c>
    </row>
    <row r="17878" spans="1:20" x14ac:dyDescent="0.35">
      <c r="A17878">
        <f t="shared" si="546"/>
        <v>17878</v>
      </c>
      <c r="B17878" s="3" t="s">
        <v>1039</v>
      </c>
      <c r="C17878" s="3" t="s">
        <v>75</v>
      </c>
      <c r="D17878" s="3" t="s">
        <v>63</v>
      </c>
      <c r="E17878">
        <v>2021</v>
      </c>
      <c r="F17878" s="3" t="str">
        <f t="shared" si="545"/>
        <v>RGElevMCNARY2021</v>
      </c>
      <c r="G17878" s="9">
        <v>336.97507639999998</v>
      </c>
      <c r="H17878" s="9">
        <v>339.97048332000003</v>
      </c>
      <c r="I17878" s="9">
        <v>340.00001087999999</v>
      </c>
      <c r="J17878" s="9">
        <v>339.23229431999999</v>
      </c>
      <c r="K17878" s="9">
        <v>337.37861972000002</v>
      </c>
      <c r="L17878" s="9">
        <v>339.13058827999998</v>
      </c>
      <c r="M17878" s="9">
        <v>338.49410532000002</v>
      </c>
      <c r="N17878" s="9">
        <v>337.77560136</v>
      </c>
      <c r="O17878" s="9">
        <v>338.02166435999999</v>
      </c>
      <c r="P17878" s="9">
        <v>337.70670372000001</v>
      </c>
      <c r="Q17878" s="9">
        <v>336.97507639999998</v>
      </c>
      <c r="R17878" s="9">
        <v>336.97507639999998</v>
      </c>
      <c r="S17878" s="9">
        <v>336.97507639999998</v>
      </c>
      <c r="T17878" s="9">
        <v>336.97507639999998</v>
      </c>
    </row>
    <row r="17879" spans="1:20" x14ac:dyDescent="0.35">
      <c r="A17879">
        <f t="shared" si="546"/>
        <v>17879</v>
      </c>
      <c r="B17879" s="3" t="s">
        <v>1039</v>
      </c>
      <c r="C17879" s="3" t="s">
        <v>75</v>
      </c>
      <c r="D17879" s="3" t="s">
        <v>63</v>
      </c>
      <c r="E17879">
        <v>2022</v>
      </c>
      <c r="F17879" s="3" t="str">
        <f t="shared" si="545"/>
        <v>RGElevMCNARY2022</v>
      </c>
      <c r="G17879" s="9">
        <v>340.00001087999999</v>
      </c>
      <c r="H17879" s="9">
        <v>339.967202479999</v>
      </c>
      <c r="I17879" s="9">
        <v>336.97507639999998</v>
      </c>
      <c r="J17879" s="9">
        <v>336.97507639999998</v>
      </c>
      <c r="K17879" s="9">
        <v>339.42586387999899</v>
      </c>
      <c r="L17879" s="9">
        <v>338.60565387999998</v>
      </c>
      <c r="M17879" s="9">
        <v>338.49410532000002</v>
      </c>
      <c r="N17879" s="9">
        <v>336.97507639999998</v>
      </c>
      <c r="O17879" s="9">
        <v>336.97507639999998</v>
      </c>
      <c r="P17879" s="9">
        <v>338.49410532000002</v>
      </c>
      <c r="Q17879" s="9">
        <v>337.44095568</v>
      </c>
      <c r="R17879" s="9">
        <v>336.97507639999998</v>
      </c>
      <c r="S17879" s="9">
        <v>337.09318664</v>
      </c>
      <c r="T17879" s="9">
        <v>336.97507639999998</v>
      </c>
    </row>
    <row r="17880" spans="1:20" x14ac:dyDescent="0.35">
      <c r="A17880">
        <f t="shared" si="546"/>
        <v>17880</v>
      </c>
      <c r="B17880" s="3" t="s">
        <v>1039</v>
      </c>
      <c r="C17880" s="3" t="s">
        <v>75</v>
      </c>
      <c r="D17880" s="3" t="s">
        <v>63</v>
      </c>
      <c r="E17880">
        <v>2023</v>
      </c>
      <c r="F17880" s="3" t="str">
        <f t="shared" si="545"/>
        <v>RGElevMCNARY2023</v>
      </c>
      <c r="G17880" s="9">
        <v>340.00001087999999</v>
      </c>
      <c r="H17880" s="9">
        <v>340.00001087999999</v>
      </c>
      <c r="I17880" s="9">
        <v>336.97507639999998</v>
      </c>
      <c r="J17880" s="9">
        <v>340.00001087999999</v>
      </c>
      <c r="K17880" s="9">
        <v>337.24410527999999</v>
      </c>
      <c r="L17880" s="9">
        <v>336.97507639999998</v>
      </c>
      <c r="M17880" s="9">
        <v>336.97507639999998</v>
      </c>
      <c r="N17880" s="9">
        <v>337.59843599999999</v>
      </c>
      <c r="O17880" s="9">
        <v>338.49410532000002</v>
      </c>
      <c r="P17880" s="9">
        <v>338.87468275999998</v>
      </c>
      <c r="Q17880" s="9">
        <v>337.43767484</v>
      </c>
      <c r="R17880" s="9">
        <v>338.49410532000002</v>
      </c>
      <c r="S17880" s="9">
        <v>337.18505016</v>
      </c>
      <c r="T17880" s="9">
        <v>340.00001087999999</v>
      </c>
    </row>
    <row r="17881" spans="1:20" x14ac:dyDescent="0.35">
      <c r="A17881">
        <f t="shared" si="546"/>
        <v>17881</v>
      </c>
      <c r="B17881" s="3" t="s">
        <v>1039</v>
      </c>
      <c r="C17881" s="3" t="s">
        <v>75</v>
      </c>
      <c r="D17881" s="3" t="s">
        <v>63</v>
      </c>
      <c r="E17881">
        <v>2024</v>
      </c>
      <c r="F17881" s="3" t="str">
        <f t="shared" si="545"/>
        <v>RGElevMCNARY2024</v>
      </c>
      <c r="G17881" s="9">
        <v>340.00001087999999</v>
      </c>
      <c r="H17881" s="9">
        <v>336.97507639999998</v>
      </c>
      <c r="I17881" s="9">
        <v>338.38911844</v>
      </c>
      <c r="J17881" s="9">
        <v>336.97507639999998</v>
      </c>
      <c r="K17881" s="9">
        <v>339.93439408</v>
      </c>
      <c r="L17881" s="9">
        <v>338.81562764</v>
      </c>
      <c r="M17881" s="9">
        <v>338.49410532000002</v>
      </c>
      <c r="N17881" s="9">
        <v>337.51313415999999</v>
      </c>
      <c r="O17881" s="9">
        <v>337.45079820000001</v>
      </c>
      <c r="P17881" s="9">
        <v>337.67061447999998</v>
      </c>
      <c r="Q17881" s="9">
        <v>338.27100819999998</v>
      </c>
      <c r="R17881" s="9">
        <v>338.49410532000002</v>
      </c>
      <c r="S17881" s="9">
        <v>338.49410532000002</v>
      </c>
      <c r="T17881" s="9">
        <v>336.97507639999998</v>
      </c>
    </row>
    <row r="17882" spans="1:20" x14ac:dyDescent="0.35">
      <c r="A17882">
        <f t="shared" si="546"/>
        <v>17882</v>
      </c>
      <c r="B17882" s="3" t="s">
        <v>1039</v>
      </c>
      <c r="C17882" s="3" t="s">
        <v>75</v>
      </c>
      <c r="D17882" s="3" t="s">
        <v>63</v>
      </c>
      <c r="E17882">
        <v>2025</v>
      </c>
      <c r="F17882" s="3" t="str">
        <f t="shared" si="545"/>
        <v>RGElevMCNARY2025</v>
      </c>
      <c r="G17882" s="9">
        <v>339.8458114</v>
      </c>
      <c r="H17882" s="9">
        <v>339.537412439999</v>
      </c>
      <c r="I17882" s="9">
        <v>340.00001087999999</v>
      </c>
      <c r="J17882" s="9">
        <v>340.00001087999999</v>
      </c>
      <c r="K17882" s="9">
        <v>336.97507639999998</v>
      </c>
      <c r="L17882" s="9">
        <v>336.97507639999998</v>
      </c>
      <c r="M17882" s="9">
        <v>338.49410532000002</v>
      </c>
      <c r="N17882" s="9">
        <v>337.221139399999</v>
      </c>
      <c r="O17882" s="9">
        <v>337.08334411999999</v>
      </c>
      <c r="P17882" s="9">
        <v>337.05053572000003</v>
      </c>
      <c r="Q17882" s="9">
        <v>336.97507639999998</v>
      </c>
      <c r="R17882" s="9">
        <v>337.45407903999899</v>
      </c>
      <c r="S17882" s="9">
        <v>337.211296879999</v>
      </c>
      <c r="T17882" s="9">
        <v>336.97507639999998</v>
      </c>
    </row>
    <row r="17883" spans="1:20" x14ac:dyDescent="0.35">
      <c r="A17883">
        <f t="shared" si="546"/>
        <v>17883</v>
      </c>
      <c r="B17883" s="3" t="s">
        <v>1039</v>
      </c>
      <c r="C17883" s="3" t="s">
        <v>75</v>
      </c>
      <c r="D17883" s="3" t="s">
        <v>63</v>
      </c>
      <c r="E17883">
        <v>2026</v>
      </c>
      <c r="F17883" s="3" t="str">
        <f t="shared" si="545"/>
        <v>RGElevMCNARY2026</v>
      </c>
      <c r="G17883" s="9">
        <v>337.46720240000002</v>
      </c>
      <c r="H17883" s="9">
        <v>339.04528643999998</v>
      </c>
      <c r="I17883" s="9">
        <v>340.00001087999999</v>
      </c>
      <c r="J17883" s="9">
        <v>340.00001087999999</v>
      </c>
      <c r="K17883" s="9">
        <v>340.00001087999999</v>
      </c>
      <c r="L17883" s="9">
        <v>338.75001084000002</v>
      </c>
      <c r="M17883" s="9">
        <v>338.49410532000002</v>
      </c>
      <c r="N17883" s="9">
        <v>336.97507639999998</v>
      </c>
      <c r="O17883" s="9">
        <v>337.66077195999998</v>
      </c>
      <c r="P17883" s="9">
        <v>337.10631000000001</v>
      </c>
      <c r="Q17883" s="9">
        <v>337.09974832</v>
      </c>
      <c r="R17883" s="9">
        <v>336.97507639999998</v>
      </c>
      <c r="S17883" s="9">
        <v>337.84449899999998</v>
      </c>
      <c r="T17883" s="9">
        <v>336.97507639999998</v>
      </c>
    </row>
    <row r="17884" spans="1:20" x14ac:dyDescent="0.35">
      <c r="A17884">
        <f t="shared" si="546"/>
        <v>17884</v>
      </c>
      <c r="B17884" s="3" t="s">
        <v>1039</v>
      </c>
      <c r="C17884" s="3" t="s">
        <v>75</v>
      </c>
      <c r="D17884" s="3" t="s">
        <v>63</v>
      </c>
      <c r="E17884">
        <v>2027</v>
      </c>
      <c r="F17884" s="3" t="str">
        <f t="shared" si="545"/>
        <v>RGElevMCNARY2027</v>
      </c>
      <c r="G17884" s="9">
        <v>339.64568015999998</v>
      </c>
      <c r="H17884" s="9">
        <v>339.59318672000001</v>
      </c>
      <c r="I17884" s="9">
        <v>340.00001087999999</v>
      </c>
      <c r="J17884" s="9">
        <v>339.75066704</v>
      </c>
      <c r="K17884" s="9">
        <v>337.19161184000001</v>
      </c>
      <c r="L17884" s="9">
        <v>338.68439403999997</v>
      </c>
      <c r="M17884" s="9">
        <v>338.49410532000002</v>
      </c>
      <c r="N17884" s="9">
        <v>336.97507639999998</v>
      </c>
      <c r="O17884" s="9">
        <v>337.70342288000001</v>
      </c>
      <c r="P17884" s="9">
        <v>336.97507639999998</v>
      </c>
      <c r="Q17884" s="9">
        <v>336.97507639999998</v>
      </c>
      <c r="R17884" s="9">
        <v>337.62796356000001</v>
      </c>
      <c r="S17884" s="9">
        <v>337.80512891999899</v>
      </c>
      <c r="T17884" s="9">
        <v>336.97507639999998</v>
      </c>
    </row>
    <row r="17885" spans="1:20" x14ac:dyDescent="0.35">
      <c r="A17885">
        <f t="shared" si="546"/>
        <v>17885</v>
      </c>
      <c r="B17885" s="3" t="s">
        <v>1039</v>
      </c>
      <c r="C17885" s="3" t="s">
        <v>75</v>
      </c>
      <c r="D17885" s="3" t="s">
        <v>63</v>
      </c>
      <c r="E17885">
        <v>2028</v>
      </c>
      <c r="F17885" s="3" t="str">
        <f t="shared" si="545"/>
        <v>RGElevMCNARY2028</v>
      </c>
      <c r="G17885" s="9">
        <v>336.97507639999998</v>
      </c>
      <c r="H17885" s="9">
        <v>337.05053572000003</v>
      </c>
      <c r="I17885" s="9">
        <v>336.97507639999998</v>
      </c>
      <c r="J17885" s="9">
        <v>336.97507639999998</v>
      </c>
      <c r="K17885" s="9">
        <v>340.00001087999999</v>
      </c>
      <c r="L17885" s="9">
        <v>337.06365907999998</v>
      </c>
      <c r="M17885" s="9">
        <v>338.49410532000002</v>
      </c>
      <c r="N17885" s="9">
        <v>336.97507639999998</v>
      </c>
      <c r="O17885" s="9">
        <v>338.49410532000002</v>
      </c>
      <c r="P17885" s="9">
        <v>337.98557512000002</v>
      </c>
      <c r="Q17885" s="9">
        <v>337.32284543999998</v>
      </c>
      <c r="R17885" s="9">
        <v>338.00526015999998</v>
      </c>
      <c r="S17885" s="9">
        <v>338.45801607999999</v>
      </c>
      <c r="T17885" s="9">
        <v>336.97507639999998</v>
      </c>
    </row>
    <row r="17886" spans="1:20" x14ac:dyDescent="0.35">
      <c r="A17886">
        <f t="shared" si="546"/>
        <v>17886</v>
      </c>
      <c r="B17886" s="3" t="s">
        <v>1039</v>
      </c>
      <c r="C17886" s="3" t="s">
        <v>75</v>
      </c>
      <c r="D17886" s="3" t="s">
        <v>63</v>
      </c>
      <c r="E17886">
        <v>2029</v>
      </c>
      <c r="F17886" s="3" t="str">
        <f t="shared" si="545"/>
        <v>RGElevMCNARY2029</v>
      </c>
      <c r="G17886" s="9">
        <v>336.97507639999998</v>
      </c>
      <c r="H17886" s="9">
        <v>336.97507639999998</v>
      </c>
      <c r="I17886" s="9">
        <v>336.97507639999998</v>
      </c>
      <c r="J17886" s="9">
        <v>336.97507639999998</v>
      </c>
      <c r="K17886" s="9">
        <v>339.786756279999</v>
      </c>
      <c r="L17886" s="9">
        <v>338.94358039999997</v>
      </c>
      <c r="M17886" s="9">
        <v>338.49410532000002</v>
      </c>
      <c r="N17886" s="9">
        <v>337.12599504000002</v>
      </c>
      <c r="O17886" s="9">
        <v>338.49410532000002</v>
      </c>
      <c r="P17886" s="9">
        <v>338.18570635999998</v>
      </c>
      <c r="Q17886" s="9">
        <v>336.97507639999998</v>
      </c>
      <c r="R17886" s="9">
        <v>337.18505016</v>
      </c>
      <c r="S17886" s="9">
        <v>337.41470895999998</v>
      </c>
      <c r="T17886" s="9">
        <v>336.97507639999998</v>
      </c>
    </row>
    <row r="17887" spans="1:20" x14ac:dyDescent="0.35">
      <c r="A17887">
        <f t="shared" si="546"/>
        <v>17887</v>
      </c>
      <c r="B17887" s="3" t="s">
        <v>1039</v>
      </c>
      <c r="C17887" s="3" t="s">
        <v>86</v>
      </c>
      <c r="D17887" s="3" t="s">
        <v>63</v>
      </c>
      <c r="E17887">
        <v>2020</v>
      </c>
      <c r="F17887" s="3" t="str">
        <f t="shared" si="545"/>
        <v>RGQOutMCNARY2020</v>
      </c>
      <c r="G17887" s="9">
        <v>88.189399619680103</v>
      </c>
      <c r="H17887" s="9">
        <v>143.770192260041</v>
      </c>
      <c r="I17887" s="9">
        <v>155.961371010861</v>
      </c>
      <c r="J17887" s="9">
        <v>182.496156260221</v>
      </c>
      <c r="K17887" s="9">
        <v>172.247937842786</v>
      </c>
      <c r="L17887" s="9">
        <v>159.69363868768099</v>
      </c>
      <c r="M17887" s="9">
        <v>168.62893896842701</v>
      </c>
      <c r="N17887" s="9">
        <v>184.04004505952901</v>
      </c>
      <c r="O17887" s="9">
        <v>261.77396245296302</v>
      </c>
      <c r="P17887" s="9">
        <v>231.91075361785099</v>
      </c>
      <c r="Q17887" s="9">
        <v>154.003969546875</v>
      </c>
      <c r="R17887" s="9">
        <v>123.029154221987</v>
      </c>
      <c r="S17887" s="9">
        <v>118.674799219192</v>
      </c>
      <c r="T17887" s="9">
        <v>96.251081479942997</v>
      </c>
    </row>
    <row r="17888" spans="1:20" x14ac:dyDescent="0.35">
      <c r="A17888">
        <f t="shared" si="546"/>
        <v>17888</v>
      </c>
      <c r="B17888" s="3" t="s">
        <v>1039</v>
      </c>
      <c r="C17888" s="3" t="s">
        <v>86</v>
      </c>
      <c r="D17888" s="3" t="s">
        <v>63</v>
      </c>
      <c r="E17888">
        <v>2021</v>
      </c>
      <c r="F17888" s="3" t="str">
        <f t="shared" si="545"/>
        <v>RGQOutMCNARY2021</v>
      </c>
      <c r="G17888" s="9">
        <v>93.177810555826596</v>
      </c>
      <c r="H17888" s="9">
        <v>119.735265906161</v>
      </c>
      <c r="I17888" s="9">
        <v>126.93681265471101</v>
      </c>
      <c r="J17888" s="9">
        <v>148.00568593896901</v>
      </c>
      <c r="K17888" s="9">
        <v>131.15062633289</v>
      </c>
      <c r="L17888" s="9">
        <v>110.92874494651799</v>
      </c>
      <c r="M17888" s="9">
        <v>91.263784377947204</v>
      </c>
      <c r="N17888" s="9">
        <v>109.805805331619</v>
      </c>
      <c r="O17888" s="9">
        <v>159.51464380799899</v>
      </c>
      <c r="P17888" s="9">
        <v>237.44022759265201</v>
      </c>
      <c r="Q17888" s="9">
        <v>184.23906614157201</v>
      </c>
      <c r="R17888" s="9">
        <v>149.706274816388</v>
      </c>
      <c r="S17888" s="9">
        <v>116.63095959630201</v>
      </c>
      <c r="T17888" s="9">
        <v>94.903442755381903</v>
      </c>
    </row>
    <row r="17889" spans="1:20" x14ac:dyDescent="0.35">
      <c r="A17889">
        <f t="shared" si="546"/>
        <v>17889</v>
      </c>
      <c r="B17889" s="3" t="s">
        <v>1039</v>
      </c>
      <c r="C17889" s="3" t="s">
        <v>86</v>
      </c>
      <c r="D17889" s="3" t="s">
        <v>63</v>
      </c>
      <c r="E17889">
        <v>2022</v>
      </c>
      <c r="F17889" s="3" t="str">
        <f t="shared" si="545"/>
        <v>RGQOutMCNARY2022</v>
      </c>
      <c r="G17889" s="9">
        <v>77.694165584865502</v>
      </c>
      <c r="H17889" s="9">
        <v>134.117984649444</v>
      </c>
      <c r="I17889" s="9">
        <v>142.630437470548</v>
      </c>
      <c r="J17889" s="9">
        <v>130.625282974215</v>
      </c>
      <c r="K17889" s="9">
        <v>136.32048563330497</v>
      </c>
      <c r="L17889" s="9">
        <v>99.427489231522102</v>
      </c>
      <c r="M17889" s="9">
        <v>131.55789867072201</v>
      </c>
      <c r="N17889" s="9">
        <v>134.373604625361</v>
      </c>
      <c r="O17889" s="9">
        <v>182.495362669516</v>
      </c>
      <c r="P17889" s="9">
        <v>451.278709959097</v>
      </c>
      <c r="Q17889" s="9">
        <v>268.96117883588698</v>
      </c>
      <c r="R17889" s="9">
        <v>198.744365000416</v>
      </c>
      <c r="S17889" s="9">
        <v>141.079491699908</v>
      </c>
      <c r="T17889" s="9">
        <v>111.936158162694</v>
      </c>
    </row>
    <row r="17890" spans="1:20" x14ac:dyDescent="0.35">
      <c r="A17890">
        <f t="shared" si="546"/>
        <v>17890</v>
      </c>
      <c r="B17890" s="3" t="s">
        <v>1039</v>
      </c>
      <c r="C17890" s="3" t="s">
        <v>86</v>
      </c>
      <c r="D17890" s="3" t="s">
        <v>63</v>
      </c>
      <c r="E17890">
        <v>2023</v>
      </c>
      <c r="F17890" s="3" t="str">
        <f t="shared" si="545"/>
        <v>RGQOutMCNARY2023</v>
      </c>
      <c r="G17890" s="9">
        <v>89.299066989576602</v>
      </c>
      <c r="H17890" s="9">
        <v>131.12876658437401</v>
      </c>
      <c r="I17890" s="9">
        <v>199.97055751963799</v>
      </c>
      <c r="J17890" s="9">
        <v>199.90022252963001</v>
      </c>
      <c r="K17890" s="9">
        <v>174.74405832606701</v>
      </c>
      <c r="L17890" s="9">
        <v>244.22295877517399</v>
      </c>
      <c r="M17890" s="9">
        <v>274.53291533791599</v>
      </c>
      <c r="N17890" s="9">
        <v>275.15178726767999</v>
      </c>
      <c r="O17890" s="9">
        <v>383.63648827338699</v>
      </c>
      <c r="P17890" s="9">
        <v>461.39159527027698</v>
      </c>
      <c r="Q17890" s="9">
        <v>338.014605215188</v>
      </c>
      <c r="R17890" s="9">
        <v>215.592378494305</v>
      </c>
      <c r="S17890" s="9">
        <v>163.51686628183501</v>
      </c>
      <c r="T17890" s="9">
        <v>112.496068266555</v>
      </c>
    </row>
    <row r="17891" spans="1:20" x14ac:dyDescent="0.35">
      <c r="A17891">
        <f t="shared" si="546"/>
        <v>17891</v>
      </c>
      <c r="B17891" s="3" t="s">
        <v>1039</v>
      </c>
      <c r="C17891" s="3" t="s">
        <v>86</v>
      </c>
      <c r="D17891" s="3" t="s">
        <v>63</v>
      </c>
      <c r="E17891">
        <v>2024</v>
      </c>
      <c r="F17891" s="3" t="str">
        <f t="shared" si="545"/>
        <v>RGQOutMCNARY2024</v>
      </c>
      <c r="G17891" s="9">
        <v>127.838806042594</v>
      </c>
      <c r="H17891" s="9">
        <v>165.80563856227701</v>
      </c>
      <c r="I17891" s="9">
        <v>162.16440078032599</v>
      </c>
      <c r="J17891" s="9">
        <v>166.61410039859999</v>
      </c>
      <c r="K17891" s="9">
        <v>185.759450405156</v>
      </c>
      <c r="L17891" s="9">
        <v>145.28495454887701</v>
      </c>
      <c r="M17891" s="9">
        <v>161.341112966211</v>
      </c>
      <c r="N17891" s="9">
        <v>195.99706537794401</v>
      </c>
      <c r="O17891" s="9">
        <v>229.86333505079301</v>
      </c>
      <c r="P17891" s="9">
        <v>311.56120637687502</v>
      </c>
      <c r="Q17891" s="9">
        <v>150.63962362033499</v>
      </c>
      <c r="R17891" s="9">
        <v>107.490865252963</v>
      </c>
      <c r="S17891" s="9">
        <v>99.998770631785106</v>
      </c>
      <c r="T17891" s="9">
        <v>94.452448648517304</v>
      </c>
    </row>
    <row r="17892" spans="1:20" x14ac:dyDescent="0.35">
      <c r="A17892">
        <f t="shared" si="546"/>
        <v>17892</v>
      </c>
      <c r="B17892" s="3" t="s">
        <v>1039</v>
      </c>
      <c r="C17892" s="3" t="s">
        <v>86</v>
      </c>
      <c r="D17892" s="3" t="s">
        <v>63</v>
      </c>
      <c r="E17892">
        <v>2025</v>
      </c>
      <c r="F17892" s="3" t="str">
        <f t="shared" si="545"/>
        <v>RGQOutMCNARY2025</v>
      </c>
      <c r="G17892" s="9">
        <v>94.962651351176007</v>
      </c>
      <c r="H17892" s="9">
        <v>131.78796083779801</v>
      </c>
      <c r="I17892" s="9">
        <v>137.92516938705</v>
      </c>
      <c r="J17892" s="9">
        <v>208.54772891511001</v>
      </c>
      <c r="K17892" s="9">
        <v>184.80220980337501</v>
      </c>
      <c r="L17892" s="9">
        <v>213.68761177209001</v>
      </c>
      <c r="M17892" s="9">
        <v>181.068636280291</v>
      </c>
      <c r="N17892" s="9">
        <v>230.51487940024401</v>
      </c>
      <c r="O17892" s="9">
        <v>260.44182791779502</v>
      </c>
      <c r="P17892" s="9">
        <v>263.868863916875</v>
      </c>
      <c r="Q17892" s="9">
        <v>191.75762247414599</v>
      </c>
      <c r="R17892" s="9">
        <v>140.219056943466</v>
      </c>
      <c r="S17892" s="9">
        <v>132.00373176010399</v>
      </c>
      <c r="T17892" s="9">
        <v>104.870761366507</v>
      </c>
    </row>
    <row r="17893" spans="1:20" x14ac:dyDescent="0.35">
      <c r="A17893">
        <f t="shared" si="546"/>
        <v>17893</v>
      </c>
      <c r="B17893" s="3" t="s">
        <v>1039</v>
      </c>
      <c r="C17893" s="3" t="s">
        <v>86</v>
      </c>
      <c r="D17893" s="3" t="s">
        <v>63</v>
      </c>
      <c r="E17893">
        <v>2026</v>
      </c>
      <c r="F17893" s="3" t="str">
        <f t="shared" si="545"/>
        <v>RGQOutMCNARY2026</v>
      </c>
      <c r="G17893" s="9">
        <v>104.913081801838</v>
      </c>
      <c r="H17893" s="9">
        <v>140.54590127083301</v>
      </c>
      <c r="I17893" s="9">
        <v>157.41941798245799</v>
      </c>
      <c r="J17893" s="9">
        <v>169.74276909046799</v>
      </c>
      <c r="K17893" s="9">
        <v>175.95114776535399</v>
      </c>
      <c r="L17893" s="9">
        <v>153.61101693122299</v>
      </c>
      <c r="M17893" s="9">
        <v>138.67256471191601</v>
      </c>
      <c r="N17893" s="9">
        <v>157.95917930926299</v>
      </c>
      <c r="O17893" s="9">
        <v>162.43903046157999</v>
      </c>
      <c r="P17893" s="9">
        <v>281.17474545975602</v>
      </c>
      <c r="Q17893" s="9">
        <v>211.88495394217699</v>
      </c>
      <c r="R17893" s="9">
        <v>158.31046526584697</v>
      </c>
      <c r="S17893" s="9">
        <v>141.07674168223301</v>
      </c>
      <c r="T17893" s="9">
        <v>101.903441304016</v>
      </c>
    </row>
    <row r="17894" spans="1:20" x14ac:dyDescent="0.35">
      <c r="A17894">
        <f t="shared" si="546"/>
        <v>17894</v>
      </c>
      <c r="B17894" s="3" t="s">
        <v>1039</v>
      </c>
      <c r="C17894" s="3" t="s">
        <v>86</v>
      </c>
      <c r="D17894" s="3" t="s">
        <v>63</v>
      </c>
      <c r="E17894">
        <v>2027</v>
      </c>
      <c r="F17894" s="3" t="str">
        <f t="shared" si="545"/>
        <v>RGQOutMCNARY2027</v>
      </c>
      <c r="G17894" s="9">
        <v>103.937411232915</v>
      </c>
      <c r="H17894" s="9">
        <v>129.815230746011</v>
      </c>
      <c r="I17894" s="9">
        <v>148.22654987918699</v>
      </c>
      <c r="J17894" s="9">
        <v>187.08080627307299</v>
      </c>
      <c r="K17894" s="9">
        <v>199.50314016326499</v>
      </c>
      <c r="L17894" s="9">
        <v>179.48998976402501</v>
      </c>
      <c r="M17894" s="9">
        <v>205.79249119548101</v>
      </c>
      <c r="N17894" s="9">
        <v>210.87450246041601</v>
      </c>
      <c r="O17894" s="9">
        <v>268.133369509099</v>
      </c>
      <c r="P17894" s="9">
        <v>441.40717422472198</v>
      </c>
      <c r="Q17894" s="9">
        <v>274.42817289910602</v>
      </c>
      <c r="R17894" s="9">
        <v>188.10852486902701</v>
      </c>
      <c r="S17894" s="9">
        <v>134.14921475848899</v>
      </c>
      <c r="T17894" s="9">
        <v>120.053636104986</v>
      </c>
    </row>
    <row r="17895" spans="1:20" x14ac:dyDescent="0.35">
      <c r="A17895">
        <f t="shared" si="546"/>
        <v>17895</v>
      </c>
      <c r="B17895" s="3" t="s">
        <v>1039</v>
      </c>
      <c r="C17895" s="3" t="s">
        <v>86</v>
      </c>
      <c r="D17895" s="3" t="s">
        <v>63</v>
      </c>
      <c r="E17895">
        <v>2028</v>
      </c>
      <c r="F17895" s="3" t="str">
        <f t="shared" si="545"/>
        <v>RGQOutMCNARY2028</v>
      </c>
      <c r="G17895" s="9">
        <v>81.158996585990494</v>
      </c>
      <c r="H17895" s="9">
        <v>148.86897352959701</v>
      </c>
      <c r="I17895" s="9">
        <v>155.50165907742999</v>
      </c>
      <c r="J17895" s="9">
        <v>161.75243398641999</v>
      </c>
      <c r="K17895" s="9">
        <v>191.777893581489</v>
      </c>
      <c r="L17895" s="9">
        <v>195.56951080568501</v>
      </c>
      <c r="M17895" s="9">
        <v>142.722560915277</v>
      </c>
      <c r="N17895" s="9">
        <v>201.21213129091601</v>
      </c>
      <c r="O17895" s="9">
        <v>268.314774737211</v>
      </c>
      <c r="P17895" s="9">
        <v>429.985101043263</v>
      </c>
      <c r="Q17895" s="9">
        <v>383.00099755397099</v>
      </c>
      <c r="R17895" s="9">
        <v>233.551067376666</v>
      </c>
      <c r="S17895" s="9">
        <v>203.41272134194</v>
      </c>
      <c r="T17895" s="9">
        <v>128.30511956149999</v>
      </c>
    </row>
    <row r="17896" spans="1:20" x14ac:dyDescent="0.35">
      <c r="A17896">
        <f t="shared" si="546"/>
        <v>17896</v>
      </c>
      <c r="B17896" s="3" t="s">
        <v>1039</v>
      </c>
      <c r="C17896" s="3" t="s">
        <v>86</v>
      </c>
      <c r="D17896" s="3" t="s">
        <v>63</v>
      </c>
      <c r="E17896">
        <v>2029</v>
      </c>
      <c r="F17896" s="3" t="str">
        <f t="shared" si="545"/>
        <v>RGQOutMCNARY2029</v>
      </c>
      <c r="G17896" s="9">
        <v>120.91634915758701</v>
      </c>
      <c r="H17896" s="9">
        <v>118.94980509704401</v>
      </c>
      <c r="I17896" s="9">
        <v>158.39626840464501</v>
      </c>
      <c r="J17896" s="9">
        <v>156.13431146447499</v>
      </c>
      <c r="K17896" s="9">
        <v>170.884875990567</v>
      </c>
      <c r="L17896" s="9">
        <v>167.41186802384399</v>
      </c>
      <c r="M17896" s="9">
        <v>185.11152210269401</v>
      </c>
      <c r="N17896" s="9">
        <v>184.09231550713801</v>
      </c>
      <c r="O17896" s="9">
        <v>244.07038819709601</v>
      </c>
      <c r="P17896" s="9">
        <v>375.67384029388802</v>
      </c>
      <c r="Q17896" s="9">
        <v>216.04103617137</v>
      </c>
      <c r="R17896" s="9">
        <v>124.69781375586101</v>
      </c>
      <c r="S17896" s="9">
        <v>128.13781278092401</v>
      </c>
      <c r="T17896" s="9">
        <v>100.026459875611</v>
      </c>
    </row>
    <row r="17897" spans="1:20" x14ac:dyDescent="0.35">
      <c r="A17897">
        <f t="shared" si="546"/>
        <v>17897</v>
      </c>
      <c r="B17897" s="3" t="s">
        <v>1039</v>
      </c>
      <c r="C17897" s="3" t="s">
        <v>95</v>
      </c>
      <c r="D17897" s="3" t="s">
        <v>63</v>
      </c>
      <c r="E17897">
        <v>2020</v>
      </c>
      <c r="F17897" s="3" t="str">
        <f t="shared" si="545"/>
        <v>RGSpillMCNARY2020</v>
      </c>
      <c r="G17897" s="9">
        <v>6.6752239652715</v>
      </c>
      <c r="H17897" s="9">
        <v>14.3949591380972</v>
      </c>
      <c r="I17897" s="9">
        <v>12.0007064154444</v>
      </c>
      <c r="J17897" s="9">
        <v>28.838655580517401</v>
      </c>
      <c r="K17897" s="9">
        <v>28.628581581328099</v>
      </c>
      <c r="L17897" s="9">
        <v>45.685665033514695</v>
      </c>
      <c r="M17897" s="9">
        <v>117.475504808705</v>
      </c>
      <c r="N17897" s="9">
        <v>130.637294566751</v>
      </c>
      <c r="O17897" s="9">
        <v>191.23453878266801</v>
      </c>
      <c r="P17897" s="9">
        <v>148.74785839257299</v>
      </c>
      <c r="Q17897" s="9">
        <v>87.045376754536207</v>
      </c>
      <c r="R17897" s="9">
        <v>67.742074787959396</v>
      </c>
      <c r="S17897" s="9">
        <v>22.729928456302002</v>
      </c>
      <c r="T17897" s="9">
        <v>9.0856762679569396</v>
      </c>
    </row>
    <row r="17898" spans="1:20" x14ac:dyDescent="0.35">
      <c r="A17898">
        <f t="shared" si="546"/>
        <v>17898</v>
      </c>
      <c r="B17898" s="3" t="s">
        <v>1039</v>
      </c>
      <c r="C17898" s="3" t="s">
        <v>95</v>
      </c>
      <c r="D17898" s="3" t="s">
        <v>63</v>
      </c>
      <c r="E17898">
        <v>2021</v>
      </c>
      <c r="F17898" s="3" t="str">
        <f t="shared" si="545"/>
        <v>RGSpillMCNARY2021</v>
      </c>
      <c r="G17898" s="9">
        <v>8.7849023928561802</v>
      </c>
      <c r="H17898" s="9">
        <v>6.4374100977861097</v>
      </c>
      <c r="I17898" s="9">
        <v>5.6852969488777703</v>
      </c>
      <c r="J17898" s="9">
        <v>8.3772451096014695</v>
      </c>
      <c r="K17898" s="9">
        <v>8.6864102911718692</v>
      </c>
      <c r="L17898" s="9">
        <v>26.8436174511552</v>
      </c>
      <c r="M17898" s="9">
        <v>41.450278815030501</v>
      </c>
      <c r="N17898" s="9">
        <v>58.623838613841592</v>
      </c>
      <c r="O17898" s="9">
        <v>104.895232010714</v>
      </c>
      <c r="P17898" s="9">
        <v>155.14531081369401</v>
      </c>
      <c r="Q17898" s="9">
        <v>104.915715370497</v>
      </c>
      <c r="R17898" s="9">
        <v>85.332587024027703</v>
      </c>
      <c r="S17898" s="9">
        <v>21.6724202295052</v>
      </c>
      <c r="T17898" s="9">
        <v>4.96109902239583</v>
      </c>
    </row>
    <row r="17899" spans="1:20" x14ac:dyDescent="0.35">
      <c r="A17899">
        <f t="shared" si="546"/>
        <v>17899</v>
      </c>
      <c r="B17899" s="3" t="s">
        <v>1039</v>
      </c>
      <c r="C17899" s="3" t="s">
        <v>95</v>
      </c>
      <c r="D17899" s="3" t="s">
        <v>63</v>
      </c>
      <c r="E17899">
        <v>2022</v>
      </c>
      <c r="F17899" s="3" t="str">
        <f t="shared" si="545"/>
        <v>RGSpillMCNARY2022</v>
      </c>
      <c r="G17899" s="9">
        <v>5.5392651189919304</v>
      </c>
      <c r="H17899" s="9">
        <v>10.0074298163194</v>
      </c>
      <c r="I17899" s="9">
        <v>7.2221099177013803</v>
      </c>
      <c r="J17899" s="9">
        <v>7.0377233362163896</v>
      </c>
      <c r="K17899" s="9">
        <v>10.992187829139</v>
      </c>
      <c r="L17899" s="9">
        <v>22.2820573251377</v>
      </c>
      <c r="M17899" s="9">
        <v>80.073395214749993</v>
      </c>
      <c r="N17899" s="9">
        <v>82.716904248416597</v>
      </c>
      <c r="O17899" s="9">
        <v>123.57872398638401</v>
      </c>
      <c r="P17899" s="9">
        <v>330.63875735138799</v>
      </c>
      <c r="Q17899" s="9">
        <v>168.654855110282</v>
      </c>
      <c r="R17899" s="9">
        <v>113.28422215833299</v>
      </c>
      <c r="S17899" s="9">
        <v>37.357342873867097</v>
      </c>
      <c r="T17899" s="9">
        <v>10.8703001440833</v>
      </c>
    </row>
    <row r="17900" spans="1:20" x14ac:dyDescent="0.35">
      <c r="A17900">
        <f t="shared" si="546"/>
        <v>17900</v>
      </c>
      <c r="B17900" s="3" t="s">
        <v>1039</v>
      </c>
      <c r="C17900" s="3" t="s">
        <v>95</v>
      </c>
      <c r="D17900" s="3" t="s">
        <v>63</v>
      </c>
      <c r="E17900">
        <v>2023</v>
      </c>
      <c r="F17900" s="3" t="str">
        <f t="shared" si="545"/>
        <v>RGSpillMCNARY2023</v>
      </c>
      <c r="G17900" s="9">
        <v>6.4988632380846703</v>
      </c>
      <c r="H17900" s="9">
        <v>6.8582549111805502</v>
      </c>
      <c r="I17900" s="9">
        <v>44.8988031422777</v>
      </c>
      <c r="J17900" s="9">
        <v>46.6572919447513</v>
      </c>
      <c r="K17900" s="9">
        <v>31.3247862390885</v>
      </c>
      <c r="L17900" s="9">
        <v>114.76377408209601</v>
      </c>
      <c r="M17900" s="9">
        <v>197.680716439305</v>
      </c>
      <c r="N17900" s="9">
        <v>201.96321551768</v>
      </c>
      <c r="O17900" s="9">
        <v>277.500991853561</v>
      </c>
      <c r="P17900" s="9">
        <v>342.08125388402698</v>
      </c>
      <c r="Q17900" s="9">
        <v>226.65516542553701</v>
      </c>
      <c r="R17900" s="9">
        <v>122.887617474027</v>
      </c>
      <c r="S17900" s="9">
        <v>48.838466781835898</v>
      </c>
      <c r="T17900" s="9">
        <v>15.3573578284583</v>
      </c>
    </row>
    <row r="17901" spans="1:20" x14ac:dyDescent="0.35">
      <c r="A17901">
        <f t="shared" si="546"/>
        <v>17901</v>
      </c>
      <c r="B17901" s="3" t="s">
        <v>1039</v>
      </c>
      <c r="C17901" s="3" t="s">
        <v>95</v>
      </c>
      <c r="D17901" s="3" t="s">
        <v>63</v>
      </c>
      <c r="E17901">
        <v>2024</v>
      </c>
      <c r="F17901" s="3" t="str">
        <f t="shared" si="545"/>
        <v>RGSpillMCNARY2024</v>
      </c>
      <c r="G17901" s="9">
        <v>22.426626326397798</v>
      </c>
      <c r="H17901" s="9">
        <v>24.9422510270694</v>
      </c>
      <c r="I17901" s="9">
        <v>15.0624997974791</v>
      </c>
      <c r="J17901" s="9">
        <v>15.5560998451061</v>
      </c>
      <c r="K17901" s="9">
        <v>41.087509022343703</v>
      </c>
      <c r="L17901" s="9">
        <v>34.035235236512001</v>
      </c>
      <c r="M17901" s="9">
        <v>110.026492415836</v>
      </c>
      <c r="N17901" s="9">
        <v>141.469450714472</v>
      </c>
      <c r="O17901" s="9">
        <v>166.40156283352101</v>
      </c>
      <c r="P17901" s="9">
        <v>210.90891839937501</v>
      </c>
      <c r="Q17901" s="9">
        <v>83.635196324905195</v>
      </c>
      <c r="R17901" s="9">
        <v>54.575926741019401</v>
      </c>
      <c r="S17901" s="9">
        <v>20.0406619334778</v>
      </c>
      <c r="T17901" s="9">
        <v>8.1305048855381905</v>
      </c>
    </row>
    <row r="17902" spans="1:20" x14ac:dyDescent="0.35">
      <c r="A17902">
        <f t="shared" si="546"/>
        <v>17902</v>
      </c>
      <c r="B17902" s="3" t="s">
        <v>1039</v>
      </c>
      <c r="C17902" s="3" t="s">
        <v>95</v>
      </c>
      <c r="D17902" s="3" t="s">
        <v>63</v>
      </c>
      <c r="E17902">
        <v>2025</v>
      </c>
      <c r="F17902" s="3" t="str">
        <f t="shared" si="545"/>
        <v>RGSpillMCNARY2025</v>
      </c>
      <c r="G17902" s="9">
        <v>7.6001015155577898</v>
      </c>
      <c r="H17902" s="9">
        <v>9.1439222489999992</v>
      </c>
      <c r="I17902" s="9">
        <v>7.0724680054534703</v>
      </c>
      <c r="J17902" s="9">
        <v>54.457861089370901</v>
      </c>
      <c r="K17902" s="9">
        <v>41.850648630458302</v>
      </c>
      <c r="L17902" s="9">
        <v>88.633942475853402</v>
      </c>
      <c r="M17902" s="9">
        <v>128.196560368625</v>
      </c>
      <c r="N17902" s="9">
        <v>166.03872023052199</v>
      </c>
      <c r="O17902" s="9">
        <v>187.06160061853399</v>
      </c>
      <c r="P17902" s="9">
        <v>173.65553641722201</v>
      </c>
      <c r="Q17902" s="9">
        <v>109.056480810168</v>
      </c>
      <c r="R17902" s="9">
        <v>78.194925149716596</v>
      </c>
      <c r="S17902" s="9">
        <v>25.8290968922656</v>
      </c>
      <c r="T17902" s="9">
        <v>10.4012018892847</v>
      </c>
    </row>
    <row r="17903" spans="1:20" x14ac:dyDescent="0.35">
      <c r="A17903">
        <f t="shared" si="546"/>
        <v>17903</v>
      </c>
      <c r="B17903" s="3" t="s">
        <v>1039</v>
      </c>
      <c r="C17903" s="3" t="s">
        <v>95</v>
      </c>
      <c r="D17903" s="3" t="s">
        <v>63</v>
      </c>
      <c r="E17903">
        <v>2026</v>
      </c>
      <c r="F17903" s="3" t="str">
        <f t="shared" si="545"/>
        <v>RGSpillMCNARY2026</v>
      </c>
      <c r="G17903" s="9">
        <v>12.6255997046008</v>
      </c>
      <c r="H17903" s="9">
        <v>11.182918039513799</v>
      </c>
      <c r="I17903" s="9">
        <v>10.3606444623888</v>
      </c>
      <c r="J17903" s="9">
        <v>17.216718765669999</v>
      </c>
      <c r="K17903" s="9">
        <v>31.639914948687402</v>
      </c>
      <c r="L17903" s="9">
        <v>39.497652684583301</v>
      </c>
      <c r="M17903" s="9">
        <v>87.0086031785833</v>
      </c>
      <c r="N17903" s="9">
        <v>106.055216054958</v>
      </c>
      <c r="O17903" s="9">
        <v>108.558620259362</v>
      </c>
      <c r="P17903" s="9">
        <v>186.90727508906201</v>
      </c>
      <c r="Q17903" s="9">
        <v>122.494728827258</v>
      </c>
      <c r="R17903" s="9">
        <v>89.445024365569395</v>
      </c>
      <c r="S17903" s="9">
        <v>32.5075649624414</v>
      </c>
      <c r="T17903" s="9">
        <v>8.8234319224882594</v>
      </c>
    </row>
    <row r="17904" spans="1:20" x14ac:dyDescent="0.35">
      <c r="A17904">
        <f t="shared" si="546"/>
        <v>17904</v>
      </c>
      <c r="B17904" s="3" t="s">
        <v>1039</v>
      </c>
      <c r="C17904" s="3" t="s">
        <v>95</v>
      </c>
      <c r="D17904" s="3" t="s">
        <v>63</v>
      </c>
      <c r="E17904">
        <v>2027</v>
      </c>
      <c r="F17904" s="3" t="str">
        <f t="shared" si="545"/>
        <v>RGSpillMCNARY2027</v>
      </c>
      <c r="G17904" s="9">
        <v>13.4963759991995</v>
      </c>
      <c r="H17904" s="9">
        <v>10.257142372609</v>
      </c>
      <c r="I17904" s="9">
        <v>5.7524103694652702</v>
      </c>
      <c r="J17904" s="9">
        <v>33.036138799350802</v>
      </c>
      <c r="K17904" s="9">
        <v>54.246728173161401</v>
      </c>
      <c r="L17904" s="9">
        <v>57.351079117923298</v>
      </c>
      <c r="M17904" s="9">
        <v>141.60591894964799</v>
      </c>
      <c r="N17904" s="9">
        <v>146.50657395597199</v>
      </c>
      <c r="O17904" s="9">
        <v>193.34107620681399</v>
      </c>
      <c r="P17904" s="9">
        <v>319.64566871805499</v>
      </c>
      <c r="Q17904" s="9">
        <v>174.51337433217</v>
      </c>
      <c r="R17904" s="9">
        <v>107.221828539583</v>
      </c>
      <c r="S17904" s="9">
        <v>27.305772648984298</v>
      </c>
      <c r="T17904" s="9">
        <v>19.448984138597201</v>
      </c>
    </row>
    <row r="17905" spans="1:20" x14ac:dyDescent="0.35">
      <c r="A17905">
        <f t="shared" si="546"/>
        <v>17905</v>
      </c>
      <c r="B17905" s="3" t="s">
        <v>1039</v>
      </c>
      <c r="C17905" s="3" t="s">
        <v>95</v>
      </c>
      <c r="D17905" s="3" t="s">
        <v>63</v>
      </c>
      <c r="E17905">
        <v>2028</v>
      </c>
      <c r="F17905" s="3" t="str">
        <f t="shared" si="545"/>
        <v>RGSpillMCNARY2028</v>
      </c>
      <c r="G17905" s="9">
        <v>6.5499599861316504</v>
      </c>
      <c r="H17905" s="9">
        <v>15.01009160175</v>
      </c>
      <c r="I17905" s="9">
        <v>9.02811838006944</v>
      </c>
      <c r="J17905" s="9">
        <v>11.47823490601</v>
      </c>
      <c r="K17905" s="9">
        <v>47.457893500760399</v>
      </c>
      <c r="L17905" s="9">
        <v>73.160390095201606</v>
      </c>
      <c r="M17905" s="9">
        <v>92.367032884583296</v>
      </c>
      <c r="N17905" s="9">
        <v>143.63052055216599</v>
      </c>
      <c r="O17905" s="9">
        <v>195.186013496485</v>
      </c>
      <c r="P17905" s="9">
        <v>310.15644875930502</v>
      </c>
      <c r="Q17905" s="9">
        <v>270.43284113233199</v>
      </c>
      <c r="R17905" s="9">
        <v>136.14995089111099</v>
      </c>
      <c r="S17905" s="9">
        <v>87.448721571367102</v>
      </c>
      <c r="T17905" s="9">
        <v>26.405339999694402</v>
      </c>
    </row>
    <row r="17906" spans="1:20" x14ac:dyDescent="0.35">
      <c r="A17906">
        <f t="shared" si="546"/>
        <v>17906</v>
      </c>
      <c r="B17906" s="3" t="s">
        <v>1039</v>
      </c>
      <c r="C17906" s="3" t="s">
        <v>95</v>
      </c>
      <c r="D17906" s="3" t="s">
        <v>63</v>
      </c>
      <c r="E17906">
        <v>2029</v>
      </c>
      <c r="F17906" s="3" t="str">
        <f t="shared" si="545"/>
        <v>RGSpillMCNARY2029</v>
      </c>
      <c r="G17906" s="9">
        <v>17.1845767567137</v>
      </c>
      <c r="H17906" s="9">
        <v>5.6376335686416601</v>
      </c>
      <c r="I17906" s="9">
        <v>14.528141371381899</v>
      </c>
      <c r="J17906" s="9">
        <v>10.245364138333301</v>
      </c>
      <c r="K17906" s="9">
        <v>28.957314758796802</v>
      </c>
      <c r="L17906" s="9">
        <v>53.199268152540306</v>
      </c>
      <c r="M17906" s="9">
        <v>131.44373155394399</v>
      </c>
      <c r="N17906" s="9">
        <v>130.412523744222</v>
      </c>
      <c r="O17906" s="9">
        <v>176.16976920375001</v>
      </c>
      <c r="P17906" s="9">
        <v>261.08031009618003</v>
      </c>
      <c r="Q17906" s="9">
        <v>128.01918186693501</v>
      </c>
      <c r="R17906" s="9">
        <v>68.092271064902704</v>
      </c>
      <c r="S17906" s="9">
        <v>24.397184277539001</v>
      </c>
      <c r="T17906" s="9">
        <v>7.7564113002638804</v>
      </c>
    </row>
    <row r="17907" spans="1:20" x14ac:dyDescent="0.35">
      <c r="A17907">
        <f t="shared" si="546"/>
        <v>17907</v>
      </c>
      <c r="B17907" s="3" t="s">
        <v>1039</v>
      </c>
      <c r="C17907" s="3" t="s">
        <v>77</v>
      </c>
      <c r="D17907" s="3" t="s">
        <v>63</v>
      </c>
      <c r="E17907">
        <v>2020</v>
      </c>
      <c r="F17907" s="3" t="str">
        <f t="shared" si="545"/>
        <v>RGGenMCNARY2020</v>
      </c>
      <c r="G17907" s="9">
        <v>465.132742204301</v>
      </c>
      <c r="H17907" s="9">
        <v>707.39111736111101</v>
      </c>
      <c r="I17907" s="9">
        <v>774.48300416666598</v>
      </c>
      <c r="J17907" s="9">
        <v>791.77711290322497</v>
      </c>
      <c r="K17907" s="9">
        <v>753.32590639880902</v>
      </c>
      <c r="L17907" s="9">
        <v>641.84284784946203</v>
      </c>
      <c r="M17907" s="9">
        <v>302.05221944444401</v>
      </c>
      <c r="N17907" s="9">
        <v>333.92113499999999</v>
      </c>
      <c r="O17907" s="9">
        <v>332.71274435483798</v>
      </c>
      <c r="P17907" s="9">
        <v>439.83821711111102</v>
      </c>
      <c r="Q17907" s="9">
        <v>415.22215860214999</v>
      </c>
      <c r="R17907" s="9">
        <v>340.10718333333301</v>
      </c>
      <c r="S17907" s="9">
        <v>547.57732552083303</v>
      </c>
      <c r="T17907" s="9">
        <v>501.00428805555498</v>
      </c>
    </row>
    <row r="17908" spans="1:20" x14ac:dyDescent="0.35">
      <c r="A17908">
        <f t="shared" si="546"/>
        <v>17908</v>
      </c>
      <c r="B17908" s="3" t="s">
        <v>1039</v>
      </c>
      <c r="C17908" s="3" t="s">
        <v>77</v>
      </c>
      <c r="D17908" s="3" t="s">
        <v>63</v>
      </c>
      <c r="E17908">
        <v>2021</v>
      </c>
      <c r="F17908" s="3" t="str">
        <f t="shared" si="545"/>
        <v>RGGenMCNARY2021</v>
      </c>
      <c r="G17908" s="9">
        <v>472.54474395161202</v>
      </c>
      <c r="H17908" s="9">
        <v>644.201152777777</v>
      </c>
      <c r="I17908" s="9">
        <v>717.76437777777699</v>
      </c>
      <c r="J17908" s="9">
        <v>776.52205376344</v>
      </c>
      <c r="K17908" s="9">
        <v>675.94173318452295</v>
      </c>
      <c r="L17908" s="9">
        <v>474.00573252688099</v>
      </c>
      <c r="M17908" s="9">
        <v>313.42904527777699</v>
      </c>
      <c r="N17908" s="9">
        <v>321.93733611111099</v>
      </c>
      <c r="O17908" s="9">
        <v>328.91606317204298</v>
      </c>
      <c r="P17908" s="9">
        <v>458.97997763888799</v>
      </c>
      <c r="Q17908" s="9">
        <v>477.81020564516098</v>
      </c>
      <c r="R17908" s="9">
        <v>385.317041666666</v>
      </c>
      <c r="S17908" s="9">
        <v>520.82663020833297</v>
      </c>
      <c r="T17908" s="9">
        <v>501.98317083333302</v>
      </c>
    </row>
    <row r="17909" spans="1:20" x14ac:dyDescent="0.35">
      <c r="A17909">
        <f t="shared" si="546"/>
        <v>17909</v>
      </c>
      <c r="B17909" s="3" t="s">
        <v>1039</v>
      </c>
      <c r="C17909" s="3" t="s">
        <v>77</v>
      </c>
      <c r="D17909" s="3" t="s">
        <v>63</v>
      </c>
      <c r="E17909">
        <v>2022</v>
      </c>
      <c r="F17909" s="3" t="str">
        <f t="shared" ref="F17909:F17972" si="547">_xlfn.CONCAT(B17909,C17909,D17909,E17909)</f>
        <v>RGGenMCNARY2022</v>
      </c>
      <c r="G17909" s="9">
        <v>426.74142056451598</v>
      </c>
      <c r="H17909" s="9">
        <v>702.05239611111097</v>
      </c>
      <c r="I17909" s="9">
        <v>758.84962916666598</v>
      </c>
      <c r="J17909" s="9">
        <v>668.48870362903199</v>
      </c>
      <c r="K17909" s="9">
        <v>694.81155059523803</v>
      </c>
      <c r="L17909" s="9">
        <v>439.959116935483</v>
      </c>
      <c r="M17909" s="9">
        <v>326.14405833333302</v>
      </c>
      <c r="N17909" s="9">
        <v>323.378211111111</v>
      </c>
      <c r="O17909" s="9">
        <v>326.595295430107</v>
      </c>
      <c r="P17909" s="9">
        <v>559.08070902777695</v>
      </c>
      <c r="Q17909" s="9">
        <v>567.61304852150499</v>
      </c>
      <c r="R17909" s="9">
        <v>516.17059999999901</v>
      </c>
      <c r="S17909" s="9">
        <v>567.61180468749899</v>
      </c>
      <c r="T17909" s="9">
        <v>550.87318749999997</v>
      </c>
    </row>
    <row r="17910" spans="1:20" x14ac:dyDescent="0.35">
      <c r="A17910">
        <f t="shared" si="546"/>
        <v>17910</v>
      </c>
      <c r="B17910" s="3" t="s">
        <v>1039</v>
      </c>
      <c r="C17910" s="3" t="s">
        <v>77</v>
      </c>
      <c r="D17910" s="3" t="s">
        <v>63</v>
      </c>
      <c r="E17910">
        <v>2023</v>
      </c>
      <c r="F17910" s="3" t="str">
        <f t="shared" si="547"/>
        <v>RGGenMCNARY2023</v>
      </c>
      <c r="G17910" s="9">
        <v>488.716632392473</v>
      </c>
      <c r="H17910" s="9">
        <v>726.47357361111096</v>
      </c>
      <c r="I17910" s="9">
        <v>738.80774488888801</v>
      </c>
      <c r="J17910" s="9">
        <v>747.24697334677398</v>
      </c>
      <c r="K17910" s="9">
        <v>698.90667797619005</v>
      </c>
      <c r="L17910" s="9">
        <v>499.92110806451598</v>
      </c>
      <c r="M17910" s="9">
        <v>286.83590191666599</v>
      </c>
      <c r="N17910" s="9">
        <v>328.10418213888801</v>
      </c>
      <c r="O17910" s="9">
        <v>466.70431034946199</v>
      </c>
      <c r="P17910" s="9">
        <v>575.83851652777696</v>
      </c>
      <c r="Q17910" s="9">
        <v>585.46184811827902</v>
      </c>
      <c r="R17910" s="9">
        <v>534.56040944444396</v>
      </c>
      <c r="S17910" s="9">
        <v>598.39106588541597</v>
      </c>
      <c r="T17910" s="9">
        <v>532.88901340277698</v>
      </c>
    </row>
    <row r="17911" spans="1:20" x14ac:dyDescent="0.35">
      <c r="A17911">
        <f t="shared" si="546"/>
        <v>17911</v>
      </c>
      <c r="B17911" s="3" t="s">
        <v>1039</v>
      </c>
      <c r="C17911" s="3" t="s">
        <v>77</v>
      </c>
      <c r="D17911" s="3" t="s">
        <v>63</v>
      </c>
      <c r="E17911">
        <v>2024</v>
      </c>
      <c r="F17911" s="3" t="str">
        <f t="shared" si="547"/>
        <v>RGGenMCNARY2024</v>
      </c>
      <c r="G17911" s="9">
        <v>549.57772553763402</v>
      </c>
      <c r="H17911" s="9">
        <v>734.51230138888798</v>
      </c>
      <c r="I17911" s="9">
        <v>802.19030416666601</v>
      </c>
      <c r="J17911" s="9">
        <v>801.98590134408596</v>
      </c>
      <c r="K17911" s="9">
        <v>678.317838184523</v>
      </c>
      <c r="L17911" s="9">
        <v>614.33330524193502</v>
      </c>
      <c r="M17911" s="9">
        <v>320.15489722222202</v>
      </c>
      <c r="N17911" s="9">
        <v>321.41038083333302</v>
      </c>
      <c r="O17911" s="9">
        <v>338.51694418145098</v>
      </c>
      <c r="P17911" s="9">
        <v>489.46984708333298</v>
      </c>
      <c r="Q17911" s="9">
        <v>406.74240483870898</v>
      </c>
      <c r="R17911" s="9">
        <v>331.38603055555501</v>
      </c>
      <c r="S17911" s="9">
        <v>473.92021875</v>
      </c>
      <c r="T17911" s="9">
        <v>492.40056944444399</v>
      </c>
    </row>
    <row r="17912" spans="1:20" x14ac:dyDescent="0.35">
      <c r="A17912">
        <f t="shared" si="546"/>
        <v>17912</v>
      </c>
      <c r="B17912" s="3" t="s">
        <v>1039</v>
      </c>
      <c r="C17912" s="3" t="s">
        <v>77</v>
      </c>
      <c r="D17912" s="3" t="s">
        <v>63</v>
      </c>
      <c r="E17912">
        <v>2025</v>
      </c>
      <c r="F17912" s="3" t="str">
        <f t="shared" si="547"/>
        <v>RGGenMCNARY2025</v>
      </c>
      <c r="G17912" s="9">
        <v>511.17490725806402</v>
      </c>
      <c r="H17912" s="9">
        <v>699.42186958333298</v>
      </c>
      <c r="I17912" s="9">
        <v>741.83487736111101</v>
      </c>
      <c r="J17912" s="9">
        <v>776.36694932795695</v>
      </c>
      <c r="K17912" s="9">
        <v>709.18288244047596</v>
      </c>
      <c r="L17912" s="9">
        <v>539.03937329301004</v>
      </c>
      <c r="M17912" s="9">
        <v>302.91142138888802</v>
      </c>
      <c r="N17912" s="9">
        <v>336.43590638888799</v>
      </c>
      <c r="O17912" s="9">
        <v>345.96731174731099</v>
      </c>
      <c r="P17912" s="9">
        <v>485.14169187499999</v>
      </c>
      <c r="Q17912" s="9">
        <v>479.16987513440802</v>
      </c>
      <c r="R17912" s="9">
        <v>382.16966388888801</v>
      </c>
      <c r="S17912" s="9">
        <v>579.02976562499998</v>
      </c>
      <c r="T17912" s="9">
        <v>531.25106194444402</v>
      </c>
    </row>
    <row r="17913" spans="1:20" x14ac:dyDescent="0.35">
      <c r="A17913">
        <f t="shared" si="546"/>
        <v>17913</v>
      </c>
      <c r="B17913" s="3" t="s">
        <v>1039</v>
      </c>
      <c r="C17913" s="3" t="s">
        <v>77</v>
      </c>
      <c r="D17913" s="3" t="s">
        <v>63</v>
      </c>
      <c r="E17913">
        <v>2026</v>
      </c>
      <c r="F17913" s="3" t="str">
        <f t="shared" si="547"/>
        <v>RGGenMCNARY2026</v>
      </c>
      <c r="G17913" s="9">
        <v>506.10515322580602</v>
      </c>
      <c r="H17913" s="9">
        <v>717.96120847222198</v>
      </c>
      <c r="I17913" s="9">
        <v>797.07982666666601</v>
      </c>
      <c r="J17913" s="9">
        <v>812.08320403225798</v>
      </c>
      <c r="K17913" s="9">
        <v>733.88287053571401</v>
      </c>
      <c r="L17913" s="9">
        <v>596.11296747311803</v>
      </c>
      <c r="M17913" s="9">
        <v>326.72702500000003</v>
      </c>
      <c r="N17913" s="9">
        <v>325.70994444444398</v>
      </c>
      <c r="O17913" s="9">
        <v>327.76200603494601</v>
      </c>
      <c r="P17913" s="9">
        <v>492.00488902777698</v>
      </c>
      <c r="Q17913" s="9">
        <v>523.271294489247</v>
      </c>
      <c r="R17913" s="9">
        <v>411.71250055555498</v>
      </c>
      <c r="S17913" s="9">
        <v>590.16124479166604</v>
      </c>
      <c r="T17913" s="9">
        <v>520.08690138888801</v>
      </c>
    </row>
    <row r="17914" spans="1:20" x14ac:dyDescent="0.35">
      <c r="A17914">
        <f t="shared" si="546"/>
        <v>17914</v>
      </c>
      <c r="B17914" s="3" t="s">
        <v>1039</v>
      </c>
      <c r="C17914" s="3" t="s">
        <v>77</v>
      </c>
      <c r="D17914" s="3" t="s">
        <v>63</v>
      </c>
      <c r="E17914">
        <v>2027</v>
      </c>
      <c r="F17914" s="3" t="str">
        <f t="shared" si="547"/>
        <v>RGGenMCNARY2027</v>
      </c>
      <c r="G17914" s="9">
        <v>501.71565188172002</v>
      </c>
      <c r="H17914" s="9">
        <v>664.40921805555502</v>
      </c>
      <c r="I17914" s="9">
        <v>805.932368055555</v>
      </c>
      <c r="J17914" s="9">
        <v>773.52499462365597</v>
      </c>
      <c r="K17914" s="9">
        <v>717.28116354166605</v>
      </c>
      <c r="L17914" s="9">
        <v>621.129325295699</v>
      </c>
      <c r="M17914" s="9">
        <v>365.21288055555499</v>
      </c>
      <c r="N17914" s="9">
        <v>329.45427361111098</v>
      </c>
      <c r="O17914" s="9">
        <v>365.19925483870901</v>
      </c>
      <c r="P17914" s="9">
        <v>579.53061472222203</v>
      </c>
      <c r="Q17914" s="9">
        <v>562.18252029569896</v>
      </c>
      <c r="R17914" s="9">
        <v>481.59817777777698</v>
      </c>
      <c r="S17914" s="9">
        <v>584.27172916666598</v>
      </c>
      <c r="T17914" s="9">
        <v>551.04622638888804</v>
      </c>
    </row>
    <row r="17915" spans="1:20" x14ac:dyDescent="0.35">
      <c r="A17915">
        <f t="shared" si="546"/>
        <v>17915</v>
      </c>
      <c r="B17915" s="3" t="s">
        <v>1039</v>
      </c>
      <c r="C17915" s="3" t="s">
        <v>77</v>
      </c>
      <c r="D17915" s="3" t="s">
        <v>63</v>
      </c>
      <c r="E17915">
        <v>2028</v>
      </c>
      <c r="F17915" s="3" t="str">
        <f t="shared" si="547"/>
        <v>RGGenMCNARY2028</v>
      </c>
      <c r="G17915" s="9">
        <v>428.32820596774098</v>
      </c>
      <c r="H17915" s="9">
        <v>702.35172027777696</v>
      </c>
      <c r="I17915" s="9">
        <v>805.67252361111105</v>
      </c>
      <c r="J17915" s="9">
        <v>793.22777150537604</v>
      </c>
      <c r="K17915" s="9">
        <v>705.56973645833295</v>
      </c>
      <c r="L17915" s="9">
        <v>578.50986451612903</v>
      </c>
      <c r="M17915" s="9">
        <v>298.631383611111</v>
      </c>
      <c r="N17915" s="9">
        <v>348.21818416666599</v>
      </c>
      <c r="O17915" s="9">
        <v>356.04239731182798</v>
      </c>
      <c r="P17915" s="9">
        <v>576.84667541666602</v>
      </c>
      <c r="Q17915" s="9">
        <v>596.965684139784</v>
      </c>
      <c r="R17915" s="9">
        <v>552.69218777777701</v>
      </c>
      <c r="S17915" s="9">
        <v>605.74503385416597</v>
      </c>
      <c r="T17915" s="9">
        <v>547.36043194444403</v>
      </c>
    </row>
    <row r="17916" spans="1:20" x14ac:dyDescent="0.35">
      <c r="A17916">
        <f t="shared" si="546"/>
        <v>17916</v>
      </c>
      <c r="B17916" s="3" t="s">
        <v>1039</v>
      </c>
      <c r="C17916" s="3" t="s">
        <v>77</v>
      </c>
      <c r="D17916" s="3" t="s">
        <v>63</v>
      </c>
      <c r="E17916">
        <v>2029</v>
      </c>
      <c r="F17916" s="3" t="str">
        <f t="shared" si="547"/>
        <v>RGGenMCNARY2029</v>
      </c>
      <c r="G17916" s="9">
        <v>561.43588440860196</v>
      </c>
      <c r="H17916" s="9">
        <v>651.433972222222</v>
      </c>
      <c r="I17916" s="9">
        <v>791.02472222222195</v>
      </c>
      <c r="J17916" s="9">
        <v>774.64324999999997</v>
      </c>
      <c r="K17916" s="9">
        <v>714.068141369047</v>
      </c>
      <c r="L17916" s="9">
        <v>623.56034099462295</v>
      </c>
      <c r="M17916" s="9">
        <v>322.98939944444402</v>
      </c>
      <c r="N17916" s="9">
        <v>317.00812022222198</v>
      </c>
      <c r="O17916" s="9">
        <v>325.31083252688097</v>
      </c>
      <c r="P17916" s="9">
        <v>548.72085270138803</v>
      </c>
      <c r="Q17916" s="9">
        <v>494.26406129032199</v>
      </c>
      <c r="R17916" s="9">
        <v>350.89225916666601</v>
      </c>
      <c r="S17916" s="9">
        <v>577.238184895833</v>
      </c>
      <c r="T17916" s="9">
        <v>524.8519</v>
      </c>
    </row>
    <row r="17917" spans="1:20" x14ac:dyDescent="0.35">
      <c r="A17917">
        <f t="shared" si="546"/>
        <v>17917</v>
      </c>
      <c r="B17917" s="3" t="s">
        <v>1039</v>
      </c>
      <c r="C17917" s="3" t="s">
        <v>75</v>
      </c>
      <c r="D17917" s="3" t="s">
        <v>17</v>
      </c>
      <c r="E17917">
        <v>2020</v>
      </c>
      <c r="F17917" s="3" t="str">
        <f t="shared" si="547"/>
        <v>RGElevMICA2020</v>
      </c>
      <c r="G17917" s="9">
        <v>2460.48564304</v>
      </c>
      <c r="H17917" s="9">
        <v>2456.9915484399999</v>
      </c>
      <c r="I17917" s="9">
        <v>2445.2297370400001</v>
      </c>
      <c r="J17917" s="9">
        <v>2437.5985031999999</v>
      </c>
      <c r="K17917" s="9">
        <v>2426.24351596</v>
      </c>
      <c r="L17917" s="9">
        <v>2419.1175314799998</v>
      </c>
      <c r="M17917" s="9">
        <v>2417.3622820800001</v>
      </c>
      <c r="N17917" s="9">
        <v>2419.6227808399999</v>
      </c>
      <c r="O17917" s="9">
        <v>2436.4239624799902</v>
      </c>
      <c r="P17917" s="9">
        <v>2452.7100522400001</v>
      </c>
      <c r="Q17917" s="9">
        <v>2458.99286084</v>
      </c>
      <c r="R17917" s="9">
        <v>2458.1693700000001</v>
      </c>
      <c r="S17917" s="9">
        <v>2455.4397111200001</v>
      </c>
      <c r="T17917" s="9">
        <v>2446.2500782799998</v>
      </c>
    </row>
    <row r="17918" spans="1:20" x14ac:dyDescent="0.35">
      <c r="A17918">
        <f t="shared" si="546"/>
        <v>17918</v>
      </c>
      <c r="B17918" s="3" t="s">
        <v>1039</v>
      </c>
      <c r="C17918" s="3" t="s">
        <v>75</v>
      </c>
      <c r="D17918" s="3" t="s">
        <v>17</v>
      </c>
      <c r="E17918">
        <v>2021</v>
      </c>
      <c r="F17918" s="3" t="str">
        <f t="shared" si="547"/>
        <v>RGElevMICA2021</v>
      </c>
      <c r="G17918" s="9">
        <v>2441.9849862800002</v>
      </c>
      <c r="H17918" s="9">
        <v>2435.1149073199999</v>
      </c>
      <c r="I17918" s="9">
        <v>2420.2494212800002</v>
      </c>
      <c r="J17918" s="9">
        <v>2412.4180561999901</v>
      </c>
      <c r="K17918" s="9">
        <v>2400.0066384800002</v>
      </c>
      <c r="L17918" s="9">
        <v>2379.02238584</v>
      </c>
      <c r="M17918" s="9">
        <v>2376.8799973199998</v>
      </c>
      <c r="N17918" s="9">
        <v>2378.1070314799999</v>
      </c>
      <c r="O17918" s="9">
        <v>2400.6496831199902</v>
      </c>
      <c r="P17918" s="9">
        <v>2435.38721704</v>
      </c>
      <c r="Q17918" s="9">
        <v>2458.1824933600001</v>
      </c>
      <c r="R17918" s="9">
        <v>2459.4357742399998</v>
      </c>
      <c r="S17918" s="9">
        <v>2459.6063779199999</v>
      </c>
      <c r="T17918" s="9">
        <v>2456.17133844</v>
      </c>
    </row>
    <row r="17919" spans="1:20" x14ac:dyDescent="0.35">
      <c r="A17919">
        <f t="shared" si="546"/>
        <v>17919</v>
      </c>
      <c r="B17919" s="3" t="s">
        <v>1039</v>
      </c>
      <c r="C17919" s="3" t="s">
        <v>75</v>
      </c>
      <c r="D17919" s="3" t="s">
        <v>17</v>
      </c>
      <c r="E17919">
        <v>2022</v>
      </c>
      <c r="F17919" s="3" t="str">
        <f t="shared" si="547"/>
        <v>RGElevMICA2022</v>
      </c>
      <c r="G17919" s="9">
        <v>2455.68249328</v>
      </c>
      <c r="H17919" s="9">
        <v>2440.6267185199999</v>
      </c>
      <c r="I17919" s="9">
        <v>2425.8924660799998</v>
      </c>
      <c r="J17919" s="9">
        <v>2418.5630695199902</v>
      </c>
      <c r="K17919" s="9">
        <v>2406.3813105999998</v>
      </c>
      <c r="L17919" s="9">
        <v>2401.4698931200001</v>
      </c>
      <c r="M17919" s="9">
        <v>2400.6464022800001</v>
      </c>
      <c r="N17919" s="9">
        <v>2399.4488956800001</v>
      </c>
      <c r="O17919" s="9">
        <v>2412.82488036</v>
      </c>
      <c r="P17919" s="9">
        <v>2447.38852976</v>
      </c>
      <c r="Q17919" s="9">
        <v>2459.7048031199902</v>
      </c>
      <c r="R17919" s="9">
        <v>2459.5899737199902</v>
      </c>
      <c r="S17919" s="9">
        <v>2459.7671390799901</v>
      </c>
      <c r="T17919" s="9">
        <v>2459.14706032</v>
      </c>
    </row>
    <row r="17920" spans="1:20" x14ac:dyDescent="0.35">
      <c r="A17920">
        <f t="shared" si="546"/>
        <v>17920</v>
      </c>
      <c r="B17920" s="3" t="s">
        <v>1039</v>
      </c>
      <c r="C17920" s="3" t="s">
        <v>75</v>
      </c>
      <c r="D17920" s="3" t="s">
        <v>17</v>
      </c>
      <c r="E17920">
        <v>2023</v>
      </c>
      <c r="F17920" s="3" t="str">
        <f t="shared" si="547"/>
        <v>RGElevMICA2023</v>
      </c>
      <c r="G17920" s="9">
        <v>2459.0191075600001</v>
      </c>
      <c r="H17920" s="9">
        <v>2456.4731757199902</v>
      </c>
      <c r="I17920" s="9">
        <v>2445.6529653999901</v>
      </c>
      <c r="J17920" s="9">
        <v>2440.0132014400001</v>
      </c>
      <c r="K17920" s="9">
        <v>2427.0538834399999</v>
      </c>
      <c r="L17920" s="9">
        <v>2421.6240932400001</v>
      </c>
      <c r="M17920" s="9">
        <v>2417.4475839199999</v>
      </c>
      <c r="N17920" s="9">
        <v>2418.4777676799999</v>
      </c>
      <c r="O17920" s="9">
        <v>2434.4817051999999</v>
      </c>
      <c r="P17920" s="9">
        <v>2461.3320997599999</v>
      </c>
      <c r="Q17920" s="9">
        <v>2462.8937796</v>
      </c>
      <c r="R17920" s="9">
        <v>2462.6280315600002</v>
      </c>
      <c r="S17920" s="9">
        <v>2462.6149082000002</v>
      </c>
      <c r="T17920" s="9">
        <v>2461.8832808799998</v>
      </c>
    </row>
    <row r="17921" spans="1:20" x14ac:dyDescent="0.35">
      <c r="A17921">
        <f t="shared" si="546"/>
        <v>17921</v>
      </c>
      <c r="B17921" s="3" t="s">
        <v>1039</v>
      </c>
      <c r="C17921" s="3" t="s">
        <v>75</v>
      </c>
      <c r="D17921" s="3" t="s">
        <v>17</v>
      </c>
      <c r="E17921">
        <v>2024</v>
      </c>
      <c r="F17921" s="3" t="str">
        <f t="shared" si="547"/>
        <v>RGElevMICA2024</v>
      </c>
      <c r="G17921" s="9">
        <v>2460.9055905599998</v>
      </c>
      <c r="H17921" s="9">
        <v>2458.0217321999999</v>
      </c>
      <c r="I17921" s="9">
        <v>2449.1240941199999</v>
      </c>
      <c r="J17921" s="9">
        <v>2442.32947448</v>
      </c>
      <c r="K17921" s="9">
        <v>2428.1562456799902</v>
      </c>
      <c r="L17921" s="9">
        <v>2422.5919410399902</v>
      </c>
      <c r="M17921" s="9">
        <v>2421.9751431199902</v>
      </c>
      <c r="N17921" s="9">
        <v>2424.8819673600001</v>
      </c>
      <c r="O17921" s="9">
        <v>2438.7796056000002</v>
      </c>
      <c r="P17921" s="9">
        <v>2457.8051967599999</v>
      </c>
      <c r="Q17921" s="9">
        <v>2462.4311811600001</v>
      </c>
      <c r="R17921" s="9">
        <v>2461.9882677599999</v>
      </c>
      <c r="S17921" s="9">
        <v>2459.5670078399999</v>
      </c>
      <c r="T17921" s="9">
        <v>2455.5939106000001</v>
      </c>
    </row>
    <row r="17922" spans="1:20" x14ac:dyDescent="0.35">
      <c r="A17922">
        <f t="shared" si="546"/>
        <v>17922</v>
      </c>
      <c r="B17922" s="3" t="s">
        <v>1039</v>
      </c>
      <c r="C17922" s="3" t="s">
        <v>75</v>
      </c>
      <c r="D17922" s="3" t="s">
        <v>17</v>
      </c>
      <c r="E17922">
        <v>2025</v>
      </c>
      <c r="F17922" s="3" t="str">
        <f t="shared" si="547"/>
        <v>RGElevMICA2025</v>
      </c>
      <c r="G17922" s="9">
        <v>2455.8695011599998</v>
      </c>
      <c r="H17922" s="9">
        <v>2450.8695010000001</v>
      </c>
      <c r="I17922" s="9">
        <v>2437.96267644</v>
      </c>
      <c r="J17922" s="9">
        <v>2432.1063770400001</v>
      </c>
      <c r="K17922" s="9">
        <v>2422.5263242399901</v>
      </c>
      <c r="L17922" s="9">
        <v>2418.1496836800002</v>
      </c>
      <c r="M17922" s="9">
        <v>2418.41543172</v>
      </c>
      <c r="N17922" s="9">
        <v>2423.0479777999999</v>
      </c>
      <c r="O17922" s="9">
        <v>2444.6621517200001</v>
      </c>
      <c r="P17922" s="9">
        <v>2461.1450918800001</v>
      </c>
      <c r="Q17922" s="9">
        <v>2462.8904987599999</v>
      </c>
      <c r="R17922" s="9">
        <v>2462.6247507199901</v>
      </c>
      <c r="S17922" s="9">
        <v>2462.36556436</v>
      </c>
      <c r="T17922" s="9">
        <v>2459.24876636</v>
      </c>
    </row>
    <row r="17923" spans="1:20" x14ac:dyDescent="0.35">
      <c r="A17923">
        <f t="shared" ref="A17923:A17986" si="548">A17922+1</f>
        <v>17923</v>
      </c>
      <c r="B17923" s="3" t="s">
        <v>1039</v>
      </c>
      <c r="C17923" s="3" t="s">
        <v>75</v>
      </c>
      <c r="D17923" s="3" t="s">
        <v>17</v>
      </c>
      <c r="E17923">
        <v>2026</v>
      </c>
      <c r="F17923" s="3" t="str">
        <f t="shared" si="547"/>
        <v>RGElevMICA2026</v>
      </c>
      <c r="G17923" s="9">
        <v>2460.5414173199902</v>
      </c>
      <c r="H17923" s="9">
        <v>2458.1431232800001</v>
      </c>
      <c r="I17923" s="9">
        <v>2448.6975849199998</v>
      </c>
      <c r="J17923" s="9">
        <v>2442.1457474399999</v>
      </c>
      <c r="K17923" s="9">
        <v>2428.6549333600001</v>
      </c>
      <c r="L17923" s="9">
        <v>2422.9495526000001</v>
      </c>
      <c r="M17923" s="9">
        <v>2422.3852481199901</v>
      </c>
      <c r="N17923" s="9">
        <v>2421.8373478399999</v>
      </c>
      <c r="O17923" s="9">
        <v>2426.2992902399901</v>
      </c>
      <c r="P17923" s="9">
        <v>2453.0184511999901</v>
      </c>
      <c r="Q17923" s="9">
        <v>2462.2868242</v>
      </c>
      <c r="R17923" s="9">
        <v>2462.6116273600001</v>
      </c>
      <c r="S17923" s="9">
        <v>2462.4902362799999</v>
      </c>
      <c r="T17923" s="9">
        <v>2458.4908923200001</v>
      </c>
    </row>
    <row r="17924" spans="1:20" x14ac:dyDescent="0.35">
      <c r="A17924">
        <f t="shared" si="548"/>
        <v>17924</v>
      </c>
      <c r="B17924" s="3" t="s">
        <v>1039</v>
      </c>
      <c r="C17924" s="3" t="s">
        <v>75</v>
      </c>
      <c r="D17924" s="3" t="s">
        <v>17</v>
      </c>
      <c r="E17924">
        <v>2027</v>
      </c>
      <c r="F17924" s="3" t="str">
        <f t="shared" si="547"/>
        <v>RGElevMICA2027</v>
      </c>
      <c r="G17924" s="9">
        <v>2457.8117584399902</v>
      </c>
      <c r="H17924" s="9">
        <v>2454.3143829999999</v>
      </c>
      <c r="I17924" s="9">
        <v>2440.8498156400001</v>
      </c>
      <c r="J17924" s="9">
        <v>2433.7599203999998</v>
      </c>
      <c r="K17924" s="9">
        <v>2422.13590428</v>
      </c>
      <c r="L17924" s="9">
        <v>2416.2533581600001</v>
      </c>
      <c r="M17924" s="9">
        <v>2416.22711144</v>
      </c>
      <c r="N17924" s="9">
        <v>2417.0079513599999</v>
      </c>
      <c r="O17924" s="9">
        <v>2431.9062457999999</v>
      </c>
      <c r="P17924" s="9">
        <v>2461.4928609200001</v>
      </c>
      <c r="Q17924" s="9">
        <v>2462.7953543999902</v>
      </c>
      <c r="R17924" s="9">
        <v>2462.4967979599901</v>
      </c>
      <c r="S17924" s="9">
        <v>2462.7822310399902</v>
      </c>
      <c r="T17924" s="9">
        <v>2461.6076903200001</v>
      </c>
    </row>
    <row r="17925" spans="1:20" x14ac:dyDescent="0.35">
      <c r="A17925">
        <f t="shared" si="548"/>
        <v>17925</v>
      </c>
      <c r="B17925" s="3" t="s">
        <v>1039</v>
      </c>
      <c r="C17925" s="3" t="s">
        <v>75</v>
      </c>
      <c r="D17925" s="3" t="s">
        <v>17</v>
      </c>
      <c r="E17925">
        <v>2028</v>
      </c>
      <c r="F17925" s="3" t="str">
        <f t="shared" si="547"/>
        <v>RGElevMICA2028</v>
      </c>
      <c r="G17925" s="9">
        <v>2460.16412072</v>
      </c>
      <c r="H17925" s="9">
        <v>2456.4567715199901</v>
      </c>
      <c r="I17925" s="9">
        <v>2443.3793432799998</v>
      </c>
      <c r="J17925" s="9">
        <v>2436.6667446400002</v>
      </c>
      <c r="K17925" s="9">
        <v>2425.0919411199998</v>
      </c>
      <c r="L17925" s="9">
        <v>2418.6024395999998</v>
      </c>
      <c r="M17925" s="9">
        <v>2411.5059826800002</v>
      </c>
      <c r="N17925" s="9">
        <v>2410.8924655999999</v>
      </c>
      <c r="O17925" s="9">
        <v>2429.9771118799999</v>
      </c>
      <c r="P17925" s="9">
        <v>2458.2120209200002</v>
      </c>
      <c r="Q17925" s="9">
        <v>2462.7953543999902</v>
      </c>
      <c r="R17925" s="9">
        <v>2462.6411549200002</v>
      </c>
      <c r="S17925" s="9">
        <v>2462.29994756</v>
      </c>
      <c r="T17925" s="9">
        <v>2461.6076903200001</v>
      </c>
    </row>
    <row r="17926" spans="1:20" x14ac:dyDescent="0.35">
      <c r="A17926">
        <f t="shared" si="548"/>
        <v>17926</v>
      </c>
      <c r="B17926" s="3" t="s">
        <v>1039</v>
      </c>
      <c r="C17926" s="3" t="s">
        <v>75</v>
      </c>
      <c r="D17926" s="3" t="s">
        <v>17</v>
      </c>
      <c r="E17926">
        <v>2029</v>
      </c>
      <c r="F17926" s="3" t="str">
        <f t="shared" si="547"/>
        <v>RGElevMICA2029</v>
      </c>
      <c r="G17926" s="9">
        <v>2460.8990288800001</v>
      </c>
      <c r="H17926" s="9">
        <v>2457.96267708</v>
      </c>
      <c r="I17926" s="9">
        <v>2447.8248814799999</v>
      </c>
      <c r="J17926" s="9">
        <v>2442.0276371999998</v>
      </c>
      <c r="K17926" s="9">
        <v>2427.63459212</v>
      </c>
      <c r="L17926" s="9">
        <v>2422.9298675599998</v>
      </c>
      <c r="M17926" s="9">
        <v>2422.9462717599999</v>
      </c>
      <c r="N17926" s="9">
        <v>2428.3235685200002</v>
      </c>
      <c r="O17926" s="9">
        <v>2455.87606284</v>
      </c>
      <c r="P17926" s="9">
        <v>2462.4508661999998</v>
      </c>
      <c r="Q17926" s="9">
        <v>2462.9003412799998</v>
      </c>
      <c r="R17926" s="9">
        <v>2462.598504</v>
      </c>
      <c r="S17926" s="9">
        <v>2461.8045407199902</v>
      </c>
      <c r="T17926" s="9">
        <v>2457.6345930799998</v>
      </c>
    </row>
    <row r="17927" spans="1:20" x14ac:dyDescent="0.35">
      <c r="A17927">
        <f t="shared" si="548"/>
        <v>17927</v>
      </c>
      <c r="B17927" s="3" t="s">
        <v>1039</v>
      </c>
      <c r="C17927" s="3" t="s">
        <v>86</v>
      </c>
      <c r="D17927" s="3" t="s">
        <v>17</v>
      </c>
      <c r="E17927">
        <v>2020</v>
      </c>
      <c r="F17927" s="3" t="str">
        <f t="shared" si="547"/>
        <v>RGQOutMICA2020</v>
      </c>
      <c r="G17927" s="9">
        <v>11.7993232296126</v>
      </c>
      <c r="H17927" s="9">
        <v>17.660778825589301</v>
      </c>
      <c r="I17927" s="9">
        <v>27.9036161678249</v>
      </c>
      <c r="J17927" s="9">
        <v>14.560998330931</v>
      </c>
      <c r="K17927" s="9">
        <v>21.149773284626001</v>
      </c>
      <c r="L17927" s="9">
        <v>13.590334199153901</v>
      </c>
      <c r="M17927" s="9">
        <v>13.5271874973987</v>
      </c>
      <c r="N17927" s="9">
        <v>9.7581602494279096</v>
      </c>
      <c r="O17927" s="9">
        <v>12.9979746024921</v>
      </c>
      <c r="P17927" s="9">
        <v>18.8120213756353</v>
      </c>
      <c r="Q17927" s="9">
        <v>19.933692312243899</v>
      </c>
      <c r="R17927" s="9">
        <v>28.9732743241773</v>
      </c>
      <c r="S17927" s="9">
        <v>33.968115103205797</v>
      </c>
      <c r="T17927" s="9">
        <v>24.3403068726698</v>
      </c>
    </row>
    <row r="17928" spans="1:20" x14ac:dyDescent="0.35">
      <c r="A17928">
        <f t="shared" si="548"/>
        <v>17928</v>
      </c>
      <c r="B17928" s="3" t="s">
        <v>1039</v>
      </c>
      <c r="C17928" s="3" t="s">
        <v>86</v>
      </c>
      <c r="D17928" s="3" t="s">
        <v>17</v>
      </c>
      <c r="E17928">
        <v>2021</v>
      </c>
      <c r="F17928" s="3" t="str">
        <f t="shared" si="547"/>
        <v>RGQOutMICA2021</v>
      </c>
      <c r="G17928" s="9">
        <v>13.087673528173401</v>
      </c>
      <c r="H17928" s="9">
        <v>16.1981745101385</v>
      </c>
      <c r="I17928" s="9">
        <v>26.039994926287701</v>
      </c>
      <c r="J17928" s="9">
        <v>14.0052620923635</v>
      </c>
      <c r="K17928" s="9">
        <v>21.526915657118199</v>
      </c>
      <c r="L17928" s="9">
        <v>26.377406400810301</v>
      </c>
      <c r="M17928" s="9">
        <v>10.4042575535033</v>
      </c>
      <c r="N17928" s="9">
        <v>9.4715040060486793</v>
      </c>
      <c r="O17928" s="9">
        <v>8.6968577803126301</v>
      </c>
      <c r="P17928" s="9">
        <v>7.6623180398672597</v>
      </c>
      <c r="Q17928" s="9">
        <v>13.5110706656323</v>
      </c>
      <c r="R17928" s="9">
        <v>26.488446691097202</v>
      </c>
      <c r="S17928" s="9">
        <v>20.465973452141998</v>
      </c>
      <c r="T17928" s="9">
        <v>26.137747784587599</v>
      </c>
    </row>
    <row r="17929" spans="1:20" x14ac:dyDescent="0.35">
      <c r="A17929">
        <f t="shared" si="548"/>
        <v>17929</v>
      </c>
      <c r="B17929" s="3" t="s">
        <v>1039</v>
      </c>
      <c r="C17929" s="3" t="s">
        <v>86</v>
      </c>
      <c r="D17929" s="3" t="s">
        <v>17</v>
      </c>
      <c r="E17929">
        <v>2022</v>
      </c>
      <c r="F17929" s="3" t="str">
        <f t="shared" si="547"/>
        <v>RGQOutMICA2022</v>
      </c>
      <c r="G17929" s="9">
        <v>10.746904670960999</v>
      </c>
      <c r="H17929" s="9">
        <v>31.521423385576199</v>
      </c>
      <c r="I17929" s="9">
        <v>27.571928403903801</v>
      </c>
      <c r="J17929" s="9">
        <v>14.9494709330543</v>
      </c>
      <c r="K17929" s="9">
        <v>22.084059280925501</v>
      </c>
      <c r="L17929" s="9">
        <v>10.891212172905201</v>
      </c>
      <c r="M17929" s="9">
        <v>9.3243686480272192</v>
      </c>
      <c r="N17929" s="9">
        <v>10.2836101116631</v>
      </c>
      <c r="O17929" s="9">
        <v>15.9760564001782</v>
      </c>
      <c r="P17929" s="9">
        <v>17.695790338289001</v>
      </c>
      <c r="Q17929" s="9">
        <v>16.194424329832898</v>
      </c>
      <c r="R17929" s="9">
        <v>29.808976693933801</v>
      </c>
      <c r="S17929" s="9">
        <v>17.391928073151</v>
      </c>
      <c r="T17929" s="9">
        <v>18.693824349433804</v>
      </c>
    </row>
    <row r="17930" spans="1:20" x14ac:dyDescent="0.35">
      <c r="A17930">
        <f t="shared" si="548"/>
        <v>17930</v>
      </c>
      <c r="B17930" s="3" t="s">
        <v>1039</v>
      </c>
      <c r="C17930" s="3" t="s">
        <v>86</v>
      </c>
      <c r="D17930" s="3" t="s">
        <v>17</v>
      </c>
      <c r="E17930">
        <v>2023</v>
      </c>
      <c r="F17930" s="3" t="str">
        <f t="shared" si="547"/>
        <v>RGQOutMICA2023</v>
      </c>
      <c r="G17930" s="9">
        <v>14.233927995159</v>
      </c>
      <c r="H17930" s="9">
        <v>18.158998857937199</v>
      </c>
      <c r="I17930" s="9">
        <v>28.935128581929501</v>
      </c>
      <c r="J17930" s="9">
        <v>15.1116846308232</v>
      </c>
      <c r="K17930" s="9">
        <v>26.630475597094701</v>
      </c>
      <c r="L17930" s="9">
        <v>15.143984728041501</v>
      </c>
      <c r="M17930" s="9">
        <v>22.2914884150243</v>
      </c>
      <c r="N17930" s="9">
        <v>15.1030672199915</v>
      </c>
      <c r="O17930" s="9">
        <v>17.4327802778961</v>
      </c>
      <c r="P17930" s="9">
        <v>30.766256612381099</v>
      </c>
      <c r="Q17930" s="9">
        <v>82.785800135245495</v>
      </c>
      <c r="R17930" s="9">
        <v>46.016719158441099</v>
      </c>
      <c r="S17930" s="9">
        <v>28.654814027100201</v>
      </c>
      <c r="T17930" s="9">
        <v>18.815840721823999</v>
      </c>
    </row>
    <row r="17931" spans="1:20" x14ac:dyDescent="0.35">
      <c r="A17931">
        <f t="shared" si="548"/>
        <v>17931</v>
      </c>
      <c r="B17931" s="3" t="s">
        <v>1039</v>
      </c>
      <c r="C17931" s="3" t="s">
        <v>86</v>
      </c>
      <c r="D17931" s="3" t="s">
        <v>17</v>
      </c>
      <c r="E17931">
        <v>2024</v>
      </c>
      <c r="F17931" s="3" t="str">
        <f t="shared" si="547"/>
        <v>RGQOutMICA2024</v>
      </c>
      <c r="G17931" s="9">
        <v>13.075162682007599</v>
      </c>
      <c r="H17931" s="9">
        <v>16.927051869333901</v>
      </c>
      <c r="I17931" s="9">
        <v>25.313331677313201</v>
      </c>
      <c r="J17931" s="9">
        <v>15.0762843626608</v>
      </c>
      <c r="K17931" s="9">
        <v>27.590016982266999</v>
      </c>
      <c r="L17931" s="9">
        <v>13.500881044038101</v>
      </c>
      <c r="M17931" s="9">
        <v>12.1493523308995</v>
      </c>
      <c r="N17931" s="9">
        <v>9.4266575969270825</v>
      </c>
      <c r="O17931" s="9">
        <v>17.4790556123416</v>
      </c>
      <c r="P17931" s="9">
        <v>33.099079209780299</v>
      </c>
      <c r="Q17931" s="9">
        <v>34.9615687634914</v>
      </c>
      <c r="R17931" s="9">
        <v>31.967188816322999</v>
      </c>
      <c r="S17931" s="9">
        <v>35.437577729513897</v>
      </c>
      <c r="T17931" s="9">
        <v>27.2551697875444</v>
      </c>
    </row>
    <row r="17932" spans="1:20" x14ac:dyDescent="0.35">
      <c r="A17932">
        <f t="shared" si="548"/>
        <v>17932</v>
      </c>
      <c r="B17932" s="3" t="s">
        <v>1039</v>
      </c>
      <c r="C17932" s="3" t="s">
        <v>86</v>
      </c>
      <c r="D17932" s="3" t="s">
        <v>17</v>
      </c>
      <c r="E17932">
        <v>2025</v>
      </c>
      <c r="F17932" s="3" t="str">
        <f t="shared" si="547"/>
        <v>RGQOutMICA2025</v>
      </c>
      <c r="G17932" s="9">
        <v>10.0796635809079</v>
      </c>
      <c r="H17932" s="9">
        <v>17.0829727248186</v>
      </c>
      <c r="I17932" s="9">
        <v>26.271197170353901</v>
      </c>
      <c r="J17932" s="9">
        <v>13.1695867413983</v>
      </c>
      <c r="K17932" s="9">
        <v>20.9688911936531</v>
      </c>
      <c r="L17932" s="9">
        <v>14.220577335509301</v>
      </c>
      <c r="M17932" s="9">
        <v>11.985268688818</v>
      </c>
      <c r="N17932" s="9">
        <v>9.6536198133034699</v>
      </c>
      <c r="O17932" s="9">
        <v>8.7425112902791806</v>
      </c>
      <c r="P17932" s="9">
        <v>18.236996833372402</v>
      </c>
      <c r="Q17932" s="9">
        <v>54.299665634449703</v>
      </c>
      <c r="R17932" s="9">
        <v>33.241737022212597</v>
      </c>
      <c r="S17932" s="9">
        <v>21.854321378027201</v>
      </c>
      <c r="T17932" s="9">
        <v>27.091374656162099</v>
      </c>
    </row>
    <row r="17933" spans="1:20" x14ac:dyDescent="0.35">
      <c r="A17933">
        <f t="shared" si="548"/>
        <v>17933</v>
      </c>
      <c r="B17933" s="3" t="s">
        <v>1039</v>
      </c>
      <c r="C17933" s="3" t="s">
        <v>86</v>
      </c>
      <c r="D17933" s="3" t="s">
        <v>17</v>
      </c>
      <c r="E17933">
        <v>2026</v>
      </c>
      <c r="F17933" s="3" t="str">
        <f t="shared" si="547"/>
        <v>RGQOutMICA2026</v>
      </c>
      <c r="G17933" s="9">
        <v>9.5855051025021503</v>
      </c>
      <c r="H17933" s="9">
        <v>16.970186379416099</v>
      </c>
      <c r="I17933" s="9">
        <v>26.936306169010798</v>
      </c>
      <c r="J17933" s="9">
        <v>15.0065656448759</v>
      </c>
      <c r="K17933" s="9">
        <v>27.346805073385902</v>
      </c>
      <c r="L17933" s="9">
        <v>13.340129539731301</v>
      </c>
      <c r="M17933" s="9">
        <v>9.8696508590322196</v>
      </c>
      <c r="N17933" s="9">
        <v>10.808341612845</v>
      </c>
      <c r="O17933" s="9">
        <v>16.543026807789701</v>
      </c>
      <c r="P17933" s="9">
        <v>19.424695836810301</v>
      </c>
      <c r="Q17933" s="9">
        <v>28.5255622011105</v>
      </c>
      <c r="R17933" s="9">
        <v>33.234216275068398</v>
      </c>
      <c r="S17933" s="9">
        <v>21.230162018101801</v>
      </c>
      <c r="T17933" s="9">
        <v>27.347818327967499</v>
      </c>
    </row>
    <row r="17934" spans="1:20" x14ac:dyDescent="0.35">
      <c r="A17934">
        <f t="shared" si="548"/>
        <v>17934</v>
      </c>
      <c r="B17934" s="3" t="s">
        <v>1039</v>
      </c>
      <c r="C17934" s="3" t="s">
        <v>86</v>
      </c>
      <c r="D17934" s="3" t="s">
        <v>17</v>
      </c>
      <c r="E17934">
        <v>2027</v>
      </c>
      <c r="F17934" s="3" t="str">
        <f t="shared" si="547"/>
        <v>RGQOutMICA2027</v>
      </c>
      <c r="G17934" s="9">
        <v>12.4720324570046</v>
      </c>
      <c r="H17934" s="9">
        <v>16.980563771134399</v>
      </c>
      <c r="I17934" s="9">
        <v>26.845153345677399</v>
      </c>
      <c r="J17934" s="9">
        <v>14.5090944951081</v>
      </c>
      <c r="K17934" s="9">
        <v>21.842656550665598</v>
      </c>
      <c r="L17934" s="9">
        <v>13.086874912674901</v>
      </c>
      <c r="M17934" s="9">
        <v>9.8936132362316602</v>
      </c>
      <c r="N17934" s="9">
        <v>7.6553244278583303</v>
      </c>
      <c r="O17934" s="9">
        <v>9.2653872469186798</v>
      </c>
      <c r="P17934" s="9">
        <v>22.940772234221999</v>
      </c>
      <c r="Q17934" s="9">
        <v>46.265291405835498</v>
      </c>
      <c r="R17934" s="9">
        <v>29.635389552861898</v>
      </c>
      <c r="S17934" s="9">
        <v>15.1434547879298</v>
      </c>
      <c r="T17934" s="9">
        <v>12.989930439448599</v>
      </c>
    </row>
    <row r="17935" spans="1:20" x14ac:dyDescent="0.35">
      <c r="A17935">
        <f t="shared" si="548"/>
        <v>17935</v>
      </c>
      <c r="B17935" s="3" t="s">
        <v>1039</v>
      </c>
      <c r="C17935" s="3" t="s">
        <v>86</v>
      </c>
      <c r="D17935" s="3" t="s">
        <v>17</v>
      </c>
      <c r="E17935">
        <v>2028</v>
      </c>
      <c r="F17935" s="3" t="str">
        <f t="shared" si="547"/>
        <v>RGQOutMICA2028</v>
      </c>
      <c r="G17935" s="9">
        <v>11.1028068811215</v>
      </c>
      <c r="H17935" s="9">
        <v>16.9914650839305</v>
      </c>
      <c r="I17935" s="9">
        <v>27.162832665876198</v>
      </c>
      <c r="J17935" s="9">
        <v>12.925537574763201</v>
      </c>
      <c r="K17935" s="9">
        <v>21.7725427923776</v>
      </c>
      <c r="L17935" s="9">
        <v>13.5209570642825</v>
      </c>
      <c r="M17935" s="9">
        <v>25.038111029326998</v>
      </c>
      <c r="N17935" s="9">
        <v>14.4646193891781</v>
      </c>
      <c r="O17935" s="9">
        <v>7.7837799331955599</v>
      </c>
      <c r="P17935" s="9">
        <v>11.6103091045031</v>
      </c>
      <c r="Q17935" s="9">
        <v>65.856976733792195</v>
      </c>
      <c r="R17935" s="9">
        <v>46.512621464288102</v>
      </c>
      <c r="S17935" s="9">
        <v>36.112641550396603</v>
      </c>
      <c r="T17935" s="9">
        <v>16.996716216954901</v>
      </c>
    </row>
    <row r="17936" spans="1:20" x14ac:dyDescent="0.35">
      <c r="A17936">
        <f t="shared" si="548"/>
        <v>17936</v>
      </c>
      <c r="B17936" s="3" t="s">
        <v>1039</v>
      </c>
      <c r="C17936" s="3" t="s">
        <v>86</v>
      </c>
      <c r="D17936" s="3" t="s">
        <v>17</v>
      </c>
      <c r="E17936">
        <v>2029</v>
      </c>
      <c r="F17936" s="3" t="str">
        <f t="shared" si="547"/>
        <v>RGQOutMICA2029</v>
      </c>
      <c r="G17936" s="9">
        <v>17.144422651911</v>
      </c>
      <c r="H17936" s="9">
        <v>17.070125061112499</v>
      </c>
      <c r="I17936" s="9">
        <v>26.8638573605777</v>
      </c>
      <c r="J17936" s="9">
        <v>13.021189911071399</v>
      </c>
      <c r="K17936" s="9">
        <v>28.555688123211901</v>
      </c>
      <c r="L17936" s="9">
        <v>13.753302261777</v>
      </c>
      <c r="M17936" s="9">
        <v>11.6344553381651</v>
      </c>
      <c r="N17936" s="9">
        <v>9.8890721588594399</v>
      </c>
      <c r="O17936" s="9">
        <v>12.8600163124388</v>
      </c>
      <c r="P17936" s="9">
        <v>53.4184125343983</v>
      </c>
      <c r="Q17936" s="9">
        <v>45.166853012159102</v>
      </c>
      <c r="R17936" s="9">
        <v>26.418994996672598</v>
      </c>
      <c r="S17936" s="9">
        <v>22.161215831492299</v>
      </c>
      <c r="T17936" s="9">
        <v>24.129153348552499</v>
      </c>
    </row>
    <row r="17937" spans="1:20" x14ac:dyDescent="0.35">
      <c r="A17937">
        <f t="shared" si="548"/>
        <v>17937</v>
      </c>
      <c r="B17937" s="3" t="s">
        <v>1039</v>
      </c>
      <c r="C17937" s="3" t="s">
        <v>95</v>
      </c>
      <c r="D17937" s="3" t="s">
        <v>17</v>
      </c>
      <c r="E17937">
        <v>2020</v>
      </c>
      <c r="F17937" s="3" t="str">
        <f t="shared" si="547"/>
        <v>RGSpillMICA2020</v>
      </c>
      <c r="G17937" s="9">
        <v>0.10639545611559099</v>
      </c>
      <c r="H17937" s="9">
        <v>7.4638003333055494E-2</v>
      </c>
      <c r="I17937" s="9">
        <v>0.43601355743749998</v>
      </c>
      <c r="J17937" s="9">
        <v>0</v>
      </c>
      <c r="K17937" s="9">
        <v>0</v>
      </c>
      <c r="L17937" s="9">
        <v>0</v>
      </c>
      <c r="M17937" s="9">
        <v>0</v>
      </c>
      <c r="N17937" s="9">
        <v>0</v>
      </c>
      <c r="O17937" s="9">
        <v>0</v>
      </c>
      <c r="P17937" s="9">
        <v>0</v>
      </c>
      <c r="Q17937" s="9">
        <v>0</v>
      </c>
      <c r="R17937" s="9">
        <v>0</v>
      </c>
      <c r="S17937" s="9">
        <v>1.21631943444074</v>
      </c>
      <c r="T17937" s="9">
        <v>0</v>
      </c>
    </row>
    <row r="17938" spans="1:20" x14ac:dyDescent="0.35">
      <c r="A17938">
        <f t="shared" si="548"/>
        <v>17938</v>
      </c>
      <c r="B17938" s="3" t="s">
        <v>1039</v>
      </c>
      <c r="C17938" s="3" t="s">
        <v>95</v>
      </c>
      <c r="D17938" s="3" t="s">
        <v>17</v>
      </c>
      <c r="E17938">
        <v>2021</v>
      </c>
      <c r="F17938" s="3" t="str">
        <f t="shared" si="547"/>
        <v>RGSpillMICA2021</v>
      </c>
      <c r="G17938" s="9">
        <v>0.11515272172043001</v>
      </c>
      <c r="H17938" s="9">
        <v>0</v>
      </c>
      <c r="I17938" s="9">
        <v>0</v>
      </c>
      <c r="J17938" s="9">
        <v>0</v>
      </c>
      <c r="K17938" s="9">
        <v>0</v>
      </c>
      <c r="L17938" s="9">
        <v>0.33313192008870901</v>
      </c>
      <c r="M17938" s="9">
        <v>0</v>
      </c>
      <c r="N17938" s="9">
        <v>0</v>
      </c>
      <c r="O17938" s="9">
        <v>0</v>
      </c>
      <c r="P17938" s="9">
        <v>0</v>
      </c>
      <c r="Q17938" s="9">
        <v>0</v>
      </c>
      <c r="R17938" s="9">
        <v>0</v>
      </c>
      <c r="S17938" s="9">
        <v>0</v>
      </c>
      <c r="T17938" s="9">
        <v>0.17221907721083299</v>
      </c>
    </row>
    <row r="17939" spans="1:20" x14ac:dyDescent="0.35">
      <c r="A17939">
        <f t="shared" si="548"/>
        <v>17939</v>
      </c>
      <c r="B17939" s="3" t="s">
        <v>1039</v>
      </c>
      <c r="C17939" s="3" t="s">
        <v>95</v>
      </c>
      <c r="D17939" s="3" t="s">
        <v>17</v>
      </c>
      <c r="E17939">
        <v>2022</v>
      </c>
      <c r="F17939" s="3" t="str">
        <f t="shared" si="547"/>
        <v>RGSpillMICA2022</v>
      </c>
      <c r="G17939" s="9">
        <v>0</v>
      </c>
      <c r="H17939" s="9">
        <v>1.0843153317198599</v>
      </c>
      <c r="I17939" s="9">
        <v>0.80368065144305501</v>
      </c>
      <c r="J17939" s="9">
        <v>0</v>
      </c>
      <c r="K17939" s="9">
        <v>0</v>
      </c>
      <c r="L17939" s="9">
        <v>0</v>
      </c>
      <c r="M17939" s="9">
        <v>0</v>
      </c>
      <c r="N17939" s="9">
        <v>0</v>
      </c>
      <c r="O17939" s="9">
        <v>0.114255782426747</v>
      </c>
      <c r="P17939" s="9">
        <v>0</v>
      </c>
      <c r="Q17939" s="9">
        <v>0</v>
      </c>
      <c r="R17939" s="9">
        <v>0</v>
      </c>
      <c r="S17939" s="9">
        <v>0</v>
      </c>
      <c r="T17939" s="9">
        <v>2.94604891097222E-2</v>
      </c>
    </row>
    <row r="17940" spans="1:20" x14ac:dyDescent="0.35">
      <c r="A17940">
        <f t="shared" si="548"/>
        <v>17940</v>
      </c>
      <c r="B17940" s="3" t="s">
        <v>1039</v>
      </c>
      <c r="C17940" s="3" t="s">
        <v>95</v>
      </c>
      <c r="D17940" s="3" t="s">
        <v>17</v>
      </c>
      <c r="E17940">
        <v>2023</v>
      </c>
      <c r="F17940" s="3" t="str">
        <f t="shared" si="547"/>
        <v>RGSpillMICA2023</v>
      </c>
      <c r="G17940" s="9">
        <v>0</v>
      </c>
      <c r="H17940" s="9">
        <v>0</v>
      </c>
      <c r="I17940" s="9">
        <v>0.92266431608142296</v>
      </c>
      <c r="J17940" s="9">
        <v>0</v>
      </c>
      <c r="K17940" s="9">
        <v>0.13057580583838499</v>
      </c>
      <c r="L17940" s="9">
        <v>0</v>
      </c>
      <c r="M17940" s="9">
        <v>0</v>
      </c>
      <c r="N17940" s="9">
        <v>0</v>
      </c>
      <c r="O17940" s="9">
        <v>0</v>
      </c>
      <c r="P17940" s="9">
        <v>6.1140522536041599</v>
      </c>
      <c r="Q17940" s="9">
        <v>38.815179748309802</v>
      </c>
      <c r="R17940" s="9">
        <v>10.9365623231899</v>
      </c>
      <c r="S17940" s="9">
        <v>0.34665641758854099</v>
      </c>
      <c r="T17940" s="9">
        <v>0</v>
      </c>
    </row>
    <row r="17941" spans="1:20" x14ac:dyDescent="0.35">
      <c r="A17941">
        <f t="shared" si="548"/>
        <v>17941</v>
      </c>
      <c r="B17941" s="3" t="s">
        <v>1039</v>
      </c>
      <c r="C17941" s="3" t="s">
        <v>95</v>
      </c>
      <c r="D17941" s="3" t="s">
        <v>17</v>
      </c>
      <c r="E17941">
        <v>2024</v>
      </c>
      <c r="F17941" s="3" t="str">
        <f t="shared" si="547"/>
        <v>RGSpillMICA2024</v>
      </c>
      <c r="G17941" s="9">
        <v>0</v>
      </c>
      <c r="H17941" s="9">
        <v>0</v>
      </c>
      <c r="I17941" s="9">
        <v>0</v>
      </c>
      <c r="J17941" s="9">
        <v>0</v>
      </c>
      <c r="K17941" s="9">
        <v>0.39744819910145801</v>
      </c>
      <c r="L17941" s="9">
        <v>0</v>
      </c>
      <c r="M17941" s="9">
        <v>0</v>
      </c>
      <c r="N17941" s="9">
        <v>0</v>
      </c>
      <c r="O17941" s="9">
        <v>0</v>
      </c>
      <c r="P17941" s="9">
        <v>3.24847215009197</v>
      </c>
      <c r="Q17941" s="9">
        <v>1.39686074054973</v>
      </c>
      <c r="R17941" s="9">
        <v>1.2715443070847201</v>
      </c>
      <c r="S17941" s="9">
        <v>4.5686777215716097</v>
      </c>
      <c r="T17941" s="9">
        <v>1.2339991737615601</v>
      </c>
    </row>
    <row r="17942" spans="1:20" x14ac:dyDescent="0.35">
      <c r="A17942">
        <f t="shared" si="548"/>
        <v>17942</v>
      </c>
      <c r="B17942" s="3" t="s">
        <v>1039</v>
      </c>
      <c r="C17942" s="3" t="s">
        <v>95</v>
      </c>
      <c r="D17942" s="3" t="s">
        <v>17</v>
      </c>
      <c r="E17942">
        <v>2025</v>
      </c>
      <c r="F17942" s="3" t="str">
        <f t="shared" si="547"/>
        <v>RGSpillMICA2025</v>
      </c>
      <c r="G17942" s="9">
        <v>0</v>
      </c>
      <c r="H17942" s="9">
        <v>0</v>
      </c>
      <c r="I17942" s="9">
        <v>8.7408049574027702E-2</v>
      </c>
      <c r="J17942" s="9">
        <v>0</v>
      </c>
      <c r="K17942" s="9">
        <v>1.2040720720833301E-2</v>
      </c>
      <c r="L17942" s="9">
        <v>0</v>
      </c>
      <c r="M17942" s="9">
        <v>0</v>
      </c>
      <c r="N17942" s="9">
        <v>0</v>
      </c>
      <c r="O17942" s="9">
        <v>0</v>
      </c>
      <c r="P17942" s="9">
        <v>0.26514837492499999</v>
      </c>
      <c r="Q17942" s="9">
        <v>13.247623120915</v>
      </c>
      <c r="R17942" s="9">
        <v>1.72105615413083</v>
      </c>
      <c r="S17942" s="9">
        <v>0</v>
      </c>
      <c r="T17942" s="9">
        <v>0.69031260520833304</v>
      </c>
    </row>
    <row r="17943" spans="1:20" x14ac:dyDescent="0.35">
      <c r="A17943">
        <f t="shared" si="548"/>
        <v>17943</v>
      </c>
      <c r="B17943" s="3" t="s">
        <v>1039</v>
      </c>
      <c r="C17943" s="3" t="s">
        <v>95</v>
      </c>
      <c r="D17943" s="3" t="s">
        <v>17</v>
      </c>
      <c r="E17943">
        <v>2026</v>
      </c>
      <c r="F17943" s="3" t="str">
        <f t="shared" si="547"/>
        <v>RGSpillMICA2026</v>
      </c>
      <c r="G17943" s="9">
        <v>0</v>
      </c>
      <c r="H17943" s="9">
        <v>0</v>
      </c>
      <c r="I17943" s="9">
        <v>0.12761484423323599</v>
      </c>
      <c r="J17943" s="9">
        <v>0</v>
      </c>
      <c r="K17943" s="9">
        <v>0.39368702116718701</v>
      </c>
      <c r="L17943" s="9">
        <v>0</v>
      </c>
      <c r="M17943" s="9">
        <v>0</v>
      </c>
      <c r="N17943" s="9">
        <v>0</v>
      </c>
      <c r="O17943" s="9">
        <v>0</v>
      </c>
      <c r="P17943" s="9">
        <v>0</v>
      </c>
      <c r="Q17943" s="9">
        <v>0.55290293168645099</v>
      </c>
      <c r="R17943" s="9">
        <v>3.22819633772222</v>
      </c>
      <c r="S17943" s="9">
        <v>0</v>
      </c>
      <c r="T17943" s="9">
        <v>0</v>
      </c>
    </row>
    <row r="17944" spans="1:20" x14ac:dyDescent="0.35">
      <c r="A17944">
        <f t="shared" si="548"/>
        <v>17944</v>
      </c>
      <c r="B17944" s="3" t="s">
        <v>1039</v>
      </c>
      <c r="C17944" s="3" t="s">
        <v>95</v>
      </c>
      <c r="D17944" s="3" t="s">
        <v>17</v>
      </c>
      <c r="E17944">
        <v>2027</v>
      </c>
      <c r="F17944" s="3" t="str">
        <f t="shared" si="547"/>
        <v>RGSpillMICA2027</v>
      </c>
      <c r="G17944" s="9">
        <v>0.17394716528225801</v>
      </c>
      <c r="H17944" s="9">
        <v>0</v>
      </c>
      <c r="I17944" s="9">
        <v>5.6991694754652697E-2</v>
      </c>
      <c r="J17944" s="9">
        <v>0</v>
      </c>
      <c r="K17944" s="9">
        <v>0</v>
      </c>
      <c r="L17944" s="9">
        <v>0</v>
      </c>
      <c r="M17944" s="9">
        <v>0</v>
      </c>
      <c r="N17944" s="9">
        <v>0</v>
      </c>
      <c r="O17944" s="9">
        <v>0</v>
      </c>
      <c r="P17944" s="9">
        <v>0.91980693994729101</v>
      </c>
      <c r="Q17944" s="9">
        <v>9.5572827671021496</v>
      </c>
      <c r="R17944" s="9">
        <v>0.54525660762999995</v>
      </c>
      <c r="S17944" s="9">
        <v>0</v>
      </c>
      <c r="T17944" s="9">
        <v>3.5540623611111097E-4</v>
      </c>
    </row>
    <row r="17945" spans="1:20" x14ac:dyDescent="0.35">
      <c r="A17945">
        <f t="shared" si="548"/>
        <v>17945</v>
      </c>
      <c r="B17945" s="3" t="s">
        <v>1039</v>
      </c>
      <c r="C17945" s="3" t="s">
        <v>95</v>
      </c>
      <c r="D17945" s="3" t="s">
        <v>17</v>
      </c>
      <c r="E17945">
        <v>2028</v>
      </c>
      <c r="F17945" s="3" t="str">
        <f t="shared" si="547"/>
        <v>RGSpillMICA2028</v>
      </c>
      <c r="G17945" s="9">
        <v>0</v>
      </c>
      <c r="H17945" s="9">
        <v>0</v>
      </c>
      <c r="I17945" s="9">
        <v>0.114504911129097</v>
      </c>
      <c r="J17945" s="9">
        <v>0</v>
      </c>
      <c r="K17945" s="9">
        <v>0</v>
      </c>
      <c r="L17945" s="9">
        <v>0</v>
      </c>
      <c r="M17945" s="9">
        <v>1.3138691383902701</v>
      </c>
      <c r="N17945" s="9">
        <v>4.1962068268263799</v>
      </c>
      <c r="O17945" s="9">
        <v>0.22006376117607501</v>
      </c>
      <c r="P17945" s="9">
        <v>0</v>
      </c>
      <c r="Q17945" s="9">
        <v>32.076154218340001</v>
      </c>
      <c r="R17945" s="9">
        <v>12.7024831476229</v>
      </c>
      <c r="S17945" s="9">
        <v>3.77314281392708</v>
      </c>
      <c r="T17945" s="9">
        <v>0</v>
      </c>
    </row>
    <row r="17946" spans="1:20" x14ac:dyDescent="0.35">
      <c r="A17946">
        <f t="shared" si="548"/>
        <v>17946</v>
      </c>
      <c r="B17946" s="3" t="s">
        <v>1039</v>
      </c>
      <c r="C17946" s="3" t="s">
        <v>95</v>
      </c>
      <c r="D17946" s="3" t="s">
        <v>17</v>
      </c>
      <c r="E17946">
        <v>2029</v>
      </c>
      <c r="F17946" s="3" t="str">
        <f t="shared" si="547"/>
        <v>RGSpillMICA2029</v>
      </c>
      <c r="G17946" s="9">
        <v>0</v>
      </c>
      <c r="H17946" s="9">
        <v>0</v>
      </c>
      <c r="I17946" s="9">
        <v>6.9481732774999999E-2</v>
      </c>
      <c r="J17946" s="9">
        <v>0</v>
      </c>
      <c r="K17946" s="9">
        <v>0.91060741445151006</v>
      </c>
      <c r="L17946" s="9">
        <v>0</v>
      </c>
      <c r="M17946" s="9">
        <v>0</v>
      </c>
      <c r="N17946" s="9">
        <v>0</v>
      </c>
      <c r="O17946" s="9">
        <v>1.1826072177217699</v>
      </c>
      <c r="P17946" s="9">
        <v>21.244692952276498</v>
      </c>
      <c r="Q17946" s="9">
        <v>7.0565823189693502</v>
      </c>
      <c r="R17946" s="9">
        <v>0.15961711957916599</v>
      </c>
      <c r="S17946" s="9">
        <v>9.8887517968750005E-2</v>
      </c>
      <c r="T17946" s="9">
        <v>2.0106923875694401E-2</v>
      </c>
    </row>
    <row r="17947" spans="1:20" x14ac:dyDescent="0.35">
      <c r="A17947">
        <f t="shared" si="548"/>
        <v>17947</v>
      </c>
      <c r="B17947" s="3" t="s">
        <v>1039</v>
      </c>
      <c r="C17947" s="3" t="s">
        <v>77</v>
      </c>
      <c r="D17947" s="3" t="s">
        <v>17</v>
      </c>
      <c r="E17947">
        <v>2020</v>
      </c>
      <c r="F17947" s="3" t="str">
        <f t="shared" si="547"/>
        <v>RGGenMICA2020</v>
      </c>
      <c r="G17947" s="9">
        <v>531.26455879032198</v>
      </c>
      <c r="H17947" s="9">
        <v>820.53205773611103</v>
      </c>
      <c r="I17947" s="9">
        <v>1245.5368092083299</v>
      </c>
      <c r="J17947" s="9">
        <v>692.05618451612895</v>
      </c>
      <c r="K17947" s="9">
        <v>989.64834072916597</v>
      </c>
      <c r="L17947" s="9">
        <v>624.706469556451</v>
      </c>
      <c r="M17947" s="9">
        <v>616.20192161111095</v>
      </c>
      <c r="N17947" s="9">
        <v>439.123606</v>
      </c>
      <c r="O17947" s="9">
        <v>589.65467549731102</v>
      </c>
      <c r="P17947" s="9">
        <v>870.21996065277699</v>
      </c>
      <c r="Q17947" s="9">
        <v>955.15532067204299</v>
      </c>
      <c r="R17947" s="9">
        <v>1344.6447457777699</v>
      </c>
      <c r="S17947" s="9">
        <v>1418.0396201302001</v>
      </c>
      <c r="T17947" s="9">
        <v>1164.6745864583299</v>
      </c>
    </row>
    <row r="17948" spans="1:20" x14ac:dyDescent="0.35">
      <c r="A17948">
        <f t="shared" si="548"/>
        <v>17948</v>
      </c>
      <c r="B17948" s="3" t="s">
        <v>1039</v>
      </c>
      <c r="C17948" s="3" t="s">
        <v>77</v>
      </c>
      <c r="D17948" s="3" t="s">
        <v>17</v>
      </c>
      <c r="E17948">
        <v>2021</v>
      </c>
      <c r="F17948" s="3" t="str">
        <f t="shared" si="547"/>
        <v>RGGenMICA2021</v>
      </c>
      <c r="G17948" s="9">
        <v>546.74123465053697</v>
      </c>
      <c r="H17948" s="9">
        <v>766.54224597222196</v>
      </c>
      <c r="I17948" s="9">
        <v>1198.802371125</v>
      </c>
      <c r="J17948" s="9">
        <v>632.578513387096</v>
      </c>
      <c r="K17948" s="9">
        <v>933.06848328869</v>
      </c>
      <c r="L17948" s="9">
        <v>1098.9208378225801</v>
      </c>
      <c r="M17948" s="9">
        <v>433.09587816666601</v>
      </c>
      <c r="N17948" s="9">
        <v>398.05946372222201</v>
      </c>
      <c r="O17948" s="9">
        <v>370.29728670698898</v>
      </c>
      <c r="P17948" s="9">
        <v>345.494048805555</v>
      </c>
      <c r="Q17948" s="9">
        <v>645.64072821236505</v>
      </c>
      <c r="R17948" s="9">
        <v>1294.5122555555499</v>
      </c>
      <c r="S17948" s="9">
        <v>1003.04290421875</v>
      </c>
      <c r="T17948" s="9">
        <v>1242.26310509722</v>
      </c>
    </row>
    <row r="17949" spans="1:20" x14ac:dyDescent="0.35">
      <c r="A17949">
        <f t="shared" si="548"/>
        <v>17949</v>
      </c>
      <c r="B17949" s="3" t="s">
        <v>1039</v>
      </c>
      <c r="C17949" s="3" t="s">
        <v>77</v>
      </c>
      <c r="D17949" s="3" t="s">
        <v>17</v>
      </c>
      <c r="E17949">
        <v>2022</v>
      </c>
      <c r="F17949" s="3" t="str">
        <f t="shared" si="547"/>
        <v>RGGenMICA2022</v>
      </c>
      <c r="G17949" s="9">
        <v>523.88305673118202</v>
      </c>
      <c r="H17949" s="9">
        <v>1405.5878338472201</v>
      </c>
      <c r="I17949" s="9">
        <v>1242.1589837500001</v>
      </c>
      <c r="J17949" s="9">
        <v>653.35782997177398</v>
      </c>
      <c r="K17949" s="9">
        <v>979.79848558035701</v>
      </c>
      <c r="L17949" s="9">
        <v>473.46495220430103</v>
      </c>
      <c r="M17949" s="9">
        <v>411.106890805555</v>
      </c>
      <c r="N17949" s="9">
        <v>452.40470630555501</v>
      </c>
      <c r="O17949" s="9">
        <v>672.46513979838699</v>
      </c>
      <c r="P17949" s="9">
        <v>793.16681918055497</v>
      </c>
      <c r="Q17949" s="9">
        <v>775.30106154569796</v>
      </c>
      <c r="R17949" s="9">
        <v>1444.2169424722199</v>
      </c>
      <c r="S17949" s="9">
        <v>852.83089843749997</v>
      </c>
      <c r="T17949" s="9">
        <v>905.68997243055503</v>
      </c>
    </row>
    <row r="17950" spans="1:20" x14ac:dyDescent="0.35">
      <c r="A17950">
        <f t="shared" si="548"/>
        <v>17950</v>
      </c>
      <c r="B17950" s="3" t="s">
        <v>1039</v>
      </c>
      <c r="C17950" s="3" t="s">
        <v>77</v>
      </c>
      <c r="D17950" s="3" t="s">
        <v>17</v>
      </c>
      <c r="E17950">
        <v>2023</v>
      </c>
      <c r="F17950" s="3" t="str">
        <f t="shared" si="547"/>
        <v>RGGenMICA2023</v>
      </c>
      <c r="G17950" s="9">
        <v>696.67259891129004</v>
      </c>
      <c r="H17950" s="9">
        <v>886.83698298611102</v>
      </c>
      <c r="I17950" s="9">
        <v>1309.3682425555501</v>
      </c>
      <c r="J17950" s="9">
        <v>720.26899190860195</v>
      </c>
      <c r="K17950" s="9">
        <v>1230.7575111845199</v>
      </c>
      <c r="L17950" s="9">
        <v>697.86610016128998</v>
      </c>
      <c r="M17950" s="9">
        <v>1010.53348855555</v>
      </c>
      <c r="N17950" s="9">
        <v>681.28287591666594</v>
      </c>
      <c r="O17950" s="9">
        <v>784.72319470430102</v>
      </c>
      <c r="P17950" s="9">
        <v>1084.4024221944401</v>
      </c>
      <c r="Q17950" s="9">
        <v>1804.47633504032</v>
      </c>
      <c r="R17950" s="9">
        <v>1614.2456645833299</v>
      </c>
      <c r="S17950" s="9">
        <v>1358.3822253645801</v>
      </c>
      <c r="T17950" s="9">
        <v>903.12458547222195</v>
      </c>
    </row>
    <row r="17951" spans="1:20" x14ac:dyDescent="0.35">
      <c r="A17951">
        <f t="shared" si="548"/>
        <v>17951</v>
      </c>
      <c r="B17951" s="3" t="s">
        <v>1039</v>
      </c>
      <c r="C17951" s="3" t="s">
        <v>77</v>
      </c>
      <c r="D17951" s="3" t="s">
        <v>17</v>
      </c>
      <c r="E17951">
        <v>2024</v>
      </c>
      <c r="F17951" s="3" t="str">
        <f t="shared" si="547"/>
        <v>RGGenMICA2024</v>
      </c>
      <c r="G17951" s="9">
        <v>643.43394840053702</v>
      </c>
      <c r="H17951" s="9">
        <v>830.217527666666</v>
      </c>
      <c r="I17951" s="9">
        <v>1222.54964530555</v>
      </c>
      <c r="J17951" s="9">
        <v>722.36385103494604</v>
      </c>
      <c r="K17951" s="9">
        <v>1254.4770134226101</v>
      </c>
      <c r="L17951" s="9">
        <v>623.48461170698897</v>
      </c>
      <c r="M17951" s="9">
        <v>556.64310197222198</v>
      </c>
      <c r="N17951" s="9">
        <v>432.403181666666</v>
      </c>
      <c r="O17951" s="9">
        <v>790.15437303763395</v>
      </c>
      <c r="P17951" s="9">
        <v>1337.2837243333299</v>
      </c>
      <c r="Q17951" s="9">
        <v>1440.09672517473</v>
      </c>
      <c r="R17951" s="9">
        <v>1399.3033085555501</v>
      </c>
      <c r="S17951" s="9">
        <v>1380.9580056510399</v>
      </c>
      <c r="T17951" s="9">
        <v>1216.17622693055</v>
      </c>
    </row>
    <row r="17952" spans="1:20" x14ac:dyDescent="0.35">
      <c r="A17952">
        <f t="shared" si="548"/>
        <v>17952</v>
      </c>
      <c r="B17952" s="3" t="s">
        <v>1039</v>
      </c>
      <c r="C17952" s="3" t="s">
        <v>77</v>
      </c>
      <c r="D17952" s="3" t="s">
        <v>17</v>
      </c>
      <c r="E17952">
        <v>2025</v>
      </c>
      <c r="F17952" s="3" t="str">
        <f t="shared" si="547"/>
        <v>RGGenMICA2025</v>
      </c>
      <c r="G17952" s="9">
        <v>490.46970360214999</v>
      </c>
      <c r="H17952" s="9">
        <v>829.57422956944401</v>
      </c>
      <c r="I17952" s="9">
        <v>1235.6211168055499</v>
      </c>
      <c r="J17952" s="9">
        <v>619.12659443548296</v>
      </c>
      <c r="K17952" s="9">
        <v>968.31159581845202</v>
      </c>
      <c r="L17952" s="9">
        <v>650.05997150537598</v>
      </c>
      <c r="M17952" s="9">
        <v>545.53974841666604</v>
      </c>
      <c r="N17952" s="9">
        <v>440.54140086111101</v>
      </c>
      <c r="O17952" s="9">
        <v>403.15926150268803</v>
      </c>
      <c r="P17952" s="9">
        <v>820.96961843055499</v>
      </c>
      <c r="Q17952" s="9">
        <v>1811.6933101612899</v>
      </c>
      <c r="R17952" s="9">
        <v>1485.38703555555</v>
      </c>
      <c r="S17952" s="9">
        <v>1075.0035457552001</v>
      </c>
      <c r="T17952" s="9">
        <v>1267.8500039027699</v>
      </c>
    </row>
    <row r="17953" spans="1:20" x14ac:dyDescent="0.35">
      <c r="A17953">
        <f t="shared" si="548"/>
        <v>17953</v>
      </c>
      <c r="B17953" s="3" t="s">
        <v>1039</v>
      </c>
      <c r="C17953" s="3" t="s">
        <v>77</v>
      </c>
      <c r="D17953" s="3" t="s">
        <v>17</v>
      </c>
      <c r="E17953">
        <v>2026</v>
      </c>
      <c r="F17953" s="3" t="str">
        <f t="shared" si="547"/>
        <v>RGGenMICA2026</v>
      </c>
      <c r="G17953" s="9">
        <v>463.66612034946201</v>
      </c>
      <c r="H17953" s="9">
        <v>831.95023376388804</v>
      </c>
      <c r="I17953" s="9">
        <v>1279.23318444444</v>
      </c>
      <c r="J17953" s="9">
        <v>718.56030057795601</v>
      </c>
      <c r="K17953" s="9">
        <v>1220.9943699851101</v>
      </c>
      <c r="L17953" s="9">
        <v>616.54560793010705</v>
      </c>
      <c r="M17953" s="9">
        <v>453.069558944444</v>
      </c>
      <c r="N17953" s="9">
        <v>494.96299877777699</v>
      </c>
      <c r="O17953" s="9">
        <v>736.11896021505299</v>
      </c>
      <c r="P17953" s="9">
        <v>879.03023527777702</v>
      </c>
      <c r="Q17953" s="9">
        <v>1219.7925436021501</v>
      </c>
      <c r="R17953" s="9">
        <v>1370.53149577777</v>
      </c>
      <c r="S17953" s="9">
        <v>1014.12989658854</v>
      </c>
      <c r="T17953" s="9">
        <v>1341.5743800277701</v>
      </c>
    </row>
    <row r="17954" spans="1:20" x14ac:dyDescent="0.35">
      <c r="A17954">
        <f t="shared" si="548"/>
        <v>17954</v>
      </c>
      <c r="B17954" s="3" t="s">
        <v>1039</v>
      </c>
      <c r="C17954" s="3" t="s">
        <v>77</v>
      </c>
      <c r="D17954" s="3" t="s">
        <v>17</v>
      </c>
      <c r="E17954">
        <v>2027</v>
      </c>
      <c r="F17954" s="3" t="str">
        <f t="shared" si="547"/>
        <v>RGGenMICA2027</v>
      </c>
      <c r="G17954" s="9">
        <v>511.40008422043002</v>
      </c>
      <c r="H17954" s="9">
        <v>804.79425162499899</v>
      </c>
      <c r="I17954" s="9">
        <v>1247.6396852083301</v>
      </c>
      <c r="J17954" s="9">
        <v>684.94292803763403</v>
      </c>
      <c r="K17954" s="9">
        <v>1014.58144659226</v>
      </c>
      <c r="L17954" s="9">
        <v>597.60445756720401</v>
      </c>
      <c r="M17954" s="9">
        <v>448.92276161111101</v>
      </c>
      <c r="N17954" s="9">
        <v>347.50382424999998</v>
      </c>
      <c r="O17954" s="9">
        <v>423.751493454301</v>
      </c>
      <c r="P17954" s="9">
        <v>952.123361263888</v>
      </c>
      <c r="Q17954" s="9">
        <v>1625.0614856586001</v>
      </c>
      <c r="R17954" s="9">
        <v>1346.37770694444</v>
      </c>
      <c r="S17954" s="9">
        <v>745.98841109374996</v>
      </c>
      <c r="T17954" s="9">
        <v>620.04186806944404</v>
      </c>
    </row>
    <row r="17955" spans="1:20" x14ac:dyDescent="0.35">
      <c r="A17955">
        <f t="shared" si="548"/>
        <v>17955</v>
      </c>
      <c r="B17955" s="3" t="s">
        <v>1039</v>
      </c>
      <c r="C17955" s="3" t="s">
        <v>77</v>
      </c>
      <c r="D17955" s="3" t="s">
        <v>17</v>
      </c>
      <c r="E17955">
        <v>2028</v>
      </c>
      <c r="F17955" s="3" t="str">
        <f t="shared" si="547"/>
        <v>RGGenMICA2028</v>
      </c>
      <c r="G17955" s="9">
        <v>545.23410373655895</v>
      </c>
      <c r="H17955" s="9">
        <v>831.65916118055497</v>
      </c>
      <c r="I17955" s="9">
        <v>1263.1609963611099</v>
      </c>
      <c r="J17955" s="9">
        <v>613.11691892473095</v>
      </c>
      <c r="K17955" s="9">
        <v>1016.64761491071</v>
      </c>
      <c r="L17955" s="9">
        <v>620.45962010752601</v>
      </c>
      <c r="M17955" s="9">
        <v>1060.24706058333</v>
      </c>
      <c r="N17955" s="9">
        <v>456.74274155555503</v>
      </c>
      <c r="O17955" s="9">
        <v>339.78672369623598</v>
      </c>
      <c r="P17955" s="9">
        <v>535.35072121805501</v>
      </c>
      <c r="Q17955" s="9">
        <v>1445.89298166666</v>
      </c>
      <c r="R17955" s="9">
        <v>1480.0379061388801</v>
      </c>
      <c r="S17955" s="9">
        <v>1475.1708317447899</v>
      </c>
      <c r="T17955" s="9">
        <v>835.22050065277699</v>
      </c>
    </row>
    <row r="17956" spans="1:20" x14ac:dyDescent="0.35">
      <c r="A17956">
        <f t="shared" si="548"/>
        <v>17956</v>
      </c>
      <c r="B17956" s="3" t="s">
        <v>1039</v>
      </c>
      <c r="C17956" s="3" t="s">
        <v>77</v>
      </c>
      <c r="D17956" s="3" t="s">
        <v>17</v>
      </c>
      <c r="E17956">
        <v>2029</v>
      </c>
      <c r="F17956" s="3" t="str">
        <f t="shared" si="547"/>
        <v>RGGenMICA2029</v>
      </c>
      <c r="G17956" s="9">
        <v>842.43656076612899</v>
      </c>
      <c r="H17956" s="9">
        <v>821.33048113888799</v>
      </c>
      <c r="I17956" s="9">
        <v>1275.7051775555501</v>
      </c>
      <c r="J17956" s="9">
        <v>622.954700591397</v>
      </c>
      <c r="K17956" s="9">
        <v>1213.1055175148799</v>
      </c>
      <c r="L17956" s="9">
        <v>634.45616024193498</v>
      </c>
      <c r="M17956" s="9">
        <v>534.40533269444404</v>
      </c>
      <c r="N17956" s="9">
        <v>454.49857824999998</v>
      </c>
      <c r="O17956" s="9">
        <v>527.95284206989197</v>
      </c>
      <c r="P17956" s="9">
        <v>1337.6994714305499</v>
      </c>
      <c r="Q17956" s="9">
        <v>1692.04333319892</v>
      </c>
      <c r="R17956" s="9">
        <v>1228.2585065277699</v>
      </c>
      <c r="S17956" s="9">
        <v>1033.87214239583</v>
      </c>
      <c r="T17956" s="9">
        <v>1165.2826198749999</v>
      </c>
    </row>
    <row r="17957" spans="1:20" x14ac:dyDescent="0.35">
      <c r="A17957">
        <f t="shared" si="548"/>
        <v>17957</v>
      </c>
      <c r="B17957" s="3" t="s">
        <v>1039</v>
      </c>
      <c r="C17957" s="3" t="s">
        <v>75</v>
      </c>
      <c r="D17957" s="3" t="s">
        <v>43</v>
      </c>
      <c r="E17957">
        <v>2020</v>
      </c>
      <c r="F17957" s="3" t="str">
        <f t="shared" si="547"/>
        <v>RGElevMON ST2020</v>
      </c>
      <c r="G17957" s="9" t="e">
        <v>#N/A</v>
      </c>
      <c r="H17957" s="9" t="e">
        <v>#N/A</v>
      </c>
      <c r="I17957" s="9" t="e">
        <v>#N/A</v>
      </c>
      <c r="J17957" s="9" t="e">
        <v>#N/A</v>
      </c>
      <c r="K17957" s="9" t="e">
        <v>#N/A</v>
      </c>
      <c r="L17957" s="9" t="e">
        <v>#N/A</v>
      </c>
      <c r="M17957" s="9" t="e">
        <v>#N/A</v>
      </c>
      <c r="N17957" s="9" t="e">
        <v>#N/A</v>
      </c>
      <c r="O17957" s="9" t="e">
        <v>#N/A</v>
      </c>
      <c r="P17957" s="9" t="e">
        <v>#N/A</v>
      </c>
      <c r="Q17957" s="9" t="e">
        <v>#N/A</v>
      </c>
      <c r="R17957" s="9" t="e">
        <v>#N/A</v>
      </c>
      <c r="S17957" s="9" t="e">
        <v>#N/A</v>
      </c>
      <c r="T17957" s="9" t="e">
        <v>#N/A</v>
      </c>
    </row>
    <row r="17958" spans="1:20" x14ac:dyDescent="0.35">
      <c r="A17958">
        <f t="shared" si="548"/>
        <v>17958</v>
      </c>
      <c r="B17958" s="3" t="s">
        <v>1039</v>
      </c>
      <c r="C17958" s="3" t="s">
        <v>75</v>
      </c>
      <c r="D17958" s="3" t="s">
        <v>43</v>
      </c>
      <c r="E17958">
        <v>2021</v>
      </c>
      <c r="F17958" s="3" t="str">
        <f t="shared" si="547"/>
        <v>RGElevMON ST2021</v>
      </c>
      <c r="G17958" s="9" t="e">
        <v>#N/A</v>
      </c>
      <c r="H17958" s="9" t="e">
        <v>#N/A</v>
      </c>
      <c r="I17958" s="9" t="e">
        <v>#N/A</v>
      </c>
      <c r="J17958" s="9" t="e">
        <v>#N/A</v>
      </c>
      <c r="K17958" s="9" t="e">
        <v>#N/A</v>
      </c>
      <c r="L17958" s="9" t="e">
        <v>#N/A</v>
      </c>
      <c r="M17958" s="9" t="e">
        <v>#N/A</v>
      </c>
      <c r="N17958" s="9" t="e">
        <v>#N/A</v>
      </c>
      <c r="O17958" s="9" t="e">
        <v>#N/A</v>
      </c>
      <c r="P17958" s="9" t="e">
        <v>#N/A</v>
      </c>
      <c r="Q17958" s="9" t="e">
        <v>#N/A</v>
      </c>
      <c r="R17958" s="9" t="e">
        <v>#N/A</v>
      </c>
      <c r="S17958" s="9" t="e">
        <v>#N/A</v>
      </c>
      <c r="T17958" s="9" t="e">
        <v>#N/A</v>
      </c>
    </row>
    <row r="17959" spans="1:20" x14ac:dyDescent="0.35">
      <c r="A17959">
        <f t="shared" si="548"/>
        <v>17959</v>
      </c>
      <c r="B17959" s="3" t="s">
        <v>1039</v>
      </c>
      <c r="C17959" s="3" t="s">
        <v>75</v>
      </c>
      <c r="D17959" s="3" t="s">
        <v>43</v>
      </c>
      <c r="E17959">
        <v>2022</v>
      </c>
      <c r="F17959" s="3" t="str">
        <f t="shared" si="547"/>
        <v>RGElevMON ST2022</v>
      </c>
      <c r="G17959" s="9" t="e">
        <v>#N/A</v>
      </c>
      <c r="H17959" s="9" t="e">
        <v>#N/A</v>
      </c>
      <c r="I17959" s="9" t="e">
        <v>#N/A</v>
      </c>
      <c r="J17959" s="9" t="e">
        <v>#N/A</v>
      </c>
      <c r="K17959" s="9" t="e">
        <v>#N/A</v>
      </c>
      <c r="L17959" s="9" t="e">
        <v>#N/A</v>
      </c>
      <c r="M17959" s="9" t="e">
        <v>#N/A</v>
      </c>
      <c r="N17959" s="9" t="e">
        <v>#N/A</v>
      </c>
      <c r="O17959" s="9" t="e">
        <v>#N/A</v>
      </c>
      <c r="P17959" s="9" t="e">
        <v>#N/A</v>
      </c>
      <c r="Q17959" s="9" t="e">
        <v>#N/A</v>
      </c>
      <c r="R17959" s="9" t="e">
        <v>#N/A</v>
      </c>
      <c r="S17959" s="9" t="e">
        <v>#N/A</v>
      </c>
      <c r="T17959" s="9" t="e">
        <v>#N/A</v>
      </c>
    </row>
    <row r="17960" spans="1:20" x14ac:dyDescent="0.35">
      <c r="A17960">
        <f t="shared" si="548"/>
        <v>17960</v>
      </c>
      <c r="B17960" s="3" t="s">
        <v>1039</v>
      </c>
      <c r="C17960" s="3" t="s">
        <v>75</v>
      </c>
      <c r="D17960" s="3" t="s">
        <v>43</v>
      </c>
      <c r="E17960">
        <v>2023</v>
      </c>
      <c r="F17960" s="3" t="str">
        <f t="shared" si="547"/>
        <v>RGElevMON ST2023</v>
      </c>
      <c r="G17960" s="9" t="e">
        <v>#N/A</v>
      </c>
      <c r="H17960" s="9" t="e">
        <v>#N/A</v>
      </c>
      <c r="I17960" s="9" t="e">
        <v>#N/A</v>
      </c>
      <c r="J17960" s="9" t="e">
        <v>#N/A</v>
      </c>
      <c r="K17960" s="9" t="e">
        <v>#N/A</v>
      </c>
      <c r="L17960" s="9" t="e">
        <v>#N/A</v>
      </c>
      <c r="M17960" s="9" t="e">
        <v>#N/A</v>
      </c>
      <c r="N17960" s="9" t="e">
        <v>#N/A</v>
      </c>
      <c r="O17960" s="9" t="e">
        <v>#N/A</v>
      </c>
      <c r="P17960" s="9" t="e">
        <v>#N/A</v>
      </c>
      <c r="Q17960" s="9" t="e">
        <v>#N/A</v>
      </c>
      <c r="R17960" s="9" t="e">
        <v>#N/A</v>
      </c>
      <c r="S17960" s="9" t="e">
        <v>#N/A</v>
      </c>
      <c r="T17960" s="9" t="e">
        <v>#N/A</v>
      </c>
    </row>
    <row r="17961" spans="1:20" x14ac:dyDescent="0.35">
      <c r="A17961">
        <f t="shared" si="548"/>
        <v>17961</v>
      </c>
      <c r="B17961" s="3" t="s">
        <v>1039</v>
      </c>
      <c r="C17961" s="3" t="s">
        <v>75</v>
      </c>
      <c r="D17961" s="3" t="s">
        <v>43</v>
      </c>
      <c r="E17961">
        <v>2024</v>
      </c>
      <c r="F17961" s="3" t="str">
        <f t="shared" si="547"/>
        <v>RGElevMON ST2024</v>
      </c>
      <c r="G17961" s="9" t="e">
        <v>#N/A</v>
      </c>
      <c r="H17961" s="9" t="e">
        <v>#N/A</v>
      </c>
      <c r="I17961" s="9" t="e">
        <v>#N/A</v>
      </c>
      <c r="J17961" s="9" t="e">
        <v>#N/A</v>
      </c>
      <c r="K17961" s="9" t="e">
        <v>#N/A</v>
      </c>
      <c r="L17961" s="9" t="e">
        <v>#N/A</v>
      </c>
      <c r="M17961" s="9" t="e">
        <v>#N/A</v>
      </c>
      <c r="N17961" s="9" t="e">
        <v>#N/A</v>
      </c>
      <c r="O17961" s="9" t="e">
        <v>#N/A</v>
      </c>
      <c r="P17961" s="9" t="e">
        <v>#N/A</v>
      </c>
      <c r="Q17961" s="9" t="e">
        <v>#N/A</v>
      </c>
      <c r="R17961" s="9" t="e">
        <v>#N/A</v>
      </c>
      <c r="S17961" s="9" t="e">
        <v>#N/A</v>
      </c>
      <c r="T17961" s="9" t="e">
        <v>#N/A</v>
      </c>
    </row>
    <row r="17962" spans="1:20" x14ac:dyDescent="0.35">
      <c r="A17962">
        <f t="shared" si="548"/>
        <v>17962</v>
      </c>
      <c r="B17962" s="3" t="s">
        <v>1039</v>
      </c>
      <c r="C17962" s="3" t="s">
        <v>75</v>
      </c>
      <c r="D17962" s="3" t="s">
        <v>43</v>
      </c>
      <c r="E17962">
        <v>2025</v>
      </c>
      <c r="F17962" s="3" t="str">
        <f t="shared" si="547"/>
        <v>RGElevMON ST2025</v>
      </c>
      <c r="G17962" s="9" t="e">
        <v>#N/A</v>
      </c>
      <c r="H17962" s="9" t="e">
        <v>#N/A</v>
      </c>
      <c r="I17962" s="9" t="e">
        <v>#N/A</v>
      </c>
      <c r="J17962" s="9" t="e">
        <v>#N/A</v>
      </c>
      <c r="K17962" s="9" t="e">
        <v>#N/A</v>
      </c>
      <c r="L17962" s="9" t="e">
        <v>#N/A</v>
      </c>
      <c r="M17962" s="9" t="e">
        <v>#N/A</v>
      </c>
      <c r="N17962" s="9" t="e">
        <v>#N/A</v>
      </c>
      <c r="O17962" s="9" t="e">
        <v>#N/A</v>
      </c>
      <c r="P17962" s="9" t="e">
        <v>#N/A</v>
      </c>
      <c r="Q17962" s="9" t="e">
        <v>#N/A</v>
      </c>
      <c r="R17962" s="9" t="e">
        <v>#N/A</v>
      </c>
      <c r="S17962" s="9" t="e">
        <v>#N/A</v>
      </c>
      <c r="T17962" s="9" t="e">
        <v>#N/A</v>
      </c>
    </row>
    <row r="17963" spans="1:20" x14ac:dyDescent="0.35">
      <c r="A17963">
        <f t="shared" si="548"/>
        <v>17963</v>
      </c>
      <c r="B17963" s="3" t="s">
        <v>1039</v>
      </c>
      <c r="C17963" s="3" t="s">
        <v>75</v>
      </c>
      <c r="D17963" s="3" t="s">
        <v>43</v>
      </c>
      <c r="E17963">
        <v>2026</v>
      </c>
      <c r="F17963" s="3" t="str">
        <f t="shared" si="547"/>
        <v>RGElevMON ST2026</v>
      </c>
      <c r="G17963" s="9" t="e">
        <v>#N/A</v>
      </c>
      <c r="H17963" s="9" t="e">
        <v>#N/A</v>
      </c>
      <c r="I17963" s="9" t="e">
        <v>#N/A</v>
      </c>
      <c r="J17963" s="9" t="e">
        <v>#N/A</v>
      </c>
      <c r="K17963" s="9" t="e">
        <v>#N/A</v>
      </c>
      <c r="L17963" s="9" t="e">
        <v>#N/A</v>
      </c>
      <c r="M17963" s="9" t="e">
        <v>#N/A</v>
      </c>
      <c r="N17963" s="9" t="e">
        <v>#N/A</v>
      </c>
      <c r="O17963" s="9" t="e">
        <v>#N/A</v>
      </c>
      <c r="P17963" s="9" t="e">
        <v>#N/A</v>
      </c>
      <c r="Q17963" s="9" t="e">
        <v>#N/A</v>
      </c>
      <c r="R17963" s="9" t="e">
        <v>#N/A</v>
      </c>
      <c r="S17963" s="9" t="e">
        <v>#N/A</v>
      </c>
      <c r="T17963" s="9" t="e">
        <v>#N/A</v>
      </c>
    </row>
    <row r="17964" spans="1:20" x14ac:dyDescent="0.35">
      <c r="A17964">
        <f t="shared" si="548"/>
        <v>17964</v>
      </c>
      <c r="B17964" s="3" t="s">
        <v>1039</v>
      </c>
      <c r="C17964" s="3" t="s">
        <v>75</v>
      </c>
      <c r="D17964" s="3" t="s">
        <v>43</v>
      </c>
      <c r="E17964">
        <v>2027</v>
      </c>
      <c r="F17964" s="3" t="str">
        <f t="shared" si="547"/>
        <v>RGElevMON ST2027</v>
      </c>
      <c r="G17964" s="9" t="e">
        <v>#N/A</v>
      </c>
      <c r="H17964" s="9" t="e">
        <v>#N/A</v>
      </c>
      <c r="I17964" s="9" t="e">
        <v>#N/A</v>
      </c>
      <c r="J17964" s="9" t="e">
        <v>#N/A</v>
      </c>
      <c r="K17964" s="9" t="e">
        <v>#N/A</v>
      </c>
      <c r="L17964" s="9" t="e">
        <v>#N/A</v>
      </c>
      <c r="M17964" s="9" t="e">
        <v>#N/A</v>
      </c>
      <c r="N17964" s="9" t="e">
        <v>#N/A</v>
      </c>
      <c r="O17964" s="9" t="e">
        <v>#N/A</v>
      </c>
      <c r="P17964" s="9" t="e">
        <v>#N/A</v>
      </c>
      <c r="Q17964" s="9" t="e">
        <v>#N/A</v>
      </c>
      <c r="R17964" s="9" t="e">
        <v>#N/A</v>
      </c>
      <c r="S17964" s="9" t="e">
        <v>#N/A</v>
      </c>
      <c r="T17964" s="9" t="e">
        <v>#N/A</v>
      </c>
    </row>
    <row r="17965" spans="1:20" x14ac:dyDescent="0.35">
      <c r="A17965">
        <f t="shared" si="548"/>
        <v>17965</v>
      </c>
      <c r="B17965" s="3" t="s">
        <v>1039</v>
      </c>
      <c r="C17965" s="3" t="s">
        <v>75</v>
      </c>
      <c r="D17965" s="3" t="s">
        <v>43</v>
      </c>
      <c r="E17965">
        <v>2028</v>
      </c>
      <c r="F17965" s="3" t="str">
        <f t="shared" si="547"/>
        <v>RGElevMON ST2028</v>
      </c>
      <c r="G17965" s="9" t="e">
        <v>#N/A</v>
      </c>
      <c r="H17965" s="9" t="e">
        <v>#N/A</v>
      </c>
      <c r="I17965" s="9" t="e">
        <v>#N/A</v>
      </c>
      <c r="J17965" s="9" t="e">
        <v>#N/A</v>
      </c>
      <c r="K17965" s="9" t="e">
        <v>#N/A</v>
      </c>
      <c r="L17965" s="9" t="e">
        <v>#N/A</v>
      </c>
      <c r="M17965" s="9" t="e">
        <v>#N/A</v>
      </c>
      <c r="N17965" s="9" t="e">
        <v>#N/A</v>
      </c>
      <c r="O17965" s="9" t="e">
        <v>#N/A</v>
      </c>
      <c r="P17965" s="9" t="e">
        <v>#N/A</v>
      </c>
      <c r="Q17965" s="9" t="e">
        <v>#N/A</v>
      </c>
      <c r="R17965" s="9" t="e">
        <v>#N/A</v>
      </c>
      <c r="S17965" s="9" t="e">
        <v>#N/A</v>
      </c>
      <c r="T17965" s="9" t="e">
        <v>#N/A</v>
      </c>
    </row>
    <row r="17966" spans="1:20" x14ac:dyDescent="0.35">
      <c r="A17966">
        <f t="shared" si="548"/>
        <v>17966</v>
      </c>
      <c r="B17966" s="3" t="s">
        <v>1039</v>
      </c>
      <c r="C17966" s="3" t="s">
        <v>75</v>
      </c>
      <c r="D17966" s="3" t="s">
        <v>43</v>
      </c>
      <c r="E17966">
        <v>2029</v>
      </c>
      <c r="F17966" s="3" t="str">
        <f t="shared" si="547"/>
        <v>RGElevMON ST2029</v>
      </c>
      <c r="G17966" s="9" t="e">
        <v>#N/A</v>
      </c>
      <c r="H17966" s="9" t="e">
        <v>#N/A</v>
      </c>
      <c r="I17966" s="9" t="e">
        <v>#N/A</v>
      </c>
      <c r="J17966" s="9" t="e">
        <v>#N/A</v>
      </c>
      <c r="K17966" s="9" t="e">
        <v>#N/A</v>
      </c>
      <c r="L17966" s="9" t="e">
        <v>#N/A</v>
      </c>
      <c r="M17966" s="9" t="e">
        <v>#N/A</v>
      </c>
      <c r="N17966" s="9" t="e">
        <v>#N/A</v>
      </c>
      <c r="O17966" s="9" t="e">
        <v>#N/A</v>
      </c>
      <c r="P17966" s="9" t="e">
        <v>#N/A</v>
      </c>
      <c r="Q17966" s="9" t="e">
        <v>#N/A</v>
      </c>
      <c r="R17966" s="9" t="e">
        <v>#N/A</v>
      </c>
      <c r="S17966" s="9" t="e">
        <v>#N/A</v>
      </c>
      <c r="T17966" s="9" t="e">
        <v>#N/A</v>
      </c>
    </row>
    <row r="17967" spans="1:20" x14ac:dyDescent="0.35">
      <c r="A17967">
        <f t="shared" si="548"/>
        <v>17967</v>
      </c>
      <c r="B17967" s="3" t="s">
        <v>1039</v>
      </c>
      <c r="C17967" s="3" t="s">
        <v>86</v>
      </c>
      <c r="D17967" s="3" t="s">
        <v>43</v>
      </c>
      <c r="E17967">
        <v>2020</v>
      </c>
      <c r="F17967" s="3" t="str">
        <f t="shared" si="547"/>
        <v>RGQOutMON ST2020</v>
      </c>
      <c r="G17967" s="9">
        <v>2.8673210023498501</v>
      </c>
      <c r="H17967" s="9">
        <v>4.5286713441724897</v>
      </c>
      <c r="I17967" s="9">
        <v>1.8812217555855599</v>
      </c>
      <c r="J17967" s="9">
        <v>2.4739736611174301</v>
      </c>
      <c r="K17967" s="9">
        <v>1.26744814011692</v>
      </c>
      <c r="L17967" s="9">
        <v>6.9023237371012298</v>
      </c>
      <c r="M17967" s="9">
        <v>8.9800626472404108</v>
      </c>
      <c r="N17967" s="9">
        <v>14.885188526815799</v>
      </c>
      <c r="O17967" s="9">
        <v>16.947771279465901</v>
      </c>
      <c r="P17967" s="9">
        <v>11.414736731036999</v>
      </c>
      <c r="Q17967" s="9">
        <v>4.4727072020143099</v>
      </c>
      <c r="R17967" s="9">
        <v>2.3412853644186802</v>
      </c>
      <c r="S17967" s="9">
        <v>1.69232986825483</v>
      </c>
      <c r="T17967" s="9">
        <v>1.9923068180791299</v>
      </c>
    </row>
    <row r="17968" spans="1:20" x14ac:dyDescent="0.35">
      <c r="A17968">
        <f t="shared" si="548"/>
        <v>17968</v>
      </c>
      <c r="B17968" s="3" t="s">
        <v>1039</v>
      </c>
      <c r="C17968" s="3" t="s">
        <v>86</v>
      </c>
      <c r="D17968" s="3" t="s">
        <v>43</v>
      </c>
      <c r="E17968">
        <v>2021</v>
      </c>
      <c r="F17968" s="3" t="str">
        <f t="shared" si="547"/>
        <v>RGQOutMON ST2021</v>
      </c>
      <c r="G17968" s="9">
        <v>3.7667261619679402</v>
      </c>
      <c r="H17968" s="9">
        <v>3.6686393402473798</v>
      </c>
      <c r="I17968" s="9">
        <v>2.09781726803415</v>
      </c>
      <c r="J17968" s="9">
        <v>2.7048834678392701</v>
      </c>
      <c r="K17968" s="9">
        <v>2.3846472657714002</v>
      </c>
      <c r="L17968" s="9">
        <v>3.8295450442612999</v>
      </c>
      <c r="M17968" s="9">
        <v>3.1327315358198602</v>
      </c>
      <c r="N17968" s="9">
        <v>9.1568974635506297</v>
      </c>
      <c r="O17968" s="9">
        <v>13.466927718906202</v>
      </c>
      <c r="P17968" s="9">
        <v>10.4126392247754</v>
      </c>
      <c r="Q17968" s="9">
        <v>3.5687661589238302</v>
      </c>
      <c r="R17968" s="9">
        <v>1.71288687918755</v>
      </c>
      <c r="S17968" s="9">
        <v>1.2641445981791599</v>
      </c>
      <c r="T17968" s="9">
        <v>1.91873001583054</v>
      </c>
    </row>
    <row r="17969" spans="1:20" x14ac:dyDescent="0.35">
      <c r="A17969">
        <f t="shared" si="548"/>
        <v>17969</v>
      </c>
      <c r="B17969" s="3" t="s">
        <v>1039</v>
      </c>
      <c r="C17969" s="3" t="s">
        <v>86</v>
      </c>
      <c r="D17969" s="3" t="s">
        <v>43</v>
      </c>
      <c r="E17969">
        <v>2022</v>
      </c>
      <c r="F17969" s="3" t="str">
        <f t="shared" si="547"/>
        <v>RGQOutMON ST2022</v>
      </c>
      <c r="G17969" s="9">
        <v>1.3969826885134999</v>
      </c>
      <c r="H17969" s="9">
        <v>1.8052536402937798</v>
      </c>
      <c r="I17969" s="9">
        <v>2.4399131660676998</v>
      </c>
      <c r="J17969" s="9">
        <v>2.3487084380256902</v>
      </c>
      <c r="K17969" s="9">
        <v>2.10771553923977</v>
      </c>
      <c r="L17969" s="9">
        <v>3.8070565231053699</v>
      </c>
      <c r="M17969" s="9">
        <v>6.9087791418110598</v>
      </c>
      <c r="N17969" s="9">
        <v>7.4286044623760201</v>
      </c>
      <c r="O17969" s="9">
        <v>17.888920371169799</v>
      </c>
      <c r="P17969" s="9">
        <v>22.878539677075</v>
      </c>
      <c r="Q17969" s="9">
        <v>11.751044433968801</v>
      </c>
      <c r="R17969" s="9">
        <v>4.04817915812741</v>
      </c>
      <c r="S17969" s="9">
        <v>3.0150407962183698</v>
      </c>
      <c r="T17969" s="9">
        <v>2.3049265299269002</v>
      </c>
    </row>
    <row r="17970" spans="1:20" x14ac:dyDescent="0.35">
      <c r="A17970">
        <f t="shared" si="548"/>
        <v>17970</v>
      </c>
      <c r="B17970" s="3" t="s">
        <v>1039</v>
      </c>
      <c r="C17970" s="3" t="s">
        <v>86</v>
      </c>
      <c r="D17970" s="3" t="s">
        <v>43</v>
      </c>
      <c r="E17970">
        <v>2023</v>
      </c>
      <c r="F17970" s="3" t="str">
        <f t="shared" si="547"/>
        <v>RGQOutMON ST2023</v>
      </c>
      <c r="G17970" s="9">
        <v>3.1891337169156002</v>
      </c>
      <c r="H17970" s="9">
        <v>2.09581777426851</v>
      </c>
      <c r="I17970" s="9">
        <v>7.6090512393718397</v>
      </c>
      <c r="J17970" s="9">
        <v>7.7278069725401197</v>
      </c>
      <c r="K17970" s="9">
        <v>7.05712246847692</v>
      </c>
      <c r="L17970" s="9">
        <v>16.931499534844601</v>
      </c>
      <c r="M17970" s="9">
        <v>19.6823596423562</v>
      </c>
      <c r="N17970" s="9">
        <v>20.808886833677601</v>
      </c>
      <c r="O17970" s="9">
        <v>18.958552695517401</v>
      </c>
      <c r="P17970" s="9">
        <v>10.943597725881</v>
      </c>
      <c r="Q17970" s="9">
        <v>5.5239383819360803</v>
      </c>
      <c r="R17970" s="9">
        <v>1.56292654610302</v>
      </c>
      <c r="S17970" s="9">
        <v>1.44543631832122</v>
      </c>
      <c r="T17970" s="9">
        <v>1.8390783585749599</v>
      </c>
    </row>
    <row r="17971" spans="1:20" x14ac:dyDescent="0.35">
      <c r="A17971">
        <f t="shared" si="548"/>
        <v>17971</v>
      </c>
      <c r="B17971" s="3" t="s">
        <v>1039</v>
      </c>
      <c r="C17971" s="3" t="s">
        <v>86</v>
      </c>
      <c r="D17971" s="3" t="s">
        <v>43</v>
      </c>
      <c r="E17971">
        <v>2024</v>
      </c>
      <c r="F17971" s="3" t="str">
        <f t="shared" si="547"/>
        <v>RGQOutMON ST2024</v>
      </c>
      <c r="G17971" s="9">
        <v>3.5820421144851</v>
      </c>
      <c r="H17971" s="9">
        <v>3.8664833090048401</v>
      </c>
      <c r="I17971" s="9">
        <v>4.5461745192901502</v>
      </c>
      <c r="J17971" s="9">
        <v>4.7906226938229901</v>
      </c>
      <c r="K17971" s="9">
        <v>2.8930820130418202</v>
      </c>
      <c r="L17971" s="9">
        <v>10.4776141223632</v>
      </c>
      <c r="M17971" s="9">
        <v>9.4351471473330495</v>
      </c>
      <c r="N17971" s="9">
        <v>13.354249004589301</v>
      </c>
      <c r="O17971" s="9">
        <v>12.259733804450599</v>
      </c>
      <c r="P17971" s="9">
        <v>7.7499332331052901</v>
      </c>
      <c r="Q17971" s="9">
        <v>3.0754338081103598</v>
      </c>
      <c r="R17971" s="9">
        <v>0.96086980297097202</v>
      </c>
      <c r="S17971" s="9">
        <v>1.4079940739569099</v>
      </c>
      <c r="T17971" s="9">
        <v>2.5040008301215799</v>
      </c>
    </row>
    <row r="17972" spans="1:20" x14ac:dyDescent="0.35">
      <c r="A17972">
        <f t="shared" si="548"/>
        <v>17972</v>
      </c>
      <c r="B17972" s="3" t="s">
        <v>1039</v>
      </c>
      <c r="C17972" s="3" t="s">
        <v>86</v>
      </c>
      <c r="D17972" s="3" t="s">
        <v>43</v>
      </c>
      <c r="E17972">
        <v>2025</v>
      </c>
      <c r="F17972" s="3" t="str">
        <f t="shared" si="547"/>
        <v>RGQOutMON ST2025</v>
      </c>
      <c r="G17972" s="9">
        <v>3.5631709393233302</v>
      </c>
      <c r="H17972" s="9">
        <v>3.4722427631412498</v>
      </c>
      <c r="I17972" s="9">
        <v>3.0768615775531098</v>
      </c>
      <c r="J17972" s="9">
        <v>4.2718680437800103</v>
      </c>
      <c r="K17972" s="9">
        <v>5.8765863452132798</v>
      </c>
      <c r="L17972" s="9">
        <v>12.976157693675299</v>
      </c>
      <c r="M17972" s="9">
        <v>12.964892448181301</v>
      </c>
      <c r="N17972" s="9">
        <v>16.155397428958999</v>
      </c>
      <c r="O17972" s="9">
        <v>15.938232120383701</v>
      </c>
      <c r="P17972" s="9">
        <v>9.7027971413604099</v>
      </c>
      <c r="Q17972" s="9">
        <v>3.2410745504697198</v>
      </c>
      <c r="R17972" s="9">
        <v>1.1998624058621601</v>
      </c>
      <c r="S17972" s="9">
        <v>0.95458368726686305</v>
      </c>
      <c r="T17972" s="9">
        <v>2.9052785963294698</v>
      </c>
    </row>
    <row r="17973" spans="1:20" x14ac:dyDescent="0.35">
      <c r="A17973">
        <f t="shared" si="548"/>
        <v>17973</v>
      </c>
      <c r="B17973" s="3" t="s">
        <v>1039</v>
      </c>
      <c r="C17973" s="3" t="s">
        <v>86</v>
      </c>
      <c r="D17973" s="3" t="s">
        <v>43</v>
      </c>
      <c r="E17973">
        <v>2026</v>
      </c>
      <c r="F17973" s="3" t="str">
        <f t="shared" ref="F17973:F18036" si="549">_xlfn.CONCAT(B17973,C17973,D17973,E17973)</f>
        <v>RGQOutMON ST2026</v>
      </c>
      <c r="G17973" s="9">
        <v>3.2746874651555702</v>
      </c>
      <c r="H17973" s="9">
        <v>3.9166558400518401</v>
      </c>
      <c r="I17973" s="9">
        <v>2.5686691524304002</v>
      </c>
      <c r="J17973" s="9">
        <v>2.9920172216176399</v>
      </c>
      <c r="K17973" s="9">
        <v>1.18917373881406</v>
      </c>
      <c r="L17973" s="9">
        <v>8.7329756346554106</v>
      </c>
      <c r="M17973" s="9">
        <v>8.7930085831466602</v>
      </c>
      <c r="N17973" s="9">
        <v>14.6212471097029</v>
      </c>
      <c r="O17973" s="9">
        <v>16.6383937038227</v>
      </c>
      <c r="P17973" s="9">
        <v>15.8997780888104</v>
      </c>
      <c r="Q17973" s="9">
        <v>7.5570127065347901</v>
      </c>
      <c r="R17973" s="9">
        <v>3.0270461455078999</v>
      </c>
      <c r="S17973" s="9">
        <v>2.2901003899174399</v>
      </c>
      <c r="T17973" s="9">
        <v>1.9227286110808299</v>
      </c>
    </row>
    <row r="17974" spans="1:20" x14ac:dyDescent="0.35">
      <c r="A17974">
        <f t="shared" si="548"/>
        <v>17974</v>
      </c>
      <c r="B17974" s="3" t="s">
        <v>1039</v>
      </c>
      <c r="C17974" s="3" t="s">
        <v>86</v>
      </c>
      <c r="D17974" s="3" t="s">
        <v>43</v>
      </c>
      <c r="E17974">
        <v>2027</v>
      </c>
      <c r="F17974" s="3" t="str">
        <f t="shared" si="549"/>
        <v>RGQOutMON ST2027</v>
      </c>
      <c r="G17974" s="9">
        <v>4.0080742032038801</v>
      </c>
      <c r="H17974" s="9">
        <v>3.2659476013650601</v>
      </c>
      <c r="I17974" s="9">
        <v>4.2125944396462502</v>
      </c>
      <c r="J17974" s="9">
        <v>2.5477213660064799</v>
      </c>
      <c r="K17974" s="9">
        <v>2.2652732793453101</v>
      </c>
      <c r="L17974" s="9">
        <v>8.8257519302270104</v>
      </c>
      <c r="M17974" s="9">
        <v>9.3248132256192999</v>
      </c>
      <c r="N17974" s="9">
        <v>11.8762747202254</v>
      </c>
      <c r="O17974" s="9">
        <v>18.934477983264902</v>
      </c>
      <c r="P17974" s="9">
        <v>21.935819244612102</v>
      </c>
      <c r="Q17974" s="9">
        <v>9.9879295920350692</v>
      </c>
      <c r="R17974" s="9">
        <v>3.6860030703304103</v>
      </c>
      <c r="S17974" s="9">
        <v>3.1790439961896202</v>
      </c>
      <c r="T17974" s="9">
        <v>3.10830676627848</v>
      </c>
    </row>
    <row r="17975" spans="1:20" x14ac:dyDescent="0.35">
      <c r="A17975">
        <f t="shared" si="548"/>
        <v>17975</v>
      </c>
      <c r="B17975" s="3" t="s">
        <v>1039</v>
      </c>
      <c r="C17975" s="3" t="s">
        <v>86</v>
      </c>
      <c r="D17975" s="3" t="s">
        <v>43</v>
      </c>
      <c r="E17975">
        <v>2028</v>
      </c>
      <c r="F17975" s="3" t="str">
        <f t="shared" si="549"/>
        <v>RGQOutMON ST2028</v>
      </c>
      <c r="G17975" s="9">
        <v>2.22310597861342</v>
      </c>
      <c r="H17975" s="9">
        <v>6.4300292107945802</v>
      </c>
      <c r="I17975" s="9">
        <v>4.1597681987787896</v>
      </c>
      <c r="J17975" s="9">
        <v>4.0871511726118896</v>
      </c>
      <c r="K17975" s="9">
        <v>4.4522901966786401</v>
      </c>
      <c r="L17975" s="9">
        <v>11.4016009838735</v>
      </c>
      <c r="M17975" s="9">
        <v>7.7423285169951299</v>
      </c>
      <c r="N17975" s="9">
        <v>13.7668961249618</v>
      </c>
      <c r="O17975" s="9">
        <v>18.409196694682301</v>
      </c>
      <c r="P17975" s="9">
        <v>19.399700726487399</v>
      </c>
      <c r="Q17975" s="9">
        <v>10.0604299508132</v>
      </c>
      <c r="R17975" s="9">
        <v>2.99618151610643</v>
      </c>
      <c r="S17975" s="9">
        <v>4.2503670604338604</v>
      </c>
      <c r="T17975" s="9">
        <v>1.7781892238063799</v>
      </c>
    </row>
    <row r="17976" spans="1:20" x14ac:dyDescent="0.35">
      <c r="A17976">
        <f t="shared" si="548"/>
        <v>17976</v>
      </c>
      <c r="B17976" s="3" t="s">
        <v>1039</v>
      </c>
      <c r="C17976" s="3" t="s">
        <v>86</v>
      </c>
      <c r="D17976" s="3" t="s">
        <v>43</v>
      </c>
      <c r="E17976">
        <v>2029</v>
      </c>
      <c r="F17976" s="3" t="str">
        <f t="shared" si="549"/>
        <v>RGQOutMON ST2029</v>
      </c>
      <c r="G17976" s="9">
        <v>2.6942017842557902</v>
      </c>
      <c r="H17976" s="9">
        <v>2.08859481004172</v>
      </c>
      <c r="I17976" s="9">
        <v>2.22942252392368</v>
      </c>
      <c r="J17976" s="9">
        <v>1.6624391928892002</v>
      </c>
      <c r="K17976" s="9">
        <v>1.2430122738037599</v>
      </c>
      <c r="L17976" s="9">
        <v>7.9356883901913697</v>
      </c>
      <c r="M17976" s="9">
        <v>9.3678931073204108</v>
      </c>
      <c r="N17976" s="9">
        <v>11.011770854954699</v>
      </c>
      <c r="O17976" s="9">
        <v>13.51051873438</v>
      </c>
      <c r="P17976" s="9">
        <v>11.2176765875823</v>
      </c>
      <c r="Q17976" s="9">
        <v>5.47216550571504</v>
      </c>
      <c r="R17976" s="9">
        <v>2.40467643244597</v>
      </c>
      <c r="S17976" s="9">
        <v>1.3028842818919</v>
      </c>
      <c r="T17976" s="9">
        <v>1.68701206304259</v>
      </c>
    </row>
    <row r="17977" spans="1:20" x14ac:dyDescent="0.35">
      <c r="A17977">
        <f t="shared" si="548"/>
        <v>17977</v>
      </c>
      <c r="B17977" s="3" t="s">
        <v>1039</v>
      </c>
      <c r="C17977" s="3" t="s">
        <v>95</v>
      </c>
      <c r="D17977" s="3" t="s">
        <v>43</v>
      </c>
      <c r="E17977">
        <v>2020</v>
      </c>
      <c r="F17977" s="3" t="str">
        <f t="shared" si="549"/>
        <v>RGSpillMON ST2020</v>
      </c>
      <c r="G17977" s="9">
        <v>0.63286485089817801</v>
      </c>
      <c r="H17977" s="9">
        <v>1.6716324285611801</v>
      </c>
      <c r="I17977" s="9">
        <v>0.187038470902645</v>
      </c>
      <c r="J17977" s="9">
        <v>0.61224825421807705</v>
      </c>
      <c r="K17977" s="9">
        <v>5.34350324317708E-2</v>
      </c>
      <c r="L17977" s="9">
        <v>4.0549750344136601</v>
      </c>
      <c r="M17977" s="9">
        <v>6.214994006865</v>
      </c>
      <c r="N17977" s="9">
        <v>11.7195847216981</v>
      </c>
      <c r="O17977" s="9">
        <v>13.8123847342889</v>
      </c>
      <c r="P17977" s="9">
        <v>8.2961652658538796</v>
      </c>
      <c r="Q17977" s="9">
        <v>1.6989126074332599</v>
      </c>
      <c r="R17977" s="9">
        <v>0.46459794565090201</v>
      </c>
      <c r="S17977" s="9">
        <v>0.20929447717226499</v>
      </c>
      <c r="T17977" s="9">
        <v>0.47390020608675598</v>
      </c>
    </row>
    <row r="17978" spans="1:20" x14ac:dyDescent="0.35">
      <c r="A17978">
        <f t="shared" si="548"/>
        <v>17978</v>
      </c>
      <c r="B17978" s="3" t="s">
        <v>1039</v>
      </c>
      <c r="C17978" s="3" t="s">
        <v>95</v>
      </c>
      <c r="D17978" s="3" t="s">
        <v>43</v>
      </c>
      <c r="E17978">
        <v>2021</v>
      </c>
      <c r="F17978" s="3" t="str">
        <f t="shared" si="549"/>
        <v>RGSpillMON ST2021</v>
      </c>
      <c r="G17978" s="9">
        <v>1.5949728073731799</v>
      </c>
      <c r="H17978" s="9">
        <v>1.2577743490398801</v>
      </c>
      <c r="I17978" s="9">
        <v>0.14542941201201301</v>
      </c>
      <c r="J17978" s="9">
        <v>0.78620430312149103</v>
      </c>
      <c r="K17978" s="9">
        <v>0.73510339910828104</v>
      </c>
      <c r="L17978" s="9">
        <v>1.68747716776163</v>
      </c>
      <c r="M17978" s="9">
        <v>1.0171696969855499</v>
      </c>
      <c r="N17978" s="9">
        <v>6.2186138492307697</v>
      </c>
      <c r="O17978" s="9">
        <v>10.393314190241099</v>
      </c>
      <c r="P17978" s="9">
        <v>7.31155042238459</v>
      </c>
      <c r="Q17978" s="9">
        <v>0.84768247564771504</v>
      </c>
      <c r="R17978" s="9">
        <v>0.24285350610422199</v>
      </c>
      <c r="S17978" s="9">
        <v>5.7859636169270798E-2</v>
      </c>
      <c r="T17978" s="9">
        <v>0.43189414930734699</v>
      </c>
    </row>
    <row r="17979" spans="1:20" x14ac:dyDescent="0.35">
      <c r="A17979">
        <f t="shared" si="548"/>
        <v>17979</v>
      </c>
      <c r="B17979" s="3" t="s">
        <v>1039</v>
      </c>
      <c r="C17979" s="3" t="s">
        <v>95</v>
      </c>
      <c r="D17979" s="3" t="s">
        <v>43</v>
      </c>
      <c r="E17979">
        <v>2022</v>
      </c>
      <c r="F17979" s="3" t="str">
        <f t="shared" si="549"/>
        <v>RGSpillMON ST2022</v>
      </c>
      <c r="G17979" s="9">
        <v>0.14285588551452899</v>
      </c>
      <c r="H17979" s="9">
        <v>0.21463264853887501</v>
      </c>
      <c r="I17979" s="9">
        <v>0.79013292181541595</v>
      </c>
      <c r="J17979" s="9">
        <v>0.70132675710317804</v>
      </c>
      <c r="K17979" s="9">
        <v>0.417593431010989</v>
      </c>
      <c r="L17979" s="9">
        <v>1.92441221629076</v>
      </c>
      <c r="M17979" s="9">
        <v>4.3462802706187</v>
      </c>
      <c r="N17979" s="9">
        <v>4.4933199587356096</v>
      </c>
      <c r="O17979" s="9">
        <v>14.8980920754493</v>
      </c>
      <c r="P17979" s="9">
        <v>21.351983059916201</v>
      </c>
      <c r="Q17979" s="9">
        <v>9.1035226460890399</v>
      </c>
      <c r="R17979" s="9">
        <v>1.12092132334019</v>
      </c>
      <c r="S17979" s="9">
        <v>0.51317979439115802</v>
      </c>
      <c r="T17979" s="9">
        <v>0.239640931994381</v>
      </c>
    </row>
    <row r="17980" spans="1:20" x14ac:dyDescent="0.35">
      <c r="A17980">
        <f t="shared" si="548"/>
        <v>17980</v>
      </c>
      <c r="B17980" s="3" t="s">
        <v>1039</v>
      </c>
      <c r="C17980" s="3" t="s">
        <v>95</v>
      </c>
      <c r="D17980" s="3" t="s">
        <v>43</v>
      </c>
      <c r="E17980">
        <v>2023</v>
      </c>
      <c r="F17980" s="3" t="str">
        <f t="shared" si="549"/>
        <v>RGSpillMON ST2023</v>
      </c>
      <c r="G17980" s="9">
        <v>1.1487519830402599</v>
      </c>
      <c r="H17980" s="9">
        <v>0.17867883398336801</v>
      </c>
      <c r="I17980" s="9">
        <v>4.5592144072499297</v>
      </c>
      <c r="J17980" s="9">
        <v>4.5011903386893097</v>
      </c>
      <c r="K17980" s="9">
        <v>4.0986738288907203</v>
      </c>
      <c r="L17980" s="9">
        <v>13.646171067950799</v>
      </c>
      <c r="M17980" s="9">
        <v>16.392696762356199</v>
      </c>
      <c r="N17980" s="9">
        <v>17.561091396874801</v>
      </c>
      <c r="O17980" s="9">
        <v>16.672656405869599</v>
      </c>
      <c r="P17980" s="9">
        <v>10.173182451186801</v>
      </c>
      <c r="Q17980" s="9">
        <v>4.18616344888743</v>
      </c>
      <c r="R17980" s="9">
        <v>0.19425116103458301</v>
      </c>
      <c r="S17980" s="9">
        <v>0.242042526386718</v>
      </c>
      <c r="T17980" s="9">
        <v>0.269159097513055</v>
      </c>
    </row>
    <row r="17981" spans="1:20" x14ac:dyDescent="0.35">
      <c r="A17981">
        <f t="shared" si="548"/>
        <v>17981</v>
      </c>
      <c r="B17981" s="3" t="s">
        <v>1039</v>
      </c>
      <c r="C17981" s="3" t="s">
        <v>95</v>
      </c>
      <c r="D17981" s="3" t="s">
        <v>43</v>
      </c>
      <c r="E17981">
        <v>2024</v>
      </c>
      <c r="F17981" s="3" t="str">
        <f t="shared" si="549"/>
        <v>RGSpillMON ST2024</v>
      </c>
      <c r="G17981" s="9">
        <v>0.90193004261434095</v>
      </c>
      <c r="H17981" s="9">
        <v>1.37852210583519</v>
      </c>
      <c r="I17981" s="9">
        <v>1.7204968142661199</v>
      </c>
      <c r="J17981" s="9">
        <v>1.6871922475282899</v>
      </c>
      <c r="K17981" s="9">
        <v>0.46204785006145799</v>
      </c>
      <c r="L17981" s="9">
        <v>7.3467687672121</v>
      </c>
      <c r="M17981" s="9">
        <v>6.7187596174261097</v>
      </c>
      <c r="N17981" s="9">
        <v>10.4498805134791</v>
      </c>
      <c r="O17981" s="9">
        <v>9.2233323841051806</v>
      </c>
      <c r="P17981" s="9">
        <v>6.2180382297102197</v>
      </c>
      <c r="Q17981" s="9">
        <v>0.94201665048401795</v>
      </c>
      <c r="R17981" s="9">
        <v>9.1589549616250002E-2</v>
      </c>
      <c r="S17981" s="9">
        <v>0.36332527048489499</v>
      </c>
      <c r="T17981" s="9">
        <v>1.20692313648102</v>
      </c>
    </row>
    <row r="17982" spans="1:20" x14ac:dyDescent="0.35">
      <c r="A17982">
        <f t="shared" si="548"/>
        <v>17982</v>
      </c>
      <c r="B17982" s="3" t="s">
        <v>1039</v>
      </c>
      <c r="C17982" s="3" t="s">
        <v>95</v>
      </c>
      <c r="D17982" s="3" t="s">
        <v>43</v>
      </c>
      <c r="E17982">
        <v>2025</v>
      </c>
      <c r="F17982" s="3" t="str">
        <f t="shared" si="549"/>
        <v>RGSpillMON ST2025</v>
      </c>
      <c r="G17982" s="9">
        <v>1.0690098176815901</v>
      </c>
      <c r="H17982" s="9">
        <v>1.29341700401326</v>
      </c>
      <c r="I17982" s="9">
        <v>0.74434984166763796</v>
      </c>
      <c r="J17982" s="9">
        <v>1.32909383806068</v>
      </c>
      <c r="K17982" s="9">
        <v>2.82298444279244</v>
      </c>
      <c r="L17982" s="9">
        <v>9.7533527895708794</v>
      </c>
      <c r="M17982" s="9">
        <v>10.2000316834713</v>
      </c>
      <c r="N17982" s="9">
        <v>13.1805620682322</v>
      </c>
      <c r="O17982" s="9">
        <v>12.739471136889501</v>
      </c>
      <c r="P17982" s="9">
        <v>6.41643930882777</v>
      </c>
      <c r="Q17982" s="9">
        <v>0.76072131244718399</v>
      </c>
      <c r="R17982" s="9">
        <v>0.103921806592916</v>
      </c>
      <c r="S17982" s="9">
        <v>7.4731025188932196E-2</v>
      </c>
      <c r="T17982" s="9">
        <v>0.69877485653072202</v>
      </c>
    </row>
    <row r="17983" spans="1:20" x14ac:dyDescent="0.35">
      <c r="A17983">
        <f t="shared" si="548"/>
        <v>17983</v>
      </c>
      <c r="B17983" s="3" t="s">
        <v>1039</v>
      </c>
      <c r="C17983" s="3" t="s">
        <v>95</v>
      </c>
      <c r="D17983" s="3" t="s">
        <v>43</v>
      </c>
      <c r="E17983">
        <v>2026</v>
      </c>
      <c r="F17983" s="3" t="str">
        <f t="shared" si="549"/>
        <v>RGSpillMON ST2026</v>
      </c>
      <c r="G17983" s="9">
        <v>0.671262792014509</v>
      </c>
      <c r="H17983" s="9">
        <v>1.19590687851002</v>
      </c>
      <c r="I17983" s="9">
        <v>0.30101532532215203</v>
      </c>
      <c r="J17983" s="9">
        <v>0.44187486023135703</v>
      </c>
      <c r="K17983" s="9">
        <v>2.2269600111458301E-2</v>
      </c>
      <c r="L17983" s="9">
        <v>5.63977096829049</v>
      </c>
      <c r="M17983" s="9">
        <v>6.0274481529480504</v>
      </c>
      <c r="N17983" s="9">
        <v>11.764670019627699</v>
      </c>
      <c r="O17983" s="9">
        <v>13.7124939575166</v>
      </c>
      <c r="P17983" s="9">
        <v>12.6416208906103</v>
      </c>
      <c r="Q17983" s="9">
        <v>4.4559409902434597</v>
      </c>
      <c r="R17983" s="9">
        <v>0.41794317927609698</v>
      </c>
      <c r="S17983" s="9">
        <v>0.439329716867708</v>
      </c>
      <c r="T17983" s="9">
        <v>0.31122722496648603</v>
      </c>
    </row>
    <row r="17984" spans="1:20" x14ac:dyDescent="0.35">
      <c r="A17984">
        <f t="shared" si="548"/>
        <v>17984</v>
      </c>
      <c r="B17984" s="3" t="s">
        <v>1039</v>
      </c>
      <c r="C17984" s="3" t="s">
        <v>95</v>
      </c>
      <c r="D17984" s="3" t="s">
        <v>43</v>
      </c>
      <c r="E17984">
        <v>2027</v>
      </c>
      <c r="F17984" s="3" t="str">
        <f t="shared" si="549"/>
        <v>RGSpillMON ST2027</v>
      </c>
      <c r="G17984" s="9">
        <v>1.5284551426714601</v>
      </c>
      <c r="H17984" s="9">
        <v>0.97164534777090195</v>
      </c>
      <c r="I17984" s="9">
        <v>2.0564432888854101</v>
      </c>
      <c r="J17984" s="9">
        <v>0.394257008355893</v>
      </c>
      <c r="K17984" s="9">
        <v>0.61493227293770802</v>
      </c>
      <c r="L17984" s="9">
        <v>5.6786790810039598</v>
      </c>
      <c r="M17984" s="9">
        <v>6.2399007748515203</v>
      </c>
      <c r="N17984" s="9">
        <v>8.7707965537023593</v>
      </c>
      <c r="O17984" s="9">
        <v>15.868518690355501</v>
      </c>
      <c r="P17984" s="9">
        <v>20.666688179616099</v>
      </c>
      <c r="Q17984" s="9">
        <v>7.7539348398918797</v>
      </c>
      <c r="R17984" s="9">
        <v>0.78729515359930502</v>
      </c>
      <c r="S17984" s="9">
        <v>0.72387774693074303</v>
      </c>
      <c r="T17984" s="9">
        <v>0.906389759182055</v>
      </c>
    </row>
    <row r="17985" spans="1:20" x14ac:dyDescent="0.35">
      <c r="A17985">
        <f t="shared" si="548"/>
        <v>17985</v>
      </c>
      <c r="B17985" s="3" t="s">
        <v>1039</v>
      </c>
      <c r="C17985" s="3" t="s">
        <v>95</v>
      </c>
      <c r="D17985" s="3" t="s">
        <v>43</v>
      </c>
      <c r="E17985">
        <v>2028</v>
      </c>
      <c r="F17985" s="3" t="str">
        <f t="shared" si="549"/>
        <v>RGSpillMON ST2028</v>
      </c>
      <c r="G17985" s="9">
        <v>0.56653915810926003</v>
      </c>
      <c r="H17985" s="9">
        <v>3.3041871027306899</v>
      </c>
      <c r="I17985" s="9">
        <v>1.2696811024974</v>
      </c>
      <c r="J17985" s="9">
        <v>1.16316601308212</v>
      </c>
      <c r="K17985" s="9">
        <v>1.23200105124375</v>
      </c>
      <c r="L17985" s="9">
        <v>8.1697122315817197</v>
      </c>
      <c r="M17985" s="9">
        <v>5.0438336320156898</v>
      </c>
      <c r="N17985" s="9">
        <v>10.7951860524665</v>
      </c>
      <c r="O17985" s="9">
        <v>15.2483435356401</v>
      </c>
      <c r="P17985" s="9">
        <v>18.461907821136599</v>
      </c>
      <c r="Q17985" s="9">
        <v>8.6872851193629703</v>
      </c>
      <c r="R17985" s="9">
        <v>0.48139908780152701</v>
      </c>
      <c r="S17985" s="9">
        <v>1.2986326625070299</v>
      </c>
      <c r="T17985" s="9">
        <v>0.16771636924277</v>
      </c>
    </row>
    <row r="17986" spans="1:20" x14ac:dyDescent="0.35">
      <c r="A17986">
        <f t="shared" si="548"/>
        <v>17986</v>
      </c>
      <c r="B17986" s="3" t="s">
        <v>1039</v>
      </c>
      <c r="C17986" s="3" t="s">
        <v>95</v>
      </c>
      <c r="D17986" s="3" t="s">
        <v>43</v>
      </c>
      <c r="E17986">
        <v>2029</v>
      </c>
      <c r="F17986" s="3" t="str">
        <f t="shared" si="549"/>
        <v>RGSpillMON ST2029</v>
      </c>
      <c r="G17986" s="9">
        <v>0.76398876371110802</v>
      </c>
      <c r="H17986" s="9">
        <v>0.45453241530229099</v>
      </c>
      <c r="I17986" s="9">
        <v>0.366556634332875</v>
      </c>
      <c r="J17986" s="9">
        <v>0.106931883845631</v>
      </c>
      <c r="K17986" s="9">
        <v>4.0471839599020801E-2</v>
      </c>
      <c r="L17986" s="9">
        <v>5.1079251930782297</v>
      </c>
      <c r="M17986" s="9">
        <v>6.69612965653819</v>
      </c>
      <c r="N17986" s="9">
        <v>7.9852924846916604</v>
      </c>
      <c r="O17986" s="9">
        <v>10.616172093536001</v>
      </c>
      <c r="P17986" s="9">
        <v>10.2051108505937</v>
      </c>
      <c r="Q17986" s="9">
        <v>2.7460298997631498</v>
      </c>
      <c r="R17986" s="9">
        <v>0.59518008214097196</v>
      </c>
      <c r="S17986" s="9">
        <v>0.111551292760559</v>
      </c>
      <c r="T17986" s="9">
        <v>0.356100076979111</v>
      </c>
    </row>
    <row r="17987" spans="1:20" x14ac:dyDescent="0.35">
      <c r="A17987">
        <f t="shared" ref="A17987:A18050" si="550">A17986+1</f>
        <v>17987</v>
      </c>
      <c r="B17987" s="3" t="s">
        <v>1039</v>
      </c>
      <c r="C17987" s="3" t="s">
        <v>77</v>
      </c>
      <c r="D17987" s="3" t="s">
        <v>43</v>
      </c>
      <c r="E17987">
        <v>2020</v>
      </c>
      <c r="F17987" s="3" t="str">
        <f t="shared" si="549"/>
        <v>RGGenMON ST2020</v>
      </c>
      <c r="G17987" s="9">
        <v>9.71306959677419</v>
      </c>
      <c r="H17987" s="9">
        <v>12.419405299999999</v>
      </c>
      <c r="I17987" s="9">
        <v>7.3645293697222201</v>
      </c>
      <c r="J17987" s="9">
        <v>8.0928270241935394</v>
      </c>
      <c r="K17987" s="9">
        <v>5.2772549876488002</v>
      </c>
      <c r="L17987" s="9">
        <v>12.377282395161201</v>
      </c>
      <c r="M17987" s="9">
        <v>12.0196153638888</v>
      </c>
      <c r="N17987" s="9">
        <v>13.760721597222201</v>
      </c>
      <c r="O17987" s="9">
        <v>13.6293684448924</v>
      </c>
      <c r="P17987" s="9">
        <v>13.556274818055501</v>
      </c>
      <c r="Q17987" s="9">
        <v>12.057546490591299</v>
      </c>
      <c r="R17987" s="9">
        <v>8.1578666777777702</v>
      </c>
      <c r="S17987" s="9">
        <v>6.4466807802083297</v>
      </c>
      <c r="T17987" s="9">
        <v>6.6004375630555501</v>
      </c>
    </row>
    <row r="17988" spans="1:20" x14ac:dyDescent="0.35">
      <c r="A17988">
        <f t="shared" si="550"/>
        <v>17988</v>
      </c>
      <c r="B17988" s="3" t="s">
        <v>1039</v>
      </c>
      <c r="C17988" s="3" t="s">
        <v>77</v>
      </c>
      <c r="D17988" s="3" t="s">
        <v>43</v>
      </c>
      <c r="E17988">
        <v>2021</v>
      </c>
      <c r="F17988" s="3" t="str">
        <f t="shared" si="549"/>
        <v>RGGenMON ST2021</v>
      </c>
      <c r="G17988" s="9">
        <v>9.4405037553763407</v>
      </c>
      <c r="H17988" s="9">
        <v>10.4799102916666</v>
      </c>
      <c r="I17988" s="9">
        <v>8.4869317555555508</v>
      </c>
      <c r="J17988" s="9">
        <v>8.34040248514785</v>
      </c>
      <c r="K17988" s="9">
        <v>7.1704848486607098</v>
      </c>
      <c r="L17988" s="9">
        <v>9.3114616733870896</v>
      </c>
      <c r="M17988" s="9">
        <v>9.1962426277777691</v>
      </c>
      <c r="N17988" s="9">
        <v>12.7725716666666</v>
      </c>
      <c r="O17988" s="9">
        <v>13.360844348118199</v>
      </c>
      <c r="P17988" s="9">
        <v>13.480278234722199</v>
      </c>
      <c r="Q17988" s="9">
        <v>11.828414931451601</v>
      </c>
      <c r="R17988" s="9">
        <v>6.3901620555555496</v>
      </c>
      <c r="S17988" s="9">
        <v>5.2436616354166601</v>
      </c>
      <c r="T17988" s="9">
        <v>6.4632017069444396</v>
      </c>
    </row>
    <row r="17989" spans="1:20" x14ac:dyDescent="0.35">
      <c r="A17989">
        <f t="shared" si="550"/>
        <v>17989</v>
      </c>
      <c r="B17989" s="3" t="s">
        <v>1039</v>
      </c>
      <c r="C17989" s="3" t="s">
        <v>77</v>
      </c>
      <c r="D17989" s="3" t="s">
        <v>43</v>
      </c>
      <c r="E17989">
        <v>2022</v>
      </c>
      <c r="F17989" s="3" t="str">
        <f t="shared" si="549"/>
        <v>RGGenMON ST2022</v>
      </c>
      <c r="G17989" s="9">
        <v>5.4516266661290302</v>
      </c>
      <c r="H17989" s="9">
        <v>6.9143496934722197</v>
      </c>
      <c r="I17989" s="9">
        <v>7.1715123597222199</v>
      </c>
      <c r="J17989" s="9">
        <v>7.1610862244623599</v>
      </c>
      <c r="K17989" s="9">
        <v>7.3468765089880899</v>
      </c>
      <c r="L17989" s="9">
        <v>8.1837606733870896</v>
      </c>
      <c r="M17989" s="9">
        <v>11.139054305555501</v>
      </c>
      <c r="N17989" s="9">
        <v>12.7595350277777</v>
      </c>
      <c r="O17989" s="9">
        <v>13.000981083333301</v>
      </c>
      <c r="P17989" s="9">
        <v>6.6358654152777703</v>
      </c>
      <c r="Q17989" s="9">
        <v>11.5086445846774</v>
      </c>
      <c r="R17989" s="9">
        <v>12.724643808333299</v>
      </c>
      <c r="S17989" s="9">
        <v>10.8754646015625</v>
      </c>
      <c r="T17989" s="9">
        <v>8.9776931722222209</v>
      </c>
    </row>
    <row r="17990" spans="1:20" x14ac:dyDescent="0.35">
      <c r="A17990">
        <f t="shared" si="550"/>
        <v>17990</v>
      </c>
      <c r="B17990" s="3" t="s">
        <v>1039</v>
      </c>
      <c r="C17990" s="3" t="s">
        <v>77</v>
      </c>
      <c r="D17990" s="3" t="s">
        <v>43</v>
      </c>
      <c r="E17990">
        <v>2023</v>
      </c>
      <c r="F17990" s="3" t="str">
        <f t="shared" si="549"/>
        <v>RGGenMON ST2023</v>
      </c>
      <c r="G17990" s="9">
        <v>8.8694379471774099</v>
      </c>
      <c r="H17990" s="9">
        <v>8.3337075512499901</v>
      </c>
      <c r="I17990" s="9">
        <v>13.257489047222199</v>
      </c>
      <c r="J17990" s="9">
        <v>14.025941344086</v>
      </c>
      <c r="K17990" s="9">
        <v>12.8602282782738</v>
      </c>
      <c r="L17990" s="9">
        <v>14.281158454301</v>
      </c>
      <c r="M17990" s="9">
        <v>14.3</v>
      </c>
      <c r="N17990" s="9">
        <v>14.1180045277777</v>
      </c>
      <c r="O17990" s="9">
        <v>9.9366763655913903</v>
      </c>
      <c r="P17990" s="9">
        <v>3.3489565127777698</v>
      </c>
      <c r="Q17990" s="9">
        <v>5.8152410411290303</v>
      </c>
      <c r="R17990" s="9">
        <v>5.9495648122222198</v>
      </c>
      <c r="S17990" s="9">
        <v>5.2310920234375002</v>
      </c>
      <c r="T17990" s="9">
        <v>6.8243601333333297</v>
      </c>
    </row>
    <row r="17991" spans="1:20" x14ac:dyDescent="0.35">
      <c r="A17991">
        <f t="shared" si="550"/>
        <v>17991</v>
      </c>
      <c r="B17991" s="3" t="s">
        <v>1039</v>
      </c>
      <c r="C17991" s="3" t="s">
        <v>77</v>
      </c>
      <c r="D17991" s="3" t="s">
        <v>43</v>
      </c>
      <c r="E17991">
        <v>2024</v>
      </c>
      <c r="F17991" s="3" t="str">
        <f t="shared" si="549"/>
        <v>RGGenMON ST2024</v>
      </c>
      <c r="G17991" s="9">
        <v>11.6503132526881</v>
      </c>
      <c r="H17991" s="9">
        <v>10.8150425416666</v>
      </c>
      <c r="I17991" s="9">
        <v>12.283079679166599</v>
      </c>
      <c r="J17991" s="9">
        <v>13.490456711021499</v>
      </c>
      <c r="K17991" s="9">
        <v>10.5675848193452</v>
      </c>
      <c r="L17991" s="9">
        <v>13.6096280645161</v>
      </c>
      <c r="M17991" s="9">
        <v>11.80800105</v>
      </c>
      <c r="N17991" s="9">
        <v>12.6251447694444</v>
      </c>
      <c r="O17991" s="9">
        <v>13.199085642473101</v>
      </c>
      <c r="P17991" s="9">
        <v>6.6590713777777699</v>
      </c>
      <c r="Q17991" s="9">
        <v>9.2738577513440799</v>
      </c>
      <c r="R17991" s="9">
        <v>3.7787185361111102</v>
      </c>
      <c r="S17991" s="9">
        <v>4.5411227710937503</v>
      </c>
      <c r="T17991" s="9">
        <v>5.6383320249999898</v>
      </c>
    </row>
    <row r="17992" spans="1:20" x14ac:dyDescent="0.35">
      <c r="A17992">
        <f t="shared" si="550"/>
        <v>17992</v>
      </c>
      <c r="B17992" s="3" t="s">
        <v>1039</v>
      </c>
      <c r="C17992" s="3" t="s">
        <v>77</v>
      </c>
      <c r="D17992" s="3" t="s">
        <v>43</v>
      </c>
      <c r="E17992">
        <v>2025</v>
      </c>
      <c r="F17992" s="3" t="str">
        <f t="shared" si="549"/>
        <v>RGGenMON ST2025</v>
      </c>
      <c r="G17992" s="9">
        <v>10.8419933884408</v>
      </c>
      <c r="H17992" s="9">
        <v>9.4712464513888897</v>
      </c>
      <c r="I17992" s="9">
        <v>10.139311909166601</v>
      </c>
      <c r="J17992" s="9">
        <v>12.7920922311827</v>
      </c>
      <c r="K17992" s="9">
        <v>13.273855354166599</v>
      </c>
      <c r="L17992" s="9">
        <v>14.0093717473118</v>
      </c>
      <c r="M17992" s="9">
        <v>12.018711594444399</v>
      </c>
      <c r="N17992" s="9">
        <v>12.931460583333299</v>
      </c>
      <c r="O17992" s="9">
        <v>13.9048539301075</v>
      </c>
      <c r="P17992" s="9">
        <v>14.2856330555555</v>
      </c>
      <c r="Q17992" s="9">
        <v>10.781972220430101</v>
      </c>
      <c r="R17992" s="9">
        <v>4.7639987736111102</v>
      </c>
      <c r="S17992" s="9">
        <v>3.8246766807291599</v>
      </c>
      <c r="T17992" s="9">
        <v>9.5915625374999998</v>
      </c>
    </row>
    <row r="17993" spans="1:20" x14ac:dyDescent="0.35">
      <c r="A17993">
        <f t="shared" si="550"/>
        <v>17993</v>
      </c>
      <c r="B17993" s="3" t="s">
        <v>1039</v>
      </c>
      <c r="C17993" s="3" t="s">
        <v>77</v>
      </c>
      <c r="D17993" s="3" t="s">
        <v>43</v>
      </c>
      <c r="E17993">
        <v>2026</v>
      </c>
      <c r="F17993" s="3" t="str">
        <f t="shared" si="549"/>
        <v>RGGenMON ST2026</v>
      </c>
      <c r="G17993" s="9">
        <v>11.316956903225799</v>
      </c>
      <c r="H17993" s="9">
        <v>11.826959369444401</v>
      </c>
      <c r="I17993" s="9">
        <v>9.8573781326388801</v>
      </c>
      <c r="J17993" s="9">
        <v>11.0853416169354</v>
      </c>
      <c r="K17993" s="9">
        <v>5.0724736711309504</v>
      </c>
      <c r="L17993" s="9">
        <v>13.4460062634408</v>
      </c>
      <c r="M17993" s="9">
        <v>12.0217527972222</v>
      </c>
      <c r="N17993" s="9">
        <v>12.4173975444444</v>
      </c>
      <c r="O17993" s="9">
        <v>12.7187396209677</v>
      </c>
      <c r="P17993" s="9">
        <v>14.163046186111099</v>
      </c>
      <c r="Q17993" s="9">
        <v>13.480204138440801</v>
      </c>
      <c r="R17993" s="9">
        <v>11.341640577777699</v>
      </c>
      <c r="S17993" s="9">
        <v>8.0452063776041598</v>
      </c>
      <c r="T17993" s="9">
        <v>7.0051163374305503</v>
      </c>
    </row>
    <row r="17994" spans="1:20" x14ac:dyDescent="0.35">
      <c r="A17994">
        <f t="shared" si="550"/>
        <v>17994</v>
      </c>
      <c r="B17994" s="3" t="s">
        <v>1039</v>
      </c>
      <c r="C17994" s="3" t="s">
        <v>77</v>
      </c>
      <c r="D17994" s="3" t="s">
        <v>43</v>
      </c>
      <c r="E17994">
        <v>2027</v>
      </c>
      <c r="F17994" s="3" t="str">
        <f t="shared" si="549"/>
        <v>RGGenMON ST2027</v>
      </c>
      <c r="G17994" s="9">
        <v>10.778780555107501</v>
      </c>
      <c r="H17994" s="9">
        <v>9.9732174291666595</v>
      </c>
      <c r="I17994" s="9">
        <v>9.3726818472222195</v>
      </c>
      <c r="J17994" s="9">
        <v>9.3610022337365599</v>
      </c>
      <c r="K17994" s="9">
        <v>7.1739500407738097</v>
      </c>
      <c r="L17994" s="9">
        <v>13.680168239247299</v>
      </c>
      <c r="M17994" s="9">
        <v>13.4099601694444</v>
      </c>
      <c r="N17994" s="9">
        <v>13.499358547222201</v>
      </c>
      <c r="O17994" s="9">
        <v>13.327571739247301</v>
      </c>
      <c r="P17994" s="9">
        <v>5.51684988375</v>
      </c>
      <c r="Q17994" s="9">
        <v>9.7110636714516101</v>
      </c>
      <c r="R17994" s="9">
        <v>12.6005380061666</v>
      </c>
      <c r="S17994" s="9">
        <v>10.672485550520801</v>
      </c>
      <c r="T17994" s="9">
        <v>9.5716234280555508</v>
      </c>
    </row>
    <row r="17995" spans="1:20" x14ac:dyDescent="0.35">
      <c r="A17995">
        <f t="shared" si="550"/>
        <v>17995</v>
      </c>
      <c r="B17995" s="3" t="s">
        <v>1039</v>
      </c>
      <c r="C17995" s="3" t="s">
        <v>77</v>
      </c>
      <c r="D17995" s="3" t="s">
        <v>43</v>
      </c>
      <c r="E17995">
        <v>2028</v>
      </c>
      <c r="F17995" s="3" t="str">
        <f t="shared" si="549"/>
        <v>RGGenMON ST2028</v>
      </c>
      <c r="G17995" s="9">
        <v>7.2010130322580599</v>
      </c>
      <c r="H17995" s="9">
        <v>13.587879375</v>
      </c>
      <c r="I17995" s="9">
        <v>12.5630642277777</v>
      </c>
      <c r="J17995" s="9">
        <v>12.7104174489247</v>
      </c>
      <c r="K17995" s="9">
        <v>13.9984361517857</v>
      </c>
      <c r="L17995" s="9">
        <v>14.0488591061827</v>
      </c>
      <c r="M17995" s="9">
        <v>11.730221888888799</v>
      </c>
      <c r="N17995" s="9">
        <v>12.9178751819444</v>
      </c>
      <c r="O17995" s="9">
        <v>13.7400706586021</v>
      </c>
      <c r="P17995" s="9">
        <v>4.0765391841666601</v>
      </c>
      <c r="Q17995" s="9">
        <v>5.9689913375000003</v>
      </c>
      <c r="R17995" s="9">
        <v>10.931633072222199</v>
      </c>
      <c r="S17995" s="9">
        <v>12.831042315104099</v>
      </c>
      <c r="T17995" s="9">
        <v>7.0006453055555502</v>
      </c>
    </row>
    <row r="17996" spans="1:20" x14ac:dyDescent="0.35">
      <c r="A17996">
        <f t="shared" si="550"/>
        <v>17996</v>
      </c>
      <c r="B17996" s="3" t="s">
        <v>1039</v>
      </c>
      <c r="C17996" s="3" t="s">
        <v>77</v>
      </c>
      <c r="D17996" s="3" t="s">
        <v>43</v>
      </c>
      <c r="E17996">
        <v>2029</v>
      </c>
      <c r="F17996" s="3" t="str">
        <f t="shared" si="549"/>
        <v>RGGenMON ST2029</v>
      </c>
      <c r="G17996" s="9">
        <v>8.3905396404569892</v>
      </c>
      <c r="H17996" s="9">
        <v>7.1031878076388804</v>
      </c>
      <c r="I17996" s="9">
        <v>8.0977849322222202</v>
      </c>
      <c r="J17996" s="9">
        <v>6.7617127350806401</v>
      </c>
      <c r="K17996" s="9">
        <v>5.2273830343749896</v>
      </c>
      <c r="L17996" s="9">
        <v>12.292145298252599</v>
      </c>
      <c r="M17996" s="9">
        <v>11.6140225916666</v>
      </c>
      <c r="N17996" s="9">
        <v>13.155950150000001</v>
      </c>
      <c r="O17996" s="9">
        <v>12.581580050672001</v>
      </c>
      <c r="P17996" s="9">
        <v>4.4015724155555498</v>
      </c>
      <c r="Q17996" s="9">
        <v>11.850375743817199</v>
      </c>
      <c r="R17996" s="9">
        <v>7.8657901749999999</v>
      </c>
      <c r="S17996" s="9">
        <v>5.1786647804687496</v>
      </c>
      <c r="T17996" s="9">
        <v>5.7854084343055501</v>
      </c>
    </row>
    <row r="17997" spans="1:20" x14ac:dyDescent="0.35">
      <c r="A17997">
        <f t="shared" si="550"/>
        <v>17997</v>
      </c>
      <c r="B17997" s="3" t="s">
        <v>1039</v>
      </c>
      <c r="C17997" s="3" t="s">
        <v>75</v>
      </c>
      <c r="D17997" s="3" t="s">
        <v>44</v>
      </c>
      <c r="E17997">
        <v>2020</v>
      </c>
      <c r="F17997" s="3" t="str">
        <f t="shared" si="549"/>
        <v>RGElevNINE M2020</v>
      </c>
      <c r="G17997" s="9" t="e">
        <v>#N/A</v>
      </c>
      <c r="H17997" s="9" t="e">
        <v>#N/A</v>
      </c>
      <c r="I17997" s="9" t="e">
        <v>#N/A</v>
      </c>
      <c r="J17997" s="9" t="e">
        <v>#N/A</v>
      </c>
      <c r="K17997" s="9" t="e">
        <v>#N/A</v>
      </c>
      <c r="L17997" s="9" t="e">
        <v>#N/A</v>
      </c>
      <c r="M17997" s="9" t="e">
        <v>#N/A</v>
      </c>
      <c r="N17997" s="9" t="e">
        <v>#N/A</v>
      </c>
      <c r="O17997" s="9" t="e">
        <v>#N/A</v>
      </c>
      <c r="P17997" s="9" t="e">
        <v>#N/A</v>
      </c>
      <c r="Q17997" s="9" t="e">
        <v>#N/A</v>
      </c>
      <c r="R17997" s="9" t="e">
        <v>#N/A</v>
      </c>
      <c r="S17997" s="9" t="e">
        <v>#N/A</v>
      </c>
      <c r="T17997" s="9" t="e">
        <v>#N/A</v>
      </c>
    </row>
    <row r="17998" spans="1:20" x14ac:dyDescent="0.35">
      <c r="A17998">
        <f t="shared" si="550"/>
        <v>17998</v>
      </c>
      <c r="B17998" s="3" t="s">
        <v>1039</v>
      </c>
      <c r="C17998" s="3" t="s">
        <v>75</v>
      </c>
      <c r="D17998" s="3" t="s">
        <v>44</v>
      </c>
      <c r="E17998">
        <v>2021</v>
      </c>
      <c r="F17998" s="3" t="str">
        <f t="shared" si="549"/>
        <v>RGElevNINE M2021</v>
      </c>
      <c r="G17998" s="9" t="e">
        <v>#N/A</v>
      </c>
      <c r="H17998" s="9" t="e">
        <v>#N/A</v>
      </c>
      <c r="I17998" s="9" t="e">
        <v>#N/A</v>
      </c>
      <c r="J17998" s="9" t="e">
        <v>#N/A</v>
      </c>
      <c r="K17998" s="9" t="e">
        <v>#N/A</v>
      </c>
      <c r="L17998" s="9" t="e">
        <v>#N/A</v>
      </c>
      <c r="M17998" s="9" t="e">
        <v>#N/A</v>
      </c>
      <c r="N17998" s="9" t="e">
        <v>#N/A</v>
      </c>
      <c r="O17998" s="9" t="e">
        <v>#N/A</v>
      </c>
      <c r="P17998" s="9" t="e">
        <v>#N/A</v>
      </c>
      <c r="Q17998" s="9" t="e">
        <v>#N/A</v>
      </c>
      <c r="R17998" s="9" t="e">
        <v>#N/A</v>
      </c>
      <c r="S17998" s="9" t="e">
        <v>#N/A</v>
      </c>
      <c r="T17998" s="9" t="e">
        <v>#N/A</v>
      </c>
    </row>
    <row r="17999" spans="1:20" x14ac:dyDescent="0.35">
      <c r="A17999">
        <f t="shared" si="550"/>
        <v>17999</v>
      </c>
      <c r="B17999" s="3" t="s">
        <v>1039</v>
      </c>
      <c r="C17999" s="3" t="s">
        <v>75</v>
      </c>
      <c r="D17999" s="3" t="s">
        <v>44</v>
      </c>
      <c r="E17999">
        <v>2022</v>
      </c>
      <c r="F17999" s="3" t="str">
        <f t="shared" si="549"/>
        <v>RGElevNINE M2022</v>
      </c>
      <c r="G17999" s="9" t="e">
        <v>#N/A</v>
      </c>
      <c r="H17999" s="9" t="e">
        <v>#N/A</v>
      </c>
      <c r="I17999" s="9" t="e">
        <v>#N/A</v>
      </c>
      <c r="J17999" s="9" t="e">
        <v>#N/A</v>
      </c>
      <c r="K17999" s="9" t="e">
        <v>#N/A</v>
      </c>
      <c r="L17999" s="9" t="e">
        <v>#N/A</v>
      </c>
      <c r="M17999" s="9" t="e">
        <v>#N/A</v>
      </c>
      <c r="N17999" s="9" t="e">
        <v>#N/A</v>
      </c>
      <c r="O17999" s="9" t="e">
        <v>#N/A</v>
      </c>
      <c r="P17999" s="9" t="e">
        <v>#N/A</v>
      </c>
      <c r="Q17999" s="9" t="e">
        <v>#N/A</v>
      </c>
      <c r="R17999" s="9" t="e">
        <v>#N/A</v>
      </c>
      <c r="S17999" s="9" t="e">
        <v>#N/A</v>
      </c>
      <c r="T17999" s="9" t="e">
        <v>#N/A</v>
      </c>
    </row>
    <row r="18000" spans="1:20" x14ac:dyDescent="0.35">
      <c r="A18000">
        <f t="shared" si="550"/>
        <v>18000</v>
      </c>
      <c r="B18000" s="3" t="s">
        <v>1039</v>
      </c>
      <c r="C18000" s="3" t="s">
        <v>75</v>
      </c>
      <c r="D18000" s="3" t="s">
        <v>44</v>
      </c>
      <c r="E18000">
        <v>2023</v>
      </c>
      <c r="F18000" s="3" t="str">
        <f t="shared" si="549"/>
        <v>RGElevNINE M2023</v>
      </c>
      <c r="G18000" s="9" t="e">
        <v>#N/A</v>
      </c>
      <c r="H18000" s="9" t="e">
        <v>#N/A</v>
      </c>
      <c r="I18000" s="9" t="e">
        <v>#N/A</v>
      </c>
      <c r="J18000" s="9" t="e">
        <v>#N/A</v>
      </c>
      <c r="K18000" s="9" t="e">
        <v>#N/A</v>
      </c>
      <c r="L18000" s="9" t="e">
        <v>#N/A</v>
      </c>
      <c r="M18000" s="9" t="e">
        <v>#N/A</v>
      </c>
      <c r="N18000" s="9" t="e">
        <v>#N/A</v>
      </c>
      <c r="O18000" s="9" t="e">
        <v>#N/A</v>
      </c>
      <c r="P18000" s="9" t="e">
        <v>#N/A</v>
      </c>
      <c r="Q18000" s="9" t="e">
        <v>#N/A</v>
      </c>
      <c r="R18000" s="9" t="e">
        <v>#N/A</v>
      </c>
      <c r="S18000" s="9" t="e">
        <v>#N/A</v>
      </c>
      <c r="T18000" s="9" t="e">
        <v>#N/A</v>
      </c>
    </row>
    <row r="18001" spans="1:20" x14ac:dyDescent="0.35">
      <c r="A18001">
        <f t="shared" si="550"/>
        <v>18001</v>
      </c>
      <c r="B18001" s="3" t="s">
        <v>1039</v>
      </c>
      <c r="C18001" s="3" t="s">
        <v>75</v>
      </c>
      <c r="D18001" s="3" t="s">
        <v>44</v>
      </c>
      <c r="E18001">
        <v>2024</v>
      </c>
      <c r="F18001" s="3" t="str">
        <f t="shared" si="549"/>
        <v>RGElevNINE M2024</v>
      </c>
      <c r="G18001" s="9" t="e">
        <v>#N/A</v>
      </c>
      <c r="H18001" s="9" t="e">
        <v>#N/A</v>
      </c>
      <c r="I18001" s="9" t="e">
        <v>#N/A</v>
      </c>
      <c r="J18001" s="9" t="e">
        <v>#N/A</v>
      </c>
      <c r="K18001" s="9" t="e">
        <v>#N/A</v>
      </c>
      <c r="L18001" s="9" t="e">
        <v>#N/A</v>
      </c>
      <c r="M18001" s="9" t="e">
        <v>#N/A</v>
      </c>
      <c r="N18001" s="9" t="e">
        <v>#N/A</v>
      </c>
      <c r="O18001" s="9" t="e">
        <v>#N/A</v>
      </c>
      <c r="P18001" s="9" t="e">
        <v>#N/A</v>
      </c>
      <c r="Q18001" s="9" t="e">
        <v>#N/A</v>
      </c>
      <c r="R18001" s="9" t="e">
        <v>#N/A</v>
      </c>
      <c r="S18001" s="9" t="e">
        <v>#N/A</v>
      </c>
      <c r="T18001" s="9" t="e">
        <v>#N/A</v>
      </c>
    </row>
    <row r="18002" spans="1:20" x14ac:dyDescent="0.35">
      <c r="A18002">
        <f t="shared" si="550"/>
        <v>18002</v>
      </c>
      <c r="B18002" s="3" t="s">
        <v>1039</v>
      </c>
      <c r="C18002" s="3" t="s">
        <v>75</v>
      </c>
      <c r="D18002" s="3" t="s">
        <v>44</v>
      </c>
      <c r="E18002">
        <v>2025</v>
      </c>
      <c r="F18002" s="3" t="str">
        <f t="shared" si="549"/>
        <v>RGElevNINE M2025</v>
      </c>
      <c r="G18002" s="9" t="e">
        <v>#N/A</v>
      </c>
      <c r="H18002" s="9" t="e">
        <v>#N/A</v>
      </c>
      <c r="I18002" s="9" t="e">
        <v>#N/A</v>
      </c>
      <c r="J18002" s="9" t="e">
        <v>#N/A</v>
      </c>
      <c r="K18002" s="9" t="e">
        <v>#N/A</v>
      </c>
      <c r="L18002" s="9" t="e">
        <v>#N/A</v>
      </c>
      <c r="M18002" s="9" t="e">
        <v>#N/A</v>
      </c>
      <c r="N18002" s="9" t="e">
        <v>#N/A</v>
      </c>
      <c r="O18002" s="9" t="e">
        <v>#N/A</v>
      </c>
      <c r="P18002" s="9" t="e">
        <v>#N/A</v>
      </c>
      <c r="Q18002" s="9" t="e">
        <v>#N/A</v>
      </c>
      <c r="R18002" s="9" t="e">
        <v>#N/A</v>
      </c>
      <c r="S18002" s="9" t="e">
        <v>#N/A</v>
      </c>
      <c r="T18002" s="9" t="e">
        <v>#N/A</v>
      </c>
    </row>
    <row r="18003" spans="1:20" x14ac:dyDescent="0.35">
      <c r="A18003">
        <f t="shared" si="550"/>
        <v>18003</v>
      </c>
      <c r="B18003" s="3" t="s">
        <v>1039</v>
      </c>
      <c r="C18003" s="3" t="s">
        <v>75</v>
      </c>
      <c r="D18003" s="3" t="s">
        <v>44</v>
      </c>
      <c r="E18003">
        <v>2026</v>
      </c>
      <c r="F18003" s="3" t="str">
        <f t="shared" si="549"/>
        <v>RGElevNINE M2026</v>
      </c>
      <c r="G18003" s="9" t="e">
        <v>#N/A</v>
      </c>
      <c r="H18003" s="9" t="e">
        <v>#N/A</v>
      </c>
      <c r="I18003" s="9" t="e">
        <v>#N/A</v>
      </c>
      <c r="J18003" s="9" t="e">
        <v>#N/A</v>
      </c>
      <c r="K18003" s="9" t="e">
        <v>#N/A</v>
      </c>
      <c r="L18003" s="9" t="e">
        <v>#N/A</v>
      </c>
      <c r="M18003" s="9" t="e">
        <v>#N/A</v>
      </c>
      <c r="N18003" s="9" t="e">
        <v>#N/A</v>
      </c>
      <c r="O18003" s="9" t="e">
        <v>#N/A</v>
      </c>
      <c r="P18003" s="9" t="e">
        <v>#N/A</v>
      </c>
      <c r="Q18003" s="9" t="e">
        <v>#N/A</v>
      </c>
      <c r="R18003" s="9" t="e">
        <v>#N/A</v>
      </c>
      <c r="S18003" s="9" t="e">
        <v>#N/A</v>
      </c>
      <c r="T18003" s="9" t="e">
        <v>#N/A</v>
      </c>
    </row>
    <row r="18004" spans="1:20" x14ac:dyDescent="0.35">
      <c r="A18004">
        <f t="shared" si="550"/>
        <v>18004</v>
      </c>
      <c r="B18004" s="3" t="s">
        <v>1039</v>
      </c>
      <c r="C18004" s="3" t="s">
        <v>75</v>
      </c>
      <c r="D18004" s="3" t="s">
        <v>44</v>
      </c>
      <c r="E18004">
        <v>2027</v>
      </c>
      <c r="F18004" s="3" t="str">
        <f t="shared" si="549"/>
        <v>RGElevNINE M2027</v>
      </c>
      <c r="G18004" s="9" t="e">
        <v>#N/A</v>
      </c>
      <c r="H18004" s="9" t="e">
        <v>#N/A</v>
      </c>
      <c r="I18004" s="9" t="e">
        <v>#N/A</v>
      </c>
      <c r="J18004" s="9" t="e">
        <v>#N/A</v>
      </c>
      <c r="K18004" s="9" t="e">
        <v>#N/A</v>
      </c>
      <c r="L18004" s="9" t="e">
        <v>#N/A</v>
      </c>
      <c r="M18004" s="9" t="e">
        <v>#N/A</v>
      </c>
      <c r="N18004" s="9" t="e">
        <v>#N/A</v>
      </c>
      <c r="O18004" s="9" t="e">
        <v>#N/A</v>
      </c>
      <c r="P18004" s="9" t="e">
        <v>#N/A</v>
      </c>
      <c r="Q18004" s="9" t="e">
        <v>#N/A</v>
      </c>
      <c r="R18004" s="9" t="e">
        <v>#N/A</v>
      </c>
      <c r="S18004" s="9" t="e">
        <v>#N/A</v>
      </c>
      <c r="T18004" s="9" t="e">
        <v>#N/A</v>
      </c>
    </row>
    <row r="18005" spans="1:20" x14ac:dyDescent="0.35">
      <c r="A18005">
        <f t="shared" si="550"/>
        <v>18005</v>
      </c>
      <c r="B18005" s="3" t="s">
        <v>1039</v>
      </c>
      <c r="C18005" s="3" t="s">
        <v>75</v>
      </c>
      <c r="D18005" s="3" t="s">
        <v>44</v>
      </c>
      <c r="E18005">
        <v>2028</v>
      </c>
      <c r="F18005" s="3" t="str">
        <f t="shared" si="549"/>
        <v>RGElevNINE M2028</v>
      </c>
      <c r="G18005" s="9" t="e">
        <v>#N/A</v>
      </c>
      <c r="H18005" s="9" t="e">
        <v>#N/A</v>
      </c>
      <c r="I18005" s="9" t="e">
        <v>#N/A</v>
      </c>
      <c r="J18005" s="9" t="e">
        <v>#N/A</v>
      </c>
      <c r="K18005" s="9" t="e">
        <v>#N/A</v>
      </c>
      <c r="L18005" s="9" t="e">
        <v>#N/A</v>
      </c>
      <c r="M18005" s="9" t="e">
        <v>#N/A</v>
      </c>
      <c r="N18005" s="9" t="e">
        <v>#N/A</v>
      </c>
      <c r="O18005" s="9" t="e">
        <v>#N/A</v>
      </c>
      <c r="P18005" s="9" t="e">
        <v>#N/A</v>
      </c>
      <c r="Q18005" s="9" t="e">
        <v>#N/A</v>
      </c>
      <c r="R18005" s="9" t="e">
        <v>#N/A</v>
      </c>
      <c r="S18005" s="9" t="e">
        <v>#N/A</v>
      </c>
      <c r="T18005" s="9" t="e">
        <v>#N/A</v>
      </c>
    </row>
    <row r="18006" spans="1:20" x14ac:dyDescent="0.35">
      <c r="A18006">
        <f t="shared" si="550"/>
        <v>18006</v>
      </c>
      <c r="B18006" s="3" t="s">
        <v>1039</v>
      </c>
      <c r="C18006" s="3" t="s">
        <v>75</v>
      </c>
      <c r="D18006" s="3" t="s">
        <v>44</v>
      </c>
      <c r="E18006">
        <v>2029</v>
      </c>
      <c r="F18006" s="3" t="str">
        <f t="shared" si="549"/>
        <v>RGElevNINE M2029</v>
      </c>
      <c r="G18006" s="9" t="e">
        <v>#N/A</v>
      </c>
      <c r="H18006" s="9" t="e">
        <v>#N/A</v>
      </c>
      <c r="I18006" s="9" t="e">
        <v>#N/A</v>
      </c>
      <c r="J18006" s="9" t="e">
        <v>#N/A</v>
      </c>
      <c r="K18006" s="9" t="e">
        <v>#N/A</v>
      </c>
      <c r="L18006" s="9" t="e">
        <v>#N/A</v>
      </c>
      <c r="M18006" s="9" t="e">
        <v>#N/A</v>
      </c>
      <c r="N18006" s="9" t="e">
        <v>#N/A</v>
      </c>
      <c r="O18006" s="9" t="e">
        <v>#N/A</v>
      </c>
      <c r="P18006" s="9" t="e">
        <v>#N/A</v>
      </c>
      <c r="Q18006" s="9" t="e">
        <v>#N/A</v>
      </c>
      <c r="R18006" s="9" t="e">
        <v>#N/A</v>
      </c>
      <c r="S18006" s="9" t="e">
        <v>#N/A</v>
      </c>
      <c r="T18006" s="9" t="e">
        <v>#N/A</v>
      </c>
    </row>
    <row r="18007" spans="1:20" x14ac:dyDescent="0.35">
      <c r="A18007">
        <f t="shared" si="550"/>
        <v>18007</v>
      </c>
      <c r="B18007" s="3" t="s">
        <v>1039</v>
      </c>
      <c r="C18007" s="3" t="s">
        <v>86</v>
      </c>
      <c r="D18007" s="3" t="s">
        <v>44</v>
      </c>
      <c r="E18007">
        <v>2020</v>
      </c>
      <c r="F18007" s="3" t="str">
        <f t="shared" si="549"/>
        <v>RGQOutNINE M2020</v>
      </c>
      <c r="G18007" s="9">
        <v>4.0392911982484403</v>
      </c>
      <c r="H18007" s="9">
        <v>5.29739051755117</v>
      </c>
      <c r="I18007" s="9">
        <v>2.4540044664315799</v>
      </c>
      <c r="J18007" s="9">
        <v>3.2025930549652499</v>
      </c>
      <c r="K18007" s="9">
        <v>1.9341952174603601</v>
      </c>
      <c r="L18007" s="9">
        <v>7.2354440444882302</v>
      </c>
      <c r="M18007" s="9">
        <v>8.5987783779349805</v>
      </c>
      <c r="N18007" s="9">
        <v>14.8754026049416</v>
      </c>
      <c r="O18007" s="9">
        <v>17.406861282887</v>
      </c>
      <c r="P18007" s="9">
        <v>12.441956281454001</v>
      </c>
      <c r="Q18007" s="9">
        <v>4.6001641137354303</v>
      </c>
      <c r="R18007" s="9">
        <v>2.7981145329277699</v>
      </c>
      <c r="S18007" s="9">
        <v>2.1747198767164</v>
      </c>
      <c r="T18007" s="9">
        <v>2.8098232975366502</v>
      </c>
    </row>
    <row r="18008" spans="1:20" x14ac:dyDescent="0.35">
      <c r="A18008">
        <f t="shared" si="550"/>
        <v>18008</v>
      </c>
      <c r="B18008" s="3" t="s">
        <v>1039</v>
      </c>
      <c r="C18008" s="3" t="s">
        <v>86</v>
      </c>
      <c r="D18008" s="3" t="s">
        <v>44</v>
      </c>
      <c r="E18008">
        <v>2021</v>
      </c>
      <c r="F18008" s="3" t="str">
        <f t="shared" si="549"/>
        <v>RGQOutNINE M2021</v>
      </c>
      <c r="G18008" s="9">
        <v>4.2185239579193796</v>
      </c>
      <c r="H18008" s="9">
        <v>4.1847397579205499</v>
      </c>
      <c r="I18008" s="9">
        <v>2.6285622247791598</v>
      </c>
      <c r="J18008" s="9">
        <v>3.2731421299782202</v>
      </c>
      <c r="K18008" s="9">
        <v>2.6446854597693701</v>
      </c>
      <c r="L18008" s="9">
        <v>4.3511432219415296</v>
      </c>
      <c r="M18008" s="9">
        <v>3.8433478936449701</v>
      </c>
      <c r="N18008" s="9">
        <v>9.5856453659293006</v>
      </c>
      <c r="O18008" s="9">
        <v>14.2493293740747</v>
      </c>
      <c r="P18008" s="9">
        <v>10.2335315401956</v>
      </c>
      <c r="Q18008" s="9">
        <v>3.6339575187234998</v>
      </c>
      <c r="R18008" s="9">
        <v>2.0308388809216602</v>
      </c>
      <c r="S18008" s="9">
        <v>1.5102399002682001</v>
      </c>
      <c r="T18008" s="9">
        <v>2.0584400134057002</v>
      </c>
    </row>
    <row r="18009" spans="1:20" x14ac:dyDescent="0.35">
      <c r="A18009">
        <f t="shared" si="550"/>
        <v>18009</v>
      </c>
      <c r="B18009" s="3" t="s">
        <v>1039</v>
      </c>
      <c r="C18009" s="3" t="s">
        <v>86</v>
      </c>
      <c r="D18009" s="3" t="s">
        <v>44</v>
      </c>
      <c r="E18009">
        <v>2022</v>
      </c>
      <c r="F18009" s="3" t="str">
        <f t="shared" si="549"/>
        <v>RGQOutNINE M2022</v>
      </c>
      <c r="G18009" s="9">
        <v>1.7500985095742601</v>
      </c>
      <c r="H18009" s="9">
        <v>2.1785034328938098</v>
      </c>
      <c r="I18009" s="9">
        <v>2.8672838487889298</v>
      </c>
      <c r="J18009" s="9">
        <v>2.8684785216776598</v>
      </c>
      <c r="K18009" s="9">
        <v>2.73252872029739</v>
      </c>
      <c r="L18009" s="9">
        <v>4.3505472773768199</v>
      </c>
      <c r="M18009" s="9">
        <v>6.9170251718467997</v>
      </c>
      <c r="N18009" s="9">
        <v>7.1508597739411304</v>
      </c>
      <c r="O18009" s="9">
        <v>18.257808298143399</v>
      </c>
      <c r="P18009" s="9">
        <v>23.558556434028102</v>
      </c>
      <c r="Q18009" s="9">
        <v>12.3719919454297</v>
      </c>
      <c r="R18009" s="9">
        <v>4.4524989217469404</v>
      </c>
      <c r="S18009" s="9">
        <v>3.26812791163632</v>
      </c>
      <c r="T18009" s="9">
        <v>2.7320203560656302</v>
      </c>
    </row>
    <row r="18010" spans="1:20" x14ac:dyDescent="0.35">
      <c r="A18010">
        <f t="shared" si="550"/>
        <v>18010</v>
      </c>
      <c r="B18010" s="3" t="s">
        <v>1039</v>
      </c>
      <c r="C18010" s="3" t="s">
        <v>86</v>
      </c>
      <c r="D18010" s="3" t="s">
        <v>44</v>
      </c>
      <c r="E18010">
        <v>2023</v>
      </c>
      <c r="F18010" s="3" t="str">
        <f t="shared" si="549"/>
        <v>RGQOutNINE M2023</v>
      </c>
      <c r="G18010" s="9">
        <v>3.8214764718980399</v>
      </c>
      <c r="H18010" s="9">
        <v>2.3192035217599298</v>
      </c>
      <c r="I18010" s="9">
        <v>8.5303317200897304</v>
      </c>
      <c r="J18010" s="9">
        <v>8.3390335101711699</v>
      </c>
      <c r="K18010" s="9">
        <v>8.1981746107432194</v>
      </c>
      <c r="L18010" s="9">
        <v>17.739691980056801</v>
      </c>
      <c r="M18010" s="9">
        <v>21.351764892675</v>
      </c>
      <c r="N18010" s="9">
        <v>22.442851215450499</v>
      </c>
      <c r="O18010" s="9">
        <v>20.076465632712399</v>
      </c>
      <c r="P18010" s="9">
        <v>11.761669381721701</v>
      </c>
      <c r="Q18010" s="9">
        <v>5.9680340890157897</v>
      </c>
      <c r="R18010" s="9">
        <v>2.0177923648268701</v>
      </c>
      <c r="S18010" s="9">
        <v>2.0390680053971302</v>
      </c>
      <c r="T18010" s="9">
        <v>2.3855592918849999</v>
      </c>
    </row>
    <row r="18011" spans="1:20" x14ac:dyDescent="0.35">
      <c r="A18011">
        <f t="shared" si="550"/>
        <v>18011</v>
      </c>
      <c r="B18011" s="3" t="s">
        <v>1039</v>
      </c>
      <c r="C18011" s="3" t="s">
        <v>86</v>
      </c>
      <c r="D18011" s="3" t="s">
        <v>44</v>
      </c>
      <c r="E18011">
        <v>2024</v>
      </c>
      <c r="F18011" s="3" t="str">
        <f t="shared" si="549"/>
        <v>RGQOutNINE M2024</v>
      </c>
      <c r="G18011" s="9">
        <v>4.2600204019156402</v>
      </c>
      <c r="H18011" s="9">
        <v>4.449126226974669</v>
      </c>
      <c r="I18011" s="9">
        <v>4.8025949715321099</v>
      </c>
      <c r="J18011" s="9">
        <v>5.3824163680844803</v>
      </c>
      <c r="K18011" s="9">
        <v>3.3960965401188998</v>
      </c>
      <c r="L18011" s="9">
        <v>10.8275857691829</v>
      </c>
      <c r="M18011" s="9">
        <v>9.5596269425630496</v>
      </c>
      <c r="N18011" s="9">
        <v>14.1797006030886</v>
      </c>
      <c r="O18011" s="9">
        <v>12.838865158347101</v>
      </c>
      <c r="P18011" s="9">
        <v>8.3455214093042294</v>
      </c>
      <c r="Q18011" s="9">
        <v>3.4745583395436701</v>
      </c>
      <c r="R18011" s="9">
        <v>1.40489982420763</v>
      </c>
      <c r="S18011" s="9">
        <v>2.1349025193600699</v>
      </c>
      <c r="T18011" s="9">
        <v>3.0809475320290098</v>
      </c>
    </row>
    <row r="18012" spans="1:20" x14ac:dyDescent="0.35">
      <c r="A18012">
        <f t="shared" si="550"/>
        <v>18012</v>
      </c>
      <c r="B18012" s="3" t="s">
        <v>1039</v>
      </c>
      <c r="C18012" s="3" t="s">
        <v>86</v>
      </c>
      <c r="D18012" s="3" t="s">
        <v>44</v>
      </c>
      <c r="E18012">
        <v>2025</v>
      </c>
      <c r="F18012" s="3" t="str">
        <f t="shared" si="549"/>
        <v>RGQOutNINE M2025</v>
      </c>
      <c r="G18012" s="9">
        <v>4.3306879571397499</v>
      </c>
      <c r="H18012" s="9">
        <v>3.8254909724395398</v>
      </c>
      <c r="I18012" s="9">
        <v>3.9450015898504098</v>
      </c>
      <c r="J18012" s="9">
        <v>4.97107342654816</v>
      </c>
      <c r="K18012" s="9">
        <v>6.8312821756318201</v>
      </c>
      <c r="L18012" s="9">
        <v>13.4803339495563</v>
      </c>
      <c r="M18012" s="9">
        <v>11.4820092972005</v>
      </c>
      <c r="N18012" s="9">
        <v>17.0422924105515</v>
      </c>
      <c r="O18012" s="9">
        <v>16.7327134377669</v>
      </c>
      <c r="P18012" s="9">
        <v>9.8722657091586097</v>
      </c>
      <c r="Q18012" s="9">
        <v>3.6126076899415298</v>
      </c>
      <c r="R18012" s="9">
        <v>1.5496021969954099</v>
      </c>
      <c r="S18012" s="9">
        <v>1.2680235253282299</v>
      </c>
      <c r="T18012" s="9">
        <v>3.38922764515207</v>
      </c>
    </row>
    <row r="18013" spans="1:20" x14ac:dyDescent="0.35">
      <c r="A18013">
        <f t="shared" si="550"/>
        <v>18013</v>
      </c>
      <c r="B18013" s="3" t="s">
        <v>1039</v>
      </c>
      <c r="C18013" s="3" t="s">
        <v>86</v>
      </c>
      <c r="D18013" s="3" t="s">
        <v>44</v>
      </c>
      <c r="E18013">
        <v>2026</v>
      </c>
      <c r="F18013" s="3" t="str">
        <f t="shared" si="549"/>
        <v>RGQOutNINE M2026</v>
      </c>
      <c r="G18013" s="9">
        <v>4.1910966334149</v>
      </c>
      <c r="H18013" s="9">
        <v>4.62158564429284</v>
      </c>
      <c r="I18013" s="9">
        <v>3.05779935216048</v>
      </c>
      <c r="J18013" s="9">
        <v>3.6078481368755799</v>
      </c>
      <c r="K18013" s="9">
        <v>1.71430414537812</v>
      </c>
      <c r="L18013" s="9">
        <v>8.8757173196716295</v>
      </c>
      <c r="M18013" s="9">
        <v>8.4102589623542698</v>
      </c>
      <c r="N18013" s="9">
        <v>12.2576516494202</v>
      </c>
      <c r="O18013" s="9">
        <v>17.157791908420698</v>
      </c>
      <c r="P18013" s="9">
        <v>16.498243143214602</v>
      </c>
      <c r="Q18013" s="9">
        <v>8.1084532419352602</v>
      </c>
      <c r="R18013" s="9">
        <v>4.0116599191779398</v>
      </c>
      <c r="S18013" s="9">
        <v>2.9313627441969698</v>
      </c>
      <c r="T18013" s="9">
        <v>2.3232060414092102</v>
      </c>
    </row>
    <row r="18014" spans="1:20" x14ac:dyDescent="0.35">
      <c r="A18014">
        <f t="shared" si="550"/>
        <v>18014</v>
      </c>
      <c r="B18014" s="3" t="s">
        <v>1039</v>
      </c>
      <c r="C18014" s="3" t="s">
        <v>86</v>
      </c>
      <c r="D18014" s="3" t="s">
        <v>44</v>
      </c>
      <c r="E18014">
        <v>2027</v>
      </c>
      <c r="F18014" s="3" t="str">
        <f t="shared" si="549"/>
        <v>RGQOutNINE M2027</v>
      </c>
      <c r="G18014" s="9">
        <v>4.5379075549401202</v>
      </c>
      <c r="H18014" s="9">
        <v>4.1016134682623298</v>
      </c>
      <c r="I18014" s="9">
        <v>5.1062343438404802</v>
      </c>
      <c r="J18014" s="9">
        <v>3.0131392618144601</v>
      </c>
      <c r="K18014" s="9">
        <v>2.8537197757772899</v>
      </c>
      <c r="L18014" s="9">
        <v>9.3625008515213892</v>
      </c>
      <c r="M18014" s="9">
        <v>10.410217295147699</v>
      </c>
      <c r="N18014" s="9">
        <v>13.298092058827899</v>
      </c>
      <c r="O18014" s="9">
        <v>19.470617030268201</v>
      </c>
      <c r="P18014" s="9">
        <v>22.830029055213402</v>
      </c>
      <c r="Q18014" s="9">
        <v>10.553051672216499</v>
      </c>
      <c r="R18014" s="9">
        <v>4.2387819139555498</v>
      </c>
      <c r="S18014" s="9">
        <v>3.6610412804506698</v>
      </c>
      <c r="T18014" s="9">
        <v>3.9554214115111499</v>
      </c>
    </row>
    <row r="18015" spans="1:20" x14ac:dyDescent="0.35">
      <c r="A18015">
        <f t="shared" si="550"/>
        <v>18015</v>
      </c>
      <c r="B18015" s="3" t="s">
        <v>1039</v>
      </c>
      <c r="C18015" s="3" t="s">
        <v>86</v>
      </c>
      <c r="D18015" s="3" t="s">
        <v>44</v>
      </c>
      <c r="E18015">
        <v>2028</v>
      </c>
      <c r="F18015" s="3" t="str">
        <f t="shared" si="549"/>
        <v>RGQOutNINE M2028</v>
      </c>
      <c r="G18015" s="9">
        <v>2.7585001198662198</v>
      </c>
      <c r="H18015" s="9">
        <v>7.1251010833258901</v>
      </c>
      <c r="I18015" s="9">
        <v>5.5382541622620103</v>
      </c>
      <c r="J18015" s="9">
        <v>4.7618453872800988</v>
      </c>
      <c r="K18015" s="9">
        <v>5.1045616377910097</v>
      </c>
      <c r="L18015" s="9">
        <v>11.7909522251904</v>
      </c>
      <c r="M18015" s="9">
        <v>8.6866978198058291</v>
      </c>
      <c r="N18015" s="9">
        <v>14.4525364610063</v>
      </c>
      <c r="O18015" s="9">
        <v>19.214547770655905</v>
      </c>
      <c r="P18015" s="9">
        <v>20.271116641616398</v>
      </c>
      <c r="Q18015" s="9">
        <v>10.5985736550256</v>
      </c>
      <c r="R18015" s="9">
        <v>3.7135652245012198</v>
      </c>
      <c r="S18015" s="9">
        <v>4.6494994264067699</v>
      </c>
      <c r="T18015" s="9">
        <v>2.1179136398859399</v>
      </c>
    </row>
    <row r="18016" spans="1:20" x14ac:dyDescent="0.35">
      <c r="A18016">
        <f t="shared" si="550"/>
        <v>18016</v>
      </c>
      <c r="B18016" s="3" t="s">
        <v>1039</v>
      </c>
      <c r="C18016" s="3" t="s">
        <v>86</v>
      </c>
      <c r="D18016" s="3" t="s">
        <v>44</v>
      </c>
      <c r="E18016">
        <v>2029</v>
      </c>
      <c r="F18016" s="3" t="str">
        <f t="shared" si="549"/>
        <v>RGQOutNINE M2029</v>
      </c>
      <c r="G18016" s="9">
        <v>3.0997767739430202</v>
      </c>
      <c r="H18016" s="9">
        <v>2.8325130826820102</v>
      </c>
      <c r="I18016" s="9">
        <v>2.8480296561279301</v>
      </c>
      <c r="J18016" s="9">
        <v>2.2109092030774802</v>
      </c>
      <c r="K18016" s="9">
        <v>1.9283866140906201</v>
      </c>
      <c r="L18016" s="9">
        <v>7.8300806820997897</v>
      </c>
      <c r="M18016" s="9">
        <v>8.9164629602649992</v>
      </c>
      <c r="N18016" s="9">
        <v>12.244653368318099</v>
      </c>
      <c r="O18016" s="9">
        <v>14.135508616437701</v>
      </c>
      <c r="P18016" s="9">
        <v>11.6854789704237</v>
      </c>
      <c r="Q18016" s="9">
        <v>5.7508627783840804</v>
      </c>
      <c r="R18016" s="9">
        <v>2.7354720953233298</v>
      </c>
      <c r="S18016" s="9">
        <v>1.85061435258173</v>
      </c>
      <c r="T18016" s="9">
        <v>2.2476038565129199</v>
      </c>
    </row>
    <row r="18017" spans="1:20" x14ac:dyDescent="0.35">
      <c r="A18017">
        <f t="shared" si="550"/>
        <v>18017</v>
      </c>
      <c r="B18017" s="3" t="s">
        <v>1039</v>
      </c>
      <c r="C18017" s="3" t="s">
        <v>95</v>
      </c>
      <c r="D18017" s="3" t="s">
        <v>44</v>
      </c>
      <c r="E18017">
        <v>2020</v>
      </c>
      <c r="F18017" s="3" t="str">
        <f t="shared" si="549"/>
        <v>RGSpillNINE M2020</v>
      </c>
      <c r="G18017" s="9">
        <v>1.4191030569417999</v>
      </c>
      <c r="H18017" s="9">
        <v>1.4201362015276999</v>
      </c>
      <c r="I18017" s="9">
        <v>0.425931523212222</v>
      </c>
      <c r="J18017" s="9">
        <v>0.67644809759408597</v>
      </c>
      <c r="K18017" s="9">
        <v>0.11663310944947899</v>
      </c>
      <c r="L18017" s="9">
        <v>3.07675854301384</v>
      </c>
      <c r="M18017" s="9">
        <v>4.4793721371346997</v>
      </c>
      <c r="N18017" s="9">
        <v>10.1737199994402</v>
      </c>
      <c r="O18017" s="9">
        <v>12.669342133801599</v>
      </c>
      <c r="P18017" s="9">
        <v>7.7446737052149297</v>
      </c>
      <c r="Q18017" s="9">
        <v>0.83108967258333299</v>
      </c>
      <c r="R18017" s="9">
        <v>0.52464939380680498</v>
      </c>
      <c r="S18017" s="9">
        <v>0.37717409003932201</v>
      </c>
      <c r="T18017" s="9">
        <v>0.96935938329659699</v>
      </c>
    </row>
    <row r="18018" spans="1:20" x14ac:dyDescent="0.35">
      <c r="A18018">
        <f t="shared" si="550"/>
        <v>18018</v>
      </c>
      <c r="B18018" s="3" t="s">
        <v>1039</v>
      </c>
      <c r="C18018" s="3" t="s">
        <v>95</v>
      </c>
      <c r="D18018" s="3" t="s">
        <v>44</v>
      </c>
      <c r="E18018">
        <v>2021</v>
      </c>
      <c r="F18018" s="3" t="str">
        <f t="shared" si="549"/>
        <v>RGSpillNINE M2021</v>
      </c>
      <c r="G18018" s="9">
        <v>1.37564708545842</v>
      </c>
      <c r="H18018" s="9">
        <v>1.1892716495464499</v>
      </c>
      <c r="I18018" s="9">
        <v>0.30692854739992997</v>
      </c>
      <c r="J18018" s="9">
        <v>0.77932744753716399</v>
      </c>
      <c r="K18018" s="9">
        <v>0.67724102807604103</v>
      </c>
      <c r="L18018" s="9">
        <v>1.3813339990799001</v>
      </c>
      <c r="M18018" s="9">
        <v>1.42754165191652</v>
      </c>
      <c r="N18018" s="9">
        <v>5.2825419568084699</v>
      </c>
      <c r="O18018" s="9">
        <v>9.6871623863635001</v>
      </c>
      <c r="P18018" s="9">
        <v>5.61474819461582</v>
      </c>
      <c r="Q18018" s="9">
        <v>0.353604659739784</v>
      </c>
      <c r="R18018" s="9">
        <v>0.22486037450236099</v>
      </c>
      <c r="S18018" s="9">
        <v>3.7281558079426999E-2</v>
      </c>
      <c r="T18018" s="9">
        <v>0.18849616928576299</v>
      </c>
    </row>
    <row r="18019" spans="1:20" x14ac:dyDescent="0.35">
      <c r="A18019">
        <f t="shared" si="550"/>
        <v>18019</v>
      </c>
      <c r="B18019" s="3" t="s">
        <v>1039</v>
      </c>
      <c r="C18019" s="3" t="s">
        <v>95</v>
      </c>
      <c r="D18019" s="3" t="s">
        <v>44</v>
      </c>
      <c r="E18019">
        <v>2022</v>
      </c>
      <c r="F18019" s="3" t="str">
        <f t="shared" si="549"/>
        <v>RGSpillNINE M2022</v>
      </c>
      <c r="G18019" s="9">
        <v>0.264861138711176</v>
      </c>
      <c r="H18019" s="9">
        <v>0.37246363224000001</v>
      </c>
      <c r="I18019" s="9">
        <v>0.600289482268068</v>
      </c>
      <c r="J18019" s="9">
        <v>0.63683642179311795</v>
      </c>
      <c r="K18019" s="9">
        <v>0.58421347625416598</v>
      </c>
      <c r="L18019" s="9">
        <v>1.6603467575894499</v>
      </c>
      <c r="M18019" s="9">
        <v>3.0680113980677701</v>
      </c>
      <c r="N18019" s="9">
        <v>2.7751631941605801</v>
      </c>
      <c r="O18019" s="9">
        <v>13.7270898106333</v>
      </c>
      <c r="P18019" s="9">
        <v>21.058301608001301</v>
      </c>
      <c r="Q18019" s="9">
        <v>8.4762944172619594</v>
      </c>
      <c r="R18019" s="9">
        <v>0.512518105666388</v>
      </c>
      <c r="S18019" s="9">
        <v>0.29828036532473901</v>
      </c>
      <c r="T18019" s="9">
        <v>0.400236938248826</v>
      </c>
    </row>
    <row r="18020" spans="1:20" x14ac:dyDescent="0.35">
      <c r="A18020">
        <f t="shared" si="550"/>
        <v>18020</v>
      </c>
      <c r="B18020" s="3" t="s">
        <v>1039</v>
      </c>
      <c r="C18020" s="3" t="s">
        <v>95</v>
      </c>
      <c r="D18020" s="3" t="s">
        <v>44</v>
      </c>
      <c r="E18020">
        <v>2023</v>
      </c>
      <c r="F18020" s="3" t="str">
        <f t="shared" si="549"/>
        <v>RGSpillNINE M2023</v>
      </c>
      <c r="G18020" s="9">
        <v>1.18577769527729</v>
      </c>
      <c r="H18020" s="9">
        <v>0.125821936409652</v>
      </c>
      <c r="I18020" s="9">
        <v>4.2521231548162497</v>
      </c>
      <c r="J18020" s="9">
        <v>3.6466530284957499</v>
      </c>
      <c r="K18020" s="9">
        <v>3.7038123969932202</v>
      </c>
      <c r="L18020" s="9">
        <v>12.931756539617901</v>
      </c>
      <c r="M18020" s="9">
        <v>16.401731972674899</v>
      </c>
      <c r="N18020" s="9">
        <v>17.569044182824101</v>
      </c>
      <c r="O18020" s="9">
        <v>16.4645357644036</v>
      </c>
      <c r="P18020" s="9">
        <v>9.9821710372416597</v>
      </c>
      <c r="Q18020" s="9">
        <v>3.9060958620386401</v>
      </c>
      <c r="R18020" s="9">
        <v>0.103075042553777</v>
      </c>
      <c r="S18020" s="9">
        <v>0.42072137060898401</v>
      </c>
      <c r="T18020" s="9">
        <v>0.285071154128541</v>
      </c>
    </row>
    <row r="18021" spans="1:20" x14ac:dyDescent="0.35">
      <c r="A18021">
        <f t="shared" si="550"/>
        <v>18021</v>
      </c>
      <c r="B18021" s="3" t="s">
        <v>1039</v>
      </c>
      <c r="C18021" s="3" t="s">
        <v>95</v>
      </c>
      <c r="D18021" s="3" t="s">
        <v>44</v>
      </c>
      <c r="E18021">
        <v>2024</v>
      </c>
      <c r="F18021" s="3" t="str">
        <f t="shared" si="549"/>
        <v>RGSpillNINE M2024</v>
      </c>
      <c r="G18021" s="9">
        <v>0.62662962462516802</v>
      </c>
      <c r="H18021" s="9">
        <v>1.26633527836909</v>
      </c>
      <c r="I18021" s="9">
        <v>1.0029580688031501</v>
      </c>
      <c r="J18021" s="9">
        <v>1.04077450734174</v>
      </c>
      <c r="K18021" s="9">
        <v>0.28475042865885403</v>
      </c>
      <c r="L18021" s="9">
        <v>6.1123955011682103</v>
      </c>
      <c r="M18021" s="9">
        <v>5.4170325313844403</v>
      </c>
      <c r="N18021" s="9">
        <v>9.7340641470761096</v>
      </c>
      <c r="O18021" s="9">
        <v>8.3877597450137706</v>
      </c>
      <c r="P18021" s="9">
        <v>5.8632577340020804</v>
      </c>
      <c r="Q18021" s="9">
        <v>0.77546154073608198</v>
      </c>
      <c r="R18021" s="9">
        <v>0.20399196112944401</v>
      </c>
      <c r="S18021" s="9">
        <v>0.75658458522317695</v>
      </c>
      <c r="T18021" s="9">
        <v>1.23267445955344</v>
      </c>
    </row>
    <row r="18022" spans="1:20" x14ac:dyDescent="0.35">
      <c r="A18022">
        <f t="shared" si="550"/>
        <v>18022</v>
      </c>
      <c r="B18022" s="3" t="s">
        <v>1039</v>
      </c>
      <c r="C18022" s="3" t="s">
        <v>95</v>
      </c>
      <c r="D18022" s="3" t="s">
        <v>44</v>
      </c>
      <c r="E18022">
        <v>2025</v>
      </c>
      <c r="F18022" s="3" t="str">
        <f t="shared" si="549"/>
        <v>RGSpillNINE M2025</v>
      </c>
      <c r="G18022" s="9">
        <v>1.0296044059732901</v>
      </c>
      <c r="H18022" s="9">
        <v>1.02814114394925</v>
      </c>
      <c r="I18022" s="9">
        <v>0.83564389694527696</v>
      </c>
      <c r="J18022" s="9">
        <v>0.90679895403642397</v>
      </c>
      <c r="K18022" s="9">
        <v>2.4546278854583798</v>
      </c>
      <c r="L18022" s="9">
        <v>8.7992039324716398</v>
      </c>
      <c r="M18022" s="9">
        <v>7.3056009206677697</v>
      </c>
      <c r="N18022" s="9">
        <v>12.545224843439099</v>
      </c>
      <c r="O18022" s="9">
        <v>11.948761292431</v>
      </c>
      <c r="P18022" s="9">
        <v>5.0693222116843</v>
      </c>
      <c r="Q18022" s="9">
        <v>0.58644053495134396</v>
      </c>
      <c r="R18022" s="9">
        <v>0.148118634056944</v>
      </c>
      <c r="S18022" s="9">
        <v>0.12257994681770799</v>
      </c>
      <c r="T18022" s="9">
        <v>0.62467533347284698</v>
      </c>
    </row>
    <row r="18023" spans="1:20" x14ac:dyDescent="0.35">
      <c r="A18023">
        <f t="shared" si="550"/>
        <v>18023</v>
      </c>
      <c r="B18023" s="3" t="s">
        <v>1039</v>
      </c>
      <c r="C18023" s="3" t="s">
        <v>95</v>
      </c>
      <c r="D18023" s="3" t="s">
        <v>44</v>
      </c>
      <c r="E18023">
        <v>2026</v>
      </c>
      <c r="F18023" s="3" t="str">
        <f t="shared" si="549"/>
        <v>RGSpillNINE M2026</v>
      </c>
      <c r="G18023" s="9">
        <v>0.92704948496252404</v>
      </c>
      <c r="H18023" s="9">
        <v>0.88960745944777697</v>
      </c>
      <c r="I18023" s="9">
        <v>0.18591474725930501</v>
      </c>
      <c r="J18023" s="9">
        <v>0.23170886339204899</v>
      </c>
      <c r="K18023" s="9">
        <v>6.0700208704687397E-2</v>
      </c>
      <c r="L18023" s="9">
        <v>4.3360140743517404</v>
      </c>
      <c r="M18023" s="9">
        <v>4.2577722595405199</v>
      </c>
      <c r="N18023" s="9">
        <v>7.9133132593230098</v>
      </c>
      <c r="O18023" s="9">
        <v>12.7195251764738</v>
      </c>
      <c r="P18023" s="9">
        <v>11.675782703083399</v>
      </c>
      <c r="Q18023" s="9">
        <v>3.6900708324384799</v>
      </c>
      <c r="R18023" s="9">
        <v>0.58151859446197196</v>
      </c>
      <c r="S18023" s="9">
        <v>0.57359281716716104</v>
      </c>
      <c r="T18023" s="9">
        <v>0.36408297377268001</v>
      </c>
    </row>
    <row r="18024" spans="1:20" x14ac:dyDescent="0.35">
      <c r="A18024">
        <f t="shared" si="550"/>
        <v>18024</v>
      </c>
      <c r="B18024" s="3" t="s">
        <v>1039</v>
      </c>
      <c r="C18024" s="3" t="s">
        <v>95</v>
      </c>
      <c r="D18024" s="3" t="s">
        <v>44</v>
      </c>
      <c r="E18024">
        <v>2027</v>
      </c>
      <c r="F18024" s="3" t="str">
        <f t="shared" si="549"/>
        <v>RGSpillNINE M2027</v>
      </c>
      <c r="G18024" s="9">
        <v>1.0206472350643101</v>
      </c>
      <c r="H18024" s="9">
        <v>1.2924989244707299</v>
      </c>
      <c r="I18024" s="9">
        <v>2.10509603503256</v>
      </c>
      <c r="J18024" s="9">
        <v>0.18927651427157899</v>
      </c>
      <c r="K18024" s="9">
        <v>0.421725086680937</v>
      </c>
      <c r="L18024" s="9">
        <v>4.6497521472632597</v>
      </c>
      <c r="M18024" s="9">
        <v>5.7503724093852302</v>
      </c>
      <c r="N18024" s="9">
        <v>8.6176145118418006</v>
      </c>
      <c r="O18024" s="9">
        <v>14.787968901551601</v>
      </c>
      <c r="P18024" s="9">
        <v>20.542873022495801</v>
      </c>
      <c r="Q18024" s="9">
        <v>7.1076281854111496</v>
      </c>
      <c r="R18024" s="9">
        <v>0.47019194710541601</v>
      </c>
      <c r="S18024" s="9">
        <v>0.29221713702124902</v>
      </c>
      <c r="T18024" s="9">
        <v>0.95087859367749294</v>
      </c>
    </row>
    <row r="18025" spans="1:20" x14ac:dyDescent="0.35">
      <c r="A18025">
        <f t="shared" si="550"/>
        <v>18025</v>
      </c>
      <c r="B18025" s="3" t="s">
        <v>1039</v>
      </c>
      <c r="C18025" s="3" t="s">
        <v>95</v>
      </c>
      <c r="D18025" s="3" t="s">
        <v>44</v>
      </c>
      <c r="E18025">
        <v>2028</v>
      </c>
      <c r="F18025" s="3" t="str">
        <f t="shared" si="549"/>
        <v>RGSpillNINE M2028</v>
      </c>
      <c r="G18025" s="9">
        <v>0.674051615618387</v>
      </c>
      <c r="H18025" s="9">
        <v>2.5722499230845695</v>
      </c>
      <c r="I18025" s="9">
        <v>1.8516010651774999</v>
      </c>
      <c r="J18025" s="9">
        <v>0.72582109011256701</v>
      </c>
      <c r="K18025" s="9">
        <v>0.66986609152187404</v>
      </c>
      <c r="L18025" s="9">
        <v>7.0232261793637099</v>
      </c>
      <c r="M18025" s="9">
        <v>4.4862754639917997</v>
      </c>
      <c r="N18025" s="9">
        <v>9.9112470418286094</v>
      </c>
      <c r="O18025" s="9">
        <v>14.470609546660601</v>
      </c>
      <c r="P18025" s="9">
        <v>18.182535337708099</v>
      </c>
      <c r="Q18025" s="9">
        <v>8.2791049065876408</v>
      </c>
      <c r="R18025" s="9">
        <v>0.26290690440777698</v>
      </c>
      <c r="S18025" s="9">
        <v>0.80957701980494701</v>
      </c>
      <c r="T18025" s="9">
        <v>0.19778417084892999</v>
      </c>
    </row>
    <row r="18026" spans="1:20" x14ac:dyDescent="0.35">
      <c r="A18026">
        <f t="shared" si="550"/>
        <v>18026</v>
      </c>
      <c r="B18026" s="3" t="s">
        <v>1039</v>
      </c>
      <c r="C18026" s="3" t="s">
        <v>95</v>
      </c>
      <c r="D18026" s="3" t="s">
        <v>44</v>
      </c>
      <c r="E18026">
        <v>2029</v>
      </c>
      <c r="F18026" s="3" t="str">
        <f t="shared" si="549"/>
        <v>RGSpillNINE M2029</v>
      </c>
      <c r="G18026" s="9">
        <v>0.45229631079805699</v>
      </c>
      <c r="H18026" s="9">
        <v>0.73695750574930496</v>
      </c>
      <c r="I18026" s="9">
        <v>0.41629508149288802</v>
      </c>
      <c r="J18026" s="9">
        <v>0.160054186373252</v>
      </c>
      <c r="K18026" s="9">
        <v>0.14749418270052</v>
      </c>
      <c r="L18026" s="9">
        <v>3.7622271073888398</v>
      </c>
      <c r="M18026" s="9">
        <v>4.9165932151680503</v>
      </c>
      <c r="N18026" s="9">
        <v>7.6641242362348603</v>
      </c>
      <c r="O18026" s="9">
        <v>9.7869846164360208</v>
      </c>
      <c r="P18026" s="9">
        <v>9.9721509504312493</v>
      </c>
      <c r="Q18026" s="9">
        <v>2.3490365181255304</v>
      </c>
      <c r="R18026" s="9">
        <v>0.66851207497277698</v>
      </c>
      <c r="S18026" s="9">
        <v>0.37406195281337201</v>
      </c>
      <c r="T18026" s="9">
        <v>0.64423138322506202</v>
      </c>
    </row>
    <row r="18027" spans="1:20" x14ac:dyDescent="0.35">
      <c r="A18027">
        <f t="shared" si="550"/>
        <v>18027</v>
      </c>
      <c r="B18027" s="3" t="s">
        <v>1039</v>
      </c>
      <c r="C18027" s="3" t="s">
        <v>77</v>
      </c>
      <c r="D18027" s="3" t="s">
        <v>44</v>
      </c>
      <c r="E18027">
        <v>2020</v>
      </c>
      <c r="F18027" s="3" t="str">
        <f t="shared" si="549"/>
        <v>RGGenNINE M2020</v>
      </c>
      <c r="G18027" s="9">
        <v>8.9950171314516094</v>
      </c>
      <c r="H18027" s="9">
        <v>13.310485322222201</v>
      </c>
      <c r="I18027" s="9">
        <v>6.9623055608333297</v>
      </c>
      <c r="J18027" s="9">
        <v>8.6721699986559102</v>
      </c>
      <c r="K18027" s="9">
        <v>6.2396268943452302</v>
      </c>
      <c r="L18027" s="9">
        <v>14.276628036290299</v>
      </c>
      <c r="M18027" s="9">
        <v>14.1417841666666</v>
      </c>
      <c r="N18027" s="9">
        <v>16.1407204166666</v>
      </c>
      <c r="O18027" s="9">
        <v>16.263746706921999</v>
      </c>
      <c r="P18027" s="9">
        <v>16.125615374999999</v>
      </c>
      <c r="Q18027" s="9">
        <v>12.939105547043001</v>
      </c>
      <c r="R18027" s="9">
        <v>7.8047297305555503</v>
      </c>
      <c r="S18027" s="9">
        <v>6.1709139088541596</v>
      </c>
      <c r="T18027" s="9">
        <v>6.3182503034444402</v>
      </c>
    </row>
    <row r="18028" spans="1:20" x14ac:dyDescent="0.35">
      <c r="A18028">
        <f t="shared" si="550"/>
        <v>18028</v>
      </c>
      <c r="B18028" s="3" t="s">
        <v>1039</v>
      </c>
      <c r="C18028" s="3" t="s">
        <v>77</v>
      </c>
      <c r="D18028" s="3" t="s">
        <v>44</v>
      </c>
      <c r="E18028">
        <v>2021</v>
      </c>
      <c r="F18028" s="3" t="str">
        <f t="shared" si="549"/>
        <v>RGGenNINE M2021</v>
      </c>
      <c r="G18028" s="9">
        <v>9.7595002419354806</v>
      </c>
      <c r="H18028" s="9">
        <v>10.2833412080555</v>
      </c>
      <c r="I18028" s="9">
        <v>7.9700897944444398</v>
      </c>
      <c r="J18028" s="9">
        <v>8.5611802540322497</v>
      </c>
      <c r="K18028" s="9">
        <v>6.7541675784226101</v>
      </c>
      <c r="L18028" s="9">
        <v>10.1952551908602</v>
      </c>
      <c r="M18028" s="9">
        <v>8.2933805616666607</v>
      </c>
      <c r="N18028" s="9">
        <v>14.7724111944444</v>
      </c>
      <c r="O18028" s="9">
        <v>15.661768138440801</v>
      </c>
      <c r="P18028" s="9">
        <v>15.856129133333299</v>
      </c>
      <c r="Q18028" s="9">
        <v>11.2613399196236</v>
      </c>
      <c r="R18028" s="9">
        <v>6.1998632777777702</v>
      </c>
      <c r="S18028" s="9">
        <v>5.05661425</v>
      </c>
      <c r="T18028" s="9">
        <v>6.4194523236111101</v>
      </c>
    </row>
    <row r="18029" spans="1:20" x14ac:dyDescent="0.35">
      <c r="A18029">
        <f t="shared" si="550"/>
        <v>18029</v>
      </c>
      <c r="B18029" s="3" t="s">
        <v>1039</v>
      </c>
      <c r="C18029" s="3" t="s">
        <v>77</v>
      </c>
      <c r="D18029" s="3" t="s">
        <v>44</v>
      </c>
      <c r="E18029">
        <v>2022</v>
      </c>
      <c r="F18029" s="3" t="str">
        <f t="shared" si="549"/>
        <v>RGGenNINE M2022</v>
      </c>
      <c r="G18029" s="9">
        <v>5.0987677424731102</v>
      </c>
      <c r="H18029" s="9">
        <v>6.2000726336111098</v>
      </c>
      <c r="I18029" s="9">
        <v>7.7825147163888797</v>
      </c>
      <c r="J18029" s="9">
        <v>7.6611506196236503</v>
      </c>
      <c r="K18029" s="9">
        <v>7.3750926532737999</v>
      </c>
      <c r="L18029" s="9">
        <v>9.2353690604838707</v>
      </c>
      <c r="M18029" s="9">
        <v>13.2135353111111</v>
      </c>
      <c r="N18029" s="9">
        <v>15.0216209722222</v>
      </c>
      <c r="O18029" s="9">
        <v>15.553806922043</v>
      </c>
      <c r="P18029" s="9">
        <v>8.5832888500000006</v>
      </c>
      <c r="Q18029" s="9">
        <v>13.373796995645099</v>
      </c>
      <c r="R18029" s="9">
        <v>13.525820825</v>
      </c>
      <c r="S18029" s="9">
        <v>10.1953869114583</v>
      </c>
      <c r="T18029" s="9">
        <v>8.0049330427777701</v>
      </c>
    </row>
    <row r="18030" spans="1:20" x14ac:dyDescent="0.35">
      <c r="A18030">
        <f t="shared" si="550"/>
        <v>18030</v>
      </c>
      <c r="B18030" s="3" t="s">
        <v>1039</v>
      </c>
      <c r="C18030" s="3" t="s">
        <v>77</v>
      </c>
      <c r="D18030" s="3" t="s">
        <v>44</v>
      </c>
      <c r="E18030">
        <v>2023</v>
      </c>
      <c r="F18030" s="3" t="str">
        <f t="shared" si="549"/>
        <v>RGGenNINE M2023</v>
      </c>
      <c r="G18030" s="9">
        <v>9.0482633995967703</v>
      </c>
      <c r="H18030" s="9">
        <v>7.5298040555555499</v>
      </c>
      <c r="I18030" s="9">
        <v>14.6869467015</v>
      </c>
      <c r="J18030" s="9">
        <v>16.108785856182699</v>
      </c>
      <c r="K18030" s="9">
        <v>15.428994352678499</v>
      </c>
      <c r="L18030" s="9">
        <v>16.5054817217741</v>
      </c>
      <c r="M18030" s="9">
        <v>16.993299999999898</v>
      </c>
      <c r="N18030" s="9">
        <v>16.731618583333301</v>
      </c>
      <c r="O18030" s="9">
        <v>12.3996319150537</v>
      </c>
      <c r="P18030" s="9">
        <v>6.108955785</v>
      </c>
      <c r="Q18030" s="9">
        <v>7.0785620138844001</v>
      </c>
      <c r="R18030" s="9">
        <v>6.5731572638888798</v>
      </c>
      <c r="S18030" s="9">
        <v>5.5557272031249996</v>
      </c>
      <c r="T18030" s="9">
        <v>7.2109044027777696</v>
      </c>
    </row>
    <row r="18031" spans="1:20" x14ac:dyDescent="0.35">
      <c r="A18031">
        <f t="shared" si="550"/>
        <v>18031</v>
      </c>
      <c r="B18031" s="3" t="s">
        <v>1039</v>
      </c>
      <c r="C18031" s="3" t="s">
        <v>77</v>
      </c>
      <c r="D18031" s="3" t="s">
        <v>44</v>
      </c>
      <c r="E18031">
        <v>2024</v>
      </c>
      <c r="F18031" s="3" t="str">
        <f t="shared" si="549"/>
        <v>RGGenNINE M2024</v>
      </c>
      <c r="G18031" s="9">
        <v>12.4733076495967</v>
      </c>
      <c r="H18031" s="9">
        <v>10.926413320555501</v>
      </c>
      <c r="I18031" s="9">
        <v>13.0440256934722</v>
      </c>
      <c r="J18031" s="9">
        <v>14.904711122311801</v>
      </c>
      <c r="K18031" s="9">
        <v>10.6811452489583</v>
      </c>
      <c r="L18031" s="9">
        <v>16.187091491935401</v>
      </c>
      <c r="M18031" s="9">
        <v>14.221388477777699</v>
      </c>
      <c r="N18031" s="9">
        <v>15.261723499999899</v>
      </c>
      <c r="O18031" s="9">
        <v>15.2804954596774</v>
      </c>
      <c r="P18031" s="9">
        <v>8.5215267597222208</v>
      </c>
      <c r="Q18031" s="9">
        <v>9.2659073454301009</v>
      </c>
      <c r="R18031" s="9">
        <v>4.1226745944444403</v>
      </c>
      <c r="S18031" s="9">
        <v>4.7317181859374999</v>
      </c>
      <c r="T18031" s="9">
        <v>6.3450588549999898</v>
      </c>
    </row>
    <row r="18032" spans="1:20" x14ac:dyDescent="0.35">
      <c r="A18032">
        <f t="shared" si="550"/>
        <v>18032</v>
      </c>
      <c r="B18032" s="3" t="s">
        <v>1039</v>
      </c>
      <c r="C18032" s="3" t="s">
        <v>77</v>
      </c>
      <c r="D18032" s="3" t="s">
        <v>44</v>
      </c>
      <c r="E18032">
        <v>2025</v>
      </c>
      <c r="F18032" s="3" t="str">
        <f t="shared" si="549"/>
        <v>RGGenNINE M2025</v>
      </c>
      <c r="G18032" s="9">
        <v>11.3325094798387</v>
      </c>
      <c r="H18032" s="9">
        <v>9.6032064388888791</v>
      </c>
      <c r="I18032" s="9">
        <v>10.674320823611099</v>
      </c>
      <c r="J18032" s="9">
        <v>13.9525151599462</v>
      </c>
      <c r="K18032" s="9">
        <v>15.024904900297599</v>
      </c>
      <c r="L18032" s="9">
        <v>16.070163719086</v>
      </c>
      <c r="M18032" s="9">
        <v>14.3374715777777</v>
      </c>
      <c r="N18032" s="9">
        <v>15.4382838138888</v>
      </c>
      <c r="O18032" s="9">
        <v>16.423148736559099</v>
      </c>
      <c r="P18032" s="9">
        <v>16.488343916666601</v>
      </c>
      <c r="Q18032" s="9">
        <v>10.3887268481182</v>
      </c>
      <c r="R18032" s="9">
        <v>4.81124420277777</v>
      </c>
      <c r="S18032" s="9">
        <v>3.9322667081510398</v>
      </c>
      <c r="T18032" s="9">
        <v>9.4906136676388808</v>
      </c>
    </row>
    <row r="18033" spans="1:20" x14ac:dyDescent="0.35">
      <c r="A18033">
        <f t="shared" si="550"/>
        <v>18033</v>
      </c>
      <c r="B18033" s="3" t="s">
        <v>1039</v>
      </c>
      <c r="C18033" s="3" t="s">
        <v>77</v>
      </c>
      <c r="D18033" s="3" t="s">
        <v>44</v>
      </c>
      <c r="E18033">
        <v>2026</v>
      </c>
      <c r="F18033" s="3" t="str">
        <f t="shared" si="549"/>
        <v>RGGenNINE M2026</v>
      </c>
      <c r="G18033" s="9">
        <v>11.2053641696236</v>
      </c>
      <c r="H18033" s="9">
        <v>12.8117549805555</v>
      </c>
      <c r="I18033" s="9">
        <v>9.8590809333333294</v>
      </c>
      <c r="J18033" s="9">
        <v>11.590171513440801</v>
      </c>
      <c r="K18033" s="9">
        <v>5.6767646726190399</v>
      </c>
      <c r="L18033" s="9">
        <v>15.584650825268801</v>
      </c>
      <c r="M18033" s="9">
        <v>14.2553479666666</v>
      </c>
      <c r="N18033" s="9">
        <v>14.9139685833333</v>
      </c>
      <c r="O18033" s="9">
        <v>15.236422459677399</v>
      </c>
      <c r="P18033" s="9">
        <v>16.555346</v>
      </c>
      <c r="Q18033" s="9">
        <v>15.1681596545698</v>
      </c>
      <c r="R18033" s="9">
        <v>11.7755593166666</v>
      </c>
      <c r="S18033" s="9">
        <v>8.0941439817708307</v>
      </c>
      <c r="T18033" s="9">
        <v>6.7256016633333298</v>
      </c>
    </row>
    <row r="18034" spans="1:20" x14ac:dyDescent="0.35">
      <c r="A18034">
        <f t="shared" si="550"/>
        <v>18034</v>
      </c>
      <c r="B18034" s="3" t="s">
        <v>1039</v>
      </c>
      <c r="C18034" s="3" t="s">
        <v>77</v>
      </c>
      <c r="D18034" s="3" t="s">
        <v>44</v>
      </c>
      <c r="E18034">
        <v>2027</v>
      </c>
      <c r="F18034" s="3" t="str">
        <f t="shared" si="549"/>
        <v>RGGenNINE M2027</v>
      </c>
      <c r="G18034" s="9">
        <v>12.074636543010699</v>
      </c>
      <c r="H18034" s="9">
        <v>9.6435939916666609</v>
      </c>
      <c r="I18034" s="9">
        <v>10.3028067791666</v>
      </c>
      <c r="J18034" s="9">
        <v>9.6942241702956995</v>
      </c>
      <c r="K18034" s="9">
        <v>8.3489551711309495</v>
      </c>
      <c r="L18034" s="9">
        <v>16.178709543010701</v>
      </c>
      <c r="M18034" s="9">
        <v>15.997092722222201</v>
      </c>
      <c r="N18034" s="9">
        <v>16.067923361111099</v>
      </c>
      <c r="O18034" s="9">
        <v>16.075375439516101</v>
      </c>
      <c r="P18034" s="9">
        <v>7.8517281130555503</v>
      </c>
      <c r="Q18034" s="9">
        <v>11.828023455779499</v>
      </c>
      <c r="R18034" s="9">
        <v>12.937441658333301</v>
      </c>
      <c r="S18034" s="9">
        <v>11.5650589401041</v>
      </c>
      <c r="T18034" s="9">
        <v>10.3144940184722</v>
      </c>
    </row>
    <row r="18035" spans="1:20" x14ac:dyDescent="0.35">
      <c r="A18035">
        <f t="shared" si="550"/>
        <v>18035</v>
      </c>
      <c r="B18035" s="3" t="s">
        <v>1039</v>
      </c>
      <c r="C18035" s="3" t="s">
        <v>77</v>
      </c>
      <c r="D18035" s="3" t="s">
        <v>44</v>
      </c>
      <c r="E18035">
        <v>2028</v>
      </c>
      <c r="F18035" s="3" t="str">
        <f t="shared" si="549"/>
        <v>RGGenNINE M2028</v>
      </c>
      <c r="G18035" s="9">
        <v>7.1558396435483802</v>
      </c>
      <c r="H18035" s="9">
        <v>15.6297862555555</v>
      </c>
      <c r="I18035" s="9">
        <v>12.656156302777701</v>
      </c>
      <c r="J18035" s="9">
        <v>13.8555368736559</v>
      </c>
      <c r="K18035" s="9">
        <v>15.2241595840029</v>
      </c>
      <c r="L18035" s="9">
        <v>16.367443864247299</v>
      </c>
      <c r="M18035" s="9">
        <v>14.419910444444399</v>
      </c>
      <c r="N18035" s="9">
        <v>15.590095249999999</v>
      </c>
      <c r="O18035" s="9">
        <v>16.2857823481182</v>
      </c>
      <c r="P18035" s="9">
        <v>7.1700271486111102</v>
      </c>
      <c r="Q18035" s="9">
        <v>7.9626558149193496</v>
      </c>
      <c r="R18035" s="9">
        <v>11.845988613333301</v>
      </c>
      <c r="S18035" s="9">
        <v>13.1823251119791</v>
      </c>
      <c r="T18035" s="9">
        <v>6.5917376902777702</v>
      </c>
    </row>
    <row r="18036" spans="1:20" x14ac:dyDescent="0.35">
      <c r="A18036">
        <f t="shared" si="550"/>
        <v>18036</v>
      </c>
      <c r="B18036" s="3" t="s">
        <v>1039</v>
      </c>
      <c r="C18036" s="3" t="s">
        <v>77</v>
      </c>
      <c r="D18036" s="3" t="s">
        <v>44</v>
      </c>
      <c r="E18036">
        <v>2029</v>
      </c>
      <c r="F18036" s="3" t="str">
        <f t="shared" si="549"/>
        <v>RGGenNINE M2029</v>
      </c>
      <c r="G18036" s="9">
        <v>9.0887105737903209</v>
      </c>
      <c r="H18036" s="9">
        <v>7.1939706569444404</v>
      </c>
      <c r="I18036" s="9">
        <v>8.3480610454166602</v>
      </c>
      <c r="J18036" s="9">
        <v>7.0405156249999896</v>
      </c>
      <c r="K18036" s="9">
        <v>6.1137416443452297</v>
      </c>
      <c r="L18036" s="9">
        <v>13.964805766129</v>
      </c>
      <c r="M18036" s="9">
        <v>13.7314201416666</v>
      </c>
      <c r="N18036" s="9">
        <v>15.724804916666599</v>
      </c>
      <c r="O18036" s="9">
        <v>14.9283390618279</v>
      </c>
      <c r="P18036" s="9">
        <v>5.8817960013888797</v>
      </c>
      <c r="Q18036" s="9">
        <v>11.6783540103494</v>
      </c>
      <c r="R18036" s="9">
        <v>7.0958041055555503</v>
      </c>
      <c r="S18036" s="9">
        <v>5.0689516067708302</v>
      </c>
      <c r="T18036" s="9">
        <v>5.5043215212499996</v>
      </c>
    </row>
    <row r="18037" spans="1:20" x14ac:dyDescent="0.35">
      <c r="A18037">
        <f t="shared" si="550"/>
        <v>18037</v>
      </c>
      <c r="B18037" s="3" t="s">
        <v>1039</v>
      </c>
      <c r="C18037" s="3" t="s">
        <v>75</v>
      </c>
      <c r="D18037" s="3" t="s">
        <v>32</v>
      </c>
      <c r="E18037">
        <v>2020</v>
      </c>
      <c r="F18037" s="3" t="str">
        <f t="shared" ref="F18037:F18100" si="551">_xlfn.CONCAT(B18037,C18037,D18037,E18037)</f>
        <v>RGElevNOXON2020</v>
      </c>
      <c r="G18037" s="9">
        <v>2330.5348514799998</v>
      </c>
      <c r="H18037" s="9">
        <v>2329.66542888</v>
      </c>
      <c r="I18037" s="9">
        <v>2329.6687097199901</v>
      </c>
      <c r="J18037" s="9">
        <v>2329.4357700799901</v>
      </c>
      <c r="K18037" s="9">
        <v>2326.7946938800001</v>
      </c>
      <c r="L18037" s="9">
        <v>2323.96004812</v>
      </c>
      <c r="M18037" s="9">
        <v>2327.2376072799998</v>
      </c>
      <c r="N18037" s="9">
        <v>2330.0230404399999</v>
      </c>
      <c r="O18037" s="9">
        <v>2317.59849936</v>
      </c>
      <c r="P18037" s="9">
        <v>2324.0453499599998</v>
      </c>
      <c r="Q18037" s="9">
        <v>2330.1477123599998</v>
      </c>
      <c r="R18037" s="9">
        <v>2330.62999584</v>
      </c>
      <c r="S18037" s="9">
        <v>2329.4652976399998</v>
      </c>
      <c r="T18037" s="9">
        <v>2331.0007307599999</v>
      </c>
    </row>
    <row r="18038" spans="1:20" x14ac:dyDescent="0.35">
      <c r="A18038">
        <f t="shared" si="550"/>
        <v>18038</v>
      </c>
      <c r="B18038" s="3" t="s">
        <v>1039</v>
      </c>
      <c r="C18038" s="3" t="s">
        <v>75</v>
      </c>
      <c r="D18038" s="3" t="s">
        <v>32</v>
      </c>
      <c r="E18038">
        <v>2021</v>
      </c>
      <c r="F18038" s="3" t="str">
        <f t="shared" si="551"/>
        <v>RGElevNOXON2021</v>
      </c>
      <c r="G18038" s="9">
        <v>2329.8983685200001</v>
      </c>
      <c r="H18038" s="9">
        <v>2329.3504682399998</v>
      </c>
      <c r="I18038" s="9">
        <v>2329.6687097199901</v>
      </c>
      <c r="J18038" s="9">
        <v>2328.73695116</v>
      </c>
      <c r="K18038" s="9">
        <v>2328.3104419599999</v>
      </c>
      <c r="L18038" s="9">
        <v>2326.31569124</v>
      </c>
      <c r="M18038" s="9">
        <v>2327.2376072799998</v>
      </c>
      <c r="N18038" s="9">
        <v>2329.2061112800002</v>
      </c>
      <c r="O18038" s="9">
        <v>2328.1890508799902</v>
      </c>
      <c r="P18038" s="9">
        <v>2325.6660849199998</v>
      </c>
      <c r="Q18038" s="9">
        <v>2328.6188409199999</v>
      </c>
      <c r="R18038" s="9">
        <v>2329.3110981599998</v>
      </c>
      <c r="S18038" s="9">
        <v>2331.0007307599999</v>
      </c>
      <c r="T18038" s="9">
        <v>2331.0007307599999</v>
      </c>
    </row>
    <row r="18039" spans="1:20" x14ac:dyDescent="0.35">
      <c r="A18039">
        <f t="shared" si="550"/>
        <v>18039</v>
      </c>
      <c r="B18039" s="3" t="s">
        <v>1039</v>
      </c>
      <c r="C18039" s="3" t="s">
        <v>75</v>
      </c>
      <c r="D18039" s="3" t="s">
        <v>32</v>
      </c>
      <c r="E18039">
        <v>2022</v>
      </c>
      <c r="F18039" s="3" t="str">
        <f t="shared" si="551"/>
        <v>RGElevNOXON2022</v>
      </c>
      <c r="G18039" s="9">
        <v>2330.5512556799999</v>
      </c>
      <c r="H18039" s="9">
        <v>2329.4160850399999</v>
      </c>
      <c r="I18039" s="9">
        <v>2329.6293396400001</v>
      </c>
      <c r="J18039" s="9">
        <v>2329.5309144399998</v>
      </c>
      <c r="K18039" s="9">
        <v>2326.7946938800001</v>
      </c>
      <c r="L18039" s="9">
        <v>2320.2067671599998</v>
      </c>
      <c r="M18039" s="9">
        <v>2327.2376072799998</v>
      </c>
      <c r="N18039" s="9">
        <v>2328.53025824</v>
      </c>
      <c r="O18039" s="9">
        <v>2311.8931186</v>
      </c>
      <c r="P18039" s="9">
        <v>2314.0223837599901</v>
      </c>
      <c r="Q18039" s="9">
        <v>2327.5722529599998</v>
      </c>
      <c r="R18039" s="9">
        <v>2328.3530928800001</v>
      </c>
      <c r="S18039" s="9">
        <v>2329.3570299200001</v>
      </c>
      <c r="T18039" s="9">
        <v>2330.6988934800002</v>
      </c>
    </row>
    <row r="18040" spans="1:20" x14ac:dyDescent="0.35">
      <c r="A18040">
        <f t="shared" si="550"/>
        <v>18040</v>
      </c>
      <c r="B18040" s="3" t="s">
        <v>1039</v>
      </c>
      <c r="C18040" s="3" t="s">
        <v>75</v>
      </c>
      <c r="D18040" s="3" t="s">
        <v>32</v>
      </c>
      <c r="E18040">
        <v>2023</v>
      </c>
      <c r="F18040" s="3" t="str">
        <f t="shared" si="551"/>
        <v>RGElevNOXON2023</v>
      </c>
      <c r="G18040" s="9">
        <v>2330.4790772000001</v>
      </c>
      <c r="H18040" s="9">
        <v>2328.7828829199998</v>
      </c>
      <c r="I18040" s="9">
        <v>2329.4226467200001</v>
      </c>
      <c r="J18040" s="9">
        <v>2329.65230552</v>
      </c>
      <c r="K18040" s="9">
        <v>2326.5256650000001</v>
      </c>
      <c r="L18040" s="9">
        <v>2322.4443000399901</v>
      </c>
      <c r="M18040" s="9">
        <v>2326.7126728799999</v>
      </c>
      <c r="N18040" s="9">
        <v>2327.6509931199998</v>
      </c>
      <c r="O18040" s="9">
        <v>2315.22973288</v>
      </c>
      <c r="P18040" s="9">
        <v>2316.6372132400002</v>
      </c>
      <c r="Q18040" s="9">
        <v>2330.29535016</v>
      </c>
      <c r="R18040" s="9">
        <v>2329.5145102399902</v>
      </c>
      <c r="S18040" s="9">
        <v>2329.9508619600001</v>
      </c>
      <c r="T18040" s="9">
        <v>2330.6988934800002</v>
      </c>
    </row>
    <row r="18041" spans="1:20" x14ac:dyDescent="0.35">
      <c r="A18041">
        <f t="shared" si="550"/>
        <v>18041</v>
      </c>
      <c r="B18041" s="3" t="s">
        <v>1039</v>
      </c>
      <c r="C18041" s="3" t="s">
        <v>75</v>
      </c>
      <c r="D18041" s="3" t="s">
        <v>32</v>
      </c>
      <c r="E18041">
        <v>2024</v>
      </c>
      <c r="F18041" s="3" t="str">
        <f t="shared" si="551"/>
        <v>RGElevNOXON2024</v>
      </c>
      <c r="G18041" s="9">
        <v>2330.11490396</v>
      </c>
      <c r="H18041" s="9">
        <v>2330.02632128</v>
      </c>
      <c r="I18041" s="9">
        <v>2329.6687097199901</v>
      </c>
      <c r="J18041" s="9">
        <v>2329.3767149599998</v>
      </c>
      <c r="K18041" s="9">
        <v>2326.6995495199999</v>
      </c>
      <c r="L18041" s="9">
        <v>2326.22710856</v>
      </c>
      <c r="M18041" s="9">
        <v>2326.7126728799999</v>
      </c>
      <c r="N18041" s="9">
        <v>2328.5991558799901</v>
      </c>
      <c r="O18041" s="9">
        <v>2325.2691032799999</v>
      </c>
      <c r="P18041" s="9">
        <v>2326.7323579200001</v>
      </c>
      <c r="Q18041" s="9">
        <v>2330.87605884</v>
      </c>
      <c r="R18041" s="9">
        <v>2330.0853763999999</v>
      </c>
      <c r="S18041" s="9">
        <v>2330.2133291599998</v>
      </c>
      <c r="T18041" s="9">
        <v>2331.0007307599999</v>
      </c>
    </row>
    <row r="18042" spans="1:20" x14ac:dyDescent="0.35">
      <c r="A18042">
        <f t="shared" si="550"/>
        <v>18042</v>
      </c>
      <c r="B18042" s="3" t="s">
        <v>1039</v>
      </c>
      <c r="C18042" s="3" t="s">
        <v>75</v>
      </c>
      <c r="D18042" s="3" t="s">
        <v>32</v>
      </c>
      <c r="E18042">
        <v>2025</v>
      </c>
      <c r="F18042" s="3" t="str">
        <f t="shared" si="551"/>
        <v>RGElevNOXON2025</v>
      </c>
      <c r="G18042" s="9">
        <v>2330.4823580399998</v>
      </c>
      <c r="H18042" s="9">
        <v>2329.4488934399901</v>
      </c>
      <c r="I18042" s="9">
        <v>2329.6687097199901</v>
      </c>
      <c r="J18042" s="9">
        <v>2326.3780271999999</v>
      </c>
      <c r="K18042" s="9">
        <v>2320.3380007599999</v>
      </c>
      <c r="L18042" s="9">
        <v>2321.3813078799999</v>
      </c>
      <c r="M18042" s="9">
        <v>2326.7126728799999</v>
      </c>
      <c r="N18042" s="9">
        <v>2329.9705469999999</v>
      </c>
      <c r="O18042" s="9">
        <v>2323.0807829999999</v>
      </c>
      <c r="P18042" s="9">
        <v>2327.1260587199999</v>
      </c>
      <c r="Q18042" s="9">
        <v>2330.5250089599999</v>
      </c>
      <c r="R18042" s="9">
        <v>2330.0788147200001</v>
      </c>
      <c r="S18042" s="9">
        <v>2330.3576861199999</v>
      </c>
      <c r="T18042" s="9">
        <v>2330.6988934800002</v>
      </c>
    </row>
    <row r="18043" spans="1:20" x14ac:dyDescent="0.35">
      <c r="A18043">
        <f t="shared" si="550"/>
        <v>18043</v>
      </c>
      <c r="B18043" s="3" t="s">
        <v>1039</v>
      </c>
      <c r="C18043" s="3" t="s">
        <v>75</v>
      </c>
      <c r="D18043" s="3" t="s">
        <v>32</v>
      </c>
      <c r="E18043">
        <v>2026</v>
      </c>
      <c r="F18043" s="3" t="str">
        <f t="shared" si="551"/>
        <v>RGElevNOXON2026</v>
      </c>
      <c r="G18043" s="9">
        <v>2330.5479748399998</v>
      </c>
      <c r="H18043" s="9">
        <v>2329.23891968</v>
      </c>
      <c r="I18043" s="9">
        <v>2329.6687097199901</v>
      </c>
      <c r="J18043" s="9">
        <v>2319.4095230399998</v>
      </c>
      <c r="K18043" s="9">
        <v>2327.3885259200001</v>
      </c>
      <c r="L18043" s="9">
        <v>2323.2940376000001</v>
      </c>
      <c r="M18043" s="9">
        <v>2327.2376072799998</v>
      </c>
      <c r="N18043" s="9">
        <v>2329.2356388399999</v>
      </c>
      <c r="O18043" s="9">
        <v>2327.1719904800002</v>
      </c>
      <c r="P18043" s="9">
        <v>2319.9902317199999</v>
      </c>
      <c r="Q18043" s="9">
        <v>2330.5742215599998</v>
      </c>
      <c r="R18043" s="9">
        <v>2330.0328829599998</v>
      </c>
      <c r="S18043" s="9">
        <v>2329.7966624799901</v>
      </c>
      <c r="T18043" s="9">
        <v>2330.6988934800002</v>
      </c>
    </row>
    <row r="18044" spans="1:20" x14ac:dyDescent="0.35">
      <c r="A18044">
        <f t="shared" si="550"/>
        <v>18044</v>
      </c>
      <c r="B18044" s="3" t="s">
        <v>1039</v>
      </c>
      <c r="C18044" s="3" t="s">
        <v>75</v>
      </c>
      <c r="D18044" s="3" t="s">
        <v>32</v>
      </c>
      <c r="E18044">
        <v>2027</v>
      </c>
      <c r="F18044" s="3" t="str">
        <f t="shared" si="551"/>
        <v>RGElevNOXON2027</v>
      </c>
      <c r="G18044" s="9">
        <v>2330.5381323199999</v>
      </c>
      <c r="H18044" s="9">
        <v>2329.3307832</v>
      </c>
      <c r="I18044" s="9">
        <v>2329.6687097199901</v>
      </c>
      <c r="J18044" s="9">
        <v>2325.6103106400001</v>
      </c>
      <c r="K18044" s="9">
        <v>2325.5381321599998</v>
      </c>
      <c r="L18044" s="9">
        <v>2322.0112291599999</v>
      </c>
      <c r="M18044" s="9">
        <v>2326.7126728799999</v>
      </c>
      <c r="N18044" s="9">
        <v>2330.5053239199901</v>
      </c>
      <c r="O18044" s="9">
        <v>2318.2874757599998</v>
      </c>
      <c r="P18044" s="9">
        <v>2314.9475806400001</v>
      </c>
      <c r="Q18044" s="9">
        <v>2329.6851139199998</v>
      </c>
      <c r="R18044" s="9">
        <v>2330.6070299600001</v>
      </c>
      <c r="S18044" s="9">
        <v>2328.73695116</v>
      </c>
      <c r="T18044" s="9">
        <v>2330.6988934800002</v>
      </c>
    </row>
    <row r="18045" spans="1:20" x14ac:dyDescent="0.35">
      <c r="A18045">
        <f t="shared" si="550"/>
        <v>18045</v>
      </c>
      <c r="B18045" s="3" t="s">
        <v>1039</v>
      </c>
      <c r="C18045" s="3" t="s">
        <v>75</v>
      </c>
      <c r="D18045" s="3" t="s">
        <v>32</v>
      </c>
      <c r="E18045">
        <v>2028</v>
      </c>
      <c r="F18045" s="3" t="str">
        <f t="shared" si="551"/>
        <v>RGElevNOXON2028</v>
      </c>
      <c r="G18045" s="9">
        <v>2329.8032241599999</v>
      </c>
      <c r="H18045" s="9">
        <v>2328.904274</v>
      </c>
      <c r="I18045" s="9">
        <v>2329.6687097199901</v>
      </c>
      <c r="J18045" s="9">
        <v>2326.2205468799998</v>
      </c>
      <c r="K18045" s="9">
        <v>2325.5971872800001</v>
      </c>
      <c r="L18045" s="9">
        <v>2321.2796018399999</v>
      </c>
      <c r="M18045" s="9">
        <v>2327.2376072799998</v>
      </c>
      <c r="N18045" s="9">
        <v>2330.1772399199999</v>
      </c>
      <c r="O18045" s="9">
        <v>2316.42723948</v>
      </c>
      <c r="P18045" s="9">
        <v>2315.2887879999998</v>
      </c>
      <c r="Q18045" s="9">
        <v>2330.4331454399999</v>
      </c>
      <c r="R18045" s="9">
        <v>2328.68445772</v>
      </c>
      <c r="S18045" s="9">
        <v>2330.8432504399998</v>
      </c>
      <c r="T18045" s="9">
        <v>2330.6988934800002</v>
      </c>
    </row>
    <row r="18046" spans="1:20" x14ac:dyDescent="0.35">
      <c r="A18046">
        <f t="shared" si="550"/>
        <v>18046</v>
      </c>
      <c r="B18046" s="3" t="s">
        <v>1039</v>
      </c>
      <c r="C18046" s="3" t="s">
        <v>75</v>
      </c>
      <c r="D18046" s="3" t="s">
        <v>32</v>
      </c>
      <c r="E18046">
        <v>2029</v>
      </c>
      <c r="F18046" s="3" t="str">
        <f t="shared" si="551"/>
        <v>RGElevNOXON2029</v>
      </c>
      <c r="G18046" s="9">
        <v>2330.5643790399999</v>
      </c>
      <c r="H18046" s="9">
        <v>2329.3110981599998</v>
      </c>
      <c r="I18046" s="9">
        <v>2329.6687097199901</v>
      </c>
      <c r="J18046" s="9">
        <v>2325.5250087999998</v>
      </c>
      <c r="K18046" s="9">
        <v>2324.3373447199901</v>
      </c>
      <c r="L18046" s="9">
        <v>2323.4613604400001</v>
      </c>
      <c r="M18046" s="9">
        <v>2326.7126728799999</v>
      </c>
      <c r="N18046" s="9">
        <v>2330.9843265600002</v>
      </c>
      <c r="O18046" s="9">
        <v>2313.8878693199999</v>
      </c>
      <c r="P18046" s="9">
        <v>2320.2166096800001</v>
      </c>
      <c r="Q18046" s="9">
        <v>2329.0880010399901</v>
      </c>
      <c r="R18046" s="9">
        <v>2329.96070448</v>
      </c>
      <c r="S18046" s="9">
        <v>2329.7736966000002</v>
      </c>
      <c r="T18046" s="9">
        <v>2330.6988934800002</v>
      </c>
    </row>
    <row r="18047" spans="1:20" x14ac:dyDescent="0.35">
      <c r="A18047">
        <f t="shared" si="550"/>
        <v>18047</v>
      </c>
      <c r="B18047" s="3" t="s">
        <v>1039</v>
      </c>
      <c r="C18047" s="3" t="s">
        <v>86</v>
      </c>
      <c r="D18047" s="3" t="s">
        <v>32</v>
      </c>
      <c r="E18047">
        <v>2020</v>
      </c>
      <c r="F18047" s="3" t="str">
        <f t="shared" si="551"/>
        <v>RGQOutNOXON2020</v>
      </c>
      <c r="G18047" s="9">
        <v>9.6855873791339295</v>
      </c>
      <c r="H18047" s="9">
        <v>12.2253398513914</v>
      </c>
      <c r="I18047" s="9">
        <v>11.081494758184</v>
      </c>
      <c r="J18047" s="9">
        <v>10.4621798199469</v>
      </c>
      <c r="K18047" s="9">
        <v>12.420941681603599</v>
      </c>
      <c r="L18047" s="9">
        <v>14.0108511504791</v>
      </c>
      <c r="M18047" s="9">
        <v>16.542053575333899</v>
      </c>
      <c r="N18047" s="9">
        <v>14.7985798240266</v>
      </c>
      <c r="O18047" s="9">
        <v>59.975434561993502</v>
      </c>
      <c r="P18047" s="9">
        <v>47.652674199569397</v>
      </c>
      <c r="Q18047" s="9">
        <v>20.737911034387299</v>
      </c>
      <c r="R18047" s="9">
        <v>6.8171933256769996</v>
      </c>
      <c r="S18047" s="9">
        <v>9.1086238948723892</v>
      </c>
      <c r="T18047" s="9">
        <v>7.4602651946343403</v>
      </c>
    </row>
    <row r="18048" spans="1:20" x14ac:dyDescent="0.35">
      <c r="A18048">
        <f t="shared" si="550"/>
        <v>18048</v>
      </c>
      <c r="B18048" s="3" t="s">
        <v>1039</v>
      </c>
      <c r="C18048" s="3" t="s">
        <v>86</v>
      </c>
      <c r="D18048" s="3" t="s">
        <v>32</v>
      </c>
      <c r="E18048">
        <v>2021</v>
      </c>
      <c r="F18048" s="3" t="str">
        <f t="shared" si="551"/>
        <v>RGQOutNOXON2021</v>
      </c>
      <c r="G18048" s="9">
        <v>11.861076363115</v>
      </c>
      <c r="H18048" s="9">
        <v>11.596563147022801</v>
      </c>
      <c r="I18048" s="9">
        <v>9.4626489500523192</v>
      </c>
      <c r="J18048" s="9">
        <v>13.3774295365483</v>
      </c>
      <c r="K18048" s="9">
        <v>10.4432258986616</v>
      </c>
      <c r="L18048" s="9">
        <v>10.174532381744701</v>
      </c>
      <c r="M18048" s="9">
        <v>8.1063721187217599</v>
      </c>
      <c r="N18048" s="9">
        <v>12.235969520668</v>
      </c>
      <c r="O18048" s="9">
        <v>25.732853068506401</v>
      </c>
      <c r="P18048" s="9">
        <v>37.688523773855401</v>
      </c>
      <c r="Q18048" s="9">
        <v>18.751952785306301</v>
      </c>
      <c r="R18048" s="9">
        <v>11.1549926051666</v>
      </c>
      <c r="S18048" s="9">
        <v>7.1106591559244698</v>
      </c>
      <c r="T18048" s="9">
        <v>9.3500572385146103</v>
      </c>
    </row>
    <row r="18049" spans="1:20" x14ac:dyDescent="0.35">
      <c r="A18049">
        <f t="shared" si="550"/>
        <v>18049</v>
      </c>
      <c r="B18049" s="3" t="s">
        <v>1039</v>
      </c>
      <c r="C18049" s="3" t="s">
        <v>86</v>
      </c>
      <c r="D18049" s="3" t="s">
        <v>32</v>
      </c>
      <c r="E18049">
        <v>2022</v>
      </c>
      <c r="F18049" s="3" t="str">
        <f t="shared" si="551"/>
        <v>RGQOutNOXON2022</v>
      </c>
      <c r="G18049" s="9">
        <v>9.0595177110948892</v>
      </c>
      <c r="H18049" s="9">
        <v>8.7266678454889792</v>
      </c>
      <c r="I18049" s="9">
        <v>11.476643994116399</v>
      </c>
      <c r="J18049" s="9">
        <v>11.188793265689499</v>
      </c>
      <c r="K18049" s="9">
        <v>13.8764200772859</v>
      </c>
      <c r="L18049" s="9">
        <v>14.065298088767101</v>
      </c>
      <c r="M18049" s="9">
        <v>14.846481116601099</v>
      </c>
      <c r="N18049" s="9">
        <v>8.8591887848473299</v>
      </c>
      <c r="O18049" s="9">
        <v>49.061546658740497</v>
      </c>
      <c r="P18049" s="9">
        <v>89.769973999042307</v>
      </c>
      <c r="Q18049" s="9">
        <v>44.845299060044198</v>
      </c>
      <c r="R18049" s="9">
        <v>19.454079798805498</v>
      </c>
      <c r="S18049" s="9">
        <v>13.5200782891927</v>
      </c>
      <c r="T18049" s="9">
        <v>13.4763220208661</v>
      </c>
    </row>
    <row r="18050" spans="1:20" x14ac:dyDescent="0.35">
      <c r="A18050">
        <f t="shared" si="550"/>
        <v>18050</v>
      </c>
      <c r="B18050" s="3" t="s">
        <v>1039</v>
      </c>
      <c r="C18050" s="3" t="s">
        <v>86</v>
      </c>
      <c r="D18050" s="3" t="s">
        <v>32</v>
      </c>
      <c r="E18050">
        <v>2023</v>
      </c>
      <c r="F18050" s="3" t="str">
        <f t="shared" si="551"/>
        <v>RGQOutNOXON2023</v>
      </c>
      <c r="G18050" s="9">
        <v>11.902976129141299</v>
      </c>
      <c r="H18050" s="9">
        <v>10.645704552622201</v>
      </c>
      <c r="I18050" s="9">
        <v>24.415777317259</v>
      </c>
      <c r="J18050" s="9">
        <v>17.7376001173917</v>
      </c>
      <c r="K18050" s="9">
        <v>17.634343071677499</v>
      </c>
      <c r="L18050" s="9">
        <v>26.731468547863201</v>
      </c>
      <c r="M18050" s="9">
        <v>35.000747883324998</v>
      </c>
      <c r="N18050" s="9">
        <v>54.693950550285003</v>
      </c>
      <c r="O18050" s="9">
        <v>69.787765782051693</v>
      </c>
      <c r="P18050" s="9">
        <v>68.061328012854105</v>
      </c>
      <c r="Q18050" s="9">
        <v>40.8560467656784</v>
      </c>
      <c r="R18050" s="9">
        <v>17.766581364388799</v>
      </c>
      <c r="S18050" s="9">
        <v>8.75108589778627</v>
      </c>
      <c r="T18050" s="9">
        <v>12.3725894464239</v>
      </c>
    </row>
    <row r="18051" spans="1:20" x14ac:dyDescent="0.35">
      <c r="A18051">
        <f t="shared" ref="A18051:A18114" si="552">A18050+1</f>
        <v>18051</v>
      </c>
      <c r="B18051" s="3" t="s">
        <v>1039</v>
      </c>
      <c r="C18051" s="3" t="s">
        <v>86</v>
      </c>
      <c r="D18051" s="3" t="s">
        <v>32</v>
      </c>
      <c r="E18051">
        <v>2024</v>
      </c>
      <c r="F18051" s="3" t="str">
        <f t="shared" si="551"/>
        <v>RGQOutNOXON2024</v>
      </c>
      <c r="G18051" s="9">
        <v>13.030646228301</v>
      </c>
      <c r="H18051" s="9">
        <v>11.722797308609699</v>
      </c>
      <c r="I18051" s="9">
        <v>12.0137923152196</v>
      </c>
      <c r="J18051" s="9">
        <v>11.390755793748101</v>
      </c>
      <c r="K18051" s="9">
        <v>12.364538324361099</v>
      </c>
      <c r="L18051" s="9">
        <v>13.0390234713932</v>
      </c>
      <c r="M18051" s="9">
        <v>16.126933160686299</v>
      </c>
      <c r="N18051" s="9">
        <v>25.7632803782666</v>
      </c>
      <c r="O18051" s="9">
        <v>35.8579838593514</v>
      </c>
      <c r="P18051" s="9">
        <v>30.791845851473202</v>
      </c>
      <c r="Q18051" s="9">
        <v>10.092609177602499</v>
      </c>
      <c r="R18051" s="9">
        <v>5.7753624064885001</v>
      </c>
      <c r="S18051" s="9">
        <v>4.0935209457567501</v>
      </c>
      <c r="T18051" s="9">
        <v>5.1369478814968996</v>
      </c>
    </row>
    <row r="18052" spans="1:20" x14ac:dyDescent="0.35">
      <c r="A18052">
        <f t="shared" si="552"/>
        <v>18052</v>
      </c>
      <c r="B18052" s="3" t="s">
        <v>1039</v>
      </c>
      <c r="C18052" s="3" t="s">
        <v>86</v>
      </c>
      <c r="D18052" s="3" t="s">
        <v>32</v>
      </c>
      <c r="E18052">
        <v>2025</v>
      </c>
      <c r="F18052" s="3" t="str">
        <f t="shared" si="551"/>
        <v>RGQOutNOXON2025</v>
      </c>
      <c r="G18052" s="9">
        <v>12.7594990737679</v>
      </c>
      <c r="H18052" s="9">
        <v>10.7041102668436</v>
      </c>
      <c r="I18052" s="9">
        <v>9.8418276935161195</v>
      </c>
      <c r="J18052" s="9">
        <v>16.640853963549201</v>
      </c>
      <c r="K18052" s="9">
        <v>19.193798328408601</v>
      </c>
      <c r="L18052" s="9">
        <v>18.1810278027606</v>
      </c>
      <c r="M18052" s="9">
        <v>10.5471806055213</v>
      </c>
      <c r="N18052" s="9">
        <v>21.358346608377602</v>
      </c>
      <c r="O18052" s="9">
        <v>47.659315098297697</v>
      </c>
      <c r="P18052" s="9">
        <v>31.726881800511102</v>
      </c>
      <c r="Q18052" s="9">
        <v>14.663418235192299</v>
      </c>
      <c r="R18052" s="9">
        <v>6.9834682032572104</v>
      </c>
      <c r="S18052" s="9">
        <v>5.87101938057942</v>
      </c>
      <c r="T18052" s="9">
        <v>11.841568462439801</v>
      </c>
    </row>
    <row r="18053" spans="1:20" x14ac:dyDescent="0.35">
      <c r="A18053">
        <f t="shared" si="552"/>
        <v>18053</v>
      </c>
      <c r="B18053" s="3" t="s">
        <v>1039</v>
      </c>
      <c r="C18053" s="3" t="s">
        <v>86</v>
      </c>
      <c r="D18053" s="3" t="s">
        <v>32</v>
      </c>
      <c r="E18053">
        <v>2026</v>
      </c>
      <c r="F18053" s="3" t="str">
        <f t="shared" si="551"/>
        <v>RGQOutNOXON2026</v>
      </c>
      <c r="G18053" s="9">
        <v>11.371372571402</v>
      </c>
      <c r="H18053" s="9">
        <v>9.6300314337256907</v>
      </c>
      <c r="I18053" s="9">
        <v>10.099421319892301</v>
      </c>
      <c r="J18053" s="9">
        <v>18.0646515809986</v>
      </c>
      <c r="K18053" s="9">
        <v>10.639341890238001</v>
      </c>
      <c r="L18053" s="9">
        <v>12.838897638891201</v>
      </c>
      <c r="M18053" s="9">
        <v>12.6087376175313</v>
      </c>
      <c r="N18053" s="9">
        <v>13.763285467860801</v>
      </c>
      <c r="O18053" s="9">
        <v>21.785638022591598</v>
      </c>
      <c r="P18053" s="9">
        <v>54.490789667645103</v>
      </c>
      <c r="Q18053" s="9">
        <v>30.529021826943399</v>
      </c>
      <c r="R18053" s="9">
        <v>14.819074376133001</v>
      </c>
      <c r="S18053" s="9">
        <v>8.0691512565352799</v>
      </c>
      <c r="T18053" s="9">
        <v>12.191084220829101</v>
      </c>
    </row>
    <row r="18054" spans="1:20" x14ac:dyDescent="0.35">
      <c r="A18054">
        <f t="shared" si="552"/>
        <v>18054</v>
      </c>
      <c r="B18054" s="3" t="s">
        <v>1039</v>
      </c>
      <c r="C18054" s="3" t="s">
        <v>86</v>
      </c>
      <c r="D18054" s="3" t="s">
        <v>32</v>
      </c>
      <c r="E18054">
        <v>2027</v>
      </c>
      <c r="F18054" s="3" t="str">
        <f t="shared" si="551"/>
        <v>RGQOutNOXON2027</v>
      </c>
      <c r="G18054" s="9">
        <v>11.010779037230099</v>
      </c>
      <c r="H18054" s="9">
        <v>9.5184248053214393</v>
      </c>
      <c r="I18054" s="9">
        <v>10.1371005706586</v>
      </c>
      <c r="J18054" s="9">
        <v>17.133425516055301</v>
      </c>
      <c r="K18054" s="9">
        <v>17.545385253142999</v>
      </c>
      <c r="L18054" s="9">
        <v>18.046957239479301</v>
      </c>
      <c r="M18054" s="9">
        <v>23.022195970170799</v>
      </c>
      <c r="N18054" s="9">
        <v>16.808097484018699</v>
      </c>
      <c r="O18054" s="9">
        <v>46.487687458634802</v>
      </c>
      <c r="P18054" s="9">
        <v>76.104257334077701</v>
      </c>
      <c r="Q18054" s="9">
        <v>42.769192186635003</v>
      </c>
      <c r="R18054" s="9">
        <v>19.2656697921358</v>
      </c>
      <c r="S18054" s="9">
        <v>13.4762648817724</v>
      </c>
      <c r="T18054" s="9">
        <v>14.702306260458499</v>
      </c>
    </row>
    <row r="18055" spans="1:20" x14ac:dyDescent="0.35">
      <c r="A18055">
        <f t="shared" si="552"/>
        <v>18055</v>
      </c>
      <c r="B18055" s="3" t="s">
        <v>1039</v>
      </c>
      <c r="C18055" s="3" t="s">
        <v>86</v>
      </c>
      <c r="D18055" s="3" t="s">
        <v>32</v>
      </c>
      <c r="E18055">
        <v>2028</v>
      </c>
      <c r="F18055" s="3" t="str">
        <f t="shared" si="551"/>
        <v>RGQOutNOXON2028</v>
      </c>
      <c r="G18055" s="9">
        <v>10.3227624379809</v>
      </c>
      <c r="H18055" s="9">
        <v>11.7150005857764</v>
      </c>
      <c r="I18055" s="9">
        <v>11.058432302044601</v>
      </c>
      <c r="J18055" s="9">
        <v>13.717040936544301</v>
      </c>
      <c r="K18055" s="9">
        <v>14.071922553033801</v>
      </c>
      <c r="L18055" s="9">
        <v>14.826610527275101</v>
      </c>
      <c r="M18055" s="9">
        <v>6.0967593645184497</v>
      </c>
      <c r="N18055" s="9">
        <v>12.4824647781422</v>
      </c>
      <c r="O18055" s="9">
        <v>53.283695917652501</v>
      </c>
      <c r="P18055" s="9">
        <v>88.125804244523707</v>
      </c>
      <c r="Q18055" s="9">
        <v>47.181895652783098</v>
      </c>
      <c r="R18055" s="9">
        <v>15.475572770744099</v>
      </c>
      <c r="S18055" s="9">
        <v>15.397433750840801</v>
      </c>
      <c r="T18055" s="9">
        <v>11.2214490302028</v>
      </c>
    </row>
    <row r="18056" spans="1:20" x14ac:dyDescent="0.35">
      <c r="A18056">
        <f t="shared" si="552"/>
        <v>18056</v>
      </c>
      <c r="B18056" s="3" t="s">
        <v>1039</v>
      </c>
      <c r="C18056" s="3" t="s">
        <v>86</v>
      </c>
      <c r="D18056" s="3" t="s">
        <v>32</v>
      </c>
      <c r="E18056">
        <v>2029</v>
      </c>
      <c r="F18056" s="3" t="str">
        <f t="shared" si="551"/>
        <v>RGQOutNOXON2029</v>
      </c>
      <c r="G18056" s="9">
        <v>11.2202123927344</v>
      </c>
      <c r="H18056" s="9">
        <v>8.57207388726796</v>
      </c>
      <c r="I18056" s="9">
        <v>9.5648394429393697</v>
      </c>
      <c r="J18056" s="9">
        <v>11.1011758187817</v>
      </c>
      <c r="K18056" s="9">
        <v>11.7806740075645</v>
      </c>
      <c r="L18056" s="9">
        <v>12.6909862898975</v>
      </c>
      <c r="M18056" s="9">
        <v>27.075175492324298</v>
      </c>
      <c r="N18056" s="9">
        <v>24.673711078414598</v>
      </c>
      <c r="O18056" s="9">
        <v>58.662814565151201</v>
      </c>
      <c r="P18056" s="9">
        <v>59.287618338535403</v>
      </c>
      <c r="Q18056" s="9">
        <v>22.307691406909999</v>
      </c>
      <c r="R18056" s="9">
        <v>9.4146938226541508</v>
      </c>
      <c r="S18056" s="9">
        <v>6.6358476821785599</v>
      </c>
      <c r="T18056" s="9">
        <v>8.7617877937104005</v>
      </c>
    </row>
    <row r="18057" spans="1:20" x14ac:dyDescent="0.35">
      <c r="A18057">
        <f t="shared" si="552"/>
        <v>18057</v>
      </c>
      <c r="B18057" s="3" t="s">
        <v>1039</v>
      </c>
      <c r="C18057" s="3" t="s">
        <v>95</v>
      </c>
      <c r="D18057" s="3" t="s">
        <v>32</v>
      </c>
      <c r="E18057">
        <v>2020</v>
      </c>
      <c r="F18057" s="3" t="str">
        <f t="shared" si="551"/>
        <v>RGSpillNOXON2020</v>
      </c>
      <c r="G18057" s="9">
        <v>1.1108371223118199E-3</v>
      </c>
      <c r="H18057" s="9">
        <v>4.9385492177291598E-3</v>
      </c>
      <c r="I18057" s="9">
        <v>0</v>
      </c>
      <c r="J18057" s="9">
        <v>0.20132295314052401</v>
      </c>
      <c r="K18057" s="9">
        <v>0.12870257458333301</v>
      </c>
      <c r="L18057" s="9">
        <v>5.6321732720397102E-2</v>
      </c>
      <c r="M18057" s="9">
        <v>0.50127252920334697</v>
      </c>
      <c r="N18057" s="9">
        <v>0</v>
      </c>
      <c r="O18057" s="9">
        <v>18.440149002235401</v>
      </c>
      <c r="P18057" s="9">
        <v>9.3159490203402697</v>
      </c>
      <c r="Q18057" s="9">
        <v>6.0365438931451597E-4</v>
      </c>
      <c r="R18057" s="9">
        <v>5.7261192838888801E-4</v>
      </c>
      <c r="S18057" s="9">
        <v>0</v>
      </c>
      <c r="T18057" s="9">
        <v>0</v>
      </c>
    </row>
    <row r="18058" spans="1:20" x14ac:dyDescent="0.35">
      <c r="A18058">
        <f t="shared" si="552"/>
        <v>18058</v>
      </c>
      <c r="B18058" s="3" t="s">
        <v>1039</v>
      </c>
      <c r="C18058" s="3" t="s">
        <v>95</v>
      </c>
      <c r="D18058" s="3" t="s">
        <v>32</v>
      </c>
      <c r="E18058">
        <v>2021</v>
      </c>
      <c r="F18058" s="3" t="str">
        <f t="shared" si="551"/>
        <v>RGSpillNOXON2021</v>
      </c>
      <c r="G18058" s="9">
        <v>0.27640648507076598</v>
      </c>
      <c r="H18058" s="9">
        <v>1.1091740383947699</v>
      </c>
      <c r="I18058" s="9">
        <v>7.1198245081493E-2</v>
      </c>
      <c r="J18058" s="9">
        <v>6.86987394173387E-3</v>
      </c>
      <c r="K18058" s="9">
        <v>9.0800143856770807E-2</v>
      </c>
      <c r="L18058" s="9">
        <v>1.1483012109408601E-3</v>
      </c>
      <c r="M18058" s="9">
        <v>3.7245906483333302E-5</v>
      </c>
      <c r="N18058" s="9">
        <v>0</v>
      </c>
      <c r="O18058" s="9">
        <v>0.70318653112621099</v>
      </c>
      <c r="P18058" s="9">
        <v>4.2361060323971103</v>
      </c>
      <c r="Q18058" s="9">
        <v>4.8387530766129001E-5</v>
      </c>
      <c r="R18058" s="9">
        <v>0</v>
      </c>
      <c r="S18058" s="9">
        <v>0</v>
      </c>
      <c r="T18058" s="9">
        <v>1.6666816152777701E-5</v>
      </c>
    </row>
    <row r="18059" spans="1:20" x14ac:dyDescent="0.35">
      <c r="A18059">
        <f t="shared" si="552"/>
        <v>18059</v>
      </c>
      <c r="B18059" s="3" t="s">
        <v>1039</v>
      </c>
      <c r="C18059" s="3" t="s">
        <v>95</v>
      </c>
      <c r="D18059" s="3" t="s">
        <v>32</v>
      </c>
      <c r="E18059">
        <v>2022</v>
      </c>
      <c r="F18059" s="3" t="str">
        <f t="shared" si="551"/>
        <v>RGSpillNOXON2022</v>
      </c>
      <c r="G18059" s="9">
        <v>0.405005544459005</v>
      </c>
      <c r="H18059" s="9">
        <v>1.06463841113194E-3</v>
      </c>
      <c r="I18059" s="9">
        <v>8.8910319263888805E-5</v>
      </c>
      <c r="J18059" s="9">
        <v>0.539922097077284</v>
      </c>
      <c r="K18059" s="9">
        <v>0.28353598942708297</v>
      </c>
      <c r="L18059" s="9">
        <v>4.1970851751142397E-3</v>
      </c>
      <c r="M18059" s="9">
        <v>1.6564164178430501E-3</v>
      </c>
      <c r="N18059" s="9">
        <v>2.7271014044166599E-3</v>
      </c>
      <c r="O18059" s="9">
        <v>15.367463207938</v>
      </c>
      <c r="P18059" s="9">
        <v>48.394832766087504</v>
      </c>
      <c r="Q18059" s="9">
        <v>6.4304983063950099</v>
      </c>
      <c r="R18059" s="9">
        <v>0</v>
      </c>
      <c r="S18059" s="9">
        <v>0</v>
      </c>
      <c r="T18059" s="9">
        <v>1.6666816152777701E-5</v>
      </c>
    </row>
    <row r="18060" spans="1:20" x14ac:dyDescent="0.35">
      <c r="A18060">
        <f t="shared" si="552"/>
        <v>18060</v>
      </c>
      <c r="B18060" s="3" t="s">
        <v>1039</v>
      </c>
      <c r="C18060" s="3" t="s">
        <v>95</v>
      </c>
      <c r="D18060" s="3" t="s">
        <v>32</v>
      </c>
      <c r="E18060">
        <v>2023</v>
      </c>
      <c r="F18060" s="3" t="str">
        <f t="shared" si="551"/>
        <v>RGSpillNOXON2023</v>
      </c>
      <c r="G18060" s="9">
        <v>0.81482329935454301</v>
      </c>
      <c r="H18060" s="9">
        <v>4.5247932333333303E-2</v>
      </c>
      <c r="I18060" s="9">
        <v>2.3776824832152701</v>
      </c>
      <c r="J18060" s="9">
        <v>0.78478213550954301</v>
      </c>
      <c r="K18060" s="9">
        <v>0.27651008599526</v>
      </c>
      <c r="L18060" s="9">
        <v>3.5986491371532199</v>
      </c>
      <c r="M18060" s="9">
        <v>5.9568423613805503</v>
      </c>
      <c r="N18060" s="9">
        <v>23.725058418076699</v>
      </c>
      <c r="O18060" s="9">
        <v>33.156786686963699</v>
      </c>
      <c r="P18060" s="9">
        <v>30.800432470159699</v>
      </c>
      <c r="Q18060" s="9">
        <v>7.6615310516394599</v>
      </c>
      <c r="R18060" s="9">
        <v>0</v>
      </c>
      <c r="S18060" s="9">
        <v>1.25576295815104E-3</v>
      </c>
      <c r="T18060" s="9">
        <v>1.6050765597222199E-4</v>
      </c>
    </row>
    <row r="18061" spans="1:20" x14ac:dyDescent="0.35">
      <c r="A18061">
        <f t="shared" si="552"/>
        <v>18061</v>
      </c>
      <c r="B18061" s="3" t="s">
        <v>1039</v>
      </c>
      <c r="C18061" s="3" t="s">
        <v>95</v>
      </c>
      <c r="D18061" s="3" t="s">
        <v>32</v>
      </c>
      <c r="E18061">
        <v>2024</v>
      </c>
      <c r="F18061" s="3" t="str">
        <f t="shared" si="551"/>
        <v>RGSpillNOXON2024</v>
      </c>
      <c r="G18061" s="9">
        <v>0.11707613760746501</v>
      </c>
      <c r="H18061" s="9">
        <v>0</v>
      </c>
      <c r="I18061" s="9">
        <v>0.26994863506615202</v>
      </c>
      <c r="J18061" s="9">
        <v>0.71063736570599401</v>
      </c>
      <c r="K18061" s="9">
        <v>0</v>
      </c>
      <c r="L18061" s="9">
        <v>7.6261859624999996E-4</v>
      </c>
      <c r="M18061" s="9">
        <v>7.4525812482916605E-4</v>
      </c>
      <c r="N18061" s="9">
        <v>2.9482139166666602E-2</v>
      </c>
      <c r="O18061" s="9">
        <v>3.2985120160584098</v>
      </c>
      <c r="P18061" s="9">
        <v>5.9364546296937704</v>
      </c>
      <c r="Q18061" s="9">
        <v>1.6726632294731099E-2</v>
      </c>
      <c r="R18061" s="9">
        <v>3.4559105968333301E-3</v>
      </c>
      <c r="S18061" s="9">
        <v>2.8549326549479101E-5</v>
      </c>
      <c r="T18061" s="9">
        <v>4.2547104896527698E-3</v>
      </c>
    </row>
    <row r="18062" spans="1:20" x14ac:dyDescent="0.35">
      <c r="A18062">
        <f t="shared" si="552"/>
        <v>18062</v>
      </c>
      <c r="B18062" s="3" t="s">
        <v>1039</v>
      </c>
      <c r="C18062" s="3" t="s">
        <v>95</v>
      </c>
      <c r="D18062" s="3" t="s">
        <v>32</v>
      </c>
      <c r="E18062">
        <v>2025</v>
      </c>
      <c r="F18062" s="3" t="str">
        <f t="shared" si="551"/>
        <v>RGSpillNOXON2025</v>
      </c>
      <c r="G18062" s="9">
        <v>0.98232409111798302</v>
      </c>
      <c r="H18062" s="9">
        <v>0.55500190253958304</v>
      </c>
      <c r="I18062" s="9">
        <v>1.1111227118055501E-6</v>
      </c>
      <c r="J18062" s="9">
        <v>0.96496765101831905</v>
      </c>
      <c r="K18062" s="9">
        <v>2.8737270506378101</v>
      </c>
      <c r="L18062" s="9">
        <v>0.82916606358400502</v>
      </c>
      <c r="M18062" s="9">
        <v>6.0321747694444398E-4</v>
      </c>
      <c r="N18062" s="9">
        <v>0.1319242148875</v>
      </c>
      <c r="O18062" s="9">
        <v>9.2287532696417998</v>
      </c>
      <c r="P18062" s="9">
        <v>0.59551717401808302</v>
      </c>
      <c r="Q18062" s="9">
        <v>1.6129176922042999E-5</v>
      </c>
      <c r="R18062" s="9">
        <v>6.2129520582499995E-4</v>
      </c>
      <c r="S18062" s="9">
        <v>0</v>
      </c>
      <c r="T18062" s="9">
        <v>1.3974832180555499E-5</v>
      </c>
    </row>
    <row r="18063" spans="1:20" x14ac:dyDescent="0.35">
      <c r="A18063">
        <f t="shared" si="552"/>
        <v>18063</v>
      </c>
      <c r="B18063" s="3" t="s">
        <v>1039</v>
      </c>
      <c r="C18063" s="3" t="s">
        <v>95</v>
      </c>
      <c r="D18063" s="3" t="s">
        <v>32</v>
      </c>
      <c r="E18063">
        <v>2026</v>
      </c>
      <c r="F18063" s="3" t="str">
        <f t="shared" si="551"/>
        <v>RGSpillNOXON2026</v>
      </c>
      <c r="G18063" s="9">
        <v>0.42729394450528801</v>
      </c>
      <c r="H18063" s="9">
        <v>0</v>
      </c>
      <c r="I18063" s="9">
        <v>1.1801901211527699E-3</v>
      </c>
      <c r="J18063" s="9">
        <v>0.75653273951612898</v>
      </c>
      <c r="K18063" s="9">
        <v>4.0454751406249998E-4</v>
      </c>
      <c r="L18063" s="9">
        <v>9.9360036466061806E-3</v>
      </c>
      <c r="M18063" s="9">
        <v>1.81317635772777E-3</v>
      </c>
      <c r="N18063" s="9">
        <v>1.9488005938333299E-2</v>
      </c>
      <c r="O18063" s="9">
        <v>9.3184837054166602E-4</v>
      </c>
      <c r="P18063" s="9">
        <v>14.459532728409</v>
      </c>
      <c r="Q18063" s="9">
        <v>0.88507716223245902</v>
      </c>
      <c r="R18063" s="9">
        <v>1.00000896916666E-4</v>
      </c>
      <c r="S18063" s="9">
        <v>4.9471891428385399E-3</v>
      </c>
      <c r="T18063" s="9">
        <v>1.4873150135763801E-4</v>
      </c>
    </row>
    <row r="18064" spans="1:20" x14ac:dyDescent="0.35">
      <c r="A18064">
        <f t="shared" si="552"/>
        <v>18064</v>
      </c>
      <c r="B18064" s="3" t="s">
        <v>1039</v>
      </c>
      <c r="C18064" s="3" t="s">
        <v>95</v>
      </c>
      <c r="D18064" s="3" t="s">
        <v>32</v>
      </c>
      <c r="E18064">
        <v>2027</v>
      </c>
      <c r="F18064" s="3" t="str">
        <f t="shared" si="551"/>
        <v>RGSpillNOXON2027</v>
      </c>
      <c r="G18064" s="9">
        <v>0.42386550615895102</v>
      </c>
      <c r="H18064" s="9">
        <v>7.2613661207500003E-3</v>
      </c>
      <c r="I18064" s="9">
        <v>2.66475218333333E-5</v>
      </c>
      <c r="J18064" s="9">
        <v>1.43829194943437</v>
      </c>
      <c r="K18064" s="9">
        <v>0.60511317072916604</v>
      </c>
      <c r="L18064" s="9">
        <v>0.121123045241935</v>
      </c>
      <c r="M18064" s="9">
        <v>7.2240579813888803E-2</v>
      </c>
      <c r="N18064" s="9">
        <v>4.1689092637500001E-2</v>
      </c>
      <c r="O18064" s="9">
        <v>11.580458851109899</v>
      </c>
      <c r="P18064" s="9">
        <v>35.761154622647197</v>
      </c>
      <c r="Q18064" s="9">
        <v>8.8991807408084593</v>
      </c>
      <c r="R18064" s="9">
        <v>9.7733589553055493E-3</v>
      </c>
      <c r="S18064" s="9">
        <v>3.1250280286458303E-5</v>
      </c>
      <c r="T18064" s="9">
        <v>4.0974576995138796E-3</v>
      </c>
    </row>
    <row r="18065" spans="1:20" x14ac:dyDescent="0.35">
      <c r="A18065">
        <f t="shared" si="552"/>
        <v>18065</v>
      </c>
      <c r="B18065" s="3" t="s">
        <v>1039</v>
      </c>
      <c r="C18065" s="3" t="s">
        <v>95</v>
      </c>
      <c r="D18065" s="3" t="s">
        <v>32</v>
      </c>
      <c r="E18065">
        <v>2028</v>
      </c>
      <c r="F18065" s="3" t="str">
        <f t="shared" si="551"/>
        <v>RGSpillNOXON2028</v>
      </c>
      <c r="G18065" s="9">
        <v>0</v>
      </c>
      <c r="H18065" s="9">
        <v>0.435625818455041</v>
      </c>
      <c r="I18065" s="9">
        <v>0.16443512590020798</v>
      </c>
      <c r="J18065" s="9">
        <v>0.28254431228897797</v>
      </c>
      <c r="K18065" s="9">
        <v>9.46462017088541E-2</v>
      </c>
      <c r="L18065" s="9">
        <v>0.16370310969758001</v>
      </c>
      <c r="M18065" s="9">
        <v>5.7050138823416599E-3</v>
      </c>
      <c r="N18065" s="9">
        <v>0</v>
      </c>
      <c r="O18065" s="9">
        <v>13.306908442027501</v>
      </c>
      <c r="P18065" s="9">
        <v>47.088852655455</v>
      </c>
      <c r="Q18065" s="9">
        <v>11.720703324449699</v>
      </c>
      <c r="R18065" s="9">
        <v>1.00000896916666E-4</v>
      </c>
      <c r="S18065" s="9">
        <v>9.3750840859374996E-5</v>
      </c>
      <c r="T18065" s="9">
        <v>1.3333452922222199E-4</v>
      </c>
    </row>
    <row r="18066" spans="1:20" x14ac:dyDescent="0.35">
      <c r="A18066">
        <f t="shared" si="552"/>
        <v>18066</v>
      </c>
      <c r="B18066" s="3" t="s">
        <v>1039</v>
      </c>
      <c r="C18066" s="3" t="s">
        <v>95</v>
      </c>
      <c r="D18066" s="3" t="s">
        <v>32</v>
      </c>
      <c r="E18066">
        <v>2029</v>
      </c>
      <c r="F18066" s="3" t="str">
        <f t="shared" si="551"/>
        <v>RGSpillNOXON2029</v>
      </c>
      <c r="G18066" s="9">
        <v>0.16883415895349399</v>
      </c>
      <c r="H18066" s="9">
        <v>5.1351702869930497E-3</v>
      </c>
      <c r="I18066" s="9">
        <v>5.8392291578541599E-3</v>
      </c>
      <c r="J18066" s="9">
        <v>0.10139813688525499</v>
      </c>
      <c r="K18066" s="9">
        <v>7.6211346562499995E-4</v>
      </c>
      <c r="L18066" s="9">
        <v>2.1106836614650502E-3</v>
      </c>
      <c r="M18066" s="9">
        <v>6.4206730261685196</v>
      </c>
      <c r="N18066" s="9">
        <v>2.8732735639611099E-2</v>
      </c>
      <c r="O18066" s="9">
        <v>17.535778289561801</v>
      </c>
      <c r="P18066" s="9">
        <v>22.268410283243</v>
      </c>
      <c r="Q18066" s="9">
        <v>8.6386780057177398E-2</v>
      </c>
      <c r="R18066" s="9">
        <v>1.5554404541569401E-3</v>
      </c>
      <c r="S18066" s="9">
        <v>4.1840069780468697E-3</v>
      </c>
      <c r="T18066" s="9">
        <v>3.4880802074999901E-5</v>
      </c>
    </row>
    <row r="18067" spans="1:20" x14ac:dyDescent="0.35">
      <c r="A18067">
        <f t="shared" si="552"/>
        <v>18067</v>
      </c>
      <c r="B18067" s="3" t="s">
        <v>1039</v>
      </c>
      <c r="C18067" s="3" t="s">
        <v>77</v>
      </c>
      <c r="D18067" s="3" t="s">
        <v>32</v>
      </c>
      <c r="E18067">
        <v>2020</v>
      </c>
      <c r="F18067" s="3" t="str">
        <f t="shared" si="551"/>
        <v>RGGenNOXON2020</v>
      </c>
      <c r="G18067" s="9">
        <v>107.254375215053</v>
      </c>
      <c r="H18067" s="9">
        <v>135.339416291666</v>
      </c>
      <c r="I18067" s="9">
        <v>122.726142759166</v>
      </c>
      <c r="J18067" s="9">
        <v>113.637697782258</v>
      </c>
      <c r="K18067" s="9">
        <v>136.134996380952</v>
      </c>
      <c r="L18067" s="9">
        <v>154.544667311827</v>
      </c>
      <c r="M18067" s="9">
        <v>177.649638333333</v>
      </c>
      <c r="N18067" s="9">
        <v>163.89231780222201</v>
      </c>
      <c r="O18067" s="9">
        <v>459.99795967741898</v>
      </c>
      <c r="P18067" s="9">
        <v>424.574331944444</v>
      </c>
      <c r="Q18067" s="9">
        <v>229.663056182795</v>
      </c>
      <c r="R18067" s="9">
        <v>75.493221111111097</v>
      </c>
      <c r="S18067" s="9">
        <v>100.87686770833299</v>
      </c>
      <c r="T18067" s="9">
        <v>82.621499453888802</v>
      </c>
    </row>
    <row r="18068" spans="1:20" x14ac:dyDescent="0.35">
      <c r="A18068">
        <f t="shared" si="552"/>
        <v>18068</v>
      </c>
      <c r="B18068" s="3" t="s">
        <v>1039</v>
      </c>
      <c r="C18068" s="3" t="s">
        <v>77</v>
      </c>
      <c r="D18068" s="3" t="s">
        <v>32</v>
      </c>
      <c r="E18068">
        <v>2021</v>
      </c>
      <c r="F18068" s="3" t="str">
        <f t="shared" si="551"/>
        <v>RGGenNOXON2021</v>
      </c>
      <c r="G18068" s="9">
        <v>128.298760134139</v>
      </c>
      <c r="H18068" s="9">
        <v>116.14651777777701</v>
      </c>
      <c r="I18068" s="9">
        <v>104.009140291666</v>
      </c>
      <c r="J18068" s="9">
        <v>148.077273400537</v>
      </c>
      <c r="K18068" s="9">
        <v>114.651813307738</v>
      </c>
      <c r="L18068" s="9">
        <v>112.66895025940801</v>
      </c>
      <c r="M18068" s="9">
        <v>89.776651388888894</v>
      </c>
      <c r="N18068" s="9">
        <v>135.51182138888799</v>
      </c>
      <c r="O18068" s="9">
        <v>277.20042344085999</v>
      </c>
      <c r="P18068" s="9">
        <v>370.48112041666599</v>
      </c>
      <c r="Q18068" s="9">
        <v>207.67498965053699</v>
      </c>
      <c r="R18068" s="9">
        <v>123.54013416666599</v>
      </c>
      <c r="S18068" s="9">
        <v>78.749655989583303</v>
      </c>
      <c r="T18068" s="9">
        <v>103.550526248333</v>
      </c>
    </row>
    <row r="18069" spans="1:20" x14ac:dyDescent="0.35">
      <c r="A18069">
        <f t="shared" si="552"/>
        <v>18069</v>
      </c>
      <c r="B18069" s="3" t="s">
        <v>1039</v>
      </c>
      <c r="C18069" s="3" t="s">
        <v>77</v>
      </c>
      <c r="D18069" s="3" t="s">
        <v>32</v>
      </c>
      <c r="E18069">
        <v>2022</v>
      </c>
      <c r="F18069" s="3" t="str">
        <f t="shared" si="551"/>
        <v>RGGenNOXON2022</v>
      </c>
      <c r="G18069" s="9">
        <v>95.847625174731107</v>
      </c>
      <c r="H18069" s="9">
        <v>96.634960402777693</v>
      </c>
      <c r="I18069" s="9">
        <v>127.101414972222</v>
      </c>
      <c r="J18069" s="9">
        <v>117.934910860215</v>
      </c>
      <c r="K18069" s="9">
        <v>150.53955455357101</v>
      </c>
      <c r="L18069" s="9">
        <v>155.72493222446201</v>
      </c>
      <c r="M18069" s="9">
        <v>164.40457749999999</v>
      </c>
      <c r="N18069" s="9">
        <v>98.084205341666603</v>
      </c>
      <c r="O18069" s="9">
        <v>373.15772822580601</v>
      </c>
      <c r="P18069" s="9">
        <v>458.22439209722199</v>
      </c>
      <c r="Q18069" s="9">
        <v>425.43907795698902</v>
      </c>
      <c r="R18069" s="9">
        <v>215.45149444444399</v>
      </c>
      <c r="S18069" s="9">
        <v>149.733157291666</v>
      </c>
      <c r="T18069" s="9">
        <v>149.248391388888</v>
      </c>
    </row>
    <row r="18070" spans="1:20" x14ac:dyDescent="0.35">
      <c r="A18070">
        <f t="shared" si="552"/>
        <v>18070</v>
      </c>
      <c r="B18070" s="3" t="s">
        <v>1039</v>
      </c>
      <c r="C18070" s="3" t="s">
        <v>77</v>
      </c>
      <c r="D18070" s="3" t="s">
        <v>32</v>
      </c>
      <c r="E18070">
        <v>2023</v>
      </c>
      <c r="F18070" s="3" t="str">
        <f t="shared" si="551"/>
        <v>RGGenNOXON2023</v>
      </c>
      <c r="G18070" s="9">
        <v>122.79988922043</v>
      </c>
      <c r="H18070" s="9">
        <v>117.39872209722201</v>
      </c>
      <c r="I18070" s="9">
        <v>244.069116527777</v>
      </c>
      <c r="J18070" s="9">
        <v>187.75037374999999</v>
      </c>
      <c r="K18070" s="9">
        <v>192.23585639880901</v>
      </c>
      <c r="L18070" s="9">
        <v>256.19301304811802</v>
      </c>
      <c r="M18070" s="9">
        <v>321.657823888888</v>
      </c>
      <c r="N18070" s="9">
        <v>342.976639444444</v>
      </c>
      <c r="O18070" s="9">
        <v>405.68334853494599</v>
      </c>
      <c r="P18070" s="9">
        <v>412.65963388888798</v>
      </c>
      <c r="Q18070" s="9">
        <v>367.625040725806</v>
      </c>
      <c r="R18070" s="9">
        <v>196.76265361111101</v>
      </c>
      <c r="S18070" s="9">
        <v>96.903274999999994</v>
      </c>
      <c r="T18070" s="9">
        <v>137.02310342305501</v>
      </c>
    </row>
    <row r="18071" spans="1:20" x14ac:dyDescent="0.35">
      <c r="A18071">
        <f t="shared" si="552"/>
        <v>18071</v>
      </c>
      <c r="B18071" s="3" t="s">
        <v>1039</v>
      </c>
      <c r="C18071" s="3" t="s">
        <v>77</v>
      </c>
      <c r="D18071" s="3" t="s">
        <v>32</v>
      </c>
      <c r="E18071">
        <v>2024</v>
      </c>
      <c r="F18071" s="3" t="str">
        <f t="shared" si="551"/>
        <v>RGGenNOXON2024</v>
      </c>
      <c r="G18071" s="9">
        <v>143.01616965053699</v>
      </c>
      <c r="H18071" s="9">
        <v>129.82847602777699</v>
      </c>
      <c r="I18071" s="9">
        <v>130.061589847222</v>
      </c>
      <c r="J18071" s="9">
        <v>118.280930529301</v>
      </c>
      <c r="K18071" s="9">
        <v>136.935724891071</v>
      </c>
      <c r="L18071" s="9">
        <v>144.39710020161201</v>
      </c>
      <c r="M18071" s="9">
        <v>178.59550983333301</v>
      </c>
      <c r="N18071" s="9">
        <v>284.99859858333298</v>
      </c>
      <c r="O18071" s="9">
        <v>360.59204032257998</v>
      </c>
      <c r="P18071" s="9">
        <v>275.27029793055499</v>
      </c>
      <c r="Q18071" s="9">
        <v>111.589141088709</v>
      </c>
      <c r="R18071" s="9">
        <v>63.923146944444397</v>
      </c>
      <c r="S18071" s="9">
        <v>45.334917421874998</v>
      </c>
      <c r="T18071" s="9">
        <v>56.843932259444401</v>
      </c>
    </row>
    <row r="18072" spans="1:20" x14ac:dyDescent="0.35">
      <c r="A18072">
        <f t="shared" si="552"/>
        <v>18072</v>
      </c>
      <c r="B18072" s="3" t="s">
        <v>1039</v>
      </c>
      <c r="C18072" s="3" t="s">
        <v>77</v>
      </c>
      <c r="D18072" s="3" t="s">
        <v>32</v>
      </c>
      <c r="E18072">
        <v>2025</v>
      </c>
      <c r="F18072" s="3" t="str">
        <f t="shared" si="551"/>
        <v>RGGenNOXON2025</v>
      </c>
      <c r="G18072" s="9">
        <v>130.430712405913</v>
      </c>
      <c r="H18072" s="9">
        <v>112.40009720833299</v>
      </c>
      <c r="I18072" s="9">
        <v>108.996995626388</v>
      </c>
      <c r="J18072" s="9">
        <v>173.60844650537601</v>
      </c>
      <c r="K18072" s="9">
        <v>180.74274723214199</v>
      </c>
      <c r="L18072" s="9">
        <v>192.16963242876301</v>
      </c>
      <c r="M18072" s="9">
        <v>116.802014555555</v>
      </c>
      <c r="N18072" s="9">
        <v>235.07995180499901</v>
      </c>
      <c r="O18072" s="9">
        <v>425.613555107526</v>
      </c>
      <c r="P18072" s="9">
        <v>344.77576611111101</v>
      </c>
      <c r="Q18072" s="9">
        <v>162.39537956989199</v>
      </c>
      <c r="R18072" s="9">
        <v>77.334154722222195</v>
      </c>
      <c r="S18072" s="9">
        <v>65.020802786458304</v>
      </c>
      <c r="T18072" s="9">
        <v>131.143736972222</v>
      </c>
    </row>
    <row r="18073" spans="1:20" x14ac:dyDescent="0.35">
      <c r="A18073">
        <f t="shared" si="552"/>
        <v>18073</v>
      </c>
      <c r="B18073" s="3" t="s">
        <v>1039</v>
      </c>
      <c r="C18073" s="3" t="s">
        <v>77</v>
      </c>
      <c r="D18073" s="3" t="s">
        <v>32</v>
      </c>
      <c r="E18073">
        <v>2026</v>
      </c>
      <c r="F18073" s="3" t="str">
        <f t="shared" si="551"/>
        <v>RGGenNOXON2026</v>
      </c>
      <c r="G18073" s="9">
        <v>121.20425744489199</v>
      </c>
      <c r="H18073" s="9">
        <v>106.651397819444</v>
      </c>
      <c r="I18073" s="9">
        <v>111.83673005555499</v>
      </c>
      <c r="J18073" s="9">
        <v>191.68526323924701</v>
      </c>
      <c r="K18073" s="9">
        <v>117.82489614583299</v>
      </c>
      <c r="L18073" s="9">
        <v>142.079135403225</v>
      </c>
      <c r="M18073" s="9">
        <v>139.620106805555</v>
      </c>
      <c r="N18073" s="9">
        <v>152.21083633333299</v>
      </c>
      <c r="O18073" s="9">
        <v>241.262833991935</v>
      </c>
      <c r="P18073" s="9">
        <v>443.34106944444397</v>
      </c>
      <c r="Q18073" s="9">
        <v>328.30292983870902</v>
      </c>
      <c r="R18073" s="9">
        <v>164.11829805555499</v>
      </c>
      <c r="S18073" s="9">
        <v>89.310042942708293</v>
      </c>
      <c r="T18073" s="9">
        <v>135.013074166666</v>
      </c>
    </row>
    <row r="18074" spans="1:20" x14ac:dyDescent="0.35">
      <c r="A18074">
        <f t="shared" si="552"/>
        <v>18074</v>
      </c>
      <c r="B18074" s="3" t="s">
        <v>1039</v>
      </c>
      <c r="C18074" s="3" t="s">
        <v>77</v>
      </c>
      <c r="D18074" s="3" t="s">
        <v>32</v>
      </c>
      <c r="E18074">
        <v>2027</v>
      </c>
      <c r="F18074" s="3" t="str">
        <f t="shared" si="551"/>
        <v>RGGenNOXON2027</v>
      </c>
      <c r="G18074" s="9">
        <v>117.24873751344001</v>
      </c>
      <c r="H18074" s="9">
        <v>105.334941819444</v>
      </c>
      <c r="I18074" s="9">
        <v>112.26680170833301</v>
      </c>
      <c r="J18074" s="9">
        <v>173.821618521505</v>
      </c>
      <c r="K18074" s="9">
        <v>187.611399389583</v>
      </c>
      <c r="L18074" s="9">
        <v>198.52632133037599</v>
      </c>
      <c r="M18074" s="9">
        <v>254.167741944444</v>
      </c>
      <c r="N18074" s="9">
        <v>185.685863722222</v>
      </c>
      <c r="O18074" s="9">
        <v>386.59325606182699</v>
      </c>
      <c r="P18074" s="9">
        <v>446.79474499999998</v>
      </c>
      <c r="Q18074" s="9">
        <v>375.106210349462</v>
      </c>
      <c r="R18074" s="9">
        <v>213.2566525</v>
      </c>
      <c r="S18074" s="9">
        <v>149.24760078124999</v>
      </c>
      <c r="T18074" s="9">
        <v>162.780818333333</v>
      </c>
    </row>
    <row r="18075" spans="1:20" x14ac:dyDescent="0.35">
      <c r="A18075">
        <f t="shared" si="552"/>
        <v>18075</v>
      </c>
      <c r="B18075" s="3" t="s">
        <v>1039</v>
      </c>
      <c r="C18075" s="3" t="s">
        <v>77</v>
      </c>
      <c r="D18075" s="3" t="s">
        <v>32</v>
      </c>
      <c r="E18075">
        <v>2028</v>
      </c>
      <c r="F18075" s="3" t="str">
        <f t="shared" si="551"/>
        <v>RGGenNOXON2028</v>
      </c>
      <c r="G18075" s="9">
        <v>114.32332705645101</v>
      </c>
      <c r="H18075" s="9">
        <v>124.9176696525</v>
      </c>
      <c r="I18075" s="9">
        <v>120.649659263888</v>
      </c>
      <c r="J18075" s="9">
        <v>148.785345475806</v>
      </c>
      <c r="K18075" s="9">
        <v>154.79657244047601</v>
      </c>
      <c r="L18075" s="9">
        <v>162.38985331935399</v>
      </c>
      <c r="M18075" s="9">
        <v>67.457651611111103</v>
      </c>
      <c r="N18075" s="9">
        <v>138.241700135</v>
      </c>
      <c r="O18075" s="9">
        <v>442.73796639784899</v>
      </c>
      <c r="P18075" s="9">
        <v>454.47912027777699</v>
      </c>
      <c r="Q18075" s="9">
        <v>392.72823682795701</v>
      </c>
      <c r="R18075" s="9">
        <v>171.38891638888799</v>
      </c>
      <c r="S18075" s="9">
        <v>170.52360807291601</v>
      </c>
      <c r="T18075" s="9">
        <v>124.274661111111</v>
      </c>
    </row>
    <row r="18076" spans="1:20" x14ac:dyDescent="0.35">
      <c r="A18076">
        <f t="shared" si="552"/>
        <v>18076</v>
      </c>
      <c r="B18076" s="3" t="s">
        <v>1039</v>
      </c>
      <c r="C18076" s="3" t="s">
        <v>77</v>
      </c>
      <c r="D18076" s="3" t="s">
        <v>32</v>
      </c>
      <c r="E18076">
        <v>2029</v>
      </c>
      <c r="F18076" s="3" t="str">
        <f t="shared" si="551"/>
        <v>RGGenNOXON2029</v>
      </c>
      <c r="G18076" s="9">
        <v>122.392636962365</v>
      </c>
      <c r="H18076" s="9">
        <v>94.8777829997222</v>
      </c>
      <c r="I18076" s="9">
        <v>105.864699110833</v>
      </c>
      <c r="J18076" s="9">
        <v>121.821157943548</v>
      </c>
      <c r="K18076" s="9">
        <v>130.46104066964199</v>
      </c>
      <c r="L18076" s="9">
        <v>140.527666971505</v>
      </c>
      <c r="M18076" s="9">
        <v>228.74598972222199</v>
      </c>
      <c r="N18076" s="9">
        <v>272.94004247222199</v>
      </c>
      <c r="O18076" s="9">
        <v>455.47671948924699</v>
      </c>
      <c r="P18076" s="9">
        <v>409.98302833333298</v>
      </c>
      <c r="Q18076" s="9">
        <v>246.09818306451601</v>
      </c>
      <c r="R18076" s="9">
        <v>104.24931861111099</v>
      </c>
      <c r="S18076" s="9">
        <v>73.444842343749997</v>
      </c>
      <c r="T18076" s="9">
        <v>97.0353151805555</v>
      </c>
    </row>
    <row r="18077" spans="1:20" x14ac:dyDescent="0.35">
      <c r="A18077">
        <f t="shared" si="552"/>
        <v>18077</v>
      </c>
      <c r="B18077" s="3" t="s">
        <v>1039</v>
      </c>
      <c r="C18077" s="3" t="s">
        <v>75</v>
      </c>
      <c r="D18077" s="3" t="s">
        <v>56</v>
      </c>
      <c r="E18077">
        <v>2020</v>
      </c>
      <c r="F18077" s="3" t="str">
        <f t="shared" si="551"/>
        <v>RGElevOXBOW2020</v>
      </c>
      <c r="G18077" s="9">
        <v>1805.0000577599999</v>
      </c>
      <c r="H18077" s="9">
        <v>1800.0000576</v>
      </c>
      <c r="I18077" s="9">
        <v>1805.0000577599999</v>
      </c>
      <c r="J18077" s="9">
        <v>1800.0000576</v>
      </c>
      <c r="K18077" s="9">
        <v>1805.0000577599999</v>
      </c>
      <c r="L18077" s="9">
        <v>1800.0000576</v>
      </c>
      <c r="M18077" s="9">
        <v>1805.0000577599999</v>
      </c>
      <c r="N18077" s="9">
        <v>1800.6923148399901</v>
      </c>
      <c r="O18077" s="9">
        <v>1800.0000576</v>
      </c>
      <c r="P18077" s="9">
        <v>1800.0000576</v>
      </c>
      <c r="Q18077" s="9">
        <v>1802.35570071999</v>
      </c>
      <c r="R18077" s="9">
        <v>1800.0000576</v>
      </c>
      <c r="S18077" s="9">
        <v>1805.0000577599999</v>
      </c>
      <c r="T18077" s="9">
        <v>1800.0000576</v>
      </c>
    </row>
    <row r="18078" spans="1:20" x14ac:dyDescent="0.35">
      <c r="A18078">
        <f t="shared" si="552"/>
        <v>18078</v>
      </c>
      <c r="B18078" s="3" t="s">
        <v>1039</v>
      </c>
      <c r="C18078" s="3" t="s">
        <v>75</v>
      </c>
      <c r="D18078" s="3" t="s">
        <v>56</v>
      </c>
      <c r="E18078">
        <v>2021</v>
      </c>
      <c r="F18078" s="3" t="str">
        <f t="shared" si="551"/>
        <v>RGElevOXBOW2021</v>
      </c>
      <c r="G18078" s="9">
        <v>1804.1043884399901</v>
      </c>
      <c r="H18078" s="9">
        <v>1801.0007138000001</v>
      </c>
      <c r="I18078" s="9">
        <v>1805.0000577599999</v>
      </c>
      <c r="J18078" s="9">
        <v>1804.5735485600001</v>
      </c>
      <c r="K18078" s="9">
        <v>1805.0000577599999</v>
      </c>
      <c r="L18078" s="9">
        <v>1800.0000576</v>
      </c>
      <c r="M18078" s="9">
        <v>1805.0000577599999</v>
      </c>
      <c r="N18078" s="9">
        <v>1802.7723673999999</v>
      </c>
      <c r="O18078" s="9">
        <v>1802.1785353599901</v>
      </c>
      <c r="P18078" s="9">
        <v>1800.0000576</v>
      </c>
      <c r="Q18078" s="9">
        <v>1801.71265608</v>
      </c>
      <c r="R18078" s="9">
        <v>1805.0000577599999</v>
      </c>
      <c r="S18078" s="9">
        <v>1800.0000576</v>
      </c>
      <c r="T18078" s="9">
        <v>1800.0000576</v>
      </c>
    </row>
    <row r="18079" spans="1:20" x14ac:dyDescent="0.35">
      <c r="A18079">
        <f t="shared" si="552"/>
        <v>18079</v>
      </c>
      <c r="B18079" s="3" t="s">
        <v>1039</v>
      </c>
      <c r="C18079" s="3" t="s">
        <v>75</v>
      </c>
      <c r="D18079" s="3" t="s">
        <v>56</v>
      </c>
      <c r="E18079">
        <v>2022</v>
      </c>
      <c r="F18079" s="3" t="str">
        <f t="shared" si="551"/>
        <v>RGElevOXBOW2022</v>
      </c>
      <c r="G18079" s="9">
        <v>1800.0000576</v>
      </c>
      <c r="H18079" s="9">
        <v>1804.66213124</v>
      </c>
      <c r="I18079" s="9">
        <v>1805.0000577599999</v>
      </c>
      <c r="J18079" s="9">
        <v>1800.0000576</v>
      </c>
      <c r="K18079" s="9">
        <v>1800.0000576</v>
      </c>
      <c r="L18079" s="9">
        <v>1800.0000576</v>
      </c>
      <c r="M18079" s="9">
        <v>1805.0000577599999</v>
      </c>
      <c r="N18079" s="9">
        <v>1803.9305039199901</v>
      </c>
      <c r="O18079" s="9">
        <v>1805.0000577599999</v>
      </c>
      <c r="P18079" s="9">
        <v>1800.0000576</v>
      </c>
      <c r="Q18079" s="9">
        <v>1800.0000576</v>
      </c>
      <c r="R18079" s="9">
        <v>1801.1811600000001</v>
      </c>
      <c r="S18079" s="9">
        <v>1805.0000577599999</v>
      </c>
      <c r="T18079" s="9">
        <v>1800.0000576</v>
      </c>
    </row>
    <row r="18080" spans="1:20" x14ac:dyDescent="0.35">
      <c r="A18080">
        <f t="shared" si="552"/>
        <v>18080</v>
      </c>
      <c r="B18080" s="3" t="s">
        <v>1039</v>
      </c>
      <c r="C18080" s="3" t="s">
        <v>75</v>
      </c>
      <c r="D18080" s="3" t="s">
        <v>56</v>
      </c>
      <c r="E18080">
        <v>2023</v>
      </c>
      <c r="F18080" s="3" t="str">
        <f t="shared" si="551"/>
        <v>RGElevOXBOW2023</v>
      </c>
      <c r="G18080" s="9">
        <v>1805.0000577599999</v>
      </c>
      <c r="H18080" s="9">
        <v>1800.0000576</v>
      </c>
      <c r="I18080" s="9">
        <v>1800.0000576</v>
      </c>
      <c r="J18080" s="9">
        <v>1805.0000577599999</v>
      </c>
      <c r="K18080" s="9">
        <v>1800.0000576</v>
      </c>
      <c r="L18080" s="9">
        <v>1800.60045131999</v>
      </c>
      <c r="M18080" s="9">
        <v>1805.0000577599999</v>
      </c>
      <c r="N18080" s="9">
        <v>1805.0000577599999</v>
      </c>
      <c r="O18080" s="9">
        <v>1800.0000576</v>
      </c>
      <c r="P18080" s="9">
        <v>1800.0000576</v>
      </c>
      <c r="Q18080" s="9">
        <v>1800.6595064400001</v>
      </c>
      <c r="R18080" s="9">
        <v>1803.1595065199999</v>
      </c>
      <c r="S18080" s="9">
        <v>1804.52105512</v>
      </c>
      <c r="T18080" s="9">
        <v>1805.0000577599999</v>
      </c>
    </row>
    <row r="18081" spans="1:20" x14ac:dyDescent="0.35">
      <c r="A18081">
        <f t="shared" si="552"/>
        <v>18081</v>
      </c>
      <c r="B18081" s="3" t="s">
        <v>1039</v>
      </c>
      <c r="C18081" s="3" t="s">
        <v>75</v>
      </c>
      <c r="D18081" s="3" t="s">
        <v>56</v>
      </c>
      <c r="E18081">
        <v>2024</v>
      </c>
      <c r="F18081" s="3" t="str">
        <f t="shared" si="551"/>
        <v>RGElevOXBOW2024</v>
      </c>
      <c r="G18081" s="9">
        <v>1800.0000576</v>
      </c>
      <c r="H18081" s="9">
        <v>1800.0000576</v>
      </c>
      <c r="I18081" s="9">
        <v>1800.0000576</v>
      </c>
      <c r="J18081" s="9">
        <v>1800.2690864799999</v>
      </c>
      <c r="K18081" s="9">
        <v>1800.0000576</v>
      </c>
      <c r="L18081" s="9">
        <v>1800.0000576</v>
      </c>
      <c r="M18081" s="9">
        <v>1800.0000576</v>
      </c>
      <c r="N18081" s="9">
        <v>1805.0000577599999</v>
      </c>
      <c r="O18081" s="9">
        <v>1800.0000576</v>
      </c>
      <c r="P18081" s="9">
        <v>1802.26711804</v>
      </c>
      <c r="Q18081" s="9">
        <v>1800.0000576</v>
      </c>
      <c r="R18081" s="9">
        <v>1800.16081876</v>
      </c>
      <c r="S18081" s="9">
        <v>1800.0000576</v>
      </c>
      <c r="T18081" s="9">
        <v>1800.0000576</v>
      </c>
    </row>
    <row r="18082" spans="1:20" x14ac:dyDescent="0.35">
      <c r="A18082">
        <f t="shared" si="552"/>
        <v>18082</v>
      </c>
      <c r="B18082" s="3" t="s">
        <v>1039</v>
      </c>
      <c r="C18082" s="3" t="s">
        <v>75</v>
      </c>
      <c r="D18082" s="3" t="s">
        <v>56</v>
      </c>
      <c r="E18082">
        <v>2025</v>
      </c>
      <c r="F18082" s="3" t="str">
        <f t="shared" si="551"/>
        <v>RGElevOXBOW2025</v>
      </c>
      <c r="G18082" s="9">
        <v>1800.0000576</v>
      </c>
      <c r="H18082" s="9">
        <v>1800.14113372</v>
      </c>
      <c r="I18082" s="9">
        <v>1805.0000577599999</v>
      </c>
      <c r="J18082" s="9">
        <v>1800.0000576</v>
      </c>
      <c r="K18082" s="9">
        <v>1802.5263043999901</v>
      </c>
      <c r="L18082" s="9">
        <v>1800.0000576</v>
      </c>
      <c r="M18082" s="9">
        <v>1800.0000576</v>
      </c>
      <c r="N18082" s="9">
        <v>1801.97184244</v>
      </c>
      <c r="O18082" s="9">
        <v>1800.0000576</v>
      </c>
      <c r="P18082" s="9">
        <v>1800.0000576</v>
      </c>
      <c r="Q18082" s="9">
        <v>1801.58470332</v>
      </c>
      <c r="R18082" s="9">
        <v>1802.4180366799901</v>
      </c>
      <c r="S18082" s="9">
        <v>1804.4259107600001</v>
      </c>
      <c r="T18082" s="9">
        <v>1800.0000576</v>
      </c>
    </row>
    <row r="18083" spans="1:20" x14ac:dyDescent="0.35">
      <c r="A18083">
        <f t="shared" si="552"/>
        <v>18083</v>
      </c>
      <c r="B18083" s="3" t="s">
        <v>1039</v>
      </c>
      <c r="C18083" s="3" t="s">
        <v>75</v>
      </c>
      <c r="D18083" s="3" t="s">
        <v>56</v>
      </c>
      <c r="E18083">
        <v>2026</v>
      </c>
      <c r="F18083" s="3" t="str">
        <f t="shared" si="551"/>
        <v>RGElevOXBOW2026</v>
      </c>
      <c r="G18083" s="9">
        <v>1800.0000576</v>
      </c>
      <c r="H18083" s="9">
        <v>1800.0000576</v>
      </c>
      <c r="I18083" s="9">
        <v>1800.0000576</v>
      </c>
      <c r="J18083" s="9">
        <v>1800.0000576</v>
      </c>
      <c r="K18083" s="9">
        <v>1801.69297103999</v>
      </c>
      <c r="L18083" s="9">
        <v>1800.0000576</v>
      </c>
      <c r="M18083" s="9">
        <v>1805.0000577599999</v>
      </c>
      <c r="N18083" s="9">
        <v>1805.0000577599999</v>
      </c>
      <c r="O18083" s="9">
        <v>1805.0000577599999</v>
      </c>
      <c r="P18083" s="9">
        <v>1800.0000576</v>
      </c>
      <c r="Q18083" s="9">
        <v>1800.0000576</v>
      </c>
      <c r="R18083" s="9">
        <v>1801.2599001599999</v>
      </c>
      <c r="S18083" s="9">
        <v>1803.59913908</v>
      </c>
      <c r="T18083" s="9">
        <v>1800.0000576</v>
      </c>
    </row>
    <row r="18084" spans="1:20" x14ac:dyDescent="0.35">
      <c r="A18084">
        <f t="shared" si="552"/>
        <v>18084</v>
      </c>
      <c r="B18084" s="3" t="s">
        <v>1039</v>
      </c>
      <c r="C18084" s="3" t="s">
        <v>75</v>
      </c>
      <c r="D18084" s="3" t="s">
        <v>56</v>
      </c>
      <c r="E18084">
        <v>2027</v>
      </c>
      <c r="F18084" s="3" t="str">
        <f t="shared" si="551"/>
        <v>RGElevOXBOW2027</v>
      </c>
      <c r="G18084" s="9">
        <v>1805.0000577599999</v>
      </c>
      <c r="H18084" s="9">
        <v>1803.5925774</v>
      </c>
      <c r="I18084" s="9">
        <v>1805.0000577599999</v>
      </c>
      <c r="J18084" s="9">
        <v>1801.6207925599999</v>
      </c>
      <c r="K18084" s="9">
        <v>1800.0000576</v>
      </c>
      <c r="L18084" s="9">
        <v>1800.0000576</v>
      </c>
      <c r="M18084" s="9">
        <v>1805.0000577599999</v>
      </c>
      <c r="N18084" s="9">
        <v>1803.0938897199901</v>
      </c>
      <c r="O18084" s="9">
        <v>1800.4724985599901</v>
      </c>
      <c r="P18084" s="9">
        <v>1800.9744670800001</v>
      </c>
      <c r="Q18084" s="9">
        <v>1801.2467767999999</v>
      </c>
      <c r="R18084" s="9">
        <v>1801.4272229999999</v>
      </c>
      <c r="S18084" s="9">
        <v>1802.5131810399901</v>
      </c>
      <c r="T18084" s="9">
        <v>1800.0000576</v>
      </c>
    </row>
    <row r="18085" spans="1:20" x14ac:dyDescent="0.35">
      <c r="A18085">
        <f t="shared" si="552"/>
        <v>18085</v>
      </c>
      <c r="B18085" s="3" t="s">
        <v>1039</v>
      </c>
      <c r="C18085" s="3" t="s">
        <v>75</v>
      </c>
      <c r="D18085" s="3" t="s">
        <v>56</v>
      </c>
      <c r="E18085">
        <v>2028</v>
      </c>
      <c r="F18085" s="3" t="str">
        <f t="shared" si="551"/>
        <v>RGElevOXBOW2028</v>
      </c>
      <c r="G18085" s="9">
        <v>1800.0000576</v>
      </c>
      <c r="H18085" s="9">
        <v>1800.0000576</v>
      </c>
      <c r="I18085" s="9">
        <v>1800.0000576</v>
      </c>
      <c r="J18085" s="9">
        <v>1805.0000577599999</v>
      </c>
      <c r="K18085" s="9">
        <v>1800.0000576</v>
      </c>
      <c r="L18085" s="9">
        <v>1804.0223674399999</v>
      </c>
      <c r="M18085" s="9">
        <v>1805.0000577599999</v>
      </c>
      <c r="N18085" s="9">
        <v>1802.9790603199999</v>
      </c>
      <c r="O18085" s="9">
        <v>1805.0000577599999</v>
      </c>
      <c r="P18085" s="9">
        <v>1800.0000576</v>
      </c>
      <c r="Q18085" s="9">
        <v>1800.9121311199999</v>
      </c>
      <c r="R18085" s="9">
        <v>1805.0000577599999</v>
      </c>
      <c r="S18085" s="9">
        <v>1800.0000576</v>
      </c>
      <c r="T18085" s="9">
        <v>1800.0000576</v>
      </c>
    </row>
    <row r="18086" spans="1:20" x14ac:dyDescent="0.35">
      <c r="A18086">
        <f t="shared" si="552"/>
        <v>18086</v>
      </c>
      <c r="B18086" s="3" t="s">
        <v>1039</v>
      </c>
      <c r="C18086" s="3" t="s">
        <v>75</v>
      </c>
      <c r="D18086" s="3" t="s">
        <v>56</v>
      </c>
      <c r="E18086">
        <v>2029</v>
      </c>
      <c r="F18086" s="3" t="str">
        <f t="shared" si="551"/>
        <v>RGElevOXBOW2029</v>
      </c>
      <c r="G18086" s="9">
        <v>1802.1916587200001</v>
      </c>
      <c r="H18086" s="9">
        <v>1802.3589815600001</v>
      </c>
      <c r="I18086" s="9">
        <v>1805.0000577599999</v>
      </c>
      <c r="J18086" s="9">
        <v>1801.3419211599901</v>
      </c>
      <c r="K18086" s="9">
        <v>1805.0000577599999</v>
      </c>
      <c r="L18086" s="9">
        <v>1800.0000576</v>
      </c>
      <c r="M18086" s="9">
        <v>1805.0000577599999</v>
      </c>
      <c r="N18086" s="9">
        <v>1805.0000577599999</v>
      </c>
      <c r="O18086" s="9">
        <v>1800.0000576</v>
      </c>
      <c r="P18086" s="9">
        <v>1800.0000576</v>
      </c>
      <c r="Q18086" s="9">
        <v>1800.33470327999</v>
      </c>
      <c r="R18086" s="9">
        <v>1801.75858784</v>
      </c>
      <c r="S18086" s="9">
        <v>1800.0000576</v>
      </c>
      <c r="T18086" s="9">
        <v>1800.0000576</v>
      </c>
    </row>
    <row r="18087" spans="1:20" x14ac:dyDescent="0.35">
      <c r="A18087">
        <f t="shared" si="552"/>
        <v>18087</v>
      </c>
      <c r="B18087" s="3" t="s">
        <v>1039</v>
      </c>
      <c r="C18087" s="3" t="s">
        <v>86</v>
      </c>
      <c r="D18087" s="3" t="s">
        <v>56</v>
      </c>
      <c r="E18087">
        <v>2020</v>
      </c>
      <c r="F18087" s="3" t="str">
        <f t="shared" si="551"/>
        <v>RGQOutOXBOW2020</v>
      </c>
      <c r="G18087" s="9">
        <v>14.8292577997676</v>
      </c>
      <c r="H18087" s="9">
        <v>18.083731843443601</v>
      </c>
      <c r="I18087" s="9">
        <v>20.530516371192402</v>
      </c>
      <c r="J18087" s="9">
        <v>36.5320104684372</v>
      </c>
      <c r="K18087" s="9">
        <v>40.157125261547897</v>
      </c>
      <c r="L18087" s="9">
        <v>32.355000631570299</v>
      </c>
      <c r="M18087" s="9">
        <v>36.586443237516598</v>
      </c>
      <c r="N18087" s="9">
        <v>35.396014331606203</v>
      </c>
      <c r="O18087" s="9">
        <v>42.245234771678</v>
      </c>
      <c r="P18087" s="9">
        <v>24.1628520533983</v>
      </c>
      <c r="Q18087" s="9">
        <v>14.375907412023301</v>
      </c>
      <c r="R18087" s="9">
        <v>9.9957031164384702</v>
      </c>
      <c r="S18087" s="9">
        <v>20.370547572090601</v>
      </c>
      <c r="T18087" s="9">
        <v>14.2363614639803</v>
      </c>
    </row>
    <row r="18088" spans="1:20" x14ac:dyDescent="0.35">
      <c r="A18088">
        <f t="shared" si="552"/>
        <v>18088</v>
      </c>
      <c r="B18088" s="3" t="s">
        <v>1039</v>
      </c>
      <c r="C18088" s="3" t="s">
        <v>86</v>
      </c>
      <c r="D18088" s="3" t="s">
        <v>56</v>
      </c>
      <c r="E18088">
        <v>2021</v>
      </c>
      <c r="F18088" s="3" t="str">
        <f t="shared" si="551"/>
        <v>RGQOutOXBOW2021</v>
      </c>
      <c r="G18088" s="9">
        <v>12.3407254272778</v>
      </c>
      <c r="H18088" s="9">
        <v>9.4704734510759696</v>
      </c>
      <c r="I18088" s="9">
        <v>13.440434444448901</v>
      </c>
      <c r="J18088" s="9">
        <v>16.976593401693101</v>
      </c>
      <c r="K18088" s="9">
        <v>15.5255586056312</v>
      </c>
      <c r="L18088" s="9">
        <v>12.314782574024299</v>
      </c>
      <c r="M18088" s="9">
        <v>7.4961800976513802</v>
      </c>
      <c r="N18088" s="9">
        <v>9.6587300242727707</v>
      </c>
      <c r="O18088" s="9">
        <v>24.162968320251299</v>
      </c>
      <c r="P18088" s="9">
        <v>19.9983845676168</v>
      </c>
      <c r="Q18088" s="9">
        <v>13.7569646119687</v>
      </c>
      <c r="R18088" s="9">
        <v>12.6525806776891</v>
      </c>
      <c r="S18088" s="9">
        <v>11.8501875431524</v>
      </c>
      <c r="T18088" s="9">
        <v>10.9197963948913</v>
      </c>
    </row>
    <row r="18089" spans="1:20" x14ac:dyDescent="0.35">
      <c r="A18089">
        <f t="shared" si="552"/>
        <v>18089</v>
      </c>
      <c r="B18089" s="3" t="s">
        <v>1039</v>
      </c>
      <c r="C18089" s="3" t="s">
        <v>86</v>
      </c>
      <c r="D18089" s="3" t="s">
        <v>56</v>
      </c>
      <c r="E18089">
        <v>2022</v>
      </c>
      <c r="F18089" s="3" t="str">
        <f t="shared" si="551"/>
        <v>RGQOutOXBOW2022</v>
      </c>
      <c r="G18089" s="9">
        <v>9.5433178172674005</v>
      </c>
      <c r="H18089" s="9">
        <v>9.5152732110445104</v>
      </c>
      <c r="I18089" s="9">
        <v>10.4362804391737</v>
      </c>
      <c r="J18089" s="9">
        <v>17.042887171573199</v>
      </c>
      <c r="K18089" s="9">
        <v>23.998203872628601</v>
      </c>
      <c r="L18089" s="9">
        <v>21.8123169164767</v>
      </c>
      <c r="M18089" s="9">
        <v>15.254137365012699</v>
      </c>
      <c r="N18089" s="9">
        <v>23.347427016126101</v>
      </c>
      <c r="O18089" s="9">
        <v>23.235154938132901</v>
      </c>
      <c r="P18089" s="9">
        <v>33.372534460033599</v>
      </c>
      <c r="Q18089" s="9">
        <v>15.8758646256865</v>
      </c>
      <c r="R18089" s="9">
        <v>12.025390005383599</v>
      </c>
      <c r="S18089" s="9">
        <v>13.608473389583301</v>
      </c>
      <c r="T18089" s="9">
        <v>14.796717860663399</v>
      </c>
    </row>
    <row r="18090" spans="1:20" x14ac:dyDescent="0.35">
      <c r="A18090">
        <f t="shared" si="552"/>
        <v>18090</v>
      </c>
      <c r="B18090" s="3" t="s">
        <v>1039</v>
      </c>
      <c r="C18090" s="3" t="s">
        <v>86</v>
      </c>
      <c r="D18090" s="3" t="s">
        <v>56</v>
      </c>
      <c r="E18090">
        <v>2023</v>
      </c>
      <c r="F18090" s="3" t="str">
        <f t="shared" si="551"/>
        <v>RGQOutOXBOW2023</v>
      </c>
      <c r="G18090" s="9">
        <v>12.5220945671617</v>
      </c>
      <c r="H18090" s="9">
        <v>9.91910273507124</v>
      </c>
      <c r="I18090" s="9">
        <v>12.9425357194974</v>
      </c>
      <c r="J18090" s="9">
        <v>20.121703934493404</v>
      </c>
      <c r="K18090" s="9">
        <v>33.8142778913911</v>
      </c>
      <c r="L18090" s="9">
        <v>36.986465741017497</v>
      </c>
      <c r="M18090" s="9">
        <v>39.425832484719699</v>
      </c>
      <c r="N18090" s="9">
        <v>42.442799903546302</v>
      </c>
      <c r="O18090" s="9">
        <v>30.222336408967799</v>
      </c>
      <c r="P18090" s="9">
        <v>42.235735299040599</v>
      </c>
      <c r="Q18090" s="9">
        <v>20.667696201134699</v>
      </c>
      <c r="R18090" s="9">
        <v>14.1091969430896</v>
      </c>
      <c r="S18090" s="9">
        <v>15.819527275106701</v>
      </c>
      <c r="T18090" s="9">
        <v>17.4248481898594</v>
      </c>
    </row>
    <row r="18091" spans="1:20" x14ac:dyDescent="0.35">
      <c r="A18091">
        <f t="shared" si="552"/>
        <v>18091</v>
      </c>
      <c r="B18091" s="3" t="s">
        <v>1039</v>
      </c>
      <c r="C18091" s="3" t="s">
        <v>86</v>
      </c>
      <c r="D18091" s="3" t="s">
        <v>56</v>
      </c>
      <c r="E18091">
        <v>2024</v>
      </c>
      <c r="F18091" s="3" t="str">
        <f t="shared" si="551"/>
        <v>RGQOutOXBOW2024</v>
      </c>
      <c r="G18091" s="9">
        <v>19.971948745111</v>
      </c>
      <c r="H18091" s="9">
        <v>15.2468925751644</v>
      </c>
      <c r="I18091" s="9">
        <v>21.703524270867099</v>
      </c>
      <c r="J18091" s="9">
        <v>24.823140445866699</v>
      </c>
      <c r="K18091" s="9">
        <v>24.6750919414687</v>
      </c>
      <c r="L18091" s="9">
        <v>23.864749591835999</v>
      </c>
      <c r="M18091" s="9">
        <v>13.4350776734688</v>
      </c>
      <c r="N18091" s="9">
        <v>31.291058293296597</v>
      </c>
      <c r="O18091" s="9">
        <v>22.418136436164101</v>
      </c>
      <c r="P18091" s="9">
        <v>28.999022953205699</v>
      </c>
      <c r="Q18091" s="9">
        <v>14.3480353325971</v>
      </c>
      <c r="R18091" s="9">
        <v>12.9422579722706</v>
      </c>
      <c r="S18091" s="9">
        <v>12.9353043251313</v>
      </c>
      <c r="T18091" s="9">
        <v>13.744457509082199</v>
      </c>
    </row>
    <row r="18092" spans="1:20" x14ac:dyDescent="0.35">
      <c r="A18092">
        <f t="shared" si="552"/>
        <v>18092</v>
      </c>
      <c r="B18092" s="3" t="s">
        <v>1039</v>
      </c>
      <c r="C18092" s="3" t="s">
        <v>86</v>
      </c>
      <c r="D18092" s="3" t="s">
        <v>56</v>
      </c>
      <c r="E18092">
        <v>2025</v>
      </c>
      <c r="F18092" s="3" t="str">
        <f t="shared" si="551"/>
        <v>RGQOutOXBOW2025</v>
      </c>
      <c r="G18092" s="9">
        <v>12.0192244906674</v>
      </c>
      <c r="H18092" s="9">
        <v>9.2176667578182592</v>
      </c>
      <c r="I18092" s="9">
        <v>14.677494423115901</v>
      </c>
      <c r="J18092" s="9">
        <v>23.728303176804499</v>
      </c>
      <c r="K18092" s="9">
        <v>37.665951424940602</v>
      </c>
      <c r="L18092" s="9">
        <v>34.700822913580097</v>
      </c>
      <c r="M18092" s="9">
        <v>30.5835721978208</v>
      </c>
      <c r="N18092" s="9">
        <v>44.751526476679103</v>
      </c>
      <c r="O18092" s="9">
        <v>41.365237455748797</v>
      </c>
      <c r="P18092" s="9">
        <v>30.7562209094738</v>
      </c>
      <c r="Q18092" s="9">
        <v>15.6807899711599</v>
      </c>
      <c r="R18092" s="9">
        <v>13.9316506917136</v>
      </c>
      <c r="S18092" s="9">
        <v>13.6679532609388</v>
      </c>
      <c r="T18092" s="9">
        <v>13.795253644661299</v>
      </c>
    </row>
    <row r="18093" spans="1:20" x14ac:dyDescent="0.35">
      <c r="A18093">
        <f t="shared" si="552"/>
        <v>18093</v>
      </c>
      <c r="B18093" s="3" t="s">
        <v>1039</v>
      </c>
      <c r="C18093" s="3" t="s">
        <v>86</v>
      </c>
      <c r="D18093" s="3" t="s">
        <v>56</v>
      </c>
      <c r="E18093">
        <v>2026</v>
      </c>
      <c r="F18093" s="3" t="str">
        <f t="shared" si="551"/>
        <v>RGQOutOXBOW2026</v>
      </c>
      <c r="G18093" s="9">
        <v>15.1134251481608</v>
      </c>
      <c r="H18093" s="9">
        <v>9.4655771548333298</v>
      </c>
      <c r="I18093" s="9">
        <v>14.3346028621424</v>
      </c>
      <c r="J18093" s="9">
        <v>22.3283280899931</v>
      </c>
      <c r="K18093" s="9">
        <v>24.396315761344699</v>
      </c>
      <c r="L18093" s="9">
        <v>22.110326086394</v>
      </c>
      <c r="M18093" s="9">
        <v>16.5090099569694</v>
      </c>
      <c r="N18093" s="9">
        <v>22.309557460338699</v>
      </c>
      <c r="O18093" s="9">
        <v>16.117287797401499</v>
      </c>
      <c r="P18093" s="9">
        <v>31.537959432245898</v>
      </c>
      <c r="Q18093" s="9">
        <v>15.842200392609699</v>
      </c>
      <c r="R18093" s="9">
        <v>13.8351285991273</v>
      </c>
      <c r="S18093" s="9">
        <v>11.4926729613828</v>
      </c>
      <c r="T18093" s="9">
        <v>14.1070676310995</v>
      </c>
    </row>
    <row r="18094" spans="1:20" x14ac:dyDescent="0.35">
      <c r="A18094">
        <f t="shared" si="552"/>
        <v>18094</v>
      </c>
      <c r="B18094" s="3" t="s">
        <v>1039</v>
      </c>
      <c r="C18094" s="3" t="s">
        <v>86</v>
      </c>
      <c r="D18094" s="3" t="s">
        <v>56</v>
      </c>
      <c r="E18094">
        <v>2027</v>
      </c>
      <c r="F18094" s="3" t="str">
        <f t="shared" si="551"/>
        <v>RGQOutOXBOW2027</v>
      </c>
      <c r="G18094" s="9">
        <v>13.4974599841059</v>
      </c>
      <c r="H18094" s="9">
        <v>10.9265283829819</v>
      </c>
      <c r="I18094" s="9">
        <v>15.728311967129001</v>
      </c>
      <c r="J18094" s="9">
        <v>26.7283736642012</v>
      </c>
      <c r="K18094" s="9">
        <v>31.326145339491099</v>
      </c>
      <c r="L18094" s="9">
        <v>44.391955533757603</v>
      </c>
      <c r="M18094" s="9">
        <v>38.934490272283398</v>
      </c>
      <c r="N18094" s="9">
        <v>54.535088465209697</v>
      </c>
      <c r="O18094" s="9">
        <v>47.863254449127403</v>
      </c>
      <c r="P18094" s="9">
        <v>53.363731170487</v>
      </c>
      <c r="Q18094" s="9">
        <v>22.1124207419819</v>
      </c>
      <c r="R18094" s="9">
        <v>24.6466799381726</v>
      </c>
      <c r="S18094" s="9">
        <v>12.1233029066652</v>
      </c>
      <c r="T18094" s="9">
        <v>16.487449241579601</v>
      </c>
    </row>
    <row r="18095" spans="1:20" x14ac:dyDescent="0.35">
      <c r="A18095">
        <f t="shared" si="552"/>
        <v>18095</v>
      </c>
      <c r="B18095" s="3" t="s">
        <v>1039</v>
      </c>
      <c r="C18095" s="3" t="s">
        <v>86</v>
      </c>
      <c r="D18095" s="3" t="s">
        <v>56</v>
      </c>
      <c r="E18095">
        <v>2028</v>
      </c>
      <c r="F18095" s="3" t="str">
        <f t="shared" si="551"/>
        <v>RGQOutOXBOW2028</v>
      </c>
      <c r="G18095" s="9">
        <v>13.6926806362537</v>
      </c>
      <c r="H18095" s="9">
        <v>13.3627867629131</v>
      </c>
      <c r="I18095" s="9">
        <v>15.2259243665063</v>
      </c>
      <c r="J18095" s="9">
        <v>21.934010480764901</v>
      </c>
      <c r="K18095" s="9">
        <v>29.0044100855213</v>
      </c>
      <c r="L18095" s="9">
        <v>32.579258548722599</v>
      </c>
      <c r="M18095" s="9">
        <v>28.2949434716277</v>
      </c>
      <c r="N18095" s="9">
        <v>34.770071374546603</v>
      </c>
      <c r="O18095" s="9">
        <v>36.129796574158597</v>
      </c>
      <c r="P18095" s="9">
        <v>34.875766644033597</v>
      </c>
      <c r="Q18095" s="9">
        <v>23.56315982524</v>
      </c>
      <c r="R18095" s="9">
        <v>10.8462419425743</v>
      </c>
      <c r="S18095" s="9">
        <v>16.364595508664099</v>
      </c>
      <c r="T18095" s="9">
        <v>15.252811382898001</v>
      </c>
    </row>
    <row r="18096" spans="1:20" x14ac:dyDescent="0.35">
      <c r="A18096">
        <f t="shared" si="552"/>
        <v>18096</v>
      </c>
      <c r="B18096" s="3" t="s">
        <v>1039</v>
      </c>
      <c r="C18096" s="3" t="s">
        <v>86</v>
      </c>
      <c r="D18096" s="3" t="s">
        <v>56</v>
      </c>
      <c r="E18096">
        <v>2029</v>
      </c>
      <c r="F18096" s="3" t="str">
        <f t="shared" si="551"/>
        <v>RGQOutOXBOW2029</v>
      </c>
      <c r="G18096" s="9">
        <v>14.644390985815299</v>
      </c>
      <c r="H18096" s="9">
        <v>11.9290436402373</v>
      </c>
      <c r="I18096" s="9">
        <v>20.202228368440501</v>
      </c>
      <c r="J18096" s="9">
        <v>33.547405256420603</v>
      </c>
      <c r="K18096" s="9">
        <v>43.076147172058</v>
      </c>
      <c r="L18096" s="9">
        <v>39.510022168696302</v>
      </c>
      <c r="M18096" s="9">
        <v>24.681984098429499</v>
      </c>
      <c r="N18096" s="9">
        <v>32.566954499222497</v>
      </c>
      <c r="O18096" s="9">
        <v>46.498746037820197</v>
      </c>
      <c r="P18096" s="9">
        <v>33.206505966899499</v>
      </c>
      <c r="Q18096" s="9">
        <v>17.224922277834899</v>
      </c>
      <c r="R18096" s="9">
        <v>16.808766921044501</v>
      </c>
      <c r="S18096" s="9">
        <v>15.593399413924599</v>
      </c>
      <c r="T18096" s="9">
        <v>16.576569664983602</v>
      </c>
    </row>
    <row r="18097" spans="1:20" x14ac:dyDescent="0.35">
      <c r="A18097">
        <f t="shared" si="552"/>
        <v>18097</v>
      </c>
      <c r="B18097" s="3" t="s">
        <v>1039</v>
      </c>
      <c r="C18097" s="3" t="s">
        <v>95</v>
      </c>
      <c r="D18097" s="3" t="s">
        <v>56</v>
      </c>
      <c r="E18097">
        <v>2020</v>
      </c>
      <c r="F18097" s="3" t="str">
        <f t="shared" si="551"/>
        <v>RGSpillOXBOW2020</v>
      </c>
      <c r="G18097" s="9">
        <v>1.22718624598198</v>
      </c>
      <c r="H18097" s="9">
        <v>1.67385343011201</v>
      </c>
      <c r="I18097" s="9">
        <v>2.3940153607280501</v>
      </c>
      <c r="J18097" s="9">
        <v>13.735605575892199</v>
      </c>
      <c r="K18097" s="9">
        <v>17.267992265766601</v>
      </c>
      <c r="L18097" s="9">
        <v>9.3777924379059101</v>
      </c>
      <c r="M18097" s="9">
        <v>12.5441582872763</v>
      </c>
      <c r="N18097" s="9">
        <v>12.198232367820101</v>
      </c>
      <c r="O18097" s="9">
        <v>19.001059312652501</v>
      </c>
      <c r="P18097" s="9">
        <v>3.72606569310111</v>
      </c>
      <c r="Q18097" s="9">
        <v>0.35925846355517399</v>
      </c>
      <c r="R18097" s="9">
        <v>0.245169310968749</v>
      </c>
      <c r="S18097" s="9">
        <v>7.0282783343044199</v>
      </c>
      <c r="T18097" s="9">
        <v>2.01416439454708</v>
      </c>
    </row>
    <row r="18098" spans="1:20" x14ac:dyDescent="0.35">
      <c r="A18098">
        <f t="shared" si="552"/>
        <v>18098</v>
      </c>
      <c r="B18098" s="3" t="s">
        <v>1039</v>
      </c>
      <c r="C18098" s="3" t="s">
        <v>95</v>
      </c>
      <c r="D18098" s="3" t="s">
        <v>56</v>
      </c>
      <c r="E18098">
        <v>2021</v>
      </c>
      <c r="F18098" s="3" t="str">
        <f t="shared" si="551"/>
        <v>RGSpillOXBOW2021</v>
      </c>
      <c r="G18098" s="9">
        <v>0.55300621344180101</v>
      </c>
      <c r="H18098" s="9">
        <v>0.53245184085819397</v>
      </c>
      <c r="I18098" s="9">
        <v>0.89793187102791605</v>
      </c>
      <c r="J18098" s="9">
        <v>1.36406438641384</v>
      </c>
      <c r="K18098" s="9">
        <v>1.0173705420791599</v>
      </c>
      <c r="L18098" s="9">
        <v>0.48285318001525501</v>
      </c>
      <c r="M18098" s="9">
        <v>0.29282856229277698</v>
      </c>
      <c r="N18098" s="9">
        <v>0.35253439676777698</v>
      </c>
      <c r="O18098" s="9">
        <v>13.705279116307199</v>
      </c>
      <c r="P18098" s="9">
        <v>7.8103858256214496</v>
      </c>
      <c r="Q18098" s="9">
        <v>0.56382582425759398</v>
      </c>
      <c r="R18098" s="9">
        <v>0.89739910207111095</v>
      </c>
      <c r="S18098" s="9">
        <v>1.0042181621773401</v>
      </c>
      <c r="T18098" s="9">
        <v>0.64699268892368</v>
      </c>
    </row>
    <row r="18099" spans="1:20" x14ac:dyDescent="0.35">
      <c r="A18099">
        <f t="shared" si="552"/>
        <v>18099</v>
      </c>
      <c r="B18099" s="3" t="s">
        <v>1039</v>
      </c>
      <c r="C18099" s="3" t="s">
        <v>95</v>
      </c>
      <c r="D18099" s="3" t="s">
        <v>56</v>
      </c>
      <c r="E18099">
        <v>2022</v>
      </c>
      <c r="F18099" s="3" t="str">
        <f t="shared" si="551"/>
        <v>RGSpillOXBOW2022</v>
      </c>
      <c r="G18099" s="9">
        <v>0.827683667568615</v>
      </c>
      <c r="H18099" s="9">
        <v>0.329725893049583</v>
      </c>
      <c r="I18099" s="9">
        <v>0.28471084401229102</v>
      </c>
      <c r="J18099" s="9">
        <v>1.72721356759865</v>
      </c>
      <c r="K18099" s="9">
        <v>5.63201932027083</v>
      </c>
      <c r="L18099" s="9">
        <v>3.9680637233670599</v>
      </c>
      <c r="M18099" s="9">
        <v>0.48959141245291599</v>
      </c>
      <c r="N18099" s="9">
        <v>2.4354263281211099</v>
      </c>
      <c r="O18099" s="9">
        <v>3.0700676482451601</v>
      </c>
      <c r="P18099" s="9">
        <v>10.983687980451601</v>
      </c>
      <c r="Q18099" s="9">
        <v>1.8863895544120901</v>
      </c>
      <c r="R18099" s="9">
        <v>0.91932484752499999</v>
      </c>
      <c r="S18099" s="9">
        <v>1.16859348506796</v>
      </c>
      <c r="T18099" s="9">
        <v>0.96060308839541597</v>
      </c>
    </row>
    <row r="18100" spans="1:20" x14ac:dyDescent="0.35">
      <c r="A18100">
        <f t="shared" si="552"/>
        <v>18100</v>
      </c>
      <c r="B18100" s="3" t="s">
        <v>1039</v>
      </c>
      <c r="C18100" s="3" t="s">
        <v>95</v>
      </c>
      <c r="D18100" s="3" t="s">
        <v>56</v>
      </c>
      <c r="E18100">
        <v>2023</v>
      </c>
      <c r="F18100" s="3" t="str">
        <f t="shared" si="551"/>
        <v>RGSpillOXBOW2023</v>
      </c>
      <c r="G18100" s="9">
        <v>1.60312123288474</v>
      </c>
      <c r="H18100" s="9">
        <v>0.64833402276319396</v>
      </c>
      <c r="I18100" s="9">
        <v>0.67708571088423597</v>
      </c>
      <c r="J18100" s="9">
        <v>2.5584800178634999</v>
      </c>
      <c r="K18100" s="9">
        <v>13.522238083121801</v>
      </c>
      <c r="L18100" s="9">
        <v>14.912389928254701</v>
      </c>
      <c r="M18100" s="9">
        <v>17.3894140095822</v>
      </c>
      <c r="N18100" s="9">
        <v>19.794856705917201</v>
      </c>
      <c r="O18100" s="9">
        <v>8.8032306277082597</v>
      </c>
      <c r="P18100" s="9">
        <v>18.998699343317298</v>
      </c>
      <c r="Q18100" s="9">
        <v>4.5522277376003997</v>
      </c>
      <c r="R18100" s="9">
        <v>0.26037021128124999</v>
      </c>
      <c r="S18100" s="9">
        <v>0.54136593679036404</v>
      </c>
      <c r="T18100" s="9">
        <v>1.97930140349423</v>
      </c>
    </row>
    <row r="18101" spans="1:20" x14ac:dyDescent="0.35">
      <c r="A18101">
        <f t="shared" si="552"/>
        <v>18101</v>
      </c>
      <c r="B18101" s="3" t="s">
        <v>1039</v>
      </c>
      <c r="C18101" s="3" t="s">
        <v>95</v>
      </c>
      <c r="D18101" s="3" t="s">
        <v>56</v>
      </c>
      <c r="E18101">
        <v>2024</v>
      </c>
      <c r="F18101" s="3" t="str">
        <f t="shared" ref="F18101:F18164" si="553">_xlfn.CONCAT(B18101,C18101,D18101,E18101)</f>
        <v>RGSpillOXBOW2024</v>
      </c>
      <c r="G18101" s="9">
        <v>2.51469600952217</v>
      </c>
      <c r="H18101" s="9">
        <v>1.18536343168881</v>
      </c>
      <c r="I18101" s="9">
        <v>2.7444330450638801</v>
      </c>
      <c r="J18101" s="9">
        <v>5.6433993623028202</v>
      </c>
      <c r="K18101" s="9">
        <v>4.19705828899375</v>
      </c>
      <c r="L18101" s="9">
        <v>3.8252963334452201</v>
      </c>
      <c r="M18101" s="9">
        <v>0.30541413670736101</v>
      </c>
      <c r="N18101" s="9">
        <v>8.4904254940147208</v>
      </c>
      <c r="O18101" s="9">
        <v>3.6276401657092001</v>
      </c>
      <c r="P18101" s="9">
        <v>11.602647307973699</v>
      </c>
      <c r="Q18101" s="9">
        <v>0.70529648582721705</v>
      </c>
      <c r="R18101" s="9">
        <v>0.74717427160444405</v>
      </c>
      <c r="S18101" s="9">
        <v>0.200638659393229</v>
      </c>
      <c r="T18101" s="9">
        <v>0.71570750889652701</v>
      </c>
    </row>
    <row r="18102" spans="1:20" x14ac:dyDescent="0.35">
      <c r="A18102">
        <f t="shared" si="552"/>
        <v>18102</v>
      </c>
      <c r="B18102" s="3" t="s">
        <v>1039</v>
      </c>
      <c r="C18102" s="3" t="s">
        <v>95</v>
      </c>
      <c r="D18102" s="3" t="s">
        <v>56</v>
      </c>
      <c r="E18102">
        <v>2025</v>
      </c>
      <c r="F18102" s="3" t="str">
        <f t="shared" si="553"/>
        <v>RGSpillOXBOW2025</v>
      </c>
      <c r="G18102" s="9">
        <v>0.42560626870793</v>
      </c>
      <c r="H18102" s="9">
        <v>0.52185442344680499</v>
      </c>
      <c r="I18102" s="9">
        <v>0.644409634559444</v>
      </c>
      <c r="J18102" s="9">
        <v>5.28010122111895</v>
      </c>
      <c r="K18102" s="9">
        <v>14.8535582541864</v>
      </c>
      <c r="L18102" s="9">
        <v>11.352536734641101</v>
      </c>
      <c r="M18102" s="9">
        <v>7.4476481351805504</v>
      </c>
      <c r="N18102" s="9">
        <v>20.464951014530499</v>
      </c>
      <c r="O18102" s="9">
        <v>18.4169796314936</v>
      </c>
      <c r="P18102" s="9">
        <v>8.4878670958967994</v>
      </c>
      <c r="Q18102" s="9">
        <v>0.99338516340470395</v>
      </c>
      <c r="R18102" s="9">
        <v>0.344592406417777</v>
      </c>
      <c r="S18102" s="9">
        <v>0.54010459902838504</v>
      </c>
      <c r="T18102" s="9">
        <v>0.42951909901784702</v>
      </c>
    </row>
    <row r="18103" spans="1:20" x14ac:dyDescent="0.35">
      <c r="A18103">
        <f t="shared" si="552"/>
        <v>18103</v>
      </c>
      <c r="B18103" s="3" t="s">
        <v>1039</v>
      </c>
      <c r="C18103" s="3" t="s">
        <v>95</v>
      </c>
      <c r="D18103" s="3" t="s">
        <v>56</v>
      </c>
      <c r="E18103">
        <v>2026</v>
      </c>
      <c r="F18103" s="3" t="str">
        <f t="shared" si="553"/>
        <v>RGSpillOXBOW2026</v>
      </c>
      <c r="G18103" s="9">
        <v>1.4624941968253999</v>
      </c>
      <c r="H18103" s="9">
        <v>0.43553975079708301</v>
      </c>
      <c r="I18103" s="9">
        <v>0.32652345821958301</v>
      </c>
      <c r="J18103" s="9">
        <v>2.32156546473212</v>
      </c>
      <c r="K18103" s="9">
        <v>4.6800954600572897</v>
      </c>
      <c r="L18103" s="9">
        <v>2.4061677652132301</v>
      </c>
      <c r="M18103" s="9">
        <v>0.26276802424638801</v>
      </c>
      <c r="N18103" s="9">
        <v>1.94667964262041</v>
      </c>
      <c r="O18103" s="9">
        <v>0.88844672871754005</v>
      </c>
      <c r="P18103" s="9">
        <v>10.297916857757</v>
      </c>
      <c r="Q18103" s="9">
        <v>0.3114215192709</v>
      </c>
      <c r="R18103" s="9">
        <v>0.53362582623194399</v>
      </c>
      <c r="S18103" s="9">
        <v>0.22128940913150999</v>
      </c>
      <c r="T18103" s="9">
        <v>0.70811425319055499</v>
      </c>
    </row>
    <row r="18104" spans="1:20" x14ac:dyDescent="0.35">
      <c r="A18104">
        <f t="shared" si="552"/>
        <v>18104</v>
      </c>
      <c r="B18104" s="3" t="s">
        <v>1039</v>
      </c>
      <c r="C18104" s="3" t="s">
        <v>95</v>
      </c>
      <c r="D18104" s="3" t="s">
        <v>56</v>
      </c>
      <c r="E18104">
        <v>2027</v>
      </c>
      <c r="F18104" s="3" t="str">
        <f t="shared" si="553"/>
        <v>RGSpillOXBOW2027</v>
      </c>
      <c r="G18104" s="9">
        <v>0.45650722644737901</v>
      </c>
      <c r="H18104" s="9">
        <v>0.94843836479777699</v>
      </c>
      <c r="I18104" s="9">
        <v>1.68436090855666</v>
      </c>
      <c r="J18104" s="9">
        <v>8.3641034364322486</v>
      </c>
      <c r="K18104" s="9">
        <v>9.4461393652484293</v>
      </c>
      <c r="L18104" s="9">
        <v>20.9247013466947</v>
      </c>
      <c r="M18104" s="9">
        <v>15.83513327452</v>
      </c>
      <c r="N18104" s="9">
        <v>30.2294409313069</v>
      </c>
      <c r="O18104" s="9">
        <v>24.401788063995699</v>
      </c>
      <c r="P18104" s="9">
        <v>28.6620310322592</v>
      </c>
      <c r="Q18104" s="9">
        <v>3.5131910806491899</v>
      </c>
      <c r="R18104" s="9">
        <v>5.77206771279055</v>
      </c>
      <c r="S18104" s="9">
        <v>0.26365930691406197</v>
      </c>
      <c r="T18104" s="9">
        <v>0.75447778343097205</v>
      </c>
    </row>
    <row r="18105" spans="1:20" x14ac:dyDescent="0.35">
      <c r="A18105">
        <f t="shared" si="552"/>
        <v>18105</v>
      </c>
      <c r="B18105" s="3" t="s">
        <v>1039</v>
      </c>
      <c r="C18105" s="3" t="s">
        <v>95</v>
      </c>
      <c r="D18105" s="3" t="s">
        <v>56</v>
      </c>
      <c r="E18105">
        <v>2028</v>
      </c>
      <c r="F18105" s="3" t="str">
        <f t="shared" si="553"/>
        <v>RGSpillOXBOW2028</v>
      </c>
      <c r="G18105" s="9">
        <v>0.857069255335416</v>
      </c>
      <c r="H18105" s="9">
        <v>0.42085765284937499</v>
      </c>
      <c r="I18105" s="9">
        <v>1.0769650746049999</v>
      </c>
      <c r="J18105" s="9">
        <v>4.4228316827418004</v>
      </c>
      <c r="K18105" s="9">
        <v>6.7143527150520796</v>
      </c>
      <c r="L18105" s="9">
        <v>9.6356588565082593</v>
      </c>
      <c r="M18105" s="9">
        <v>6.0643597421361104</v>
      </c>
      <c r="N18105" s="9">
        <v>12.635282240989699</v>
      </c>
      <c r="O18105" s="9">
        <v>15.488373994067</v>
      </c>
      <c r="P18105" s="9">
        <v>12.6431891561874</v>
      </c>
      <c r="Q18105" s="9">
        <v>6.9494356805266104</v>
      </c>
      <c r="R18105" s="9">
        <v>0.10306635761430499</v>
      </c>
      <c r="S18105" s="9">
        <v>0.26035493938307203</v>
      </c>
      <c r="T18105" s="9">
        <v>0.82033814394534699</v>
      </c>
    </row>
    <row r="18106" spans="1:20" x14ac:dyDescent="0.35">
      <c r="A18106">
        <f t="shared" si="552"/>
        <v>18106</v>
      </c>
      <c r="B18106" s="3" t="s">
        <v>1039</v>
      </c>
      <c r="C18106" s="3" t="s">
        <v>95</v>
      </c>
      <c r="D18106" s="3" t="s">
        <v>56</v>
      </c>
      <c r="E18106">
        <v>2029</v>
      </c>
      <c r="F18106" s="3" t="str">
        <f t="shared" si="553"/>
        <v>RGSpillOXBOW2029</v>
      </c>
      <c r="G18106" s="9">
        <v>0.80298880322076605</v>
      </c>
      <c r="H18106" s="9">
        <v>0.98498914406423599</v>
      </c>
      <c r="I18106" s="9">
        <v>2.9239643461155498</v>
      </c>
      <c r="J18106" s="9">
        <v>13.0940104755066</v>
      </c>
      <c r="K18106" s="9">
        <v>20.340831782682798</v>
      </c>
      <c r="L18106" s="9">
        <v>16.312170434684901</v>
      </c>
      <c r="M18106" s="9">
        <v>2.9025563999823598</v>
      </c>
      <c r="N18106" s="9">
        <v>7.8094389838752702</v>
      </c>
      <c r="O18106" s="9">
        <v>22.413402897579601</v>
      </c>
      <c r="P18106" s="9">
        <v>9.4389057100304097</v>
      </c>
      <c r="Q18106" s="9">
        <v>2.2661035173479802</v>
      </c>
      <c r="R18106" s="9">
        <v>1.0146617934318001</v>
      </c>
      <c r="S18106" s="9">
        <v>0.55674376893151001</v>
      </c>
      <c r="T18106" s="9">
        <v>1.1987649439733301</v>
      </c>
    </row>
    <row r="18107" spans="1:20" x14ac:dyDescent="0.35">
      <c r="A18107">
        <f t="shared" si="552"/>
        <v>18107</v>
      </c>
      <c r="B18107" s="3" t="s">
        <v>1039</v>
      </c>
      <c r="C18107" s="3" t="s">
        <v>77</v>
      </c>
      <c r="D18107" s="3" t="s">
        <v>56</v>
      </c>
      <c r="E18107">
        <v>2020</v>
      </c>
      <c r="F18107" s="3" t="str">
        <f t="shared" si="553"/>
        <v>RGGenOXBOW2020</v>
      </c>
      <c r="G18107" s="9">
        <v>105.46916427419301</v>
      </c>
      <c r="H18107" s="9">
        <v>127.240615408333</v>
      </c>
      <c r="I18107" s="9">
        <v>140.628662972222</v>
      </c>
      <c r="J18107" s="9">
        <v>176.761048266129</v>
      </c>
      <c r="K18107" s="9">
        <v>177.480042008928</v>
      </c>
      <c r="L18107" s="9">
        <v>178.16297166478401</v>
      </c>
      <c r="M18107" s="9">
        <v>186.42146361111099</v>
      </c>
      <c r="N18107" s="9">
        <v>179.87328261111099</v>
      </c>
      <c r="O18107" s="9">
        <v>180.23301598118201</v>
      </c>
      <c r="P18107" s="9">
        <v>158.46484030555499</v>
      </c>
      <c r="Q18107" s="9">
        <v>108.683759016129</v>
      </c>
      <c r="R18107" s="9">
        <v>75.604733972222206</v>
      </c>
      <c r="S18107" s="9">
        <v>103.45466316666599</v>
      </c>
      <c r="T18107" s="9">
        <v>94.769761586111102</v>
      </c>
    </row>
    <row r="18108" spans="1:20" x14ac:dyDescent="0.35">
      <c r="A18108">
        <f t="shared" si="552"/>
        <v>18108</v>
      </c>
      <c r="B18108" s="3" t="s">
        <v>1039</v>
      </c>
      <c r="C18108" s="3" t="s">
        <v>77</v>
      </c>
      <c r="D18108" s="3" t="s">
        <v>56</v>
      </c>
      <c r="E18108">
        <v>2021</v>
      </c>
      <c r="F18108" s="3" t="str">
        <f t="shared" si="553"/>
        <v>RGGenOXBOW2021</v>
      </c>
      <c r="G18108" s="9">
        <v>91.400847620967696</v>
      </c>
      <c r="H18108" s="9">
        <v>69.304593815277698</v>
      </c>
      <c r="I18108" s="9">
        <v>97.253397309722203</v>
      </c>
      <c r="J18108" s="9">
        <v>121.05803798386999</v>
      </c>
      <c r="K18108" s="9">
        <v>112.495112605654</v>
      </c>
      <c r="L18108" s="9">
        <v>91.743665389784894</v>
      </c>
      <c r="M18108" s="9">
        <v>55.854117088888799</v>
      </c>
      <c r="N18108" s="9">
        <v>72.159375638888804</v>
      </c>
      <c r="O18108" s="9">
        <v>81.087889215053707</v>
      </c>
      <c r="P18108" s="9">
        <v>94.504589152777697</v>
      </c>
      <c r="Q18108" s="9">
        <v>102.29835929300999</v>
      </c>
      <c r="R18108" s="9">
        <v>91.148559444444402</v>
      </c>
      <c r="S18108" s="9">
        <v>84.098634304687494</v>
      </c>
      <c r="T18108" s="9">
        <v>79.654358345833302</v>
      </c>
    </row>
    <row r="18109" spans="1:20" x14ac:dyDescent="0.35">
      <c r="A18109">
        <f t="shared" si="552"/>
        <v>18109</v>
      </c>
      <c r="B18109" s="3" t="s">
        <v>1039</v>
      </c>
      <c r="C18109" s="3" t="s">
        <v>77</v>
      </c>
      <c r="D18109" s="3" t="s">
        <v>56</v>
      </c>
      <c r="E18109">
        <v>2022</v>
      </c>
      <c r="F18109" s="3" t="str">
        <f t="shared" si="553"/>
        <v>RGGenOXBOW2022</v>
      </c>
      <c r="G18109" s="9">
        <v>67.580204758064497</v>
      </c>
      <c r="H18109" s="9">
        <v>71.223873673611095</v>
      </c>
      <c r="I18109" s="9">
        <v>78.714343234722193</v>
      </c>
      <c r="J18109" s="9">
        <v>118.756272728494</v>
      </c>
      <c r="K18109" s="9">
        <v>142.40960167857099</v>
      </c>
      <c r="L18109" s="9">
        <v>138.36257850672001</v>
      </c>
      <c r="M18109" s="9">
        <v>114.482866530555</v>
      </c>
      <c r="N18109" s="9">
        <v>162.149588844444</v>
      </c>
      <c r="O18109" s="9">
        <v>156.35811817204299</v>
      </c>
      <c r="P18109" s="9">
        <v>173.60088566666599</v>
      </c>
      <c r="Q18109" s="9">
        <v>108.473058400537</v>
      </c>
      <c r="R18109" s="9">
        <v>86.115358486111106</v>
      </c>
      <c r="S18109" s="9">
        <v>96.457651874999996</v>
      </c>
      <c r="T18109" s="9">
        <v>107.28391509722201</v>
      </c>
    </row>
    <row r="18110" spans="1:20" x14ac:dyDescent="0.35">
      <c r="A18110">
        <f t="shared" si="552"/>
        <v>18110</v>
      </c>
      <c r="B18110" s="3" t="s">
        <v>1039</v>
      </c>
      <c r="C18110" s="3" t="s">
        <v>77</v>
      </c>
      <c r="D18110" s="3" t="s">
        <v>56</v>
      </c>
      <c r="E18110">
        <v>2023</v>
      </c>
      <c r="F18110" s="3" t="str">
        <f t="shared" si="553"/>
        <v>RGGenOXBOW2023</v>
      </c>
      <c r="G18110" s="9">
        <v>84.664693950268799</v>
      </c>
      <c r="H18110" s="9">
        <v>71.884690884722204</v>
      </c>
      <c r="I18110" s="9">
        <v>95.105159084722203</v>
      </c>
      <c r="J18110" s="9">
        <v>136.18354172580601</v>
      </c>
      <c r="K18110" s="9">
        <v>157.342474627976</v>
      </c>
      <c r="L18110" s="9">
        <v>171.16017341397799</v>
      </c>
      <c r="M18110" s="9">
        <v>170.868190555555</v>
      </c>
      <c r="N18110" s="9">
        <v>175.60990055555499</v>
      </c>
      <c r="O18110" s="9">
        <v>166.08161492607499</v>
      </c>
      <c r="P18110" s="9">
        <v>180.177670777777</v>
      </c>
      <c r="Q18110" s="9">
        <v>124.957776787634</v>
      </c>
      <c r="R18110" s="9">
        <v>107.382495970555</v>
      </c>
      <c r="S18110" s="9">
        <v>118.465411744791</v>
      </c>
      <c r="T18110" s="9">
        <v>119.763286999999</v>
      </c>
    </row>
    <row r="18111" spans="1:20" x14ac:dyDescent="0.35">
      <c r="A18111">
        <f t="shared" si="552"/>
        <v>18111</v>
      </c>
      <c r="B18111" s="3" t="s">
        <v>1039</v>
      </c>
      <c r="C18111" s="3" t="s">
        <v>77</v>
      </c>
      <c r="D18111" s="3" t="s">
        <v>56</v>
      </c>
      <c r="E18111">
        <v>2024</v>
      </c>
      <c r="F18111" s="3" t="str">
        <f t="shared" si="553"/>
        <v>RGGenOXBOW2024</v>
      </c>
      <c r="G18111" s="9">
        <v>135.361840649193</v>
      </c>
      <c r="H18111" s="9">
        <v>109.031767763888</v>
      </c>
      <c r="I18111" s="9">
        <v>147.00694406944399</v>
      </c>
      <c r="J18111" s="9">
        <v>148.71783990456899</v>
      </c>
      <c r="K18111" s="9">
        <v>158.78464863839201</v>
      </c>
      <c r="L18111" s="9">
        <v>155.38395666129</v>
      </c>
      <c r="M18111" s="9">
        <v>101.806178780555</v>
      </c>
      <c r="N18111" s="9">
        <v>176.793819722222</v>
      </c>
      <c r="O18111" s="9">
        <v>145.69965114247299</v>
      </c>
      <c r="P18111" s="9">
        <v>134.88979020833301</v>
      </c>
      <c r="Q18111" s="9">
        <v>105.784484059139</v>
      </c>
      <c r="R18111" s="9">
        <v>94.559509513888798</v>
      </c>
      <c r="S18111" s="9">
        <v>98.743378242187504</v>
      </c>
      <c r="T18111" s="9">
        <v>101.023686844444</v>
      </c>
    </row>
    <row r="18112" spans="1:20" x14ac:dyDescent="0.35">
      <c r="A18112">
        <f t="shared" si="552"/>
        <v>18112</v>
      </c>
      <c r="B18112" s="3" t="s">
        <v>1039</v>
      </c>
      <c r="C18112" s="3" t="s">
        <v>77</v>
      </c>
      <c r="D18112" s="3" t="s">
        <v>56</v>
      </c>
      <c r="E18112">
        <v>2025</v>
      </c>
      <c r="F18112" s="3" t="str">
        <f t="shared" si="553"/>
        <v>RGGenOXBOW2025</v>
      </c>
      <c r="G18112" s="9">
        <v>89.895814959677395</v>
      </c>
      <c r="H18112" s="9">
        <v>67.426527654166605</v>
      </c>
      <c r="I18112" s="9">
        <v>108.811212620833</v>
      </c>
      <c r="J18112" s="9">
        <v>143.04557095430101</v>
      </c>
      <c r="K18112" s="9">
        <v>176.885015739583</v>
      </c>
      <c r="L18112" s="9">
        <v>181.04027673924699</v>
      </c>
      <c r="M18112" s="9">
        <v>179.39363288888799</v>
      </c>
      <c r="N18112" s="9">
        <v>188.31567138888801</v>
      </c>
      <c r="O18112" s="9">
        <v>177.93849219085999</v>
      </c>
      <c r="P18112" s="9">
        <v>172.66658943055501</v>
      </c>
      <c r="Q18112" s="9">
        <v>113.88471417876301</v>
      </c>
      <c r="R18112" s="9">
        <v>105.35275713888799</v>
      </c>
      <c r="S18112" s="9">
        <v>101.792077283854</v>
      </c>
      <c r="T18112" s="9">
        <v>103.636642765277</v>
      </c>
    </row>
    <row r="18113" spans="1:20" x14ac:dyDescent="0.35">
      <c r="A18113">
        <f t="shared" si="552"/>
        <v>18113</v>
      </c>
      <c r="B18113" s="3" t="s">
        <v>1039</v>
      </c>
      <c r="C18113" s="3" t="s">
        <v>77</v>
      </c>
      <c r="D18113" s="3" t="s">
        <v>56</v>
      </c>
      <c r="E18113">
        <v>2026</v>
      </c>
      <c r="F18113" s="3" t="str">
        <f t="shared" si="553"/>
        <v>RGGenOXBOW2026</v>
      </c>
      <c r="G18113" s="9">
        <v>105.848008188172</v>
      </c>
      <c r="H18113" s="9">
        <v>70.018086876388793</v>
      </c>
      <c r="I18113" s="9">
        <v>108.61732456944399</v>
      </c>
      <c r="J18113" s="9">
        <v>155.130489961021</v>
      </c>
      <c r="K18113" s="9">
        <v>152.87763725744</v>
      </c>
      <c r="L18113" s="9">
        <v>152.78409373655899</v>
      </c>
      <c r="M18113" s="9">
        <v>125.971785766666</v>
      </c>
      <c r="N18113" s="9">
        <v>157.89174932500001</v>
      </c>
      <c r="O18113" s="9">
        <v>118.082957768817</v>
      </c>
      <c r="P18113" s="9">
        <v>164.69318666666601</v>
      </c>
      <c r="Q18113" s="9">
        <v>120.424166532258</v>
      </c>
      <c r="R18113" s="9">
        <v>103.138575405555</v>
      </c>
      <c r="S18113" s="9">
        <v>87.397246302083303</v>
      </c>
      <c r="T18113" s="9">
        <v>103.89419803888801</v>
      </c>
    </row>
    <row r="18114" spans="1:20" x14ac:dyDescent="0.35">
      <c r="A18114">
        <f t="shared" si="552"/>
        <v>18114</v>
      </c>
      <c r="B18114" s="3" t="s">
        <v>1039</v>
      </c>
      <c r="C18114" s="3" t="s">
        <v>77</v>
      </c>
      <c r="D18114" s="3" t="s">
        <v>56</v>
      </c>
      <c r="E18114">
        <v>2027</v>
      </c>
      <c r="F18114" s="3" t="str">
        <f t="shared" si="553"/>
        <v>RGGenOXBOW2027</v>
      </c>
      <c r="G18114" s="9">
        <v>101.118303736559</v>
      </c>
      <c r="H18114" s="9">
        <v>77.369178071250005</v>
      </c>
      <c r="I18114" s="9">
        <v>108.895461208333</v>
      </c>
      <c r="J18114" s="9">
        <v>142.39475143682699</v>
      </c>
      <c r="K18114" s="9">
        <v>169.655395700892</v>
      </c>
      <c r="L18114" s="9">
        <v>181.962740022849</v>
      </c>
      <c r="M18114" s="9">
        <v>179.11010297499999</v>
      </c>
      <c r="N18114" s="9">
        <v>188.46355847222199</v>
      </c>
      <c r="O18114" s="9">
        <v>181.91786204300999</v>
      </c>
      <c r="P18114" s="9">
        <v>191.53450497222201</v>
      </c>
      <c r="Q18114" s="9">
        <v>144.216612693548</v>
      </c>
      <c r="R18114" s="9">
        <v>146.35189761666601</v>
      </c>
      <c r="S18114" s="9">
        <v>91.958587393229095</v>
      </c>
      <c r="T18114" s="9">
        <v>121.991941534722</v>
      </c>
    </row>
    <row r="18115" spans="1:20" x14ac:dyDescent="0.35">
      <c r="A18115">
        <f t="shared" ref="A18115:A18178" si="554">A18114+1</f>
        <v>18115</v>
      </c>
      <c r="B18115" s="3" t="s">
        <v>1039</v>
      </c>
      <c r="C18115" s="3" t="s">
        <v>77</v>
      </c>
      <c r="D18115" s="3" t="s">
        <v>56</v>
      </c>
      <c r="E18115">
        <v>2028</v>
      </c>
      <c r="F18115" s="3" t="str">
        <f t="shared" si="553"/>
        <v>RGGenOXBOW2028</v>
      </c>
      <c r="G18115" s="9">
        <v>99.526111370967698</v>
      </c>
      <c r="H18115" s="9">
        <v>100.350490186111</v>
      </c>
      <c r="I18115" s="9">
        <v>109.70968466666601</v>
      </c>
      <c r="J18115" s="9">
        <v>135.77999915322499</v>
      </c>
      <c r="K18115" s="9">
        <v>172.83488852678499</v>
      </c>
      <c r="L18115" s="9">
        <v>177.90239669354801</v>
      </c>
      <c r="M18115" s="9">
        <v>172.37371772222201</v>
      </c>
      <c r="N18115" s="9">
        <v>171.63096897222201</v>
      </c>
      <c r="O18115" s="9">
        <v>160.05156633736499</v>
      </c>
      <c r="P18115" s="9">
        <v>172.389193884722</v>
      </c>
      <c r="Q18115" s="9">
        <v>128.82119458602099</v>
      </c>
      <c r="R18115" s="9">
        <v>83.301611222222206</v>
      </c>
      <c r="S18115" s="9">
        <v>124.870747403645</v>
      </c>
      <c r="T18115" s="9">
        <v>111.908004708333</v>
      </c>
    </row>
    <row r="18116" spans="1:20" x14ac:dyDescent="0.35">
      <c r="A18116">
        <f t="shared" si="554"/>
        <v>18116</v>
      </c>
      <c r="B18116" s="3" t="s">
        <v>1039</v>
      </c>
      <c r="C18116" s="3" t="s">
        <v>77</v>
      </c>
      <c r="D18116" s="3" t="s">
        <v>56</v>
      </c>
      <c r="E18116">
        <v>2029</v>
      </c>
      <c r="F18116" s="3" t="str">
        <f t="shared" si="553"/>
        <v>RGGenOXBOW2029</v>
      </c>
      <c r="G18116" s="9">
        <v>107.324929803763</v>
      </c>
      <c r="H18116" s="9">
        <v>84.859166736111106</v>
      </c>
      <c r="I18116" s="9">
        <v>133.973996877638</v>
      </c>
      <c r="J18116" s="9">
        <v>158.59362934139699</v>
      </c>
      <c r="K18116" s="9">
        <v>176.28736870535701</v>
      </c>
      <c r="L18116" s="9">
        <v>179.87382254032201</v>
      </c>
      <c r="M18116" s="9">
        <v>168.87551822222201</v>
      </c>
      <c r="N18116" s="9">
        <v>191.96729027777701</v>
      </c>
      <c r="O18116" s="9">
        <v>186.75534134408599</v>
      </c>
      <c r="P18116" s="9">
        <v>184.291612017083</v>
      </c>
      <c r="Q18116" s="9">
        <v>115.98925530779501</v>
      </c>
      <c r="R18116" s="9">
        <v>122.465972305555</v>
      </c>
      <c r="S18116" s="9">
        <v>116.59277690104101</v>
      </c>
      <c r="T18116" s="9">
        <v>119.23800808611099</v>
      </c>
    </row>
    <row r="18117" spans="1:20" x14ac:dyDescent="0.35">
      <c r="A18117">
        <f t="shared" si="554"/>
        <v>18117</v>
      </c>
      <c r="B18117" s="3" t="s">
        <v>1039</v>
      </c>
      <c r="C18117" s="3" t="s">
        <v>75</v>
      </c>
      <c r="D18117" s="3" t="s">
        <v>66</v>
      </c>
      <c r="E18117">
        <v>2020</v>
      </c>
      <c r="F18117" s="3" t="str">
        <f t="shared" si="553"/>
        <v>RGElevPELTON2020</v>
      </c>
      <c r="G18117" s="9">
        <v>1570.2592365999999</v>
      </c>
      <c r="H18117" s="9">
        <v>1569.553856</v>
      </c>
      <c r="I18117" s="9">
        <v>1569.50136256</v>
      </c>
      <c r="J18117" s="9">
        <v>1570.4987379199999</v>
      </c>
      <c r="K18117" s="9">
        <v>1570.2723599599999</v>
      </c>
      <c r="L18117" s="9">
        <v>1569.53417096</v>
      </c>
      <c r="M18117" s="9">
        <v>1570.4987379199999</v>
      </c>
      <c r="N18117" s="9">
        <v>1570.14768804</v>
      </c>
      <c r="O18117" s="9">
        <v>1570.4987379199999</v>
      </c>
      <c r="P18117" s="9">
        <v>1570.4987379199999</v>
      </c>
      <c r="Q18117" s="9">
        <v>1570.05582452</v>
      </c>
      <c r="R18117" s="9">
        <v>1570.35110012</v>
      </c>
      <c r="S18117" s="9">
        <v>1569.8655358000001</v>
      </c>
      <c r="T18117" s="9">
        <v>1569.50136256</v>
      </c>
    </row>
    <row r="18118" spans="1:20" x14ac:dyDescent="0.35">
      <c r="A18118">
        <f t="shared" si="554"/>
        <v>18118</v>
      </c>
      <c r="B18118" s="3" t="s">
        <v>1039</v>
      </c>
      <c r="C18118" s="3" t="s">
        <v>75</v>
      </c>
      <c r="D18118" s="3" t="s">
        <v>66</v>
      </c>
      <c r="E18118">
        <v>2021</v>
      </c>
      <c r="F18118" s="3" t="str">
        <f t="shared" si="553"/>
        <v>RGElevPELTON2021</v>
      </c>
      <c r="G18118" s="9">
        <v>1570.4987379199999</v>
      </c>
      <c r="H18118" s="9">
        <v>1570.0919137599999</v>
      </c>
      <c r="I18118" s="9">
        <v>1570.4987379199999</v>
      </c>
      <c r="J18118" s="9">
        <v>1570.4987379199999</v>
      </c>
      <c r="K18118" s="9">
        <v>1569.9245909199999</v>
      </c>
      <c r="L18118" s="9">
        <v>1569.53417096</v>
      </c>
      <c r="M18118" s="9">
        <v>1570.4987379199999</v>
      </c>
      <c r="N18118" s="9">
        <v>1570.4987379199999</v>
      </c>
      <c r="O18118" s="9">
        <v>1569.98036519999</v>
      </c>
      <c r="P18118" s="9">
        <v>1569.50136256</v>
      </c>
      <c r="Q18118" s="9">
        <v>1569.50136256</v>
      </c>
      <c r="R18118" s="9">
        <v>1570.0328586399901</v>
      </c>
      <c r="S18118" s="9">
        <v>1569.50136256</v>
      </c>
      <c r="T18118" s="9">
        <v>1569.50136256</v>
      </c>
    </row>
    <row r="18119" spans="1:20" x14ac:dyDescent="0.35">
      <c r="A18119">
        <f t="shared" si="554"/>
        <v>18119</v>
      </c>
      <c r="B18119" s="3" t="s">
        <v>1039</v>
      </c>
      <c r="C18119" s="3" t="s">
        <v>75</v>
      </c>
      <c r="D18119" s="3" t="s">
        <v>66</v>
      </c>
      <c r="E18119">
        <v>2022</v>
      </c>
      <c r="F18119" s="3" t="str">
        <f t="shared" si="553"/>
        <v>RGElevPELTON2022</v>
      </c>
      <c r="G18119" s="9">
        <v>1570.4987379199999</v>
      </c>
      <c r="H18119" s="9">
        <v>1570.0328586399901</v>
      </c>
      <c r="I18119" s="9">
        <v>1569.50136256</v>
      </c>
      <c r="J18119" s="9">
        <v>1569.50136256</v>
      </c>
      <c r="K18119" s="9">
        <v>1570.2329898800001</v>
      </c>
      <c r="L18119" s="9">
        <v>1569.50136256</v>
      </c>
      <c r="M18119" s="9">
        <v>1570.4987379199999</v>
      </c>
      <c r="N18119" s="9">
        <v>1570.03613948</v>
      </c>
      <c r="O18119" s="9">
        <v>1570.1181604799999</v>
      </c>
      <c r="P18119" s="9">
        <v>1570.4987379199999</v>
      </c>
      <c r="Q18119" s="9">
        <v>1569.5210476</v>
      </c>
      <c r="R18119" s="9">
        <v>1569.84256992</v>
      </c>
      <c r="S18119" s="9">
        <v>1570.38390852</v>
      </c>
      <c r="T18119" s="9">
        <v>1569.50136256</v>
      </c>
    </row>
    <row r="18120" spans="1:20" x14ac:dyDescent="0.35">
      <c r="A18120">
        <f t="shared" si="554"/>
        <v>18120</v>
      </c>
      <c r="B18120" s="3" t="s">
        <v>1039</v>
      </c>
      <c r="C18120" s="3" t="s">
        <v>75</v>
      </c>
      <c r="D18120" s="3" t="s">
        <v>66</v>
      </c>
      <c r="E18120">
        <v>2023</v>
      </c>
      <c r="F18120" s="3" t="str">
        <f t="shared" si="553"/>
        <v>RGElevPELTON2023</v>
      </c>
      <c r="G18120" s="9">
        <v>1570.4987379199999</v>
      </c>
      <c r="H18120" s="9">
        <v>1569.6424386799999</v>
      </c>
      <c r="I18120" s="9">
        <v>1569.58010272</v>
      </c>
      <c r="J18120" s="9">
        <v>1570.4987379199999</v>
      </c>
      <c r="K18120" s="9">
        <v>1569.6555620399999</v>
      </c>
      <c r="L18120" s="9">
        <v>1570.3806276799901</v>
      </c>
      <c r="M18120" s="9">
        <v>1569.50136256</v>
      </c>
      <c r="N18120" s="9">
        <v>1569.7703914399999</v>
      </c>
      <c r="O18120" s="9">
        <v>1570.4987379199999</v>
      </c>
      <c r="P18120" s="9">
        <v>1570.4987379199999</v>
      </c>
      <c r="Q18120" s="9">
        <v>1569.61291112</v>
      </c>
      <c r="R18120" s="9">
        <v>1570.4888954</v>
      </c>
      <c r="S18120" s="9">
        <v>1570.4987379199999</v>
      </c>
      <c r="T18120" s="9">
        <v>1569.50136256</v>
      </c>
    </row>
    <row r="18121" spans="1:20" x14ac:dyDescent="0.35">
      <c r="A18121">
        <f t="shared" si="554"/>
        <v>18121</v>
      </c>
      <c r="B18121" s="3" t="s">
        <v>1039</v>
      </c>
      <c r="C18121" s="3" t="s">
        <v>75</v>
      </c>
      <c r="D18121" s="3" t="s">
        <v>66</v>
      </c>
      <c r="E18121">
        <v>2024</v>
      </c>
      <c r="F18121" s="3" t="str">
        <f t="shared" si="553"/>
        <v>RGElevPELTON2024</v>
      </c>
      <c r="G18121" s="9">
        <v>1570.4987379199999</v>
      </c>
      <c r="H18121" s="9">
        <v>1569.50136256</v>
      </c>
      <c r="I18121" s="9">
        <v>1569.50136256</v>
      </c>
      <c r="J18121" s="9">
        <v>1570.4987379199999</v>
      </c>
      <c r="K18121" s="9">
        <v>1570.4987379199999</v>
      </c>
      <c r="L18121" s="9">
        <v>1569.50136256</v>
      </c>
      <c r="M18121" s="9">
        <v>1570.4987379199999</v>
      </c>
      <c r="N18121" s="9">
        <v>1570.4888954</v>
      </c>
      <c r="O18121" s="9">
        <v>1569.82944656</v>
      </c>
      <c r="P18121" s="9">
        <v>1570.4987379199999</v>
      </c>
      <c r="Q18121" s="9">
        <v>1569.68837044</v>
      </c>
      <c r="R18121" s="9">
        <v>1570.4987379199999</v>
      </c>
      <c r="S18121" s="9">
        <v>1570.4987379199999</v>
      </c>
      <c r="T18121" s="9">
        <v>1569.50136256</v>
      </c>
    </row>
    <row r="18122" spans="1:20" x14ac:dyDescent="0.35">
      <c r="A18122">
        <f t="shared" si="554"/>
        <v>18122</v>
      </c>
      <c r="B18122" s="3" t="s">
        <v>1039</v>
      </c>
      <c r="C18122" s="3" t="s">
        <v>75</v>
      </c>
      <c r="D18122" s="3" t="s">
        <v>66</v>
      </c>
      <c r="E18122">
        <v>2025</v>
      </c>
      <c r="F18122" s="3" t="str">
        <f t="shared" si="553"/>
        <v>RGElevPELTON2025</v>
      </c>
      <c r="G18122" s="9">
        <v>1570.4987379199999</v>
      </c>
      <c r="H18122" s="9">
        <v>1570.24939408</v>
      </c>
      <c r="I18122" s="9">
        <v>1570.4987379199999</v>
      </c>
      <c r="J18122" s="9">
        <v>1570.4987379199999</v>
      </c>
      <c r="K18122" s="9">
        <v>1569.50136256</v>
      </c>
      <c r="L18122" s="9">
        <v>1569.50136256</v>
      </c>
      <c r="M18122" s="9">
        <v>1570.4987379199999</v>
      </c>
      <c r="N18122" s="9">
        <v>1570.4987379199999</v>
      </c>
      <c r="O18122" s="9">
        <v>1570.02301612</v>
      </c>
      <c r="P18122" s="9">
        <v>1569.50136256</v>
      </c>
      <c r="Q18122" s="9">
        <v>1570.4199977599999</v>
      </c>
      <c r="R18122" s="9">
        <v>1570.0131736000001</v>
      </c>
      <c r="S18122" s="9">
        <v>1570.4987379199999</v>
      </c>
      <c r="T18122" s="9">
        <v>1569.50136256</v>
      </c>
    </row>
    <row r="18123" spans="1:20" x14ac:dyDescent="0.35">
      <c r="A18123">
        <f t="shared" si="554"/>
        <v>18123</v>
      </c>
      <c r="B18123" s="3" t="s">
        <v>1039</v>
      </c>
      <c r="C18123" s="3" t="s">
        <v>75</v>
      </c>
      <c r="D18123" s="3" t="s">
        <v>66</v>
      </c>
      <c r="E18123">
        <v>2026</v>
      </c>
      <c r="F18123" s="3" t="str">
        <f t="shared" si="553"/>
        <v>RGElevPELTON2026</v>
      </c>
      <c r="G18123" s="9">
        <v>1570.4921762399999</v>
      </c>
      <c r="H18123" s="9">
        <v>1569.50136256</v>
      </c>
      <c r="I18123" s="9">
        <v>1569.50136256</v>
      </c>
      <c r="J18123" s="9">
        <v>1570.4987379199999</v>
      </c>
      <c r="K18123" s="9">
        <v>1570.1247221599999</v>
      </c>
      <c r="L18123" s="9">
        <v>1569.50136256</v>
      </c>
      <c r="M18123" s="9">
        <v>1570.4987379199999</v>
      </c>
      <c r="N18123" s="9">
        <v>1569.6358769999999</v>
      </c>
      <c r="O18123" s="9">
        <v>1569.66212372</v>
      </c>
      <c r="P18123" s="9">
        <v>1570.210024</v>
      </c>
      <c r="Q18123" s="9">
        <v>1570.3379767599999</v>
      </c>
      <c r="R18123" s="9">
        <v>1570.0919137599999</v>
      </c>
      <c r="S18123" s="9">
        <v>1570.4987379199999</v>
      </c>
      <c r="T18123" s="9">
        <v>1569.50136256</v>
      </c>
    </row>
    <row r="18124" spans="1:20" x14ac:dyDescent="0.35">
      <c r="A18124">
        <f t="shared" si="554"/>
        <v>18124</v>
      </c>
      <c r="B18124" s="3" t="s">
        <v>1039</v>
      </c>
      <c r="C18124" s="3" t="s">
        <v>75</v>
      </c>
      <c r="D18124" s="3" t="s">
        <v>66</v>
      </c>
      <c r="E18124">
        <v>2027</v>
      </c>
      <c r="F18124" s="3" t="str">
        <f t="shared" si="553"/>
        <v>RGElevPELTON2027</v>
      </c>
      <c r="G18124" s="9">
        <v>1570.39703188</v>
      </c>
      <c r="H18124" s="9">
        <v>1569.63259615999</v>
      </c>
      <c r="I18124" s="9">
        <v>1570.4987379199999</v>
      </c>
      <c r="J18124" s="9">
        <v>1570.210024</v>
      </c>
      <c r="K18124" s="9">
        <v>1570.0459820000001</v>
      </c>
      <c r="L18124" s="9">
        <v>1569.6194728</v>
      </c>
      <c r="M18124" s="9">
        <v>1569.50136256</v>
      </c>
      <c r="N18124" s="9">
        <v>1570.2264282000001</v>
      </c>
      <c r="O18124" s="9">
        <v>1569.7343022</v>
      </c>
      <c r="P18124" s="9">
        <v>1570.4987379199999</v>
      </c>
      <c r="Q18124" s="9">
        <v>1570.06894788</v>
      </c>
      <c r="R18124" s="9">
        <v>1570.4987379199999</v>
      </c>
      <c r="S18124" s="9">
        <v>1570.1739347600001</v>
      </c>
      <c r="T18124" s="9">
        <v>1569.50136256</v>
      </c>
    </row>
    <row r="18125" spans="1:20" x14ac:dyDescent="0.35">
      <c r="A18125">
        <f t="shared" si="554"/>
        <v>18125</v>
      </c>
      <c r="B18125" s="3" t="s">
        <v>1039</v>
      </c>
      <c r="C18125" s="3" t="s">
        <v>75</v>
      </c>
      <c r="D18125" s="3" t="s">
        <v>66</v>
      </c>
      <c r="E18125">
        <v>2028</v>
      </c>
      <c r="F18125" s="3" t="str">
        <f t="shared" si="553"/>
        <v>RGElevPELTON2028</v>
      </c>
      <c r="G18125" s="9">
        <v>1569.50136256</v>
      </c>
      <c r="H18125" s="9">
        <v>1569.50136256</v>
      </c>
      <c r="I18125" s="9">
        <v>1569.50136256</v>
      </c>
      <c r="J18125" s="9">
        <v>1570.4987379199999</v>
      </c>
      <c r="K18125" s="9">
        <v>1569.50136256</v>
      </c>
      <c r="L18125" s="9">
        <v>1569.50136256</v>
      </c>
      <c r="M18125" s="9">
        <v>1570.4987379199999</v>
      </c>
      <c r="N18125" s="9">
        <v>1569.59322608</v>
      </c>
      <c r="O18125" s="9">
        <v>1570.4987379199999</v>
      </c>
      <c r="P18125" s="9">
        <v>1570.4987379199999</v>
      </c>
      <c r="Q18125" s="9">
        <v>1569.8130423600001</v>
      </c>
      <c r="R18125" s="9">
        <v>1569.92131008</v>
      </c>
      <c r="S18125" s="9">
        <v>1570.4987379199999</v>
      </c>
      <c r="T18125" s="9">
        <v>1569.50136256</v>
      </c>
    </row>
    <row r="18126" spans="1:20" x14ac:dyDescent="0.35">
      <c r="A18126">
        <f t="shared" si="554"/>
        <v>18126</v>
      </c>
      <c r="B18126" s="3" t="s">
        <v>1039</v>
      </c>
      <c r="C18126" s="3" t="s">
        <v>75</v>
      </c>
      <c r="D18126" s="3" t="s">
        <v>66</v>
      </c>
      <c r="E18126">
        <v>2029</v>
      </c>
      <c r="F18126" s="3" t="str">
        <f t="shared" si="553"/>
        <v>RGElevPELTON2029</v>
      </c>
      <c r="G18126" s="9">
        <v>1569.50136256</v>
      </c>
      <c r="H18126" s="9">
        <v>1569.50136256</v>
      </c>
      <c r="I18126" s="9">
        <v>1569.50136256</v>
      </c>
      <c r="J18126" s="9">
        <v>1570.3806276799901</v>
      </c>
      <c r="K18126" s="9">
        <v>1569.77367228</v>
      </c>
      <c r="L18126" s="9">
        <v>1569.50136256</v>
      </c>
      <c r="M18126" s="9">
        <v>1570.4987379199999</v>
      </c>
      <c r="N18126" s="9">
        <v>1570.31501088</v>
      </c>
      <c r="O18126" s="9">
        <v>1570.0295778</v>
      </c>
      <c r="P18126" s="9">
        <v>1570.4987379199999</v>
      </c>
      <c r="Q18126" s="9">
        <v>1569.6654045600001</v>
      </c>
      <c r="R18126" s="9">
        <v>1570.0623862</v>
      </c>
      <c r="S18126" s="9">
        <v>1570.4987379199999</v>
      </c>
      <c r="T18126" s="9">
        <v>1569.50136256</v>
      </c>
    </row>
    <row r="18127" spans="1:20" x14ac:dyDescent="0.35">
      <c r="A18127">
        <f t="shared" si="554"/>
        <v>18127</v>
      </c>
      <c r="B18127" s="3" t="s">
        <v>1039</v>
      </c>
      <c r="C18127" s="3" t="s">
        <v>86</v>
      </c>
      <c r="D18127" s="3" t="s">
        <v>66</v>
      </c>
      <c r="E18127">
        <v>2020</v>
      </c>
      <c r="F18127" s="3" t="str">
        <f t="shared" si="553"/>
        <v>RGQOutPELTON2020</v>
      </c>
      <c r="G18127" s="9">
        <v>5.4125923091587298</v>
      </c>
      <c r="H18127" s="9">
        <v>6.1577739363816599</v>
      </c>
      <c r="I18127" s="9">
        <v>5.71292491453264</v>
      </c>
      <c r="J18127" s="9">
        <v>5.7497186676016696</v>
      </c>
      <c r="K18127" s="9">
        <v>5.4092117962781199</v>
      </c>
      <c r="L18127" s="9">
        <v>5.11885574730033</v>
      </c>
      <c r="M18127" s="9">
        <v>5.6451078167215201</v>
      </c>
      <c r="N18127" s="9">
        <v>6.0332287083424996</v>
      </c>
      <c r="O18127" s="9">
        <v>5.1622260726938096</v>
      </c>
      <c r="P18127" s="9">
        <v>4.8868260471649299</v>
      </c>
      <c r="Q18127" s="9">
        <v>4.9632106818714998</v>
      </c>
      <c r="R18127" s="9">
        <v>4.1341067275627701</v>
      </c>
      <c r="S18127" s="9">
        <v>4.3004675251106699</v>
      </c>
      <c r="T18127" s="9">
        <v>4.1005717561039496</v>
      </c>
    </row>
    <row r="18128" spans="1:20" x14ac:dyDescent="0.35">
      <c r="A18128">
        <f t="shared" si="554"/>
        <v>18128</v>
      </c>
      <c r="B18128" s="3" t="s">
        <v>1039</v>
      </c>
      <c r="C18128" s="3" t="s">
        <v>86</v>
      </c>
      <c r="D18128" s="3" t="s">
        <v>66</v>
      </c>
      <c r="E18128">
        <v>2021</v>
      </c>
      <c r="F18128" s="3" t="str">
        <f t="shared" si="553"/>
        <v>RGQOutPELTON2021</v>
      </c>
      <c r="G18128" s="9">
        <v>4.12974313641881</v>
      </c>
      <c r="H18128" s="9">
        <v>3.7019507411929502</v>
      </c>
      <c r="I18128" s="9">
        <v>3.7912961492797201</v>
      </c>
      <c r="J18128" s="9">
        <v>3.4096346704818501</v>
      </c>
      <c r="K18128" s="9">
        <v>3.2232655039577001</v>
      </c>
      <c r="L18128" s="9">
        <v>3.33066319770625</v>
      </c>
      <c r="M18128" s="9">
        <v>4.1173172918441603</v>
      </c>
      <c r="N18128" s="9">
        <v>4.6087734579376303</v>
      </c>
      <c r="O18128" s="9">
        <v>3.85162149168089</v>
      </c>
      <c r="P18128" s="9">
        <v>3.1408942130382602</v>
      </c>
      <c r="Q18128" s="9">
        <v>3.6799408553634798</v>
      </c>
      <c r="R18128" s="9">
        <v>3.44059869856626</v>
      </c>
      <c r="S18128" s="9">
        <v>3.59284599274726</v>
      </c>
      <c r="T18128" s="9">
        <v>3.8225035022217302</v>
      </c>
    </row>
    <row r="18129" spans="1:20" x14ac:dyDescent="0.35">
      <c r="A18129">
        <f t="shared" si="554"/>
        <v>18129</v>
      </c>
      <c r="B18129" s="3" t="s">
        <v>1039</v>
      </c>
      <c r="C18129" s="3" t="s">
        <v>86</v>
      </c>
      <c r="D18129" s="3" t="s">
        <v>66</v>
      </c>
      <c r="E18129">
        <v>2022</v>
      </c>
      <c r="F18129" s="3" t="str">
        <f t="shared" si="553"/>
        <v>RGQOutPELTON2022</v>
      </c>
      <c r="G18129" s="9">
        <v>3.58043401947385</v>
      </c>
      <c r="H18129" s="9">
        <v>4.2156535377580502</v>
      </c>
      <c r="I18129" s="9">
        <v>4.0938998687479797</v>
      </c>
      <c r="J18129" s="9">
        <v>3.1580438424788699</v>
      </c>
      <c r="K18129" s="9">
        <v>3.61330258868229</v>
      </c>
      <c r="L18129" s="9">
        <v>4.0324044379932698</v>
      </c>
      <c r="M18129" s="9">
        <v>4.5254683658838797</v>
      </c>
      <c r="N18129" s="9">
        <v>4.9233005558411103</v>
      </c>
      <c r="O18129" s="9">
        <v>5.0515549559553001</v>
      </c>
      <c r="P18129" s="9">
        <v>5.8514099286859</v>
      </c>
      <c r="Q18129" s="9">
        <v>5.5701937349267396</v>
      </c>
      <c r="R18129" s="9">
        <v>4.8915226002961099</v>
      </c>
      <c r="S18129" s="9">
        <v>4.2429200625054602</v>
      </c>
      <c r="T18129" s="9">
        <v>4.6535463206288101</v>
      </c>
    </row>
    <row r="18130" spans="1:20" x14ac:dyDescent="0.35">
      <c r="A18130">
        <f t="shared" si="554"/>
        <v>18130</v>
      </c>
      <c r="B18130" s="3" t="s">
        <v>1039</v>
      </c>
      <c r="C18130" s="3" t="s">
        <v>86</v>
      </c>
      <c r="D18130" s="3" t="s">
        <v>66</v>
      </c>
      <c r="E18130">
        <v>2023</v>
      </c>
      <c r="F18130" s="3" t="str">
        <f t="shared" si="553"/>
        <v>RGQOutPELTON2023</v>
      </c>
      <c r="G18130" s="9">
        <v>4.4587975583650197</v>
      </c>
      <c r="H18130" s="9">
        <v>5.05233774004944</v>
      </c>
      <c r="I18130" s="9">
        <v>5.5274413228601302</v>
      </c>
      <c r="J18130" s="9">
        <v>5.3063267733206896</v>
      </c>
      <c r="K18130" s="9">
        <v>4.5144314665406204</v>
      </c>
      <c r="L18130" s="9">
        <v>4.2069758205830601</v>
      </c>
      <c r="M18130" s="9">
        <v>5.1486718206767996</v>
      </c>
      <c r="N18130" s="9">
        <v>5.1662899405279097</v>
      </c>
      <c r="O18130" s="9">
        <v>4.2674477361381697</v>
      </c>
      <c r="P18130" s="9">
        <v>5.0832482095961797</v>
      </c>
      <c r="Q18130" s="9">
        <v>4.8729151458143098</v>
      </c>
      <c r="R18130" s="9">
        <v>4.3803464253908304</v>
      </c>
      <c r="S18130" s="9">
        <v>4.77808922842343</v>
      </c>
      <c r="T18130" s="9">
        <v>4.4577899190299997</v>
      </c>
    </row>
    <row r="18131" spans="1:20" x14ac:dyDescent="0.35">
      <c r="A18131">
        <f t="shared" si="554"/>
        <v>18131</v>
      </c>
      <c r="B18131" s="3" t="s">
        <v>1039</v>
      </c>
      <c r="C18131" s="3" t="s">
        <v>86</v>
      </c>
      <c r="D18131" s="3" t="s">
        <v>66</v>
      </c>
      <c r="E18131">
        <v>2024</v>
      </c>
      <c r="F18131" s="3" t="str">
        <f t="shared" si="553"/>
        <v>RGQOutPELTON2024</v>
      </c>
      <c r="G18131" s="9">
        <v>4.0852935670627604</v>
      </c>
      <c r="H18131" s="9">
        <v>4.1234748579164497</v>
      </c>
      <c r="I18131" s="9">
        <v>5.1911120628983403</v>
      </c>
      <c r="J18131" s="9">
        <v>5.3889457715352105</v>
      </c>
      <c r="K18131" s="9">
        <v>4.3354067511760404</v>
      </c>
      <c r="L18131" s="9">
        <v>4.4019007265513501</v>
      </c>
      <c r="M18131" s="9">
        <v>4.626656396145</v>
      </c>
      <c r="N18131" s="9">
        <v>4.5687327802316604</v>
      </c>
      <c r="O18131" s="9">
        <v>4.03167832646814</v>
      </c>
      <c r="P18131" s="9">
        <v>4.0221274255550696</v>
      </c>
      <c r="Q18131" s="9">
        <v>4.0662559734760002</v>
      </c>
      <c r="R18131" s="9">
        <v>2.8689217406548599</v>
      </c>
      <c r="S18131" s="9">
        <v>3.7350793578364501</v>
      </c>
      <c r="T18131" s="9">
        <v>4.1542801319259697</v>
      </c>
    </row>
    <row r="18132" spans="1:20" x14ac:dyDescent="0.35">
      <c r="A18132">
        <f t="shared" si="554"/>
        <v>18132</v>
      </c>
      <c r="B18132" s="3" t="s">
        <v>1039</v>
      </c>
      <c r="C18132" s="3" t="s">
        <v>86</v>
      </c>
      <c r="D18132" s="3" t="s">
        <v>66</v>
      </c>
      <c r="E18132">
        <v>2025</v>
      </c>
      <c r="F18132" s="3" t="str">
        <f t="shared" si="553"/>
        <v>RGQOutPELTON2025</v>
      </c>
      <c r="G18132" s="9">
        <v>4.56443406546411</v>
      </c>
      <c r="H18132" s="9">
        <v>4.4741947057305502</v>
      </c>
      <c r="I18132" s="9">
        <v>5.1629827599364502</v>
      </c>
      <c r="J18132" s="9">
        <v>6.0436509210771501</v>
      </c>
      <c r="K18132" s="9">
        <v>5.9068411006421799</v>
      </c>
      <c r="L18132" s="9">
        <v>5.5753187526274797</v>
      </c>
      <c r="M18132" s="9">
        <v>6.1464329106347204</v>
      </c>
      <c r="N18132" s="9">
        <v>6.3187941640736103</v>
      </c>
      <c r="O18132" s="9">
        <v>5.4228963323664603</v>
      </c>
      <c r="P18132" s="9">
        <v>5.55208224938543</v>
      </c>
      <c r="Q18132" s="9">
        <v>5.4821827945711696</v>
      </c>
      <c r="R18132" s="9">
        <v>4.6358647568897204</v>
      </c>
      <c r="S18132" s="9">
        <v>4.8081358586129097</v>
      </c>
      <c r="T18132" s="9">
        <v>4.71908666345547</v>
      </c>
    </row>
    <row r="18133" spans="1:20" x14ac:dyDescent="0.35">
      <c r="A18133">
        <f t="shared" si="554"/>
        <v>18133</v>
      </c>
      <c r="B18133" s="3" t="s">
        <v>1039</v>
      </c>
      <c r="C18133" s="3" t="s">
        <v>86</v>
      </c>
      <c r="D18133" s="3" t="s">
        <v>66</v>
      </c>
      <c r="E18133">
        <v>2026</v>
      </c>
      <c r="F18133" s="3" t="str">
        <f t="shared" si="553"/>
        <v>RGQOutPELTON2026</v>
      </c>
      <c r="G18133" s="9">
        <v>5.2770643323764697</v>
      </c>
      <c r="H18133" s="9">
        <v>5.6068022630627699</v>
      </c>
      <c r="I18133" s="9">
        <v>5.7010744440620797</v>
      </c>
      <c r="J18133" s="9">
        <v>6.1952117360310401</v>
      </c>
      <c r="K18133" s="9">
        <v>5.6275989359401004</v>
      </c>
      <c r="L18133" s="9">
        <v>5.6090882661747301</v>
      </c>
      <c r="M18133" s="9">
        <v>5.73779294162083</v>
      </c>
      <c r="N18133" s="9">
        <v>6.2340224037738796</v>
      </c>
      <c r="O18133" s="9">
        <v>6.0682737570649197</v>
      </c>
      <c r="P18133" s="9">
        <v>8.2936946985934004</v>
      </c>
      <c r="Q18133" s="9">
        <v>6.4345157793662002</v>
      </c>
      <c r="R18133" s="9">
        <v>5.16960687345472</v>
      </c>
      <c r="S18133" s="9">
        <v>5.5022232418061101</v>
      </c>
      <c r="T18133" s="9">
        <v>5.3556762341984001</v>
      </c>
    </row>
    <row r="18134" spans="1:20" x14ac:dyDescent="0.35">
      <c r="A18134">
        <f t="shared" si="554"/>
        <v>18134</v>
      </c>
      <c r="B18134" s="3" t="s">
        <v>1039</v>
      </c>
      <c r="C18134" s="3" t="s">
        <v>86</v>
      </c>
      <c r="D18134" s="3" t="s">
        <v>66</v>
      </c>
      <c r="E18134">
        <v>2027</v>
      </c>
      <c r="F18134" s="3" t="str">
        <f t="shared" si="553"/>
        <v>RGQOutPELTON2027</v>
      </c>
      <c r="G18134" s="9">
        <v>6.36943888091169</v>
      </c>
      <c r="H18134" s="9">
        <v>7.7582009330136099</v>
      </c>
      <c r="I18134" s="9">
        <v>7.8539735296652697</v>
      </c>
      <c r="J18134" s="9">
        <v>7.5362208894032898</v>
      </c>
      <c r="K18134" s="9">
        <v>6.98188885274166</v>
      </c>
      <c r="L18134" s="9">
        <v>7.2602565827829899</v>
      </c>
      <c r="M18134" s="9">
        <v>8.4270061803637493</v>
      </c>
      <c r="N18134" s="9">
        <v>9.0643265180008292</v>
      </c>
      <c r="O18134" s="9">
        <v>9.6642531854226696</v>
      </c>
      <c r="P18134" s="9">
        <v>9.33443522899708</v>
      </c>
      <c r="Q18134" s="9">
        <v>7.5517100394796097</v>
      </c>
      <c r="R18134" s="9">
        <v>7.0051433550602704</v>
      </c>
      <c r="S18134" s="9">
        <v>5.6461117584083302</v>
      </c>
      <c r="T18134" s="9">
        <v>5.9959879433307703</v>
      </c>
    </row>
    <row r="18135" spans="1:20" x14ac:dyDescent="0.35">
      <c r="A18135">
        <f t="shared" si="554"/>
        <v>18135</v>
      </c>
      <c r="B18135" s="3" t="s">
        <v>1039</v>
      </c>
      <c r="C18135" s="3" t="s">
        <v>86</v>
      </c>
      <c r="D18135" s="3" t="s">
        <v>66</v>
      </c>
      <c r="E18135">
        <v>2028</v>
      </c>
      <c r="F18135" s="3" t="str">
        <f t="shared" si="553"/>
        <v>RGQOutPELTON2028</v>
      </c>
      <c r="G18135" s="9">
        <v>5.9822636415764299</v>
      </c>
      <c r="H18135" s="9">
        <v>6.1268084082974896</v>
      </c>
      <c r="I18135" s="9">
        <v>5.7684509520803404</v>
      </c>
      <c r="J18135" s="9">
        <v>5.6997414245159197</v>
      </c>
      <c r="K18135" s="9">
        <v>5.5794918849156199</v>
      </c>
      <c r="L18135" s="9">
        <v>5.0070753090415998</v>
      </c>
      <c r="M18135" s="9">
        <v>4.7922191608958302</v>
      </c>
      <c r="N18135" s="9">
        <v>4.9790327425922198</v>
      </c>
      <c r="O18135" s="9">
        <v>5.9283048464090697</v>
      </c>
      <c r="P18135" s="9">
        <v>5.6573320235317999</v>
      </c>
      <c r="Q18135" s="9">
        <v>6.01884711451107</v>
      </c>
      <c r="R18135" s="9">
        <v>4.9730819796884704</v>
      </c>
      <c r="S18135" s="9">
        <v>5.4412849644124996</v>
      </c>
      <c r="T18135" s="9">
        <v>4.7060984509787396</v>
      </c>
    </row>
    <row r="18136" spans="1:20" x14ac:dyDescent="0.35">
      <c r="A18136">
        <f t="shared" si="554"/>
        <v>18136</v>
      </c>
      <c r="B18136" s="3" t="s">
        <v>1039</v>
      </c>
      <c r="C18136" s="3" t="s">
        <v>86</v>
      </c>
      <c r="D18136" s="3" t="s">
        <v>66</v>
      </c>
      <c r="E18136">
        <v>2029</v>
      </c>
      <c r="F18136" s="3" t="str">
        <f t="shared" si="553"/>
        <v>RGQOutPELTON2029</v>
      </c>
      <c r="G18136" s="9">
        <v>5.3078874903165296</v>
      </c>
      <c r="H18136" s="9">
        <v>5.0427514406271499</v>
      </c>
      <c r="I18136" s="9">
        <v>6.0002326347096799</v>
      </c>
      <c r="J18136" s="9">
        <v>5.38196285209502</v>
      </c>
      <c r="K18136" s="9">
        <v>5.5089565159775997</v>
      </c>
      <c r="L18136" s="9">
        <v>5.2990786480085799</v>
      </c>
      <c r="M18136" s="9">
        <v>4.8162558997136102</v>
      </c>
      <c r="N18136" s="9">
        <v>5.1342538490094389</v>
      </c>
      <c r="O18136" s="9">
        <v>4.7681064553043599</v>
      </c>
      <c r="P18136" s="9">
        <v>5.1328215769848802</v>
      </c>
      <c r="Q18136" s="9">
        <v>5.5471263704231797</v>
      </c>
      <c r="R18136" s="9">
        <v>4.3706051181333301</v>
      </c>
      <c r="S18136" s="9">
        <v>4.4103264221843697</v>
      </c>
      <c r="T18136" s="9">
        <v>4.28513604550111</v>
      </c>
    </row>
    <row r="18137" spans="1:20" x14ac:dyDescent="0.35">
      <c r="A18137">
        <f t="shared" si="554"/>
        <v>18137</v>
      </c>
      <c r="B18137" s="3" t="s">
        <v>1039</v>
      </c>
      <c r="C18137" s="3" t="s">
        <v>95</v>
      </c>
      <c r="D18137" s="3" t="s">
        <v>66</v>
      </c>
      <c r="E18137">
        <v>2020</v>
      </c>
      <c r="F18137" s="3" t="str">
        <f t="shared" si="553"/>
        <v>RGSpillPELTON2020</v>
      </c>
      <c r="G18137" s="9">
        <v>6.9167019165322502E-2</v>
      </c>
      <c r="H18137" s="9">
        <v>5.1409567968888799E-2</v>
      </c>
      <c r="I18137" s="9">
        <v>5.5577216683333295E-3</v>
      </c>
      <c r="J18137" s="9">
        <v>1.2163459061155901E-3</v>
      </c>
      <c r="K18137" s="9">
        <v>4.0782655385416602E-3</v>
      </c>
      <c r="L18137" s="9">
        <v>0.12490317850584599</v>
      </c>
      <c r="M18137" s="9">
        <v>7.8899693930555501E-2</v>
      </c>
      <c r="N18137" s="9">
        <v>0.89720592509722197</v>
      </c>
      <c r="O18137" s="9">
        <v>0.86105082270120892</v>
      </c>
      <c r="P18137" s="9">
        <v>0.845846055143055</v>
      </c>
      <c r="Q18137" s="9">
        <v>0.124023890541532</v>
      </c>
      <c r="R18137" s="9">
        <v>7.6652600480555499E-2</v>
      </c>
      <c r="S18137" s="9">
        <v>4.5746232501301998E-2</v>
      </c>
      <c r="T18137" s="9">
        <v>1.1955420911875E-2</v>
      </c>
    </row>
    <row r="18138" spans="1:20" x14ac:dyDescent="0.35">
      <c r="A18138">
        <f t="shared" si="554"/>
        <v>18138</v>
      </c>
      <c r="B18138" s="3" t="s">
        <v>1039</v>
      </c>
      <c r="C18138" s="3" t="s">
        <v>95</v>
      </c>
      <c r="D18138" s="3" t="s">
        <v>66</v>
      </c>
      <c r="E18138">
        <v>2021</v>
      </c>
      <c r="F18138" s="3" t="str">
        <f t="shared" si="553"/>
        <v>RGSpillPELTON2021</v>
      </c>
      <c r="G18138" s="9">
        <v>2.0701159349462296E-2</v>
      </c>
      <c r="H18138" s="9">
        <v>2.77994109549236E-4</v>
      </c>
      <c r="I18138" s="9">
        <v>3.5119678620833303E-2</v>
      </c>
      <c r="J18138" s="9">
        <v>2.4195616572580598E-3</v>
      </c>
      <c r="K18138" s="9">
        <v>4.4645163316598896E-3</v>
      </c>
      <c r="L18138" s="9">
        <v>4.3564399830376306E-2</v>
      </c>
      <c r="M18138" s="9">
        <v>2.1145454643055499E-2</v>
      </c>
      <c r="N18138" s="9">
        <v>1.6249432091666601E-3</v>
      </c>
      <c r="O18138" s="9">
        <v>0.51360297151747303</v>
      </c>
      <c r="P18138" s="9">
        <v>0.33977619478541599</v>
      </c>
      <c r="Q18138" s="9">
        <v>0</v>
      </c>
      <c r="R18138" s="9">
        <v>0</v>
      </c>
      <c r="S18138" s="9">
        <v>0</v>
      </c>
      <c r="T18138" s="9">
        <v>0</v>
      </c>
    </row>
    <row r="18139" spans="1:20" x14ac:dyDescent="0.35">
      <c r="A18139">
        <f t="shared" si="554"/>
        <v>18139</v>
      </c>
      <c r="B18139" s="3" t="s">
        <v>1039</v>
      </c>
      <c r="C18139" s="3" t="s">
        <v>95</v>
      </c>
      <c r="D18139" s="3" t="s">
        <v>66</v>
      </c>
      <c r="E18139">
        <v>2022</v>
      </c>
      <c r="F18139" s="3" t="str">
        <f t="shared" si="553"/>
        <v>RGSpillPELTON2022</v>
      </c>
      <c r="G18139" s="9">
        <v>1.00574485614919E-2</v>
      </c>
      <c r="H18139" s="9">
        <v>7.4526823865277703E-3</v>
      </c>
      <c r="I18139" s="9">
        <v>2.38304864651388E-2</v>
      </c>
      <c r="J18139" s="9">
        <v>2.09462568413978E-7</v>
      </c>
      <c r="K18139" s="9">
        <v>3.9344721077083297E-2</v>
      </c>
      <c r="L18139" s="9">
        <v>0.21236155113212299</v>
      </c>
      <c r="M18139" s="9">
        <v>0.53589296094444405</v>
      </c>
      <c r="N18139" s="9">
        <v>0.85234233768055501</v>
      </c>
      <c r="O18139" s="9">
        <v>0.54732947528696196</v>
      </c>
      <c r="P18139" s="9">
        <v>0.478882793992361</v>
      </c>
      <c r="Q18139" s="9">
        <v>0.20368525275940799</v>
      </c>
      <c r="R18139" s="9">
        <v>0</v>
      </c>
      <c r="S18139" s="9">
        <v>1.23935592183593E-2</v>
      </c>
      <c r="T18139" s="9">
        <v>2.7788588722222197E-4</v>
      </c>
    </row>
    <row r="18140" spans="1:20" x14ac:dyDescent="0.35">
      <c r="A18140">
        <f t="shared" si="554"/>
        <v>18140</v>
      </c>
      <c r="B18140" s="3" t="s">
        <v>1039</v>
      </c>
      <c r="C18140" s="3" t="s">
        <v>95</v>
      </c>
      <c r="D18140" s="3" t="s">
        <v>66</v>
      </c>
      <c r="E18140">
        <v>2023</v>
      </c>
      <c r="F18140" s="3" t="str">
        <f t="shared" si="553"/>
        <v>RGSpillPELTON2023</v>
      </c>
      <c r="G18140" s="9">
        <v>3.53593117810483E-2</v>
      </c>
      <c r="H18140" s="9">
        <v>1.6673153233333301E-3</v>
      </c>
      <c r="I18140" s="9">
        <v>9.5299011710972201E-2</v>
      </c>
      <c r="J18140" s="9">
        <v>0.15669086741545599</v>
      </c>
      <c r="K18140" s="9">
        <v>2.9773487916666597E-4</v>
      </c>
      <c r="L18140" s="9">
        <v>8.5950265012499999E-2</v>
      </c>
      <c r="M18140" s="9">
        <v>0.43197999781611102</v>
      </c>
      <c r="N18140" s="9">
        <v>0.81723161533611099</v>
      </c>
      <c r="O18140" s="9">
        <v>0.48237829816599398</v>
      </c>
      <c r="P18140" s="9">
        <v>0.254862091492361</v>
      </c>
      <c r="Q18140" s="9">
        <v>0.419428090779569</v>
      </c>
      <c r="R18140" s="9">
        <v>3.66976999666666E-3</v>
      </c>
      <c r="S18140" s="9">
        <v>5.6879271536718699E-2</v>
      </c>
      <c r="T18140" s="9">
        <v>0.20504934127805499</v>
      </c>
    </row>
    <row r="18141" spans="1:20" x14ac:dyDescent="0.35">
      <c r="A18141">
        <f t="shared" si="554"/>
        <v>18141</v>
      </c>
      <c r="B18141" s="3" t="s">
        <v>1039</v>
      </c>
      <c r="C18141" s="3" t="s">
        <v>95</v>
      </c>
      <c r="D18141" s="3" t="s">
        <v>66</v>
      </c>
      <c r="E18141">
        <v>2024</v>
      </c>
      <c r="F18141" s="3" t="str">
        <f t="shared" si="553"/>
        <v>RGSpillPELTON2024</v>
      </c>
      <c r="G18141" s="9">
        <v>2.6892182634408602E-4</v>
      </c>
      <c r="H18141" s="9">
        <v>0</v>
      </c>
      <c r="I18141" s="9">
        <v>1.3893469878482599E-2</v>
      </c>
      <c r="J18141" s="9">
        <v>6.9897859293010702E-3</v>
      </c>
      <c r="K18141" s="9">
        <v>4.5410097552083303E-3</v>
      </c>
      <c r="L18141" s="9">
        <v>1.5643708642069799E-2</v>
      </c>
      <c r="M18141" s="9">
        <v>1.29819176025E-2</v>
      </c>
      <c r="N18141" s="9">
        <v>4.2630145176111099E-2</v>
      </c>
      <c r="O18141" s="9">
        <v>0.45111681462298298</v>
      </c>
      <c r="P18141" s="9">
        <v>0.12245197653888799</v>
      </c>
      <c r="Q18141" s="9">
        <v>7.6479697639314503E-2</v>
      </c>
      <c r="R18141" s="9">
        <v>0.34735082084791602</v>
      </c>
      <c r="S18141" s="9">
        <v>0</v>
      </c>
      <c r="T18141" s="9">
        <v>8.05826891138888E-2</v>
      </c>
    </row>
    <row r="18142" spans="1:20" x14ac:dyDescent="0.35">
      <c r="A18142">
        <f t="shared" si="554"/>
        <v>18142</v>
      </c>
      <c r="B18142" s="3" t="s">
        <v>1039</v>
      </c>
      <c r="C18142" s="3" t="s">
        <v>95</v>
      </c>
      <c r="D18142" s="3" t="s">
        <v>66</v>
      </c>
      <c r="E18142">
        <v>2025</v>
      </c>
      <c r="F18142" s="3" t="str">
        <f t="shared" si="553"/>
        <v>RGSpillPELTON2025</v>
      </c>
      <c r="G18142" s="9">
        <v>3.2052782570967699E-2</v>
      </c>
      <c r="H18142" s="9">
        <v>3.06410107013888E-3</v>
      </c>
      <c r="I18142" s="9">
        <v>1.9452012105555499E-3</v>
      </c>
      <c r="J18142" s="9">
        <v>0.24999244712580601</v>
      </c>
      <c r="K18142" s="9">
        <v>9.2904434903124999E-2</v>
      </c>
      <c r="L18142" s="9">
        <v>0.14711658596297</v>
      </c>
      <c r="M18142" s="9">
        <v>0.30484545631944399</v>
      </c>
      <c r="N18142" s="9">
        <v>1.7394208036527701</v>
      </c>
      <c r="O18142" s="9">
        <v>1.4002900254592701</v>
      </c>
      <c r="P18142" s="9">
        <v>0.136876454063076</v>
      </c>
      <c r="Q18142" s="9">
        <v>9.2427794525537593E-2</v>
      </c>
      <c r="R18142" s="9">
        <v>5.3838258996666603E-2</v>
      </c>
      <c r="S18142" s="9">
        <v>9.3337183633744505E-2</v>
      </c>
      <c r="T18142" s="9">
        <v>5.2811584259583301E-2</v>
      </c>
    </row>
    <row r="18143" spans="1:20" x14ac:dyDescent="0.35">
      <c r="A18143">
        <f t="shared" si="554"/>
        <v>18143</v>
      </c>
      <c r="B18143" s="3" t="s">
        <v>1039</v>
      </c>
      <c r="C18143" s="3" t="s">
        <v>95</v>
      </c>
      <c r="D18143" s="3" t="s">
        <v>66</v>
      </c>
      <c r="E18143">
        <v>2026</v>
      </c>
      <c r="F18143" s="3" t="str">
        <f t="shared" si="553"/>
        <v>RGSpillPELTON2026</v>
      </c>
      <c r="G18143" s="9">
        <v>7.0519978585752596E-2</v>
      </c>
      <c r="H18143" s="9">
        <v>2.5009729850000001E-3</v>
      </c>
      <c r="I18143" s="9">
        <v>3.2022965129166601E-2</v>
      </c>
      <c r="J18143" s="9">
        <v>6.3877639094085999E-3</v>
      </c>
      <c r="K18143" s="9">
        <v>8.0311573616666604E-2</v>
      </c>
      <c r="L18143" s="9">
        <v>0.15412940306317199</v>
      </c>
      <c r="M18143" s="9">
        <v>1.1235981475638801</v>
      </c>
      <c r="N18143" s="9">
        <v>0.70236200865444398</v>
      </c>
      <c r="O18143" s="9">
        <v>1.12924729698252</v>
      </c>
      <c r="P18143" s="9">
        <v>1.29150545995965</v>
      </c>
      <c r="Q18143" s="9">
        <v>0.114695310761772</v>
      </c>
      <c r="R18143" s="9">
        <v>2.0499702210555502E-2</v>
      </c>
      <c r="S18143" s="9">
        <v>7.3947862643229103E-4</v>
      </c>
      <c r="T18143" s="9">
        <v>2.3704202968055501E-2</v>
      </c>
    </row>
    <row r="18144" spans="1:20" x14ac:dyDescent="0.35">
      <c r="A18144">
        <f t="shared" si="554"/>
        <v>18144</v>
      </c>
      <c r="B18144" s="3" t="s">
        <v>1039</v>
      </c>
      <c r="C18144" s="3" t="s">
        <v>95</v>
      </c>
      <c r="D18144" s="3" t="s">
        <v>66</v>
      </c>
      <c r="E18144">
        <v>2027</v>
      </c>
      <c r="F18144" s="3" t="str">
        <f t="shared" si="553"/>
        <v>RGSpillPELTON2027</v>
      </c>
      <c r="G18144" s="9">
        <v>1.5347621796236499E-2</v>
      </c>
      <c r="H18144" s="9">
        <v>0.118393867106666</v>
      </c>
      <c r="I18144" s="9">
        <v>2.7263189809722199E-2</v>
      </c>
      <c r="J18144" s="9">
        <v>0.21504090825141101</v>
      </c>
      <c r="K18144" s="9">
        <v>0.123468180028125</v>
      </c>
      <c r="L18144" s="9">
        <v>0.98891691784045699</v>
      </c>
      <c r="M18144" s="9">
        <v>4.1966447014352699</v>
      </c>
      <c r="N18144" s="9">
        <v>4.3635922948624897</v>
      </c>
      <c r="O18144" s="9">
        <v>2.4130649408776801</v>
      </c>
      <c r="P18144" s="9">
        <v>1.3550050323434699</v>
      </c>
      <c r="Q18144" s="9">
        <v>0.48286555887208299</v>
      </c>
      <c r="R18144" s="9">
        <v>1.38877689338888E-2</v>
      </c>
      <c r="S18144" s="9">
        <v>2.03834795645833E-2</v>
      </c>
      <c r="T18144" s="9">
        <v>4.5546832117013797E-2</v>
      </c>
    </row>
    <row r="18145" spans="1:20" x14ac:dyDescent="0.35">
      <c r="A18145">
        <f t="shared" si="554"/>
        <v>18145</v>
      </c>
      <c r="B18145" s="3" t="s">
        <v>1039</v>
      </c>
      <c r="C18145" s="3" t="s">
        <v>95</v>
      </c>
      <c r="D18145" s="3" t="s">
        <v>66</v>
      </c>
      <c r="E18145">
        <v>2028</v>
      </c>
      <c r="F18145" s="3" t="str">
        <f t="shared" si="553"/>
        <v>RGSpillPELTON2028</v>
      </c>
      <c r="G18145" s="9">
        <v>0.20256492045887001</v>
      </c>
      <c r="H18145" s="9">
        <v>3.3273435926111102E-2</v>
      </c>
      <c r="I18145" s="9">
        <v>1.3862113567361101E-3</v>
      </c>
      <c r="J18145" s="9">
        <v>8.2628283591263396E-2</v>
      </c>
      <c r="K18145" s="9">
        <v>5.4871696556249898E-2</v>
      </c>
      <c r="L18145" s="9">
        <v>8.6141830850268802E-2</v>
      </c>
      <c r="M18145" s="9">
        <v>0.69462392907638804</v>
      </c>
      <c r="N18145" s="9">
        <v>0.760402979255694</v>
      </c>
      <c r="O18145" s="9">
        <v>1.4826519114872301</v>
      </c>
      <c r="P18145" s="9">
        <v>0.42254500992569399</v>
      </c>
      <c r="Q18145" s="9">
        <v>0.51424458858245903</v>
      </c>
      <c r="R18145" s="9">
        <v>3.6113315194444399E-3</v>
      </c>
      <c r="S18145" s="9">
        <v>2.08343380765625E-2</v>
      </c>
      <c r="T18145" s="9">
        <v>7.2225315886111103E-3</v>
      </c>
    </row>
    <row r="18146" spans="1:20" x14ac:dyDescent="0.35">
      <c r="A18146">
        <f t="shared" si="554"/>
        <v>18146</v>
      </c>
      <c r="B18146" s="3" t="s">
        <v>1039</v>
      </c>
      <c r="C18146" s="3" t="s">
        <v>95</v>
      </c>
      <c r="D18146" s="3" t="s">
        <v>66</v>
      </c>
      <c r="E18146">
        <v>2029</v>
      </c>
      <c r="F18146" s="3" t="str">
        <f t="shared" si="553"/>
        <v>RGSpillPELTON2029</v>
      </c>
      <c r="G18146" s="9">
        <v>5.3784175403225802E-4</v>
      </c>
      <c r="H18146" s="9">
        <v>4.1679920547222204E-3</v>
      </c>
      <c r="I18146" s="9">
        <v>1.02865698765277E-2</v>
      </c>
      <c r="J18146" s="9">
        <v>1.10214146809139E-2</v>
      </c>
      <c r="K18146" s="9">
        <v>6.0700457276041597E-3</v>
      </c>
      <c r="L18146" s="9">
        <v>4.7025640068279501E-2</v>
      </c>
      <c r="M18146" s="9">
        <v>0.45082341279305499</v>
      </c>
      <c r="N18146" s="9">
        <v>2.4922737233333301E-2</v>
      </c>
      <c r="O18146" s="9">
        <v>0.60650509775672001</v>
      </c>
      <c r="P18146" s="9">
        <v>0.22888881148680501</v>
      </c>
      <c r="Q18146" s="9">
        <v>6.2091302917338699E-2</v>
      </c>
      <c r="R18146" s="9">
        <v>3.96359364148611E-2</v>
      </c>
      <c r="S18146" s="9">
        <v>1.8456319782031199E-2</v>
      </c>
      <c r="T18146" s="9">
        <v>4.7732314135138801E-2</v>
      </c>
    </row>
    <row r="18147" spans="1:20" x14ac:dyDescent="0.35">
      <c r="A18147">
        <f t="shared" si="554"/>
        <v>18147</v>
      </c>
      <c r="B18147" s="3" t="s">
        <v>1039</v>
      </c>
      <c r="C18147" s="3" t="s">
        <v>77</v>
      </c>
      <c r="D18147" s="3" t="s">
        <v>66</v>
      </c>
      <c r="E18147">
        <v>2020</v>
      </c>
      <c r="F18147" s="3" t="str">
        <f t="shared" si="553"/>
        <v>RGGenPELTON2020</v>
      </c>
      <c r="G18147" s="9">
        <v>57.152652486559099</v>
      </c>
      <c r="H18147" s="9">
        <v>65.312966786111105</v>
      </c>
      <c r="I18147" s="9">
        <v>61.045331177777697</v>
      </c>
      <c r="J18147" s="9">
        <v>61.485314919354799</v>
      </c>
      <c r="K18147" s="9">
        <v>57.812679672618998</v>
      </c>
      <c r="L18147" s="9">
        <v>53.414754301075199</v>
      </c>
      <c r="M18147" s="9">
        <v>59.5355370277777</v>
      </c>
      <c r="N18147" s="9">
        <v>54.934320083333297</v>
      </c>
      <c r="O18147" s="9">
        <v>46.004883776881698</v>
      </c>
      <c r="P18147" s="9">
        <v>43.221821972222202</v>
      </c>
      <c r="Q18147" s="9">
        <v>51.759300000000003</v>
      </c>
      <c r="R18147" s="9">
        <v>43.398022861111102</v>
      </c>
      <c r="S18147" s="9">
        <v>45.507986718749997</v>
      </c>
      <c r="T18147" s="9">
        <v>43.731348819444399</v>
      </c>
    </row>
    <row r="18148" spans="1:20" x14ac:dyDescent="0.35">
      <c r="A18148">
        <f t="shared" si="554"/>
        <v>18148</v>
      </c>
      <c r="B18148" s="3" t="s">
        <v>1039</v>
      </c>
      <c r="C18148" s="3" t="s">
        <v>77</v>
      </c>
      <c r="D18148" s="3" t="s">
        <v>66</v>
      </c>
      <c r="E18148">
        <v>2021</v>
      </c>
      <c r="F18148" s="3" t="str">
        <f t="shared" si="553"/>
        <v>RGGenPELTON2021</v>
      </c>
      <c r="G18148" s="9">
        <v>43.949814596774097</v>
      </c>
      <c r="H18148" s="9">
        <v>39.592644522222201</v>
      </c>
      <c r="I18148" s="9">
        <v>40.175609013888803</v>
      </c>
      <c r="J18148" s="9">
        <v>36.443155819892397</v>
      </c>
      <c r="K18148" s="9">
        <v>34.427910372023803</v>
      </c>
      <c r="L18148" s="9">
        <v>35.158436102150503</v>
      </c>
      <c r="M18148" s="9">
        <v>43.812186861111101</v>
      </c>
      <c r="N18148" s="9">
        <v>49.277534888888802</v>
      </c>
      <c r="O18148" s="9">
        <v>35.703068047647797</v>
      </c>
      <c r="P18148" s="9">
        <v>29.960426305555501</v>
      </c>
      <c r="Q18148" s="9">
        <v>39.360171127688098</v>
      </c>
      <c r="R18148" s="9">
        <v>36.800222169722197</v>
      </c>
      <c r="S18148" s="9">
        <v>38.428645729166597</v>
      </c>
      <c r="T18148" s="9">
        <v>40.885033305555503</v>
      </c>
    </row>
    <row r="18149" spans="1:20" x14ac:dyDescent="0.35">
      <c r="A18149">
        <f t="shared" si="554"/>
        <v>18149</v>
      </c>
      <c r="B18149" s="3" t="s">
        <v>1039</v>
      </c>
      <c r="C18149" s="3" t="s">
        <v>77</v>
      </c>
      <c r="D18149" s="3" t="s">
        <v>66</v>
      </c>
      <c r="E18149">
        <v>2022</v>
      </c>
      <c r="F18149" s="3" t="str">
        <f t="shared" si="553"/>
        <v>RGGenPELTON2022</v>
      </c>
      <c r="G18149" s="9">
        <v>38.188316935483797</v>
      </c>
      <c r="H18149" s="9">
        <v>45.010412847222199</v>
      </c>
      <c r="I18149" s="9">
        <v>43.5329711944444</v>
      </c>
      <c r="J18149" s="9">
        <v>33.778047133064497</v>
      </c>
      <c r="K18149" s="9">
        <v>38.226617187499997</v>
      </c>
      <c r="L18149" s="9">
        <v>40.8587520833333</v>
      </c>
      <c r="M18149" s="9">
        <v>42.672048527777697</v>
      </c>
      <c r="N18149" s="9">
        <v>43.542512444444398</v>
      </c>
      <c r="O18149" s="9">
        <v>48.1766871908602</v>
      </c>
      <c r="P18149" s="9">
        <v>57.463874763888803</v>
      </c>
      <c r="Q18149" s="9">
        <v>57.399459865591297</v>
      </c>
      <c r="R18149" s="9">
        <v>52.3191299722222</v>
      </c>
      <c r="S18149" s="9">
        <v>45.249205729166597</v>
      </c>
      <c r="T18149" s="9">
        <v>49.770802908333302</v>
      </c>
    </row>
    <row r="18150" spans="1:20" x14ac:dyDescent="0.35">
      <c r="A18150">
        <f t="shared" si="554"/>
        <v>18150</v>
      </c>
      <c r="B18150" s="3" t="s">
        <v>1039</v>
      </c>
      <c r="C18150" s="3" t="s">
        <v>77</v>
      </c>
      <c r="D18150" s="3" t="s">
        <v>66</v>
      </c>
      <c r="E18150">
        <v>2023</v>
      </c>
      <c r="F18150" s="3" t="str">
        <f t="shared" si="553"/>
        <v>RGGenPELTON2023</v>
      </c>
      <c r="G18150" s="9">
        <v>47.312570178763401</v>
      </c>
      <c r="H18150" s="9">
        <v>54.021376013888798</v>
      </c>
      <c r="I18150" s="9">
        <v>58.101565430555503</v>
      </c>
      <c r="J18150" s="9">
        <v>55.079909556451597</v>
      </c>
      <c r="K18150" s="9">
        <v>48.282641994047601</v>
      </c>
      <c r="L18150" s="9">
        <v>44.078026155913903</v>
      </c>
      <c r="M18150" s="9">
        <v>50.449213333333297</v>
      </c>
      <c r="N18150" s="9">
        <v>46.517048444444399</v>
      </c>
      <c r="O18150" s="9">
        <v>40.484674510752598</v>
      </c>
      <c r="P18150" s="9">
        <v>51.6438227777777</v>
      </c>
      <c r="Q18150" s="9">
        <v>47.633904346774102</v>
      </c>
      <c r="R18150" s="9">
        <v>46.8123829166666</v>
      </c>
      <c r="S18150" s="9">
        <v>50.497499739583297</v>
      </c>
      <c r="T18150" s="9">
        <v>45.486809416666603</v>
      </c>
    </row>
    <row r="18151" spans="1:20" x14ac:dyDescent="0.35">
      <c r="A18151">
        <f t="shared" si="554"/>
        <v>18151</v>
      </c>
      <c r="B18151" s="3" t="s">
        <v>1039</v>
      </c>
      <c r="C18151" s="3" t="s">
        <v>77</v>
      </c>
      <c r="D18151" s="3" t="s">
        <v>66</v>
      </c>
      <c r="E18151">
        <v>2024</v>
      </c>
      <c r="F18151" s="3" t="str">
        <f t="shared" si="553"/>
        <v>RGGenPELTON2024</v>
      </c>
      <c r="G18151" s="9">
        <v>43.692930255376297</v>
      </c>
      <c r="H18151" s="9">
        <v>44.104200861111103</v>
      </c>
      <c r="I18151" s="9">
        <v>55.374920624999902</v>
      </c>
      <c r="J18151" s="9">
        <v>57.564773870967699</v>
      </c>
      <c r="K18151" s="9">
        <v>46.322431130952303</v>
      </c>
      <c r="L18151" s="9">
        <v>46.914910529569802</v>
      </c>
      <c r="M18151" s="9">
        <v>49.3473349722222</v>
      </c>
      <c r="N18151" s="9">
        <v>48.410672688888802</v>
      </c>
      <c r="O18151" s="9">
        <v>38.297278870967702</v>
      </c>
      <c r="P18151" s="9">
        <v>41.710461056944403</v>
      </c>
      <c r="Q18151" s="9">
        <v>42.674117204300998</v>
      </c>
      <c r="R18151" s="9">
        <v>26.9704151388888</v>
      </c>
      <c r="S18151" s="9">
        <v>39.949953333333298</v>
      </c>
      <c r="T18151" s="9">
        <v>43.571779249999999</v>
      </c>
    </row>
    <row r="18152" spans="1:20" x14ac:dyDescent="0.35">
      <c r="A18152">
        <f t="shared" si="554"/>
        <v>18152</v>
      </c>
      <c r="B18152" s="3" t="s">
        <v>1039</v>
      </c>
      <c r="C18152" s="3" t="s">
        <v>77</v>
      </c>
      <c r="D18152" s="3" t="s">
        <v>66</v>
      </c>
      <c r="E18152">
        <v>2025</v>
      </c>
      <c r="F18152" s="3" t="str">
        <f t="shared" si="553"/>
        <v>RGGenPELTON2025</v>
      </c>
      <c r="G18152" s="9">
        <v>48.477807741935401</v>
      </c>
      <c r="H18152" s="9">
        <v>47.822682055555497</v>
      </c>
      <c r="I18152" s="9">
        <v>55.201849751388799</v>
      </c>
      <c r="J18152" s="9">
        <v>61.968306908602102</v>
      </c>
      <c r="K18152" s="9">
        <v>62.185194583333299</v>
      </c>
      <c r="L18152" s="9">
        <v>58.0594413306451</v>
      </c>
      <c r="M18152" s="9">
        <v>62.480966305555498</v>
      </c>
      <c r="N18152" s="9">
        <v>48.980469611111097</v>
      </c>
      <c r="O18152" s="9">
        <v>43.025352782257997</v>
      </c>
      <c r="P18152" s="9">
        <v>57.920368416666598</v>
      </c>
      <c r="Q18152" s="9">
        <v>57.648097002688097</v>
      </c>
      <c r="R18152" s="9">
        <v>49.008786472222198</v>
      </c>
      <c r="S18152" s="9">
        <v>50.428922031249897</v>
      </c>
      <c r="T18152" s="9">
        <v>49.909919885000001</v>
      </c>
    </row>
    <row r="18153" spans="1:20" x14ac:dyDescent="0.35">
      <c r="A18153">
        <f t="shared" si="554"/>
        <v>18153</v>
      </c>
      <c r="B18153" s="3" t="s">
        <v>1039</v>
      </c>
      <c r="C18153" s="3" t="s">
        <v>77</v>
      </c>
      <c r="D18153" s="3" t="s">
        <v>66</v>
      </c>
      <c r="E18153">
        <v>2026</v>
      </c>
      <c r="F18153" s="3" t="str">
        <f t="shared" si="553"/>
        <v>RGGenPELTON2026</v>
      </c>
      <c r="G18153" s="9">
        <v>55.688591236559098</v>
      </c>
      <c r="H18153" s="9">
        <v>59.942954027777702</v>
      </c>
      <c r="I18153" s="9">
        <v>60.635516479166597</v>
      </c>
      <c r="J18153" s="9">
        <v>66.194944086021493</v>
      </c>
      <c r="K18153" s="9">
        <v>59.333143869047603</v>
      </c>
      <c r="L18153" s="9">
        <v>58.3456275537634</v>
      </c>
      <c r="M18153" s="9">
        <v>49.352899222222199</v>
      </c>
      <c r="N18153" s="9">
        <v>59.1660116944444</v>
      </c>
      <c r="O18153" s="9">
        <v>52.827265752688099</v>
      </c>
      <c r="P18153" s="9">
        <v>74.894497138888894</v>
      </c>
      <c r="Q18153" s="9">
        <v>67.595952419354802</v>
      </c>
      <c r="R18153" s="9">
        <v>55.074212444444399</v>
      </c>
      <c r="S18153" s="9">
        <v>58.8432265625</v>
      </c>
      <c r="T18153" s="9">
        <v>57.030145847222201</v>
      </c>
    </row>
    <row r="18154" spans="1:20" x14ac:dyDescent="0.35">
      <c r="A18154">
        <f t="shared" si="554"/>
        <v>18154</v>
      </c>
      <c r="B18154" s="3" t="s">
        <v>1039</v>
      </c>
      <c r="C18154" s="3" t="s">
        <v>77</v>
      </c>
      <c r="D18154" s="3" t="s">
        <v>66</v>
      </c>
      <c r="E18154">
        <v>2027</v>
      </c>
      <c r="F18154" s="3" t="str">
        <f t="shared" si="553"/>
        <v>RGGenPELTON2027</v>
      </c>
      <c r="G18154" s="9">
        <v>67.962626572580604</v>
      </c>
      <c r="H18154" s="9">
        <v>81.714516388888896</v>
      </c>
      <c r="I18154" s="9">
        <v>83.713620277777693</v>
      </c>
      <c r="J18154" s="9">
        <v>78.306521196236503</v>
      </c>
      <c r="K18154" s="9">
        <v>73.356896577380894</v>
      </c>
      <c r="L18154" s="9">
        <v>67.077550456989201</v>
      </c>
      <c r="M18154" s="9">
        <v>45.247483730555501</v>
      </c>
      <c r="N18154" s="9">
        <v>50.278534111111099</v>
      </c>
      <c r="O18154" s="9">
        <v>77.557915306720403</v>
      </c>
      <c r="P18154" s="9">
        <v>85.346945347222203</v>
      </c>
      <c r="Q18154" s="9">
        <v>75.607403629032206</v>
      </c>
      <c r="R18154" s="9">
        <v>74.777631416666594</v>
      </c>
      <c r="S18154" s="9">
        <v>60.172131848958301</v>
      </c>
      <c r="T18154" s="9">
        <v>63.645231041111103</v>
      </c>
    </row>
    <row r="18155" spans="1:20" x14ac:dyDescent="0.35">
      <c r="A18155">
        <f t="shared" si="554"/>
        <v>18155</v>
      </c>
      <c r="B18155" s="3" t="s">
        <v>1039</v>
      </c>
      <c r="C18155" s="3" t="s">
        <v>77</v>
      </c>
      <c r="D18155" s="3" t="s">
        <v>66</v>
      </c>
      <c r="E18155">
        <v>2028</v>
      </c>
      <c r="F18155" s="3" t="str">
        <f t="shared" si="553"/>
        <v>RGGenPELTON2028</v>
      </c>
      <c r="G18155" s="9">
        <v>61.818987715053701</v>
      </c>
      <c r="H18155" s="9">
        <v>65.175751972222201</v>
      </c>
      <c r="I18155" s="9">
        <v>61.6838594166666</v>
      </c>
      <c r="J18155" s="9">
        <v>60.079998454300998</v>
      </c>
      <c r="K18155" s="9">
        <v>59.090697767857101</v>
      </c>
      <c r="L18155" s="9">
        <v>52.633751034946201</v>
      </c>
      <c r="M18155" s="9">
        <v>43.827407777777701</v>
      </c>
      <c r="N18155" s="9">
        <v>45.121994549999997</v>
      </c>
      <c r="O18155" s="9">
        <v>47.5502057526881</v>
      </c>
      <c r="P18155" s="9">
        <v>55.990632402777699</v>
      </c>
      <c r="Q18155" s="9">
        <v>58.876479708333299</v>
      </c>
      <c r="R18155" s="9">
        <v>53.152833555555503</v>
      </c>
      <c r="S18155" s="9">
        <v>57.976510572916602</v>
      </c>
      <c r="T18155" s="9">
        <v>50.258613037499998</v>
      </c>
    </row>
    <row r="18156" spans="1:20" x14ac:dyDescent="0.35">
      <c r="A18156">
        <f t="shared" si="554"/>
        <v>18156</v>
      </c>
      <c r="B18156" s="3" t="s">
        <v>1039</v>
      </c>
      <c r="C18156" s="3" t="s">
        <v>77</v>
      </c>
      <c r="D18156" s="3" t="s">
        <v>66</v>
      </c>
      <c r="E18156">
        <v>2029</v>
      </c>
      <c r="F18156" s="3" t="str">
        <f t="shared" si="553"/>
        <v>RGGenPELTON2029</v>
      </c>
      <c r="G18156" s="9">
        <v>56.766789610215</v>
      </c>
      <c r="H18156" s="9">
        <v>53.892099415277698</v>
      </c>
      <c r="I18156" s="9">
        <v>64.067768913888898</v>
      </c>
      <c r="J18156" s="9">
        <v>57.4469620430107</v>
      </c>
      <c r="K18156" s="9">
        <v>58.858231249999903</v>
      </c>
      <c r="L18156" s="9">
        <v>56.175369875000001</v>
      </c>
      <c r="M18156" s="9">
        <v>46.692144388888799</v>
      </c>
      <c r="N18156" s="9">
        <v>54.648829999999997</v>
      </c>
      <c r="O18156" s="9">
        <v>44.512021614247303</v>
      </c>
      <c r="P18156" s="9">
        <v>52.451863205555497</v>
      </c>
      <c r="Q18156" s="9">
        <v>58.667209435483798</v>
      </c>
      <c r="R18156" s="9">
        <v>46.323500444444399</v>
      </c>
      <c r="S18156" s="9">
        <v>46.974910677083301</v>
      </c>
      <c r="T18156" s="9">
        <v>45.322765750000002</v>
      </c>
    </row>
    <row r="18157" spans="1:20" x14ac:dyDescent="0.35">
      <c r="A18157">
        <f t="shared" si="554"/>
        <v>18157</v>
      </c>
      <c r="B18157" s="3" t="s">
        <v>1039</v>
      </c>
      <c r="C18157" s="3" t="s">
        <v>75</v>
      </c>
      <c r="D18157" s="3" t="s">
        <v>41</v>
      </c>
      <c r="E18157">
        <v>2020</v>
      </c>
      <c r="F18157" s="3" t="str">
        <f t="shared" si="553"/>
        <v>RGElevPOST F2020</v>
      </c>
      <c r="G18157" s="9" t="e">
        <v>#N/A</v>
      </c>
      <c r="H18157" s="9" t="e">
        <v>#N/A</v>
      </c>
      <c r="I18157" s="9" t="e">
        <v>#N/A</v>
      </c>
      <c r="J18157" s="9" t="e">
        <v>#N/A</v>
      </c>
      <c r="K18157" s="9" t="e">
        <v>#N/A</v>
      </c>
      <c r="L18157" s="9" t="e">
        <v>#N/A</v>
      </c>
      <c r="M18157" s="9" t="e">
        <v>#N/A</v>
      </c>
      <c r="N18157" s="9" t="e">
        <v>#N/A</v>
      </c>
      <c r="O18157" s="9" t="e">
        <v>#N/A</v>
      </c>
      <c r="P18157" s="9" t="e">
        <v>#N/A</v>
      </c>
      <c r="Q18157" s="9" t="e">
        <v>#N/A</v>
      </c>
      <c r="R18157" s="9" t="e">
        <v>#N/A</v>
      </c>
      <c r="S18157" s="9" t="e">
        <v>#N/A</v>
      </c>
      <c r="T18157" s="9" t="e">
        <v>#N/A</v>
      </c>
    </row>
    <row r="18158" spans="1:20" x14ac:dyDescent="0.35">
      <c r="A18158">
        <f t="shared" si="554"/>
        <v>18158</v>
      </c>
      <c r="B18158" s="3" t="s">
        <v>1039</v>
      </c>
      <c r="C18158" s="3" t="s">
        <v>75</v>
      </c>
      <c r="D18158" s="3" t="s">
        <v>41</v>
      </c>
      <c r="E18158">
        <v>2021</v>
      </c>
      <c r="F18158" s="3" t="str">
        <f t="shared" si="553"/>
        <v>RGElevPOST F2021</v>
      </c>
      <c r="G18158" s="9" t="e">
        <v>#N/A</v>
      </c>
      <c r="H18158" s="9" t="e">
        <v>#N/A</v>
      </c>
      <c r="I18158" s="9" t="e">
        <v>#N/A</v>
      </c>
      <c r="J18158" s="9" t="e">
        <v>#N/A</v>
      </c>
      <c r="K18158" s="9" t="e">
        <v>#N/A</v>
      </c>
      <c r="L18158" s="9" t="e">
        <v>#N/A</v>
      </c>
      <c r="M18158" s="9" t="e">
        <v>#N/A</v>
      </c>
      <c r="N18158" s="9" t="e">
        <v>#N/A</v>
      </c>
      <c r="O18158" s="9" t="e">
        <v>#N/A</v>
      </c>
      <c r="P18158" s="9" t="e">
        <v>#N/A</v>
      </c>
      <c r="Q18158" s="9" t="e">
        <v>#N/A</v>
      </c>
      <c r="R18158" s="9" t="e">
        <v>#N/A</v>
      </c>
      <c r="S18158" s="9" t="e">
        <v>#N/A</v>
      </c>
      <c r="T18158" s="9" t="e">
        <v>#N/A</v>
      </c>
    </row>
    <row r="18159" spans="1:20" x14ac:dyDescent="0.35">
      <c r="A18159">
        <f t="shared" si="554"/>
        <v>18159</v>
      </c>
      <c r="B18159" s="3" t="s">
        <v>1039</v>
      </c>
      <c r="C18159" s="3" t="s">
        <v>75</v>
      </c>
      <c r="D18159" s="3" t="s">
        <v>41</v>
      </c>
      <c r="E18159">
        <v>2022</v>
      </c>
      <c r="F18159" s="3" t="str">
        <f t="shared" si="553"/>
        <v>RGElevPOST F2022</v>
      </c>
      <c r="G18159" s="9" t="e">
        <v>#N/A</v>
      </c>
      <c r="H18159" s="9" t="e">
        <v>#N/A</v>
      </c>
      <c r="I18159" s="9" t="e">
        <v>#N/A</v>
      </c>
      <c r="J18159" s="9" t="e">
        <v>#N/A</v>
      </c>
      <c r="K18159" s="9" t="e">
        <v>#N/A</v>
      </c>
      <c r="L18159" s="9" t="e">
        <v>#N/A</v>
      </c>
      <c r="M18159" s="9" t="e">
        <v>#N/A</v>
      </c>
      <c r="N18159" s="9" t="e">
        <v>#N/A</v>
      </c>
      <c r="O18159" s="9" t="e">
        <v>#N/A</v>
      </c>
      <c r="P18159" s="9" t="e">
        <v>#N/A</v>
      </c>
      <c r="Q18159" s="9" t="e">
        <v>#N/A</v>
      </c>
      <c r="R18159" s="9" t="e">
        <v>#N/A</v>
      </c>
      <c r="S18159" s="9" t="e">
        <v>#N/A</v>
      </c>
      <c r="T18159" s="9" t="e">
        <v>#N/A</v>
      </c>
    </row>
    <row r="18160" spans="1:20" x14ac:dyDescent="0.35">
      <c r="A18160">
        <f t="shared" si="554"/>
        <v>18160</v>
      </c>
      <c r="B18160" s="3" t="s">
        <v>1039</v>
      </c>
      <c r="C18160" s="3" t="s">
        <v>75</v>
      </c>
      <c r="D18160" s="3" t="s">
        <v>41</v>
      </c>
      <c r="E18160">
        <v>2023</v>
      </c>
      <c r="F18160" s="3" t="str">
        <f t="shared" si="553"/>
        <v>RGElevPOST F2023</v>
      </c>
      <c r="G18160" s="9" t="e">
        <v>#N/A</v>
      </c>
      <c r="H18160" s="9" t="e">
        <v>#N/A</v>
      </c>
      <c r="I18160" s="9" t="e">
        <v>#N/A</v>
      </c>
      <c r="J18160" s="9" t="e">
        <v>#N/A</v>
      </c>
      <c r="K18160" s="9" t="e">
        <v>#N/A</v>
      </c>
      <c r="L18160" s="9" t="e">
        <v>#N/A</v>
      </c>
      <c r="M18160" s="9" t="e">
        <v>#N/A</v>
      </c>
      <c r="N18160" s="9" t="e">
        <v>#N/A</v>
      </c>
      <c r="O18160" s="9" t="e">
        <v>#N/A</v>
      </c>
      <c r="P18160" s="9" t="e">
        <v>#N/A</v>
      </c>
      <c r="Q18160" s="9" t="e">
        <v>#N/A</v>
      </c>
      <c r="R18160" s="9" t="e">
        <v>#N/A</v>
      </c>
      <c r="S18160" s="9" t="e">
        <v>#N/A</v>
      </c>
      <c r="T18160" s="9" t="e">
        <v>#N/A</v>
      </c>
    </row>
    <row r="18161" spans="1:20" x14ac:dyDescent="0.35">
      <c r="A18161">
        <f t="shared" si="554"/>
        <v>18161</v>
      </c>
      <c r="B18161" s="3" t="s">
        <v>1039</v>
      </c>
      <c r="C18161" s="3" t="s">
        <v>75</v>
      </c>
      <c r="D18161" s="3" t="s">
        <v>41</v>
      </c>
      <c r="E18161">
        <v>2024</v>
      </c>
      <c r="F18161" s="3" t="str">
        <f t="shared" si="553"/>
        <v>RGElevPOST F2024</v>
      </c>
      <c r="G18161" s="9" t="e">
        <v>#N/A</v>
      </c>
      <c r="H18161" s="9" t="e">
        <v>#N/A</v>
      </c>
      <c r="I18161" s="9" t="e">
        <v>#N/A</v>
      </c>
      <c r="J18161" s="9" t="e">
        <v>#N/A</v>
      </c>
      <c r="K18161" s="9" t="e">
        <v>#N/A</v>
      </c>
      <c r="L18161" s="9" t="e">
        <v>#N/A</v>
      </c>
      <c r="M18161" s="9" t="e">
        <v>#N/A</v>
      </c>
      <c r="N18161" s="9" t="e">
        <v>#N/A</v>
      </c>
      <c r="O18161" s="9" t="e">
        <v>#N/A</v>
      </c>
      <c r="P18161" s="9" t="e">
        <v>#N/A</v>
      </c>
      <c r="Q18161" s="9" t="e">
        <v>#N/A</v>
      </c>
      <c r="R18161" s="9" t="e">
        <v>#N/A</v>
      </c>
      <c r="S18161" s="9" t="e">
        <v>#N/A</v>
      </c>
      <c r="T18161" s="9" t="e">
        <v>#N/A</v>
      </c>
    </row>
    <row r="18162" spans="1:20" x14ac:dyDescent="0.35">
      <c r="A18162">
        <f t="shared" si="554"/>
        <v>18162</v>
      </c>
      <c r="B18162" s="3" t="s">
        <v>1039</v>
      </c>
      <c r="C18162" s="3" t="s">
        <v>75</v>
      </c>
      <c r="D18162" s="3" t="s">
        <v>41</v>
      </c>
      <c r="E18162">
        <v>2025</v>
      </c>
      <c r="F18162" s="3" t="str">
        <f t="shared" si="553"/>
        <v>RGElevPOST F2025</v>
      </c>
      <c r="G18162" s="9" t="e">
        <v>#N/A</v>
      </c>
      <c r="H18162" s="9" t="e">
        <v>#N/A</v>
      </c>
      <c r="I18162" s="9" t="e">
        <v>#N/A</v>
      </c>
      <c r="J18162" s="9" t="e">
        <v>#N/A</v>
      </c>
      <c r="K18162" s="9" t="e">
        <v>#N/A</v>
      </c>
      <c r="L18162" s="9" t="e">
        <v>#N/A</v>
      </c>
      <c r="M18162" s="9" t="e">
        <v>#N/A</v>
      </c>
      <c r="N18162" s="9" t="e">
        <v>#N/A</v>
      </c>
      <c r="O18162" s="9" t="e">
        <v>#N/A</v>
      </c>
      <c r="P18162" s="9" t="e">
        <v>#N/A</v>
      </c>
      <c r="Q18162" s="9" t="e">
        <v>#N/A</v>
      </c>
      <c r="R18162" s="9" t="e">
        <v>#N/A</v>
      </c>
      <c r="S18162" s="9" t="e">
        <v>#N/A</v>
      </c>
      <c r="T18162" s="9" t="e">
        <v>#N/A</v>
      </c>
    </row>
    <row r="18163" spans="1:20" x14ac:dyDescent="0.35">
      <c r="A18163">
        <f t="shared" si="554"/>
        <v>18163</v>
      </c>
      <c r="B18163" s="3" t="s">
        <v>1039</v>
      </c>
      <c r="C18163" s="3" t="s">
        <v>75</v>
      </c>
      <c r="D18163" s="3" t="s">
        <v>41</v>
      </c>
      <c r="E18163">
        <v>2026</v>
      </c>
      <c r="F18163" s="3" t="str">
        <f t="shared" si="553"/>
        <v>RGElevPOST F2026</v>
      </c>
      <c r="G18163" s="9" t="e">
        <v>#N/A</v>
      </c>
      <c r="H18163" s="9" t="e">
        <v>#N/A</v>
      </c>
      <c r="I18163" s="9" t="e">
        <v>#N/A</v>
      </c>
      <c r="J18163" s="9" t="e">
        <v>#N/A</v>
      </c>
      <c r="K18163" s="9" t="e">
        <v>#N/A</v>
      </c>
      <c r="L18163" s="9" t="e">
        <v>#N/A</v>
      </c>
      <c r="M18163" s="9" t="e">
        <v>#N/A</v>
      </c>
      <c r="N18163" s="9" t="e">
        <v>#N/A</v>
      </c>
      <c r="O18163" s="9" t="e">
        <v>#N/A</v>
      </c>
      <c r="P18163" s="9" t="e">
        <v>#N/A</v>
      </c>
      <c r="Q18163" s="9" t="e">
        <v>#N/A</v>
      </c>
      <c r="R18163" s="9" t="e">
        <v>#N/A</v>
      </c>
      <c r="S18163" s="9" t="e">
        <v>#N/A</v>
      </c>
      <c r="T18163" s="9" t="e">
        <v>#N/A</v>
      </c>
    </row>
    <row r="18164" spans="1:20" x14ac:dyDescent="0.35">
      <c r="A18164">
        <f t="shared" si="554"/>
        <v>18164</v>
      </c>
      <c r="B18164" s="3" t="s">
        <v>1039</v>
      </c>
      <c r="C18164" s="3" t="s">
        <v>75</v>
      </c>
      <c r="D18164" s="3" t="s">
        <v>41</v>
      </c>
      <c r="E18164">
        <v>2027</v>
      </c>
      <c r="F18164" s="3" t="str">
        <f t="shared" si="553"/>
        <v>RGElevPOST F2027</v>
      </c>
      <c r="G18164" s="9" t="e">
        <v>#N/A</v>
      </c>
      <c r="H18164" s="9" t="e">
        <v>#N/A</v>
      </c>
      <c r="I18164" s="9" t="e">
        <v>#N/A</v>
      </c>
      <c r="J18164" s="9" t="e">
        <v>#N/A</v>
      </c>
      <c r="K18164" s="9" t="e">
        <v>#N/A</v>
      </c>
      <c r="L18164" s="9" t="e">
        <v>#N/A</v>
      </c>
      <c r="M18164" s="9" t="e">
        <v>#N/A</v>
      </c>
      <c r="N18164" s="9" t="e">
        <v>#N/A</v>
      </c>
      <c r="O18164" s="9" t="e">
        <v>#N/A</v>
      </c>
      <c r="P18164" s="9" t="e">
        <v>#N/A</v>
      </c>
      <c r="Q18164" s="9" t="e">
        <v>#N/A</v>
      </c>
      <c r="R18164" s="9" t="e">
        <v>#N/A</v>
      </c>
      <c r="S18164" s="9" t="e">
        <v>#N/A</v>
      </c>
      <c r="T18164" s="9" t="e">
        <v>#N/A</v>
      </c>
    </row>
    <row r="18165" spans="1:20" x14ac:dyDescent="0.35">
      <c r="A18165">
        <f t="shared" si="554"/>
        <v>18165</v>
      </c>
      <c r="B18165" s="3" t="s">
        <v>1039</v>
      </c>
      <c r="C18165" s="3" t="s">
        <v>75</v>
      </c>
      <c r="D18165" s="3" t="s">
        <v>41</v>
      </c>
      <c r="E18165">
        <v>2028</v>
      </c>
      <c r="F18165" s="3" t="str">
        <f t="shared" ref="F18165:F18228" si="555">_xlfn.CONCAT(B18165,C18165,D18165,E18165)</f>
        <v>RGElevPOST F2028</v>
      </c>
      <c r="G18165" s="9" t="e">
        <v>#N/A</v>
      </c>
      <c r="H18165" s="9" t="e">
        <v>#N/A</v>
      </c>
      <c r="I18165" s="9" t="e">
        <v>#N/A</v>
      </c>
      <c r="J18165" s="9" t="e">
        <v>#N/A</v>
      </c>
      <c r="K18165" s="9" t="e">
        <v>#N/A</v>
      </c>
      <c r="L18165" s="9" t="e">
        <v>#N/A</v>
      </c>
      <c r="M18165" s="9" t="e">
        <v>#N/A</v>
      </c>
      <c r="N18165" s="9" t="e">
        <v>#N/A</v>
      </c>
      <c r="O18165" s="9" t="e">
        <v>#N/A</v>
      </c>
      <c r="P18165" s="9" t="e">
        <v>#N/A</v>
      </c>
      <c r="Q18165" s="9" t="e">
        <v>#N/A</v>
      </c>
      <c r="R18165" s="9" t="e">
        <v>#N/A</v>
      </c>
      <c r="S18165" s="9" t="e">
        <v>#N/A</v>
      </c>
      <c r="T18165" s="9" t="e">
        <v>#N/A</v>
      </c>
    </row>
    <row r="18166" spans="1:20" x14ac:dyDescent="0.35">
      <c r="A18166">
        <f t="shared" si="554"/>
        <v>18166</v>
      </c>
      <c r="B18166" s="3" t="s">
        <v>1039</v>
      </c>
      <c r="C18166" s="3" t="s">
        <v>75</v>
      </c>
      <c r="D18166" s="3" t="s">
        <v>41</v>
      </c>
      <c r="E18166">
        <v>2029</v>
      </c>
      <c r="F18166" s="3" t="str">
        <f t="shared" si="555"/>
        <v>RGElevPOST F2029</v>
      </c>
      <c r="G18166" s="9" t="e">
        <v>#N/A</v>
      </c>
      <c r="H18166" s="9" t="e">
        <v>#N/A</v>
      </c>
      <c r="I18166" s="9" t="e">
        <v>#N/A</v>
      </c>
      <c r="J18166" s="9" t="e">
        <v>#N/A</v>
      </c>
      <c r="K18166" s="9" t="e">
        <v>#N/A</v>
      </c>
      <c r="L18166" s="9" t="e">
        <v>#N/A</v>
      </c>
      <c r="M18166" s="9" t="e">
        <v>#N/A</v>
      </c>
      <c r="N18166" s="9" t="e">
        <v>#N/A</v>
      </c>
      <c r="O18166" s="9" t="e">
        <v>#N/A</v>
      </c>
      <c r="P18166" s="9" t="e">
        <v>#N/A</v>
      </c>
      <c r="Q18166" s="9" t="e">
        <v>#N/A</v>
      </c>
      <c r="R18166" s="9" t="e">
        <v>#N/A</v>
      </c>
      <c r="S18166" s="9" t="e">
        <v>#N/A</v>
      </c>
      <c r="T18166" s="9" t="e">
        <v>#N/A</v>
      </c>
    </row>
    <row r="18167" spans="1:20" x14ac:dyDescent="0.35">
      <c r="A18167">
        <f t="shared" si="554"/>
        <v>18167</v>
      </c>
      <c r="B18167" s="3" t="s">
        <v>1039</v>
      </c>
      <c r="C18167" s="3" t="s">
        <v>86</v>
      </c>
      <c r="D18167" s="3" t="s">
        <v>41</v>
      </c>
      <c r="E18167">
        <v>2020</v>
      </c>
      <c r="F18167" s="3" t="str">
        <f t="shared" si="555"/>
        <v>RGQOutPOST F2020</v>
      </c>
      <c r="G18167" s="9">
        <v>3.0706180422982299</v>
      </c>
      <c r="H18167" s="9">
        <v>4.5267255597739497</v>
      </c>
      <c r="I18167" s="9">
        <v>1.6595590827712801</v>
      </c>
      <c r="J18167" s="9">
        <v>2.1206795869296302</v>
      </c>
      <c r="K18167" s="9">
        <v>0.88421154925260403</v>
      </c>
      <c r="L18167" s="9">
        <v>7.3556724325259601</v>
      </c>
      <c r="M18167" s="9">
        <v>9.0738324880602708</v>
      </c>
      <c r="N18167" s="9">
        <v>15.349721950490199</v>
      </c>
      <c r="O18167" s="9">
        <v>17.073084854820902</v>
      </c>
      <c r="P18167" s="9">
        <v>12.0862222720153</v>
      </c>
      <c r="Q18167" s="9">
        <v>4.4549618810615303</v>
      </c>
      <c r="R18167" s="9">
        <v>2.1844528487755501</v>
      </c>
      <c r="S18167" s="9">
        <v>1.7140365386083301</v>
      </c>
      <c r="T18167" s="9">
        <v>2.00988367421659</v>
      </c>
    </row>
    <row r="18168" spans="1:20" x14ac:dyDescent="0.35">
      <c r="A18168">
        <f t="shared" si="554"/>
        <v>18168</v>
      </c>
      <c r="B18168" s="3" t="s">
        <v>1039</v>
      </c>
      <c r="C18168" s="3" t="s">
        <v>86</v>
      </c>
      <c r="D18168" s="3" t="s">
        <v>41</v>
      </c>
      <c r="E18168">
        <v>2021</v>
      </c>
      <c r="F18168" s="3" t="str">
        <f t="shared" si="555"/>
        <v>RGQOutPOST F2021</v>
      </c>
      <c r="G18168" s="9">
        <v>3.9086884510573201</v>
      </c>
      <c r="H18168" s="9">
        <v>3.55951792948232</v>
      </c>
      <c r="I18168" s="9">
        <v>1.89202391573144</v>
      </c>
      <c r="J18168" s="9">
        <v>2.5306061680829899</v>
      </c>
      <c r="K18168" s="9">
        <v>2.1923933670541098</v>
      </c>
      <c r="L18168" s="9">
        <v>3.9181723286729899</v>
      </c>
      <c r="M18168" s="9">
        <v>3.7437347568016599</v>
      </c>
      <c r="N18168" s="9">
        <v>10.441963838784998</v>
      </c>
      <c r="O18168" s="9">
        <v>14.704120207031901</v>
      </c>
      <c r="P18168" s="9">
        <v>10.6184210640447</v>
      </c>
      <c r="Q18168" s="9">
        <v>3.4603086272538901</v>
      </c>
      <c r="R18168" s="9">
        <v>1.4755118854628999</v>
      </c>
      <c r="S18168" s="9">
        <v>1.07578831176167</v>
      </c>
      <c r="T18168" s="9">
        <v>1.6026863797019399</v>
      </c>
    </row>
    <row r="18169" spans="1:20" x14ac:dyDescent="0.35">
      <c r="A18169">
        <f t="shared" si="554"/>
        <v>18169</v>
      </c>
      <c r="B18169" s="3" t="s">
        <v>1039</v>
      </c>
      <c r="C18169" s="3" t="s">
        <v>86</v>
      </c>
      <c r="D18169" s="3" t="s">
        <v>41</v>
      </c>
      <c r="E18169">
        <v>2022</v>
      </c>
      <c r="F18169" s="3" t="str">
        <f t="shared" si="555"/>
        <v>RGQOutPOST F2022</v>
      </c>
      <c r="G18169" s="9">
        <v>1.2242113747037</v>
      </c>
      <c r="H18169" s="9">
        <v>1.68617718328572</v>
      </c>
      <c r="I18169" s="9">
        <v>2.4116807108356402</v>
      </c>
      <c r="J18169" s="9">
        <v>2.5746224630250198</v>
      </c>
      <c r="K18169" s="9">
        <v>1.86865747655041</v>
      </c>
      <c r="L18169" s="9">
        <v>4.0198242047825801</v>
      </c>
      <c r="M18169" s="9">
        <v>6.6327448673217004</v>
      </c>
      <c r="N18169" s="9">
        <v>7.5778190292705903</v>
      </c>
      <c r="O18169" s="9">
        <v>18.195354253358801</v>
      </c>
      <c r="P18169" s="9">
        <v>22.746645190992101</v>
      </c>
      <c r="Q18169" s="9">
        <v>11.6402924995174</v>
      </c>
      <c r="R18169" s="9">
        <v>3.83546695253166</v>
      </c>
      <c r="S18169" s="9">
        <v>2.75272139585989</v>
      </c>
      <c r="T18169" s="9">
        <v>2.1145995443231902</v>
      </c>
    </row>
    <row r="18170" spans="1:20" x14ac:dyDescent="0.35">
      <c r="A18170">
        <f t="shared" si="554"/>
        <v>18170</v>
      </c>
      <c r="B18170" s="3" t="s">
        <v>1039</v>
      </c>
      <c r="C18170" s="3" t="s">
        <v>86</v>
      </c>
      <c r="D18170" s="3" t="s">
        <v>41</v>
      </c>
      <c r="E18170">
        <v>2023</v>
      </c>
      <c r="F18170" s="3" t="str">
        <f t="shared" si="555"/>
        <v>RGQOutPOST F2023</v>
      </c>
      <c r="G18170" s="9">
        <v>3.3143549131196099</v>
      </c>
      <c r="H18170" s="9">
        <v>2.0863549933357599</v>
      </c>
      <c r="I18170" s="9">
        <v>7.4006227277767298</v>
      </c>
      <c r="J18170" s="9">
        <v>7.5542053749754698</v>
      </c>
      <c r="K18170" s="9">
        <v>7.71017716015447</v>
      </c>
      <c r="L18170" s="9">
        <v>16.3850865616525</v>
      </c>
      <c r="M18170" s="9">
        <v>18.8004503065069</v>
      </c>
      <c r="N18170" s="9">
        <v>19.8953466017911</v>
      </c>
      <c r="O18170" s="9">
        <v>18.435171475116501</v>
      </c>
      <c r="P18170" s="9">
        <v>10.9639208393089</v>
      </c>
      <c r="Q18170" s="9">
        <v>5.4766483022934098</v>
      </c>
      <c r="R18170" s="9">
        <v>1.4176414909222199</v>
      </c>
      <c r="S18170" s="9">
        <v>1.22558519147166</v>
      </c>
      <c r="T18170" s="9">
        <v>1.7192807573480899</v>
      </c>
    </row>
    <row r="18171" spans="1:20" x14ac:dyDescent="0.35">
      <c r="A18171">
        <f t="shared" si="554"/>
        <v>18171</v>
      </c>
      <c r="B18171" s="3" t="s">
        <v>1039</v>
      </c>
      <c r="C18171" s="3" t="s">
        <v>86</v>
      </c>
      <c r="D18171" s="3" t="s">
        <v>41</v>
      </c>
      <c r="E18171">
        <v>2024</v>
      </c>
      <c r="F18171" s="3" t="str">
        <f t="shared" si="555"/>
        <v>RGQOutPOST F2024</v>
      </c>
      <c r="G18171" s="9">
        <v>3.5413054214501298</v>
      </c>
      <c r="H18171" s="9">
        <v>3.7706908890627</v>
      </c>
      <c r="I18171" s="9">
        <v>3.9893900242422902</v>
      </c>
      <c r="J18171" s="9">
        <v>4.26671401432547</v>
      </c>
      <c r="K18171" s="9">
        <v>2.59914116837041</v>
      </c>
      <c r="L18171" s="9">
        <v>10.3323322421654</v>
      </c>
      <c r="M18171" s="9">
        <v>9.0343323378204108</v>
      </c>
      <c r="N18171" s="9">
        <v>13.471490549131801</v>
      </c>
      <c r="O18171" s="9">
        <v>12.3247940418862</v>
      </c>
      <c r="P18171" s="9">
        <v>7.90970762602596</v>
      </c>
      <c r="Q18171" s="9">
        <v>2.98445263427109</v>
      </c>
      <c r="R18171" s="9">
        <v>0.82218919291347203</v>
      </c>
      <c r="S18171" s="9">
        <v>1.26860314074839</v>
      </c>
      <c r="T18171" s="9">
        <v>2.7248399412343001</v>
      </c>
    </row>
    <row r="18172" spans="1:20" x14ac:dyDescent="0.35">
      <c r="A18172">
        <f t="shared" si="554"/>
        <v>18172</v>
      </c>
      <c r="B18172" s="3" t="s">
        <v>1039</v>
      </c>
      <c r="C18172" s="3" t="s">
        <v>86</v>
      </c>
      <c r="D18172" s="3" t="s">
        <v>41</v>
      </c>
      <c r="E18172">
        <v>2025</v>
      </c>
      <c r="F18172" s="3" t="str">
        <f t="shared" si="555"/>
        <v>RGQOutPOST F2025</v>
      </c>
      <c r="G18172" s="9">
        <v>3.4539971765912294</v>
      </c>
      <c r="H18172" s="9">
        <v>3.1300753996725099</v>
      </c>
      <c r="I18172" s="9">
        <v>3.1040641898266306</v>
      </c>
      <c r="J18172" s="9">
        <v>4.0557312533528203</v>
      </c>
      <c r="K18172" s="9">
        <v>5.7587077558557196</v>
      </c>
      <c r="L18172" s="9">
        <v>12.602359861922</v>
      </c>
      <c r="M18172" s="9">
        <v>11.602511633629501</v>
      </c>
      <c r="N18172" s="9">
        <v>15.9171138549363</v>
      </c>
      <c r="O18172" s="9">
        <v>16.016161747022299</v>
      </c>
      <c r="P18172" s="9">
        <v>9.7062447107013892</v>
      </c>
      <c r="Q18172" s="9">
        <v>3.2436250726306399</v>
      </c>
      <c r="R18172" s="9">
        <v>1.07962152815572</v>
      </c>
      <c r="S18172" s="9">
        <v>0.75048906447903596</v>
      </c>
      <c r="T18172" s="9">
        <v>2.6226819480158401</v>
      </c>
    </row>
    <row r="18173" spans="1:20" x14ac:dyDescent="0.35">
      <c r="A18173">
        <f t="shared" si="554"/>
        <v>18173</v>
      </c>
      <c r="B18173" s="3" t="s">
        <v>1039</v>
      </c>
      <c r="C18173" s="3" t="s">
        <v>86</v>
      </c>
      <c r="D18173" s="3" t="s">
        <v>41</v>
      </c>
      <c r="E18173">
        <v>2026</v>
      </c>
      <c r="F18173" s="3" t="str">
        <f t="shared" si="555"/>
        <v>RGQOutPOST F2026</v>
      </c>
      <c r="G18173" s="9">
        <v>3.4972667257716501</v>
      </c>
      <c r="H18173" s="9">
        <v>3.83840892569925</v>
      </c>
      <c r="I18173" s="9">
        <v>2.1974126871457602</v>
      </c>
      <c r="J18173" s="9">
        <v>2.3941081336285999</v>
      </c>
      <c r="K18173" s="9">
        <v>0.77113781048520802</v>
      </c>
      <c r="L18173" s="9">
        <v>8.1916692196243606</v>
      </c>
      <c r="M18173" s="9">
        <v>8.1681015955359708</v>
      </c>
      <c r="N18173" s="9">
        <v>12.964066865686799</v>
      </c>
      <c r="O18173" s="9">
        <v>16.792382645080799</v>
      </c>
      <c r="P18173" s="9">
        <v>15.741402751066801</v>
      </c>
      <c r="Q18173" s="9">
        <v>8.0229209754205701</v>
      </c>
      <c r="R18173" s="9">
        <v>3.45172277697566</v>
      </c>
      <c r="S18173" s="9">
        <v>2.2106832383204198</v>
      </c>
      <c r="T18173" s="9">
        <v>1.62271944961243</v>
      </c>
    </row>
    <row r="18174" spans="1:20" x14ac:dyDescent="0.35">
      <c r="A18174">
        <f t="shared" si="554"/>
        <v>18174</v>
      </c>
      <c r="B18174" s="3" t="s">
        <v>1039</v>
      </c>
      <c r="C18174" s="3" t="s">
        <v>86</v>
      </c>
      <c r="D18174" s="3" t="s">
        <v>41</v>
      </c>
      <c r="E18174">
        <v>2027</v>
      </c>
      <c r="F18174" s="3" t="str">
        <f t="shared" si="555"/>
        <v>RGQOutPOST F2027</v>
      </c>
      <c r="G18174" s="9">
        <v>4.83197144650208</v>
      </c>
      <c r="H18174" s="9">
        <v>2.7635317443280498</v>
      </c>
      <c r="I18174" s="9">
        <v>4.0757892988793696</v>
      </c>
      <c r="J18174" s="9">
        <v>2.2997882750850902</v>
      </c>
      <c r="K18174" s="9">
        <v>1.7332474899633299</v>
      </c>
      <c r="L18174" s="9">
        <v>8.7262754729269396</v>
      </c>
      <c r="M18174" s="9">
        <v>9.6755040881566607</v>
      </c>
      <c r="N18174" s="9">
        <v>12.189897281300199</v>
      </c>
      <c r="O18174" s="9">
        <v>18.5624801209397</v>
      </c>
      <c r="P18174" s="9">
        <v>21.881092386838802</v>
      </c>
      <c r="Q18174" s="9">
        <v>10.2585253130721</v>
      </c>
      <c r="R18174" s="9">
        <v>4.1848927993969403</v>
      </c>
      <c r="S18174" s="9">
        <v>3.0111227168002599</v>
      </c>
      <c r="T18174" s="9">
        <v>3.5559665391914499</v>
      </c>
    </row>
    <row r="18175" spans="1:20" x14ac:dyDescent="0.35">
      <c r="A18175">
        <f t="shared" si="554"/>
        <v>18175</v>
      </c>
      <c r="B18175" s="3" t="s">
        <v>1039</v>
      </c>
      <c r="C18175" s="3" t="s">
        <v>86</v>
      </c>
      <c r="D18175" s="3" t="s">
        <v>41</v>
      </c>
      <c r="E18175">
        <v>2028</v>
      </c>
      <c r="F18175" s="3" t="str">
        <f t="shared" si="555"/>
        <v>RGQOutPOST F2028</v>
      </c>
      <c r="G18175" s="9">
        <v>1.9523773082876099</v>
      </c>
      <c r="H18175" s="9">
        <v>5.7342067592862502</v>
      </c>
      <c r="I18175" s="9">
        <v>4.02342319372534</v>
      </c>
      <c r="J18175" s="9">
        <v>3.6478295680838402</v>
      </c>
      <c r="K18175" s="9">
        <v>4.1755769196822907</v>
      </c>
      <c r="L18175" s="9">
        <v>10.6955274565002</v>
      </c>
      <c r="M18175" s="9">
        <v>8.1894321763138809</v>
      </c>
      <c r="N18175" s="9">
        <v>13.8613634630275</v>
      </c>
      <c r="O18175" s="9">
        <v>18.105634889121198</v>
      </c>
      <c r="P18175" s="9">
        <v>19.255189982110799</v>
      </c>
      <c r="Q18175" s="9">
        <v>10.1591392156549</v>
      </c>
      <c r="R18175" s="9">
        <v>3.12551148118611</v>
      </c>
      <c r="S18175" s="9">
        <v>3.8691191987291602</v>
      </c>
      <c r="T18175" s="9">
        <v>1.4327583197571301</v>
      </c>
    </row>
    <row r="18176" spans="1:20" x14ac:dyDescent="0.35">
      <c r="A18176">
        <f t="shared" si="554"/>
        <v>18176</v>
      </c>
      <c r="B18176" s="3" t="s">
        <v>1039</v>
      </c>
      <c r="C18176" s="3" t="s">
        <v>86</v>
      </c>
      <c r="D18176" s="3" t="s">
        <v>41</v>
      </c>
      <c r="E18176">
        <v>2029</v>
      </c>
      <c r="F18176" s="3" t="str">
        <f t="shared" si="555"/>
        <v>RGQOutPOST F2029</v>
      </c>
      <c r="G18176" s="9">
        <v>2.42432574482222</v>
      </c>
      <c r="H18176" s="9">
        <v>1.7912128076988201</v>
      </c>
      <c r="I18176" s="9">
        <v>1.7902050681927699</v>
      </c>
      <c r="J18176" s="9">
        <v>1.3750745074147099</v>
      </c>
      <c r="K18176" s="9">
        <v>0.89839536043312496</v>
      </c>
      <c r="L18176" s="9">
        <v>8.0797260679777896</v>
      </c>
      <c r="M18176" s="9">
        <v>8.3406482772491604</v>
      </c>
      <c r="N18176" s="9">
        <v>11.968817584532999</v>
      </c>
      <c r="O18176" s="9">
        <v>14.021664041586099</v>
      </c>
      <c r="P18176" s="9">
        <v>11.519507728251</v>
      </c>
      <c r="Q18176" s="9">
        <v>5.5157390811323799</v>
      </c>
      <c r="R18176" s="9">
        <v>2.2500593606555501</v>
      </c>
      <c r="S18176" s="9">
        <v>1.16270006278024</v>
      </c>
      <c r="T18176" s="9">
        <v>1.5357987713174599</v>
      </c>
    </row>
    <row r="18177" spans="1:20" x14ac:dyDescent="0.35">
      <c r="A18177">
        <f t="shared" si="554"/>
        <v>18177</v>
      </c>
      <c r="B18177" s="3" t="s">
        <v>1039</v>
      </c>
      <c r="C18177" s="3" t="s">
        <v>95</v>
      </c>
      <c r="D18177" s="3" t="s">
        <v>41</v>
      </c>
      <c r="E18177">
        <v>2020</v>
      </c>
      <c r="F18177" s="3" t="str">
        <f t="shared" si="555"/>
        <v>RGSpillPOST F2020</v>
      </c>
      <c r="G18177" s="9">
        <v>1.0113831444332499</v>
      </c>
      <c r="H18177" s="9">
        <v>1.1474771210335399</v>
      </c>
      <c r="I18177" s="9">
        <v>0.22963141923069399</v>
      </c>
      <c r="J18177" s="9">
        <v>0.24185313421330601</v>
      </c>
      <c r="K18177" s="9">
        <v>3.7976653186979098E-2</v>
      </c>
      <c r="L18177" s="9">
        <v>3.02164531074922</v>
      </c>
      <c r="M18177" s="9">
        <v>4.52127620071166</v>
      </c>
      <c r="N18177" s="9">
        <v>9.9484684416638807</v>
      </c>
      <c r="O18177" s="9">
        <v>11.692166362208599</v>
      </c>
      <c r="P18177" s="9">
        <v>6.8094314115149501</v>
      </c>
      <c r="Q18177" s="9">
        <v>0.70038461593855506</v>
      </c>
      <c r="R18177" s="9">
        <v>0.20895531172833301</v>
      </c>
      <c r="S18177" s="9">
        <v>0.199121718282812</v>
      </c>
      <c r="T18177" s="9">
        <v>0.587727997215576</v>
      </c>
    </row>
    <row r="18178" spans="1:20" x14ac:dyDescent="0.35">
      <c r="A18178">
        <f t="shared" si="554"/>
        <v>18178</v>
      </c>
      <c r="B18178" s="3" t="s">
        <v>1039</v>
      </c>
      <c r="C18178" s="3" t="s">
        <v>95</v>
      </c>
      <c r="D18178" s="3" t="s">
        <v>41</v>
      </c>
      <c r="E18178">
        <v>2021</v>
      </c>
      <c r="F18178" s="3" t="str">
        <f t="shared" si="555"/>
        <v>RGSpillPOST F2021</v>
      </c>
      <c r="G18178" s="9">
        <v>1.2555224190946199</v>
      </c>
      <c r="H18178" s="9">
        <v>0.89794847471850603</v>
      </c>
      <c r="I18178" s="9">
        <v>0.22924170251013801</v>
      </c>
      <c r="J18178" s="9">
        <v>0.325422563029233</v>
      </c>
      <c r="K18178" s="9">
        <v>0.79144719418734299</v>
      </c>
      <c r="L18178" s="9">
        <v>1.45854408752998</v>
      </c>
      <c r="M18178" s="9">
        <v>1.3341725196109699</v>
      </c>
      <c r="N18178" s="9">
        <v>5.59418774996763</v>
      </c>
      <c r="O18178" s="9">
        <v>9.4480541394796997</v>
      </c>
      <c r="P18178" s="9">
        <v>5.49585257674687</v>
      </c>
      <c r="Q18178" s="9">
        <v>0.24802819834596701</v>
      </c>
      <c r="R18178" s="9">
        <v>3.82495031622083E-2</v>
      </c>
      <c r="S18178" s="9">
        <v>0</v>
      </c>
      <c r="T18178" s="9">
        <v>7.9914453533784693E-2</v>
      </c>
    </row>
    <row r="18179" spans="1:20" x14ac:dyDescent="0.35">
      <c r="A18179">
        <f t="shared" ref="A18179:A18242" si="556">A18178+1</f>
        <v>18179</v>
      </c>
      <c r="B18179" s="3" t="s">
        <v>1039</v>
      </c>
      <c r="C18179" s="3" t="s">
        <v>95</v>
      </c>
      <c r="D18179" s="3" t="s">
        <v>41</v>
      </c>
      <c r="E18179">
        <v>2022</v>
      </c>
      <c r="F18179" s="3" t="str">
        <f t="shared" si="555"/>
        <v>RGSpillPOST F2022</v>
      </c>
      <c r="G18179" s="9">
        <v>0.155741877836924</v>
      </c>
      <c r="H18179" s="9">
        <v>0.24907461484840199</v>
      </c>
      <c r="I18179" s="9">
        <v>0.462391579077506</v>
      </c>
      <c r="J18179" s="9">
        <v>0.73591668535322197</v>
      </c>
      <c r="K18179" s="9">
        <v>0.29882896151510402</v>
      </c>
      <c r="L18179" s="9">
        <v>1.3477300065579301</v>
      </c>
      <c r="M18179" s="9">
        <v>2.5741263947816599</v>
      </c>
      <c r="N18179" s="9">
        <v>2.7465220708203102</v>
      </c>
      <c r="O18179" s="9">
        <v>12.921026541089301</v>
      </c>
      <c r="P18179" s="9">
        <v>20.759264605926301</v>
      </c>
      <c r="Q18179" s="9">
        <v>8.2898572929276195</v>
      </c>
      <c r="R18179" s="9">
        <v>0.14898597634277702</v>
      </c>
      <c r="S18179" s="9">
        <v>9.4126631085156204E-2</v>
      </c>
      <c r="T18179" s="9">
        <v>0.21726453442506899</v>
      </c>
    </row>
    <row r="18180" spans="1:20" x14ac:dyDescent="0.35">
      <c r="A18180">
        <f t="shared" si="556"/>
        <v>18180</v>
      </c>
      <c r="B18180" s="3" t="s">
        <v>1039</v>
      </c>
      <c r="C18180" s="3" t="s">
        <v>95</v>
      </c>
      <c r="D18180" s="3" t="s">
        <v>41</v>
      </c>
      <c r="E18180">
        <v>2023</v>
      </c>
      <c r="F18180" s="3" t="str">
        <f t="shared" si="555"/>
        <v>RGSpillPOST F2023</v>
      </c>
      <c r="G18180" s="9">
        <v>0.995136505122036</v>
      </c>
      <c r="H18180" s="9">
        <v>6.7309156427430503E-2</v>
      </c>
      <c r="I18180" s="9">
        <v>3.7309672380356198</v>
      </c>
      <c r="J18180" s="9">
        <v>3.0802180184510699</v>
      </c>
      <c r="K18180" s="9">
        <v>3.2672188910552</v>
      </c>
      <c r="L18180" s="9">
        <v>11.4939994603037</v>
      </c>
      <c r="M18180" s="9">
        <v>13.1115343450972</v>
      </c>
      <c r="N18180" s="9">
        <v>14.2280332575091</v>
      </c>
      <c r="O18180" s="9">
        <v>15.925266583625</v>
      </c>
      <c r="P18180" s="9">
        <v>10.028192848751299</v>
      </c>
      <c r="Q18180" s="9">
        <v>4.1729973160460601</v>
      </c>
      <c r="R18180" s="9">
        <v>8.6584993279166605E-2</v>
      </c>
      <c r="S18180" s="9">
        <v>0.162596405453763</v>
      </c>
      <c r="T18180" s="9">
        <v>0.19500481158277699</v>
      </c>
    </row>
    <row r="18181" spans="1:20" x14ac:dyDescent="0.35">
      <c r="A18181">
        <f t="shared" si="556"/>
        <v>18181</v>
      </c>
      <c r="B18181" s="3" t="s">
        <v>1039</v>
      </c>
      <c r="C18181" s="3" t="s">
        <v>95</v>
      </c>
      <c r="D18181" s="3" t="s">
        <v>41</v>
      </c>
      <c r="E18181">
        <v>2024</v>
      </c>
      <c r="F18181" s="3" t="str">
        <f t="shared" si="555"/>
        <v>RGSpillPOST F2024</v>
      </c>
      <c r="G18181" s="9">
        <v>0.70258866927977104</v>
      </c>
      <c r="H18181" s="9">
        <v>1.37716978039812</v>
      </c>
      <c r="I18181" s="9">
        <v>0.72342842587506895</v>
      </c>
      <c r="J18181" s="9">
        <v>0.64210737341512003</v>
      </c>
      <c r="K18181" s="9">
        <v>0.37554579332406202</v>
      </c>
      <c r="L18181" s="9">
        <v>5.3283484158185104</v>
      </c>
      <c r="M18181" s="9">
        <v>4.4546417094015203</v>
      </c>
      <c r="N18181" s="9">
        <v>8.6077926186972196</v>
      </c>
      <c r="O18181" s="9">
        <v>7.5661077560325198</v>
      </c>
      <c r="P18181" s="9">
        <v>6.0857945933944402</v>
      </c>
      <c r="Q18181" s="9">
        <v>0.65766080476579303</v>
      </c>
      <c r="R18181" s="9">
        <v>3.7930909576388797E-2</v>
      </c>
      <c r="S18181" s="9">
        <v>0.14185333798307201</v>
      </c>
      <c r="T18181" s="9">
        <v>1.07585843003138</v>
      </c>
    </row>
    <row r="18182" spans="1:20" x14ac:dyDescent="0.35">
      <c r="A18182">
        <f t="shared" si="556"/>
        <v>18182</v>
      </c>
      <c r="B18182" s="3" t="s">
        <v>1039</v>
      </c>
      <c r="C18182" s="3" t="s">
        <v>95</v>
      </c>
      <c r="D18182" s="3" t="s">
        <v>41</v>
      </c>
      <c r="E18182">
        <v>2025</v>
      </c>
      <c r="F18182" s="3" t="str">
        <f t="shared" si="555"/>
        <v>RGSpillPOST F2025</v>
      </c>
      <c r="G18182" s="9">
        <v>0.68050454377208303</v>
      </c>
      <c r="H18182" s="9">
        <v>0.63013922041983805</v>
      </c>
      <c r="I18182" s="9">
        <v>0.59102784302867994</v>
      </c>
      <c r="J18182" s="9">
        <v>1.3942403058434101</v>
      </c>
      <c r="K18182" s="9">
        <v>2.33053539987083</v>
      </c>
      <c r="L18182" s="9">
        <v>7.9676451928151799</v>
      </c>
      <c r="M18182" s="9">
        <v>7.0304759366022198</v>
      </c>
      <c r="N18182" s="9">
        <v>10.8056147582531</v>
      </c>
      <c r="O18182" s="9">
        <v>10.6917168474356</v>
      </c>
      <c r="P18182" s="9">
        <v>5.2084224796965204</v>
      </c>
      <c r="Q18182" s="9">
        <v>0.80492505869247299</v>
      </c>
      <c r="R18182" s="9">
        <v>2.2800722057944402E-2</v>
      </c>
      <c r="S18182" s="9">
        <v>8.3203151627604093E-3</v>
      </c>
      <c r="T18182" s="9">
        <v>0.22429159243667299</v>
      </c>
    </row>
    <row r="18183" spans="1:20" x14ac:dyDescent="0.35">
      <c r="A18183">
        <f t="shared" si="556"/>
        <v>18183</v>
      </c>
      <c r="B18183" s="3" t="s">
        <v>1039</v>
      </c>
      <c r="C18183" s="3" t="s">
        <v>95</v>
      </c>
      <c r="D18183" s="3" t="s">
        <v>41</v>
      </c>
      <c r="E18183">
        <v>2026</v>
      </c>
      <c r="F18183" s="3" t="str">
        <f t="shared" si="555"/>
        <v>RGSpillPOST F2026</v>
      </c>
      <c r="G18183" s="9">
        <v>0.63144360811677802</v>
      </c>
      <c r="H18183" s="9">
        <v>0.83102996619951297</v>
      </c>
      <c r="I18183" s="9">
        <v>0.18642721450548599</v>
      </c>
      <c r="J18183" s="9">
        <v>0.199641083338017</v>
      </c>
      <c r="K18183" s="9">
        <v>1.58866177635416E-2</v>
      </c>
      <c r="L18183" s="9">
        <v>3.5152008385499598</v>
      </c>
      <c r="M18183" s="9">
        <v>3.7275247391929098</v>
      </c>
      <c r="N18183" s="9">
        <v>8.0996976245694405</v>
      </c>
      <c r="O18183" s="9">
        <v>11.728992225246801</v>
      </c>
      <c r="P18183" s="9">
        <v>10.320482748406199</v>
      </c>
      <c r="Q18183" s="9">
        <v>3.8222759296403201</v>
      </c>
      <c r="R18183" s="9">
        <v>0.64006715854511098</v>
      </c>
      <c r="S18183" s="9">
        <v>0.41184328564595002</v>
      </c>
      <c r="T18183" s="9">
        <v>0.13114167765027701</v>
      </c>
    </row>
    <row r="18184" spans="1:20" x14ac:dyDescent="0.35">
      <c r="A18184">
        <f t="shared" si="556"/>
        <v>18184</v>
      </c>
      <c r="B18184" s="3" t="s">
        <v>1039</v>
      </c>
      <c r="C18184" s="3" t="s">
        <v>95</v>
      </c>
      <c r="D18184" s="3" t="s">
        <v>41</v>
      </c>
      <c r="E18184">
        <v>2027</v>
      </c>
      <c r="F18184" s="3" t="str">
        <f t="shared" si="555"/>
        <v>RGSpillPOST F2027</v>
      </c>
      <c r="G18184" s="9">
        <v>1.66737273251754</v>
      </c>
      <c r="H18184" s="9">
        <v>0.74004092461492998</v>
      </c>
      <c r="I18184" s="9">
        <v>1.49403621195354</v>
      </c>
      <c r="J18184" s="9">
        <v>0.50095491565940797</v>
      </c>
      <c r="K18184" s="9">
        <v>0.46554256328781202</v>
      </c>
      <c r="L18184" s="9">
        <v>3.8858761686024801</v>
      </c>
      <c r="M18184" s="9">
        <v>4.7425739911472196</v>
      </c>
      <c r="N18184" s="9">
        <v>7.2061147182947201</v>
      </c>
      <c r="O18184" s="9">
        <v>13.431984906586599</v>
      </c>
      <c r="P18184" s="9">
        <v>20.277030928539499</v>
      </c>
      <c r="Q18184" s="9">
        <v>7.5351000292764096</v>
      </c>
      <c r="R18184" s="9">
        <v>0.81071353167194404</v>
      </c>
      <c r="S18184" s="9">
        <v>0.25996722298749902</v>
      </c>
      <c r="T18184" s="9">
        <v>1.0095454824338801</v>
      </c>
    </row>
    <row r="18185" spans="1:20" x14ac:dyDescent="0.35">
      <c r="A18185">
        <f t="shared" si="556"/>
        <v>18185</v>
      </c>
      <c r="B18185" s="3" t="s">
        <v>1039</v>
      </c>
      <c r="C18185" s="3" t="s">
        <v>95</v>
      </c>
      <c r="D18185" s="3" t="s">
        <v>41</v>
      </c>
      <c r="E18185">
        <v>2028</v>
      </c>
      <c r="F18185" s="3" t="str">
        <f t="shared" si="555"/>
        <v>RGSpillPOST F2028</v>
      </c>
      <c r="G18185" s="9">
        <v>0.34012089713837801</v>
      </c>
      <c r="H18185" s="9">
        <v>1.3962376065045099</v>
      </c>
      <c r="I18185" s="9">
        <v>0.91688202313992995</v>
      </c>
      <c r="J18185" s="9">
        <v>0.22583556750077899</v>
      </c>
      <c r="K18185" s="9">
        <v>1.0988331408541601</v>
      </c>
      <c r="L18185" s="9">
        <v>6.02106635961532</v>
      </c>
      <c r="M18185" s="9">
        <v>3.98927158999444</v>
      </c>
      <c r="N18185" s="9">
        <v>8.8885320462069402</v>
      </c>
      <c r="O18185" s="9">
        <v>13.0802997191496</v>
      </c>
      <c r="P18185" s="9">
        <v>18.152210618937499</v>
      </c>
      <c r="Q18185" s="9">
        <v>8.7056531120698892</v>
      </c>
      <c r="R18185" s="9">
        <v>0.841006909361111</v>
      </c>
      <c r="S18185" s="9">
        <v>1.1098695473815099</v>
      </c>
      <c r="T18185" s="9">
        <v>3.6497895053958299E-2</v>
      </c>
    </row>
    <row r="18186" spans="1:20" x14ac:dyDescent="0.35">
      <c r="A18186">
        <f t="shared" si="556"/>
        <v>18186</v>
      </c>
      <c r="B18186" s="3" t="s">
        <v>1039</v>
      </c>
      <c r="C18186" s="3" t="s">
        <v>95</v>
      </c>
      <c r="D18186" s="3" t="s">
        <v>41</v>
      </c>
      <c r="E18186">
        <v>2029</v>
      </c>
      <c r="F18186" s="3" t="str">
        <f t="shared" si="555"/>
        <v>RGSpillPOST F2029</v>
      </c>
      <c r="G18186" s="9">
        <v>0.23831043983297001</v>
      </c>
      <c r="H18186" s="9">
        <v>0.257966509539861</v>
      </c>
      <c r="I18186" s="9">
        <v>0.209086943976458</v>
      </c>
      <c r="J18186" s="9">
        <v>9.9843509258669305E-2</v>
      </c>
      <c r="K18186" s="9">
        <v>4.9070285517187499E-2</v>
      </c>
      <c r="L18186" s="9">
        <v>4.0718062167658902</v>
      </c>
      <c r="M18186" s="9">
        <v>4.0663298391654097</v>
      </c>
      <c r="N18186" s="9">
        <v>6.8140337114616596</v>
      </c>
      <c r="O18186" s="9">
        <v>9.0477561908454298</v>
      </c>
      <c r="P18186" s="9">
        <v>10.1406581356791</v>
      </c>
      <c r="Q18186" s="9">
        <v>2.36722173591397</v>
      </c>
      <c r="R18186" s="9">
        <v>0.34109237110180507</v>
      </c>
      <c r="S18186" s="9">
        <v>0.20934798840994701</v>
      </c>
      <c r="T18186" s="9">
        <v>0.33368516879468701</v>
      </c>
    </row>
    <row r="18187" spans="1:20" x14ac:dyDescent="0.35">
      <c r="A18187">
        <f t="shared" si="556"/>
        <v>18187</v>
      </c>
      <c r="B18187" s="3" t="s">
        <v>1039</v>
      </c>
      <c r="C18187" s="3" t="s">
        <v>77</v>
      </c>
      <c r="D18187" s="3" t="s">
        <v>41</v>
      </c>
      <c r="E18187">
        <v>2020</v>
      </c>
      <c r="F18187" s="3" t="str">
        <f t="shared" si="555"/>
        <v>RGGenPOST F2020</v>
      </c>
      <c r="G18187" s="9">
        <v>5.9881990860215</v>
      </c>
      <c r="H18187" s="9">
        <v>9.8267650606944397</v>
      </c>
      <c r="I18187" s="9">
        <v>4.1581906347222199</v>
      </c>
      <c r="J18187" s="9">
        <v>5.4635770712365499</v>
      </c>
      <c r="K18187" s="9">
        <v>2.46082810119047</v>
      </c>
      <c r="L18187" s="9">
        <v>12.6032411142473</v>
      </c>
      <c r="M18187" s="9">
        <v>13.238720027777701</v>
      </c>
      <c r="N18187" s="9">
        <v>15.7067112777777</v>
      </c>
      <c r="O18187" s="9">
        <v>15.647576106182701</v>
      </c>
      <c r="P18187" s="9">
        <v>15.344775544444399</v>
      </c>
      <c r="Q18187" s="9">
        <v>10.9182096639784</v>
      </c>
      <c r="R18187" s="9">
        <v>5.7446913055555502</v>
      </c>
      <c r="S18187" s="9">
        <v>4.4053312239583304</v>
      </c>
      <c r="T18187" s="9">
        <v>4.1355883018055497</v>
      </c>
    </row>
    <row r="18188" spans="1:20" x14ac:dyDescent="0.35">
      <c r="A18188">
        <f t="shared" si="556"/>
        <v>18188</v>
      </c>
      <c r="B18188" s="3" t="s">
        <v>1039</v>
      </c>
      <c r="C18188" s="3" t="s">
        <v>77</v>
      </c>
      <c r="D18188" s="3" t="s">
        <v>41</v>
      </c>
      <c r="E18188">
        <v>2021</v>
      </c>
      <c r="F18188" s="3" t="str">
        <f t="shared" si="555"/>
        <v>RGGenPOST F2021</v>
      </c>
      <c r="G18188" s="9">
        <v>7.7153353830645104</v>
      </c>
      <c r="H18188" s="9">
        <v>7.7397735555555496</v>
      </c>
      <c r="I18188" s="9">
        <v>4.8353243897222198</v>
      </c>
      <c r="J18188" s="9">
        <v>6.41261564086021</v>
      </c>
      <c r="K18188" s="9">
        <v>4.0739135642857098</v>
      </c>
      <c r="L18188" s="9">
        <v>7.1525327540322499</v>
      </c>
      <c r="M18188" s="9">
        <v>7.0069417527777702</v>
      </c>
      <c r="N18188" s="9">
        <v>14.097210860000001</v>
      </c>
      <c r="O18188" s="9">
        <v>15.284509505376301</v>
      </c>
      <c r="P18188" s="9">
        <v>14.8962995972222</v>
      </c>
      <c r="Q18188" s="9">
        <v>9.3412237499999993</v>
      </c>
      <c r="R18188" s="9">
        <v>4.1795190861111102</v>
      </c>
      <c r="S18188" s="9">
        <v>3.1283630036458301</v>
      </c>
      <c r="T18188" s="9">
        <v>4.4281790533333298</v>
      </c>
    </row>
    <row r="18189" spans="1:20" x14ac:dyDescent="0.35">
      <c r="A18189">
        <f t="shared" si="556"/>
        <v>18189</v>
      </c>
      <c r="B18189" s="3" t="s">
        <v>1039</v>
      </c>
      <c r="C18189" s="3" t="s">
        <v>77</v>
      </c>
      <c r="D18189" s="3" t="s">
        <v>41</v>
      </c>
      <c r="E18189">
        <v>2022</v>
      </c>
      <c r="F18189" s="3" t="str">
        <f t="shared" si="555"/>
        <v>RGGenPOST F2022</v>
      </c>
      <c r="G18189" s="9">
        <v>3.1070804455779499</v>
      </c>
      <c r="H18189" s="9">
        <v>4.1790552604166598</v>
      </c>
      <c r="I18189" s="9">
        <v>5.6684809415138799</v>
      </c>
      <c r="J18189" s="9">
        <v>5.3469077344085996</v>
      </c>
      <c r="K18189" s="9">
        <v>4.5650191837797598</v>
      </c>
      <c r="L18189" s="9">
        <v>7.7703817783602096</v>
      </c>
      <c r="M18189" s="9">
        <v>11.8023602813888</v>
      </c>
      <c r="N18189" s="9">
        <v>14.049290149999999</v>
      </c>
      <c r="O18189" s="9">
        <v>15.337614018817201</v>
      </c>
      <c r="P18189" s="9">
        <v>5.77925276097222</v>
      </c>
      <c r="Q18189" s="9">
        <v>9.7429800833333307</v>
      </c>
      <c r="R18189" s="9">
        <v>10.720188472222199</v>
      </c>
      <c r="S18189" s="9">
        <v>7.7311198958333298</v>
      </c>
      <c r="T18189" s="9">
        <v>5.5173963236111101</v>
      </c>
    </row>
    <row r="18190" spans="1:20" x14ac:dyDescent="0.35">
      <c r="A18190">
        <f t="shared" si="556"/>
        <v>18190</v>
      </c>
      <c r="B18190" s="3" t="s">
        <v>1039</v>
      </c>
      <c r="C18190" s="3" t="s">
        <v>77</v>
      </c>
      <c r="D18190" s="3" t="s">
        <v>41</v>
      </c>
      <c r="E18190">
        <v>2023</v>
      </c>
      <c r="F18190" s="3" t="str">
        <f t="shared" si="555"/>
        <v>RGGenPOST F2023</v>
      </c>
      <c r="G18190" s="9">
        <v>6.74422517069892</v>
      </c>
      <c r="H18190" s="9">
        <v>5.8713307638888796</v>
      </c>
      <c r="I18190" s="9">
        <v>10.6712628222222</v>
      </c>
      <c r="J18190" s="9">
        <v>13.0102414126344</v>
      </c>
      <c r="K18190" s="9">
        <v>12.920008697619</v>
      </c>
      <c r="L18190" s="9">
        <v>14.2231587768817</v>
      </c>
      <c r="M18190" s="9">
        <v>16.5432268333333</v>
      </c>
      <c r="N18190" s="9">
        <v>16.480407666666601</v>
      </c>
      <c r="O18190" s="9">
        <v>7.2987393336021498</v>
      </c>
      <c r="P18190" s="9">
        <v>2.7210734159722199</v>
      </c>
      <c r="Q18190" s="9">
        <v>3.7909831275537602</v>
      </c>
      <c r="R18190" s="9">
        <v>3.8706762777777701</v>
      </c>
      <c r="S18190" s="9">
        <v>3.0911420716145801</v>
      </c>
      <c r="T18190" s="9">
        <v>4.4325529699999997</v>
      </c>
    </row>
    <row r="18191" spans="1:20" x14ac:dyDescent="0.35">
      <c r="A18191">
        <f t="shared" si="556"/>
        <v>18191</v>
      </c>
      <c r="B18191" s="3" t="s">
        <v>1039</v>
      </c>
      <c r="C18191" s="3" t="s">
        <v>77</v>
      </c>
      <c r="D18191" s="3" t="s">
        <v>41</v>
      </c>
      <c r="E18191">
        <v>2024</v>
      </c>
      <c r="F18191" s="3" t="str">
        <f t="shared" si="555"/>
        <v>RGGenPOST F2024</v>
      </c>
      <c r="G18191" s="9">
        <v>8.2549137862903201</v>
      </c>
      <c r="H18191" s="9">
        <v>6.9602950694444399</v>
      </c>
      <c r="I18191" s="9">
        <v>9.4973310458333309</v>
      </c>
      <c r="J18191" s="9">
        <v>10.5402604489247</v>
      </c>
      <c r="K18191" s="9">
        <v>6.4661553943452299</v>
      </c>
      <c r="L18191" s="9">
        <v>14.5514591586021</v>
      </c>
      <c r="M18191" s="9">
        <v>13.3176253861111</v>
      </c>
      <c r="N18191" s="9">
        <v>14.1435124138888</v>
      </c>
      <c r="O18191" s="9">
        <v>13.838140623655899</v>
      </c>
      <c r="P18191" s="9">
        <v>5.3038914909722203</v>
      </c>
      <c r="Q18191" s="9">
        <v>6.7662459686827896</v>
      </c>
      <c r="R18191" s="9">
        <v>2.2806017361111102</v>
      </c>
      <c r="S18191" s="9">
        <v>3.2765584986979102</v>
      </c>
      <c r="T18191" s="9">
        <v>4.7951964443055504</v>
      </c>
    </row>
    <row r="18192" spans="1:20" x14ac:dyDescent="0.35">
      <c r="A18192">
        <f t="shared" si="556"/>
        <v>18192</v>
      </c>
      <c r="B18192" s="3" t="s">
        <v>1039</v>
      </c>
      <c r="C18192" s="3" t="s">
        <v>77</v>
      </c>
      <c r="D18192" s="3" t="s">
        <v>41</v>
      </c>
      <c r="E18192">
        <v>2025</v>
      </c>
      <c r="F18192" s="3" t="str">
        <f t="shared" si="555"/>
        <v>RGGenPOST F2025</v>
      </c>
      <c r="G18192" s="9">
        <v>8.0652419314516095</v>
      </c>
      <c r="H18192" s="9">
        <v>7.2697481566527697</v>
      </c>
      <c r="I18192" s="9">
        <v>7.3078422187500003</v>
      </c>
      <c r="J18192" s="9">
        <v>7.7395459139784899</v>
      </c>
      <c r="K18192" s="9">
        <v>9.9690368675595202</v>
      </c>
      <c r="L18192" s="9">
        <v>13.4776339516129</v>
      </c>
      <c r="M18192" s="9">
        <v>13.295365341666599</v>
      </c>
      <c r="N18192" s="9">
        <v>14.864111927777699</v>
      </c>
      <c r="O18192" s="9">
        <v>15.4833532392473</v>
      </c>
      <c r="P18192" s="9">
        <v>13.0795518333333</v>
      </c>
      <c r="Q18192" s="9">
        <v>7.0916724999999996</v>
      </c>
      <c r="R18192" s="9">
        <v>3.0732056027777701</v>
      </c>
      <c r="S18192" s="9">
        <v>2.15820683072916</v>
      </c>
      <c r="T18192" s="9">
        <v>6.9744545138888796</v>
      </c>
    </row>
    <row r="18193" spans="1:20" x14ac:dyDescent="0.35">
      <c r="A18193">
        <f t="shared" si="556"/>
        <v>18193</v>
      </c>
      <c r="B18193" s="3" t="s">
        <v>1039</v>
      </c>
      <c r="C18193" s="3" t="s">
        <v>77</v>
      </c>
      <c r="D18193" s="3" t="s">
        <v>41</v>
      </c>
      <c r="E18193">
        <v>2026</v>
      </c>
      <c r="F18193" s="3" t="str">
        <f t="shared" si="555"/>
        <v>RGGenPOST F2026</v>
      </c>
      <c r="G18193" s="9">
        <v>8.3337351421102106</v>
      </c>
      <c r="H18193" s="9">
        <v>8.7453794918055507</v>
      </c>
      <c r="I18193" s="9">
        <v>5.8478914444444401</v>
      </c>
      <c r="J18193" s="9">
        <v>6.3814510752688101</v>
      </c>
      <c r="K18193" s="9">
        <v>2.1962497397321399</v>
      </c>
      <c r="L18193" s="9">
        <v>13.599050094086</v>
      </c>
      <c r="M18193" s="9">
        <v>12.913085722222201</v>
      </c>
      <c r="N18193" s="9">
        <v>14.145464247222201</v>
      </c>
      <c r="O18193" s="9">
        <v>14.7242136854838</v>
      </c>
      <c r="P18193" s="9">
        <v>15.7639009416666</v>
      </c>
      <c r="Q18193" s="9">
        <v>12.215367741935401</v>
      </c>
      <c r="R18193" s="9">
        <v>8.1762176944444391</v>
      </c>
      <c r="S18193" s="9">
        <v>5.2309758854166599</v>
      </c>
      <c r="T18193" s="9">
        <v>4.3374672111111101</v>
      </c>
    </row>
    <row r="18194" spans="1:20" x14ac:dyDescent="0.35">
      <c r="A18194">
        <f t="shared" si="556"/>
        <v>18194</v>
      </c>
      <c r="B18194" s="3" t="s">
        <v>1039</v>
      </c>
      <c r="C18194" s="3" t="s">
        <v>77</v>
      </c>
      <c r="D18194" s="3" t="s">
        <v>41</v>
      </c>
      <c r="E18194">
        <v>2027</v>
      </c>
      <c r="F18194" s="3" t="str">
        <f t="shared" si="555"/>
        <v>RGGenPOST F2027</v>
      </c>
      <c r="G18194" s="9">
        <v>9.2025694341397806</v>
      </c>
      <c r="H18194" s="9">
        <v>5.8842544972222202</v>
      </c>
      <c r="I18194" s="9">
        <v>7.5076698180555503</v>
      </c>
      <c r="J18194" s="9">
        <v>5.2309587607526797</v>
      </c>
      <c r="K18194" s="9">
        <v>3.68645251636904</v>
      </c>
      <c r="L18194" s="9">
        <v>14.0757583669354</v>
      </c>
      <c r="M18194" s="9">
        <v>14.3448372055555</v>
      </c>
      <c r="N18194" s="9">
        <v>14.4927141777777</v>
      </c>
      <c r="O18194" s="9">
        <v>14.9193514946236</v>
      </c>
      <c r="P18194" s="9">
        <v>4.6645705204166603</v>
      </c>
      <c r="Q18194" s="9">
        <v>7.9196500618279497</v>
      </c>
      <c r="R18194" s="9">
        <v>9.8120218055555508</v>
      </c>
      <c r="S18194" s="9">
        <v>8.0002821380208307</v>
      </c>
      <c r="T18194" s="9">
        <v>7.4049225805555503</v>
      </c>
    </row>
    <row r="18195" spans="1:20" x14ac:dyDescent="0.35">
      <c r="A18195">
        <f t="shared" si="556"/>
        <v>18195</v>
      </c>
      <c r="B18195" s="3" t="s">
        <v>1039</v>
      </c>
      <c r="C18195" s="3" t="s">
        <v>77</v>
      </c>
      <c r="D18195" s="3" t="s">
        <v>41</v>
      </c>
      <c r="E18195">
        <v>2028</v>
      </c>
      <c r="F18195" s="3" t="str">
        <f t="shared" si="555"/>
        <v>RGGenPOST F2028</v>
      </c>
      <c r="G18195" s="9">
        <v>4.6883989215456898</v>
      </c>
      <c r="H18195" s="9">
        <v>12.614702125000001</v>
      </c>
      <c r="I18195" s="9">
        <v>9.0337399027777696</v>
      </c>
      <c r="J18195" s="9">
        <v>9.9510675336021492</v>
      </c>
      <c r="K18195" s="9">
        <v>8.9470887946428501</v>
      </c>
      <c r="L18195" s="9">
        <v>13.593215155913899</v>
      </c>
      <c r="M18195" s="9">
        <v>12.2139608944444</v>
      </c>
      <c r="N18195" s="9">
        <v>14.4608703805555</v>
      </c>
      <c r="O18195" s="9">
        <v>14.6135492473118</v>
      </c>
      <c r="P18195" s="9">
        <v>3.2074362515277701</v>
      </c>
      <c r="Q18195" s="9">
        <v>4.2267001223118204</v>
      </c>
      <c r="R18195" s="9">
        <v>6.6432770833333299</v>
      </c>
      <c r="S18195" s="9">
        <v>8.0238248177083307</v>
      </c>
      <c r="T18195" s="9">
        <v>4.0602861538888799</v>
      </c>
    </row>
    <row r="18196" spans="1:20" x14ac:dyDescent="0.35">
      <c r="A18196">
        <f t="shared" si="556"/>
        <v>18196</v>
      </c>
      <c r="B18196" s="3" t="s">
        <v>1039</v>
      </c>
      <c r="C18196" s="3" t="s">
        <v>77</v>
      </c>
      <c r="D18196" s="3" t="s">
        <v>41</v>
      </c>
      <c r="E18196">
        <v>2029</v>
      </c>
      <c r="F18196" s="3" t="str">
        <f t="shared" si="555"/>
        <v>RGGenPOST F2029</v>
      </c>
      <c r="G18196" s="9">
        <v>6.3568741524193504</v>
      </c>
      <c r="H18196" s="9">
        <v>4.4586383254166604</v>
      </c>
      <c r="I18196" s="9">
        <v>4.5978477841666603</v>
      </c>
      <c r="J18196" s="9">
        <v>3.7083365013440801</v>
      </c>
      <c r="K18196" s="9">
        <v>2.46981348095238</v>
      </c>
      <c r="L18196" s="9">
        <v>11.654928298387</v>
      </c>
      <c r="M18196" s="9">
        <v>12.429610166666601</v>
      </c>
      <c r="N18196" s="9">
        <v>14.9899836555555</v>
      </c>
      <c r="O18196" s="9">
        <v>14.464000154569799</v>
      </c>
      <c r="P18196" s="9">
        <v>4.00965973152777</v>
      </c>
      <c r="Q18196" s="9">
        <v>9.1558038844086003</v>
      </c>
      <c r="R18196" s="9">
        <v>5.55122266388888</v>
      </c>
      <c r="S18196" s="9">
        <v>2.77232115572916</v>
      </c>
      <c r="T18196" s="9">
        <v>3.49571257222222</v>
      </c>
    </row>
    <row r="18197" spans="1:20" x14ac:dyDescent="0.35">
      <c r="A18197">
        <f t="shared" si="556"/>
        <v>18197</v>
      </c>
      <c r="B18197" s="3" t="s">
        <v>1039</v>
      </c>
      <c r="C18197" s="3" t="s">
        <v>75</v>
      </c>
      <c r="D18197" s="3" t="s">
        <v>54</v>
      </c>
      <c r="E18197">
        <v>2020</v>
      </c>
      <c r="F18197" s="3" t="str">
        <f t="shared" si="555"/>
        <v>RGElevPRIEST2020</v>
      </c>
      <c r="G18197" s="9">
        <v>488.00198411999997</v>
      </c>
      <c r="H18197" s="9">
        <v>488.00198411999997</v>
      </c>
      <c r="I18197" s="9">
        <v>488.00198411999997</v>
      </c>
      <c r="J18197" s="9">
        <v>483.38584223999999</v>
      </c>
      <c r="K18197" s="9">
        <v>484.3504092</v>
      </c>
      <c r="L18197" s="9">
        <v>482.54266636</v>
      </c>
      <c r="M18197" s="9">
        <v>483.25460863999899</v>
      </c>
      <c r="N18197" s="9">
        <v>481.49935923999999</v>
      </c>
      <c r="O18197" s="9">
        <v>488.00198411999997</v>
      </c>
      <c r="P18197" s="9">
        <v>481.80119652000002</v>
      </c>
      <c r="Q18197" s="9">
        <v>484.96392628000001</v>
      </c>
      <c r="R18197" s="9">
        <v>488.00198411999997</v>
      </c>
      <c r="S18197" s="9">
        <v>486.35172160000002</v>
      </c>
      <c r="T18197" s="9">
        <v>481.49935923999999</v>
      </c>
    </row>
    <row r="18198" spans="1:20" x14ac:dyDescent="0.35">
      <c r="A18198">
        <f t="shared" si="556"/>
        <v>18198</v>
      </c>
      <c r="B18198" s="3" t="s">
        <v>1039</v>
      </c>
      <c r="C18198" s="3" t="s">
        <v>75</v>
      </c>
      <c r="D18198" s="3" t="s">
        <v>54</v>
      </c>
      <c r="E18198">
        <v>2021</v>
      </c>
      <c r="F18198" s="3" t="str">
        <f t="shared" si="555"/>
        <v>RGElevPRIEST2021</v>
      </c>
      <c r="G18198" s="9">
        <v>483.04463487999999</v>
      </c>
      <c r="H18198" s="9">
        <v>485.83662972000002</v>
      </c>
      <c r="I18198" s="9">
        <v>488.00198411999997</v>
      </c>
      <c r="J18198" s="9">
        <v>486.09909692000002</v>
      </c>
      <c r="K18198" s="9">
        <v>481.49935923999999</v>
      </c>
      <c r="L18198" s="9">
        <v>483.23820444</v>
      </c>
      <c r="M18198" s="9">
        <v>488.00198411999997</v>
      </c>
      <c r="N18198" s="9">
        <v>488.00198411999997</v>
      </c>
      <c r="O18198" s="9">
        <v>481.71261383999899</v>
      </c>
      <c r="P18198" s="9">
        <v>483.274293679999</v>
      </c>
      <c r="Q18198" s="9">
        <v>481.49935923999999</v>
      </c>
      <c r="R18198" s="9">
        <v>481.49935923999999</v>
      </c>
      <c r="S18198" s="9">
        <v>482.47048787999898</v>
      </c>
      <c r="T18198" s="9">
        <v>481.49935923999999</v>
      </c>
    </row>
    <row r="18199" spans="1:20" x14ac:dyDescent="0.35">
      <c r="A18199">
        <f t="shared" si="556"/>
        <v>18199</v>
      </c>
      <c r="B18199" s="3" t="s">
        <v>1039</v>
      </c>
      <c r="C18199" s="3" t="s">
        <v>75</v>
      </c>
      <c r="D18199" s="3" t="s">
        <v>54</v>
      </c>
      <c r="E18199">
        <v>2022</v>
      </c>
      <c r="F18199" s="3" t="str">
        <f t="shared" si="555"/>
        <v>RGElevPRIEST2022</v>
      </c>
      <c r="G18199" s="9">
        <v>488.00198411999997</v>
      </c>
      <c r="H18199" s="9">
        <v>488.00198411999997</v>
      </c>
      <c r="I18199" s="9">
        <v>481.49935923999999</v>
      </c>
      <c r="J18199" s="9">
        <v>488.00198411999997</v>
      </c>
      <c r="K18199" s="9">
        <v>482.07350623999997</v>
      </c>
      <c r="L18199" s="9">
        <v>482.74279759999899</v>
      </c>
      <c r="M18199" s="9">
        <v>488.00198411999997</v>
      </c>
      <c r="N18199" s="9">
        <v>481.49935923999999</v>
      </c>
      <c r="O18199" s="9">
        <v>485.86943811999998</v>
      </c>
      <c r="P18199" s="9">
        <v>481.49935923999999</v>
      </c>
      <c r="Q18199" s="9">
        <v>487.395028719999</v>
      </c>
      <c r="R18199" s="9">
        <v>481.49935923999999</v>
      </c>
      <c r="S18199" s="9">
        <v>481.49935923999999</v>
      </c>
      <c r="T18199" s="9">
        <v>481.49935923999999</v>
      </c>
    </row>
    <row r="18200" spans="1:20" x14ac:dyDescent="0.35">
      <c r="A18200">
        <f t="shared" si="556"/>
        <v>18200</v>
      </c>
      <c r="B18200" s="3" t="s">
        <v>1039</v>
      </c>
      <c r="C18200" s="3" t="s">
        <v>75</v>
      </c>
      <c r="D18200" s="3" t="s">
        <v>54</v>
      </c>
      <c r="E18200">
        <v>2023</v>
      </c>
      <c r="F18200" s="3" t="str">
        <f t="shared" si="555"/>
        <v>RGElevPRIEST2023</v>
      </c>
      <c r="G18200" s="9">
        <v>486.39765335999999</v>
      </c>
      <c r="H18200" s="9">
        <v>488.00198411999997</v>
      </c>
      <c r="I18200" s="9">
        <v>481.49935923999999</v>
      </c>
      <c r="J18200" s="9">
        <v>488.00198411999997</v>
      </c>
      <c r="K18200" s="9">
        <v>483.03151151999998</v>
      </c>
      <c r="L18200" s="9">
        <v>483.58269263999898</v>
      </c>
      <c r="M18200" s="9">
        <v>481.49935923999999</v>
      </c>
      <c r="N18200" s="9">
        <v>486.83728592</v>
      </c>
      <c r="O18200" s="9">
        <v>483.25460863999899</v>
      </c>
      <c r="P18200" s="9">
        <v>484.15355879999998</v>
      </c>
      <c r="Q18200" s="9">
        <v>488.00198411999997</v>
      </c>
      <c r="R18200" s="9">
        <v>484.30447744000003</v>
      </c>
      <c r="S18200" s="9">
        <v>481.49935923999999</v>
      </c>
      <c r="T18200" s="9">
        <v>481.49935923999999</v>
      </c>
    </row>
    <row r="18201" spans="1:20" x14ac:dyDescent="0.35">
      <c r="A18201">
        <f t="shared" si="556"/>
        <v>18201</v>
      </c>
      <c r="B18201" s="3" t="s">
        <v>1039</v>
      </c>
      <c r="C18201" s="3" t="s">
        <v>75</v>
      </c>
      <c r="D18201" s="3" t="s">
        <v>54</v>
      </c>
      <c r="E18201">
        <v>2024</v>
      </c>
      <c r="F18201" s="3" t="str">
        <f t="shared" si="555"/>
        <v>RGElevPRIEST2024</v>
      </c>
      <c r="G18201" s="9">
        <v>488.00198411999997</v>
      </c>
      <c r="H18201" s="9">
        <v>485.71523864</v>
      </c>
      <c r="I18201" s="9">
        <v>481.49935923999999</v>
      </c>
      <c r="J18201" s="9">
        <v>483.84515984000001</v>
      </c>
      <c r="K18201" s="9">
        <v>488.00198411999997</v>
      </c>
      <c r="L18201" s="9">
        <v>481.49935923999999</v>
      </c>
      <c r="M18201" s="9">
        <v>486.40421504</v>
      </c>
      <c r="N18201" s="9">
        <v>485.68571107999998</v>
      </c>
      <c r="O18201" s="9">
        <v>483.530199199999</v>
      </c>
      <c r="P18201" s="9">
        <v>487.86090799999897</v>
      </c>
      <c r="Q18201" s="9">
        <v>488.00198411999997</v>
      </c>
      <c r="R18201" s="9">
        <v>488.00198411999997</v>
      </c>
      <c r="S18201" s="9">
        <v>488.00198411999997</v>
      </c>
      <c r="T18201" s="9">
        <v>481.49935923999999</v>
      </c>
    </row>
    <row r="18202" spans="1:20" x14ac:dyDescent="0.35">
      <c r="A18202">
        <f t="shared" si="556"/>
        <v>18202</v>
      </c>
      <c r="B18202" s="3" t="s">
        <v>1039</v>
      </c>
      <c r="C18202" s="3" t="s">
        <v>75</v>
      </c>
      <c r="D18202" s="3" t="s">
        <v>54</v>
      </c>
      <c r="E18202">
        <v>2025</v>
      </c>
      <c r="F18202" s="3" t="str">
        <f t="shared" si="555"/>
        <v>RGElevPRIEST2025</v>
      </c>
      <c r="G18202" s="9">
        <v>488.00198411999997</v>
      </c>
      <c r="H18202" s="9">
        <v>485.00985803999998</v>
      </c>
      <c r="I18202" s="9">
        <v>488.00198411999997</v>
      </c>
      <c r="J18202" s="9">
        <v>488.00198411999997</v>
      </c>
      <c r="K18202" s="9">
        <v>483.80578975999998</v>
      </c>
      <c r="L18202" s="9">
        <v>481.49935923999999</v>
      </c>
      <c r="M18202" s="9">
        <v>485.849753079999</v>
      </c>
      <c r="N18202" s="9">
        <v>488.00198411999997</v>
      </c>
      <c r="O18202" s="9">
        <v>481.49935923999999</v>
      </c>
      <c r="P18202" s="9">
        <v>482.08662959999998</v>
      </c>
      <c r="Q18202" s="9">
        <v>481.49935923999999</v>
      </c>
      <c r="R18202" s="9">
        <v>482.99214144000001</v>
      </c>
      <c r="S18202" s="9">
        <v>482.68374247999998</v>
      </c>
      <c r="T18202" s="9">
        <v>481.49935923999999</v>
      </c>
    </row>
    <row r="18203" spans="1:20" x14ac:dyDescent="0.35">
      <c r="A18203">
        <f t="shared" si="556"/>
        <v>18203</v>
      </c>
      <c r="B18203" s="3" t="s">
        <v>1039</v>
      </c>
      <c r="C18203" s="3" t="s">
        <v>75</v>
      </c>
      <c r="D18203" s="3" t="s">
        <v>54</v>
      </c>
      <c r="E18203">
        <v>2026</v>
      </c>
      <c r="F18203" s="3" t="str">
        <f t="shared" si="555"/>
        <v>RGElevPRIEST2026</v>
      </c>
      <c r="G18203" s="9">
        <v>485.324818679999</v>
      </c>
      <c r="H18203" s="9">
        <v>482.83466112000002</v>
      </c>
      <c r="I18203" s="9">
        <v>488.00198411999997</v>
      </c>
      <c r="J18203" s="9">
        <v>488.00198411999997</v>
      </c>
      <c r="K18203" s="9">
        <v>485.20342759999897</v>
      </c>
      <c r="L18203" s="9">
        <v>487.71983188000002</v>
      </c>
      <c r="M18203" s="9">
        <v>488.00198411999997</v>
      </c>
      <c r="N18203" s="9">
        <v>488.00198411999997</v>
      </c>
      <c r="O18203" s="9">
        <v>482.86418867999998</v>
      </c>
      <c r="P18203" s="9">
        <v>487.19489748000001</v>
      </c>
      <c r="Q18203" s="9">
        <v>481.49935923999999</v>
      </c>
      <c r="R18203" s="9">
        <v>486.66012056</v>
      </c>
      <c r="S18203" s="9">
        <v>481.49935923999999</v>
      </c>
      <c r="T18203" s="9">
        <v>481.49935923999999</v>
      </c>
    </row>
    <row r="18204" spans="1:20" x14ac:dyDescent="0.35">
      <c r="A18204">
        <f t="shared" si="556"/>
        <v>18204</v>
      </c>
      <c r="B18204" s="3" t="s">
        <v>1039</v>
      </c>
      <c r="C18204" s="3" t="s">
        <v>75</v>
      </c>
      <c r="D18204" s="3" t="s">
        <v>54</v>
      </c>
      <c r="E18204">
        <v>2027</v>
      </c>
      <c r="F18204" s="3" t="str">
        <f t="shared" si="555"/>
        <v>RGElevPRIEST2027</v>
      </c>
      <c r="G18204" s="9">
        <v>485.41012052000002</v>
      </c>
      <c r="H18204" s="9">
        <v>481.92258759999902</v>
      </c>
      <c r="I18204" s="9">
        <v>488.00198411999997</v>
      </c>
      <c r="J18204" s="9">
        <v>485.45605227999999</v>
      </c>
      <c r="K18204" s="9">
        <v>482.71655088</v>
      </c>
      <c r="L18204" s="9">
        <v>481.49935923999999</v>
      </c>
      <c r="M18204" s="9">
        <v>481.49935923999999</v>
      </c>
      <c r="N18204" s="9">
        <v>485.78741711999999</v>
      </c>
      <c r="O18204" s="9">
        <v>488.00198411999997</v>
      </c>
      <c r="P18204" s="9">
        <v>485.17390003999998</v>
      </c>
      <c r="Q18204" s="9">
        <v>481.49935923999999</v>
      </c>
      <c r="R18204" s="9">
        <v>488.00198411999997</v>
      </c>
      <c r="S18204" s="9">
        <v>482.15880807999901</v>
      </c>
      <c r="T18204" s="9">
        <v>481.49935923999999</v>
      </c>
    </row>
    <row r="18205" spans="1:20" x14ac:dyDescent="0.35">
      <c r="A18205">
        <f t="shared" si="556"/>
        <v>18205</v>
      </c>
      <c r="B18205" s="3" t="s">
        <v>1039</v>
      </c>
      <c r="C18205" s="3" t="s">
        <v>75</v>
      </c>
      <c r="D18205" s="3" t="s">
        <v>54</v>
      </c>
      <c r="E18205">
        <v>2028</v>
      </c>
      <c r="F18205" s="3" t="str">
        <f t="shared" si="555"/>
        <v>RGElevPRIEST2028</v>
      </c>
      <c r="G18205" s="9">
        <v>481.49935923999999</v>
      </c>
      <c r="H18205" s="9">
        <v>481.49935923999999</v>
      </c>
      <c r="I18205" s="9">
        <v>481.49935923999999</v>
      </c>
      <c r="J18205" s="9">
        <v>483.61878187999997</v>
      </c>
      <c r="K18205" s="9">
        <v>487.86090799999897</v>
      </c>
      <c r="L18205" s="9">
        <v>485.25592103999998</v>
      </c>
      <c r="M18205" s="9">
        <v>488.00198411999997</v>
      </c>
      <c r="N18205" s="9">
        <v>481.49935923999999</v>
      </c>
      <c r="O18205" s="9">
        <v>488.00198411999997</v>
      </c>
      <c r="P18205" s="9">
        <v>485.22311263999899</v>
      </c>
      <c r="Q18205" s="9">
        <v>481.53216763999899</v>
      </c>
      <c r="R18205" s="9">
        <v>486.06628851999898</v>
      </c>
      <c r="S18205" s="9">
        <v>485.31825700000002</v>
      </c>
      <c r="T18205" s="9">
        <v>481.49935923999999</v>
      </c>
    </row>
    <row r="18206" spans="1:20" x14ac:dyDescent="0.35">
      <c r="A18206">
        <f t="shared" si="556"/>
        <v>18206</v>
      </c>
      <c r="B18206" s="3" t="s">
        <v>1039</v>
      </c>
      <c r="C18206" s="3" t="s">
        <v>75</v>
      </c>
      <c r="D18206" s="3" t="s">
        <v>54</v>
      </c>
      <c r="E18206">
        <v>2029</v>
      </c>
      <c r="F18206" s="3" t="str">
        <f t="shared" si="555"/>
        <v>RGElevPRIEST2029</v>
      </c>
      <c r="G18206" s="9">
        <v>481.49935923999999</v>
      </c>
      <c r="H18206" s="9">
        <v>481.49935923999999</v>
      </c>
      <c r="I18206" s="9">
        <v>481.49935923999999</v>
      </c>
      <c r="J18206" s="9">
        <v>488.00198411999997</v>
      </c>
      <c r="K18206" s="9">
        <v>487.19489748000001</v>
      </c>
      <c r="L18206" s="9">
        <v>487.95933319999898</v>
      </c>
      <c r="M18206" s="9">
        <v>483.08072411999899</v>
      </c>
      <c r="N18206" s="9">
        <v>484.4324302</v>
      </c>
      <c r="O18206" s="9">
        <v>482.53610467999999</v>
      </c>
      <c r="P18206" s="9">
        <v>484.41274515999999</v>
      </c>
      <c r="Q18206" s="9">
        <v>481.49935923999999</v>
      </c>
      <c r="R18206" s="9">
        <v>483.43505484000002</v>
      </c>
      <c r="S18206" s="9">
        <v>488.00198411999997</v>
      </c>
      <c r="T18206" s="9">
        <v>481.49935923999999</v>
      </c>
    </row>
    <row r="18207" spans="1:20" x14ac:dyDescent="0.35">
      <c r="A18207">
        <f t="shared" si="556"/>
        <v>18207</v>
      </c>
      <c r="B18207" s="3" t="s">
        <v>1039</v>
      </c>
      <c r="C18207" s="3" t="s">
        <v>86</v>
      </c>
      <c r="D18207" s="3" t="s">
        <v>54</v>
      </c>
      <c r="E18207">
        <v>2020</v>
      </c>
      <c r="F18207" s="3" t="str">
        <f t="shared" si="555"/>
        <v>RGQOutPRIEST2020</v>
      </c>
      <c r="G18207" s="9">
        <v>81.919525542141997</v>
      </c>
      <c r="H18207" s="9">
        <v>108.849334470012</v>
      </c>
      <c r="I18207" s="9">
        <v>127.35746326307201</v>
      </c>
      <c r="J18207" s="9">
        <v>130.319594581281</v>
      </c>
      <c r="K18207" s="9">
        <v>97.784652175463506</v>
      </c>
      <c r="L18207" s="9">
        <v>97.366162113095399</v>
      </c>
      <c r="M18207" s="9">
        <v>103.16871023948499</v>
      </c>
      <c r="N18207" s="9">
        <v>111.997711334629</v>
      </c>
      <c r="O18207" s="9">
        <v>112.34554136056499</v>
      </c>
      <c r="P18207" s="9">
        <v>128.660974190204</v>
      </c>
      <c r="Q18207" s="9">
        <v>94.695663466791402</v>
      </c>
      <c r="R18207" s="9">
        <v>94.867863089076394</v>
      </c>
      <c r="S18207" s="9">
        <v>88.758523324558396</v>
      </c>
      <c r="T18207" s="9">
        <v>60.728054377865</v>
      </c>
    </row>
    <row r="18208" spans="1:20" x14ac:dyDescent="0.35">
      <c r="A18208">
        <f t="shared" si="556"/>
        <v>18208</v>
      </c>
      <c r="B18208" s="3" t="s">
        <v>1039</v>
      </c>
      <c r="C18208" s="3" t="s">
        <v>86</v>
      </c>
      <c r="D18208" s="3" t="s">
        <v>54</v>
      </c>
      <c r="E18208">
        <v>2021</v>
      </c>
      <c r="F18208" s="3" t="str">
        <f t="shared" si="555"/>
        <v>RGQOutPRIEST2021</v>
      </c>
      <c r="G18208" s="9">
        <v>64.2025961062579</v>
      </c>
      <c r="H18208" s="9">
        <v>103.115533187746</v>
      </c>
      <c r="I18208" s="9">
        <v>110.854094634072</v>
      </c>
      <c r="J18208" s="9">
        <v>138.49977811525099</v>
      </c>
      <c r="K18208" s="9">
        <v>108.105576135395</v>
      </c>
      <c r="L18208" s="9">
        <v>91.450112113752596</v>
      </c>
      <c r="M18208" s="9">
        <v>83.286137904666603</v>
      </c>
      <c r="N18208" s="9">
        <v>73.418310882923606</v>
      </c>
      <c r="O18208" s="9">
        <v>93.011765834264907</v>
      </c>
      <c r="P18208" s="9">
        <v>139.086042953647</v>
      </c>
      <c r="Q18208" s="9">
        <v>146.66398219698101</v>
      </c>
      <c r="R18208" s="9">
        <v>122.774593876569</v>
      </c>
      <c r="S18208" s="9">
        <v>92.148683972489195</v>
      </c>
      <c r="T18208" s="9">
        <v>72.939888296353701</v>
      </c>
    </row>
    <row r="18209" spans="1:20" x14ac:dyDescent="0.35">
      <c r="A18209">
        <f t="shared" si="556"/>
        <v>18209</v>
      </c>
      <c r="B18209" s="3" t="s">
        <v>1039</v>
      </c>
      <c r="C18209" s="3" t="s">
        <v>86</v>
      </c>
      <c r="D18209" s="3" t="s">
        <v>54</v>
      </c>
      <c r="E18209">
        <v>2022</v>
      </c>
      <c r="F18209" s="3" t="str">
        <f t="shared" si="555"/>
        <v>RGQOutPRIEST2022</v>
      </c>
      <c r="G18209" s="9">
        <v>65.020529771579305</v>
      </c>
      <c r="H18209" s="9">
        <v>126.495336411213</v>
      </c>
      <c r="I18209" s="9">
        <v>117.17062239327601</v>
      </c>
      <c r="J18209" s="9">
        <v>126.96826474691601</v>
      </c>
      <c r="K18209" s="9">
        <v>99.603651623891594</v>
      </c>
      <c r="L18209" s="9">
        <v>55.271736823243302</v>
      </c>
      <c r="M18209" s="9">
        <v>87.302714258073607</v>
      </c>
      <c r="N18209" s="9">
        <v>87.567462490505207</v>
      </c>
      <c r="O18209" s="9">
        <v>105.31436390357599</v>
      </c>
      <c r="P18209" s="9">
        <v>277.91212295153599</v>
      </c>
      <c r="Q18209" s="9">
        <v>197.756153135159</v>
      </c>
      <c r="R18209" s="9">
        <v>158.818300263097</v>
      </c>
      <c r="S18209" s="9">
        <v>100.917051383977</v>
      </c>
      <c r="T18209" s="9">
        <v>85.325805572865207</v>
      </c>
    </row>
    <row r="18210" spans="1:20" x14ac:dyDescent="0.35">
      <c r="A18210">
        <f t="shared" si="556"/>
        <v>18210</v>
      </c>
      <c r="B18210" s="3" t="s">
        <v>1039</v>
      </c>
      <c r="C18210" s="3" t="s">
        <v>86</v>
      </c>
      <c r="D18210" s="3" t="s">
        <v>54</v>
      </c>
      <c r="E18210">
        <v>2023</v>
      </c>
      <c r="F18210" s="3" t="str">
        <f t="shared" si="555"/>
        <v>RGQOutPRIEST2023</v>
      </c>
      <c r="G18210" s="9">
        <v>75.757715009175499</v>
      </c>
      <c r="H18210" s="9">
        <v>119.307196095013</v>
      </c>
      <c r="I18210" s="9">
        <v>164.581677335005</v>
      </c>
      <c r="J18210" s="9">
        <v>165.438618676087</v>
      </c>
      <c r="K18210" s="9">
        <v>119.861173704546</v>
      </c>
      <c r="L18210" s="9">
        <v>163.17492540938801</v>
      </c>
      <c r="M18210" s="9">
        <v>173.04211422959</v>
      </c>
      <c r="N18210" s="9">
        <v>171.24487467791599</v>
      </c>
      <c r="O18210" s="9">
        <v>241.68778280921001</v>
      </c>
      <c r="P18210" s="9">
        <v>297.335063140888</v>
      </c>
      <c r="Q18210" s="9">
        <v>261.35150419753103</v>
      </c>
      <c r="R18210" s="9">
        <v>174.0824425795</v>
      </c>
      <c r="S18210" s="9">
        <v>134.31013708368201</v>
      </c>
      <c r="T18210" s="9">
        <v>81.912278669104197</v>
      </c>
    </row>
    <row r="18211" spans="1:20" x14ac:dyDescent="0.35">
      <c r="A18211">
        <f t="shared" si="556"/>
        <v>18211</v>
      </c>
      <c r="B18211" s="3" t="s">
        <v>1039</v>
      </c>
      <c r="C18211" s="3" t="s">
        <v>86</v>
      </c>
      <c r="D18211" s="3" t="s">
        <v>54</v>
      </c>
      <c r="E18211">
        <v>2024</v>
      </c>
      <c r="F18211" s="3" t="str">
        <f t="shared" si="555"/>
        <v>RGQOutPRIEST2024</v>
      </c>
      <c r="G18211" s="9">
        <v>92.682992335311795</v>
      </c>
      <c r="H18211" s="9">
        <v>135.331772976015</v>
      </c>
      <c r="I18211" s="9">
        <v>120.694783554678</v>
      </c>
      <c r="J18211" s="9">
        <v>124.820378478385</v>
      </c>
      <c r="K18211" s="9">
        <v>142.53330042393699</v>
      </c>
      <c r="L18211" s="9">
        <v>93.341419093473107</v>
      </c>
      <c r="M18211" s="9">
        <v>107.85946214765799</v>
      </c>
      <c r="N18211" s="9">
        <v>111.142039686114</v>
      </c>
      <c r="O18211" s="9">
        <v>144.25124558117801</v>
      </c>
      <c r="P18211" s="9">
        <v>216.977964873638</v>
      </c>
      <c r="Q18211" s="9">
        <v>114.332532226702</v>
      </c>
      <c r="R18211" s="9">
        <v>80.897925341897206</v>
      </c>
      <c r="S18211" s="9">
        <v>81.028335331741104</v>
      </c>
      <c r="T18211" s="9">
        <v>75.172330100726697</v>
      </c>
    </row>
    <row r="18212" spans="1:20" x14ac:dyDescent="0.35">
      <c r="A18212">
        <f t="shared" si="556"/>
        <v>18212</v>
      </c>
      <c r="B18212" s="3" t="s">
        <v>1039</v>
      </c>
      <c r="C18212" s="3" t="s">
        <v>86</v>
      </c>
      <c r="D18212" s="3" t="s">
        <v>54</v>
      </c>
      <c r="E18212">
        <v>2025</v>
      </c>
      <c r="F18212" s="3" t="str">
        <f t="shared" si="555"/>
        <v>RGQOutPRIEST2025</v>
      </c>
      <c r="G18212" s="9">
        <v>74.025977624252604</v>
      </c>
      <c r="H18212" s="9">
        <v>112.95419908857698</v>
      </c>
      <c r="I18212" s="9">
        <v>115.21794101643501</v>
      </c>
      <c r="J18212" s="9">
        <v>168.56599868753</v>
      </c>
      <c r="K18212" s="9">
        <v>113.27323111607799</v>
      </c>
      <c r="L18212" s="9">
        <v>137.302891504168</v>
      </c>
      <c r="M18212" s="9">
        <v>110.325262544418</v>
      </c>
      <c r="N18212" s="9">
        <v>125.11316296667199</v>
      </c>
      <c r="O18212" s="9">
        <v>137.24295084203101</v>
      </c>
      <c r="P18212" s="9">
        <v>163.08806328101301</v>
      </c>
      <c r="Q18212" s="9">
        <v>139.64316219090301</v>
      </c>
      <c r="R18212" s="9">
        <v>108.825254878404</v>
      </c>
      <c r="S18212" s="9">
        <v>103.06331857768799</v>
      </c>
      <c r="T18212" s="9">
        <v>75.357027429576604</v>
      </c>
    </row>
    <row r="18213" spans="1:20" x14ac:dyDescent="0.35">
      <c r="A18213">
        <f t="shared" si="556"/>
        <v>18213</v>
      </c>
      <c r="B18213" s="3" t="s">
        <v>1039</v>
      </c>
      <c r="C18213" s="3" t="s">
        <v>86</v>
      </c>
      <c r="D18213" s="3" t="s">
        <v>54</v>
      </c>
      <c r="E18213">
        <v>2026</v>
      </c>
      <c r="F18213" s="3" t="str">
        <f t="shared" si="555"/>
        <v>RGQOutPRIEST2026</v>
      </c>
      <c r="G18213" s="9">
        <v>78.947061205433897</v>
      </c>
      <c r="H18213" s="9">
        <v>121.093917289751</v>
      </c>
      <c r="I18213" s="9">
        <v>127.54216835386499</v>
      </c>
      <c r="J18213" s="9">
        <v>135.73208608937301</v>
      </c>
      <c r="K18213" s="9">
        <v>122.38603070227001</v>
      </c>
      <c r="L18213" s="9">
        <v>95.576304603650499</v>
      </c>
      <c r="M18213" s="9">
        <v>76.478227743575005</v>
      </c>
      <c r="N18213" s="9">
        <v>98.082896488135717</v>
      </c>
      <c r="O18213" s="9">
        <v>108.664583590885</v>
      </c>
      <c r="P18213" s="9">
        <v>151.64801360896999</v>
      </c>
      <c r="Q18213" s="9">
        <v>159.808704090216</v>
      </c>
      <c r="R18213" s="9">
        <v>125.526232415696</v>
      </c>
      <c r="S18213" s="9">
        <v>114.870519188158</v>
      </c>
      <c r="T18213" s="9">
        <v>69.481771496916494</v>
      </c>
    </row>
    <row r="18214" spans="1:20" x14ac:dyDescent="0.35">
      <c r="A18214">
        <f t="shared" si="556"/>
        <v>18214</v>
      </c>
      <c r="B18214" s="3" t="s">
        <v>1039</v>
      </c>
      <c r="C18214" s="3" t="s">
        <v>86</v>
      </c>
      <c r="D18214" s="3" t="s">
        <v>54</v>
      </c>
      <c r="E18214">
        <v>2027</v>
      </c>
      <c r="F18214" s="3" t="str">
        <f t="shared" si="555"/>
        <v>RGQOutPRIEST2027</v>
      </c>
      <c r="G18214" s="9">
        <v>81.141409083263397</v>
      </c>
      <c r="H18214" s="9">
        <v>108.718453479844</v>
      </c>
      <c r="I18214" s="9">
        <v>120.15437972687199</v>
      </c>
      <c r="J18214" s="9">
        <v>156.895781817234</v>
      </c>
      <c r="K18214" s="9">
        <v>135.50342242549999</v>
      </c>
      <c r="L18214" s="9">
        <v>94.795023475252293</v>
      </c>
      <c r="M18214" s="9">
        <v>115.90453512577599</v>
      </c>
      <c r="N18214" s="9">
        <v>107.387757067675</v>
      </c>
      <c r="O18214" s="9">
        <v>115.475588781361</v>
      </c>
      <c r="P18214" s="9">
        <v>235.591512357444</v>
      </c>
      <c r="Q18214" s="9">
        <v>184.17100867793599</v>
      </c>
      <c r="R18214" s="9">
        <v>136.63458658198601</v>
      </c>
      <c r="S18214" s="9">
        <v>101.139545779535</v>
      </c>
      <c r="T18214" s="9">
        <v>76.567255569086996</v>
      </c>
    </row>
    <row r="18215" spans="1:20" x14ac:dyDescent="0.35">
      <c r="A18215">
        <f t="shared" si="556"/>
        <v>18215</v>
      </c>
      <c r="B18215" s="3" t="s">
        <v>1039</v>
      </c>
      <c r="C18215" s="3" t="s">
        <v>86</v>
      </c>
      <c r="D18215" s="3" t="s">
        <v>54</v>
      </c>
      <c r="E18215">
        <v>2028</v>
      </c>
      <c r="F18215" s="3" t="str">
        <f t="shared" si="555"/>
        <v>RGQOutPRIEST2028</v>
      </c>
      <c r="G18215" s="9">
        <v>53.405080160513897</v>
      </c>
      <c r="H18215" s="9">
        <v>108.20083215116399</v>
      </c>
      <c r="I18215" s="9">
        <v>121.815039674574</v>
      </c>
      <c r="J18215" s="9">
        <v>129.336858018177</v>
      </c>
      <c r="K18215" s="9">
        <v>141.592847889979</v>
      </c>
      <c r="L18215" s="9">
        <v>120.035803289111</v>
      </c>
      <c r="M18215" s="9">
        <v>97.0964229818333</v>
      </c>
      <c r="N18215" s="9">
        <v>121.790302542681</v>
      </c>
      <c r="O18215" s="9">
        <v>126.69337337322099</v>
      </c>
      <c r="P18215" s="9">
        <v>277.72553303935399</v>
      </c>
      <c r="Q18215" s="9">
        <v>289.76625020902202</v>
      </c>
      <c r="R18215" s="9">
        <v>191.976837561444</v>
      </c>
      <c r="S18215" s="9">
        <v>165.015833731036</v>
      </c>
      <c r="T18215" s="9">
        <v>95.681034210236803</v>
      </c>
    </row>
    <row r="18216" spans="1:20" x14ac:dyDescent="0.35">
      <c r="A18216">
        <f t="shared" si="556"/>
        <v>18216</v>
      </c>
      <c r="B18216" s="3" t="s">
        <v>1039</v>
      </c>
      <c r="C18216" s="3" t="s">
        <v>86</v>
      </c>
      <c r="D18216" s="3" t="s">
        <v>54</v>
      </c>
      <c r="E18216">
        <v>2029</v>
      </c>
      <c r="F18216" s="3" t="str">
        <f t="shared" si="555"/>
        <v>RGQOutPRIEST2029</v>
      </c>
      <c r="G18216" s="9">
        <v>86.281816028608503</v>
      </c>
      <c r="H18216" s="9">
        <v>89.262042156290605</v>
      </c>
      <c r="I18216" s="9">
        <v>111.462711443929</v>
      </c>
      <c r="J18216" s="9">
        <v>130.617218549987</v>
      </c>
      <c r="K18216" s="9">
        <v>101.04188632623899</v>
      </c>
      <c r="L18216" s="9">
        <v>107.649510021168</v>
      </c>
      <c r="M18216" s="9">
        <v>112.72590744000701</v>
      </c>
      <c r="N18216" s="9">
        <v>110.533395381568</v>
      </c>
      <c r="O18216" s="9">
        <v>127.80374212075699</v>
      </c>
      <c r="P18216" s="9">
        <v>260.14441088913401</v>
      </c>
      <c r="Q18216" s="9">
        <v>156.200332429778</v>
      </c>
      <c r="R18216" s="9">
        <v>92.335134860981199</v>
      </c>
      <c r="S18216" s="9">
        <v>107.778107090408</v>
      </c>
      <c r="T18216" s="9">
        <v>81.037388158604301</v>
      </c>
    </row>
    <row r="18217" spans="1:20" x14ac:dyDescent="0.35">
      <c r="A18217">
        <f t="shared" si="556"/>
        <v>18217</v>
      </c>
      <c r="B18217" s="3" t="s">
        <v>1039</v>
      </c>
      <c r="C18217" s="3" t="s">
        <v>95</v>
      </c>
      <c r="D18217" s="3" t="s">
        <v>54</v>
      </c>
      <c r="E18217">
        <v>2020</v>
      </c>
      <c r="F18217" s="3" t="str">
        <f t="shared" si="555"/>
        <v>RGSpillPRIEST2020</v>
      </c>
      <c r="G18217" s="9">
        <v>16.481046628931004</v>
      </c>
      <c r="H18217" s="9">
        <v>13.8230577426034</v>
      </c>
      <c r="I18217" s="9">
        <v>14.1731231078227</v>
      </c>
      <c r="J18217" s="9">
        <v>9.0422114828495292</v>
      </c>
      <c r="K18217" s="9">
        <v>3.7262537168177001</v>
      </c>
      <c r="L18217" s="9">
        <v>10.3127774876969</v>
      </c>
      <c r="M18217" s="9">
        <v>7.03114181122743</v>
      </c>
      <c r="N18217" s="9">
        <v>20.781288011088801</v>
      </c>
      <c r="O18217" s="9">
        <v>25.824622857936799</v>
      </c>
      <c r="P18217" s="9">
        <v>38.036497600597201</v>
      </c>
      <c r="Q18217" s="9">
        <v>24.7486781892766</v>
      </c>
      <c r="R18217" s="9">
        <v>26.790205851849901</v>
      </c>
      <c r="S18217" s="9">
        <v>24.634590525651799</v>
      </c>
      <c r="T18217" s="9">
        <v>9.1622707114992998</v>
      </c>
    </row>
    <row r="18218" spans="1:20" x14ac:dyDescent="0.35">
      <c r="A18218">
        <f t="shared" si="556"/>
        <v>18218</v>
      </c>
      <c r="B18218" s="3" t="s">
        <v>1039</v>
      </c>
      <c r="C18218" s="3" t="s">
        <v>95</v>
      </c>
      <c r="D18218" s="3" t="s">
        <v>54</v>
      </c>
      <c r="E18218">
        <v>2021</v>
      </c>
      <c r="F18218" s="3" t="str">
        <f t="shared" si="555"/>
        <v>RGSpillPRIEST2021</v>
      </c>
      <c r="G18218" s="9">
        <v>5.7337683673252604</v>
      </c>
      <c r="H18218" s="9">
        <v>11.297761355159</v>
      </c>
      <c r="I18218" s="9">
        <v>16.763607194790499</v>
      </c>
      <c r="J18218" s="9">
        <v>22.678785523449999</v>
      </c>
      <c r="K18218" s="9">
        <v>21.828583054401001</v>
      </c>
      <c r="L18218" s="9">
        <v>14.4183490212684</v>
      </c>
      <c r="M18218" s="9">
        <v>10.4886886182263</v>
      </c>
      <c r="N18218" s="9">
        <v>14.4934043111666</v>
      </c>
      <c r="O18218" s="9">
        <v>16.778862453495201</v>
      </c>
      <c r="P18218" s="9">
        <v>38.632442787118002</v>
      </c>
      <c r="Q18218" s="9">
        <v>27.563475359065801</v>
      </c>
      <c r="R18218" s="9">
        <v>26.552566763236101</v>
      </c>
      <c r="S18218" s="9">
        <v>17.4753345803203</v>
      </c>
      <c r="T18218" s="9">
        <v>5.6228681415180501</v>
      </c>
    </row>
    <row r="18219" spans="1:20" x14ac:dyDescent="0.35">
      <c r="A18219">
        <f t="shared" si="556"/>
        <v>18219</v>
      </c>
      <c r="B18219" s="3" t="s">
        <v>1039</v>
      </c>
      <c r="C18219" s="3" t="s">
        <v>95</v>
      </c>
      <c r="D18219" s="3" t="s">
        <v>54</v>
      </c>
      <c r="E18219">
        <v>2022</v>
      </c>
      <c r="F18219" s="3" t="str">
        <f t="shared" si="555"/>
        <v>RGSpillPRIEST2022</v>
      </c>
      <c r="G18219" s="9">
        <v>8.1177406640571199</v>
      </c>
      <c r="H18219" s="9">
        <v>18.080322021766602</v>
      </c>
      <c r="I18219" s="9">
        <v>9.5750978221266596</v>
      </c>
      <c r="J18219" s="9">
        <v>28.031764971991102</v>
      </c>
      <c r="K18219" s="9">
        <v>17.8412797224583</v>
      </c>
      <c r="L18219" s="9">
        <v>2.3510501257884999</v>
      </c>
      <c r="M18219" s="9">
        <v>2.0269341288388798</v>
      </c>
      <c r="N18219" s="9">
        <v>13.3479365121025</v>
      </c>
      <c r="O18219" s="9">
        <v>23.1412823808508</v>
      </c>
      <c r="P18219" s="9">
        <v>147.29931977872201</v>
      </c>
      <c r="Q18219" s="9">
        <v>68.248518070551</v>
      </c>
      <c r="R18219" s="9">
        <v>27.799843122236101</v>
      </c>
      <c r="S18219" s="9">
        <v>16.4396063463697</v>
      </c>
      <c r="T18219" s="9">
        <v>7.3710012537680498</v>
      </c>
    </row>
    <row r="18220" spans="1:20" x14ac:dyDescent="0.35">
      <c r="A18220">
        <f t="shared" si="556"/>
        <v>18220</v>
      </c>
      <c r="B18220" s="3" t="s">
        <v>1039</v>
      </c>
      <c r="C18220" s="3" t="s">
        <v>95</v>
      </c>
      <c r="D18220" s="3" t="s">
        <v>54</v>
      </c>
      <c r="E18220">
        <v>2023</v>
      </c>
      <c r="F18220" s="3" t="str">
        <f t="shared" si="555"/>
        <v>RGSpillPRIEST2023</v>
      </c>
      <c r="G18220" s="9">
        <v>9.0896508689959603</v>
      </c>
      <c r="H18220" s="9">
        <v>8.3760726968527699</v>
      </c>
      <c r="I18220" s="9">
        <v>25.7718913838244</v>
      </c>
      <c r="J18220" s="9">
        <v>34.284050544501703</v>
      </c>
      <c r="K18220" s="9">
        <v>6.43120018241145</v>
      </c>
      <c r="L18220" s="9">
        <v>36.60986325504701</v>
      </c>
      <c r="M18220" s="9">
        <v>52.3446624549916</v>
      </c>
      <c r="N18220" s="9">
        <v>50.6074226665</v>
      </c>
      <c r="O18220" s="9">
        <v>110.654565537842</v>
      </c>
      <c r="P18220" s="9">
        <v>167.36188664105501</v>
      </c>
      <c r="Q18220" s="9">
        <v>127.543787570443</v>
      </c>
      <c r="R18220" s="9">
        <v>40.252134018152702</v>
      </c>
      <c r="S18220" s="9">
        <v>20.336414841039002</v>
      </c>
      <c r="T18220" s="9">
        <v>3.4670751103624999</v>
      </c>
    </row>
    <row r="18221" spans="1:20" x14ac:dyDescent="0.35">
      <c r="A18221">
        <f t="shared" si="556"/>
        <v>18221</v>
      </c>
      <c r="B18221" s="3" t="s">
        <v>1039</v>
      </c>
      <c r="C18221" s="3" t="s">
        <v>95</v>
      </c>
      <c r="D18221" s="3" t="s">
        <v>54</v>
      </c>
      <c r="E18221">
        <v>2024</v>
      </c>
      <c r="F18221" s="3" t="str">
        <f t="shared" si="555"/>
        <v>RGSpillPRIEST2024</v>
      </c>
      <c r="G18221" s="9">
        <v>5.7993844347607499</v>
      </c>
      <c r="H18221" s="9">
        <v>11.788510513971501</v>
      </c>
      <c r="I18221" s="9">
        <v>3.45004992053263</v>
      </c>
      <c r="J18221" s="9">
        <v>6.9215742245548304</v>
      </c>
      <c r="K18221" s="9">
        <v>17.167983881229102</v>
      </c>
      <c r="L18221" s="9">
        <v>3.1618109839590001</v>
      </c>
      <c r="M18221" s="9">
        <v>8.5760725149099493</v>
      </c>
      <c r="N18221" s="9">
        <v>17.640004243680899</v>
      </c>
      <c r="O18221" s="9">
        <v>32.512048231654497</v>
      </c>
      <c r="P18221" s="9">
        <v>81.038846102083298</v>
      </c>
      <c r="Q18221" s="9">
        <v>27.985319171471101</v>
      </c>
      <c r="R18221" s="9">
        <v>21.3037987059333</v>
      </c>
      <c r="S18221" s="9">
        <v>20.863854964217701</v>
      </c>
      <c r="T18221" s="9">
        <v>8.5214515490659704</v>
      </c>
    </row>
    <row r="18222" spans="1:20" x14ac:dyDescent="0.35">
      <c r="A18222">
        <f t="shared" si="556"/>
        <v>18222</v>
      </c>
      <c r="B18222" s="3" t="s">
        <v>1039</v>
      </c>
      <c r="C18222" s="3" t="s">
        <v>95</v>
      </c>
      <c r="D18222" s="3" t="s">
        <v>54</v>
      </c>
      <c r="E18222">
        <v>2025</v>
      </c>
      <c r="F18222" s="3" t="str">
        <f t="shared" si="555"/>
        <v>RGSpillPRIEST2025</v>
      </c>
      <c r="G18222" s="9">
        <v>10.8705642471209</v>
      </c>
      <c r="H18222" s="9">
        <v>11.1374694738368</v>
      </c>
      <c r="I18222" s="9">
        <v>8.3940328719080508</v>
      </c>
      <c r="J18222" s="9">
        <v>38.949957485447499</v>
      </c>
      <c r="K18222" s="9">
        <v>11.1949901797239</v>
      </c>
      <c r="L18222" s="9">
        <v>23.576666236238498</v>
      </c>
      <c r="M18222" s="9">
        <v>9.7604134768972202</v>
      </c>
      <c r="N18222" s="9">
        <v>30.0999962414277</v>
      </c>
      <c r="O18222" s="9">
        <v>34.466525702244603</v>
      </c>
      <c r="P18222" s="9">
        <v>38.660495355465201</v>
      </c>
      <c r="Q18222" s="9">
        <v>31.6259437888239</v>
      </c>
      <c r="R18222" s="9">
        <v>28.234670703876301</v>
      </c>
      <c r="S18222" s="9">
        <v>16.547998758639299</v>
      </c>
      <c r="T18222" s="9">
        <v>5.21025648083888</v>
      </c>
    </row>
    <row r="18223" spans="1:20" x14ac:dyDescent="0.35">
      <c r="A18223">
        <f t="shared" si="556"/>
        <v>18223</v>
      </c>
      <c r="B18223" s="3" t="s">
        <v>1039</v>
      </c>
      <c r="C18223" s="3" t="s">
        <v>95</v>
      </c>
      <c r="D18223" s="3" t="s">
        <v>54</v>
      </c>
      <c r="E18223">
        <v>2026</v>
      </c>
      <c r="F18223" s="3" t="str">
        <f t="shared" si="555"/>
        <v>RGSpillPRIEST2026</v>
      </c>
      <c r="G18223" s="9">
        <v>11.405999416809101</v>
      </c>
      <c r="H18223" s="9">
        <v>7.7069582048763801</v>
      </c>
      <c r="I18223" s="9">
        <v>3.82786135815708</v>
      </c>
      <c r="J18223" s="9">
        <v>9.1297980327872299</v>
      </c>
      <c r="K18223" s="9">
        <v>11.226780043781201</v>
      </c>
      <c r="L18223" s="9">
        <v>3.7738947362553699</v>
      </c>
      <c r="M18223" s="9">
        <v>6.4352710093777699</v>
      </c>
      <c r="N18223" s="9">
        <v>16.122416249770801</v>
      </c>
      <c r="O18223" s="9">
        <v>19.0572106468098</v>
      </c>
      <c r="P18223" s="9">
        <v>38.310217740229099</v>
      </c>
      <c r="Q18223" s="9">
        <v>42.362601444860204</v>
      </c>
      <c r="R18223" s="9">
        <v>27.208354716182399</v>
      </c>
      <c r="S18223" s="9">
        <v>24.2000067640442</v>
      </c>
      <c r="T18223" s="9">
        <v>4.2429906820826302</v>
      </c>
    </row>
    <row r="18224" spans="1:20" x14ac:dyDescent="0.35">
      <c r="A18224">
        <f t="shared" si="556"/>
        <v>18224</v>
      </c>
      <c r="B18224" s="3" t="s">
        <v>1039</v>
      </c>
      <c r="C18224" s="3" t="s">
        <v>95</v>
      </c>
      <c r="D18224" s="3" t="s">
        <v>54</v>
      </c>
      <c r="E18224">
        <v>2027</v>
      </c>
      <c r="F18224" s="3" t="str">
        <f t="shared" si="555"/>
        <v>RGSpillPRIEST2027</v>
      </c>
      <c r="G18224" s="9">
        <v>14.1086725955705</v>
      </c>
      <c r="H18224" s="9">
        <v>15.2162921590555</v>
      </c>
      <c r="I18224" s="9">
        <v>4.6098490400258303</v>
      </c>
      <c r="J18224" s="9">
        <v>25.053179704868398</v>
      </c>
      <c r="K18224" s="9">
        <v>20.0751335999791</v>
      </c>
      <c r="L18224" s="9">
        <v>9.1532123130540999</v>
      </c>
      <c r="M18224" s="9">
        <v>32.986163461977597</v>
      </c>
      <c r="N18224" s="9">
        <v>35.699967657452703</v>
      </c>
      <c r="O18224" s="9">
        <v>36.340608936079299</v>
      </c>
      <c r="P18224" s="9">
        <v>114.130648792076</v>
      </c>
      <c r="Q18224" s="9">
        <v>68.273635152305104</v>
      </c>
      <c r="R18224" s="9">
        <v>32.650895160236097</v>
      </c>
      <c r="S18224" s="9">
        <v>19.338832168714799</v>
      </c>
      <c r="T18224" s="9">
        <v>4.3079806754833303</v>
      </c>
    </row>
    <row r="18225" spans="1:20" x14ac:dyDescent="0.35">
      <c r="A18225">
        <f t="shared" si="556"/>
        <v>18225</v>
      </c>
      <c r="B18225" s="3" t="s">
        <v>1039</v>
      </c>
      <c r="C18225" s="3" t="s">
        <v>95</v>
      </c>
      <c r="D18225" s="3" t="s">
        <v>54</v>
      </c>
      <c r="E18225">
        <v>2028</v>
      </c>
      <c r="F18225" s="3" t="str">
        <f t="shared" si="555"/>
        <v>RGSpillPRIEST2028</v>
      </c>
      <c r="G18225" s="9">
        <v>4.3408529340853397</v>
      </c>
      <c r="H18225" s="9">
        <v>3.5615754605958299</v>
      </c>
      <c r="I18225" s="9">
        <v>6.4294348750401298</v>
      </c>
      <c r="J18225" s="9">
        <v>6.4223263529292298</v>
      </c>
      <c r="K18225" s="9">
        <v>16.430316698833298</v>
      </c>
      <c r="L18225" s="9">
        <v>7.41231018960739</v>
      </c>
      <c r="M18225" s="9">
        <v>5.6283601341236098</v>
      </c>
      <c r="N18225" s="9">
        <v>28.927321523082401</v>
      </c>
      <c r="O18225" s="9">
        <v>39.247075244482502</v>
      </c>
      <c r="P18225" s="9">
        <v>145.123366041888</v>
      </c>
      <c r="Q18225" s="9">
        <v>160.14391030138401</v>
      </c>
      <c r="R18225" s="9">
        <v>56.729617529083299</v>
      </c>
      <c r="S18225" s="9">
        <v>37.066163176036397</v>
      </c>
      <c r="T18225" s="9">
        <v>6.3911937153409699</v>
      </c>
    </row>
    <row r="18226" spans="1:20" x14ac:dyDescent="0.35">
      <c r="A18226">
        <f t="shared" si="556"/>
        <v>18226</v>
      </c>
      <c r="B18226" s="3" t="s">
        <v>1039</v>
      </c>
      <c r="C18226" s="3" t="s">
        <v>95</v>
      </c>
      <c r="D18226" s="3" t="s">
        <v>54</v>
      </c>
      <c r="E18226">
        <v>2029</v>
      </c>
      <c r="F18226" s="3" t="str">
        <f t="shared" si="555"/>
        <v>RGSpillPRIEST2029</v>
      </c>
      <c r="G18226" s="9">
        <v>3.0428766000819798</v>
      </c>
      <c r="H18226" s="9">
        <v>2.4955112024149999</v>
      </c>
      <c r="I18226" s="9">
        <v>2.1871524107581899</v>
      </c>
      <c r="J18226" s="9">
        <v>13.991955441184601</v>
      </c>
      <c r="K18226" s="9">
        <v>9.2937539404843701</v>
      </c>
      <c r="L18226" s="9">
        <v>6.9874581581639701</v>
      </c>
      <c r="M18226" s="9">
        <v>7.17142223934305</v>
      </c>
      <c r="N18226" s="9">
        <v>15.8966555674111</v>
      </c>
      <c r="O18226" s="9">
        <v>26.694181568231102</v>
      </c>
      <c r="P18226" s="9">
        <v>123.794136258916</v>
      </c>
      <c r="Q18226" s="9">
        <v>48.113987516357497</v>
      </c>
      <c r="R18226" s="9">
        <v>23.961834600164899</v>
      </c>
      <c r="S18226" s="9">
        <v>21.4446828807604</v>
      </c>
      <c r="T18226" s="9">
        <v>14.476640330696201</v>
      </c>
    </row>
    <row r="18227" spans="1:20" x14ac:dyDescent="0.35">
      <c r="A18227">
        <f t="shared" si="556"/>
        <v>18227</v>
      </c>
      <c r="B18227" s="3" t="s">
        <v>1039</v>
      </c>
      <c r="C18227" s="3" t="s">
        <v>77</v>
      </c>
      <c r="D18227" s="3" t="s">
        <v>54</v>
      </c>
      <c r="E18227">
        <v>2020</v>
      </c>
      <c r="F18227" s="3" t="str">
        <f t="shared" si="555"/>
        <v>RGGenPRIEST2020</v>
      </c>
      <c r="G18227" s="9">
        <v>350.87684828360199</v>
      </c>
      <c r="H18227" s="9">
        <v>509.52475777777698</v>
      </c>
      <c r="I18227" s="9">
        <v>606.88739583333302</v>
      </c>
      <c r="J18227" s="9">
        <v>650.28174274193498</v>
      </c>
      <c r="K18227" s="9">
        <v>504.335191964285</v>
      </c>
      <c r="L18227" s="9">
        <v>466.77486814516101</v>
      </c>
      <c r="M18227" s="9">
        <v>515.483332380555</v>
      </c>
      <c r="N18227" s="9">
        <v>489.09650549999998</v>
      </c>
      <c r="O18227" s="9">
        <v>463.919739650537</v>
      </c>
      <c r="P18227" s="9">
        <v>485.92260125000001</v>
      </c>
      <c r="Q18227" s="9">
        <v>375.05129256720397</v>
      </c>
      <c r="R18227" s="9">
        <v>365.028349916666</v>
      </c>
      <c r="S18227" s="9">
        <v>343.82874473958299</v>
      </c>
      <c r="T18227" s="9">
        <v>276.49234748611099</v>
      </c>
    </row>
    <row r="18228" spans="1:20" x14ac:dyDescent="0.35">
      <c r="A18228">
        <f t="shared" si="556"/>
        <v>18228</v>
      </c>
      <c r="B18228" s="3" t="s">
        <v>1039</v>
      </c>
      <c r="C18228" s="3" t="s">
        <v>77</v>
      </c>
      <c r="D18228" s="3" t="s">
        <v>54</v>
      </c>
      <c r="E18228">
        <v>2021</v>
      </c>
      <c r="F18228" s="3" t="str">
        <f t="shared" si="555"/>
        <v>RGGenPRIEST2021</v>
      </c>
      <c r="G18228" s="9">
        <v>313.50606456451601</v>
      </c>
      <c r="H18228" s="9">
        <v>492.32089859722203</v>
      </c>
      <c r="I18228" s="9">
        <v>504.50723958333299</v>
      </c>
      <c r="J18228" s="9">
        <v>621.024918010752</v>
      </c>
      <c r="K18228" s="9">
        <v>462.61148248511898</v>
      </c>
      <c r="L18228" s="9">
        <v>413.039581728494</v>
      </c>
      <c r="M18228" s="9">
        <v>390.33502725</v>
      </c>
      <c r="N18228" s="9">
        <v>315.95171602777702</v>
      </c>
      <c r="O18228" s="9">
        <v>408.75592594085998</v>
      </c>
      <c r="P18228" s="9">
        <v>538.62566738888802</v>
      </c>
      <c r="Q18228" s="9">
        <v>638.60914475806396</v>
      </c>
      <c r="R18228" s="9">
        <v>515.93675638888897</v>
      </c>
      <c r="S18228" s="9">
        <v>400.394256432291</v>
      </c>
      <c r="T18228" s="9">
        <v>360.94946437499999</v>
      </c>
    </row>
    <row r="18229" spans="1:20" x14ac:dyDescent="0.35">
      <c r="A18229">
        <f t="shared" si="556"/>
        <v>18229</v>
      </c>
      <c r="B18229" s="3" t="s">
        <v>1039</v>
      </c>
      <c r="C18229" s="3" t="s">
        <v>77</v>
      </c>
      <c r="D18229" s="3" t="s">
        <v>54</v>
      </c>
      <c r="E18229">
        <v>2022</v>
      </c>
      <c r="F18229" s="3" t="str">
        <f t="shared" ref="F18229:F18292" si="557">_xlfn.CONCAT(B18229,C18229,D18229,E18229)</f>
        <v>RGGenPRIEST2022</v>
      </c>
      <c r="G18229" s="9">
        <v>305.10903211465001</v>
      </c>
      <c r="H18229" s="9">
        <v>581.31421331944398</v>
      </c>
      <c r="I18229" s="9">
        <v>576.92065559722198</v>
      </c>
      <c r="J18229" s="9">
        <v>530.49153799099395</v>
      </c>
      <c r="K18229" s="9">
        <v>438.404614305059</v>
      </c>
      <c r="L18229" s="9">
        <v>283.75738785161201</v>
      </c>
      <c r="M18229" s="9">
        <v>457.24330605555502</v>
      </c>
      <c r="N18229" s="9">
        <v>397.96029772222198</v>
      </c>
      <c r="O18229" s="9">
        <v>440.60673165322498</v>
      </c>
      <c r="P18229" s="9">
        <v>700.33724097222205</v>
      </c>
      <c r="Q18229" s="9">
        <v>694.41141236559099</v>
      </c>
      <c r="R18229" s="9">
        <v>702.51311999999996</v>
      </c>
      <c r="S18229" s="9">
        <v>452.963242447916</v>
      </c>
      <c r="T18229" s="9">
        <v>417.988536125</v>
      </c>
    </row>
    <row r="18230" spans="1:20" x14ac:dyDescent="0.35">
      <c r="A18230">
        <f t="shared" si="556"/>
        <v>18230</v>
      </c>
      <c r="B18230" s="3" t="s">
        <v>1039</v>
      </c>
      <c r="C18230" s="3" t="s">
        <v>77</v>
      </c>
      <c r="D18230" s="3" t="s">
        <v>54</v>
      </c>
      <c r="E18230">
        <v>2023</v>
      </c>
      <c r="F18230" s="3" t="str">
        <f t="shared" si="557"/>
        <v>RGGenPRIEST2023</v>
      </c>
      <c r="G18230" s="9">
        <v>357.46978027956902</v>
      </c>
      <c r="H18230" s="9">
        <v>594.80548347222202</v>
      </c>
      <c r="I18230" s="9">
        <v>744.28889652777696</v>
      </c>
      <c r="J18230" s="9">
        <v>703.24244354838697</v>
      </c>
      <c r="K18230" s="9">
        <v>608.20429315476099</v>
      </c>
      <c r="L18230" s="9">
        <v>678.63411142473103</v>
      </c>
      <c r="M18230" s="9">
        <v>647.17209077777704</v>
      </c>
      <c r="N18230" s="9">
        <v>646.85032944444401</v>
      </c>
      <c r="O18230" s="9">
        <v>702.59152311827904</v>
      </c>
      <c r="P18230" s="9">
        <v>696.90758333333304</v>
      </c>
      <c r="Q18230" s="9">
        <v>717.46813264784896</v>
      </c>
      <c r="R18230" s="9">
        <v>717.59006416666602</v>
      </c>
      <c r="S18230" s="9">
        <v>611.12053932291599</v>
      </c>
      <c r="T18230" s="9">
        <v>420.61809126527697</v>
      </c>
    </row>
    <row r="18231" spans="1:20" x14ac:dyDescent="0.35">
      <c r="A18231">
        <f t="shared" si="556"/>
        <v>18231</v>
      </c>
      <c r="B18231" s="3" t="s">
        <v>1039</v>
      </c>
      <c r="C18231" s="3" t="s">
        <v>77</v>
      </c>
      <c r="D18231" s="3" t="s">
        <v>54</v>
      </c>
      <c r="E18231">
        <v>2024</v>
      </c>
      <c r="F18231" s="3" t="str">
        <f t="shared" si="557"/>
        <v>RGGenPRIEST2024</v>
      </c>
      <c r="G18231" s="9">
        <v>465.86425376343999</v>
      </c>
      <c r="H18231" s="9">
        <v>662.43090236111095</v>
      </c>
      <c r="I18231" s="9">
        <v>628.65843055555501</v>
      </c>
      <c r="J18231" s="9">
        <v>632.16580107526795</v>
      </c>
      <c r="K18231" s="9">
        <v>672.20064880952305</v>
      </c>
      <c r="L18231" s="9">
        <v>483.53775752688102</v>
      </c>
      <c r="M18231" s="9">
        <v>532.35102597222203</v>
      </c>
      <c r="N18231" s="9">
        <v>501.35185124999998</v>
      </c>
      <c r="O18231" s="9">
        <v>599.13833912634402</v>
      </c>
      <c r="P18231" s="9">
        <v>728.89658125000005</v>
      </c>
      <c r="Q18231" s="9">
        <v>462.98818064516098</v>
      </c>
      <c r="R18231" s="9">
        <v>319.54013105555498</v>
      </c>
      <c r="S18231" s="9">
        <v>322.59837554427003</v>
      </c>
      <c r="T18231" s="9">
        <v>357.37768395833302</v>
      </c>
    </row>
    <row r="18232" spans="1:20" x14ac:dyDescent="0.35">
      <c r="A18232">
        <f t="shared" si="556"/>
        <v>18232</v>
      </c>
      <c r="B18232" s="3" t="s">
        <v>1039</v>
      </c>
      <c r="C18232" s="3" t="s">
        <v>77</v>
      </c>
      <c r="D18232" s="3" t="s">
        <v>54</v>
      </c>
      <c r="E18232">
        <v>2025</v>
      </c>
      <c r="F18232" s="3" t="str">
        <f t="shared" si="557"/>
        <v>RGGenPRIEST2025</v>
      </c>
      <c r="G18232" s="9">
        <v>338.63520891129002</v>
      </c>
      <c r="H18232" s="9">
        <v>545.93467727777704</v>
      </c>
      <c r="I18232" s="9">
        <v>572.78305</v>
      </c>
      <c r="J18232" s="9">
        <v>694.99300537634394</v>
      </c>
      <c r="K18232" s="9">
        <v>547.33672098214197</v>
      </c>
      <c r="L18232" s="9">
        <v>609.79301868279504</v>
      </c>
      <c r="M18232" s="9">
        <v>539.22226102777699</v>
      </c>
      <c r="N18232" s="9">
        <v>509.45453805555502</v>
      </c>
      <c r="O18232" s="9">
        <v>551.080578736559</v>
      </c>
      <c r="P18232" s="9">
        <v>667.17259666666598</v>
      </c>
      <c r="Q18232" s="9">
        <v>579.18132979838697</v>
      </c>
      <c r="R18232" s="9">
        <v>432.121892694444</v>
      </c>
      <c r="S18232" s="9">
        <v>463.89010026041598</v>
      </c>
      <c r="T18232" s="9">
        <v>376.12242877777697</v>
      </c>
    </row>
    <row r="18233" spans="1:20" x14ac:dyDescent="0.35">
      <c r="A18233">
        <f t="shared" si="556"/>
        <v>18233</v>
      </c>
      <c r="B18233" s="3" t="s">
        <v>1039</v>
      </c>
      <c r="C18233" s="3" t="s">
        <v>77</v>
      </c>
      <c r="D18233" s="3" t="s">
        <v>54</v>
      </c>
      <c r="E18233">
        <v>2026</v>
      </c>
      <c r="F18233" s="3" t="str">
        <f t="shared" si="557"/>
        <v>RGGenPRIEST2026</v>
      </c>
      <c r="G18233" s="9">
        <v>362.15072786290301</v>
      </c>
      <c r="H18233" s="9">
        <v>607.973588888888</v>
      </c>
      <c r="I18233" s="9">
        <v>663.34797500000002</v>
      </c>
      <c r="J18233" s="9">
        <v>678.83341397849404</v>
      </c>
      <c r="K18233" s="9">
        <v>596.02888392857096</v>
      </c>
      <c r="L18233" s="9">
        <v>492.23909264784902</v>
      </c>
      <c r="M18233" s="9">
        <v>375.56596316666599</v>
      </c>
      <c r="N18233" s="9">
        <v>439.466832134166</v>
      </c>
      <c r="O18233" s="9">
        <v>480.468880981182</v>
      </c>
      <c r="P18233" s="9">
        <v>607.70997569444398</v>
      </c>
      <c r="Q18233" s="9">
        <v>629.738356048387</v>
      </c>
      <c r="R18233" s="9">
        <v>527.17461416666595</v>
      </c>
      <c r="S18233" s="9">
        <v>486.16998776041601</v>
      </c>
      <c r="T18233" s="9">
        <v>349.80605615833298</v>
      </c>
    </row>
    <row r="18234" spans="1:20" x14ac:dyDescent="0.35">
      <c r="A18234">
        <f t="shared" si="556"/>
        <v>18234</v>
      </c>
      <c r="B18234" s="3" t="s">
        <v>1039</v>
      </c>
      <c r="C18234" s="3" t="s">
        <v>77</v>
      </c>
      <c r="D18234" s="3" t="s">
        <v>54</v>
      </c>
      <c r="E18234">
        <v>2027</v>
      </c>
      <c r="F18234" s="3" t="str">
        <f t="shared" si="557"/>
        <v>RGGenPRIEST2027</v>
      </c>
      <c r="G18234" s="9">
        <v>359.425135403225</v>
      </c>
      <c r="H18234" s="9">
        <v>501.35249202777698</v>
      </c>
      <c r="I18234" s="9">
        <v>619.54225567916603</v>
      </c>
      <c r="J18234" s="9">
        <v>706.93165188171997</v>
      </c>
      <c r="K18234" s="9">
        <v>618.91910267857099</v>
      </c>
      <c r="L18234" s="9">
        <v>459.20633313171999</v>
      </c>
      <c r="M18234" s="9">
        <v>444.602956388888</v>
      </c>
      <c r="N18234" s="9">
        <v>384.38529916666602</v>
      </c>
      <c r="O18234" s="9">
        <v>424.31670396505302</v>
      </c>
      <c r="P18234" s="9">
        <v>651.26517624999997</v>
      </c>
      <c r="Q18234" s="9">
        <v>621.43416223118197</v>
      </c>
      <c r="R18234" s="9">
        <v>557.55440138888798</v>
      </c>
      <c r="S18234" s="9">
        <v>438.61066484374999</v>
      </c>
      <c r="T18234" s="9">
        <v>387.44951813194399</v>
      </c>
    </row>
    <row r="18235" spans="1:20" x14ac:dyDescent="0.35">
      <c r="A18235">
        <f t="shared" si="556"/>
        <v>18235</v>
      </c>
      <c r="B18235" s="3" t="s">
        <v>1039</v>
      </c>
      <c r="C18235" s="3" t="s">
        <v>77</v>
      </c>
      <c r="D18235" s="3" t="s">
        <v>54</v>
      </c>
      <c r="E18235">
        <v>2028</v>
      </c>
      <c r="F18235" s="3" t="str">
        <f t="shared" si="557"/>
        <v>RGGenPRIEST2028</v>
      </c>
      <c r="G18235" s="9">
        <v>263.07922105241897</v>
      </c>
      <c r="H18235" s="9">
        <v>561.06883930277695</v>
      </c>
      <c r="I18235" s="9">
        <v>618.69031036111096</v>
      </c>
      <c r="J18235" s="9">
        <v>659.06007405913897</v>
      </c>
      <c r="K18235" s="9">
        <v>671.11332291666599</v>
      </c>
      <c r="L18235" s="9">
        <v>603.880245698924</v>
      </c>
      <c r="M18235" s="9">
        <v>490.44597055555499</v>
      </c>
      <c r="N18235" s="9">
        <v>497.92532169444399</v>
      </c>
      <c r="O18235" s="9">
        <v>468.88143950268801</v>
      </c>
      <c r="P18235" s="9">
        <v>711.00408958333298</v>
      </c>
      <c r="Q18235" s="9">
        <v>695.02642553763405</v>
      </c>
      <c r="R18235" s="9">
        <v>725.18747722222201</v>
      </c>
      <c r="S18235" s="9">
        <v>686.058869531249</v>
      </c>
      <c r="T18235" s="9">
        <v>478.76631555555502</v>
      </c>
    </row>
    <row r="18236" spans="1:20" x14ac:dyDescent="0.35">
      <c r="A18236">
        <f t="shared" si="556"/>
        <v>18236</v>
      </c>
      <c r="B18236" s="3" t="s">
        <v>1039</v>
      </c>
      <c r="C18236" s="3" t="s">
        <v>77</v>
      </c>
      <c r="D18236" s="3" t="s">
        <v>54</v>
      </c>
      <c r="E18236">
        <v>2029</v>
      </c>
      <c r="F18236" s="3" t="str">
        <f t="shared" si="557"/>
        <v>RGGenPRIEST2029</v>
      </c>
      <c r="G18236" s="9">
        <v>446.32183605510698</v>
      </c>
      <c r="H18236" s="9">
        <v>465.236502638888</v>
      </c>
      <c r="I18236" s="9">
        <v>585.92875930555499</v>
      </c>
      <c r="J18236" s="9">
        <v>625.33744997311805</v>
      </c>
      <c r="K18236" s="9">
        <v>491.947635773809</v>
      </c>
      <c r="L18236" s="9">
        <v>539.743739784946</v>
      </c>
      <c r="M18236" s="9">
        <v>565.97635548888798</v>
      </c>
      <c r="N18236" s="9">
        <v>507.436082749999</v>
      </c>
      <c r="O18236" s="9">
        <v>542.142890143817</v>
      </c>
      <c r="P18236" s="9">
        <v>731.10119452777701</v>
      </c>
      <c r="Q18236" s="9">
        <v>579.55201010752603</v>
      </c>
      <c r="R18236" s="9">
        <v>366.61351140555502</v>
      </c>
      <c r="S18236" s="9">
        <v>462.91473645833298</v>
      </c>
      <c r="T18236" s="9">
        <v>356.89440590138798</v>
      </c>
    </row>
    <row r="18237" spans="1:20" x14ac:dyDescent="0.35">
      <c r="A18237">
        <f t="shared" si="556"/>
        <v>18237</v>
      </c>
      <c r="B18237" s="3" t="s">
        <v>1039</v>
      </c>
      <c r="C18237" s="3" t="s">
        <v>75</v>
      </c>
      <c r="D18237" s="3" t="s">
        <v>34</v>
      </c>
      <c r="E18237">
        <v>2020</v>
      </c>
      <c r="F18237" s="3" t="str">
        <f t="shared" si="557"/>
        <v>RGElevPRST L2020</v>
      </c>
      <c r="G18237" s="9">
        <v>1.33571526584</v>
      </c>
      <c r="H18237" s="9">
        <v>0.41795276928000002</v>
      </c>
      <c r="I18237" s="9">
        <v>8.3082023656000006E-3</v>
      </c>
      <c r="J18237" s="9">
        <v>0</v>
      </c>
      <c r="K18237" s="9">
        <v>4.2307416052000002E-2</v>
      </c>
      <c r="L18237" s="9">
        <v>0.28749672836000001</v>
      </c>
      <c r="M18237" s="9">
        <v>1.27760502776</v>
      </c>
      <c r="N18237" s="9">
        <v>2.44165362144</v>
      </c>
      <c r="O18237" s="9">
        <v>4.4333662835999998</v>
      </c>
      <c r="P18237" s="9">
        <v>1.9495801148799901</v>
      </c>
      <c r="Q18237" s="9">
        <v>3.0614436675199999</v>
      </c>
      <c r="R18237" s="9">
        <v>3.10514117548</v>
      </c>
      <c r="S18237" s="9">
        <v>3.0692914367999999</v>
      </c>
      <c r="T18237" s="9">
        <v>2.9706595438799899</v>
      </c>
    </row>
    <row r="18238" spans="1:20" x14ac:dyDescent="0.35">
      <c r="A18238">
        <f t="shared" si="556"/>
        <v>18238</v>
      </c>
      <c r="B18238" s="3" t="s">
        <v>1039</v>
      </c>
      <c r="C18238" s="3" t="s">
        <v>75</v>
      </c>
      <c r="D18238" s="3" t="s">
        <v>34</v>
      </c>
      <c r="E18238">
        <v>2021</v>
      </c>
      <c r="F18238" s="3" t="str">
        <f t="shared" si="557"/>
        <v>RGElevPRST L2021</v>
      </c>
      <c r="G18238" s="9">
        <v>1.5074639590000001</v>
      </c>
      <c r="H18238" s="9">
        <v>0.25958235738800001</v>
      </c>
      <c r="I18238" s="9">
        <v>4.6433728519999998E-3</v>
      </c>
      <c r="J18238" s="9">
        <v>3.1538157177199898E-2</v>
      </c>
      <c r="K18238" s="9">
        <v>2.8717651837599899E-2</v>
      </c>
      <c r="L18238" s="9">
        <v>0</v>
      </c>
      <c r="M18238" s="9">
        <v>0.35067914507999998</v>
      </c>
      <c r="N18238" s="9">
        <v>1.3840190731599999</v>
      </c>
      <c r="O18238" s="9">
        <v>3.9815289988</v>
      </c>
      <c r="P18238" s="9">
        <v>2.1920309100400002</v>
      </c>
      <c r="Q18238" s="9">
        <v>3.03569563519999</v>
      </c>
      <c r="R18238" s="9">
        <v>3.05966545224</v>
      </c>
      <c r="S18238" s="9">
        <v>3.0842291013200001</v>
      </c>
      <c r="T18238" s="9">
        <v>2.9706595438799899</v>
      </c>
    </row>
    <row r="18239" spans="1:20" x14ac:dyDescent="0.35">
      <c r="A18239">
        <f t="shared" si="556"/>
        <v>18239</v>
      </c>
      <c r="B18239" s="3" t="s">
        <v>1039</v>
      </c>
      <c r="C18239" s="3" t="s">
        <v>75</v>
      </c>
      <c r="D18239" s="3" t="s">
        <v>34</v>
      </c>
      <c r="E18239">
        <v>2022</v>
      </c>
      <c r="F18239" s="3" t="str">
        <f t="shared" si="557"/>
        <v>RGElevPRST L2022</v>
      </c>
      <c r="G18239" s="9">
        <v>1.20883205968</v>
      </c>
      <c r="H18239" s="9">
        <v>5.3064634244E-2</v>
      </c>
      <c r="I18239" s="9">
        <v>0</v>
      </c>
      <c r="J18239" s="9">
        <v>8.6922246876000003E-2</v>
      </c>
      <c r="K18239" s="9">
        <v>5.2563649976E-2</v>
      </c>
      <c r="L18239" s="9">
        <v>0.179485898132</v>
      </c>
      <c r="M18239" s="9">
        <v>0.85461288823999904</v>
      </c>
      <c r="N18239" s="9">
        <v>1.21236552436</v>
      </c>
      <c r="O18239" s="9">
        <v>5.1512468839999999</v>
      </c>
      <c r="P18239" s="9">
        <v>3.9184056371999998</v>
      </c>
      <c r="Q18239" s="9">
        <v>3.14201453624</v>
      </c>
      <c r="R18239" s="9">
        <v>3.1726116500799999</v>
      </c>
      <c r="S18239" s="9">
        <v>3.1580873714000002</v>
      </c>
      <c r="T18239" s="9">
        <v>2.9706595438799899</v>
      </c>
    </row>
    <row r="18240" spans="1:20" x14ac:dyDescent="0.35">
      <c r="A18240">
        <f t="shared" si="556"/>
        <v>18240</v>
      </c>
      <c r="B18240" s="3" t="s">
        <v>1039</v>
      </c>
      <c r="C18240" s="3" t="s">
        <v>75</v>
      </c>
      <c r="D18240" s="3" t="s">
        <v>34</v>
      </c>
      <c r="E18240">
        <v>2023</v>
      </c>
      <c r="F18240" s="3" t="str">
        <f t="shared" si="557"/>
        <v>RGElevPRST L2023</v>
      </c>
      <c r="G18240" s="9">
        <v>1.0963714261599999</v>
      </c>
      <c r="H18240" s="9">
        <v>0.54041668395999998</v>
      </c>
      <c r="I18240" s="9">
        <v>0.48536090791999997</v>
      </c>
      <c r="J18240" s="9">
        <v>0.41359253291999998</v>
      </c>
      <c r="K18240" s="9">
        <v>0.75024936783999996</v>
      </c>
      <c r="L18240" s="9">
        <v>2.3405512559999999</v>
      </c>
      <c r="M18240" s="9">
        <v>2.4142946966799999</v>
      </c>
      <c r="N18240" s="9">
        <v>3.885662854</v>
      </c>
      <c r="O18240" s="9">
        <v>5.6546917819999898</v>
      </c>
      <c r="P18240" s="9">
        <v>4.9201773227999999</v>
      </c>
      <c r="Q18240" s="9">
        <v>3.1557743791999999</v>
      </c>
      <c r="R18240" s="9">
        <v>3.1208268715199998</v>
      </c>
      <c r="S18240" s="9">
        <v>3.2095407851200002</v>
      </c>
      <c r="T18240" s="9">
        <v>2.9706595438799899</v>
      </c>
    </row>
    <row r="18241" spans="1:20" x14ac:dyDescent="0.35">
      <c r="A18241">
        <f t="shared" si="556"/>
        <v>18241</v>
      </c>
      <c r="B18241" s="3" t="s">
        <v>1039</v>
      </c>
      <c r="C18241" s="3" t="s">
        <v>75</v>
      </c>
      <c r="D18241" s="3" t="s">
        <v>34</v>
      </c>
      <c r="E18241">
        <v>2024</v>
      </c>
      <c r="F18241" s="3" t="str">
        <f t="shared" si="557"/>
        <v>RGElevPRST L2024</v>
      </c>
      <c r="G18241" s="9">
        <v>1.37984256384</v>
      </c>
      <c r="H18241" s="9">
        <v>1.01805777536</v>
      </c>
      <c r="I18241" s="9">
        <v>0.54092849499999995</v>
      </c>
      <c r="J18241" s="9">
        <v>0.59228020267999903</v>
      </c>
      <c r="K18241" s="9">
        <v>0.63403217251999999</v>
      </c>
      <c r="L18241" s="9">
        <v>1.0489665689999901</v>
      </c>
      <c r="M18241" s="9">
        <v>1.8508596392800001</v>
      </c>
      <c r="N18241" s="9">
        <v>3.3550526008000001</v>
      </c>
      <c r="O18241" s="9">
        <v>4.7982613083999999</v>
      </c>
      <c r="P18241" s="9">
        <v>1.97748365907999</v>
      </c>
      <c r="Q18241" s="9">
        <v>3.0518997039600002</v>
      </c>
      <c r="R18241" s="9">
        <v>3.07850403552</v>
      </c>
      <c r="S18241" s="9">
        <v>2.8995571793999999</v>
      </c>
      <c r="T18241" s="9">
        <v>2.9706595438799899</v>
      </c>
    </row>
    <row r="18242" spans="1:20" x14ac:dyDescent="0.35">
      <c r="A18242">
        <f t="shared" si="556"/>
        <v>18242</v>
      </c>
      <c r="B18242" s="3" t="s">
        <v>1039</v>
      </c>
      <c r="C18242" s="3" t="s">
        <v>75</v>
      </c>
      <c r="D18242" s="3" t="s">
        <v>34</v>
      </c>
      <c r="E18242">
        <v>2025</v>
      </c>
      <c r="F18242" s="3" t="str">
        <f t="shared" si="557"/>
        <v>RGElevPRST L2025</v>
      </c>
      <c r="G18242" s="9">
        <v>1.3156594909199999</v>
      </c>
      <c r="H18242" s="9">
        <v>0.44128938420000002</v>
      </c>
      <c r="I18242" s="9">
        <v>5.2362862568000003E-3</v>
      </c>
      <c r="J18242" s="9">
        <v>0.1315370777</v>
      </c>
      <c r="K18242" s="9">
        <v>0.50660434692</v>
      </c>
      <c r="L18242" s="9">
        <v>1.0141437332400001</v>
      </c>
      <c r="M18242" s="9">
        <v>1.60634191492</v>
      </c>
      <c r="N18242" s="9">
        <v>3.268454829</v>
      </c>
      <c r="O18242" s="9">
        <v>5.1104332344000003</v>
      </c>
      <c r="P18242" s="9">
        <v>1.9635204040400001</v>
      </c>
      <c r="Q18242" s="9">
        <v>3.0645932739199999</v>
      </c>
      <c r="R18242" s="9">
        <v>3.10912411523999</v>
      </c>
      <c r="S18242" s="9">
        <v>3.0838157154800001</v>
      </c>
      <c r="T18242" s="9">
        <v>2.9706595438799899</v>
      </c>
    </row>
    <row r="18243" spans="1:20" x14ac:dyDescent="0.35">
      <c r="A18243">
        <f t="shared" ref="A18243:A18306" si="558">A18242+1</f>
        <v>18243</v>
      </c>
      <c r="B18243" s="3" t="s">
        <v>1039</v>
      </c>
      <c r="C18243" s="3" t="s">
        <v>75</v>
      </c>
      <c r="D18243" s="3" t="s">
        <v>34</v>
      </c>
      <c r="E18243">
        <v>2026</v>
      </c>
      <c r="F18243" s="3" t="str">
        <f t="shared" si="557"/>
        <v>RGElevPRST L2026</v>
      </c>
      <c r="G18243" s="9">
        <v>1.33480647316</v>
      </c>
      <c r="H18243" s="9">
        <v>0.61878282819999997</v>
      </c>
      <c r="I18243" s="9">
        <v>1.1586614544E-2</v>
      </c>
      <c r="J18243" s="9">
        <v>6.2050526919999897E-2</v>
      </c>
      <c r="K18243" s="9">
        <v>0.11563976748</v>
      </c>
      <c r="L18243" s="9">
        <v>0.4697178628</v>
      </c>
      <c r="M18243" s="9">
        <v>0.93525265459999996</v>
      </c>
      <c r="N18243" s="9">
        <v>1.7018438864800001</v>
      </c>
      <c r="O18243" s="9">
        <v>4.4474082787999896</v>
      </c>
      <c r="P18243" s="9">
        <v>5.1591865167999904</v>
      </c>
      <c r="Q18243" s="9">
        <v>3.2074148008000001</v>
      </c>
      <c r="R18243" s="9">
        <v>3.1798294980799899</v>
      </c>
      <c r="S18243" s="9">
        <v>3.1497901270400002</v>
      </c>
      <c r="T18243" s="9">
        <v>2.9706595438799899</v>
      </c>
    </row>
    <row r="18244" spans="1:20" x14ac:dyDescent="0.35">
      <c r="A18244">
        <f t="shared" si="558"/>
        <v>18244</v>
      </c>
      <c r="B18244" s="3" t="s">
        <v>1039</v>
      </c>
      <c r="C18244" s="3" t="s">
        <v>75</v>
      </c>
      <c r="D18244" s="3" t="s">
        <v>34</v>
      </c>
      <c r="E18244">
        <v>2027</v>
      </c>
      <c r="F18244" s="3" t="str">
        <f t="shared" si="557"/>
        <v>RGElevPRST L2027</v>
      </c>
      <c r="G18244" s="9">
        <v>1.1406004301999999</v>
      </c>
      <c r="H18244" s="9">
        <v>0.183175202712</v>
      </c>
      <c r="I18244" s="9">
        <v>0</v>
      </c>
      <c r="J18244" s="9">
        <v>0.102306761803999</v>
      </c>
      <c r="K18244" s="9">
        <v>0.19922868091599999</v>
      </c>
      <c r="L18244" s="9">
        <v>0.71034123008000005</v>
      </c>
      <c r="M18244" s="9">
        <v>1.5883727542399999</v>
      </c>
      <c r="N18244" s="9">
        <v>2.1340289396799998</v>
      </c>
      <c r="O18244" s="9">
        <v>5.5483597576000001</v>
      </c>
      <c r="P18244" s="9">
        <v>4.4693242899999897</v>
      </c>
      <c r="Q18244" s="9">
        <v>3.15050535016</v>
      </c>
      <c r="R18244" s="9">
        <v>3.22265102176</v>
      </c>
      <c r="S18244" s="9">
        <v>2.9903281796800001</v>
      </c>
      <c r="T18244" s="9">
        <v>2.9706595438799899</v>
      </c>
    </row>
    <row r="18245" spans="1:20" x14ac:dyDescent="0.35">
      <c r="A18245">
        <f t="shared" si="558"/>
        <v>18245</v>
      </c>
      <c r="B18245" s="3" t="s">
        <v>1039</v>
      </c>
      <c r="C18245" s="3" t="s">
        <v>75</v>
      </c>
      <c r="D18245" s="3" t="s">
        <v>34</v>
      </c>
      <c r="E18245">
        <v>2028</v>
      </c>
      <c r="F18245" s="3" t="str">
        <f t="shared" si="557"/>
        <v>RGElevPRST L2028</v>
      </c>
      <c r="G18245" s="9">
        <v>2.0468931101200001</v>
      </c>
      <c r="H18245" s="9">
        <v>0.86304464703999995</v>
      </c>
      <c r="I18245" s="9">
        <v>9.9501971687999992E-3</v>
      </c>
      <c r="J18245" s="9">
        <v>8.6409451583999999E-2</v>
      </c>
      <c r="K18245" s="9">
        <v>0.35813321356</v>
      </c>
      <c r="L18245" s="9">
        <v>0.589402906</v>
      </c>
      <c r="M18245" s="9">
        <v>0.94093835031999995</v>
      </c>
      <c r="N18245" s="9">
        <v>2.2488091270799999</v>
      </c>
      <c r="O18245" s="9">
        <v>5.5943571344</v>
      </c>
      <c r="P18245" s="9">
        <v>5.7563650136</v>
      </c>
      <c r="Q18245" s="9">
        <v>3.25410771568</v>
      </c>
      <c r="R18245" s="9">
        <v>3.2711976112399999</v>
      </c>
      <c r="S18245" s="9">
        <v>3.2535237261600001</v>
      </c>
      <c r="T18245" s="9">
        <v>2.9706595438799899</v>
      </c>
    </row>
    <row r="18246" spans="1:20" x14ac:dyDescent="0.35">
      <c r="A18246">
        <f t="shared" si="558"/>
        <v>18246</v>
      </c>
      <c r="B18246" s="3" t="s">
        <v>1039</v>
      </c>
      <c r="C18246" s="3" t="s">
        <v>75</v>
      </c>
      <c r="D18246" s="3" t="s">
        <v>34</v>
      </c>
      <c r="E18246">
        <v>2029</v>
      </c>
      <c r="F18246" s="3" t="str">
        <f t="shared" si="557"/>
        <v>RGElevPRST L2029</v>
      </c>
      <c r="G18246" s="9">
        <v>1.12611880244</v>
      </c>
      <c r="H18246" s="9">
        <v>0.23545276343999999</v>
      </c>
      <c r="I18246" s="9">
        <v>0</v>
      </c>
      <c r="J18246" s="9">
        <v>2.74188657068E-3</v>
      </c>
      <c r="K18246" s="9">
        <v>9.2306761483999994E-2</v>
      </c>
      <c r="L18246" s="9">
        <v>0.76156170416000002</v>
      </c>
      <c r="M18246" s="9">
        <v>1.2188484641999999</v>
      </c>
      <c r="N18246" s="9">
        <v>2.57833997751999</v>
      </c>
      <c r="O18246" s="9">
        <v>4.6599082855999896</v>
      </c>
      <c r="P18246" s="9">
        <v>3.21924879068</v>
      </c>
      <c r="Q18246" s="9">
        <v>3.0847376315199999</v>
      </c>
      <c r="R18246" s="9">
        <v>3.1031497055999999</v>
      </c>
      <c r="S18246" s="9">
        <v>2.8739436615199998</v>
      </c>
      <c r="T18246" s="9">
        <v>2.9577035067199899</v>
      </c>
    </row>
    <row r="18247" spans="1:20" x14ac:dyDescent="0.35">
      <c r="A18247">
        <f t="shared" si="558"/>
        <v>18247</v>
      </c>
      <c r="B18247" s="3" t="s">
        <v>1039</v>
      </c>
      <c r="C18247" s="3" t="s">
        <v>86</v>
      </c>
      <c r="D18247" s="3" t="s">
        <v>34</v>
      </c>
      <c r="E18247">
        <v>2020</v>
      </c>
      <c r="F18247" s="3" t="str">
        <f t="shared" si="557"/>
        <v>RGQOutPRST L2020</v>
      </c>
      <c r="G18247" s="9">
        <v>1.09110036624731</v>
      </c>
      <c r="H18247" s="9">
        <v>0.729104469960416</v>
      </c>
      <c r="I18247" s="9">
        <v>0.34139463316777702</v>
      </c>
      <c r="J18247" s="9">
        <v>0.157185443547849</v>
      </c>
      <c r="K18247" s="9">
        <v>0.18301195649062499</v>
      </c>
      <c r="L18247" s="9">
        <v>0.396444787842607</v>
      </c>
      <c r="M18247" s="9">
        <v>0.86254938308194395</v>
      </c>
      <c r="N18247" s="9">
        <v>1.88735782345541</v>
      </c>
      <c r="O18247" s="9">
        <v>3.1162206622580602</v>
      </c>
      <c r="P18247" s="9">
        <v>2.9405698868194401</v>
      </c>
      <c r="Q18247" s="9">
        <v>0.45826167517271499</v>
      </c>
      <c r="R18247" s="9">
        <v>0.56899989253138805</v>
      </c>
      <c r="S18247" s="9">
        <v>0.19258413374921801</v>
      </c>
      <c r="T18247" s="9">
        <v>0.54585878037152702</v>
      </c>
    </row>
    <row r="18248" spans="1:20" x14ac:dyDescent="0.35">
      <c r="A18248">
        <f t="shared" si="558"/>
        <v>18248</v>
      </c>
      <c r="B18248" s="3" t="s">
        <v>1039</v>
      </c>
      <c r="C18248" s="3" t="s">
        <v>86</v>
      </c>
      <c r="D18248" s="3" t="s">
        <v>34</v>
      </c>
      <c r="E18248">
        <v>2021</v>
      </c>
      <c r="F18248" s="3" t="str">
        <f t="shared" si="557"/>
        <v>RGQOutPRST L2021</v>
      </c>
      <c r="G18248" s="9">
        <v>0.98943956465120908</v>
      </c>
      <c r="H18248" s="9">
        <v>0.95939789633333294</v>
      </c>
      <c r="I18248" s="9">
        <v>0.251875757976111</v>
      </c>
      <c r="J18248" s="9">
        <v>0.14619709443434101</v>
      </c>
      <c r="K18248" s="9">
        <v>0.168906294146875</v>
      </c>
      <c r="L18248" s="9">
        <v>0.31784387764038902</v>
      </c>
      <c r="M18248" s="9">
        <v>0.408682631495833</v>
      </c>
      <c r="N18248" s="9">
        <v>0.96355729409041602</v>
      </c>
      <c r="O18248" s="9">
        <v>2.0437625861135702</v>
      </c>
      <c r="P18248" s="9">
        <v>2.9852650903541602</v>
      </c>
      <c r="Q18248" s="9">
        <v>0.52891031048050996</v>
      </c>
      <c r="R18248" s="9">
        <v>0.68968160463611095</v>
      </c>
      <c r="S18248" s="9">
        <v>0.18016679208554601</v>
      </c>
      <c r="T18248" s="9">
        <v>0.46517574809951301</v>
      </c>
    </row>
    <row r="18249" spans="1:20" x14ac:dyDescent="0.35">
      <c r="A18249">
        <f t="shared" si="558"/>
        <v>18249</v>
      </c>
      <c r="B18249" s="3" t="s">
        <v>1039</v>
      </c>
      <c r="C18249" s="3" t="s">
        <v>86</v>
      </c>
      <c r="D18249" s="3" t="s">
        <v>34</v>
      </c>
      <c r="E18249">
        <v>2022</v>
      </c>
      <c r="F18249" s="3" t="str">
        <f t="shared" si="557"/>
        <v>RGQOutPRST L2022</v>
      </c>
      <c r="G18249" s="9">
        <v>1.2298606955503999</v>
      </c>
      <c r="H18249" s="9">
        <v>0.63445626759374996</v>
      </c>
      <c r="I18249" s="9">
        <v>0.186717726976666</v>
      </c>
      <c r="J18249" s="9">
        <v>0.148172107643884</v>
      </c>
      <c r="K18249" s="9">
        <v>0.25220260695468699</v>
      </c>
      <c r="L18249" s="9">
        <v>0.31444265344126299</v>
      </c>
      <c r="M18249" s="9">
        <v>0.59468478436111105</v>
      </c>
      <c r="N18249" s="9">
        <v>0.70664169224444395</v>
      </c>
      <c r="O18249" s="9">
        <v>4.7546712893279501</v>
      </c>
      <c r="P18249" s="9">
        <v>3.2740782724027699</v>
      </c>
      <c r="Q18249" s="9">
        <v>1.3910984812365501</v>
      </c>
      <c r="R18249" s="9">
        <v>0.75290142875694399</v>
      </c>
      <c r="S18249" s="9">
        <v>0.47566700518749899</v>
      </c>
      <c r="T18249" s="9">
        <v>0.40187244275208295</v>
      </c>
    </row>
    <row r="18250" spans="1:20" x14ac:dyDescent="0.35">
      <c r="A18250">
        <f t="shared" si="558"/>
        <v>18250</v>
      </c>
      <c r="B18250" s="3" t="s">
        <v>1039</v>
      </c>
      <c r="C18250" s="3" t="s">
        <v>86</v>
      </c>
      <c r="D18250" s="3" t="s">
        <v>34</v>
      </c>
      <c r="E18250">
        <v>2023</v>
      </c>
      <c r="F18250" s="3" t="str">
        <f t="shared" si="557"/>
        <v>RGQOutPRST L2023</v>
      </c>
      <c r="G18250" s="9">
        <v>1.2617941390532199</v>
      </c>
      <c r="H18250" s="9">
        <v>0.74199017282638802</v>
      </c>
      <c r="I18250" s="9">
        <v>0.81896736720555496</v>
      </c>
      <c r="J18250" s="9">
        <v>0.58071756737298297</v>
      </c>
      <c r="K18250" s="9">
        <v>0.57035275286458298</v>
      </c>
      <c r="L18250" s="9">
        <v>0.69956249132997295</v>
      </c>
      <c r="M18250" s="9">
        <v>2.1672876320277701</v>
      </c>
      <c r="N18250" s="9">
        <v>2.5507637996944399</v>
      </c>
      <c r="O18250" s="9">
        <v>4.2628743145295598</v>
      </c>
      <c r="P18250" s="9">
        <v>4.55762654037638</v>
      </c>
      <c r="Q18250" s="9">
        <v>1.86661657009408</v>
      </c>
      <c r="R18250" s="9">
        <v>0.58975071970694404</v>
      </c>
      <c r="S18250" s="9">
        <v>0.31681273191275999</v>
      </c>
      <c r="T18250" s="9">
        <v>0.50684865881542995</v>
      </c>
    </row>
    <row r="18251" spans="1:20" x14ac:dyDescent="0.35">
      <c r="A18251">
        <f t="shared" si="558"/>
        <v>18251</v>
      </c>
      <c r="B18251" s="3" t="s">
        <v>1039</v>
      </c>
      <c r="C18251" s="3" t="s">
        <v>86</v>
      </c>
      <c r="D18251" s="3" t="s">
        <v>34</v>
      </c>
      <c r="E18251">
        <v>2024</v>
      </c>
      <c r="F18251" s="3" t="str">
        <f t="shared" si="557"/>
        <v>RGQOutPRST L2024</v>
      </c>
      <c r="G18251" s="9">
        <v>1.5105358760248599</v>
      </c>
      <c r="H18251" s="9">
        <v>0.87510557002117995</v>
      </c>
      <c r="I18251" s="9">
        <v>0.965293519769444</v>
      </c>
      <c r="J18251" s="9">
        <v>0.74148275861559099</v>
      </c>
      <c r="K18251" s="9">
        <v>0.68749597119791594</v>
      </c>
      <c r="L18251" s="9">
        <v>1.16544724958676</v>
      </c>
      <c r="M18251" s="9">
        <v>1.32226936048472</v>
      </c>
      <c r="N18251" s="9">
        <v>1.60839479636111</v>
      </c>
      <c r="O18251" s="9">
        <v>3.5361839841397802</v>
      </c>
      <c r="P18251" s="9">
        <v>3.1071366697729101</v>
      </c>
      <c r="Q18251" s="9">
        <v>0.35674372085295603</v>
      </c>
      <c r="R18251" s="9">
        <v>0.463727540769791</v>
      </c>
      <c r="S18251" s="9">
        <v>0.392905042751302</v>
      </c>
      <c r="T18251" s="9">
        <v>0.38034264809722201</v>
      </c>
    </row>
    <row r="18252" spans="1:20" x14ac:dyDescent="0.35">
      <c r="A18252">
        <f t="shared" si="558"/>
        <v>18252</v>
      </c>
      <c r="B18252" s="3" t="s">
        <v>1039</v>
      </c>
      <c r="C18252" s="3" t="s">
        <v>86</v>
      </c>
      <c r="D18252" s="3" t="s">
        <v>34</v>
      </c>
      <c r="E18252">
        <v>2025</v>
      </c>
      <c r="F18252" s="3" t="str">
        <f t="shared" si="557"/>
        <v>RGQOutPRST L2025</v>
      </c>
      <c r="G18252" s="9">
        <v>1.12015304843279</v>
      </c>
      <c r="H18252" s="9">
        <v>0.79799033764527705</v>
      </c>
      <c r="I18252" s="9">
        <v>0.38115495195555499</v>
      </c>
      <c r="J18252" s="9">
        <v>0.37975974759926001</v>
      </c>
      <c r="K18252" s="9">
        <v>0.54680660799479097</v>
      </c>
      <c r="L18252" s="9">
        <v>0.83933630892002598</v>
      </c>
      <c r="M18252" s="9">
        <v>1.25689655738888</v>
      </c>
      <c r="N18252" s="9">
        <v>2.2164867242777699</v>
      </c>
      <c r="O18252" s="9">
        <v>2.5291488488978402</v>
      </c>
      <c r="P18252" s="9">
        <v>3.5354528275694399</v>
      </c>
      <c r="Q18252" s="9">
        <v>0.23885096144489201</v>
      </c>
      <c r="R18252" s="9">
        <v>0.43740539908430498</v>
      </c>
      <c r="S18252" s="9">
        <v>0.34854405032161401</v>
      </c>
      <c r="T18252" s="9">
        <v>0.57053891826944403</v>
      </c>
    </row>
    <row r="18253" spans="1:20" x14ac:dyDescent="0.35">
      <c r="A18253">
        <f t="shared" si="558"/>
        <v>18253</v>
      </c>
      <c r="B18253" s="3" t="s">
        <v>1039</v>
      </c>
      <c r="C18253" s="3" t="s">
        <v>86</v>
      </c>
      <c r="D18253" s="3" t="s">
        <v>34</v>
      </c>
      <c r="E18253">
        <v>2026</v>
      </c>
      <c r="F18253" s="3" t="str">
        <f t="shared" si="557"/>
        <v>RGQOutPRST L2026</v>
      </c>
      <c r="G18253" s="9">
        <v>1.3038574562967</v>
      </c>
      <c r="H18253" s="9">
        <v>0.80874273297222199</v>
      </c>
      <c r="I18253" s="9">
        <v>0.49545088804361098</v>
      </c>
      <c r="J18253" s="9">
        <v>0.35937602310806399</v>
      </c>
      <c r="K18253" s="9">
        <v>0.43432322072812402</v>
      </c>
      <c r="L18253" s="9">
        <v>0.51936543541081903</v>
      </c>
      <c r="M18253" s="9">
        <v>0.83136601245833297</v>
      </c>
      <c r="N18253" s="9">
        <v>0.665163616541666</v>
      </c>
      <c r="O18253" s="9">
        <v>1.78154105222041</v>
      </c>
      <c r="P18253" s="9">
        <v>3.2178973065555501</v>
      </c>
      <c r="Q18253" s="9">
        <v>2.1236333491935402</v>
      </c>
      <c r="R18253" s="9">
        <v>0.52005606691111095</v>
      </c>
      <c r="S18253" s="9">
        <v>0.286458542161458</v>
      </c>
      <c r="T18253" s="9">
        <v>0.35522269620833302</v>
      </c>
    </row>
    <row r="18254" spans="1:20" x14ac:dyDescent="0.35">
      <c r="A18254">
        <f t="shared" si="558"/>
        <v>18254</v>
      </c>
      <c r="B18254" s="3" t="s">
        <v>1039</v>
      </c>
      <c r="C18254" s="3" t="s">
        <v>86</v>
      </c>
      <c r="D18254" s="3" t="s">
        <v>34</v>
      </c>
      <c r="E18254">
        <v>2027</v>
      </c>
      <c r="F18254" s="3" t="str">
        <f t="shared" si="557"/>
        <v>RGQOutPRST L2027</v>
      </c>
      <c r="G18254" s="9">
        <v>1.0577092752342701</v>
      </c>
      <c r="H18254" s="9">
        <v>0.65176515949513802</v>
      </c>
      <c r="I18254" s="9">
        <v>0.37921467816847199</v>
      </c>
      <c r="J18254" s="9">
        <v>0.200344178454301</v>
      </c>
      <c r="K18254" s="9">
        <v>0.322314138610937</v>
      </c>
      <c r="L18254" s="9">
        <v>0.78704324293884398</v>
      </c>
      <c r="M18254" s="9">
        <v>1.09297460797777</v>
      </c>
      <c r="N18254" s="9">
        <v>1.34947662114416</v>
      </c>
      <c r="O18254" s="9">
        <v>3.6246721720698898</v>
      </c>
      <c r="P18254" s="9">
        <v>4.3562484719444399</v>
      </c>
      <c r="Q18254" s="9">
        <v>2.79781331243279</v>
      </c>
      <c r="R18254" s="9">
        <v>0.72408821454861105</v>
      </c>
      <c r="S18254" s="9">
        <v>0.72916719822916598</v>
      </c>
      <c r="T18254" s="9">
        <v>0.37993881616736103</v>
      </c>
    </row>
    <row r="18255" spans="1:20" x14ac:dyDescent="0.35">
      <c r="A18255">
        <f t="shared" si="558"/>
        <v>18255</v>
      </c>
      <c r="B18255" s="3" t="s">
        <v>1039</v>
      </c>
      <c r="C18255" s="3" t="s">
        <v>86</v>
      </c>
      <c r="D18255" s="3" t="s">
        <v>34</v>
      </c>
      <c r="E18255">
        <v>2028</v>
      </c>
      <c r="F18255" s="3" t="str">
        <f t="shared" si="557"/>
        <v>RGQOutPRST L2028</v>
      </c>
      <c r="G18255" s="9">
        <v>0.93085772023736502</v>
      </c>
      <c r="H18255" s="9">
        <v>1.0218911025574999</v>
      </c>
      <c r="I18255" s="9">
        <v>0.64393898370666602</v>
      </c>
      <c r="J18255" s="9">
        <v>0.263914212031787</v>
      </c>
      <c r="K18255" s="9">
        <v>0.54902680686510397</v>
      </c>
      <c r="L18255" s="9">
        <v>0.67081992610819796</v>
      </c>
      <c r="M18255" s="9">
        <v>0.95524799144444394</v>
      </c>
      <c r="N18255" s="9">
        <v>2.0292685778652699</v>
      </c>
      <c r="O18255" s="9">
        <v>5.4244730469623601</v>
      </c>
      <c r="P18255" s="9">
        <v>3.7455127405062498</v>
      </c>
      <c r="Q18255" s="9">
        <v>3.6635232288440802</v>
      </c>
      <c r="R18255" s="9">
        <v>0.72500458974999904</v>
      </c>
      <c r="S18255" s="9">
        <v>0.71133305241523404</v>
      </c>
      <c r="T18255" s="9">
        <v>0.38815584660416602</v>
      </c>
    </row>
    <row r="18256" spans="1:20" x14ac:dyDescent="0.35">
      <c r="A18256">
        <f t="shared" si="558"/>
        <v>18256</v>
      </c>
      <c r="B18256" s="3" t="s">
        <v>1039</v>
      </c>
      <c r="C18256" s="3" t="s">
        <v>86</v>
      </c>
      <c r="D18256" s="3" t="s">
        <v>34</v>
      </c>
      <c r="E18256">
        <v>2029</v>
      </c>
      <c r="F18256" s="3" t="str">
        <f t="shared" si="557"/>
        <v>RGQOutPRST L2029</v>
      </c>
      <c r="G18256" s="9">
        <v>1.1893758643487899</v>
      </c>
      <c r="H18256" s="9">
        <v>0.85697016242638802</v>
      </c>
      <c r="I18256" s="9">
        <v>0.29972934774513799</v>
      </c>
      <c r="J18256" s="9">
        <v>0.13466949903608799</v>
      </c>
      <c r="K18256" s="9">
        <v>0.12485854786927</v>
      </c>
      <c r="L18256" s="9">
        <v>0.85997063558131703</v>
      </c>
      <c r="M18256" s="9">
        <v>0.91774295722472199</v>
      </c>
      <c r="N18256" s="9">
        <v>1.9903562742486101</v>
      </c>
      <c r="O18256" s="9">
        <v>3.3786559205376299</v>
      </c>
      <c r="P18256" s="9">
        <v>2.7859449250694399</v>
      </c>
      <c r="Q18256" s="9">
        <v>1.0159126332325199</v>
      </c>
      <c r="R18256" s="9">
        <v>0.56173040572638799</v>
      </c>
      <c r="S18256" s="9">
        <v>0.29201409747526003</v>
      </c>
      <c r="T18256" s="9">
        <v>0.27112814272493002</v>
      </c>
    </row>
    <row r="18257" spans="1:20" x14ac:dyDescent="0.35">
      <c r="A18257">
        <f t="shared" si="558"/>
        <v>18257</v>
      </c>
      <c r="B18257" s="3" t="s">
        <v>1039</v>
      </c>
      <c r="C18257" s="3" t="s">
        <v>95</v>
      </c>
      <c r="D18257" s="3" t="s">
        <v>34</v>
      </c>
      <c r="E18257">
        <v>2020</v>
      </c>
      <c r="F18257" s="3" t="str">
        <f t="shared" si="557"/>
        <v>RGSpillPRST L2020</v>
      </c>
      <c r="G18257" s="9">
        <v>1.09110036624731</v>
      </c>
      <c r="H18257" s="9">
        <v>0.729104469960416</v>
      </c>
      <c r="I18257" s="9">
        <v>0.34139463316777702</v>
      </c>
      <c r="J18257" s="9">
        <v>0.157185443547849</v>
      </c>
      <c r="K18257" s="9">
        <v>0.18301195649062499</v>
      </c>
      <c r="L18257" s="9">
        <v>0.396444787842607</v>
      </c>
      <c r="M18257" s="9">
        <v>0.86254938308194395</v>
      </c>
      <c r="N18257" s="9">
        <v>1.88735782345541</v>
      </c>
      <c r="O18257" s="9">
        <v>3.1162206622580602</v>
      </c>
      <c r="P18257" s="9">
        <v>2.9405698868194401</v>
      </c>
      <c r="Q18257" s="9">
        <v>0.45826167517271499</v>
      </c>
      <c r="R18257" s="9">
        <v>0.56899989253138805</v>
      </c>
      <c r="S18257" s="9">
        <v>0.19258413374921801</v>
      </c>
      <c r="T18257" s="9">
        <v>0.54585878037152702</v>
      </c>
    </row>
    <row r="18258" spans="1:20" x14ac:dyDescent="0.35">
      <c r="A18258">
        <f t="shared" si="558"/>
        <v>18258</v>
      </c>
      <c r="B18258" s="3" t="s">
        <v>1039</v>
      </c>
      <c r="C18258" s="3" t="s">
        <v>95</v>
      </c>
      <c r="D18258" s="3" t="s">
        <v>34</v>
      </c>
      <c r="E18258">
        <v>2021</v>
      </c>
      <c r="F18258" s="3" t="str">
        <f t="shared" si="557"/>
        <v>RGSpillPRST L2021</v>
      </c>
      <c r="G18258" s="9">
        <v>0.98943956465120908</v>
      </c>
      <c r="H18258" s="9">
        <v>0.95939789633333294</v>
      </c>
      <c r="I18258" s="9">
        <v>0.251875757976111</v>
      </c>
      <c r="J18258" s="9">
        <v>0.14619709443434101</v>
      </c>
      <c r="K18258" s="9">
        <v>0.168906294146875</v>
      </c>
      <c r="L18258" s="9">
        <v>0.31784387764038902</v>
      </c>
      <c r="M18258" s="9">
        <v>0.408682631495833</v>
      </c>
      <c r="N18258" s="9">
        <v>0.96355729409041602</v>
      </c>
      <c r="O18258" s="9">
        <v>2.0437625861135702</v>
      </c>
      <c r="P18258" s="9">
        <v>2.9852650903541602</v>
      </c>
      <c r="Q18258" s="9">
        <v>0.52891031048050996</v>
      </c>
      <c r="R18258" s="9">
        <v>0.68968160463611095</v>
      </c>
      <c r="S18258" s="9">
        <v>0.18016679208554601</v>
      </c>
      <c r="T18258" s="9">
        <v>0.46517574809951301</v>
      </c>
    </row>
    <row r="18259" spans="1:20" x14ac:dyDescent="0.35">
      <c r="A18259">
        <f t="shared" si="558"/>
        <v>18259</v>
      </c>
      <c r="B18259" s="3" t="s">
        <v>1039</v>
      </c>
      <c r="C18259" s="3" t="s">
        <v>95</v>
      </c>
      <c r="D18259" s="3" t="s">
        <v>34</v>
      </c>
      <c r="E18259">
        <v>2022</v>
      </c>
      <c r="F18259" s="3" t="str">
        <f t="shared" si="557"/>
        <v>RGSpillPRST L2022</v>
      </c>
      <c r="G18259" s="9">
        <v>1.2298606955503999</v>
      </c>
      <c r="H18259" s="9">
        <v>0.63445626759374996</v>
      </c>
      <c r="I18259" s="9">
        <v>0.186717726976666</v>
      </c>
      <c r="J18259" s="9">
        <v>0.148172107643884</v>
      </c>
      <c r="K18259" s="9">
        <v>0.25220260695468699</v>
      </c>
      <c r="L18259" s="9">
        <v>0.31444265344126299</v>
      </c>
      <c r="M18259" s="9">
        <v>0.59468478436111105</v>
      </c>
      <c r="N18259" s="9">
        <v>0.70664169224444395</v>
      </c>
      <c r="O18259" s="9">
        <v>4.7546712893279501</v>
      </c>
      <c r="P18259" s="9">
        <v>3.2740782724027699</v>
      </c>
      <c r="Q18259" s="9">
        <v>1.3910984812365501</v>
      </c>
      <c r="R18259" s="9">
        <v>0.75290142875694399</v>
      </c>
      <c r="S18259" s="9">
        <v>0.47566700518749899</v>
      </c>
      <c r="T18259" s="9">
        <v>0.40187244275208295</v>
      </c>
    </row>
    <row r="18260" spans="1:20" x14ac:dyDescent="0.35">
      <c r="A18260">
        <f t="shared" si="558"/>
        <v>18260</v>
      </c>
      <c r="B18260" s="3" t="s">
        <v>1039</v>
      </c>
      <c r="C18260" s="3" t="s">
        <v>95</v>
      </c>
      <c r="D18260" s="3" t="s">
        <v>34</v>
      </c>
      <c r="E18260">
        <v>2023</v>
      </c>
      <c r="F18260" s="3" t="str">
        <f t="shared" si="557"/>
        <v>RGSpillPRST L2023</v>
      </c>
      <c r="G18260" s="9">
        <v>1.2617941390532199</v>
      </c>
      <c r="H18260" s="9">
        <v>0.74199017282638802</v>
      </c>
      <c r="I18260" s="9">
        <v>0.81896736720555496</v>
      </c>
      <c r="J18260" s="9">
        <v>0.58071756737298297</v>
      </c>
      <c r="K18260" s="9">
        <v>0.57035275286458298</v>
      </c>
      <c r="L18260" s="9">
        <v>0.69956249132997295</v>
      </c>
      <c r="M18260" s="9">
        <v>2.1672876320277701</v>
      </c>
      <c r="N18260" s="9">
        <v>2.5507637996944399</v>
      </c>
      <c r="O18260" s="9">
        <v>4.2628743145295598</v>
      </c>
      <c r="P18260" s="9">
        <v>4.55762654037638</v>
      </c>
      <c r="Q18260" s="9">
        <v>1.86661657009408</v>
      </c>
      <c r="R18260" s="9">
        <v>0.58975071970694404</v>
      </c>
      <c r="S18260" s="9">
        <v>0.31681273191275999</v>
      </c>
      <c r="T18260" s="9">
        <v>0.50684865881542995</v>
      </c>
    </row>
    <row r="18261" spans="1:20" x14ac:dyDescent="0.35">
      <c r="A18261">
        <f t="shared" si="558"/>
        <v>18261</v>
      </c>
      <c r="B18261" s="3" t="s">
        <v>1039</v>
      </c>
      <c r="C18261" s="3" t="s">
        <v>95</v>
      </c>
      <c r="D18261" s="3" t="s">
        <v>34</v>
      </c>
      <c r="E18261">
        <v>2024</v>
      </c>
      <c r="F18261" s="3" t="str">
        <f t="shared" si="557"/>
        <v>RGSpillPRST L2024</v>
      </c>
      <c r="G18261" s="9">
        <v>1.5105358760248599</v>
      </c>
      <c r="H18261" s="9">
        <v>0.87510557002117995</v>
      </c>
      <c r="I18261" s="9">
        <v>0.965293519769444</v>
      </c>
      <c r="J18261" s="9">
        <v>0.74148275861559099</v>
      </c>
      <c r="K18261" s="9">
        <v>0.68749597119791594</v>
      </c>
      <c r="L18261" s="9">
        <v>1.16544724958676</v>
      </c>
      <c r="M18261" s="9">
        <v>1.32226936048472</v>
      </c>
      <c r="N18261" s="9">
        <v>1.60839479636111</v>
      </c>
      <c r="O18261" s="9">
        <v>3.5361839841397802</v>
      </c>
      <c r="P18261" s="9">
        <v>3.1071366697729101</v>
      </c>
      <c r="Q18261" s="9">
        <v>0.35674372085295603</v>
      </c>
      <c r="R18261" s="9">
        <v>0.463727540769791</v>
      </c>
      <c r="S18261" s="9">
        <v>0.392905042751302</v>
      </c>
      <c r="T18261" s="9">
        <v>0.38034264809722201</v>
      </c>
    </row>
    <row r="18262" spans="1:20" x14ac:dyDescent="0.35">
      <c r="A18262">
        <f t="shared" si="558"/>
        <v>18262</v>
      </c>
      <c r="B18262" s="3" t="s">
        <v>1039</v>
      </c>
      <c r="C18262" s="3" t="s">
        <v>95</v>
      </c>
      <c r="D18262" s="3" t="s">
        <v>34</v>
      </c>
      <c r="E18262">
        <v>2025</v>
      </c>
      <c r="F18262" s="3" t="str">
        <f t="shared" si="557"/>
        <v>RGSpillPRST L2025</v>
      </c>
      <c r="G18262" s="9">
        <v>1.12015304843279</v>
      </c>
      <c r="H18262" s="9">
        <v>0.79799033764527705</v>
      </c>
      <c r="I18262" s="9">
        <v>0.38115495195555499</v>
      </c>
      <c r="J18262" s="9">
        <v>0.37975974759926001</v>
      </c>
      <c r="K18262" s="9">
        <v>0.54680660799479097</v>
      </c>
      <c r="L18262" s="9">
        <v>0.83933630892002598</v>
      </c>
      <c r="M18262" s="9">
        <v>1.25689655738888</v>
      </c>
      <c r="N18262" s="9">
        <v>2.2164867242777699</v>
      </c>
      <c r="O18262" s="9">
        <v>2.5291488488978402</v>
      </c>
      <c r="P18262" s="9">
        <v>3.5354528275694399</v>
      </c>
      <c r="Q18262" s="9">
        <v>0.23885096144489201</v>
      </c>
      <c r="R18262" s="9">
        <v>0.43740539908430498</v>
      </c>
      <c r="S18262" s="9">
        <v>0.34854405032161401</v>
      </c>
      <c r="T18262" s="9">
        <v>0.57053891826944403</v>
      </c>
    </row>
    <row r="18263" spans="1:20" x14ac:dyDescent="0.35">
      <c r="A18263">
        <f t="shared" si="558"/>
        <v>18263</v>
      </c>
      <c r="B18263" s="3" t="s">
        <v>1039</v>
      </c>
      <c r="C18263" s="3" t="s">
        <v>95</v>
      </c>
      <c r="D18263" s="3" t="s">
        <v>34</v>
      </c>
      <c r="E18263">
        <v>2026</v>
      </c>
      <c r="F18263" s="3" t="str">
        <f t="shared" si="557"/>
        <v>RGSpillPRST L2026</v>
      </c>
      <c r="G18263" s="9">
        <v>1.3038574562967</v>
      </c>
      <c r="H18263" s="9">
        <v>0.80874273297222199</v>
      </c>
      <c r="I18263" s="9">
        <v>0.49545088804361098</v>
      </c>
      <c r="J18263" s="9">
        <v>0.35937602310806399</v>
      </c>
      <c r="K18263" s="9">
        <v>0.43432322072812402</v>
      </c>
      <c r="L18263" s="9">
        <v>0.51936543541081903</v>
      </c>
      <c r="M18263" s="9">
        <v>0.83136601245833297</v>
      </c>
      <c r="N18263" s="9">
        <v>0.665163616541666</v>
      </c>
      <c r="O18263" s="9">
        <v>1.78154105222041</v>
      </c>
      <c r="P18263" s="9">
        <v>3.2178973065555501</v>
      </c>
      <c r="Q18263" s="9">
        <v>2.1236333491935402</v>
      </c>
      <c r="R18263" s="9">
        <v>0.52005606691111095</v>
      </c>
      <c r="S18263" s="9">
        <v>0.286458542161458</v>
      </c>
      <c r="T18263" s="9">
        <v>0.35522269620833302</v>
      </c>
    </row>
    <row r="18264" spans="1:20" x14ac:dyDescent="0.35">
      <c r="A18264">
        <f t="shared" si="558"/>
        <v>18264</v>
      </c>
      <c r="B18264" s="3" t="s">
        <v>1039</v>
      </c>
      <c r="C18264" s="3" t="s">
        <v>95</v>
      </c>
      <c r="D18264" s="3" t="s">
        <v>34</v>
      </c>
      <c r="E18264">
        <v>2027</v>
      </c>
      <c r="F18264" s="3" t="str">
        <f t="shared" si="557"/>
        <v>RGSpillPRST L2027</v>
      </c>
      <c r="G18264" s="9">
        <v>1.0577092752342701</v>
      </c>
      <c r="H18264" s="9">
        <v>0.65176515949513802</v>
      </c>
      <c r="I18264" s="9">
        <v>0.37921467816847199</v>
      </c>
      <c r="J18264" s="9">
        <v>0.200344178454301</v>
      </c>
      <c r="K18264" s="9">
        <v>0.322314138610937</v>
      </c>
      <c r="L18264" s="9">
        <v>0.78704324293884398</v>
      </c>
      <c r="M18264" s="9">
        <v>1.09297460797777</v>
      </c>
      <c r="N18264" s="9">
        <v>1.34947662114416</v>
      </c>
      <c r="O18264" s="9">
        <v>3.6246721720698898</v>
      </c>
      <c r="P18264" s="9">
        <v>4.3562484719444399</v>
      </c>
      <c r="Q18264" s="9">
        <v>2.79781331243279</v>
      </c>
      <c r="R18264" s="9">
        <v>0.72408821454861105</v>
      </c>
      <c r="S18264" s="9">
        <v>0.72916719822916598</v>
      </c>
      <c r="T18264" s="9">
        <v>0.37993881616736103</v>
      </c>
    </row>
    <row r="18265" spans="1:20" x14ac:dyDescent="0.35">
      <c r="A18265">
        <f t="shared" si="558"/>
        <v>18265</v>
      </c>
      <c r="B18265" s="3" t="s">
        <v>1039</v>
      </c>
      <c r="C18265" s="3" t="s">
        <v>95</v>
      </c>
      <c r="D18265" s="3" t="s">
        <v>34</v>
      </c>
      <c r="E18265">
        <v>2028</v>
      </c>
      <c r="F18265" s="3" t="str">
        <f t="shared" si="557"/>
        <v>RGSpillPRST L2028</v>
      </c>
      <c r="G18265" s="9">
        <v>0.93085772023736502</v>
      </c>
      <c r="H18265" s="9">
        <v>1.0218911025574999</v>
      </c>
      <c r="I18265" s="9">
        <v>0.64393898370666602</v>
      </c>
      <c r="J18265" s="9">
        <v>0.263914212031787</v>
      </c>
      <c r="K18265" s="9">
        <v>0.54902680686510397</v>
      </c>
      <c r="L18265" s="9">
        <v>0.67081992610819796</v>
      </c>
      <c r="M18265" s="9">
        <v>0.95524799144444394</v>
      </c>
      <c r="N18265" s="9">
        <v>2.0292685778652699</v>
      </c>
      <c r="O18265" s="9">
        <v>5.4244730469623601</v>
      </c>
      <c r="P18265" s="9">
        <v>3.7455127405062498</v>
      </c>
      <c r="Q18265" s="9">
        <v>3.6635232288440802</v>
      </c>
      <c r="R18265" s="9">
        <v>0.72500458974999904</v>
      </c>
      <c r="S18265" s="9">
        <v>0.71133305241523404</v>
      </c>
      <c r="T18265" s="9">
        <v>0.38815584660416602</v>
      </c>
    </row>
    <row r="18266" spans="1:20" x14ac:dyDescent="0.35">
      <c r="A18266">
        <f t="shared" si="558"/>
        <v>18266</v>
      </c>
      <c r="B18266" s="3" t="s">
        <v>1039</v>
      </c>
      <c r="C18266" s="3" t="s">
        <v>95</v>
      </c>
      <c r="D18266" s="3" t="s">
        <v>34</v>
      </c>
      <c r="E18266">
        <v>2029</v>
      </c>
      <c r="F18266" s="3" t="str">
        <f t="shared" si="557"/>
        <v>RGSpillPRST L2029</v>
      </c>
      <c r="G18266" s="9">
        <v>1.1893758643487899</v>
      </c>
      <c r="H18266" s="9">
        <v>0.85697016242638802</v>
      </c>
      <c r="I18266" s="9">
        <v>0.29972934774513799</v>
      </c>
      <c r="J18266" s="9">
        <v>0.13466949903608799</v>
      </c>
      <c r="K18266" s="9">
        <v>0.12485854786927</v>
      </c>
      <c r="L18266" s="9">
        <v>0.85997063558131703</v>
      </c>
      <c r="M18266" s="9">
        <v>0.91774295722472199</v>
      </c>
      <c r="N18266" s="9">
        <v>1.9903562742486101</v>
      </c>
      <c r="O18266" s="9">
        <v>3.3786559205376299</v>
      </c>
      <c r="P18266" s="9">
        <v>2.7859449250694399</v>
      </c>
      <c r="Q18266" s="9">
        <v>1.0159126332325199</v>
      </c>
      <c r="R18266" s="9">
        <v>0.56173040572638799</v>
      </c>
      <c r="S18266" s="9">
        <v>0.29201409747526003</v>
      </c>
      <c r="T18266" s="9">
        <v>0.27112814272493002</v>
      </c>
    </row>
    <row r="18267" spans="1:20" x14ac:dyDescent="0.35">
      <c r="A18267">
        <f t="shared" si="558"/>
        <v>18267</v>
      </c>
      <c r="B18267" s="3" t="s">
        <v>1039</v>
      </c>
      <c r="C18267" s="3" t="s">
        <v>77</v>
      </c>
      <c r="D18267" s="3" t="s">
        <v>34</v>
      </c>
      <c r="E18267">
        <v>2020</v>
      </c>
      <c r="F18267" s="3" t="str">
        <f t="shared" si="557"/>
        <v>RGGenPRST L2020</v>
      </c>
      <c r="G18267" s="9">
        <v>0</v>
      </c>
      <c r="H18267" s="9">
        <v>0</v>
      </c>
      <c r="I18267" s="9">
        <v>0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  <c r="Q18267" s="9">
        <v>0</v>
      </c>
      <c r="R18267" s="9">
        <v>0</v>
      </c>
      <c r="S18267" s="9">
        <v>0</v>
      </c>
      <c r="T18267" s="9">
        <v>0</v>
      </c>
    </row>
    <row r="18268" spans="1:20" x14ac:dyDescent="0.35">
      <c r="A18268">
        <f t="shared" si="558"/>
        <v>18268</v>
      </c>
      <c r="B18268" s="3" t="s">
        <v>1039</v>
      </c>
      <c r="C18268" s="3" t="s">
        <v>77</v>
      </c>
      <c r="D18268" s="3" t="s">
        <v>34</v>
      </c>
      <c r="E18268">
        <v>2021</v>
      </c>
      <c r="F18268" s="3" t="str">
        <f t="shared" si="557"/>
        <v>RGGenPRST L2021</v>
      </c>
      <c r="G18268" s="9">
        <v>0</v>
      </c>
      <c r="H18268" s="9">
        <v>0</v>
      </c>
      <c r="I18268" s="9">
        <v>0</v>
      </c>
      <c r="J18268" s="9">
        <v>0</v>
      </c>
      <c r="K18268" s="9">
        <v>0</v>
      </c>
      <c r="L18268" s="9">
        <v>0</v>
      </c>
      <c r="M18268" s="9">
        <v>0</v>
      </c>
      <c r="N18268" s="9">
        <v>0</v>
      </c>
      <c r="O18268" s="9">
        <v>0</v>
      </c>
      <c r="P18268" s="9">
        <v>0</v>
      </c>
      <c r="Q18268" s="9">
        <v>0</v>
      </c>
      <c r="R18268" s="9">
        <v>0</v>
      </c>
      <c r="S18268" s="9">
        <v>0</v>
      </c>
      <c r="T18268" s="9">
        <v>0</v>
      </c>
    </row>
    <row r="18269" spans="1:20" x14ac:dyDescent="0.35">
      <c r="A18269">
        <f t="shared" si="558"/>
        <v>18269</v>
      </c>
      <c r="B18269" s="3" t="s">
        <v>1039</v>
      </c>
      <c r="C18269" s="3" t="s">
        <v>77</v>
      </c>
      <c r="D18269" s="3" t="s">
        <v>34</v>
      </c>
      <c r="E18269">
        <v>2022</v>
      </c>
      <c r="F18269" s="3" t="str">
        <f t="shared" si="557"/>
        <v>RGGenPRST L2022</v>
      </c>
      <c r="G18269" s="9">
        <v>0</v>
      </c>
      <c r="H18269" s="9">
        <v>0</v>
      </c>
      <c r="I18269" s="9">
        <v>0</v>
      </c>
      <c r="J18269" s="9">
        <v>0</v>
      </c>
      <c r="K18269" s="9">
        <v>0</v>
      </c>
      <c r="L18269" s="9">
        <v>0</v>
      </c>
      <c r="M18269" s="9">
        <v>0</v>
      </c>
      <c r="N18269" s="9">
        <v>0</v>
      </c>
      <c r="O18269" s="9">
        <v>0</v>
      </c>
      <c r="P18269" s="9">
        <v>0</v>
      </c>
      <c r="Q18269" s="9">
        <v>0</v>
      </c>
      <c r="R18269" s="9">
        <v>0</v>
      </c>
      <c r="S18269" s="9">
        <v>0</v>
      </c>
      <c r="T18269" s="9">
        <v>0</v>
      </c>
    </row>
    <row r="18270" spans="1:20" x14ac:dyDescent="0.35">
      <c r="A18270">
        <f t="shared" si="558"/>
        <v>18270</v>
      </c>
      <c r="B18270" s="3" t="s">
        <v>1039</v>
      </c>
      <c r="C18270" s="3" t="s">
        <v>77</v>
      </c>
      <c r="D18270" s="3" t="s">
        <v>34</v>
      </c>
      <c r="E18270">
        <v>2023</v>
      </c>
      <c r="F18270" s="3" t="str">
        <f t="shared" si="557"/>
        <v>RGGenPRST L2023</v>
      </c>
      <c r="G18270" s="9">
        <v>0</v>
      </c>
      <c r="H18270" s="9">
        <v>0</v>
      </c>
      <c r="I18270" s="9">
        <v>0</v>
      </c>
      <c r="J18270" s="9">
        <v>0</v>
      </c>
      <c r="K18270" s="9">
        <v>0</v>
      </c>
      <c r="L18270" s="9">
        <v>0</v>
      </c>
      <c r="M18270" s="9">
        <v>0</v>
      </c>
      <c r="N18270" s="9">
        <v>0</v>
      </c>
      <c r="O18270" s="9">
        <v>0</v>
      </c>
      <c r="P18270" s="9">
        <v>0</v>
      </c>
      <c r="Q18270" s="9">
        <v>0</v>
      </c>
      <c r="R18270" s="9">
        <v>0</v>
      </c>
      <c r="S18270" s="9">
        <v>0</v>
      </c>
      <c r="T18270" s="9">
        <v>0</v>
      </c>
    </row>
    <row r="18271" spans="1:20" x14ac:dyDescent="0.35">
      <c r="A18271">
        <f t="shared" si="558"/>
        <v>18271</v>
      </c>
      <c r="B18271" s="3" t="s">
        <v>1039</v>
      </c>
      <c r="C18271" s="3" t="s">
        <v>77</v>
      </c>
      <c r="D18271" s="3" t="s">
        <v>34</v>
      </c>
      <c r="E18271">
        <v>2024</v>
      </c>
      <c r="F18271" s="3" t="str">
        <f t="shared" si="557"/>
        <v>RGGenPRST L2024</v>
      </c>
      <c r="G18271" s="9">
        <v>0</v>
      </c>
      <c r="H18271" s="9">
        <v>0</v>
      </c>
      <c r="I18271" s="9">
        <v>0</v>
      </c>
      <c r="J18271" s="9">
        <v>0</v>
      </c>
      <c r="K18271" s="9">
        <v>0</v>
      </c>
      <c r="L18271" s="9">
        <v>0</v>
      </c>
      <c r="M18271" s="9">
        <v>0</v>
      </c>
      <c r="N18271" s="9">
        <v>0</v>
      </c>
      <c r="O18271" s="9">
        <v>0</v>
      </c>
      <c r="P18271" s="9">
        <v>0</v>
      </c>
      <c r="Q18271" s="9">
        <v>0</v>
      </c>
      <c r="R18271" s="9">
        <v>0</v>
      </c>
      <c r="S18271" s="9">
        <v>0</v>
      </c>
      <c r="T18271" s="9">
        <v>0</v>
      </c>
    </row>
    <row r="18272" spans="1:20" x14ac:dyDescent="0.35">
      <c r="A18272">
        <f t="shared" si="558"/>
        <v>18272</v>
      </c>
      <c r="B18272" s="3" t="s">
        <v>1039</v>
      </c>
      <c r="C18272" s="3" t="s">
        <v>77</v>
      </c>
      <c r="D18272" s="3" t="s">
        <v>34</v>
      </c>
      <c r="E18272">
        <v>2025</v>
      </c>
      <c r="F18272" s="3" t="str">
        <f t="shared" si="557"/>
        <v>RGGenPRST L2025</v>
      </c>
      <c r="G18272" s="9">
        <v>0</v>
      </c>
      <c r="H18272" s="9">
        <v>0</v>
      </c>
      <c r="I18272" s="9">
        <v>0</v>
      </c>
      <c r="J18272" s="9">
        <v>0</v>
      </c>
      <c r="K18272" s="9">
        <v>0</v>
      </c>
      <c r="L18272" s="9">
        <v>0</v>
      </c>
      <c r="M18272" s="9">
        <v>0</v>
      </c>
      <c r="N18272" s="9">
        <v>0</v>
      </c>
      <c r="O18272" s="9">
        <v>0</v>
      </c>
      <c r="P18272" s="9">
        <v>0</v>
      </c>
      <c r="Q18272" s="9">
        <v>0</v>
      </c>
      <c r="R18272" s="9">
        <v>0</v>
      </c>
      <c r="S18272" s="9">
        <v>0</v>
      </c>
      <c r="T18272" s="9">
        <v>0</v>
      </c>
    </row>
    <row r="18273" spans="1:20" x14ac:dyDescent="0.35">
      <c r="A18273">
        <f t="shared" si="558"/>
        <v>18273</v>
      </c>
      <c r="B18273" s="3" t="s">
        <v>1039</v>
      </c>
      <c r="C18273" s="3" t="s">
        <v>77</v>
      </c>
      <c r="D18273" s="3" t="s">
        <v>34</v>
      </c>
      <c r="E18273">
        <v>2026</v>
      </c>
      <c r="F18273" s="3" t="str">
        <f t="shared" si="557"/>
        <v>RGGenPRST L2026</v>
      </c>
      <c r="G18273" s="9">
        <v>0</v>
      </c>
      <c r="H18273" s="9">
        <v>0</v>
      </c>
      <c r="I18273" s="9">
        <v>0</v>
      </c>
      <c r="J18273" s="9">
        <v>0</v>
      </c>
      <c r="K18273" s="9">
        <v>0</v>
      </c>
      <c r="L18273" s="9">
        <v>0</v>
      </c>
      <c r="M18273" s="9">
        <v>0</v>
      </c>
      <c r="N18273" s="9">
        <v>0</v>
      </c>
      <c r="O18273" s="9">
        <v>0</v>
      </c>
      <c r="P18273" s="9">
        <v>0</v>
      </c>
      <c r="Q18273" s="9">
        <v>0</v>
      </c>
      <c r="R18273" s="9">
        <v>0</v>
      </c>
      <c r="S18273" s="9">
        <v>0</v>
      </c>
      <c r="T18273" s="9">
        <v>0</v>
      </c>
    </row>
    <row r="18274" spans="1:20" x14ac:dyDescent="0.35">
      <c r="A18274">
        <f t="shared" si="558"/>
        <v>18274</v>
      </c>
      <c r="B18274" s="3" t="s">
        <v>1039</v>
      </c>
      <c r="C18274" s="3" t="s">
        <v>77</v>
      </c>
      <c r="D18274" s="3" t="s">
        <v>34</v>
      </c>
      <c r="E18274">
        <v>2027</v>
      </c>
      <c r="F18274" s="3" t="str">
        <f t="shared" si="557"/>
        <v>RGGenPRST L2027</v>
      </c>
      <c r="G18274" s="9">
        <v>0</v>
      </c>
      <c r="H18274" s="9">
        <v>0</v>
      </c>
      <c r="I18274" s="9">
        <v>0</v>
      </c>
      <c r="J18274" s="9">
        <v>0</v>
      </c>
      <c r="K18274" s="9">
        <v>0</v>
      </c>
      <c r="L18274" s="9">
        <v>0</v>
      </c>
      <c r="M18274" s="9">
        <v>0</v>
      </c>
      <c r="N18274" s="9">
        <v>0</v>
      </c>
      <c r="O18274" s="9">
        <v>0</v>
      </c>
      <c r="P18274" s="9">
        <v>0</v>
      </c>
      <c r="Q18274" s="9">
        <v>0</v>
      </c>
      <c r="R18274" s="9">
        <v>0</v>
      </c>
      <c r="S18274" s="9">
        <v>0</v>
      </c>
      <c r="T18274" s="9">
        <v>0</v>
      </c>
    </row>
    <row r="18275" spans="1:20" x14ac:dyDescent="0.35">
      <c r="A18275">
        <f t="shared" si="558"/>
        <v>18275</v>
      </c>
      <c r="B18275" s="3" t="s">
        <v>1039</v>
      </c>
      <c r="C18275" s="3" t="s">
        <v>77</v>
      </c>
      <c r="D18275" s="3" t="s">
        <v>34</v>
      </c>
      <c r="E18275">
        <v>2028</v>
      </c>
      <c r="F18275" s="3" t="str">
        <f t="shared" si="557"/>
        <v>RGGenPRST L2028</v>
      </c>
      <c r="G18275" s="9">
        <v>0</v>
      </c>
      <c r="H18275" s="9">
        <v>0</v>
      </c>
      <c r="I18275" s="9">
        <v>0</v>
      </c>
      <c r="J18275" s="9">
        <v>0</v>
      </c>
      <c r="K18275" s="9">
        <v>0</v>
      </c>
      <c r="L18275" s="9">
        <v>0</v>
      </c>
      <c r="M18275" s="9">
        <v>0</v>
      </c>
      <c r="N18275" s="9">
        <v>0</v>
      </c>
      <c r="O18275" s="9">
        <v>0</v>
      </c>
      <c r="P18275" s="9">
        <v>0</v>
      </c>
      <c r="Q18275" s="9">
        <v>0</v>
      </c>
      <c r="R18275" s="9">
        <v>0</v>
      </c>
      <c r="S18275" s="9">
        <v>0</v>
      </c>
      <c r="T18275" s="9">
        <v>0</v>
      </c>
    </row>
    <row r="18276" spans="1:20" x14ac:dyDescent="0.35">
      <c r="A18276">
        <f t="shared" si="558"/>
        <v>18276</v>
      </c>
      <c r="B18276" s="3" t="s">
        <v>1039</v>
      </c>
      <c r="C18276" s="3" t="s">
        <v>77</v>
      </c>
      <c r="D18276" s="3" t="s">
        <v>34</v>
      </c>
      <c r="E18276">
        <v>2029</v>
      </c>
      <c r="F18276" s="3" t="str">
        <f t="shared" si="557"/>
        <v>RGGenPRST L2029</v>
      </c>
      <c r="G18276" s="9">
        <v>0</v>
      </c>
      <c r="H18276" s="9">
        <v>0</v>
      </c>
      <c r="I18276" s="9">
        <v>0</v>
      </c>
      <c r="J18276" s="9">
        <v>0</v>
      </c>
      <c r="K18276" s="9">
        <v>0</v>
      </c>
      <c r="L18276" s="9">
        <v>0</v>
      </c>
      <c r="M18276" s="9">
        <v>0</v>
      </c>
      <c r="N18276" s="9">
        <v>0</v>
      </c>
      <c r="O18276" s="9">
        <v>0</v>
      </c>
      <c r="P18276" s="9">
        <v>0</v>
      </c>
      <c r="Q18276" s="9">
        <v>0</v>
      </c>
      <c r="R18276" s="9">
        <v>0</v>
      </c>
      <c r="S18276" s="9">
        <v>0</v>
      </c>
      <c r="T18276" s="9">
        <v>0</v>
      </c>
    </row>
    <row r="18277" spans="1:20" x14ac:dyDescent="0.35">
      <c r="A18277">
        <f t="shared" si="558"/>
        <v>18277</v>
      </c>
      <c r="B18277" s="3" t="s">
        <v>1039</v>
      </c>
      <c r="C18277" s="3" t="s">
        <v>75</v>
      </c>
      <c r="D18277" s="3" t="s">
        <v>51</v>
      </c>
      <c r="E18277">
        <v>2020</v>
      </c>
      <c r="F18277" s="3" t="str">
        <f t="shared" si="557"/>
        <v>RGElevR RECH2020</v>
      </c>
      <c r="G18277" s="9">
        <v>703.93046872000002</v>
      </c>
      <c r="H18277" s="9">
        <v>706.99805412000001</v>
      </c>
      <c r="I18277" s="9">
        <v>706.99805412000001</v>
      </c>
      <c r="J18277" s="9">
        <v>702.99871015999997</v>
      </c>
      <c r="K18277" s="9">
        <v>705.31498319999901</v>
      </c>
      <c r="L18277" s="9">
        <v>706.45343467999999</v>
      </c>
      <c r="M18277" s="9">
        <v>706.99805412000001</v>
      </c>
      <c r="N18277" s="9">
        <v>702.99871015999997</v>
      </c>
      <c r="O18277" s="9">
        <v>706.99805412000001</v>
      </c>
      <c r="P18277" s="9">
        <v>706.55514072000005</v>
      </c>
      <c r="Q18277" s="9">
        <v>702.99871015999997</v>
      </c>
      <c r="R18277" s="9">
        <v>705.54464199999995</v>
      </c>
      <c r="S18277" s="9">
        <v>705.90553439999996</v>
      </c>
      <c r="T18277" s="9">
        <v>702.99871015999997</v>
      </c>
    </row>
    <row r="18278" spans="1:20" x14ac:dyDescent="0.35">
      <c r="A18278">
        <f t="shared" si="558"/>
        <v>18278</v>
      </c>
      <c r="B18278" s="3" t="s">
        <v>1039</v>
      </c>
      <c r="C18278" s="3" t="s">
        <v>75</v>
      </c>
      <c r="D18278" s="3" t="s">
        <v>51</v>
      </c>
      <c r="E18278">
        <v>2021</v>
      </c>
      <c r="F18278" s="3" t="str">
        <f t="shared" si="557"/>
        <v>RGElevR RECH2021</v>
      </c>
      <c r="G18278" s="9">
        <v>705.64306720000002</v>
      </c>
      <c r="H18278" s="9">
        <v>706.99805412000001</v>
      </c>
      <c r="I18278" s="9">
        <v>706.99805412000001</v>
      </c>
      <c r="J18278" s="9">
        <v>702.99871015999997</v>
      </c>
      <c r="K18278" s="9">
        <v>706.99805412000001</v>
      </c>
      <c r="L18278" s="9">
        <v>706.99805412000001</v>
      </c>
      <c r="M18278" s="9">
        <v>706.99805412000001</v>
      </c>
      <c r="N18278" s="9">
        <v>704.17325087999996</v>
      </c>
      <c r="O18278" s="9">
        <v>706.99805412000001</v>
      </c>
      <c r="P18278" s="9">
        <v>702.99871015999997</v>
      </c>
      <c r="Q18278" s="9">
        <v>702.99871015999997</v>
      </c>
      <c r="R18278" s="9">
        <v>702.99871015999997</v>
      </c>
      <c r="S18278" s="9">
        <v>702.99871015999997</v>
      </c>
      <c r="T18278" s="9">
        <v>702.99871015999997</v>
      </c>
    </row>
    <row r="18279" spans="1:20" x14ac:dyDescent="0.35">
      <c r="A18279">
        <f t="shared" si="558"/>
        <v>18279</v>
      </c>
      <c r="B18279" s="3" t="s">
        <v>1039</v>
      </c>
      <c r="C18279" s="3" t="s">
        <v>75</v>
      </c>
      <c r="D18279" s="3" t="s">
        <v>51</v>
      </c>
      <c r="E18279">
        <v>2022</v>
      </c>
      <c r="F18279" s="3" t="str">
        <f t="shared" si="557"/>
        <v>RGElevR RECH2022</v>
      </c>
      <c r="G18279" s="9">
        <v>702.99871015999997</v>
      </c>
      <c r="H18279" s="9">
        <v>706.99805412000001</v>
      </c>
      <c r="I18279" s="9">
        <v>702.99871015999997</v>
      </c>
      <c r="J18279" s="9">
        <v>706.99805412000001</v>
      </c>
      <c r="K18279" s="9">
        <v>705.92850027999998</v>
      </c>
      <c r="L18279" s="9">
        <v>705.01314592000006</v>
      </c>
      <c r="M18279" s="9">
        <v>706.99805412000001</v>
      </c>
      <c r="N18279" s="9">
        <v>702.99871015999997</v>
      </c>
      <c r="O18279" s="9">
        <v>702.99871015999997</v>
      </c>
      <c r="P18279" s="9">
        <v>706.99805412000001</v>
      </c>
      <c r="Q18279" s="9">
        <v>703.75658420000002</v>
      </c>
      <c r="R18279" s="9">
        <v>702.99871015999997</v>
      </c>
      <c r="S18279" s="9">
        <v>702.99871015999997</v>
      </c>
      <c r="T18279" s="9">
        <v>702.99871015999997</v>
      </c>
    </row>
    <row r="18280" spans="1:20" x14ac:dyDescent="0.35">
      <c r="A18280">
        <f t="shared" si="558"/>
        <v>18280</v>
      </c>
      <c r="B18280" s="3" t="s">
        <v>1039</v>
      </c>
      <c r="C18280" s="3" t="s">
        <v>75</v>
      </c>
      <c r="D18280" s="3" t="s">
        <v>51</v>
      </c>
      <c r="E18280">
        <v>2023</v>
      </c>
      <c r="F18280" s="3" t="str">
        <f t="shared" si="557"/>
        <v>RGElevR RECH2023</v>
      </c>
      <c r="G18280" s="9">
        <v>706.99805412000001</v>
      </c>
      <c r="H18280" s="9">
        <v>705.2657706</v>
      </c>
      <c r="I18280" s="9">
        <v>702.99871015999997</v>
      </c>
      <c r="J18280" s="9">
        <v>706.99805412000001</v>
      </c>
      <c r="K18280" s="9">
        <v>706.37797536000005</v>
      </c>
      <c r="L18280" s="9">
        <v>706.99805412000001</v>
      </c>
      <c r="M18280" s="9">
        <v>702.99871015999997</v>
      </c>
      <c r="N18280" s="9">
        <v>702.99871015999997</v>
      </c>
      <c r="O18280" s="9">
        <v>705.46918267999899</v>
      </c>
      <c r="P18280" s="9">
        <v>706.99805412000001</v>
      </c>
      <c r="Q18280" s="9">
        <v>705.85960263999903</v>
      </c>
      <c r="R18280" s="9">
        <v>702.99871015999997</v>
      </c>
      <c r="S18280" s="9">
        <v>702.99871015999997</v>
      </c>
      <c r="T18280" s="9">
        <v>702.99871015999997</v>
      </c>
    </row>
    <row r="18281" spans="1:20" x14ac:dyDescent="0.35">
      <c r="A18281">
        <f t="shared" si="558"/>
        <v>18281</v>
      </c>
      <c r="B18281" s="3" t="s">
        <v>1039</v>
      </c>
      <c r="C18281" s="3" t="s">
        <v>75</v>
      </c>
      <c r="D18281" s="3" t="s">
        <v>51</v>
      </c>
      <c r="E18281">
        <v>2024</v>
      </c>
      <c r="F18281" s="3" t="str">
        <f t="shared" si="557"/>
        <v>RGElevR RECH2024</v>
      </c>
      <c r="G18281" s="9">
        <v>702.99871015999997</v>
      </c>
      <c r="H18281" s="9">
        <v>702.99871015999997</v>
      </c>
      <c r="I18281" s="9">
        <v>702.99871015999997</v>
      </c>
      <c r="J18281" s="9">
        <v>706.86025884000003</v>
      </c>
      <c r="K18281" s="9">
        <v>706.99805412000001</v>
      </c>
      <c r="L18281" s="9">
        <v>706.34844779999901</v>
      </c>
      <c r="M18281" s="9">
        <v>705.74805407999997</v>
      </c>
      <c r="N18281" s="9">
        <v>702.99871015999997</v>
      </c>
      <c r="O18281" s="9">
        <v>703.93703040000003</v>
      </c>
      <c r="P18281" s="9">
        <v>706.8241696</v>
      </c>
      <c r="Q18281" s="9">
        <v>702.99871015999997</v>
      </c>
      <c r="R18281" s="9">
        <v>705.34122992000005</v>
      </c>
      <c r="S18281" s="9">
        <v>706.85369716000002</v>
      </c>
      <c r="T18281" s="9">
        <v>702.99871015999997</v>
      </c>
    </row>
    <row r="18282" spans="1:20" x14ac:dyDescent="0.35">
      <c r="A18282">
        <f t="shared" si="558"/>
        <v>18282</v>
      </c>
      <c r="B18282" s="3" t="s">
        <v>1039</v>
      </c>
      <c r="C18282" s="3" t="s">
        <v>75</v>
      </c>
      <c r="D18282" s="3" t="s">
        <v>51</v>
      </c>
      <c r="E18282">
        <v>2025</v>
      </c>
      <c r="F18282" s="3" t="str">
        <f t="shared" si="557"/>
        <v>RGElevR RECH2025</v>
      </c>
      <c r="G18282" s="9">
        <v>702.99871015999997</v>
      </c>
      <c r="H18282" s="9">
        <v>704.42915640000001</v>
      </c>
      <c r="I18282" s="9">
        <v>706.99805412000001</v>
      </c>
      <c r="J18282" s="9">
        <v>702.99871015999997</v>
      </c>
      <c r="K18282" s="9">
        <v>702.99871015999997</v>
      </c>
      <c r="L18282" s="9">
        <v>706.99805412000001</v>
      </c>
      <c r="M18282" s="9">
        <v>706.99805412000001</v>
      </c>
      <c r="N18282" s="9">
        <v>703.20540308</v>
      </c>
      <c r="O18282" s="9">
        <v>702.99871015999997</v>
      </c>
      <c r="P18282" s="9">
        <v>704.06170231999999</v>
      </c>
      <c r="Q18282" s="9">
        <v>702.99871015999997</v>
      </c>
      <c r="R18282" s="9">
        <v>702.99871015999997</v>
      </c>
      <c r="S18282" s="9">
        <v>702.99871015999997</v>
      </c>
      <c r="T18282" s="9">
        <v>702.99871015999997</v>
      </c>
    </row>
    <row r="18283" spans="1:20" x14ac:dyDescent="0.35">
      <c r="A18283">
        <f t="shared" si="558"/>
        <v>18283</v>
      </c>
      <c r="B18283" s="3" t="s">
        <v>1039</v>
      </c>
      <c r="C18283" s="3" t="s">
        <v>75</v>
      </c>
      <c r="D18283" s="3" t="s">
        <v>51</v>
      </c>
      <c r="E18283">
        <v>2026</v>
      </c>
      <c r="F18283" s="3" t="str">
        <f t="shared" si="557"/>
        <v>RGElevR RECH2026</v>
      </c>
      <c r="G18283" s="9">
        <v>705.40684671999998</v>
      </c>
      <c r="H18283" s="9">
        <v>706.99805412000001</v>
      </c>
      <c r="I18283" s="9">
        <v>706.99805412000001</v>
      </c>
      <c r="J18283" s="9">
        <v>706.47640056</v>
      </c>
      <c r="K18283" s="9">
        <v>706.99805412000001</v>
      </c>
      <c r="L18283" s="9">
        <v>706.36813283999902</v>
      </c>
      <c r="M18283" s="9">
        <v>706.99805412000001</v>
      </c>
      <c r="N18283" s="9">
        <v>702.99871015999997</v>
      </c>
      <c r="O18283" s="9">
        <v>706.05645303999995</v>
      </c>
      <c r="P18283" s="9">
        <v>705.44949764</v>
      </c>
      <c r="Q18283" s="9">
        <v>702.99871015999997</v>
      </c>
      <c r="R18283" s="9">
        <v>702.99871015999997</v>
      </c>
      <c r="S18283" s="9">
        <v>702.99871015999997</v>
      </c>
      <c r="T18283" s="9">
        <v>702.99871015999997</v>
      </c>
    </row>
    <row r="18284" spans="1:20" x14ac:dyDescent="0.35">
      <c r="A18284">
        <f t="shared" si="558"/>
        <v>18284</v>
      </c>
      <c r="B18284" s="3" t="s">
        <v>1039</v>
      </c>
      <c r="C18284" s="3" t="s">
        <v>75</v>
      </c>
      <c r="D18284" s="3" t="s">
        <v>51</v>
      </c>
      <c r="E18284">
        <v>2027</v>
      </c>
      <c r="F18284" s="3" t="str">
        <f t="shared" si="557"/>
        <v>RGElevR RECH2027</v>
      </c>
      <c r="G18284" s="9">
        <v>702.99871015999997</v>
      </c>
      <c r="H18284" s="9">
        <v>702.99871015999997</v>
      </c>
      <c r="I18284" s="9">
        <v>706.99805412000001</v>
      </c>
      <c r="J18284" s="9">
        <v>706.99805412000001</v>
      </c>
      <c r="K18284" s="9">
        <v>706.04989135999995</v>
      </c>
      <c r="L18284" s="9">
        <v>706.99805412000001</v>
      </c>
      <c r="M18284" s="9">
        <v>706.99805412000001</v>
      </c>
      <c r="N18284" s="9">
        <v>706.99805412000001</v>
      </c>
      <c r="O18284" s="9">
        <v>703.21196476</v>
      </c>
      <c r="P18284" s="9">
        <v>706.99805412000001</v>
      </c>
      <c r="Q18284" s="9">
        <v>706.99805412000001</v>
      </c>
      <c r="R18284" s="9">
        <v>702.99871015999997</v>
      </c>
      <c r="S18284" s="9">
        <v>702.99871015999997</v>
      </c>
      <c r="T18284" s="9">
        <v>702.99871015999997</v>
      </c>
    </row>
    <row r="18285" spans="1:20" x14ac:dyDescent="0.35">
      <c r="A18285">
        <f t="shared" si="558"/>
        <v>18285</v>
      </c>
      <c r="B18285" s="3" t="s">
        <v>1039</v>
      </c>
      <c r="C18285" s="3" t="s">
        <v>75</v>
      </c>
      <c r="D18285" s="3" t="s">
        <v>51</v>
      </c>
      <c r="E18285">
        <v>2028</v>
      </c>
      <c r="F18285" s="3" t="str">
        <f t="shared" si="557"/>
        <v>RGElevR RECH2028</v>
      </c>
      <c r="G18285" s="9">
        <v>706.99805412000001</v>
      </c>
      <c r="H18285" s="9">
        <v>702.99871015999997</v>
      </c>
      <c r="I18285" s="9">
        <v>702.99871015999997</v>
      </c>
      <c r="J18285" s="9">
        <v>706.99805412000001</v>
      </c>
      <c r="K18285" s="9">
        <v>705.86616431999903</v>
      </c>
      <c r="L18285" s="9">
        <v>704.96721416000003</v>
      </c>
      <c r="M18285" s="9">
        <v>706.99805412000001</v>
      </c>
      <c r="N18285" s="9">
        <v>702.99871015999997</v>
      </c>
      <c r="O18285" s="9">
        <v>706.99805412000001</v>
      </c>
      <c r="P18285" s="9">
        <v>705.97115120000001</v>
      </c>
      <c r="Q18285" s="9">
        <v>705.03939263999996</v>
      </c>
      <c r="R18285" s="9">
        <v>705.37403831999995</v>
      </c>
      <c r="S18285" s="9">
        <v>706.99805412000001</v>
      </c>
      <c r="T18285" s="9">
        <v>702.99871015999997</v>
      </c>
    </row>
    <row r="18286" spans="1:20" x14ac:dyDescent="0.35">
      <c r="A18286">
        <f t="shared" si="558"/>
        <v>18286</v>
      </c>
      <c r="B18286" s="3" t="s">
        <v>1039</v>
      </c>
      <c r="C18286" s="3" t="s">
        <v>75</v>
      </c>
      <c r="D18286" s="3" t="s">
        <v>51</v>
      </c>
      <c r="E18286">
        <v>2029</v>
      </c>
      <c r="F18286" s="3" t="str">
        <f t="shared" si="557"/>
        <v>RGElevR RECH2029</v>
      </c>
      <c r="G18286" s="9">
        <v>702.99871015999997</v>
      </c>
      <c r="H18286" s="9">
        <v>702.99871015999997</v>
      </c>
      <c r="I18286" s="9">
        <v>702.99871015999997</v>
      </c>
      <c r="J18286" s="9">
        <v>702.99871015999997</v>
      </c>
      <c r="K18286" s="9">
        <v>706.99805412000001</v>
      </c>
      <c r="L18286" s="9">
        <v>706.82088876</v>
      </c>
      <c r="M18286" s="9">
        <v>705.58073123999998</v>
      </c>
      <c r="N18286" s="9">
        <v>702.99871015999997</v>
      </c>
      <c r="O18286" s="9">
        <v>705.76117743999998</v>
      </c>
      <c r="P18286" s="9">
        <v>706.99805412000001</v>
      </c>
      <c r="Q18286" s="9">
        <v>703.51708287999998</v>
      </c>
      <c r="R18286" s="9">
        <v>702.99871015999997</v>
      </c>
      <c r="S18286" s="9">
        <v>702.99871015999997</v>
      </c>
      <c r="T18286" s="9">
        <v>702.99871015999997</v>
      </c>
    </row>
    <row r="18287" spans="1:20" x14ac:dyDescent="0.35">
      <c r="A18287">
        <f t="shared" si="558"/>
        <v>18287</v>
      </c>
      <c r="B18287" s="3" t="s">
        <v>1039</v>
      </c>
      <c r="C18287" s="3" t="s">
        <v>86</v>
      </c>
      <c r="D18287" s="3" t="s">
        <v>51</v>
      </c>
      <c r="E18287">
        <v>2020</v>
      </c>
      <c r="F18287" s="3" t="str">
        <f t="shared" si="557"/>
        <v>RGQOutR RECH2020</v>
      </c>
      <c r="G18287" s="9">
        <v>58.955993473730402</v>
      </c>
      <c r="H18287" s="9">
        <v>100.45343526117399</v>
      </c>
      <c r="I18287" s="9">
        <v>115.35199885914901</v>
      </c>
      <c r="J18287" s="9">
        <v>124.37632460015701</v>
      </c>
      <c r="K18287" s="9">
        <v>100.39894688326299</v>
      </c>
      <c r="L18287" s="9">
        <v>91.602464288016805</v>
      </c>
      <c r="M18287" s="9">
        <v>99.009136874248597</v>
      </c>
      <c r="N18287" s="9">
        <v>103.352883512472</v>
      </c>
      <c r="O18287" s="9">
        <v>105.24659729598901</v>
      </c>
      <c r="P18287" s="9">
        <v>123.03221769621599</v>
      </c>
      <c r="Q18287" s="9">
        <v>98.103592309328604</v>
      </c>
      <c r="R18287" s="9">
        <v>93.645707393170099</v>
      </c>
      <c r="S18287" s="9">
        <v>74.4515001116267</v>
      </c>
      <c r="T18287" s="9">
        <v>49.657920074759801</v>
      </c>
    </row>
    <row r="18288" spans="1:20" x14ac:dyDescent="0.35">
      <c r="A18288">
        <f t="shared" si="558"/>
        <v>18288</v>
      </c>
      <c r="B18288" s="3" t="s">
        <v>1039</v>
      </c>
      <c r="C18288" s="3" t="s">
        <v>86</v>
      </c>
      <c r="D18288" s="3" t="s">
        <v>51</v>
      </c>
      <c r="E18288">
        <v>2021</v>
      </c>
      <c r="F18288" s="3" t="str">
        <f t="shared" si="557"/>
        <v>RGQOutR RECH2021</v>
      </c>
      <c r="G18288" s="9">
        <v>57.083151040205202</v>
      </c>
      <c r="H18288" s="9">
        <v>95.552355087314893</v>
      </c>
      <c r="I18288" s="9">
        <v>97.915337929316706</v>
      </c>
      <c r="J18288" s="9">
        <v>114.01387599678699</v>
      </c>
      <c r="K18288" s="9">
        <v>97.826469682269703</v>
      </c>
      <c r="L18288" s="9">
        <v>75.960944129787407</v>
      </c>
      <c r="M18288" s="9">
        <v>76.334793169477393</v>
      </c>
      <c r="N18288" s="9">
        <v>71.875461766393002</v>
      </c>
      <c r="O18288" s="9">
        <v>89.061652878714298</v>
      </c>
      <c r="P18288" s="9">
        <v>130.68225160158099</v>
      </c>
      <c r="Q18288" s="9">
        <v>137.21081514135901</v>
      </c>
      <c r="R18288" s="9">
        <v>115.791985374197</v>
      </c>
      <c r="S18288" s="9">
        <v>89.4169391293144</v>
      </c>
      <c r="T18288" s="9">
        <v>65.945142054281007</v>
      </c>
    </row>
    <row r="18289" spans="1:20" x14ac:dyDescent="0.35">
      <c r="A18289">
        <f t="shared" si="558"/>
        <v>18289</v>
      </c>
      <c r="B18289" s="3" t="s">
        <v>1039</v>
      </c>
      <c r="C18289" s="3" t="s">
        <v>86</v>
      </c>
      <c r="D18289" s="3" t="s">
        <v>51</v>
      </c>
      <c r="E18289">
        <v>2022</v>
      </c>
      <c r="F18289" s="3" t="str">
        <f t="shared" si="557"/>
        <v>RGQOutR RECH2022</v>
      </c>
      <c r="G18289" s="9">
        <v>56.461950681071897</v>
      </c>
      <c r="H18289" s="9">
        <v>107.79766617440602</v>
      </c>
      <c r="I18289" s="9">
        <v>97.166984112187905</v>
      </c>
      <c r="J18289" s="9">
        <v>100.68579917653599</v>
      </c>
      <c r="K18289" s="9">
        <v>83.464308297629103</v>
      </c>
      <c r="L18289" s="9">
        <v>58.505104484365098</v>
      </c>
      <c r="M18289" s="9">
        <v>83.9808578601329</v>
      </c>
      <c r="N18289" s="9">
        <v>79.2696452968583</v>
      </c>
      <c r="O18289" s="9">
        <v>107.67023499203501</v>
      </c>
      <c r="P18289" s="9">
        <v>264.579800707706</v>
      </c>
      <c r="Q18289" s="9">
        <v>187.27953940401201</v>
      </c>
      <c r="R18289" s="9">
        <v>146.362715360555</v>
      </c>
      <c r="S18289" s="9">
        <v>96.184557907529907</v>
      </c>
      <c r="T18289" s="9">
        <v>74.990581964803695</v>
      </c>
    </row>
    <row r="18290" spans="1:20" x14ac:dyDescent="0.35">
      <c r="A18290">
        <f t="shared" si="558"/>
        <v>18290</v>
      </c>
      <c r="B18290" s="3" t="s">
        <v>1039</v>
      </c>
      <c r="C18290" s="3" t="s">
        <v>86</v>
      </c>
      <c r="D18290" s="3" t="s">
        <v>51</v>
      </c>
      <c r="E18290">
        <v>2023</v>
      </c>
      <c r="F18290" s="3" t="str">
        <f t="shared" si="557"/>
        <v>RGQOutR RECH2023</v>
      </c>
      <c r="G18290" s="9">
        <v>67.755282518342398</v>
      </c>
      <c r="H18290" s="9">
        <v>115.141152822541</v>
      </c>
      <c r="I18290" s="9">
        <v>154.37990802208299</v>
      </c>
      <c r="J18290" s="9">
        <v>160.923074011208</v>
      </c>
      <c r="K18290" s="9">
        <v>117.342461868396</v>
      </c>
      <c r="L18290" s="9">
        <v>159.080447678653</v>
      </c>
      <c r="M18290" s="9">
        <v>163.67397250368799</v>
      </c>
      <c r="N18290" s="9">
        <v>166.504736372129</v>
      </c>
      <c r="O18290" s="9">
        <v>230.10091464280799</v>
      </c>
      <c r="P18290" s="9">
        <v>281.24919834283997</v>
      </c>
      <c r="Q18290" s="9">
        <v>247.93835672632599</v>
      </c>
      <c r="R18290" s="9">
        <v>160.407237524479</v>
      </c>
      <c r="S18290" s="9">
        <v>112.990901672559</v>
      </c>
      <c r="T18290" s="9">
        <v>79.632661460788796</v>
      </c>
    </row>
    <row r="18291" spans="1:20" x14ac:dyDescent="0.35">
      <c r="A18291">
        <f t="shared" si="558"/>
        <v>18291</v>
      </c>
      <c r="B18291" s="3" t="s">
        <v>1039</v>
      </c>
      <c r="C18291" s="3" t="s">
        <v>86</v>
      </c>
      <c r="D18291" s="3" t="s">
        <v>51</v>
      </c>
      <c r="E18291">
        <v>2024</v>
      </c>
      <c r="F18291" s="3" t="str">
        <f t="shared" si="557"/>
        <v>RGQOutR RECH2024</v>
      </c>
      <c r="G18291" s="9">
        <v>85.758556083002802</v>
      </c>
      <c r="H18291" s="9">
        <v>123.047592627867</v>
      </c>
      <c r="I18291" s="9">
        <v>118.357372813742</v>
      </c>
      <c r="J18291" s="9">
        <v>118.644894385819</v>
      </c>
      <c r="K18291" s="9">
        <v>136.62617329701999</v>
      </c>
      <c r="L18291" s="9">
        <v>90.418410800641198</v>
      </c>
      <c r="M18291" s="9">
        <v>103.121399906836</v>
      </c>
      <c r="N18291" s="9">
        <v>104.49189393043299</v>
      </c>
      <c r="O18291" s="9">
        <v>139.43902289404301</v>
      </c>
      <c r="P18291" s="9">
        <v>200.044731374984</v>
      </c>
      <c r="Q18291" s="9">
        <v>104.63146532092399</v>
      </c>
      <c r="R18291" s="9">
        <v>81.226997909408695</v>
      </c>
      <c r="S18291" s="9">
        <v>69.064882449747003</v>
      </c>
      <c r="T18291" s="9">
        <v>63.850908500161097</v>
      </c>
    </row>
    <row r="18292" spans="1:20" x14ac:dyDescent="0.35">
      <c r="A18292">
        <f t="shared" si="558"/>
        <v>18292</v>
      </c>
      <c r="B18292" s="3" t="s">
        <v>1039</v>
      </c>
      <c r="C18292" s="3" t="s">
        <v>86</v>
      </c>
      <c r="D18292" s="3" t="s">
        <v>51</v>
      </c>
      <c r="E18292">
        <v>2025</v>
      </c>
      <c r="F18292" s="3" t="str">
        <f t="shared" si="557"/>
        <v>RGQOutR RECH2025</v>
      </c>
      <c r="G18292" s="9">
        <v>64.011247134344103</v>
      </c>
      <c r="H18292" s="9">
        <v>100.566732271777</v>
      </c>
      <c r="I18292" s="9">
        <v>108.07055668130501</v>
      </c>
      <c r="J18292" s="9">
        <v>155.79479859190499</v>
      </c>
      <c r="K18292" s="9">
        <v>116.94907786096501</v>
      </c>
      <c r="L18292" s="9">
        <v>129.04384937488999</v>
      </c>
      <c r="M18292" s="9">
        <v>107.002259934389</v>
      </c>
      <c r="N18292" s="9">
        <v>117.52595205077201</v>
      </c>
      <c r="O18292" s="9">
        <v>127.858791289997</v>
      </c>
      <c r="P18292" s="9">
        <v>156.90413641525899</v>
      </c>
      <c r="Q18292" s="9">
        <v>121.065249515117</v>
      </c>
      <c r="R18292" s="9">
        <v>104.82421779205799</v>
      </c>
      <c r="S18292" s="9">
        <v>95.688844498934799</v>
      </c>
      <c r="T18292" s="9">
        <v>72.029284179562893</v>
      </c>
    </row>
    <row r="18293" spans="1:20" x14ac:dyDescent="0.35">
      <c r="A18293">
        <f t="shared" si="558"/>
        <v>18293</v>
      </c>
      <c r="B18293" s="3" t="s">
        <v>1039</v>
      </c>
      <c r="C18293" s="3" t="s">
        <v>86</v>
      </c>
      <c r="D18293" s="3" t="s">
        <v>51</v>
      </c>
      <c r="E18293">
        <v>2026</v>
      </c>
      <c r="F18293" s="3" t="str">
        <f t="shared" ref="F18293:F18356" si="559">_xlfn.CONCAT(B18293,C18293,D18293,E18293)</f>
        <v>RGQOutR RECH2026</v>
      </c>
      <c r="G18293" s="9">
        <v>68.868152499264198</v>
      </c>
      <c r="H18293" s="9">
        <v>115.39765560871299</v>
      </c>
      <c r="I18293" s="9">
        <v>124.483994968277</v>
      </c>
      <c r="J18293" s="9">
        <v>126.69041418934501</v>
      </c>
      <c r="K18293" s="9">
        <v>122.633104978438</v>
      </c>
      <c r="L18293" s="9">
        <v>99.989165118926195</v>
      </c>
      <c r="M18293" s="9">
        <v>68.9182274766125</v>
      </c>
      <c r="N18293" s="9">
        <v>93.057310868339002</v>
      </c>
      <c r="O18293" s="9">
        <v>99.592127187178704</v>
      </c>
      <c r="P18293" s="9">
        <v>145.30197904209001</v>
      </c>
      <c r="Q18293" s="9">
        <v>139.21347017510399</v>
      </c>
      <c r="R18293" s="9">
        <v>123.542835199593</v>
      </c>
      <c r="S18293" s="9">
        <v>97.760158262047696</v>
      </c>
      <c r="T18293" s="9">
        <v>64.783464561525193</v>
      </c>
    </row>
    <row r="18294" spans="1:20" x14ac:dyDescent="0.35">
      <c r="A18294">
        <f t="shared" si="558"/>
        <v>18294</v>
      </c>
      <c r="B18294" s="3" t="s">
        <v>1039</v>
      </c>
      <c r="C18294" s="3" t="s">
        <v>86</v>
      </c>
      <c r="D18294" s="3" t="s">
        <v>51</v>
      </c>
      <c r="E18294">
        <v>2027</v>
      </c>
      <c r="F18294" s="3" t="str">
        <f t="shared" si="559"/>
        <v>RGQOutR RECH2027</v>
      </c>
      <c r="G18294" s="9">
        <v>64.191887718658094</v>
      </c>
      <c r="H18294" s="9">
        <v>98.402368776684099</v>
      </c>
      <c r="I18294" s="9">
        <v>107.591180528915</v>
      </c>
      <c r="J18294" s="9">
        <v>151.58272765935101</v>
      </c>
      <c r="K18294" s="9">
        <v>123.98322881201599</v>
      </c>
      <c r="L18294" s="9">
        <v>97.613501286836893</v>
      </c>
      <c r="M18294" s="9">
        <v>116.085590916519</v>
      </c>
      <c r="N18294" s="9">
        <v>103.861092799673</v>
      </c>
      <c r="O18294" s="9">
        <v>115.52006275604001</v>
      </c>
      <c r="P18294" s="9">
        <v>222.88967225673201</v>
      </c>
      <c r="Q18294" s="9">
        <v>170.75394113113501</v>
      </c>
      <c r="R18294" s="9">
        <v>122.794992126632</v>
      </c>
      <c r="S18294" s="9">
        <v>93.603959906934804</v>
      </c>
      <c r="T18294" s="9">
        <v>73.043314014503196</v>
      </c>
    </row>
    <row r="18295" spans="1:20" x14ac:dyDescent="0.35">
      <c r="A18295">
        <f t="shared" si="558"/>
        <v>18295</v>
      </c>
      <c r="B18295" s="3" t="s">
        <v>1039</v>
      </c>
      <c r="C18295" s="3" t="s">
        <v>86</v>
      </c>
      <c r="D18295" s="3" t="s">
        <v>51</v>
      </c>
      <c r="E18295">
        <v>2028</v>
      </c>
      <c r="F18295" s="3" t="str">
        <f t="shared" si="559"/>
        <v>RGQOutR RECH2028</v>
      </c>
      <c r="G18295" s="9">
        <v>56.921905104586003</v>
      </c>
      <c r="H18295" s="9">
        <v>107.57159327948798</v>
      </c>
      <c r="I18295" s="9">
        <v>107.19730380681401</v>
      </c>
      <c r="J18295" s="9">
        <v>129.631488855041</v>
      </c>
      <c r="K18295" s="9">
        <v>137.17064868461301</v>
      </c>
      <c r="L18295" s="9">
        <v>114.497688269072</v>
      </c>
      <c r="M18295" s="9">
        <v>86.713923425571906</v>
      </c>
      <c r="N18295" s="9">
        <v>114.468699844206</v>
      </c>
      <c r="O18295" s="9">
        <v>121.88929932234799</v>
      </c>
      <c r="P18295" s="9">
        <v>266.07857709662602</v>
      </c>
      <c r="Q18295" s="9">
        <v>266.63731071733599</v>
      </c>
      <c r="R18295" s="9">
        <v>185.498160296983</v>
      </c>
      <c r="S18295" s="9">
        <v>160.09367757904499</v>
      </c>
      <c r="T18295" s="9">
        <v>86.671764057793993</v>
      </c>
    </row>
    <row r="18296" spans="1:20" x14ac:dyDescent="0.35">
      <c r="A18296">
        <f t="shared" si="558"/>
        <v>18296</v>
      </c>
      <c r="B18296" s="3" t="s">
        <v>1039</v>
      </c>
      <c r="C18296" s="3" t="s">
        <v>86</v>
      </c>
      <c r="D18296" s="3" t="s">
        <v>51</v>
      </c>
      <c r="E18296">
        <v>2029</v>
      </c>
      <c r="F18296" s="3" t="str">
        <f t="shared" si="559"/>
        <v>RGQOutR RECH2029</v>
      </c>
      <c r="G18296" s="9">
        <v>83.881892653151297</v>
      </c>
      <c r="H18296" s="9">
        <v>88.124061374621803</v>
      </c>
      <c r="I18296" s="9">
        <v>105.415418623162</v>
      </c>
      <c r="J18296" s="9">
        <v>121.476818676522</v>
      </c>
      <c r="K18296" s="9">
        <v>92.1780360587817</v>
      </c>
      <c r="L18296" s="9">
        <v>105.35367954721301</v>
      </c>
      <c r="M18296" s="9">
        <v>101.292535935896</v>
      </c>
      <c r="N18296" s="9">
        <v>106.69084401048799</v>
      </c>
      <c r="O18296" s="9">
        <v>125.20870905056999</v>
      </c>
      <c r="P18296" s="9">
        <v>249.192722270639</v>
      </c>
      <c r="Q18296" s="9">
        <v>139.151078100408</v>
      </c>
      <c r="R18296" s="9">
        <v>90.332832537538806</v>
      </c>
      <c r="S18296" s="9">
        <v>76.576763462526401</v>
      </c>
      <c r="T18296" s="9">
        <v>62.3604800939166</v>
      </c>
    </row>
    <row r="18297" spans="1:20" x14ac:dyDescent="0.35">
      <c r="A18297">
        <f t="shared" si="558"/>
        <v>18297</v>
      </c>
      <c r="B18297" s="3" t="s">
        <v>1039</v>
      </c>
      <c r="C18297" s="3" t="s">
        <v>95</v>
      </c>
      <c r="D18297" s="3" t="s">
        <v>51</v>
      </c>
      <c r="E18297">
        <v>2020</v>
      </c>
      <c r="F18297" s="3" t="str">
        <f t="shared" si="559"/>
        <v>RGSpillR RECH2020</v>
      </c>
      <c r="G18297" s="9">
        <v>6.6819863700672E-2</v>
      </c>
      <c r="H18297" s="9">
        <v>0.15666575527020801</v>
      </c>
      <c r="I18297" s="9">
        <v>0.17051425882895799</v>
      </c>
      <c r="J18297" s="9">
        <v>0.62898353764354797</v>
      </c>
      <c r="K18297" s="9">
        <v>1.04265407301302</v>
      </c>
      <c r="L18297" s="9">
        <v>0.159170182622311</v>
      </c>
      <c r="M18297" s="9">
        <v>0.427000728</v>
      </c>
      <c r="N18297" s="9">
        <v>1.4391633151777701</v>
      </c>
      <c r="O18297" s="9">
        <v>1.87540708116397</v>
      </c>
      <c r="P18297" s="9">
        <v>13.3278472957563</v>
      </c>
      <c r="Q18297" s="9">
        <v>8.9113558955900505</v>
      </c>
      <c r="R18297" s="9">
        <v>8.4853985783777706</v>
      </c>
      <c r="S18297" s="9">
        <v>2.7236403228945294</v>
      </c>
      <c r="T18297" s="9">
        <v>6.6906915634513897E-2</v>
      </c>
    </row>
    <row r="18298" spans="1:20" x14ac:dyDescent="0.35">
      <c r="A18298">
        <f t="shared" si="558"/>
        <v>18298</v>
      </c>
      <c r="B18298" s="3" t="s">
        <v>1039</v>
      </c>
      <c r="C18298" s="3" t="s">
        <v>95</v>
      </c>
      <c r="D18298" s="3" t="s">
        <v>51</v>
      </c>
      <c r="E18298">
        <v>2021</v>
      </c>
      <c r="F18298" s="3" t="str">
        <f t="shared" si="559"/>
        <v>RGSpillR RECH2021</v>
      </c>
      <c r="G18298" s="9">
        <v>6.6819863700672E-2</v>
      </c>
      <c r="H18298" s="9">
        <v>0.100035532593402</v>
      </c>
      <c r="I18298" s="9">
        <v>0.26218467489034702</v>
      </c>
      <c r="J18298" s="9">
        <v>0.170463734978024</v>
      </c>
      <c r="K18298" s="9">
        <v>0.44965421897812502</v>
      </c>
      <c r="L18298" s="9">
        <v>0.267402151169153</v>
      </c>
      <c r="M18298" s="9">
        <v>0.424628501733333</v>
      </c>
      <c r="N18298" s="9">
        <v>0.53400708108611095</v>
      </c>
      <c r="O18298" s="9">
        <v>1.6756979319133001</v>
      </c>
      <c r="P18298" s="9">
        <v>18.511682057890901</v>
      </c>
      <c r="Q18298" s="9">
        <v>16.055844897345398</v>
      </c>
      <c r="R18298" s="9">
        <v>10.6781531910277</v>
      </c>
      <c r="S18298" s="9">
        <v>3.22477272627343</v>
      </c>
      <c r="T18298" s="9">
        <v>6.6999971150000004E-2</v>
      </c>
    </row>
    <row r="18299" spans="1:20" x14ac:dyDescent="0.35">
      <c r="A18299">
        <f t="shared" si="558"/>
        <v>18299</v>
      </c>
      <c r="B18299" s="3" t="s">
        <v>1039</v>
      </c>
      <c r="C18299" s="3" t="s">
        <v>95</v>
      </c>
      <c r="D18299" s="3" t="s">
        <v>51</v>
      </c>
      <c r="E18299">
        <v>2022</v>
      </c>
      <c r="F18299" s="3" t="str">
        <f t="shared" si="559"/>
        <v>RGSpillR RECH2022</v>
      </c>
      <c r="G18299" s="9">
        <v>6.6819863700672E-2</v>
      </c>
      <c r="H18299" s="9">
        <v>6.6999971150000004E-2</v>
      </c>
      <c r="I18299" s="9">
        <v>8.5968677370624996E-2</v>
      </c>
      <c r="J18299" s="9">
        <v>1.03801862138333</v>
      </c>
      <c r="K18299" s="9">
        <v>6.6999971150000004E-2</v>
      </c>
      <c r="L18299" s="9">
        <v>6.6999971150000004E-2</v>
      </c>
      <c r="M18299" s="9">
        <v>0.427000728</v>
      </c>
      <c r="N18299" s="9">
        <v>0.58620659459444402</v>
      </c>
      <c r="O18299" s="9">
        <v>6.4872895774966297</v>
      </c>
      <c r="P18299" s="9">
        <v>132.36338466420401</v>
      </c>
      <c r="Q18299" s="9">
        <v>55.482091368671298</v>
      </c>
      <c r="R18299" s="9">
        <v>15.920713008666601</v>
      </c>
      <c r="S18299" s="9">
        <v>4.2784038994739504</v>
      </c>
      <c r="T18299" s="9">
        <v>0.17098918623013801</v>
      </c>
    </row>
    <row r="18300" spans="1:20" x14ac:dyDescent="0.35">
      <c r="A18300">
        <f t="shared" si="558"/>
        <v>18300</v>
      </c>
      <c r="B18300" s="3" t="s">
        <v>1039</v>
      </c>
      <c r="C18300" s="3" t="s">
        <v>95</v>
      </c>
      <c r="D18300" s="3" t="s">
        <v>51</v>
      </c>
      <c r="E18300">
        <v>2023</v>
      </c>
      <c r="F18300" s="3" t="str">
        <f t="shared" si="559"/>
        <v>RGSpillR RECH2023</v>
      </c>
      <c r="G18300" s="9">
        <v>6.6819863700672E-2</v>
      </c>
      <c r="H18300" s="9">
        <v>0.24446490669756901</v>
      </c>
      <c r="I18300" s="9">
        <v>23.340477552870102</v>
      </c>
      <c r="J18300" s="9">
        <v>12.2546452752142</v>
      </c>
      <c r="K18300" s="9">
        <v>2.0193917047661398</v>
      </c>
      <c r="L18300" s="9">
        <v>20.904434493968299</v>
      </c>
      <c r="M18300" s="9">
        <v>17.675947398452699</v>
      </c>
      <c r="N18300" s="9">
        <v>19.827332774268001</v>
      </c>
      <c r="O18300" s="9">
        <v>81.158907437924697</v>
      </c>
      <c r="P18300" s="9">
        <v>142.40193557412499</v>
      </c>
      <c r="Q18300" s="9">
        <v>108.388160625956</v>
      </c>
      <c r="R18300" s="9">
        <v>21.922441686590201</v>
      </c>
      <c r="S18300" s="9">
        <v>3.8570687274947901</v>
      </c>
      <c r="T18300" s="9">
        <v>0.12665453903569401</v>
      </c>
    </row>
    <row r="18301" spans="1:20" x14ac:dyDescent="0.35">
      <c r="A18301">
        <f t="shared" si="558"/>
        <v>18301</v>
      </c>
      <c r="B18301" s="3" t="s">
        <v>1039</v>
      </c>
      <c r="C18301" s="3" t="s">
        <v>95</v>
      </c>
      <c r="D18301" s="3" t="s">
        <v>51</v>
      </c>
      <c r="E18301">
        <v>2024</v>
      </c>
      <c r="F18301" s="3" t="str">
        <f t="shared" si="559"/>
        <v>RGSpillR RECH2024</v>
      </c>
      <c r="G18301" s="9">
        <v>0.48398175627977102</v>
      </c>
      <c r="H18301" s="9">
        <v>3.50510830983638</v>
      </c>
      <c r="I18301" s="9">
        <v>0.260764687679027</v>
      </c>
      <c r="J18301" s="9">
        <v>0.40442514433266102</v>
      </c>
      <c r="K18301" s="9">
        <v>5.5534743516765603</v>
      </c>
      <c r="L18301" s="9">
        <v>9.5743950395766095E-2</v>
      </c>
      <c r="M18301" s="9">
        <v>0.75683376381666601</v>
      </c>
      <c r="N18301" s="9">
        <v>0.70654105430416603</v>
      </c>
      <c r="O18301" s="9">
        <v>13.0747529245309</v>
      </c>
      <c r="P18301" s="9">
        <v>62.7118750610381</v>
      </c>
      <c r="Q18301" s="9">
        <v>11.197187138045599</v>
      </c>
      <c r="R18301" s="9">
        <v>8.389374660566661</v>
      </c>
      <c r="S18301" s="9">
        <v>2.7795031010822302</v>
      </c>
      <c r="T18301" s="9">
        <v>6.6906915634513897E-2</v>
      </c>
    </row>
    <row r="18302" spans="1:20" x14ac:dyDescent="0.35">
      <c r="A18302">
        <f t="shared" si="558"/>
        <v>18302</v>
      </c>
      <c r="B18302" s="3" t="s">
        <v>1039</v>
      </c>
      <c r="C18302" s="3" t="s">
        <v>95</v>
      </c>
      <c r="D18302" s="3" t="s">
        <v>51</v>
      </c>
      <c r="E18302">
        <v>2025</v>
      </c>
      <c r="F18302" s="3" t="str">
        <f t="shared" si="559"/>
        <v>RGSpillR RECH2025</v>
      </c>
      <c r="G18302" s="9">
        <v>6.6909917425336002E-2</v>
      </c>
      <c r="H18302" s="9">
        <v>0.33613532864479101</v>
      </c>
      <c r="I18302" s="9">
        <v>6.6999971150000004E-2</v>
      </c>
      <c r="J18302" s="9">
        <v>8.4305897466352793</v>
      </c>
      <c r="K18302" s="9">
        <v>5.9217369308557197</v>
      </c>
      <c r="L18302" s="9">
        <v>13.028494505210899</v>
      </c>
      <c r="M18302" s="9">
        <v>0.84500696093333305</v>
      </c>
      <c r="N18302" s="9">
        <v>3.76629744751944</v>
      </c>
      <c r="O18302" s="9">
        <v>5.5019269444764696</v>
      </c>
      <c r="P18302" s="9">
        <v>26.246650762120801</v>
      </c>
      <c r="Q18302" s="9">
        <v>13.380426596711001</v>
      </c>
      <c r="R18302" s="9">
        <v>9.6302019217930503</v>
      </c>
      <c r="S18302" s="9">
        <v>3.1214103195807201</v>
      </c>
      <c r="T18302" s="9">
        <v>7.0400064525486097E-2</v>
      </c>
    </row>
    <row r="18303" spans="1:20" x14ac:dyDescent="0.35">
      <c r="A18303">
        <f t="shared" si="558"/>
        <v>18303</v>
      </c>
      <c r="B18303" s="3" t="s">
        <v>1039</v>
      </c>
      <c r="C18303" s="3" t="s">
        <v>95</v>
      </c>
      <c r="D18303" s="3" t="s">
        <v>51</v>
      </c>
      <c r="E18303">
        <v>2026</v>
      </c>
      <c r="F18303" s="3" t="str">
        <f t="shared" si="559"/>
        <v>RGSpillR RECH2026</v>
      </c>
      <c r="G18303" s="9">
        <v>6.6729809976007998E-2</v>
      </c>
      <c r="H18303" s="9">
        <v>0.357357818055486</v>
      </c>
      <c r="I18303" s="9">
        <v>0.53453273161798598</v>
      </c>
      <c r="J18303" s="9">
        <v>0.19995040148971699</v>
      </c>
      <c r="K18303" s="9">
        <v>1.6780970869015599</v>
      </c>
      <c r="L18303" s="9">
        <v>6.6999971150000004E-2</v>
      </c>
      <c r="M18303" s="9">
        <v>0.427000728</v>
      </c>
      <c r="N18303" s="9">
        <v>0.460488294466666</v>
      </c>
      <c r="O18303" s="9">
        <v>3.33977421471034</v>
      </c>
      <c r="P18303" s="9">
        <v>26.938956457641599</v>
      </c>
      <c r="Q18303" s="9">
        <v>22.7388541350598</v>
      </c>
      <c r="R18303" s="9">
        <v>15.334456865165199</v>
      </c>
      <c r="S18303" s="9">
        <v>3.21658383992968</v>
      </c>
      <c r="T18303" s="9">
        <v>7.3923221356736096E-2</v>
      </c>
    </row>
    <row r="18304" spans="1:20" x14ac:dyDescent="0.35">
      <c r="A18304">
        <f t="shared" si="558"/>
        <v>18304</v>
      </c>
      <c r="B18304" s="3" t="s">
        <v>1039</v>
      </c>
      <c r="C18304" s="3" t="s">
        <v>95</v>
      </c>
      <c r="D18304" s="3" t="s">
        <v>51</v>
      </c>
      <c r="E18304">
        <v>2027</v>
      </c>
      <c r="F18304" s="3" t="str">
        <f t="shared" si="559"/>
        <v>RGSpillR RECH2027</v>
      </c>
      <c r="G18304" s="9">
        <v>0.161828975399395</v>
      </c>
      <c r="H18304" s="9">
        <v>0.214642605112638</v>
      </c>
      <c r="I18304" s="9">
        <v>0.229378477995625</v>
      </c>
      <c r="J18304" s="9">
        <v>4.0478061396805698</v>
      </c>
      <c r="K18304" s="9">
        <v>5.9306782952406198</v>
      </c>
      <c r="L18304" s="9">
        <v>7.8835355285147804E-2</v>
      </c>
      <c r="M18304" s="9">
        <v>6.72909665538055</v>
      </c>
      <c r="N18304" s="9">
        <v>2.3103103213944398</v>
      </c>
      <c r="O18304" s="9">
        <v>10.855425698668601</v>
      </c>
      <c r="P18304" s="9">
        <v>96.255578423374999</v>
      </c>
      <c r="Q18304" s="9">
        <v>59.379196261921997</v>
      </c>
      <c r="R18304" s="9">
        <v>13.525206632943</v>
      </c>
      <c r="S18304" s="9">
        <v>2.5650061797864501</v>
      </c>
      <c r="T18304" s="9">
        <v>7.7474880335902704E-2</v>
      </c>
    </row>
    <row r="18305" spans="1:20" x14ac:dyDescent="0.35">
      <c r="A18305">
        <f t="shared" si="558"/>
        <v>18305</v>
      </c>
      <c r="B18305" s="3" t="s">
        <v>1039</v>
      </c>
      <c r="C18305" s="3" t="s">
        <v>95</v>
      </c>
      <c r="D18305" s="3" t="s">
        <v>51</v>
      </c>
      <c r="E18305">
        <v>2028</v>
      </c>
      <c r="F18305" s="3" t="str">
        <f t="shared" si="559"/>
        <v>RGSpillR RECH2028</v>
      </c>
      <c r="G18305" s="9">
        <v>6.74103812897177E-2</v>
      </c>
      <c r="H18305" s="9">
        <v>6.6999971150000004E-2</v>
      </c>
      <c r="I18305" s="9">
        <v>9.5801697683124992E-2</v>
      </c>
      <c r="J18305" s="9">
        <v>0.176521166934206</v>
      </c>
      <c r="K18305" s="9">
        <v>6.7022226232072901</v>
      </c>
      <c r="L18305" s="9">
        <v>1.6012053827428001</v>
      </c>
      <c r="M18305" s="9">
        <v>0.64412466605277696</v>
      </c>
      <c r="N18305" s="9">
        <v>4.2361720079291603</v>
      </c>
      <c r="O18305" s="9">
        <v>13.6384482964126</v>
      </c>
      <c r="P18305" s="9">
        <v>136.40805219212001</v>
      </c>
      <c r="Q18305" s="9">
        <v>130.80571493231801</v>
      </c>
      <c r="R18305" s="9">
        <v>36.043026435441597</v>
      </c>
      <c r="S18305" s="9">
        <v>24.8760936779505</v>
      </c>
      <c r="T18305" s="9">
        <v>0.40229696044319402</v>
      </c>
    </row>
    <row r="18306" spans="1:20" x14ac:dyDescent="0.35">
      <c r="A18306">
        <f t="shared" si="558"/>
        <v>18306</v>
      </c>
      <c r="B18306" s="3" t="s">
        <v>1039</v>
      </c>
      <c r="C18306" s="3" t="s">
        <v>95</v>
      </c>
      <c r="D18306" s="3" t="s">
        <v>51</v>
      </c>
      <c r="E18306">
        <v>2029</v>
      </c>
      <c r="F18306" s="3" t="str">
        <f t="shared" si="559"/>
        <v>RGSpillR RECH2029</v>
      </c>
      <c r="G18306" s="9">
        <v>6.6999971150000004E-2</v>
      </c>
      <c r="H18306" s="9">
        <v>0.144116825563472</v>
      </c>
      <c r="I18306" s="9">
        <v>7.8486306350277701E-2</v>
      </c>
      <c r="J18306" s="9">
        <v>0.87170545977930103</v>
      </c>
      <c r="K18306" s="9">
        <v>0.164686802767187</v>
      </c>
      <c r="L18306" s="9">
        <v>0.76176361060672004</v>
      </c>
      <c r="M18306" s="9">
        <v>1.9507574372222201</v>
      </c>
      <c r="N18306" s="9">
        <v>0.928572099894444</v>
      </c>
      <c r="O18306" s="9">
        <v>7.1074058072358799</v>
      </c>
      <c r="P18306" s="9">
        <v>122.571809471645</v>
      </c>
      <c r="Q18306" s="9">
        <v>29.061733058289896</v>
      </c>
      <c r="R18306" s="9">
        <v>8.7526244170361096</v>
      </c>
      <c r="S18306" s="9">
        <v>2.2779339107473899</v>
      </c>
      <c r="T18306" s="9">
        <v>7.0139263250486097E-2</v>
      </c>
    </row>
    <row r="18307" spans="1:20" x14ac:dyDescent="0.35">
      <c r="A18307">
        <f t="shared" ref="A18307:A18370" si="560">A18306+1</f>
        <v>18307</v>
      </c>
      <c r="B18307" s="3" t="s">
        <v>1039</v>
      </c>
      <c r="C18307" s="3" t="s">
        <v>77</v>
      </c>
      <c r="D18307" s="3" t="s">
        <v>51</v>
      </c>
      <c r="E18307">
        <v>2020</v>
      </c>
      <c r="F18307" s="3" t="str">
        <f t="shared" si="559"/>
        <v>RGGenR RECH2020</v>
      </c>
      <c r="G18307" s="9">
        <v>403.20958444892398</v>
      </c>
      <c r="H18307" s="9">
        <v>686.72397835277695</v>
      </c>
      <c r="I18307" s="9">
        <v>788.63843711111099</v>
      </c>
      <c r="J18307" s="9">
        <v>847.28821008064494</v>
      </c>
      <c r="K18307" s="9">
        <v>680.28464723214199</v>
      </c>
      <c r="L18307" s="9">
        <v>626.10498706989199</v>
      </c>
      <c r="M18307" s="9">
        <v>674.98408436111094</v>
      </c>
      <c r="N18307" s="9">
        <v>697.79515138888803</v>
      </c>
      <c r="O18307" s="9">
        <v>707.77446856989195</v>
      </c>
      <c r="P18307" s="9">
        <v>751.13584458333298</v>
      </c>
      <c r="Q18307" s="9">
        <v>610.69219113172005</v>
      </c>
      <c r="R18307" s="9">
        <v>583.08579005555498</v>
      </c>
      <c r="S18307" s="9">
        <v>491.11500155468701</v>
      </c>
      <c r="T18307" s="9">
        <v>339.54580095555502</v>
      </c>
    </row>
    <row r="18308" spans="1:20" x14ac:dyDescent="0.35">
      <c r="A18308">
        <f t="shared" si="560"/>
        <v>18308</v>
      </c>
      <c r="B18308" s="3" t="s">
        <v>1039</v>
      </c>
      <c r="C18308" s="3" t="s">
        <v>77</v>
      </c>
      <c r="D18308" s="3" t="s">
        <v>51</v>
      </c>
      <c r="E18308">
        <v>2021</v>
      </c>
      <c r="F18308" s="3" t="str">
        <f t="shared" si="559"/>
        <v>RGGenR RECH2021</v>
      </c>
      <c r="G18308" s="9">
        <v>390.38638453292998</v>
      </c>
      <c r="H18308" s="9">
        <v>653.55451458583298</v>
      </c>
      <c r="I18308" s="9">
        <v>668.62333162499999</v>
      </c>
      <c r="J18308" s="9">
        <v>779.47664626343999</v>
      </c>
      <c r="K18308" s="9">
        <v>666.73138233630903</v>
      </c>
      <c r="L18308" s="9">
        <v>518.26777004032203</v>
      </c>
      <c r="M18308" s="9">
        <v>519.75074501666597</v>
      </c>
      <c r="N18308" s="9">
        <v>488.46924091666602</v>
      </c>
      <c r="O18308" s="9">
        <v>598.32457192204299</v>
      </c>
      <c r="P18308" s="9">
        <v>768.02147715277704</v>
      </c>
      <c r="Q18308" s="9">
        <v>829.538428561827</v>
      </c>
      <c r="R18308" s="9">
        <v>719.70594499999902</v>
      </c>
      <c r="S18308" s="9">
        <v>590.15094060676995</v>
      </c>
      <c r="T18308" s="9">
        <v>451.06243334222199</v>
      </c>
    </row>
    <row r="18309" spans="1:20" x14ac:dyDescent="0.35">
      <c r="A18309">
        <f t="shared" si="560"/>
        <v>18309</v>
      </c>
      <c r="B18309" s="3" t="s">
        <v>1039</v>
      </c>
      <c r="C18309" s="3" t="s">
        <v>77</v>
      </c>
      <c r="D18309" s="3" t="s">
        <v>51</v>
      </c>
      <c r="E18309">
        <v>2022</v>
      </c>
      <c r="F18309" s="3" t="str">
        <f t="shared" si="559"/>
        <v>RGGenR RECH2022</v>
      </c>
      <c r="G18309" s="9">
        <v>386.13302752553699</v>
      </c>
      <c r="H18309" s="9">
        <v>737.62321075</v>
      </c>
      <c r="I18309" s="9">
        <v>664.70603481944397</v>
      </c>
      <c r="J18309" s="9">
        <v>682.28038024193495</v>
      </c>
      <c r="K18309" s="9">
        <v>571.01482001488</v>
      </c>
      <c r="L18309" s="9">
        <v>400.12121956575203</v>
      </c>
      <c r="M18309" s="9">
        <v>572.08656662500005</v>
      </c>
      <c r="N18309" s="9">
        <v>538.73925274999999</v>
      </c>
      <c r="O18309" s="9">
        <v>692.79150369086005</v>
      </c>
      <c r="P18309" s="9">
        <v>905.27316472222196</v>
      </c>
      <c r="Q18309" s="9">
        <v>902.40640524193498</v>
      </c>
      <c r="R18309" s="9">
        <v>893.12586138888798</v>
      </c>
      <c r="S18309" s="9">
        <v>629.27410059895794</v>
      </c>
      <c r="T18309" s="9">
        <v>512.28400390277704</v>
      </c>
    </row>
    <row r="18310" spans="1:20" x14ac:dyDescent="0.35">
      <c r="A18310">
        <f t="shared" si="560"/>
        <v>18310</v>
      </c>
      <c r="B18310" s="3" t="s">
        <v>1039</v>
      </c>
      <c r="C18310" s="3" t="s">
        <v>77</v>
      </c>
      <c r="D18310" s="3" t="s">
        <v>51</v>
      </c>
      <c r="E18310">
        <v>2023</v>
      </c>
      <c r="F18310" s="3" t="str">
        <f t="shared" si="559"/>
        <v>RGGenR RECH2023</v>
      </c>
      <c r="G18310" s="9">
        <v>463.45756801075203</v>
      </c>
      <c r="H18310" s="9">
        <v>786.68844551388804</v>
      </c>
      <c r="I18310" s="9">
        <v>897.21641027777696</v>
      </c>
      <c r="J18310" s="9">
        <v>1017.92062903225</v>
      </c>
      <c r="K18310" s="9">
        <v>789.60792580357099</v>
      </c>
      <c r="L18310" s="9">
        <v>946.08004516128995</v>
      </c>
      <c r="M18310" s="9">
        <v>999.63676194444395</v>
      </c>
      <c r="N18310" s="9">
        <v>1004.28826861111</v>
      </c>
      <c r="O18310" s="9">
        <v>1019.7936929032199</v>
      </c>
      <c r="P18310" s="9">
        <v>950.67372388888896</v>
      </c>
      <c r="Q18310" s="9">
        <v>955.48872176075201</v>
      </c>
      <c r="R18310" s="9">
        <v>948.19427138888796</v>
      </c>
      <c r="S18310" s="9">
        <v>747.230549036458</v>
      </c>
      <c r="T18310" s="9">
        <v>544.37140398611098</v>
      </c>
    </row>
    <row r="18311" spans="1:20" x14ac:dyDescent="0.35">
      <c r="A18311">
        <f t="shared" si="560"/>
        <v>18311</v>
      </c>
      <c r="B18311" s="3" t="s">
        <v>1039</v>
      </c>
      <c r="C18311" s="3" t="s">
        <v>77</v>
      </c>
      <c r="D18311" s="3" t="s">
        <v>51</v>
      </c>
      <c r="E18311">
        <v>2024</v>
      </c>
      <c r="F18311" s="3" t="str">
        <f t="shared" si="559"/>
        <v>RGGenR RECH2024</v>
      </c>
      <c r="G18311" s="9">
        <v>583.86820071236502</v>
      </c>
      <c r="H18311" s="9">
        <v>818.49776986111101</v>
      </c>
      <c r="I18311" s="9">
        <v>808.59802577222194</v>
      </c>
      <c r="J18311" s="9">
        <v>809.58301505376301</v>
      </c>
      <c r="K18311" s="9">
        <v>897.44424078868997</v>
      </c>
      <c r="L18311" s="9">
        <v>618.43230903138397</v>
      </c>
      <c r="M18311" s="9">
        <v>700.88205766666601</v>
      </c>
      <c r="N18311" s="9">
        <v>710.61004944444403</v>
      </c>
      <c r="O18311" s="9">
        <v>865.20588297043003</v>
      </c>
      <c r="P18311" s="9">
        <v>940.305102583333</v>
      </c>
      <c r="Q18311" s="9">
        <v>639.73688430107495</v>
      </c>
      <c r="R18311" s="9">
        <v>498.713341527777</v>
      </c>
      <c r="S18311" s="9">
        <v>453.85064477864501</v>
      </c>
      <c r="T18311" s="9">
        <v>436.72410402222198</v>
      </c>
    </row>
    <row r="18312" spans="1:20" x14ac:dyDescent="0.35">
      <c r="A18312">
        <f t="shared" si="560"/>
        <v>18312</v>
      </c>
      <c r="B18312" s="3" t="s">
        <v>1039</v>
      </c>
      <c r="C18312" s="3" t="s">
        <v>77</v>
      </c>
      <c r="D18312" s="3" t="s">
        <v>51</v>
      </c>
      <c r="E18312">
        <v>2025</v>
      </c>
      <c r="F18312" s="3" t="str">
        <f t="shared" si="559"/>
        <v>RGGenR RECH2025</v>
      </c>
      <c r="G18312" s="9">
        <v>437.82189388440798</v>
      </c>
      <c r="H18312" s="9">
        <v>686.27098288888806</v>
      </c>
      <c r="I18312" s="9">
        <v>739.49170709722205</v>
      </c>
      <c r="J18312" s="9">
        <v>1008.9908163844</v>
      </c>
      <c r="K18312" s="9">
        <v>760.19535846726103</v>
      </c>
      <c r="L18312" s="9">
        <v>794.34792029569803</v>
      </c>
      <c r="M18312" s="9">
        <v>726.85033020277695</v>
      </c>
      <c r="N18312" s="9">
        <v>778.90307484166601</v>
      </c>
      <c r="O18312" s="9">
        <v>837.76760743279499</v>
      </c>
      <c r="P18312" s="9">
        <v>894.59951686111106</v>
      </c>
      <c r="Q18312" s="9">
        <v>737.30936385752602</v>
      </c>
      <c r="R18312" s="9">
        <v>651.785714777777</v>
      </c>
      <c r="S18312" s="9">
        <v>633.80193119791602</v>
      </c>
      <c r="T18312" s="9">
        <v>492.69684324999997</v>
      </c>
    </row>
    <row r="18313" spans="1:20" x14ac:dyDescent="0.35">
      <c r="A18313">
        <f t="shared" si="560"/>
        <v>18313</v>
      </c>
      <c r="B18313" s="3" t="s">
        <v>1039</v>
      </c>
      <c r="C18313" s="3" t="s">
        <v>77</v>
      </c>
      <c r="D18313" s="3" t="s">
        <v>51</v>
      </c>
      <c r="E18313">
        <v>2026</v>
      </c>
      <c r="F18313" s="3" t="str">
        <f t="shared" si="559"/>
        <v>RGGenR RECH2026</v>
      </c>
      <c r="G18313" s="9">
        <v>471.07789230376301</v>
      </c>
      <c r="H18313" s="9">
        <v>787.67174861111096</v>
      </c>
      <c r="I18313" s="9">
        <v>848.67206597916595</v>
      </c>
      <c r="J18313" s="9">
        <v>866.06994118279499</v>
      </c>
      <c r="K18313" s="9">
        <v>828.16924940476099</v>
      </c>
      <c r="L18313" s="9">
        <v>684.159173118279</v>
      </c>
      <c r="M18313" s="9">
        <v>468.95409341666601</v>
      </c>
      <c r="N18313" s="9">
        <v>634.00305144444405</v>
      </c>
      <c r="O18313" s="9">
        <v>659.03204447580595</v>
      </c>
      <c r="P18313" s="9">
        <v>810.42075515277702</v>
      </c>
      <c r="Q18313" s="9">
        <v>797.49227163978503</v>
      </c>
      <c r="R18313" s="9">
        <v>740.89405022222195</v>
      </c>
      <c r="S18313" s="9">
        <v>647.33234104166604</v>
      </c>
      <c r="T18313" s="9">
        <v>443.06112977777701</v>
      </c>
    </row>
    <row r="18314" spans="1:20" x14ac:dyDescent="0.35">
      <c r="A18314">
        <f t="shared" si="560"/>
        <v>18314</v>
      </c>
      <c r="B18314" s="3" t="s">
        <v>1039</v>
      </c>
      <c r="C18314" s="3" t="s">
        <v>77</v>
      </c>
      <c r="D18314" s="3" t="s">
        <v>51</v>
      </c>
      <c r="E18314">
        <v>2027</v>
      </c>
      <c r="F18314" s="3" t="str">
        <f t="shared" si="559"/>
        <v>RGGenR RECH2027</v>
      </c>
      <c r="G18314" s="9">
        <v>438.40877959677402</v>
      </c>
      <c r="H18314" s="9">
        <v>672.28351171111103</v>
      </c>
      <c r="I18314" s="9">
        <v>735.09781194444395</v>
      </c>
      <c r="J18314" s="9">
        <v>1010.1596827956899</v>
      </c>
      <c r="K18314" s="9">
        <v>808.29637135416601</v>
      </c>
      <c r="L18314" s="9">
        <v>667.812038172043</v>
      </c>
      <c r="M18314" s="9">
        <v>748.75513280555504</v>
      </c>
      <c r="N18314" s="9">
        <v>695.31014086111099</v>
      </c>
      <c r="O18314" s="9">
        <v>716.63036348118203</v>
      </c>
      <c r="P18314" s="9">
        <v>867.05155611111104</v>
      </c>
      <c r="Q18314" s="9">
        <v>762.573914247311</v>
      </c>
      <c r="R18314" s="9">
        <v>748.161603972222</v>
      </c>
      <c r="S18314" s="9">
        <v>623.33639713541595</v>
      </c>
      <c r="T18314" s="9">
        <v>499.591377056944</v>
      </c>
    </row>
    <row r="18315" spans="1:20" x14ac:dyDescent="0.35">
      <c r="A18315">
        <f t="shared" si="560"/>
        <v>18315</v>
      </c>
      <c r="B18315" s="3" t="s">
        <v>1039</v>
      </c>
      <c r="C18315" s="3" t="s">
        <v>77</v>
      </c>
      <c r="D18315" s="3" t="s">
        <v>51</v>
      </c>
      <c r="E18315">
        <v>2028</v>
      </c>
      <c r="F18315" s="3" t="str">
        <f t="shared" si="559"/>
        <v>RGGenR RECH2028</v>
      </c>
      <c r="G18315" s="9">
        <v>389.278254705645</v>
      </c>
      <c r="H18315" s="9">
        <v>736.07552790277703</v>
      </c>
      <c r="I18315" s="9">
        <v>733.31575486111103</v>
      </c>
      <c r="J18315" s="9">
        <v>886.36770118279503</v>
      </c>
      <c r="K18315" s="9">
        <v>893.30675998511902</v>
      </c>
      <c r="L18315" s="9">
        <v>772.99317513440803</v>
      </c>
      <c r="M18315" s="9">
        <v>589.31314247222201</v>
      </c>
      <c r="N18315" s="9">
        <v>754.753313344444</v>
      </c>
      <c r="O18315" s="9">
        <v>741.18490849462296</v>
      </c>
      <c r="P18315" s="9">
        <v>887.84150179166602</v>
      </c>
      <c r="Q18315" s="9">
        <v>930.02785271505297</v>
      </c>
      <c r="R18315" s="9">
        <v>1023.30722499999</v>
      </c>
      <c r="S18315" s="9">
        <v>925.82386494791604</v>
      </c>
      <c r="T18315" s="9">
        <v>590.68017183333302</v>
      </c>
    </row>
    <row r="18316" spans="1:20" x14ac:dyDescent="0.35">
      <c r="A18316">
        <f t="shared" si="560"/>
        <v>18316</v>
      </c>
      <c r="B18316" s="3" t="s">
        <v>1039</v>
      </c>
      <c r="C18316" s="3" t="s">
        <v>77</v>
      </c>
      <c r="D18316" s="3" t="s">
        <v>51</v>
      </c>
      <c r="E18316">
        <v>2029</v>
      </c>
      <c r="F18316" s="3" t="str">
        <f t="shared" si="559"/>
        <v>RGGenR RECH2029</v>
      </c>
      <c r="G18316" s="9">
        <v>573.87402778225805</v>
      </c>
      <c r="H18316" s="9">
        <v>602.39169683333296</v>
      </c>
      <c r="I18316" s="9">
        <v>721.23362005555498</v>
      </c>
      <c r="J18316" s="9">
        <v>825.77354685483795</v>
      </c>
      <c r="K18316" s="9">
        <v>630.00822229166602</v>
      </c>
      <c r="L18316" s="9">
        <v>716.13273071236495</v>
      </c>
      <c r="M18316" s="9">
        <v>680.18507117277704</v>
      </c>
      <c r="N18316" s="9">
        <v>724.14585786111104</v>
      </c>
      <c r="O18316" s="9">
        <v>808.63004125026805</v>
      </c>
      <c r="P18316" s="9">
        <v>866.96138943055496</v>
      </c>
      <c r="Q18316" s="9">
        <v>753.772899973118</v>
      </c>
      <c r="R18316" s="9">
        <v>558.57311486111098</v>
      </c>
      <c r="S18316" s="9">
        <v>508.71812705729099</v>
      </c>
      <c r="T18316" s="9">
        <v>426.49712579166601</v>
      </c>
    </row>
    <row r="18317" spans="1:20" x14ac:dyDescent="0.35">
      <c r="A18317">
        <f t="shared" si="560"/>
        <v>18317</v>
      </c>
      <c r="B18317" s="3" t="s">
        <v>1039</v>
      </c>
      <c r="C18317" s="3" t="s">
        <v>75</v>
      </c>
      <c r="D18317" s="3" t="s">
        <v>67</v>
      </c>
      <c r="E18317">
        <v>2020</v>
      </c>
      <c r="F18317" s="3" t="str">
        <f t="shared" si="559"/>
        <v>RGElevREREG2020</v>
      </c>
      <c r="G18317" s="9" t="e">
        <v>#N/A</v>
      </c>
      <c r="H18317" s="9" t="e">
        <v>#N/A</v>
      </c>
      <c r="I18317" s="9" t="e">
        <v>#N/A</v>
      </c>
      <c r="J18317" s="9" t="e">
        <v>#N/A</v>
      </c>
      <c r="K18317" s="9" t="e">
        <v>#N/A</v>
      </c>
      <c r="L18317" s="9" t="e">
        <v>#N/A</v>
      </c>
      <c r="M18317" s="9" t="e">
        <v>#N/A</v>
      </c>
      <c r="N18317" s="9" t="e">
        <v>#N/A</v>
      </c>
      <c r="O18317" s="9" t="e">
        <v>#N/A</v>
      </c>
      <c r="P18317" s="9" t="e">
        <v>#N/A</v>
      </c>
      <c r="Q18317" s="9" t="e">
        <v>#N/A</v>
      </c>
      <c r="R18317" s="9" t="e">
        <v>#N/A</v>
      </c>
      <c r="S18317" s="9" t="e">
        <v>#N/A</v>
      </c>
      <c r="T18317" s="9" t="e">
        <v>#N/A</v>
      </c>
    </row>
    <row r="18318" spans="1:20" x14ac:dyDescent="0.35">
      <c r="A18318">
        <f t="shared" si="560"/>
        <v>18318</v>
      </c>
      <c r="B18318" s="3" t="s">
        <v>1039</v>
      </c>
      <c r="C18318" s="3" t="s">
        <v>75</v>
      </c>
      <c r="D18318" s="3" t="s">
        <v>67</v>
      </c>
      <c r="E18318">
        <v>2021</v>
      </c>
      <c r="F18318" s="3" t="str">
        <f t="shared" si="559"/>
        <v>RGElevREREG2021</v>
      </c>
      <c r="G18318" s="9" t="e">
        <v>#N/A</v>
      </c>
      <c r="H18318" s="9" t="e">
        <v>#N/A</v>
      </c>
      <c r="I18318" s="9" t="e">
        <v>#N/A</v>
      </c>
      <c r="J18318" s="9" t="e">
        <v>#N/A</v>
      </c>
      <c r="K18318" s="9" t="e">
        <v>#N/A</v>
      </c>
      <c r="L18318" s="9" t="e">
        <v>#N/A</v>
      </c>
      <c r="M18318" s="9" t="e">
        <v>#N/A</v>
      </c>
      <c r="N18318" s="9" t="e">
        <v>#N/A</v>
      </c>
      <c r="O18318" s="9" t="e">
        <v>#N/A</v>
      </c>
      <c r="P18318" s="9" t="e">
        <v>#N/A</v>
      </c>
      <c r="Q18318" s="9" t="e">
        <v>#N/A</v>
      </c>
      <c r="R18318" s="9" t="e">
        <v>#N/A</v>
      </c>
      <c r="S18318" s="9" t="e">
        <v>#N/A</v>
      </c>
      <c r="T18318" s="9" t="e">
        <v>#N/A</v>
      </c>
    </row>
    <row r="18319" spans="1:20" x14ac:dyDescent="0.35">
      <c r="A18319">
        <f t="shared" si="560"/>
        <v>18319</v>
      </c>
      <c r="B18319" s="3" t="s">
        <v>1039</v>
      </c>
      <c r="C18319" s="3" t="s">
        <v>75</v>
      </c>
      <c r="D18319" s="3" t="s">
        <v>67</v>
      </c>
      <c r="E18319">
        <v>2022</v>
      </c>
      <c r="F18319" s="3" t="str">
        <f t="shared" si="559"/>
        <v>RGElevREREG2022</v>
      </c>
      <c r="G18319" s="9" t="e">
        <v>#N/A</v>
      </c>
      <c r="H18319" s="9" t="e">
        <v>#N/A</v>
      </c>
      <c r="I18319" s="9" t="e">
        <v>#N/A</v>
      </c>
      <c r="J18319" s="9" t="e">
        <v>#N/A</v>
      </c>
      <c r="K18319" s="9" t="e">
        <v>#N/A</v>
      </c>
      <c r="L18319" s="9" t="e">
        <v>#N/A</v>
      </c>
      <c r="M18319" s="9" t="e">
        <v>#N/A</v>
      </c>
      <c r="N18319" s="9" t="e">
        <v>#N/A</v>
      </c>
      <c r="O18319" s="9" t="e">
        <v>#N/A</v>
      </c>
      <c r="P18319" s="9" t="e">
        <v>#N/A</v>
      </c>
      <c r="Q18319" s="9" t="e">
        <v>#N/A</v>
      </c>
      <c r="R18319" s="9" t="e">
        <v>#N/A</v>
      </c>
      <c r="S18319" s="9" t="e">
        <v>#N/A</v>
      </c>
      <c r="T18319" s="9" t="e">
        <v>#N/A</v>
      </c>
    </row>
    <row r="18320" spans="1:20" x14ac:dyDescent="0.35">
      <c r="A18320">
        <f t="shared" si="560"/>
        <v>18320</v>
      </c>
      <c r="B18320" s="3" t="s">
        <v>1039</v>
      </c>
      <c r="C18320" s="3" t="s">
        <v>75</v>
      </c>
      <c r="D18320" s="3" t="s">
        <v>67</v>
      </c>
      <c r="E18320">
        <v>2023</v>
      </c>
      <c r="F18320" s="3" t="str">
        <f t="shared" si="559"/>
        <v>RGElevREREG2023</v>
      </c>
      <c r="G18320" s="9" t="e">
        <v>#N/A</v>
      </c>
      <c r="H18320" s="9" t="e">
        <v>#N/A</v>
      </c>
      <c r="I18320" s="9" t="e">
        <v>#N/A</v>
      </c>
      <c r="J18320" s="9" t="e">
        <v>#N/A</v>
      </c>
      <c r="K18320" s="9" t="e">
        <v>#N/A</v>
      </c>
      <c r="L18320" s="9" t="e">
        <v>#N/A</v>
      </c>
      <c r="M18320" s="9" t="e">
        <v>#N/A</v>
      </c>
      <c r="N18320" s="9" t="e">
        <v>#N/A</v>
      </c>
      <c r="O18320" s="9" t="e">
        <v>#N/A</v>
      </c>
      <c r="P18320" s="9" t="e">
        <v>#N/A</v>
      </c>
      <c r="Q18320" s="9" t="e">
        <v>#N/A</v>
      </c>
      <c r="R18320" s="9" t="e">
        <v>#N/A</v>
      </c>
      <c r="S18320" s="9" t="e">
        <v>#N/A</v>
      </c>
      <c r="T18320" s="9" t="e">
        <v>#N/A</v>
      </c>
    </row>
    <row r="18321" spans="1:20" x14ac:dyDescent="0.35">
      <c r="A18321">
        <f t="shared" si="560"/>
        <v>18321</v>
      </c>
      <c r="B18321" s="3" t="s">
        <v>1039</v>
      </c>
      <c r="C18321" s="3" t="s">
        <v>75</v>
      </c>
      <c r="D18321" s="3" t="s">
        <v>67</v>
      </c>
      <c r="E18321">
        <v>2024</v>
      </c>
      <c r="F18321" s="3" t="str">
        <f t="shared" si="559"/>
        <v>RGElevREREG2024</v>
      </c>
      <c r="G18321" s="9" t="e">
        <v>#N/A</v>
      </c>
      <c r="H18321" s="9" t="e">
        <v>#N/A</v>
      </c>
      <c r="I18321" s="9" t="e">
        <v>#N/A</v>
      </c>
      <c r="J18321" s="9" t="e">
        <v>#N/A</v>
      </c>
      <c r="K18321" s="9" t="e">
        <v>#N/A</v>
      </c>
      <c r="L18321" s="9" t="e">
        <v>#N/A</v>
      </c>
      <c r="M18321" s="9" t="e">
        <v>#N/A</v>
      </c>
      <c r="N18321" s="9" t="e">
        <v>#N/A</v>
      </c>
      <c r="O18321" s="9" t="e">
        <v>#N/A</v>
      </c>
      <c r="P18321" s="9" t="e">
        <v>#N/A</v>
      </c>
      <c r="Q18321" s="9" t="e">
        <v>#N/A</v>
      </c>
      <c r="R18321" s="9" t="e">
        <v>#N/A</v>
      </c>
      <c r="S18321" s="9" t="e">
        <v>#N/A</v>
      </c>
      <c r="T18321" s="9" t="e">
        <v>#N/A</v>
      </c>
    </row>
    <row r="18322" spans="1:20" x14ac:dyDescent="0.35">
      <c r="A18322">
        <f t="shared" si="560"/>
        <v>18322</v>
      </c>
      <c r="B18322" s="3" t="s">
        <v>1039</v>
      </c>
      <c r="C18322" s="3" t="s">
        <v>75</v>
      </c>
      <c r="D18322" s="3" t="s">
        <v>67</v>
      </c>
      <c r="E18322">
        <v>2025</v>
      </c>
      <c r="F18322" s="3" t="str">
        <f t="shared" si="559"/>
        <v>RGElevREREG2025</v>
      </c>
      <c r="G18322" s="9" t="e">
        <v>#N/A</v>
      </c>
      <c r="H18322" s="9" t="e">
        <v>#N/A</v>
      </c>
      <c r="I18322" s="9" t="e">
        <v>#N/A</v>
      </c>
      <c r="J18322" s="9" t="e">
        <v>#N/A</v>
      </c>
      <c r="K18322" s="9" t="e">
        <v>#N/A</v>
      </c>
      <c r="L18322" s="9" t="e">
        <v>#N/A</v>
      </c>
      <c r="M18322" s="9" t="e">
        <v>#N/A</v>
      </c>
      <c r="N18322" s="9" t="e">
        <v>#N/A</v>
      </c>
      <c r="O18322" s="9" t="e">
        <v>#N/A</v>
      </c>
      <c r="P18322" s="9" t="e">
        <v>#N/A</v>
      </c>
      <c r="Q18322" s="9" t="e">
        <v>#N/A</v>
      </c>
      <c r="R18322" s="9" t="e">
        <v>#N/A</v>
      </c>
      <c r="S18322" s="9" t="e">
        <v>#N/A</v>
      </c>
      <c r="T18322" s="9" t="e">
        <v>#N/A</v>
      </c>
    </row>
    <row r="18323" spans="1:20" x14ac:dyDescent="0.35">
      <c r="A18323">
        <f t="shared" si="560"/>
        <v>18323</v>
      </c>
      <c r="B18323" s="3" t="s">
        <v>1039</v>
      </c>
      <c r="C18323" s="3" t="s">
        <v>75</v>
      </c>
      <c r="D18323" s="3" t="s">
        <v>67</v>
      </c>
      <c r="E18323">
        <v>2026</v>
      </c>
      <c r="F18323" s="3" t="str">
        <f t="shared" si="559"/>
        <v>RGElevREREG2026</v>
      </c>
      <c r="G18323" s="9" t="e">
        <v>#N/A</v>
      </c>
      <c r="H18323" s="9" t="e">
        <v>#N/A</v>
      </c>
      <c r="I18323" s="9" t="e">
        <v>#N/A</v>
      </c>
      <c r="J18323" s="9" t="e">
        <v>#N/A</v>
      </c>
      <c r="K18323" s="9" t="e">
        <v>#N/A</v>
      </c>
      <c r="L18323" s="9" t="e">
        <v>#N/A</v>
      </c>
      <c r="M18323" s="9" t="e">
        <v>#N/A</v>
      </c>
      <c r="N18323" s="9" t="e">
        <v>#N/A</v>
      </c>
      <c r="O18323" s="9" t="e">
        <v>#N/A</v>
      </c>
      <c r="P18323" s="9" t="e">
        <v>#N/A</v>
      </c>
      <c r="Q18323" s="9" t="e">
        <v>#N/A</v>
      </c>
      <c r="R18323" s="9" t="e">
        <v>#N/A</v>
      </c>
      <c r="S18323" s="9" t="e">
        <v>#N/A</v>
      </c>
      <c r="T18323" s="9" t="e">
        <v>#N/A</v>
      </c>
    </row>
    <row r="18324" spans="1:20" x14ac:dyDescent="0.35">
      <c r="A18324">
        <f t="shared" si="560"/>
        <v>18324</v>
      </c>
      <c r="B18324" s="3" t="s">
        <v>1039</v>
      </c>
      <c r="C18324" s="3" t="s">
        <v>75</v>
      </c>
      <c r="D18324" s="3" t="s">
        <v>67</v>
      </c>
      <c r="E18324">
        <v>2027</v>
      </c>
      <c r="F18324" s="3" t="str">
        <f t="shared" si="559"/>
        <v>RGElevREREG2027</v>
      </c>
      <c r="G18324" s="9" t="e">
        <v>#N/A</v>
      </c>
      <c r="H18324" s="9" t="e">
        <v>#N/A</v>
      </c>
      <c r="I18324" s="9" t="e">
        <v>#N/A</v>
      </c>
      <c r="J18324" s="9" t="e">
        <v>#N/A</v>
      </c>
      <c r="K18324" s="9" t="e">
        <v>#N/A</v>
      </c>
      <c r="L18324" s="9" t="e">
        <v>#N/A</v>
      </c>
      <c r="M18324" s="9" t="e">
        <v>#N/A</v>
      </c>
      <c r="N18324" s="9" t="e">
        <v>#N/A</v>
      </c>
      <c r="O18324" s="9" t="e">
        <v>#N/A</v>
      </c>
      <c r="P18324" s="9" t="e">
        <v>#N/A</v>
      </c>
      <c r="Q18324" s="9" t="e">
        <v>#N/A</v>
      </c>
      <c r="R18324" s="9" t="e">
        <v>#N/A</v>
      </c>
      <c r="S18324" s="9" t="e">
        <v>#N/A</v>
      </c>
      <c r="T18324" s="9" t="e">
        <v>#N/A</v>
      </c>
    </row>
    <row r="18325" spans="1:20" x14ac:dyDescent="0.35">
      <c r="A18325">
        <f t="shared" si="560"/>
        <v>18325</v>
      </c>
      <c r="B18325" s="3" t="s">
        <v>1039</v>
      </c>
      <c r="C18325" s="3" t="s">
        <v>75</v>
      </c>
      <c r="D18325" s="3" t="s">
        <v>67</v>
      </c>
      <c r="E18325">
        <v>2028</v>
      </c>
      <c r="F18325" s="3" t="str">
        <f t="shared" si="559"/>
        <v>RGElevREREG2028</v>
      </c>
      <c r="G18325" s="9" t="e">
        <v>#N/A</v>
      </c>
      <c r="H18325" s="9" t="e">
        <v>#N/A</v>
      </c>
      <c r="I18325" s="9" t="e">
        <v>#N/A</v>
      </c>
      <c r="J18325" s="9" t="e">
        <v>#N/A</v>
      </c>
      <c r="K18325" s="9" t="e">
        <v>#N/A</v>
      </c>
      <c r="L18325" s="9" t="e">
        <v>#N/A</v>
      </c>
      <c r="M18325" s="9" t="e">
        <v>#N/A</v>
      </c>
      <c r="N18325" s="9" t="e">
        <v>#N/A</v>
      </c>
      <c r="O18325" s="9" t="e">
        <v>#N/A</v>
      </c>
      <c r="P18325" s="9" t="e">
        <v>#N/A</v>
      </c>
      <c r="Q18325" s="9" t="e">
        <v>#N/A</v>
      </c>
      <c r="R18325" s="9" t="e">
        <v>#N/A</v>
      </c>
      <c r="S18325" s="9" t="e">
        <v>#N/A</v>
      </c>
      <c r="T18325" s="9" t="e">
        <v>#N/A</v>
      </c>
    </row>
    <row r="18326" spans="1:20" x14ac:dyDescent="0.35">
      <c r="A18326">
        <f t="shared" si="560"/>
        <v>18326</v>
      </c>
      <c r="B18326" s="3" t="s">
        <v>1039</v>
      </c>
      <c r="C18326" s="3" t="s">
        <v>75</v>
      </c>
      <c r="D18326" s="3" t="s">
        <v>67</v>
      </c>
      <c r="E18326">
        <v>2029</v>
      </c>
      <c r="F18326" s="3" t="str">
        <f t="shared" si="559"/>
        <v>RGElevREREG2029</v>
      </c>
      <c r="G18326" s="9" t="e">
        <v>#N/A</v>
      </c>
      <c r="H18326" s="9" t="e">
        <v>#N/A</v>
      </c>
      <c r="I18326" s="9" t="e">
        <v>#N/A</v>
      </c>
      <c r="J18326" s="9" t="e">
        <v>#N/A</v>
      </c>
      <c r="K18326" s="9" t="e">
        <v>#N/A</v>
      </c>
      <c r="L18326" s="9" t="e">
        <v>#N/A</v>
      </c>
      <c r="M18326" s="9" t="e">
        <v>#N/A</v>
      </c>
      <c r="N18326" s="9" t="e">
        <v>#N/A</v>
      </c>
      <c r="O18326" s="9" t="e">
        <v>#N/A</v>
      </c>
      <c r="P18326" s="9" t="e">
        <v>#N/A</v>
      </c>
      <c r="Q18326" s="9" t="e">
        <v>#N/A</v>
      </c>
      <c r="R18326" s="9" t="e">
        <v>#N/A</v>
      </c>
      <c r="S18326" s="9" t="e">
        <v>#N/A</v>
      </c>
      <c r="T18326" s="9" t="e">
        <v>#N/A</v>
      </c>
    </row>
    <row r="18327" spans="1:20" x14ac:dyDescent="0.35">
      <c r="A18327">
        <f t="shared" si="560"/>
        <v>18327</v>
      </c>
      <c r="B18327" s="3" t="s">
        <v>1039</v>
      </c>
      <c r="C18327" s="3" t="s">
        <v>86</v>
      </c>
      <c r="D18327" s="3" t="s">
        <v>67</v>
      </c>
      <c r="E18327">
        <v>2020</v>
      </c>
      <c r="F18327" s="3" t="str">
        <f t="shared" si="559"/>
        <v>RGQOutREREG2020</v>
      </c>
      <c r="G18327" s="9">
        <v>5.4913260633312797</v>
      </c>
      <c r="H18327" s="9">
        <v>6.0903465090382598</v>
      </c>
      <c r="I18327" s="9">
        <v>6.6207680088314698</v>
      </c>
      <c r="J18327" s="9">
        <v>5.9752050239116103</v>
      </c>
      <c r="K18327" s="9">
        <v>5.3698100518288001</v>
      </c>
      <c r="L18327" s="9">
        <v>5.4104609986370704</v>
      </c>
      <c r="M18327" s="9">
        <v>5.5206942258353404</v>
      </c>
      <c r="N18327" s="9">
        <v>6.1613016027422196</v>
      </c>
      <c r="O18327" s="9">
        <v>5.4023394637465012</v>
      </c>
      <c r="P18327" s="9">
        <v>5.2230842764240899</v>
      </c>
      <c r="Q18327" s="9">
        <v>5.5663826077131997</v>
      </c>
      <c r="R18327" s="9">
        <v>4.9928877794259696</v>
      </c>
      <c r="S18327" s="9">
        <v>4.8152334589752597</v>
      </c>
      <c r="T18327" s="9">
        <v>4.8634162118888797</v>
      </c>
    </row>
    <row r="18328" spans="1:20" x14ac:dyDescent="0.35">
      <c r="A18328">
        <f t="shared" si="560"/>
        <v>18328</v>
      </c>
      <c r="B18328" s="3" t="s">
        <v>1039</v>
      </c>
      <c r="C18328" s="3" t="s">
        <v>86</v>
      </c>
      <c r="D18328" s="3" t="s">
        <v>67</v>
      </c>
      <c r="E18328">
        <v>2021</v>
      </c>
      <c r="F18328" s="3" t="str">
        <f t="shared" si="559"/>
        <v>RGQOutREREG2021</v>
      </c>
      <c r="G18328" s="9">
        <v>4.82128462962703</v>
      </c>
      <c r="H18328" s="9">
        <v>4.28152280500972</v>
      </c>
      <c r="I18328" s="9">
        <v>3.9662879243328901</v>
      </c>
      <c r="J18328" s="9">
        <v>3.9178909215701601</v>
      </c>
      <c r="K18328" s="9">
        <v>3.43937820645729</v>
      </c>
      <c r="L18328" s="9">
        <v>4.3513598664132704</v>
      </c>
      <c r="M18328" s="9">
        <v>4.09406487367111</v>
      </c>
      <c r="N18328" s="9">
        <v>4.6601018082733301</v>
      </c>
      <c r="O18328" s="9">
        <v>3.8688642943761198</v>
      </c>
      <c r="P18328" s="9">
        <v>3.7970904019892999</v>
      </c>
      <c r="Q18328" s="9">
        <v>4.1264373325807302</v>
      </c>
      <c r="R18328" s="9">
        <v>3.6696814089891601</v>
      </c>
      <c r="S18328" s="9">
        <v>3.52909453367351</v>
      </c>
      <c r="T18328" s="9">
        <v>3.9889485666323599</v>
      </c>
    </row>
    <row r="18329" spans="1:20" x14ac:dyDescent="0.35">
      <c r="A18329">
        <f t="shared" si="560"/>
        <v>18329</v>
      </c>
      <c r="B18329" s="3" t="s">
        <v>1039</v>
      </c>
      <c r="C18329" s="3" t="s">
        <v>86</v>
      </c>
      <c r="D18329" s="3" t="s">
        <v>67</v>
      </c>
      <c r="E18329">
        <v>2022</v>
      </c>
      <c r="F18329" s="3" t="str">
        <f t="shared" si="559"/>
        <v>RGQOutREREG2022</v>
      </c>
      <c r="G18329" s="9">
        <v>3.6883729057503798</v>
      </c>
      <c r="H18329" s="9">
        <v>4.8427236285607602</v>
      </c>
      <c r="I18329" s="9">
        <v>4.9581630262135201</v>
      </c>
      <c r="J18329" s="9">
        <v>4.0625207611768896</v>
      </c>
      <c r="K18329" s="9">
        <v>3.9514813204786394</v>
      </c>
      <c r="L18329" s="9">
        <v>4.6559443404525203</v>
      </c>
      <c r="M18329" s="9">
        <v>4.6835782363581897</v>
      </c>
      <c r="N18329" s="9">
        <v>4.8496975743377702</v>
      </c>
      <c r="O18329" s="9">
        <v>5.2493449191256003</v>
      </c>
      <c r="P18329" s="9">
        <v>5.7889494575047902</v>
      </c>
      <c r="Q18329" s="9">
        <v>5.5394185076059097</v>
      </c>
      <c r="R18329" s="9">
        <v>4.9653574387042498</v>
      </c>
      <c r="S18329" s="9">
        <v>4.2509980110071606</v>
      </c>
      <c r="T18329" s="9">
        <v>4.7352516171868002</v>
      </c>
    </row>
    <row r="18330" spans="1:20" x14ac:dyDescent="0.35">
      <c r="A18330">
        <f t="shared" si="560"/>
        <v>18330</v>
      </c>
      <c r="B18330" s="3" t="s">
        <v>1039</v>
      </c>
      <c r="C18330" s="3" t="s">
        <v>86</v>
      </c>
      <c r="D18330" s="3" t="s">
        <v>67</v>
      </c>
      <c r="E18330">
        <v>2023</v>
      </c>
      <c r="F18330" s="3" t="str">
        <f t="shared" si="559"/>
        <v>RGQOutREREG2023</v>
      </c>
      <c r="G18330" s="9">
        <v>4.7715341923346699</v>
      </c>
      <c r="H18330" s="9">
        <v>5.1588024839513702</v>
      </c>
      <c r="I18330" s="9">
        <v>5.4213273037986802</v>
      </c>
      <c r="J18330" s="9">
        <v>5.6137795340807299</v>
      </c>
      <c r="K18330" s="9">
        <v>5.0046038374032102</v>
      </c>
      <c r="L18330" s="9">
        <v>4.3012480648708999</v>
      </c>
      <c r="M18330" s="9">
        <v>5.5402455971838798</v>
      </c>
      <c r="N18330" s="9">
        <v>5.3727065716800002</v>
      </c>
      <c r="O18330" s="9">
        <v>4.36862630618797</v>
      </c>
      <c r="P18330" s="9">
        <v>4.8960134106897204</v>
      </c>
      <c r="Q18330" s="9">
        <v>4.5765263154352098</v>
      </c>
      <c r="R18330" s="9">
        <v>4.4678220482554103</v>
      </c>
      <c r="S18330" s="9">
        <v>5.3085224990740096</v>
      </c>
      <c r="T18330" s="9">
        <v>4.8269411791773402</v>
      </c>
    </row>
    <row r="18331" spans="1:20" x14ac:dyDescent="0.35">
      <c r="A18331">
        <f t="shared" si="560"/>
        <v>18331</v>
      </c>
      <c r="B18331" s="3" t="s">
        <v>1039</v>
      </c>
      <c r="C18331" s="3" t="s">
        <v>86</v>
      </c>
      <c r="D18331" s="3" t="s">
        <v>67</v>
      </c>
      <c r="E18331">
        <v>2024</v>
      </c>
      <c r="F18331" s="3" t="str">
        <f t="shared" si="559"/>
        <v>RGQOutREREG2024</v>
      </c>
      <c r="G18331" s="9">
        <v>4.2370236443434104</v>
      </c>
      <c r="H18331" s="9">
        <v>4.6437789688972497</v>
      </c>
      <c r="I18331" s="9">
        <v>5.3380981468427002</v>
      </c>
      <c r="J18331" s="9">
        <v>5.3363043048994001</v>
      </c>
      <c r="K18331" s="9">
        <v>4.3272423835322904</v>
      </c>
      <c r="L18331" s="9">
        <v>4.4947968257447304</v>
      </c>
      <c r="M18331" s="9">
        <v>4.6395215868818003</v>
      </c>
      <c r="N18331" s="9">
        <v>4.5445726664994401</v>
      </c>
      <c r="O18331" s="9">
        <v>4.42664263565303</v>
      </c>
      <c r="P18331" s="9">
        <v>4.2970090495412503</v>
      </c>
      <c r="Q18331" s="9">
        <v>4.6584875546868201</v>
      </c>
      <c r="R18331" s="9">
        <v>4.0504928558636104</v>
      </c>
      <c r="S18331" s="9">
        <v>4.0558981700088497</v>
      </c>
      <c r="T18331" s="9">
        <v>4.47983925913611</v>
      </c>
    </row>
    <row r="18332" spans="1:20" x14ac:dyDescent="0.35">
      <c r="A18332">
        <f t="shared" si="560"/>
        <v>18332</v>
      </c>
      <c r="B18332" s="3" t="s">
        <v>1039</v>
      </c>
      <c r="C18332" s="3" t="s">
        <v>86</v>
      </c>
      <c r="D18332" s="3" t="s">
        <v>67</v>
      </c>
      <c r="E18332">
        <v>2025</v>
      </c>
      <c r="F18332" s="3" t="str">
        <f t="shared" si="559"/>
        <v>RGQOutREREG2025</v>
      </c>
      <c r="G18332" s="9">
        <v>4.9293487341597402</v>
      </c>
      <c r="H18332" s="9">
        <v>4.6416612207106898</v>
      </c>
      <c r="I18332" s="9">
        <v>5.5962645554686103</v>
      </c>
      <c r="J18332" s="9">
        <v>5.7429320435511402</v>
      </c>
      <c r="K18332" s="9">
        <v>5.7499143003604098</v>
      </c>
      <c r="L18332" s="9">
        <v>5.4464641854169296</v>
      </c>
      <c r="M18332" s="9">
        <v>6.59650992913111</v>
      </c>
      <c r="N18332" s="9">
        <v>6.7285017565480496</v>
      </c>
      <c r="O18332" s="9">
        <v>6.15839750729178</v>
      </c>
      <c r="P18332" s="9">
        <v>6.0271866037798301</v>
      </c>
      <c r="Q18332" s="9">
        <v>5.7918094520832</v>
      </c>
      <c r="R18332" s="9">
        <v>5.4495800517899999</v>
      </c>
      <c r="S18332" s="9">
        <v>5.2621091426269491</v>
      </c>
      <c r="T18332" s="9">
        <v>4.9422862959576896</v>
      </c>
    </row>
    <row r="18333" spans="1:20" x14ac:dyDescent="0.35">
      <c r="A18333">
        <f t="shared" si="560"/>
        <v>18333</v>
      </c>
      <c r="B18333" s="3" t="s">
        <v>1039</v>
      </c>
      <c r="C18333" s="3" t="s">
        <v>86</v>
      </c>
      <c r="D18333" s="3" t="s">
        <v>67</v>
      </c>
      <c r="E18333">
        <v>2026</v>
      </c>
      <c r="F18333" s="3" t="str">
        <f t="shared" si="559"/>
        <v>RGQOutREREG2026</v>
      </c>
      <c r="G18333" s="9">
        <v>5.7619644870337297</v>
      </c>
      <c r="H18333" s="9">
        <v>5.5980348923966199</v>
      </c>
      <c r="I18333" s="9">
        <v>5.8886991769744403</v>
      </c>
      <c r="J18333" s="9">
        <v>6.1417854876461</v>
      </c>
      <c r="K18333" s="9">
        <v>5.7609186350712598</v>
      </c>
      <c r="L18333" s="9">
        <v>5.8721163735928004</v>
      </c>
      <c r="M18333" s="9">
        <v>6.3554547832902699</v>
      </c>
      <c r="N18333" s="9">
        <v>6.6617055843391597</v>
      </c>
      <c r="O18333" s="9">
        <v>6.3804963325565103</v>
      </c>
      <c r="P18333" s="9">
        <v>7.9797722636294397</v>
      </c>
      <c r="Q18333" s="9">
        <v>6.70547930609502</v>
      </c>
      <c r="R18333" s="9">
        <v>6.1888205134365499</v>
      </c>
      <c r="S18333" s="9">
        <v>5.8209132464656204</v>
      </c>
      <c r="T18333" s="9">
        <v>5.2981067347388997</v>
      </c>
    </row>
    <row r="18334" spans="1:20" x14ac:dyDescent="0.35">
      <c r="A18334">
        <f t="shared" si="560"/>
        <v>18334</v>
      </c>
      <c r="B18334" s="3" t="s">
        <v>1039</v>
      </c>
      <c r="C18334" s="3" t="s">
        <v>86</v>
      </c>
      <c r="D18334" s="3" t="s">
        <v>67</v>
      </c>
      <c r="E18334">
        <v>2027</v>
      </c>
      <c r="F18334" s="3" t="str">
        <f t="shared" si="559"/>
        <v>RGQOutREREG2027</v>
      </c>
      <c r="G18334" s="9">
        <v>6.9082883261597399</v>
      </c>
      <c r="H18334" s="9">
        <v>8.1913259338696491</v>
      </c>
      <c r="I18334" s="9">
        <v>7.8466689853654801</v>
      </c>
      <c r="J18334" s="9">
        <v>7.6662422865230502</v>
      </c>
      <c r="K18334" s="9">
        <v>7.3239051756976803</v>
      </c>
      <c r="L18334" s="9">
        <v>7.4679910346552001</v>
      </c>
      <c r="M18334" s="9">
        <v>9.6110062593105496</v>
      </c>
      <c r="N18334" s="9">
        <v>9.4614826062069408</v>
      </c>
      <c r="O18334" s="9">
        <v>9.8258575196198201</v>
      </c>
      <c r="P18334" s="9">
        <v>8.9782878369809698</v>
      </c>
      <c r="Q18334" s="9">
        <v>7.63493285524918</v>
      </c>
      <c r="R18334" s="9">
        <v>7.2406363196457404</v>
      </c>
      <c r="S18334" s="9">
        <v>5.8621383663907203</v>
      </c>
      <c r="T18334" s="9">
        <v>6.3576688199706997</v>
      </c>
    </row>
    <row r="18335" spans="1:20" x14ac:dyDescent="0.35">
      <c r="A18335">
        <f t="shared" si="560"/>
        <v>18335</v>
      </c>
      <c r="B18335" s="3" t="s">
        <v>1039</v>
      </c>
      <c r="C18335" s="3" t="s">
        <v>86</v>
      </c>
      <c r="D18335" s="3" t="s">
        <v>67</v>
      </c>
      <c r="E18335">
        <v>2028</v>
      </c>
      <c r="F18335" s="3" t="str">
        <f t="shared" si="559"/>
        <v>RGQOutREREG2028</v>
      </c>
      <c r="G18335" s="9">
        <v>6.21189896545172</v>
      </c>
      <c r="H18335" s="9">
        <v>6.1864486017814002</v>
      </c>
      <c r="I18335" s="9">
        <v>6.2207004686427201</v>
      </c>
      <c r="J18335" s="9">
        <v>5.9147291955589303</v>
      </c>
      <c r="K18335" s="9">
        <v>5.4436864348625003</v>
      </c>
      <c r="L18335" s="9">
        <v>5.21241613369875</v>
      </c>
      <c r="M18335" s="9">
        <v>5.56607111334361</v>
      </c>
      <c r="N18335" s="9">
        <v>5.6811020624886099</v>
      </c>
      <c r="O18335" s="9">
        <v>6.0165370399862903</v>
      </c>
      <c r="P18335" s="9">
        <v>5.5468375250035402</v>
      </c>
      <c r="Q18335" s="9">
        <v>5.7935989349498609</v>
      </c>
      <c r="R18335" s="9">
        <v>5.35238683162624</v>
      </c>
      <c r="S18335" s="9">
        <v>5.4907812397447904</v>
      </c>
      <c r="T18335" s="9">
        <v>4.6634787938671503</v>
      </c>
    </row>
    <row r="18336" spans="1:20" x14ac:dyDescent="0.35">
      <c r="A18336">
        <f t="shared" si="560"/>
        <v>18336</v>
      </c>
      <c r="B18336" s="3" t="s">
        <v>1039</v>
      </c>
      <c r="C18336" s="3" t="s">
        <v>86</v>
      </c>
      <c r="D18336" s="3" t="s">
        <v>67</v>
      </c>
      <c r="E18336">
        <v>2029</v>
      </c>
      <c r="F18336" s="3" t="str">
        <f t="shared" si="559"/>
        <v>RGQOutREREG2029</v>
      </c>
      <c r="G18336" s="9">
        <v>5.6752763614234398</v>
      </c>
      <c r="H18336" s="9">
        <v>5.8654054843951302</v>
      </c>
      <c r="I18336" s="9">
        <v>6.4423781080354203</v>
      </c>
      <c r="J18336" s="9">
        <v>5.6188674208452403</v>
      </c>
      <c r="K18336" s="9">
        <v>5.7383267891394301</v>
      </c>
      <c r="L18336" s="9">
        <v>5.4076376344047503</v>
      </c>
      <c r="M18336" s="9">
        <v>4.94212415419819</v>
      </c>
      <c r="N18336" s="9">
        <v>5.2160642493837504</v>
      </c>
      <c r="O18336" s="9">
        <v>4.9610130683439504</v>
      </c>
      <c r="P18336" s="9">
        <v>5.22836253509616</v>
      </c>
      <c r="Q18336" s="9">
        <v>5.7909171375355903</v>
      </c>
      <c r="R18336" s="9">
        <v>4.8631125117176301</v>
      </c>
      <c r="S18336" s="9">
        <v>4.7051911896837204</v>
      </c>
      <c r="T18336" s="9">
        <v>4.7433077064760099</v>
      </c>
    </row>
    <row r="18337" spans="1:20" x14ac:dyDescent="0.35">
      <c r="A18337">
        <f t="shared" si="560"/>
        <v>18337</v>
      </c>
      <c r="B18337" s="3" t="s">
        <v>1039</v>
      </c>
      <c r="C18337" s="3" t="s">
        <v>95</v>
      </c>
      <c r="D18337" s="3" t="s">
        <v>67</v>
      </c>
      <c r="E18337">
        <v>2020</v>
      </c>
      <c r="F18337" s="3" t="str">
        <f t="shared" si="559"/>
        <v>RGSpillREREG2020</v>
      </c>
      <c r="G18337" s="9">
        <v>0.78784329263457598</v>
      </c>
      <c r="H18337" s="9">
        <v>0.90579498336347197</v>
      </c>
      <c r="I18337" s="9">
        <v>1.6749888717628401</v>
      </c>
      <c r="J18337" s="9">
        <v>0.99575219983782903</v>
      </c>
      <c r="K18337" s="9">
        <v>0.814508287374479</v>
      </c>
      <c r="L18337" s="9">
        <v>1.04686986385333</v>
      </c>
      <c r="M18337" s="9">
        <v>0.88128245781284698</v>
      </c>
      <c r="N18337" s="9">
        <v>1.5086961418909701</v>
      </c>
      <c r="O18337" s="9">
        <v>1.96451122724838</v>
      </c>
      <c r="P18337" s="9">
        <v>1.71290021570111</v>
      </c>
      <c r="Q18337" s="9">
        <v>1.2026110753180399</v>
      </c>
      <c r="R18337" s="9">
        <v>1.17611456120569</v>
      </c>
      <c r="S18337" s="9">
        <v>0.81928757431901</v>
      </c>
      <c r="T18337" s="9">
        <v>0.92005866870069397</v>
      </c>
    </row>
    <row r="18338" spans="1:20" x14ac:dyDescent="0.35">
      <c r="A18338">
        <f t="shared" si="560"/>
        <v>18338</v>
      </c>
      <c r="B18338" s="3" t="s">
        <v>1039</v>
      </c>
      <c r="C18338" s="3" t="s">
        <v>95</v>
      </c>
      <c r="D18338" s="3" t="s">
        <v>67</v>
      </c>
      <c r="E18338">
        <v>2021</v>
      </c>
      <c r="F18338" s="3" t="str">
        <f t="shared" si="559"/>
        <v>RGSpillREREG2021</v>
      </c>
      <c r="G18338" s="9">
        <v>0.91189869450378302</v>
      </c>
      <c r="H18338" s="9">
        <v>0.58250092493833305</v>
      </c>
      <c r="I18338" s="9">
        <v>0.476326300481062</v>
      </c>
      <c r="J18338" s="9">
        <v>0.709681738768145</v>
      </c>
      <c r="K18338" s="9">
        <v>0.59102409750156215</v>
      </c>
      <c r="L18338" s="9">
        <v>1.1337225478751001</v>
      </c>
      <c r="M18338" s="9">
        <v>0.35499211966847199</v>
      </c>
      <c r="N18338" s="9">
        <v>0.17964468182111101</v>
      </c>
      <c r="O18338" s="9">
        <v>0.64792549023595403</v>
      </c>
      <c r="P18338" s="9">
        <v>1.0545063610569401</v>
      </c>
      <c r="Q18338" s="9">
        <v>0.48455914241326398</v>
      </c>
      <c r="R18338" s="9">
        <v>0.119023678740555</v>
      </c>
      <c r="S18338" s="9">
        <v>3.1139613928463501E-2</v>
      </c>
      <c r="T18338" s="9">
        <v>0.251866999856111</v>
      </c>
    </row>
    <row r="18339" spans="1:20" x14ac:dyDescent="0.35">
      <c r="A18339">
        <f t="shared" si="560"/>
        <v>18339</v>
      </c>
      <c r="B18339" s="3" t="s">
        <v>1039</v>
      </c>
      <c r="C18339" s="3" t="s">
        <v>95</v>
      </c>
      <c r="D18339" s="3" t="s">
        <v>67</v>
      </c>
      <c r="E18339">
        <v>2022</v>
      </c>
      <c r="F18339" s="3" t="str">
        <f t="shared" si="559"/>
        <v>RGSpillREREG2022</v>
      </c>
      <c r="G18339" s="9">
        <v>0.35638677064567797</v>
      </c>
      <c r="H18339" s="9">
        <v>1.2037088654363799</v>
      </c>
      <c r="I18339" s="9">
        <v>1.3706703822928401</v>
      </c>
      <c r="J18339" s="9">
        <v>0.92499137091102102</v>
      </c>
      <c r="K18339" s="9">
        <v>0.61497966198906195</v>
      </c>
      <c r="L18339" s="9">
        <v>1.06220504585063</v>
      </c>
      <c r="M18339" s="9">
        <v>1.2218861786930499</v>
      </c>
      <c r="N18339" s="9">
        <v>1.27035594360111</v>
      </c>
      <c r="O18339" s="9">
        <v>1.23872696488991</v>
      </c>
      <c r="P18339" s="9">
        <v>0.95177064454451299</v>
      </c>
      <c r="Q18339" s="9">
        <v>0.89822386541585997</v>
      </c>
      <c r="R18339" s="9">
        <v>0.57354315178202697</v>
      </c>
      <c r="S18339" s="9">
        <v>0.35048520643190101</v>
      </c>
      <c r="T18339" s="9">
        <v>0.44054109592159701</v>
      </c>
    </row>
    <row r="18340" spans="1:20" x14ac:dyDescent="0.35">
      <c r="A18340">
        <f t="shared" si="560"/>
        <v>18340</v>
      </c>
      <c r="B18340" s="3" t="s">
        <v>1039</v>
      </c>
      <c r="C18340" s="3" t="s">
        <v>95</v>
      </c>
      <c r="D18340" s="3" t="s">
        <v>67</v>
      </c>
      <c r="E18340">
        <v>2023</v>
      </c>
      <c r="F18340" s="3" t="str">
        <f t="shared" si="559"/>
        <v>RGSpillREREG2023</v>
      </c>
      <c r="G18340" s="9">
        <v>0.69495633546942204</v>
      </c>
      <c r="H18340" s="9">
        <v>0.81190088524465198</v>
      </c>
      <c r="I18340" s="9">
        <v>1.01482686309909</v>
      </c>
      <c r="J18340" s="9">
        <v>1.1937095317578601</v>
      </c>
      <c r="K18340" s="9">
        <v>0.753965371853213</v>
      </c>
      <c r="L18340" s="9">
        <v>0.344771369104166</v>
      </c>
      <c r="M18340" s="9">
        <v>1.4557265445877701</v>
      </c>
      <c r="N18340" s="9">
        <v>1.68296677830166</v>
      </c>
      <c r="O18340" s="9">
        <v>0.69351528885719005</v>
      </c>
      <c r="P18340" s="9">
        <v>0.604662218989791</v>
      </c>
      <c r="Q18340" s="9">
        <v>0.67250909999254005</v>
      </c>
      <c r="R18340" s="9">
        <v>0.80016988232902697</v>
      </c>
      <c r="S18340" s="9">
        <v>1.45757522328177</v>
      </c>
      <c r="T18340" s="9">
        <v>1.1054757661030401</v>
      </c>
    </row>
    <row r="18341" spans="1:20" x14ac:dyDescent="0.35">
      <c r="A18341">
        <f t="shared" si="560"/>
        <v>18341</v>
      </c>
      <c r="B18341" s="3" t="s">
        <v>1039</v>
      </c>
      <c r="C18341" s="3" t="s">
        <v>95</v>
      </c>
      <c r="D18341" s="3" t="s">
        <v>67</v>
      </c>
      <c r="E18341">
        <v>2024</v>
      </c>
      <c r="F18341" s="3" t="str">
        <f t="shared" si="559"/>
        <v>RGSpillREREG2024</v>
      </c>
      <c r="G18341" s="9">
        <v>0.47637179319286199</v>
      </c>
      <c r="H18341" s="9">
        <v>0.75577224969905998</v>
      </c>
      <c r="I18341" s="9">
        <v>0.97150344915798603</v>
      </c>
      <c r="J18341" s="9">
        <v>0.61333947157950197</v>
      </c>
      <c r="K18341" s="9">
        <v>0.47787831434739497</v>
      </c>
      <c r="L18341" s="9">
        <v>0.59629540034439499</v>
      </c>
      <c r="M18341" s="9">
        <v>0.63382648735097202</v>
      </c>
      <c r="N18341" s="9">
        <v>0.447047299521666</v>
      </c>
      <c r="O18341" s="9">
        <v>1.31999781933993</v>
      </c>
      <c r="P18341" s="9">
        <v>0.546471538293819</v>
      </c>
      <c r="Q18341" s="9">
        <v>1.1124869247178</v>
      </c>
      <c r="R18341" s="9">
        <v>1.4115794161194399</v>
      </c>
      <c r="S18341" s="9">
        <v>0.70033487621471302</v>
      </c>
      <c r="T18341" s="9">
        <v>0.79777811460520798</v>
      </c>
    </row>
    <row r="18342" spans="1:20" x14ac:dyDescent="0.35">
      <c r="A18342">
        <f t="shared" si="560"/>
        <v>18342</v>
      </c>
      <c r="B18342" s="3" t="s">
        <v>1039</v>
      </c>
      <c r="C18342" s="3" t="s">
        <v>95</v>
      </c>
      <c r="D18342" s="3" t="s">
        <v>67</v>
      </c>
      <c r="E18342">
        <v>2025</v>
      </c>
      <c r="F18342" s="3" t="str">
        <f t="shared" si="559"/>
        <v>RGSpillREREG2025</v>
      </c>
      <c r="G18342" s="9">
        <v>0.92316850554381702</v>
      </c>
      <c r="H18342" s="9">
        <v>0.54106240154506902</v>
      </c>
      <c r="I18342" s="9">
        <v>0.90103410935513795</v>
      </c>
      <c r="J18342" s="9">
        <v>1.1052924214358799</v>
      </c>
      <c r="K18342" s="9">
        <v>1.0656719123145799</v>
      </c>
      <c r="L18342" s="9">
        <v>0.70542437454294304</v>
      </c>
      <c r="M18342" s="9">
        <v>1.8109625986948601</v>
      </c>
      <c r="N18342" s="9">
        <v>3.3150312748758299</v>
      </c>
      <c r="O18342" s="9">
        <v>3.0588587396788798</v>
      </c>
      <c r="P18342" s="9">
        <v>1.1642701594707301</v>
      </c>
      <c r="Q18342" s="9">
        <v>0.96854620825581905</v>
      </c>
      <c r="R18342" s="9">
        <v>1.0932467904925001</v>
      </c>
      <c r="S18342" s="9">
        <v>0.935805592998178</v>
      </c>
      <c r="T18342" s="9">
        <v>0.57207348426253402</v>
      </c>
    </row>
    <row r="18343" spans="1:20" x14ac:dyDescent="0.35">
      <c r="A18343">
        <f t="shared" si="560"/>
        <v>18343</v>
      </c>
      <c r="B18343" s="3" t="s">
        <v>1039</v>
      </c>
      <c r="C18343" s="3" t="s">
        <v>95</v>
      </c>
      <c r="D18343" s="3" t="s">
        <v>67</v>
      </c>
      <c r="E18343">
        <v>2026</v>
      </c>
      <c r="F18343" s="3" t="str">
        <f t="shared" si="559"/>
        <v>RGSpillREREG2026</v>
      </c>
      <c r="G18343" s="9">
        <v>1.19165270593965</v>
      </c>
      <c r="H18343" s="9">
        <v>0.69924903446912501</v>
      </c>
      <c r="I18343" s="9">
        <v>1.22935955910298</v>
      </c>
      <c r="J18343" s="9">
        <v>1.01084402792163</v>
      </c>
      <c r="K18343" s="9">
        <v>0.81646497216293201</v>
      </c>
      <c r="L18343" s="9">
        <v>1.12216986245094</v>
      </c>
      <c r="M18343" s="9">
        <v>2.4497718952097198</v>
      </c>
      <c r="N18343" s="9">
        <v>2.0036722795988799</v>
      </c>
      <c r="O18343" s="9">
        <v>2.1362787554772802</v>
      </c>
      <c r="P18343" s="9">
        <v>2.5110895244327001</v>
      </c>
      <c r="Q18343" s="9">
        <v>1.2034389605967599</v>
      </c>
      <c r="R18343" s="9">
        <v>1.2421482904771</v>
      </c>
      <c r="S18343" s="9">
        <v>1.04926686916861</v>
      </c>
      <c r="T18343" s="9">
        <v>0.65358556995404105</v>
      </c>
    </row>
    <row r="18344" spans="1:20" x14ac:dyDescent="0.35">
      <c r="A18344">
        <f t="shared" si="560"/>
        <v>18344</v>
      </c>
      <c r="B18344" s="3" t="s">
        <v>1039</v>
      </c>
      <c r="C18344" s="3" t="s">
        <v>95</v>
      </c>
      <c r="D18344" s="3" t="s">
        <v>67</v>
      </c>
      <c r="E18344">
        <v>2027</v>
      </c>
      <c r="F18344" s="3" t="str">
        <f t="shared" si="559"/>
        <v>RGSpillREREG2027</v>
      </c>
      <c r="G18344" s="9">
        <v>1.3794123390508699</v>
      </c>
      <c r="H18344" s="9">
        <v>2.2152132756779799</v>
      </c>
      <c r="I18344" s="9">
        <v>1.74281847549833</v>
      </c>
      <c r="J18344" s="9">
        <v>1.7855726327461601</v>
      </c>
      <c r="K18344" s="9">
        <v>1.5876050395919501</v>
      </c>
      <c r="L18344" s="9">
        <v>2.3463364895893402</v>
      </c>
      <c r="M18344" s="9">
        <v>6.4974773185038801</v>
      </c>
      <c r="N18344" s="9">
        <v>6.0593944237069399</v>
      </c>
      <c r="O18344" s="9">
        <v>4.7579759607032202</v>
      </c>
      <c r="P18344" s="9">
        <v>2.99626801519597</v>
      </c>
      <c r="Q18344" s="9">
        <v>1.7125404864865399</v>
      </c>
      <c r="R18344" s="9">
        <v>1.4185680439174</v>
      </c>
      <c r="S18344" s="9">
        <v>0.911801280318981</v>
      </c>
      <c r="T18344" s="9">
        <v>1.2298770641643799</v>
      </c>
    </row>
    <row r="18345" spans="1:20" x14ac:dyDescent="0.35">
      <c r="A18345">
        <f t="shared" si="560"/>
        <v>18345</v>
      </c>
      <c r="B18345" s="3" t="s">
        <v>1039</v>
      </c>
      <c r="C18345" s="3" t="s">
        <v>95</v>
      </c>
      <c r="D18345" s="3" t="s">
        <v>67</v>
      </c>
      <c r="E18345">
        <v>2028</v>
      </c>
      <c r="F18345" s="3" t="str">
        <f t="shared" si="559"/>
        <v>RGSpillREREG2028</v>
      </c>
      <c r="G18345" s="9">
        <v>1.2706073428856499</v>
      </c>
      <c r="H18345" s="9">
        <v>1.0012416144034499</v>
      </c>
      <c r="I18345" s="9">
        <v>1.1428934294432</v>
      </c>
      <c r="J18345" s="9">
        <v>1.1678084460865501</v>
      </c>
      <c r="K18345" s="9">
        <v>0.80772656451770797</v>
      </c>
      <c r="L18345" s="9">
        <v>0.80097684852763396</v>
      </c>
      <c r="M18345" s="9">
        <v>1.88802944314444</v>
      </c>
      <c r="N18345" s="9">
        <v>2.06618068304472</v>
      </c>
      <c r="O18345" s="9">
        <v>2.3425524064471102</v>
      </c>
      <c r="P18345" s="9">
        <v>0.80680223601395806</v>
      </c>
      <c r="Q18345" s="9">
        <v>1.0747340049565099</v>
      </c>
      <c r="R18345" s="9">
        <v>0.53425096025380403</v>
      </c>
      <c r="S18345" s="9">
        <v>0.94559029600546796</v>
      </c>
      <c r="T18345" s="9">
        <v>0.39184451503069401</v>
      </c>
    </row>
    <row r="18346" spans="1:20" x14ac:dyDescent="0.35">
      <c r="A18346">
        <f t="shared" si="560"/>
        <v>18346</v>
      </c>
      <c r="B18346" s="3" t="s">
        <v>1039</v>
      </c>
      <c r="C18346" s="3" t="s">
        <v>95</v>
      </c>
      <c r="D18346" s="3" t="s">
        <v>67</v>
      </c>
      <c r="E18346">
        <v>2029</v>
      </c>
      <c r="F18346" s="3" t="str">
        <f t="shared" si="559"/>
        <v>RGSpillREREG2029</v>
      </c>
      <c r="G18346" s="9">
        <v>0.89999474444494598</v>
      </c>
      <c r="H18346" s="9">
        <v>1.43562860985104</v>
      </c>
      <c r="I18346" s="9">
        <v>1.2238824733836899</v>
      </c>
      <c r="J18346" s="9">
        <v>0.83745051420217098</v>
      </c>
      <c r="K18346" s="9">
        <v>0.84677783404359597</v>
      </c>
      <c r="L18346" s="9">
        <v>0.80566511565542998</v>
      </c>
      <c r="M18346" s="9">
        <v>0.83842754688583299</v>
      </c>
      <c r="N18346" s="9">
        <v>0.59750209243958297</v>
      </c>
      <c r="O18346" s="9">
        <v>1.41777768831444</v>
      </c>
      <c r="P18346" s="9">
        <v>0.86359176612722199</v>
      </c>
      <c r="Q18346" s="9">
        <v>1.0051207422709401</v>
      </c>
      <c r="R18346" s="9">
        <v>0.70891333550527702</v>
      </c>
      <c r="S18346" s="9">
        <v>0.66475476816510404</v>
      </c>
      <c r="T18346" s="9">
        <v>0.86417330215611099</v>
      </c>
    </row>
    <row r="18347" spans="1:20" x14ac:dyDescent="0.35">
      <c r="A18347">
        <f t="shared" si="560"/>
        <v>18347</v>
      </c>
      <c r="B18347" s="3" t="s">
        <v>1039</v>
      </c>
      <c r="C18347" s="3" t="s">
        <v>77</v>
      </c>
      <c r="D18347" s="3" t="s">
        <v>67</v>
      </c>
      <c r="E18347">
        <v>2020</v>
      </c>
      <c r="F18347" s="3" t="str">
        <f t="shared" si="559"/>
        <v>RGGenREREG2020</v>
      </c>
      <c r="G18347" s="9">
        <v>10.6861998844086</v>
      </c>
      <c r="H18347" s="9">
        <v>11.7791770458333</v>
      </c>
      <c r="I18347" s="9">
        <v>11.2366915944444</v>
      </c>
      <c r="J18347" s="9">
        <v>11.3131973413978</v>
      </c>
      <c r="K18347" s="9">
        <v>10.3495365175297</v>
      </c>
      <c r="L18347" s="9">
        <v>9.9139735510752605</v>
      </c>
      <c r="M18347" s="9">
        <v>10.5406332027777</v>
      </c>
      <c r="N18347" s="9">
        <v>10.5706078333333</v>
      </c>
      <c r="O18347" s="9">
        <v>7.8106626653225799</v>
      </c>
      <c r="P18347" s="9">
        <v>7.97505425694444</v>
      </c>
      <c r="Q18347" s="9">
        <v>9.9143838048387103</v>
      </c>
      <c r="R18347" s="9">
        <v>8.6716159916666609</v>
      </c>
      <c r="S18347" s="9">
        <v>9.07869260416666</v>
      </c>
      <c r="T18347" s="9">
        <v>8.9592130722222194</v>
      </c>
    </row>
    <row r="18348" spans="1:20" x14ac:dyDescent="0.35">
      <c r="A18348">
        <f t="shared" si="560"/>
        <v>18348</v>
      </c>
      <c r="B18348" s="3" t="s">
        <v>1039</v>
      </c>
      <c r="C18348" s="3" t="s">
        <v>77</v>
      </c>
      <c r="D18348" s="3" t="s">
        <v>67</v>
      </c>
      <c r="E18348">
        <v>2021</v>
      </c>
      <c r="F18348" s="3" t="str">
        <f t="shared" si="559"/>
        <v>RGGenREREG2021</v>
      </c>
      <c r="G18348" s="9">
        <v>8.8820305685483802</v>
      </c>
      <c r="H18348" s="9">
        <v>8.4040878805555508</v>
      </c>
      <c r="I18348" s="9">
        <v>7.9291081605416602</v>
      </c>
      <c r="J18348" s="9">
        <v>7.2889734663978398</v>
      </c>
      <c r="K18348" s="9">
        <v>6.47139104166666</v>
      </c>
      <c r="L18348" s="9">
        <v>7.31039393817204</v>
      </c>
      <c r="M18348" s="9">
        <v>8.4950828972222201</v>
      </c>
      <c r="N18348" s="9">
        <v>10.179490749999999</v>
      </c>
      <c r="O18348" s="9">
        <v>7.3178952715053702</v>
      </c>
      <c r="P18348" s="9">
        <v>6.2310840527777698</v>
      </c>
      <c r="Q18348" s="9">
        <v>8.27425951267473</v>
      </c>
      <c r="R18348" s="9">
        <v>8.0670080833333309</v>
      </c>
      <c r="S18348" s="9">
        <v>7.9472697447916598</v>
      </c>
      <c r="T18348" s="9">
        <v>8.4905596111111095</v>
      </c>
    </row>
    <row r="18349" spans="1:20" x14ac:dyDescent="0.35">
      <c r="A18349">
        <f t="shared" si="560"/>
        <v>18349</v>
      </c>
      <c r="B18349" s="3" t="s">
        <v>1039</v>
      </c>
      <c r="C18349" s="3" t="s">
        <v>77</v>
      </c>
      <c r="D18349" s="3" t="s">
        <v>67</v>
      </c>
      <c r="E18349">
        <v>2022</v>
      </c>
      <c r="F18349" s="3" t="str">
        <f t="shared" si="559"/>
        <v>RGGenREREG2022</v>
      </c>
      <c r="G18349" s="9">
        <v>7.5701921680107498</v>
      </c>
      <c r="H18349" s="9">
        <v>8.2677535760694401</v>
      </c>
      <c r="I18349" s="9">
        <v>8.1506963405138801</v>
      </c>
      <c r="J18349" s="9">
        <v>7.1283903158602104</v>
      </c>
      <c r="K18349" s="9">
        <v>7.5804505922618999</v>
      </c>
      <c r="L18349" s="9">
        <v>8.1648894967741903</v>
      </c>
      <c r="M18349" s="9">
        <v>7.8648819583333296</v>
      </c>
      <c r="N18349" s="9">
        <v>8.1321784833333304</v>
      </c>
      <c r="O18349" s="9">
        <v>9.1120280309139705</v>
      </c>
      <c r="P18349" s="9">
        <v>10.9899542958333</v>
      </c>
      <c r="Q18349" s="9">
        <v>10.544682995967699</v>
      </c>
      <c r="R18349" s="9">
        <v>9.9780962194444403</v>
      </c>
      <c r="S18349" s="9">
        <v>8.8618722421874896</v>
      </c>
      <c r="T18349" s="9">
        <v>9.7574795319444405</v>
      </c>
    </row>
    <row r="18350" spans="1:20" x14ac:dyDescent="0.35">
      <c r="A18350">
        <f t="shared" si="560"/>
        <v>18350</v>
      </c>
      <c r="B18350" s="3" t="s">
        <v>1039</v>
      </c>
      <c r="C18350" s="3" t="s">
        <v>77</v>
      </c>
      <c r="D18350" s="3" t="s">
        <v>67</v>
      </c>
      <c r="E18350">
        <v>2023</v>
      </c>
      <c r="F18350" s="3" t="str">
        <f t="shared" si="559"/>
        <v>RGGenREREG2023</v>
      </c>
      <c r="G18350" s="9">
        <v>9.2618865779569806</v>
      </c>
      <c r="H18350" s="9">
        <v>9.8760560952777698</v>
      </c>
      <c r="I18350" s="9">
        <v>10.0114630111111</v>
      </c>
      <c r="J18350" s="9">
        <v>10.042293241801</v>
      </c>
      <c r="K18350" s="9">
        <v>9.6573488854166598</v>
      </c>
      <c r="L18350" s="9">
        <v>8.9890192836021399</v>
      </c>
      <c r="M18350" s="9">
        <v>9.2799283888888802</v>
      </c>
      <c r="N18350" s="9">
        <v>8.3829999666666595</v>
      </c>
      <c r="O18350" s="9">
        <v>8.3497637526881707</v>
      </c>
      <c r="P18350" s="9">
        <v>9.7498455187499999</v>
      </c>
      <c r="Q18350" s="9">
        <v>8.8698330712365596</v>
      </c>
      <c r="R18350" s="9">
        <v>8.3328164499999993</v>
      </c>
      <c r="S18350" s="9">
        <v>8.7492581565104093</v>
      </c>
      <c r="T18350" s="9">
        <v>8.4550795277777695</v>
      </c>
    </row>
    <row r="18351" spans="1:20" x14ac:dyDescent="0.35">
      <c r="A18351">
        <f t="shared" si="560"/>
        <v>18351</v>
      </c>
      <c r="B18351" s="3" t="s">
        <v>1039</v>
      </c>
      <c r="C18351" s="3" t="s">
        <v>77</v>
      </c>
      <c r="D18351" s="3" t="s">
        <v>67</v>
      </c>
      <c r="E18351">
        <v>2024</v>
      </c>
      <c r="F18351" s="3" t="str">
        <f t="shared" si="559"/>
        <v>RGGenREREG2024</v>
      </c>
      <c r="G18351" s="9">
        <v>8.5441108229838694</v>
      </c>
      <c r="H18351" s="9">
        <v>8.8334573902777702</v>
      </c>
      <c r="I18351" s="9">
        <v>9.9207986027777704</v>
      </c>
      <c r="J18351" s="9">
        <v>10.7304630079301</v>
      </c>
      <c r="K18351" s="9">
        <v>8.7456620565476193</v>
      </c>
      <c r="L18351" s="9">
        <v>8.8573017352150494</v>
      </c>
      <c r="M18351" s="9">
        <v>9.1008437027777696</v>
      </c>
      <c r="N18351" s="9">
        <v>9.3094800277777701</v>
      </c>
      <c r="O18351" s="9">
        <v>7.0582228024193503</v>
      </c>
      <c r="P18351" s="9">
        <v>8.5211304625000004</v>
      </c>
      <c r="Q18351" s="9">
        <v>8.05642684005376</v>
      </c>
      <c r="R18351" s="9">
        <v>5.9955465333333304</v>
      </c>
      <c r="S18351" s="9">
        <v>7.62375843489583</v>
      </c>
      <c r="T18351" s="9">
        <v>8.3655536638888801</v>
      </c>
    </row>
    <row r="18352" spans="1:20" x14ac:dyDescent="0.35">
      <c r="A18352">
        <f t="shared" si="560"/>
        <v>18352</v>
      </c>
      <c r="B18352" s="3" t="s">
        <v>1039</v>
      </c>
      <c r="C18352" s="3" t="s">
        <v>77</v>
      </c>
      <c r="D18352" s="3" t="s">
        <v>67</v>
      </c>
      <c r="E18352">
        <v>2025</v>
      </c>
      <c r="F18352" s="3" t="str">
        <f t="shared" si="559"/>
        <v>RGGenREREG2025</v>
      </c>
      <c r="G18352" s="9">
        <v>9.1019446048386996</v>
      </c>
      <c r="H18352" s="9">
        <v>9.3164616041666601</v>
      </c>
      <c r="I18352" s="9">
        <v>10.6674508472222</v>
      </c>
      <c r="J18352" s="9">
        <v>10.5366057432795</v>
      </c>
      <c r="K18352" s="9">
        <v>10.642486635416599</v>
      </c>
      <c r="L18352" s="9">
        <v>10.771529709677401</v>
      </c>
      <c r="M18352" s="9">
        <v>10.872649627777699</v>
      </c>
      <c r="N18352" s="9">
        <v>7.7553237833333304</v>
      </c>
      <c r="O18352" s="9">
        <v>7.0420776397849396</v>
      </c>
      <c r="P18352" s="9">
        <v>11.0484299055555</v>
      </c>
      <c r="Q18352" s="9">
        <v>10.958338639112901</v>
      </c>
      <c r="R18352" s="9">
        <v>9.8974850083333301</v>
      </c>
      <c r="S18352" s="9">
        <v>9.8292576276041608</v>
      </c>
      <c r="T18352" s="9">
        <v>9.9290189580555506</v>
      </c>
    </row>
    <row r="18353" spans="1:20" x14ac:dyDescent="0.35">
      <c r="A18353">
        <f t="shared" si="560"/>
        <v>18353</v>
      </c>
      <c r="B18353" s="3" t="s">
        <v>1039</v>
      </c>
      <c r="C18353" s="3" t="s">
        <v>77</v>
      </c>
      <c r="D18353" s="3" t="s">
        <v>67</v>
      </c>
      <c r="E18353">
        <v>2026</v>
      </c>
      <c r="F18353" s="3" t="str">
        <f t="shared" si="559"/>
        <v>RGGenREREG2026</v>
      </c>
      <c r="G18353" s="9">
        <v>10.3836384825268</v>
      </c>
      <c r="H18353" s="9">
        <v>11.1299249388888</v>
      </c>
      <c r="I18353" s="9">
        <v>10.585907880555499</v>
      </c>
      <c r="J18353" s="9">
        <v>11.657376344086</v>
      </c>
      <c r="K18353" s="9">
        <v>11.233680834821399</v>
      </c>
      <c r="L18353" s="9">
        <v>10.791765186827901</v>
      </c>
      <c r="M18353" s="9">
        <v>8.8736186861111097</v>
      </c>
      <c r="N18353" s="9">
        <v>10.5829406944444</v>
      </c>
      <c r="O18353" s="9">
        <v>9.6427604139784897</v>
      </c>
      <c r="P18353" s="9">
        <v>12.4247170180555</v>
      </c>
      <c r="Q18353" s="9">
        <v>12.500505048387</v>
      </c>
      <c r="R18353" s="9">
        <v>11.238720230555501</v>
      </c>
      <c r="S18353" s="9">
        <v>10.841065578124899</v>
      </c>
      <c r="T18353" s="9">
        <v>10.552241238888801</v>
      </c>
    </row>
    <row r="18354" spans="1:20" x14ac:dyDescent="0.35">
      <c r="A18354">
        <f t="shared" si="560"/>
        <v>18354</v>
      </c>
      <c r="B18354" s="3" t="s">
        <v>1039</v>
      </c>
      <c r="C18354" s="3" t="s">
        <v>77</v>
      </c>
      <c r="D18354" s="3" t="s">
        <v>67</v>
      </c>
      <c r="E18354">
        <v>2027</v>
      </c>
      <c r="F18354" s="3" t="str">
        <f t="shared" si="559"/>
        <v>RGGenREREG2027</v>
      </c>
      <c r="G18354" s="9">
        <v>12.561474634408601</v>
      </c>
      <c r="H18354" s="9">
        <v>13.5775859930555</v>
      </c>
      <c r="I18354" s="9">
        <v>13.867802665277701</v>
      </c>
      <c r="J18354" s="9">
        <v>13.360741290322499</v>
      </c>
      <c r="K18354" s="9">
        <v>13.0327367752976</v>
      </c>
      <c r="L18354" s="9">
        <v>11.6362769986559</v>
      </c>
      <c r="M18354" s="9">
        <v>7.0738630083333298</v>
      </c>
      <c r="N18354" s="9">
        <v>7.7294629444444398</v>
      </c>
      <c r="O18354" s="9">
        <v>11.5141064448924</v>
      </c>
      <c r="P18354" s="9">
        <v>13.5910065555555</v>
      </c>
      <c r="Q18354" s="9">
        <v>13.455534875</v>
      </c>
      <c r="R18354" s="9">
        <v>13.2276005538888</v>
      </c>
      <c r="S18354" s="9">
        <v>11.24704715</v>
      </c>
      <c r="T18354" s="9">
        <v>11.650220548611101</v>
      </c>
    </row>
    <row r="18355" spans="1:20" x14ac:dyDescent="0.35">
      <c r="A18355">
        <f t="shared" si="560"/>
        <v>18355</v>
      </c>
      <c r="B18355" s="3" t="s">
        <v>1039</v>
      </c>
      <c r="C18355" s="3" t="s">
        <v>77</v>
      </c>
      <c r="D18355" s="3" t="s">
        <v>67</v>
      </c>
      <c r="E18355">
        <v>2028</v>
      </c>
      <c r="F18355" s="3" t="str">
        <f t="shared" si="559"/>
        <v>RGGenREREG2028</v>
      </c>
      <c r="G18355" s="9">
        <v>11.2264959086021</v>
      </c>
      <c r="H18355" s="9">
        <v>11.7806665583333</v>
      </c>
      <c r="I18355" s="9">
        <v>11.536656063472201</v>
      </c>
      <c r="J18355" s="9">
        <v>10.784889850806399</v>
      </c>
      <c r="K18355" s="9">
        <v>10.532789519345201</v>
      </c>
      <c r="L18355" s="9">
        <v>10.022683310483799</v>
      </c>
      <c r="M18355" s="9">
        <v>8.3564229805555499</v>
      </c>
      <c r="N18355" s="9">
        <v>8.2130147916666605</v>
      </c>
      <c r="O18355" s="9">
        <v>8.3472048911290297</v>
      </c>
      <c r="P18355" s="9">
        <v>10.769245905555501</v>
      </c>
      <c r="Q18355" s="9">
        <v>10.721148580645099</v>
      </c>
      <c r="R18355" s="9">
        <v>10.946690022222199</v>
      </c>
      <c r="S18355" s="9">
        <v>10.3265644242187</v>
      </c>
      <c r="T18355" s="9">
        <v>9.7050513333333299</v>
      </c>
    </row>
    <row r="18356" spans="1:20" x14ac:dyDescent="0.35">
      <c r="A18356">
        <f t="shared" si="560"/>
        <v>18356</v>
      </c>
      <c r="B18356" s="3" t="s">
        <v>1039</v>
      </c>
      <c r="C18356" s="3" t="s">
        <v>77</v>
      </c>
      <c r="D18356" s="3" t="s">
        <v>67</v>
      </c>
      <c r="E18356">
        <v>2029</v>
      </c>
      <c r="F18356" s="3" t="str">
        <f t="shared" si="559"/>
        <v>RGGenREREG2029</v>
      </c>
      <c r="G18356" s="9">
        <v>10.849325126344</v>
      </c>
      <c r="H18356" s="9">
        <v>10.064346626388801</v>
      </c>
      <c r="I18356" s="9">
        <v>11.856297488888799</v>
      </c>
      <c r="J18356" s="9">
        <v>10.8632643642473</v>
      </c>
      <c r="K18356" s="9">
        <v>11.113482638392799</v>
      </c>
      <c r="L18356" s="9">
        <v>10.455571376344</v>
      </c>
      <c r="M18356" s="9">
        <v>9.3235009583333301</v>
      </c>
      <c r="N18356" s="9">
        <v>10.493263597222199</v>
      </c>
      <c r="O18356" s="9">
        <v>8.0501455793010699</v>
      </c>
      <c r="P18356" s="9">
        <v>9.9166538677777698</v>
      </c>
      <c r="Q18356" s="9">
        <v>10.8732146384408</v>
      </c>
      <c r="R18356" s="9">
        <v>9.4382403444444396</v>
      </c>
      <c r="S18356" s="9">
        <v>9.1797742578125003</v>
      </c>
      <c r="T18356" s="9">
        <v>8.8132999833333301</v>
      </c>
    </row>
    <row r="18357" spans="1:20" x14ac:dyDescent="0.35">
      <c r="A18357">
        <f t="shared" si="560"/>
        <v>18357</v>
      </c>
      <c r="B18357" s="3" t="s">
        <v>1039</v>
      </c>
      <c r="C18357" s="3" t="s">
        <v>75</v>
      </c>
      <c r="D18357" s="3" t="s">
        <v>18</v>
      </c>
      <c r="E18357">
        <v>2020</v>
      </c>
      <c r="F18357" s="3" t="str">
        <f t="shared" ref="F18357:F18420" si="561">_xlfn.CONCAT(B18357,C18357,D18357,E18357)</f>
        <v>RGElevREVELS2020</v>
      </c>
      <c r="G18357" s="9">
        <v>1875.082081</v>
      </c>
      <c r="H18357" s="9">
        <v>1875.4331308799999</v>
      </c>
      <c r="I18357" s="9">
        <v>1875.3084589600001</v>
      </c>
      <c r="J18357" s="9">
        <v>1874.5374615600001</v>
      </c>
      <c r="K18357" s="9">
        <v>1874.08470564</v>
      </c>
      <c r="L18357" s="9">
        <v>1875.4889051600001</v>
      </c>
      <c r="M18357" s="9">
        <v>1875.1312935999999</v>
      </c>
      <c r="N18357" s="9">
        <v>1873.851766</v>
      </c>
      <c r="O18357" s="9">
        <v>1874.88194976</v>
      </c>
      <c r="P18357" s="9">
        <v>1875.6267004399999</v>
      </c>
      <c r="Q18357" s="9">
        <v>1874.23890512</v>
      </c>
      <c r="R18357" s="9">
        <v>1874.5112148400001</v>
      </c>
      <c r="S18357" s="9">
        <v>1874.8589838799901</v>
      </c>
      <c r="T18357" s="9">
        <v>1875.6398237999999</v>
      </c>
    </row>
    <row r="18358" spans="1:20" x14ac:dyDescent="0.35">
      <c r="A18358">
        <f t="shared" si="560"/>
        <v>18358</v>
      </c>
      <c r="B18358" s="3" t="s">
        <v>1039</v>
      </c>
      <c r="C18358" s="3" t="s">
        <v>75</v>
      </c>
      <c r="D18358" s="3" t="s">
        <v>18</v>
      </c>
      <c r="E18358">
        <v>2021</v>
      </c>
      <c r="F18358" s="3" t="str">
        <f t="shared" si="561"/>
        <v>RGElevREVELS2021</v>
      </c>
      <c r="G18358" s="9">
        <v>1874.84914135999</v>
      </c>
      <c r="H18358" s="9">
        <v>1875.59717288</v>
      </c>
      <c r="I18358" s="9">
        <v>1875.3084589600001</v>
      </c>
      <c r="J18358" s="9">
        <v>1874.43903635999</v>
      </c>
      <c r="K18358" s="9">
        <v>1873.83864263999</v>
      </c>
      <c r="L18358" s="9">
        <v>1875.2986164399999</v>
      </c>
      <c r="M18358" s="9">
        <v>1875.21659544</v>
      </c>
      <c r="N18358" s="9">
        <v>1875.61685792</v>
      </c>
      <c r="O18358" s="9">
        <v>1875.09520436</v>
      </c>
      <c r="P18358" s="9">
        <v>1875.56436448</v>
      </c>
      <c r="Q18358" s="9">
        <v>1873.9370678400001</v>
      </c>
      <c r="R18358" s="9">
        <v>1875.02302587999</v>
      </c>
      <c r="S18358" s="9">
        <v>1874.9869366399901</v>
      </c>
      <c r="T18358" s="9">
        <v>1875.3084589600001</v>
      </c>
    </row>
    <row r="18359" spans="1:20" x14ac:dyDescent="0.35">
      <c r="A18359">
        <f t="shared" si="560"/>
        <v>18359</v>
      </c>
      <c r="B18359" s="3" t="s">
        <v>1039</v>
      </c>
      <c r="C18359" s="3" t="s">
        <v>75</v>
      </c>
      <c r="D18359" s="3" t="s">
        <v>18</v>
      </c>
      <c r="E18359">
        <v>2022</v>
      </c>
      <c r="F18359" s="3" t="str">
        <f t="shared" si="561"/>
        <v>RGElevREVELS2022</v>
      </c>
      <c r="G18359" s="9">
        <v>1875.1378552799999</v>
      </c>
      <c r="H18359" s="9">
        <v>1875.33142484</v>
      </c>
      <c r="I18359" s="9">
        <v>1875.3084589600001</v>
      </c>
      <c r="J18359" s="9">
        <v>1874.5735508</v>
      </c>
      <c r="K18359" s="9">
        <v>1874.1306374000001</v>
      </c>
      <c r="L18359" s="9">
        <v>1875.6267004399999</v>
      </c>
      <c r="M18359" s="9">
        <v>1875.2920547599999</v>
      </c>
      <c r="N18359" s="9">
        <v>1875.33798651999</v>
      </c>
      <c r="O18359" s="9">
        <v>1874.2618709999999</v>
      </c>
      <c r="P18359" s="9">
        <v>1875.5479602800001</v>
      </c>
      <c r="Q18359" s="9">
        <v>1874.6850993599901</v>
      </c>
      <c r="R18359" s="9">
        <v>1874.5505849199999</v>
      </c>
      <c r="S18359" s="9">
        <v>1875.4003224799901</v>
      </c>
      <c r="T18359" s="9">
        <v>1875.3084589600001</v>
      </c>
    </row>
    <row r="18360" spans="1:20" x14ac:dyDescent="0.35">
      <c r="A18360">
        <f t="shared" si="560"/>
        <v>18360</v>
      </c>
      <c r="B18360" s="3" t="s">
        <v>1039</v>
      </c>
      <c r="C18360" s="3" t="s">
        <v>75</v>
      </c>
      <c r="D18360" s="3" t="s">
        <v>18</v>
      </c>
      <c r="E18360">
        <v>2023</v>
      </c>
      <c r="F18360" s="3" t="str">
        <f t="shared" si="561"/>
        <v>RGElevREVELS2023</v>
      </c>
      <c r="G18360" s="9">
        <v>1874.9738132799901</v>
      </c>
      <c r="H18360" s="9">
        <v>1875.5249944</v>
      </c>
      <c r="I18360" s="9">
        <v>1875.3084589600001</v>
      </c>
      <c r="J18360" s="9">
        <v>1874.6588526399901</v>
      </c>
      <c r="K18360" s="9">
        <v>1874.2290625999999</v>
      </c>
      <c r="L18360" s="9">
        <v>1875.43641172</v>
      </c>
      <c r="M18360" s="9">
        <v>1875.3084589600001</v>
      </c>
      <c r="N18360" s="9">
        <v>1874.2454668</v>
      </c>
      <c r="O18360" s="9">
        <v>1875.05583428</v>
      </c>
      <c r="P18360" s="9">
        <v>1875.2625272</v>
      </c>
      <c r="Q18360" s="9">
        <v>1872.8839181999999</v>
      </c>
      <c r="R18360" s="9">
        <v>1874.8589838799901</v>
      </c>
      <c r="S18360" s="9">
        <v>1875.2658080399999</v>
      </c>
      <c r="T18360" s="9">
        <v>1875.3084589600001</v>
      </c>
    </row>
    <row r="18361" spans="1:20" x14ac:dyDescent="0.35">
      <c r="A18361">
        <f t="shared" si="560"/>
        <v>18361</v>
      </c>
      <c r="B18361" s="3" t="s">
        <v>1039</v>
      </c>
      <c r="C18361" s="3" t="s">
        <v>75</v>
      </c>
      <c r="D18361" s="3" t="s">
        <v>18</v>
      </c>
      <c r="E18361">
        <v>2024</v>
      </c>
      <c r="F18361" s="3" t="str">
        <f t="shared" si="561"/>
        <v>RGElevREVELS2024</v>
      </c>
      <c r="G18361" s="9">
        <v>1874.6654143200001</v>
      </c>
      <c r="H18361" s="9">
        <v>1875.4396925599999</v>
      </c>
      <c r="I18361" s="9">
        <v>1875.3084589600001</v>
      </c>
      <c r="J18361" s="9">
        <v>1874.6162017199999</v>
      </c>
      <c r="K18361" s="9">
        <v>1874.1076715199999</v>
      </c>
      <c r="L18361" s="9">
        <v>1875.6267004399999</v>
      </c>
      <c r="M18361" s="9">
        <v>1875.3084589600001</v>
      </c>
      <c r="N18361" s="9">
        <v>1875.10176603999</v>
      </c>
      <c r="O18361" s="9">
        <v>1875.2986164399999</v>
      </c>
      <c r="P18361" s="9">
        <v>1875.4790626399999</v>
      </c>
      <c r="Q18361" s="9">
        <v>1873.34979747999</v>
      </c>
      <c r="R18361" s="9">
        <v>1874.21922007999</v>
      </c>
      <c r="S18361" s="9">
        <v>1874.8721072400001</v>
      </c>
      <c r="T18361" s="9">
        <v>1875.6398237999999</v>
      </c>
    </row>
    <row r="18362" spans="1:20" x14ac:dyDescent="0.35">
      <c r="A18362">
        <f t="shared" si="560"/>
        <v>18362</v>
      </c>
      <c r="B18362" s="3" t="s">
        <v>1039</v>
      </c>
      <c r="C18362" s="3" t="s">
        <v>75</v>
      </c>
      <c r="D18362" s="3" t="s">
        <v>18</v>
      </c>
      <c r="E18362">
        <v>2025</v>
      </c>
      <c r="F18362" s="3" t="str">
        <f t="shared" si="561"/>
        <v>RGElevREVELS2025</v>
      </c>
      <c r="G18362" s="9">
        <v>1875.21659544</v>
      </c>
      <c r="H18362" s="9">
        <v>1875.61685792</v>
      </c>
      <c r="I18362" s="9">
        <v>1875.3084589600001</v>
      </c>
      <c r="J18362" s="9">
        <v>1874.17328832</v>
      </c>
      <c r="K18362" s="9">
        <v>1874.1470416</v>
      </c>
      <c r="L18362" s="9">
        <v>1875.45609676</v>
      </c>
      <c r="M18362" s="9">
        <v>1875.3084589600001</v>
      </c>
      <c r="N18362" s="9">
        <v>1874.4291938399999</v>
      </c>
      <c r="O18362" s="9">
        <v>1875.03614924</v>
      </c>
      <c r="P18362" s="9">
        <v>1875.53811776</v>
      </c>
      <c r="Q18362" s="9">
        <v>1874.33404948</v>
      </c>
      <c r="R18362" s="9">
        <v>1875.4003224799901</v>
      </c>
      <c r="S18362" s="9">
        <v>1875.5413985999901</v>
      </c>
      <c r="T18362" s="9">
        <v>1875.3084589600001</v>
      </c>
    </row>
    <row r="18363" spans="1:20" x14ac:dyDescent="0.35">
      <c r="A18363">
        <f t="shared" si="560"/>
        <v>18363</v>
      </c>
      <c r="B18363" s="3" t="s">
        <v>1039</v>
      </c>
      <c r="C18363" s="3" t="s">
        <v>75</v>
      </c>
      <c r="D18363" s="3" t="s">
        <v>18</v>
      </c>
      <c r="E18363">
        <v>2026</v>
      </c>
      <c r="F18363" s="3" t="str">
        <f t="shared" si="561"/>
        <v>RGElevREVELS2026</v>
      </c>
      <c r="G18363" s="9">
        <v>1874.84914135999</v>
      </c>
      <c r="H18363" s="9">
        <v>1875.4659392799999</v>
      </c>
      <c r="I18363" s="9">
        <v>1875.3084589600001</v>
      </c>
      <c r="J18363" s="9">
        <v>1874.4652830800001</v>
      </c>
      <c r="K18363" s="9">
        <v>1873.9501911999901</v>
      </c>
      <c r="L18363" s="9">
        <v>1875.5085901999901</v>
      </c>
      <c r="M18363" s="9">
        <v>1875.27565055999</v>
      </c>
      <c r="N18363" s="9">
        <v>1875.4725009599999</v>
      </c>
      <c r="O18363" s="9">
        <v>1875.1608211599901</v>
      </c>
      <c r="P18363" s="9">
        <v>1875.6267004399999</v>
      </c>
      <c r="Q18363" s="9">
        <v>1874.3963854399999</v>
      </c>
      <c r="R18363" s="9">
        <v>1873.8091150799901</v>
      </c>
      <c r="S18363" s="9">
        <v>1875.28877391999</v>
      </c>
      <c r="T18363" s="9">
        <v>1875.3084589600001</v>
      </c>
    </row>
    <row r="18364" spans="1:20" x14ac:dyDescent="0.35">
      <c r="A18364">
        <f t="shared" si="560"/>
        <v>18364</v>
      </c>
      <c r="B18364" s="3" t="s">
        <v>1039</v>
      </c>
      <c r="C18364" s="3" t="s">
        <v>75</v>
      </c>
      <c r="D18364" s="3" t="s">
        <v>18</v>
      </c>
      <c r="E18364">
        <v>2027</v>
      </c>
      <c r="F18364" s="3" t="str">
        <f t="shared" si="561"/>
        <v>RGElevREVELS2027</v>
      </c>
      <c r="G18364" s="9">
        <v>1874.6785376800001</v>
      </c>
      <c r="H18364" s="9">
        <v>1875.51843272</v>
      </c>
      <c r="I18364" s="9">
        <v>1875.3084589600001</v>
      </c>
      <c r="J18364" s="9">
        <v>1874.54730407999</v>
      </c>
      <c r="K18364" s="9">
        <v>1874.0289313599999</v>
      </c>
      <c r="L18364" s="9">
        <v>1875.6267004399999</v>
      </c>
      <c r="M18364" s="9">
        <v>1875.3084589600001</v>
      </c>
      <c r="N18364" s="9">
        <v>1874.55386576</v>
      </c>
      <c r="O18364" s="9">
        <v>1874.5637082799999</v>
      </c>
      <c r="P18364" s="9">
        <v>1875.4823434800001</v>
      </c>
      <c r="Q18364" s="9">
        <v>1873.6713198</v>
      </c>
      <c r="R18364" s="9">
        <v>1874.18641167999</v>
      </c>
      <c r="S18364" s="9">
        <v>1875.28877391999</v>
      </c>
      <c r="T18364" s="9">
        <v>1875.3084589600001</v>
      </c>
    </row>
    <row r="18365" spans="1:20" x14ac:dyDescent="0.35">
      <c r="A18365">
        <f t="shared" si="560"/>
        <v>18365</v>
      </c>
      <c r="B18365" s="3" t="s">
        <v>1039</v>
      </c>
      <c r="C18365" s="3" t="s">
        <v>75</v>
      </c>
      <c r="D18365" s="3" t="s">
        <v>18</v>
      </c>
      <c r="E18365">
        <v>2028</v>
      </c>
      <c r="F18365" s="3" t="str">
        <f t="shared" si="561"/>
        <v>RGElevREVELS2028</v>
      </c>
      <c r="G18365" s="9">
        <v>1875.1181702399899</v>
      </c>
      <c r="H18365" s="9">
        <v>1875.50530936</v>
      </c>
      <c r="I18365" s="9">
        <v>1875.3084589600001</v>
      </c>
      <c r="J18365" s="9">
        <v>1874.46856392</v>
      </c>
      <c r="K18365" s="9">
        <v>1873.8616085199999</v>
      </c>
      <c r="L18365" s="9">
        <v>1875.51843272</v>
      </c>
      <c r="M18365" s="9">
        <v>1874.76055868</v>
      </c>
      <c r="N18365" s="9">
        <v>1874.81633296</v>
      </c>
      <c r="O18365" s="9">
        <v>1872.8707948399999</v>
      </c>
      <c r="P18365" s="9">
        <v>1875.6398237999999</v>
      </c>
      <c r="Q18365" s="9">
        <v>1873.14310456</v>
      </c>
      <c r="R18365" s="9">
        <v>1874.0551780799999</v>
      </c>
      <c r="S18365" s="9">
        <v>1875.6398237999999</v>
      </c>
      <c r="T18365" s="9">
        <v>1875.3084589600001</v>
      </c>
    </row>
    <row r="18366" spans="1:20" x14ac:dyDescent="0.35">
      <c r="A18366">
        <f t="shared" si="560"/>
        <v>18366</v>
      </c>
      <c r="B18366" s="3" t="s">
        <v>1039</v>
      </c>
      <c r="C18366" s="3" t="s">
        <v>75</v>
      </c>
      <c r="D18366" s="3" t="s">
        <v>18</v>
      </c>
      <c r="E18366">
        <v>2029</v>
      </c>
      <c r="F18366" s="3" t="str">
        <f t="shared" si="561"/>
        <v>RGElevREVELS2029</v>
      </c>
      <c r="G18366" s="9">
        <v>1874.5505849199999</v>
      </c>
      <c r="H18366" s="9">
        <v>1875.41672667999</v>
      </c>
      <c r="I18366" s="9">
        <v>1875.3084589600001</v>
      </c>
      <c r="J18366" s="9">
        <v>1873.43838016</v>
      </c>
      <c r="K18366" s="9">
        <v>1873.97971876</v>
      </c>
      <c r="L18366" s="9">
        <v>1875.6267004399999</v>
      </c>
      <c r="M18366" s="9">
        <v>1875.3084589600001</v>
      </c>
      <c r="N18366" s="9">
        <v>1874.5374615600001</v>
      </c>
      <c r="O18366" s="9">
        <v>1874.1240757199901</v>
      </c>
      <c r="P18366" s="9">
        <v>1875.1444169599999</v>
      </c>
      <c r="Q18366" s="9">
        <v>1873.47118856</v>
      </c>
      <c r="R18366" s="9">
        <v>1874.0748631199999</v>
      </c>
      <c r="S18366" s="9">
        <v>1875.1509786399999</v>
      </c>
      <c r="T18366" s="9">
        <v>1875.6398237999999</v>
      </c>
    </row>
    <row r="18367" spans="1:20" x14ac:dyDescent="0.35">
      <c r="A18367">
        <f t="shared" si="560"/>
        <v>18367</v>
      </c>
      <c r="B18367" s="3" t="s">
        <v>1039</v>
      </c>
      <c r="C18367" s="3" t="s">
        <v>86</v>
      </c>
      <c r="D18367" s="3" t="s">
        <v>18</v>
      </c>
      <c r="E18367">
        <v>2020</v>
      </c>
      <c r="F18367" s="3" t="str">
        <f t="shared" si="561"/>
        <v>RGQOutREVELS2020</v>
      </c>
      <c r="G18367" s="9">
        <v>13.479674254011901</v>
      </c>
      <c r="H18367" s="9">
        <v>18.892435352732001</v>
      </c>
      <c r="I18367" s="9">
        <v>28.926445302017001</v>
      </c>
      <c r="J18367" s="9">
        <v>15.6775582955099</v>
      </c>
      <c r="K18367" s="9">
        <v>22.4661218127906</v>
      </c>
      <c r="L18367" s="9">
        <v>14.6759589188782</v>
      </c>
      <c r="M18367" s="9">
        <v>19.049889727757702</v>
      </c>
      <c r="N18367" s="9">
        <v>19.265415059743599</v>
      </c>
      <c r="O18367" s="9">
        <v>29.891573759413198</v>
      </c>
      <c r="P18367" s="9">
        <v>34.762234812714702</v>
      </c>
      <c r="Q18367" s="9">
        <v>30.5441195639292</v>
      </c>
      <c r="R18367" s="9">
        <v>34.2122858540462</v>
      </c>
      <c r="S18367" s="9">
        <v>36.4278979695722</v>
      </c>
      <c r="T18367" s="9">
        <v>27.324367529253401</v>
      </c>
    </row>
    <row r="18368" spans="1:20" x14ac:dyDescent="0.35">
      <c r="A18368">
        <f t="shared" si="560"/>
        <v>18368</v>
      </c>
      <c r="B18368" s="3" t="s">
        <v>1039</v>
      </c>
      <c r="C18368" s="3" t="s">
        <v>86</v>
      </c>
      <c r="D18368" s="3" t="s">
        <v>18</v>
      </c>
      <c r="E18368">
        <v>2021</v>
      </c>
      <c r="F18368" s="3" t="str">
        <f t="shared" si="561"/>
        <v>RGQOutREVELS2021</v>
      </c>
      <c r="G18368" s="9">
        <v>14.009977166993901</v>
      </c>
      <c r="H18368" s="9">
        <v>18.530800486811799</v>
      </c>
      <c r="I18368" s="9">
        <v>28.027469030083999</v>
      </c>
      <c r="J18368" s="9">
        <v>15.4782031862542</v>
      </c>
      <c r="K18368" s="9">
        <v>23.0023016068772</v>
      </c>
      <c r="L18368" s="9">
        <v>27.213819273083502</v>
      </c>
      <c r="M18368" s="9">
        <v>14.523824332860199</v>
      </c>
      <c r="N18368" s="9">
        <v>14.821886579624399</v>
      </c>
      <c r="O18368" s="9">
        <v>24.489304661278801</v>
      </c>
      <c r="P18368" s="9">
        <v>30.225820097109501</v>
      </c>
      <c r="Q18368" s="9">
        <v>32.1480374698451</v>
      </c>
      <c r="R18368" s="9">
        <v>34.214377740425498</v>
      </c>
      <c r="S18368" s="9">
        <v>27.831684544967096</v>
      </c>
      <c r="T18368" s="9">
        <v>31.199447141200601</v>
      </c>
    </row>
    <row r="18369" spans="1:20" x14ac:dyDescent="0.35">
      <c r="A18369">
        <f t="shared" si="560"/>
        <v>18369</v>
      </c>
      <c r="B18369" s="3" t="s">
        <v>1039</v>
      </c>
      <c r="C18369" s="3" t="s">
        <v>86</v>
      </c>
      <c r="D18369" s="3" t="s">
        <v>18</v>
      </c>
      <c r="E18369">
        <v>2022</v>
      </c>
      <c r="F18369" s="3" t="str">
        <f t="shared" si="561"/>
        <v>RGQOutREVELS2022</v>
      </c>
      <c r="G18369" s="9">
        <v>13.3165136294212</v>
      </c>
      <c r="H18369" s="9">
        <v>33.562304494341802</v>
      </c>
      <c r="I18369" s="9">
        <v>30.453450672570401</v>
      </c>
      <c r="J18369" s="9">
        <v>16.6258791636319</v>
      </c>
      <c r="K18369" s="9">
        <v>23.444225425065099</v>
      </c>
      <c r="L18369" s="9">
        <v>12.074992400044099</v>
      </c>
      <c r="M18369" s="9">
        <v>13.393855771795099</v>
      </c>
      <c r="N18369" s="9">
        <v>14.5255169773768</v>
      </c>
      <c r="O18369" s="9">
        <v>30.5393195850613</v>
      </c>
      <c r="P18369" s="9">
        <v>41.906394055990106</v>
      </c>
      <c r="Q18369" s="9">
        <v>29.096580175361002</v>
      </c>
      <c r="R18369" s="9">
        <v>38.480617541671599</v>
      </c>
      <c r="S18369" s="9">
        <v>22.655752287701802</v>
      </c>
      <c r="T18369" s="9">
        <v>24.855144236026799</v>
      </c>
    </row>
    <row r="18370" spans="1:20" x14ac:dyDescent="0.35">
      <c r="A18370">
        <f t="shared" si="560"/>
        <v>18370</v>
      </c>
      <c r="B18370" s="3" t="s">
        <v>1039</v>
      </c>
      <c r="C18370" s="3" t="s">
        <v>86</v>
      </c>
      <c r="D18370" s="3" t="s">
        <v>18</v>
      </c>
      <c r="E18370">
        <v>2023</v>
      </c>
      <c r="F18370" s="3" t="str">
        <f t="shared" si="561"/>
        <v>RGQOutREVELS2023</v>
      </c>
      <c r="G18370" s="9">
        <v>20.177446206556599</v>
      </c>
      <c r="H18370" s="9">
        <v>22.819170352024798</v>
      </c>
      <c r="I18370" s="9">
        <v>34.063951486442001</v>
      </c>
      <c r="J18370" s="9">
        <v>17.6300558716264</v>
      </c>
      <c r="K18370" s="9">
        <v>29.4798423216338</v>
      </c>
      <c r="L18370" s="9">
        <v>18.265573105591201</v>
      </c>
      <c r="M18370" s="9">
        <v>27.617489129530401</v>
      </c>
      <c r="N18370" s="9">
        <v>23.3501981488611</v>
      </c>
      <c r="O18370" s="9">
        <v>34.967408917793001</v>
      </c>
      <c r="P18370" s="9">
        <v>66.249296724381907</v>
      </c>
      <c r="Q18370" s="9">
        <v>112.085367024169</v>
      </c>
      <c r="R18370" s="9">
        <v>56.888543916691603</v>
      </c>
      <c r="S18370" s="9">
        <v>35.900036634088401</v>
      </c>
      <c r="T18370" s="9">
        <v>24.1617341629591</v>
      </c>
    </row>
    <row r="18371" spans="1:20" x14ac:dyDescent="0.35">
      <c r="A18371">
        <f t="shared" ref="A18371:A18434" si="562">A18370+1</f>
        <v>18371</v>
      </c>
      <c r="B18371" s="3" t="s">
        <v>1039</v>
      </c>
      <c r="C18371" s="3" t="s">
        <v>86</v>
      </c>
      <c r="D18371" s="3" t="s">
        <v>18</v>
      </c>
      <c r="E18371">
        <v>2024</v>
      </c>
      <c r="F18371" s="3" t="str">
        <f t="shared" si="561"/>
        <v>RGQOutREVELS2024</v>
      </c>
      <c r="G18371" s="9">
        <v>17.500371795564199</v>
      </c>
      <c r="H18371" s="9">
        <v>19.890674442005601</v>
      </c>
      <c r="I18371" s="9">
        <v>28.335497080089304</v>
      </c>
      <c r="J18371" s="9">
        <v>16.711097320689301</v>
      </c>
      <c r="K18371" s="9">
        <v>29.748121232045801</v>
      </c>
      <c r="L18371" s="9">
        <v>16.165236509151502</v>
      </c>
      <c r="M18371" s="9">
        <v>18.613188155642501</v>
      </c>
      <c r="N18371" s="9">
        <v>18.531934505001299</v>
      </c>
      <c r="O18371" s="9">
        <v>33.617853183387801</v>
      </c>
      <c r="P18371" s="9">
        <v>62.517147109245599</v>
      </c>
      <c r="Q18371" s="9">
        <v>49.608951003284602</v>
      </c>
      <c r="R18371" s="9">
        <v>39.713582862824303</v>
      </c>
      <c r="S18371" s="9">
        <v>39.800863466265199</v>
      </c>
      <c r="T18371" s="9">
        <v>31.461021065237802</v>
      </c>
    </row>
    <row r="18372" spans="1:20" x14ac:dyDescent="0.35">
      <c r="A18372">
        <f t="shared" si="562"/>
        <v>18372</v>
      </c>
      <c r="B18372" s="3" t="s">
        <v>1039</v>
      </c>
      <c r="C18372" s="3" t="s">
        <v>86</v>
      </c>
      <c r="D18372" s="3" t="s">
        <v>18</v>
      </c>
      <c r="E18372">
        <v>2025</v>
      </c>
      <c r="F18372" s="3" t="str">
        <f t="shared" si="561"/>
        <v>RGQOutREVELS2025</v>
      </c>
      <c r="G18372" s="9">
        <v>15.556134537821702</v>
      </c>
      <c r="H18372" s="9">
        <v>20.667915992407099</v>
      </c>
      <c r="I18372" s="9">
        <v>29.576062239271501</v>
      </c>
      <c r="J18372" s="9">
        <v>15.358707693544201</v>
      </c>
      <c r="K18372" s="9">
        <v>22.7976229878421</v>
      </c>
      <c r="L18372" s="9">
        <v>18.2841673459342</v>
      </c>
      <c r="M18372" s="9">
        <v>19.277626545306099</v>
      </c>
      <c r="N18372" s="9">
        <v>21.457818518671999</v>
      </c>
      <c r="O18372" s="9">
        <v>26.3560394743613</v>
      </c>
      <c r="P18372" s="9">
        <v>40.040070513595801</v>
      </c>
      <c r="Q18372" s="9">
        <v>74.182118934732401</v>
      </c>
      <c r="R18372" s="9">
        <v>40.921039460043701</v>
      </c>
      <c r="S18372" s="9">
        <v>29.112970455563001</v>
      </c>
      <c r="T18372" s="9">
        <v>33.891868184615397</v>
      </c>
    </row>
    <row r="18373" spans="1:20" x14ac:dyDescent="0.35">
      <c r="A18373">
        <f t="shared" si="562"/>
        <v>18373</v>
      </c>
      <c r="B18373" s="3" t="s">
        <v>1039</v>
      </c>
      <c r="C18373" s="3" t="s">
        <v>86</v>
      </c>
      <c r="D18373" s="3" t="s">
        <v>18</v>
      </c>
      <c r="E18373">
        <v>2026</v>
      </c>
      <c r="F18373" s="3" t="str">
        <f t="shared" si="561"/>
        <v>RGQOutREVELS2026</v>
      </c>
      <c r="G18373" s="9">
        <v>16.540228581567</v>
      </c>
      <c r="H18373" s="9">
        <v>21.615607213445401</v>
      </c>
      <c r="I18373" s="9">
        <v>30.621013180293097</v>
      </c>
      <c r="J18373" s="9">
        <v>17.084368197249301</v>
      </c>
      <c r="K18373" s="9">
        <v>29.381178121273201</v>
      </c>
      <c r="L18373" s="9">
        <v>15.456148395360101</v>
      </c>
      <c r="M18373" s="9">
        <v>14.988196681386199</v>
      </c>
      <c r="N18373" s="9">
        <v>15.962837634332301</v>
      </c>
      <c r="O18373" s="9">
        <v>27.7401674083549</v>
      </c>
      <c r="P18373" s="9">
        <v>47.382722372027203</v>
      </c>
      <c r="Q18373" s="9">
        <v>44.210725344476799</v>
      </c>
      <c r="R18373" s="9">
        <v>42.339948461152296</v>
      </c>
      <c r="S18373" s="9">
        <v>25.252997361310701</v>
      </c>
      <c r="T18373" s="9">
        <v>33.3294566825179</v>
      </c>
    </row>
    <row r="18374" spans="1:20" x14ac:dyDescent="0.35">
      <c r="A18374">
        <f t="shared" si="562"/>
        <v>18374</v>
      </c>
      <c r="B18374" s="3" t="s">
        <v>1039</v>
      </c>
      <c r="C18374" s="3" t="s">
        <v>86</v>
      </c>
      <c r="D18374" s="3" t="s">
        <v>18</v>
      </c>
      <c r="E18374">
        <v>2027</v>
      </c>
      <c r="F18374" s="3" t="str">
        <f t="shared" si="561"/>
        <v>RGQOutREVELS2027</v>
      </c>
      <c r="G18374" s="9">
        <v>14.999096389612401</v>
      </c>
      <c r="H18374" s="9">
        <v>18.858485213669798</v>
      </c>
      <c r="I18374" s="9">
        <v>29.339228299795</v>
      </c>
      <c r="J18374" s="9">
        <v>16.222977196544999</v>
      </c>
      <c r="K18374" s="9">
        <v>23.696941142153101</v>
      </c>
      <c r="L18374" s="9">
        <v>15.071655873385399</v>
      </c>
      <c r="M18374" s="9">
        <v>15.940397496474301</v>
      </c>
      <c r="N18374" s="9">
        <v>14.982346245454501</v>
      </c>
      <c r="O18374" s="9">
        <v>24.042584708453699</v>
      </c>
      <c r="P18374" s="9">
        <v>53.750336687119699</v>
      </c>
      <c r="Q18374" s="9">
        <v>61.714862128975099</v>
      </c>
      <c r="R18374" s="9">
        <v>35.649066463623399</v>
      </c>
      <c r="S18374" s="9">
        <v>19.793783332365301</v>
      </c>
      <c r="T18374" s="9">
        <v>15.895103136687601</v>
      </c>
    </row>
    <row r="18375" spans="1:20" x14ac:dyDescent="0.35">
      <c r="A18375">
        <f t="shared" si="562"/>
        <v>18375</v>
      </c>
      <c r="B18375" s="3" t="s">
        <v>1039</v>
      </c>
      <c r="C18375" s="3" t="s">
        <v>86</v>
      </c>
      <c r="D18375" s="3" t="s">
        <v>18</v>
      </c>
      <c r="E18375">
        <v>2028</v>
      </c>
      <c r="F18375" s="3" t="str">
        <f t="shared" si="561"/>
        <v>RGQOutREVELS2028</v>
      </c>
      <c r="G18375" s="9">
        <v>12.6481981010936</v>
      </c>
      <c r="H18375" s="9">
        <v>18.9551797314003</v>
      </c>
      <c r="I18375" s="9">
        <v>28.841406278778301</v>
      </c>
      <c r="J18375" s="9">
        <v>14.0571557864209</v>
      </c>
      <c r="K18375" s="9">
        <v>23.377613028157199</v>
      </c>
      <c r="L18375" s="9">
        <v>15.074455554025899</v>
      </c>
      <c r="M18375" s="9">
        <v>29.493614797203701</v>
      </c>
      <c r="N18375" s="9">
        <v>19.276692090590402</v>
      </c>
      <c r="O18375" s="9">
        <v>25.084068450453</v>
      </c>
      <c r="P18375" s="9">
        <v>38.292796040200798</v>
      </c>
      <c r="Q18375" s="9">
        <v>94.5618203584539</v>
      </c>
      <c r="R18375" s="9">
        <v>59.753762680459097</v>
      </c>
      <c r="S18375" s="9">
        <v>42.388661872467097</v>
      </c>
      <c r="T18375" s="9">
        <v>22.162656756758601</v>
      </c>
    </row>
    <row r="18376" spans="1:20" x14ac:dyDescent="0.35">
      <c r="A18376">
        <f t="shared" si="562"/>
        <v>18376</v>
      </c>
      <c r="B18376" s="3" t="s">
        <v>1039</v>
      </c>
      <c r="C18376" s="3" t="s">
        <v>86</v>
      </c>
      <c r="D18376" s="3" t="s">
        <v>18</v>
      </c>
      <c r="E18376">
        <v>2029</v>
      </c>
      <c r="F18376" s="3" t="str">
        <f t="shared" si="561"/>
        <v>RGQOutREVELS2029</v>
      </c>
      <c r="G18376" s="9">
        <v>23.362304800548596</v>
      </c>
      <c r="H18376" s="9">
        <v>19.596890928220301</v>
      </c>
      <c r="I18376" s="9">
        <v>29.5904798210024</v>
      </c>
      <c r="J18376" s="9">
        <v>15.5044290071157</v>
      </c>
      <c r="K18376" s="9">
        <v>28.7456007583515</v>
      </c>
      <c r="L18376" s="9">
        <v>15.7730503146764</v>
      </c>
      <c r="M18376" s="9">
        <v>19.400984348651999</v>
      </c>
      <c r="N18376" s="9">
        <v>21.892996363311099</v>
      </c>
      <c r="O18376" s="9">
        <v>33.226123002631503</v>
      </c>
      <c r="P18376" s="9">
        <v>79.492954594869303</v>
      </c>
      <c r="Q18376" s="9">
        <v>59.401543206453802</v>
      </c>
      <c r="R18376" s="9">
        <v>34.383853709315801</v>
      </c>
      <c r="S18376" s="9">
        <v>24.038215383144401</v>
      </c>
      <c r="T18376" s="9">
        <v>27.070159606444701</v>
      </c>
    </row>
    <row r="18377" spans="1:20" x14ac:dyDescent="0.35">
      <c r="A18377">
        <f t="shared" si="562"/>
        <v>18377</v>
      </c>
      <c r="B18377" s="3" t="s">
        <v>1039</v>
      </c>
      <c r="C18377" s="3" t="s">
        <v>95</v>
      </c>
      <c r="D18377" s="3" t="s">
        <v>18</v>
      </c>
      <c r="E18377">
        <v>2020</v>
      </c>
      <c r="F18377" s="3" t="str">
        <f t="shared" si="561"/>
        <v>RGSpillREVELS2020</v>
      </c>
      <c r="G18377" s="9">
        <v>2.50212877460479</v>
      </c>
      <c r="H18377" s="9">
        <v>5.9931075487324996</v>
      </c>
      <c r="I18377" s="9">
        <v>9.5825593357156205</v>
      </c>
      <c r="J18377" s="9">
        <v>5.9144439666516098</v>
      </c>
      <c r="K18377" s="9">
        <v>8.2395637891666595</v>
      </c>
      <c r="L18377" s="9">
        <v>2.4220202296490498</v>
      </c>
      <c r="M18377" s="9">
        <v>0</v>
      </c>
      <c r="N18377" s="9">
        <v>0.33056311458333298</v>
      </c>
      <c r="O18377" s="9">
        <v>8.6415276755951602</v>
      </c>
      <c r="P18377" s="9">
        <v>7.4741380937460402</v>
      </c>
      <c r="Q18377" s="9">
        <v>10.0359237637829</v>
      </c>
      <c r="R18377" s="9">
        <v>11.128608566194</v>
      </c>
      <c r="S18377" s="9">
        <v>10.609630445967801</v>
      </c>
      <c r="T18377" s="9">
        <v>3.34973494377763</v>
      </c>
    </row>
    <row r="18378" spans="1:20" x14ac:dyDescent="0.35">
      <c r="A18378">
        <f t="shared" si="562"/>
        <v>18378</v>
      </c>
      <c r="B18378" s="3" t="s">
        <v>1039</v>
      </c>
      <c r="C18378" s="3" t="s">
        <v>95</v>
      </c>
      <c r="D18378" s="3" t="s">
        <v>18</v>
      </c>
      <c r="E18378">
        <v>2021</v>
      </c>
      <c r="F18378" s="3" t="str">
        <f t="shared" si="561"/>
        <v>RGSpillREVELS2021</v>
      </c>
      <c r="G18378" s="9">
        <v>2.8334786030569798</v>
      </c>
      <c r="H18378" s="9">
        <v>4.7041459944976296</v>
      </c>
      <c r="I18378" s="9">
        <v>8.5858299543537502</v>
      </c>
      <c r="J18378" s="9">
        <v>4.8738083224466298</v>
      </c>
      <c r="K18378" s="9">
        <v>8.4488627710772395</v>
      </c>
      <c r="L18378" s="9">
        <v>5.7048289986335199</v>
      </c>
      <c r="M18378" s="9">
        <v>0.241003121450486</v>
      </c>
      <c r="N18378" s="9">
        <v>0</v>
      </c>
      <c r="O18378" s="9">
        <v>1.3681241940672</v>
      </c>
      <c r="P18378" s="9">
        <v>4.8222434834097196</v>
      </c>
      <c r="Q18378" s="9">
        <v>0.87658616270900502</v>
      </c>
      <c r="R18378" s="9">
        <v>4.7352027500555502</v>
      </c>
      <c r="S18378" s="9">
        <v>0.67138219810520805</v>
      </c>
      <c r="T18378" s="9">
        <v>4.59877342612333</v>
      </c>
    </row>
    <row r="18379" spans="1:20" x14ac:dyDescent="0.35">
      <c r="A18379">
        <f t="shared" si="562"/>
        <v>18379</v>
      </c>
      <c r="B18379" s="3" t="s">
        <v>1039</v>
      </c>
      <c r="C18379" s="3" t="s">
        <v>95</v>
      </c>
      <c r="D18379" s="3" t="s">
        <v>18</v>
      </c>
      <c r="E18379">
        <v>2022</v>
      </c>
      <c r="F18379" s="3" t="str">
        <f t="shared" si="561"/>
        <v>RGSpillREVELS2022</v>
      </c>
      <c r="G18379" s="9">
        <v>3.1648256081129</v>
      </c>
      <c r="H18379" s="9">
        <v>10.2548206193251</v>
      </c>
      <c r="I18379" s="9">
        <v>8.0752371312569409</v>
      </c>
      <c r="J18379" s="9">
        <v>5.2982979270572503</v>
      </c>
      <c r="K18379" s="9">
        <v>8.85324049739895</v>
      </c>
      <c r="L18379" s="9">
        <v>0.54519892157429395</v>
      </c>
      <c r="M18379" s="9">
        <v>0</v>
      </c>
      <c r="N18379" s="9">
        <v>0</v>
      </c>
      <c r="O18379" s="9">
        <v>4.6637484957404496</v>
      </c>
      <c r="P18379" s="9">
        <v>9.4851159682659691</v>
      </c>
      <c r="Q18379" s="9">
        <v>6.66729607054301</v>
      </c>
      <c r="R18379" s="9">
        <v>0.239588927861111</v>
      </c>
      <c r="S18379" s="9">
        <v>0</v>
      </c>
      <c r="T18379" s="9">
        <v>2.05975023943888</v>
      </c>
    </row>
    <row r="18380" spans="1:20" x14ac:dyDescent="0.35">
      <c r="A18380">
        <f t="shared" si="562"/>
        <v>18380</v>
      </c>
      <c r="B18380" s="3" t="s">
        <v>1039</v>
      </c>
      <c r="C18380" s="3" t="s">
        <v>95</v>
      </c>
      <c r="D18380" s="3" t="s">
        <v>18</v>
      </c>
      <c r="E18380">
        <v>2023</v>
      </c>
      <c r="F18380" s="3" t="str">
        <f t="shared" si="561"/>
        <v>RGSpillREVELS2023</v>
      </c>
      <c r="G18380" s="9">
        <v>5.8053488344758</v>
      </c>
      <c r="H18380" s="9">
        <v>7.8086232525000003</v>
      </c>
      <c r="I18380" s="9">
        <v>10.415657188416599</v>
      </c>
      <c r="J18380" s="9">
        <v>6.2383379801881702</v>
      </c>
      <c r="K18380" s="9">
        <v>9.9506549453645796</v>
      </c>
      <c r="L18380" s="9">
        <v>7.0505964606451599</v>
      </c>
      <c r="M18380" s="9">
        <v>5.2644786609722196</v>
      </c>
      <c r="N18380" s="9">
        <v>8.6006685629861099</v>
      </c>
      <c r="O18380" s="9">
        <v>12.095252800112499</v>
      </c>
      <c r="P18380" s="9">
        <v>14.4143224016458</v>
      </c>
      <c r="Q18380" s="9">
        <v>45.2344216379228</v>
      </c>
      <c r="R18380" s="9">
        <v>12.1237687950818</v>
      </c>
      <c r="S18380" s="9">
        <v>9.4288838122226508</v>
      </c>
      <c r="T18380" s="9">
        <v>6.1611940710196498</v>
      </c>
    </row>
    <row r="18381" spans="1:20" x14ac:dyDescent="0.35">
      <c r="A18381">
        <f t="shared" si="562"/>
        <v>18381</v>
      </c>
      <c r="B18381" s="3" t="s">
        <v>1039</v>
      </c>
      <c r="C18381" s="3" t="s">
        <v>95</v>
      </c>
      <c r="D18381" s="3" t="s">
        <v>18</v>
      </c>
      <c r="E18381">
        <v>2024</v>
      </c>
      <c r="F18381" s="3" t="str">
        <f t="shared" si="561"/>
        <v>RGSpillREVELS2024</v>
      </c>
      <c r="G18381" s="9">
        <v>5.0826395583400501</v>
      </c>
      <c r="H18381" s="9">
        <v>7.6570440133055504</v>
      </c>
      <c r="I18381" s="9">
        <v>8.8703258590138798</v>
      </c>
      <c r="J18381" s="9">
        <v>5.4765465998400504</v>
      </c>
      <c r="K18381" s="9">
        <v>10.6053336119791</v>
      </c>
      <c r="L18381" s="9">
        <v>2.2387730224012099</v>
      </c>
      <c r="M18381" s="9">
        <v>0</v>
      </c>
      <c r="N18381" s="9">
        <v>5.2991413144444403E-6</v>
      </c>
      <c r="O18381" s="9">
        <v>7.0845570478036199</v>
      </c>
      <c r="P18381" s="9">
        <v>14.4887016902318</v>
      </c>
      <c r="Q18381" s="9">
        <v>10.2453245217859</v>
      </c>
      <c r="R18381" s="9">
        <v>9.7386267901416605</v>
      </c>
      <c r="S18381" s="9">
        <v>10.933960048283801</v>
      </c>
      <c r="T18381" s="9">
        <v>4.8469933772613798</v>
      </c>
    </row>
    <row r="18382" spans="1:20" x14ac:dyDescent="0.35">
      <c r="A18382">
        <f t="shared" si="562"/>
        <v>18382</v>
      </c>
      <c r="B18382" s="3" t="s">
        <v>1039</v>
      </c>
      <c r="C18382" s="3" t="s">
        <v>95</v>
      </c>
      <c r="D18382" s="3" t="s">
        <v>18</v>
      </c>
      <c r="E18382">
        <v>2025</v>
      </c>
      <c r="F18382" s="3" t="str">
        <f t="shared" si="561"/>
        <v>RGSpillREVELS2025</v>
      </c>
      <c r="G18382" s="9">
        <v>3.7090344919367602</v>
      </c>
      <c r="H18382" s="9">
        <v>6.2371796334419392</v>
      </c>
      <c r="I18382" s="9">
        <v>8.2150052196527703</v>
      </c>
      <c r="J18382" s="9">
        <v>5.2139197481922004</v>
      </c>
      <c r="K18382" s="9">
        <v>7.3168043855208298</v>
      </c>
      <c r="L18382" s="9">
        <v>4.1078118454973103</v>
      </c>
      <c r="M18382" s="9">
        <v>0</v>
      </c>
      <c r="N18382" s="9">
        <v>2.6086020200138802</v>
      </c>
      <c r="O18382" s="9">
        <v>8.8160193744442203</v>
      </c>
      <c r="P18382" s="9">
        <v>10.107498626924</v>
      </c>
      <c r="Q18382" s="9">
        <v>17.994694353583199</v>
      </c>
      <c r="R18382" s="9">
        <v>5.4007859382263801</v>
      </c>
      <c r="S18382" s="9">
        <v>8.0989609266926994</v>
      </c>
      <c r="T18382" s="9">
        <v>5.5203576626041597</v>
      </c>
    </row>
    <row r="18383" spans="1:20" x14ac:dyDescent="0.35">
      <c r="A18383">
        <f t="shared" si="562"/>
        <v>18383</v>
      </c>
      <c r="B18383" s="3" t="s">
        <v>1039</v>
      </c>
      <c r="C18383" s="3" t="s">
        <v>95</v>
      </c>
      <c r="D18383" s="3" t="s">
        <v>18</v>
      </c>
      <c r="E18383">
        <v>2026</v>
      </c>
      <c r="F18383" s="3" t="str">
        <f t="shared" si="561"/>
        <v>RGSpillREVELS2026</v>
      </c>
      <c r="G18383" s="9">
        <v>4.3951502986670201</v>
      </c>
      <c r="H18383" s="9">
        <v>7.9966677797222196</v>
      </c>
      <c r="I18383" s="9">
        <v>8.8760904932291602</v>
      </c>
      <c r="J18383" s="9">
        <v>6.4867472976344001</v>
      </c>
      <c r="K18383" s="9">
        <v>10.4003260004536</v>
      </c>
      <c r="L18383" s="9">
        <v>2.8591607362029499</v>
      </c>
      <c r="M18383" s="9">
        <v>0</v>
      </c>
      <c r="N18383" s="9">
        <v>1.6933357096250001E-2</v>
      </c>
      <c r="O18383" s="9">
        <v>2.2633012806419299</v>
      </c>
      <c r="P18383" s="9">
        <v>10.133742284455399</v>
      </c>
      <c r="Q18383" s="9">
        <v>11.083348744064301</v>
      </c>
      <c r="R18383" s="9">
        <v>2.6421253261434301</v>
      </c>
      <c r="S18383" s="9">
        <v>1.4704572629828701</v>
      </c>
      <c r="T18383" s="9">
        <v>0.22115106936319401</v>
      </c>
    </row>
    <row r="18384" spans="1:20" x14ac:dyDescent="0.35">
      <c r="A18384">
        <f t="shared" si="562"/>
        <v>18384</v>
      </c>
      <c r="B18384" s="3" t="s">
        <v>1039</v>
      </c>
      <c r="C18384" s="3" t="s">
        <v>95</v>
      </c>
      <c r="D18384" s="3" t="s">
        <v>18</v>
      </c>
      <c r="E18384">
        <v>2027</v>
      </c>
      <c r="F18384" s="3" t="str">
        <f t="shared" si="561"/>
        <v>RGSpillREVELS2027</v>
      </c>
      <c r="G18384" s="9">
        <v>3.3091965293891699</v>
      </c>
      <c r="H18384" s="9">
        <v>6.4685843825959504</v>
      </c>
      <c r="I18384" s="9">
        <v>8.501128779910271</v>
      </c>
      <c r="J18384" s="9">
        <v>5.7891945952956902</v>
      </c>
      <c r="K18384" s="9">
        <v>9.1234008076041597</v>
      </c>
      <c r="L18384" s="9">
        <v>3.4660246134744601</v>
      </c>
      <c r="M18384" s="9">
        <v>4.5601455102777697</v>
      </c>
      <c r="N18384" s="9">
        <v>4.3378619133888803</v>
      </c>
      <c r="O18384" s="9">
        <v>9.5405843446572494</v>
      </c>
      <c r="P18384" s="9">
        <v>11.952739883400501</v>
      </c>
      <c r="Q18384" s="9">
        <v>15.317691815878099</v>
      </c>
      <c r="R18384" s="9">
        <v>10.586228867964101</v>
      </c>
      <c r="S18384" s="9">
        <v>3.0173099213541601</v>
      </c>
      <c r="T18384" s="9">
        <v>0.38460831065125001</v>
      </c>
    </row>
    <row r="18385" spans="1:20" x14ac:dyDescent="0.35">
      <c r="A18385">
        <f t="shared" si="562"/>
        <v>18385</v>
      </c>
      <c r="B18385" s="3" t="s">
        <v>1039</v>
      </c>
      <c r="C18385" s="3" t="s">
        <v>95</v>
      </c>
      <c r="D18385" s="3" t="s">
        <v>18</v>
      </c>
      <c r="E18385">
        <v>2028</v>
      </c>
      <c r="F18385" s="3" t="str">
        <f t="shared" si="561"/>
        <v>RGSpillREVELS2028</v>
      </c>
      <c r="G18385" s="9">
        <v>2.45427222014784</v>
      </c>
      <c r="H18385" s="9">
        <v>5.6640744584861098</v>
      </c>
      <c r="I18385" s="9">
        <v>9.1612265627040195</v>
      </c>
      <c r="J18385" s="9">
        <v>4.2194644662399101</v>
      </c>
      <c r="K18385" s="9">
        <v>8.9197423609843707</v>
      </c>
      <c r="L18385" s="9">
        <v>2.9035527354637001</v>
      </c>
      <c r="M18385" s="9">
        <v>1.11112074986111E-3</v>
      </c>
      <c r="N18385" s="9">
        <v>1.74350055627513</v>
      </c>
      <c r="O18385" s="9">
        <v>4.85823111707594</v>
      </c>
      <c r="P18385" s="9">
        <v>7.16206612848611</v>
      </c>
      <c r="Q18385" s="9">
        <v>33.588812009193099</v>
      </c>
      <c r="R18385" s="9">
        <v>9.9881347960654097</v>
      </c>
      <c r="S18385" s="9">
        <v>0.98235232527951799</v>
      </c>
      <c r="T18385" s="9">
        <v>0.17050997737569401</v>
      </c>
    </row>
    <row r="18386" spans="1:20" x14ac:dyDescent="0.35">
      <c r="A18386">
        <f t="shared" si="562"/>
        <v>18386</v>
      </c>
      <c r="B18386" s="3" t="s">
        <v>1039</v>
      </c>
      <c r="C18386" s="3" t="s">
        <v>95</v>
      </c>
      <c r="D18386" s="3" t="s">
        <v>18</v>
      </c>
      <c r="E18386">
        <v>2029</v>
      </c>
      <c r="F18386" s="3" t="str">
        <f t="shared" si="561"/>
        <v>RGSpillREVELS2029</v>
      </c>
      <c r="G18386" s="9">
        <v>6.6796408502946196</v>
      </c>
      <c r="H18386" s="9">
        <v>7.5727604352546303</v>
      </c>
      <c r="I18386" s="9">
        <v>8.8805734332826294</v>
      </c>
      <c r="J18386" s="9">
        <v>4.95617141696908</v>
      </c>
      <c r="K18386" s="9">
        <v>9.7293866419380208</v>
      </c>
      <c r="L18386" s="9">
        <v>2.1551681252688102</v>
      </c>
      <c r="M18386" s="9">
        <v>0</v>
      </c>
      <c r="N18386" s="9">
        <v>1.21296066559305</v>
      </c>
      <c r="O18386" s="9">
        <v>7.7899130807016101</v>
      </c>
      <c r="P18386" s="9">
        <v>23.546683310799899</v>
      </c>
      <c r="Q18386" s="9">
        <v>12.3337112871467</v>
      </c>
      <c r="R18386" s="9">
        <v>3.9848946067126301</v>
      </c>
      <c r="S18386" s="9">
        <v>9.8807631038169905</v>
      </c>
      <c r="T18386" s="9">
        <v>3.2262077505627</v>
      </c>
    </row>
    <row r="18387" spans="1:20" x14ac:dyDescent="0.35">
      <c r="A18387">
        <f t="shared" si="562"/>
        <v>18387</v>
      </c>
      <c r="B18387" s="3" t="s">
        <v>1039</v>
      </c>
      <c r="C18387" s="3" t="s">
        <v>77</v>
      </c>
      <c r="D18387" s="3" t="s">
        <v>18</v>
      </c>
      <c r="E18387">
        <v>2020</v>
      </c>
      <c r="F18387" s="3" t="str">
        <f t="shared" si="561"/>
        <v>RGGenREVELS2020</v>
      </c>
      <c r="G18387" s="9">
        <v>368.00696732526802</v>
      </c>
      <c r="H18387" s="9">
        <v>432.43205986111099</v>
      </c>
      <c r="I18387" s="9">
        <v>648.47692611111097</v>
      </c>
      <c r="J18387" s="9">
        <v>327.294756747311</v>
      </c>
      <c r="K18387" s="9">
        <v>476.92554690476101</v>
      </c>
      <c r="L18387" s="9">
        <v>410.79629166532197</v>
      </c>
      <c r="M18387" s="9">
        <v>638.621477611111</v>
      </c>
      <c r="N18387" s="9">
        <v>634.76473433333297</v>
      </c>
      <c r="O18387" s="9">
        <v>712.37829580645098</v>
      </c>
      <c r="P18387" s="9">
        <v>914.79563263888804</v>
      </c>
      <c r="Q18387" s="9">
        <v>687.50889062499903</v>
      </c>
      <c r="R18387" s="9">
        <v>773.848276194444</v>
      </c>
      <c r="S18387" s="9">
        <v>865.52125619791605</v>
      </c>
      <c r="T18387" s="9">
        <v>803.71625511111097</v>
      </c>
    </row>
    <row r="18388" spans="1:20" x14ac:dyDescent="0.35">
      <c r="A18388">
        <f t="shared" si="562"/>
        <v>18388</v>
      </c>
      <c r="B18388" s="3" t="s">
        <v>1039</v>
      </c>
      <c r="C18388" s="3" t="s">
        <v>77</v>
      </c>
      <c r="D18388" s="3" t="s">
        <v>18</v>
      </c>
      <c r="E18388">
        <v>2021</v>
      </c>
      <c r="F18388" s="3" t="str">
        <f t="shared" si="561"/>
        <v>RGGenREVELS2021</v>
      </c>
      <c r="G18388" s="9">
        <v>374.67658169354797</v>
      </c>
      <c r="H18388" s="9">
        <v>463.51943659722201</v>
      </c>
      <c r="I18388" s="9">
        <v>651.75407236111096</v>
      </c>
      <c r="J18388" s="9">
        <v>355.49759379032201</v>
      </c>
      <c r="K18388" s="9">
        <v>487.88369305059501</v>
      </c>
      <c r="L18388" s="9">
        <v>721.05910098118204</v>
      </c>
      <c r="M18388" s="9">
        <v>478.81185888888803</v>
      </c>
      <c r="N18388" s="9">
        <v>496.88320622222199</v>
      </c>
      <c r="O18388" s="9">
        <v>775.10566861559096</v>
      </c>
      <c r="P18388" s="9">
        <v>851.619664541666</v>
      </c>
      <c r="Q18388" s="9">
        <v>1048.3322172580599</v>
      </c>
      <c r="R18388" s="9">
        <v>988.24836147222197</v>
      </c>
      <c r="S18388" s="9">
        <v>910.51150520833301</v>
      </c>
      <c r="T18388" s="9">
        <v>891.75075968055501</v>
      </c>
    </row>
    <row r="18389" spans="1:20" x14ac:dyDescent="0.35">
      <c r="A18389">
        <f t="shared" si="562"/>
        <v>18389</v>
      </c>
      <c r="B18389" s="3" t="s">
        <v>1039</v>
      </c>
      <c r="C18389" s="3" t="s">
        <v>77</v>
      </c>
      <c r="D18389" s="3" t="s">
        <v>18</v>
      </c>
      <c r="E18389">
        <v>2022</v>
      </c>
      <c r="F18389" s="3" t="str">
        <f t="shared" si="561"/>
        <v>RGGenREVELS2022</v>
      </c>
      <c r="G18389" s="9">
        <v>340.32120813709599</v>
      </c>
      <c r="H18389" s="9">
        <v>781.351090402777</v>
      </c>
      <c r="I18389" s="9">
        <v>750.19858431805505</v>
      </c>
      <c r="J18389" s="9">
        <v>379.74141604838701</v>
      </c>
      <c r="K18389" s="9">
        <v>489.14244552083301</v>
      </c>
      <c r="L18389" s="9">
        <v>386.52039481586002</v>
      </c>
      <c r="M18389" s="9">
        <v>449.01057694444398</v>
      </c>
      <c r="N18389" s="9">
        <v>486.948059749999</v>
      </c>
      <c r="O18389" s="9">
        <v>867.44266206989198</v>
      </c>
      <c r="P18389" s="9">
        <v>1086.8784741249999</v>
      </c>
      <c r="Q18389" s="9">
        <v>751.91058686827898</v>
      </c>
      <c r="R18389" s="9">
        <v>1281.97746038888</v>
      </c>
      <c r="S18389" s="9">
        <v>759.50285937499996</v>
      </c>
      <c r="T18389" s="9">
        <v>764.18407809722203</v>
      </c>
    </row>
    <row r="18390" spans="1:20" x14ac:dyDescent="0.35">
      <c r="A18390">
        <f t="shared" si="562"/>
        <v>18390</v>
      </c>
      <c r="B18390" s="3" t="s">
        <v>1039</v>
      </c>
      <c r="C18390" s="3" t="s">
        <v>77</v>
      </c>
      <c r="D18390" s="3" t="s">
        <v>18</v>
      </c>
      <c r="E18390">
        <v>2023</v>
      </c>
      <c r="F18390" s="3" t="str">
        <f t="shared" si="561"/>
        <v>RGGenREVELS2023</v>
      </c>
      <c r="G18390" s="9">
        <v>481.80464877688098</v>
      </c>
      <c r="H18390" s="9">
        <v>503.20781259722202</v>
      </c>
      <c r="I18390" s="9">
        <v>792.77621369444398</v>
      </c>
      <c r="J18390" s="9">
        <v>381.89149183602098</v>
      </c>
      <c r="K18390" s="9">
        <v>654.68883950892803</v>
      </c>
      <c r="L18390" s="9">
        <v>375.96649134408602</v>
      </c>
      <c r="M18390" s="9">
        <v>749.35366419444404</v>
      </c>
      <c r="N18390" s="9">
        <v>494.45739938888801</v>
      </c>
      <c r="O18390" s="9">
        <v>766.757375900537</v>
      </c>
      <c r="P18390" s="9">
        <v>1737.69520555555</v>
      </c>
      <c r="Q18390" s="9">
        <v>2241.0836216397802</v>
      </c>
      <c r="R18390" s="9">
        <v>1500.6763744166601</v>
      </c>
      <c r="S18390" s="9">
        <v>887.40877411458303</v>
      </c>
      <c r="T18390" s="9">
        <v>603.443057486111</v>
      </c>
    </row>
    <row r="18391" spans="1:20" x14ac:dyDescent="0.35">
      <c r="A18391">
        <f t="shared" si="562"/>
        <v>18391</v>
      </c>
      <c r="B18391" s="3" t="s">
        <v>1039</v>
      </c>
      <c r="C18391" s="3" t="s">
        <v>77</v>
      </c>
      <c r="D18391" s="3" t="s">
        <v>18</v>
      </c>
      <c r="E18391">
        <v>2024</v>
      </c>
      <c r="F18391" s="3" t="str">
        <f t="shared" si="561"/>
        <v>RGGenREVELS2024</v>
      </c>
      <c r="G18391" s="9">
        <v>416.28722969085999</v>
      </c>
      <c r="H18391" s="9">
        <v>410.11541733333303</v>
      </c>
      <c r="I18391" s="9">
        <v>652.54267105555505</v>
      </c>
      <c r="J18391" s="9">
        <v>376.62268411290302</v>
      </c>
      <c r="K18391" s="9">
        <v>641.73538049107106</v>
      </c>
      <c r="L18391" s="9">
        <v>466.865379516129</v>
      </c>
      <c r="M18391" s="9">
        <v>623.98153149999996</v>
      </c>
      <c r="N18391" s="9">
        <v>621.25741966666601</v>
      </c>
      <c r="O18391" s="9">
        <v>889.49200802419296</v>
      </c>
      <c r="P18391" s="9">
        <v>1610.0868513888799</v>
      </c>
      <c r="Q18391" s="9">
        <v>1319.61089232526</v>
      </c>
      <c r="R18391" s="9">
        <v>1004.86868041666</v>
      </c>
      <c r="S18391" s="9">
        <v>967.72273171874997</v>
      </c>
      <c r="T18391" s="9">
        <v>892.19828180555498</v>
      </c>
    </row>
    <row r="18392" spans="1:20" x14ac:dyDescent="0.35">
      <c r="A18392">
        <f t="shared" si="562"/>
        <v>18392</v>
      </c>
      <c r="B18392" s="3" t="s">
        <v>1039</v>
      </c>
      <c r="C18392" s="3" t="s">
        <v>77</v>
      </c>
      <c r="D18392" s="3" t="s">
        <v>18</v>
      </c>
      <c r="E18392">
        <v>2025</v>
      </c>
      <c r="F18392" s="3" t="str">
        <f t="shared" si="561"/>
        <v>RGGenREVELS2025</v>
      </c>
      <c r="G18392" s="9">
        <v>397.15758331989201</v>
      </c>
      <c r="H18392" s="9">
        <v>483.770402722222</v>
      </c>
      <c r="I18392" s="9">
        <v>716.09972693055499</v>
      </c>
      <c r="J18392" s="9">
        <v>340.089936693548</v>
      </c>
      <c r="K18392" s="9">
        <v>518.97297223214196</v>
      </c>
      <c r="L18392" s="9">
        <v>475.24258634408602</v>
      </c>
      <c r="M18392" s="9">
        <v>646.25581724999995</v>
      </c>
      <c r="N18392" s="9">
        <v>631.89389433333304</v>
      </c>
      <c r="O18392" s="9">
        <v>588.00482821854803</v>
      </c>
      <c r="P18392" s="9">
        <v>1003.44787640277</v>
      </c>
      <c r="Q18392" s="9">
        <v>1883.6047709543</v>
      </c>
      <c r="R18392" s="9">
        <v>1190.7672724444401</v>
      </c>
      <c r="S18392" s="9">
        <v>704.46558166666603</v>
      </c>
      <c r="T18392" s="9">
        <v>951.11555718055502</v>
      </c>
    </row>
    <row r="18393" spans="1:20" x14ac:dyDescent="0.35">
      <c r="A18393">
        <f t="shared" si="562"/>
        <v>18393</v>
      </c>
      <c r="B18393" s="3" t="s">
        <v>1039</v>
      </c>
      <c r="C18393" s="3" t="s">
        <v>77</v>
      </c>
      <c r="D18393" s="3" t="s">
        <v>18</v>
      </c>
      <c r="E18393">
        <v>2026</v>
      </c>
      <c r="F18393" s="3" t="str">
        <f t="shared" si="561"/>
        <v>RGGenREVELS2026</v>
      </c>
      <c r="G18393" s="9">
        <v>407.14684544354799</v>
      </c>
      <c r="H18393" s="9">
        <v>456.55602326388799</v>
      </c>
      <c r="I18393" s="9">
        <v>728.96835676111095</v>
      </c>
      <c r="J18393" s="9">
        <v>355.27043533602102</v>
      </c>
      <c r="K18393" s="9">
        <v>636.30660165178494</v>
      </c>
      <c r="L18393" s="9">
        <v>422.29654814516101</v>
      </c>
      <c r="M18393" s="9">
        <v>502.45860047222197</v>
      </c>
      <c r="N18393" s="9">
        <v>534.56442680555494</v>
      </c>
      <c r="O18393" s="9">
        <v>854.07669811827896</v>
      </c>
      <c r="P18393" s="9">
        <v>1248.720523125</v>
      </c>
      <c r="Q18393" s="9">
        <v>1110.5493982110199</v>
      </c>
      <c r="R18393" s="9">
        <v>1330.81446452777</v>
      </c>
      <c r="S18393" s="9">
        <v>797.27683747395804</v>
      </c>
      <c r="T18393" s="9">
        <v>1109.91021579166</v>
      </c>
    </row>
    <row r="18394" spans="1:20" x14ac:dyDescent="0.35">
      <c r="A18394">
        <f t="shared" si="562"/>
        <v>18394</v>
      </c>
      <c r="B18394" s="3" t="s">
        <v>1039</v>
      </c>
      <c r="C18394" s="3" t="s">
        <v>77</v>
      </c>
      <c r="D18394" s="3" t="s">
        <v>18</v>
      </c>
      <c r="E18394">
        <v>2027</v>
      </c>
      <c r="F18394" s="3" t="str">
        <f t="shared" si="561"/>
        <v>RGGenREVELS2027</v>
      </c>
      <c r="G18394" s="9">
        <v>391.88767443548301</v>
      </c>
      <c r="H18394" s="9">
        <v>415.35416441666598</v>
      </c>
      <c r="I18394" s="9">
        <v>698.56827495555501</v>
      </c>
      <c r="J18394" s="9">
        <v>349.77802994623602</v>
      </c>
      <c r="K18394" s="9">
        <v>488.55763909226101</v>
      </c>
      <c r="L18394" s="9">
        <v>389.06266435483798</v>
      </c>
      <c r="M18394" s="9">
        <v>381.50717624999999</v>
      </c>
      <c r="N18394" s="9">
        <v>356.84147977777701</v>
      </c>
      <c r="O18394" s="9">
        <v>486.15929319892399</v>
      </c>
      <c r="P18394" s="9">
        <v>1401.20644213888</v>
      </c>
      <c r="Q18394" s="9">
        <v>1555.4005855779501</v>
      </c>
      <c r="R18394" s="9">
        <v>840.196834111111</v>
      </c>
      <c r="S18394" s="9">
        <v>562.40797697916605</v>
      </c>
      <c r="T18394" s="9">
        <v>519.96789175000004</v>
      </c>
    </row>
    <row r="18395" spans="1:20" x14ac:dyDescent="0.35">
      <c r="A18395">
        <f t="shared" si="562"/>
        <v>18395</v>
      </c>
      <c r="B18395" s="3" t="s">
        <v>1039</v>
      </c>
      <c r="C18395" s="3" t="s">
        <v>77</v>
      </c>
      <c r="D18395" s="3" t="s">
        <v>18</v>
      </c>
      <c r="E18395">
        <v>2028</v>
      </c>
      <c r="F18395" s="3" t="str">
        <f t="shared" si="561"/>
        <v>RGGenREVELS2028</v>
      </c>
      <c r="G18395" s="9">
        <v>341.73719840053701</v>
      </c>
      <c r="H18395" s="9">
        <v>445.56578173055499</v>
      </c>
      <c r="I18395" s="9">
        <v>659.75067051388896</v>
      </c>
      <c r="J18395" s="9">
        <v>329.794904685483</v>
      </c>
      <c r="K18395" s="9">
        <v>484.68003813988099</v>
      </c>
      <c r="L18395" s="9">
        <v>408.01261935483802</v>
      </c>
      <c r="M18395" s="9">
        <v>988.69490075833301</v>
      </c>
      <c r="N18395" s="9">
        <v>587.77590107499998</v>
      </c>
      <c r="O18395" s="9">
        <v>678.04317375000005</v>
      </c>
      <c r="P18395" s="9">
        <v>1043.6146993541599</v>
      </c>
      <c r="Q18395" s="9">
        <v>2044.0344583333299</v>
      </c>
      <c r="R18395" s="9">
        <v>1668.3230261666599</v>
      </c>
      <c r="S18395" s="9">
        <v>1388.0891494531199</v>
      </c>
      <c r="T18395" s="9">
        <v>737.25637868055503</v>
      </c>
    </row>
    <row r="18396" spans="1:20" x14ac:dyDescent="0.35">
      <c r="A18396">
        <f t="shared" si="562"/>
        <v>18396</v>
      </c>
      <c r="B18396" s="3" t="s">
        <v>1039</v>
      </c>
      <c r="C18396" s="3" t="s">
        <v>77</v>
      </c>
      <c r="D18396" s="3" t="s">
        <v>18</v>
      </c>
      <c r="E18396">
        <v>2029</v>
      </c>
      <c r="F18396" s="3" t="str">
        <f t="shared" si="561"/>
        <v>RGGenREVELS2029</v>
      </c>
      <c r="G18396" s="9">
        <v>559.26311572714997</v>
      </c>
      <c r="H18396" s="9">
        <v>403.092180416666</v>
      </c>
      <c r="I18396" s="9">
        <v>694.27093805277696</v>
      </c>
      <c r="J18396" s="9">
        <v>353.61560220430101</v>
      </c>
      <c r="K18396" s="9">
        <v>637.49220101190394</v>
      </c>
      <c r="L18396" s="9">
        <v>456.52057416666599</v>
      </c>
      <c r="M18396" s="9">
        <v>650.39116374999901</v>
      </c>
      <c r="N18396" s="9">
        <v>693.26979605555505</v>
      </c>
      <c r="O18396" s="9">
        <v>852.713749354838</v>
      </c>
      <c r="P18396" s="9">
        <v>1875.5205402777699</v>
      </c>
      <c r="Q18396" s="9">
        <v>1577.8832840053699</v>
      </c>
      <c r="R18396" s="9">
        <v>1019.08304297222</v>
      </c>
      <c r="S18396" s="9">
        <v>474.60883166666599</v>
      </c>
      <c r="T18396" s="9">
        <v>799.33544497222204</v>
      </c>
    </row>
    <row r="18397" spans="1:20" x14ac:dyDescent="0.35">
      <c r="A18397">
        <f t="shared" si="562"/>
        <v>18397</v>
      </c>
      <c r="B18397" s="3" t="s">
        <v>1039</v>
      </c>
      <c r="C18397" s="3" t="s">
        <v>75</v>
      </c>
      <c r="D18397" s="3" t="s">
        <v>65</v>
      </c>
      <c r="E18397">
        <v>2020</v>
      </c>
      <c r="F18397" s="3" t="str">
        <f t="shared" si="561"/>
        <v>RGElevRND B2020</v>
      </c>
      <c r="G18397" s="9">
        <v>1943.2644978799999</v>
      </c>
      <c r="H18397" s="9">
        <v>1940.4364138000001</v>
      </c>
      <c r="I18397" s="9">
        <v>1937.29336907999</v>
      </c>
      <c r="J18397" s="9">
        <v>1935.91541628</v>
      </c>
      <c r="K18397" s="9">
        <v>1940.90557391999</v>
      </c>
      <c r="L18397" s="9">
        <v>1942.9856264799901</v>
      </c>
      <c r="M18397" s="9">
        <v>1943.6057052399999</v>
      </c>
      <c r="N18397" s="9">
        <v>1939.1995371199901</v>
      </c>
      <c r="O18397" s="9">
        <v>1945.00006224</v>
      </c>
      <c r="P18397" s="9">
        <v>1945.00006224</v>
      </c>
      <c r="Q18397" s="9">
        <v>1944.1207971199999</v>
      </c>
      <c r="R18397" s="9">
        <v>1944.3209283599999</v>
      </c>
      <c r="S18397" s="9">
        <v>1944.05189948</v>
      </c>
      <c r="T18397" s="9">
        <v>1943.24153199999</v>
      </c>
    </row>
    <row r="18398" spans="1:20" x14ac:dyDescent="0.35">
      <c r="A18398">
        <f t="shared" si="562"/>
        <v>18398</v>
      </c>
      <c r="B18398" s="3" t="s">
        <v>1039</v>
      </c>
      <c r="C18398" s="3" t="s">
        <v>75</v>
      </c>
      <c r="D18398" s="3" t="s">
        <v>65</v>
      </c>
      <c r="E18398">
        <v>2021</v>
      </c>
      <c r="F18398" s="3" t="str">
        <f t="shared" si="561"/>
        <v>RGElevRND B2021</v>
      </c>
      <c r="G18398" s="9">
        <v>1943.72381548</v>
      </c>
      <c r="H18398" s="9">
        <v>1939.97053452</v>
      </c>
      <c r="I18398" s="9">
        <v>1938.5991434</v>
      </c>
      <c r="J18398" s="9">
        <v>1938.8845764799901</v>
      </c>
      <c r="K18398" s="9">
        <v>1940.3018993599901</v>
      </c>
      <c r="L18398" s="9">
        <v>1942.34586268</v>
      </c>
      <c r="M18398" s="9">
        <v>1944.82617772</v>
      </c>
      <c r="N18398" s="9">
        <v>1943.5204033999901</v>
      </c>
      <c r="O18398" s="9">
        <v>1941.1516369200001</v>
      </c>
      <c r="P18398" s="9">
        <v>1944.09126955999</v>
      </c>
      <c r="Q18398" s="9">
        <v>1943.67788372</v>
      </c>
      <c r="R18398" s="9">
        <v>1942.1555739600001</v>
      </c>
      <c r="S18398" s="9">
        <v>1942.60504904</v>
      </c>
      <c r="T18398" s="9">
        <v>1943.24153199999</v>
      </c>
    </row>
    <row r="18399" spans="1:20" x14ac:dyDescent="0.35">
      <c r="A18399">
        <f t="shared" si="562"/>
        <v>18399</v>
      </c>
      <c r="B18399" s="3" t="s">
        <v>1039</v>
      </c>
      <c r="C18399" s="3" t="s">
        <v>75</v>
      </c>
      <c r="D18399" s="3" t="s">
        <v>65</v>
      </c>
      <c r="E18399">
        <v>2022</v>
      </c>
      <c r="F18399" s="3" t="str">
        <f t="shared" si="561"/>
        <v>RGElevRND B2022</v>
      </c>
      <c r="G18399" s="9">
        <v>1944.6293273199999</v>
      </c>
      <c r="H18399" s="9">
        <v>1938.98628252</v>
      </c>
      <c r="I18399" s="9">
        <v>1938.29730612</v>
      </c>
      <c r="J18399" s="9">
        <v>1936.2894320400001</v>
      </c>
      <c r="K18399" s="9">
        <v>1939.0256525999901</v>
      </c>
      <c r="L18399" s="9">
        <v>1943.3202721599901</v>
      </c>
      <c r="M18399" s="9">
        <v>1943.3990123199901</v>
      </c>
      <c r="N18399" s="9">
        <v>1942.4278836799999</v>
      </c>
      <c r="O18399" s="9">
        <v>1943.5794585199999</v>
      </c>
      <c r="P18399" s="9">
        <v>1945.00006224</v>
      </c>
      <c r="Q18399" s="9">
        <v>1943.1398259600001</v>
      </c>
      <c r="R18399" s="9">
        <v>1941.5945503200001</v>
      </c>
      <c r="S18399" s="9">
        <v>1943.64179448</v>
      </c>
      <c r="T18399" s="9">
        <v>1943.24153199999</v>
      </c>
    </row>
    <row r="18400" spans="1:20" x14ac:dyDescent="0.35">
      <c r="A18400">
        <f t="shared" si="562"/>
        <v>18400</v>
      </c>
      <c r="B18400" s="3" t="s">
        <v>1039</v>
      </c>
      <c r="C18400" s="3" t="s">
        <v>75</v>
      </c>
      <c r="D18400" s="3" t="s">
        <v>65</v>
      </c>
      <c r="E18400">
        <v>2023</v>
      </c>
      <c r="F18400" s="3" t="str">
        <f t="shared" si="561"/>
        <v>RGElevRND B2023</v>
      </c>
      <c r="G18400" s="9">
        <v>1945.00006224</v>
      </c>
      <c r="H18400" s="9">
        <v>1941.55518023999</v>
      </c>
      <c r="I18400" s="9">
        <v>1937.29336907999</v>
      </c>
      <c r="J18400" s="9">
        <v>1936.0204031599999</v>
      </c>
      <c r="K18400" s="9">
        <v>1940.1575424</v>
      </c>
      <c r="L18400" s="9">
        <v>1945.00006224</v>
      </c>
      <c r="M18400" s="9">
        <v>1943.3990123199901</v>
      </c>
      <c r="N18400" s="9">
        <v>1942.5197472</v>
      </c>
      <c r="O18400" s="9">
        <v>1944.83930108</v>
      </c>
      <c r="P18400" s="9">
        <v>1945.00006224</v>
      </c>
      <c r="Q18400" s="9">
        <v>1944.8852328400001</v>
      </c>
      <c r="R18400" s="9">
        <v>1945.00006224</v>
      </c>
      <c r="S18400" s="9">
        <v>1944.7507183999901</v>
      </c>
      <c r="T18400" s="9">
        <v>1943.24153199999</v>
      </c>
    </row>
    <row r="18401" spans="1:20" x14ac:dyDescent="0.35">
      <c r="A18401">
        <f t="shared" si="562"/>
        <v>18401</v>
      </c>
      <c r="B18401" s="3" t="s">
        <v>1039</v>
      </c>
      <c r="C18401" s="3" t="s">
        <v>75</v>
      </c>
      <c r="D18401" s="3" t="s">
        <v>65</v>
      </c>
      <c r="E18401">
        <v>2024</v>
      </c>
      <c r="F18401" s="3" t="str">
        <f t="shared" si="561"/>
        <v>RGElevRND B2024</v>
      </c>
      <c r="G18401" s="9">
        <v>1945.00006224</v>
      </c>
      <c r="H18401" s="9">
        <v>1940.7448127600001</v>
      </c>
      <c r="I18401" s="9">
        <v>1937.29336907999</v>
      </c>
      <c r="J18401" s="9">
        <v>1935.4725028800001</v>
      </c>
      <c r="K18401" s="9">
        <v>1939.7868074799901</v>
      </c>
      <c r="L18401" s="9">
        <v>1943.4186973599999</v>
      </c>
      <c r="M18401" s="9">
        <v>1943.3990123199901</v>
      </c>
      <c r="N18401" s="9">
        <v>1942.8248653200001</v>
      </c>
      <c r="O18401" s="9">
        <v>1943.9665976399999</v>
      </c>
      <c r="P18401" s="9">
        <v>1944.6522932</v>
      </c>
      <c r="Q18401" s="9">
        <v>1943.3169913199999</v>
      </c>
      <c r="R18401" s="9">
        <v>1944.6883824399999</v>
      </c>
      <c r="S18401" s="9">
        <v>1944.5702722000001</v>
      </c>
      <c r="T18401" s="9">
        <v>1943.24153199999</v>
      </c>
    </row>
    <row r="18402" spans="1:20" x14ac:dyDescent="0.35">
      <c r="A18402">
        <f t="shared" si="562"/>
        <v>18402</v>
      </c>
      <c r="B18402" s="3" t="s">
        <v>1039</v>
      </c>
      <c r="C18402" s="3" t="s">
        <v>75</v>
      </c>
      <c r="D18402" s="3" t="s">
        <v>65</v>
      </c>
      <c r="E18402">
        <v>2025</v>
      </c>
      <c r="F18402" s="3" t="str">
        <f t="shared" si="561"/>
        <v>RGElevRND B2025</v>
      </c>
      <c r="G18402" s="9">
        <v>1944.3406133999999</v>
      </c>
      <c r="H18402" s="9">
        <v>1939.82289672</v>
      </c>
      <c r="I18402" s="9">
        <v>1937.29336907999</v>
      </c>
      <c r="J18402" s="9">
        <v>1933.30714848</v>
      </c>
      <c r="K18402" s="9">
        <v>1939.2389072000001</v>
      </c>
      <c r="L18402" s="9">
        <v>1942.7100359200001</v>
      </c>
      <c r="M18402" s="9">
        <v>1943.3990123199901</v>
      </c>
      <c r="N18402" s="9">
        <v>1942.3064926</v>
      </c>
      <c r="O18402" s="9">
        <v>1944.1339204799999</v>
      </c>
      <c r="P18402" s="9">
        <v>1944.2946816399999</v>
      </c>
      <c r="Q18402" s="9">
        <v>1943.0184348799901</v>
      </c>
      <c r="R18402" s="9">
        <v>1944.07158452</v>
      </c>
      <c r="S18402" s="9">
        <v>1944.85242444</v>
      </c>
      <c r="T18402" s="9">
        <v>1943.24153199999</v>
      </c>
    </row>
    <row r="18403" spans="1:20" x14ac:dyDescent="0.35">
      <c r="A18403">
        <f t="shared" si="562"/>
        <v>18403</v>
      </c>
      <c r="B18403" s="3" t="s">
        <v>1039</v>
      </c>
      <c r="C18403" s="3" t="s">
        <v>75</v>
      </c>
      <c r="D18403" s="3" t="s">
        <v>65</v>
      </c>
      <c r="E18403">
        <v>2026</v>
      </c>
      <c r="F18403" s="3" t="str">
        <f t="shared" si="561"/>
        <v>RGElevRND B2026</v>
      </c>
      <c r="G18403" s="9">
        <v>1945.00006224</v>
      </c>
      <c r="H18403" s="9">
        <v>1941.6536054400001</v>
      </c>
      <c r="I18403" s="9">
        <v>1937.29336907999</v>
      </c>
      <c r="J18403" s="9">
        <v>1934.5144975999999</v>
      </c>
      <c r="K18403" s="9">
        <v>1940.94166316</v>
      </c>
      <c r="L18403" s="9">
        <v>1942.7297209599999</v>
      </c>
      <c r="M18403" s="9">
        <v>1943.3990123199901</v>
      </c>
      <c r="N18403" s="9">
        <v>1941.61095452</v>
      </c>
      <c r="O18403" s="9">
        <v>1940.82027208</v>
      </c>
      <c r="P18403" s="9">
        <v>1943.7533430399999</v>
      </c>
      <c r="Q18403" s="9">
        <v>1943.3465188800001</v>
      </c>
      <c r="R18403" s="9">
        <v>1944.5768338799901</v>
      </c>
      <c r="S18403" s="9">
        <v>1943.5991435599999</v>
      </c>
      <c r="T18403" s="9">
        <v>1943.24153199999</v>
      </c>
    </row>
    <row r="18404" spans="1:20" x14ac:dyDescent="0.35">
      <c r="A18404">
        <f t="shared" si="562"/>
        <v>18404</v>
      </c>
      <c r="B18404" s="3" t="s">
        <v>1039</v>
      </c>
      <c r="C18404" s="3" t="s">
        <v>75</v>
      </c>
      <c r="D18404" s="3" t="s">
        <v>65</v>
      </c>
      <c r="E18404">
        <v>2027</v>
      </c>
      <c r="F18404" s="3" t="str">
        <f t="shared" si="561"/>
        <v>RGElevRND B2027</v>
      </c>
      <c r="G18404" s="9">
        <v>1945.00006224</v>
      </c>
      <c r="H18404" s="9">
        <v>1941.4272274799901</v>
      </c>
      <c r="I18404" s="9">
        <v>1938.5991434</v>
      </c>
      <c r="J18404" s="9">
        <v>1935.9088546</v>
      </c>
      <c r="K18404" s="9">
        <v>1940.20347416</v>
      </c>
      <c r="L18404" s="9">
        <v>1944.6621357199999</v>
      </c>
      <c r="M18404" s="9">
        <v>1944.27827744</v>
      </c>
      <c r="N18404" s="9">
        <v>1943.5335267600001</v>
      </c>
      <c r="O18404" s="9">
        <v>1945.00006224</v>
      </c>
      <c r="P18404" s="9">
        <v>1945.00006224</v>
      </c>
      <c r="Q18404" s="9">
        <v>1944.6621357199999</v>
      </c>
      <c r="R18404" s="9">
        <v>1941.1122668399901</v>
      </c>
      <c r="S18404" s="9">
        <v>1945.00006224</v>
      </c>
      <c r="T18404" s="9">
        <v>1943.24153199999</v>
      </c>
    </row>
    <row r="18405" spans="1:20" x14ac:dyDescent="0.35">
      <c r="A18405">
        <f t="shared" si="562"/>
        <v>18405</v>
      </c>
      <c r="B18405" s="3" t="s">
        <v>1039</v>
      </c>
      <c r="C18405" s="3" t="s">
        <v>75</v>
      </c>
      <c r="D18405" s="3" t="s">
        <v>65</v>
      </c>
      <c r="E18405">
        <v>2028</v>
      </c>
      <c r="F18405" s="3" t="str">
        <f t="shared" si="561"/>
        <v>RGElevRND B2028</v>
      </c>
      <c r="G18405" s="9">
        <v>1945.00006224</v>
      </c>
      <c r="H18405" s="9">
        <v>1943.2579361999999</v>
      </c>
      <c r="I18405" s="9">
        <v>1937.29336907999</v>
      </c>
      <c r="J18405" s="9">
        <v>1936.1680409600001</v>
      </c>
      <c r="K18405" s="9">
        <v>1941.3320831199901</v>
      </c>
      <c r="L18405" s="9">
        <v>1943.0938942</v>
      </c>
      <c r="M18405" s="9">
        <v>1943.1660726800001</v>
      </c>
      <c r="N18405" s="9">
        <v>1941.67000964</v>
      </c>
      <c r="O18405" s="9">
        <v>1945.00006224</v>
      </c>
      <c r="P18405" s="9">
        <v>1945.00006224</v>
      </c>
      <c r="Q18405" s="9">
        <v>1945.00006224</v>
      </c>
      <c r="R18405" s="9">
        <v>1943.0840516799999</v>
      </c>
      <c r="S18405" s="9">
        <v>1942.4770962800001</v>
      </c>
      <c r="T18405" s="9">
        <v>1943.24153199999</v>
      </c>
    </row>
    <row r="18406" spans="1:20" x14ac:dyDescent="0.35">
      <c r="A18406">
        <f t="shared" si="562"/>
        <v>18406</v>
      </c>
      <c r="B18406" s="3" t="s">
        <v>1039</v>
      </c>
      <c r="C18406" s="3" t="s">
        <v>75</v>
      </c>
      <c r="D18406" s="3" t="s">
        <v>65</v>
      </c>
      <c r="E18406">
        <v>2029</v>
      </c>
      <c r="F18406" s="3" t="str">
        <f t="shared" si="561"/>
        <v>RGElevRND B2029</v>
      </c>
      <c r="G18406" s="9">
        <v>1941.0597734</v>
      </c>
      <c r="H18406" s="9">
        <v>1939.58339539999</v>
      </c>
      <c r="I18406" s="9">
        <v>1937.29336907999</v>
      </c>
      <c r="J18406" s="9">
        <v>1935.2690908</v>
      </c>
      <c r="K18406" s="9">
        <v>1941.16147944</v>
      </c>
      <c r="L18406" s="9">
        <v>1941.5715844399999</v>
      </c>
      <c r="M18406" s="9">
        <v>1943.3990123199901</v>
      </c>
      <c r="N18406" s="9">
        <v>1942.4967813199901</v>
      </c>
      <c r="O18406" s="9">
        <v>1945.00006224</v>
      </c>
      <c r="P18406" s="9">
        <v>1945.00006224</v>
      </c>
      <c r="Q18406" s="9">
        <v>1944.90819872</v>
      </c>
      <c r="R18406" s="9">
        <v>1944.62604648</v>
      </c>
      <c r="S18406" s="9">
        <v>1944.3340517199999</v>
      </c>
      <c r="T18406" s="9">
        <v>1943.24153199999</v>
      </c>
    </row>
    <row r="18407" spans="1:20" x14ac:dyDescent="0.35">
      <c r="A18407">
        <f t="shared" si="562"/>
        <v>18407</v>
      </c>
      <c r="B18407" s="3" t="s">
        <v>1039</v>
      </c>
      <c r="C18407" s="3" t="s">
        <v>86</v>
      </c>
      <c r="D18407" s="3" t="s">
        <v>65</v>
      </c>
      <c r="E18407">
        <v>2020</v>
      </c>
      <c r="F18407" s="3" t="str">
        <f t="shared" si="561"/>
        <v>RGQOutRND B2020</v>
      </c>
      <c r="G18407" s="9">
        <v>5.1762616776857504</v>
      </c>
      <c r="H18407" s="9">
        <v>6.1794085655759696</v>
      </c>
      <c r="I18407" s="9">
        <v>5.3083397752174992</v>
      </c>
      <c r="J18407" s="9">
        <v>6.1553416402493202</v>
      </c>
      <c r="K18407" s="9">
        <v>5.1816290431500001</v>
      </c>
      <c r="L18407" s="9">
        <v>4.8456152690674701</v>
      </c>
      <c r="M18407" s="9">
        <v>5.4322325233166602</v>
      </c>
      <c r="N18407" s="9">
        <v>6.5049339777517998</v>
      </c>
      <c r="O18407" s="9">
        <v>4.9953391937575899</v>
      </c>
      <c r="P18407" s="9">
        <v>4.8219198793120803</v>
      </c>
      <c r="Q18407" s="9">
        <v>4.8723359089469804</v>
      </c>
      <c r="R18407" s="9">
        <v>3.9735559558994402</v>
      </c>
      <c r="S18407" s="9">
        <v>3.9125140067127502</v>
      </c>
      <c r="T18407" s="9">
        <v>3.96339251373236</v>
      </c>
    </row>
    <row r="18408" spans="1:20" x14ac:dyDescent="0.35">
      <c r="A18408">
        <f t="shared" si="562"/>
        <v>18408</v>
      </c>
      <c r="B18408" s="3" t="s">
        <v>1039</v>
      </c>
      <c r="C18408" s="3" t="s">
        <v>86</v>
      </c>
      <c r="D18408" s="3" t="s">
        <v>65</v>
      </c>
      <c r="E18408">
        <v>2021</v>
      </c>
      <c r="F18408" s="3" t="str">
        <f t="shared" si="561"/>
        <v>RGQOutRND B2021</v>
      </c>
      <c r="G18408" s="9">
        <v>4.1019113874345301</v>
      </c>
      <c r="H18408" s="9">
        <v>3.7029404712197902</v>
      </c>
      <c r="I18408" s="9">
        <v>3.20065234721346</v>
      </c>
      <c r="J18408" s="9">
        <v>2.9456490826747901</v>
      </c>
      <c r="K18408" s="9">
        <v>2.6086524517958298</v>
      </c>
      <c r="L18408" s="9">
        <v>3.2111845020254401</v>
      </c>
      <c r="M18408" s="9">
        <v>4.1928474962801303</v>
      </c>
      <c r="N18408" s="9">
        <v>4.6073515700926304</v>
      </c>
      <c r="O18408" s="9">
        <v>3.9263777896183401</v>
      </c>
      <c r="P18408" s="9">
        <v>3.1862881047190199</v>
      </c>
      <c r="Q18408" s="9">
        <v>3.7069277267213701</v>
      </c>
      <c r="R18408" s="9">
        <v>3.7889833767965202</v>
      </c>
      <c r="S18408" s="9">
        <v>3.3770381595225198</v>
      </c>
      <c r="T18408" s="9">
        <v>3.9107336409501099</v>
      </c>
    </row>
    <row r="18409" spans="1:20" x14ac:dyDescent="0.35">
      <c r="A18409">
        <f t="shared" si="562"/>
        <v>18409</v>
      </c>
      <c r="B18409" s="3" t="s">
        <v>1039</v>
      </c>
      <c r="C18409" s="3" t="s">
        <v>86</v>
      </c>
      <c r="D18409" s="3" t="s">
        <v>65</v>
      </c>
      <c r="E18409">
        <v>2022</v>
      </c>
      <c r="F18409" s="3" t="str">
        <f t="shared" si="561"/>
        <v>RGQOutRND B2022</v>
      </c>
      <c r="G18409" s="9">
        <v>3.6484596037274799</v>
      </c>
      <c r="H18409" s="9">
        <v>3.9279705181111102</v>
      </c>
      <c r="I18409" s="9">
        <v>3.52906538537145</v>
      </c>
      <c r="J18409" s="9">
        <v>3.1646187889481796</v>
      </c>
      <c r="K18409" s="9">
        <v>3.7718690376124999</v>
      </c>
      <c r="L18409" s="9">
        <v>4.2583835755886996</v>
      </c>
      <c r="M18409" s="9">
        <v>4.5712491073938804</v>
      </c>
      <c r="N18409" s="9">
        <v>4.6987426288084704</v>
      </c>
      <c r="O18409" s="9">
        <v>5.2545220074647796</v>
      </c>
      <c r="P18409" s="9">
        <v>5.8488951136874503</v>
      </c>
      <c r="Q18409" s="9">
        <v>5.1965703207781502</v>
      </c>
      <c r="R18409" s="9">
        <v>5.2249330004880497</v>
      </c>
      <c r="S18409" s="9">
        <v>3.8849801547848899</v>
      </c>
      <c r="T18409" s="9">
        <v>4.4279989678458298</v>
      </c>
    </row>
    <row r="18410" spans="1:20" x14ac:dyDescent="0.35">
      <c r="A18410">
        <f t="shared" si="562"/>
        <v>18410</v>
      </c>
      <c r="B18410" s="3" t="s">
        <v>1039</v>
      </c>
      <c r="C18410" s="3" t="s">
        <v>86</v>
      </c>
      <c r="D18410" s="3" t="s">
        <v>65</v>
      </c>
      <c r="E18410">
        <v>2023</v>
      </c>
      <c r="F18410" s="3" t="str">
        <f t="shared" si="561"/>
        <v>RGQOutRND B2023</v>
      </c>
      <c r="G18410" s="9">
        <v>4.4916199978971703</v>
      </c>
      <c r="H18410" s="9">
        <v>4.7749169670727696</v>
      </c>
      <c r="I18410" s="9">
        <v>5.5598346550327697</v>
      </c>
      <c r="J18410" s="9">
        <v>5.5564961206862602</v>
      </c>
      <c r="K18410" s="9">
        <v>4.9762164016822901</v>
      </c>
      <c r="L18410" s="9">
        <v>4.2506066510612204</v>
      </c>
      <c r="M18410" s="9">
        <v>5.7234085608947902</v>
      </c>
      <c r="N18410" s="9">
        <v>5.1816606716563802</v>
      </c>
      <c r="O18410" s="9">
        <v>4.2014765288163503</v>
      </c>
      <c r="P18410" s="9">
        <v>4.7422552369762503</v>
      </c>
      <c r="Q18410" s="9">
        <v>4.9911964736991203</v>
      </c>
      <c r="R18410" s="9">
        <v>4.0959139503945803</v>
      </c>
      <c r="S18410" s="9">
        <v>4.1428091777570302</v>
      </c>
      <c r="T18410" s="9">
        <v>3.95422224641145</v>
      </c>
    </row>
    <row r="18411" spans="1:20" x14ac:dyDescent="0.35">
      <c r="A18411">
        <f t="shared" si="562"/>
        <v>18411</v>
      </c>
      <c r="B18411" s="3" t="s">
        <v>1039</v>
      </c>
      <c r="C18411" s="3" t="s">
        <v>86</v>
      </c>
      <c r="D18411" s="3" t="s">
        <v>65</v>
      </c>
      <c r="E18411">
        <v>2024</v>
      </c>
      <c r="F18411" s="3" t="str">
        <f t="shared" si="561"/>
        <v>RGQOutRND B2024</v>
      </c>
      <c r="G18411" s="9">
        <v>4.32076396847257</v>
      </c>
      <c r="H18411" s="9">
        <v>4.4667076451724999</v>
      </c>
      <c r="I18411" s="9">
        <v>5.1621342003257604</v>
      </c>
      <c r="J18411" s="9">
        <v>5.2410594880272798</v>
      </c>
      <c r="K18411" s="9">
        <v>4.47269489414687</v>
      </c>
      <c r="L18411" s="9">
        <v>4.2588195702118004</v>
      </c>
      <c r="M18411" s="9">
        <v>4.6023309709358298</v>
      </c>
      <c r="N18411" s="9">
        <v>4.52584817184208</v>
      </c>
      <c r="O18411" s="9">
        <v>3.97840413051807</v>
      </c>
      <c r="P18411" s="9">
        <v>4.08677691839637</v>
      </c>
      <c r="Q18411" s="9">
        <v>3.7276545421335299</v>
      </c>
      <c r="R18411" s="9">
        <v>3.2060861165180499</v>
      </c>
      <c r="S18411" s="9">
        <v>3.5725648678243398</v>
      </c>
      <c r="T18411" s="9">
        <v>4.1886205316088096</v>
      </c>
    </row>
    <row r="18412" spans="1:20" x14ac:dyDescent="0.35">
      <c r="A18412">
        <f t="shared" si="562"/>
        <v>18412</v>
      </c>
      <c r="B18412" s="3" t="s">
        <v>1039</v>
      </c>
      <c r="C18412" s="3" t="s">
        <v>86</v>
      </c>
      <c r="D18412" s="3" t="s">
        <v>65</v>
      </c>
      <c r="E18412">
        <v>2025</v>
      </c>
      <c r="F18412" s="3" t="str">
        <f t="shared" si="561"/>
        <v>RGQOutRND B2025</v>
      </c>
      <c r="G18412" s="9">
        <v>4.4122380347636403</v>
      </c>
      <c r="H18412" s="9">
        <v>4.1785609950004803</v>
      </c>
      <c r="I18412" s="9">
        <v>5.0869391641784691</v>
      </c>
      <c r="J18412" s="9">
        <v>5.7191936617704302</v>
      </c>
      <c r="K18412" s="9">
        <v>5.4930891916604097</v>
      </c>
      <c r="L18412" s="9">
        <v>5.2908827490741501</v>
      </c>
      <c r="M18412" s="9">
        <v>7.23703337552611</v>
      </c>
      <c r="N18412" s="9">
        <v>6.77087857840041</v>
      </c>
      <c r="O18412" s="9">
        <v>5.9992343469433003</v>
      </c>
      <c r="P18412" s="9">
        <v>5.9846386378349301</v>
      </c>
      <c r="Q18412" s="9">
        <v>5.23015369864354</v>
      </c>
      <c r="R18412" s="9">
        <v>4.4832249542918001</v>
      </c>
      <c r="S18412" s="9">
        <v>4.6501584420128896</v>
      </c>
      <c r="T18412" s="9">
        <v>4.6077375289048002</v>
      </c>
    </row>
    <row r="18413" spans="1:20" x14ac:dyDescent="0.35">
      <c r="A18413">
        <f t="shared" si="562"/>
        <v>18413</v>
      </c>
      <c r="B18413" s="3" t="s">
        <v>1039</v>
      </c>
      <c r="C18413" s="3" t="s">
        <v>86</v>
      </c>
      <c r="D18413" s="3" t="s">
        <v>65</v>
      </c>
      <c r="E18413">
        <v>2026</v>
      </c>
      <c r="F18413" s="3" t="str">
        <f t="shared" si="561"/>
        <v>RGQOutRND B2026</v>
      </c>
      <c r="G18413" s="9">
        <v>5.2970953611210998</v>
      </c>
      <c r="H18413" s="9">
        <v>5.2318563159294396</v>
      </c>
      <c r="I18413" s="9">
        <v>5.5241062521493296</v>
      </c>
      <c r="J18413" s="9">
        <v>6.1030487081233797</v>
      </c>
      <c r="K18413" s="9">
        <v>5.64667818788541</v>
      </c>
      <c r="L18413" s="9">
        <v>5.7103598732122904</v>
      </c>
      <c r="M18413" s="9">
        <v>5.8621345168837502</v>
      </c>
      <c r="N18413" s="9">
        <v>6.48590470581569</v>
      </c>
      <c r="O18413" s="9">
        <v>6.3430514374401197</v>
      </c>
      <c r="P18413" s="9">
        <v>8.2626083240506905</v>
      </c>
      <c r="Q18413" s="9">
        <v>6.4449431502458303</v>
      </c>
      <c r="R18413" s="9">
        <v>4.8679638578511097</v>
      </c>
      <c r="S18413" s="9">
        <v>5.4189753256570299</v>
      </c>
      <c r="T18413" s="9">
        <v>5.2662419006643004</v>
      </c>
    </row>
    <row r="18414" spans="1:20" x14ac:dyDescent="0.35">
      <c r="A18414">
        <f t="shared" si="562"/>
        <v>18414</v>
      </c>
      <c r="B18414" s="3" t="s">
        <v>1039</v>
      </c>
      <c r="C18414" s="3" t="s">
        <v>86</v>
      </c>
      <c r="D18414" s="3" t="s">
        <v>65</v>
      </c>
      <c r="E18414">
        <v>2027</v>
      </c>
      <c r="F18414" s="3" t="str">
        <f t="shared" si="561"/>
        <v>RGQOutRND B2027</v>
      </c>
      <c r="G18414" s="9">
        <v>6.2613085274800397</v>
      </c>
      <c r="H18414" s="9">
        <v>7.2127639201775704</v>
      </c>
      <c r="I18414" s="9">
        <v>7.9440151119816598</v>
      </c>
      <c r="J18414" s="9">
        <v>7.7292168323049699</v>
      </c>
      <c r="K18414" s="9">
        <v>7.2837766855187498</v>
      </c>
      <c r="L18414" s="9">
        <v>7.1362102748110896</v>
      </c>
      <c r="M18414" s="9">
        <v>9.2512497851442994</v>
      </c>
      <c r="N18414" s="9">
        <v>9.11084928779443</v>
      </c>
      <c r="O18414" s="9">
        <v>9.7571277817967008</v>
      </c>
      <c r="P18414" s="9">
        <v>9.2864000288976403</v>
      </c>
      <c r="Q18414" s="9">
        <v>7.4399724110701602</v>
      </c>
      <c r="R18414" s="9">
        <v>6.4661449695908297</v>
      </c>
      <c r="S18414" s="9">
        <v>5.1150389706299402</v>
      </c>
      <c r="T18414" s="9">
        <v>5.8416433898418703</v>
      </c>
    </row>
    <row r="18415" spans="1:20" x14ac:dyDescent="0.35">
      <c r="A18415">
        <f t="shared" si="562"/>
        <v>18415</v>
      </c>
      <c r="B18415" s="3" t="s">
        <v>1039</v>
      </c>
      <c r="C18415" s="3" t="s">
        <v>86</v>
      </c>
      <c r="D18415" s="3" t="s">
        <v>65</v>
      </c>
      <c r="E18415">
        <v>2028</v>
      </c>
      <c r="F18415" s="3" t="str">
        <f t="shared" si="561"/>
        <v>RGQOutRND B2028</v>
      </c>
      <c r="G18415" s="9">
        <v>6.1342986231559102</v>
      </c>
      <c r="H18415" s="9">
        <v>6.3673369015433297</v>
      </c>
      <c r="I18415" s="9">
        <v>5.8338440783210412</v>
      </c>
      <c r="J18415" s="9">
        <v>5.9391714404147802</v>
      </c>
      <c r="K18415" s="9">
        <v>5.2294856299993704</v>
      </c>
      <c r="L18415" s="9">
        <v>5.1825313983596697</v>
      </c>
      <c r="M18415" s="9">
        <v>4.8999121160597197</v>
      </c>
      <c r="N18415" s="9">
        <v>5.1966240138497204</v>
      </c>
      <c r="O18415" s="9">
        <v>6.1942617255072498</v>
      </c>
      <c r="P18415" s="9">
        <v>5.6038064337354099</v>
      </c>
      <c r="Q18415" s="9">
        <v>6.1041584933903197</v>
      </c>
      <c r="R18415" s="9">
        <v>5.4931965900408297</v>
      </c>
      <c r="S18415" s="9">
        <v>5.54365162789375</v>
      </c>
      <c r="T18415" s="9">
        <v>4.6193377292786097</v>
      </c>
    </row>
    <row r="18416" spans="1:20" x14ac:dyDescent="0.35">
      <c r="A18416">
        <f t="shared" si="562"/>
        <v>18416</v>
      </c>
      <c r="B18416" s="3" t="s">
        <v>1039</v>
      </c>
      <c r="C18416" s="3" t="s">
        <v>86</v>
      </c>
      <c r="D18416" s="3" t="s">
        <v>65</v>
      </c>
      <c r="E18416">
        <v>2029</v>
      </c>
      <c r="F18416" s="3" t="str">
        <f t="shared" si="561"/>
        <v>RGQOutRND B2029</v>
      </c>
      <c r="G18416" s="9">
        <v>5.5947421246161202</v>
      </c>
      <c r="H18416" s="9">
        <v>5.1912442635953404</v>
      </c>
      <c r="I18416" s="9">
        <v>6.1202028601690213</v>
      </c>
      <c r="J18416" s="9">
        <v>5.3859645058163901</v>
      </c>
      <c r="K18416" s="9">
        <v>5.1281174670322898</v>
      </c>
      <c r="L18416" s="9">
        <v>5.40064046384314</v>
      </c>
      <c r="M18416" s="9">
        <v>5.0158085956348604</v>
      </c>
      <c r="N18416" s="9">
        <v>5.1764294901355496</v>
      </c>
      <c r="O18416" s="9">
        <v>5.0295533597039599</v>
      </c>
      <c r="P18416" s="9">
        <v>5.0309489282699298</v>
      </c>
      <c r="Q18416" s="9">
        <v>5.2442144220462898</v>
      </c>
      <c r="R18416" s="9">
        <v>3.9351116859016604</v>
      </c>
      <c r="S18416" s="9">
        <v>3.8269808744608</v>
      </c>
      <c r="T18416" s="9">
        <v>4.2115167720111097</v>
      </c>
    </row>
    <row r="18417" spans="1:20" x14ac:dyDescent="0.35">
      <c r="A18417">
        <f t="shared" si="562"/>
        <v>18417</v>
      </c>
      <c r="B18417" s="3" t="s">
        <v>1039</v>
      </c>
      <c r="C18417" s="3" t="s">
        <v>95</v>
      </c>
      <c r="D18417" s="3" t="s">
        <v>65</v>
      </c>
      <c r="E18417">
        <v>2020</v>
      </c>
      <c r="F18417" s="3" t="str">
        <f t="shared" si="561"/>
        <v>RGSpillRND B2020</v>
      </c>
      <c r="G18417" s="9">
        <v>0.20029481340053701</v>
      </c>
      <c r="H18417" s="9">
        <v>0.199722367819722</v>
      </c>
      <c r="I18417" s="9">
        <v>0.199722367819722</v>
      </c>
      <c r="J18417" s="9">
        <v>0.200000145799999</v>
      </c>
      <c r="K18417" s="9">
        <v>0.19970252653541601</v>
      </c>
      <c r="L18417" s="9">
        <v>0.236828091663709</v>
      </c>
      <c r="M18417" s="9">
        <v>0.22526993138611101</v>
      </c>
      <c r="N18417" s="9">
        <v>1.5829760118851299</v>
      </c>
      <c r="O18417" s="9">
        <v>1.2176620600911201</v>
      </c>
      <c r="P18417" s="9">
        <v>1.01998683339388</v>
      </c>
      <c r="Q18417" s="9">
        <v>0.200000145799999</v>
      </c>
      <c r="R18417" s="9">
        <v>0.200000145799999</v>
      </c>
      <c r="S18417" s="9">
        <v>0.200000145799999</v>
      </c>
      <c r="T18417" s="9">
        <v>0.200000145799999</v>
      </c>
    </row>
    <row r="18418" spans="1:20" x14ac:dyDescent="0.35">
      <c r="A18418">
        <f t="shared" si="562"/>
        <v>18418</v>
      </c>
      <c r="B18418" s="3" t="s">
        <v>1039</v>
      </c>
      <c r="C18418" s="3" t="s">
        <v>95</v>
      </c>
      <c r="D18418" s="3" t="s">
        <v>65</v>
      </c>
      <c r="E18418">
        <v>2021</v>
      </c>
      <c r="F18418" s="3" t="str">
        <f t="shared" si="561"/>
        <v>RGSpillRND B2021</v>
      </c>
      <c r="G18418" s="9">
        <v>0.195967884795967</v>
      </c>
      <c r="H18418" s="9">
        <v>0.19750014397749999</v>
      </c>
      <c r="I18418" s="9">
        <v>0.198333477918333</v>
      </c>
      <c r="J18418" s="9">
        <v>0.197849606597849</v>
      </c>
      <c r="K18418" s="9">
        <v>0.18898823301041601</v>
      </c>
      <c r="L18418" s="9">
        <v>0.25865603494650502</v>
      </c>
      <c r="M18418" s="9">
        <v>0.19841110421222199</v>
      </c>
      <c r="N18418" s="9">
        <v>0.208888837126666</v>
      </c>
      <c r="O18418" s="9">
        <v>0.98080747031081905</v>
      </c>
      <c r="P18418" s="9">
        <v>0.344466301948125</v>
      </c>
      <c r="Q18418" s="9">
        <v>0.20623617292607499</v>
      </c>
      <c r="R18418" s="9">
        <v>0.200000145799999</v>
      </c>
      <c r="S18418" s="9">
        <v>0.200000145799999</v>
      </c>
      <c r="T18418" s="9">
        <v>0.199722367819722</v>
      </c>
    </row>
    <row r="18419" spans="1:20" x14ac:dyDescent="0.35">
      <c r="A18419">
        <f t="shared" si="562"/>
        <v>18419</v>
      </c>
      <c r="B18419" s="3" t="s">
        <v>1039</v>
      </c>
      <c r="C18419" s="3" t="s">
        <v>95</v>
      </c>
      <c r="D18419" s="3" t="s">
        <v>65</v>
      </c>
      <c r="E18419">
        <v>2022</v>
      </c>
      <c r="F18419" s="3" t="str">
        <f t="shared" si="561"/>
        <v>RGSpillRND B2022</v>
      </c>
      <c r="G18419" s="9">
        <v>0.194354980394354</v>
      </c>
      <c r="H18419" s="9">
        <v>0.199330806380902</v>
      </c>
      <c r="I18419" s="9">
        <v>0.19916681185916599</v>
      </c>
      <c r="J18419" s="9">
        <v>0.17957002337956901</v>
      </c>
      <c r="K18419" s="9">
        <v>0.20800635689791599</v>
      </c>
      <c r="L18419" s="9">
        <v>0.34039373879206902</v>
      </c>
      <c r="M18419" s="9">
        <v>0.83095209122916602</v>
      </c>
      <c r="N18419" s="9">
        <v>1.08690512879666</v>
      </c>
      <c r="O18419" s="9">
        <v>1.4152657579962999</v>
      </c>
      <c r="P18419" s="9">
        <v>1.04075763022097</v>
      </c>
      <c r="Q18419" s="9">
        <v>0.30512483341102098</v>
      </c>
      <c r="R18419" s="9">
        <v>0.20777791943805499</v>
      </c>
      <c r="S18419" s="9">
        <v>0.20245745178749899</v>
      </c>
      <c r="T18419" s="9">
        <v>0.200000145799999</v>
      </c>
    </row>
    <row r="18420" spans="1:20" x14ac:dyDescent="0.35">
      <c r="A18420">
        <f t="shared" si="562"/>
        <v>18420</v>
      </c>
      <c r="B18420" s="3" t="s">
        <v>1039</v>
      </c>
      <c r="C18420" s="3" t="s">
        <v>95</v>
      </c>
      <c r="D18420" s="3" t="s">
        <v>65</v>
      </c>
      <c r="E18420">
        <v>2023</v>
      </c>
      <c r="F18420" s="3" t="str">
        <f t="shared" si="561"/>
        <v>RGSpillRND B2023</v>
      </c>
      <c r="G18420" s="9">
        <v>0.22438983586014699</v>
      </c>
      <c r="H18420" s="9">
        <v>0.200000145799999</v>
      </c>
      <c r="I18420" s="9">
        <v>0.76437206153486104</v>
      </c>
      <c r="J18420" s="9">
        <v>0.53917318079596699</v>
      </c>
      <c r="K18420" s="9">
        <v>0.200000145799999</v>
      </c>
      <c r="L18420" s="9">
        <v>0.51052591386115498</v>
      </c>
      <c r="M18420" s="9">
        <v>1.1940496606490201</v>
      </c>
      <c r="N18420" s="9">
        <v>1.24190744113138</v>
      </c>
      <c r="O18420" s="9">
        <v>0.98022756620833296</v>
      </c>
      <c r="P18420" s="9">
        <v>0.542184191839305</v>
      </c>
      <c r="Q18420" s="9">
        <v>0.454715613431182</v>
      </c>
      <c r="R18420" s="9">
        <v>0.20777791943805499</v>
      </c>
      <c r="S18420" s="9">
        <v>0.200000145799999</v>
      </c>
      <c r="T18420" s="9">
        <v>0.20095292880444399</v>
      </c>
    </row>
    <row r="18421" spans="1:20" x14ac:dyDescent="0.35">
      <c r="A18421">
        <f t="shared" si="562"/>
        <v>18421</v>
      </c>
      <c r="B18421" s="3" t="s">
        <v>1039</v>
      </c>
      <c r="C18421" s="3" t="s">
        <v>95</v>
      </c>
      <c r="D18421" s="3" t="s">
        <v>65</v>
      </c>
      <c r="E18421">
        <v>2024</v>
      </c>
      <c r="F18421" s="3" t="str">
        <f t="shared" ref="F18421:F18484" si="563">_xlfn.CONCAT(B18421,C18421,D18421,E18421)</f>
        <v>RGSpillRND B2024</v>
      </c>
      <c r="G18421" s="9">
        <v>0.200000145799999</v>
      </c>
      <c r="H18421" s="9">
        <v>0.20402913899569403</v>
      </c>
      <c r="I18421" s="9">
        <v>0.21472195693666599</v>
      </c>
      <c r="J18421" s="9">
        <v>0.20426770628212301</v>
      </c>
      <c r="K18421" s="9">
        <v>0.21250013914687399</v>
      </c>
      <c r="L18421" s="9">
        <v>0.200000145799999</v>
      </c>
      <c r="M18421" s="9">
        <v>0.26770256369111101</v>
      </c>
      <c r="N18421" s="9">
        <v>0.20749953914083299</v>
      </c>
      <c r="O18421" s="9">
        <v>0.88871335506888405</v>
      </c>
      <c r="P18421" s="9">
        <v>0.31732160132069398</v>
      </c>
      <c r="Q18421" s="9">
        <v>0.19973132839973101</v>
      </c>
      <c r="R18421" s="9">
        <v>0.262015514568888</v>
      </c>
      <c r="S18421" s="9">
        <v>0.198437644660937</v>
      </c>
      <c r="T18421" s="9">
        <v>0.21541964252909701</v>
      </c>
    </row>
    <row r="18422" spans="1:20" x14ac:dyDescent="0.35">
      <c r="A18422">
        <f t="shared" si="562"/>
        <v>18422</v>
      </c>
      <c r="B18422" s="3" t="s">
        <v>1039</v>
      </c>
      <c r="C18422" s="3" t="s">
        <v>95</v>
      </c>
      <c r="D18422" s="3" t="s">
        <v>65</v>
      </c>
      <c r="E18422">
        <v>2025</v>
      </c>
      <c r="F18422" s="3" t="str">
        <f t="shared" si="563"/>
        <v>RGSpillRND B2025</v>
      </c>
      <c r="G18422" s="9">
        <v>0.19977888735705601</v>
      </c>
      <c r="H18422" s="9">
        <v>0.193055696293055</v>
      </c>
      <c r="I18422" s="9">
        <v>0.200000145799999</v>
      </c>
      <c r="J18422" s="9">
        <v>0.59399970025873605</v>
      </c>
      <c r="K18422" s="9">
        <v>0.24136918153541601</v>
      </c>
      <c r="L18422" s="9">
        <v>0.30914274722163898</v>
      </c>
      <c r="M18422" s="9">
        <v>1.78586717601638</v>
      </c>
      <c r="N18422" s="9">
        <v>2.5742082284654102</v>
      </c>
      <c r="O18422" s="9">
        <v>2.40710433277849</v>
      </c>
      <c r="P18422" s="9">
        <v>0.28829140047118001</v>
      </c>
      <c r="Q18422" s="9">
        <v>0.20376358465712299</v>
      </c>
      <c r="R18422" s="9">
        <v>0.200000145799999</v>
      </c>
      <c r="S18422" s="9">
        <v>0.200000145799999</v>
      </c>
      <c r="T18422" s="9">
        <v>0.201277297079444</v>
      </c>
    </row>
    <row r="18423" spans="1:20" x14ac:dyDescent="0.35">
      <c r="A18423">
        <f t="shared" si="562"/>
        <v>18423</v>
      </c>
      <c r="B18423" s="3" t="s">
        <v>1039</v>
      </c>
      <c r="C18423" s="3" t="s">
        <v>95</v>
      </c>
      <c r="D18423" s="3" t="s">
        <v>65</v>
      </c>
      <c r="E18423">
        <v>2026</v>
      </c>
      <c r="F18423" s="3" t="str">
        <f t="shared" si="563"/>
        <v>RGSpillRND B2026</v>
      </c>
      <c r="G18423" s="9">
        <v>0.29006319476317199</v>
      </c>
      <c r="H18423" s="9">
        <v>0.199722367819722</v>
      </c>
      <c r="I18423" s="9">
        <v>0.23861124581972201</v>
      </c>
      <c r="J18423" s="9">
        <v>0.237365726464247</v>
      </c>
      <c r="K18423" s="9">
        <v>0.236936449041666</v>
      </c>
      <c r="L18423" s="9">
        <v>0.30463669087419298</v>
      </c>
      <c r="M18423" s="9">
        <v>1.29297124484013</v>
      </c>
      <c r="N18423" s="9">
        <v>1.4888243315516601</v>
      </c>
      <c r="O18423" s="9">
        <v>1.84645887204549</v>
      </c>
      <c r="P18423" s="9">
        <v>1.04267280485277</v>
      </c>
      <c r="Q18423" s="9">
        <v>0.22392477860591303</v>
      </c>
      <c r="R18423" s="9">
        <v>0.200000145799999</v>
      </c>
      <c r="S18423" s="9">
        <v>0.200000145799999</v>
      </c>
      <c r="T18423" s="9">
        <v>0.200000145799999</v>
      </c>
    </row>
    <row r="18424" spans="1:20" x14ac:dyDescent="0.35">
      <c r="A18424">
        <f t="shared" si="562"/>
        <v>18424</v>
      </c>
      <c r="B18424" s="3" t="s">
        <v>1039</v>
      </c>
      <c r="C18424" s="3" t="s">
        <v>95</v>
      </c>
      <c r="D18424" s="3" t="s">
        <v>65</v>
      </c>
      <c r="E18424">
        <v>2027</v>
      </c>
      <c r="F18424" s="3" t="str">
        <f t="shared" si="563"/>
        <v>RGSpillRND B2027</v>
      </c>
      <c r="G18424" s="9">
        <v>0.19946251099946199</v>
      </c>
      <c r="H18424" s="9">
        <v>0.19583336769840201</v>
      </c>
      <c r="I18424" s="9">
        <v>0.20059449136416599</v>
      </c>
      <c r="J18424" s="9">
        <v>0.41293998290510692</v>
      </c>
      <c r="K18424" s="9">
        <v>0.28641135249270799</v>
      </c>
      <c r="L18424" s="9">
        <v>1.05862201704112</v>
      </c>
      <c r="M18424" s="9">
        <v>5.1949581758705499</v>
      </c>
      <c r="N18424" s="9">
        <v>4.7232498193416603</v>
      </c>
      <c r="O18424" s="9">
        <v>4.6232493985129697</v>
      </c>
      <c r="P18424" s="9">
        <v>1.8397619910045799</v>
      </c>
      <c r="Q18424" s="9">
        <v>0.43406346598548301</v>
      </c>
      <c r="R18424" s="9">
        <v>0.19944458983944396</v>
      </c>
      <c r="S18424" s="9">
        <v>0.200000145799999</v>
      </c>
      <c r="T18424" s="9">
        <v>0.235006015457013</v>
      </c>
    </row>
    <row r="18425" spans="1:20" x14ac:dyDescent="0.35">
      <c r="A18425">
        <f t="shared" si="562"/>
        <v>18425</v>
      </c>
      <c r="B18425" s="3" t="s">
        <v>1039</v>
      </c>
      <c r="C18425" s="3" t="s">
        <v>95</v>
      </c>
      <c r="D18425" s="3" t="s">
        <v>65</v>
      </c>
      <c r="E18425">
        <v>2028</v>
      </c>
      <c r="F18425" s="3" t="str">
        <f t="shared" si="563"/>
        <v>RGSpillRND B2028</v>
      </c>
      <c r="G18425" s="9">
        <v>0.35093092406599402</v>
      </c>
      <c r="H18425" s="9">
        <v>0.20189405393499901</v>
      </c>
      <c r="I18425" s="9">
        <v>0.196991800100909</v>
      </c>
      <c r="J18425" s="9">
        <v>0.38297380419704202</v>
      </c>
      <c r="K18425" s="9">
        <v>0.253542185309375</v>
      </c>
      <c r="L18425" s="9">
        <v>0.211733429238709</v>
      </c>
      <c r="M18425" s="9">
        <v>0.944395617390555</v>
      </c>
      <c r="N18425" s="9">
        <v>1.63351170331222</v>
      </c>
      <c r="O18425" s="9">
        <v>2.6001458690539598</v>
      </c>
      <c r="P18425" s="9">
        <v>0.90907729778055502</v>
      </c>
      <c r="Q18425" s="9">
        <v>0.63456498700470398</v>
      </c>
      <c r="R18425" s="9">
        <v>0.20777791943805499</v>
      </c>
      <c r="S18425" s="9">
        <v>0.200000145799999</v>
      </c>
      <c r="T18425" s="9">
        <v>0.200000145799999</v>
      </c>
    </row>
    <row r="18426" spans="1:20" x14ac:dyDescent="0.35">
      <c r="A18426">
        <f t="shared" si="562"/>
        <v>18426</v>
      </c>
      <c r="B18426" s="3" t="s">
        <v>1039</v>
      </c>
      <c r="C18426" s="3" t="s">
        <v>95</v>
      </c>
      <c r="D18426" s="3" t="s">
        <v>65</v>
      </c>
      <c r="E18426">
        <v>2029</v>
      </c>
      <c r="F18426" s="3" t="str">
        <f t="shared" si="563"/>
        <v>RGSpillRND B2029</v>
      </c>
      <c r="G18426" s="9">
        <v>0.20537621850026799</v>
      </c>
      <c r="H18426" s="9">
        <v>0.22944548869861101</v>
      </c>
      <c r="I18426" s="9">
        <v>0.199722367819722</v>
      </c>
      <c r="J18426" s="9">
        <v>0.21937912104274099</v>
      </c>
      <c r="K18426" s="9">
        <v>0.204546193197916</v>
      </c>
      <c r="L18426" s="9">
        <v>0.20887111051559099</v>
      </c>
      <c r="M18426" s="9">
        <v>0.60863558958902697</v>
      </c>
      <c r="N18426" s="9">
        <v>0.23616537600638801</v>
      </c>
      <c r="O18426" s="9">
        <v>1.2923759322588699</v>
      </c>
      <c r="P18426" s="9">
        <v>0.55067307812708299</v>
      </c>
      <c r="Q18426" s="9">
        <v>0.237365726464247</v>
      </c>
      <c r="R18426" s="9">
        <v>0.200000145799999</v>
      </c>
      <c r="S18426" s="9">
        <v>0.200000145799999</v>
      </c>
      <c r="T18426" s="9">
        <v>0.25262079068333299</v>
      </c>
    </row>
    <row r="18427" spans="1:20" x14ac:dyDescent="0.35">
      <c r="A18427">
        <f t="shared" si="562"/>
        <v>18427</v>
      </c>
      <c r="B18427" s="3" t="s">
        <v>1039</v>
      </c>
      <c r="C18427" s="3" t="s">
        <v>77</v>
      </c>
      <c r="D18427" s="3" t="s">
        <v>65</v>
      </c>
      <c r="E18427">
        <v>2020</v>
      </c>
      <c r="F18427" s="3" t="str">
        <f t="shared" si="563"/>
        <v>RGGenRND B2020</v>
      </c>
      <c r="G18427" s="9">
        <v>126.014920309139</v>
      </c>
      <c r="H18427" s="9">
        <v>151.43381263888801</v>
      </c>
      <c r="I18427" s="9">
        <v>129.374256</v>
      </c>
      <c r="J18427" s="9">
        <v>150.81727860215</v>
      </c>
      <c r="K18427" s="9">
        <v>126.165839732142</v>
      </c>
      <c r="L18427" s="9">
        <v>116.716216169354</v>
      </c>
      <c r="M18427" s="9">
        <v>131.86474944444399</v>
      </c>
      <c r="N18427" s="9">
        <v>124.647114166666</v>
      </c>
      <c r="O18427" s="9">
        <v>95.668743548387098</v>
      </c>
      <c r="P18427" s="9">
        <v>96.282930875000005</v>
      </c>
      <c r="Q18427" s="9">
        <v>118.32552347715</v>
      </c>
      <c r="R18427" s="9">
        <v>95.564206666666607</v>
      </c>
      <c r="S18427" s="9">
        <v>94.018335414843705</v>
      </c>
      <c r="T18427" s="9">
        <v>95.306834597222206</v>
      </c>
    </row>
    <row r="18428" spans="1:20" x14ac:dyDescent="0.35">
      <c r="A18428">
        <f t="shared" si="562"/>
        <v>18428</v>
      </c>
      <c r="B18428" s="3" t="s">
        <v>1039</v>
      </c>
      <c r="C18428" s="3" t="s">
        <v>77</v>
      </c>
      <c r="D18428" s="3" t="s">
        <v>65</v>
      </c>
      <c r="E18428">
        <v>2021</v>
      </c>
      <c r="F18428" s="3" t="str">
        <f t="shared" si="563"/>
        <v>RGGenRND B2021</v>
      </c>
      <c r="G18428" s="9">
        <v>98.916885067204305</v>
      </c>
      <c r="H18428" s="9">
        <v>88.774260361111104</v>
      </c>
      <c r="I18428" s="9">
        <v>76.032859922222201</v>
      </c>
      <c r="J18428" s="9">
        <v>69.587220913978499</v>
      </c>
      <c r="K18428" s="9">
        <v>61.2773033333333</v>
      </c>
      <c r="L18428" s="9">
        <v>74.771950231182799</v>
      </c>
      <c r="M18428" s="9">
        <v>101.157940027777</v>
      </c>
      <c r="N18428" s="9">
        <v>111.389765833333</v>
      </c>
      <c r="O18428" s="9">
        <v>74.595824677419301</v>
      </c>
      <c r="P18428" s="9">
        <v>71.968369527777696</v>
      </c>
      <c r="Q18428" s="9">
        <v>88.654009677419296</v>
      </c>
      <c r="R18428" s="9">
        <v>90.889976111111096</v>
      </c>
      <c r="S18428" s="9">
        <v>80.457584583333301</v>
      </c>
      <c r="T18428" s="9">
        <v>93.980296661111097</v>
      </c>
    </row>
    <row r="18429" spans="1:20" x14ac:dyDescent="0.35">
      <c r="A18429">
        <f t="shared" si="562"/>
        <v>18429</v>
      </c>
      <c r="B18429" s="3" t="s">
        <v>1039</v>
      </c>
      <c r="C18429" s="3" t="s">
        <v>77</v>
      </c>
      <c r="D18429" s="3" t="s">
        <v>65</v>
      </c>
      <c r="E18429">
        <v>2022</v>
      </c>
      <c r="F18429" s="3" t="str">
        <f t="shared" si="563"/>
        <v>RGGenRND B2022</v>
      </c>
      <c r="G18429" s="9">
        <v>87.474211048387005</v>
      </c>
      <c r="H18429" s="9">
        <v>94.426718777777694</v>
      </c>
      <c r="I18429" s="9">
        <v>84.328718791666603</v>
      </c>
      <c r="J18429" s="9">
        <v>75.595493466397798</v>
      </c>
      <c r="K18429" s="9">
        <v>90.253799553571397</v>
      </c>
      <c r="L18429" s="9">
        <v>99.2219803924731</v>
      </c>
      <c r="M18429" s="9">
        <v>94.721936555555502</v>
      </c>
      <c r="N18429" s="9">
        <v>91.468746722222207</v>
      </c>
      <c r="O18429" s="9">
        <v>97.228240120967698</v>
      </c>
      <c r="P18429" s="9">
        <v>121.764801623194</v>
      </c>
      <c r="Q18429" s="9">
        <v>123.874449166666</v>
      </c>
      <c r="R18429" s="9">
        <v>127.057992305555</v>
      </c>
      <c r="S18429" s="9">
        <v>93.258827499999995</v>
      </c>
      <c r="T18429" s="9">
        <v>107.072843333333</v>
      </c>
    </row>
    <row r="18430" spans="1:20" x14ac:dyDescent="0.35">
      <c r="A18430">
        <f t="shared" si="562"/>
        <v>18430</v>
      </c>
      <c r="B18430" s="3" t="s">
        <v>1039</v>
      </c>
      <c r="C18430" s="3" t="s">
        <v>77</v>
      </c>
      <c r="D18430" s="3" t="s">
        <v>65</v>
      </c>
      <c r="E18430">
        <v>2023</v>
      </c>
      <c r="F18430" s="3" t="str">
        <f t="shared" si="563"/>
        <v>RGGenRND B2023</v>
      </c>
      <c r="G18430" s="9">
        <v>108.066374086021</v>
      </c>
      <c r="H18430" s="9">
        <v>115.858442361111</v>
      </c>
      <c r="I18430" s="9">
        <v>121.443686166666</v>
      </c>
      <c r="J18430" s="9">
        <v>127.062232637096</v>
      </c>
      <c r="K18430" s="9">
        <v>120.956286502976</v>
      </c>
      <c r="L18430" s="9">
        <v>94.716489435483794</v>
      </c>
      <c r="M18430" s="9">
        <v>114.704667166666</v>
      </c>
      <c r="N18430" s="9">
        <v>99.773081583333294</v>
      </c>
      <c r="O18430" s="9">
        <v>81.577321928763396</v>
      </c>
      <c r="P18430" s="9">
        <v>106.365727513888</v>
      </c>
      <c r="Q18430" s="9">
        <v>114.88507521505301</v>
      </c>
      <c r="R18430" s="9">
        <v>98.465936666666593</v>
      </c>
      <c r="S18430" s="9">
        <v>99.850510755208305</v>
      </c>
      <c r="T18430" s="9">
        <v>95.050464814722204</v>
      </c>
    </row>
    <row r="18431" spans="1:20" x14ac:dyDescent="0.35">
      <c r="A18431">
        <f t="shared" si="562"/>
        <v>18431</v>
      </c>
      <c r="B18431" s="3" t="s">
        <v>1039</v>
      </c>
      <c r="C18431" s="3" t="s">
        <v>77</v>
      </c>
      <c r="D18431" s="3" t="s">
        <v>65</v>
      </c>
      <c r="E18431">
        <v>2024</v>
      </c>
      <c r="F18431" s="3" t="str">
        <f t="shared" si="563"/>
        <v>RGGenRND B2024</v>
      </c>
      <c r="G18431" s="9">
        <v>104.35714725537601</v>
      </c>
      <c r="H18431" s="9">
        <v>107.95107565277701</v>
      </c>
      <c r="I18431" s="9">
        <v>125.291769722222</v>
      </c>
      <c r="J18431" s="9">
        <v>127.55528193548299</v>
      </c>
      <c r="K18431" s="9">
        <v>107.88819047619</v>
      </c>
      <c r="L18431" s="9">
        <v>102.788445650537</v>
      </c>
      <c r="M18431" s="9">
        <v>109.773185333333</v>
      </c>
      <c r="N18431" s="9">
        <v>109.36090661111101</v>
      </c>
      <c r="O18431" s="9">
        <v>78.245645752688105</v>
      </c>
      <c r="P18431" s="9">
        <v>95.460420193055498</v>
      </c>
      <c r="Q18431" s="9">
        <v>89.343661505376303</v>
      </c>
      <c r="R18431" s="9">
        <v>74.557733111111105</v>
      </c>
      <c r="S18431" s="9">
        <v>85.448773880208293</v>
      </c>
      <c r="T18431" s="9">
        <v>100.620158319444</v>
      </c>
    </row>
    <row r="18432" spans="1:20" x14ac:dyDescent="0.35">
      <c r="A18432">
        <f t="shared" si="562"/>
        <v>18432</v>
      </c>
      <c r="B18432" s="3" t="s">
        <v>1039</v>
      </c>
      <c r="C18432" s="3" t="s">
        <v>77</v>
      </c>
      <c r="D18432" s="3" t="s">
        <v>65</v>
      </c>
      <c r="E18432">
        <v>2025</v>
      </c>
      <c r="F18432" s="3" t="str">
        <f t="shared" si="563"/>
        <v>RGGenRND B2025</v>
      </c>
      <c r="G18432" s="9">
        <v>106.679331827957</v>
      </c>
      <c r="H18432" s="9">
        <v>100.931755486111</v>
      </c>
      <c r="I18432" s="9">
        <v>123.760313333333</v>
      </c>
      <c r="J18432" s="9">
        <v>129.79404252688099</v>
      </c>
      <c r="K18432" s="9">
        <v>132.998282589285</v>
      </c>
      <c r="L18432" s="9">
        <v>126.161125432795</v>
      </c>
      <c r="M18432" s="9">
        <v>138.04912527777699</v>
      </c>
      <c r="N18432" s="9">
        <v>106.279410333333</v>
      </c>
      <c r="O18432" s="9">
        <v>90.969822415322497</v>
      </c>
      <c r="P18432" s="9">
        <v>144.25845183888799</v>
      </c>
      <c r="Q18432" s="9">
        <v>127.291872889784</v>
      </c>
      <c r="R18432" s="9">
        <v>108.471422194444</v>
      </c>
      <c r="S18432" s="9">
        <v>112.698957447916</v>
      </c>
      <c r="T18432" s="9">
        <v>111.592326397222</v>
      </c>
    </row>
    <row r="18433" spans="1:20" x14ac:dyDescent="0.35">
      <c r="A18433">
        <f t="shared" si="562"/>
        <v>18433</v>
      </c>
      <c r="B18433" s="3" t="s">
        <v>1039</v>
      </c>
      <c r="C18433" s="3" t="s">
        <v>77</v>
      </c>
      <c r="D18433" s="3" t="s">
        <v>65</v>
      </c>
      <c r="E18433">
        <v>2026</v>
      </c>
      <c r="F18433" s="3" t="str">
        <f t="shared" si="563"/>
        <v>RGGenRND B2026</v>
      </c>
      <c r="G18433" s="9">
        <v>126.801636120967</v>
      </c>
      <c r="H18433" s="9">
        <v>127.437331805555</v>
      </c>
      <c r="I18433" s="9">
        <v>133.85361970694399</v>
      </c>
      <c r="J18433" s="9">
        <v>148.54671485214999</v>
      </c>
      <c r="K18433" s="9">
        <v>137.000124553571</v>
      </c>
      <c r="L18433" s="9">
        <v>136.89838313172001</v>
      </c>
      <c r="M18433" s="9">
        <v>115.71270250000001</v>
      </c>
      <c r="N18433" s="9">
        <v>126.549578833333</v>
      </c>
      <c r="O18433" s="9">
        <v>113.875137594086</v>
      </c>
      <c r="P18433" s="9">
        <v>182.842889222222</v>
      </c>
      <c r="Q18433" s="9">
        <v>157.54550083333299</v>
      </c>
      <c r="R18433" s="9">
        <v>118.214830722222</v>
      </c>
      <c r="S18433" s="9">
        <v>132.16901802083299</v>
      </c>
      <c r="T18433" s="9">
        <v>128.301098861111</v>
      </c>
    </row>
    <row r="18434" spans="1:20" x14ac:dyDescent="0.35">
      <c r="A18434">
        <f t="shared" si="562"/>
        <v>18434</v>
      </c>
      <c r="B18434" s="3" t="s">
        <v>1039</v>
      </c>
      <c r="C18434" s="3" t="s">
        <v>77</v>
      </c>
      <c r="D18434" s="3" t="s">
        <v>65</v>
      </c>
      <c r="E18434">
        <v>2027</v>
      </c>
      <c r="F18434" s="3" t="str">
        <f t="shared" si="563"/>
        <v>RGGenRND B2027</v>
      </c>
      <c r="G18434" s="9">
        <v>153.514482244623</v>
      </c>
      <c r="H18434" s="9">
        <v>177.70171280555499</v>
      </c>
      <c r="I18434" s="9">
        <v>196.099857833333</v>
      </c>
      <c r="J18434" s="9">
        <v>185.28255981182701</v>
      </c>
      <c r="K18434" s="9">
        <v>177.20621994047599</v>
      </c>
      <c r="L18434" s="9">
        <v>153.91314330645099</v>
      </c>
      <c r="M18434" s="9">
        <v>102.724383194444</v>
      </c>
      <c r="N18434" s="9">
        <v>111.11465233888801</v>
      </c>
      <c r="O18434" s="9">
        <v>130.01433075268801</v>
      </c>
      <c r="P18434" s="9">
        <v>188.58408527777701</v>
      </c>
      <c r="Q18434" s="9">
        <v>177.42261693548301</v>
      </c>
      <c r="R18434" s="9">
        <v>158.70232666666601</v>
      </c>
      <c r="S18434" s="9">
        <v>124.47192114583299</v>
      </c>
      <c r="T18434" s="9">
        <v>141.98645997222201</v>
      </c>
    </row>
    <row r="18435" spans="1:20" x14ac:dyDescent="0.35">
      <c r="A18435">
        <f t="shared" ref="A18435:A18498" si="564">A18434+1</f>
        <v>18435</v>
      </c>
      <c r="B18435" s="3" t="s">
        <v>1039</v>
      </c>
      <c r="C18435" s="3" t="s">
        <v>77</v>
      </c>
      <c r="D18435" s="3" t="s">
        <v>65</v>
      </c>
      <c r="E18435">
        <v>2028</v>
      </c>
      <c r="F18435" s="3" t="str">
        <f t="shared" si="563"/>
        <v>RGGenRND B2028</v>
      </c>
      <c r="G18435" s="9">
        <v>146.462114045698</v>
      </c>
      <c r="H18435" s="9">
        <v>156.138030833333</v>
      </c>
      <c r="I18435" s="9">
        <v>142.751636472222</v>
      </c>
      <c r="J18435" s="9">
        <v>140.70907438172</v>
      </c>
      <c r="K18435" s="9">
        <v>126.01431769642799</v>
      </c>
      <c r="L18435" s="9">
        <v>125.884030376344</v>
      </c>
      <c r="M18435" s="9">
        <v>100.172299333333</v>
      </c>
      <c r="N18435" s="9">
        <v>90.234745000000004</v>
      </c>
      <c r="O18435" s="9">
        <v>91.020114354838697</v>
      </c>
      <c r="P18435" s="9">
        <v>118.89274055555499</v>
      </c>
      <c r="Q18435" s="9">
        <v>138.51590149193501</v>
      </c>
      <c r="R18435" s="9">
        <v>133.85169777777699</v>
      </c>
      <c r="S18435" s="9">
        <v>135.32641276041599</v>
      </c>
      <c r="T18435" s="9">
        <v>111.918439722222</v>
      </c>
    </row>
    <row r="18436" spans="1:20" x14ac:dyDescent="0.35">
      <c r="A18436">
        <f t="shared" si="564"/>
        <v>18436</v>
      </c>
      <c r="B18436" s="3" t="s">
        <v>1039</v>
      </c>
      <c r="C18436" s="3" t="s">
        <v>77</v>
      </c>
      <c r="D18436" s="3" t="s">
        <v>65</v>
      </c>
      <c r="E18436">
        <v>2029</v>
      </c>
      <c r="F18436" s="3" t="str">
        <f t="shared" si="563"/>
        <v>RGGenRND B2029</v>
      </c>
      <c r="G18436" s="9">
        <v>136.484121545698</v>
      </c>
      <c r="H18436" s="9">
        <v>125.656116986111</v>
      </c>
      <c r="I18436" s="9">
        <v>149.93443666666599</v>
      </c>
      <c r="J18436" s="9">
        <v>130.842272096774</v>
      </c>
      <c r="K18436" s="9">
        <v>124.68801391369</v>
      </c>
      <c r="L18436" s="9">
        <v>131.48006733870901</v>
      </c>
      <c r="M18436" s="9">
        <v>111.610343916666</v>
      </c>
      <c r="N18436" s="9">
        <v>125.110702222222</v>
      </c>
      <c r="O18436" s="9">
        <v>94.643065336021493</v>
      </c>
      <c r="P18436" s="9">
        <v>113.461782836111</v>
      </c>
      <c r="Q18436" s="9">
        <v>126.79696088709601</v>
      </c>
      <c r="R18436" s="9">
        <v>94.590616444444393</v>
      </c>
      <c r="S18436" s="9">
        <v>91.852231223958299</v>
      </c>
      <c r="T18436" s="9">
        <v>100.2579175</v>
      </c>
    </row>
    <row r="18437" spans="1:20" x14ac:dyDescent="0.35">
      <c r="A18437">
        <f t="shared" si="564"/>
        <v>18437</v>
      </c>
      <c r="B18437" s="3" t="s">
        <v>1039</v>
      </c>
      <c r="C18437" s="3" t="s">
        <v>75</v>
      </c>
      <c r="D18437" s="3" t="s">
        <v>52</v>
      </c>
      <c r="E18437">
        <v>2020</v>
      </c>
      <c r="F18437" s="3" t="str">
        <f t="shared" si="563"/>
        <v>RGElevROCK I2020</v>
      </c>
      <c r="G18437" s="9">
        <v>613.00198811999996</v>
      </c>
      <c r="H18437" s="9">
        <v>613.00198811999996</v>
      </c>
      <c r="I18437" s="9">
        <v>613.00198811999996</v>
      </c>
      <c r="J18437" s="9">
        <v>608.99936331999902</v>
      </c>
      <c r="K18437" s="9">
        <v>613.00198811999996</v>
      </c>
      <c r="L18437" s="9">
        <v>613.00198811999996</v>
      </c>
      <c r="M18437" s="9">
        <v>613.00198811999996</v>
      </c>
      <c r="N18437" s="9">
        <v>608.99936331999902</v>
      </c>
      <c r="O18437" s="9">
        <v>611.78807731999996</v>
      </c>
      <c r="P18437" s="9">
        <v>608.99936331999902</v>
      </c>
      <c r="Q18437" s="9">
        <v>611.11878595999997</v>
      </c>
      <c r="R18437" s="9">
        <v>613.00198811999996</v>
      </c>
      <c r="S18437" s="9">
        <v>612.14568887999997</v>
      </c>
      <c r="T18437" s="9">
        <v>608.99936331999902</v>
      </c>
    </row>
    <row r="18438" spans="1:20" x14ac:dyDescent="0.35">
      <c r="A18438">
        <f t="shared" si="564"/>
        <v>18438</v>
      </c>
      <c r="B18438" s="3" t="s">
        <v>1039</v>
      </c>
      <c r="C18438" s="3" t="s">
        <v>75</v>
      </c>
      <c r="D18438" s="3" t="s">
        <v>52</v>
      </c>
      <c r="E18438">
        <v>2021</v>
      </c>
      <c r="F18438" s="3" t="str">
        <f t="shared" si="563"/>
        <v>RGElevROCK I2021</v>
      </c>
      <c r="G18438" s="9">
        <v>613.00198811999996</v>
      </c>
      <c r="H18438" s="9">
        <v>613.00198811999996</v>
      </c>
      <c r="I18438" s="9">
        <v>613.00198811999996</v>
      </c>
      <c r="J18438" s="9">
        <v>608.99936331999902</v>
      </c>
      <c r="K18438" s="9">
        <v>613.00198811999996</v>
      </c>
      <c r="L18438" s="9">
        <v>613.00198811999996</v>
      </c>
      <c r="M18438" s="9">
        <v>613.00198811999996</v>
      </c>
      <c r="N18438" s="9">
        <v>613.00198811999996</v>
      </c>
      <c r="O18438" s="9">
        <v>613.00198811999996</v>
      </c>
      <c r="P18438" s="9">
        <v>608.99936331999902</v>
      </c>
      <c r="Q18438" s="9">
        <v>608.99936331999902</v>
      </c>
      <c r="R18438" s="9">
        <v>608.99936331999902</v>
      </c>
      <c r="S18438" s="9">
        <v>608.99936331999902</v>
      </c>
      <c r="T18438" s="9">
        <v>608.99936331999902</v>
      </c>
    </row>
    <row r="18439" spans="1:20" x14ac:dyDescent="0.35">
      <c r="A18439">
        <f t="shared" si="564"/>
        <v>18439</v>
      </c>
      <c r="B18439" s="3" t="s">
        <v>1039</v>
      </c>
      <c r="C18439" s="3" t="s">
        <v>75</v>
      </c>
      <c r="D18439" s="3" t="s">
        <v>52</v>
      </c>
      <c r="E18439">
        <v>2022</v>
      </c>
      <c r="F18439" s="3" t="str">
        <f t="shared" si="563"/>
        <v>RGElevROCK I2022</v>
      </c>
      <c r="G18439" s="9">
        <v>608.99936331999902</v>
      </c>
      <c r="H18439" s="9">
        <v>608.99936331999902</v>
      </c>
      <c r="I18439" s="9">
        <v>608.99936331999902</v>
      </c>
      <c r="J18439" s="9">
        <v>613.00198811999996</v>
      </c>
      <c r="K18439" s="9">
        <v>608.99936331999902</v>
      </c>
      <c r="L18439" s="9">
        <v>612.86747367999999</v>
      </c>
      <c r="M18439" s="9">
        <v>613.00198811999996</v>
      </c>
      <c r="N18439" s="9">
        <v>608.99936331999902</v>
      </c>
      <c r="O18439" s="9">
        <v>608.99936331999902</v>
      </c>
      <c r="P18439" s="9">
        <v>608.99936331999902</v>
      </c>
      <c r="Q18439" s="9">
        <v>613.00198811999996</v>
      </c>
      <c r="R18439" s="9">
        <v>608.99936331999902</v>
      </c>
      <c r="S18439" s="9">
        <v>608.99936331999902</v>
      </c>
      <c r="T18439" s="9">
        <v>608.99936331999902</v>
      </c>
    </row>
    <row r="18440" spans="1:20" x14ac:dyDescent="0.35">
      <c r="A18440">
        <f t="shared" si="564"/>
        <v>18440</v>
      </c>
      <c r="B18440" s="3" t="s">
        <v>1039</v>
      </c>
      <c r="C18440" s="3" t="s">
        <v>75</v>
      </c>
      <c r="D18440" s="3" t="s">
        <v>52</v>
      </c>
      <c r="E18440">
        <v>2023</v>
      </c>
      <c r="F18440" s="3" t="str">
        <f t="shared" si="563"/>
        <v>RGElevROCK I2023</v>
      </c>
      <c r="G18440" s="9">
        <v>613.00198811999996</v>
      </c>
      <c r="H18440" s="9">
        <v>613.00198811999996</v>
      </c>
      <c r="I18440" s="9">
        <v>608.99936331999902</v>
      </c>
      <c r="J18440" s="9">
        <v>613.00198811999996</v>
      </c>
      <c r="K18440" s="9">
        <v>613.00198811999996</v>
      </c>
      <c r="L18440" s="9">
        <v>608.99936331999902</v>
      </c>
      <c r="M18440" s="9">
        <v>608.99936331999902</v>
      </c>
      <c r="N18440" s="9">
        <v>613.00198811999996</v>
      </c>
      <c r="O18440" s="9">
        <v>608.99936331999902</v>
      </c>
      <c r="P18440" s="9">
        <v>608.99936331999902</v>
      </c>
      <c r="Q18440" s="9">
        <v>608.99936331999902</v>
      </c>
      <c r="R18440" s="9">
        <v>608.99936331999902</v>
      </c>
      <c r="S18440" s="9">
        <v>608.99936331999902</v>
      </c>
      <c r="T18440" s="9">
        <v>608.99936331999902</v>
      </c>
    </row>
    <row r="18441" spans="1:20" x14ac:dyDescent="0.35">
      <c r="A18441">
        <f t="shared" si="564"/>
        <v>18441</v>
      </c>
      <c r="B18441" s="3" t="s">
        <v>1039</v>
      </c>
      <c r="C18441" s="3" t="s">
        <v>75</v>
      </c>
      <c r="D18441" s="3" t="s">
        <v>52</v>
      </c>
      <c r="E18441">
        <v>2024</v>
      </c>
      <c r="F18441" s="3" t="str">
        <f t="shared" si="563"/>
        <v>RGElevROCK I2024</v>
      </c>
      <c r="G18441" s="9">
        <v>612.31629255999997</v>
      </c>
      <c r="H18441" s="9">
        <v>608.99936331999902</v>
      </c>
      <c r="I18441" s="9">
        <v>608.99936331999902</v>
      </c>
      <c r="J18441" s="9">
        <v>613.00198811999996</v>
      </c>
      <c r="K18441" s="9">
        <v>613.00198811999996</v>
      </c>
      <c r="L18441" s="9">
        <v>612.36550516</v>
      </c>
      <c r="M18441" s="9">
        <v>613.00198811999996</v>
      </c>
      <c r="N18441" s="9">
        <v>612.56891724000002</v>
      </c>
      <c r="O18441" s="9">
        <v>610.07219799999996</v>
      </c>
      <c r="P18441" s="9">
        <v>609.27823472</v>
      </c>
      <c r="Q18441" s="9">
        <v>608.99936331999902</v>
      </c>
      <c r="R18441" s="9">
        <v>613.00198811999996</v>
      </c>
      <c r="S18441" s="9">
        <v>608.99936331999902</v>
      </c>
      <c r="T18441" s="9">
        <v>608.99936331999902</v>
      </c>
    </row>
    <row r="18442" spans="1:20" x14ac:dyDescent="0.35">
      <c r="A18442">
        <f t="shared" si="564"/>
        <v>18442</v>
      </c>
      <c r="B18442" s="3" t="s">
        <v>1039</v>
      </c>
      <c r="C18442" s="3" t="s">
        <v>75</v>
      </c>
      <c r="D18442" s="3" t="s">
        <v>52</v>
      </c>
      <c r="E18442">
        <v>2025</v>
      </c>
      <c r="F18442" s="3" t="str">
        <f t="shared" si="563"/>
        <v>RGElevROCK I2025</v>
      </c>
      <c r="G18442" s="9">
        <v>610.35106940000003</v>
      </c>
      <c r="H18442" s="9">
        <v>608.99936331999902</v>
      </c>
      <c r="I18442" s="9">
        <v>613.00198811999996</v>
      </c>
      <c r="J18442" s="9">
        <v>613.00198811999996</v>
      </c>
      <c r="K18442" s="9">
        <v>608.99936331999902</v>
      </c>
      <c r="L18442" s="9">
        <v>613.00198811999996</v>
      </c>
      <c r="M18442" s="9">
        <v>613.00198811999996</v>
      </c>
      <c r="N18442" s="9">
        <v>608.99936331999902</v>
      </c>
      <c r="O18442" s="9">
        <v>611.81104319999997</v>
      </c>
      <c r="P18442" s="9">
        <v>608.99936331999902</v>
      </c>
      <c r="Q18442" s="9">
        <v>608.99936331999902</v>
      </c>
      <c r="R18442" s="9">
        <v>608.99936331999902</v>
      </c>
      <c r="S18442" s="9">
        <v>608.99936331999902</v>
      </c>
      <c r="T18442" s="9">
        <v>608.99936331999902</v>
      </c>
    </row>
    <row r="18443" spans="1:20" x14ac:dyDescent="0.35">
      <c r="A18443">
        <f t="shared" si="564"/>
        <v>18443</v>
      </c>
      <c r="B18443" s="3" t="s">
        <v>1039</v>
      </c>
      <c r="C18443" s="3" t="s">
        <v>75</v>
      </c>
      <c r="D18443" s="3" t="s">
        <v>52</v>
      </c>
      <c r="E18443">
        <v>2026</v>
      </c>
      <c r="F18443" s="3" t="str">
        <f t="shared" si="563"/>
        <v>RGElevROCK I2026</v>
      </c>
      <c r="G18443" s="9">
        <v>613.00198811999996</v>
      </c>
      <c r="H18443" s="9">
        <v>613.00198811999996</v>
      </c>
      <c r="I18443" s="9">
        <v>613.00198811999996</v>
      </c>
      <c r="J18443" s="9">
        <v>613.00198811999996</v>
      </c>
      <c r="K18443" s="9">
        <v>613.00198811999996</v>
      </c>
      <c r="L18443" s="9">
        <v>613.00198811999996</v>
      </c>
      <c r="M18443" s="9">
        <v>613.00198811999996</v>
      </c>
      <c r="N18443" s="9">
        <v>608.99936331999902</v>
      </c>
      <c r="O18443" s="9">
        <v>608.99936331999902</v>
      </c>
      <c r="P18443" s="9">
        <v>609.04529507999996</v>
      </c>
      <c r="Q18443" s="9">
        <v>608.99936331999902</v>
      </c>
      <c r="R18443" s="9">
        <v>608.99936331999902</v>
      </c>
      <c r="S18443" s="9">
        <v>608.99936331999902</v>
      </c>
      <c r="T18443" s="9">
        <v>608.99936331999902</v>
      </c>
    </row>
    <row r="18444" spans="1:20" x14ac:dyDescent="0.35">
      <c r="A18444">
        <f t="shared" si="564"/>
        <v>18444</v>
      </c>
      <c r="B18444" s="3" t="s">
        <v>1039</v>
      </c>
      <c r="C18444" s="3" t="s">
        <v>75</v>
      </c>
      <c r="D18444" s="3" t="s">
        <v>52</v>
      </c>
      <c r="E18444">
        <v>2027</v>
      </c>
      <c r="F18444" s="3" t="str">
        <f t="shared" si="563"/>
        <v>RGElevROCK I2027</v>
      </c>
      <c r="G18444" s="9">
        <v>608.99936331999902</v>
      </c>
      <c r="H18444" s="9">
        <v>613.00198811999996</v>
      </c>
      <c r="I18444" s="9">
        <v>608.99936331999902</v>
      </c>
      <c r="J18444" s="9">
        <v>613.00198811999996</v>
      </c>
      <c r="K18444" s="9">
        <v>608.99936331999902</v>
      </c>
      <c r="L18444" s="9">
        <v>613.00198811999996</v>
      </c>
      <c r="M18444" s="9">
        <v>613.00198811999996</v>
      </c>
      <c r="N18444" s="9">
        <v>613.00198811999996</v>
      </c>
      <c r="O18444" s="9">
        <v>608.99936331999902</v>
      </c>
      <c r="P18444" s="9">
        <v>608.99936331999902</v>
      </c>
      <c r="Q18444" s="9">
        <v>608.99936331999902</v>
      </c>
      <c r="R18444" s="9">
        <v>613.00198811999996</v>
      </c>
      <c r="S18444" s="9">
        <v>608.99936331999902</v>
      </c>
      <c r="T18444" s="9">
        <v>608.99936331999902</v>
      </c>
    </row>
    <row r="18445" spans="1:20" x14ac:dyDescent="0.35">
      <c r="A18445">
        <f t="shared" si="564"/>
        <v>18445</v>
      </c>
      <c r="B18445" s="3" t="s">
        <v>1039</v>
      </c>
      <c r="C18445" s="3" t="s">
        <v>75</v>
      </c>
      <c r="D18445" s="3" t="s">
        <v>52</v>
      </c>
      <c r="E18445">
        <v>2028</v>
      </c>
      <c r="F18445" s="3" t="str">
        <f t="shared" si="563"/>
        <v>RGElevROCK I2028</v>
      </c>
      <c r="G18445" s="9">
        <v>608.99936331999902</v>
      </c>
      <c r="H18445" s="9">
        <v>608.99936331999902</v>
      </c>
      <c r="I18445" s="9">
        <v>608.99936331999902</v>
      </c>
      <c r="J18445" s="9">
        <v>613.00198811999996</v>
      </c>
      <c r="K18445" s="9">
        <v>613.00198811999996</v>
      </c>
      <c r="L18445" s="9">
        <v>611.16143688</v>
      </c>
      <c r="M18445" s="9">
        <v>613.00198811999996</v>
      </c>
      <c r="N18445" s="9">
        <v>608.99936331999902</v>
      </c>
      <c r="O18445" s="9">
        <v>608.99936331999902</v>
      </c>
      <c r="P18445" s="9">
        <v>608.99936331999902</v>
      </c>
      <c r="Q18445" s="9">
        <v>610.28545259999999</v>
      </c>
      <c r="R18445" s="9">
        <v>608.99936331999902</v>
      </c>
      <c r="S18445" s="9">
        <v>613.00198811999996</v>
      </c>
      <c r="T18445" s="9">
        <v>608.99936331999902</v>
      </c>
    </row>
    <row r="18446" spans="1:20" x14ac:dyDescent="0.35">
      <c r="A18446">
        <f t="shared" si="564"/>
        <v>18446</v>
      </c>
      <c r="B18446" s="3" t="s">
        <v>1039</v>
      </c>
      <c r="C18446" s="3" t="s">
        <v>75</v>
      </c>
      <c r="D18446" s="3" t="s">
        <v>52</v>
      </c>
      <c r="E18446">
        <v>2029</v>
      </c>
      <c r="F18446" s="3" t="str">
        <f t="shared" si="563"/>
        <v>RGElevROCK I2029</v>
      </c>
      <c r="G18446" s="9">
        <v>608.99936331999902</v>
      </c>
      <c r="H18446" s="9">
        <v>608.99936331999902</v>
      </c>
      <c r="I18446" s="9">
        <v>608.99936331999902</v>
      </c>
      <c r="J18446" s="9">
        <v>613.00198811999996</v>
      </c>
      <c r="K18446" s="9">
        <v>613.00198811999996</v>
      </c>
      <c r="L18446" s="9">
        <v>608.99936331999902</v>
      </c>
      <c r="M18446" s="9">
        <v>612.76904847999901</v>
      </c>
      <c r="N18446" s="9">
        <v>608.99936331999902</v>
      </c>
      <c r="O18446" s="9">
        <v>609.38650243999996</v>
      </c>
      <c r="P18446" s="9">
        <v>613.00198811999996</v>
      </c>
      <c r="Q18446" s="9">
        <v>608.99936331999902</v>
      </c>
      <c r="R18446" s="9">
        <v>608.99936331999902</v>
      </c>
      <c r="S18446" s="9">
        <v>609.46196176000001</v>
      </c>
      <c r="T18446" s="9">
        <v>608.99936331999902</v>
      </c>
    </row>
    <row r="18447" spans="1:20" x14ac:dyDescent="0.35">
      <c r="A18447">
        <f t="shared" si="564"/>
        <v>18447</v>
      </c>
      <c r="B18447" s="3" t="s">
        <v>1039</v>
      </c>
      <c r="C18447" s="3" t="s">
        <v>86</v>
      </c>
      <c r="D18447" s="3" t="s">
        <v>52</v>
      </c>
      <c r="E18447">
        <v>2020</v>
      </c>
      <c r="F18447" s="3" t="str">
        <f t="shared" si="563"/>
        <v>RGQOutROCK I2020</v>
      </c>
      <c r="G18447" s="9">
        <v>61.505605844779502</v>
      </c>
      <c r="H18447" s="9">
        <v>99.921915720620902</v>
      </c>
      <c r="I18447" s="9">
        <v>115.82153485808701</v>
      </c>
      <c r="J18447" s="9">
        <v>126.259155865436</v>
      </c>
      <c r="K18447" s="9">
        <v>102.58634609387899</v>
      </c>
      <c r="L18447" s="9">
        <v>93.455207680284403</v>
      </c>
      <c r="M18447" s="9">
        <v>103.07430298802799</v>
      </c>
      <c r="N18447" s="9">
        <v>105.255032619517</v>
      </c>
      <c r="O18447" s="9">
        <v>114.837664933917</v>
      </c>
      <c r="P18447" s="9">
        <v>126.912882128698</v>
      </c>
      <c r="Q18447" s="9">
        <v>97.362845310258194</v>
      </c>
      <c r="R18447" s="9">
        <v>97.248508014229401</v>
      </c>
      <c r="S18447" s="9">
        <v>72.587556364098305</v>
      </c>
      <c r="T18447" s="9">
        <v>52.052744525288801</v>
      </c>
    </row>
    <row r="18448" spans="1:20" x14ac:dyDescent="0.35">
      <c r="A18448">
        <f t="shared" si="564"/>
        <v>18448</v>
      </c>
      <c r="B18448" s="3" t="s">
        <v>1039</v>
      </c>
      <c r="C18448" s="3" t="s">
        <v>86</v>
      </c>
      <c r="D18448" s="3" t="s">
        <v>52</v>
      </c>
      <c r="E18448">
        <v>2021</v>
      </c>
      <c r="F18448" s="3" t="str">
        <f t="shared" si="563"/>
        <v>RGQOutROCK I2021</v>
      </c>
      <c r="G18448" s="9">
        <v>59.684166391899801</v>
      </c>
      <c r="H18448" s="9">
        <v>96.175592798099302</v>
      </c>
      <c r="I18448" s="9">
        <v>99.941349339987795</v>
      </c>
      <c r="J18448" s="9">
        <v>115.336508989435</v>
      </c>
      <c r="K18448" s="9">
        <v>98.316331047207299</v>
      </c>
      <c r="L18448" s="9">
        <v>80.114142399852398</v>
      </c>
      <c r="M18448" s="9">
        <v>79.988516163556397</v>
      </c>
      <c r="N18448" s="9">
        <v>74.892644928478603</v>
      </c>
      <c r="O18448" s="9">
        <v>95.101393561131104</v>
      </c>
      <c r="P18448" s="9">
        <v>138.53978741366501</v>
      </c>
      <c r="Q18448" s="9">
        <v>141.38826673432001</v>
      </c>
      <c r="R18448" s="9">
        <v>117.806856897665</v>
      </c>
      <c r="S18448" s="9">
        <v>92.853898092338497</v>
      </c>
      <c r="T18448" s="9">
        <v>71.769814061796595</v>
      </c>
    </row>
    <row r="18449" spans="1:20" x14ac:dyDescent="0.35">
      <c r="A18449">
        <f t="shared" si="564"/>
        <v>18449</v>
      </c>
      <c r="B18449" s="3" t="s">
        <v>1039</v>
      </c>
      <c r="C18449" s="3" t="s">
        <v>86</v>
      </c>
      <c r="D18449" s="3" t="s">
        <v>52</v>
      </c>
      <c r="E18449">
        <v>2022</v>
      </c>
      <c r="F18449" s="3" t="str">
        <f t="shared" si="563"/>
        <v>RGQOutROCK I2022</v>
      </c>
      <c r="G18449" s="9">
        <v>62.119965705310896</v>
      </c>
      <c r="H18449" s="9">
        <v>110.822401650586</v>
      </c>
      <c r="I18449" s="9">
        <v>102.42849246284401</v>
      </c>
      <c r="J18449" s="9">
        <v>101.75980484949</v>
      </c>
      <c r="K18449" s="9">
        <v>87.384212683530706</v>
      </c>
      <c r="L18449" s="9">
        <v>58.177500942568798</v>
      </c>
      <c r="M18449" s="9">
        <v>87.818045917637704</v>
      </c>
      <c r="N18449" s="9">
        <v>83.182309280625105</v>
      </c>
      <c r="O18449" s="9">
        <v>110.87583671079901</v>
      </c>
      <c r="P18449" s="9">
        <v>272.26732024954703</v>
      </c>
      <c r="Q18449" s="9">
        <v>192.739666011227</v>
      </c>
      <c r="R18449" s="9">
        <v>147.40787404123</v>
      </c>
      <c r="S18449" s="9">
        <v>99.711928176947893</v>
      </c>
      <c r="T18449" s="9">
        <v>79.205085179218997</v>
      </c>
    </row>
    <row r="18450" spans="1:20" x14ac:dyDescent="0.35">
      <c r="A18450">
        <f t="shared" si="564"/>
        <v>18450</v>
      </c>
      <c r="B18450" s="3" t="s">
        <v>1039</v>
      </c>
      <c r="C18450" s="3" t="s">
        <v>86</v>
      </c>
      <c r="D18450" s="3" t="s">
        <v>52</v>
      </c>
      <c r="E18450">
        <v>2023</v>
      </c>
      <c r="F18450" s="3" t="str">
        <f t="shared" si="563"/>
        <v>RGQOutROCK I2023</v>
      </c>
      <c r="G18450" s="9">
        <v>69.151204622741304</v>
      </c>
      <c r="H18450" s="9">
        <v>114.95853758810399</v>
      </c>
      <c r="I18450" s="9">
        <v>154.74930835323602</v>
      </c>
      <c r="J18450" s="9">
        <v>163.65175337431501</v>
      </c>
      <c r="K18450" s="9">
        <v>116.48063769583101</v>
      </c>
      <c r="L18450" s="9">
        <v>160.91284443145099</v>
      </c>
      <c r="M18450" s="9">
        <v>164.01846204830201</v>
      </c>
      <c r="N18450" s="9">
        <v>170.012855852717</v>
      </c>
      <c r="O18450" s="9">
        <v>234.646043457839</v>
      </c>
      <c r="P18450" s="9">
        <v>292.81431677553599</v>
      </c>
      <c r="Q18450" s="9">
        <v>254.46493098844999</v>
      </c>
      <c r="R18450" s="9">
        <v>166.36467925007699</v>
      </c>
      <c r="S18450" s="9">
        <v>117.035555495067</v>
      </c>
      <c r="T18450" s="9">
        <v>83.228705442416</v>
      </c>
    </row>
    <row r="18451" spans="1:20" x14ac:dyDescent="0.35">
      <c r="A18451">
        <f t="shared" si="564"/>
        <v>18451</v>
      </c>
      <c r="B18451" s="3" t="s">
        <v>1039</v>
      </c>
      <c r="C18451" s="3" t="s">
        <v>86</v>
      </c>
      <c r="D18451" s="3" t="s">
        <v>52</v>
      </c>
      <c r="E18451">
        <v>2024</v>
      </c>
      <c r="F18451" s="3" t="str">
        <f t="shared" si="563"/>
        <v>RGQOutROCK I2024</v>
      </c>
      <c r="G18451" s="9">
        <v>90.238411321401202</v>
      </c>
      <c r="H18451" s="9">
        <v>123.892551177331</v>
      </c>
      <c r="I18451" s="9">
        <v>118.612456207173</v>
      </c>
      <c r="J18451" s="9">
        <v>123.79632256499799</v>
      </c>
      <c r="K18451" s="9">
        <v>138.474740208177</v>
      </c>
      <c r="L18451" s="9">
        <v>98.526444090628004</v>
      </c>
      <c r="M18451" s="9">
        <v>104.59201330427</v>
      </c>
      <c r="N18451" s="9">
        <v>109.52436418475899</v>
      </c>
      <c r="O18451" s="9">
        <v>144.836407369472</v>
      </c>
      <c r="P18451" s="9">
        <v>209.75793597667601</v>
      </c>
      <c r="Q18451" s="9">
        <v>104.694715957857</v>
      </c>
      <c r="R18451" s="9">
        <v>78.9024497022465</v>
      </c>
      <c r="S18451" s="9">
        <v>70.031745378937799</v>
      </c>
      <c r="T18451" s="9">
        <v>66.317503114790199</v>
      </c>
    </row>
    <row r="18452" spans="1:20" x14ac:dyDescent="0.35">
      <c r="A18452">
        <f t="shared" si="564"/>
        <v>18452</v>
      </c>
      <c r="B18452" s="3" t="s">
        <v>1039</v>
      </c>
      <c r="C18452" s="3" t="s">
        <v>86</v>
      </c>
      <c r="D18452" s="3" t="s">
        <v>52</v>
      </c>
      <c r="E18452">
        <v>2025</v>
      </c>
      <c r="F18452" s="3" t="str">
        <f t="shared" si="563"/>
        <v>RGQOutROCK I2025</v>
      </c>
      <c r="G18452" s="9">
        <v>67.946948017984198</v>
      </c>
      <c r="H18452" s="9">
        <v>102.385848360395</v>
      </c>
      <c r="I18452" s="9">
        <v>108.739128867803</v>
      </c>
      <c r="J18452" s="9">
        <v>158.66350977288499</v>
      </c>
      <c r="K18452" s="9">
        <v>116.24961418858901</v>
      </c>
      <c r="L18452" s="9">
        <v>131.86522606334299</v>
      </c>
      <c r="M18452" s="9">
        <v>113.56087867252801</v>
      </c>
      <c r="N18452" s="9">
        <v>125.458401914224</v>
      </c>
      <c r="O18452" s="9">
        <v>136.09491637943</v>
      </c>
      <c r="P18452" s="9">
        <v>159.65560423333801</v>
      </c>
      <c r="Q18452" s="9">
        <v>124.37956949899601</v>
      </c>
      <c r="R18452" s="9">
        <v>105.747607324472</v>
      </c>
      <c r="S18452" s="9">
        <v>96.007519935237198</v>
      </c>
      <c r="T18452" s="9">
        <v>74.648247310589596</v>
      </c>
    </row>
    <row r="18453" spans="1:20" x14ac:dyDescent="0.35">
      <c r="A18453">
        <f t="shared" si="564"/>
        <v>18453</v>
      </c>
      <c r="B18453" s="3" t="s">
        <v>1039</v>
      </c>
      <c r="C18453" s="3" t="s">
        <v>86</v>
      </c>
      <c r="D18453" s="3" t="s">
        <v>52</v>
      </c>
      <c r="E18453">
        <v>2026</v>
      </c>
      <c r="F18453" s="3" t="str">
        <f t="shared" si="563"/>
        <v>RGQOutROCK I2026</v>
      </c>
      <c r="G18453" s="9">
        <v>71.328073622321895</v>
      </c>
      <c r="H18453" s="9">
        <v>117.511478171074</v>
      </c>
      <c r="I18453" s="9">
        <v>127.148205314547</v>
      </c>
      <c r="J18453" s="9">
        <v>131.83421380307101</v>
      </c>
      <c r="K18453" s="9">
        <v>121.08926741853</v>
      </c>
      <c r="L18453" s="9">
        <v>97.846661172901406</v>
      </c>
      <c r="M18453" s="9">
        <v>73.490488798231894</v>
      </c>
      <c r="N18453" s="9">
        <v>95.350081910619807</v>
      </c>
      <c r="O18453" s="9">
        <v>105.30968872872501</v>
      </c>
      <c r="P18453" s="9">
        <v>154.66080114488699</v>
      </c>
      <c r="Q18453" s="9">
        <v>143.24735401825501</v>
      </c>
      <c r="R18453" s="9">
        <v>122.268717900466</v>
      </c>
      <c r="S18453" s="9">
        <v>95.240862828705602</v>
      </c>
      <c r="T18453" s="9">
        <v>66.470521353909106</v>
      </c>
    </row>
    <row r="18454" spans="1:20" x14ac:dyDescent="0.35">
      <c r="A18454">
        <f t="shared" si="564"/>
        <v>18454</v>
      </c>
      <c r="B18454" s="3" t="s">
        <v>1039</v>
      </c>
      <c r="C18454" s="3" t="s">
        <v>86</v>
      </c>
      <c r="D18454" s="3" t="s">
        <v>52</v>
      </c>
      <c r="E18454">
        <v>2027</v>
      </c>
      <c r="F18454" s="3" t="str">
        <f t="shared" si="563"/>
        <v>RGQOutROCK I2027</v>
      </c>
      <c r="G18454" s="9">
        <v>67.589218445205105</v>
      </c>
      <c r="H18454" s="9">
        <v>99.001232775912598</v>
      </c>
      <c r="I18454" s="9">
        <v>112.599790286383</v>
      </c>
      <c r="J18454" s="9">
        <v>151.91777348298399</v>
      </c>
      <c r="K18454" s="9">
        <v>124.48811601786799</v>
      </c>
      <c r="L18454" s="9">
        <v>99.425848293466004</v>
      </c>
      <c r="M18454" s="9">
        <v>118.896390148162</v>
      </c>
      <c r="N18454" s="9">
        <v>110.851929025079</v>
      </c>
      <c r="O18454" s="9">
        <v>121.126713557656</v>
      </c>
      <c r="P18454" s="9">
        <v>228.51787792893199</v>
      </c>
      <c r="Q18454" s="9">
        <v>174.31174554353501</v>
      </c>
      <c r="R18454" s="9">
        <v>123.745039144614</v>
      </c>
      <c r="S18454" s="9">
        <v>100.89579756531801</v>
      </c>
      <c r="T18454" s="9">
        <v>75.100208708547299</v>
      </c>
    </row>
    <row r="18455" spans="1:20" x14ac:dyDescent="0.35">
      <c r="A18455">
        <f t="shared" si="564"/>
        <v>18455</v>
      </c>
      <c r="B18455" s="3" t="s">
        <v>1039</v>
      </c>
      <c r="C18455" s="3" t="s">
        <v>86</v>
      </c>
      <c r="D18455" s="3" t="s">
        <v>52</v>
      </c>
      <c r="E18455">
        <v>2028</v>
      </c>
      <c r="F18455" s="3" t="str">
        <f t="shared" si="563"/>
        <v>RGQOutROCK I2028</v>
      </c>
      <c r="G18455" s="9">
        <v>55.750017539379499</v>
      </c>
      <c r="H18455" s="9">
        <v>107.110482948574</v>
      </c>
      <c r="I18455" s="9">
        <v>111.28421542760699</v>
      </c>
      <c r="J18455" s="9">
        <v>132.12217509697501</v>
      </c>
      <c r="K18455" s="9">
        <v>141.50547712008199</v>
      </c>
      <c r="L18455" s="9">
        <v>116.364169241433</v>
      </c>
      <c r="M18455" s="9">
        <v>90.346323756299697</v>
      </c>
      <c r="N18455" s="9">
        <v>117.93306929976799</v>
      </c>
      <c r="O18455" s="9">
        <v>129.602091464279</v>
      </c>
      <c r="P18455" s="9">
        <v>271.09187086500498</v>
      </c>
      <c r="Q18455" s="9">
        <v>278.54109771770499</v>
      </c>
      <c r="R18455" s="9">
        <v>189.52931039259801</v>
      </c>
      <c r="S18455" s="9">
        <v>163.35466627741599</v>
      </c>
      <c r="T18455" s="9">
        <v>88.534824158205296</v>
      </c>
    </row>
    <row r="18456" spans="1:20" x14ac:dyDescent="0.35">
      <c r="A18456">
        <f t="shared" si="564"/>
        <v>18456</v>
      </c>
      <c r="B18456" s="3" t="s">
        <v>1039</v>
      </c>
      <c r="C18456" s="3" t="s">
        <v>86</v>
      </c>
      <c r="D18456" s="3" t="s">
        <v>52</v>
      </c>
      <c r="E18456">
        <v>2029</v>
      </c>
      <c r="F18456" s="3" t="str">
        <f t="shared" si="563"/>
        <v>RGQOutROCK I2029</v>
      </c>
      <c r="G18456" s="9">
        <v>86.009032218418696</v>
      </c>
      <c r="H18456" s="9">
        <v>93.082826029411905</v>
      </c>
      <c r="I18456" s="9">
        <v>105.450356065592</v>
      </c>
      <c r="J18456" s="9">
        <v>120.104177063126</v>
      </c>
      <c r="K18456" s="9">
        <v>95.335365874992107</v>
      </c>
      <c r="L18456" s="9">
        <v>106.065813254847</v>
      </c>
      <c r="M18456" s="9">
        <v>104.19513486553601</v>
      </c>
      <c r="N18456" s="9">
        <v>110.741737928997</v>
      </c>
      <c r="O18456" s="9">
        <v>130.343608721473</v>
      </c>
      <c r="P18456" s="9">
        <v>254.81106941921001</v>
      </c>
      <c r="Q18456" s="9">
        <v>145.39709378658702</v>
      </c>
      <c r="R18456" s="9">
        <v>89.406589055771889</v>
      </c>
      <c r="S18456" s="9">
        <v>80.379220580162993</v>
      </c>
      <c r="T18456" s="9">
        <v>62.033568099086104</v>
      </c>
    </row>
    <row r="18457" spans="1:20" x14ac:dyDescent="0.35">
      <c r="A18457">
        <f t="shared" si="564"/>
        <v>18457</v>
      </c>
      <c r="B18457" s="3" t="s">
        <v>1039</v>
      </c>
      <c r="C18457" s="3" t="s">
        <v>95</v>
      </c>
      <c r="D18457" s="3" t="s">
        <v>52</v>
      </c>
      <c r="E18457">
        <v>2020</v>
      </c>
      <c r="F18457" s="3" t="str">
        <f t="shared" si="563"/>
        <v>RGSpillROCK I2020</v>
      </c>
      <c r="G18457" s="9">
        <v>1.0382311360411201</v>
      </c>
      <c r="H18457" s="9">
        <v>1.9441055008793</v>
      </c>
      <c r="I18457" s="9">
        <v>1.7591727539011099</v>
      </c>
      <c r="J18457" s="9">
        <v>1.32569746316451</v>
      </c>
      <c r="K18457" s="9">
        <v>0.89678505455572899</v>
      </c>
      <c r="L18457" s="9">
        <v>0.63764804536303699</v>
      </c>
      <c r="M18457" s="9">
        <v>1.33603937449402</v>
      </c>
      <c r="N18457" s="9">
        <v>11.1056919734629</v>
      </c>
      <c r="O18457" s="9">
        <v>12.5143511278046</v>
      </c>
      <c r="P18457" s="9">
        <v>24.607477213805598</v>
      </c>
      <c r="Q18457" s="9">
        <v>20.5991672770276</v>
      </c>
      <c r="R18457" s="9">
        <v>19.752889945168299</v>
      </c>
      <c r="S18457" s="9">
        <v>5.5721326208378903</v>
      </c>
      <c r="T18457" s="9">
        <v>0.58735888576749995</v>
      </c>
    </row>
    <row r="18458" spans="1:20" x14ac:dyDescent="0.35">
      <c r="A18458">
        <f t="shared" si="564"/>
        <v>18458</v>
      </c>
      <c r="B18458" s="3" t="s">
        <v>1039</v>
      </c>
      <c r="C18458" s="3" t="s">
        <v>95</v>
      </c>
      <c r="D18458" s="3" t="s">
        <v>52</v>
      </c>
      <c r="E18458">
        <v>2021</v>
      </c>
      <c r="F18458" s="3" t="str">
        <f t="shared" si="563"/>
        <v>RGSpillROCK I2021</v>
      </c>
      <c r="G18458" s="9">
        <v>1.19454833990342</v>
      </c>
      <c r="H18458" s="9">
        <v>1.8088927831114501</v>
      </c>
      <c r="I18458" s="9">
        <v>2.95552954889548</v>
      </c>
      <c r="J18458" s="9">
        <v>0.88175804066169305</v>
      </c>
      <c r="K18458" s="9">
        <v>2.2944361204619699</v>
      </c>
      <c r="L18458" s="9">
        <v>1.90140501822278</v>
      </c>
      <c r="M18458" s="9">
        <v>3.7312322874108301</v>
      </c>
      <c r="N18458" s="9">
        <v>8.3560654279831894</v>
      </c>
      <c r="O18458" s="9">
        <v>11.1090364157937</v>
      </c>
      <c r="P18458" s="9">
        <v>29.163382802731</v>
      </c>
      <c r="Q18458" s="9">
        <v>28.935316082847802</v>
      </c>
      <c r="R18458" s="9">
        <v>25.111926180407501</v>
      </c>
      <c r="S18458" s="9">
        <v>8.3998388408593705</v>
      </c>
      <c r="T18458" s="9">
        <v>0.84765121766402696</v>
      </c>
    </row>
    <row r="18459" spans="1:20" x14ac:dyDescent="0.35">
      <c r="A18459">
        <f t="shared" si="564"/>
        <v>18459</v>
      </c>
      <c r="B18459" s="3" t="s">
        <v>1039</v>
      </c>
      <c r="C18459" s="3" t="s">
        <v>95</v>
      </c>
      <c r="D18459" s="3" t="s">
        <v>52</v>
      </c>
      <c r="E18459">
        <v>2022</v>
      </c>
      <c r="F18459" s="3" t="str">
        <f t="shared" si="563"/>
        <v>RGSpillROCK I2022</v>
      </c>
      <c r="G18459" s="9">
        <v>0.82362953926975802</v>
      </c>
      <c r="H18459" s="9">
        <v>1.25679227464631</v>
      </c>
      <c r="I18459" s="9">
        <v>1.50242035198937</v>
      </c>
      <c r="J18459" s="9">
        <v>2.1677840729567199</v>
      </c>
      <c r="K18459" s="9">
        <v>1.55661397668697</v>
      </c>
      <c r="L18459" s="9">
        <v>0.72003358484637003</v>
      </c>
      <c r="M18459" s="9">
        <v>0.654655797209166</v>
      </c>
      <c r="N18459" s="9">
        <v>8.2187255538626296</v>
      </c>
      <c r="O18459" s="9">
        <v>15.8200081997844</v>
      </c>
      <c r="P18459" s="9">
        <v>126.773938646533</v>
      </c>
      <c r="Q18459" s="9">
        <v>64.892234341589898</v>
      </c>
      <c r="R18459" s="9">
        <v>29.5136565720655</v>
      </c>
      <c r="S18459" s="9">
        <v>9.31455378967968</v>
      </c>
      <c r="T18459" s="9">
        <v>0.81510992839402696</v>
      </c>
    </row>
    <row r="18460" spans="1:20" x14ac:dyDescent="0.35">
      <c r="A18460">
        <f t="shared" si="564"/>
        <v>18460</v>
      </c>
      <c r="B18460" s="3" t="s">
        <v>1039</v>
      </c>
      <c r="C18460" s="3" t="s">
        <v>95</v>
      </c>
      <c r="D18460" s="3" t="s">
        <v>52</v>
      </c>
      <c r="E18460">
        <v>2023</v>
      </c>
      <c r="F18460" s="3" t="str">
        <f t="shared" si="563"/>
        <v>RGSpillROCK I2023</v>
      </c>
      <c r="G18460" s="9">
        <v>1.5668160657883701</v>
      </c>
      <c r="H18460" s="9">
        <v>1.70617852585687</v>
      </c>
      <c r="I18460" s="9">
        <v>11.511386951544299</v>
      </c>
      <c r="J18460" s="9">
        <v>10.8113196255966</v>
      </c>
      <c r="K18460" s="9">
        <v>0.95520913058020807</v>
      </c>
      <c r="L18460" s="9">
        <v>23.639828553394398</v>
      </c>
      <c r="M18460" s="9">
        <v>18.391232377107904</v>
      </c>
      <c r="N18460" s="9">
        <v>31.454199575203599</v>
      </c>
      <c r="O18460" s="9">
        <v>84.836022568214901</v>
      </c>
      <c r="P18460" s="9">
        <v>144.11976773410899</v>
      </c>
      <c r="Q18460" s="9">
        <v>115.84778247960099</v>
      </c>
      <c r="R18460" s="9">
        <v>38.144168336740201</v>
      </c>
      <c r="S18460" s="9">
        <v>9.1545734185390604</v>
      </c>
      <c r="T18460" s="9">
        <v>0.83653595286430504</v>
      </c>
    </row>
    <row r="18461" spans="1:20" x14ac:dyDescent="0.35">
      <c r="A18461">
        <f t="shared" si="564"/>
        <v>18461</v>
      </c>
      <c r="B18461" s="3" t="s">
        <v>1039</v>
      </c>
      <c r="C18461" s="3" t="s">
        <v>95</v>
      </c>
      <c r="D18461" s="3" t="s">
        <v>52</v>
      </c>
      <c r="E18461">
        <v>2024</v>
      </c>
      <c r="F18461" s="3" t="str">
        <f t="shared" si="563"/>
        <v>RGSpillROCK I2024</v>
      </c>
      <c r="G18461" s="9">
        <v>1.48185457758145</v>
      </c>
      <c r="H18461" s="9">
        <v>3.6604052360871502</v>
      </c>
      <c r="I18461" s="9">
        <v>1.96619013342305</v>
      </c>
      <c r="J18461" s="9">
        <v>0.90259483809099395</v>
      </c>
      <c r="K18461" s="9">
        <v>6.31957987219843</v>
      </c>
      <c r="L18461" s="9">
        <v>0.74804951736196201</v>
      </c>
      <c r="M18461" s="9">
        <v>1.6137546078645799</v>
      </c>
      <c r="N18461" s="9">
        <v>10.587060760856801</v>
      </c>
      <c r="O18461" s="9">
        <v>23.352911396830201</v>
      </c>
      <c r="P18461" s="9">
        <v>69.193685404612197</v>
      </c>
      <c r="Q18461" s="9">
        <v>22.654983427523401</v>
      </c>
      <c r="R18461" s="9">
        <v>16.489073094438105</v>
      </c>
      <c r="S18461" s="9">
        <v>5.45281470585559</v>
      </c>
      <c r="T18461" s="9">
        <v>0.45545522028611102</v>
      </c>
    </row>
    <row r="18462" spans="1:20" x14ac:dyDescent="0.35">
      <c r="A18462">
        <f t="shared" si="564"/>
        <v>18462</v>
      </c>
      <c r="B18462" s="3" t="s">
        <v>1039</v>
      </c>
      <c r="C18462" s="3" t="s">
        <v>95</v>
      </c>
      <c r="D18462" s="3" t="s">
        <v>52</v>
      </c>
      <c r="E18462">
        <v>2025</v>
      </c>
      <c r="F18462" s="3" t="str">
        <f t="shared" si="563"/>
        <v>RGSpillROCK I2025</v>
      </c>
      <c r="G18462" s="9">
        <v>1.47247872798118</v>
      </c>
      <c r="H18462" s="9">
        <v>1.38289174722659</v>
      </c>
      <c r="I18462" s="9">
        <v>0.86242615384187404</v>
      </c>
      <c r="J18462" s="9">
        <v>6.9971265977605501</v>
      </c>
      <c r="K18462" s="9">
        <v>4.1970055577078096</v>
      </c>
      <c r="L18462" s="9">
        <v>10.8491285680486</v>
      </c>
      <c r="M18462" s="9">
        <v>1.47361690483097</v>
      </c>
      <c r="N18462" s="9">
        <v>15.733791888871298</v>
      </c>
      <c r="O18462" s="9">
        <v>19.440119435806999</v>
      </c>
      <c r="P18462" s="9">
        <v>33.622584727291802</v>
      </c>
      <c r="Q18462" s="9">
        <v>26.577549945446201</v>
      </c>
      <c r="R18462" s="9">
        <v>21.4750663685959</v>
      </c>
      <c r="S18462" s="9">
        <v>6.5051835029963501</v>
      </c>
      <c r="T18462" s="9">
        <v>0.71689713636284702</v>
      </c>
    </row>
    <row r="18463" spans="1:20" x14ac:dyDescent="0.35">
      <c r="A18463">
        <f t="shared" si="564"/>
        <v>18463</v>
      </c>
      <c r="B18463" s="3" t="s">
        <v>1039</v>
      </c>
      <c r="C18463" s="3" t="s">
        <v>95</v>
      </c>
      <c r="D18463" s="3" t="s">
        <v>52</v>
      </c>
      <c r="E18463">
        <v>2026</v>
      </c>
      <c r="F18463" s="3" t="str">
        <f t="shared" si="563"/>
        <v>RGSpillROCK I2026</v>
      </c>
      <c r="G18463" s="9">
        <v>1.24920607692473</v>
      </c>
      <c r="H18463" s="9">
        <v>1.51015727598215</v>
      </c>
      <c r="I18463" s="9">
        <v>1.6105762509977699</v>
      </c>
      <c r="J18463" s="9">
        <v>0.75859917965322499</v>
      </c>
      <c r="K18463" s="9">
        <v>2.4280984807911401</v>
      </c>
      <c r="L18463" s="9">
        <v>0.34511741718172001</v>
      </c>
      <c r="M18463" s="9">
        <v>0.56460776401944401</v>
      </c>
      <c r="N18463" s="9">
        <v>9.2334230654740193</v>
      </c>
      <c r="O18463" s="9">
        <v>13.071709855188701</v>
      </c>
      <c r="P18463" s="9">
        <v>36.280559698243607</v>
      </c>
      <c r="Q18463" s="9">
        <v>34.604015219373998</v>
      </c>
      <c r="R18463" s="9">
        <v>25.380275656040201</v>
      </c>
      <c r="S18463" s="9">
        <v>6.1550078159855399</v>
      </c>
      <c r="T18463" s="9">
        <v>0.49672198181958299</v>
      </c>
    </row>
    <row r="18464" spans="1:20" x14ac:dyDescent="0.35">
      <c r="A18464">
        <f t="shared" si="564"/>
        <v>18464</v>
      </c>
      <c r="B18464" s="3" t="s">
        <v>1039</v>
      </c>
      <c r="C18464" s="3" t="s">
        <v>95</v>
      </c>
      <c r="D18464" s="3" t="s">
        <v>52</v>
      </c>
      <c r="E18464">
        <v>2027</v>
      </c>
      <c r="F18464" s="3" t="str">
        <f t="shared" si="563"/>
        <v>RGSpillROCK I2027</v>
      </c>
      <c r="G18464" s="9">
        <v>1.8239226968803</v>
      </c>
      <c r="H18464" s="9">
        <v>1.2105070995621501</v>
      </c>
      <c r="I18464" s="9">
        <v>1.79361063475562</v>
      </c>
      <c r="J18464" s="9">
        <v>3.2129692052631702</v>
      </c>
      <c r="K18464" s="9">
        <v>6.7186469465301997</v>
      </c>
      <c r="L18464" s="9">
        <v>1.0885702876266099</v>
      </c>
      <c r="M18464" s="9">
        <v>8.76069931833152</v>
      </c>
      <c r="N18464" s="9">
        <v>11.8752698750631</v>
      </c>
      <c r="O18464" s="9">
        <v>19.306205845327302</v>
      </c>
      <c r="P18464" s="9">
        <v>89.446829773333405</v>
      </c>
      <c r="Q18464" s="9">
        <v>62.927763718047601</v>
      </c>
      <c r="R18464" s="9">
        <v>24.910390457967701</v>
      </c>
      <c r="S18464" s="9">
        <v>7.0065997479287701</v>
      </c>
      <c r="T18464" s="9">
        <v>0.69019608042291603</v>
      </c>
    </row>
    <row r="18465" spans="1:20" x14ac:dyDescent="0.35">
      <c r="A18465">
        <f t="shared" si="564"/>
        <v>18465</v>
      </c>
      <c r="B18465" s="3" t="s">
        <v>1039</v>
      </c>
      <c r="C18465" s="3" t="s">
        <v>95</v>
      </c>
      <c r="D18465" s="3" t="s">
        <v>52</v>
      </c>
      <c r="E18465">
        <v>2028</v>
      </c>
      <c r="F18465" s="3" t="str">
        <f t="shared" si="563"/>
        <v>RGSpillROCK I2028</v>
      </c>
      <c r="G18465" s="9">
        <v>0.85006124610665301</v>
      </c>
      <c r="H18465" s="9">
        <v>0.79316341232479104</v>
      </c>
      <c r="I18465" s="9">
        <v>0.77137518102847202</v>
      </c>
      <c r="J18465" s="9">
        <v>1.0563601772053</v>
      </c>
      <c r="K18465" s="9">
        <v>5.6090991138062503</v>
      </c>
      <c r="L18465" s="9">
        <v>2.1307188862392401</v>
      </c>
      <c r="M18465" s="9">
        <v>2.23271196167055</v>
      </c>
      <c r="N18465" s="9">
        <v>14.952306563858601</v>
      </c>
      <c r="O18465" s="9">
        <v>23.645611065670199</v>
      </c>
      <c r="P18465" s="9">
        <v>122.76930986478899</v>
      </c>
      <c r="Q18465" s="9">
        <v>139.84774680089399</v>
      </c>
      <c r="R18465" s="9">
        <v>48.0667209509987</v>
      </c>
      <c r="S18465" s="9">
        <v>22.999739394345099</v>
      </c>
      <c r="T18465" s="9">
        <v>0.80917117700465202</v>
      </c>
    </row>
    <row r="18466" spans="1:20" x14ac:dyDescent="0.35">
      <c r="A18466">
        <f t="shared" si="564"/>
        <v>18466</v>
      </c>
      <c r="B18466" s="3" t="s">
        <v>1039</v>
      </c>
      <c r="C18466" s="3" t="s">
        <v>95</v>
      </c>
      <c r="D18466" s="3" t="s">
        <v>52</v>
      </c>
      <c r="E18466">
        <v>2029</v>
      </c>
      <c r="F18466" s="3" t="str">
        <f t="shared" si="563"/>
        <v>RGSpillROCK I2029</v>
      </c>
      <c r="G18466" s="9">
        <v>1.4005145215852099</v>
      </c>
      <c r="H18466" s="9">
        <v>2.5808090777369399</v>
      </c>
      <c r="I18466" s="9">
        <v>0.54730764985749902</v>
      </c>
      <c r="J18466" s="9">
        <v>0.97685636545517396</v>
      </c>
      <c r="K18466" s="9">
        <v>1.1584239687734299</v>
      </c>
      <c r="L18466" s="9">
        <v>1.7341027660602799</v>
      </c>
      <c r="M18466" s="9">
        <v>1.1555667295550001</v>
      </c>
      <c r="N18466" s="9">
        <v>10.7968159543922</v>
      </c>
      <c r="O18466" s="9">
        <v>18.6453237092636</v>
      </c>
      <c r="P18466" s="9">
        <v>109.343399245287</v>
      </c>
      <c r="Q18466" s="9">
        <v>39.644782266846001</v>
      </c>
      <c r="R18466" s="9">
        <v>19.039210353060099</v>
      </c>
      <c r="S18466" s="9">
        <v>5.13466587782057</v>
      </c>
      <c r="T18466" s="9">
        <v>0.71299133267784698</v>
      </c>
    </row>
    <row r="18467" spans="1:20" x14ac:dyDescent="0.35">
      <c r="A18467">
        <f t="shared" si="564"/>
        <v>18467</v>
      </c>
      <c r="B18467" s="3" t="s">
        <v>1039</v>
      </c>
      <c r="C18467" s="3" t="s">
        <v>77</v>
      </c>
      <c r="D18467" s="3" t="s">
        <v>52</v>
      </c>
      <c r="E18467">
        <v>2020</v>
      </c>
      <c r="F18467" s="3" t="str">
        <f t="shared" si="563"/>
        <v>RGGenROCK I2020</v>
      </c>
      <c r="G18467" s="9">
        <v>179.58609300672001</v>
      </c>
      <c r="H18467" s="9">
        <v>290.99085574999998</v>
      </c>
      <c r="I18467" s="9">
        <v>338.761591833333</v>
      </c>
      <c r="J18467" s="9">
        <v>371.04833761048297</v>
      </c>
      <c r="K18467" s="9">
        <v>302.01465570089198</v>
      </c>
      <c r="L18467" s="9">
        <v>275.66510615591397</v>
      </c>
      <c r="M18467" s="9">
        <v>302.15926086111102</v>
      </c>
      <c r="N18467" s="9">
        <v>279.62043419444399</v>
      </c>
      <c r="O18467" s="9">
        <v>303.89684478494598</v>
      </c>
      <c r="P18467" s="9">
        <v>303.843581805555</v>
      </c>
      <c r="Q18467" s="9">
        <v>227.98557362903199</v>
      </c>
      <c r="R18467" s="9">
        <v>230.15946244444399</v>
      </c>
      <c r="S18467" s="9">
        <v>199.03361234375001</v>
      </c>
      <c r="T18467" s="9">
        <v>152.850454166666</v>
      </c>
    </row>
    <row r="18468" spans="1:20" x14ac:dyDescent="0.35">
      <c r="A18468">
        <f t="shared" si="564"/>
        <v>18468</v>
      </c>
      <c r="B18468" s="3" t="s">
        <v>1039</v>
      </c>
      <c r="C18468" s="3" t="s">
        <v>77</v>
      </c>
      <c r="D18468" s="3" t="s">
        <v>52</v>
      </c>
      <c r="E18468">
        <v>2021</v>
      </c>
      <c r="F18468" s="3" t="str">
        <f t="shared" si="563"/>
        <v>RGGenROCK I2021</v>
      </c>
      <c r="G18468" s="9">
        <v>173.71223522580601</v>
      </c>
      <c r="H18468" s="9">
        <v>280.265997080555</v>
      </c>
      <c r="I18468" s="9">
        <v>288.04481051388802</v>
      </c>
      <c r="J18468" s="9">
        <v>339.92685480241897</v>
      </c>
      <c r="K18468" s="9">
        <v>285.18189340773802</v>
      </c>
      <c r="L18468" s="9">
        <v>232.289258387096</v>
      </c>
      <c r="M18468" s="9">
        <v>226.48160314999899</v>
      </c>
      <c r="N18468" s="9">
        <v>197.611416761111</v>
      </c>
      <c r="O18468" s="9">
        <v>249.45451288978401</v>
      </c>
      <c r="P18468" s="9">
        <v>324.84416943055498</v>
      </c>
      <c r="Q18468" s="9">
        <v>333.98154615591397</v>
      </c>
      <c r="R18468" s="9">
        <v>275.30085477777698</v>
      </c>
      <c r="S18468" s="9">
        <v>250.825793671875</v>
      </c>
      <c r="T18468" s="9">
        <v>210.63640286111101</v>
      </c>
    </row>
    <row r="18469" spans="1:20" x14ac:dyDescent="0.35">
      <c r="A18469">
        <f t="shared" si="564"/>
        <v>18469</v>
      </c>
      <c r="B18469" s="3" t="s">
        <v>1039</v>
      </c>
      <c r="C18469" s="3" t="s">
        <v>77</v>
      </c>
      <c r="D18469" s="3" t="s">
        <v>52</v>
      </c>
      <c r="E18469">
        <v>2022</v>
      </c>
      <c r="F18469" s="3" t="str">
        <f t="shared" si="563"/>
        <v>RGGenROCK I2022</v>
      </c>
      <c r="G18469" s="9">
        <v>182.04809673655899</v>
      </c>
      <c r="H18469" s="9">
        <v>325.406261725555</v>
      </c>
      <c r="I18469" s="9">
        <v>299.74722222222198</v>
      </c>
      <c r="J18469" s="9">
        <v>295.78510563709602</v>
      </c>
      <c r="K18469" s="9">
        <v>254.90514002976099</v>
      </c>
      <c r="L18469" s="9">
        <v>170.64674659677399</v>
      </c>
      <c r="M18469" s="9">
        <v>258.87239378611099</v>
      </c>
      <c r="N18469" s="9">
        <v>222.63937774999999</v>
      </c>
      <c r="O18469" s="9">
        <v>282.31268118817201</v>
      </c>
      <c r="P18469" s="9">
        <v>432.11035958333298</v>
      </c>
      <c r="Q18469" s="9">
        <v>379.70266618279499</v>
      </c>
      <c r="R18469" s="9">
        <v>350.14195936111099</v>
      </c>
      <c r="S18469" s="9">
        <v>268.47722492187501</v>
      </c>
      <c r="T18469" s="9">
        <v>232.815559161111</v>
      </c>
    </row>
    <row r="18470" spans="1:20" x14ac:dyDescent="0.35">
      <c r="A18470">
        <f t="shared" si="564"/>
        <v>18470</v>
      </c>
      <c r="B18470" s="3" t="s">
        <v>1039</v>
      </c>
      <c r="C18470" s="3" t="s">
        <v>77</v>
      </c>
      <c r="D18470" s="3" t="s">
        <v>52</v>
      </c>
      <c r="E18470">
        <v>2023</v>
      </c>
      <c r="F18470" s="3" t="str">
        <f t="shared" si="563"/>
        <v>RGGenROCK I2023</v>
      </c>
      <c r="G18470" s="9">
        <v>200.72340412634401</v>
      </c>
      <c r="H18470" s="9">
        <v>336.35577462499998</v>
      </c>
      <c r="I18470" s="9">
        <v>425.41213004166599</v>
      </c>
      <c r="J18470" s="9">
        <v>453.93119126343998</v>
      </c>
      <c r="K18470" s="9">
        <v>343.1067175</v>
      </c>
      <c r="L18470" s="9">
        <v>407.69636567204299</v>
      </c>
      <c r="M18470" s="9">
        <v>432.50814555555502</v>
      </c>
      <c r="N18470" s="9">
        <v>411.51466552777703</v>
      </c>
      <c r="O18470" s="9">
        <v>444.93089192204297</v>
      </c>
      <c r="P18470" s="9">
        <v>441.61769694444399</v>
      </c>
      <c r="Q18470" s="9">
        <v>411.688399677419</v>
      </c>
      <c r="R18470" s="9">
        <v>380.81076827777702</v>
      </c>
      <c r="S18470" s="9">
        <v>320.40295197916601</v>
      </c>
      <c r="T18470" s="9">
        <v>244.70194836666599</v>
      </c>
    </row>
    <row r="18471" spans="1:20" x14ac:dyDescent="0.35">
      <c r="A18471">
        <f t="shared" si="564"/>
        <v>18471</v>
      </c>
      <c r="B18471" s="3" t="s">
        <v>1039</v>
      </c>
      <c r="C18471" s="3" t="s">
        <v>77</v>
      </c>
      <c r="D18471" s="3" t="s">
        <v>52</v>
      </c>
      <c r="E18471">
        <v>2024</v>
      </c>
      <c r="F18471" s="3" t="str">
        <f t="shared" si="563"/>
        <v>RGGenROCK I2024</v>
      </c>
      <c r="G18471" s="9">
        <v>263.60404198118198</v>
      </c>
      <c r="H18471" s="9">
        <v>357.08552467777702</v>
      </c>
      <c r="I18471" s="9">
        <v>346.43570302777698</v>
      </c>
      <c r="J18471" s="9">
        <v>364.99036975806399</v>
      </c>
      <c r="K18471" s="9">
        <v>392.49644925595197</v>
      </c>
      <c r="L18471" s="9">
        <v>290.39861815860201</v>
      </c>
      <c r="M18471" s="9">
        <v>305.84203872222201</v>
      </c>
      <c r="N18471" s="9">
        <v>293.840493331944</v>
      </c>
      <c r="O18471" s="9">
        <v>360.80200315860202</v>
      </c>
      <c r="P18471" s="9">
        <v>417.47102265277698</v>
      </c>
      <c r="Q18471" s="9">
        <v>243.65528235215001</v>
      </c>
      <c r="R18471" s="9">
        <v>185.36566286111099</v>
      </c>
      <c r="S18471" s="9">
        <v>191.797306380208</v>
      </c>
      <c r="T18471" s="9">
        <v>195.60805079166599</v>
      </c>
    </row>
    <row r="18472" spans="1:20" x14ac:dyDescent="0.35">
      <c r="A18472">
        <f t="shared" si="564"/>
        <v>18472</v>
      </c>
      <c r="B18472" s="3" t="s">
        <v>1039</v>
      </c>
      <c r="C18472" s="3" t="s">
        <v>77</v>
      </c>
      <c r="D18472" s="3" t="s">
        <v>52</v>
      </c>
      <c r="E18472">
        <v>2025</v>
      </c>
      <c r="F18472" s="3" t="str">
        <f t="shared" si="563"/>
        <v>RGGenROCK I2025</v>
      </c>
      <c r="G18472" s="9">
        <v>197.42696982123601</v>
      </c>
      <c r="H18472" s="9">
        <v>299.975452111111</v>
      </c>
      <c r="I18472" s="9">
        <v>320.39036891666598</v>
      </c>
      <c r="J18472" s="9">
        <v>450.44430290322498</v>
      </c>
      <c r="K18472" s="9">
        <v>332.79256022321402</v>
      </c>
      <c r="L18472" s="9">
        <v>359.41382102150499</v>
      </c>
      <c r="M18472" s="9">
        <v>332.89546961111103</v>
      </c>
      <c r="N18472" s="9">
        <v>325.87847238888799</v>
      </c>
      <c r="O18472" s="9">
        <v>346.46091422043003</v>
      </c>
      <c r="P18472" s="9">
        <v>374.31376268055499</v>
      </c>
      <c r="Q18472" s="9">
        <v>290.46876399193502</v>
      </c>
      <c r="R18472" s="9">
        <v>250.28669883333299</v>
      </c>
      <c r="S18472" s="9">
        <v>265.81896705729099</v>
      </c>
      <c r="T18472" s="9">
        <v>219.573633597222</v>
      </c>
    </row>
    <row r="18473" spans="1:20" x14ac:dyDescent="0.35">
      <c r="A18473">
        <f t="shared" si="564"/>
        <v>18473</v>
      </c>
      <c r="B18473" s="3" t="s">
        <v>1039</v>
      </c>
      <c r="C18473" s="3" t="s">
        <v>77</v>
      </c>
      <c r="D18473" s="3" t="s">
        <v>52</v>
      </c>
      <c r="E18473">
        <v>2026</v>
      </c>
      <c r="F18473" s="3" t="str">
        <f t="shared" si="563"/>
        <v>RGGenROCK I2026</v>
      </c>
      <c r="G18473" s="9">
        <v>208.13190784946201</v>
      </c>
      <c r="H18473" s="9">
        <v>344.52010855491602</v>
      </c>
      <c r="I18473" s="9">
        <v>372.84274858333299</v>
      </c>
      <c r="J18473" s="9">
        <v>389.29031533602102</v>
      </c>
      <c r="K18473" s="9">
        <v>352.41979247023801</v>
      </c>
      <c r="L18473" s="9">
        <v>289.57637228494599</v>
      </c>
      <c r="M18473" s="9">
        <v>216.58742999999899</v>
      </c>
      <c r="N18473" s="9">
        <v>255.76362416666601</v>
      </c>
      <c r="O18473" s="9">
        <v>273.94375788978402</v>
      </c>
      <c r="P18473" s="9">
        <v>351.58530818055499</v>
      </c>
      <c r="Q18473" s="9">
        <v>322.66709885752601</v>
      </c>
      <c r="R18473" s="9">
        <v>287.75553491666602</v>
      </c>
      <c r="S18473" s="9">
        <v>264.58211705729099</v>
      </c>
      <c r="T18473" s="9">
        <v>195.93992781944399</v>
      </c>
    </row>
    <row r="18474" spans="1:20" x14ac:dyDescent="0.35">
      <c r="A18474">
        <f t="shared" si="564"/>
        <v>18474</v>
      </c>
      <c r="B18474" s="3" t="s">
        <v>1039</v>
      </c>
      <c r="C18474" s="3" t="s">
        <v>77</v>
      </c>
      <c r="D18474" s="3" t="s">
        <v>52</v>
      </c>
      <c r="E18474">
        <v>2027</v>
      </c>
      <c r="F18474" s="3" t="str">
        <f t="shared" si="563"/>
        <v>RGGenROCK I2027</v>
      </c>
      <c r="G18474" s="9">
        <v>195.32077162231101</v>
      </c>
      <c r="H18474" s="9">
        <v>290.435241894444</v>
      </c>
      <c r="I18474" s="9">
        <v>329.09082074861101</v>
      </c>
      <c r="J18474" s="9">
        <v>441.64849977150499</v>
      </c>
      <c r="K18474" s="9">
        <v>349.771464284226</v>
      </c>
      <c r="L18474" s="9">
        <v>292.05844029569801</v>
      </c>
      <c r="M18474" s="9">
        <v>327.09938097222198</v>
      </c>
      <c r="N18474" s="9">
        <v>293.95741624999999</v>
      </c>
      <c r="O18474" s="9">
        <v>302.40355052419301</v>
      </c>
      <c r="P18474" s="9">
        <v>413.03623604583299</v>
      </c>
      <c r="Q18474" s="9">
        <v>330.80672463709601</v>
      </c>
      <c r="R18474" s="9">
        <v>293.535678472222</v>
      </c>
      <c r="S18474" s="9">
        <v>278.84786943749998</v>
      </c>
      <c r="T18474" s="9">
        <v>220.99517972638799</v>
      </c>
    </row>
    <row r="18475" spans="1:20" x14ac:dyDescent="0.35">
      <c r="A18475">
        <f t="shared" si="564"/>
        <v>18475</v>
      </c>
      <c r="B18475" s="3" t="s">
        <v>1039</v>
      </c>
      <c r="C18475" s="3" t="s">
        <v>77</v>
      </c>
      <c r="D18475" s="3" t="s">
        <v>52</v>
      </c>
      <c r="E18475">
        <v>2028</v>
      </c>
      <c r="F18475" s="3" t="str">
        <f t="shared" si="563"/>
        <v>RGGenROCK I2028</v>
      </c>
      <c r="G18475" s="9">
        <v>163.05103744623599</v>
      </c>
      <c r="H18475" s="9">
        <v>315.75891902777698</v>
      </c>
      <c r="I18475" s="9">
        <v>328.21955073611099</v>
      </c>
      <c r="J18475" s="9">
        <v>389.261244341397</v>
      </c>
      <c r="K18475" s="9">
        <v>403.60777235119002</v>
      </c>
      <c r="L18475" s="9">
        <v>339.26960232526801</v>
      </c>
      <c r="M18475" s="9">
        <v>261.694515611111</v>
      </c>
      <c r="N18475" s="9">
        <v>305.84944852777699</v>
      </c>
      <c r="O18475" s="9">
        <v>314.68723163978399</v>
      </c>
      <c r="P18475" s="9">
        <v>440.51290212499998</v>
      </c>
      <c r="Q18475" s="9">
        <v>411.91473024193499</v>
      </c>
      <c r="R18475" s="9">
        <v>420.139252388888</v>
      </c>
      <c r="S18475" s="9">
        <v>416.84960057291602</v>
      </c>
      <c r="T18475" s="9">
        <v>260.54217440277699</v>
      </c>
    </row>
    <row r="18476" spans="1:20" x14ac:dyDescent="0.35">
      <c r="A18476">
        <f t="shared" si="564"/>
        <v>18476</v>
      </c>
      <c r="B18476" s="3" t="s">
        <v>1039</v>
      </c>
      <c r="C18476" s="3" t="s">
        <v>77</v>
      </c>
      <c r="D18476" s="3" t="s">
        <v>52</v>
      </c>
      <c r="E18476">
        <v>2029</v>
      </c>
      <c r="F18476" s="3" t="str">
        <f t="shared" si="563"/>
        <v>RGGenROCK I2029</v>
      </c>
      <c r="G18476" s="9">
        <v>251.28445079838701</v>
      </c>
      <c r="H18476" s="9">
        <v>268.787903291666</v>
      </c>
      <c r="I18476" s="9">
        <v>311.55862825000003</v>
      </c>
      <c r="J18476" s="9">
        <v>353.80425003629</v>
      </c>
      <c r="K18476" s="9">
        <v>279.70241821428499</v>
      </c>
      <c r="L18476" s="9">
        <v>309.86173870026801</v>
      </c>
      <c r="M18476" s="9">
        <v>306.02414386111099</v>
      </c>
      <c r="N18476" s="9">
        <v>296.83309955555501</v>
      </c>
      <c r="O18476" s="9">
        <v>331.740235739247</v>
      </c>
      <c r="P18476" s="9">
        <v>432.03396683333301</v>
      </c>
      <c r="Q18476" s="9">
        <v>314.08085874999898</v>
      </c>
      <c r="R18476" s="9">
        <v>208.98879302222201</v>
      </c>
      <c r="S18476" s="9">
        <v>223.473887109375</v>
      </c>
      <c r="T18476" s="9">
        <v>182.120021066666</v>
      </c>
    </row>
    <row r="18477" spans="1:20" x14ac:dyDescent="0.35">
      <c r="A18477">
        <f t="shared" si="564"/>
        <v>18477</v>
      </c>
      <c r="B18477" s="3" t="s">
        <v>1039</v>
      </c>
      <c r="C18477" s="3" t="s">
        <v>75</v>
      </c>
      <c r="D18477" s="3" t="s">
        <v>27</v>
      </c>
      <c r="E18477">
        <v>2020</v>
      </c>
      <c r="F18477" s="3" t="str">
        <f t="shared" si="563"/>
        <v>RGElevS SLOC2020</v>
      </c>
      <c r="G18477" s="9" t="e">
        <v>#N/A</v>
      </c>
      <c r="H18477" s="9" t="e">
        <v>#N/A</v>
      </c>
      <c r="I18477" s="9" t="e">
        <v>#N/A</v>
      </c>
      <c r="J18477" s="9" t="e">
        <v>#N/A</v>
      </c>
      <c r="K18477" s="9" t="e">
        <v>#N/A</v>
      </c>
      <c r="L18477" s="9" t="e">
        <v>#N/A</v>
      </c>
      <c r="M18477" s="9" t="e">
        <v>#N/A</v>
      </c>
      <c r="N18477" s="9" t="e">
        <v>#N/A</v>
      </c>
      <c r="O18477" s="9" t="e">
        <v>#N/A</v>
      </c>
      <c r="P18477" s="9" t="e">
        <v>#N/A</v>
      </c>
      <c r="Q18477" s="9" t="e">
        <v>#N/A</v>
      </c>
      <c r="R18477" s="9" t="e">
        <v>#N/A</v>
      </c>
      <c r="S18477" s="9" t="e">
        <v>#N/A</v>
      </c>
      <c r="T18477" s="9" t="e">
        <v>#N/A</v>
      </c>
    </row>
    <row r="18478" spans="1:20" x14ac:dyDescent="0.35">
      <c r="A18478">
        <f t="shared" si="564"/>
        <v>18478</v>
      </c>
      <c r="B18478" s="3" t="s">
        <v>1039</v>
      </c>
      <c r="C18478" s="3" t="s">
        <v>75</v>
      </c>
      <c r="D18478" s="3" t="s">
        <v>27</v>
      </c>
      <c r="E18478">
        <v>2021</v>
      </c>
      <c r="F18478" s="3" t="str">
        <f t="shared" si="563"/>
        <v>RGElevS SLOC2021</v>
      </c>
      <c r="G18478" s="9" t="e">
        <v>#N/A</v>
      </c>
      <c r="H18478" s="9" t="e">
        <v>#N/A</v>
      </c>
      <c r="I18478" s="9" t="e">
        <v>#N/A</v>
      </c>
      <c r="J18478" s="9" t="e">
        <v>#N/A</v>
      </c>
      <c r="K18478" s="9" t="e">
        <v>#N/A</v>
      </c>
      <c r="L18478" s="9" t="e">
        <v>#N/A</v>
      </c>
      <c r="M18478" s="9" t="e">
        <v>#N/A</v>
      </c>
      <c r="N18478" s="9" t="e">
        <v>#N/A</v>
      </c>
      <c r="O18478" s="9" t="e">
        <v>#N/A</v>
      </c>
      <c r="P18478" s="9" t="e">
        <v>#N/A</v>
      </c>
      <c r="Q18478" s="9" t="e">
        <v>#N/A</v>
      </c>
      <c r="R18478" s="9" t="e">
        <v>#N/A</v>
      </c>
      <c r="S18478" s="9" t="e">
        <v>#N/A</v>
      </c>
      <c r="T18478" s="9" t="e">
        <v>#N/A</v>
      </c>
    </row>
    <row r="18479" spans="1:20" x14ac:dyDescent="0.35">
      <c r="A18479">
        <f t="shared" si="564"/>
        <v>18479</v>
      </c>
      <c r="B18479" s="3" t="s">
        <v>1039</v>
      </c>
      <c r="C18479" s="3" t="s">
        <v>75</v>
      </c>
      <c r="D18479" s="3" t="s">
        <v>27</v>
      </c>
      <c r="E18479">
        <v>2022</v>
      </c>
      <c r="F18479" s="3" t="str">
        <f t="shared" si="563"/>
        <v>RGElevS SLOC2022</v>
      </c>
      <c r="G18479" s="9" t="e">
        <v>#N/A</v>
      </c>
      <c r="H18479" s="9" t="e">
        <v>#N/A</v>
      </c>
      <c r="I18479" s="9" t="e">
        <v>#N/A</v>
      </c>
      <c r="J18479" s="9" t="e">
        <v>#N/A</v>
      </c>
      <c r="K18479" s="9" t="e">
        <v>#N/A</v>
      </c>
      <c r="L18479" s="9" t="e">
        <v>#N/A</v>
      </c>
      <c r="M18479" s="9" t="e">
        <v>#N/A</v>
      </c>
      <c r="N18479" s="9" t="e">
        <v>#N/A</v>
      </c>
      <c r="O18479" s="9" t="e">
        <v>#N/A</v>
      </c>
      <c r="P18479" s="9" t="e">
        <v>#N/A</v>
      </c>
      <c r="Q18479" s="9" t="e">
        <v>#N/A</v>
      </c>
      <c r="R18479" s="9" t="e">
        <v>#N/A</v>
      </c>
      <c r="S18479" s="9" t="e">
        <v>#N/A</v>
      </c>
      <c r="T18479" s="9" t="e">
        <v>#N/A</v>
      </c>
    </row>
    <row r="18480" spans="1:20" x14ac:dyDescent="0.35">
      <c r="A18480">
        <f t="shared" si="564"/>
        <v>18480</v>
      </c>
      <c r="B18480" s="3" t="s">
        <v>1039</v>
      </c>
      <c r="C18480" s="3" t="s">
        <v>75</v>
      </c>
      <c r="D18480" s="3" t="s">
        <v>27</v>
      </c>
      <c r="E18480">
        <v>2023</v>
      </c>
      <c r="F18480" s="3" t="str">
        <f t="shared" si="563"/>
        <v>RGElevS SLOC2023</v>
      </c>
      <c r="G18480" s="9" t="e">
        <v>#N/A</v>
      </c>
      <c r="H18480" s="9" t="e">
        <v>#N/A</v>
      </c>
      <c r="I18480" s="9" t="e">
        <v>#N/A</v>
      </c>
      <c r="J18480" s="9" t="e">
        <v>#N/A</v>
      </c>
      <c r="K18480" s="9" t="e">
        <v>#N/A</v>
      </c>
      <c r="L18480" s="9" t="e">
        <v>#N/A</v>
      </c>
      <c r="M18480" s="9" t="e">
        <v>#N/A</v>
      </c>
      <c r="N18480" s="9" t="e">
        <v>#N/A</v>
      </c>
      <c r="O18480" s="9" t="e">
        <v>#N/A</v>
      </c>
      <c r="P18480" s="9" t="e">
        <v>#N/A</v>
      </c>
      <c r="Q18480" s="9" t="e">
        <v>#N/A</v>
      </c>
      <c r="R18480" s="9" t="e">
        <v>#N/A</v>
      </c>
      <c r="S18480" s="9" t="e">
        <v>#N/A</v>
      </c>
      <c r="T18480" s="9" t="e">
        <v>#N/A</v>
      </c>
    </row>
    <row r="18481" spans="1:20" x14ac:dyDescent="0.35">
      <c r="A18481">
        <f t="shared" si="564"/>
        <v>18481</v>
      </c>
      <c r="B18481" s="3" t="s">
        <v>1039</v>
      </c>
      <c r="C18481" s="3" t="s">
        <v>75</v>
      </c>
      <c r="D18481" s="3" t="s">
        <v>27</v>
      </c>
      <c r="E18481">
        <v>2024</v>
      </c>
      <c r="F18481" s="3" t="str">
        <f t="shared" si="563"/>
        <v>RGElevS SLOC2024</v>
      </c>
      <c r="G18481" s="9" t="e">
        <v>#N/A</v>
      </c>
      <c r="H18481" s="9" t="e">
        <v>#N/A</v>
      </c>
      <c r="I18481" s="9" t="e">
        <v>#N/A</v>
      </c>
      <c r="J18481" s="9" t="e">
        <v>#N/A</v>
      </c>
      <c r="K18481" s="9" t="e">
        <v>#N/A</v>
      </c>
      <c r="L18481" s="9" t="e">
        <v>#N/A</v>
      </c>
      <c r="M18481" s="9" t="e">
        <v>#N/A</v>
      </c>
      <c r="N18481" s="9" t="e">
        <v>#N/A</v>
      </c>
      <c r="O18481" s="9" t="e">
        <v>#N/A</v>
      </c>
      <c r="P18481" s="9" t="e">
        <v>#N/A</v>
      </c>
      <c r="Q18481" s="9" t="e">
        <v>#N/A</v>
      </c>
      <c r="R18481" s="9" t="e">
        <v>#N/A</v>
      </c>
      <c r="S18481" s="9" t="e">
        <v>#N/A</v>
      </c>
      <c r="T18481" s="9" t="e">
        <v>#N/A</v>
      </c>
    </row>
    <row r="18482" spans="1:20" x14ac:dyDescent="0.35">
      <c r="A18482">
        <f t="shared" si="564"/>
        <v>18482</v>
      </c>
      <c r="B18482" s="3" t="s">
        <v>1039</v>
      </c>
      <c r="C18482" s="3" t="s">
        <v>75</v>
      </c>
      <c r="D18482" s="3" t="s">
        <v>27</v>
      </c>
      <c r="E18482">
        <v>2025</v>
      </c>
      <c r="F18482" s="3" t="str">
        <f t="shared" si="563"/>
        <v>RGElevS SLOC2025</v>
      </c>
      <c r="G18482" s="9" t="e">
        <v>#N/A</v>
      </c>
      <c r="H18482" s="9" t="e">
        <v>#N/A</v>
      </c>
      <c r="I18482" s="9" t="e">
        <v>#N/A</v>
      </c>
      <c r="J18482" s="9" t="e">
        <v>#N/A</v>
      </c>
      <c r="K18482" s="9" t="e">
        <v>#N/A</v>
      </c>
      <c r="L18482" s="9" t="e">
        <v>#N/A</v>
      </c>
      <c r="M18482" s="9" t="e">
        <v>#N/A</v>
      </c>
      <c r="N18482" s="9" t="e">
        <v>#N/A</v>
      </c>
      <c r="O18482" s="9" t="e">
        <v>#N/A</v>
      </c>
      <c r="P18482" s="9" t="e">
        <v>#N/A</v>
      </c>
      <c r="Q18482" s="9" t="e">
        <v>#N/A</v>
      </c>
      <c r="R18482" s="9" t="e">
        <v>#N/A</v>
      </c>
      <c r="S18482" s="9" t="e">
        <v>#N/A</v>
      </c>
      <c r="T18482" s="9" t="e">
        <v>#N/A</v>
      </c>
    </row>
    <row r="18483" spans="1:20" x14ac:dyDescent="0.35">
      <c r="A18483">
        <f t="shared" si="564"/>
        <v>18483</v>
      </c>
      <c r="B18483" s="3" t="s">
        <v>1039</v>
      </c>
      <c r="C18483" s="3" t="s">
        <v>75</v>
      </c>
      <c r="D18483" s="3" t="s">
        <v>27</v>
      </c>
      <c r="E18483">
        <v>2026</v>
      </c>
      <c r="F18483" s="3" t="str">
        <f t="shared" si="563"/>
        <v>RGElevS SLOC2026</v>
      </c>
      <c r="G18483" s="9" t="e">
        <v>#N/A</v>
      </c>
      <c r="H18483" s="9" t="e">
        <v>#N/A</v>
      </c>
      <c r="I18483" s="9" t="e">
        <v>#N/A</v>
      </c>
      <c r="J18483" s="9" t="e">
        <v>#N/A</v>
      </c>
      <c r="K18483" s="9" t="e">
        <v>#N/A</v>
      </c>
      <c r="L18483" s="9" t="e">
        <v>#N/A</v>
      </c>
      <c r="M18483" s="9" t="e">
        <v>#N/A</v>
      </c>
      <c r="N18483" s="9" t="e">
        <v>#N/A</v>
      </c>
      <c r="O18483" s="9" t="e">
        <v>#N/A</v>
      </c>
      <c r="P18483" s="9" t="e">
        <v>#N/A</v>
      </c>
      <c r="Q18483" s="9" t="e">
        <v>#N/A</v>
      </c>
      <c r="R18483" s="9" t="e">
        <v>#N/A</v>
      </c>
      <c r="S18483" s="9" t="e">
        <v>#N/A</v>
      </c>
      <c r="T18483" s="9" t="e">
        <v>#N/A</v>
      </c>
    </row>
    <row r="18484" spans="1:20" x14ac:dyDescent="0.35">
      <c r="A18484">
        <f t="shared" si="564"/>
        <v>18484</v>
      </c>
      <c r="B18484" s="3" t="s">
        <v>1039</v>
      </c>
      <c r="C18484" s="3" t="s">
        <v>75</v>
      </c>
      <c r="D18484" s="3" t="s">
        <v>27</v>
      </c>
      <c r="E18484">
        <v>2027</v>
      </c>
      <c r="F18484" s="3" t="str">
        <f t="shared" si="563"/>
        <v>RGElevS SLOC2027</v>
      </c>
      <c r="G18484" s="9" t="e">
        <v>#N/A</v>
      </c>
      <c r="H18484" s="9" t="e">
        <v>#N/A</v>
      </c>
      <c r="I18484" s="9" t="e">
        <v>#N/A</v>
      </c>
      <c r="J18484" s="9" t="e">
        <v>#N/A</v>
      </c>
      <c r="K18484" s="9" t="e">
        <v>#N/A</v>
      </c>
      <c r="L18484" s="9" t="e">
        <v>#N/A</v>
      </c>
      <c r="M18484" s="9" t="e">
        <v>#N/A</v>
      </c>
      <c r="N18484" s="9" t="e">
        <v>#N/A</v>
      </c>
      <c r="O18484" s="9" t="e">
        <v>#N/A</v>
      </c>
      <c r="P18484" s="9" t="e">
        <v>#N/A</v>
      </c>
      <c r="Q18484" s="9" t="e">
        <v>#N/A</v>
      </c>
      <c r="R18484" s="9" t="e">
        <v>#N/A</v>
      </c>
      <c r="S18484" s="9" t="e">
        <v>#N/A</v>
      </c>
      <c r="T18484" s="9" t="e">
        <v>#N/A</v>
      </c>
    </row>
    <row r="18485" spans="1:20" x14ac:dyDescent="0.35">
      <c r="A18485">
        <f t="shared" si="564"/>
        <v>18485</v>
      </c>
      <c r="B18485" s="3" t="s">
        <v>1039</v>
      </c>
      <c r="C18485" s="3" t="s">
        <v>75</v>
      </c>
      <c r="D18485" s="3" t="s">
        <v>27</v>
      </c>
      <c r="E18485">
        <v>2028</v>
      </c>
      <c r="F18485" s="3" t="str">
        <f t="shared" ref="F18485:F18548" si="565">_xlfn.CONCAT(B18485,C18485,D18485,E18485)</f>
        <v>RGElevS SLOC2028</v>
      </c>
      <c r="G18485" s="9" t="e">
        <v>#N/A</v>
      </c>
      <c r="H18485" s="9" t="e">
        <v>#N/A</v>
      </c>
      <c r="I18485" s="9" t="e">
        <v>#N/A</v>
      </c>
      <c r="J18485" s="9" t="e">
        <v>#N/A</v>
      </c>
      <c r="K18485" s="9" t="e">
        <v>#N/A</v>
      </c>
      <c r="L18485" s="9" t="e">
        <v>#N/A</v>
      </c>
      <c r="M18485" s="9" t="e">
        <v>#N/A</v>
      </c>
      <c r="N18485" s="9" t="e">
        <v>#N/A</v>
      </c>
      <c r="O18485" s="9" t="e">
        <v>#N/A</v>
      </c>
      <c r="P18485" s="9" t="e">
        <v>#N/A</v>
      </c>
      <c r="Q18485" s="9" t="e">
        <v>#N/A</v>
      </c>
      <c r="R18485" s="9" t="e">
        <v>#N/A</v>
      </c>
      <c r="S18485" s="9" t="e">
        <v>#N/A</v>
      </c>
      <c r="T18485" s="9" t="e">
        <v>#N/A</v>
      </c>
    </row>
    <row r="18486" spans="1:20" x14ac:dyDescent="0.35">
      <c r="A18486">
        <f t="shared" si="564"/>
        <v>18486</v>
      </c>
      <c r="B18486" s="3" t="s">
        <v>1039</v>
      </c>
      <c r="C18486" s="3" t="s">
        <v>75</v>
      </c>
      <c r="D18486" s="3" t="s">
        <v>27</v>
      </c>
      <c r="E18486">
        <v>2029</v>
      </c>
      <c r="F18486" s="3" t="str">
        <f t="shared" si="565"/>
        <v>RGElevS SLOC2029</v>
      </c>
      <c r="G18486" s="9" t="e">
        <v>#N/A</v>
      </c>
      <c r="H18486" s="9" t="e">
        <v>#N/A</v>
      </c>
      <c r="I18486" s="9" t="e">
        <v>#N/A</v>
      </c>
      <c r="J18486" s="9" t="e">
        <v>#N/A</v>
      </c>
      <c r="K18486" s="9" t="e">
        <v>#N/A</v>
      </c>
      <c r="L18486" s="9" t="e">
        <v>#N/A</v>
      </c>
      <c r="M18486" s="9" t="e">
        <v>#N/A</v>
      </c>
      <c r="N18486" s="9" t="e">
        <v>#N/A</v>
      </c>
      <c r="O18486" s="9" t="e">
        <v>#N/A</v>
      </c>
      <c r="P18486" s="9" t="e">
        <v>#N/A</v>
      </c>
      <c r="Q18486" s="9" t="e">
        <v>#N/A</v>
      </c>
      <c r="R18486" s="9" t="e">
        <v>#N/A</v>
      </c>
      <c r="S18486" s="9" t="e">
        <v>#N/A</v>
      </c>
      <c r="T18486" s="9" t="e">
        <v>#N/A</v>
      </c>
    </row>
    <row r="18487" spans="1:20" x14ac:dyDescent="0.35">
      <c r="A18487">
        <f t="shared" si="564"/>
        <v>18487</v>
      </c>
      <c r="B18487" s="3" t="s">
        <v>1039</v>
      </c>
      <c r="C18487" s="3" t="s">
        <v>86</v>
      </c>
      <c r="D18487" s="3" t="s">
        <v>27</v>
      </c>
      <c r="E18487">
        <v>2020</v>
      </c>
      <c r="F18487" s="3" t="str">
        <f t="shared" si="565"/>
        <v>RGQOutS SLOC2020</v>
      </c>
      <c r="G18487" s="9">
        <v>1.6917811409516801</v>
      </c>
      <c r="H18487" s="9">
        <v>3.27538756096985</v>
      </c>
      <c r="I18487" s="9">
        <v>3.70773839448891</v>
      </c>
      <c r="J18487" s="9">
        <v>3.7047858714966999</v>
      </c>
      <c r="K18487" s="9">
        <v>1.9723630153971301</v>
      </c>
      <c r="L18487" s="9">
        <v>2.15770502656714</v>
      </c>
      <c r="M18487" s="9">
        <v>2.7511814629677702</v>
      </c>
      <c r="N18487" s="9">
        <v>3.52858454859361</v>
      </c>
      <c r="O18487" s="9">
        <v>8.4980055243797707</v>
      </c>
      <c r="P18487" s="9">
        <v>9.7545610388012491</v>
      </c>
      <c r="Q18487" s="9">
        <v>3.7496657902022101</v>
      </c>
      <c r="R18487" s="9">
        <v>3.3533943557867003</v>
      </c>
      <c r="S18487" s="9">
        <v>1.60013108513489</v>
      </c>
      <c r="T18487" s="9">
        <v>1.7204389102225599</v>
      </c>
    </row>
    <row r="18488" spans="1:20" x14ac:dyDescent="0.35">
      <c r="A18488">
        <f t="shared" si="564"/>
        <v>18488</v>
      </c>
      <c r="B18488" s="3" t="s">
        <v>1039</v>
      </c>
      <c r="C18488" s="3" t="s">
        <v>86</v>
      </c>
      <c r="D18488" s="3" t="s">
        <v>27</v>
      </c>
      <c r="E18488">
        <v>2021</v>
      </c>
      <c r="F18488" s="3" t="str">
        <f t="shared" si="565"/>
        <v>RGQOutS SLOC2021</v>
      </c>
      <c r="G18488" s="9">
        <v>1.74626281513541</v>
      </c>
      <c r="H18488" s="9">
        <v>4.3973937351633303</v>
      </c>
      <c r="I18488" s="9">
        <v>4.6333438755639502</v>
      </c>
      <c r="J18488" s="9">
        <v>4.0986212852530199</v>
      </c>
      <c r="K18488" s="9">
        <v>2.5186930611304601</v>
      </c>
      <c r="L18488" s="9">
        <v>2.4345465080284101</v>
      </c>
      <c r="M18488" s="9">
        <v>2.0628892712874398</v>
      </c>
      <c r="N18488" s="9">
        <v>2.1894278091806898</v>
      </c>
      <c r="O18488" s="9">
        <v>6.2714803857242609</v>
      </c>
      <c r="P18488" s="9">
        <v>9.5728010566969406</v>
      </c>
      <c r="Q18488" s="9">
        <v>8.4876012497664597</v>
      </c>
      <c r="R18488" s="9">
        <v>5.3593482295305499</v>
      </c>
      <c r="S18488" s="9">
        <v>3.4993868813777298</v>
      </c>
      <c r="T18488" s="9">
        <v>2.2699048985968</v>
      </c>
    </row>
    <row r="18489" spans="1:20" x14ac:dyDescent="0.35">
      <c r="A18489">
        <f t="shared" si="564"/>
        <v>18489</v>
      </c>
      <c r="B18489" s="3" t="s">
        <v>1039</v>
      </c>
      <c r="C18489" s="3" t="s">
        <v>86</v>
      </c>
      <c r="D18489" s="3" t="s">
        <v>27</v>
      </c>
      <c r="E18489">
        <v>2022</v>
      </c>
      <c r="F18489" s="3" t="str">
        <f t="shared" si="565"/>
        <v>RGQOutS SLOC2022</v>
      </c>
      <c r="G18489" s="9">
        <v>1.3387474039599101</v>
      </c>
      <c r="H18489" s="9">
        <v>2.5887676980185401</v>
      </c>
      <c r="I18489" s="9">
        <v>3.2500926594047899</v>
      </c>
      <c r="J18489" s="9">
        <v>2.7471970876164602</v>
      </c>
      <c r="K18489" s="9">
        <v>1.81838900185156</v>
      </c>
      <c r="L18489" s="9">
        <v>2.2258274993744598</v>
      </c>
      <c r="M18489" s="9">
        <v>2.4696346815855499</v>
      </c>
      <c r="N18489" s="9">
        <v>2.1712544776902698</v>
      </c>
      <c r="O18489" s="9">
        <v>5.4210044769632999</v>
      </c>
      <c r="P18489" s="9">
        <v>3.2316141920902699</v>
      </c>
      <c r="Q18489" s="9">
        <v>9.0340782888303703</v>
      </c>
      <c r="R18489" s="9">
        <v>5.0316963825070804</v>
      </c>
      <c r="S18489" s="9">
        <v>2.3503892860783799</v>
      </c>
      <c r="T18489" s="9">
        <v>2.0347071594713402</v>
      </c>
    </row>
    <row r="18490" spans="1:20" x14ac:dyDescent="0.35">
      <c r="A18490">
        <f t="shared" si="564"/>
        <v>18490</v>
      </c>
      <c r="B18490" s="3" t="s">
        <v>1039</v>
      </c>
      <c r="C18490" s="3" t="s">
        <v>86</v>
      </c>
      <c r="D18490" s="3" t="s">
        <v>27</v>
      </c>
      <c r="E18490">
        <v>2023</v>
      </c>
      <c r="F18490" s="3" t="str">
        <f t="shared" si="565"/>
        <v>RGQOutS SLOC2023</v>
      </c>
      <c r="G18490" s="9">
        <v>1.3443673877294999</v>
      </c>
      <c r="H18490" s="9">
        <v>5.4659274182625008</v>
      </c>
      <c r="I18490" s="9">
        <v>7.5737687889621004</v>
      </c>
      <c r="J18490" s="9">
        <v>4.5293452238632996</v>
      </c>
      <c r="K18490" s="9">
        <v>4.2829587871833299</v>
      </c>
      <c r="L18490" s="9">
        <v>6.3946935573104806</v>
      </c>
      <c r="M18490" s="9">
        <v>5.3482257869570802</v>
      </c>
      <c r="N18490" s="9">
        <v>10.230466868542999</v>
      </c>
      <c r="O18490" s="9">
        <v>4.0821235246317196</v>
      </c>
      <c r="P18490" s="9">
        <v>3.0468946861070201</v>
      </c>
      <c r="Q18490" s="9">
        <v>5.3939309114574598</v>
      </c>
      <c r="R18490" s="9">
        <v>8.8266631758297205</v>
      </c>
      <c r="S18490" s="9">
        <v>3.4774648302652298</v>
      </c>
      <c r="T18490" s="9">
        <v>2.7933253872999999</v>
      </c>
    </row>
    <row r="18491" spans="1:20" x14ac:dyDescent="0.35">
      <c r="A18491">
        <f t="shared" si="564"/>
        <v>18491</v>
      </c>
      <c r="B18491" s="3" t="s">
        <v>1039</v>
      </c>
      <c r="C18491" s="3" t="s">
        <v>86</v>
      </c>
      <c r="D18491" s="3" t="s">
        <v>27</v>
      </c>
      <c r="E18491">
        <v>2024</v>
      </c>
      <c r="F18491" s="3" t="str">
        <f t="shared" si="565"/>
        <v>RGQOutS SLOC2024</v>
      </c>
      <c r="G18491" s="9">
        <v>1.77877071454758</v>
      </c>
      <c r="H18491" s="9">
        <v>6.5104711980816603</v>
      </c>
      <c r="I18491" s="9">
        <v>6.63329142815937</v>
      </c>
      <c r="J18491" s="9">
        <v>4.2934078560532702</v>
      </c>
      <c r="K18491" s="9">
        <v>2.4348219985369699</v>
      </c>
      <c r="L18491" s="9">
        <v>2.0643225901264399</v>
      </c>
      <c r="M18491" s="9">
        <v>3.38277081962263</v>
      </c>
      <c r="N18491" s="9">
        <v>3.3371533442625001</v>
      </c>
      <c r="O18491" s="9">
        <v>8.2769752320001295</v>
      </c>
      <c r="P18491" s="9">
        <v>5.4845835633369298</v>
      </c>
      <c r="Q18491" s="9">
        <v>7.2469356090932102</v>
      </c>
      <c r="R18491" s="9">
        <v>3.5586505349597202</v>
      </c>
      <c r="S18491" s="9">
        <v>2.1491999968605402</v>
      </c>
      <c r="T18491" s="9">
        <v>2.3336574096651601</v>
      </c>
    </row>
    <row r="18492" spans="1:20" x14ac:dyDescent="0.35">
      <c r="A18492">
        <f t="shared" si="564"/>
        <v>18492</v>
      </c>
      <c r="B18492" s="3" t="s">
        <v>1039</v>
      </c>
      <c r="C18492" s="3" t="s">
        <v>86</v>
      </c>
      <c r="D18492" s="3" t="s">
        <v>27</v>
      </c>
      <c r="E18492">
        <v>2025</v>
      </c>
      <c r="F18492" s="3" t="str">
        <f t="shared" si="565"/>
        <v>RGQOutS SLOC2025</v>
      </c>
      <c r="G18492" s="9">
        <v>1.7289617661385801</v>
      </c>
      <c r="H18492" s="9">
        <v>3.9989773829183801</v>
      </c>
      <c r="I18492" s="9">
        <v>4.5073807581225598</v>
      </c>
      <c r="J18492" s="9">
        <v>3.5411417316784899</v>
      </c>
      <c r="K18492" s="9">
        <v>4.27803255273703</v>
      </c>
      <c r="L18492" s="9">
        <v>2.43784808180826</v>
      </c>
      <c r="M18492" s="9">
        <v>2.7555356494361098</v>
      </c>
      <c r="N18492" s="9">
        <v>3.5840670779141601</v>
      </c>
      <c r="O18492" s="9">
        <v>9.5317754864955297</v>
      </c>
      <c r="P18492" s="9">
        <v>10.4954060114122</v>
      </c>
      <c r="Q18492" s="9">
        <v>7.1127847798007897</v>
      </c>
      <c r="R18492" s="9">
        <v>2.8906107196341599</v>
      </c>
      <c r="S18492" s="9">
        <v>2.7448442922240801</v>
      </c>
      <c r="T18492" s="9">
        <v>2.2090302308141601</v>
      </c>
    </row>
    <row r="18493" spans="1:20" x14ac:dyDescent="0.35">
      <c r="A18493">
        <f t="shared" si="564"/>
        <v>18493</v>
      </c>
      <c r="B18493" s="3" t="s">
        <v>1039</v>
      </c>
      <c r="C18493" s="3" t="s">
        <v>86</v>
      </c>
      <c r="D18493" s="3" t="s">
        <v>27</v>
      </c>
      <c r="E18493">
        <v>2026</v>
      </c>
      <c r="F18493" s="3" t="str">
        <f t="shared" si="565"/>
        <v>RGQOutS SLOC2026</v>
      </c>
      <c r="G18493" s="9">
        <v>1.71845469544611</v>
      </c>
      <c r="H18493" s="9">
        <v>4.4703887622710496</v>
      </c>
      <c r="I18493" s="9">
        <v>5.3862636318249297</v>
      </c>
      <c r="J18493" s="9">
        <v>4.4072098525966199</v>
      </c>
      <c r="K18493" s="9">
        <v>2.1739224154057202</v>
      </c>
      <c r="L18493" s="9">
        <v>1.9737023328815799</v>
      </c>
      <c r="M18493" s="9">
        <v>2.5868392493611099</v>
      </c>
      <c r="N18493" s="9">
        <v>2.7055706945147202</v>
      </c>
      <c r="O18493" s="9">
        <v>5.3237602086643099</v>
      </c>
      <c r="P18493" s="9">
        <v>9.1832078459002702</v>
      </c>
      <c r="Q18493" s="9">
        <v>8.3506052507434099</v>
      </c>
      <c r="R18493" s="9">
        <v>4.2503267100973101</v>
      </c>
      <c r="S18493" s="9">
        <v>2.9689496136945301</v>
      </c>
      <c r="T18493" s="9">
        <v>1.8855927326687401</v>
      </c>
    </row>
    <row r="18494" spans="1:20" x14ac:dyDescent="0.35">
      <c r="A18494">
        <f t="shared" si="564"/>
        <v>18494</v>
      </c>
      <c r="B18494" s="3" t="s">
        <v>1039</v>
      </c>
      <c r="C18494" s="3" t="s">
        <v>86</v>
      </c>
      <c r="D18494" s="3" t="s">
        <v>27</v>
      </c>
      <c r="E18494">
        <v>2027</v>
      </c>
      <c r="F18494" s="3" t="str">
        <f t="shared" si="565"/>
        <v>RGQOutS SLOC2027</v>
      </c>
      <c r="G18494" s="9">
        <v>1.5603000068508699</v>
      </c>
      <c r="H18494" s="9">
        <v>3.2045726028755301</v>
      </c>
      <c r="I18494" s="9">
        <v>5.4133247923674297</v>
      </c>
      <c r="J18494" s="9">
        <v>5.6522434553412602</v>
      </c>
      <c r="K18494" s="9">
        <v>2.4598423323463505</v>
      </c>
      <c r="L18494" s="9">
        <v>3.9320047424993998</v>
      </c>
      <c r="M18494" s="9">
        <v>1.8781359292179101</v>
      </c>
      <c r="N18494" s="9">
        <v>1.2599294704091599</v>
      </c>
      <c r="O18494" s="9">
        <v>4.5789751891120698</v>
      </c>
      <c r="P18494" s="9">
        <v>2.4630785670997901</v>
      </c>
      <c r="Q18494" s="9">
        <v>5.1019061630565101</v>
      </c>
      <c r="R18494" s="9">
        <v>3.5689218134412499</v>
      </c>
      <c r="S18494" s="9">
        <v>2.0009347764309799</v>
      </c>
      <c r="T18494" s="9">
        <v>2.4634772239106901</v>
      </c>
    </row>
    <row r="18495" spans="1:20" x14ac:dyDescent="0.35">
      <c r="A18495">
        <f t="shared" si="564"/>
        <v>18495</v>
      </c>
      <c r="B18495" s="3" t="s">
        <v>1039</v>
      </c>
      <c r="C18495" s="3" t="s">
        <v>86</v>
      </c>
      <c r="D18495" s="3" t="s">
        <v>27</v>
      </c>
      <c r="E18495">
        <v>2028</v>
      </c>
      <c r="F18495" s="3" t="str">
        <f t="shared" si="565"/>
        <v>RGQOutS SLOC2028</v>
      </c>
      <c r="G18495" s="9">
        <v>1.44350112719448</v>
      </c>
      <c r="H18495" s="9">
        <v>2.9594377464470001</v>
      </c>
      <c r="I18495" s="9">
        <v>6.0692554178157199</v>
      </c>
      <c r="J18495" s="9">
        <v>5.2328612807069801</v>
      </c>
      <c r="K18495" s="9">
        <v>8.79914934011979</v>
      </c>
      <c r="L18495" s="9">
        <v>2.2729533229713699</v>
      </c>
      <c r="M18495" s="9">
        <v>3.1081142478312498</v>
      </c>
      <c r="N18495" s="9">
        <v>3.9033170548098601</v>
      </c>
      <c r="O18495" s="9">
        <v>6.0597875182787702</v>
      </c>
      <c r="P18495" s="9">
        <v>2.8125653769743</v>
      </c>
      <c r="Q18495" s="9">
        <v>5.0685845459803698</v>
      </c>
      <c r="R18495" s="9">
        <v>9.9034440032509696</v>
      </c>
      <c r="S18495" s="9">
        <v>8.4684651347107192</v>
      </c>
      <c r="T18495" s="9">
        <v>2.2021139621867301</v>
      </c>
    </row>
    <row r="18496" spans="1:20" x14ac:dyDescent="0.35">
      <c r="A18496">
        <f t="shared" si="564"/>
        <v>18496</v>
      </c>
      <c r="B18496" s="3" t="s">
        <v>1039</v>
      </c>
      <c r="C18496" s="3" t="s">
        <v>86</v>
      </c>
      <c r="D18496" s="3" t="s">
        <v>27</v>
      </c>
      <c r="E18496">
        <v>2029</v>
      </c>
      <c r="F18496" s="3" t="str">
        <f t="shared" si="565"/>
        <v>RGQOutS SLOC2029</v>
      </c>
      <c r="G18496" s="9">
        <v>1.5646852120406001</v>
      </c>
      <c r="H18496" s="9">
        <v>5.1375226957569797</v>
      </c>
      <c r="I18496" s="9">
        <v>5.3731113964027903</v>
      </c>
      <c r="J18496" s="9">
        <v>2.9159539038719702</v>
      </c>
      <c r="K18496" s="9">
        <v>2.1315812913076999</v>
      </c>
      <c r="L18496" s="9">
        <v>4.8498695190223096</v>
      </c>
      <c r="M18496" s="9">
        <v>4.9666318724944398</v>
      </c>
      <c r="N18496" s="9">
        <v>3.5207396244640199</v>
      </c>
      <c r="O18496" s="9">
        <v>7.8324492335179396</v>
      </c>
      <c r="P18496" s="9">
        <v>5.6735679834414503</v>
      </c>
      <c r="Q18496" s="9">
        <v>8.8829785420546301</v>
      </c>
      <c r="R18496" s="9">
        <v>4.8541970104201297</v>
      </c>
      <c r="S18496" s="9">
        <v>1.5930190303927001</v>
      </c>
      <c r="T18496" s="9">
        <v>2.0360079266809699</v>
      </c>
    </row>
    <row r="18497" spans="1:20" x14ac:dyDescent="0.35">
      <c r="A18497">
        <f t="shared" si="564"/>
        <v>18497</v>
      </c>
      <c r="B18497" s="3" t="s">
        <v>1039</v>
      </c>
      <c r="C18497" s="3" t="s">
        <v>95</v>
      </c>
      <c r="D18497" s="3" t="s">
        <v>27</v>
      </c>
      <c r="E18497">
        <v>2020</v>
      </c>
      <c r="F18497" s="3" t="str">
        <f t="shared" si="565"/>
        <v>RGSpillS SLOC2020</v>
      </c>
      <c r="G18497" s="9">
        <v>0.19971715208534899</v>
      </c>
      <c r="H18497" s="9">
        <v>0.63756848731333304</v>
      </c>
      <c r="I18497" s="9">
        <v>0.31884602823013802</v>
      </c>
      <c r="J18497" s="9">
        <v>0.29317369392076598</v>
      </c>
      <c r="K18497" s="9">
        <v>9.0973626166666599E-2</v>
      </c>
      <c r="L18497" s="9">
        <v>0.15603773533461601</v>
      </c>
      <c r="M18497" s="9">
        <v>0.74136958135041597</v>
      </c>
      <c r="N18497" s="9">
        <v>0.77302470347763796</v>
      </c>
      <c r="O18497" s="9">
        <v>0.23721996902305101</v>
      </c>
      <c r="P18497" s="9">
        <v>0.28092420147555502</v>
      </c>
      <c r="Q18497" s="9">
        <v>0.34536939208004003</v>
      </c>
      <c r="R18497" s="9">
        <v>0.28408790948416601</v>
      </c>
      <c r="S18497" s="9">
        <v>3.8036820855468702E-2</v>
      </c>
      <c r="T18497" s="9">
        <v>0.25544141444791602</v>
      </c>
    </row>
    <row r="18498" spans="1:20" x14ac:dyDescent="0.35">
      <c r="A18498">
        <f t="shared" si="564"/>
        <v>18498</v>
      </c>
      <c r="B18498" s="3" t="s">
        <v>1039</v>
      </c>
      <c r="C18498" s="3" t="s">
        <v>95</v>
      </c>
      <c r="D18498" s="3" t="s">
        <v>27</v>
      </c>
      <c r="E18498">
        <v>2021</v>
      </c>
      <c r="F18498" s="3" t="str">
        <f t="shared" si="565"/>
        <v>RGSpillS SLOC2021</v>
      </c>
      <c r="G18498" s="9">
        <v>0.43343492164112901</v>
      </c>
      <c r="H18498" s="9">
        <v>0.44979432878819398</v>
      </c>
      <c r="I18498" s="9">
        <v>0.22741033429722199</v>
      </c>
      <c r="J18498" s="9">
        <v>0.557364295192607</v>
      </c>
      <c r="K18498" s="9">
        <v>0.59417717404854098</v>
      </c>
      <c r="L18498" s="9">
        <v>0.62257324285907201</v>
      </c>
      <c r="M18498" s="9">
        <v>0.4940444014625</v>
      </c>
      <c r="N18498" s="9">
        <v>0.15315214967499999</v>
      </c>
      <c r="O18498" s="9">
        <v>0.68682203833118205</v>
      </c>
      <c r="P18498" s="9">
        <v>0.62799344998187701</v>
      </c>
      <c r="Q18498" s="9">
        <v>0.36174518494408597</v>
      </c>
      <c r="R18498" s="9">
        <v>0.30918064626069403</v>
      </c>
      <c r="S18498" s="9">
        <v>0.10752266083854101</v>
      </c>
      <c r="T18498" s="9">
        <v>2.3433576275277701E-2</v>
      </c>
    </row>
    <row r="18499" spans="1:20" x14ac:dyDescent="0.35">
      <c r="A18499">
        <f t="shared" ref="A18499:A18562" si="566">A18498+1</f>
        <v>18499</v>
      </c>
      <c r="B18499" s="3" t="s">
        <v>1039</v>
      </c>
      <c r="C18499" s="3" t="s">
        <v>95</v>
      </c>
      <c r="D18499" s="3" t="s">
        <v>27</v>
      </c>
      <c r="E18499">
        <v>2022</v>
      </c>
      <c r="F18499" s="3" t="str">
        <f t="shared" si="565"/>
        <v>RGSpillS SLOC2022</v>
      </c>
      <c r="G18499" s="9">
        <v>3.9534444743951597E-2</v>
      </c>
      <c r="H18499" s="9">
        <v>0.38832409265951301</v>
      </c>
      <c r="I18499" s="9">
        <v>0.15815663292965201</v>
      </c>
      <c r="J18499" s="9">
        <v>0.26792340626512001</v>
      </c>
      <c r="K18499" s="9">
        <v>0.32715496588437498</v>
      </c>
      <c r="L18499" s="9">
        <v>0.37952622953507997</v>
      </c>
      <c r="M18499" s="9">
        <v>0.64861581193888795</v>
      </c>
      <c r="N18499" s="9">
        <v>0.77683732755416601</v>
      </c>
      <c r="O18499" s="9">
        <v>0.411937443217473</v>
      </c>
      <c r="P18499" s="9">
        <v>1.3627303151388801</v>
      </c>
      <c r="Q18499" s="9">
        <v>1.43823263803427</v>
      </c>
      <c r="R18499" s="9">
        <v>0.123184645072222</v>
      </c>
      <c r="S18499" s="9">
        <v>9.4294002113281206E-2</v>
      </c>
      <c r="T18499" s="9">
        <v>0.19752360785208301</v>
      </c>
    </row>
    <row r="18500" spans="1:20" x14ac:dyDescent="0.35">
      <c r="A18500">
        <f t="shared" si="566"/>
        <v>18500</v>
      </c>
      <c r="B18500" s="3" t="s">
        <v>1039</v>
      </c>
      <c r="C18500" s="3" t="s">
        <v>95</v>
      </c>
      <c r="D18500" s="3" t="s">
        <v>27</v>
      </c>
      <c r="E18500">
        <v>2023</v>
      </c>
      <c r="F18500" s="3" t="str">
        <f t="shared" si="565"/>
        <v>RGSpillS SLOC2023</v>
      </c>
      <c r="G18500" s="9">
        <v>1.9298527293010702E-2</v>
      </c>
      <c r="H18500" s="9">
        <v>0.23331382758298599</v>
      </c>
      <c r="I18500" s="9">
        <v>0.21602098389666599</v>
      </c>
      <c r="J18500" s="9">
        <v>0.34532667849260701</v>
      </c>
      <c r="K18500" s="9">
        <v>0.22544592183176998</v>
      </c>
      <c r="L18500" s="9">
        <v>0.470532878210349</v>
      </c>
      <c r="M18500" s="9">
        <v>0.114501235916666</v>
      </c>
      <c r="N18500" s="9">
        <v>0.48507442579652699</v>
      </c>
      <c r="O18500" s="9">
        <v>2.48866112224596</v>
      </c>
      <c r="P18500" s="9">
        <v>0.82303662636805497</v>
      </c>
      <c r="Q18500" s="9">
        <v>1.6693645236747303</v>
      </c>
      <c r="R18500" s="9">
        <v>0.57415652212527701</v>
      </c>
      <c r="S18500" s="9">
        <v>0.39061493857421803</v>
      </c>
      <c r="T18500" s="9">
        <v>0.241946724026388</v>
      </c>
    </row>
    <row r="18501" spans="1:20" x14ac:dyDescent="0.35">
      <c r="A18501">
        <f t="shared" si="566"/>
        <v>18501</v>
      </c>
      <c r="B18501" s="3" t="s">
        <v>1039</v>
      </c>
      <c r="C18501" s="3" t="s">
        <v>95</v>
      </c>
      <c r="D18501" s="3" t="s">
        <v>27</v>
      </c>
      <c r="E18501">
        <v>2024</v>
      </c>
      <c r="F18501" s="3" t="str">
        <f t="shared" si="565"/>
        <v>RGSpillS SLOC2024</v>
      </c>
      <c r="G18501" s="9">
        <v>9.1463657052419295E-2</v>
      </c>
      <c r="H18501" s="9">
        <v>0.30725675520020801</v>
      </c>
      <c r="I18501" s="9">
        <v>0.23088628184027701</v>
      </c>
      <c r="J18501" s="9">
        <v>0.34580259083736498</v>
      </c>
      <c r="K18501" s="9">
        <v>5.8617243819270803E-2</v>
      </c>
      <c r="L18501" s="9">
        <v>0.118114696145833</v>
      </c>
      <c r="M18501" s="9">
        <v>0.682454654748611</v>
      </c>
      <c r="N18501" s="9">
        <v>0.43778450659027701</v>
      </c>
      <c r="O18501" s="9">
        <v>0.38085816513857501</v>
      </c>
      <c r="P18501" s="9">
        <v>0.98129322870541602</v>
      </c>
      <c r="Q18501" s="9">
        <v>0.50785377305833301</v>
      </c>
      <c r="R18501" s="9">
        <v>0.64581570422736101</v>
      </c>
      <c r="S18501" s="9">
        <v>0.30570505162239497</v>
      </c>
      <c r="T18501" s="9">
        <v>0.33303716772861103</v>
      </c>
    </row>
    <row r="18502" spans="1:20" x14ac:dyDescent="0.35">
      <c r="A18502">
        <f t="shared" si="566"/>
        <v>18502</v>
      </c>
      <c r="B18502" s="3" t="s">
        <v>1039</v>
      </c>
      <c r="C18502" s="3" t="s">
        <v>95</v>
      </c>
      <c r="D18502" s="3" t="s">
        <v>27</v>
      </c>
      <c r="E18502">
        <v>2025</v>
      </c>
      <c r="F18502" s="3" t="str">
        <f t="shared" si="565"/>
        <v>RGSpillS SLOC2025</v>
      </c>
      <c r="G18502" s="9">
        <v>0.103981677289583</v>
      </c>
      <c r="H18502" s="9">
        <v>0.32397458288951297</v>
      </c>
      <c r="I18502" s="9">
        <v>0.44479080394340198</v>
      </c>
      <c r="J18502" s="9">
        <v>3.7139147909274098E-2</v>
      </c>
      <c r="K18502" s="9">
        <v>8.350195489062498E-2</v>
      </c>
      <c r="L18502" s="9">
        <v>0.25336287749932701</v>
      </c>
      <c r="M18502" s="9">
        <v>0.75521596797111101</v>
      </c>
      <c r="N18502" s="9">
        <v>0.34314219005694402</v>
      </c>
      <c r="O18502" s="9">
        <v>0.519872186769193</v>
      </c>
      <c r="P18502" s="9">
        <v>0.54198689036770797</v>
      </c>
      <c r="Q18502" s="9">
        <v>0.387698446154569</v>
      </c>
      <c r="R18502" s="9">
        <v>0.219685884347222</v>
      </c>
      <c r="S18502" s="9">
        <v>9.8568671341145803E-2</v>
      </c>
      <c r="T18502" s="9">
        <v>0.25770259465902701</v>
      </c>
    </row>
    <row r="18503" spans="1:20" x14ac:dyDescent="0.35">
      <c r="A18503">
        <f t="shared" si="566"/>
        <v>18503</v>
      </c>
      <c r="B18503" s="3" t="s">
        <v>1039</v>
      </c>
      <c r="C18503" s="3" t="s">
        <v>95</v>
      </c>
      <c r="D18503" s="3" t="s">
        <v>27</v>
      </c>
      <c r="E18503">
        <v>2026</v>
      </c>
      <c r="F18503" s="3" t="str">
        <f t="shared" si="565"/>
        <v>RGSpillS SLOC2026</v>
      </c>
      <c r="G18503" s="9">
        <v>0.44507928551728398</v>
      </c>
      <c r="H18503" s="9">
        <v>0.19051222366750001</v>
      </c>
      <c r="I18503" s="9">
        <v>0.38723465826256898</v>
      </c>
      <c r="J18503" s="9">
        <v>0.292120677041666</v>
      </c>
      <c r="K18503" s="9">
        <v>1.9885582208333301E-2</v>
      </c>
      <c r="L18503" s="9">
        <v>0.25295329469892402</v>
      </c>
      <c r="M18503" s="9">
        <v>0.75810511362638799</v>
      </c>
      <c r="N18503" s="9">
        <v>0.98776408149999995</v>
      </c>
      <c r="O18503" s="9">
        <v>0.53888253122600804</v>
      </c>
      <c r="P18503" s="9">
        <v>0.59418941987513807</v>
      </c>
      <c r="Q18503" s="9">
        <v>0.65588810331182801</v>
      </c>
      <c r="R18503" s="9">
        <v>0.42654268744704099</v>
      </c>
      <c r="S18503" s="9">
        <v>0.48443540700260401</v>
      </c>
      <c r="T18503" s="9">
        <v>7.1374307278263799E-2</v>
      </c>
    </row>
    <row r="18504" spans="1:20" x14ac:dyDescent="0.35">
      <c r="A18504">
        <f t="shared" si="566"/>
        <v>18504</v>
      </c>
      <c r="B18504" s="3" t="s">
        <v>1039</v>
      </c>
      <c r="C18504" s="3" t="s">
        <v>95</v>
      </c>
      <c r="D18504" s="3" t="s">
        <v>27</v>
      </c>
      <c r="E18504">
        <v>2027</v>
      </c>
      <c r="F18504" s="3" t="str">
        <f t="shared" si="565"/>
        <v>RGSpillS SLOC2027</v>
      </c>
      <c r="G18504" s="9">
        <v>0.44614148647983798</v>
      </c>
      <c r="H18504" s="9">
        <v>0.65917798988513798</v>
      </c>
      <c r="I18504" s="9">
        <v>0.62038475471486099</v>
      </c>
      <c r="J18504" s="9">
        <v>0.45362033959139703</v>
      </c>
      <c r="K18504" s="9">
        <v>3.72273808229166E-2</v>
      </c>
      <c r="L18504" s="9">
        <v>0.114701518009072</v>
      </c>
      <c r="M18504" s="9">
        <v>0</v>
      </c>
      <c r="N18504" s="9">
        <v>3.5925429584722203E-2</v>
      </c>
      <c r="O18504" s="9">
        <v>0.43254059233479802</v>
      </c>
      <c r="P18504" s="9">
        <v>0.79911370583333297</v>
      </c>
      <c r="Q18504" s="9">
        <v>0.54498192964852099</v>
      </c>
      <c r="R18504" s="9">
        <v>0.757014260743611</v>
      </c>
      <c r="S18504" s="9">
        <v>0.30208801391015599</v>
      </c>
      <c r="T18504" s="9">
        <v>0.18148408419652701</v>
      </c>
    </row>
    <row r="18505" spans="1:20" x14ac:dyDescent="0.35">
      <c r="A18505">
        <f t="shared" si="566"/>
        <v>18505</v>
      </c>
      <c r="B18505" s="3" t="s">
        <v>1039</v>
      </c>
      <c r="C18505" s="3" t="s">
        <v>95</v>
      </c>
      <c r="D18505" s="3" t="s">
        <v>27</v>
      </c>
      <c r="E18505">
        <v>2028</v>
      </c>
      <c r="F18505" s="3" t="str">
        <f t="shared" si="565"/>
        <v>RGSpillS SLOC2028</v>
      </c>
      <c r="G18505" s="9">
        <v>4.8039364737903198E-2</v>
      </c>
      <c r="H18505" s="9">
        <v>0.16048323712118001</v>
      </c>
      <c r="I18505" s="9">
        <v>0.60616744621280505</v>
      </c>
      <c r="J18505" s="9">
        <v>0.25873202959878999</v>
      </c>
      <c r="K18505" s="9">
        <v>0.36656426085937499</v>
      </c>
      <c r="L18505" s="9">
        <v>0.36608787903803702</v>
      </c>
      <c r="M18505" s="9">
        <v>0.67661594143500003</v>
      </c>
      <c r="N18505" s="9">
        <v>0.88109705357236101</v>
      </c>
      <c r="O18505" s="9">
        <v>0.72649909301948901</v>
      </c>
      <c r="P18505" s="9">
        <v>1.1941654487243001</v>
      </c>
      <c r="Q18505" s="9">
        <v>1.5328258970961</v>
      </c>
      <c r="R18505" s="9">
        <v>0.79028050614333301</v>
      </c>
      <c r="S18505" s="9">
        <v>0.51772857248729098</v>
      </c>
      <c r="T18505" s="9">
        <v>0.105093797650138</v>
      </c>
    </row>
    <row r="18506" spans="1:20" x14ac:dyDescent="0.35">
      <c r="A18506">
        <f t="shared" si="566"/>
        <v>18506</v>
      </c>
      <c r="B18506" s="3" t="s">
        <v>1039</v>
      </c>
      <c r="C18506" s="3" t="s">
        <v>95</v>
      </c>
      <c r="D18506" s="3" t="s">
        <v>27</v>
      </c>
      <c r="E18506">
        <v>2029</v>
      </c>
      <c r="F18506" s="3" t="str">
        <f t="shared" si="565"/>
        <v>RGSpillS SLOC2029</v>
      </c>
      <c r="G18506" s="9">
        <v>0</v>
      </c>
      <c r="H18506" s="9">
        <v>0.219758983454305</v>
      </c>
      <c r="I18506" s="9">
        <v>0.39503105860117999</v>
      </c>
      <c r="J18506" s="9">
        <v>8.9248215145833296E-2</v>
      </c>
      <c r="K18506" s="9">
        <v>0.26213689670833296</v>
      </c>
      <c r="L18506" s="9">
        <v>0.44442546227822499</v>
      </c>
      <c r="M18506" s="9">
        <v>0.68887914973888786</v>
      </c>
      <c r="N18506" s="9">
        <v>0.40096484332819399</v>
      </c>
      <c r="O18506" s="9">
        <v>0.73239993665181402</v>
      </c>
      <c r="P18506" s="9">
        <v>2.1895516255326304</v>
      </c>
      <c r="Q18506" s="9">
        <v>0.72855803061774105</v>
      </c>
      <c r="R18506" s="9">
        <v>0.906309563133333</v>
      </c>
      <c r="S18506" s="9">
        <v>0.50949453554817703</v>
      </c>
      <c r="T18506" s="9">
        <v>0.15506366724236101</v>
      </c>
    </row>
    <row r="18507" spans="1:20" x14ac:dyDescent="0.35">
      <c r="A18507">
        <f t="shared" si="566"/>
        <v>18507</v>
      </c>
      <c r="B18507" s="3" t="s">
        <v>1039</v>
      </c>
      <c r="C18507" s="3" t="s">
        <v>77</v>
      </c>
      <c r="D18507" s="3" t="s">
        <v>27</v>
      </c>
      <c r="E18507">
        <v>2020</v>
      </c>
      <c r="F18507" s="3" t="str">
        <f t="shared" si="565"/>
        <v>RGGenS SLOC2020</v>
      </c>
      <c r="G18507" s="9">
        <v>7.46769454301075</v>
      </c>
      <c r="H18507" s="9">
        <v>13.2021337583333</v>
      </c>
      <c r="I18507" s="9">
        <v>16.961213975416602</v>
      </c>
      <c r="J18507" s="9">
        <v>17.074924247311799</v>
      </c>
      <c r="K18507" s="9">
        <v>9.4162457395833297</v>
      </c>
      <c r="L18507" s="9">
        <v>10.018231330645101</v>
      </c>
      <c r="M18507" s="9">
        <v>10.058994305555499</v>
      </c>
      <c r="N18507" s="9">
        <v>13.791420563888799</v>
      </c>
      <c r="O18507" s="9">
        <v>41.344763145161203</v>
      </c>
      <c r="P18507" s="9">
        <v>47.415016388888802</v>
      </c>
      <c r="Q18507" s="9">
        <v>17.038310201612902</v>
      </c>
      <c r="R18507" s="9">
        <v>15.3617043694444</v>
      </c>
      <c r="S18507" s="9">
        <v>7.8181937942708304</v>
      </c>
      <c r="T18507" s="9">
        <v>7.3322280416666601</v>
      </c>
    </row>
    <row r="18508" spans="1:20" x14ac:dyDescent="0.35">
      <c r="A18508">
        <f t="shared" si="566"/>
        <v>18508</v>
      </c>
      <c r="B18508" s="3" t="s">
        <v>1039</v>
      </c>
      <c r="C18508" s="3" t="s">
        <v>77</v>
      </c>
      <c r="D18508" s="3" t="s">
        <v>27</v>
      </c>
      <c r="E18508">
        <v>2021</v>
      </c>
      <c r="F18508" s="3" t="str">
        <f t="shared" si="565"/>
        <v>RGGenS SLOC2021</v>
      </c>
      <c r="G18508" s="9">
        <v>6.5706269381720404</v>
      </c>
      <c r="H18508" s="9">
        <v>19.757509266666599</v>
      </c>
      <c r="I18508" s="9">
        <v>22.051448845833299</v>
      </c>
      <c r="J18508" s="9">
        <v>17.723790666666599</v>
      </c>
      <c r="K18508" s="9">
        <v>9.63209180535714</v>
      </c>
      <c r="L18508" s="9">
        <v>9.0688214641263407</v>
      </c>
      <c r="M18508" s="9">
        <v>7.8519787694444396</v>
      </c>
      <c r="N18508" s="9">
        <v>10.1914438611111</v>
      </c>
      <c r="O18508" s="9">
        <v>27.950899489247298</v>
      </c>
      <c r="P18508" s="9">
        <v>44.768254347222197</v>
      </c>
      <c r="Q18508" s="9">
        <v>40.669449141129</v>
      </c>
      <c r="R18508" s="9">
        <v>25.2758013055555</v>
      </c>
      <c r="S18508" s="9">
        <v>16.976092812499999</v>
      </c>
      <c r="T18508" s="9">
        <v>11.2434618916666</v>
      </c>
    </row>
    <row r="18509" spans="1:20" x14ac:dyDescent="0.35">
      <c r="A18509">
        <f t="shared" si="566"/>
        <v>18509</v>
      </c>
      <c r="B18509" s="3" t="s">
        <v>1039</v>
      </c>
      <c r="C18509" s="3" t="s">
        <v>77</v>
      </c>
      <c r="D18509" s="3" t="s">
        <v>27</v>
      </c>
      <c r="E18509">
        <v>2022</v>
      </c>
      <c r="F18509" s="3" t="str">
        <f t="shared" si="565"/>
        <v>RGGenS SLOC2022</v>
      </c>
      <c r="G18509" s="9">
        <v>6.50248547849462</v>
      </c>
      <c r="H18509" s="9">
        <v>11.013094944444401</v>
      </c>
      <c r="I18509" s="9">
        <v>15.4749661663888</v>
      </c>
      <c r="J18509" s="9">
        <v>12.4086238427419</v>
      </c>
      <c r="K18509" s="9">
        <v>7.4635406800595199</v>
      </c>
      <c r="L18509" s="9">
        <v>9.2406329650537593</v>
      </c>
      <c r="M18509" s="9">
        <v>9.1140952888888798</v>
      </c>
      <c r="N18509" s="9">
        <v>6.9789775277777704</v>
      </c>
      <c r="O18509" s="9">
        <v>25.0700972338709</v>
      </c>
      <c r="P18509" s="9">
        <v>9.3536574444444405</v>
      </c>
      <c r="Q18509" s="9">
        <v>38.016776072580598</v>
      </c>
      <c r="R18509" s="9">
        <v>24.5668215361111</v>
      </c>
      <c r="S18509" s="9">
        <v>11.291628768229099</v>
      </c>
      <c r="T18509" s="9">
        <v>9.1949996933333296</v>
      </c>
    </row>
    <row r="18510" spans="1:20" x14ac:dyDescent="0.35">
      <c r="A18510">
        <f t="shared" si="566"/>
        <v>18510</v>
      </c>
      <c r="B18510" s="3" t="s">
        <v>1039</v>
      </c>
      <c r="C18510" s="3" t="s">
        <v>77</v>
      </c>
      <c r="D18510" s="3" t="s">
        <v>27</v>
      </c>
      <c r="E18510">
        <v>2023</v>
      </c>
      <c r="F18510" s="3" t="str">
        <f t="shared" si="565"/>
        <v>RGGenS SLOC2023</v>
      </c>
      <c r="G18510" s="9">
        <v>6.6318932956989203</v>
      </c>
      <c r="H18510" s="9">
        <v>26.188933399861099</v>
      </c>
      <c r="I18510" s="9">
        <v>36.825108725833303</v>
      </c>
      <c r="J18510" s="9">
        <v>20.940772868279499</v>
      </c>
      <c r="K18510" s="9">
        <v>20.307621276785699</v>
      </c>
      <c r="L18510" s="9">
        <v>29.6500867204301</v>
      </c>
      <c r="M18510" s="9">
        <v>26.194493805555499</v>
      </c>
      <c r="N18510" s="9">
        <v>48.7751347833333</v>
      </c>
      <c r="O18510" s="9">
        <v>7.9751889784946197</v>
      </c>
      <c r="P18510" s="9">
        <v>11.1302824325</v>
      </c>
      <c r="Q18510" s="9">
        <v>18.641242797042999</v>
      </c>
      <c r="R18510" s="9">
        <v>41.303326972222202</v>
      </c>
      <c r="S18510" s="9">
        <v>15.449508544270801</v>
      </c>
      <c r="T18510" s="9">
        <v>12.7695039902777</v>
      </c>
    </row>
    <row r="18511" spans="1:20" x14ac:dyDescent="0.35">
      <c r="A18511">
        <f t="shared" si="566"/>
        <v>18511</v>
      </c>
      <c r="B18511" s="3" t="s">
        <v>1039</v>
      </c>
      <c r="C18511" s="3" t="s">
        <v>77</v>
      </c>
      <c r="D18511" s="3" t="s">
        <v>27</v>
      </c>
      <c r="E18511">
        <v>2024</v>
      </c>
      <c r="F18511" s="3" t="str">
        <f t="shared" si="565"/>
        <v>RGGenS SLOC2024</v>
      </c>
      <c r="G18511" s="9">
        <v>8.44487584677419</v>
      </c>
      <c r="H18511" s="9">
        <v>31.046735633333299</v>
      </c>
      <c r="I18511" s="9">
        <v>32.043674773611102</v>
      </c>
      <c r="J18511" s="9">
        <v>19.757539430107499</v>
      </c>
      <c r="K18511" s="9">
        <v>11.892769583333299</v>
      </c>
      <c r="L18511" s="9">
        <v>9.7406591498655892</v>
      </c>
      <c r="M18511" s="9">
        <v>13.5149283055555</v>
      </c>
      <c r="N18511" s="9">
        <v>14.5111751666666</v>
      </c>
      <c r="O18511" s="9">
        <v>39.519618642473098</v>
      </c>
      <c r="P18511" s="9">
        <v>22.538712006944401</v>
      </c>
      <c r="Q18511" s="9">
        <v>33.728721493279501</v>
      </c>
      <c r="R18511" s="9">
        <v>14.5785718746111</v>
      </c>
      <c r="S18511" s="9">
        <v>9.2265874088541597</v>
      </c>
      <c r="T18511" s="9">
        <v>10.012990374861101</v>
      </c>
    </row>
    <row r="18512" spans="1:20" x14ac:dyDescent="0.35">
      <c r="A18512">
        <f t="shared" si="566"/>
        <v>18512</v>
      </c>
      <c r="B18512" s="3" t="s">
        <v>1039</v>
      </c>
      <c r="C18512" s="3" t="s">
        <v>77</v>
      </c>
      <c r="D18512" s="3" t="s">
        <v>27</v>
      </c>
      <c r="E18512">
        <v>2025</v>
      </c>
      <c r="F18512" s="3" t="str">
        <f t="shared" si="565"/>
        <v>RGGenS SLOC2025</v>
      </c>
      <c r="G18512" s="9">
        <v>8.1329318266129</v>
      </c>
      <c r="H18512" s="9">
        <v>18.393179700000001</v>
      </c>
      <c r="I18512" s="9">
        <v>20.333032509722202</v>
      </c>
      <c r="J18512" s="9">
        <v>17.537333201612899</v>
      </c>
      <c r="K18512" s="9">
        <v>20.993386445833298</v>
      </c>
      <c r="L18512" s="9">
        <v>10.9332241465053</v>
      </c>
      <c r="M18512" s="9">
        <v>10.011488083333299</v>
      </c>
      <c r="N18512" s="9">
        <v>16.2206455555555</v>
      </c>
      <c r="O18512" s="9">
        <v>45.104064607526801</v>
      </c>
      <c r="P18512" s="9">
        <v>49.816297583333302</v>
      </c>
      <c r="Q18512" s="9">
        <v>33.658675299193497</v>
      </c>
      <c r="R18512" s="9">
        <v>13.3678269166666</v>
      </c>
      <c r="S18512" s="9">
        <v>13.2444610260416</v>
      </c>
      <c r="T18512" s="9">
        <v>9.7662831527777705</v>
      </c>
    </row>
    <row r="18513" spans="1:20" x14ac:dyDescent="0.35">
      <c r="A18513">
        <f t="shared" si="566"/>
        <v>18513</v>
      </c>
      <c r="B18513" s="3" t="s">
        <v>1039</v>
      </c>
      <c r="C18513" s="3" t="s">
        <v>77</v>
      </c>
      <c r="D18513" s="3" t="s">
        <v>27</v>
      </c>
      <c r="E18513">
        <v>2026</v>
      </c>
      <c r="F18513" s="3" t="str">
        <f t="shared" si="565"/>
        <v>RGGenS SLOC2026</v>
      </c>
      <c r="G18513" s="9">
        <v>6.3731708198924704</v>
      </c>
      <c r="H18513" s="9">
        <v>21.420539921250001</v>
      </c>
      <c r="I18513" s="9">
        <v>25.0198566777777</v>
      </c>
      <c r="J18513" s="9">
        <v>20.5957863243279</v>
      </c>
      <c r="K18513" s="9">
        <v>10.7808325446428</v>
      </c>
      <c r="L18513" s="9">
        <v>8.6122523924731098</v>
      </c>
      <c r="M18513" s="9">
        <v>9.1527094444444401</v>
      </c>
      <c r="N18513" s="9">
        <v>8.5975240166666609</v>
      </c>
      <c r="O18513" s="9">
        <v>23.9480406989247</v>
      </c>
      <c r="P18513" s="9">
        <v>42.9875491930555</v>
      </c>
      <c r="Q18513" s="9">
        <v>38.511621908602102</v>
      </c>
      <c r="R18513" s="9">
        <v>19.1378218777777</v>
      </c>
      <c r="S18513" s="9">
        <v>12.434852656249999</v>
      </c>
      <c r="T18513" s="9">
        <v>9.0800595763888801</v>
      </c>
    </row>
    <row r="18514" spans="1:20" x14ac:dyDescent="0.35">
      <c r="A18514">
        <f t="shared" si="566"/>
        <v>18514</v>
      </c>
      <c r="B18514" s="3" t="s">
        <v>1039</v>
      </c>
      <c r="C18514" s="3" t="s">
        <v>77</v>
      </c>
      <c r="D18514" s="3" t="s">
        <v>27</v>
      </c>
      <c r="E18514">
        <v>2027</v>
      </c>
      <c r="F18514" s="3" t="str">
        <f t="shared" si="565"/>
        <v>RGGenS SLOC2027</v>
      </c>
      <c r="G18514" s="9">
        <v>5.5762995959677397</v>
      </c>
      <c r="H18514" s="9">
        <v>12.7395549840277</v>
      </c>
      <c r="I18514" s="9">
        <v>23.988392237500001</v>
      </c>
      <c r="J18514" s="9">
        <v>26.018811518817198</v>
      </c>
      <c r="K18514" s="9">
        <v>12.1250500059523</v>
      </c>
      <c r="L18514" s="9">
        <v>19.105386633064501</v>
      </c>
      <c r="M18514" s="9">
        <v>9.39996211111111</v>
      </c>
      <c r="N18514" s="9">
        <v>6.1260703194444401</v>
      </c>
      <c r="O18514" s="9">
        <v>20.752669171774102</v>
      </c>
      <c r="P18514" s="9">
        <v>8.3280498055555494</v>
      </c>
      <c r="Q18514" s="9">
        <v>22.8071461895161</v>
      </c>
      <c r="R18514" s="9">
        <v>14.0734372222222</v>
      </c>
      <c r="S18514" s="9">
        <v>8.5026306770833298</v>
      </c>
      <c r="T18514" s="9">
        <v>11.4212463888888</v>
      </c>
    </row>
    <row r="18515" spans="1:20" x14ac:dyDescent="0.35">
      <c r="A18515">
        <f t="shared" si="566"/>
        <v>18515</v>
      </c>
      <c r="B18515" s="3" t="s">
        <v>1039</v>
      </c>
      <c r="C18515" s="3" t="s">
        <v>77</v>
      </c>
      <c r="D18515" s="3" t="s">
        <v>27</v>
      </c>
      <c r="E18515">
        <v>2028</v>
      </c>
      <c r="F18515" s="3" t="str">
        <f t="shared" si="565"/>
        <v>RGGenS SLOC2028</v>
      </c>
      <c r="G18515" s="9">
        <v>6.9842064650537603</v>
      </c>
      <c r="H18515" s="9">
        <v>14.0086071963888</v>
      </c>
      <c r="I18515" s="9">
        <v>27.342444347222202</v>
      </c>
      <c r="J18515" s="9">
        <v>24.895234651881701</v>
      </c>
      <c r="K18515" s="9">
        <v>42.204611056547598</v>
      </c>
      <c r="L18515" s="9">
        <v>9.5437521545698907</v>
      </c>
      <c r="M18515" s="9">
        <v>12.169510369444399</v>
      </c>
      <c r="N18515" s="9">
        <v>15.126039361111101</v>
      </c>
      <c r="O18515" s="9">
        <v>26.6928061719086</v>
      </c>
      <c r="P18515" s="9">
        <v>8.1</v>
      </c>
      <c r="Q18515" s="9">
        <v>17.696271638387</v>
      </c>
      <c r="R18515" s="9">
        <v>45.6108646861111</v>
      </c>
      <c r="S18515" s="9">
        <v>39.792983359375</v>
      </c>
      <c r="T18515" s="9">
        <v>10.495465408333301</v>
      </c>
    </row>
    <row r="18516" spans="1:20" x14ac:dyDescent="0.35">
      <c r="A18516">
        <f t="shared" si="566"/>
        <v>18516</v>
      </c>
      <c r="B18516" s="3" t="s">
        <v>1039</v>
      </c>
      <c r="C18516" s="3" t="s">
        <v>77</v>
      </c>
      <c r="D18516" s="3" t="s">
        <v>27</v>
      </c>
      <c r="E18516">
        <v>2029</v>
      </c>
      <c r="F18516" s="3" t="str">
        <f t="shared" si="565"/>
        <v>RGGenS SLOC2029</v>
      </c>
      <c r="G18516" s="9">
        <v>7.8311588056451598</v>
      </c>
      <c r="H18516" s="9">
        <v>24.613128073611101</v>
      </c>
      <c r="I18516" s="9">
        <v>24.915009508611099</v>
      </c>
      <c r="J18516" s="9">
        <v>14.1475024462365</v>
      </c>
      <c r="K18516" s="9">
        <v>9.3564629895833296</v>
      </c>
      <c r="L18516" s="9">
        <v>22.048996298387099</v>
      </c>
      <c r="M18516" s="9">
        <v>21.409910361111098</v>
      </c>
      <c r="N18516" s="9">
        <v>15.614295652777701</v>
      </c>
      <c r="O18516" s="9">
        <v>35.5353436330645</v>
      </c>
      <c r="P18516" s="9">
        <v>17.437302680555501</v>
      </c>
      <c r="Q18516" s="9">
        <v>40.812411868279497</v>
      </c>
      <c r="R18516" s="9">
        <v>19.758953761111101</v>
      </c>
      <c r="S18516" s="9">
        <v>5.4229770052083301</v>
      </c>
      <c r="T18516" s="9">
        <v>9.4140191611111099</v>
      </c>
    </row>
    <row r="18517" spans="1:20" x14ac:dyDescent="0.35">
      <c r="A18517">
        <f t="shared" si="566"/>
        <v>18517</v>
      </c>
      <c r="B18517" s="3" t="s">
        <v>1039</v>
      </c>
      <c r="C18517" s="3" t="s">
        <v>75</v>
      </c>
      <c r="D18517" s="3" t="s">
        <v>31</v>
      </c>
      <c r="E18517">
        <v>2020</v>
      </c>
      <c r="F18517" s="3" t="str">
        <f t="shared" si="565"/>
        <v>RGElevTHOM F2020</v>
      </c>
      <c r="G18517" s="9" t="e">
        <v>#N/A</v>
      </c>
      <c r="H18517" s="9" t="e">
        <v>#N/A</v>
      </c>
      <c r="I18517" s="9" t="e">
        <v>#N/A</v>
      </c>
      <c r="J18517" s="9" t="e">
        <v>#N/A</v>
      </c>
      <c r="K18517" s="9" t="e">
        <v>#N/A</v>
      </c>
      <c r="L18517" s="9" t="e">
        <v>#N/A</v>
      </c>
      <c r="M18517" s="9" t="e">
        <v>#N/A</v>
      </c>
      <c r="N18517" s="9" t="e">
        <v>#N/A</v>
      </c>
      <c r="O18517" s="9" t="e">
        <v>#N/A</v>
      </c>
      <c r="P18517" s="9" t="e">
        <v>#N/A</v>
      </c>
      <c r="Q18517" s="9" t="e">
        <v>#N/A</v>
      </c>
      <c r="R18517" s="9" t="e">
        <v>#N/A</v>
      </c>
      <c r="S18517" s="9" t="e">
        <v>#N/A</v>
      </c>
      <c r="T18517" s="9" t="e">
        <v>#N/A</v>
      </c>
    </row>
    <row r="18518" spans="1:20" x14ac:dyDescent="0.35">
      <c r="A18518">
        <f t="shared" si="566"/>
        <v>18518</v>
      </c>
      <c r="B18518" s="3" t="s">
        <v>1039</v>
      </c>
      <c r="C18518" s="3" t="s">
        <v>75</v>
      </c>
      <c r="D18518" s="3" t="s">
        <v>31</v>
      </c>
      <c r="E18518">
        <v>2021</v>
      </c>
      <c r="F18518" s="3" t="str">
        <f t="shared" si="565"/>
        <v>RGElevTHOM F2021</v>
      </c>
      <c r="G18518" s="9" t="e">
        <v>#N/A</v>
      </c>
      <c r="H18518" s="9" t="e">
        <v>#N/A</v>
      </c>
      <c r="I18518" s="9" t="e">
        <v>#N/A</v>
      </c>
      <c r="J18518" s="9" t="e">
        <v>#N/A</v>
      </c>
      <c r="K18518" s="9" t="e">
        <v>#N/A</v>
      </c>
      <c r="L18518" s="9" t="e">
        <v>#N/A</v>
      </c>
      <c r="M18518" s="9" t="e">
        <v>#N/A</v>
      </c>
      <c r="N18518" s="9" t="e">
        <v>#N/A</v>
      </c>
      <c r="O18518" s="9" t="e">
        <v>#N/A</v>
      </c>
      <c r="P18518" s="9" t="e">
        <v>#N/A</v>
      </c>
      <c r="Q18518" s="9" t="e">
        <v>#N/A</v>
      </c>
      <c r="R18518" s="9" t="e">
        <v>#N/A</v>
      </c>
      <c r="S18518" s="9" t="e">
        <v>#N/A</v>
      </c>
      <c r="T18518" s="9" t="e">
        <v>#N/A</v>
      </c>
    </row>
    <row r="18519" spans="1:20" x14ac:dyDescent="0.35">
      <c r="A18519">
        <f t="shared" si="566"/>
        <v>18519</v>
      </c>
      <c r="B18519" s="3" t="s">
        <v>1039</v>
      </c>
      <c r="C18519" s="3" t="s">
        <v>75</v>
      </c>
      <c r="D18519" s="3" t="s">
        <v>31</v>
      </c>
      <c r="E18519">
        <v>2022</v>
      </c>
      <c r="F18519" s="3" t="str">
        <f t="shared" si="565"/>
        <v>RGElevTHOM F2022</v>
      </c>
      <c r="G18519" s="9" t="e">
        <v>#N/A</v>
      </c>
      <c r="H18519" s="9" t="e">
        <v>#N/A</v>
      </c>
      <c r="I18519" s="9" t="e">
        <v>#N/A</v>
      </c>
      <c r="J18519" s="9" t="e">
        <v>#N/A</v>
      </c>
      <c r="K18519" s="9" t="e">
        <v>#N/A</v>
      </c>
      <c r="L18519" s="9" t="e">
        <v>#N/A</v>
      </c>
      <c r="M18519" s="9" t="e">
        <v>#N/A</v>
      </c>
      <c r="N18519" s="9" t="e">
        <v>#N/A</v>
      </c>
      <c r="O18519" s="9" t="e">
        <v>#N/A</v>
      </c>
      <c r="P18519" s="9" t="e">
        <v>#N/A</v>
      </c>
      <c r="Q18519" s="9" t="e">
        <v>#N/A</v>
      </c>
      <c r="R18519" s="9" t="e">
        <v>#N/A</v>
      </c>
      <c r="S18519" s="9" t="e">
        <v>#N/A</v>
      </c>
      <c r="T18519" s="9" t="e">
        <v>#N/A</v>
      </c>
    </row>
    <row r="18520" spans="1:20" x14ac:dyDescent="0.35">
      <c r="A18520">
        <f t="shared" si="566"/>
        <v>18520</v>
      </c>
      <c r="B18520" s="3" t="s">
        <v>1039</v>
      </c>
      <c r="C18520" s="3" t="s">
        <v>75</v>
      </c>
      <c r="D18520" s="3" t="s">
        <v>31</v>
      </c>
      <c r="E18520">
        <v>2023</v>
      </c>
      <c r="F18520" s="3" t="str">
        <f t="shared" si="565"/>
        <v>RGElevTHOM F2023</v>
      </c>
      <c r="G18520" s="9" t="e">
        <v>#N/A</v>
      </c>
      <c r="H18520" s="9" t="e">
        <v>#N/A</v>
      </c>
      <c r="I18520" s="9" t="e">
        <v>#N/A</v>
      </c>
      <c r="J18520" s="9" t="e">
        <v>#N/A</v>
      </c>
      <c r="K18520" s="9" t="e">
        <v>#N/A</v>
      </c>
      <c r="L18520" s="9" t="e">
        <v>#N/A</v>
      </c>
      <c r="M18520" s="9" t="e">
        <v>#N/A</v>
      </c>
      <c r="N18520" s="9" t="e">
        <v>#N/A</v>
      </c>
      <c r="O18520" s="9" t="e">
        <v>#N/A</v>
      </c>
      <c r="P18520" s="9" t="e">
        <v>#N/A</v>
      </c>
      <c r="Q18520" s="9" t="e">
        <v>#N/A</v>
      </c>
      <c r="R18520" s="9" t="e">
        <v>#N/A</v>
      </c>
      <c r="S18520" s="9" t="e">
        <v>#N/A</v>
      </c>
      <c r="T18520" s="9" t="e">
        <v>#N/A</v>
      </c>
    </row>
    <row r="18521" spans="1:20" x14ac:dyDescent="0.35">
      <c r="A18521">
        <f t="shared" si="566"/>
        <v>18521</v>
      </c>
      <c r="B18521" s="3" t="s">
        <v>1039</v>
      </c>
      <c r="C18521" s="3" t="s">
        <v>75</v>
      </c>
      <c r="D18521" s="3" t="s">
        <v>31</v>
      </c>
      <c r="E18521">
        <v>2024</v>
      </c>
      <c r="F18521" s="3" t="str">
        <f t="shared" si="565"/>
        <v>RGElevTHOM F2024</v>
      </c>
      <c r="G18521" s="9" t="e">
        <v>#N/A</v>
      </c>
      <c r="H18521" s="9" t="e">
        <v>#N/A</v>
      </c>
      <c r="I18521" s="9" t="e">
        <v>#N/A</v>
      </c>
      <c r="J18521" s="9" t="e">
        <v>#N/A</v>
      </c>
      <c r="K18521" s="9" t="e">
        <v>#N/A</v>
      </c>
      <c r="L18521" s="9" t="e">
        <v>#N/A</v>
      </c>
      <c r="M18521" s="9" t="e">
        <v>#N/A</v>
      </c>
      <c r="N18521" s="9" t="e">
        <v>#N/A</v>
      </c>
      <c r="O18521" s="9" t="e">
        <v>#N/A</v>
      </c>
      <c r="P18521" s="9" t="e">
        <v>#N/A</v>
      </c>
      <c r="Q18521" s="9" t="e">
        <v>#N/A</v>
      </c>
      <c r="R18521" s="9" t="e">
        <v>#N/A</v>
      </c>
      <c r="S18521" s="9" t="e">
        <v>#N/A</v>
      </c>
      <c r="T18521" s="9" t="e">
        <v>#N/A</v>
      </c>
    </row>
    <row r="18522" spans="1:20" x14ac:dyDescent="0.35">
      <c r="A18522">
        <f t="shared" si="566"/>
        <v>18522</v>
      </c>
      <c r="B18522" s="3" t="s">
        <v>1039</v>
      </c>
      <c r="C18522" s="3" t="s">
        <v>75</v>
      </c>
      <c r="D18522" s="3" t="s">
        <v>31</v>
      </c>
      <c r="E18522">
        <v>2025</v>
      </c>
      <c r="F18522" s="3" t="str">
        <f t="shared" si="565"/>
        <v>RGElevTHOM F2025</v>
      </c>
      <c r="G18522" s="9" t="e">
        <v>#N/A</v>
      </c>
      <c r="H18522" s="9" t="e">
        <v>#N/A</v>
      </c>
      <c r="I18522" s="9" t="e">
        <v>#N/A</v>
      </c>
      <c r="J18522" s="9" t="e">
        <v>#N/A</v>
      </c>
      <c r="K18522" s="9" t="e">
        <v>#N/A</v>
      </c>
      <c r="L18522" s="9" t="e">
        <v>#N/A</v>
      </c>
      <c r="M18522" s="9" t="e">
        <v>#N/A</v>
      </c>
      <c r="N18522" s="9" t="e">
        <v>#N/A</v>
      </c>
      <c r="O18522" s="9" t="e">
        <v>#N/A</v>
      </c>
      <c r="P18522" s="9" t="e">
        <v>#N/A</v>
      </c>
      <c r="Q18522" s="9" t="e">
        <v>#N/A</v>
      </c>
      <c r="R18522" s="9" t="e">
        <v>#N/A</v>
      </c>
      <c r="S18522" s="9" t="e">
        <v>#N/A</v>
      </c>
      <c r="T18522" s="9" t="e">
        <v>#N/A</v>
      </c>
    </row>
    <row r="18523" spans="1:20" x14ac:dyDescent="0.35">
      <c r="A18523">
        <f t="shared" si="566"/>
        <v>18523</v>
      </c>
      <c r="B18523" s="3" t="s">
        <v>1039</v>
      </c>
      <c r="C18523" s="3" t="s">
        <v>75</v>
      </c>
      <c r="D18523" s="3" t="s">
        <v>31</v>
      </c>
      <c r="E18523">
        <v>2026</v>
      </c>
      <c r="F18523" s="3" t="str">
        <f t="shared" si="565"/>
        <v>RGElevTHOM F2026</v>
      </c>
      <c r="G18523" s="9" t="e">
        <v>#N/A</v>
      </c>
      <c r="H18523" s="9" t="e">
        <v>#N/A</v>
      </c>
      <c r="I18523" s="9" t="e">
        <v>#N/A</v>
      </c>
      <c r="J18523" s="9" t="e">
        <v>#N/A</v>
      </c>
      <c r="K18523" s="9" t="e">
        <v>#N/A</v>
      </c>
      <c r="L18523" s="9" t="e">
        <v>#N/A</v>
      </c>
      <c r="M18523" s="9" t="e">
        <v>#N/A</v>
      </c>
      <c r="N18523" s="9" t="e">
        <v>#N/A</v>
      </c>
      <c r="O18523" s="9" t="e">
        <v>#N/A</v>
      </c>
      <c r="P18523" s="9" t="e">
        <v>#N/A</v>
      </c>
      <c r="Q18523" s="9" t="e">
        <v>#N/A</v>
      </c>
      <c r="R18523" s="9" t="e">
        <v>#N/A</v>
      </c>
      <c r="S18523" s="9" t="e">
        <v>#N/A</v>
      </c>
      <c r="T18523" s="9" t="e">
        <v>#N/A</v>
      </c>
    </row>
    <row r="18524" spans="1:20" x14ac:dyDescent="0.35">
      <c r="A18524">
        <f t="shared" si="566"/>
        <v>18524</v>
      </c>
      <c r="B18524" s="3" t="s">
        <v>1039</v>
      </c>
      <c r="C18524" s="3" t="s">
        <v>75</v>
      </c>
      <c r="D18524" s="3" t="s">
        <v>31</v>
      </c>
      <c r="E18524">
        <v>2027</v>
      </c>
      <c r="F18524" s="3" t="str">
        <f t="shared" si="565"/>
        <v>RGElevTHOM F2027</v>
      </c>
      <c r="G18524" s="9" t="e">
        <v>#N/A</v>
      </c>
      <c r="H18524" s="9" t="e">
        <v>#N/A</v>
      </c>
      <c r="I18524" s="9" t="e">
        <v>#N/A</v>
      </c>
      <c r="J18524" s="9" t="e">
        <v>#N/A</v>
      </c>
      <c r="K18524" s="9" t="e">
        <v>#N/A</v>
      </c>
      <c r="L18524" s="9" t="e">
        <v>#N/A</v>
      </c>
      <c r="M18524" s="9" t="e">
        <v>#N/A</v>
      </c>
      <c r="N18524" s="9" t="e">
        <v>#N/A</v>
      </c>
      <c r="O18524" s="9" t="e">
        <v>#N/A</v>
      </c>
      <c r="P18524" s="9" t="e">
        <v>#N/A</v>
      </c>
      <c r="Q18524" s="9" t="e">
        <v>#N/A</v>
      </c>
      <c r="R18524" s="9" t="e">
        <v>#N/A</v>
      </c>
      <c r="S18524" s="9" t="e">
        <v>#N/A</v>
      </c>
      <c r="T18524" s="9" t="e">
        <v>#N/A</v>
      </c>
    </row>
    <row r="18525" spans="1:20" x14ac:dyDescent="0.35">
      <c r="A18525">
        <f t="shared" si="566"/>
        <v>18525</v>
      </c>
      <c r="B18525" s="3" t="s">
        <v>1039</v>
      </c>
      <c r="C18525" s="3" t="s">
        <v>75</v>
      </c>
      <c r="D18525" s="3" t="s">
        <v>31</v>
      </c>
      <c r="E18525">
        <v>2028</v>
      </c>
      <c r="F18525" s="3" t="str">
        <f t="shared" si="565"/>
        <v>RGElevTHOM F2028</v>
      </c>
      <c r="G18525" s="9" t="e">
        <v>#N/A</v>
      </c>
      <c r="H18525" s="9" t="e">
        <v>#N/A</v>
      </c>
      <c r="I18525" s="9" t="e">
        <v>#N/A</v>
      </c>
      <c r="J18525" s="9" t="e">
        <v>#N/A</v>
      </c>
      <c r="K18525" s="9" t="e">
        <v>#N/A</v>
      </c>
      <c r="L18525" s="9" t="e">
        <v>#N/A</v>
      </c>
      <c r="M18525" s="9" t="e">
        <v>#N/A</v>
      </c>
      <c r="N18525" s="9" t="e">
        <v>#N/A</v>
      </c>
      <c r="O18525" s="9" t="e">
        <v>#N/A</v>
      </c>
      <c r="P18525" s="9" t="e">
        <v>#N/A</v>
      </c>
      <c r="Q18525" s="9" t="e">
        <v>#N/A</v>
      </c>
      <c r="R18525" s="9" t="e">
        <v>#N/A</v>
      </c>
      <c r="S18525" s="9" t="e">
        <v>#N/A</v>
      </c>
      <c r="T18525" s="9" t="e">
        <v>#N/A</v>
      </c>
    </row>
    <row r="18526" spans="1:20" x14ac:dyDescent="0.35">
      <c r="A18526">
        <f t="shared" si="566"/>
        <v>18526</v>
      </c>
      <c r="B18526" s="3" t="s">
        <v>1039</v>
      </c>
      <c r="C18526" s="3" t="s">
        <v>75</v>
      </c>
      <c r="D18526" s="3" t="s">
        <v>31</v>
      </c>
      <c r="E18526">
        <v>2029</v>
      </c>
      <c r="F18526" s="3" t="str">
        <f t="shared" si="565"/>
        <v>RGElevTHOM F2029</v>
      </c>
      <c r="G18526" s="9" t="e">
        <v>#N/A</v>
      </c>
      <c r="H18526" s="9" t="e">
        <v>#N/A</v>
      </c>
      <c r="I18526" s="9" t="e">
        <v>#N/A</v>
      </c>
      <c r="J18526" s="9" t="e">
        <v>#N/A</v>
      </c>
      <c r="K18526" s="9" t="e">
        <v>#N/A</v>
      </c>
      <c r="L18526" s="9" t="e">
        <v>#N/A</v>
      </c>
      <c r="M18526" s="9" t="e">
        <v>#N/A</v>
      </c>
      <c r="N18526" s="9" t="e">
        <v>#N/A</v>
      </c>
      <c r="O18526" s="9" t="e">
        <v>#N/A</v>
      </c>
      <c r="P18526" s="9" t="e">
        <v>#N/A</v>
      </c>
      <c r="Q18526" s="9" t="e">
        <v>#N/A</v>
      </c>
      <c r="R18526" s="9" t="e">
        <v>#N/A</v>
      </c>
      <c r="S18526" s="9" t="e">
        <v>#N/A</v>
      </c>
      <c r="T18526" s="9" t="e">
        <v>#N/A</v>
      </c>
    </row>
    <row r="18527" spans="1:20" x14ac:dyDescent="0.35">
      <c r="A18527">
        <f t="shared" si="566"/>
        <v>18527</v>
      </c>
      <c r="B18527" s="3" t="s">
        <v>1039</v>
      </c>
      <c r="C18527" s="3" t="s">
        <v>86</v>
      </c>
      <c r="D18527" s="3" t="s">
        <v>31</v>
      </c>
      <c r="E18527">
        <v>2020</v>
      </c>
      <c r="F18527" s="3" t="str">
        <f t="shared" si="565"/>
        <v>RGQOutTHOM F2020</v>
      </c>
      <c r="G18527" s="9">
        <v>10.125091106629499</v>
      </c>
      <c r="H18527" s="9">
        <v>12.1647999413115</v>
      </c>
      <c r="I18527" s="9">
        <v>11.797100009751301</v>
      </c>
      <c r="J18527" s="9">
        <v>11.086223226350899</v>
      </c>
      <c r="K18527" s="9">
        <v>12.6084512682067</v>
      </c>
      <c r="L18527" s="9">
        <v>13.9115395635491</v>
      </c>
      <c r="M18527" s="9">
        <v>17.5064973213433</v>
      </c>
      <c r="N18527" s="9">
        <v>15.7837743786712</v>
      </c>
      <c r="O18527" s="9">
        <v>58.471754073640398</v>
      </c>
      <c r="P18527" s="9">
        <v>48.167354358694297</v>
      </c>
      <c r="Q18527" s="9">
        <v>21.551875781378399</v>
      </c>
      <c r="R18527" s="9">
        <v>7.1258000899445602</v>
      </c>
      <c r="S18527" s="9">
        <v>9.3209716195768202</v>
      </c>
      <c r="T18527" s="9">
        <v>8.1747920007045796</v>
      </c>
    </row>
    <row r="18528" spans="1:20" x14ac:dyDescent="0.35">
      <c r="A18528">
        <f t="shared" si="566"/>
        <v>18528</v>
      </c>
      <c r="B18528" s="3" t="s">
        <v>1039</v>
      </c>
      <c r="C18528" s="3" t="s">
        <v>86</v>
      </c>
      <c r="D18528" s="3" t="s">
        <v>31</v>
      </c>
      <c r="E18528">
        <v>2021</v>
      </c>
      <c r="F18528" s="3" t="str">
        <f t="shared" si="565"/>
        <v>RGQOutTHOM F2021</v>
      </c>
      <c r="G18528" s="9">
        <v>11.9485467616854</v>
      </c>
      <c r="H18528" s="9">
        <v>11.7736072730033</v>
      </c>
      <c r="I18528" s="9">
        <v>10.046834158435701</v>
      </c>
      <c r="J18528" s="9">
        <v>13.614975193317299</v>
      </c>
      <c r="K18528" s="9">
        <v>10.7053510885526</v>
      </c>
      <c r="L18528" s="9">
        <v>10.1473499341131</v>
      </c>
      <c r="M18528" s="9">
        <v>8.5407763359411106</v>
      </c>
      <c r="N18528" s="9">
        <v>12.3632134484152</v>
      </c>
      <c r="O18528" s="9">
        <v>25.637973136827799</v>
      </c>
      <c r="P18528" s="9">
        <v>37.634160682212503</v>
      </c>
      <c r="Q18528" s="9">
        <v>18.611444370338301</v>
      </c>
      <c r="R18528" s="9">
        <v>11.382257815610499</v>
      </c>
      <c r="S18528" s="9">
        <v>7.8948655214293204</v>
      </c>
      <c r="T18528" s="9">
        <v>9.6723337545635601</v>
      </c>
    </row>
    <row r="18529" spans="1:20" x14ac:dyDescent="0.35">
      <c r="A18529">
        <f t="shared" si="566"/>
        <v>18529</v>
      </c>
      <c r="B18529" s="3" t="s">
        <v>1039</v>
      </c>
      <c r="C18529" s="3" t="s">
        <v>86</v>
      </c>
      <c r="D18529" s="3" t="s">
        <v>31</v>
      </c>
      <c r="E18529">
        <v>2022</v>
      </c>
      <c r="F18529" s="3" t="str">
        <f t="shared" si="565"/>
        <v>RGQOutTHOM F2022</v>
      </c>
      <c r="G18529" s="9">
        <v>9.5591868218442198</v>
      </c>
      <c r="H18529" s="9">
        <v>8.9591334901055504</v>
      </c>
      <c r="I18529" s="9">
        <v>11.892427553529901</v>
      </c>
      <c r="J18529" s="9">
        <v>11.4682403072313</v>
      </c>
      <c r="K18529" s="9">
        <v>13.8350345507067</v>
      </c>
      <c r="L18529" s="9">
        <v>13.9658964875903</v>
      </c>
      <c r="M18529" s="9">
        <v>16.078341570025</v>
      </c>
      <c r="N18529" s="9">
        <v>9.6213764825743002</v>
      </c>
      <c r="O18529" s="9">
        <v>50.131894861270801</v>
      </c>
      <c r="P18529" s="9">
        <v>95.111959927638793</v>
      </c>
      <c r="Q18529" s="9">
        <v>46.424431817058398</v>
      </c>
      <c r="R18529" s="9">
        <v>19.104501626573601</v>
      </c>
      <c r="S18529" s="9">
        <v>14.1075342650918</v>
      </c>
      <c r="T18529" s="9">
        <v>13.694937306660201</v>
      </c>
    </row>
    <row r="18530" spans="1:20" x14ac:dyDescent="0.35">
      <c r="A18530">
        <f t="shared" si="566"/>
        <v>18530</v>
      </c>
      <c r="B18530" s="3" t="s">
        <v>1039</v>
      </c>
      <c r="C18530" s="3" t="s">
        <v>86</v>
      </c>
      <c r="D18530" s="3" t="s">
        <v>31</v>
      </c>
      <c r="E18530">
        <v>2023</v>
      </c>
      <c r="F18530" s="3" t="str">
        <f t="shared" si="565"/>
        <v>RGQOutTHOM F2023</v>
      </c>
      <c r="G18530" s="9">
        <v>12.3262236059022</v>
      </c>
      <c r="H18530" s="9">
        <v>10.8112236866224</v>
      </c>
      <c r="I18530" s="9">
        <v>22.993724216795599</v>
      </c>
      <c r="J18530" s="9">
        <v>17.907894904507899</v>
      </c>
      <c r="K18530" s="9">
        <v>17.686112730112502</v>
      </c>
      <c r="L18530" s="9">
        <v>25.602000275812099</v>
      </c>
      <c r="M18530" s="9">
        <v>34.678452846029998</v>
      </c>
      <c r="N18530" s="9">
        <v>56.1900743940433</v>
      </c>
      <c r="O18530" s="9">
        <v>69.400212274542994</v>
      </c>
      <c r="P18530" s="9">
        <v>72.827000000470093</v>
      </c>
      <c r="Q18530" s="9">
        <v>43.220156902401001</v>
      </c>
      <c r="R18530" s="9">
        <v>17.7272252061566</v>
      </c>
      <c r="S18530" s="9">
        <v>9.1661609138020808</v>
      </c>
      <c r="T18530" s="9">
        <v>12.8618130973937</v>
      </c>
    </row>
    <row r="18531" spans="1:20" x14ac:dyDescent="0.35">
      <c r="A18531">
        <f t="shared" si="566"/>
        <v>18531</v>
      </c>
      <c r="B18531" s="3" t="s">
        <v>1039</v>
      </c>
      <c r="C18531" s="3" t="s">
        <v>86</v>
      </c>
      <c r="D18531" s="3" t="s">
        <v>31</v>
      </c>
      <c r="E18531">
        <v>2024</v>
      </c>
      <c r="F18531" s="3" t="str">
        <f t="shared" si="565"/>
        <v>RGQOutTHOM F2024</v>
      </c>
      <c r="G18531" s="9">
        <v>13.2208523108092</v>
      </c>
      <c r="H18531" s="9">
        <v>12.211561733521499</v>
      </c>
      <c r="I18531" s="9">
        <v>12.5023603518469</v>
      </c>
      <c r="J18531" s="9">
        <v>11.907530451125799</v>
      </c>
      <c r="K18531" s="9">
        <v>12.569436950485899</v>
      </c>
      <c r="L18531" s="9">
        <v>12.7078691716534</v>
      </c>
      <c r="M18531" s="9">
        <v>16.0148511741458</v>
      </c>
      <c r="N18531" s="9">
        <v>25.518600018187499</v>
      </c>
      <c r="O18531" s="9">
        <v>35.063314071414197</v>
      </c>
      <c r="P18531" s="9">
        <v>32.378187276030502</v>
      </c>
      <c r="Q18531" s="9">
        <v>10.6916201233529</v>
      </c>
      <c r="R18531" s="9">
        <v>5.9490066953725096</v>
      </c>
      <c r="S18531" s="9">
        <v>4.4140722125007796</v>
      </c>
      <c r="T18531" s="9">
        <v>5.93650708384805</v>
      </c>
    </row>
    <row r="18532" spans="1:20" x14ac:dyDescent="0.35">
      <c r="A18532">
        <f t="shared" si="566"/>
        <v>18532</v>
      </c>
      <c r="B18532" s="3" t="s">
        <v>1039</v>
      </c>
      <c r="C18532" s="3" t="s">
        <v>86</v>
      </c>
      <c r="D18532" s="3" t="s">
        <v>31</v>
      </c>
      <c r="E18532">
        <v>2025</v>
      </c>
      <c r="F18532" s="3" t="str">
        <f t="shared" si="565"/>
        <v>RGQOutTHOM F2025</v>
      </c>
      <c r="G18532" s="9">
        <v>12.711972223853399</v>
      </c>
      <c r="H18532" s="9">
        <v>11.2811842411662</v>
      </c>
      <c r="I18532" s="9">
        <v>10.4018169078575</v>
      </c>
      <c r="J18532" s="9">
        <v>16.8537789302862</v>
      </c>
      <c r="K18532" s="9">
        <v>18.932081123463501</v>
      </c>
      <c r="L18532" s="9">
        <v>18.063177915952402</v>
      </c>
      <c r="M18532" s="9">
        <v>11.7713679007856</v>
      </c>
      <c r="N18532" s="9">
        <v>20.9542890457823</v>
      </c>
      <c r="O18532" s="9">
        <v>46.5799032280947</v>
      </c>
      <c r="P18532" s="9">
        <v>31.852048423540602</v>
      </c>
      <c r="Q18532" s="9">
        <v>14.985392684816</v>
      </c>
      <c r="R18532" s="9">
        <v>7.2833919685333299</v>
      </c>
      <c r="S18532" s="9">
        <v>6.2661750629953099</v>
      </c>
      <c r="T18532" s="9">
        <v>12.0329808380881</v>
      </c>
    </row>
    <row r="18533" spans="1:20" x14ac:dyDescent="0.35">
      <c r="A18533">
        <f t="shared" si="566"/>
        <v>18533</v>
      </c>
      <c r="B18533" s="3" t="s">
        <v>1039</v>
      </c>
      <c r="C18533" s="3" t="s">
        <v>86</v>
      </c>
      <c r="D18533" s="3" t="s">
        <v>31</v>
      </c>
      <c r="E18533">
        <v>2026</v>
      </c>
      <c r="F18533" s="3" t="str">
        <f t="shared" si="565"/>
        <v>RGQOutTHOM F2026</v>
      </c>
      <c r="G18533" s="9">
        <v>11.5861873700971</v>
      </c>
      <c r="H18533" s="9">
        <v>9.5750750056937495</v>
      </c>
      <c r="I18533" s="9">
        <v>10.7845058619924</v>
      </c>
      <c r="J18533" s="9">
        <v>17.638440670662</v>
      </c>
      <c r="K18533" s="9">
        <v>12.489953689143199</v>
      </c>
      <c r="L18533" s="9">
        <v>12.795935393274601</v>
      </c>
      <c r="M18533" s="9">
        <v>13.3821898284287</v>
      </c>
      <c r="N18533" s="9">
        <v>13.833908948319401</v>
      </c>
      <c r="O18533" s="9">
        <v>21.2344279913669</v>
      </c>
      <c r="P18533" s="9">
        <v>52.132051298167298</v>
      </c>
      <c r="Q18533" s="9">
        <v>30.79408141075</v>
      </c>
      <c r="R18533" s="9">
        <v>14.601833427124999</v>
      </c>
      <c r="S18533" s="9">
        <v>8.0361803108124992</v>
      </c>
      <c r="T18533" s="9">
        <v>12.6379407426142</v>
      </c>
    </row>
    <row r="18534" spans="1:20" x14ac:dyDescent="0.35">
      <c r="A18534">
        <f t="shared" si="566"/>
        <v>18534</v>
      </c>
      <c r="B18534" s="3" t="s">
        <v>1039</v>
      </c>
      <c r="C18534" s="3" t="s">
        <v>86</v>
      </c>
      <c r="D18534" s="3" t="s">
        <v>31</v>
      </c>
      <c r="E18534">
        <v>2027</v>
      </c>
      <c r="F18534" s="3" t="str">
        <f t="shared" si="565"/>
        <v>RGQOutTHOM F2027</v>
      </c>
      <c r="G18534" s="9">
        <v>11.247740397925799</v>
      </c>
      <c r="H18534" s="9">
        <v>9.7237457803583602</v>
      </c>
      <c r="I18534" s="9">
        <v>10.6486026377792</v>
      </c>
      <c r="J18534" s="9">
        <v>16.987815699391</v>
      </c>
      <c r="K18534" s="9">
        <v>18.562242857302</v>
      </c>
      <c r="L18534" s="9">
        <v>18.0028071959096</v>
      </c>
      <c r="M18534" s="9">
        <v>23.776643018761099</v>
      </c>
      <c r="N18534" s="9">
        <v>17.3112324426451</v>
      </c>
      <c r="O18534" s="9">
        <v>44.869219768992799</v>
      </c>
      <c r="P18534" s="9">
        <v>79.615621525475007</v>
      </c>
      <c r="Q18534" s="9">
        <v>45.627802794881497</v>
      </c>
      <c r="R18534" s="9">
        <v>18.585545891091201</v>
      </c>
      <c r="S18534" s="9">
        <v>13.0505015902688</v>
      </c>
      <c r="T18534" s="9">
        <v>15.053770605368999</v>
      </c>
    </row>
    <row r="18535" spans="1:20" x14ac:dyDescent="0.35">
      <c r="A18535">
        <f t="shared" si="566"/>
        <v>18535</v>
      </c>
      <c r="B18535" s="3" t="s">
        <v>1039</v>
      </c>
      <c r="C18535" s="3" t="s">
        <v>86</v>
      </c>
      <c r="D18535" s="3" t="s">
        <v>31</v>
      </c>
      <c r="E18535">
        <v>2028</v>
      </c>
      <c r="F18535" s="3" t="str">
        <f t="shared" si="565"/>
        <v>RGQOutTHOM F2028</v>
      </c>
      <c r="G18535" s="9">
        <v>10.757230672250101</v>
      </c>
      <c r="H18535" s="9">
        <v>11.987194915573401</v>
      </c>
      <c r="I18535" s="9">
        <v>11.5651756578083</v>
      </c>
      <c r="J18535" s="9">
        <v>13.904178422689899</v>
      </c>
      <c r="K18535" s="9">
        <v>14.1514443981161</v>
      </c>
      <c r="L18535" s="9">
        <v>14.674692150129699</v>
      </c>
      <c r="M18535" s="9">
        <v>8.2827427504636102</v>
      </c>
      <c r="N18535" s="9">
        <v>14.309677493941599</v>
      </c>
      <c r="O18535" s="9">
        <v>50.610010240218998</v>
      </c>
      <c r="P18535" s="9">
        <v>90.761706917578394</v>
      </c>
      <c r="Q18535" s="9">
        <v>50.0022960831229</v>
      </c>
      <c r="R18535" s="9">
        <v>15.049350610379101</v>
      </c>
      <c r="S18535" s="9">
        <v>16.254306049087202</v>
      </c>
      <c r="T18535" s="9">
        <v>11.6767064991434</v>
      </c>
    </row>
    <row r="18536" spans="1:20" x14ac:dyDescent="0.35">
      <c r="A18536">
        <f t="shared" si="566"/>
        <v>18536</v>
      </c>
      <c r="B18536" s="3" t="s">
        <v>1039</v>
      </c>
      <c r="C18536" s="3" t="s">
        <v>86</v>
      </c>
      <c r="D18536" s="3" t="s">
        <v>31</v>
      </c>
      <c r="E18536">
        <v>2029</v>
      </c>
      <c r="F18536" s="3" t="str">
        <f t="shared" si="565"/>
        <v>RGQOutTHOM F2029</v>
      </c>
      <c r="G18536" s="9">
        <v>11.526413690950401</v>
      </c>
      <c r="H18536" s="9">
        <v>9.0255026756143408</v>
      </c>
      <c r="I18536" s="9">
        <v>10.097516135874001</v>
      </c>
      <c r="J18536" s="9">
        <v>10.859620811567499</v>
      </c>
      <c r="K18536" s="9">
        <v>11.850222746558099</v>
      </c>
      <c r="L18536" s="9">
        <v>12.7929720068188</v>
      </c>
      <c r="M18536" s="9">
        <v>28.2408782941366</v>
      </c>
      <c r="N18536" s="9">
        <v>24.991012978477698</v>
      </c>
      <c r="O18536" s="9">
        <v>57.110205530199899</v>
      </c>
      <c r="P18536" s="9">
        <v>61.479082168315898</v>
      </c>
      <c r="Q18536" s="9">
        <v>23.6666785067885</v>
      </c>
      <c r="R18536" s="9">
        <v>10.0964926767638</v>
      </c>
      <c r="S18536" s="9">
        <v>6.84233952894661</v>
      </c>
      <c r="T18536" s="9">
        <v>9.2942023332175694</v>
      </c>
    </row>
    <row r="18537" spans="1:20" x14ac:dyDescent="0.35">
      <c r="A18537">
        <f t="shared" si="566"/>
        <v>18537</v>
      </c>
      <c r="B18537" s="3" t="s">
        <v>1039</v>
      </c>
      <c r="C18537" s="3" t="s">
        <v>95</v>
      </c>
      <c r="D18537" s="3" t="s">
        <v>31</v>
      </c>
      <c r="E18537">
        <v>2020</v>
      </c>
      <c r="F18537" s="3" t="str">
        <f t="shared" si="565"/>
        <v>RGSpillTHOM F2020</v>
      </c>
      <c r="G18537" s="9">
        <v>1.2269318336841299</v>
      </c>
      <c r="H18537" s="9">
        <v>1.13963214344097</v>
      </c>
      <c r="I18537" s="9">
        <v>1.46861597612916</v>
      </c>
      <c r="J18537" s="9">
        <v>1.84987208635165</v>
      </c>
      <c r="K18537" s="9">
        <v>2.1690681957593698</v>
      </c>
      <c r="L18537" s="9">
        <v>2.4922068716585999</v>
      </c>
      <c r="M18537" s="9">
        <v>2.0817193772180498</v>
      </c>
      <c r="N18537" s="9">
        <v>2.3311059132754099</v>
      </c>
      <c r="O18537" s="9">
        <v>36.961776038640402</v>
      </c>
      <c r="P18537" s="9">
        <v>26.745201540534602</v>
      </c>
      <c r="Q18537" s="9">
        <v>4.1447266358825203</v>
      </c>
      <c r="R18537" s="9">
        <v>5.00724893906805E-2</v>
      </c>
      <c r="S18537" s="9">
        <v>0.14320701527343699</v>
      </c>
      <c r="T18537" s="9">
        <v>9.0529860259027706E-2</v>
      </c>
    </row>
    <row r="18538" spans="1:20" x14ac:dyDescent="0.35">
      <c r="A18538">
        <f t="shared" si="566"/>
        <v>18538</v>
      </c>
      <c r="B18538" s="3" t="s">
        <v>1039</v>
      </c>
      <c r="C18538" s="3" t="s">
        <v>95</v>
      </c>
      <c r="D18538" s="3" t="s">
        <v>31</v>
      </c>
      <c r="E18538">
        <v>2021</v>
      </c>
      <c r="F18538" s="3" t="str">
        <f t="shared" si="565"/>
        <v>RGSpillTHOM F2021</v>
      </c>
      <c r="G18538" s="9">
        <v>1.73696210626693</v>
      </c>
      <c r="H18538" s="9">
        <v>3.0437158890779799</v>
      </c>
      <c r="I18538" s="9">
        <v>1.46549824089326</v>
      </c>
      <c r="J18538" s="9">
        <v>3.7826157897452899</v>
      </c>
      <c r="K18538" s="9">
        <v>1.79444664317708</v>
      </c>
      <c r="L18538" s="9">
        <v>0.60641930698924695</v>
      </c>
      <c r="M18538" s="9">
        <v>0</v>
      </c>
      <c r="N18538" s="9">
        <v>6.1163127569444399E-3</v>
      </c>
      <c r="O18538" s="9">
        <v>6.7101581922012699</v>
      </c>
      <c r="P18538" s="9">
        <v>16.702446692302701</v>
      </c>
      <c r="Q18538" s="9">
        <v>2.22806548354805</v>
      </c>
      <c r="R18538" s="9">
        <v>1.96327574146666E-2</v>
      </c>
      <c r="S18538" s="9">
        <v>0.15951993380276</v>
      </c>
      <c r="T18538" s="9">
        <v>7.1155735287874999E-2</v>
      </c>
    </row>
    <row r="18539" spans="1:20" x14ac:dyDescent="0.35">
      <c r="A18539">
        <f t="shared" si="566"/>
        <v>18539</v>
      </c>
      <c r="B18539" s="3" t="s">
        <v>1039</v>
      </c>
      <c r="C18539" s="3" t="s">
        <v>95</v>
      </c>
      <c r="D18539" s="3" t="s">
        <v>31</v>
      </c>
      <c r="E18539">
        <v>2022</v>
      </c>
      <c r="F18539" s="3" t="str">
        <f t="shared" si="565"/>
        <v>RGSpillTHOM F2022</v>
      </c>
      <c r="G18539" s="9">
        <v>1.6980558830958301</v>
      </c>
      <c r="H18539" s="9">
        <v>0.83371153715159696</v>
      </c>
      <c r="I18539" s="9">
        <v>1.3539178061149999</v>
      </c>
      <c r="J18539" s="9">
        <v>2.6282408791643799</v>
      </c>
      <c r="K18539" s="9">
        <v>3.49163696928645</v>
      </c>
      <c r="L18539" s="9">
        <v>2.9151078989661001</v>
      </c>
      <c r="M18539" s="9">
        <v>1.2835518877611101</v>
      </c>
      <c r="N18539" s="9">
        <v>0</v>
      </c>
      <c r="O18539" s="9">
        <v>29.351166307500598</v>
      </c>
      <c r="P18539" s="9">
        <v>73.626893927465204</v>
      </c>
      <c r="Q18539" s="9">
        <v>25.0485951039737</v>
      </c>
      <c r="R18539" s="9">
        <v>0.99295067783333302</v>
      </c>
      <c r="S18539" s="9">
        <v>0.154640302070989</v>
      </c>
      <c r="T18539" s="9">
        <v>2.5049930385958302E-2</v>
      </c>
    </row>
    <row r="18540" spans="1:20" x14ac:dyDescent="0.35">
      <c r="A18540">
        <f t="shared" si="566"/>
        <v>18540</v>
      </c>
      <c r="B18540" s="3" t="s">
        <v>1039</v>
      </c>
      <c r="C18540" s="3" t="s">
        <v>95</v>
      </c>
      <c r="D18540" s="3" t="s">
        <v>31</v>
      </c>
      <c r="E18540">
        <v>2023</v>
      </c>
      <c r="F18540" s="3" t="str">
        <f t="shared" si="565"/>
        <v>RGSpillTHOM F2023</v>
      </c>
      <c r="G18540" s="9">
        <v>2.7056877696888399</v>
      </c>
      <c r="H18540" s="9">
        <v>1.9713687584741999</v>
      </c>
      <c r="I18540" s="9">
        <v>7.1448041016497603</v>
      </c>
      <c r="J18540" s="9">
        <v>5.9411170439188803</v>
      </c>
      <c r="K18540" s="9">
        <v>4.1254113578333298</v>
      </c>
      <c r="L18540" s="9">
        <v>7.8695959409257297</v>
      </c>
      <c r="M18540" s="9">
        <v>13.3307297747244</v>
      </c>
      <c r="N18540" s="9">
        <v>34.740432330834999</v>
      </c>
      <c r="O18540" s="9">
        <v>47.948056761142396</v>
      </c>
      <c r="P18540" s="9">
        <v>51.372459952765901</v>
      </c>
      <c r="Q18540" s="9">
        <v>21.744259313859299</v>
      </c>
      <c r="R18540" s="9">
        <v>0.33606995518444399</v>
      </c>
      <c r="S18540" s="9">
        <v>9.0148867201822899E-2</v>
      </c>
      <c r="T18540" s="9">
        <v>0.47555737320340208</v>
      </c>
    </row>
    <row r="18541" spans="1:20" x14ac:dyDescent="0.35">
      <c r="A18541">
        <f t="shared" si="566"/>
        <v>18541</v>
      </c>
      <c r="B18541" s="3" t="s">
        <v>1039</v>
      </c>
      <c r="C18541" s="3" t="s">
        <v>95</v>
      </c>
      <c r="D18541" s="3" t="s">
        <v>31</v>
      </c>
      <c r="E18541">
        <v>2024</v>
      </c>
      <c r="F18541" s="3" t="str">
        <f t="shared" si="565"/>
        <v>RGSpillTHOM F2024</v>
      </c>
      <c r="G18541" s="9">
        <v>2.5885464479771501</v>
      </c>
      <c r="H18541" s="9">
        <v>0.91391418732638796</v>
      </c>
      <c r="I18541" s="9">
        <v>3.6010600114154099</v>
      </c>
      <c r="J18541" s="9">
        <v>2.94059957831707</v>
      </c>
      <c r="K18541" s="9">
        <v>2.5081790843229101</v>
      </c>
      <c r="L18541" s="9">
        <v>1.8879871081806401</v>
      </c>
      <c r="M18541" s="9">
        <v>0.68996656725694405</v>
      </c>
      <c r="N18541" s="9">
        <v>5.0566168762569399</v>
      </c>
      <c r="O18541" s="9">
        <v>13.7787001471461</v>
      </c>
      <c r="P18541" s="9">
        <v>12.415735535019399</v>
      </c>
      <c r="Q18541" s="9">
        <v>7.0011257087069803E-2</v>
      </c>
      <c r="R18541" s="9">
        <v>1.9997236172375001E-2</v>
      </c>
      <c r="S18541" s="9">
        <v>5.83319191145833E-4</v>
      </c>
      <c r="T18541" s="9">
        <v>8.8288588879166623E-3</v>
      </c>
    </row>
    <row r="18542" spans="1:20" x14ac:dyDescent="0.35">
      <c r="A18542">
        <f t="shared" si="566"/>
        <v>18542</v>
      </c>
      <c r="B18542" s="3" t="s">
        <v>1039</v>
      </c>
      <c r="C18542" s="3" t="s">
        <v>95</v>
      </c>
      <c r="D18542" s="3" t="s">
        <v>31</v>
      </c>
      <c r="E18542">
        <v>2025</v>
      </c>
      <c r="F18542" s="3" t="str">
        <f t="shared" si="565"/>
        <v>RGSpillTHOM F2025</v>
      </c>
      <c r="G18542" s="9">
        <v>2.4603816309424502</v>
      </c>
      <c r="H18542" s="9">
        <v>2.72266342241823</v>
      </c>
      <c r="I18542" s="9">
        <v>1.80289510668263</v>
      </c>
      <c r="J18542" s="9">
        <v>4.5920442385976399</v>
      </c>
      <c r="K18542" s="9">
        <v>5.8672539331562499</v>
      </c>
      <c r="L18542" s="9">
        <v>3.8660702948173999</v>
      </c>
      <c r="M18542" s="9">
        <v>0.38220168855555497</v>
      </c>
      <c r="N18542" s="9">
        <v>4.2559423857406902</v>
      </c>
      <c r="O18542" s="9">
        <v>25.108062022980501</v>
      </c>
      <c r="P18542" s="9">
        <v>10.735185344019699</v>
      </c>
      <c r="Q18542" s="9">
        <v>0.95841442589130299</v>
      </c>
      <c r="R18542" s="9">
        <v>0.106781936070833</v>
      </c>
      <c r="S18542" s="9">
        <v>0.113334277492187</v>
      </c>
      <c r="T18542" s="9">
        <v>0.31310877393055497</v>
      </c>
    </row>
    <row r="18543" spans="1:20" x14ac:dyDescent="0.35">
      <c r="A18543">
        <f t="shared" si="566"/>
        <v>18543</v>
      </c>
      <c r="B18543" s="3" t="s">
        <v>1039</v>
      </c>
      <c r="C18543" s="3" t="s">
        <v>95</v>
      </c>
      <c r="D18543" s="3" t="s">
        <v>31</v>
      </c>
      <c r="E18543">
        <v>2026</v>
      </c>
      <c r="F18543" s="3" t="str">
        <f t="shared" si="565"/>
        <v>RGSpillTHOM F2026</v>
      </c>
      <c r="G18543" s="9">
        <v>2.4664514722288899</v>
      </c>
      <c r="H18543" s="9">
        <v>0.819198614730416</v>
      </c>
      <c r="I18543" s="9">
        <v>1.4237924270937501</v>
      </c>
      <c r="J18543" s="9">
        <v>6.0468937596514998</v>
      </c>
      <c r="K18543" s="9">
        <v>2.4642807189187499</v>
      </c>
      <c r="L18543" s="9">
        <v>2.53440730983219</v>
      </c>
      <c r="M18543" s="9">
        <v>0.13887975919027701</v>
      </c>
      <c r="N18543" s="9">
        <v>0.19023189908333299</v>
      </c>
      <c r="O18543" s="9">
        <v>3.2828016833904501</v>
      </c>
      <c r="P18543" s="9">
        <v>30.630228575736801</v>
      </c>
      <c r="Q18543" s="9">
        <v>10.2255248548494</v>
      </c>
      <c r="R18543" s="9">
        <v>0.127212281583333</v>
      </c>
      <c r="S18543" s="9">
        <v>5.9625496528645801E-2</v>
      </c>
      <c r="T18543" s="9">
        <v>0.17345228113091599</v>
      </c>
    </row>
    <row r="18544" spans="1:20" x14ac:dyDescent="0.35">
      <c r="A18544">
        <f t="shared" si="566"/>
        <v>18544</v>
      </c>
      <c r="B18544" s="3" t="s">
        <v>1039</v>
      </c>
      <c r="C18544" s="3" t="s">
        <v>95</v>
      </c>
      <c r="D18544" s="3" t="s">
        <v>31</v>
      </c>
      <c r="E18544">
        <v>2027</v>
      </c>
      <c r="F18544" s="3" t="str">
        <f t="shared" si="565"/>
        <v>RGSpillTHOM F2027</v>
      </c>
      <c r="G18544" s="9">
        <v>1.67339893984309</v>
      </c>
      <c r="H18544" s="9">
        <v>1.1867144008336901</v>
      </c>
      <c r="I18544" s="9">
        <v>1.6193574846652701</v>
      </c>
      <c r="J18544" s="9">
        <v>5.3928554743000001</v>
      </c>
      <c r="K18544" s="9">
        <v>6.64381696195833</v>
      </c>
      <c r="L18544" s="9">
        <v>3.5873154305982502</v>
      </c>
      <c r="M18544" s="9">
        <v>7.4109525737333311</v>
      </c>
      <c r="N18544" s="9">
        <v>1.5016197863465499</v>
      </c>
      <c r="O18544" s="9">
        <v>23.679894861499498</v>
      </c>
      <c r="P18544" s="9">
        <v>58.132932479854098</v>
      </c>
      <c r="Q18544" s="9">
        <v>24.308583858752499</v>
      </c>
      <c r="R18544" s="9">
        <v>1.25945390723988</v>
      </c>
      <c r="S18544" s="9">
        <v>0.52671046469726501</v>
      </c>
      <c r="T18544" s="9">
        <v>0.31794358773916598</v>
      </c>
    </row>
    <row r="18545" spans="1:20" x14ac:dyDescent="0.35">
      <c r="A18545">
        <f t="shared" si="566"/>
        <v>18545</v>
      </c>
      <c r="B18545" s="3" t="s">
        <v>1039</v>
      </c>
      <c r="C18545" s="3" t="s">
        <v>95</v>
      </c>
      <c r="D18545" s="3" t="s">
        <v>31</v>
      </c>
      <c r="E18545">
        <v>2028</v>
      </c>
      <c r="F18545" s="3" t="str">
        <f t="shared" si="565"/>
        <v>RGSpillTHOM F2028</v>
      </c>
      <c r="G18545" s="9">
        <v>1.82035534978198</v>
      </c>
      <c r="H18545" s="9">
        <v>2.2581220346227</v>
      </c>
      <c r="I18545" s="9">
        <v>2.61069529417462</v>
      </c>
      <c r="J18545" s="9">
        <v>2.9932400811002</v>
      </c>
      <c r="K18545" s="9">
        <v>2.99357986573906</v>
      </c>
      <c r="L18545" s="9">
        <v>2.4020666333139098</v>
      </c>
      <c r="M18545" s="9">
        <v>0.455512283440277</v>
      </c>
      <c r="N18545" s="9">
        <v>2.23805663579166</v>
      </c>
      <c r="O18545" s="9">
        <v>29.100032205219001</v>
      </c>
      <c r="P18545" s="9">
        <v>69.339658494482606</v>
      </c>
      <c r="Q18545" s="9">
        <v>28.673571098962999</v>
      </c>
      <c r="R18545" s="9">
        <v>0</v>
      </c>
      <c r="S18545" s="9">
        <v>0</v>
      </c>
      <c r="T18545" s="9">
        <v>0.13953873875792999</v>
      </c>
    </row>
    <row r="18546" spans="1:20" x14ac:dyDescent="0.35">
      <c r="A18546">
        <f t="shared" si="566"/>
        <v>18546</v>
      </c>
      <c r="B18546" s="3" t="s">
        <v>1039</v>
      </c>
      <c r="C18546" s="3" t="s">
        <v>95</v>
      </c>
      <c r="D18546" s="3" t="s">
        <v>31</v>
      </c>
      <c r="E18546">
        <v>2029</v>
      </c>
      <c r="F18546" s="3" t="str">
        <f t="shared" si="565"/>
        <v>RGSpillTHOM F2029</v>
      </c>
      <c r="G18546" s="9">
        <v>2.1777655529724398</v>
      </c>
      <c r="H18546" s="9">
        <v>1.18000864727559</v>
      </c>
      <c r="I18546" s="9">
        <v>1.43107138371409</v>
      </c>
      <c r="J18546" s="9">
        <v>2.23092991784852</v>
      </c>
      <c r="K18546" s="9">
        <v>2.5629505479753099</v>
      </c>
      <c r="L18546" s="9">
        <v>1.76330123900837</v>
      </c>
      <c r="M18546" s="9">
        <v>11.754770036189401</v>
      </c>
      <c r="N18546" s="9">
        <v>4.47872204949166</v>
      </c>
      <c r="O18546" s="9">
        <v>35.629138755999598</v>
      </c>
      <c r="P18546" s="9">
        <v>39.9907945572673</v>
      </c>
      <c r="Q18546" s="9">
        <v>5.9336420191621704</v>
      </c>
      <c r="R18546" s="9">
        <v>2.3152720004166599E-2</v>
      </c>
      <c r="S18546" s="9">
        <v>3.5328059192708303E-2</v>
      </c>
      <c r="T18546" s="9">
        <v>1.31383919911805E-2</v>
      </c>
    </row>
    <row r="18547" spans="1:20" x14ac:dyDescent="0.35">
      <c r="A18547">
        <f t="shared" si="566"/>
        <v>18547</v>
      </c>
      <c r="B18547" s="3" t="s">
        <v>1039</v>
      </c>
      <c r="C18547" s="3" t="s">
        <v>77</v>
      </c>
      <c r="D18547" s="3" t="s">
        <v>31</v>
      </c>
      <c r="E18547">
        <v>2020</v>
      </c>
      <c r="F18547" s="3" t="str">
        <f t="shared" si="565"/>
        <v>RGGenTHOM F2020</v>
      </c>
      <c r="G18547" s="9">
        <v>35.245209879032203</v>
      </c>
      <c r="H18547" s="9">
        <v>43.670185831944401</v>
      </c>
      <c r="I18547" s="9">
        <v>40.910663299999896</v>
      </c>
      <c r="J18547" s="9">
        <v>36.584765295698901</v>
      </c>
      <c r="K18547" s="9">
        <v>41.349924196428503</v>
      </c>
      <c r="L18547" s="9">
        <v>45.231456708333297</v>
      </c>
      <c r="M18547" s="9">
        <v>61.096827116666603</v>
      </c>
      <c r="N18547" s="9">
        <v>53.285410897222199</v>
      </c>
      <c r="O18547" s="9">
        <v>85.2</v>
      </c>
      <c r="P18547" s="9">
        <v>84.852128888888899</v>
      </c>
      <c r="Q18547" s="9">
        <v>68.948907311827895</v>
      </c>
      <c r="R18547" s="9">
        <v>28.026666758333299</v>
      </c>
      <c r="S18547" s="9">
        <v>36.352727890624998</v>
      </c>
      <c r="T18547" s="9">
        <v>32.0214149166666</v>
      </c>
    </row>
    <row r="18548" spans="1:20" x14ac:dyDescent="0.35">
      <c r="A18548">
        <f t="shared" si="566"/>
        <v>18548</v>
      </c>
      <c r="B18548" s="3" t="s">
        <v>1039</v>
      </c>
      <c r="C18548" s="3" t="s">
        <v>77</v>
      </c>
      <c r="D18548" s="3" t="s">
        <v>31</v>
      </c>
      <c r="E18548">
        <v>2021</v>
      </c>
      <c r="F18548" s="3" t="str">
        <f t="shared" si="565"/>
        <v>RGGenTHOM F2021</v>
      </c>
      <c r="G18548" s="9">
        <v>40.447628626343999</v>
      </c>
      <c r="H18548" s="9">
        <v>34.578712634722201</v>
      </c>
      <c r="I18548" s="9">
        <v>33.990288638888799</v>
      </c>
      <c r="J18548" s="9">
        <v>38.945525232392399</v>
      </c>
      <c r="K18548" s="9">
        <v>35.295696126487996</v>
      </c>
      <c r="L18548" s="9">
        <v>37.791204803763399</v>
      </c>
      <c r="M18548" s="9">
        <v>33.829639024999999</v>
      </c>
      <c r="N18548" s="9">
        <v>48.945912222222198</v>
      </c>
      <c r="O18548" s="9">
        <v>74.972187393817194</v>
      </c>
      <c r="P18548" s="9">
        <v>82.909526111111106</v>
      </c>
      <c r="Q18548" s="9">
        <v>64.893801586021496</v>
      </c>
      <c r="R18548" s="9">
        <v>45.006861499999999</v>
      </c>
      <c r="S18548" s="9">
        <v>30.639369070312402</v>
      </c>
      <c r="T18548" s="9">
        <v>38.029843958333302</v>
      </c>
    </row>
    <row r="18549" spans="1:20" x14ac:dyDescent="0.35">
      <c r="A18549">
        <f t="shared" si="566"/>
        <v>18549</v>
      </c>
      <c r="B18549" s="3" t="s">
        <v>1039</v>
      </c>
      <c r="C18549" s="3" t="s">
        <v>77</v>
      </c>
      <c r="D18549" s="3" t="s">
        <v>31</v>
      </c>
      <c r="E18549">
        <v>2022</v>
      </c>
      <c r="F18549" s="3" t="str">
        <f t="shared" ref="F18549:F18612" si="567">_xlfn.CONCAT(B18549,C18549,D18549,E18549)</f>
        <v>RGGenTHOM F2022</v>
      </c>
      <c r="G18549" s="9">
        <v>31.1375880712365</v>
      </c>
      <c r="H18549" s="9">
        <v>32.1844292361111</v>
      </c>
      <c r="I18549" s="9">
        <v>41.742560861111102</v>
      </c>
      <c r="J18549" s="9">
        <v>35.014842532258001</v>
      </c>
      <c r="K18549" s="9">
        <v>40.969727244047597</v>
      </c>
      <c r="L18549" s="9">
        <v>43.771659967741897</v>
      </c>
      <c r="M18549" s="9">
        <v>58.6014883333333</v>
      </c>
      <c r="N18549" s="9">
        <v>38.109853883333301</v>
      </c>
      <c r="O18549" s="9">
        <v>82.311482123655907</v>
      </c>
      <c r="P18549" s="9">
        <v>85.101324583333295</v>
      </c>
      <c r="Q18549" s="9">
        <v>84.6686731182795</v>
      </c>
      <c r="R18549" s="9">
        <v>71.739005277777693</v>
      </c>
      <c r="S18549" s="9">
        <v>55.266774218750001</v>
      </c>
      <c r="T18549" s="9">
        <v>54.145805222222201</v>
      </c>
    </row>
    <row r="18550" spans="1:20" x14ac:dyDescent="0.35">
      <c r="A18550">
        <f t="shared" si="566"/>
        <v>18550</v>
      </c>
      <c r="B18550" s="3" t="s">
        <v>1039</v>
      </c>
      <c r="C18550" s="3" t="s">
        <v>77</v>
      </c>
      <c r="D18550" s="3" t="s">
        <v>31</v>
      </c>
      <c r="E18550">
        <v>2023</v>
      </c>
      <c r="F18550" s="3" t="str">
        <f t="shared" si="567"/>
        <v>RGGenTHOM F2023</v>
      </c>
      <c r="G18550" s="9">
        <v>38.1065111451612</v>
      </c>
      <c r="H18550" s="9">
        <v>35.014271554305502</v>
      </c>
      <c r="I18550" s="9">
        <v>62.776835083333303</v>
      </c>
      <c r="J18550" s="9">
        <v>47.3998608634408</v>
      </c>
      <c r="K18550" s="9">
        <v>53.713313773809503</v>
      </c>
      <c r="L18550" s="9">
        <v>70.237227768817206</v>
      </c>
      <c r="M18550" s="9">
        <v>84.557319166666602</v>
      </c>
      <c r="N18550" s="9">
        <v>84.961012222222195</v>
      </c>
      <c r="O18550" s="9">
        <v>84.970967741935397</v>
      </c>
      <c r="P18550" s="9">
        <v>84.980412777777701</v>
      </c>
      <c r="Q18550" s="9">
        <v>85.065009677419297</v>
      </c>
      <c r="R18550" s="9">
        <v>68.885562777777693</v>
      </c>
      <c r="S18550" s="9">
        <v>35.949687213541601</v>
      </c>
      <c r="T18550" s="9">
        <v>49.061400833333302</v>
      </c>
    </row>
    <row r="18551" spans="1:20" x14ac:dyDescent="0.35">
      <c r="A18551">
        <f t="shared" si="566"/>
        <v>18551</v>
      </c>
      <c r="B18551" s="3" t="s">
        <v>1039</v>
      </c>
      <c r="C18551" s="3" t="s">
        <v>77</v>
      </c>
      <c r="D18551" s="3" t="s">
        <v>31</v>
      </c>
      <c r="E18551">
        <v>2024</v>
      </c>
      <c r="F18551" s="3" t="str">
        <f t="shared" si="567"/>
        <v>RGGenTHOM F2024</v>
      </c>
      <c r="G18551" s="9">
        <v>42.114081276881699</v>
      </c>
      <c r="H18551" s="9">
        <v>44.749476904166599</v>
      </c>
      <c r="I18551" s="9">
        <v>35.257656163888797</v>
      </c>
      <c r="J18551" s="9">
        <v>35.517609760752599</v>
      </c>
      <c r="K18551" s="9">
        <v>39.852188900297598</v>
      </c>
      <c r="L18551" s="9">
        <v>42.857065079301002</v>
      </c>
      <c r="M18551" s="9">
        <v>60.701165277777697</v>
      </c>
      <c r="N18551" s="9">
        <v>81.048945000000003</v>
      </c>
      <c r="O18551" s="9">
        <v>84.307344892473097</v>
      </c>
      <c r="P18551" s="9">
        <v>79.070333972222201</v>
      </c>
      <c r="Q18551" s="9">
        <v>42.071721432795698</v>
      </c>
      <c r="R18551" s="9">
        <v>23.4845526388888</v>
      </c>
      <c r="S18551" s="9">
        <v>17.481627994791602</v>
      </c>
      <c r="T18551" s="9">
        <v>23.479283199999902</v>
      </c>
    </row>
    <row r="18552" spans="1:20" x14ac:dyDescent="0.35">
      <c r="A18552">
        <f t="shared" si="566"/>
        <v>18552</v>
      </c>
      <c r="B18552" s="3" t="s">
        <v>1039</v>
      </c>
      <c r="C18552" s="3" t="s">
        <v>77</v>
      </c>
      <c r="D18552" s="3" t="s">
        <v>31</v>
      </c>
      <c r="E18552">
        <v>2025</v>
      </c>
      <c r="F18552" s="3" t="str">
        <f t="shared" si="567"/>
        <v>RGGenTHOM F2025</v>
      </c>
      <c r="G18552" s="9">
        <v>40.606087424731101</v>
      </c>
      <c r="H18552" s="9">
        <v>33.899923920833302</v>
      </c>
      <c r="I18552" s="9">
        <v>34.059945034722197</v>
      </c>
      <c r="J18552" s="9">
        <v>48.5681686603494</v>
      </c>
      <c r="K18552" s="9">
        <v>51.749181175595197</v>
      </c>
      <c r="L18552" s="9">
        <v>56.2340904301075</v>
      </c>
      <c r="M18552" s="9">
        <v>45.111982619444397</v>
      </c>
      <c r="N18552" s="9">
        <v>66.141371666666601</v>
      </c>
      <c r="O18552" s="9">
        <v>85.048941935483796</v>
      </c>
      <c r="P18552" s="9">
        <v>83.642891805555493</v>
      </c>
      <c r="Q18552" s="9">
        <v>55.560219489247302</v>
      </c>
      <c r="R18552" s="9">
        <v>28.426253305555498</v>
      </c>
      <c r="S18552" s="9">
        <v>24.371140104166599</v>
      </c>
      <c r="T18552" s="9">
        <v>46.421883416666603</v>
      </c>
    </row>
    <row r="18553" spans="1:20" x14ac:dyDescent="0.35">
      <c r="A18553">
        <f t="shared" si="566"/>
        <v>18553</v>
      </c>
      <c r="B18553" s="3" t="s">
        <v>1039</v>
      </c>
      <c r="C18553" s="3" t="s">
        <v>77</v>
      </c>
      <c r="D18553" s="3" t="s">
        <v>31</v>
      </c>
      <c r="E18553">
        <v>2026</v>
      </c>
      <c r="F18553" s="3" t="str">
        <f t="shared" si="567"/>
        <v>RGGenTHOM F2026</v>
      </c>
      <c r="G18553" s="9">
        <v>36.122865604838701</v>
      </c>
      <c r="H18553" s="9">
        <v>34.6816306708333</v>
      </c>
      <c r="I18553" s="9">
        <v>37.077359049999998</v>
      </c>
      <c r="J18553" s="9">
        <v>45.913585171102099</v>
      </c>
      <c r="K18553" s="9">
        <v>39.711238785714201</v>
      </c>
      <c r="L18553" s="9">
        <v>40.645447137096703</v>
      </c>
      <c r="M18553" s="9">
        <v>52.456150794444397</v>
      </c>
      <c r="N18553" s="9">
        <v>54.041979722222202</v>
      </c>
      <c r="O18553" s="9">
        <v>71.105553870967697</v>
      </c>
      <c r="P18553" s="9">
        <v>85.167697222222202</v>
      </c>
      <c r="Q18553" s="9">
        <v>81.471084677419299</v>
      </c>
      <c r="R18553" s="9">
        <v>57.333306388888801</v>
      </c>
      <c r="S18553" s="9">
        <v>31.594794374999999</v>
      </c>
      <c r="T18553" s="9">
        <v>49.371281013888797</v>
      </c>
    </row>
    <row r="18554" spans="1:20" x14ac:dyDescent="0.35">
      <c r="A18554">
        <f t="shared" si="566"/>
        <v>18554</v>
      </c>
      <c r="B18554" s="3" t="s">
        <v>1039</v>
      </c>
      <c r="C18554" s="3" t="s">
        <v>77</v>
      </c>
      <c r="D18554" s="3" t="s">
        <v>31</v>
      </c>
      <c r="E18554">
        <v>2027</v>
      </c>
      <c r="F18554" s="3" t="str">
        <f t="shared" si="567"/>
        <v>RGGenTHOM F2027</v>
      </c>
      <c r="G18554" s="9">
        <v>37.923537975806397</v>
      </c>
      <c r="H18554" s="9">
        <v>33.814801027777698</v>
      </c>
      <c r="I18554" s="9">
        <v>35.764437085972197</v>
      </c>
      <c r="J18554" s="9">
        <v>45.927102029569802</v>
      </c>
      <c r="K18554" s="9">
        <v>47.208333110119</v>
      </c>
      <c r="L18554" s="9">
        <v>57.099100673387099</v>
      </c>
      <c r="M18554" s="9">
        <v>64.823748055555498</v>
      </c>
      <c r="N18554" s="9">
        <v>62.621147000000001</v>
      </c>
      <c r="O18554" s="9">
        <v>83.9299118279569</v>
      </c>
      <c r="P18554" s="9">
        <v>85.091909625</v>
      </c>
      <c r="Q18554" s="9">
        <v>84.444413440860203</v>
      </c>
      <c r="R18554" s="9">
        <v>68.627839166666604</v>
      </c>
      <c r="S18554" s="9">
        <v>49.606170833333302</v>
      </c>
      <c r="T18554" s="9">
        <v>58.367940111111103</v>
      </c>
    </row>
    <row r="18555" spans="1:20" x14ac:dyDescent="0.35">
      <c r="A18555">
        <f t="shared" si="566"/>
        <v>18555</v>
      </c>
      <c r="B18555" s="3" t="s">
        <v>1039</v>
      </c>
      <c r="C18555" s="3" t="s">
        <v>77</v>
      </c>
      <c r="D18555" s="3" t="s">
        <v>31</v>
      </c>
      <c r="E18555">
        <v>2028</v>
      </c>
      <c r="F18555" s="3" t="str">
        <f t="shared" si="567"/>
        <v>RGGenTHOM F2028</v>
      </c>
      <c r="G18555" s="9">
        <v>35.398558086021502</v>
      </c>
      <c r="H18555" s="9">
        <v>38.536425541666603</v>
      </c>
      <c r="I18555" s="9">
        <v>35.468296898611101</v>
      </c>
      <c r="J18555" s="9">
        <v>43.217731698924702</v>
      </c>
      <c r="K18555" s="9">
        <v>44.195806305059499</v>
      </c>
      <c r="L18555" s="9">
        <v>48.611307627688099</v>
      </c>
      <c r="M18555" s="9">
        <v>31.003320391666598</v>
      </c>
      <c r="N18555" s="9">
        <v>47.815149750000003</v>
      </c>
      <c r="O18555" s="9">
        <v>85.2</v>
      </c>
      <c r="P18555" s="9">
        <v>84.851714986111105</v>
      </c>
      <c r="Q18555" s="9">
        <v>84.482065994623596</v>
      </c>
      <c r="R18555" s="9">
        <v>59.609787611111102</v>
      </c>
      <c r="S18555" s="9">
        <v>64.382557031250002</v>
      </c>
      <c r="T18555" s="9">
        <v>45.6982061388888</v>
      </c>
    </row>
    <row r="18556" spans="1:20" x14ac:dyDescent="0.35">
      <c r="A18556">
        <f t="shared" si="566"/>
        <v>18556</v>
      </c>
      <c r="B18556" s="3" t="s">
        <v>1039</v>
      </c>
      <c r="C18556" s="3" t="s">
        <v>77</v>
      </c>
      <c r="D18556" s="3" t="s">
        <v>31</v>
      </c>
      <c r="E18556">
        <v>2029</v>
      </c>
      <c r="F18556" s="3" t="str">
        <f t="shared" si="567"/>
        <v>RGGenTHOM F2029</v>
      </c>
      <c r="G18556" s="9">
        <v>37.029570686827903</v>
      </c>
      <c r="H18556" s="9">
        <v>31.075659347222199</v>
      </c>
      <c r="I18556" s="9">
        <v>34.3273978958333</v>
      </c>
      <c r="J18556" s="9">
        <v>34.177856450134399</v>
      </c>
      <c r="K18556" s="9">
        <v>36.786469910714203</v>
      </c>
      <c r="L18556" s="9">
        <v>43.688022836021503</v>
      </c>
      <c r="M18556" s="9">
        <v>65.3007098333333</v>
      </c>
      <c r="N18556" s="9">
        <v>81.248211944444407</v>
      </c>
      <c r="O18556" s="9">
        <v>85.085483870967707</v>
      </c>
      <c r="P18556" s="9">
        <v>85.114085416666597</v>
      </c>
      <c r="Q18556" s="9">
        <v>70.239727819892394</v>
      </c>
      <c r="R18556" s="9">
        <v>39.900061611111099</v>
      </c>
      <c r="S18556" s="9">
        <v>26.962291848958301</v>
      </c>
      <c r="T18556" s="9">
        <v>36.761890513888801</v>
      </c>
    </row>
    <row r="18557" spans="1:20" x14ac:dyDescent="0.35">
      <c r="A18557">
        <f t="shared" si="566"/>
        <v>18557</v>
      </c>
      <c r="B18557" s="3" t="s">
        <v>1039</v>
      </c>
      <c r="C18557" s="3" t="s">
        <v>75</v>
      </c>
      <c r="D18557" s="3" t="s">
        <v>25</v>
      </c>
      <c r="E18557">
        <v>2020</v>
      </c>
      <c r="F18557" s="3" t="str">
        <f t="shared" si="567"/>
        <v>RGElevUP BON2020</v>
      </c>
      <c r="G18557" s="9" t="e">
        <v>#N/A</v>
      </c>
      <c r="H18557" s="9" t="e">
        <v>#N/A</v>
      </c>
      <c r="I18557" s="9" t="e">
        <v>#N/A</v>
      </c>
      <c r="J18557" s="9" t="e">
        <v>#N/A</v>
      </c>
      <c r="K18557" s="9" t="e">
        <v>#N/A</v>
      </c>
      <c r="L18557" s="9" t="e">
        <v>#N/A</v>
      </c>
      <c r="M18557" s="9" t="e">
        <v>#N/A</v>
      </c>
      <c r="N18557" s="9" t="e">
        <v>#N/A</v>
      </c>
      <c r="O18557" s="9" t="e">
        <v>#N/A</v>
      </c>
      <c r="P18557" s="9" t="e">
        <v>#N/A</v>
      </c>
      <c r="Q18557" s="9" t="e">
        <v>#N/A</v>
      </c>
      <c r="R18557" s="9" t="e">
        <v>#N/A</v>
      </c>
      <c r="S18557" s="9" t="e">
        <v>#N/A</v>
      </c>
      <c r="T18557" s="9" t="e">
        <v>#N/A</v>
      </c>
    </row>
    <row r="18558" spans="1:20" x14ac:dyDescent="0.35">
      <c r="A18558">
        <f t="shared" si="566"/>
        <v>18558</v>
      </c>
      <c r="B18558" s="3" t="s">
        <v>1039</v>
      </c>
      <c r="C18558" s="3" t="s">
        <v>75</v>
      </c>
      <c r="D18558" s="3" t="s">
        <v>25</v>
      </c>
      <c r="E18558">
        <v>2021</v>
      </c>
      <c r="F18558" s="3" t="str">
        <f t="shared" si="567"/>
        <v>RGElevUP BON2021</v>
      </c>
      <c r="G18558" s="9" t="e">
        <v>#N/A</v>
      </c>
      <c r="H18558" s="9" t="e">
        <v>#N/A</v>
      </c>
      <c r="I18558" s="9" t="e">
        <v>#N/A</v>
      </c>
      <c r="J18558" s="9" t="e">
        <v>#N/A</v>
      </c>
      <c r="K18558" s="9" t="e">
        <v>#N/A</v>
      </c>
      <c r="L18558" s="9" t="e">
        <v>#N/A</v>
      </c>
      <c r="M18558" s="9" t="e">
        <v>#N/A</v>
      </c>
      <c r="N18558" s="9" t="e">
        <v>#N/A</v>
      </c>
      <c r="O18558" s="9" t="e">
        <v>#N/A</v>
      </c>
      <c r="P18558" s="9" t="e">
        <v>#N/A</v>
      </c>
      <c r="Q18558" s="9" t="e">
        <v>#N/A</v>
      </c>
      <c r="R18558" s="9" t="e">
        <v>#N/A</v>
      </c>
      <c r="S18558" s="9" t="e">
        <v>#N/A</v>
      </c>
      <c r="T18558" s="9" t="e">
        <v>#N/A</v>
      </c>
    </row>
    <row r="18559" spans="1:20" x14ac:dyDescent="0.35">
      <c r="A18559">
        <f t="shared" si="566"/>
        <v>18559</v>
      </c>
      <c r="B18559" s="3" t="s">
        <v>1039</v>
      </c>
      <c r="C18559" s="3" t="s">
        <v>75</v>
      </c>
      <c r="D18559" s="3" t="s">
        <v>25</v>
      </c>
      <c r="E18559">
        <v>2022</v>
      </c>
      <c r="F18559" s="3" t="str">
        <f t="shared" si="567"/>
        <v>RGElevUP BON2022</v>
      </c>
      <c r="G18559" s="9" t="e">
        <v>#N/A</v>
      </c>
      <c r="H18559" s="9" t="e">
        <v>#N/A</v>
      </c>
      <c r="I18559" s="9" t="e">
        <v>#N/A</v>
      </c>
      <c r="J18559" s="9" t="e">
        <v>#N/A</v>
      </c>
      <c r="K18559" s="9" t="e">
        <v>#N/A</v>
      </c>
      <c r="L18559" s="9" t="e">
        <v>#N/A</v>
      </c>
      <c r="M18559" s="9" t="e">
        <v>#N/A</v>
      </c>
      <c r="N18559" s="9" t="e">
        <v>#N/A</v>
      </c>
      <c r="O18559" s="9" t="e">
        <v>#N/A</v>
      </c>
      <c r="P18559" s="9" t="e">
        <v>#N/A</v>
      </c>
      <c r="Q18559" s="9" t="e">
        <v>#N/A</v>
      </c>
      <c r="R18559" s="9" t="e">
        <v>#N/A</v>
      </c>
      <c r="S18559" s="9" t="e">
        <v>#N/A</v>
      </c>
      <c r="T18559" s="9" t="e">
        <v>#N/A</v>
      </c>
    </row>
    <row r="18560" spans="1:20" x14ac:dyDescent="0.35">
      <c r="A18560">
        <f t="shared" si="566"/>
        <v>18560</v>
      </c>
      <c r="B18560" s="3" t="s">
        <v>1039</v>
      </c>
      <c r="C18560" s="3" t="s">
        <v>75</v>
      </c>
      <c r="D18560" s="3" t="s">
        <v>25</v>
      </c>
      <c r="E18560">
        <v>2023</v>
      </c>
      <c r="F18560" s="3" t="str">
        <f t="shared" si="567"/>
        <v>RGElevUP BON2023</v>
      </c>
      <c r="G18560" s="9" t="e">
        <v>#N/A</v>
      </c>
      <c r="H18560" s="9" t="e">
        <v>#N/A</v>
      </c>
      <c r="I18560" s="9" t="e">
        <v>#N/A</v>
      </c>
      <c r="J18560" s="9" t="e">
        <v>#N/A</v>
      </c>
      <c r="K18560" s="9" t="e">
        <v>#N/A</v>
      </c>
      <c r="L18560" s="9" t="e">
        <v>#N/A</v>
      </c>
      <c r="M18560" s="9" t="e">
        <v>#N/A</v>
      </c>
      <c r="N18560" s="9" t="e">
        <v>#N/A</v>
      </c>
      <c r="O18560" s="9" t="e">
        <v>#N/A</v>
      </c>
      <c r="P18560" s="9" t="e">
        <v>#N/A</v>
      </c>
      <c r="Q18560" s="9" t="e">
        <v>#N/A</v>
      </c>
      <c r="R18560" s="9" t="e">
        <v>#N/A</v>
      </c>
      <c r="S18560" s="9" t="e">
        <v>#N/A</v>
      </c>
      <c r="T18560" s="9" t="e">
        <v>#N/A</v>
      </c>
    </row>
    <row r="18561" spans="1:20" x14ac:dyDescent="0.35">
      <c r="A18561">
        <f t="shared" si="566"/>
        <v>18561</v>
      </c>
      <c r="B18561" s="3" t="s">
        <v>1039</v>
      </c>
      <c r="C18561" s="3" t="s">
        <v>75</v>
      </c>
      <c r="D18561" s="3" t="s">
        <v>25</v>
      </c>
      <c r="E18561">
        <v>2024</v>
      </c>
      <c r="F18561" s="3" t="str">
        <f t="shared" si="567"/>
        <v>RGElevUP BON2024</v>
      </c>
      <c r="G18561" s="9" t="e">
        <v>#N/A</v>
      </c>
      <c r="H18561" s="9" t="e">
        <v>#N/A</v>
      </c>
      <c r="I18561" s="9" t="e">
        <v>#N/A</v>
      </c>
      <c r="J18561" s="9" t="e">
        <v>#N/A</v>
      </c>
      <c r="K18561" s="9" t="e">
        <v>#N/A</v>
      </c>
      <c r="L18561" s="9" t="e">
        <v>#N/A</v>
      </c>
      <c r="M18561" s="9" t="e">
        <v>#N/A</v>
      </c>
      <c r="N18561" s="9" t="e">
        <v>#N/A</v>
      </c>
      <c r="O18561" s="9" t="e">
        <v>#N/A</v>
      </c>
      <c r="P18561" s="9" t="e">
        <v>#N/A</v>
      </c>
      <c r="Q18561" s="9" t="e">
        <v>#N/A</v>
      </c>
      <c r="R18561" s="9" t="e">
        <v>#N/A</v>
      </c>
      <c r="S18561" s="9" t="e">
        <v>#N/A</v>
      </c>
      <c r="T18561" s="9" t="e">
        <v>#N/A</v>
      </c>
    </row>
    <row r="18562" spans="1:20" x14ac:dyDescent="0.35">
      <c r="A18562">
        <f t="shared" si="566"/>
        <v>18562</v>
      </c>
      <c r="B18562" s="3" t="s">
        <v>1039</v>
      </c>
      <c r="C18562" s="3" t="s">
        <v>75</v>
      </c>
      <c r="D18562" s="3" t="s">
        <v>25</v>
      </c>
      <c r="E18562">
        <v>2025</v>
      </c>
      <c r="F18562" s="3" t="str">
        <f t="shared" si="567"/>
        <v>RGElevUP BON2025</v>
      </c>
      <c r="G18562" s="9" t="e">
        <v>#N/A</v>
      </c>
      <c r="H18562" s="9" t="e">
        <v>#N/A</v>
      </c>
      <c r="I18562" s="9" t="e">
        <v>#N/A</v>
      </c>
      <c r="J18562" s="9" t="e">
        <v>#N/A</v>
      </c>
      <c r="K18562" s="9" t="e">
        <v>#N/A</v>
      </c>
      <c r="L18562" s="9" t="e">
        <v>#N/A</v>
      </c>
      <c r="M18562" s="9" t="e">
        <v>#N/A</v>
      </c>
      <c r="N18562" s="9" t="e">
        <v>#N/A</v>
      </c>
      <c r="O18562" s="9" t="e">
        <v>#N/A</v>
      </c>
      <c r="P18562" s="9" t="e">
        <v>#N/A</v>
      </c>
      <c r="Q18562" s="9" t="e">
        <v>#N/A</v>
      </c>
      <c r="R18562" s="9" t="e">
        <v>#N/A</v>
      </c>
      <c r="S18562" s="9" t="e">
        <v>#N/A</v>
      </c>
      <c r="T18562" s="9" t="e">
        <v>#N/A</v>
      </c>
    </row>
    <row r="18563" spans="1:20" x14ac:dyDescent="0.35">
      <c r="A18563">
        <f t="shared" ref="A18563:A18626" si="568">A18562+1</f>
        <v>18563</v>
      </c>
      <c r="B18563" s="3" t="s">
        <v>1039</v>
      </c>
      <c r="C18563" s="3" t="s">
        <v>75</v>
      </c>
      <c r="D18563" s="3" t="s">
        <v>25</v>
      </c>
      <c r="E18563">
        <v>2026</v>
      </c>
      <c r="F18563" s="3" t="str">
        <f t="shared" si="567"/>
        <v>RGElevUP BON2026</v>
      </c>
      <c r="G18563" s="9" t="e">
        <v>#N/A</v>
      </c>
      <c r="H18563" s="9" t="e">
        <v>#N/A</v>
      </c>
      <c r="I18563" s="9" t="e">
        <v>#N/A</v>
      </c>
      <c r="J18563" s="9" t="e">
        <v>#N/A</v>
      </c>
      <c r="K18563" s="9" t="e">
        <v>#N/A</v>
      </c>
      <c r="L18563" s="9" t="e">
        <v>#N/A</v>
      </c>
      <c r="M18563" s="9" t="e">
        <v>#N/A</v>
      </c>
      <c r="N18563" s="9" t="e">
        <v>#N/A</v>
      </c>
      <c r="O18563" s="9" t="e">
        <v>#N/A</v>
      </c>
      <c r="P18563" s="9" t="e">
        <v>#N/A</v>
      </c>
      <c r="Q18563" s="9" t="e">
        <v>#N/A</v>
      </c>
      <c r="R18563" s="9" t="e">
        <v>#N/A</v>
      </c>
      <c r="S18563" s="9" t="e">
        <v>#N/A</v>
      </c>
      <c r="T18563" s="9" t="e">
        <v>#N/A</v>
      </c>
    </row>
    <row r="18564" spans="1:20" x14ac:dyDescent="0.35">
      <c r="A18564">
        <f t="shared" si="568"/>
        <v>18564</v>
      </c>
      <c r="B18564" s="3" t="s">
        <v>1039</v>
      </c>
      <c r="C18564" s="3" t="s">
        <v>75</v>
      </c>
      <c r="D18564" s="3" t="s">
        <v>25</v>
      </c>
      <c r="E18564">
        <v>2027</v>
      </c>
      <c r="F18564" s="3" t="str">
        <f t="shared" si="567"/>
        <v>RGElevUP BON2027</v>
      </c>
      <c r="G18564" s="9" t="e">
        <v>#N/A</v>
      </c>
      <c r="H18564" s="9" t="e">
        <v>#N/A</v>
      </c>
      <c r="I18564" s="9" t="e">
        <v>#N/A</v>
      </c>
      <c r="J18564" s="9" t="e">
        <v>#N/A</v>
      </c>
      <c r="K18564" s="9" t="e">
        <v>#N/A</v>
      </c>
      <c r="L18564" s="9" t="e">
        <v>#N/A</v>
      </c>
      <c r="M18564" s="9" t="e">
        <v>#N/A</v>
      </c>
      <c r="N18564" s="9" t="e">
        <v>#N/A</v>
      </c>
      <c r="O18564" s="9" t="e">
        <v>#N/A</v>
      </c>
      <c r="P18564" s="9" t="e">
        <v>#N/A</v>
      </c>
      <c r="Q18564" s="9" t="e">
        <v>#N/A</v>
      </c>
      <c r="R18564" s="9" t="e">
        <v>#N/A</v>
      </c>
      <c r="S18564" s="9" t="e">
        <v>#N/A</v>
      </c>
      <c r="T18564" s="9" t="e">
        <v>#N/A</v>
      </c>
    </row>
    <row r="18565" spans="1:20" x14ac:dyDescent="0.35">
      <c r="A18565">
        <f t="shared" si="568"/>
        <v>18565</v>
      </c>
      <c r="B18565" s="3" t="s">
        <v>1039</v>
      </c>
      <c r="C18565" s="3" t="s">
        <v>75</v>
      </c>
      <c r="D18565" s="3" t="s">
        <v>25</v>
      </c>
      <c r="E18565">
        <v>2028</v>
      </c>
      <c r="F18565" s="3" t="str">
        <f t="shared" si="567"/>
        <v>RGElevUP BON2028</v>
      </c>
      <c r="G18565" s="9" t="e">
        <v>#N/A</v>
      </c>
      <c r="H18565" s="9" t="e">
        <v>#N/A</v>
      </c>
      <c r="I18565" s="9" t="e">
        <v>#N/A</v>
      </c>
      <c r="J18565" s="9" t="e">
        <v>#N/A</v>
      </c>
      <c r="K18565" s="9" t="e">
        <v>#N/A</v>
      </c>
      <c r="L18565" s="9" t="e">
        <v>#N/A</v>
      </c>
      <c r="M18565" s="9" t="e">
        <v>#N/A</v>
      </c>
      <c r="N18565" s="9" t="e">
        <v>#N/A</v>
      </c>
      <c r="O18565" s="9" t="e">
        <v>#N/A</v>
      </c>
      <c r="P18565" s="9" t="e">
        <v>#N/A</v>
      </c>
      <c r="Q18565" s="9" t="e">
        <v>#N/A</v>
      </c>
      <c r="R18565" s="9" t="e">
        <v>#N/A</v>
      </c>
      <c r="S18565" s="9" t="e">
        <v>#N/A</v>
      </c>
      <c r="T18565" s="9" t="e">
        <v>#N/A</v>
      </c>
    </row>
    <row r="18566" spans="1:20" x14ac:dyDescent="0.35">
      <c r="A18566">
        <f t="shared" si="568"/>
        <v>18566</v>
      </c>
      <c r="B18566" s="3" t="s">
        <v>1039</v>
      </c>
      <c r="C18566" s="3" t="s">
        <v>75</v>
      </c>
      <c r="D18566" s="3" t="s">
        <v>25</v>
      </c>
      <c r="E18566">
        <v>2029</v>
      </c>
      <c r="F18566" s="3" t="str">
        <f t="shared" si="567"/>
        <v>RGElevUP BON2029</v>
      </c>
      <c r="G18566" s="9" t="e">
        <v>#N/A</v>
      </c>
      <c r="H18566" s="9" t="e">
        <v>#N/A</v>
      </c>
      <c r="I18566" s="9" t="e">
        <v>#N/A</v>
      </c>
      <c r="J18566" s="9" t="e">
        <v>#N/A</v>
      </c>
      <c r="K18566" s="9" t="e">
        <v>#N/A</v>
      </c>
      <c r="L18566" s="9" t="e">
        <v>#N/A</v>
      </c>
      <c r="M18566" s="9" t="e">
        <v>#N/A</v>
      </c>
      <c r="N18566" s="9" t="e">
        <v>#N/A</v>
      </c>
      <c r="O18566" s="9" t="e">
        <v>#N/A</v>
      </c>
      <c r="P18566" s="9" t="e">
        <v>#N/A</v>
      </c>
      <c r="Q18566" s="9" t="e">
        <v>#N/A</v>
      </c>
      <c r="R18566" s="9" t="e">
        <v>#N/A</v>
      </c>
      <c r="S18566" s="9" t="e">
        <v>#N/A</v>
      </c>
      <c r="T18566" s="9" t="e">
        <v>#N/A</v>
      </c>
    </row>
    <row r="18567" spans="1:20" x14ac:dyDescent="0.35">
      <c r="A18567">
        <f t="shared" si="568"/>
        <v>18567</v>
      </c>
      <c r="B18567" s="3" t="s">
        <v>1039</v>
      </c>
      <c r="C18567" s="3" t="s">
        <v>86</v>
      </c>
      <c r="D18567" s="3" t="s">
        <v>25</v>
      </c>
      <c r="E18567">
        <v>2020</v>
      </c>
      <c r="F18567" s="3" t="str">
        <f t="shared" si="567"/>
        <v>RGQOutUP BON2020</v>
      </c>
      <c r="G18567" s="9">
        <v>1.5776584889549701</v>
      </c>
      <c r="H18567" s="9">
        <v>2.8203965041710202</v>
      </c>
      <c r="I18567" s="9">
        <v>3.4466521573585598</v>
      </c>
      <c r="J18567" s="9">
        <v>4.1100543741038305</v>
      </c>
      <c r="K18567" s="9">
        <v>1.90042782738854</v>
      </c>
      <c r="L18567" s="9">
        <v>2.0427510847700199</v>
      </c>
      <c r="M18567" s="9">
        <v>2.75546108475652</v>
      </c>
      <c r="N18567" s="9">
        <v>3.7439850010498001</v>
      </c>
      <c r="O18567" s="9">
        <v>8.5211165375588003</v>
      </c>
      <c r="P18567" s="9">
        <v>9.8153277020327003</v>
      </c>
      <c r="Q18567" s="9">
        <v>3.5203031903337303</v>
      </c>
      <c r="R18567" s="9">
        <v>3.12522121650851</v>
      </c>
      <c r="S18567" s="9">
        <v>1.70319122025846</v>
      </c>
      <c r="T18567" s="9">
        <v>1.4743299877634</v>
      </c>
    </row>
    <row r="18568" spans="1:20" x14ac:dyDescent="0.35">
      <c r="A18568">
        <f t="shared" si="568"/>
        <v>18568</v>
      </c>
      <c r="B18568" s="3" t="s">
        <v>1039</v>
      </c>
      <c r="C18568" s="3" t="s">
        <v>86</v>
      </c>
      <c r="D18568" s="3" t="s">
        <v>25</v>
      </c>
      <c r="E18568">
        <v>2021</v>
      </c>
      <c r="F18568" s="3" t="str">
        <f t="shared" si="567"/>
        <v>RGQOutUP BON2021</v>
      </c>
      <c r="G18568" s="9">
        <v>1.3999505987068801</v>
      </c>
      <c r="H18568" s="9">
        <v>3.9056199372782499</v>
      </c>
      <c r="I18568" s="9">
        <v>4.5402554327642299</v>
      </c>
      <c r="J18568" s="9">
        <v>4.1308005625940103</v>
      </c>
      <c r="K18568" s="9">
        <v>1.9035110750920301</v>
      </c>
      <c r="L18568" s="9">
        <v>2.0757804554733599</v>
      </c>
      <c r="M18568" s="9">
        <v>2.0090801432418801</v>
      </c>
      <c r="N18568" s="9">
        <v>2.12040391576125</v>
      </c>
      <c r="O18568" s="9">
        <v>6.2225665960494299</v>
      </c>
      <c r="P18568" s="9">
        <v>9.8463051234240897</v>
      </c>
      <c r="Q18568" s="9">
        <v>8.6055949483682106</v>
      </c>
      <c r="R18568" s="9">
        <v>5.16290451710152</v>
      </c>
      <c r="S18568" s="9">
        <v>3.6950258122886699</v>
      </c>
      <c r="T18568" s="9">
        <v>2.3368241399020402</v>
      </c>
    </row>
    <row r="18569" spans="1:20" x14ac:dyDescent="0.35">
      <c r="A18569">
        <f t="shared" si="568"/>
        <v>18569</v>
      </c>
      <c r="B18569" s="3" t="s">
        <v>1039</v>
      </c>
      <c r="C18569" s="3" t="s">
        <v>86</v>
      </c>
      <c r="D18569" s="3" t="s">
        <v>25</v>
      </c>
      <c r="E18569">
        <v>2022</v>
      </c>
      <c r="F18569" s="3" t="str">
        <f t="shared" si="567"/>
        <v>RGQOutUP BON2022</v>
      </c>
      <c r="G18569" s="9">
        <v>1.3260731943539601</v>
      </c>
      <c r="H18569" s="9">
        <v>2.42721905399259</v>
      </c>
      <c r="I18569" s="9">
        <v>3.1594505926000598</v>
      </c>
      <c r="J18569" s="9">
        <v>2.6300629332121801</v>
      </c>
      <c r="K18569" s="9">
        <v>1.5405830761276</v>
      </c>
      <c r="L18569" s="9">
        <v>1.92782032736534</v>
      </c>
      <c r="M18569" s="9">
        <v>2.4370861833468802</v>
      </c>
      <c r="N18569" s="9">
        <v>2.4997329684240199</v>
      </c>
      <c r="O18569" s="9">
        <v>5.5040865449190397</v>
      </c>
      <c r="P18569" s="9">
        <v>3.5375702953500001</v>
      </c>
      <c r="Q18569" s="9">
        <v>9.1843730178398495</v>
      </c>
      <c r="R18569" s="9">
        <v>5.1724024971422198</v>
      </c>
      <c r="S18569" s="9">
        <v>2.3249164239145799</v>
      </c>
      <c r="T18569" s="9">
        <v>2.04790949761319</v>
      </c>
    </row>
    <row r="18570" spans="1:20" x14ac:dyDescent="0.35">
      <c r="A18570">
        <f t="shared" si="568"/>
        <v>18570</v>
      </c>
      <c r="B18570" s="3" t="s">
        <v>1039</v>
      </c>
      <c r="C18570" s="3" t="s">
        <v>86</v>
      </c>
      <c r="D18570" s="3" t="s">
        <v>25</v>
      </c>
      <c r="E18570">
        <v>2023</v>
      </c>
      <c r="F18570" s="3" t="str">
        <f t="shared" si="567"/>
        <v>RGQOutUP BON2023</v>
      </c>
      <c r="G18570" s="9">
        <v>1.6524976306426</v>
      </c>
      <c r="H18570" s="9">
        <v>5.6151598554887903</v>
      </c>
      <c r="I18570" s="9">
        <v>7.7062916785422804</v>
      </c>
      <c r="J18570" s="9">
        <v>4.8040694978956298</v>
      </c>
      <c r="K18570" s="9">
        <v>4.2913043775333302</v>
      </c>
      <c r="L18570" s="9">
        <v>6.7348745165822503</v>
      </c>
      <c r="M18570" s="9">
        <v>5.6786011741320799</v>
      </c>
      <c r="N18570" s="9">
        <v>10.231709073668</v>
      </c>
      <c r="O18570" s="9">
        <v>4.3328120788232498</v>
      </c>
      <c r="P18570" s="9">
        <v>3.2636883767220799</v>
      </c>
      <c r="Q18570" s="9">
        <v>5.6247767550911902</v>
      </c>
      <c r="R18570" s="9">
        <v>8.7747716307027694</v>
      </c>
      <c r="S18570" s="9">
        <v>3.0833336902593702</v>
      </c>
      <c r="T18570" s="9">
        <v>2.7997459226449499</v>
      </c>
    </row>
    <row r="18571" spans="1:20" x14ac:dyDescent="0.35">
      <c r="A18571">
        <f t="shared" si="568"/>
        <v>18571</v>
      </c>
      <c r="B18571" s="3" t="s">
        <v>1039</v>
      </c>
      <c r="C18571" s="3" t="s">
        <v>86</v>
      </c>
      <c r="D18571" s="3" t="s">
        <v>25</v>
      </c>
      <c r="E18571">
        <v>2024</v>
      </c>
      <c r="F18571" s="3" t="str">
        <f t="shared" si="567"/>
        <v>RGQOutUP BON2024</v>
      </c>
      <c r="G18571" s="9">
        <v>1.7451596538042999</v>
      </c>
      <c r="H18571" s="9">
        <v>6.6147071752528399</v>
      </c>
      <c r="I18571" s="9">
        <v>6.8093256740886803</v>
      </c>
      <c r="J18571" s="9">
        <v>4.2730028597332099</v>
      </c>
      <c r="K18571" s="9">
        <v>2.5112126275828102</v>
      </c>
      <c r="L18571" s="9">
        <v>2.30271186443135</v>
      </c>
      <c r="M18571" s="9">
        <v>3.4309744918915199</v>
      </c>
      <c r="N18571" s="9">
        <v>3.691396325855</v>
      </c>
      <c r="O18571" s="9">
        <v>8.4971613212034196</v>
      </c>
      <c r="P18571" s="9">
        <v>5.68121690628002</v>
      </c>
      <c r="Q18571" s="9">
        <v>7.3293160172690701</v>
      </c>
      <c r="R18571" s="9">
        <v>3.1956987195697999</v>
      </c>
      <c r="S18571" s="9">
        <v>2.0479308975528698</v>
      </c>
      <c r="T18571" s="9">
        <v>2.3187078288934999</v>
      </c>
    </row>
    <row r="18572" spans="1:20" x14ac:dyDescent="0.35">
      <c r="A18572">
        <f t="shared" si="568"/>
        <v>18572</v>
      </c>
      <c r="B18572" s="3" t="s">
        <v>1039</v>
      </c>
      <c r="C18572" s="3" t="s">
        <v>86</v>
      </c>
      <c r="D18572" s="3" t="s">
        <v>25</v>
      </c>
      <c r="E18572">
        <v>2025</v>
      </c>
      <c r="F18572" s="3" t="str">
        <f t="shared" si="567"/>
        <v>RGQOutUP BON2025</v>
      </c>
      <c r="G18572" s="9">
        <v>1.39254905293084</v>
      </c>
      <c r="H18572" s="9">
        <v>3.96177330283437</v>
      </c>
      <c r="I18572" s="9">
        <v>4.2832511078665902</v>
      </c>
      <c r="J18572" s="9">
        <v>3.71774151149013</v>
      </c>
      <c r="K18572" s="9">
        <v>4.3445968477244703</v>
      </c>
      <c r="L18572" s="9">
        <v>2.6447744935293001</v>
      </c>
      <c r="M18572" s="9">
        <v>2.8423648165111102</v>
      </c>
      <c r="N18572" s="9">
        <v>3.9276903465586099</v>
      </c>
      <c r="O18572" s="9">
        <v>9.5662943956397797</v>
      </c>
      <c r="P18572" s="9">
        <v>10.705170258830799</v>
      </c>
      <c r="Q18572" s="9">
        <v>6.9611397004563802</v>
      </c>
      <c r="R18572" s="9">
        <v>3.0067730089360798</v>
      </c>
      <c r="S18572" s="9">
        <v>2.73371332150729</v>
      </c>
      <c r="T18572" s="9">
        <v>2.0060736736031202</v>
      </c>
    </row>
    <row r="18573" spans="1:20" x14ac:dyDescent="0.35">
      <c r="A18573">
        <f t="shared" si="568"/>
        <v>18573</v>
      </c>
      <c r="B18573" s="3" t="s">
        <v>1039</v>
      </c>
      <c r="C18573" s="3" t="s">
        <v>86</v>
      </c>
      <c r="D18573" s="3" t="s">
        <v>25</v>
      </c>
      <c r="E18573">
        <v>2026</v>
      </c>
      <c r="F18573" s="3" t="str">
        <f t="shared" si="567"/>
        <v>RGQOutUP BON2026</v>
      </c>
      <c r="G18573" s="9">
        <v>1.1801267855356401</v>
      </c>
      <c r="H18573" s="9">
        <v>4.4869287807011098</v>
      </c>
      <c r="I18573" s="9">
        <v>5.3514594945929401</v>
      </c>
      <c r="J18573" s="9">
        <v>4.38488853474583</v>
      </c>
      <c r="K18573" s="9">
        <v>2.1818226142369701</v>
      </c>
      <c r="L18573" s="9">
        <v>1.8974206051040301</v>
      </c>
      <c r="M18573" s="9">
        <v>2.7223304880975898</v>
      </c>
      <c r="N18573" s="9">
        <v>2.9067297514807202</v>
      </c>
      <c r="O18573" s="9">
        <v>5.2457315932263402</v>
      </c>
      <c r="P18573" s="9">
        <v>9.3908183653715191</v>
      </c>
      <c r="Q18573" s="9">
        <v>8.2066273146922093</v>
      </c>
      <c r="R18573" s="9">
        <v>4.1983954523699998</v>
      </c>
      <c r="S18573" s="9">
        <v>2.6098804417136701</v>
      </c>
      <c r="T18573" s="9">
        <v>1.8970315709107199</v>
      </c>
    </row>
    <row r="18574" spans="1:20" x14ac:dyDescent="0.35">
      <c r="A18574">
        <f t="shared" si="568"/>
        <v>18574</v>
      </c>
      <c r="B18574" s="3" t="s">
        <v>1039</v>
      </c>
      <c r="C18574" s="3" t="s">
        <v>86</v>
      </c>
      <c r="D18574" s="3" t="s">
        <v>25</v>
      </c>
      <c r="E18574">
        <v>2027</v>
      </c>
      <c r="F18574" s="3" t="str">
        <f t="shared" si="567"/>
        <v>RGQOutUP BON2027</v>
      </c>
      <c r="G18574" s="9">
        <v>1.56021402811646</v>
      </c>
      <c r="H18574" s="9">
        <v>2.9449256600103402</v>
      </c>
      <c r="I18574" s="9">
        <v>5.4481068831315902</v>
      </c>
      <c r="J18574" s="9">
        <v>5.7586840809557103</v>
      </c>
      <c r="K18574" s="9">
        <v>2.4603579263538999</v>
      </c>
      <c r="L18574" s="9">
        <v>4.0453159009841198</v>
      </c>
      <c r="M18574" s="9">
        <v>1.71467203105236</v>
      </c>
      <c r="N18574" s="9">
        <v>1.49221338065138</v>
      </c>
      <c r="O18574" s="9">
        <v>4.6742387527763096</v>
      </c>
      <c r="P18574" s="9">
        <v>2.6715150004379802</v>
      </c>
      <c r="Q18574" s="9">
        <v>5.15100219911149</v>
      </c>
      <c r="R18574" s="9">
        <v>3.0256248675333302</v>
      </c>
      <c r="S18574" s="9">
        <v>1.94060072213346</v>
      </c>
      <c r="T18574" s="9">
        <v>2.1635685038742101</v>
      </c>
    </row>
    <row r="18575" spans="1:20" x14ac:dyDescent="0.35">
      <c r="A18575">
        <f t="shared" si="568"/>
        <v>18575</v>
      </c>
      <c r="B18575" s="3" t="s">
        <v>1039</v>
      </c>
      <c r="C18575" s="3" t="s">
        <v>86</v>
      </c>
      <c r="D18575" s="3" t="s">
        <v>25</v>
      </c>
      <c r="E18575">
        <v>2028</v>
      </c>
      <c r="F18575" s="3" t="str">
        <f t="shared" si="567"/>
        <v>RGQOutUP BON2028</v>
      </c>
      <c r="G18575" s="9">
        <v>1.48181801184186</v>
      </c>
      <c r="H18575" s="9">
        <v>3.23664574134951</v>
      </c>
      <c r="I18575" s="9">
        <v>5.52107206185417</v>
      </c>
      <c r="J18575" s="9">
        <v>5.5455250910170699</v>
      </c>
      <c r="K18575" s="9">
        <v>9.0339352953744694</v>
      </c>
      <c r="L18575" s="9">
        <v>2.3977371017944802</v>
      </c>
      <c r="M18575" s="9">
        <v>3.06833802650277</v>
      </c>
      <c r="N18575" s="9">
        <v>4.0862447975679101</v>
      </c>
      <c r="O18575" s="9">
        <v>5.8375265206007301</v>
      </c>
      <c r="P18575" s="9">
        <v>3.2116936333173598</v>
      </c>
      <c r="Q18575" s="9">
        <v>5.2742968047428702</v>
      </c>
      <c r="R18575" s="9">
        <v>9.8528509769404096</v>
      </c>
      <c r="S18575" s="9">
        <v>8.50347316477513</v>
      </c>
      <c r="T18575" s="9">
        <v>2.2550752236784701</v>
      </c>
    </row>
    <row r="18576" spans="1:20" x14ac:dyDescent="0.35">
      <c r="A18576">
        <f t="shared" si="568"/>
        <v>18576</v>
      </c>
      <c r="B18576" s="3" t="s">
        <v>1039</v>
      </c>
      <c r="C18576" s="3" t="s">
        <v>86</v>
      </c>
      <c r="D18576" s="3" t="s">
        <v>25</v>
      </c>
      <c r="E18576">
        <v>2029</v>
      </c>
      <c r="F18576" s="3" t="str">
        <f t="shared" si="567"/>
        <v>RGQOutUP BON2029</v>
      </c>
      <c r="G18576" s="9">
        <v>2.0514098720291098</v>
      </c>
      <c r="H18576" s="9">
        <v>5.1049545061686104</v>
      </c>
      <c r="I18576" s="9">
        <v>5.2713694159836102</v>
      </c>
      <c r="J18576" s="9">
        <v>2.81097876247002</v>
      </c>
      <c r="K18576" s="9">
        <v>1.9746024454395801</v>
      </c>
      <c r="L18576" s="9">
        <v>4.8290836393201104</v>
      </c>
      <c r="M18576" s="9">
        <v>4.7465483314375003</v>
      </c>
      <c r="N18576" s="9">
        <v>4.1293168717111097</v>
      </c>
      <c r="O18576" s="9">
        <v>7.9161272654521504</v>
      </c>
      <c r="P18576" s="9">
        <v>6.1118446540958304</v>
      </c>
      <c r="Q18576" s="9">
        <v>8.8448602292853398</v>
      </c>
      <c r="R18576" s="9">
        <v>4.66747152591513</v>
      </c>
      <c r="S18576" s="9">
        <v>1.39487373673802</v>
      </c>
      <c r="T18576" s="9">
        <v>1.83565877450763</v>
      </c>
    </row>
    <row r="18577" spans="1:20" x14ac:dyDescent="0.35">
      <c r="A18577">
        <f t="shared" si="568"/>
        <v>18577</v>
      </c>
      <c r="B18577" s="3" t="s">
        <v>1039</v>
      </c>
      <c r="C18577" s="3" t="s">
        <v>95</v>
      </c>
      <c r="D18577" s="3" t="s">
        <v>25</v>
      </c>
      <c r="E18577">
        <v>2020</v>
      </c>
      <c r="F18577" s="3" t="str">
        <f t="shared" si="567"/>
        <v>RGSpillUP BON2020</v>
      </c>
      <c r="G18577" s="9">
        <v>0.113617080273252</v>
      </c>
      <c r="H18577" s="9">
        <v>0.18742388517713099</v>
      </c>
      <c r="I18577" s="9">
        <v>0.15162554108333301</v>
      </c>
      <c r="J18577" s="9">
        <v>0.29625553666464999</v>
      </c>
      <c r="K18577" s="9">
        <v>8.5525777661458302E-2</v>
      </c>
      <c r="L18577" s="9">
        <v>0.101328673039717</v>
      </c>
      <c r="M18577" s="9">
        <v>0.69246992008055497</v>
      </c>
      <c r="N18577" s="9">
        <v>0.83652739780555496</v>
      </c>
      <c r="O18577" s="9">
        <v>0.121693149906586</v>
      </c>
      <c r="P18577" s="9">
        <v>6.5814333788194401E-2</v>
      </c>
      <c r="Q18577" s="9">
        <v>7.2047905793951594E-2</v>
      </c>
      <c r="R18577" s="9">
        <v>3.8739456311111101E-2</v>
      </c>
      <c r="S18577" s="9">
        <v>3.3947445018229098E-2</v>
      </c>
      <c r="T18577" s="9">
        <v>0.103578178890277</v>
      </c>
    </row>
    <row r="18578" spans="1:20" x14ac:dyDescent="0.35">
      <c r="A18578">
        <f t="shared" si="568"/>
        <v>18578</v>
      </c>
      <c r="B18578" s="3" t="s">
        <v>1039</v>
      </c>
      <c r="C18578" s="3" t="s">
        <v>95</v>
      </c>
      <c r="D18578" s="3" t="s">
        <v>25</v>
      </c>
      <c r="E18578">
        <v>2021</v>
      </c>
      <c r="F18578" s="3" t="str">
        <f t="shared" si="567"/>
        <v>RGSpillUP BON2021</v>
      </c>
      <c r="G18578" s="9">
        <v>0.18313380086237199</v>
      </c>
      <c r="H18578" s="9">
        <v>7.63570704836041E-2</v>
      </c>
      <c r="I18578" s="9">
        <v>0.14042413809374901</v>
      </c>
      <c r="J18578" s="9">
        <v>0.28841786810624298</v>
      </c>
      <c r="K18578" s="9">
        <v>0.14203936841666601</v>
      </c>
      <c r="L18578" s="9">
        <v>0.158625990623709</v>
      </c>
      <c r="M18578" s="9">
        <v>0.12772059195972199</v>
      </c>
      <c r="N18578" s="9">
        <v>0.18191416694305501</v>
      </c>
      <c r="O18578" s="9">
        <v>0.51015064129204302</v>
      </c>
      <c r="P18578" s="9">
        <v>0.22048567590486101</v>
      </c>
      <c r="Q18578" s="9">
        <v>0.13821990537701601</v>
      </c>
      <c r="R18578" s="9">
        <v>7.7891695923611101E-2</v>
      </c>
      <c r="S18578" s="9">
        <v>0</v>
      </c>
      <c r="T18578" s="9">
        <v>3.2637681562499898E-5</v>
      </c>
    </row>
    <row r="18579" spans="1:20" x14ac:dyDescent="0.35">
      <c r="A18579">
        <f t="shared" si="568"/>
        <v>18579</v>
      </c>
      <c r="B18579" s="3" t="s">
        <v>1039</v>
      </c>
      <c r="C18579" s="3" t="s">
        <v>95</v>
      </c>
      <c r="D18579" s="3" t="s">
        <v>25</v>
      </c>
      <c r="E18579">
        <v>2022</v>
      </c>
      <c r="F18579" s="3" t="str">
        <f t="shared" si="567"/>
        <v>RGSpillUP BON2022</v>
      </c>
      <c r="G18579" s="9">
        <v>6.3097994016128997E-3</v>
      </c>
      <c r="H18579" s="9">
        <v>7.5465064937499896E-2</v>
      </c>
      <c r="I18579" s="9">
        <v>9.41101008448611E-2</v>
      </c>
      <c r="J18579" s="9">
        <v>8.9031721973235806E-2</v>
      </c>
      <c r="K18579" s="9">
        <v>3.1512830494791602E-2</v>
      </c>
      <c r="L18579" s="9">
        <v>0.125122079767473</v>
      </c>
      <c r="M18579" s="9">
        <v>0.57895263854166601</v>
      </c>
      <c r="N18579" s="9">
        <v>0.72166993261708301</v>
      </c>
      <c r="O18579" s="9">
        <v>0.65427142238866898</v>
      </c>
      <c r="P18579" s="9">
        <v>1.50422882382013</v>
      </c>
      <c r="Q18579" s="9">
        <v>1.51275679080712</v>
      </c>
      <c r="R18579" s="9">
        <v>9.7303959034722207E-2</v>
      </c>
      <c r="S18579" s="9">
        <v>6.165005765625E-2</v>
      </c>
      <c r="T18579" s="9">
        <v>0.206552191703472</v>
      </c>
    </row>
    <row r="18580" spans="1:20" x14ac:dyDescent="0.35">
      <c r="A18580">
        <f t="shared" si="568"/>
        <v>18580</v>
      </c>
      <c r="B18580" s="3" t="s">
        <v>1039</v>
      </c>
      <c r="C18580" s="3" t="s">
        <v>95</v>
      </c>
      <c r="D18580" s="3" t="s">
        <v>25</v>
      </c>
      <c r="E18580">
        <v>2023</v>
      </c>
      <c r="F18580" s="3" t="str">
        <f t="shared" si="567"/>
        <v>RGSpillUP BON2023</v>
      </c>
      <c r="G18580" s="9">
        <v>4.48311569496639E-2</v>
      </c>
      <c r="H18580" s="9">
        <v>0.12720180480000001</v>
      </c>
      <c r="I18580" s="9">
        <v>0.23846381158055499</v>
      </c>
      <c r="J18580" s="9">
        <v>0.35823047096102101</v>
      </c>
      <c r="K18580" s="9">
        <v>0.15267118039583299</v>
      </c>
      <c r="L18580" s="9">
        <v>0.36321100426935399</v>
      </c>
      <c r="M18580" s="9">
        <v>0.32178380558333303</v>
      </c>
      <c r="N18580" s="9">
        <v>0.52754442627638798</v>
      </c>
      <c r="O18580" s="9">
        <v>2.5595121542741901</v>
      </c>
      <c r="P18580" s="9">
        <v>0.96821911737152699</v>
      </c>
      <c r="Q18580" s="9">
        <v>1.76289577429771</v>
      </c>
      <c r="R18580" s="9">
        <v>0.52047717866666598</v>
      </c>
      <c r="S18580" s="9">
        <v>0.119844432203125</v>
      </c>
      <c r="T18580" s="9">
        <v>0.183115033898611</v>
      </c>
    </row>
    <row r="18581" spans="1:20" x14ac:dyDescent="0.35">
      <c r="A18581">
        <f t="shared" si="568"/>
        <v>18581</v>
      </c>
      <c r="B18581" s="3" t="s">
        <v>1039</v>
      </c>
      <c r="C18581" s="3" t="s">
        <v>95</v>
      </c>
      <c r="D18581" s="3" t="s">
        <v>25</v>
      </c>
      <c r="E18581">
        <v>2024</v>
      </c>
      <c r="F18581" s="3" t="str">
        <f t="shared" si="567"/>
        <v>RGSpillUP BON2024</v>
      </c>
      <c r="G18581" s="9">
        <v>7.6178897854838695E-2</v>
      </c>
      <c r="H18581" s="9">
        <v>0.41240089143992997</v>
      </c>
      <c r="I18581" s="9">
        <v>0.42865909538520802</v>
      </c>
      <c r="J18581" s="9">
        <v>0.42504995445584598</v>
      </c>
      <c r="K18581" s="9">
        <v>0.13857127250520801</v>
      </c>
      <c r="L18581" s="9">
        <v>6.5986370842338701E-2</v>
      </c>
      <c r="M18581" s="9">
        <v>0.82812703837500001</v>
      </c>
      <c r="N18581" s="9">
        <v>0.65011739592916595</v>
      </c>
      <c r="O18581" s="9">
        <v>0.721727281803763</v>
      </c>
      <c r="P18581" s="9">
        <v>1.1000115386409699</v>
      </c>
      <c r="Q18581" s="9">
        <v>0.39634115018420701</v>
      </c>
      <c r="R18581" s="9">
        <v>0.257952629763888</v>
      </c>
      <c r="S18581" s="9">
        <v>0.137899051217447</v>
      </c>
      <c r="T18581" s="9">
        <v>0.217501710455555</v>
      </c>
    </row>
    <row r="18582" spans="1:20" x14ac:dyDescent="0.35">
      <c r="A18582">
        <f t="shared" si="568"/>
        <v>18582</v>
      </c>
      <c r="B18582" s="3" t="s">
        <v>1039</v>
      </c>
      <c r="C18582" s="3" t="s">
        <v>95</v>
      </c>
      <c r="D18582" s="3" t="s">
        <v>25</v>
      </c>
      <c r="E18582">
        <v>2025</v>
      </c>
      <c r="F18582" s="3" t="str">
        <f t="shared" si="567"/>
        <v>RGSpillUP BON2025</v>
      </c>
      <c r="G18582" s="9">
        <v>3.7273045870967698E-2</v>
      </c>
      <c r="H18582" s="9">
        <v>1.3517032063888801E-2</v>
      </c>
      <c r="I18582" s="9">
        <v>0.37496151712444398</v>
      </c>
      <c r="J18582" s="9">
        <v>6.4615613421370899E-2</v>
      </c>
      <c r="K18582" s="9">
        <v>0.105531881766666</v>
      </c>
      <c r="L18582" s="9">
        <v>0.23838009715154501</v>
      </c>
      <c r="M18582" s="9">
        <v>0.68967168700694403</v>
      </c>
      <c r="N18582" s="9">
        <v>0.45304274472916595</v>
      </c>
      <c r="O18582" s="9">
        <v>0.22894384133870899</v>
      </c>
      <c r="P18582" s="9">
        <v>0.73871779663888804</v>
      </c>
      <c r="Q18582" s="9">
        <v>0.32319691489778202</v>
      </c>
      <c r="R18582" s="9">
        <v>0.23791089639722199</v>
      </c>
      <c r="S18582" s="9">
        <v>6.6412892382812505E-2</v>
      </c>
      <c r="T18582" s="9">
        <v>0.16679613131611101</v>
      </c>
    </row>
    <row r="18583" spans="1:20" x14ac:dyDescent="0.35">
      <c r="A18583">
        <f t="shared" si="568"/>
        <v>18583</v>
      </c>
      <c r="B18583" s="3" t="s">
        <v>1039</v>
      </c>
      <c r="C18583" s="3" t="s">
        <v>95</v>
      </c>
      <c r="D18583" s="3" t="s">
        <v>25</v>
      </c>
      <c r="E18583">
        <v>2026</v>
      </c>
      <c r="F18583" s="3" t="str">
        <f t="shared" si="567"/>
        <v>RGSpillUP BON2026</v>
      </c>
      <c r="G18583" s="9">
        <v>4.2530201004704303E-3</v>
      </c>
      <c r="H18583" s="9">
        <v>0.120161799279375</v>
      </c>
      <c r="I18583" s="9">
        <v>0.38104764830902699</v>
      </c>
      <c r="J18583" s="9">
        <v>0.41013212380423297</v>
      </c>
      <c r="K18583" s="9">
        <v>3.7620165604166603E-2</v>
      </c>
      <c r="L18583" s="9">
        <v>0.16302820539710999</v>
      </c>
      <c r="M18583" s="9">
        <v>0.66868969176527704</v>
      </c>
      <c r="N18583" s="9">
        <v>0.81714336707500002</v>
      </c>
      <c r="O18583" s="9">
        <v>0.67487153821330603</v>
      </c>
      <c r="P18583" s="9">
        <v>0.86739567034166598</v>
      </c>
      <c r="Q18583" s="9">
        <v>0.59105232493091997</v>
      </c>
      <c r="R18583" s="9">
        <v>0.23992247215027701</v>
      </c>
      <c r="S18583" s="9">
        <v>0.115935328404947</v>
      </c>
      <c r="T18583" s="9">
        <v>6.8028142360208294E-2</v>
      </c>
    </row>
    <row r="18584" spans="1:20" x14ac:dyDescent="0.35">
      <c r="A18584">
        <f t="shared" si="568"/>
        <v>18584</v>
      </c>
      <c r="B18584" s="3" t="s">
        <v>1039</v>
      </c>
      <c r="C18584" s="3" t="s">
        <v>95</v>
      </c>
      <c r="D18584" s="3" t="s">
        <v>25</v>
      </c>
      <c r="E18584">
        <v>2027</v>
      </c>
      <c r="F18584" s="3" t="str">
        <f t="shared" si="567"/>
        <v>RGSpillUP BON2027</v>
      </c>
      <c r="G18584" s="9">
        <v>0.166922997542338</v>
      </c>
      <c r="H18584" s="9">
        <v>0.152454277697847</v>
      </c>
      <c r="I18584" s="9">
        <v>0.39107495409402698</v>
      </c>
      <c r="J18584" s="9">
        <v>0.54826522215819895</v>
      </c>
      <c r="K18584" s="9">
        <v>0.12337300978177</v>
      </c>
      <c r="L18584" s="9">
        <v>0.10871050530873599</v>
      </c>
      <c r="M18584" s="9">
        <v>2.43586193472222E-2</v>
      </c>
      <c r="N18584" s="9">
        <v>9.6116021293055506E-2</v>
      </c>
      <c r="O18584" s="9">
        <v>0.53024698180651797</v>
      </c>
      <c r="P18584" s="9">
        <v>0.90913091772222199</v>
      </c>
      <c r="Q18584" s="9">
        <v>0.66638954069220402</v>
      </c>
      <c r="R18584" s="9">
        <v>0.168007355376388</v>
      </c>
      <c r="S18584" s="9">
        <v>0.141443463264322</v>
      </c>
      <c r="T18584" s="9">
        <v>0.105104606002083</v>
      </c>
    </row>
    <row r="18585" spans="1:20" x14ac:dyDescent="0.35">
      <c r="A18585">
        <f t="shared" si="568"/>
        <v>18585</v>
      </c>
      <c r="B18585" s="3" t="s">
        <v>1039</v>
      </c>
      <c r="C18585" s="3" t="s">
        <v>95</v>
      </c>
      <c r="D18585" s="3" t="s">
        <v>25</v>
      </c>
      <c r="E18585">
        <v>2028</v>
      </c>
      <c r="F18585" s="3" t="str">
        <f t="shared" si="567"/>
        <v>RGSpillUP BON2028</v>
      </c>
      <c r="G18585" s="9">
        <v>1.6767690159274099E-2</v>
      </c>
      <c r="H18585" s="9">
        <v>0.164934626655555</v>
      </c>
      <c r="I18585" s="9">
        <v>0.28481591933136802</v>
      </c>
      <c r="J18585" s="9">
        <v>0.30115001861498603</v>
      </c>
      <c r="K18585" s="9">
        <v>0.27447120699999999</v>
      </c>
      <c r="L18585" s="9">
        <v>0.35854412811108199</v>
      </c>
      <c r="M18585" s="9">
        <v>0.42017916488333301</v>
      </c>
      <c r="N18585" s="9">
        <v>0.53265432627749998</v>
      </c>
      <c r="O18585" s="9">
        <v>0.38557424890456898</v>
      </c>
      <c r="P18585" s="9">
        <v>1.3949772215117999</v>
      </c>
      <c r="Q18585" s="9">
        <v>1.62768857068548</v>
      </c>
      <c r="R18585" s="9">
        <v>0.96968491059027695</v>
      </c>
      <c r="S18585" s="9">
        <v>0.53471296785156197</v>
      </c>
      <c r="T18585" s="9">
        <v>4.5726552604444401E-2</v>
      </c>
    </row>
    <row r="18586" spans="1:20" x14ac:dyDescent="0.35">
      <c r="A18586">
        <f t="shared" si="568"/>
        <v>18586</v>
      </c>
      <c r="B18586" s="3" t="s">
        <v>1039</v>
      </c>
      <c r="C18586" s="3" t="s">
        <v>95</v>
      </c>
      <c r="D18586" s="3" t="s">
        <v>25</v>
      </c>
      <c r="E18586">
        <v>2029</v>
      </c>
      <c r="F18586" s="3" t="str">
        <f t="shared" si="567"/>
        <v>RGSpillUP BON2029</v>
      </c>
      <c r="G18586" s="9">
        <v>1.4517949033602101E-2</v>
      </c>
      <c r="H18586" s="9">
        <v>0.20310698537742999</v>
      </c>
      <c r="I18586" s="9">
        <v>0.30729125648375</v>
      </c>
      <c r="J18586" s="9">
        <v>9.7690504651814503E-2</v>
      </c>
      <c r="K18586" s="9">
        <v>9.4971504885416599E-2</v>
      </c>
      <c r="L18586" s="9">
        <v>0.111048446596236</v>
      </c>
      <c r="M18586" s="9">
        <v>0.42737130300958298</v>
      </c>
      <c r="N18586" s="9">
        <v>0.77193962754027701</v>
      </c>
      <c r="O18586" s="9">
        <v>0.62909534996498595</v>
      </c>
      <c r="P18586" s="9">
        <v>2.4235736488444402</v>
      </c>
      <c r="Q18586" s="9">
        <v>0.70332021618212304</v>
      </c>
      <c r="R18586" s="9">
        <v>0.46918070894722202</v>
      </c>
      <c r="S18586" s="9">
        <v>0.21174157031926999</v>
      </c>
      <c r="T18586" s="9">
        <v>0.13185428137777699</v>
      </c>
    </row>
    <row r="18587" spans="1:20" x14ac:dyDescent="0.35">
      <c r="A18587">
        <f t="shared" si="568"/>
        <v>18587</v>
      </c>
      <c r="B18587" s="3" t="s">
        <v>1039</v>
      </c>
      <c r="C18587" s="3" t="s">
        <v>77</v>
      </c>
      <c r="D18587" s="3" t="s">
        <v>25</v>
      </c>
      <c r="E18587">
        <v>2020</v>
      </c>
      <c r="F18587" s="3" t="str">
        <f t="shared" si="567"/>
        <v>RGGenUP BON2020</v>
      </c>
      <c r="G18587" s="9">
        <v>6.2396731854838698</v>
      </c>
      <c r="H18587" s="9">
        <v>11.2216031958333</v>
      </c>
      <c r="I18587" s="9">
        <v>14.043246916805501</v>
      </c>
      <c r="J18587" s="9">
        <v>16.2542269677419</v>
      </c>
      <c r="K18587" s="9">
        <v>7.7350257500000001</v>
      </c>
      <c r="L18587" s="9">
        <v>8.2742497278225802</v>
      </c>
      <c r="M18587" s="9">
        <v>8.7923716333333299</v>
      </c>
      <c r="N18587" s="9">
        <v>12.391448060555501</v>
      </c>
      <c r="O18587" s="9">
        <v>35.797948075268799</v>
      </c>
      <c r="P18587" s="9">
        <v>41.551968561111103</v>
      </c>
      <c r="Q18587" s="9">
        <v>14.6963014287634</v>
      </c>
      <c r="R18587" s="9">
        <v>13.1544398555555</v>
      </c>
      <c r="S18587" s="9">
        <v>7.1142391015625002</v>
      </c>
      <c r="T18587" s="9">
        <v>5.84207898888888</v>
      </c>
    </row>
    <row r="18588" spans="1:20" x14ac:dyDescent="0.35">
      <c r="A18588">
        <f t="shared" si="568"/>
        <v>18588</v>
      </c>
      <c r="B18588" s="3" t="s">
        <v>1039</v>
      </c>
      <c r="C18588" s="3" t="s">
        <v>77</v>
      </c>
      <c r="D18588" s="3" t="s">
        <v>25</v>
      </c>
      <c r="E18588">
        <v>2021</v>
      </c>
      <c r="F18588" s="3" t="str">
        <f t="shared" si="567"/>
        <v>RGGenUP BON2021</v>
      </c>
      <c r="G18588" s="9">
        <v>5.1860147064516102</v>
      </c>
      <c r="H18588" s="9">
        <v>16.320136590277698</v>
      </c>
      <c r="I18588" s="9">
        <v>18.751872593055499</v>
      </c>
      <c r="J18588" s="9">
        <v>16.376053309139699</v>
      </c>
      <c r="K18588" s="9">
        <v>7.5073080578868998</v>
      </c>
      <c r="L18588" s="9">
        <v>8.1708191470026801</v>
      </c>
      <c r="M18588" s="9">
        <v>8.0182654083333293</v>
      </c>
      <c r="N18588" s="9">
        <v>8.2617502222222203</v>
      </c>
      <c r="O18588" s="9">
        <v>24.346049422042999</v>
      </c>
      <c r="P18588" s="9">
        <v>41.024790805555497</v>
      </c>
      <c r="Q18588" s="9">
        <v>36.087555873655901</v>
      </c>
      <c r="R18588" s="9">
        <v>21.672085530555499</v>
      </c>
      <c r="S18588" s="9">
        <v>15.7480305989583</v>
      </c>
      <c r="T18588" s="9">
        <v>9.9592937152777701</v>
      </c>
    </row>
    <row r="18589" spans="1:20" x14ac:dyDescent="0.35">
      <c r="A18589">
        <f t="shared" si="568"/>
        <v>18589</v>
      </c>
      <c r="B18589" s="3" t="s">
        <v>1039</v>
      </c>
      <c r="C18589" s="3" t="s">
        <v>77</v>
      </c>
      <c r="D18589" s="3" t="s">
        <v>25</v>
      </c>
      <c r="E18589">
        <v>2022</v>
      </c>
      <c r="F18589" s="3" t="str">
        <f t="shared" si="567"/>
        <v>RGGenUP BON2022</v>
      </c>
      <c r="G18589" s="9">
        <v>5.62476843145161</v>
      </c>
      <c r="H18589" s="9">
        <v>10.023062240277699</v>
      </c>
      <c r="I18589" s="9">
        <v>13.0643354736111</v>
      </c>
      <c r="J18589" s="9">
        <v>10.829755784946199</v>
      </c>
      <c r="K18589" s="9">
        <v>6.4315874166666598</v>
      </c>
      <c r="L18589" s="9">
        <v>7.6830123450268797</v>
      </c>
      <c r="M18589" s="9">
        <v>7.9192771858333302</v>
      </c>
      <c r="N18589" s="9">
        <v>7.5780198611111098</v>
      </c>
      <c r="O18589" s="9">
        <v>20.669683247311799</v>
      </c>
      <c r="P18589" s="9">
        <v>8.6660069722222204</v>
      </c>
      <c r="Q18589" s="9">
        <v>32.696066611559097</v>
      </c>
      <c r="R18589" s="9">
        <v>21.6298323388888</v>
      </c>
      <c r="S18589" s="9">
        <v>9.6459368802083301</v>
      </c>
      <c r="T18589" s="9">
        <v>7.8477788888888798</v>
      </c>
    </row>
    <row r="18590" spans="1:20" x14ac:dyDescent="0.35">
      <c r="A18590">
        <f t="shared" si="568"/>
        <v>18590</v>
      </c>
      <c r="B18590" s="3" t="s">
        <v>1039</v>
      </c>
      <c r="C18590" s="3" t="s">
        <v>77</v>
      </c>
      <c r="D18590" s="3" t="s">
        <v>25</v>
      </c>
      <c r="E18590">
        <v>2023</v>
      </c>
      <c r="F18590" s="3" t="str">
        <f t="shared" si="567"/>
        <v>RGGenUP BON2023</v>
      </c>
      <c r="G18590" s="9">
        <v>6.8517966397849399</v>
      </c>
      <c r="H18590" s="9">
        <v>23.3894153293055</v>
      </c>
      <c r="I18590" s="9">
        <v>31.827527783333299</v>
      </c>
      <c r="J18590" s="9">
        <v>18.9479545336021</v>
      </c>
      <c r="K18590" s="9">
        <v>17.638660632440399</v>
      </c>
      <c r="L18590" s="9">
        <v>27.1557301290322</v>
      </c>
      <c r="M18590" s="9">
        <v>22.8305021536111</v>
      </c>
      <c r="N18590" s="9">
        <v>41.3586963611111</v>
      </c>
      <c r="O18590" s="9">
        <v>7.55772241935483</v>
      </c>
      <c r="P18590" s="9">
        <v>9.7831830694444406</v>
      </c>
      <c r="Q18590" s="9">
        <v>16.459156592741898</v>
      </c>
      <c r="R18590" s="9">
        <v>35.179413472222201</v>
      </c>
      <c r="S18590" s="9">
        <v>12.63025021875</v>
      </c>
      <c r="T18590" s="9">
        <v>11.151954730138799</v>
      </c>
    </row>
    <row r="18591" spans="1:20" x14ac:dyDescent="0.35">
      <c r="A18591">
        <f t="shared" si="568"/>
        <v>18591</v>
      </c>
      <c r="B18591" s="3" t="s">
        <v>1039</v>
      </c>
      <c r="C18591" s="3" t="s">
        <v>77</v>
      </c>
      <c r="D18591" s="3" t="s">
        <v>25</v>
      </c>
      <c r="E18591">
        <v>2024</v>
      </c>
      <c r="F18591" s="3" t="str">
        <f t="shared" si="567"/>
        <v>RGGenUP BON2024</v>
      </c>
      <c r="G18591" s="9">
        <v>7.1131165053763397</v>
      </c>
      <c r="H18591" s="9">
        <v>26.433932756944401</v>
      </c>
      <c r="I18591" s="9">
        <v>27.194095663888799</v>
      </c>
      <c r="J18591" s="9">
        <v>16.399792611693499</v>
      </c>
      <c r="K18591" s="9">
        <v>10.112086011904699</v>
      </c>
      <c r="L18591" s="9">
        <v>9.5328169947580594</v>
      </c>
      <c r="M18591" s="9">
        <v>11.0932128916666</v>
      </c>
      <c r="N18591" s="9">
        <v>12.961786849999999</v>
      </c>
      <c r="O18591" s="9">
        <v>33.138531518817203</v>
      </c>
      <c r="P18591" s="9">
        <v>19.5248805902777</v>
      </c>
      <c r="Q18591" s="9">
        <v>29.548011731989199</v>
      </c>
      <c r="R18591" s="9">
        <v>12.5205362111111</v>
      </c>
      <c r="S18591" s="9">
        <v>8.1404671492187504</v>
      </c>
      <c r="T18591" s="9">
        <v>8.9552394599583298</v>
      </c>
    </row>
    <row r="18592" spans="1:20" x14ac:dyDescent="0.35">
      <c r="A18592">
        <f t="shared" si="568"/>
        <v>18592</v>
      </c>
      <c r="B18592" s="3" t="s">
        <v>1039</v>
      </c>
      <c r="C18592" s="3" t="s">
        <v>77</v>
      </c>
      <c r="D18592" s="3" t="s">
        <v>25</v>
      </c>
      <c r="E18592">
        <v>2025</v>
      </c>
      <c r="F18592" s="3" t="str">
        <f t="shared" si="567"/>
        <v>RGGenUP BON2025</v>
      </c>
      <c r="G18592" s="9">
        <v>5.7761212782257996</v>
      </c>
      <c r="H18592" s="9">
        <v>16.8272808055555</v>
      </c>
      <c r="I18592" s="9">
        <v>16.656944697222201</v>
      </c>
      <c r="J18592" s="9">
        <v>15.569450641129</v>
      </c>
      <c r="K18592" s="9">
        <v>18.066695324404701</v>
      </c>
      <c r="L18592" s="9">
        <v>10.255938594086</v>
      </c>
      <c r="M18592" s="9">
        <v>9.1746759055555493</v>
      </c>
      <c r="N18592" s="9">
        <v>14.808786638888799</v>
      </c>
      <c r="O18592" s="9">
        <v>39.795347620967704</v>
      </c>
      <c r="P18592" s="9">
        <v>42.476551562499999</v>
      </c>
      <c r="Q18592" s="9">
        <v>28.290597198924701</v>
      </c>
      <c r="R18592" s="9">
        <v>11.800758950000001</v>
      </c>
      <c r="S18592" s="9">
        <v>11.367909510416601</v>
      </c>
      <c r="T18592" s="9">
        <v>7.8389144319444402</v>
      </c>
    </row>
    <row r="18593" spans="1:20" x14ac:dyDescent="0.35">
      <c r="A18593">
        <f t="shared" si="568"/>
        <v>18593</v>
      </c>
      <c r="B18593" s="3" t="s">
        <v>1039</v>
      </c>
      <c r="C18593" s="3" t="s">
        <v>77</v>
      </c>
      <c r="D18593" s="3" t="s">
        <v>25</v>
      </c>
      <c r="E18593">
        <v>2026</v>
      </c>
      <c r="F18593" s="3" t="str">
        <f t="shared" si="567"/>
        <v>RGGenUP BON2026</v>
      </c>
      <c r="G18593" s="9">
        <v>5.01151794771505</v>
      </c>
      <c r="H18593" s="9">
        <v>18.610953648611101</v>
      </c>
      <c r="I18593" s="9">
        <v>21.183658066666599</v>
      </c>
      <c r="J18593" s="9">
        <v>16.940220392473101</v>
      </c>
      <c r="K18593" s="9">
        <v>9.1384919300595193</v>
      </c>
      <c r="L18593" s="9">
        <v>7.3918993553763404</v>
      </c>
      <c r="M18593" s="9">
        <v>8.7525198397222201</v>
      </c>
      <c r="N18593" s="9">
        <v>8.90571851999999</v>
      </c>
      <c r="O18593" s="9">
        <v>19.4807907701612</v>
      </c>
      <c r="P18593" s="9">
        <v>36.3264247361111</v>
      </c>
      <c r="Q18593" s="9">
        <v>32.457221782258003</v>
      </c>
      <c r="R18593" s="9">
        <v>16.8708259722222</v>
      </c>
      <c r="S18593" s="9">
        <v>10.629078543749999</v>
      </c>
      <c r="T18593" s="9">
        <v>7.7951256449999997</v>
      </c>
    </row>
    <row r="18594" spans="1:20" x14ac:dyDescent="0.35">
      <c r="A18594">
        <f t="shared" si="568"/>
        <v>18594</v>
      </c>
      <c r="B18594" s="3" t="s">
        <v>1039</v>
      </c>
      <c r="C18594" s="3" t="s">
        <v>77</v>
      </c>
      <c r="D18594" s="3" t="s">
        <v>25</v>
      </c>
      <c r="E18594">
        <v>2027</v>
      </c>
      <c r="F18594" s="3" t="str">
        <f t="shared" si="567"/>
        <v>RGGenUP BON2027</v>
      </c>
      <c r="G18594" s="9">
        <v>5.9381399771505299</v>
      </c>
      <c r="H18594" s="9">
        <v>11.901379061111101</v>
      </c>
      <c r="I18594" s="9">
        <v>21.552830077777699</v>
      </c>
      <c r="J18594" s="9">
        <v>22.206559108870898</v>
      </c>
      <c r="K18594" s="9">
        <v>9.9601180491071393</v>
      </c>
      <c r="L18594" s="9">
        <v>16.7776235416666</v>
      </c>
      <c r="M18594" s="9">
        <v>7.2040329027777696</v>
      </c>
      <c r="N18594" s="9">
        <v>5.95010152777777</v>
      </c>
      <c r="O18594" s="9">
        <v>17.661498253790299</v>
      </c>
      <c r="P18594" s="9">
        <v>7.5111993527777701</v>
      </c>
      <c r="Q18594" s="9">
        <v>19.1132082419354</v>
      </c>
      <c r="R18594" s="9">
        <v>12.179031861111101</v>
      </c>
      <c r="S18594" s="9">
        <v>7.6679229947916596</v>
      </c>
      <c r="T18594" s="9">
        <v>8.7730758055555498</v>
      </c>
    </row>
    <row r="18595" spans="1:20" x14ac:dyDescent="0.35">
      <c r="A18595">
        <f t="shared" si="568"/>
        <v>18595</v>
      </c>
      <c r="B18595" s="3" t="s">
        <v>1039</v>
      </c>
      <c r="C18595" s="3" t="s">
        <v>77</v>
      </c>
      <c r="D18595" s="3" t="s">
        <v>25</v>
      </c>
      <c r="E18595">
        <v>2028</v>
      </c>
      <c r="F18595" s="3" t="str">
        <f t="shared" si="567"/>
        <v>RGGenUP BON2028</v>
      </c>
      <c r="G18595" s="9">
        <v>6.24397399193548</v>
      </c>
      <c r="H18595" s="9">
        <v>13.0914833305555</v>
      </c>
      <c r="I18595" s="9">
        <v>22.316673057916599</v>
      </c>
      <c r="J18595" s="9">
        <v>22.351279320564501</v>
      </c>
      <c r="K18595" s="9">
        <v>37.332422976190401</v>
      </c>
      <c r="L18595" s="9">
        <v>8.6909443145161198</v>
      </c>
      <c r="M18595" s="9">
        <v>11.286328444444401</v>
      </c>
      <c r="N18595" s="9">
        <v>15.1452346722222</v>
      </c>
      <c r="O18595" s="9">
        <v>23.235963293010698</v>
      </c>
      <c r="P18595" s="9">
        <v>7.74276125</v>
      </c>
      <c r="Q18595" s="9">
        <v>15.5416735418413</v>
      </c>
      <c r="R18595" s="9">
        <v>37.859634272222202</v>
      </c>
      <c r="S18595" s="9">
        <v>33.962475554687401</v>
      </c>
      <c r="T18595" s="9">
        <v>9.4161392888888802</v>
      </c>
    </row>
    <row r="18596" spans="1:20" x14ac:dyDescent="0.35">
      <c r="A18596">
        <f t="shared" si="568"/>
        <v>18596</v>
      </c>
      <c r="B18596" s="3" t="s">
        <v>1039</v>
      </c>
      <c r="C18596" s="3" t="s">
        <v>77</v>
      </c>
      <c r="D18596" s="3" t="s">
        <v>25</v>
      </c>
      <c r="E18596">
        <v>2029</v>
      </c>
      <c r="F18596" s="3" t="str">
        <f t="shared" si="567"/>
        <v>RGGenUP BON2029</v>
      </c>
      <c r="G18596" s="9">
        <v>8.6811372916666603</v>
      </c>
      <c r="H18596" s="9">
        <v>20.891436177777699</v>
      </c>
      <c r="I18596" s="9">
        <v>21.156662977500002</v>
      </c>
      <c r="J18596" s="9">
        <v>11.5639044032258</v>
      </c>
      <c r="K18596" s="9">
        <v>8.0108955967261899</v>
      </c>
      <c r="L18596" s="9">
        <v>20.1080445267473</v>
      </c>
      <c r="M18596" s="9">
        <v>18.408131308333299</v>
      </c>
      <c r="N18596" s="9">
        <v>14.3089829722222</v>
      </c>
      <c r="O18596" s="9">
        <v>31.056988307795699</v>
      </c>
      <c r="P18596" s="9">
        <v>15.719237222222199</v>
      </c>
      <c r="Q18596" s="9">
        <v>34.698859724462302</v>
      </c>
      <c r="R18596" s="9">
        <v>17.892919194444399</v>
      </c>
      <c r="S18596" s="9">
        <v>5.0424528999999998</v>
      </c>
      <c r="T18596" s="9">
        <v>7.26153405138888</v>
      </c>
    </row>
    <row r="18597" spans="1:20" x14ac:dyDescent="0.35">
      <c r="A18597">
        <f t="shared" si="568"/>
        <v>18597</v>
      </c>
      <c r="B18597" s="3" t="s">
        <v>1039</v>
      </c>
      <c r="C18597" s="3" t="s">
        <v>75</v>
      </c>
      <c r="D18597" s="3" t="s">
        <v>42</v>
      </c>
      <c r="E18597">
        <v>2020</v>
      </c>
      <c r="F18597" s="3" t="str">
        <f t="shared" si="567"/>
        <v>RGElevUP FLS2020</v>
      </c>
      <c r="G18597" s="9" t="e">
        <v>#N/A</v>
      </c>
      <c r="H18597" s="9" t="e">
        <v>#N/A</v>
      </c>
      <c r="I18597" s="9" t="e">
        <v>#N/A</v>
      </c>
      <c r="J18597" s="9" t="e">
        <v>#N/A</v>
      </c>
      <c r="K18597" s="9" t="e">
        <v>#N/A</v>
      </c>
      <c r="L18597" s="9" t="e">
        <v>#N/A</v>
      </c>
      <c r="M18597" s="9" t="e">
        <v>#N/A</v>
      </c>
      <c r="N18597" s="9" t="e">
        <v>#N/A</v>
      </c>
      <c r="O18597" s="9" t="e">
        <v>#N/A</v>
      </c>
      <c r="P18597" s="9" t="e">
        <v>#N/A</v>
      </c>
      <c r="Q18597" s="9" t="e">
        <v>#N/A</v>
      </c>
      <c r="R18597" s="9" t="e">
        <v>#N/A</v>
      </c>
      <c r="S18597" s="9" t="e">
        <v>#N/A</v>
      </c>
      <c r="T18597" s="9" t="e">
        <v>#N/A</v>
      </c>
    </row>
    <row r="18598" spans="1:20" x14ac:dyDescent="0.35">
      <c r="A18598">
        <f t="shared" si="568"/>
        <v>18598</v>
      </c>
      <c r="B18598" s="3" t="s">
        <v>1039</v>
      </c>
      <c r="C18598" s="3" t="s">
        <v>75</v>
      </c>
      <c r="D18598" s="3" t="s">
        <v>42</v>
      </c>
      <c r="E18598">
        <v>2021</v>
      </c>
      <c r="F18598" s="3" t="str">
        <f t="shared" si="567"/>
        <v>RGElevUP FLS2021</v>
      </c>
      <c r="G18598" s="9" t="e">
        <v>#N/A</v>
      </c>
      <c r="H18598" s="9" t="e">
        <v>#N/A</v>
      </c>
      <c r="I18598" s="9" t="e">
        <v>#N/A</v>
      </c>
      <c r="J18598" s="9" t="e">
        <v>#N/A</v>
      </c>
      <c r="K18598" s="9" t="e">
        <v>#N/A</v>
      </c>
      <c r="L18598" s="9" t="e">
        <v>#N/A</v>
      </c>
      <c r="M18598" s="9" t="e">
        <v>#N/A</v>
      </c>
      <c r="N18598" s="9" t="e">
        <v>#N/A</v>
      </c>
      <c r="O18598" s="9" t="e">
        <v>#N/A</v>
      </c>
      <c r="P18598" s="9" t="e">
        <v>#N/A</v>
      </c>
      <c r="Q18598" s="9" t="e">
        <v>#N/A</v>
      </c>
      <c r="R18598" s="9" t="e">
        <v>#N/A</v>
      </c>
      <c r="S18598" s="9" t="e">
        <v>#N/A</v>
      </c>
      <c r="T18598" s="9" t="e">
        <v>#N/A</v>
      </c>
    </row>
    <row r="18599" spans="1:20" x14ac:dyDescent="0.35">
      <c r="A18599">
        <f t="shared" si="568"/>
        <v>18599</v>
      </c>
      <c r="B18599" s="3" t="s">
        <v>1039</v>
      </c>
      <c r="C18599" s="3" t="s">
        <v>75</v>
      </c>
      <c r="D18599" s="3" t="s">
        <v>42</v>
      </c>
      <c r="E18599">
        <v>2022</v>
      </c>
      <c r="F18599" s="3" t="str">
        <f t="shared" si="567"/>
        <v>RGElevUP FLS2022</v>
      </c>
      <c r="G18599" s="9" t="e">
        <v>#N/A</v>
      </c>
      <c r="H18599" s="9" t="e">
        <v>#N/A</v>
      </c>
      <c r="I18599" s="9" t="e">
        <v>#N/A</v>
      </c>
      <c r="J18599" s="9" t="e">
        <v>#N/A</v>
      </c>
      <c r="K18599" s="9" t="e">
        <v>#N/A</v>
      </c>
      <c r="L18599" s="9" t="e">
        <v>#N/A</v>
      </c>
      <c r="M18599" s="9" t="e">
        <v>#N/A</v>
      </c>
      <c r="N18599" s="9" t="e">
        <v>#N/A</v>
      </c>
      <c r="O18599" s="9" t="e">
        <v>#N/A</v>
      </c>
      <c r="P18599" s="9" t="e">
        <v>#N/A</v>
      </c>
      <c r="Q18599" s="9" t="e">
        <v>#N/A</v>
      </c>
      <c r="R18599" s="9" t="e">
        <v>#N/A</v>
      </c>
      <c r="S18599" s="9" t="e">
        <v>#N/A</v>
      </c>
      <c r="T18599" s="9" t="e">
        <v>#N/A</v>
      </c>
    </row>
    <row r="18600" spans="1:20" x14ac:dyDescent="0.35">
      <c r="A18600">
        <f t="shared" si="568"/>
        <v>18600</v>
      </c>
      <c r="B18600" s="3" t="s">
        <v>1039</v>
      </c>
      <c r="C18600" s="3" t="s">
        <v>75</v>
      </c>
      <c r="D18600" s="3" t="s">
        <v>42</v>
      </c>
      <c r="E18600">
        <v>2023</v>
      </c>
      <c r="F18600" s="3" t="str">
        <f t="shared" si="567"/>
        <v>RGElevUP FLS2023</v>
      </c>
      <c r="G18600" s="9" t="e">
        <v>#N/A</v>
      </c>
      <c r="H18600" s="9" t="e">
        <v>#N/A</v>
      </c>
      <c r="I18600" s="9" t="e">
        <v>#N/A</v>
      </c>
      <c r="J18600" s="9" t="e">
        <v>#N/A</v>
      </c>
      <c r="K18600" s="9" t="e">
        <v>#N/A</v>
      </c>
      <c r="L18600" s="9" t="e">
        <v>#N/A</v>
      </c>
      <c r="M18600" s="9" t="e">
        <v>#N/A</v>
      </c>
      <c r="N18600" s="9" t="e">
        <v>#N/A</v>
      </c>
      <c r="O18600" s="9" t="e">
        <v>#N/A</v>
      </c>
      <c r="P18600" s="9" t="e">
        <v>#N/A</v>
      </c>
      <c r="Q18600" s="9" t="e">
        <v>#N/A</v>
      </c>
      <c r="R18600" s="9" t="e">
        <v>#N/A</v>
      </c>
      <c r="S18600" s="9" t="e">
        <v>#N/A</v>
      </c>
      <c r="T18600" s="9" t="e">
        <v>#N/A</v>
      </c>
    </row>
    <row r="18601" spans="1:20" x14ac:dyDescent="0.35">
      <c r="A18601">
        <f t="shared" si="568"/>
        <v>18601</v>
      </c>
      <c r="B18601" s="3" t="s">
        <v>1039</v>
      </c>
      <c r="C18601" s="3" t="s">
        <v>75</v>
      </c>
      <c r="D18601" s="3" t="s">
        <v>42</v>
      </c>
      <c r="E18601">
        <v>2024</v>
      </c>
      <c r="F18601" s="3" t="str">
        <f t="shared" si="567"/>
        <v>RGElevUP FLS2024</v>
      </c>
      <c r="G18601" s="9" t="e">
        <v>#N/A</v>
      </c>
      <c r="H18601" s="9" t="e">
        <v>#N/A</v>
      </c>
      <c r="I18601" s="9" t="e">
        <v>#N/A</v>
      </c>
      <c r="J18601" s="9" t="e">
        <v>#N/A</v>
      </c>
      <c r="K18601" s="9" t="e">
        <v>#N/A</v>
      </c>
      <c r="L18601" s="9" t="e">
        <v>#N/A</v>
      </c>
      <c r="M18601" s="9" t="e">
        <v>#N/A</v>
      </c>
      <c r="N18601" s="9" t="e">
        <v>#N/A</v>
      </c>
      <c r="O18601" s="9" t="e">
        <v>#N/A</v>
      </c>
      <c r="P18601" s="9" t="e">
        <v>#N/A</v>
      </c>
      <c r="Q18601" s="9" t="e">
        <v>#N/A</v>
      </c>
      <c r="R18601" s="9" t="e">
        <v>#N/A</v>
      </c>
      <c r="S18601" s="9" t="e">
        <v>#N/A</v>
      </c>
      <c r="T18601" s="9" t="e">
        <v>#N/A</v>
      </c>
    </row>
    <row r="18602" spans="1:20" x14ac:dyDescent="0.35">
      <c r="A18602">
        <f t="shared" si="568"/>
        <v>18602</v>
      </c>
      <c r="B18602" s="3" t="s">
        <v>1039</v>
      </c>
      <c r="C18602" s="3" t="s">
        <v>75</v>
      </c>
      <c r="D18602" s="3" t="s">
        <v>42</v>
      </c>
      <c r="E18602">
        <v>2025</v>
      </c>
      <c r="F18602" s="3" t="str">
        <f t="shared" si="567"/>
        <v>RGElevUP FLS2025</v>
      </c>
      <c r="G18602" s="9" t="e">
        <v>#N/A</v>
      </c>
      <c r="H18602" s="9" t="e">
        <v>#N/A</v>
      </c>
      <c r="I18602" s="9" t="e">
        <v>#N/A</v>
      </c>
      <c r="J18602" s="9" t="e">
        <v>#N/A</v>
      </c>
      <c r="K18602" s="9" t="e">
        <v>#N/A</v>
      </c>
      <c r="L18602" s="9" t="e">
        <v>#N/A</v>
      </c>
      <c r="M18602" s="9" t="e">
        <v>#N/A</v>
      </c>
      <c r="N18602" s="9" t="e">
        <v>#N/A</v>
      </c>
      <c r="O18602" s="9" t="e">
        <v>#N/A</v>
      </c>
      <c r="P18602" s="9" t="e">
        <v>#N/A</v>
      </c>
      <c r="Q18602" s="9" t="e">
        <v>#N/A</v>
      </c>
      <c r="R18602" s="9" t="e">
        <v>#N/A</v>
      </c>
      <c r="S18602" s="9" t="e">
        <v>#N/A</v>
      </c>
      <c r="T18602" s="9" t="e">
        <v>#N/A</v>
      </c>
    </row>
    <row r="18603" spans="1:20" x14ac:dyDescent="0.35">
      <c r="A18603">
        <f t="shared" si="568"/>
        <v>18603</v>
      </c>
      <c r="B18603" s="3" t="s">
        <v>1039</v>
      </c>
      <c r="C18603" s="3" t="s">
        <v>75</v>
      </c>
      <c r="D18603" s="3" t="s">
        <v>42</v>
      </c>
      <c r="E18603">
        <v>2026</v>
      </c>
      <c r="F18603" s="3" t="str">
        <f t="shared" si="567"/>
        <v>RGElevUP FLS2026</v>
      </c>
      <c r="G18603" s="9" t="e">
        <v>#N/A</v>
      </c>
      <c r="H18603" s="9" t="e">
        <v>#N/A</v>
      </c>
      <c r="I18603" s="9" t="e">
        <v>#N/A</v>
      </c>
      <c r="J18603" s="9" t="e">
        <v>#N/A</v>
      </c>
      <c r="K18603" s="9" t="e">
        <v>#N/A</v>
      </c>
      <c r="L18603" s="9" t="e">
        <v>#N/A</v>
      </c>
      <c r="M18603" s="9" t="e">
        <v>#N/A</v>
      </c>
      <c r="N18603" s="9" t="e">
        <v>#N/A</v>
      </c>
      <c r="O18603" s="9" t="e">
        <v>#N/A</v>
      </c>
      <c r="P18603" s="9" t="e">
        <v>#N/A</v>
      </c>
      <c r="Q18603" s="9" t="e">
        <v>#N/A</v>
      </c>
      <c r="R18603" s="9" t="e">
        <v>#N/A</v>
      </c>
      <c r="S18603" s="9" t="e">
        <v>#N/A</v>
      </c>
      <c r="T18603" s="9" t="e">
        <v>#N/A</v>
      </c>
    </row>
    <row r="18604" spans="1:20" x14ac:dyDescent="0.35">
      <c r="A18604">
        <f t="shared" si="568"/>
        <v>18604</v>
      </c>
      <c r="B18604" s="3" t="s">
        <v>1039</v>
      </c>
      <c r="C18604" s="3" t="s">
        <v>75</v>
      </c>
      <c r="D18604" s="3" t="s">
        <v>42</v>
      </c>
      <c r="E18604">
        <v>2027</v>
      </c>
      <c r="F18604" s="3" t="str">
        <f t="shared" si="567"/>
        <v>RGElevUP FLS2027</v>
      </c>
      <c r="G18604" s="9" t="e">
        <v>#N/A</v>
      </c>
      <c r="H18604" s="9" t="e">
        <v>#N/A</v>
      </c>
      <c r="I18604" s="9" t="e">
        <v>#N/A</v>
      </c>
      <c r="J18604" s="9" t="e">
        <v>#N/A</v>
      </c>
      <c r="K18604" s="9" t="e">
        <v>#N/A</v>
      </c>
      <c r="L18604" s="9" t="e">
        <v>#N/A</v>
      </c>
      <c r="M18604" s="9" t="e">
        <v>#N/A</v>
      </c>
      <c r="N18604" s="9" t="e">
        <v>#N/A</v>
      </c>
      <c r="O18604" s="9" t="e">
        <v>#N/A</v>
      </c>
      <c r="P18604" s="9" t="e">
        <v>#N/A</v>
      </c>
      <c r="Q18604" s="9" t="e">
        <v>#N/A</v>
      </c>
      <c r="R18604" s="9" t="e">
        <v>#N/A</v>
      </c>
      <c r="S18604" s="9" t="e">
        <v>#N/A</v>
      </c>
      <c r="T18604" s="9" t="e">
        <v>#N/A</v>
      </c>
    </row>
    <row r="18605" spans="1:20" x14ac:dyDescent="0.35">
      <c r="A18605">
        <f t="shared" si="568"/>
        <v>18605</v>
      </c>
      <c r="B18605" s="3" t="s">
        <v>1039</v>
      </c>
      <c r="C18605" s="3" t="s">
        <v>75</v>
      </c>
      <c r="D18605" s="3" t="s">
        <v>42</v>
      </c>
      <c r="E18605">
        <v>2028</v>
      </c>
      <c r="F18605" s="3" t="str">
        <f t="shared" si="567"/>
        <v>RGElevUP FLS2028</v>
      </c>
      <c r="G18605" s="9" t="e">
        <v>#N/A</v>
      </c>
      <c r="H18605" s="9" t="e">
        <v>#N/A</v>
      </c>
      <c r="I18605" s="9" t="e">
        <v>#N/A</v>
      </c>
      <c r="J18605" s="9" t="e">
        <v>#N/A</v>
      </c>
      <c r="K18605" s="9" t="e">
        <v>#N/A</v>
      </c>
      <c r="L18605" s="9" t="e">
        <v>#N/A</v>
      </c>
      <c r="M18605" s="9" t="e">
        <v>#N/A</v>
      </c>
      <c r="N18605" s="9" t="e">
        <v>#N/A</v>
      </c>
      <c r="O18605" s="9" t="e">
        <v>#N/A</v>
      </c>
      <c r="P18605" s="9" t="e">
        <v>#N/A</v>
      </c>
      <c r="Q18605" s="9" t="e">
        <v>#N/A</v>
      </c>
      <c r="R18605" s="9" t="e">
        <v>#N/A</v>
      </c>
      <c r="S18605" s="9" t="e">
        <v>#N/A</v>
      </c>
      <c r="T18605" s="9" t="e">
        <v>#N/A</v>
      </c>
    </row>
    <row r="18606" spans="1:20" x14ac:dyDescent="0.35">
      <c r="A18606">
        <f t="shared" si="568"/>
        <v>18606</v>
      </c>
      <c r="B18606" s="3" t="s">
        <v>1039</v>
      </c>
      <c r="C18606" s="3" t="s">
        <v>75</v>
      </c>
      <c r="D18606" s="3" t="s">
        <v>42</v>
      </c>
      <c r="E18606">
        <v>2029</v>
      </c>
      <c r="F18606" s="3" t="str">
        <f t="shared" si="567"/>
        <v>RGElevUP FLS2029</v>
      </c>
      <c r="G18606" s="9" t="e">
        <v>#N/A</v>
      </c>
      <c r="H18606" s="9" t="e">
        <v>#N/A</v>
      </c>
      <c r="I18606" s="9" t="e">
        <v>#N/A</v>
      </c>
      <c r="J18606" s="9" t="e">
        <v>#N/A</v>
      </c>
      <c r="K18606" s="9" t="e">
        <v>#N/A</v>
      </c>
      <c r="L18606" s="9" t="e">
        <v>#N/A</v>
      </c>
      <c r="M18606" s="9" t="e">
        <v>#N/A</v>
      </c>
      <c r="N18606" s="9" t="e">
        <v>#N/A</v>
      </c>
      <c r="O18606" s="9" t="e">
        <v>#N/A</v>
      </c>
      <c r="P18606" s="9" t="e">
        <v>#N/A</v>
      </c>
      <c r="Q18606" s="9" t="e">
        <v>#N/A</v>
      </c>
      <c r="R18606" s="9" t="e">
        <v>#N/A</v>
      </c>
      <c r="S18606" s="9" t="e">
        <v>#N/A</v>
      </c>
      <c r="T18606" s="9" t="e">
        <v>#N/A</v>
      </c>
    </row>
    <row r="18607" spans="1:20" x14ac:dyDescent="0.35">
      <c r="A18607">
        <f t="shared" si="568"/>
        <v>18607</v>
      </c>
      <c r="B18607" s="3" t="s">
        <v>1039</v>
      </c>
      <c r="C18607" s="3" t="s">
        <v>86</v>
      </c>
      <c r="D18607" s="3" t="s">
        <v>42</v>
      </c>
      <c r="E18607">
        <v>2020</v>
      </c>
      <c r="F18607" s="3" t="str">
        <f t="shared" si="567"/>
        <v>RGQOutUP FLS2020</v>
      </c>
      <c r="G18607" s="9">
        <v>2.6202290595202999</v>
      </c>
      <c r="H18607" s="9">
        <v>4.5470038798030004</v>
      </c>
      <c r="I18607" s="9">
        <v>1.87798781957937</v>
      </c>
      <c r="J18607" s="9">
        <v>2.5846299624159998</v>
      </c>
      <c r="K18607" s="9">
        <v>1.30362152694968</v>
      </c>
      <c r="L18607" s="9">
        <v>6.8739627660708997</v>
      </c>
      <c r="M18607" s="9">
        <v>8.3782873426845796</v>
      </c>
      <c r="N18607" s="9">
        <v>14.4007115287981</v>
      </c>
      <c r="O18607" s="9">
        <v>16.904040914894299</v>
      </c>
      <c r="P18607" s="9">
        <v>11.5575478918919</v>
      </c>
      <c r="Q18607" s="9">
        <v>4.4347086781047498</v>
      </c>
      <c r="R18607" s="9">
        <v>2.1903157616929101</v>
      </c>
      <c r="S18607" s="9">
        <v>1.71285332056927</v>
      </c>
      <c r="T18607" s="9">
        <v>1.8990839680570599</v>
      </c>
    </row>
    <row r="18608" spans="1:20" x14ac:dyDescent="0.35">
      <c r="A18608">
        <f t="shared" si="568"/>
        <v>18608</v>
      </c>
      <c r="B18608" s="3" t="s">
        <v>1039</v>
      </c>
      <c r="C18608" s="3" t="s">
        <v>86</v>
      </c>
      <c r="D18608" s="3" t="s">
        <v>42</v>
      </c>
      <c r="E18608">
        <v>2021</v>
      </c>
      <c r="F18608" s="3" t="str">
        <f t="shared" si="567"/>
        <v>RGQOutUP FLS2021</v>
      </c>
      <c r="G18608" s="9">
        <v>3.6550284047156198</v>
      </c>
      <c r="H18608" s="9">
        <v>3.5144851182752901</v>
      </c>
      <c r="I18608" s="9">
        <v>2.08794615952299</v>
      </c>
      <c r="J18608" s="9">
        <v>2.6549469065702702</v>
      </c>
      <c r="K18608" s="9">
        <v>2.0484742560741598</v>
      </c>
      <c r="L18608" s="9">
        <v>3.23891580708043</v>
      </c>
      <c r="M18608" s="9">
        <v>2.5686950394044699</v>
      </c>
      <c r="N18608" s="9">
        <v>9.2262625601998689</v>
      </c>
      <c r="O18608" s="9">
        <v>13.4412121674226</v>
      </c>
      <c r="P18608" s="9">
        <v>10.226911047592999</v>
      </c>
      <c r="Q18608" s="9">
        <v>3.59365982275115</v>
      </c>
      <c r="R18608" s="9">
        <v>1.70207012668748</v>
      </c>
      <c r="S18608" s="9">
        <v>1.2870126853530901</v>
      </c>
      <c r="T18608" s="9">
        <v>1.9007982194138699</v>
      </c>
    </row>
    <row r="18609" spans="1:20" x14ac:dyDescent="0.35">
      <c r="A18609">
        <f t="shared" si="568"/>
        <v>18609</v>
      </c>
      <c r="B18609" s="3" t="s">
        <v>1039</v>
      </c>
      <c r="C18609" s="3" t="s">
        <v>86</v>
      </c>
      <c r="D18609" s="3" t="s">
        <v>42</v>
      </c>
      <c r="E18609">
        <v>2022</v>
      </c>
      <c r="F18609" s="3" t="str">
        <f t="shared" si="567"/>
        <v>RGQOutUP FLS2022</v>
      </c>
      <c r="G18609" s="9">
        <v>1.4378420718867</v>
      </c>
      <c r="H18609" s="9">
        <v>1.7968472473445201</v>
      </c>
      <c r="I18609" s="9">
        <v>2.4665234943686598</v>
      </c>
      <c r="J18609" s="9">
        <v>2.3168145989852902</v>
      </c>
      <c r="K18609" s="9">
        <v>1.92769841160921</v>
      </c>
      <c r="L18609" s="9">
        <v>3.61334387288696</v>
      </c>
      <c r="M18609" s="9">
        <v>6.6145209789753796</v>
      </c>
      <c r="N18609" s="9">
        <v>7.6770915530468002</v>
      </c>
      <c r="O18609" s="9">
        <v>17.791284529714098</v>
      </c>
      <c r="P18609" s="9">
        <v>22.887711510387099</v>
      </c>
      <c r="Q18609" s="9">
        <v>11.696923438648801</v>
      </c>
      <c r="R18609" s="9">
        <v>4.3078425065268</v>
      </c>
      <c r="S18609" s="9">
        <v>3.1056040747369495</v>
      </c>
      <c r="T18609" s="9">
        <v>2.3260796844318299</v>
      </c>
    </row>
    <row r="18610" spans="1:20" x14ac:dyDescent="0.35">
      <c r="A18610">
        <f t="shared" si="568"/>
        <v>18610</v>
      </c>
      <c r="B18610" s="3" t="s">
        <v>1039</v>
      </c>
      <c r="C18610" s="3" t="s">
        <v>86</v>
      </c>
      <c r="D18610" s="3" t="s">
        <v>42</v>
      </c>
      <c r="E18610">
        <v>2023</v>
      </c>
      <c r="F18610" s="3" t="str">
        <f t="shared" si="567"/>
        <v>RGQOutUP FLS2023</v>
      </c>
      <c r="G18610" s="9">
        <v>3.1786864198794902</v>
      </c>
      <c r="H18610" s="9">
        <v>2.2866596739181801</v>
      </c>
      <c r="I18610" s="9">
        <v>7.7973996107720396</v>
      </c>
      <c r="J18610" s="9">
        <v>7.8666411201611499</v>
      </c>
      <c r="K18610" s="9">
        <v>7.4089338083647904</v>
      </c>
      <c r="L18610" s="9">
        <v>17.307813466032201</v>
      </c>
      <c r="M18610" s="9">
        <v>19.825058462762705</v>
      </c>
      <c r="N18610" s="9">
        <v>21.1777912828815</v>
      </c>
      <c r="O18610" s="9">
        <v>19.0225774543383</v>
      </c>
      <c r="P18610" s="9">
        <v>11.069487055818</v>
      </c>
      <c r="Q18610" s="9">
        <v>5.7371460321474101</v>
      </c>
      <c r="R18610" s="9">
        <v>1.6271862384487501</v>
      </c>
      <c r="S18610" s="9">
        <v>1.3920216373669001</v>
      </c>
      <c r="T18610" s="9">
        <v>1.9957144902449</v>
      </c>
    </row>
    <row r="18611" spans="1:20" x14ac:dyDescent="0.35">
      <c r="A18611">
        <f t="shared" si="568"/>
        <v>18611</v>
      </c>
      <c r="B18611" s="3" t="s">
        <v>1039</v>
      </c>
      <c r="C18611" s="3" t="s">
        <v>86</v>
      </c>
      <c r="D18611" s="3" t="s">
        <v>42</v>
      </c>
      <c r="E18611">
        <v>2024</v>
      </c>
      <c r="F18611" s="3" t="str">
        <f t="shared" si="567"/>
        <v>RGQOutUP FLS2024</v>
      </c>
      <c r="G18611" s="9">
        <v>3.6924618893371699</v>
      </c>
      <c r="H18611" s="9">
        <v>4.0915543512158097</v>
      </c>
      <c r="I18611" s="9">
        <v>4.5538046768167897</v>
      </c>
      <c r="J18611" s="9">
        <v>4.7459746919501997</v>
      </c>
      <c r="K18611" s="9">
        <v>3.0541797609249999</v>
      </c>
      <c r="L18611" s="9">
        <v>10.2849561966043</v>
      </c>
      <c r="M18611" s="9">
        <v>9.1975219198566602</v>
      </c>
      <c r="N18611" s="9">
        <v>13.416271217601301</v>
      </c>
      <c r="O18611" s="9">
        <v>12.289997106480801</v>
      </c>
      <c r="P18611" s="9">
        <v>7.77804018104435</v>
      </c>
      <c r="Q18611" s="9">
        <v>2.8638927735202002</v>
      </c>
      <c r="R18611" s="9">
        <v>1.02773124308759</v>
      </c>
      <c r="S18611" s="9">
        <v>1.3065244040999699</v>
      </c>
      <c r="T18611" s="9">
        <v>2.5751352187672198</v>
      </c>
    </row>
    <row r="18612" spans="1:20" x14ac:dyDescent="0.35">
      <c r="A18612">
        <f t="shared" si="568"/>
        <v>18612</v>
      </c>
      <c r="B18612" s="3" t="s">
        <v>1039</v>
      </c>
      <c r="C18612" s="3" t="s">
        <v>86</v>
      </c>
      <c r="D18612" s="3" t="s">
        <v>42</v>
      </c>
      <c r="E18612">
        <v>2025</v>
      </c>
      <c r="F18612" s="3" t="str">
        <f t="shared" si="567"/>
        <v>RGQOutUP FLS2025</v>
      </c>
      <c r="G18612" s="9">
        <v>3.3598748444784001</v>
      </c>
      <c r="H18612" s="9">
        <v>3.26917789352051</v>
      </c>
      <c r="I18612" s="9">
        <v>3.0836906229569299</v>
      </c>
      <c r="J18612" s="9">
        <v>4.29510342698405</v>
      </c>
      <c r="K18612" s="9">
        <v>5.7675332455244703</v>
      </c>
      <c r="L18612" s="9">
        <v>13.009519111686799</v>
      </c>
      <c r="M18612" s="9">
        <v>12.4401430783943</v>
      </c>
      <c r="N18612" s="9">
        <v>16.193323462711099</v>
      </c>
      <c r="O18612" s="9">
        <v>15.914058747989101</v>
      </c>
      <c r="P18612" s="9">
        <v>9.3630267151330901</v>
      </c>
      <c r="Q18612" s="9">
        <v>3.0970838131107499</v>
      </c>
      <c r="R18612" s="9">
        <v>1.2837581901433299</v>
      </c>
      <c r="S18612" s="9">
        <v>1.0289933724696301</v>
      </c>
      <c r="T18612" s="9">
        <v>2.8146661112816398</v>
      </c>
    </row>
    <row r="18613" spans="1:20" x14ac:dyDescent="0.35">
      <c r="A18613">
        <f t="shared" si="568"/>
        <v>18613</v>
      </c>
      <c r="B18613" s="3" t="s">
        <v>1039</v>
      </c>
      <c r="C18613" s="3" t="s">
        <v>86</v>
      </c>
      <c r="D18613" s="3" t="s">
        <v>42</v>
      </c>
      <c r="E18613">
        <v>2026</v>
      </c>
      <c r="F18613" s="3" t="str">
        <f t="shared" ref="F18613:F18676" si="569">_xlfn.CONCAT(B18613,C18613,D18613,E18613)</f>
        <v>RGQOutUP FLS2026</v>
      </c>
      <c r="G18613" s="9">
        <v>3.2094269261188804</v>
      </c>
      <c r="H18613" s="9">
        <v>4.1768370028788899</v>
      </c>
      <c r="I18613" s="9">
        <v>2.7245108319009299</v>
      </c>
      <c r="J18613" s="9">
        <v>3.0152583803022899</v>
      </c>
      <c r="K18613" s="9">
        <v>1.2318893197864</v>
      </c>
      <c r="L18613" s="9">
        <v>8.3277640730239497</v>
      </c>
      <c r="M18613" s="9">
        <v>8.6470064770988895</v>
      </c>
      <c r="N18613" s="9">
        <v>13.5086486259348</v>
      </c>
      <c r="O18613" s="9">
        <v>16.149177331021299</v>
      </c>
      <c r="P18613" s="9">
        <v>15.4967691009119</v>
      </c>
      <c r="Q18613" s="9">
        <v>7.6817156767110202</v>
      </c>
      <c r="R18613" s="9">
        <v>3.0987607836373599</v>
      </c>
      <c r="S18613" s="9">
        <v>2.18505539730914</v>
      </c>
      <c r="T18613" s="9">
        <v>1.9674896246772</v>
      </c>
    </row>
    <row r="18614" spans="1:20" x14ac:dyDescent="0.35">
      <c r="A18614">
        <f t="shared" si="568"/>
        <v>18614</v>
      </c>
      <c r="B18614" s="3" t="s">
        <v>1039</v>
      </c>
      <c r="C18614" s="3" t="s">
        <v>86</v>
      </c>
      <c r="D18614" s="3" t="s">
        <v>42</v>
      </c>
      <c r="E18614">
        <v>2027</v>
      </c>
      <c r="F18614" s="3" t="str">
        <f t="shared" si="569"/>
        <v>RGQOutUP FLS2027</v>
      </c>
      <c r="G18614" s="9">
        <v>3.8798105075867699</v>
      </c>
      <c r="H18614" s="9">
        <v>2.7589932808053601</v>
      </c>
      <c r="I18614" s="9">
        <v>4.3015188520475602</v>
      </c>
      <c r="J18614" s="9">
        <v>2.7544162119420399</v>
      </c>
      <c r="K18614" s="9">
        <v>2.3023856229746298</v>
      </c>
      <c r="L18614" s="9">
        <v>8.5818312773925793</v>
      </c>
      <c r="M18614" s="9">
        <v>9.5825094372882695</v>
      </c>
      <c r="N18614" s="9">
        <v>11.7635277530098</v>
      </c>
      <c r="O18614" s="9">
        <v>18.881887414040602</v>
      </c>
      <c r="P18614" s="9">
        <v>22.182841538231699</v>
      </c>
      <c r="Q18614" s="9">
        <v>10.03778196551</v>
      </c>
      <c r="R18614" s="9">
        <v>3.77811736369725</v>
      </c>
      <c r="S18614" s="9">
        <v>3.2674745364058899</v>
      </c>
      <c r="T18614" s="9">
        <v>3.0940630328862402</v>
      </c>
    </row>
    <row r="18615" spans="1:20" x14ac:dyDescent="0.35">
      <c r="A18615">
        <f t="shared" si="568"/>
        <v>18615</v>
      </c>
      <c r="B18615" s="3" t="s">
        <v>1039</v>
      </c>
      <c r="C18615" s="3" t="s">
        <v>86</v>
      </c>
      <c r="D18615" s="3" t="s">
        <v>42</v>
      </c>
      <c r="E18615">
        <v>2028</v>
      </c>
      <c r="F18615" s="3" t="str">
        <f t="shared" si="569"/>
        <v>RGQOutUP FLS2028</v>
      </c>
      <c r="G18615" s="9">
        <v>2.1280380277483002</v>
      </c>
      <c r="H18615" s="9">
        <v>6.89004295994875</v>
      </c>
      <c r="I18615" s="9">
        <v>4.10007738200754</v>
      </c>
      <c r="J18615" s="9">
        <v>4.1552827395063696</v>
      </c>
      <c r="K18615" s="9">
        <v>4.44219446138601</v>
      </c>
      <c r="L18615" s="9">
        <v>11.3509605472925</v>
      </c>
      <c r="M18615" s="9">
        <v>7.8815774788148598</v>
      </c>
      <c r="N18615" s="9">
        <v>13.8102075146359</v>
      </c>
      <c r="O18615" s="9">
        <v>18.098360350372499</v>
      </c>
      <c r="P18615" s="9">
        <v>19.475624809222399</v>
      </c>
      <c r="Q18615" s="9">
        <v>10.1508350677965</v>
      </c>
      <c r="R18615" s="9">
        <v>3.40698485994844</v>
      </c>
      <c r="S18615" s="9">
        <v>4.2213037206566399</v>
      </c>
      <c r="T18615" s="9">
        <v>1.8146332681940001</v>
      </c>
    </row>
    <row r="18616" spans="1:20" x14ac:dyDescent="0.35">
      <c r="A18616">
        <f t="shared" si="568"/>
        <v>18616</v>
      </c>
      <c r="B18616" s="3" t="s">
        <v>1039</v>
      </c>
      <c r="C18616" s="3" t="s">
        <v>86</v>
      </c>
      <c r="D18616" s="3" t="s">
        <v>42</v>
      </c>
      <c r="E18616">
        <v>2029</v>
      </c>
      <c r="F18616" s="3" t="str">
        <f t="shared" si="569"/>
        <v>RGQOutUP FLS2029</v>
      </c>
      <c r="G18616" s="9">
        <v>2.7508510827491301</v>
      </c>
      <c r="H18616" s="9">
        <v>2.0190983367759099</v>
      </c>
      <c r="I18616" s="9">
        <v>2.25951685771386</v>
      </c>
      <c r="J18616" s="9">
        <v>1.76045592920439</v>
      </c>
      <c r="K18616" s="9">
        <v>1.3038148009522299</v>
      </c>
      <c r="L18616" s="9">
        <v>7.8347097825715197</v>
      </c>
      <c r="M18616" s="9">
        <v>8.3207634013408303</v>
      </c>
      <c r="N18616" s="9">
        <v>11.908105594316901</v>
      </c>
      <c r="O18616" s="9">
        <v>13.3870751439056</v>
      </c>
      <c r="P18616" s="9">
        <v>11.2251806114456</v>
      </c>
      <c r="Q18616" s="9">
        <v>5.5671455955087898</v>
      </c>
      <c r="R18616" s="9">
        <v>2.1763427449976498</v>
      </c>
      <c r="S18616" s="9">
        <v>1.3271512143331601</v>
      </c>
      <c r="T18616" s="9">
        <v>1.5993431765156001</v>
      </c>
    </row>
    <row r="18617" spans="1:20" x14ac:dyDescent="0.35">
      <c r="A18617">
        <f t="shared" si="568"/>
        <v>18617</v>
      </c>
      <c r="B18617" s="3" t="s">
        <v>1039</v>
      </c>
      <c r="C18617" s="3" t="s">
        <v>95</v>
      </c>
      <c r="D18617" s="3" t="s">
        <v>42</v>
      </c>
      <c r="E18617">
        <v>2020</v>
      </c>
      <c r="F18617" s="3" t="str">
        <f t="shared" si="569"/>
        <v>RGSpillUP FLS2020</v>
      </c>
      <c r="G18617" s="9">
        <v>0.44507411134290698</v>
      </c>
      <c r="H18617" s="9">
        <v>2.0341873091388298</v>
      </c>
      <c r="I18617" s="9">
        <v>0.112730874856736</v>
      </c>
      <c r="J18617" s="9">
        <v>0.73726927992318503</v>
      </c>
      <c r="K18617" s="9">
        <v>5.6059854280937502E-2</v>
      </c>
      <c r="L18617" s="9">
        <v>4.4260512274044999</v>
      </c>
      <c r="M18617" s="9">
        <v>5.9798939196052698</v>
      </c>
      <c r="N18617" s="9">
        <v>11.735109405626201</v>
      </c>
      <c r="O18617" s="9">
        <v>14.2692850367171</v>
      </c>
      <c r="P18617" s="9">
        <v>8.9328661131563099</v>
      </c>
      <c r="Q18617" s="9">
        <v>1.9810530020364201</v>
      </c>
      <c r="R18617" s="9">
        <v>0.21998136102833299</v>
      </c>
      <c r="S18617" s="9">
        <v>0.17316170868554601</v>
      </c>
      <c r="T18617" s="9">
        <v>0.35588159705296502</v>
      </c>
    </row>
    <row r="18618" spans="1:20" x14ac:dyDescent="0.35">
      <c r="A18618">
        <f t="shared" si="568"/>
        <v>18618</v>
      </c>
      <c r="B18618" s="3" t="s">
        <v>1039</v>
      </c>
      <c r="C18618" s="3" t="s">
        <v>95</v>
      </c>
      <c r="D18618" s="3" t="s">
        <v>42</v>
      </c>
      <c r="E18618">
        <v>2021</v>
      </c>
      <c r="F18618" s="3" t="str">
        <f t="shared" si="569"/>
        <v>RGSpillUP FLS2021</v>
      </c>
      <c r="G18618" s="9">
        <v>1.6702645098364901</v>
      </c>
      <c r="H18618" s="9">
        <v>1.2610981511756201</v>
      </c>
      <c r="I18618" s="9">
        <v>0.154846463610125</v>
      </c>
      <c r="J18618" s="9">
        <v>0.81559798120354099</v>
      </c>
      <c r="K18618" s="9">
        <v>0.37245475608801998</v>
      </c>
      <c r="L18618" s="9">
        <v>1.18950625340448</v>
      </c>
      <c r="M18618" s="9">
        <v>0.57025028691059698</v>
      </c>
      <c r="N18618" s="9">
        <v>6.7033951139311201</v>
      </c>
      <c r="O18618" s="9">
        <v>10.839959869213301</v>
      </c>
      <c r="P18618" s="9">
        <v>7.6277197941863299</v>
      </c>
      <c r="Q18618" s="9">
        <v>1.12292524669349</v>
      </c>
      <c r="R18618" s="9">
        <v>0.230305987035541</v>
      </c>
      <c r="S18618" s="9">
        <v>6.3274998290364495E-2</v>
      </c>
      <c r="T18618" s="9">
        <v>0.48023587399326301</v>
      </c>
    </row>
    <row r="18619" spans="1:20" x14ac:dyDescent="0.35">
      <c r="A18619">
        <f t="shared" si="568"/>
        <v>18619</v>
      </c>
      <c r="B18619" s="3" t="s">
        <v>1039</v>
      </c>
      <c r="C18619" s="3" t="s">
        <v>95</v>
      </c>
      <c r="D18619" s="3" t="s">
        <v>42</v>
      </c>
      <c r="E18619">
        <v>2022</v>
      </c>
      <c r="F18619" s="3" t="str">
        <f t="shared" si="569"/>
        <v>RGSpillUP FLS2022</v>
      </c>
      <c r="G18619" s="9">
        <v>0.11819326252755299</v>
      </c>
      <c r="H18619" s="9">
        <v>0.13484759843527699</v>
      </c>
      <c r="I18619" s="9">
        <v>0.93845709486199991</v>
      </c>
      <c r="J18619" s="9">
        <v>0.83600107089333298</v>
      </c>
      <c r="K18619" s="9">
        <v>0.33360571824281199</v>
      </c>
      <c r="L18619" s="9">
        <v>1.8207629660495199</v>
      </c>
      <c r="M18619" s="9">
        <v>4.3935461364841597</v>
      </c>
      <c r="N18619" s="9">
        <v>5.1469333976199998</v>
      </c>
      <c r="O18619" s="9">
        <v>15.234626066195901</v>
      </c>
      <c r="P18619" s="9">
        <v>21.560559814464</v>
      </c>
      <c r="Q18619" s="9">
        <v>9.4950467780602104</v>
      </c>
      <c r="R18619" s="9">
        <v>1.7506443834813801</v>
      </c>
      <c r="S18619" s="9">
        <v>0.69364271958151003</v>
      </c>
      <c r="T18619" s="9">
        <v>0.27572237589181198</v>
      </c>
    </row>
    <row r="18620" spans="1:20" x14ac:dyDescent="0.35">
      <c r="A18620">
        <f t="shared" si="568"/>
        <v>18620</v>
      </c>
      <c r="B18620" s="3" t="s">
        <v>1039</v>
      </c>
      <c r="C18620" s="3" t="s">
        <v>95</v>
      </c>
      <c r="D18620" s="3" t="s">
        <v>42</v>
      </c>
      <c r="E18620">
        <v>2023</v>
      </c>
      <c r="F18620" s="3" t="str">
        <f t="shared" si="569"/>
        <v>RGSpillUP FLS2023</v>
      </c>
      <c r="G18620" s="9">
        <v>1.3029990460477501</v>
      </c>
      <c r="H18620" s="9">
        <v>0.40638445244590199</v>
      </c>
      <c r="I18620" s="9">
        <v>5.1235997837875198</v>
      </c>
      <c r="J18620" s="9">
        <v>5.1532848040723698</v>
      </c>
      <c r="K18620" s="9">
        <v>4.78529036525312</v>
      </c>
      <c r="L18620" s="9">
        <v>14.558444031726401</v>
      </c>
      <c r="M18620" s="9">
        <v>17.075033503262699</v>
      </c>
      <c r="N18620" s="9">
        <v>18.427766323381501</v>
      </c>
      <c r="O18620" s="9">
        <v>17.016309335158599</v>
      </c>
      <c r="P18620" s="9">
        <v>10.407687255072901</v>
      </c>
      <c r="Q18620" s="9">
        <v>4.5598783981869602</v>
      </c>
      <c r="R18620" s="9">
        <v>0.17680996540958299</v>
      </c>
      <c r="S18620" s="9">
        <v>0.11790720323119699</v>
      </c>
      <c r="T18620" s="9">
        <v>0.45661353418717299</v>
      </c>
    </row>
    <row r="18621" spans="1:20" x14ac:dyDescent="0.35">
      <c r="A18621">
        <f t="shared" si="568"/>
        <v>18621</v>
      </c>
      <c r="B18621" s="3" t="s">
        <v>1039</v>
      </c>
      <c r="C18621" s="3" t="s">
        <v>95</v>
      </c>
      <c r="D18621" s="3" t="s">
        <v>42</v>
      </c>
      <c r="E18621">
        <v>2024</v>
      </c>
      <c r="F18621" s="3" t="str">
        <f t="shared" si="569"/>
        <v>RGSpillUP FLS2024</v>
      </c>
      <c r="G18621" s="9">
        <v>1.33542400747042</v>
      </c>
      <c r="H18621" s="9">
        <v>1.7582794297811899</v>
      </c>
      <c r="I18621" s="9">
        <v>2.0254410745982701</v>
      </c>
      <c r="J18621" s="9">
        <v>2.0756893173930702</v>
      </c>
      <c r="K18621" s="9">
        <v>0.73690868924322905</v>
      </c>
      <c r="L18621" s="9">
        <v>7.6519240820248902</v>
      </c>
      <c r="M18621" s="9">
        <v>6.8703421762305501</v>
      </c>
      <c r="N18621" s="9">
        <v>11.0135973781458</v>
      </c>
      <c r="O18621" s="9">
        <v>9.7016094685397807</v>
      </c>
      <c r="P18621" s="9">
        <v>6.4506240795237897</v>
      </c>
      <c r="Q18621" s="9">
        <v>0.871426646287909</v>
      </c>
      <c r="R18621" s="9">
        <v>6.8790319028472199E-2</v>
      </c>
      <c r="S18621" s="9">
        <v>0.12129347286875</v>
      </c>
      <c r="T18621" s="9">
        <v>1.3251699786101301</v>
      </c>
    </row>
    <row r="18622" spans="1:20" x14ac:dyDescent="0.35">
      <c r="A18622">
        <f t="shared" si="568"/>
        <v>18622</v>
      </c>
      <c r="B18622" s="3" t="s">
        <v>1039</v>
      </c>
      <c r="C18622" s="3" t="s">
        <v>95</v>
      </c>
      <c r="D18622" s="3" t="s">
        <v>42</v>
      </c>
      <c r="E18622">
        <v>2025</v>
      </c>
      <c r="F18622" s="3" t="str">
        <f t="shared" si="569"/>
        <v>RGSpillUP FLS2025</v>
      </c>
      <c r="G18622" s="9">
        <v>1.1086613068730899</v>
      </c>
      <c r="H18622" s="9">
        <v>1.22946496098771</v>
      </c>
      <c r="I18622" s="9">
        <v>0.88375775296705505</v>
      </c>
      <c r="J18622" s="9">
        <v>1.6718213942529601</v>
      </c>
      <c r="K18622" s="9">
        <v>3.15119303138651</v>
      </c>
      <c r="L18622" s="9">
        <v>10.2877751304227</v>
      </c>
      <c r="M18622" s="9">
        <v>10.059329749739801</v>
      </c>
      <c r="N18622" s="9">
        <v>13.6672527703483</v>
      </c>
      <c r="O18622" s="9">
        <v>13.2354725532528</v>
      </c>
      <c r="P18622" s="9">
        <v>6.6136451949330901</v>
      </c>
      <c r="Q18622" s="9">
        <v>0.85098916814220404</v>
      </c>
      <c r="R18622" s="9">
        <v>0.123765532678472</v>
      </c>
      <c r="S18622" s="9">
        <v>8.5102120107812498E-2</v>
      </c>
      <c r="T18622" s="9">
        <v>0.709963924824631</v>
      </c>
    </row>
    <row r="18623" spans="1:20" x14ac:dyDescent="0.35">
      <c r="A18623">
        <f t="shared" si="568"/>
        <v>18623</v>
      </c>
      <c r="B18623" s="3" t="s">
        <v>1039</v>
      </c>
      <c r="C18623" s="3" t="s">
        <v>95</v>
      </c>
      <c r="D18623" s="3" t="s">
        <v>42</v>
      </c>
      <c r="E18623">
        <v>2026</v>
      </c>
      <c r="F18623" s="3" t="str">
        <f t="shared" si="569"/>
        <v>RGSpillUP FLS2026</v>
      </c>
      <c r="G18623" s="9">
        <v>0.85258552670685395</v>
      </c>
      <c r="H18623" s="9">
        <v>1.7117883871797901</v>
      </c>
      <c r="I18623" s="9">
        <v>0.52785151670725805</v>
      </c>
      <c r="J18623" s="9">
        <v>0.64949156614063797</v>
      </c>
      <c r="K18623" s="9">
        <v>4.3276093557812499E-2</v>
      </c>
      <c r="L18623" s="9">
        <v>5.7159198282695796</v>
      </c>
      <c r="M18623" s="9">
        <v>6.25929771321458</v>
      </c>
      <c r="N18623" s="9">
        <v>11.0666298656762</v>
      </c>
      <c r="O18623" s="9">
        <v>13.675381054111</v>
      </c>
      <c r="P18623" s="9">
        <v>12.762903150427</v>
      </c>
      <c r="Q18623" s="9">
        <v>5.0358034572943504</v>
      </c>
      <c r="R18623" s="9">
        <v>0.69413161737597195</v>
      </c>
      <c r="S18623" s="9">
        <v>0.39265469959050697</v>
      </c>
      <c r="T18623" s="9">
        <v>0.26791602295237499</v>
      </c>
    </row>
    <row r="18624" spans="1:20" x14ac:dyDescent="0.35">
      <c r="A18624">
        <f t="shared" si="568"/>
        <v>18624</v>
      </c>
      <c r="B18624" s="3" t="s">
        <v>1039</v>
      </c>
      <c r="C18624" s="3" t="s">
        <v>95</v>
      </c>
      <c r="D18624" s="3" t="s">
        <v>42</v>
      </c>
      <c r="E18624">
        <v>2027</v>
      </c>
      <c r="F18624" s="3" t="str">
        <f t="shared" si="569"/>
        <v>RGSpillUP FLS2027</v>
      </c>
      <c r="G18624" s="9">
        <v>1.7025701612879101</v>
      </c>
      <c r="H18624" s="9">
        <v>0.50795091334215203</v>
      </c>
      <c r="I18624" s="9">
        <v>2.1968956750552699</v>
      </c>
      <c r="J18624" s="9">
        <v>0.74607205270283605</v>
      </c>
      <c r="K18624" s="9">
        <v>0.73056766016937502</v>
      </c>
      <c r="L18624" s="9">
        <v>5.9279459051762702</v>
      </c>
      <c r="M18624" s="9">
        <v>6.9849700803816104</v>
      </c>
      <c r="N18624" s="9">
        <v>9.1475327045112493</v>
      </c>
      <c r="O18624" s="9">
        <v>16.292193985652499</v>
      </c>
      <c r="P18624" s="9">
        <v>21.100479332712499</v>
      </c>
      <c r="Q18624" s="9">
        <v>8.1303731139128992</v>
      </c>
      <c r="R18624" s="9">
        <v>1.2695764260906801</v>
      </c>
      <c r="S18624" s="9">
        <v>1.08794049129964</v>
      </c>
      <c r="T18624" s="9">
        <v>1.0824347423918601</v>
      </c>
    </row>
    <row r="18625" spans="1:20" x14ac:dyDescent="0.35">
      <c r="A18625">
        <f t="shared" si="568"/>
        <v>18625</v>
      </c>
      <c r="B18625" s="3" t="s">
        <v>1039</v>
      </c>
      <c r="C18625" s="3" t="s">
        <v>95</v>
      </c>
      <c r="D18625" s="3" t="s">
        <v>42</v>
      </c>
      <c r="E18625">
        <v>2028</v>
      </c>
      <c r="F18625" s="3" t="str">
        <f t="shared" si="569"/>
        <v>RGSpillUP FLS2028</v>
      </c>
      <c r="G18625" s="9">
        <v>0.48386546882634401</v>
      </c>
      <c r="H18625" s="9">
        <v>4.2351272430833298</v>
      </c>
      <c r="I18625" s="9">
        <v>1.4696466242942301</v>
      </c>
      <c r="J18625" s="9">
        <v>1.5912189753827199</v>
      </c>
      <c r="K18625" s="9">
        <v>1.72129179591726</v>
      </c>
      <c r="L18625" s="9">
        <v>8.6281607353412699</v>
      </c>
      <c r="M18625" s="9">
        <v>5.54692430916361</v>
      </c>
      <c r="N18625" s="9">
        <v>11.2884421013904</v>
      </c>
      <c r="O18625" s="9">
        <v>15.4444785241809</v>
      </c>
      <c r="P18625" s="9">
        <v>18.679051218244801</v>
      </c>
      <c r="Q18625" s="9">
        <v>8.9856037440876992</v>
      </c>
      <c r="R18625" s="9">
        <v>0.88411023296302704</v>
      </c>
      <c r="S18625" s="9">
        <v>1.6197973593538999</v>
      </c>
      <c r="T18625" s="9">
        <v>0.13839822641263799</v>
      </c>
    </row>
    <row r="18626" spans="1:20" x14ac:dyDescent="0.35">
      <c r="A18626">
        <f t="shared" si="568"/>
        <v>18626</v>
      </c>
      <c r="B18626" s="3" t="s">
        <v>1039</v>
      </c>
      <c r="C18626" s="3" t="s">
        <v>95</v>
      </c>
      <c r="D18626" s="3" t="s">
        <v>42</v>
      </c>
      <c r="E18626">
        <v>2029</v>
      </c>
      <c r="F18626" s="3" t="str">
        <f t="shared" si="569"/>
        <v>RGSpillUP FLS2029</v>
      </c>
      <c r="G18626" s="9">
        <v>0.96528029940299998</v>
      </c>
      <c r="H18626" s="9">
        <v>0.36696530451583298</v>
      </c>
      <c r="I18626" s="9">
        <v>0.42677518335715198</v>
      </c>
      <c r="J18626" s="9">
        <v>0.123283021238642</v>
      </c>
      <c r="K18626" s="9">
        <v>6.1320275465624997E-2</v>
      </c>
      <c r="L18626" s="9">
        <v>5.3826505808526202</v>
      </c>
      <c r="M18626" s="9">
        <v>6.0282092824284703</v>
      </c>
      <c r="N18626" s="9">
        <v>9.3446319261224993</v>
      </c>
      <c r="O18626" s="9">
        <v>10.8987836377056</v>
      </c>
      <c r="P18626" s="9">
        <v>10.3803030574347</v>
      </c>
      <c r="Q18626" s="9">
        <v>3.09490854514944</v>
      </c>
      <c r="R18626" s="9">
        <v>0.30260308222870802</v>
      </c>
      <c r="S18626" s="9">
        <v>0.15777090830621002</v>
      </c>
      <c r="T18626" s="9">
        <v>0.17000135375525499</v>
      </c>
    </row>
    <row r="18627" spans="1:20" x14ac:dyDescent="0.35">
      <c r="A18627">
        <f t="shared" ref="A18627:A18690" si="570">A18626+1</f>
        <v>18627</v>
      </c>
      <c r="B18627" s="3" t="s">
        <v>1039</v>
      </c>
      <c r="C18627" s="3" t="s">
        <v>77</v>
      </c>
      <c r="D18627" s="3" t="s">
        <v>42</v>
      </c>
      <c r="E18627">
        <v>2020</v>
      </c>
      <c r="F18627" s="3" t="str">
        <f t="shared" si="569"/>
        <v>RGGenUP FLS2020</v>
      </c>
      <c r="G18627" s="9">
        <v>7.4302458986559099</v>
      </c>
      <c r="H18627" s="9">
        <v>8.5836851944444401</v>
      </c>
      <c r="I18627" s="9">
        <v>6.0300499361111104</v>
      </c>
      <c r="J18627" s="9">
        <v>6.3105135402150498</v>
      </c>
      <c r="K18627" s="9">
        <v>4.2616228273809504</v>
      </c>
      <c r="L18627" s="9">
        <v>8.3619719655913904</v>
      </c>
      <c r="M18627" s="9">
        <v>8.1928201416666599</v>
      </c>
      <c r="N18627" s="9">
        <v>9.1055947638888792</v>
      </c>
      <c r="O18627" s="9">
        <v>9.0002252204300994</v>
      </c>
      <c r="P18627" s="9">
        <v>8.9658124888888793</v>
      </c>
      <c r="Q18627" s="9">
        <v>8.3815939069892398</v>
      </c>
      <c r="R18627" s="9">
        <v>6.7305866916666597</v>
      </c>
      <c r="S18627" s="9">
        <v>5.2595275364583296</v>
      </c>
      <c r="T18627" s="9">
        <v>5.2715200137499902</v>
      </c>
    </row>
    <row r="18628" spans="1:20" x14ac:dyDescent="0.35">
      <c r="A18628">
        <f t="shared" si="570"/>
        <v>18628</v>
      </c>
      <c r="B18628" s="3" t="s">
        <v>1039</v>
      </c>
      <c r="C18628" s="3" t="s">
        <v>77</v>
      </c>
      <c r="D18628" s="3" t="s">
        <v>42</v>
      </c>
      <c r="E18628">
        <v>2021</v>
      </c>
      <c r="F18628" s="3" t="str">
        <f t="shared" si="569"/>
        <v>RGGenUP FLS2021</v>
      </c>
      <c r="G18628" s="9">
        <v>6.7798771443548302</v>
      </c>
      <c r="H18628" s="9">
        <v>7.6974836263888804</v>
      </c>
      <c r="I18628" s="9">
        <v>6.60339439516666</v>
      </c>
      <c r="J18628" s="9">
        <v>6.2831454609139703</v>
      </c>
      <c r="K18628" s="9">
        <v>5.7252181785714198</v>
      </c>
      <c r="L18628" s="9">
        <v>7.0007045846774103</v>
      </c>
      <c r="M18628" s="9">
        <v>6.82661080416666</v>
      </c>
      <c r="N18628" s="9">
        <v>8.6180186750000001</v>
      </c>
      <c r="O18628" s="9">
        <v>8.8857782639784908</v>
      </c>
      <c r="P18628" s="9">
        <v>8.8787377930555493</v>
      </c>
      <c r="Q18628" s="9">
        <v>8.4399346102150492</v>
      </c>
      <c r="R18628" s="9">
        <v>5.0274898972222202</v>
      </c>
      <c r="S18628" s="9">
        <v>4.1802408549479102</v>
      </c>
      <c r="T18628" s="9">
        <v>4.8525864608333302</v>
      </c>
    </row>
    <row r="18629" spans="1:20" x14ac:dyDescent="0.35">
      <c r="A18629">
        <f t="shared" si="570"/>
        <v>18629</v>
      </c>
      <c r="B18629" s="3" t="s">
        <v>1039</v>
      </c>
      <c r="C18629" s="3" t="s">
        <v>77</v>
      </c>
      <c r="D18629" s="3" t="s">
        <v>42</v>
      </c>
      <c r="E18629">
        <v>2022</v>
      </c>
      <c r="F18629" s="3" t="str">
        <f t="shared" si="569"/>
        <v>RGGenUP FLS2022</v>
      </c>
      <c r="G18629" s="9">
        <v>4.5078697633064504</v>
      </c>
      <c r="H18629" s="9">
        <v>5.6773271151388798</v>
      </c>
      <c r="I18629" s="9">
        <v>5.2198161599444397</v>
      </c>
      <c r="J18629" s="9">
        <v>5.0584022711559102</v>
      </c>
      <c r="K18629" s="9">
        <v>5.4453595308035698</v>
      </c>
      <c r="L18629" s="9">
        <v>6.1233876908602101</v>
      </c>
      <c r="M18629" s="9">
        <v>7.5867649933333299</v>
      </c>
      <c r="N18629" s="9">
        <v>8.6429233833333292</v>
      </c>
      <c r="O18629" s="9">
        <v>8.7334473897849403</v>
      </c>
      <c r="P18629" s="9">
        <v>4.5334994015277701</v>
      </c>
      <c r="Q18629" s="9">
        <v>7.5215262304569803</v>
      </c>
      <c r="R18629" s="9">
        <v>8.7352907611111092</v>
      </c>
      <c r="S18629" s="9">
        <v>8.2391675796874999</v>
      </c>
      <c r="T18629" s="9">
        <v>7.0039419948611101</v>
      </c>
    </row>
    <row r="18630" spans="1:20" x14ac:dyDescent="0.35">
      <c r="A18630">
        <f t="shared" si="570"/>
        <v>18630</v>
      </c>
      <c r="B18630" s="3" t="s">
        <v>1039</v>
      </c>
      <c r="C18630" s="3" t="s">
        <v>77</v>
      </c>
      <c r="D18630" s="3" t="s">
        <v>42</v>
      </c>
      <c r="E18630">
        <v>2023</v>
      </c>
      <c r="F18630" s="3" t="str">
        <f t="shared" si="569"/>
        <v>RGGenUP FLS2023</v>
      </c>
      <c r="G18630" s="9">
        <v>6.4072763662096701</v>
      </c>
      <c r="H18630" s="9">
        <v>6.4229480872222204</v>
      </c>
      <c r="I18630" s="9">
        <v>9.1335978680555492</v>
      </c>
      <c r="J18630" s="9">
        <v>9.2687212849462295</v>
      </c>
      <c r="K18630" s="9">
        <v>8.9622655202380894</v>
      </c>
      <c r="L18630" s="9">
        <v>9.39174075268817</v>
      </c>
      <c r="M18630" s="9">
        <v>9.3939799999999902</v>
      </c>
      <c r="N18630" s="9">
        <v>9.3939799999999902</v>
      </c>
      <c r="O18630" s="9">
        <v>6.8533350659946199</v>
      </c>
      <c r="P18630" s="9">
        <v>2.2606828226388802</v>
      </c>
      <c r="Q18630" s="9">
        <v>4.0215011004032197</v>
      </c>
      <c r="R18630" s="9">
        <v>4.9544297611111103</v>
      </c>
      <c r="S18630" s="9">
        <v>4.3523260140624904</v>
      </c>
      <c r="T18630" s="9">
        <v>5.2575099319722201</v>
      </c>
    </row>
    <row r="18631" spans="1:20" x14ac:dyDescent="0.35">
      <c r="A18631">
        <f t="shared" si="570"/>
        <v>18631</v>
      </c>
      <c r="B18631" s="3" t="s">
        <v>1039</v>
      </c>
      <c r="C18631" s="3" t="s">
        <v>77</v>
      </c>
      <c r="D18631" s="3" t="s">
        <v>42</v>
      </c>
      <c r="E18631">
        <v>2024</v>
      </c>
      <c r="F18631" s="3" t="str">
        <f t="shared" si="569"/>
        <v>RGGenUP FLS2024</v>
      </c>
      <c r="G18631" s="9">
        <v>8.0515512830645104</v>
      </c>
      <c r="H18631" s="9">
        <v>7.9703777195833299</v>
      </c>
      <c r="I18631" s="9">
        <v>8.6367932518055497</v>
      </c>
      <c r="J18631" s="9">
        <v>9.1215926344086</v>
      </c>
      <c r="K18631" s="9">
        <v>7.9157091130952297</v>
      </c>
      <c r="L18631" s="9">
        <v>8.9943368750000001</v>
      </c>
      <c r="M18631" s="9">
        <v>7.9495568888888801</v>
      </c>
      <c r="N18631" s="9">
        <v>8.2074418638888798</v>
      </c>
      <c r="O18631" s="9">
        <v>8.8418331073924694</v>
      </c>
      <c r="P18631" s="9">
        <v>4.5344023934722202</v>
      </c>
      <c r="Q18631" s="9">
        <v>6.8061879591397796</v>
      </c>
      <c r="R18631" s="9">
        <v>3.2757057252777702</v>
      </c>
      <c r="S18631" s="9">
        <v>4.0487033723958303</v>
      </c>
      <c r="T18631" s="9">
        <v>4.2698335263888803</v>
      </c>
    </row>
    <row r="18632" spans="1:20" x14ac:dyDescent="0.35">
      <c r="A18632">
        <f t="shared" si="570"/>
        <v>18632</v>
      </c>
      <c r="B18632" s="3" t="s">
        <v>1039</v>
      </c>
      <c r="C18632" s="3" t="s">
        <v>77</v>
      </c>
      <c r="D18632" s="3" t="s">
        <v>42</v>
      </c>
      <c r="E18632">
        <v>2025</v>
      </c>
      <c r="F18632" s="3" t="str">
        <f t="shared" si="569"/>
        <v>RGGenUP FLS2025</v>
      </c>
      <c r="G18632" s="9">
        <v>7.6900591518817096</v>
      </c>
      <c r="H18632" s="9">
        <v>6.96758119005555</v>
      </c>
      <c r="I18632" s="9">
        <v>7.51488638963888</v>
      </c>
      <c r="J18632" s="9">
        <v>8.9610309811827893</v>
      </c>
      <c r="K18632" s="9">
        <v>8.9373179733630899</v>
      </c>
      <c r="L18632" s="9">
        <v>9.2973732526881694</v>
      </c>
      <c r="M18632" s="9">
        <v>8.1327670861111105</v>
      </c>
      <c r="N18632" s="9">
        <v>8.6289606138888892</v>
      </c>
      <c r="O18632" s="9">
        <v>9.1499478413978501</v>
      </c>
      <c r="P18632" s="9">
        <v>9.3917820416666604</v>
      </c>
      <c r="Q18632" s="9">
        <v>7.6725732741935397</v>
      </c>
      <c r="R18632" s="9">
        <v>3.9624905611111099</v>
      </c>
      <c r="S18632" s="9">
        <v>3.2242964062500001</v>
      </c>
      <c r="T18632" s="9">
        <v>7.1895818138888803</v>
      </c>
    </row>
    <row r="18633" spans="1:20" x14ac:dyDescent="0.35">
      <c r="A18633">
        <f t="shared" si="570"/>
        <v>18633</v>
      </c>
      <c r="B18633" s="3" t="s">
        <v>1039</v>
      </c>
      <c r="C18633" s="3" t="s">
        <v>77</v>
      </c>
      <c r="D18633" s="3" t="s">
        <v>42</v>
      </c>
      <c r="E18633">
        <v>2026</v>
      </c>
      <c r="F18633" s="3" t="str">
        <f t="shared" si="569"/>
        <v>RGGenUP FLS2026</v>
      </c>
      <c r="G18633" s="9">
        <v>8.0508799462365506</v>
      </c>
      <c r="H18633" s="9">
        <v>8.4205117380555503</v>
      </c>
      <c r="I18633" s="9">
        <v>7.5037040291666601</v>
      </c>
      <c r="J18633" s="9">
        <v>8.0813688182795698</v>
      </c>
      <c r="K18633" s="9">
        <v>4.0602572936011896</v>
      </c>
      <c r="L18633" s="9">
        <v>8.9219599502688105</v>
      </c>
      <c r="M18633" s="9">
        <v>8.1563216805555498</v>
      </c>
      <c r="N18633" s="9">
        <v>8.3418425188888801</v>
      </c>
      <c r="O18633" s="9">
        <v>8.4503933750000009</v>
      </c>
      <c r="P18633" s="9">
        <v>9.3387814638888802</v>
      </c>
      <c r="Q18633" s="9">
        <v>9.0383348534946197</v>
      </c>
      <c r="R18633" s="9">
        <v>8.2141212083333297</v>
      </c>
      <c r="S18633" s="9">
        <v>6.1227721924999896</v>
      </c>
      <c r="T18633" s="9">
        <v>5.8056784499999896</v>
      </c>
    </row>
    <row r="18634" spans="1:20" x14ac:dyDescent="0.35">
      <c r="A18634">
        <f t="shared" si="570"/>
        <v>18634</v>
      </c>
      <c r="B18634" s="3" t="s">
        <v>1039</v>
      </c>
      <c r="C18634" s="3" t="s">
        <v>77</v>
      </c>
      <c r="D18634" s="3" t="s">
        <v>42</v>
      </c>
      <c r="E18634">
        <v>2027</v>
      </c>
      <c r="F18634" s="3" t="str">
        <f t="shared" si="569"/>
        <v>RGGenUP FLS2027</v>
      </c>
      <c r="G18634" s="9">
        <v>7.4373696130376299</v>
      </c>
      <c r="H18634" s="9">
        <v>7.6894744569444402</v>
      </c>
      <c r="I18634" s="9">
        <v>7.1893121666666602</v>
      </c>
      <c r="J18634" s="9">
        <v>6.8604265948924699</v>
      </c>
      <c r="K18634" s="9">
        <v>5.3692701553571398</v>
      </c>
      <c r="L18634" s="9">
        <v>9.0655708584677406</v>
      </c>
      <c r="M18634" s="9">
        <v>8.8730949555555494</v>
      </c>
      <c r="N18634" s="9">
        <v>8.9361389944444394</v>
      </c>
      <c r="O18634" s="9">
        <v>8.8462935922042991</v>
      </c>
      <c r="P18634" s="9">
        <v>3.6973073562222201</v>
      </c>
      <c r="Q18634" s="9">
        <v>6.5156356384408598</v>
      </c>
      <c r="R18634" s="9">
        <v>8.56907984444444</v>
      </c>
      <c r="S18634" s="9">
        <v>7.4452047838541597</v>
      </c>
      <c r="T18634" s="9">
        <v>6.8716451847222197</v>
      </c>
    </row>
    <row r="18635" spans="1:20" x14ac:dyDescent="0.35">
      <c r="A18635">
        <f t="shared" si="570"/>
        <v>18635</v>
      </c>
      <c r="B18635" s="3" t="s">
        <v>1039</v>
      </c>
      <c r="C18635" s="3" t="s">
        <v>77</v>
      </c>
      <c r="D18635" s="3" t="s">
        <v>42</v>
      </c>
      <c r="E18635">
        <v>2028</v>
      </c>
      <c r="F18635" s="3" t="str">
        <f t="shared" si="569"/>
        <v>RGGenUP FLS2028</v>
      </c>
      <c r="G18635" s="9">
        <v>5.6164307303494603</v>
      </c>
      <c r="H18635" s="9">
        <v>9.0690904236111098</v>
      </c>
      <c r="I18635" s="9">
        <v>8.98545076277777</v>
      </c>
      <c r="J18635" s="9">
        <v>8.7587436705645096</v>
      </c>
      <c r="K18635" s="9">
        <v>9.2944993601190404</v>
      </c>
      <c r="L18635" s="9">
        <v>9.3009799099462303</v>
      </c>
      <c r="M18635" s="9">
        <v>7.9750857444444403</v>
      </c>
      <c r="N18635" s="9">
        <v>8.6142540555555502</v>
      </c>
      <c r="O18635" s="9">
        <v>9.0655587083333309</v>
      </c>
      <c r="P18635" s="9">
        <v>2.7210648305555498</v>
      </c>
      <c r="Q18635" s="9">
        <v>3.9803855584677401</v>
      </c>
      <c r="R18635" s="9">
        <v>8.6180431111111098</v>
      </c>
      <c r="S18635" s="9">
        <v>8.8866461979166598</v>
      </c>
      <c r="T18635" s="9">
        <v>5.7259547312499999</v>
      </c>
    </row>
    <row r="18636" spans="1:20" x14ac:dyDescent="0.35">
      <c r="A18636">
        <f t="shared" si="570"/>
        <v>18636</v>
      </c>
      <c r="B18636" s="3" t="s">
        <v>1039</v>
      </c>
      <c r="C18636" s="3" t="s">
        <v>77</v>
      </c>
      <c r="D18636" s="3" t="s">
        <v>42</v>
      </c>
      <c r="E18636">
        <v>2029</v>
      </c>
      <c r="F18636" s="3" t="str">
        <f t="shared" si="569"/>
        <v>RGGenUP FLS2029</v>
      </c>
      <c r="G18636" s="9">
        <v>6.0994412852150504</v>
      </c>
      <c r="H18636" s="9">
        <v>5.6436228388888798</v>
      </c>
      <c r="I18636" s="9">
        <v>6.2605757343055499</v>
      </c>
      <c r="J18636" s="9">
        <v>5.5925198189516099</v>
      </c>
      <c r="K18636" s="9">
        <v>4.2443136081845196</v>
      </c>
      <c r="L18636" s="9">
        <v>8.3761403559274097</v>
      </c>
      <c r="M18636" s="9">
        <v>7.831277075</v>
      </c>
      <c r="N18636" s="9">
        <v>8.7567278972222198</v>
      </c>
      <c r="O18636" s="9">
        <v>8.4999085090053708</v>
      </c>
      <c r="P18636" s="9">
        <v>2.8860694139722201</v>
      </c>
      <c r="Q18636" s="9">
        <v>8.4450670954300993</v>
      </c>
      <c r="R18636" s="9">
        <v>6.40062290416666</v>
      </c>
      <c r="S18636" s="9">
        <v>3.9945584479166598</v>
      </c>
      <c r="T18636" s="9">
        <v>4.8825771361111103</v>
      </c>
    </row>
    <row r="18637" spans="1:20" x14ac:dyDescent="0.35">
      <c r="A18637">
        <f t="shared" si="570"/>
        <v>18637</v>
      </c>
      <c r="B18637" s="3" t="s">
        <v>1039</v>
      </c>
      <c r="C18637" s="3" t="s">
        <v>75</v>
      </c>
      <c r="D18637" s="3" t="s">
        <v>53</v>
      </c>
      <c r="E18637">
        <v>2020</v>
      </c>
      <c r="F18637" s="3" t="str">
        <f t="shared" si="569"/>
        <v>RGElevWANAP2020</v>
      </c>
      <c r="G18637" s="9">
        <v>571.00067444000001</v>
      </c>
      <c r="H18637" s="9">
        <v>571.00067444000001</v>
      </c>
      <c r="I18637" s="9">
        <v>571.00067444000001</v>
      </c>
      <c r="J18637" s="9">
        <v>565.51510996000002</v>
      </c>
      <c r="K18637" s="9">
        <v>571.00067444000001</v>
      </c>
      <c r="L18637" s="9">
        <v>568.63190795999901</v>
      </c>
      <c r="M18637" s="9">
        <v>564.34056924000004</v>
      </c>
      <c r="N18637" s="9">
        <v>560.00001792</v>
      </c>
      <c r="O18637" s="9">
        <v>565.84647480000001</v>
      </c>
      <c r="P18637" s="9">
        <v>560.00001792</v>
      </c>
      <c r="Q18637" s="9">
        <v>566.10238031999995</v>
      </c>
      <c r="R18637" s="9">
        <v>571.00067444000001</v>
      </c>
      <c r="S18637" s="9">
        <v>570.95146183999998</v>
      </c>
      <c r="T18637" s="9">
        <v>560.00001792</v>
      </c>
    </row>
    <row r="18638" spans="1:20" x14ac:dyDescent="0.35">
      <c r="A18638">
        <f t="shared" si="570"/>
        <v>18638</v>
      </c>
      <c r="B18638" s="3" t="s">
        <v>1039</v>
      </c>
      <c r="C18638" s="3" t="s">
        <v>75</v>
      </c>
      <c r="D18638" s="3" t="s">
        <v>53</v>
      </c>
      <c r="E18638">
        <v>2021</v>
      </c>
      <c r="F18638" s="3" t="str">
        <f t="shared" si="569"/>
        <v>RGElevWANAP2021</v>
      </c>
      <c r="G18638" s="9">
        <v>561.57154028000002</v>
      </c>
      <c r="H18638" s="9">
        <v>568.60238040000002</v>
      </c>
      <c r="I18638" s="9">
        <v>571.00067444000001</v>
      </c>
      <c r="J18638" s="9">
        <v>564.92127791999997</v>
      </c>
      <c r="K18638" s="9">
        <v>569.56366651999997</v>
      </c>
      <c r="L18638" s="9">
        <v>567.06038560000002</v>
      </c>
      <c r="M18638" s="9">
        <v>571.00067444000001</v>
      </c>
      <c r="N18638" s="9">
        <v>569.65881088000003</v>
      </c>
      <c r="O18638" s="9">
        <v>564.89503119999995</v>
      </c>
      <c r="P18638" s="9">
        <v>560.1706216</v>
      </c>
      <c r="Q18638" s="9">
        <v>560.00001792</v>
      </c>
      <c r="R18638" s="9">
        <v>560.00001792</v>
      </c>
      <c r="S18638" s="9">
        <v>560.00001792</v>
      </c>
      <c r="T18638" s="9">
        <v>560.00001792</v>
      </c>
    </row>
    <row r="18639" spans="1:20" x14ac:dyDescent="0.35">
      <c r="A18639">
        <f t="shared" si="570"/>
        <v>18639</v>
      </c>
      <c r="B18639" s="3" t="s">
        <v>1039</v>
      </c>
      <c r="C18639" s="3" t="s">
        <v>75</v>
      </c>
      <c r="D18639" s="3" t="s">
        <v>53</v>
      </c>
      <c r="E18639">
        <v>2022</v>
      </c>
      <c r="F18639" s="3" t="str">
        <f t="shared" si="569"/>
        <v>RGElevWANAP2022</v>
      </c>
      <c r="G18639" s="9">
        <v>567.77232787999901</v>
      </c>
      <c r="H18639" s="9">
        <v>570.12140932</v>
      </c>
      <c r="I18639" s="9">
        <v>560.00001792</v>
      </c>
      <c r="J18639" s="9">
        <v>571.00067444000001</v>
      </c>
      <c r="K18639" s="9">
        <v>566.92587116000004</v>
      </c>
      <c r="L18639" s="9">
        <v>569.18965075999995</v>
      </c>
      <c r="M18639" s="9">
        <v>571.00067444000001</v>
      </c>
      <c r="N18639" s="9">
        <v>560.00001792</v>
      </c>
      <c r="O18639" s="9">
        <v>560.00001792</v>
      </c>
      <c r="P18639" s="9">
        <v>560.00001792</v>
      </c>
      <c r="Q18639" s="9">
        <v>570.70539883999902</v>
      </c>
      <c r="R18639" s="9">
        <v>563.17587103999995</v>
      </c>
      <c r="S18639" s="9">
        <v>560.00001792</v>
      </c>
      <c r="T18639" s="9">
        <v>560.00001792</v>
      </c>
    </row>
    <row r="18640" spans="1:20" x14ac:dyDescent="0.35">
      <c r="A18640">
        <f t="shared" si="570"/>
        <v>18640</v>
      </c>
      <c r="B18640" s="3" t="s">
        <v>1039</v>
      </c>
      <c r="C18640" s="3" t="s">
        <v>75</v>
      </c>
      <c r="D18640" s="3" t="s">
        <v>53</v>
      </c>
      <c r="E18640">
        <v>2023</v>
      </c>
      <c r="F18640" s="3" t="str">
        <f t="shared" si="569"/>
        <v>RGElevWANAP2023</v>
      </c>
      <c r="G18640" s="9">
        <v>570.25264291999997</v>
      </c>
      <c r="H18640" s="9">
        <v>568.241488</v>
      </c>
      <c r="I18640" s="9">
        <v>560.00001792</v>
      </c>
      <c r="J18640" s="9">
        <v>571.00067444000001</v>
      </c>
      <c r="K18640" s="9">
        <v>564.18308891999902</v>
      </c>
      <c r="L18640" s="9">
        <v>569.294637639999</v>
      </c>
      <c r="M18640" s="9">
        <v>562.55579227999999</v>
      </c>
      <c r="N18640" s="9">
        <v>563.12665843999901</v>
      </c>
      <c r="O18640" s="9">
        <v>560.00001792</v>
      </c>
      <c r="P18640" s="9">
        <v>564.47180284000001</v>
      </c>
      <c r="Q18640" s="9">
        <v>568.38912579999999</v>
      </c>
      <c r="R18640" s="9">
        <v>570.96458519999999</v>
      </c>
      <c r="S18640" s="9">
        <v>560.00001792</v>
      </c>
      <c r="T18640" s="9">
        <v>560.00001792</v>
      </c>
    </row>
    <row r="18641" spans="1:20" x14ac:dyDescent="0.35">
      <c r="A18641">
        <f t="shared" si="570"/>
        <v>18641</v>
      </c>
      <c r="B18641" s="3" t="s">
        <v>1039</v>
      </c>
      <c r="C18641" s="3" t="s">
        <v>75</v>
      </c>
      <c r="D18641" s="3" t="s">
        <v>53</v>
      </c>
      <c r="E18641">
        <v>2024</v>
      </c>
      <c r="F18641" s="3" t="str">
        <f t="shared" si="569"/>
        <v>RGElevWANAP2024</v>
      </c>
      <c r="G18641" s="9">
        <v>560.40684208000005</v>
      </c>
      <c r="H18641" s="9">
        <v>560.14109403999998</v>
      </c>
      <c r="I18641" s="9">
        <v>570.71852220000005</v>
      </c>
      <c r="J18641" s="9">
        <v>571.00067444000001</v>
      </c>
      <c r="K18641" s="9">
        <v>567.14240659999996</v>
      </c>
      <c r="L18641" s="9">
        <v>565.02298396000003</v>
      </c>
      <c r="M18641" s="9">
        <v>560.60697331999995</v>
      </c>
      <c r="N18641" s="9">
        <v>560.70539852000002</v>
      </c>
      <c r="O18641" s="9">
        <v>563.04463743999997</v>
      </c>
      <c r="P18641" s="9">
        <v>571.00067444000001</v>
      </c>
      <c r="Q18641" s="9">
        <v>568.99936204000005</v>
      </c>
      <c r="R18641" s="9">
        <v>571.00067444000001</v>
      </c>
      <c r="S18641" s="9">
        <v>570.79070067999999</v>
      </c>
      <c r="T18641" s="9">
        <v>560.00001792</v>
      </c>
    </row>
    <row r="18642" spans="1:20" x14ac:dyDescent="0.35">
      <c r="A18642">
        <f t="shared" si="570"/>
        <v>18642</v>
      </c>
      <c r="B18642" s="3" t="s">
        <v>1039</v>
      </c>
      <c r="C18642" s="3" t="s">
        <v>75</v>
      </c>
      <c r="D18642" s="3" t="s">
        <v>53</v>
      </c>
      <c r="E18642">
        <v>2025</v>
      </c>
      <c r="F18642" s="3" t="str">
        <f t="shared" si="569"/>
        <v>RGElevWANAP2025</v>
      </c>
      <c r="G18642" s="9">
        <v>570.82350908000001</v>
      </c>
      <c r="H18642" s="9">
        <v>568.05119927999999</v>
      </c>
      <c r="I18642" s="9">
        <v>571.00067444000001</v>
      </c>
      <c r="J18642" s="9">
        <v>571.00067444000001</v>
      </c>
      <c r="K18642" s="9">
        <v>568.88781347999998</v>
      </c>
      <c r="L18642" s="9">
        <v>563.87468995999996</v>
      </c>
      <c r="M18642" s="9">
        <v>571.00067444000001</v>
      </c>
      <c r="N18642" s="9">
        <v>567.83794467999996</v>
      </c>
      <c r="O18642" s="9">
        <v>561.81104159999995</v>
      </c>
      <c r="P18642" s="9">
        <v>561.37797072000001</v>
      </c>
      <c r="Q18642" s="9">
        <v>560.00001792</v>
      </c>
      <c r="R18642" s="9">
        <v>566.63387639999996</v>
      </c>
      <c r="S18642" s="9">
        <v>560.36419116000002</v>
      </c>
      <c r="T18642" s="9">
        <v>560.00001792</v>
      </c>
    </row>
    <row r="18643" spans="1:20" x14ac:dyDescent="0.35">
      <c r="A18643">
        <f t="shared" si="570"/>
        <v>18643</v>
      </c>
      <c r="B18643" s="3" t="s">
        <v>1039</v>
      </c>
      <c r="C18643" s="3" t="s">
        <v>75</v>
      </c>
      <c r="D18643" s="3" t="s">
        <v>53</v>
      </c>
      <c r="E18643">
        <v>2026</v>
      </c>
      <c r="F18643" s="3" t="str">
        <f t="shared" si="569"/>
        <v>RGElevWANAP2026</v>
      </c>
      <c r="G18643" s="9">
        <v>568.08400767999899</v>
      </c>
      <c r="H18643" s="9">
        <v>568.38584495999999</v>
      </c>
      <c r="I18643" s="9">
        <v>571.00067444000001</v>
      </c>
      <c r="J18643" s="9">
        <v>571.00067444000001</v>
      </c>
      <c r="K18643" s="9">
        <v>571.00067444000001</v>
      </c>
      <c r="L18643" s="9">
        <v>569.34385024000005</v>
      </c>
      <c r="M18643" s="9">
        <v>571.00067444000001</v>
      </c>
      <c r="N18643" s="9">
        <v>570.49214424000002</v>
      </c>
      <c r="O18643" s="9">
        <v>560.40028040000004</v>
      </c>
      <c r="P18643" s="9">
        <v>571.00067444000001</v>
      </c>
      <c r="Q18643" s="9">
        <v>560.00001792</v>
      </c>
      <c r="R18643" s="9">
        <v>568.58925704000001</v>
      </c>
      <c r="S18643" s="9">
        <v>560.3346636</v>
      </c>
      <c r="T18643" s="9">
        <v>560.00001792</v>
      </c>
    </row>
    <row r="18644" spans="1:20" x14ac:dyDescent="0.35">
      <c r="A18644">
        <f t="shared" si="570"/>
        <v>18644</v>
      </c>
      <c r="B18644" s="3" t="s">
        <v>1039</v>
      </c>
      <c r="C18644" s="3" t="s">
        <v>75</v>
      </c>
      <c r="D18644" s="3" t="s">
        <v>53</v>
      </c>
      <c r="E18644">
        <v>2027</v>
      </c>
      <c r="F18644" s="3" t="str">
        <f t="shared" si="569"/>
        <v>RGElevWANAP2027</v>
      </c>
      <c r="G18644" s="9">
        <v>570.16406024000003</v>
      </c>
      <c r="H18644" s="9">
        <v>571.00067444000001</v>
      </c>
      <c r="I18644" s="9">
        <v>560.00001792</v>
      </c>
      <c r="J18644" s="9">
        <v>568.34319403999996</v>
      </c>
      <c r="K18644" s="9">
        <v>560.00001792</v>
      </c>
      <c r="L18644" s="9">
        <v>570.45277415999999</v>
      </c>
      <c r="M18644" s="9">
        <v>567.34581867999998</v>
      </c>
      <c r="N18644" s="9">
        <v>563.91406003999998</v>
      </c>
      <c r="O18644" s="9">
        <v>561.63059539999995</v>
      </c>
      <c r="P18644" s="9">
        <v>562.50986051999996</v>
      </c>
      <c r="Q18644" s="9">
        <v>565.90881076000005</v>
      </c>
      <c r="R18644" s="9">
        <v>571.00067444000001</v>
      </c>
      <c r="S18644" s="9">
        <v>562.71327259999998</v>
      </c>
      <c r="T18644" s="9">
        <v>560.00001792</v>
      </c>
    </row>
    <row r="18645" spans="1:20" x14ac:dyDescent="0.35">
      <c r="A18645">
        <f t="shared" si="570"/>
        <v>18645</v>
      </c>
      <c r="B18645" s="3" t="s">
        <v>1039</v>
      </c>
      <c r="C18645" s="3" t="s">
        <v>75</v>
      </c>
      <c r="D18645" s="3" t="s">
        <v>53</v>
      </c>
      <c r="E18645">
        <v>2028</v>
      </c>
      <c r="F18645" s="3" t="str">
        <f t="shared" si="569"/>
        <v>RGElevWANAP2028</v>
      </c>
      <c r="G18645" s="9">
        <v>560.00001792</v>
      </c>
      <c r="H18645" s="9">
        <v>560.00001792</v>
      </c>
      <c r="I18645" s="9">
        <v>560.00001792</v>
      </c>
      <c r="J18645" s="9">
        <v>571.00067444000001</v>
      </c>
      <c r="K18645" s="9">
        <v>571.00067444000001</v>
      </c>
      <c r="L18645" s="9">
        <v>570.27232795999998</v>
      </c>
      <c r="M18645" s="9">
        <v>571.00067444000001</v>
      </c>
      <c r="N18645" s="9">
        <v>560.00001792</v>
      </c>
      <c r="O18645" s="9">
        <v>560.00001792</v>
      </c>
      <c r="P18645" s="9">
        <v>560.60697331999995</v>
      </c>
      <c r="Q18645" s="9">
        <v>569.86222295999903</v>
      </c>
      <c r="R18645" s="9">
        <v>567.98230163999995</v>
      </c>
      <c r="S18645" s="9">
        <v>570.71852220000005</v>
      </c>
      <c r="T18645" s="9">
        <v>560.00001792</v>
      </c>
    </row>
    <row r="18646" spans="1:20" x14ac:dyDescent="0.35">
      <c r="A18646">
        <f t="shared" si="570"/>
        <v>18646</v>
      </c>
      <c r="B18646" s="3" t="s">
        <v>1039</v>
      </c>
      <c r="C18646" s="3" t="s">
        <v>75</v>
      </c>
      <c r="D18646" s="3" t="s">
        <v>53</v>
      </c>
      <c r="E18646">
        <v>2029</v>
      </c>
      <c r="F18646" s="3" t="str">
        <f t="shared" si="569"/>
        <v>RGElevWANAP2029</v>
      </c>
      <c r="G18646" s="9">
        <v>560.00001792</v>
      </c>
      <c r="H18646" s="9">
        <v>560.00001792</v>
      </c>
      <c r="I18646" s="9">
        <v>560.00001792</v>
      </c>
      <c r="J18646" s="9">
        <v>571.00067444000001</v>
      </c>
      <c r="K18646" s="9">
        <v>569.01904707999995</v>
      </c>
      <c r="L18646" s="9">
        <v>571.00067444000001</v>
      </c>
      <c r="M18646" s="9">
        <v>560.39699956000004</v>
      </c>
      <c r="N18646" s="9">
        <v>560.14437487999999</v>
      </c>
      <c r="O18646" s="9">
        <v>565.01642228000003</v>
      </c>
      <c r="P18646" s="9">
        <v>569.54070063999995</v>
      </c>
      <c r="Q18646" s="9">
        <v>569.92783975999998</v>
      </c>
      <c r="R18646" s="9">
        <v>568.64831216000005</v>
      </c>
      <c r="S18646" s="9">
        <v>570.39699987999995</v>
      </c>
      <c r="T18646" s="9">
        <v>560.00001792</v>
      </c>
    </row>
    <row r="18647" spans="1:20" x14ac:dyDescent="0.35">
      <c r="A18647">
        <f t="shared" si="570"/>
        <v>18647</v>
      </c>
      <c r="B18647" s="3" t="s">
        <v>1039</v>
      </c>
      <c r="C18647" s="3" t="s">
        <v>86</v>
      </c>
      <c r="D18647" s="3" t="s">
        <v>53</v>
      </c>
      <c r="E18647">
        <v>2020</v>
      </c>
      <c r="F18647" s="3" t="str">
        <f t="shared" si="569"/>
        <v>RGQOutWANAP2020</v>
      </c>
      <c r="G18647" s="9">
        <v>67.143508990758505</v>
      </c>
      <c r="H18647" s="9">
        <v>106.199523474595</v>
      </c>
      <c r="I18647" s="9">
        <v>127.858033603824</v>
      </c>
      <c r="J18647" s="9">
        <v>136.37939211625101</v>
      </c>
      <c r="K18647" s="9">
        <v>92.396714013790103</v>
      </c>
      <c r="L18647" s="9">
        <v>89.013011895420902</v>
      </c>
      <c r="M18647" s="9">
        <v>102.381787237906</v>
      </c>
      <c r="N18647" s="9">
        <v>114.048656141777</v>
      </c>
      <c r="O18647" s="9">
        <v>111.47940405670801</v>
      </c>
      <c r="P18647" s="9">
        <v>127.921058410668</v>
      </c>
      <c r="Q18647" s="9">
        <v>95.281197668374304</v>
      </c>
      <c r="R18647" s="9">
        <v>93.417847508732606</v>
      </c>
      <c r="S18647" s="9">
        <v>75.976348610038997</v>
      </c>
      <c r="T18647" s="9">
        <v>58.218047019315499</v>
      </c>
    </row>
    <row r="18648" spans="1:20" x14ac:dyDescent="0.35">
      <c r="A18648">
        <f t="shared" si="570"/>
        <v>18648</v>
      </c>
      <c r="B18648" s="3" t="s">
        <v>1039</v>
      </c>
      <c r="C18648" s="3" t="s">
        <v>86</v>
      </c>
      <c r="D18648" s="3" t="s">
        <v>53</v>
      </c>
      <c r="E18648">
        <v>2021</v>
      </c>
      <c r="F18648" s="3" t="str">
        <f t="shared" si="569"/>
        <v>RGQOutWANAP2021</v>
      </c>
      <c r="G18648" s="9">
        <v>59.298668318874199</v>
      </c>
      <c r="H18648" s="9">
        <v>102.438192885631</v>
      </c>
      <c r="I18648" s="9">
        <v>114.36984828867899</v>
      </c>
      <c r="J18648" s="9">
        <v>124.980692811472</v>
      </c>
      <c r="K18648" s="9">
        <v>107.57655346319402</v>
      </c>
      <c r="L18648" s="9">
        <v>80.505296895794302</v>
      </c>
      <c r="M18648" s="9">
        <v>82.06263621971722</v>
      </c>
      <c r="N18648" s="9">
        <v>74.4734627825611</v>
      </c>
      <c r="O18648" s="9">
        <v>94.962855647501698</v>
      </c>
      <c r="P18648" s="9">
        <v>142.07565150942401</v>
      </c>
      <c r="Q18648" s="9">
        <v>141.83002544323199</v>
      </c>
      <c r="R18648" s="9">
        <v>113.731864758886</v>
      </c>
      <c r="S18648" s="9">
        <v>87.291771501285595</v>
      </c>
      <c r="T18648" s="9">
        <v>67.705508419082406</v>
      </c>
    </row>
    <row r="18649" spans="1:20" x14ac:dyDescent="0.35">
      <c r="A18649">
        <f t="shared" si="570"/>
        <v>18649</v>
      </c>
      <c r="B18649" s="3" t="s">
        <v>1039</v>
      </c>
      <c r="C18649" s="3" t="s">
        <v>86</v>
      </c>
      <c r="D18649" s="3" t="s">
        <v>53</v>
      </c>
      <c r="E18649">
        <v>2022</v>
      </c>
      <c r="F18649" s="3" t="str">
        <f t="shared" si="569"/>
        <v>RGQOutWANAP2022</v>
      </c>
      <c r="G18649" s="9">
        <v>58.169460603266501</v>
      </c>
      <c r="H18649" s="9">
        <v>123.365466274249</v>
      </c>
      <c r="I18649" s="9">
        <v>106.751945930296</v>
      </c>
      <c r="J18649" s="9">
        <v>130.81180863524699</v>
      </c>
      <c r="K18649" s="9">
        <v>94.805623074024993</v>
      </c>
      <c r="L18649" s="9">
        <v>54.472060996450999</v>
      </c>
      <c r="M18649" s="9">
        <v>87.557046825665196</v>
      </c>
      <c r="N18649" s="9">
        <v>85.383694627165198</v>
      </c>
      <c r="O18649" s="9">
        <v>108.336157846901</v>
      </c>
      <c r="P18649" s="9">
        <v>276.911611503872</v>
      </c>
      <c r="Q18649" s="9">
        <v>194.66426464223099</v>
      </c>
      <c r="R18649" s="9">
        <v>154.20091521984699</v>
      </c>
      <c r="S18649" s="9">
        <v>94.4536323693046</v>
      </c>
      <c r="T18649" s="9">
        <v>76.231331848903096</v>
      </c>
    </row>
    <row r="18650" spans="1:20" x14ac:dyDescent="0.35">
      <c r="A18650">
        <f t="shared" si="570"/>
        <v>18650</v>
      </c>
      <c r="B18650" s="3" t="s">
        <v>1039</v>
      </c>
      <c r="C18650" s="3" t="s">
        <v>86</v>
      </c>
      <c r="D18650" s="3" t="s">
        <v>53</v>
      </c>
      <c r="E18650">
        <v>2023</v>
      </c>
      <c r="F18650" s="3" t="str">
        <f t="shared" si="569"/>
        <v>RGQOutWANAP2023</v>
      </c>
      <c r="G18650" s="9">
        <v>68.635631199060398</v>
      </c>
      <c r="H18650" s="9">
        <v>120.99431345605601</v>
      </c>
      <c r="I18650" s="9">
        <v>170.04082391815501</v>
      </c>
      <c r="J18650" s="9">
        <v>175.020666821719</v>
      </c>
      <c r="K18650" s="9">
        <v>117.55737586556999</v>
      </c>
      <c r="L18650" s="9">
        <v>166.45651552721301</v>
      </c>
      <c r="M18650" s="9">
        <v>175.403959014375</v>
      </c>
      <c r="N18650" s="9">
        <v>173.31258602685401</v>
      </c>
      <c r="O18650" s="9">
        <v>246.64070125520399</v>
      </c>
      <c r="P18650" s="9">
        <v>294.52028809945898</v>
      </c>
      <c r="Q18650" s="9">
        <v>257.84815131103198</v>
      </c>
      <c r="R18650" s="9">
        <v>167.182687049875</v>
      </c>
      <c r="S18650" s="9">
        <v>119.92040820437801</v>
      </c>
      <c r="T18650" s="9">
        <v>78.966870692028905</v>
      </c>
    </row>
    <row r="18651" spans="1:20" x14ac:dyDescent="0.35">
      <c r="A18651">
        <f t="shared" si="570"/>
        <v>18651</v>
      </c>
      <c r="B18651" s="3" t="s">
        <v>1039</v>
      </c>
      <c r="C18651" s="3" t="s">
        <v>86</v>
      </c>
      <c r="D18651" s="3" t="s">
        <v>53</v>
      </c>
      <c r="E18651">
        <v>2024</v>
      </c>
      <c r="F18651" s="3" t="str">
        <f t="shared" si="569"/>
        <v>RGQOutWANAP2024</v>
      </c>
      <c r="G18651" s="9">
        <v>86.311069940315704</v>
      </c>
      <c r="H18651" s="9">
        <v>128.287155664636</v>
      </c>
      <c r="I18651" s="9">
        <v>128.85330334904</v>
      </c>
      <c r="J18651" s="9">
        <v>123.144655853502</v>
      </c>
      <c r="K18651" s="9">
        <v>141.42431088878101</v>
      </c>
      <c r="L18651" s="9">
        <v>88.368462867588306</v>
      </c>
      <c r="M18651" s="9">
        <v>107.74759802414999</v>
      </c>
      <c r="N18651" s="9">
        <v>106.818417357537</v>
      </c>
      <c r="O18651" s="9">
        <v>140.970050372391</v>
      </c>
      <c r="P18651" s="9">
        <v>217.853327637409</v>
      </c>
      <c r="Q18651" s="9">
        <v>113.419512833932</v>
      </c>
      <c r="R18651" s="9">
        <v>81.854716074021496</v>
      </c>
      <c r="S18651" s="9">
        <v>73.061583240442701</v>
      </c>
      <c r="T18651" s="9">
        <v>68.251548553750595</v>
      </c>
    </row>
    <row r="18652" spans="1:20" x14ac:dyDescent="0.35">
      <c r="A18652">
        <f t="shared" si="570"/>
        <v>18652</v>
      </c>
      <c r="B18652" s="3" t="s">
        <v>1039</v>
      </c>
      <c r="C18652" s="3" t="s">
        <v>86</v>
      </c>
      <c r="D18652" s="3" t="s">
        <v>53</v>
      </c>
      <c r="E18652">
        <v>2025</v>
      </c>
      <c r="F18652" s="3" t="str">
        <f t="shared" si="569"/>
        <v>RGQOutWANAP2025</v>
      </c>
      <c r="G18652" s="9">
        <v>60.555965777237901</v>
      </c>
      <c r="H18652" s="9">
        <v>107.379560848563</v>
      </c>
      <c r="I18652" s="9">
        <v>111.958371945626</v>
      </c>
      <c r="J18652" s="9">
        <v>169.95497922284201</v>
      </c>
      <c r="K18652" s="9">
        <v>116.48671915429399</v>
      </c>
      <c r="L18652" s="9">
        <v>137.71721421362099</v>
      </c>
      <c r="M18652" s="9">
        <v>110.614803505343</v>
      </c>
      <c r="N18652" s="9">
        <v>123.351789994097</v>
      </c>
      <c r="O18652" s="9">
        <v>134.945941438223</v>
      </c>
      <c r="P18652" s="9">
        <v>163.186272196733</v>
      </c>
      <c r="Q18652" s="9">
        <v>130.29144152641101</v>
      </c>
      <c r="R18652" s="9">
        <v>107.040356271197</v>
      </c>
      <c r="S18652" s="9">
        <v>95.587011848835004</v>
      </c>
      <c r="T18652" s="9">
        <v>67.451463860030302</v>
      </c>
    </row>
    <row r="18653" spans="1:20" x14ac:dyDescent="0.35">
      <c r="A18653">
        <f t="shared" si="570"/>
        <v>18653</v>
      </c>
      <c r="B18653" s="3" t="s">
        <v>1039</v>
      </c>
      <c r="C18653" s="3" t="s">
        <v>86</v>
      </c>
      <c r="D18653" s="3" t="s">
        <v>53</v>
      </c>
      <c r="E18653">
        <v>2026</v>
      </c>
      <c r="F18653" s="3" t="str">
        <f t="shared" si="569"/>
        <v>RGQOutWANAP2026</v>
      </c>
      <c r="G18653" s="9">
        <v>74.132080067920995</v>
      </c>
      <c r="H18653" s="9">
        <v>121.002301841487</v>
      </c>
      <c r="I18653" s="9">
        <v>131.87623054240299</v>
      </c>
      <c r="J18653" s="9">
        <v>132.18221241256501</v>
      </c>
      <c r="K18653" s="9">
        <v>122.223584876416</v>
      </c>
      <c r="L18653" s="9">
        <v>87.304840734501795</v>
      </c>
      <c r="M18653" s="9">
        <v>71.951317827238796</v>
      </c>
      <c r="N18653" s="9">
        <v>100.7995437582</v>
      </c>
      <c r="O18653" s="9">
        <v>106.479218461613</v>
      </c>
      <c r="P18653" s="9">
        <v>149.59403732102001</v>
      </c>
      <c r="Q18653" s="9">
        <v>153.002948451707</v>
      </c>
      <c r="R18653" s="9">
        <v>121.560090021992</v>
      </c>
      <c r="S18653" s="9">
        <v>100.353092795493</v>
      </c>
      <c r="T18653" s="9">
        <v>65.281367960073595</v>
      </c>
    </row>
    <row r="18654" spans="1:20" x14ac:dyDescent="0.35">
      <c r="A18654">
        <f t="shared" si="570"/>
        <v>18654</v>
      </c>
      <c r="B18654" s="3" t="s">
        <v>1039</v>
      </c>
      <c r="C18654" s="3" t="s">
        <v>86</v>
      </c>
      <c r="D18654" s="3" t="s">
        <v>53</v>
      </c>
      <c r="E18654">
        <v>2027</v>
      </c>
      <c r="F18654" s="3" t="str">
        <f t="shared" si="569"/>
        <v>RGQOutWANAP2027</v>
      </c>
      <c r="G18654" s="9">
        <v>74.780876645494104</v>
      </c>
      <c r="H18654" s="9">
        <v>107.686120581308</v>
      </c>
      <c r="I18654" s="9">
        <v>119.223958792064</v>
      </c>
      <c r="J18654" s="9">
        <v>156.92937894469</v>
      </c>
      <c r="K18654" s="9">
        <v>134.222091002697</v>
      </c>
      <c r="L18654" s="9">
        <v>94.668375310447502</v>
      </c>
      <c r="M18654" s="9">
        <v>122.50069563554401</v>
      </c>
      <c r="N18654" s="9">
        <v>109.286651094053</v>
      </c>
      <c r="O18654" s="9">
        <v>115.03791100217499</v>
      </c>
      <c r="P18654" s="9">
        <v>232.42625687005699</v>
      </c>
      <c r="Q18654" s="9">
        <v>179.199869222259</v>
      </c>
      <c r="R18654" s="9">
        <v>127.02281452415902</v>
      </c>
      <c r="S18654" s="9">
        <v>99.768756679493407</v>
      </c>
      <c r="T18654" s="9">
        <v>73.742118963926302</v>
      </c>
    </row>
    <row r="18655" spans="1:20" x14ac:dyDescent="0.35">
      <c r="A18655">
        <f t="shared" si="570"/>
        <v>18655</v>
      </c>
      <c r="B18655" s="3" t="s">
        <v>1039</v>
      </c>
      <c r="C18655" s="3" t="s">
        <v>86</v>
      </c>
      <c r="D18655" s="3" t="s">
        <v>53</v>
      </c>
      <c r="E18655">
        <v>2028</v>
      </c>
      <c r="F18655" s="3" t="str">
        <f t="shared" si="569"/>
        <v>RGQOutWANAP2028</v>
      </c>
      <c r="G18655" s="9">
        <v>48.094673123421003</v>
      </c>
      <c r="H18655" s="9">
        <v>108.999777244058</v>
      </c>
      <c r="I18655" s="9">
        <v>112.772980568276</v>
      </c>
      <c r="J18655" s="9">
        <v>127.479396708042</v>
      </c>
      <c r="K18655" s="9">
        <v>148.152522492104</v>
      </c>
      <c r="L18655" s="9">
        <v>122.126437231463</v>
      </c>
      <c r="M18655" s="9">
        <v>91.876061832949105</v>
      </c>
      <c r="N18655" s="9">
        <v>122.44461191935901</v>
      </c>
      <c r="O18655" s="9">
        <v>127.526124982045</v>
      </c>
      <c r="P18655" s="9">
        <v>280.01013012666903</v>
      </c>
      <c r="Q18655" s="9">
        <v>289.85903273892598</v>
      </c>
      <c r="R18655" s="9">
        <v>218.81115367290201</v>
      </c>
      <c r="S18655" s="9">
        <v>179.38764746718201</v>
      </c>
      <c r="T18655" s="9">
        <v>90.937652139788099</v>
      </c>
    </row>
    <row r="18656" spans="1:20" x14ac:dyDescent="0.35">
      <c r="A18656">
        <f t="shared" si="570"/>
        <v>18656</v>
      </c>
      <c r="B18656" s="3" t="s">
        <v>1039</v>
      </c>
      <c r="C18656" s="3" t="s">
        <v>86</v>
      </c>
      <c r="D18656" s="3" t="s">
        <v>53</v>
      </c>
      <c r="E18656">
        <v>2029</v>
      </c>
      <c r="F18656" s="3" t="str">
        <f t="shared" si="569"/>
        <v>RGQOutWANAP2029</v>
      </c>
      <c r="G18656" s="9">
        <v>82.635768962935401</v>
      </c>
      <c r="H18656" s="9">
        <v>87.365961278177807</v>
      </c>
      <c r="I18656" s="9">
        <v>104.904118023702</v>
      </c>
      <c r="J18656" s="9">
        <v>114.06981639217101</v>
      </c>
      <c r="K18656" s="9">
        <v>96.345526833019704</v>
      </c>
      <c r="L18656" s="9">
        <v>99.852840255371603</v>
      </c>
      <c r="M18656" s="9">
        <v>111.096673643744</v>
      </c>
      <c r="N18656" s="9">
        <v>110.695145983299</v>
      </c>
      <c r="O18656" s="9">
        <v>126.921799397407</v>
      </c>
      <c r="P18656" s="9">
        <v>259.116147967833</v>
      </c>
      <c r="Q18656" s="9">
        <v>150.213750117231</v>
      </c>
      <c r="R18656" s="9">
        <v>95.1140869598986</v>
      </c>
      <c r="S18656" s="9">
        <v>90.598646803765604</v>
      </c>
      <c r="T18656" s="9">
        <v>61.639251273116798</v>
      </c>
    </row>
    <row r="18657" spans="1:20" x14ac:dyDescent="0.35">
      <c r="A18657">
        <f t="shared" si="570"/>
        <v>18657</v>
      </c>
      <c r="B18657" s="3" t="s">
        <v>1039</v>
      </c>
      <c r="C18657" s="3" t="s">
        <v>95</v>
      </c>
      <c r="D18657" s="3" t="s">
        <v>53</v>
      </c>
      <c r="E18657">
        <v>2020</v>
      </c>
      <c r="F18657" s="3" t="str">
        <f t="shared" si="569"/>
        <v>RGSpillWANAP2020</v>
      </c>
      <c r="G18657" s="9">
        <v>10.3395392132088</v>
      </c>
      <c r="H18657" s="9">
        <v>13.8626707301541</v>
      </c>
      <c r="I18657" s="9">
        <v>18.495485804303399</v>
      </c>
      <c r="J18657" s="9">
        <v>19.830483585846199</v>
      </c>
      <c r="K18657" s="9">
        <v>3.5017165235088501</v>
      </c>
      <c r="L18657" s="9">
        <v>4.1971238725697502</v>
      </c>
      <c r="M18657" s="9">
        <v>6.6534160119874999</v>
      </c>
      <c r="N18657" s="9">
        <v>24.663268049942999</v>
      </c>
      <c r="O18657" s="9">
        <v>23.182325413568499</v>
      </c>
      <c r="P18657" s="9">
        <v>32.759687971645803</v>
      </c>
      <c r="Q18657" s="9">
        <v>19.8631485254623</v>
      </c>
      <c r="R18657" s="9">
        <v>20.189725190444399</v>
      </c>
      <c r="S18657" s="9">
        <v>14.9422327348528</v>
      </c>
      <c r="T18657" s="9">
        <v>6.0076046181520804</v>
      </c>
    </row>
    <row r="18658" spans="1:20" x14ac:dyDescent="0.35">
      <c r="A18658">
        <f t="shared" si="570"/>
        <v>18658</v>
      </c>
      <c r="B18658" s="3" t="s">
        <v>1039</v>
      </c>
      <c r="C18658" s="3" t="s">
        <v>95</v>
      </c>
      <c r="D18658" s="3" t="s">
        <v>53</v>
      </c>
      <c r="E18658">
        <v>2021</v>
      </c>
      <c r="F18658" s="3" t="str">
        <f t="shared" si="569"/>
        <v>RGSpillWANAP2021</v>
      </c>
      <c r="G18658" s="9">
        <v>5.1332164863426604</v>
      </c>
      <c r="H18658" s="9">
        <v>15.060615232123601</v>
      </c>
      <c r="I18658" s="9">
        <v>20.303954245808299</v>
      </c>
      <c r="J18658" s="9">
        <v>16.373792603933801</v>
      </c>
      <c r="K18658" s="9">
        <v>23.0327475768451</v>
      </c>
      <c r="L18658" s="9">
        <v>7.4770462651518788</v>
      </c>
      <c r="M18658" s="9">
        <v>10.9506477628236</v>
      </c>
      <c r="N18658" s="9">
        <v>19.975535889652701</v>
      </c>
      <c r="O18658" s="9">
        <v>22.6289887808353</v>
      </c>
      <c r="P18658" s="9">
        <v>34.437453925592997</v>
      </c>
      <c r="Q18658" s="9">
        <v>23.942566892614199</v>
      </c>
      <c r="R18658" s="9">
        <v>20.017310621165201</v>
      </c>
      <c r="S18658" s="9">
        <v>12.444688634027299</v>
      </c>
      <c r="T18658" s="9">
        <v>3.5421938136277702</v>
      </c>
    </row>
    <row r="18659" spans="1:20" x14ac:dyDescent="0.35">
      <c r="A18659">
        <f t="shared" si="570"/>
        <v>18659</v>
      </c>
      <c r="B18659" s="3" t="s">
        <v>1039</v>
      </c>
      <c r="C18659" s="3" t="s">
        <v>95</v>
      </c>
      <c r="D18659" s="3" t="s">
        <v>53</v>
      </c>
      <c r="E18659">
        <v>2022</v>
      </c>
      <c r="F18659" s="3" t="str">
        <f t="shared" si="569"/>
        <v>RGSpillWANAP2022</v>
      </c>
      <c r="G18659" s="9">
        <v>3.9221094416686801</v>
      </c>
      <c r="H18659" s="9">
        <v>20.136318772096498</v>
      </c>
      <c r="I18659" s="9">
        <v>7.22629584389027</v>
      </c>
      <c r="J18659" s="9">
        <v>33.176482897231097</v>
      </c>
      <c r="K18659" s="9">
        <v>14.026680449252</v>
      </c>
      <c r="L18659" s="9">
        <v>1.8073924934507299</v>
      </c>
      <c r="M18659" s="9">
        <v>3.9385907980611101</v>
      </c>
      <c r="N18659" s="9">
        <v>19.024095247597199</v>
      </c>
      <c r="O18659" s="9">
        <v>26.6094469466221</v>
      </c>
      <c r="P18659" s="9">
        <v>148.645674430263</v>
      </c>
      <c r="Q18659" s="9">
        <v>67.624520864711002</v>
      </c>
      <c r="R18659" s="9">
        <v>26.156667465249999</v>
      </c>
      <c r="S18659" s="9">
        <v>12.294278821015601</v>
      </c>
      <c r="T18659" s="9">
        <v>3.5479307648069396</v>
      </c>
    </row>
    <row r="18660" spans="1:20" x14ac:dyDescent="0.35">
      <c r="A18660">
        <f t="shared" si="570"/>
        <v>18660</v>
      </c>
      <c r="B18660" s="3" t="s">
        <v>1039</v>
      </c>
      <c r="C18660" s="3" t="s">
        <v>95</v>
      </c>
      <c r="D18660" s="3" t="s">
        <v>53</v>
      </c>
      <c r="E18660">
        <v>2023</v>
      </c>
      <c r="F18660" s="3" t="str">
        <f t="shared" si="569"/>
        <v>RGSpillWANAP2023</v>
      </c>
      <c r="G18660" s="9">
        <v>6.44733910401545</v>
      </c>
      <c r="H18660" s="9">
        <v>12.4680616528027</v>
      </c>
      <c r="I18660" s="9">
        <v>46.717294858752702</v>
      </c>
      <c r="J18660" s="9">
        <v>46.5726939271633</v>
      </c>
      <c r="K18660" s="9">
        <v>6.3790967782552004</v>
      </c>
      <c r="L18660" s="9">
        <v>42.961913684045697</v>
      </c>
      <c r="M18660" s="9">
        <v>58.1263396892694</v>
      </c>
      <c r="N18660" s="9">
        <v>54.5615432554305</v>
      </c>
      <c r="O18660" s="9">
        <v>125.401955414448</v>
      </c>
      <c r="P18660" s="9">
        <v>163.71849704748601</v>
      </c>
      <c r="Q18660" s="9">
        <v>125.820092276807</v>
      </c>
      <c r="R18660" s="9">
        <v>39.991604766750001</v>
      </c>
      <c r="S18660" s="9">
        <v>12.6486441352395</v>
      </c>
      <c r="T18660" s="9">
        <v>3.78567437601111</v>
      </c>
    </row>
    <row r="18661" spans="1:20" x14ac:dyDescent="0.35">
      <c r="A18661">
        <f t="shared" si="570"/>
        <v>18661</v>
      </c>
      <c r="B18661" s="3" t="s">
        <v>1039</v>
      </c>
      <c r="C18661" s="3" t="s">
        <v>95</v>
      </c>
      <c r="D18661" s="3" t="s">
        <v>53</v>
      </c>
      <c r="E18661">
        <v>2024</v>
      </c>
      <c r="F18661" s="3" t="str">
        <f t="shared" si="569"/>
        <v>RGSpillWANAP2024</v>
      </c>
      <c r="G18661" s="9">
        <v>5.9186093936854798</v>
      </c>
      <c r="H18661" s="9">
        <v>12.27960078135</v>
      </c>
      <c r="I18661" s="9">
        <v>18.084800395394399</v>
      </c>
      <c r="J18661" s="9">
        <v>9.8282243598743193</v>
      </c>
      <c r="K18661" s="9">
        <v>15.442775711437401</v>
      </c>
      <c r="L18661" s="9">
        <v>5.3626403837002599</v>
      </c>
      <c r="M18661" s="9">
        <v>5.9481666332375003</v>
      </c>
      <c r="N18661" s="9">
        <v>20.938095144566201</v>
      </c>
      <c r="O18661" s="9">
        <v>35.005366671418003</v>
      </c>
      <c r="P18661" s="9">
        <v>82.238987726777694</v>
      </c>
      <c r="Q18661" s="9">
        <v>25.6359501136827</v>
      </c>
      <c r="R18661" s="9">
        <v>18.4337714733472</v>
      </c>
      <c r="S18661" s="9">
        <v>12.034915767783801</v>
      </c>
      <c r="T18661" s="9">
        <v>6.5534764454541596</v>
      </c>
    </row>
    <row r="18662" spans="1:20" x14ac:dyDescent="0.35">
      <c r="A18662">
        <f t="shared" si="570"/>
        <v>18662</v>
      </c>
      <c r="B18662" s="3" t="s">
        <v>1039</v>
      </c>
      <c r="C18662" s="3" t="s">
        <v>95</v>
      </c>
      <c r="D18662" s="3" t="s">
        <v>53</v>
      </c>
      <c r="E18662">
        <v>2025</v>
      </c>
      <c r="F18662" s="3" t="str">
        <f t="shared" si="569"/>
        <v>RGSpillWANAP2025</v>
      </c>
      <c r="G18662" s="9">
        <v>4.8296886037345397</v>
      </c>
      <c r="H18662" s="9">
        <v>11.760583505163799</v>
      </c>
      <c r="I18662" s="9">
        <v>9.8355673185875006</v>
      </c>
      <c r="J18662" s="9">
        <v>43.268322810087298</v>
      </c>
      <c r="K18662" s="9">
        <v>13.4184086849531</v>
      </c>
      <c r="L18662" s="9">
        <v>25.727516025270099</v>
      </c>
      <c r="M18662" s="9">
        <v>9.69220854813749</v>
      </c>
      <c r="N18662" s="9">
        <v>27.653959505861099</v>
      </c>
      <c r="O18662" s="9">
        <v>32.238131307412601</v>
      </c>
      <c r="P18662" s="9">
        <v>36.731506584538799</v>
      </c>
      <c r="Q18662" s="9">
        <v>22.794463602312401</v>
      </c>
      <c r="R18662" s="9">
        <v>24.037931473995801</v>
      </c>
      <c r="S18662" s="9">
        <v>12.4625849434378</v>
      </c>
      <c r="T18662" s="9">
        <v>3.3457053031402699</v>
      </c>
    </row>
    <row r="18663" spans="1:20" x14ac:dyDescent="0.35">
      <c r="A18663">
        <f t="shared" si="570"/>
        <v>18663</v>
      </c>
      <c r="B18663" s="3" t="s">
        <v>1039</v>
      </c>
      <c r="C18663" s="3" t="s">
        <v>95</v>
      </c>
      <c r="D18663" s="3" t="s">
        <v>53</v>
      </c>
      <c r="E18663">
        <v>2026</v>
      </c>
      <c r="F18663" s="3" t="str">
        <f t="shared" si="569"/>
        <v>RGSpillWANAP2026</v>
      </c>
      <c r="G18663" s="9">
        <v>9.5923140390823196</v>
      </c>
      <c r="H18663" s="9">
        <v>12.564879608769401</v>
      </c>
      <c r="I18663" s="9">
        <v>14.421847287511801</v>
      </c>
      <c r="J18663" s="9">
        <v>8.4023196282365493</v>
      </c>
      <c r="K18663" s="9">
        <v>11.0507840416145</v>
      </c>
      <c r="L18663" s="9">
        <v>3.4381975279213699</v>
      </c>
      <c r="M18663" s="9">
        <v>3.76756538354583</v>
      </c>
      <c r="N18663" s="9">
        <v>19.878316098034698</v>
      </c>
      <c r="O18663" s="9">
        <v>24.441563717784199</v>
      </c>
      <c r="P18663" s="9">
        <v>38.162406562486098</v>
      </c>
      <c r="Q18663" s="9">
        <v>35.8604035879005</v>
      </c>
      <c r="R18663" s="9">
        <v>24.949455002587499</v>
      </c>
      <c r="S18663" s="9">
        <v>12.399533872596299</v>
      </c>
      <c r="T18663" s="9">
        <v>3.54741479794236</v>
      </c>
    </row>
    <row r="18664" spans="1:20" x14ac:dyDescent="0.35">
      <c r="A18664">
        <f t="shared" si="570"/>
        <v>18664</v>
      </c>
      <c r="B18664" s="3" t="s">
        <v>1039</v>
      </c>
      <c r="C18664" s="3" t="s">
        <v>95</v>
      </c>
      <c r="D18664" s="3" t="s">
        <v>53</v>
      </c>
      <c r="E18664">
        <v>2027</v>
      </c>
      <c r="F18664" s="3" t="str">
        <f t="shared" si="569"/>
        <v>RGSpillWANAP2027</v>
      </c>
      <c r="G18664" s="9">
        <v>11.813154049897101</v>
      </c>
      <c r="H18664" s="9">
        <v>16.750660994877101</v>
      </c>
      <c r="I18664" s="9">
        <v>11.830088653745801</v>
      </c>
      <c r="J18664" s="9">
        <v>30.083463378297701</v>
      </c>
      <c r="K18664" s="9">
        <v>17.446167651176999</v>
      </c>
      <c r="L18664" s="9">
        <v>8.8201384325033594</v>
      </c>
      <c r="M18664" s="9">
        <v>38.748601340289099</v>
      </c>
      <c r="N18664" s="9">
        <v>37.625935210509695</v>
      </c>
      <c r="O18664" s="9">
        <v>34.345218183594</v>
      </c>
      <c r="P18664" s="9">
        <v>112.081966146111</v>
      </c>
      <c r="Q18664" s="9">
        <v>68.530980958981104</v>
      </c>
      <c r="R18664" s="9">
        <v>27.086874963555498</v>
      </c>
      <c r="S18664" s="9">
        <v>16.2555816747096</v>
      </c>
      <c r="T18664" s="9">
        <v>4.1546091657048603</v>
      </c>
    </row>
    <row r="18665" spans="1:20" x14ac:dyDescent="0.35">
      <c r="A18665">
        <f t="shared" si="570"/>
        <v>18665</v>
      </c>
      <c r="B18665" s="3" t="s">
        <v>1039</v>
      </c>
      <c r="C18665" s="3" t="s">
        <v>95</v>
      </c>
      <c r="D18665" s="3" t="s">
        <v>53</v>
      </c>
      <c r="E18665">
        <v>2028</v>
      </c>
      <c r="F18665" s="3" t="str">
        <f t="shared" si="569"/>
        <v>RGSpillWANAP2028</v>
      </c>
      <c r="G18665" s="9">
        <v>3.7545935413508</v>
      </c>
      <c r="H18665" s="9">
        <v>7.8011120511965197</v>
      </c>
      <c r="I18665" s="9">
        <v>5.0972070396673601</v>
      </c>
      <c r="J18665" s="9">
        <v>8.1790904326673299</v>
      </c>
      <c r="K18665" s="9">
        <v>24.796887853244701</v>
      </c>
      <c r="L18665" s="9">
        <v>9.0725942793528205</v>
      </c>
      <c r="M18665" s="9">
        <v>6.9898919464500002</v>
      </c>
      <c r="N18665" s="9">
        <v>30.844453775206901</v>
      </c>
      <c r="O18665" s="9">
        <v>39.914037989395098</v>
      </c>
      <c r="P18665" s="9">
        <v>151.60037973441601</v>
      </c>
      <c r="Q18665" s="9">
        <v>158.569486101579</v>
      </c>
      <c r="R18665" s="9">
        <v>85.862758856875004</v>
      </c>
      <c r="S18665" s="9">
        <v>53.802893194567702</v>
      </c>
      <c r="T18665" s="9">
        <v>5.7825482213659001</v>
      </c>
    </row>
    <row r="18666" spans="1:20" x14ac:dyDescent="0.35">
      <c r="A18666">
        <f t="shared" si="570"/>
        <v>18666</v>
      </c>
      <c r="B18666" s="3" t="s">
        <v>1039</v>
      </c>
      <c r="C18666" s="3" t="s">
        <v>95</v>
      </c>
      <c r="D18666" s="3" t="s">
        <v>53</v>
      </c>
      <c r="E18666">
        <v>2029</v>
      </c>
      <c r="F18666" s="3" t="str">
        <f t="shared" si="569"/>
        <v>RGSpillWANAP2029</v>
      </c>
      <c r="G18666" s="9">
        <v>3.71317419645497</v>
      </c>
      <c r="H18666" s="9">
        <v>2.7373177136292299</v>
      </c>
      <c r="I18666" s="9">
        <v>3.9197545471242998</v>
      </c>
      <c r="J18666" s="9">
        <v>3.6288824795322498</v>
      </c>
      <c r="K18666" s="9">
        <v>5.3164495200156203</v>
      </c>
      <c r="L18666" s="9">
        <v>4.8031376855141099</v>
      </c>
      <c r="M18666" s="9">
        <v>7.4838911447124996</v>
      </c>
      <c r="N18666" s="9">
        <v>22.2636496544777</v>
      </c>
      <c r="O18666" s="9">
        <v>30.767634766712298</v>
      </c>
      <c r="P18666" s="9">
        <v>129.559057997152</v>
      </c>
      <c r="Q18666" s="9">
        <v>41.434321299070497</v>
      </c>
      <c r="R18666" s="9">
        <v>22.434815593263799</v>
      </c>
      <c r="S18666" s="9">
        <v>18.729008895333301</v>
      </c>
      <c r="T18666" s="9">
        <v>5.0989736303605504</v>
      </c>
    </row>
    <row r="18667" spans="1:20" x14ac:dyDescent="0.35">
      <c r="A18667">
        <f t="shared" si="570"/>
        <v>18667</v>
      </c>
      <c r="B18667" s="3" t="s">
        <v>1039</v>
      </c>
      <c r="C18667" s="3" t="s">
        <v>77</v>
      </c>
      <c r="D18667" s="3" t="s">
        <v>53</v>
      </c>
      <c r="E18667">
        <v>2020</v>
      </c>
      <c r="F18667" s="3" t="str">
        <f t="shared" si="569"/>
        <v>RGGenWANAP2020</v>
      </c>
      <c r="G18667" s="9">
        <v>327.130309166666</v>
      </c>
      <c r="H18667" s="9">
        <v>531.76181925000003</v>
      </c>
      <c r="I18667" s="9">
        <v>629.81169279166602</v>
      </c>
      <c r="J18667" s="9">
        <v>671.19744559139701</v>
      </c>
      <c r="K18667" s="9">
        <v>511.94041226190399</v>
      </c>
      <c r="L18667" s="9">
        <v>488.44907591397799</v>
      </c>
      <c r="M18667" s="9">
        <v>551.29336344444403</v>
      </c>
      <c r="N18667" s="9">
        <v>514.76456324999901</v>
      </c>
      <c r="O18667" s="9">
        <v>508.497125846774</v>
      </c>
      <c r="P18667" s="9">
        <v>548.02776777777694</v>
      </c>
      <c r="Q18667" s="9">
        <v>434.32764272849403</v>
      </c>
      <c r="R18667" s="9">
        <v>421.71605365833301</v>
      </c>
      <c r="S18667" s="9">
        <v>351.49156648437503</v>
      </c>
      <c r="T18667" s="9">
        <v>300.67652606944398</v>
      </c>
    </row>
    <row r="18668" spans="1:20" x14ac:dyDescent="0.35">
      <c r="A18668">
        <f t="shared" si="570"/>
        <v>18668</v>
      </c>
      <c r="B18668" s="3" t="s">
        <v>1039</v>
      </c>
      <c r="C18668" s="3" t="s">
        <v>77</v>
      </c>
      <c r="D18668" s="3" t="s">
        <v>53</v>
      </c>
      <c r="E18668">
        <v>2021</v>
      </c>
      <c r="F18668" s="3" t="str">
        <f t="shared" si="569"/>
        <v>RGGenWANAP2021</v>
      </c>
      <c r="G18668" s="9">
        <v>311.93528649596698</v>
      </c>
      <c r="H18668" s="9">
        <v>503.20168659722202</v>
      </c>
      <c r="I18668" s="9">
        <v>541.71926319444401</v>
      </c>
      <c r="J18668" s="9">
        <v>625.45993145161299</v>
      </c>
      <c r="K18668" s="9">
        <v>486.88217232142802</v>
      </c>
      <c r="L18668" s="9">
        <v>420.56490614247298</v>
      </c>
      <c r="M18668" s="9">
        <v>409.52921605555503</v>
      </c>
      <c r="N18668" s="9">
        <v>313.84997347222202</v>
      </c>
      <c r="O18668" s="9">
        <v>416.56595679301</v>
      </c>
      <c r="P18668" s="9">
        <v>619.88076816666603</v>
      </c>
      <c r="Q18668" s="9">
        <v>678.90620107526797</v>
      </c>
      <c r="R18668" s="9">
        <v>539.696149722222</v>
      </c>
      <c r="S18668" s="9">
        <v>431.039584533854</v>
      </c>
      <c r="T18668" s="9">
        <v>369.51232214305497</v>
      </c>
    </row>
    <row r="18669" spans="1:20" x14ac:dyDescent="0.35">
      <c r="A18669">
        <f t="shared" si="570"/>
        <v>18669</v>
      </c>
      <c r="B18669" s="3" t="s">
        <v>1039</v>
      </c>
      <c r="C18669" s="3" t="s">
        <v>77</v>
      </c>
      <c r="D18669" s="3" t="s">
        <v>53</v>
      </c>
      <c r="E18669">
        <v>2022</v>
      </c>
      <c r="F18669" s="3" t="str">
        <f t="shared" si="569"/>
        <v>RGGenWANAP2022</v>
      </c>
      <c r="G18669" s="9">
        <v>312.40696422042998</v>
      </c>
      <c r="H18669" s="9">
        <v>594.48983497222196</v>
      </c>
      <c r="I18669" s="9">
        <v>573.16163140277695</v>
      </c>
      <c r="J18669" s="9">
        <v>562.27535942204304</v>
      </c>
      <c r="K18669" s="9">
        <v>465.20059394345202</v>
      </c>
      <c r="L18669" s="9">
        <v>303.292374278225</v>
      </c>
      <c r="M18669" s="9">
        <v>481.55312111111101</v>
      </c>
      <c r="N18669" s="9">
        <v>382.16050213888798</v>
      </c>
      <c r="O18669" s="9">
        <v>470.65872315188102</v>
      </c>
      <c r="P18669" s="9">
        <v>738.67443484722196</v>
      </c>
      <c r="Q18669" s="9">
        <v>731.61359796774195</v>
      </c>
      <c r="R18669" s="9">
        <v>737.39868472222201</v>
      </c>
      <c r="S18669" s="9">
        <v>473.150518098958</v>
      </c>
      <c r="T18669" s="9">
        <v>418.57894031944397</v>
      </c>
    </row>
    <row r="18670" spans="1:20" x14ac:dyDescent="0.35">
      <c r="A18670">
        <f t="shared" si="570"/>
        <v>18670</v>
      </c>
      <c r="B18670" s="3" t="s">
        <v>1039</v>
      </c>
      <c r="C18670" s="3" t="s">
        <v>77</v>
      </c>
      <c r="D18670" s="3" t="s">
        <v>53</v>
      </c>
      <c r="E18670">
        <v>2023</v>
      </c>
      <c r="F18670" s="3" t="str">
        <f t="shared" si="569"/>
        <v>RGGenWANAP2023</v>
      </c>
      <c r="G18670" s="9">
        <v>358.138255618279</v>
      </c>
      <c r="H18670" s="9">
        <v>624.99548372222205</v>
      </c>
      <c r="I18670" s="9">
        <v>710.21201597222205</v>
      </c>
      <c r="J18670" s="9">
        <v>739.72333736559096</v>
      </c>
      <c r="K18670" s="9">
        <v>640.26834677083298</v>
      </c>
      <c r="L18670" s="9">
        <v>711.19719474462295</v>
      </c>
      <c r="M18670" s="9">
        <v>675.39402958333301</v>
      </c>
      <c r="N18670" s="9">
        <v>683.87933572222198</v>
      </c>
      <c r="O18670" s="9">
        <v>698.20588733870898</v>
      </c>
      <c r="P18670" s="9">
        <v>753.27820236111097</v>
      </c>
      <c r="Q18670" s="9">
        <v>760.34101755376298</v>
      </c>
      <c r="R18670" s="9">
        <v>732.48535472222204</v>
      </c>
      <c r="S18670" s="9">
        <v>617.77129432291599</v>
      </c>
      <c r="T18670" s="9">
        <v>432.96352334861098</v>
      </c>
    </row>
    <row r="18671" spans="1:20" x14ac:dyDescent="0.35">
      <c r="A18671">
        <f t="shared" si="570"/>
        <v>18671</v>
      </c>
      <c r="B18671" s="3" t="s">
        <v>1039</v>
      </c>
      <c r="C18671" s="3" t="s">
        <v>77</v>
      </c>
      <c r="D18671" s="3" t="s">
        <v>53</v>
      </c>
      <c r="E18671">
        <v>2024</v>
      </c>
      <c r="F18671" s="3" t="str">
        <f t="shared" si="569"/>
        <v>RGGenWANAP2024</v>
      </c>
      <c r="G18671" s="9">
        <v>462.974874865591</v>
      </c>
      <c r="H18671" s="9">
        <v>668.07981583333299</v>
      </c>
      <c r="I18671" s="9">
        <v>637.90846652777702</v>
      </c>
      <c r="J18671" s="9">
        <v>652.58182717741897</v>
      </c>
      <c r="K18671" s="9">
        <v>725.51929508928504</v>
      </c>
      <c r="L18671" s="9">
        <v>478.02504583333302</v>
      </c>
      <c r="M18671" s="9">
        <v>586.256148861111</v>
      </c>
      <c r="N18671" s="9">
        <v>494.57911944444402</v>
      </c>
      <c r="O18671" s="9">
        <v>610.243630443548</v>
      </c>
      <c r="P18671" s="9">
        <v>780.99333930555497</v>
      </c>
      <c r="Q18671" s="9">
        <v>505.53980587365498</v>
      </c>
      <c r="R18671" s="9">
        <v>365.23713447222201</v>
      </c>
      <c r="S18671" s="9">
        <v>351.44870687500003</v>
      </c>
      <c r="T18671" s="9">
        <v>355.31515569583303</v>
      </c>
    </row>
    <row r="18672" spans="1:20" x14ac:dyDescent="0.35">
      <c r="A18672">
        <f t="shared" si="570"/>
        <v>18672</v>
      </c>
      <c r="B18672" s="3" t="s">
        <v>1039</v>
      </c>
      <c r="C18672" s="3" t="s">
        <v>77</v>
      </c>
      <c r="D18672" s="3" t="s">
        <v>53</v>
      </c>
      <c r="E18672">
        <v>2025</v>
      </c>
      <c r="F18672" s="3" t="str">
        <f t="shared" si="569"/>
        <v>RGGenWANAP2025</v>
      </c>
      <c r="G18672" s="9">
        <v>320.923976612903</v>
      </c>
      <c r="H18672" s="9">
        <v>550.66336481944404</v>
      </c>
      <c r="I18672" s="9">
        <v>588.11845594166596</v>
      </c>
      <c r="J18672" s="9">
        <v>729.580040994623</v>
      </c>
      <c r="K18672" s="9">
        <v>593.56358411160704</v>
      </c>
      <c r="L18672" s="9">
        <v>644.94124142473095</v>
      </c>
      <c r="M18672" s="9">
        <v>581.20658574611105</v>
      </c>
      <c r="N18672" s="9">
        <v>551.11743259444404</v>
      </c>
      <c r="O18672" s="9">
        <v>591.48748346223101</v>
      </c>
      <c r="P18672" s="9">
        <v>728.24406986111103</v>
      </c>
      <c r="Q18672" s="9">
        <v>619.06808256720399</v>
      </c>
      <c r="R18672" s="9">
        <v>478.0056745</v>
      </c>
      <c r="S18672" s="9">
        <v>478.70832648437499</v>
      </c>
      <c r="T18672" s="9">
        <v>369.18086304166599</v>
      </c>
    </row>
    <row r="18673" spans="1:20" x14ac:dyDescent="0.35">
      <c r="A18673">
        <f t="shared" si="570"/>
        <v>18673</v>
      </c>
      <c r="B18673" s="3" t="s">
        <v>1039</v>
      </c>
      <c r="C18673" s="3" t="s">
        <v>77</v>
      </c>
      <c r="D18673" s="3" t="s">
        <v>53</v>
      </c>
      <c r="E18673">
        <v>2026</v>
      </c>
      <c r="F18673" s="3" t="str">
        <f t="shared" si="569"/>
        <v>RGGenWANAP2026</v>
      </c>
      <c r="G18673" s="9">
        <v>371.68024025537602</v>
      </c>
      <c r="H18673" s="9">
        <v>624.48394747222198</v>
      </c>
      <c r="I18673" s="9">
        <v>676.41201709040195</v>
      </c>
      <c r="J18673" s="9">
        <v>712.84017985214996</v>
      </c>
      <c r="K18673" s="9">
        <v>640.23681196428504</v>
      </c>
      <c r="L18673" s="9">
        <v>482.98248529973102</v>
      </c>
      <c r="M18673" s="9">
        <v>392.66571463888801</v>
      </c>
      <c r="N18673" s="9">
        <v>466.02000230555501</v>
      </c>
      <c r="O18673" s="9">
        <v>472.44945071236498</v>
      </c>
      <c r="P18673" s="9">
        <v>641.72694819444405</v>
      </c>
      <c r="Q18673" s="9">
        <v>674.616279301075</v>
      </c>
      <c r="R18673" s="9">
        <v>556.374503</v>
      </c>
      <c r="S18673" s="9">
        <v>506.518968619791</v>
      </c>
      <c r="T18673" s="9">
        <v>355.52177704166598</v>
      </c>
    </row>
    <row r="18674" spans="1:20" x14ac:dyDescent="0.35">
      <c r="A18674">
        <f t="shared" si="570"/>
        <v>18674</v>
      </c>
      <c r="B18674" s="3" t="s">
        <v>1039</v>
      </c>
      <c r="C18674" s="3" t="s">
        <v>77</v>
      </c>
      <c r="D18674" s="3" t="s">
        <v>53</v>
      </c>
      <c r="E18674">
        <v>2027</v>
      </c>
      <c r="F18674" s="3" t="str">
        <f t="shared" si="569"/>
        <v>RGGenWANAP2027</v>
      </c>
      <c r="G18674" s="9">
        <v>362.626940288561</v>
      </c>
      <c r="H18674" s="9">
        <v>523.69128609861104</v>
      </c>
      <c r="I18674" s="9">
        <v>618.47421833333306</v>
      </c>
      <c r="J18674" s="9">
        <v>730.497197486559</v>
      </c>
      <c r="K18674" s="9">
        <v>672.50479892857095</v>
      </c>
      <c r="L18674" s="9">
        <v>494.394336155914</v>
      </c>
      <c r="M18674" s="9">
        <v>482.322742194444</v>
      </c>
      <c r="N18674" s="9">
        <v>412.689308583333</v>
      </c>
      <c r="O18674" s="9">
        <v>464.70388938575201</v>
      </c>
      <c r="P18674" s="9">
        <v>693.054254013888</v>
      </c>
      <c r="Q18674" s="9">
        <v>637.33490002688097</v>
      </c>
      <c r="R18674" s="9">
        <v>575.52471562416599</v>
      </c>
      <c r="S18674" s="9">
        <v>480.94707096354102</v>
      </c>
      <c r="T18674" s="9">
        <v>400.74990023611099</v>
      </c>
    </row>
    <row r="18675" spans="1:20" x14ac:dyDescent="0.35">
      <c r="A18675">
        <f t="shared" si="570"/>
        <v>18675</v>
      </c>
      <c r="B18675" s="3" t="s">
        <v>1039</v>
      </c>
      <c r="C18675" s="3" t="s">
        <v>77</v>
      </c>
      <c r="D18675" s="3" t="s">
        <v>53</v>
      </c>
      <c r="E18675">
        <v>2028</v>
      </c>
      <c r="F18675" s="3" t="str">
        <f t="shared" si="569"/>
        <v>RGGenWANAP2028</v>
      </c>
      <c r="G18675" s="9">
        <v>255.35160309542999</v>
      </c>
      <c r="H18675" s="9">
        <v>582.79640344444397</v>
      </c>
      <c r="I18675" s="9">
        <v>620.09766423611097</v>
      </c>
      <c r="J18675" s="9">
        <v>687.04254897137002</v>
      </c>
      <c r="K18675" s="9">
        <v>710.39692269345198</v>
      </c>
      <c r="L18675" s="9">
        <v>651.06957459677403</v>
      </c>
      <c r="M18675" s="9">
        <v>488.85383332777701</v>
      </c>
      <c r="N18675" s="9">
        <v>527.51927791666606</v>
      </c>
      <c r="O18675" s="9">
        <v>504.55223580645099</v>
      </c>
      <c r="P18675" s="9">
        <v>739.502618722222</v>
      </c>
      <c r="Q18675" s="9">
        <v>756.08796102150495</v>
      </c>
      <c r="R18675" s="9">
        <v>765.64138888888795</v>
      </c>
      <c r="S18675" s="9">
        <v>723.23472328124899</v>
      </c>
      <c r="T18675" s="9">
        <v>490.4026935</v>
      </c>
    </row>
    <row r="18676" spans="1:20" x14ac:dyDescent="0.35">
      <c r="A18676">
        <f t="shared" si="570"/>
        <v>18676</v>
      </c>
      <c r="B18676" s="3" t="s">
        <v>1039</v>
      </c>
      <c r="C18676" s="3" t="s">
        <v>77</v>
      </c>
      <c r="D18676" s="3" t="s">
        <v>53</v>
      </c>
      <c r="E18676">
        <v>2029</v>
      </c>
      <c r="F18676" s="3" t="str">
        <f t="shared" si="569"/>
        <v>RGGenWANAP2029</v>
      </c>
      <c r="G18676" s="9">
        <v>454.51000610214999</v>
      </c>
      <c r="H18676" s="9">
        <v>487.37075855555503</v>
      </c>
      <c r="I18676" s="9">
        <v>581.56227379166603</v>
      </c>
      <c r="J18676" s="9">
        <v>636.02201520161202</v>
      </c>
      <c r="K18676" s="9">
        <v>524.23046451041603</v>
      </c>
      <c r="L18676" s="9">
        <v>547.38495834677406</v>
      </c>
      <c r="M18676" s="9">
        <v>596.69915702777701</v>
      </c>
      <c r="N18676" s="9">
        <v>509.27112443888802</v>
      </c>
      <c r="O18676" s="9">
        <v>553.74549449475796</v>
      </c>
      <c r="P18676" s="9">
        <v>746.11010263888795</v>
      </c>
      <c r="Q18676" s="9">
        <v>626.45362577822505</v>
      </c>
      <c r="R18676" s="9">
        <v>418.55525597222203</v>
      </c>
      <c r="S18676" s="9">
        <v>413.892709921875</v>
      </c>
      <c r="T18676" s="9">
        <v>325.61178081944399</v>
      </c>
    </row>
    <row r="18677" spans="1:20" x14ac:dyDescent="0.35">
      <c r="A18677">
        <f t="shared" si="570"/>
        <v>18677</v>
      </c>
      <c r="B18677" s="3" t="s">
        <v>1039</v>
      </c>
      <c r="C18677" s="3" t="s">
        <v>75</v>
      </c>
      <c r="D18677" s="3" t="s">
        <v>39</v>
      </c>
      <c r="E18677">
        <v>2020</v>
      </c>
      <c r="F18677" s="3" t="str">
        <f t="shared" ref="F18677:F18740" si="571">_xlfn.CONCAT(B18677,C18677,D18677,E18677)</f>
        <v>RGElevWANETA2020</v>
      </c>
      <c r="G18677" s="9">
        <v>1516.9652716399901</v>
      </c>
      <c r="H18677" s="9">
        <v>1516.69296192</v>
      </c>
      <c r="I18677" s="9">
        <v>1511.24676752</v>
      </c>
      <c r="J18677" s="9">
        <v>1506.91277788</v>
      </c>
      <c r="K18677" s="9">
        <v>1516.72577032</v>
      </c>
      <c r="L18677" s="9">
        <v>1515.2526731599901</v>
      </c>
      <c r="M18677" s="9">
        <v>1503.9993919599999</v>
      </c>
      <c r="N18677" s="9">
        <v>1503.9993919599999</v>
      </c>
      <c r="O18677" s="9">
        <v>1516.4567414400001</v>
      </c>
      <c r="P18677" s="9">
        <v>1504.2290507599901</v>
      </c>
      <c r="Q18677" s="9">
        <v>1516.0597597999999</v>
      </c>
      <c r="R18677" s="9">
        <v>1509.79007456</v>
      </c>
      <c r="S18677" s="9">
        <v>1504.1535914399999</v>
      </c>
      <c r="T18677" s="9">
        <v>1503.9993919599999</v>
      </c>
    </row>
    <row r="18678" spans="1:20" x14ac:dyDescent="0.35">
      <c r="A18678">
        <f t="shared" si="570"/>
        <v>18678</v>
      </c>
      <c r="B18678" s="3" t="s">
        <v>1039</v>
      </c>
      <c r="C18678" s="3" t="s">
        <v>75</v>
      </c>
      <c r="D18678" s="3" t="s">
        <v>39</v>
      </c>
      <c r="E18678">
        <v>2021</v>
      </c>
      <c r="F18678" s="3" t="str">
        <f t="shared" si="571"/>
        <v>RGElevWANETA2021</v>
      </c>
      <c r="G18678" s="9">
        <v>1510.2362688000001</v>
      </c>
      <c r="H18678" s="9">
        <v>1511.9619906400001</v>
      </c>
      <c r="I18678" s="9">
        <v>1514.07157076</v>
      </c>
      <c r="J18678" s="9">
        <v>1511.154904</v>
      </c>
      <c r="K18678" s="9">
        <v>1513.6581849199999</v>
      </c>
      <c r="L18678" s="9">
        <v>1515.255954</v>
      </c>
      <c r="M18678" s="9">
        <v>1517.00136088</v>
      </c>
      <c r="N18678" s="9">
        <v>1517.00136088</v>
      </c>
      <c r="O18678" s="9">
        <v>1515.99742384</v>
      </c>
      <c r="P18678" s="9">
        <v>1504.7441426400001</v>
      </c>
      <c r="Q18678" s="9">
        <v>1503.9993919599999</v>
      </c>
      <c r="R18678" s="9">
        <v>1504.7310192800001</v>
      </c>
      <c r="S18678" s="9">
        <v>1503.9993919599999</v>
      </c>
      <c r="T18678" s="9">
        <v>1503.9993919599999</v>
      </c>
    </row>
    <row r="18679" spans="1:20" x14ac:dyDescent="0.35">
      <c r="A18679">
        <f t="shared" si="570"/>
        <v>18679</v>
      </c>
      <c r="B18679" s="3" t="s">
        <v>1039</v>
      </c>
      <c r="C18679" s="3" t="s">
        <v>75</v>
      </c>
      <c r="D18679" s="3" t="s">
        <v>39</v>
      </c>
      <c r="E18679">
        <v>2022</v>
      </c>
      <c r="F18679" s="3" t="str">
        <f t="shared" si="571"/>
        <v>RGElevWANETA2022</v>
      </c>
      <c r="G18679" s="9">
        <v>1514.61290936</v>
      </c>
      <c r="H18679" s="9">
        <v>1510.27891972</v>
      </c>
      <c r="I18679" s="9">
        <v>1503.9993919599999</v>
      </c>
      <c r="J18679" s="9">
        <v>1506.0466361199999</v>
      </c>
      <c r="K18679" s="9">
        <v>1514.3471613199999</v>
      </c>
      <c r="L18679" s="9">
        <v>1515.26251568</v>
      </c>
      <c r="M18679" s="9">
        <v>1517.00136088</v>
      </c>
      <c r="N18679" s="9">
        <v>1508.7762949999999</v>
      </c>
      <c r="O18679" s="9">
        <v>1516.1745891999999</v>
      </c>
      <c r="P18679" s="9">
        <v>1517.00136088</v>
      </c>
      <c r="Q18679" s="9">
        <v>1515.5118595199999</v>
      </c>
      <c r="R18679" s="9">
        <v>1508.5892871199901</v>
      </c>
      <c r="S18679" s="9">
        <v>1503.9993919599999</v>
      </c>
      <c r="T18679" s="9">
        <v>1503.9993919599999</v>
      </c>
    </row>
    <row r="18680" spans="1:20" x14ac:dyDescent="0.35">
      <c r="A18680">
        <f t="shared" si="570"/>
        <v>18680</v>
      </c>
      <c r="B18680" s="3" t="s">
        <v>1039</v>
      </c>
      <c r="C18680" s="3" t="s">
        <v>75</v>
      </c>
      <c r="D18680" s="3" t="s">
        <v>39</v>
      </c>
      <c r="E18680">
        <v>2023</v>
      </c>
      <c r="F18680" s="3" t="str">
        <f t="shared" si="571"/>
        <v>RGElevWANETA2023</v>
      </c>
      <c r="G18680" s="9">
        <v>1516.8241955199901</v>
      </c>
      <c r="H18680" s="9">
        <v>1516.7224894799999</v>
      </c>
      <c r="I18680" s="9">
        <v>1516.25332936</v>
      </c>
      <c r="J18680" s="9">
        <v>1516.88653148</v>
      </c>
      <c r="K18680" s="9">
        <v>1515.70870992</v>
      </c>
      <c r="L18680" s="9">
        <v>1503.9993919599999</v>
      </c>
      <c r="M18680" s="9">
        <v>1508.8287884399999</v>
      </c>
      <c r="N18680" s="9">
        <v>1511.1450614799901</v>
      </c>
      <c r="O18680" s="9">
        <v>1511.6962426</v>
      </c>
      <c r="P18680" s="9">
        <v>1507.5623842</v>
      </c>
      <c r="Q18680" s="9">
        <v>1516.7618595599999</v>
      </c>
      <c r="R18680" s="9">
        <v>1516.8471614</v>
      </c>
      <c r="S18680" s="9">
        <v>1510.2953239200001</v>
      </c>
      <c r="T18680" s="9">
        <v>1503.9993919599999</v>
      </c>
    </row>
    <row r="18681" spans="1:20" x14ac:dyDescent="0.35">
      <c r="A18681">
        <f t="shared" si="570"/>
        <v>18681</v>
      </c>
      <c r="B18681" s="3" t="s">
        <v>1039</v>
      </c>
      <c r="C18681" s="3" t="s">
        <v>75</v>
      </c>
      <c r="D18681" s="3" t="s">
        <v>39</v>
      </c>
      <c r="E18681">
        <v>2024</v>
      </c>
      <c r="F18681" s="3" t="str">
        <f t="shared" si="571"/>
        <v>RGElevWANETA2024</v>
      </c>
      <c r="G18681" s="9">
        <v>1516.66015352</v>
      </c>
      <c r="H18681" s="9">
        <v>1503.9993919599999</v>
      </c>
      <c r="I18681" s="9">
        <v>1503.9993919599999</v>
      </c>
      <c r="J18681" s="9">
        <v>1516.8570039199999</v>
      </c>
      <c r="K18681" s="9">
        <v>1511.9554289600001</v>
      </c>
      <c r="L18681" s="9">
        <v>1517.00136088</v>
      </c>
      <c r="M18681" s="9">
        <v>1503.9993919599999</v>
      </c>
      <c r="N18681" s="9">
        <v>1503.9993919599999</v>
      </c>
      <c r="O18681" s="9">
        <v>1504.1601531199999</v>
      </c>
      <c r="P18681" s="9">
        <v>1516.6306259600001</v>
      </c>
      <c r="Q18681" s="9">
        <v>1516.71264696</v>
      </c>
      <c r="R18681" s="9">
        <v>1516.9521482800001</v>
      </c>
      <c r="S18681" s="9">
        <v>1516.9915183600001</v>
      </c>
      <c r="T18681" s="9">
        <v>1503.9993919599999</v>
      </c>
    </row>
    <row r="18682" spans="1:20" x14ac:dyDescent="0.35">
      <c r="A18682">
        <f t="shared" si="570"/>
        <v>18682</v>
      </c>
      <c r="B18682" s="3" t="s">
        <v>1039</v>
      </c>
      <c r="C18682" s="3" t="s">
        <v>75</v>
      </c>
      <c r="D18682" s="3" t="s">
        <v>39</v>
      </c>
      <c r="E18682">
        <v>2025</v>
      </c>
      <c r="F18682" s="3" t="str">
        <f t="shared" si="571"/>
        <v>RGElevWANETA2025</v>
      </c>
      <c r="G18682" s="9">
        <v>1516.6831193999999</v>
      </c>
      <c r="H18682" s="9">
        <v>1515.6824632</v>
      </c>
      <c r="I18682" s="9">
        <v>1513.7139591999901</v>
      </c>
      <c r="J18682" s="9">
        <v>1515.502017</v>
      </c>
      <c r="K18682" s="9">
        <v>1514.70805372</v>
      </c>
      <c r="L18682" s="9">
        <v>1515.2001797200001</v>
      </c>
      <c r="M18682" s="9">
        <v>1503.9993919599999</v>
      </c>
      <c r="N18682" s="9">
        <v>1503.9993919599999</v>
      </c>
      <c r="O18682" s="9">
        <v>1504.1601531199999</v>
      </c>
      <c r="P18682" s="9">
        <v>1504.0617279199901</v>
      </c>
      <c r="Q18682" s="9">
        <v>1511.9816756799901</v>
      </c>
      <c r="R18682" s="9">
        <v>1516.3222270000001</v>
      </c>
      <c r="S18682" s="9">
        <v>1515.00004848</v>
      </c>
      <c r="T18682" s="9">
        <v>1503.9993919599999</v>
      </c>
    </row>
    <row r="18683" spans="1:20" x14ac:dyDescent="0.35">
      <c r="A18683">
        <f t="shared" si="570"/>
        <v>18683</v>
      </c>
      <c r="B18683" s="3" t="s">
        <v>1039</v>
      </c>
      <c r="C18683" s="3" t="s">
        <v>75</v>
      </c>
      <c r="D18683" s="3" t="s">
        <v>39</v>
      </c>
      <c r="E18683">
        <v>2026</v>
      </c>
      <c r="F18683" s="3" t="str">
        <f t="shared" si="571"/>
        <v>RGElevWANETA2026</v>
      </c>
      <c r="G18683" s="9">
        <v>1516.82091468</v>
      </c>
      <c r="H18683" s="9">
        <v>1516.95542912</v>
      </c>
      <c r="I18683" s="9">
        <v>1513.2841691599999</v>
      </c>
      <c r="J18683" s="9">
        <v>1516.8176338400001</v>
      </c>
      <c r="K18683" s="9">
        <v>1516.67983856</v>
      </c>
      <c r="L18683" s="9">
        <v>1517.00136088</v>
      </c>
      <c r="M18683" s="9">
        <v>1517.00136088</v>
      </c>
      <c r="N18683" s="9">
        <v>1516.6043792400001</v>
      </c>
      <c r="O18683" s="9">
        <v>1503.9993919599999</v>
      </c>
      <c r="P18683" s="9">
        <v>1516.86684644</v>
      </c>
      <c r="Q18683" s="9">
        <v>1513.5794447599999</v>
      </c>
      <c r="R18683" s="9">
        <v>1516.5978175600001</v>
      </c>
      <c r="S18683" s="9">
        <v>1510.42655752</v>
      </c>
      <c r="T18683" s="9">
        <v>1503.9993919599999</v>
      </c>
    </row>
    <row r="18684" spans="1:20" x14ac:dyDescent="0.35">
      <c r="A18684">
        <f t="shared" si="570"/>
        <v>18684</v>
      </c>
      <c r="B18684" s="3" t="s">
        <v>1039</v>
      </c>
      <c r="C18684" s="3" t="s">
        <v>75</v>
      </c>
      <c r="D18684" s="3" t="s">
        <v>39</v>
      </c>
      <c r="E18684">
        <v>2027</v>
      </c>
      <c r="F18684" s="3" t="str">
        <f t="shared" si="571"/>
        <v>RGElevWANETA2027</v>
      </c>
      <c r="G18684" s="9">
        <v>1516.97511416</v>
      </c>
      <c r="H18684" s="9">
        <v>1510.31172812</v>
      </c>
      <c r="I18684" s="9">
        <v>1517.00136088</v>
      </c>
      <c r="J18684" s="9">
        <v>1507.5131716000001</v>
      </c>
      <c r="K18684" s="9">
        <v>1505.2362686399999</v>
      </c>
      <c r="L18684" s="9">
        <v>1517.00136088</v>
      </c>
      <c r="M18684" s="9">
        <v>1515.0919120000001</v>
      </c>
      <c r="N18684" s="9">
        <v>1511.70280428</v>
      </c>
      <c r="O18684" s="9">
        <v>1513.89112456</v>
      </c>
      <c r="P18684" s="9">
        <v>1517.00136088</v>
      </c>
      <c r="Q18684" s="9">
        <v>1516.95542912</v>
      </c>
      <c r="R18684" s="9">
        <v>1516.9390249200001</v>
      </c>
      <c r="S18684" s="9">
        <v>1514.5505733999901</v>
      </c>
      <c r="T18684" s="9">
        <v>1503.9993919599999</v>
      </c>
    </row>
    <row r="18685" spans="1:20" x14ac:dyDescent="0.35">
      <c r="A18685">
        <f t="shared" si="570"/>
        <v>18685</v>
      </c>
      <c r="B18685" s="3" t="s">
        <v>1039</v>
      </c>
      <c r="C18685" s="3" t="s">
        <v>75</v>
      </c>
      <c r="D18685" s="3" t="s">
        <v>39</v>
      </c>
      <c r="E18685">
        <v>2028</v>
      </c>
      <c r="F18685" s="3" t="str">
        <f t="shared" si="571"/>
        <v>RGElevWANETA2028</v>
      </c>
      <c r="G18685" s="9">
        <v>1507.5262949600001</v>
      </c>
      <c r="H18685" s="9">
        <v>1503.9993919599999</v>
      </c>
      <c r="I18685" s="9">
        <v>1503.9993919599999</v>
      </c>
      <c r="J18685" s="9">
        <v>1516.7979487999901</v>
      </c>
      <c r="K18685" s="9">
        <v>1517.00136088</v>
      </c>
      <c r="L18685" s="9">
        <v>1516.67983856</v>
      </c>
      <c r="M18685" s="9">
        <v>1516.9455866000001</v>
      </c>
      <c r="N18685" s="9">
        <v>1503.9993919599999</v>
      </c>
      <c r="O18685" s="9">
        <v>1513.4908620799999</v>
      </c>
      <c r="P18685" s="9">
        <v>1517.00136088</v>
      </c>
      <c r="Q18685" s="9">
        <v>1516.67327688</v>
      </c>
      <c r="R18685" s="9">
        <v>1511.04663628</v>
      </c>
      <c r="S18685" s="9">
        <v>1504.8556911999999</v>
      </c>
      <c r="T18685" s="9">
        <v>1503.9993919599999</v>
      </c>
    </row>
    <row r="18686" spans="1:20" x14ac:dyDescent="0.35">
      <c r="A18686">
        <f t="shared" si="570"/>
        <v>18686</v>
      </c>
      <c r="B18686" s="3" t="s">
        <v>1039</v>
      </c>
      <c r="C18686" s="3" t="s">
        <v>75</v>
      </c>
      <c r="D18686" s="3" t="s">
        <v>39</v>
      </c>
      <c r="E18686">
        <v>2029</v>
      </c>
      <c r="F18686" s="3" t="str">
        <f t="shared" si="571"/>
        <v>RGElevWANETA2029</v>
      </c>
      <c r="G18686" s="9">
        <v>1509.58338164</v>
      </c>
      <c r="H18686" s="9">
        <v>1509.3996546000001</v>
      </c>
      <c r="I18686" s="9">
        <v>1503.9993919599999</v>
      </c>
      <c r="J18686" s="9">
        <v>1517.00136088</v>
      </c>
      <c r="K18686" s="9">
        <v>1516.6699960399999</v>
      </c>
      <c r="L18686" s="9">
        <v>1516.8438805599999</v>
      </c>
      <c r="M18686" s="9">
        <v>1503.9993919599999</v>
      </c>
      <c r="N18686" s="9">
        <v>1503.9993919599999</v>
      </c>
      <c r="O18686" s="9">
        <v>1515.3773450799999</v>
      </c>
      <c r="P18686" s="9">
        <v>1516.3222270000001</v>
      </c>
      <c r="Q18686" s="9">
        <v>1516.67327688</v>
      </c>
      <c r="R18686" s="9">
        <v>1516.0630406400001</v>
      </c>
      <c r="S18686" s="9">
        <v>1517.00136088</v>
      </c>
      <c r="T18686" s="9">
        <v>1503.9993919599999</v>
      </c>
    </row>
    <row r="18687" spans="1:20" x14ac:dyDescent="0.35">
      <c r="A18687">
        <f t="shared" si="570"/>
        <v>18687</v>
      </c>
      <c r="B18687" s="3" t="s">
        <v>1039</v>
      </c>
      <c r="C18687" s="3" t="s">
        <v>86</v>
      </c>
      <c r="D18687" s="3" t="s">
        <v>39</v>
      </c>
      <c r="E18687">
        <v>2020</v>
      </c>
      <c r="F18687" s="3" t="str">
        <f t="shared" si="571"/>
        <v>RGQOutWANETA2020</v>
      </c>
      <c r="G18687" s="9">
        <v>19.960230775281499</v>
      </c>
      <c r="H18687" s="9">
        <v>19.5710926782325</v>
      </c>
      <c r="I18687" s="9">
        <v>16.700559269473199</v>
      </c>
      <c r="J18687" s="9">
        <v>17.801745197835199</v>
      </c>
      <c r="K18687" s="9">
        <v>10.110215225661401</v>
      </c>
      <c r="L18687" s="9">
        <v>16.315233140591001</v>
      </c>
      <c r="M18687" s="9">
        <v>25.372048620667702</v>
      </c>
      <c r="N18687" s="9">
        <v>25.367780156849399</v>
      </c>
      <c r="O18687" s="9">
        <v>63.227811880325099</v>
      </c>
      <c r="P18687" s="9">
        <v>58.720536268279801</v>
      </c>
      <c r="Q18687" s="9">
        <v>27.5761711518802</v>
      </c>
      <c r="R18687" s="9">
        <v>15.5345757645195</v>
      </c>
      <c r="S18687" s="9">
        <v>17.412125034335901</v>
      </c>
      <c r="T18687" s="9">
        <v>14.7332009778476</v>
      </c>
    </row>
    <row r="18688" spans="1:20" x14ac:dyDescent="0.35">
      <c r="A18688">
        <f t="shared" si="570"/>
        <v>18688</v>
      </c>
      <c r="B18688" s="3" t="s">
        <v>1039</v>
      </c>
      <c r="C18688" s="3" t="s">
        <v>86</v>
      </c>
      <c r="D18688" s="3" t="s">
        <v>39</v>
      </c>
      <c r="E18688">
        <v>2021</v>
      </c>
      <c r="F18688" s="3" t="str">
        <f t="shared" si="571"/>
        <v>RGQOutWANETA2021</v>
      </c>
      <c r="G18688" s="9">
        <v>23.2840266707755</v>
      </c>
      <c r="H18688" s="9">
        <v>19.812703966655299</v>
      </c>
      <c r="I18688" s="9">
        <v>12.0766407152013</v>
      </c>
      <c r="J18688" s="9">
        <v>16.508588457666502</v>
      </c>
      <c r="K18688" s="9">
        <v>15.551839221956699</v>
      </c>
      <c r="L18688" s="9">
        <v>12.274330675816501</v>
      </c>
      <c r="M18688" s="9">
        <v>10.955763793901101</v>
      </c>
      <c r="N18688" s="9">
        <v>15.499676331722</v>
      </c>
      <c r="O18688" s="9">
        <v>33.119126983945399</v>
      </c>
      <c r="P18688" s="9">
        <v>47.282147860922898</v>
      </c>
      <c r="Q18688" s="9">
        <v>26.261527349693999</v>
      </c>
      <c r="R18688" s="9">
        <v>13.9384164143893</v>
      </c>
      <c r="S18688" s="9">
        <v>12.0399951021619</v>
      </c>
      <c r="T18688" s="9">
        <v>15.138242633039599</v>
      </c>
    </row>
    <row r="18689" spans="1:20" x14ac:dyDescent="0.35">
      <c r="A18689">
        <f t="shared" si="570"/>
        <v>18689</v>
      </c>
      <c r="B18689" s="3" t="s">
        <v>1039</v>
      </c>
      <c r="C18689" s="3" t="s">
        <v>86</v>
      </c>
      <c r="D18689" s="3" t="s">
        <v>39</v>
      </c>
      <c r="E18689">
        <v>2022</v>
      </c>
      <c r="F18689" s="3" t="str">
        <f t="shared" si="571"/>
        <v>RGQOutWANETA2022</v>
      </c>
      <c r="G18689" s="9">
        <v>18.621162315489201</v>
      </c>
      <c r="H18689" s="9">
        <v>15.7190797942645</v>
      </c>
      <c r="I18689" s="9">
        <v>16.1461138130284</v>
      </c>
      <c r="J18689" s="9">
        <v>18.184173792069199</v>
      </c>
      <c r="K18689" s="9">
        <v>15.3232609237385</v>
      </c>
      <c r="L18689" s="9">
        <v>13.560877453560799</v>
      </c>
      <c r="M18689" s="9">
        <v>19.851422722000098</v>
      </c>
      <c r="N18689" s="9">
        <v>18.2566430029336</v>
      </c>
      <c r="O18689" s="9">
        <v>45.841797111780103</v>
      </c>
      <c r="P18689" s="9">
        <v>106.14598384512399</v>
      </c>
      <c r="Q18689" s="9">
        <v>62.664832496192801</v>
      </c>
      <c r="R18689" s="9">
        <v>37.137632900520799</v>
      </c>
      <c r="S18689" s="9">
        <v>20.0387688747421</v>
      </c>
      <c r="T18689" s="9">
        <v>20.344068613558999</v>
      </c>
    </row>
    <row r="18690" spans="1:20" x14ac:dyDescent="0.35">
      <c r="A18690">
        <f t="shared" si="570"/>
        <v>18690</v>
      </c>
      <c r="B18690" s="3" t="s">
        <v>1039</v>
      </c>
      <c r="C18690" s="3" t="s">
        <v>86</v>
      </c>
      <c r="D18690" s="3" t="s">
        <v>39</v>
      </c>
      <c r="E18690">
        <v>2023</v>
      </c>
      <c r="F18690" s="3" t="str">
        <f t="shared" si="571"/>
        <v>RGQOutWANETA2023</v>
      </c>
      <c r="G18690" s="9">
        <v>21.929023038722399</v>
      </c>
      <c r="H18690" s="9">
        <v>19.148832922276402</v>
      </c>
      <c r="I18690" s="9">
        <v>31.930448561487001</v>
      </c>
      <c r="J18690" s="9">
        <v>22.805695540151</v>
      </c>
      <c r="K18690" s="9">
        <v>22.601454500097901</v>
      </c>
      <c r="L18690" s="9">
        <v>37.082146186594201</v>
      </c>
      <c r="M18690" s="9">
        <v>42.739642180686701</v>
      </c>
      <c r="N18690" s="9">
        <v>56.846833674293002</v>
      </c>
      <c r="O18690" s="9">
        <v>82.284113711606096</v>
      </c>
      <c r="P18690" s="9">
        <v>88.595346383759406</v>
      </c>
      <c r="Q18690" s="9">
        <v>61.746813944821902</v>
      </c>
      <c r="R18690" s="9">
        <v>25.2932564717029</v>
      </c>
      <c r="S18690" s="9">
        <v>15.2382634859355</v>
      </c>
      <c r="T18690" s="9">
        <v>23.616044777361399</v>
      </c>
    </row>
    <row r="18691" spans="1:20" x14ac:dyDescent="0.35">
      <c r="A18691">
        <f t="shared" ref="A18691:A18754" si="572">A18690+1</f>
        <v>18691</v>
      </c>
      <c r="B18691" s="3" t="s">
        <v>1039</v>
      </c>
      <c r="C18691" s="3" t="s">
        <v>86</v>
      </c>
      <c r="D18691" s="3" t="s">
        <v>39</v>
      </c>
      <c r="E18691">
        <v>2024</v>
      </c>
      <c r="F18691" s="3" t="str">
        <f t="shared" si="571"/>
        <v>RGQOutWANETA2024</v>
      </c>
      <c r="G18691" s="9">
        <v>25.547376342935401</v>
      </c>
      <c r="H18691" s="9">
        <v>25.275511642661801</v>
      </c>
      <c r="I18691" s="9">
        <v>14.3105559084609</v>
      </c>
      <c r="J18691" s="9">
        <v>19.172507906084999</v>
      </c>
      <c r="K18691" s="9">
        <v>18.590722319009799</v>
      </c>
      <c r="L18691" s="9">
        <v>14.9198861370275</v>
      </c>
      <c r="M18691" s="9">
        <v>35.487422201243</v>
      </c>
      <c r="N18691" s="9">
        <v>32.690729528692998</v>
      </c>
      <c r="O18691" s="9">
        <v>42.169295680235798</v>
      </c>
      <c r="P18691" s="9">
        <v>34.417402230453398</v>
      </c>
      <c r="Q18691" s="9">
        <v>17.4922292745403</v>
      </c>
      <c r="R18691" s="9">
        <v>8.2774428008280498</v>
      </c>
      <c r="S18691" s="9">
        <v>8.4107595815651006</v>
      </c>
      <c r="T18691" s="9">
        <v>16.001250266504499</v>
      </c>
    </row>
    <row r="18692" spans="1:20" x14ac:dyDescent="0.35">
      <c r="A18692">
        <f t="shared" si="572"/>
        <v>18692</v>
      </c>
      <c r="B18692" s="3" t="s">
        <v>1039</v>
      </c>
      <c r="C18692" s="3" t="s">
        <v>86</v>
      </c>
      <c r="D18692" s="3" t="s">
        <v>39</v>
      </c>
      <c r="E18692">
        <v>2025</v>
      </c>
      <c r="F18692" s="3" t="str">
        <f t="shared" si="571"/>
        <v>RGQOutWANETA2025</v>
      </c>
      <c r="G18692" s="9">
        <v>24.456186467403001</v>
      </c>
      <c r="H18692" s="9">
        <v>17.7916660650409</v>
      </c>
      <c r="I18692" s="9">
        <v>13.467228721394299</v>
      </c>
      <c r="J18692" s="9">
        <v>22.972347108501999</v>
      </c>
      <c r="K18692" s="9">
        <v>18.677737511000501</v>
      </c>
      <c r="L18692" s="9">
        <v>28.347584557282399</v>
      </c>
      <c r="M18692" s="9">
        <v>28.869785238950001</v>
      </c>
      <c r="N18692" s="9">
        <v>25.881066268219101</v>
      </c>
      <c r="O18692" s="9">
        <v>55.489100836067799</v>
      </c>
      <c r="P18692" s="9">
        <v>45.486570115432599</v>
      </c>
      <c r="Q18692" s="9">
        <v>16.917577077403799</v>
      </c>
      <c r="R18692" s="9">
        <v>10.523329201785501</v>
      </c>
      <c r="S18692" s="9">
        <v>10.1954084507178</v>
      </c>
      <c r="T18692" s="9">
        <v>23.622594296770899</v>
      </c>
    </row>
    <row r="18693" spans="1:20" x14ac:dyDescent="0.35">
      <c r="A18693">
        <f t="shared" si="572"/>
        <v>18693</v>
      </c>
      <c r="B18693" s="3" t="s">
        <v>1039</v>
      </c>
      <c r="C18693" s="3" t="s">
        <v>86</v>
      </c>
      <c r="D18693" s="3" t="s">
        <v>39</v>
      </c>
      <c r="E18693">
        <v>2026</v>
      </c>
      <c r="F18693" s="3" t="str">
        <f t="shared" si="571"/>
        <v>RGQOutWANETA2026</v>
      </c>
      <c r="G18693" s="9">
        <v>20.623176468848001</v>
      </c>
      <c r="H18693" s="9">
        <v>16.6630618219945</v>
      </c>
      <c r="I18693" s="9">
        <v>18.797832898004899</v>
      </c>
      <c r="J18693" s="9">
        <v>20.241113862375901</v>
      </c>
      <c r="K18693" s="9">
        <v>14.4917421623437</v>
      </c>
      <c r="L18693" s="9">
        <v>17.581747575863201</v>
      </c>
      <c r="M18693" s="9">
        <v>15.624000902910501</v>
      </c>
      <c r="N18693" s="9">
        <v>20.788661518226299</v>
      </c>
      <c r="O18693" s="9">
        <v>32.742129541280498</v>
      </c>
      <c r="P18693" s="9">
        <v>59.933998073342302</v>
      </c>
      <c r="Q18693" s="9">
        <v>45.232811657308801</v>
      </c>
      <c r="R18693" s="9">
        <v>19.590007233805501</v>
      </c>
      <c r="S18693" s="9">
        <v>20.5871801972566</v>
      </c>
      <c r="T18693" s="9">
        <v>21.323769451245099</v>
      </c>
    </row>
    <row r="18694" spans="1:20" x14ac:dyDescent="0.35">
      <c r="A18694">
        <f t="shared" si="572"/>
        <v>18694</v>
      </c>
      <c r="B18694" s="3" t="s">
        <v>1039</v>
      </c>
      <c r="C18694" s="3" t="s">
        <v>86</v>
      </c>
      <c r="D18694" s="3" t="s">
        <v>39</v>
      </c>
      <c r="E18694">
        <v>2027</v>
      </c>
      <c r="F18694" s="3" t="str">
        <f t="shared" si="571"/>
        <v>RGQOutWANETA2027</v>
      </c>
      <c r="G18694" s="9">
        <v>21.9278733193104</v>
      </c>
      <c r="H18694" s="9">
        <v>16.578576317040799</v>
      </c>
      <c r="I18694" s="9">
        <v>15.2273278644084</v>
      </c>
      <c r="J18694" s="9">
        <v>23.409036155975301</v>
      </c>
      <c r="K18694" s="9">
        <v>23.041753646087699</v>
      </c>
      <c r="L18694" s="9">
        <v>21.2540491800432</v>
      </c>
      <c r="M18694" s="9">
        <v>31.754585954403598</v>
      </c>
      <c r="N18694" s="9">
        <v>25.2994072489569</v>
      </c>
      <c r="O18694" s="9">
        <v>47.1404618381356</v>
      </c>
      <c r="P18694" s="9">
        <v>90.456250682448101</v>
      </c>
      <c r="Q18694" s="9">
        <v>58.319516320925601</v>
      </c>
      <c r="R18694" s="9">
        <v>28.5239123432005</v>
      </c>
      <c r="S18694" s="9">
        <v>18.721793494554401</v>
      </c>
      <c r="T18694" s="9">
        <v>27.115577240596199</v>
      </c>
    </row>
    <row r="18695" spans="1:20" x14ac:dyDescent="0.35">
      <c r="A18695">
        <f t="shared" si="572"/>
        <v>18695</v>
      </c>
      <c r="B18695" s="3" t="s">
        <v>1039</v>
      </c>
      <c r="C18695" s="3" t="s">
        <v>86</v>
      </c>
      <c r="D18695" s="3" t="s">
        <v>39</v>
      </c>
      <c r="E18695">
        <v>2028</v>
      </c>
      <c r="F18695" s="3" t="str">
        <f t="shared" si="571"/>
        <v>RGQOutWANETA2028</v>
      </c>
      <c r="G18695" s="9">
        <v>22.7416511680246</v>
      </c>
      <c r="H18695" s="9">
        <v>23.053983862964401</v>
      </c>
      <c r="I18695" s="9">
        <v>17.120279781259999</v>
      </c>
      <c r="J18695" s="9">
        <v>13.4978324377406</v>
      </c>
      <c r="K18695" s="9">
        <v>17.951407353281201</v>
      </c>
      <c r="L18695" s="9">
        <v>20.685827587613598</v>
      </c>
      <c r="M18695" s="9">
        <v>10.246747143382301</v>
      </c>
      <c r="N18695" s="9">
        <v>27.649021247943001</v>
      </c>
      <c r="O18695" s="9">
        <v>56.893124270293001</v>
      </c>
      <c r="P18695" s="9">
        <v>110.08717075674301</v>
      </c>
      <c r="Q18695" s="9">
        <v>68.538281782247594</v>
      </c>
      <c r="R18695" s="9">
        <v>27.217515605719399</v>
      </c>
      <c r="S18695" s="9">
        <v>31.431891842783699</v>
      </c>
      <c r="T18695" s="9">
        <v>18.2921326419849</v>
      </c>
    </row>
    <row r="18696" spans="1:20" x14ac:dyDescent="0.35">
      <c r="A18696">
        <f t="shared" si="572"/>
        <v>18696</v>
      </c>
      <c r="B18696" s="3" t="s">
        <v>1039</v>
      </c>
      <c r="C18696" s="3" t="s">
        <v>86</v>
      </c>
      <c r="D18696" s="3" t="s">
        <v>39</v>
      </c>
      <c r="E18696">
        <v>2029</v>
      </c>
      <c r="F18696" s="3" t="str">
        <f t="shared" si="571"/>
        <v>RGQOutWANETA2029</v>
      </c>
      <c r="G18696" s="9">
        <v>26.014749295228</v>
      </c>
      <c r="H18696" s="9">
        <v>13.2706092293376</v>
      </c>
      <c r="I18696" s="9">
        <v>17.1718139017269</v>
      </c>
      <c r="J18696" s="9">
        <v>8.7827750463530805</v>
      </c>
      <c r="K18696" s="9">
        <v>12.8692667674791</v>
      </c>
      <c r="L18696" s="9">
        <v>19.735385815697601</v>
      </c>
      <c r="M18696" s="9">
        <v>38.596651211192999</v>
      </c>
      <c r="N18696" s="9">
        <v>31.457555655788799</v>
      </c>
      <c r="O18696" s="9">
        <v>54.526627155127002</v>
      </c>
      <c r="P18696" s="9">
        <v>74.378235508367695</v>
      </c>
      <c r="Q18696" s="9">
        <v>32.119872296661697</v>
      </c>
      <c r="R18696" s="9">
        <v>14.658027489245599</v>
      </c>
      <c r="S18696" s="9">
        <v>11.962437605081201</v>
      </c>
      <c r="T18696" s="9">
        <v>20.0558687781141</v>
      </c>
    </row>
    <row r="18697" spans="1:20" x14ac:dyDescent="0.35">
      <c r="A18697">
        <f t="shared" si="572"/>
        <v>18697</v>
      </c>
      <c r="B18697" s="3" t="s">
        <v>1039</v>
      </c>
      <c r="C18697" s="3" t="s">
        <v>95</v>
      </c>
      <c r="D18697" s="3" t="s">
        <v>39</v>
      </c>
      <c r="E18697">
        <v>2020</v>
      </c>
      <c r="F18697" s="3" t="str">
        <f t="shared" si="571"/>
        <v>RGSpillWANETA2020</v>
      </c>
      <c r="G18697" s="9">
        <v>6.9854949669354793E-2</v>
      </c>
      <c r="H18697" s="9">
        <v>1.34838850125E-2</v>
      </c>
      <c r="I18697" s="9">
        <v>4.20317069958333E-2</v>
      </c>
      <c r="J18697" s="9">
        <v>0.16586148275403201</v>
      </c>
      <c r="K18697" s="9">
        <v>1.35786805624999E-2</v>
      </c>
      <c r="L18697" s="9">
        <v>9.9436022147197503E-2</v>
      </c>
      <c r="M18697" s="9">
        <v>0.203273277336111</v>
      </c>
      <c r="N18697" s="9">
        <v>0.27994170482249903</v>
      </c>
      <c r="O18697" s="9">
        <v>19.045362241217699</v>
      </c>
      <c r="P18697" s="9">
        <v>11.9732912485131</v>
      </c>
      <c r="Q18697" s="9">
        <v>2.8717812444623601E-2</v>
      </c>
      <c r="R18697" s="9">
        <v>8.8316046291666596E-3</v>
      </c>
      <c r="S18697" s="9">
        <v>0.59206777425651003</v>
      </c>
      <c r="T18697" s="9">
        <v>0.350690876074777</v>
      </c>
    </row>
    <row r="18698" spans="1:20" x14ac:dyDescent="0.35">
      <c r="A18698">
        <f t="shared" si="572"/>
        <v>18698</v>
      </c>
      <c r="B18698" s="3" t="s">
        <v>1039</v>
      </c>
      <c r="C18698" s="3" t="s">
        <v>95</v>
      </c>
      <c r="D18698" s="3" t="s">
        <v>39</v>
      </c>
      <c r="E18698">
        <v>2021</v>
      </c>
      <c r="F18698" s="3" t="str">
        <f t="shared" si="571"/>
        <v>RGSpillWANETA2021</v>
      </c>
      <c r="G18698" s="9">
        <v>0.24738598462836001</v>
      </c>
      <c r="H18698" s="9">
        <v>0.28708218298958299</v>
      </c>
      <c r="I18698" s="9">
        <v>0.43703540186736101</v>
      </c>
      <c r="J18698" s="9">
        <v>7.5179654233870899E-3</v>
      </c>
      <c r="K18698" s="9">
        <v>0.45597265055104103</v>
      </c>
      <c r="L18698" s="9">
        <v>1.13807817846112</v>
      </c>
      <c r="M18698" s="9">
        <v>2.0324133688055501</v>
      </c>
      <c r="N18698" s="9">
        <v>0.73353725290416605</v>
      </c>
      <c r="O18698" s="9">
        <v>2.3109284775594001</v>
      </c>
      <c r="P18698" s="9">
        <v>6.5738963190881901</v>
      </c>
      <c r="Q18698" s="9">
        <v>0.18729505066336599</v>
      </c>
      <c r="R18698" s="9">
        <v>5.6520676527777702E-2</v>
      </c>
      <c r="S18698" s="9">
        <v>0</v>
      </c>
      <c r="T18698" s="9">
        <v>0.50733305632625003</v>
      </c>
    </row>
    <row r="18699" spans="1:20" x14ac:dyDescent="0.35">
      <c r="A18699">
        <f t="shared" si="572"/>
        <v>18699</v>
      </c>
      <c r="B18699" s="3" t="s">
        <v>1039</v>
      </c>
      <c r="C18699" s="3" t="s">
        <v>95</v>
      </c>
      <c r="D18699" s="3" t="s">
        <v>39</v>
      </c>
      <c r="E18699">
        <v>2022</v>
      </c>
      <c r="F18699" s="3" t="str">
        <f t="shared" si="571"/>
        <v>RGSpillWANETA2022</v>
      </c>
      <c r="G18699" s="9">
        <v>6.5752186824596701E-2</v>
      </c>
      <c r="H18699" s="9">
        <v>4.1688876823611103E-2</v>
      </c>
      <c r="I18699" s="9">
        <v>0.56789495779236099</v>
      </c>
      <c r="J18699" s="9">
        <v>2.0060326381901801</v>
      </c>
      <c r="K18699" s="9">
        <v>3.5591245281250003E-2</v>
      </c>
      <c r="L18699" s="9">
        <v>0.384169168531317</v>
      </c>
      <c r="M18699" s="9">
        <v>1.00081649274736</v>
      </c>
      <c r="N18699" s="9">
        <v>0.420355023773611</v>
      </c>
      <c r="O18699" s="9">
        <v>8.2000872668543003</v>
      </c>
      <c r="P18699" s="9">
        <v>65.9314461367333</v>
      </c>
      <c r="Q18699" s="9">
        <v>15.0823367598561</v>
      </c>
      <c r="R18699" s="9">
        <v>0.700241760798611</v>
      </c>
      <c r="S18699" s="9">
        <v>2.0466109307291602E-2</v>
      </c>
      <c r="T18699" s="9">
        <v>3.9162647727777701E-2</v>
      </c>
    </row>
    <row r="18700" spans="1:20" x14ac:dyDescent="0.35">
      <c r="A18700">
        <f t="shared" si="572"/>
        <v>18700</v>
      </c>
      <c r="B18700" s="3" t="s">
        <v>1039</v>
      </c>
      <c r="C18700" s="3" t="s">
        <v>95</v>
      </c>
      <c r="D18700" s="3" t="s">
        <v>39</v>
      </c>
      <c r="E18700">
        <v>2023</v>
      </c>
      <c r="F18700" s="3" t="str">
        <f t="shared" si="571"/>
        <v>RGSpillWANETA2023</v>
      </c>
      <c r="G18700" s="9">
        <v>0.38973627259771498</v>
      </c>
      <c r="H18700" s="9">
        <v>3.1399007937499897E-2</v>
      </c>
      <c r="I18700" s="9">
        <v>2.9416352422722198</v>
      </c>
      <c r="J18700" s="9">
        <v>3.5611622266801E-2</v>
      </c>
      <c r="K18700" s="9">
        <v>6.0332156510416603E-2</v>
      </c>
      <c r="L18700" s="9">
        <v>0.28852019412567198</v>
      </c>
      <c r="M18700" s="9">
        <v>1.2594887274375</v>
      </c>
      <c r="N18700" s="9">
        <v>5.7301757707930498</v>
      </c>
      <c r="O18700" s="9">
        <v>35.036071554486497</v>
      </c>
      <c r="P18700" s="9">
        <v>49.405668377425599</v>
      </c>
      <c r="Q18700" s="9">
        <v>29.324346003232499</v>
      </c>
      <c r="R18700" s="9">
        <v>2.6354580573027699</v>
      </c>
      <c r="S18700" s="9">
        <v>5.2189628986979097E-2</v>
      </c>
      <c r="T18700" s="9">
        <v>0.174223604678472</v>
      </c>
    </row>
    <row r="18701" spans="1:20" x14ac:dyDescent="0.35">
      <c r="A18701">
        <f t="shared" si="572"/>
        <v>18701</v>
      </c>
      <c r="B18701" s="3" t="s">
        <v>1039</v>
      </c>
      <c r="C18701" s="3" t="s">
        <v>95</v>
      </c>
      <c r="D18701" s="3" t="s">
        <v>39</v>
      </c>
      <c r="E18701">
        <v>2024</v>
      </c>
      <c r="F18701" s="3" t="str">
        <f t="shared" si="571"/>
        <v>RGSpillWANETA2024</v>
      </c>
      <c r="G18701" s="9">
        <v>1.5745221229838699E-3</v>
      </c>
      <c r="H18701" s="9">
        <v>1.47089623625E-2</v>
      </c>
      <c r="I18701" s="9">
        <v>3.6725731247916601E-2</v>
      </c>
      <c r="J18701" s="9">
        <v>0</v>
      </c>
      <c r="K18701" s="9">
        <v>0</v>
      </c>
      <c r="L18701" s="9">
        <v>2.94862829831989E-2</v>
      </c>
      <c r="M18701" s="9">
        <v>0.20239098110972201</v>
      </c>
      <c r="N18701" s="9">
        <v>0.96267030194999903</v>
      </c>
      <c r="O18701" s="9">
        <v>2.37802924028259</v>
      </c>
      <c r="P18701" s="9">
        <v>8.5974255178680501</v>
      </c>
      <c r="Q18701" s="9">
        <v>0.16371151030067199</v>
      </c>
      <c r="R18701" s="9">
        <v>0.26903274044305497</v>
      </c>
      <c r="S18701" s="9">
        <v>0.21475284174348899</v>
      </c>
      <c r="T18701" s="9">
        <v>2.6280525410416599E-2</v>
      </c>
    </row>
    <row r="18702" spans="1:20" x14ac:dyDescent="0.35">
      <c r="A18702">
        <f t="shared" si="572"/>
        <v>18702</v>
      </c>
      <c r="B18702" s="3" t="s">
        <v>1039</v>
      </c>
      <c r="C18702" s="3" t="s">
        <v>95</v>
      </c>
      <c r="D18702" s="3" t="s">
        <v>39</v>
      </c>
      <c r="E18702">
        <v>2025</v>
      </c>
      <c r="F18702" s="3" t="str">
        <f t="shared" si="571"/>
        <v>RGSpillWANETA2025</v>
      </c>
      <c r="G18702" s="9">
        <v>0.51034856136155904</v>
      </c>
      <c r="H18702" s="9">
        <v>1.4349038749305499E-2</v>
      </c>
      <c r="I18702" s="9">
        <v>6.9472281107638797E-2</v>
      </c>
      <c r="J18702" s="9">
        <v>7.9273616808467701E-2</v>
      </c>
      <c r="K18702" s="9">
        <v>0.70836634791666597</v>
      </c>
      <c r="L18702" s="9">
        <v>1.5745221229838699E-3</v>
      </c>
      <c r="M18702" s="9">
        <v>1.1618789113679</v>
      </c>
      <c r="N18702" s="9">
        <v>1.2555173849983301</v>
      </c>
      <c r="O18702" s="9">
        <v>8.6593080319233806</v>
      </c>
      <c r="P18702" s="9">
        <v>2.0588034246694402</v>
      </c>
      <c r="Q18702" s="9">
        <v>0.45470018590255301</v>
      </c>
      <c r="R18702" s="9">
        <v>0</v>
      </c>
      <c r="S18702" s="9">
        <v>6.0885727018229101E-3</v>
      </c>
      <c r="T18702" s="9">
        <v>1.7090641277499999E-2</v>
      </c>
    </row>
    <row r="18703" spans="1:20" x14ac:dyDescent="0.35">
      <c r="A18703">
        <f t="shared" si="572"/>
        <v>18703</v>
      </c>
      <c r="B18703" s="3" t="s">
        <v>1039</v>
      </c>
      <c r="C18703" s="3" t="s">
        <v>95</v>
      </c>
      <c r="D18703" s="3" t="s">
        <v>39</v>
      </c>
      <c r="E18703">
        <v>2026</v>
      </c>
      <c r="F18703" s="3" t="str">
        <f t="shared" si="571"/>
        <v>RGSpillWANETA2026</v>
      </c>
      <c r="G18703" s="9">
        <v>6.7371839998655897E-2</v>
      </c>
      <c r="H18703" s="9">
        <v>0</v>
      </c>
      <c r="I18703" s="9">
        <v>4.1714462050624998E-2</v>
      </c>
      <c r="J18703" s="9">
        <v>5.8145388037634399E-4</v>
      </c>
      <c r="K18703" s="9">
        <v>1.2196797255208299E-2</v>
      </c>
      <c r="L18703" s="9">
        <v>0.11333421756586</v>
      </c>
      <c r="M18703" s="9">
        <v>0.3780107888375</v>
      </c>
      <c r="N18703" s="9">
        <v>0.65705484129444403</v>
      </c>
      <c r="O18703" s="9">
        <v>1.64461583323864</v>
      </c>
      <c r="P18703" s="9">
        <v>14.1417492588798</v>
      </c>
      <c r="Q18703" s="9">
        <v>4.8780789530553701</v>
      </c>
      <c r="R18703" s="9">
        <v>4.7584804361111101E-2</v>
      </c>
      <c r="S18703" s="9">
        <v>0.30581796765624902</v>
      </c>
      <c r="T18703" s="9">
        <v>1.2813452937493</v>
      </c>
    </row>
    <row r="18704" spans="1:20" x14ac:dyDescent="0.35">
      <c r="A18704">
        <f t="shared" si="572"/>
        <v>18704</v>
      </c>
      <c r="B18704" s="3" t="s">
        <v>1039</v>
      </c>
      <c r="C18704" s="3" t="s">
        <v>95</v>
      </c>
      <c r="D18704" s="3" t="s">
        <v>39</v>
      </c>
      <c r="E18704">
        <v>2027</v>
      </c>
      <c r="F18704" s="3" t="str">
        <f t="shared" si="571"/>
        <v>RGSpillWANETA2027</v>
      </c>
      <c r="G18704" s="9">
        <v>0.19401604847916601</v>
      </c>
      <c r="H18704" s="9">
        <v>8.5425822547916599E-2</v>
      </c>
      <c r="I18704" s="9">
        <v>1.19666348958333E-2</v>
      </c>
      <c r="J18704" s="9">
        <v>0.14468815141196201</v>
      </c>
      <c r="K18704" s="9">
        <v>8.9616046411145803E-2</v>
      </c>
      <c r="L18704" s="9">
        <v>7.5705895200268797E-2</v>
      </c>
      <c r="M18704" s="9">
        <v>0.68967667034583302</v>
      </c>
      <c r="N18704" s="9">
        <v>1.5028854068861099</v>
      </c>
      <c r="O18704" s="9">
        <v>5.7729647383465004</v>
      </c>
      <c r="P18704" s="9">
        <v>46.029029845692598</v>
      </c>
      <c r="Q18704" s="9">
        <v>22.078546368991201</v>
      </c>
      <c r="R18704" s="9">
        <v>0.32364618134722201</v>
      </c>
      <c r="S18704" s="9">
        <v>0.177432584309895</v>
      </c>
      <c r="T18704" s="9">
        <v>0.23296601456236099</v>
      </c>
    </row>
    <row r="18705" spans="1:20" x14ac:dyDescent="0.35">
      <c r="A18705">
        <f t="shared" si="572"/>
        <v>18705</v>
      </c>
      <c r="B18705" s="3" t="s">
        <v>1039</v>
      </c>
      <c r="C18705" s="3" t="s">
        <v>95</v>
      </c>
      <c r="D18705" s="3" t="s">
        <v>39</v>
      </c>
      <c r="E18705">
        <v>2028</v>
      </c>
      <c r="F18705" s="3" t="str">
        <f t="shared" si="571"/>
        <v>RGSpillWANETA2028</v>
      </c>
      <c r="G18705" s="9">
        <v>0.661149236129704</v>
      </c>
      <c r="H18705" s="9">
        <v>6.5350946544236094E-2</v>
      </c>
      <c r="I18705" s="9">
        <v>0.67979791514638799</v>
      </c>
      <c r="J18705" s="9">
        <v>8.9058449233870903E-3</v>
      </c>
      <c r="K18705" s="9">
        <v>0</v>
      </c>
      <c r="L18705" s="9">
        <v>0</v>
      </c>
      <c r="M18705" s="9">
        <v>1.1076683652708299</v>
      </c>
      <c r="N18705" s="9">
        <v>0.184774819279166</v>
      </c>
      <c r="O18705" s="9">
        <v>13.392155353753999</v>
      </c>
      <c r="P18705" s="9">
        <v>65.262722267895796</v>
      </c>
      <c r="Q18705" s="9">
        <v>31.053542417420299</v>
      </c>
      <c r="R18705" s="9">
        <v>2.3873608336375001</v>
      </c>
      <c r="S18705" s="9">
        <v>0.113651848549348</v>
      </c>
      <c r="T18705" s="9">
        <v>0.25038298115444402</v>
      </c>
    </row>
    <row r="18706" spans="1:20" x14ac:dyDescent="0.35">
      <c r="A18706">
        <f t="shared" si="572"/>
        <v>18706</v>
      </c>
      <c r="B18706" s="3" t="s">
        <v>1039</v>
      </c>
      <c r="C18706" s="3" t="s">
        <v>95</v>
      </c>
      <c r="D18706" s="3" t="s">
        <v>39</v>
      </c>
      <c r="E18706">
        <v>2029</v>
      </c>
      <c r="F18706" s="3" t="str">
        <f t="shared" si="571"/>
        <v>RGSpillWANETA2029</v>
      </c>
      <c r="G18706" s="9">
        <v>9.4190819479637006E-2</v>
      </c>
      <c r="H18706" s="9">
        <v>0.133053857373888</v>
      </c>
      <c r="I18706" s="9">
        <v>0.32646155691041601</v>
      </c>
      <c r="J18706" s="9">
        <v>0</v>
      </c>
      <c r="K18706" s="9">
        <v>5.7830940104166596E-4</v>
      </c>
      <c r="L18706" s="9">
        <v>0</v>
      </c>
      <c r="M18706" s="9">
        <v>0.46621532801666599</v>
      </c>
      <c r="N18706" s="9">
        <v>0.90602796524722196</v>
      </c>
      <c r="O18706" s="9">
        <v>10.122583794317199</v>
      </c>
      <c r="P18706" s="9">
        <v>36.1380588856087</v>
      </c>
      <c r="Q18706" s="9">
        <v>3.7143984640282199</v>
      </c>
      <c r="R18706" s="9">
        <v>0.92319054543595802</v>
      </c>
      <c r="S18706" s="9">
        <v>0.37879905458463498</v>
      </c>
      <c r="T18706" s="9">
        <v>0.23056486138680499</v>
      </c>
    </row>
    <row r="18707" spans="1:20" x14ac:dyDescent="0.35">
      <c r="A18707">
        <f t="shared" si="572"/>
        <v>18707</v>
      </c>
      <c r="B18707" s="3" t="s">
        <v>1039</v>
      </c>
      <c r="C18707" s="3" t="s">
        <v>77</v>
      </c>
      <c r="D18707" s="3" t="s">
        <v>39</v>
      </c>
      <c r="E18707">
        <v>2020</v>
      </c>
      <c r="F18707" s="3" t="str">
        <f t="shared" si="571"/>
        <v>RGGenWANETA2020</v>
      </c>
      <c r="G18707" s="9">
        <v>317.60532006720399</v>
      </c>
      <c r="H18707" s="9">
        <v>312.291853405555</v>
      </c>
      <c r="I18707" s="9">
        <v>266.00000392222199</v>
      </c>
      <c r="J18707" s="9">
        <v>281.60611311827898</v>
      </c>
      <c r="K18707" s="9">
        <v>161.221004241071</v>
      </c>
      <c r="L18707" s="9">
        <v>258.930472540322</v>
      </c>
      <c r="M18707" s="9">
        <v>401.88976022222198</v>
      </c>
      <c r="N18707" s="9">
        <v>400.597417878888</v>
      </c>
      <c r="O18707" s="9">
        <v>705.49569399059101</v>
      </c>
      <c r="P18707" s="9">
        <v>746.44973333333303</v>
      </c>
      <c r="Q18707" s="9">
        <v>439.87185655913902</v>
      </c>
      <c r="R18707" s="9">
        <v>247.91192616666601</v>
      </c>
      <c r="S18707" s="9">
        <v>268.57918210937498</v>
      </c>
      <c r="T18707" s="9">
        <v>229.65688888888801</v>
      </c>
    </row>
    <row r="18708" spans="1:20" x14ac:dyDescent="0.35">
      <c r="A18708">
        <f t="shared" si="572"/>
        <v>18708</v>
      </c>
      <c r="B18708" s="3" t="s">
        <v>1039</v>
      </c>
      <c r="C18708" s="3" t="s">
        <v>77</v>
      </c>
      <c r="D18708" s="3" t="s">
        <v>39</v>
      </c>
      <c r="E18708">
        <v>2021</v>
      </c>
      <c r="F18708" s="3" t="str">
        <f t="shared" si="571"/>
        <v>RGGenWANETA2021</v>
      </c>
      <c r="G18708" s="9">
        <v>367.84426061827901</v>
      </c>
      <c r="H18708" s="9">
        <v>311.78103436111098</v>
      </c>
      <c r="I18708" s="9">
        <v>185.858802444444</v>
      </c>
      <c r="J18708" s="9">
        <v>263.48573794220403</v>
      </c>
      <c r="K18708" s="9">
        <v>241.047700863095</v>
      </c>
      <c r="L18708" s="9">
        <v>177.821459870967</v>
      </c>
      <c r="M18708" s="9">
        <v>142.486341333333</v>
      </c>
      <c r="N18708" s="9">
        <v>235.78279869166599</v>
      </c>
      <c r="O18708" s="9">
        <v>491.93874311559102</v>
      </c>
      <c r="P18708" s="9">
        <v>650.02047138888804</v>
      </c>
      <c r="Q18708" s="9">
        <v>416.34784414516099</v>
      </c>
      <c r="R18708" s="9">
        <v>221.66326926916599</v>
      </c>
      <c r="S18708" s="9">
        <v>192.25228226562399</v>
      </c>
      <c r="T18708" s="9">
        <v>233.623377694444</v>
      </c>
    </row>
    <row r="18709" spans="1:20" x14ac:dyDescent="0.35">
      <c r="A18709">
        <f t="shared" si="572"/>
        <v>18709</v>
      </c>
      <c r="B18709" s="3" t="s">
        <v>1039</v>
      </c>
      <c r="C18709" s="3" t="s">
        <v>77</v>
      </c>
      <c r="D18709" s="3" t="s">
        <v>39</v>
      </c>
      <c r="E18709">
        <v>2022</v>
      </c>
      <c r="F18709" s="3" t="str">
        <f t="shared" si="571"/>
        <v>RGGenWANETA2022</v>
      </c>
      <c r="G18709" s="9">
        <v>296.28889620967698</v>
      </c>
      <c r="H18709" s="9">
        <v>250.33329955555499</v>
      </c>
      <c r="I18709" s="9">
        <v>248.74977122222199</v>
      </c>
      <c r="J18709" s="9">
        <v>258.32920494623602</v>
      </c>
      <c r="K18709" s="9">
        <v>244.11035812499901</v>
      </c>
      <c r="L18709" s="9">
        <v>210.40302862903201</v>
      </c>
      <c r="M18709" s="9">
        <v>301.00262375</v>
      </c>
      <c r="N18709" s="9">
        <v>284.80615002777699</v>
      </c>
      <c r="O18709" s="9">
        <v>601.05470008064503</v>
      </c>
      <c r="P18709" s="9">
        <v>642.13691315277697</v>
      </c>
      <c r="Q18709" s="9">
        <v>759.78684862903197</v>
      </c>
      <c r="R18709" s="9">
        <v>581.82437444444395</v>
      </c>
      <c r="S18709" s="9">
        <v>319.64808906249999</v>
      </c>
      <c r="T18709" s="9">
        <v>324.22453716944398</v>
      </c>
    </row>
    <row r="18710" spans="1:20" x14ac:dyDescent="0.35">
      <c r="A18710">
        <f t="shared" si="572"/>
        <v>18710</v>
      </c>
      <c r="B18710" s="3" t="s">
        <v>1039</v>
      </c>
      <c r="C18710" s="3" t="s">
        <v>77</v>
      </c>
      <c r="D18710" s="3" t="s">
        <v>39</v>
      </c>
      <c r="E18710">
        <v>2023</v>
      </c>
      <c r="F18710" s="3" t="str">
        <f t="shared" si="571"/>
        <v>RGGenWANETA2023</v>
      </c>
      <c r="G18710" s="9">
        <v>343.93480424731098</v>
      </c>
      <c r="H18710" s="9">
        <v>305.26330726388801</v>
      </c>
      <c r="I18710" s="9">
        <v>462.887240340277</v>
      </c>
      <c r="J18710" s="9">
        <v>363.58798971639698</v>
      </c>
      <c r="K18710" s="9">
        <v>359.93188260416599</v>
      </c>
      <c r="L18710" s="9">
        <v>587.51272255376296</v>
      </c>
      <c r="M18710" s="9">
        <v>662.34622165416602</v>
      </c>
      <c r="N18710" s="9">
        <v>816.21945555555499</v>
      </c>
      <c r="O18710" s="9">
        <v>754.44630072580605</v>
      </c>
      <c r="P18710" s="9">
        <v>625.77222752777698</v>
      </c>
      <c r="Q18710" s="9">
        <v>517.71505336021505</v>
      </c>
      <c r="R18710" s="9">
        <v>361.79501188888798</v>
      </c>
      <c r="S18710" s="9">
        <v>242.48801604166599</v>
      </c>
      <c r="T18710" s="9">
        <v>374.314151624999</v>
      </c>
    </row>
    <row r="18711" spans="1:20" x14ac:dyDescent="0.35">
      <c r="A18711">
        <f t="shared" si="572"/>
        <v>18711</v>
      </c>
      <c r="B18711" s="3" t="s">
        <v>1039</v>
      </c>
      <c r="C18711" s="3" t="s">
        <v>77</v>
      </c>
      <c r="D18711" s="3" t="s">
        <v>39</v>
      </c>
      <c r="E18711">
        <v>2024</v>
      </c>
      <c r="F18711" s="3" t="str">
        <f t="shared" si="571"/>
        <v>RGGenWANETA2024</v>
      </c>
      <c r="G18711" s="9">
        <v>407.90998069892402</v>
      </c>
      <c r="H18711" s="9">
        <v>403.35923102222199</v>
      </c>
      <c r="I18711" s="9">
        <v>227.921551902777</v>
      </c>
      <c r="J18711" s="9">
        <v>306.14268141129003</v>
      </c>
      <c r="K18711" s="9">
        <v>296.85282928571399</v>
      </c>
      <c r="L18711" s="9">
        <v>237.76682438575199</v>
      </c>
      <c r="M18711" s="9">
        <v>563.42382258333305</v>
      </c>
      <c r="N18711" s="9">
        <v>506.62689875000001</v>
      </c>
      <c r="O18711" s="9">
        <v>635.37840602150504</v>
      </c>
      <c r="P18711" s="9">
        <v>412.28787663888801</v>
      </c>
      <c r="Q18711" s="9">
        <v>276.69824533602099</v>
      </c>
      <c r="R18711" s="9">
        <v>127.87672755555499</v>
      </c>
      <c r="S18711" s="9">
        <v>130.87209093749999</v>
      </c>
      <c r="T18711" s="9">
        <v>255.085044583333</v>
      </c>
    </row>
    <row r="18712" spans="1:20" x14ac:dyDescent="0.35">
      <c r="A18712">
        <f t="shared" si="572"/>
        <v>18712</v>
      </c>
      <c r="B18712" s="3" t="s">
        <v>1039</v>
      </c>
      <c r="C18712" s="3" t="s">
        <v>77</v>
      </c>
      <c r="D18712" s="3" t="s">
        <v>39</v>
      </c>
      <c r="E18712">
        <v>2025</v>
      </c>
      <c r="F18712" s="3" t="str">
        <f t="shared" si="571"/>
        <v>RGGenWANETA2025</v>
      </c>
      <c r="G18712" s="9">
        <v>382.362077020161</v>
      </c>
      <c r="H18712" s="9">
        <v>283.86457665277698</v>
      </c>
      <c r="I18712" s="9">
        <v>213.932682680277</v>
      </c>
      <c r="J18712" s="9">
        <v>365.55182701612898</v>
      </c>
      <c r="K18712" s="9">
        <v>286.93114815625</v>
      </c>
      <c r="L18712" s="9">
        <v>452.623089452957</v>
      </c>
      <c r="M18712" s="9">
        <v>442.43397976666603</v>
      </c>
      <c r="N18712" s="9">
        <v>393.21572583333301</v>
      </c>
      <c r="O18712" s="9">
        <v>747.76790551075203</v>
      </c>
      <c r="P18712" s="9">
        <v>693.44512916666599</v>
      </c>
      <c r="Q18712" s="9">
        <v>262.87590954300998</v>
      </c>
      <c r="R18712" s="9">
        <v>168.03442688888799</v>
      </c>
      <c r="S18712" s="9">
        <v>162.70093567708301</v>
      </c>
      <c r="T18712" s="9">
        <v>376.92766245833297</v>
      </c>
    </row>
    <row r="18713" spans="1:20" x14ac:dyDescent="0.35">
      <c r="A18713">
        <f t="shared" si="572"/>
        <v>18713</v>
      </c>
      <c r="B18713" s="3" t="s">
        <v>1039</v>
      </c>
      <c r="C18713" s="3" t="s">
        <v>77</v>
      </c>
      <c r="D18713" s="3" t="s">
        <v>39</v>
      </c>
      <c r="E18713">
        <v>2026</v>
      </c>
      <c r="F18713" s="3" t="str">
        <f t="shared" si="571"/>
        <v>RGGenWANETA2026</v>
      </c>
      <c r="G18713" s="9">
        <v>328.23082513440801</v>
      </c>
      <c r="H18713" s="9">
        <v>266.07238302777699</v>
      </c>
      <c r="I18713" s="9">
        <v>299.49391198611102</v>
      </c>
      <c r="J18713" s="9">
        <v>323.196647768817</v>
      </c>
      <c r="K18713" s="9">
        <v>231.20640627976101</v>
      </c>
      <c r="L18713" s="9">
        <v>278.93199782258</v>
      </c>
      <c r="M18713" s="9">
        <v>243.444814333333</v>
      </c>
      <c r="N18713" s="9">
        <v>321.45739788888801</v>
      </c>
      <c r="O18713" s="9">
        <v>496.55851222298298</v>
      </c>
      <c r="P18713" s="9">
        <v>731.20057513888798</v>
      </c>
      <c r="Q18713" s="9">
        <v>644.37559861021498</v>
      </c>
      <c r="R18713" s="9">
        <v>312.049222222222</v>
      </c>
      <c r="S18713" s="9">
        <v>323.84855950520802</v>
      </c>
      <c r="T18713" s="9">
        <v>320.03326395833301</v>
      </c>
    </row>
    <row r="18714" spans="1:20" x14ac:dyDescent="0.35">
      <c r="A18714">
        <f t="shared" si="572"/>
        <v>18714</v>
      </c>
      <c r="B18714" s="3" t="s">
        <v>1039</v>
      </c>
      <c r="C18714" s="3" t="s">
        <v>77</v>
      </c>
      <c r="D18714" s="3" t="s">
        <v>39</v>
      </c>
      <c r="E18714">
        <v>2027</v>
      </c>
      <c r="F18714" s="3" t="str">
        <f t="shared" si="571"/>
        <v>RGGenWANETA2027</v>
      </c>
      <c r="G18714" s="9">
        <v>347.04173585080599</v>
      </c>
      <c r="H18714" s="9">
        <v>263.35918708055499</v>
      </c>
      <c r="I18714" s="9">
        <v>242.955679961111</v>
      </c>
      <c r="J18714" s="9">
        <v>371.48027465053701</v>
      </c>
      <c r="K18714" s="9">
        <v>366.49485700892802</v>
      </c>
      <c r="L18714" s="9">
        <v>338.171363709677</v>
      </c>
      <c r="M18714" s="9">
        <v>496.03795481111098</v>
      </c>
      <c r="N18714" s="9">
        <v>379.97770055555497</v>
      </c>
      <c r="O18714" s="9">
        <v>660.54721495161198</v>
      </c>
      <c r="P18714" s="9">
        <v>709.40409097222198</v>
      </c>
      <c r="Q18714" s="9">
        <v>578.68799805107506</v>
      </c>
      <c r="R18714" s="9">
        <v>450.295929388888</v>
      </c>
      <c r="S18714" s="9">
        <v>296.11245965104098</v>
      </c>
      <c r="T18714" s="9">
        <v>429.255962486111</v>
      </c>
    </row>
    <row r="18715" spans="1:20" x14ac:dyDescent="0.35">
      <c r="A18715">
        <f t="shared" si="572"/>
        <v>18715</v>
      </c>
      <c r="B18715" s="3" t="s">
        <v>1039</v>
      </c>
      <c r="C18715" s="3" t="s">
        <v>77</v>
      </c>
      <c r="D18715" s="3" t="s">
        <v>39</v>
      </c>
      <c r="E18715">
        <v>2028</v>
      </c>
      <c r="F18715" s="3" t="str">
        <f t="shared" si="571"/>
        <v>RGGenWANETA2028</v>
      </c>
      <c r="G18715" s="9">
        <v>352.57683127688102</v>
      </c>
      <c r="H18715" s="9">
        <v>367.07763763888801</v>
      </c>
      <c r="I18715" s="9">
        <v>262.51815016833302</v>
      </c>
      <c r="J18715" s="9">
        <v>215.38847189516099</v>
      </c>
      <c r="K18715" s="9">
        <v>286.64440183035703</v>
      </c>
      <c r="L18715" s="9">
        <v>330.30693209677401</v>
      </c>
      <c r="M18715" s="9">
        <v>145.93104288888799</v>
      </c>
      <c r="N18715" s="9">
        <v>438.54328736305501</v>
      </c>
      <c r="O18715" s="9">
        <v>694.61402177419302</v>
      </c>
      <c r="P18715" s="9">
        <v>715.74686430555505</v>
      </c>
      <c r="Q18715" s="9">
        <v>598.54813790322498</v>
      </c>
      <c r="R18715" s="9">
        <v>396.48260330555502</v>
      </c>
      <c r="S18715" s="9">
        <v>500.08296088541601</v>
      </c>
      <c r="T18715" s="9">
        <v>288.08684834722197</v>
      </c>
    </row>
    <row r="18716" spans="1:20" x14ac:dyDescent="0.35">
      <c r="A18716">
        <f t="shared" si="572"/>
        <v>18716</v>
      </c>
      <c r="B18716" s="3" t="s">
        <v>1039</v>
      </c>
      <c r="C18716" s="3" t="s">
        <v>77</v>
      </c>
      <c r="D18716" s="3" t="s">
        <v>39</v>
      </c>
      <c r="E18716">
        <v>2029</v>
      </c>
      <c r="F18716" s="3" t="str">
        <f t="shared" si="571"/>
        <v>RGGenWANETA2029</v>
      </c>
      <c r="G18716" s="9">
        <v>413.89402290322499</v>
      </c>
      <c r="H18716" s="9">
        <v>209.77778509722199</v>
      </c>
      <c r="I18716" s="9">
        <v>268.98304768055499</v>
      </c>
      <c r="J18716" s="9">
        <v>140.241560764784</v>
      </c>
      <c r="K18716" s="9">
        <v>205.48459166666601</v>
      </c>
      <c r="L18716" s="9">
        <v>315.13054300806402</v>
      </c>
      <c r="M18716" s="9">
        <v>608.85859608333305</v>
      </c>
      <c r="N18716" s="9">
        <v>487.84034527777698</v>
      </c>
      <c r="O18716" s="9">
        <v>709.03408028225795</v>
      </c>
      <c r="P18716" s="9">
        <v>610.610750555555</v>
      </c>
      <c r="Q18716" s="9">
        <v>453.572617634408</v>
      </c>
      <c r="R18716" s="9">
        <v>219.31507388888801</v>
      </c>
      <c r="S18716" s="9">
        <v>184.965167658854</v>
      </c>
      <c r="T18716" s="9">
        <v>316.56624815277701</v>
      </c>
    </row>
    <row r="18717" spans="1:20" x14ac:dyDescent="0.35">
      <c r="A18717">
        <f t="shared" si="572"/>
        <v>18717</v>
      </c>
      <c r="B18717" s="3" t="s">
        <v>1039</v>
      </c>
      <c r="C18717" s="3" t="s">
        <v>75</v>
      </c>
      <c r="D18717" s="3" t="s">
        <v>49</v>
      </c>
      <c r="E18717">
        <v>2020</v>
      </c>
      <c r="F18717" s="3" t="str">
        <f t="shared" si="571"/>
        <v>RGElevWELLS2020</v>
      </c>
      <c r="G18717" s="9">
        <v>781.00068116</v>
      </c>
      <c r="H18717" s="9">
        <v>781.00068116</v>
      </c>
      <c r="I18717" s="9">
        <v>771.00068083999997</v>
      </c>
      <c r="J18717" s="9">
        <v>771.00068083999997</v>
      </c>
      <c r="K18717" s="9">
        <v>781.00068116</v>
      </c>
      <c r="L18717" s="9">
        <v>781.00068116</v>
      </c>
      <c r="M18717" s="9">
        <v>781.00068116</v>
      </c>
      <c r="N18717" s="9">
        <v>771.00068083999997</v>
      </c>
      <c r="O18717" s="9">
        <v>781.00068116</v>
      </c>
      <c r="P18717" s="9">
        <v>772.35894859999996</v>
      </c>
      <c r="Q18717" s="9">
        <v>771.00068083999997</v>
      </c>
      <c r="R18717" s="9">
        <v>779.40291207999996</v>
      </c>
      <c r="S18717" s="9">
        <v>780.83663916</v>
      </c>
      <c r="T18717" s="9">
        <v>771.00068083999997</v>
      </c>
    </row>
    <row r="18718" spans="1:20" x14ac:dyDescent="0.35">
      <c r="A18718">
        <f t="shared" si="572"/>
        <v>18718</v>
      </c>
      <c r="B18718" s="3" t="s">
        <v>1039</v>
      </c>
      <c r="C18718" s="3" t="s">
        <v>75</v>
      </c>
      <c r="D18718" s="3" t="s">
        <v>49</v>
      </c>
      <c r="E18718">
        <v>2021</v>
      </c>
      <c r="F18718" s="3" t="str">
        <f t="shared" si="571"/>
        <v>RGElevWELLS2021</v>
      </c>
      <c r="G18718" s="9">
        <v>778.48427688000004</v>
      </c>
      <c r="H18718" s="9">
        <v>781.00068116</v>
      </c>
      <c r="I18718" s="9">
        <v>781.00068116</v>
      </c>
      <c r="J18718" s="9">
        <v>777.60501176000002</v>
      </c>
      <c r="K18718" s="9">
        <v>780.13125855999999</v>
      </c>
      <c r="L18718" s="9">
        <v>777.46065480000004</v>
      </c>
      <c r="M18718" s="9">
        <v>781.00068116</v>
      </c>
      <c r="N18718" s="9">
        <v>780.74477563999994</v>
      </c>
      <c r="O18718" s="9">
        <v>775.14110091999999</v>
      </c>
      <c r="P18718" s="9">
        <v>771.00068083999997</v>
      </c>
      <c r="Q18718" s="9">
        <v>771.00068083999997</v>
      </c>
      <c r="R18718" s="9">
        <v>771.00068083999997</v>
      </c>
      <c r="S18718" s="9">
        <v>771.00068083999997</v>
      </c>
      <c r="T18718" s="9">
        <v>771.00068083999997</v>
      </c>
    </row>
    <row r="18719" spans="1:20" x14ac:dyDescent="0.35">
      <c r="A18719">
        <f t="shared" si="572"/>
        <v>18719</v>
      </c>
      <c r="B18719" s="3" t="s">
        <v>1039</v>
      </c>
      <c r="C18719" s="3" t="s">
        <v>75</v>
      </c>
      <c r="D18719" s="3" t="s">
        <v>49</v>
      </c>
      <c r="E18719">
        <v>2022</v>
      </c>
      <c r="F18719" s="3" t="str">
        <f t="shared" si="571"/>
        <v>RGElevWELLS2022</v>
      </c>
      <c r="G18719" s="9">
        <v>777.53939495999998</v>
      </c>
      <c r="H18719" s="9">
        <v>774.59320063999996</v>
      </c>
      <c r="I18719" s="9">
        <v>771.44031339999901</v>
      </c>
      <c r="J18719" s="9">
        <v>780.58401447999995</v>
      </c>
      <c r="K18719" s="9">
        <v>779.281521</v>
      </c>
      <c r="L18719" s="9">
        <v>777.26380440000003</v>
      </c>
      <c r="M18719" s="9">
        <v>781.00068116</v>
      </c>
      <c r="N18719" s="9">
        <v>771.00068083999997</v>
      </c>
      <c r="O18719" s="9">
        <v>776.45999859999995</v>
      </c>
      <c r="P18719" s="9">
        <v>779.70803020000005</v>
      </c>
      <c r="Q18719" s="9">
        <v>778.43178344</v>
      </c>
      <c r="R18719" s="9">
        <v>777.26052356000002</v>
      </c>
      <c r="S18719" s="9">
        <v>771.00068083999997</v>
      </c>
      <c r="T18719" s="9">
        <v>771.00068083999997</v>
      </c>
    </row>
    <row r="18720" spans="1:20" x14ac:dyDescent="0.35">
      <c r="A18720">
        <f t="shared" si="572"/>
        <v>18720</v>
      </c>
      <c r="B18720" s="3" t="s">
        <v>1039</v>
      </c>
      <c r="C18720" s="3" t="s">
        <v>75</v>
      </c>
      <c r="D18720" s="3" t="s">
        <v>49</v>
      </c>
      <c r="E18720">
        <v>2023</v>
      </c>
      <c r="F18720" s="3" t="str">
        <f t="shared" si="571"/>
        <v>RGElevWELLS2023</v>
      </c>
      <c r="G18720" s="9">
        <v>781.00068116</v>
      </c>
      <c r="H18720" s="9">
        <v>777.61813512000003</v>
      </c>
      <c r="I18720" s="9">
        <v>771.00068083999997</v>
      </c>
      <c r="J18720" s="9">
        <v>781.00068116</v>
      </c>
      <c r="K18720" s="9">
        <v>774.30120588</v>
      </c>
      <c r="L18720" s="9">
        <v>780.81695411999999</v>
      </c>
      <c r="M18720" s="9">
        <v>775.508555</v>
      </c>
      <c r="N18720" s="9">
        <v>778.38585167999997</v>
      </c>
      <c r="O18720" s="9">
        <v>781.00068116</v>
      </c>
      <c r="P18720" s="9">
        <v>781.00068116</v>
      </c>
      <c r="Q18720" s="9">
        <v>771.16472283999997</v>
      </c>
      <c r="R18720" s="9">
        <v>775.43309567999995</v>
      </c>
      <c r="S18720" s="9">
        <v>771.00068083999997</v>
      </c>
      <c r="T18720" s="9">
        <v>771.00068083999997</v>
      </c>
    </row>
    <row r="18721" spans="1:20" x14ac:dyDescent="0.35">
      <c r="A18721">
        <f t="shared" si="572"/>
        <v>18721</v>
      </c>
      <c r="B18721" s="3" t="s">
        <v>1039</v>
      </c>
      <c r="C18721" s="3" t="s">
        <v>75</v>
      </c>
      <c r="D18721" s="3" t="s">
        <v>49</v>
      </c>
      <c r="E18721">
        <v>2024</v>
      </c>
      <c r="F18721" s="3" t="str">
        <f t="shared" si="571"/>
        <v>RGElevWELLS2024</v>
      </c>
      <c r="G18721" s="9">
        <v>771.00068083999997</v>
      </c>
      <c r="H18721" s="9">
        <v>774.42259695999996</v>
      </c>
      <c r="I18721" s="9">
        <v>771.00068083999997</v>
      </c>
      <c r="J18721" s="9">
        <v>779.64241340000001</v>
      </c>
      <c r="K18721" s="9">
        <v>781.00068116</v>
      </c>
      <c r="L18721" s="9">
        <v>774.53414552000004</v>
      </c>
      <c r="M18721" s="9">
        <v>772.09976224000002</v>
      </c>
      <c r="N18721" s="9">
        <v>774.27823999999998</v>
      </c>
      <c r="O18721" s="9">
        <v>775.892413279999</v>
      </c>
      <c r="P18721" s="9">
        <v>781.00068116</v>
      </c>
      <c r="Q18721" s="9">
        <v>771.00068083999997</v>
      </c>
      <c r="R18721" s="9">
        <v>781.00068116</v>
      </c>
      <c r="S18721" s="9">
        <v>781.00068116</v>
      </c>
      <c r="T18721" s="9">
        <v>771.00068083999997</v>
      </c>
    </row>
    <row r="18722" spans="1:20" x14ac:dyDescent="0.35">
      <c r="A18722">
        <f t="shared" si="572"/>
        <v>18722</v>
      </c>
      <c r="B18722" s="3" t="s">
        <v>1039</v>
      </c>
      <c r="C18722" s="3" t="s">
        <v>75</v>
      </c>
      <c r="D18722" s="3" t="s">
        <v>49</v>
      </c>
      <c r="E18722">
        <v>2025</v>
      </c>
      <c r="F18722" s="3" t="str">
        <f t="shared" si="571"/>
        <v>RGElevWELLS2025</v>
      </c>
      <c r="G18722" s="9">
        <v>777.76249208000002</v>
      </c>
      <c r="H18722" s="9">
        <v>779.59320079999998</v>
      </c>
      <c r="I18722" s="9">
        <v>781.00068116</v>
      </c>
      <c r="J18722" s="9">
        <v>781.00068116</v>
      </c>
      <c r="K18722" s="9">
        <v>772.84123208000005</v>
      </c>
      <c r="L18722" s="9">
        <v>781.00068116</v>
      </c>
      <c r="M18722" s="9">
        <v>771.65356799999995</v>
      </c>
      <c r="N18722" s="9">
        <v>775.26577283999995</v>
      </c>
      <c r="O18722" s="9">
        <v>771.00068083999997</v>
      </c>
      <c r="P18722" s="9">
        <v>771.00068083999997</v>
      </c>
      <c r="Q18722" s="9">
        <v>771.37797744</v>
      </c>
      <c r="R18722" s="9">
        <v>773.77955231999999</v>
      </c>
      <c r="S18722" s="9">
        <v>771.00068083999997</v>
      </c>
      <c r="T18722" s="9">
        <v>771.00068083999997</v>
      </c>
    </row>
    <row r="18723" spans="1:20" x14ac:dyDescent="0.35">
      <c r="A18723">
        <f t="shared" si="572"/>
        <v>18723</v>
      </c>
      <c r="B18723" s="3" t="s">
        <v>1039</v>
      </c>
      <c r="C18723" s="3" t="s">
        <v>75</v>
      </c>
      <c r="D18723" s="3" t="s">
        <v>49</v>
      </c>
      <c r="E18723">
        <v>2026</v>
      </c>
      <c r="F18723" s="3" t="str">
        <f t="shared" si="571"/>
        <v>RGElevWELLS2026</v>
      </c>
      <c r="G18723" s="9">
        <v>774.90488044000006</v>
      </c>
      <c r="H18723" s="9">
        <v>777.85763643999996</v>
      </c>
      <c r="I18723" s="9">
        <v>781.00068116</v>
      </c>
      <c r="J18723" s="9">
        <v>781.00068116</v>
      </c>
      <c r="K18723" s="9">
        <v>781.00068116</v>
      </c>
      <c r="L18723" s="9">
        <v>773.56957855999997</v>
      </c>
      <c r="M18723" s="9">
        <v>781.00068116</v>
      </c>
      <c r="N18723" s="9">
        <v>773.59582527999999</v>
      </c>
      <c r="O18723" s="9">
        <v>771.00068083999997</v>
      </c>
      <c r="P18723" s="9">
        <v>781.00068116</v>
      </c>
      <c r="Q18723" s="9">
        <v>771.00068083999997</v>
      </c>
      <c r="R18723" s="9">
        <v>781.00068116</v>
      </c>
      <c r="S18723" s="9">
        <v>771.26642887999901</v>
      </c>
      <c r="T18723" s="9">
        <v>771.00068083999997</v>
      </c>
    </row>
    <row r="18724" spans="1:20" x14ac:dyDescent="0.35">
      <c r="A18724">
        <f t="shared" si="572"/>
        <v>18724</v>
      </c>
      <c r="B18724" s="3" t="s">
        <v>1039</v>
      </c>
      <c r="C18724" s="3" t="s">
        <v>75</v>
      </c>
      <c r="D18724" s="3" t="s">
        <v>49</v>
      </c>
      <c r="E18724">
        <v>2027</v>
      </c>
      <c r="F18724" s="3" t="str">
        <f t="shared" si="571"/>
        <v>RGElevWELLS2027</v>
      </c>
      <c r="G18724" s="9">
        <v>775.53152088000002</v>
      </c>
      <c r="H18724" s="9">
        <v>780.36747903999901</v>
      </c>
      <c r="I18724" s="9">
        <v>781.00068116</v>
      </c>
      <c r="J18724" s="9">
        <v>778.96984120000002</v>
      </c>
      <c r="K18724" s="9">
        <v>772.69687511999996</v>
      </c>
      <c r="L18724" s="9">
        <v>772.44753128000002</v>
      </c>
      <c r="M18724" s="9">
        <v>773.42850243999999</v>
      </c>
      <c r="N18724" s="9">
        <v>777.80186216000004</v>
      </c>
      <c r="O18724" s="9">
        <v>777.16209835999996</v>
      </c>
      <c r="P18724" s="9">
        <v>781.00068116</v>
      </c>
      <c r="Q18724" s="9">
        <v>771.66997219999996</v>
      </c>
      <c r="R18724" s="9">
        <v>771.00068083999997</v>
      </c>
      <c r="S18724" s="9">
        <v>771.00068083999997</v>
      </c>
      <c r="T18724" s="9">
        <v>771.00068083999997</v>
      </c>
    </row>
    <row r="18725" spans="1:20" x14ac:dyDescent="0.35">
      <c r="A18725">
        <f t="shared" si="572"/>
        <v>18725</v>
      </c>
      <c r="B18725" s="3" t="s">
        <v>1039</v>
      </c>
      <c r="C18725" s="3" t="s">
        <v>75</v>
      </c>
      <c r="D18725" s="3" t="s">
        <v>49</v>
      </c>
      <c r="E18725">
        <v>2028</v>
      </c>
      <c r="F18725" s="3" t="str">
        <f t="shared" si="571"/>
        <v>RGElevWELLS2028</v>
      </c>
      <c r="G18725" s="9">
        <v>772.90028719999998</v>
      </c>
      <c r="H18725" s="9">
        <v>771.00068083999997</v>
      </c>
      <c r="I18725" s="9">
        <v>771.00068083999997</v>
      </c>
      <c r="J18725" s="9">
        <v>777.79858132000004</v>
      </c>
      <c r="K18725" s="9">
        <v>771.00068083999997</v>
      </c>
      <c r="L18725" s="9">
        <v>780.58401447999995</v>
      </c>
      <c r="M18725" s="9">
        <v>781.00068116</v>
      </c>
      <c r="N18725" s="9">
        <v>772.55907983999998</v>
      </c>
      <c r="O18725" s="9">
        <v>781.00068116</v>
      </c>
      <c r="P18725" s="9">
        <v>781.00068116</v>
      </c>
      <c r="Q18725" s="9">
        <v>779.77364699999998</v>
      </c>
      <c r="R18725" s="9">
        <v>771.00068083999997</v>
      </c>
      <c r="S18725" s="9">
        <v>780.23296459999995</v>
      </c>
      <c r="T18725" s="9">
        <v>771.00068083999997</v>
      </c>
    </row>
    <row r="18726" spans="1:20" x14ac:dyDescent="0.35">
      <c r="A18726">
        <f t="shared" si="572"/>
        <v>18726</v>
      </c>
      <c r="B18726" s="3" t="s">
        <v>1039</v>
      </c>
      <c r="C18726" s="3" t="s">
        <v>75</v>
      </c>
      <c r="D18726" s="3" t="s">
        <v>49</v>
      </c>
      <c r="E18726">
        <v>2029</v>
      </c>
      <c r="F18726" s="3" t="str">
        <f t="shared" si="571"/>
        <v>RGElevWELLS2029</v>
      </c>
      <c r="G18726" s="9">
        <v>771.00068083999997</v>
      </c>
      <c r="H18726" s="9">
        <v>771.00068083999997</v>
      </c>
      <c r="I18726" s="9">
        <v>771.00068083999997</v>
      </c>
      <c r="J18726" s="9">
        <v>781.00068116</v>
      </c>
      <c r="K18726" s="9">
        <v>781.00068116</v>
      </c>
      <c r="L18726" s="9">
        <v>773.76970979999999</v>
      </c>
      <c r="M18726" s="9">
        <v>772.29989347999901</v>
      </c>
      <c r="N18726" s="9">
        <v>771.00068083999997</v>
      </c>
      <c r="O18726" s="9">
        <v>779.31432940000002</v>
      </c>
      <c r="P18726" s="9">
        <v>778.67456560000005</v>
      </c>
      <c r="Q18726" s="9">
        <v>781.00068116</v>
      </c>
      <c r="R18726" s="9">
        <v>781.00068116</v>
      </c>
      <c r="S18726" s="9">
        <v>780.94162603999996</v>
      </c>
      <c r="T18726" s="9">
        <v>771.00068083999997</v>
      </c>
    </row>
    <row r="18727" spans="1:20" x14ac:dyDescent="0.35">
      <c r="A18727">
        <f t="shared" si="572"/>
        <v>18727</v>
      </c>
      <c r="B18727" s="3" t="s">
        <v>1039</v>
      </c>
      <c r="C18727" s="3" t="s">
        <v>86</v>
      </c>
      <c r="D18727" s="3" t="s">
        <v>49</v>
      </c>
      <c r="E18727">
        <v>2020</v>
      </c>
      <c r="F18727" s="3" t="str">
        <f t="shared" si="571"/>
        <v>RGQOutWELLS2020</v>
      </c>
      <c r="G18727" s="9">
        <v>51.184864060373599</v>
      </c>
      <c r="H18727" s="9">
        <v>99.837898120974984</v>
      </c>
      <c r="I18727" s="9">
        <v>121.18751196719001</v>
      </c>
      <c r="J18727" s="9">
        <v>139.505273316184</v>
      </c>
      <c r="K18727" s="9">
        <v>92.279419895828099</v>
      </c>
      <c r="L18727" s="9">
        <v>85.905531477602196</v>
      </c>
      <c r="M18727" s="9">
        <v>98.899051419065103</v>
      </c>
      <c r="N18727" s="9">
        <v>103.73946774249799</v>
      </c>
      <c r="O18727" s="9">
        <v>100.59914359692598</v>
      </c>
      <c r="P18727" s="9">
        <v>134.65049637080901</v>
      </c>
      <c r="Q18727" s="9">
        <v>98.492405603516104</v>
      </c>
      <c r="R18727" s="9">
        <v>101.491269689327</v>
      </c>
      <c r="S18727" s="9">
        <v>73.698022453563397</v>
      </c>
      <c r="T18727" s="9">
        <v>48.884926765434301</v>
      </c>
    </row>
    <row r="18728" spans="1:20" x14ac:dyDescent="0.35">
      <c r="A18728">
        <f t="shared" si="572"/>
        <v>18728</v>
      </c>
      <c r="B18728" s="3" t="s">
        <v>1039</v>
      </c>
      <c r="C18728" s="3" t="s">
        <v>86</v>
      </c>
      <c r="D18728" s="3" t="s">
        <v>49</v>
      </c>
      <c r="E18728">
        <v>2021</v>
      </c>
      <c r="F18728" s="3" t="str">
        <f t="shared" si="571"/>
        <v>RGQOutWELLS2021</v>
      </c>
      <c r="G18728" s="9">
        <v>57.272885620832497</v>
      </c>
      <c r="H18728" s="9">
        <v>97.129182843486106</v>
      </c>
      <c r="I18728" s="9">
        <v>105.988085330511</v>
      </c>
      <c r="J18728" s="9">
        <v>123.040044744721</v>
      </c>
      <c r="K18728" s="9">
        <v>104.09318497490099</v>
      </c>
      <c r="L18728" s="9">
        <v>82.966319825017393</v>
      </c>
      <c r="M18728" s="9">
        <v>81.049683520234694</v>
      </c>
      <c r="N18728" s="9">
        <v>68.480224462383603</v>
      </c>
      <c r="O18728" s="9">
        <v>90.055948127706301</v>
      </c>
      <c r="P18728" s="9">
        <v>133.81325949465301</v>
      </c>
      <c r="Q18728" s="9">
        <v>139.967619365719</v>
      </c>
      <c r="R18728" s="9">
        <v>108.268088279176</v>
      </c>
      <c r="S18728" s="9">
        <v>79.887084733731697</v>
      </c>
      <c r="T18728" s="9">
        <v>64.478005440865104</v>
      </c>
    </row>
    <row r="18729" spans="1:20" x14ac:dyDescent="0.35">
      <c r="A18729">
        <f t="shared" si="572"/>
        <v>18729</v>
      </c>
      <c r="B18729" s="3" t="s">
        <v>1039</v>
      </c>
      <c r="C18729" s="3" t="s">
        <v>86</v>
      </c>
      <c r="D18729" s="3" t="s">
        <v>49</v>
      </c>
      <c r="E18729">
        <v>2022</v>
      </c>
      <c r="F18729" s="3" t="str">
        <f t="shared" si="571"/>
        <v>RGQOutWELLS2022</v>
      </c>
      <c r="G18729" s="9">
        <v>57.109205576956299</v>
      </c>
      <c r="H18729" s="9">
        <v>114.997480114003</v>
      </c>
      <c r="I18729" s="9">
        <v>99.114644433229401</v>
      </c>
      <c r="J18729" s="9">
        <v>125.537388661591</v>
      </c>
      <c r="K18729" s="9">
        <v>79.599086690375998</v>
      </c>
      <c r="L18729" s="9">
        <v>57.336982373363</v>
      </c>
      <c r="M18729" s="9">
        <v>81.813399314295793</v>
      </c>
      <c r="N18729" s="9">
        <v>77.011314398044405</v>
      </c>
      <c r="O18729" s="9">
        <v>114.98879386540798</v>
      </c>
      <c r="P18729" s="9">
        <v>266.892603051695</v>
      </c>
      <c r="Q18729" s="9">
        <v>200.39098729539401</v>
      </c>
      <c r="R18729" s="9">
        <v>157.98799115011099</v>
      </c>
      <c r="S18729" s="9">
        <v>98.012850303502603</v>
      </c>
      <c r="T18729" s="9">
        <v>74.371271311399497</v>
      </c>
    </row>
    <row r="18730" spans="1:20" x14ac:dyDescent="0.35">
      <c r="A18730">
        <f t="shared" si="572"/>
        <v>18730</v>
      </c>
      <c r="B18730" s="3" t="s">
        <v>1039</v>
      </c>
      <c r="C18730" s="3" t="s">
        <v>86</v>
      </c>
      <c r="D18730" s="3" t="s">
        <v>49</v>
      </c>
      <c r="E18730">
        <v>2023</v>
      </c>
      <c r="F18730" s="3" t="str">
        <f t="shared" si="571"/>
        <v>RGQOutWELLS2023</v>
      </c>
      <c r="G18730" s="9">
        <v>66.538256996886403</v>
      </c>
      <c r="H18730" s="9">
        <v>118.67202781325599</v>
      </c>
      <c r="I18730" s="9">
        <v>167.681077555575</v>
      </c>
      <c r="J18730" s="9">
        <v>174.034356702438</v>
      </c>
      <c r="K18730" s="9">
        <v>132.3905716605</v>
      </c>
      <c r="L18730" s="9">
        <v>168.69916903206499</v>
      </c>
      <c r="M18730" s="9">
        <v>186.23525302484799</v>
      </c>
      <c r="N18730" s="9">
        <v>195.30318910665599</v>
      </c>
      <c r="O18730" s="9">
        <v>236.578879879341</v>
      </c>
      <c r="P18730" s="9">
        <v>271.35460673984898</v>
      </c>
      <c r="Q18730" s="9">
        <v>243.86697483186401</v>
      </c>
      <c r="R18730" s="9">
        <v>161.397858020515</v>
      </c>
      <c r="S18730" s="9">
        <v>124.573157587466</v>
      </c>
      <c r="T18730" s="9">
        <v>78.974485258865897</v>
      </c>
    </row>
    <row r="18731" spans="1:20" x14ac:dyDescent="0.35">
      <c r="A18731">
        <f t="shared" si="572"/>
        <v>18731</v>
      </c>
      <c r="B18731" s="3" t="s">
        <v>1039</v>
      </c>
      <c r="C18731" s="3" t="s">
        <v>86</v>
      </c>
      <c r="D18731" s="3" t="s">
        <v>49</v>
      </c>
      <c r="E18731">
        <v>2024</v>
      </c>
      <c r="F18731" s="3" t="str">
        <f t="shared" si="571"/>
        <v>RGQOutWELLS2024</v>
      </c>
      <c r="G18731" s="9">
        <v>92.082582873078906</v>
      </c>
      <c r="H18731" s="9">
        <v>141.798644450691</v>
      </c>
      <c r="I18731" s="9">
        <v>135.321958481363</v>
      </c>
      <c r="J18731" s="9">
        <v>139.47089751481201</v>
      </c>
      <c r="K18731" s="9">
        <v>150.533815690578</v>
      </c>
      <c r="L18731" s="9">
        <v>92.743077038979806</v>
      </c>
      <c r="M18731" s="9">
        <v>98.725479073997207</v>
      </c>
      <c r="N18731" s="9">
        <v>96.482750588407299</v>
      </c>
      <c r="O18731" s="9">
        <v>135.92249660830899</v>
      </c>
      <c r="P18731" s="9">
        <v>201.913125221976</v>
      </c>
      <c r="Q18731" s="9">
        <v>106.548174276193</v>
      </c>
      <c r="R18731" s="9">
        <v>79.940909524715494</v>
      </c>
      <c r="S18731" s="9">
        <v>66.306672735850299</v>
      </c>
      <c r="T18731" s="9">
        <v>64.6996988559264</v>
      </c>
    </row>
    <row r="18732" spans="1:20" x14ac:dyDescent="0.35">
      <c r="A18732">
        <f t="shared" si="572"/>
        <v>18732</v>
      </c>
      <c r="B18732" s="3" t="s">
        <v>1039</v>
      </c>
      <c r="C18732" s="3" t="s">
        <v>86</v>
      </c>
      <c r="D18732" s="3" t="s">
        <v>49</v>
      </c>
      <c r="E18732">
        <v>2025</v>
      </c>
      <c r="F18732" s="3" t="str">
        <f t="shared" si="571"/>
        <v>RGQOutWELLS2025</v>
      </c>
      <c r="G18732" s="9">
        <v>57.327472872626302</v>
      </c>
      <c r="H18732" s="9">
        <v>104.2081397992</v>
      </c>
      <c r="I18732" s="9">
        <v>107.13482130152499</v>
      </c>
      <c r="J18732" s="9">
        <v>168.60654728509101</v>
      </c>
      <c r="K18732" s="9">
        <v>113.986920415116</v>
      </c>
      <c r="L18732" s="9">
        <v>143.721706554999</v>
      </c>
      <c r="M18732" s="9">
        <v>111.531966892898</v>
      </c>
      <c r="N18732" s="9">
        <v>114.53611146073</v>
      </c>
      <c r="O18732" s="9">
        <v>126.772876119825</v>
      </c>
      <c r="P18732" s="9">
        <v>153.28132998795999</v>
      </c>
      <c r="Q18732" s="9">
        <v>125.75429112364699</v>
      </c>
      <c r="R18732" s="9">
        <v>100.775498765481</v>
      </c>
      <c r="S18732" s="9">
        <v>97.310488413423101</v>
      </c>
      <c r="T18732" s="9">
        <v>68.876553839192297</v>
      </c>
    </row>
    <row r="18733" spans="1:20" x14ac:dyDescent="0.35">
      <c r="A18733">
        <f t="shared" si="572"/>
        <v>18733</v>
      </c>
      <c r="B18733" s="3" t="s">
        <v>1039</v>
      </c>
      <c r="C18733" s="3" t="s">
        <v>86</v>
      </c>
      <c r="D18733" s="3" t="s">
        <v>49</v>
      </c>
      <c r="E18733">
        <v>2026</v>
      </c>
      <c r="F18733" s="3" t="str">
        <f t="shared" si="571"/>
        <v>RGQOutWELLS2026</v>
      </c>
      <c r="G18733" s="9">
        <v>64.266704173780894</v>
      </c>
      <c r="H18733" s="9">
        <v>122.301584359465</v>
      </c>
      <c r="I18733" s="9">
        <v>129.81701764086799</v>
      </c>
      <c r="J18733" s="9">
        <v>150.60770138080099</v>
      </c>
      <c r="K18733" s="9">
        <v>123.495335846846</v>
      </c>
      <c r="L18733" s="9">
        <v>89.927027535210996</v>
      </c>
      <c r="M18733" s="9">
        <v>66.069039427370001</v>
      </c>
      <c r="N18733" s="9">
        <v>95.643111320108304</v>
      </c>
      <c r="O18733" s="9">
        <v>95.749437662300593</v>
      </c>
      <c r="P18733" s="9">
        <v>142.63940473382601</v>
      </c>
      <c r="Q18733" s="9">
        <v>144.66153116432099</v>
      </c>
      <c r="R18733" s="9">
        <v>130.15449226391101</v>
      </c>
      <c r="S18733" s="9">
        <v>94.251260847005199</v>
      </c>
      <c r="T18733" s="9">
        <v>67.877224575868695</v>
      </c>
    </row>
    <row r="18734" spans="1:20" x14ac:dyDescent="0.35">
      <c r="A18734">
        <f t="shared" si="572"/>
        <v>18734</v>
      </c>
      <c r="B18734" s="3" t="s">
        <v>1039</v>
      </c>
      <c r="C18734" s="3" t="s">
        <v>86</v>
      </c>
      <c r="D18734" s="3" t="s">
        <v>49</v>
      </c>
      <c r="E18734">
        <v>2027</v>
      </c>
      <c r="F18734" s="3" t="str">
        <f t="shared" si="571"/>
        <v>RGQOutWELLS2027</v>
      </c>
      <c r="G18734" s="9">
        <v>68.401687210823098</v>
      </c>
      <c r="H18734" s="9">
        <v>107.25750236843101</v>
      </c>
      <c r="I18734" s="9">
        <v>115.893642005079</v>
      </c>
      <c r="J18734" s="9">
        <v>163.36004316010099</v>
      </c>
      <c r="K18734" s="9">
        <v>131.871351280146</v>
      </c>
      <c r="L18734" s="9">
        <v>99.887905078975095</v>
      </c>
      <c r="M18734" s="9">
        <v>115.504762948475</v>
      </c>
      <c r="N18734" s="9">
        <v>102.74588135444399</v>
      </c>
      <c r="O18734" s="9">
        <v>113.27763742358698</v>
      </c>
      <c r="P18734" s="9">
        <v>229.73438116283401</v>
      </c>
      <c r="Q18734" s="9">
        <v>169.39377165505701</v>
      </c>
      <c r="R18734" s="9">
        <v>133.33722895587499</v>
      </c>
      <c r="S18734" s="9">
        <v>94.959611397765599</v>
      </c>
      <c r="T18734" s="9">
        <v>73.134632770817305</v>
      </c>
    </row>
    <row r="18735" spans="1:20" x14ac:dyDescent="0.35">
      <c r="A18735">
        <f t="shared" si="572"/>
        <v>18735</v>
      </c>
      <c r="B18735" s="3" t="s">
        <v>1039</v>
      </c>
      <c r="C18735" s="3" t="s">
        <v>86</v>
      </c>
      <c r="D18735" s="3" t="s">
        <v>49</v>
      </c>
      <c r="E18735">
        <v>2028</v>
      </c>
      <c r="F18735" s="3" t="str">
        <f t="shared" si="571"/>
        <v>RGQOutWELLS2028</v>
      </c>
      <c r="G18735" s="9">
        <v>55.812886964700198</v>
      </c>
      <c r="H18735" s="9">
        <v>108.692113291703</v>
      </c>
      <c r="I18735" s="9">
        <v>111.609234616915</v>
      </c>
      <c r="J18735" s="9">
        <v>144.006026931262</v>
      </c>
      <c r="K18735" s="9">
        <v>151.81909224504699</v>
      </c>
      <c r="L18735" s="9">
        <v>124.952004013812</v>
      </c>
      <c r="M18735" s="9">
        <v>91.195427427922198</v>
      </c>
      <c r="N18735" s="9">
        <v>114.940273889943</v>
      </c>
      <c r="O18735" s="9">
        <v>123.945413510891</v>
      </c>
      <c r="P18735" s="9">
        <v>260.89124505374502</v>
      </c>
      <c r="Q18735" s="9">
        <v>267.943595494622</v>
      </c>
      <c r="R18735" s="9">
        <v>186.97747529570199</v>
      </c>
      <c r="S18735" s="9">
        <v>162.79661899045001</v>
      </c>
      <c r="T18735" s="9">
        <v>78.591220196421503</v>
      </c>
    </row>
    <row r="18736" spans="1:20" x14ac:dyDescent="0.35">
      <c r="A18736">
        <f t="shared" si="572"/>
        <v>18736</v>
      </c>
      <c r="B18736" s="3" t="s">
        <v>1039</v>
      </c>
      <c r="C18736" s="3" t="s">
        <v>86</v>
      </c>
      <c r="D18736" s="3" t="s">
        <v>49</v>
      </c>
      <c r="E18736">
        <v>2029</v>
      </c>
      <c r="F18736" s="3" t="str">
        <f t="shared" si="571"/>
        <v>RGQOutWELLS2029</v>
      </c>
      <c r="G18736" s="9">
        <v>89.110464612880705</v>
      </c>
      <c r="H18736" s="9">
        <v>85.839504385036506</v>
      </c>
      <c r="I18736" s="9">
        <v>104.12169976670199</v>
      </c>
      <c r="J18736" s="9">
        <v>120.322279382685</v>
      </c>
      <c r="K18736" s="9">
        <v>94.072206250525994</v>
      </c>
      <c r="L18736" s="9">
        <v>111.372638372182</v>
      </c>
      <c r="M18736" s="9">
        <v>96.180221938328799</v>
      </c>
      <c r="N18736" s="9">
        <v>104.297524300326</v>
      </c>
      <c r="O18736" s="9">
        <v>130.232480622938</v>
      </c>
      <c r="P18736" s="9">
        <v>262.72530936581302</v>
      </c>
      <c r="Q18736" s="9">
        <v>146.02943063347399</v>
      </c>
      <c r="R18736" s="9">
        <v>92.475597973101301</v>
      </c>
      <c r="S18736" s="9">
        <v>71.764299682669204</v>
      </c>
      <c r="T18736" s="9">
        <v>54.940905662129801</v>
      </c>
    </row>
    <row r="18737" spans="1:20" x14ac:dyDescent="0.35">
      <c r="A18737">
        <f t="shared" si="572"/>
        <v>18737</v>
      </c>
      <c r="B18737" s="3" t="s">
        <v>1039</v>
      </c>
      <c r="C18737" s="3" t="s">
        <v>95</v>
      </c>
      <c r="D18737" s="3" t="s">
        <v>49</v>
      </c>
      <c r="E18737">
        <v>2020</v>
      </c>
      <c r="F18737" s="3" t="str">
        <f t="shared" si="571"/>
        <v>RGSpillWELLS2020</v>
      </c>
      <c r="G18737" s="9">
        <v>3.2965055789542999</v>
      </c>
      <c r="H18737" s="9">
        <v>14.907571332733299</v>
      </c>
      <c r="I18737" s="9">
        <v>14.006782627313099</v>
      </c>
      <c r="J18737" s="9">
        <v>21.3650383021861</v>
      </c>
      <c r="K18737" s="9">
        <v>9.7144983429635392</v>
      </c>
      <c r="L18737" s="9">
        <v>4.9529677436458304</v>
      </c>
      <c r="M18737" s="9">
        <v>8.5709806335047194</v>
      </c>
      <c r="N18737" s="9">
        <v>21.349030200115099</v>
      </c>
      <c r="O18737" s="9">
        <v>11.253195024002</v>
      </c>
      <c r="P18737" s="9">
        <v>38.07780781723811</v>
      </c>
      <c r="Q18737" s="9">
        <v>17.0508155979254</v>
      </c>
      <c r="R18737" s="9">
        <v>15.39439508215</v>
      </c>
      <c r="S18737" s="9">
        <v>7.80133812666796</v>
      </c>
      <c r="T18737" s="9">
        <v>5.9532964876850603</v>
      </c>
    </row>
    <row r="18738" spans="1:20" x14ac:dyDescent="0.35">
      <c r="A18738">
        <f t="shared" si="572"/>
        <v>18738</v>
      </c>
      <c r="B18738" s="3" t="s">
        <v>1039</v>
      </c>
      <c r="C18738" s="3" t="s">
        <v>95</v>
      </c>
      <c r="D18738" s="3" t="s">
        <v>49</v>
      </c>
      <c r="E18738">
        <v>2021</v>
      </c>
      <c r="F18738" s="3" t="str">
        <f t="shared" si="571"/>
        <v>RGSpillWELLS2021</v>
      </c>
      <c r="G18738" s="9">
        <v>3.61758423892043</v>
      </c>
      <c r="H18738" s="9">
        <v>20.444980220170098</v>
      </c>
      <c r="I18738" s="9">
        <v>12.4650283395458</v>
      </c>
      <c r="J18738" s="9">
        <v>18.388881102224399</v>
      </c>
      <c r="K18738" s="9">
        <v>18.1661773703593</v>
      </c>
      <c r="L18738" s="9">
        <v>8.6193034989616901</v>
      </c>
      <c r="M18738" s="9">
        <v>11.5509344871569</v>
      </c>
      <c r="N18738" s="9">
        <v>6.7397540160805498</v>
      </c>
      <c r="O18738" s="9">
        <v>11.6934743486411</v>
      </c>
      <c r="P18738" s="9">
        <v>35.466630975669403</v>
      </c>
      <c r="Q18738" s="9">
        <v>43.121737920403802</v>
      </c>
      <c r="R18738" s="9">
        <v>13.1477721554763</v>
      </c>
      <c r="S18738" s="9">
        <v>4.5147043723997298</v>
      </c>
      <c r="T18738" s="9">
        <v>1.3294829593402699</v>
      </c>
    </row>
    <row r="18739" spans="1:20" x14ac:dyDescent="0.35">
      <c r="A18739">
        <f t="shared" si="572"/>
        <v>18739</v>
      </c>
      <c r="B18739" s="3" t="s">
        <v>1039</v>
      </c>
      <c r="C18739" s="3" t="s">
        <v>95</v>
      </c>
      <c r="D18739" s="3" t="s">
        <v>49</v>
      </c>
      <c r="E18739">
        <v>2022</v>
      </c>
      <c r="F18739" s="3" t="str">
        <f t="shared" si="571"/>
        <v>RGSpillWELLS2022</v>
      </c>
      <c r="G18739" s="9">
        <v>3.5044792451337301</v>
      </c>
      <c r="H18739" s="9">
        <v>13.858686143609001</v>
      </c>
      <c r="I18739" s="9">
        <v>8.8794732876500007</v>
      </c>
      <c r="J18739" s="9">
        <v>22.775675708084901</v>
      </c>
      <c r="K18739" s="9">
        <v>6.9027181060260396</v>
      </c>
      <c r="L18739" s="9">
        <v>2.5446239530974402</v>
      </c>
      <c r="M18739" s="9">
        <v>3.5704765180583302</v>
      </c>
      <c r="N18739" s="9">
        <v>7.07905168771111</v>
      </c>
      <c r="O18739" s="9">
        <v>20.9816715478891</v>
      </c>
      <c r="P18739" s="9">
        <v>119.73036457655</v>
      </c>
      <c r="Q18739" s="9">
        <v>87.759304932188797</v>
      </c>
      <c r="R18739" s="9">
        <v>60.9535733624027</v>
      </c>
      <c r="S18739" s="9">
        <v>11.8109427773203</v>
      </c>
      <c r="T18739" s="9">
        <v>5.3454031654425602</v>
      </c>
    </row>
    <row r="18740" spans="1:20" x14ac:dyDescent="0.35">
      <c r="A18740">
        <f t="shared" si="572"/>
        <v>18740</v>
      </c>
      <c r="B18740" s="3" t="s">
        <v>1039</v>
      </c>
      <c r="C18740" s="3" t="s">
        <v>95</v>
      </c>
      <c r="D18740" s="3" t="s">
        <v>49</v>
      </c>
      <c r="E18740">
        <v>2023</v>
      </c>
      <c r="F18740" s="3" t="str">
        <f t="shared" si="571"/>
        <v>RGSpillWELLS2023</v>
      </c>
      <c r="G18740" s="9">
        <v>5.0678242608037598</v>
      </c>
      <c r="H18740" s="9">
        <v>28.275718034676299</v>
      </c>
      <c r="I18740" s="9">
        <v>56.492382262589501</v>
      </c>
      <c r="J18740" s="9">
        <v>47.845809977371601</v>
      </c>
      <c r="K18740" s="9">
        <v>27.3540544551302</v>
      </c>
      <c r="L18740" s="9">
        <v>47.507082466732498</v>
      </c>
      <c r="M18740" s="9">
        <v>63.048693781529103</v>
      </c>
      <c r="N18740" s="9">
        <v>76.214231863865194</v>
      </c>
      <c r="O18740" s="9">
        <v>96.388949489065794</v>
      </c>
      <c r="P18740" s="9">
        <v>123.907926196779</v>
      </c>
      <c r="Q18740" s="9">
        <v>116.353277549569</v>
      </c>
      <c r="R18740" s="9">
        <v>50.2200257196263</v>
      </c>
      <c r="S18740" s="9">
        <v>21.799338522910102</v>
      </c>
      <c r="T18740" s="9">
        <v>5.8987737303055487</v>
      </c>
    </row>
    <row r="18741" spans="1:20" x14ac:dyDescent="0.35">
      <c r="A18741">
        <f t="shared" si="572"/>
        <v>18741</v>
      </c>
      <c r="B18741" s="3" t="s">
        <v>1039</v>
      </c>
      <c r="C18741" s="3" t="s">
        <v>95</v>
      </c>
      <c r="D18741" s="3" t="s">
        <v>49</v>
      </c>
      <c r="E18741">
        <v>2024</v>
      </c>
      <c r="F18741" s="3" t="str">
        <f t="shared" ref="F18741:F18756" si="573">_xlfn.CONCAT(B18741,C18741,D18741,E18741)</f>
        <v>RGSpillWELLS2024</v>
      </c>
      <c r="G18741" s="9">
        <v>16.574881679689501</v>
      </c>
      <c r="H18741" s="9">
        <v>51.739383396254098</v>
      </c>
      <c r="I18741" s="9">
        <v>24.294035432177701</v>
      </c>
      <c r="J18741" s="9">
        <v>31.152365637406501</v>
      </c>
      <c r="K18741" s="9">
        <v>46.247542011770797</v>
      </c>
      <c r="L18741" s="9">
        <v>13.801714558610801</v>
      </c>
      <c r="M18741" s="9">
        <v>11.2857373677222</v>
      </c>
      <c r="N18741" s="9">
        <v>8.7194872047986092</v>
      </c>
      <c r="O18741" s="9">
        <v>27.3927771168239</v>
      </c>
      <c r="P18741" s="9">
        <v>74.721774397705502</v>
      </c>
      <c r="Q18741" s="9">
        <v>21.963575695146496</v>
      </c>
      <c r="R18741" s="9">
        <v>8.3125473881722218</v>
      </c>
      <c r="S18741" s="9">
        <v>6.1613362520299404</v>
      </c>
      <c r="T18741" s="9">
        <v>5.4442923015249898</v>
      </c>
    </row>
    <row r="18742" spans="1:20" x14ac:dyDescent="0.35">
      <c r="A18742">
        <f t="shared" si="572"/>
        <v>18742</v>
      </c>
      <c r="B18742" s="3" t="s">
        <v>1039</v>
      </c>
      <c r="C18742" s="3" t="s">
        <v>95</v>
      </c>
      <c r="D18742" s="3" t="s">
        <v>49</v>
      </c>
      <c r="E18742">
        <v>2025</v>
      </c>
      <c r="F18742" s="3" t="str">
        <f t="shared" si="573"/>
        <v>RGSpillWELLS2025</v>
      </c>
      <c r="G18742" s="9">
        <v>2.6400110401968999</v>
      </c>
      <c r="H18742" s="9">
        <v>14.6520709324256</v>
      </c>
      <c r="I18742" s="9">
        <v>8.7204054928958303</v>
      </c>
      <c r="J18742" s="9">
        <v>52.243867211704298</v>
      </c>
      <c r="K18742" s="9">
        <v>31.814602509083301</v>
      </c>
      <c r="L18742" s="9">
        <v>46.392314956274397</v>
      </c>
      <c r="M18742" s="9">
        <v>19.907183648294399</v>
      </c>
      <c r="N18742" s="9">
        <v>18.532818708308302</v>
      </c>
      <c r="O18742" s="9">
        <v>19.015461106663899</v>
      </c>
      <c r="P18742" s="9">
        <v>42.082872108467299</v>
      </c>
      <c r="Q18742" s="9">
        <v>42.089677071477098</v>
      </c>
      <c r="R18742" s="9">
        <v>18.413276010898599</v>
      </c>
      <c r="S18742" s="9">
        <v>11.9038844816354</v>
      </c>
      <c r="T18742" s="9">
        <v>2.43340316218125</v>
      </c>
    </row>
    <row r="18743" spans="1:20" x14ac:dyDescent="0.35">
      <c r="A18743">
        <f t="shared" si="572"/>
        <v>18743</v>
      </c>
      <c r="B18743" s="3" t="s">
        <v>1039</v>
      </c>
      <c r="C18743" s="3" t="s">
        <v>95</v>
      </c>
      <c r="D18743" s="3" t="s">
        <v>49</v>
      </c>
      <c r="E18743">
        <v>2026</v>
      </c>
      <c r="F18743" s="3" t="str">
        <f t="shared" si="573"/>
        <v>RGSpillWELLS2026</v>
      </c>
      <c r="G18743" s="9">
        <v>3.5336284787190801</v>
      </c>
      <c r="H18743" s="9">
        <v>31.623509909877001</v>
      </c>
      <c r="I18743" s="9">
        <v>18.561271621229103</v>
      </c>
      <c r="J18743" s="9">
        <v>35.6567997210268</v>
      </c>
      <c r="K18743" s="9">
        <v>29.4253452683541</v>
      </c>
      <c r="L18743" s="9">
        <v>7.5068346100510697</v>
      </c>
      <c r="M18743" s="9">
        <v>4.3698446096083297</v>
      </c>
      <c r="N18743" s="9">
        <v>7.9196446562236096</v>
      </c>
      <c r="O18743" s="9">
        <v>9.1617173066209592</v>
      </c>
      <c r="P18743" s="9">
        <v>34.081329823819402</v>
      </c>
      <c r="Q18743" s="9">
        <v>38.2067005657862</v>
      </c>
      <c r="R18743" s="9">
        <v>29.6730704400861</v>
      </c>
      <c r="S18743" s="9">
        <v>11.609422604025999</v>
      </c>
      <c r="T18743" s="9">
        <v>5.2625714400631898</v>
      </c>
    </row>
    <row r="18744" spans="1:20" x14ac:dyDescent="0.35">
      <c r="A18744">
        <f t="shared" si="572"/>
        <v>18744</v>
      </c>
      <c r="B18744" s="3" t="s">
        <v>1039</v>
      </c>
      <c r="C18744" s="3" t="s">
        <v>95</v>
      </c>
      <c r="D18744" s="3" t="s">
        <v>49</v>
      </c>
      <c r="E18744">
        <v>2027</v>
      </c>
      <c r="F18744" s="3" t="str">
        <f t="shared" si="573"/>
        <v>RGSpillWELLS2027</v>
      </c>
      <c r="G18744" s="9">
        <v>8.1110291546318507</v>
      </c>
      <c r="H18744" s="9">
        <v>17.411667929483301</v>
      </c>
      <c r="I18744" s="9">
        <v>14.021320660170799</v>
      </c>
      <c r="J18744" s="9">
        <v>35.526849164657897</v>
      </c>
      <c r="K18744" s="9">
        <v>17.462159949078099</v>
      </c>
      <c r="L18744" s="9">
        <v>13.1527619415678</v>
      </c>
      <c r="M18744" s="9">
        <v>25.2984862435666</v>
      </c>
      <c r="N18744" s="9">
        <v>11.6837328248102</v>
      </c>
      <c r="O18744" s="9">
        <v>23.116811118836601</v>
      </c>
      <c r="P18744" s="9">
        <v>91.529741353560397</v>
      </c>
      <c r="Q18744" s="9">
        <v>67.566436062783595</v>
      </c>
      <c r="R18744" s="9">
        <v>35.628296924402697</v>
      </c>
      <c r="S18744" s="9">
        <v>16.364044404294201</v>
      </c>
      <c r="T18744" s="9">
        <v>5.0973056823101297</v>
      </c>
    </row>
    <row r="18745" spans="1:20" x14ac:dyDescent="0.35">
      <c r="A18745">
        <f t="shared" si="572"/>
        <v>18745</v>
      </c>
      <c r="B18745" s="3" t="s">
        <v>1039</v>
      </c>
      <c r="C18745" s="3" t="s">
        <v>95</v>
      </c>
      <c r="D18745" s="3" t="s">
        <v>49</v>
      </c>
      <c r="E18745">
        <v>2028</v>
      </c>
      <c r="F18745" s="3" t="str">
        <f t="shared" si="573"/>
        <v>RGSpillWELLS2028</v>
      </c>
      <c r="G18745" s="9">
        <v>5.0568341986279499</v>
      </c>
      <c r="H18745" s="9">
        <v>11.298121401393701</v>
      </c>
      <c r="I18745" s="9">
        <v>5.6970853165965201</v>
      </c>
      <c r="J18745" s="9">
        <v>26.052819018069801</v>
      </c>
      <c r="K18745" s="9">
        <v>50.381919942697898</v>
      </c>
      <c r="L18745" s="9">
        <v>26.914045130381002</v>
      </c>
      <c r="M18745" s="9">
        <v>6.5084091689652697</v>
      </c>
      <c r="N18745" s="9">
        <v>14.4697608794277</v>
      </c>
      <c r="O18745" s="9">
        <v>26.089463903125001</v>
      </c>
      <c r="P18745" s="9">
        <v>110.171615435398</v>
      </c>
      <c r="Q18745" s="9">
        <v>142.208318275507</v>
      </c>
      <c r="R18745" s="9">
        <v>53.7001197832166</v>
      </c>
      <c r="S18745" s="9">
        <v>54.626487056075504</v>
      </c>
      <c r="T18745" s="9">
        <v>10.690947889100601</v>
      </c>
    </row>
    <row r="18746" spans="1:20" x14ac:dyDescent="0.35">
      <c r="A18746">
        <f t="shared" si="572"/>
        <v>18746</v>
      </c>
      <c r="B18746" s="3" t="s">
        <v>1039</v>
      </c>
      <c r="C18746" s="3" t="s">
        <v>95</v>
      </c>
      <c r="D18746" s="3" t="s">
        <v>49</v>
      </c>
      <c r="E18746">
        <v>2029</v>
      </c>
      <c r="F18746" s="3" t="str">
        <f t="shared" si="573"/>
        <v>RGSpillWELLS2029</v>
      </c>
      <c r="G18746" s="9">
        <v>13.120508443536201</v>
      </c>
      <c r="H18746" s="9">
        <v>1.24602514855</v>
      </c>
      <c r="I18746" s="9">
        <v>3.7006076677743001</v>
      </c>
      <c r="J18746" s="9">
        <v>7.9180534822553703</v>
      </c>
      <c r="K18746" s="9">
        <v>6.6144877598645797</v>
      </c>
      <c r="L18746" s="9">
        <v>22.330099148635</v>
      </c>
      <c r="M18746" s="9">
        <v>13.380561637220501</v>
      </c>
      <c r="N18746" s="9">
        <v>10.4154481922847</v>
      </c>
      <c r="O18746" s="9">
        <v>21.409656512059101</v>
      </c>
      <c r="P18746" s="9">
        <v>119.48210975479201</v>
      </c>
      <c r="Q18746" s="9">
        <v>46.123959754833301</v>
      </c>
      <c r="R18746" s="9">
        <v>15.9533085476625</v>
      </c>
      <c r="S18746" s="9">
        <v>7.9927482132421801</v>
      </c>
      <c r="T18746" s="9">
        <v>4.21128737459986</v>
      </c>
    </row>
    <row r="18747" spans="1:20" x14ac:dyDescent="0.35">
      <c r="A18747">
        <f t="shared" si="572"/>
        <v>18747</v>
      </c>
      <c r="B18747" s="3" t="s">
        <v>1039</v>
      </c>
      <c r="C18747" s="3" t="s">
        <v>77</v>
      </c>
      <c r="D18747" s="3" t="s">
        <v>49</v>
      </c>
      <c r="E18747">
        <v>2020</v>
      </c>
      <c r="F18747" s="3" t="str">
        <f t="shared" si="573"/>
        <v>RGGenWELLS2020</v>
      </c>
      <c r="G18747" s="9">
        <v>227.37133116935399</v>
      </c>
      <c r="H18747" s="9">
        <v>403.24463962499999</v>
      </c>
      <c r="I18747" s="9">
        <v>508.88833976388798</v>
      </c>
      <c r="J18747" s="9">
        <v>560.92347688172003</v>
      </c>
      <c r="K18747" s="9">
        <v>392.01380193452297</v>
      </c>
      <c r="L18747" s="9">
        <v>384.35840301639701</v>
      </c>
      <c r="M18747" s="9">
        <v>428.87280671944399</v>
      </c>
      <c r="N18747" s="9">
        <v>391.18534248333299</v>
      </c>
      <c r="O18747" s="9">
        <v>424.20979072580599</v>
      </c>
      <c r="P18747" s="9">
        <v>458.521969027777</v>
      </c>
      <c r="Q18747" s="9">
        <v>386.68031618279502</v>
      </c>
      <c r="R18747" s="9">
        <v>408.783306083333</v>
      </c>
      <c r="S18747" s="9">
        <v>312.87392178906202</v>
      </c>
      <c r="T18747" s="9">
        <v>203.83702961111101</v>
      </c>
    </row>
    <row r="18748" spans="1:20" x14ac:dyDescent="0.35">
      <c r="A18748">
        <f t="shared" si="572"/>
        <v>18748</v>
      </c>
      <c r="B18748" s="3" t="s">
        <v>1039</v>
      </c>
      <c r="C18748" s="3" t="s">
        <v>77</v>
      </c>
      <c r="D18748" s="3" t="s">
        <v>49</v>
      </c>
      <c r="E18748">
        <v>2021</v>
      </c>
      <c r="F18748" s="3" t="str">
        <f t="shared" si="573"/>
        <v>RGGenWELLS2021</v>
      </c>
      <c r="G18748" s="9">
        <v>254.75248558064499</v>
      </c>
      <c r="H18748" s="9">
        <v>364.09248188749899</v>
      </c>
      <c r="I18748" s="9">
        <v>444.04244695833302</v>
      </c>
      <c r="J18748" s="9">
        <v>496.87810192204302</v>
      </c>
      <c r="K18748" s="9">
        <v>407.97682422618999</v>
      </c>
      <c r="L18748" s="9">
        <v>352.995641142473</v>
      </c>
      <c r="M18748" s="9">
        <v>329.97634702777702</v>
      </c>
      <c r="N18748" s="9">
        <v>293.140424555555</v>
      </c>
      <c r="O18748" s="9">
        <v>372.06082772849402</v>
      </c>
      <c r="P18748" s="9">
        <v>466.94453269444398</v>
      </c>
      <c r="Q18748" s="9">
        <v>459.81905752688101</v>
      </c>
      <c r="R18748" s="9">
        <v>451.62614722222202</v>
      </c>
      <c r="S18748" s="9">
        <v>357.864038593749</v>
      </c>
      <c r="T18748" s="9">
        <v>299.82571378333301</v>
      </c>
    </row>
    <row r="18749" spans="1:20" x14ac:dyDescent="0.35">
      <c r="A18749">
        <f t="shared" si="572"/>
        <v>18749</v>
      </c>
      <c r="B18749" s="3" t="s">
        <v>1039</v>
      </c>
      <c r="C18749" s="3" t="s">
        <v>77</v>
      </c>
      <c r="D18749" s="3" t="s">
        <v>49</v>
      </c>
      <c r="E18749">
        <v>2022</v>
      </c>
      <c r="F18749" s="3" t="str">
        <f t="shared" si="573"/>
        <v>RGGenWELLS2022</v>
      </c>
      <c r="G18749" s="9">
        <v>254.51231822580601</v>
      </c>
      <c r="H18749" s="9">
        <v>480.20153420833299</v>
      </c>
      <c r="I18749" s="9">
        <v>428.43175391944402</v>
      </c>
      <c r="J18749" s="9">
        <v>487.90710530913901</v>
      </c>
      <c r="K18749" s="9">
        <v>345.15845313988098</v>
      </c>
      <c r="L18749" s="9">
        <v>260.15119424731103</v>
      </c>
      <c r="M18749" s="9">
        <v>371.493152833333</v>
      </c>
      <c r="N18749" s="9">
        <v>332.034636944444</v>
      </c>
      <c r="O18749" s="9">
        <v>446.34078669354801</v>
      </c>
      <c r="P18749" s="9">
        <v>698.71847025</v>
      </c>
      <c r="Q18749" s="9">
        <v>534.769225806451</v>
      </c>
      <c r="R18749" s="9">
        <v>460.71423055555499</v>
      </c>
      <c r="S18749" s="9">
        <v>409.28200104166598</v>
      </c>
      <c r="T18749" s="9">
        <v>327.73098483333303</v>
      </c>
    </row>
    <row r="18750" spans="1:20" x14ac:dyDescent="0.35">
      <c r="A18750">
        <f t="shared" si="572"/>
        <v>18750</v>
      </c>
      <c r="B18750" s="3" t="s">
        <v>1039</v>
      </c>
      <c r="C18750" s="3" t="s">
        <v>77</v>
      </c>
      <c r="D18750" s="3" t="s">
        <v>49</v>
      </c>
      <c r="E18750">
        <v>2023</v>
      </c>
      <c r="F18750" s="3" t="str">
        <f t="shared" si="573"/>
        <v>RGGenWELLS2023</v>
      </c>
      <c r="G18750" s="9">
        <v>291.85825456989198</v>
      </c>
      <c r="H18750" s="9">
        <v>429.19680848611102</v>
      </c>
      <c r="I18750" s="9">
        <v>527.91795694444397</v>
      </c>
      <c r="J18750" s="9">
        <v>599.13646370967695</v>
      </c>
      <c r="K18750" s="9">
        <v>498.70771410714201</v>
      </c>
      <c r="L18750" s="9">
        <v>575.41350723118205</v>
      </c>
      <c r="M18750" s="9">
        <v>584.88316416666601</v>
      </c>
      <c r="N18750" s="9">
        <v>565.42800833333297</v>
      </c>
      <c r="O18750" s="9">
        <v>665.61429838709603</v>
      </c>
      <c r="P18750" s="9">
        <v>700.06898416666604</v>
      </c>
      <c r="Q18750" s="9">
        <v>605.42822701612897</v>
      </c>
      <c r="R18750" s="9">
        <v>527.86639055555497</v>
      </c>
      <c r="S18750" s="9">
        <v>487.96453661458298</v>
      </c>
      <c r="T18750" s="9">
        <v>346.95942666666599</v>
      </c>
    </row>
    <row r="18751" spans="1:20" x14ac:dyDescent="0.35">
      <c r="A18751">
        <f t="shared" si="572"/>
        <v>18751</v>
      </c>
      <c r="B18751" s="3" t="s">
        <v>1039</v>
      </c>
      <c r="C18751" s="3" t="s">
        <v>77</v>
      </c>
      <c r="D18751" s="3" t="s">
        <v>49</v>
      </c>
      <c r="E18751">
        <v>2024</v>
      </c>
      <c r="F18751" s="3" t="str">
        <f t="shared" si="573"/>
        <v>RGGenWELLS2024</v>
      </c>
      <c r="G18751" s="9">
        <v>358.50644107116898</v>
      </c>
      <c r="H18751" s="9">
        <v>427.596514027777</v>
      </c>
      <c r="I18751" s="9">
        <v>527.15459299999998</v>
      </c>
      <c r="J18751" s="9">
        <v>514.29056084677404</v>
      </c>
      <c r="K18751" s="9">
        <v>495.145637589285</v>
      </c>
      <c r="L18751" s="9">
        <v>374.80933240591298</v>
      </c>
      <c r="M18751" s="9">
        <v>415.15920611111102</v>
      </c>
      <c r="N18751" s="9">
        <v>416.69525197222202</v>
      </c>
      <c r="O18751" s="9">
        <v>515.29330550940801</v>
      </c>
      <c r="P18751" s="9">
        <v>603.89777083333297</v>
      </c>
      <c r="Q18751" s="9">
        <v>401.60314545698901</v>
      </c>
      <c r="R18751" s="9">
        <v>340.08764946111103</v>
      </c>
      <c r="S18751" s="9">
        <v>285.566833156249</v>
      </c>
      <c r="T18751" s="9">
        <v>281.34140549444402</v>
      </c>
    </row>
    <row r="18752" spans="1:20" x14ac:dyDescent="0.35">
      <c r="A18752">
        <f t="shared" si="572"/>
        <v>18752</v>
      </c>
      <c r="B18752" s="3" t="s">
        <v>1039</v>
      </c>
      <c r="C18752" s="3" t="s">
        <v>77</v>
      </c>
      <c r="D18752" s="3" t="s">
        <v>49</v>
      </c>
      <c r="E18752">
        <v>2025</v>
      </c>
      <c r="F18752" s="3" t="str">
        <f t="shared" si="573"/>
        <v>RGGenWELLS2025</v>
      </c>
      <c r="G18752" s="9">
        <v>259.65308028225797</v>
      </c>
      <c r="H18752" s="9">
        <v>425.20740838472199</v>
      </c>
      <c r="I18752" s="9">
        <v>467.26636420833302</v>
      </c>
      <c r="J18752" s="9">
        <v>552.48375120967705</v>
      </c>
      <c r="K18752" s="9">
        <v>390.14973583928497</v>
      </c>
      <c r="L18752" s="9">
        <v>462.11468252688098</v>
      </c>
      <c r="M18752" s="9">
        <v>435.02953747222199</v>
      </c>
      <c r="N18752" s="9">
        <v>455.81847416666602</v>
      </c>
      <c r="O18752" s="9">
        <v>511.62643860215002</v>
      </c>
      <c r="P18752" s="9">
        <v>527.964338749999</v>
      </c>
      <c r="Q18752" s="9">
        <v>397.23512432795701</v>
      </c>
      <c r="R18752" s="9">
        <v>391.05139686111102</v>
      </c>
      <c r="S18752" s="9">
        <v>405.50597481770802</v>
      </c>
      <c r="T18752" s="9">
        <v>315.46838136111103</v>
      </c>
    </row>
    <row r="18753" spans="1:20" x14ac:dyDescent="0.35">
      <c r="A18753">
        <f t="shared" si="572"/>
        <v>18753</v>
      </c>
      <c r="B18753" s="3" t="s">
        <v>1039</v>
      </c>
      <c r="C18753" s="3" t="s">
        <v>77</v>
      </c>
      <c r="D18753" s="3" t="s">
        <v>49</v>
      </c>
      <c r="E18753">
        <v>2026</v>
      </c>
      <c r="F18753" s="3" t="str">
        <f t="shared" si="573"/>
        <v>RGGenWELLS2026</v>
      </c>
      <c r="G18753" s="9">
        <v>288.35731877688102</v>
      </c>
      <c r="H18753" s="9">
        <v>430.53459397222201</v>
      </c>
      <c r="I18753" s="9">
        <v>528.23630583333295</v>
      </c>
      <c r="J18753" s="9">
        <v>545.78069379032195</v>
      </c>
      <c r="K18753" s="9">
        <v>446.63925855654702</v>
      </c>
      <c r="L18753" s="9">
        <v>391.32668331989203</v>
      </c>
      <c r="M18753" s="9">
        <v>292.94444919722201</v>
      </c>
      <c r="N18753" s="9">
        <v>416.50630138888801</v>
      </c>
      <c r="O18753" s="9">
        <v>411.11385732930103</v>
      </c>
      <c r="P18753" s="9">
        <v>515.42794152777697</v>
      </c>
      <c r="Q18753" s="9">
        <v>505.441867069892</v>
      </c>
      <c r="R18753" s="9">
        <v>477.08037416666599</v>
      </c>
      <c r="S18753" s="9">
        <v>392.37901802083297</v>
      </c>
      <c r="T18753" s="9">
        <v>297.290900458333</v>
      </c>
    </row>
    <row r="18754" spans="1:20" x14ac:dyDescent="0.35">
      <c r="A18754">
        <f t="shared" si="572"/>
        <v>18754</v>
      </c>
      <c r="B18754" s="3" t="s">
        <v>1039</v>
      </c>
      <c r="C18754" s="3" t="s">
        <v>77</v>
      </c>
      <c r="D18754" s="3" t="s">
        <v>49</v>
      </c>
      <c r="E18754">
        <v>2027</v>
      </c>
      <c r="F18754" s="3" t="str">
        <f t="shared" si="573"/>
        <v>RGGenWELLS2027</v>
      </c>
      <c r="G18754" s="9">
        <v>286.25678400806402</v>
      </c>
      <c r="H18754" s="9">
        <v>426.583202805555</v>
      </c>
      <c r="I18754" s="9">
        <v>483.68428062499999</v>
      </c>
      <c r="J18754" s="9">
        <v>606.94511155913904</v>
      </c>
      <c r="K18754" s="9">
        <v>543.20866923065398</v>
      </c>
      <c r="L18754" s="9">
        <v>411.81383625268802</v>
      </c>
      <c r="M18754" s="9">
        <v>428.29455600555502</v>
      </c>
      <c r="N18754" s="9">
        <v>432.35819333333302</v>
      </c>
      <c r="O18754" s="9">
        <v>428.07879362903202</v>
      </c>
      <c r="P18754" s="9">
        <v>656.18825676388803</v>
      </c>
      <c r="Q18754" s="9">
        <v>483.47077002688098</v>
      </c>
      <c r="R18754" s="9">
        <v>463.91679416666602</v>
      </c>
      <c r="S18754" s="9">
        <v>373.16752523437498</v>
      </c>
      <c r="T18754" s="9">
        <v>323.03746572361098</v>
      </c>
    </row>
    <row r="18755" spans="1:20" x14ac:dyDescent="0.35">
      <c r="A18755">
        <f t="shared" ref="A18755:A18756" si="574">A18754+1</f>
        <v>18755</v>
      </c>
      <c r="B18755" s="3" t="s">
        <v>1039</v>
      </c>
      <c r="C18755" s="3" t="s">
        <v>77</v>
      </c>
      <c r="D18755" s="3" t="s">
        <v>49</v>
      </c>
      <c r="E18755">
        <v>2028</v>
      </c>
      <c r="F18755" s="3" t="str">
        <f t="shared" si="573"/>
        <v>RGGenWELLS2028</v>
      </c>
      <c r="G18755" s="9">
        <v>240.98694614381699</v>
      </c>
      <c r="H18755" s="9">
        <v>462.42144716666598</v>
      </c>
      <c r="I18755" s="9">
        <v>502.86520305555501</v>
      </c>
      <c r="J18755" s="9">
        <v>560.03549448924696</v>
      </c>
      <c r="K18755" s="9">
        <v>481.618248065476</v>
      </c>
      <c r="L18755" s="9">
        <v>465.478985107526</v>
      </c>
      <c r="M18755" s="9">
        <v>402.089401833333</v>
      </c>
      <c r="N18755" s="9">
        <v>477.02857761111102</v>
      </c>
      <c r="O18755" s="9">
        <v>464.614805031586</v>
      </c>
      <c r="P18755" s="9">
        <v>715.60877555555498</v>
      </c>
      <c r="Q18755" s="9">
        <v>596.98438588709598</v>
      </c>
      <c r="R18755" s="9">
        <v>632.79373333333297</v>
      </c>
      <c r="S18755" s="9">
        <v>513.58597656250004</v>
      </c>
      <c r="T18755" s="9">
        <v>322.38672526388802</v>
      </c>
    </row>
    <row r="18756" spans="1:20" x14ac:dyDescent="0.35">
      <c r="A18756">
        <f t="shared" si="574"/>
        <v>18756</v>
      </c>
      <c r="B18756" s="3" t="s">
        <v>1039</v>
      </c>
      <c r="C18756" s="3" t="s">
        <v>77</v>
      </c>
      <c r="D18756" s="3" t="s">
        <v>49</v>
      </c>
      <c r="E18756">
        <v>2029</v>
      </c>
      <c r="F18756" s="3" t="str">
        <f t="shared" si="573"/>
        <v>RGGenWELLS2029</v>
      </c>
      <c r="G18756" s="9">
        <v>360.79616182795701</v>
      </c>
      <c r="H18756" s="9">
        <v>401.64530416666599</v>
      </c>
      <c r="I18756" s="9">
        <v>476.79392731638802</v>
      </c>
      <c r="J18756" s="9">
        <v>533.68922795698904</v>
      </c>
      <c r="K18756" s="9">
        <v>415.24456910714201</v>
      </c>
      <c r="L18756" s="9">
        <v>422.769223225806</v>
      </c>
      <c r="M18756" s="9">
        <v>393.12835150000001</v>
      </c>
      <c r="N18756" s="9">
        <v>445.74707944444401</v>
      </c>
      <c r="O18756" s="9">
        <v>516.68494588709598</v>
      </c>
      <c r="P18756" s="9">
        <v>680.11108583333305</v>
      </c>
      <c r="Q18756" s="9">
        <v>474.34583815860202</v>
      </c>
      <c r="R18756" s="9">
        <v>363.32371861111102</v>
      </c>
      <c r="S18756" s="9">
        <v>302.78389869791602</v>
      </c>
      <c r="T18756" s="9">
        <v>240.861433543055</v>
      </c>
    </row>
  </sheetData>
  <sortState xmlns:xlrd2="http://schemas.microsoft.com/office/spreadsheetml/2017/richdata2" ref="A1:U4648">
    <sortCondition ref="A1:A4648"/>
  </sortState>
  <dataConsolidate/>
  <phoneticPr fontId="1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Charts</vt:lpstr>
      <vt:lpstr>New vs Historical</vt:lpstr>
      <vt:lpstr>CC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Fazio</dc:creator>
  <cp:lastModifiedBy>John Fazio</cp:lastModifiedBy>
  <dcterms:created xsi:type="dcterms:W3CDTF">2021-07-08T15:33:45Z</dcterms:created>
  <dcterms:modified xsi:type="dcterms:W3CDTF">2021-08-02T17:20:42Z</dcterms:modified>
</cp:coreProperties>
</file>